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showInkAnnotation="0" defaultThemeVersion="124226"/>
  <mc:AlternateContent xmlns:mc="http://schemas.openxmlformats.org/markup-compatibility/2006">
    <mc:Choice Requires="x15">
      <x15ac:absPath xmlns:x15ac="http://schemas.microsoft.com/office/spreadsheetml/2010/11/ac" url="https://fidisantiago-my.sharepoint.com/personal/laboratorio3_fidisantiago_onmicrosoft_com/Documents/GRUPO OBESIDOMICA RESULTADOS VEs/MANUSCRITOS/MANUSCRITO EVS FUNCIONALES/FINAL ENVÍO TRANSL RES/SUPPL DATA/"/>
    </mc:Choice>
  </mc:AlternateContent>
  <xr:revisionPtr revIDLastSave="0" documentId="13_ncr:1_{AF000B53-1A6D-4D5A-AA31-DCF048261380}" xr6:coauthVersionLast="47" xr6:coauthVersionMax="47" xr10:uidLastSave="{00000000-0000-0000-0000-000000000000}"/>
  <bookViews>
    <workbookView xWindow="390" yWindow="390" windowWidth="48495" windowHeight="18060" tabRatio="835" firstSheet="7" activeTab="9" xr2:uid="{00000000-000D-0000-FFFF-FFFF00000000}"/>
  </bookViews>
  <sheets>
    <sheet name="Metadata" sheetId="106" state="hidden" r:id="rId1"/>
    <sheet name="Metadata Calculations" sheetId="121" state="hidden" r:id="rId2"/>
    <sheet name="Curated Metadata" sheetId="107" state="hidden" r:id="rId3"/>
    <sheet name="Protein Level Data" sheetId="108" state="hidden" r:id="rId4"/>
    <sheet name="Distinct Peptide Level Data" sheetId="109" state="hidden" r:id="rId5"/>
    <sheet name="Spectral Level Data" sheetId="110" state="hidden" r:id="rId6"/>
    <sheet name="Single Results Table" sheetId="114" state="hidden" r:id="rId7"/>
    <sheet name="Protein FDR Summary" sheetId="115" r:id="rId8"/>
    <sheet name="PDST Controls" sheetId="80" state="hidden" r:id="rId9"/>
    <sheet name="Protein Summary" sheetId="7" r:id="rId10"/>
  </sheets>
  <definedNames>
    <definedName name="Acq_Time">OFFSET(#REF!,0,[0]!Column_Acq_Time-1,[0]!TableLength,1)</definedName>
    <definedName name="Can_Pep_FSFS">OFFSET(#REF!,0,0,[0]!TableLen,1)</definedName>
    <definedName name="Can_Seq_FSFS">OFFSET(#REF!,0,0,[0]!TableLen,1)</definedName>
    <definedName name="Column_Acq_Time">MAX(IF([0]!HeaderRange="Acq Time",COLUMN([0]!HeaderRange),0))</definedName>
    <definedName name="Column_Conf">MAX(IF([0]!HeaderRange="Conf",COLUMN([0]!HeaderRange),0))</definedName>
    <definedName name="Column_dMass">MAX(IF([0]!HeaderRange="dMass",COLUMN([0]!HeaderRange),0))</definedName>
    <definedName name="Column_GeneOntology" localSheetId="9">MIN(IF(ISNUMBER(SEARCH("Gene Ontology",'Protein Summary'!QuantHeaderRange)),COLUMN('Protein Summary'!QuantHeaderRange),""))</definedName>
    <definedName name="Column_Modifications">MAX(IF([0]!HeaderRange="Modifications",COLUMN([0]!HeaderRange),0))</definedName>
    <definedName name="Column_MS2Counts">MAX(IF([0]!HeaderRange="MS2Counts",COLUMN([0]!HeaderRange),0))</definedName>
    <definedName name="Column_Obs_MW">MAX(IF([0]!HeaderRange="Obs MW",COLUMN([0]!HeaderRange),0))</definedName>
    <definedName name="Column_Obs_mz">MAX(IF([0]!HeaderRange="Obs m/z",COLUMN([0]!HeaderRange),0))</definedName>
    <definedName name="Column_Pathway" localSheetId="9">MIN(IF(ISNUMBER(SEARCH("Pathway",'Protein Summary'!QuantHeaderRange)),COLUMN('Protein Summary'!QuantHeaderRange),""))</definedName>
    <definedName name="Column_PeptideIntensity">MAX(IF([0]!HeaderRange="Intensity (Peptide)",COLUMN([0]!HeaderRange),0))</definedName>
    <definedName name="Column_ProteinModifications">MAX(IF([0]!HeaderRange="ProteinModifications",COLUMN([0]!HeaderRange),0))</definedName>
    <definedName name="Column_Ratio1">IF([0]!NumActiveQuantChannels&lt;1,0,MIN(IF(ISNUMBER(SEARCH("%Err",[0]!HeaderRange)),COLUMN([0]!HeaderRange),""))-1)</definedName>
    <definedName name="Column_Ratio2">IF([0]!NumActiveQuantChannels&lt;2,0,MIN(IF(ISNUMBER(SEARCH("%Err",[0]!HeaderRange)),IF(COLUMN([0]!HeaderRange)-1&gt;[0]!Column_Ratio1,COLUMN([0]!HeaderRange),"")))-1)</definedName>
    <definedName name="Column_Ratio3">IF([0]!NumActiveQuantChannels&lt;3,0,MIN(IF(ISNUMBER(SEARCH("%Err",[0]!HeaderRange)),IF(COLUMN([0]!HeaderRange)-1&gt;[0]!Column_Ratio2,COLUMN([0]!HeaderRange),"")))-1)</definedName>
    <definedName name="Column_Ratio4">IF([0]!NumActiveQuantChannels&lt;4,0,MIN(IF(ISNUMBER(SEARCH("%Err",[0]!HeaderRange)),IF(COLUMN([0]!HeaderRange)-1&gt;[0]!Column_Ratio3,COLUMN([0]!HeaderRange),"")))-1)</definedName>
    <definedName name="Column_Ratio5">IF([0]!NumActiveQuantChannels&lt;5,0,MIN(IF(ISNUMBER(SEARCH("%Err",[0]!HeaderRange)),IF(COLUMN([0]!HeaderRange)-1&gt;[0]!Column_Ratio4,COLUMN([0]!HeaderRange),"")))-1)</definedName>
    <definedName name="Column_Ratio6">IF([0]!NumActiveQuantChannels&lt;6,0,MIN(IF(ISNUMBER(SEARCH("%Err",[0]!HeaderRange)),IF(COLUMN([0]!HeaderRange)-1&gt;[0]!Column_Ratio5,COLUMN([0]!HeaderRange),"")))-1)</definedName>
    <definedName name="Column_Ratio7">IF([0]!NumActiveQuantChannels&lt;7,0,MIN(IF(ISNUMBER(SEARCH("%Err",[0]!HeaderRange)),IF(COLUMN([0]!HeaderRange)-1&gt;[0]!Column_Ratio6,COLUMN([0]!HeaderRange),"")))-1)</definedName>
    <definedName name="Column_Sc">MAX(IF([0]!HeaderRange="Sc",COLUMN([0]!HeaderRange),0))</definedName>
    <definedName name="Column_Sequence">MAX(IF([0]!HeaderRange="Sequence",COLUMN([0]!HeaderRange),0))</definedName>
    <definedName name="Column_Spectrum">MAX(IF([0]!HeaderRange="Spectrum",COLUMN([0]!HeaderRange),0))</definedName>
    <definedName name="Column_Theor_MW">MAX(IF([0]!HeaderRange="Theor MW",COLUMN([0]!HeaderRange),0))</definedName>
    <definedName name="Column_Theor_mz">MAX(IF([0]!HeaderRange="Theor m/z",COLUMN([0]!HeaderRange),0))</definedName>
    <definedName name="Column_Theor_z">MAX(IF([0]!HeaderRange="Theor z",COLUMN([0]!HeaderRange),0))</definedName>
    <definedName name="Column_Used">MAX(IF([0]!HeaderRange="Used",COLUMN([0]!HeaderRange),0))</definedName>
    <definedName name="Column1stRatio" localSheetId="9">IF([0]!NumActiveQuantChannels&lt;1,0,MIN(IF(ISNUMBER(SEARCH("PVal",'Protein Summary'!QuantHeaderRange)),COLUMN('Protein Summary'!QuantHeaderRange),""))-1)</definedName>
    <definedName name="Column2ndRatio" localSheetId="9">IF([0]!NumActiveQuantChannels&lt;2,0,MIN(IF(ISNUMBER(SEARCH("PVal",'Protein Summary'!QuantHeaderRange)),IF(COLUMN('Protein Summary'!QuantHeaderRange)-1&gt;'Protein Summary'!Column1stRatio,COLUMN('Protein Summary'!QuantHeaderRange),"")))-1)</definedName>
    <definedName name="Column3rdRatio" localSheetId="9">IF([0]!NumActiveQuantChannels&lt;3,0,MIN(IF(ISNUMBER(SEARCH("PVal",'Protein Summary'!QuantHeaderRange)),IF(COLUMN('Protein Summary'!QuantHeaderRange)-1&gt;'Protein Summary'!Column2ndRatio,COLUMN('Protein Summary'!QuantHeaderRange),"")))-1)</definedName>
    <definedName name="Column4thRatio" localSheetId="9">IF([0]!NumActiveQuantChannels&lt;4,0,MIN(IF(ISNUMBER(SEARCH("PVal",'Protein Summary'!QuantHeaderRange)),IF(COLUMN('Protein Summary'!QuantHeaderRange)-1&gt;'Protein Summary'!Column3rdRatio,COLUMN('Protein Summary'!QuantHeaderRange),"")))-1)</definedName>
    <definedName name="Column5thRatio" localSheetId="9">IF([0]!NumActiveQuantChannels&lt;5,0,MIN(IF(ISNUMBER(SEARCH("PVal",'Protein Summary'!QuantHeaderRange)),IF(COLUMN('Protein Summary'!QuantHeaderRange)-1&gt;'Protein Summary'!Column4thRatio,COLUMN('Protein Summary'!QuantHeaderRange),"")))-1)</definedName>
    <definedName name="Column6thRatio" localSheetId="9">IF([0]!NumActiveQuantChannels&lt;6,0,MIN(IF(ISNUMBER(SEARCH("PVal",'Protein Summary'!QuantHeaderRange)),IF(COLUMN('Protein Summary'!QuantHeaderRange)-1&gt;'Protein Summary'!Column5thRatio,COLUMN('Protein Summary'!QuantHeaderRange),"")))-1)</definedName>
    <definedName name="Column7thRatio" localSheetId="9">IF([0]!NumActiveQuantChannels&lt;7,0,MIN(IF(ISNUMBER(SEARCH("PVal",'Protein Summary'!QuantHeaderRange)),IF(COLUMN('Protein Summary'!QuantHeaderRange)-1&gt;'Protein Summary'!Column6thRatio,COLUMN('Protein Summary'!QuantHeaderRange),"")))-1)</definedName>
    <definedName name="Correct" localSheetId="4">IF('Distinct Peptide Level Data'!PeptideFDR_Data_Present=1,OFFSET('Distinct Peptide Level Data'!qval,0,-4),0)</definedName>
    <definedName name="Correct" localSheetId="3">IF('Protein Level Data'!ProteinFDR_Data_Present=1,OFFSET('Protein Level Data'!qval,0,-4),0)</definedName>
    <definedName name="Correct" localSheetId="5">IF('Spectral Level Data'!SpectrumFDR_Data_Present=1,OFFSET('Spectral Level Data'!qval,0,-4),0)</definedName>
    <definedName name="CorrectedIntensity">IFERROR(OFFSET(#REF!,0,0,#REF!,1),#REF!)</definedName>
    <definedName name="CriticalY_forGlobalFDR" localSheetId="7">OFFSET('Protein FDR Summary'!Yield_FitGlobalFDR_atKeyValues,0,-3)</definedName>
    <definedName name="CriticalY_forLocalFDR" localSheetId="7">OFFSET('Protein FDR Summary'!Yield_LocalFDR_atKeyValues,0,-1)</definedName>
    <definedName name="Delta_mass">OFFSET(#REF!,0,0,[0]!TableLen,1)</definedName>
    <definedName name="Delta_mz">IF([0]!Table_Length&gt;0,OFFSET(#REF!,0,0,[0]!Table_Length,1),0)</definedName>
    <definedName name="Delta_ppm">IF([0]!Table_Length&gt;0,OFFSET(#REF!,0,0,[0]!Table_Length,1),0)</definedName>
    <definedName name="Delta_Sqrtmz">IF([0]!Table_Length&gt;0,OFFSET(#REF!,0,0,[0]!Table_Length,1),0)</definedName>
    <definedName name="DeltaRT">IFERROR(OFFSET(#REF!,0,0,#REF!,1),0)</definedName>
    <definedName name="DeltaTime">IF(SUM(IF(ISNUMBER(#REF!),1,0))&gt;0,OFFSET(#REF!,0,0,[0]!TableLen,1),#REF!)</definedName>
    <definedName name="ExRatio1">IFERROR(OFFSET(#REF!,0,0,#REF!,1),#REF!)</definedName>
    <definedName name="ExRatio2">IFERROR(OFFSET(#REF!,0,0,#REF!,1),#REF!)</definedName>
    <definedName name="ExRatio3">IFERROR(OFFSET(#REF!,0,0,#REF!,1),#REF!)</definedName>
    <definedName name="ExRatio4">IFERROR(OFFSET(#REF!,0,0,#REF!,1),#REF!)</definedName>
    <definedName name="ExRatio5">IFERROR(OFFSET(#REF!,0,0,#REF!,1),#REF!)</definedName>
    <definedName name="ExRatio6">IFERROR(OFFSET(#REF!,0,0,#REF!,1),#REF!)</definedName>
    <definedName name="ExRatio7">IFERROR(OFFSET(#REF!,0,0,#REF!,1),#REF!)</definedName>
    <definedName name="Fit_Confidence_Thresh" localSheetId="4">IF('Distinct Peptide Level Data'!PeptideFDR_Data_Present=1,OFFSET('Distinct Peptide Level Data'!Fit_GlobalFDR,0,-6),0)</definedName>
    <definedName name="Fit_Confidence_Thresh" localSheetId="3">IF('Protein Level Data'!ProteinFDR_Data_Present=1,OFFSET('Protein Level Data'!Fit_GlobalFDR,0,-6),0)</definedName>
    <definedName name="Fit_Confidence_Thresh" localSheetId="5">IF('Spectral Level Data'!SpectrumFDR_Data_Present=1,OFFSET('Spectral Level Data'!Fit_GlobalFDR,0,-6),0)</definedName>
    <definedName name="Fit_GlobalFDR" localSheetId="4">IF('Distinct Peptide Level Data'!PeptideFDR_Data_Present=1,OFFSET('Distinct Peptide Level Data'!$R$2,0,0,(SUM(IF('Distinct Peptide Level Data'!$R$2:$R$65000&lt;&gt;"",IF('Distinct Peptide Level Data'!$R$2:$R$65000&lt;0.13,1,"")))),1),0)</definedName>
    <definedName name="Fit_GlobalFDR" localSheetId="3">IF('Protein Level Data'!ProteinFDR_Data_Present=1,OFFSET('Protein Level Data'!$R$2,0,0,(SUM(IF('Protein Level Data'!$R$2:$R$65000&lt;&gt;"",IF('Protein Level Data'!$R$2:$R$65000&lt;0.13,1,"")))),1),0)</definedName>
    <definedName name="Fit_GlobalFDR" localSheetId="5">IF('Spectral Level Data'!SpectrumFDR_Data_Present=1,OFFSET('Spectral Level Data'!$R$2,0,0,(SUM(IF('Spectral Level Data'!$R$2:$R$65000&lt;&gt;"",IF('Spectral Level Data'!$R$2:$R$65000&lt;0.13,1,"")))),1),0)</definedName>
    <definedName name="Fit_LocalFDR" localSheetId="4">IF('Distinct Peptide Level Data'!PeptideFDR_Data_Present=1,OFFSET('Distinct Peptide Level Data'!Fit_GlobalFDR,0,1),0)</definedName>
    <definedName name="Fit_LocalFDR" localSheetId="3">IF('Protein Level Data'!ProteinFDR_Data_Present=1,OFFSET('Protein Level Data'!Fit_GlobalFDR,0,1),0)</definedName>
    <definedName name="Fit_LocalFDR" localSheetId="5">IF('Spectral Level Data'!SpectrumFDR_Data_Present=1,OFFSET('Spectral Level Data'!Fit_GlobalFDR,0,1),0)</definedName>
    <definedName name="Fit_Reversed" localSheetId="4">IF('Distinct Peptide Level Data'!PeptideFDR_Data_Present=1,OFFSET('Distinct Peptide Level Data'!Fit_GlobalFDR,0,-4),0)</definedName>
    <definedName name="Fit_Reversed" localSheetId="3">IF('Protein Level Data'!ProteinFDR_Data_Present=1,OFFSET('Protein Level Data'!Fit_GlobalFDR,0,-4),0)</definedName>
    <definedName name="Fit_Reversed" localSheetId="5">IF('Spectral Level Data'!SpectrumFDR_Data_Present=1,OFFSET('Spectral Level Data'!Fit_GlobalFDR,0,-4),0)</definedName>
    <definedName name="Fit_Total" localSheetId="4">IF('Distinct Peptide Level Data'!PeptideFDR_Data_Present=1,OFFSET('Distinct Peptide Level Data'!Fit_GlobalFDR,0,-1),0)</definedName>
    <definedName name="Fit_Total" localSheetId="3">IF('Protein Level Data'!ProteinFDR_Data_Present=1,OFFSET('Protein Level Data'!Fit_GlobalFDR,0,-1),0)</definedName>
    <definedName name="Fit_Total" localSheetId="5">IF('Spectral Level Data'!SpectrumFDR_Data_Present=1,OFFSET('Spectral Level Data'!Fit_GlobalFDR,0,-1),0)</definedName>
    <definedName name="Fit_Unused_ProtScore_Threshold" localSheetId="3">IF('Protein Level Data'!ProteinFDR_Data_Present=1,OFFSET('Protein Level Data'!Fit_GlobalFDR,0,-7),0)</definedName>
    <definedName name="FractionPrecApexIntensity">IF(SUM(IF(ISNUMBER(#REF!),1,0))&gt;0,OFFSET(#REF!,0,0,[0]!TableLen,1),#REF!)</definedName>
    <definedName name="FractSeqFam">IFERROR(OFFSET(#REF!,0,0,#REF!,1),0)</definedName>
    <definedName name="Gene_Ontology" localSheetId="9">OFFSET('Protein Summary'!#REF!,0,'Protein Summary'!Column_GeneOntology-1,'Protein Summary'!TableLength,1)</definedName>
    <definedName name="HeaderRange">#REF!</definedName>
    <definedName name="Incorrect" localSheetId="4">IF('Distinct Peptide Level Data'!PeptideFDR_Data_Present=1,OFFSET('Distinct Peptide Level Data'!qval,0,-3),0)</definedName>
    <definedName name="Incorrect" localSheetId="3">IF('Protein Level Data'!ProteinFDR_Data_Present=1,OFFSET('Protein Level Data'!qval,0,-3),0)</definedName>
    <definedName name="Incorrect" localSheetId="5">IF('Spectral Level Data'!SpectrumFDR_Data_Present=1,OFFSET('Spectral Level Data'!qval,0,-3),0)</definedName>
    <definedName name="Jitter1">IFERROR(OFFSET(#REF!,0,0,#REF!,1),1)</definedName>
    <definedName name="Jitter1_2">IFERROR(OFFSET(#REF!,0,0,#REF!,1),1)</definedName>
    <definedName name="Jitter2">IFERROR(OFFSET(#REF!,0,0,#REF!,1),2)</definedName>
    <definedName name="Jitter2_2">IFERROR(OFFSET(#REF!,0,0,#REF!,1),2)</definedName>
    <definedName name="Jitter3">IFERROR(OFFSET(#REF!,0,0,#REF!,1),3)</definedName>
    <definedName name="Jitter3_2">IFERROR(OFFSET(#REF!,0,0,#REF!,1),3)</definedName>
    <definedName name="Jitter4">IFERROR(OFFSET(#REF!,0,0,#REF!,1),4)</definedName>
    <definedName name="Jitter4_2">IFERROR(OFFSET(#REF!,0,0,#REF!,1),4)</definedName>
    <definedName name="Jitter5">IFERROR(OFFSET(#REF!,0,0,#REF!,1),5)</definedName>
    <definedName name="Jitter5_2">IFERROR(OFFSET(#REF!,0,0,#REF!,1),5)</definedName>
    <definedName name="Jitter6">IFERROR(OFFSET(#REF!,0,0,#REF!,1),6)</definedName>
    <definedName name="Jitter6_2">IFERROR(OFFSET(#REF!,0,0,#REF!,1),6)</definedName>
    <definedName name="Jitter7">IFERROR(OFFSET(#REF!,0,0,#REF!,1),7)</definedName>
    <definedName name="Jitter7_2">IFERROR(OFFSET(#REF!,0,0,#REF!,1),7)</definedName>
    <definedName name="Log_Intensity_for_Seq_Fam">OFFSET(#REF!,0,0,[0]!TableLen,1)</definedName>
    <definedName name="LogPepIntensity">IFERROR(OFFSET(#REF!,0,0,#REF!,1),#REF!)</definedName>
    <definedName name="MaxTableLength">'PDST Controls'!$D$13</definedName>
    <definedName name="Metadata_Table_Length" localSheetId="0">MAX(IF(Metadata!$A$1:$A$300001&lt;&gt;"",ROW(Metadata!$A$1:$A$300001),""))</definedName>
    <definedName name="NumActiveQuantChannels">SUM(IF(ISNUMBER(SEARCH("%Err",[0]!HeaderRange)),1,""))</definedName>
    <definedName name="Obs_Reversed" localSheetId="4">IF('Distinct Peptide Level Data'!PeptideFDR_Data_Present=1,OFFSET('Distinct Peptide Level Data'!qval,0,-5),0)</definedName>
    <definedName name="Obs_Reversed" localSheetId="3">IF('Protein Level Data'!ProteinFDR_Data_Present=1,OFFSET('Protein Level Data'!qval,0,-5),0)</definedName>
    <definedName name="Obs_Reversed" localSheetId="5">IF('Spectral Level Data'!SpectrumFDR_Data_Present=1,OFFSET('Spectral Level Data'!qval,0,-5),0)</definedName>
    <definedName name="Obs_Total" localSheetId="4">IF('Distinct Peptide Level Data'!PeptideFDR_Data_Present=1,OFFSET('Distinct Peptide Level Data'!qval,0,-2),0)</definedName>
    <definedName name="Obs_Total" localSheetId="3">IF('Protein Level Data'!ProteinFDR_Data_Present=1,OFFSET('Protein Level Data'!qval,0,-2),0)</definedName>
    <definedName name="Obs_Total" localSheetId="5">IF('Spectral Level Data'!SpectrumFDR_Data_Present=1,OFFSET('Spectral Level Data'!qval,0,-2),0)</definedName>
    <definedName name="Over_Seq_FSFS">OFFSET(#REF!,0,0,[0]!TableLen,1)</definedName>
    <definedName name="Pathway" localSheetId="9">OFFSET('Protein Summary'!#REF!,0,'Protein Summary'!Column_Pathway-1,'Protein Summary'!TableLength,1)</definedName>
    <definedName name="PepIntensity">IFERROR(OFFSET(#REF!,0,0,#REF!,1),#REF!)</definedName>
    <definedName name="Peptide_Intensity">IF(SUM(IF(ISNUMBER(#REF!),1,0))&gt;0,OFFSET(#REF!,0,0,[0]!TableLen,1),#REF!)</definedName>
    <definedName name="PeptideFDR_Data_Present" localSheetId="4">IF(SUM(IF('Distinct Peptide Level Data'!$B$2:$S$2&lt;&gt;"",1,""))&gt;5,1,0)</definedName>
    <definedName name="PPVersion">IF([0]!Column_PeptideIntensity=0,3,IF([0]!Column_PeptideIntensity=26,4.5,4))</definedName>
    <definedName name="PrecursorIntensityAcquisition">IF(ISNUMBER(#REF!),OFFSET(#REF!,0,0,[0]!TableLen,1),#REF!)</definedName>
    <definedName name="ProteinFDR_Data_Present" localSheetId="3">IF(SUM(IF('Protein Level Data'!$B$2:$S$2&lt;&gt;"",1,""))&gt;5,1,0)</definedName>
    <definedName name="ProteinN" localSheetId="9">OFFSET('Protein Summary'!#REF!,0,0,'Protein Summary'!TableLength,1)</definedName>
    <definedName name="ProteinN">OFFSET(#REF!,0,0,[0]!TableLen,1)</definedName>
    <definedName name="QuantHeaderRange" localSheetId="9">'Protein Summary'!$E$1:$AC$1</definedName>
    <definedName name="qval" localSheetId="4">IF('Distinct Peptide Level Data'!PeptideFDR_Data_Present=1,OFFSET('Distinct Peptide Level Data'!$J$2,0,0,(SUM(IF('Distinct Peptide Level Data'!$J$2:$J$65000&lt;&gt;"",IF('Distinct Peptide Level Data'!$J$2:$J$65000&lt;0.13,1,"")))),1),0)</definedName>
    <definedName name="qval" localSheetId="3">IF('Protein Level Data'!ProteinFDR_Data_Present=1,OFFSET('Protein Level Data'!$J$2,0,0,(SUM(IF('Protein Level Data'!$J$2:$J$65000&lt;&gt;"",IF('Protein Level Data'!$J$2:$J$65000&lt;0.13,1,"")))),1),0)</definedName>
    <definedName name="qval" localSheetId="5">IF('Spectral Level Data'!SpectrumFDR_Data_Present=1,OFFSET('Spectral Level Data'!$J$2,0,0,(SUM(IF('Spectral Level Data'!$J$2:$J$65000&lt;&gt;"",IF('Spectral Level Data'!$J$2:$J$65000&lt;0.13,1,"")))),1),0)</definedName>
    <definedName name="Ratio1">OFFSET(#REF!,0,0,[0]!TableLen,1)</definedName>
    <definedName name="Ratio2">OFFSET(#REF!,0,0,[0]!TableLen,1)</definedName>
    <definedName name="Ratio3">OFFSET(#REF!,0,0,[0]!TableLen,1)</definedName>
    <definedName name="Ratio4">OFFSET(#REF!,0,0,[0]!TableLen,1)</definedName>
    <definedName name="Ratio5">OFFSET(#REF!,0,0,[0]!TableLen,1)</definedName>
    <definedName name="Ratio6">OFFSET(#REF!,0,0,[0]!TableLen,1)</definedName>
    <definedName name="Ratio7">OFFSET(#REF!,0,0,[0]!TableLen,1)</definedName>
    <definedName name="Redundant_Acqs">IF(SUM(IF(ISNUMBER(#REF!),1,0))&gt;0,OFFSET(#REF!,0,0,[0]!TableLen,1),#REF!)</definedName>
    <definedName name="Reported_Confidence_Thresh" localSheetId="4">IF('Distinct Peptide Level Data'!PeptideFDR_Data_Present=1,OFFSET('Distinct Peptide Level Data'!qval,0,-7),0)</definedName>
    <definedName name="Reported_Confidence_Thresh" localSheetId="3">IF('Protein Level Data'!ProteinFDR_Data_Present=1,OFFSET('Protein Level Data'!qval,0,-7),0)</definedName>
    <definedName name="Reported_Confidence_Thresh" localSheetId="5">IF('Spectral Level Data'!SpectrumFDR_Data_Present=1,OFFSET('Spectral Level Data'!qval,0,-7),0)</definedName>
    <definedName name="Residual1">IFERROR(OFFSET(#REF!,0,0,#REF!,1),#REF!)</definedName>
    <definedName name="Residual2">IFERROR(OFFSET(#REF!,0,0,#REF!,1),#REF!)</definedName>
    <definedName name="Residual3">IFERROR(OFFSET(#REF!,0,0,#REF!,1),#REF!)</definedName>
    <definedName name="Residual4">IFERROR(OFFSET(#REF!,0,0,#REF!,1),#REF!)</definedName>
    <definedName name="Residual5">IFERROR(OFFSET(#REF!,0,0,#REF!,1),#REF!)</definedName>
    <definedName name="Residual6">IFERROR(OFFSET(#REF!,0,0,#REF!,1),#REF!)</definedName>
    <definedName name="Residual7">IFERROR(OFFSET(#REF!,0,0,#REF!,1),#REF!)</definedName>
    <definedName name="Score">IF(ISNUMBER(#REF!),OFFSET(#REF!,0,0,[0]!TableLen,1),#REF!)</definedName>
    <definedName name="Simple_GlobalFDR" localSheetId="4">IF('Distinct Peptide Level Data'!PeptideFDR_Data_Present=1,OFFSET('Distinct Peptide Level Data'!qval,0,-1),0)</definedName>
    <definedName name="Simple_GlobalFDR" localSheetId="3">IF('Protein Level Data'!ProteinFDR_Data_Present=1,OFFSET('Protein Level Data'!qval,0,-1),0)</definedName>
    <definedName name="Simple_GlobalFDR" localSheetId="5">IF('Spectral Level Data'!SpectrumFDR_Data_Present=1,OFFSET('Spectral Level Data'!qval,0,-1),0)</definedName>
    <definedName name="SpectrumFDR_Data_Present" localSheetId="5">IF(SUM(IF('Spectral Level Data'!$B$2:$S$2&lt;&gt;"",1,""))&gt;5,1,0)</definedName>
    <definedName name="SpectrumMS2Counts">IF(ISNUMBER(#REF!),OFFSET(#REF!,0,0,[0]!TableLen,1),#REF!)</definedName>
    <definedName name="Sqrtmz">IF([0]!Table_Length&gt;0,OFFSET(#REF!,0,0,[0]!Table_Length,1),1)</definedName>
    <definedName name="Table_Length">IF(ISNUMBER(#REF!),#REF!,0)</definedName>
    <definedName name="TableLen">#REF!</definedName>
    <definedName name="TableLength" localSheetId="9">SUM(IF(OFFSET('Protein Summary'!#REF!,0,0,'PDST Controls'!$D$18,1)&lt;&gt;"",IF(OFFSET('Protein Summary'!#REF!,0,0,'PDST Controls'!$D$18,1)&lt;='PDST Controls'!$D$5,1,"")))</definedName>
    <definedName name="TableLength">SUM(IF(OFFSET(#REF!,0,0,[0]!MaxTableLength,1)&lt;&gt;"",IF(OFFSET(#REF!,0,0,[0]!MaxTableLength,1)&lt;='PDST Controls'!$D$5,1,"")))</definedName>
    <definedName name="Theor_MW">OFFSET(#REF!,0,0,[0]!TableLen,1)</definedName>
    <definedName name="Theor_mz">OFFSET(#REF!,0,0,[0]!TableLen,1)</definedName>
    <definedName name="Time_peptide_apex">OFFSET(#REF!,0,0,[0]!TableLen,1)</definedName>
    <definedName name="Under_Seq_FSFS">OFFSET(#REF!,0,0,[0]!TableLen,1)</definedName>
    <definedName name="Unused_ProtScore_Threshold" localSheetId="3">IF('Protein Level Data'!ProteinFDR_Data_Present=1,OFFSET('Protein Level Data'!qval,0,-8),0)</definedName>
  </definedNames>
  <calcPr calcId="191029" calcMode="manual" forceFullCalc="1"/>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107" l="1" a="1"/>
  <c r="D19" i="107" s="1"/>
  <c r="F19" i="107" s="1" a="1"/>
  <c r="F19" i="107" s="1"/>
  <c r="M19" i="107" s="1"/>
  <c r="A6" i="121" l="1" a="1"/>
  <c r="A6" i="121" s="1"/>
  <c r="E1" i="121" a="1"/>
  <c r="E1" i="121" s="1"/>
  <c r="A9" i="121" l="1" a="1"/>
  <c r="A9" i="121" s="1"/>
  <c r="L2" i="121"/>
  <c r="B2" i="121" l="1"/>
  <c r="I2" i="121" l="1" a="1"/>
  <c r="I2" i="121" s="1"/>
  <c r="D2" i="121" a="1"/>
  <c r="D2" i="121" s="1"/>
  <c r="E2" i="121" s="1" a="1"/>
  <c r="E2" i="121" s="1"/>
  <c r="M255" i="107" s="1"/>
  <c r="C2" i="121"/>
  <c r="G2" i="121" a="1"/>
  <c r="G2" i="121" s="1"/>
  <c r="H2" i="121" a="1"/>
  <c r="H2" i="121" s="1"/>
  <c r="B3" i="121"/>
  <c r="I3" i="121" l="1" a="1"/>
  <c r="I3" i="121" s="1"/>
  <c r="D3" i="121" a="1"/>
  <c r="D3" i="121" s="1"/>
  <c r="E3" i="121" s="1" a="1"/>
  <c r="E3" i="121" s="1"/>
  <c r="F3" i="121" s="1"/>
  <c r="L3" i="121" s="1"/>
  <c r="B4" i="121"/>
  <c r="C3" i="121"/>
  <c r="H3" i="121" a="1"/>
  <c r="H3" i="121" s="1"/>
  <c r="G3" i="121" a="1"/>
  <c r="G3" i="121" s="1"/>
  <c r="D252" i="107" a="1"/>
  <c r="D252" i="107" s="1"/>
  <c r="D251" i="107" a="1"/>
  <c r="D251" i="107" s="1"/>
  <c r="D250" i="107" a="1"/>
  <c r="D250" i="107" s="1"/>
  <c r="D249" i="107" a="1"/>
  <c r="D249" i="107" s="1"/>
  <c r="D248" i="107" a="1"/>
  <c r="D248" i="107" s="1"/>
  <c r="D247" i="107" a="1"/>
  <c r="D247" i="107" s="1"/>
  <c r="D246" i="107" a="1"/>
  <c r="D246" i="107" s="1"/>
  <c r="D245" i="107" a="1"/>
  <c r="D245" i="107" s="1"/>
  <c r="D244" i="107" a="1"/>
  <c r="D244" i="107" s="1"/>
  <c r="D243" i="107" a="1"/>
  <c r="D243" i="107" s="1"/>
  <c r="D242" i="107" a="1"/>
  <c r="D242" i="107" s="1"/>
  <c r="D240" i="107" a="1"/>
  <c r="D240" i="107" s="1"/>
  <c r="D239" i="107" a="1"/>
  <c r="D239" i="107" s="1"/>
  <c r="D238" i="107" a="1"/>
  <c r="D238" i="107" s="1"/>
  <c r="D237" i="107" a="1"/>
  <c r="D237" i="107" s="1"/>
  <c r="D236" i="107" a="1"/>
  <c r="D236" i="107" s="1"/>
  <c r="D235" i="107" a="1"/>
  <c r="D235" i="107" s="1"/>
  <c r="D233" i="107" a="1"/>
  <c r="D233" i="107" s="1"/>
  <c r="D232" i="107" a="1"/>
  <c r="D232" i="107" s="1"/>
  <c r="D231" i="107" a="1"/>
  <c r="D231" i="107" s="1"/>
  <c r="D230" i="107" a="1"/>
  <c r="D230" i="107" s="1"/>
  <c r="D229" i="107" a="1"/>
  <c r="D229" i="107" s="1"/>
  <c r="D228" i="107" a="1"/>
  <c r="D228" i="107" s="1"/>
  <c r="D227" i="107" a="1"/>
  <c r="D227" i="107" s="1"/>
  <c r="D226" i="107" a="1"/>
  <c r="D226" i="107" s="1"/>
  <c r="D225" i="107" a="1"/>
  <c r="D225" i="107" s="1"/>
  <c r="D224" i="107" a="1"/>
  <c r="D224" i="107" s="1"/>
  <c r="D223" i="107" a="1"/>
  <c r="D223" i="107" s="1"/>
  <c r="D222" i="107" a="1"/>
  <c r="D222" i="107" s="1"/>
  <c r="D221" i="107" a="1"/>
  <c r="D221" i="107" s="1"/>
  <c r="D219" i="107" a="1"/>
  <c r="D219" i="107" s="1"/>
  <c r="D218" i="107" a="1"/>
  <c r="D218" i="107" s="1"/>
  <c r="D217" i="107" a="1"/>
  <c r="D217" i="107" s="1"/>
  <c r="D216" i="107" a="1"/>
  <c r="D216" i="107" s="1"/>
  <c r="D215" i="107" a="1"/>
  <c r="D215" i="107" s="1"/>
  <c r="D214" i="107" a="1"/>
  <c r="D214" i="107" s="1"/>
  <c r="D213" i="107" a="1"/>
  <c r="D213" i="107" s="1"/>
  <c r="D212" i="107" a="1"/>
  <c r="D212" i="107" s="1"/>
  <c r="D211" i="107" a="1"/>
  <c r="D211" i="107" s="1"/>
  <c r="D210" i="107" a="1"/>
  <c r="D210" i="107" s="1"/>
  <c r="D208" i="107" a="1"/>
  <c r="D208" i="107" s="1"/>
  <c r="D207" i="107" a="1"/>
  <c r="D207" i="107" s="1"/>
  <c r="D206" i="107" a="1"/>
  <c r="D206" i="107" s="1"/>
  <c r="D205" i="107" a="1"/>
  <c r="D205" i="107" s="1"/>
  <c r="D204" i="107" a="1"/>
  <c r="D204" i="107" s="1"/>
  <c r="D203" i="107" a="1"/>
  <c r="D203" i="107" s="1"/>
  <c r="D202" i="107" a="1"/>
  <c r="D202" i="107" s="1"/>
  <c r="D201" i="107" a="1"/>
  <c r="D201" i="107" s="1"/>
  <c r="D200" i="107" a="1"/>
  <c r="D200" i="107" s="1"/>
  <c r="D199" i="107" a="1"/>
  <c r="D199" i="107" s="1"/>
  <c r="D198" i="107" a="1"/>
  <c r="D198" i="107" s="1"/>
  <c r="D197" i="107" a="1"/>
  <c r="D197" i="107" s="1"/>
  <c r="D196" i="107" a="1"/>
  <c r="D196" i="107" s="1"/>
  <c r="D195" i="107" a="1"/>
  <c r="D195" i="107" s="1"/>
  <c r="D194" i="107" a="1"/>
  <c r="D194" i="107" s="1"/>
  <c r="D193" i="107" a="1"/>
  <c r="D193" i="107" s="1"/>
  <c r="D192" i="107" a="1"/>
  <c r="D192" i="107" s="1"/>
  <c r="D191" i="107" a="1"/>
  <c r="D191" i="107" s="1"/>
  <c r="D190" i="107" a="1"/>
  <c r="D190" i="107" s="1"/>
  <c r="D189" i="107" a="1"/>
  <c r="D189" i="107" s="1"/>
  <c r="D188" i="107" a="1"/>
  <c r="D188" i="107" s="1"/>
  <c r="D187" i="107" a="1"/>
  <c r="D187" i="107" s="1"/>
  <c r="D186" i="107" a="1"/>
  <c r="D186" i="107" s="1"/>
  <c r="D185" i="107" a="1"/>
  <c r="D185" i="107" s="1"/>
  <c r="D184" i="107" a="1"/>
  <c r="D184" i="107" s="1"/>
  <c r="D183" i="107" a="1"/>
  <c r="D183" i="107" s="1"/>
  <c r="D182" i="107" a="1"/>
  <c r="D182" i="107" s="1"/>
  <c r="D181" i="107" a="1"/>
  <c r="D181" i="107" s="1"/>
  <c r="D180" i="107" a="1"/>
  <c r="D180" i="107" s="1"/>
  <c r="D179" i="107" a="1"/>
  <c r="D179" i="107" s="1"/>
  <c r="F179" i="107" s="1" a="1"/>
  <c r="F179" i="107" s="1"/>
  <c r="D178" i="107" a="1"/>
  <c r="D178" i="107" s="1"/>
  <c r="F178" i="107" s="1" a="1"/>
  <c r="F178" i="107" s="1"/>
  <c r="D177" i="107" a="1"/>
  <c r="D177" i="107" s="1"/>
  <c r="F177" i="107" s="1" a="1"/>
  <c r="F177" i="107" s="1"/>
  <c r="D176" i="107" a="1"/>
  <c r="D176" i="107" s="1"/>
  <c r="F176" i="107" s="1" a="1"/>
  <c r="F176" i="107" s="1"/>
  <c r="D175" i="107" a="1"/>
  <c r="D175" i="107" s="1"/>
  <c r="F175" i="107" s="1" a="1"/>
  <c r="F175" i="107" s="1"/>
  <c r="D174" i="107" a="1"/>
  <c r="D174" i="107" s="1"/>
  <c r="D173" i="107" a="1"/>
  <c r="D173" i="107" s="1"/>
  <c r="D172" i="107" a="1"/>
  <c r="D172" i="107" s="1"/>
  <c r="F172" i="107" s="1" a="1"/>
  <c r="F172" i="107" s="1"/>
  <c r="D171" i="107" a="1"/>
  <c r="D171" i="107" s="1"/>
  <c r="F171" i="107" s="1" a="1"/>
  <c r="F171" i="107" s="1"/>
  <c r="D170" i="107" a="1"/>
  <c r="D170" i="107" s="1"/>
  <c r="F170" i="107" s="1" a="1"/>
  <c r="F170" i="107" s="1"/>
  <c r="D169" i="107" a="1"/>
  <c r="D169" i="107" s="1"/>
  <c r="F169" i="107" s="1" a="1"/>
  <c r="F169" i="107" s="1"/>
  <c r="D168" i="107" a="1"/>
  <c r="D168" i="107" s="1"/>
  <c r="F168" i="107" s="1" a="1"/>
  <c r="F168" i="107" s="1"/>
  <c r="D167" i="107" a="1"/>
  <c r="D167" i="107" s="1"/>
  <c r="F167" i="107" s="1" a="1"/>
  <c r="F167" i="107" s="1"/>
  <c r="D166" i="107" a="1"/>
  <c r="D166" i="107" s="1"/>
  <c r="F166" i="107" s="1" a="1"/>
  <c r="F166" i="107" s="1"/>
  <c r="D165" i="107" a="1"/>
  <c r="D165" i="107" s="1"/>
  <c r="F165" i="107" s="1" a="1"/>
  <c r="F165" i="107" s="1"/>
  <c r="D164" i="107" a="1"/>
  <c r="D164" i="107" s="1"/>
  <c r="F164" i="107" s="1" a="1"/>
  <c r="F164" i="107" s="1"/>
  <c r="D163" i="107" a="1"/>
  <c r="D163" i="107" s="1"/>
  <c r="F163" i="107" s="1" a="1"/>
  <c r="F163" i="107" s="1"/>
  <c r="D161" i="107" a="1"/>
  <c r="D161" i="107" s="1"/>
  <c r="D160" i="107" a="1"/>
  <c r="D160" i="107" s="1"/>
  <c r="F160" i="107" s="1" a="1"/>
  <c r="F160" i="107" s="1"/>
  <c r="D159" i="107" a="1"/>
  <c r="D159" i="107" s="1"/>
  <c r="F159" i="107" s="1" a="1"/>
  <c r="F159" i="107" s="1"/>
  <c r="D158" i="107" a="1"/>
  <c r="D158" i="107" s="1"/>
  <c r="F158" i="107" s="1" a="1"/>
  <c r="F158" i="107" s="1"/>
  <c r="D157" i="107" a="1"/>
  <c r="D157" i="107" s="1"/>
  <c r="F157" i="107" s="1" a="1"/>
  <c r="F157" i="107" s="1"/>
  <c r="D156" i="107" a="1"/>
  <c r="D156" i="107" s="1"/>
  <c r="F156" i="107" s="1" a="1"/>
  <c r="F156" i="107" s="1"/>
  <c r="D155" i="107" a="1"/>
  <c r="D155" i="107" s="1"/>
  <c r="F155" i="107" s="1" a="1"/>
  <c r="F155" i="107" s="1"/>
  <c r="D154" i="107" a="1"/>
  <c r="D154" i="107" s="1"/>
  <c r="F154" i="107" s="1" a="1"/>
  <c r="F154" i="107" s="1"/>
  <c r="D153" i="107" a="1"/>
  <c r="D153" i="107" s="1"/>
  <c r="F153" i="107" s="1" a="1"/>
  <c r="F153" i="107" s="1"/>
  <c r="D152" i="107" a="1"/>
  <c r="D152" i="107" s="1"/>
  <c r="F152" i="107" s="1" a="1"/>
  <c r="F152" i="107" s="1"/>
  <c r="D151" i="107" a="1"/>
  <c r="D151" i="107" s="1"/>
  <c r="F151" i="107" s="1" a="1"/>
  <c r="F151" i="107" s="1"/>
  <c r="D150" i="107" a="1"/>
  <c r="D150" i="107" s="1"/>
  <c r="F150" i="107" s="1" a="1"/>
  <c r="F150" i="107" s="1"/>
  <c r="D149" i="107" a="1"/>
  <c r="D149" i="107" s="1"/>
  <c r="F149" i="107" s="1" a="1"/>
  <c r="F149" i="107" s="1"/>
  <c r="D148" i="107" a="1"/>
  <c r="D148" i="107" s="1"/>
  <c r="F148" i="107" s="1" a="1"/>
  <c r="F148" i="107" s="1"/>
  <c r="D147" i="107" a="1"/>
  <c r="D147" i="107" s="1"/>
  <c r="F147" i="107" s="1" a="1"/>
  <c r="F147" i="107" s="1"/>
  <c r="D146" i="107" a="1"/>
  <c r="D146" i="107" s="1"/>
  <c r="F146" i="107" s="1" a="1"/>
  <c r="F146" i="107" s="1"/>
  <c r="D145" i="107" a="1"/>
  <c r="D145" i="107" s="1"/>
  <c r="F145" i="107" s="1" a="1"/>
  <c r="F145" i="107" s="1"/>
  <c r="D144" i="107" a="1"/>
  <c r="D144" i="107" s="1"/>
  <c r="F144" i="107" s="1" a="1"/>
  <c r="F144" i="107" s="1"/>
  <c r="D143" i="107" a="1"/>
  <c r="D143" i="107" s="1"/>
  <c r="F143" i="107" s="1" a="1"/>
  <c r="F143" i="107" s="1"/>
  <c r="D142" i="107" a="1"/>
  <c r="D142" i="107" s="1"/>
  <c r="D141" i="107" a="1"/>
  <c r="D141" i="107" s="1"/>
  <c r="D140" i="107" a="1"/>
  <c r="D140" i="107" s="1"/>
  <c r="F140" i="107" s="1" a="1"/>
  <c r="F140" i="107" s="1"/>
  <c r="D139" i="107" a="1"/>
  <c r="D139" i="107" s="1"/>
  <c r="F139" i="107" s="1" a="1"/>
  <c r="F139" i="107" s="1"/>
  <c r="D138" i="107" a="1"/>
  <c r="D138" i="107" s="1"/>
  <c r="D137" i="107" a="1"/>
  <c r="D137" i="107" s="1"/>
  <c r="D136" i="107" a="1"/>
  <c r="D136" i="107" s="1"/>
  <c r="F136" i="107" s="1" a="1"/>
  <c r="F136" i="107" s="1"/>
  <c r="D135" i="107" a="1"/>
  <c r="D135" i="107" s="1"/>
  <c r="F135" i="107" s="1" a="1"/>
  <c r="F135" i="107" s="1"/>
  <c r="D134" i="107" a="1"/>
  <c r="D134" i="107" s="1"/>
  <c r="F134" i="107" s="1" a="1"/>
  <c r="F134" i="107" s="1"/>
  <c r="D133" i="107" a="1"/>
  <c r="D133" i="107" s="1"/>
  <c r="F133" i="107" s="1" a="1"/>
  <c r="F133" i="107" s="1"/>
  <c r="D132" i="107" a="1"/>
  <c r="D132" i="107" s="1"/>
  <c r="F132" i="107" s="1" a="1"/>
  <c r="F132" i="107" s="1"/>
  <c r="D131" i="107" a="1"/>
  <c r="D131" i="107" s="1"/>
  <c r="F131" i="107" s="1" a="1"/>
  <c r="F131" i="107" s="1"/>
  <c r="D130" i="107" a="1"/>
  <c r="D130" i="107" s="1"/>
  <c r="F130" i="107" s="1" a="1"/>
  <c r="F130" i="107" s="1"/>
  <c r="D129" i="107" a="1"/>
  <c r="D129" i="107" s="1"/>
  <c r="F129" i="107" s="1" a="1"/>
  <c r="F129" i="107" s="1"/>
  <c r="D128" i="107" a="1"/>
  <c r="D128" i="107" s="1"/>
  <c r="F128" i="107" s="1" a="1"/>
  <c r="F128" i="107" s="1"/>
  <c r="D127" i="107" a="1"/>
  <c r="D127" i="107" s="1"/>
  <c r="F127" i="107" s="1" a="1"/>
  <c r="F127" i="107" s="1"/>
  <c r="D126" i="107" a="1"/>
  <c r="D126" i="107" s="1"/>
  <c r="D125" i="107" a="1"/>
  <c r="D125" i="107" s="1"/>
  <c r="D124" i="107" a="1"/>
  <c r="D124" i="107" s="1"/>
  <c r="F124" i="107" s="1" a="1"/>
  <c r="F124" i="107" s="1"/>
  <c r="D123" i="107" a="1"/>
  <c r="D123" i="107" s="1"/>
  <c r="F123" i="107" s="1" a="1"/>
  <c r="F123" i="107" s="1"/>
  <c r="D122" i="107" a="1"/>
  <c r="D122" i="107" s="1"/>
  <c r="F122" i="107" s="1" a="1"/>
  <c r="F122" i="107" s="1"/>
  <c r="D121" i="107" a="1"/>
  <c r="D121" i="107" s="1"/>
  <c r="F121" i="107" s="1" a="1"/>
  <c r="F121" i="107" s="1"/>
  <c r="D120" i="107" a="1"/>
  <c r="D120" i="107" s="1"/>
  <c r="F120" i="107" s="1" a="1"/>
  <c r="F120" i="107" s="1"/>
  <c r="D119" i="107" a="1"/>
  <c r="D119" i="107" s="1"/>
  <c r="D118" i="107" a="1"/>
  <c r="D118" i="107" s="1"/>
  <c r="D117" i="107" a="1"/>
  <c r="D117" i="107" s="1"/>
  <c r="F117" i="107" s="1" a="1"/>
  <c r="F117" i="107" s="1"/>
  <c r="D116" i="107" a="1"/>
  <c r="D116" i="107" s="1"/>
  <c r="F116" i="107" s="1" a="1"/>
  <c r="F116" i="107" s="1"/>
  <c r="D115" i="107" a="1"/>
  <c r="D115" i="107" s="1"/>
  <c r="F115" i="107" s="1" a="1"/>
  <c r="F115" i="107" s="1"/>
  <c r="D114" i="107" a="1"/>
  <c r="D114" i="107" s="1"/>
  <c r="F114" i="107" s="1" a="1"/>
  <c r="F114" i="107" s="1"/>
  <c r="D113" i="107" a="1"/>
  <c r="D113" i="107" s="1"/>
  <c r="F113" i="107" s="1" a="1"/>
  <c r="F113" i="107" s="1"/>
  <c r="D112" i="107" a="1"/>
  <c r="D112" i="107" s="1"/>
  <c r="F112" i="107" s="1" a="1"/>
  <c r="F112" i="107" s="1"/>
  <c r="D111" i="107" a="1"/>
  <c r="D111" i="107" s="1"/>
  <c r="F111" i="107" s="1" a="1"/>
  <c r="F111" i="107" s="1"/>
  <c r="D110" i="107" a="1"/>
  <c r="D110" i="107" s="1"/>
  <c r="F110" i="107" s="1" a="1"/>
  <c r="F110" i="107" s="1"/>
  <c r="D109" i="107" a="1"/>
  <c r="D109" i="107" s="1"/>
  <c r="D108" i="107" a="1"/>
  <c r="D108" i="107" s="1"/>
  <c r="D107" i="107" a="1"/>
  <c r="D107" i="107" s="1"/>
  <c r="F107" i="107" s="1" a="1"/>
  <c r="F107" i="107" s="1"/>
  <c r="D106" i="107" a="1"/>
  <c r="D106" i="107" s="1"/>
  <c r="F106" i="107" s="1" a="1"/>
  <c r="F106" i="107" s="1"/>
  <c r="D105" i="107" a="1"/>
  <c r="D105" i="107" s="1"/>
  <c r="F105" i="107" s="1" a="1"/>
  <c r="F105" i="107" s="1"/>
  <c r="D104" i="107" a="1"/>
  <c r="D104" i="107" s="1"/>
  <c r="F104" i="107" s="1" a="1"/>
  <c r="F104" i="107" s="1"/>
  <c r="D103" i="107" a="1"/>
  <c r="D103" i="107" s="1"/>
  <c r="F103" i="107" s="1" a="1"/>
  <c r="F103" i="107" s="1"/>
  <c r="D102" i="107" a="1"/>
  <c r="D102" i="107" s="1"/>
  <c r="F102" i="107" s="1" a="1"/>
  <c r="F102" i="107" s="1"/>
  <c r="D101" i="107" a="1"/>
  <c r="D101" i="107" s="1"/>
  <c r="F101" i="107" s="1" a="1"/>
  <c r="F101" i="107" s="1"/>
  <c r="D100" i="107" a="1"/>
  <c r="D100" i="107" s="1"/>
  <c r="F100" i="107" s="1" a="1"/>
  <c r="F100" i="107" s="1"/>
  <c r="D99" i="107" a="1"/>
  <c r="D99" i="107" s="1"/>
  <c r="D98" i="107" a="1"/>
  <c r="D98" i="107" s="1"/>
  <c r="D97" i="107" a="1"/>
  <c r="D97" i="107" s="1"/>
  <c r="F97" i="107" s="1" a="1"/>
  <c r="F97" i="107" s="1"/>
  <c r="D96" i="107" a="1"/>
  <c r="D96" i="107" s="1"/>
  <c r="F96" i="107" s="1" a="1"/>
  <c r="F96" i="107" s="1"/>
  <c r="D95" i="107" a="1"/>
  <c r="D95" i="107" s="1"/>
  <c r="F95" i="107" s="1" a="1"/>
  <c r="F95" i="107" s="1"/>
  <c r="D94" i="107" a="1"/>
  <c r="D94" i="107" s="1"/>
  <c r="F94" i="107" s="1" a="1"/>
  <c r="F94" i="107" s="1"/>
  <c r="D93" i="107" a="1"/>
  <c r="D93" i="107" s="1"/>
  <c r="F93" i="107" s="1" a="1"/>
  <c r="F93" i="107" s="1"/>
  <c r="D92" i="107" a="1"/>
  <c r="D92" i="107" s="1"/>
  <c r="D91" i="107" a="1"/>
  <c r="D91" i="107" s="1"/>
  <c r="D90" i="107" a="1"/>
  <c r="D90" i="107" s="1"/>
  <c r="F90" i="107" s="1" a="1"/>
  <c r="F90" i="107" s="1"/>
  <c r="D89" i="107" a="1"/>
  <c r="D89" i="107" s="1"/>
  <c r="F89" i="107" s="1" a="1"/>
  <c r="F89" i="107" s="1"/>
  <c r="D88" i="107" a="1"/>
  <c r="D88" i="107" s="1"/>
  <c r="F88" i="107" s="1" a="1"/>
  <c r="F88" i="107" s="1"/>
  <c r="D87" i="107" a="1"/>
  <c r="D87" i="107" s="1"/>
  <c r="F87" i="107" s="1" a="1"/>
  <c r="F87" i="107" s="1"/>
  <c r="D86" i="107" a="1"/>
  <c r="D86" i="107" s="1"/>
  <c r="F86" i="107" s="1" a="1"/>
  <c r="F86" i="107" s="1"/>
  <c r="D85" i="107" a="1"/>
  <c r="D85" i="107" s="1"/>
  <c r="F85" i="107" s="1" a="1"/>
  <c r="F85" i="107" s="1"/>
  <c r="D84" i="107" a="1"/>
  <c r="D84" i="107" s="1"/>
  <c r="F84" i="107" s="1" a="1"/>
  <c r="F84" i="107" s="1"/>
  <c r="D83" i="107" a="1"/>
  <c r="D83" i="107" s="1"/>
  <c r="F83" i="107" s="1" a="1"/>
  <c r="F83" i="107" s="1"/>
  <c r="D82" i="107" a="1"/>
  <c r="D82" i="107" s="1"/>
  <c r="D81" i="107" a="1"/>
  <c r="D81" i="107" s="1"/>
  <c r="D80" i="107" a="1"/>
  <c r="D80" i="107" s="1"/>
  <c r="F80" i="107" s="1" a="1"/>
  <c r="F80" i="107" s="1"/>
  <c r="D79" i="107" a="1"/>
  <c r="D79" i="107" s="1"/>
  <c r="F79" i="107" s="1" a="1"/>
  <c r="F79" i="107" s="1"/>
  <c r="D78" i="107" a="1"/>
  <c r="D78" i="107" s="1"/>
  <c r="F78" i="107" s="1" a="1"/>
  <c r="F78" i="107" s="1"/>
  <c r="D77" i="107" a="1"/>
  <c r="D77" i="107" s="1"/>
  <c r="F77" i="107" s="1" a="1"/>
  <c r="F77" i="107" s="1"/>
  <c r="D76" i="107" a="1"/>
  <c r="D76" i="107" s="1"/>
  <c r="F76" i="107" s="1" a="1"/>
  <c r="F76" i="107" s="1"/>
  <c r="D75" i="107" a="1"/>
  <c r="D75" i="107" s="1"/>
  <c r="D74" i="107" a="1"/>
  <c r="D74" i="107" s="1"/>
  <c r="D73" i="107" a="1"/>
  <c r="D73" i="107" s="1"/>
  <c r="D72" i="107" a="1"/>
  <c r="D72" i="107" s="1"/>
  <c r="F72" i="107" s="1" a="1"/>
  <c r="F72" i="107" s="1"/>
  <c r="D71" i="107" a="1"/>
  <c r="D71" i="107" s="1"/>
  <c r="F71" i="107" s="1" a="1"/>
  <c r="F71" i="107" s="1"/>
  <c r="D70" i="107" a="1"/>
  <c r="D70" i="107" s="1"/>
  <c r="F70" i="107" s="1" a="1"/>
  <c r="F70" i="107" s="1"/>
  <c r="D69" i="107" a="1"/>
  <c r="D69" i="107" s="1"/>
  <c r="F69" i="107" s="1" a="1"/>
  <c r="F69" i="107" s="1"/>
  <c r="D68" i="107" a="1"/>
  <c r="D68" i="107" s="1"/>
  <c r="F68" i="107" s="1" a="1"/>
  <c r="F68" i="107" s="1"/>
  <c r="D67" i="107" a="1"/>
  <c r="D67" i="107" s="1"/>
  <c r="F67" i="107" s="1" a="1"/>
  <c r="F67" i="107" s="1"/>
  <c r="D66" i="107" a="1"/>
  <c r="D66" i="107" s="1"/>
  <c r="F66" i="107" s="1" a="1"/>
  <c r="F66" i="107" s="1"/>
  <c r="D65" i="107" a="1"/>
  <c r="D65" i="107" s="1"/>
  <c r="F65" i="107" s="1" a="1"/>
  <c r="F65" i="107" s="1"/>
  <c r="D64" i="107" a="1"/>
  <c r="D64" i="107" s="1"/>
  <c r="F64" i="107" s="1" a="1"/>
  <c r="F64" i="107" s="1"/>
  <c r="D63" i="107" a="1"/>
  <c r="D63" i="107" s="1"/>
  <c r="F63" i="107" s="1" a="1"/>
  <c r="F63" i="107" s="1"/>
  <c r="D62" i="107" a="1"/>
  <c r="D62" i="107" s="1"/>
  <c r="F62" i="107" s="1" a="1"/>
  <c r="F62" i="107" s="1"/>
  <c r="D61" i="107" a="1"/>
  <c r="D61" i="107" s="1"/>
  <c r="F61" i="107" s="1" a="1"/>
  <c r="F61" i="107" s="1"/>
  <c r="D60" i="107" a="1"/>
  <c r="D60" i="107" s="1"/>
  <c r="F60" i="107" s="1" a="1"/>
  <c r="F60" i="107" s="1"/>
  <c r="D59" i="107" a="1"/>
  <c r="D59" i="107" s="1"/>
  <c r="F59" i="107" s="1" a="1"/>
  <c r="F59" i="107" s="1"/>
  <c r="D58" i="107" a="1"/>
  <c r="D58" i="107" s="1"/>
  <c r="F58" i="107" s="1" a="1"/>
  <c r="F58" i="107" s="1"/>
  <c r="D57" i="107" a="1"/>
  <c r="D57" i="107" s="1"/>
  <c r="F57" i="107" s="1" a="1"/>
  <c r="F57" i="107" s="1"/>
  <c r="D56" i="107" a="1"/>
  <c r="D56" i="107" s="1"/>
  <c r="F56" i="107" s="1" a="1"/>
  <c r="F56" i="107" s="1"/>
  <c r="D55" i="107" a="1"/>
  <c r="D55" i="107" s="1"/>
  <c r="F55" i="107" s="1" a="1"/>
  <c r="F55" i="107" s="1"/>
  <c r="D54" i="107" a="1"/>
  <c r="D54" i="107" s="1"/>
  <c r="F54" i="107" s="1" a="1"/>
  <c r="F54" i="107" s="1"/>
  <c r="D53" i="107" a="1"/>
  <c r="D53" i="107" s="1"/>
  <c r="F53" i="107" s="1" a="1"/>
  <c r="F53" i="107" s="1"/>
  <c r="D52" i="107" a="1"/>
  <c r="D52" i="107" s="1"/>
  <c r="D51" i="107" a="1"/>
  <c r="D51" i="107" s="1"/>
  <c r="D50" i="107" a="1"/>
  <c r="D50" i="107" s="1"/>
  <c r="F50" i="107" s="1" a="1"/>
  <c r="F50" i="107" s="1"/>
  <c r="D49" i="107" a="1"/>
  <c r="D49" i="107" s="1"/>
  <c r="F49" i="107" s="1" a="1"/>
  <c r="F49" i="107" s="1"/>
  <c r="D48" i="107" a="1"/>
  <c r="D48" i="107" s="1"/>
  <c r="F48" i="107" s="1" a="1"/>
  <c r="F48" i="107" s="1"/>
  <c r="D47" i="107" a="1"/>
  <c r="D47" i="107" s="1"/>
  <c r="F47" i="107" s="1" a="1"/>
  <c r="F47" i="107" s="1"/>
  <c r="D46" i="107" a="1"/>
  <c r="D46" i="107" s="1"/>
  <c r="F46" i="107" s="1" a="1"/>
  <c r="F46" i="107" s="1"/>
  <c r="D45" i="107" a="1"/>
  <c r="D45" i="107" s="1"/>
  <c r="D44" i="107" a="1"/>
  <c r="D44" i="107" s="1"/>
  <c r="D43" i="107" a="1"/>
  <c r="D43" i="107" s="1"/>
  <c r="F43" i="107" s="1" a="1"/>
  <c r="F43" i="107" s="1"/>
  <c r="D42" i="107" a="1"/>
  <c r="D42" i="107" s="1"/>
  <c r="F42" i="107" s="1" a="1"/>
  <c r="F42" i="107" s="1"/>
  <c r="D41" i="107" a="1"/>
  <c r="D41" i="107" s="1"/>
  <c r="F41" i="107" s="1" a="1"/>
  <c r="F41" i="107" s="1"/>
  <c r="D40" i="107" a="1"/>
  <c r="D40" i="107" s="1"/>
  <c r="F40" i="107" s="1" a="1"/>
  <c r="F40" i="107" s="1"/>
  <c r="D39" i="107" a="1"/>
  <c r="D39" i="107" s="1"/>
  <c r="D38" i="107" a="1"/>
  <c r="D38" i="107" s="1"/>
  <c r="D37" i="107" a="1"/>
  <c r="D37" i="107" s="1"/>
  <c r="F37" i="107" s="1" a="1"/>
  <c r="F37" i="107" s="1"/>
  <c r="D36" i="107" a="1"/>
  <c r="D36" i="107" s="1"/>
  <c r="D35" i="107" a="1"/>
  <c r="D35" i="107" s="1"/>
  <c r="F35" i="107" s="1" a="1"/>
  <c r="F35" i="107" s="1"/>
  <c r="D34" i="107" a="1"/>
  <c r="D34" i="107" s="1"/>
  <c r="D33" i="107" a="1"/>
  <c r="D33" i="107" s="1"/>
  <c r="F33" i="107" s="1" a="1"/>
  <c r="F33" i="107" s="1"/>
  <c r="D32" i="107" a="1"/>
  <c r="D32" i="107" s="1"/>
  <c r="D31" i="107" a="1"/>
  <c r="D31" i="107" s="1"/>
  <c r="D30" i="107" a="1"/>
  <c r="D30" i="107" s="1"/>
  <c r="F30" i="107" s="1" a="1"/>
  <c r="F30" i="107" s="1"/>
  <c r="D29" i="107" a="1"/>
  <c r="D29" i="107" s="1"/>
  <c r="D28" i="107" a="1"/>
  <c r="D28" i="107" s="1"/>
  <c r="F28" i="107" s="1" a="1"/>
  <c r="F28" i="107" s="1"/>
  <c r="D27" i="107" a="1"/>
  <c r="D27" i="107" s="1"/>
  <c r="F27" i="107" s="1" a="1"/>
  <c r="F27" i="107" s="1"/>
  <c r="D26" i="107" a="1"/>
  <c r="D26" i="107" s="1"/>
  <c r="D25" i="107" a="1"/>
  <c r="D25" i="107" s="1"/>
  <c r="F25" i="107" s="1" a="1"/>
  <c r="F25" i="107" s="1"/>
  <c r="D24" i="107" a="1"/>
  <c r="D24" i="107" s="1"/>
  <c r="F24" i="107" s="1" a="1"/>
  <c r="F24" i="107" s="1"/>
  <c r="D23" i="107" a="1"/>
  <c r="D23" i="107" s="1"/>
  <c r="F23" i="107" s="1" a="1"/>
  <c r="F23" i="107" s="1"/>
  <c r="M23" i="107" s="1"/>
  <c r="D22" i="107" a="1"/>
  <c r="D22" i="107" s="1"/>
  <c r="F22" i="107" s="1" a="1"/>
  <c r="F22" i="107" s="1"/>
  <c r="D21" i="107" a="1"/>
  <c r="D21" i="107" s="1"/>
  <c r="F21" i="107" s="1" a="1"/>
  <c r="F21" i="107" s="1"/>
  <c r="D20" i="107" a="1"/>
  <c r="D20" i="107" s="1"/>
  <c r="F20" i="107" s="1" a="1"/>
  <c r="F20" i="107" s="1"/>
  <c r="D18" i="107" a="1"/>
  <c r="D18" i="107" s="1"/>
  <c r="F18" i="107" s="1" a="1"/>
  <c r="F18" i="107" s="1"/>
  <c r="D17" i="107" a="1"/>
  <c r="D17" i="107" s="1"/>
  <c r="F17" i="107" s="1" a="1"/>
  <c r="F17" i="107" s="1"/>
  <c r="D16" i="107" a="1"/>
  <c r="D16" i="107" s="1"/>
  <c r="F16" i="107" s="1" a="1"/>
  <c r="F16" i="107" s="1"/>
  <c r="D15" i="107" a="1"/>
  <c r="D15" i="107" s="1"/>
  <c r="D14" i="107" a="1"/>
  <c r="D14" i="107" s="1"/>
  <c r="D13" i="107" a="1"/>
  <c r="D13" i="107" s="1"/>
  <c r="D8" i="107" a="1"/>
  <c r="D8" i="107" s="1"/>
  <c r="D7" i="107" a="1"/>
  <c r="D7" i="107" s="1"/>
  <c r="F7" i="107" s="1" a="1"/>
  <c r="F7" i="107" s="1"/>
  <c r="D6" i="107" a="1"/>
  <c r="D6" i="107" s="1"/>
  <c r="F6" i="107" s="1" a="1"/>
  <c r="F6" i="107" s="1"/>
  <c r="D5" i="107" a="1"/>
  <c r="D5" i="107" s="1"/>
  <c r="F5" i="107" s="1" a="1"/>
  <c r="F5" i="107" s="1"/>
  <c r="D4" i="107" a="1"/>
  <c r="D4" i="107" s="1"/>
  <c r="F4" i="107" s="1" a="1"/>
  <c r="F4" i="107" s="1"/>
  <c r="F252" i="107" a="1"/>
  <c r="F252" i="107" s="1"/>
  <c r="F251" i="107" a="1"/>
  <c r="F251" i="107" s="1"/>
  <c r="F250" i="107" a="1"/>
  <c r="F250" i="107" s="1"/>
  <c r="F249" i="107" a="1"/>
  <c r="F249" i="107" s="1"/>
  <c r="F75" i="107" a="1"/>
  <c r="F75" i="107" s="1"/>
  <c r="F13" i="107" a="1"/>
  <c r="F13" i="107" s="1"/>
  <c r="F8" i="107"/>
  <c r="J3" i="121" l="1" a="1"/>
  <c r="J3" i="121" s="1"/>
  <c r="K3" i="121" a="1"/>
  <c r="K3" i="121" s="1"/>
  <c r="B5" i="121"/>
  <c r="C4" i="121"/>
  <c r="G4" i="121" s="1" a="1"/>
  <c r="G4" i="121" s="1"/>
  <c r="L100" i="107"/>
  <c r="L101" i="107"/>
  <c r="M101" i="107" s="1"/>
  <c r="D4" i="121" l="1" a="1"/>
  <c r="D4" i="121" s="1"/>
  <c r="E4" i="121" s="1" a="1"/>
  <c r="E4" i="121" s="1"/>
  <c r="F4" i="121" s="1"/>
  <c r="L4" i="121" s="1"/>
  <c r="I4" i="121" a="1"/>
  <c r="I4" i="121" s="1"/>
  <c r="H4" i="121" a="1"/>
  <c r="H4" i="121" s="1"/>
  <c r="B6" i="121"/>
  <c r="C5" i="121"/>
  <c r="D5" i="121" s="1" a="1"/>
  <c r="D5" i="121" s="1"/>
  <c r="E5" i="121" s="1" a="1"/>
  <c r="E5" i="121" s="1"/>
  <c r="H5" i="121" a="1"/>
  <c r="H5" i="121" s="1"/>
  <c r="M100" i="107"/>
  <c r="B8" i="115"/>
  <c r="B7" i="115"/>
  <c r="B6" i="115"/>
  <c r="L252" i="107"/>
  <c r="L251" i="107"/>
  <c r="L250" i="107"/>
  <c r="L249" i="107"/>
  <c r="I179" i="107"/>
  <c r="M179" i="107" s="1"/>
  <c r="I178" i="107"/>
  <c r="M178" i="107" s="1"/>
  <c r="I177" i="107"/>
  <c r="M177" i="107" s="1"/>
  <c r="I176" i="107"/>
  <c r="M176" i="107" s="1"/>
  <c r="I175" i="107"/>
  <c r="M175" i="107" s="1"/>
  <c r="I171" i="107"/>
  <c r="M171" i="107" s="1"/>
  <c r="I170" i="107"/>
  <c r="M170" i="107" s="1"/>
  <c r="I169" i="107"/>
  <c r="M169" i="107" s="1"/>
  <c r="I168" i="107"/>
  <c r="M168" i="107" s="1"/>
  <c r="I167" i="107"/>
  <c r="M167" i="107" s="1"/>
  <c r="I166" i="107"/>
  <c r="M166" i="107" s="1"/>
  <c r="I165" i="107"/>
  <c r="M165" i="107" s="1"/>
  <c r="I164" i="107"/>
  <c r="M164" i="107" s="1"/>
  <c r="I163" i="107"/>
  <c r="M163" i="107" s="1"/>
  <c r="L160" i="107"/>
  <c r="L159" i="107"/>
  <c r="L158" i="107"/>
  <c r="L157" i="107"/>
  <c r="L156" i="107"/>
  <c r="L155" i="107"/>
  <c r="L154" i="107"/>
  <c r="L153" i="107"/>
  <c r="L152" i="107"/>
  <c r="L151" i="107"/>
  <c r="L150" i="107"/>
  <c r="L149" i="107"/>
  <c r="L148" i="107"/>
  <c r="L147" i="107"/>
  <c r="L146" i="107"/>
  <c r="L145" i="107"/>
  <c r="L144" i="107"/>
  <c r="L143" i="107"/>
  <c r="L140" i="107"/>
  <c r="L139" i="107"/>
  <c r="L136" i="107"/>
  <c r="L135" i="107"/>
  <c r="L134" i="107"/>
  <c r="L133" i="107"/>
  <c r="L132" i="107"/>
  <c r="L131" i="107"/>
  <c r="L130" i="107"/>
  <c r="L129" i="107"/>
  <c r="L128" i="107"/>
  <c r="L127" i="107"/>
  <c r="L124" i="107"/>
  <c r="L123" i="107"/>
  <c r="M123" i="107" s="1"/>
  <c r="L122" i="107"/>
  <c r="L121" i="107"/>
  <c r="L120" i="107"/>
  <c r="M120" i="107" s="1"/>
  <c r="L117" i="107"/>
  <c r="M117" i="107" s="1"/>
  <c r="L116" i="107"/>
  <c r="M116" i="107" s="1"/>
  <c r="L115" i="107"/>
  <c r="L114" i="107"/>
  <c r="L113" i="107"/>
  <c r="M113" i="107" s="1"/>
  <c r="L112" i="107"/>
  <c r="M112" i="107" s="1"/>
  <c r="L111" i="107"/>
  <c r="M111" i="107" s="1"/>
  <c r="L110" i="107"/>
  <c r="M110" i="107" s="1"/>
  <c r="L107" i="107"/>
  <c r="L106" i="107"/>
  <c r="L105" i="107"/>
  <c r="L104" i="107"/>
  <c r="L103" i="107"/>
  <c r="L102" i="107"/>
  <c r="L97" i="107"/>
  <c r="L96" i="107"/>
  <c r="L95" i="107"/>
  <c r="L94" i="107"/>
  <c r="L93" i="107"/>
  <c r="L90" i="107"/>
  <c r="L89" i="107"/>
  <c r="L88" i="107"/>
  <c r="L87" i="107"/>
  <c r="L86" i="107"/>
  <c r="L85" i="107"/>
  <c r="M85" i="107" s="1"/>
  <c r="L84" i="107"/>
  <c r="L83" i="107"/>
  <c r="L80" i="107"/>
  <c r="L79" i="107"/>
  <c r="M79" i="107" s="1"/>
  <c r="L78" i="107"/>
  <c r="M78" i="107" s="1"/>
  <c r="L75" i="107"/>
  <c r="M75" i="107" s="1"/>
  <c r="L72" i="107"/>
  <c r="L71" i="107"/>
  <c r="L70" i="107"/>
  <c r="L69" i="107"/>
  <c r="M68" i="107"/>
  <c r="L67" i="107"/>
  <c r="L66" i="107"/>
  <c r="L65" i="107"/>
  <c r="L64" i="107"/>
  <c r="M63" i="107"/>
  <c r="L62" i="107"/>
  <c r="L61" i="107"/>
  <c r="L60" i="107"/>
  <c r="L59" i="107"/>
  <c r="M58" i="107"/>
  <c r="L57" i="107"/>
  <c r="L56" i="107"/>
  <c r="L55" i="107"/>
  <c r="L54" i="107"/>
  <c r="M53" i="107"/>
  <c r="L50" i="107"/>
  <c r="L49" i="107"/>
  <c r="L48" i="107"/>
  <c r="L47" i="107"/>
  <c r="L46" i="107"/>
  <c r="L43" i="107"/>
  <c r="L42" i="107"/>
  <c r="L41" i="107"/>
  <c r="L40" i="107"/>
  <c r="L37" i="107"/>
  <c r="L35" i="107"/>
  <c r="L33" i="107"/>
  <c r="M30" i="107"/>
  <c r="L30" i="107"/>
  <c r="M29" i="107"/>
  <c r="L29" i="107"/>
  <c r="M28" i="107"/>
  <c r="L28" i="107"/>
  <c r="M27" i="107"/>
  <c r="L27" i="107"/>
  <c r="M26" i="107"/>
  <c r="L26" i="107"/>
  <c r="M25" i="107"/>
  <c r="L25" i="107"/>
  <c r="L24" i="107"/>
  <c r="L23" i="107"/>
  <c r="L22" i="107"/>
  <c r="L21" i="107"/>
  <c r="L20" i="107"/>
  <c r="L18" i="107"/>
  <c r="L17" i="107"/>
  <c r="M17" i="107" s="1"/>
  <c r="L16" i="107"/>
  <c r="L13" i="107"/>
  <c r="L8" i="107"/>
  <c r="L7" i="107"/>
  <c r="L6" i="107"/>
  <c r="L5" i="107"/>
  <c r="L4" i="107"/>
  <c r="F5" i="121" l="1"/>
  <c r="L5" i="121" s="1"/>
  <c r="G5" i="121" a="1"/>
  <c r="G5" i="121" s="1"/>
  <c r="K5" i="121" s="1" a="1"/>
  <c r="K5" i="121" s="1"/>
  <c r="I5" i="121" a="1"/>
  <c r="I5" i="121" s="1"/>
  <c r="B7" i="121"/>
  <c r="C6" i="121"/>
  <c r="I6" i="121" s="1" a="1"/>
  <c r="I6" i="121" s="1"/>
  <c r="G6" i="121" a="1"/>
  <c r="G6" i="121" s="1"/>
  <c r="E19" i="114"/>
  <c r="C6" i="115" a="1"/>
  <c r="C6" i="115" s="1"/>
  <c r="E6" i="115" a="1"/>
  <c r="E6" i="115" s="1"/>
  <c r="T12" i="115" s="1"/>
  <c r="T6" i="115" s="1"/>
  <c r="D6" i="115" a="1"/>
  <c r="D6" i="115" s="1"/>
  <c r="S12" i="115" s="1"/>
  <c r="S6" i="115" s="1"/>
  <c r="C7" i="115" a="1"/>
  <c r="C7" i="115" s="1"/>
  <c r="E7" i="115" a="1"/>
  <c r="E7" i="115" s="1"/>
  <c r="T13" i="115" s="1"/>
  <c r="T7" i="115" s="1"/>
  <c r="D7" i="115" a="1"/>
  <c r="D7" i="115" s="1"/>
  <c r="S13" i="115" s="1"/>
  <c r="S7" i="115" s="1"/>
  <c r="C8" i="115" a="1"/>
  <c r="C8" i="115" s="1"/>
  <c r="E8" i="115" a="1"/>
  <c r="E8" i="115" s="1"/>
  <c r="T14" i="115" s="1"/>
  <c r="T8" i="115" s="1"/>
  <c r="D8" i="115"/>
  <c r="S14" i="115" s="1"/>
  <c r="S8" i="115" s="1"/>
  <c r="M5" i="107"/>
  <c r="M84" i="107"/>
  <c r="M56" i="107"/>
  <c r="M48" i="107"/>
  <c r="M57" i="107"/>
  <c r="M55" i="107"/>
  <c r="M54" i="107"/>
  <c r="M62" i="107"/>
  <c r="M64" i="107"/>
  <c r="M65" i="107"/>
  <c r="M83" i="107"/>
  <c r="M150" i="107"/>
  <c r="M151" i="107"/>
  <c r="M86" i="107"/>
  <c r="M87" i="107"/>
  <c r="M89" i="107"/>
  <c r="M152" i="107"/>
  <c r="M153" i="107"/>
  <c r="M88" i="107"/>
  <c r="M156" i="107"/>
  <c r="M160" i="107"/>
  <c r="M102" i="107"/>
  <c r="M106" i="107"/>
  <c r="M67" i="107"/>
  <c r="M6" i="107"/>
  <c r="M144" i="107"/>
  <c r="M7" i="107"/>
  <c r="M71" i="107"/>
  <c r="M183" i="107"/>
  <c r="M184" i="107"/>
  <c r="M186" i="107"/>
  <c r="M189" i="107"/>
  <c r="M172" i="107"/>
  <c r="M182" i="107"/>
  <c r="M187" i="107"/>
  <c r="M114" i="107"/>
  <c r="M115" i="107"/>
  <c r="M66" i="107"/>
  <c r="M121" i="107"/>
  <c r="M69" i="107"/>
  <c r="M124" i="107"/>
  <c r="M18" i="107"/>
  <c r="M129" i="107"/>
  <c r="M130" i="107"/>
  <c r="M20" i="107"/>
  <c r="M72" i="107"/>
  <c r="M21" i="107"/>
  <c r="M185" i="107"/>
  <c r="M24" i="107"/>
  <c r="M80" i="107"/>
  <c r="M33" i="107"/>
  <c r="M70" i="107"/>
  <c r="M22" i="107"/>
  <c r="M122" i="107"/>
  <c r="M188" i="107"/>
  <c r="M127" i="107"/>
  <c r="M128" i="107"/>
  <c r="M154" i="107"/>
  <c r="M249" i="107"/>
  <c r="M35" i="107"/>
  <c r="M155" i="107"/>
  <c r="M107" i="107"/>
  <c r="M157" i="107"/>
  <c r="M60" i="107"/>
  <c r="M158" i="107"/>
  <c r="M61" i="107"/>
  <c r="M159" i="107"/>
  <c r="M146" i="107"/>
  <c r="M147" i="107"/>
  <c r="M148" i="107"/>
  <c r="M149" i="107"/>
  <c r="M104" i="107"/>
  <c r="M105" i="107"/>
  <c r="M37" i="107"/>
  <c r="M131" i="107"/>
  <c r="M40" i="107"/>
  <c r="M132" i="107"/>
  <c r="M41" i="107"/>
  <c r="M133" i="107"/>
  <c r="M42" i="107"/>
  <c r="M43" i="107"/>
  <c r="M46" i="107"/>
  <c r="M47" i="107"/>
  <c r="M16" i="107"/>
  <c r="M59" i="107"/>
  <c r="M103" i="107"/>
  <c r="M145" i="107"/>
  <c r="M49" i="107"/>
  <c r="M90" i="107"/>
  <c r="M134" i="107"/>
  <c r="M250" i="107"/>
  <c r="M50" i="107"/>
  <c r="M93" i="107"/>
  <c r="M135" i="107"/>
  <c r="M251" i="107"/>
  <c r="M94" i="107"/>
  <c r="M136" i="107"/>
  <c r="M252" i="107"/>
  <c r="M95" i="107"/>
  <c r="M139" i="107"/>
  <c r="M8" i="107"/>
  <c r="M96" i="107"/>
  <c r="M140" i="107"/>
  <c r="M97" i="107"/>
  <c r="M143" i="107"/>
  <c r="M13" i="107"/>
  <c r="J5" i="121" l="1" a="1"/>
  <c r="J5" i="121" s="1"/>
  <c r="H6" i="121" a="1"/>
  <c r="H6" i="121" s="1"/>
  <c r="D6" i="121" a="1"/>
  <c r="D6" i="121" s="1"/>
  <c r="E6" i="121" s="1" a="1"/>
  <c r="E6" i="121" s="1"/>
  <c r="F6" i="121" s="1"/>
  <c r="L6" i="121" s="1"/>
  <c r="B8" i="121"/>
  <c r="C7" i="121"/>
  <c r="G7" i="121" a="1"/>
  <c r="G7" i="121" s="1"/>
  <c r="I7" i="121" a="1"/>
  <c r="I7" i="121" s="1"/>
  <c r="D7" i="121" a="1"/>
  <c r="D7" i="121" s="1"/>
  <c r="E7" i="121" s="1" a="1"/>
  <c r="E7" i="121" s="1"/>
  <c r="H7" i="121" a="1"/>
  <c r="H7" i="121" s="1"/>
  <c r="E16" i="114"/>
  <c r="E15" i="114"/>
  <c r="E20" i="114"/>
  <c r="E13" i="114"/>
  <c r="E32" i="114"/>
  <c r="E9" i="114"/>
  <c r="E8" i="114"/>
  <c r="M4" i="107"/>
  <c r="E21" i="114"/>
  <c r="M36" i="107"/>
  <c r="E7" i="114"/>
  <c r="E38" i="114"/>
  <c r="R14" i="115"/>
  <c r="R8" i="115" s="1"/>
  <c r="E6" i="114"/>
  <c r="E26" i="114"/>
  <c r="E10" i="114"/>
  <c r="D10" i="80"/>
  <c r="E27" i="114"/>
  <c r="M34" i="107"/>
  <c r="E35" i="114"/>
  <c r="R13" i="115"/>
  <c r="R7" i="115" s="1"/>
  <c r="E5" i="114"/>
  <c r="R12" i="115"/>
  <c r="R6" i="115" s="1"/>
  <c r="E4" i="114"/>
  <c r="E34" i="114"/>
  <c r="E11" i="114"/>
  <c r="E14" i="114"/>
  <c r="E28" i="114"/>
  <c r="E18" i="114"/>
  <c r="M76" i="107"/>
  <c r="E12" i="114"/>
  <c r="E17" i="114"/>
  <c r="E39" i="114"/>
  <c r="F7" i="121" l="1"/>
  <c r="L7" i="121" s="1"/>
  <c r="K7" i="121" a="1"/>
  <c r="K7" i="121" s="1"/>
  <c r="J7" i="121" a="1"/>
  <c r="J7" i="121" s="1"/>
  <c r="H8" i="121" a="1"/>
  <c r="H8" i="121" s="1"/>
  <c r="B9" i="121"/>
  <c r="C8" i="121"/>
  <c r="G8" i="121" s="1" a="1"/>
  <c r="G8" i="121" s="1"/>
  <c r="I8" i="121" a="1"/>
  <c r="I8" i="121" s="1"/>
  <c r="D8" i="121" a="1"/>
  <c r="D8" i="121" s="1"/>
  <c r="E8" i="121" s="1" a="1"/>
  <c r="E8" i="121" s="1"/>
  <c r="F8" i="121" s="1"/>
  <c r="L8" i="121" s="1"/>
  <c r="D5" i="80"/>
  <c r="E40" i="114"/>
  <c r="M77" i="107"/>
  <c r="E37" i="114"/>
  <c r="E31" i="114"/>
  <c r="E36" i="114"/>
  <c r="E30" i="114"/>
  <c r="E25" i="114"/>
  <c r="E23" i="114"/>
  <c r="E24" i="114"/>
  <c r="E33" i="114"/>
  <c r="E29" i="114"/>
  <c r="G9" i="121" l="1" a="1"/>
  <c r="G9" i="121" s="1"/>
  <c r="I9" i="121" a="1"/>
  <c r="I9" i="121" s="1"/>
  <c r="H9" i="121" a="1"/>
  <c r="H9" i="121" s="1"/>
  <c r="B10" i="121"/>
  <c r="C9" i="121"/>
  <c r="D9" i="121" s="1" a="1"/>
  <c r="D9" i="121" s="1"/>
  <c r="E9" i="121" s="1" a="1"/>
  <c r="E9" i="121" s="1"/>
  <c r="F9" i="121" s="1"/>
  <c r="L9" i="121" s="1"/>
  <c r="D6" i="80"/>
  <c r="G10" i="121" l="1" a="1"/>
  <c r="G10" i="121" s="1"/>
  <c r="H10" i="121" a="1"/>
  <c r="H10" i="121" s="1"/>
  <c r="C10" i="121"/>
  <c r="B11" i="121"/>
  <c r="I10" i="121" a="1"/>
  <c r="I10" i="121" s="1"/>
  <c r="D10" i="121" a="1"/>
  <c r="D10" i="121" s="1"/>
  <c r="E10" i="121" s="1" a="1"/>
  <c r="E10" i="121" s="1"/>
  <c r="F10" i="121" s="1"/>
  <c r="L10" i="121" s="1"/>
  <c r="J9" i="121" a="1"/>
  <c r="J9" i="121" s="1"/>
  <c r="K9" i="121" a="1"/>
  <c r="K9" i="121" s="1"/>
  <c r="C11" i="121" l="1"/>
  <c r="D11" i="121" a="1"/>
  <c r="D11" i="121" s="1"/>
  <c r="E11" i="121" s="1" a="1"/>
  <c r="E11" i="121" s="1"/>
  <c r="F11" i="121" s="1"/>
  <c r="L11" i="121" s="1"/>
  <c r="G11" i="121" a="1"/>
  <c r="G11" i="121" s="1"/>
  <c r="H11" i="121" a="1"/>
  <c r="H11" i="121" s="1"/>
  <c r="I11" i="121" a="1"/>
  <c r="I11" i="121" s="1"/>
  <c r="B12" i="121"/>
  <c r="I12" i="121" l="1" a="1"/>
  <c r="I12" i="121" s="1"/>
  <c r="C12" i="121"/>
  <c r="D12" i="121" a="1"/>
  <c r="D12" i="121" s="1"/>
  <c r="E12" i="121" s="1" a="1"/>
  <c r="E12" i="121" s="1"/>
  <c r="F12" i="121" s="1"/>
  <c r="L12" i="121" s="1"/>
  <c r="B13" i="121"/>
  <c r="G12" i="121" a="1"/>
  <c r="G12" i="121" s="1"/>
  <c r="H12" i="121" a="1"/>
  <c r="H12" i="121" s="1"/>
  <c r="J11" i="121" a="1"/>
  <c r="J11" i="121" s="1"/>
  <c r="K11" i="121" a="1"/>
  <c r="K11" i="121" s="1"/>
  <c r="H13" i="121" l="1" a="1"/>
  <c r="H13" i="121" s="1"/>
  <c r="C13" i="121"/>
  <c r="G13" i="121" a="1"/>
  <c r="G13" i="121" s="1"/>
  <c r="B14" i="121"/>
  <c r="I13" i="121" a="1"/>
  <c r="I13" i="121" s="1"/>
  <c r="D13" i="121" a="1"/>
  <c r="D13" i="121" s="1"/>
  <c r="E13" i="121" s="1" a="1"/>
  <c r="E13" i="121" s="1"/>
  <c r="F13" i="121" s="1"/>
  <c r="L13" i="121" s="1"/>
  <c r="J13" i="121" l="1" a="1"/>
  <c r="J13" i="121" s="1"/>
  <c r="K13" i="121" a="1"/>
  <c r="K13" i="121" s="1"/>
  <c r="I14" i="121" a="1"/>
  <c r="I14" i="121" s="1"/>
  <c r="C14" i="121"/>
  <c r="H14" i="121" a="1"/>
  <c r="H14" i="121" s="1"/>
  <c r="B15" i="121"/>
  <c r="D14" i="121" a="1"/>
  <c r="D14" i="121" s="1"/>
  <c r="E14" i="121" s="1" a="1"/>
  <c r="E14" i="121" s="1"/>
  <c r="F14" i="121" s="1"/>
  <c r="L14" i="121" s="1"/>
  <c r="G14" i="121" a="1"/>
  <c r="G14" i="121" s="1"/>
  <c r="B16" i="121" l="1"/>
  <c r="G15" i="121" a="1"/>
  <c r="G15" i="121" s="1"/>
  <c r="I15" i="121" a="1"/>
  <c r="I15" i="121" s="1"/>
  <c r="H15" i="121" a="1"/>
  <c r="H15" i="121" s="1"/>
  <c r="C15" i="121"/>
  <c r="D15" i="121" s="1" a="1"/>
  <c r="D15" i="121" s="1"/>
  <c r="E15" i="121" s="1" a="1"/>
  <c r="E15" i="121" s="1"/>
  <c r="F15" i="121" s="1"/>
  <c r="L15" i="121" s="1"/>
  <c r="K15" i="121" l="1" a="1"/>
  <c r="K15" i="121" s="1"/>
  <c r="J15" i="121" a="1"/>
  <c r="J15" i="121" s="1"/>
  <c r="H16" i="121" a="1"/>
  <c r="H16" i="121" s="1"/>
  <c r="B17" i="121"/>
  <c r="C16" i="121"/>
  <c r="G16" i="121" a="1"/>
  <c r="G16" i="121" s="1"/>
  <c r="I16" i="121" a="1"/>
  <c r="I16" i="121" s="1"/>
  <c r="D16" i="121" a="1"/>
  <c r="D16" i="121" s="1"/>
  <c r="E16" i="121" s="1" a="1"/>
  <c r="E16" i="121" s="1"/>
  <c r="F16" i="121" s="1"/>
  <c r="L16" i="121" s="1"/>
  <c r="G17" i="121" l="1" a="1"/>
  <c r="G17" i="121" s="1"/>
  <c r="H17" i="121" a="1"/>
  <c r="H17" i="121" s="1"/>
  <c r="I17" i="121" a="1"/>
  <c r="I17" i="121" s="1"/>
  <c r="D17" i="121" a="1"/>
  <c r="D17" i="121" s="1"/>
  <c r="E17" i="121" s="1" a="1"/>
  <c r="E17" i="121" s="1"/>
  <c r="F17" i="121" s="1"/>
  <c r="L17" i="121" s="1"/>
  <c r="B18" i="121"/>
  <c r="C17" i="121"/>
  <c r="G18" i="121" l="1" a="1"/>
  <c r="G18" i="121" s="1"/>
  <c r="H18" i="121" a="1"/>
  <c r="H18" i="121" s="1"/>
  <c r="I18" i="121" a="1"/>
  <c r="I18" i="121" s="1"/>
  <c r="B19" i="121"/>
  <c r="D18" i="121" a="1"/>
  <c r="D18" i="121" s="1"/>
  <c r="E18" i="121" s="1" a="1"/>
  <c r="E18" i="121" s="1"/>
  <c r="F18" i="121" s="1"/>
  <c r="L18" i="121" s="1"/>
  <c r="C18" i="121"/>
  <c r="K17" i="121" a="1"/>
  <c r="K17" i="121" s="1"/>
  <c r="J17" i="121" a="1"/>
  <c r="J17" i="121" s="1"/>
  <c r="C19" i="121" l="1"/>
  <c r="G19" i="121" a="1"/>
  <c r="G19" i="121" s="1"/>
  <c r="D19" i="121" a="1"/>
  <c r="D19" i="121" s="1"/>
  <c r="E19" i="121" s="1" a="1"/>
  <c r="E19" i="121" s="1"/>
  <c r="F19" i="121" s="1"/>
  <c r="L19" i="121" s="1"/>
  <c r="H19" i="121" a="1"/>
  <c r="H19" i="121" s="1"/>
  <c r="I19" i="121" a="1"/>
  <c r="I19" i="121" s="1"/>
  <c r="B20" i="121"/>
  <c r="B21" i="121" l="1"/>
  <c r="D20" i="121" a="1"/>
  <c r="D20" i="121" s="1"/>
  <c r="E20" i="121" s="1" a="1"/>
  <c r="E20" i="121" s="1"/>
  <c r="F20" i="121" s="1"/>
  <c r="L20" i="121" s="1"/>
  <c r="I20" i="121" a="1"/>
  <c r="I20" i="121" s="1"/>
  <c r="G20" i="121" a="1"/>
  <c r="G20" i="121" s="1"/>
  <c r="C20" i="121"/>
  <c r="H20" i="121" a="1"/>
  <c r="H20" i="121" s="1"/>
  <c r="J19" i="121" a="1"/>
  <c r="J19" i="121" s="1"/>
  <c r="K19" i="121" a="1"/>
  <c r="K19" i="121" s="1"/>
  <c r="C21" i="121" l="1"/>
  <c r="G21" i="121" a="1"/>
  <c r="G21" i="121" s="1"/>
  <c r="I21" i="121" a="1"/>
  <c r="I21" i="121" s="1"/>
  <c r="B22" i="121"/>
  <c r="D21" i="121" a="1"/>
  <c r="D21" i="121" s="1"/>
  <c r="E21" i="121" s="1" a="1"/>
  <c r="E21" i="121" s="1"/>
  <c r="F21" i="121" s="1"/>
  <c r="L21" i="121" s="1"/>
  <c r="H21" i="121" a="1"/>
  <c r="H21" i="121" s="1"/>
  <c r="I22" i="121" l="1" a="1"/>
  <c r="I22" i="121" s="1"/>
  <c r="D22" i="121" a="1"/>
  <c r="D22" i="121" s="1"/>
  <c r="E22" i="121" s="1" a="1"/>
  <c r="E22" i="121" s="1"/>
  <c r="F22" i="121" s="1"/>
  <c r="L22" i="121" s="1"/>
  <c r="C22" i="121"/>
  <c r="H22" i="121" a="1"/>
  <c r="H22" i="121" s="1"/>
  <c r="B23" i="121"/>
  <c r="G22" i="121" a="1"/>
  <c r="G22" i="121" s="1"/>
  <c r="K21" i="121" a="1"/>
  <c r="K21" i="121" s="1"/>
  <c r="J21" i="121" a="1"/>
  <c r="J21" i="121" s="1"/>
  <c r="B24" i="121" l="1"/>
  <c r="C23" i="121"/>
  <c r="G23" i="121" a="1"/>
  <c r="G23" i="121" s="1"/>
  <c r="I23" i="121" a="1"/>
  <c r="I23" i="121" s="1"/>
  <c r="D23" i="121" a="1"/>
  <c r="D23" i="121" s="1"/>
  <c r="E23" i="121" s="1" a="1"/>
  <c r="E23" i="121" s="1"/>
  <c r="F23" i="121" s="1"/>
  <c r="L23" i="121" s="1"/>
  <c r="H23" i="121" a="1"/>
  <c r="H23" i="121" s="1"/>
  <c r="K23" i="121" l="1" a="1"/>
  <c r="K23" i="121" s="1"/>
  <c r="J23" i="121" a="1"/>
  <c r="J23" i="121" s="1"/>
  <c r="H24" i="121" a="1"/>
  <c r="H24" i="121" s="1"/>
  <c r="C24" i="121"/>
  <c r="B25" i="121"/>
  <c r="G24" i="121" a="1"/>
  <c r="G24" i="121" s="1"/>
  <c r="I24" i="121" a="1"/>
  <c r="I24" i="121" s="1"/>
  <c r="D24" i="121" a="1"/>
  <c r="D24" i="121" s="1"/>
  <c r="E24" i="121" s="1" a="1"/>
  <c r="E24" i="121" s="1"/>
  <c r="F24" i="121" s="1"/>
  <c r="L24" i="121" s="1"/>
  <c r="G25" i="121" l="1" a="1"/>
  <c r="G25" i="121" s="1"/>
  <c r="D25" i="121" a="1"/>
  <c r="D25" i="121" s="1"/>
  <c r="E25" i="121" s="1" a="1"/>
  <c r="E25" i="121" s="1"/>
  <c r="F25" i="121" s="1"/>
  <c r="L25" i="121" s="1"/>
  <c r="I25" i="121" a="1"/>
  <c r="I25" i="121" s="1"/>
  <c r="H25" i="121" a="1"/>
  <c r="H25" i="121" s="1"/>
  <c r="B26" i="121"/>
  <c r="C25" i="121"/>
  <c r="G26" i="121" l="1" a="1"/>
  <c r="G26" i="121" s="1"/>
  <c r="H26" i="121" a="1"/>
  <c r="H26" i="121" s="1"/>
  <c r="D26" i="121" a="1"/>
  <c r="D26" i="121" s="1"/>
  <c r="E26" i="121" s="1" a="1"/>
  <c r="E26" i="121" s="1"/>
  <c r="F26" i="121" s="1"/>
  <c r="L26" i="121" s="1"/>
  <c r="C26" i="121"/>
  <c r="B27" i="121"/>
  <c r="I26" i="121" a="1"/>
  <c r="I26" i="121" s="1"/>
  <c r="K25" i="121" a="1"/>
  <c r="K25" i="121" s="1"/>
  <c r="J25" i="121" a="1"/>
  <c r="J25" i="121" s="1"/>
  <c r="C27" i="121" l="1"/>
  <c r="G27" i="121" a="1"/>
  <c r="G27" i="121" s="1"/>
  <c r="D27" i="121" a="1"/>
  <c r="D27" i="121" s="1"/>
  <c r="E27" i="121" s="1" a="1"/>
  <c r="E27" i="121" s="1"/>
  <c r="F27" i="121" s="1"/>
  <c r="L27" i="121" s="1"/>
  <c r="H27" i="121" a="1"/>
  <c r="H27" i="121" s="1"/>
  <c r="I27" i="121" a="1"/>
  <c r="I27" i="121" s="1"/>
  <c r="B28" i="121"/>
  <c r="D28" i="121" l="1" a="1"/>
  <c r="D28" i="121" s="1"/>
  <c r="E28" i="121" s="1" a="1"/>
  <c r="E28" i="121" s="1"/>
  <c r="F28" i="121" s="1"/>
  <c r="L28" i="121" s="1"/>
  <c r="I28" i="121" a="1"/>
  <c r="I28" i="121" s="1"/>
  <c r="H28" i="121" a="1"/>
  <c r="H28" i="121" s="1"/>
  <c r="G28" i="121" a="1"/>
  <c r="G28" i="121" s="1"/>
  <c r="C28" i="121"/>
  <c r="B29" i="121"/>
  <c r="J27" i="121" a="1"/>
  <c r="J27" i="121" s="1"/>
  <c r="K27" i="121" a="1"/>
  <c r="K27" i="121" s="1"/>
  <c r="H29" i="121" l="1" a="1"/>
  <c r="H29" i="121" s="1"/>
  <c r="B30" i="121"/>
  <c r="G29" i="121" a="1"/>
  <c r="G29" i="121" s="1"/>
  <c r="C29" i="121"/>
  <c r="I29" i="121" a="1"/>
  <c r="I29" i="121" s="1"/>
  <c r="D29" i="121" a="1"/>
  <c r="D29" i="121" s="1"/>
  <c r="E29" i="121" s="1" a="1"/>
  <c r="E29" i="121" s="1"/>
  <c r="F29" i="121" s="1"/>
  <c r="L29" i="121" s="1"/>
  <c r="K29" i="121" l="1" a="1"/>
  <c r="K29" i="121" s="1"/>
  <c r="J29" i="121" a="1"/>
  <c r="J29" i="121" s="1"/>
  <c r="I30" i="121" a="1"/>
  <c r="I30" i="121" s="1"/>
  <c r="D30" i="121" a="1"/>
  <c r="D30" i="121" s="1"/>
  <c r="E30" i="121" s="1" a="1"/>
  <c r="E30" i="121" s="1"/>
  <c r="F30" i="121" s="1"/>
  <c r="L30" i="121" s="1"/>
  <c r="B31" i="121"/>
  <c r="C30" i="121"/>
  <c r="H30" i="121" a="1"/>
  <c r="H30" i="121" s="1"/>
  <c r="G30" i="121" a="1"/>
  <c r="G30" i="121" s="1"/>
  <c r="D31" i="121" l="1" a="1"/>
  <c r="D31" i="121" s="1"/>
  <c r="E31" i="121" s="1" a="1"/>
  <c r="E31" i="121" s="1"/>
  <c r="F31" i="121" s="1"/>
  <c r="L31" i="121" s="1"/>
  <c r="G31" i="121" a="1"/>
  <c r="G31" i="121" s="1"/>
  <c r="I31" i="121" a="1"/>
  <c r="I31" i="121" s="1"/>
  <c r="B32" i="121"/>
  <c r="C31" i="121"/>
  <c r="H31" i="121" a="1"/>
  <c r="H31" i="121" s="1"/>
  <c r="I32" i="121" l="1" a="1"/>
  <c r="I32" i="121" s="1"/>
  <c r="G32" i="121" a="1"/>
  <c r="G32" i="121" s="1"/>
  <c r="D32" i="121" a="1"/>
  <c r="D32" i="121" s="1"/>
  <c r="E32" i="121" s="1" a="1"/>
  <c r="E32" i="121" s="1"/>
  <c r="F32" i="121" s="1"/>
  <c r="L32" i="121" s="1"/>
  <c r="B33" i="121"/>
  <c r="C32" i="121"/>
  <c r="H32" i="121" a="1"/>
  <c r="H32" i="121" s="1"/>
  <c r="J31" i="121" a="1"/>
  <c r="J31" i="121" s="1"/>
  <c r="K31" i="121" a="1"/>
  <c r="K31" i="121" s="1"/>
  <c r="B34" i="121" l="1"/>
  <c r="C33" i="121"/>
  <c r="G33" i="121" a="1"/>
  <c r="G33" i="121" s="1"/>
  <c r="H33" i="121" a="1"/>
  <c r="H33" i="121" s="1"/>
  <c r="I33" i="121" a="1"/>
  <c r="I33" i="121" s="1"/>
  <c r="D33" i="121" a="1"/>
  <c r="D33" i="121" s="1"/>
  <c r="E33" i="121" s="1" a="1"/>
  <c r="E33" i="121" s="1"/>
  <c r="F33" i="121" s="1"/>
  <c r="L33" i="121" s="1"/>
  <c r="K33" i="121" l="1" a="1"/>
  <c r="K33" i="121" s="1"/>
  <c r="J33" i="121" a="1"/>
  <c r="J33" i="121" s="1"/>
  <c r="I34" i="121" a="1"/>
  <c r="I34" i="121" s="1"/>
  <c r="D34" i="121" a="1"/>
  <c r="D34" i="121" s="1"/>
  <c r="E34" i="121" s="1" a="1"/>
  <c r="E34" i="121" s="1"/>
  <c r="F34" i="121" s="1"/>
  <c r="L34" i="121" s="1"/>
  <c r="H34" i="121" a="1"/>
  <c r="H34" i="121" s="1"/>
  <c r="B35" i="121"/>
  <c r="C34" i="121"/>
  <c r="G34" i="121" a="1"/>
  <c r="G34" i="121" s="1"/>
  <c r="B36" i="121" l="1"/>
  <c r="C35" i="121"/>
  <c r="I35" i="121" a="1"/>
  <c r="I35" i="121" s="1"/>
  <c r="G35" i="121" a="1"/>
  <c r="G35" i="121" s="1"/>
  <c r="D35" i="121" a="1"/>
  <c r="D35" i="121" s="1"/>
  <c r="E35" i="121" s="1" a="1"/>
  <c r="E35" i="121" s="1"/>
  <c r="F35" i="121" s="1"/>
  <c r="L35" i="121" s="1"/>
  <c r="H35" i="121" a="1"/>
  <c r="H35" i="121" s="1"/>
  <c r="K35" i="121" l="1" a="1"/>
  <c r="K35" i="121" s="1"/>
  <c r="J35" i="121" a="1"/>
  <c r="J35" i="121" s="1"/>
  <c r="H36" i="121" a="1"/>
  <c r="H36" i="121" s="1"/>
  <c r="B37" i="121"/>
  <c r="C36" i="121"/>
  <c r="G36" i="121" a="1"/>
  <c r="G36" i="121" s="1"/>
  <c r="D36" i="121" a="1"/>
  <c r="D36" i="121" s="1"/>
  <c r="E36" i="121" s="1" a="1"/>
  <c r="E36" i="121" s="1"/>
  <c r="F36" i="121" s="1"/>
  <c r="L36" i="121" s="1"/>
  <c r="I36" i="121" a="1"/>
  <c r="I36" i="121" s="1"/>
  <c r="G37" i="121" l="1" a="1"/>
  <c r="G37" i="121" s="1"/>
  <c r="D37" i="121" a="1"/>
  <c r="D37" i="121" s="1"/>
  <c r="E37" i="121" s="1" a="1"/>
  <c r="E37" i="121" s="1"/>
  <c r="F37" i="121" s="1"/>
  <c r="L37" i="121" s="1"/>
  <c r="H37" i="121" a="1"/>
  <c r="H37" i="121" s="1"/>
  <c r="I37" i="121" a="1"/>
  <c r="I37" i="121" s="1"/>
  <c r="B38" i="121"/>
  <c r="C37" i="121"/>
  <c r="G38" i="121" l="1" a="1"/>
  <c r="G38" i="121" s="1"/>
  <c r="H38" i="121" a="1"/>
  <c r="H38" i="121" s="1"/>
  <c r="I38" i="121" a="1"/>
  <c r="I38" i="121" s="1"/>
  <c r="D38" i="121" a="1"/>
  <c r="D38" i="121" s="1"/>
  <c r="E38" i="121" s="1" a="1"/>
  <c r="E38" i="121" s="1"/>
  <c r="F38" i="121" s="1"/>
  <c r="L38" i="121" s="1"/>
  <c r="B39" i="121"/>
  <c r="C38" i="121"/>
  <c r="K37" i="121" a="1"/>
  <c r="K37" i="121" s="1"/>
  <c r="J37" i="121" a="1"/>
  <c r="J37" i="121" s="1"/>
  <c r="I39" i="121" l="1" a="1"/>
  <c r="I39" i="121" s="1"/>
  <c r="C39" i="121"/>
  <c r="H39" i="121" a="1"/>
  <c r="H39" i="121" s="1"/>
  <c r="G39" i="121" a="1"/>
  <c r="G39" i="121" s="1"/>
  <c r="D39" i="121" a="1"/>
  <c r="D39" i="121" s="1"/>
  <c r="E39" i="121" s="1" a="1"/>
  <c r="E39" i="121" s="1"/>
  <c r="F39" i="121" s="1"/>
  <c r="L39" i="121" s="1"/>
  <c r="B40" i="121"/>
  <c r="I40" i="121" l="1" a="1"/>
  <c r="I40" i="121" s="1"/>
  <c r="G40" i="121" a="1"/>
  <c r="G40" i="121" s="1"/>
  <c r="H40" i="121" a="1"/>
  <c r="H40" i="121" s="1"/>
  <c r="B41" i="121"/>
  <c r="C40" i="121"/>
  <c r="D40" i="121" a="1"/>
  <c r="D40" i="121" s="1"/>
  <c r="E40" i="121" s="1" a="1"/>
  <c r="E40" i="121" s="1"/>
  <c r="F40" i="121" s="1"/>
  <c r="L40" i="121" s="1"/>
  <c r="J39" i="121" a="1"/>
  <c r="J39" i="121" s="1"/>
  <c r="K39" i="121" a="1"/>
  <c r="K39" i="121" s="1"/>
  <c r="H41" i="121" l="1" a="1"/>
  <c r="H41" i="121" s="1"/>
  <c r="G41" i="121" a="1"/>
  <c r="G41" i="121" s="1"/>
  <c r="C41" i="121"/>
  <c r="B42" i="121"/>
  <c r="I41" i="121" a="1"/>
  <c r="I41" i="121" s="1"/>
  <c r="D41" i="121" a="1"/>
  <c r="D41" i="121" s="1"/>
  <c r="E41" i="121" s="1" a="1"/>
  <c r="E41" i="121" s="1"/>
  <c r="F41" i="121" s="1"/>
  <c r="L41" i="121" s="1"/>
  <c r="I42" i="121" l="1" a="1"/>
  <c r="I42" i="121" s="1"/>
  <c r="D42" i="121" a="1"/>
  <c r="D42" i="121" s="1"/>
  <c r="E42" i="121" s="1" a="1"/>
  <c r="E42" i="121" s="1"/>
  <c r="F42" i="121" s="1"/>
  <c r="L42" i="121" s="1"/>
  <c r="H42" i="121" a="1"/>
  <c r="H42" i="121" s="1"/>
  <c r="G42" i="121" a="1"/>
  <c r="G42" i="121" s="1"/>
  <c r="C42" i="121"/>
  <c r="B43" i="121"/>
  <c r="K41" i="121" a="1"/>
  <c r="K41" i="121" s="1"/>
  <c r="J41" i="121" a="1"/>
  <c r="J41" i="121" s="1"/>
  <c r="B44" i="121" l="1"/>
  <c r="C43" i="121"/>
  <c r="G43" i="121" a="1"/>
  <c r="G43" i="121" s="1"/>
  <c r="I43" i="121" a="1"/>
  <c r="I43" i="121" s="1"/>
  <c r="D43" i="121" a="1"/>
  <c r="D43" i="121" s="1"/>
  <c r="E43" i="121" s="1" a="1"/>
  <c r="E43" i="121" s="1"/>
  <c r="F43" i="121" s="1"/>
  <c r="L43" i="121" s="1"/>
  <c r="H43" i="121" a="1"/>
  <c r="H43" i="121" s="1"/>
  <c r="J43" i="121" l="1" a="1"/>
  <c r="J43" i="121" s="1"/>
  <c r="K43" i="121" a="1"/>
  <c r="K43" i="121" s="1"/>
  <c r="H44" i="121" a="1"/>
  <c r="H44" i="121" s="1"/>
  <c r="B45" i="121"/>
  <c r="C44" i="121"/>
  <c r="G44" i="121" a="1"/>
  <c r="G44" i="121" s="1"/>
  <c r="I44" i="121" a="1"/>
  <c r="I44" i="121" s="1"/>
  <c r="D44" i="121" a="1"/>
  <c r="D44" i="121" s="1"/>
  <c r="E44" i="121" s="1" a="1"/>
  <c r="E44" i="121" s="1"/>
  <c r="F44" i="121" s="1"/>
  <c r="L44" i="121" s="1"/>
  <c r="G45" i="121" l="1" a="1"/>
  <c r="G45" i="121" s="1"/>
  <c r="D45" i="121" a="1"/>
  <c r="D45" i="121" s="1"/>
  <c r="E45" i="121" s="1" a="1"/>
  <c r="E45" i="121" s="1"/>
  <c r="F45" i="121" s="1"/>
  <c r="L45" i="121" s="1"/>
  <c r="I45" i="121" a="1"/>
  <c r="I45" i="121" s="1"/>
  <c r="H45" i="121" a="1"/>
  <c r="H45" i="121" s="1"/>
  <c r="B46" i="121"/>
  <c r="C45" i="121"/>
  <c r="G46" i="121" l="1" a="1"/>
  <c r="G46" i="121" s="1"/>
  <c r="H46" i="121" a="1"/>
  <c r="H46" i="121" s="1"/>
  <c r="C46" i="121"/>
  <c r="D46" i="121" a="1"/>
  <c r="D46" i="121" s="1"/>
  <c r="E46" i="121" s="1" a="1"/>
  <c r="E46" i="121" s="1"/>
  <c r="F46" i="121" s="1"/>
  <c r="L46" i="121" s="1"/>
  <c r="B47" i="121"/>
  <c r="I46" i="121" a="1"/>
  <c r="I46" i="121" s="1"/>
  <c r="K45" i="121" a="1"/>
  <c r="K45" i="121" s="1"/>
  <c r="J45" i="121" a="1"/>
  <c r="J45" i="121" s="1"/>
  <c r="D47" i="121" l="1" a="1"/>
  <c r="D47" i="121" s="1"/>
  <c r="E47" i="121" s="1" a="1"/>
  <c r="E47" i="121" s="1"/>
  <c r="F47" i="121" s="1"/>
  <c r="L47" i="121" s="1"/>
  <c r="H47" i="121" a="1"/>
  <c r="H47" i="121" s="1"/>
  <c r="I47" i="121" a="1"/>
  <c r="I47" i="121" s="1"/>
  <c r="G47" i="121" a="1"/>
  <c r="G47" i="121" s="1"/>
  <c r="B48" i="121"/>
  <c r="C47" i="121"/>
  <c r="I48" i="121" l="1" a="1"/>
  <c r="I48" i="121" s="1"/>
  <c r="G48" i="121" a="1"/>
  <c r="G48" i="121" s="1"/>
  <c r="D48" i="121" a="1"/>
  <c r="D48" i="121" s="1"/>
  <c r="E48" i="121" s="1" a="1"/>
  <c r="E48" i="121" s="1"/>
  <c r="F48" i="121" s="1"/>
  <c r="L48" i="121" s="1"/>
  <c r="B49" i="121"/>
  <c r="C48" i="121"/>
  <c r="H48" i="121" a="1"/>
  <c r="H48" i="121" s="1"/>
  <c r="J47" i="121" a="1"/>
  <c r="J47" i="121" s="1"/>
  <c r="K47" i="121" a="1"/>
  <c r="K47" i="121" s="1"/>
  <c r="B50" i="121" l="1"/>
  <c r="C49" i="121"/>
  <c r="G49" i="121" a="1"/>
  <c r="G49" i="121" s="1"/>
  <c r="H49" i="121" a="1"/>
  <c r="H49" i="121" s="1"/>
  <c r="I49" i="121" a="1"/>
  <c r="I49" i="121" s="1"/>
  <c r="D49" i="121" a="1"/>
  <c r="D49" i="121" s="1"/>
  <c r="E49" i="121" s="1" a="1"/>
  <c r="E49" i="121" s="1"/>
  <c r="F49" i="121" s="1"/>
  <c r="L49" i="121" s="1"/>
  <c r="K49" i="121" l="1" a="1"/>
  <c r="K49" i="121" s="1"/>
  <c r="J49" i="121" a="1"/>
  <c r="J49" i="121" s="1"/>
  <c r="D50" i="121" a="1"/>
  <c r="D50" i="121" s="1"/>
  <c r="E50" i="121" s="1" a="1"/>
  <c r="E50" i="121" s="1"/>
  <c r="F50" i="121" s="1"/>
  <c r="L50" i="121" s="1"/>
  <c r="H50" i="121" a="1"/>
  <c r="H50" i="121" s="1"/>
  <c r="B51" i="121"/>
  <c r="C50" i="121"/>
  <c r="G50" i="121" a="1"/>
  <c r="G50" i="121" s="1"/>
  <c r="I50" i="121" a="1"/>
  <c r="I50" i="121" s="1"/>
  <c r="B52" i="121" l="1"/>
  <c r="C51" i="121"/>
  <c r="I51" i="121" a="1"/>
  <c r="I51" i="121" s="1"/>
  <c r="G51" i="121" a="1"/>
  <c r="G51" i="121" s="1"/>
  <c r="D51" i="121" a="1"/>
  <c r="D51" i="121" s="1"/>
  <c r="E51" i="121" s="1" a="1"/>
  <c r="E51" i="121" s="1"/>
  <c r="F51" i="121" s="1"/>
  <c r="L51" i="121" s="1"/>
  <c r="H51" i="121" a="1"/>
  <c r="H51" i="121" s="1"/>
  <c r="K51" i="121" l="1" a="1"/>
  <c r="K51" i="121" s="1"/>
  <c r="J51" i="121" a="1"/>
  <c r="J51" i="121" s="1"/>
  <c r="H52" i="121" a="1"/>
  <c r="H52" i="121" s="1"/>
  <c r="B53" i="121"/>
  <c r="C52" i="121"/>
  <c r="G52" i="121" a="1"/>
  <c r="G52" i="121" s="1"/>
  <c r="I52" i="121" a="1"/>
  <c r="I52" i="121" s="1"/>
  <c r="D52" i="121" a="1"/>
  <c r="D52" i="121" s="1"/>
  <c r="E52" i="121" s="1" a="1"/>
  <c r="E52" i="121" s="1"/>
  <c r="F52" i="121" s="1"/>
  <c r="L52" i="121" s="1"/>
  <c r="G53" i="121" l="1" a="1"/>
  <c r="G53" i="121" s="1"/>
  <c r="D53" i="121" a="1"/>
  <c r="D53" i="121" s="1"/>
  <c r="E53" i="121" s="1" a="1"/>
  <c r="E53" i="121" s="1"/>
  <c r="F53" i="121" s="1"/>
  <c r="L53" i="121" s="1"/>
  <c r="H53" i="121" a="1"/>
  <c r="H53" i="121" s="1"/>
  <c r="I53" i="121" a="1"/>
  <c r="I53" i="121" s="1"/>
  <c r="B54" i="121"/>
  <c r="C53" i="121"/>
  <c r="G54" i="121" l="1" a="1"/>
  <c r="G54" i="121" s="1"/>
  <c r="H54" i="121" a="1"/>
  <c r="H54" i="121" s="1"/>
  <c r="D54" i="121" a="1"/>
  <c r="D54" i="121" s="1"/>
  <c r="E54" i="121" s="1" a="1"/>
  <c r="E54" i="121" s="1"/>
  <c r="F54" i="121" s="1"/>
  <c r="L54" i="121" s="1"/>
  <c r="C54" i="121"/>
  <c r="I54" i="121" s="1" a="1"/>
  <c r="I54" i="121" s="1"/>
  <c r="B55" i="121"/>
  <c r="J53" i="121" a="1"/>
  <c r="J53" i="121" s="1"/>
  <c r="K53" i="121" a="1"/>
  <c r="K53" i="121" s="1"/>
  <c r="C55" i="121" l="1"/>
  <c r="H55" i="121" a="1"/>
  <c r="H55" i="121" s="1"/>
  <c r="D55" i="121" a="1"/>
  <c r="D55" i="121" s="1"/>
  <c r="E55" i="121" s="1" a="1"/>
  <c r="E55" i="121" s="1"/>
  <c r="F55" i="121" s="1"/>
  <c r="L55" i="121" s="1"/>
  <c r="G55" i="121" a="1"/>
  <c r="G55" i="121" s="1"/>
  <c r="B56" i="121"/>
  <c r="I55" i="121" a="1"/>
  <c r="I55" i="121" s="1"/>
  <c r="I56" i="121" l="1" a="1"/>
  <c r="I56" i="121" s="1"/>
  <c r="H56" i="121" a="1"/>
  <c r="H56" i="121" s="1"/>
  <c r="B57" i="121"/>
  <c r="C56" i="121"/>
  <c r="D56" i="121" a="1"/>
  <c r="D56" i="121" s="1"/>
  <c r="E56" i="121" s="1" a="1"/>
  <c r="E56" i="121" s="1"/>
  <c r="F56" i="121" s="1"/>
  <c r="L56" i="121" s="1"/>
  <c r="G56" i="121" a="1"/>
  <c r="G56" i="121" s="1"/>
  <c r="K55" i="121" a="1"/>
  <c r="K55" i="121" s="1"/>
  <c r="J55" i="121" a="1"/>
  <c r="J55" i="121" s="1"/>
  <c r="H57" i="121" l="1" a="1"/>
  <c r="H57" i="121" s="1"/>
  <c r="G57" i="121" a="1"/>
  <c r="G57" i="121" s="1"/>
  <c r="C57" i="121"/>
  <c r="B58" i="121"/>
  <c r="I57" i="121" a="1"/>
  <c r="I57" i="121" s="1"/>
  <c r="D57" i="121" a="1"/>
  <c r="D57" i="121" s="1"/>
  <c r="E57" i="121" s="1" a="1"/>
  <c r="E57" i="121" s="1"/>
  <c r="F57" i="121" s="1"/>
  <c r="L57" i="121" s="1"/>
  <c r="I58" i="121" l="1" a="1"/>
  <c r="I58" i="121" s="1"/>
  <c r="D58" i="121" a="1"/>
  <c r="D58" i="121" s="1"/>
  <c r="E58" i="121" s="1" a="1"/>
  <c r="E58" i="121" s="1"/>
  <c r="F58" i="121" s="1"/>
  <c r="L58" i="121" s="1"/>
  <c r="H58" i="121" a="1"/>
  <c r="H58" i="121" s="1"/>
  <c r="B59" i="121"/>
  <c r="C58" i="121"/>
  <c r="G58" i="121" a="1"/>
  <c r="G58" i="121" s="1"/>
  <c r="K57" i="121" a="1"/>
  <c r="K57" i="121" s="1"/>
  <c r="J57" i="121" a="1"/>
  <c r="J57" i="121" s="1"/>
  <c r="B60" i="121" l="1"/>
  <c r="C59" i="121"/>
  <c r="G59" i="121" a="1"/>
  <c r="G59" i="121" s="1"/>
  <c r="I59" i="121" a="1"/>
  <c r="I59" i="121" s="1"/>
  <c r="D59" i="121" a="1"/>
  <c r="D59" i="121" s="1"/>
  <c r="E59" i="121" s="1" a="1"/>
  <c r="E59" i="121" s="1"/>
  <c r="F59" i="121" s="1"/>
  <c r="L59" i="121" s="1"/>
  <c r="H59" i="121" a="1"/>
  <c r="H59" i="121" s="1"/>
  <c r="J59" i="121" l="1" a="1"/>
  <c r="J59" i="121" s="1"/>
  <c r="K59" i="121" a="1"/>
  <c r="K59" i="121" s="1"/>
  <c r="H60" i="121" a="1"/>
  <c r="H60" i="121" s="1"/>
  <c r="B61" i="121"/>
  <c r="C60" i="121"/>
  <c r="G60" i="121" a="1"/>
  <c r="G60" i="121" s="1"/>
  <c r="I60" i="121" a="1"/>
  <c r="I60" i="121" s="1"/>
  <c r="D60" i="121" a="1"/>
  <c r="D60" i="121" s="1"/>
  <c r="E60" i="121" s="1" a="1"/>
  <c r="E60" i="121" s="1"/>
  <c r="F60" i="121" s="1"/>
  <c r="L60" i="121" s="1"/>
  <c r="G61" i="121" l="1" a="1"/>
  <c r="G61" i="121" s="1"/>
  <c r="I61" i="121" a="1"/>
  <c r="I61" i="121" s="1"/>
  <c r="D61" i="121" a="1"/>
  <c r="D61" i="121" s="1"/>
  <c r="E61" i="121" s="1" a="1"/>
  <c r="E61" i="121" s="1"/>
  <c r="F61" i="121" s="1"/>
  <c r="L61" i="121" s="1"/>
  <c r="H61" i="121" a="1"/>
  <c r="H61" i="121" s="1"/>
  <c r="B62" i="121"/>
  <c r="C61" i="121"/>
  <c r="G62" i="121" l="1" a="1"/>
  <c r="G62" i="121" s="1"/>
  <c r="H62" i="121" a="1"/>
  <c r="H62" i="121" s="1"/>
  <c r="B63" i="121"/>
  <c r="D62" i="121" a="1"/>
  <c r="D62" i="121" s="1"/>
  <c r="E62" i="121" s="1" a="1"/>
  <c r="E62" i="121" s="1"/>
  <c r="F62" i="121" s="1"/>
  <c r="L62" i="121" s="1"/>
  <c r="C62" i="121"/>
  <c r="I62" i="121" a="1"/>
  <c r="I62" i="121" s="1"/>
  <c r="K61" i="121" a="1"/>
  <c r="K61" i="121" s="1"/>
  <c r="J61" i="121" a="1"/>
  <c r="J61" i="121" s="1"/>
  <c r="D63" i="121" l="1" a="1"/>
  <c r="D63" i="121" s="1"/>
  <c r="E63" i="121" s="1" a="1"/>
  <c r="E63" i="121" s="1"/>
  <c r="F63" i="121" s="1"/>
  <c r="L63" i="121" s="1"/>
  <c r="H63" i="121" a="1"/>
  <c r="H63" i="121" s="1"/>
  <c r="I63" i="121" a="1"/>
  <c r="I63" i="121" s="1"/>
  <c r="G63" i="121" a="1"/>
  <c r="G63" i="121" s="1"/>
  <c r="B64" i="121"/>
  <c r="G64" i="121" s="1" a="1"/>
  <c r="G64" i="121" s="1"/>
  <c r="C63" i="121"/>
  <c r="D64" i="121" l="1" a="1"/>
  <c r="D64" i="121" s="1"/>
  <c r="E64" i="121" s="1" a="1"/>
  <c r="E64" i="121" s="1"/>
  <c r="F64" i="121" s="1"/>
  <c r="L64" i="121" s="1"/>
  <c r="B65" i="121"/>
  <c r="C64" i="121"/>
  <c r="I64" i="121" s="1" a="1"/>
  <c r="I64" i="121" s="1"/>
  <c r="H64" i="121" a="1"/>
  <c r="H64" i="121" s="1"/>
  <c r="J63" i="121" a="1"/>
  <c r="J63" i="121" s="1"/>
  <c r="K63" i="121" a="1"/>
  <c r="K63" i="121" s="1"/>
  <c r="B66" i="121" l="1"/>
  <c r="C65" i="121"/>
  <c r="G65" i="121" a="1"/>
  <c r="G65" i="121" s="1"/>
  <c r="H65" i="121" a="1"/>
  <c r="H65" i="121" s="1"/>
  <c r="I65" i="121" a="1"/>
  <c r="I65" i="121" s="1"/>
  <c r="D65" i="121" a="1"/>
  <c r="D65" i="121" s="1"/>
  <c r="E65" i="121" s="1" a="1"/>
  <c r="E65" i="121" s="1"/>
  <c r="F65" i="121" s="1"/>
  <c r="L65" i="121" s="1"/>
  <c r="J65" i="121" l="1" a="1"/>
  <c r="J65" i="121" s="1"/>
  <c r="K65" i="121" a="1"/>
  <c r="K65" i="121" s="1"/>
  <c r="D66" i="121" a="1"/>
  <c r="D66" i="121" s="1"/>
  <c r="E66" i="121" s="1" a="1"/>
  <c r="E66" i="121" s="1"/>
  <c r="F66" i="121" s="1"/>
  <c r="L66" i="121" s="1"/>
  <c r="C66" i="121"/>
  <c r="H66" i="121" a="1"/>
  <c r="H66" i="121" s="1"/>
  <c r="B67" i="121"/>
  <c r="G66" i="121" a="1"/>
  <c r="G66" i="121" s="1"/>
  <c r="I66" i="121" a="1"/>
  <c r="I66" i="121" s="1"/>
  <c r="B68" i="121" l="1"/>
  <c r="C67" i="121"/>
  <c r="D67" i="121" a="1"/>
  <c r="D67" i="121" s="1"/>
  <c r="E67" i="121" s="1" a="1"/>
  <c r="E67" i="121" s="1"/>
  <c r="F67" i="121" s="1"/>
  <c r="L67" i="121" s="1"/>
  <c r="G67" i="121" a="1"/>
  <c r="G67" i="121" s="1"/>
  <c r="H67" i="121" a="1"/>
  <c r="H67" i="121" s="1"/>
  <c r="I67" i="121" a="1"/>
  <c r="I67" i="121" s="1"/>
  <c r="K67" i="121" l="1" a="1"/>
  <c r="K67" i="121" s="1"/>
  <c r="J67" i="121" a="1"/>
  <c r="J67" i="121" s="1"/>
  <c r="H68" i="121" a="1"/>
  <c r="H68" i="121" s="1"/>
  <c r="B69" i="121"/>
  <c r="C68" i="121"/>
  <c r="G68" i="121" a="1"/>
  <c r="G68" i="121" s="1"/>
  <c r="I68" i="121" a="1"/>
  <c r="I68" i="121" s="1"/>
  <c r="D68" i="121" a="1"/>
  <c r="D68" i="121" s="1"/>
  <c r="E68" i="121" s="1" a="1"/>
  <c r="E68" i="121" s="1"/>
  <c r="F68" i="121" s="1"/>
  <c r="L68" i="121" s="1"/>
  <c r="C69" i="121" l="1"/>
  <c r="G69" i="121" a="1"/>
  <c r="G69" i="121" s="1"/>
  <c r="D69" i="121" a="1"/>
  <c r="D69" i="121" s="1"/>
  <c r="E69" i="121" s="1" a="1"/>
  <c r="E69" i="121" s="1"/>
  <c r="F69" i="121" s="1"/>
  <c r="L69" i="121" s="1"/>
  <c r="H69" i="121" a="1"/>
  <c r="H69" i="121" s="1"/>
  <c r="I69" i="121" a="1"/>
  <c r="I69" i="121" s="1"/>
  <c r="B70" i="121"/>
  <c r="I70" i="121" l="1" a="1"/>
  <c r="I70" i="121" s="1"/>
  <c r="D70" i="121" a="1"/>
  <c r="D70" i="121" s="1"/>
  <c r="E70" i="121" s="1" a="1"/>
  <c r="E70" i="121" s="1"/>
  <c r="F70" i="121" s="1"/>
  <c r="L70" i="121" s="1"/>
  <c r="G70" i="121" a="1"/>
  <c r="G70" i="121" s="1"/>
  <c r="H70" i="121" a="1"/>
  <c r="H70" i="121" s="1"/>
  <c r="C70" i="121"/>
  <c r="B71" i="121"/>
  <c r="K69" i="121" a="1"/>
  <c r="K69" i="121" s="1"/>
  <c r="J69" i="121" a="1"/>
  <c r="J69" i="121" s="1"/>
  <c r="I71" i="121" l="1" a="1"/>
  <c r="I71" i="121" s="1"/>
  <c r="D71" i="121" a="1"/>
  <c r="D71" i="121" s="1"/>
  <c r="E71" i="121" s="1" a="1"/>
  <c r="E71" i="121" s="1"/>
  <c r="F71" i="121" s="1"/>
  <c r="L71" i="121" s="1"/>
  <c r="H71" i="121" a="1"/>
  <c r="H71" i="121" s="1"/>
  <c r="G71" i="121" a="1"/>
  <c r="G71" i="121" s="1"/>
  <c r="B72" i="121"/>
  <c r="C71" i="121"/>
  <c r="G72" i="121" l="1" a="1"/>
  <c r="G72" i="121" s="1"/>
  <c r="H72" i="121" a="1"/>
  <c r="H72" i="121" s="1"/>
  <c r="I72" i="121" a="1"/>
  <c r="I72" i="121" s="1"/>
  <c r="B73" i="121"/>
  <c r="C72" i="121"/>
  <c r="D72" i="121" a="1"/>
  <c r="D72" i="121" s="1"/>
  <c r="E72" i="121" s="1" a="1"/>
  <c r="E72" i="121" s="1"/>
  <c r="F72" i="121" s="1"/>
  <c r="L72" i="121" s="1"/>
  <c r="J71" i="121" a="1"/>
  <c r="J71" i="121" s="1"/>
  <c r="K71" i="121" a="1"/>
  <c r="K71" i="121" s="1"/>
  <c r="H73" i="121" l="1" a="1"/>
  <c r="H73" i="121" s="1"/>
  <c r="G73" i="121" a="1"/>
  <c r="G73" i="121" s="1"/>
  <c r="B74" i="121"/>
  <c r="C73" i="121"/>
  <c r="I73" i="121" a="1"/>
  <c r="I73" i="121" s="1"/>
  <c r="D73" i="121" a="1"/>
  <c r="D73" i="121" s="1"/>
  <c r="E73" i="121" s="1" a="1"/>
  <c r="E73" i="121" s="1"/>
  <c r="F73" i="121" s="1"/>
  <c r="L73" i="121" s="1"/>
  <c r="I74" i="121" l="1" a="1"/>
  <c r="I74" i="121" s="1"/>
  <c r="H74" i="121" a="1"/>
  <c r="H74" i="121" s="1"/>
  <c r="G74" i="121" a="1"/>
  <c r="G74" i="121" s="1"/>
  <c r="C74" i="121"/>
  <c r="D74" i="121" s="1" a="1"/>
  <c r="D74" i="121" s="1"/>
  <c r="E74" i="121" s="1" a="1"/>
  <c r="E74" i="121" s="1"/>
  <c r="F74" i="121" s="1"/>
  <c r="L74" i="121" s="1"/>
  <c r="B75" i="121"/>
  <c r="K73" i="121" a="1"/>
  <c r="K73" i="121" s="1"/>
  <c r="J73" i="121" a="1"/>
  <c r="J73" i="121" s="1"/>
  <c r="B76" i="121" l="1"/>
  <c r="G75" i="121" a="1"/>
  <c r="G75" i="121" s="1"/>
  <c r="I75" i="121" a="1"/>
  <c r="I75" i="121" s="1"/>
  <c r="D75" i="121" a="1"/>
  <c r="D75" i="121" s="1"/>
  <c r="E75" i="121" s="1" a="1"/>
  <c r="E75" i="121" s="1"/>
  <c r="F75" i="121" s="1"/>
  <c r="L75" i="121" s="1"/>
  <c r="C75" i="121"/>
  <c r="H75" i="121" a="1"/>
  <c r="H75" i="121" s="1"/>
  <c r="K75" i="121" l="1" a="1"/>
  <c r="K75" i="121" s="1"/>
  <c r="J75" i="121" a="1"/>
  <c r="J75" i="121" s="1"/>
  <c r="C76" i="121"/>
  <c r="H76" i="121" a="1"/>
  <c r="H76" i="121" s="1"/>
  <c r="B77" i="121"/>
  <c r="G76" i="121" a="1"/>
  <c r="G76" i="121" s="1"/>
  <c r="I76" i="121" a="1"/>
  <c r="I76" i="121" s="1"/>
  <c r="D76" i="121" a="1"/>
  <c r="D76" i="121" s="1"/>
  <c r="E76" i="121" s="1" a="1"/>
  <c r="E76" i="121" s="1"/>
  <c r="F76" i="121" s="1"/>
  <c r="L76" i="121" s="1"/>
  <c r="C77" i="121" l="1"/>
  <c r="I77" i="121" a="1"/>
  <c r="I77" i="121" s="1"/>
  <c r="H77" i="121" a="1"/>
  <c r="H77" i="121" s="1"/>
  <c r="G77" i="121" a="1"/>
  <c r="G77" i="121" s="1"/>
  <c r="B78" i="121"/>
  <c r="D77" i="121" a="1"/>
  <c r="D77" i="121" s="1"/>
  <c r="E77" i="121" s="1" a="1"/>
  <c r="E77" i="121" s="1"/>
  <c r="F77" i="121" s="1"/>
  <c r="L77" i="121" s="1"/>
  <c r="G78" i="121" l="1" a="1"/>
  <c r="G78" i="121" s="1"/>
  <c r="H78" i="121" a="1"/>
  <c r="H78" i="121" s="1"/>
  <c r="C78" i="121"/>
  <c r="D78" i="121" a="1"/>
  <c r="D78" i="121" s="1"/>
  <c r="E78" i="121" s="1" a="1"/>
  <c r="E78" i="121" s="1"/>
  <c r="F78" i="121" s="1"/>
  <c r="L78" i="121" s="1"/>
  <c r="B79" i="121"/>
  <c r="I78" i="121" a="1"/>
  <c r="I78" i="121" s="1"/>
  <c r="K77" i="121" a="1"/>
  <c r="K77" i="121" s="1"/>
  <c r="J77" i="121" a="1"/>
  <c r="J77" i="121" s="1"/>
  <c r="D79" i="121" l="1" a="1"/>
  <c r="D79" i="121" s="1"/>
  <c r="E79" i="121" s="1" a="1"/>
  <c r="E79" i="121" s="1"/>
  <c r="F79" i="121" s="1"/>
  <c r="L79" i="121" s="1"/>
  <c r="G79" i="121" a="1"/>
  <c r="G79" i="121" s="1"/>
  <c r="I79" i="121" a="1"/>
  <c r="I79" i="121" s="1"/>
  <c r="B80" i="121"/>
  <c r="H79" i="121" a="1"/>
  <c r="H79" i="121" s="1"/>
  <c r="C79" i="121"/>
  <c r="G80" i="121" l="1" a="1"/>
  <c r="G80" i="121" s="1"/>
  <c r="D80" i="121" a="1"/>
  <c r="D80" i="121" s="1"/>
  <c r="E80" i="121" s="1" a="1"/>
  <c r="E80" i="121" s="1"/>
  <c r="F80" i="121" s="1"/>
  <c r="L80" i="121" s="1"/>
  <c r="B81" i="121"/>
  <c r="C80" i="121"/>
  <c r="H80" i="121" a="1"/>
  <c r="H80" i="121" s="1"/>
  <c r="I80" i="121" a="1"/>
  <c r="I80" i="121" s="1"/>
  <c r="J79" i="121" a="1"/>
  <c r="J79" i="121" s="1"/>
  <c r="K79" i="121" a="1"/>
  <c r="K79" i="121" s="1"/>
  <c r="C81" i="121" l="1"/>
  <c r="G81" i="121" a="1"/>
  <c r="G81" i="121" s="1"/>
  <c r="H81" i="121" a="1"/>
  <c r="H81" i="121" s="1"/>
  <c r="I81" i="121" a="1"/>
  <c r="I81" i="121" s="1"/>
  <c r="B82" i="121"/>
  <c r="D81" i="121" a="1"/>
  <c r="D81" i="121" s="1"/>
  <c r="E81" i="121" s="1" a="1"/>
  <c r="E81" i="121" s="1"/>
  <c r="F81" i="121" s="1"/>
  <c r="L81" i="121" s="1"/>
  <c r="I82" i="121" l="1" a="1"/>
  <c r="I82" i="121" s="1"/>
  <c r="D82" i="121" a="1"/>
  <c r="D82" i="121" s="1"/>
  <c r="E82" i="121" s="1" a="1"/>
  <c r="E82" i="121" s="1"/>
  <c r="F82" i="121" s="1"/>
  <c r="L82" i="121" s="1"/>
  <c r="H82" i="121" a="1"/>
  <c r="H82" i="121" s="1"/>
  <c r="B83" i="121"/>
  <c r="C82" i="121"/>
  <c r="G82" i="121" a="1"/>
  <c r="G82" i="121" s="1"/>
  <c r="K81" i="121" a="1"/>
  <c r="K81" i="121" s="1"/>
  <c r="J81" i="121" a="1"/>
  <c r="J81" i="121" s="1"/>
  <c r="B84" i="121" l="1"/>
  <c r="G83" i="121" a="1"/>
  <c r="G83" i="121" s="1"/>
  <c r="D83" i="121" a="1"/>
  <c r="D83" i="121" s="1"/>
  <c r="E83" i="121" s="1" a="1"/>
  <c r="E83" i="121" s="1"/>
  <c r="F83" i="121" s="1"/>
  <c r="L83" i="121" s="1"/>
  <c r="I83" i="121" a="1"/>
  <c r="I83" i="121" s="1"/>
  <c r="H83" i="121" a="1"/>
  <c r="H83" i="121" s="1"/>
  <c r="C83" i="121"/>
  <c r="K83" i="121" l="1" a="1"/>
  <c r="K83" i="121" s="1"/>
  <c r="J83" i="121" a="1"/>
  <c r="J83" i="121" s="1"/>
  <c r="H84" i="121" a="1"/>
  <c r="H84" i="121" s="1"/>
  <c r="B85" i="121"/>
  <c r="C84" i="121"/>
  <c r="G84" i="121" a="1"/>
  <c r="G84" i="121" s="1"/>
  <c r="I84" i="121" a="1"/>
  <c r="I84" i="121" s="1"/>
  <c r="D84" i="121" a="1"/>
  <c r="D84" i="121" s="1"/>
  <c r="E84" i="121" s="1" a="1"/>
  <c r="E84" i="121" s="1"/>
  <c r="F84" i="121" s="1"/>
  <c r="L84" i="121" s="1"/>
  <c r="G85" i="121" l="1" a="1"/>
  <c r="G85" i="121" s="1"/>
  <c r="B86" i="121"/>
  <c r="D85" i="121" a="1"/>
  <c r="D85" i="121" s="1"/>
  <c r="E85" i="121" s="1" a="1"/>
  <c r="E85" i="121" s="1"/>
  <c r="F85" i="121" s="1"/>
  <c r="L85" i="121" s="1"/>
  <c r="C85" i="121"/>
  <c r="H85" i="121" a="1"/>
  <c r="H85" i="121" s="1"/>
  <c r="I85" i="121" a="1"/>
  <c r="I85" i="121" s="1"/>
  <c r="G86" i="121" l="1" a="1"/>
  <c r="G86" i="121" s="1"/>
  <c r="I86" i="121" a="1"/>
  <c r="I86" i="121" s="1"/>
  <c r="D86" i="121" a="1"/>
  <c r="D86" i="121" s="1"/>
  <c r="E86" i="121" s="1" a="1"/>
  <c r="E86" i="121" s="1"/>
  <c r="F86" i="121" s="1"/>
  <c r="L86" i="121" s="1"/>
  <c r="B87" i="121"/>
  <c r="C86" i="121"/>
  <c r="H86" i="121" a="1"/>
  <c r="H86" i="121" s="1"/>
  <c r="K85" i="121" a="1"/>
  <c r="K85" i="121" s="1"/>
  <c r="J85" i="121" a="1"/>
  <c r="J85" i="121" s="1"/>
  <c r="I87" i="121" l="1" a="1"/>
  <c r="I87" i="121" s="1"/>
  <c r="G87" i="121" a="1"/>
  <c r="G87" i="121" s="1"/>
  <c r="D87" i="121" a="1"/>
  <c r="D87" i="121" s="1"/>
  <c r="E87" i="121" s="1" a="1"/>
  <c r="E87" i="121" s="1"/>
  <c r="F87" i="121" s="1"/>
  <c r="L87" i="121" s="1"/>
  <c r="B88" i="121"/>
  <c r="H87" i="121" a="1"/>
  <c r="H87" i="121" s="1"/>
  <c r="C87" i="121"/>
  <c r="I88" i="121" l="1" a="1"/>
  <c r="I88" i="121" s="1"/>
  <c r="H88" i="121" a="1"/>
  <c r="H88" i="121" s="1"/>
  <c r="G88" i="121" a="1"/>
  <c r="G88" i="121" s="1"/>
  <c r="B89" i="121"/>
  <c r="C88" i="121"/>
  <c r="D88" i="121" a="1"/>
  <c r="D88" i="121" s="1"/>
  <c r="E88" i="121" s="1" a="1"/>
  <c r="E88" i="121" s="1"/>
  <c r="F88" i="121" s="1"/>
  <c r="L88" i="121" s="1"/>
  <c r="J87" i="121" a="1"/>
  <c r="J87" i="121" s="1"/>
  <c r="K87" i="121" a="1"/>
  <c r="K87" i="121" s="1"/>
  <c r="B90" i="121" l="1"/>
  <c r="I89" i="121" a="1"/>
  <c r="I89" i="121" s="1"/>
  <c r="G89" i="121" a="1"/>
  <c r="G89" i="121" s="1"/>
  <c r="D89" i="121" a="1"/>
  <c r="D89" i="121" s="1"/>
  <c r="E89" i="121" s="1" a="1"/>
  <c r="E89" i="121" s="1"/>
  <c r="F89" i="121" s="1"/>
  <c r="L89" i="121" s="1"/>
  <c r="H89" i="121" a="1"/>
  <c r="H89" i="121" s="1"/>
  <c r="C89" i="121"/>
  <c r="K89" i="121" l="1" a="1"/>
  <c r="K89" i="121" s="1"/>
  <c r="J89" i="121" a="1"/>
  <c r="J89" i="121" s="1"/>
  <c r="I90" i="121" a="1"/>
  <c r="I90" i="121" s="1"/>
  <c r="D90" i="121" a="1"/>
  <c r="D90" i="121" s="1"/>
  <c r="E90" i="121" s="1" a="1"/>
  <c r="E90" i="121" s="1"/>
  <c r="F90" i="121" s="1"/>
  <c r="L90" i="121" s="1"/>
  <c r="H90" i="121" a="1"/>
  <c r="H90" i="121" s="1"/>
  <c r="G90" i="121" a="1"/>
  <c r="G90" i="121" s="1"/>
  <c r="B91" i="121"/>
  <c r="C90" i="121"/>
  <c r="B92" i="121" l="1"/>
  <c r="C91" i="121"/>
  <c r="I91" i="121" a="1"/>
  <c r="I91" i="121" s="1"/>
  <c r="D91" i="121" a="1"/>
  <c r="D91" i="121" s="1"/>
  <c r="E91" i="121" s="1" a="1"/>
  <c r="E91" i="121" s="1"/>
  <c r="F91" i="121" s="1"/>
  <c r="L91" i="121" s="1"/>
  <c r="H91" i="121" a="1"/>
  <c r="H91" i="121" s="1"/>
  <c r="G91" i="121" a="1"/>
  <c r="G91" i="121" s="1"/>
  <c r="J91" i="121" l="1" a="1"/>
  <c r="J91" i="121" s="1"/>
  <c r="K91" i="121" a="1"/>
  <c r="K91" i="121" s="1"/>
  <c r="H92" i="121" a="1"/>
  <c r="H92" i="121" s="1"/>
  <c r="C92" i="121"/>
  <c r="G92" i="121" a="1"/>
  <c r="G92" i="121" s="1"/>
  <c r="B93" i="121"/>
  <c r="I92" i="121" a="1"/>
  <c r="I92" i="121" s="1"/>
  <c r="D92" i="121" a="1"/>
  <c r="D92" i="121" s="1"/>
  <c r="E92" i="121" s="1" a="1"/>
  <c r="E92" i="121" s="1"/>
  <c r="F92" i="121" s="1"/>
  <c r="L92" i="121" s="1"/>
  <c r="G93" i="121" l="1" a="1"/>
  <c r="G93" i="121" s="1"/>
  <c r="I93" i="121" a="1"/>
  <c r="I93" i="121" s="1"/>
  <c r="B94" i="121"/>
  <c r="H93" i="121" a="1"/>
  <c r="H93" i="121" s="1"/>
  <c r="C93" i="121"/>
  <c r="D93" i="121" a="1"/>
  <c r="D93" i="121" s="1"/>
  <c r="E93" i="121" s="1" a="1"/>
  <c r="E93" i="121" s="1"/>
  <c r="F93" i="121" s="1"/>
  <c r="L93" i="121" s="1"/>
  <c r="G94" i="121" l="1" a="1"/>
  <c r="G94" i="121" s="1"/>
  <c r="H94" i="121" a="1"/>
  <c r="H94" i="121" s="1"/>
  <c r="B95" i="121"/>
  <c r="D94" i="121" a="1"/>
  <c r="D94" i="121" s="1"/>
  <c r="E94" i="121" s="1" a="1"/>
  <c r="E94" i="121" s="1"/>
  <c r="F94" i="121" s="1"/>
  <c r="L94" i="121" s="1"/>
  <c r="C94" i="121"/>
  <c r="I94" i="121" a="1"/>
  <c r="I94" i="121" s="1"/>
  <c r="K93" i="121" a="1"/>
  <c r="K93" i="121" s="1"/>
  <c r="J93" i="121" a="1"/>
  <c r="J93" i="121" s="1"/>
  <c r="I95" i="121" l="1" a="1"/>
  <c r="I95" i="121" s="1"/>
  <c r="G95" i="121" a="1"/>
  <c r="G95" i="121" s="1"/>
  <c r="B96" i="121"/>
  <c r="C95" i="121"/>
  <c r="D95" i="121" a="1"/>
  <c r="D95" i="121" s="1"/>
  <c r="E95" i="121" s="1" a="1"/>
  <c r="E95" i="121" s="1"/>
  <c r="F95" i="121" s="1"/>
  <c r="L95" i="121" s="1"/>
  <c r="H95" i="121" a="1"/>
  <c r="H95" i="121" s="1"/>
  <c r="J95" i="121" l="1" a="1"/>
  <c r="J95" i="121" s="1"/>
  <c r="K95" i="121" a="1"/>
  <c r="K95" i="121" s="1"/>
  <c r="I96" i="121" a="1"/>
  <c r="I96" i="121" s="1"/>
  <c r="G96" i="121" a="1"/>
  <c r="G96" i="121" s="1"/>
  <c r="D96" i="121" a="1"/>
  <c r="D96" i="121" s="1"/>
  <c r="E96" i="121" s="1" a="1"/>
  <c r="E96" i="121" s="1"/>
  <c r="F96" i="121" s="1"/>
  <c r="L96" i="121" s="1"/>
  <c r="B97" i="121"/>
  <c r="C96" i="121"/>
  <c r="H96" i="121" a="1"/>
  <c r="H96" i="121" s="1"/>
  <c r="B98" i="121" l="1"/>
  <c r="G97" i="121" a="1"/>
  <c r="G97" i="121" s="1"/>
  <c r="C97" i="121"/>
  <c r="I97" i="121" a="1"/>
  <c r="I97" i="121" s="1"/>
  <c r="H97" i="121" a="1"/>
  <c r="H97" i="121" s="1"/>
  <c r="D97" i="121" a="1"/>
  <c r="D97" i="121" s="1"/>
  <c r="E97" i="121" s="1" a="1"/>
  <c r="E97" i="121" s="1"/>
  <c r="F97" i="121" s="1"/>
  <c r="L97" i="121" s="1"/>
  <c r="J97" i="121" l="1" a="1"/>
  <c r="J97" i="121" s="1"/>
  <c r="K97" i="121" a="1"/>
  <c r="K97" i="121" s="1"/>
  <c r="D98" i="121" a="1"/>
  <c r="D98" i="121" s="1"/>
  <c r="E98" i="121" s="1" a="1"/>
  <c r="E98" i="121" s="1"/>
  <c r="F98" i="121" s="1"/>
  <c r="L98" i="121" s="1"/>
  <c r="H98" i="121" a="1"/>
  <c r="H98" i="121" s="1"/>
  <c r="B99" i="121"/>
  <c r="G98" i="121" a="1"/>
  <c r="G98" i="121" s="1"/>
  <c r="C98" i="121"/>
  <c r="I98" i="121" a="1"/>
  <c r="I98" i="121" s="1"/>
  <c r="B100" i="121" l="1"/>
  <c r="D99" i="121" a="1"/>
  <c r="D99" i="121" s="1"/>
  <c r="E99" i="121" s="1" a="1"/>
  <c r="E99" i="121" s="1"/>
  <c r="F99" i="121" s="1"/>
  <c r="L99" i="121" s="1"/>
  <c r="G99" i="121" a="1"/>
  <c r="G99" i="121" s="1"/>
  <c r="H99" i="121" a="1"/>
  <c r="H99" i="121" s="1"/>
  <c r="C99" i="121"/>
  <c r="I99" i="121" a="1"/>
  <c r="I99" i="121" s="1"/>
  <c r="K99" i="121" l="1" a="1"/>
  <c r="K99" i="121" s="1"/>
  <c r="J99" i="121" a="1"/>
  <c r="J99" i="121" s="1"/>
  <c r="B101" i="121"/>
  <c r="C100" i="121"/>
  <c r="G100" i="121" a="1"/>
  <c r="G100" i="121" s="1"/>
  <c r="I100" i="121" a="1"/>
  <c r="I100" i="121" s="1"/>
  <c r="D100" i="121" a="1"/>
  <c r="D100" i="121" s="1"/>
  <c r="E100" i="121" s="1" a="1"/>
  <c r="E100" i="121" s="1"/>
  <c r="F100" i="121" s="1"/>
  <c r="L100" i="121" s="1"/>
  <c r="H100" i="121" a="1"/>
  <c r="H100" i="121" s="1"/>
  <c r="G101" i="121" l="1" a="1"/>
  <c r="G101" i="121" s="1"/>
  <c r="H101" i="121" a="1"/>
  <c r="H101" i="121" s="1"/>
  <c r="B102" i="121"/>
  <c r="I101" i="121" a="1"/>
  <c r="I101" i="121" s="1"/>
  <c r="C101" i="121"/>
  <c r="D101" i="121" a="1"/>
  <c r="D101" i="121" s="1"/>
  <c r="E101" i="121" s="1" a="1"/>
  <c r="E101" i="121" s="1"/>
  <c r="F101" i="121" s="1"/>
  <c r="L101" i="121" s="1"/>
  <c r="G102" i="121" l="1" a="1"/>
  <c r="G102" i="121" s="1"/>
  <c r="H102" i="121" a="1"/>
  <c r="H102" i="121" s="1"/>
  <c r="I102" i="121" a="1"/>
  <c r="I102" i="121" s="1"/>
  <c r="D102" i="121" a="1"/>
  <c r="D102" i="121" s="1"/>
  <c r="E102" i="121" s="1" a="1"/>
  <c r="E102" i="121" s="1"/>
  <c r="F102" i="121" s="1"/>
  <c r="L102" i="121" s="1"/>
  <c r="C102" i="121"/>
  <c r="B103" i="121"/>
  <c r="K101" i="121" a="1"/>
  <c r="K101" i="121" s="1"/>
  <c r="J101" i="121" a="1"/>
  <c r="J101" i="121" s="1"/>
  <c r="G103" i="121" l="1" a="1"/>
  <c r="G103" i="121" s="1"/>
  <c r="D103" i="121" a="1"/>
  <c r="D103" i="121" s="1"/>
  <c r="E103" i="121" s="1" a="1"/>
  <c r="E103" i="121" s="1"/>
  <c r="F103" i="121" s="1"/>
  <c r="L103" i="121" s="1"/>
  <c r="B104" i="121"/>
  <c r="C103" i="121"/>
  <c r="I103" i="121" a="1"/>
  <c r="I103" i="121" s="1"/>
  <c r="H103" i="121" a="1"/>
  <c r="H103" i="121" s="1"/>
  <c r="I104" i="121" l="1" a="1"/>
  <c r="I104" i="121" s="1"/>
  <c r="H104" i="121" a="1"/>
  <c r="H104" i="121" s="1"/>
  <c r="G104" i="121" a="1"/>
  <c r="G104" i="121" s="1"/>
  <c r="C104" i="121"/>
  <c r="B105" i="121"/>
  <c r="D104" i="121" a="1"/>
  <c r="D104" i="121" s="1"/>
  <c r="E104" i="121" s="1" a="1"/>
  <c r="E104" i="121" s="1"/>
  <c r="F104" i="121" s="1"/>
  <c r="L104" i="121" s="1"/>
  <c r="J103" i="121" a="1"/>
  <c r="J103" i="121" s="1"/>
  <c r="K103" i="121" a="1"/>
  <c r="K103" i="121" s="1"/>
  <c r="C105" i="121" l="1"/>
  <c r="I105" i="121" a="1"/>
  <c r="I105" i="121" s="1"/>
  <c r="B106" i="121"/>
  <c r="D105" i="121" a="1"/>
  <c r="D105" i="121" s="1"/>
  <c r="E105" i="121" s="1" a="1"/>
  <c r="E105" i="121" s="1"/>
  <c r="F105" i="121" s="1"/>
  <c r="L105" i="121" s="1"/>
  <c r="H105" i="121" a="1"/>
  <c r="H105" i="121" s="1"/>
  <c r="G105" i="121" a="1"/>
  <c r="G105" i="121" s="1"/>
  <c r="K105" i="121" l="1" a="1"/>
  <c r="K105" i="121" s="1"/>
  <c r="J105" i="121" a="1"/>
  <c r="J105" i="121" s="1"/>
  <c r="I106" i="121" a="1"/>
  <c r="I106" i="121" s="1"/>
  <c r="D106" i="121" a="1"/>
  <c r="D106" i="121" s="1"/>
  <c r="E106" i="121" s="1" a="1"/>
  <c r="E106" i="121" s="1"/>
  <c r="F106" i="121" s="1"/>
  <c r="L106" i="121" s="1"/>
  <c r="H106" i="121" a="1"/>
  <c r="H106" i="121" s="1"/>
  <c r="G106" i="121" a="1"/>
  <c r="G106" i="121" s="1"/>
  <c r="B107" i="121"/>
  <c r="C106" i="121"/>
  <c r="B108" i="121" l="1"/>
  <c r="G107" i="121" a="1"/>
  <c r="G107" i="121" s="1"/>
  <c r="I107" i="121" a="1"/>
  <c r="I107" i="121" s="1"/>
  <c r="D107" i="121" a="1"/>
  <c r="D107" i="121" s="1"/>
  <c r="E107" i="121" s="1" a="1"/>
  <c r="E107" i="121" s="1"/>
  <c r="F107" i="121" s="1"/>
  <c r="L107" i="121" s="1"/>
  <c r="H107" i="121" a="1"/>
  <c r="H107" i="121" s="1"/>
  <c r="C107" i="121"/>
  <c r="J107" i="121" l="1" a="1"/>
  <c r="J107" i="121" s="1"/>
  <c r="K107" i="121" a="1"/>
  <c r="K107" i="121" s="1"/>
  <c r="H108" i="121" a="1"/>
  <c r="H108" i="121" s="1"/>
  <c r="C108" i="121"/>
  <c r="G108" i="121" a="1"/>
  <c r="G108" i="121" s="1"/>
  <c r="I108" i="121" a="1"/>
  <c r="I108" i="121" s="1"/>
  <c r="B109" i="121"/>
  <c r="D108" i="121" a="1"/>
  <c r="D108" i="121" s="1"/>
  <c r="E108" i="121" s="1" a="1"/>
  <c r="E108" i="121" s="1"/>
  <c r="F108" i="121" s="1"/>
  <c r="L108" i="121" s="1"/>
  <c r="G109" i="121" l="1" a="1"/>
  <c r="G109" i="121" s="1"/>
  <c r="H109" i="121" a="1"/>
  <c r="H109" i="121" s="1"/>
  <c r="C109" i="121"/>
  <c r="D109" i="121" a="1"/>
  <c r="D109" i="121" s="1"/>
  <c r="E109" i="121" s="1" a="1"/>
  <c r="E109" i="121" s="1"/>
  <c r="F109" i="121" s="1"/>
  <c r="L109" i="121" s="1"/>
  <c r="I109" i="121" a="1"/>
  <c r="I109" i="121" s="1"/>
  <c r="B110" i="121"/>
  <c r="G110" i="121" l="1" a="1"/>
  <c r="G110" i="121" s="1"/>
  <c r="I110" i="121" a="1"/>
  <c r="I110" i="121" s="1"/>
  <c r="H110" i="121" a="1"/>
  <c r="H110" i="121" s="1"/>
  <c r="C110" i="121"/>
  <c r="D110" i="121" a="1"/>
  <c r="D110" i="121" s="1"/>
  <c r="E110" i="121" s="1" a="1"/>
  <c r="E110" i="121" s="1"/>
  <c r="F110" i="121" s="1"/>
  <c r="L110" i="121" s="1"/>
  <c r="B111" i="121"/>
  <c r="K109" i="121" a="1"/>
  <c r="K109" i="121" s="1"/>
  <c r="J109" i="121" a="1"/>
  <c r="J109" i="121" s="1"/>
  <c r="D111" i="121" l="1" a="1"/>
  <c r="D111" i="121" s="1"/>
  <c r="E111" i="121" s="1" a="1"/>
  <c r="E111" i="121" s="1"/>
  <c r="F111" i="121" s="1"/>
  <c r="L111" i="121" s="1"/>
  <c r="G111" i="121" a="1"/>
  <c r="G111" i="121" s="1"/>
  <c r="I111" i="121" a="1"/>
  <c r="I111" i="121" s="1"/>
  <c r="B112" i="121"/>
  <c r="C111" i="121"/>
  <c r="H111" i="121" a="1"/>
  <c r="H111" i="121" s="1"/>
  <c r="I112" i="121" l="1" a="1"/>
  <c r="I112" i="121" s="1"/>
  <c r="G112" i="121" a="1"/>
  <c r="G112" i="121" s="1"/>
  <c r="D112" i="121" a="1"/>
  <c r="D112" i="121" s="1"/>
  <c r="E112" i="121" s="1" a="1"/>
  <c r="E112" i="121" s="1"/>
  <c r="F112" i="121" s="1"/>
  <c r="L112" i="121" s="1"/>
  <c r="B113" i="121"/>
  <c r="C112" i="121"/>
  <c r="H112" i="121" a="1"/>
  <c r="H112" i="121" s="1"/>
  <c r="J111" i="121" a="1"/>
  <c r="J111" i="121" s="1"/>
  <c r="K111" i="121" a="1"/>
  <c r="K111" i="121" s="1"/>
  <c r="G113" i="121" l="1" a="1"/>
  <c r="G113" i="121" s="1"/>
  <c r="H113" i="121" a="1"/>
  <c r="H113" i="121" s="1"/>
  <c r="I113" i="121" a="1"/>
  <c r="I113" i="121" s="1"/>
  <c r="B114" i="121"/>
  <c r="D113" i="121" a="1"/>
  <c r="D113" i="121" s="1"/>
  <c r="E113" i="121" s="1" a="1"/>
  <c r="E113" i="121" s="1"/>
  <c r="F113" i="121" s="1"/>
  <c r="L113" i="121" s="1"/>
  <c r="C113" i="121"/>
  <c r="I114" i="121" l="1" a="1"/>
  <c r="I114" i="121" s="1"/>
  <c r="D114" i="121" a="1"/>
  <c r="D114" i="121" s="1"/>
  <c r="E114" i="121" s="1" a="1"/>
  <c r="E114" i="121" s="1"/>
  <c r="F114" i="121" s="1"/>
  <c r="L114" i="121" s="1"/>
  <c r="H114" i="121" a="1"/>
  <c r="H114" i="121" s="1"/>
  <c r="B115" i="121"/>
  <c r="C114" i="121"/>
  <c r="G114" i="121" a="1"/>
  <c r="G114" i="121" s="1"/>
  <c r="K113" i="121" a="1"/>
  <c r="K113" i="121" s="1"/>
  <c r="J113" i="121" a="1"/>
  <c r="J113" i="121" s="1"/>
  <c r="G115" i="121" l="1" a="1"/>
  <c r="G115" i="121" s="1"/>
  <c r="D115" i="121" a="1"/>
  <c r="D115" i="121" s="1"/>
  <c r="E115" i="121" s="1" a="1"/>
  <c r="E115" i="121" s="1"/>
  <c r="F115" i="121" s="1"/>
  <c r="L115" i="121" s="1"/>
  <c r="C115" i="121"/>
  <c r="H115" i="121" a="1"/>
  <c r="H115" i="121" s="1"/>
  <c r="B116" i="121"/>
  <c r="I115" i="121" a="1"/>
  <c r="I115" i="121" s="1"/>
  <c r="H116" i="121" l="1" a="1"/>
  <c r="H116" i="121" s="1"/>
  <c r="B117" i="121"/>
  <c r="C116" i="121"/>
  <c r="G116" i="121" a="1"/>
  <c r="G116" i="121" s="1"/>
  <c r="I116" i="121" a="1"/>
  <c r="I116" i="121" s="1"/>
  <c r="D116" i="121" a="1"/>
  <c r="D116" i="121" s="1"/>
  <c r="E116" i="121" s="1" a="1"/>
  <c r="E116" i="121" s="1"/>
  <c r="F116" i="121" s="1"/>
  <c r="L116" i="121" s="1"/>
  <c r="K115" i="121" a="1"/>
  <c r="K115" i="121" s="1"/>
  <c r="J115" i="121" a="1"/>
  <c r="J115" i="121" s="1"/>
  <c r="H117" i="121" l="1" a="1"/>
  <c r="H117" i="121" s="1"/>
  <c r="B118" i="121"/>
  <c r="D117" i="121" a="1"/>
  <c r="D117" i="121" s="1"/>
  <c r="E117" i="121" s="1" a="1"/>
  <c r="E117" i="121" s="1"/>
  <c r="F117" i="121" s="1"/>
  <c r="L117" i="121" s="1"/>
  <c r="C117" i="121"/>
  <c r="G117" i="121" a="1"/>
  <c r="G117" i="121" s="1"/>
  <c r="I117" i="121" a="1"/>
  <c r="I117" i="121" s="1"/>
  <c r="K117" i="121" l="1" a="1"/>
  <c r="K117" i="121" s="1"/>
  <c r="J117" i="121" a="1"/>
  <c r="J117" i="121" s="1"/>
  <c r="D118" i="121" a="1"/>
  <c r="D118" i="121" s="1"/>
  <c r="E118" i="121" s="1" a="1"/>
  <c r="E118" i="121" s="1"/>
  <c r="F118" i="121" s="1"/>
  <c r="L118" i="121" s="1"/>
  <c r="G118" i="121" a="1"/>
  <c r="G118" i="121" s="1"/>
  <c r="H118" i="121" a="1"/>
  <c r="H118" i="121" s="1"/>
  <c r="I118" i="121" a="1"/>
  <c r="I118" i="121" s="1"/>
  <c r="B119" i="121"/>
  <c r="C118" i="121"/>
  <c r="I119" i="121" l="1" a="1"/>
  <c r="I119" i="121" s="1"/>
  <c r="G119" i="121" a="1"/>
  <c r="G119" i="121" s="1"/>
  <c r="H119" i="121" a="1"/>
  <c r="H119" i="121" s="1"/>
  <c r="D119" i="121" a="1"/>
  <c r="D119" i="121" s="1"/>
  <c r="E119" i="121" s="1" a="1"/>
  <c r="E119" i="121" s="1"/>
  <c r="F119" i="121" s="1"/>
  <c r="L119" i="121" s="1"/>
  <c r="B120" i="121"/>
  <c r="C119" i="121"/>
  <c r="G120" i="121" l="1" a="1"/>
  <c r="G120" i="121" s="1"/>
  <c r="H120" i="121" a="1"/>
  <c r="H120" i="121" s="1"/>
  <c r="D120" i="121" a="1"/>
  <c r="D120" i="121" s="1"/>
  <c r="E120" i="121" s="1" a="1"/>
  <c r="E120" i="121" s="1"/>
  <c r="F120" i="121" s="1"/>
  <c r="L120" i="121" s="1"/>
  <c r="B121" i="121"/>
  <c r="C120" i="121"/>
  <c r="I120" i="121" a="1"/>
  <c r="I120" i="121" s="1"/>
  <c r="J119" i="121" a="1"/>
  <c r="J119" i="121" s="1"/>
  <c r="K119" i="121" a="1"/>
  <c r="K119" i="121" s="1"/>
  <c r="H121" i="121" l="1" a="1"/>
  <c r="H121" i="121" s="1"/>
  <c r="I121" i="121" a="1"/>
  <c r="I121" i="121" s="1"/>
  <c r="G121" i="121" a="1"/>
  <c r="G121" i="121" s="1"/>
  <c r="C121" i="121"/>
  <c r="D121" i="121" a="1"/>
  <c r="D121" i="121" s="1"/>
  <c r="E121" i="121" s="1" a="1"/>
  <c r="E121" i="121" s="1"/>
  <c r="F121" i="121" s="1"/>
  <c r="L121" i="121" s="1"/>
  <c r="B122" i="121"/>
  <c r="D122" i="121" l="1" a="1"/>
  <c r="D122" i="121" s="1"/>
  <c r="E122" i="121" s="1" a="1"/>
  <c r="E122" i="121" s="1"/>
  <c r="F122" i="121" s="1"/>
  <c r="L122" i="121" s="1"/>
  <c r="H122" i="121" a="1"/>
  <c r="H122" i="121" s="1"/>
  <c r="G122" i="121" a="1"/>
  <c r="G122" i="121" s="1"/>
  <c r="B123" i="121"/>
  <c r="C122" i="121"/>
  <c r="I122" i="121" a="1"/>
  <c r="I122" i="121" s="1"/>
  <c r="K121" i="121" a="1"/>
  <c r="K121" i="121" s="1"/>
  <c r="J121" i="121" a="1"/>
  <c r="J121" i="121" s="1"/>
  <c r="B124" i="121" l="1"/>
  <c r="C123" i="121"/>
  <c r="I123" i="121" a="1"/>
  <c r="I123" i="121" s="1"/>
  <c r="D123" i="121" a="1"/>
  <c r="D123" i="121" s="1"/>
  <c r="E123" i="121" s="1" a="1"/>
  <c r="E123" i="121" s="1"/>
  <c r="F123" i="121" s="1"/>
  <c r="L123" i="121" s="1"/>
  <c r="G123" i="121" a="1"/>
  <c r="G123" i="121" s="1"/>
  <c r="H123" i="121" a="1"/>
  <c r="H123" i="121" s="1"/>
  <c r="J123" i="121" l="1" a="1"/>
  <c r="J123" i="121" s="1"/>
  <c r="K123" i="121" a="1"/>
  <c r="K123" i="121" s="1"/>
  <c r="H124" i="121" a="1"/>
  <c r="H124" i="121" s="1"/>
  <c r="B125" i="121"/>
  <c r="C124" i="121"/>
  <c r="G124" i="121" a="1"/>
  <c r="G124" i="121" s="1"/>
  <c r="I124" i="121" a="1"/>
  <c r="I124" i="121" s="1"/>
  <c r="D124" i="121" a="1"/>
  <c r="D124" i="121" s="1"/>
  <c r="E124" i="121" s="1" a="1"/>
  <c r="E124" i="121" s="1"/>
  <c r="F124" i="121" s="1"/>
  <c r="L124" i="121" s="1"/>
  <c r="G125" i="121" l="1" a="1"/>
  <c r="G125" i="121" s="1"/>
  <c r="D125" i="121" a="1"/>
  <c r="D125" i="121" s="1"/>
  <c r="E125" i="121" s="1" a="1"/>
  <c r="E125" i="121" s="1"/>
  <c r="F125" i="121" s="1"/>
  <c r="L125" i="121" s="1"/>
  <c r="I125" i="121" a="1"/>
  <c r="I125" i="121" s="1"/>
  <c r="B126" i="121"/>
  <c r="H125" i="121" a="1"/>
  <c r="H125" i="121" s="1"/>
  <c r="C125" i="121"/>
  <c r="G126" i="121" l="1" a="1"/>
  <c r="G126" i="121" s="1"/>
  <c r="H126" i="121" a="1"/>
  <c r="H126" i="121" s="1"/>
  <c r="B127" i="121"/>
  <c r="D126" i="121" a="1"/>
  <c r="D126" i="121" s="1"/>
  <c r="E126" i="121" s="1" a="1"/>
  <c r="E126" i="121" s="1"/>
  <c r="F126" i="121" s="1"/>
  <c r="L126" i="121" s="1"/>
  <c r="C126" i="121"/>
  <c r="I126" i="121" a="1"/>
  <c r="I126" i="121" s="1"/>
  <c r="J125" i="121" a="1"/>
  <c r="J125" i="121" s="1"/>
  <c r="K125" i="121" a="1"/>
  <c r="K125" i="121" s="1"/>
  <c r="I127" i="121" l="1" a="1"/>
  <c r="I127" i="121" s="1"/>
  <c r="B128" i="121"/>
  <c r="D127" i="121" a="1"/>
  <c r="D127" i="121" s="1"/>
  <c r="E127" i="121" s="1" a="1"/>
  <c r="E127" i="121" s="1"/>
  <c r="F127" i="121" s="1"/>
  <c r="L127" i="121" s="1"/>
  <c r="G127" i="121" a="1"/>
  <c r="G127" i="121" s="1"/>
  <c r="C127" i="121"/>
  <c r="H127" i="121" a="1"/>
  <c r="H127" i="121" s="1"/>
  <c r="J127" i="121" l="1" a="1"/>
  <c r="J127" i="121" s="1"/>
  <c r="K127" i="121" a="1"/>
  <c r="K127" i="121" s="1"/>
  <c r="I128" i="121" a="1"/>
  <c r="I128" i="121" s="1"/>
  <c r="G128" i="121" a="1"/>
  <c r="G128" i="121" s="1"/>
  <c r="D128" i="121" a="1"/>
  <c r="D128" i="121" s="1"/>
  <c r="E128" i="121" s="1" a="1"/>
  <c r="E128" i="121" s="1"/>
  <c r="F128" i="121" s="1"/>
  <c r="L128" i="121" s="1"/>
  <c r="B129" i="121"/>
  <c r="C128" i="121"/>
  <c r="H128" i="121" a="1"/>
  <c r="H128" i="121" s="1"/>
  <c r="C129" i="121" l="1"/>
  <c r="I129" i="121" a="1"/>
  <c r="I129" i="121" s="1"/>
  <c r="B130" i="121"/>
  <c r="H129" i="121" a="1"/>
  <c r="H129" i="121" s="1"/>
  <c r="D129" i="121" a="1"/>
  <c r="D129" i="121" s="1"/>
  <c r="E129" i="121" s="1" a="1"/>
  <c r="E129" i="121" s="1"/>
  <c r="F129" i="121" s="1"/>
  <c r="L129" i="121" s="1"/>
  <c r="G129" i="121" a="1"/>
  <c r="G129" i="121" s="1"/>
  <c r="J129" i="121" l="1" a="1"/>
  <c r="J129" i="121" s="1"/>
  <c r="K129" i="121" a="1"/>
  <c r="K129" i="121" s="1"/>
  <c r="D130" i="121" a="1"/>
  <c r="D130" i="121" s="1"/>
  <c r="E130" i="121" s="1" a="1"/>
  <c r="E130" i="121" s="1"/>
  <c r="F130" i="121" s="1"/>
  <c r="L130" i="121" s="1"/>
  <c r="B131" i="121"/>
  <c r="C130" i="121"/>
  <c r="G130" i="121" a="1"/>
  <c r="G130" i="121" s="1"/>
  <c r="I130" i="121" a="1"/>
  <c r="I130" i="121" s="1"/>
  <c r="H130" i="121" a="1"/>
  <c r="H130" i="121" s="1"/>
  <c r="B132" i="121" l="1"/>
  <c r="I131" i="121" a="1"/>
  <c r="I131" i="121" s="1"/>
  <c r="D131" i="121" a="1"/>
  <c r="D131" i="121" s="1"/>
  <c r="E131" i="121" s="1" a="1"/>
  <c r="E131" i="121" s="1"/>
  <c r="F131" i="121" s="1"/>
  <c r="L131" i="121" s="1"/>
  <c r="C131" i="121"/>
  <c r="H131" i="121" a="1"/>
  <c r="H131" i="121" s="1"/>
  <c r="G131" i="121" a="1"/>
  <c r="G131" i="121" s="1"/>
  <c r="K131" i="121" l="1" a="1"/>
  <c r="K131" i="121" s="1"/>
  <c r="J131" i="121" a="1"/>
  <c r="J131" i="121" s="1"/>
  <c r="B133" i="121"/>
  <c r="G132" i="121" a="1"/>
  <c r="G132" i="121" s="1"/>
  <c r="I132" i="121" a="1"/>
  <c r="I132" i="121" s="1"/>
  <c r="D132" i="121" a="1"/>
  <c r="D132" i="121" s="1"/>
  <c r="E132" i="121" s="1" a="1"/>
  <c r="E132" i="121" s="1"/>
  <c r="F132" i="121" s="1"/>
  <c r="L132" i="121" s="1"/>
  <c r="H132" i="121" a="1"/>
  <c r="H132" i="121" s="1"/>
  <c r="C132" i="121"/>
  <c r="B134" i="121" l="1"/>
  <c r="H133" i="121" a="1"/>
  <c r="H133" i="121" s="1"/>
  <c r="I133" i="121" a="1"/>
  <c r="I133" i="121" s="1"/>
  <c r="C133" i="121"/>
  <c r="G133" i="121" a="1"/>
  <c r="G133" i="121" s="1"/>
  <c r="D133" i="121" a="1"/>
  <c r="D133" i="121" s="1"/>
  <c r="E133" i="121" s="1" a="1"/>
  <c r="E133" i="121" s="1"/>
  <c r="F133" i="121" s="1"/>
  <c r="L133" i="121" s="1"/>
  <c r="K133" i="121" l="1" a="1"/>
  <c r="K133" i="121" s="1"/>
  <c r="J133" i="121" a="1"/>
  <c r="J133" i="121" s="1"/>
  <c r="B135" i="121"/>
  <c r="G134" i="121" a="1"/>
  <c r="G134" i="121" s="1"/>
  <c r="C134" i="121"/>
  <c r="H134" i="121" a="1"/>
  <c r="H134" i="121" s="1"/>
  <c r="D134" i="121" a="1"/>
  <c r="D134" i="121" s="1"/>
  <c r="E134" i="121" s="1" a="1"/>
  <c r="E134" i="121" s="1"/>
  <c r="F134" i="121" s="1"/>
  <c r="L134" i="121" s="1"/>
  <c r="I134" i="121" a="1"/>
  <c r="I134" i="121" s="1"/>
  <c r="I135" i="121" l="1" a="1"/>
  <c r="I135" i="121" s="1"/>
  <c r="D135" i="121" a="1"/>
  <c r="D135" i="121" s="1"/>
  <c r="E135" i="121" s="1" a="1"/>
  <c r="E135" i="121" s="1"/>
  <c r="F135" i="121" s="1"/>
  <c r="L135" i="121" s="1"/>
  <c r="G135" i="121" a="1"/>
  <c r="G135" i="121" s="1"/>
  <c r="B136" i="121"/>
  <c r="H135" i="121" a="1"/>
  <c r="H135" i="121" s="1"/>
  <c r="C135" i="121"/>
  <c r="I136" i="121" l="1" a="1"/>
  <c r="I136" i="121" s="1"/>
  <c r="G136" i="121" a="1"/>
  <c r="G136" i="121" s="1"/>
  <c r="H136" i="121" a="1"/>
  <c r="H136" i="121" s="1"/>
  <c r="B137" i="121"/>
  <c r="C136" i="121"/>
  <c r="D136" i="121" a="1"/>
  <c r="D136" i="121" s="1"/>
  <c r="E136" i="121" s="1" a="1"/>
  <c r="E136" i="121" s="1"/>
  <c r="F136" i="121" s="1"/>
  <c r="L136" i="121" s="1"/>
  <c r="J135" i="121" a="1"/>
  <c r="J135" i="121" s="1"/>
  <c r="K135" i="121" a="1"/>
  <c r="K135" i="121" s="1"/>
  <c r="C137" i="121" l="1"/>
  <c r="B138" i="121"/>
  <c r="I137" i="121" a="1"/>
  <c r="I137" i="121" s="1"/>
  <c r="D137" i="121" a="1"/>
  <c r="D137" i="121" s="1"/>
  <c r="E137" i="121" s="1" a="1"/>
  <c r="E137" i="121" s="1"/>
  <c r="F137" i="121" s="1"/>
  <c r="L137" i="121" s="1"/>
  <c r="H137" i="121" a="1"/>
  <c r="H137" i="121" s="1"/>
  <c r="G137" i="121" a="1"/>
  <c r="G137" i="121" s="1"/>
  <c r="K137" i="121" l="1" a="1"/>
  <c r="K137" i="121" s="1"/>
  <c r="J137" i="121" a="1"/>
  <c r="J137" i="121" s="1"/>
  <c r="I138" i="121" a="1"/>
  <c r="I138" i="121" s="1"/>
  <c r="D138" i="121" a="1"/>
  <c r="D138" i="121" s="1"/>
  <c r="E138" i="121" s="1" a="1"/>
  <c r="E138" i="121" s="1"/>
  <c r="F138" i="121" s="1"/>
  <c r="L138" i="121" s="1"/>
  <c r="G138" i="121" a="1"/>
  <c r="G138" i="121" s="1"/>
  <c r="B139" i="121"/>
  <c r="C138" i="121"/>
  <c r="H138" i="121" a="1"/>
  <c r="H138" i="121" s="1"/>
  <c r="B140" i="121" l="1"/>
  <c r="C139" i="121"/>
  <c r="G139" i="121" a="1"/>
  <c r="G139" i="121" s="1"/>
  <c r="D139" i="121" a="1"/>
  <c r="D139" i="121" s="1"/>
  <c r="E139" i="121" s="1" a="1"/>
  <c r="E139" i="121" s="1"/>
  <c r="F139" i="121" s="1"/>
  <c r="L139" i="121" s="1"/>
  <c r="H139" i="121" a="1"/>
  <c r="H139" i="121" s="1"/>
  <c r="I139" i="121" a="1"/>
  <c r="I139" i="121" s="1"/>
  <c r="J139" i="121" l="1" a="1"/>
  <c r="J139" i="121" s="1"/>
  <c r="K139" i="121" a="1"/>
  <c r="K139" i="121" s="1"/>
  <c r="C140" i="121"/>
  <c r="G140" i="121" a="1"/>
  <c r="G140" i="121" s="1"/>
  <c r="B141" i="121"/>
  <c r="I140" i="121" a="1"/>
  <c r="I140" i="121" s="1"/>
  <c r="H140" i="121" a="1"/>
  <c r="H140" i="121" s="1"/>
  <c r="D140" i="121" a="1"/>
  <c r="D140" i="121" s="1"/>
  <c r="E140" i="121" s="1" a="1"/>
  <c r="E140" i="121" s="1"/>
  <c r="F140" i="121" s="1"/>
  <c r="L140" i="121" s="1"/>
  <c r="G141" i="121" l="1" a="1"/>
  <c r="G141" i="121" s="1"/>
  <c r="D141" i="121" a="1"/>
  <c r="D141" i="121" s="1"/>
  <c r="E141" i="121" s="1" a="1"/>
  <c r="E141" i="121" s="1"/>
  <c r="F141" i="121" s="1"/>
  <c r="L141" i="121" s="1"/>
  <c r="B142" i="121"/>
  <c r="I141" i="121" a="1"/>
  <c r="I141" i="121" s="1"/>
  <c r="C141" i="121"/>
  <c r="H141" i="121" a="1"/>
  <c r="H141" i="121" s="1"/>
  <c r="G142" i="121" l="1" a="1"/>
  <c r="G142" i="121" s="1"/>
  <c r="H142" i="121" a="1"/>
  <c r="H142" i="121" s="1"/>
  <c r="B143" i="121"/>
  <c r="D142" i="121" a="1"/>
  <c r="D142" i="121" s="1"/>
  <c r="E142" i="121" s="1" a="1"/>
  <c r="E142" i="121" s="1"/>
  <c r="F142" i="121" s="1"/>
  <c r="L142" i="121" s="1"/>
  <c r="C142" i="121"/>
  <c r="I142" i="121" a="1"/>
  <c r="I142" i="121" s="1"/>
  <c r="K141" i="121" a="1"/>
  <c r="K141" i="121" s="1"/>
  <c r="J141" i="121" a="1"/>
  <c r="J141" i="121" s="1"/>
  <c r="G143" i="121" l="1" a="1"/>
  <c r="G143" i="121" s="1"/>
  <c r="I143" i="121" a="1"/>
  <c r="I143" i="121" s="1"/>
  <c r="B144" i="121"/>
  <c r="C143" i="121"/>
  <c r="D143" i="121" a="1"/>
  <c r="D143" i="121" s="1"/>
  <c r="E143" i="121" s="1" a="1"/>
  <c r="E143" i="121" s="1"/>
  <c r="F143" i="121" s="1"/>
  <c r="L143" i="121" s="1"/>
  <c r="H143" i="121" a="1"/>
  <c r="H143" i="121" s="1"/>
  <c r="I144" i="121" l="1" a="1"/>
  <c r="I144" i="121" s="1"/>
  <c r="G144" i="121" a="1"/>
  <c r="G144" i="121" s="1"/>
  <c r="B145" i="121"/>
  <c r="D144" i="121" a="1"/>
  <c r="D144" i="121" s="1"/>
  <c r="E144" i="121" s="1" a="1"/>
  <c r="E144" i="121" s="1"/>
  <c r="F144" i="121" s="1"/>
  <c r="L144" i="121" s="1"/>
  <c r="C144" i="121"/>
  <c r="H144" i="121" a="1"/>
  <c r="H144" i="121" s="1"/>
  <c r="J143" i="121" a="1"/>
  <c r="J143" i="121" s="1"/>
  <c r="K143" i="121" a="1"/>
  <c r="K143" i="121" s="1"/>
  <c r="G145" i="121" l="1" a="1"/>
  <c r="G145" i="121" s="1"/>
  <c r="H145" i="121" a="1"/>
  <c r="H145" i="121" s="1"/>
  <c r="I145" i="121" a="1"/>
  <c r="I145" i="121" s="1"/>
  <c r="D145" i="121" a="1"/>
  <c r="D145" i="121" s="1"/>
  <c r="E145" i="121" s="1" a="1"/>
  <c r="E145" i="121" s="1"/>
  <c r="F145" i="121" s="1"/>
  <c r="L145" i="121" s="1"/>
  <c r="B146" i="121"/>
  <c r="C145" i="121"/>
  <c r="H146" i="121" l="1" a="1"/>
  <c r="H146" i="121" s="1"/>
  <c r="I146" i="121" a="1"/>
  <c r="I146" i="121" s="1"/>
  <c r="D146" i="121" a="1"/>
  <c r="D146" i="121" s="1"/>
  <c r="E146" i="121" s="1" a="1"/>
  <c r="E146" i="121" s="1"/>
  <c r="F146" i="121" s="1"/>
  <c r="L146" i="121" s="1"/>
  <c r="B147" i="121"/>
  <c r="C146" i="121"/>
  <c r="G146" i="121" a="1"/>
  <c r="G146" i="121" s="1"/>
  <c r="J145" i="121" a="1"/>
  <c r="J145" i="121" s="1"/>
  <c r="K145" i="121" a="1"/>
  <c r="K145" i="121" s="1"/>
  <c r="B148" i="121" l="1"/>
  <c r="I147" i="121" a="1"/>
  <c r="I147" i="121" s="1"/>
  <c r="D147" i="121" a="1"/>
  <c r="D147" i="121" s="1"/>
  <c r="E147" i="121" s="1" a="1"/>
  <c r="E147" i="121" s="1"/>
  <c r="F147" i="121" s="1"/>
  <c r="L147" i="121" s="1"/>
  <c r="C147" i="121"/>
  <c r="G147" i="121" a="1"/>
  <c r="G147" i="121" s="1"/>
  <c r="H147" i="121" a="1"/>
  <c r="H147" i="121" s="1"/>
  <c r="K147" i="121" l="1" a="1"/>
  <c r="K147" i="121" s="1"/>
  <c r="J147" i="121" a="1"/>
  <c r="J147" i="121" s="1"/>
  <c r="H148" i="121" a="1"/>
  <c r="H148" i="121" s="1"/>
  <c r="B149" i="121"/>
  <c r="C148" i="121"/>
  <c r="G148" i="121" a="1"/>
  <c r="G148" i="121" s="1"/>
  <c r="I148" i="121" a="1"/>
  <c r="I148" i="121" s="1"/>
  <c r="D148" i="121" a="1"/>
  <c r="D148" i="121" s="1"/>
  <c r="E148" i="121" s="1" a="1"/>
  <c r="E148" i="121" s="1"/>
  <c r="F148" i="121" s="1"/>
  <c r="L148" i="121" s="1"/>
  <c r="G149" i="121" l="1" a="1"/>
  <c r="G149" i="121" s="1"/>
  <c r="I149" i="121" a="1"/>
  <c r="I149" i="121" s="1"/>
  <c r="B150" i="121"/>
  <c r="D149" i="121" a="1"/>
  <c r="D149" i="121" s="1"/>
  <c r="E149" i="121" s="1" a="1"/>
  <c r="E149" i="121" s="1"/>
  <c r="F149" i="121" s="1"/>
  <c r="L149" i="121" s="1"/>
  <c r="C149" i="121"/>
  <c r="H149" i="121" a="1"/>
  <c r="H149" i="121" s="1"/>
  <c r="G150" i="121" l="1" a="1"/>
  <c r="G150" i="121" s="1"/>
  <c r="C150" i="121"/>
  <c r="H150" i="121" a="1"/>
  <c r="H150" i="121" s="1"/>
  <c r="I150" i="121" a="1"/>
  <c r="I150" i="121" s="1"/>
  <c r="D150" i="121" a="1"/>
  <c r="D150" i="121" s="1"/>
  <c r="E150" i="121" s="1" a="1"/>
  <c r="E150" i="121" s="1"/>
  <c r="F150" i="121" s="1"/>
  <c r="L150" i="121" s="1"/>
  <c r="B151" i="121"/>
  <c r="K149" i="121" a="1"/>
  <c r="K149" i="121" s="1"/>
  <c r="J149" i="121" a="1"/>
  <c r="J149" i="121" s="1"/>
  <c r="H151" i="121" l="1" a="1"/>
  <c r="H151" i="121" s="1"/>
  <c r="G151" i="121" a="1"/>
  <c r="G151" i="121" s="1"/>
  <c r="B152" i="121"/>
  <c r="C151" i="121"/>
  <c r="I151" i="121" a="1"/>
  <c r="I151" i="121" s="1"/>
  <c r="D151" i="121" a="1"/>
  <c r="D151" i="121" s="1"/>
  <c r="E151" i="121" s="1" a="1"/>
  <c r="E151" i="121" s="1"/>
  <c r="F151" i="121" s="1"/>
  <c r="L151" i="121" s="1"/>
  <c r="I152" i="121" l="1" a="1"/>
  <c r="I152" i="121" s="1"/>
  <c r="H152" i="121" a="1"/>
  <c r="H152" i="121" s="1"/>
  <c r="B153" i="121"/>
  <c r="C152" i="121"/>
  <c r="D152" i="121" a="1"/>
  <c r="D152" i="121" s="1"/>
  <c r="E152" i="121" s="1" a="1"/>
  <c r="E152" i="121" s="1"/>
  <c r="F152" i="121" s="1"/>
  <c r="L152" i="121" s="1"/>
  <c r="G152" i="121" a="1"/>
  <c r="G152" i="121" s="1"/>
  <c r="J151" i="121" a="1"/>
  <c r="J151" i="121" s="1"/>
  <c r="K151" i="121" a="1"/>
  <c r="K151" i="121" s="1"/>
  <c r="B154" i="121" l="1"/>
  <c r="C153" i="121"/>
  <c r="I153" i="121" a="1"/>
  <c r="I153" i="121" s="1"/>
  <c r="H153" i="121" a="1"/>
  <c r="H153" i="121" s="1"/>
  <c r="D153" i="121" a="1"/>
  <c r="D153" i="121" s="1"/>
  <c r="E153" i="121" s="1" a="1"/>
  <c r="E153" i="121" s="1"/>
  <c r="F153" i="121" s="1"/>
  <c r="L153" i="121" s="1"/>
  <c r="G153" i="121" a="1"/>
  <c r="G153" i="121" s="1"/>
  <c r="I154" i="121" l="1" a="1"/>
  <c r="I154" i="121" s="1"/>
  <c r="D154" i="121" a="1"/>
  <c r="D154" i="121" s="1"/>
  <c r="E154" i="121" s="1" a="1"/>
  <c r="E154" i="121" s="1"/>
  <c r="F154" i="121" s="1"/>
  <c r="L154" i="121" s="1"/>
  <c r="H154" i="121" a="1"/>
  <c r="H154" i="121" s="1"/>
  <c r="G154" i="121" a="1"/>
  <c r="G154" i="121" s="1"/>
  <c r="C154" i="121"/>
  <c r="B155" i="121"/>
  <c r="K153" i="121" a="1"/>
  <c r="K153" i="121" s="1"/>
  <c r="J153" i="121" a="1"/>
  <c r="J153" i="121" s="1"/>
  <c r="C155" i="121" l="1"/>
  <c r="I155" i="121" a="1"/>
  <c r="I155" i="121" s="1"/>
  <c r="D155" i="121" a="1"/>
  <c r="D155" i="121" s="1"/>
  <c r="E155" i="121" s="1" a="1"/>
  <c r="E155" i="121" s="1"/>
  <c r="F155" i="121" s="1"/>
  <c r="L155" i="121" s="1"/>
  <c r="B156" i="121"/>
  <c r="G155" i="121" a="1"/>
  <c r="G155" i="121" s="1"/>
  <c r="H155" i="121" a="1"/>
  <c r="H155" i="121" s="1"/>
  <c r="J155" i="121" l="1" a="1"/>
  <c r="J155" i="121" s="1"/>
  <c r="K155" i="121" a="1"/>
  <c r="K155" i="121" s="1"/>
  <c r="H156" i="121" a="1"/>
  <c r="H156" i="121" s="1"/>
  <c r="B157" i="121"/>
  <c r="C156" i="121"/>
  <c r="G156" i="121" a="1"/>
  <c r="G156" i="121" s="1"/>
  <c r="I156" i="121" a="1"/>
  <c r="I156" i="121" s="1"/>
  <c r="D156" i="121" a="1"/>
  <c r="D156" i="121" s="1"/>
  <c r="E156" i="121" s="1" a="1"/>
  <c r="E156" i="121" s="1"/>
  <c r="F156" i="121" s="1"/>
  <c r="L156" i="121" s="1"/>
  <c r="G157" i="121" l="1" a="1"/>
  <c r="G157" i="121" s="1"/>
  <c r="D157" i="121" a="1"/>
  <c r="D157" i="121" s="1"/>
  <c r="E157" i="121" s="1" a="1"/>
  <c r="E157" i="121" s="1"/>
  <c r="F157" i="121" s="1"/>
  <c r="L157" i="121" s="1"/>
  <c r="H157" i="121" a="1"/>
  <c r="H157" i="121" s="1"/>
  <c r="B158" i="121"/>
  <c r="C157" i="121"/>
  <c r="I157" i="121" a="1"/>
  <c r="I157" i="121" s="1"/>
  <c r="G158" i="121" l="1" a="1"/>
  <c r="G158" i="121" s="1"/>
  <c r="H158" i="121" a="1"/>
  <c r="H158" i="121" s="1"/>
  <c r="C158" i="121"/>
  <c r="D158" i="121" a="1"/>
  <c r="D158" i="121" s="1"/>
  <c r="E158" i="121" s="1" a="1"/>
  <c r="E158" i="121" s="1"/>
  <c r="F158" i="121" s="1"/>
  <c r="L158" i="121" s="1"/>
  <c r="B159" i="121"/>
  <c r="I158" i="121" a="1"/>
  <c r="I158" i="121" s="1"/>
  <c r="K157" i="121" a="1"/>
  <c r="K157" i="121" s="1"/>
  <c r="J157" i="121" a="1"/>
  <c r="J157" i="121" s="1"/>
  <c r="B160" i="121" l="1"/>
  <c r="H159" i="121" a="1"/>
  <c r="H159" i="121" s="1"/>
  <c r="G159" i="121" a="1"/>
  <c r="G159" i="121" s="1"/>
  <c r="C159" i="121"/>
  <c r="D159" i="121" a="1"/>
  <c r="D159" i="121" s="1"/>
  <c r="E159" i="121" s="1" a="1"/>
  <c r="E159" i="121" s="1"/>
  <c r="F159" i="121" s="1"/>
  <c r="L159" i="121" s="1"/>
  <c r="I159" i="121" a="1"/>
  <c r="I159" i="121" s="1"/>
  <c r="J159" i="121" l="1" a="1"/>
  <c r="J159" i="121" s="1"/>
  <c r="K159" i="121" a="1"/>
  <c r="K159" i="121" s="1"/>
  <c r="G160" i="121" a="1"/>
  <c r="G160" i="121" s="1"/>
  <c r="I160" i="121" a="1"/>
  <c r="I160" i="121" s="1"/>
  <c r="D160" i="121" a="1"/>
  <c r="D160" i="121" s="1"/>
  <c r="E160" i="121" s="1" a="1"/>
  <c r="E160" i="121" s="1"/>
  <c r="F160" i="121" s="1"/>
  <c r="L160" i="121" s="1"/>
  <c r="B161" i="121"/>
  <c r="C160" i="121"/>
  <c r="H160" i="121" a="1"/>
  <c r="H160" i="121" s="1"/>
  <c r="B162" i="121" l="1"/>
  <c r="H161" i="121" a="1"/>
  <c r="H161" i="121" s="1"/>
  <c r="I161" i="121" a="1"/>
  <c r="I161" i="121" s="1"/>
  <c r="D161" i="121" a="1"/>
  <c r="D161" i="121" s="1"/>
  <c r="E161" i="121" s="1" a="1"/>
  <c r="E161" i="121" s="1"/>
  <c r="F161" i="121" s="1"/>
  <c r="L161" i="121" s="1"/>
  <c r="C161" i="121"/>
  <c r="G161" i="121" a="1"/>
  <c r="G161" i="121" s="1"/>
  <c r="H162" i="121" l="1" a="1"/>
  <c r="H162" i="121" s="1"/>
  <c r="I162" i="121" a="1"/>
  <c r="I162" i="121" s="1"/>
  <c r="D162" i="121" a="1"/>
  <c r="D162" i="121" s="1"/>
  <c r="E162" i="121" s="1" a="1"/>
  <c r="E162" i="121" s="1"/>
  <c r="F162" i="121" s="1"/>
  <c r="L162" i="121" s="1"/>
  <c r="B163" i="121"/>
  <c r="C162" i="121"/>
  <c r="G162" i="121" a="1"/>
  <c r="G162" i="121" s="1"/>
  <c r="J161" i="121" a="1"/>
  <c r="J161" i="121" s="1"/>
  <c r="K161" i="121" a="1"/>
  <c r="K161" i="121" s="1"/>
  <c r="G163" i="121" l="1" a="1"/>
  <c r="G163" i="121" s="1"/>
  <c r="C163" i="121"/>
  <c r="D163" i="121" a="1"/>
  <c r="D163" i="121" s="1"/>
  <c r="E163" i="121" s="1" a="1"/>
  <c r="E163" i="121" s="1"/>
  <c r="F163" i="121" s="1"/>
  <c r="L163" i="121" s="1"/>
  <c r="B164" i="121"/>
  <c r="I163" i="121" a="1"/>
  <c r="I163" i="121" s="1"/>
  <c r="H163" i="121" a="1"/>
  <c r="H163" i="121" s="1"/>
  <c r="H164" i="121" l="1" a="1"/>
  <c r="H164" i="121" s="1"/>
  <c r="B165" i="121"/>
  <c r="C164" i="121"/>
  <c r="I164" i="121" a="1"/>
  <c r="I164" i="121" s="1"/>
  <c r="D164" i="121" a="1"/>
  <c r="D164" i="121" s="1"/>
  <c r="E164" i="121" s="1" a="1"/>
  <c r="E164" i="121" s="1"/>
  <c r="F164" i="121" s="1"/>
  <c r="L164" i="121" s="1"/>
  <c r="G164" i="121" a="1"/>
  <c r="G164" i="121" s="1"/>
  <c r="K163" i="121" a="1"/>
  <c r="K163" i="121" s="1"/>
  <c r="J163" i="121" a="1"/>
  <c r="J163" i="121" s="1"/>
  <c r="B166" i="121" l="1"/>
  <c r="D165" i="121" a="1"/>
  <c r="D165" i="121" s="1"/>
  <c r="E165" i="121" s="1" a="1"/>
  <c r="E165" i="121" s="1"/>
  <c r="F165" i="121" s="1"/>
  <c r="L165" i="121" s="1"/>
  <c r="C165" i="121"/>
  <c r="G165" i="121" a="1"/>
  <c r="G165" i="121" s="1"/>
  <c r="H165" i="121" a="1"/>
  <c r="H165" i="121" s="1"/>
  <c r="I165" i="121" a="1"/>
  <c r="I165" i="121" s="1"/>
  <c r="K165" i="121" l="1" a="1"/>
  <c r="K165" i="121" s="1"/>
  <c r="J165" i="121" a="1"/>
  <c r="J165" i="121" s="1"/>
  <c r="G166" i="121" a="1"/>
  <c r="G166" i="121" s="1"/>
  <c r="I166" i="121" a="1"/>
  <c r="I166" i="121" s="1"/>
  <c r="D166" i="121" a="1"/>
  <c r="D166" i="121" s="1"/>
  <c r="E166" i="121" s="1" a="1"/>
  <c r="E166" i="121" s="1"/>
  <c r="F166" i="121" s="1"/>
  <c r="L166" i="121" s="1"/>
  <c r="B167" i="121"/>
  <c r="C166" i="121"/>
  <c r="H166" i="121" a="1"/>
  <c r="H166" i="121" s="1"/>
  <c r="I167" i="121" l="1" a="1"/>
  <c r="I167" i="121" s="1"/>
  <c r="H167" i="121" a="1"/>
  <c r="H167" i="121" s="1"/>
  <c r="B168" i="121"/>
  <c r="G167" i="121" a="1"/>
  <c r="G167" i="121" s="1"/>
  <c r="D167" i="121" a="1"/>
  <c r="D167" i="121" s="1"/>
  <c r="E167" i="121" s="1" a="1"/>
  <c r="E167" i="121" s="1"/>
  <c r="F167" i="121" s="1"/>
  <c r="L167" i="121" s="1"/>
  <c r="C167" i="121"/>
  <c r="J167" i="121" l="1" a="1"/>
  <c r="J167" i="121" s="1"/>
  <c r="K167" i="121" a="1"/>
  <c r="K167" i="121" s="1"/>
  <c r="I168" i="121" a="1"/>
  <c r="I168" i="121" s="1"/>
  <c r="G168" i="121" a="1"/>
  <c r="G168" i="121" s="1"/>
  <c r="B169" i="121"/>
  <c r="C168" i="121"/>
  <c r="H168" i="121" a="1"/>
  <c r="H168" i="121" s="1"/>
  <c r="D168" i="121" a="1"/>
  <c r="D168" i="121" s="1"/>
  <c r="E168" i="121" s="1" a="1"/>
  <c r="E168" i="121" s="1"/>
  <c r="F168" i="121" s="1"/>
  <c r="L168" i="121" s="1"/>
  <c r="H169" i="121" l="1" a="1"/>
  <c r="H169" i="121" s="1"/>
  <c r="I169" i="121" a="1"/>
  <c r="I169" i="121" s="1"/>
  <c r="B170" i="121"/>
  <c r="D169" i="121" a="1"/>
  <c r="D169" i="121" s="1"/>
  <c r="E169" i="121" s="1" a="1"/>
  <c r="E169" i="121" s="1"/>
  <c r="F169" i="121" s="1"/>
  <c r="L169" i="121" s="1"/>
  <c r="G169" i="121" a="1"/>
  <c r="G169" i="121" s="1"/>
  <c r="C169" i="121"/>
  <c r="K169" i="121" l="1" a="1"/>
  <c r="K169" i="121" s="1"/>
  <c r="J169" i="121" a="1"/>
  <c r="J169" i="121" s="1"/>
  <c r="H170" i="121" a="1"/>
  <c r="H170" i="121" s="1"/>
  <c r="G170" i="121" a="1"/>
  <c r="G170" i="121" s="1"/>
  <c r="B171" i="121"/>
  <c r="C170" i="121"/>
  <c r="I170" i="121" a="1"/>
  <c r="I170" i="121" s="1"/>
  <c r="D170" i="121" a="1"/>
  <c r="D170" i="121" s="1"/>
  <c r="E170" i="121" s="1" a="1"/>
  <c r="E170" i="121" s="1"/>
  <c r="F170" i="121" s="1"/>
  <c r="L170" i="121" s="1"/>
  <c r="G171" i="121" l="1" a="1"/>
  <c r="G171" i="121" s="1"/>
  <c r="D171" i="121" a="1"/>
  <c r="D171" i="121" s="1"/>
  <c r="E171" i="121" s="1" a="1"/>
  <c r="E171" i="121" s="1"/>
  <c r="F171" i="121" s="1"/>
  <c r="L171" i="121" s="1"/>
  <c r="B172" i="121"/>
  <c r="C171" i="121"/>
  <c r="I171" i="121" a="1"/>
  <c r="I171" i="121" s="1"/>
  <c r="H171" i="121" a="1"/>
  <c r="H171" i="121" s="1"/>
  <c r="H172" i="121" l="1" a="1"/>
  <c r="H172" i="121" s="1"/>
  <c r="B173" i="121"/>
  <c r="C172" i="121"/>
  <c r="G172" i="121" a="1"/>
  <c r="G172" i="121" s="1"/>
  <c r="I172" i="121" a="1"/>
  <c r="I172" i="121" s="1"/>
  <c r="D172" i="121" a="1"/>
  <c r="D172" i="121" s="1"/>
  <c r="E172" i="121" s="1" a="1"/>
  <c r="E172" i="121" s="1"/>
  <c r="F172" i="121" s="1"/>
  <c r="L172" i="121" s="1"/>
  <c r="J171" i="121" a="1"/>
  <c r="J171" i="121" s="1"/>
  <c r="K171" i="121" a="1"/>
  <c r="K171" i="121" s="1"/>
  <c r="G173" i="121" l="1" a="1"/>
  <c r="G173" i="121" s="1"/>
  <c r="I173" i="121" a="1"/>
  <c r="I173" i="121" s="1"/>
  <c r="H173" i="121" a="1"/>
  <c r="H173" i="121" s="1"/>
  <c r="B174" i="121"/>
  <c r="C173" i="121"/>
  <c r="D173" i="121" a="1"/>
  <c r="D173" i="121" s="1"/>
  <c r="E173" i="121" s="1" a="1"/>
  <c r="E173" i="121" s="1"/>
  <c r="F173" i="121" s="1"/>
  <c r="L173" i="121" s="1"/>
  <c r="H174" i="121" l="1" a="1"/>
  <c r="H174" i="121" s="1"/>
  <c r="I174" i="121" a="1"/>
  <c r="I174" i="121" s="1"/>
  <c r="C174" i="121"/>
  <c r="D174" i="121" a="1"/>
  <c r="D174" i="121" s="1"/>
  <c r="E174" i="121" s="1" a="1"/>
  <c r="E174" i="121" s="1"/>
  <c r="F174" i="121" s="1"/>
  <c r="L174" i="121" s="1"/>
  <c r="B175" i="121"/>
  <c r="G174" i="121" a="1"/>
  <c r="G174" i="121" s="1"/>
  <c r="K173" i="121" a="1"/>
  <c r="K173" i="121" s="1"/>
  <c r="J173" i="121" a="1"/>
  <c r="J173" i="121" s="1"/>
  <c r="D175" i="121" l="1" a="1"/>
  <c r="D175" i="121" s="1"/>
  <c r="E175" i="121" s="1" a="1"/>
  <c r="E175" i="121" s="1"/>
  <c r="F175" i="121" s="1"/>
  <c r="L175" i="121" s="1"/>
  <c r="H175" i="121" a="1"/>
  <c r="H175" i="121" s="1"/>
  <c r="G175" i="121" a="1"/>
  <c r="G175" i="121" s="1"/>
  <c r="B176" i="121"/>
  <c r="I175" i="121" a="1"/>
  <c r="I175" i="121" s="1"/>
  <c r="C175" i="121"/>
  <c r="J175" i="121" l="1" a="1"/>
  <c r="J175" i="121" s="1"/>
  <c r="K175" i="121" a="1"/>
  <c r="K175" i="121" s="1"/>
  <c r="I176" i="121" a="1"/>
  <c r="I176" i="121" s="1"/>
  <c r="G176" i="121" a="1"/>
  <c r="G176" i="121" s="1"/>
  <c r="B177" i="121"/>
  <c r="D176" i="121" a="1"/>
  <c r="D176" i="121" s="1"/>
  <c r="E176" i="121" s="1" a="1"/>
  <c r="E176" i="121" s="1"/>
  <c r="F176" i="121" s="1"/>
  <c r="L176" i="121" s="1"/>
  <c r="C176" i="121"/>
  <c r="H176" i="121" a="1"/>
  <c r="H176" i="121" s="1"/>
  <c r="I177" i="121" l="1" a="1"/>
  <c r="I177" i="121" s="1"/>
  <c r="C177" i="121"/>
  <c r="G177" i="121" a="1"/>
  <c r="G177" i="121" s="1"/>
  <c r="H177" i="121" a="1"/>
  <c r="H177" i="121" s="1"/>
  <c r="D177" i="121" a="1"/>
  <c r="D177" i="121" s="1"/>
  <c r="E177" i="121" s="1" a="1"/>
  <c r="E177" i="121" s="1"/>
  <c r="F177" i="121" s="1"/>
  <c r="L177" i="121" s="1"/>
  <c r="B178" i="121"/>
  <c r="I178" i="121" l="1" a="1"/>
  <c r="I178" i="121" s="1"/>
  <c r="D178" i="121" a="1"/>
  <c r="D178" i="121" s="1"/>
  <c r="E178" i="121" s="1" a="1"/>
  <c r="E178" i="121" s="1"/>
  <c r="F178" i="121" s="1"/>
  <c r="L178" i="121" s="1"/>
  <c r="H178" i="121" a="1"/>
  <c r="H178" i="121" s="1"/>
  <c r="B179" i="121"/>
  <c r="C178" i="121"/>
  <c r="G178" i="121" a="1"/>
  <c r="G178" i="121" s="1"/>
  <c r="J177" i="121" a="1"/>
  <c r="J177" i="121" s="1"/>
  <c r="K177" i="121" a="1"/>
  <c r="K177" i="121" s="1"/>
  <c r="C179" i="121" l="1"/>
  <c r="I179" i="121" a="1"/>
  <c r="I179" i="121" s="1"/>
  <c r="D179" i="121" a="1"/>
  <c r="D179" i="121" s="1"/>
  <c r="E179" i="121" s="1" a="1"/>
  <c r="E179" i="121" s="1"/>
  <c r="F179" i="121" s="1"/>
  <c r="L179" i="121" s="1"/>
  <c r="B180" i="121"/>
  <c r="G179" i="121" a="1"/>
  <c r="G179" i="121" s="1"/>
  <c r="H179" i="121" a="1"/>
  <c r="H179" i="121" s="1"/>
  <c r="K179" i="121" l="1" a="1"/>
  <c r="K179" i="121" s="1"/>
  <c r="J179" i="121" a="1"/>
  <c r="J179" i="121" s="1"/>
  <c r="H180" i="121" a="1"/>
  <c r="H180" i="121" s="1"/>
  <c r="B181" i="121"/>
  <c r="C180" i="121"/>
  <c r="G180" i="121" a="1"/>
  <c r="G180" i="121" s="1"/>
  <c r="I180" i="121" a="1"/>
  <c r="I180" i="121" s="1"/>
  <c r="D180" i="121" a="1"/>
  <c r="D180" i="121" s="1"/>
  <c r="E180" i="121" s="1" a="1"/>
  <c r="E180" i="121" s="1"/>
  <c r="F180" i="121" s="1"/>
  <c r="L180" i="121" s="1"/>
  <c r="G181" i="121" l="1" a="1"/>
  <c r="G181" i="121" s="1"/>
  <c r="I181" i="121" a="1"/>
  <c r="I181" i="121" s="1"/>
  <c r="B182" i="121"/>
  <c r="D181" i="121" a="1"/>
  <c r="D181" i="121" s="1"/>
  <c r="E181" i="121" s="1" a="1"/>
  <c r="E181" i="121" s="1"/>
  <c r="F181" i="121" s="1"/>
  <c r="L181" i="121" s="1"/>
  <c r="H181" i="121" a="1"/>
  <c r="H181" i="121" s="1"/>
  <c r="C181" i="121"/>
  <c r="G182" i="121" l="1" a="1"/>
  <c r="G182" i="121" s="1"/>
  <c r="H182" i="121" a="1"/>
  <c r="H182" i="121" s="1"/>
  <c r="I182" i="121" a="1"/>
  <c r="I182" i="121" s="1"/>
  <c r="D182" i="121" a="1"/>
  <c r="D182" i="121" s="1"/>
  <c r="E182" i="121" s="1" a="1"/>
  <c r="E182" i="121" s="1"/>
  <c r="F182" i="121" s="1"/>
  <c r="L182" i="121" s="1"/>
  <c r="C182" i="121"/>
  <c r="B183" i="121"/>
  <c r="K181" i="121" a="1"/>
  <c r="K181" i="121" s="1"/>
  <c r="J181" i="121" a="1"/>
  <c r="J181" i="121" s="1"/>
  <c r="H183" i="121" l="1" a="1"/>
  <c r="H183" i="121" s="1"/>
  <c r="B184" i="121"/>
  <c r="I183" i="121" a="1"/>
  <c r="I183" i="121" s="1"/>
  <c r="G183" i="121" a="1"/>
  <c r="G183" i="121" s="1"/>
  <c r="D183" i="121" a="1"/>
  <c r="D183" i="121" s="1"/>
  <c r="E183" i="121" s="1" a="1"/>
  <c r="E183" i="121" s="1"/>
  <c r="F183" i="121" s="1"/>
  <c r="L183" i="121" s="1"/>
  <c r="C183" i="121"/>
  <c r="J183" i="121" l="1" a="1"/>
  <c r="J183" i="121" s="1"/>
  <c r="K183" i="121" a="1"/>
  <c r="K183" i="121" s="1"/>
  <c r="G184" i="121" a="1"/>
  <c r="G184" i="121" s="1"/>
  <c r="I184" i="121" a="1"/>
  <c r="I184" i="121" s="1"/>
  <c r="H184" i="121" a="1"/>
  <c r="H184" i="121" s="1"/>
  <c r="B185" i="121"/>
  <c r="C184" i="121"/>
  <c r="D184" i="121" a="1"/>
  <c r="D184" i="121" s="1"/>
  <c r="E184" i="121" s="1" a="1"/>
  <c r="E184" i="121" s="1"/>
  <c r="F184" i="121" s="1"/>
  <c r="L184" i="121" s="1"/>
  <c r="H185" i="121" l="1" a="1"/>
  <c r="H185" i="121" s="1"/>
  <c r="G185" i="121" a="1"/>
  <c r="G185" i="121" s="1"/>
  <c r="C185" i="121"/>
  <c r="I185" i="121" a="1"/>
  <c r="I185" i="121" s="1"/>
  <c r="D185" i="121" a="1"/>
  <c r="D185" i="121" s="1"/>
  <c r="E185" i="121" s="1" a="1"/>
  <c r="E185" i="121" s="1"/>
  <c r="F185" i="121" s="1"/>
  <c r="L185" i="121" s="1"/>
  <c r="B186" i="121"/>
  <c r="I186" i="121" l="1" a="1"/>
  <c r="I186" i="121" s="1"/>
  <c r="D186" i="121" a="1"/>
  <c r="D186" i="121" s="1"/>
  <c r="E186" i="121" s="1" a="1"/>
  <c r="E186" i="121" s="1"/>
  <c r="F186" i="121" s="1"/>
  <c r="L186" i="121" s="1"/>
  <c r="H186" i="121" a="1"/>
  <c r="H186" i="121" s="1"/>
  <c r="G186" i="121" a="1"/>
  <c r="G186" i="121" s="1"/>
  <c r="B187" i="121"/>
  <c r="C186" i="121"/>
  <c r="K185" i="121" a="1"/>
  <c r="K185" i="121" s="1"/>
  <c r="J185" i="121" a="1"/>
  <c r="J185" i="121" s="1"/>
  <c r="C187" i="121" l="1"/>
  <c r="G187" i="121" a="1"/>
  <c r="G187" i="121" s="1"/>
  <c r="D187" i="121" a="1"/>
  <c r="D187" i="121" s="1"/>
  <c r="E187" i="121" s="1" a="1"/>
  <c r="E187" i="121" s="1"/>
  <c r="F187" i="121" s="1"/>
  <c r="L187" i="121" s="1"/>
  <c r="B188" i="121"/>
  <c r="I187" i="121" a="1"/>
  <c r="I187" i="121" s="1"/>
  <c r="H187" i="121" a="1"/>
  <c r="H187" i="121" s="1"/>
  <c r="H188" i="121" l="1" a="1"/>
  <c r="H188" i="121" s="1"/>
  <c r="B189" i="121"/>
  <c r="C188" i="121"/>
  <c r="I188" i="121" a="1"/>
  <c r="I188" i="121" s="1"/>
  <c r="G188" i="121" a="1"/>
  <c r="G188" i="121" s="1"/>
  <c r="D188" i="121" a="1"/>
  <c r="D188" i="121" s="1"/>
  <c r="E188" i="121" s="1" a="1"/>
  <c r="E188" i="121" s="1"/>
  <c r="F188" i="121" s="1"/>
  <c r="L188" i="121" s="1"/>
  <c r="J187" i="121" a="1"/>
  <c r="J187" i="121" s="1"/>
  <c r="K187" i="121" a="1"/>
  <c r="K187" i="121" s="1"/>
  <c r="G189" i="121" l="1" a="1"/>
  <c r="G189" i="121" s="1"/>
  <c r="H189" i="121" a="1"/>
  <c r="H189" i="121" s="1"/>
  <c r="B190" i="121"/>
  <c r="D189" i="121" a="1"/>
  <c r="D189" i="121" s="1"/>
  <c r="E189" i="121" s="1" a="1"/>
  <c r="E189" i="121" s="1"/>
  <c r="F189" i="121" s="1"/>
  <c r="L189" i="121" s="1"/>
  <c r="C189" i="121"/>
  <c r="I189" i="121" a="1"/>
  <c r="I189" i="121" s="1"/>
  <c r="H190" i="121" l="1" a="1"/>
  <c r="H190" i="121" s="1"/>
  <c r="B191" i="121"/>
  <c r="G190" i="121" a="1"/>
  <c r="G190" i="121" s="1"/>
  <c r="D190" i="121" a="1"/>
  <c r="D190" i="121" s="1"/>
  <c r="E190" i="121" s="1" a="1"/>
  <c r="E190" i="121" s="1"/>
  <c r="F190" i="121" s="1"/>
  <c r="L190" i="121" s="1"/>
  <c r="C190" i="121"/>
  <c r="I190" i="121" a="1"/>
  <c r="I190" i="121" s="1"/>
  <c r="J189" i="121" a="1"/>
  <c r="J189" i="121" s="1"/>
  <c r="K189" i="121" a="1"/>
  <c r="K189" i="121" s="1"/>
  <c r="H191" i="121" l="1" a="1"/>
  <c r="H191" i="121" s="1"/>
  <c r="I191" i="121" a="1"/>
  <c r="I191" i="121" s="1"/>
  <c r="B192" i="121"/>
  <c r="D191" i="121" a="1"/>
  <c r="D191" i="121" s="1"/>
  <c r="E191" i="121" s="1" a="1"/>
  <c r="E191" i="121" s="1"/>
  <c r="F191" i="121" s="1"/>
  <c r="L191" i="121" s="1"/>
  <c r="C191" i="121"/>
  <c r="G191" i="121" a="1"/>
  <c r="G191" i="121" s="1"/>
  <c r="J191" i="121" l="1" a="1"/>
  <c r="J191" i="121" s="1"/>
  <c r="K191" i="121" a="1"/>
  <c r="K191" i="121" s="1"/>
  <c r="I192" i="121" a="1"/>
  <c r="I192" i="121" s="1"/>
  <c r="G192" i="121" a="1"/>
  <c r="G192" i="121" s="1"/>
  <c r="D192" i="121" a="1"/>
  <c r="D192" i="121" s="1"/>
  <c r="E192" i="121" s="1" a="1"/>
  <c r="E192" i="121" s="1"/>
  <c r="F192" i="121" s="1"/>
  <c r="L192" i="121" s="1"/>
  <c r="C192" i="121"/>
  <c r="H192" i="121" a="1"/>
  <c r="H192" i="121" s="1"/>
  <c r="B193" i="121"/>
  <c r="B194" i="121" l="1"/>
  <c r="C193" i="121"/>
  <c r="G193" i="121" a="1"/>
  <c r="G193" i="121" s="1"/>
  <c r="H193" i="121" a="1"/>
  <c r="H193" i="121" s="1"/>
  <c r="I193" i="121" a="1"/>
  <c r="I193" i="121" s="1"/>
  <c r="D193" i="121" a="1"/>
  <c r="D193" i="121" s="1"/>
  <c r="E193" i="121" s="1" a="1"/>
  <c r="E193" i="121" s="1"/>
  <c r="F193" i="121" s="1"/>
  <c r="L193" i="121" s="1"/>
  <c r="K193" i="121" l="1" a="1"/>
  <c r="K193" i="121" s="1"/>
  <c r="J193" i="121" a="1"/>
  <c r="J193" i="121" s="1"/>
  <c r="I194" i="121" a="1"/>
  <c r="I194" i="121" s="1"/>
  <c r="D194" i="121" a="1"/>
  <c r="D194" i="121" s="1"/>
  <c r="E194" i="121" s="1" a="1"/>
  <c r="E194" i="121" s="1"/>
  <c r="F194" i="121" s="1"/>
  <c r="L194" i="121" s="1"/>
  <c r="B195" i="121"/>
  <c r="C194" i="121"/>
  <c r="H194" i="121" a="1"/>
  <c r="H194" i="121" s="1"/>
  <c r="G194" i="121" a="1"/>
  <c r="G194" i="121" s="1"/>
  <c r="B196" i="121" l="1"/>
  <c r="C195" i="121"/>
  <c r="G195" i="121" a="1"/>
  <c r="G195" i="121" s="1"/>
  <c r="D195" i="121" a="1"/>
  <c r="D195" i="121" s="1"/>
  <c r="E195" i="121" s="1" a="1"/>
  <c r="E195" i="121" s="1"/>
  <c r="F195" i="121" s="1"/>
  <c r="L195" i="121" s="1"/>
  <c r="I195" i="121" a="1"/>
  <c r="I195" i="121" s="1"/>
  <c r="H195" i="121" a="1"/>
  <c r="H195" i="121" s="1"/>
  <c r="K195" i="121" l="1" a="1"/>
  <c r="K195" i="121" s="1"/>
  <c r="J195" i="121" a="1"/>
  <c r="J195" i="121" s="1"/>
  <c r="H196" i="121" a="1"/>
  <c r="H196" i="121" s="1"/>
  <c r="C196" i="121"/>
  <c r="G196" i="121" a="1"/>
  <c r="G196" i="121" s="1"/>
  <c r="I196" i="121" a="1"/>
  <c r="I196" i="121" s="1"/>
  <c r="B197" i="121"/>
  <c r="D196" i="121" a="1"/>
  <c r="D196" i="121" s="1"/>
  <c r="E196" i="121" s="1" a="1"/>
  <c r="E196" i="121" s="1"/>
  <c r="F196" i="121" s="1"/>
  <c r="L196" i="121" s="1"/>
  <c r="G197" i="121" l="1" a="1"/>
  <c r="G197" i="121" s="1"/>
  <c r="H197" i="121" a="1"/>
  <c r="H197" i="121" s="1"/>
  <c r="D197" i="121" a="1"/>
  <c r="D197" i="121" s="1"/>
  <c r="E197" i="121" s="1" a="1"/>
  <c r="E197" i="121" s="1"/>
  <c r="F197" i="121" s="1"/>
  <c r="L197" i="121" s="1"/>
  <c r="B198" i="121"/>
  <c r="C197" i="121"/>
  <c r="I197" i="121" a="1"/>
  <c r="I197" i="121" s="1"/>
  <c r="G198" i="121" l="1" a="1"/>
  <c r="G198" i="121" s="1"/>
  <c r="H198" i="121" a="1"/>
  <c r="H198" i="121" s="1"/>
  <c r="I198" i="121" a="1"/>
  <c r="I198" i="121" s="1"/>
  <c r="D198" i="121" a="1"/>
  <c r="D198" i="121" s="1"/>
  <c r="E198" i="121" s="1" a="1"/>
  <c r="E198" i="121" s="1"/>
  <c r="F198" i="121" s="1"/>
  <c r="L198" i="121" s="1"/>
  <c r="B199" i="121"/>
  <c r="C198" i="121"/>
  <c r="K197" i="121" a="1"/>
  <c r="K197" i="121" s="1"/>
  <c r="J197" i="121" a="1"/>
  <c r="J197" i="121" s="1"/>
  <c r="B200" i="121" l="1"/>
  <c r="I199" i="121" a="1"/>
  <c r="I199" i="121" s="1"/>
  <c r="H199" i="121" a="1"/>
  <c r="H199" i="121" s="1"/>
  <c r="C199" i="121"/>
  <c r="G199" i="121" a="1"/>
  <c r="G199" i="121" s="1"/>
  <c r="D199" i="121" a="1"/>
  <c r="D199" i="121" s="1"/>
  <c r="E199" i="121" s="1" a="1"/>
  <c r="E199" i="121" s="1"/>
  <c r="F199" i="121" s="1"/>
  <c r="L199" i="121" s="1"/>
  <c r="J199" i="121" l="1" a="1"/>
  <c r="J199" i="121" s="1"/>
  <c r="K199" i="121" a="1"/>
  <c r="K199" i="121" s="1"/>
  <c r="I200" i="121" a="1"/>
  <c r="I200" i="121" s="1"/>
  <c r="G200" i="121" a="1"/>
  <c r="G200" i="121" s="1"/>
  <c r="H200" i="121" a="1"/>
  <c r="H200" i="121" s="1"/>
  <c r="B201" i="121"/>
  <c r="C200" i="121"/>
  <c r="D200" i="121" a="1"/>
  <c r="D200" i="121" s="1"/>
  <c r="E200" i="121" s="1" a="1"/>
  <c r="E200" i="121" s="1"/>
  <c r="F200" i="121" s="1"/>
  <c r="L200" i="121" s="1"/>
  <c r="H201" i="121" l="1" a="1"/>
  <c r="H201" i="121" s="1"/>
  <c r="G201" i="121" a="1"/>
  <c r="G201" i="121" s="1"/>
  <c r="C201" i="121"/>
  <c r="I201" i="121" a="1"/>
  <c r="I201" i="121" s="1"/>
  <c r="D201" i="121" a="1"/>
  <c r="D201" i="121" s="1"/>
  <c r="E201" i="121" s="1" a="1"/>
  <c r="E201" i="121" s="1"/>
  <c r="F201" i="121" s="1"/>
  <c r="L201" i="121" s="1"/>
  <c r="B202" i="121"/>
  <c r="I202" i="121" l="1" a="1"/>
  <c r="I202" i="121" s="1"/>
  <c r="H202" i="121" a="1"/>
  <c r="H202" i="121" s="1"/>
  <c r="D202" i="121" a="1"/>
  <c r="D202" i="121" s="1"/>
  <c r="E202" i="121" s="1" a="1"/>
  <c r="E202" i="121" s="1"/>
  <c r="F202" i="121" s="1"/>
  <c r="L202" i="121" s="1"/>
  <c r="G202" i="121" a="1"/>
  <c r="G202" i="121" s="1"/>
  <c r="B203" i="121"/>
  <c r="C202" i="121"/>
  <c r="K201" i="121" a="1"/>
  <c r="K201" i="121" s="1"/>
  <c r="J201" i="121" a="1"/>
  <c r="J201" i="121" s="1"/>
  <c r="B204" i="121" l="1"/>
  <c r="G203" i="121" a="1"/>
  <c r="G203" i="121" s="1"/>
  <c r="D203" i="121" a="1"/>
  <c r="D203" i="121" s="1"/>
  <c r="E203" i="121" s="1" a="1"/>
  <c r="E203" i="121" s="1"/>
  <c r="F203" i="121" s="1"/>
  <c r="L203" i="121" s="1"/>
  <c r="I203" i="121" a="1"/>
  <c r="I203" i="121" s="1"/>
  <c r="H203" i="121" a="1"/>
  <c r="H203" i="121" s="1"/>
  <c r="C203" i="121"/>
  <c r="J203" i="121" l="1" a="1"/>
  <c r="J203" i="121" s="1"/>
  <c r="K203" i="121" a="1"/>
  <c r="K203" i="121" s="1"/>
  <c r="H204" i="121" a="1"/>
  <c r="H204" i="121" s="1"/>
  <c r="C204" i="121"/>
  <c r="B205" i="121"/>
  <c r="G204" i="121" a="1"/>
  <c r="G204" i="121" s="1"/>
  <c r="I204" i="121" a="1"/>
  <c r="I204" i="121" s="1"/>
  <c r="D204" i="121" a="1"/>
  <c r="D204" i="121" s="1"/>
  <c r="E204" i="121" s="1" a="1"/>
  <c r="E204" i="121" s="1"/>
  <c r="F204" i="121" s="1"/>
  <c r="L204" i="121" s="1"/>
  <c r="G205" i="121" l="1" a="1"/>
  <c r="G205" i="121" s="1"/>
  <c r="B206" i="121"/>
  <c r="D205" i="121" a="1"/>
  <c r="D205" i="121" s="1"/>
  <c r="E205" i="121" s="1" a="1"/>
  <c r="E205" i="121" s="1"/>
  <c r="F205" i="121" s="1"/>
  <c r="L205" i="121" s="1"/>
  <c r="C205" i="121"/>
  <c r="I205" i="121" a="1"/>
  <c r="I205" i="121" s="1"/>
  <c r="H205" i="121" a="1"/>
  <c r="H205" i="121" s="1"/>
  <c r="G206" i="121" l="1" a="1"/>
  <c r="G206" i="121" s="1"/>
  <c r="H206" i="121" a="1"/>
  <c r="H206" i="121" s="1"/>
  <c r="B207" i="121"/>
  <c r="D206" i="121" a="1"/>
  <c r="D206" i="121" s="1"/>
  <c r="E206" i="121" s="1" a="1"/>
  <c r="E206" i="121" s="1"/>
  <c r="F206" i="121" s="1"/>
  <c r="L206" i="121" s="1"/>
  <c r="C206" i="121"/>
  <c r="I206" i="121" a="1"/>
  <c r="I206" i="121" s="1"/>
  <c r="K205" i="121" a="1"/>
  <c r="K205" i="121" s="1"/>
  <c r="J205" i="121" a="1"/>
  <c r="J205" i="121" s="1"/>
  <c r="H207" i="121" l="1" a="1"/>
  <c r="H207" i="121" s="1"/>
  <c r="I207" i="121" a="1"/>
  <c r="I207" i="121" s="1"/>
  <c r="B208" i="121"/>
  <c r="G207" i="121" a="1"/>
  <c r="G207" i="121" s="1"/>
  <c r="C207" i="121"/>
  <c r="D207" i="121" a="1"/>
  <c r="D207" i="121" s="1"/>
  <c r="E207" i="121" s="1" a="1"/>
  <c r="E207" i="121" s="1"/>
  <c r="F207" i="121" s="1"/>
  <c r="L207" i="121" s="1"/>
  <c r="J207" i="121" l="1" a="1"/>
  <c r="J207" i="121" s="1"/>
  <c r="K207" i="121" a="1"/>
  <c r="K207" i="121" s="1"/>
  <c r="H208" i="121" a="1"/>
  <c r="H208" i="121" s="1"/>
  <c r="I208" i="121" a="1"/>
  <c r="I208" i="121" s="1"/>
  <c r="G208" i="121" a="1"/>
  <c r="G208" i="121" s="1"/>
  <c r="D208" i="121" a="1"/>
  <c r="D208" i="121" s="1"/>
  <c r="E208" i="121" s="1" a="1"/>
  <c r="E208" i="121" s="1"/>
  <c r="F208" i="121" s="1"/>
  <c r="L208" i="121" s="1"/>
  <c r="B209" i="121"/>
  <c r="C208" i="121"/>
  <c r="B210" i="121" l="1"/>
  <c r="C209" i="121"/>
  <c r="G209" i="121" a="1"/>
  <c r="G209" i="121" s="1"/>
  <c r="H209" i="121" a="1"/>
  <c r="H209" i="121" s="1"/>
  <c r="I209" i="121" a="1"/>
  <c r="I209" i="121" s="1"/>
  <c r="D209" i="121" a="1"/>
  <c r="D209" i="121" s="1"/>
  <c r="E209" i="121" s="1" a="1"/>
  <c r="E209" i="121" s="1"/>
  <c r="F209" i="121" s="1"/>
  <c r="L209" i="121" s="1"/>
  <c r="J209" i="121" l="1" a="1"/>
  <c r="J209" i="121" s="1"/>
  <c r="K209" i="121" a="1"/>
  <c r="K209" i="121" s="1"/>
  <c r="I210" i="121" a="1"/>
  <c r="I210" i="121" s="1"/>
  <c r="D210" i="121" a="1"/>
  <c r="D210" i="121" s="1"/>
  <c r="E210" i="121" s="1" a="1"/>
  <c r="E210" i="121" s="1"/>
  <c r="F210" i="121" s="1"/>
  <c r="L210" i="121" s="1"/>
  <c r="H210" i="121" a="1"/>
  <c r="H210" i="121" s="1"/>
  <c r="B211" i="121"/>
  <c r="C210" i="121"/>
  <c r="G210" i="121" a="1"/>
  <c r="G210" i="121" s="1"/>
  <c r="C211" i="121" l="1"/>
  <c r="D211" i="121" a="1"/>
  <c r="D211" i="121" s="1"/>
  <c r="E211" i="121" s="1" a="1"/>
  <c r="E211" i="121" s="1"/>
  <c r="F211" i="121" s="1"/>
  <c r="L211" i="121" s="1"/>
  <c r="I211" i="121" a="1"/>
  <c r="I211" i="121" s="1"/>
  <c r="H211" i="121" a="1"/>
  <c r="H211" i="121" s="1"/>
  <c r="B212" i="121"/>
  <c r="G211" i="121" a="1"/>
  <c r="G211" i="121" s="1"/>
  <c r="K211" i="121" l="1" a="1"/>
  <c r="K211" i="121" s="1"/>
  <c r="J211" i="121" a="1"/>
  <c r="J211" i="121" s="1"/>
  <c r="B213" i="121"/>
  <c r="H212" i="121" a="1"/>
  <c r="H212" i="121" s="1"/>
  <c r="C212" i="121"/>
  <c r="G212" i="121" a="1"/>
  <c r="G212" i="121" s="1"/>
  <c r="I212" i="121" a="1"/>
  <c r="I212" i="121" s="1"/>
  <c r="D212" i="121" a="1"/>
  <c r="D212" i="121" s="1"/>
  <c r="E212" i="121" s="1" a="1"/>
  <c r="E212" i="121" s="1"/>
  <c r="F212" i="121" s="1"/>
  <c r="L212" i="121" s="1"/>
  <c r="G213" i="121" l="1" a="1"/>
  <c r="G213" i="121" s="1"/>
  <c r="D213" i="121" a="1"/>
  <c r="D213" i="121" s="1"/>
  <c r="E213" i="121" s="1" a="1"/>
  <c r="E213" i="121" s="1"/>
  <c r="F213" i="121" s="1"/>
  <c r="L213" i="121" s="1"/>
  <c r="H213" i="121" a="1"/>
  <c r="H213" i="121" s="1"/>
  <c r="I213" i="121" a="1"/>
  <c r="I213" i="121" s="1"/>
  <c r="B214" i="121"/>
  <c r="C213" i="121"/>
  <c r="G214" i="121" l="1" a="1"/>
  <c r="G214" i="121" s="1"/>
  <c r="H214" i="121" a="1"/>
  <c r="H214" i="121" s="1"/>
  <c r="I214" i="121" a="1"/>
  <c r="I214" i="121" s="1"/>
  <c r="D214" i="121" a="1"/>
  <c r="D214" i="121" s="1"/>
  <c r="E214" i="121" s="1" a="1"/>
  <c r="E214" i="121" s="1"/>
  <c r="F214" i="121" s="1"/>
  <c r="L214" i="121" s="1"/>
  <c r="B215" i="121"/>
  <c r="C214" i="121"/>
  <c r="K213" i="121" a="1"/>
  <c r="K213" i="121" s="1"/>
  <c r="J213" i="121" a="1"/>
  <c r="J213" i="121" s="1"/>
  <c r="B216" i="121" l="1"/>
  <c r="H215" i="121" a="1"/>
  <c r="H215" i="121" s="1"/>
  <c r="D215" i="121" a="1"/>
  <c r="D215" i="121" s="1"/>
  <c r="E215" i="121" s="1" a="1"/>
  <c r="E215" i="121" s="1"/>
  <c r="F215" i="121" s="1"/>
  <c r="L215" i="121" s="1"/>
  <c r="C215" i="121"/>
  <c r="I215" i="121" a="1"/>
  <c r="I215" i="121" s="1"/>
  <c r="G215" i="121" a="1"/>
  <c r="G215" i="121" s="1"/>
  <c r="J215" i="121" l="1" a="1"/>
  <c r="J215" i="121" s="1"/>
  <c r="K215" i="121" a="1"/>
  <c r="K215" i="121" s="1"/>
  <c r="I216" i="121" a="1"/>
  <c r="I216" i="121" s="1"/>
  <c r="G216" i="121" a="1"/>
  <c r="G216" i="121" s="1"/>
  <c r="H216" i="121" a="1"/>
  <c r="H216" i="121" s="1"/>
  <c r="C216" i="121"/>
  <c r="D216" i="121" a="1"/>
  <c r="D216" i="121" s="1"/>
  <c r="E216" i="121" s="1" a="1"/>
  <c r="E216" i="121" s="1"/>
  <c r="F216" i="121" s="1"/>
  <c r="L216" i="121" s="1"/>
  <c r="B217" i="121"/>
  <c r="I217" i="121" l="1" a="1"/>
  <c r="I217" i="121" s="1"/>
  <c r="G217" i="121" a="1"/>
  <c r="G217" i="121" s="1"/>
  <c r="B218" i="121"/>
  <c r="D217" i="121" a="1"/>
  <c r="D217" i="121" s="1"/>
  <c r="E217" i="121" s="1" a="1"/>
  <c r="E217" i="121" s="1"/>
  <c r="F217" i="121" s="1"/>
  <c r="L217" i="121" s="1"/>
  <c r="H217" i="121" a="1"/>
  <c r="H217" i="121" s="1"/>
  <c r="C217" i="121"/>
  <c r="I218" i="121" l="1" a="1"/>
  <c r="I218" i="121" s="1"/>
  <c r="D218" i="121" a="1"/>
  <c r="D218" i="121" s="1"/>
  <c r="E218" i="121" s="1" a="1"/>
  <c r="E218" i="121" s="1"/>
  <c r="F218" i="121" s="1"/>
  <c r="L218" i="121" s="1"/>
  <c r="H218" i="121" a="1"/>
  <c r="H218" i="121" s="1"/>
  <c r="G218" i="121" a="1"/>
  <c r="G218" i="121" s="1"/>
  <c r="C218" i="121"/>
  <c r="B219" i="121"/>
  <c r="K217" i="121" a="1"/>
  <c r="K217" i="121" s="1"/>
  <c r="J217" i="121" a="1"/>
  <c r="J217" i="121" s="1"/>
  <c r="G219" i="121" l="1" a="1"/>
  <c r="G219" i="121" s="1"/>
  <c r="D219" i="121" a="1"/>
  <c r="D219" i="121" s="1"/>
  <c r="E219" i="121" s="1" a="1"/>
  <c r="E219" i="121" s="1"/>
  <c r="F219" i="121" s="1"/>
  <c r="L219" i="121" s="1"/>
  <c r="C219" i="121"/>
  <c r="H219" i="121" a="1"/>
  <c r="H219" i="121" s="1"/>
  <c r="B220" i="121"/>
  <c r="I219" i="121" a="1"/>
  <c r="I219" i="121" s="1"/>
  <c r="H220" i="121" l="1" a="1"/>
  <c r="H220" i="121" s="1"/>
  <c r="C220" i="121"/>
  <c r="B221" i="121"/>
  <c r="G220" i="121" a="1"/>
  <c r="G220" i="121" s="1"/>
  <c r="I220" i="121" a="1"/>
  <c r="I220" i="121" s="1"/>
  <c r="D220" i="121" a="1"/>
  <c r="D220" i="121" s="1"/>
  <c r="E220" i="121" s="1" a="1"/>
  <c r="E220" i="121" s="1"/>
  <c r="F220" i="121" s="1"/>
  <c r="L220" i="121" s="1"/>
  <c r="K219" i="121" a="1"/>
  <c r="K219" i="121" s="1"/>
  <c r="J219" i="121" a="1"/>
  <c r="J219" i="121" s="1"/>
  <c r="I221" i="121" l="1" a="1"/>
  <c r="I221" i="121" s="1"/>
  <c r="H221" i="121" a="1"/>
  <c r="H221" i="121" s="1"/>
  <c r="B222" i="121"/>
  <c r="D221" i="121" a="1"/>
  <c r="D221" i="121" s="1"/>
  <c r="E221" i="121" s="1" a="1"/>
  <c r="E221" i="121" s="1"/>
  <c r="F221" i="121" s="1"/>
  <c r="L221" i="121" s="1"/>
  <c r="C221" i="121"/>
  <c r="G221" i="121" a="1"/>
  <c r="G221" i="121" s="1"/>
  <c r="K221" i="121" l="1" a="1"/>
  <c r="K221" i="121" s="1"/>
  <c r="J221" i="121" a="1"/>
  <c r="J221" i="121" s="1"/>
  <c r="G222" i="121" a="1"/>
  <c r="G222" i="121" s="1"/>
  <c r="H222" i="121" a="1"/>
  <c r="H222" i="121" s="1"/>
  <c r="C222" i="121"/>
  <c r="D222" i="121" a="1"/>
  <c r="D222" i="121" s="1"/>
  <c r="E222" i="121" s="1" a="1"/>
  <c r="E222" i="121" s="1"/>
  <c r="F222" i="121" s="1"/>
  <c r="L222" i="121" s="1"/>
  <c r="B223" i="121"/>
  <c r="I222" i="121" a="1"/>
  <c r="I222" i="121" s="1"/>
  <c r="G223" i="121" l="1" a="1"/>
  <c r="G223" i="121" s="1"/>
  <c r="B224" i="121"/>
  <c r="I223" i="121" a="1"/>
  <c r="I223" i="121" s="1"/>
  <c r="C223" i="121"/>
  <c r="D223" i="121" a="1"/>
  <c r="D223" i="121" s="1"/>
  <c r="E223" i="121" s="1" a="1"/>
  <c r="E223" i="121" s="1"/>
  <c r="F223" i="121" s="1"/>
  <c r="L223" i="121" s="1"/>
  <c r="H223" i="121" a="1"/>
  <c r="H223" i="121" s="1"/>
  <c r="J223" i="121" l="1" a="1"/>
  <c r="J223" i="121" s="1"/>
  <c r="K223" i="121" a="1"/>
  <c r="K223" i="121" s="1"/>
  <c r="I224" i="121" a="1"/>
  <c r="I224" i="121" s="1"/>
  <c r="D224" i="121" a="1"/>
  <c r="D224" i="121" s="1"/>
  <c r="E224" i="121" s="1" a="1"/>
  <c r="E224" i="121" s="1"/>
  <c r="F224" i="121" s="1"/>
  <c r="L224" i="121" s="1"/>
  <c r="B225" i="121"/>
  <c r="C224" i="121"/>
  <c r="H224" i="121" a="1"/>
  <c r="H224" i="121" s="1"/>
  <c r="G224" i="121" a="1"/>
  <c r="G224" i="121" s="1"/>
  <c r="C225" i="121" l="1"/>
  <c r="H225" i="121" a="1"/>
  <c r="H225" i="121" s="1"/>
  <c r="I225" i="121" a="1"/>
  <c r="I225" i="121" s="1"/>
  <c r="B226" i="121"/>
  <c r="G225" i="121" a="1"/>
  <c r="G225" i="121" s="1"/>
  <c r="D225" i="121" a="1"/>
  <c r="D225" i="121" s="1"/>
  <c r="E225" i="121" s="1" a="1"/>
  <c r="E225" i="121" s="1"/>
  <c r="F225" i="121" s="1"/>
  <c r="L225" i="121" s="1"/>
  <c r="K225" i="121" l="1" a="1"/>
  <c r="K225" i="121" s="1"/>
  <c r="J225" i="121" a="1"/>
  <c r="J225" i="121" s="1"/>
  <c r="D226" i="121" a="1"/>
  <c r="D226" i="121" s="1"/>
  <c r="E226" i="121" s="1" a="1"/>
  <c r="E226" i="121" s="1"/>
  <c r="F226" i="121" s="1"/>
  <c r="L226" i="121" s="1"/>
  <c r="I226" i="121" a="1"/>
  <c r="I226" i="121" s="1"/>
  <c r="B227" i="121"/>
  <c r="C226" i="121"/>
  <c r="H226" i="121" a="1"/>
  <c r="H226" i="121" s="1"/>
  <c r="G226" i="121" a="1"/>
  <c r="G226" i="121" s="1"/>
  <c r="B228" i="121" l="1"/>
  <c r="C227" i="121"/>
  <c r="G227" i="121" a="1"/>
  <c r="G227" i="121" s="1"/>
  <c r="D227" i="121" a="1"/>
  <c r="D227" i="121" s="1"/>
  <c r="E227" i="121" s="1" a="1"/>
  <c r="E227" i="121" s="1"/>
  <c r="F227" i="121" s="1"/>
  <c r="L227" i="121" s="1"/>
  <c r="I227" i="121" a="1"/>
  <c r="I227" i="121" s="1"/>
  <c r="H227" i="121" a="1"/>
  <c r="H227" i="121" s="1"/>
  <c r="K227" i="121" l="1" a="1"/>
  <c r="K227" i="121" s="1"/>
  <c r="J227" i="121" a="1"/>
  <c r="J227" i="121" s="1"/>
  <c r="B229" i="121"/>
  <c r="C228" i="121"/>
  <c r="G228" i="121" a="1"/>
  <c r="G228" i="121" s="1"/>
  <c r="I228" i="121" a="1"/>
  <c r="I228" i="121" s="1"/>
  <c r="D228" i="121" a="1"/>
  <c r="D228" i="121" s="1"/>
  <c r="E228" i="121" s="1" a="1"/>
  <c r="E228" i="121" s="1"/>
  <c r="F228" i="121" s="1"/>
  <c r="L228" i="121" s="1"/>
  <c r="H228" i="121" a="1"/>
  <c r="H228" i="121" s="1"/>
  <c r="G229" i="121" l="1" a="1"/>
  <c r="G229" i="121" s="1"/>
  <c r="D229" i="121" a="1"/>
  <c r="D229" i="121" s="1"/>
  <c r="E229" i="121" s="1" a="1"/>
  <c r="E229" i="121" s="1"/>
  <c r="F229" i="121" s="1"/>
  <c r="L229" i="121" s="1"/>
  <c r="B230" i="121"/>
  <c r="H229" i="121" a="1"/>
  <c r="H229" i="121" s="1"/>
  <c r="C229" i="121"/>
  <c r="I229" i="121" a="1"/>
  <c r="I229" i="121" s="1"/>
  <c r="G230" i="121" l="1" a="1"/>
  <c r="G230" i="121" s="1"/>
  <c r="H230" i="121" a="1"/>
  <c r="H230" i="121" s="1"/>
  <c r="C230" i="121"/>
  <c r="I230" i="121" a="1"/>
  <c r="I230" i="121" s="1"/>
  <c r="D230" i="121" a="1"/>
  <c r="D230" i="121" s="1"/>
  <c r="E230" i="121" s="1" a="1"/>
  <c r="E230" i="121" s="1"/>
  <c r="F230" i="121" s="1"/>
  <c r="L230" i="121" s="1"/>
  <c r="B231" i="121"/>
  <c r="K229" i="121" a="1"/>
  <c r="K229" i="121" s="1"/>
  <c r="J229" i="121" a="1"/>
  <c r="J229" i="121" s="1"/>
  <c r="G231" i="121" l="1" a="1"/>
  <c r="G231" i="121" s="1"/>
  <c r="D231" i="121" a="1"/>
  <c r="D231" i="121" s="1"/>
  <c r="E231" i="121" s="1" a="1"/>
  <c r="E231" i="121" s="1"/>
  <c r="F231" i="121" s="1"/>
  <c r="L231" i="121" s="1"/>
  <c r="B232" i="121"/>
  <c r="H231" i="121" a="1"/>
  <c r="H231" i="121" s="1"/>
  <c r="C231" i="121"/>
  <c r="I231" i="121" a="1"/>
  <c r="I231" i="121" s="1"/>
  <c r="J231" i="121" l="1" a="1"/>
  <c r="J231" i="121" s="1"/>
  <c r="K231" i="121" a="1"/>
  <c r="K231" i="121" s="1"/>
  <c r="I232" i="121" a="1"/>
  <c r="I232" i="121" s="1"/>
  <c r="G232" i="121" a="1"/>
  <c r="G232" i="121" s="1"/>
  <c r="H232" i="121" a="1"/>
  <c r="H232" i="121" s="1"/>
  <c r="D232" i="121" a="1"/>
  <c r="D232" i="121" s="1"/>
  <c r="E232" i="121" s="1" a="1"/>
  <c r="E232" i="121" s="1"/>
  <c r="F232" i="121" s="1"/>
  <c r="L232" i="121" s="1"/>
  <c r="B233" i="121"/>
  <c r="C232" i="121"/>
  <c r="I233" i="121" l="1" a="1"/>
  <c r="I233" i="121" s="1"/>
  <c r="H233" i="121" a="1"/>
  <c r="H233" i="121" s="1"/>
  <c r="G233" i="121" a="1"/>
  <c r="G233" i="121" s="1"/>
  <c r="B234" i="121"/>
  <c r="C233" i="121"/>
  <c r="D233" i="121" a="1"/>
  <c r="D233" i="121" s="1"/>
  <c r="E233" i="121" s="1" a="1"/>
  <c r="E233" i="121" s="1"/>
  <c r="F233" i="121" s="1"/>
  <c r="L233" i="121" s="1"/>
  <c r="I234" i="121" l="1" a="1"/>
  <c r="I234" i="121" s="1"/>
  <c r="D234" i="121" a="1"/>
  <c r="D234" i="121" s="1"/>
  <c r="E234" i="121" s="1" a="1"/>
  <c r="E234" i="121" s="1"/>
  <c r="F234" i="121" s="1"/>
  <c r="L234" i="121" s="1"/>
  <c r="H234" i="121" a="1"/>
  <c r="H234" i="121" s="1"/>
  <c r="G234" i="121" a="1"/>
  <c r="G234" i="121" s="1"/>
  <c r="C234" i="121"/>
  <c r="B235" i="121"/>
  <c r="K233" i="121" a="1"/>
  <c r="K233" i="121" s="1"/>
  <c r="J233" i="121" a="1"/>
  <c r="J233" i="121" s="1"/>
  <c r="C235" i="121" l="1"/>
  <c r="I235" i="121" a="1"/>
  <c r="I235" i="121" s="1"/>
  <c r="D235" i="121" a="1"/>
  <c r="D235" i="121" s="1"/>
  <c r="E235" i="121" s="1" a="1"/>
  <c r="E235" i="121" s="1"/>
  <c r="F235" i="121" s="1"/>
  <c r="L235" i="121" s="1"/>
  <c r="G235" i="121" a="1"/>
  <c r="G235" i="121" s="1"/>
  <c r="H235" i="121" a="1"/>
  <c r="H235" i="121" s="1"/>
  <c r="B236" i="121"/>
  <c r="H236" i="121" l="1" a="1"/>
  <c r="H236" i="121" s="1"/>
  <c r="B237" i="121"/>
  <c r="C236" i="121"/>
  <c r="G236" i="121" a="1"/>
  <c r="G236" i="121" s="1"/>
  <c r="I236" i="121" a="1"/>
  <c r="I236" i="121" s="1"/>
  <c r="D236" i="121" a="1"/>
  <c r="D236" i="121" s="1"/>
  <c r="E236" i="121" s="1" a="1"/>
  <c r="E236" i="121" s="1"/>
  <c r="F236" i="121" s="1"/>
  <c r="L236" i="121" s="1"/>
  <c r="K235" i="121" a="1"/>
  <c r="K235" i="121" s="1"/>
  <c r="J235" i="121" a="1"/>
  <c r="J235" i="121" s="1"/>
  <c r="G237" i="121" l="1" a="1"/>
  <c r="G237" i="121" s="1"/>
  <c r="I237" i="121" a="1"/>
  <c r="I237" i="121" s="1"/>
  <c r="B238" i="121"/>
  <c r="D237" i="121" a="1"/>
  <c r="D237" i="121" s="1"/>
  <c r="E237" i="121" s="1" a="1"/>
  <c r="E237" i="121" s="1"/>
  <c r="F237" i="121" s="1"/>
  <c r="L237" i="121" s="1"/>
  <c r="H237" i="121" a="1"/>
  <c r="H237" i="121" s="1"/>
  <c r="C237" i="121"/>
  <c r="G238" i="121" l="1" a="1"/>
  <c r="G238" i="121" s="1"/>
  <c r="H238" i="121" a="1"/>
  <c r="H238" i="121" s="1"/>
  <c r="D238" i="121" a="1"/>
  <c r="D238" i="121" s="1"/>
  <c r="E238" i="121" s="1" a="1"/>
  <c r="E238" i="121" s="1"/>
  <c r="F238" i="121" s="1"/>
  <c r="L238" i="121" s="1"/>
  <c r="C238" i="121"/>
  <c r="B239" i="121"/>
  <c r="I238" i="121" a="1"/>
  <c r="I238" i="121" s="1"/>
  <c r="K237" i="121" a="1"/>
  <c r="K237" i="121" s="1"/>
  <c r="J237" i="121" a="1"/>
  <c r="J237" i="121" s="1"/>
  <c r="H239" i="121" l="1" a="1"/>
  <c r="H239" i="121" s="1"/>
  <c r="B240" i="121"/>
  <c r="G239" i="121" a="1"/>
  <c r="G239" i="121" s="1"/>
  <c r="C239" i="121"/>
  <c r="D239" i="121" a="1"/>
  <c r="D239" i="121" s="1"/>
  <c r="E239" i="121" s="1" a="1"/>
  <c r="E239" i="121" s="1"/>
  <c r="F239" i="121" s="1"/>
  <c r="L239" i="121" s="1"/>
  <c r="I239" i="121" a="1"/>
  <c r="I239" i="121" s="1"/>
  <c r="J239" i="121" l="1" a="1"/>
  <c r="J239" i="121" s="1"/>
  <c r="K239" i="121" a="1"/>
  <c r="K239" i="121" s="1"/>
  <c r="I240" i="121" a="1"/>
  <c r="I240" i="121" s="1"/>
  <c r="G240" i="121" a="1"/>
  <c r="G240" i="121" s="1"/>
  <c r="D240" i="121" a="1"/>
  <c r="D240" i="121" s="1"/>
  <c r="E240" i="121" s="1" a="1"/>
  <c r="E240" i="121" s="1"/>
  <c r="F240" i="121" s="1"/>
  <c r="L240" i="121" s="1"/>
  <c r="B241" i="121"/>
  <c r="C240" i="121"/>
  <c r="H240" i="121" a="1"/>
  <c r="H240" i="121" s="1"/>
  <c r="C241" i="121" l="1"/>
  <c r="G241" i="121" a="1"/>
  <c r="G241" i="121" s="1"/>
  <c r="I241" i="121" a="1"/>
  <c r="I241" i="121" s="1"/>
  <c r="B242" i="121"/>
  <c r="H241" i="121" a="1"/>
  <c r="H241" i="121" s="1"/>
  <c r="D241" i="121" a="1"/>
  <c r="D241" i="121" s="1"/>
  <c r="E241" i="121" s="1" a="1"/>
  <c r="E241" i="121" s="1"/>
  <c r="F241" i="121" s="1"/>
  <c r="L241" i="121" s="1"/>
  <c r="H242" i="121" l="1" a="1"/>
  <c r="H242" i="121" s="1"/>
  <c r="I242" i="121" a="1"/>
  <c r="I242" i="121" s="1"/>
  <c r="D242" i="121" a="1"/>
  <c r="D242" i="121" s="1"/>
  <c r="E242" i="121" s="1" a="1"/>
  <c r="E242" i="121" s="1"/>
  <c r="F242" i="121" s="1"/>
  <c r="L242" i="121" s="1"/>
  <c r="B243" i="121"/>
  <c r="C242" i="121"/>
  <c r="G242" i="121" a="1"/>
  <c r="G242" i="121" s="1"/>
  <c r="K241" i="121" a="1"/>
  <c r="K241" i="121" s="1"/>
  <c r="J241" i="121" a="1"/>
  <c r="J241" i="121" s="1"/>
  <c r="B244" i="121" l="1"/>
  <c r="G243" i="121" a="1"/>
  <c r="G243" i="121" s="1"/>
  <c r="D243" i="121" a="1"/>
  <c r="D243" i="121" s="1"/>
  <c r="E243" i="121" s="1" a="1"/>
  <c r="E243" i="121" s="1"/>
  <c r="F243" i="121" s="1"/>
  <c r="L243" i="121" s="1"/>
  <c r="H243" i="121" a="1"/>
  <c r="H243" i="121" s="1"/>
  <c r="C243" i="121"/>
  <c r="I243" i="121" a="1"/>
  <c r="I243" i="121" s="1"/>
  <c r="K243" i="121" l="1" a="1"/>
  <c r="K243" i="121" s="1"/>
  <c r="J243" i="121" a="1"/>
  <c r="J243" i="121" s="1"/>
  <c r="H244" i="121" a="1"/>
  <c r="H244" i="121" s="1"/>
  <c r="B245" i="121"/>
  <c r="C244" i="121"/>
  <c r="G244" i="121" a="1"/>
  <c r="G244" i="121" s="1"/>
  <c r="I244" i="121" a="1"/>
  <c r="I244" i="121" s="1"/>
  <c r="D244" i="121" a="1"/>
  <c r="D244" i="121" s="1"/>
  <c r="E244" i="121" s="1" a="1"/>
  <c r="E244" i="121" s="1"/>
  <c r="F244" i="121" s="1"/>
  <c r="L244" i="121" s="1"/>
  <c r="G245" i="121" l="1" a="1"/>
  <c r="G245" i="121" s="1"/>
  <c r="B246" i="121"/>
  <c r="D245" i="121" a="1"/>
  <c r="D245" i="121" s="1"/>
  <c r="E245" i="121" s="1" a="1"/>
  <c r="E245" i="121" s="1"/>
  <c r="F245" i="121" s="1"/>
  <c r="L245" i="121" s="1"/>
  <c r="H245" i="121" a="1"/>
  <c r="H245" i="121" s="1"/>
  <c r="I245" i="121" a="1"/>
  <c r="I245" i="121" s="1"/>
  <c r="C245" i="121"/>
  <c r="G246" i="121" l="1" a="1"/>
  <c r="G246" i="121" s="1"/>
  <c r="D246" i="121" a="1"/>
  <c r="D246" i="121" s="1"/>
  <c r="E246" i="121" s="1" a="1"/>
  <c r="E246" i="121" s="1"/>
  <c r="F246" i="121" s="1"/>
  <c r="L246" i="121" s="1"/>
  <c r="H246" i="121" a="1"/>
  <c r="H246" i="121" s="1"/>
  <c r="I246" i="121" a="1"/>
  <c r="I246" i="121" s="1"/>
  <c r="B247" i="121"/>
  <c r="C246" i="121"/>
  <c r="K245" i="121" a="1"/>
  <c r="K245" i="121" s="1"/>
  <c r="J245" i="121" a="1"/>
  <c r="J245" i="121" s="1"/>
  <c r="H247" i="121" l="1" a="1"/>
  <c r="H247" i="121" s="1"/>
  <c r="G247" i="121" a="1"/>
  <c r="G247" i="121" s="1"/>
  <c r="D247" i="121" a="1"/>
  <c r="D247" i="121" s="1"/>
  <c r="E247" i="121" s="1" a="1"/>
  <c r="E247" i="121" s="1"/>
  <c r="F247" i="121" s="1"/>
  <c r="L247" i="121" s="1"/>
  <c r="B248" i="121"/>
  <c r="I247" i="121" a="1"/>
  <c r="I247" i="121" s="1"/>
  <c r="C247" i="121"/>
  <c r="I248" i="121" l="1" a="1"/>
  <c r="I248" i="121" s="1"/>
  <c r="G248" i="121" a="1"/>
  <c r="G248" i="121" s="1"/>
  <c r="H248" i="121" a="1"/>
  <c r="H248" i="121" s="1"/>
  <c r="D248" i="121" a="1"/>
  <c r="D248" i="121" s="1"/>
  <c r="E248" i="121" s="1" a="1"/>
  <c r="E248" i="121" s="1"/>
  <c r="F248" i="121" s="1"/>
  <c r="L248" i="121" s="1"/>
  <c r="B249" i="121"/>
  <c r="C248" i="121"/>
  <c r="J247" i="121" a="1"/>
  <c r="J247" i="121" s="1"/>
  <c r="K247" i="121" a="1"/>
  <c r="K247" i="121" s="1"/>
  <c r="B250" i="121" l="1"/>
  <c r="I249" i="121" a="1"/>
  <c r="I249" i="121" s="1"/>
  <c r="G249" i="121" a="1"/>
  <c r="G249" i="121" s="1"/>
  <c r="C249" i="121"/>
  <c r="D249" i="121" a="1"/>
  <c r="D249" i="121" s="1"/>
  <c r="E249" i="121" s="1" a="1"/>
  <c r="E249" i="121" s="1"/>
  <c r="F249" i="121" s="1"/>
  <c r="L249" i="121" s="1"/>
  <c r="H249" i="121" a="1"/>
  <c r="H249" i="121" s="1"/>
  <c r="K249" i="121" l="1" a="1"/>
  <c r="K249" i="121" s="1"/>
  <c r="J249" i="121" a="1"/>
  <c r="J249" i="121" s="1"/>
  <c r="D250" i="121" a="1"/>
  <c r="D250" i="121" s="1"/>
  <c r="E250" i="121" s="1" a="1"/>
  <c r="E250" i="121" s="1"/>
  <c r="F250" i="121" s="1"/>
  <c r="L250" i="121" s="1"/>
  <c r="I250" i="121" a="1"/>
  <c r="I250" i="121" s="1"/>
  <c r="H250" i="121" a="1"/>
  <c r="H250" i="121" s="1"/>
  <c r="G250" i="121" a="1"/>
  <c r="G250" i="121" s="1"/>
  <c r="B251" i="121"/>
  <c r="C250" i="121"/>
  <c r="I251" i="121" l="1" a="1"/>
  <c r="I251" i="121" s="1"/>
  <c r="D251" i="121" a="1"/>
  <c r="D251" i="121" s="1"/>
  <c r="E251" i="121" s="1" a="1"/>
  <c r="E251" i="121" s="1"/>
  <c r="F251" i="121" s="1"/>
  <c r="L251" i="121" s="1"/>
  <c r="C251" i="121"/>
  <c r="H251" i="121" a="1"/>
  <c r="H251" i="121" s="1"/>
  <c r="B252" i="121"/>
  <c r="G251" i="121" a="1"/>
  <c r="G251" i="121" s="1"/>
  <c r="K251" i="121" l="1" a="1"/>
  <c r="K251" i="121" s="1"/>
  <c r="J251" i="121" a="1"/>
  <c r="J251" i="121" s="1"/>
  <c r="B253" i="121"/>
  <c r="C252" i="121"/>
  <c r="G252" i="121" a="1"/>
  <c r="G252" i="121" s="1"/>
  <c r="I252" i="121" a="1"/>
  <c r="I252" i="121" s="1"/>
  <c r="D252" i="121" a="1"/>
  <c r="D252" i="121" s="1"/>
  <c r="E252" i="121" s="1" a="1"/>
  <c r="E252" i="121" s="1"/>
  <c r="F252" i="121" s="1"/>
  <c r="L252" i="121" s="1"/>
  <c r="H252" i="121" a="1"/>
  <c r="H252" i="121" s="1"/>
  <c r="I253" i="121" l="1" a="1"/>
  <c r="I253" i="121" s="1"/>
  <c r="H253" i="121" a="1"/>
  <c r="H253" i="121" s="1"/>
  <c r="B254" i="121"/>
  <c r="D253" i="121" a="1"/>
  <c r="D253" i="121" s="1"/>
  <c r="E253" i="121" s="1" a="1"/>
  <c r="E253" i="121" s="1"/>
  <c r="F253" i="121" s="1"/>
  <c r="L253" i="121" s="1"/>
  <c r="C253" i="121"/>
  <c r="G253" i="121" a="1"/>
  <c r="G253" i="121" s="1"/>
  <c r="K253" i="121" l="1" a="1"/>
  <c r="K253" i="121" s="1"/>
  <c r="J253" i="121" a="1"/>
  <c r="J253" i="121" s="1"/>
  <c r="G254" i="121" a="1"/>
  <c r="G254" i="121" s="1"/>
  <c r="H254" i="121" a="1"/>
  <c r="H254" i="121" s="1"/>
  <c r="B255" i="121"/>
  <c r="D254" i="121" a="1"/>
  <c r="D254" i="121" s="1"/>
  <c r="E254" i="121" s="1" a="1"/>
  <c r="E254" i="121" s="1"/>
  <c r="F254" i="121" s="1"/>
  <c r="L254" i="121" s="1"/>
  <c r="C254" i="121"/>
  <c r="I254" i="121" a="1"/>
  <c r="I254" i="121" s="1"/>
  <c r="H255" i="121" l="1" a="1"/>
  <c r="H255" i="121" s="1"/>
  <c r="B256" i="121"/>
  <c r="I255" i="121" a="1"/>
  <c r="I255" i="121" s="1"/>
  <c r="C255" i="121"/>
  <c r="D255" i="121" a="1"/>
  <c r="D255" i="121" s="1"/>
  <c r="E255" i="121" s="1" a="1"/>
  <c r="E255" i="121" s="1"/>
  <c r="F255" i="121" s="1"/>
  <c r="L255" i="121" s="1"/>
  <c r="G255" i="121" a="1"/>
  <c r="G255" i="121" s="1"/>
  <c r="I256" i="121" l="1" a="1"/>
  <c r="I256" i="121" s="1"/>
  <c r="D256" i="121" a="1"/>
  <c r="D256" i="121" s="1"/>
  <c r="E256" i="121" s="1" a="1"/>
  <c r="E256" i="121" s="1"/>
  <c r="F256" i="121" s="1"/>
  <c r="L256" i="121" s="1"/>
  <c r="H256" i="121" a="1"/>
  <c r="H256" i="121" s="1"/>
  <c r="B257" i="121"/>
  <c r="C256" i="121"/>
  <c r="G256" i="121" a="1"/>
  <c r="G256" i="121" s="1"/>
  <c r="J255" i="121" a="1"/>
  <c r="J255" i="121" s="1"/>
  <c r="K255" i="121" a="1"/>
  <c r="K255" i="121" s="1"/>
  <c r="H257" i="121" l="1" a="1"/>
  <c r="H257" i="121" s="1"/>
  <c r="G257" i="121" a="1"/>
  <c r="G257" i="121" s="1"/>
  <c r="I257" i="121" a="1"/>
  <c r="I257" i="121" s="1"/>
  <c r="D257" i="121" a="1"/>
  <c r="D257" i="121" s="1"/>
  <c r="E257" i="121" s="1" a="1"/>
  <c r="E257" i="121" s="1"/>
  <c r="F257" i="121" s="1"/>
  <c r="L257" i="121" s="1"/>
  <c r="B258" i="121"/>
  <c r="C257" i="121"/>
  <c r="I258" i="121" l="1" a="1"/>
  <c r="I258" i="121" s="1"/>
  <c r="D258" i="121" a="1"/>
  <c r="D258" i="121" s="1"/>
  <c r="E258" i="121" s="1" a="1"/>
  <c r="E258" i="121" s="1"/>
  <c r="F258" i="121" s="1"/>
  <c r="L258" i="121" s="1"/>
  <c r="H258" i="121" a="1"/>
  <c r="H258" i="121" s="1"/>
  <c r="B259" i="121"/>
  <c r="C258" i="121"/>
  <c r="G258" i="121" a="1"/>
  <c r="G258" i="121" s="1"/>
  <c r="K257" i="121" a="1"/>
  <c r="K257" i="121" s="1"/>
  <c r="J257" i="121" a="1"/>
  <c r="J257" i="121" s="1"/>
  <c r="I259" i="121" l="1" a="1"/>
  <c r="I259" i="121" s="1"/>
  <c r="G259" i="121" a="1"/>
  <c r="G259" i="121" s="1"/>
  <c r="D259" i="121" a="1"/>
  <c r="D259" i="121" s="1"/>
  <c r="E259" i="121" s="1" a="1"/>
  <c r="E259" i="121" s="1"/>
  <c r="F259" i="121" s="1"/>
  <c r="L259" i="121" s="1"/>
  <c r="B260" i="121"/>
  <c r="H259" i="121" a="1"/>
  <c r="H259" i="121" s="1"/>
  <c r="C259" i="121"/>
  <c r="H260" i="121" l="1" a="1"/>
  <c r="H260" i="121" s="1"/>
  <c r="C260" i="121"/>
  <c r="G260" i="121" a="1"/>
  <c r="G260" i="121" s="1"/>
  <c r="I260" i="121" a="1"/>
  <c r="I260" i="121" s="1"/>
  <c r="D260" i="121" a="1"/>
  <c r="D260" i="121" s="1"/>
  <c r="E260" i="121" s="1" a="1"/>
  <c r="E260" i="121" s="1"/>
  <c r="F260" i="121" s="1"/>
  <c r="L260" i="121" s="1"/>
  <c r="B261" i="121"/>
  <c r="K259" i="121" a="1"/>
  <c r="K259" i="121" s="1"/>
  <c r="J259" i="121" a="1"/>
  <c r="J259" i="121" s="1"/>
  <c r="I261" i="121" l="1" a="1"/>
  <c r="I261" i="121" s="1"/>
  <c r="B262" i="121"/>
  <c r="G261" i="121" a="1"/>
  <c r="G261" i="121" s="1"/>
  <c r="D261" i="121" a="1"/>
  <c r="D261" i="121" s="1"/>
  <c r="E261" i="121" s="1" a="1"/>
  <c r="E261" i="121" s="1"/>
  <c r="F261" i="121" s="1"/>
  <c r="L261" i="121" s="1"/>
  <c r="H261" i="121" a="1"/>
  <c r="H261" i="121" s="1"/>
  <c r="C261" i="121"/>
  <c r="K261" i="121" l="1" a="1"/>
  <c r="K261" i="121" s="1"/>
  <c r="J261" i="121" a="1"/>
  <c r="J261" i="121" s="1"/>
  <c r="I262" i="121" a="1"/>
  <c r="I262" i="121" s="1"/>
  <c r="G262" i="121" a="1"/>
  <c r="G262" i="121" s="1"/>
  <c r="H262" i="121" a="1"/>
  <c r="H262" i="121" s="1"/>
  <c r="D262" i="121" a="1"/>
  <c r="D262" i="121" s="1"/>
  <c r="E262" i="121" s="1" a="1"/>
  <c r="E262" i="121" s="1"/>
  <c r="F262" i="121" s="1"/>
  <c r="L262" i="121" s="1"/>
  <c r="C262" i="121"/>
  <c r="B263" i="121"/>
  <c r="I263" i="121" l="1" a="1"/>
  <c r="I263" i="121" s="1"/>
  <c r="D263" i="121" a="1"/>
  <c r="D263" i="121" s="1"/>
  <c r="E263" i="121" s="1" a="1"/>
  <c r="E263" i="121" s="1"/>
  <c r="F263" i="121" s="1"/>
  <c r="L263" i="121" s="1"/>
  <c r="H263" i="121" a="1"/>
  <c r="H263" i="121" s="1"/>
  <c r="B264" i="121"/>
  <c r="G263" i="121" a="1"/>
  <c r="G263" i="121" s="1"/>
  <c r="C263" i="121"/>
  <c r="K263" i="121" l="1" a="1"/>
  <c r="K263" i="121" s="1"/>
  <c r="J263" i="121" a="1"/>
  <c r="J263" i="121" s="1"/>
  <c r="I264" i="121" a="1"/>
  <c r="I264" i="121" s="1"/>
  <c r="G264" i="121" a="1"/>
  <c r="G264" i="121" s="1"/>
  <c r="H264" i="121" a="1"/>
  <c r="H264" i="121" s="1"/>
  <c r="B265" i="121"/>
  <c r="C264" i="121"/>
  <c r="D264" i="121" a="1"/>
  <c r="D264" i="121" s="1"/>
  <c r="E264" i="121" s="1" a="1"/>
  <c r="E264" i="121" s="1"/>
  <c r="F264" i="121" s="1"/>
  <c r="L264" i="121" s="1"/>
  <c r="C265" i="121" l="1"/>
  <c r="I265" i="121" a="1"/>
  <c r="I265" i="121" s="1"/>
  <c r="G265" i="121" a="1"/>
  <c r="G265" i="121" s="1"/>
  <c r="D265" i="121" a="1"/>
  <c r="D265" i="121" s="1"/>
  <c r="E265" i="121" s="1" a="1"/>
  <c r="E265" i="121" s="1"/>
  <c r="F265" i="121" s="1"/>
  <c r="L265" i="121" s="1"/>
  <c r="H265" i="121" a="1"/>
  <c r="H265" i="121" s="1"/>
  <c r="B266" i="121"/>
  <c r="I266" i="121" l="1" a="1"/>
  <c r="I266" i="121" s="1"/>
  <c r="D266" i="121" a="1"/>
  <c r="D266" i="121" s="1"/>
  <c r="E266" i="121" s="1" a="1"/>
  <c r="E266" i="121" s="1"/>
  <c r="F266" i="121" s="1"/>
  <c r="L266" i="121" s="1"/>
  <c r="H266" i="121" a="1"/>
  <c r="H266" i="121" s="1"/>
  <c r="G266" i="121" a="1"/>
  <c r="G266" i="121" s="1"/>
  <c r="B267" i="121"/>
  <c r="C266" i="121"/>
  <c r="K265" i="121" a="1"/>
  <c r="K265" i="121" s="1"/>
  <c r="J265" i="121" a="1"/>
  <c r="J265" i="121" s="1"/>
  <c r="B268" i="121" l="1"/>
  <c r="C267" i="121"/>
  <c r="I267" i="121" a="1"/>
  <c r="I267" i="121" s="1"/>
  <c r="D267" i="121" a="1"/>
  <c r="D267" i="121" s="1"/>
  <c r="E267" i="121" s="1" a="1"/>
  <c r="E267" i="121" s="1"/>
  <c r="F267" i="121" s="1"/>
  <c r="L267" i="121" s="1"/>
  <c r="G267" i="121" a="1"/>
  <c r="G267" i="121" s="1"/>
  <c r="H267" i="121" a="1"/>
  <c r="H267" i="121" s="1"/>
  <c r="K267" i="121" l="1" a="1"/>
  <c r="K267" i="121" s="1"/>
  <c r="J267" i="121" a="1"/>
  <c r="J267" i="121" s="1"/>
  <c r="H268" i="121" a="1"/>
  <c r="H268" i="121" s="1"/>
  <c r="B269" i="121"/>
  <c r="C268" i="121"/>
  <c r="G268" i="121" a="1"/>
  <c r="G268" i="121" s="1"/>
  <c r="I268" i="121" a="1"/>
  <c r="I268" i="121" s="1"/>
  <c r="D268" i="121" a="1"/>
  <c r="D268" i="121" s="1"/>
  <c r="E268" i="121" s="1" a="1"/>
  <c r="E268" i="121" s="1"/>
  <c r="F268" i="121" s="1"/>
  <c r="L268" i="121" s="1"/>
  <c r="D269" i="121" l="1" a="1"/>
  <c r="D269" i="121" s="1"/>
  <c r="E269" i="121" s="1" a="1"/>
  <c r="E269" i="121" s="1"/>
  <c r="F269" i="121" s="1"/>
  <c r="L269" i="121" s="1"/>
  <c r="I269" i="121" a="1"/>
  <c r="I269" i="121" s="1"/>
  <c r="H269" i="121" a="1"/>
  <c r="H269" i="121" s="1"/>
  <c r="B270" i="121"/>
  <c r="G269" i="121" a="1"/>
  <c r="G269" i="121" s="1"/>
  <c r="C269" i="121"/>
  <c r="K269" i="121" l="1" a="1"/>
  <c r="K269" i="121" s="1"/>
  <c r="J269" i="121" a="1"/>
  <c r="J269" i="121" s="1"/>
  <c r="G270" i="121" a="1"/>
  <c r="G270" i="121" s="1"/>
  <c r="H270" i="121" a="1"/>
  <c r="H270" i="121" s="1"/>
  <c r="C270" i="121"/>
  <c r="I270" i="121" a="1"/>
  <c r="I270" i="121" s="1"/>
  <c r="D270" i="121" a="1"/>
  <c r="D270" i="121" s="1"/>
  <c r="E270" i="121" s="1" a="1"/>
  <c r="E270" i="121" s="1"/>
  <c r="F270" i="121" s="1"/>
  <c r="L270" i="121" s="1"/>
  <c r="B271" i="121"/>
  <c r="H271" i="121" l="1" a="1"/>
  <c r="H271" i="121" s="1"/>
  <c r="G271" i="121" a="1"/>
  <c r="G271" i="121" s="1"/>
  <c r="B272" i="121"/>
  <c r="I271" i="121" a="1"/>
  <c r="I271" i="121" s="1"/>
  <c r="C271" i="121"/>
  <c r="D271" i="121" a="1"/>
  <c r="D271" i="121" s="1"/>
  <c r="E271" i="121" s="1" a="1"/>
  <c r="E271" i="121" s="1"/>
  <c r="F271" i="121" s="1"/>
  <c r="L271" i="121" s="1"/>
  <c r="I272" i="121" l="1" a="1"/>
  <c r="I272" i="121" s="1"/>
  <c r="G272" i="121" a="1"/>
  <c r="G272" i="121" s="1"/>
  <c r="B273" i="121"/>
  <c r="C272" i="121"/>
  <c r="H272" i="121" a="1"/>
  <c r="H272" i="121" s="1"/>
  <c r="D272" i="121" a="1"/>
  <c r="D272" i="121" s="1"/>
  <c r="E272" i="121" s="1" a="1"/>
  <c r="E272" i="121" s="1"/>
  <c r="F272" i="121" s="1"/>
  <c r="L272" i="121" s="1"/>
  <c r="J271" i="121" a="1"/>
  <c r="J271" i="121" s="1"/>
  <c r="K271" i="121" a="1"/>
  <c r="K271" i="121" s="1"/>
  <c r="H273" i="121" l="1" a="1"/>
  <c r="H273" i="121" s="1"/>
  <c r="G273" i="121" a="1"/>
  <c r="G273" i="121" s="1"/>
  <c r="I273" i="121" a="1"/>
  <c r="I273" i="121" s="1"/>
  <c r="C273" i="121"/>
  <c r="D273" i="121" a="1"/>
  <c r="D273" i="121" s="1"/>
  <c r="E273" i="121" s="1" a="1"/>
  <c r="E273" i="121" s="1"/>
  <c r="F273" i="121" s="1"/>
  <c r="L273" i="121" s="1"/>
  <c r="B274" i="121"/>
  <c r="I274" i="121" l="1" a="1"/>
  <c r="I274" i="121" s="1"/>
  <c r="D274" i="121" a="1"/>
  <c r="D274" i="121" s="1"/>
  <c r="E274" i="121" s="1" a="1"/>
  <c r="E274" i="121" s="1"/>
  <c r="F274" i="121" s="1"/>
  <c r="L274" i="121" s="1"/>
  <c r="H274" i="121" a="1"/>
  <c r="H274" i="121" s="1"/>
  <c r="B275" i="121"/>
  <c r="G274" i="121" a="1"/>
  <c r="G274" i="121" s="1"/>
  <c r="C274" i="121"/>
  <c r="K273" i="121" a="1"/>
  <c r="K273" i="121" s="1"/>
  <c r="J273" i="121" a="1"/>
  <c r="J273" i="121" s="1"/>
  <c r="B276" i="121" l="1"/>
  <c r="C275" i="121"/>
  <c r="D275" i="121" a="1"/>
  <c r="D275" i="121" s="1"/>
  <c r="E275" i="121" s="1" a="1"/>
  <c r="E275" i="121" s="1"/>
  <c r="F275" i="121" s="1"/>
  <c r="L275" i="121" s="1"/>
  <c r="I275" i="121" a="1"/>
  <c r="I275" i="121" s="1"/>
  <c r="H275" i="121" a="1"/>
  <c r="H275" i="121" s="1"/>
  <c r="G275" i="121" a="1"/>
  <c r="G275" i="121" s="1"/>
  <c r="J275" i="121" l="1" a="1"/>
  <c r="J275" i="121" s="1"/>
  <c r="K275" i="121" a="1"/>
  <c r="K275" i="121" s="1"/>
  <c r="H276" i="121" a="1"/>
  <c r="H276" i="121" s="1"/>
  <c r="B277" i="121"/>
  <c r="C276" i="121"/>
  <c r="G276" i="121" a="1"/>
  <c r="G276" i="121" s="1"/>
  <c r="I276" i="121" a="1"/>
  <c r="I276" i="121" s="1"/>
  <c r="D276" i="121" a="1"/>
  <c r="D276" i="121" s="1"/>
  <c r="E276" i="121" s="1" a="1"/>
  <c r="E276" i="121" s="1"/>
  <c r="F276" i="121" s="1"/>
  <c r="L276" i="121" s="1"/>
  <c r="G277" i="121" l="1" a="1"/>
  <c r="G277" i="121" s="1"/>
  <c r="B278" i="121"/>
  <c r="D277" i="121" a="1"/>
  <c r="D277" i="121" s="1"/>
  <c r="E277" i="121" s="1" a="1"/>
  <c r="E277" i="121" s="1"/>
  <c r="F277" i="121" s="1"/>
  <c r="L277" i="121" s="1"/>
  <c r="H277" i="121" a="1"/>
  <c r="H277" i="121" s="1"/>
  <c r="I277" i="121" a="1"/>
  <c r="I277" i="121" s="1"/>
  <c r="C277" i="121"/>
  <c r="G278" i="121" l="1" a="1"/>
  <c r="G278" i="121" s="1"/>
  <c r="I278" i="121" a="1"/>
  <c r="I278" i="121" s="1"/>
  <c r="D278" i="121" a="1"/>
  <c r="D278" i="121" s="1"/>
  <c r="E278" i="121" s="1" a="1"/>
  <c r="E278" i="121" s="1"/>
  <c r="F278" i="121" s="1"/>
  <c r="L278" i="121" s="1"/>
  <c r="H278" i="121" a="1"/>
  <c r="H278" i="121" s="1"/>
  <c r="B279" i="121"/>
  <c r="C278" i="121"/>
  <c r="K277" i="121" a="1"/>
  <c r="K277" i="121" s="1"/>
  <c r="J277" i="121" a="1"/>
  <c r="J277" i="121" s="1"/>
  <c r="H279" i="121" l="1" a="1"/>
  <c r="H279" i="121" s="1"/>
  <c r="B280" i="121"/>
  <c r="I279" i="121" a="1"/>
  <c r="I279" i="121" s="1"/>
  <c r="G279" i="121" a="1"/>
  <c r="G279" i="121" s="1"/>
  <c r="C279" i="121"/>
  <c r="D279" i="121" a="1"/>
  <c r="D279" i="121" s="1"/>
  <c r="E279" i="121" s="1" a="1"/>
  <c r="E279" i="121" s="1"/>
  <c r="F279" i="121" s="1"/>
  <c r="L279" i="121" s="1"/>
  <c r="I280" i="121" l="1" a="1"/>
  <c r="I280" i="121" s="1"/>
  <c r="H280" i="121" a="1"/>
  <c r="H280" i="121" s="1"/>
  <c r="G280" i="121" a="1"/>
  <c r="G280" i="121" s="1"/>
  <c r="B281" i="121"/>
  <c r="C280" i="121"/>
  <c r="D280" i="121" a="1"/>
  <c r="D280" i="121" s="1"/>
  <c r="E280" i="121" s="1" a="1"/>
  <c r="E280" i="121" s="1"/>
  <c r="F280" i="121" s="1"/>
  <c r="L280" i="121" s="1"/>
  <c r="J279" i="121" a="1"/>
  <c r="J279" i="121" s="1"/>
  <c r="K279" i="121" a="1"/>
  <c r="K279" i="121" s="1"/>
  <c r="B282" i="121" l="1"/>
  <c r="I281" i="121" a="1"/>
  <c r="I281" i="121" s="1"/>
  <c r="D281" i="121" a="1"/>
  <c r="D281" i="121" s="1"/>
  <c r="E281" i="121" s="1" a="1"/>
  <c r="E281" i="121" s="1"/>
  <c r="F281" i="121" s="1"/>
  <c r="L281" i="121" s="1"/>
  <c r="H281" i="121" a="1"/>
  <c r="H281" i="121" s="1"/>
  <c r="G281" i="121" a="1"/>
  <c r="G281" i="121" s="1"/>
  <c r="C281" i="121"/>
  <c r="I282" i="121" l="1" a="1"/>
  <c r="I282" i="121" s="1"/>
  <c r="D282" i="121" a="1"/>
  <c r="D282" i="121" s="1"/>
  <c r="E282" i="121" s="1" a="1"/>
  <c r="E282" i="121" s="1"/>
  <c r="F282" i="121" s="1"/>
  <c r="L282" i="121" s="1"/>
  <c r="H282" i="121" a="1"/>
  <c r="H282" i="121" s="1"/>
  <c r="G282" i="121" a="1"/>
  <c r="G282" i="121" s="1"/>
  <c r="C282" i="121"/>
  <c r="B283" i="121"/>
  <c r="K281" i="121" a="1"/>
  <c r="K281" i="121" s="1"/>
  <c r="J281" i="121" a="1"/>
  <c r="J281" i="121" s="1"/>
  <c r="C283" i="121" l="1"/>
  <c r="I283" i="121" a="1"/>
  <c r="I283" i="121" s="1"/>
  <c r="D283" i="121" a="1"/>
  <c r="D283" i="121" s="1"/>
  <c r="E283" i="121" s="1" a="1"/>
  <c r="E283" i="121" s="1"/>
  <c r="F283" i="121" s="1"/>
  <c r="L283" i="121" s="1"/>
  <c r="B284" i="121"/>
  <c r="G283" i="121" a="1"/>
  <c r="G283" i="121" s="1"/>
  <c r="H283" i="121" a="1"/>
  <c r="H283" i="121" s="1"/>
  <c r="K283" i="121" l="1" a="1"/>
  <c r="K283" i="121" s="1"/>
  <c r="J283" i="121" a="1"/>
  <c r="J283" i="121" s="1"/>
  <c r="H284" i="121" a="1"/>
  <c r="H284" i="121" s="1"/>
  <c r="B285" i="121"/>
  <c r="C284" i="121"/>
  <c r="G284" i="121" a="1"/>
  <c r="G284" i="121" s="1"/>
  <c r="I284" i="121" a="1"/>
  <c r="I284" i="121" s="1"/>
  <c r="D284" i="121" a="1"/>
  <c r="D284" i="121" s="1"/>
  <c r="E284" i="121" s="1" a="1"/>
  <c r="E284" i="121" s="1"/>
  <c r="F284" i="121" s="1"/>
  <c r="L284" i="121" s="1"/>
  <c r="G285" i="121" l="1" a="1"/>
  <c r="G285" i="121" s="1"/>
  <c r="D285" i="121" a="1"/>
  <c r="D285" i="121" s="1"/>
  <c r="E285" i="121" s="1" a="1"/>
  <c r="E285" i="121" s="1"/>
  <c r="F285" i="121" s="1"/>
  <c r="L285" i="121" s="1"/>
  <c r="H285" i="121" a="1"/>
  <c r="H285" i="121" s="1"/>
  <c r="B286" i="121"/>
  <c r="C285" i="121"/>
  <c r="I285" i="121" a="1"/>
  <c r="I285" i="121" s="1"/>
  <c r="G286" i="121" l="1" a="1"/>
  <c r="G286" i="121" s="1"/>
  <c r="H286" i="121" a="1"/>
  <c r="H286" i="121" s="1"/>
  <c r="B287" i="121"/>
  <c r="C286" i="121"/>
  <c r="I286" i="121" a="1"/>
  <c r="I286" i="121" s="1"/>
  <c r="D286" i="121" a="1"/>
  <c r="D286" i="121" s="1"/>
  <c r="E286" i="121" s="1" a="1"/>
  <c r="E286" i="121" s="1"/>
  <c r="F286" i="121" s="1"/>
  <c r="L286" i="121" s="1"/>
  <c r="K285" i="121" a="1"/>
  <c r="K285" i="121" s="1"/>
  <c r="J285" i="121" a="1"/>
  <c r="J285" i="121" s="1"/>
  <c r="D287" i="121" l="1" a="1"/>
  <c r="D287" i="121" s="1"/>
  <c r="E287" i="121" s="1" a="1"/>
  <c r="E287" i="121" s="1"/>
  <c r="F287" i="121" s="1"/>
  <c r="L287" i="121" s="1"/>
  <c r="I287" i="121" a="1"/>
  <c r="I287" i="121" s="1"/>
  <c r="H287" i="121" a="1"/>
  <c r="H287" i="121" s="1"/>
  <c r="G287" i="121" a="1"/>
  <c r="G287" i="121" s="1"/>
  <c r="B288" i="121"/>
  <c r="C287" i="121"/>
  <c r="I288" i="121" l="1" a="1"/>
  <c r="I288" i="121" s="1"/>
  <c r="G288" i="121" a="1"/>
  <c r="G288" i="121" s="1"/>
  <c r="H288" i="121" a="1"/>
  <c r="H288" i="121" s="1"/>
  <c r="D288" i="121" a="1"/>
  <c r="D288" i="121" s="1"/>
  <c r="E288" i="121" s="1" a="1"/>
  <c r="E288" i="121" s="1"/>
  <c r="F288" i="121" s="1"/>
  <c r="L288" i="121" s="1"/>
  <c r="B289" i="121"/>
  <c r="C288" i="121"/>
  <c r="J287" i="121" a="1"/>
  <c r="J287" i="121" s="1"/>
  <c r="K287" i="121" a="1"/>
  <c r="K287" i="121" s="1"/>
  <c r="C289" i="121" l="1"/>
  <c r="H289" i="121" a="1"/>
  <c r="H289" i="121" s="1"/>
  <c r="G289" i="121" a="1"/>
  <c r="G289" i="121" s="1"/>
  <c r="I289" i="121" a="1"/>
  <c r="I289" i="121" s="1"/>
  <c r="D289" i="121" a="1"/>
  <c r="D289" i="121" s="1"/>
  <c r="E289" i="121" s="1" a="1"/>
  <c r="E289" i="121" s="1"/>
  <c r="F289" i="121" s="1"/>
  <c r="L289" i="121" s="1"/>
  <c r="B290" i="121"/>
  <c r="I290" i="121" l="1" a="1"/>
  <c r="I290" i="121" s="1"/>
  <c r="D290" i="121" a="1"/>
  <c r="D290" i="121" s="1"/>
  <c r="E290" i="121" s="1" a="1"/>
  <c r="E290" i="121" s="1"/>
  <c r="F290" i="121" s="1"/>
  <c r="L290" i="121" s="1"/>
  <c r="H290" i="121" a="1"/>
  <c r="H290" i="121" s="1"/>
  <c r="B291" i="121"/>
  <c r="C290" i="121"/>
  <c r="G290" i="121" a="1"/>
  <c r="G290" i="121" s="1"/>
  <c r="K289" i="121" a="1"/>
  <c r="K289" i="121" s="1"/>
  <c r="J289" i="121" a="1"/>
  <c r="J289" i="121" s="1"/>
  <c r="B292" i="121" l="1"/>
  <c r="G291" i="121" a="1"/>
  <c r="G291" i="121" s="1"/>
  <c r="D291" i="121" a="1"/>
  <c r="D291" i="121" s="1"/>
  <c r="E291" i="121" s="1" a="1"/>
  <c r="E291" i="121" s="1"/>
  <c r="F291" i="121" s="1"/>
  <c r="L291" i="121" s="1"/>
  <c r="I291" i="121" a="1"/>
  <c r="I291" i="121" s="1"/>
  <c r="H291" i="121" a="1"/>
  <c r="H291" i="121" s="1"/>
  <c r="C291" i="121"/>
  <c r="K291" i="121" l="1" a="1"/>
  <c r="K291" i="121" s="1"/>
  <c r="J291" i="121" a="1"/>
  <c r="J291" i="121" s="1"/>
  <c r="H292" i="121" a="1"/>
  <c r="H292" i="121" s="1"/>
  <c r="B293" i="121"/>
  <c r="C292" i="121"/>
  <c r="G292" i="121" a="1"/>
  <c r="G292" i="121" s="1"/>
  <c r="I292" i="121" a="1"/>
  <c r="I292" i="121" s="1"/>
  <c r="D292" i="121" a="1"/>
  <c r="D292" i="121" s="1"/>
  <c r="E292" i="121" s="1" a="1"/>
  <c r="E292" i="121" s="1"/>
  <c r="F292" i="121" s="1"/>
  <c r="L292" i="121" s="1"/>
  <c r="G293" i="121" l="1" a="1"/>
  <c r="G293" i="121" s="1"/>
  <c r="D293" i="121" a="1"/>
  <c r="D293" i="121" s="1"/>
  <c r="E293" i="121" s="1" a="1"/>
  <c r="E293" i="121" s="1"/>
  <c r="F293" i="121" s="1"/>
  <c r="L293" i="121" s="1"/>
  <c r="H293" i="121" a="1"/>
  <c r="H293" i="121" s="1"/>
  <c r="B294" i="121"/>
  <c r="I293" i="121" a="1"/>
  <c r="I293" i="121" s="1"/>
  <c r="C293" i="121"/>
  <c r="G294" i="121" l="1" a="1"/>
  <c r="G294" i="121" s="1"/>
  <c r="I294" i="121" a="1"/>
  <c r="I294" i="121" s="1"/>
  <c r="H294" i="121" a="1"/>
  <c r="H294" i="121" s="1"/>
  <c r="C294" i="121"/>
  <c r="D294" i="121" a="1"/>
  <c r="D294" i="121" s="1"/>
  <c r="E294" i="121" s="1" a="1"/>
  <c r="E294" i="121" s="1"/>
  <c r="F294" i="121" s="1"/>
  <c r="L294" i="121" s="1"/>
  <c r="B295" i="121"/>
  <c r="K293" i="121" a="1"/>
  <c r="K293" i="121" s="1"/>
  <c r="J293" i="121" a="1"/>
  <c r="J293" i="121" s="1"/>
  <c r="D295" i="121" l="1" a="1"/>
  <c r="D295" i="121" s="1"/>
  <c r="E295" i="121" s="1" a="1"/>
  <c r="E295" i="121" s="1"/>
  <c r="F295" i="121" s="1"/>
  <c r="L295" i="121" s="1"/>
  <c r="B296" i="121"/>
  <c r="H295" i="121" a="1"/>
  <c r="H295" i="121" s="1"/>
  <c r="C295" i="121"/>
  <c r="I295" i="121" a="1"/>
  <c r="I295" i="121" s="1"/>
  <c r="G295" i="121" a="1"/>
  <c r="G295" i="121" s="1"/>
  <c r="J295" i="121" l="1" a="1"/>
  <c r="J295" i="121" s="1"/>
  <c r="K295" i="121" a="1"/>
  <c r="K295" i="121" s="1"/>
  <c r="I296" i="121" a="1"/>
  <c r="I296" i="121" s="1"/>
  <c r="G296" i="121" a="1"/>
  <c r="G296" i="121" s="1"/>
  <c r="H296" i="121" a="1"/>
  <c r="H296" i="121" s="1"/>
  <c r="D296" i="121" a="1"/>
  <c r="D296" i="121" s="1"/>
  <c r="E296" i="121" s="1" a="1"/>
  <c r="E296" i="121" s="1"/>
  <c r="F296" i="121" s="1"/>
  <c r="L296" i="121" s="1"/>
  <c r="B297" i="121"/>
  <c r="C296" i="121"/>
  <c r="G297" i="121" l="1" a="1"/>
  <c r="G297" i="121" s="1"/>
  <c r="I297" i="121" a="1"/>
  <c r="I297" i="121" s="1"/>
  <c r="B298" i="121"/>
  <c r="D297" i="121" a="1"/>
  <c r="D297" i="121" s="1"/>
  <c r="E297" i="121" s="1" a="1"/>
  <c r="E297" i="121" s="1"/>
  <c r="F297" i="121" s="1"/>
  <c r="L297" i="121" s="1"/>
  <c r="H297" i="121" a="1"/>
  <c r="H297" i="121" s="1"/>
  <c r="C297" i="121"/>
  <c r="I298" i="121" l="1" a="1"/>
  <c r="I298" i="121" s="1"/>
  <c r="D298" i="121" a="1"/>
  <c r="D298" i="121" s="1"/>
  <c r="E298" i="121" s="1" a="1"/>
  <c r="E298" i="121" s="1"/>
  <c r="F298" i="121" s="1"/>
  <c r="L298" i="121" s="1"/>
  <c r="H298" i="121" a="1"/>
  <c r="H298" i="121" s="1"/>
  <c r="G298" i="121" a="1"/>
  <c r="G298" i="121" s="1"/>
  <c r="C298" i="121"/>
  <c r="B299" i="121"/>
  <c r="K297" i="121" a="1"/>
  <c r="K297" i="121" s="1"/>
  <c r="J297" i="121" a="1"/>
  <c r="J297" i="121" s="1"/>
  <c r="G299" i="121" l="1" a="1"/>
  <c r="G299" i="121" s="1"/>
  <c r="D299" i="121" a="1"/>
  <c r="D299" i="121" s="1"/>
  <c r="E299" i="121" s="1" a="1"/>
  <c r="E299" i="121" s="1"/>
  <c r="F299" i="121" s="1"/>
  <c r="L299" i="121" s="1"/>
  <c r="B300" i="121"/>
  <c r="I299" i="121" a="1"/>
  <c r="I299" i="121" s="1"/>
  <c r="H299" i="121" a="1"/>
  <c r="H299" i="121" s="1"/>
  <c r="C299" i="121"/>
  <c r="H300" i="121" l="1" a="1"/>
  <c r="H300" i="121" s="1"/>
  <c r="B301" i="121"/>
  <c r="C300" i="121"/>
  <c r="G300" i="121" a="1"/>
  <c r="G300" i="121" s="1"/>
  <c r="I300" i="121" a="1"/>
  <c r="I300" i="121" s="1"/>
  <c r="D300" i="121" a="1"/>
  <c r="D300" i="121" s="1"/>
  <c r="E300" i="121" s="1" a="1"/>
  <c r="E300" i="121" s="1"/>
  <c r="F300" i="121" s="1"/>
  <c r="L300" i="121" s="1"/>
  <c r="K299" i="121" a="1"/>
  <c r="K299" i="121" s="1"/>
  <c r="J299" i="121" a="1"/>
  <c r="J299" i="121" s="1"/>
  <c r="I301" i="121" l="1" a="1"/>
  <c r="I301" i="121" s="1"/>
  <c r="H301" i="121" a="1"/>
  <c r="H301" i="121" s="1"/>
  <c r="B302" i="121"/>
  <c r="G301" i="121" a="1"/>
  <c r="G301" i="121" s="1"/>
  <c r="D301" i="121" a="1"/>
  <c r="D301" i="121" s="1"/>
  <c r="E301" i="121" s="1" a="1"/>
  <c r="E301" i="121" s="1"/>
  <c r="F301" i="121" s="1"/>
  <c r="L301" i="121" s="1"/>
  <c r="C301" i="121"/>
  <c r="K301" i="121" l="1" a="1"/>
  <c r="K301" i="121" s="1"/>
  <c r="J301" i="121" a="1"/>
  <c r="J301" i="121" s="1"/>
  <c r="D302" i="121" a="1"/>
  <c r="D302" i="121" s="1"/>
  <c r="E302" i="121" s="1" a="1"/>
  <c r="E302" i="121" s="1"/>
  <c r="F302" i="121" s="1"/>
  <c r="L302" i="121" s="1"/>
  <c r="G302" i="121" a="1"/>
  <c r="G302" i="121" s="1"/>
  <c r="H302" i="121" a="1"/>
  <c r="H302" i="121" s="1"/>
  <c r="C302" i="121"/>
  <c r="B303" i="121"/>
  <c r="I302" i="121" a="1"/>
  <c r="I302" i="121" s="1"/>
  <c r="H303" i="121" l="1" a="1"/>
  <c r="H303" i="121" s="1"/>
  <c r="B304" i="121"/>
  <c r="D303" i="121" a="1"/>
  <c r="D303" i="121" s="1"/>
  <c r="E303" i="121" s="1" a="1"/>
  <c r="E303" i="121" s="1"/>
  <c r="F303" i="121" s="1"/>
  <c r="L303" i="121" s="1"/>
  <c r="G303" i="121" a="1"/>
  <c r="G303" i="121" s="1"/>
  <c r="C303" i="121"/>
  <c r="I303" i="121" a="1"/>
  <c r="I303" i="121" s="1"/>
  <c r="K303" i="121" l="1" a="1"/>
  <c r="K303" i="121" s="1"/>
  <c r="J303" i="121" a="1"/>
  <c r="J303" i="121" s="1"/>
  <c r="G304" i="121" a="1"/>
  <c r="G304" i="121" s="1"/>
  <c r="D304" i="121" a="1"/>
  <c r="D304" i="121" s="1"/>
  <c r="E304" i="121" s="1" a="1"/>
  <c r="E304" i="121" s="1"/>
  <c r="F304" i="121" s="1"/>
  <c r="L304" i="121" s="1"/>
  <c r="B305" i="121"/>
  <c r="C304" i="121"/>
  <c r="I304" i="121" a="1"/>
  <c r="I304" i="121" s="1"/>
  <c r="H304" i="121" a="1"/>
  <c r="H304" i="121" s="1"/>
  <c r="C305" i="121" l="1"/>
  <c r="I305" i="121" a="1"/>
  <c r="I305" i="121" s="1"/>
  <c r="B306" i="121"/>
  <c r="H305" i="121" a="1"/>
  <c r="H305" i="121" s="1"/>
  <c r="D305" i="121" a="1"/>
  <c r="D305" i="121" s="1"/>
  <c r="E305" i="121" s="1" a="1"/>
  <c r="E305" i="121" s="1"/>
  <c r="F305" i="121" s="1"/>
  <c r="L305" i="121" s="1"/>
  <c r="G305" i="121" a="1"/>
  <c r="G305" i="121" s="1"/>
  <c r="D306" i="121" l="1" a="1"/>
  <c r="D306" i="121" s="1"/>
  <c r="E306" i="121" s="1" a="1"/>
  <c r="E306" i="121" s="1"/>
  <c r="F306" i="121" s="1"/>
  <c r="L306" i="121" s="1"/>
  <c r="I306" i="121" a="1"/>
  <c r="I306" i="121" s="1"/>
  <c r="H306" i="121" a="1"/>
  <c r="H306" i="121" s="1"/>
  <c r="B307" i="121"/>
  <c r="C306" i="121"/>
  <c r="G306" i="121" a="1"/>
  <c r="G306" i="121" s="1"/>
  <c r="K305" i="121" a="1"/>
  <c r="K305" i="121" s="1"/>
  <c r="J305" i="121" a="1"/>
  <c r="J305" i="121" s="1"/>
  <c r="I307" i="121" l="1" a="1"/>
  <c r="I307" i="121" s="1"/>
  <c r="D307" i="121" a="1"/>
  <c r="D307" i="121" s="1"/>
  <c r="E307" i="121" s="1" a="1"/>
  <c r="E307" i="121" s="1"/>
  <c r="F307" i="121" s="1"/>
  <c r="L307" i="121" s="1"/>
  <c r="C307" i="121"/>
  <c r="H307" i="121" a="1"/>
  <c r="H307" i="121" s="1"/>
  <c r="B308" i="121"/>
  <c r="G307" i="121" a="1"/>
  <c r="G307" i="121" s="1"/>
  <c r="J307" i="121" l="1" a="1"/>
  <c r="J307" i="121" s="1"/>
  <c r="K307" i="121" a="1"/>
  <c r="K307" i="121" s="1"/>
  <c r="H308" i="121" a="1"/>
  <c r="H308" i="121" s="1"/>
  <c r="I308" i="121" a="1"/>
  <c r="I308" i="121" s="1"/>
  <c r="B309" i="121"/>
  <c r="C308" i="121"/>
  <c r="D308" i="121" a="1"/>
  <c r="D308" i="121" s="1"/>
  <c r="E308" i="121" s="1" a="1"/>
  <c r="E308" i="121" s="1"/>
  <c r="F308" i="121" s="1"/>
  <c r="L308" i="121" s="1"/>
  <c r="G308" i="121" a="1"/>
  <c r="G308" i="121" s="1"/>
  <c r="G309" i="121" l="1" a="1"/>
  <c r="G309" i="121" s="1"/>
  <c r="H309" i="121" a="1"/>
  <c r="H309" i="121" s="1"/>
  <c r="I309" i="121" a="1"/>
  <c r="I309" i="121" s="1"/>
  <c r="B310" i="121"/>
  <c r="C309" i="121"/>
  <c r="D309" i="121" a="1"/>
  <c r="D309" i="121" s="1"/>
  <c r="E309" i="121" s="1" a="1"/>
  <c r="E309" i="121" s="1"/>
  <c r="F309" i="121" s="1"/>
  <c r="L309" i="121" s="1"/>
  <c r="B311" i="121" l="1"/>
  <c r="G310" i="121" a="1"/>
  <c r="G310" i="121" s="1"/>
  <c r="H310" i="121" a="1"/>
  <c r="H310" i="121" s="1"/>
  <c r="D310" i="121" a="1"/>
  <c r="D310" i="121" s="1"/>
  <c r="E310" i="121" s="1" a="1"/>
  <c r="E310" i="121" s="1"/>
  <c r="F310" i="121" s="1"/>
  <c r="L310" i="121" s="1"/>
  <c r="I310" i="121" a="1"/>
  <c r="I310" i="121" s="1"/>
  <c r="C310" i="121"/>
  <c r="J309" i="121" a="1"/>
  <c r="J309" i="121" s="1"/>
  <c r="K309" i="121" a="1"/>
  <c r="K309" i="121" s="1"/>
  <c r="I311" i="121" l="1" a="1"/>
  <c r="I311" i="121" s="1"/>
  <c r="H311" i="121" a="1"/>
  <c r="H311" i="121" s="1"/>
  <c r="G311" i="121" a="1"/>
  <c r="G311" i="121" s="1"/>
  <c r="D311" i="121" a="1"/>
  <c r="D311" i="121" s="1"/>
  <c r="E311" i="121" s="1" a="1"/>
  <c r="E311" i="121" s="1"/>
  <c r="F311" i="121" s="1"/>
  <c r="L311" i="121" s="1"/>
  <c r="B312" i="121"/>
  <c r="C311" i="121"/>
  <c r="C312" i="121" l="1"/>
  <c r="G312" i="121" a="1"/>
  <c r="G312" i="121" s="1"/>
  <c r="I312" i="121" a="1"/>
  <c r="I312" i="121" s="1"/>
  <c r="D312" i="121" a="1"/>
  <c r="D312" i="121" s="1"/>
  <c r="E312" i="121" s="1" a="1"/>
  <c r="E312" i="121" s="1"/>
  <c r="F312" i="121" s="1"/>
  <c r="L312" i="121" s="1"/>
  <c r="H312" i="121" a="1"/>
  <c r="H312" i="121" s="1"/>
  <c r="B313" i="121"/>
  <c r="J311" i="121" a="1"/>
  <c r="J311" i="121" s="1"/>
  <c r="K311" i="121" a="1"/>
  <c r="K311" i="121" s="1"/>
  <c r="H313" i="121" l="1" a="1"/>
  <c r="H313" i="121" s="1"/>
  <c r="G313" i="121" a="1"/>
  <c r="G313" i="121" s="1"/>
  <c r="C313" i="121"/>
  <c r="B314" i="121"/>
  <c r="I313" i="121" a="1"/>
  <c r="I313" i="121" s="1"/>
  <c r="D313" i="121" a="1"/>
  <c r="D313" i="121" s="1"/>
  <c r="E313" i="121" s="1" a="1"/>
  <c r="E313" i="121" s="1"/>
  <c r="F313" i="121" s="1"/>
  <c r="L313" i="121" s="1"/>
  <c r="I314" i="121" l="1" a="1"/>
  <c r="I314" i="121" s="1"/>
  <c r="C314" i="121"/>
  <c r="D314" i="121" a="1"/>
  <c r="D314" i="121" s="1"/>
  <c r="E314" i="121" s="1" a="1"/>
  <c r="E314" i="121" s="1"/>
  <c r="F314" i="121" s="1"/>
  <c r="L314" i="121" s="1"/>
  <c r="G314" i="121" a="1"/>
  <c r="G314" i="121" s="1"/>
  <c r="H314" i="121" a="1"/>
  <c r="H314" i="121" s="1"/>
  <c r="B315" i="121"/>
  <c r="J313" i="121" a="1"/>
  <c r="J313" i="121" s="1"/>
  <c r="K313" i="121" a="1"/>
  <c r="K313" i="121" s="1"/>
  <c r="B316" i="121" l="1"/>
  <c r="C315" i="121"/>
  <c r="G315" i="121" a="1"/>
  <c r="G315" i="121" s="1"/>
  <c r="I315" i="121" a="1"/>
  <c r="I315" i="121" s="1"/>
  <c r="D315" i="121" a="1"/>
  <c r="D315" i="121" s="1"/>
  <c r="E315" i="121" s="1" a="1"/>
  <c r="E315" i="121" s="1"/>
  <c r="F315" i="121" s="1"/>
  <c r="L315" i="121" s="1"/>
  <c r="H315" i="121" a="1"/>
  <c r="H315" i="121" s="1"/>
  <c r="K315" i="121" l="1" a="1"/>
  <c r="K315" i="121" s="1"/>
  <c r="J315" i="121" a="1"/>
  <c r="J315" i="121" s="1"/>
  <c r="B317" i="121"/>
  <c r="I316" i="121" a="1"/>
  <c r="I316" i="121" s="1"/>
  <c r="C316" i="121"/>
  <c r="G316" i="121" a="1"/>
  <c r="G316" i="121" s="1"/>
  <c r="D316" i="121" a="1"/>
  <c r="D316" i="121" s="1"/>
  <c r="E316" i="121" s="1" a="1"/>
  <c r="E316" i="121" s="1"/>
  <c r="F316" i="121" s="1"/>
  <c r="L316" i="121" s="1"/>
  <c r="H316" i="121" a="1"/>
  <c r="H316" i="121" s="1"/>
  <c r="G317" i="121" l="1" a="1"/>
  <c r="G317" i="121" s="1"/>
  <c r="D317" i="121" a="1"/>
  <c r="D317" i="121" s="1"/>
  <c r="E317" i="121" s="1" a="1"/>
  <c r="E317" i="121" s="1"/>
  <c r="F317" i="121" s="1"/>
  <c r="L317" i="121" s="1"/>
  <c r="I317" i="121" a="1"/>
  <c r="I317" i="121" s="1"/>
  <c r="H317" i="121" a="1"/>
  <c r="H317" i="121" s="1"/>
  <c r="C317" i="121"/>
  <c r="B318" i="121"/>
  <c r="B319" i="121" l="1"/>
  <c r="G318" i="121" a="1"/>
  <c r="G318" i="121" s="1"/>
  <c r="H318" i="121" a="1"/>
  <c r="H318" i="121" s="1"/>
  <c r="C318" i="121"/>
  <c r="I318" i="121" a="1"/>
  <c r="I318" i="121" s="1"/>
  <c r="D318" i="121" a="1"/>
  <c r="D318" i="121" s="1"/>
  <c r="E318" i="121" s="1" a="1"/>
  <c r="E318" i="121" s="1"/>
  <c r="F318" i="121" s="1"/>
  <c r="L318" i="121" s="1"/>
  <c r="K317" i="121" a="1"/>
  <c r="K317" i="121" s="1"/>
  <c r="J317" i="121" a="1"/>
  <c r="J317" i="121" s="1"/>
  <c r="D319" i="121" l="1" a="1"/>
  <c r="D319" i="121" s="1"/>
  <c r="E319" i="121" s="1" a="1"/>
  <c r="E319" i="121" s="1"/>
  <c r="F319" i="121" s="1"/>
  <c r="L319" i="121" s="1"/>
  <c r="I319" i="121" a="1"/>
  <c r="I319" i="121" s="1"/>
  <c r="G319" i="121" a="1"/>
  <c r="G319" i="121" s="1"/>
  <c r="B320" i="121"/>
  <c r="C319" i="121"/>
  <c r="H319" i="121" a="1"/>
  <c r="H319" i="121" s="1"/>
  <c r="I320" i="121" l="1" a="1"/>
  <c r="I320" i="121" s="1"/>
  <c r="G320" i="121" a="1"/>
  <c r="G320" i="121" s="1"/>
  <c r="D320" i="121" a="1"/>
  <c r="D320" i="121" s="1"/>
  <c r="E320" i="121" s="1" a="1"/>
  <c r="E320" i="121" s="1"/>
  <c r="F320" i="121" s="1"/>
  <c r="L320" i="121" s="1"/>
  <c r="B321" i="121"/>
  <c r="H320" i="121" a="1"/>
  <c r="H320" i="121" s="1"/>
  <c r="C320" i="121"/>
  <c r="J319" i="121" a="1"/>
  <c r="J319" i="121" s="1"/>
  <c r="K319" i="121" a="1"/>
  <c r="K319" i="121" s="1"/>
  <c r="H321" i="121" l="1" a="1"/>
  <c r="H321" i="121" s="1"/>
  <c r="G321" i="121" a="1"/>
  <c r="G321" i="121" s="1"/>
  <c r="I321" i="121" a="1"/>
  <c r="I321" i="121" s="1"/>
  <c r="D321" i="121" a="1"/>
  <c r="D321" i="121" s="1"/>
  <c r="E321" i="121" s="1" a="1"/>
  <c r="E321" i="121" s="1"/>
  <c r="F321" i="121" s="1"/>
  <c r="L321" i="121" s="1"/>
  <c r="B322" i="121"/>
  <c r="C321" i="121"/>
  <c r="I322" i="121" l="1" a="1"/>
  <c r="I322" i="121" s="1"/>
  <c r="D322" i="121" a="1"/>
  <c r="D322" i="121" s="1"/>
  <c r="E322" i="121" s="1" a="1"/>
  <c r="E322" i="121" s="1"/>
  <c r="F322" i="121" s="1"/>
  <c r="L322" i="121" s="1"/>
  <c r="H322" i="121" a="1"/>
  <c r="H322" i="121" s="1"/>
  <c r="B323" i="121"/>
  <c r="C322" i="121"/>
  <c r="G322" i="121" a="1"/>
  <c r="G322" i="121" s="1"/>
  <c r="J321" i="121" a="1"/>
  <c r="J321" i="121" s="1"/>
  <c r="K321" i="121" a="1"/>
  <c r="K321" i="121" s="1"/>
  <c r="G323" i="121" l="1" a="1"/>
  <c r="G323" i="121" s="1"/>
  <c r="D323" i="121" a="1"/>
  <c r="D323" i="121" s="1"/>
  <c r="E323" i="121" s="1" a="1"/>
  <c r="E323" i="121" s="1"/>
  <c r="F323" i="121" s="1"/>
  <c r="L323" i="121" s="1"/>
  <c r="C323" i="121"/>
  <c r="H323" i="121" a="1"/>
  <c r="H323" i="121" s="1"/>
  <c r="B324" i="121"/>
  <c r="I323" i="121" a="1"/>
  <c r="I323" i="121" s="1"/>
  <c r="H324" i="121" l="1" a="1"/>
  <c r="H324" i="121" s="1"/>
  <c r="B325" i="121"/>
  <c r="C324" i="121"/>
  <c r="G324" i="121" a="1"/>
  <c r="G324" i="121" s="1"/>
  <c r="I324" i="121" a="1"/>
  <c r="I324" i="121" s="1"/>
  <c r="D324" i="121" a="1"/>
  <c r="D324" i="121" s="1"/>
  <c r="E324" i="121" s="1" a="1"/>
  <c r="E324" i="121" s="1"/>
  <c r="F324" i="121" s="1"/>
  <c r="L324" i="121" s="1"/>
  <c r="K323" i="121" a="1"/>
  <c r="K323" i="121" s="1"/>
  <c r="J323" i="121" a="1"/>
  <c r="J323" i="121" s="1"/>
  <c r="B326" i="121" l="1"/>
  <c r="H325" i="121" a="1"/>
  <c r="H325" i="121" s="1"/>
  <c r="C325" i="121"/>
  <c r="G325" i="121" a="1"/>
  <c r="G325" i="121" s="1"/>
  <c r="D325" i="121" a="1"/>
  <c r="D325" i="121" s="1"/>
  <c r="E325" i="121" s="1" a="1"/>
  <c r="E325" i="121" s="1"/>
  <c r="F325" i="121" s="1"/>
  <c r="L325" i="121" s="1"/>
  <c r="I325" i="121" a="1"/>
  <c r="I325" i="121" s="1"/>
  <c r="K325" i="121" l="1" a="1"/>
  <c r="K325" i="121" s="1"/>
  <c r="J325" i="121" a="1"/>
  <c r="J325" i="121" s="1"/>
  <c r="G326" i="121" a="1"/>
  <c r="G326" i="121" s="1"/>
  <c r="H326" i="121" a="1"/>
  <c r="H326" i="121" s="1"/>
  <c r="I326" i="121" a="1"/>
  <c r="I326" i="121" s="1"/>
  <c r="D326" i="121" a="1"/>
  <c r="D326" i="121" s="1"/>
  <c r="E326" i="121" s="1" a="1"/>
  <c r="E326" i="121" s="1"/>
  <c r="F326" i="121" s="1"/>
  <c r="L326" i="121" s="1"/>
  <c r="C326" i="121"/>
  <c r="B327" i="121"/>
  <c r="I327" i="121" l="1" a="1"/>
  <c r="I327" i="121" s="1"/>
  <c r="G327" i="121" a="1"/>
  <c r="G327" i="121" s="1"/>
  <c r="B328" i="121"/>
  <c r="H327" i="121" a="1"/>
  <c r="H327" i="121" s="1"/>
  <c r="D327" i="121" a="1"/>
  <c r="D327" i="121" s="1"/>
  <c r="E327" i="121" s="1" a="1"/>
  <c r="E327" i="121" s="1"/>
  <c r="F327" i="121" s="1"/>
  <c r="L327" i="121" s="1"/>
  <c r="C327" i="121"/>
  <c r="J327" i="121" l="1" a="1"/>
  <c r="J327" i="121" s="1"/>
  <c r="K327" i="121" a="1"/>
  <c r="K327" i="121" s="1"/>
  <c r="G328" i="121" a="1"/>
  <c r="G328" i="121" s="1"/>
  <c r="H328" i="121" a="1"/>
  <c r="H328" i="121" s="1"/>
  <c r="D328" i="121" a="1"/>
  <c r="D328" i="121" s="1"/>
  <c r="E328" i="121" s="1" a="1"/>
  <c r="E328" i="121" s="1"/>
  <c r="F328" i="121" s="1"/>
  <c r="L328" i="121" s="1"/>
  <c r="B329" i="121"/>
  <c r="I328" i="121" a="1"/>
  <c r="I328" i="121" s="1"/>
  <c r="C328" i="121"/>
  <c r="B330" i="121" l="1"/>
  <c r="C329" i="121"/>
  <c r="I329" i="121" a="1"/>
  <c r="I329" i="121" s="1"/>
  <c r="D329" i="121" a="1"/>
  <c r="D329" i="121" s="1"/>
  <c r="E329" i="121" s="1" a="1"/>
  <c r="E329" i="121" s="1"/>
  <c r="F329" i="121" s="1"/>
  <c r="L329" i="121" s="1"/>
  <c r="H329" i="121" a="1"/>
  <c r="H329" i="121" s="1"/>
  <c r="G329" i="121" a="1"/>
  <c r="G329" i="121" s="1"/>
  <c r="K329" i="121" l="1" a="1"/>
  <c r="K329" i="121" s="1"/>
  <c r="J329" i="121" a="1"/>
  <c r="J329" i="121" s="1"/>
  <c r="I330" i="121" a="1"/>
  <c r="I330" i="121" s="1"/>
  <c r="D330" i="121" a="1"/>
  <c r="D330" i="121" s="1"/>
  <c r="E330" i="121" s="1" a="1"/>
  <c r="E330" i="121" s="1"/>
  <c r="F330" i="121" s="1"/>
  <c r="L330" i="121" s="1"/>
  <c r="H330" i="121" a="1"/>
  <c r="H330" i="121" s="1"/>
  <c r="G330" i="121" a="1"/>
  <c r="G330" i="121" s="1"/>
  <c r="C330" i="121"/>
  <c r="B331" i="121"/>
  <c r="B332" i="121" l="1"/>
  <c r="C331" i="121"/>
  <c r="G331" i="121" a="1"/>
  <c r="G331" i="121" s="1"/>
  <c r="I331" i="121" a="1"/>
  <c r="I331" i="121" s="1"/>
  <c r="D331" i="121" a="1"/>
  <c r="D331" i="121" s="1"/>
  <c r="E331" i="121" s="1" a="1"/>
  <c r="E331" i="121" s="1"/>
  <c r="F331" i="121" s="1"/>
  <c r="L331" i="121" s="1"/>
  <c r="H331" i="121" a="1"/>
  <c r="H331" i="121" s="1"/>
  <c r="K331" i="121" l="1" a="1"/>
  <c r="K331" i="121" s="1"/>
  <c r="J331" i="121" a="1"/>
  <c r="J331" i="121" s="1"/>
  <c r="H332" i="121" a="1"/>
  <c r="H332" i="121" s="1"/>
  <c r="C332" i="121"/>
  <c r="G332" i="121" a="1"/>
  <c r="G332" i="121" s="1"/>
  <c r="I332" i="121" a="1"/>
  <c r="I332" i="121" s="1"/>
  <c r="B333" i="121"/>
  <c r="D332" i="121" a="1"/>
  <c r="D332" i="121" s="1"/>
  <c r="E332" i="121" s="1" a="1"/>
  <c r="E332" i="121" s="1"/>
  <c r="F332" i="121" s="1"/>
  <c r="L332" i="121" s="1"/>
  <c r="G333" i="121" l="1" a="1"/>
  <c r="G333" i="121" s="1"/>
  <c r="D333" i="121" a="1"/>
  <c r="D333" i="121" s="1"/>
  <c r="E333" i="121" s="1" a="1"/>
  <c r="E333" i="121" s="1"/>
  <c r="F333" i="121" s="1"/>
  <c r="L333" i="121" s="1"/>
  <c r="I333" i="121" a="1"/>
  <c r="I333" i="121" s="1"/>
  <c r="H333" i="121" a="1"/>
  <c r="H333" i="121" s="1"/>
  <c r="B334" i="121"/>
  <c r="C333" i="121"/>
  <c r="G334" i="121" l="1" a="1"/>
  <c r="G334" i="121" s="1"/>
  <c r="H334" i="121" a="1"/>
  <c r="H334" i="121" s="1"/>
  <c r="C334" i="121"/>
  <c r="D334" i="121" a="1"/>
  <c r="D334" i="121" s="1"/>
  <c r="E334" i="121" s="1" a="1"/>
  <c r="E334" i="121" s="1"/>
  <c r="F334" i="121" s="1"/>
  <c r="L334" i="121" s="1"/>
  <c r="B335" i="121"/>
  <c r="I334" i="121" a="1"/>
  <c r="I334" i="121" s="1"/>
  <c r="J333" i="121" a="1"/>
  <c r="J333" i="121" s="1"/>
  <c r="K333" i="121" a="1"/>
  <c r="K333" i="121" s="1"/>
  <c r="D335" i="121" l="1" a="1"/>
  <c r="D335" i="121" s="1"/>
  <c r="E335" i="121" s="1" a="1"/>
  <c r="E335" i="121" s="1"/>
  <c r="F335" i="121" s="1"/>
  <c r="L335" i="121" s="1"/>
  <c r="G335" i="121" a="1"/>
  <c r="G335" i="121" s="1"/>
  <c r="B336" i="121"/>
  <c r="I335" i="121" a="1"/>
  <c r="I335" i="121" s="1"/>
  <c r="C335" i="121"/>
  <c r="H335" i="121" a="1"/>
  <c r="H335" i="121" s="1"/>
  <c r="I336" i="121" l="1" a="1"/>
  <c r="I336" i="121" s="1"/>
  <c r="G336" i="121" a="1"/>
  <c r="G336" i="121" s="1"/>
  <c r="B337" i="121"/>
  <c r="D336" i="121" a="1"/>
  <c r="D336" i="121" s="1"/>
  <c r="E336" i="121" s="1" a="1"/>
  <c r="E336" i="121" s="1"/>
  <c r="F336" i="121" s="1"/>
  <c r="L336" i="121" s="1"/>
  <c r="C336" i="121"/>
  <c r="H336" i="121" a="1"/>
  <c r="H336" i="121" s="1"/>
  <c r="J335" i="121" a="1"/>
  <c r="J335" i="121" s="1"/>
  <c r="K335" i="121" a="1"/>
  <c r="K335" i="121" s="1"/>
  <c r="H337" i="121" l="1" a="1"/>
  <c r="H337" i="121" s="1"/>
  <c r="G337" i="121" a="1"/>
  <c r="G337" i="121" s="1"/>
  <c r="I337" i="121" a="1"/>
  <c r="I337" i="121" s="1"/>
  <c r="C337" i="121"/>
  <c r="D337" i="121" a="1"/>
  <c r="D337" i="121" s="1"/>
  <c r="E337" i="121" s="1" a="1"/>
  <c r="E337" i="121" s="1"/>
  <c r="F337" i="121" s="1"/>
  <c r="L337" i="121" s="1"/>
  <c r="B338" i="121"/>
  <c r="I338" i="121" l="1" a="1"/>
  <c r="I338" i="121" s="1"/>
  <c r="H338" i="121" a="1"/>
  <c r="H338" i="121" s="1"/>
  <c r="B339" i="121"/>
  <c r="D338" i="121" a="1"/>
  <c r="D338" i="121" s="1"/>
  <c r="E338" i="121" s="1" a="1"/>
  <c r="E338" i="121" s="1"/>
  <c r="F338" i="121" s="1"/>
  <c r="L338" i="121" s="1"/>
  <c r="C338" i="121"/>
  <c r="G338" i="121" a="1"/>
  <c r="G338" i="121" s="1"/>
  <c r="K337" i="121" a="1"/>
  <c r="K337" i="121" s="1"/>
  <c r="J337" i="121" a="1"/>
  <c r="J337" i="121" s="1"/>
  <c r="D339" i="121" l="1" a="1"/>
  <c r="D339" i="121" s="1"/>
  <c r="E339" i="121" s="1" a="1"/>
  <c r="E339" i="121" s="1"/>
  <c r="F339" i="121" s="1"/>
  <c r="L339" i="121" s="1"/>
  <c r="C339" i="121"/>
  <c r="H339" i="121" a="1"/>
  <c r="H339" i="121" s="1"/>
  <c r="B340" i="121"/>
  <c r="G339" i="121" a="1"/>
  <c r="G339" i="121" s="1"/>
  <c r="I339" i="121" a="1"/>
  <c r="I339" i="121" s="1"/>
  <c r="K339" i="121" l="1" a="1"/>
  <c r="K339" i="121" s="1"/>
  <c r="J339" i="121" a="1"/>
  <c r="J339" i="121" s="1"/>
  <c r="H340" i="121" a="1"/>
  <c r="H340" i="121" s="1"/>
  <c r="B341" i="121"/>
  <c r="C340" i="121"/>
  <c r="G340" i="121" a="1"/>
  <c r="G340" i="121" s="1"/>
  <c r="I340" i="121" a="1"/>
  <c r="I340" i="121" s="1"/>
  <c r="D340" i="121" a="1"/>
  <c r="D340" i="121" s="1"/>
  <c r="E340" i="121" s="1" a="1"/>
  <c r="E340" i="121" s="1"/>
  <c r="F340" i="121" s="1"/>
  <c r="L340" i="121" s="1"/>
  <c r="H341" i="121" l="1" a="1"/>
  <c r="H341" i="121" s="1"/>
  <c r="B342" i="121"/>
  <c r="G341" i="121" a="1"/>
  <c r="G341" i="121" s="1"/>
  <c r="I341" i="121" a="1"/>
  <c r="I341" i="121" s="1"/>
  <c r="C341" i="121"/>
  <c r="D341" i="121" a="1"/>
  <c r="D341" i="121" s="1"/>
  <c r="E341" i="121" s="1" a="1"/>
  <c r="E341" i="121" s="1"/>
  <c r="F341" i="121" s="1"/>
  <c r="L341" i="121" s="1"/>
  <c r="K341" i="121" l="1" a="1"/>
  <c r="K341" i="121" s="1"/>
  <c r="J341" i="121" a="1"/>
  <c r="J341" i="121" s="1"/>
  <c r="G342" i="121" a="1"/>
  <c r="G342" i="121" s="1"/>
  <c r="H342" i="121" a="1"/>
  <c r="H342" i="121" s="1"/>
  <c r="I342" i="121" a="1"/>
  <c r="I342" i="121" s="1"/>
  <c r="D342" i="121" a="1"/>
  <c r="D342" i="121" s="1"/>
  <c r="E342" i="121" s="1" a="1"/>
  <c r="E342" i="121" s="1"/>
  <c r="F342" i="121" s="1"/>
  <c r="L342" i="121" s="1"/>
  <c r="B343" i="121"/>
  <c r="C342" i="121"/>
  <c r="I343" i="121" l="1" a="1"/>
  <c r="I343" i="121" s="1"/>
  <c r="G343" i="121" a="1"/>
  <c r="G343" i="121" s="1"/>
  <c r="H343" i="121" a="1"/>
  <c r="H343" i="121" s="1"/>
  <c r="B344" i="121"/>
  <c r="D343" i="121" a="1"/>
  <c r="D343" i="121" s="1"/>
  <c r="E343" i="121" s="1" a="1"/>
  <c r="E343" i="121" s="1"/>
  <c r="F343" i="121" s="1"/>
  <c r="L343" i="121" s="1"/>
  <c r="C343" i="121"/>
  <c r="I344" i="121" l="1" a="1"/>
  <c r="I344" i="121" s="1"/>
  <c r="G344" i="121" a="1"/>
  <c r="G344" i="121" s="1"/>
  <c r="H344" i="121" a="1"/>
  <c r="H344" i="121" s="1"/>
  <c r="D344" i="121" a="1"/>
  <c r="D344" i="121" s="1"/>
  <c r="E344" i="121" s="1" a="1"/>
  <c r="E344" i="121" s="1"/>
  <c r="F344" i="121" s="1"/>
  <c r="L344" i="121" s="1"/>
  <c r="B345" i="121"/>
  <c r="C344" i="121"/>
  <c r="K343" i="121" a="1"/>
  <c r="K343" i="121" s="1"/>
  <c r="J343" i="121" a="1"/>
  <c r="J343" i="121" s="1"/>
  <c r="C345" i="121" l="1"/>
  <c r="B346" i="121"/>
  <c r="I345" i="121" a="1"/>
  <c r="I345" i="121" s="1"/>
  <c r="G345" i="121" a="1"/>
  <c r="G345" i="121" s="1"/>
  <c r="D345" i="121" a="1"/>
  <c r="D345" i="121" s="1"/>
  <c r="E345" i="121" s="1" a="1"/>
  <c r="E345" i="121" s="1"/>
  <c r="F345" i="121" s="1"/>
  <c r="L345" i="121" s="1"/>
  <c r="H345" i="121" a="1"/>
  <c r="H345" i="121" s="1"/>
  <c r="J345" i="121" l="1" a="1"/>
  <c r="J345" i="121" s="1"/>
  <c r="K345" i="121" a="1"/>
  <c r="K345" i="121" s="1"/>
  <c r="D346" i="121" a="1"/>
  <c r="D346" i="121" s="1"/>
  <c r="E346" i="121" s="1" a="1"/>
  <c r="E346" i="121" s="1"/>
  <c r="F346" i="121" s="1"/>
  <c r="L346" i="121" s="1"/>
  <c r="I346" i="121" a="1"/>
  <c r="I346" i="121" s="1"/>
  <c r="G346" i="121" a="1"/>
  <c r="G346" i="121" s="1"/>
  <c r="C346" i="121"/>
  <c r="H346" i="121" a="1"/>
  <c r="H346" i="121" s="1"/>
  <c r="B347" i="121"/>
  <c r="B348" i="121" l="1"/>
  <c r="C347" i="121"/>
  <c r="G347" i="121" a="1"/>
  <c r="G347" i="121" s="1"/>
  <c r="D347" i="121" a="1"/>
  <c r="D347" i="121" s="1"/>
  <c r="E347" i="121" s="1" a="1"/>
  <c r="E347" i="121" s="1"/>
  <c r="F347" i="121" s="1"/>
  <c r="L347" i="121" s="1"/>
  <c r="I347" i="121" a="1"/>
  <c r="I347" i="121" s="1"/>
  <c r="H347" i="121" a="1"/>
  <c r="H347" i="121" s="1"/>
  <c r="J347" i="121" l="1" a="1"/>
  <c r="J347" i="121" s="1"/>
  <c r="K347" i="121" a="1"/>
  <c r="K347" i="121" s="1"/>
  <c r="H348" i="121" a="1"/>
  <c r="H348" i="121" s="1"/>
  <c r="B349" i="121"/>
  <c r="G348" i="121" a="1"/>
  <c r="G348" i="121" s="1"/>
  <c r="I348" i="121" a="1"/>
  <c r="I348" i="121" s="1"/>
  <c r="D348" i="121" a="1"/>
  <c r="D348" i="121" s="1"/>
  <c r="E348" i="121" s="1" a="1"/>
  <c r="E348" i="121" s="1"/>
  <c r="F348" i="121" s="1"/>
  <c r="L348" i="121" s="1"/>
  <c r="C348" i="121"/>
  <c r="G349" i="121" l="1" a="1"/>
  <c r="G349" i="121" s="1"/>
  <c r="D349" i="121" a="1"/>
  <c r="D349" i="121" s="1"/>
  <c r="E349" i="121" s="1" a="1"/>
  <c r="E349" i="121" s="1"/>
  <c r="F349" i="121" s="1"/>
  <c r="L349" i="121" s="1"/>
  <c r="H349" i="121" a="1"/>
  <c r="H349" i="121" s="1"/>
  <c r="B350" i="121"/>
  <c r="I349" i="121" a="1"/>
  <c r="I349" i="121" s="1"/>
  <c r="C349" i="121"/>
  <c r="G350" i="121" l="1" a="1"/>
  <c r="G350" i="121" s="1"/>
  <c r="B351" i="121"/>
  <c r="C350" i="121"/>
  <c r="D350" i="121" a="1"/>
  <c r="D350" i="121" s="1"/>
  <c r="E350" i="121" s="1" a="1"/>
  <c r="E350" i="121" s="1"/>
  <c r="F350" i="121" s="1"/>
  <c r="L350" i="121" s="1"/>
  <c r="I350" i="121" a="1"/>
  <c r="I350" i="121" s="1"/>
  <c r="H350" i="121" a="1"/>
  <c r="H350" i="121" s="1"/>
  <c r="K349" i="121" a="1"/>
  <c r="K349" i="121" s="1"/>
  <c r="J349" i="121" a="1"/>
  <c r="J349" i="121" s="1"/>
  <c r="B352" i="121" l="1"/>
  <c r="C351" i="121"/>
  <c r="D351" i="121" a="1"/>
  <c r="D351" i="121" s="1"/>
  <c r="E351" i="121" s="1" a="1"/>
  <c r="E351" i="121" s="1"/>
  <c r="F351" i="121" s="1"/>
  <c r="L351" i="121" s="1"/>
  <c r="I351" i="121" a="1"/>
  <c r="I351" i="121" s="1"/>
  <c r="H351" i="121" a="1"/>
  <c r="H351" i="121" s="1"/>
  <c r="G351" i="121" a="1"/>
  <c r="G351" i="121" s="1"/>
  <c r="J351" i="121" l="1" a="1"/>
  <c r="J351" i="121" s="1"/>
  <c r="K351" i="121" a="1"/>
  <c r="K351" i="121" s="1"/>
  <c r="I352" i="121" a="1"/>
  <c r="I352" i="121" s="1"/>
  <c r="G352" i="121" a="1"/>
  <c r="G352" i="121" s="1"/>
  <c r="B353" i="121"/>
  <c r="D352" i="121" a="1"/>
  <c r="D352" i="121" s="1"/>
  <c r="E352" i="121" s="1" a="1"/>
  <c r="E352" i="121" s="1"/>
  <c r="F352" i="121" s="1"/>
  <c r="L352" i="121" s="1"/>
  <c r="C352" i="121"/>
  <c r="H352" i="121" a="1"/>
  <c r="H352" i="121" s="1"/>
  <c r="B354" i="121" l="1"/>
  <c r="I353" i="121" a="1"/>
  <c r="I353" i="121" s="1"/>
  <c r="C353" i="121"/>
  <c r="G353" i="121" a="1"/>
  <c r="G353" i="121" s="1"/>
  <c r="D353" i="121" a="1"/>
  <c r="D353" i="121" s="1"/>
  <c r="E353" i="121" s="1" a="1"/>
  <c r="E353" i="121" s="1"/>
  <c r="F353" i="121" s="1"/>
  <c r="L353" i="121" s="1"/>
  <c r="H353" i="121" a="1"/>
  <c r="H353" i="121" s="1"/>
  <c r="J353" i="121" l="1" a="1"/>
  <c r="J353" i="121" s="1"/>
  <c r="K353" i="121" a="1"/>
  <c r="K353" i="121" s="1"/>
  <c r="I354" i="121" a="1"/>
  <c r="I354" i="121" s="1"/>
  <c r="D354" i="121" a="1"/>
  <c r="D354" i="121" s="1"/>
  <c r="E354" i="121" s="1" a="1"/>
  <c r="E354" i="121" s="1"/>
  <c r="F354" i="121" s="1"/>
  <c r="L354" i="121" s="1"/>
  <c r="H354" i="121" a="1"/>
  <c r="H354" i="121" s="1"/>
  <c r="B355" i="121"/>
  <c r="C354" i="121"/>
  <c r="G354" i="121" a="1"/>
  <c r="G354" i="121" s="1"/>
  <c r="B356" i="121" l="1"/>
  <c r="G355" i="121" a="1"/>
  <c r="G355" i="121" s="1"/>
  <c r="I355" i="121" a="1"/>
  <c r="I355" i="121" s="1"/>
  <c r="D355" i="121" a="1"/>
  <c r="D355" i="121" s="1"/>
  <c r="E355" i="121" s="1" a="1"/>
  <c r="E355" i="121" s="1"/>
  <c r="F355" i="121" s="1"/>
  <c r="L355" i="121" s="1"/>
  <c r="C355" i="121"/>
  <c r="H355" i="121" a="1"/>
  <c r="H355" i="121" s="1"/>
  <c r="K355" i="121" l="1" a="1"/>
  <c r="K355" i="121" s="1"/>
  <c r="J355" i="121" a="1"/>
  <c r="J355" i="121" s="1"/>
  <c r="H356" i="121" a="1"/>
  <c r="H356" i="121" s="1"/>
  <c r="C356" i="121"/>
  <c r="G356" i="121" a="1"/>
  <c r="G356" i="121" s="1"/>
  <c r="I356" i="121" a="1"/>
  <c r="I356" i="121" s="1"/>
  <c r="D356" i="121" a="1"/>
  <c r="D356" i="121" s="1"/>
  <c r="E356" i="121" s="1" a="1"/>
  <c r="E356" i="121" s="1"/>
  <c r="F356" i="121" s="1"/>
  <c r="L356" i="121" s="1"/>
  <c r="B357" i="121"/>
  <c r="G357" i="121" l="1" a="1"/>
  <c r="G357" i="121" s="1"/>
  <c r="I357" i="121" a="1"/>
  <c r="I357" i="121" s="1"/>
  <c r="H357" i="121" a="1"/>
  <c r="H357" i="121" s="1"/>
  <c r="B358" i="121"/>
  <c r="C357" i="121"/>
  <c r="D357" i="121" a="1"/>
  <c r="D357" i="121" s="1"/>
  <c r="E357" i="121" s="1" a="1"/>
  <c r="E357" i="121" s="1"/>
  <c r="F357" i="121" s="1"/>
  <c r="L357" i="121" s="1"/>
  <c r="G358" i="121" l="1" a="1"/>
  <c r="G358" i="121" s="1"/>
  <c r="B359" i="121"/>
  <c r="H358" i="121" a="1"/>
  <c r="H358" i="121" s="1"/>
  <c r="I358" i="121" a="1"/>
  <c r="I358" i="121" s="1"/>
  <c r="D358" i="121" a="1"/>
  <c r="D358" i="121" s="1"/>
  <c r="E358" i="121" s="1" a="1"/>
  <c r="E358" i="121" s="1"/>
  <c r="F358" i="121" s="1"/>
  <c r="L358" i="121" s="1"/>
  <c r="C358" i="121"/>
  <c r="K357" i="121" a="1"/>
  <c r="K357" i="121" s="1"/>
  <c r="J357" i="121" a="1"/>
  <c r="J357" i="121" s="1"/>
  <c r="G359" i="121" l="1" a="1"/>
  <c r="G359" i="121" s="1"/>
  <c r="D359" i="121" a="1"/>
  <c r="D359" i="121" s="1"/>
  <c r="E359" i="121" s="1" a="1"/>
  <c r="E359" i="121" s="1"/>
  <c r="F359" i="121" s="1"/>
  <c r="L359" i="121" s="1"/>
  <c r="B360" i="121"/>
  <c r="I359" i="121" a="1"/>
  <c r="I359" i="121" s="1"/>
  <c r="C359" i="121"/>
  <c r="H359" i="121" a="1"/>
  <c r="H359" i="121" s="1"/>
  <c r="I360" i="121" l="1" a="1"/>
  <c r="I360" i="121" s="1"/>
  <c r="G360" i="121" a="1"/>
  <c r="G360" i="121" s="1"/>
  <c r="H360" i="121" a="1"/>
  <c r="H360" i="121" s="1"/>
  <c r="D360" i="121" a="1"/>
  <c r="D360" i="121" s="1"/>
  <c r="E360" i="121" s="1" a="1"/>
  <c r="E360" i="121" s="1"/>
  <c r="F360" i="121" s="1"/>
  <c r="L360" i="121" s="1"/>
  <c r="C360" i="121"/>
  <c r="B361" i="121"/>
  <c r="J359" i="121" a="1"/>
  <c r="J359" i="121" s="1"/>
  <c r="K359" i="121" a="1"/>
  <c r="K359" i="121" s="1"/>
  <c r="C361" i="121" l="1"/>
  <c r="I361" i="121" a="1"/>
  <c r="I361" i="121" s="1"/>
  <c r="H361" i="121" a="1"/>
  <c r="H361" i="121" s="1"/>
  <c r="B362" i="121"/>
  <c r="D361" i="121" a="1"/>
  <c r="D361" i="121" s="1"/>
  <c r="E361" i="121" s="1" a="1"/>
  <c r="E361" i="121" s="1"/>
  <c r="F361" i="121" s="1"/>
  <c r="L361" i="121" s="1"/>
  <c r="G361" i="121" a="1"/>
  <c r="G361" i="121" s="1"/>
  <c r="K361" i="121" l="1" a="1"/>
  <c r="K361" i="121" s="1"/>
  <c r="J361" i="121" a="1"/>
  <c r="J361" i="121" s="1"/>
  <c r="D362" i="121" a="1"/>
  <c r="D362" i="121" s="1"/>
  <c r="E362" i="121" s="1" a="1"/>
  <c r="E362" i="121" s="1"/>
  <c r="F362" i="121" s="1"/>
  <c r="L362" i="121" s="1"/>
  <c r="I362" i="121" a="1"/>
  <c r="I362" i="121" s="1"/>
  <c r="H362" i="121" a="1"/>
  <c r="H362" i="121" s="1"/>
  <c r="G362" i="121" a="1"/>
  <c r="G362" i="121" s="1"/>
  <c r="C362" i="121"/>
  <c r="B363" i="121"/>
  <c r="C363" i="121" l="1"/>
  <c r="D363" i="121" s="1" a="1"/>
  <c r="D363" i="121" s="1"/>
  <c r="E363" i="121" s="1" a="1"/>
  <c r="E363" i="121" s="1"/>
  <c r="F363" i="121" s="1"/>
  <c r="L363" i="121" s="1"/>
  <c r="H363" i="121" a="1"/>
  <c r="H363" i="121" s="1"/>
  <c r="I363" i="121" a="1"/>
  <c r="I363" i="121" s="1"/>
  <c r="B364" i="121"/>
  <c r="G363" i="121" a="1"/>
  <c r="G363" i="121" s="1"/>
  <c r="K363" i="121" s="1" a="1"/>
  <c r="K363" i="121" s="1"/>
  <c r="J363" i="121" l="1" a="1"/>
  <c r="J363" i="121" s="1"/>
  <c r="H364" i="121" a="1"/>
  <c r="H364" i="121" s="1"/>
  <c r="B365" i="121"/>
  <c r="C364" i="121"/>
  <c r="G364" i="121" a="1"/>
  <c r="G364" i="121" s="1"/>
  <c r="I364" i="121" a="1"/>
  <c r="I364" i="121" s="1"/>
  <c r="D364" i="121" a="1"/>
  <c r="D364" i="121" s="1"/>
  <c r="E364" i="121" s="1" a="1"/>
  <c r="E364" i="121" s="1"/>
  <c r="F364" i="121" s="1"/>
  <c r="L364" i="121" s="1"/>
  <c r="B366" i="121" l="1"/>
  <c r="H365" i="121" a="1"/>
  <c r="H365" i="121" s="1"/>
  <c r="C365" i="121"/>
  <c r="I365" i="121" a="1"/>
  <c r="I365" i="121" s="1"/>
  <c r="G365" i="121" a="1"/>
  <c r="G365" i="121" s="1"/>
  <c r="D365" i="121" a="1"/>
  <c r="D365" i="121" s="1"/>
  <c r="E365" i="121" s="1" a="1"/>
  <c r="E365" i="121" s="1"/>
  <c r="F365" i="121" s="1"/>
  <c r="L365" i="121" s="1"/>
  <c r="K365" i="121" l="1" a="1"/>
  <c r="K365" i="121" s="1"/>
  <c r="J365" i="121" a="1"/>
  <c r="J365" i="121" s="1"/>
  <c r="C366" i="121"/>
  <c r="D366" i="121" a="1"/>
  <c r="D366" i="121" s="1"/>
  <c r="E366" i="121" s="1" a="1"/>
  <c r="E366" i="121" s="1"/>
  <c r="F366" i="121" s="1"/>
  <c r="L366" i="121" s="1"/>
  <c r="B367" i="121"/>
  <c r="H366" i="121" a="1"/>
  <c r="H366" i="121" s="1"/>
  <c r="G366" i="121" a="1"/>
  <c r="G366" i="121" s="1"/>
  <c r="I366" i="121" a="1"/>
  <c r="I366" i="121" s="1"/>
  <c r="D367" i="121" l="1" a="1"/>
  <c r="D367" i="121" s="1"/>
  <c r="E367" i="121" s="1" a="1"/>
  <c r="E367" i="121" s="1"/>
  <c r="F367" i="121" s="1"/>
  <c r="L367" i="121" s="1"/>
  <c r="H367" i="121" a="1"/>
  <c r="H367" i="121" s="1"/>
  <c r="G367" i="121" a="1"/>
  <c r="G367" i="121" s="1"/>
  <c r="B368" i="121"/>
  <c r="I367" i="121" a="1"/>
  <c r="I367" i="121" s="1"/>
  <c r="C367" i="121"/>
  <c r="I368" i="121" l="1" a="1"/>
  <c r="I368" i="121" s="1"/>
  <c r="G368" i="121" a="1"/>
  <c r="G368" i="121" s="1"/>
  <c r="D368" i="121" a="1"/>
  <c r="D368" i="121" s="1"/>
  <c r="E368" i="121" s="1" a="1"/>
  <c r="E368" i="121" s="1"/>
  <c r="F368" i="121" s="1"/>
  <c r="L368" i="121" s="1"/>
  <c r="B369" i="121"/>
  <c r="C368" i="121"/>
  <c r="H368" i="121" a="1"/>
  <c r="H368" i="121" s="1"/>
  <c r="J367" i="121" a="1"/>
  <c r="J367" i="121" s="1"/>
  <c r="K367" i="121" a="1"/>
  <c r="K367" i="121" s="1"/>
  <c r="G369" i="121" l="1" a="1"/>
  <c r="G369" i="121" s="1"/>
  <c r="I369" i="121" a="1"/>
  <c r="I369" i="121" s="1"/>
  <c r="C369" i="121"/>
  <c r="D369" i="121" a="1"/>
  <c r="D369" i="121" s="1"/>
  <c r="E369" i="121" s="1" a="1"/>
  <c r="E369" i="121" s="1"/>
  <c r="F369" i="121" s="1"/>
  <c r="L369" i="121" s="1"/>
  <c r="B370" i="121"/>
  <c r="H369" i="121" a="1"/>
  <c r="H369" i="121" s="1"/>
  <c r="I370" i="121" l="1" a="1"/>
  <c r="I370" i="121" s="1"/>
  <c r="D370" i="121" a="1"/>
  <c r="D370" i="121" s="1"/>
  <c r="E370" i="121" s="1" a="1"/>
  <c r="E370" i="121" s="1"/>
  <c r="F370" i="121" s="1"/>
  <c r="L370" i="121" s="1"/>
  <c r="H370" i="121" a="1"/>
  <c r="H370" i="121" s="1"/>
  <c r="B371" i="121"/>
  <c r="C370" i="121"/>
  <c r="G370" i="121" a="1"/>
  <c r="G370" i="121" s="1"/>
  <c r="J369" i="121" a="1"/>
  <c r="J369" i="121" s="1"/>
  <c r="K369" i="121" a="1"/>
  <c r="K369" i="121" s="1"/>
  <c r="G371" i="121" l="1" a="1"/>
  <c r="G371" i="121" s="1"/>
  <c r="D371" i="121" a="1"/>
  <c r="D371" i="121" s="1"/>
  <c r="E371" i="121" s="1" a="1"/>
  <c r="E371" i="121" s="1"/>
  <c r="F371" i="121" s="1"/>
  <c r="L371" i="121" s="1"/>
  <c r="C371" i="121"/>
  <c r="H371" i="121" a="1"/>
  <c r="H371" i="121" s="1"/>
  <c r="B372" i="121"/>
  <c r="I371" i="121" a="1"/>
  <c r="I371" i="121" s="1"/>
  <c r="H372" i="121" l="1" a="1"/>
  <c r="H372" i="121" s="1"/>
  <c r="B373" i="121"/>
  <c r="C372" i="121"/>
  <c r="G372" i="121" a="1"/>
  <c r="G372" i="121" s="1"/>
  <c r="I372" i="121" a="1"/>
  <c r="I372" i="121" s="1"/>
  <c r="D372" i="121" a="1"/>
  <c r="D372" i="121" s="1"/>
  <c r="E372" i="121" s="1" a="1"/>
  <c r="E372" i="121" s="1"/>
  <c r="F372" i="121" s="1"/>
  <c r="L372" i="121" s="1"/>
  <c r="K371" i="121" a="1"/>
  <c r="K371" i="121" s="1"/>
  <c r="J371" i="121" a="1"/>
  <c r="J371" i="121" s="1"/>
  <c r="D373" i="121" l="1" a="1"/>
  <c r="D373" i="121" s="1"/>
  <c r="E373" i="121" s="1" a="1"/>
  <c r="E373" i="121" s="1"/>
  <c r="F373" i="121" s="1"/>
  <c r="L373" i="121" s="1"/>
  <c r="I373" i="121" a="1"/>
  <c r="I373" i="121" s="1"/>
  <c r="H373" i="121" a="1"/>
  <c r="H373" i="121" s="1"/>
  <c r="B374" i="121"/>
  <c r="C373" i="121"/>
  <c r="G373" i="121" a="1"/>
  <c r="G373" i="121" s="1"/>
  <c r="K373" i="121" l="1" a="1"/>
  <c r="K373" i="121" s="1"/>
  <c r="J373" i="121" a="1"/>
  <c r="J373" i="121" s="1"/>
  <c r="D374" i="121" a="1"/>
  <c r="D374" i="121" s="1"/>
  <c r="E374" i="121" s="1" a="1"/>
  <c r="E374" i="121" s="1"/>
  <c r="F374" i="121" s="1"/>
  <c r="L374" i="121" s="1"/>
  <c r="G374" i="121" a="1"/>
  <c r="G374" i="121" s="1"/>
  <c r="H374" i="121" a="1"/>
  <c r="H374" i="121" s="1"/>
  <c r="I374" i="121" a="1"/>
  <c r="I374" i="121" s="1"/>
  <c r="B375" i="121"/>
  <c r="C374" i="121"/>
  <c r="G375" i="121" l="1" a="1"/>
  <c r="G375" i="121" s="1"/>
  <c r="B376" i="121"/>
  <c r="H375" i="121" a="1"/>
  <c r="H375" i="121" s="1"/>
  <c r="C375" i="121"/>
  <c r="I375" i="121" a="1"/>
  <c r="I375" i="121" s="1"/>
  <c r="D375" i="121" a="1"/>
  <c r="D375" i="121" s="1"/>
  <c r="E375" i="121" s="1" a="1"/>
  <c r="E375" i="121" s="1"/>
  <c r="F375" i="121" s="1"/>
  <c r="L375" i="121" s="1"/>
  <c r="G376" i="121" l="1" a="1"/>
  <c r="G376" i="121" s="1"/>
  <c r="H376" i="121" a="1"/>
  <c r="H376" i="121" s="1"/>
  <c r="D376" i="121" a="1"/>
  <c r="D376" i="121" s="1"/>
  <c r="E376" i="121" s="1" a="1"/>
  <c r="E376" i="121" s="1"/>
  <c r="F376" i="121" s="1"/>
  <c r="L376" i="121" s="1"/>
  <c r="B377" i="121"/>
  <c r="C376" i="121"/>
  <c r="I376" i="121" a="1"/>
  <c r="I376" i="121" s="1"/>
  <c r="J375" i="121" a="1"/>
  <c r="J375" i="121" s="1"/>
  <c r="K375" i="121" a="1"/>
  <c r="K375" i="121" s="1"/>
  <c r="G377" i="121" l="1" a="1"/>
  <c r="G377" i="121" s="1"/>
  <c r="I377" i="121" a="1"/>
  <c r="I377" i="121" s="1"/>
  <c r="B378" i="121"/>
  <c r="D377" i="121" a="1"/>
  <c r="D377" i="121" s="1"/>
  <c r="E377" i="121" s="1" a="1"/>
  <c r="E377" i="121" s="1"/>
  <c r="F377" i="121" s="1"/>
  <c r="L377" i="121" s="1"/>
  <c r="H377" i="121" a="1"/>
  <c r="H377" i="121" s="1"/>
  <c r="C377" i="121"/>
  <c r="I378" i="121" l="1" a="1"/>
  <c r="I378" i="121" s="1"/>
  <c r="D378" i="121" a="1"/>
  <c r="D378" i="121" s="1"/>
  <c r="E378" i="121" s="1" a="1"/>
  <c r="E378" i="121" s="1"/>
  <c r="F378" i="121" s="1"/>
  <c r="L378" i="121" s="1"/>
  <c r="H378" i="121" a="1"/>
  <c r="H378" i="121" s="1"/>
  <c r="G378" i="121" a="1"/>
  <c r="G378" i="121" s="1"/>
  <c r="B379" i="121"/>
  <c r="C378" i="121"/>
  <c r="K377" i="121" a="1"/>
  <c r="K377" i="121" s="1"/>
  <c r="J377" i="121" a="1"/>
  <c r="J377" i="121" s="1"/>
  <c r="G379" i="121" l="1" a="1"/>
  <c r="G379" i="121" s="1"/>
  <c r="I379" i="121" a="1"/>
  <c r="I379" i="121" s="1"/>
  <c r="D379" i="121" a="1"/>
  <c r="D379" i="121" s="1"/>
  <c r="E379" i="121" s="1" a="1"/>
  <c r="E379" i="121" s="1"/>
  <c r="F379" i="121" s="1"/>
  <c r="L379" i="121" s="1"/>
  <c r="C379" i="121"/>
  <c r="H379" i="121" a="1"/>
  <c r="H379" i="121" s="1"/>
  <c r="B380" i="121"/>
  <c r="H380" i="121" l="1" a="1"/>
  <c r="H380" i="121" s="1"/>
  <c r="B381" i="121"/>
  <c r="C380" i="121"/>
  <c r="G380" i="121" a="1"/>
  <c r="G380" i="121" s="1"/>
  <c r="I380" i="121" a="1"/>
  <c r="I380" i="121" s="1"/>
  <c r="D380" i="121" a="1"/>
  <c r="D380" i="121" s="1"/>
  <c r="E380" i="121" s="1" a="1"/>
  <c r="E380" i="121" s="1"/>
  <c r="F380" i="121" s="1"/>
  <c r="L380" i="121" s="1"/>
  <c r="K379" i="121" a="1"/>
  <c r="K379" i="121" s="1"/>
  <c r="J379" i="121" a="1"/>
  <c r="J379" i="121" s="1"/>
  <c r="D381" i="121" l="1" a="1"/>
  <c r="D381" i="121" s="1"/>
  <c r="E381" i="121" s="1" a="1"/>
  <c r="E381" i="121" s="1"/>
  <c r="F381" i="121" s="1"/>
  <c r="L381" i="121" s="1"/>
  <c r="H381" i="121" a="1"/>
  <c r="H381" i="121" s="1"/>
  <c r="B382" i="121"/>
  <c r="C381" i="121"/>
  <c r="G381" i="121" a="1"/>
  <c r="G381" i="121" s="1"/>
  <c r="I381" i="121" a="1"/>
  <c r="I381" i="121" s="1"/>
  <c r="K381" i="121" l="1" a="1"/>
  <c r="K381" i="121" s="1"/>
  <c r="J381" i="121" a="1"/>
  <c r="J381" i="121" s="1"/>
  <c r="G382" i="121" a="1"/>
  <c r="G382" i="121" s="1"/>
  <c r="H382" i="121" a="1"/>
  <c r="H382" i="121" s="1"/>
  <c r="D382" i="121" a="1"/>
  <c r="D382" i="121" s="1"/>
  <c r="E382" i="121" s="1" a="1"/>
  <c r="E382" i="121" s="1"/>
  <c r="F382" i="121" s="1"/>
  <c r="L382" i="121" s="1"/>
  <c r="C382" i="121"/>
  <c r="B383" i="121"/>
  <c r="I382" i="121" a="1"/>
  <c r="I382" i="121" s="1"/>
  <c r="I383" i="121" l="1" a="1"/>
  <c r="I383" i="121" s="1"/>
  <c r="H383" i="121" a="1"/>
  <c r="H383" i="121" s="1"/>
  <c r="G383" i="121" a="1"/>
  <c r="G383" i="121" s="1"/>
  <c r="B384" i="121"/>
  <c r="D383" i="121" a="1"/>
  <c r="D383" i="121" s="1"/>
  <c r="E383" i="121" s="1" a="1"/>
  <c r="E383" i="121" s="1"/>
  <c r="F383" i="121" s="1"/>
  <c r="L383" i="121" s="1"/>
  <c r="C383" i="121"/>
  <c r="I384" i="121" l="1" a="1"/>
  <c r="I384" i="121" s="1"/>
  <c r="G384" i="121" a="1"/>
  <c r="G384" i="121" s="1"/>
  <c r="B385" i="121"/>
  <c r="C384" i="121"/>
  <c r="H384" i="121" a="1"/>
  <c r="H384" i="121" s="1"/>
  <c r="D384" i="121" a="1"/>
  <c r="D384" i="121" s="1"/>
  <c r="E384" i="121" s="1" a="1"/>
  <c r="E384" i="121" s="1"/>
  <c r="F384" i="121" s="1"/>
  <c r="L384" i="121" s="1"/>
  <c r="J383" i="121" a="1"/>
  <c r="J383" i="121" s="1"/>
  <c r="K383" i="121" a="1"/>
  <c r="K383" i="121" s="1"/>
  <c r="B386" i="121" l="1"/>
  <c r="C385" i="121"/>
  <c r="G385" i="121" a="1"/>
  <c r="G385" i="121" s="1"/>
  <c r="I385" i="121" a="1"/>
  <c r="I385" i="121" s="1"/>
  <c r="D385" i="121" a="1"/>
  <c r="D385" i="121" s="1"/>
  <c r="E385" i="121" s="1" a="1"/>
  <c r="E385" i="121" s="1"/>
  <c r="F385" i="121" s="1"/>
  <c r="L385" i="121" s="1"/>
  <c r="H385" i="121" a="1"/>
  <c r="H385" i="121" s="1"/>
  <c r="I386" i="121" l="1" a="1"/>
  <c r="I386" i="121" s="1"/>
  <c r="D386" i="121" a="1"/>
  <c r="D386" i="121" s="1"/>
  <c r="E386" i="121" s="1" a="1"/>
  <c r="E386" i="121" s="1"/>
  <c r="F386" i="121" s="1"/>
  <c r="L386" i="121" s="1"/>
  <c r="B387" i="121"/>
  <c r="H386" i="121" a="1"/>
  <c r="H386" i="121" s="1"/>
  <c r="C386" i="121"/>
  <c r="G386" i="121" a="1"/>
  <c r="G386" i="121" s="1"/>
  <c r="J385" i="121" a="1"/>
  <c r="J385" i="121" s="1"/>
  <c r="K385" i="121" a="1"/>
  <c r="K385" i="121" s="1"/>
  <c r="D387" i="121" l="1" a="1"/>
  <c r="D387" i="121" s="1"/>
  <c r="E387" i="121" s="1" a="1"/>
  <c r="E387" i="121" s="1"/>
  <c r="F387" i="121" s="1"/>
  <c r="L387" i="121" s="1"/>
  <c r="B388" i="121"/>
  <c r="I387" i="121" a="1"/>
  <c r="I387" i="121" s="1"/>
  <c r="H387" i="121" a="1"/>
  <c r="H387" i="121" s="1"/>
  <c r="C387" i="121"/>
  <c r="G387" i="121" a="1"/>
  <c r="G387" i="121" s="1"/>
  <c r="K387" i="121" l="1" a="1"/>
  <c r="K387" i="121" s="1"/>
  <c r="J387" i="121" a="1"/>
  <c r="J387" i="121" s="1"/>
  <c r="H388" i="121" a="1"/>
  <c r="H388" i="121" s="1"/>
  <c r="B389" i="121"/>
  <c r="C388" i="121"/>
  <c r="G388" i="121" a="1"/>
  <c r="G388" i="121" s="1"/>
  <c r="I388" i="121" a="1"/>
  <c r="I388" i="121" s="1"/>
  <c r="D388" i="121" a="1"/>
  <c r="D388" i="121" s="1"/>
  <c r="E388" i="121" s="1" a="1"/>
  <c r="E388" i="121" s="1"/>
  <c r="F388" i="121" s="1"/>
  <c r="L388" i="121" s="1"/>
  <c r="H389" i="121" l="1" a="1"/>
  <c r="H389" i="121" s="1"/>
  <c r="B390" i="121"/>
  <c r="G389" i="121" a="1"/>
  <c r="G389" i="121" s="1"/>
  <c r="I389" i="121" a="1"/>
  <c r="I389" i="121" s="1"/>
  <c r="C389" i="121"/>
  <c r="D389" i="121" a="1"/>
  <c r="D389" i="121" s="1"/>
  <c r="E389" i="121" s="1" a="1"/>
  <c r="E389" i="121" s="1"/>
  <c r="F389" i="121" s="1"/>
  <c r="L389" i="121" s="1"/>
  <c r="K389" i="121" l="1" a="1"/>
  <c r="K389" i="121" s="1"/>
  <c r="J389" i="121" a="1"/>
  <c r="J389" i="121" s="1"/>
  <c r="G390" i="121" a="1"/>
  <c r="G390" i="121" s="1"/>
  <c r="H390" i="121" a="1"/>
  <c r="H390" i="121" s="1"/>
  <c r="I390" i="121" a="1"/>
  <c r="I390" i="121" s="1"/>
  <c r="D390" i="121" a="1"/>
  <c r="D390" i="121" s="1"/>
  <c r="E390" i="121" s="1" a="1"/>
  <c r="E390" i="121" s="1"/>
  <c r="F390" i="121" s="1"/>
  <c r="L390" i="121" s="1"/>
  <c r="C390" i="121"/>
  <c r="B391" i="121"/>
  <c r="I391" i="121" l="1" a="1"/>
  <c r="I391" i="121" s="1"/>
  <c r="H391" i="121" a="1"/>
  <c r="H391" i="121" s="1"/>
  <c r="G391" i="121" a="1"/>
  <c r="G391" i="121" s="1"/>
  <c r="B392" i="121"/>
  <c r="D391" i="121" a="1"/>
  <c r="D391" i="121" s="1"/>
  <c r="E391" i="121" s="1" a="1"/>
  <c r="E391" i="121" s="1"/>
  <c r="F391" i="121" s="1"/>
  <c r="L391" i="121" s="1"/>
  <c r="C391" i="121"/>
  <c r="I392" i="121" l="1" a="1"/>
  <c r="I392" i="121" s="1"/>
  <c r="G392" i="121" a="1"/>
  <c r="G392" i="121" s="1"/>
  <c r="H392" i="121" a="1"/>
  <c r="H392" i="121" s="1"/>
  <c r="B393" i="121"/>
  <c r="D392" i="121" a="1"/>
  <c r="D392" i="121" s="1"/>
  <c r="E392" i="121" s="1" a="1"/>
  <c r="E392" i="121" s="1"/>
  <c r="F392" i="121" s="1"/>
  <c r="L392" i="121" s="1"/>
  <c r="C392" i="121"/>
  <c r="K391" i="121" a="1"/>
  <c r="K391" i="121" s="1"/>
  <c r="J391" i="121" a="1"/>
  <c r="J391" i="121" s="1"/>
  <c r="C393" i="121" l="1"/>
  <c r="I393" i="121" a="1"/>
  <c r="I393" i="121" s="1"/>
  <c r="G393" i="121" a="1"/>
  <c r="G393" i="121" s="1"/>
  <c r="D393" i="121" a="1"/>
  <c r="D393" i="121" s="1"/>
  <c r="E393" i="121" s="1" a="1"/>
  <c r="E393" i="121" s="1"/>
  <c r="F393" i="121" s="1"/>
  <c r="L393" i="121" s="1"/>
  <c r="H393" i="121" a="1"/>
  <c r="H393" i="121" s="1"/>
  <c r="B394" i="121"/>
  <c r="I394" i="121" l="1" a="1"/>
  <c r="I394" i="121" s="1"/>
  <c r="D394" i="121" a="1"/>
  <c r="D394" i="121" s="1"/>
  <c r="E394" i="121" s="1" a="1"/>
  <c r="E394" i="121" s="1"/>
  <c r="F394" i="121" s="1"/>
  <c r="L394" i="121" s="1"/>
  <c r="H394" i="121" a="1"/>
  <c r="H394" i="121" s="1"/>
  <c r="G394" i="121" a="1"/>
  <c r="G394" i="121" s="1"/>
  <c r="C394" i="121"/>
  <c r="B395" i="121"/>
  <c r="K393" i="121" a="1"/>
  <c r="K393" i="121" s="1"/>
  <c r="J393" i="121" a="1"/>
  <c r="J393" i="121" s="1"/>
  <c r="B396" i="121" l="1"/>
  <c r="D395" i="121" a="1"/>
  <c r="D395" i="121" s="1"/>
  <c r="E395" i="121" s="1" a="1"/>
  <c r="E395" i="121" s="1"/>
  <c r="F395" i="121" s="1"/>
  <c r="L395" i="121" s="1"/>
  <c r="I395" i="121" a="1"/>
  <c r="I395" i="121" s="1"/>
  <c r="H395" i="121" a="1"/>
  <c r="H395" i="121" s="1"/>
  <c r="C395" i="121"/>
  <c r="G395" i="121" a="1"/>
  <c r="G395" i="121" s="1"/>
  <c r="K395" i="121" l="1" a="1"/>
  <c r="K395" i="121" s="1"/>
  <c r="J395" i="121" a="1"/>
  <c r="J395" i="121" s="1"/>
  <c r="H396" i="121" a="1"/>
  <c r="H396" i="121" s="1"/>
  <c r="B397" i="121"/>
  <c r="C396" i="121"/>
  <c r="G396" i="121" a="1"/>
  <c r="G396" i="121" s="1"/>
  <c r="I396" i="121" a="1"/>
  <c r="I396" i="121" s="1"/>
  <c r="D396" i="121" a="1"/>
  <c r="D396" i="121" s="1"/>
  <c r="E396" i="121" s="1" a="1"/>
  <c r="E396" i="121" s="1"/>
  <c r="F396" i="121" s="1"/>
  <c r="L396" i="121" s="1"/>
  <c r="G397" i="121" l="1" a="1"/>
  <c r="G397" i="121" s="1"/>
  <c r="D397" i="121" a="1"/>
  <c r="D397" i="121" s="1"/>
  <c r="E397" i="121" s="1" a="1"/>
  <c r="E397" i="121" s="1"/>
  <c r="F397" i="121" s="1"/>
  <c r="L397" i="121" s="1"/>
  <c r="B398" i="121"/>
  <c r="H397" i="121" a="1"/>
  <c r="H397" i="121" s="1"/>
  <c r="C397" i="121"/>
  <c r="I397" i="121" a="1"/>
  <c r="I397" i="121" s="1"/>
  <c r="G398" i="121" l="1" a="1"/>
  <c r="G398" i="121" s="1"/>
  <c r="H398" i="121" a="1"/>
  <c r="H398" i="121" s="1"/>
  <c r="C398" i="121"/>
  <c r="D398" i="121" a="1"/>
  <c r="D398" i="121" s="1"/>
  <c r="E398" i="121" s="1" a="1"/>
  <c r="E398" i="121" s="1"/>
  <c r="F398" i="121" s="1"/>
  <c r="L398" i="121" s="1"/>
  <c r="B399" i="121"/>
  <c r="I398" i="121" a="1"/>
  <c r="I398" i="121" s="1"/>
  <c r="J397" i="121" a="1"/>
  <c r="J397" i="121" s="1"/>
  <c r="K397" i="121" a="1"/>
  <c r="K397" i="121" s="1"/>
  <c r="H399" i="121" l="1" a="1"/>
  <c r="H399" i="121" s="1"/>
  <c r="B400" i="121"/>
  <c r="I399" i="121" a="1"/>
  <c r="I399" i="121" s="1"/>
  <c r="G399" i="121" a="1"/>
  <c r="G399" i="121" s="1"/>
  <c r="C399" i="121"/>
  <c r="D399" i="121" a="1"/>
  <c r="D399" i="121" s="1"/>
  <c r="E399" i="121" s="1" a="1"/>
  <c r="E399" i="121" s="1"/>
  <c r="F399" i="121" s="1"/>
  <c r="L399" i="121" s="1"/>
  <c r="J399" i="121" l="1" a="1"/>
  <c r="J399" i="121" s="1"/>
  <c r="K399" i="121" a="1"/>
  <c r="K399" i="121" s="1"/>
  <c r="I400" i="121" a="1"/>
  <c r="I400" i="121" s="1"/>
  <c r="G400" i="121" a="1"/>
  <c r="G400" i="121" s="1"/>
  <c r="D400" i="121" a="1"/>
  <c r="D400" i="121" s="1"/>
  <c r="E400" i="121" s="1" a="1"/>
  <c r="E400" i="121" s="1"/>
  <c r="F400" i="121" s="1"/>
  <c r="L400" i="121" s="1"/>
  <c r="B401" i="121"/>
  <c r="C400" i="121"/>
  <c r="H400" i="121" a="1"/>
  <c r="H400" i="121" s="1"/>
  <c r="H401" i="121" l="1" a="1"/>
  <c r="H401" i="121" s="1"/>
  <c r="I401" i="121" a="1"/>
  <c r="I401" i="121" s="1"/>
  <c r="B402" i="121"/>
  <c r="C401" i="121"/>
  <c r="G401" i="121" a="1"/>
  <c r="G401" i="121" s="1"/>
  <c r="D401" i="121" a="1"/>
  <c r="D401" i="121" s="1"/>
  <c r="E401" i="121" s="1" a="1"/>
  <c r="E401" i="121" s="1"/>
  <c r="F401" i="121" s="1"/>
  <c r="L401" i="121" s="1"/>
  <c r="J401" i="121" l="1" a="1"/>
  <c r="J401" i="121" s="1"/>
  <c r="K401" i="121" a="1"/>
  <c r="K401" i="121" s="1"/>
  <c r="H402" i="121" a="1"/>
  <c r="H402" i="121" s="1"/>
  <c r="B403" i="121"/>
  <c r="G402" i="121" a="1"/>
  <c r="G402" i="121" s="1"/>
  <c r="D402" i="121" a="1"/>
  <c r="D402" i="121" s="1"/>
  <c r="E402" i="121" s="1" a="1"/>
  <c r="E402" i="121" s="1"/>
  <c r="F402" i="121" s="1"/>
  <c r="L402" i="121" s="1"/>
  <c r="C402" i="121"/>
  <c r="I402" i="121" a="1"/>
  <c r="I402" i="121" s="1"/>
  <c r="B404" i="121" l="1"/>
  <c r="G403" i="121" a="1"/>
  <c r="G403" i="121" s="1"/>
  <c r="I403" i="121" a="1"/>
  <c r="I403" i="121" s="1"/>
  <c r="D403" i="121" a="1"/>
  <c r="D403" i="121" s="1"/>
  <c r="E403" i="121" s="1" a="1"/>
  <c r="E403" i="121" s="1"/>
  <c r="F403" i="121" s="1"/>
  <c r="L403" i="121" s="1"/>
  <c r="C403" i="121"/>
  <c r="H403" i="121" a="1"/>
  <c r="H403" i="121" s="1"/>
  <c r="K403" i="121" l="1" a="1"/>
  <c r="K403" i="121" s="1"/>
  <c r="J403" i="121" a="1"/>
  <c r="J403" i="121" s="1"/>
  <c r="H404" i="121" a="1"/>
  <c r="H404" i="121" s="1"/>
  <c r="G404" i="121" a="1"/>
  <c r="G404" i="121" s="1"/>
  <c r="B405" i="121"/>
  <c r="C404" i="121"/>
  <c r="I404" i="121" a="1"/>
  <c r="I404" i="121" s="1"/>
  <c r="D404" i="121" a="1"/>
  <c r="D404" i="121" s="1"/>
  <c r="E404" i="121" s="1" a="1"/>
  <c r="E404" i="121" s="1"/>
  <c r="F404" i="121" s="1"/>
  <c r="L404" i="121" s="1"/>
  <c r="G405" i="121" l="1" a="1"/>
  <c r="G405" i="121" s="1"/>
  <c r="H405" i="121" a="1"/>
  <c r="H405" i="121" s="1"/>
  <c r="B406" i="121"/>
  <c r="D405" i="121" a="1"/>
  <c r="D405" i="121" s="1"/>
  <c r="E405" i="121" s="1" a="1"/>
  <c r="E405" i="121" s="1"/>
  <c r="F405" i="121" s="1"/>
  <c r="L405" i="121" s="1"/>
  <c r="C405" i="121"/>
  <c r="I405" i="121" a="1"/>
  <c r="I405" i="121" s="1"/>
  <c r="G406" i="121" l="1" a="1"/>
  <c r="G406" i="121" s="1"/>
  <c r="H406" i="121" a="1"/>
  <c r="H406" i="121" s="1"/>
  <c r="I406" i="121" a="1"/>
  <c r="I406" i="121" s="1"/>
  <c r="D406" i="121" a="1"/>
  <c r="D406" i="121" s="1"/>
  <c r="E406" i="121" s="1" a="1"/>
  <c r="E406" i="121" s="1"/>
  <c r="F406" i="121" s="1"/>
  <c r="L406" i="121" s="1"/>
  <c r="B407" i="121"/>
  <c r="C406" i="121"/>
  <c r="K405" i="121" a="1"/>
  <c r="K405" i="121" s="1"/>
  <c r="J405" i="121" a="1"/>
  <c r="J405" i="121" s="1"/>
  <c r="B408" i="121" l="1"/>
  <c r="G407" i="121" a="1"/>
  <c r="G407" i="121" s="1"/>
  <c r="H407" i="121" a="1"/>
  <c r="H407" i="121" s="1"/>
  <c r="C407" i="121"/>
  <c r="I407" i="121" a="1"/>
  <c r="I407" i="121" s="1"/>
  <c r="D407" i="121" a="1"/>
  <c r="D407" i="121" s="1"/>
  <c r="E407" i="121" s="1" a="1"/>
  <c r="E407" i="121" s="1"/>
  <c r="F407" i="121" s="1"/>
  <c r="L407" i="121" s="1"/>
  <c r="K407" i="121" l="1" a="1"/>
  <c r="K407" i="121" s="1"/>
  <c r="J407" i="121" a="1"/>
  <c r="J407" i="121" s="1"/>
  <c r="G408" i="121" a="1"/>
  <c r="G408" i="121" s="1"/>
  <c r="I408" i="121" a="1"/>
  <c r="I408" i="121" s="1"/>
  <c r="H408" i="121" a="1"/>
  <c r="H408" i="121" s="1"/>
  <c r="D408" i="121" a="1"/>
  <c r="D408" i="121" s="1"/>
  <c r="E408" i="121" s="1" a="1"/>
  <c r="E408" i="121" s="1"/>
  <c r="F408" i="121" s="1"/>
  <c r="L408" i="121" s="1"/>
  <c r="B409" i="121"/>
  <c r="C408" i="121"/>
  <c r="H409" i="121" l="1" a="1"/>
  <c r="H409" i="121" s="1"/>
  <c r="G409" i="121" a="1"/>
  <c r="G409" i="121" s="1"/>
  <c r="C409" i="121"/>
  <c r="B410" i="121"/>
  <c r="I409" i="121" a="1"/>
  <c r="I409" i="121" s="1"/>
  <c r="D409" i="121" a="1"/>
  <c r="D409" i="121" s="1"/>
  <c r="E409" i="121" s="1" a="1"/>
  <c r="E409" i="121" s="1"/>
  <c r="F409" i="121" s="1"/>
  <c r="L409" i="121" s="1"/>
  <c r="I410" i="121" l="1" a="1"/>
  <c r="I410" i="121" s="1"/>
  <c r="D410" i="121" a="1"/>
  <c r="D410" i="121" s="1"/>
  <c r="E410" i="121" s="1" a="1"/>
  <c r="E410" i="121" s="1"/>
  <c r="F410" i="121" s="1"/>
  <c r="L410" i="121" s="1"/>
  <c r="H410" i="121" a="1"/>
  <c r="H410" i="121" s="1"/>
  <c r="G410" i="121" a="1"/>
  <c r="G410" i="121" s="1"/>
  <c r="B411" i="121"/>
  <c r="C410" i="121"/>
  <c r="J409" i="121" a="1"/>
  <c r="J409" i="121" s="1"/>
  <c r="K409" i="121" a="1"/>
  <c r="K409" i="121" s="1"/>
  <c r="C411" i="121" l="1"/>
  <c r="G411" i="121" a="1"/>
  <c r="G411" i="121" s="1"/>
  <c r="I411" i="121" a="1"/>
  <c r="I411" i="121" s="1"/>
  <c r="D411" i="121" a="1"/>
  <c r="D411" i="121" s="1"/>
  <c r="E411" i="121" s="1" a="1"/>
  <c r="E411" i="121" s="1"/>
  <c r="F411" i="121" s="1"/>
  <c r="L411" i="121" s="1"/>
  <c r="H411" i="121" a="1"/>
  <c r="H411" i="121" s="1"/>
  <c r="B412" i="121"/>
  <c r="H412" i="121" l="1" a="1"/>
  <c r="H412" i="121" s="1"/>
  <c r="B413" i="121"/>
  <c r="C412" i="121"/>
  <c r="I412" i="121" a="1"/>
  <c r="I412" i="121" s="1"/>
  <c r="D412" i="121" a="1"/>
  <c r="D412" i="121" s="1"/>
  <c r="E412" i="121" s="1" a="1"/>
  <c r="E412" i="121" s="1"/>
  <c r="F412" i="121" s="1"/>
  <c r="L412" i="121" s="1"/>
  <c r="G412" i="121" a="1"/>
  <c r="G412" i="121" s="1"/>
  <c r="K411" i="121" a="1"/>
  <c r="K411" i="121" s="1"/>
  <c r="J411" i="121" a="1"/>
  <c r="J411" i="121" s="1"/>
  <c r="G413" i="121" l="1" a="1"/>
  <c r="G413" i="121" s="1"/>
  <c r="H413" i="121" a="1"/>
  <c r="H413" i="121" s="1"/>
  <c r="I413" i="121" a="1"/>
  <c r="I413" i="121" s="1"/>
  <c r="B414" i="121"/>
  <c r="C413" i="121"/>
  <c r="D413" i="121" a="1"/>
  <c r="D413" i="121" s="1"/>
  <c r="E413" i="121" s="1" a="1"/>
  <c r="E413" i="121" s="1"/>
  <c r="F413" i="121" s="1"/>
  <c r="L413" i="121" s="1"/>
  <c r="G414" i="121" l="1" a="1"/>
  <c r="G414" i="121" s="1"/>
  <c r="C414" i="121"/>
  <c r="H414" i="121" a="1"/>
  <c r="H414" i="121" s="1"/>
  <c r="B415" i="121"/>
  <c r="D414" i="121" a="1"/>
  <c r="D414" i="121" s="1"/>
  <c r="E414" i="121" s="1" a="1"/>
  <c r="E414" i="121" s="1"/>
  <c r="F414" i="121" s="1"/>
  <c r="L414" i="121" s="1"/>
  <c r="I414" i="121" a="1"/>
  <c r="I414" i="121" s="1"/>
  <c r="J413" i="121" a="1"/>
  <c r="J413" i="121" s="1"/>
  <c r="K413" i="121" a="1"/>
  <c r="K413" i="121" s="1"/>
  <c r="H415" i="121" l="1" a="1"/>
  <c r="H415" i="121" s="1"/>
  <c r="G415" i="121" a="1"/>
  <c r="G415" i="121" s="1"/>
  <c r="B416" i="121"/>
  <c r="H416" i="121" s="1" a="1"/>
  <c r="H416" i="121" s="1"/>
  <c r="C415" i="121"/>
  <c r="D415" i="121" a="1"/>
  <c r="D415" i="121" s="1"/>
  <c r="E415" i="121" s="1" a="1"/>
  <c r="E415" i="121" s="1"/>
  <c r="F415" i="121" s="1"/>
  <c r="L415" i="121" s="1"/>
  <c r="I415" i="121" a="1"/>
  <c r="I415" i="121" s="1"/>
  <c r="G416" i="121" l="1" a="1"/>
  <c r="G416" i="121" s="1"/>
  <c r="B417" i="121"/>
  <c r="D416" i="121" a="1"/>
  <c r="D416" i="121" s="1"/>
  <c r="E416" i="121" s="1" a="1"/>
  <c r="E416" i="121" s="1"/>
  <c r="F416" i="121" s="1"/>
  <c r="L416" i="121" s="1"/>
  <c r="C416" i="121"/>
  <c r="I416" i="121" s="1" a="1"/>
  <c r="I416" i="121" s="1"/>
  <c r="J415" i="121" a="1"/>
  <c r="J415" i="121" s="1"/>
  <c r="K415" i="121" a="1"/>
  <c r="K415" i="121" s="1"/>
  <c r="G417" i="121" l="1" a="1"/>
  <c r="G417" i="121" s="1"/>
  <c r="B418" i="121"/>
  <c r="H417" i="121" a="1"/>
  <c r="H417" i="121" s="1"/>
  <c r="I417" i="121" a="1"/>
  <c r="I417" i="121" s="1"/>
  <c r="D417" i="121" a="1"/>
  <c r="D417" i="121" s="1"/>
  <c r="E417" i="121" s="1" a="1"/>
  <c r="E417" i="121" s="1"/>
  <c r="F417" i="121" s="1"/>
  <c r="L417" i="121" s="1"/>
  <c r="C417" i="121"/>
  <c r="G418" i="121" l="1" a="1"/>
  <c r="G418" i="121" s="1"/>
  <c r="D418" i="121" a="1"/>
  <c r="D418" i="121" s="1"/>
  <c r="E418" i="121" s="1" a="1"/>
  <c r="E418" i="121" s="1"/>
  <c r="F418" i="121" s="1"/>
  <c r="L418" i="121" s="1"/>
  <c r="C418" i="121"/>
  <c r="I418" i="121" a="1"/>
  <c r="I418" i="121" s="1"/>
  <c r="H418" i="121" a="1"/>
  <c r="H418" i="121" s="1"/>
  <c r="B419" i="121"/>
  <c r="K417" i="121" a="1"/>
  <c r="K417" i="121" s="1"/>
  <c r="J417" i="121" a="1"/>
  <c r="J417" i="121" s="1"/>
  <c r="C419" i="121" l="1"/>
  <c r="I419" i="121" a="1"/>
  <c r="I419" i="121" s="1"/>
  <c r="G419" i="121" a="1"/>
  <c r="G419" i="121" s="1"/>
  <c r="D419" i="121" a="1"/>
  <c r="D419" i="121" s="1"/>
  <c r="E419" i="121" s="1" a="1"/>
  <c r="E419" i="121" s="1"/>
  <c r="F419" i="121" s="1"/>
  <c r="L419" i="121" s="1"/>
  <c r="H419" i="121" a="1"/>
  <c r="H419" i="121" s="1"/>
  <c r="B420" i="121"/>
  <c r="H420" i="121" l="1" a="1"/>
  <c r="H420" i="121" s="1"/>
  <c r="C420" i="121"/>
  <c r="I420" i="121" a="1"/>
  <c r="I420" i="121" s="1"/>
  <c r="D420" i="121" a="1"/>
  <c r="D420" i="121" s="1"/>
  <c r="E420" i="121" s="1" a="1"/>
  <c r="E420" i="121" s="1"/>
  <c r="F420" i="121" s="1"/>
  <c r="L420" i="121" s="1"/>
  <c r="B421" i="121"/>
  <c r="G420" i="121" a="1"/>
  <c r="G420" i="121" s="1"/>
  <c r="K419" i="121" a="1"/>
  <c r="K419" i="121" s="1"/>
  <c r="J419" i="121" a="1"/>
  <c r="J419" i="121" s="1"/>
  <c r="G421" i="121" l="1" a="1"/>
  <c r="G421" i="121" s="1"/>
  <c r="D421" i="121" a="1"/>
  <c r="D421" i="121" s="1"/>
  <c r="E421" i="121" s="1" a="1"/>
  <c r="E421" i="121" s="1"/>
  <c r="F421" i="121" s="1"/>
  <c r="L421" i="121" s="1"/>
  <c r="H421" i="121" a="1"/>
  <c r="H421" i="121" s="1"/>
  <c r="I421" i="121" a="1"/>
  <c r="I421" i="121" s="1"/>
  <c r="B422" i="121"/>
  <c r="C421" i="121"/>
  <c r="G422" i="121" l="1" a="1"/>
  <c r="G422" i="121" s="1"/>
  <c r="H422" i="121" a="1"/>
  <c r="H422" i="121" s="1"/>
  <c r="I422" i="121" a="1"/>
  <c r="I422" i="121" s="1"/>
  <c r="B423" i="121"/>
  <c r="C422" i="121"/>
  <c r="D422" i="121" s="1" a="1"/>
  <c r="D422" i="121" s="1"/>
  <c r="E422" i="121" s="1" a="1"/>
  <c r="E422" i="121" s="1"/>
  <c r="F422" i="121" s="1"/>
  <c r="L422" i="121" s="1"/>
  <c r="K421" i="121" a="1"/>
  <c r="K421" i="121" s="1"/>
  <c r="J421" i="121" a="1"/>
  <c r="J421" i="121" s="1"/>
  <c r="I423" i="121" l="1" a="1"/>
  <c r="I423" i="121" s="1"/>
  <c r="H423" i="121" a="1"/>
  <c r="H423" i="121" s="1"/>
  <c r="G423" i="121" a="1"/>
  <c r="G423" i="121" s="1"/>
  <c r="D423" i="121" a="1"/>
  <c r="D423" i="121" s="1"/>
  <c r="E423" i="121" s="1" a="1"/>
  <c r="E423" i="121" s="1"/>
  <c r="F423" i="121" s="1"/>
  <c r="L423" i="121" s="1"/>
  <c r="B424" i="121"/>
  <c r="C423" i="121"/>
  <c r="D424" i="121" l="1" a="1"/>
  <c r="D424" i="121" s="1"/>
  <c r="E424" i="121" s="1" a="1"/>
  <c r="E424" i="121" s="1"/>
  <c r="F424" i="121" s="1"/>
  <c r="L424" i="121" s="1"/>
  <c r="H424" i="121" a="1"/>
  <c r="H424" i="121" s="1"/>
  <c r="B425" i="121"/>
  <c r="C424" i="121"/>
  <c r="I424" i="121" a="1"/>
  <c r="I424" i="121" s="1"/>
  <c r="G424" i="121" a="1"/>
  <c r="G424" i="121" s="1"/>
  <c r="J423" i="121" a="1"/>
  <c r="J423" i="121" s="1"/>
  <c r="K423" i="121" a="1"/>
  <c r="K423" i="121" s="1"/>
  <c r="G425" i="121" l="1" a="1"/>
  <c r="G425" i="121" s="1"/>
  <c r="C425" i="121"/>
  <c r="I425" i="121" a="1"/>
  <c r="I425" i="121" s="1"/>
  <c r="H425" i="121" a="1"/>
  <c r="H425" i="121" s="1"/>
  <c r="B426" i="121"/>
  <c r="D425" i="121" a="1"/>
  <c r="D425" i="121" s="1"/>
  <c r="E425" i="121" s="1" a="1"/>
  <c r="E425" i="121" s="1"/>
  <c r="F425" i="121" s="1"/>
  <c r="L425" i="121" s="1"/>
  <c r="I426" i="121" l="1" a="1"/>
  <c r="I426" i="121" s="1"/>
  <c r="D426" i="121" a="1"/>
  <c r="D426" i="121" s="1"/>
  <c r="E426" i="121" s="1" a="1"/>
  <c r="E426" i="121" s="1"/>
  <c r="F426" i="121" s="1"/>
  <c r="L426" i="121" s="1"/>
  <c r="H426" i="121" a="1"/>
  <c r="H426" i="121" s="1"/>
  <c r="G426" i="121" a="1"/>
  <c r="G426" i="121" s="1"/>
  <c r="C426" i="121"/>
  <c r="B427" i="121"/>
  <c r="J425" i="121" a="1"/>
  <c r="J425" i="121" s="1"/>
  <c r="K425" i="121" a="1"/>
  <c r="K425" i="121" s="1"/>
  <c r="B428" i="121" l="1"/>
  <c r="I427" i="121" a="1"/>
  <c r="I427" i="121" s="1"/>
  <c r="D427" i="121" a="1"/>
  <c r="D427" i="121" s="1"/>
  <c r="E427" i="121" s="1" a="1"/>
  <c r="E427" i="121" s="1"/>
  <c r="F427" i="121" s="1"/>
  <c r="L427" i="121" s="1"/>
  <c r="C427" i="121"/>
  <c r="G427" i="121" a="1"/>
  <c r="G427" i="121" s="1"/>
  <c r="H427" i="121" a="1"/>
  <c r="H427" i="121" s="1"/>
  <c r="K427" i="121" l="1" a="1"/>
  <c r="K427" i="121" s="1"/>
  <c r="J427" i="121" a="1"/>
  <c r="J427" i="121" s="1"/>
  <c r="H428" i="121" a="1"/>
  <c r="H428" i="121" s="1"/>
  <c r="B429" i="121"/>
  <c r="C428" i="121"/>
  <c r="G428" i="121" a="1"/>
  <c r="G428" i="121" s="1"/>
  <c r="I428" i="121" a="1"/>
  <c r="I428" i="121" s="1"/>
  <c r="D428" i="121" a="1"/>
  <c r="D428" i="121" s="1"/>
  <c r="E428" i="121" s="1" a="1"/>
  <c r="E428" i="121" s="1"/>
  <c r="F428" i="121" s="1"/>
  <c r="L428" i="121" s="1"/>
  <c r="G429" i="121" l="1" a="1"/>
  <c r="G429" i="121" s="1"/>
  <c r="D429" i="121" a="1"/>
  <c r="D429" i="121" s="1"/>
  <c r="E429" i="121" s="1" a="1"/>
  <c r="E429" i="121" s="1"/>
  <c r="F429" i="121" s="1"/>
  <c r="L429" i="121" s="1"/>
  <c r="I429" i="121" a="1"/>
  <c r="I429" i="121" s="1"/>
  <c r="H429" i="121" a="1"/>
  <c r="H429" i="121" s="1"/>
  <c r="B430" i="121"/>
  <c r="C429" i="121"/>
  <c r="G430" i="121" l="1" a="1"/>
  <c r="G430" i="121" s="1"/>
  <c r="H430" i="121" a="1"/>
  <c r="H430" i="121" s="1"/>
  <c r="B431" i="121"/>
  <c r="D430" i="121" a="1"/>
  <c r="D430" i="121" s="1"/>
  <c r="E430" i="121" s="1" a="1"/>
  <c r="E430" i="121" s="1"/>
  <c r="F430" i="121" s="1"/>
  <c r="L430" i="121" s="1"/>
  <c r="C430" i="121"/>
  <c r="I430" i="121" a="1"/>
  <c r="I430" i="121" s="1"/>
  <c r="K429" i="121" a="1"/>
  <c r="K429" i="121" s="1"/>
  <c r="J429" i="121" a="1"/>
  <c r="J429" i="121" s="1"/>
  <c r="G431" i="121" l="1" a="1"/>
  <c r="G431" i="121" s="1"/>
  <c r="B432" i="121"/>
  <c r="I431" i="121" a="1"/>
  <c r="I431" i="121" s="1"/>
  <c r="C431" i="121"/>
  <c r="D431" i="121" a="1"/>
  <c r="D431" i="121" s="1"/>
  <c r="E431" i="121" s="1" a="1"/>
  <c r="E431" i="121" s="1"/>
  <c r="F431" i="121" s="1"/>
  <c r="L431" i="121" s="1"/>
  <c r="H431" i="121" a="1"/>
  <c r="H431" i="121" s="1"/>
  <c r="I432" i="121" l="1" a="1"/>
  <c r="I432" i="121" s="1"/>
  <c r="G432" i="121" a="1"/>
  <c r="G432" i="121" s="1"/>
  <c r="D432" i="121" a="1"/>
  <c r="D432" i="121" s="1"/>
  <c r="E432" i="121" s="1" a="1"/>
  <c r="E432" i="121" s="1"/>
  <c r="F432" i="121" s="1"/>
  <c r="L432" i="121" s="1"/>
  <c r="C432" i="121"/>
  <c r="B433" i="121"/>
  <c r="H432" i="121" a="1"/>
  <c r="H432" i="121" s="1"/>
  <c r="J431" i="121" a="1"/>
  <c r="J431" i="121" s="1"/>
  <c r="K431" i="121" a="1"/>
  <c r="K431" i="121" s="1"/>
  <c r="B434" i="121" l="1"/>
  <c r="H433" i="121" a="1"/>
  <c r="H433" i="121" s="1"/>
  <c r="G433" i="121" a="1"/>
  <c r="G433" i="121" s="1"/>
  <c r="I433" i="121" a="1"/>
  <c r="I433" i="121" s="1"/>
  <c r="D433" i="121" a="1"/>
  <c r="D433" i="121" s="1"/>
  <c r="E433" i="121" s="1" a="1"/>
  <c r="E433" i="121" s="1"/>
  <c r="F433" i="121" s="1"/>
  <c r="L433" i="121" s="1"/>
  <c r="C433" i="121"/>
  <c r="J433" i="121" l="1" a="1"/>
  <c r="J433" i="121" s="1"/>
  <c r="K433" i="121" a="1"/>
  <c r="K433" i="121" s="1"/>
  <c r="D434" i="121" a="1"/>
  <c r="D434" i="121" s="1"/>
  <c r="E434" i="121" s="1" a="1"/>
  <c r="E434" i="121" s="1"/>
  <c r="F434" i="121" s="1"/>
  <c r="L434" i="121" s="1"/>
  <c r="B435" i="121"/>
  <c r="I434" i="121" a="1"/>
  <c r="I434" i="121" s="1"/>
  <c r="H434" i="121" a="1"/>
  <c r="H434" i="121" s="1"/>
  <c r="G434" i="121" a="1"/>
  <c r="G434" i="121" s="1"/>
  <c r="C434" i="121"/>
  <c r="B436" i="121" l="1"/>
  <c r="C435" i="121"/>
  <c r="I435" i="121" a="1"/>
  <c r="I435" i="121" s="1"/>
  <c r="D435" i="121" a="1"/>
  <c r="D435" i="121" s="1"/>
  <c r="E435" i="121" s="1" a="1"/>
  <c r="E435" i="121" s="1"/>
  <c r="F435" i="121" s="1"/>
  <c r="L435" i="121" s="1"/>
  <c r="H435" i="121" a="1"/>
  <c r="H435" i="121" s="1"/>
  <c r="G435" i="121" a="1"/>
  <c r="G435" i="121" s="1"/>
  <c r="J435" i="121" l="1" a="1"/>
  <c r="J435" i="121" s="1"/>
  <c r="K435" i="121" a="1"/>
  <c r="K435" i="121" s="1"/>
  <c r="H436" i="121" a="1"/>
  <c r="H436" i="121" s="1"/>
  <c r="B437" i="121"/>
  <c r="C436" i="121"/>
  <c r="G436" i="121" a="1"/>
  <c r="G436" i="121" s="1"/>
  <c r="I436" i="121" a="1"/>
  <c r="I436" i="121" s="1"/>
  <c r="D436" i="121" a="1"/>
  <c r="D436" i="121" s="1"/>
  <c r="E436" i="121" s="1" a="1"/>
  <c r="E436" i="121" s="1"/>
  <c r="F436" i="121" s="1"/>
  <c r="L436" i="121" s="1"/>
  <c r="G437" i="121" l="1" a="1"/>
  <c r="G437" i="121" s="1"/>
  <c r="D437" i="121" a="1"/>
  <c r="D437" i="121" s="1"/>
  <c r="E437" i="121" s="1" a="1"/>
  <c r="E437" i="121" s="1"/>
  <c r="F437" i="121" s="1"/>
  <c r="L437" i="121" s="1"/>
  <c r="H437" i="121" a="1"/>
  <c r="H437" i="121" s="1"/>
  <c r="B438" i="121"/>
  <c r="C437" i="121"/>
  <c r="I437" i="121" a="1"/>
  <c r="I437" i="121" s="1"/>
  <c r="J437" i="121" l="1" a="1"/>
  <c r="J437" i="121" s="1"/>
  <c r="K437" i="121" a="1"/>
  <c r="K437" i="121" s="1"/>
  <c r="G438" i="121" a="1"/>
  <c r="G438" i="121" s="1"/>
  <c r="H438" i="121" a="1"/>
  <c r="H438" i="121" s="1"/>
  <c r="I438" i="121" a="1"/>
  <c r="I438" i="121" s="1"/>
  <c r="D438" i="121" a="1"/>
  <c r="D438" i="121" s="1"/>
  <c r="E438" i="121" s="1" a="1"/>
  <c r="E438" i="121" s="1"/>
  <c r="F438" i="121" s="1"/>
  <c r="L438" i="121" s="1"/>
  <c r="B439" i="121"/>
  <c r="C438" i="121"/>
  <c r="H439" i="121" l="1" a="1"/>
  <c r="H439" i="121" s="1"/>
  <c r="G439" i="121" a="1"/>
  <c r="G439" i="121" s="1"/>
  <c r="D439" i="121" a="1"/>
  <c r="D439" i="121" s="1"/>
  <c r="E439" i="121" s="1" a="1"/>
  <c r="E439" i="121" s="1"/>
  <c r="F439" i="121" s="1"/>
  <c r="L439" i="121" s="1"/>
  <c r="B440" i="121"/>
  <c r="I439" i="121" a="1"/>
  <c r="I439" i="121" s="1"/>
  <c r="C439" i="121"/>
  <c r="I440" i="121" l="1" a="1"/>
  <c r="I440" i="121" s="1"/>
  <c r="H440" i="121" a="1"/>
  <c r="H440" i="121" s="1"/>
  <c r="D440" i="121" a="1"/>
  <c r="D440" i="121" s="1"/>
  <c r="E440" i="121" s="1" a="1"/>
  <c r="E440" i="121" s="1"/>
  <c r="F440" i="121" s="1"/>
  <c r="L440" i="121" s="1"/>
  <c r="B441" i="121"/>
  <c r="C440" i="121"/>
  <c r="G440" i="121" a="1"/>
  <c r="G440" i="121" s="1"/>
  <c r="J439" i="121" a="1"/>
  <c r="J439" i="121" s="1"/>
  <c r="K439" i="121" a="1"/>
  <c r="K439" i="121" s="1"/>
  <c r="C441" i="121" l="1"/>
  <c r="I441" i="121" a="1"/>
  <c r="I441" i="121" s="1"/>
  <c r="G441" i="121" a="1"/>
  <c r="G441" i="121" s="1"/>
  <c r="D441" i="121" a="1"/>
  <c r="D441" i="121" s="1"/>
  <c r="E441" i="121" s="1" a="1"/>
  <c r="E441" i="121" s="1"/>
  <c r="F441" i="121" s="1"/>
  <c r="L441" i="121" s="1"/>
  <c r="H441" i="121" a="1"/>
  <c r="H441" i="121" s="1"/>
  <c r="B442" i="121"/>
  <c r="I442" i="121" l="1" a="1"/>
  <c r="I442" i="121" s="1"/>
  <c r="D442" i="121" a="1"/>
  <c r="D442" i="121" s="1"/>
  <c r="E442" i="121" s="1" a="1"/>
  <c r="E442" i="121" s="1"/>
  <c r="F442" i="121" s="1"/>
  <c r="L442" i="121" s="1"/>
  <c r="G442" i="121" a="1"/>
  <c r="G442" i="121" s="1"/>
  <c r="H442" i="121" a="1"/>
  <c r="H442" i="121" s="1"/>
  <c r="C442" i="121"/>
  <c r="B443" i="121"/>
  <c r="K441" i="121" a="1"/>
  <c r="K441" i="121" s="1"/>
  <c r="J441" i="121" a="1"/>
  <c r="J441" i="121" s="1"/>
  <c r="B444" i="121" l="1"/>
  <c r="D443" i="121" a="1"/>
  <c r="D443" i="121" s="1"/>
  <c r="E443" i="121" s="1" a="1"/>
  <c r="E443" i="121" s="1"/>
  <c r="F443" i="121" s="1"/>
  <c r="L443" i="121" s="1"/>
  <c r="C443" i="121"/>
  <c r="I443" i="121" a="1"/>
  <c r="I443" i="121" s="1"/>
  <c r="H443" i="121" a="1"/>
  <c r="H443" i="121" s="1"/>
  <c r="G443" i="121" a="1"/>
  <c r="G443" i="121" s="1"/>
  <c r="K443" i="121" l="1" a="1"/>
  <c r="K443" i="121" s="1"/>
  <c r="J443" i="121" a="1"/>
  <c r="J443" i="121" s="1"/>
  <c r="H444" i="121" a="1"/>
  <c r="H444" i="121" s="1"/>
  <c r="B445" i="121"/>
  <c r="I444" i="121" a="1"/>
  <c r="I444" i="121" s="1"/>
  <c r="D444" i="121" a="1"/>
  <c r="D444" i="121" s="1"/>
  <c r="E444" i="121" s="1" a="1"/>
  <c r="E444" i="121" s="1"/>
  <c r="F444" i="121" s="1"/>
  <c r="L444" i="121" s="1"/>
  <c r="C444" i="121"/>
  <c r="G444" i="121" a="1"/>
  <c r="G444" i="121" s="1"/>
  <c r="G445" i="121" l="1" a="1"/>
  <c r="G445" i="121" s="1"/>
  <c r="I445" i="121" a="1"/>
  <c r="I445" i="121" s="1"/>
  <c r="H445" i="121" a="1"/>
  <c r="H445" i="121" s="1"/>
  <c r="B446" i="121"/>
  <c r="D445" i="121" a="1"/>
  <c r="D445" i="121" s="1"/>
  <c r="E445" i="121" s="1" a="1"/>
  <c r="E445" i="121" s="1"/>
  <c r="F445" i="121" s="1"/>
  <c r="L445" i="121" s="1"/>
  <c r="C445" i="121"/>
  <c r="G446" i="121" l="1" a="1"/>
  <c r="G446" i="121" s="1"/>
  <c r="H446" i="121" a="1"/>
  <c r="H446" i="121" s="1"/>
  <c r="C446" i="121"/>
  <c r="D446" i="121" a="1"/>
  <c r="D446" i="121" s="1"/>
  <c r="E446" i="121" s="1" a="1"/>
  <c r="E446" i="121" s="1"/>
  <c r="F446" i="121" s="1"/>
  <c r="L446" i="121" s="1"/>
  <c r="I446" i="121" a="1"/>
  <c r="I446" i="121" s="1"/>
  <c r="B447" i="121"/>
  <c r="K445" i="121" a="1"/>
  <c r="K445" i="121" s="1"/>
  <c r="J445" i="121" a="1"/>
  <c r="J445" i="121" s="1"/>
  <c r="I447" i="121" l="1" a="1"/>
  <c r="I447" i="121" s="1"/>
  <c r="G447" i="121" a="1"/>
  <c r="G447" i="121" s="1"/>
  <c r="B448" i="121"/>
  <c r="H447" i="121" a="1"/>
  <c r="H447" i="121" s="1"/>
  <c r="C447" i="121"/>
  <c r="D447" i="121" a="1"/>
  <c r="D447" i="121" s="1"/>
  <c r="E447" i="121" s="1" a="1"/>
  <c r="E447" i="121" s="1"/>
  <c r="F447" i="121" s="1"/>
  <c r="L447" i="121" s="1"/>
  <c r="I448" i="121" l="1" a="1"/>
  <c r="I448" i="121" s="1"/>
  <c r="G448" i="121" a="1"/>
  <c r="G448" i="121" s="1"/>
  <c r="D448" i="121" a="1"/>
  <c r="D448" i="121" s="1"/>
  <c r="E448" i="121" s="1" a="1"/>
  <c r="E448" i="121" s="1"/>
  <c r="F448" i="121" s="1"/>
  <c r="L448" i="121" s="1"/>
  <c r="B449" i="121"/>
  <c r="C448" i="121"/>
  <c r="H448" i="121" a="1"/>
  <c r="H448" i="121" s="1"/>
  <c r="J447" i="121" a="1"/>
  <c r="J447" i="121" s="1"/>
  <c r="K447" i="121" a="1"/>
  <c r="K447" i="121" s="1"/>
  <c r="B450" i="121" l="1"/>
  <c r="G449" i="121" a="1"/>
  <c r="G449" i="121" s="1"/>
  <c r="I449" i="121" a="1"/>
  <c r="I449" i="121" s="1"/>
  <c r="C449" i="121"/>
  <c r="H449" i="121" a="1"/>
  <c r="H449" i="121" s="1"/>
  <c r="D449" i="121" a="1"/>
  <c r="D449" i="121" s="1"/>
  <c r="E449" i="121" s="1" a="1"/>
  <c r="E449" i="121" s="1"/>
  <c r="F449" i="121" s="1"/>
  <c r="L449" i="121" s="1"/>
  <c r="J449" i="121" l="1" a="1"/>
  <c r="J449" i="121" s="1"/>
  <c r="K449" i="121" a="1"/>
  <c r="K449" i="121" s="1"/>
  <c r="I450" i="121" a="1"/>
  <c r="I450" i="121" s="1"/>
  <c r="B451" i="121"/>
  <c r="D450" i="121" a="1"/>
  <c r="D450" i="121" s="1"/>
  <c r="E450" i="121" s="1" a="1"/>
  <c r="E450" i="121" s="1"/>
  <c r="F450" i="121" s="1"/>
  <c r="L450" i="121" s="1"/>
  <c r="H450" i="121" a="1"/>
  <c r="H450" i="121" s="1"/>
  <c r="C450" i="121"/>
  <c r="G450" i="121" a="1"/>
  <c r="G450" i="121" s="1"/>
  <c r="B452" i="121" l="1"/>
  <c r="I451" i="121" a="1"/>
  <c r="I451" i="121" s="1"/>
  <c r="D451" i="121" a="1"/>
  <c r="D451" i="121" s="1"/>
  <c r="E451" i="121" s="1" a="1"/>
  <c r="E451" i="121" s="1"/>
  <c r="F451" i="121" s="1"/>
  <c r="L451" i="121" s="1"/>
  <c r="C451" i="121"/>
  <c r="H451" i="121" a="1"/>
  <c r="H451" i="121" s="1"/>
  <c r="G451" i="121" a="1"/>
  <c r="G451" i="121" s="1"/>
  <c r="K451" i="121" l="1" a="1"/>
  <c r="K451" i="121" s="1"/>
  <c r="J451" i="121" a="1"/>
  <c r="J451" i="121" s="1"/>
  <c r="H452" i="121" a="1"/>
  <c r="H452" i="121" s="1"/>
  <c r="B453" i="121"/>
  <c r="C452" i="121"/>
  <c r="I452" i="121" s="1" a="1"/>
  <c r="I452" i="121" s="1"/>
  <c r="G452" i="121" a="1"/>
  <c r="G452" i="121" s="1"/>
  <c r="D452" i="121" a="1"/>
  <c r="D452" i="121" s="1"/>
  <c r="E452" i="121" s="1" a="1"/>
  <c r="E452" i="121" s="1"/>
  <c r="F452" i="121" s="1"/>
  <c r="L452" i="121" s="1"/>
  <c r="I453" i="121" l="1" a="1"/>
  <c r="I453" i="121" s="1"/>
  <c r="B454" i="121"/>
  <c r="D453" i="121" a="1"/>
  <c r="D453" i="121" s="1"/>
  <c r="E453" i="121" s="1" a="1"/>
  <c r="E453" i="121" s="1"/>
  <c r="F453" i="121" s="1"/>
  <c r="L453" i="121" s="1"/>
  <c r="C453" i="121"/>
  <c r="G453" i="121" a="1"/>
  <c r="G453" i="121" s="1"/>
  <c r="H453" i="121" a="1"/>
  <c r="H453" i="121" s="1"/>
  <c r="K453" i="121" l="1" a="1"/>
  <c r="K453" i="121" s="1"/>
  <c r="J453" i="121" a="1"/>
  <c r="J453" i="121" s="1"/>
  <c r="B455" i="121"/>
  <c r="H454" i="121" a="1"/>
  <c r="H454" i="121" s="1"/>
  <c r="I454" i="121" a="1"/>
  <c r="I454" i="121" s="1"/>
  <c r="C454" i="121"/>
  <c r="G454" i="121" a="1"/>
  <c r="G454" i="121" s="1"/>
  <c r="D454" i="121" a="1"/>
  <c r="D454" i="121" s="1"/>
  <c r="E454" i="121" s="1" a="1"/>
  <c r="E454" i="121" s="1"/>
  <c r="F454" i="121" s="1"/>
  <c r="L454" i="121" s="1"/>
  <c r="H455" i="121" l="1" a="1"/>
  <c r="H455" i="121" s="1"/>
  <c r="D455" i="121" a="1"/>
  <c r="D455" i="121" s="1"/>
  <c r="E455" i="121" s="1" a="1"/>
  <c r="E455" i="121" s="1"/>
  <c r="F455" i="121" s="1"/>
  <c r="L455" i="121" s="1"/>
  <c r="B456" i="121"/>
  <c r="I455" i="121" a="1"/>
  <c r="I455" i="121" s="1"/>
  <c r="C455" i="121"/>
  <c r="G455" i="121" a="1"/>
  <c r="G455" i="121" s="1"/>
  <c r="J455" i="121" l="1" a="1"/>
  <c r="J455" i="121" s="1"/>
  <c r="K455" i="121" a="1"/>
  <c r="K455" i="121" s="1"/>
  <c r="I456" i="121" a="1"/>
  <c r="I456" i="121" s="1"/>
  <c r="G456" i="121" a="1"/>
  <c r="G456" i="121" s="1"/>
  <c r="H456" i="121" a="1"/>
  <c r="H456" i="121" s="1"/>
  <c r="D456" i="121" a="1"/>
  <c r="D456" i="121" s="1"/>
  <c r="E456" i="121" s="1" a="1"/>
  <c r="E456" i="121" s="1"/>
  <c r="F456" i="121" s="1"/>
  <c r="L456" i="121" s="1"/>
  <c r="B457" i="121"/>
  <c r="C456" i="121"/>
  <c r="B458" i="121" l="1"/>
  <c r="C457" i="121"/>
  <c r="I457" i="121" a="1"/>
  <c r="I457" i="121" s="1"/>
  <c r="G457" i="121" a="1"/>
  <c r="G457" i="121" s="1"/>
  <c r="D457" i="121" a="1"/>
  <c r="D457" i="121" s="1"/>
  <c r="E457" i="121" s="1" a="1"/>
  <c r="E457" i="121" s="1"/>
  <c r="F457" i="121" s="1"/>
  <c r="L457" i="121" s="1"/>
  <c r="H457" i="121" a="1"/>
  <c r="H457" i="121" s="1"/>
  <c r="K457" i="121" l="1" a="1"/>
  <c r="K457" i="121" s="1"/>
  <c r="J457" i="121" a="1"/>
  <c r="J457" i="121" s="1"/>
  <c r="D458" i="121" a="1"/>
  <c r="D458" i="121" s="1"/>
  <c r="E458" i="121" s="1" a="1"/>
  <c r="E458" i="121" s="1"/>
  <c r="F458" i="121" s="1"/>
  <c r="L458" i="121" s="1"/>
  <c r="H458" i="121" a="1"/>
  <c r="H458" i="121" s="1"/>
  <c r="G458" i="121" a="1"/>
  <c r="G458" i="121" s="1"/>
  <c r="C458" i="121"/>
  <c r="B459" i="121"/>
  <c r="I458" i="121" a="1"/>
  <c r="I458" i="121" s="1"/>
  <c r="B460" i="121" l="1"/>
  <c r="C459" i="121"/>
  <c r="G459" i="121" a="1"/>
  <c r="G459" i="121" s="1"/>
  <c r="I459" i="121" a="1"/>
  <c r="I459" i="121" s="1"/>
  <c r="D459" i="121" a="1"/>
  <c r="D459" i="121" s="1"/>
  <c r="E459" i="121" s="1" a="1"/>
  <c r="E459" i="121" s="1"/>
  <c r="F459" i="121" s="1"/>
  <c r="L459" i="121" s="1"/>
  <c r="H459" i="121" a="1"/>
  <c r="H459" i="121" s="1"/>
  <c r="K459" i="121" l="1" a="1"/>
  <c r="K459" i="121" s="1"/>
  <c r="J459" i="121" a="1"/>
  <c r="J459" i="121" s="1"/>
  <c r="H460" i="121" a="1"/>
  <c r="H460" i="121" s="1"/>
  <c r="B461" i="121"/>
  <c r="C460" i="121"/>
  <c r="G460" i="121" a="1"/>
  <c r="G460" i="121" s="1"/>
  <c r="I460" i="121" a="1"/>
  <c r="I460" i="121" s="1"/>
  <c r="D460" i="121" a="1"/>
  <c r="D460" i="121" s="1"/>
  <c r="E460" i="121" s="1" a="1"/>
  <c r="E460" i="121" s="1"/>
  <c r="F460" i="121" s="1"/>
  <c r="L460" i="121" s="1"/>
  <c r="G461" i="121" l="1" a="1"/>
  <c r="G461" i="121" s="1"/>
  <c r="H461" i="121" a="1"/>
  <c r="H461" i="121" s="1"/>
  <c r="B462" i="121"/>
  <c r="D461" i="121" a="1"/>
  <c r="D461" i="121" s="1"/>
  <c r="E461" i="121" s="1" a="1"/>
  <c r="E461" i="121" s="1"/>
  <c r="F461" i="121" s="1"/>
  <c r="L461" i="121" s="1"/>
  <c r="I461" i="121" a="1"/>
  <c r="I461" i="121" s="1"/>
  <c r="C461" i="121"/>
  <c r="G462" i="121" l="1" a="1"/>
  <c r="G462" i="121" s="1"/>
  <c r="H462" i="121" a="1"/>
  <c r="H462" i="121" s="1"/>
  <c r="C462" i="121"/>
  <c r="D462" i="121" a="1"/>
  <c r="D462" i="121" s="1"/>
  <c r="E462" i="121" s="1" a="1"/>
  <c r="E462" i="121" s="1"/>
  <c r="F462" i="121" s="1"/>
  <c r="L462" i="121" s="1"/>
  <c r="B463" i="121"/>
  <c r="I462" i="121" a="1"/>
  <c r="I462" i="121" s="1"/>
  <c r="K461" i="121" a="1"/>
  <c r="K461" i="121" s="1"/>
  <c r="J461" i="121" a="1"/>
  <c r="J461" i="121" s="1"/>
  <c r="D463" i="121" l="1" a="1"/>
  <c r="D463" i="121" s="1"/>
  <c r="E463" i="121" s="1" a="1"/>
  <c r="E463" i="121" s="1"/>
  <c r="F463" i="121" s="1"/>
  <c r="L463" i="121" s="1"/>
  <c r="I463" i="121" a="1"/>
  <c r="I463" i="121" s="1"/>
  <c r="G463" i="121" a="1"/>
  <c r="G463" i="121" s="1"/>
  <c r="B464" i="121"/>
  <c r="H463" i="121" a="1"/>
  <c r="H463" i="121" s="1"/>
  <c r="C463" i="121"/>
  <c r="I464" i="121" l="1" a="1"/>
  <c r="I464" i="121" s="1"/>
  <c r="G464" i="121" a="1"/>
  <c r="G464" i="121" s="1"/>
  <c r="D464" i="121" a="1"/>
  <c r="D464" i="121" s="1"/>
  <c r="E464" i="121" s="1" a="1"/>
  <c r="E464" i="121" s="1"/>
  <c r="F464" i="121" s="1"/>
  <c r="L464" i="121" s="1"/>
  <c r="B465" i="121"/>
  <c r="C464" i="121"/>
  <c r="H464" i="121" a="1"/>
  <c r="H464" i="121" s="1"/>
  <c r="J463" i="121" a="1"/>
  <c r="J463" i="121" s="1"/>
  <c r="K463" i="121" a="1"/>
  <c r="K463" i="121" s="1"/>
  <c r="G465" i="121" l="1" a="1"/>
  <c r="G465" i="121" s="1"/>
  <c r="I465" i="121" a="1"/>
  <c r="I465" i="121" s="1"/>
  <c r="C465" i="121"/>
  <c r="H465" i="121" a="1"/>
  <c r="H465" i="121" s="1"/>
  <c r="D465" i="121" a="1"/>
  <c r="D465" i="121" s="1"/>
  <c r="E465" i="121" s="1" a="1"/>
  <c r="E465" i="121" s="1"/>
  <c r="F465" i="121" s="1"/>
  <c r="L465" i="121" s="1"/>
  <c r="B466" i="121"/>
  <c r="I466" i="121" l="1" a="1"/>
  <c r="I466" i="121" s="1"/>
  <c r="D466" i="121" a="1"/>
  <c r="D466" i="121" s="1"/>
  <c r="E466" i="121" s="1" a="1"/>
  <c r="E466" i="121" s="1"/>
  <c r="F466" i="121" s="1"/>
  <c r="L466" i="121" s="1"/>
  <c r="H466" i="121" a="1"/>
  <c r="H466" i="121" s="1"/>
  <c r="B467" i="121"/>
  <c r="C466" i="121"/>
  <c r="G466" i="121" a="1"/>
  <c r="G466" i="121" s="1"/>
  <c r="K465" i="121" a="1"/>
  <c r="K465" i="121" s="1"/>
  <c r="J465" i="121" a="1"/>
  <c r="J465" i="121" s="1"/>
  <c r="C467" i="121" l="1"/>
  <c r="I467" i="121" a="1"/>
  <c r="I467" i="121" s="1"/>
  <c r="G467" i="121" a="1"/>
  <c r="G467" i="121" s="1"/>
  <c r="D467" i="121" a="1"/>
  <c r="D467" i="121" s="1"/>
  <c r="E467" i="121" s="1" a="1"/>
  <c r="E467" i="121" s="1"/>
  <c r="F467" i="121" s="1"/>
  <c r="L467" i="121" s="1"/>
  <c r="B468" i="121"/>
  <c r="H467" i="121" a="1"/>
  <c r="H467" i="121" s="1"/>
  <c r="H468" i="121" l="1" a="1"/>
  <c r="H468" i="121" s="1"/>
  <c r="B469" i="121"/>
  <c r="C468" i="121"/>
  <c r="G468" i="121" a="1"/>
  <c r="G468" i="121" s="1"/>
  <c r="I468" i="121" a="1"/>
  <c r="I468" i="121" s="1"/>
  <c r="D468" i="121" a="1"/>
  <c r="D468" i="121" s="1"/>
  <c r="E468" i="121" s="1" a="1"/>
  <c r="E468" i="121" s="1"/>
  <c r="F468" i="121" s="1"/>
  <c r="L468" i="121" s="1"/>
  <c r="K467" i="121" a="1"/>
  <c r="K467" i="121" s="1"/>
  <c r="J467" i="121" a="1"/>
  <c r="J467" i="121" s="1"/>
  <c r="G469" i="121" l="1" a="1"/>
  <c r="G469" i="121" s="1"/>
  <c r="I469" i="121" a="1"/>
  <c r="I469" i="121" s="1"/>
  <c r="B470" i="121"/>
  <c r="H469" i="121" a="1"/>
  <c r="H469" i="121" s="1"/>
  <c r="C469" i="121"/>
  <c r="D469" i="121" a="1"/>
  <c r="D469" i="121" s="1"/>
  <c r="E469" i="121" s="1" a="1"/>
  <c r="E469" i="121" s="1"/>
  <c r="F469" i="121" s="1"/>
  <c r="L469" i="121" s="1"/>
  <c r="G470" i="121" l="1" a="1"/>
  <c r="G470" i="121" s="1"/>
  <c r="H470" i="121" a="1"/>
  <c r="H470" i="121" s="1"/>
  <c r="I470" i="121" a="1"/>
  <c r="I470" i="121" s="1"/>
  <c r="D470" i="121" a="1"/>
  <c r="D470" i="121" s="1"/>
  <c r="E470" i="121" s="1" a="1"/>
  <c r="E470" i="121" s="1"/>
  <c r="F470" i="121" s="1"/>
  <c r="L470" i="121" s="1"/>
  <c r="B471" i="121"/>
  <c r="C470" i="121"/>
  <c r="K469" i="121" a="1"/>
  <c r="K469" i="121" s="1"/>
  <c r="J469" i="121" a="1"/>
  <c r="J469" i="121" s="1"/>
  <c r="G471" i="121" l="1" a="1"/>
  <c r="G471" i="121" s="1"/>
  <c r="D471" i="121" a="1"/>
  <c r="D471" i="121" s="1"/>
  <c r="E471" i="121" s="1" a="1"/>
  <c r="E471" i="121" s="1"/>
  <c r="F471" i="121" s="1"/>
  <c r="L471" i="121" s="1"/>
  <c r="B472" i="121"/>
  <c r="C471" i="121"/>
  <c r="I471" i="121" a="1"/>
  <c r="I471" i="121" s="1"/>
  <c r="H471" i="121" a="1"/>
  <c r="H471" i="121" s="1"/>
  <c r="I472" i="121" l="1" a="1"/>
  <c r="I472" i="121" s="1"/>
  <c r="D472" i="121" a="1"/>
  <c r="D472" i="121" s="1"/>
  <c r="E472" i="121" s="1" a="1"/>
  <c r="E472" i="121" s="1"/>
  <c r="F472" i="121" s="1"/>
  <c r="L472" i="121" s="1"/>
  <c r="B473" i="121"/>
  <c r="G472" i="121" a="1"/>
  <c r="G472" i="121" s="1"/>
  <c r="C472" i="121"/>
  <c r="H472" i="121" a="1"/>
  <c r="H472" i="121" s="1"/>
  <c r="K471" i="121" a="1"/>
  <c r="K471" i="121" s="1"/>
  <c r="J471" i="121" a="1"/>
  <c r="J471" i="121" s="1"/>
  <c r="I473" i="121" l="1" a="1"/>
  <c r="I473" i="121" s="1"/>
  <c r="C473" i="121"/>
  <c r="D473" i="121" s="1" a="1"/>
  <c r="D473" i="121" s="1"/>
  <c r="E473" i="121" s="1" a="1"/>
  <c r="E473" i="121" s="1"/>
  <c r="F473" i="121" s="1"/>
  <c r="L473" i="121" s="1"/>
  <c r="H473" i="121" a="1"/>
  <c r="H473" i="121" s="1"/>
  <c r="G473" i="121" a="1"/>
  <c r="G473" i="121" s="1"/>
  <c r="B474" i="121"/>
  <c r="I474" i="121" l="1" a="1"/>
  <c r="I474" i="121" s="1"/>
  <c r="D474" i="121" a="1"/>
  <c r="D474" i="121" s="1"/>
  <c r="E474" i="121" s="1" a="1"/>
  <c r="E474" i="121" s="1"/>
  <c r="F474" i="121" s="1"/>
  <c r="L474" i="121" s="1"/>
  <c r="H474" i="121" a="1"/>
  <c r="H474" i="121" s="1"/>
  <c r="G474" i="121" a="1"/>
  <c r="G474" i="121" s="1"/>
  <c r="C474" i="121"/>
  <c r="B475" i="121"/>
  <c r="K473" i="121" a="1"/>
  <c r="K473" i="121" s="1"/>
  <c r="J473" i="121" a="1"/>
  <c r="J473" i="121" s="1"/>
  <c r="D475" i="121" l="1" a="1"/>
  <c r="D475" i="121" s="1"/>
  <c r="E475" i="121" s="1" a="1"/>
  <c r="E475" i="121" s="1"/>
  <c r="F475" i="121" s="1"/>
  <c r="L475" i="121" s="1"/>
  <c r="H475" i="121" a="1"/>
  <c r="H475" i="121" s="1"/>
  <c r="B476" i="121"/>
  <c r="C475" i="121"/>
  <c r="G475" i="121" a="1"/>
  <c r="G475" i="121" s="1"/>
  <c r="I475" i="121" a="1"/>
  <c r="I475" i="121" s="1"/>
  <c r="K475" i="121" l="1" a="1"/>
  <c r="K475" i="121" s="1"/>
  <c r="J475" i="121" a="1"/>
  <c r="J475" i="121" s="1"/>
  <c r="H476" i="121" a="1"/>
  <c r="H476" i="121" s="1"/>
  <c r="B477" i="121"/>
  <c r="C476" i="121"/>
  <c r="G476" i="121" a="1"/>
  <c r="G476" i="121" s="1"/>
  <c r="I476" i="121" a="1"/>
  <c r="I476" i="121" s="1"/>
  <c r="D476" i="121" a="1"/>
  <c r="D476" i="121" s="1"/>
  <c r="E476" i="121" s="1" a="1"/>
  <c r="E476" i="121" s="1"/>
  <c r="F476" i="121" s="1"/>
  <c r="L476" i="121" s="1"/>
  <c r="D477" i="121" l="1" a="1"/>
  <c r="D477" i="121" s="1"/>
  <c r="E477" i="121" s="1" a="1"/>
  <c r="E477" i="121" s="1"/>
  <c r="F477" i="121" s="1"/>
  <c r="L477" i="121" s="1"/>
  <c r="I477" i="121" a="1"/>
  <c r="I477" i="121" s="1"/>
  <c r="H477" i="121" a="1"/>
  <c r="H477" i="121" s="1"/>
  <c r="B478" i="121"/>
  <c r="G477" i="121" a="1"/>
  <c r="G477" i="121" s="1"/>
  <c r="C477" i="121"/>
  <c r="K477" i="121" l="1" a="1"/>
  <c r="K477" i="121" s="1"/>
  <c r="J477" i="121" a="1"/>
  <c r="J477" i="121" s="1"/>
  <c r="G478" i="121" a="1"/>
  <c r="G478" i="121" s="1"/>
  <c r="D478" i="121" a="1"/>
  <c r="D478" i="121" s="1"/>
  <c r="E478" i="121" s="1" a="1"/>
  <c r="E478" i="121" s="1"/>
  <c r="F478" i="121" s="1"/>
  <c r="L478" i="121" s="1"/>
  <c r="H478" i="121" a="1"/>
  <c r="H478" i="121" s="1"/>
  <c r="C478" i="121"/>
  <c r="B479" i="121"/>
  <c r="I478" i="121" a="1"/>
  <c r="I478" i="121" s="1"/>
  <c r="H479" i="121" l="1" a="1"/>
  <c r="H479" i="121" s="1"/>
  <c r="G479" i="121" a="1"/>
  <c r="G479" i="121" s="1"/>
  <c r="B480" i="121"/>
  <c r="C479" i="121"/>
  <c r="D479" i="121" a="1"/>
  <c r="D479" i="121" s="1"/>
  <c r="E479" i="121" s="1" a="1"/>
  <c r="E479" i="121" s="1"/>
  <c r="F479" i="121" s="1"/>
  <c r="L479" i="121" s="1"/>
  <c r="I479" i="121" a="1"/>
  <c r="I479" i="121" s="1"/>
  <c r="I480" i="121" l="1" a="1"/>
  <c r="I480" i="121" s="1"/>
  <c r="G480" i="121" a="1"/>
  <c r="G480" i="121" s="1"/>
  <c r="B481" i="121"/>
  <c r="D480" i="121" a="1"/>
  <c r="D480" i="121" s="1"/>
  <c r="E480" i="121" s="1" a="1"/>
  <c r="E480" i="121" s="1"/>
  <c r="F480" i="121" s="1"/>
  <c r="L480" i="121" s="1"/>
  <c r="C480" i="121"/>
  <c r="H480" i="121" a="1"/>
  <c r="H480" i="121" s="1"/>
  <c r="J479" i="121" a="1"/>
  <c r="J479" i="121" s="1"/>
  <c r="K479" i="121" a="1"/>
  <c r="K479" i="121" s="1"/>
  <c r="B482" i="121" l="1"/>
  <c r="C481" i="121"/>
  <c r="H481" i="121" a="1"/>
  <c r="H481" i="121" s="1"/>
  <c r="G481" i="121" a="1"/>
  <c r="G481" i="121" s="1"/>
  <c r="I481" i="121" a="1"/>
  <c r="I481" i="121" s="1"/>
  <c r="D481" i="121" a="1"/>
  <c r="D481" i="121" s="1"/>
  <c r="E481" i="121" s="1" a="1"/>
  <c r="E481" i="121" s="1"/>
  <c r="F481" i="121" s="1"/>
  <c r="L481" i="121" s="1"/>
  <c r="K481" i="121" l="1" a="1"/>
  <c r="K481" i="121" s="1"/>
  <c r="J481" i="121" a="1"/>
  <c r="J481" i="121" s="1"/>
  <c r="D482" i="121" a="1"/>
  <c r="D482" i="121" s="1"/>
  <c r="E482" i="121" s="1" a="1"/>
  <c r="E482" i="121" s="1"/>
  <c r="F482" i="121" s="1"/>
  <c r="L482" i="121" s="1"/>
  <c r="I482" i="121" a="1"/>
  <c r="I482" i="121" s="1"/>
  <c r="H482" i="121" a="1"/>
  <c r="H482" i="121" s="1"/>
  <c r="G482" i="121" a="1"/>
  <c r="G482" i="121" s="1"/>
  <c r="B483" i="121"/>
  <c r="C482" i="121"/>
  <c r="B484" i="121" l="1"/>
  <c r="C483" i="121"/>
  <c r="D483" i="121" a="1"/>
  <c r="D483" i="121" s="1"/>
  <c r="E483" i="121" s="1" a="1"/>
  <c r="E483" i="121" s="1"/>
  <c r="F483" i="121" s="1"/>
  <c r="L483" i="121" s="1"/>
  <c r="G483" i="121" a="1"/>
  <c r="G483" i="121" s="1"/>
  <c r="H483" i="121" a="1"/>
  <c r="H483" i="121" s="1"/>
  <c r="I483" i="121" a="1"/>
  <c r="I483" i="121" s="1"/>
  <c r="K483" i="121" l="1" a="1"/>
  <c r="K483" i="121" s="1"/>
  <c r="J483" i="121" a="1"/>
  <c r="J483" i="121" s="1"/>
  <c r="H484" i="121" a="1"/>
  <c r="H484" i="121" s="1"/>
  <c r="G484" i="121" a="1"/>
  <c r="G484" i="121" s="1"/>
  <c r="I484" i="121" a="1"/>
  <c r="I484" i="121" s="1"/>
  <c r="D484" i="121" a="1"/>
  <c r="D484" i="121" s="1"/>
  <c r="E484" i="121" s="1" a="1"/>
  <c r="E484" i="121" s="1"/>
  <c r="F484" i="121" s="1"/>
  <c r="L484" i="121" s="1"/>
  <c r="B485" i="121"/>
  <c r="C484" i="121"/>
  <c r="G485" i="121" l="1" a="1"/>
  <c r="G485" i="121" s="1"/>
  <c r="H485" i="121" a="1"/>
  <c r="H485" i="121" s="1"/>
  <c r="D485" i="121" a="1"/>
  <c r="D485" i="121" s="1"/>
  <c r="E485" i="121" s="1" a="1"/>
  <c r="E485" i="121" s="1"/>
  <c r="F485" i="121" s="1"/>
  <c r="L485" i="121" s="1"/>
  <c r="B486" i="121"/>
  <c r="I485" i="121" a="1"/>
  <c r="I485" i="121" s="1"/>
  <c r="C485" i="121"/>
  <c r="H486" i="121" l="1" a="1"/>
  <c r="H486" i="121" s="1"/>
  <c r="I486" i="121" a="1"/>
  <c r="I486" i="121" s="1"/>
  <c r="C486" i="121"/>
  <c r="G486" i="121" a="1"/>
  <c r="G486" i="121" s="1"/>
  <c r="B487" i="121"/>
  <c r="D486" i="121" a="1"/>
  <c r="D486" i="121" s="1"/>
  <c r="E486" i="121" s="1" a="1"/>
  <c r="E486" i="121" s="1"/>
  <c r="F486" i="121" s="1"/>
  <c r="L486" i="121" s="1"/>
  <c r="J485" i="121" a="1"/>
  <c r="J485" i="121" s="1"/>
  <c r="K485" i="121" a="1"/>
  <c r="K485" i="121" s="1"/>
  <c r="D487" i="121" l="1" a="1"/>
  <c r="D487" i="121" s="1"/>
  <c r="E487" i="121" s="1" a="1"/>
  <c r="E487" i="121" s="1"/>
  <c r="F487" i="121" s="1"/>
  <c r="L487" i="121" s="1"/>
  <c r="B488" i="121"/>
  <c r="G487" i="121" a="1"/>
  <c r="G487" i="121" s="1"/>
  <c r="C487" i="121"/>
  <c r="I487" i="121" a="1"/>
  <c r="I487" i="121" s="1"/>
  <c r="H487" i="121" a="1"/>
  <c r="H487" i="121" s="1"/>
  <c r="J487" i="121" l="1" a="1"/>
  <c r="J487" i="121" s="1"/>
  <c r="K487" i="121" a="1"/>
  <c r="K487" i="121" s="1"/>
  <c r="I488" i="121" a="1"/>
  <c r="I488" i="121" s="1"/>
  <c r="G488" i="121" a="1"/>
  <c r="G488" i="121" s="1"/>
  <c r="H488" i="121" a="1"/>
  <c r="H488" i="121" s="1"/>
  <c r="D488" i="121" a="1"/>
  <c r="D488" i="121" s="1"/>
  <c r="E488" i="121" s="1" a="1"/>
  <c r="E488" i="121" s="1"/>
  <c r="F488" i="121" s="1"/>
  <c r="L488" i="121" s="1"/>
  <c r="B489" i="121"/>
  <c r="C488" i="121"/>
  <c r="G489" i="121" l="1" a="1"/>
  <c r="G489" i="121" s="1"/>
  <c r="I489" i="121" a="1"/>
  <c r="I489" i="121" s="1"/>
  <c r="H489" i="121" a="1"/>
  <c r="H489" i="121" s="1"/>
  <c r="B490" i="121"/>
  <c r="D489" i="121" a="1"/>
  <c r="D489" i="121" s="1"/>
  <c r="E489" i="121" s="1" a="1"/>
  <c r="E489" i="121" s="1"/>
  <c r="F489" i="121" s="1"/>
  <c r="L489" i="121" s="1"/>
  <c r="C489" i="121"/>
  <c r="I490" i="121" l="1" a="1"/>
  <c r="I490" i="121" s="1"/>
  <c r="D490" i="121" a="1"/>
  <c r="D490" i="121" s="1"/>
  <c r="E490" i="121" s="1" a="1"/>
  <c r="E490" i="121" s="1"/>
  <c r="F490" i="121" s="1"/>
  <c r="L490" i="121" s="1"/>
  <c r="H490" i="121" a="1"/>
  <c r="H490" i="121" s="1"/>
  <c r="C490" i="121"/>
  <c r="B491" i="121"/>
  <c r="G490" i="121" a="1"/>
  <c r="G490" i="121" s="1"/>
  <c r="K489" i="121" a="1"/>
  <c r="K489" i="121" s="1"/>
  <c r="J489" i="121" a="1"/>
  <c r="J489" i="121" s="1"/>
  <c r="D491" i="121" l="1" a="1"/>
  <c r="D491" i="121" s="1"/>
  <c r="E491" i="121" s="1" a="1"/>
  <c r="E491" i="121" s="1"/>
  <c r="F491" i="121" s="1"/>
  <c r="L491" i="121" s="1"/>
  <c r="C491" i="121"/>
  <c r="I491" i="121" a="1"/>
  <c r="I491" i="121" s="1"/>
  <c r="H491" i="121" a="1"/>
  <c r="H491" i="121" s="1"/>
  <c r="B492" i="121"/>
  <c r="G491" i="121" a="1"/>
  <c r="G491" i="121" s="1"/>
  <c r="J491" i="121" l="1" a="1"/>
  <c r="J491" i="121" s="1"/>
  <c r="K491" i="121" a="1"/>
  <c r="K491" i="121" s="1"/>
  <c r="H492" i="121" a="1"/>
  <c r="H492" i="121" s="1"/>
  <c r="B493" i="121"/>
  <c r="G493" i="121" s="1" a="1"/>
  <c r="G493" i="121" s="1"/>
  <c r="C492" i="121"/>
  <c r="G492" i="121" a="1"/>
  <c r="G492" i="121" s="1"/>
  <c r="I492" i="121" a="1"/>
  <c r="I492" i="121" s="1"/>
  <c r="D492" i="121" a="1"/>
  <c r="D492" i="121" s="1"/>
  <c r="E492" i="121" s="1" a="1"/>
  <c r="E492" i="121" s="1"/>
  <c r="F492" i="121" s="1"/>
  <c r="L492" i="121" s="1"/>
  <c r="H493" i="121" l="1" a="1"/>
  <c r="H493" i="121" s="1"/>
  <c r="B494" i="121"/>
  <c r="D493" i="121" a="1"/>
  <c r="D493" i="121" s="1"/>
  <c r="E493" i="121" s="1" a="1"/>
  <c r="E493" i="121" s="1"/>
  <c r="F493" i="121" s="1"/>
  <c r="L493" i="121" s="1"/>
  <c r="C493" i="121"/>
  <c r="I493" i="121" s="1" a="1"/>
  <c r="I493" i="121" s="1"/>
  <c r="K493" i="121" a="1"/>
  <c r="K493" i="121" s="1"/>
  <c r="J493" i="121" a="1"/>
  <c r="J493" i="121" s="1"/>
  <c r="G494" i="121" l="1" a="1"/>
  <c r="G494" i="121" s="1"/>
  <c r="H494" i="121" a="1"/>
  <c r="H494" i="121" s="1"/>
  <c r="B495" i="121"/>
  <c r="D495" i="121" s="1" a="1"/>
  <c r="D495" i="121" s="1"/>
  <c r="E495" i="121" s="1" a="1"/>
  <c r="E495" i="121" s="1"/>
  <c r="D494" i="121" a="1"/>
  <c r="D494" i="121" s="1"/>
  <c r="E494" i="121" s="1" a="1"/>
  <c r="E494" i="121" s="1"/>
  <c r="F494" i="121" s="1"/>
  <c r="L494" i="121" s="1"/>
  <c r="C494" i="121"/>
  <c r="I494" i="121" a="1"/>
  <c r="I494" i="121" s="1"/>
  <c r="F495" i="121" l="1"/>
  <c r="L495" i="121" s="1"/>
  <c r="H495" i="121" a="1"/>
  <c r="H495" i="121" s="1"/>
  <c r="B496" i="121"/>
  <c r="C495" i="121"/>
  <c r="G495" i="121" s="1" a="1"/>
  <c r="G495" i="121" s="1"/>
  <c r="I495" i="121" a="1"/>
  <c r="I495" i="121" s="1"/>
  <c r="F496" i="121" l="1"/>
  <c r="F497" i="121" s="1"/>
  <c r="L497" i="121" s="1"/>
  <c r="K495" i="121" a="1"/>
  <c r="K495" i="121" s="1"/>
  <c r="J495" i="121" a="1"/>
  <c r="J495" i="121" s="1"/>
  <c r="C496" i="121"/>
  <c r="H496" i="121" a="1"/>
  <c r="H496" i="121" s="1"/>
  <c r="B497" i="121"/>
  <c r="D496" i="121" a="1"/>
  <c r="D496" i="121" s="1"/>
  <c r="E496" i="121" s="1" a="1"/>
  <c r="E496" i="121" s="1"/>
  <c r="I496" i="121" a="1"/>
  <c r="I496" i="121" s="1"/>
  <c r="G496" i="121" a="1"/>
  <c r="G496" i="121" s="1"/>
  <c r="L496" i="121" l="1"/>
  <c r="D497" i="121" a="1"/>
  <c r="D497" i="121" s="1"/>
  <c r="E497" i="121" s="1" a="1"/>
  <c r="E497" i="121" s="1"/>
  <c r="H497" i="121" a="1"/>
  <c r="H497" i="121" s="1"/>
  <c r="C497" i="121"/>
  <c r="B498" i="121"/>
  <c r="G497" i="121" a="1"/>
  <c r="G497" i="121" s="1"/>
  <c r="I497" i="121" a="1"/>
  <c r="I497" i="121" s="1"/>
  <c r="F498" i="121"/>
  <c r="L498" i="121" s="1"/>
  <c r="K497" i="121" l="1" a="1"/>
  <c r="K497" i="121" s="1"/>
  <c r="J497" i="121" a="1"/>
  <c r="J497" i="121" s="1"/>
  <c r="B499" i="121"/>
  <c r="H498" i="121" a="1"/>
  <c r="H498" i="121" s="1"/>
  <c r="C498" i="121"/>
  <c r="G498" i="121" a="1"/>
  <c r="G498" i="121" s="1"/>
  <c r="I498" i="121" a="1"/>
  <c r="I498" i="121" s="1"/>
  <c r="D498" i="121" a="1"/>
  <c r="D498" i="121" s="1"/>
  <c r="E498" i="121" s="1" a="1"/>
  <c r="E498" i="121" s="1"/>
  <c r="F499" i="121"/>
  <c r="L499" i="121" s="1"/>
  <c r="G499" i="121" l="1" a="1"/>
  <c r="G499" i="121" s="1"/>
  <c r="B500" i="121"/>
  <c r="I499" i="121" a="1"/>
  <c r="I499" i="121" s="1"/>
  <c r="H499" i="121" a="1"/>
  <c r="H499" i="121" s="1"/>
  <c r="C499" i="121"/>
  <c r="D499" i="121" a="1"/>
  <c r="D499" i="121" s="1"/>
  <c r="E499" i="121" s="1" a="1"/>
  <c r="E499" i="121" s="1"/>
  <c r="F500" i="121"/>
  <c r="L500" i="121" s="1"/>
  <c r="B501" i="121" l="1"/>
  <c r="I500" i="121" a="1"/>
  <c r="I500" i="121" s="1"/>
  <c r="G500" i="121" a="1"/>
  <c r="G500" i="121" s="1"/>
  <c r="D500" i="121" a="1"/>
  <c r="D500" i="121" s="1"/>
  <c r="E500" i="121" s="1" a="1"/>
  <c r="E500" i="121" s="1"/>
  <c r="H500" i="121" a="1"/>
  <c r="H500" i="121" s="1"/>
  <c r="C500" i="121"/>
  <c r="K499" i="121" a="1"/>
  <c r="K499" i="121" s="1"/>
  <c r="J499" i="121" a="1"/>
  <c r="J499" i="121" s="1"/>
  <c r="F501" i="121"/>
  <c r="L501" i="121" s="1"/>
  <c r="G501" i="121" l="1" a="1"/>
  <c r="G501" i="121" s="1"/>
  <c r="C501" i="121"/>
  <c r="I501" i="121" a="1"/>
  <c r="I501" i="121" s="1"/>
  <c r="H501" i="121" a="1"/>
  <c r="H501" i="121" s="1"/>
  <c r="B502" i="121"/>
  <c r="D501" i="121" a="1"/>
  <c r="D501" i="121" s="1"/>
  <c r="E501" i="121" s="1" a="1"/>
  <c r="E501" i="121" s="1"/>
  <c r="F502" i="121"/>
  <c r="L502" i="121" s="1"/>
  <c r="B503" i="121" l="1"/>
  <c r="C502" i="121"/>
  <c r="H502" i="121" a="1"/>
  <c r="H502" i="121" s="1"/>
  <c r="I502" i="121" a="1"/>
  <c r="I502" i="121" s="1"/>
  <c r="G502" i="121" a="1"/>
  <c r="G502" i="121" s="1"/>
  <c r="D502" i="121" a="1"/>
  <c r="D502" i="121" s="1"/>
  <c r="E502" i="121" s="1" a="1"/>
  <c r="E502" i="121" s="1"/>
  <c r="J501" i="121" a="1"/>
  <c r="J501" i="121" s="1"/>
  <c r="K501" i="121" a="1"/>
  <c r="K501" i="121" s="1"/>
  <c r="F503" i="121"/>
  <c r="L503" i="121" s="1"/>
  <c r="C503" i="121" l="1"/>
  <c r="G503" i="121" a="1"/>
  <c r="G503" i="121" s="1"/>
  <c r="B504" i="121"/>
  <c r="I503" i="121" a="1"/>
  <c r="I503" i="121" s="1"/>
  <c r="H503" i="121" a="1"/>
  <c r="H503" i="121" s="1"/>
  <c r="D503" i="121" a="1"/>
  <c r="D503" i="121" s="1"/>
  <c r="E503" i="121" s="1" a="1"/>
  <c r="E503" i="121" s="1"/>
  <c r="F504" i="121"/>
  <c r="H504" i="121" l="1" a="1"/>
  <c r="H504" i="121" s="1"/>
  <c r="B505" i="121"/>
  <c r="G504" i="121" a="1"/>
  <c r="G504" i="121" s="1"/>
  <c r="I504" i="121" a="1"/>
  <c r="I504" i="121" s="1"/>
  <c r="D504" i="121" a="1"/>
  <c r="D504" i="121" s="1"/>
  <c r="E504" i="121" s="1" a="1"/>
  <c r="E504" i="121" s="1"/>
  <c r="C504" i="121"/>
  <c r="K503" i="121" a="1"/>
  <c r="K503" i="121" s="1"/>
  <c r="J503" i="121" a="1"/>
  <c r="J503" i="121" s="1"/>
  <c r="F505" i="121"/>
  <c r="L505" i="121" s="1"/>
  <c r="L504" i="121"/>
  <c r="B506" i="121" l="1"/>
  <c r="G505" i="121" a="1"/>
  <c r="G505" i="121" s="1"/>
  <c r="D505" i="121" a="1"/>
  <c r="D505" i="121" s="1"/>
  <c r="E505" i="121" s="1" a="1"/>
  <c r="E505" i="121" s="1"/>
  <c r="H505" i="121" a="1"/>
  <c r="H505" i="121" s="1"/>
  <c r="I505" i="121" a="1"/>
  <c r="I505" i="121" s="1"/>
  <c r="C505" i="121"/>
  <c r="F506" i="121"/>
  <c r="L506" i="121" s="1"/>
  <c r="J505" i="121" l="1" a="1"/>
  <c r="J505" i="121" s="1"/>
  <c r="K505" i="121" a="1"/>
  <c r="K505" i="121" s="1"/>
  <c r="I506" i="121" a="1"/>
  <c r="I506" i="121" s="1"/>
  <c r="D506" i="121" a="1"/>
  <c r="D506" i="121" s="1"/>
  <c r="E506" i="121" s="1" a="1"/>
  <c r="E506" i="121" s="1"/>
  <c r="H506" i="121" a="1"/>
  <c r="H506" i="121" s="1"/>
  <c r="C506" i="121"/>
  <c r="B507" i="121"/>
  <c r="G506" i="121" a="1"/>
  <c r="G506" i="121" s="1"/>
  <c r="F507" i="121"/>
  <c r="L507" i="121" s="1"/>
  <c r="D507" i="121" l="1" a="1"/>
  <c r="D507" i="121" s="1"/>
  <c r="E507" i="121" s="1" a="1"/>
  <c r="E507" i="121" s="1"/>
  <c r="C507" i="121"/>
  <c r="H507" i="121" a="1"/>
  <c r="H507" i="121" s="1"/>
  <c r="B508" i="121"/>
  <c r="G507" i="121" a="1"/>
  <c r="G507" i="121" s="1"/>
  <c r="I507" i="121" a="1"/>
  <c r="I507" i="121" s="1"/>
  <c r="F508" i="121"/>
  <c r="L508" i="121" s="1"/>
  <c r="K507" i="121" l="1" a="1"/>
  <c r="K507" i="121" s="1"/>
  <c r="J507" i="121" a="1"/>
  <c r="J507" i="121" s="1"/>
  <c r="D508" i="121" a="1"/>
  <c r="D508" i="121" s="1"/>
  <c r="E508" i="121" s="1" a="1"/>
  <c r="E508" i="121" s="1"/>
  <c r="G508" i="121" a="1"/>
  <c r="G508" i="121" s="1"/>
  <c r="C508" i="121"/>
  <c r="H508" i="121" a="1"/>
  <c r="H508" i="121" s="1"/>
  <c r="B509" i="121"/>
  <c r="I508" i="121" a="1"/>
  <c r="I508" i="121" s="1"/>
  <c r="F509" i="121"/>
  <c r="L509" i="121" s="1"/>
  <c r="C509" i="121" l="1"/>
  <c r="B510" i="121"/>
  <c r="I509" i="121" a="1"/>
  <c r="I509" i="121" s="1"/>
  <c r="H509" i="121" a="1"/>
  <c r="H509" i="121" s="1"/>
  <c r="G509" i="121" a="1"/>
  <c r="G509" i="121" s="1"/>
  <c r="D509" i="121" a="1"/>
  <c r="D509" i="121" s="1"/>
  <c r="E509" i="121" s="1" a="1"/>
  <c r="E509" i="121" s="1"/>
  <c r="F510" i="121"/>
  <c r="K509" i="121" l="1" a="1"/>
  <c r="K509" i="121" s="1"/>
  <c r="J509" i="121" a="1"/>
  <c r="J509" i="121" s="1"/>
  <c r="B511" i="121"/>
  <c r="C510" i="121"/>
  <c r="G510" i="121" a="1"/>
  <c r="G510" i="121" s="1"/>
  <c r="D510" i="121" a="1"/>
  <c r="D510" i="121" s="1"/>
  <c r="E510" i="121" s="1" a="1"/>
  <c r="E510" i="121" s="1"/>
  <c r="I510" i="121" a="1"/>
  <c r="I510" i="121" s="1"/>
  <c r="H510" i="121" a="1"/>
  <c r="H510" i="121" s="1"/>
  <c r="F511" i="121"/>
  <c r="L511" i="121" s="1"/>
  <c r="L510" i="121"/>
  <c r="I511" i="121" l="1" a="1"/>
  <c r="I511" i="121" s="1"/>
  <c r="D511" i="121" a="1"/>
  <c r="D511" i="121" s="1"/>
  <c r="E511" i="121" s="1" a="1"/>
  <c r="E511" i="121" s="1"/>
  <c r="C511" i="121"/>
  <c r="B512" i="121"/>
  <c r="G511" i="121" a="1"/>
  <c r="G511" i="121" s="1"/>
  <c r="H511" i="121" a="1"/>
  <c r="H511" i="121" s="1"/>
  <c r="F512" i="121"/>
  <c r="L512" i="121" s="1"/>
  <c r="J511" i="121" l="1" a="1"/>
  <c r="J511" i="121" s="1"/>
  <c r="K511" i="121" a="1"/>
  <c r="K511" i="121" s="1"/>
  <c r="B513" i="121"/>
  <c r="D512" i="121" a="1"/>
  <c r="D512" i="121" s="1"/>
  <c r="E512" i="121" s="1" a="1"/>
  <c r="E512" i="121" s="1"/>
  <c r="G512" i="121" a="1"/>
  <c r="G512" i="121" s="1"/>
  <c r="I512" i="121" a="1"/>
  <c r="I512" i="121" s="1"/>
  <c r="H512" i="121" a="1"/>
  <c r="H512" i="121" s="1"/>
  <c r="C512" i="121"/>
  <c r="F513" i="121"/>
  <c r="L513" i="121" s="1"/>
  <c r="D513" i="121" l="1" a="1"/>
  <c r="D513" i="121" s="1"/>
  <c r="E513" i="121" s="1" a="1"/>
  <c r="E513" i="121" s="1"/>
  <c r="C513" i="121"/>
  <c r="H513" i="121" a="1"/>
  <c r="H513" i="121" s="1"/>
  <c r="I513" i="121" a="1"/>
  <c r="I513" i="121" s="1"/>
  <c r="G513" i="121" a="1"/>
  <c r="G513" i="121" s="1"/>
  <c r="B514" i="121"/>
  <c r="F514" i="121"/>
  <c r="I514" i="121" l="1" a="1"/>
  <c r="I514" i="121" s="1"/>
  <c r="D514" i="121" a="1"/>
  <c r="D514" i="121" s="1"/>
  <c r="E514" i="121" s="1" a="1"/>
  <c r="E514" i="121" s="1"/>
  <c r="B515" i="121"/>
  <c r="H514" i="121" a="1"/>
  <c r="H514" i="121" s="1"/>
  <c r="G514" i="121" a="1"/>
  <c r="G514" i="121" s="1"/>
  <c r="C514" i="121"/>
  <c r="J513" i="121" a="1"/>
  <c r="J513" i="121" s="1"/>
  <c r="K513" i="121" a="1"/>
  <c r="K513" i="121" s="1"/>
  <c r="F515" i="121"/>
  <c r="L515" i="121" s="1"/>
  <c r="L514" i="121"/>
  <c r="B516" i="121" l="1"/>
  <c r="I515" i="121" a="1"/>
  <c r="I515" i="121" s="1"/>
  <c r="C515" i="121"/>
  <c r="D515" i="121" a="1"/>
  <c r="D515" i="121" s="1"/>
  <c r="E515" i="121" s="1" a="1"/>
  <c r="E515" i="121" s="1"/>
  <c r="G515" i="121" a="1"/>
  <c r="G515" i="121" s="1"/>
  <c r="H515" i="121" a="1"/>
  <c r="H515" i="121" s="1"/>
  <c r="F516" i="121"/>
  <c r="L516" i="121" s="1"/>
  <c r="K515" i="121" l="1" a="1"/>
  <c r="K515" i="121" s="1"/>
  <c r="J515" i="121" a="1"/>
  <c r="J515" i="121" s="1"/>
  <c r="D516" i="121" a="1"/>
  <c r="D516" i="121" s="1"/>
  <c r="E516" i="121" s="1" a="1"/>
  <c r="E516" i="121" s="1"/>
  <c r="H516" i="121" a="1"/>
  <c r="H516" i="121" s="1"/>
  <c r="B517" i="121"/>
  <c r="C516" i="121"/>
  <c r="G516" i="121" a="1"/>
  <c r="G516" i="121" s="1"/>
  <c r="I516" i="121" a="1"/>
  <c r="I516" i="121" s="1"/>
  <c r="F517" i="121"/>
  <c r="L517" i="121" s="1"/>
  <c r="B518" i="121" l="1"/>
  <c r="I517" i="121" a="1"/>
  <c r="I517" i="121" s="1"/>
  <c r="D517" i="121" a="1"/>
  <c r="D517" i="121" s="1"/>
  <c r="E517" i="121" s="1" a="1"/>
  <c r="E517" i="121" s="1"/>
  <c r="H517" i="121" a="1"/>
  <c r="H517" i="121" s="1"/>
  <c r="C517" i="121"/>
  <c r="G517" i="121" a="1"/>
  <c r="G517" i="121" s="1"/>
  <c r="F518" i="121"/>
  <c r="J517" i="121" l="1" a="1"/>
  <c r="J517" i="121" s="1"/>
  <c r="K517" i="121" a="1"/>
  <c r="K517" i="121" s="1"/>
  <c r="D518" i="121" a="1"/>
  <c r="D518" i="121" s="1"/>
  <c r="E518" i="121" s="1" a="1"/>
  <c r="E518" i="121" s="1"/>
  <c r="B519" i="121"/>
  <c r="C518" i="121"/>
  <c r="G518" i="121" a="1"/>
  <c r="G518" i="121" s="1"/>
  <c r="H518" i="121" a="1"/>
  <c r="H518" i="121" s="1"/>
  <c r="I518" i="121" a="1"/>
  <c r="I518" i="121" s="1"/>
  <c r="F519" i="121"/>
  <c r="L519" i="121" s="1"/>
  <c r="L518" i="121"/>
  <c r="I519" i="121" l="1" a="1"/>
  <c r="I519" i="121" s="1"/>
  <c r="H519" i="121" a="1"/>
  <c r="H519" i="121" s="1"/>
  <c r="B520" i="121"/>
  <c r="G519" i="121" a="1"/>
  <c r="G519" i="121" s="1"/>
  <c r="D519" i="121" a="1"/>
  <c r="D519" i="121" s="1"/>
  <c r="E519" i="121" s="1" a="1"/>
  <c r="E519" i="121" s="1"/>
  <c r="C519" i="121"/>
  <c r="F520" i="121"/>
  <c r="L520" i="121" s="1"/>
  <c r="K519" i="121" l="1" a="1"/>
  <c r="K519" i="121" s="1"/>
  <c r="J519" i="121" a="1"/>
  <c r="J519" i="121" s="1"/>
  <c r="B521" i="121"/>
  <c r="G520" i="121" a="1"/>
  <c r="G520" i="121" s="1"/>
  <c r="D520" i="121" a="1"/>
  <c r="D520" i="121" s="1"/>
  <c r="E520" i="121" s="1" a="1"/>
  <c r="E520" i="121" s="1"/>
  <c r="C520" i="121"/>
  <c r="I520" i="121" a="1"/>
  <c r="I520" i="121" s="1"/>
  <c r="H520" i="121" a="1"/>
  <c r="H520" i="121" s="1"/>
  <c r="F521" i="121"/>
  <c r="I521" i="121" l="1" a="1"/>
  <c r="I521" i="121" s="1"/>
  <c r="C521" i="121"/>
  <c r="B522" i="121"/>
  <c r="D521" i="121" a="1"/>
  <c r="D521" i="121" s="1"/>
  <c r="E521" i="121" s="1" a="1"/>
  <c r="E521" i="121" s="1"/>
  <c r="G521" i="121" a="1"/>
  <c r="G521" i="121" s="1"/>
  <c r="H521" i="121" a="1"/>
  <c r="H521" i="121" s="1"/>
  <c r="F522" i="121"/>
  <c r="L522" i="121" s="1"/>
  <c r="L521" i="121"/>
  <c r="J521" i="121" l="1" a="1"/>
  <c r="J521" i="121" s="1"/>
  <c r="K521" i="121" a="1"/>
  <c r="K521" i="121" s="1"/>
  <c r="B523" i="121"/>
  <c r="I522" i="121" a="1"/>
  <c r="I522" i="121" s="1"/>
  <c r="C522" i="121"/>
  <c r="D522" i="121" a="1"/>
  <c r="D522" i="121" s="1"/>
  <c r="E522" i="121" s="1" a="1"/>
  <c r="E522" i="121" s="1"/>
  <c r="G522" i="121" a="1"/>
  <c r="G522" i="121" s="1"/>
  <c r="H522" i="121" a="1"/>
  <c r="H522" i="121" s="1"/>
  <c r="F523" i="121"/>
  <c r="I523" i="121" l="1" a="1"/>
  <c r="I523" i="121" s="1"/>
  <c r="D523" i="121" a="1"/>
  <c r="D523" i="121" s="1"/>
  <c r="E523" i="121" s="1" a="1"/>
  <c r="E523" i="121" s="1"/>
  <c r="G523" i="121" a="1"/>
  <c r="G523" i="121" s="1"/>
  <c r="C523" i="121"/>
  <c r="H523" i="121" a="1"/>
  <c r="H523" i="121" s="1"/>
  <c r="B524" i="121"/>
  <c r="F524" i="121"/>
  <c r="L524" i="121" s="1"/>
  <c r="L523" i="121"/>
  <c r="D524" i="121" l="1" a="1"/>
  <c r="D524" i="121" s="1"/>
  <c r="E524" i="121" s="1" a="1"/>
  <c r="E524" i="121" s="1"/>
  <c r="H524" i="121" a="1"/>
  <c r="H524" i="121" s="1"/>
  <c r="G524" i="121" a="1"/>
  <c r="G524" i="121" s="1"/>
  <c r="B525" i="121"/>
  <c r="C524" i="121"/>
  <c r="I524" i="121" a="1"/>
  <c r="I524" i="121" s="1"/>
  <c r="K523" i="121" a="1"/>
  <c r="K523" i="121" s="1"/>
  <c r="J523" i="121" a="1"/>
  <c r="J523" i="121" s="1"/>
  <c r="F525" i="121"/>
  <c r="L525" i="121" s="1"/>
  <c r="B526" i="121" l="1"/>
  <c r="C525" i="121"/>
  <c r="D525" i="121" a="1"/>
  <c r="D525" i="121" s="1"/>
  <c r="E525" i="121" s="1" a="1"/>
  <c r="E525" i="121" s="1"/>
  <c r="G525" i="121" a="1"/>
  <c r="G525" i="121" s="1"/>
  <c r="I525" i="121" a="1"/>
  <c r="I525" i="121" s="1"/>
  <c r="H525" i="121" a="1"/>
  <c r="H525" i="121" s="1"/>
  <c r="F526" i="121"/>
  <c r="J525" i="121" l="1" a="1"/>
  <c r="J525" i="121" s="1"/>
  <c r="K525" i="121" a="1"/>
  <c r="K525" i="121" s="1"/>
  <c r="C526" i="121"/>
  <c r="H526" i="121" a="1"/>
  <c r="H526" i="121" s="1"/>
  <c r="B527" i="121"/>
  <c r="G526" i="121" a="1"/>
  <c r="G526" i="121" s="1"/>
  <c r="I526" i="121" a="1"/>
  <c r="I526" i="121" s="1"/>
  <c r="D526" i="121" a="1"/>
  <c r="D526" i="121" s="1"/>
  <c r="E526" i="121" s="1" a="1"/>
  <c r="E526" i="121" s="1"/>
  <c r="F527" i="121"/>
  <c r="L527" i="121" s="1"/>
  <c r="L526" i="121"/>
  <c r="H527" i="121" l="1" a="1"/>
  <c r="H527" i="121" s="1"/>
  <c r="C527" i="121"/>
  <c r="B528" i="121"/>
  <c r="G527" i="121" a="1"/>
  <c r="G527" i="121" s="1"/>
  <c r="I527" i="121" a="1"/>
  <c r="I527" i="121" s="1"/>
  <c r="D527" i="121" a="1"/>
  <c r="D527" i="121" s="1"/>
  <c r="E527" i="121" s="1" a="1"/>
  <c r="E527" i="121" s="1"/>
  <c r="F528" i="121"/>
  <c r="L528" i="121" s="1"/>
  <c r="K527" i="121" l="1" a="1"/>
  <c r="K527" i="121" s="1"/>
  <c r="J527" i="121" a="1"/>
  <c r="J527" i="121" s="1"/>
  <c r="H528" i="121" a="1"/>
  <c r="H528" i="121" s="1"/>
  <c r="D528" i="121" a="1"/>
  <c r="D528" i="121" s="1"/>
  <c r="E528" i="121" s="1" a="1"/>
  <c r="E528" i="121" s="1"/>
  <c r="B529" i="121"/>
  <c r="I528" i="121" a="1"/>
  <c r="I528" i="121" s="1"/>
  <c r="G528" i="121" a="1"/>
  <c r="G528" i="121" s="1"/>
  <c r="C528" i="121"/>
  <c r="F529" i="121"/>
  <c r="L529" i="121" s="1"/>
  <c r="B530" i="121" l="1"/>
  <c r="G529" i="121" a="1"/>
  <c r="G529" i="121" s="1"/>
  <c r="D529" i="121" a="1"/>
  <c r="D529" i="121" s="1"/>
  <c r="E529" i="121" s="1" a="1"/>
  <c r="E529" i="121" s="1"/>
  <c r="H529" i="121" a="1"/>
  <c r="H529" i="121" s="1"/>
  <c r="C529" i="121"/>
  <c r="I529" i="121" a="1"/>
  <c r="I529" i="121" s="1"/>
  <c r="F530" i="121"/>
  <c r="L530" i="121" s="1"/>
  <c r="J529" i="121" l="1" a="1"/>
  <c r="J529" i="121" s="1"/>
  <c r="K529" i="121" a="1"/>
  <c r="K529" i="121" s="1"/>
  <c r="I530" i="121" a="1"/>
  <c r="I530" i="121" s="1"/>
  <c r="B531" i="121"/>
  <c r="H531" i="121" s="1" a="1"/>
  <c r="H531" i="121" s="1"/>
  <c r="C530" i="121"/>
  <c r="H530" i="121" a="1"/>
  <c r="H530" i="121" s="1"/>
  <c r="G530" i="121" a="1"/>
  <c r="G530" i="121" s="1"/>
  <c r="D530" i="121" a="1"/>
  <c r="D530" i="121" s="1"/>
  <c r="E530" i="121" s="1" a="1"/>
  <c r="E530" i="121" s="1"/>
  <c r="F531" i="121"/>
  <c r="L531" i="121" s="1"/>
  <c r="B532" i="121" l="1"/>
  <c r="D531" i="121" a="1"/>
  <c r="D531" i="121" s="1"/>
  <c r="E531" i="121" s="1" a="1"/>
  <c r="E531" i="121" s="1"/>
  <c r="G531" i="121" a="1"/>
  <c r="G531" i="121" s="1"/>
  <c r="C531" i="121"/>
  <c r="I531" i="121" s="1" a="1"/>
  <c r="I531" i="121" s="1"/>
  <c r="H532" i="121" l="1" a="1"/>
  <c r="H532" i="121" s="1"/>
  <c r="C532" i="121"/>
  <c r="G532" i="121" s="1" a="1"/>
  <c r="G532" i="121" s="1"/>
  <c r="I532" i="121" a="1"/>
  <c r="I532" i="121" s="1"/>
  <c r="B533" i="121"/>
  <c r="J531" i="121" a="1"/>
  <c r="J531" i="121" s="1"/>
  <c r="K531" i="121" a="1"/>
  <c r="K531" i="121" s="1"/>
  <c r="D532" i="121" a="1"/>
  <c r="D532" i="121" s="1"/>
  <c r="E532" i="121" s="1" a="1"/>
  <c r="E532" i="121" s="1"/>
  <c r="F532" i="121" s="1"/>
  <c r="L532" i="121" s="1"/>
  <c r="F533" i="121" l="1"/>
  <c r="L533" i="121" s="1"/>
  <c r="I533" i="121" a="1"/>
  <c r="I533" i="121" s="1"/>
  <c r="H533" i="121" a="1"/>
  <c r="H533" i="121" s="1"/>
  <c r="B534" i="121"/>
  <c r="G533" i="121" a="1"/>
  <c r="G533" i="121" s="1"/>
  <c r="D533" i="121" a="1"/>
  <c r="D533" i="121" s="1"/>
  <c r="E533" i="121" s="1" a="1"/>
  <c r="E533" i="121" s="1"/>
  <c r="C533" i="121"/>
  <c r="F534" i="121" l="1"/>
  <c r="L534" i="121" s="1"/>
  <c r="K533" i="121" a="1"/>
  <c r="K533" i="121" s="1"/>
  <c r="J533" i="121" a="1"/>
  <c r="J533" i="121" s="1"/>
  <c r="I534" i="121" a="1"/>
  <c r="I534" i="121" s="1"/>
  <c r="B535" i="121"/>
  <c r="D534" i="121" a="1"/>
  <c r="D534" i="121" s="1"/>
  <c r="E534" i="121" s="1" a="1"/>
  <c r="E534" i="121" s="1"/>
  <c r="C534" i="121"/>
  <c r="G534" i="121" a="1"/>
  <c r="G534" i="121" s="1"/>
  <c r="H534" i="121" a="1"/>
  <c r="H534" i="121" s="1"/>
  <c r="F535" i="121" l="1"/>
  <c r="F536" i="121" s="1"/>
  <c r="I535" i="121" a="1"/>
  <c r="I535" i="121" s="1"/>
  <c r="B536" i="121"/>
  <c r="H535" i="121" a="1"/>
  <c r="H535" i="121" s="1"/>
  <c r="D535" i="121" a="1"/>
  <c r="D535" i="121" s="1"/>
  <c r="E535" i="121" s="1" a="1"/>
  <c r="E535" i="121" s="1"/>
  <c r="G535" i="121" a="1"/>
  <c r="G535" i="121" s="1"/>
  <c r="C535" i="121"/>
  <c r="L535" i="121" l="1"/>
  <c r="K535" i="121" a="1"/>
  <c r="K535" i="121" s="1"/>
  <c r="J535" i="121" a="1"/>
  <c r="J535" i="121" s="1"/>
  <c r="D536" i="121" a="1"/>
  <c r="D536" i="121" s="1"/>
  <c r="E536" i="121" s="1" a="1"/>
  <c r="E536" i="121" s="1"/>
  <c r="H536" i="121" a="1"/>
  <c r="H536" i="121" s="1"/>
  <c r="G536" i="121" a="1"/>
  <c r="G536" i="121" s="1"/>
  <c r="C536" i="121"/>
  <c r="B537" i="121"/>
  <c r="I536" i="121" a="1"/>
  <c r="I536" i="121" s="1"/>
  <c r="F537" i="121"/>
  <c r="L537" i="121" s="1"/>
  <c r="L536" i="121"/>
  <c r="D537" i="121" l="1" a="1"/>
  <c r="D537" i="121" s="1"/>
  <c r="E537" i="121" s="1" a="1"/>
  <c r="E537" i="121" s="1"/>
  <c r="G537" i="121" a="1"/>
  <c r="G537" i="121" s="1"/>
  <c r="I537" i="121" a="1"/>
  <c r="I537" i="121" s="1"/>
  <c r="H537" i="121" a="1"/>
  <c r="H537" i="121" s="1"/>
  <c r="C537" i="121"/>
  <c r="B538" i="121"/>
  <c r="F538" i="121"/>
  <c r="I538" i="121" l="1" a="1"/>
  <c r="I538" i="121" s="1"/>
  <c r="C538" i="121"/>
  <c r="H538" i="121" a="1"/>
  <c r="H538" i="121" s="1"/>
  <c r="D538" i="121" a="1"/>
  <c r="D538" i="121" s="1"/>
  <c r="E538" i="121" s="1" a="1"/>
  <c r="E538" i="121" s="1"/>
  <c r="G538" i="121" a="1"/>
  <c r="G538" i="121" s="1"/>
  <c r="B539" i="121"/>
  <c r="K537" i="121" a="1"/>
  <c r="K537" i="121" s="1"/>
  <c r="J537" i="121" a="1"/>
  <c r="J537" i="121" s="1"/>
  <c r="F539" i="121"/>
  <c r="L539" i="121" s="1"/>
  <c r="L538" i="121"/>
  <c r="H539" i="121" l="1" a="1"/>
  <c r="H539" i="121" s="1"/>
  <c r="C539" i="121"/>
  <c r="B540" i="121"/>
  <c r="I539" i="121" a="1"/>
  <c r="I539" i="121" s="1"/>
  <c r="G539" i="121" a="1"/>
  <c r="G539" i="121" s="1"/>
  <c r="D539" i="121" a="1"/>
  <c r="D539" i="121" s="1"/>
  <c r="E539" i="121" s="1" a="1"/>
  <c r="E539" i="121" s="1"/>
  <c r="F540" i="121"/>
  <c r="L540" i="121" s="1"/>
  <c r="K539" i="121" l="1" a="1"/>
  <c r="K539" i="121" s="1"/>
  <c r="J539" i="121" a="1"/>
  <c r="J539" i="121" s="1"/>
  <c r="D540" i="121" a="1"/>
  <c r="D540" i="121" s="1"/>
  <c r="E540" i="121" s="1" a="1"/>
  <c r="E540" i="121" s="1"/>
  <c r="H540" i="121" a="1"/>
  <c r="H540" i="121" s="1"/>
  <c r="B541" i="121"/>
  <c r="C540" i="121"/>
  <c r="G540" i="121" a="1"/>
  <c r="G540" i="121" s="1"/>
  <c r="I540" i="121" a="1"/>
  <c r="I540" i="121" s="1"/>
  <c r="F541" i="121"/>
  <c r="L541" i="121" s="1"/>
  <c r="G541" i="121" l="1" a="1"/>
  <c r="G541" i="121" s="1"/>
  <c r="I541" i="121" a="1"/>
  <c r="I541" i="121" s="1"/>
  <c r="D541" i="121" a="1"/>
  <c r="D541" i="121" s="1"/>
  <c r="E541" i="121" s="1" a="1"/>
  <c r="E541" i="121" s="1"/>
  <c r="C541" i="121"/>
  <c r="H541" i="121" a="1"/>
  <c r="H541" i="121" s="1"/>
  <c r="B542" i="121"/>
  <c r="F542" i="121"/>
  <c r="L542" i="121" s="1"/>
  <c r="B543" i="121" l="1"/>
  <c r="G543" i="121" s="1" a="1"/>
  <c r="G543" i="121" s="1"/>
  <c r="C542" i="121"/>
  <c r="G542" i="121" a="1"/>
  <c r="G542" i="121" s="1"/>
  <c r="D542" i="121" a="1"/>
  <c r="D542" i="121" s="1"/>
  <c r="E542" i="121" s="1" a="1"/>
  <c r="E542" i="121" s="1"/>
  <c r="I542" i="121" a="1"/>
  <c r="I542" i="121" s="1"/>
  <c r="H542" i="121" a="1"/>
  <c r="H542" i="121" s="1"/>
  <c r="J541" i="121" a="1"/>
  <c r="J541" i="121" s="1"/>
  <c r="K541" i="121" a="1"/>
  <c r="K541" i="121" s="1"/>
  <c r="F543" i="121"/>
  <c r="I543" i="121" l="1" a="1"/>
  <c r="I543" i="121" s="1"/>
  <c r="B544" i="121"/>
  <c r="H543" i="121" a="1"/>
  <c r="H543" i="121" s="1"/>
  <c r="C543" i="121"/>
  <c r="D543" i="121" s="1" a="1"/>
  <c r="D543" i="121" s="1"/>
  <c r="E543" i="121" s="1" a="1"/>
  <c r="E543" i="121" s="1"/>
  <c r="F544" i="121"/>
  <c r="L544" i="121" s="1"/>
  <c r="L543" i="121"/>
  <c r="K543" i="121" a="1"/>
  <c r="K543" i="121" s="1"/>
  <c r="J543" i="121" a="1"/>
  <c r="J543" i="121" s="1"/>
  <c r="D544" i="121" l="1" a="1"/>
  <c r="D544" i="121" s="1"/>
  <c r="E544" i="121" s="1" a="1"/>
  <c r="E544" i="121" s="1"/>
  <c r="C544" i="121"/>
  <c r="B545" i="121"/>
  <c r="I544" i="121" a="1"/>
  <c r="I544" i="121" s="1"/>
  <c r="G544" i="121" a="1"/>
  <c r="G544" i="121" s="1"/>
  <c r="H544" i="121" a="1"/>
  <c r="H544" i="121" s="1"/>
  <c r="F545" i="121"/>
  <c r="L545" i="121" s="1"/>
  <c r="B546" i="121" l="1"/>
  <c r="I545" i="121" a="1"/>
  <c r="I545" i="121" s="1"/>
  <c r="H545" i="121" a="1"/>
  <c r="H545" i="121" s="1"/>
  <c r="D545" i="121" a="1"/>
  <c r="D545" i="121" s="1"/>
  <c r="E545" i="121" s="1" a="1"/>
  <c r="E545" i="121" s="1"/>
  <c r="C545" i="121"/>
  <c r="G545" i="121" a="1"/>
  <c r="G545" i="121" s="1"/>
  <c r="F546" i="121"/>
  <c r="L546" i="121" s="1"/>
  <c r="J545" i="121" l="1" a="1"/>
  <c r="J545" i="121" s="1"/>
  <c r="K545" i="121" a="1"/>
  <c r="K545" i="121" s="1"/>
  <c r="I546" i="121" a="1"/>
  <c r="I546" i="121" s="1"/>
  <c r="D546" i="121" a="1"/>
  <c r="D546" i="121" s="1"/>
  <c r="E546" i="121" s="1" a="1"/>
  <c r="E546" i="121" s="1"/>
  <c r="B547" i="121"/>
  <c r="C546" i="121"/>
  <c r="G546" i="121" a="1"/>
  <c r="G546" i="121" s="1"/>
  <c r="H546" i="121" a="1"/>
  <c r="H546" i="121" s="1"/>
  <c r="F547" i="121"/>
  <c r="L547" i="121" s="1"/>
  <c r="I547" i="121" l="1" a="1"/>
  <c r="I547" i="121" s="1"/>
  <c r="G547" i="121" a="1"/>
  <c r="G547" i="121" s="1"/>
  <c r="C547" i="121"/>
  <c r="D547" i="121" a="1"/>
  <c r="D547" i="121" s="1"/>
  <c r="E547" i="121" s="1" a="1"/>
  <c r="E547" i="121" s="1"/>
  <c r="H547" i="121" a="1"/>
  <c r="H547" i="121" s="1"/>
  <c r="B548" i="121"/>
  <c r="F548" i="121"/>
  <c r="L548" i="121" s="1"/>
  <c r="K547" i="121" l="1" a="1"/>
  <c r="K547" i="121" s="1"/>
  <c r="J547" i="121" a="1"/>
  <c r="J547" i="121" s="1"/>
  <c r="D548" i="121" a="1"/>
  <c r="D548" i="121" s="1"/>
  <c r="E548" i="121" s="1" a="1"/>
  <c r="E548" i="121" s="1"/>
  <c r="H548" i="121" a="1"/>
  <c r="H548" i="121" s="1"/>
  <c r="B549" i="121"/>
  <c r="I548" i="121" a="1"/>
  <c r="I548" i="121" s="1"/>
  <c r="G548" i="121" a="1"/>
  <c r="G548" i="121" s="1"/>
  <c r="C548" i="121"/>
  <c r="F549" i="121"/>
  <c r="L549" i="121" s="1"/>
  <c r="D549" i="121" l="1" a="1"/>
  <c r="D549" i="121" s="1"/>
  <c r="E549" i="121" s="1" a="1"/>
  <c r="E549" i="121" s="1"/>
  <c r="B550" i="121"/>
  <c r="H549" i="121" a="1"/>
  <c r="H549" i="121" s="1"/>
  <c r="C549" i="121"/>
  <c r="G549" i="121" a="1"/>
  <c r="G549" i="121" s="1"/>
  <c r="I549" i="121" a="1"/>
  <c r="I549" i="121" s="1"/>
  <c r="F550" i="121"/>
  <c r="L550" i="121" s="1"/>
  <c r="J549" i="121" l="1" a="1"/>
  <c r="J549" i="121" s="1"/>
  <c r="K549" i="121" a="1"/>
  <c r="K549" i="121" s="1"/>
  <c r="B551" i="121"/>
  <c r="C550" i="121"/>
  <c r="G550" i="121" a="1"/>
  <c r="G550" i="121" s="1"/>
  <c r="I550" i="121" a="1"/>
  <c r="I550" i="121" s="1"/>
  <c r="D550" i="121" a="1"/>
  <c r="D550" i="121" s="1"/>
  <c r="E550" i="121" s="1" a="1"/>
  <c r="E550" i="121" s="1"/>
  <c r="H550" i="121" a="1"/>
  <c r="H550" i="121" s="1"/>
  <c r="F551" i="121"/>
  <c r="L551" i="121" s="1"/>
  <c r="H551" i="121" l="1" a="1"/>
  <c r="H551" i="121" s="1"/>
  <c r="B552" i="121"/>
  <c r="D551" i="121" a="1"/>
  <c r="D551" i="121" s="1"/>
  <c r="E551" i="121" s="1" a="1"/>
  <c r="E551" i="121" s="1"/>
  <c r="C551" i="121"/>
  <c r="G551" i="121" a="1"/>
  <c r="G551" i="121" s="1"/>
  <c r="I551" i="121" a="1"/>
  <c r="I551" i="121" s="1"/>
  <c r="F552" i="121"/>
  <c r="L552" i="121" s="1"/>
  <c r="J551" i="121" l="1" a="1"/>
  <c r="J551" i="121" s="1"/>
  <c r="K551" i="121" a="1"/>
  <c r="K551" i="121" s="1"/>
  <c r="I552" i="121" a="1"/>
  <c r="I552" i="121" s="1"/>
  <c r="H552" i="121" a="1"/>
  <c r="H552" i="121" s="1"/>
  <c r="C552" i="121"/>
  <c r="B553" i="121"/>
  <c r="G552" i="121" a="1"/>
  <c r="G552" i="121" s="1"/>
  <c r="D552" i="121" a="1"/>
  <c r="D552" i="121" s="1"/>
  <c r="E552" i="121" s="1" a="1"/>
  <c r="E552" i="121" s="1"/>
  <c r="F553" i="121"/>
  <c r="L553" i="121" s="1"/>
  <c r="H553" i="121" l="1" a="1"/>
  <c r="H553" i="121" s="1"/>
  <c r="G553" i="121" a="1"/>
  <c r="G553" i="121" s="1"/>
  <c r="C553" i="121"/>
  <c r="D553" i="121" a="1"/>
  <c r="D553" i="121" s="1"/>
  <c r="E553" i="121" s="1" a="1"/>
  <c r="E553" i="121" s="1"/>
  <c r="I553" i="121" a="1"/>
  <c r="I553" i="121" s="1"/>
  <c r="B554" i="121"/>
  <c r="F554" i="121"/>
  <c r="L554" i="121" s="1"/>
  <c r="I554" i="121" l="1" a="1"/>
  <c r="I554" i="121" s="1"/>
  <c r="D554" i="121" a="1"/>
  <c r="D554" i="121" s="1"/>
  <c r="E554" i="121" s="1" a="1"/>
  <c r="E554" i="121" s="1"/>
  <c r="B555" i="121"/>
  <c r="C554" i="121"/>
  <c r="H554" i="121" a="1"/>
  <c r="H554" i="121" s="1"/>
  <c r="G554" i="121" a="1"/>
  <c r="G554" i="121" s="1"/>
  <c r="J553" i="121" a="1"/>
  <c r="J553" i="121" s="1"/>
  <c r="K553" i="121" a="1"/>
  <c r="K553" i="121" s="1"/>
  <c r="F555" i="121"/>
  <c r="L555" i="121" s="1"/>
  <c r="D555" i="121" l="1" a="1"/>
  <c r="D555" i="121" s="1"/>
  <c r="E555" i="121" s="1" a="1"/>
  <c r="E555" i="121" s="1"/>
  <c r="H555" i="121" a="1"/>
  <c r="H555" i="121" s="1"/>
  <c r="G555" i="121" a="1"/>
  <c r="G555" i="121" s="1"/>
  <c r="C555" i="121"/>
  <c r="I555" i="121" a="1"/>
  <c r="I555" i="121" s="1"/>
  <c r="B556" i="121"/>
  <c r="F556" i="121"/>
  <c r="L556" i="121" s="1"/>
  <c r="D556" i="121" l="1" a="1"/>
  <c r="D556" i="121" s="1"/>
  <c r="E556" i="121" s="1" a="1"/>
  <c r="E556" i="121" s="1"/>
  <c r="H556" i="121" a="1"/>
  <c r="H556" i="121" s="1"/>
  <c r="B557" i="121"/>
  <c r="C556" i="121"/>
  <c r="G556" i="121" a="1"/>
  <c r="G556" i="121" s="1"/>
  <c r="I556" i="121" a="1"/>
  <c r="I556" i="121" s="1"/>
  <c r="K555" i="121" a="1"/>
  <c r="K555" i="121" s="1"/>
  <c r="J555" i="121" a="1"/>
  <c r="J555" i="121" s="1"/>
  <c r="F557" i="121"/>
  <c r="L557" i="121" s="1"/>
  <c r="G557" i="121" l="1" a="1"/>
  <c r="G557" i="121" s="1"/>
  <c r="I557" i="121" a="1"/>
  <c r="I557" i="121" s="1"/>
  <c r="D557" i="121" a="1"/>
  <c r="D557" i="121" s="1"/>
  <c r="E557" i="121" s="1" a="1"/>
  <c r="E557" i="121" s="1"/>
  <c r="H557" i="121" a="1"/>
  <c r="H557" i="121" s="1"/>
  <c r="B558" i="121"/>
  <c r="C557" i="121"/>
  <c r="F558" i="121"/>
  <c r="L558" i="121" s="1"/>
  <c r="B559" i="121" l="1"/>
  <c r="C558" i="121"/>
  <c r="G558" i="121" a="1"/>
  <c r="G558" i="121" s="1"/>
  <c r="D558" i="121" a="1"/>
  <c r="D558" i="121" s="1"/>
  <c r="E558" i="121" s="1" a="1"/>
  <c r="E558" i="121" s="1"/>
  <c r="I558" i="121" a="1"/>
  <c r="I558" i="121" s="1"/>
  <c r="H558" i="121" a="1"/>
  <c r="H558" i="121" s="1"/>
  <c r="J557" i="121" a="1"/>
  <c r="J557" i="121" s="1"/>
  <c r="K557" i="121" a="1"/>
  <c r="K557" i="121" s="1"/>
  <c r="F559" i="121"/>
  <c r="L559" i="121" s="1"/>
  <c r="I559" i="121" l="1" a="1"/>
  <c r="I559" i="121" s="1"/>
  <c r="H559" i="121" a="1"/>
  <c r="H559" i="121" s="1"/>
  <c r="D559" i="121" a="1"/>
  <c r="D559" i="121" s="1"/>
  <c r="E559" i="121" s="1" a="1"/>
  <c r="E559" i="121" s="1"/>
  <c r="B560" i="121"/>
  <c r="C559" i="121"/>
  <c r="G559" i="121" a="1"/>
  <c r="G559" i="121" s="1"/>
  <c r="F560" i="121"/>
  <c r="L560" i="121" s="1"/>
  <c r="K559" i="121" l="1" a="1"/>
  <c r="K559" i="121" s="1"/>
  <c r="J559" i="121" a="1"/>
  <c r="J559" i="121" s="1"/>
  <c r="C560" i="121"/>
  <c r="H560" i="121" a="1"/>
  <c r="H560" i="121" s="1"/>
  <c r="I560" i="121" a="1"/>
  <c r="I560" i="121" s="1"/>
  <c r="D560" i="121" a="1"/>
  <c r="D560" i="121" s="1"/>
  <c r="E560" i="121" s="1" a="1"/>
  <c r="E560" i="121" s="1"/>
  <c r="G560" i="121" a="1"/>
  <c r="G560" i="121" s="1"/>
  <c r="B561" i="121"/>
  <c r="F561" i="121"/>
  <c r="H561" i="121" l="1" a="1"/>
  <c r="H561" i="121" s="1"/>
  <c r="B562" i="121"/>
  <c r="C561" i="121"/>
  <c r="D561" i="121" s="1" a="1"/>
  <c r="D561" i="121" s="1"/>
  <c r="E561" i="121" s="1" a="1"/>
  <c r="E561" i="121" s="1"/>
  <c r="G561" i="121" a="1"/>
  <c r="G561" i="121" s="1"/>
  <c r="I561" i="121" a="1"/>
  <c r="I561" i="121" s="1"/>
  <c r="F562" i="121"/>
  <c r="L562" i="121" s="1"/>
  <c r="L561" i="121"/>
  <c r="K561" i="121" l="1" a="1"/>
  <c r="K561" i="121" s="1"/>
  <c r="J561" i="121" a="1"/>
  <c r="J561" i="121" s="1"/>
  <c r="I562" i="121" a="1"/>
  <c r="I562" i="121" s="1"/>
  <c r="D562" i="121" a="1"/>
  <c r="D562" i="121" s="1"/>
  <c r="E562" i="121" s="1" a="1"/>
  <c r="E562" i="121" s="1"/>
  <c r="B563" i="121"/>
  <c r="H562" i="121" a="1"/>
  <c r="H562" i="121" s="1"/>
  <c r="C562" i="121"/>
  <c r="G562" i="121" a="1"/>
  <c r="G562" i="121" s="1"/>
  <c r="F563" i="121"/>
  <c r="L563" i="121" s="1"/>
  <c r="B564" i="121" l="1"/>
  <c r="C563" i="121"/>
  <c r="D563" i="121" a="1"/>
  <c r="D563" i="121" s="1"/>
  <c r="E563" i="121" s="1" a="1"/>
  <c r="E563" i="121" s="1"/>
  <c r="H563" i="121" a="1"/>
  <c r="H563" i="121" s="1"/>
  <c r="I563" i="121" a="1"/>
  <c r="I563" i="121" s="1"/>
  <c r="G563" i="121" a="1"/>
  <c r="G563" i="121" s="1"/>
  <c r="F564" i="121"/>
  <c r="L564" i="121" s="1"/>
  <c r="K563" i="121" l="1" a="1"/>
  <c r="K563" i="121" s="1"/>
  <c r="J563" i="121" a="1"/>
  <c r="J563" i="121" s="1"/>
  <c r="D564" i="121" a="1"/>
  <c r="D564" i="121" s="1"/>
  <c r="E564" i="121" s="1" a="1"/>
  <c r="E564" i="121" s="1"/>
  <c r="C564" i="121"/>
  <c r="B565" i="121"/>
  <c r="I564" i="121" a="1"/>
  <c r="I564" i="121" s="1"/>
  <c r="G564" i="121" a="1"/>
  <c r="G564" i="121" s="1"/>
  <c r="H564" i="121" a="1"/>
  <c r="H564" i="121" s="1"/>
  <c r="F565" i="121"/>
  <c r="L565" i="121" s="1"/>
  <c r="B566" i="121" l="1"/>
  <c r="I565" i="121" a="1"/>
  <c r="I565" i="121" s="1"/>
  <c r="C565" i="121"/>
  <c r="G565" i="121" a="1"/>
  <c r="G565" i="121" s="1"/>
  <c r="H565" i="121" a="1"/>
  <c r="H565" i="121" s="1"/>
  <c r="D565" i="121" a="1"/>
  <c r="D565" i="121" s="1"/>
  <c r="E565" i="121" s="1" a="1"/>
  <c r="E565" i="121" s="1"/>
  <c r="F566" i="121"/>
  <c r="L566" i="121" s="1"/>
  <c r="K565" i="121" l="1" a="1"/>
  <c r="K565" i="121" s="1"/>
  <c r="J565" i="121" a="1"/>
  <c r="J565" i="121" s="1"/>
  <c r="B567" i="121"/>
  <c r="C566" i="121"/>
  <c r="G566" i="121" a="1"/>
  <c r="G566" i="121" s="1"/>
  <c r="I566" i="121" a="1"/>
  <c r="I566" i="121" s="1"/>
  <c r="D566" i="121" a="1"/>
  <c r="D566" i="121" s="1"/>
  <c r="E566" i="121" s="1" a="1"/>
  <c r="E566" i="121" s="1"/>
  <c r="H566" i="121" a="1"/>
  <c r="H566" i="121" s="1"/>
  <c r="F567" i="121"/>
  <c r="H567" i="121" l="1" a="1"/>
  <c r="H567" i="121" s="1"/>
  <c r="C567" i="121"/>
  <c r="B568" i="121"/>
  <c r="G567" i="121" a="1"/>
  <c r="G567" i="121" s="1"/>
  <c r="D567" i="121" a="1"/>
  <c r="D567" i="121" s="1"/>
  <c r="E567" i="121" s="1" a="1"/>
  <c r="E567" i="121" s="1"/>
  <c r="I567" i="121" a="1"/>
  <c r="I567" i="121" s="1"/>
  <c r="F568" i="121"/>
  <c r="L568" i="121" s="1"/>
  <c r="L567" i="121"/>
  <c r="K567" i="121" l="1" a="1"/>
  <c r="K567" i="121" s="1"/>
  <c r="J567" i="121" a="1"/>
  <c r="J567" i="121" s="1"/>
  <c r="D568" i="121" a="1"/>
  <c r="D568" i="121" s="1"/>
  <c r="E568" i="121" s="1" a="1"/>
  <c r="E568" i="121" s="1"/>
  <c r="I568" i="121" a="1"/>
  <c r="I568" i="121" s="1"/>
  <c r="H568" i="121" a="1"/>
  <c r="H568" i="121" s="1"/>
  <c r="B569" i="121"/>
  <c r="C568" i="121"/>
  <c r="G568" i="121" a="1"/>
  <c r="G568" i="121" s="1"/>
  <c r="F569" i="121"/>
  <c r="L569" i="121" s="1"/>
  <c r="G569" i="121" l="1" a="1"/>
  <c r="G569" i="121" s="1"/>
  <c r="D569" i="121" a="1"/>
  <c r="D569" i="121" s="1"/>
  <c r="E569" i="121" s="1" a="1"/>
  <c r="E569" i="121" s="1"/>
  <c r="B570" i="121"/>
  <c r="I569" i="121" a="1"/>
  <c r="I569" i="121" s="1"/>
  <c r="C569" i="121"/>
  <c r="H569" i="121" a="1"/>
  <c r="H569" i="121" s="1"/>
  <c r="F570" i="121"/>
  <c r="L570" i="121" s="1"/>
  <c r="I570" i="121" l="1" a="1"/>
  <c r="I570" i="121" s="1"/>
  <c r="B571" i="121"/>
  <c r="C570" i="121"/>
  <c r="H570" i="121" a="1"/>
  <c r="H570" i="121" s="1"/>
  <c r="G570" i="121" a="1"/>
  <c r="G570" i="121" s="1"/>
  <c r="D570" i="121" a="1"/>
  <c r="D570" i="121" s="1"/>
  <c r="E570" i="121" s="1" a="1"/>
  <c r="E570" i="121" s="1"/>
  <c r="K569" i="121" a="1"/>
  <c r="K569" i="121" s="1"/>
  <c r="J569" i="121" a="1"/>
  <c r="J569" i="121" s="1"/>
  <c r="F571" i="121"/>
  <c r="L571" i="121" s="1"/>
  <c r="C571" i="121" l="1"/>
  <c r="B572" i="121"/>
  <c r="I571" i="121" a="1"/>
  <c r="I571" i="121" s="1"/>
  <c r="H571" i="121" a="1"/>
  <c r="H571" i="121" s="1"/>
  <c r="D571" i="121" a="1"/>
  <c r="D571" i="121" s="1"/>
  <c r="E571" i="121" s="1" a="1"/>
  <c r="E571" i="121" s="1"/>
  <c r="G571" i="121" a="1"/>
  <c r="G571" i="121" s="1"/>
  <c r="F572" i="121"/>
  <c r="L572" i="121" s="1"/>
  <c r="K571" i="121" l="1" a="1"/>
  <c r="K571" i="121" s="1"/>
  <c r="J571" i="121" a="1"/>
  <c r="J571" i="121" s="1"/>
  <c r="D572" i="121" a="1"/>
  <c r="D572" i="121" s="1"/>
  <c r="E572" i="121" s="1" a="1"/>
  <c r="E572" i="121" s="1"/>
  <c r="H572" i="121" a="1"/>
  <c r="H572" i="121" s="1"/>
  <c r="B573" i="121"/>
  <c r="C572" i="121"/>
  <c r="G572" i="121" a="1"/>
  <c r="G572" i="121" s="1"/>
  <c r="I572" i="121" a="1"/>
  <c r="I572" i="121" s="1"/>
  <c r="F573" i="121"/>
  <c r="L573" i="121" s="1"/>
  <c r="B574" i="121" l="1"/>
  <c r="C573" i="121"/>
  <c r="I573" i="121" a="1"/>
  <c r="I573" i="121" s="1"/>
  <c r="G573" i="121" a="1"/>
  <c r="G573" i="121" s="1"/>
  <c r="D573" i="121" a="1"/>
  <c r="D573" i="121" s="1"/>
  <c r="E573" i="121" s="1" a="1"/>
  <c r="E573" i="121" s="1"/>
  <c r="H573" i="121" a="1"/>
  <c r="H573" i="121" s="1"/>
  <c r="F574" i="121"/>
  <c r="L574" i="121" s="1"/>
  <c r="K573" i="121" l="1" a="1"/>
  <c r="K573" i="121" s="1"/>
  <c r="J573" i="121" a="1"/>
  <c r="J573" i="121" s="1"/>
  <c r="B575" i="121"/>
  <c r="C574" i="121"/>
  <c r="D574" i="121" a="1"/>
  <c r="D574" i="121" s="1"/>
  <c r="E574" i="121" s="1" a="1"/>
  <c r="E574" i="121" s="1"/>
  <c r="I574" i="121" a="1"/>
  <c r="I574" i="121" s="1"/>
  <c r="H574" i="121" a="1"/>
  <c r="H574" i="121" s="1"/>
  <c r="G574" i="121" a="1"/>
  <c r="G574" i="121" s="1"/>
  <c r="F575" i="121"/>
  <c r="L575" i="121" s="1"/>
  <c r="I575" i="121" l="1" a="1"/>
  <c r="I575" i="121" s="1"/>
  <c r="D575" i="121" a="1"/>
  <c r="D575" i="121" s="1"/>
  <c r="E575" i="121" s="1" a="1"/>
  <c r="E575" i="121" s="1"/>
  <c r="H575" i="121" a="1"/>
  <c r="H575" i="121" s="1"/>
  <c r="B576" i="121"/>
  <c r="G575" i="121" a="1"/>
  <c r="G575" i="121" s="1"/>
  <c r="C575" i="121"/>
  <c r="F576" i="121"/>
  <c r="L576" i="121" s="1"/>
  <c r="J575" i="121" l="1" a="1"/>
  <c r="J575" i="121" s="1"/>
  <c r="K575" i="121" a="1"/>
  <c r="K575" i="121" s="1"/>
  <c r="D576" i="121" a="1"/>
  <c r="D576" i="121" s="1"/>
  <c r="E576" i="121" s="1" a="1"/>
  <c r="E576" i="121" s="1"/>
  <c r="B577" i="121"/>
  <c r="C576" i="121"/>
  <c r="I576" i="121" a="1"/>
  <c r="I576" i="121" s="1"/>
  <c r="G576" i="121" a="1"/>
  <c r="G576" i="121" s="1"/>
  <c r="H576" i="121" a="1"/>
  <c r="H576" i="121" s="1"/>
  <c r="F577" i="121"/>
  <c r="L577" i="121" s="1"/>
  <c r="I577" i="121" l="1" a="1"/>
  <c r="I577" i="121" s="1"/>
  <c r="B578" i="121"/>
  <c r="H577" i="121" a="1"/>
  <c r="H577" i="121" s="1"/>
  <c r="D577" i="121" a="1"/>
  <c r="D577" i="121" s="1"/>
  <c r="E577" i="121" s="1" a="1"/>
  <c r="E577" i="121" s="1"/>
  <c r="C577" i="121"/>
  <c r="G577" i="121" a="1"/>
  <c r="G577" i="121" s="1"/>
  <c r="F578" i="121"/>
  <c r="J577" i="121" l="1" a="1"/>
  <c r="J577" i="121" s="1"/>
  <c r="K577" i="121" a="1"/>
  <c r="K577" i="121" s="1"/>
  <c r="G578" i="121" a="1"/>
  <c r="G578" i="121" s="1"/>
  <c r="I578" i="121" a="1"/>
  <c r="I578" i="121" s="1"/>
  <c r="D578" i="121" a="1"/>
  <c r="D578" i="121" s="1"/>
  <c r="E578" i="121" s="1" a="1"/>
  <c r="E578" i="121" s="1"/>
  <c r="B579" i="121"/>
  <c r="C578" i="121"/>
  <c r="H578" i="121" a="1"/>
  <c r="H578" i="121" s="1"/>
  <c r="F579" i="121"/>
  <c r="L579" i="121" s="1"/>
  <c r="L578" i="121"/>
  <c r="H579" i="121" l="1" a="1"/>
  <c r="H579" i="121" s="1"/>
  <c r="G579" i="121" a="1"/>
  <c r="G579" i="121" s="1"/>
  <c r="I579" i="121" a="1"/>
  <c r="I579" i="121" s="1"/>
  <c r="B580" i="121"/>
  <c r="D579" i="121" a="1"/>
  <c r="D579" i="121" s="1"/>
  <c r="E579" i="121" s="1" a="1"/>
  <c r="E579" i="121" s="1"/>
  <c r="C579" i="121"/>
  <c r="F580" i="121"/>
  <c r="L580" i="121" s="1"/>
  <c r="H580" i="121" l="1" a="1"/>
  <c r="H580" i="121" s="1"/>
  <c r="C580" i="121"/>
  <c r="I580" i="121" a="1"/>
  <c r="I580" i="121" s="1"/>
  <c r="B581" i="121"/>
  <c r="G580" i="121" a="1"/>
  <c r="G580" i="121" s="1"/>
  <c r="D580" i="121" a="1"/>
  <c r="D580" i="121" s="1"/>
  <c r="E580" i="121" s="1" a="1"/>
  <c r="E580" i="121" s="1"/>
  <c r="K579" i="121" a="1"/>
  <c r="K579" i="121" s="1"/>
  <c r="J579" i="121" a="1"/>
  <c r="J579" i="121" s="1"/>
  <c r="F581" i="121"/>
  <c r="L581" i="121" s="1"/>
  <c r="D581" i="121" l="1" a="1"/>
  <c r="D581" i="121" s="1"/>
  <c r="E581" i="121" s="1" a="1"/>
  <c r="E581" i="121" s="1"/>
  <c r="H581" i="121" a="1"/>
  <c r="H581" i="121" s="1"/>
  <c r="I581" i="121" a="1"/>
  <c r="I581" i="121" s="1"/>
  <c r="B582" i="121"/>
  <c r="C581" i="121"/>
  <c r="G581" i="121" a="1"/>
  <c r="G581" i="121" s="1"/>
  <c r="F582" i="121"/>
  <c r="L582" i="121" s="1"/>
  <c r="K581" i="121" l="1" a="1"/>
  <c r="K581" i="121" s="1"/>
  <c r="J581" i="121" a="1"/>
  <c r="J581" i="121" s="1"/>
  <c r="H582" i="121" a="1"/>
  <c r="H582" i="121" s="1"/>
  <c r="G582" i="121" a="1"/>
  <c r="G582" i="121" s="1"/>
  <c r="B583" i="121"/>
  <c r="C582" i="121"/>
  <c r="I582" i="121" a="1"/>
  <c r="I582" i="121" s="1"/>
  <c r="D582" i="121" a="1"/>
  <c r="D582" i="121" s="1"/>
  <c r="E582" i="121" s="1" a="1"/>
  <c r="E582" i="121" s="1"/>
  <c r="F583" i="121"/>
  <c r="L583" i="121" s="1"/>
  <c r="B584" i="121" l="1"/>
  <c r="D583" i="121" a="1"/>
  <c r="D583" i="121" s="1"/>
  <c r="E583" i="121" s="1" a="1"/>
  <c r="E583" i="121" s="1"/>
  <c r="I583" i="121" a="1"/>
  <c r="I583" i="121" s="1"/>
  <c r="H583" i="121" a="1"/>
  <c r="H583" i="121" s="1"/>
  <c r="C583" i="121"/>
  <c r="G583" i="121" a="1"/>
  <c r="G583" i="121" s="1"/>
  <c r="F584" i="121"/>
  <c r="L584" i="121" s="1"/>
  <c r="J583" i="121" l="1" a="1"/>
  <c r="J583" i="121" s="1"/>
  <c r="K583" i="121" a="1"/>
  <c r="K583" i="121" s="1"/>
  <c r="D584" i="121" a="1"/>
  <c r="D584" i="121" s="1"/>
  <c r="E584" i="121" s="1" a="1"/>
  <c r="E584" i="121" s="1"/>
  <c r="I584" i="121" a="1"/>
  <c r="I584" i="121" s="1"/>
  <c r="H584" i="121" a="1"/>
  <c r="H584" i="121" s="1"/>
  <c r="B585" i="121"/>
  <c r="C584" i="121"/>
  <c r="G584" i="121" a="1"/>
  <c r="G584" i="121" s="1"/>
  <c r="F585" i="121"/>
  <c r="L585" i="121" s="1"/>
  <c r="H585" i="121" l="1" a="1"/>
  <c r="H585" i="121" s="1"/>
  <c r="C585" i="121"/>
  <c r="D585" i="121" a="1"/>
  <c r="D585" i="121" s="1"/>
  <c r="E585" i="121" s="1" a="1"/>
  <c r="E585" i="121" s="1"/>
  <c r="B586" i="121"/>
  <c r="I585" i="121" a="1"/>
  <c r="I585" i="121" s="1"/>
  <c r="G585" i="121" a="1"/>
  <c r="G585" i="121" s="1"/>
  <c r="F586" i="121"/>
  <c r="J585" i="121" l="1" a="1"/>
  <c r="J585" i="121" s="1"/>
  <c r="K585" i="121" a="1"/>
  <c r="K585" i="121" s="1"/>
  <c r="I586" i="121" a="1"/>
  <c r="I586" i="121" s="1"/>
  <c r="D586" i="121" a="1"/>
  <c r="D586" i="121" s="1"/>
  <c r="E586" i="121" s="1" a="1"/>
  <c r="E586" i="121" s="1"/>
  <c r="C586" i="121"/>
  <c r="H586" i="121" a="1"/>
  <c r="H586" i="121" s="1"/>
  <c r="G586" i="121" a="1"/>
  <c r="G586" i="121" s="1"/>
  <c r="B587" i="121"/>
  <c r="F587" i="121"/>
  <c r="L587" i="121" s="1"/>
  <c r="L586" i="121"/>
  <c r="I587" i="121" l="1" a="1"/>
  <c r="I587" i="121" s="1"/>
  <c r="G587" i="121" a="1"/>
  <c r="G587" i="121" s="1"/>
  <c r="C587" i="121"/>
  <c r="D587" i="121" a="1"/>
  <c r="D587" i="121" s="1"/>
  <c r="E587" i="121" s="1" a="1"/>
  <c r="E587" i="121" s="1"/>
  <c r="H587" i="121" a="1"/>
  <c r="H587" i="121" s="1"/>
  <c r="B588" i="121"/>
  <c r="F588" i="121"/>
  <c r="L588" i="121" s="1"/>
  <c r="H588" i="121" l="1" a="1"/>
  <c r="H588" i="121" s="1"/>
  <c r="D588" i="121" a="1"/>
  <c r="D588" i="121" s="1"/>
  <c r="E588" i="121" s="1" a="1"/>
  <c r="E588" i="121" s="1"/>
  <c r="B589" i="121"/>
  <c r="C588" i="121"/>
  <c r="G588" i="121" a="1"/>
  <c r="G588" i="121" s="1"/>
  <c r="I588" i="121" a="1"/>
  <c r="I588" i="121" s="1"/>
  <c r="J587" i="121" a="1"/>
  <c r="J587" i="121" s="1"/>
  <c r="K587" i="121" a="1"/>
  <c r="K587" i="121" s="1"/>
  <c r="F589" i="121"/>
  <c r="L589" i="121" s="1"/>
  <c r="I589" i="121" l="1" a="1"/>
  <c r="I589" i="121" s="1"/>
  <c r="D589" i="121" a="1"/>
  <c r="D589" i="121" s="1"/>
  <c r="E589" i="121" s="1" a="1"/>
  <c r="E589" i="121" s="1"/>
  <c r="H589" i="121" a="1"/>
  <c r="H589" i="121" s="1"/>
  <c r="C589" i="121"/>
  <c r="B590" i="121"/>
  <c r="G589" i="121" a="1"/>
  <c r="G589" i="121" s="1"/>
  <c r="F590" i="121"/>
  <c r="L590" i="121" s="1"/>
  <c r="K589" i="121" l="1" a="1"/>
  <c r="K589" i="121" s="1"/>
  <c r="J589" i="121" a="1"/>
  <c r="J589" i="121" s="1"/>
  <c r="H590" i="121" a="1"/>
  <c r="H590" i="121" s="1"/>
  <c r="B591" i="121"/>
  <c r="C590" i="121"/>
  <c r="G590" i="121" a="1"/>
  <c r="G590" i="121" s="1"/>
  <c r="D590" i="121" a="1"/>
  <c r="D590" i="121" s="1"/>
  <c r="E590" i="121" s="1" a="1"/>
  <c r="E590" i="121" s="1"/>
  <c r="I590" i="121" a="1"/>
  <c r="I590" i="121" s="1"/>
  <c r="F591" i="121"/>
  <c r="L591" i="121" s="1"/>
  <c r="D591" i="121" l="1" a="1"/>
  <c r="D591" i="121" s="1"/>
  <c r="E591" i="121" s="1" a="1"/>
  <c r="E591" i="121" s="1"/>
  <c r="H591" i="121" a="1"/>
  <c r="H591" i="121" s="1"/>
  <c r="C591" i="121"/>
  <c r="G591" i="121" a="1"/>
  <c r="G591" i="121" s="1"/>
  <c r="B592" i="121"/>
  <c r="I591" i="121" a="1"/>
  <c r="I591" i="121" s="1"/>
  <c r="F592" i="121"/>
  <c r="L592" i="121" s="1"/>
  <c r="I592" i="121" l="1" a="1"/>
  <c r="I592" i="121" s="1"/>
  <c r="H592" i="121" a="1"/>
  <c r="H592" i="121" s="1"/>
  <c r="G592" i="121" a="1"/>
  <c r="G592" i="121" s="1"/>
  <c r="D592" i="121" a="1"/>
  <c r="D592" i="121" s="1"/>
  <c r="E592" i="121" s="1" a="1"/>
  <c r="E592" i="121" s="1"/>
  <c r="C592" i="121"/>
  <c r="B593" i="121"/>
  <c r="K591" i="121" a="1"/>
  <c r="K591" i="121" s="1"/>
  <c r="J591" i="121" a="1"/>
  <c r="J591" i="121" s="1"/>
  <c r="F593" i="121"/>
  <c r="L593" i="121" s="1"/>
  <c r="I593" i="121" l="1" a="1"/>
  <c r="I593" i="121" s="1"/>
  <c r="B594" i="121"/>
  <c r="H593" i="121" a="1"/>
  <c r="H593" i="121" s="1"/>
  <c r="D593" i="121" a="1"/>
  <c r="D593" i="121" s="1"/>
  <c r="E593" i="121" s="1" a="1"/>
  <c r="E593" i="121" s="1"/>
  <c r="C593" i="121"/>
  <c r="G593" i="121" a="1"/>
  <c r="G593" i="121" s="1"/>
  <c r="F594" i="121"/>
  <c r="K593" i="121" l="1" a="1"/>
  <c r="K593" i="121" s="1"/>
  <c r="J593" i="121" a="1"/>
  <c r="J593" i="121" s="1"/>
  <c r="I594" i="121" a="1"/>
  <c r="I594" i="121" s="1"/>
  <c r="B595" i="121"/>
  <c r="D594" i="121" a="1"/>
  <c r="D594" i="121" s="1"/>
  <c r="E594" i="121" s="1" a="1"/>
  <c r="E594" i="121" s="1"/>
  <c r="C594" i="121"/>
  <c r="H594" i="121" a="1"/>
  <c r="H594" i="121" s="1"/>
  <c r="G594" i="121" a="1"/>
  <c r="G594" i="121" s="1"/>
  <c r="F595" i="121"/>
  <c r="L595" i="121" s="1"/>
  <c r="L594" i="121"/>
  <c r="H595" i="121" l="1" a="1"/>
  <c r="H595" i="121" s="1"/>
  <c r="G595" i="121" a="1"/>
  <c r="G595" i="121" s="1"/>
  <c r="C595" i="121"/>
  <c r="I595" i="121" a="1"/>
  <c r="I595" i="121" s="1"/>
  <c r="B596" i="121"/>
  <c r="D595" i="121" a="1"/>
  <c r="D595" i="121" s="1"/>
  <c r="E595" i="121" s="1" a="1"/>
  <c r="E595" i="121" s="1"/>
  <c r="F596" i="121"/>
  <c r="L596" i="121" s="1"/>
  <c r="J595" i="121" l="1" a="1"/>
  <c r="J595" i="121" s="1"/>
  <c r="K595" i="121" a="1"/>
  <c r="K595" i="121" s="1"/>
  <c r="D596" i="121" a="1"/>
  <c r="D596" i="121" s="1"/>
  <c r="E596" i="121" s="1" a="1"/>
  <c r="E596" i="121" s="1"/>
  <c r="H596" i="121" a="1"/>
  <c r="H596" i="121" s="1"/>
  <c r="B597" i="121"/>
  <c r="C596" i="121"/>
  <c r="I596" i="121" a="1"/>
  <c r="I596" i="121" s="1"/>
  <c r="G596" i="121" a="1"/>
  <c r="G596" i="121" s="1"/>
  <c r="F597" i="121"/>
  <c r="L597" i="121" s="1"/>
  <c r="I597" i="121" l="1" a="1"/>
  <c r="I597" i="121" s="1"/>
  <c r="D597" i="121" a="1"/>
  <c r="D597" i="121" s="1"/>
  <c r="E597" i="121" s="1" a="1"/>
  <c r="E597" i="121" s="1"/>
  <c r="H597" i="121" a="1"/>
  <c r="H597" i="121" s="1"/>
  <c r="B598" i="121"/>
  <c r="C597" i="121"/>
  <c r="G597" i="121" a="1"/>
  <c r="G597" i="121" s="1"/>
  <c r="F598" i="121"/>
  <c r="L598" i="121" s="1"/>
  <c r="K597" i="121" l="1" a="1"/>
  <c r="K597" i="121" s="1"/>
  <c r="J597" i="121" a="1"/>
  <c r="J597" i="121" s="1"/>
  <c r="C598" i="121"/>
  <c r="G598" i="121" a="1"/>
  <c r="G598" i="121" s="1"/>
  <c r="I598" i="121" a="1"/>
  <c r="I598" i="121" s="1"/>
  <c r="B599" i="121"/>
  <c r="D598" i="121" a="1"/>
  <c r="D598" i="121" s="1"/>
  <c r="E598" i="121" s="1" a="1"/>
  <c r="E598" i="121" s="1"/>
  <c r="H598" i="121" a="1"/>
  <c r="H598" i="121" s="1"/>
  <c r="F599" i="121"/>
  <c r="L599" i="121" s="1"/>
  <c r="I599" i="121" l="1" a="1"/>
  <c r="I599" i="121" s="1"/>
  <c r="H599" i="121" a="1"/>
  <c r="H599" i="121" s="1"/>
  <c r="D599" i="121" a="1"/>
  <c r="D599" i="121" s="1"/>
  <c r="E599" i="121" s="1" a="1"/>
  <c r="E599" i="121" s="1"/>
  <c r="B600" i="121"/>
  <c r="G599" i="121" a="1"/>
  <c r="G599" i="121" s="1"/>
  <c r="C599" i="121"/>
  <c r="F600" i="121"/>
  <c r="L600" i="121" s="1"/>
  <c r="K599" i="121" l="1" a="1"/>
  <c r="K599" i="121" s="1"/>
  <c r="J599" i="121" a="1"/>
  <c r="J599" i="121" s="1"/>
  <c r="G600" i="121" a="1"/>
  <c r="G600" i="121" s="1"/>
  <c r="I600" i="121" a="1"/>
  <c r="I600" i="121" s="1"/>
  <c r="D600" i="121" a="1"/>
  <c r="D600" i="121" s="1"/>
  <c r="E600" i="121" s="1" a="1"/>
  <c r="E600" i="121" s="1"/>
  <c r="C600" i="121"/>
  <c r="H600" i="121" a="1"/>
  <c r="H600" i="121" s="1"/>
  <c r="B601" i="121"/>
  <c r="F601" i="121"/>
  <c r="G601" i="121" l="1" a="1"/>
  <c r="G601" i="121" s="1"/>
  <c r="D601" i="121" a="1"/>
  <c r="D601" i="121" s="1"/>
  <c r="E601" i="121" s="1" a="1"/>
  <c r="E601" i="121" s="1"/>
  <c r="C601" i="121"/>
  <c r="B602" i="121"/>
  <c r="I601" i="121" a="1"/>
  <c r="I601" i="121" s="1"/>
  <c r="H601" i="121" a="1"/>
  <c r="H601" i="121" s="1"/>
  <c r="F602" i="121"/>
  <c r="L602" i="121" s="1"/>
  <c r="L601" i="121"/>
  <c r="K601" i="121" l="1" a="1"/>
  <c r="K601" i="121" s="1"/>
  <c r="J601" i="121" a="1"/>
  <c r="J601" i="121" s="1"/>
  <c r="D602" i="121" a="1"/>
  <c r="D602" i="121" s="1"/>
  <c r="E602" i="121" s="1" a="1"/>
  <c r="E602" i="121" s="1"/>
  <c r="B603" i="121"/>
  <c r="C602" i="121"/>
  <c r="G602" i="121" a="1"/>
  <c r="G602" i="121" s="1"/>
  <c r="H602" i="121" a="1"/>
  <c r="H602" i="121" s="1"/>
  <c r="I602" i="121" a="1"/>
  <c r="I602" i="121" s="1"/>
  <c r="F603" i="121"/>
  <c r="C603" i="121" l="1"/>
  <c r="B604" i="121"/>
  <c r="I603" i="121" a="1"/>
  <c r="I603" i="121" s="1"/>
  <c r="H603" i="121" a="1"/>
  <c r="H603" i="121" s="1"/>
  <c r="G603" i="121" a="1"/>
  <c r="G603" i="121" s="1"/>
  <c r="D603" i="121" a="1"/>
  <c r="D603" i="121" s="1"/>
  <c r="E603" i="121" s="1" a="1"/>
  <c r="E603" i="121" s="1"/>
  <c r="F604" i="121"/>
  <c r="L604" i="121" s="1"/>
  <c r="L603" i="121"/>
  <c r="J603" i="121" l="1" a="1"/>
  <c r="J603" i="121" s="1"/>
  <c r="K603" i="121" a="1"/>
  <c r="K603" i="121" s="1"/>
  <c r="D604" i="121" a="1"/>
  <c r="D604" i="121" s="1"/>
  <c r="E604" i="121" s="1" a="1"/>
  <c r="E604" i="121" s="1"/>
  <c r="H604" i="121" a="1"/>
  <c r="H604" i="121" s="1"/>
  <c r="B605" i="121"/>
  <c r="C604" i="121"/>
  <c r="I604" i="121" a="1"/>
  <c r="I604" i="121" s="1"/>
  <c r="G604" i="121" a="1"/>
  <c r="G604" i="121" s="1"/>
  <c r="F605" i="121"/>
  <c r="L605" i="121" s="1"/>
  <c r="H605" i="121" l="1" a="1"/>
  <c r="H605" i="121" s="1"/>
  <c r="B606" i="121"/>
  <c r="C605" i="121"/>
  <c r="G605" i="121" a="1"/>
  <c r="G605" i="121" s="1"/>
  <c r="D605" i="121" a="1"/>
  <c r="D605" i="121" s="1"/>
  <c r="E605" i="121" s="1" a="1"/>
  <c r="E605" i="121" s="1"/>
  <c r="I605" i="121" a="1"/>
  <c r="I605" i="121" s="1"/>
  <c r="F606" i="121"/>
  <c r="L606" i="121" s="1"/>
  <c r="K605" i="121" l="1" a="1"/>
  <c r="K605" i="121" s="1"/>
  <c r="J605" i="121" a="1"/>
  <c r="J605" i="121" s="1"/>
  <c r="H606" i="121" a="1"/>
  <c r="H606" i="121" s="1"/>
  <c r="B607" i="121"/>
  <c r="C606" i="121"/>
  <c r="G606" i="121" a="1"/>
  <c r="G606" i="121" s="1"/>
  <c r="D606" i="121" a="1"/>
  <c r="D606" i="121" s="1"/>
  <c r="E606" i="121" s="1" a="1"/>
  <c r="E606" i="121" s="1"/>
  <c r="I606" i="121" a="1"/>
  <c r="I606" i="121" s="1"/>
  <c r="F607" i="121"/>
  <c r="D607" i="121" l="1" a="1"/>
  <c r="D607" i="121" s="1"/>
  <c r="E607" i="121" s="1" a="1"/>
  <c r="E607" i="121" s="1"/>
  <c r="H607" i="121" a="1"/>
  <c r="H607" i="121" s="1"/>
  <c r="C607" i="121"/>
  <c r="G607" i="121" a="1"/>
  <c r="G607" i="121" s="1"/>
  <c r="B608" i="121"/>
  <c r="I607" i="121" a="1"/>
  <c r="I607" i="121" s="1"/>
  <c r="F608" i="121"/>
  <c r="L608" i="121" s="1"/>
  <c r="L607" i="121"/>
  <c r="D608" i="121" l="1" a="1"/>
  <c r="D608" i="121" s="1"/>
  <c r="E608" i="121" s="1" a="1"/>
  <c r="E608" i="121" s="1"/>
  <c r="B609" i="121"/>
  <c r="C608" i="121"/>
  <c r="I608" i="121" a="1"/>
  <c r="I608" i="121" s="1"/>
  <c r="G608" i="121" a="1"/>
  <c r="G608" i="121" s="1"/>
  <c r="H608" i="121" a="1"/>
  <c r="H608" i="121" s="1"/>
  <c r="K607" i="121" a="1"/>
  <c r="K607" i="121" s="1"/>
  <c r="J607" i="121" a="1"/>
  <c r="J607" i="121" s="1"/>
  <c r="F609" i="121"/>
  <c r="L609" i="121" s="1"/>
  <c r="H609" i="121" l="1" a="1"/>
  <c r="H609" i="121" s="1"/>
  <c r="D609" i="121" a="1"/>
  <c r="D609" i="121" s="1"/>
  <c r="E609" i="121" s="1" a="1"/>
  <c r="E609" i="121" s="1"/>
  <c r="B610" i="121"/>
  <c r="C609" i="121"/>
  <c r="G609" i="121" a="1"/>
  <c r="G609" i="121" s="1"/>
  <c r="I609" i="121" a="1"/>
  <c r="I609" i="121" s="1"/>
  <c r="F610" i="121"/>
  <c r="L610" i="121" s="1"/>
  <c r="J609" i="121" l="1" a="1"/>
  <c r="J609" i="121" s="1"/>
  <c r="K609" i="121" a="1"/>
  <c r="K609" i="121" s="1"/>
  <c r="I610" i="121" a="1"/>
  <c r="I610" i="121" s="1"/>
  <c r="D610" i="121" a="1"/>
  <c r="D610" i="121" s="1"/>
  <c r="E610" i="121" s="1" a="1"/>
  <c r="E610" i="121" s="1"/>
  <c r="B611" i="121"/>
  <c r="C610" i="121"/>
  <c r="H610" i="121" a="1"/>
  <c r="H610" i="121" s="1"/>
  <c r="G610" i="121" a="1"/>
  <c r="G610" i="121" s="1"/>
  <c r="F611" i="121"/>
  <c r="L611" i="121" s="1"/>
  <c r="D611" i="121" l="1" a="1"/>
  <c r="D611" i="121" s="1"/>
  <c r="E611" i="121" s="1" a="1"/>
  <c r="E611" i="121" s="1"/>
  <c r="G611" i="121" a="1"/>
  <c r="G611" i="121" s="1"/>
  <c r="B612" i="121"/>
  <c r="C611" i="121"/>
  <c r="H611" i="121" a="1"/>
  <c r="H611" i="121" s="1"/>
  <c r="I611" i="121" a="1"/>
  <c r="I611" i="121" s="1"/>
  <c r="F612" i="121"/>
  <c r="K611" i="121" l="1" a="1"/>
  <c r="K611" i="121" s="1"/>
  <c r="J611" i="121" a="1"/>
  <c r="J611" i="121" s="1"/>
  <c r="D612" i="121" a="1"/>
  <c r="D612" i="121" s="1"/>
  <c r="E612" i="121" s="1" a="1"/>
  <c r="E612" i="121" s="1"/>
  <c r="H612" i="121" a="1"/>
  <c r="H612" i="121" s="1"/>
  <c r="B613" i="121"/>
  <c r="C612" i="121"/>
  <c r="I612" i="121" a="1"/>
  <c r="I612" i="121" s="1"/>
  <c r="G612" i="121" a="1"/>
  <c r="G612" i="121" s="1"/>
  <c r="F613" i="121"/>
  <c r="L613" i="121" s="1"/>
  <c r="L612" i="121"/>
  <c r="C613" i="121" l="1"/>
  <c r="I613" i="121" a="1"/>
  <c r="I613" i="121" s="1"/>
  <c r="B614" i="121"/>
  <c r="G613" i="121" a="1"/>
  <c r="G613" i="121" s="1"/>
  <c r="D613" i="121" a="1"/>
  <c r="D613" i="121" s="1"/>
  <c r="E613" i="121" s="1" a="1"/>
  <c r="E613" i="121" s="1"/>
  <c r="H613" i="121" a="1"/>
  <c r="H613" i="121" s="1"/>
  <c r="F614" i="121"/>
  <c r="L614" i="121" s="1"/>
  <c r="K613" i="121" l="1" a="1"/>
  <c r="K613" i="121" s="1"/>
  <c r="J613" i="121" a="1"/>
  <c r="J613" i="121" s="1"/>
  <c r="B615" i="121"/>
  <c r="C614" i="121"/>
  <c r="G614" i="121" a="1"/>
  <c r="G614" i="121" s="1"/>
  <c r="I614" i="121" a="1"/>
  <c r="I614" i="121" s="1"/>
  <c r="H614" i="121" a="1"/>
  <c r="H614" i="121" s="1"/>
  <c r="D614" i="121" a="1"/>
  <c r="D614" i="121" s="1"/>
  <c r="E614" i="121" s="1" a="1"/>
  <c r="E614" i="121" s="1"/>
  <c r="F615" i="121"/>
  <c r="L615" i="121" s="1"/>
  <c r="H615" i="121" l="1" a="1"/>
  <c r="H615" i="121" s="1"/>
  <c r="C615" i="121"/>
  <c r="B616" i="121"/>
  <c r="G615" i="121" a="1"/>
  <c r="G615" i="121" s="1"/>
  <c r="D615" i="121" a="1"/>
  <c r="D615" i="121" s="1"/>
  <c r="E615" i="121" s="1" a="1"/>
  <c r="E615" i="121" s="1"/>
  <c r="I615" i="121" a="1"/>
  <c r="I615" i="121" s="1"/>
  <c r="F616" i="121"/>
  <c r="L616" i="121" s="1"/>
  <c r="J615" i="121" l="1" a="1"/>
  <c r="J615" i="121" s="1"/>
  <c r="K615" i="121" a="1"/>
  <c r="K615" i="121" s="1"/>
  <c r="D616" i="121" a="1"/>
  <c r="D616" i="121" s="1"/>
  <c r="E616" i="121" s="1" a="1"/>
  <c r="E616" i="121" s="1"/>
  <c r="I616" i="121" a="1"/>
  <c r="I616" i="121" s="1"/>
  <c r="H616" i="121" a="1"/>
  <c r="H616" i="121" s="1"/>
  <c r="B617" i="121"/>
  <c r="C616" i="121"/>
  <c r="G616" i="121" a="1"/>
  <c r="G616" i="121" s="1"/>
  <c r="F617" i="121"/>
  <c r="L617" i="121" s="1"/>
  <c r="C617" i="121" l="1"/>
  <c r="H617" i="121" a="1"/>
  <c r="H617" i="121" s="1"/>
  <c r="G617" i="121" a="1"/>
  <c r="G617" i="121" s="1"/>
  <c r="I617" i="121" a="1"/>
  <c r="I617" i="121" s="1"/>
  <c r="B618" i="121"/>
  <c r="D617" i="121" a="1"/>
  <c r="D617" i="121" s="1"/>
  <c r="E617" i="121" s="1" a="1"/>
  <c r="E617" i="121" s="1"/>
  <c r="F618" i="121"/>
  <c r="L618" i="121" s="1"/>
  <c r="D618" i="121" l="1" a="1"/>
  <c r="D618" i="121" s="1"/>
  <c r="E618" i="121" s="1" a="1"/>
  <c r="E618" i="121" s="1"/>
  <c r="B619" i="121"/>
  <c r="C618" i="121"/>
  <c r="G618" i="121" a="1"/>
  <c r="G618" i="121" s="1"/>
  <c r="I618" i="121" a="1"/>
  <c r="I618" i="121" s="1"/>
  <c r="H618" i="121" a="1"/>
  <c r="H618" i="121" s="1"/>
  <c r="J617" i="121" a="1"/>
  <c r="J617" i="121" s="1"/>
  <c r="K617" i="121" a="1"/>
  <c r="K617" i="121" s="1"/>
  <c r="F619" i="121"/>
  <c r="C619" i="121" l="1"/>
  <c r="I619" i="121" a="1"/>
  <c r="I619" i="121" s="1"/>
  <c r="H619" i="121" a="1"/>
  <c r="H619" i="121" s="1"/>
  <c r="G619" i="121" a="1"/>
  <c r="G619" i="121" s="1"/>
  <c r="D619" i="121" a="1"/>
  <c r="D619" i="121" s="1"/>
  <c r="E619" i="121" s="1" a="1"/>
  <c r="E619" i="121" s="1"/>
  <c r="B620" i="121"/>
  <c r="F620" i="121"/>
  <c r="L620" i="121" s="1"/>
  <c r="L619" i="121"/>
  <c r="D620" i="121" l="1" a="1"/>
  <c r="D620" i="121" s="1"/>
  <c r="E620" i="121" s="1" a="1"/>
  <c r="E620" i="121" s="1"/>
  <c r="H620" i="121" a="1"/>
  <c r="H620" i="121" s="1"/>
  <c r="C620" i="121"/>
  <c r="B621" i="121"/>
  <c r="G620" i="121" a="1"/>
  <c r="G620" i="121" s="1"/>
  <c r="I620" i="121" a="1"/>
  <c r="I620" i="121" s="1"/>
  <c r="J619" i="121" a="1"/>
  <c r="J619" i="121" s="1"/>
  <c r="K619" i="121" a="1"/>
  <c r="K619" i="121" s="1"/>
  <c r="F621" i="121"/>
  <c r="L621" i="121" s="1"/>
  <c r="H621" i="121" l="1" a="1"/>
  <c r="H621" i="121" s="1"/>
  <c r="B622" i="121"/>
  <c r="G621" i="121" a="1"/>
  <c r="G621" i="121" s="1"/>
  <c r="D621" i="121" a="1"/>
  <c r="D621" i="121" s="1"/>
  <c r="E621" i="121" s="1" a="1"/>
  <c r="E621" i="121" s="1"/>
  <c r="C621" i="121"/>
  <c r="I621" i="121" a="1"/>
  <c r="I621" i="121" s="1"/>
  <c r="F622" i="121"/>
  <c r="L622" i="121" s="1"/>
  <c r="J621" i="121" l="1" a="1"/>
  <c r="J621" i="121" s="1"/>
  <c r="K621" i="121" a="1"/>
  <c r="K621" i="121" s="1"/>
  <c r="B623" i="121"/>
  <c r="C622" i="121"/>
  <c r="G622" i="121" a="1"/>
  <c r="G622" i="121" s="1"/>
  <c r="D622" i="121" a="1"/>
  <c r="D622" i="121" s="1"/>
  <c r="E622" i="121" s="1" a="1"/>
  <c r="E622" i="121" s="1"/>
  <c r="I622" i="121" a="1"/>
  <c r="I622" i="121" s="1"/>
  <c r="H622" i="121" a="1"/>
  <c r="H622" i="121" s="1"/>
  <c r="F623" i="121"/>
  <c r="L623" i="121" s="1"/>
  <c r="H623" i="121" l="1" a="1"/>
  <c r="H623" i="121" s="1"/>
  <c r="G623" i="121" a="1"/>
  <c r="G623" i="121" s="1"/>
  <c r="B624" i="121"/>
  <c r="I623" i="121" a="1"/>
  <c r="I623" i="121" s="1"/>
  <c r="D623" i="121" a="1"/>
  <c r="D623" i="121" s="1"/>
  <c r="E623" i="121" s="1" a="1"/>
  <c r="E623" i="121" s="1"/>
  <c r="C623" i="121"/>
  <c r="F624" i="121"/>
  <c r="I624" i="121" l="1" a="1"/>
  <c r="I624" i="121" s="1"/>
  <c r="D624" i="121" a="1"/>
  <c r="D624" i="121" s="1"/>
  <c r="E624" i="121" s="1" a="1"/>
  <c r="E624" i="121" s="1"/>
  <c r="C624" i="121"/>
  <c r="B625" i="121"/>
  <c r="H624" i="121" a="1"/>
  <c r="H624" i="121" s="1"/>
  <c r="G624" i="121" a="1"/>
  <c r="G624" i="121" s="1"/>
  <c r="K623" i="121" a="1"/>
  <c r="K623" i="121" s="1"/>
  <c r="J623" i="121" a="1"/>
  <c r="J623" i="121" s="1"/>
  <c r="F625" i="121"/>
  <c r="L625" i="121" s="1"/>
  <c r="L624" i="121"/>
  <c r="H625" i="121" l="1" a="1"/>
  <c r="H625" i="121" s="1"/>
  <c r="B626" i="121"/>
  <c r="H626" i="121" s="1" a="1"/>
  <c r="H626" i="121" s="1"/>
  <c r="C625" i="121"/>
  <c r="I625" i="121" a="1"/>
  <c r="I625" i="121" s="1"/>
  <c r="D625" i="121" a="1"/>
  <c r="D625" i="121" s="1"/>
  <c r="E625" i="121" s="1" a="1"/>
  <c r="E625" i="121" s="1"/>
  <c r="G625" i="121" a="1"/>
  <c r="G625" i="121" s="1"/>
  <c r="F626" i="121"/>
  <c r="L626" i="121" s="1"/>
  <c r="J625" i="121" l="1" a="1"/>
  <c r="J625" i="121" s="1"/>
  <c r="K625" i="121" a="1"/>
  <c r="K625" i="121" s="1"/>
  <c r="I626" i="121" a="1"/>
  <c r="I626" i="121" s="1"/>
  <c r="B627" i="121"/>
  <c r="C626" i="121"/>
  <c r="D626" i="121" s="1" a="1"/>
  <c r="D626" i="121" s="1"/>
  <c r="E626" i="121" s="1" a="1"/>
  <c r="E626" i="121" s="1"/>
  <c r="G626" i="121" a="1"/>
  <c r="G626" i="121" s="1"/>
  <c r="F627" i="121"/>
  <c r="L627" i="121" s="1"/>
  <c r="D627" i="121" l="1" a="1"/>
  <c r="D627" i="121" s="1"/>
  <c r="E627" i="121" s="1" a="1"/>
  <c r="E627" i="121" s="1"/>
  <c r="H627" i="121" a="1"/>
  <c r="H627" i="121" s="1"/>
  <c r="B628" i="121"/>
  <c r="G627" i="121" a="1"/>
  <c r="G627" i="121" s="1"/>
  <c r="I627" i="121" a="1"/>
  <c r="I627" i="121" s="1"/>
  <c r="C627" i="121"/>
  <c r="F628" i="121"/>
  <c r="L628" i="121" s="1"/>
  <c r="J627" i="121" l="1" a="1"/>
  <c r="J627" i="121" s="1"/>
  <c r="K627" i="121" a="1"/>
  <c r="K627" i="121" s="1"/>
  <c r="B629" i="121"/>
  <c r="C628" i="121"/>
  <c r="I628" i="121" a="1"/>
  <c r="I628" i="121" s="1"/>
  <c r="G628" i="121" a="1"/>
  <c r="G628" i="121" s="1"/>
  <c r="D628" i="121" a="1"/>
  <c r="D628" i="121" s="1"/>
  <c r="E628" i="121" s="1" a="1"/>
  <c r="E628" i="121" s="1"/>
  <c r="H628" i="121" a="1"/>
  <c r="H628" i="121" s="1"/>
  <c r="F629" i="121"/>
  <c r="L629" i="121" s="1"/>
  <c r="B630" i="121" l="1"/>
  <c r="G629" i="121" a="1"/>
  <c r="G629" i="121" s="1"/>
  <c r="D629" i="121" a="1"/>
  <c r="D629" i="121" s="1"/>
  <c r="E629" i="121" s="1" a="1"/>
  <c r="E629" i="121" s="1"/>
  <c r="C629" i="121"/>
  <c r="H629" i="121" a="1"/>
  <c r="H629" i="121" s="1"/>
  <c r="I629" i="121" a="1"/>
  <c r="I629" i="121" s="1"/>
  <c r="F630" i="121"/>
  <c r="L630" i="121" s="1"/>
  <c r="K629" i="121" l="1" a="1"/>
  <c r="K629" i="121" s="1"/>
  <c r="J629" i="121" a="1"/>
  <c r="J629" i="121" s="1"/>
  <c r="H630" i="121" a="1"/>
  <c r="H630" i="121" s="1"/>
  <c r="I630" i="121" a="1"/>
  <c r="I630" i="121" s="1"/>
  <c r="B631" i="121"/>
  <c r="C630" i="121"/>
  <c r="G630" i="121" a="1"/>
  <c r="G630" i="121" s="1"/>
  <c r="D630" i="121" a="1"/>
  <c r="D630" i="121" s="1"/>
  <c r="E630" i="121" s="1" a="1"/>
  <c r="E630" i="121" s="1"/>
  <c r="F631" i="121"/>
  <c r="H631" i="121" l="1" a="1"/>
  <c r="H631" i="121" s="1"/>
  <c r="B632" i="121"/>
  <c r="G631" i="121" a="1"/>
  <c r="G631" i="121" s="1"/>
  <c r="C631" i="121"/>
  <c r="I631" i="121" a="1"/>
  <c r="I631" i="121" s="1"/>
  <c r="D631" i="121" a="1"/>
  <c r="D631" i="121" s="1"/>
  <c r="E631" i="121" s="1" a="1"/>
  <c r="E631" i="121" s="1"/>
  <c r="F632" i="121"/>
  <c r="L632" i="121" s="1"/>
  <c r="L631" i="121"/>
  <c r="K631" i="121" l="1" a="1"/>
  <c r="K631" i="121" s="1"/>
  <c r="J631" i="121" a="1"/>
  <c r="J631" i="121" s="1"/>
  <c r="D632" i="121" a="1"/>
  <c r="D632" i="121" s="1"/>
  <c r="E632" i="121" s="1" a="1"/>
  <c r="E632" i="121" s="1"/>
  <c r="I632" i="121" a="1"/>
  <c r="I632" i="121" s="1"/>
  <c r="H632" i="121" a="1"/>
  <c r="H632" i="121" s="1"/>
  <c r="B633" i="121"/>
  <c r="C632" i="121"/>
  <c r="G632" i="121" a="1"/>
  <c r="G632" i="121" s="1"/>
  <c r="F633" i="121"/>
  <c r="L633" i="121" s="1"/>
  <c r="H633" i="121" l="1" a="1"/>
  <c r="H633" i="121" s="1"/>
  <c r="G633" i="121" a="1"/>
  <c r="G633" i="121" s="1"/>
  <c r="C633" i="121"/>
  <c r="D633" i="121" a="1"/>
  <c r="D633" i="121" s="1"/>
  <c r="E633" i="121" s="1" a="1"/>
  <c r="E633" i="121" s="1"/>
  <c r="I633" i="121" a="1"/>
  <c r="I633" i="121" s="1"/>
  <c r="B634" i="121"/>
  <c r="F634" i="121"/>
  <c r="L634" i="121" s="1"/>
  <c r="I634" i="121" l="1" a="1"/>
  <c r="I634" i="121" s="1"/>
  <c r="D634" i="121" a="1"/>
  <c r="D634" i="121" s="1"/>
  <c r="E634" i="121" s="1" a="1"/>
  <c r="E634" i="121" s="1"/>
  <c r="B635" i="121"/>
  <c r="C634" i="121"/>
  <c r="H634" i="121" a="1"/>
  <c r="H634" i="121" s="1"/>
  <c r="G634" i="121" a="1"/>
  <c r="G634" i="121" s="1"/>
  <c r="K633" i="121" a="1"/>
  <c r="K633" i="121" s="1"/>
  <c r="J633" i="121" a="1"/>
  <c r="J633" i="121" s="1"/>
  <c r="F635" i="121"/>
  <c r="L635" i="121" s="1"/>
  <c r="D635" i="121" l="1" a="1"/>
  <c r="D635" i="121" s="1"/>
  <c r="E635" i="121" s="1" a="1"/>
  <c r="E635" i="121" s="1"/>
  <c r="H635" i="121" a="1"/>
  <c r="H635" i="121" s="1"/>
  <c r="C635" i="121"/>
  <c r="G635" i="121" a="1"/>
  <c r="G635" i="121" s="1"/>
  <c r="B636" i="121"/>
  <c r="I635" i="121" a="1"/>
  <c r="I635" i="121" s="1"/>
  <c r="F636" i="121"/>
  <c r="L636" i="121" s="1"/>
  <c r="D636" i="121" l="1" a="1"/>
  <c r="D636" i="121" s="1"/>
  <c r="E636" i="121" s="1" a="1"/>
  <c r="E636" i="121" s="1"/>
  <c r="H636" i="121" a="1"/>
  <c r="H636" i="121" s="1"/>
  <c r="B637" i="121"/>
  <c r="C636" i="121"/>
  <c r="G636" i="121" a="1"/>
  <c r="G636" i="121" s="1"/>
  <c r="I636" i="121" a="1"/>
  <c r="I636" i="121" s="1"/>
  <c r="J635" i="121" a="1"/>
  <c r="J635" i="121" s="1"/>
  <c r="K635" i="121" a="1"/>
  <c r="K635" i="121" s="1"/>
  <c r="F637" i="121"/>
  <c r="L637" i="121" s="1"/>
  <c r="C637" i="121" l="1"/>
  <c r="D637" i="121" a="1"/>
  <c r="D637" i="121" s="1"/>
  <c r="E637" i="121" s="1" a="1"/>
  <c r="E637" i="121" s="1"/>
  <c r="I637" i="121" a="1"/>
  <c r="I637" i="121" s="1"/>
  <c r="H637" i="121" a="1"/>
  <c r="H637" i="121" s="1"/>
  <c r="G637" i="121" a="1"/>
  <c r="G637" i="121" s="1"/>
  <c r="B638" i="121"/>
  <c r="F638" i="121"/>
  <c r="L638" i="121" s="1"/>
  <c r="B639" i="121" l="1"/>
  <c r="C638" i="121"/>
  <c r="G638" i="121" a="1"/>
  <c r="G638" i="121" s="1"/>
  <c r="D638" i="121" a="1"/>
  <c r="D638" i="121" s="1"/>
  <c r="E638" i="121" s="1" a="1"/>
  <c r="E638" i="121" s="1"/>
  <c r="H638" i="121" a="1"/>
  <c r="H638" i="121" s="1"/>
  <c r="I638" i="121" a="1"/>
  <c r="I638" i="121" s="1"/>
  <c r="J637" i="121" a="1"/>
  <c r="J637" i="121" s="1"/>
  <c r="K637" i="121" a="1"/>
  <c r="K637" i="121" s="1"/>
  <c r="F639" i="121"/>
  <c r="L639" i="121" s="1"/>
  <c r="I639" i="121" l="1" a="1"/>
  <c r="I639" i="121" s="1"/>
  <c r="C639" i="121"/>
  <c r="D639" i="121" s="1" a="1"/>
  <c r="D639" i="121" s="1"/>
  <c r="E639" i="121" s="1" a="1"/>
  <c r="E639" i="121" s="1"/>
  <c r="G639" i="121" a="1"/>
  <c r="G639" i="121" s="1"/>
  <c r="H639" i="121" a="1"/>
  <c r="H639" i="121" s="1"/>
  <c r="B640" i="121"/>
  <c r="F640" i="121"/>
  <c r="D640" i="121" l="1" a="1"/>
  <c r="D640" i="121" s="1"/>
  <c r="E640" i="121" s="1" a="1"/>
  <c r="E640" i="121" s="1"/>
  <c r="B641" i="121"/>
  <c r="C640" i="121"/>
  <c r="H640" i="121" s="1" a="1"/>
  <c r="H640" i="121" s="1"/>
  <c r="I640" i="121" a="1"/>
  <c r="I640" i="121" s="1"/>
  <c r="G640" i="121" a="1"/>
  <c r="G640" i="121" s="1"/>
  <c r="K639" i="121" a="1"/>
  <c r="K639" i="121" s="1"/>
  <c r="J639" i="121" a="1"/>
  <c r="J639" i="121" s="1"/>
  <c r="F641" i="121"/>
  <c r="L641" i="121" s="1"/>
  <c r="L640" i="121"/>
  <c r="G641" i="121" l="1" a="1"/>
  <c r="G641" i="121" s="1"/>
  <c r="C641" i="121"/>
  <c r="I641" i="121" a="1"/>
  <c r="I641" i="121" s="1"/>
  <c r="H641" i="121" a="1"/>
  <c r="H641" i="121" s="1"/>
  <c r="B642" i="121"/>
  <c r="D641" i="121" a="1"/>
  <c r="D641" i="121" s="1"/>
  <c r="E641" i="121" s="1" a="1"/>
  <c r="E641" i="121" s="1"/>
  <c r="F642" i="121"/>
  <c r="L642" i="121" s="1"/>
  <c r="I642" i="121" l="1" a="1"/>
  <c r="I642" i="121" s="1"/>
  <c r="D642" i="121" a="1"/>
  <c r="D642" i="121" s="1"/>
  <c r="E642" i="121" s="1" a="1"/>
  <c r="E642" i="121" s="1"/>
  <c r="B643" i="121"/>
  <c r="C642" i="121"/>
  <c r="H642" i="121" s="1" a="1"/>
  <c r="H642" i="121" s="1"/>
  <c r="G642" i="121" a="1"/>
  <c r="G642" i="121" s="1"/>
  <c r="J641" i="121" a="1"/>
  <c r="J641" i="121" s="1"/>
  <c r="K641" i="121" a="1"/>
  <c r="K641" i="121" s="1"/>
  <c r="F643" i="121"/>
  <c r="L643" i="121" s="1"/>
  <c r="H643" i="121" l="1" a="1"/>
  <c r="H643" i="121" s="1"/>
  <c r="C643" i="121"/>
  <c r="D643" i="121" a="1"/>
  <c r="D643" i="121" s="1"/>
  <c r="E643" i="121" s="1" a="1"/>
  <c r="E643" i="121" s="1"/>
  <c r="G643" i="121" a="1"/>
  <c r="G643" i="121" s="1"/>
  <c r="B644" i="121"/>
  <c r="I643" i="121" a="1"/>
  <c r="I643" i="121" s="1"/>
  <c r="F644" i="121"/>
  <c r="L644" i="121" s="1"/>
  <c r="D644" i="121" l="1" a="1"/>
  <c r="D644" i="121" s="1"/>
  <c r="E644" i="121" s="1" a="1"/>
  <c r="E644" i="121" s="1"/>
  <c r="H644" i="121" a="1"/>
  <c r="H644" i="121" s="1"/>
  <c r="C644" i="121"/>
  <c r="B645" i="121"/>
  <c r="I644" i="121" a="1"/>
  <c r="I644" i="121" s="1"/>
  <c r="G644" i="121" a="1"/>
  <c r="G644" i="121" s="1"/>
  <c r="K643" i="121" a="1"/>
  <c r="K643" i="121" s="1"/>
  <c r="J643" i="121" a="1"/>
  <c r="J643" i="121" s="1"/>
  <c r="F645" i="121"/>
  <c r="L645" i="121" s="1"/>
  <c r="C645" i="121" l="1"/>
  <c r="G645" i="121" a="1"/>
  <c r="G645" i="121" s="1"/>
  <c r="I645" i="121" a="1"/>
  <c r="I645" i="121" s="1"/>
  <c r="D645" i="121" a="1"/>
  <c r="D645" i="121" s="1"/>
  <c r="E645" i="121" s="1" a="1"/>
  <c r="E645" i="121" s="1"/>
  <c r="H645" i="121" a="1"/>
  <c r="H645" i="121" s="1"/>
  <c r="B646" i="121"/>
  <c r="F646" i="121"/>
  <c r="L646" i="121" s="1"/>
  <c r="B647" i="121" l="1"/>
  <c r="C646" i="121"/>
  <c r="G646" i="121" a="1"/>
  <c r="G646" i="121" s="1"/>
  <c r="I646" i="121" a="1"/>
  <c r="I646" i="121" s="1"/>
  <c r="D646" i="121" a="1"/>
  <c r="D646" i="121" s="1"/>
  <c r="E646" i="121" s="1" a="1"/>
  <c r="E646" i="121" s="1"/>
  <c r="H646" i="121" a="1"/>
  <c r="H646" i="121" s="1"/>
  <c r="K645" i="121" a="1"/>
  <c r="K645" i="121" s="1"/>
  <c r="J645" i="121" a="1"/>
  <c r="J645" i="121" s="1"/>
  <c r="F647" i="121"/>
  <c r="L647" i="121" s="1"/>
  <c r="H647" i="121" l="1" a="1"/>
  <c r="H647" i="121" s="1"/>
  <c r="B648" i="121"/>
  <c r="C647" i="121"/>
  <c r="D647" i="121" s="1" a="1"/>
  <c r="D647" i="121" s="1"/>
  <c r="E647" i="121" s="1" a="1"/>
  <c r="E647" i="121" s="1"/>
  <c r="G647" i="121" a="1"/>
  <c r="G647" i="121" s="1"/>
  <c r="I647" i="121" a="1"/>
  <c r="I647" i="121" s="1"/>
  <c r="F648" i="121"/>
  <c r="L648" i="121" s="1"/>
  <c r="K647" i="121" l="1" a="1"/>
  <c r="K647" i="121" s="1"/>
  <c r="J647" i="121" a="1"/>
  <c r="J647" i="121" s="1"/>
  <c r="D648" i="121" a="1"/>
  <c r="D648" i="121" s="1"/>
  <c r="E648" i="121" s="1" a="1"/>
  <c r="E648" i="121" s="1"/>
  <c r="H648" i="121" a="1"/>
  <c r="H648" i="121" s="1"/>
  <c r="B649" i="121"/>
  <c r="I648" i="121" a="1"/>
  <c r="I648" i="121" s="1"/>
  <c r="C648" i="121"/>
  <c r="G648" i="121" a="1"/>
  <c r="G648" i="121" s="1"/>
  <c r="F649" i="121"/>
  <c r="L649" i="121" s="1"/>
  <c r="B650" i="121" l="1"/>
  <c r="I649" i="121" a="1"/>
  <c r="I649" i="121" s="1"/>
  <c r="C649" i="121"/>
  <c r="H649" i="121" a="1"/>
  <c r="H649" i="121" s="1"/>
  <c r="G649" i="121" a="1"/>
  <c r="G649" i="121" s="1"/>
  <c r="D649" i="121" a="1"/>
  <c r="D649" i="121" s="1"/>
  <c r="E649" i="121" s="1" a="1"/>
  <c r="E649" i="121" s="1"/>
  <c r="F650" i="121"/>
  <c r="L650" i="121" s="1"/>
  <c r="K649" i="121" l="1" a="1"/>
  <c r="K649" i="121" s="1"/>
  <c r="J649" i="121" a="1"/>
  <c r="J649" i="121" s="1"/>
  <c r="I650" i="121" a="1"/>
  <c r="I650" i="121" s="1"/>
  <c r="B651" i="121"/>
  <c r="D650" i="121" a="1"/>
  <c r="D650" i="121" s="1"/>
  <c r="E650" i="121" s="1" a="1"/>
  <c r="E650" i="121" s="1"/>
  <c r="C650" i="121"/>
  <c r="H650" i="121" a="1"/>
  <c r="H650" i="121" s="1"/>
  <c r="G650" i="121" a="1"/>
  <c r="G650" i="121" s="1"/>
  <c r="F651" i="121"/>
  <c r="L651" i="121" s="1"/>
  <c r="D651" i="121" l="1" a="1"/>
  <c r="D651" i="121" s="1"/>
  <c r="E651" i="121" s="1" a="1"/>
  <c r="E651" i="121" s="1"/>
  <c r="B652" i="121"/>
  <c r="I651" i="121" a="1"/>
  <c r="I651" i="121" s="1"/>
  <c r="H651" i="121" a="1"/>
  <c r="H651" i="121" s="1"/>
  <c r="G651" i="121" a="1"/>
  <c r="G651" i="121" s="1"/>
  <c r="C651" i="121"/>
  <c r="F652" i="121"/>
  <c r="L652" i="121" s="1"/>
  <c r="K651" i="121" l="1" a="1"/>
  <c r="K651" i="121" s="1"/>
  <c r="J651" i="121" a="1"/>
  <c r="J651" i="121" s="1"/>
  <c r="H652" i="121" a="1"/>
  <c r="H652" i="121" s="1"/>
  <c r="B653" i="121"/>
  <c r="C652" i="121"/>
  <c r="G652" i="121" a="1"/>
  <c r="G652" i="121" s="1"/>
  <c r="D652" i="121" a="1"/>
  <c r="D652" i="121" s="1"/>
  <c r="E652" i="121" s="1" a="1"/>
  <c r="E652" i="121" s="1"/>
  <c r="I652" i="121" a="1"/>
  <c r="I652" i="121" s="1"/>
  <c r="F653" i="121"/>
  <c r="L653" i="121" s="1"/>
  <c r="C653" i="121" l="1"/>
  <c r="G653" i="121" a="1"/>
  <c r="G653" i="121" s="1"/>
  <c r="D653" i="121" a="1"/>
  <c r="D653" i="121" s="1"/>
  <c r="E653" i="121" s="1" a="1"/>
  <c r="E653" i="121" s="1"/>
  <c r="H653" i="121" a="1"/>
  <c r="H653" i="121" s="1"/>
  <c r="B654" i="121"/>
  <c r="I653" i="121" a="1"/>
  <c r="I653" i="121" s="1"/>
  <c r="F654" i="121"/>
  <c r="L654" i="121" s="1"/>
  <c r="B655" i="121" l="1"/>
  <c r="D654" i="121" a="1"/>
  <c r="D654" i="121" s="1"/>
  <c r="E654" i="121" s="1" a="1"/>
  <c r="E654" i="121" s="1"/>
  <c r="C654" i="121"/>
  <c r="G654" i="121" a="1"/>
  <c r="G654" i="121" s="1"/>
  <c r="I654" i="121" a="1"/>
  <c r="I654" i="121" s="1"/>
  <c r="H654" i="121" a="1"/>
  <c r="H654" i="121" s="1"/>
  <c r="K653" i="121" a="1"/>
  <c r="K653" i="121" s="1"/>
  <c r="J653" i="121" a="1"/>
  <c r="J653" i="121" s="1"/>
  <c r="F655" i="121"/>
  <c r="L655" i="121" s="1"/>
  <c r="I655" i="121" l="1" a="1"/>
  <c r="I655" i="121" s="1"/>
  <c r="D655" i="121" a="1"/>
  <c r="D655" i="121" s="1"/>
  <c r="E655" i="121" s="1" a="1"/>
  <c r="E655" i="121" s="1"/>
  <c r="H655" i="121" a="1"/>
  <c r="H655" i="121" s="1"/>
  <c r="B656" i="121"/>
  <c r="C655" i="121"/>
  <c r="G655" i="121" a="1"/>
  <c r="G655" i="121" s="1"/>
  <c r="F656" i="121"/>
  <c r="L656" i="121" s="1"/>
  <c r="K655" i="121" l="1" a="1"/>
  <c r="K655" i="121" s="1"/>
  <c r="J655" i="121" a="1"/>
  <c r="J655" i="121" s="1"/>
  <c r="G656" i="121" a="1"/>
  <c r="G656" i="121" s="1"/>
  <c r="D656" i="121" a="1"/>
  <c r="D656" i="121" s="1"/>
  <c r="E656" i="121" s="1" a="1"/>
  <c r="E656" i="121" s="1"/>
  <c r="B657" i="121"/>
  <c r="C656" i="121"/>
  <c r="H656" i="121" a="1"/>
  <c r="H656" i="121" s="1"/>
  <c r="I656" i="121" a="1"/>
  <c r="I656" i="121" s="1"/>
  <c r="F657" i="121"/>
  <c r="L657" i="121" s="1"/>
  <c r="G657" i="121" l="1" a="1"/>
  <c r="G657" i="121" s="1"/>
  <c r="D657" i="121" a="1"/>
  <c r="D657" i="121" s="1"/>
  <c r="E657" i="121" s="1" a="1"/>
  <c r="E657" i="121" s="1"/>
  <c r="B658" i="121"/>
  <c r="I657" i="121" a="1"/>
  <c r="I657" i="121" s="1"/>
  <c r="C657" i="121"/>
  <c r="H657" i="121" a="1"/>
  <c r="H657" i="121" s="1"/>
  <c r="F658" i="121"/>
  <c r="H658" i="121" l="1" a="1"/>
  <c r="H658" i="121" s="1"/>
  <c r="B659" i="121"/>
  <c r="G658" i="121" a="1"/>
  <c r="G658" i="121" s="1"/>
  <c r="D658" i="121" a="1"/>
  <c r="D658" i="121" s="1"/>
  <c r="E658" i="121" s="1" a="1"/>
  <c r="E658" i="121" s="1"/>
  <c r="C658" i="121"/>
  <c r="I658" i="121" a="1"/>
  <c r="I658" i="121" s="1"/>
  <c r="J657" i="121" a="1"/>
  <c r="J657" i="121" s="1"/>
  <c r="K657" i="121" a="1"/>
  <c r="K657" i="121" s="1"/>
  <c r="F659" i="121"/>
  <c r="L659" i="121" s="1"/>
  <c r="L658" i="121"/>
  <c r="D659" i="121" l="1" a="1"/>
  <c r="D659" i="121" s="1"/>
  <c r="E659" i="121" s="1" a="1"/>
  <c r="E659" i="121" s="1"/>
  <c r="B660" i="121"/>
  <c r="G659" i="121" a="1"/>
  <c r="G659" i="121" s="1"/>
  <c r="I659" i="121" a="1"/>
  <c r="I659" i="121" s="1"/>
  <c r="C659" i="121"/>
  <c r="H659" i="121" a="1"/>
  <c r="H659" i="121" s="1"/>
  <c r="F660" i="121"/>
  <c r="L660" i="121" s="1"/>
  <c r="K659" i="121" l="1" a="1"/>
  <c r="K659" i="121" s="1"/>
  <c r="J659" i="121" a="1"/>
  <c r="J659" i="121" s="1"/>
  <c r="D660" i="121" a="1"/>
  <c r="D660" i="121" s="1"/>
  <c r="E660" i="121" s="1" a="1"/>
  <c r="E660" i="121" s="1"/>
  <c r="H660" i="121" a="1"/>
  <c r="H660" i="121" s="1"/>
  <c r="G660" i="121" a="1"/>
  <c r="G660" i="121" s="1"/>
  <c r="C660" i="121"/>
  <c r="I660" i="121" a="1"/>
  <c r="I660" i="121" s="1"/>
  <c r="B661" i="121"/>
  <c r="F661" i="121"/>
  <c r="L661" i="121" s="1"/>
  <c r="I661" i="121" l="1" a="1"/>
  <c r="I661" i="121" s="1"/>
  <c r="C661" i="121"/>
  <c r="H661" i="121" a="1"/>
  <c r="H661" i="121" s="1"/>
  <c r="G661" i="121" a="1"/>
  <c r="G661" i="121" s="1"/>
  <c r="D661" i="121" a="1"/>
  <c r="D661" i="121" s="1"/>
  <c r="E661" i="121" s="1" a="1"/>
  <c r="E661" i="121" s="1"/>
  <c r="B662" i="121"/>
  <c r="F662" i="121"/>
  <c r="L662" i="121" s="1"/>
  <c r="H662" i="121" l="1" a="1"/>
  <c r="H662" i="121" s="1"/>
  <c r="G662" i="121" a="1"/>
  <c r="G662" i="121" s="1"/>
  <c r="B663" i="121"/>
  <c r="C662" i="121"/>
  <c r="I662" i="121" a="1"/>
  <c r="I662" i="121" s="1"/>
  <c r="D662" i="121" a="1"/>
  <c r="D662" i="121" s="1"/>
  <c r="E662" i="121" s="1" a="1"/>
  <c r="E662" i="121" s="1"/>
  <c r="K661" i="121" a="1"/>
  <c r="K661" i="121" s="1"/>
  <c r="J661" i="121" a="1"/>
  <c r="J661" i="121" s="1"/>
  <c r="F663" i="121"/>
  <c r="L663" i="121" s="1"/>
  <c r="G663" i="121" l="1" a="1"/>
  <c r="G663" i="121" s="1"/>
  <c r="D663" i="121" a="1"/>
  <c r="D663" i="121" s="1"/>
  <c r="E663" i="121" s="1" a="1"/>
  <c r="E663" i="121" s="1"/>
  <c r="B664" i="121"/>
  <c r="C663" i="121"/>
  <c r="H663" i="121" a="1"/>
  <c r="H663" i="121" s="1"/>
  <c r="I663" i="121" a="1"/>
  <c r="I663" i="121" s="1"/>
  <c r="F664" i="121"/>
  <c r="L664" i="121" s="1"/>
  <c r="C664" i="121" l="1"/>
  <c r="H664" i="121" a="1"/>
  <c r="H664" i="121" s="1"/>
  <c r="G664" i="121" a="1"/>
  <c r="G664" i="121" s="1"/>
  <c r="I664" i="121" a="1"/>
  <c r="I664" i="121" s="1"/>
  <c r="B665" i="121"/>
  <c r="D664" i="121" a="1"/>
  <c r="D664" i="121" s="1"/>
  <c r="E664" i="121" s="1" a="1"/>
  <c r="E664" i="121" s="1"/>
  <c r="K663" i="121" a="1"/>
  <c r="K663" i="121" s="1"/>
  <c r="J663" i="121" a="1"/>
  <c r="J663" i="121" s="1"/>
  <c r="F665" i="121"/>
  <c r="L665" i="121" s="1"/>
  <c r="G665" i="121" l="1" a="1"/>
  <c r="G665" i="121" s="1"/>
  <c r="I665" i="121" a="1"/>
  <c r="I665" i="121" s="1"/>
  <c r="H665" i="121" a="1"/>
  <c r="H665" i="121" s="1"/>
  <c r="C665" i="121"/>
  <c r="D665" i="121" a="1"/>
  <c r="D665" i="121" s="1"/>
  <c r="E665" i="121" s="1" a="1"/>
  <c r="E665" i="121" s="1"/>
  <c r="B666" i="121"/>
  <c r="F666" i="121"/>
  <c r="L666" i="121" s="1"/>
  <c r="I666" i="121" l="1" a="1"/>
  <c r="I666" i="121" s="1"/>
  <c r="G666" i="121" a="1"/>
  <c r="G666" i="121" s="1"/>
  <c r="H666" i="121" a="1"/>
  <c r="H666" i="121" s="1"/>
  <c r="B667" i="121"/>
  <c r="D666" i="121" a="1"/>
  <c r="D666" i="121" s="1"/>
  <c r="E666" i="121" s="1" a="1"/>
  <c r="E666" i="121" s="1"/>
  <c r="C666" i="121"/>
  <c r="K665" i="121" a="1"/>
  <c r="K665" i="121" s="1"/>
  <c r="J665" i="121" a="1"/>
  <c r="J665" i="121" s="1"/>
  <c r="F667" i="121"/>
  <c r="L667" i="121" s="1"/>
  <c r="C667" i="121" l="1"/>
  <c r="I667" i="121" a="1"/>
  <c r="I667" i="121" s="1"/>
  <c r="D667" i="121" a="1"/>
  <c r="D667" i="121" s="1"/>
  <c r="E667" i="121" s="1" a="1"/>
  <c r="E667" i="121" s="1"/>
  <c r="H667" i="121" a="1"/>
  <c r="H667" i="121" s="1"/>
  <c r="B668" i="121"/>
  <c r="G667" i="121" a="1"/>
  <c r="G667" i="121" s="1"/>
  <c r="F668" i="121"/>
  <c r="L668" i="121" s="1"/>
  <c r="K667" i="121" l="1" a="1"/>
  <c r="K667" i="121" s="1"/>
  <c r="J667" i="121" a="1"/>
  <c r="J667" i="121" s="1"/>
  <c r="H668" i="121" a="1"/>
  <c r="H668" i="121" s="1"/>
  <c r="I668" i="121" a="1"/>
  <c r="I668" i="121" s="1"/>
  <c r="G668" i="121" a="1"/>
  <c r="G668" i="121" s="1"/>
  <c r="D668" i="121" a="1"/>
  <c r="D668" i="121" s="1"/>
  <c r="E668" i="121" s="1" a="1"/>
  <c r="E668" i="121" s="1"/>
  <c r="C668" i="121"/>
  <c r="B669" i="121"/>
  <c r="F669" i="121"/>
  <c r="L669" i="121" s="1"/>
  <c r="D669" i="121" l="1" a="1"/>
  <c r="D669" i="121" s="1"/>
  <c r="E669" i="121" s="1" a="1"/>
  <c r="E669" i="121" s="1"/>
  <c r="H669" i="121" a="1"/>
  <c r="H669" i="121" s="1"/>
  <c r="G669" i="121" a="1"/>
  <c r="G669" i="121" s="1"/>
  <c r="B670" i="121"/>
  <c r="C669" i="121"/>
  <c r="I669" i="121" a="1"/>
  <c r="I669" i="121" s="1"/>
  <c r="F670" i="121"/>
  <c r="L670" i="121" s="1"/>
  <c r="H670" i="121" l="1" a="1"/>
  <c r="H670" i="121" s="1"/>
  <c r="B671" i="121"/>
  <c r="D670" i="121" a="1"/>
  <c r="D670" i="121" s="1"/>
  <c r="E670" i="121" s="1" a="1"/>
  <c r="E670" i="121" s="1"/>
  <c r="G670" i="121" a="1"/>
  <c r="G670" i="121" s="1"/>
  <c r="I670" i="121" a="1"/>
  <c r="I670" i="121" s="1"/>
  <c r="C670" i="121"/>
  <c r="K669" i="121" a="1"/>
  <c r="K669" i="121" s="1"/>
  <c r="J669" i="121" a="1"/>
  <c r="J669" i="121" s="1"/>
  <c r="F671" i="121"/>
  <c r="L671" i="121" s="1"/>
  <c r="I671" i="121" l="1" a="1"/>
  <c r="I671" i="121" s="1"/>
  <c r="H671" i="121" a="1"/>
  <c r="H671" i="121" s="1"/>
  <c r="D671" i="121" a="1"/>
  <c r="D671" i="121" s="1"/>
  <c r="E671" i="121" s="1" a="1"/>
  <c r="E671" i="121" s="1"/>
  <c r="C671" i="121"/>
  <c r="G671" i="121" a="1"/>
  <c r="G671" i="121" s="1"/>
  <c r="B672" i="121"/>
  <c r="F672" i="121"/>
  <c r="L672" i="121" s="1"/>
  <c r="C672" i="121" l="1"/>
  <c r="H672" i="121" a="1"/>
  <c r="H672" i="121" s="1"/>
  <c r="G672" i="121" a="1"/>
  <c r="G672" i="121" s="1"/>
  <c r="I672" i="121" a="1"/>
  <c r="I672" i="121" s="1"/>
  <c r="D672" i="121" a="1"/>
  <c r="D672" i="121" s="1"/>
  <c r="E672" i="121" s="1" a="1"/>
  <c r="E672" i="121" s="1"/>
  <c r="B673" i="121"/>
  <c r="K671" i="121" a="1"/>
  <c r="K671" i="121" s="1"/>
  <c r="J671" i="121" a="1"/>
  <c r="J671" i="121" s="1"/>
  <c r="F673" i="121"/>
  <c r="L673" i="121" s="1"/>
  <c r="C673" i="121" l="1"/>
  <c r="H673" i="121" a="1"/>
  <c r="H673" i="121" s="1"/>
  <c r="G673" i="121" a="1"/>
  <c r="G673" i="121" s="1"/>
  <c r="D673" i="121" a="1"/>
  <c r="D673" i="121" s="1"/>
  <c r="E673" i="121" s="1" a="1"/>
  <c r="E673" i="121" s="1"/>
  <c r="B674" i="121"/>
  <c r="I673" i="121" a="1"/>
  <c r="I673" i="121" s="1"/>
  <c r="F674" i="121"/>
  <c r="L674" i="121" s="1"/>
  <c r="G674" i="121" l="1" a="1"/>
  <c r="G674" i="121" s="1"/>
  <c r="H674" i="121" a="1"/>
  <c r="H674" i="121" s="1"/>
  <c r="C674" i="121"/>
  <c r="D674" i="121" s="1" a="1"/>
  <c r="D674" i="121" s="1"/>
  <c r="E674" i="121" s="1" a="1"/>
  <c r="E674" i="121" s="1"/>
  <c r="B675" i="121"/>
  <c r="I674" i="121" a="1"/>
  <c r="I674" i="121" s="1"/>
  <c r="K673" i="121" a="1"/>
  <c r="K673" i="121" s="1"/>
  <c r="J673" i="121" a="1"/>
  <c r="J673" i="121" s="1"/>
  <c r="F675" i="121"/>
  <c r="L675" i="121" s="1"/>
  <c r="C675" i="121" l="1"/>
  <c r="H675" i="121" a="1"/>
  <c r="H675" i="121" s="1"/>
  <c r="D675" i="121" a="1"/>
  <c r="D675" i="121" s="1"/>
  <c r="E675" i="121" s="1" a="1"/>
  <c r="E675" i="121" s="1"/>
  <c r="I675" i="121" a="1"/>
  <c r="I675" i="121" s="1"/>
  <c r="G675" i="121" a="1"/>
  <c r="G675" i="121" s="1"/>
  <c r="B676" i="121"/>
  <c r="F676" i="121"/>
  <c r="L676" i="121" s="1"/>
  <c r="G676" i="121" l="1" a="1"/>
  <c r="G676" i="121" s="1"/>
  <c r="I676" i="121" a="1"/>
  <c r="I676" i="121" s="1"/>
  <c r="C676" i="121"/>
  <c r="H676" i="121" a="1"/>
  <c r="H676" i="121" s="1"/>
  <c r="B677" i="121"/>
  <c r="D676" i="121" a="1"/>
  <c r="D676" i="121" s="1"/>
  <c r="E676" i="121" s="1" a="1"/>
  <c r="E676" i="121" s="1"/>
  <c r="J675" i="121" a="1"/>
  <c r="J675" i="121" s="1"/>
  <c r="K675" i="121" a="1"/>
  <c r="K675" i="121" s="1"/>
  <c r="F677" i="121"/>
  <c r="L677" i="121" s="1"/>
  <c r="B678" i="121" l="1"/>
  <c r="G677" i="121" a="1"/>
  <c r="G677" i="121" s="1"/>
  <c r="C677" i="121"/>
  <c r="H677" i="121" a="1"/>
  <c r="H677" i="121" s="1"/>
  <c r="D677" i="121" a="1"/>
  <c r="D677" i="121" s="1"/>
  <c r="E677" i="121" s="1" a="1"/>
  <c r="E677" i="121" s="1"/>
  <c r="I677" i="121" a="1"/>
  <c r="I677" i="121" s="1"/>
  <c r="F678" i="121"/>
  <c r="K677" i="121" l="1" a="1"/>
  <c r="K677" i="121" s="1"/>
  <c r="J677" i="121" a="1"/>
  <c r="J677" i="121" s="1"/>
  <c r="I678" i="121" a="1"/>
  <c r="I678" i="121" s="1"/>
  <c r="H678" i="121" a="1"/>
  <c r="H678" i="121" s="1"/>
  <c r="B679" i="121"/>
  <c r="D678" i="121" a="1"/>
  <c r="D678" i="121" s="1"/>
  <c r="E678" i="121" s="1" a="1"/>
  <c r="E678" i="121" s="1"/>
  <c r="C678" i="121"/>
  <c r="G678" i="121" a="1"/>
  <c r="G678" i="121" s="1"/>
  <c r="F679" i="121"/>
  <c r="L679" i="121" s="1"/>
  <c r="L678" i="121"/>
  <c r="C679" i="121" l="1"/>
  <c r="I679" i="121" a="1"/>
  <c r="I679" i="121" s="1"/>
  <c r="H679" i="121" a="1"/>
  <c r="H679" i="121" s="1"/>
  <c r="G679" i="121" a="1"/>
  <c r="G679" i="121" s="1"/>
  <c r="D679" i="121" a="1"/>
  <c r="D679" i="121" s="1"/>
  <c r="E679" i="121" s="1" a="1"/>
  <c r="E679" i="121" s="1"/>
  <c r="B680" i="121"/>
  <c r="F680" i="121"/>
  <c r="L680" i="121" s="1"/>
  <c r="H680" i="121" l="1" a="1"/>
  <c r="H680" i="121" s="1"/>
  <c r="G680" i="121" a="1"/>
  <c r="G680" i="121" s="1"/>
  <c r="I680" i="121" a="1"/>
  <c r="I680" i="121" s="1"/>
  <c r="D680" i="121" a="1"/>
  <c r="D680" i="121" s="1"/>
  <c r="E680" i="121" s="1" a="1"/>
  <c r="E680" i="121" s="1"/>
  <c r="B681" i="121"/>
  <c r="C680" i="121"/>
  <c r="J679" i="121" a="1"/>
  <c r="J679" i="121" s="1"/>
  <c r="K679" i="121" a="1"/>
  <c r="K679" i="121" s="1"/>
  <c r="F681" i="121"/>
  <c r="L681" i="121" s="1"/>
  <c r="C681" i="121" l="1"/>
  <c r="H681" i="121" a="1"/>
  <c r="H681" i="121" s="1"/>
  <c r="D681" i="121" a="1"/>
  <c r="D681" i="121" s="1"/>
  <c r="E681" i="121" s="1" a="1"/>
  <c r="E681" i="121" s="1"/>
  <c r="B682" i="121"/>
  <c r="I681" i="121" a="1"/>
  <c r="I681" i="121" s="1"/>
  <c r="G681" i="121" a="1"/>
  <c r="G681" i="121" s="1"/>
  <c r="F682" i="121"/>
  <c r="L682" i="121" s="1"/>
  <c r="J681" i="121" l="1" a="1"/>
  <c r="J681" i="121" s="1"/>
  <c r="K681" i="121" a="1"/>
  <c r="K681" i="121" s="1"/>
  <c r="G682" i="121" a="1"/>
  <c r="G682" i="121" s="1"/>
  <c r="I682" i="121" a="1"/>
  <c r="I682" i="121" s="1"/>
  <c r="H682" i="121" a="1"/>
  <c r="H682" i="121" s="1"/>
  <c r="C682" i="121"/>
  <c r="B683" i="121"/>
  <c r="D682" i="121" a="1"/>
  <c r="D682" i="121" s="1"/>
  <c r="E682" i="121" s="1" a="1"/>
  <c r="E682" i="121" s="1"/>
  <c r="F683" i="121"/>
  <c r="L683" i="121" s="1"/>
  <c r="C683" i="121" l="1"/>
  <c r="G683" i="121" a="1"/>
  <c r="G683" i="121" s="1"/>
  <c r="D683" i="121" a="1"/>
  <c r="D683" i="121" s="1"/>
  <c r="E683" i="121" s="1" a="1"/>
  <c r="E683" i="121" s="1"/>
  <c r="I683" i="121" a="1"/>
  <c r="I683" i="121" s="1"/>
  <c r="B684" i="121"/>
  <c r="H683" i="121" a="1"/>
  <c r="H683" i="121" s="1"/>
  <c r="F684" i="121"/>
  <c r="L684" i="121" s="1"/>
  <c r="C684" i="121" l="1"/>
  <c r="I684" i="121" a="1"/>
  <c r="I684" i="121" s="1"/>
  <c r="G684" i="121" a="1"/>
  <c r="G684" i="121" s="1"/>
  <c r="B685" i="121"/>
  <c r="D684" i="121" a="1"/>
  <c r="D684" i="121" s="1"/>
  <c r="E684" i="121" s="1" a="1"/>
  <c r="E684" i="121" s="1"/>
  <c r="H684" i="121" a="1"/>
  <c r="H684" i="121" s="1"/>
  <c r="K683" i="121" a="1"/>
  <c r="K683" i="121" s="1"/>
  <c r="J683" i="121" a="1"/>
  <c r="J683" i="121" s="1"/>
  <c r="F685" i="121"/>
  <c r="L685" i="121" s="1"/>
  <c r="I685" i="121" l="1" a="1"/>
  <c r="I685" i="121" s="1"/>
  <c r="H685" i="121" a="1"/>
  <c r="H685" i="121" s="1"/>
  <c r="B686" i="121"/>
  <c r="D685" i="121" a="1"/>
  <c r="D685" i="121" s="1"/>
  <c r="E685" i="121" s="1" a="1"/>
  <c r="E685" i="121" s="1"/>
  <c r="C685" i="121"/>
  <c r="G685" i="121" s="1" a="1"/>
  <c r="G685" i="121" s="1"/>
  <c r="F686" i="121"/>
  <c r="L686" i="121" s="1"/>
  <c r="J685" i="121" l="1" a="1"/>
  <c r="J685" i="121" s="1"/>
  <c r="K685" i="121" a="1"/>
  <c r="K685" i="121" s="1"/>
  <c r="B687" i="121"/>
  <c r="H686" i="121" a="1"/>
  <c r="H686" i="121" s="1"/>
  <c r="I686" i="121" a="1"/>
  <c r="I686" i="121" s="1"/>
  <c r="G686" i="121" a="1"/>
  <c r="G686" i="121" s="1"/>
  <c r="D686" i="121" a="1"/>
  <c r="D686" i="121" s="1"/>
  <c r="E686" i="121" s="1" a="1"/>
  <c r="E686" i="121" s="1"/>
  <c r="C686" i="121"/>
  <c r="F687" i="121"/>
  <c r="L687" i="121" s="1"/>
  <c r="C687" i="121" l="1"/>
  <c r="I687" i="121" a="1"/>
  <c r="I687" i="121" s="1"/>
  <c r="H687" i="121" a="1"/>
  <c r="H687" i="121" s="1"/>
  <c r="D687" i="121" a="1"/>
  <c r="D687" i="121" s="1"/>
  <c r="E687" i="121" s="1" a="1"/>
  <c r="E687" i="121" s="1"/>
  <c r="G687" i="121" a="1"/>
  <c r="G687" i="121" s="1"/>
  <c r="B688" i="121"/>
  <c r="F688" i="121"/>
  <c r="L688" i="121" s="1"/>
  <c r="H688" i="121" l="1" a="1"/>
  <c r="H688" i="121" s="1"/>
  <c r="G688" i="121" a="1"/>
  <c r="G688" i="121" s="1"/>
  <c r="D688" i="121" a="1"/>
  <c r="D688" i="121" s="1"/>
  <c r="E688" i="121" s="1" a="1"/>
  <c r="E688" i="121" s="1"/>
  <c r="I688" i="121" a="1"/>
  <c r="I688" i="121" s="1"/>
  <c r="C688" i="121"/>
  <c r="B689" i="121"/>
  <c r="K687" i="121" a="1"/>
  <c r="K687" i="121" s="1"/>
  <c r="J687" i="121" a="1"/>
  <c r="J687" i="121" s="1"/>
  <c r="F689" i="121"/>
  <c r="L689" i="121" s="1"/>
  <c r="B690" i="121" l="1"/>
  <c r="G690" i="121" s="1" a="1"/>
  <c r="G690" i="121" s="1"/>
  <c r="D689" i="121" a="1"/>
  <c r="D689" i="121" s="1"/>
  <c r="E689" i="121" s="1" a="1"/>
  <c r="E689" i="121" s="1"/>
  <c r="H689" i="121" a="1"/>
  <c r="H689" i="121" s="1"/>
  <c r="G689" i="121" a="1"/>
  <c r="G689" i="121" s="1"/>
  <c r="C689" i="121"/>
  <c r="I689" i="121" a="1"/>
  <c r="I689" i="121" s="1"/>
  <c r="F690" i="121"/>
  <c r="L690" i="121" s="1"/>
  <c r="K689" i="121" l="1" a="1"/>
  <c r="K689" i="121" s="1"/>
  <c r="J689" i="121" a="1"/>
  <c r="J689" i="121" s="1"/>
  <c r="H690" i="121" a="1"/>
  <c r="H690" i="121" s="1"/>
  <c r="I690" i="121" a="1"/>
  <c r="I690" i="121" s="1"/>
  <c r="B691" i="121"/>
  <c r="C690" i="121"/>
  <c r="D690" i="121" s="1" a="1"/>
  <c r="D690" i="121" s="1"/>
  <c r="E690" i="121" s="1" a="1"/>
  <c r="E690" i="121" s="1"/>
  <c r="F691" i="121"/>
  <c r="L691" i="121" s="1"/>
  <c r="B692" i="121" l="1"/>
  <c r="C691" i="121"/>
  <c r="I691" i="121" a="1"/>
  <c r="I691" i="121" s="1"/>
  <c r="G691" i="121" a="1"/>
  <c r="G691" i="121" s="1"/>
  <c r="H691" i="121" a="1"/>
  <c r="H691" i="121" s="1"/>
  <c r="D691" i="121" a="1"/>
  <c r="D691" i="121" s="1"/>
  <c r="E691" i="121" s="1" a="1"/>
  <c r="E691" i="121" s="1"/>
  <c r="F692" i="121"/>
  <c r="L692" i="121" s="1"/>
  <c r="J691" i="121" l="1" a="1"/>
  <c r="J691" i="121" s="1"/>
  <c r="K691" i="121" a="1"/>
  <c r="K691" i="121" s="1"/>
  <c r="B693" i="121"/>
  <c r="D692" i="121" a="1"/>
  <c r="D692" i="121" s="1"/>
  <c r="E692" i="121" s="1" a="1"/>
  <c r="E692" i="121" s="1"/>
  <c r="C692" i="121"/>
  <c r="I692" i="121" a="1"/>
  <c r="I692" i="121" s="1"/>
  <c r="G692" i="121" a="1"/>
  <c r="G692" i="121" s="1"/>
  <c r="H692" i="121" a="1"/>
  <c r="H692" i="121" s="1"/>
  <c r="F693" i="121"/>
  <c r="L693" i="121" s="1"/>
  <c r="I693" i="121" l="1" a="1"/>
  <c r="I693" i="121" s="1"/>
  <c r="H693" i="121" a="1"/>
  <c r="H693" i="121" s="1"/>
  <c r="G693" i="121" a="1"/>
  <c r="G693" i="121" s="1"/>
  <c r="D693" i="121" a="1"/>
  <c r="D693" i="121" s="1"/>
  <c r="E693" i="121" s="1" a="1"/>
  <c r="E693" i="121" s="1"/>
  <c r="C693" i="121"/>
  <c r="B694" i="121"/>
  <c r="F694" i="121"/>
  <c r="I694" i="121" l="1" a="1"/>
  <c r="I694" i="121" s="1"/>
  <c r="G694" i="121" a="1"/>
  <c r="G694" i="121" s="1"/>
  <c r="H694" i="121" a="1"/>
  <c r="H694" i="121" s="1"/>
  <c r="C694" i="121"/>
  <c r="B695" i="121"/>
  <c r="D694" i="121" a="1"/>
  <c r="D694" i="121" s="1"/>
  <c r="E694" i="121" s="1" a="1"/>
  <c r="E694" i="121" s="1"/>
  <c r="K693" i="121" a="1"/>
  <c r="K693" i="121" s="1"/>
  <c r="J693" i="121" a="1"/>
  <c r="J693" i="121" s="1"/>
  <c r="F695" i="121"/>
  <c r="L695" i="121" s="1"/>
  <c r="L694" i="121"/>
  <c r="D695" i="121" l="1" a="1"/>
  <c r="D695" i="121" s="1"/>
  <c r="E695" i="121" s="1" a="1"/>
  <c r="E695" i="121" s="1"/>
  <c r="H695" i="121" a="1"/>
  <c r="H695" i="121" s="1"/>
  <c r="I695" i="121" a="1"/>
  <c r="I695" i="121" s="1"/>
  <c r="B696" i="121"/>
  <c r="C695" i="121"/>
  <c r="G695" i="121" a="1"/>
  <c r="G695" i="121" s="1"/>
  <c r="F696" i="121"/>
  <c r="L696" i="121" s="1"/>
  <c r="K695" i="121" l="1" a="1"/>
  <c r="K695" i="121" s="1"/>
  <c r="J695" i="121" a="1"/>
  <c r="J695" i="121" s="1"/>
  <c r="D696" i="121" a="1"/>
  <c r="D696" i="121" s="1"/>
  <c r="E696" i="121" s="1" a="1"/>
  <c r="E696" i="121" s="1"/>
  <c r="C696" i="121"/>
  <c r="G696" i="121" a="1"/>
  <c r="G696" i="121" s="1"/>
  <c r="B697" i="121"/>
  <c r="H696" i="121" a="1"/>
  <c r="H696" i="121" s="1"/>
  <c r="I696" i="121" a="1"/>
  <c r="I696" i="121" s="1"/>
  <c r="F697" i="121"/>
  <c r="L697" i="121" s="1"/>
  <c r="I697" i="121" l="1" a="1"/>
  <c r="I697" i="121" s="1"/>
  <c r="G697" i="121" a="1"/>
  <c r="G697" i="121" s="1"/>
  <c r="H697" i="121" a="1"/>
  <c r="H697" i="121" s="1"/>
  <c r="B698" i="121"/>
  <c r="C697" i="121"/>
  <c r="D697" i="121" a="1"/>
  <c r="D697" i="121" s="1"/>
  <c r="E697" i="121" s="1" a="1"/>
  <c r="E697" i="121" s="1"/>
  <c r="F698" i="121"/>
  <c r="L698" i="121" s="1"/>
  <c r="H698" i="121" l="1" a="1"/>
  <c r="H698" i="121" s="1"/>
  <c r="G698" i="121" a="1"/>
  <c r="G698" i="121" s="1"/>
  <c r="I698" i="121" a="1"/>
  <c r="I698" i="121" s="1"/>
  <c r="B699" i="121"/>
  <c r="D698" i="121" a="1"/>
  <c r="D698" i="121" s="1"/>
  <c r="E698" i="121" s="1" a="1"/>
  <c r="E698" i="121" s="1"/>
  <c r="C698" i="121"/>
  <c r="J697" i="121" a="1"/>
  <c r="J697" i="121" s="1"/>
  <c r="K697" i="121" a="1"/>
  <c r="K697" i="121" s="1"/>
  <c r="F699" i="121"/>
  <c r="L699" i="121" s="1"/>
  <c r="D699" i="121" l="1" a="1"/>
  <c r="D699" i="121" s="1"/>
  <c r="E699" i="121" s="1" a="1"/>
  <c r="E699" i="121" s="1"/>
  <c r="I699" i="121" a="1"/>
  <c r="I699" i="121" s="1"/>
  <c r="H699" i="121" a="1"/>
  <c r="H699" i="121" s="1"/>
  <c r="G699" i="121" a="1"/>
  <c r="G699" i="121" s="1"/>
  <c r="C699" i="121"/>
  <c r="B700" i="121"/>
  <c r="F700" i="121"/>
  <c r="L700" i="121" s="1"/>
  <c r="H700" i="121" l="1" a="1"/>
  <c r="H700" i="121" s="1"/>
  <c r="I700" i="121" a="1"/>
  <c r="I700" i="121" s="1"/>
  <c r="G700" i="121" a="1"/>
  <c r="G700" i="121" s="1"/>
  <c r="C700" i="121"/>
  <c r="B701" i="121"/>
  <c r="D700" i="121" a="1"/>
  <c r="D700" i="121" s="1"/>
  <c r="E700" i="121" s="1" a="1"/>
  <c r="E700" i="121" s="1"/>
  <c r="K699" i="121" a="1"/>
  <c r="K699" i="121" s="1"/>
  <c r="J699" i="121" a="1"/>
  <c r="J699" i="121" s="1"/>
  <c r="F701" i="121"/>
  <c r="L701" i="121" s="1"/>
  <c r="B702" i="121" l="1"/>
  <c r="C701" i="121"/>
  <c r="G701" i="121" s="1" a="1"/>
  <c r="G701" i="121" s="1"/>
  <c r="I701" i="121" a="1"/>
  <c r="I701" i="121" s="1"/>
  <c r="D701" i="121" a="1"/>
  <c r="D701" i="121" s="1"/>
  <c r="E701" i="121" s="1" a="1"/>
  <c r="E701" i="121" s="1"/>
  <c r="H701" i="121" a="1"/>
  <c r="H701" i="121" s="1"/>
  <c r="F702" i="121"/>
  <c r="L702" i="121" s="1"/>
  <c r="K701" i="121" l="1" a="1"/>
  <c r="K701" i="121" s="1"/>
  <c r="J701" i="121" a="1"/>
  <c r="J701" i="121" s="1"/>
  <c r="I702" i="121" a="1"/>
  <c r="I702" i="121" s="1"/>
  <c r="H702" i="121" a="1"/>
  <c r="H702" i="121" s="1"/>
  <c r="B703" i="121"/>
  <c r="D702" i="121" a="1"/>
  <c r="D702" i="121" s="1"/>
  <c r="E702" i="121" s="1" a="1"/>
  <c r="E702" i="121" s="1"/>
  <c r="G702" i="121" a="1"/>
  <c r="G702" i="121" s="1"/>
  <c r="C702" i="121"/>
  <c r="F703" i="121"/>
  <c r="L703" i="121" s="1"/>
  <c r="C703" i="121" l="1"/>
  <c r="I703" i="121" a="1"/>
  <c r="I703" i="121" s="1"/>
  <c r="D703" i="121" a="1"/>
  <c r="D703" i="121" s="1"/>
  <c r="E703" i="121" s="1" a="1"/>
  <c r="E703" i="121" s="1"/>
  <c r="G703" i="121" a="1"/>
  <c r="G703" i="121" s="1"/>
  <c r="H703" i="121" a="1"/>
  <c r="H703" i="121" s="1"/>
  <c r="B704" i="121"/>
  <c r="F704" i="121"/>
  <c r="G704" i="121" l="1" a="1"/>
  <c r="G704" i="121" s="1"/>
  <c r="I704" i="121" a="1"/>
  <c r="I704" i="121" s="1"/>
  <c r="B705" i="121"/>
  <c r="C704" i="121"/>
  <c r="D704" i="121" s="1" a="1"/>
  <c r="D704" i="121" s="1"/>
  <c r="E704" i="121" s="1" a="1"/>
  <c r="E704" i="121" s="1"/>
  <c r="H704" i="121" a="1"/>
  <c r="H704" i="121" s="1"/>
  <c r="J703" i="121" a="1"/>
  <c r="J703" i="121" s="1"/>
  <c r="K703" i="121" a="1"/>
  <c r="K703" i="121" s="1"/>
  <c r="F705" i="121"/>
  <c r="L705" i="121" s="1"/>
  <c r="L704" i="121"/>
  <c r="C705" i="121" l="1"/>
  <c r="I705" i="121" a="1"/>
  <c r="I705" i="121" s="1"/>
  <c r="G705" i="121" a="1"/>
  <c r="G705" i="121" s="1"/>
  <c r="B706" i="121"/>
  <c r="D705" i="121" a="1"/>
  <c r="D705" i="121" s="1"/>
  <c r="E705" i="121" s="1" a="1"/>
  <c r="E705" i="121" s="1"/>
  <c r="H705" i="121" a="1"/>
  <c r="H705" i="121" s="1"/>
  <c r="F706" i="121"/>
  <c r="B707" i="121" l="1"/>
  <c r="G706" i="121" a="1"/>
  <c r="G706" i="121" s="1"/>
  <c r="H706" i="121" a="1"/>
  <c r="H706" i="121" s="1"/>
  <c r="D706" i="121" a="1"/>
  <c r="D706" i="121" s="1"/>
  <c r="E706" i="121" s="1" a="1"/>
  <c r="E706" i="121" s="1"/>
  <c r="C706" i="121"/>
  <c r="I706" i="121" a="1"/>
  <c r="I706" i="121" s="1"/>
  <c r="K705" i="121" a="1"/>
  <c r="K705" i="121" s="1"/>
  <c r="J705" i="121" a="1"/>
  <c r="J705" i="121" s="1"/>
  <c r="F707" i="121"/>
  <c r="L707" i="121" s="1"/>
  <c r="L706" i="121"/>
  <c r="C707" i="121" l="1"/>
  <c r="G707" i="121" a="1"/>
  <c r="G707" i="121" s="1"/>
  <c r="D707" i="121" a="1"/>
  <c r="D707" i="121" s="1"/>
  <c r="E707" i="121" s="1" a="1"/>
  <c r="E707" i="121" s="1"/>
  <c r="B708" i="121"/>
  <c r="H707" i="121" a="1"/>
  <c r="H707" i="121" s="1"/>
  <c r="I707" i="121" a="1"/>
  <c r="I707" i="121" s="1"/>
  <c r="F708" i="121"/>
  <c r="L708" i="121" s="1"/>
  <c r="C708" i="121" l="1"/>
  <c r="H708" i="121" a="1"/>
  <c r="H708" i="121" s="1"/>
  <c r="I708" i="121" a="1"/>
  <c r="I708" i="121" s="1"/>
  <c r="G708" i="121" a="1"/>
  <c r="G708" i="121" s="1"/>
  <c r="B709" i="121"/>
  <c r="D708" i="121" a="1"/>
  <c r="D708" i="121" s="1"/>
  <c r="E708" i="121" s="1" a="1"/>
  <c r="E708" i="121" s="1"/>
  <c r="K707" i="121" a="1"/>
  <c r="K707" i="121" s="1"/>
  <c r="J707" i="121" a="1"/>
  <c r="J707" i="121" s="1"/>
  <c r="F709" i="121"/>
  <c r="L709" i="121" s="1"/>
  <c r="C709" i="121" l="1"/>
  <c r="I709" i="121" a="1"/>
  <c r="I709" i="121" s="1"/>
  <c r="B710" i="121"/>
  <c r="G709" i="121" a="1"/>
  <c r="G709" i="121" s="1"/>
  <c r="H709" i="121" a="1"/>
  <c r="H709" i="121" s="1"/>
  <c r="D709" i="121" a="1"/>
  <c r="D709" i="121" s="1"/>
  <c r="E709" i="121" s="1" a="1"/>
  <c r="E709" i="121" s="1"/>
  <c r="F710" i="121"/>
  <c r="L710" i="121" s="1"/>
  <c r="K709" i="121" l="1" a="1"/>
  <c r="K709" i="121" s="1"/>
  <c r="J709" i="121" a="1"/>
  <c r="J709" i="121" s="1"/>
  <c r="C710" i="121"/>
  <c r="I710" i="121" a="1"/>
  <c r="I710" i="121" s="1"/>
  <c r="D710" i="121" a="1"/>
  <c r="D710" i="121" s="1"/>
  <c r="E710" i="121" s="1" a="1"/>
  <c r="E710" i="121" s="1"/>
  <c r="H710" i="121" a="1"/>
  <c r="H710" i="121" s="1"/>
  <c r="G710" i="121" a="1"/>
  <c r="G710" i="121" s="1"/>
  <c r="B711" i="121"/>
  <c r="F711" i="121"/>
  <c r="L711" i="121" s="1"/>
  <c r="B712" i="121" l="1"/>
  <c r="C711" i="121"/>
  <c r="I711" i="121" a="1"/>
  <c r="I711" i="121" s="1"/>
  <c r="G711" i="121" a="1"/>
  <c r="G711" i="121" s="1"/>
  <c r="H711" i="121" a="1"/>
  <c r="H711" i="121" s="1"/>
  <c r="D711" i="121" a="1"/>
  <c r="D711" i="121" s="1"/>
  <c r="E711" i="121" s="1" a="1"/>
  <c r="E711" i="121" s="1"/>
  <c r="F712" i="121"/>
  <c r="L712" i="121" s="1"/>
  <c r="K711" i="121" l="1" a="1"/>
  <c r="K711" i="121" s="1"/>
  <c r="J711" i="121" a="1"/>
  <c r="J711" i="121" s="1"/>
  <c r="H712" i="121" a="1"/>
  <c r="H712" i="121" s="1"/>
  <c r="G712" i="121" a="1"/>
  <c r="G712" i="121" s="1"/>
  <c r="I712" i="121" a="1"/>
  <c r="I712" i="121" s="1"/>
  <c r="D712" i="121" a="1"/>
  <c r="D712" i="121" s="1"/>
  <c r="E712" i="121" s="1" a="1"/>
  <c r="E712" i="121" s="1"/>
  <c r="C712" i="121"/>
  <c r="B713" i="121"/>
  <c r="F713" i="121"/>
  <c r="L713" i="121" s="1"/>
  <c r="C713" i="121" l="1"/>
  <c r="D713" i="121" a="1"/>
  <c r="D713" i="121" s="1"/>
  <c r="E713" i="121" s="1" a="1"/>
  <c r="E713" i="121" s="1"/>
  <c r="I713" i="121" a="1"/>
  <c r="I713" i="121" s="1"/>
  <c r="H713" i="121" a="1"/>
  <c r="H713" i="121" s="1"/>
  <c r="G713" i="121" a="1"/>
  <c r="G713" i="121" s="1"/>
  <c r="B714" i="121"/>
  <c r="F714" i="121"/>
  <c r="L714" i="121" s="1"/>
  <c r="G714" i="121" l="1" a="1"/>
  <c r="G714" i="121" s="1"/>
  <c r="H714" i="121" a="1"/>
  <c r="H714" i="121" s="1"/>
  <c r="C714" i="121"/>
  <c r="I714" i="121" a="1"/>
  <c r="I714" i="121" s="1"/>
  <c r="D714" i="121" a="1"/>
  <c r="D714" i="121" s="1"/>
  <c r="E714" i="121" s="1" a="1"/>
  <c r="E714" i="121" s="1"/>
  <c r="B715" i="121"/>
  <c r="J713" i="121" a="1"/>
  <c r="J713" i="121" s="1"/>
  <c r="K713" i="121" a="1"/>
  <c r="K713" i="121" s="1"/>
  <c r="F715" i="121"/>
  <c r="L715" i="121" s="1"/>
  <c r="C715" i="121" l="1"/>
  <c r="G715" i="121" a="1"/>
  <c r="G715" i="121" s="1"/>
  <c r="D715" i="121" a="1"/>
  <c r="D715" i="121" s="1"/>
  <c r="E715" i="121" s="1" a="1"/>
  <c r="E715" i="121" s="1"/>
  <c r="I715" i="121" a="1"/>
  <c r="I715" i="121" s="1"/>
  <c r="H715" i="121" a="1"/>
  <c r="H715" i="121" s="1"/>
  <c r="B716" i="121"/>
  <c r="F716" i="121"/>
  <c r="I716" i="121" l="1" a="1"/>
  <c r="I716" i="121" s="1"/>
  <c r="H716" i="121" a="1"/>
  <c r="H716" i="121" s="1"/>
  <c r="D716" i="121" a="1"/>
  <c r="D716" i="121" s="1"/>
  <c r="E716" i="121" s="1" a="1"/>
  <c r="E716" i="121" s="1"/>
  <c r="C716" i="121"/>
  <c r="G716" i="121" s="1" a="1"/>
  <c r="G716" i="121" s="1"/>
  <c r="B717" i="121"/>
  <c r="K715" i="121" a="1"/>
  <c r="K715" i="121" s="1"/>
  <c r="J715" i="121" a="1"/>
  <c r="J715" i="121" s="1"/>
  <c r="F717" i="121"/>
  <c r="L717" i="121" s="1"/>
  <c r="L716" i="121"/>
  <c r="G717" i="121" l="1" a="1"/>
  <c r="G717" i="121" s="1"/>
  <c r="C717" i="121"/>
  <c r="H717" i="121" a="1"/>
  <c r="H717" i="121" s="1"/>
  <c r="I717" i="121" a="1"/>
  <c r="I717" i="121" s="1"/>
  <c r="D717" i="121" a="1"/>
  <c r="D717" i="121" s="1"/>
  <c r="E717" i="121" s="1" a="1"/>
  <c r="E717" i="121" s="1"/>
  <c r="B718" i="121"/>
  <c r="F718" i="121"/>
  <c r="L718" i="121" s="1"/>
  <c r="I718" i="121" l="1" a="1"/>
  <c r="I718" i="121" s="1"/>
  <c r="H718" i="121" a="1"/>
  <c r="H718" i="121" s="1"/>
  <c r="D718" i="121" a="1"/>
  <c r="D718" i="121" s="1"/>
  <c r="E718" i="121" s="1" a="1"/>
  <c r="E718" i="121" s="1"/>
  <c r="B719" i="121"/>
  <c r="G718" i="121" a="1"/>
  <c r="G718" i="121" s="1"/>
  <c r="C718" i="121"/>
  <c r="K717" i="121" a="1"/>
  <c r="K717" i="121" s="1"/>
  <c r="J717" i="121" a="1"/>
  <c r="J717" i="121" s="1"/>
  <c r="F719" i="121"/>
  <c r="L719" i="121" s="1"/>
  <c r="C719" i="121" l="1"/>
  <c r="I719" i="121" a="1"/>
  <c r="I719" i="121" s="1"/>
  <c r="H719" i="121" a="1"/>
  <c r="H719" i="121" s="1"/>
  <c r="D719" i="121" a="1"/>
  <c r="D719" i="121" s="1"/>
  <c r="E719" i="121" s="1" a="1"/>
  <c r="E719" i="121" s="1"/>
  <c r="B720" i="121"/>
  <c r="G719" i="121" a="1"/>
  <c r="G719" i="121" s="1"/>
  <c r="F720" i="121"/>
  <c r="L720" i="121" s="1"/>
  <c r="K719" i="121" l="1" a="1"/>
  <c r="K719" i="121" s="1"/>
  <c r="J719" i="121" a="1"/>
  <c r="J719" i="121" s="1"/>
  <c r="D720" i="121" a="1"/>
  <c r="D720" i="121" s="1"/>
  <c r="E720" i="121" s="1" a="1"/>
  <c r="E720" i="121" s="1"/>
  <c r="H720" i="121" a="1"/>
  <c r="H720" i="121" s="1"/>
  <c r="G720" i="121" a="1"/>
  <c r="G720" i="121" s="1"/>
  <c r="I720" i="121" a="1"/>
  <c r="I720" i="121" s="1"/>
  <c r="C720" i="121"/>
  <c r="B721" i="121"/>
  <c r="F721" i="121"/>
  <c r="L721" i="121" s="1"/>
  <c r="C721" i="121" l="1"/>
  <c r="D721" i="121" a="1"/>
  <c r="D721" i="121" s="1"/>
  <c r="E721" i="121" s="1" a="1"/>
  <c r="E721" i="121" s="1"/>
  <c r="H721" i="121" a="1"/>
  <c r="H721" i="121" s="1"/>
  <c r="I721" i="121" a="1"/>
  <c r="I721" i="121" s="1"/>
  <c r="G721" i="121" a="1"/>
  <c r="G721" i="121" s="1"/>
  <c r="B722" i="121"/>
  <c r="F722" i="121"/>
  <c r="L722" i="121" s="1"/>
  <c r="G722" i="121" l="1" a="1"/>
  <c r="G722" i="121" s="1"/>
  <c r="H722" i="121" a="1"/>
  <c r="H722" i="121" s="1"/>
  <c r="I722" i="121" a="1"/>
  <c r="I722" i="121" s="1"/>
  <c r="D722" i="121" a="1"/>
  <c r="D722" i="121" s="1"/>
  <c r="E722" i="121" s="1" a="1"/>
  <c r="E722" i="121" s="1"/>
  <c r="B723" i="121"/>
  <c r="C722" i="121"/>
  <c r="K721" i="121" a="1"/>
  <c r="K721" i="121" s="1"/>
  <c r="J721" i="121" a="1"/>
  <c r="J721" i="121" s="1"/>
  <c r="F723" i="121"/>
  <c r="L723" i="121" s="1"/>
  <c r="C723" i="121" l="1"/>
  <c r="G723" i="121" a="1"/>
  <c r="G723" i="121" s="1"/>
  <c r="I723" i="121" a="1"/>
  <c r="I723" i="121" s="1"/>
  <c r="H723" i="121" a="1"/>
  <c r="H723" i="121" s="1"/>
  <c r="D723" i="121" a="1"/>
  <c r="D723" i="121" s="1"/>
  <c r="E723" i="121" s="1" a="1"/>
  <c r="E723" i="121" s="1"/>
  <c r="B724" i="121"/>
  <c r="F724" i="121"/>
  <c r="L724" i="121" s="1"/>
  <c r="H724" i="121" l="1" a="1"/>
  <c r="H724" i="121" s="1"/>
  <c r="G724" i="121" a="1"/>
  <c r="G724" i="121" s="1"/>
  <c r="B725" i="121"/>
  <c r="D724" i="121" a="1"/>
  <c r="D724" i="121" s="1"/>
  <c r="E724" i="121" s="1" a="1"/>
  <c r="E724" i="121" s="1"/>
  <c r="C724" i="121"/>
  <c r="I724" i="121" a="1"/>
  <c r="I724" i="121" s="1"/>
  <c r="J723" i="121" a="1"/>
  <c r="J723" i="121" s="1"/>
  <c r="K723" i="121" a="1"/>
  <c r="K723" i="121" s="1"/>
  <c r="F725" i="121"/>
  <c r="L725" i="121" s="1"/>
  <c r="I725" i="121" l="1" a="1"/>
  <c r="I725" i="121" s="1"/>
  <c r="H725" i="121" a="1"/>
  <c r="H725" i="121" s="1"/>
  <c r="G725" i="121" a="1"/>
  <c r="G725" i="121" s="1"/>
  <c r="B726" i="121"/>
  <c r="C725" i="121"/>
  <c r="D725" i="121" a="1"/>
  <c r="D725" i="121" s="1"/>
  <c r="E725" i="121" s="1" a="1"/>
  <c r="E725" i="121" s="1"/>
  <c r="F726" i="121"/>
  <c r="L726" i="121" s="1"/>
  <c r="I726" i="121" l="1" a="1"/>
  <c r="I726" i="121" s="1"/>
  <c r="H726" i="121" a="1"/>
  <c r="H726" i="121" s="1"/>
  <c r="G726" i="121" a="1"/>
  <c r="G726" i="121" s="1"/>
  <c r="B727" i="121"/>
  <c r="C726" i="121"/>
  <c r="D726" i="121" a="1"/>
  <c r="D726" i="121" s="1"/>
  <c r="E726" i="121" s="1" a="1"/>
  <c r="E726" i="121" s="1"/>
  <c r="J725" i="121" a="1"/>
  <c r="J725" i="121" s="1"/>
  <c r="K725" i="121" a="1"/>
  <c r="K725" i="121" s="1"/>
  <c r="F727" i="121"/>
  <c r="L727" i="121" s="1"/>
  <c r="C727" i="121" l="1"/>
  <c r="H727" i="121" a="1"/>
  <c r="H727" i="121" s="1"/>
  <c r="G727" i="121" a="1"/>
  <c r="G727" i="121" s="1"/>
  <c r="B728" i="121"/>
  <c r="D727" i="121" a="1"/>
  <c r="D727" i="121" s="1"/>
  <c r="E727" i="121" s="1" a="1"/>
  <c r="E727" i="121" s="1"/>
  <c r="I727" i="121" a="1"/>
  <c r="I727" i="121" s="1"/>
  <c r="F728" i="121"/>
  <c r="L728" i="121" s="1"/>
  <c r="G728" i="121" l="1" a="1"/>
  <c r="G728" i="121" s="1"/>
  <c r="H728" i="121" a="1"/>
  <c r="H728" i="121" s="1"/>
  <c r="I728" i="121" a="1"/>
  <c r="I728" i="121" s="1"/>
  <c r="D728" i="121" a="1"/>
  <c r="D728" i="121" s="1"/>
  <c r="E728" i="121" s="1" a="1"/>
  <c r="E728" i="121" s="1"/>
  <c r="C728" i="121"/>
  <c r="B729" i="121"/>
  <c r="K727" i="121" a="1"/>
  <c r="K727" i="121" s="1"/>
  <c r="J727" i="121" a="1"/>
  <c r="J727" i="121" s="1"/>
  <c r="F729" i="121"/>
  <c r="L729" i="121" s="1"/>
  <c r="C729" i="121" l="1"/>
  <c r="D729" i="121" a="1"/>
  <c r="D729" i="121" s="1"/>
  <c r="E729" i="121" s="1" a="1"/>
  <c r="E729" i="121" s="1"/>
  <c r="G729" i="121" a="1"/>
  <c r="G729" i="121" s="1"/>
  <c r="I729" i="121" a="1"/>
  <c r="I729" i="121" s="1"/>
  <c r="H729" i="121" a="1"/>
  <c r="H729" i="121" s="1"/>
  <c r="B730" i="121"/>
  <c r="F730" i="121"/>
  <c r="L730" i="121" s="1"/>
  <c r="I730" i="121" l="1" a="1"/>
  <c r="I730" i="121" s="1"/>
  <c r="G730" i="121" a="1"/>
  <c r="G730" i="121" s="1"/>
  <c r="H730" i="121" a="1"/>
  <c r="H730" i="121" s="1"/>
  <c r="B731" i="121"/>
  <c r="D730" i="121" a="1"/>
  <c r="D730" i="121" s="1"/>
  <c r="E730" i="121" s="1" a="1"/>
  <c r="E730" i="121" s="1"/>
  <c r="C730" i="121"/>
  <c r="J729" i="121" a="1"/>
  <c r="J729" i="121" s="1"/>
  <c r="K729" i="121" a="1"/>
  <c r="K729" i="121" s="1"/>
  <c r="F731" i="121"/>
  <c r="L731" i="121" s="1"/>
  <c r="C731" i="121" l="1"/>
  <c r="H731" i="121" a="1"/>
  <c r="H731" i="121" s="1"/>
  <c r="D731" i="121" a="1"/>
  <c r="D731" i="121" s="1"/>
  <c r="E731" i="121" s="1" a="1"/>
  <c r="E731" i="121" s="1"/>
  <c r="B732" i="121"/>
  <c r="I731" i="121" a="1"/>
  <c r="I731" i="121" s="1"/>
  <c r="G731" i="121" a="1"/>
  <c r="G731" i="121" s="1"/>
  <c r="F732" i="121"/>
  <c r="L732" i="121" s="1"/>
  <c r="K731" i="121" l="1" a="1"/>
  <c r="K731" i="121" s="1"/>
  <c r="J731" i="121" a="1"/>
  <c r="J731" i="121" s="1"/>
  <c r="C732" i="121"/>
  <c r="I732" i="121" a="1"/>
  <c r="I732" i="121" s="1"/>
  <c r="G732" i="121" a="1"/>
  <c r="G732" i="121" s="1"/>
  <c r="B733" i="121"/>
  <c r="H732" i="121" a="1"/>
  <c r="H732" i="121" s="1"/>
  <c r="D732" i="121" a="1"/>
  <c r="D732" i="121" s="1"/>
  <c r="E732" i="121" s="1" a="1"/>
  <c r="E732" i="121" s="1"/>
  <c r="F733" i="121"/>
  <c r="L733" i="121" s="1"/>
  <c r="B734" i="121" l="1"/>
  <c r="C733" i="121"/>
  <c r="H733" i="121" a="1"/>
  <c r="H733" i="121" s="1"/>
  <c r="G733" i="121" a="1"/>
  <c r="G733" i="121" s="1"/>
  <c r="D733" i="121" a="1"/>
  <c r="D733" i="121" s="1"/>
  <c r="E733" i="121" s="1" a="1"/>
  <c r="E733" i="121" s="1"/>
  <c r="I733" i="121" a="1"/>
  <c r="I733" i="121" s="1"/>
  <c r="F734" i="121"/>
  <c r="L734" i="121" s="1"/>
  <c r="K733" i="121" l="1" a="1"/>
  <c r="K733" i="121" s="1"/>
  <c r="J733" i="121" a="1"/>
  <c r="J733" i="121" s="1"/>
  <c r="C734" i="121"/>
  <c r="I734" i="121" a="1"/>
  <c r="I734" i="121" s="1"/>
  <c r="H734" i="121" a="1"/>
  <c r="H734" i="121" s="1"/>
  <c r="G734" i="121" a="1"/>
  <c r="G734" i="121" s="1"/>
  <c r="D734" i="121" a="1"/>
  <c r="D734" i="121" s="1"/>
  <c r="E734" i="121" s="1" a="1"/>
  <c r="E734" i="121" s="1"/>
  <c r="B735" i="121"/>
  <c r="F735" i="121"/>
  <c r="L735" i="121" s="1"/>
  <c r="C735" i="121" l="1"/>
  <c r="D735" i="121" s="1" a="1"/>
  <c r="D735" i="121" s="1"/>
  <c r="E735" i="121" s="1" a="1"/>
  <c r="E735" i="121" s="1"/>
  <c r="H735" i="121" a="1"/>
  <c r="H735" i="121" s="1"/>
  <c r="G735" i="121" a="1"/>
  <c r="G735" i="121" s="1"/>
  <c r="I735" i="121" a="1"/>
  <c r="I735" i="121" s="1"/>
  <c r="B736" i="121"/>
  <c r="F736" i="121"/>
  <c r="L736" i="121" s="1"/>
  <c r="H736" i="121" l="1" a="1"/>
  <c r="H736" i="121" s="1"/>
  <c r="G736" i="121" a="1"/>
  <c r="G736" i="121" s="1"/>
  <c r="I736" i="121" a="1"/>
  <c r="I736" i="121" s="1"/>
  <c r="B737" i="121"/>
  <c r="D736" i="121" a="1"/>
  <c r="D736" i="121" s="1"/>
  <c r="E736" i="121" s="1" a="1"/>
  <c r="E736" i="121" s="1"/>
  <c r="C736" i="121"/>
  <c r="K735" i="121" a="1"/>
  <c r="K735" i="121" s="1"/>
  <c r="J735" i="121" a="1"/>
  <c r="J735" i="121" s="1"/>
  <c r="F737" i="121"/>
  <c r="L737" i="121" s="1"/>
  <c r="B738" i="121" l="1"/>
  <c r="D737" i="121" a="1"/>
  <c r="D737" i="121" s="1"/>
  <c r="E737" i="121" s="1" a="1"/>
  <c r="E737" i="121" s="1"/>
  <c r="G737" i="121" a="1"/>
  <c r="G737" i="121" s="1"/>
  <c r="C737" i="121"/>
  <c r="I737" i="121" a="1"/>
  <c r="I737" i="121" s="1"/>
  <c r="H737" i="121" a="1"/>
  <c r="H737" i="121" s="1"/>
  <c r="F738" i="121"/>
  <c r="L738" i="121" s="1"/>
  <c r="G738" i="121" l="1" a="1"/>
  <c r="G738" i="121" s="1"/>
  <c r="H738" i="121" a="1"/>
  <c r="H738" i="121" s="1"/>
  <c r="D738" i="121" a="1"/>
  <c r="D738" i="121" s="1"/>
  <c r="E738" i="121" s="1" a="1"/>
  <c r="E738" i="121" s="1"/>
  <c r="C738" i="121"/>
  <c r="B739" i="121"/>
  <c r="I738" i="121" a="1"/>
  <c r="I738" i="121" s="1"/>
  <c r="K737" i="121" a="1"/>
  <c r="K737" i="121" s="1"/>
  <c r="J737" i="121" a="1"/>
  <c r="J737" i="121" s="1"/>
  <c r="F739" i="121"/>
  <c r="L739" i="121" s="1"/>
  <c r="C739" i="121" l="1"/>
  <c r="G739" i="121" a="1"/>
  <c r="G739" i="121" s="1"/>
  <c r="H739" i="121" a="1"/>
  <c r="H739" i="121" s="1"/>
  <c r="B740" i="121"/>
  <c r="D739" i="121" a="1"/>
  <c r="D739" i="121" s="1"/>
  <c r="E739" i="121" s="1" a="1"/>
  <c r="E739" i="121" s="1"/>
  <c r="I739" i="121" a="1"/>
  <c r="I739" i="121" s="1"/>
  <c r="F740" i="121"/>
  <c r="L740" i="121" s="1"/>
  <c r="B741" i="121" l="1"/>
  <c r="I740" i="121" a="1"/>
  <c r="I740" i="121" s="1"/>
  <c r="G740" i="121" a="1"/>
  <c r="G740" i="121" s="1"/>
  <c r="C740" i="121"/>
  <c r="H740" i="121" a="1"/>
  <c r="H740" i="121" s="1"/>
  <c r="D740" i="121" a="1"/>
  <c r="D740" i="121" s="1"/>
  <c r="E740" i="121" s="1" a="1"/>
  <c r="E740" i="121" s="1"/>
  <c r="K739" i="121" a="1"/>
  <c r="K739" i="121" s="1"/>
  <c r="J739" i="121" a="1"/>
  <c r="J739" i="121" s="1"/>
  <c r="F741" i="121"/>
  <c r="L741" i="121" s="1"/>
  <c r="G741" i="121" l="1" a="1"/>
  <c r="G741" i="121" s="1"/>
  <c r="B742" i="121"/>
  <c r="I741" i="121" a="1"/>
  <c r="I741" i="121" s="1"/>
  <c r="C741" i="121"/>
  <c r="D741" i="121" a="1"/>
  <c r="D741" i="121" s="1"/>
  <c r="E741" i="121" s="1" a="1"/>
  <c r="E741" i="121" s="1"/>
  <c r="H741" i="121" a="1"/>
  <c r="H741" i="121" s="1"/>
  <c r="F742" i="121"/>
  <c r="L742" i="121" s="1"/>
  <c r="I742" i="121" l="1" a="1"/>
  <c r="I742" i="121" s="1"/>
  <c r="C742" i="121"/>
  <c r="H742" i="121" a="1"/>
  <c r="H742" i="121" s="1"/>
  <c r="B743" i="121"/>
  <c r="D742" i="121" a="1"/>
  <c r="D742" i="121" s="1"/>
  <c r="E742" i="121" s="1" a="1"/>
  <c r="E742" i="121" s="1"/>
  <c r="G742" i="121" a="1"/>
  <c r="G742" i="121" s="1"/>
  <c r="J741" i="121" a="1"/>
  <c r="J741" i="121" s="1"/>
  <c r="K741" i="121" a="1"/>
  <c r="K741" i="121" s="1"/>
  <c r="F743" i="121"/>
  <c r="L743" i="121" s="1"/>
  <c r="B744" i="121" l="1"/>
  <c r="I743" i="121" a="1"/>
  <c r="I743" i="121" s="1"/>
  <c r="C743" i="121"/>
  <c r="H743" i="121" a="1"/>
  <c r="H743" i="121" s="1"/>
  <c r="D743" i="121" a="1"/>
  <c r="D743" i="121" s="1"/>
  <c r="E743" i="121" s="1" a="1"/>
  <c r="E743" i="121" s="1"/>
  <c r="G743" i="121" a="1"/>
  <c r="G743" i="121" s="1"/>
  <c r="F744" i="121"/>
  <c r="L744" i="121" s="1"/>
  <c r="J743" i="121" l="1" a="1"/>
  <c r="J743" i="121" s="1"/>
  <c r="K743" i="121" a="1"/>
  <c r="K743" i="121" s="1"/>
  <c r="G744" i="121" a="1"/>
  <c r="G744" i="121" s="1"/>
  <c r="H744" i="121" a="1"/>
  <c r="H744" i="121" s="1"/>
  <c r="I744" i="121" a="1"/>
  <c r="I744" i="121" s="1"/>
  <c r="D744" i="121" a="1"/>
  <c r="D744" i="121" s="1"/>
  <c r="E744" i="121" s="1" a="1"/>
  <c r="E744" i="121" s="1"/>
  <c r="B745" i="121"/>
  <c r="C744" i="121"/>
  <c r="F745" i="121"/>
  <c r="L745" i="121" s="1"/>
  <c r="G745" i="121" l="1" a="1"/>
  <c r="G745" i="121" s="1"/>
  <c r="B746" i="121"/>
  <c r="C745" i="121"/>
  <c r="H745" i="121" s="1" a="1"/>
  <c r="H745" i="121" s="1"/>
  <c r="D745" i="121" a="1"/>
  <c r="D745" i="121" s="1"/>
  <c r="E745" i="121" s="1" a="1"/>
  <c r="E745" i="121" s="1"/>
  <c r="I745" i="121" a="1"/>
  <c r="I745" i="121" s="1"/>
  <c r="F746" i="121"/>
  <c r="L746" i="121" s="1"/>
  <c r="G746" i="121" l="1" a="1"/>
  <c r="G746" i="121" s="1"/>
  <c r="H746" i="121" a="1"/>
  <c r="H746" i="121" s="1"/>
  <c r="C746" i="121"/>
  <c r="I746" i="121" a="1"/>
  <c r="I746" i="121" s="1"/>
  <c r="B747" i="121"/>
  <c r="D746" i="121" a="1"/>
  <c r="D746" i="121" s="1"/>
  <c r="E746" i="121" s="1" a="1"/>
  <c r="E746" i="121" s="1"/>
  <c r="J745" i="121" a="1"/>
  <c r="J745" i="121" s="1"/>
  <c r="K745" i="121" a="1"/>
  <c r="K745" i="121" s="1"/>
  <c r="F747" i="121"/>
  <c r="L747" i="121" s="1"/>
  <c r="G747" i="121" l="1" a="1"/>
  <c r="G747" i="121" s="1"/>
  <c r="D747" i="121" a="1"/>
  <c r="D747" i="121" s="1"/>
  <c r="E747" i="121" s="1" a="1"/>
  <c r="E747" i="121" s="1"/>
  <c r="B748" i="121"/>
  <c r="I747" i="121" a="1"/>
  <c r="I747" i="121" s="1"/>
  <c r="C747" i="121"/>
  <c r="H747" i="121" a="1"/>
  <c r="H747" i="121" s="1"/>
  <c r="F748" i="121"/>
  <c r="L748" i="121" s="1"/>
  <c r="H748" i="121" l="1" a="1"/>
  <c r="H748" i="121" s="1"/>
  <c r="B749" i="121"/>
  <c r="I748" i="121" a="1"/>
  <c r="I748" i="121" s="1"/>
  <c r="G748" i="121" a="1"/>
  <c r="G748" i="121" s="1"/>
  <c r="D748" i="121" a="1"/>
  <c r="D748" i="121" s="1"/>
  <c r="E748" i="121" s="1" a="1"/>
  <c r="E748" i="121" s="1"/>
  <c r="C748" i="121"/>
  <c r="K747" i="121" a="1"/>
  <c r="K747" i="121" s="1"/>
  <c r="J747" i="121" a="1"/>
  <c r="J747" i="121" s="1"/>
  <c r="F749" i="121"/>
  <c r="I749" i="121" l="1" a="1"/>
  <c r="I749" i="121" s="1"/>
  <c r="B750" i="121"/>
  <c r="H749" i="121" a="1"/>
  <c r="H749" i="121" s="1"/>
  <c r="G749" i="121" a="1"/>
  <c r="G749" i="121" s="1"/>
  <c r="D749" i="121" a="1"/>
  <c r="D749" i="121" s="1"/>
  <c r="E749" i="121" s="1" a="1"/>
  <c r="E749" i="121" s="1"/>
  <c r="C749" i="121"/>
  <c r="F750" i="121"/>
  <c r="L750" i="121" s="1"/>
  <c r="L749" i="121"/>
  <c r="K749" i="121" l="1" a="1"/>
  <c r="K749" i="121" s="1"/>
  <c r="J749" i="121" a="1"/>
  <c r="J749" i="121" s="1"/>
  <c r="I750" i="121" a="1"/>
  <c r="I750" i="121" s="1"/>
  <c r="H750" i="121" a="1"/>
  <c r="H750" i="121" s="1"/>
  <c r="G750" i="121" a="1"/>
  <c r="G750" i="121" s="1"/>
  <c r="D750" i="121" a="1"/>
  <c r="D750" i="121" s="1"/>
  <c r="E750" i="121" s="1" a="1"/>
  <c r="E750" i="121" s="1"/>
  <c r="B751" i="121"/>
  <c r="C750" i="121"/>
  <c r="F751" i="121"/>
  <c r="L751" i="121" s="1"/>
  <c r="D751" i="121" l="1" a="1"/>
  <c r="D751" i="121" s="1"/>
  <c r="E751" i="121" s="1" a="1"/>
  <c r="E751" i="121" s="1"/>
  <c r="B752" i="121"/>
  <c r="C751" i="121"/>
  <c r="I751" i="121" a="1"/>
  <c r="I751" i="121" s="1"/>
  <c r="G751" i="121" a="1"/>
  <c r="G751" i="121" s="1"/>
  <c r="H751" i="121" a="1"/>
  <c r="H751" i="121" s="1"/>
  <c r="F752" i="121"/>
  <c r="K751" i="121" l="1" a="1"/>
  <c r="K751" i="121" s="1"/>
  <c r="J751" i="121" a="1"/>
  <c r="J751" i="121" s="1"/>
  <c r="D752" i="121" a="1"/>
  <c r="D752" i="121" s="1"/>
  <c r="E752" i="121" s="1" a="1"/>
  <c r="E752" i="121" s="1"/>
  <c r="H752" i="121" a="1"/>
  <c r="H752" i="121" s="1"/>
  <c r="I752" i="121" a="1"/>
  <c r="I752" i="121" s="1"/>
  <c r="G752" i="121" a="1"/>
  <c r="G752" i="121" s="1"/>
  <c r="C752" i="121"/>
  <c r="B753" i="121"/>
  <c r="F753" i="121"/>
  <c r="L753" i="121" s="1"/>
  <c r="L752" i="121"/>
  <c r="C753" i="121" l="1"/>
  <c r="D753" i="121" a="1"/>
  <c r="D753" i="121" s="1"/>
  <c r="E753" i="121" s="1" a="1"/>
  <c r="E753" i="121" s="1"/>
  <c r="H753" i="121" a="1"/>
  <c r="H753" i="121" s="1"/>
  <c r="G753" i="121" a="1"/>
  <c r="G753" i="121" s="1"/>
  <c r="I753" i="121" a="1"/>
  <c r="I753" i="121" s="1"/>
  <c r="B754" i="121"/>
  <c r="F754" i="121"/>
  <c r="L754" i="121" s="1"/>
  <c r="I754" i="121" l="1" a="1"/>
  <c r="I754" i="121" s="1"/>
  <c r="G754" i="121" a="1"/>
  <c r="G754" i="121" s="1"/>
  <c r="H754" i="121" a="1"/>
  <c r="H754" i="121" s="1"/>
  <c r="B755" i="121"/>
  <c r="D754" i="121" a="1"/>
  <c r="D754" i="121" s="1"/>
  <c r="E754" i="121" s="1" a="1"/>
  <c r="E754" i="121" s="1"/>
  <c r="C754" i="121"/>
  <c r="J753" i="121" a="1"/>
  <c r="J753" i="121" s="1"/>
  <c r="K753" i="121" a="1"/>
  <c r="K753" i="121" s="1"/>
  <c r="F755" i="121"/>
  <c r="L755" i="121" s="1"/>
  <c r="C755" i="121" l="1"/>
  <c r="I755" i="121" a="1"/>
  <c r="I755" i="121" s="1"/>
  <c r="D755" i="121" a="1"/>
  <c r="D755" i="121" s="1"/>
  <c r="E755" i="121" s="1" a="1"/>
  <c r="E755" i="121" s="1"/>
  <c r="H755" i="121" a="1"/>
  <c r="H755" i="121" s="1"/>
  <c r="B756" i="121"/>
  <c r="I756" i="121" s="1" a="1"/>
  <c r="I756" i="121" s="1"/>
  <c r="G755" i="121" a="1"/>
  <c r="G755" i="121" s="1"/>
  <c r="F756" i="121"/>
  <c r="L756" i="121" s="1"/>
  <c r="J755" i="121" l="1" a="1"/>
  <c r="J755" i="121" s="1"/>
  <c r="K755" i="121" a="1"/>
  <c r="K755" i="121" s="1"/>
  <c r="H756" i="121" a="1"/>
  <c r="H756" i="121" s="1"/>
  <c r="G756" i="121" a="1"/>
  <c r="G756" i="121" s="1"/>
  <c r="B757" i="121"/>
  <c r="C756" i="121"/>
  <c r="D756" i="121" s="1" a="1"/>
  <c r="D756" i="121" s="1"/>
  <c r="E756" i="121" s="1" a="1"/>
  <c r="E756" i="121" s="1"/>
  <c r="F757" i="121"/>
  <c r="L757" i="121" s="1"/>
  <c r="I757" i="121" l="1" a="1"/>
  <c r="I757" i="121" s="1"/>
  <c r="C757" i="121"/>
  <c r="D757" i="121" s="1" a="1"/>
  <c r="D757" i="121" s="1"/>
  <c r="E757" i="121" s="1" a="1"/>
  <c r="E757" i="121" s="1"/>
  <c r="B758" i="121"/>
  <c r="G757" i="121" a="1"/>
  <c r="G757" i="121" s="1"/>
  <c r="H757" i="121" a="1"/>
  <c r="H757" i="121" s="1"/>
  <c r="F758" i="121"/>
  <c r="L758" i="121" s="1"/>
  <c r="J757" i="121" l="1" a="1"/>
  <c r="J757" i="121" s="1"/>
  <c r="K757" i="121" a="1"/>
  <c r="K757" i="121" s="1"/>
  <c r="B759" i="121"/>
  <c r="I758" i="121" a="1"/>
  <c r="I758" i="121" s="1"/>
  <c r="D758" i="121" a="1"/>
  <c r="D758" i="121" s="1"/>
  <c r="E758" i="121" s="1" a="1"/>
  <c r="E758" i="121" s="1"/>
  <c r="H758" i="121" a="1"/>
  <c r="H758" i="121" s="1"/>
  <c r="G758" i="121" a="1"/>
  <c r="G758" i="121" s="1"/>
  <c r="C758" i="121"/>
  <c r="F759" i="121"/>
  <c r="L759" i="121" s="1"/>
  <c r="B760" i="121" l="1"/>
  <c r="G759" i="121" a="1"/>
  <c r="G759" i="121" s="1"/>
  <c r="D759" i="121" a="1"/>
  <c r="D759" i="121" s="1"/>
  <c r="E759" i="121" s="1" a="1"/>
  <c r="E759" i="121" s="1"/>
  <c r="C759" i="121"/>
  <c r="H759" i="121" a="1"/>
  <c r="H759" i="121" s="1"/>
  <c r="I759" i="121" a="1"/>
  <c r="I759" i="121" s="1"/>
  <c r="F760" i="121"/>
  <c r="L760" i="121" s="1"/>
  <c r="H760" i="121" l="1" a="1"/>
  <c r="H760" i="121" s="1"/>
  <c r="C760" i="121"/>
  <c r="G760" i="121" a="1"/>
  <c r="G760" i="121" s="1"/>
  <c r="I760" i="121" a="1"/>
  <c r="I760" i="121" s="1"/>
  <c r="D760" i="121" a="1"/>
  <c r="D760" i="121" s="1"/>
  <c r="E760" i="121" s="1" a="1"/>
  <c r="E760" i="121" s="1"/>
  <c r="B761" i="121"/>
  <c r="K759" i="121" a="1"/>
  <c r="K759" i="121" s="1"/>
  <c r="J759" i="121" a="1"/>
  <c r="J759" i="121" s="1"/>
  <c r="F761" i="121"/>
  <c r="L761" i="121" s="1"/>
  <c r="G761" i="121" l="1" a="1"/>
  <c r="G761" i="121" s="1"/>
  <c r="I761" i="121" a="1"/>
  <c r="I761" i="121" s="1"/>
  <c r="C761" i="121"/>
  <c r="D761" i="121" a="1"/>
  <c r="D761" i="121" s="1"/>
  <c r="E761" i="121" s="1" a="1"/>
  <c r="E761" i="121" s="1"/>
  <c r="B762" i="121"/>
  <c r="H761" i="121" a="1"/>
  <c r="H761" i="121" s="1"/>
  <c r="F762" i="121"/>
  <c r="L762" i="121" s="1"/>
  <c r="K761" i="121" l="1" a="1"/>
  <c r="K761" i="121" s="1"/>
  <c r="J761" i="121" a="1"/>
  <c r="J761" i="121" s="1"/>
  <c r="H762" i="121" a="1"/>
  <c r="H762" i="121" s="1"/>
  <c r="G762" i="121" a="1"/>
  <c r="G762" i="121" s="1"/>
  <c r="D762" i="121" a="1"/>
  <c r="D762" i="121" s="1"/>
  <c r="E762" i="121" s="1" a="1"/>
  <c r="E762" i="121" s="1"/>
  <c r="C762" i="121"/>
  <c r="B763" i="121"/>
  <c r="I762" i="121" a="1"/>
  <c r="I762" i="121" s="1"/>
  <c r="F763" i="121"/>
  <c r="L763" i="121" s="1"/>
  <c r="I763" i="121" l="1" a="1"/>
  <c r="I763" i="121" s="1"/>
  <c r="C763" i="121"/>
  <c r="D763" i="121" a="1"/>
  <c r="D763" i="121" s="1"/>
  <c r="E763" i="121" s="1" a="1"/>
  <c r="E763" i="121" s="1"/>
  <c r="H763" i="121" a="1"/>
  <c r="H763" i="121" s="1"/>
  <c r="G763" i="121" a="1"/>
  <c r="G763" i="121" s="1"/>
  <c r="B764" i="121"/>
  <c r="F764" i="121"/>
  <c r="L764" i="121" s="1"/>
  <c r="H764" i="121" l="1" a="1"/>
  <c r="H764" i="121" s="1"/>
  <c r="I764" i="121" a="1"/>
  <c r="I764" i="121" s="1"/>
  <c r="D764" i="121" a="1"/>
  <c r="D764" i="121" s="1"/>
  <c r="E764" i="121" s="1" a="1"/>
  <c r="E764" i="121" s="1"/>
  <c r="G764" i="121" a="1"/>
  <c r="G764" i="121" s="1"/>
  <c r="B765" i="121"/>
  <c r="C764" i="121"/>
  <c r="J763" i="121" a="1"/>
  <c r="J763" i="121" s="1"/>
  <c r="K763" i="121" a="1"/>
  <c r="K763" i="121" s="1"/>
  <c r="F765" i="121"/>
  <c r="L765" i="121" s="1"/>
  <c r="D765" i="121" l="1" a="1"/>
  <c r="D765" i="121" s="1"/>
  <c r="E765" i="121" s="1" a="1"/>
  <c r="E765" i="121" s="1"/>
  <c r="C765" i="121"/>
  <c r="H765" i="121" a="1"/>
  <c r="H765" i="121" s="1"/>
  <c r="B766" i="121"/>
  <c r="G765" i="121" a="1"/>
  <c r="G765" i="121" s="1"/>
  <c r="I765" i="121" a="1"/>
  <c r="I765" i="121" s="1"/>
  <c r="F766" i="121"/>
  <c r="K765" i="121" l="1" a="1"/>
  <c r="K765" i="121" s="1"/>
  <c r="J765" i="121" a="1"/>
  <c r="J765" i="121" s="1"/>
  <c r="I766" i="121" a="1"/>
  <c r="I766" i="121" s="1"/>
  <c r="D766" i="121" a="1"/>
  <c r="D766" i="121" s="1"/>
  <c r="E766" i="121" s="1" a="1"/>
  <c r="E766" i="121" s="1"/>
  <c r="H766" i="121" a="1"/>
  <c r="H766" i="121" s="1"/>
  <c r="B767" i="121"/>
  <c r="C766" i="121"/>
  <c r="G766" i="121" a="1"/>
  <c r="G766" i="121" s="1"/>
  <c r="F767" i="121"/>
  <c r="L766" i="121"/>
  <c r="B768" i="121" l="1"/>
  <c r="C767" i="121"/>
  <c r="I767" i="121" a="1"/>
  <c r="I767" i="121" s="1"/>
  <c r="G767" i="121" a="1"/>
  <c r="G767" i="121" s="1"/>
  <c r="H767" i="121" a="1"/>
  <c r="H767" i="121" s="1"/>
  <c r="D767" i="121" a="1"/>
  <c r="D767" i="121" s="1"/>
  <c r="E767" i="121" s="1" a="1"/>
  <c r="E767" i="121" s="1"/>
  <c r="L767" i="121"/>
  <c r="B769" i="121" l="1"/>
  <c r="C768" i="121"/>
  <c r="G768" i="121" a="1"/>
  <c r="G768" i="121" s="1"/>
  <c r="H768" i="121" a="1"/>
  <c r="H768" i="121" s="1"/>
  <c r="I768" i="121" a="1"/>
  <c r="I768" i="121" s="1"/>
  <c r="D768" i="121" a="1"/>
  <c r="D768" i="121" s="1"/>
  <c r="E768" i="121" s="1" a="1"/>
  <c r="E768" i="121" s="1"/>
  <c r="F768" i="121" s="1"/>
  <c r="L768" i="121" s="1"/>
  <c r="K767" i="121" a="1"/>
  <c r="K767" i="121" s="1"/>
  <c r="J767" i="121" a="1"/>
  <c r="J767" i="121" s="1"/>
  <c r="F769" i="121" l="1"/>
  <c r="L769" i="121" s="1"/>
  <c r="C769" i="121"/>
  <c r="I769" i="121" a="1"/>
  <c r="I769" i="121" s="1"/>
  <c r="H769" i="121" a="1"/>
  <c r="H769" i="121" s="1"/>
  <c r="B770" i="121"/>
  <c r="G769" i="121" a="1"/>
  <c r="G769" i="121" s="1"/>
  <c r="D769" i="121" a="1"/>
  <c r="D769" i="121" s="1"/>
  <c r="E769" i="121" s="1" a="1"/>
  <c r="E769" i="121" s="1"/>
  <c r="F770" i="121" l="1"/>
  <c r="L770" i="121" s="1"/>
  <c r="K769" i="121" a="1"/>
  <c r="K769" i="121" s="1"/>
  <c r="J769" i="121" a="1"/>
  <c r="J769" i="121" s="1"/>
  <c r="C770" i="121"/>
  <c r="I770" i="121" a="1"/>
  <c r="I770" i="121" s="1"/>
  <c r="H770" i="121" a="1"/>
  <c r="H770" i="121" s="1"/>
  <c r="D770" i="121" a="1"/>
  <c r="D770" i="121" s="1"/>
  <c r="E770" i="121" s="1" a="1"/>
  <c r="E770" i="121" s="1"/>
  <c r="G770" i="121" a="1"/>
  <c r="G770" i="121" s="1"/>
  <c r="B771" i="121"/>
  <c r="F771" i="121" l="1"/>
  <c r="L771" i="121" s="1"/>
  <c r="C771" i="121"/>
  <c r="H771" i="121" a="1"/>
  <c r="H771" i="121" s="1"/>
  <c r="G771" i="121" a="1"/>
  <c r="G771" i="121" s="1"/>
  <c r="D771" i="121" a="1"/>
  <c r="D771" i="121" s="1"/>
  <c r="E771" i="121" s="1" a="1"/>
  <c r="E771" i="121" s="1"/>
  <c r="B772" i="121"/>
  <c r="I771" i="121" a="1"/>
  <c r="I771" i="121" s="1"/>
  <c r="F772" i="121" l="1"/>
  <c r="L772" i="121" s="1"/>
  <c r="B773" i="121"/>
  <c r="I772" i="121" a="1"/>
  <c r="I772" i="121" s="1"/>
  <c r="G772" i="121" a="1"/>
  <c r="G772" i="121" s="1"/>
  <c r="H772" i="121" a="1"/>
  <c r="H772" i="121" s="1"/>
  <c r="D772" i="121" a="1"/>
  <c r="D772" i="121" s="1"/>
  <c r="E772" i="121" s="1" a="1"/>
  <c r="E772" i="121" s="1"/>
  <c r="C772" i="121"/>
  <c r="J771" i="121" a="1"/>
  <c r="J771" i="121" s="1"/>
  <c r="K771" i="121" a="1"/>
  <c r="K771" i="121" s="1"/>
  <c r="F773" i="121" l="1"/>
  <c r="L773" i="121" s="1"/>
  <c r="D773" i="121" a="1"/>
  <c r="D773" i="121" s="1"/>
  <c r="E773" i="121" s="1" a="1"/>
  <c r="E773" i="121" s="1"/>
  <c r="H773" i="121" a="1"/>
  <c r="H773" i="121" s="1"/>
  <c r="G773" i="121" a="1"/>
  <c r="G773" i="121" s="1"/>
  <c r="C773" i="121"/>
  <c r="I773" i="121" a="1"/>
  <c r="I773" i="121" s="1"/>
  <c r="B774" i="121"/>
  <c r="F774" i="121" l="1"/>
  <c r="F775" i="121" s="1"/>
  <c r="L775" i="121" s="1"/>
  <c r="I774" i="121" a="1"/>
  <c r="I774" i="121" s="1"/>
  <c r="D774" i="121" a="1"/>
  <c r="D774" i="121" s="1"/>
  <c r="E774" i="121" s="1" a="1"/>
  <c r="E774" i="121" s="1"/>
  <c r="G774" i="121" a="1"/>
  <c r="G774" i="121" s="1"/>
  <c r="B775" i="121"/>
  <c r="H774" i="121" a="1"/>
  <c r="H774" i="121" s="1"/>
  <c r="C774" i="121"/>
  <c r="J773" i="121" a="1"/>
  <c r="J773" i="121" s="1"/>
  <c r="K773" i="121" a="1"/>
  <c r="K773" i="121" s="1"/>
  <c r="L774" i="121" l="1"/>
  <c r="B776" i="121"/>
  <c r="C775" i="121"/>
  <c r="G775" i="121" a="1"/>
  <c r="G775" i="121" s="1"/>
  <c r="I775" i="121" a="1"/>
  <c r="I775" i="121" s="1"/>
  <c r="H775" i="121" a="1"/>
  <c r="H775" i="121" s="1"/>
  <c r="D775" i="121" a="1"/>
  <c r="D775" i="121" s="1"/>
  <c r="E775" i="121" s="1" a="1"/>
  <c r="E775" i="121" s="1"/>
  <c r="F776" i="121"/>
  <c r="L776" i="121" s="1"/>
  <c r="K775" i="121" l="1" a="1"/>
  <c r="K775" i="121" s="1"/>
  <c r="J775" i="121" a="1"/>
  <c r="J775" i="121" s="1"/>
  <c r="D776" i="121" a="1"/>
  <c r="D776" i="121" s="1"/>
  <c r="E776" i="121" s="1" a="1"/>
  <c r="E776" i="121" s="1"/>
  <c r="H776" i="121" a="1"/>
  <c r="H776" i="121" s="1"/>
  <c r="B777" i="121"/>
  <c r="C776" i="121"/>
  <c r="I776" i="121" s="1" a="1"/>
  <c r="I776" i="121" s="1"/>
  <c r="G776" i="121" a="1"/>
  <c r="G776" i="121" s="1"/>
  <c r="F777" i="121"/>
  <c r="C777" i="121" l="1"/>
  <c r="D777" i="121" a="1"/>
  <c r="D777" i="121" s="1"/>
  <c r="E777" i="121" s="1" a="1"/>
  <c r="E777" i="121" s="1"/>
  <c r="H777" i="121" a="1"/>
  <c r="H777" i="121" s="1"/>
  <c r="G777" i="121" a="1"/>
  <c r="G777" i="121" s="1"/>
  <c r="I777" i="121" a="1"/>
  <c r="I777" i="121" s="1"/>
  <c r="B778" i="121"/>
  <c r="D778" i="121" s="1" a="1"/>
  <c r="D778" i="121" s="1"/>
  <c r="E778" i="121" s="1" a="1"/>
  <c r="E778" i="121" s="1"/>
  <c r="F778" i="121" s="1"/>
  <c r="L777" i="121"/>
  <c r="G778" i="121" l="1" a="1"/>
  <c r="G778" i="121" s="1"/>
  <c r="H778" i="121" a="1"/>
  <c r="H778" i="121" s="1"/>
  <c r="C778" i="121"/>
  <c r="I778" i="121" s="1" a="1"/>
  <c r="I778" i="121" s="1"/>
  <c r="B779" i="121"/>
  <c r="D779" i="121" s="1" a="1"/>
  <c r="D779" i="121" s="1"/>
  <c r="E779" i="121" s="1" a="1"/>
  <c r="E779" i="121" s="1"/>
  <c r="F779" i="121" s="1"/>
  <c r="K777" i="121" a="1"/>
  <c r="K777" i="121" s="1"/>
  <c r="J777" i="121" a="1"/>
  <c r="J777" i="121" s="1"/>
  <c r="L778" i="121"/>
  <c r="B780" i="121" l="1"/>
  <c r="C779" i="121"/>
  <c r="G779" i="121" s="1" a="1"/>
  <c r="G779" i="121" s="1"/>
  <c r="H779" i="121" a="1"/>
  <c r="H779" i="121" s="1"/>
  <c r="I779" i="121" a="1"/>
  <c r="I779" i="121" s="1"/>
  <c r="F780" i="121"/>
  <c r="L780" i="121" s="1"/>
  <c r="L779" i="121"/>
  <c r="K779" i="121" l="1" a="1"/>
  <c r="K779" i="121" s="1"/>
  <c r="J779" i="121" a="1"/>
  <c r="J779" i="121" s="1"/>
  <c r="G780" i="121" a="1"/>
  <c r="G780" i="121" s="1"/>
  <c r="D780" i="121" a="1"/>
  <c r="D780" i="121" s="1"/>
  <c r="E780" i="121" s="1" a="1"/>
  <c r="E780" i="121" s="1"/>
  <c r="C780" i="121"/>
  <c r="B781" i="121"/>
  <c r="H780" i="121" a="1"/>
  <c r="H780" i="121" s="1"/>
  <c r="I780" i="121" a="1"/>
  <c r="I780" i="121" s="1"/>
  <c r="F781" i="121"/>
  <c r="L781" i="121" s="1"/>
  <c r="B782" i="121" l="1"/>
  <c r="H781" i="121" a="1"/>
  <c r="H781" i="121" s="1"/>
  <c r="I781" i="121" a="1"/>
  <c r="I781" i="121" s="1"/>
  <c r="D781" i="121" a="1"/>
  <c r="D781" i="121" s="1"/>
  <c r="E781" i="121" s="1" a="1"/>
  <c r="E781" i="121" s="1"/>
  <c r="C781" i="121"/>
  <c r="G781" i="121" a="1"/>
  <c r="G781" i="121" s="1"/>
  <c r="F782" i="121"/>
  <c r="L782" i="121" s="1"/>
  <c r="K781" i="121" l="1" a="1"/>
  <c r="K781" i="121" s="1"/>
  <c r="J781" i="121" a="1"/>
  <c r="J781" i="121" s="1"/>
  <c r="D782" i="121" a="1"/>
  <c r="D782" i="121" s="1"/>
  <c r="E782" i="121" s="1" a="1"/>
  <c r="E782" i="121" s="1"/>
  <c r="H782" i="121" a="1"/>
  <c r="H782" i="121" s="1"/>
  <c r="B783" i="121"/>
  <c r="G782" i="121" a="1"/>
  <c r="G782" i="121" s="1"/>
  <c r="I782" i="121" a="1"/>
  <c r="I782" i="121" s="1"/>
  <c r="C782" i="121"/>
  <c r="F783" i="121"/>
  <c r="H783" i="121" l="1" a="1"/>
  <c r="H783" i="121" s="1"/>
  <c r="B784" i="121"/>
  <c r="I783" i="121" a="1"/>
  <c r="I783" i="121" s="1"/>
  <c r="G783" i="121" a="1"/>
  <c r="G783" i="121" s="1"/>
  <c r="D783" i="121" a="1"/>
  <c r="D783" i="121" s="1"/>
  <c r="E783" i="121" s="1" a="1"/>
  <c r="E783" i="121" s="1"/>
  <c r="C783" i="121"/>
  <c r="F784" i="121"/>
  <c r="L784" i="121" s="1"/>
  <c r="L783" i="121"/>
  <c r="K783" i="121" l="1" a="1"/>
  <c r="K783" i="121" s="1"/>
  <c r="J783" i="121" a="1"/>
  <c r="J783" i="121" s="1"/>
  <c r="H784" i="121" a="1"/>
  <c r="H784" i="121" s="1"/>
  <c r="B785" i="121"/>
  <c r="C784" i="121"/>
  <c r="G784" i="121" a="1"/>
  <c r="G784" i="121" s="1"/>
  <c r="I784" i="121" a="1"/>
  <c r="I784" i="121" s="1"/>
  <c r="D784" i="121" a="1"/>
  <c r="D784" i="121" s="1"/>
  <c r="E784" i="121" s="1" a="1"/>
  <c r="E784" i="121" s="1"/>
  <c r="F785" i="121"/>
  <c r="L785" i="121" s="1"/>
  <c r="B786" i="121" l="1"/>
  <c r="G785" i="121" a="1"/>
  <c r="G785" i="121" s="1"/>
  <c r="D785" i="121" a="1"/>
  <c r="D785" i="121" s="1"/>
  <c r="E785" i="121" s="1" a="1"/>
  <c r="E785" i="121" s="1"/>
  <c r="C785" i="121"/>
  <c r="I785" i="121" a="1"/>
  <c r="I785" i="121" s="1"/>
  <c r="H785" i="121" a="1"/>
  <c r="H785" i="121" s="1"/>
  <c r="F786" i="121"/>
  <c r="L786" i="121" s="1"/>
  <c r="K785" i="121" l="1" a="1"/>
  <c r="K785" i="121" s="1"/>
  <c r="J785" i="121" a="1"/>
  <c r="J785" i="121" s="1"/>
  <c r="C786" i="121"/>
  <c r="G786" i="121" a="1"/>
  <c r="G786" i="121" s="1"/>
  <c r="H786" i="121" a="1"/>
  <c r="H786" i="121" s="1"/>
  <c r="I786" i="121" a="1"/>
  <c r="I786" i="121" s="1"/>
  <c r="D786" i="121" a="1"/>
  <c r="D786" i="121" s="1"/>
  <c r="E786" i="121" s="1" a="1"/>
  <c r="E786" i="121" s="1"/>
  <c r="B787" i="121"/>
  <c r="F787" i="121"/>
  <c r="L787" i="121" s="1"/>
  <c r="C787" i="121" l="1"/>
  <c r="I787" i="121" a="1"/>
  <c r="I787" i="121" s="1"/>
  <c r="G787" i="121" a="1"/>
  <c r="G787" i="121" s="1"/>
  <c r="D787" i="121" a="1"/>
  <c r="D787" i="121" s="1"/>
  <c r="E787" i="121" s="1" a="1"/>
  <c r="E787" i="121" s="1"/>
  <c r="H787" i="121" a="1"/>
  <c r="H787" i="121" s="1"/>
  <c r="B788" i="121"/>
  <c r="F788" i="121"/>
  <c r="L788" i="121" s="1"/>
  <c r="H788" i="121" l="1" a="1"/>
  <c r="H788" i="121" s="1"/>
  <c r="D788" i="121" a="1"/>
  <c r="D788" i="121" s="1"/>
  <c r="E788" i="121" s="1" a="1"/>
  <c r="E788" i="121" s="1"/>
  <c r="G788" i="121" a="1"/>
  <c r="G788" i="121" s="1"/>
  <c r="B789" i="121"/>
  <c r="C788" i="121"/>
  <c r="I788" i="121" a="1"/>
  <c r="I788" i="121" s="1"/>
  <c r="J787" i="121" a="1"/>
  <c r="J787" i="121" s="1"/>
  <c r="K787" i="121" a="1"/>
  <c r="K787" i="121" s="1"/>
  <c r="F789" i="121"/>
  <c r="D789" i="121" l="1" a="1"/>
  <c r="D789" i="121" s="1"/>
  <c r="E789" i="121" s="1" a="1"/>
  <c r="E789" i="121" s="1"/>
  <c r="H789" i="121" a="1"/>
  <c r="H789" i="121" s="1"/>
  <c r="C789" i="121"/>
  <c r="B790" i="121"/>
  <c r="I789" i="121" a="1"/>
  <c r="I789" i="121" s="1"/>
  <c r="G789" i="121" a="1"/>
  <c r="G789" i="121" s="1"/>
  <c r="F790" i="121"/>
  <c r="L790" i="121" s="1"/>
  <c r="L789" i="121"/>
  <c r="J789" i="121" l="1" a="1"/>
  <c r="J789" i="121" s="1"/>
  <c r="K789" i="121" a="1"/>
  <c r="K789" i="121" s="1"/>
  <c r="D790" i="121" a="1"/>
  <c r="D790" i="121" s="1"/>
  <c r="E790" i="121" s="1" a="1"/>
  <c r="E790" i="121" s="1"/>
  <c r="H790" i="121" a="1"/>
  <c r="H790" i="121" s="1"/>
  <c r="G790" i="121" a="1"/>
  <c r="G790" i="121" s="1"/>
  <c r="B791" i="121"/>
  <c r="C790" i="121"/>
  <c r="I790" i="121" a="1"/>
  <c r="I790" i="121" s="1"/>
  <c r="F791" i="121"/>
  <c r="L791" i="121" s="1"/>
  <c r="H791" i="121" l="1" a="1"/>
  <c r="H791" i="121" s="1"/>
  <c r="I791" i="121" a="1"/>
  <c r="I791" i="121" s="1"/>
  <c r="B792" i="121"/>
  <c r="C791" i="121"/>
  <c r="G791" i="121" a="1"/>
  <c r="G791" i="121" s="1"/>
  <c r="D791" i="121" a="1"/>
  <c r="D791" i="121" s="1"/>
  <c r="E791" i="121" s="1" a="1"/>
  <c r="E791" i="121" s="1"/>
  <c r="F792" i="121"/>
  <c r="L792" i="121" s="1"/>
  <c r="K791" i="121" l="1" a="1"/>
  <c r="K791" i="121" s="1"/>
  <c r="J791" i="121" a="1"/>
  <c r="J791" i="121" s="1"/>
  <c r="B793" i="121"/>
  <c r="C792" i="121"/>
  <c r="H792" i="121" s="1" a="1"/>
  <c r="H792" i="121" s="1"/>
  <c r="G792" i="121" a="1"/>
  <c r="G792" i="121" s="1"/>
  <c r="I792" i="121" a="1"/>
  <c r="I792" i="121" s="1"/>
  <c r="D792" i="121" a="1"/>
  <c r="D792" i="121" s="1"/>
  <c r="E792" i="121" s="1" a="1"/>
  <c r="E792" i="121" s="1"/>
  <c r="F793" i="121"/>
  <c r="L793" i="121" s="1"/>
  <c r="G793" i="121" l="1" a="1"/>
  <c r="G793" i="121" s="1"/>
  <c r="I793" i="121" a="1"/>
  <c r="I793" i="121" s="1"/>
  <c r="H793" i="121" a="1"/>
  <c r="H793" i="121" s="1"/>
  <c r="B794" i="121"/>
  <c r="C793" i="121"/>
  <c r="D793" i="121" a="1"/>
  <c r="D793" i="121" s="1"/>
  <c r="E793" i="121" s="1" a="1"/>
  <c r="E793" i="121" s="1"/>
  <c r="F794" i="121"/>
  <c r="L794" i="121" s="1"/>
  <c r="G794" i="121" l="1" a="1"/>
  <c r="G794" i="121" s="1"/>
  <c r="H794" i="121" a="1"/>
  <c r="H794" i="121" s="1"/>
  <c r="D794" i="121" a="1"/>
  <c r="D794" i="121" s="1"/>
  <c r="E794" i="121" s="1" a="1"/>
  <c r="E794" i="121" s="1"/>
  <c r="B795" i="121"/>
  <c r="I794" i="121" a="1"/>
  <c r="I794" i="121" s="1"/>
  <c r="C794" i="121"/>
  <c r="K793" i="121" a="1"/>
  <c r="K793" i="121" s="1"/>
  <c r="J793" i="121" a="1"/>
  <c r="J793" i="121" s="1"/>
  <c r="F795" i="121"/>
  <c r="L795" i="121" s="1"/>
  <c r="C795" i="121" l="1"/>
  <c r="D795" i="121" a="1"/>
  <c r="D795" i="121" s="1"/>
  <c r="E795" i="121" s="1" a="1"/>
  <c r="E795" i="121" s="1"/>
  <c r="I795" i="121" a="1"/>
  <c r="I795" i="121" s="1"/>
  <c r="H795" i="121" a="1"/>
  <c r="H795" i="121" s="1"/>
  <c r="G795" i="121" a="1"/>
  <c r="G795" i="121" s="1"/>
  <c r="B796" i="121"/>
  <c r="F796" i="121"/>
  <c r="L796" i="121" s="1"/>
  <c r="H796" i="121" l="1" a="1"/>
  <c r="H796" i="121" s="1"/>
  <c r="I796" i="121" a="1"/>
  <c r="I796" i="121" s="1"/>
  <c r="G796" i="121" a="1"/>
  <c r="G796" i="121" s="1"/>
  <c r="D796" i="121" a="1"/>
  <c r="D796" i="121" s="1"/>
  <c r="E796" i="121" s="1" a="1"/>
  <c r="E796" i="121" s="1"/>
  <c r="B797" i="121"/>
  <c r="C796" i="121"/>
  <c r="J795" i="121" a="1"/>
  <c r="J795" i="121" s="1"/>
  <c r="K795" i="121" a="1"/>
  <c r="K795" i="121" s="1"/>
  <c r="F797" i="121"/>
  <c r="L797" i="121" s="1"/>
  <c r="D797" i="121" l="1" a="1"/>
  <c r="D797" i="121" s="1"/>
  <c r="E797" i="121" s="1" a="1"/>
  <c r="E797" i="121" s="1"/>
  <c r="B798" i="121"/>
  <c r="G797" i="121" a="1"/>
  <c r="G797" i="121" s="1"/>
  <c r="C797" i="121"/>
  <c r="I797" i="121" a="1"/>
  <c r="I797" i="121" s="1"/>
  <c r="H797" i="121" a="1"/>
  <c r="H797" i="121" s="1"/>
  <c r="F798" i="121"/>
  <c r="L798" i="121" s="1"/>
  <c r="K797" i="121" l="1" a="1"/>
  <c r="K797" i="121" s="1"/>
  <c r="J797" i="121" a="1"/>
  <c r="J797" i="121" s="1"/>
  <c r="G798" i="121" a="1"/>
  <c r="G798" i="121" s="1"/>
  <c r="I798" i="121" a="1"/>
  <c r="I798" i="121" s="1"/>
  <c r="D798" i="121" a="1"/>
  <c r="D798" i="121" s="1"/>
  <c r="E798" i="121" s="1" a="1"/>
  <c r="E798" i="121" s="1"/>
  <c r="H798" i="121" a="1"/>
  <c r="H798" i="121" s="1"/>
  <c r="B799" i="121"/>
  <c r="C798" i="121"/>
  <c r="F799" i="121"/>
  <c r="L799" i="121" s="1"/>
  <c r="H799" i="121" l="1" a="1"/>
  <c r="H799" i="121" s="1"/>
  <c r="B800" i="121"/>
  <c r="C799" i="121"/>
  <c r="G799" i="121" a="1"/>
  <c r="G799" i="121" s="1"/>
  <c r="D799" i="121" a="1"/>
  <c r="D799" i="121" s="1"/>
  <c r="E799" i="121" s="1" a="1"/>
  <c r="E799" i="121" s="1"/>
  <c r="I799" i="121" a="1"/>
  <c r="I799" i="121" s="1"/>
  <c r="F800" i="121"/>
  <c r="L800" i="121" s="1"/>
  <c r="K799" i="121" l="1" a="1"/>
  <c r="K799" i="121" s="1"/>
  <c r="J799" i="121" a="1"/>
  <c r="J799" i="121" s="1"/>
  <c r="B801" i="121"/>
  <c r="H800" i="121" a="1"/>
  <c r="H800" i="121" s="1"/>
  <c r="C800" i="121"/>
  <c r="G800" i="121" a="1"/>
  <c r="G800" i="121" s="1"/>
  <c r="I800" i="121" a="1"/>
  <c r="I800" i="121" s="1"/>
  <c r="D800" i="121" a="1"/>
  <c r="D800" i="121" s="1"/>
  <c r="E800" i="121" s="1" a="1"/>
  <c r="E800" i="121" s="1"/>
  <c r="F801" i="121"/>
  <c r="L801" i="121" s="1"/>
  <c r="C801" i="121" l="1"/>
  <c r="G801" i="121" a="1"/>
  <c r="G801" i="121" s="1"/>
  <c r="D801" i="121" a="1"/>
  <c r="D801" i="121" s="1"/>
  <c r="E801" i="121" s="1" a="1"/>
  <c r="E801" i="121" s="1"/>
  <c r="I801" i="121" a="1"/>
  <c r="I801" i="121" s="1"/>
  <c r="B802" i="121"/>
  <c r="H801" i="121" a="1"/>
  <c r="H801" i="121" s="1"/>
  <c r="F802" i="121"/>
  <c r="L802" i="121" s="1"/>
  <c r="B803" i="121" l="1"/>
  <c r="G802" i="121" a="1"/>
  <c r="G802" i="121" s="1"/>
  <c r="H802" i="121" a="1"/>
  <c r="H802" i="121" s="1"/>
  <c r="I802" i="121" a="1"/>
  <c r="I802" i="121" s="1"/>
  <c r="D802" i="121" a="1"/>
  <c r="D802" i="121" s="1"/>
  <c r="E802" i="121" s="1" a="1"/>
  <c r="E802" i="121" s="1"/>
  <c r="C802" i="121"/>
  <c r="K801" i="121" a="1"/>
  <c r="K801" i="121" s="1"/>
  <c r="J801" i="121" a="1"/>
  <c r="J801" i="121" s="1"/>
  <c r="F803" i="121"/>
  <c r="L803" i="121" s="1"/>
  <c r="C803" i="121" l="1"/>
  <c r="I803" i="121" a="1"/>
  <c r="I803" i="121" s="1"/>
  <c r="H803" i="121" a="1"/>
  <c r="H803" i="121" s="1"/>
  <c r="D803" i="121" a="1"/>
  <c r="D803" i="121" s="1"/>
  <c r="E803" i="121" s="1" a="1"/>
  <c r="E803" i="121" s="1"/>
  <c r="G803" i="121" a="1"/>
  <c r="G803" i="121" s="1"/>
  <c r="B804" i="121"/>
  <c r="F804" i="121"/>
  <c r="L804" i="121" s="1"/>
  <c r="B805" i="121" l="1"/>
  <c r="G804" i="121" a="1"/>
  <c r="G804" i="121" s="1"/>
  <c r="I804" i="121" a="1"/>
  <c r="I804" i="121" s="1"/>
  <c r="D804" i="121" a="1"/>
  <c r="D804" i="121" s="1"/>
  <c r="E804" i="121" s="1" a="1"/>
  <c r="E804" i="121" s="1"/>
  <c r="H804" i="121" a="1"/>
  <c r="H804" i="121" s="1"/>
  <c r="C804" i="121"/>
  <c r="J803" i="121" a="1"/>
  <c r="J803" i="121" s="1"/>
  <c r="K803" i="121" a="1"/>
  <c r="K803" i="121" s="1"/>
  <c r="F805" i="121"/>
  <c r="H805" i="121" l="1" a="1"/>
  <c r="H805" i="121" s="1"/>
  <c r="B806" i="121"/>
  <c r="G805" i="121" a="1"/>
  <c r="G805" i="121" s="1"/>
  <c r="D805" i="121" a="1"/>
  <c r="D805" i="121" s="1"/>
  <c r="E805" i="121" s="1" a="1"/>
  <c r="E805" i="121" s="1"/>
  <c r="C805" i="121"/>
  <c r="I805" i="121" a="1"/>
  <c r="I805" i="121" s="1"/>
  <c r="F806" i="121"/>
  <c r="L806" i="121" s="1"/>
  <c r="L805" i="121"/>
  <c r="J805" i="121" l="1" a="1"/>
  <c r="J805" i="121" s="1"/>
  <c r="K805" i="121" a="1"/>
  <c r="K805" i="121" s="1"/>
  <c r="I806" i="121" a="1"/>
  <c r="I806" i="121" s="1"/>
  <c r="G806" i="121" a="1"/>
  <c r="G806" i="121" s="1"/>
  <c r="B807" i="121"/>
  <c r="C806" i="121"/>
  <c r="H806" i="121" a="1"/>
  <c r="H806" i="121" s="1"/>
  <c r="D806" i="121" a="1"/>
  <c r="D806" i="121" s="1"/>
  <c r="E806" i="121" s="1" a="1"/>
  <c r="E806" i="121" s="1"/>
  <c r="F807" i="121"/>
  <c r="D807" i="121" l="1" a="1"/>
  <c r="D807" i="121" s="1"/>
  <c r="E807" i="121" s="1" a="1"/>
  <c r="E807" i="121" s="1"/>
  <c r="H807" i="121" a="1"/>
  <c r="H807" i="121" s="1"/>
  <c r="B808" i="121"/>
  <c r="C807" i="121"/>
  <c r="G807" i="121" a="1"/>
  <c r="G807" i="121" s="1"/>
  <c r="I807" i="121" a="1"/>
  <c r="I807" i="121" s="1"/>
  <c r="F808" i="121"/>
  <c r="L807" i="121"/>
  <c r="K807" i="121" l="1" a="1"/>
  <c r="K807" i="121" s="1"/>
  <c r="J807" i="121" a="1"/>
  <c r="J807" i="121" s="1"/>
  <c r="D808" i="121" a="1"/>
  <c r="D808" i="121" s="1"/>
  <c r="E808" i="121" s="1" a="1"/>
  <c r="E808" i="121" s="1"/>
  <c r="H808" i="121" a="1"/>
  <c r="H808" i="121" s="1"/>
  <c r="B809" i="121"/>
  <c r="C808" i="121"/>
  <c r="G808" i="121" a="1"/>
  <c r="G808" i="121" s="1"/>
  <c r="I808" i="121" a="1"/>
  <c r="I808" i="121" s="1"/>
  <c r="F809" i="121"/>
  <c r="L809" i="121" s="1"/>
  <c r="L808" i="121"/>
  <c r="B810" i="121" l="1"/>
  <c r="C809" i="121"/>
  <c r="G809" i="121" a="1"/>
  <c r="G809" i="121" s="1"/>
  <c r="D809" i="121" a="1"/>
  <c r="D809" i="121" s="1"/>
  <c r="E809" i="121" s="1" a="1"/>
  <c r="E809" i="121" s="1"/>
  <c r="I809" i="121" a="1"/>
  <c r="I809" i="121" s="1"/>
  <c r="H809" i="121" a="1"/>
  <c r="H809" i="121" s="1"/>
  <c r="F810" i="121"/>
  <c r="L810" i="121" s="1"/>
  <c r="J809" i="121" l="1" a="1"/>
  <c r="J809" i="121" s="1"/>
  <c r="K809" i="121" a="1"/>
  <c r="K809" i="121" s="1"/>
  <c r="I810" i="121" a="1"/>
  <c r="I810" i="121" s="1"/>
  <c r="B811" i="121"/>
  <c r="G810" i="121" a="1"/>
  <c r="G810" i="121" s="1"/>
  <c r="H810" i="121" a="1"/>
  <c r="H810" i="121" s="1"/>
  <c r="D810" i="121" a="1"/>
  <c r="D810" i="121" s="1"/>
  <c r="E810" i="121" s="1" a="1"/>
  <c r="E810" i="121" s="1"/>
  <c r="C810" i="121"/>
  <c r="F811" i="121"/>
  <c r="L811" i="121" s="1"/>
  <c r="C811" i="121" l="1"/>
  <c r="D811" i="121" a="1"/>
  <c r="D811" i="121" s="1"/>
  <c r="E811" i="121" s="1" a="1"/>
  <c r="E811" i="121" s="1"/>
  <c r="G811" i="121" a="1"/>
  <c r="G811" i="121" s="1"/>
  <c r="I811" i="121" a="1"/>
  <c r="I811" i="121" s="1"/>
  <c r="B812" i="121"/>
  <c r="H811" i="121" a="1"/>
  <c r="H811" i="121" s="1"/>
  <c r="F812" i="121"/>
  <c r="L812" i="121" s="1"/>
  <c r="I812" i="121" l="1" a="1"/>
  <c r="I812" i="121" s="1"/>
  <c r="G812" i="121" a="1"/>
  <c r="G812" i="121" s="1"/>
  <c r="D812" i="121" a="1"/>
  <c r="D812" i="121" s="1"/>
  <c r="E812" i="121" s="1" a="1"/>
  <c r="E812" i="121" s="1"/>
  <c r="B813" i="121"/>
  <c r="C812" i="121"/>
  <c r="H812" i="121" a="1"/>
  <c r="H812" i="121" s="1"/>
  <c r="J811" i="121" a="1"/>
  <c r="J811" i="121" s="1"/>
  <c r="K811" i="121" a="1"/>
  <c r="K811" i="121" s="1"/>
  <c r="F813" i="121"/>
  <c r="D813" i="121" l="1" a="1"/>
  <c r="D813" i="121" s="1"/>
  <c r="E813" i="121" s="1" a="1"/>
  <c r="E813" i="121" s="1"/>
  <c r="C813" i="121"/>
  <c r="G813" i="121" a="1"/>
  <c r="G813" i="121" s="1"/>
  <c r="H813" i="121" a="1"/>
  <c r="H813" i="121" s="1"/>
  <c r="I813" i="121" a="1"/>
  <c r="I813" i="121" s="1"/>
  <c r="B814" i="121"/>
  <c r="F814" i="121"/>
  <c r="L813" i="121"/>
  <c r="G814" i="121" l="1" a="1"/>
  <c r="G814" i="121" s="1"/>
  <c r="I814" i="121" a="1"/>
  <c r="I814" i="121" s="1"/>
  <c r="D814" i="121" a="1"/>
  <c r="D814" i="121" s="1"/>
  <c r="E814" i="121" s="1" a="1"/>
  <c r="E814" i="121" s="1"/>
  <c r="H814" i="121" a="1"/>
  <c r="H814" i="121" s="1"/>
  <c r="B815" i="121"/>
  <c r="C814" i="121"/>
  <c r="K813" i="121" a="1"/>
  <c r="K813" i="121" s="1"/>
  <c r="J813" i="121" a="1"/>
  <c r="J813" i="121" s="1"/>
  <c r="F815" i="121"/>
  <c r="L815" i="121" s="1"/>
  <c r="L814" i="121"/>
  <c r="I815" i="121" l="1" a="1"/>
  <c r="I815" i="121" s="1"/>
  <c r="H815" i="121" a="1"/>
  <c r="H815" i="121" s="1"/>
  <c r="C815" i="121"/>
  <c r="G815" i="121" s="1" a="1"/>
  <c r="G815" i="121" s="1"/>
  <c r="B816" i="121"/>
  <c r="D815" i="121" a="1"/>
  <c r="D815" i="121" s="1"/>
  <c r="E815" i="121" s="1" a="1"/>
  <c r="E815" i="121" s="1"/>
  <c r="F816" i="121"/>
  <c r="L816" i="121" s="1"/>
  <c r="D816" i="121" l="1" a="1"/>
  <c r="D816" i="121" s="1"/>
  <c r="E816" i="121" s="1" a="1"/>
  <c r="E816" i="121" s="1"/>
  <c r="C816" i="121"/>
  <c r="H816" i="121" a="1"/>
  <c r="H816" i="121" s="1"/>
  <c r="G816" i="121" a="1"/>
  <c r="G816" i="121" s="1"/>
  <c r="B817" i="121"/>
  <c r="I816" i="121" a="1"/>
  <c r="I816" i="121" s="1"/>
  <c r="J815" i="121" a="1"/>
  <c r="J815" i="121" s="1"/>
  <c r="K815" i="121" a="1"/>
  <c r="K815" i="121" s="1"/>
  <c r="F817" i="121"/>
  <c r="L817" i="121" s="1"/>
  <c r="G817" i="121" l="1" a="1"/>
  <c r="G817" i="121" s="1"/>
  <c r="B818" i="121"/>
  <c r="D817" i="121" a="1"/>
  <c r="D817" i="121" s="1"/>
  <c r="E817" i="121" s="1" a="1"/>
  <c r="E817" i="121" s="1"/>
  <c r="H817" i="121" a="1"/>
  <c r="H817" i="121" s="1"/>
  <c r="C817" i="121"/>
  <c r="I817" i="121" a="1"/>
  <c r="I817" i="121" s="1"/>
  <c r="G818" i="121" l="1" a="1"/>
  <c r="G818" i="121" s="1"/>
  <c r="H818" i="121" a="1"/>
  <c r="H818" i="121" s="1"/>
  <c r="B819" i="121"/>
  <c r="C818" i="121"/>
  <c r="I818" i="121" s="1" a="1"/>
  <c r="I818" i="121" s="1"/>
  <c r="D818" i="121" a="1"/>
  <c r="D818" i="121" s="1"/>
  <c r="E818" i="121" s="1" a="1"/>
  <c r="E818" i="121" s="1"/>
  <c r="F818" i="121" s="1"/>
  <c r="L818" i="121" s="1"/>
  <c r="K817" i="121" a="1"/>
  <c r="K817" i="121" s="1"/>
  <c r="J817" i="121" a="1"/>
  <c r="J817" i="121" s="1"/>
  <c r="F819" i="121" l="1"/>
  <c r="L819" i="121" s="1"/>
  <c r="C819" i="121"/>
  <c r="D819" i="121" a="1"/>
  <c r="D819" i="121" s="1"/>
  <c r="E819" i="121" s="1" a="1"/>
  <c r="E819" i="121" s="1"/>
  <c r="H819" i="121" a="1"/>
  <c r="H819" i="121" s="1"/>
  <c r="G819" i="121" a="1"/>
  <c r="G819" i="121" s="1"/>
  <c r="I819" i="121" a="1"/>
  <c r="I819" i="121" s="1"/>
  <c r="B820" i="121"/>
  <c r="F820" i="121" l="1"/>
  <c r="L820" i="121" s="1"/>
  <c r="H820" i="121" a="1"/>
  <c r="H820" i="121" s="1"/>
  <c r="G820" i="121" a="1"/>
  <c r="G820" i="121" s="1"/>
  <c r="B821" i="121"/>
  <c r="D820" i="121" a="1"/>
  <c r="D820" i="121" s="1"/>
  <c r="E820" i="121" s="1" a="1"/>
  <c r="E820" i="121" s="1"/>
  <c r="C820" i="121"/>
  <c r="I820" i="121" a="1"/>
  <c r="I820" i="121" s="1"/>
  <c r="K819" i="121" a="1"/>
  <c r="K819" i="121" s="1"/>
  <c r="J819" i="121" a="1"/>
  <c r="J819" i="121" s="1"/>
  <c r="F821" i="121" l="1"/>
  <c r="L821" i="121" s="1"/>
  <c r="D821" i="121" a="1"/>
  <c r="D821" i="121" s="1"/>
  <c r="E821" i="121" s="1" a="1"/>
  <c r="E821" i="121" s="1"/>
  <c r="I821" i="121" a="1"/>
  <c r="I821" i="121" s="1"/>
  <c r="B822" i="121"/>
  <c r="C821" i="121"/>
  <c r="H821" i="121" a="1"/>
  <c r="H821" i="121" s="1"/>
  <c r="G821" i="121" a="1"/>
  <c r="G821" i="121" s="1"/>
  <c r="F822" i="121" l="1"/>
  <c r="L822" i="121" s="1"/>
  <c r="K821" i="121" a="1"/>
  <c r="K821" i="121" s="1"/>
  <c r="J821" i="121" a="1"/>
  <c r="J821" i="121" s="1"/>
  <c r="D822" i="121" a="1"/>
  <c r="D822" i="121" s="1"/>
  <c r="E822" i="121" s="1" a="1"/>
  <c r="E822" i="121" s="1"/>
  <c r="C822" i="121"/>
  <c r="I822" i="121" a="1"/>
  <c r="I822" i="121" s="1"/>
  <c r="H822" i="121" a="1"/>
  <c r="H822" i="121" s="1"/>
  <c r="G822" i="121" a="1"/>
  <c r="G822" i="121" s="1"/>
  <c r="B823" i="121"/>
  <c r="F823" i="121" l="1"/>
  <c r="L823" i="121" s="1"/>
  <c r="I823" i="121" a="1"/>
  <c r="I823" i="121" s="1"/>
  <c r="H823" i="121" a="1"/>
  <c r="H823" i="121" s="1"/>
  <c r="C823" i="121"/>
  <c r="D823" i="121" a="1"/>
  <c r="D823" i="121" s="1"/>
  <c r="E823" i="121" s="1" a="1"/>
  <c r="E823" i="121" s="1"/>
  <c r="B824" i="121"/>
  <c r="G823" i="121" a="1"/>
  <c r="G823" i="121" s="1"/>
  <c r="F824" i="121" l="1"/>
  <c r="L824" i="121" s="1"/>
  <c r="K823" i="121" a="1"/>
  <c r="K823" i="121" s="1"/>
  <c r="J823" i="121" a="1"/>
  <c r="J823" i="121" s="1"/>
  <c r="H824" i="121" a="1"/>
  <c r="H824" i="121" s="1"/>
  <c r="G824" i="121" a="1"/>
  <c r="G824" i="121" s="1"/>
  <c r="I824" i="121" a="1"/>
  <c r="I824" i="121" s="1"/>
  <c r="D824" i="121" a="1"/>
  <c r="D824" i="121" s="1"/>
  <c r="E824" i="121" s="1" a="1"/>
  <c r="E824" i="121" s="1"/>
  <c r="B825" i="121"/>
  <c r="C824" i="121"/>
  <c r="F825" i="121" l="1"/>
  <c r="F826" i="121" s="1"/>
  <c r="L826" i="121" s="1"/>
  <c r="C825" i="121"/>
  <c r="I825" i="121" a="1"/>
  <c r="I825" i="121" s="1"/>
  <c r="G825" i="121" a="1"/>
  <c r="G825" i="121" s="1"/>
  <c r="H825" i="121" a="1"/>
  <c r="H825" i="121" s="1"/>
  <c r="B826" i="121"/>
  <c r="D825" i="121" a="1"/>
  <c r="D825" i="121" s="1"/>
  <c r="E825" i="121" s="1" a="1"/>
  <c r="E825" i="121" s="1"/>
  <c r="L825" i="121" l="1"/>
  <c r="G826" i="121" a="1"/>
  <c r="G826" i="121" s="1"/>
  <c r="H826" i="121" a="1"/>
  <c r="H826" i="121" s="1"/>
  <c r="C826" i="121"/>
  <c r="D826" i="121" s="1" a="1"/>
  <c r="D826" i="121" s="1"/>
  <c r="E826" i="121" s="1" a="1"/>
  <c r="E826" i="121" s="1"/>
  <c r="B827" i="121"/>
  <c r="I827" i="121" s="1" a="1"/>
  <c r="I827" i="121" s="1"/>
  <c r="I826" i="121" a="1"/>
  <c r="I826" i="121" s="1"/>
  <c r="J825" i="121" a="1"/>
  <c r="J825" i="121" s="1"/>
  <c r="K825" i="121" a="1"/>
  <c r="K825" i="121" s="1"/>
  <c r="F827" i="121"/>
  <c r="B828" i="121" l="1"/>
  <c r="C827" i="121"/>
  <c r="G827" i="121" s="1" a="1"/>
  <c r="G827" i="121" s="1"/>
  <c r="D827" i="121" a="1"/>
  <c r="D827" i="121" s="1"/>
  <c r="E827" i="121" s="1" a="1"/>
  <c r="E827" i="121" s="1"/>
  <c r="H827" i="121" a="1"/>
  <c r="H827" i="121" s="1"/>
  <c r="F828" i="121"/>
  <c r="L828" i="121" s="1"/>
  <c r="L827" i="121"/>
  <c r="K827" i="121" l="1" a="1"/>
  <c r="K827" i="121" s="1"/>
  <c r="J827" i="121" a="1"/>
  <c r="J827" i="121" s="1"/>
  <c r="G828" i="121" a="1"/>
  <c r="G828" i="121" s="1"/>
  <c r="D828" i="121" a="1"/>
  <c r="D828" i="121" s="1"/>
  <c r="E828" i="121" s="1" a="1"/>
  <c r="E828" i="121" s="1"/>
  <c r="C828" i="121"/>
  <c r="I828" i="121" s="1" a="1"/>
  <c r="I828" i="121" s="1"/>
  <c r="B829" i="121"/>
  <c r="H828" i="121" a="1"/>
  <c r="H828" i="121" s="1"/>
  <c r="F829" i="121"/>
  <c r="L829" i="121" s="1"/>
  <c r="C829" i="121" l="1"/>
  <c r="I829" i="121" a="1"/>
  <c r="I829" i="121" s="1"/>
  <c r="H829" i="121" a="1"/>
  <c r="H829" i="121" s="1"/>
  <c r="G829" i="121" a="1"/>
  <c r="G829" i="121" s="1"/>
  <c r="D829" i="121" a="1"/>
  <c r="D829" i="121" s="1"/>
  <c r="E829" i="121" s="1" a="1"/>
  <c r="E829" i="121" s="1"/>
  <c r="B830" i="121"/>
  <c r="F830" i="121"/>
  <c r="L830" i="121" s="1"/>
  <c r="I830" i="121" l="1" a="1"/>
  <c r="I830" i="121" s="1"/>
  <c r="D830" i="121" a="1"/>
  <c r="D830" i="121" s="1"/>
  <c r="E830" i="121" s="1" a="1"/>
  <c r="E830" i="121" s="1"/>
  <c r="B831" i="121"/>
  <c r="G830" i="121" a="1"/>
  <c r="G830" i="121" s="1"/>
  <c r="H830" i="121" a="1"/>
  <c r="H830" i="121" s="1"/>
  <c r="C830" i="121"/>
  <c r="K829" i="121" a="1"/>
  <c r="K829" i="121" s="1"/>
  <c r="J829" i="121" a="1"/>
  <c r="J829" i="121" s="1"/>
  <c r="F831" i="121"/>
  <c r="L831" i="121" s="1"/>
  <c r="B832" i="121" l="1"/>
  <c r="D832" i="121" s="1" a="1"/>
  <c r="D832" i="121" s="1"/>
  <c r="E832" i="121" s="1" a="1"/>
  <c r="E832" i="121" s="1"/>
  <c r="F832" i="121" s="1"/>
  <c r="G831" i="121" a="1"/>
  <c r="G831" i="121" s="1"/>
  <c r="H831" i="121" a="1"/>
  <c r="H831" i="121" s="1"/>
  <c r="D831" i="121" a="1"/>
  <c r="D831" i="121" s="1"/>
  <c r="E831" i="121" s="1" a="1"/>
  <c r="E831" i="121" s="1"/>
  <c r="C831" i="121"/>
  <c r="I831" i="121" a="1"/>
  <c r="I831" i="121" s="1"/>
  <c r="K831" i="121" l="1" a="1"/>
  <c r="K831" i="121" s="1"/>
  <c r="J831" i="121" a="1"/>
  <c r="J831" i="121" s="1"/>
  <c r="G832" i="121" a="1"/>
  <c r="G832" i="121" s="1"/>
  <c r="I832" i="121" a="1"/>
  <c r="I832" i="121" s="1"/>
  <c r="B833" i="121"/>
  <c r="C832" i="121"/>
  <c r="H832" i="121" s="1" a="1"/>
  <c r="H832" i="121" s="1"/>
  <c r="F833" i="121"/>
  <c r="L833" i="121" s="1"/>
  <c r="L832" i="121"/>
  <c r="C833" i="121" l="1"/>
  <c r="D833" i="121" a="1"/>
  <c r="D833" i="121" s="1"/>
  <c r="E833" i="121" s="1" a="1"/>
  <c r="E833" i="121" s="1"/>
  <c r="G833" i="121" a="1"/>
  <c r="G833" i="121" s="1"/>
  <c r="H833" i="121" a="1"/>
  <c r="H833" i="121" s="1"/>
  <c r="B834" i="121"/>
  <c r="I833" i="121" a="1"/>
  <c r="I833" i="121" s="1"/>
  <c r="F834" i="121"/>
  <c r="L834" i="121" s="1"/>
  <c r="G834" i="121" l="1" a="1"/>
  <c r="G834" i="121" s="1"/>
  <c r="H834" i="121" a="1"/>
  <c r="H834" i="121" s="1"/>
  <c r="I834" i="121" a="1"/>
  <c r="I834" i="121" s="1"/>
  <c r="D834" i="121" a="1"/>
  <c r="D834" i="121" s="1"/>
  <c r="E834" i="121" s="1" a="1"/>
  <c r="E834" i="121" s="1"/>
  <c r="C834" i="121"/>
  <c r="B835" i="121"/>
  <c r="J833" i="121" a="1"/>
  <c r="J833" i="121" s="1"/>
  <c r="K833" i="121" a="1"/>
  <c r="K833" i="121" s="1"/>
  <c r="F835" i="121"/>
  <c r="L835" i="121" s="1"/>
  <c r="C835" i="121" l="1"/>
  <c r="H835" i="121" a="1"/>
  <c r="H835" i="121" s="1"/>
  <c r="G835" i="121" a="1"/>
  <c r="G835" i="121" s="1"/>
  <c r="B836" i="121"/>
  <c r="D835" i="121" a="1"/>
  <c r="D835" i="121" s="1"/>
  <c r="E835" i="121" s="1" a="1"/>
  <c r="E835" i="121" s="1"/>
  <c r="I835" i="121" a="1"/>
  <c r="I835" i="121" s="1"/>
  <c r="F836" i="121"/>
  <c r="L836" i="121" s="1"/>
  <c r="K835" i="121" l="1" a="1"/>
  <c r="K835" i="121" s="1"/>
  <c r="J835" i="121" a="1"/>
  <c r="J835" i="121" s="1"/>
  <c r="D836" i="121" a="1"/>
  <c r="D836" i="121" s="1"/>
  <c r="E836" i="121" s="1" a="1"/>
  <c r="E836" i="121" s="1"/>
  <c r="G836" i="121" a="1"/>
  <c r="G836" i="121" s="1"/>
  <c r="C836" i="121"/>
  <c r="H836" i="121" a="1"/>
  <c r="H836" i="121" s="1"/>
  <c r="I836" i="121" a="1"/>
  <c r="I836" i="121" s="1"/>
  <c r="B837" i="121"/>
  <c r="F837" i="121"/>
  <c r="L837" i="121" s="1"/>
  <c r="C837" i="121" l="1"/>
  <c r="H837" i="121" a="1"/>
  <c r="H837" i="121" s="1"/>
  <c r="G837" i="121" a="1"/>
  <c r="G837" i="121" s="1"/>
  <c r="B838" i="121"/>
  <c r="D837" i="121" a="1"/>
  <c r="D837" i="121" s="1"/>
  <c r="E837" i="121" s="1" a="1"/>
  <c r="E837" i="121" s="1"/>
  <c r="I837" i="121" a="1"/>
  <c r="I837" i="121" s="1"/>
  <c r="F838" i="121"/>
  <c r="L838" i="121" s="1"/>
  <c r="I838" i="121" l="1" a="1"/>
  <c r="I838" i="121" s="1"/>
  <c r="H838" i="121" a="1"/>
  <c r="H838" i="121" s="1"/>
  <c r="B839" i="121"/>
  <c r="D838" i="121" a="1"/>
  <c r="D838" i="121" s="1"/>
  <c r="E838" i="121" s="1" a="1"/>
  <c r="E838" i="121" s="1"/>
  <c r="C838" i="121"/>
  <c r="G838" i="121" a="1"/>
  <c r="G838" i="121" s="1"/>
  <c r="J837" i="121" a="1"/>
  <c r="J837" i="121" s="1"/>
  <c r="K837" i="121" a="1"/>
  <c r="K837" i="121" s="1"/>
  <c r="F839" i="121"/>
  <c r="L839" i="121" s="1"/>
  <c r="B840" i="121" l="1"/>
  <c r="C839" i="121"/>
  <c r="H839" i="121" a="1"/>
  <c r="H839" i="121" s="1"/>
  <c r="D839" i="121" a="1"/>
  <c r="D839" i="121" s="1"/>
  <c r="E839" i="121" s="1" a="1"/>
  <c r="E839" i="121" s="1"/>
  <c r="I839" i="121" a="1"/>
  <c r="I839" i="121" s="1"/>
  <c r="G839" i="121" a="1"/>
  <c r="G839" i="121" s="1"/>
  <c r="F840" i="121"/>
  <c r="L840" i="121" s="1"/>
  <c r="H840" i="121" l="1" a="1"/>
  <c r="H840" i="121" s="1"/>
  <c r="G840" i="121" a="1"/>
  <c r="G840" i="121" s="1"/>
  <c r="I840" i="121" a="1"/>
  <c r="I840" i="121" s="1"/>
  <c r="D840" i="121" a="1"/>
  <c r="D840" i="121" s="1"/>
  <c r="E840" i="121" s="1" a="1"/>
  <c r="E840" i="121" s="1"/>
  <c r="C840" i="121"/>
  <c r="B841" i="121"/>
  <c r="J839" i="121" a="1"/>
  <c r="J839" i="121" s="1"/>
  <c r="K839" i="121" a="1"/>
  <c r="K839" i="121" s="1"/>
  <c r="F841" i="121"/>
  <c r="L841" i="121" s="1"/>
  <c r="C841" i="121" l="1"/>
  <c r="D841" i="121" a="1"/>
  <c r="D841" i="121" s="1"/>
  <c r="E841" i="121" s="1" a="1"/>
  <c r="E841" i="121" s="1"/>
  <c r="G841" i="121" a="1"/>
  <c r="G841" i="121" s="1"/>
  <c r="I841" i="121" a="1"/>
  <c r="I841" i="121" s="1"/>
  <c r="H841" i="121" a="1"/>
  <c r="H841" i="121" s="1"/>
  <c r="B842" i="121"/>
  <c r="F842" i="121"/>
  <c r="L842" i="121" s="1"/>
  <c r="D842" i="121" l="1" a="1"/>
  <c r="D842" i="121" s="1"/>
  <c r="E842" i="121" s="1" a="1"/>
  <c r="E842" i="121" s="1"/>
  <c r="G842" i="121" a="1"/>
  <c r="G842" i="121" s="1"/>
  <c r="H842" i="121" a="1"/>
  <c r="H842" i="121" s="1"/>
  <c r="C842" i="121"/>
  <c r="I842" i="121" a="1"/>
  <c r="I842" i="121" s="1"/>
  <c r="B843" i="121"/>
  <c r="K841" i="121" a="1"/>
  <c r="K841" i="121" s="1"/>
  <c r="J841" i="121" a="1"/>
  <c r="J841" i="121" s="1"/>
  <c r="F843" i="121"/>
  <c r="L843" i="121" s="1"/>
  <c r="C843" i="121" l="1"/>
  <c r="G843" i="121" a="1"/>
  <c r="G843" i="121" s="1"/>
  <c r="D843" i="121" a="1"/>
  <c r="D843" i="121" s="1"/>
  <c r="E843" i="121" s="1" a="1"/>
  <c r="E843" i="121" s="1"/>
  <c r="B844" i="121"/>
  <c r="H843" i="121" a="1"/>
  <c r="H843" i="121" s="1"/>
  <c r="I843" i="121" a="1"/>
  <c r="I843" i="121" s="1"/>
  <c r="F844" i="121"/>
  <c r="L844" i="121" s="1"/>
  <c r="I844" i="121" l="1" a="1"/>
  <c r="I844" i="121" s="1"/>
  <c r="C844" i="121"/>
  <c r="G844" i="121" s="1" a="1"/>
  <c r="G844" i="121" s="1"/>
  <c r="B845" i="121"/>
  <c r="D844" i="121" a="1"/>
  <c r="D844" i="121" s="1"/>
  <c r="E844" i="121" s="1" a="1"/>
  <c r="E844" i="121" s="1"/>
  <c r="H844" i="121" a="1"/>
  <c r="H844" i="121" s="1"/>
  <c r="J843" i="121" a="1"/>
  <c r="J843" i="121" s="1"/>
  <c r="K843" i="121" a="1"/>
  <c r="K843" i="121" s="1"/>
  <c r="F845" i="121"/>
  <c r="L845" i="121" s="1"/>
  <c r="C845" i="121" l="1"/>
  <c r="B846" i="121"/>
  <c r="G845" i="121" a="1"/>
  <c r="G845" i="121" s="1"/>
  <c r="D845" i="121" a="1"/>
  <c r="D845" i="121" s="1"/>
  <c r="E845" i="121" s="1" a="1"/>
  <c r="E845" i="121" s="1"/>
  <c r="I845" i="121" a="1"/>
  <c r="I845" i="121" s="1"/>
  <c r="H845" i="121" a="1"/>
  <c r="H845" i="121" s="1"/>
  <c r="F846" i="121"/>
  <c r="L846" i="121" s="1"/>
  <c r="J845" i="121" l="1" a="1"/>
  <c r="J845" i="121" s="1"/>
  <c r="K845" i="121" a="1"/>
  <c r="K845" i="121" s="1"/>
  <c r="I846" i="121" a="1"/>
  <c r="I846" i="121" s="1"/>
  <c r="H846" i="121" a="1"/>
  <c r="H846" i="121" s="1"/>
  <c r="G846" i="121" a="1"/>
  <c r="G846" i="121" s="1"/>
  <c r="D846" i="121" a="1"/>
  <c r="D846" i="121" s="1"/>
  <c r="E846" i="121" s="1" a="1"/>
  <c r="E846" i="121" s="1"/>
  <c r="C846" i="121"/>
  <c r="B847" i="121"/>
  <c r="F847" i="121"/>
  <c r="L847" i="121" s="1"/>
  <c r="B848" i="121" l="1"/>
  <c r="H847" i="121" a="1"/>
  <c r="H847" i="121" s="1"/>
  <c r="I847" i="121" a="1"/>
  <c r="I847" i="121" s="1"/>
  <c r="D847" i="121" a="1"/>
  <c r="D847" i="121" s="1"/>
  <c r="E847" i="121" s="1" a="1"/>
  <c r="E847" i="121" s="1"/>
  <c r="C847" i="121"/>
  <c r="G847" i="121" a="1"/>
  <c r="G847" i="121" s="1"/>
  <c r="F848" i="121"/>
  <c r="L848" i="121" s="1"/>
  <c r="J847" i="121" l="1" a="1"/>
  <c r="J847" i="121" s="1"/>
  <c r="K847" i="121" a="1"/>
  <c r="K847" i="121" s="1"/>
  <c r="D848" i="121" a="1"/>
  <c r="D848" i="121" s="1"/>
  <c r="E848" i="121" s="1" a="1"/>
  <c r="E848" i="121" s="1"/>
  <c r="H848" i="121" a="1"/>
  <c r="H848" i="121" s="1"/>
  <c r="B849" i="121"/>
  <c r="G848" i="121" a="1"/>
  <c r="G848" i="121" s="1"/>
  <c r="I848" i="121" a="1"/>
  <c r="I848" i="121" s="1"/>
  <c r="C848" i="121"/>
  <c r="F849" i="121"/>
  <c r="L849" i="121" s="1"/>
  <c r="C849" i="121" l="1"/>
  <c r="I849" i="121" a="1"/>
  <c r="I849" i="121" s="1"/>
  <c r="H849" i="121" a="1"/>
  <c r="H849" i="121" s="1"/>
  <c r="D849" i="121" a="1"/>
  <c r="D849" i="121" s="1"/>
  <c r="E849" i="121" s="1" a="1"/>
  <c r="E849" i="121" s="1"/>
  <c r="B850" i="121"/>
  <c r="G849" i="121" a="1"/>
  <c r="G849" i="121" s="1"/>
  <c r="F850" i="121"/>
  <c r="K849" i="121" l="1" a="1"/>
  <c r="K849" i="121" s="1"/>
  <c r="J849" i="121" a="1"/>
  <c r="J849" i="121" s="1"/>
  <c r="H850" i="121" a="1"/>
  <c r="H850" i="121" s="1"/>
  <c r="I850" i="121" a="1"/>
  <c r="I850" i="121" s="1"/>
  <c r="D850" i="121" a="1"/>
  <c r="D850" i="121" s="1"/>
  <c r="E850" i="121" s="1" a="1"/>
  <c r="E850" i="121" s="1"/>
  <c r="B851" i="121"/>
  <c r="G850" i="121" a="1"/>
  <c r="G850" i="121" s="1"/>
  <c r="C850" i="121"/>
  <c r="F851" i="121"/>
  <c r="L851" i="121" s="1"/>
  <c r="L850" i="121"/>
  <c r="H851" i="121" l="1" a="1"/>
  <c r="H851" i="121" s="1"/>
  <c r="C851" i="121"/>
  <c r="G851" i="121" a="1"/>
  <c r="G851" i="121" s="1"/>
  <c r="D851" i="121" a="1"/>
  <c r="D851" i="121" s="1"/>
  <c r="E851" i="121" s="1" a="1"/>
  <c r="E851" i="121" s="1"/>
  <c r="B852" i="121"/>
  <c r="I851" i="121" a="1"/>
  <c r="I851" i="121" s="1"/>
  <c r="F852" i="121"/>
  <c r="L852" i="121" s="1"/>
  <c r="J851" i="121" l="1" a="1"/>
  <c r="J851" i="121" s="1"/>
  <c r="K851" i="121" a="1"/>
  <c r="K851" i="121" s="1"/>
  <c r="G852" i="121" a="1"/>
  <c r="G852" i="121" s="1"/>
  <c r="H852" i="121" a="1"/>
  <c r="H852" i="121" s="1"/>
  <c r="C852" i="121"/>
  <c r="D852" i="121" a="1"/>
  <c r="D852" i="121" s="1"/>
  <c r="E852" i="121" s="1" a="1"/>
  <c r="E852" i="121" s="1"/>
  <c r="B853" i="121"/>
  <c r="I852" i="121" a="1"/>
  <c r="I852" i="121" s="1"/>
  <c r="F853" i="121"/>
  <c r="L853" i="121" s="1"/>
  <c r="D853" i="121" l="1" a="1"/>
  <c r="D853" i="121" s="1"/>
  <c r="E853" i="121" s="1" a="1"/>
  <c r="E853" i="121" s="1"/>
  <c r="G853" i="121" a="1"/>
  <c r="G853" i="121" s="1"/>
  <c r="B854" i="121"/>
  <c r="I853" i="121" a="1"/>
  <c r="I853" i="121" s="1"/>
  <c r="C853" i="121"/>
  <c r="H853" i="121" s="1" a="1"/>
  <c r="H853" i="121" s="1"/>
  <c r="F854" i="121"/>
  <c r="L854" i="121" s="1"/>
  <c r="D854" i="121" l="1" a="1"/>
  <c r="D854" i="121" s="1"/>
  <c r="E854" i="121" s="1" a="1"/>
  <c r="E854" i="121" s="1"/>
  <c r="H854" i="121" a="1"/>
  <c r="H854" i="121" s="1"/>
  <c r="B855" i="121"/>
  <c r="G854" i="121" a="1"/>
  <c r="G854" i="121" s="1"/>
  <c r="C854" i="121"/>
  <c r="I854" i="121" a="1"/>
  <c r="I854" i="121" s="1"/>
  <c r="K853" i="121" a="1"/>
  <c r="K853" i="121" s="1"/>
  <c r="J853" i="121" a="1"/>
  <c r="J853" i="121" s="1"/>
  <c r="F855" i="121"/>
  <c r="L855" i="121" s="1"/>
  <c r="B856" i="121" l="1"/>
  <c r="G855" i="121" a="1"/>
  <c r="G855" i="121" s="1"/>
  <c r="I855" i="121" a="1"/>
  <c r="I855" i="121" s="1"/>
  <c r="D855" i="121" a="1"/>
  <c r="D855" i="121" s="1"/>
  <c r="E855" i="121" s="1" a="1"/>
  <c r="E855" i="121" s="1"/>
  <c r="H855" i="121" a="1"/>
  <c r="H855" i="121" s="1"/>
  <c r="C855" i="121"/>
  <c r="F856" i="121"/>
  <c r="L856" i="121" s="1"/>
  <c r="J855" i="121" l="1" a="1"/>
  <c r="J855" i="121" s="1"/>
  <c r="K855" i="121" a="1"/>
  <c r="K855" i="121" s="1"/>
  <c r="H856" i="121" a="1"/>
  <c r="H856" i="121" s="1"/>
  <c r="B857" i="121"/>
  <c r="C856" i="121"/>
  <c r="G856" i="121" a="1"/>
  <c r="G856" i="121" s="1"/>
  <c r="I856" i="121" a="1"/>
  <c r="I856" i="121" s="1"/>
  <c r="D856" i="121" a="1"/>
  <c r="D856" i="121" s="1"/>
  <c r="E856" i="121" s="1" a="1"/>
  <c r="E856" i="121" s="1"/>
  <c r="F857" i="121"/>
  <c r="L857" i="121" s="1"/>
  <c r="C857" i="121" l="1"/>
  <c r="D857" i="121" a="1"/>
  <c r="D857" i="121" s="1"/>
  <c r="E857" i="121" s="1" a="1"/>
  <c r="E857" i="121" s="1"/>
  <c r="H857" i="121" a="1"/>
  <c r="H857" i="121" s="1"/>
  <c r="B858" i="121"/>
  <c r="G857" i="121" a="1"/>
  <c r="G857" i="121" s="1"/>
  <c r="I857" i="121" a="1"/>
  <c r="I857" i="121" s="1"/>
  <c r="F858" i="121"/>
  <c r="L858" i="121" s="1"/>
  <c r="K857" i="121" l="1" a="1"/>
  <c r="K857" i="121" s="1"/>
  <c r="J857" i="121" a="1"/>
  <c r="J857" i="121" s="1"/>
  <c r="C858" i="121"/>
  <c r="G858" i="121" a="1"/>
  <c r="G858" i="121" s="1"/>
  <c r="H858" i="121" a="1"/>
  <c r="H858" i="121" s="1"/>
  <c r="D858" i="121" a="1"/>
  <c r="D858" i="121" s="1"/>
  <c r="E858" i="121" s="1" a="1"/>
  <c r="E858" i="121" s="1"/>
  <c r="B859" i="121"/>
  <c r="I858" i="121" a="1"/>
  <c r="I858" i="121" s="1"/>
  <c r="F859" i="121"/>
  <c r="L859" i="121" s="1"/>
  <c r="C859" i="121" l="1"/>
  <c r="I859" i="121" s="1" a="1"/>
  <c r="I859" i="121" s="1"/>
  <c r="H859" i="121" a="1"/>
  <c r="H859" i="121" s="1"/>
  <c r="D859" i="121" a="1"/>
  <c r="D859" i="121" s="1"/>
  <c r="E859" i="121" s="1" a="1"/>
  <c r="E859" i="121" s="1"/>
  <c r="B860" i="121"/>
  <c r="G859" i="121" a="1"/>
  <c r="G859" i="121" s="1"/>
  <c r="F860" i="121"/>
  <c r="L860" i="121" s="1"/>
  <c r="J859" i="121" l="1" a="1"/>
  <c r="J859" i="121" s="1"/>
  <c r="K859" i="121" a="1"/>
  <c r="K859" i="121" s="1"/>
  <c r="D860" i="121" a="1"/>
  <c r="D860" i="121" s="1"/>
  <c r="E860" i="121" s="1" a="1"/>
  <c r="E860" i="121" s="1"/>
  <c r="I860" i="121" a="1"/>
  <c r="I860" i="121" s="1"/>
  <c r="G860" i="121" a="1"/>
  <c r="G860" i="121" s="1"/>
  <c r="B861" i="121"/>
  <c r="C860" i="121"/>
  <c r="H860" i="121" a="1"/>
  <c r="H860" i="121" s="1"/>
  <c r="F861" i="121"/>
  <c r="L861" i="121" s="1"/>
  <c r="I861" i="121" l="1" a="1"/>
  <c r="I861" i="121" s="1"/>
  <c r="B862" i="121"/>
  <c r="C861" i="121"/>
  <c r="H861" i="121" a="1"/>
  <c r="H861" i="121" s="1"/>
  <c r="D861" i="121" a="1"/>
  <c r="D861" i="121" s="1"/>
  <c r="E861" i="121" s="1" a="1"/>
  <c r="E861" i="121" s="1"/>
  <c r="G861" i="121" a="1"/>
  <c r="G861" i="121" s="1"/>
  <c r="F862" i="121"/>
  <c r="L862" i="121" s="1"/>
  <c r="K861" i="121" l="1" a="1"/>
  <c r="K861" i="121" s="1"/>
  <c r="J861" i="121" a="1"/>
  <c r="J861" i="121" s="1"/>
  <c r="I862" i="121" a="1"/>
  <c r="I862" i="121" s="1"/>
  <c r="B863" i="121"/>
  <c r="G862" i="121" a="1"/>
  <c r="G862" i="121" s="1"/>
  <c r="H862" i="121" a="1"/>
  <c r="H862" i="121" s="1"/>
  <c r="C862" i="121"/>
  <c r="D862" i="121" a="1"/>
  <c r="D862" i="121" s="1"/>
  <c r="E862" i="121" s="1" a="1"/>
  <c r="E862" i="121" s="1"/>
  <c r="F863" i="121"/>
  <c r="L863" i="121" s="1"/>
  <c r="B864" i="121" l="1"/>
  <c r="C863" i="121"/>
  <c r="I863" i="121" a="1"/>
  <c r="I863" i="121" s="1"/>
  <c r="D863" i="121" a="1"/>
  <c r="D863" i="121" s="1"/>
  <c r="E863" i="121" s="1" a="1"/>
  <c r="E863" i="121" s="1"/>
  <c r="H863" i="121" a="1"/>
  <c r="H863" i="121" s="1"/>
  <c r="G863" i="121" a="1"/>
  <c r="G863" i="121" s="1"/>
  <c r="F864" i="121"/>
  <c r="L864" i="121" s="1"/>
  <c r="K863" i="121" l="1" a="1"/>
  <c r="K863" i="121" s="1"/>
  <c r="J863" i="121" a="1"/>
  <c r="J863" i="121" s="1"/>
  <c r="H864" i="121" a="1"/>
  <c r="H864" i="121" s="1"/>
  <c r="B865" i="121"/>
  <c r="C864" i="121"/>
  <c r="G864" i="121" a="1"/>
  <c r="G864" i="121" s="1"/>
  <c r="D864" i="121" a="1"/>
  <c r="D864" i="121" s="1"/>
  <c r="E864" i="121" s="1" a="1"/>
  <c r="E864" i="121" s="1"/>
  <c r="I864" i="121" a="1"/>
  <c r="I864" i="121" s="1"/>
  <c r="F865" i="121"/>
  <c r="L865" i="121" s="1"/>
  <c r="C865" i="121" l="1"/>
  <c r="D865" i="121" a="1"/>
  <c r="D865" i="121" s="1"/>
  <c r="E865" i="121" s="1" a="1"/>
  <c r="E865" i="121" s="1"/>
  <c r="G865" i="121" a="1"/>
  <c r="G865" i="121" s="1"/>
  <c r="H865" i="121" a="1"/>
  <c r="H865" i="121" s="1"/>
  <c r="I865" i="121" a="1"/>
  <c r="I865" i="121" s="1"/>
  <c r="B866" i="121"/>
  <c r="F866" i="121"/>
  <c r="L866" i="121" s="1"/>
  <c r="B867" i="121" l="1"/>
  <c r="G866" i="121" a="1"/>
  <c r="G866" i="121" s="1"/>
  <c r="H866" i="121" a="1"/>
  <c r="H866" i="121" s="1"/>
  <c r="I866" i="121" a="1"/>
  <c r="I866" i="121" s="1"/>
  <c r="C866" i="121"/>
  <c r="D866" i="121" s="1" a="1"/>
  <c r="D866" i="121" s="1"/>
  <c r="E866" i="121" s="1" a="1"/>
  <c r="E866" i="121" s="1"/>
  <c r="K865" i="121" a="1"/>
  <c r="K865" i="121" s="1"/>
  <c r="J865" i="121" a="1"/>
  <c r="J865" i="121" s="1"/>
  <c r="F867" i="121"/>
  <c r="L867" i="121" s="1"/>
  <c r="C867" i="121" l="1"/>
  <c r="G867" i="121" s="1" a="1"/>
  <c r="G867" i="121" s="1"/>
  <c r="H867" i="121" a="1"/>
  <c r="H867" i="121" s="1"/>
  <c r="D867" i="121" a="1"/>
  <c r="D867" i="121" s="1"/>
  <c r="E867" i="121" s="1" a="1"/>
  <c r="E867" i="121" s="1"/>
  <c r="I867" i="121" a="1"/>
  <c r="I867" i="121" s="1"/>
  <c r="B868" i="121"/>
  <c r="F868" i="121"/>
  <c r="L868" i="121" s="1"/>
  <c r="G868" i="121" l="1" a="1"/>
  <c r="G868" i="121" s="1"/>
  <c r="B869" i="121"/>
  <c r="C868" i="121"/>
  <c r="I868" i="121" s="1" a="1"/>
  <c r="I868" i="121" s="1"/>
  <c r="D868" i="121" a="1"/>
  <c r="D868" i="121" s="1"/>
  <c r="E868" i="121" s="1" a="1"/>
  <c r="E868" i="121" s="1"/>
  <c r="H868" i="121" a="1"/>
  <c r="H868" i="121" s="1"/>
  <c r="J867" i="121" a="1"/>
  <c r="J867" i="121" s="1"/>
  <c r="K867" i="121" a="1"/>
  <c r="K867" i="121" s="1"/>
  <c r="F869" i="121"/>
  <c r="L869" i="121" s="1"/>
  <c r="I869" i="121" l="1" a="1"/>
  <c r="I869" i="121" s="1"/>
  <c r="H869" i="121" a="1"/>
  <c r="H869" i="121" s="1"/>
  <c r="B870" i="121"/>
  <c r="D869" i="121" a="1"/>
  <c r="D869" i="121" s="1"/>
  <c r="E869" i="121" s="1" a="1"/>
  <c r="E869" i="121" s="1"/>
  <c r="G869" i="121" a="1"/>
  <c r="G869" i="121" s="1"/>
  <c r="C869" i="121"/>
  <c r="F870" i="121"/>
  <c r="L870" i="121" s="1"/>
  <c r="K869" i="121" l="1" a="1"/>
  <c r="K869" i="121" s="1"/>
  <c r="J869" i="121" a="1"/>
  <c r="J869" i="121" s="1"/>
  <c r="I870" i="121" a="1"/>
  <c r="I870" i="121" s="1"/>
  <c r="G870" i="121" a="1"/>
  <c r="G870" i="121" s="1"/>
  <c r="D870" i="121" a="1"/>
  <c r="D870" i="121" s="1"/>
  <c r="E870" i="121" s="1" a="1"/>
  <c r="E870" i="121" s="1"/>
  <c r="H870" i="121" a="1"/>
  <c r="H870" i="121" s="1"/>
  <c r="C870" i="121"/>
  <c r="B871" i="121"/>
  <c r="F871" i="121"/>
  <c r="L871" i="121" s="1"/>
  <c r="I871" i="121" l="1" a="1"/>
  <c r="I871" i="121" s="1"/>
  <c r="B872" i="121"/>
  <c r="D871" i="121" a="1"/>
  <c r="D871" i="121" s="1"/>
  <c r="E871" i="121" s="1" a="1"/>
  <c r="E871" i="121" s="1"/>
  <c r="H871" i="121" a="1"/>
  <c r="H871" i="121" s="1"/>
  <c r="C871" i="121"/>
  <c r="G871" i="121" a="1"/>
  <c r="G871" i="121" s="1"/>
  <c r="F872" i="121"/>
  <c r="L872" i="121" s="1"/>
  <c r="H872" i="121" l="1" a="1"/>
  <c r="H872" i="121" s="1"/>
  <c r="C872" i="121"/>
  <c r="I872" i="121" s="1" a="1"/>
  <c r="I872" i="121" s="1"/>
  <c r="G872" i="121" a="1"/>
  <c r="G872" i="121" s="1"/>
  <c r="B873" i="121"/>
  <c r="D872" i="121" a="1"/>
  <c r="D872" i="121" s="1"/>
  <c r="E872" i="121" s="1" a="1"/>
  <c r="E872" i="121" s="1"/>
  <c r="J871" i="121" a="1"/>
  <c r="J871" i="121" s="1"/>
  <c r="K871" i="121" a="1"/>
  <c r="K871" i="121" s="1"/>
  <c r="F873" i="121"/>
  <c r="L873" i="121" s="1"/>
  <c r="C873" i="121" l="1"/>
  <c r="G873" i="121" a="1"/>
  <c r="G873" i="121" s="1"/>
  <c r="D873" i="121" a="1"/>
  <c r="D873" i="121" s="1"/>
  <c r="E873" i="121" s="1" a="1"/>
  <c r="E873" i="121" s="1"/>
  <c r="I873" i="121" a="1"/>
  <c r="I873" i="121" s="1"/>
  <c r="H873" i="121" a="1"/>
  <c r="H873" i="121" s="1"/>
  <c r="B874" i="121"/>
  <c r="F874" i="121"/>
  <c r="L874" i="121" s="1"/>
  <c r="G874" i="121" l="1" a="1"/>
  <c r="G874" i="121" s="1"/>
  <c r="B875" i="121"/>
  <c r="H874" i="121" a="1"/>
  <c r="H874" i="121" s="1"/>
  <c r="C874" i="121"/>
  <c r="D874" i="121" s="1" a="1"/>
  <c r="D874" i="121" s="1"/>
  <c r="E874" i="121" s="1" a="1"/>
  <c r="E874" i="121" s="1"/>
  <c r="I874" i="121" a="1"/>
  <c r="I874" i="121" s="1"/>
  <c r="K873" i="121" a="1"/>
  <c r="K873" i="121" s="1"/>
  <c r="J873" i="121" a="1"/>
  <c r="J873" i="121" s="1"/>
  <c r="F875" i="121"/>
  <c r="C875" i="121" l="1"/>
  <c r="I875" i="121" s="1" a="1"/>
  <c r="I875" i="121" s="1"/>
  <c r="D875" i="121" a="1"/>
  <c r="D875" i="121" s="1"/>
  <c r="E875" i="121" s="1" a="1"/>
  <c r="E875" i="121" s="1"/>
  <c r="G875" i="121" a="1"/>
  <c r="G875" i="121" s="1"/>
  <c r="B876" i="121"/>
  <c r="H875" i="121" a="1"/>
  <c r="H875" i="121" s="1"/>
  <c r="F876" i="121"/>
  <c r="L876" i="121" s="1"/>
  <c r="L875" i="121"/>
  <c r="G876" i="121" l="1" a="1"/>
  <c r="G876" i="121" s="1"/>
  <c r="I876" i="121" a="1"/>
  <c r="I876" i="121" s="1"/>
  <c r="D876" i="121" a="1"/>
  <c r="D876" i="121" s="1"/>
  <c r="E876" i="121" s="1" a="1"/>
  <c r="E876" i="121" s="1"/>
  <c r="B877" i="121"/>
  <c r="C876" i="121"/>
  <c r="H876" i="121" a="1"/>
  <c r="H876" i="121" s="1"/>
  <c r="K875" i="121" a="1"/>
  <c r="K875" i="121" s="1"/>
  <c r="J875" i="121" a="1"/>
  <c r="J875" i="121" s="1"/>
  <c r="F877" i="121"/>
  <c r="L877" i="121" s="1"/>
  <c r="B878" i="121" l="1"/>
  <c r="C877" i="121"/>
  <c r="D877" i="121" s="1" a="1"/>
  <c r="D877" i="121" s="1"/>
  <c r="E877" i="121" s="1" a="1"/>
  <c r="E877" i="121" s="1"/>
  <c r="G877" i="121" a="1"/>
  <c r="G877" i="121" s="1"/>
  <c r="H877" i="121" a="1"/>
  <c r="H877" i="121" s="1"/>
  <c r="I877" i="121" a="1"/>
  <c r="I877" i="121" s="1"/>
  <c r="F878" i="121"/>
  <c r="L878" i="121" s="1"/>
  <c r="G878" i="121" l="1" a="1"/>
  <c r="G878" i="121" s="1"/>
  <c r="I878" i="121" a="1"/>
  <c r="I878" i="121" s="1"/>
  <c r="D878" i="121" a="1"/>
  <c r="D878" i="121" s="1"/>
  <c r="E878" i="121" s="1" a="1"/>
  <c r="E878" i="121" s="1"/>
  <c r="H878" i="121" a="1"/>
  <c r="H878" i="121" s="1"/>
  <c r="B879" i="121"/>
  <c r="C878" i="121"/>
  <c r="K877" i="121" a="1"/>
  <c r="K877" i="121" s="1"/>
  <c r="J877" i="121" a="1"/>
  <c r="J877" i="121" s="1"/>
  <c r="F879" i="121"/>
  <c r="L879" i="121" s="1"/>
  <c r="G879" i="121" l="1" a="1"/>
  <c r="G879" i="121" s="1"/>
  <c r="D879" i="121" a="1"/>
  <c r="D879" i="121" s="1"/>
  <c r="E879" i="121" s="1" a="1"/>
  <c r="E879" i="121" s="1"/>
  <c r="B880" i="121"/>
  <c r="C879" i="121"/>
  <c r="H879" i="121" a="1"/>
  <c r="H879" i="121" s="1"/>
  <c r="I879" i="121" a="1"/>
  <c r="I879" i="121" s="1"/>
  <c r="F880" i="121"/>
  <c r="L880" i="121" s="1"/>
  <c r="D880" i="121" l="1" a="1"/>
  <c r="D880" i="121" s="1"/>
  <c r="E880" i="121" s="1" a="1"/>
  <c r="E880" i="121" s="1"/>
  <c r="H880" i="121" a="1"/>
  <c r="H880" i="121" s="1"/>
  <c r="C880" i="121"/>
  <c r="B881" i="121"/>
  <c r="I880" i="121" a="1"/>
  <c r="I880" i="121" s="1"/>
  <c r="G880" i="121" a="1"/>
  <c r="G880" i="121" s="1"/>
  <c r="K879" i="121" a="1"/>
  <c r="K879" i="121" s="1"/>
  <c r="J879" i="121" a="1"/>
  <c r="J879" i="121" s="1"/>
  <c r="F881" i="121"/>
  <c r="L881" i="121" s="1"/>
  <c r="D881" i="121" l="1" a="1"/>
  <c r="D881" i="121" s="1"/>
  <c r="E881" i="121" s="1" a="1"/>
  <c r="E881" i="121" s="1"/>
  <c r="I881" i="121" a="1"/>
  <c r="I881" i="121" s="1"/>
  <c r="H881" i="121" a="1"/>
  <c r="H881" i="121" s="1"/>
  <c r="B882" i="121"/>
  <c r="C881" i="121"/>
  <c r="G881" i="121" a="1"/>
  <c r="G881" i="121" s="1"/>
  <c r="F882" i="121"/>
  <c r="K881" i="121" l="1" a="1"/>
  <c r="K881" i="121" s="1"/>
  <c r="J881" i="121" a="1"/>
  <c r="J881" i="121" s="1"/>
  <c r="G882" i="121" a="1"/>
  <c r="G882" i="121" s="1"/>
  <c r="H882" i="121" a="1"/>
  <c r="H882" i="121" s="1"/>
  <c r="I882" i="121" a="1"/>
  <c r="I882" i="121" s="1"/>
  <c r="D882" i="121" a="1"/>
  <c r="D882" i="121" s="1"/>
  <c r="E882" i="121" s="1" a="1"/>
  <c r="E882" i="121" s="1"/>
  <c r="B883" i="121"/>
  <c r="C882" i="121"/>
  <c r="F883" i="121"/>
  <c r="L883" i="121" s="1"/>
  <c r="L882" i="121"/>
  <c r="C883" i="121" l="1"/>
  <c r="I883" i="121" a="1"/>
  <c r="I883" i="121" s="1"/>
  <c r="H883" i="121" a="1"/>
  <c r="H883" i="121" s="1"/>
  <c r="G883" i="121" a="1"/>
  <c r="G883" i="121" s="1"/>
  <c r="D883" i="121" a="1"/>
  <c r="D883" i="121" s="1"/>
  <c r="E883" i="121" s="1" a="1"/>
  <c r="E883" i="121" s="1"/>
  <c r="B884" i="121"/>
  <c r="F884" i="121"/>
  <c r="L884" i="121" s="1"/>
  <c r="D884" i="121" l="1" a="1"/>
  <c r="D884" i="121" s="1"/>
  <c r="E884" i="121" s="1" a="1"/>
  <c r="E884" i="121" s="1"/>
  <c r="G884" i="121" a="1"/>
  <c r="G884" i="121" s="1"/>
  <c r="I884" i="121" a="1"/>
  <c r="I884" i="121" s="1"/>
  <c r="H884" i="121" a="1"/>
  <c r="H884" i="121" s="1"/>
  <c r="C884" i="121"/>
  <c r="B885" i="121"/>
  <c r="J883" i="121" a="1"/>
  <c r="J883" i="121" s="1"/>
  <c r="K883" i="121" a="1"/>
  <c r="K883" i="121" s="1"/>
  <c r="F885" i="121"/>
  <c r="L885" i="121" s="1"/>
  <c r="B886" i="121" l="1"/>
  <c r="I885" i="121" a="1"/>
  <c r="I885" i="121" s="1"/>
  <c r="D885" i="121" a="1"/>
  <c r="D885" i="121" s="1"/>
  <c r="E885" i="121" s="1" a="1"/>
  <c r="E885" i="121" s="1"/>
  <c r="G885" i="121" a="1"/>
  <c r="G885" i="121" s="1"/>
  <c r="C885" i="121"/>
  <c r="H885" i="121" s="1" a="1"/>
  <c r="H885" i="121" s="1"/>
  <c r="F886" i="121"/>
  <c r="J885" i="121" l="1" a="1"/>
  <c r="J885" i="121" s="1"/>
  <c r="K885" i="121" a="1"/>
  <c r="K885" i="121" s="1"/>
  <c r="I886" i="121" a="1"/>
  <c r="I886" i="121" s="1"/>
  <c r="D886" i="121" a="1"/>
  <c r="D886" i="121" s="1"/>
  <c r="E886" i="121" s="1" a="1"/>
  <c r="E886" i="121" s="1"/>
  <c r="H886" i="121" a="1"/>
  <c r="H886" i="121" s="1"/>
  <c r="G886" i="121" a="1"/>
  <c r="G886" i="121" s="1"/>
  <c r="B887" i="121"/>
  <c r="C886" i="121"/>
  <c r="F887" i="121"/>
  <c r="L887" i="121" s="1"/>
  <c r="L886" i="121"/>
  <c r="C887" i="121" l="1"/>
  <c r="H887" i="121" s="1" a="1"/>
  <c r="H887" i="121" s="1"/>
  <c r="D887" i="121" a="1"/>
  <c r="D887" i="121" s="1"/>
  <c r="E887" i="121" s="1" a="1"/>
  <c r="E887" i="121" s="1"/>
  <c r="G887" i="121" a="1"/>
  <c r="G887" i="121" s="1"/>
  <c r="B888" i="121"/>
  <c r="I887" i="121" a="1"/>
  <c r="I887" i="121" s="1"/>
  <c r="F888" i="121"/>
  <c r="L888" i="121" s="1"/>
  <c r="D888" i="121" l="1" a="1"/>
  <c r="D888" i="121" s="1"/>
  <c r="E888" i="121" s="1" a="1"/>
  <c r="E888" i="121" s="1"/>
  <c r="B889" i="121"/>
  <c r="H888" i="121" a="1"/>
  <c r="H888" i="121" s="1"/>
  <c r="C888" i="121"/>
  <c r="G888" i="121" s="1" a="1"/>
  <c r="G888" i="121" s="1"/>
  <c r="I888" i="121" a="1"/>
  <c r="I888" i="121" s="1"/>
  <c r="J887" i="121" a="1"/>
  <c r="J887" i="121" s="1"/>
  <c r="K887" i="121" a="1"/>
  <c r="K887" i="121" s="1"/>
  <c r="F889" i="121"/>
  <c r="L889" i="121" s="1"/>
  <c r="B890" i="121" l="1"/>
  <c r="D889" i="121" a="1"/>
  <c r="D889" i="121" s="1"/>
  <c r="E889" i="121" s="1" a="1"/>
  <c r="E889" i="121" s="1"/>
  <c r="H889" i="121" a="1"/>
  <c r="H889" i="121" s="1"/>
  <c r="C889" i="121"/>
  <c r="I889" i="121" s="1" a="1"/>
  <c r="I889" i="121" s="1"/>
  <c r="G889" i="121" a="1"/>
  <c r="G889" i="121" s="1"/>
  <c r="F890" i="121"/>
  <c r="L890" i="121" s="1"/>
  <c r="K889" i="121" l="1" a="1"/>
  <c r="K889" i="121" s="1"/>
  <c r="J889" i="121" a="1"/>
  <c r="J889" i="121" s="1"/>
  <c r="H890" i="121" a="1"/>
  <c r="H890" i="121" s="1"/>
  <c r="G890" i="121" a="1"/>
  <c r="G890" i="121" s="1"/>
  <c r="D890" i="121" a="1"/>
  <c r="D890" i="121" s="1"/>
  <c r="E890" i="121" s="1" a="1"/>
  <c r="E890" i="121" s="1"/>
  <c r="B891" i="121"/>
  <c r="I890" i="121" a="1"/>
  <c r="I890" i="121" s="1"/>
  <c r="C890" i="121"/>
  <c r="F891" i="121"/>
  <c r="L891" i="121" s="1"/>
  <c r="H891" i="121" l="1" a="1"/>
  <c r="H891" i="121" s="1"/>
  <c r="B892" i="121"/>
  <c r="I891" i="121" a="1"/>
  <c r="I891" i="121" s="1"/>
  <c r="C891" i="121"/>
  <c r="G891" i="121" s="1" a="1"/>
  <c r="G891" i="121" s="1"/>
  <c r="D891" i="121" a="1"/>
  <c r="D891" i="121" s="1"/>
  <c r="E891" i="121" s="1" a="1"/>
  <c r="E891" i="121" s="1"/>
  <c r="F892" i="121"/>
  <c r="L892" i="121" s="1"/>
  <c r="J891" i="121" l="1" a="1"/>
  <c r="J891" i="121" s="1"/>
  <c r="K891" i="121" a="1"/>
  <c r="K891" i="121" s="1"/>
  <c r="I892" i="121" a="1"/>
  <c r="I892" i="121" s="1"/>
  <c r="G892" i="121" a="1"/>
  <c r="G892" i="121" s="1"/>
  <c r="D892" i="121" a="1"/>
  <c r="D892" i="121" s="1"/>
  <c r="E892" i="121" s="1" a="1"/>
  <c r="E892" i="121" s="1"/>
  <c r="B893" i="121"/>
  <c r="C892" i="121"/>
  <c r="H892" i="121" a="1"/>
  <c r="H892" i="121" s="1"/>
  <c r="F893" i="121"/>
  <c r="L893" i="121" s="1"/>
  <c r="I893" i="121" l="1" a="1"/>
  <c r="I893" i="121" s="1"/>
  <c r="B894" i="121"/>
  <c r="C893" i="121"/>
  <c r="D893" i="121" a="1"/>
  <c r="D893" i="121" s="1"/>
  <c r="E893" i="121" s="1" a="1"/>
  <c r="E893" i="121" s="1"/>
  <c r="G893" i="121" a="1"/>
  <c r="G893" i="121" s="1"/>
  <c r="H893" i="121" a="1"/>
  <c r="H893" i="121" s="1"/>
  <c r="F894" i="121"/>
  <c r="L894" i="121" s="1"/>
  <c r="K893" i="121" l="1" a="1"/>
  <c r="K893" i="121" s="1"/>
  <c r="J893" i="121" a="1"/>
  <c r="J893" i="121" s="1"/>
  <c r="D894" i="121" a="1"/>
  <c r="D894" i="121" s="1"/>
  <c r="E894" i="121" s="1" a="1"/>
  <c r="E894" i="121" s="1"/>
  <c r="H894" i="121" a="1"/>
  <c r="H894" i="121" s="1"/>
  <c r="B895" i="121"/>
  <c r="C894" i="121"/>
  <c r="G894" i="121" a="1"/>
  <c r="G894" i="121" s="1"/>
  <c r="I894" i="121" a="1"/>
  <c r="I894" i="121" s="1"/>
  <c r="F895" i="121"/>
  <c r="L895" i="121" s="1"/>
  <c r="I895" i="121" l="1" a="1"/>
  <c r="I895" i="121" s="1"/>
  <c r="B896" i="121"/>
  <c r="D895" i="121" a="1"/>
  <c r="D895" i="121" s="1"/>
  <c r="E895" i="121" s="1" a="1"/>
  <c r="E895" i="121" s="1"/>
  <c r="H895" i="121" a="1"/>
  <c r="H895" i="121" s="1"/>
  <c r="C895" i="121"/>
  <c r="G895" i="121" a="1"/>
  <c r="G895" i="121" s="1"/>
  <c r="F896" i="121"/>
  <c r="K895" i="121" l="1" a="1"/>
  <c r="K895" i="121" s="1"/>
  <c r="J895" i="121" a="1"/>
  <c r="J895" i="121" s="1"/>
  <c r="H896" i="121" a="1"/>
  <c r="H896" i="121" s="1"/>
  <c r="B897" i="121"/>
  <c r="C896" i="121"/>
  <c r="G896" i="121" a="1"/>
  <c r="G896" i="121" s="1"/>
  <c r="I896" i="121" a="1"/>
  <c r="I896" i="121" s="1"/>
  <c r="D896" i="121" a="1"/>
  <c r="D896" i="121" s="1"/>
  <c r="E896" i="121" s="1" a="1"/>
  <c r="E896" i="121" s="1"/>
  <c r="F897" i="121"/>
  <c r="L897" i="121" s="1"/>
  <c r="L896" i="121"/>
  <c r="C897" i="121" l="1"/>
  <c r="H897" i="121" a="1"/>
  <c r="H897" i="121" s="1"/>
  <c r="G897" i="121" a="1"/>
  <c r="G897" i="121" s="1"/>
  <c r="I897" i="121" a="1"/>
  <c r="I897" i="121" s="1"/>
  <c r="B898" i="121"/>
  <c r="G898" i="121" s="1" a="1"/>
  <c r="G898" i="121" s="1"/>
  <c r="D897" i="121" a="1"/>
  <c r="D897" i="121" s="1"/>
  <c r="E897" i="121" s="1" a="1"/>
  <c r="E897" i="121" s="1"/>
  <c r="F898" i="121"/>
  <c r="L898" i="121" s="1"/>
  <c r="I898" i="121" l="1" a="1"/>
  <c r="I898" i="121" s="1"/>
  <c r="H898" i="121" a="1"/>
  <c r="H898" i="121" s="1"/>
  <c r="D898" i="121" a="1"/>
  <c r="D898" i="121" s="1"/>
  <c r="E898" i="121" s="1" a="1"/>
  <c r="E898" i="121" s="1"/>
  <c r="C898" i="121"/>
  <c r="B899" i="121"/>
  <c r="K897" i="121" a="1"/>
  <c r="K897" i="121" s="1"/>
  <c r="J897" i="121" a="1"/>
  <c r="J897" i="121" s="1"/>
  <c r="F899" i="121"/>
  <c r="L899" i="121" s="1"/>
  <c r="B900" i="121" l="1"/>
  <c r="C899" i="121"/>
  <c r="I899" i="121" a="1"/>
  <c r="I899" i="121" s="1"/>
  <c r="H899" i="121" a="1"/>
  <c r="H899" i="121" s="1"/>
  <c r="D899" i="121" a="1"/>
  <c r="D899" i="121" s="1"/>
  <c r="E899" i="121" s="1" a="1"/>
  <c r="E899" i="121" s="1"/>
  <c r="G899" i="121" a="1"/>
  <c r="G899" i="121" s="1"/>
  <c r="F900" i="121"/>
  <c r="L900" i="121" s="1"/>
  <c r="J899" i="121" l="1" a="1"/>
  <c r="J899" i="121" s="1"/>
  <c r="K899" i="121" a="1"/>
  <c r="K899" i="121" s="1"/>
  <c r="I900" i="121" a="1"/>
  <c r="I900" i="121" s="1"/>
  <c r="G900" i="121" a="1"/>
  <c r="G900" i="121" s="1"/>
  <c r="H900" i="121" a="1"/>
  <c r="H900" i="121" s="1"/>
  <c r="B901" i="121"/>
  <c r="C900" i="121"/>
  <c r="D900" i="121" a="1"/>
  <c r="D900" i="121" s="1"/>
  <c r="E900" i="121" s="1" a="1"/>
  <c r="E900" i="121" s="1"/>
  <c r="F901" i="121"/>
  <c r="B902" i="121" l="1"/>
  <c r="I901" i="121" a="1"/>
  <c r="I901" i="121" s="1"/>
  <c r="D901" i="121" a="1"/>
  <c r="D901" i="121" s="1"/>
  <c r="E901" i="121" s="1" a="1"/>
  <c r="E901" i="121" s="1"/>
  <c r="H901" i="121" a="1"/>
  <c r="H901" i="121" s="1"/>
  <c r="G901" i="121" a="1"/>
  <c r="G901" i="121" s="1"/>
  <c r="C901" i="121"/>
  <c r="F902" i="121"/>
  <c r="L902" i="121" s="1"/>
  <c r="L901" i="121"/>
  <c r="J901" i="121" l="1" a="1"/>
  <c r="J901" i="121" s="1"/>
  <c r="K901" i="121" a="1"/>
  <c r="K901" i="121" s="1"/>
  <c r="I902" i="121" a="1"/>
  <c r="I902" i="121" s="1"/>
  <c r="H902" i="121" a="1"/>
  <c r="H902" i="121" s="1"/>
  <c r="G902" i="121" a="1"/>
  <c r="G902" i="121" s="1"/>
  <c r="D902" i="121" a="1"/>
  <c r="D902" i="121" s="1"/>
  <c r="E902" i="121" s="1" a="1"/>
  <c r="E902" i="121" s="1"/>
  <c r="C902" i="121"/>
  <c r="B903" i="121"/>
  <c r="F903" i="121"/>
  <c r="L903" i="121" s="1"/>
  <c r="D903" i="121" l="1" a="1"/>
  <c r="D903" i="121" s="1"/>
  <c r="E903" i="121" s="1" a="1"/>
  <c r="E903" i="121" s="1"/>
  <c r="C903" i="121"/>
  <c r="H903" i="121" a="1"/>
  <c r="H903" i="121" s="1"/>
  <c r="G903" i="121" a="1"/>
  <c r="G903" i="121" s="1"/>
  <c r="I903" i="121" a="1"/>
  <c r="I903" i="121" s="1"/>
  <c r="B904" i="121"/>
  <c r="I904" i="121" s="1" a="1"/>
  <c r="I904" i="121" s="1"/>
  <c r="F904" i="121"/>
  <c r="L904" i="121" s="1"/>
  <c r="J903" i="121" l="1" a="1"/>
  <c r="J903" i="121" s="1"/>
  <c r="K903" i="121" a="1"/>
  <c r="K903" i="121" s="1"/>
  <c r="D904" i="121" a="1"/>
  <c r="D904" i="121" s="1"/>
  <c r="E904" i="121" s="1" a="1"/>
  <c r="E904" i="121" s="1"/>
  <c r="B905" i="121"/>
  <c r="C904" i="121"/>
  <c r="H904" i="121" s="1" a="1"/>
  <c r="H904" i="121" s="1"/>
  <c r="G904" i="121" a="1"/>
  <c r="G904" i="121" s="1"/>
  <c r="F905" i="121"/>
  <c r="L905" i="121" s="1"/>
  <c r="G905" i="121" l="1" a="1"/>
  <c r="G905" i="121" s="1"/>
  <c r="I905" i="121" a="1"/>
  <c r="I905" i="121" s="1"/>
  <c r="D905" i="121" a="1"/>
  <c r="D905" i="121" s="1"/>
  <c r="E905" i="121" s="1" a="1"/>
  <c r="E905" i="121" s="1"/>
  <c r="B906" i="121"/>
  <c r="D906" i="121" s="1" a="1"/>
  <c r="D906" i="121" s="1"/>
  <c r="E906" i="121" s="1" a="1"/>
  <c r="E906" i="121" s="1"/>
  <c r="F906" i="121" s="1"/>
  <c r="C905" i="121"/>
  <c r="H905" i="121" a="1"/>
  <c r="H905" i="121" s="1"/>
  <c r="K905" i="121" l="1" a="1"/>
  <c r="K905" i="121" s="1"/>
  <c r="J905" i="121" a="1"/>
  <c r="J905" i="121" s="1"/>
  <c r="C906" i="121"/>
  <c r="I906" i="121" s="1" a="1"/>
  <c r="I906" i="121" s="1"/>
  <c r="B907" i="121"/>
  <c r="G906" i="121" a="1"/>
  <c r="G906" i="121" s="1"/>
  <c r="H906" i="121" a="1"/>
  <c r="H906" i="121" s="1"/>
  <c r="F907" i="121"/>
  <c r="L907" i="121" s="1"/>
  <c r="L906" i="121"/>
  <c r="G907" i="121" l="1" a="1"/>
  <c r="G907" i="121" s="1"/>
  <c r="I907" i="121" a="1"/>
  <c r="I907" i="121" s="1"/>
  <c r="C907" i="121"/>
  <c r="D907" i="121" a="1"/>
  <c r="D907" i="121" s="1"/>
  <c r="E907" i="121" s="1" a="1"/>
  <c r="E907" i="121" s="1"/>
  <c r="H907" i="121" a="1"/>
  <c r="H907" i="121" s="1"/>
  <c r="B908" i="121"/>
  <c r="F908" i="121"/>
  <c r="L908" i="121" s="1"/>
  <c r="I908" i="121" l="1" a="1"/>
  <c r="I908" i="121" s="1"/>
  <c r="B909" i="121"/>
  <c r="D908" i="121" a="1"/>
  <c r="D908" i="121" s="1"/>
  <c r="E908" i="121" s="1" a="1"/>
  <c r="E908" i="121" s="1"/>
  <c r="C908" i="121"/>
  <c r="G908" i="121" s="1" a="1"/>
  <c r="G908" i="121" s="1"/>
  <c r="H908" i="121" a="1"/>
  <c r="H908" i="121" s="1"/>
  <c r="K907" i="121" a="1"/>
  <c r="K907" i="121" s="1"/>
  <c r="J907" i="121" a="1"/>
  <c r="J907" i="121" s="1"/>
  <c r="F909" i="121"/>
  <c r="L909" i="121" s="1"/>
  <c r="C909" i="121" l="1"/>
  <c r="H909" i="121" a="1"/>
  <c r="H909" i="121" s="1"/>
  <c r="B910" i="121"/>
  <c r="I909" i="121" a="1"/>
  <c r="I909" i="121" s="1"/>
  <c r="D909" i="121" a="1"/>
  <c r="D909" i="121" s="1"/>
  <c r="E909" i="121" s="1" a="1"/>
  <c r="E909" i="121" s="1"/>
  <c r="G909" i="121" a="1"/>
  <c r="G909" i="121" s="1"/>
  <c r="F910" i="121"/>
  <c r="L910" i="121" s="1"/>
  <c r="K909" i="121" l="1" a="1"/>
  <c r="K909" i="121" s="1"/>
  <c r="J909" i="121" a="1"/>
  <c r="J909" i="121" s="1"/>
  <c r="I910" i="121" a="1"/>
  <c r="I910" i="121" s="1"/>
  <c r="B911" i="121"/>
  <c r="D910" i="121" a="1"/>
  <c r="D910" i="121" s="1"/>
  <c r="E910" i="121" s="1" a="1"/>
  <c r="E910" i="121" s="1"/>
  <c r="C910" i="121"/>
  <c r="H910" i="121" s="1" a="1"/>
  <c r="H910" i="121" s="1"/>
  <c r="G910" i="121" a="1"/>
  <c r="G910" i="121" s="1"/>
  <c r="F911" i="121"/>
  <c r="L911" i="121" s="1"/>
  <c r="H911" i="121" l="1" a="1"/>
  <c r="H911" i="121" s="1"/>
  <c r="B912" i="121"/>
  <c r="C911" i="121"/>
  <c r="I911" i="121" a="1"/>
  <c r="I911" i="121" s="1"/>
  <c r="G911" i="121" a="1"/>
  <c r="G911" i="121" s="1"/>
  <c r="D911" i="121" a="1"/>
  <c r="D911" i="121" s="1"/>
  <c r="E911" i="121" s="1" a="1"/>
  <c r="E911" i="121" s="1"/>
  <c r="F912" i="121"/>
  <c r="L912" i="121" s="1"/>
  <c r="K911" i="121" l="1" a="1"/>
  <c r="K911" i="121" s="1"/>
  <c r="J911" i="121" a="1"/>
  <c r="J911" i="121" s="1"/>
  <c r="H912" i="121" a="1"/>
  <c r="H912" i="121" s="1"/>
  <c r="G912" i="121" a="1"/>
  <c r="G912" i="121" s="1"/>
  <c r="B913" i="121"/>
  <c r="C912" i="121"/>
  <c r="I912" i="121" a="1"/>
  <c r="I912" i="121" s="1"/>
  <c r="D912" i="121" a="1"/>
  <c r="D912" i="121" s="1"/>
  <c r="E912" i="121" s="1" a="1"/>
  <c r="E912" i="121" s="1"/>
  <c r="F913" i="121"/>
  <c r="D913" i="121" l="1" a="1"/>
  <c r="D913" i="121" s="1"/>
  <c r="E913" i="121" s="1" a="1"/>
  <c r="E913" i="121" s="1"/>
  <c r="I913" i="121" a="1"/>
  <c r="I913" i="121" s="1"/>
  <c r="B914" i="121"/>
  <c r="C913" i="121"/>
  <c r="G913" i="121" a="1"/>
  <c r="G913" i="121" s="1"/>
  <c r="H913" i="121" a="1"/>
  <c r="H913" i="121" s="1"/>
  <c r="F914" i="121"/>
  <c r="L914" i="121" s="1"/>
  <c r="L913" i="121"/>
  <c r="K913" i="121" l="1" a="1"/>
  <c r="K913" i="121" s="1"/>
  <c r="J913" i="121" a="1"/>
  <c r="J913" i="121" s="1"/>
  <c r="G914" i="121" a="1"/>
  <c r="G914" i="121" s="1"/>
  <c r="H914" i="121" a="1"/>
  <c r="H914" i="121" s="1"/>
  <c r="C914" i="121"/>
  <c r="I914" i="121" a="1"/>
  <c r="I914" i="121" s="1"/>
  <c r="D914" i="121" a="1"/>
  <c r="D914" i="121" s="1"/>
  <c r="E914" i="121" s="1" a="1"/>
  <c r="E914" i="121" s="1"/>
  <c r="B915" i="121"/>
  <c r="F915" i="121"/>
  <c r="L915" i="121" s="1"/>
  <c r="C915" i="121" l="1"/>
  <c r="I915" i="121" a="1"/>
  <c r="I915" i="121" s="1"/>
  <c r="H915" i="121" a="1"/>
  <c r="H915" i="121" s="1"/>
  <c r="G915" i="121" a="1"/>
  <c r="G915" i="121" s="1"/>
  <c r="D915" i="121" a="1"/>
  <c r="D915" i="121" s="1"/>
  <c r="E915" i="121" s="1" a="1"/>
  <c r="E915" i="121" s="1"/>
  <c r="B916" i="121"/>
  <c r="F916" i="121"/>
  <c r="L916" i="121" s="1"/>
  <c r="D916" i="121" l="1" a="1"/>
  <c r="D916" i="121" s="1"/>
  <c r="E916" i="121" s="1" a="1"/>
  <c r="E916" i="121" s="1"/>
  <c r="I916" i="121" a="1"/>
  <c r="I916" i="121" s="1"/>
  <c r="G916" i="121" a="1"/>
  <c r="G916" i="121" s="1"/>
  <c r="H916" i="121" a="1"/>
  <c r="H916" i="121" s="1"/>
  <c r="B917" i="121"/>
  <c r="C916" i="121"/>
  <c r="J915" i="121" a="1"/>
  <c r="J915" i="121" s="1"/>
  <c r="K915" i="121" a="1"/>
  <c r="K915" i="121" s="1"/>
  <c r="F917" i="121"/>
  <c r="L917" i="121" s="1"/>
  <c r="G917" i="121" l="1" a="1"/>
  <c r="G917" i="121" s="1"/>
  <c r="C917" i="121"/>
  <c r="H917" i="121" s="1" a="1"/>
  <c r="H917" i="121" s="1"/>
  <c r="B918" i="121"/>
  <c r="D917" i="121" a="1"/>
  <c r="D917" i="121" s="1"/>
  <c r="E917" i="121" s="1" a="1"/>
  <c r="E917" i="121" s="1"/>
  <c r="I917" i="121" a="1"/>
  <c r="I917" i="121" s="1"/>
  <c r="F918" i="121"/>
  <c r="L918" i="121" s="1"/>
  <c r="I918" i="121" l="1" a="1"/>
  <c r="I918" i="121" s="1"/>
  <c r="D918" i="121" a="1"/>
  <c r="D918" i="121" s="1"/>
  <c r="E918" i="121" s="1" a="1"/>
  <c r="E918" i="121" s="1"/>
  <c r="H918" i="121" a="1"/>
  <c r="H918" i="121" s="1"/>
  <c r="G918" i="121" a="1"/>
  <c r="G918" i="121" s="1"/>
  <c r="B919" i="121"/>
  <c r="C918" i="121"/>
  <c r="J917" i="121" a="1"/>
  <c r="J917" i="121" s="1"/>
  <c r="K917" i="121" a="1"/>
  <c r="K917" i="121" s="1"/>
  <c r="F919" i="121"/>
  <c r="L919" i="121" s="1"/>
  <c r="D919" i="121" l="1" a="1"/>
  <c r="D919" i="121" s="1"/>
  <c r="E919" i="121" s="1" a="1"/>
  <c r="E919" i="121" s="1"/>
  <c r="G919" i="121" a="1"/>
  <c r="G919" i="121" s="1"/>
  <c r="B920" i="121"/>
  <c r="C919" i="121"/>
  <c r="H919" i="121" s="1" a="1"/>
  <c r="H919" i="121" s="1"/>
  <c r="I919" i="121" a="1"/>
  <c r="I919" i="121" s="1"/>
  <c r="F920" i="121"/>
  <c r="L920" i="121" s="1"/>
  <c r="H920" i="121" l="1" a="1"/>
  <c r="H920" i="121" s="1"/>
  <c r="B921" i="121"/>
  <c r="D920" i="121" a="1"/>
  <c r="D920" i="121" s="1"/>
  <c r="E920" i="121" s="1" a="1"/>
  <c r="E920" i="121" s="1"/>
  <c r="C920" i="121"/>
  <c r="G920" i="121" a="1"/>
  <c r="G920" i="121" s="1"/>
  <c r="I920" i="121" a="1"/>
  <c r="I920" i="121" s="1"/>
  <c r="J919" i="121" a="1"/>
  <c r="J919" i="121" s="1"/>
  <c r="K919" i="121" a="1"/>
  <c r="K919" i="121" s="1"/>
  <c r="F921" i="121"/>
  <c r="L921" i="121" s="1"/>
  <c r="B922" i="121" l="1"/>
  <c r="D921" i="121" a="1"/>
  <c r="D921" i="121" s="1"/>
  <c r="E921" i="121" s="1" a="1"/>
  <c r="E921" i="121" s="1"/>
  <c r="I921" i="121" a="1"/>
  <c r="I921" i="121" s="1"/>
  <c r="C921" i="121"/>
  <c r="G921" i="121" a="1"/>
  <c r="G921" i="121" s="1"/>
  <c r="H921" i="121" a="1"/>
  <c r="H921" i="121" s="1"/>
  <c r="F922" i="121"/>
  <c r="L922" i="121" s="1"/>
  <c r="J921" i="121" l="1" a="1"/>
  <c r="J921" i="121" s="1"/>
  <c r="K921" i="121" a="1"/>
  <c r="K921" i="121" s="1"/>
  <c r="G922" i="121" a="1"/>
  <c r="G922" i="121" s="1"/>
  <c r="H922" i="121" a="1"/>
  <c r="H922" i="121" s="1"/>
  <c r="B923" i="121"/>
  <c r="I922" i="121" a="1"/>
  <c r="I922" i="121" s="1"/>
  <c r="C922" i="121"/>
  <c r="D922" i="121" s="1" a="1"/>
  <c r="D922" i="121" s="1"/>
  <c r="E922" i="121" s="1" a="1"/>
  <c r="E922" i="121" s="1"/>
  <c r="F923" i="121"/>
  <c r="L923" i="121" s="1"/>
  <c r="C923" i="121" l="1"/>
  <c r="I923" i="121" s="1" a="1"/>
  <c r="I923" i="121" s="1"/>
  <c r="D923" i="121" a="1"/>
  <c r="D923" i="121" s="1"/>
  <c r="E923" i="121" s="1" a="1"/>
  <c r="E923" i="121" s="1"/>
  <c r="H923" i="121" a="1"/>
  <c r="H923" i="121" s="1"/>
  <c r="G923" i="121" a="1"/>
  <c r="G923" i="121" s="1"/>
  <c r="B924" i="121"/>
  <c r="F924" i="121"/>
  <c r="L924" i="121" s="1"/>
  <c r="I924" i="121" l="1" a="1"/>
  <c r="I924" i="121" s="1"/>
  <c r="G924" i="121" a="1"/>
  <c r="G924" i="121" s="1"/>
  <c r="D924" i="121" a="1"/>
  <c r="D924" i="121" s="1"/>
  <c r="E924" i="121" s="1" a="1"/>
  <c r="E924" i="121" s="1"/>
  <c r="B925" i="121"/>
  <c r="H924" i="121" a="1"/>
  <c r="H924" i="121" s="1"/>
  <c r="C924" i="121"/>
  <c r="J923" i="121" a="1"/>
  <c r="J923" i="121" s="1"/>
  <c r="K923" i="121" a="1"/>
  <c r="K923" i="121" s="1"/>
  <c r="F925" i="121"/>
  <c r="L925" i="121" s="1"/>
  <c r="B926" i="121" l="1"/>
  <c r="I925" i="121" a="1"/>
  <c r="I925" i="121" s="1"/>
  <c r="C925" i="121"/>
  <c r="H925" i="121" a="1"/>
  <c r="H925" i="121" s="1"/>
  <c r="D925" i="121" a="1"/>
  <c r="D925" i="121" s="1"/>
  <c r="E925" i="121" s="1" a="1"/>
  <c r="E925" i="121" s="1"/>
  <c r="G925" i="121" a="1"/>
  <c r="G925" i="121" s="1"/>
  <c r="F926" i="121"/>
  <c r="L926" i="121" s="1"/>
  <c r="K925" i="121" l="1" a="1"/>
  <c r="K925" i="121" s="1"/>
  <c r="J925" i="121" a="1"/>
  <c r="J925" i="121" s="1"/>
  <c r="G926" i="121" a="1"/>
  <c r="G926" i="121" s="1"/>
  <c r="I926" i="121" a="1"/>
  <c r="I926" i="121" s="1"/>
  <c r="D926" i="121" a="1"/>
  <c r="D926" i="121" s="1"/>
  <c r="E926" i="121" s="1" a="1"/>
  <c r="E926" i="121" s="1"/>
  <c r="H926" i="121" a="1"/>
  <c r="H926" i="121" s="1"/>
  <c r="B927" i="121"/>
  <c r="C926" i="121"/>
  <c r="F927" i="121"/>
  <c r="L927" i="121" s="1"/>
  <c r="B928" i="121" l="1"/>
  <c r="C927" i="121"/>
  <c r="I927" i="121" a="1"/>
  <c r="I927" i="121" s="1"/>
  <c r="G927" i="121" a="1"/>
  <c r="G927" i="121" s="1"/>
  <c r="D927" i="121" a="1"/>
  <c r="D927" i="121" s="1"/>
  <c r="E927" i="121" s="1" a="1"/>
  <c r="E927" i="121" s="1"/>
  <c r="H927" i="121" a="1"/>
  <c r="H927" i="121" s="1"/>
  <c r="F928" i="121"/>
  <c r="L928" i="121" s="1"/>
  <c r="K927" i="121" l="1" a="1"/>
  <c r="K927" i="121" s="1"/>
  <c r="J927" i="121" a="1"/>
  <c r="J927" i="121" s="1"/>
  <c r="B929" i="121"/>
  <c r="H928" i="121" a="1"/>
  <c r="H928" i="121" s="1"/>
  <c r="C928" i="121"/>
  <c r="G928" i="121" a="1"/>
  <c r="G928" i="121" s="1"/>
  <c r="D928" i="121" a="1"/>
  <c r="D928" i="121" s="1"/>
  <c r="E928" i="121" s="1" a="1"/>
  <c r="E928" i="121" s="1"/>
  <c r="I928" i="121" a="1"/>
  <c r="I928" i="121" s="1"/>
  <c r="F929" i="121"/>
  <c r="L929" i="121" s="1"/>
  <c r="C929" i="121" l="1"/>
  <c r="G929" i="121" a="1"/>
  <c r="G929" i="121" s="1"/>
  <c r="D929" i="121" a="1"/>
  <c r="D929" i="121" s="1"/>
  <c r="E929" i="121" s="1" a="1"/>
  <c r="E929" i="121" s="1"/>
  <c r="H929" i="121" a="1"/>
  <c r="H929" i="121" s="1"/>
  <c r="I929" i="121" a="1"/>
  <c r="I929" i="121" s="1"/>
  <c r="B930" i="121"/>
  <c r="F930" i="121"/>
  <c r="L930" i="121" s="1"/>
  <c r="G930" i="121" l="1" a="1"/>
  <c r="G930" i="121" s="1"/>
  <c r="H930" i="121" a="1"/>
  <c r="H930" i="121" s="1"/>
  <c r="I930" i="121" a="1"/>
  <c r="I930" i="121" s="1"/>
  <c r="D930" i="121" a="1"/>
  <c r="D930" i="121" s="1"/>
  <c r="E930" i="121" s="1" a="1"/>
  <c r="E930" i="121" s="1"/>
  <c r="C930" i="121"/>
  <c r="B931" i="121"/>
  <c r="J929" i="121" a="1"/>
  <c r="J929" i="121" s="1"/>
  <c r="K929" i="121" a="1"/>
  <c r="K929" i="121" s="1"/>
  <c r="F931" i="121"/>
  <c r="L931" i="121" s="1"/>
  <c r="C931" i="121" l="1"/>
  <c r="D931" i="121" a="1"/>
  <c r="D931" i="121" s="1"/>
  <c r="E931" i="121" s="1" a="1"/>
  <c r="E931" i="121" s="1"/>
  <c r="I931" i="121" a="1"/>
  <c r="I931" i="121" s="1"/>
  <c r="H931" i="121" a="1"/>
  <c r="H931" i="121" s="1"/>
  <c r="G931" i="121" a="1"/>
  <c r="G931" i="121" s="1"/>
  <c r="B932" i="121"/>
  <c r="F932" i="121"/>
  <c r="L932" i="121" s="1"/>
  <c r="D932" i="121" l="1" a="1"/>
  <c r="D932" i="121" s="1"/>
  <c r="E932" i="121" s="1" a="1"/>
  <c r="E932" i="121" s="1"/>
  <c r="I932" i="121" a="1"/>
  <c r="I932" i="121" s="1"/>
  <c r="G932" i="121" a="1"/>
  <c r="G932" i="121" s="1"/>
  <c r="H932" i="121" a="1"/>
  <c r="H932" i="121" s="1"/>
  <c r="B933" i="121"/>
  <c r="C932" i="121"/>
  <c r="K931" i="121" a="1"/>
  <c r="K931" i="121" s="1"/>
  <c r="J931" i="121" a="1"/>
  <c r="J931" i="121" s="1"/>
  <c r="F933" i="121"/>
  <c r="L933" i="121" s="1"/>
  <c r="D933" i="121" l="1" a="1"/>
  <c r="D933" i="121" s="1"/>
  <c r="E933" i="121" s="1" a="1"/>
  <c r="E933" i="121" s="1"/>
  <c r="G933" i="121" a="1"/>
  <c r="G933" i="121" s="1"/>
  <c r="C933" i="121"/>
  <c r="H933" i="121" s="1" a="1"/>
  <c r="H933" i="121" s="1"/>
  <c r="I933" i="121" a="1"/>
  <c r="I933" i="121" s="1"/>
  <c r="B934" i="121"/>
  <c r="F934" i="121"/>
  <c r="L934" i="121" s="1"/>
  <c r="I934" i="121" l="1" a="1"/>
  <c r="I934" i="121" s="1"/>
  <c r="D934" i="121" a="1"/>
  <c r="D934" i="121" s="1"/>
  <c r="E934" i="121" s="1" a="1"/>
  <c r="E934" i="121" s="1"/>
  <c r="H934" i="121" a="1"/>
  <c r="H934" i="121" s="1"/>
  <c r="G934" i="121" a="1"/>
  <c r="G934" i="121" s="1"/>
  <c r="C934" i="121"/>
  <c r="B935" i="121"/>
  <c r="K933" i="121" a="1"/>
  <c r="K933" i="121" s="1"/>
  <c r="J933" i="121" a="1"/>
  <c r="J933" i="121" s="1"/>
  <c r="F935" i="121"/>
  <c r="L935" i="121" s="1"/>
  <c r="C935" i="121" l="1"/>
  <c r="D935" i="121" s="1" a="1"/>
  <c r="D935" i="121" s="1"/>
  <c r="E935" i="121" s="1" a="1"/>
  <c r="E935" i="121" s="1"/>
  <c r="G935" i="121" a="1"/>
  <c r="G935" i="121" s="1"/>
  <c r="I935" i="121" a="1"/>
  <c r="I935" i="121" s="1"/>
  <c r="H935" i="121" a="1"/>
  <c r="H935" i="121" s="1"/>
  <c r="B936" i="121"/>
  <c r="F936" i="121"/>
  <c r="L936" i="121" s="1"/>
  <c r="H936" i="121" l="1" a="1"/>
  <c r="H936" i="121" s="1"/>
  <c r="C936" i="121"/>
  <c r="I936" i="121" s="1" a="1"/>
  <c r="I936" i="121" s="1"/>
  <c r="B937" i="121"/>
  <c r="G936" i="121" a="1"/>
  <c r="G936" i="121" s="1"/>
  <c r="D936" i="121" a="1"/>
  <c r="D936" i="121" s="1"/>
  <c r="E936" i="121" s="1" a="1"/>
  <c r="E936" i="121" s="1"/>
  <c r="K935" i="121" a="1"/>
  <c r="K935" i="121" s="1"/>
  <c r="J935" i="121" a="1"/>
  <c r="J935" i="121" s="1"/>
  <c r="F937" i="121"/>
  <c r="L937" i="121" s="1"/>
  <c r="B938" i="121" l="1"/>
  <c r="D937" i="121" a="1"/>
  <c r="D937" i="121" s="1"/>
  <c r="E937" i="121" s="1" a="1"/>
  <c r="E937" i="121" s="1"/>
  <c r="I937" i="121" a="1"/>
  <c r="I937" i="121" s="1"/>
  <c r="C937" i="121"/>
  <c r="G937" i="121" a="1"/>
  <c r="G937" i="121" s="1"/>
  <c r="H937" i="121" a="1"/>
  <c r="H937" i="121" s="1"/>
  <c r="F938" i="121"/>
  <c r="L938" i="121" s="1"/>
  <c r="K937" i="121" l="1" a="1"/>
  <c r="K937" i="121" s="1"/>
  <c r="J937" i="121" a="1"/>
  <c r="J937" i="121" s="1"/>
  <c r="G938" i="121" a="1"/>
  <c r="G938" i="121" s="1"/>
  <c r="H938" i="121" a="1"/>
  <c r="H938" i="121" s="1"/>
  <c r="C938" i="121"/>
  <c r="D938" i="121" s="1" a="1"/>
  <c r="D938" i="121" s="1"/>
  <c r="E938" i="121" s="1" a="1"/>
  <c r="E938" i="121" s="1"/>
  <c r="B939" i="121"/>
  <c r="I939" i="121" s="1" a="1"/>
  <c r="I939" i="121" s="1"/>
  <c r="I938" i="121" a="1"/>
  <c r="I938" i="121" s="1"/>
  <c r="F939" i="121"/>
  <c r="L939" i="121" s="1"/>
  <c r="C939" i="121" l="1"/>
  <c r="H939" i="121" s="1" a="1"/>
  <c r="H939" i="121" s="1"/>
  <c r="D939" i="121" a="1"/>
  <c r="D939" i="121" s="1"/>
  <c r="E939" i="121" s="1" a="1"/>
  <c r="E939" i="121" s="1"/>
  <c r="B940" i="121"/>
  <c r="G939" i="121" a="1"/>
  <c r="G939" i="121" s="1"/>
  <c r="F940" i="121"/>
  <c r="L940" i="121" s="1"/>
  <c r="J939" i="121" l="1" a="1"/>
  <c r="J939" i="121" s="1"/>
  <c r="K939" i="121" a="1"/>
  <c r="K939" i="121" s="1"/>
  <c r="I940" i="121" a="1"/>
  <c r="I940" i="121" s="1"/>
  <c r="B941" i="121"/>
  <c r="I941" i="121" s="1" a="1"/>
  <c r="I941" i="121" s="1"/>
  <c r="C940" i="121"/>
  <c r="D940" i="121" s="1" a="1"/>
  <c r="D940" i="121" s="1"/>
  <c r="E940" i="121" s="1" a="1"/>
  <c r="E940" i="121" s="1"/>
  <c r="G940" i="121" a="1"/>
  <c r="G940" i="121" s="1"/>
  <c r="H940" i="121" a="1"/>
  <c r="H940" i="121" s="1"/>
  <c r="F941" i="121"/>
  <c r="L941" i="121" s="1"/>
  <c r="G941" i="121" l="1" a="1"/>
  <c r="G941" i="121" s="1"/>
  <c r="D941" i="121" a="1"/>
  <c r="D941" i="121" s="1"/>
  <c r="E941" i="121" s="1" a="1"/>
  <c r="E941" i="121" s="1"/>
  <c r="B942" i="121"/>
  <c r="C941" i="121"/>
  <c r="H941" i="121" s="1" a="1"/>
  <c r="H941" i="121" s="1"/>
  <c r="F942" i="121"/>
  <c r="L942" i="121" s="1"/>
  <c r="G942" i="121" l="1" a="1"/>
  <c r="G942" i="121" s="1"/>
  <c r="I942" i="121" a="1"/>
  <c r="I942" i="121" s="1"/>
  <c r="D942" i="121" a="1"/>
  <c r="D942" i="121" s="1"/>
  <c r="E942" i="121" s="1" a="1"/>
  <c r="E942" i="121" s="1"/>
  <c r="H942" i="121" a="1"/>
  <c r="H942" i="121" s="1"/>
  <c r="B943" i="121"/>
  <c r="C942" i="121"/>
  <c r="K941" i="121" a="1"/>
  <c r="K941" i="121" s="1"/>
  <c r="J941" i="121" a="1"/>
  <c r="J941" i="121" s="1"/>
  <c r="F943" i="121"/>
  <c r="L943" i="121" s="1"/>
  <c r="D943" i="121" l="1" a="1"/>
  <c r="D943" i="121" s="1"/>
  <c r="E943" i="121" s="1" a="1"/>
  <c r="E943" i="121" s="1"/>
  <c r="G943" i="121" a="1"/>
  <c r="G943" i="121" s="1"/>
  <c r="H943" i="121" a="1"/>
  <c r="H943" i="121" s="1"/>
  <c r="I943" i="121" a="1"/>
  <c r="I943" i="121" s="1"/>
  <c r="B944" i="121"/>
  <c r="C943" i="121"/>
  <c r="F944" i="121"/>
  <c r="L944" i="121" s="1"/>
  <c r="K943" i="121" l="1" a="1"/>
  <c r="K943" i="121" s="1"/>
  <c r="J943" i="121" a="1"/>
  <c r="J943" i="121" s="1"/>
  <c r="D944" i="121" a="1"/>
  <c r="D944" i="121" s="1"/>
  <c r="E944" i="121" s="1" a="1"/>
  <c r="E944" i="121" s="1"/>
  <c r="H944" i="121" a="1"/>
  <c r="H944" i="121" s="1"/>
  <c r="B945" i="121"/>
  <c r="C944" i="121"/>
  <c r="G944" i="121" a="1"/>
  <c r="G944" i="121" s="1"/>
  <c r="I944" i="121" a="1"/>
  <c r="I944" i="121" s="1"/>
  <c r="F945" i="121"/>
  <c r="L945" i="121" s="1"/>
  <c r="C945" i="121" l="1"/>
  <c r="G945" i="121" a="1"/>
  <c r="G945" i="121" s="1"/>
  <c r="D945" i="121" a="1"/>
  <c r="D945" i="121" s="1"/>
  <c r="E945" i="121" s="1" a="1"/>
  <c r="E945" i="121" s="1"/>
  <c r="I945" i="121" a="1"/>
  <c r="I945" i="121" s="1"/>
  <c r="H945" i="121" a="1"/>
  <c r="H945" i="121" s="1"/>
  <c r="B946" i="121"/>
  <c r="F946" i="121"/>
  <c r="L946" i="121" s="1"/>
  <c r="J945" i="121" l="1" a="1"/>
  <c r="J945" i="121" s="1"/>
  <c r="K945" i="121" a="1"/>
  <c r="K945" i="121" s="1"/>
  <c r="C946" i="121"/>
  <c r="G946" i="121" a="1"/>
  <c r="G946" i="121" s="1"/>
  <c r="H946" i="121" a="1"/>
  <c r="H946" i="121" s="1"/>
  <c r="I946" i="121" a="1"/>
  <c r="I946" i="121" s="1"/>
  <c r="D946" i="121" a="1"/>
  <c r="D946" i="121" s="1"/>
  <c r="E946" i="121" s="1" a="1"/>
  <c r="E946" i="121" s="1"/>
  <c r="B947" i="121"/>
  <c r="F947" i="121"/>
  <c r="L947" i="121" s="1"/>
  <c r="D947" i="121" l="1" a="1"/>
  <c r="D947" i="121" s="1"/>
  <c r="E947" i="121" s="1" a="1"/>
  <c r="E947" i="121" s="1"/>
  <c r="C947" i="121"/>
  <c r="H947" i="121" a="1"/>
  <c r="H947" i="121" s="1"/>
  <c r="G947" i="121" a="1"/>
  <c r="G947" i="121" s="1"/>
  <c r="B948" i="121"/>
  <c r="I947" i="121" a="1"/>
  <c r="I947" i="121" s="1"/>
  <c r="F948" i="121"/>
  <c r="L948" i="121" s="1"/>
  <c r="D948" i="121" l="1" a="1"/>
  <c r="D948" i="121" s="1"/>
  <c r="E948" i="121" s="1" a="1"/>
  <c r="E948" i="121" s="1"/>
  <c r="H948" i="121" a="1"/>
  <c r="H948" i="121" s="1"/>
  <c r="I948" i="121" a="1"/>
  <c r="I948" i="121" s="1"/>
  <c r="G948" i="121" a="1"/>
  <c r="G948" i="121" s="1"/>
  <c r="B949" i="121"/>
  <c r="C948" i="121"/>
  <c r="J947" i="121" a="1"/>
  <c r="J947" i="121" s="1"/>
  <c r="K947" i="121" a="1"/>
  <c r="K947" i="121" s="1"/>
  <c r="F949" i="121"/>
  <c r="L949" i="121" s="1"/>
  <c r="H949" i="121" l="1" a="1"/>
  <c r="H949" i="121" s="1"/>
  <c r="B950" i="121"/>
  <c r="G949" i="121" a="1"/>
  <c r="G949" i="121" s="1"/>
  <c r="I949" i="121" a="1"/>
  <c r="I949" i="121" s="1"/>
  <c r="D949" i="121" a="1"/>
  <c r="D949" i="121" s="1"/>
  <c r="E949" i="121" s="1" a="1"/>
  <c r="E949" i="121" s="1"/>
  <c r="C949" i="121"/>
  <c r="F950" i="121"/>
  <c r="L950" i="121" s="1"/>
  <c r="J949" i="121" l="1" a="1"/>
  <c r="J949" i="121" s="1"/>
  <c r="K949" i="121" a="1"/>
  <c r="K949" i="121" s="1"/>
  <c r="I950" i="121" a="1"/>
  <c r="I950" i="121" s="1"/>
  <c r="D950" i="121" a="1"/>
  <c r="D950" i="121" s="1"/>
  <c r="E950" i="121" s="1" a="1"/>
  <c r="E950" i="121" s="1"/>
  <c r="H950" i="121" a="1"/>
  <c r="H950" i="121" s="1"/>
  <c r="G950" i="121" a="1"/>
  <c r="G950" i="121" s="1"/>
  <c r="B951" i="121"/>
  <c r="C950" i="121"/>
  <c r="F951" i="121"/>
  <c r="B952" i="121" l="1"/>
  <c r="I951" i="121" a="1"/>
  <c r="I951" i="121" s="1"/>
  <c r="C951" i="121"/>
  <c r="H951" i="121" s="1" a="1"/>
  <c r="H951" i="121" s="1"/>
  <c r="D951" i="121" a="1"/>
  <c r="D951" i="121" s="1"/>
  <c r="E951" i="121" s="1" a="1"/>
  <c r="E951" i="121" s="1"/>
  <c r="G951" i="121" a="1"/>
  <c r="G951" i="121" s="1"/>
  <c r="F952" i="121"/>
  <c r="L951" i="121"/>
  <c r="J951" i="121" l="1" a="1"/>
  <c r="J951" i="121" s="1"/>
  <c r="K951" i="121" a="1"/>
  <c r="K951" i="121" s="1"/>
  <c r="D952" i="121" a="1"/>
  <c r="D952" i="121" s="1"/>
  <c r="E952" i="121" s="1" a="1"/>
  <c r="E952" i="121" s="1"/>
  <c r="B953" i="121"/>
  <c r="C952" i="121"/>
  <c r="G952" i="121" a="1"/>
  <c r="G952" i="121" s="1"/>
  <c r="H952" i="121" a="1"/>
  <c r="H952" i="121" s="1"/>
  <c r="I952" i="121" a="1"/>
  <c r="I952" i="121" s="1"/>
  <c r="F953" i="121"/>
  <c r="L953" i="121" s="1"/>
  <c r="L952" i="121"/>
  <c r="C953" i="121" l="1"/>
  <c r="H953" i="121" a="1"/>
  <c r="H953" i="121" s="1"/>
  <c r="D953" i="121" a="1"/>
  <c r="D953" i="121" s="1"/>
  <c r="E953" i="121" s="1" a="1"/>
  <c r="E953" i="121" s="1"/>
  <c r="B954" i="121"/>
  <c r="G953" i="121" a="1"/>
  <c r="G953" i="121" s="1"/>
  <c r="I953" i="121" a="1"/>
  <c r="I953" i="121" s="1"/>
  <c r="F954" i="121"/>
  <c r="L954" i="121" s="1"/>
  <c r="J953" i="121" l="1" a="1"/>
  <c r="J953" i="121" s="1"/>
  <c r="K953" i="121" a="1"/>
  <c r="K953" i="121" s="1"/>
  <c r="I954" i="121" a="1"/>
  <c r="I954" i="121" s="1"/>
  <c r="C954" i="121"/>
  <c r="G954" i="121" a="1"/>
  <c r="G954" i="121" s="1"/>
  <c r="H954" i="121" a="1"/>
  <c r="H954" i="121" s="1"/>
  <c r="D954" i="121" a="1"/>
  <c r="D954" i="121" s="1"/>
  <c r="E954" i="121" s="1" a="1"/>
  <c r="E954" i="121" s="1"/>
  <c r="B955" i="121"/>
  <c r="F955" i="121"/>
  <c r="L955" i="121" s="1"/>
  <c r="D955" i="121" l="1" a="1"/>
  <c r="D955" i="121" s="1"/>
  <c r="E955" i="121" s="1" a="1"/>
  <c r="E955" i="121" s="1"/>
  <c r="H955" i="121" a="1"/>
  <c r="H955" i="121" s="1"/>
  <c r="G955" i="121" a="1"/>
  <c r="G955" i="121" s="1"/>
  <c r="I955" i="121" a="1"/>
  <c r="I955" i="121" s="1"/>
  <c r="B956" i="121"/>
  <c r="C955" i="121"/>
  <c r="F956" i="121"/>
  <c r="L956" i="121" s="1"/>
  <c r="I956" i="121" l="1" a="1"/>
  <c r="I956" i="121" s="1"/>
  <c r="G956" i="121" a="1"/>
  <c r="G956" i="121" s="1"/>
  <c r="D956" i="121" a="1"/>
  <c r="D956" i="121" s="1"/>
  <c r="E956" i="121" s="1" a="1"/>
  <c r="E956" i="121" s="1"/>
  <c r="B957" i="121"/>
  <c r="H956" i="121" a="1"/>
  <c r="H956" i="121" s="1"/>
  <c r="C956" i="121"/>
  <c r="J955" i="121" a="1"/>
  <c r="J955" i="121" s="1"/>
  <c r="K955" i="121" a="1"/>
  <c r="K955" i="121" s="1"/>
  <c r="F957" i="121"/>
  <c r="L957" i="121" s="1"/>
  <c r="B958" i="121" l="1"/>
  <c r="C957" i="121"/>
  <c r="G957" i="121" a="1"/>
  <c r="G957" i="121" s="1"/>
  <c r="H957" i="121" a="1"/>
  <c r="H957" i="121" s="1"/>
  <c r="I957" i="121" a="1"/>
  <c r="I957" i="121" s="1"/>
  <c r="D957" i="121" a="1"/>
  <c r="D957" i="121" s="1"/>
  <c r="E957" i="121" s="1" a="1"/>
  <c r="E957" i="121" s="1"/>
  <c r="F958" i="121"/>
  <c r="L958" i="121" s="1"/>
  <c r="K957" i="121" l="1" a="1"/>
  <c r="K957" i="121" s="1"/>
  <c r="J957" i="121" a="1"/>
  <c r="J957" i="121" s="1"/>
  <c r="G958" i="121" a="1"/>
  <c r="G958" i="121" s="1"/>
  <c r="I958" i="121" a="1"/>
  <c r="I958" i="121" s="1"/>
  <c r="D958" i="121" a="1"/>
  <c r="D958" i="121" s="1"/>
  <c r="E958" i="121" s="1" a="1"/>
  <c r="E958" i="121" s="1"/>
  <c r="H958" i="121" a="1"/>
  <c r="H958" i="121" s="1"/>
  <c r="B959" i="121"/>
  <c r="C958" i="121"/>
  <c r="F959" i="121"/>
  <c r="L959" i="121" s="1"/>
  <c r="I959" i="121" l="1" a="1"/>
  <c r="I959" i="121" s="1"/>
  <c r="B960" i="121"/>
  <c r="G959" i="121" a="1"/>
  <c r="G959" i="121" s="1"/>
  <c r="D959" i="121" a="1"/>
  <c r="D959" i="121" s="1"/>
  <c r="E959" i="121" s="1" a="1"/>
  <c r="E959" i="121" s="1"/>
  <c r="H959" i="121" a="1"/>
  <c r="H959" i="121" s="1"/>
  <c r="C959" i="121"/>
  <c r="F960" i="121"/>
  <c r="L960" i="121" s="1"/>
  <c r="K959" i="121" l="1" a="1"/>
  <c r="K959" i="121" s="1"/>
  <c r="J959" i="121" a="1"/>
  <c r="J959" i="121" s="1"/>
  <c r="C960" i="121"/>
  <c r="I960" i="121" s="1" a="1"/>
  <c r="I960" i="121" s="1"/>
  <c r="G960" i="121" a="1"/>
  <c r="G960" i="121" s="1"/>
  <c r="H960" i="121" a="1"/>
  <c r="H960" i="121" s="1"/>
  <c r="D960" i="121" a="1"/>
  <c r="D960" i="121" s="1"/>
  <c r="E960" i="121" s="1" a="1"/>
  <c r="E960" i="121" s="1"/>
  <c r="B961" i="121"/>
  <c r="F961" i="121"/>
  <c r="L961" i="121" s="1"/>
  <c r="G961" i="121" l="1" a="1"/>
  <c r="G961" i="121" s="1"/>
  <c r="I961" i="121" a="1"/>
  <c r="I961" i="121" s="1"/>
  <c r="H961" i="121" a="1"/>
  <c r="H961" i="121" s="1"/>
  <c r="B962" i="121"/>
  <c r="C961" i="121"/>
  <c r="D961" i="121" a="1"/>
  <c r="D961" i="121" s="1"/>
  <c r="E961" i="121" s="1" a="1"/>
  <c r="E961" i="121" s="1"/>
  <c r="F962" i="121"/>
  <c r="L962" i="121" s="1"/>
  <c r="C962" i="121" l="1"/>
  <c r="I962" i="121" s="1" a="1"/>
  <c r="I962" i="121" s="1"/>
  <c r="H962" i="121" a="1"/>
  <c r="H962" i="121" s="1"/>
  <c r="D962" i="121" a="1"/>
  <c r="D962" i="121" s="1"/>
  <c r="E962" i="121" s="1" a="1"/>
  <c r="E962" i="121" s="1"/>
  <c r="B963" i="121"/>
  <c r="G962" i="121" a="1"/>
  <c r="G962" i="121" s="1"/>
  <c r="K961" i="121" a="1"/>
  <c r="K961" i="121" s="1"/>
  <c r="J961" i="121" a="1"/>
  <c r="J961" i="121" s="1"/>
  <c r="F963" i="121"/>
  <c r="L963" i="121" s="1"/>
  <c r="C963" i="121" l="1"/>
  <c r="I963" i="121" a="1"/>
  <c r="I963" i="121" s="1"/>
  <c r="H963" i="121" a="1"/>
  <c r="H963" i="121" s="1"/>
  <c r="G963" i="121" a="1"/>
  <c r="G963" i="121" s="1"/>
  <c r="D963" i="121" a="1"/>
  <c r="D963" i="121" s="1"/>
  <c r="E963" i="121" s="1" a="1"/>
  <c r="E963" i="121" s="1"/>
  <c r="B964" i="121"/>
  <c r="F964" i="121"/>
  <c r="L964" i="121" s="1"/>
  <c r="G964" i="121" l="1" a="1"/>
  <c r="G964" i="121" s="1"/>
  <c r="H964" i="121" a="1"/>
  <c r="H964" i="121" s="1"/>
  <c r="B965" i="121"/>
  <c r="C964" i="121"/>
  <c r="I964" i="121" s="1" a="1"/>
  <c r="I964" i="121" s="1"/>
  <c r="D964" i="121" a="1"/>
  <c r="D964" i="121" s="1"/>
  <c r="E964" i="121" s="1" a="1"/>
  <c r="E964" i="121" s="1"/>
  <c r="J963" i="121" a="1"/>
  <c r="J963" i="121" s="1"/>
  <c r="K963" i="121" a="1"/>
  <c r="K963" i="121" s="1"/>
  <c r="F965" i="121"/>
  <c r="L965" i="121" s="1"/>
  <c r="D965" i="121" l="1" a="1"/>
  <c r="D965" i="121" s="1"/>
  <c r="E965" i="121" s="1" a="1"/>
  <c r="E965" i="121" s="1"/>
  <c r="C965" i="121"/>
  <c r="H965" i="121" a="1"/>
  <c r="H965" i="121" s="1"/>
  <c r="B966" i="121"/>
  <c r="I965" i="121" a="1"/>
  <c r="I965" i="121" s="1"/>
  <c r="G965" i="121" a="1"/>
  <c r="G965" i="121" s="1"/>
  <c r="F966" i="121"/>
  <c r="L966" i="121" s="1"/>
  <c r="K965" i="121" l="1" a="1"/>
  <c r="K965" i="121" s="1"/>
  <c r="J965" i="121" a="1"/>
  <c r="J965" i="121" s="1"/>
  <c r="G966" i="121" a="1"/>
  <c r="G966" i="121" s="1"/>
  <c r="H966" i="121" a="1"/>
  <c r="H966" i="121" s="1"/>
  <c r="C966" i="121"/>
  <c r="I966" i="121" a="1"/>
  <c r="I966" i="121" s="1"/>
  <c r="D966" i="121" a="1"/>
  <c r="D966" i="121" s="1"/>
  <c r="E966" i="121" s="1" a="1"/>
  <c r="E966" i="121" s="1"/>
  <c r="B967" i="121"/>
  <c r="H967" i="121" s="1" a="1"/>
  <c r="H967" i="121" s="1"/>
  <c r="F967" i="121"/>
  <c r="L967" i="121" s="1"/>
  <c r="C967" i="121" l="1"/>
  <c r="D967" i="121" s="1" a="1"/>
  <c r="D967" i="121" s="1"/>
  <c r="E967" i="121" s="1" a="1"/>
  <c r="E967" i="121" s="1"/>
  <c r="G967" i="121" a="1"/>
  <c r="G967" i="121" s="1"/>
  <c r="I967" i="121" a="1"/>
  <c r="I967" i="121" s="1"/>
  <c r="B968" i="121"/>
  <c r="F968" i="121"/>
  <c r="L968" i="121" s="1"/>
  <c r="D968" i="121" l="1" a="1"/>
  <c r="D968" i="121" s="1"/>
  <c r="E968" i="121" s="1" a="1"/>
  <c r="E968" i="121" s="1"/>
  <c r="H968" i="121" a="1"/>
  <c r="H968" i="121" s="1"/>
  <c r="B969" i="121"/>
  <c r="C968" i="121"/>
  <c r="G968" i="121" a="1"/>
  <c r="G968" i="121" s="1"/>
  <c r="I968" i="121" a="1"/>
  <c r="I968" i="121" s="1"/>
  <c r="J967" i="121" a="1"/>
  <c r="J967" i="121" s="1"/>
  <c r="K967" i="121" a="1"/>
  <c r="K967" i="121" s="1"/>
  <c r="F969" i="121"/>
  <c r="L969" i="121" s="1"/>
  <c r="D969" i="121" l="1" a="1"/>
  <c r="D969" i="121" s="1"/>
  <c r="E969" i="121" s="1" a="1"/>
  <c r="E969" i="121" s="1"/>
  <c r="I969" i="121" a="1"/>
  <c r="I969" i="121" s="1"/>
  <c r="H969" i="121" a="1"/>
  <c r="H969" i="121" s="1"/>
  <c r="B970" i="121"/>
  <c r="C969" i="121"/>
  <c r="G969" i="121" a="1"/>
  <c r="G969" i="121" s="1"/>
  <c r="F970" i="121"/>
  <c r="L970" i="121" s="1"/>
  <c r="K969" i="121" l="1" a="1"/>
  <c r="K969" i="121" s="1"/>
  <c r="J969" i="121" a="1"/>
  <c r="J969" i="121" s="1"/>
  <c r="I970" i="121" a="1"/>
  <c r="I970" i="121" s="1"/>
  <c r="G970" i="121" a="1"/>
  <c r="G970" i="121" s="1"/>
  <c r="H970" i="121" a="1"/>
  <c r="H970" i="121" s="1"/>
  <c r="D970" i="121" a="1"/>
  <c r="D970" i="121" s="1"/>
  <c r="E970" i="121" s="1" a="1"/>
  <c r="E970" i="121" s="1"/>
  <c r="C970" i="121"/>
  <c r="B971" i="121"/>
  <c r="F971" i="121"/>
  <c r="L971" i="121" s="1"/>
  <c r="I971" i="121" l="1" a="1"/>
  <c r="I971" i="121" s="1"/>
  <c r="G971" i="121" a="1"/>
  <c r="G971" i="121" s="1"/>
  <c r="B972" i="121"/>
  <c r="C971" i="121"/>
  <c r="D971" i="121" a="1"/>
  <c r="D971" i="121" s="1"/>
  <c r="E971" i="121" s="1" a="1"/>
  <c r="E971" i="121" s="1"/>
  <c r="H971" i="121" a="1"/>
  <c r="H971" i="121" s="1"/>
  <c r="F972" i="121"/>
  <c r="L972" i="121" s="1"/>
  <c r="G972" i="121" l="1" a="1"/>
  <c r="G972" i="121" s="1"/>
  <c r="D972" i="121" a="1"/>
  <c r="D972" i="121" s="1"/>
  <c r="E972" i="121" s="1" a="1"/>
  <c r="E972" i="121" s="1"/>
  <c r="B973" i="121"/>
  <c r="C972" i="121"/>
  <c r="H972" i="121" a="1"/>
  <c r="H972" i="121" s="1"/>
  <c r="I972" i="121" a="1"/>
  <c r="I972" i="121" s="1"/>
  <c r="J971" i="121" a="1"/>
  <c r="J971" i="121" s="1"/>
  <c r="K971" i="121" a="1"/>
  <c r="K971" i="121" s="1"/>
  <c r="F973" i="121"/>
  <c r="L973" i="121" s="1"/>
  <c r="D973" i="121" l="1" a="1"/>
  <c r="D973" i="121" s="1"/>
  <c r="E973" i="121" s="1" a="1"/>
  <c r="E973" i="121" s="1"/>
  <c r="C973" i="121"/>
  <c r="G973" i="121" a="1"/>
  <c r="G973" i="121" s="1"/>
  <c r="B974" i="121"/>
  <c r="I973" i="121" a="1"/>
  <c r="I973" i="121" s="1"/>
  <c r="H973" i="121" a="1"/>
  <c r="H973" i="121" s="1"/>
  <c r="F974" i="121"/>
  <c r="L974" i="121" s="1"/>
  <c r="H974" i="121" l="1" a="1"/>
  <c r="H974" i="121" s="1"/>
  <c r="I974" i="121" a="1"/>
  <c r="I974" i="121" s="1"/>
  <c r="D974" i="121" a="1"/>
  <c r="D974" i="121" s="1"/>
  <c r="E974" i="121" s="1" a="1"/>
  <c r="E974" i="121" s="1"/>
  <c r="G974" i="121" a="1"/>
  <c r="G974" i="121" s="1"/>
  <c r="B975" i="121"/>
  <c r="C974" i="121"/>
  <c r="K973" i="121" a="1"/>
  <c r="K973" i="121" s="1"/>
  <c r="J973" i="121" a="1"/>
  <c r="J973" i="121" s="1"/>
  <c r="F975" i="121"/>
  <c r="L975" i="121" s="1"/>
  <c r="B976" i="121" l="1"/>
  <c r="I975" i="121" a="1"/>
  <c r="I975" i="121" s="1"/>
  <c r="G975" i="121" a="1"/>
  <c r="G975" i="121" s="1"/>
  <c r="C975" i="121"/>
  <c r="D975" i="121" a="1"/>
  <c r="D975" i="121" s="1"/>
  <c r="E975" i="121" s="1" a="1"/>
  <c r="E975" i="121" s="1"/>
  <c r="H975" i="121" a="1"/>
  <c r="H975" i="121" s="1"/>
  <c r="F976" i="121"/>
  <c r="L976" i="121" s="1"/>
  <c r="K975" i="121" l="1" a="1"/>
  <c r="K975" i="121" s="1"/>
  <c r="J975" i="121" a="1"/>
  <c r="J975" i="121" s="1"/>
  <c r="H976" i="121" a="1"/>
  <c r="H976" i="121" s="1"/>
  <c r="B977" i="121"/>
  <c r="C976" i="121"/>
  <c r="D976" i="121" a="1"/>
  <c r="D976" i="121" s="1"/>
  <c r="E976" i="121" s="1" a="1"/>
  <c r="E976" i="121" s="1"/>
  <c r="G976" i="121" a="1"/>
  <c r="G976" i="121" s="1"/>
  <c r="I976" i="121" a="1"/>
  <c r="I976" i="121" s="1"/>
  <c r="F977" i="121"/>
  <c r="L977" i="121" s="1"/>
  <c r="C977" i="121" l="1"/>
  <c r="G977" i="121" a="1"/>
  <c r="G977" i="121" s="1"/>
  <c r="D977" i="121" a="1"/>
  <c r="D977" i="121" s="1"/>
  <c r="E977" i="121" s="1" a="1"/>
  <c r="E977" i="121" s="1"/>
  <c r="I977" i="121" a="1"/>
  <c r="I977" i="121" s="1"/>
  <c r="B978" i="121"/>
  <c r="H977" i="121" a="1"/>
  <c r="H977" i="121" s="1"/>
  <c r="F978" i="121"/>
  <c r="L978" i="121" s="1"/>
  <c r="G978" i="121" l="1" a="1"/>
  <c r="G978" i="121" s="1"/>
  <c r="I978" i="121" a="1"/>
  <c r="I978" i="121" s="1"/>
  <c r="H978" i="121" a="1"/>
  <c r="H978" i="121" s="1"/>
  <c r="D978" i="121" a="1"/>
  <c r="D978" i="121" s="1"/>
  <c r="E978" i="121" s="1" a="1"/>
  <c r="E978" i="121" s="1"/>
  <c r="B979" i="121"/>
  <c r="C978" i="121"/>
  <c r="K977" i="121" a="1"/>
  <c r="K977" i="121" s="1"/>
  <c r="J977" i="121" a="1"/>
  <c r="J977" i="121" s="1"/>
  <c r="F979" i="121"/>
  <c r="L979" i="121" s="1"/>
  <c r="C979" i="121" l="1"/>
  <c r="I979" i="121" a="1"/>
  <c r="I979" i="121" s="1"/>
  <c r="H979" i="121" a="1"/>
  <c r="H979" i="121" s="1"/>
  <c r="G979" i="121" a="1"/>
  <c r="G979" i="121" s="1"/>
  <c r="D979" i="121" a="1"/>
  <c r="D979" i="121" s="1"/>
  <c r="E979" i="121" s="1" a="1"/>
  <c r="E979" i="121" s="1"/>
  <c r="B980" i="121"/>
  <c r="F980" i="121"/>
  <c r="L980" i="121" s="1"/>
  <c r="D980" i="121" l="1" a="1"/>
  <c r="D980" i="121" s="1"/>
  <c r="E980" i="121" s="1" a="1"/>
  <c r="E980" i="121" s="1"/>
  <c r="I980" i="121" a="1"/>
  <c r="I980" i="121" s="1"/>
  <c r="H980" i="121" a="1"/>
  <c r="H980" i="121" s="1"/>
  <c r="B981" i="121"/>
  <c r="G980" i="121" a="1"/>
  <c r="G980" i="121" s="1"/>
  <c r="C980" i="121"/>
  <c r="J979" i="121" a="1"/>
  <c r="J979" i="121" s="1"/>
  <c r="K979" i="121" a="1"/>
  <c r="K979" i="121" s="1"/>
  <c r="F981" i="121"/>
  <c r="L981" i="121" s="1"/>
  <c r="D981" i="121" l="1" a="1"/>
  <c r="D981" i="121" s="1"/>
  <c r="E981" i="121" s="1" a="1"/>
  <c r="E981" i="121" s="1"/>
  <c r="C981" i="121"/>
  <c r="H981" i="121" s="1" a="1"/>
  <c r="H981" i="121" s="1"/>
  <c r="B982" i="121"/>
  <c r="I981" i="121" a="1"/>
  <c r="I981" i="121" s="1"/>
  <c r="G981" i="121" a="1"/>
  <c r="G981" i="121" s="1"/>
  <c r="F982" i="121"/>
  <c r="L982" i="121" s="1"/>
  <c r="K981" i="121" l="1" a="1"/>
  <c r="K981" i="121" s="1"/>
  <c r="J981" i="121" a="1"/>
  <c r="J981" i="121" s="1"/>
  <c r="H982" i="121" a="1"/>
  <c r="H982" i="121" s="1"/>
  <c r="G982" i="121" a="1"/>
  <c r="G982" i="121" s="1"/>
  <c r="B983" i="121"/>
  <c r="C982" i="121"/>
  <c r="D982" i="121" s="1" a="1"/>
  <c r="D982" i="121" s="1"/>
  <c r="E982" i="121" s="1" a="1"/>
  <c r="E982" i="121" s="1"/>
  <c r="I982" i="121" a="1"/>
  <c r="I982" i="121" s="1"/>
  <c r="F983" i="121"/>
  <c r="L983" i="121" s="1"/>
  <c r="C983" i="121" l="1"/>
  <c r="B984" i="121"/>
  <c r="G983" i="121" a="1"/>
  <c r="G983" i="121" s="1"/>
  <c r="I983" i="121" a="1"/>
  <c r="I983" i="121" s="1"/>
  <c r="D983" i="121" a="1"/>
  <c r="D983" i="121" s="1"/>
  <c r="E983" i="121" s="1" a="1"/>
  <c r="E983" i="121" s="1"/>
  <c r="H983" i="121" a="1"/>
  <c r="H983" i="121" s="1"/>
  <c r="F984" i="121"/>
  <c r="L984" i="121" s="1"/>
  <c r="J983" i="121" l="1" a="1"/>
  <c r="J983" i="121" s="1"/>
  <c r="K983" i="121" a="1"/>
  <c r="K983" i="121" s="1"/>
  <c r="H984" i="121" a="1"/>
  <c r="H984" i="121" s="1"/>
  <c r="B985" i="121"/>
  <c r="G984" i="121" a="1"/>
  <c r="G984" i="121" s="1"/>
  <c r="C984" i="121"/>
  <c r="D984" i="121" a="1"/>
  <c r="D984" i="121" s="1"/>
  <c r="E984" i="121" s="1" a="1"/>
  <c r="E984" i="121" s="1"/>
  <c r="I984" i="121" a="1"/>
  <c r="I984" i="121" s="1"/>
  <c r="F985" i="121"/>
  <c r="L985" i="121" s="1"/>
  <c r="C985" i="121" l="1"/>
  <c r="G985" i="121" a="1"/>
  <c r="G985" i="121" s="1"/>
  <c r="D985" i="121" a="1"/>
  <c r="D985" i="121" s="1"/>
  <c r="E985" i="121" s="1" a="1"/>
  <c r="E985" i="121" s="1"/>
  <c r="I985" i="121" a="1"/>
  <c r="I985" i="121" s="1"/>
  <c r="H985" i="121" a="1"/>
  <c r="H985" i="121" s="1"/>
  <c r="B986" i="121"/>
  <c r="F986" i="121"/>
  <c r="L986" i="121" s="1"/>
  <c r="C986" i="121" l="1"/>
  <c r="G986" i="121" a="1"/>
  <c r="G986" i="121" s="1"/>
  <c r="H986" i="121" a="1"/>
  <c r="H986" i="121" s="1"/>
  <c r="D986" i="121" a="1"/>
  <c r="D986" i="121" s="1"/>
  <c r="E986" i="121" s="1" a="1"/>
  <c r="E986" i="121" s="1"/>
  <c r="B987" i="121"/>
  <c r="I986" i="121" a="1"/>
  <c r="I986" i="121" s="1"/>
  <c r="K985" i="121" a="1"/>
  <c r="K985" i="121" s="1"/>
  <c r="J985" i="121" a="1"/>
  <c r="J985" i="121" s="1"/>
  <c r="F987" i="121"/>
  <c r="L987" i="121" s="1"/>
  <c r="C987" i="121" l="1"/>
  <c r="G987" i="121" a="1"/>
  <c r="G987" i="121" s="1"/>
  <c r="B988" i="121"/>
  <c r="D987" i="121" a="1"/>
  <c r="D987" i="121" s="1"/>
  <c r="E987" i="121" s="1" a="1"/>
  <c r="E987" i="121" s="1"/>
  <c r="H987" i="121" a="1"/>
  <c r="H987" i="121" s="1"/>
  <c r="I987" i="121" a="1"/>
  <c r="I987" i="121" s="1"/>
  <c r="F988" i="121"/>
  <c r="L988" i="121" s="1"/>
  <c r="H988" i="121" l="1" a="1"/>
  <c r="H988" i="121" s="1"/>
  <c r="I988" i="121" a="1"/>
  <c r="I988" i="121" s="1"/>
  <c r="C988" i="121"/>
  <c r="G988" i="121" a="1"/>
  <c r="G988" i="121" s="1"/>
  <c r="B989" i="121"/>
  <c r="D988" i="121" a="1"/>
  <c r="D988" i="121" s="1"/>
  <c r="E988" i="121" s="1" a="1"/>
  <c r="E988" i="121" s="1"/>
  <c r="J987" i="121" a="1"/>
  <c r="J987" i="121" s="1"/>
  <c r="K987" i="121" a="1"/>
  <c r="K987" i="121" s="1"/>
  <c r="F989" i="121"/>
  <c r="L989" i="121" s="1"/>
  <c r="B990" i="121" l="1"/>
  <c r="C989" i="121"/>
  <c r="D989" i="121" s="1" a="1"/>
  <c r="D989" i="121" s="1"/>
  <c r="E989" i="121" s="1" a="1"/>
  <c r="E989" i="121" s="1"/>
  <c r="G989" i="121" a="1"/>
  <c r="G989" i="121" s="1"/>
  <c r="H989" i="121" a="1"/>
  <c r="H989" i="121" s="1"/>
  <c r="I989" i="121" a="1"/>
  <c r="I989" i="121" s="1"/>
  <c r="F990" i="121"/>
  <c r="L990" i="121" s="1"/>
  <c r="K989" i="121" l="1" a="1"/>
  <c r="K989" i="121" s="1"/>
  <c r="J989" i="121" a="1"/>
  <c r="J989" i="121" s="1"/>
  <c r="I990" i="121" a="1"/>
  <c r="I990" i="121" s="1"/>
  <c r="D990" i="121" a="1"/>
  <c r="D990" i="121" s="1"/>
  <c r="E990" i="121" s="1" a="1"/>
  <c r="E990" i="121" s="1"/>
  <c r="H990" i="121" a="1"/>
  <c r="H990" i="121" s="1"/>
  <c r="B991" i="121"/>
  <c r="C990" i="121"/>
  <c r="G990" i="121" a="1"/>
  <c r="G990" i="121" s="1"/>
  <c r="F991" i="121"/>
  <c r="L991" i="121" s="1"/>
  <c r="B992" i="121" l="1"/>
  <c r="D991" i="121" a="1"/>
  <c r="D991" i="121" s="1"/>
  <c r="E991" i="121" s="1" a="1"/>
  <c r="E991" i="121" s="1"/>
  <c r="C991" i="121"/>
  <c r="G991" i="121" a="1"/>
  <c r="G991" i="121" s="1"/>
  <c r="H991" i="121" a="1"/>
  <c r="H991" i="121" s="1"/>
  <c r="I991" i="121" a="1"/>
  <c r="I991" i="121" s="1"/>
  <c r="F992" i="121"/>
  <c r="L992" i="121" s="1"/>
  <c r="K991" i="121" l="1" a="1"/>
  <c r="K991" i="121" s="1"/>
  <c r="J991" i="121" a="1"/>
  <c r="J991" i="121" s="1"/>
  <c r="B993" i="121"/>
  <c r="C992" i="121"/>
  <c r="G992" i="121" a="1"/>
  <c r="G992" i="121" s="1"/>
  <c r="H992" i="121" a="1"/>
  <c r="H992" i="121" s="1"/>
  <c r="I992" i="121" a="1"/>
  <c r="I992" i="121" s="1"/>
  <c r="D992" i="121" a="1"/>
  <c r="D992" i="121" s="1"/>
  <c r="E992" i="121" s="1" a="1"/>
  <c r="E992" i="121" s="1"/>
  <c r="F993" i="121"/>
  <c r="L993" i="121" s="1"/>
  <c r="D993" i="121" l="1" a="1"/>
  <c r="D993" i="121" s="1"/>
  <c r="E993" i="121" s="1" a="1"/>
  <c r="E993" i="121" s="1"/>
  <c r="I993" i="121" a="1"/>
  <c r="I993" i="121" s="1"/>
  <c r="H993" i="121" a="1"/>
  <c r="H993" i="121" s="1"/>
  <c r="B994" i="121"/>
  <c r="C993" i="121"/>
  <c r="G993" i="121" a="1"/>
  <c r="G993" i="121" s="1"/>
  <c r="F994" i="121"/>
  <c r="F995" i="121" s="1"/>
  <c r="F996" i="121" s="1"/>
  <c r="F997" i="121" s="1"/>
  <c r="F998" i="121" s="1"/>
  <c r="F999" i="121" s="1"/>
  <c r="F1000" i="121" s="1"/>
  <c r="F1001" i="121" s="1"/>
  <c r="F1002" i="121" s="1"/>
  <c r="F1003" i="121" s="1"/>
  <c r="F1004" i="121" s="1"/>
  <c r="F1005" i="121" s="1"/>
  <c r="F1006" i="121" s="1"/>
  <c r="F1007" i="121" s="1"/>
  <c r="F1008" i="121" s="1"/>
  <c r="F1009" i="121" s="1"/>
  <c r="F1010" i="121" s="1"/>
  <c r="F1011" i="121" s="1"/>
  <c r="F1012" i="121" s="1"/>
  <c r="F1013" i="121" s="1"/>
  <c r="F1014" i="121" s="1"/>
  <c r="F1015" i="121" s="1"/>
  <c r="F1016" i="121" s="1"/>
  <c r="F1017" i="121" s="1"/>
  <c r="F1018" i="121" s="1"/>
  <c r="F1019" i="121" s="1"/>
  <c r="F1020" i="121" s="1"/>
  <c r="F1021" i="121" s="1"/>
  <c r="F1022" i="121" s="1"/>
  <c r="F1023" i="121" s="1"/>
  <c r="F1024" i="121" s="1"/>
  <c r="F1025" i="121" s="1"/>
  <c r="F1026" i="121" s="1"/>
  <c r="F1027" i="121" s="1"/>
  <c r="F1028" i="121" s="1"/>
  <c r="F1029" i="121" s="1"/>
  <c r="F1030" i="121" s="1"/>
  <c r="F1031" i="121" s="1"/>
  <c r="F1032" i="121" s="1"/>
  <c r="F1033" i="121" s="1"/>
  <c r="F1034" i="121" s="1"/>
  <c r="F1035" i="121" s="1"/>
  <c r="F1036" i="121" s="1"/>
  <c r="F1037" i="121" s="1"/>
  <c r="F1038" i="121" s="1"/>
  <c r="F1039" i="121" s="1"/>
  <c r="F1040" i="121" s="1"/>
  <c r="F1041" i="121" s="1"/>
  <c r="F1042" i="121" s="1"/>
  <c r="F1043" i="121" s="1"/>
  <c r="F1044" i="121" s="1"/>
  <c r="F1045" i="121" s="1"/>
  <c r="F1046" i="121" s="1"/>
  <c r="F1047" i="121" s="1"/>
  <c r="F1048" i="121" s="1"/>
  <c r="F1049" i="121" s="1"/>
  <c r="F1050" i="121" s="1"/>
  <c r="F1051" i="121" s="1"/>
  <c r="F1052" i="121" s="1"/>
  <c r="F1053" i="121" s="1"/>
  <c r="F1054" i="121" s="1"/>
  <c r="F1055" i="121" s="1"/>
  <c r="F1056" i="121" s="1"/>
  <c r="F1057" i="121" s="1"/>
  <c r="F1058" i="121" s="1"/>
  <c r="F1059" i="121" s="1"/>
  <c r="F1060" i="121" s="1"/>
  <c r="F1061" i="121" s="1"/>
  <c r="F1062" i="121" s="1"/>
  <c r="F1063" i="121" s="1"/>
  <c r="F1064" i="121" s="1"/>
  <c r="F1065" i="121" s="1"/>
  <c r="F1066" i="121" s="1"/>
  <c r="F1067" i="121" s="1"/>
  <c r="F1068" i="121" s="1"/>
  <c r="F1069" i="121" s="1"/>
  <c r="F1070" i="121" s="1"/>
  <c r="F1071" i="121" s="1"/>
  <c r="F1072" i="121" s="1"/>
  <c r="F1073" i="121" s="1"/>
  <c r="F1074" i="121" s="1"/>
  <c r="F1075" i="121" s="1"/>
  <c r="F1076" i="121" s="1"/>
  <c r="F1077" i="121" s="1"/>
  <c r="F1078" i="121" s="1"/>
  <c r="F1079" i="121" s="1"/>
  <c r="F1080" i="121" s="1"/>
  <c r="F1081" i="121" s="1"/>
  <c r="F1082" i="121" s="1"/>
  <c r="F1083" i="121" s="1"/>
  <c r="F1084" i="121" s="1"/>
  <c r="F1085" i="121" s="1"/>
  <c r="F1086" i="121" s="1"/>
  <c r="F1087" i="121" s="1"/>
  <c r="F1088" i="121" s="1"/>
  <c r="F1089" i="121" s="1"/>
  <c r="F1090" i="121" s="1"/>
  <c r="F1091" i="121" s="1"/>
  <c r="F1092" i="121" s="1"/>
  <c r="F1093" i="121" s="1"/>
  <c r="F1094" i="121" s="1"/>
  <c r="F1095" i="121" s="1"/>
  <c r="F1096" i="121" s="1"/>
  <c r="F1097" i="121" s="1"/>
  <c r="F1098" i="121" s="1"/>
  <c r="F1099" i="121" s="1"/>
  <c r="F1100" i="121" s="1"/>
  <c r="F1101" i="121" s="1"/>
  <c r="F1102" i="121" s="1"/>
  <c r="F1103" i="121" s="1"/>
  <c r="F1104" i="121" s="1"/>
  <c r="F1105" i="121" s="1"/>
  <c r="F1106" i="121" s="1"/>
  <c r="F1107" i="121" s="1"/>
  <c r="F1108" i="121" s="1"/>
  <c r="F1109" i="121" s="1"/>
  <c r="F1110" i="121" s="1"/>
  <c r="F1111" i="121" s="1"/>
  <c r="F1112" i="121" s="1"/>
  <c r="F1113" i="121" s="1"/>
  <c r="F1114" i="121" s="1"/>
  <c r="F1115" i="121" s="1"/>
  <c r="F1116" i="121" s="1"/>
  <c r="F1117" i="121" s="1"/>
  <c r="F1118" i="121" s="1"/>
  <c r="F1119" i="121" s="1"/>
  <c r="F1120" i="121" s="1"/>
  <c r="F1121" i="121" s="1"/>
  <c r="F1122" i="121" s="1"/>
  <c r="F1123" i="121" s="1"/>
  <c r="F1124" i="121" s="1"/>
  <c r="F1125" i="121" s="1"/>
  <c r="F1126" i="121" s="1"/>
  <c r="F1127" i="121" s="1"/>
  <c r="F1128" i="121" s="1"/>
  <c r="F1129" i="121" s="1"/>
  <c r="F1130" i="121" s="1"/>
  <c r="F1131" i="121" s="1"/>
  <c r="F1132" i="121" s="1"/>
  <c r="F1133" i="121" s="1"/>
  <c r="F1134" i="121" s="1"/>
  <c r="F1135" i="121" s="1"/>
  <c r="F1136" i="121" s="1"/>
  <c r="F1137" i="121" s="1"/>
  <c r="F1138" i="121" s="1"/>
  <c r="F1139" i="121" s="1"/>
  <c r="F1140" i="121" s="1"/>
  <c r="F1141" i="121" s="1"/>
  <c r="F1142" i="121" s="1"/>
  <c r="F1143" i="121" s="1"/>
  <c r="F1144" i="121" s="1"/>
  <c r="F1145" i="121" s="1"/>
  <c r="F1146" i="121" s="1"/>
  <c r="F1147" i="121" s="1"/>
  <c r="F1148" i="121" s="1"/>
  <c r="F1149" i="121" s="1"/>
  <c r="F1150" i="121" s="1"/>
  <c r="F1151" i="121" s="1"/>
  <c r="F1152" i="121" s="1"/>
  <c r="F1153" i="121" s="1"/>
  <c r="F1154" i="121" s="1"/>
  <c r="F1155" i="121" s="1"/>
  <c r="F1156" i="121" s="1"/>
  <c r="F1157" i="121" s="1"/>
  <c r="F1158" i="121" s="1"/>
  <c r="F1159" i="121" s="1"/>
  <c r="F1160" i="121" s="1"/>
  <c r="F1161" i="121" s="1"/>
  <c r="F1162" i="121" s="1"/>
  <c r="F1163" i="121" s="1"/>
  <c r="F1164" i="121" s="1"/>
  <c r="F1165" i="121" s="1"/>
  <c r="F1166" i="121" s="1"/>
  <c r="F1167" i="121" s="1"/>
  <c r="F1168" i="121" s="1"/>
  <c r="F1169" i="121" s="1"/>
  <c r="F1170" i="121" s="1"/>
  <c r="F1171" i="121" s="1"/>
  <c r="F1172" i="121" s="1"/>
  <c r="F1173" i="121" s="1"/>
  <c r="F1174" i="121" s="1"/>
  <c r="F1175" i="121" s="1"/>
  <c r="F1176" i="121" s="1"/>
  <c r="F1177" i="121" s="1"/>
  <c r="F1178" i="121" s="1"/>
  <c r="F1179" i="121" s="1"/>
  <c r="F1180" i="121" s="1"/>
  <c r="F1181" i="121" s="1"/>
  <c r="F1182" i="121" s="1"/>
  <c r="F1183" i="121" s="1"/>
  <c r="F1184" i="121" s="1"/>
  <c r="F1185" i="121" s="1"/>
  <c r="F1186" i="121" s="1"/>
  <c r="F1187" i="121" s="1"/>
  <c r="F1188" i="121" s="1"/>
  <c r="F1189" i="121" s="1"/>
  <c r="F1190" i="121" s="1"/>
  <c r="F1191" i="121" s="1"/>
  <c r="F1192" i="121" s="1"/>
  <c r="F1193" i="121" s="1"/>
  <c r="F1194" i="121" s="1"/>
  <c r="F1195" i="121" s="1"/>
  <c r="F1196" i="121" s="1"/>
  <c r="F1197" i="121" s="1"/>
  <c r="F1198" i="121" s="1"/>
  <c r="F1199" i="121" s="1"/>
  <c r="F1200" i="121" s="1"/>
  <c r="F1201" i="121" s="1"/>
  <c r="F1202" i="121" s="1"/>
  <c r="F1203" i="121" s="1"/>
  <c r="F1204" i="121" s="1"/>
  <c r="F1205" i="121" s="1"/>
  <c r="F1206" i="121" s="1"/>
  <c r="F1207" i="121" s="1"/>
  <c r="F1208" i="121" s="1"/>
  <c r="F1209" i="121" s="1"/>
  <c r="F1210" i="121" s="1"/>
  <c r="F1211" i="121" s="1"/>
  <c r="F1212" i="121" s="1"/>
  <c r="F1213" i="121" s="1"/>
  <c r="F1214" i="121" s="1"/>
  <c r="F1215" i="121" s="1"/>
  <c r="F1216" i="121" s="1"/>
  <c r="F1217" i="121" s="1"/>
  <c r="F1218" i="121" s="1"/>
  <c r="F1219" i="121" s="1"/>
  <c r="F1220" i="121" s="1"/>
  <c r="F1221" i="121" s="1"/>
  <c r="F1222" i="121" s="1"/>
  <c r="F1223" i="121" s="1"/>
  <c r="F1224" i="121" s="1"/>
  <c r="F1225" i="121" s="1"/>
  <c r="F1226" i="121" s="1"/>
  <c r="F1227" i="121" s="1"/>
  <c r="F1228" i="121" s="1"/>
  <c r="F1229" i="121" s="1"/>
  <c r="F1230" i="121" s="1"/>
  <c r="F1231" i="121" s="1"/>
  <c r="F1232" i="121" s="1"/>
  <c r="F1233" i="121" s="1"/>
  <c r="F1234" i="121" s="1"/>
  <c r="F1235" i="121" s="1"/>
  <c r="F1236" i="121" s="1"/>
  <c r="F1237" i="121" s="1"/>
  <c r="F1238" i="121" s="1"/>
  <c r="F1239" i="121" s="1"/>
  <c r="F1240" i="121" s="1"/>
  <c r="F1241" i="121" s="1"/>
  <c r="F1242" i="121" s="1"/>
  <c r="F1243" i="121" s="1"/>
  <c r="F1244" i="121" s="1"/>
  <c r="F1245" i="121" s="1"/>
  <c r="F1246" i="121" s="1"/>
  <c r="F1247" i="121" s="1"/>
  <c r="F1248" i="121" s="1"/>
  <c r="F1249" i="121" s="1"/>
  <c r="F1250" i="121" s="1"/>
  <c r="F1251" i="121" s="1"/>
  <c r="F1252" i="121" s="1"/>
  <c r="F1253" i="121" s="1"/>
  <c r="F1254" i="121" s="1"/>
  <c r="F1255" i="121" s="1"/>
  <c r="F1256" i="121" s="1"/>
  <c r="F1257" i="121" s="1"/>
  <c r="F1258" i="121" s="1"/>
  <c r="F1259" i="121" s="1"/>
  <c r="F1260" i="121" s="1"/>
  <c r="F1261" i="121" s="1"/>
  <c r="F1262" i="121" s="1"/>
  <c r="F1263" i="121" s="1"/>
  <c r="F1264" i="121" s="1"/>
  <c r="F1265" i="121" s="1"/>
  <c r="F1266" i="121" s="1"/>
  <c r="F1267" i="121" s="1"/>
  <c r="F1268" i="121" s="1"/>
  <c r="F1269" i="121" s="1"/>
  <c r="F1270" i="121" s="1"/>
  <c r="F1271" i="121" s="1"/>
  <c r="F1272" i="121" s="1"/>
  <c r="F1273" i="121" s="1"/>
  <c r="F1274" i="121" s="1"/>
  <c r="F1275" i="121" s="1"/>
  <c r="F1276" i="121" s="1"/>
  <c r="F1277" i="121" s="1"/>
  <c r="F1278" i="121" s="1"/>
  <c r="F1279" i="121" s="1"/>
  <c r="F1280" i="121" s="1"/>
  <c r="F1281" i="121" s="1"/>
  <c r="F1282" i="121" s="1"/>
  <c r="F1283" i="121" s="1"/>
  <c r="F1284" i="121" s="1"/>
  <c r="F1285" i="121" s="1"/>
  <c r="F1286" i="121" s="1"/>
  <c r="F1287" i="121" s="1"/>
  <c r="F1288" i="121" s="1"/>
  <c r="F1289" i="121" s="1"/>
  <c r="F1290" i="121" s="1"/>
  <c r="F1291" i="121" s="1"/>
  <c r="F1292" i="121" s="1"/>
  <c r="F1293" i="121" s="1"/>
  <c r="F1294" i="121" s="1"/>
  <c r="F1295" i="121" s="1"/>
  <c r="F1296" i="121" s="1"/>
  <c r="F1297" i="121" s="1"/>
  <c r="F1298" i="121" s="1"/>
  <c r="F1299" i="121" s="1"/>
  <c r="F1300" i="121" s="1"/>
  <c r="F1301" i="121" s="1"/>
  <c r="F1302" i="121" s="1"/>
  <c r="F1303" i="121" s="1"/>
  <c r="F1304" i="121" s="1"/>
  <c r="F1305" i="121" s="1"/>
  <c r="F1306" i="121" s="1"/>
  <c r="F1307" i="121" s="1"/>
  <c r="F1308" i="121" s="1"/>
  <c r="F1309" i="121" s="1"/>
  <c r="F1310" i="121" s="1"/>
  <c r="F1311" i="121" s="1"/>
  <c r="F1312" i="121" s="1"/>
  <c r="F1313" i="121" s="1"/>
  <c r="F1314" i="121" s="1"/>
  <c r="F1315" i="121" s="1"/>
  <c r="F1316" i="121" s="1"/>
  <c r="F1317" i="121" s="1"/>
  <c r="F1318" i="121" s="1"/>
  <c r="F1319" i="121" s="1"/>
  <c r="F1320" i="121" s="1"/>
  <c r="F1321" i="121" s="1"/>
  <c r="F1322" i="121" s="1"/>
  <c r="F1323" i="121" s="1"/>
  <c r="F1324" i="121" s="1"/>
  <c r="F1325" i="121" s="1"/>
  <c r="F1326" i="121" s="1"/>
  <c r="F1327" i="121" s="1"/>
  <c r="F1328" i="121" s="1"/>
  <c r="F1329" i="121" s="1"/>
  <c r="F1330" i="121" s="1"/>
  <c r="F1331" i="121" s="1"/>
  <c r="F1332" i="121" s="1"/>
  <c r="F1333" i="121" s="1"/>
  <c r="F1334" i="121" s="1"/>
  <c r="F1335" i="121" s="1"/>
  <c r="F1336" i="121" s="1"/>
  <c r="F1337" i="121" s="1"/>
  <c r="F1338" i="121" s="1"/>
  <c r="F1339" i="121" s="1"/>
  <c r="F1340" i="121" s="1"/>
  <c r="F1341" i="121" s="1"/>
  <c r="F1342" i="121" s="1"/>
  <c r="F1343" i="121" s="1"/>
  <c r="F1344" i="121" s="1"/>
  <c r="F1345" i="121" s="1"/>
  <c r="F1346" i="121" s="1"/>
  <c r="F1347" i="121" s="1"/>
  <c r="F1348" i="121" s="1"/>
  <c r="F1349" i="121" s="1"/>
  <c r="F1350" i="121" s="1"/>
  <c r="F1351" i="121" s="1"/>
  <c r="F1352" i="121" s="1"/>
  <c r="F1353" i="121" s="1"/>
  <c r="F1354" i="121" s="1"/>
  <c r="F1355" i="121" s="1"/>
  <c r="F1356" i="121" s="1"/>
  <c r="F1357" i="121" s="1"/>
  <c r="F1358" i="121" s="1"/>
  <c r="F1359" i="121" s="1"/>
  <c r="F1360" i="121" s="1"/>
  <c r="F1361" i="121" s="1"/>
  <c r="F1362" i="121" s="1"/>
  <c r="F1363" i="121" s="1"/>
  <c r="F1364" i="121" s="1"/>
  <c r="F1365" i="121" s="1"/>
  <c r="F1366" i="121" s="1"/>
  <c r="F1367" i="121" s="1"/>
  <c r="F1368" i="121" s="1"/>
  <c r="F1369" i="121" s="1"/>
  <c r="F1370" i="121" s="1"/>
  <c r="F1371" i="121" s="1"/>
  <c r="F1372" i="121" s="1"/>
  <c r="F1373" i="121" s="1"/>
  <c r="F1374" i="121" s="1"/>
  <c r="F1375" i="121" s="1"/>
  <c r="F1376" i="121" s="1"/>
  <c r="F1377" i="121" s="1"/>
  <c r="F1378" i="121" s="1"/>
  <c r="F1379" i="121" s="1"/>
  <c r="F1380" i="121" s="1"/>
  <c r="F1381" i="121" s="1"/>
  <c r="F1382" i="121" s="1"/>
  <c r="F1383" i="121" s="1"/>
  <c r="F1384" i="121" s="1"/>
  <c r="F1385" i="121" s="1"/>
  <c r="F1386" i="121" s="1"/>
  <c r="F1387" i="121" s="1"/>
  <c r="F1388" i="121" s="1"/>
  <c r="F1389" i="121" s="1"/>
  <c r="F1390" i="121" s="1"/>
  <c r="F1391" i="121" s="1"/>
  <c r="F1392" i="121" s="1"/>
  <c r="F1393" i="121" s="1"/>
  <c r="F1394" i="121" s="1"/>
  <c r="F1395" i="121" s="1"/>
  <c r="F1396" i="121" s="1"/>
  <c r="F1397" i="121" s="1"/>
  <c r="F1398" i="121" s="1"/>
  <c r="F1399" i="121" s="1"/>
  <c r="F1400" i="121" s="1"/>
  <c r="F1401" i="121" s="1"/>
  <c r="F1402" i="121" s="1"/>
  <c r="F1403" i="121" s="1"/>
  <c r="F1404" i="121" s="1"/>
  <c r="F1405" i="121" s="1"/>
  <c r="F1406" i="121" s="1"/>
  <c r="F1407" i="121" s="1"/>
  <c r="F1408" i="121" s="1"/>
  <c r="F1409" i="121" s="1"/>
  <c r="F1410" i="121" s="1"/>
  <c r="F1411" i="121" s="1"/>
  <c r="F1412" i="121" s="1"/>
  <c r="F1413" i="121" s="1"/>
  <c r="F1414" i="121" s="1"/>
  <c r="F1415" i="121" s="1"/>
  <c r="F1416" i="121" s="1"/>
  <c r="F1417" i="121" s="1"/>
  <c r="F1418" i="121" s="1"/>
  <c r="F1419" i="121" s="1"/>
  <c r="F1420" i="121" s="1"/>
  <c r="F1421" i="121" s="1"/>
  <c r="F1422" i="121" s="1"/>
  <c r="F1423" i="121" s="1"/>
  <c r="F1424" i="121" s="1"/>
  <c r="F1425" i="121" s="1"/>
  <c r="F1426" i="121" s="1"/>
  <c r="F1427" i="121" s="1"/>
  <c r="F1428" i="121" s="1"/>
  <c r="F1429" i="121" s="1"/>
  <c r="F1430" i="121" s="1"/>
  <c r="F1431" i="121" s="1"/>
  <c r="F1432" i="121" s="1"/>
  <c r="F1433" i="121" s="1"/>
  <c r="F1434" i="121" s="1"/>
  <c r="F1435" i="121" s="1"/>
  <c r="F1436" i="121" s="1"/>
  <c r="F1437" i="121" s="1"/>
  <c r="F1438" i="121" s="1"/>
  <c r="F1439" i="121" s="1"/>
  <c r="F1440" i="121" s="1"/>
  <c r="F1441" i="121" s="1"/>
  <c r="F1442" i="121" s="1"/>
  <c r="F1443" i="121" s="1"/>
  <c r="F1444" i="121" s="1"/>
  <c r="F1445" i="121" s="1"/>
  <c r="F1446" i="121" s="1"/>
  <c r="F1447" i="121" s="1"/>
  <c r="F1448" i="121" s="1"/>
  <c r="F1449" i="121" s="1"/>
  <c r="F1450" i="121" s="1"/>
  <c r="F1451" i="121" s="1"/>
  <c r="F1452" i="121" s="1"/>
  <c r="F1453" i="121" s="1"/>
  <c r="F1454" i="121" s="1"/>
  <c r="F1455" i="121" s="1"/>
  <c r="F1456" i="121" s="1"/>
  <c r="F1457" i="121" s="1"/>
  <c r="F1458" i="121" s="1"/>
  <c r="F1459" i="121" s="1"/>
  <c r="F1460" i="121" s="1"/>
  <c r="F1461" i="121" s="1"/>
  <c r="F1462" i="121" s="1"/>
  <c r="F1463" i="121" s="1"/>
  <c r="F1464" i="121" s="1"/>
  <c r="F1465" i="121" s="1"/>
  <c r="F1466" i="121" s="1"/>
  <c r="F1467" i="121" s="1"/>
  <c r="F1468" i="121" s="1"/>
  <c r="F1469" i="121" s="1"/>
  <c r="F1470" i="121" s="1"/>
  <c r="F1471" i="121" s="1"/>
  <c r="F1472" i="121" s="1"/>
  <c r="F1473" i="121" s="1"/>
  <c r="F1474" i="121" s="1"/>
  <c r="F1475" i="121" s="1"/>
  <c r="F1476" i="121" s="1"/>
  <c r="F1477" i="121" s="1"/>
  <c r="F1478" i="121" s="1"/>
  <c r="F1479" i="121" s="1"/>
  <c r="F1480" i="121" s="1"/>
  <c r="F1481" i="121" s="1"/>
  <c r="F1482" i="121" s="1"/>
  <c r="F1483" i="121" s="1"/>
  <c r="F1484" i="121" s="1"/>
  <c r="F1485" i="121" s="1"/>
  <c r="F1486" i="121" s="1"/>
  <c r="F1487" i="121" s="1"/>
  <c r="F1488" i="121" s="1"/>
  <c r="F1489" i="121" s="1"/>
  <c r="F1490" i="121" s="1"/>
  <c r="F1491" i="121" s="1"/>
  <c r="F1492" i="121" s="1"/>
  <c r="F1493" i="121" s="1"/>
  <c r="F1494" i="121" s="1"/>
  <c r="F1495" i="121" s="1"/>
  <c r="F1496" i="121" s="1"/>
  <c r="F1497" i="121" s="1"/>
  <c r="F1498" i="121" s="1"/>
  <c r="F1499" i="121" s="1"/>
  <c r="F1500" i="121" s="1"/>
  <c r="F1501" i="121" s="1"/>
  <c r="F1502" i="121" s="1"/>
  <c r="F1503" i="121" s="1"/>
  <c r="F1504" i="121" s="1"/>
  <c r="F1505" i="121" s="1"/>
  <c r="F1506" i="121" s="1"/>
  <c r="F1507" i="121" s="1"/>
  <c r="F1508" i="121" s="1"/>
  <c r="F1509" i="121" s="1"/>
  <c r="F1510" i="121" s="1"/>
  <c r="F1511" i="121" s="1"/>
  <c r="F1512" i="121" s="1"/>
  <c r="F1513" i="121" s="1"/>
  <c r="F1514" i="121" s="1"/>
  <c r="F1515" i="121" s="1"/>
  <c r="F1516" i="121" s="1"/>
  <c r="F1517" i="121" s="1"/>
  <c r="F1518" i="121" s="1"/>
  <c r="F1519" i="121" s="1"/>
  <c r="F1520" i="121" s="1"/>
  <c r="F1521" i="121" s="1"/>
  <c r="F1522" i="121" s="1"/>
  <c r="F1523" i="121" s="1"/>
  <c r="F1524" i="121" s="1"/>
  <c r="F1525" i="121" s="1"/>
  <c r="F1526" i="121" s="1"/>
  <c r="F1527" i="121" s="1"/>
  <c r="F1528" i="121" s="1"/>
  <c r="F1529" i="121" s="1"/>
  <c r="F1530" i="121" s="1"/>
  <c r="F1531" i="121" s="1"/>
  <c r="F1532" i="121" s="1"/>
  <c r="F1533" i="121" s="1"/>
  <c r="F1534" i="121" s="1"/>
  <c r="F1535" i="121" s="1"/>
  <c r="F1536" i="121" s="1"/>
  <c r="F1537" i="121" s="1"/>
  <c r="F1538" i="121" s="1"/>
  <c r="F1539" i="121" s="1"/>
  <c r="F1540" i="121" s="1"/>
  <c r="F1541" i="121" s="1"/>
  <c r="F1542" i="121" s="1"/>
  <c r="F1543" i="121" s="1"/>
  <c r="F1544" i="121" s="1"/>
  <c r="F1545" i="121" s="1"/>
  <c r="F1546" i="121" s="1"/>
  <c r="F1547" i="121" s="1"/>
  <c r="F1548" i="121" s="1"/>
  <c r="F1549" i="121" s="1"/>
  <c r="F1550" i="121" s="1"/>
  <c r="F1551" i="121" s="1"/>
  <c r="F1552" i="121" s="1"/>
  <c r="F1553" i="121" s="1"/>
  <c r="F1554" i="121" s="1"/>
  <c r="F1555" i="121" s="1"/>
  <c r="F1556" i="121" s="1"/>
  <c r="F1557" i="121" s="1"/>
  <c r="F1558" i="121" s="1"/>
  <c r="F1559" i="121" s="1"/>
  <c r="F1560" i="121" s="1"/>
  <c r="F1561" i="121" s="1"/>
  <c r="F1562" i="121" s="1"/>
  <c r="F1563" i="121" s="1"/>
  <c r="F1564" i="121" s="1"/>
  <c r="F1565" i="121" s="1"/>
  <c r="F1566" i="121" s="1"/>
  <c r="F1567" i="121" s="1"/>
  <c r="F1568" i="121" s="1"/>
  <c r="F1569" i="121" s="1"/>
  <c r="F1570" i="121" s="1"/>
  <c r="F1571" i="121" s="1"/>
  <c r="F1572" i="121" s="1"/>
  <c r="F1573" i="121" s="1"/>
  <c r="F1574" i="121" s="1"/>
  <c r="F1575" i="121" s="1"/>
  <c r="F1576" i="121" s="1"/>
  <c r="F1577" i="121" s="1"/>
  <c r="F1578" i="121" s="1"/>
  <c r="F1579" i="121" s="1"/>
  <c r="F1580" i="121" s="1"/>
  <c r="F1581" i="121" s="1"/>
  <c r="F1582" i="121" s="1"/>
  <c r="F1583" i="121" s="1"/>
  <c r="F1584" i="121" s="1"/>
  <c r="F1585" i="121" s="1"/>
  <c r="F1586" i="121" s="1"/>
  <c r="F1587" i="121" s="1"/>
  <c r="F1588" i="121" s="1"/>
  <c r="F1589" i="121" s="1"/>
  <c r="F1590" i="121" s="1"/>
  <c r="F1591" i="121" s="1"/>
  <c r="F1592" i="121" s="1"/>
  <c r="F1593" i="121" s="1"/>
  <c r="F1594" i="121" s="1"/>
  <c r="F1595" i="121" s="1"/>
  <c r="F1596" i="121" s="1"/>
  <c r="F1597" i="121" s="1"/>
  <c r="F1598" i="121" s="1"/>
  <c r="F1599" i="121" s="1"/>
  <c r="F1600" i="121" s="1"/>
  <c r="F1601" i="121" s="1"/>
  <c r="F1602" i="121" s="1"/>
  <c r="F1603" i="121" s="1"/>
  <c r="F1604" i="121" s="1"/>
  <c r="F1605" i="121" s="1"/>
  <c r="F1606" i="121" s="1"/>
  <c r="F1607" i="121" s="1"/>
  <c r="F1608" i="121" s="1"/>
  <c r="F1609" i="121" s="1"/>
  <c r="F1610" i="121" s="1"/>
  <c r="F1611" i="121" s="1"/>
  <c r="F1612" i="121" s="1"/>
  <c r="F1613" i="121" s="1"/>
  <c r="F1614" i="121" s="1"/>
  <c r="F1615" i="121" s="1"/>
  <c r="F1616" i="121" s="1"/>
  <c r="F1617" i="121" s="1"/>
  <c r="F1618" i="121" s="1"/>
  <c r="F1619" i="121" s="1"/>
  <c r="F1620" i="121" s="1"/>
  <c r="F1621" i="121" s="1"/>
  <c r="F1622" i="121" s="1"/>
  <c r="F1623" i="121" s="1"/>
  <c r="F1624" i="121" s="1"/>
  <c r="F1625" i="121" s="1"/>
  <c r="F1626" i="121" s="1"/>
  <c r="F1627" i="121" s="1"/>
  <c r="F1628" i="121" s="1"/>
  <c r="F1629" i="121" s="1"/>
  <c r="F1630" i="121" s="1"/>
  <c r="F1631" i="121" s="1"/>
  <c r="F1632" i="121" s="1"/>
  <c r="F1633" i="121" s="1"/>
  <c r="F1634" i="121" s="1"/>
  <c r="F1635" i="121" s="1"/>
  <c r="F1636" i="121" s="1"/>
  <c r="F1637" i="121" s="1"/>
  <c r="F1638" i="121" s="1"/>
  <c r="F1639" i="121" s="1"/>
  <c r="F1640" i="121" s="1"/>
  <c r="F1641" i="121" s="1"/>
  <c r="F1642" i="121" s="1"/>
  <c r="F1643" i="121" s="1"/>
  <c r="F1644" i="121" s="1"/>
  <c r="F1645" i="121" s="1"/>
  <c r="F1646" i="121" s="1"/>
  <c r="F1647" i="121" s="1"/>
  <c r="F1648" i="121" s="1"/>
  <c r="F1649" i="121" s="1"/>
  <c r="F1650" i="121" s="1"/>
  <c r="F1651" i="121" s="1"/>
  <c r="F1652" i="121" s="1"/>
  <c r="F1653" i="121" s="1"/>
  <c r="F1654" i="121" s="1"/>
  <c r="F1655" i="121" s="1"/>
  <c r="F1656" i="121" s="1"/>
  <c r="F1657" i="121" s="1"/>
  <c r="F1658" i="121" s="1"/>
  <c r="F1659" i="121" s="1"/>
  <c r="F1660" i="121" s="1"/>
  <c r="F1661" i="121" s="1"/>
  <c r="F1662" i="121" s="1"/>
  <c r="F1663" i="121" s="1"/>
  <c r="F1664" i="121" s="1"/>
  <c r="F1665" i="121" s="1"/>
  <c r="F1666" i="121" s="1"/>
  <c r="F1667" i="121" s="1"/>
  <c r="F1668" i="121" s="1"/>
  <c r="F1669" i="121" s="1"/>
  <c r="F1670" i="121" s="1"/>
  <c r="F1671" i="121" s="1"/>
  <c r="F1672" i="121" s="1"/>
  <c r="F1673" i="121" s="1"/>
  <c r="F1674" i="121" s="1"/>
  <c r="F1675" i="121" s="1"/>
  <c r="F1676" i="121" s="1"/>
  <c r="F1677" i="121" s="1"/>
  <c r="F1678" i="121" s="1"/>
  <c r="F1679" i="121" s="1"/>
  <c r="F1680" i="121" s="1"/>
  <c r="F1681" i="121" s="1"/>
  <c r="F1682" i="121" s="1"/>
  <c r="F1683" i="121" s="1"/>
  <c r="F1684" i="121" s="1"/>
  <c r="F1685" i="121" s="1"/>
  <c r="F1686" i="121" s="1"/>
  <c r="F1687" i="121" s="1"/>
  <c r="F1688" i="121" s="1"/>
  <c r="F1689" i="121" s="1"/>
  <c r="F1690" i="121" s="1"/>
  <c r="F1691" i="121" s="1"/>
  <c r="F1692" i="121" s="1"/>
  <c r="F1693" i="121" s="1"/>
  <c r="F1694" i="121" s="1"/>
  <c r="F1695" i="121" s="1"/>
  <c r="F1696" i="121" s="1"/>
  <c r="F1697" i="121" s="1"/>
  <c r="F1698" i="121" s="1"/>
  <c r="F1699" i="121" s="1"/>
  <c r="F1700" i="121" s="1"/>
  <c r="F1701" i="121" s="1"/>
  <c r="F1702" i="121" s="1"/>
  <c r="F1703" i="121" s="1"/>
  <c r="F1704" i="121" s="1"/>
  <c r="F1705" i="121" s="1"/>
  <c r="F1706" i="121" s="1"/>
  <c r="F1707" i="121" s="1"/>
  <c r="F1708" i="121" s="1"/>
  <c r="F1709" i="121" s="1"/>
  <c r="F1710" i="121" s="1"/>
  <c r="F1711" i="121" s="1"/>
  <c r="F1712" i="121" s="1"/>
  <c r="F1713" i="121" s="1"/>
  <c r="F1714" i="121" s="1"/>
  <c r="F1715" i="121" s="1"/>
  <c r="F1716" i="121" s="1"/>
  <c r="F1717" i="121" s="1"/>
  <c r="F1718" i="121" s="1"/>
  <c r="F1719" i="121" s="1"/>
  <c r="F1720" i="121" s="1"/>
  <c r="F1721" i="121" s="1"/>
  <c r="F1722" i="121" s="1"/>
  <c r="F1723" i="121" s="1"/>
  <c r="F1724" i="121" s="1"/>
  <c r="F1725" i="121" s="1"/>
  <c r="F1726" i="121" s="1"/>
  <c r="F1727" i="121" s="1"/>
  <c r="F1728" i="121" s="1"/>
  <c r="F1729" i="121" s="1"/>
  <c r="F1730" i="121" s="1"/>
  <c r="F1731" i="121" s="1"/>
  <c r="F1732" i="121" s="1"/>
  <c r="F1733" i="121" s="1"/>
  <c r="F1734" i="121" s="1"/>
  <c r="F1735" i="121" s="1"/>
  <c r="F1736" i="121" s="1"/>
  <c r="F1737" i="121" s="1"/>
  <c r="F1738" i="121" s="1"/>
  <c r="F1739" i="121" s="1"/>
  <c r="F1740" i="121" s="1"/>
  <c r="F1741" i="121" s="1"/>
  <c r="F1742" i="121" s="1"/>
  <c r="F1743" i="121" s="1"/>
  <c r="F1744" i="121" s="1"/>
  <c r="F1745" i="121" s="1"/>
  <c r="F1746" i="121" s="1"/>
  <c r="F1747" i="121" s="1"/>
  <c r="F1748" i="121" s="1"/>
  <c r="F1749" i="121" s="1"/>
  <c r="F1750" i="121" s="1"/>
  <c r="F1751" i="121" s="1"/>
  <c r="F1752" i="121" s="1"/>
  <c r="F1753" i="121" s="1"/>
  <c r="F1754" i="121" s="1"/>
  <c r="F1755" i="121" s="1"/>
  <c r="F1756" i="121" s="1"/>
  <c r="F1757" i="121" s="1"/>
  <c r="F1758" i="121" s="1"/>
  <c r="F1759" i="121" s="1"/>
  <c r="F1760" i="121" s="1"/>
  <c r="F1761" i="121" s="1"/>
  <c r="F1762" i="121" s="1"/>
  <c r="F1763" i="121" s="1"/>
  <c r="F1764" i="121" s="1"/>
  <c r="F1765" i="121" s="1"/>
  <c r="F1766" i="121" s="1"/>
  <c r="F1767" i="121" s="1"/>
  <c r="F1768" i="121" s="1"/>
  <c r="F1769" i="121" s="1"/>
  <c r="F1770" i="121" s="1"/>
  <c r="F1771" i="121" s="1"/>
  <c r="F1772" i="121" s="1"/>
  <c r="F1773" i="121" s="1"/>
  <c r="F1774" i="121" s="1"/>
  <c r="F1775" i="121" s="1"/>
  <c r="F1776" i="121" s="1"/>
  <c r="F1777" i="121" s="1"/>
  <c r="F1778" i="121" s="1"/>
  <c r="F1779" i="121" s="1"/>
  <c r="F1780" i="121" s="1"/>
  <c r="F1781" i="121" s="1"/>
  <c r="F1782" i="121" s="1"/>
  <c r="F1783" i="121" s="1"/>
  <c r="F1784" i="121" s="1"/>
  <c r="F1785" i="121" s="1"/>
  <c r="F1786" i="121" s="1"/>
  <c r="F1787" i="121" s="1"/>
  <c r="F1788" i="121" s="1"/>
  <c r="F1789" i="121" s="1"/>
  <c r="F1790" i="121" s="1"/>
  <c r="F1791" i="121" s="1"/>
  <c r="F1792" i="121" s="1"/>
  <c r="F1793" i="121" s="1"/>
  <c r="F1794" i="121" s="1"/>
  <c r="F1795" i="121" s="1"/>
  <c r="F1796" i="121" s="1"/>
  <c r="F1797" i="121" s="1"/>
  <c r="F1798" i="121" s="1"/>
  <c r="F1799" i="121" s="1"/>
  <c r="F1800" i="121" s="1"/>
  <c r="F1801" i="121" s="1"/>
  <c r="F1802" i="121" s="1"/>
  <c r="F1803" i="121" s="1"/>
  <c r="F1804" i="121" s="1"/>
  <c r="F1805" i="121" s="1"/>
  <c r="F1806" i="121" s="1"/>
  <c r="F1807" i="121" s="1"/>
  <c r="F1808" i="121" s="1"/>
  <c r="F1809" i="121" s="1"/>
  <c r="F1810" i="121" s="1"/>
  <c r="F1811" i="121" s="1"/>
  <c r="F1812" i="121" s="1"/>
  <c r="F1813" i="121" s="1"/>
  <c r="F1814" i="121" s="1"/>
  <c r="F1815" i="121" s="1"/>
  <c r="F1816" i="121" s="1"/>
  <c r="F1817" i="121" s="1"/>
  <c r="F1818" i="121" s="1"/>
  <c r="F1819" i="121" s="1"/>
  <c r="F1820" i="121" s="1"/>
  <c r="F1821" i="121" s="1"/>
  <c r="F1822" i="121" s="1"/>
  <c r="F1823" i="121" s="1"/>
  <c r="F1824" i="121" s="1"/>
  <c r="F1825" i="121" s="1"/>
  <c r="F1826" i="121" s="1"/>
  <c r="F1827" i="121" s="1"/>
  <c r="F1828" i="121" s="1"/>
  <c r="F1829" i="121" s="1"/>
  <c r="F1830" i="121" s="1"/>
  <c r="F1831" i="121" s="1"/>
  <c r="F1832" i="121" s="1"/>
  <c r="F1833" i="121" s="1"/>
  <c r="F1834" i="121" s="1"/>
  <c r="F1835" i="121" s="1"/>
  <c r="F1836" i="121" s="1"/>
  <c r="F1837" i="121" s="1"/>
  <c r="F1838" i="121" s="1"/>
  <c r="F1839" i="121" s="1"/>
  <c r="F1840" i="121" s="1"/>
  <c r="F1841" i="121" s="1"/>
  <c r="F1842" i="121" s="1"/>
  <c r="F1843" i="121" s="1"/>
  <c r="F1844" i="121" s="1"/>
  <c r="F1845" i="121" s="1"/>
  <c r="F1846" i="121" s="1"/>
  <c r="F1847" i="121" s="1"/>
  <c r="F1848" i="121" s="1"/>
  <c r="F1849" i="121" s="1"/>
  <c r="F1850" i="121" s="1"/>
  <c r="F1851" i="121" s="1"/>
  <c r="F1852" i="121" s="1"/>
  <c r="F1853" i="121" s="1"/>
  <c r="F1854" i="121" s="1"/>
  <c r="F1855" i="121" s="1"/>
  <c r="F1856" i="121" s="1"/>
  <c r="F1857" i="121" s="1"/>
  <c r="F1858" i="121" s="1"/>
  <c r="F1859" i="121" s="1"/>
  <c r="F1860" i="121" s="1"/>
  <c r="F1861" i="121" s="1"/>
  <c r="F1862" i="121" s="1"/>
  <c r="F1863" i="121" s="1"/>
  <c r="F1864" i="121" s="1"/>
  <c r="F1865" i="121" s="1"/>
  <c r="F1866" i="121" s="1"/>
  <c r="F1867" i="121" s="1"/>
  <c r="F1868" i="121" s="1"/>
  <c r="F1869" i="121" s="1"/>
  <c r="F1870" i="121" s="1"/>
  <c r="F1871" i="121" s="1"/>
  <c r="F1872" i="121" s="1"/>
  <c r="F1873" i="121" s="1"/>
  <c r="F1874" i="121" s="1"/>
  <c r="F1875" i="121" s="1"/>
  <c r="F1876" i="121" s="1"/>
  <c r="F1877" i="121" s="1"/>
  <c r="F1878" i="121" s="1"/>
  <c r="F1879" i="121" s="1"/>
  <c r="F1880" i="121" s="1"/>
  <c r="F1881" i="121" s="1"/>
  <c r="F1882" i="121" s="1"/>
  <c r="F1883" i="121" s="1"/>
  <c r="F1884" i="121" s="1"/>
  <c r="F1885" i="121" s="1"/>
  <c r="F1886" i="121" s="1"/>
  <c r="F1887" i="121" s="1"/>
  <c r="F1888" i="121" s="1"/>
  <c r="F1889" i="121" s="1"/>
  <c r="F1890" i="121" s="1"/>
  <c r="F1891" i="121" s="1"/>
  <c r="F1892" i="121" s="1"/>
  <c r="F1893" i="121" s="1"/>
  <c r="F1894" i="121" s="1"/>
  <c r="F1895" i="121" s="1"/>
  <c r="F1896" i="121" s="1"/>
  <c r="F1897" i="121" s="1"/>
  <c r="F1898" i="121" s="1"/>
  <c r="F1899" i="121" s="1"/>
  <c r="F1900" i="121" s="1"/>
  <c r="F1901" i="121" s="1"/>
  <c r="F1902" i="121" s="1"/>
  <c r="F1903" i="121" s="1"/>
  <c r="F1904" i="121" s="1"/>
  <c r="F1905" i="121" s="1"/>
  <c r="F1906" i="121" s="1"/>
  <c r="F1907" i="121" s="1"/>
  <c r="F1908" i="121" s="1"/>
  <c r="F1909" i="121" s="1"/>
  <c r="F1910" i="121" s="1"/>
  <c r="F1911" i="121" s="1"/>
  <c r="F1912" i="121" s="1"/>
  <c r="F1913" i="121" s="1"/>
  <c r="F1914" i="121" s="1"/>
  <c r="F1915" i="121" s="1"/>
  <c r="F1916" i="121" s="1"/>
  <c r="F1917" i="121" s="1"/>
  <c r="F1918" i="121" s="1"/>
  <c r="F1919" i="121" s="1"/>
  <c r="F1920" i="121" s="1"/>
  <c r="F1921" i="121" s="1"/>
  <c r="F1922" i="121" s="1"/>
  <c r="F1923" i="121" s="1"/>
  <c r="F1924" i="121" s="1"/>
  <c r="F1925" i="121" s="1"/>
  <c r="F1926" i="121" s="1"/>
  <c r="F1927" i="121" s="1"/>
  <c r="F1928" i="121" s="1"/>
  <c r="F1929" i="121" s="1"/>
  <c r="F1930" i="121" s="1"/>
  <c r="F1931" i="121" s="1"/>
  <c r="F1932" i="121" s="1"/>
  <c r="F1933" i="121" s="1"/>
  <c r="F1934" i="121" s="1"/>
  <c r="F1935" i="121" s="1"/>
  <c r="F1936" i="121" s="1"/>
  <c r="F1937" i="121" s="1"/>
  <c r="F1938" i="121" s="1"/>
  <c r="F1939" i="121" s="1"/>
  <c r="F1940" i="121" s="1"/>
  <c r="F1941" i="121" s="1"/>
  <c r="F1942" i="121" s="1"/>
  <c r="F1943" i="121" s="1"/>
  <c r="F1944" i="121" s="1"/>
  <c r="F1945" i="121" s="1"/>
  <c r="F1946" i="121" s="1"/>
  <c r="F1947" i="121" s="1"/>
  <c r="F1948" i="121" s="1"/>
  <c r="F1949" i="121" s="1"/>
  <c r="F1950" i="121" s="1"/>
  <c r="F1951" i="121" s="1"/>
  <c r="F1952" i="121" s="1"/>
  <c r="F1953" i="121" s="1"/>
  <c r="F1954" i="121" s="1"/>
  <c r="F1955" i="121" s="1"/>
  <c r="F1956" i="121" s="1"/>
  <c r="F1957" i="121" s="1"/>
  <c r="F1958" i="121" s="1"/>
  <c r="F1959" i="121" s="1"/>
  <c r="F1960" i="121" s="1"/>
  <c r="F1961" i="121" s="1"/>
  <c r="F1962" i="121" s="1"/>
  <c r="F1963" i="121" s="1"/>
  <c r="F1964" i="121" s="1"/>
  <c r="F1965" i="121" s="1"/>
  <c r="F1966" i="121" s="1"/>
  <c r="F1967" i="121" s="1"/>
  <c r="F1968" i="121" s="1"/>
  <c r="F1969" i="121" s="1"/>
  <c r="F1970" i="121" s="1"/>
  <c r="F1971" i="121" s="1"/>
  <c r="F1972" i="121" s="1"/>
  <c r="F1973" i="121" s="1"/>
  <c r="F1974" i="121" s="1"/>
  <c r="F1975" i="121" s="1"/>
  <c r="F1976" i="121" s="1"/>
  <c r="F1977" i="121" s="1"/>
  <c r="F1978" i="121" s="1"/>
  <c r="F1979" i="121" s="1"/>
  <c r="F1980" i="121" s="1"/>
  <c r="F1981" i="121" s="1"/>
  <c r="F1982" i="121" s="1"/>
  <c r="F1983" i="121" s="1"/>
  <c r="F1984" i="121" s="1"/>
  <c r="F1985" i="121" s="1"/>
  <c r="F1986" i="121" s="1"/>
  <c r="F1987" i="121" s="1"/>
  <c r="F1988" i="121" s="1"/>
  <c r="F1989" i="121" s="1"/>
  <c r="F1990" i="121" s="1"/>
  <c r="F1991" i="121" s="1"/>
  <c r="F1992" i="121" s="1"/>
  <c r="F1993" i="121" s="1"/>
  <c r="F1994" i="121" s="1"/>
  <c r="F1995" i="121" s="1"/>
  <c r="F1996" i="121" s="1"/>
  <c r="F1997" i="121" s="1"/>
  <c r="F1998" i="121" s="1"/>
  <c r="F1999" i="121" s="1"/>
  <c r="F2000" i="121" s="1"/>
  <c r="F2001" i="121" s="1"/>
  <c r="L994" i="121" l="1"/>
  <c r="K993" i="121" a="1"/>
  <c r="K993" i="121" s="1"/>
  <c r="J993" i="121" a="1"/>
  <c r="J993" i="121" s="1"/>
  <c r="C994" i="121"/>
  <c r="H994" i="121" a="1"/>
  <c r="H994" i="121" s="1"/>
  <c r="G994" i="121" a="1"/>
  <c r="G994" i="121" s="1"/>
  <c r="I994" i="121" a="1"/>
  <c r="I994" i="121" s="1"/>
  <c r="D994" i="121" a="1"/>
  <c r="D994" i="121" s="1"/>
  <c r="E994" i="121" a="1"/>
  <c r="E994" i="121" s="1"/>
  <c r="B995" i="121"/>
  <c r="L995" i="121"/>
  <c r="K994" i="121" l="1" a="1"/>
  <c r="K994" i="121" s="1"/>
  <c r="J994" i="121" a="1"/>
  <c r="J994" i="121" s="1"/>
  <c r="I995" i="121" a="1"/>
  <c r="I995" i="121" s="1"/>
  <c r="H995" i="121" a="1"/>
  <c r="H995" i="121" s="1"/>
  <c r="G995" i="121" a="1"/>
  <c r="G995" i="121" s="1"/>
  <c r="D995" i="121" a="1"/>
  <c r="D995" i="121" s="1"/>
  <c r="E995" i="121" a="1"/>
  <c r="E995" i="121" s="1"/>
  <c r="B996" i="121"/>
  <c r="C995" i="121"/>
  <c r="L996" i="121"/>
  <c r="C996" i="121" l="1"/>
  <c r="D996" i="121" a="1"/>
  <c r="D996" i="121" s="1"/>
  <c r="E996" i="121" a="1"/>
  <c r="E996" i="121" s="1"/>
  <c r="I996" i="121" a="1"/>
  <c r="I996" i="121" s="1"/>
  <c r="G996" i="121" a="1"/>
  <c r="G996" i="121" s="1"/>
  <c r="H996" i="121" a="1"/>
  <c r="H996" i="121" s="1"/>
  <c r="B997" i="121"/>
  <c r="J995" i="121" a="1"/>
  <c r="J995" i="121" s="1"/>
  <c r="K995" i="121" a="1"/>
  <c r="K995" i="121" s="1"/>
  <c r="L997" i="121"/>
  <c r="I997" i="121" l="1" a="1"/>
  <c r="I997" i="121" s="1"/>
  <c r="D997" i="121" a="1"/>
  <c r="D997" i="121" s="1"/>
  <c r="H997" i="121" a="1"/>
  <c r="H997" i="121" s="1"/>
  <c r="G997" i="121" a="1"/>
  <c r="G997" i="121" s="1"/>
  <c r="B998" i="121"/>
  <c r="E997" i="121" a="1"/>
  <c r="E997" i="121" s="1"/>
  <c r="C997" i="121"/>
  <c r="J996" i="121" a="1"/>
  <c r="J996" i="121" s="1"/>
  <c r="K996" i="121" a="1"/>
  <c r="K996" i="121" s="1"/>
  <c r="L998" i="121"/>
  <c r="G998" i="121" l="1" a="1"/>
  <c r="G998" i="121" s="1"/>
  <c r="E998" i="121" a="1"/>
  <c r="E998" i="121" s="1"/>
  <c r="C998" i="121"/>
  <c r="I998" i="121" a="1"/>
  <c r="I998" i="121" s="1"/>
  <c r="H998" i="121" a="1"/>
  <c r="H998" i="121" s="1"/>
  <c r="B999" i="121"/>
  <c r="D998" i="121" a="1"/>
  <c r="D998" i="121" s="1"/>
  <c r="K997" i="121" a="1"/>
  <c r="K997" i="121" s="1"/>
  <c r="J997" i="121" a="1"/>
  <c r="J997" i="121" s="1"/>
  <c r="L999" i="121"/>
  <c r="D999" i="121" l="1" a="1"/>
  <c r="D999" i="121" s="1"/>
  <c r="H999" i="121" a="1"/>
  <c r="H999" i="121" s="1"/>
  <c r="B1000" i="121"/>
  <c r="C999" i="121"/>
  <c r="E999" i="121" a="1"/>
  <c r="E999" i="121" s="1"/>
  <c r="G999" i="121" a="1"/>
  <c r="G999" i="121" s="1"/>
  <c r="I999" i="121" a="1"/>
  <c r="I999" i="121" s="1"/>
  <c r="J998" i="121" a="1"/>
  <c r="J998" i="121" s="1"/>
  <c r="K998" i="121" a="1"/>
  <c r="K998" i="121" s="1"/>
  <c r="L1000" i="121"/>
  <c r="J999" i="121" l="1" a="1"/>
  <c r="J999" i="121" s="1"/>
  <c r="K999" i="121" a="1"/>
  <c r="K999" i="121" s="1"/>
  <c r="E1000" i="121" a="1"/>
  <c r="E1000" i="121" s="1"/>
  <c r="D1000" i="121" a="1"/>
  <c r="D1000" i="121" s="1"/>
  <c r="H1000" i="121" a="1"/>
  <c r="H1000" i="121" s="1"/>
  <c r="B1001" i="121"/>
  <c r="C1000" i="121"/>
  <c r="G1000" i="121" a="1"/>
  <c r="G1000" i="121" s="1"/>
  <c r="I1000" i="121" a="1"/>
  <c r="I1000" i="121" s="1"/>
  <c r="L1001" i="121"/>
  <c r="M256" i="107" s="1"/>
  <c r="K1000" i="121" l="1" a="1"/>
  <c r="K1000" i="121" s="1"/>
  <c r="J1000" i="121" a="1"/>
  <c r="J1000" i="121" s="1"/>
  <c r="H1001" i="121" a="1"/>
  <c r="H1001" i="121" s="1"/>
  <c r="C1001" i="121"/>
  <c r="I1001" i="121" a="1"/>
  <c r="I1001" i="121" s="1"/>
  <c r="G1001" i="121" a="1"/>
  <c r="G1001" i="121" s="1"/>
  <c r="B1002" i="121"/>
  <c r="D1001" i="121" a="1"/>
  <c r="D1001" i="121" s="1"/>
  <c r="E1001" i="121" a="1"/>
  <c r="E1001" i="121" s="1"/>
  <c r="M257" i="107"/>
  <c r="M258" i="107" s="1"/>
  <c r="L1002" i="121"/>
  <c r="I1002" i="121" l="1" a="1"/>
  <c r="I1002" i="121" s="1"/>
  <c r="G1002" i="121" a="1"/>
  <c r="G1002" i="121" s="1"/>
  <c r="H1002" i="121" a="1"/>
  <c r="H1002" i="121" s="1"/>
  <c r="E1002" i="121" a="1"/>
  <c r="E1002" i="121" s="1"/>
  <c r="D1002" i="121" a="1"/>
  <c r="D1002" i="121" s="1"/>
  <c r="B1003" i="121"/>
  <c r="C1002" i="121"/>
  <c r="K1001" i="121" a="1"/>
  <c r="K1001" i="121" s="1"/>
  <c r="J1001" i="121" a="1"/>
  <c r="J1001" i="121" s="1"/>
  <c r="L1003" i="121"/>
  <c r="M259" i="107"/>
  <c r="E1003" i="121" l="1" a="1"/>
  <c r="E1003" i="121" s="1"/>
  <c r="C1003" i="121"/>
  <c r="D1003" i="121" a="1"/>
  <c r="D1003" i="121" s="1"/>
  <c r="H1003" i="121" a="1"/>
  <c r="H1003" i="121" s="1"/>
  <c r="I1003" i="121" a="1"/>
  <c r="I1003" i="121" s="1"/>
  <c r="B1004" i="121"/>
  <c r="G1003" i="121" a="1"/>
  <c r="G1003" i="121" s="1"/>
  <c r="J1002" i="121" a="1"/>
  <c r="J1002" i="121" s="1"/>
  <c r="K1002" i="121" a="1"/>
  <c r="K1002" i="121" s="1"/>
  <c r="L1004" i="121"/>
  <c r="M260" i="107"/>
  <c r="J1003" i="121" l="1" a="1"/>
  <c r="J1003" i="121" s="1"/>
  <c r="K1003" i="121" a="1"/>
  <c r="K1003" i="121" s="1"/>
  <c r="H1004" i="121" a="1"/>
  <c r="H1004" i="121" s="1"/>
  <c r="E1004" i="121" a="1"/>
  <c r="E1004" i="121" s="1"/>
  <c r="I1004" i="121" a="1"/>
  <c r="I1004" i="121" s="1"/>
  <c r="G1004" i="121" a="1"/>
  <c r="G1004" i="121" s="1"/>
  <c r="C1004" i="121"/>
  <c r="D1004" i="121" a="1"/>
  <c r="D1004" i="121" s="1"/>
  <c r="B1005" i="121"/>
  <c r="L1005" i="121"/>
  <c r="M261" i="107"/>
  <c r="K1004" i="121" l="1" a="1"/>
  <c r="K1004" i="121" s="1"/>
  <c r="J1004" i="121" a="1"/>
  <c r="J1004" i="121" s="1"/>
  <c r="E1005" i="121" a="1"/>
  <c r="E1005" i="121" s="1"/>
  <c r="I1005" i="121" a="1"/>
  <c r="I1005" i="121" s="1"/>
  <c r="D1005" i="121" a="1"/>
  <c r="D1005" i="121" s="1"/>
  <c r="B1006" i="121"/>
  <c r="C1005" i="121"/>
  <c r="G1005" i="121" a="1"/>
  <c r="G1005" i="121" s="1"/>
  <c r="H1005" i="121" a="1"/>
  <c r="H1005" i="121" s="1"/>
  <c r="L1006" i="121"/>
  <c r="M262" i="107"/>
  <c r="J1005" i="121" l="1" a="1"/>
  <c r="J1005" i="121" s="1"/>
  <c r="K1005" i="121" a="1"/>
  <c r="K1005" i="121" s="1"/>
  <c r="I1006" i="121" a="1"/>
  <c r="I1006" i="121" s="1"/>
  <c r="D1006" i="121" a="1"/>
  <c r="D1006" i="121" s="1"/>
  <c r="H1006" i="121" a="1"/>
  <c r="H1006" i="121" s="1"/>
  <c r="B1007" i="121"/>
  <c r="C1006" i="121"/>
  <c r="G1006" i="121" a="1"/>
  <c r="G1006" i="121" s="1"/>
  <c r="E1006" i="121" a="1"/>
  <c r="E1006" i="121" s="1"/>
  <c r="L1007" i="121"/>
  <c r="M263" i="107"/>
  <c r="J1006" i="121" l="1" a="1"/>
  <c r="J1006" i="121" s="1"/>
  <c r="K1006" i="121" a="1"/>
  <c r="K1006" i="121" s="1"/>
  <c r="I1007" i="121" a="1"/>
  <c r="I1007" i="121" s="1"/>
  <c r="G1007" i="121" a="1"/>
  <c r="G1007" i="121" s="1"/>
  <c r="D1007" i="121" a="1"/>
  <c r="D1007" i="121" s="1"/>
  <c r="H1007" i="121" a="1"/>
  <c r="H1007" i="121" s="1"/>
  <c r="B1008" i="121"/>
  <c r="C1007" i="121"/>
  <c r="E1007" i="121" a="1"/>
  <c r="E1007" i="121" s="1"/>
  <c r="L1008" i="121"/>
  <c r="M264" i="107"/>
  <c r="D1008" i="121" l="1" a="1"/>
  <c r="D1008" i="121" s="1"/>
  <c r="H1008" i="121" a="1"/>
  <c r="H1008" i="121" s="1"/>
  <c r="B1009" i="121"/>
  <c r="C1008" i="121"/>
  <c r="G1008" i="121" a="1"/>
  <c r="G1008" i="121" s="1"/>
  <c r="I1008" i="121" a="1"/>
  <c r="I1008" i="121" s="1"/>
  <c r="E1008" i="121" a="1"/>
  <c r="E1008" i="121" s="1"/>
  <c r="K1007" i="121" a="1"/>
  <c r="K1007" i="121" s="1"/>
  <c r="J1007" i="121" a="1"/>
  <c r="J1007" i="121" s="1"/>
  <c r="L1009" i="121"/>
  <c r="M265" i="107"/>
  <c r="J1008" i="121" l="1" a="1"/>
  <c r="J1008" i="121" s="1"/>
  <c r="K1008" i="121" a="1"/>
  <c r="K1008" i="121" s="1"/>
  <c r="C1009" i="121"/>
  <c r="G1009" i="121" a="1"/>
  <c r="G1009" i="121" s="1"/>
  <c r="B1010" i="121"/>
  <c r="D1009" i="121" a="1"/>
  <c r="D1009" i="121" s="1"/>
  <c r="H1009" i="121" a="1"/>
  <c r="H1009" i="121" s="1"/>
  <c r="E1009" i="121" a="1"/>
  <c r="E1009" i="121" s="1"/>
  <c r="I1009" i="121" a="1"/>
  <c r="I1009" i="121" s="1"/>
  <c r="L1010" i="121"/>
  <c r="M266" i="107"/>
  <c r="I1010" i="121" l="1" a="1"/>
  <c r="I1010" i="121" s="1"/>
  <c r="G1010" i="121" a="1"/>
  <c r="G1010" i="121" s="1"/>
  <c r="H1010" i="121" a="1"/>
  <c r="H1010" i="121" s="1"/>
  <c r="D1010" i="121" a="1"/>
  <c r="D1010" i="121" s="1"/>
  <c r="B1011" i="121"/>
  <c r="E1010" i="121" a="1"/>
  <c r="E1010" i="121" s="1"/>
  <c r="C1010" i="121"/>
  <c r="K1009" i="121" a="1"/>
  <c r="K1009" i="121" s="1"/>
  <c r="J1009" i="121" a="1"/>
  <c r="J1009" i="121" s="1"/>
  <c r="L1011" i="121"/>
  <c r="M267" i="107"/>
  <c r="E1011" i="121" l="1" a="1"/>
  <c r="E1011" i="121" s="1"/>
  <c r="B1012" i="121"/>
  <c r="C1011" i="121"/>
  <c r="H1011" i="121" a="1"/>
  <c r="H1011" i="121" s="1"/>
  <c r="I1011" i="121" a="1"/>
  <c r="I1011" i="121" s="1"/>
  <c r="G1011" i="121" a="1"/>
  <c r="G1011" i="121" s="1"/>
  <c r="D1011" i="121" a="1"/>
  <c r="D1011" i="121" s="1"/>
  <c r="J1010" i="121" a="1"/>
  <c r="J1010" i="121" s="1"/>
  <c r="K1010" i="121" a="1"/>
  <c r="K1010" i="121" s="1"/>
  <c r="L1012" i="121"/>
  <c r="M268" i="107"/>
  <c r="J1011" i="121" l="1" a="1"/>
  <c r="J1011" i="121" s="1"/>
  <c r="K1011" i="121" a="1"/>
  <c r="K1011" i="121" s="1"/>
  <c r="D1012" i="121" a="1"/>
  <c r="D1012" i="121" s="1"/>
  <c r="E1012" i="121" a="1"/>
  <c r="E1012" i="121" s="1"/>
  <c r="I1012" i="121" a="1"/>
  <c r="I1012" i="121" s="1"/>
  <c r="G1012" i="121" a="1"/>
  <c r="G1012" i="121" s="1"/>
  <c r="H1012" i="121" a="1"/>
  <c r="H1012" i="121" s="1"/>
  <c r="B1013" i="121"/>
  <c r="C1012" i="121"/>
  <c r="L1013" i="121"/>
  <c r="M269" i="107"/>
  <c r="E1013" i="121" l="1" a="1"/>
  <c r="E1013" i="121" s="1"/>
  <c r="I1013" i="121" a="1"/>
  <c r="I1013" i="121" s="1"/>
  <c r="D1013" i="121" a="1"/>
  <c r="D1013" i="121" s="1"/>
  <c r="H1013" i="121" a="1"/>
  <c r="H1013" i="121" s="1"/>
  <c r="G1013" i="121" a="1"/>
  <c r="G1013" i="121" s="1"/>
  <c r="C1013" i="121"/>
  <c r="B1014" i="121"/>
  <c r="J1012" i="121" a="1"/>
  <c r="J1012" i="121" s="1"/>
  <c r="K1012" i="121" a="1"/>
  <c r="K1012" i="121" s="1"/>
  <c r="L1014" i="121"/>
  <c r="M270" i="107"/>
  <c r="I1014" i="121" l="1" a="1"/>
  <c r="I1014" i="121" s="1"/>
  <c r="G1014" i="121" a="1"/>
  <c r="G1014" i="121" s="1"/>
  <c r="B1015" i="121"/>
  <c r="E1014" i="121" a="1"/>
  <c r="E1014" i="121" s="1"/>
  <c r="D1014" i="121" a="1"/>
  <c r="D1014" i="121" s="1"/>
  <c r="H1014" i="121" a="1"/>
  <c r="H1014" i="121" s="1"/>
  <c r="C1014" i="121"/>
  <c r="K1013" i="121" a="1"/>
  <c r="K1013" i="121" s="1"/>
  <c r="J1013" i="121" a="1"/>
  <c r="J1013" i="121" s="1"/>
  <c r="L1015" i="121"/>
  <c r="M271" i="107"/>
  <c r="D1015" i="121" l="1" a="1"/>
  <c r="D1015" i="121" s="1"/>
  <c r="H1015" i="121" a="1"/>
  <c r="H1015" i="121" s="1"/>
  <c r="B1016" i="121"/>
  <c r="C1015" i="121"/>
  <c r="E1015" i="121" a="1"/>
  <c r="E1015" i="121" s="1"/>
  <c r="G1015" i="121" a="1"/>
  <c r="G1015" i="121" s="1"/>
  <c r="I1015" i="121" a="1"/>
  <c r="I1015" i="121" s="1"/>
  <c r="K1014" i="121" a="1"/>
  <c r="K1014" i="121" s="1"/>
  <c r="J1014" i="121" a="1"/>
  <c r="J1014" i="121" s="1"/>
  <c r="L1016" i="121"/>
  <c r="M272" i="107"/>
  <c r="J1015" i="121" l="1" a="1"/>
  <c r="J1015" i="121" s="1"/>
  <c r="K1015" i="121" a="1"/>
  <c r="K1015" i="121" s="1"/>
  <c r="E1016" i="121" a="1"/>
  <c r="E1016" i="121" s="1"/>
  <c r="D1016" i="121" a="1"/>
  <c r="D1016" i="121" s="1"/>
  <c r="H1016" i="121" a="1"/>
  <c r="H1016" i="121" s="1"/>
  <c r="B1017" i="121"/>
  <c r="C1016" i="121"/>
  <c r="G1016" i="121" a="1"/>
  <c r="G1016" i="121" s="1"/>
  <c r="I1016" i="121" a="1"/>
  <c r="I1016" i="121" s="1"/>
  <c r="L1017" i="121"/>
  <c r="M273" i="107"/>
  <c r="K1016" i="121" l="1" a="1"/>
  <c r="K1016" i="121" s="1"/>
  <c r="J1016" i="121" a="1"/>
  <c r="J1016" i="121" s="1"/>
  <c r="I1017" i="121" a="1"/>
  <c r="I1017" i="121" s="1"/>
  <c r="H1017" i="121" a="1"/>
  <c r="H1017" i="121" s="1"/>
  <c r="B1018" i="121"/>
  <c r="C1017" i="121"/>
  <c r="G1017" i="121" a="1"/>
  <c r="G1017" i="121" s="1"/>
  <c r="D1017" i="121" a="1"/>
  <c r="D1017" i="121" s="1"/>
  <c r="E1017" i="121" a="1"/>
  <c r="E1017" i="121" s="1"/>
  <c r="L1018" i="121"/>
  <c r="M274" i="107"/>
  <c r="K1017" i="121" l="1" a="1"/>
  <c r="K1017" i="121" s="1"/>
  <c r="J1017" i="121" a="1"/>
  <c r="J1017" i="121" s="1"/>
  <c r="C1018" i="121"/>
  <c r="G1018" i="121" a="1"/>
  <c r="G1018" i="121" s="1"/>
  <c r="H1018" i="121" a="1"/>
  <c r="H1018" i="121" s="1"/>
  <c r="E1018" i="121" a="1"/>
  <c r="E1018" i="121" s="1"/>
  <c r="D1018" i="121" a="1"/>
  <c r="D1018" i="121" s="1"/>
  <c r="B1019" i="121"/>
  <c r="I1018" i="121" a="1"/>
  <c r="I1018" i="121" s="1"/>
  <c r="L1019" i="121"/>
  <c r="M275" i="107"/>
  <c r="E1019" i="121" l="1" a="1"/>
  <c r="E1019" i="121" s="1"/>
  <c r="B1020" i="121"/>
  <c r="C1019" i="121"/>
  <c r="D1019" i="121" a="1"/>
  <c r="D1019" i="121" s="1"/>
  <c r="H1019" i="121" a="1"/>
  <c r="H1019" i="121" s="1"/>
  <c r="I1019" i="121" a="1"/>
  <c r="I1019" i="121" s="1"/>
  <c r="G1019" i="121" a="1"/>
  <c r="G1019" i="121" s="1"/>
  <c r="K1018" i="121" a="1"/>
  <c r="K1018" i="121" s="1"/>
  <c r="J1018" i="121" a="1"/>
  <c r="J1018" i="121" s="1"/>
  <c r="L1020" i="121"/>
  <c r="M276" i="107"/>
  <c r="J1019" i="121" l="1" a="1"/>
  <c r="J1019" i="121" s="1"/>
  <c r="K1019" i="121" a="1"/>
  <c r="K1019" i="121" s="1"/>
  <c r="C1020" i="121"/>
  <c r="H1020" i="121" a="1"/>
  <c r="H1020" i="121" s="1"/>
  <c r="E1020" i="121" a="1"/>
  <c r="E1020" i="121" s="1"/>
  <c r="I1020" i="121" a="1"/>
  <c r="I1020" i="121" s="1"/>
  <c r="G1020" i="121" a="1"/>
  <c r="G1020" i="121" s="1"/>
  <c r="D1020" i="121" a="1"/>
  <c r="D1020" i="121" s="1"/>
  <c r="B1021" i="121"/>
  <c r="L1021" i="121"/>
  <c r="M277" i="107"/>
  <c r="K1020" i="121" l="1" a="1"/>
  <c r="K1020" i="121" s="1"/>
  <c r="J1020" i="121" a="1"/>
  <c r="J1020" i="121" s="1"/>
  <c r="E1021" i="121" a="1"/>
  <c r="E1021" i="121" s="1"/>
  <c r="I1021" i="121" a="1"/>
  <c r="I1021" i="121" s="1"/>
  <c r="D1021" i="121" a="1"/>
  <c r="D1021" i="121" s="1"/>
  <c r="B1022" i="121"/>
  <c r="C1021" i="121"/>
  <c r="G1021" i="121" a="1"/>
  <c r="G1021" i="121" s="1"/>
  <c r="H1021" i="121" a="1"/>
  <c r="H1021" i="121" s="1"/>
  <c r="L1022" i="121"/>
  <c r="M278" i="107"/>
  <c r="K1021" i="121" l="1" a="1"/>
  <c r="K1021" i="121" s="1"/>
  <c r="J1021" i="121" a="1"/>
  <c r="J1021" i="121" s="1"/>
  <c r="E1022" i="121" a="1"/>
  <c r="E1022" i="121" s="1"/>
  <c r="H1022" i="121" a="1"/>
  <c r="H1022" i="121" s="1"/>
  <c r="I1022" i="121" a="1"/>
  <c r="I1022" i="121" s="1"/>
  <c r="D1022" i="121" a="1"/>
  <c r="D1022" i="121" s="1"/>
  <c r="B1023" i="121"/>
  <c r="C1022" i="121"/>
  <c r="G1022" i="121" a="1"/>
  <c r="G1022" i="121" s="1"/>
  <c r="L1023" i="121"/>
  <c r="M279" i="107"/>
  <c r="I1023" i="121" l="1" a="1"/>
  <c r="I1023" i="121" s="1"/>
  <c r="G1023" i="121" a="1"/>
  <c r="G1023" i="121" s="1"/>
  <c r="D1023" i="121" a="1"/>
  <c r="D1023" i="121" s="1"/>
  <c r="H1023" i="121" a="1"/>
  <c r="H1023" i="121" s="1"/>
  <c r="B1024" i="121"/>
  <c r="C1023" i="121"/>
  <c r="E1023" i="121" a="1"/>
  <c r="E1023" i="121" s="1"/>
  <c r="J1022" i="121" a="1"/>
  <c r="J1022" i="121" s="1"/>
  <c r="K1022" i="121" a="1"/>
  <c r="K1022" i="121" s="1"/>
  <c r="L1024" i="121"/>
  <c r="M280" i="107"/>
  <c r="E1024" i="121" l="1" a="1"/>
  <c r="E1024" i="121" s="1"/>
  <c r="H1024" i="121" a="1"/>
  <c r="H1024" i="121" s="1"/>
  <c r="B1025" i="121"/>
  <c r="C1024" i="121"/>
  <c r="G1024" i="121" a="1"/>
  <c r="G1024" i="121" s="1"/>
  <c r="D1024" i="121" a="1"/>
  <c r="D1024" i="121" s="1"/>
  <c r="I1024" i="121" a="1"/>
  <c r="I1024" i="121" s="1"/>
  <c r="K1023" i="121" a="1"/>
  <c r="K1023" i="121" s="1"/>
  <c r="J1023" i="121" a="1"/>
  <c r="J1023" i="121" s="1"/>
  <c r="L1025" i="121"/>
  <c r="M281" i="107"/>
  <c r="K1024" i="121" l="1" a="1"/>
  <c r="K1024" i="121" s="1"/>
  <c r="J1024" i="121" a="1"/>
  <c r="J1024" i="121" s="1"/>
  <c r="E1025" i="121" a="1"/>
  <c r="E1025" i="121" s="1"/>
  <c r="B1026" i="121"/>
  <c r="C1025" i="121"/>
  <c r="G1025" i="121" a="1"/>
  <c r="G1025" i="121" s="1"/>
  <c r="H1025" i="121" a="1"/>
  <c r="H1025" i="121" s="1"/>
  <c r="D1025" i="121" a="1"/>
  <c r="D1025" i="121" s="1"/>
  <c r="I1025" i="121" a="1"/>
  <c r="I1025" i="121" s="1"/>
  <c r="L1026" i="121"/>
  <c r="M282" i="107"/>
  <c r="J1025" i="121" l="1" a="1"/>
  <c r="J1025" i="121" s="1"/>
  <c r="K1025" i="121" a="1"/>
  <c r="K1025" i="121" s="1"/>
  <c r="C1026" i="121"/>
  <c r="G1026" i="121" a="1"/>
  <c r="G1026" i="121" s="1"/>
  <c r="H1026" i="121" a="1"/>
  <c r="H1026" i="121" s="1"/>
  <c r="I1026" i="121" a="1"/>
  <c r="I1026" i="121" s="1"/>
  <c r="D1026" i="121" a="1"/>
  <c r="D1026" i="121" s="1"/>
  <c r="E1026" i="121" a="1"/>
  <c r="E1026" i="121" s="1"/>
  <c r="B1027" i="121"/>
  <c r="L1027" i="121"/>
  <c r="M283" i="107"/>
  <c r="K1026" i="121" l="1" a="1"/>
  <c r="K1026" i="121" s="1"/>
  <c r="J1026" i="121" a="1"/>
  <c r="J1026" i="121" s="1"/>
  <c r="E1027" i="121" a="1"/>
  <c r="E1027" i="121" s="1"/>
  <c r="B1028" i="121"/>
  <c r="C1027" i="121"/>
  <c r="I1027" i="121" a="1"/>
  <c r="I1027" i="121" s="1"/>
  <c r="H1027" i="121" a="1"/>
  <c r="H1027" i="121" s="1"/>
  <c r="G1027" i="121" a="1"/>
  <c r="G1027" i="121" s="1"/>
  <c r="D1027" i="121" a="1"/>
  <c r="D1027" i="121" s="1"/>
  <c r="L1028" i="121"/>
  <c r="M284" i="107"/>
  <c r="J1027" i="121" l="1" a="1"/>
  <c r="J1027" i="121" s="1"/>
  <c r="K1027" i="121" a="1"/>
  <c r="K1027" i="121" s="1"/>
  <c r="D1028" i="121" a="1"/>
  <c r="D1028" i="121" s="1"/>
  <c r="I1028" i="121" a="1"/>
  <c r="I1028" i="121" s="1"/>
  <c r="H1028" i="121" a="1"/>
  <c r="H1028" i="121" s="1"/>
  <c r="C1028" i="121"/>
  <c r="E1028" i="121" a="1"/>
  <c r="E1028" i="121" s="1"/>
  <c r="G1028" i="121" a="1"/>
  <c r="G1028" i="121" s="1"/>
  <c r="B1029" i="121"/>
  <c r="L1029" i="121"/>
  <c r="M285" i="107"/>
  <c r="K1028" i="121" l="1" a="1"/>
  <c r="K1028" i="121" s="1"/>
  <c r="J1028" i="121" a="1"/>
  <c r="J1028" i="121" s="1"/>
  <c r="E1029" i="121" a="1"/>
  <c r="E1029" i="121" s="1"/>
  <c r="I1029" i="121" a="1"/>
  <c r="I1029" i="121" s="1"/>
  <c r="D1029" i="121" a="1"/>
  <c r="D1029" i="121" s="1"/>
  <c r="H1029" i="121" a="1"/>
  <c r="H1029" i="121" s="1"/>
  <c r="G1029" i="121" a="1"/>
  <c r="G1029" i="121" s="1"/>
  <c r="B1030" i="121"/>
  <c r="C1029" i="121"/>
  <c r="L1030" i="121"/>
  <c r="M286" i="107"/>
  <c r="I1030" i="121" l="1" a="1"/>
  <c r="I1030" i="121" s="1"/>
  <c r="D1030" i="121" a="1"/>
  <c r="D1030" i="121" s="1"/>
  <c r="H1030" i="121" a="1"/>
  <c r="H1030" i="121" s="1"/>
  <c r="G1030" i="121" a="1"/>
  <c r="G1030" i="121" s="1"/>
  <c r="E1030" i="121" a="1"/>
  <c r="E1030" i="121" s="1"/>
  <c r="C1030" i="121"/>
  <c r="B1031" i="121"/>
  <c r="J1029" i="121" a="1"/>
  <c r="J1029" i="121" s="1"/>
  <c r="K1029" i="121" a="1"/>
  <c r="K1029" i="121" s="1"/>
  <c r="L1031" i="121"/>
  <c r="M287" i="107"/>
  <c r="D1031" i="121" l="1" a="1"/>
  <c r="D1031" i="121" s="1"/>
  <c r="H1031" i="121" a="1"/>
  <c r="H1031" i="121" s="1"/>
  <c r="B1032" i="121"/>
  <c r="C1031" i="121"/>
  <c r="E1031" i="121" a="1"/>
  <c r="E1031" i="121" s="1"/>
  <c r="G1031" i="121" a="1"/>
  <c r="G1031" i="121" s="1"/>
  <c r="I1031" i="121" a="1"/>
  <c r="I1031" i="121" s="1"/>
  <c r="J1030" i="121" a="1"/>
  <c r="J1030" i="121" s="1"/>
  <c r="K1030" i="121" a="1"/>
  <c r="K1030" i="121" s="1"/>
  <c r="L1032" i="121"/>
  <c r="M288" i="107"/>
  <c r="J1031" i="121" l="1" a="1"/>
  <c r="J1031" i="121" s="1"/>
  <c r="K1031" i="121" a="1"/>
  <c r="K1031" i="121" s="1"/>
  <c r="D1032" i="121" a="1"/>
  <c r="D1032" i="121" s="1"/>
  <c r="H1032" i="121" a="1"/>
  <c r="H1032" i="121" s="1"/>
  <c r="B1033" i="121"/>
  <c r="C1032" i="121"/>
  <c r="G1032" i="121" a="1"/>
  <c r="G1032" i="121" s="1"/>
  <c r="I1032" i="121" a="1"/>
  <c r="I1032" i="121" s="1"/>
  <c r="E1032" i="121" a="1"/>
  <c r="E1032" i="121" s="1"/>
  <c r="L1033" i="121"/>
  <c r="M289" i="107"/>
  <c r="K1032" i="121" l="1" a="1"/>
  <c r="K1032" i="121" s="1"/>
  <c r="J1032" i="121" a="1"/>
  <c r="J1032" i="121" s="1"/>
  <c r="H1033" i="121" a="1"/>
  <c r="H1033" i="121" s="1"/>
  <c r="C1033" i="121"/>
  <c r="B1034" i="121"/>
  <c r="G1033" i="121" a="1"/>
  <c r="G1033" i="121" s="1"/>
  <c r="D1033" i="121" a="1"/>
  <c r="D1033" i="121" s="1"/>
  <c r="E1033" i="121" a="1"/>
  <c r="E1033" i="121" s="1"/>
  <c r="I1033" i="121" a="1"/>
  <c r="I1033" i="121" s="1"/>
  <c r="L1034" i="121"/>
  <c r="M290" i="107"/>
  <c r="K1033" i="121" l="1" a="1"/>
  <c r="K1033" i="121" s="1"/>
  <c r="J1033" i="121" a="1"/>
  <c r="J1033" i="121" s="1"/>
  <c r="D1034" i="121" a="1"/>
  <c r="D1034" i="121" s="1"/>
  <c r="E1034" i="121" a="1"/>
  <c r="E1034" i="121" s="1"/>
  <c r="H1034" i="121" a="1"/>
  <c r="H1034" i="121" s="1"/>
  <c r="C1034" i="121"/>
  <c r="B1035" i="121"/>
  <c r="G1034" i="121" a="1"/>
  <c r="G1034" i="121" s="1"/>
  <c r="I1034" i="121" a="1"/>
  <c r="I1034" i="121" s="1"/>
  <c r="L1035" i="121"/>
  <c r="M291" i="107"/>
  <c r="J1034" i="121" l="1" a="1"/>
  <c r="J1034" i="121" s="1"/>
  <c r="K1034" i="121" a="1"/>
  <c r="K1034" i="121" s="1"/>
  <c r="D1035" i="121" a="1"/>
  <c r="D1035" i="121" s="1"/>
  <c r="E1035" i="121" a="1"/>
  <c r="E1035" i="121" s="1"/>
  <c r="H1035" i="121" a="1"/>
  <c r="H1035" i="121" s="1"/>
  <c r="C1035" i="121"/>
  <c r="G1035" i="121" a="1"/>
  <c r="G1035" i="121" s="1"/>
  <c r="B1036" i="121"/>
  <c r="I1035" i="121" a="1"/>
  <c r="I1035" i="121" s="1"/>
  <c r="L1036" i="121"/>
  <c r="M292" i="107"/>
  <c r="C1036" i="121" l="1"/>
  <c r="G1036" i="121" a="1"/>
  <c r="G1036" i="121" s="1"/>
  <c r="E1036" i="121" a="1"/>
  <c r="E1036" i="121" s="1"/>
  <c r="I1036" i="121" a="1"/>
  <c r="I1036" i="121" s="1"/>
  <c r="H1036" i="121" a="1"/>
  <c r="H1036" i="121" s="1"/>
  <c r="B1037" i="121"/>
  <c r="D1036" i="121" a="1"/>
  <c r="D1036" i="121" s="1"/>
  <c r="J1035" i="121" a="1"/>
  <c r="J1035" i="121" s="1"/>
  <c r="K1035" i="121" a="1"/>
  <c r="K1035" i="121" s="1"/>
  <c r="L1037" i="121"/>
  <c r="M293" i="107"/>
  <c r="E1037" i="121" l="1" a="1"/>
  <c r="E1037" i="121" s="1"/>
  <c r="I1037" i="121" a="1"/>
  <c r="I1037" i="121" s="1"/>
  <c r="H1037" i="121" a="1"/>
  <c r="H1037" i="121" s="1"/>
  <c r="G1037" i="121" a="1"/>
  <c r="G1037" i="121" s="1"/>
  <c r="B1038" i="121"/>
  <c r="D1037" i="121" a="1"/>
  <c r="D1037" i="121" s="1"/>
  <c r="C1037" i="121"/>
  <c r="J1036" i="121" a="1"/>
  <c r="J1036" i="121" s="1"/>
  <c r="K1036" i="121" a="1"/>
  <c r="K1036" i="121" s="1"/>
  <c r="L1038" i="121"/>
  <c r="M294" i="107"/>
  <c r="H1038" i="121" l="1" a="1"/>
  <c r="H1038" i="121" s="1"/>
  <c r="E1038" i="121" a="1"/>
  <c r="E1038" i="121" s="1"/>
  <c r="B1039" i="121"/>
  <c r="G1038" i="121" a="1"/>
  <c r="G1038" i="121" s="1"/>
  <c r="I1038" i="121" a="1"/>
  <c r="I1038" i="121" s="1"/>
  <c r="D1038" i="121" a="1"/>
  <c r="D1038" i="121" s="1"/>
  <c r="C1038" i="121"/>
  <c r="J1037" i="121" a="1"/>
  <c r="J1037" i="121" s="1"/>
  <c r="K1037" i="121" a="1"/>
  <c r="K1037" i="121" s="1"/>
  <c r="L1039" i="121"/>
  <c r="M295" i="107"/>
  <c r="J1038" i="121" l="1" a="1"/>
  <c r="J1038" i="121" s="1"/>
  <c r="K1038" i="121" a="1"/>
  <c r="K1038" i="121" s="1"/>
  <c r="D1039" i="121" a="1"/>
  <c r="D1039" i="121" s="1"/>
  <c r="B1040" i="121"/>
  <c r="C1039" i="121"/>
  <c r="E1039" i="121" a="1"/>
  <c r="E1039" i="121" s="1"/>
  <c r="H1039" i="121" a="1"/>
  <c r="H1039" i="121" s="1"/>
  <c r="G1039" i="121" a="1"/>
  <c r="G1039" i="121" s="1"/>
  <c r="I1039" i="121" a="1"/>
  <c r="I1039" i="121" s="1"/>
  <c r="L1040" i="121"/>
  <c r="M296" i="107"/>
  <c r="K1039" i="121" l="1" a="1"/>
  <c r="K1039" i="121" s="1"/>
  <c r="J1039" i="121" a="1"/>
  <c r="J1039" i="121" s="1"/>
  <c r="E1040" i="121" a="1"/>
  <c r="E1040" i="121" s="1"/>
  <c r="C1040" i="121"/>
  <c r="G1040" i="121" a="1"/>
  <c r="G1040" i="121" s="1"/>
  <c r="B1041" i="121"/>
  <c r="I1040" i="121" a="1"/>
  <c r="I1040" i="121" s="1"/>
  <c r="D1040" i="121" a="1"/>
  <c r="D1040" i="121" s="1"/>
  <c r="H1040" i="121" a="1"/>
  <c r="H1040" i="121" s="1"/>
  <c r="L1041" i="121"/>
  <c r="M297" i="107"/>
  <c r="H1041" i="121" l="1" a="1"/>
  <c r="H1041" i="121" s="1"/>
  <c r="C1041" i="121"/>
  <c r="B1042" i="121"/>
  <c r="G1041" i="121" a="1"/>
  <c r="G1041" i="121" s="1"/>
  <c r="I1041" i="121" a="1"/>
  <c r="I1041" i="121" s="1"/>
  <c r="D1041" i="121" a="1"/>
  <c r="D1041" i="121" s="1"/>
  <c r="E1041" i="121" a="1"/>
  <c r="E1041" i="121" s="1"/>
  <c r="K1040" i="121" a="1"/>
  <c r="K1040" i="121" s="1"/>
  <c r="J1040" i="121" a="1"/>
  <c r="J1040" i="121" s="1"/>
  <c r="L1042" i="121"/>
  <c r="M298" i="107"/>
  <c r="K1041" i="121" l="1" a="1"/>
  <c r="K1041" i="121" s="1"/>
  <c r="J1041" i="121" a="1"/>
  <c r="J1041" i="121" s="1"/>
  <c r="B1043" i="121"/>
  <c r="E1042" i="121" a="1"/>
  <c r="E1042" i="121" s="1"/>
  <c r="G1042" i="121" a="1"/>
  <c r="G1042" i="121" s="1"/>
  <c r="D1042" i="121" a="1"/>
  <c r="D1042" i="121" s="1"/>
  <c r="C1042" i="121"/>
  <c r="I1042" i="121" a="1"/>
  <c r="I1042" i="121" s="1"/>
  <c r="H1042" i="121" a="1"/>
  <c r="H1042" i="121" s="1"/>
  <c r="L1043" i="121"/>
  <c r="M299" i="107"/>
  <c r="J1042" i="121" l="1" a="1"/>
  <c r="J1042" i="121" s="1"/>
  <c r="K1042" i="121" a="1"/>
  <c r="K1042" i="121" s="1"/>
  <c r="B1044" i="121"/>
  <c r="G1043" i="121" a="1"/>
  <c r="G1043" i="121" s="1"/>
  <c r="D1043" i="121" a="1"/>
  <c r="D1043" i="121" s="1"/>
  <c r="E1043" i="121" a="1"/>
  <c r="E1043" i="121" s="1"/>
  <c r="I1043" i="121" a="1"/>
  <c r="I1043" i="121" s="1"/>
  <c r="C1043" i="121"/>
  <c r="H1043" i="121" a="1"/>
  <c r="H1043" i="121" s="1"/>
  <c r="L1044" i="121"/>
  <c r="M300" i="107"/>
  <c r="J1043" i="121" l="1" a="1"/>
  <c r="J1043" i="121" s="1"/>
  <c r="K1043" i="121" a="1"/>
  <c r="K1043" i="121" s="1"/>
  <c r="D1044" i="121" a="1"/>
  <c r="D1044" i="121" s="1"/>
  <c r="I1044" i="121" a="1"/>
  <c r="I1044" i="121" s="1"/>
  <c r="E1044" i="121" a="1"/>
  <c r="E1044" i="121" s="1"/>
  <c r="C1044" i="121"/>
  <c r="B1045" i="121"/>
  <c r="G1044" i="121" a="1"/>
  <c r="G1044" i="121" s="1"/>
  <c r="H1044" i="121" a="1"/>
  <c r="H1044" i="121" s="1"/>
  <c r="L1045" i="121"/>
  <c r="M301" i="107"/>
  <c r="J1044" i="121" l="1" a="1"/>
  <c r="J1044" i="121" s="1"/>
  <c r="K1044" i="121" a="1"/>
  <c r="K1044" i="121" s="1"/>
  <c r="I1045" i="121" a="1"/>
  <c r="I1045" i="121" s="1"/>
  <c r="H1045" i="121" a="1"/>
  <c r="H1045" i="121" s="1"/>
  <c r="D1045" i="121" a="1"/>
  <c r="D1045" i="121" s="1"/>
  <c r="E1045" i="121" a="1"/>
  <c r="E1045" i="121" s="1"/>
  <c r="B1046" i="121"/>
  <c r="G1045" i="121" a="1"/>
  <c r="G1045" i="121" s="1"/>
  <c r="C1045" i="121"/>
  <c r="L1046" i="121"/>
  <c r="M302" i="107"/>
  <c r="J1045" i="121" l="1" a="1"/>
  <c r="J1045" i="121" s="1"/>
  <c r="K1045" i="121" a="1"/>
  <c r="K1045" i="121" s="1"/>
  <c r="G1046" i="121" a="1"/>
  <c r="G1046" i="121" s="1"/>
  <c r="H1046" i="121" a="1"/>
  <c r="H1046" i="121" s="1"/>
  <c r="E1046" i="121" a="1"/>
  <c r="E1046" i="121" s="1"/>
  <c r="D1046" i="121" a="1"/>
  <c r="D1046" i="121" s="1"/>
  <c r="C1046" i="121"/>
  <c r="I1046" i="121" a="1"/>
  <c r="I1046" i="121" s="1"/>
  <c r="B1047" i="121"/>
  <c r="L1047" i="121"/>
  <c r="M303" i="107"/>
  <c r="K1046" i="121" l="1" a="1"/>
  <c r="K1046" i="121" s="1"/>
  <c r="J1046" i="121" a="1"/>
  <c r="J1046" i="121" s="1"/>
  <c r="B1048" i="121"/>
  <c r="G1047" i="121" a="1"/>
  <c r="G1047" i="121" s="1"/>
  <c r="E1047" i="121" a="1"/>
  <c r="E1047" i="121" s="1"/>
  <c r="I1047" i="121" a="1"/>
  <c r="I1047" i="121" s="1"/>
  <c r="H1047" i="121" a="1"/>
  <c r="H1047" i="121" s="1"/>
  <c r="C1047" i="121"/>
  <c r="D1047" i="121" a="1"/>
  <c r="D1047" i="121" s="1"/>
  <c r="L1048" i="121"/>
  <c r="M304" i="107"/>
  <c r="K1047" i="121" l="1" a="1"/>
  <c r="K1047" i="121" s="1"/>
  <c r="J1047" i="121" a="1"/>
  <c r="J1047" i="121" s="1"/>
  <c r="D1048" i="121" a="1"/>
  <c r="D1048" i="121" s="1"/>
  <c r="E1048" i="121" a="1"/>
  <c r="E1048" i="121" s="1"/>
  <c r="G1048" i="121" a="1"/>
  <c r="G1048" i="121" s="1"/>
  <c r="H1048" i="121" a="1"/>
  <c r="H1048" i="121" s="1"/>
  <c r="C1048" i="121"/>
  <c r="B1049" i="121"/>
  <c r="I1048" i="121" a="1"/>
  <c r="I1048" i="121" s="1"/>
  <c r="L1049" i="121"/>
  <c r="M305" i="107"/>
  <c r="B1050" i="121" l="1"/>
  <c r="C1049" i="121"/>
  <c r="D1049" i="121" a="1"/>
  <c r="D1049" i="121" s="1"/>
  <c r="I1049" i="121" a="1"/>
  <c r="I1049" i="121" s="1"/>
  <c r="E1049" i="121" a="1"/>
  <c r="E1049" i="121" s="1"/>
  <c r="H1049" i="121" a="1"/>
  <c r="H1049" i="121" s="1"/>
  <c r="G1049" i="121" a="1"/>
  <c r="G1049" i="121" s="1"/>
  <c r="J1048" i="121" a="1"/>
  <c r="J1048" i="121" s="1"/>
  <c r="K1048" i="121" a="1"/>
  <c r="K1048" i="121" s="1"/>
  <c r="L1050" i="121"/>
  <c r="M306" i="107"/>
  <c r="K1049" i="121" l="1" a="1"/>
  <c r="K1049" i="121" s="1"/>
  <c r="J1049" i="121" a="1"/>
  <c r="J1049" i="121" s="1"/>
  <c r="C1050" i="121"/>
  <c r="D1050" i="121" a="1"/>
  <c r="D1050" i="121" s="1"/>
  <c r="G1050" i="121" a="1"/>
  <c r="G1050" i="121" s="1"/>
  <c r="B1051" i="121"/>
  <c r="E1050" i="121" a="1"/>
  <c r="E1050" i="121" s="1"/>
  <c r="H1050" i="121" a="1"/>
  <c r="H1050" i="121" s="1"/>
  <c r="I1050" i="121" a="1"/>
  <c r="I1050" i="121" s="1"/>
  <c r="L1051" i="121"/>
  <c r="M307" i="107"/>
  <c r="E1051" i="121" l="1" a="1"/>
  <c r="E1051" i="121" s="1"/>
  <c r="C1051" i="121"/>
  <c r="H1051" i="121" a="1"/>
  <c r="H1051" i="121" s="1"/>
  <c r="D1051" i="121" a="1"/>
  <c r="D1051" i="121" s="1"/>
  <c r="B1052" i="121"/>
  <c r="I1051" i="121" a="1"/>
  <c r="I1051" i="121" s="1"/>
  <c r="G1051" i="121" a="1"/>
  <c r="G1051" i="121" s="1"/>
  <c r="K1050" i="121" a="1"/>
  <c r="K1050" i="121" s="1"/>
  <c r="J1050" i="121" a="1"/>
  <c r="J1050" i="121" s="1"/>
  <c r="L1052" i="121"/>
  <c r="M308" i="107"/>
  <c r="J1051" i="121" l="1" a="1"/>
  <c r="J1051" i="121" s="1"/>
  <c r="K1051" i="121" a="1"/>
  <c r="K1051" i="121" s="1"/>
  <c r="H1052" i="121" a="1"/>
  <c r="H1052" i="121" s="1"/>
  <c r="I1052" i="121" a="1"/>
  <c r="I1052" i="121" s="1"/>
  <c r="E1052" i="121" a="1"/>
  <c r="E1052" i="121" s="1"/>
  <c r="D1052" i="121" a="1"/>
  <c r="D1052" i="121" s="1"/>
  <c r="G1052" i="121" a="1"/>
  <c r="G1052" i="121" s="1"/>
  <c r="C1052" i="121"/>
  <c r="B1053" i="121"/>
  <c r="L1053" i="121"/>
  <c r="M309" i="107"/>
  <c r="J1052" i="121" l="1" a="1"/>
  <c r="J1052" i="121" s="1"/>
  <c r="K1052" i="121" a="1"/>
  <c r="K1052" i="121" s="1"/>
  <c r="D1053" i="121" a="1"/>
  <c r="D1053" i="121" s="1"/>
  <c r="E1053" i="121" a="1"/>
  <c r="E1053" i="121" s="1"/>
  <c r="G1053" i="121" a="1"/>
  <c r="G1053" i="121" s="1"/>
  <c r="B1054" i="121"/>
  <c r="I1053" i="121" a="1"/>
  <c r="I1053" i="121" s="1"/>
  <c r="C1053" i="121"/>
  <c r="H1053" i="121" a="1"/>
  <c r="H1053" i="121" s="1"/>
  <c r="L1054" i="121"/>
  <c r="M310" i="107"/>
  <c r="H1054" i="121" l="1" a="1"/>
  <c r="H1054" i="121" s="1"/>
  <c r="I1054" i="121" a="1"/>
  <c r="I1054" i="121" s="1"/>
  <c r="D1054" i="121" a="1"/>
  <c r="D1054" i="121" s="1"/>
  <c r="C1054" i="121"/>
  <c r="G1054" i="121" a="1"/>
  <c r="G1054" i="121" s="1"/>
  <c r="B1055" i="121"/>
  <c r="E1054" i="121" a="1"/>
  <c r="E1054" i="121" s="1"/>
  <c r="K1053" i="121" a="1"/>
  <c r="K1053" i="121" s="1"/>
  <c r="J1053" i="121" a="1"/>
  <c r="J1053" i="121" s="1"/>
  <c r="L1055" i="121"/>
  <c r="M311" i="107"/>
  <c r="B1056" i="121" l="1"/>
  <c r="C1055" i="121"/>
  <c r="D1055" i="121" a="1"/>
  <c r="D1055" i="121" s="1"/>
  <c r="E1055" i="121" a="1"/>
  <c r="E1055" i="121" s="1"/>
  <c r="H1055" i="121" a="1"/>
  <c r="H1055" i="121" s="1"/>
  <c r="I1055" i="121" a="1"/>
  <c r="I1055" i="121" s="1"/>
  <c r="G1055" i="121" a="1"/>
  <c r="G1055" i="121" s="1"/>
  <c r="J1054" i="121" a="1"/>
  <c r="J1054" i="121" s="1"/>
  <c r="K1054" i="121" a="1"/>
  <c r="K1054" i="121" s="1"/>
  <c r="L1056" i="121"/>
  <c r="M312" i="107"/>
  <c r="K1055" i="121" l="1" a="1"/>
  <c r="K1055" i="121" s="1"/>
  <c r="J1055" i="121" a="1"/>
  <c r="J1055" i="121" s="1"/>
  <c r="D1056" i="121" a="1"/>
  <c r="D1056" i="121" s="1"/>
  <c r="G1056" i="121" a="1"/>
  <c r="G1056" i="121" s="1"/>
  <c r="H1056" i="121" a="1"/>
  <c r="H1056" i="121" s="1"/>
  <c r="I1056" i="121" a="1"/>
  <c r="I1056" i="121" s="1"/>
  <c r="C1056" i="121"/>
  <c r="B1057" i="121"/>
  <c r="E1056" i="121" a="1"/>
  <c r="E1056" i="121" s="1"/>
  <c r="L1057" i="121"/>
  <c r="M313" i="107"/>
  <c r="B1058" i="121" l="1"/>
  <c r="C1057" i="121"/>
  <c r="E1057" i="121" a="1"/>
  <c r="E1057" i="121" s="1"/>
  <c r="D1057" i="121" a="1"/>
  <c r="D1057" i="121" s="1"/>
  <c r="G1057" i="121" a="1"/>
  <c r="G1057" i="121" s="1"/>
  <c r="H1057" i="121" a="1"/>
  <c r="H1057" i="121" s="1"/>
  <c r="I1057" i="121" a="1"/>
  <c r="I1057" i="121" s="1"/>
  <c r="K1056" i="121" a="1"/>
  <c r="K1056" i="121" s="1"/>
  <c r="J1056" i="121" a="1"/>
  <c r="J1056" i="121" s="1"/>
  <c r="L1058" i="121"/>
  <c r="M314" i="107"/>
  <c r="K1057" i="121" l="1" a="1"/>
  <c r="K1057" i="121" s="1"/>
  <c r="J1057" i="121" a="1"/>
  <c r="J1057" i="121" s="1"/>
  <c r="B1059" i="121"/>
  <c r="C1058" i="121"/>
  <c r="G1058" i="121" a="1"/>
  <c r="G1058" i="121" s="1"/>
  <c r="H1058" i="121" a="1"/>
  <c r="H1058" i="121" s="1"/>
  <c r="I1058" i="121" a="1"/>
  <c r="I1058" i="121" s="1"/>
  <c r="E1058" i="121" a="1"/>
  <c r="E1058" i="121" s="1"/>
  <c r="D1058" i="121" a="1"/>
  <c r="D1058" i="121" s="1"/>
  <c r="L1059" i="121"/>
  <c r="M315" i="107"/>
  <c r="J1058" i="121" l="1" a="1"/>
  <c r="J1058" i="121" s="1"/>
  <c r="K1058" i="121" a="1"/>
  <c r="K1058" i="121" s="1"/>
  <c r="E1059" i="121" a="1"/>
  <c r="E1059" i="121" s="1"/>
  <c r="D1059" i="121" a="1"/>
  <c r="D1059" i="121" s="1"/>
  <c r="C1059" i="121"/>
  <c r="B1060" i="121"/>
  <c r="I1059" i="121" a="1"/>
  <c r="I1059" i="121" s="1"/>
  <c r="H1059" i="121" a="1"/>
  <c r="H1059" i="121" s="1"/>
  <c r="G1059" i="121" a="1"/>
  <c r="G1059" i="121" s="1"/>
  <c r="L1060" i="121"/>
  <c r="M316" i="107"/>
  <c r="I1060" i="121" l="1" a="1"/>
  <c r="I1060" i="121" s="1"/>
  <c r="E1060" i="121" a="1"/>
  <c r="E1060" i="121" s="1"/>
  <c r="C1060" i="121"/>
  <c r="G1060" i="121" a="1"/>
  <c r="G1060" i="121" s="1"/>
  <c r="H1060" i="121" a="1"/>
  <c r="H1060" i="121" s="1"/>
  <c r="D1060" i="121" a="1"/>
  <c r="D1060" i="121" s="1"/>
  <c r="B1061" i="121"/>
  <c r="J1059" i="121" a="1"/>
  <c r="J1059" i="121" s="1"/>
  <c r="K1059" i="121" a="1"/>
  <c r="K1059" i="121" s="1"/>
  <c r="L1061" i="121"/>
  <c r="M317" i="107"/>
  <c r="H1061" i="121" l="1" a="1"/>
  <c r="H1061" i="121" s="1"/>
  <c r="B1062" i="121"/>
  <c r="C1061" i="121"/>
  <c r="E1061" i="121" a="1"/>
  <c r="E1061" i="121" s="1"/>
  <c r="I1061" i="121" a="1"/>
  <c r="I1061" i="121" s="1"/>
  <c r="D1061" i="121" a="1"/>
  <c r="D1061" i="121" s="1"/>
  <c r="G1061" i="121" a="1"/>
  <c r="G1061" i="121" s="1"/>
  <c r="K1060" i="121" a="1"/>
  <c r="K1060" i="121" s="1"/>
  <c r="J1060" i="121" a="1"/>
  <c r="J1060" i="121" s="1"/>
  <c r="L1062" i="121"/>
  <c r="M318" i="107"/>
  <c r="K1061" i="121" l="1" a="1"/>
  <c r="K1061" i="121" s="1"/>
  <c r="J1061" i="121" a="1"/>
  <c r="J1061" i="121" s="1"/>
  <c r="D1062" i="121" a="1"/>
  <c r="D1062" i="121" s="1"/>
  <c r="H1062" i="121" a="1"/>
  <c r="H1062" i="121" s="1"/>
  <c r="B1063" i="121"/>
  <c r="C1062" i="121"/>
  <c r="G1062" i="121" a="1"/>
  <c r="G1062" i="121" s="1"/>
  <c r="E1062" i="121" a="1"/>
  <c r="E1062" i="121" s="1"/>
  <c r="I1062" i="121" a="1"/>
  <c r="I1062" i="121" s="1"/>
  <c r="L1063" i="121"/>
  <c r="M319" i="107"/>
  <c r="K1062" i="121" l="1" a="1"/>
  <c r="K1062" i="121" s="1"/>
  <c r="J1062" i="121" a="1"/>
  <c r="J1062" i="121" s="1"/>
  <c r="H1063" i="121" a="1"/>
  <c r="H1063" i="121" s="1"/>
  <c r="B1064" i="121"/>
  <c r="C1063" i="121"/>
  <c r="G1063" i="121" a="1"/>
  <c r="G1063" i="121" s="1"/>
  <c r="D1063" i="121" a="1"/>
  <c r="D1063" i="121" s="1"/>
  <c r="I1063" i="121" a="1"/>
  <c r="I1063" i="121" s="1"/>
  <c r="E1063" i="121" a="1"/>
  <c r="E1063" i="121" s="1"/>
  <c r="L1064" i="121"/>
  <c r="M320" i="107"/>
  <c r="K1063" i="121" l="1" a="1"/>
  <c r="K1063" i="121" s="1"/>
  <c r="J1063" i="121" a="1"/>
  <c r="J1063" i="121" s="1"/>
  <c r="C1064" i="121"/>
  <c r="B1065" i="121"/>
  <c r="G1064" i="121" a="1"/>
  <c r="G1064" i="121" s="1"/>
  <c r="H1064" i="121" a="1"/>
  <c r="H1064" i="121" s="1"/>
  <c r="I1064" i="121" a="1"/>
  <c r="I1064" i="121" s="1"/>
  <c r="D1064" i="121" a="1"/>
  <c r="D1064" i="121" s="1"/>
  <c r="E1064" i="121" a="1"/>
  <c r="E1064" i="121" s="1"/>
  <c r="L1065" i="121"/>
  <c r="M321" i="107"/>
  <c r="K1064" i="121" l="1" a="1"/>
  <c r="K1064" i="121" s="1"/>
  <c r="J1064" i="121" a="1"/>
  <c r="J1064" i="121" s="1"/>
  <c r="E1065" i="121" a="1"/>
  <c r="E1065" i="121" s="1"/>
  <c r="B1066" i="121"/>
  <c r="C1065" i="121"/>
  <c r="I1065" i="121" a="1"/>
  <c r="I1065" i="121" s="1"/>
  <c r="H1065" i="121" a="1"/>
  <c r="H1065" i="121" s="1"/>
  <c r="D1065" i="121" a="1"/>
  <c r="D1065" i="121" s="1"/>
  <c r="G1065" i="121" a="1"/>
  <c r="G1065" i="121" s="1"/>
  <c r="L1066" i="121"/>
  <c r="M322" i="107"/>
  <c r="J1065" i="121" l="1" a="1"/>
  <c r="J1065" i="121" s="1"/>
  <c r="K1065" i="121" a="1"/>
  <c r="K1065" i="121" s="1"/>
  <c r="C1066" i="121"/>
  <c r="H1066" i="121" a="1"/>
  <c r="H1066" i="121" s="1"/>
  <c r="D1066" i="121" a="1"/>
  <c r="D1066" i="121" s="1"/>
  <c r="I1066" i="121" a="1"/>
  <c r="I1066" i="121" s="1"/>
  <c r="B1067" i="121"/>
  <c r="E1066" i="121" a="1"/>
  <c r="E1066" i="121" s="1"/>
  <c r="G1066" i="121" a="1"/>
  <c r="G1066" i="121" s="1"/>
  <c r="L1067" i="121"/>
  <c r="M323" i="107"/>
  <c r="E1067" i="121" l="1" a="1"/>
  <c r="E1067" i="121" s="1"/>
  <c r="I1067" i="121" a="1"/>
  <c r="I1067" i="121" s="1"/>
  <c r="D1067" i="121" a="1"/>
  <c r="D1067" i="121" s="1"/>
  <c r="G1067" i="121" a="1"/>
  <c r="G1067" i="121" s="1"/>
  <c r="H1067" i="121" a="1"/>
  <c r="H1067" i="121" s="1"/>
  <c r="B1068" i="121"/>
  <c r="C1067" i="121"/>
  <c r="J1066" i="121" a="1"/>
  <c r="J1066" i="121" s="1"/>
  <c r="K1066" i="121" a="1"/>
  <c r="K1066" i="121" s="1"/>
  <c r="L1068" i="121"/>
  <c r="M324" i="107"/>
  <c r="I1068" i="121" l="1" a="1"/>
  <c r="I1068" i="121" s="1"/>
  <c r="D1068" i="121" a="1"/>
  <c r="D1068" i="121" s="1"/>
  <c r="H1068" i="121" a="1"/>
  <c r="H1068" i="121" s="1"/>
  <c r="G1068" i="121" a="1"/>
  <c r="G1068" i="121" s="1"/>
  <c r="E1068" i="121" a="1"/>
  <c r="E1068" i="121" s="1"/>
  <c r="B1069" i="121"/>
  <c r="C1068" i="121"/>
  <c r="J1067" i="121" a="1"/>
  <c r="J1067" i="121" s="1"/>
  <c r="K1067" i="121" a="1"/>
  <c r="K1067" i="121" s="1"/>
  <c r="L1069" i="121"/>
  <c r="M325" i="107"/>
  <c r="D1069" i="121" l="1" a="1"/>
  <c r="D1069" i="121" s="1"/>
  <c r="H1069" i="121" a="1"/>
  <c r="H1069" i="121" s="1"/>
  <c r="B1070" i="121"/>
  <c r="C1069" i="121"/>
  <c r="E1069" i="121" a="1"/>
  <c r="E1069" i="121" s="1"/>
  <c r="G1069" i="121" a="1"/>
  <c r="G1069" i="121" s="1"/>
  <c r="I1069" i="121" a="1"/>
  <c r="I1069" i="121" s="1"/>
  <c r="K1068" i="121" a="1"/>
  <c r="K1068" i="121" s="1"/>
  <c r="J1068" i="121" a="1"/>
  <c r="J1068" i="121" s="1"/>
  <c r="L1070" i="121"/>
  <c r="M326" i="107"/>
  <c r="K1069" i="121" l="1" a="1"/>
  <c r="K1069" i="121" s="1"/>
  <c r="J1069" i="121" a="1"/>
  <c r="J1069" i="121" s="1"/>
  <c r="E1070" i="121" a="1"/>
  <c r="E1070" i="121" s="1"/>
  <c r="B1071" i="121"/>
  <c r="C1070" i="121"/>
  <c r="G1070" i="121" a="1"/>
  <c r="G1070" i="121" s="1"/>
  <c r="D1070" i="121" a="1"/>
  <c r="D1070" i="121" s="1"/>
  <c r="I1070" i="121" a="1"/>
  <c r="I1070" i="121" s="1"/>
  <c r="H1070" i="121" a="1"/>
  <c r="H1070" i="121" s="1"/>
  <c r="L1071" i="121"/>
  <c r="M327" i="107"/>
  <c r="J1070" i="121" l="1" a="1"/>
  <c r="J1070" i="121" s="1"/>
  <c r="K1070" i="121" a="1"/>
  <c r="K1070" i="121" s="1"/>
  <c r="E1071" i="121" a="1"/>
  <c r="E1071" i="121" s="1"/>
  <c r="B1072" i="121"/>
  <c r="I1071" i="121" a="1"/>
  <c r="I1071" i="121" s="1"/>
  <c r="H1071" i="121" a="1"/>
  <c r="H1071" i="121" s="1"/>
  <c r="G1071" i="121" a="1"/>
  <c r="G1071" i="121" s="1"/>
  <c r="D1071" i="121" a="1"/>
  <c r="D1071" i="121" s="1"/>
  <c r="C1071" i="121"/>
  <c r="L1072" i="121"/>
  <c r="M328" i="107"/>
  <c r="K1071" i="121" l="1" a="1"/>
  <c r="K1071" i="121" s="1"/>
  <c r="J1071" i="121" a="1"/>
  <c r="J1071" i="121" s="1"/>
  <c r="E1072" i="121" a="1"/>
  <c r="E1072" i="121" s="1"/>
  <c r="B1073" i="121"/>
  <c r="G1072" i="121" a="1"/>
  <c r="G1072" i="121" s="1"/>
  <c r="H1072" i="121" a="1"/>
  <c r="H1072" i="121" s="1"/>
  <c r="D1072" i="121" a="1"/>
  <c r="D1072" i="121" s="1"/>
  <c r="I1072" i="121" a="1"/>
  <c r="I1072" i="121" s="1"/>
  <c r="C1072" i="121"/>
  <c r="L1073" i="121"/>
  <c r="M329" i="107"/>
  <c r="J1072" i="121" l="1" a="1"/>
  <c r="J1072" i="121" s="1"/>
  <c r="K1072" i="121" a="1"/>
  <c r="K1072" i="121" s="1"/>
  <c r="E1073" i="121" a="1"/>
  <c r="E1073" i="121" s="1"/>
  <c r="G1073" i="121" a="1"/>
  <c r="G1073" i="121" s="1"/>
  <c r="H1073" i="121" a="1"/>
  <c r="H1073" i="121" s="1"/>
  <c r="D1073" i="121" a="1"/>
  <c r="D1073" i="121" s="1"/>
  <c r="B1074" i="121"/>
  <c r="C1073" i="121"/>
  <c r="I1073" i="121" a="1"/>
  <c r="I1073" i="121" s="1"/>
  <c r="L1074" i="121"/>
  <c r="M330" i="107"/>
  <c r="G1074" i="121" l="1" a="1"/>
  <c r="G1074" i="121" s="1"/>
  <c r="C1074" i="121"/>
  <c r="H1074" i="121" a="1"/>
  <c r="H1074" i="121" s="1"/>
  <c r="D1074" i="121" a="1"/>
  <c r="D1074" i="121" s="1"/>
  <c r="B1075" i="121"/>
  <c r="I1074" i="121" a="1"/>
  <c r="I1074" i="121" s="1"/>
  <c r="E1074" i="121" a="1"/>
  <c r="E1074" i="121" s="1"/>
  <c r="K1073" i="121" a="1"/>
  <c r="K1073" i="121" s="1"/>
  <c r="J1073" i="121" a="1"/>
  <c r="J1073" i="121" s="1"/>
  <c r="L1075" i="121"/>
  <c r="M331" i="107"/>
  <c r="D1075" i="121" l="1" a="1"/>
  <c r="D1075" i="121" s="1"/>
  <c r="G1075" i="121" a="1"/>
  <c r="G1075" i="121" s="1"/>
  <c r="I1075" i="121" a="1"/>
  <c r="I1075" i="121" s="1"/>
  <c r="H1075" i="121" a="1"/>
  <c r="H1075" i="121" s="1"/>
  <c r="B1076" i="121"/>
  <c r="E1075" i="121" a="1"/>
  <c r="E1075" i="121" s="1"/>
  <c r="C1075" i="121"/>
  <c r="J1074" i="121" a="1"/>
  <c r="J1074" i="121" s="1"/>
  <c r="K1074" i="121" a="1"/>
  <c r="K1074" i="121" s="1"/>
  <c r="L1076" i="121"/>
  <c r="M332" i="107"/>
  <c r="I1076" i="121" l="1" a="1"/>
  <c r="I1076" i="121" s="1"/>
  <c r="G1076" i="121" a="1"/>
  <c r="G1076" i="121" s="1"/>
  <c r="B1077" i="121"/>
  <c r="C1076" i="121"/>
  <c r="E1076" i="121" a="1"/>
  <c r="E1076" i="121" s="1"/>
  <c r="D1076" i="121" a="1"/>
  <c r="D1076" i="121" s="1"/>
  <c r="H1076" i="121" a="1"/>
  <c r="H1076" i="121" s="1"/>
  <c r="J1075" i="121" a="1"/>
  <c r="J1075" i="121" s="1"/>
  <c r="K1075" i="121" a="1"/>
  <c r="K1075" i="121" s="1"/>
  <c r="L1077" i="121"/>
  <c r="M333" i="107"/>
  <c r="D1077" i="121" l="1" a="1"/>
  <c r="D1077" i="121" s="1"/>
  <c r="E1077" i="121" a="1"/>
  <c r="E1077" i="121" s="1"/>
  <c r="I1077" i="121" a="1"/>
  <c r="I1077" i="121" s="1"/>
  <c r="C1077" i="121"/>
  <c r="H1077" i="121" a="1"/>
  <c r="H1077" i="121" s="1"/>
  <c r="G1077" i="121" a="1"/>
  <c r="G1077" i="121" s="1"/>
  <c r="B1078" i="121"/>
  <c r="K1076" i="121" a="1"/>
  <c r="K1076" i="121" s="1"/>
  <c r="J1076" i="121" a="1"/>
  <c r="J1076" i="121" s="1"/>
  <c r="L1078" i="121"/>
  <c r="M334" i="107"/>
  <c r="H1078" i="121" l="1" a="1"/>
  <c r="H1078" i="121" s="1"/>
  <c r="I1078" i="121" a="1"/>
  <c r="I1078" i="121" s="1"/>
  <c r="B1079" i="121"/>
  <c r="E1078" i="121" a="1"/>
  <c r="E1078" i="121" s="1"/>
  <c r="C1078" i="121"/>
  <c r="G1078" i="121" a="1"/>
  <c r="G1078" i="121" s="1"/>
  <c r="D1078" i="121" a="1"/>
  <c r="D1078" i="121" s="1"/>
  <c r="K1077" i="121" a="1"/>
  <c r="K1077" i="121" s="1"/>
  <c r="J1077" i="121" a="1"/>
  <c r="J1077" i="121" s="1"/>
  <c r="L1079" i="121"/>
  <c r="M335" i="107"/>
  <c r="K1078" i="121" l="1" a="1"/>
  <c r="K1078" i="121" s="1"/>
  <c r="J1078" i="121" a="1"/>
  <c r="J1078" i="121" s="1"/>
  <c r="G1079" i="121" a="1"/>
  <c r="G1079" i="121" s="1"/>
  <c r="E1079" i="121" a="1"/>
  <c r="E1079" i="121" s="1"/>
  <c r="B1080" i="121"/>
  <c r="C1079" i="121"/>
  <c r="D1079" i="121" a="1"/>
  <c r="D1079" i="121" s="1"/>
  <c r="I1079" i="121" a="1"/>
  <c r="I1079" i="121" s="1"/>
  <c r="H1079" i="121" a="1"/>
  <c r="H1079" i="121" s="1"/>
  <c r="L1080" i="121"/>
  <c r="M336" i="107"/>
  <c r="B1081" i="121" l="1"/>
  <c r="G1080" i="121" a="1"/>
  <c r="G1080" i="121" s="1"/>
  <c r="H1080" i="121" a="1"/>
  <c r="H1080" i="121" s="1"/>
  <c r="E1080" i="121" a="1"/>
  <c r="E1080" i="121" s="1"/>
  <c r="D1080" i="121" a="1"/>
  <c r="D1080" i="121" s="1"/>
  <c r="C1080" i="121"/>
  <c r="I1080" i="121" a="1"/>
  <c r="I1080" i="121" s="1"/>
  <c r="J1079" i="121" a="1"/>
  <c r="J1079" i="121" s="1"/>
  <c r="K1079" i="121" a="1"/>
  <c r="K1079" i="121" s="1"/>
  <c r="L1081" i="121"/>
  <c r="M337" i="107"/>
  <c r="K1080" i="121" l="1" a="1"/>
  <c r="K1080" i="121" s="1"/>
  <c r="J1080" i="121" a="1"/>
  <c r="J1080" i="121" s="1"/>
  <c r="G1081" i="121" a="1"/>
  <c r="G1081" i="121" s="1"/>
  <c r="E1081" i="121" a="1"/>
  <c r="E1081" i="121" s="1"/>
  <c r="B1082" i="121"/>
  <c r="C1081" i="121"/>
  <c r="H1081" i="121" a="1"/>
  <c r="H1081" i="121" s="1"/>
  <c r="D1081" i="121" a="1"/>
  <c r="D1081" i="121" s="1"/>
  <c r="I1081" i="121" a="1"/>
  <c r="I1081" i="121" s="1"/>
  <c r="L1082" i="121"/>
  <c r="M338" i="107"/>
  <c r="E1082" i="121" l="1" a="1"/>
  <c r="E1082" i="121" s="1"/>
  <c r="H1082" i="121" a="1"/>
  <c r="H1082" i="121" s="1"/>
  <c r="G1082" i="121" a="1"/>
  <c r="G1082" i="121" s="1"/>
  <c r="D1082" i="121" a="1"/>
  <c r="D1082" i="121" s="1"/>
  <c r="I1082" i="121" a="1"/>
  <c r="I1082" i="121" s="1"/>
  <c r="C1082" i="121"/>
  <c r="B1083" i="121"/>
  <c r="K1081" i="121" a="1"/>
  <c r="K1081" i="121" s="1"/>
  <c r="J1081" i="121" a="1"/>
  <c r="J1081" i="121" s="1"/>
  <c r="L1083" i="121"/>
  <c r="M339" i="107"/>
  <c r="E1083" i="121" l="1" a="1"/>
  <c r="E1083" i="121" s="1"/>
  <c r="G1083" i="121" a="1"/>
  <c r="G1083" i="121" s="1"/>
  <c r="B1084" i="121"/>
  <c r="H1083" i="121" a="1"/>
  <c r="H1083" i="121" s="1"/>
  <c r="I1083" i="121" a="1"/>
  <c r="I1083" i="121" s="1"/>
  <c r="C1083" i="121"/>
  <c r="D1083" i="121" a="1"/>
  <c r="D1083" i="121" s="1"/>
  <c r="K1082" i="121" a="1"/>
  <c r="K1082" i="121" s="1"/>
  <c r="J1082" i="121" a="1"/>
  <c r="J1082" i="121" s="1"/>
  <c r="L1084" i="121"/>
  <c r="M340" i="107"/>
  <c r="K1083" i="121" l="1" a="1"/>
  <c r="K1083" i="121" s="1"/>
  <c r="J1083" i="121" a="1"/>
  <c r="J1083" i="121" s="1"/>
  <c r="H1084" i="121" a="1"/>
  <c r="H1084" i="121" s="1"/>
  <c r="B1085" i="121"/>
  <c r="E1084" i="121" a="1"/>
  <c r="E1084" i="121" s="1"/>
  <c r="I1084" i="121" a="1"/>
  <c r="I1084" i="121" s="1"/>
  <c r="D1084" i="121" a="1"/>
  <c r="D1084" i="121" s="1"/>
  <c r="C1084" i="121"/>
  <c r="G1084" i="121" a="1"/>
  <c r="G1084" i="121" s="1"/>
  <c r="L1085" i="121"/>
  <c r="M341" i="107"/>
  <c r="K1084" i="121" l="1" a="1"/>
  <c r="K1084" i="121" s="1"/>
  <c r="J1084" i="121" a="1"/>
  <c r="J1084" i="121" s="1"/>
  <c r="B1086" i="121"/>
  <c r="I1085" i="121" a="1"/>
  <c r="I1085" i="121" s="1"/>
  <c r="D1085" i="121" a="1"/>
  <c r="D1085" i="121" s="1"/>
  <c r="H1085" i="121" a="1"/>
  <c r="H1085" i="121" s="1"/>
  <c r="E1085" i="121" a="1"/>
  <c r="E1085" i="121" s="1"/>
  <c r="G1085" i="121" a="1"/>
  <c r="G1085" i="121" s="1"/>
  <c r="C1085" i="121"/>
  <c r="L1086" i="121"/>
  <c r="M342" i="107"/>
  <c r="J1085" i="121" l="1" a="1"/>
  <c r="J1085" i="121" s="1"/>
  <c r="K1085" i="121" a="1"/>
  <c r="K1085" i="121" s="1"/>
  <c r="H1086" i="121" a="1"/>
  <c r="H1086" i="121" s="1"/>
  <c r="B1087" i="121"/>
  <c r="C1086" i="121"/>
  <c r="I1086" i="121" a="1"/>
  <c r="I1086" i="121" s="1"/>
  <c r="E1086" i="121" a="1"/>
  <c r="E1086" i="121" s="1"/>
  <c r="D1086" i="121" a="1"/>
  <c r="D1086" i="121" s="1"/>
  <c r="G1086" i="121" a="1"/>
  <c r="G1086" i="121" s="1"/>
  <c r="L1087" i="121"/>
  <c r="M343" i="107"/>
  <c r="E1087" i="121" l="1" a="1"/>
  <c r="E1087" i="121" s="1"/>
  <c r="H1087" i="121" a="1"/>
  <c r="H1087" i="121" s="1"/>
  <c r="B1088" i="121"/>
  <c r="C1087" i="121"/>
  <c r="G1087" i="121" a="1"/>
  <c r="G1087" i="121" s="1"/>
  <c r="D1087" i="121" a="1"/>
  <c r="D1087" i="121" s="1"/>
  <c r="I1087" i="121" a="1"/>
  <c r="I1087" i="121" s="1"/>
  <c r="K1086" i="121" a="1"/>
  <c r="K1086" i="121" s="1"/>
  <c r="J1086" i="121" a="1"/>
  <c r="J1086" i="121" s="1"/>
  <c r="L1088" i="121"/>
  <c r="M344" i="107"/>
  <c r="K1087" i="121" l="1" a="1"/>
  <c r="K1087" i="121" s="1"/>
  <c r="J1087" i="121" a="1"/>
  <c r="J1087" i="121" s="1"/>
  <c r="B1089" i="121"/>
  <c r="I1088" i="121" a="1"/>
  <c r="I1088" i="121" s="1"/>
  <c r="G1088" i="121" a="1"/>
  <c r="G1088" i="121" s="1"/>
  <c r="H1088" i="121" a="1"/>
  <c r="H1088" i="121" s="1"/>
  <c r="C1088" i="121"/>
  <c r="E1088" i="121" a="1"/>
  <c r="E1088" i="121" s="1"/>
  <c r="D1088" i="121" a="1"/>
  <c r="D1088" i="121" s="1"/>
  <c r="L1089" i="121"/>
  <c r="M345" i="107"/>
  <c r="J1088" i="121" l="1" a="1"/>
  <c r="J1088" i="121" s="1"/>
  <c r="K1088" i="121" a="1"/>
  <c r="K1088" i="121" s="1"/>
  <c r="B1090" i="121"/>
  <c r="C1089" i="121"/>
  <c r="E1089" i="121" a="1"/>
  <c r="E1089" i="121" s="1"/>
  <c r="D1089" i="121" a="1"/>
  <c r="D1089" i="121" s="1"/>
  <c r="H1089" i="121" a="1"/>
  <c r="H1089" i="121" s="1"/>
  <c r="I1089" i="121" a="1"/>
  <c r="I1089" i="121" s="1"/>
  <c r="G1089" i="121" a="1"/>
  <c r="G1089" i="121" s="1"/>
  <c r="L1090" i="121"/>
  <c r="M346" i="107"/>
  <c r="H1090" i="121" l="1" a="1"/>
  <c r="H1090" i="121" s="1"/>
  <c r="G1090" i="121" a="1"/>
  <c r="G1090" i="121" s="1"/>
  <c r="E1090" i="121" a="1"/>
  <c r="E1090" i="121" s="1"/>
  <c r="I1090" i="121" a="1"/>
  <c r="I1090" i="121" s="1"/>
  <c r="C1090" i="121"/>
  <c r="B1091" i="121"/>
  <c r="D1090" i="121" a="1"/>
  <c r="D1090" i="121" s="1"/>
  <c r="J1089" i="121" a="1"/>
  <c r="J1089" i="121" s="1"/>
  <c r="K1089" i="121" a="1"/>
  <c r="K1089" i="121" s="1"/>
  <c r="L1091" i="121"/>
  <c r="M347" i="107"/>
  <c r="E1091" i="121" l="1" a="1"/>
  <c r="E1091" i="121" s="1"/>
  <c r="I1091" i="121" a="1"/>
  <c r="I1091" i="121" s="1"/>
  <c r="H1091" i="121" a="1"/>
  <c r="H1091" i="121" s="1"/>
  <c r="C1091" i="121"/>
  <c r="G1091" i="121" a="1"/>
  <c r="G1091" i="121" s="1"/>
  <c r="D1091" i="121" a="1"/>
  <c r="D1091" i="121" s="1"/>
  <c r="B1092" i="121"/>
  <c r="J1090" i="121" a="1"/>
  <c r="J1090" i="121" s="1"/>
  <c r="K1090" i="121" a="1"/>
  <c r="K1090" i="121" s="1"/>
  <c r="L1092" i="121"/>
  <c r="M348" i="107"/>
  <c r="I1092" i="121" l="1" a="1"/>
  <c r="I1092" i="121" s="1"/>
  <c r="D1092" i="121" a="1"/>
  <c r="D1092" i="121" s="1"/>
  <c r="B1093" i="121"/>
  <c r="E1092" i="121" a="1"/>
  <c r="E1092" i="121" s="1"/>
  <c r="H1092" i="121" a="1"/>
  <c r="H1092" i="121" s="1"/>
  <c r="C1092" i="121"/>
  <c r="G1092" i="121" a="1"/>
  <c r="G1092" i="121" s="1"/>
  <c r="K1091" i="121" a="1"/>
  <c r="K1091" i="121" s="1"/>
  <c r="J1091" i="121" a="1"/>
  <c r="J1091" i="121" s="1"/>
  <c r="L1093" i="121"/>
  <c r="M349" i="107"/>
  <c r="J1092" i="121" l="1" a="1"/>
  <c r="J1092" i="121" s="1"/>
  <c r="K1092" i="121" a="1"/>
  <c r="K1092" i="121" s="1"/>
  <c r="G1093" i="121" a="1"/>
  <c r="G1093" i="121" s="1"/>
  <c r="D1093" i="121" a="1"/>
  <c r="D1093" i="121" s="1"/>
  <c r="B1094" i="121"/>
  <c r="H1093" i="121" a="1"/>
  <c r="H1093" i="121" s="1"/>
  <c r="E1093" i="121" a="1"/>
  <c r="E1093" i="121" s="1"/>
  <c r="I1093" i="121" a="1"/>
  <c r="I1093" i="121" s="1"/>
  <c r="C1093" i="121"/>
  <c r="L1094" i="121"/>
  <c r="M350" i="107"/>
  <c r="H1094" i="121" l="1" a="1"/>
  <c r="H1094" i="121" s="1"/>
  <c r="B1095" i="121"/>
  <c r="D1094" i="121" a="1"/>
  <c r="D1094" i="121" s="1"/>
  <c r="C1094" i="121"/>
  <c r="I1094" i="121" a="1"/>
  <c r="I1094" i="121" s="1"/>
  <c r="G1094" i="121" a="1"/>
  <c r="G1094" i="121" s="1"/>
  <c r="E1094" i="121" a="1"/>
  <c r="E1094" i="121" s="1"/>
  <c r="J1093" i="121" a="1"/>
  <c r="J1093" i="121" s="1"/>
  <c r="K1093" i="121" a="1"/>
  <c r="K1093" i="121" s="1"/>
  <c r="L1095" i="121"/>
  <c r="M351" i="107"/>
  <c r="J1094" i="121" l="1" a="1"/>
  <c r="J1094" i="121" s="1"/>
  <c r="K1094" i="121" a="1"/>
  <c r="K1094" i="121" s="1"/>
  <c r="H1095" i="121" a="1"/>
  <c r="H1095" i="121" s="1"/>
  <c r="G1095" i="121" a="1"/>
  <c r="G1095" i="121" s="1"/>
  <c r="B1096" i="121"/>
  <c r="D1095" i="121" a="1"/>
  <c r="D1095" i="121" s="1"/>
  <c r="C1095" i="121"/>
  <c r="E1095" i="121" a="1"/>
  <c r="E1095" i="121" s="1"/>
  <c r="I1095" i="121" a="1"/>
  <c r="I1095" i="121" s="1"/>
  <c r="L1096" i="121"/>
  <c r="M352" i="107"/>
  <c r="E1096" i="121" l="1" a="1"/>
  <c r="E1096" i="121" s="1"/>
  <c r="B1097" i="121"/>
  <c r="G1096" i="121" a="1"/>
  <c r="G1096" i="121" s="1"/>
  <c r="H1096" i="121" a="1"/>
  <c r="H1096" i="121" s="1"/>
  <c r="D1096" i="121" a="1"/>
  <c r="D1096" i="121" s="1"/>
  <c r="C1096" i="121"/>
  <c r="I1096" i="121" a="1"/>
  <c r="I1096" i="121" s="1"/>
  <c r="K1095" i="121" a="1"/>
  <c r="K1095" i="121" s="1"/>
  <c r="J1095" i="121" a="1"/>
  <c r="J1095" i="121" s="1"/>
  <c r="L1097" i="121"/>
  <c r="M353" i="107"/>
  <c r="C1097" i="121" l="1"/>
  <c r="H1097" i="121" a="1"/>
  <c r="H1097" i="121" s="1"/>
  <c r="G1097" i="121" a="1"/>
  <c r="G1097" i="121" s="1"/>
  <c r="E1097" i="121" a="1"/>
  <c r="E1097" i="121" s="1"/>
  <c r="D1097" i="121" a="1"/>
  <c r="D1097" i="121" s="1"/>
  <c r="B1098" i="121"/>
  <c r="I1097" i="121" a="1"/>
  <c r="I1097" i="121" s="1"/>
  <c r="J1096" i="121" a="1"/>
  <c r="J1096" i="121" s="1"/>
  <c r="K1096" i="121" a="1"/>
  <c r="K1096" i="121" s="1"/>
  <c r="L1098" i="121"/>
  <c r="M354" i="107"/>
  <c r="G1098" i="121" l="1" a="1"/>
  <c r="G1098" i="121" s="1"/>
  <c r="D1098" i="121" a="1"/>
  <c r="D1098" i="121" s="1"/>
  <c r="I1098" i="121" a="1"/>
  <c r="I1098" i="121" s="1"/>
  <c r="C1098" i="121"/>
  <c r="H1098" i="121" a="1"/>
  <c r="H1098" i="121" s="1"/>
  <c r="E1098" i="121" a="1"/>
  <c r="E1098" i="121" s="1"/>
  <c r="B1099" i="121"/>
  <c r="J1097" i="121" a="1"/>
  <c r="J1097" i="121" s="1"/>
  <c r="K1097" i="121" a="1"/>
  <c r="K1097" i="121" s="1"/>
  <c r="L1099" i="121"/>
  <c r="M355" i="107"/>
  <c r="E1099" i="121" l="1" a="1"/>
  <c r="E1099" i="121" s="1"/>
  <c r="I1099" i="121" a="1"/>
  <c r="I1099" i="121" s="1"/>
  <c r="C1099" i="121"/>
  <c r="G1099" i="121" a="1"/>
  <c r="G1099" i="121" s="1"/>
  <c r="B1100" i="121"/>
  <c r="H1099" i="121" a="1"/>
  <c r="H1099" i="121" s="1"/>
  <c r="D1099" i="121" a="1"/>
  <c r="D1099" i="121" s="1"/>
  <c r="J1098" i="121" a="1"/>
  <c r="J1098" i="121" s="1"/>
  <c r="K1098" i="121" a="1"/>
  <c r="K1098" i="121" s="1"/>
  <c r="L1100" i="121"/>
  <c r="M356" i="107"/>
  <c r="I1100" i="121" l="1" a="1"/>
  <c r="I1100" i="121" s="1"/>
  <c r="D1100" i="121" a="1"/>
  <c r="D1100" i="121" s="1"/>
  <c r="H1100" i="121" a="1"/>
  <c r="H1100" i="121" s="1"/>
  <c r="G1100" i="121" a="1"/>
  <c r="G1100" i="121" s="1"/>
  <c r="C1100" i="121"/>
  <c r="E1100" i="121" a="1"/>
  <c r="E1100" i="121" s="1"/>
  <c r="B1101" i="121"/>
  <c r="J1099" i="121" a="1"/>
  <c r="J1099" i="121" s="1"/>
  <c r="K1099" i="121" a="1"/>
  <c r="K1099" i="121" s="1"/>
  <c r="L1101" i="121"/>
  <c r="M357" i="107"/>
  <c r="D1101" i="121" l="1" a="1"/>
  <c r="D1101" i="121" s="1"/>
  <c r="H1101" i="121" a="1"/>
  <c r="H1101" i="121" s="1"/>
  <c r="E1101" i="121" a="1"/>
  <c r="E1101" i="121" s="1"/>
  <c r="B1102" i="121"/>
  <c r="I1101" i="121" a="1"/>
  <c r="I1101" i="121" s="1"/>
  <c r="G1101" i="121" a="1"/>
  <c r="G1101" i="121" s="1"/>
  <c r="C1101" i="121"/>
  <c r="J1100" i="121" a="1"/>
  <c r="J1100" i="121" s="1"/>
  <c r="K1100" i="121" a="1"/>
  <c r="K1100" i="121" s="1"/>
  <c r="L1102" i="121"/>
  <c r="M358" i="107"/>
  <c r="K1101" i="121" l="1" a="1"/>
  <c r="K1101" i="121" s="1"/>
  <c r="J1101" i="121" a="1"/>
  <c r="J1101" i="121" s="1"/>
  <c r="G1102" i="121" a="1"/>
  <c r="G1102" i="121" s="1"/>
  <c r="E1102" i="121" a="1"/>
  <c r="E1102" i="121" s="1"/>
  <c r="H1102" i="121" a="1"/>
  <c r="H1102" i="121" s="1"/>
  <c r="B1103" i="121"/>
  <c r="C1102" i="121"/>
  <c r="I1102" i="121" a="1"/>
  <c r="I1102" i="121" s="1"/>
  <c r="D1102" i="121" a="1"/>
  <c r="D1102" i="121" s="1"/>
  <c r="L1103" i="121"/>
  <c r="M359" i="107"/>
  <c r="E1103" i="121" l="1" a="1"/>
  <c r="E1103" i="121" s="1"/>
  <c r="B1104" i="121"/>
  <c r="C1103" i="121"/>
  <c r="G1103" i="121" a="1"/>
  <c r="G1103" i="121" s="1"/>
  <c r="D1103" i="121" a="1"/>
  <c r="D1103" i="121" s="1"/>
  <c r="I1103" i="121" a="1"/>
  <c r="I1103" i="121" s="1"/>
  <c r="H1103" i="121" a="1"/>
  <c r="H1103" i="121" s="1"/>
  <c r="J1102" i="121" a="1"/>
  <c r="J1102" i="121" s="1"/>
  <c r="K1102" i="121" a="1"/>
  <c r="K1102" i="121" s="1"/>
  <c r="L1104" i="121"/>
  <c r="M360" i="107"/>
  <c r="K1103" i="121" l="1" a="1"/>
  <c r="K1103" i="121" s="1"/>
  <c r="J1103" i="121" a="1"/>
  <c r="J1103" i="121" s="1"/>
  <c r="G1104" i="121" a="1"/>
  <c r="G1104" i="121" s="1"/>
  <c r="H1104" i="121" a="1"/>
  <c r="H1104" i="121" s="1"/>
  <c r="E1104" i="121" a="1"/>
  <c r="E1104" i="121" s="1"/>
  <c r="B1105" i="121"/>
  <c r="I1104" i="121" a="1"/>
  <c r="I1104" i="121" s="1"/>
  <c r="C1104" i="121"/>
  <c r="D1104" i="121" a="1"/>
  <c r="D1104" i="121" s="1"/>
  <c r="L1105" i="121"/>
  <c r="M361" i="107"/>
  <c r="I1105" i="121" l="1" a="1"/>
  <c r="I1105" i="121" s="1"/>
  <c r="E1105" i="121" a="1"/>
  <c r="E1105" i="121" s="1"/>
  <c r="G1105" i="121" a="1"/>
  <c r="G1105" i="121" s="1"/>
  <c r="C1105" i="121"/>
  <c r="D1105" i="121" a="1"/>
  <c r="D1105" i="121" s="1"/>
  <c r="H1105" i="121" a="1"/>
  <c r="H1105" i="121" s="1"/>
  <c r="B1106" i="121"/>
  <c r="K1104" i="121" a="1"/>
  <c r="K1104" i="121" s="1"/>
  <c r="J1104" i="121" a="1"/>
  <c r="J1104" i="121" s="1"/>
  <c r="L1106" i="121"/>
  <c r="M362" i="107"/>
  <c r="C1106" i="121" l="1"/>
  <c r="E1106" i="121" a="1"/>
  <c r="E1106" i="121" s="1"/>
  <c r="G1106" i="121" a="1"/>
  <c r="G1106" i="121" s="1"/>
  <c r="H1106" i="121" a="1"/>
  <c r="H1106" i="121" s="1"/>
  <c r="D1106" i="121" a="1"/>
  <c r="D1106" i="121" s="1"/>
  <c r="I1106" i="121" a="1"/>
  <c r="I1106" i="121" s="1"/>
  <c r="B1107" i="121"/>
  <c r="J1105" i="121" a="1"/>
  <c r="J1105" i="121" s="1"/>
  <c r="K1105" i="121" a="1"/>
  <c r="K1105" i="121" s="1"/>
  <c r="L1107" i="121"/>
  <c r="M363" i="107"/>
  <c r="E1107" i="121" l="1" a="1"/>
  <c r="E1107" i="121" s="1"/>
  <c r="I1107" i="121" a="1"/>
  <c r="I1107" i="121" s="1"/>
  <c r="G1107" i="121" a="1"/>
  <c r="G1107" i="121" s="1"/>
  <c r="B1108" i="121"/>
  <c r="D1107" i="121" a="1"/>
  <c r="D1107" i="121" s="1"/>
  <c r="H1107" i="121" a="1"/>
  <c r="H1107" i="121" s="1"/>
  <c r="C1107" i="121"/>
  <c r="K1106" i="121" a="1"/>
  <c r="K1106" i="121" s="1"/>
  <c r="J1106" i="121" a="1"/>
  <c r="J1106" i="121" s="1"/>
  <c r="L1108" i="121"/>
  <c r="M364" i="107"/>
  <c r="I1108" i="121" l="1" a="1"/>
  <c r="I1108" i="121" s="1"/>
  <c r="D1108" i="121" a="1"/>
  <c r="D1108" i="121" s="1"/>
  <c r="C1108" i="121"/>
  <c r="G1108" i="121" a="1"/>
  <c r="G1108" i="121" s="1"/>
  <c r="B1109" i="121"/>
  <c r="H1108" i="121" a="1"/>
  <c r="H1108" i="121" s="1"/>
  <c r="E1108" i="121" a="1"/>
  <c r="E1108" i="121" s="1"/>
  <c r="K1107" i="121" a="1"/>
  <c r="K1107" i="121" s="1"/>
  <c r="J1107" i="121" a="1"/>
  <c r="J1107" i="121" s="1"/>
  <c r="L1109" i="121"/>
  <c r="M365" i="107"/>
  <c r="D1109" i="121" l="1" a="1"/>
  <c r="D1109" i="121" s="1"/>
  <c r="H1109" i="121" a="1"/>
  <c r="H1109" i="121" s="1"/>
  <c r="I1109" i="121" a="1"/>
  <c r="I1109" i="121" s="1"/>
  <c r="E1109" i="121" a="1"/>
  <c r="E1109" i="121" s="1"/>
  <c r="G1109" i="121" a="1"/>
  <c r="G1109" i="121" s="1"/>
  <c r="C1109" i="121"/>
  <c r="B1110" i="121"/>
  <c r="K1108" i="121" a="1"/>
  <c r="K1108" i="121" s="1"/>
  <c r="J1108" i="121" a="1"/>
  <c r="J1108" i="121" s="1"/>
  <c r="L1110" i="121"/>
  <c r="M366" i="107"/>
  <c r="H1110" i="121" l="1" a="1"/>
  <c r="H1110" i="121" s="1"/>
  <c r="B1111" i="121"/>
  <c r="C1110" i="121"/>
  <c r="I1110" i="121" a="1"/>
  <c r="I1110" i="121" s="1"/>
  <c r="E1110" i="121" a="1"/>
  <c r="E1110" i="121" s="1"/>
  <c r="G1110" i="121" a="1"/>
  <c r="G1110" i="121" s="1"/>
  <c r="D1110" i="121" a="1"/>
  <c r="D1110" i="121" s="1"/>
  <c r="J1109" i="121" a="1"/>
  <c r="J1109" i="121" s="1"/>
  <c r="K1109" i="121" a="1"/>
  <c r="K1109" i="121" s="1"/>
  <c r="L1111" i="121"/>
  <c r="M367" i="107"/>
  <c r="K1110" i="121" l="1" a="1"/>
  <c r="K1110" i="121" s="1"/>
  <c r="J1110" i="121" a="1"/>
  <c r="J1110" i="121" s="1"/>
  <c r="H1111" i="121" a="1"/>
  <c r="H1111" i="121" s="1"/>
  <c r="E1111" i="121" a="1"/>
  <c r="E1111" i="121" s="1"/>
  <c r="B1112" i="121"/>
  <c r="C1111" i="121"/>
  <c r="G1111" i="121" a="1"/>
  <c r="G1111" i="121" s="1"/>
  <c r="D1111" i="121" a="1"/>
  <c r="D1111" i="121" s="1"/>
  <c r="I1111" i="121" a="1"/>
  <c r="I1111" i="121" s="1"/>
  <c r="L1112" i="121"/>
  <c r="M368" i="107"/>
  <c r="K1111" i="121" l="1" a="1"/>
  <c r="K1111" i="121" s="1"/>
  <c r="J1111" i="121" a="1"/>
  <c r="J1111" i="121" s="1"/>
  <c r="B1113" i="121"/>
  <c r="C1112" i="121"/>
  <c r="G1112" i="121" a="1"/>
  <c r="G1112" i="121" s="1"/>
  <c r="H1112" i="121" a="1"/>
  <c r="H1112" i="121" s="1"/>
  <c r="I1112" i="121" a="1"/>
  <c r="I1112" i="121" s="1"/>
  <c r="D1112" i="121" a="1"/>
  <c r="D1112" i="121" s="1"/>
  <c r="E1112" i="121" a="1"/>
  <c r="E1112" i="121" s="1"/>
  <c r="L1113" i="121"/>
  <c r="M369" i="107"/>
  <c r="K1112" i="121" l="1" a="1"/>
  <c r="K1112" i="121" s="1"/>
  <c r="J1112" i="121" a="1"/>
  <c r="J1112" i="121" s="1"/>
  <c r="B1114" i="121"/>
  <c r="C1113" i="121"/>
  <c r="G1113" i="121" a="1"/>
  <c r="G1113" i="121" s="1"/>
  <c r="E1113" i="121" a="1"/>
  <c r="E1113" i="121" s="1"/>
  <c r="I1113" i="121" a="1"/>
  <c r="I1113" i="121" s="1"/>
  <c r="H1113" i="121" a="1"/>
  <c r="H1113" i="121" s="1"/>
  <c r="D1113" i="121" a="1"/>
  <c r="D1113" i="121" s="1"/>
  <c r="L1114" i="121"/>
  <c r="M370" i="107"/>
  <c r="J1113" i="121" l="1" a="1"/>
  <c r="J1113" i="121" s="1"/>
  <c r="K1113" i="121" a="1"/>
  <c r="K1113" i="121" s="1"/>
  <c r="E1114" i="121" a="1"/>
  <c r="E1114" i="121" s="1"/>
  <c r="G1114" i="121" a="1"/>
  <c r="G1114" i="121" s="1"/>
  <c r="B1115" i="121"/>
  <c r="D1114" i="121" a="1"/>
  <c r="D1114" i="121" s="1"/>
  <c r="H1114" i="121" a="1"/>
  <c r="H1114" i="121" s="1"/>
  <c r="I1114" i="121" a="1"/>
  <c r="I1114" i="121" s="1"/>
  <c r="C1114" i="121"/>
  <c r="L1115" i="121"/>
  <c r="M371" i="107"/>
  <c r="G1115" i="121" l="1" a="1"/>
  <c r="G1115" i="121" s="1"/>
  <c r="H1115" i="121" a="1"/>
  <c r="H1115" i="121" s="1"/>
  <c r="B1116" i="121"/>
  <c r="E1115" i="121" a="1"/>
  <c r="E1115" i="121" s="1"/>
  <c r="I1115" i="121" a="1"/>
  <c r="I1115" i="121" s="1"/>
  <c r="C1115" i="121"/>
  <c r="D1115" i="121" a="1"/>
  <c r="D1115" i="121" s="1"/>
  <c r="J1114" i="121" a="1"/>
  <c r="J1114" i="121" s="1"/>
  <c r="K1114" i="121" a="1"/>
  <c r="K1114" i="121" s="1"/>
  <c r="L1116" i="121"/>
  <c r="M372" i="107"/>
  <c r="I1116" i="121" l="1" a="1"/>
  <c r="I1116" i="121" s="1"/>
  <c r="D1116" i="121" a="1"/>
  <c r="D1116" i="121" s="1"/>
  <c r="G1116" i="121" a="1"/>
  <c r="G1116" i="121" s="1"/>
  <c r="B1117" i="121"/>
  <c r="E1116" i="121" a="1"/>
  <c r="E1116" i="121" s="1"/>
  <c r="H1116" i="121" a="1"/>
  <c r="H1116" i="121" s="1"/>
  <c r="C1116" i="121"/>
  <c r="K1115" i="121" a="1"/>
  <c r="K1115" i="121" s="1"/>
  <c r="J1115" i="121" a="1"/>
  <c r="J1115" i="121" s="1"/>
  <c r="L1117" i="121"/>
  <c r="M373" i="107"/>
  <c r="D1117" i="121" l="1" a="1"/>
  <c r="D1117" i="121" s="1"/>
  <c r="H1117" i="121" a="1"/>
  <c r="H1117" i="121" s="1"/>
  <c r="E1117" i="121" a="1"/>
  <c r="E1117" i="121" s="1"/>
  <c r="C1117" i="121"/>
  <c r="G1117" i="121" a="1"/>
  <c r="G1117" i="121" s="1"/>
  <c r="B1118" i="121"/>
  <c r="I1117" i="121" a="1"/>
  <c r="I1117" i="121" s="1"/>
  <c r="K1116" i="121" a="1"/>
  <c r="K1116" i="121" s="1"/>
  <c r="J1116" i="121" a="1"/>
  <c r="J1116" i="121" s="1"/>
  <c r="L1118" i="121"/>
  <c r="M374" i="107"/>
  <c r="H1118" i="121" l="1" a="1"/>
  <c r="H1118" i="121" s="1"/>
  <c r="C1118" i="121"/>
  <c r="G1118" i="121" a="1"/>
  <c r="G1118" i="121" s="1"/>
  <c r="D1118" i="121" a="1"/>
  <c r="D1118" i="121" s="1"/>
  <c r="E1118" i="121" a="1"/>
  <c r="E1118" i="121" s="1"/>
  <c r="B1119" i="121"/>
  <c r="I1118" i="121" a="1"/>
  <c r="I1118" i="121" s="1"/>
  <c r="K1117" i="121" a="1"/>
  <c r="K1117" i="121" s="1"/>
  <c r="J1117" i="121" a="1"/>
  <c r="J1117" i="121" s="1"/>
  <c r="L1119" i="121"/>
  <c r="M375" i="107"/>
  <c r="I1119" i="121" l="1" a="1"/>
  <c r="I1119" i="121" s="1"/>
  <c r="H1119" i="121" a="1"/>
  <c r="H1119" i="121" s="1"/>
  <c r="B1120" i="121"/>
  <c r="C1119" i="121"/>
  <c r="G1119" i="121" a="1"/>
  <c r="G1119" i="121" s="1"/>
  <c r="D1119" i="121" a="1"/>
  <c r="D1119" i="121" s="1"/>
  <c r="E1119" i="121" a="1"/>
  <c r="E1119" i="121" s="1"/>
  <c r="J1118" i="121" a="1"/>
  <c r="J1118" i="121" s="1"/>
  <c r="K1118" i="121" a="1"/>
  <c r="K1118" i="121" s="1"/>
  <c r="L1120" i="121"/>
  <c r="M376" i="107"/>
  <c r="K1119" i="121" l="1" a="1"/>
  <c r="K1119" i="121" s="1"/>
  <c r="J1119" i="121" a="1"/>
  <c r="J1119" i="121" s="1"/>
  <c r="E1120" i="121" a="1"/>
  <c r="E1120" i="121" s="1"/>
  <c r="G1120" i="121" a="1"/>
  <c r="G1120" i="121" s="1"/>
  <c r="H1120" i="121" a="1"/>
  <c r="H1120" i="121" s="1"/>
  <c r="B1121" i="121"/>
  <c r="D1120" i="121" a="1"/>
  <c r="D1120" i="121" s="1"/>
  <c r="C1120" i="121"/>
  <c r="I1120" i="121" a="1"/>
  <c r="I1120" i="121" s="1"/>
  <c r="L1121" i="121"/>
  <c r="M377" i="107"/>
  <c r="I1121" i="121" l="1" a="1"/>
  <c r="I1121" i="121" s="1"/>
  <c r="G1121" i="121" a="1"/>
  <c r="G1121" i="121" s="1"/>
  <c r="C1121" i="121"/>
  <c r="H1121" i="121" a="1"/>
  <c r="H1121" i="121" s="1"/>
  <c r="D1121" i="121" a="1"/>
  <c r="D1121" i="121" s="1"/>
  <c r="E1121" i="121" a="1"/>
  <c r="E1121" i="121" s="1"/>
  <c r="B1122" i="121"/>
  <c r="K1120" i="121" a="1"/>
  <c r="K1120" i="121" s="1"/>
  <c r="J1120" i="121" a="1"/>
  <c r="J1120" i="121" s="1"/>
  <c r="L1122" i="121"/>
  <c r="M378" i="107"/>
  <c r="D1122" i="121" l="1" a="1"/>
  <c r="D1122" i="121" s="1"/>
  <c r="E1122" i="121" a="1"/>
  <c r="E1122" i="121" s="1"/>
  <c r="G1122" i="121" a="1"/>
  <c r="G1122" i="121" s="1"/>
  <c r="B1123" i="121"/>
  <c r="I1122" i="121" a="1"/>
  <c r="I1122" i="121" s="1"/>
  <c r="C1122" i="121"/>
  <c r="H1122" i="121" a="1"/>
  <c r="H1122" i="121" s="1"/>
  <c r="J1121" i="121" a="1"/>
  <c r="J1121" i="121" s="1"/>
  <c r="K1121" i="121" a="1"/>
  <c r="K1121" i="121" s="1"/>
  <c r="L1123" i="121"/>
  <c r="M379" i="107"/>
  <c r="E1123" i="121" l="1" a="1"/>
  <c r="E1123" i="121" s="1"/>
  <c r="D1123" i="121" a="1"/>
  <c r="D1123" i="121" s="1"/>
  <c r="I1123" i="121" a="1"/>
  <c r="I1123" i="121" s="1"/>
  <c r="B1124" i="121"/>
  <c r="C1123" i="121"/>
  <c r="G1123" i="121" a="1"/>
  <c r="G1123" i="121" s="1"/>
  <c r="H1123" i="121" a="1"/>
  <c r="H1123" i="121" s="1"/>
  <c r="K1122" i="121" a="1"/>
  <c r="K1122" i="121" s="1"/>
  <c r="J1122" i="121" a="1"/>
  <c r="J1122" i="121" s="1"/>
  <c r="L1124" i="121"/>
  <c r="M380" i="107"/>
  <c r="K1123" i="121" l="1" a="1"/>
  <c r="K1123" i="121" s="1"/>
  <c r="J1123" i="121" a="1"/>
  <c r="J1123" i="121" s="1"/>
  <c r="B1125" i="121"/>
  <c r="C1124" i="121"/>
  <c r="I1124" i="121" a="1"/>
  <c r="I1124" i="121" s="1"/>
  <c r="D1124" i="121" a="1"/>
  <c r="D1124" i="121" s="1"/>
  <c r="H1124" i="121" a="1"/>
  <c r="H1124" i="121" s="1"/>
  <c r="G1124" i="121" a="1"/>
  <c r="G1124" i="121" s="1"/>
  <c r="E1124" i="121" a="1"/>
  <c r="E1124" i="121" s="1"/>
  <c r="L1125" i="121"/>
  <c r="M381" i="107"/>
  <c r="K1124" i="121" l="1" a="1"/>
  <c r="K1124" i="121" s="1"/>
  <c r="J1124" i="121" a="1"/>
  <c r="J1124" i="121" s="1"/>
  <c r="D1125" i="121" a="1"/>
  <c r="D1125" i="121" s="1"/>
  <c r="H1125" i="121" a="1"/>
  <c r="H1125" i="121" s="1"/>
  <c r="E1125" i="121" a="1"/>
  <c r="E1125" i="121" s="1"/>
  <c r="G1125" i="121" a="1"/>
  <c r="G1125" i="121" s="1"/>
  <c r="B1126" i="121"/>
  <c r="I1125" i="121" a="1"/>
  <c r="I1125" i="121" s="1"/>
  <c r="C1125" i="121"/>
  <c r="L1126" i="121"/>
  <c r="M382" i="107"/>
  <c r="H1126" i="121" l="1" a="1"/>
  <c r="H1126" i="121" s="1"/>
  <c r="B1127" i="121"/>
  <c r="C1126" i="121"/>
  <c r="I1126" i="121" a="1"/>
  <c r="I1126" i="121" s="1"/>
  <c r="E1126" i="121" a="1"/>
  <c r="E1126" i="121" s="1"/>
  <c r="D1126" i="121" a="1"/>
  <c r="D1126" i="121" s="1"/>
  <c r="G1126" i="121" a="1"/>
  <c r="G1126" i="121" s="1"/>
  <c r="K1125" i="121" a="1"/>
  <c r="K1125" i="121" s="1"/>
  <c r="J1125" i="121" a="1"/>
  <c r="J1125" i="121" s="1"/>
  <c r="L1127" i="121"/>
  <c r="M383" i="107"/>
  <c r="J1126" i="121" l="1" a="1"/>
  <c r="J1126" i="121" s="1"/>
  <c r="K1126" i="121" a="1"/>
  <c r="K1126" i="121" s="1"/>
  <c r="B1128" i="121"/>
  <c r="C1127" i="121"/>
  <c r="G1127" i="121" a="1"/>
  <c r="G1127" i="121" s="1"/>
  <c r="D1127" i="121" a="1"/>
  <c r="D1127" i="121" s="1"/>
  <c r="H1127" i="121" a="1"/>
  <c r="H1127" i="121" s="1"/>
  <c r="E1127" i="121" a="1"/>
  <c r="E1127" i="121" s="1"/>
  <c r="I1127" i="121" a="1"/>
  <c r="I1127" i="121" s="1"/>
  <c r="L1128" i="121"/>
  <c r="M384" i="107"/>
  <c r="K1127" i="121" l="1" a="1"/>
  <c r="K1127" i="121" s="1"/>
  <c r="J1127" i="121" a="1"/>
  <c r="J1127" i="121" s="1"/>
  <c r="D1128" i="121" a="1"/>
  <c r="D1128" i="121" s="1"/>
  <c r="G1128" i="121" a="1"/>
  <c r="G1128" i="121" s="1"/>
  <c r="I1128" i="121" a="1"/>
  <c r="I1128" i="121" s="1"/>
  <c r="H1128" i="121" a="1"/>
  <c r="H1128" i="121" s="1"/>
  <c r="E1128" i="121" a="1"/>
  <c r="E1128" i="121" s="1"/>
  <c r="B1129" i="121"/>
  <c r="C1128" i="121"/>
  <c r="L1129" i="121"/>
  <c r="M385" i="107"/>
  <c r="D1129" i="121" l="1" a="1"/>
  <c r="D1129" i="121" s="1"/>
  <c r="B1130" i="121"/>
  <c r="G1129" i="121" a="1"/>
  <c r="G1129" i="121" s="1"/>
  <c r="E1129" i="121" a="1"/>
  <c r="E1129" i="121" s="1"/>
  <c r="C1129" i="121"/>
  <c r="I1129" i="121" a="1"/>
  <c r="I1129" i="121" s="1"/>
  <c r="H1129" i="121" a="1"/>
  <c r="H1129" i="121" s="1"/>
  <c r="K1128" i="121" a="1"/>
  <c r="K1128" i="121" s="1"/>
  <c r="J1128" i="121" a="1"/>
  <c r="J1128" i="121" s="1"/>
  <c r="L1130" i="121"/>
  <c r="M386" i="107"/>
  <c r="K1129" i="121" l="1" a="1"/>
  <c r="K1129" i="121" s="1"/>
  <c r="J1129" i="121" a="1"/>
  <c r="J1129" i="121" s="1"/>
  <c r="E1130" i="121" a="1"/>
  <c r="E1130" i="121" s="1"/>
  <c r="H1130" i="121" a="1"/>
  <c r="H1130" i="121" s="1"/>
  <c r="G1130" i="121" a="1"/>
  <c r="G1130" i="121" s="1"/>
  <c r="D1130" i="121" a="1"/>
  <c r="D1130" i="121" s="1"/>
  <c r="I1130" i="121" a="1"/>
  <c r="I1130" i="121" s="1"/>
  <c r="B1131" i="121"/>
  <c r="C1130" i="121"/>
  <c r="L1131" i="121"/>
  <c r="M387" i="107"/>
  <c r="E1131" i="121" l="1" a="1"/>
  <c r="E1131" i="121" s="1"/>
  <c r="I1131" i="121" a="1"/>
  <c r="I1131" i="121" s="1"/>
  <c r="B1132" i="121"/>
  <c r="C1131" i="121"/>
  <c r="D1131" i="121" a="1"/>
  <c r="D1131" i="121" s="1"/>
  <c r="H1131" i="121" a="1"/>
  <c r="H1131" i="121" s="1"/>
  <c r="G1131" i="121" a="1"/>
  <c r="G1131" i="121" s="1"/>
  <c r="K1130" i="121" a="1"/>
  <c r="K1130" i="121" s="1"/>
  <c r="J1130" i="121" a="1"/>
  <c r="J1130" i="121" s="1"/>
  <c r="L1132" i="121"/>
  <c r="M388" i="107"/>
  <c r="J1131" i="121" l="1" a="1"/>
  <c r="J1131" i="121" s="1"/>
  <c r="K1131" i="121" a="1"/>
  <c r="K1131" i="121" s="1"/>
  <c r="H1132" i="121" a="1"/>
  <c r="H1132" i="121" s="1"/>
  <c r="I1132" i="121" a="1"/>
  <c r="I1132" i="121" s="1"/>
  <c r="D1132" i="121" a="1"/>
  <c r="D1132" i="121" s="1"/>
  <c r="G1132" i="121" a="1"/>
  <c r="G1132" i="121" s="1"/>
  <c r="E1132" i="121" a="1"/>
  <c r="E1132" i="121" s="1"/>
  <c r="C1132" i="121"/>
  <c r="B1133" i="121"/>
  <c r="L1133" i="121"/>
  <c r="M389" i="107"/>
  <c r="K1132" i="121" l="1" a="1"/>
  <c r="K1132" i="121" s="1"/>
  <c r="J1132" i="121" a="1"/>
  <c r="J1132" i="121" s="1"/>
  <c r="D1133" i="121" a="1"/>
  <c r="D1133" i="121" s="1"/>
  <c r="H1133" i="121" a="1"/>
  <c r="H1133" i="121" s="1"/>
  <c r="E1133" i="121" a="1"/>
  <c r="E1133" i="121" s="1"/>
  <c r="B1134" i="121"/>
  <c r="C1133" i="121"/>
  <c r="G1133" i="121" a="1"/>
  <c r="G1133" i="121" s="1"/>
  <c r="I1133" i="121" a="1"/>
  <c r="I1133" i="121" s="1"/>
  <c r="L1134" i="121"/>
  <c r="M390" i="107"/>
  <c r="K1133" i="121" l="1" a="1"/>
  <c r="K1133" i="121" s="1"/>
  <c r="J1133" i="121" a="1"/>
  <c r="J1133" i="121" s="1"/>
  <c r="G1134" i="121" a="1"/>
  <c r="G1134" i="121" s="1"/>
  <c r="H1134" i="121" a="1"/>
  <c r="H1134" i="121" s="1"/>
  <c r="B1135" i="121"/>
  <c r="C1134" i="121"/>
  <c r="I1134" i="121" a="1"/>
  <c r="I1134" i="121" s="1"/>
  <c r="E1134" i="121" a="1"/>
  <c r="E1134" i="121" s="1"/>
  <c r="D1134" i="121" a="1"/>
  <c r="D1134" i="121" s="1"/>
  <c r="L1135" i="121"/>
  <c r="M391" i="107"/>
  <c r="H1135" i="121" l="1" a="1"/>
  <c r="H1135" i="121" s="1"/>
  <c r="B1136" i="121"/>
  <c r="C1135" i="121"/>
  <c r="G1135" i="121" a="1"/>
  <c r="G1135" i="121" s="1"/>
  <c r="E1135" i="121" a="1"/>
  <c r="E1135" i="121" s="1"/>
  <c r="I1135" i="121" a="1"/>
  <c r="I1135" i="121" s="1"/>
  <c r="D1135" i="121" a="1"/>
  <c r="D1135" i="121" s="1"/>
  <c r="J1134" i="121" a="1"/>
  <c r="J1134" i="121" s="1"/>
  <c r="K1134" i="121" a="1"/>
  <c r="K1134" i="121" s="1"/>
  <c r="L1136" i="121"/>
  <c r="M392" i="107"/>
  <c r="K1135" i="121" l="1" a="1"/>
  <c r="K1135" i="121" s="1"/>
  <c r="J1135" i="121" a="1"/>
  <c r="J1135" i="121" s="1"/>
  <c r="D1136" i="121" a="1"/>
  <c r="D1136" i="121" s="1"/>
  <c r="G1136" i="121" a="1"/>
  <c r="G1136" i="121" s="1"/>
  <c r="I1136" i="121" a="1"/>
  <c r="I1136" i="121" s="1"/>
  <c r="H1136" i="121" a="1"/>
  <c r="H1136" i="121" s="1"/>
  <c r="B1137" i="121"/>
  <c r="C1136" i="121"/>
  <c r="E1136" i="121" a="1"/>
  <c r="E1136" i="121" s="1"/>
  <c r="L1137" i="121"/>
  <c r="M393" i="107"/>
  <c r="B1138" i="121" l="1"/>
  <c r="H1137" i="121" a="1"/>
  <c r="H1137" i="121" s="1"/>
  <c r="I1137" i="121" a="1"/>
  <c r="I1137" i="121" s="1"/>
  <c r="G1137" i="121" a="1"/>
  <c r="G1137" i="121" s="1"/>
  <c r="D1137" i="121" a="1"/>
  <c r="D1137" i="121" s="1"/>
  <c r="C1137" i="121"/>
  <c r="E1137" i="121" a="1"/>
  <c r="E1137" i="121" s="1"/>
  <c r="K1136" i="121" a="1"/>
  <c r="K1136" i="121" s="1"/>
  <c r="J1136" i="121" a="1"/>
  <c r="J1136" i="121" s="1"/>
  <c r="L1138" i="121"/>
  <c r="M394" i="107"/>
  <c r="K1137" i="121" l="1" a="1"/>
  <c r="K1137" i="121" s="1"/>
  <c r="J1137" i="121" a="1"/>
  <c r="J1137" i="121" s="1"/>
  <c r="E1138" i="121" a="1"/>
  <c r="E1138" i="121" s="1"/>
  <c r="H1138" i="121" a="1"/>
  <c r="H1138" i="121" s="1"/>
  <c r="G1138" i="121" a="1"/>
  <c r="G1138" i="121" s="1"/>
  <c r="I1138" i="121" a="1"/>
  <c r="I1138" i="121" s="1"/>
  <c r="D1138" i="121" a="1"/>
  <c r="D1138" i="121" s="1"/>
  <c r="C1138" i="121"/>
  <c r="B1139" i="121"/>
  <c r="L1139" i="121"/>
  <c r="M395" i="107"/>
  <c r="J1138" i="121" l="1" a="1"/>
  <c r="J1138" i="121" s="1"/>
  <c r="K1138" i="121" a="1"/>
  <c r="K1138" i="121" s="1"/>
  <c r="E1139" i="121" a="1"/>
  <c r="E1139" i="121" s="1"/>
  <c r="I1139" i="121" a="1"/>
  <c r="I1139" i="121" s="1"/>
  <c r="B1140" i="121"/>
  <c r="C1139" i="121"/>
  <c r="H1139" i="121" a="1"/>
  <c r="H1139" i="121" s="1"/>
  <c r="D1139" i="121" a="1"/>
  <c r="D1139" i="121" s="1"/>
  <c r="G1139" i="121" a="1"/>
  <c r="G1139" i="121" s="1"/>
  <c r="L1140" i="121"/>
  <c r="M396" i="107"/>
  <c r="C1140" i="121" l="1"/>
  <c r="E1140" i="121" a="1"/>
  <c r="E1140" i="121" s="1"/>
  <c r="I1140" i="121" a="1"/>
  <c r="I1140" i="121" s="1"/>
  <c r="D1140" i="121" a="1"/>
  <c r="D1140" i="121" s="1"/>
  <c r="G1140" i="121" a="1"/>
  <c r="G1140" i="121" s="1"/>
  <c r="H1140" i="121" a="1"/>
  <c r="H1140" i="121" s="1"/>
  <c r="B1141" i="121"/>
  <c r="J1139" i="121" a="1"/>
  <c r="J1139" i="121" s="1"/>
  <c r="K1139" i="121" a="1"/>
  <c r="K1139" i="121" s="1"/>
  <c r="L1141" i="121"/>
  <c r="M397" i="107"/>
  <c r="D1141" i="121" l="1" a="1"/>
  <c r="D1141" i="121" s="1"/>
  <c r="H1141" i="121" a="1"/>
  <c r="H1141" i="121" s="1"/>
  <c r="E1141" i="121" a="1"/>
  <c r="E1141" i="121" s="1"/>
  <c r="I1141" i="121" a="1"/>
  <c r="I1141" i="121" s="1"/>
  <c r="G1141" i="121" a="1"/>
  <c r="G1141" i="121" s="1"/>
  <c r="B1142" i="121"/>
  <c r="C1141" i="121"/>
  <c r="K1140" i="121" a="1"/>
  <c r="K1140" i="121" s="1"/>
  <c r="J1140" i="121" a="1"/>
  <c r="J1140" i="121" s="1"/>
  <c r="L1142" i="121"/>
  <c r="M398" i="107"/>
  <c r="H1142" i="121" l="1" a="1"/>
  <c r="H1142" i="121" s="1"/>
  <c r="B1143" i="121"/>
  <c r="C1142" i="121"/>
  <c r="I1142" i="121" a="1"/>
  <c r="I1142" i="121" s="1"/>
  <c r="G1142" i="121" a="1"/>
  <c r="G1142" i="121" s="1"/>
  <c r="E1142" i="121" a="1"/>
  <c r="E1142" i="121" s="1"/>
  <c r="D1142" i="121" a="1"/>
  <c r="D1142" i="121" s="1"/>
  <c r="K1141" i="121" a="1"/>
  <c r="K1141" i="121" s="1"/>
  <c r="J1141" i="121" a="1"/>
  <c r="J1141" i="121" s="1"/>
  <c r="L1143" i="121"/>
  <c r="M399" i="107"/>
  <c r="J1142" i="121" l="1" a="1"/>
  <c r="J1142" i="121" s="1"/>
  <c r="K1142" i="121" a="1"/>
  <c r="K1142" i="121" s="1"/>
  <c r="H1143" i="121" a="1"/>
  <c r="H1143" i="121" s="1"/>
  <c r="I1143" i="121" a="1"/>
  <c r="I1143" i="121" s="1"/>
  <c r="B1144" i="121"/>
  <c r="C1143" i="121"/>
  <c r="G1143" i="121" a="1"/>
  <c r="G1143" i="121" s="1"/>
  <c r="E1143" i="121" a="1"/>
  <c r="E1143" i="121" s="1"/>
  <c r="D1143" i="121" a="1"/>
  <c r="D1143" i="121" s="1"/>
  <c r="L1144" i="121"/>
  <c r="M400" i="107"/>
  <c r="K1143" i="121" l="1" a="1"/>
  <c r="K1143" i="121" s="1"/>
  <c r="J1143" i="121" a="1"/>
  <c r="J1143" i="121" s="1"/>
  <c r="C1144" i="121"/>
  <c r="D1144" i="121" a="1"/>
  <c r="D1144" i="121" s="1"/>
  <c r="B1145" i="121"/>
  <c r="G1144" i="121" a="1"/>
  <c r="G1144" i="121" s="1"/>
  <c r="H1144" i="121" a="1"/>
  <c r="H1144" i="121" s="1"/>
  <c r="I1144" i="121" a="1"/>
  <c r="I1144" i="121" s="1"/>
  <c r="E1144" i="121" a="1"/>
  <c r="E1144" i="121" s="1"/>
  <c r="L1145" i="121"/>
  <c r="M401" i="107"/>
  <c r="J1144" i="121" l="1" a="1"/>
  <c r="J1144" i="121" s="1"/>
  <c r="K1144" i="121" a="1"/>
  <c r="K1144" i="121" s="1"/>
  <c r="D1145" i="121" a="1"/>
  <c r="D1145" i="121" s="1"/>
  <c r="B1146" i="121"/>
  <c r="C1145" i="121"/>
  <c r="G1145" i="121" a="1"/>
  <c r="G1145" i="121" s="1"/>
  <c r="E1145" i="121" a="1"/>
  <c r="E1145" i="121" s="1"/>
  <c r="I1145" i="121" a="1"/>
  <c r="I1145" i="121" s="1"/>
  <c r="H1145" i="121" a="1"/>
  <c r="H1145" i="121" s="1"/>
  <c r="L1146" i="121"/>
  <c r="M402" i="107"/>
  <c r="J1145" i="121" l="1" a="1"/>
  <c r="J1145" i="121" s="1"/>
  <c r="K1145" i="121" a="1"/>
  <c r="K1145" i="121" s="1"/>
  <c r="I1146" i="121" a="1"/>
  <c r="I1146" i="121" s="1"/>
  <c r="B1147" i="121"/>
  <c r="E1146" i="121" a="1"/>
  <c r="E1146" i="121" s="1"/>
  <c r="H1146" i="121" a="1"/>
  <c r="H1146" i="121" s="1"/>
  <c r="G1146" i="121" a="1"/>
  <c r="G1146" i="121" s="1"/>
  <c r="D1146" i="121" a="1"/>
  <c r="D1146" i="121" s="1"/>
  <c r="C1146" i="121"/>
  <c r="L1147" i="121"/>
  <c r="M403" i="107"/>
  <c r="K1146" i="121" l="1" a="1"/>
  <c r="K1146" i="121" s="1"/>
  <c r="J1146" i="121" a="1"/>
  <c r="J1146" i="121" s="1"/>
  <c r="E1147" i="121" a="1"/>
  <c r="E1147" i="121" s="1"/>
  <c r="I1147" i="121" a="1"/>
  <c r="I1147" i="121" s="1"/>
  <c r="B1148" i="121"/>
  <c r="C1147" i="121"/>
  <c r="D1147" i="121" a="1"/>
  <c r="D1147" i="121" s="1"/>
  <c r="H1147" i="121" a="1"/>
  <c r="H1147" i="121" s="1"/>
  <c r="G1147" i="121" a="1"/>
  <c r="G1147" i="121" s="1"/>
  <c r="L1148" i="121"/>
  <c r="M404" i="107"/>
  <c r="K1147" i="121" l="1" a="1"/>
  <c r="K1147" i="121" s="1"/>
  <c r="J1147" i="121" a="1"/>
  <c r="J1147" i="121" s="1"/>
  <c r="H1148" i="121" a="1"/>
  <c r="H1148" i="121" s="1"/>
  <c r="I1148" i="121" a="1"/>
  <c r="I1148" i="121" s="1"/>
  <c r="D1148" i="121" a="1"/>
  <c r="D1148" i="121" s="1"/>
  <c r="G1148" i="121" a="1"/>
  <c r="G1148" i="121" s="1"/>
  <c r="E1148" i="121" a="1"/>
  <c r="E1148" i="121" s="1"/>
  <c r="B1149" i="121"/>
  <c r="C1148" i="121"/>
  <c r="L1149" i="121"/>
  <c r="M405" i="107"/>
  <c r="B1150" i="121" l="1"/>
  <c r="G1149" i="121" a="1"/>
  <c r="G1149" i="121" s="1"/>
  <c r="D1149" i="121" a="1"/>
  <c r="D1149" i="121" s="1"/>
  <c r="H1149" i="121" a="1"/>
  <c r="H1149" i="121" s="1"/>
  <c r="E1149" i="121" a="1"/>
  <c r="E1149" i="121" s="1"/>
  <c r="C1149" i="121"/>
  <c r="I1149" i="121" a="1"/>
  <c r="I1149" i="121" s="1"/>
  <c r="K1148" i="121" a="1"/>
  <c r="K1148" i="121" s="1"/>
  <c r="J1148" i="121" a="1"/>
  <c r="J1148" i="121" s="1"/>
  <c r="L1150" i="121"/>
  <c r="M406" i="107"/>
  <c r="K1149" i="121" l="1" a="1"/>
  <c r="K1149" i="121" s="1"/>
  <c r="J1149" i="121" a="1"/>
  <c r="J1149" i="121" s="1"/>
  <c r="E1150" i="121" a="1"/>
  <c r="E1150" i="121" s="1"/>
  <c r="H1150" i="121" a="1"/>
  <c r="H1150" i="121" s="1"/>
  <c r="B1151" i="121"/>
  <c r="C1150" i="121"/>
  <c r="I1150" i="121" a="1"/>
  <c r="I1150" i="121" s="1"/>
  <c r="G1150" i="121" a="1"/>
  <c r="G1150" i="121" s="1"/>
  <c r="D1150" i="121" a="1"/>
  <c r="D1150" i="121" s="1"/>
  <c r="L1151" i="121"/>
  <c r="M407" i="107"/>
  <c r="K1150" i="121" l="1" a="1"/>
  <c r="K1150" i="121" s="1"/>
  <c r="J1150" i="121" a="1"/>
  <c r="J1150" i="121" s="1"/>
  <c r="I1151" i="121" a="1"/>
  <c r="I1151" i="121" s="1"/>
  <c r="H1151" i="121" a="1"/>
  <c r="H1151" i="121" s="1"/>
  <c r="B1152" i="121"/>
  <c r="C1151" i="121"/>
  <c r="G1151" i="121" a="1"/>
  <c r="G1151" i="121" s="1"/>
  <c r="E1151" i="121" a="1"/>
  <c r="E1151" i="121" s="1"/>
  <c r="D1151" i="121" a="1"/>
  <c r="D1151" i="121" s="1"/>
  <c r="L1152" i="121"/>
  <c r="M408" i="107"/>
  <c r="K1151" i="121" l="1" a="1"/>
  <c r="K1151" i="121" s="1"/>
  <c r="J1151" i="121" a="1"/>
  <c r="J1151" i="121" s="1"/>
  <c r="E1152" i="121" a="1"/>
  <c r="E1152" i="121" s="1"/>
  <c r="D1152" i="121" a="1"/>
  <c r="D1152" i="121" s="1"/>
  <c r="G1152" i="121" a="1"/>
  <c r="G1152" i="121" s="1"/>
  <c r="I1152" i="121" a="1"/>
  <c r="I1152" i="121" s="1"/>
  <c r="H1152" i="121" a="1"/>
  <c r="H1152" i="121" s="1"/>
  <c r="B1153" i="121"/>
  <c r="C1152" i="121"/>
  <c r="L1153" i="121"/>
  <c r="M409" i="107"/>
  <c r="D1153" i="121" l="1" a="1"/>
  <c r="D1153" i="121" s="1"/>
  <c r="B1154" i="121"/>
  <c r="I1153" i="121" a="1"/>
  <c r="I1153" i="121" s="1"/>
  <c r="H1153" i="121" a="1"/>
  <c r="H1153" i="121" s="1"/>
  <c r="G1153" i="121" a="1"/>
  <c r="G1153" i="121" s="1"/>
  <c r="C1153" i="121"/>
  <c r="E1153" i="121" a="1"/>
  <c r="E1153" i="121" s="1"/>
  <c r="J1152" i="121" a="1"/>
  <c r="J1152" i="121" s="1"/>
  <c r="K1152" i="121" a="1"/>
  <c r="K1152" i="121" s="1"/>
  <c r="L1154" i="121"/>
  <c r="M410" i="107"/>
  <c r="J1153" i="121" l="1" a="1"/>
  <c r="J1153" i="121" s="1"/>
  <c r="K1153" i="121" a="1"/>
  <c r="K1153" i="121" s="1"/>
  <c r="E1154" i="121" a="1"/>
  <c r="E1154" i="121" s="1"/>
  <c r="H1154" i="121" a="1"/>
  <c r="H1154" i="121" s="1"/>
  <c r="G1154" i="121" a="1"/>
  <c r="G1154" i="121" s="1"/>
  <c r="I1154" i="121" a="1"/>
  <c r="I1154" i="121" s="1"/>
  <c r="B1155" i="121"/>
  <c r="C1154" i="121"/>
  <c r="D1154" i="121" a="1"/>
  <c r="D1154" i="121" s="1"/>
  <c r="L1155" i="121"/>
  <c r="M411" i="107"/>
  <c r="E1155" i="121" l="1" a="1"/>
  <c r="E1155" i="121" s="1"/>
  <c r="I1155" i="121" a="1"/>
  <c r="I1155" i="121" s="1"/>
  <c r="C1155" i="121"/>
  <c r="H1155" i="121" a="1"/>
  <c r="H1155" i="121" s="1"/>
  <c r="B1156" i="121"/>
  <c r="G1155" i="121" a="1"/>
  <c r="G1155" i="121" s="1"/>
  <c r="D1155" i="121" a="1"/>
  <c r="D1155" i="121" s="1"/>
  <c r="K1154" i="121" a="1"/>
  <c r="K1154" i="121" s="1"/>
  <c r="J1154" i="121" a="1"/>
  <c r="J1154" i="121" s="1"/>
  <c r="L1156" i="121"/>
  <c r="M412" i="107"/>
  <c r="J1155" i="121" l="1" a="1"/>
  <c r="J1155" i="121" s="1"/>
  <c r="K1155" i="121" a="1"/>
  <c r="K1155" i="121" s="1"/>
  <c r="D1156" i="121" a="1"/>
  <c r="D1156" i="121" s="1"/>
  <c r="H1156" i="121" a="1"/>
  <c r="H1156" i="121" s="1"/>
  <c r="C1156" i="121"/>
  <c r="E1156" i="121" a="1"/>
  <c r="E1156" i="121" s="1"/>
  <c r="B1157" i="121"/>
  <c r="I1156" i="121" a="1"/>
  <c r="I1156" i="121" s="1"/>
  <c r="G1156" i="121" a="1"/>
  <c r="G1156" i="121" s="1"/>
  <c r="L1157" i="121"/>
  <c r="M413" i="107"/>
  <c r="K1156" i="121" l="1" a="1"/>
  <c r="K1156" i="121" s="1"/>
  <c r="J1156" i="121" a="1"/>
  <c r="J1156" i="121" s="1"/>
  <c r="D1157" i="121" a="1"/>
  <c r="D1157" i="121" s="1"/>
  <c r="H1157" i="121" a="1"/>
  <c r="H1157" i="121" s="1"/>
  <c r="E1157" i="121" a="1"/>
  <c r="E1157" i="121" s="1"/>
  <c r="I1157" i="121" a="1"/>
  <c r="I1157" i="121" s="1"/>
  <c r="G1157" i="121" a="1"/>
  <c r="G1157" i="121" s="1"/>
  <c r="C1157" i="121"/>
  <c r="B1158" i="121"/>
  <c r="L1158" i="121"/>
  <c r="M414" i="107"/>
  <c r="G1158" i="121" l="1" a="1"/>
  <c r="G1158" i="121" s="1"/>
  <c r="D1158" i="121" a="1"/>
  <c r="D1158" i="121" s="1"/>
  <c r="H1158" i="121" a="1"/>
  <c r="H1158" i="121" s="1"/>
  <c r="B1159" i="121"/>
  <c r="C1158" i="121"/>
  <c r="E1158" i="121" a="1"/>
  <c r="E1158" i="121" s="1"/>
  <c r="I1158" i="121" a="1"/>
  <c r="I1158" i="121" s="1"/>
  <c r="J1157" i="121" a="1"/>
  <c r="J1157" i="121" s="1"/>
  <c r="K1157" i="121" a="1"/>
  <c r="K1157" i="121" s="1"/>
  <c r="L1159" i="121"/>
  <c r="M415" i="107"/>
  <c r="I1159" i="121" l="1" a="1"/>
  <c r="I1159" i="121" s="1"/>
  <c r="B1160" i="121"/>
  <c r="C1159" i="121"/>
  <c r="G1159" i="121" a="1"/>
  <c r="G1159" i="121" s="1"/>
  <c r="E1159" i="121" a="1"/>
  <c r="E1159" i="121" s="1"/>
  <c r="D1159" i="121" a="1"/>
  <c r="D1159" i="121" s="1"/>
  <c r="H1159" i="121" a="1"/>
  <c r="H1159" i="121" s="1"/>
  <c r="J1158" i="121" a="1"/>
  <c r="J1158" i="121" s="1"/>
  <c r="K1158" i="121" a="1"/>
  <c r="K1158" i="121" s="1"/>
  <c r="L1160" i="121"/>
  <c r="M416" i="107"/>
  <c r="K1159" i="121" l="1" a="1"/>
  <c r="K1159" i="121" s="1"/>
  <c r="J1159" i="121" a="1"/>
  <c r="J1159" i="121" s="1"/>
  <c r="C1160" i="121"/>
  <c r="G1160" i="121" a="1"/>
  <c r="G1160" i="121" s="1"/>
  <c r="I1160" i="121" a="1"/>
  <c r="I1160" i="121" s="1"/>
  <c r="H1160" i="121" a="1"/>
  <c r="H1160" i="121" s="1"/>
  <c r="E1160" i="121" a="1"/>
  <c r="E1160" i="121" s="1"/>
  <c r="D1160" i="121" a="1"/>
  <c r="D1160" i="121" s="1"/>
  <c r="B1161" i="121"/>
  <c r="L1161" i="121"/>
  <c r="M417" i="107"/>
  <c r="K1160" i="121" l="1" a="1"/>
  <c r="K1160" i="121" s="1"/>
  <c r="J1160" i="121" a="1"/>
  <c r="J1160" i="121" s="1"/>
  <c r="G1161" i="121" a="1"/>
  <c r="G1161" i="121" s="1"/>
  <c r="D1161" i="121" a="1"/>
  <c r="D1161" i="121" s="1"/>
  <c r="B1162" i="121"/>
  <c r="C1161" i="121"/>
  <c r="E1161" i="121" a="1"/>
  <c r="E1161" i="121" s="1"/>
  <c r="I1161" i="121" a="1"/>
  <c r="I1161" i="121" s="1"/>
  <c r="H1161" i="121" a="1"/>
  <c r="H1161" i="121" s="1"/>
  <c r="L1162" i="121"/>
  <c r="M418" i="107"/>
  <c r="I1162" i="121" l="1" a="1"/>
  <c r="I1162" i="121" s="1"/>
  <c r="E1162" i="121" a="1"/>
  <c r="E1162" i="121" s="1"/>
  <c r="H1162" i="121" a="1"/>
  <c r="H1162" i="121" s="1"/>
  <c r="G1162" i="121" a="1"/>
  <c r="G1162" i="121" s="1"/>
  <c r="D1162" i="121" a="1"/>
  <c r="D1162" i="121" s="1"/>
  <c r="C1162" i="121"/>
  <c r="B1163" i="121"/>
  <c r="J1161" i="121" a="1"/>
  <c r="J1161" i="121" s="1"/>
  <c r="K1161" i="121" a="1"/>
  <c r="K1161" i="121" s="1"/>
  <c r="L1163" i="121"/>
  <c r="M419" i="107"/>
  <c r="E1163" i="121" l="1" a="1"/>
  <c r="E1163" i="121" s="1"/>
  <c r="I1163" i="121" a="1"/>
  <c r="I1163" i="121" s="1"/>
  <c r="B1164" i="121"/>
  <c r="C1163" i="121"/>
  <c r="D1163" i="121" a="1"/>
  <c r="D1163" i="121" s="1"/>
  <c r="H1163" i="121" a="1"/>
  <c r="H1163" i="121" s="1"/>
  <c r="G1163" i="121" a="1"/>
  <c r="G1163" i="121" s="1"/>
  <c r="K1162" i="121" a="1"/>
  <c r="K1162" i="121" s="1"/>
  <c r="J1162" i="121" a="1"/>
  <c r="J1162" i="121" s="1"/>
  <c r="L1164" i="121"/>
  <c r="M420" i="107"/>
  <c r="K1163" i="121" l="1" a="1"/>
  <c r="K1163" i="121" s="1"/>
  <c r="J1163" i="121" a="1"/>
  <c r="J1163" i="121" s="1"/>
  <c r="H1164" i="121" a="1"/>
  <c r="H1164" i="121" s="1"/>
  <c r="G1164" i="121" a="1"/>
  <c r="G1164" i="121" s="1"/>
  <c r="E1164" i="121" a="1"/>
  <c r="E1164" i="121" s="1"/>
  <c r="I1164" i="121" a="1"/>
  <c r="I1164" i="121" s="1"/>
  <c r="B1165" i="121"/>
  <c r="C1164" i="121"/>
  <c r="D1164" i="121" a="1"/>
  <c r="D1164" i="121" s="1"/>
  <c r="L1165" i="121"/>
  <c r="M421" i="107"/>
  <c r="D1165" i="121" l="1" a="1"/>
  <c r="D1165" i="121" s="1"/>
  <c r="E1165" i="121" a="1"/>
  <c r="E1165" i="121" s="1"/>
  <c r="B1166" i="121"/>
  <c r="G1165" i="121" a="1"/>
  <c r="G1165" i="121" s="1"/>
  <c r="H1165" i="121" a="1"/>
  <c r="H1165" i="121" s="1"/>
  <c r="I1165" i="121" a="1"/>
  <c r="I1165" i="121" s="1"/>
  <c r="C1165" i="121"/>
  <c r="K1164" i="121" a="1"/>
  <c r="K1164" i="121" s="1"/>
  <c r="J1164" i="121" a="1"/>
  <c r="J1164" i="121" s="1"/>
  <c r="L1166" i="121"/>
  <c r="M422" i="107"/>
  <c r="J1165" i="121" l="1" a="1"/>
  <c r="J1165" i="121" s="1"/>
  <c r="K1165" i="121" a="1"/>
  <c r="K1165" i="121" s="1"/>
  <c r="H1166" i="121" a="1"/>
  <c r="H1166" i="121" s="1"/>
  <c r="I1166" i="121" a="1"/>
  <c r="I1166" i="121" s="1"/>
  <c r="G1166" i="121" a="1"/>
  <c r="G1166" i="121" s="1"/>
  <c r="E1166" i="121" a="1"/>
  <c r="E1166" i="121" s="1"/>
  <c r="B1167" i="121"/>
  <c r="D1166" i="121" a="1"/>
  <c r="D1166" i="121" s="1"/>
  <c r="C1166" i="121"/>
  <c r="L1167" i="121"/>
  <c r="M423" i="107"/>
  <c r="I1167" i="121" l="1" a="1"/>
  <c r="I1167" i="121" s="1"/>
  <c r="H1167" i="121" a="1"/>
  <c r="H1167" i="121" s="1"/>
  <c r="B1168" i="121"/>
  <c r="C1167" i="121"/>
  <c r="G1167" i="121" a="1"/>
  <c r="G1167" i="121" s="1"/>
  <c r="E1167" i="121" a="1"/>
  <c r="E1167" i="121" s="1"/>
  <c r="D1167" i="121" a="1"/>
  <c r="D1167" i="121" s="1"/>
  <c r="J1166" i="121" a="1"/>
  <c r="J1166" i="121" s="1"/>
  <c r="K1166" i="121" a="1"/>
  <c r="K1166" i="121" s="1"/>
  <c r="L1168" i="121"/>
  <c r="M424" i="107"/>
  <c r="J1167" i="121" l="1" a="1"/>
  <c r="J1167" i="121" s="1"/>
  <c r="K1167" i="121" a="1"/>
  <c r="K1167" i="121" s="1"/>
  <c r="D1168" i="121" a="1"/>
  <c r="D1168" i="121" s="1"/>
  <c r="G1168" i="121" a="1"/>
  <c r="G1168" i="121" s="1"/>
  <c r="I1168" i="121" a="1"/>
  <c r="I1168" i="121" s="1"/>
  <c r="H1168" i="121" a="1"/>
  <c r="H1168" i="121" s="1"/>
  <c r="B1169" i="121"/>
  <c r="C1168" i="121"/>
  <c r="E1168" i="121" a="1"/>
  <c r="E1168" i="121" s="1"/>
  <c r="L1169" i="121"/>
  <c r="M425" i="107"/>
  <c r="D1169" i="121" l="1" a="1"/>
  <c r="D1169" i="121" s="1"/>
  <c r="B1170" i="121"/>
  <c r="I1169" i="121" a="1"/>
  <c r="I1169" i="121" s="1"/>
  <c r="C1169" i="121"/>
  <c r="H1169" i="121" a="1"/>
  <c r="H1169" i="121" s="1"/>
  <c r="E1169" i="121" a="1"/>
  <c r="E1169" i="121" s="1"/>
  <c r="G1169" i="121" a="1"/>
  <c r="G1169" i="121" s="1"/>
  <c r="J1168" i="121" a="1"/>
  <c r="J1168" i="121" s="1"/>
  <c r="K1168" i="121" a="1"/>
  <c r="K1168" i="121" s="1"/>
  <c r="L1170" i="121"/>
  <c r="M426" i="107"/>
  <c r="J1169" i="121" l="1" a="1"/>
  <c r="J1169" i="121" s="1"/>
  <c r="K1169" i="121" a="1"/>
  <c r="K1169" i="121" s="1"/>
  <c r="C1170" i="121"/>
  <c r="E1170" i="121" a="1"/>
  <c r="E1170" i="121" s="1"/>
  <c r="H1170" i="121" a="1"/>
  <c r="H1170" i="121" s="1"/>
  <c r="G1170" i="121" a="1"/>
  <c r="G1170" i="121" s="1"/>
  <c r="I1170" i="121" a="1"/>
  <c r="I1170" i="121" s="1"/>
  <c r="D1170" i="121" a="1"/>
  <c r="D1170" i="121" s="1"/>
  <c r="B1171" i="121"/>
  <c r="L1171" i="121"/>
  <c r="M427" i="107"/>
  <c r="J1170" i="121" l="1" a="1"/>
  <c r="J1170" i="121" s="1"/>
  <c r="K1170" i="121" a="1"/>
  <c r="K1170" i="121" s="1"/>
  <c r="E1171" i="121" a="1"/>
  <c r="E1171" i="121" s="1"/>
  <c r="I1171" i="121" a="1"/>
  <c r="I1171" i="121" s="1"/>
  <c r="B1172" i="121"/>
  <c r="C1171" i="121"/>
  <c r="H1171" i="121" a="1"/>
  <c r="H1171" i="121" s="1"/>
  <c r="D1171" i="121" a="1"/>
  <c r="D1171" i="121" s="1"/>
  <c r="G1171" i="121" a="1"/>
  <c r="G1171" i="121" s="1"/>
  <c r="L1172" i="121"/>
  <c r="M428" i="107"/>
  <c r="J1171" i="121" l="1" a="1"/>
  <c r="J1171" i="121" s="1"/>
  <c r="K1171" i="121" a="1"/>
  <c r="K1171" i="121" s="1"/>
  <c r="I1172" i="121" a="1"/>
  <c r="I1172" i="121" s="1"/>
  <c r="D1172" i="121" a="1"/>
  <c r="D1172" i="121" s="1"/>
  <c r="G1172" i="121" a="1"/>
  <c r="G1172" i="121" s="1"/>
  <c r="H1172" i="121" a="1"/>
  <c r="H1172" i="121" s="1"/>
  <c r="E1172" i="121" a="1"/>
  <c r="E1172" i="121" s="1"/>
  <c r="B1173" i="121"/>
  <c r="C1172" i="121"/>
  <c r="L1173" i="121"/>
  <c r="M429" i="107"/>
  <c r="G1173" i="121" l="1" a="1"/>
  <c r="G1173" i="121" s="1"/>
  <c r="B1174" i="121"/>
  <c r="I1173" i="121" a="1"/>
  <c r="I1173" i="121" s="1"/>
  <c r="C1173" i="121"/>
  <c r="D1173" i="121" a="1"/>
  <c r="D1173" i="121" s="1"/>
  <c r="H1173" i="121" a="1"/>
  <c r="H1173" i="121" s="1"/>
  <c r="E1173" i="121" a="1"/>
  <c r="E1173" i="121" s="1"/>
  <c r="J1172" i="121" a="1"/>
  <c r="J1172" i="121" s="1"/>
  <c r="K1172" i="121" a="1"/>
  <c r="K1172" i="121" s="1"/>
  <c r="L1174" i="121"/>
  <c r="M430" i="107"/>
  <c r="K1173" i="121" l="1" a="1"/>
  <c r="K1173" i="121" s="1"/>
  <c r="J1173" i="121" a="1"/>
  <c r="J1173" i="121" s="1"/>
  <c r="H1174" i="121" a="1"/>
  <c r="H1174" i="121" s="1"/>
  <c r="B1175" i="121"/>
  <c r="I1174" i="121" a="1"/>
  <c r="I1174" i="121" s="1"/>
  <c r="C1174" i="121"/>
  <c r="G1174" i="121" a="1"/>
  <c r="G1174" i="121" s="1"/>
  <c r="E1174" i="121" a="1"/>
  <c r="E1174" i="121" s="1"/>
  <c r="D1174" i="121" a="1"/>
  <c r="D1174" i="121" s="1"/>
  <c r="L1175" i="121"/>
  <c r="M431" i="107"/>
  <c r="J1174" i="121" l="1" a="1"/>
  <c r="J1174" i="121" s="1"/>
  <c r="K1174" i="121" a="1"/>
  <c r="K1174" i="121" s="1"/>
  <c r="H1175" i="121" a="1"/>
  <c r="H1175" i="121" s="1"/>
  <c r="C1175" i="121"/>
  <c r="B1176" i="121"/>
  <c r="E1175" i="121" a="1"/>
  <c r="E1175" i="121" s="1"/>
  <c r="I1175" i="121" a="1"/>
  <c r="I1175" i="121" s="1"/>
  <c r="D1175" i="121" a="1"/>
  <c r="D1175" i="121" s="1"/>
  <c r="G1175" i="121" a="1"/>
  <c r="G1175" i="121" s="1"/>
  <c r="L1176" i="121"/>
  <c r="M432" i="107"/>
  <c r="B1177" i="121" l="1"/>
  <c r="G1176" i="121" a="1"/>
  <c r="G1176" i="121" s="1"/>
  <c r="I1176" i="121" a="1"/>
  <c r="I1176" i="121" s="1"/>
  <c r="H1176" i="121" a="1"/>
  <c r="H1176" i="121" s="1"/>
  <c r="E1176" i="121" a="1"/>
  <c r="E1176" i="121" s="1"/>
  <c r="D1176" i="121" a="1"/>
  <c r="D1176" i="121" s="1"/>
  <c r="C1176" i="121"/>
  <c r="K1175" i="121" a="1"/>
  <c r="K1175" i="121" s="1"/>
  <c r="J1175" i="121" a="1"/>
  <c r="J1175" i="121" s="1"/>
  <c r="L1177" i="121"/>
  <c r="M433" i="107"/>
  <c r="K1176" i="121" l="1" a="1"/>
  <c r="K1176" i="121" s="1"/>
  <c r="J1176" i="121" a="1"/>
  <c r="J1176" i="121" s="1"/>
  <c r="D1177" i="121" a="1"/>
  <c r="D1177" i="121" s="1"/>
  <c r="B1178" i="121"/>
  <c r="C1177" i="121"/>
  <c r="G1177" i="121" a="1"/>
  <c r="G1177" i="121" s="1"/>
  <c r="E1177" i="121" a="1"/>
  <c r="E1177" i="121" s="1"/>
  <c r="I1177" i="121" a="1"/>
  <c r="I1177" i="121" s="1"/>
  <c r="H1177" i="121" a="1"/>
  <c r="H1177" i="121" s="1"/>
  <c r="L1178" i="121"/>
  <c r="M434" i="107"/>
  <c r="J1177" i="121" l="1" a="1"/>
  <c r="J1177" i="121" s="1"/>
  <c r="K1177" i="121" a="1"/>
  <c r="K1177" i="121" s="1"/>
  <c r="I1178" i="121" a="1"/>
  <c r="I1178" i="121" s="1"/>
  <c r="E1178" i="121" a="1"/>
  <c r="E1178" i="121" s="1"/>
  <c r="H1178" i="121" a="1"/>
  <c r="H1178" i="121" s="1"/>
  <c r="G1178" i="121" a="1"/>
  <c r="G1178" i="121" s="1"/>
  <c r="D1178" i="121" a="1"/>
  <c r="D1178" i="121" s="1"/>
  <c r="B1179" i="121"/>
  <c r="C1178" i="121"/>
  <c r="L1179" i="121"/>
  <c r="M435" i="107"/>
  <c r="B1180" i="121" l="1"/>
  <c r="C1179" i="121"/>
  <c r="D1179" i="121" a="1"/>
  <c r="D1179" i="121" s="1"/>
  <c r="H1179" i="121" a="1"/>
  <c r="H1179" i="121" s="1"/>
  <c r="E1179" i="121" a="1"/>
  <c r="E1179" i="121" s="1"/>
  <c r="G1179" i="121" a="1"/>
  <c r="G1179" i="121" s="1"/>
  <c r="I1179" i="121" a="1"/>
  <c r="I1179" i="121" s="1"/>
  <c r="K1178" i="121" a="1"/>
  <c r="K1178" i="121" s="1"/>
  <c r="J1178" i="121" a="1"/>
  <c r="J1178" i="121" s="1"/>
  <c r="L1180" i="121"/>
  <c r="M436" i="107"/>
  <c r="K1179" i="121" l="1" a="1"/>
  <c r="K1179" i="121" s="1"/>
  <c r="J1179" i="121" a="1"/>
  <c r="J1179" i="121" s="1"/>
  <c r="I1180" i="121" a="1"/>
  <c r="I1180" i="121" s="1"/>
  <c r="D1180" i="121" a="1"/>
  <c r="D1180" i="121" s="1"/>
  <c r="G1180" i="121" a="1"/>
  <c r="G1180" i="121" s="1"/>
  <c r="E1180" i="121" a="1"/>
  <c r="E1180" i="121" s="1"/>
  <c r="H1180" i="121" a="1"/>
  <c r="H1180" i="121" s="1"/>
  <c r="B1181" i="121"/>
  <c r="C1180" i="121"/>
  <c r="L1181" i="121"/>
  <c r="M437" i="107"/>
  <c r="D1181" i="121" l="1" a="1"/>
  <c r="D1181" i="121" s="1"/>
  <c r="H1181" i="121" a="1"/>
  <c r="H1181" i="121" s="1"/>
  <c r="E1181" i="121" a="1"/>
  <c r="E1181" i="121" s="1"/>
  <c r="B1182" i="121"/>
  <c r="C1181" i="121"/>
  <c r="G1181" i="121" a="1"/>
  <c r="G1181" i="121" s="1"/>
  <c r="I1181" i="121" a="1"/>
  <c r="I1181" i="121" s="1"/>
  <c r="J1180" i="121" a="1"/>
  <c r="J1180" i="121" s="1"/>
  <c r="K1180" i="121" a="1"/>
  <c r="K1180" i="121" s="1"/>
  <c r="L1182" i="121"/>
  <c r="M438" i="107"/>
  <c r="K1181" i="121" l="1" a="1"/>
  <c r="K1181" i="121" s="1"/>
  <c r="J1181" i="121" a="1"/>
  <c r="J1181" i="121" s="1"/>
  <c r="H1182" i="121" a="1"/>
  <c r="H1182" i="121" s="1"/>
  <c r="B1183" i="121"/>
  <c r="C1182" i="121"/>
  <c r="I1182" i="121" a="1"/>
  <c r="I1182" i="121" s="1"/>
  <c r="E1182" i="121" a="1"/>
  <c r="E1182" i="121" s="1"/>
  <c r="D1182" i="121" a="1"/>
  <c r="D1182" i="121" s="1"/>
  <c r="G1182" i="121" a="1"/>
  <c r="G1182" i="121" s="1"/>
  <c r="L1183" i="121"/>
  <c r="M439" i="107"/>
  <c r="H1183" i="121" l="1" a="1"/>
  <c r="H1183" i="121" s="1"/>
  <c r="B1184" i="121"/>
  <c r="C1183" i="121"/>
  <c r="G1183" i="121" a="1"/>
  <c r="G1183" i="121" s="1"/>
  <c r="E1183" i="121" a="1"/>
  <c r="E1183" i="121" s="1"/>
  <c r="D1183" i="121" a="1"/>
  <c r="D1183" i="121" s="1"/>
  <c r="I1183" i="121" a="1"/>
  <c r="I1183" i="121" s="1"/>
  <c r="J1182" i="121" a="1"/>
  <c r="J1182" i="121" s="1"/>
  <c r="K1182" i="121" a="1"/>
  <c r="K1182" i="121" s="1"/>
  <c r="L1184" i="121"/>
  <c r="M440" i="107"/>
  <c r="J1183" i="121" l="1" a="1"/>
  <c r="J1183" i="121" s="1"/>
  <c r="K1183" i="121" a="1"/>
  <c r="K1183" i="121" s="1"/>
  <c r="E1184" i="121" a="1"/>
  <c r="E1184" i="121" s="1"/>
  <c r="G1184" i="121" a="1"/>
  <c r="G1184" i="121" s="1"/>
  <c r="I1184" i="121" a="1"/>
  <c r="I1184" i="121" s="1"/>
  <c r="H1184" i="121" a="1"/>
  <c r="H1184" i="121" s="1"/>
  <c r="B1185" i="121"/>
  <c r="C1184" i="121"/>
  <c r="D1184" i="121" a="1"/>
  <c r="D1184" i="121" s="1"/>
  <c r="L1185" i="121"/>
  <c r="M441" i="107"/>
  <c r="D1185" i="121" l="1" a="1"/>
  <c r="D1185" i="121" s="1"/>
  <c r="B1186" i="121"/>
  <c r="C1185" i="121"/>
  <c r="I1185" i="121" a="1"/>
  <c r="I1185" i="121" s="1"/>
  <c r="H1185" i="121" a="1"/>
  <c r="H1185" i="121" s="1"/>
  <c r="G1185" i="121" a="1"/>
  <c r="G1185" i="121" s="1"/>
  <c r="E1185" i="121" a="1"/>
  <c r="E1185" i="121" s="1"/>
  <c r="J1184" i="121" a="1"/>
  <c r="J1184" i="121" s="1"/>
  <c r="K1184" i="121" a="1"/>
  <c r="K1184" i="121" s="1"/>
  <c r="L1186" i="121"/>
  <c r="M442" i="107"/>
  <c r="J1185" i="121" l="1" a="1"/>
  <c r="J1185" i="121" s="1"/>
  <c r="K1185" i="121" a="1"/>
  <c r="K1185" i="121" s="1"/>
  <c r="B1187" i="121"/>
  <c r="C1186" i="121"/>
  <c r="E1186" i="121" a="1"/>
  <c r="E1186" i="121" s="1"/>
  <c r="H1186" i="121" a="1"/>
  <c r="H1186" i="121" s="1"/>
  <c r="G1186" i="121" a="1"/>
  <c r="G1186" i="121" s="1"/>
  <c r="I1186" i="121" a="1"/>
  <c r="I1186" i="121" s="1"/>
  <c r="D1186" i="121" a="1"/>
  <c r="D1186" i="121" s="1"/>
  <c r="L1187" i="121"/>
  <c r="M443" i="107"/>
  <c r="K1186" i="121" l="1" a="1"/>
  <c r="K1186" i="121" s="1"/>
  <c r="J1186" i="121" a="1"/>
  <c r="J1186" i="121" s="1"/>
  <c r="E1187" i="121" a="1"/>
  <c r="E1187" i="121" s="1"/>
  <c r="I1187" i="121" a="1"/>
  <c r="I1187" i="121" s="1"/>
  <c r="B1188" i="121"/>
  <c r="C1187" i="121"/>
  <c r="H1187" i="121" a="1"/>
  <c r="H1187" i="121" s="1"/>
  <c r="G1187" i="121" a="1"/>
  <c r="G1187" i="121" s="1"/>
  <c r="D1187" i="121" a="1"/>
  <c r="D1187" i="121" s="1"/>
  <c r="L1188" i="121"/>
  <c r="M444" i="107"/>
  <c r="J1187" i="121" l="1" a="1"/>
  <c r="J1187" i="121" s="1"/>
  <c r="K1187" i="121" a="1"/>
  <c r="K1187" i="121" s="1"/>
  <c r="C1188" i="121"/>
  <c r="E1188" i="121" a="1"/>
  <c r="E1188" i="121" s="1"/>
  <c r="I1188" i="121" a="1"/>
  <c r="I1188" i="121" s="1"/>
  <c r="D1188" i="121" a="1"/>
  <c r="D1188" i="121" s="1"/>
  <c r="G1188" i="121" a="1"/>
  <c r="G1188" i="121" s="1"/>
  <c r="H1188" i="121" a="1"/>
  <c r="H1188" i="121" s="1"/>
  <c r="B1189" i="121"/>
  <c r="L1189" i="121"/>
  <c r="M445" i="107"/>
  <c r="K1188" i="121" l="1" a="1"/>
  <c r="K1188" i="121" s="1"/>
  <c r="J1188" i="121" a="1"/>
  <c r="J1188" i="121" s="1"/>
  <c r="D1189" i="121" a="1"/>
  <c r="D1189" i="121" s="1"/>
  <c r="H1189" i="121" a="1"/>
  <c r="H1189" i="121" s="1"/>
  <c r="E1189" i="121" a="1"/>
  <c r="E1189" i="121" s="1"/>
  <c r="I1189" i="121" a="1"/>
  <c r="I1189" i="121" s="1"/>
  <c r="G1189" i="121" a="1"/>
  <c r="G1189" i="121" s="1"/>
  <c r="C1189" i="121"/>
  <c r="B1190" i="121"/>
  <c r="L1190" i="121"/>
  <c r="M446" i="107"/>
  <c r="J1189" i="121" l="1" a="1"/>
  <c r="J1189" i="121" s="1"/>
  <c r="K1189" i="121" a="1"/>
  <c r="K1189" i="121" s="1"/>
  <c r="H1190" i="121" a="1"/>
  <c r="H1190" i="121" s="1"/>
  <c r="B1191" i="121"/>
  <c r="C1190" i="121"/>
  <c r="I1190" i="121" a="1"/>
  <c r="I1190" i="121" s="1"/>
  <c r="G1190" i="121" a="1"/>
  <c r="G1190" i="121" s="1"/>
  <c r="E1190" i="121" a="1"/>
  <c r="E1190" i="121" s="1"/>
  <c r="D1190" i="121" a="1"/>
  <c r="D1190" i="121" s="1"/>
  <c r="L1191" i="121"/>
  <c r="M447" i="107"/>
  <c r="J1190" i="121" l="1" a="1"/>
  <c r="J1190" i="121" s="1"/>
  <c r="K1190" i="121" a="1"/>
  <c r="K1190" i="121" s="1"/>
  <c r="B1192" i="121"/>
  <c r="C1191" i="121"/>
  <c r="G1191" i="121" a="1"/>
  <c r="G1191" i="121" s="1"/>
  <c r="E1191" i="121" a="1"/>
  <c r="E1191" i="121" s="1"/>
  <c r="I1191" i="121" a="1"/>
  <c r="I1191" i="121" s="1"/>
  <c r="D1191" i="121" a="1"/>
  <c r="D1191" i="121" s="1"/>
  <c r="H1191" i="121" a="1"/>
  <c r="H1191" i="121" s="1"/>
  <c r="L1192" i="121"/>
  <c r="M448" i="107"/>
  <c r="K1191" i="121" l="1" a="1"/>
  <c r="K1191" i="121" s="1"/>
  <c r="J1191" i="121" a="1"/>
  <c r="J1191" i="121" s="1"/>
  <c r="G1192" i="121" a="1"/>
  <c r="G1192" i="121" s="1"/>
  <c r="I1192" i="121" a="1"/>
  <c r="I1192" i="121" s="1"/>
  <c r="H1192" i="121" a="1"/>
  <c r="H1192" i="121" s="1"/>
  <c r="E1192" i="121" a="1"/>
  <c r="E1192" i="121" s="1"/>
  <c r="D1192" i="121" a="1"/>
  <c r="D1192" i="121" s="1"/>
  <c r="B1193" i="121"/>
  <c r="C1192" i="121"/>
  <c r="L1193" i="121"/>
  <c r="M449" i="107"/>
  <c r="B1194" i="121" l="1"/>
  <c r="C1193" i="121"/>
  <c r="E1193" i="121" a="1"/>
  <c r="E1193" i="121" s="1"/>
  <c r="I1193" i="121" a="1"/>
  <c r="I1193" i="121" s="1"/>
  <c r="D1193" i="121" a="1"/>
  <c r="D1193" i="121" s="1"/>
  <c r="H1193" i="121" a="1"/>
  <c r="H1193" i="121" s="1"/>
  <c r="G1193" i="121" a="1"/>
  <c r="G1193" i="121" s="1"/>
  <c r="K1192" i="121" a="1"/>
  <c r="K1192" i="121" s="1"/>
  <c r="J1192" i="121" a="1"/>
  <c r="J1192" i="121" s="1"/>
  <c r="L1194" i="121"/>
  <c r="M450" i="107"/>
  <c r="J1193" i="121" l="1" a="1"/>
  <c r="J1193" i="121" s="1"/>
  <c r="K1193" i="121" a="1"/>
  <c r="K1193" i="121" s="1"/>
  <c r="I1194" i="121" a="1"/>
  <c r="I1194" i="121" s="1"/>
  <c r="E1194" i="121" a="1"/>
  <c r="E1194" i="121" s="1"/>
  <c r="H1194" i="121" a="1"/>
  <c r="H1194" i="121" s="1"/>
  <c r="D1194" i="121" a="1"/>
  <c r="D1194" i="121" s="1"/>
  <c r="C1194" i="121"/>
  <c r="G1194" i="121" a="1"/>
  <c r="G1194" i="121" s="1"/>
  <c r="B1195" i="121"/>
  <c r="L1195" i="121"/>
  <c r="M451" i="107"/>
  <c r="J1194" i="121" l="1" a="1"/>
  <c r="J1194" i="121" s="1"/>
  <c r="K1194" i="121" a="1"/>
  <c r="K1194" i="121" s="1"/>
  <c r="E1195" i="121" a="1"/>
  <c r="E1195" i="121" s="1"/>
  <c r="I1195" i="121" a="1"/>
  <c r="I1195" i="121" s="1"/>
  <c r="B1196" i="121"/>
  <c r="C1195" i="121"/>
  <c r="D1195" i="121" a="1"/>
  <c r="D1195" i="121" s="1"/>
  <c r="H1195" i="121" a="1"/>
  <c r="H1195" i="121" s="1"/>
  <c r="G1195" i="121" a="1"/>
  <c r="G1195" i="121" s="1"/>
  <c r="L1196" i="121"/>
  <c r="M452" i="107"/>
  <c r="J1195" i="121" l="1" a="1"/>
  <c r="J1195" i="121" s="1"/>
  <c r="K1195" i="121" a="1"/>
  <c r="K1195" i="121" s="1"/>
  <c r="I1196" i="121" a="1"/>
  <c r="I1196" i="121" s="1"/>
  <c r="D1196" i="121" a="1"/>
  <c r="D1196" i="121" s="1"/>
  <c r="G1196" i="121" a="1"/>
  <c r="G1196" i="121" s="1"/>
  <c r="E1196" i="121" a="1"/>
  <c r="E1196" i="121" s="1"/>
  <c r="H1196" i="121" a="1"/>
  <c r="H1196" i="121" s="1"/>
  <c r="B1197" i="121"/>
  <c r="C1196" i="121"/>
  <c r="L1197" i="121"/>
  <c r="M453" i="107"/>
  <c r="G1197" i="121" l="1" a="1"/>
  <c r="G1197" i="121" s="1"/>
  <c r="D1197" i="121" a="1"/>
  <c r="D1197" i="121" s="1"/>
  <c r="H1197" i="121" a="1"/>
  <c r="H1197" i="121" s="1"/>
  <c r="B1198" i="121"/>
  <c r="C1197" i="121"/>
  <c r="I1197" i="121" a="1"/>
  <c r="I1197" i="121" s="1"/>
  <c r="E1197" i="121" a="1"/>
  <c r="E1197" i="121" s="1"/>
  <c r="K1196" i="121" a="1"/>
  <c r="K1196" i="121" s="1"/>
  <c r="J1196" i="121" a="1"/>
  <c r="J1196" i="121" s="1"/>
  <c r="L1198" i="121"/>
  <c r="M454" i="107"/>
  <c r="I1198" i="121" l="1" a="1"/>
  <c r="I1198" i="121" s="1"/>
  <c r="G1198" i="121" a="1"/>
  <c r="G1198" i="121" s="1"/>
  <c r="E1198" i="121" a="1"/>
  <c r="E1198" i="121" s="1"/>
  <c r="H1198" i="121" a="1"/>
  <c r="H1198" i="121" s="1"/>
  <c r="B1199" i="121"/>
  <c r="D1198" i="121" a="1"/>
  <c r="D1198" i="121" s="1"/>
  <c r="C1198" i="121"/>
  <c r="J1197" i="121" a="1"/>
  <c r="J1197" i="121" s="1"/>
  <c r="K1197" i="121" a="1"/>
  <c r="K1197" i="121" s="1"/>
  <c r="L1199" i="121"/>
  <c r="H1199" i="121" l="1" a="1"/>
  <c r="H1199" i="121" s="1"/>
  <c r="I1199" i="121" a="1"/>
  <c r="I1199" i="121" s="1"/>
  <c r="B1200" i="121"/>
  <c r="C1199" i="121"/>
  <c r="G1199" i="121" a="1"/>
  <c r="G1199" i="121" s="1"/>
  <c r="E1199" i="121" a="1"/>
  <c r="E1199" i="121" s="1"/>
  <c r="D1199" i="121" a="1"/>
  <c r="D1199" i="121" s="1"/>
  <c r="J1198" i="121" a="1"/>
  <c r="J1198" i="121" s="1"/>
  <c r="K1198" i="121" a="1"/>
  <c r="K1198" i="121" s="1"/>
  <c r="L1200" i="121"/>
  <c r="K1199" i="121" l="1" a="1"/>
  <c r="K1199" i="121" s="1"/>
  <c r="J1199" i="121" a="1"/>
  <c r="J1199" i="121" s="1"/>
  <c r="D1200" i="121" a="1"/>
  <c r="D1200" i="121" s="1"/>
  <c r="G1200" i="121" a="1"/>
  <c r="G1200" i="121" s="1"/>
  <c r="I1200" i="121" a="1"/>
  <c r="I1200" i="121" s="1"/>
  <c r="H1200" i="121" a="1"/>
  <c r="H1200" i="121" s="1"/>
  <c r="B1201" i="121"/>
  <c r="C1200" i="121"/>
  <c r="E1200" i="121" a="1"/>
  <c r="E1200" i="121" s="1"/>
  <c r="L1201" i="121"/>
  <c r="D1201" i="121" l="1" a="1"/>
  <c r="D1201" i="121" s="1"/>
  <c r="B1202" i="121"/>
  <c r="C1201" i="121"/>
  <c r="I1201" i="121" a="1"/>
  <c r="I1201" i="121" s="1"/>
  <c r="E1201" i="121" a="1"/>
  <c r="E1201" i="121" s="1"/>
  <c r="H1201" i="121" a="1"/>
  <c r="H1201" i="121" s="1"/>
  <c r="G1201" i="121" a="1"/>
  <c r="G1201" i="121" s="1"/>
  <c r="J1200" i="121" a="1"/>
  <c r="J1200" i="121" s="1"/>
  <c r="K1200" i="121" a="1"/>
  <c r="K1200" i="121" s="1"/>
  <c r="L1202" i="121"/>
  <c r="J1201" i="121" l="1" a="1"/>
  <c r="J1201" i="121" s="1"/>
  <c r="K1201" i="121" a="1"/>
  <c r="K1201" i="121" s="1"/>
  <c r="E1202" i="121" a="1"/>
  <c r="E1202" i="121" s="1"/>
  <c r="H1202" i="121" a="1"/>
  <c r="H1202" i="121" s="1"/>
  <c r="G1202" i="121" a="1"/>
  <c r="G1202" i="121" s="1"/>
  <c r="I1202" i="121" a="1"/>
  <c r="I1202" i="121" s="1"/>
  <c r="B1203" i="121"/>
  <c r="D1202" i="121" a="1"/>
  <c r="D1202" i="121" s="1"/>
  <c r="C1202" i="121"/>
  <c r="L1203" i="121"/>
  <c r="E1203" i="121" l="1" a="1"/>
  <c r="E1203" i="121" s="1"/>
  <c r="I1203" i="121" a="1"/>
  <c r="I1203" i="121" s="1"/>
  <c r="B1204" i="121"/>
  <c r="C1203" i="121"/>
  <c r="H1203" i="121" a="1"/>
  <c r="H1203" i="121" s="1"/>
  <c r="D1203" i="121" a="1"/>
  <c r="D1203" i="121" s="1"/>
  <c r="G1203" i="121" a="1"/>
  <c r="G1203" i="121" s="1"/>
  <c r="J1202" i="121" a="1"/>
  <c r="J1202" i="121" s="1"/>
  <c r="K1202" i="121" a="1"/>
  <c r="K1202" i="121" s="1"/>
  <c r="L1204" i="121"/>
  <c r="J1203" i="121" l="1" a="1"/>
  <c r="J1203" i="121" s="1"/>
  <c r="K1203" i="121" a="1"/>
  <c r="K1203" i="121" s="1"/>
  <c r="I1204" i="121" a="1"/>
  <c r="I1204" i="121" s="1"/>
  <c r="D1204" i="121" a="1"/>
  <c r="D1204" i="121" s="1"/>
  <c r="G1204" i="121" a="1"/>
  <c r="G1204" i="121" s="1"/>
  <c r="H1204" i="121" a="1"/>
  <c r="H1204" i="121" s="1"/>
  <c r="C1204" i="121"/>
  <c r="B1205" i="121"/>
  <c r="E1204" i="121" a="1"/>
  <c r="E1204" i="121" s="1"/>
  <c r="L1205" i="121"/>
  <c r="D1205" i="121" l="1" a="1"/>
  <c r="D1205" i="121" s="1"/>
  <c r="G1205" i="121" a="1"/>
  <c r="G1205" i="121" s="1"/>
  <c r="H1205" i="121" a="1"/>
  <c r="H1205" i="121" s="1"/>
  <c r="E1205" i="121" a="1"/>
  <c r="E1205" i="121" s="1"/>
  <c r="I1205" i="121" a="1"/>
  <c r="I1205" i="121" s="1"/>
  <c r="B1206" i="121"/>
  <c r="C1205" i="121"/>
  <c r="J1204" i="121" a="1"/>
  <c r="J1204" i="121" s="1"/>
  <c r="K1204" i="121" a="1"/>
  <c r="K1204" i="121" s="1"/>
  <c r="L1206" i="121"/>
  <c r="H1206" i="121" l="1" a="1"/>
  <c r="H1206" i="121" s="1"/>
  <c r="B1207" i="121"/>
  <c r="C1206" i="121"/>
  <c r="I1206" i="121" a="1"/>
  <c r="I1206" i="121" s="1"/>
  <c r="G1206" i="121" a="1"/>
  <c r="G1206" i="121" s="1"/>
  <c r="E1206" i="121" a="1"/>
  <c r="E1206" i="121" s="1"/>
  <c r="D1206" i="121" a="1"/>
  <c r="D1206" i="121" s="1"/>
  <c r="K1205" i="121" a="1"/>
  <c r="K1205" i="121" s="1"/>
  <c r="J1205" i="121" a="1"/>
  <c r="J1205" i="121" s="1"/>
  <c r="L1207" i="121"/>
  <c r="J1206" i="121" l="1" a="1"/>
  <c r="J1206" i="121" s="1"/>
  <c r="K1206" i="121" a="1"/>
  <c r="K1206" i="121" s="1"/>
  <c r="H1207" i="121" a="1"/>
  <c r="H1207" i="121" s="1"/>
  <c r="I1207" i="121" a="1"/>
  <c r="I1207" i="121" s="1"/>
  <c r="B1208" i="121"/>
  <c r="C1207" i="121"/>
  <c r="G1207" i="121" a="1"/>
  <c r="G1207" i="121" s="1"/>
  <c r="E1207" i="121" a="1"/>
  <c r="E1207" i="121" s="1"/>
  <c r="D1207" i="121" a="1"/>
  <c r="D1207" i="121" s="1"/>
  <c r="L1208" i="121"/>
  <c r="K1207" i="121" l="1" a="1"/>
  <c r="K1207" i="121" s="1"/>
  <c r="J1207" i="121" a="1"/>
  <c r="J1207" i="121" s="1"/>
  <c r="C1208" i="121"/>
  <c r="B1209" i="121"/>
  <c r="G1208" i="121" a="1"/>
  <c r="G1208" i="121" s="1"/>
  <c r="I1208" i="121" a="1"/>
  <c r="I1208" i="121" s="1"/>
  <c r="H1208" i="121" a="1"/>
  <c r="H1208" i="121" s="1"/>
  <c r="D1208" i="121" a="1"/>
  <c r="D1208" i="121" s="1"/>
  <c r="E1208" i="121" a="1"/>
  <c r="E1208" i="121" s="1"/>
  <c r="L1209" i="121"/>
  <c r="J1208" i="121" l="1" a="1"/>
  <c r="J1208" i="121" s="1"/>
  <c r="K1208" i="121" a="1"/>
  <c r="K1208" i="121" s="1"/>
  <c r="D1209" i="121" a="1"/>
  <c r="D1209" i="121" s="1"/>
  <c r="B1210" i="121"/>
  <c r="C1209" i="121"/>
  <c r="G1209" i="121" a="1"/>
  <c r="G1209" i="121" s="1"/>
  <c r="E1209" i="121" a="1"/>
  <c r="E1209" i="121" s="1"/>
  <c r="I1209" i="121" a="1"/>
  <c r="I1209" i="121" s="1"/>
  <c r="H1209" i="121" a="1"/>
  <c r="H1209" i="121" s="1"/>
  <c r="L1210" i="121"/>
  <c r="J1209" i="121" l="1" a="1"/>
  <c r="J1209" i="121" s="1"/>
  <c r="K1209" i="121" a="1"/>
  <c r="K1209" i="121" s="1"/>
  <c r="B1211" i="121"/>
  <c r="G1210" i="121" a="1"/>
  <c r="G1210" i="121" s="1"/>
  <c r="E1210" i="121" a="1"/>
  <c r="E1210" i="121" s="1"/>
  <c r="H1210" i="121" a="1"/>
  <c r="H1210" i="121" s="1"/>
  <c r="D1210" i="121" a="1"/>
  <c r="D1210" i="121" s="1"/>
  <c r="C1210" i="121"/>
  <c r="I1210" i="121" a="1"/>
  <c r="I1210" i="121" s="1"/>
  <c r="L1211" i="121"/>
  <c r="J1210" i="121" l="1" a="1"/>
  <c r="J1210" i="121" s="1"/>
  <c r="K1210" i="121" a="1"/>
  <c r="K1210" i="121" s="1"/>
  <c r="I1211" i="121" a="1"/>
  <c r="I1211" i="121" s="1"/>
  <c r="D1211" i="121" a="1"/>
  <c r="D1211" i="121" s="1"/>
  <c r="B1212" i="121"/>
  <c r="H1211" i="121" a="1"/>
  <c r="H1211" i="121" s="1"/>
  <c r="E1211" i="121" a="1"/>
  <c r="E1211" i="121" s="1"/>
  <c r="G1211" i="121" a="1"/>
  <c r="G1211" i="121" s="1"/>
  <c r="C1211" i="121"/>
  <c r="L1212" i="121"/>
  <c r="K1211" i="121" l="1" a="1"/>
  <c r="K1211" i="121" s="1"/>
  <c r="J1211" i="121" a="1"/>
  <c r="J1211" i="121" s="1"/>
  <c r="C1212" i="121"/>
  <c r="H1212" i="121" a="1"/>
  <c r="H1212" i="121" s="1"/>
  <c r="I1212" i="121" a="1"/>
  <c r="I1212" i="121" s="1"/>
  <c r="D1212" i="121" a="1"/>
  <c r="D1212" i="121" s="1"/>
  <c r="G1212" i="121" a="1"/>
  <c r="G1212" i="121" s="1"/>
  <c r="E1212" i="121" a="1"/>
  <c r="E1212" i="121" s="1"/>
  <c r="B1213" i="121"/>
  <c r="L1213" i="121"/>
  <c r="I1213" i="121" l="1" a="1"/>
  <c r="I1213" i="121" s="1"/>
  <c r="D1213" i="121" a="1"/>
  <c r="D1213" i="121" s="1"/>
  <c r="G1213" i="121" a="1"/>
  <c r="G1213" i="121" s="1"/>
  <c r="C1213" i="121"/>
  <c r="B1214" i="121"/>
  <c r="E1213" i="121" a="1"/>
  <c r="E1213" i="121" s="1"/>
  <c r="H1213" i="121" a="1"/>
  <c r="H1213" i="121" s="1"/>
  <c r="K1212" i="121" a="1"/>
  <c r="K1212" i="121" s="1"/>
  <c r="J1212" i="121" a="1"/>
  <c r="J1212" i="121" s="1"/>
  <c r="L1214" i="121"/>
  <c r="I1214" i="121" l="1" a="1"/>
  <c r="I1214" i="121" s="1"/>
  <c r="D1214" i="121" a="1"/>
  <c r="D1214" i="121" s="1"/>
  <c r="G1214" i="121" a="1"/>
  <c r="G1214" i="121" s="1"/>
  <c r="C1214" i="121"/>
  <c r="H1214" i="121" a="1"/>
  <c r="H1214" i="121" s="1"/>
  <c r="E1214" i="121" a="1"/>
  <c r="E1214" i="121" s="1"/>
  <c r="B1215" i="121"/>
  <c r="J1213" i="121" a="1"/>
  <c r="J1213" i="121" s="1"/>
  <c r="K1213" i="121" a="1"/>
  <c r="K1213" i="121" s="1"/>
  <c r="L1215" i="121"/>
  <c r="D1215" i="121" l="1" a="1"/>
  <c r="D1215" i="121" s="1"/>
  <c r="H1215" i="121" a="1"/>
  <c r="H1215" i="121" s="1"/>
  <c r="C1215" i="121"/>
  <c r="B1216" i="121"/>
  <c r="I1215" i="121" a="1"/>
  <c r="I1215" i="121" s="1"/>
  <c r="E1215" i="121" a="1"/>
  <c r="E1215" i="121" s="1"/>
  <c r="G1215" i="121" a="1"/>
  <c r="G1215" i="121" s="1"/>
  <c r="J1214" i="121" a="1"/>
  <c r="J1214" i="121" s="1"/>
  <c r="K1214" i="121" a="1"/>
  <c r="K1214" i="121" s="1"/>
  <c r="L1216" i="121"/>
  <c r="K1215" i="121" l="1" a="1"/>
  <c r="K1215" i="121" s="1"/>
  <c r="J1215" i="121" a="1"/>
  <c r="J1215" i="121" s="1"/>
  <c r="H1216" i="121" a="1"/>
  <c r="H1216" i="121" s="1"/>
  <c r="C1216" i="121"/>
  <c r="I1216" i="121" a="1"/>
  <c r="I1216" i="121" s="1"/>
  <c r="G1216" i="121" a="1"/>
  <c r="G1216" i="121" s="1"/>
  <c r="E1216" i="121" a="1"/>
  <c r="E1216" i="121" s="1"/>
  <c r="D1216" i="121" a="1"/>
  <c r="D1216" i="121" s="1"/>
  <c r="B1217" i="121"/>
  <c r="L1217" i="121"/>
  <c r="J1216" i="121" l="1" a="1"/>
  <c r="J1216" i="121" s="1"/>
  <c r="K1216" i="121" a="1"/>
  <c r="K1216" i="121" s="1"/>
  <c r="I1217" i="121" a="1"/>
  <c r="I1217" i="121" s="1"/>
  <c r="B1218" i="121"/>
  <c r="C1217" i="121"/>
  <c r="G1217" i="121" a="1"/>
  <c r="G1217" i="121" s="1"/>
  <c r="D1217" i="121" a="1"/>
  <c r="D1217" i="121" s="1"/>
  <c r="E1217" i="121" a="1"/>
  <c r="E1217" i="121" s="1"/>
  <c r="H1217" i="121" a="1"/>
  <c r="H1217" i="121" s="1"/>
  <c r="L1218" i="121"/>
  <c r="K1217" i="121" l="1" a="1"/>
  <c r="K1217" i="121" s="1"/>
  <c r="J1217" i="121" a="1"/>
  <c r="J1217" i="121" s="1"/>
  <c r="G1218" i="121" a="1"/>
  <c r="G1218" i="121" s="1"/>
  <c r="I1218" i="121" a="1"/>
  <c r="I1218" i="121" s="1"/>
  <c r="B1219" i="121"/>
  <c r="D1218" i="121" a="1"/>
  <c r="D1218" i="121" s="1"/>
  <c r="E1218" i="121" a="1"/>
  <c r="E1218" i="121" s="1"/>
  <c r="H1218" i="121" a="1"/>
  <c r="H1218" i="121" s="1"/>
  <c r="C1218" i="121"/>
  <c r="L1219" i="121"/>
  <c r="D1219" i="121" l="1" a="1"/>
  <c r="D1219" i="121" s="1"/>
  <c r="I1219" i="121" a="1"/>
  <c r="I1219" i="121" s="1"/>
  <c r="H1219" i="121" a="1"/>
  <c r="H1219" i="121" s="1"/>
  <c r="E1219" i="121" a="1"/>
  <c r="E1219" i="121" s="1"/>
  <c r="C1219" i="121"/>
  <c r="G1219" i="121" a="1"/>
  <c r="G1219" i="121" s="1"/>
  <c r="B1220" i="121"/>
  <c r="J1218" i="121" a="1"/>
  <c r="J1218" i="121" s="1"/>
  <c r="K1218" i="121" a="1"/>
  <c r="K1218" i="121" s="1"/>
  <c r="L1220" i="121"/>
  <c r="E1220" i="121" l="1" a="1"/>
  <c r="E1220" i="121" s="1"/>
  <c r="H1220" i="121" a="1"/>
  <c r="H1220" i="121" s="1"/>
  <c r="G1220" i="121" a="1"/>
  <c r="G1220" i="121" s="1"/>
  <c r="C1220" i="121"/>
  <c r="D1220" i="121" a="1"/>
  <c r="D1220" i="121" s="1"/>
  <c r="B1221" i="121"/>
  <c r="I1220" i="121" a="1"/>
  <c r="I1220" i="121" s="1"/>
  <c r="K1219" i="121" a="1"/>
  <c r="K1219" i="121" s="1"/>
  <c r="J1219" i="121" a="1"/>
  <c r="J1219" i="121" s="1"/>
  <c r="L1221" i="121"/>
  <c r="E1221" i="121" l="1" a="1"/>
  <c r="E1221" i="121" s="1"/>
  <c r="I1221" i="121" a="1"/>
  <c r="I1221" i="121" s="1"/>
  <c r="B1222" i="121"/>
  <c r="C1221" i="121"/>
  <c r="D1221" i="121" a="1"/>
  <c r="D1221" i="121" s="1"/>
  <c r="H1221" i="121" a="1"/>
  <c r="H1221" i="121" s="1"/>
  <c r="G1221" i="121" a="1"/>
  <c r="G1221" i="121" s="1"/>
  <c r="K1220" i="121" a="1"/>
  <c r="K1220" i="121" s="1"/>
  <c r="J1220" i="121" a="1"/>
  <c r="J1220" i="121" s="1"/>
  <c r="L1222" i="121"/>
  <c r="K1221" i="121" l="1" a="1"/>
  <c r="K1221" i="121" s="1"/>
  <c r="J1221" i="121" a="1"/>
  <c r="J1221" i="121" s="1"/>
  <c r="E1222" i="121" a="1"/>
  <c r="E1222" i="121" s="1"/>
  <c r="I1222" i="121" a="1"/>
  <c r="I1222" i="121" s="1"/>
  <c r="D1222" i="121" a="1"/>
  <c r="D1222" i="121" s="1"/>
  <c r="G1222" i="121" a="1"/>
  <c r="G1222" i="121" s="1"/>
  <c r="H1222" i="121" a="1"/>
  <c r="H1222" i="121" s="1"/>
  <c r="C1222" i="121"/>
  <c r="B1223" i="121"/>
  <c r="L1223" i="121"/>
  <c r="J1222" i="121" l="1" a="1"/>
  <c r="J1222" i="121" s="1"/>
  <c r="K1222" i="121" a="1"/>
  <c r="K1222" i="121" s="1"/>
  <c r="D1223" i="121" a="1"/>
  <c r="D1223" i="121" s="1"/>
  <c r="H1223" i="121" a="1"/>
  <c r="H1223" i="121" s="1"/>
  <c r="G1223" i="121" a="1"/>
  <c r="G1223" i="121" s="1"/>
  <c r="C1223" i="121"/>
  <c r="I1223" i="121" a="1"/>
  <c r="I1223" i="121" s="1"/>
  <c r="E1223" i="121" a="1"/>
  <c r="E1223" i="121" s="1"/>
  <c r="B1224" i="121"/>
  <c r="L1224" i="121"/>
  <c r="J1223" i="121" l="1" a="1"/>
  <c r="J1223" i="121" s="1"/>
  <c r="K1223" i="121" a="1"/>
  <c r="K1223" i="121" s="1"/>
  <c r="H1224" i="121" a="1"/>
  <c r="H1224" i="121" s="1"/>
  <c r="B1225" i="121"/>
  <c r="C1224" i="121"/>
  <c r="D1224" i="121" a="1"/>
  <c r="D1224" i="121" s="1"/>
  <c r="I1224" i="121" a="1"/>
  <c r="I1224" i="121" s="1"/>
  <c r="G1224" i="121" a="1"/>
  <c r="G1224" i="121" s="1"/>
  <c r="E1224" i="121" a="1"/>
  <c r="E1224" i="121" s="1"/>
  <c r="L1225" i="121"/>
  <c r="J1224" i="121" l="1" a="1"/>
  <c r="J1224" i="121" s="1"/>
  <c r="K1224" i="121" a="1"/>
  <c r="K1224" i="121" s="1"/>
  <c r="D1225" i="121" a="1"/>
  <c r="D1225" i="121" s="1"/>
  <c r="H1225" i="121" a="1"/>
  <c r="H1225" i="121" s="1"/>
  <c r="B1226" i="121"/>
  <c r="C1225" i="121"/>
  <c r="G1225" i="121" a="1"/>
  <c r="G1225" i="121" s="1"/>
  <c r="E1225" i="121" a="1"/>
  <c r="E1225" i="121" s="1"/>
  <c r="I1225" i="121" a="1"/>
  <c r="I1225" i="121" s="1"/>
  <c r="L1226" i="121"/>
  <c r="K1225" i="121" l="1" a="1"/>
  <c r="K1225" i="121" s="1"/>
  <c r="J1225" i="121" a="1"/>
  <c r="J1225" i="121" s="1"/>
  <c r="B1227" i="121"/>
  <c r="C1226" i="121"/>
  <c r="G1226" i="121" a="1"/>
  <c r="G1226" i="121" s="1"/>
  <c r="I1226" i="121" a="1"/>
  <c r="I1226" i="121" s="1"/>
  <c r="H1226" i="121" a="1"/>
  <c r="H1226" i="121" s="1"/>
  <c r="E1226" i="121" a="1"/>
  <c r="E1226" i="121" s="1"/>
  <c r="D1226" i="121" a="1"/>
  <c r="D1226" i="121" s="1"/>
  <c r="L1227" i="121"/>
  <c r="J1226" i="121" l="1" a="1"/>
  <c r="J1226" i="121" s="1"/>
  <c r="K1226" i="121" a="1"/>
  <c r="K1226" i="121" s="1"/>
  <c r="D1227" i="121" a="1"/>
  <c r="D1227" i="121" s="1"/>
  <c r="B1228" i="121"/>
  <c r="H1227" i="121" a="1"/>
  <c r="H1227" i="121" s="1"/>
  <c r="G1227" i="121" a="1"/>
  <c r="G1227" i="121" s="1"/>
  <c r="I1227" i="121" a="1"/>
  <c r="I1227" i="121" s="1"/>
  <c r="C1227" i="121"/>
  <c r="E1227" i="121" a="1"/>
  <c r="E1227" i="121" s="1"/>
  <c r="L1228" i="121"/>
  <c r="J1227" i="121" l="1" a="1"/>
  <c r="J1227" i="121" s="1"/>
  <c r="K1227" i="121" a="1"/>
  <c r="K1227" i="121" s="1"/>
  <c r="B1229" i="121"/>
  <c r="I1228" i="121" a="1"/>
  <c r="I1228" i="121" s="1"/>
  <c r="E1228" i="121" a="1"/>
  <c r="E1228" i="121" s="1"/>
  <c r="H1228" i="121" a="1"/>
  <c r="H1228" i="121" s="1"/>
  <c r="D1228" i="121" a="1"/>
  <c r="D1228" i="121" s="1"/>
  <c r="C1228" i="121"/>
  <c r="G1228" i="121" a="1"/>
  <c r="G1228" i="121" s="1"/>
  <c r="L1229" i="121"/>
  <c r="E1229" i="121" l="1" a="1"/>
  <c r="E1229" i="121" s="1"/>
  <c r="B1230" i="121"/>
  <c r="C1229" i="121"/>
  <c r="G1229" i="121" a="1"/>
  <c r="G1229" i="121" s="1"/>
  <c r="H1229" i="121" a="1"/>
  <c r="H1229" i="121" s="1"/>
  <c r="I1229" i="121" a="1"/>
  <c r="I1229" i="121" s="1"/>
  <c r="D1229" i="121" a="1"/>
  <c r="D1229" i="121" s="1"/>
  <c r="J1228" i="121" a="1"/>
  <c r="J1228" i="121" s="1"/>
  <c r="K1228" i="121" a="1"/>
  <c r="K1228" i="121" s="1"/>
  <c r="L1230" i="121"/>
  <c r="K1229" i="121" l="1" a="1"/>
  <c r="K1229" i="121" s="1"/>
  <c r="J1229" i="121" a="1"/>
  <c r="J1229" i="121" s="1"/>
  <c r="H1230" i="121" a="1"/>
  <c r="H1230" i="121" s="1"/>
  <c r="C1230" i="121"/>
  <c r="I1230" i="121" a="1"/>
  <c r="I1230" i="121" s="1"/>
  <c r="D1230" i="121" a="1"/>
  <c r="D1230" i="121" s="1"/>
  <c r="G1230" i="121" a="1"/>
  <c r="G1230" i="121" s="1"/>
  <c r="B1231" i="121"/>
  <c r="E1230" i="121" a="1"/>
  <c r="E1230" i="121" s="1"/>
  <c r="L1231" i="121"/>
  <c r="D1231" i="121" l="1" a="1"/>
  <c r="D1231" i="121" s="1"/>
  <c r="H1231" i="121" a="1"/>
  <c r="H1231" i="121" s="1"/>
  <c r="G1231" i="121" a="1"/>
  <c r="G1231" i="121" s="1"/>
  <c r="C1231" i="121"/>
  <c r="I1231" i="121" a="1"/>
  <c r="I1231" i="121" s="1"/>
  <c r="B1232" i="121"/>
  <c r="E1231" i="121" a="1"/>
  <c r="E1231" i="121" s="1"/>
  <c r="J1230" i="121" a="1"/>
  <c r="J1230" i="121" s="1"/>
  <c r="K1230" i="121" a="1"/>
  <c r="K1230" i="121" s="1"/>
  <c r="L1232" i="121"/>
  <c r="H1232" i="121" l="1" a="1"/>
  <c r="H1232" i="121" s="1"/>
  <c r="B1233" i="121"/>
  <c r="C1232" i="121"/>
  <c r="G1232" i="121" a="1"/>
  <c r="G1232" i="121" s="1"/>
  <c r="D1232" i="121" a="1"/>
  <c r="D1232" i="121" s="1"/>
  <c r="I1232" i="121" a="1"/>
  <c r="I1232" i="121" s="1"/>
  <c r="E1232" i="121" a="1"/>
  <c r="E1232" i="121" s="1"/>
  <c r="J1231" i="121" a="1"/>
  <c r="J1231" i="121" s="1"/>
  <c r="K1231" i="121" a="1"/>
  <c r="K1231" i="121" s="1"/>
  <c r="L1233" i="121"/>
  <c r="J1232" i="121" l="1" a="1"/>
  <c r="J1232" i="121" s="1"/>
  <c r="K1232" i="121" a="1"/>
  <c r="K1232" i="121" s="1"/>
  <c r="I1233" i="121" a="1"/>
  <c r="I1233" i="121" s="1"/>
  <c r="H1233" i="121" a="1"/>
  <c r="H1233" i="121" s="1"/>
  <c r="B1234" i="121"/>
  <c r="C1233" i="121"/>
  <c r="G1233" i="121" a="1"/>
  <c r="G1233" i="121" s="1"/>
  <c r="E1233" i="121" a="1"/>
  <c r="E1233" i="121" s="1"/>
  <c r="D1233" i="121" a="1"/>
  <c r="D1233" i="121" s="1"/>
  <c r="L1234" i="121"/>
  <c r="K1233" i="121" l="1" a="1"/>
  <c r="K1233" i="121" s="1"/>
  <c r="J1233" i="121" a="1"/>
  <c r="J1233" i="121" s="1"/>
  <c r="E1234" i="121" a="1"/>
  <c r="E1234" i="121" s="1"/>
  <c r="G1234" i="121" a="1"/>
  <c r="G1234" i="121" s="1"/>
  <c r="I1234" i="121" a="1"/>
  <c r="I1234" i="121" s="1"/>
  <c r="C1234" i="121"/>
  <c r="B1235" i="121"/>
  <c r="D1234" i="121" a="1"/>
  <c r="D1234" i="121" s="1"/>
  <c r="H1234" i="121" a="1"/>
  <c r="H1234" i="121" s="1"/>
  <c r="L1235" i="121"/>
  <c r="D1235" i="121" l="1" a="1"/>
  <c r="D1235" i="121" s="1"/>
  <c r="G1235" i="121" a="1"/>
  <c r="G1235" i="121" s="1"/>
  <c r="I1235" i="121" a="1"/>
  <c r="I1235" i="121" s="1"/>
  <c r="H1235" i="121" a="1"/>
  <c r="H1235" i="121" s="1"/>
  <c r="E1235" i="121" a="1"/>
  <c r="E1235" i="121" s="1"/>
  <c r="B1236" i="121"/>
  <c r="C1235" i="121"/>
  <c r="J1234" i="121" a="1"/>
  <c r="J1234" i="121" s="1"/>
  <c r="K1234" i="121" a="1"/>
  <c r="K1234" i="121" s="1"/>
  <c r="L1236" i="121"/>
  <c r="E1236" i="121" l="1" a="1"/>
  <c r="E1236" i="121" s="1"/>
  <c r="H1236" i="121" a="1"/>
  <c r="H1236" i="121" s="1"/>
  <c r="B1237" i="121"/>
  <c r="D1236" i="121" a="1"/>
  <c r="D1236" i="121" s="1"/>
  <c r="G1236" i="121" a="1"/>
  <c r="G1236" i="121" s="1"/>
  <c r="I1236" i="121" a="1"/>
  <c r="I1236" i="121" s="1"/>
  <c r="C1236" i="121"/>
  <c r="J1235" i="121" a="1"/>
  <c r="J1235" i="121" s="1"/>
  <c r="K1235" i="121" a="1"/>
  <c r="K1235" i="121" s="1"/>
  <c r="L1237" i="121"/>
  <c r="J1236" i="121" l="1" a="1"/>
  <c r="J1236" i="121" s="1"/>
  <c r="K1236" i="121" a="1"/>
  <c r="K1236" i="121" s="1"/>
  <c r="G1237" i="121" a="1"/>
  <c r="G1237" i="121" s="1"/>
  <c r="H1237" i="121" a="1"/>
  <c r="H1237" i="121" s="1"/>
  <c r="E1237" i="121" a="1"/>
  <c r="E1237" i="121" s="1"/>
  <c r="I1237" i="121" a="1"/>
  <c r="I1237" i="121" s="1"/>
  <c r="B1238" i="121"/>
  <c r="C1237" i="121"/>
  <c r="D1237" i="121" a="1"/>
  <c r="D1237" i="121" s="1"/>
  <c r="L1238" i="121"/>
  <c r="C1238" i="121" l="1"/>
  <c r="I1238" i="121" a="1"/>
  <c r="I1238" i="121" s="1"/>
  <c r="D1238" i="121" a="1"/>
  <c r="D1238" i="121" s="1"/>
  <c r="G1238" i="121" a="1"/>
  <c r="G1238" i="121" s="1"/>
  <c r="H1238" i="121" a="1"/>
  <c r="H1238" i="121" s="1"/>
  <c r="E1238" i="121" a="1"/>
  <c r="E1238" i="121" s="1"/>
  <c r="B1239" i="121"/>
  <c r="J1237" i="121" a="1"/>
  <c r="J1237" i="121" s="1"/>
  <c r="K1237" i="121" a="1"/>
  <c r="K1237" i="121" s="1"/>
  <c r="L1239" i="121"/>
  <c r="E1239" i="121" l="1" a="1"/>
  <c r="E1239" i="121" s="1"/>
  <c r="I1239" i="121" a="1"/>
  <c r="I1239" i="121" s="1"/>
  <c r="G1239" i="121" a="1"/>
  <c r="G1239" i="121" s="1"/>
  <c r="D1239" i="121" a="1"/>
  <c r="D1239" i="121" s="1"/>
  <c r="C1239" i="121"/>
  <c r="H1239" i="121" a="1"/>
  <c r="H1239" i="121" s="1"/>
  <c r="B1240" i="121"/>
  <c r="K1238" i="121" a="1"/>
  <c r="K1238" i="121" s="1"/>
  <c r="J1238" i="121" a="1"/>
  <c r="J1238" i="121" s="1"/>
  <c r="L1240" i="121"/>
  <c r="G1240" i="121" l="1" a="1"/>
  <c r="G1240" i="121" s="1"/>
  <c r="H1240" i="121" a="1"/>
  <c r="H1240" i="121" s="1"/>
  <c r="B1241" i="121"/>
  <c r="C1240" i="121"/>
  <c r="I1240" i="121" a="1"/>
  <c r="I1240" i="121" s="1"/>
  <c r="D1240" i="121" a="1"/>
  <c r="D1240" i="121" s="1"/>
  <c r="E1240" i="121" a="1"/>
  <c r="E1240" i="121" s="1"/>
  <c r="K1239" i="121" a="1"/>
  <c r="K1239" i="121" s="1"/>
  <c r="J1239" i="121" a="1"/>
  <c r="J1239" i="121" s="1"/>
  <c r="L1241" i="121"/>
  <c r="I1241" i="121" l="1" a="1"/>
  <c r="I1241" i="121" s="1"/>
  <c r="B1242" i="121"/>
  <c r="C1241" i="121"/>
  <c r="G1241" i="121" a="1"/>
  <c r="G1241" i="121" s="1"/>
  <c r="E1241" i="121" a="1"/>
  <c r="E1241" i="121" s="1"/>
  <c r="D1241" i="121" a="1"/>
  <c r="D1241" i="121" s="1"/>
  <c r="H1241" i="121" a="1"/>
  <c r="H1241" i="121" s="1"/>
  <c r="J1240" i="121" a="1"/>
  <c r="J1240" i="121" s="1"/>
  <c r="K1240" i="121" a="1"/>
  <c r="K1240" i="121" s="1"/>
  <c r="L1242" i="121"/>
  <c r="K1241" i="121" l="1" a="1"/>
  <c r="K1241" i="121" s="1"/>
  <c r="J1241" i="121" a="1"/>
  <c r="J1241" i="121" s="1"/>
  <c r="H1242" i="121" a="1"/>
  <c r="H1242" i="121" s="1"/>
  <c r="G1242" i="121" a="1"/>
  <c r="G1242" i="121" s="1"/>
  <c r="I1242" i="121" a="1"/>
  <c r="I1242" i="121" s="1"/>
  <c r="E1242" i="121" a="1"/>
  <c r="E1242" i="121" s="1"/>
  <c r="B1243" i="121"/>
  <c r="D1242" i="121" a="1"/>
  <c r="D1242" i="121" s="1"/>
  <c r="C1242" i="121"/>
  <c r="L1243" i="121"/>
  <c r="D1243" i="121" l="1" a="1"/>
  <c r="D1243" i="121" s="1"/>
  <c r="C1243" i="121"/>
  <c r="I1243" i="121" a="1"/>
  <c r="I1243" i="121" s="1"/>
  <c r="G1243" i="121" a="1"/>
  <c r="G1243" i="121" s="1"/>
  <c r="B1244" i="121"/>
  <c r="H1243" i="121" a="1"/>
  <c r="H1243" i="121" s="1"/>
  <c r="E1243" i="121" a="1"/>
  <c r="E1243" i="121" s="1"/>
  <c r="K1242" i="121" a="1"/>
  <c r="K1242" i="121" s="1"/>
  <c r="J1242" i="121" a="1"/>
  <c r="J1242" i="121" s="1"/>
  <c r="L1244" i="121"/>
  <c r="H1244" i="121" l="1" a="1"/>
  <c r="H1244" i="121" s="1"/>
  <c r="E1244" i="121" a="1"/>
  <c r="E1244" i="121" s="1"/>
  <c r="I1244" i="121" a="1"/>
  <c r="I1244" i="121" s="1"/>
  <c r="B1245" i="121"/>
  <c r="D1244" i="121" a="1"/>
  <c r="D1244" i="121" s="1"/>
  <c r="C1244" i="121"/>
  <c r="G1244" i="121" a="1"/>
  <c r="G1244" i="121" s="1"/>
  <c r="J1243" i="121" a="1"/>
  <c r="J1243" i="121" s="1"/>
  <c r="K1243" i="121" a="1"/>
  <c r="K1243" i="121" s="1"/>
  <c r="L1245" i="121"/>
  <c r="K1244" i="121" l="1" a="1"/>
  <c r="K1244" i="121" s="1"/>
  <c r="J1244" i="121" a="1"/>
  <c r="J1244" i="121" s="1"/>
  <c r="E1245" i="121" a="1"/>
  <c r="E1245" i="121" s="1"/>
  <c r="I1245" i="121" a="1"/>
  <c r="I1245" i="121" s="1"/>
  <c r="B1246" i="121"/>
  <c r="C1245" i="121"/>
  <c r="D1245" i="121" a="1"/>
  <c r="D1245" i="121" s="1"/>
  <c r="G1245" i="121" a="1"/>
  <c r="G1245" i="121" s="1"/>
  <c r="H1245" i="121" a="1"/>
  <c r="H1245" i="121" s="1"/>
  <c r="L1246" i="121"/>
  <c r="K1245" i="121" l="1" a="1"/>
  <c r="K1245" i="121" s="1"/>
  <c r="J1245" i="121" a="1"/>
  <c r="J1245" i="121" s="1"/>
  <c r="E1246" i="121" a="1"/>
  <c r="E1246" i="121" s="1"/>
  <c r="H1246" i="121" a="1"/>
  <c r="H1246" i="121" s="1"/>
  <c r="I1246" i="121" a="1"/>
  <c r="I1246" i="121" s="1"/>
  <c r="D1246" i="121" a="1"/>
  <c r="D1246" i="121" s="1"/>
  <c r="G1246" i="121" a="1"/>
  <c r="G1246" i="121" s="1"/>
  <c r="C1246" i="121"/>
  <c r="B1247" i="121"/>
  <c r="L1247" i="121"/>
  <c r="K1246" i="121" l="1" a="1"/>
  <c r="K1246" i="121" s="1"/>
  <c r="J1246" i="121" a="1"/>
  <c r="J1246" i="121" s="1"/>
  <c r="D1247" i="121" a="1"/>
  <c r="D1247" i="121" s="1"/>
  <c r="H1247" i="121" a="1"/>
  <c r="H1247" i="121" s="1"/>
  <c r="G1247" i="121" a="1"/>
  <c r="G1247" i="121" s="1"/>
  <c r="I1247" i="121" a="1"/>
  <c r="I1247" i="121" s="1"/>
  <c r="E1247" i="121" a="1"/>
  <c r="E1247" i="121" s="1"/>
  <c r="B1248" i="121"/>
  <c r="C1247" i="121"/>
  <c r="L1248" i="121"/>
  <c r="B1249" i="121" l="1"/>
  <c r="C1248" i="121"/>
  <c r="E1248" i="121" a="1"/>
  <c r="E1248" i="121" s="1"/>
  <c r="I1248" i="121" a="1"/>
  <c r="I1248" i="121" s="1"/>
  <c r="G1248" i="121" a="1"/>
  <c r="G1248" i="121" s="1"/>
  <c r="H1248" i="121" a="1"/>
  <c r="H1248" i="121" s="1"/>
  <c r="D1248" i="121" a="1"/>
  <c r="D1248" i="121" s="1"/>
  <c r="K1247" i="121" a="1"/>
  <c r="K1247" i="121" s="1"/>
  <c r="J1247" i="121" a="1"/>
  <c r="J1247" i="121" s="1"/>
  <c r="L1249" i="121"/>
  <c r="K1248" i="121" l="1" a="1"/>
  <c r="K1248" i="121" s="1"/>
  <c r="J1248" i="121" a="1"/>
  <c r="J1248" i="121" s="1"/>
  <c r="D1249" i="121" a="1"/>
  <c r="D1249" i="121" s="1"/>
  <c r="H1249" i="121" a="1"/>
  <c r="H1249" i="121" s="1"/>
  <c r="B1250" i="121"/>
  <c r="C1249" i="121"/>
  <c r="G1249" i="121" a="1"/>
  <c r="G1249" i="121" s="1"/>
  <c r="E1249" i="121" a="1"/>
  <c r="E1249" i="121" s="1"/>
  <c r="I1249" i="121" a="1"/>
  <c r="I1249" i="121" s="1"/>
  <c r="L1250" i="121"/>
  <c r="K1249" i="121" l="1" a="1"/>
  <c r="K1249" i="121" s="1"/>
  <c r="J1249" i="121" a="1"/>
  <c r="J1249" i="121" s="1"/>
  <c r="E1250" i="121" a="1"/>
  <c r="E1250" i="121" s="1"/>
  <c r="G1250" i="121" a="1"/>
  <c r="G1250" i="121" s="1"/>
  <c r="H1250" i="121" a="1"/>
  <c r="H1250" i="121" s="1"/>
  <c r="B1251" i="121"/>
  <c r="C1250" i="121"/>
  <c r="I1250" i="121" a="1"/>
  <c r="I1250" i="121" s="1"/>
  <c r="D1250" i="121" a="1"/>
  <c r="D1250" i="121" s="1"/>
  <c r="L1251" i="121"/>
  <c r="D1251" i="121" l="1" a="1"/>
  <c r="D1251" i="121" s="1"/>
  <c r="E1251" i="121" a="1"/>
  <c r="E1251" i="121" s="1"/>
  <c r="B1252" i="121"/>
  <c r="I1251" i="121" a="1"/>
  <c r="I1251" i="121" s="1"/>
  <c r="C1251" i="121"/>
  <c r="G1251" i="121" a="1"/>
  <c r="G1251" i="121" s="1"/>
  <c r="H1251" i="121" a="1"/>
  <c r="H1251" i="121" s="1"/>
  <c r="K1250" i="121" a="1"/>
  <c r="K1250" i="121" s="1"/>
  <c r="J1250" i="121" a="1"/>
  <c r="J1250" i="121" s="1"/>
  <c r="L1252" i="121"/>
  <c r="J1251" i="121" l="1" a="1"/>
  <c r="J1251" i="121" s="1"/>
  <c r="K1251" i="121" a="1"/>
  <c r="K1251" i="121" s="1"/>
  <c r="D1252" i="121" a="1"/>
  <c r="D1252" i="121" s="1"/>
  <c r="E1252" i="121" a="1"/>
  <c r="E1252" i="121" s="1"/>
  <c r="H1252" i="121" a="1"/>
  <c r="H1252" i="121" s="1"/>
  <c r="C1252" i="121"/>
  <c r="I1252" i="121" a="1"/>
  <c r="I1252" i="121" s="1"/>
  <c r="G1252" i="121" a="1"/>
  <c r="G1252" i="121" s="1"/>
  <c r="B1253" i="121"/>
  <c r="L1253" i="121"/>
  <c r="K1252" i="121" l="1" a="1"/>
  <c r="K1252" i="121" s="1"/>
  <c r="J1252" i="121" a="1"/>
  <c r="J1252" i="121" s="1"/>
  <c r="E1253" i="121" a="1"/>
  <c r="E1253" i="121" s="1"/>
  <c r="I1253" i="121" a="1"/>
  <c r="I1253" i="121" s="1"/>
  <c r="B1254" i="121"/>
  <c r="C1253" i="121"/>
  <c r="H1253" i="121" a="1"/>
  <c r="H1253" i="121" s="1"/>
  <c r="G1253" i="121" a="1"/>
  <c r="G1253" i="121" s="1"/>
  <c r="D1253" i="121" a="1"/>
  <c r="D1253" i="121" s="1"/>
  <c r="L1254" i="121"/>
  <c r="K1253" i="121" l="1" a="1"/>
  <c r="K1253" i="121" s="1"/>
  <c r="J1253" i="121" a="1"/>
  <c r="J1253" i="121" s="1"/>
  <c r="H1254" i="121" a="1"/>
  <c r="H1254" i="121" s="1"/>
  <c r="I1254" i="121" a="1"/>
  <c r="I1254" i="121" s="1"/>
  <c r="D1254" i="121" a="1"/>
  <c r="D1254" i="121" s="1"/>
  <c r="G1254" i="121" a="1"/>
  <c r="G1254" i="121" s="1"/>
  <c r="B1255" i="121"/>
  <c r="E1254" i="121" a="1"/>
  <c r="E1254" i="121" s="1"/>
  <c r="C1254" i="121"/>
  <c r="L1255" i="121"/>
  <c r="D1255" i="121" l="1" a="1"/>
  <c r="D1255" i="121" s="1"/>
  <c r="H1255" i="121" a="1"/>
  <c r="H1255" i="121" s="1"/>
  <c r="C1255" i="121"/>
  <c r="G1255" i="121" a="1"/>
  <c r="G1255" i="121" s="1"/>
  <c r="B1256" i="121"/>
  <c r="E1255" i="121" a="1"/>
  <c r="E1255" i="121" s="1"/>
  <c r="I1255" i="121" a="1"/>
  <c r="I1255" i="121" s="1"/>
  <c r="K1254" i="121" a="1"/>
  <c r="K1254" i="121" s="1"/>
  <c r="J1254" i="121" a="1"/>
  <c r="J1254" i="121" s="1"/>
  <c r="L1256" i="121"/>
  <c r="B1257" i="121" l="1"/>
  <c r="C1256" i="121"/>
  <c r="G1256" i="121" a="1"/>
  <c r="G1256" i="121" s="1"/>
  <c r="I1256" i="121" a="1"/>
  <c r="I1256" i="121" s="1"/>
  <c r="E1256" i="121" a="1"/>
  <c r="E1256" i="121" s="1"/>
  <c r="H1256" i="121" a="1"/>
  <c r="H1256" i="121" s="1"/>
  <c r="D1256" i="121" a="1"/>
  <c r="D1256" i="121" s="1"/>
  <c r="K1255" i="121" a="1"/>
  <c r="K1255" i="121" s="1"/>
  <c r="J1255" i="121" a="1"/>
  <c r="J1255" i="121" s="1"/>
  <c r="L1257" i="121"/>
  <c r="J1256" i="121" l="1" a="1"/>
  <c r="J1256" i="121" s="1"/>
  <c r="K1256" i="121" a="1"/>
  <c r="K1256" i="121" s="1"/>
  <c r="B1258" i="121"/>
  <c r="C1257" i="121"/>
  <c r="G1257" i="121" a="1"/>
  <c r="G1257" i="121" s="1"/>
  <c r="E1257" i="121" a="1"/>
  <c r="E1257" i="121" s="1"/>
  <c r="I1257" i="121" a="1"/>
  <c r="I1257" i="121" s="1"/>
  <c r="H1257" i="121" a="1"/>
  <c r="H1257" i="121" s="1"/>
  <c r="D1257" i="121" a="1"/>
  <c r="D1257" i="121" s="1"/>
  <c r="L1258" i="121"/>
  <c r="K1257" i="121" l="1" a="1"/>
  <c r="K1257" i="121" s="1"/>
  <c r="J1257" i="121" a="1"/>
  <c r="J1257" i="121" s="1"/>
  <c r="B1259" i="121"/>
  <c r="G1258" i="121" a="1"/>
  <c r="G1258" i="121" s="1"/>
  <c r="I1258" i="121" a="1"/>
  <c r="I1258" i="121" s="1"/>
  <c r="C1258" i="121"/>
  <c r="E1258" i="121" a="1"/>
  <c r="E1258" i="121" s="1"/>
  <c r="D1258" i="121" a="1"/>
  <c r="D1258" i="121" s="1"/>
  <c r="H1258" i="121" a="1"/>
  <c r="H1258" i="121" s="1"/>
  <c r="L1259" i="121"/>
  <c r="K1258" i="121" l="1" a="1"/>
  <c r="K1258" i="121" s="1"/>
  <c r="J1258" i="121" a="1"/>
  <c r="J1258" i="121" s="1"/>
  <c r="D1259" i="121" a="1"/>
  <c r="D1259" i="121" s="1"/>
  <c r="H1259" i="121" a="1"/>
  <c r="H1259" i="121" s="1"/>
  <c r="B1260" i="121"/>
  <c r="C1259" i="121"/>
  <c r="I1259" i="121" a="1"/>
  <c r="I1259" i="121" s="1"/>
  <c r="G1259" i="121" a="1"/>
  <c r="G1259" i="121" s="1"/>
  <c r="E1259" i="121" a="1"/>
  <c r="E1259" i="121" s="1"/>
  <c r="L1260" i="121"/>
  <c r="J1259" i="121" l="1" a="1"/>
  <c r="J1259" i="121" s="1"/>
  <c r="K1259" i="121" a="1"/>
  <c r="K1259" i="121" s="1"/>
  <c r="D1260" i="121" a="1"/>
  <c r="D1260" i="121" s="1"/>
  <c r="G1260" i="121" a="1"/>
  <c r="G1260" i="121" s="1"/>
  <c r="E1260" i="121" a="1"/>
  <c r="E1260" i="121" s="1"/>
  <c r="H1260" i="121" a="1"/>
  <c r="H1260" i="121" s="1"/>
  <c r="B1261" i="121"/>
  <c r="I1260" i="121" a="1"/>
  <c r="I1260" i="121" s="1"/>
  <c r="C1260" i="121"/>
  <c r="L1261" i="121"/>
  <c r="D1261" i="121" l="1" a="1"/>
  <c r="D1261" i="121" s="1"/>
  <c r="H1261" i="121" a="1"/>
  <c r="H1261" i="121" s="1"/>
  <c r="E1261" i="121" a="1"/>
  <c r="E1261" i="121" s="1"/>
  <c r="I1261" i="121" a="1"/>
  <c r="I1261" i="121" s="1"/>
  <c r="B1262" i="121"/>
  <c r="C1261" i="121"/>
  <c r="G1261" i="121" a="1"/>
  <c r="G1261" i="121" s="1"/>
  <c r="J1260" i="121" a="1"/>
  <c r="J1260" i="121" s="1"/>
  <c r="K1260" i="121" a="1"/>
  <c r="K1260" i="121" s="1"/>
  <c r="L1262" i="121"/>
  <c r="J1261" i="121" l="1" a="1"/>
  <c r="J1261" i="121" s="1"/>
  <c r="K1261" i="121" a="1"/>
  <c r="K1261" i="121" s="1"/>
  <c r="C1262" i="121"/>
  <c r="I1262" i="121" a="1"/>
  <c r="I1262" i="121" s="1"/>
  <c r="D1262" i="121" a="1"/>
  <c r="D1262" i="121" s="1"/>
  <c r="G1262" i="121" a="1"/>
  <c r="G1262" i="121" s="1"/>
  <c r="H1262" i="121" a="1"/>
  <c r="H1262" i="121" s="1"/>
  <c r="B1263" i="121"/>
  <c r="E1262" i="121" a="1"/>
  <c r="E1262" i="121" s="1"/>
  <c r="L1263" i="121"/>
  <c r="D1263" i="121" l="1" a="1"/>
  <c r="D1263" i="121" s="1"/>
  <c r="H1263" i="121" a="1"/>
  <c r="H1263" i="121" s="1"/>
  <c r="B1264" i="121"/>
  <c r="E1263" i="121" a="1"/>
  <c r="E1263" i="121" s="1"/>
  <c r="C1263" i="121"/>
  <c r="G1263" i="121" a="1"/>
  <c r="G1263" i="121" s="1"/>
  <c r="I1263" i="121" a="1"/>
  <c r="I1263" i="121" s="1"/>
  <c r="J1262" i="121" a="1"/>
  <c r="J1262" i="121" s="1"/>
  <c r="K1262" i="121" a="1"/>
  <c r="K1262" i="121" s="1"/>
  <c r="L1264" i="121"/>
  <c r="K1263" i="121" l="1" a="1"/>
  <c r="K1263" i="121" s="1"/>
  <c r="J1263" i="121" a="1"/>
  <c r="J1263" i="121" s="1"/>
  <c r="E1264" i="121" a="1"/>
  <c r="E1264" i="121" s="1"/>
  <c r="I1264" i="121" a="1"/>
  <c r="I1264" i="121" s="1"/>
  <c r="H1264" i="121" a="1"/>
  <c r="H1264" i="121" s="1"/>
  <c r="B1265" i="121"/>
  <c r="C1264" i="121"/>
  <c r="D1264" i="121" a="1"/>
  <c r="D1264" i="121" s="1"/>
  <c r="G1264" i="121" a="1"/>
  <c r="G1264" i="121" s="1"/>
  <c r="L1265" i="121"/>
  <c r="I1265" i="121" l="1" a="1"/>
  <c r="I1265" i="121" s="1"/>
  <c r="D1265" i="121" a="1"/>
  <c r="D1265" i="121" s="1"/>
  <c r="B1266" i="121"/>
  <c r="C1265" i="121"/>
  <c r="G1265" i="121" a="1"/>
  <c r="G1265" i="121" s="1"/>
  <c r="E1265" i="121" a="1"/>
  <c r="E1265" i="121" s="1"/>
  <c r="H1265" i="121" a="1"/>
  <c r="H1265" i="121" s="1"/>
  <c r="J1264" i="121" a="1"/>
  <c r="J1264" i="121" s="1"/>
  <c r="K1264" i="121" a="1"/>
  <c r="K1264" i="121" s="1"/>
  <c r="L1266" i="121"/>
  <c r="K1265" i="121" l="1" a="1"/>
  <c r="K1265" i="121" s="1"/>
  <c r="J1265" i="121" a="1"/>
  <c r="J1265" i="121" s="1"/>
  <c r="B1267" i="121"/>
  <c r="D1266" i="121" a="1"/>
  <c r="D1266" i="121" s="1"/>
  <c r="G1266" i="121" a="1"/>
  <c r="G1266" i="121" s="1"/>
  <c r="I1266" i="121" a="1"/>
  <c r="I1266" i="121" s="1"/>
  <c r="E1266" i="121" a="1"/>
  <c r="E1266" i="121" s="1"/>
  <c r="C1266" i="121"/>
  <c r="H1266" i="121" a="1"/>
  <c r="H1266" i="121" s="1"/>
  <c r="L1267" i="121"/>
  <c r="J1266" i="121" l="1" a="1"/>
  <c r="J1266" i="121" s="1"/>
  <c r="K1266" i="121" a="1"/>
  <c r="K1266" i="121" s="1"/>
  <c r="D1267" i="121" a="1"/>
  <c r="D1267" i="121" s="1"/>
  <c r="C1267" i="121"/>
  <c r="E1267" i="121" a="1"/>
  <c r="E1267" i="121" s="1"/>
  <c r="H1267" i="121" a="1"/>
  <c r="H1267" i="121" s="1"/>
  <c r="B1268" i="121"/>
  <c r="I1267" i="121" a="1"/>
  <c r="I1267" i="121" s="1"/>
  <c r="G1267" i="121" a="1"/>
  <c r="G1267" i="121" s="1"/>
  <c r="L1268" i="121"/>
  <c r="G1268" i="121" l="1" a="1"/>
  <c r="G1268" i="121" s="1"/>
  <c r="E1268" i="121" a="1"/>
  <c r="E1268" i="121" s="1"/>
  <c r="H1268" i="121" a="1"/>
  <c r="H1268" i="121" s="1"/>
  <c r="B1269" i="121"/>
  <c r="C1268" i="121"/>
  <c r="D1268" i="121" a="1"/>
  <c r="D1268" i="121" s="1"/>
  <c r="I1268" i="121" a="1"/>
  <c r="I1268" i="121" s="1"/>
  <c r="J1267" i="121" a="1"/>
  <c r="J1267" i="121" s="1"/>
  <c r="K1267" i="121" a="1"/>
  <c r="K1267" i="121" s="1"/>
  <c r="L1269" i="121"/>
  <c r="E1269" i="121" l="1" a="1"/>
  <c r="E1269" i="121" s="1"/>
  <c r="I1269" i="121" a="1"/>
  <c r="I1269" i="121" s="1"/>
  <c r="B1270" i="121"/>
  <c r="C1269" i="121"/>
  <c r="G1269" i="121" a="1"/>
  <c r="G1269" i="121" s="1"/>
  <c r="H1269" i="121" a="1"/>
  <c r="H1269" i="121" s="1"/>
  <c r="D1269" i="121" a="1"/>
  <c r="D1269" i="121" s="1"/>
  <c r="J1268" i="121" a="1"/>
  <c r="J1268" i="121" s="1"/>
  <c r="K1268" i="121" a="1"/>
  <c r="K1268" i="121" s="1"/>
  <c r="L1270" i="121"/>
  <c r="J1269" i="121" l="1" a="1"/>
  <c r="J1269" i="121" s="1"/>
  <c r="K1269" i="121" a="1"/>
  <c r="K1269" i="121" s="1"/>
  <c r="I1270" i="121" a="1"/>
  <c r="I1270" i="121" s="1"/>
  <c r="D1270" i="121" a="1"/>
  <c r="D1270" i="121" s="1"/>
  <c r="G1270" i="121" a="1"/>
  <c r="G1270" i="121" s="1"/>
  <c r="C1270" i="121"/>
  <c r="B1271" i="121"/>
  <c r="E1270" i="121" a="1"/>
  <c r="E1270" i="121" s="1"/>
  <c r="H1270" i="121" a="1"/>
  <c r="H1270" i="121" s="1"/>
  <c r="L1271" i="121"/>
  <c r="D1271" i="121" l="1" a="1"/>
  <c r="D1271" i="121" s="1"/>
  <c r="E1271" i="121" a="1"/>
  <c r="E1271" i="121" s="1"/>
  <c r="H1271" i="121" a="1"/>
  <c r="H1271" i="121" s="1"/>
  <c r="I1271" i="121" a="1"/>
  <c r="I1271" i="121" s="1"/>
  <c r="B1272" i="121"/>
  <c r="C1271" i="121"/>
  <c r="G1271" i="121" a="1"/>
  <c r="G1271" i="121" s="1"/>
  <c r="J1270" i="121" a="1"/>
  <c r="J1270" i="121" s="1"/>
  <c r="K1270" i="121" a="1"/>
  <c r="K1270" i="121" s="1"/>
  <c r="L1272" i="121"/>
  <c r="J1271" i="121" l="1" a="1"/>
  <c r="J1271" i="121" s="1"/>
  <c r="K1271" i="121" a="1"/>
  <c r="K1271" i="121" s="1"/>
  <c r="I1272" i="121" a="1"/>
  <c r="I1272" i="121" s="1"/>
  <c r="G1272" i="121" a="1"/>
  <c r="G1272" i="121" s="1"/>
  <c r="H1272" i="121" a="1"/>
  <c r="H1272" i="121" s="1"/>
  <c r="B1273" i="121"/>
  <c r="C1272" i="121"/>
  <c r="E1272" i="121" a="1"/>
  <c r="E1272" i="121" s="1"/>
  <c r="D1272" i="121" a="1"/>
  <c r="D1272" i="121" s="1"/>
  <c r="L1273" i="121"/>
  <c r="H1273" i="121" l="1" a="1"/>
  <c r="H1273" i="121" s="1"/>
  <c r="I1273" i="121" a="1"/>
  <c r="I1273" i="121" s="1"/>
  <c r="B1274" i="121"/>
  <c r="C1273" i="121"/>
  <c r="G1273" i="121" a="1"/>
  <c r="G1273" i="121" s="1"/>
  <c r="E1273" i="121" a="1"/>
  <c r="E1273" i="121" s="1"/>
  <c r="D1273" i="121" a="1"/>
  <c r="D1273" i="121" s="1"/>
  <c r="J1272" i="121" a="1"/>
  <c r="J1272" i="121" s="1"/>
  <c r="K1272" i="121" a="1"/>
  <c r="K1272" i="121" s="1"/>
  <c r="L1274" i="121"/>
  <c r="K1273" i="121" l="1" a="1"/>
  <c r="K1273" i="121" s="1"/>
  <c r="J1273" i="121" a="1"/>
  <c r="J1273" i="121" s="1"/>
  <c r="C1274" i="121"/>
  <c r="B1275" i="121"/>
  <c r="I1274" i="121" a="1"/>
  <c r="I1274" i="121" s="1"/>
  <c r="G1274" i="121" a="1"/>
  <c r="G1274" i="121" s="1"/>
  <c r="H1274" i="121" a="1"/>
  <c r="H1274" i="121" s="1"/>
  <c r="E1274" i="121" a="1"/>
  <c r="E1274" i="121" s="1"/>
  <c r="D1274" i="121" a="1"/>
  <c r="D1274" i="121" s="1"/>
  <c r="L1275" i="121"/>
  <c r="J1274" i="121" l="1" a="1"/>
  <c r="J1274" i="121" s="1"/>
  <c r="K1274" i="121" a="1"/>
  <c r="K1274" i="121" s="1"/>
  <c r="D1275" i="121" a="1"/>
  <c r="D1275" i="121" s="1"/>
  <c r="G1275" i="121" a="1"/>
  <c r="G1275" i="121" s="1"/>
  <c r="E1275" i="121" a="1"/>
  <c r="E1275" i="121" s="1"/>
  <c r="C1275" i="121"/>
  <c r="H1275" i="121" a="1"/>
  <c r="H1275" i="121" s="1"/>
  <c r="B1276" i="121"/>
  <c r="I1275" i="121" a="1"/>
  <c r="I1275" i="121" s="1"/>
  <c r="L1276" i="121"/>
  <c r="E1276" i="121" l="1" a="1"/>
  <c r="E1276" i="121" s="1"/>
  <c r="H1276" i="121" a="1"/>
  <c r="H1276" i="121" s="1"/>
  <c r="D1276" i="121" a="1"/>
  <c r="D1276" i="121" s="1"/>
  <c r="C1276" i="121"/>
  <c r="B1277" i="121"/>
  <c r="I1276" i="121" a="1"/>
  <c r="I1276" i="121" s="1"/>
  <c r="G1276" i="121" a="1"/>
  <c r="G1276" i="121" s="1"/>
  <c r="J1275" i="121" a="1"/>
  <c r="J1275" i="121" s="1"/>
  <c r="K1275" i="121" a="1"/>
  <c r="K1275" i="121" s="1"/>
  <c r="L1277" i="121"/>
  <c r="J1276" i="121" l="1" a="1"/>
  <c r="J1276" i="121" s="1"/>
  <c r="K1276" i="121" a="1"/>
  <c r="K1276" i="121" s="1"/>
  <c r="D1277" i="121" a="1"/>
  <c r="D1277" i="121" s="1"/>
  <c r="E1277" i="121" a="1"/>
  <c r="E1277" i="121" s="1"/>
  <c r="I1277" i="121" a="1"/>
  <c r="I1277" i="121" s="1"/>
  <c r="B1278" i="121"/>
  <c r="C1277" i="121"/>
  <c r="H1277" i="121" a="1"/>
  <c r="H1277" i="121" s="1"/>
  <c r="G1277" i="121" a="1"/>
  <c r="G1277" i="121" s="1"/>
  <c r="L1278" i="121"/>
  <c r="B1279" i="121" l="1"/>
  <c r="E1278" i="121" a="1"/>
  <c r="E1278" i="121" s="1"/>
  <c r="I1278" i="121" a="1"/>
  <c r="I1278" i="121" s="1"/>
  <c r="D1278" i="121" a="1"/>
  <c r="D1278" i="121" s="1"/>
  <c r="G1278" i="121" a="1"/>
  <c r="G1278" i="121" s="1"/>
  <c r="C1278" i="121"/>
  <c r="H1278" i="121" a="1"/>
  <c r="H1278" i="121" s="1"/>
  <c r="J1277" i="121" a="1"/>
  <c r="J1277" i="121" s="1"/>
  <c r="K1277" i="121" a="1"/>
  <c r="K1277" i="121" s="1"/>
  <c r="L1279" i="121"/>
  <c r="K1278" i="121" l="1" a="1"/>
  <c r="K1278" i="121" s="1"/>
  <c r="J1278" i="121" a="1"/>
  <c r="J1278" i="121" s="1"/>
  <c r="E1279" i="121" a="1"/>
  <c r="E1279" i="121" s="1"/>
  <c r="I1279" i="121" a="1"/>
  <c r="I1279" i="121" s="1"/>
  <c r="B1280" i="121"/>
  <c r="D1279" i="121" a="1"/>
  <c r="D1279" i="121" s="1"/>
  <c r="C1279" i="121"/>
  <c r="G1279" i="121" a="1"/>
  <c r="G1279" i="121" s="1"/>
  <c r="H1279" i="121" a="1"/>
  <c r="H1279" i="121" s="1"/>
  <c r="L1280" i="121"/>
  <c r="K1279" i="121" l="1" a="1"/>
  <c r="K1279" i="121" s="1"/>
  <c r="J1279" i="121" a="1"/>
  <c r="J1279" i="121" s="1"/>
  <c r="D1280" i="121" a="1"/>
  <c r="D1280" i="121" s="1"/>
  <c r="G1280" i="121" a="1"/>
  <c r="G1280" i="121" s="1"/>
  <c r="H1280" i="121" a="1"/>
  <c r="H1280" i="121" s="1"/>
  <c r="B1281" i="121"/>
  <c r="C1280" i="121"/>
  <c r="I1280" i="121" a="1"/>
  <c r="I1280" i="121" s="1"/>
  <c r="E1280" i="121" a="1"/>
  <c r="E1280" i="121" s="1"/>
  <c r="L1281" i="121"/>
  <c r="B1282" i="121" l="1"/>
  <c r="I1281" i="121" a="1"/>
  <c r="I1281" i="121" s="1"/>
  <c r="C1281" i="121"/>
  <c r="G1281" i="121" a="1"/>
  <c r="G1281" i="121" s="1"/>
  <c r="E1281" i="121" a="1"/>
  <c r="E1281" i="121" s="1"/>
  <c r="D1281" i="121" a="1"/>
  <c r="D1281" i="121" s="1"/>
  <c r="H1281" i="121" a="1"/>
  <c r="H1281" i="121" s="1"/>
  <c r="J1280" i="121" a="1"/>
  <c r="J1280" i="121" s="1"/>
  <c r="K1280" i="121" a="1"/>
  <c r="K1280" i="121" s="1"/>
  <c r="L1282" i="121"/>
  <c r="C1282" i="121" l="1"/>
  <c r="G1282" i="121" a="1"/>
  <c r="G1282" i="121" s="1"/>
  <c r="I1282" i="121" a="1"/>
  <c r="I1282" i="121" s="1"/>
  <c r="B1283" i="121"/>
  <c r="D1282" i="121" a="1"/>
  <c r="D1282" i="121" s="1"/>
  <c r="H1282" i="121" a="1"/>
  <c r="H1282" i="121" s="1"/>
  <c r="E1282" i="121" a="1"/>
  <c r="E1282" i="121" s="1"/>
  <c r="K1281" i="121" a="1"/>
  <c r="K1281" i="121" s="1"/>
  <c r="J1281" i="121" a="1"/>
  <c r="J1281" i="121" s="1"/>
  <c r="L1283" i="121"/>
  <c r="I1283" i="121" l="1" a="1"/>
  <c r="I1283" i="121" s="1"/>
  <c r="C1283" i="121"/>
  <c r="H1283" i="121" a="1"/>
  <c r="H1283" i="121" s="1"/>
  <c r="E1283" i="121" a="1"/>
  <c r="E1283" i="121" s="1"/>
  <c r="B1284" i="121"/>
  <c r="D1283" i="121" a="1"/>
  <c r="D1283" i="121" s="1"/>
  <c r="G1283" i="121" a="1"/>
  <c r="G1283" i="121" s="1"/>
  <c r="K1282" i="121" a="1"/>
  <c r="K1282" i="121" s="1"/>
  <c r="J1282" i="121" a="1"/>
  <c r="J1282" i="121" s="1"/>
  <c r="L1284" i="121"/>
  <c r="J1283" i="121" l="1" a="1"/>
  <c r="J1283" i="121" s="1"/>
  <c r="K1283" i="121" a="1"/>
  <c r="K1283" i="121" s="1"/>
  <c r="E1284" i="121" a="1"/>
  <c r="E1284" i="121" s="1"/>
  <c r="H1284" i="121" a="1"/>
  <c r="H1284" i="121" s="1"/>
  <c r="G1284" i="121" a="1"/>
  <c r="G1284" i="121" s="1"/>
  <c r="C1284" i="121"/>
  <c r="B1285" i="121"/>
  <c r="D1284" i="121" a="1"/>
  <c r="D1284" i="121" s="1"/>
  <c r="I1284" i="121" a="1"/>
  <c r="I1284" i="121" s="1"/>
  <c r="L1285" i="121"/>
  <c r="E1285" i="121" l="1" a="1"/>
  <c r="E1285" i="121" s="1"/>
  <c r="I1285" i="121" a="1"/>
  <c r="I1285" i="121" s="1"/>
  <c r="B1286" i="121"/>
  <c r="C1285" i="121"/>
  <c r="D1285" i="121" a="1"/>
  <c r="D1285" i="121" s="1"/>
  <c r="H1285" i="121" a="1"/>
  <c r="H1285" i="121" s="1"/>
  <c r="G1285" i="121" a="1"/>
  <c r="G1285" i="121" s="1"/>
  <c r="K1284" i="121" a="1"/>
  <c r="K1284" i="121" s="1"/>
  <c r="J1284" i="121" a="1"/>
  <c r="J1284" i="121" s="1"/>
  <c r="L1286" i="121"/>
  <c r="K1285" i="121" l="1" a="1"/>
  <c r="K1285" i="121" s="1"/>
  <c r="J1285" i="121" a="1"/>
  <c r="J1285" i="121" s="1"/>
  <c r="B1287" i="121"/>
  <c r="I1286" i="121" a="1"/>
  <c r="I1286" i="121" s="1"/>
  <c r="D1286" i="121" a="1"/>
  <c r="D1286" i="121" s="1"/>
  <c r="G1286" i="121" a="1"/>
  <c r="G1286" i="121" s="1"/>
  <c r="H1286" i="121" a="1"/>
  <c r="H1286" i="121" s="1"/>
  <c r="E1286" i="121" a="1"/>
  <c r="E1286" i="121" s="1"/>
  <c r="C1286" i="121"/>
  <c r="L1287" i="121"/>
  <c r="K1286" i="121" l="1" a="1"/>
  <c r="K1286" i="121" s="1"/>
  <c r="J1286" i="121" a="1"/>
  <c r="J1286" i="121" s="1"/>
  <c r="D1287" i="121" a="1"/>
  <c r="D1287" i="121" s="1"/>
  <c r="H1287" i="121" a="1"/>
  <c r="H1287" i="121" s="1"/>
  <c r="G1287" i="121" a="1"/>
  <c r="G1287" i="121" s="1"/>
  <c r="C1287" i="121"/>
  <c r="I1287" i="121" a="1"/>
  <c r="I1287" i="121" s="1"/>
  <c r="B1288" i="121"/>
  <c r="E1287" i="121" a="1"/>
  <c r="E1287" i="121" s="1"/>
  <c r="L1288" i="121"/>
  <c r="H1288" i="121" l="1" a="1"/>
  <c r="H1288" i="121" s="1"/>
  <c r="B1289" i="121"/>
  <c r="C1288" i="121"/>
  <c r="D1288" i="121" a="1"/>
  <c r="D1288" i="121" s="1"/>
  <c r="E1288" i="121" a="1"/>
  <c r="E1288" i="121" s="1"/>
  <c r="I1288" i="121" a="1"/>
  <c r="I1288" i="121" s="1"/>
  <c r="G1288" i="121" a="1"/>
  <c r="G1288" i="121" s="1"/>
  <c r="J1287" i="121" a="1"/>
  <c r="J1287" i="121" s="1"/>
  <c r="K1287" i="121" a="1"/>
  <c r="K1287" i="121" s="1"/>
  <c r="L1289" i="121"/>
  <c r="H1289" i="121" l="1" a="1"/>
  <c r="H1289" i="121" s="1"/>
  <c r="B1290" i="121"/>
  <c r="C1289" i="121"/>
  <c r="G1289" i="121" a="1"/>
  <c r="G1289" i="121" s="1"/>
  <c r="E1289" i="121" a="1"/>
  <c r="E1289" i="121" s="1"/>
  <c r="I1289" i="121" a="1"/>
  <c r="I1289" i="121" s="1"/>
  <c r="D1289" i="121" a="1"/>
  <c r="D1289" i="121" s="1"/>
  <c r="J1288" i="121" a="1"/>
  <c r="J1288" i="121" s="1"/>
  <c r="K1288" i="121" a="1"/>
  <c r="K1288" i="121" s="1"/>
  <c r="L1290" i="121"/>
  <c r="K1289" i="121" l="1" a="1"/>
  <c r="K1289" i="121" s="1"/>
  <c r="J1289" i="121" a="1"/>
  <c r="J1289" i="121" s="1"/>
  <c r="H1290" i="121" a="1"/>
  <c r="H1290" i="121" s="1"/>
  <c r="I1290" i="121" a="1"/>
  <c r="I1290" i="121" s="1"/>
  <c r="D1290" i="121" a="1"/>
  <c r="D1290" i="121" s="1"/>
  <c r="C1290" i="121"/>
  <c r="G1290" i="121" a="1"/>
  <c r="G1290" i="121" s="1"/>
  <c r="B1291" i="121"/>
  <c r="E1290" i="121" a="1"/>
  <c r="E1290" i="121" s="1"/>
  <c r="L1291" i="121"/>
  <c r="D1291" i="121" l="1" a="1"/>
  <c r="D1291" i="121" s="1"/>
  <c r="B1292" i="121"/>
  <c r="H1291" i="121" a="1"/>
  <c r="H1291" i="121" s="1"/>
  <c r="G1291" i="121" a="1"/>
  <c r="G1291" i="121" s="1"/>
  <c r="E1291" i="121" a="1"/>
  <c r="E1291" i="121" s="1"/>
  <c r="C1291" i="121"/>
  <c r="I1291" i="121" a="1"/>
  <c r="I1291" i="121" s="1"/>
  <c r="J1290" i="121" a="1"/>
  <c r="J1290" i="121" s="1"/>
  <c r="K1290" i="121" a="1"/>
  <c r="K1290" i="121" s="1"/>
  <c r="L1292" i="121"/>
  <c r="K1291" i="121" l="1" a="1"/>
  <c r="K1291" i="121" s="1"/>
  <c r="J1291" i="121" a="1"/>
  <c r="J1291" i="121" s="1"/>
  <c r="B1293" i="121"/>
  <c r="E1292" i="121" a="1"/>
  <c r="E1292" i="121" s="1"/>
  <c r="H1292" i="121" a="1"/>
  <c r="H1292" i="121" s="1"/>
  <c r="I1292" i="121" a="1"/>
  <c r="I1292" i="121" s="1"/>
  <c r="D1292" i="121" a="1"/>
  <c r="D1292" i="121" s="1"/>
  <c r="G1292" i="121" a="1"/>
  <c r="G1292" i="121" s="1"/>
  <c r="C1292" i="121"/>
  <c r="L1293" i="121"/>
  <c r="K1292" i="121" l="1" a="1"/>
  <c r="K1292" i="121" s="1"/>
  <c r="J1292" i="121" a="1"/>
  <c r="J1292" i="121" s="1"/>
  <c r="E1293" i="121" a="1"/>
  <c r="E1293" i="121" s="1"/>
  <c r="I1293" i="121" a="1"/>
  <c r="I1293" i="121" s="1"/>
  <c r="B1294" i="121"/>
  <c r="C1293" i="121"/>
  <c r="G1293" i="121" a="1"/>
  <c r="G1293" i="121" s="1"/>
  <c r="D1293" i="121" a="1"/>
  <c r="D1293" i="121" s="1"/>
  <c r="H1293" i="121" a="1"/>
  <c r="H1293" i="121" s="1"/>
  <c r="L1294" i="121"/>
  <c r="K1293" i="121" l="1" a="1"/>
  <c r="K1293" i="121" s="1"/>
  <c r="J1293" i="121" a="1"/>
  <c r="J1293" i="121" s="1"/>
  <c r="H1294" i="121" a="1"/>
  <c r="H1294" i="121" s="1"/>
  <c r="C1294" i="121"/>
  <c r="I1294" i="121" a="1"/>
  <c r="I1294" i="121" s="1"/>
  <c r="G1294" i="121" a="1"/>
  <c r="G1294" i="121" s="1"/>
  <c r="B1295" i="121"/>
  <c r="E1294" i="121" a="1"/>
  <c r="E1294" i="121" s="1"/>
  <c r="D1294" i="121" a="1"/>
  <c r="D1294" i="121" s="1"/>
  <c r="L1295" i="121"/>
  <c r="D1295" i="121" l="1" a="1"/>
  <c r="D1295" i="121" s="1"/>
  <c r="H1295" i="121" a="1"/>
  <c r="H1295" i="121" s="1"/>
  <c r="I1295" i="121" a="1"/>
  <c r="I1295" i="121" s="1"/>
  <c r="G1295" i="121" a="1"/>
  <c r="G1295" i="121" s="1"/>
  <c r="B1296" i="121"/>
  <c r="E1295" i="121" a="1"/>
  <c r="E1295" i="121" s="1"/>
  <c r="C1295" i="121"/>
  <c r="K1294" i="121" a="1"/>
  <c r="K1294" i="121" s="1"/>
  <c r="J1294" i="121" a="1"/>
  <c r="J1294" i="121" s="1"/>
  <c r="L1296" i="121"/>
  <c r="H1296" i="121" l="1" a="1"/>
  <c r="H1296" i="121" s="1"/>
  <c r="B1297" i="121"/>
  <c r="C1296" i="121"/>
  <c r="G1296" i="121" a="1"/>
  <c r="G1296" i="121" s="1"/>
  <c r="D1296" i="121" a="1"/>
  <c r="D1296" i="121" s="1"/>
  <c r="I1296" i="121" a="1"/>
  <c r="I1296" i="121" s="1"/>
  <c r="E1296" i="121" a="1"/>
  <c r="E1296" i="121" s="1"/>
  <c r="K1295" i="121" a="1"/>
  <c r="K1295" i="121" s="1"/>
  <c r="J1295" i="121" a="1"/>
  <c r="J1295" i="121" s="1"/>
  <c r="L1297" i="121"/>
  <c r="J1296" i="121" l="1" a="1"/>
  <c r="J1296" i="121" s="1"/>
  <c r="K1296" i="121" a="1"/>
  <c r="K1296" i="121" s="1"/>
  <c r="H1297" i="121" a="1"/>
  <c r="H1297" i="121" s="1"/>
  <c r="B1298" i="121"/>
  <c r="C1297" i="121"/>
  <c r="I1297" i="121" a="1"/>
  <c r="I1297" i="121" s="1"/>
  <c r="G1297" i="121" a="1"/>
  <c r="G1297" i="121" s="1"/>
  <c r="E1297" i="121" a="1"/>
  <c r="E1297" i="121" s="1"/>
  <c r="D1297" i="121" a="1"/>
  <c r="D1297" i="121" s="1"/>
  <c r="L1298" i="121"/>
  <c r="K1297" i="121" l="1" a="1"/>
  <c r="K1297" i="121" s="1"/>
  <c r="J1297" i="121" a="1"/>
  <c r="J1297" i="121" s="1"/>
  <c r="E1298" i="121" a="1"/>
  <c r="E1298" i="121" s="1"/>
  <c r="G1298" i="121" a="1"/>
  <c r="G1298" i="121" s="1"/>
  <c r="I1298" i="121" a="1"/>
  <c r="I1298" i="121" s="1"/>
  <c r="C1298" i="121"/>
  <c r="B1299" i="121"/>
  <c r="D1298" i="121" a="1"/>
  <c r="D1298" i="121" s="1"/>
  <c r="H1298" i="121" a="1"/>
  <c r="H1298" i="121" s="1"/>
  <c r="L1299" i="121"/>
  <c r="G1299" i="121" l="1" a="1"/>
  <c r="G1299" i="121" s="1"/>
  <c r="I1299" i="121" a="1"/>
  <c r="I1299" i="121" s="1"/>
  <c r="B1300" i="121"/>
  <c r="E1299" i="121" a="1"/>
  <c r="E1299" i="121" s="1"/>
  <c r="H1299" i="121" a="1"/>
  <c r="H1299" i="121" s="1"/>
  <c r="D1299" i="121" a="1"/>
  <c r="D1299" i="121" s="1"/>
  <c r="C1299" i="121"/>
  <c r="K1298" i="121" a="1"/>
  <c r="K1298" i="121" s="1"/>
  <c r="J1298" i="121" a="1"/>
  <c r="J1298" i="121" s="1"/>
  <c r="L1300" i="121"/>
  <c r="E1300" i="121" l="1" a="1"/>
  <c r="E1300" i="121" s="1"/>
  <c r="H1300" i="121" a="1"/>
  <c r="H1300" i="121" s="1"/>
  <c r="B1301" i="121"/>
  <c r="D1300" i="121" a="1"/>
  <c r="D1300" i="121" s="1"/>
  <c r="G1300" i="121" a="1"/>
  <c r="G1300" i="121" s="1"/>
  <c r="C1300" i="121"/>
  <c r="I1300" i="121" a="1"/>
  <c r="I1300" i="121" s="1"/>
  <c r="J1299" i="121" a="1"/>
  <c r="J1299" i="121" s="1"/>
  <c r="K1299" i="121" a="1"/>
  <c r="K1299" i="121" s="1"/>
  <c r="L1301" i="121"/>
  <c r="K1300" i="121" l="1" a="1"/>
  <c r="K1300" i="121" s="1"/>
  <c r="J1300" i="121" a="1"/>
  <c r="J1300" i="121" s="1"/>
  <c r="H1301" i="121" a="1"/>
  <c r="H1301" i="121" s="1"/>
  <c r="G1301" i="121" a="1"/>
  <c r="G1301" i="121" s="1"/>
  <c r="E1301" i="121" a="1"/>
  <c r="E1301" i="121" s="1"/>
  <c r="I1301" i="121" a="1"/>
  <c r="I1301" i="121" s="1"/>
  <c r="B1302" i="121"/>
  <c r="C1301" i="121"/>
  <c r="D1301" i="121" a="1"/>
  <c r="D1301" i="121" s="1"/>
  <c r="L1302" i="121"/>
  <c r="C1302" i="121" l="1"/>
  <c r="I1302" i="121" a="1"/>
  <c r="I1302" i="121" s="1"/>
  <c r="D1302" i="121" a="1"/>
  <c r="D1302" i="121" s="1"/>
  <c r="G1302" i="121" a="1"/>
  <c r="G1302" i="121" s="1"/>
  <c r="B1303" i="121"/>
  <c r="E1302" i="121" a="1"/>
  <c r="E1302" i="121" s="1"/>
  <c r="H1302" i="121" a="1"/>
  <c r="H1302" i="121" s="1"/>
  <c r="J1301" i="121" a="1"/>
  <c r="J1301" i="121" s="1"/>
  <c r="K1301" i="121" a="1"/>
  <c r="K1301" i="121" s="1"/>
  <c r="L1303" i="121"/>
  <c r="I1303" i="121" l="1" a="1"/>
  <c r="I1303" i="121" s="1"/>
  <c r="G1303" i="121" a="1"/>
  <c r="G1303" i="121" s="1"/>
  <c r="D1303" i="121" a="1"/>
  <c r="D1303" i="121" s="1"/>
  <c r="H1303" i="121" a="1"/>
  <c r="H1303" i="121" s="1"/>
  <c r="C1303" i="121"/>
  <c r="B1304" i="121"/>
  <c r="E1303" i="121" a="1"/>
  <c r="E1303" i="121" s="1"/>
  <c r="K1302" i="121" a="1"/>
  <c r="K1302" i="121" s="1"/>
  <c r="J1302" i="121" a="1"/>
  <c r="J1302" i="121" s="1"/>
  <c r="L1304" i="121"/>
  <c r="D1304" i="121" l="1" a="1"/>
  <c r="D1304" i="121" s="1"/>
  <c r="H1304" i="121" a="1"/>
  <c r="H1304" i="121" s="1"/>
  <c r="B1305" i="121"/>
  <c r="C1304" i="121"/>
  <c r="I1304" i="121" a="1"/>
  <c r="I1304" i="121" s="1"/>
  <c r="G1304" i="121" a="1"/>
  <c r="G1304" i="121" s="1"/>
  <c r="E1304" i="121" a="1"/>
  <c r="E1304" i="121" s="1"/>
  <c r="K1303" i="121" a="1"/>
  <c r="K1303" i="121" s="1"/>
  <c r="J1303" i="121" a="1"/>
  <c r="J1303" i="121" s="1"/>
  <c r="L1305" i="121"/>
  <c r="J1304" i="121" l="1" a="1"/>
  <c r="J1304" i="121" s="1"/>
  <c r="K1304" i="121" a="1"/>
  <c r="K1304" i="121" s="1"/>
  <c r="I1305" i="121" a="1"/>
  <c r="I1305" i="121" s="1"/>
  <c r="B1306" i="121"/>
  <c r="C1305" i="121"/>
  <c r="G1305" i="121" a="1"/>
  <c r="G1305" i="121" s="1"/>
  <c r="E1305" i="121" a="1"/>
  <c r="E1305" i="121" s="1"/>
  <c r="H1305" i="121" a="1"/>
  <c r="H1305" i="121" s="1"/>
  <c r="D1305" i="121" a="1"/>
  <c r="D1305" i="121" s="1"/>
  <c r="L1306" i="121"/>
  <c r="K1305" i="121" l="1" a="1"/>
  <c r="K1305" i="121" s="1"/>
  <c r="J1305" i="121" a="1"/>
  <c r="J1305" i="121" s="1"/>
  <c r="C1306" i="121"/>
  <c r="H1306" i="121" a="1"/>
  <c r="H1306" i="121" s="1"/>
  <c r="G1306" i="121" a="1"/>
  <c r="G1306" i="121" s="1"/>
  <c r="I1306" i="121" a="1"/>
  <c r="I1306" i="121" s="1"/>
  <c r="E1306" i="121" a="1"/>
  <c r="E1306" i="121" s="1"/>
  <c r="B1307" i="121"/>
  <c r="D1306" i="121" a="1"/>
  <c r="D1306" i="121" s="1"/>
  <c r="L1307" i="121"/>
  <c r="D1307" i="121" l="1" a="1"/>
  <c r="D1307" i="121" s="1"/>
  <c r="C1307" i="121"/>
  <c r="I1307" i="121" a="1"/>
  <c r="I1307" i="121" s="1"/>
  <c r="G1307" i="121" a="1"/>
  <c r="G1307" i="121" s="1"/>
  <c r="B1308" i="121"/>
  <c r="H1307" i="121" a="1"/>
  <c r="H1307" i="121" s="1"/>
  <c r="E1307" i="121" a="1"/>
  <c r="E1307" i="121" s="1"/>
  <c r="K1306" i="121" a="1"/>
  <c r="K1306" i="121" s="1"/>
  <c r="J1306" i="121" a="1"/>
  <c r="J1306" i="121" s="1"/>
  <c r="L1308" i="121"/>
  <c r="H1308" i="121" l="1" a="1"/>
  <c r="H1308" i="121" s="1"/>
  <c r="G1308" i="121" a="1"/>
  <c r="G1308" i="121" s="1"/>
  <c r="D1308" i="121" a="1"/>
  <c r="D1308" i="121" s="1"/>
  <c r="I1308" i="121" a="1"/>
  <c r="I1308" i="121" s="1"/>
  <c r="B1309" i="121"/>
  <c r="E1308" i="121" a="1"/>
  <c r="E1308" i="121" s="1"/>
  <c r="C1308" i="121"/>
  <c r="K1307" i="121" a="1"/>
  <c r="K1307" i="121" s="1"/>
  <c r="J1307" i="121" a="1"/>
  <c r="J1307" i="121" s="1"/>
  <c r="L1309" i="121"/>
  <c r="E1309" i="121" l="1" a="1"/>
  <c r="E1309" i="121" s="1"/>
  <c r="I1309" i="121" a="1"/>
  <c r="I1309" i="121" s="1"/>
  <c r="B1310" i="121"/>
  <c r="C1309" i="121"/>
  <c r="D1309" i="121" a="1"/>
  <c r="D1309" i="121" s="1"/>
  <c r="G1309" i="121" a="1"/>
  <c r="G1309" i="121" s="1"/>
  <c r="H1309" i="121" a="1"/>
  <c r="H1309" i="121" s="1"/>
  <c r="J1308" i="121" a="1"/>
  <c r="J1308" i="121" s="1"/>
  <c r="K1308" i="121" a="1"/>
  <c r="K1308" i="121" s="1"/>
  <c r="L1310" i="121"/>
  <c r="K1309" i="121" l="1" a="1"/>
  <c r="K1309" i="121" s="1"/>
  <c r="J1309" i="121" a="1"/>
  <c r="J1309" i="121" s="1"/>
  <c r="E1310" i="121" a="1"/>
  <c r="E1310" i="121" s="1"/>
  <c r="H1310" i="121" a="1"/>
  <c r="H1310" i="121" s="1"/>
  <c r="G1310" i="121" a="1"/>
  <c r="G1310" i="121" s="1"/>
  <c r="I1310" i="121" a="1"/>
  <c r="I1310" i="121" s="1"/>
  <c r="D1310" i="121" a="1"/>
  <c r="D1310" i="121" s="1"/>
  <c r="C1310" i="121"/>
  <c r="B1311" i="121"/>
  <c r="L1311" i="121"/>
  <c r="J1310" i="121" l="1" a="1"/>
  <c r="J1310" i="121" s="1"/>
  <c r="K1310" i="121" a="1"/>
  <c r="K1310" i="121" s="1"/>
  <c r="D1311" i="121" a="1"/>
  <c r="D1311" i="121" s="1"/>
  <c r="H1311" i="121" a="1"/>
  <c r="H1311" i="121" s="1"/>
  <c r="E1311" i="121" a="1"/>
  <c r="E1311" i="121" s="1"/>
  <c r="G1311" i="121" a="1"/>
  <c r="G1311" i="121" s="1"/>
  <c r="B1312" i="121"/>
  <c r="I1311" i="121" a="1"/>
  <c r="I1311" i="121" s="1"/>
  <c r="C1311" i="121"/>
  <c r="L1312" i="121"/>
  <c r="H1312" i="121" l="1" a="1"/>
  <c r="H1312" i="121" s="1"/>
  <c r="B1313" i="121"/>
  <c r="C1312" i="121"/>
  <c r="E1312" i="121" a="1"/>
  <c r="E1312" i="121" s="1"/>
  <c r="I1312" i="121" a="1"/>
  <c r="I1312" i="121" s="1"/>
  <c r="G1312" i="121" a="1"/>
  <c r="G1312" i="121" s="1"/>
  <c r="D1312" i="121" a="1"/>
  <c r="D1312" i="121" s="1"/>
  <c r="J1311" i="121" a="1"/>
  <c r="J1311" i="121" s="1"/>
  <c r="K1311" i="121" a="1"/>
  <c r="K1311" i="121" s="1"/>
  <c r="L1313" i="121"/>
  <c r="J1312" i="121" l="1" a="1"/>
  <c r="J1312" i="121" s="1"/>
  <c r="K1312" i="121" a="1"/>
  <c r="K1312" i="121" s="1"/>
  <c r="D1313" i="121" a="1"/>
  <c r="D1313" i="121" s="1"/>
  <c r="G1313" i="121" a="1"/>
  <c r="G1313" i="121" s="1"/>
  <c r="E1313" i="121" a="1"/>
  <c r="E1313" i="121" s="1"/>
  <c r="H1313" i="121" a="1"/>
  <c r="H1313" i="121" s="1"/>
  <c r="C1313" i="121"/>
  <c r="I1313" i="121" a="1"/>
  <c r="I1313" i="121" s="1"/>
  <c r="B1314" i="121"/>
  <c r="L1314" i="121"/>
  <c r="E1314" i="121" l="1" a="1"/>
  <c r="E1314" i="121" s="1"/>
  <c r="G1314" i="121" a="1"/>
  <c r="G1314" i="121" s="1"/>
  <c r="I1314" i="121" a="1"/>
  <c r="I1314" i="121" s="1"/>
  <c r="H1314" i="121" a="1"/>
  <c r="H1314" i="121" s="1"/>
  <c r="C1314" i="121"/>
  <c r="B1315" i="121"/>
  <c r="D1314" i="121" a="1"/>
  <c r="D1314" i="121" s="1"/>
  <c r="K1313" i="121" a="1"/>
  <c r="K1313" i="121" s="1"/>
  <c r="J1313" i="121" a="1"/>
  <c r="J1313" i="121" s="1"/>
  <c r="L1315" i="121"/>
  <c r="D1315" i="121" l="1" a="1"/>
  <c r="D1315" i="121" s="1"/>
  <c r="E1315" i="121" a="1"/>
  <c r="E1315" i="121" s="1"/>
  <c r="I1315" i="121" a="1"/>
  <c r="I1315" i="121" s="1"/>
  <c r="B1316" i="121"/>
  <c r="G1315" i="121" a="1"/>
  <c r="G1315" i="121" s="1"/>
  <c r="C1315" i="121"/>
  <c r="H1315" i="121" a="1"/>
  <c r="H1315" i="121" s="1"/>
  <c r="J1314" i="121" a="1"/>
  <c r="J1314" i="121" s="1"/>
  <c r="K1314" i="121" a="1"/>
  <c r="K1314" i="121" s="1"/>
  <c r="L1316" i="121"/>
  <c r="J1315" i="121" l="1" a="1"/>
  <c r="J1315" i="121" s="1"/>
  <c r="K1315" i="121" a="1"/>
  <c r="K1315" i="121" s="1"/>
  <c r="D1316" i="121" a="1"/>
  <c r="D1316" i="121" s="1"/>
  <c r="E1316" i="121" a="1"/>
  <c r="E1316" i="121" s="1"/>
  <c r="H1316" i="121" a="1"/>
  <c r="H1316" i="121" s="1"/>
  <c r="C1316" i="121"/>
  <c r="I1316" i="121" a="1"/>
  <c r="I1316" i="121" s="1"/>
  <c r="B1317" i="121"/>
  <c r="G1316" i="121" a="1"/>
  <c r="G1316" i="121" s="1"/>
  <c r="L1317" i="121"/>
  <c r="E1317" i="121" l="1" a="1"/>
  <c r="E1317" i="121" s="1"/>
  <c r="I1317" i="121" a="1"/>
  <c r="I1317" i="121" s="1"/>
  <c r="B1318" i="121"/>
  <c r="C1317" i="121"/>
  <c r="H1317" i="121" a="1"/>
  <c r="H1317" i="121" s="1"/>
  <c r="G1317" i="121" a="1"/>
  <c r="G1317" i="121" s="1"/>
  <c r="D1317" i="121" a="1"/>
  <c r="D1317" i="121" s="1"/>
  <c r="K1316" i="121" a="1"/>
  <c r="K1316" i="121" s="1"/>
  <c r="J1316" i="121" a="1"/>
  <c r="J1316" i="121" s="1"/>
  <c r="L1318" i="121"/>
  <c r="K1317" i="121" l="1" a="1"/>
  <c r="K1317" i="121" s="1"/>
  <c r="J1317" i="121" a="1"/>
  <c r="J1317" i="121" s="1"/>
  <c r="C1318" i="121"/>
  <c r="H1318" i="121" a="1"/>
  <c r="H1318" i="121" s="1"/>
  <c r="I1318" i="121" a="1"/>
  <c r="I1318" i="121" s="1"/>
  <c r="D1318" i="121" a="1"/>
  <c r="D1318" i="121" s="1"/>
  <c r="G1318" i="121" a="1"/>
  <c r="G1318" i="121" s="1"/>
  <c r="B1319" i="121"/>
  <c r="E1318" i="121" a="1"/>
  <c r="E1318" i="121" s="1"/>
  <c r="L1319" i="121"/>
  <c r="D1319" i="121" l="1" a="1"/>
  <c r="D1319" i="121" s="1"/>
  <c r="H1319" i="121" a="1"/>
  <c r="H1319" i="121" s="1"/>
  <c r="C1319" i="121"/>
  <c r="G1319" i="121" a="1"/>
  <c r="G1319" i="121" s="1"/>
  <c r="B1320" i="121"/>
  <c r="E1319" i="121" a="1"/>
  <c r="E1319" i="121" s="1"/>
  <c r="I1319" i="121" a="1"/>
  <c r="I1319" i="121" s="1"/>
  <c r="J1318" i="121" a="1"/>
  <c r="J1318" i="121" s="1"/>
  <c r="K1318" i="121" a="1"/>
  <c r="K1318" i="121" s="1"/>
  <c r="L1320" i="121"/>
  <c r="H1320" i="121" l="1" a="1"/>
  <c r="H1320" i="121" s="1"/>
  <c r="G1320" i="121" a="1"/>
  <c r="G1320" i="121" s="1"/>
  <c r="B1321" i="121"/>
  <c r="C1320" i="121"/>
  <c r="E1320" i="121" a="1"/>
  <c r="E1320" i="121" s="1"/>
  <c r="I1320" i="121" a="1"/>
  <c r="I1320" i="121" s="1"/>
  <c r="D1320" i="121" a="1"/>
  <c r="D1320" i="121" s="1"/>
  <c r="J1319" i="121" a="1"/>
  <c r="J1319" i="121" s="1"/>
  <c r="K1319" i="121" a="1"/>
  <c r="K1319" i="121" s="1"/>
  <c r="L1321" i="121"/>
  <c r="D1321" i="121" l="1" a="1"/>
  <c r="D1321" i="121" s="1"/>
  <c r="B1322" i="121"/>
  <c r="C1321" i="121"/>
  <c r="G1321" i="121" a="1"/>
  <c r="G1321" i="121" s="1"/>
  <c r="E1321" i="121" a="1"/>
  <c r="E1321" i="121" s="1"/>
  <c r="I1321" i="121" a="1"/>
  <c r="I1321" i="121" s="1"/>
  <c r="H1321" i="121" a="1"/>
  <c r="H1321" i="121" s="1"/>
  <c r="J1320" i="121" a="1"/>
  <c r="J1320" i="121" s="1"/>
  <c r="K1320" i="121" a="1"/>
  <c r="K1320" i="121" s="1"/>
  <c r="L1322" i="121"/>
  <c r="K1321" i="121" l="1" a="1"/>
  <c r="K1321" i="121" s="1"/>
  <c r="J1321" i="121" a="1"/>
  <c r="J1321" i="121" s="1"/>
  <c r="H1322" i="121" a="1"/>
  <c r="H1322" i="121" s="1"/>
  <c r="G1322" i="121" a="1"/>
  <c r="G1322" i="121" s="1"/>
  <c r="I1322" i="121" a="1"/>
  <c r="I1322" i="121" s="1"/>
  <c r="C1322" i="121"/>
  <c r="E1322" i="121" a="1"/>
  <c r="E1322" i="121" s="1"/>
  <c r="B1323" i="121"/>
  <c r="D1322" i="121" a="1"/>
  <c r="D1322" i="121" s="1"/>
  <c r="L1323" i="121"/>
  <c r="D1323" i="121" l="1" a="1"/>
  <c r="D1323" i="121" s="1"/>
  <c r="H1323" i="121" a="1"/>
  <c r="H1323" i="121" s="1"/>
  <c r="C1323" i="121"/>
  <c r="B1324" i="121"/>
  <c r="E1323" i="121" a="1"/>
  <c r="E1323" i="121" s="1"/>
  <c r="G1323" i="121" a="1"/>
  <c r="G1323" i="121" s="1"/>
  <c r="I1323" i="121" a="1"/>
  <c r="I1323" i="121" s="1"/>
  <c r="J1322" i="121" a="1"/>
  <c r="J1322" i="121" s="1"/>
  <c r="K1322" i="121" a="1"/>
  <c r="K1322" i="121" s="1"/>
  <c r="L1324" i="121"/>
  <c r="J1323" i="121" l="1" a="1"/>
  <c r="J1323" i="121" s="1"/>
  <c r="K1323" i="121" a="1"/>
  <c r="K1323" i="121" s="1"/>
  <c r="D1324" i="121" a="1"/>
  <c r="D1324" i="121" s="1"/>
  <c r="C1324" i="121"/>
  <c r="E1324" i="121" a="1"/>
  <c r="E1324" i="121" s="1"/>
  <c r="H1324" i="121" a="1"/>
  <c r="H1324" i="121" s="1"/>
  <c r="I1324" i="121" a="1"/>
  <c r="I1324" i="121" s="1"/>
  <c r="G1324" i="121" a="1"/>
  <c r="G1324" i="121" s="1"/>
  <c r="B1325" i="121"/>
  <c r="L1325" i="121"/>
  <c r="J1324" i="121" l="1" a="1"/>
  <c r="J1324" i="121" s="1"/>
  <c r="K1324" i="121" a="1"/>
  <c r="K1324" i="121" s="1"/>
  <c r="D1325" i="121" a="1"/>
  <c r="D1325" i="121" s="1"/>
  <c r="H1325" i="121" a="1"/>
  <c r="H1325" i="121" s="1"/>
  <c r="E1325" i="121" a="1"/>
  <c r="E1325" i="121" s="1"/>
  <c r="I1325" i="121" a="1"/>
  <c r="I1325" i="121" s="1"/>
  <c r="B1326" i="121"/>
  <c r="C1325" i="121"/>
  <c r="G1325" i="121" a="1"/>
  <c r="G1325" i="121" s="1"/>
  <c r="L1326" i="121"/>
  <c r="J1325" i="121" l="1" a="1"/>
  <c r="J1325" i="121" s="1"/>
  <c r="K1325" i="121" a="1"/>
  <c r="K1325" i="121" s="1"/>
  <c r="E1326" i="121" a="1"/>
  <c r="E1326" i="121" s="1"/>
  <c r="I1326" i="121" a="1"/>
  <c r="I1326" i="121" s="1"/>
  <c r="D1326" i="121" a="1"/>
  <c r="D1326" i="121" s="1"/>
  <c r="G1326" i="121" a="1"/>
  <c r="G1326" i="121" s="1"/>
  <c r="H1326" i="121" a="1"/>
  <c r="H1326" i="121" s="1"/>
  <c r="C1326" i="121"/>
  <c r="B1327" i="121"/>
  <c r="L1327" i="121"/>
  <c r="K1326" i="121" l="1" a="1"/>
  <c r="K1326" i="121" s="1"/>
  <c r="J1326" i="121" a="1"/>
  <c r="J1326" i="121" s="1"/>
  <c r="B1328" i="121"/>
  <c r="C1327" i="121"/>
  <c r="H1327" i="121" a="1"/>
  <c r="H1327" i="121" s="1"/>
  <c r="E1327" i="121" a="1"/>
  <c r="E1327" i="121" s="1"/>
  <c r="G1327" i="121" a="1"/>
  <c r="G1327" i="121" s="1"/>
  <c r="I1327" i="121" a="1"/>
  <c r="I1327" i="121" s="1"/>
  <c r="D1327" i="121" a="1"/>
  <c r="D1327" i="121" s="1"/>
  <c r="L1328" i="121"/>
  <c r="K1327" i="121" l="1" a="1"/>
  <c r="K1327" i="121" s="1"/>
  <c r="J1327" i="121" a="1"/>
  <c r="J1327" i="121" s="1"/>
  <c r="E1328" i="121" a="1"/>
  <c r="E1328" i="121" s="1"/>
  <c r="I1328" i="121" a="1"/>
  <c r="I1328" i="121" s="1"/>
  <c r="H1328" i="121" a="1"/>
  <c r="H1328" i="121" s="1"/>
  <c r="B1329" i="121"/>
  <c r="C1328" i="121"/>
  <c r="D1328" i="121" a="1"/>
  <c r="D1328" i="121" s="1"/>
  <c r="G1328" i="121" a="1"/>
  <c r="G1328" i="121" s="1"/>
  <c r="L1329" i="121"/>
  <c r="B1330" i="121" l="1"/>
  <c r="C1329" i="121"/>
  <c r="G1329" i="121" a="1"/>
  <c r="G1329" i="121" s="1"/>
  <c r="E1329" i="121" a="1"/>
  <c r="E1329" i="121" s="1"/>
  <c r="D1329" i="121" a="1"/>
  <c r="D1329" i="121" s="1"/>
  <c r="H1329" i="121" a="1"/>
  <c r="H1329" i="121" s="1"/>
  <c r="I1329" i="121" a="1"/>
  <c r="I1329" i="121" s="1"/>
  <c r="J1328" i="121" a="1"/>
  <c r="J1328" i="121" s="1"/>
  <c r="K1328" i="121" a="1"/>
  <c r="K1328" i="121" s="1"/>
  <c r="L1330" i="121"/>
  <c r="J1329" i="121" l="1" a="1"/>
  <c r="J1329" i="121" s="1"/>
  <c r="K1329" i="121" a="1"/>
  <c r="K1329" i="121" s="1"/>
  <c r="B1331" i="121"/>
  <c r="G1330" i="121" a="1"/>
  <c r="G1330" i="121" s="1"/>
  <c r="I1330" i="121" a="1"/>
  <c r="I1330" i="121" s="1"/>
  <c r="E1330" i="121" a="1"/>
  <c r="E1330" i="121" s="1"/>
  <c r="C1330" i="121"/>
  <c r="H1330" i="121" a="1"/>
  <c r="H1330" i="121" s="1"/>
  <c r="D1330" i="121" a="1"/>
  <c r="D1330" i="121" s="1"/>
  <c r="L1331" i="121"/>
  <c r="K1330" i="121" l="1" a="1"/>
  <c r="K1330" i="121" s="1"/>
  <c r="J1330" i="121" a="1"/>
  <c r="J1330" i="121" s="1"/>
  <c r="D1331" i="121" a="1"/>
  <c r="D1331" i="121" s="1"/>
  <c r="C1331" i="121"/>
  <c r="E1331" i="121" a="1"/>
  <c r="E1331" i="121" s="1"/>
  <c r="B1332" i="121"/>
  <c r="I1331" i="121" a="1"/>
  <c r="I1331" i="121" s="1"/>
  <c r="H1331" i="121" a="1"/>
  <c r="H1331" i="121" s="1"/>
  <c r="G1331" i="121" a="1"/>
  <c r="G1331" i="121" s="1"/>
  <c r="L1332" i="121"/>
  <c r="I1332" i="121" l="1" a="1"/>
  <c r="I1332" i="121" s="1"/>
  <c r="E1332" i="121" a="1"/>
  <c r="E1332" i="121" s="1"/>
  <c r="B1333" i="121"/>
  <c r="C1332" i="121"/>
  <c r="G1332" i="121" a="1"/>
  <c r="G1332" i="121" s="1"/>
  <c r="D1332" i="121" a="1"/>
  <c r="D1332" i="121" s="1"/>
  <c r="H1332" i="121" a="1"/>
  <c r="H1332" i="121" s="1"/>
  <c r="K1331" i="121" a="1"/>
  <c r="K1331" i="121" s="1"/>
  <c r="J1331" i="121" a="1"/>
  <c r="J1331" i="121" s="1"/>
  <c r="L1333" i="121"/>
  <c r="J1332" i="121" l="1" a="1"/>
  <c r="J1332" i="121" s="1"/>
  <c r="K1332" i="121" a="1"/>
  <c r="K1332" i="121" s="1"/>
  <c r="D1333" i="121" a="1"/>
  <c r="D1333" i="121" s="1"/>
  <c r="E1333" i="121" a="1"/>
  <c r="E1333" i="121" s="1"/>
  <c r="G1333" i="121" a="1"/>
  <c r="G1333" i="121" s="1"/>
  <c r="I1333" i="121" a="1"/>
  <c r="I1333" i="121" s="1"/>
  <c r="B1334" i="121"/>
  <c r="C1333" i="121"/>
  <c r="H1333" i="121" a="1"/>
  <c r="H1333" i="121" s="1"/>
  <c r="L1334" i="121"/>
  <c r="E1334" i="121" l="1" a="1"/>
  <c r="E1334" i="121" s="1"/>
  <c r="I1334" i="121" a="1"/>
  <c r="I1334" i="121" s="1"/>
  <c r="D1334" i="121" a="1"/>
  <c r="D1334" i="121" s="1"/>
  <c r="G1334" i="121" a="1"/>
  <c r="G1334" i="121" s="1"/>
  <c r="C1334" i="121"/>
  <c r="B1335" i="121"/>
  <c r="H1334" i="121" a="1"/>
  <c r="H1334" i="121" s="1"/>
  <c r="J1333" i="121" a="1"/>
  <c r="J1333" i="121" s="1"/>
  <c r="K1333" i="121" a="1"/>
  <c r="K1333" i="121" s="1"/>
  <c r="L1335" i="121"/>
  <c r="D1335" i="121" l="1" a="1"/>
  <c r="D1335" i="121" s="1"/>
  <c r="H1335" i="121" a="1"/>
  <c r="H1335" i="121" s="1"/>
  <c r="I1335" i="121" a="1"/>
  <c r="I1335" i="121" s="1"/>
  <c r="B1336" i="121"/>
  <c r="E1335" i="121" a="1"/>
  <c r="E1335" i="121" s="1"/>
  <c r="C1335" i="121"/>
  <c r="G1335" i="121" a="1"/>
  <c r="G1335" i="121" s="1"/>
  <c r="J1334" i="121" a="1"/>
  <c r="J1334" i="121" s="1"/>
  <c r="K1334" i="121" a="1"/>
  <c r="K1334" i="121" s="1"/>
  <c r="L1336" i="121"/>
  <c r="J1335" i="121" l="1" a="1"/>
  <c r="J1335" i="121" s="1"/>
  <c r="K1335" i="121" a="1"/>
  <c r="K1335" i="121" s="1"/>
  <c r="I1336" i="121" a="1"/>
  <c r="I1336" i="121" s="1"/>
  <c r="H1336" i="121" a="1"/>
  <c r="H1336" i="121" s="1"/>
  <c r="B1337" i="121"/>
  <c r="C1336" i="121"/>
  <c r="E1336" i="121" a="1"/>
  <c r="E1336" i="121" s="1"/>
  <c r="G1336" i="121" a="1"/>
  <c r="G1336" i="121" s="1"/>
  <c r="D1336" i="121" a="1"/>
  <c r="D1336" i="121" s="1"/>
  <c r="L1337" i="121"/>
  <c r="J1336" i="121" l="1" a="1"/>
  <c r="J1336" i="121" s="1"/>
  <c r="K1336" i="121" a="1"/>
  <c r="K1336" i="121" s="1"/>
  <c r="B1338" i="121"/>
  <c r="C1337" i="121"/>
  <c r="G1337" i="121" a="1"/>
  <c r="G1337" i="121" s="1"/>
  <c r="E1337" i="121" a="1"/>
  <c r="E1337" i="121" s="1"/>
  <c r="I1337" i="121" a="1"/>
  <c r="I1337" i="121" s="1"/>
  <c r="D1337" i="121" a="1"/>
  <c r="D1337" i="121" s="1"/>
  <c r="H1337" i="121" a="1"/>
  <c r="H1337" i="121" s="1"/>
  <c r="L1338" i="121"/>
  <c r="K1337" i="121" l="1" a="1"/>
  <c r="K1337" i="121" s="1"/>
  <c r="J1337" i="121" a="1"/>
  <c r="J1337" i="121" s="1"/>
  <c r="B1339" i="121"/>
  <c r="G1338" i="121" a="1"/>
  <c r="G1338" i="121" s="1"/>
  <c r="I1338" i="121" a="1"/>
  <c r="I1338" i="121" s="1"/>
  <c r="H1338" i="121" a="1"/>
  <c r="H1338" i="121" s="1"/>
  <c r="E1338" i="121" a="1"/>
  <c r="E1338" i="121" s="1"/>
  <c r="D1338" i="121" a="1"/>
  <c r="D1338" i="121" s="1"/>
  <c r="C1338" i="121"/>
  <c r="L1339" i="121"/>
  <c r="J1338" i="121" l="1" a="1"/>
  <c r="J1338" i="121" s="1"/>
  <c r="K1338" i="121" a="1"/>
  <c r="K1338" i="121" s="1"/>
  <c r="D1339" i="121" a="1"/>
  <c r="D1339" i="121" s="1"/>
  <c r="G1339" i="121" a="1"/>
  <c r="G1339" i="121" s="1"/>
  <c r="E1339" i="121" a="1"/>
  <c r="E1339" i="121" s="1"/>
  <c r="C1339" i="121"/>
  <c r="H1339" i="121" a="1"/>
  <c r="H1339" i="121" s="1"/>
  <c r="B1340" i="121"/>
  <c r="I1339" i="121" a="1"/>
  <c r="I1339" i="121" s="1"/>
  <c r="L1340" i="121"/>
  <c r="E1340" i="121" l="1" a="1"/>
  <c r="E1340" i="121" s="1"/>
  <c r="H1340" i="121" a="1"/>
  <c r="H1340" i="121" s="1"/>
  <c r="D1340" i="121" a="1"/>
  <c r="D1340" i="121" s="1"/>
  <c r="C1340" i="121"/>
  <c r="B1341" i="121"/>
  <c r="I1340" i="121" a="1"/>
  <c r="I1340" i="121" s="1"/>
  <c r="G1340" i="121" a="1"/>
  <c r="G1340" i="121" s="1"/>
  <c r="J1339" i="121" a="1"/>
  <c r="J1339" i="121" s="1"/>
  <c r="K1339" i="121" a="1"/>
  <c r="K1339" i="121" s="1"/>
  <c r="L1341" i="121"/>
  <c r="J1340" i="121" l="1" a="1"/>
  <c r="J1340" i="121" s="1"/>
  <c r="K1340" i="121" a="1"/>
  <c r="K1340" i="121" s="1"/>
  <c r="D1341" i="121" a="1"/>
  <c r="D1341" i="121" s="1"/>
  <c r="E1341" i="121" a="1"/>
  <c r="E1341" i="121" s="1"/>
  <c r="I1341" i="121" a="1"/>
  <c r="I1341" i="121" s="1"/>
  <c r="B1342" i="121"/>
  <c r="C1341" i="121"/>
  <c r="G1341" i="121" a="1"/>
  <c r="G1341" i="121" s="1"/>
  <c r="H1341" i="121" a="1"/>
  <c r="H1341" i="121" s="1"/>
  <c r="L1342" i="121"/>
  <c r="J1341" i="121" l="1" a="1"/>
  <c r="J1341" i="121" s="1"/>
  <c r="K1341" i="121" a="1"/>
  <c r="K1341" i="121" s="1"/>
  <c r="E1342" i="121" a="1"/>
  <c r="E1342" i="121" s="1"/>
  <c r="I1342" i="121" a="1"/>
  <c r="I1342" i="121" s="1"/>
  <c r="D1342" i="121" a="1"/>
  <c r="D1342" i="121" s="1"/>
  <c r="G1342" i="121" a="1"/>
  <c r="G1342" i="121" s="1"/>
  <c r="C1342" i="121"/>
  <c r="H1342" i="121" a="1"/>
  <c r="H1342" i="121" s="1"/>
  <c r="B1343" i="121"/>
  <c r="L1343" i="121"/>
  <c r="D1343" i="121" l="1" a="1"/>
  <c r="D1343" i="121" s="1"/>
  <c r="C1343" i="121"/>
  <c r="B1344" i="121"/>
  <c r="I1343" i="121" a="1"/>
  <c r="I1343" i="121" s="1"/>
  <c r="G1343" i="121" a="1"/>
  <c r="G1343" i="121" s="1"/>
  <c r="E1343" i="121" a="1"/>
  <c r="E1343" i="121" s="1"/>
  <c r="H1343" i="121" a="1"/>
  <c r="H1343" i="121" s="1"/>
  <c r="K1342" i="121" a="1"/>
  <c r="K1342" i="121" s="1"/>
  <c r="J1342" i="121" a="1"/>
  <c r="J1342" i="121" s="1"/>
  <c r="L1344" i="121"/>
  <c r="K1343" i="121" l="1" a="1"/>
  <c r="K1343" i="121" s="1"/>
  <c r="J1343" i="121" a="1"/>
  <c r="J1343" i="121" s="1"/>
  <c r="G1344" i="121" a="1"/>
  <c r="G1344" i="121" s="1"/>
  <c r="H1344" i="121" a="1"/>
  <c r="H1344" i="121" s="1"/>
  <c r="B1345" i="121"/>
  <c r="C1344" i="121"/>
  <c r="I1344" i="121" a="1"/>
  <c r="I1344" i="121" s="1"/>
  <c r="D1344" i="121" a="1"/>
  <c r="D1344" i="121" s="1"/>
  <c r="E1344" i="121" a="1"/>
  <c r="E1344" i="121" s="1"/>
  <c r="L1345" i="121"/>
  <c r="D1345" i="121" l="1" a="1"/>
  <c r="D1345" i="121" s="1"/>
  <c r="I1345" i="121" a="1"/>
  <c r="I1345" i="121" s="1"/>
  <c r="G1345" i="121" a="1"/>
  <c r="G1345" i="121" s="1"/>
  <c r="B1346" i="121"/>
  <c r="C1345" i="121"/>
  <c r="E1345" i="121" a="1"/>
  <c r="E1345" i="121" s="1"/>
  <c r="H1345" i="121" a="1"/>
  <c r="H1345" i="121" s="1"/>
  <c r="J1344" i="121" a="1"/>
  <c r="J1344" i="121" s="1"/>
  <c r="K1344" i="121" a="1"/>
  <c r="K1344" i="121" s="1"/>
  <c r="L1346" i="121"/>
  <c r="C1346" i="121" l="1"/>
  <c r="G1346" i="121" a="1"/>
  <c r="G1346" i="121" s="1"/>
  <c r="I1346" i="121" a="1"/>
  <c r="I1346" i="121" s="1"/>
  <c r="B1347" i="121"/>
  <c r="D1346" i="121" a="1"/>
  <c r="D1346" i="121" s="1"/>
  <c r="H1346" i="121" a="1"/>
  <c r="H1346" i="121" s="1"/>
  <c r="E1346" i="121" a="1"/>
  <c r="E1346" i="121" s="1"/>
  <c r="K1345" i="121" a="1"/>
  <c r="K1345" i="121" s="1"/>
  <c r="J1345" i="121" a="1"/>
  <c r="J1345" i="121" s="1"/>
  <c r="L1347" i="121"/>
  <c r="D1347" i="121" l="1" a="1"/>
  <c r="D1347" i="121" s="1"/>
  <c r="I1347" i="121" a="1"/>
  <c r="I1347" i="121" s="1"/>
  <c r="H1347" i="121" a="1"/>
  <c r="H1347" i="121" s="1"/>
  <c r="E1347" i="121" a="1"/>
  <c r="E1347" i="121" s="1"/>
  <c r="C1347" i="121"/>
  <c r="G1347" i="121" a="1"/>
  <c r="G1347" i="121" s="1"/>
  <c r="B1348" i="121"/>
  <c r="J1346" i="121" a="1"/>
  <c r="J1346" i="121" s="1"/>
  <c r="K1346" i="121" a="1"/>
  <c r="K1346" i="121" s="1"/>
  <c r="L1348" i="121"/>
  <c r="E1348" i="121" l="1" a="1"/>
  <c r="E1348" i="121" s="1"/>
  <c r="H1348" i="121" a="1"/>
  <c r="H1348" i="121" s="1"/>
  <c r="G1348" i="121" a="1"/>
  <c r="G1348" i="121" s="1"/>
  <c r="C1348" i="121"/>
  <c r="D1348" i="121" a="1"/>
  <c r="D1348" i="121" s="1"/>
  <c r="B1349" i="121"/>
  <c r="I1348" i="121" a="1"/>
  <c r="I1348" i="121" s="1"/>
  <c r="K1347" i="121" a="1"/>
  <c r="K1347" i="121" s="1"/>
  <c r="J1347" i="121" a="1"/>
  <c r="J1347" i="121" s="1"/>
  <c r="L1349" i="121"/>
  <c r="E1349" i="121" l="1" a="1"/>
  <c r="E1349" i="121" s="1"/>
  <c r="I1349" i="121" a="1"/>
  <c r="I1349" i="121" s="1"/>
  <c r="B1350" i="121"/>
  <c r="C1349" i="121"/>
  <c r="D1349" i="121" a="1"/>
  <c r="D1349" i="121" s="1"/>
  <c r="H1349" i="121" a="1"/>
  <c r="H1349" i="121" s="1"/>
  <c r="G1349" i="121" a="1"/>
  <c r="G1349" i="121" s="1"/>
  <c r="K1348" i="121" a="1"/>
  <c r="K1348" i="121" s="1"/>
  <c r="J1348" i="121" a="1"/>
  <c r="J1348" i="121" s="1"/>
  <c r="L1350" i="121"/>
  <c r="K1349" i="121" l="1" a="1"/>
  <c r="K1349" i="121" s="1"/>
  <c r="J1349" i="121" a="1"/>
  <c r="J1349" i="121" s="1"/>
  <c r="B1351" i="121"/>
  <c r="D1350" i="121" a="1"/>
  <c r="D1350" i="121" s="1"/>
  <c r="G1350" i="121" a="1"/>
  <c r="G1350" i="121" s="1"/>
  <c r="H1350" i="121" a="1"/>
  <c r="H1350" i="121" s="1"/>
  <c r="E1350" i="121" a="1"/>
  <c r="E1350" i="121" s="1"/>
  <c r="C1350" i="121"/>
  <c r="I1350" i="121" a="1"/>
  <c r="I1350" i="121" s="1"/>
  <c r="L1351" i="121"/>
  <c r="J1350" i="121" l="1" a="1"/>
  <c r="J1350" i="121" s="1"/>
  <c r="K1350" i="121" a="1"/>
  <c r="K1350" i="121" s="1"/>
  <c r="D1351" i="121" a="1"/>
  <c r="D1351" i="121" s="1"/>
  <c r="H1351" i="121" a="1"/>
  <c r="H1351" i="121" s="1"/>
  <c r="C1351" i="121"/>
  <c r="G1351" i="121" a="1"/>
  <c r="G1351" i="121" s="1"/>
  <c r="I1351" i="121" a="1"/>
  <c r="I1351" i="121" s="1"/>
  <c r="E1351" i="121" a="1"/>
  <c r="E1351" i="121" s="1"/>
  <c r="B1352" i="121"/>
  <c r="L1352" i="121"/>
  <c r="J1351" i="121" l="1" a="1"/>
  <c r="J1351" i="121" s="1"/>
  <c r="K1351" i="121" a="1"/>
  <c r="K1351" i="121" s="1"/>
  <c r="H1352" i="121" a="1"/>
  <c r="H1352" i="121" s="1"/>
  <c r="C1352" i="121"/>
  <c r="B1353" i="121"/>
  <c r="D1352" i="121" a="1"/>
  <c r="D1352" i="121" s="1"/>
  <c r="I1352" i="121" a="1"/>
  <c r="I1352" i="121" s="1"/>
  <c r="G1352" i="121" a="1"/>
  <c r="G1352" i="121" s="1"/>
  <c r="E1352" i="121" a="1"/>
  <c r="E1352" i="121" s="1"/>
  <c r="L1353" i="121"/>
  <c r="J1352" i="121" l="1" a="1"/>
  <c r="J1352" i="121" s="1"/>
  <c r="K1352" i="121" a="1"/>
  <c r="K1352" i="121" s="1"/>
  <c r="D1353" i="121" a="1"/>
  <c r="D1353" i="121" s="1"/>
  <c r="H1353" i="121" a="1"/>
  <c r="H1353" i="121" s="1"/>
  <c r="B1354" i="121"/>
  <c r="C1353" i="121"/>
  <c r="G1353" i="121" a="1"/>
  <c r="G1353" i="121" s="1"/>
  <c r="E1353" i="121" a="1"/>
  <c r="E1353" i="121" s="1"/>
  <c r="I1353" i="121" a="1"/>
  <c r="I1353" i="121" s="1"/>
  <c r="L1354" i="121"/>
  <c r="K1353" i="121" l="1" a="1"/>
  <c r="K1353" i="121" s="1"/>
  <c r="J1353" i="121" a="1"/>
  <c r="J1353" i="121" s="1"/>
  <c r="C1354" i="121"/>
  <c r="G1354" i="121" a="1"/>
  <c r="G1354" i="121" s="1"/>
  <c r="I1354" i="121" a="1"/>
  <c r="I1354" i="121" s="1"/>
  <c r="H1354" i="121" a="1"/>
  <c r="H1354" i="121" s="1"/>
  <c r="E1354" i="121" a="1"/>
  <c r="E1354" i="121" s="1"/>
  <c r="D1354" i="121" a="1"/>
  <c r="D1354" i="121" s="1"/>
  <c r="B1355" i="121"/>
  <c r="L1355" i="121"/>
  <c r="D1355" i="121" l="1" a="1"/>
  <c r="D1355" i="121" s="1"/>
  <c r="B1356" i="121"/>
  <c r="H1355" i="121" a="1"/>
  <c r="H1355" i="121" s="1"/>
  <c r="G1355" i="121" a="1"/>
  <c r="G1355" i="121" s="1"/>
  <c r="I1355" i="121" a="1"/>
  <c r="I1355" i="121" s="1"/>
  <c r="E1355" i="121" a="1"/>
  <c r="E1355" i="121" s="1"/>
  <c r="C1355" i="121"/>
  <c r="K1354" i="121" a="1"/>
  <c r="K1354" i="121" s="1"/>
  <c r="J1354" i="121" a="1"/>
  <c r="J1354" i="121" s="1"/>
  <c r="L1356" i="121"/>
  <c r="J1355" i="121" l="1" a="1"/>
  <c r="J1355" i="121" s="1"/>
  <c r="K1355" i="121" a="1"/>
  <c r="K1355" i="121" s="1"/>
  <c r="B1357" i="121"/>
  <c r="I1356" i="121" a="1"/>
  <c r="I1356" i="121" s="1"/>
  <c r="E1356" i="121" a="1"/>
  <c r="E1356" i="121" s="1"/>
  <c r="D1356" i="121" a="1"/>
  <c r="D1356" i="121" s="1"/>
  <c r="G1356" i="121" a="1"/>
  <c r="G1356" i="121" s="1"/>
  <c r="C1356" i="121"/>
  <c r="H1356" i="121" a="1"/>
  <c r="H1356" i="121" s="1"/>
  <c r="L1357" i="121"/>
  <c r="J1356" i="121" l="1" a="1"/>
  <c r="J1356" i="121" s="1"/>
  <c r="K1356" i="121" a="1"/>
  <c r="K1356" i="121" s="1"/>
  <c r="E1357" i="121" a="1"/>
  <c r="E1357" i="121" s="1"/>
  <c r="B1358" i="121"/>
  <c r="C1357" i="121"/>
  <c r="G1357" i="121" a="1"/>
  <c r="G1357" i="121" s="1"/>
  <c r="H1357" i="121" a="1"/>
  <c r="H1357" i="121" s="1"/>
  <c r="D1357" i="121" a="1"/>
  <c r="D1357" i="121" s="1"/>
  <c r="I1357" i="121" a="1"/>
  <c r="I1357" i="121" s="1"/>
  <c r="L1358" i="121"/>
  <c r="K1357" i="121" l="1" a="1"/>
  <c r="K1357" i="121" s="1"/>
  <c r="J1357" i="121" a="1"/>
  <c r="J1357" i="121" s="1"/>
  <c r="B1359" i="121"/>
  <c r="H1358" i="121" a="1"/>
  <c r="H1358" i="121" s="1"/>
  <c r="C1358" i="121"/>
  <c r="D1358" i="121" a="1"/>
  <c r="D1358" i="121" s="1"/>
  <c r="E1358" i="121" a="1"/>
  <c r="E1358" i="121" s="1"/>
  <c r="I1358" i="121" a="1"/>
  <c r="I1358" i="121" s="1"/>
  <c r="G1358" i="121" a="1"/>
  <c r="G1358" i="121" s="1"/>
  <c r="L1359" i="121"/>
  <c r="D1359" i="121" l="1" a="1"/>
  <c r="D1359" i="121" s="1"/>
  <c r="H1359" i="121" a="1"/>
  <c r="H1359" i="121" s="1"/>
  <c r="I1359" i="121" a="1"/>
  <c r="I1359" i="121" s="1"/>
  <c r="C1359" i="121"/>
  <c r="G1359" i="121" a="1"/>
  <c r="G1359" i="121" s="1"/>
  <c r="B1360" i="121"/>
  <c r="E1359" i="121" a="1"/>
  <c r="E1359" i="121" s="1"/>
  <c r="J1358" i="121" a="1"/>
  <c r="J1358" i="121" s="1"/>
  <c r="K1358" i="121" a="1"/>
  <c r="K1358" i="121" s="1"/>
  <c r="L1360" i="121"/>
  <c r="H1360" i="121" l="1" a="1"/>
  <c r="H1360" i="121" s="1"/>
  <c r="B1361" i="121"/>
  <c r="C1360" i="121"/>
  <c r="G1360" i="121" a="1"/>
  <c r="G1360" i="121" s="1"/>
  <c r="D1360" i="121" a="1"/>
  <c r="D1360" i="121" s="1"/>
  <c r="I1360" i="121" a="1"/>
  <c r="I1360" i="121" s="1"/>
  <c r="E1360" i="121" a="1"/>
  <c r="E1360" i="121" s="1"/>
  <c r="K1359" i="121" a="1"/>
  <c r="K1359" i="121" s="1"/>
  <c r="J1359" i="121" a="1"/>
  <c r="J1359" i="121" s="1"/>
  <c r="L1361" i="121"/>
  <c r="J1360" i="121" l="1" a="1"/>
  <c r="J1360" i="121" s="1"/>
  <c r="K1360" i="121" a="1"/>
  <c r="K1360" i="121" s="1"/>
  <c r="H1361" i="121" a="1"/>
  <c r="H1361" i="121" s="1"/>
  <c r="B1362" i="121"/>
  <c r="C1361" i="121"/>
  <c r="G1361" i="121" a="1"/>
  <c r="G1361" i="121" s="1"/>
  <c r="E1361" i="121" a="1"/>
  <c r="E1361" i="121" s="1"/>
  <c r="D1361" i="121" a="1"/>
  <c r="D1361" i="121" s="1"/>
  <c r="I1361" i="121" a="1"/>
  <c r="I1361" i="121" s="1"/>
  <c r="L1362" i="121"/>
  <c r="K1361" i="121" l="1" a="1"/>
  <c r="K1361" i="121" s="1"/>
  <c r="J1361" i="121" a="1"/>
  <c r="J1361" i="121" s="1"/>
  <c r="E1362" i="121" a="1"/>
  <c r="E1362" i="121" s="1"/>
  <c r="G1362" i="121" a="1"/>
  <c r="G1362" i="121" s="1"/>
  <c r="I1362" i="121" a="1"/>
  <c r="I1362" i="121" s="1"/>
  <c r="C1362" i="121"/>
  <c r="B1363" i="121"/>
  <c r="D1362" i="121" a="1"/>
  <c r="D1362" i="121" s="1"/>
  <c r="H1362" i="121" a="1"/>
  <c r="H1362" i="121" s="1"/>
  <c r="L1363" i="121"/>
  <c r="D1363" i="121" l="1" a="1"/>
  <c r="D1363" i="121" s="1"/>
  <c r="G1363" i="121" a="1"/>
  <c r="G1363" i="121" s="1"/>
  <c r="I1363" i="121" a="1"/>
  <c r="I1363" i="121" s="1"/>
  <c r="H1363" i="121" a="1"/>
  <c r="H1363" i="121" s="1"/>
  <c r="E1363" i="121" a="1"/>
  <c r="E1363" i="121" s="1"/>
  <c r="B1364" i="121"/>
  <c r="C1363" i="121"/>
  <c r="K1362" i="121" a="1"/>
  <c r="K1362" i="121" s="1"/>
  <c r="J1362" i="121" a="1"/>
  <c r="J1362" i="121" s="1"/>
  <c r="L1364" i="121"/>
  <c r="E1364" i="121" l="1" a="1"/>
  <c r="E1364" i="121" s="1"/>
  <c r="B1365" i="121"/>
  <c r="D1364" i="121" a="1"/>
  <c r="D1364" i="121" s="1"/>
  <c r="G1364" i="121" a="1"/>
  <c r="G1364" i="121" s="1"/>
  <c r="I1364" i="121" a="1"/>
  <c r="I1364" i="121" s="1"/>
  <c r="C1364" i="121"/>
  <c r="H1364" i="121" a="1"/>
  <c r="H1364" i="121" s="1"/>
  <c r="J1363" i="121" a="1"/>
  <c r="J1363" i="121" s="1"/>
  <c r="K1363" i="121" a="1"/>
  <c r="K1363" i="121" s="1"/>
  <c r="L1365" i="121"/>
  <c r="J1364" i="121" l="1" a="1"/>
  <c r="J1364" i="121" s="1"/>
  <c r="K1364" i="121" a="1"/>
  <c r="K1364" i="121" s="1"/>
  <c r="G1365" i="121" a="1"/>
  <c r="G1365" i="121" s="1"/>
  <c r="E1365" i="121" a="1"/>
  <c r="E1365" i="121" s="1"/>
  <c r="I1365" i="121" a="1"/>
  <c r="I1365" i="121" s="1"/>
  <c r="B1366" i="121"/>
  <c r="C1365" i="121"/>
  <c r="H1365" i="121" a="1"/>
  <c r="H1365" i="121" s="1"/>
  <c r="D1365" i="121" a="1"/>
  <c r="D1365" i="121" s="1"/>
  <c r="L1366" i="121"/>
  <c r="E1366" i="121" l="1" a="1"/>
  <c r="E1366" i="121" s="1"/>
  <c r="I1366" i="121" a="1"/>
  <c r="I1366" i="121" s="1"/>
  <c r="D1366" i="121" a="1"/>
  <c r="D1366" i="121" s="1"/>
  <c r="G1366" i="121" a="1"/>
  <c r="G1366" i="121" s="1"/>
  <c r="B1367" i="121"/>
  <c r="H1366" i="121" a="1"/>
  <c r="H1366" i="121" s="1"/>
  <c r="C1366" i="121"/>
  <c r="J1365" i="121" a="1"/>
  <c r="J1365" i="121" s="1"/>
  <c r="K1365" i="121" a="1"/>
  <c r="K1365" i="121" s="1"/>
  <c r="L1367" i="121"/>
  <c r="D1367" i="121" l="1" a="1"/>
  <c r="D1367" i="121" s="1"/>
  <c r="H1367" i="121" a="1"/>
  <c r="H1367" i="121" s="1"/>
  <c r="B1368" i="121"/>
  <c r="E1367" i="121" a="1"/>
  <c r="E1367" i="121" s="1"/>
  <c r="I1367" i="121" a="1"/>
  <c r="I1367" i="121" s="1"/>
  <c r="G1367" i="121" a="1"/>
  <c r="G1367" i="121" s="1"/>
  <c r="C1367" i="121"/>
  <c r="J1366" i="121" a="1"/>
  <c r="J1366" i="121" s="1"/>
  <c r="K1366" i="121" a="1"/>
  <c r="K1366" i="121" s="1"/>
  <c r="L1368" i="121"/>
  <c r="K1367" i="121" l="1" a="1"/>
  <c r="K1367" i="121" s="1"/>
  <c r="J1367" i="121" a="1"/>
  <c r="J1367" i="121" s="1"/>
  <c r="D1368" i="121" a="1"/>
  <c r="D1368" i="121" s="1"/>
  <c r="B1369" i="121"/>
  <c r="C1368" i="121"/>
  <c r="I1368" i="121" a="1"/>
  <c r="I1368" i="121" s="1"/>
  <c r="E1368" i="121" a="1"/>
  <c r="E1368" i="121" s="1"/>
  <c r="G1368" i="121" a="1"/>
  <c r="G1368" i="121" s="1"/>
  <c r="H1368" i="121" a="1"/>
  <c r="H1368" i="121" s="1"/>
  <c r="L1369" i="121"/>
  <c r="J1368" i="121" l="1" a="1"/>
  <c r="J1368" i="121" s="1"/>
  <c r="K1368" i="121" a="1"/>
  <c r="K1368" i="121" s="1"/>
  <c r="D1369" i="121" a="1"/>
  <c r="D1369" i="121" s="1"/>
  <c r="I1369" i="121" a="1"/>
  <c r="I1369" i="121" s="1"/>
  <c r="B1370" i="121"/>
  <c r="C1369" i="121"/>
  <c r="G1369" i="121" a="1"/>
  <c r="G1369" i="121" s="1"/>
  <c r="E1369" i="121" a="1"/>
  <c r="E1369" i="121" s="1"/>
  <c r="H1369" i="121" a="1"/>
  <c r="H1369" i="121" s="1"/>
  <c r="L1370" i="121"/>
  <c r="K1369" i="121" l="1" a="1"/>
  <c r="K1369" i="121" s="1"/>
  <c r="J1369" i="121" a="1"/>
  <c r="J1369" i="121" s="1"/>
  <c r="G1370" i="121" a="1"/>
  <c r="G1370" i="121" s="1"/>
  <c r="I1370" i="121" a="1"/>
  <c r="I1370" i="121" s="1"/>
  <c r="B1371" i="121"/>
  <c r="C1370" i="121"/>
  <c r="E1370" i="121" a="1"/>
  <c r="E1370" i="121" s="1"/>
  <c r="D1370" i="121" a="1"/>
  <c r="D1370" i="121" s="1"/>
  <c r="H1370" i="121" a="1"/>
  <c r="H1370" i="121" s="1"/>
  <c r="L1371" i="121"/>
  <c r="D1371" i="121" l="1" a="1"/>
  <c r="D1371" i="121" s="1"/>
  <c r="C1371" i="121"/>
  <c r="I1371" i="121" a="1"/>
  <c r="I1371" i="121" s="1"/>
  <c r="G1371" i="121" a="1"/>
  <c r="G1371" i="121" s="1"/>
  <c r="B1372" i="121"/>
  <c r="H1371" i="121" a="1"/>
  <c r="H1371" i="121" s="1"/>
  <c r="E1371" i="121" a="1"/>
  <c r="E1371" i="121" s="1"/>
  <c r="J1370" i="121" a="1"/>
  <c r="J1370" i="121" s="1"/>
  <c r="K1370" i="121" a="1"/>
  <c r="K1370" i="121" s="1"/>
  <c r="L1372" i="121"/>
  <c r="E1372" i="121" l="1" a="1"/>
  <c r="E1372" i="121" s="1"/>
  <c r="H1372" i="121" a="1"/>
  <c r="H1372" i="121" s="1"/>
  <c r="G1372" i="121" a="1"/>
  <c r="G1372" i="121" s="1"/>
  <c r="D1372" i="121" a="1"/>
  <c r="D1372" i="121" s="1"/>
  <c r="I1372" i="121" a="1"/>
  <c r="I1372" i="121" s="1"/>
  <c r="C1372" i="121"/>
  <c r="B1373" i="121"/>
  <c r="J1371" i="121" a="1"/>
  <c r="J1371" i="121" s="1"/>
  <c r="K1371" i="121" a="1"/>
  <c r="K1371" i="121" s="1"/>
  <c r="L1373" i="121"/>
  <c r="E1373" i="121" l="1" a="1"/>
  <c r="E1373" i="121" s="1"/>
  <c r="I1373" i="121" a="1"/>
  <c r="I1373" i="121" s="1"/>
  <c r="B1374" i="121"/>
  <c r="C1373" i="121"/>
  <c r="D1373" i="121" a="1"/>
  <c r="D1373" i="121" s="1"/>
  <c r="G1373" i="121" a="1"/>
  <c r="G1373" i="121" s="1"/>
  <c r="H1373" i="121" a="1"/>
  <c r="H1373" i="121" s="1"/>
  <c r="J1372" i="121" a="1"/>
  <c r="J1372" i="121" s="1"/>
  <c r="K1372" i="121" a="1"/>
  <c r="K1372" i="121" s="1"/>
  <c r="L1374" i="121"/>
  <c r="K1373" i="121" l="1" a="1"/>
  <c r="K1373" i="121" s="1"/>
  <c r="J1373" i="121" a="1"/>
  <c r="J1373" i="121" s="1"/>
  <c r="E1374" i="121" a="1"/>
  <c r="E1374" i="121" s="1"/>
  <c r="H1374" i="121" a="1"/>
  <c r="H1374" i="121" s="1"/>
  <c r="I1374" i="121" a="1"/>
  <c r="I1374" i="121" s="1"/>
  <c r="D1374" i="121" a="1"/>
  <c r="D1374" i="121" s="1"/>
  <c r="G1374" i="121" a="1"/>
  <c r="G1374" i="121" s="1"/>
  <c r="C1374" i="121"/>
  <c r="B1375" i="121"/>
  <c r="L1375" i="121"/>
  <c r="K1374" i="121" l="1" a="1"/>
  <c r="K1374" i="121" s="1"/>
  <c r="J1374" i="121" a="1"/>
  <c r="J1374" i="121" s="1"/>
  <c r="H1375" i="121" a="1"/>
  <c r="H1375" i="121" s="1"/>
  <c r="G1375" i="121" a="1"/>
  <c r="G1375" i="121" s="1"/>
  <c r="E1375" i="121" a="1"/>
  <c r="E1375" i="121" s="1"/>
  <c r="I1375" i="121" a="1"/>
  <c r="I1375" i="121" s="1"/>
  <c r="B1376" i="121"/>
  <c r="D1375" i="121" a="1"/>
  <c r="D1375" i="121" s="1"/>
  <c r="C1375" i="121"/>
  <c r="L1376" i="121"/>
  <c r="B1377" i="121" l="1"/>
  <c r="C1376" i="121"/>
  <c r="E1376" i="121" a="1"/>
  <c r="E1376" i="121" s="1"/>
  <c r="I1376" i="121" a="1"/>
  <c r="I1376" i="121" s="1"/>
  <c r="G1376" i="121" a="1"/>
  <c r="G1376" i="121" s="1"/>
  <c r="H1376" i="121" a="1"/>
  <c r="H1376" i="121" s="1"/>
  <c r="D1376" i="121" a="1"/>
  <c r="D1376" i="121" s="1"/>
  <c r="K1375" i="121" a="1"/>
  <c r="K1375" i="121" s="1"/>
  <c r="J1375" i="121" a="1"/>
  <c r="J1375" i="121" s="1"/>
  <c r="L1377" i="121"/>
  <c r="D1377" i="121" l="1" a="1"/>
  <c r="D1377" i="121" s="1"/>
  <c r="H1377" i="121" a="1"/>
  <c r="H1377" i="121" s="1"/>
  <c r="B1378" i="121"/>
  <c r="C1377" i="121"/>
  <c r="G1377" i="121" a="1"/>
  <c r="G1377" i="121" s="1"/>
  <c r="E1377" i="121" a="1"/>
  <c r="E1377" i="121" s="1"/>
  <c r="I1377" i="121" a="1"/>
  <c r="I1377" i="121" s="1"/>
  <c r="J1376" i="121" a="1"/>
  <c r="J1376" i="121" s="1"/>
  <c r="K1376" i="121" a="1"/>
  <c r="K1376" i="121" s="1"/>
  <c r="L1378" i="121"/>
  <c r="K1377" i="121" l="1" a="1"/>
  <c r="K1377" i="121" s="1"/>
  <c r="J1377" i="121" a="1"/>
  <c r="J1377" i="121" s="1"/>
  <c r="C1378" i="121"/>
  <c r="I1378" i="121" a="1"/>
  <c r="I1378" i="121" s="1"/>
  <c r="H1378" i="121" a="1"/>
  <c r="H1378" i="121" s="1"/>
  <c r="G1378" i="121" a="1"/>
  <c r="G1378" i="121" s="1"/>
  <c r="B1379" i="121"/>
  <c r="E1378" i="121" a="1"/>
  <c r="E1378" i="121" s="1"/>
  <c r="D1378" i="121" a="1"/>
  <c r="D1378" i="121" s="1"/>
  <c r="L1379" i="121"/>
  <c r="D1379" i="121" l="1" a="1"/>
  <c r="D1379" i="121" s="1"/>
  <c r="E1379" i="121" a="1"/>
  <c r="E1379" i="121" s="1"/>
  <c r="B1380" i="121"/>
  <c r="I1379" i="121" a="1"/>
  <c r="I1379" i="121" s="1"/>
  <c r="H1379" i="121" a="1"/>
  <c r="H1379" i="121" s="1"/>
  <c r="G1379" i="121" a="1"/>
  <c r="G1379" i="121" s="1"/>
  <c r="C1379" i="121"/>
  <c r="J1378" i="121" a="1"/>
  <c r="J1378" i="121" s="1"/>
  <c r="K1378" i="121" a="1"/>
  <c r="K1378" i="121" s="1"/>
  <c r="L1380" i="121"/>
  <c r="J1379" i="121" l="1" a="1"/>
  <c r="J1379" i="121" s="1"/>
  <c r="K1379" i="121" a="1"/>
  <c r="K1379" i="121" s="1"/>
  <c r="D1380" i="121" a="1"/>
  <c r="D1380" i="121" s="1"/>
  <c r="E1380" i="121" a="1"/>
  <c r="E1380" i="121" s="1"/>
  <c r="H1380" i="121" a="1"/>
  <c r="H1380" i="121" s="1"/>
  <c r="C1380" i="121"/>
  <c r="I1380" i="121" a="1"/>
  <c r="I1380" i="121" s="1"/>
  <c r="G1380" i="121" a="1"/>
  <c r="G1380" i="121" s="1"/>
  <c r="B1381" i="121"/>
  <c r="L1381" i="121"/>
  <c r="J1380" i="121" l="1" a="1"/>
  <c r="J1380" i="121" s="1"/>
  <c r="K1380" i="121" a="1"/>
  <c r="K1380" i="121" s="1"/>
  <c r="D1381" i="121" a="1"/>
  <c r="D1381" i="121" s="1"/>
  <c r="E1381" i="121" a="1"/>
  <c r="E1381" i="121" s="1"/>
  <c r="I1381" i="121" a="1"/>
  <c r="I1381" i="121" s="1"/>
  <c r="B1382" i="121"/>
  <c r="C1381" i="121"/>
  <c r="H1381" i="121" a="1"/>
  <c r="H1381" i="121" s="1"/>
  <c r="G1381" i="121" a="1"/>
  <c r="G1381" i="121" s="1"/>
  <c r="L1382" i="121"/>
  <c r="C1382" i="121" l="1"/>
  <c r="H1382" i="121" a="1"/>
  <c r="H1382" i="121" s="1"/>
  <c r="I1382" i="121" a="1"/>
  <c r="I1382" i="121" s="1"/>
  <c r="D1382" i="121" a="1"/>
  <c r="D1382" i="121" s="1"/>
  <c r="G1382" i="121" a="1"/>
  <c r="G1382" i="121" s="1"/>
  <c r="B1383" i="121"/>
  <c r="E1382" i="121" a="1"/>
  <c r="E1382" i="121" s="1"/>
  <c r="K1381" i="121" a="1"/>
  <c r="K1381" i="121" s="1"/>
  <c r="J1381" i="121" a="1"/>
  <c r="J1381" i="121" s="1"/>
  <c r="L1383" i="121"/>
  <c r="D1383" i="121" l="1" a="1"/>
  <c r="D1383" i="121" s="1"/>
  <c r="H1383" i="121" a="1"/>
  <c r="H1383" i="121" s="1"/>
  <c r="C1383" i="121"/>
  <c r="G1383" i="121" a="1"/>
  <c r="G1383" i="121" s="1"/>
  <c r="B1384" i="121"/>
  <c r="E1383" i="121" a="1"/>
  <c r="E1383" i="121" s="1"/>
  <c r="I1383" i="121" a="1"/>
  <c r="I1383" i="121" s="1"/>
  <c r="J1382" i="121" a="1"/>
  <c r="J1382" i="121" s="1"/>
  <c r="K1382" i="121" a="1"/>
  <c r="K1382" i="121" s="1"/>
  <c r="L1384" i="121"/>
  <c r="H1384" i="121" l="1" a="1"/>
  <c r="H1384" i="121" s="1"/>
  <c r="B1385" i="121"/>
  <c r="C1384" i="121"/>
  <c r="G1384" i="121" a="1"/>
  <c r="G1384" i="121" s="1"/>
  <c r="I1384" i="121" a="1"/>
  <c r="I1384" i="121" s="1"/>
  <c r="D1384" i="121" a="1"/>
  <c r="D1384" i="121" s="1"/>
  <c r="E1384" i="121" a="1"/>
  <c r="E1384" i="121" s="1"/>
  <c r="J1383" i="121" a="1"/>
  <c r="J1383" i="121" s="1"/>
  <c r="K1383" i="121" a="1"/>
  <c r="K1383" i="121" s="1"/>
  <c r="L1385" i="121"/>
  <c r="J1384" i="121" l="1" a="1"/>
  <c r="J1384" i="121" s="1"/>
  <c r="K1384" i="121" a="1"/>
  <c r="K1384" i="121" s="1"/>
  <c r="H1385" i="121" a="1"/>
  <c r="H1385" i="121" s="1"/>
  <c r="D1385" i="121" a="1"/>
  <c r="D1385" i="121" s="1"/>
  <c r="B1386" i="121"/>
  <c r="C1385" i="121"/>
  <c r="G1385" i="121" a="1"/>
  <c r="G1385" i="121" s="1"/>
  <c r="E1385" i="121" a="1"/>
  <c r="E1385" i="121" s="1"/>
  <c r="I1385" i="121" a="1"/>
  <c r="I1385" i="121" s="1"/>
  <c r="L1386" i="121"/>
  <c r="K1385" i="121" l="1" a="1"/>
  <c r="K1385" i="121" s="1"/>
  <c r="J1385" i="121" a="1"/>
  <c r="J1385" i="121" s="1"/>
  <c r="H1386" i="121" a="1"/>
  <c r="H1386" i="121" s="1"/>
  <c r="G1386" i="121" a="1"/>
  <c r="G1386" i="121" s="1"/>
  <c r="I1386" i="121" a="1"/>
  <c r="I1386" i="121" s="1"/>
  <c r="C1386" i="121"/>
  <c r="E1386" i="121" a="1"/>
  <c r="E1386" i="121" s="1"/>
  <c r="D1386" i="121" a="1"/>
  <c r="D1386" i="121" s="1"/>
  <c r="B1387" i="121"/>
  <c r="L1387" i="121"/>
  <c r="K1386" i="121" l="1" a="1"/>
  <c r="K1386" i="121" s="1"/>
  <c r="J1386" i="121" a="1"/>
  <c r="J1386" i="121" s="1"/>
  <c r="D1387" i="121" a="1"/>
  <c r="D1387" i="121" s="1"/>
  <c r="H1387" i="121" a="1"/>
  <c r="H1387" i="121" s="1"/>
  <c r="B1388" i="121"/>
  <c r="C1387" i="121"/>
  <c r="I1387" i="121" a="1"/>
  <c r="I1387" i="121" s="1"/>
  <c r="E1387" i="121" a="1"/>
  <c r="E1387" i="121" s="1"/>
  <c r="G1387" i="121" a="1"/>
  <c r="G1387" i="121" s="1"/>
  <c r="L1388" i="121"/>
  <c r="G1388" i="121" l="1" a="1"/>
  <c r="G1388" i="121" s="1"/>
  <c r="C1388" i="121"/>
  <c r="E1388" i="121" a="1"/>
  <c r="E1388" i="121" s="1"/>
  <c r="H1388" i="121" a="1"/>
  <c r="H1388" i="121" s="1"/>
  <c r="B1389" i="121"/>
  <c r="I1388" i="121" a="1"/>
  <c r="I1388" i="121" s="1"/>
  <c r="D1388" i="121" a="1"/>
  <c r="D1388" i="121" s="1"/>
  <c r="J1387" i="121" a="1"/>
  <c r="J1387" i="121" s="1"/>
  <c r="K1387" i="121" a="1"/>
  <c r="K1387" i="121" s="1"/>
  <c r="L1389" i="121"/>
  <c r="D1389" i="121" l="1" a="1"/>
  <c r="D1389" i="121" s="1"/>
  <c r="H1389" i="121" a="1"/>
  <c r="H1389" i="121" s="1"/>
  <c r="E1389" i="121" a="1"/>
  <c r="E1389" i="121" s="1"/>
  <c r="I1389" i="121" a="1"/>
  <c r="I1389" i="121" s="1"/>
  <c r="B1390" i="121"/>
  <c r="C1389" i="121"/>
  <c r="G1389" i="121" a="1"/>
  <c r="G1389" i="121" s="1"/>
  <c r="J1388" i="121" a="1"/>
  <c r="J1388" i="121" s="1"/>
  <c r="K1388" i="121" a="1"/>
  <c r="K1388" i="121" s="1"/>
  <c r="L1390" i="121"/>
  <c r="J1389" i="121" l="1" a="1"/>
  <c r="J1389" i="121" s="1"/>
  <c r="K1389" i="121" a="1"/>
  <c r="K1389" i="121" s="1"/>
  <c r="C1390" i="121"/>
  <c r="I1390" i="121" a="1"/>
  <c r="I1390" i="121" s="1"/>
  <c r="D1390" i="121" a="1"/>
  <c r="D1390" i="121" s="1"/>
  <c r="G1390" i="121" a="1"/>
  <c r="G1390" i="121" s="1"/>
  <c r="H1390" i="121" a="1"/>
  <c r="H1390" i="121" s="1"/>
  <c r="B1391" i="121"/>
  <c r="E1390" i="121" a="1"/>
  <c r="E1390" i="121" s="1"/>
  <c r="L1391" i="121"/>
  <c r="D1391" i="121" l="1" a="1"/>
  <c r="D1391" i="121" s="1"/>
  <c r="H1391" i="121" a="1"/>
  <c r="H1391" i="121" s="1"/>
  <c r="B1392" i="121"/>
  <c r="E1391" i="121" a="1"/>
  <c r="E1391" i="121" s="1"/>
  <c r="I1391" i="121" a="1"/>
  <c r="I1391" i="121" s="1"/>
  <c r="G1391" i="121" a="1"/>
  <c r="G1391" i="121" s="1"/>
  <c r="C1391" i="121"/>
  <c r="K1390" i="121" a="1"/>
  <c r="K1390" i="121" s="1"/>
  <c r="J1390" i="121" a="1"/>
  <c r="J1390" i="121" s="1"/>
  <c r="L1392" i="121"/>
  <c r="J1391" i="121" l="1" a="1"/>
  <c r="J1391" i="121" s="1"/>
  <c r="K1391" i="121" a="1"/>
  <c r="K1391" i="121" s="1"/>
  <c r="H1392" i="121" a="1"/>
  <c r="H1392" i="121" s="1"/>
  <c r="B1393" i="121"/>
  <c r="C1392" i="121"/>
  <c r="D1392" i="121" a="1"/>
  <c r="D1392" i="121" s="1"/>
  <c r="G1392" i="121" a="1"/>
  <c r="G1392" i="121" s="1"/>
  <c r="E1392" i="121" a="1"/>
  <c r="E1392" i="121" s="1"/>
  <c r="I1392" i="121" a="1"/>
  <c r="I1392" i="121" s="1"/>
  <c r="L1393" i="121"/>
  <c r="J1392" i="121" l="1" a="1"/>
  <c r="J1392" i="121" s="1"/>
  <c r="K1392" i="121" a="1"/>
  <c r="K1392" i="121" s="1"/>
  <c r="I1393" i="121" a="1"/>
  <c r="I1393" i="121" s="1"/>
  <c r="D1393" i="121" a="1"/>
  <c r="D1393" i="121" s="1"/>
  <c r="B1394" i="121"/>
  <c r="G1393" i="121" a="1"/>
  <c r="G1393" i="121" s="1"/>
  <c r="C1393" i="121"/>
  <c r="E1393" i="121" a="1"/>
  <c r="E1393" i="121" s="1"/>
  <c r="H1393" i="121" a="1"/>
  <c r="H1393" i="121" s="1"/>
  <c r="L1394" i="121"/>
  <c r="K1393" i="121" l="1" a="1"/>
  <c r="K1393" i="121" s="1"/>
  <c r="J1393" i="121" a="1"/>
  <c r="J1393" i="121" s="1"/>
  <c r="B1395" i="121"/>
  <c r="G1394" i="121" a="1"/>
  <c r="G1394" i="121" s="1"/>
  <c r="I1394" i="121" a="1"/>
  <c r="I1394" i="121" s="1"/>
  <c r="E1394" i="121" a="1"/>
  <c r="E1394" i="121" s="1"/>
  <c r="C1394" i="121"/>
  <c r="H1394" i="121" a="1"/>
  <c r="H1394" i="121" s="1"/>
  <c r="D1394" i="121" a="1"/>
  <c r="D1394" i="121" s="1"/>
  <c r="L1395" i="121"/>
  <c r="J1394" i="121" l="1" a="1"/>
  <c r="J1394" i="121" s="1"/>
  <c r="K1394" i="121" a="1"/>
  <c r="K1394" i="121" s="1"/>
  <c r="D1395" i="121" a="1"/>
  <c r="D1395" i="121" s="1"/>
  <c r="C1395" i="121"/>
  <c r="E1395" i="121" a="1"/>
  <c r="E1395" i="121" s="1"/>
  <c r="I1395" i="121" a="1"/>
  <c r="I1395" i="121" s="1"/>
  <c r="H1395" i="121" a="1"/>
  <c r="H1395" i="121" s="1"/>
  <c r="G1395" i="121" a="1"/>
  <c r="G1395" i="121" s="1"/>
  <c r="B1396" i="121"/>
  <c r="L1396" i="121"/>
  <c r="J1395" i="121" l="1" a="1"/>
  <c r="J1395" i="121" s="1"/>
  <c r="K1395" i="121" a="1"/>
  <c r="K1395" i="121" s="1"/>
  <c r="H1396" i="121" a="1"/>
  <c r="H1396" i="121" s="1"/>
  <c r="I1396" i="121" a="1"/>
  <c r="I1396" i="121" s="1"/>
  <c r="G1396" i="121" a="1"/>
  <c r="G1396" i="121" s="1"/>
  <c r="E1396" i="121" a="1"/>
  <c r="E1396" i="121" s="1"/>
  <c r="D1396" i="121" a="1"/>
  <c r="D1396" i="121" s="1"/>
  <c r="B1397" i="121"/>
  <c r="C1396" i="121"/>
  <c r="L1397" i="121"/>
  <c r="D1397" i="121" l="1" a="1"/>
  <c r="D1397" i="121" s="1"/>
  <c r="G1397" i="121" a="1"/>
  <c r="G1397" i="121" s="1"/>
  <c r="E1397" i="121" a="1"/>
  <c r="E1397" i="121" s="1"/>
  <c r="I1397" i="121" a="1"/>
  <c r="I1397" i="121" s="1"/>
  <c r="B1398" i="121"/>
  <c r="C1397" i="121"/>
  <c r="H1397" i="121" a="1"/>
  <c r="H1397" i="121" s="1"/>
  <c r="J1396" i="121" a="1"/>
  <c r="J1396" i="121" s="1"/>
  <c r="K1396" i="121" a="1"/>
  <c r="K1396" i="121" s="1"/>
  <c r="L1398" i="121"/>
  <c r="E1398" i="121" l="1" a="1"/>
  <c r="E1398" i="121" s="1"/>
  <c r="B1399" i="121"/>
  <c r="I1398" i="121" a="1"/>
  <c r="I1398" i="121" s="1"/>
  <c r="D1398" i="121" a="1"/>
  <c r="D1398" i="121" s="1"/>
  <c r="G1398" i="121" a="1"/>
  <c r="G1398" i="121" s="1"/>
  <c r="C1398" i="121"/>
  <c r="H1398" i="121" a="1"/>
  <c r="H1398" i="121" s="1"/>
  <c r="J1397" i="121" a="1"/>
  <c r="J1397" i="121" s="1"/>
  <c r="K1397" i="121" a="1"/>
  <c r="K1397" i="121" s="1"/>
  <c r="L1399" i="121"/>
  <c r="J1398" i="121" l="1" a="1"/>
  <c r="J1398" i="121" s="1"/>
  <c r="K1398" i="121" a="1"/>
  <c r="K1398" i="121" s="1"/>
  <c r="D1399" i="121" a="1"/>
  <c r="D1399" i="121" s="1"/>
  <c r="H1399" i="121" a="1"/>
  <c r="H1399" i="121" s="1"/>
  <c r="I1399" i="121" a="1"/>
  <c r="I1399" i="121" s="1"/>
  <c r="B1400" i="121"/>
  <c r="E1399" i="121" a="1"/>
  <c r="E1399" i="121" s="1"/>
  <c r="C1399" i="121"/>
  <c r="G1399" i="121" a="1"/>
  <c r="G1399" i="121" s="1"/>
  <c r="L1400" i="121"/>
  <c r="I1400" i="121" l="1" a="1"/>
  <c r="I1400" i="121" s="1"/>
  <c r="B1401" i="121"/>
  <c r="G1400" i="121" a="1"/>
  <c r="G1400" i="121" s="1"/>
  <c r="H1400" i="121" a="1"/>
  <c r="H1400" i="121" s="1"/>
  <c r="C1400" i="121"/>
  <c r="E1400" i="121" a="1"/>
  <c r="E1400" i="121" s="1"/>
  <c r="D1400" i="121" a="1"/>
  <c r="D1400" i="121" s="1"/>
  <c r="K1399" i="121" a="1"/>
  <c r="K1399" i="121" s="1"/>
  <c r="J1399" i="121" a="1"/>
  <c r="J1399" i="121" s="1"/>
  <c r="L1401" i="121"/>
  <c r="J1400" i="121" l="1" a="1"/>
  <c r="J1400" i="121" s="1"/>
  <c r="K1400" i="121" a="1"/>
  <c r="K1400" i="121" s="1"/>
  <c r="H1401" i="121" a="1"/>
  <c r="H1401" i="121" s="1"/>
  <c r="B1402" i="121"/>
  <c r="C1401" i="121"/>
  <c r="G1401" i="121" a="1"/>
  <c r="G1401" i="121" s="1"/>
  <c r="E1401" i="121" a="1"/>
  <c r="E1401" i="121" s="1"/>
  <c r="I1401" i="121" a="1"/>
  <c r="I1401" i="121" s="1"/>
  <c r="D1401" i="121" a="1"/>
  <c r="D1401" i="121" s="1"/>
  <c r="L1402" i="121"/>
  <c r="K1401" i="121" l="1" a="1"/>
  <c r="K1401" i="121" s="1"/>
  <c r="J1401" i="121" a="1"/>
  <c r="J1401" i="121" s="1"/>
  <c r="C1402" i="121"/>
  <c r="G1402" i="121" a="1"/>
  <c r="G1402" i="121" s="1"/>
  <c r="I1402" i="121" a="1"/>
  <c r="I1402" i="121" s="1"/>
  <c r="H1402" i="121" a="1"/>
  <c r="H1402" i="121" s="1"/>
  <c r="E1402" i="121" a="1"/>
  <c r="E1402" i="121" s="1"/>
  <c r="B1403" i="121"/>
  <c r="D1402" i="121" a="1"/>
  <c r="D1402" i="121" s="1"/>
  <c r="L1403" i="121"/>
  <c r="D1403" i="121" l="1" a="1"/>
  <c r="D1403" i="121" s="1"/>
  <c r="G1403" i="121" a="1"/>
  <c r="G1403" i="121" s="1"/>
  <c r="H1403" i="121" a="1"/>
  <c r="H1403" i="121" s="1"/>
  <c r="E1403" i="121" a="1"/>
  <c r="E1403" i="121" s="1"/>
  <c r="C1403" i="121"/>
  <c r="I1403" i="121" a="1"/>
  <c r="I1403" i="121" s="1"/>
  <c r="B1404" i="121"/>
  <c r="J1402" i="121" a="1"/>
  <c r="J1402" i="121" s="1"/>
  <c r="K1402" i="121" a="1"/>
  <c r="K1402" i="121" s="1"/>
  <c r="L1404" i="121"/>
  <c r="E1404" i="121" l="1" a="1"/>
  <c r="E1404" i="121" s="1"/>
  <c r="H1404" i="121" a="1"/>
  <c r="H1404" i="121" s="1"/>
  <c r="D1404" i="121" a="1"/>
  <c r="D1404" i="121" s="1"/>
  <c r="C1404" i="121"/>
  <c r="I1404" i="121" a="1"/>
  <c r="I1404" i="121" s="1"/>
  <c r="G1404" i="121" a="1"/>
  <c r="G1404" i="121" s="1"/>
  <c r="B1405" i="121"/>
  <c r="J1403" i="121" a="1"/>
  <c r="J1403" i="121" s="1"/>
  <c r="K1403" i="121" a="1"/>
  <c r="K1403" i="121" s="1"/>
  <c r="L1405" i="121"/>
  <c r="E1405" i="121" l="1" a="1"/>
  <c r="E1405" i="121" s="1"/>
  <c r="I1405" i="121" a="1"/>
  <c r="I1405" i="121" s="1"/>
  <c r="C1405" i="121"/>
  <c r="H1405" i="121" a="1"/>
  <c r="H1405" i="121" s="1"/>
  <c r="G1405" i="121" a="1"/>
  <c r="G1405" i="121" s="1"/>
  <c r="D1405" i="121" a="1"/>
  <c r="D1405" i="121" s="1"/>
  <c r="B1406" i="121"/>
  <c r="K1404" i="121" a="1"/>
  <c r="K1404" i="121" s="1"/>
  <c r="J1404" i="121" a="1"/>
  <c r="J1404" i="121" s="1"/>
  <c r="L1406" i="121"/>
  <c r="B1407" i="121" l="1"/>
  <c r="I1406" i="121" a="1"/>
  <c r="I1406" i="121" s="1"/>
  <c r="D1406" i="121" a="1"/>
  <c r="D1406" i="121" s="1"/>
  <c r="E1406" i="121" a="1"/>
  <c r="E1406" i="121" s="1"/>
  <c r="G1406" i="121" a="1"/>
  <c r="G1406" i="121" s="1"/>
  <c r="C1406" i="121"/>
  <c r="H1406" i="121" a="1"/>
  <c r="H1406" i="121" s="1"/>
  <c r="K1405" i="121" a="1"/>
  <c r="K1405" i="121" s="1"/>
  <c r="J1405" i="121" a="1"/>
  <c r="J1405" i="121" s="1"/>
  <c r="L1407" i="121"/>
  <c r="K1406" i="121" l="1" a="1"/>
  <c r="K1406" i="121" s="1"/>
  <c r="J1406" i="121" a="1"/>
  <c r="J1406" i="121" s="1"/>
  <c r="D1407" i="121" a="1"/>
  <c r="D1407" i="121" s="1"/>
  <c r="H1407" i="121" a="1"/>
  <c r="H1407" i="121" s="1"/>
  <c r="C1407" i="121"/>
  <c r="I1407" i="121" a="1"/>
  <c r="I1407" i="121" s="1"/>
  <c r="G1407" i="121" a="1"/>
  <c r="G1407" i="121" s="1"/>
  <c r="E1407" i="121" a="1"/>
  <c r="E1407" i="121" s="1"/>
  <c r="B1408" i="121"/>
  <c r="L1408" i="121"/>
  <c r="K1407" i="121" l="1" a="1"/>
  <c r="K1407" i="121" s="1"/>
  <c r="J1407" i="121" a="1"/>
  <c r="J1407" i="121" s="1"/>
  <c r="H1408" i="121" a="1"/>
  <c r="H1408" i="121" s="1"/>
  <c r="B1409" i="121"/>
  <c r="C1408" i="121"/>
  <c r="I1408" i="121" a="1"/>
  <c r="I1408" i="121" s="1"/>
  <c r="E1408" i="121" a="1"/>
  <c r="E1408" i="121" s="1"/>
  <c r="D1408" i="121" a="1"/>
  <c r="D1408" i="121" s="1"/>
  <c r="G1408" i="121" a="1"/>
  <c r="G1408" i="121" s="1"/>
  <c r="L1409" i="121"/>
  <c r="I1409" i="121" l="1" a="1"/>
  <c r="I1409" i="121" s="1"/>
  <c r="H1409" i="121" a="1"/>
  <c r="H1409" i="121" s="1"/>
  <c r="B1410" i="121"/>
  <c r="C1409" i="121"/>
  <c r="G1409" i="121" a="1"/>
  <c r="G1409" i="121" s="1"/>
  <c r="E1409" i="121" a="1"/>
  <c r="E1409" i="121" s="1"/>
  <c r="D1409" i="121" a="1"/>
  <c r="D1409" i="121" s="1"/>
  <c r="J1408" i="121" a="1"/>
  <c r="J1408" i="121" s="1"/>
  <c r="K1408" i="121" a="1"/>
  <c r="K1408" i="121" s="1"/>
  <c r="L1410" i="121"/>
  <c r="K1409" i="121" l="1" a="1"/>
  <c r="K1409" i="121" s="1"/>
  <c r="J1409" i="121" a="1"/>
  <c r="J1409" i="121" s="1"/>
  <c r="G1410" i="121" a="1"/>
  <c r="G1410" i="121" s="1"/>
  <c r="I1410" i="121" a="1"/>
  <c r="I1410" i="121" s="1"/>
  <c r="B1411" i="121"/>
  <c r="D1410" i="121" a="1"/>
  <c r="D1410" i="121" s="1"/>
  <c r="C1410" i="121"/>
  <c r="H1410" i="121" a="1"/>
  <c r="H1410" i="121" s="1"/>
  <c r="E1410" i="121" a="1"/>
  <c r="E1410" i="121" s="1"/>
  <c r="L1411" i="121"/>
  <c r="D1411" i="121" l="1" a="1"/>
  <c r="D1411" i="121" s="1"/>
  <c r="I1411" i="121" a="1"/>
  <c r="I1411" i="121" s="1"/>
  <c r="H1411" i="121" a="1"/>
  <c r="H1411" i="121" s="1"/>
  <c r="E1411" i="121" a="1"/>
  <c r="E1411" i="121" s="1"/>
  <c r="B1412" i="121"/>
  <c r="G1411" i="121" a="1"/>
  <c r="G1411" i="121" s="1"/>
  <c r="C1411" i="121"/>
  <c r="J1410" i="121" a="1"/>
  <c r="J1410" i="121" s="1"/>
  <c r="K1410" i="121" a="1"/>
  <c r="K1410" i="121" s="1"/>
  <c r="L1412" i="121"/>
  <c r="J1411" i="121" l="1" a="1"/>
  <c r="J1411" i="121" s="1"/>
  <c r="K1411" i="121" a="1"/>
  <c r="K1411" i="121" s="1"/>
  <c r="I1412" i="121" a="1"/>
  <c r="I1412" i="121" s="1"/>
  <c r="E1412" i="121" a="1"/>
  <c r="E1412" i="121" s="1"/>
  <c r="H1412" i="121" a="1"/>
  <c r="H1412" i="121" s="1"/>
  <c r="G1412" i="121" a="1"/>
  <c r="G1412" i="121" s="1"/>
  <c r="C1412" i="121"/>
  <c r="D1412" i="121" a="1"/>
  <c r="D1412" i="121" s="1"/>
  <c r="B1413" i="121"/>
  <c r="L1413" i="121"/>
  <c r="E1413" i="121" l="1" a="1"/>
  <c r="E1413" i="121" s="1"/>
  <c r="I1413" i="121" a="1"/>
  <c r="I1413" i="121" s="1"/>
  <c r="B1414" i="121"/>
  <c r="C1413" i="121"/>
  <c r="D1413" i="121" a="1"/>
  <c r="D1413" i="121" s="1"/>
  <c r="H1413" i="121" a="1"/>
  <c r="H1413" i="121" s="1"/>
  <c r="G1413" i="121" a="1"/>
  <c r="G1413" i="121" s="1"/>
  <c r="K1412" i="121" a="1"/>
  <c r="K1412" i="121" s="1"/>
  <c r="J1412" i="121" a="1"/>
  <c r="J1412" i="121" s="1"/>
  <c r="L1414" i="121"/>
  <c r="K1413" i="121" l="1" a="1"/>
  <c r="K1413" i="121" s="1"/>
  <c r="J1413" i="121" a="1"/>
  <c r="J1413" i="121" s="1"/>
  <c r="I1414" i="121" a="1"/>
  <c r="I1414" i="121" s="1"/>
  <c r="D1414" i="121" a="1"/>
  <c r="D1414" i="121" s="1"/>
  <c r="B1415" i="121"/>
  <c r="G1414" i="121" a="1"/>
  <c r="G1414" i="121" s="1"/>
  <c r="E1414" i="121" a="1"/>
  <c r="E1414" i="121" s="1"/>
  <c r="C1414" i="121"/>
  <c r="H1414" i="121" a="1"/>
  <c r="H1414" i="121" s="1"/>
  <c r="L1415" i="121"/>
  <c r="K1414" i="121" l="1" a="1"/>
  <c r="K1414" i="121" s="1"/>
  <c r="J1414" i="121" a="1"/>
  <c r="J1414" i="121" s="1"/>
  <c r="I1415" i="121" a="1"/>
  <c r="I1415" i="121" s="1"/>
  <c r="B1416" i="121"/>
  <c r="D1415" i="121" a="1"/>
  <c r="D1415" i="121" s="1"/>
  <c r="H1415" i="121" a="1"/>
  <c r="H1415" i="121" s="1"/>
  <c r="G1415" i="121" a="1"/>
  <c r="G1415" i="121" s="1"/>
  <c r="E1415" i="121" a="1"/>
  <c r="E1415" i="121" s="1"/>
  <c r="C1415" i="121"/>
  <c r="L1416" i="121"/>
  <c r="J1415" i="121" l="1" a="1"/>
  <c r="J1415" i="121" s="1"/>
  <c r="K1415" i="121" a="1"/>
  <c r="K1415" i="121" s="1"/>
  <c r="C1416" i="121"/>
  <c r="E1416" i="121" a="1"/>
  <c r="E1416" i="121" s="1"/>
  <c r="G1416" i="121" a="1"/>
  <c r="G1416" i="121" s="1"/>
  <c r="D1416" i="121" a="1"/>
  <c r="D1416" i="121" s="1"/>
  <c r="H1416" i="121" a="1"/>
  <c r="H1416" i="121" s="1"/>
  <c r="B1417" i="121"/>
  <c r="I1416" i="121" a="1"/>
  <c r="I1416" i="121" s="1"/>
  <c r="L1417" i="121"/>
  <c r="E1417" i="121" l="1" a="1"/>
  <c r="E1417" i="121" s="1"/>
  <c r="I1417" i="121" a="1"/>
  <c r="I1417" i="121" s="1"/>
  <c r="C1417" i="121"/>
  <c r="G1417" i="121" a="1"/>
  <c r="G1417" i="121" s="1"/>
  <c r="H1417" i="121" a="1"/>
  <c r="H1417" i="121" s="1"/>
  <c r="D1417" i="121" a="1"/>
  <c r="D1417" i="121" s="1"/>
  <c r="B1418" i="121"/>
  <c r="J1416" i="121" a="1"/>
  <c r="J1416" i="121" s="1"/>
  <c r="K1416" i="121" a="1"/>
  <c r="K1416" i="121" s="1"/>
  <c r="L1418" i="121"/>
  <c r="I1418" i="121" l="1" a="1"/>
  <c r="I1418" i="121" s="1"/>
  <c r="C1418" i="121"/>
  <c r="B1419" i="121"/>
  <c r="G1418" i="121" a="1"/>
  <c r="G1418" i="121" s="1"/>
  <c r="E1418" i="121" a="1"/>
  <c r="E1418" i="121" s="1"/>
  <c r="D1418" i="121" a="1"/>
  <c r="D1418" i="121" s="1"/>
  <c r="H1418" i="121" a="1"/>
  <c r="H1418" i="121" s="1"/>
  <c r="K1417" i="121" a="1"/>
  <c r="K1417" i="121" s="1"/>
  <c r="J1417" i="121" a="1"/>
  <c r="J1417" i="121" s="1"/>
  <c r="L1419" i="121"/>
  <c r="K1418" i="121" l="1" a="1"/>
  <c r="K1418" i="121" s="1"/>
  <c r="J1418" i="121" a="1"/>
  <c r="J1418" i="121" s="1"/>
  <c r="D1419" i="121" a="1"/>
  <c r="D1419" i="121" s="1"/>
  <c r="B1420" i="121"/>
  <c r="H1419" i="121" a="1"/>
  <c r="H1419" i="121" s="1"/>
  <c r="E1419" i="121" a="1"/>
  <c r="E1419" i="121" s="1"/>
  <c r="C1419" i="121"/>
  <c r="I1419" i="121" a="1"/>
  <c r="I1419" i="121" s="1"/>
  <c r="G1419" i="121" a="1"/>
  <c r="G1419" i="121" s="1"/>
  <c r="L1420" i="121"/>
  <c r="E1420" i="121" l="1" a="1"/>
  <c r="E1420" i="121" s="1"/>
  <c r="D1420" i="121" a="1"/>
  <c r="D1420" i="121" s="1"/>
  <c r="H1420" i="121" a="1"/>
  <c r="H1420" i="121" s="1"/>
  <c r="B1421" i="121"/>
  <c r="C1420" i="121"/>
  <c r="I1420" i="121" a="1"/>
  <c r="I1420" i="121" s="1"/>
  <c r="G1420" i="121" a="1"/>
  <c r="G1420" i="121" s="1"/>
  <c r="K1419" i="121" a="1"/>
  <c r="K1419" i="121" s="1"/>
  <c r="J1419" i="121" a="1"/>
  <c r="J1419" i="121" s="1"/>
  <c r="L1421" i="121"/>
  <c r="K1420" i="121" l="1" a="1"/>
  <c r="K1420" i="121" s="1"/>
  <c r="J1420" i="121" a="1"/>
  <c r="J1420" i="121" s="1"/>
  <c r="I1421" i="121" a="1"/>
  <c r="I1421" i="121" s="1"/>
  <c r="E1421" i="121" a="1"/>
  <c r="E1421" i="121" s="1"/>
  <c r="B1422" i="121"/>
  <c r="C1421" i="121"/>
  <c r="G1421" i="121" a="1"/>
  <c r="G1421" i="121" s="1"/>
  <c r="D1421" i="121" a="1"/>
  <c r="D1421" i="121" s="1"/>
  <c r="H1421" i="121" a="1"/>
  <c r="H1421" i="121" s="1"/>
  <c r="L1422" i="121"/>
  <c r="K1421" i="121" l="1" a="1"/>
  <c r="K1421" i="121" s="1"/>
  <c r="J1421" i="121" a="1"/>
  <c r="J1421" i="121" s="1"/>
  <c r="C1422" i="121"/>
  <c r="G1422" i="121" a="1"/>
  <c r="G1422" i="121" s="1"/>
  <c r="H1422" i="121" a="1"/>
  <c r="H1422" i="121" s="1"/>
  <c r="B1423" i="121"/>
  <c r="D1422" i="121" a="1"/>
  <c r="D1422" i="121" s="1"/>
  <c r="E1422" i="121" a="1"/>
  <c r="E1422" i="121" s="1"/>
  <c r="I1422" i="121" a="1"/>
  <c r="I1422" i="121" s="1"/>
  <c r="L1423" i="121"/>
  <c r="C1423" i="121" l="1"/>
  <c r="I1423" i="121" a="1"/>
  <c r="I1423" i="121" s="1"/>
  <c r="B1424" i="121"/>
  <c r="E1423" i="121" a="1"/>
  <c r="E1423" i="121" s="1"/>
  <c r="G1423" i="121" a="1"/>
  <c r="G1423" i="121" s="1"/>
  <c r="H1423" i="121" a="1"/>
  <c r="H1423" i="121" s="1"/>
  <c r="D1423" i="121" a="1"/>
  <c r="D1423" i="121" s="1"/>
  <c r="K1422" i="121" a="1"/>
  <c r="K1422" i="121" s="1"/>
  <c r="J1422" i="121" a="1"/>
  <c r="J1422" i="121" s="1"/>
  <c r="L1424" i="121"/>
  <c r="J1423" i="121" l="1" a="1"/>
  <c r="J1423" i="121" s="1"/>
  <c r="K1423" i="121" a="1"/>
  <c r="K1423" i="121" s="1"/>
  <c r="C1424" i="121"/>
  <c r="B1425" i="121"/>
  <c r="E1424" i="121" a="1"/>
  <c r="E1424" i="121" s="1"/>
  <c r="G1424" i="121" a="1"/>
  <c r="G1424" i="121" s="1"/>
  <c r="I1424" i="121" a="1"/>
  <c r="I1424" i="121" s="1"/>
  <c r="D1424" i="121" a="1"/>
  <c r="D1424" i="121" s="1"/>
  <c r="H1424" i="121" a="1"/>
  <c r="H1424" i="121" s="1"/>
  <c r="L1425" i="121"/>
  <c r="K1424" i="121" l="1" a="1"/>
  <c r="K1424" i="121" s="1"/>
  <c r="J1424" i="121" a="1"/>
  <c r="J1424" i="121" s="1"/>
  <c r="E1425" i="121" a="1"/>
  <c r="E1425" i="121" s="1"/>
  <c r="I1425" i="121" a="1"/>
  <c r="I1425" i="121" s="1"/>
  <c r="B1426" i="121"/>
  <c r="D1425" i="121" a="1"/>
  <c r="D1425" i="121" s="1"/>
  <c r="G1425" i="121" a="1"/>
  <c r="G1425" i="121" s="1"/>
  <c r="C1425" i="121"/>
  <c r="H1425" i="121" a="1"/>
  <c r="H1425" i="121" s="1"/>
  <c r="L1426" i="121"/>
  <c r="K1425" i="121" l="1" a="1"/>
  <c r="K1425" i="121" s="1"/>
  <c r="J1425" i="121" a="1"/>
  <c r="J1425" i="121" s="1"/>
  <c r="G1426" i="121" a="1"/>
  <c r="G1426" i="121" s="1"/>
  <c r="I1426" i="121" a="1"/>
  <c r="I1426" i="121" s="1"/>
  <c r="D1426" i="121" a="1"/>
  <c r="D1426" i="121" s="1"/>
  <c r="H1426" i="121" a="1"/>
  <c r="H1426" i="121" s="1"/>
  <c r="C1426" i="121"/>
  <c r="B1427" i="121"/>
  <c r="E1426" i="121" a="1"/>
  <c r="E1426" i="121" s="1"/>
  <c r="L1427" i="121"/>
  <c r="G1427" i="121" l="1" a="1"/>
  <c r="G1427" i="121" s="1"/>
  <c r="B1428" i="121"/>
  <c r="D1427" i="121" a="1"/>
  <c r="D1427" i="121" s="1"/>
  <c r="E1427" i="121" a="1"/>
  <c r="E1427" i="121" s="1"/>
  <c r="C1427" i="121"/>
  <c r="I1427" i="121" a="1"/>
  <c r="I1427" i="121" s="1"/>
  <c r="H1427" i="121" a="1"/>
  <c r="H1427" i="121" s="1"/>
  <c r="J1426" i="121" a="1"/>
  <c r="J1426" i="121" s="1"/>
  <c r="K1426" i="121" a="1"/>
  <c r="K1426" i="121" s="1"/>
  <c r="L1428" i="121"/>
  <c r="H1428" i="121" l="1" a="1"/>
  <c r="H1428" i="121" s="1"/>
  <c r="B1429" i="121"/>
  <c r="C1428" i="121"/>
  <c r="I1428" i="121" a="1"/>
  <c r="I1428" i="121" s="1"/>
  <c r="E1428" i="121" a="1"/>
  <c r="E1428" i="121" s="1"/>
  <c r="D1428" i="121" a="1"/>
  <c r="D1428" i="121" s="1"/>
  <c r="G1428" i="121" a="1"/>
  <c r="G1428" i="121" s="1"/>
  <c r="J1427" i="121" a="1"/>
  <c r="J1427" i="121" s="1"/>
  <c r="K1427" i="121" a="1"/>
  <c r="K1427" i="121" s="1"/>
  <c r="L1429" i="121"/>
  <c r="K1428" i="121" l="1" a="1"/>
  <c r="K1428" i="121" s="1"/>
  <c r="J1428" i="121" a="1"/>
  <c r="J1428" i="121" s="1"/>
  <c r="E1429" i="121" a="1"/>
  <c r="E1429" i="121" s="1"/>
  <c r="B1430" i="121"/>
  <c r="G1429" i="121" a="1"/>
  <c r="G1429" i="121" s="1"/>
  <c r="C1429" i="121"/>
  <c r="D1429" i="121" a="1"/>
  <c r="D1429" i="121" s="1"/>
  <c r="I1429" i="121" a="1"/>
  <c r="I1429" i="121" s="1"/>
  <c r="H1429" i="121" a="1"/>
  <c r="H1429" i="121" s="1"/>
  <c r="L1430" i="121"/>
  <c r="K1429" i="121" l="1" a="1"/>
  <c r="K1429" i="121" s="1"/>
  <c r="J1429" i="121" a="1"/>
  <c r="J1429" i="121" s="1"/>
  <c r="C1430" i="121"/>
  <c r="E1430" i="121" a="1"/>
  <c r="E1430" i="121" s="1"/>
  <c r="G1430" i="121" a="1"/>
  <c r="G1430" i="121" s="1"/>
  <c r="H1430" i="121" a="1"/>
  <c r="H1430" i="121" s="1"/>
  <c r="D1430" i="121" a="1"/>
  <c r="D1430" i="121" s="1"/>
  <c r="I1430" i="121" a="1"/>
  <c r="I1430" i="121" s="1"/>
  <c r="B1431" i="121"/>
  <c r="L1431" i="121"/>
  <c r="B1432" i="121" l="1"/>
  <c r="C1431" i="121"/>
  <c r="D1431" i="121" a="1"/>
  <c r="D1431" i="121" s="1"/>
  <c r="G1431" i="121" a="1"/>
  <c r="G1431" i="121" s="1"/>
  <c r="I1431" i="121" a="1"/>
  <c r="I1431" i="121" s="1"/>
  <c r="H1431" i="121" a="1"/>
  <c r="H1431" i="121" s="1"/>
  <c r="E1431" i="121" a="1"/>
  <c r="E1431" i="121" s="1"/>
  <c r="J1430" i="121" a="1"/>
  <c r="J1430" i="121" s="1"/>
  <c r="K1430" i="121" a="1"/>
  <c r="K1430" i="121" s="1"/>
  <c r="L1432" i="121"/>
  <c r="J1431" i="121" l="1" a="1"/>
  <c r="J1431" i="121" s="1"/>
  <c r="K1431" i="121" a="1"/>
  <c r="K1431" i="121" s="1"/>
  <c r="G1432" i="121" a="1"/>
  <c r="G1432" i="121" s="1"/>
  <c r="C1432" i="121"/>
  <c r="B1433" i="121"/>
  <c r="D1432" i="121" a="1"/>
  <c r="D1432" i="121" s="1"/>
  <c r="H1432" i="121" a="1"/>
  <c r="H1432" i="121" s="1"/>
  <c r="E1432" i="121" a="1"/>
  <c r="E1432" i="121" s="1"/>
  <c r="I1432" i="121" a="1"/>
  <c r="I1432" i="121" s="1"/>
  <c r="L1433" i="121"/>
  <c r="I1433" i="121" l="1" a="1"/>
  <c r="I1433" i="121" s="1"/>
  <c r="E1433" i="121" a="1"/>
  <c r="E1433" i="121" s="1"/>
  <c r="G1433" i="121" a="1"/>
  <c r="G1433" i="121" s="1"/>
  <c r="D1433" i="121" a="1"/>
  <c r="D1433" i="121" s="1"/>
  <c r="C1433" i="121"/>
  <c r="H1433" i="121" a="1"/>
  <c r="H1433" i="121" s="1"/>
  <c r="B1434" i="121"/>
  <c r="J1432" i="121" a="1"/>
  <c r="J1432" i="121" s="1"/>
  <c r="K1432" i="121" a="1"/>
  <c r="K1432" i="121" s="1"/>
  <c r="L1434" i="121"/>
  <c r="I1434" i="121" l="1" a="1"/>
  <c r="I1434" i="121" s="1"/>
  <c r="D1434" i="121" a="1"/>
  <c r="D1434" i="121" s="1"/>
  <c r="B1435" i="121"/>
  <c r="E1434" i="121" a="1"/>
  <c r="E1434" i="121" s="1"/>
  <c r="H1434" i="121" a="1"/>
  <c r="H1434" i="121" s="1"/>
  <c r="G1434" i="121" a="1"/>
  <c r="G1434" i="121" s="1"/>
  <c r="C1434" i="121"/>
  <c r="K1433" i="121" a="1"/>
  <c r="K1433" i="121" s="1"/>
  <c r="J1433" i="121" a="1"/>
  <c r="J1433" i="121" s="1"/>
  <c r="L1435" i="121"/>
  <c r="J1434" i="121" l="1" a="1"/>
  <c r="J1434" i="121" s="1"/>
  <c r="K1434" i="121" a="1"/>
  <c r="K1434" i="121" s="1"/>
  <c r="B1436" i="121"/>
  <c r="D1435" i="121" a="1"/>
  <c r="D1435" i="121" s="1"/>
  <c r="H1435" i="121" a="1"/>
  <c r="H1435" i="121" s="1"/>
  <c r="E1435" i="121" a="1"/>
  <c r="E1435" i="121" s="1"/>
  <c r="I1435" i="121" a="1"/>
  <c r="I1435" i="121" s="1"/>
  <c r="G1435" i="121" a="1"/>
  <c r="G1435" i="121" s="1"/>
  <c r="C1435" i="121"/>
  <c r="L1436" i="121"/>
  <c r="J1435" i="121" l="1" a="1"/>
  <c r="J1435" i="121" s="1"/>
  <c r="K1435" i="121" a="1"/>
  <c r="K1435" i="121" s="1"/>
  <c r="B1437" i="121"/>
  <c r="C1436" i="121"/>
  <c r="I1436" i="121" a="1"/>
  <c r="I1436" i="121" s="1"/>
  <c r="G1436" i="121" a="1"/>
  <c r="G1436" i="121" s="1"/>
  <c r="D1436" i="121" a="1"/>
  <c r="D1436" i="121" s="1"/>
  <c r="E1436" i="121" a="1"/>
  <c r="E1436" i="121" s="1"/>
  <c r="H1436" i="121" a="1"/>
  <c r="H1436" i="121" s="1"/>
  <c r="L1437" i="121"/>
  <c r="K1436" i="121" l="1" a="1"/>
  <c r="K1436" i="121" s="1"/>
  <c r="J1436" i="121" a="1"/>
  <c r="J1436" i="121" s="1"/>
  <c r="I1437" i="121" a="1"/>
  <c r="I1437" i="121" s="1"/>
  <c r="C1437" i="121"/>
  <c r="B1438" i="121"/>
  <c r="D1437" i="121" a="1"/>
  <c r="D1437" i="121" s="1"/>
  <c r="G1437" i="121" a="1"/>
  <c r="G1437" i="121" s="1"/>
  <c r="E1437" i="121" a="1"/>
  <c r="E1437" i="121" s="1"/>
  <c r="H1437" i="121" a="1"/>
  <c r="H1437" i="121" s="1"/>
  <c r="L1438" i="121"/>
  <c r="K1437" i="121" l="1" a="1"/>
  <c r="K1437" i="121" s="1"/>
  <c r="J1437" i="121" a="1"/>
  <c r="J1437" i="121" s="1"/>
  <c r="E1438" i="121" a="1"/>
  <c r="E1438" i="121" s="1"/>
  <c r="B1439" i="121"/>
  <c r="G1438" i="121" a="1"/>
  <c r="G1438" i="121" s="1"/>
  <c r="H1438" i="121" a="1"/>
  <c r="H1438" i="121" s="1"/>
  <c r="C1438" i="121"/>
  <c r="I1438" i="121" a="1"/>
  <c r="I1438" i="121" s="1"/>
  <c r="D1438" i="121" a="1"/>
  <c r="D1438" i="121" s="1"/>
  <c r="L1439" i="121"/>
  <c r="K1438" i="121" l="1" a="1"/>
  <c r="K1438" i="121" s="1"/>
  <c r="J1438" i="121" a="1"/>
  <c r="J1438" i="121" s="1"/>
  <c r="H1439" i="121" a="1"/>
  <c r="H1439" i="121" s="1"/>
  <c r="G1439" i="121" a="1"/>
  <c r="G1439" i="121" s="1"/>
  <c r="D1439" i="121" a="1"/>
  <c r="D1439" i="121" s="1"/>
  <c r="I1439" i="121" a="1"/>
  <c r="I1439" i="121" s="1"/>
  <c r="E1439" i="121" a="1"/>
  <c r="E1439" i="121" s="1"/>
  <c r="B1440" i="121"/>
  <c r="C1439" i="121"/>
  <c r="L1440" i="121"/>
  <c r="C1440" i="121" l="1"/>
  <c r="E1440" i="121" a="1"/>
  <c r="E1440" i="121" s="1"/>
  <c r="B1441" i="121"/>
  <c r="H1440" i="121" a="1"/>
  <c r="H1440" i="121" s="1"/>
  <c r="G1440" i="121" a="1"/>
  <c r="G1440" i="121" s="1"/>
  <c r="I1440" i="121" a="1"/>
  <c r="I1440" i="121" s="1"/>
  <c r="D1440" i="121" a="1"/>
  <c r="D1440" i="121" s="1"/>
  <c r="J1439" i="121" a="1"/>
  <c r="J1439" i="121" s="1"/>
  <c r="K1439" i="121" a="1"/>
  <c r="K1439" i="121" s="1"/>
  <c r="L1441" i="121"/>
  <c r="K1440" i="121" l="1" a="1"/>
  <c r="K1440" i="121" s="1"/>
  <c r="J1440" i="121" a="1"/>
  <c r="J1440" i="121" s="1"/>
  <c r="E1441" i="121" a="1"/>
  <c r="E1441" i="121" s="1"/>
  <c r="I1441" i="121" a="1"/>
  <c r="I1441" i="121" s="1"/>
  <c r="C1441" i="121"/>
  <c r="G1441" i="121" a="1"/>
  <c r="G1441" i="121" s="1"/>
  <c r="H1441" i="121" a="1"/>
  <c r="H1441" i="121" s="1"/>
  <c r="B1442" i="121"/>
  <c r="D1441" i="121" a="1"/>
  <c r="D1441" i="121" s="1"/>
  <c r="L1442" i="121"/>
  <c r="I1442" i="121" l="1" a="1"/>
  <c r="I1442" i="121" s="1"/>
  <c r="D1442" i="121" a="1"/>
  <c r="D1442" i="121" s="1"/>
  <c r="G1442" i="121" a="1"/>
  <c r="G1442" i="121" s="1"/>
  <c r="E1442" i="121" a="1"/>
  <c r="E1442" i="121" s="1"/>
  <c r="B1443" i="121"/>
  <c r="H1442" i="121" a="1"/>
  <c r="H1442" i="121" s="1"/>
  <c r="C1442" i="121"/>
  <c r="K1441" i="121" a="1"/>
  <c r="K1441" i="121" s="1"/>
  <c r="J1441" i="121" a="1"/>
  <c r="J1441" i="121" s="1"/>
  <c r="L1443" i="121"/>
  <c r="H1443" i="121" l="1" a="1"/>
  <c r="H1443" i="121" s="1"/>
  <c r="E1443" i="121" a="1"/>
  <c r="E1443" i="121" s="1"/>
  <c r="B1444" i="121"/>
  <c r="I1443" i="121" a="1"/>
  <c r="I1443" i="121" s="1"/>
  <c r="G1443" i="121" a="1"/>
  <c r="G1443" i="121" s="1"/>
  <c r="D1443" i="121" a="1"/>
  <c r="D1443" i="121" s="1"/>
  <c r="C1443" i="121"/>
  <c r="J1442" i="121" a="1"/>
  <c r="J1442" i="121" s="1"/>
  <c r="K1442" i="121" a="1"/>
  <c r="K1442" i="121" s="1"/>
  <c r="L1444" i="121"/>
  <c r="K1443" i="121" l="1" a="1"/>
  <c r="K1443" i="121" s="1"/>
  <c r="J1443" i="121" a="1"/>
  <c r="J1443" i="121" s="1"/>
  <c r="E1444" i="121" a="1"/>
  <c r="E1444" i="121" s="1"/>
  <c r="H1444" i="121" a="1"/>
  <c r="H1444" i="121" s="1"/>
  <c r="B1445" i="121"/>
  <c r="C1444" i="121"/>
  <c r="I1444" i="121" a="1"/>
  <c r="I1444" i="121" s="1"/>
  <c r="D1444" i="121" a="1"/>
  <c r="D1444" i="121" s="1"/>
  <c r="G1444" i="121" a="1"/>
  <c r="G1444" i="121" s="1"/>
  <c r="L1445" i="121"/>
  <c r="E1445" i="121" l="1" a="1"/>
  <c r="E1445" i="121" s="1"/>
  <c r="I1445" i="121" a="1"/>
  <c r="I1445" i="121" s="1"/>
  <c r="B1446" i="121"/>
  <c r="C1445" i="121"/>
  <c r="G1445" i="121" a="1"/>
  <c r="G1445" i="121" s="1"/>
  <c r="D1445" i="121" a="1"/>
  <c r="D1445" i="121" s="1"/>
  <c r="H1445" i="121" a="1"/>
  <c r="H1445" i="121" s="1"/>
  <c r="J1444" i="121" a="1"/>
  <c r="J1444" i="121" s="1"/>
  <c r="K1444" i="121" a="1"/>
  <c r="K1444" i="121" s="1"/>
  <c r="L1446" i="121"/>
  <c r="K1445" i="121" l="1" a="1"/>
  <c r="K1445" i="121" s="1"/>
  <c r="J1445" i="121" a="1"/>
  <c r="J1445" i="121" s="1"/>
  <c r="D1446" i="121" a="1"/>
  <c r="D1446" i="121" s="1"/>
  <c r="C1446" i="121"/>
  <c r="G1446" i="121" a="1"/>
  <c r="G1446" i="121" s="1"/>
  <c r="H1446" i="121" a="1"/>
  <c r="H1446" i="121" s="1"/>
  <c r="E1446" i="121" a="1"/>
  <c r="E1446" i="121" s="1"/>
  <c r="B1447" i="121"/>
  <c r="I1446" i="121" a="1"/>
  <c r="I1446" i="121" s="1"/>
  <c r="L1447" i="121"/>
  <c r="B1448" i="121" l="1"/>
  <c r="C1447" i="121"/>
  <c r="I1447" i="121" a="1"/>
  <c r="I1447" i="121" s="1"/>
  <c r="G1447" i="121" a="1"/>
  <c r="G1447" i="121" s="1"/>
  <c r="H1447" i="121" a="1"/>
  <c r="H1447" i="121" s="1"/>
  <c r="D1447" i="121" a="1"/>
  <c r="D1447" i="121" s="1"/>
  <c r="E1447" i="121" a="1"/>
  <c r="E1447" i="121" s="1"/>
  <c r="J1446" i="121" a="1"/>
  <c r="J1446" i="121" s="1"/>
  <c r="K1446" i="121" a="1"/>
  <c r="K1446" i="121" s="1"/>
  <c r="L1448" i="121"/>
  <c r="J1447" i="121" l="1" a="1"/>
  <c r="J1447" i="121" s="1"/>
  <c r="K1447" i="121" a="1"/>
  <c r="K1447" i="121" s="1"/>
  <c r="C1448" i="121"/>
  <c r="I1448" i="121" a="1"/>
  <c r="I1448" i="121" s="1"/>
  <c r="E1448" i="121" a="1"/>
  <c r="E1448" i="121" s="1"/>
  <c r="G1448" i="121" a="1"/>
  <c r="G1448" i="121" s="1"/>
  <c r="H1448" i="121" a="1"/>
  <c r="H1448" i="121" s="1"/>
  <c r="B1449" i="121"/>
  <c r="D1448" i="121" a="1"/>
  <c r="D1448" i="121" s="1"/>
  <c r="L1449" i="121"/>
  <c r="I1449" i="121" l="1" a="1"/>
  <c r="I1449" i="121" s="1"/>
  <c r="E1449" i="121" a="1"/>
  <c r="E1449" i="121" s="1"/>
  <c r="B1450" i="121"/>
  <c r="D1449" i="121" a="1"/>
  <c r="D1449" i="121" s="1"/>
  <c r="H1449" i="121" a="1"/>
  <c r="H1449" i="121" s="1"/>
  <c r="C1449" i="121"/>
  <c r="G1449" i="121" a="1"/>
  <c r="G1449" i="121" s="1"/>
  <c r="J1448" i="121" a="1"/>
  <c r="J1448" i="121" s="1"/>
  <c r="K1448" i="121" a="1"/>
  <c r="K1448" i="121" s="1"/>
  <c r="L1450" i="121"/>
  <c r="K1449" i="121" l="1" a="1"/>
  <c r="K1449" i="121" s="1"/>
  <c r="J1449" i="121" a="1"/>
  <c r="J1449" i="121" s="1"/>
  <c r="E1450" i="121" a="1"/>
  <c r="E1450" i="121" s="1"/>
  <c r="I1450" i="121" a="1"/>
  <c r="I1450" i="121" s="1"/>
  <c r="D1450" i="121" a="1"/>
  <c r="D1450" i="121" s="1"/>
  <c r="C1450" i="121"/>
  <c r="G1450" i="121" a="1"/>
  <c r="G1450" i="121" s="1"/>
  <c r="B1451" i="121"/>
  <c r="H1450" i="121" a="1"/>
  <c r="H1450" i="121" s="1"/>
  <c r="L1451" i="121"/>
  <c r="D1451" i="121" l="1" a="1"/>
  <c r="D1451" i="121" s="1"/>
  <c r="H1451" i="121" a="1"/>
  <c r="H1451" i="121" s="1"/>
  <c r="E1451" i="121" a="1"/>
  <c r="E1451" i="121" s="1"/>
  <c r="G1451" i="121" a="1"/>
  <c r="G1451" i="121" s="1"/>
  <c r="C1451" i="121"/>
  <c r="B1452" i="121"/>
  <c r="I1451" i="121" a="1"/>
  <c r="I1451" i="121" s="1"/>
  <c r="J1450" i="121" a="1"/>
  <c r="J1450" i="121" s="1"/>
  <c r="K1450" i="121" a="1"/>
  <c r="K1450" i="121" s="1"/>
  <c r="L1452" i="121"/>
  <c r="H1452" i="121" l="1" a="1"/>
  <c r="H1452" i="121" s="1"/>
  <c r="B1453" i="121"/>
  <c r="I1452" i="121" a="1"/>
  <c r="I1452" i="121" s="1"/>
  <c r="E1452" i="121" a="1"/>
  <c r="E1452" i="121" s="1"/>
  <c r="D1452" i="121" a="1"/>
  <c r="D1452" i="121" s="1"/>
  <c r="C1452" i="121"/>
  <c r="G1452" i="121" a="1"/>
  <c r="G1452" i="121" s="1"/>
  <c r="K1451" i="121" a="1"/>
  <c r="K1451" i="121" s="1"/>
  <c r="J1451" i="121" a="1"/>
  <c r="J1451" i="121" s="1"/>
  <c r="L1453" i="121"/>
  <c r="K1452" i="121" l="1" a="1"/>
  <c r="K1452" i="121" s="1"/>
  <c r="J1452" i="121" a="1"/>
  <c r="J1452" i="121" s="1"/>
  <c r="E1453" i="121" a="1"/>
  <c r="E1453" i="121" s="1"/>
  <c r="B1454" i="121"/>
  <c r="C1453" i="121"/>
  <c r="G1453" i="121" a="1"/>
  <c r="G1453" i="121" s="1"/>
  <c r="D1453" i="121" a="1"/>
  <c r="D1453" i="121" s="1"/>
  <c r="I1453" i="121" a="1"/>
  <c r="I1453" i="121" s="1"/>
  <c r="H1453" i="121" a="1"/>
  <c r="H1453" i="121" s="1"/>
  <c r="L1454" i="121"/>
  <c r="K1453" i="121" l="1" a="1"/>
  <c r="K1453" i="121" s="1"/>
  <c r="J1453" i="121" a="1"/>
  <c r="J1453" i="121" s="1"/>
  <c r="E1454" i="121" a="1"/>
  <c r="E1454" i="121" s="1"/>
  <c r="G1454" i="121" a="1"/>
  <c r="G1454" i="121" s="1"/>
  <c r="H1454" i="121" a="1"/>
  <c r="H1454" i="121" s="1"/>
  <c r="B1455" i="121"/>
  <c r="D1454" i="121" a="1"/>
  <c r="D1454" i="121" s="1"/>
  <c r="C1454" i="121"/>
  <c r="I1454" i="121" a="1"/>
  <c r="I1454" i="121" s="1"/>
  <c r="L1455" i="121"/>
  <c r="C1455" i="121" l="1"/>
  <c r="E1455" i="121" a="1"/>
  <c r="E1455" i="121" s="1"/>
  <c r="I1455" i="121" a="1"/>
  <c r="I1455" i="121" s="1"/>
  <c r="D1455" i="121" a="1"/>
  <c r="D1455" i="121" s="1"/>
  <c r="H1455" i="121" a="1"/>
  <c r="H1455" i="121" s="1"/>
  <c r="B1456" i="121"/>
  <c r="G1455" i="121" a="1"/>
  <c r="G1455" i="121" s="1"/>
  <c r="K1454" i="121" a="1"/>
  <c r="K1454" i="121" s="1"/>
  <c r="J1454" i="121" a="1"/>
  <c r="J1454" i="121" s="1"/>
  <c r="L1456" i="121"/>
  <c r="J1455" i="121" l="1" a="1"/>
  <c r="J1455" i="121" s="1"/>
  <c r="K1455" i="121" a="1"/>
  <c r="K1455" i="121" s="1"/>
  <c r="B1457" i="121"/>
  <c r="D1456" i="121" a="1"/>
  <c r="D1456" i="121" s="1"/>
  <c r="E1456" i="121" a="1"/>
  <c r="E1456" i="121" s="1"/>
  <c r="G1456" i="121" a="1"/>
  <c r="G1456" i="121" s="1"/>
  <c r="I1456" i="121" a="1"/>
  <c r="I1456" i="121" s="1"/>
  <c r="C1456" i="121"/>
  <c r="H1456" i="121" a="1"/>
  <c r="H1456" i="121" s="1"/>
  <c r="L1457" i="121"/>
  <c r="J1456" i="121" l="1" a="1"/>
  <c r="J1456" i="121" s="1"/>
  <c r="K1456" i="121" a="1"/>
  <c r="K1456" i="121" s="1"/>
  <c r="E1457" i="121" a="1"/>
  <c r="E1457" i="121" s="1"/>
  <c r="I1457" i="121" a="1"/>
  <c r="I1457" i="121" s="1"/>
  <c r="H1457" i="121" a="1"/>
  <c r="H1457" i="121" s="1"/>
  <c r="B1458" i="121"/>
  <c r="D1457" i="121" a="1"/>
  <c r="D1457" i="121" s="1"/>
  <c r="G1457" i="121" a="1"/>
  <c r="G1457" i="121" s="1"/>
  <c r="C1457" i="121"/>
  <c r="L1458" i="121"/>
  <c r="K1457" i="121" l="1" a="1"/>
  <c r="K1457" i="121" s="1"/>
  <c r="J1457" i="121" a="1"/>
  <c r="J1457" i="121" s="1"/>
  <c r="C1458" i="121"/>
  <c r="I1458" i="121" a="1"/>
  <c r="I1458" i="121" s="1"/>
  <c r="B1459" i="121"/>
  <c r="D1458" i="121" a="1"/>
  <c r="D1458" i="121" s="1"/>
  <c r="E1458" i="121" a="1"/>
  <c r="E1458" i="121" s="1"/>
  <c r="G1458" i="121" a="1"/>
  <c r="G1458" i="121" s="1"/>
  <c r="H1458" i="121" a="1"/>
  <c r="H1458" i="121" s="1"/>
  <c r="L1459" i="121"/>
  <c r="J1458" i="121" l="1" a="1"/>
  <c r="J1458" i="121" s="1"/>
  <c r="K1458" i="121" a="1"/>
  <c r="K1458" i="121" s="1"/>
  <c r="I1459" i="121" a="1"/>
  <c r="I1459" i="121" s="1"/>
  <c r="B1460" i="121"/>
  <c r="D1459" i="121" a="1"/>
  <c r="D1459" i="121" s="1"/>
  <c r="H1459" i="121" a="1"/>
  <c r="H1459" i="121" s="1"/>
  <c r="E1459" i="121" a="1"/>
  <c r="E1459" i="121" s="1"/>
  <c r="C1459" i="121"/>
  <c r="G1459" i="121" a="1"/>
  <c r="G1459" i="121" s="1"/>
  <c r="L1460" i="121"/>
  <c r="H1460" i="121" l="1" a="1"/>
  <c r="H1460" i="121" s="1"/>
  <c r="B1461" i="121"/>
  <c r="C1460" i="121"/>
  <c r="I1460" i="121" a="1"/>
  <c r="I1460" i="121" s="1"/>
  <c r="G1460" i="121" a="1"/>
  <c r="G1460" i="121" s="1"/>
  <c r="E1460" i="121" a="1"/>
  <c r="E1460" i="121" s="1"/>
  <c r="D1460" i="121" a="1"/>
  <c r="D1460" i="121" s="1"/>
  <c r="K1459" i="121" a="1"/>
  <c r="K1459" i="121" s="1"/>
  <c r="J1459" i="121" a="1"/>
  <c r="J1459" i="121" s="1"/>
  <c r="L1461" i="121"/>
  <c r="K1460" i="121" l="1" a="1"/>
  <c r="K1460" i="121" s="1"/>
  <c r="J1460" i="121" a="1"/>
  <c r="J1460" i="121" s="1"/>
  <c r="I1461" i="121" a="1"/>
  <c r="I1461" i="121" s="1"/>
  <c r="B1462" i="121"/>
  <c r="C1461" i="121"/>
  <c r="G1461" i="121" a="1"/>
  <c r="G1461" i="121" s="1"/>
  <c r="D1461" i="121" a="1"/>
  <c r="D1461" i="121" s="1"/>
  <c r="H1461" i="121" a="1"/>
  <c r="H1461" i="121" s="1"/>
  <c r="E1461" i="121" a="1"/>
  <c r="E1461" i="121" s="1"/>
  <c r="L1462" i="121"/>
  <c r="K1461" i="121" l="1" a="1"/>
  <c r="K1461" i="121" s="1"/>
  <c r="J1461" i="121" a="1"/>
  <c r="J1461" i="121" s="1"/>
  <c r="B1463" i="121"/>
  <c r="E1462" i="121" a="1"/>
  <c r="E1462" i="121" s="1"/>
  <c r="G1462" i="121" a="1"/>
  <c r="G1462" i="121" s="1"/>
  <c r="H1462" i="121" a="1"/>
  <c r="H1462" i="121" s="1"/>
  <c r="D1462" i="121" a="1"/>
  <c r="D1462" i="121" s="1"/>
  <c r="C1462" i="121"/>
  <c r="I1462" i="121" a="1"/>
  <c r="I1462" i="121" s="1"/>
  <c r="L1463" i="121"/>
  <c r="J1462" i="121" l="1" a="1"/>
  <c r="J1462" i="121" s="1"/>
  <c r="K1462" i="121" a="1"/>
  <c r="K1462" i="121" s="1"/>
  <c r="B1464" i="121"/>
  <c r="C1463" i="121"/>
  <c r="H1463" i="121" a="1"/>
  <c r="H1463" i="121" s="1"/>
  <c r="D1463" i="121" a="1"/>
  <c r="D1463" i="121" s="1"/>
  <c r="G1463" i="121" a="1"/>
  <c r="G1463" i="121" s="1"/>
  <c r="I1463" i="121" a="1"/>
  <c r="I1463" i="121" s="1"/>
  <c r="E1463" i="121" a="1"/>
  <c r="E1463" i="121" s="1"/>
  <c r="L1464" i="121"/>
  <c r="J1463" i="121" l="1" a="1"/>
  <c r="J1463" i="121" s="1"/>
  <c r="K1463" i="121" a="1"/>
  <c r="K1463" i="121" s="1"/>
  <c r="B1465" i="121"/>
  <c r="H1464" i="121" a="1"/>
  <c r="H1464" i="121" s="1"/>
  <c r="E1464" i="121" a="1"/>
  <c r="E1464" i="121" s="1"/>
  <c r="G1464" i="121" a="1"/>
  <c r="G1464" i="121" s="1"/>
  <c r="I1464" i="121" a="1"/>
  <c r="I1464" i="121" s="1"/>
  <c r="C1464" i="121"/>
  <c r="D1464" i="121" a="1"/>
  <c r="D1464" i="121" s="1"/>
  <c r="L1465" i="121"/>
  <c r="J1464" i="121" l="1" a="1"/>
  <c r="J1464" i="121" s="1"/>
  <c r="K1464" i="121" a="1"/>
  <c r="K1464" i="121" s="1"/>
  <c r="E1465" i="121" a="1"/>
  <c r="E1465" i="121" s="1"/>
  <c r="I1465" i="121" a="1"/>
  <c r="I1465" i="121" s="1"/>
  <c r="C1465" i="121"/>
  <c r="G1465" i="121" a="1"/>
  <c r="G1465" i="121" s="1"/>
  <c r="H1465" i="121" a="1"/>
  <c r="H1465" i="121" s="1"/>
  <c r="B1466" i="121"/>
  <c r="D1465" i="121" a="1"/>
  <c r="D1465" i="121" s="1"/>
  <c r="L1466" i="121"/>
  <c r="I1466" i="121" l="1" a="1"/>
  <c r="I1466" i="121" s="1"/>
  <c r="D1466" i="121" a="1"/>
  <c r="D1466" i="121" s="1"/>
  <c r="H1466" i="121" a="1"/>
  <c r="H1466" i="121" s="1"/>
  <c r="B1467" i="121"/>
  <c r="E1466" i="121" a="1"/>
  <c r="E1466" i="121" s="1"/>
  <c r="G1466" i="121" a="1"/>
  <c r="G1466" i="121" s="1"/>
  <c r="C1466" i="121"/>
  <c r="K1465" i="121" a="1"/>
  <c r="K1465" i="121" s="1"/>
  <c r="J1465" i="121" a="1"/>
  <c r="J1465" i="121" s="1"/>
  <c r="L1467" i="121"/>
  <c r="J1466" i="121" l="1" a="1"/>
  <c r="J1466" i="121" s="1"/>
  <c r="K1466" i="121" a="1"/>
  <c r="K1466" i="121" s="1"/>
  <c r="C1467" i="121"/>
  <c r="G1467" i="121" a="1"/>
  <c r="G1467" i="121" s="1"/>
  <c r="D1467" i="121" a="1"/>
  <c r="D1467" i="121" s="1"/>
  <c r="H1467" i="121" a="1"/>
  <c r="H1467" i="121" s="1"/>
  <c r="E1467" i="121" a="1"/>
  <c r="E1467" i="121" s="1"/>
  <c r="B1468" i="121"/>
  <c r="I1467" i="121" a="1"/>
  <c r="I1467" i="121" s="1"/>
  <c r="L1468" i="121"/>
  <c r="E1468" i="121" l="1" a="1"/>
  <c r="E1468" i="121" s="1"/>
  <c r="H1468" i="121" a="1"/>
  <c r="H1468" i="121" s="1"/>
  <c r="B1469" i="121"/>
  <c r="C1468" i="121"/>
  <c r="I1468" i="121" a="1"/>
  <c r="I1468" i="121" s="1"/>
  <c r="D1468" i="121" a="1"/>
  <c r="D1468" i="121" s="1"/>
  <c r="G1468" i="121" a="1"/>
  <c r="G1468" i="121" s="1"/>
  <c r="J1467" i="121" a="1"/>
  <c r="J1467" i="121" s="1"/>
  <c r="K1467" i="121" a="1"/>
  <c r="K1467" i="121" s="1"/>
  <c r="L1469" i="121"/>
  <c r="K1468" i="121" l="1" a="1"/>
  <c r="K1468" i="121" s="1"/>
  <c r="J1468" i="121" a="1"/>
  <c r="J1468" i="121" s="1"/>
  <c r="G1469" i="121" a="1"/>
  <c r="G1469" i="121" s="1"/>
  <c r="D1469" i="121" a="1"/>
  <c r="D1469" i="121" s="1"/>
  <c r="B1470" i="121"/>
  <c r="I1469" i="121" a="1"/>
  <c r="I1469" i="121" s="1"/>
  <c r="H1469" i="121" a="1"/>
  <c r="H1469" i="121" s="1"/>
  <c r="E1469" i="121" a="1"/>
  <c r="E1469" i="121" s="1"/>
  <c r="C1469" i="121"/>
  <c r="L1470" i="121"/>
  <c r="B1471" i="121" l="1"/>
  <c r="G1470" i="121" a="1"/>
  <c r="G1470" i="121" s="1"/>
  <c r="H1470" i="121" a="1"/>
  <c r="H1470" i="121" s="1"/>
  <c r="E1470" i="121" a="1"/>
  <c r="E1470" i="121" s="1"/>
  <c r="C1470" i="121"/>
  <c r="D1470" i="121" a="1"/>
  <c r="D1470" i="121" s="1"/>
  <c r="I1470" i="121" a="1"/>
  <c r="I1470" i="121" s="1"/>
  <c r="K1469" i="121" a="1"/>
  <c r="K1469" i="121" s="1"/>
  <c r="J1469" i="121" a="1"/>
  <c r="J1469" i="121" s="1"/>
  <c r="L1471" i="121"/>
  <c r="K1470" i="121" l="1" a="1"/>
  <c r="K1470" i="121" s="1"/>
  <c r="J1470" i="121" a="1"/>
  <c r="J1470" i="121" s="1"/>
  <c r="B1472" i="121"/>
  <c r="C1471" i="121"/>
  <c r="D1471" i="121" a="1"/>
  <c r="D1471" i="121" s="1"/>
  <c r="H1471" i="121" a="1"/>
  <c r="H1471" i="121" s="1"/>
  <c r="G1471" i="121" a="1"/>
  <c r="G1471" i="121" s="1"/>
  <c r="I1471" i="121" a="1"/>
  <c r="I1471" i="121" s="1"/>
  <c r="E1471" i="121" a="1"/>
  <c r="E1471" i="121" s="1"/>
  <c r="L1472" i="121"/>
  <c r="J1471" i="121" l="1" a="1"/>
  <c r="J1471" i="121" s="1"/>
  <c r="K1471" i="121" a="1"/>
  <c r="K1471" i="121" s="1"/>
  <c r="C1472" i="121"/>
  <c r="E1472" i="121" a="1"/>
  <c r="E1472" i="121" s="1"/>
  <c r="G1472" i="121" a="1"/>
  <c r="G1472" i="121" s="1"/>
  <c r="H1472" i="121" a="1"/>
  <c r="H1472" i="121" s="1"/>
  <c r="B1473" i="121"/>
  <c r="D1472" i="121" a="1"/>
  <c r="D1472" i="121" s="1"/>
  <c r="I1472" i="121" a="1"/>
  <c r="I1472" i="121" s="1"/>
  <c r="L1473" i="121"/>
  <c r="E1473" i="121" l="1" a="1"/>
  <c r="E1473" i="121" s="1"/>
  <c r="I1473" i="121" a="1"/>
  <c r="I1473" i="121" s="1"/>
  <c r="D1473" i="121" a="1"/>
  <c r="D1473" i="121" s="1"/>
  <c r="G1473" i="121" a="1"/>
  <c r="G1473" i="121" s="1"/>
  <c r="C1473" i="121"/>
  <c r="B1474" i="121"/>
  <c r="H1473" i="121" a="1"/>
  <c r="H1473" i="121" s="1"/>
  <c r="J1472" i="121" a="1"/>
  <c r="J1472" i="121" s="1"/>
  <c r="K1472" i="121" a="1"/>
  <c r="K1472" i="121" s="1"/>
  <c r="L1474" i="121"/>
  <c r="I1474" i="121" l="1" a="1"/>
  <c r="I1474" i="121" s="1"/>
  <c r="D1474" i="121" a="1"/>
  <c r="D1474" i="121" s="1"/>
  <c r="C1474" i="121"/>
  <c r="H1474" i="121" a="1"/>
  <c r="H1474" i="121" s="1"/>
  <c r="G1474" i="121" a="1"/>
  <c r="G1474" i="121" s="1"/>
  <c r="B1475" i="121"/>
  <c r="E1474" i="121" a="1"/>
  <c r="E1474" i="121" s="1"/>
  <c r="J1473" i="121" a="1"/>
  <c r="J1473" i="121" s="1"/>
  <c r="K1473" i="121" a="1"/>
  <c r="K1473" i="121" s="1"/>
  <c r="L1475" i="121"/>
  <c r="D1475" i="121" l="1" a="1"/>
  <c r="D1475" i="121" s="1"/>
  <c r="H1475" i="121" a="1"/>
  <c r="H1475" i="121" s="1"/>
  <c r="E1475" i="121" a="1"/>
  <c r="E1475" i="121" s="1"/>
  <c r="I1475" i="121" a="1"/>
  <c r="I1475" i="121" s="1"/>
  <c r="B1476" i="121"/>
  <c r="G1475" i="121" a="1"/>
  <c r="G1475" i="121" s="1"/>
  <c r="C1475" i="121"/>
  <c r="J1474" i="121" a="1"/>
  <c r="J1474" i="121" s="1"/>
  <c r="K1474" i="121" a="1"/>
  <c r="K1474" i="121" s="1"/>
  <c r="L1476" i="121"/>
  <c r="K1475" i="121" l="1" a="1"/>
  <c r="K1475" i="121" s="1"/>
  <c r="J1475" i="121" a="1"/>
  <c r="J1475" i="121" s="1"/>
  <c r="D1476" i="121" a="1"/>
  <c r="D1476" i="121" s="1"/>
  <c r="G1476" i="121" a="1"/>
  <c r="G1476" i="121" s="1"/>
  <c r="H1476" i="121" a="1"/>
  <c r="H1476" i="121" s="1"/>
  <c r="B1477" i="121"/>
  <c r="C1476" i="121"/>
  <c r="I1476" i="121" a="1"/>
  <c r="I1476" i="121" s="1"/>
  <c r="E1476" i="121" a="1"/>
  <c r="E1476" i="121" s="1"/>
  <c r="L1477" i="121"/>
  <c r="E1477" i="121" l="1" a="1"/>
  <c r="E1477" i="121" s="1"/>
  <c r="G1477" i="121" a="1"/>
  <c r="G1477" i="121" s="1"/>
  <c r="H1477" i="121" a="1"/>
  <c r="H1477" i="121" s="1"/>
  <c r="C1477" i="121"/>
  <c r="D1477" i="121" a="1"/>
  <c r="D1477" i="121" s="1"/>
  <c r="B1478" i="121"/>
  <c r="I1477" i="121" a="1"/>
  <c r="I1477" i="121" s="1"/>
  <c r="J1476" i="121" a="1"/>
  <c r="J1476" i="121" s="1"/>
  <c r="K1476" i="121" a="1"/>
  <c r="K1476" i="121" s="1"/>
  <c r="L1478" i="121"/>
  <c r="H1478" i="121" l="1" a="1"/>
  <c r="H1478" i="121" s="1"/>
  <c r="D1478" i="121" a="1"/>
  <c r="D1478" i="121" s="1"/>
  <c r="B1479" i="121"/>
  <c r="C1478" i="121"/>
  <c r="G1478" i="121" a="1"/>
  <c r="G1478" i="121" s="1"/>
  <c r="I1478" i="121" a="1"/>
  <c r="I1478" i="121" s="1"/>
  <c r="E1478" i="121" a="1"/>
  <c r="E1478" i="121" s="1"/>
  <c r="J1477" i="121" a="1"/>
  <c r="J1477" i="121" s="1"/>
  <c r="K1477" i="121" a="1"/>
  <c r="K1477" i="121" s="1"/>
  <c r="L1479" i="121"/>
  <c r="K1478" i="121" l="1" a="1"/>
  <c r="K1478" i="121" s="1"/>
  <c r="J1478" i="121" a="1"/>
  <c r="J1478" i="121" s="1"/>
  <c r="E1479" i="121" a="1"/>
  <c r="E1479" i="121" s="1"/>
  <c r="B1480" i="121"/>
  <c r="C1479" i="121"/>
  <c r="G1479" i="121" a="1"/>
  <c r="G1479" i="121" s="1"/>
  <c r="D1479" i="121" a="1"/>
  <c r="D1479" i="121" s="1"/>
  <c r="I1479" i="121" a="1"/>
  <c r="I1479" i="121" s="1"/>
  <c r="H1479" i="121" a="1"/>
  <c r="H1479" i="121" s="1"/>
  <c r="L1480" i="121"/>
  <c r="J1479" i="121" l="1" a="1"/>
  <c r="J1479" i="121" s="1"/>
  <c r="K1479" i="121" a="1"/>
  <c r="K1479" i="121" s="1"/>
  <c r="B1481" i="121"/>
  <c r="G1480" i="121" a="1"/>
  <c r="G1480" i="121" s="1"/>
  <c r="E1480" i="121" a="1"/>
  <c r="E1480" i="121" s="1"/>
  <c r="I1480" i="121" a="1"/>
  <c r="I1480" i="121" s="1"/>
  <c r="C1480" i="121"/>
  <c r="H1480" i="121" a="1"/>
  <c r="H1480" i="121" s="1"/>
  <c r="D1480" i="121" a="1"/>
  <c r="D1480" i="121" s="1"/>
  <c r="L1481" i="121"/>
  <c r="K1480" i="121" l="1" a="1"/>
  <c r="K1480" i="121" s="1"/>
  <c r="J1480" i="121" a="1"/>
  <c r="J1480" i="121" s="1"/>
  <c r="I1481" i="121" a="1"/>
  <c r="I1481" i="121" s="1"/>
  <c r="B1482" i="121"/>
  <c r="E1481" i="121" a="1"/>
  <c r="E1481" i="121" s="1"/>
  <c r="C1481" i="121"/>
  <c r="H1481" i="121" a="1"/>
  <c r="H1481" i="121" s="1"/>
  <c r="D1481" i="121" a="1"/>
  <c r="D1481" i="121" s="1"/>
  <c r="G1481" i="121" a="1"/>
  <c r="G1481" i="121" s="1"/>
  <c r="L1482" i="121"/>
  <c r="H1482" i="121" l="1" a="1"/>
  <c r="H1482" i="121" s="1"/>
  <c r="C1482" i="121"/>
  <c r="G1482" i="121" a="1"/>
  <c r="G1482" i="121" s="1"/>
  <c r="E1482" i="121" a="1"/>
  <c r="E1482" i="121" s="1"/>
  <c r="B1483" i="121"/>
  <c r="I1482" i="121" a="1"/>
  <c r="I1482" i="121" s="1"/>
  <c r="D1482" i="121" a="1"/>
  <c r="D1482" i="121" s="1"/>
  <c r="K1481" i="121" a="1"/>
  <c r="K1481" i="121" s="1"/>
  <c r="J1481" i="121" a="1"/>
  <c r="J1481" i="121" s="1"/>
  <c r="L1483" i="121"/>
  <c r="I1483" i="121" l="1" a="1"/>
  <c r="I1483" i="121" s="1"/>
  <c r="G1483" i="121" a="1"/>
  <c r="G1483" i="121" s="1"/>
  <c r="E1483" i="121" a="1"/>
  <c r="E1483" i="121" s="1"/>
  <c r="H1483" i="121" a="1"/>
  <c r="H1483" i="121" s="1"/>
  <c r="D1483" i="121" a="1"/>
  <c r="D1483" i="121" s="1"/>
  <c r="B1484" i="121"/>
  <c r="C1483" i="121"/>
  <c r="J1482" i="121" a="1"/>
  <c r="J1482" i="121" s="1"/>
  <c r="K1482" i="121" a="1"/>
  <c r="K1482" i="121" s="1"/>
  <c r="L1484" i="121"/>
  <c r="E1484" i="121" l="1" a="1"/>
  <c r="E1484" i="121" s="1"/>
  <c r="I1484" i="121" a="1"/>
  <c r="I1484" i="121" s="1"/>
  <c r="B1485" i="121"/>
  <c r="C1484" i="121"/>
  <c r="G1484" i="121" a="1"/>
  <c r="G1484" i="121" s="1"/>
  <c r="D1484" i="121" a="1"/>
  <c r="D1484" i="121" s="1"/>
  <c r="H1484" i="121" a="1"/>
  <c r="H1484" i="121" s="1"/>
  <c r="J1483" i="121" a="1"/>
  <c r="J1483" i="121" s="1"/>
  <c r="K1483" i="121" a="1"/>
  <c r="K1483" i="121" s="1"/>
  <c r="L1485" i="121"/>
  <c r="K1484" i="121" l="1" a="1"/>
  <c r="K1484" i="121" s="1"/>
  <c r="J1484" i="121" a="1"/>
  <c r="J1484" i="121" s="1"/>
  <c r="H1485" i="121" a="1"/>
  <c r="H1485" i="121" s="1"/>
  <c r="B1486" i="121"/>
  <c r="D1485" i="121" a="1"/>
  <c r="D1485" i="121" s="1"/>
  <c r="G1485" i="121" a="1"/>
  <c r="G1485" i="121" s="1"/>
  <c r="I1485" i="121" a="1"/>
  <c r="I1485" i="121" s="1"/>
  <c r="C1485" i="121"/>
  <c r="E1485" i="121" a="1"/>
  <c r="E1485" i="121" s="1"/>
  <c r="L1486" i="121"/>
  <c r="K1485" i="121" l="1" a="1"/>
  <c r="K1485" i="121" s="1"/>
  <c r="J1485" i="121" a="1"/>
  <c r="J1485" i="121" s="1"/>
  <c r="H1486" i="121" a="1"/>
  <c r="H1486" i="121" s="1"/>
  <c r="B1487" i="121"/>
  <c r="E1486" i="121" a="1"/>
  <c r="E1486" i="121" s="1"/>
  <c r="D1486" i="121" a="1"/>
  <c r="D1486" i="121" s="1"/>
  <c r="C1486" i="121"/>
  <c r="I1486" i="121" a="1"/>
  <c r="I1486" i="121" s="1"/>
  <c r="G1486" i="121" a="1"/>
  <c r="G1486" i="121" s="1"/>
  <c r="L1487" i="121"/>
  <c r="B1488" i="121" l="1"/>
  <c r="C1487" i="121"/>
  <c r="H1487" i="121" a="1"/>
  <c r="H1487" i="121" s="1"/>
  <c r="D1487" i="121" a="1"/>
  <c r="D1487" i="121" s="1"/>
  <c r="G1487" i="121" a="1"/>
  <c r="G1487" i="121" s="1"/>
  <c r="E1487" i="121" a="1"/>
  <c r="E1487" i="121" s="1"/>
  <c r="I1487" i="121" a="1"/>
  <c r="I1487" i="121" s="1"/>
  <c r="K1486" i="121" a="1"/>
  <c r="K1486" i="121" s="1"/>
  <c r="J1486" i="121" a="1"/>
  <c r="J1486" i="121" s="1"/>
  <c r="L1488" i="121"/>
  <c r="K1487" i="121" l="1" a="1"/>
  <c r="K1487" i="121" s="1"/>
  <c r="J1487" i="121" a="1"/>
  <c r="J1487" i="121" s="1"/>
  <c r="G1488" i="121" a="1"/>
  <c r="G1488" i="121" s="1"/>
  <c r="E1488" i="121" a="1"/>
  <c r="E1488" i="121" s="1"/>
  <c r="D1488" i="121" a="1"/>
  <c r="D1488" i="121" s="1"/>
  <c r="C1488" i="121"/>
  <c r="H1488" i="121" a="1"/>
  <c r="H1488" i="121" s="1"/>
  <c r="B1489" i="121"/>
  <c r="I1488" i="121" a="1"/>
  <c r="I1488" i="121" s="1"/>
  <c r="L1489" i="121"/>
  <c r="G1489" i="121" l="1" a="1"/>
  <c r="G1489" i="121" s="1"/>
  <c r="I1489" i="121" a="1"/>
  <c r="I1489" i="121" s="1"/>
  <c r="C1489" i="121"/>
  <c r="D1489" i="121" a="1"/>
  <c r="D1489" i="121" s="1"/>
  <c r="B1490" i="121"/>
  <c r="H1489" i="121" a="1"/>
  <c r="H1489" i="121" s="1"/>
  <c r="E1489" i="121" a="1"/>
  <c r="E1489" i="121" s="1"/>
  <c r="K1488" i="121" a="1"/>
  <c r="K1488" i="121" s="1"/>
  <c r="J1488" i="121" a="1"/>
  <c r="J1488" i="121" s="1"/>
  <c r="L1490" i="121"/>
  <c r="I1490" i="121" l="1" a="1"/>
  <c r="I1490" i="121" s="1"/>
  <c r="C1490" i="121"/>
  <c r="E1490" i="121" a="1"/>
  <c r="E1490" i="121" s="1"/>
  <c r="H1490" i="121" a="1"/>
  <c r="H1490" i="121" s="1"/>
  <c r="B1491" i="121"/>
  <c r="D1490" i="121" a="1"/>
  <c r="D1490" i="121" s="1"/>
  <c r="G1490" i="121" a="1"/>
  <c r="G1490" i="121" s="1"/>
  <c r="K1489" i="121" a="1"/>
  <c r="K1489" i="121" s="1"/>
  <c r="J1489" i="121" a="1"/>
  <c r="J1489" i="121" s="1"/>
  <c r="L1491" i="121"/>
  <c r="K1490" i="121" l="1" a="1"/>
  <c r="K1490" i="121" s="1"/>
  <c r="J1490" i="121" a="1"/>
  <c r="J1490" i="121" s="1"/>
  <c r="I1491" i="121" a="1"/>
  <c r="I1491" i="121" s="1"/>
  <c r="H1491" i="121" a="1"/>
  <c r="H1491" i="121" s="1"/>
  <c r="B1492" i="121"/>
  <c r="D1491" i="121" a="1"/>
  <c r="D1491" i="121" s="1"/>
  <c r="E1491" i="121" a="1"/>
  <c r="E1491" i="121" s="1"/>
  <c r="C1491" i="121"/>
  <c r="G1491" i="121" a="1"/>
  <c r="G1491" i="121" s="1"/>
  <c r="L1492" i="121"/>
  <c r="G1492" i="121" l="1" a="1"/>
  <c r="G1492" i="121" s="1"/>
  <c r="B1493" i="121"/>
  <c r="I1492" i="121" a="1"/>
  <c r="I1492" i="121" s="1"/>
  <c r="C1492" i="121"/>
  <c r="H1492" i="121" a="1"/>
  <c r="H1492" i="121" s="1"/>
  <c r="D1492" i="121" a="1"/>
  <c r="D1492" i="121" s="1"/>
  <c r="E1492" i="121" a="1"/>
  <c r="E1492" i="121" s="1"/>
  <c r="K1491" i="121" a="1"/>
  <c r="K1491" i="121" s="1"/>
  <c r="J1491" i="121" a="1"/>
  <c r="J1491" i="121" s="1"/>
  <c r="L1493" i="121"/>
  <c r="D1493" i="121" l="1" a="1"/>
  <c r="D1493" i="121" s="1"/>
  <c r="G1493" i="121" a="1"/>
  <c r="G1493" i="121" s="1"/>
  <c r="E1493" i="121" a="1"/>
  <c r="E1493" i="121" s="1"/>
  <c r="C1493" i="121"/>
  <c r="H1493" i="121" a="1"/>
  <c r="H1493" i="121" s="1"/>
  <c r="B1494" i="121"/>
  <c r="I1493" i="121" a="1"/>
  <c r="I1493" i="121" s="1"/>
  <c r="J1492" i="121" a="1"/>
  <c r="J1492" i="121" s="1"/>
  <c r="K1492" i="121" a="1"/>
  <c r="K1492" i="121" s="1"/>
  <c r="L1494" i="121"/>
  <c r="H1494" i="121" l="1" a="1"/>
  <c r="H1494" i="121" s="1"/>
  <c r="G1494" i="121" a="1"/>
  <c r="G1494" i="121" s="1"/>
  <c r="C1494" i="121"/>
  <c r="B1495" i="121"/>
  <c r="I1494" i="121" a="1"/>
  <c r="I1494" i="121" s="1"/>
  <c r="D1494" i="121" a="1"/>
  <c r="D1494" i="121" s="1"/>
  <c r="E1494" i="121" a="1"/>
  <c r="E1494" i="121" s="1"/>
  <c r="K1493" i="121" a="1"/>
  <c r="K1493" i="121" s="1"/>
  <c r="J1493" i="121" a="1"/>
  <c r="J1493" i="121" s="1"/>
  <c r="L1495" i="121"/>
  <c r="B1496" i="121" l="1"/>
  <c r="C1495" i="121"/>
  <c r="D1495" i="121" a="1"/>
  <c r="D1495" i="121" s="1"/>
  <c r="I1495" i="121" a="1"/>
  <c r="I1495" i="121" s="1"/>
  <c r="E1495" i="121" a="1"/>
  <c r="E1495" i="121" s="1"/>
  <c r="H1495" i="121" a="1"/>
  <c r="H1495" i="121" s="1"/>
  <c r="G1495" i="121" a="1"/>
  <c r="G1495" i="121" s="1"/>
  <c r="J1494" i="121" a="1"/>
  <c r="J1494" i="121" s="1"/>
  <c r="K1494" i="121" a="1"/>
  <c r="K1494" i="121" s="1"/>
  <c r="L1496" i="121"/>
  <c r="J1495" i="121" l="1" a="1"/>
  <c r="J1495" i="121" s="1"/>
  <c r="K1495" i="121" a="1"/>
  <c r="K1495" i="121" s="1"/>
  <c r="I1496" i="121" a="1"/>
  <c r="I1496" i="121" s="1"/>
  <c r="C1496" i="121"/>
  <c r="G1496" i="121" a="1"/>
  <c r="G1496" i="121" s="1"/>
  <c r="E1496" i="121" a="1"/>
  <c r="E1496" i="121" s="1"/>
  <c r="B1497" i="121"/>
  <c r="H1496" i="121" a="1"/>
  <c r="H1496" i="121" s="1"/>
  <c r="D1496" i="121" a="1"/>
  <c r="D1496" i="121" s="1"/>
  <c r="L1497" i="121"/>
  <c r="I1497" i="121" l="1" a="1"/>
  <c r="I1497" i="121" s="1"/>
  <c r="C1497" i="121"/>
  <c r="H1497" i="121" a="1"/>
  <c r="H1497" i="121" s="1"/>
  <c r="D1497" i="121" a="1"/>
  <c r="D1497" i="121" s="1"/>
  <c r="E1497" i="121" a="1"/>
  <c r="E1497" i="121" s="1"/>
  <c r="B1498" i="121"/>
  <c r="G1497" i="121" a="1"/>
  <c r="G1497" i="121" s="1"/>
  <c r="K1496" i="121" a="1"/>
  <c r="K1496" i="121" s="1"/>
  <c r="J1496" i="121" a="1"/>
  <c r="J1496" i="121" s="1"/>
  <c r="L1498" i="121"/>
  <c r="J1497" i="121" l="1" a="1"/>
  <c r="J1497" i="121" s="1"/>
  <c r="K1497" i="121" a="1"/>
  <c r="K1497" i="121" s="1"/>
  <c r="D1498" i="121" a="1"/>
  <c r="D1498" i="121" s="1"/>
  <c r="E1498" i="121" a="1"/>
  <c r="E1498" i="121" s="1"/>
  <c r="G1498" i="121" a="1"/>
  <c r="G1498" i="121" s="1"/>
  <c r="C1498" i="121"/>
  <c r="B1499" i="121"/>
  <c r="I1498" i="121" a="1"/>
  <c r="I1498" i="121" s="1"/>
  <c r="H1498" i="121" a="1"/>
  <c r="H1498" i="121" s="1"/>
  <c r="L1499" i="121"/>
  <c r="I1499" i="121" l="1" a="1"/>
  <c r="I1499" i="121" s="1"/>
  <c r="H1499" i="121" a="1"/>
  <c r="H1499" i="121" s="1"/>
  <c r="G1499" i="121" a="1"/>
  <c r="G1499" i="121" s="1"/>
  <c r="B1500" i="121"/>
  <c r="E1499" i="121" a="1"/>
  <c r="E1499" i="121" s="1"/>
  <c r="D1499" i="121" a="1"/>
  <c r="D1499" i="121" s="1"/>
  <c r="C1499" i="121"/>
  <c r="J1498" i="121" a="1"/>
  <c r="J1498" i="121" s="1"/>
  <c r="K1498" i="121" a="1"/>
  <c r="K1498" i="121" s="1"/>
  <c r="L1500" i="121"/>
  <c r="I1500" i="121" l="1" a="1"/>
  <c r="I1500" i="121" s="1"/>
  <c r="B1501" i="121"/>
  <c r="C1500" i="121"/>
  <c r="D1500" i="121" a="1"/>
  <c r="D1500" i="121" s="1"/>
  <c r="E1500" i="121" a="1"/>
  <c r="E1500" i="121" s="1"/>
  <c r="H1500" i="121" a="1"/>
  <c r="H1500" i="121" s="1"/>
  <c r="G1500" i="121" a="1"/>
  <c r="G1500" i="121" s="1"/>
  <c r="K1499" i="121" a="1"/>
  <c r="K1499" i="121" s="1"/>
  <c r="J1499" i="121" a="1"/>
  <c r="J1499" i="121" s="1"/>
  <c r="L1501" i="121"/>
  <c r="J1500" i="121" l="1" a="1"/>
  <c r="J1500" i="121" s="1"/>
  <c r="K1500" i="121" a="1"/>
  <c r="K1500" i="121" s="1"/>
  <c r="C1501" i="121"/>
  <c r="E1501" i="121" a="1"/>
  <c r="E1501" i="121" s="1"/>
  <c r="D1501" i="121" a="1"/>
  <c r="D1501" i="121" s="1"/>
  <c r="G1501" i="121" a="1"/>
  <c r="G1501" i="121" s="1"/>
  <c r="B1502" i="121"/>
  <c r="H1501" i="121" a="1"/>
  <c r="H1501" i="121" s="1"/>
  <c r="I1501" i="121" a="1"/>
  <c r="I1501" i="121" s="1"/>
  <c r="L1502" i="121"/>
  <c r="H1502" i="121" l="1" a="1"/>
  <c r="H1502" i="121" s="1"/>
  <c r="I1502" i="121" a="1"/>
  <c r="I1502" i="121" s="1"/>
  <c r="C1502" i="121"/>
  <c r="E1502" i="121" a="1"/>
  <c r="E1502" i="121" s="1"/>
  <c r="D1502" i="121" a="1"/>
  <c r="D1502" i="121" s="1"/>
  <c r="B1503" i="121"/>
  <c r="G1502" i="121" a="1"/>
  <c r="G1502" i="121" s="1"/>
  <c r="K1501" i="121" a="1"/>
  <c r="K1501" i="121" s="1"/>
  <c r="J1501" i="121" a="1"/>
  <c r="J1501" i="121" s="1"/>
  <c r="L1503" i="121"/>
  <c r="J1502" i="121" l="1" a="1"/>
  <c r="J1502" i="121" s="1"/>
  <c r="K1502" i="121" a="1"/>
  <c r="K1502" i="121" s="1"/>
  <c r="B1504" i="121"/>
  <c r="C1503" i="121"/>
  <c r="E1503" i="121" a="1"/>
  <c r="E1503" i="121" s="1"/>
  <c r="G1503" i="121" a="1"/>
  <c r="G1503" i="121" s="1"/>
  <c r="H1503" i="121" a="1"/>
  <c r="H1503" i="121" s="1"/>
  <c r="D1503" i="121" a="1"/>
  <c r="D1503" i="121" s="1"/>
  <c r="I1503" i="121" a="1"/>
  <c r="I1503" i="121" s="1"/>
  <c r="L1504" i="121"/>
  <c r="J1503" i="121" l="1" a="1"/>
  <c r="J1503" i="121" s="1"/>
  <c r="K1503" i="121" a="1"/>
  <c r="K1503" i="121" s="1"/>
  <c r="B1505" i="121"/>
  <c r="G1504" i="121" a="1"/>
  <c r="G1504" i="121" s="1"/>
  <c r="E1504" i="121" a="1"/>
  <c r="E1504" i="121" s="1"/>
  <c r="H1504" i="121" a="1"/>
  <c r="H1504" i="121" s="1"/>
  <c r="I1504" i="121" a="1"/>
  <c r="I1504" i="121" s="1"/>
  <c r="D1504" i="121" a="1"/>
  <c r="D1504" i="121" s="1"/>
  <c r="C1504" i="121"/>
  <c r="L1505" i="121"/>
  <c r="J1504" i="121" l="1" a="1"/>
  <c r="J1504" i="121" s="1"/>
  <c r="K1504" i="121" a="1"/>
  <c r="K1504" i="121" s="1"/>
  <c r="I1505" i="121" a="1"/>
  <c r="I1505" i="121" s="1"/>
  <c r="D1505" i="121" a="1"/>
  <c r="D1505" i="121" s="1"/>
  <c r="B1506" i="121"/>
  <c r="E1505" i="121" a="1"/>
  <c r="E1505" i="121" s="1"/>
  <c r="C1505" i="121"/>
  <c r="H1505" i="121" a="1"/>
  <c r="H1505" i="121" s="1"/>
  <c r="G1505" i="121" a="1"/>
  <c r="G1505" i="121" s="1"/>
  <c r="L1506" i="121"/>
  <c r="J1505" i="121" l="1" a="1"/>
  <c r="J1505" i="121" s="1"/>
  <c r="K1505" i="121" a="1"/>
  <c r="K1505" i="121" s="1"/>
  <c r="D1506" i="121" a="1"/>
  <c r="D1506" i="121" s="1"/>
  <c r="G1506" i="121" a="1"/>
  <c r="G1506" i="121" s="1"/>
  <c r="B1507" i="121"/>
  <c r="H1506" i="121" a="1"/>
  <c r="H1506" i="121" s="1"/>
  <c r="E1506" i="121" a="1"/>
  <c r="E1506" i="121" s="1"/>
  <c r="I1506" i="121" a="1"/>
  <c r="I1506" i="121" s="1"/>
  <c r="C1506" i="121"/>
  <c r="L1507" i="121"/>
  <c r="H1507" i="121" l="1" a="1"/>
  <c r="H1507" i="121" s="1"/>
  <c r="C1507" i="121"/>
  <c r="B1508" i="121"/>
  <c r="E1507" i="121" a="1"/>
  <c r="E1507" i="121" s="1"/>
  <c r="I1507" i="121" a="1"/>
  <c r="I1507" i="121" s="1"/>
  <c r="D1507" i="121" a="1"/>
  <c r="D1507" i="121" s="1"/>
  <c r="G1507" i="121" a="1"/>
  <c r="G1507" i="121" s="1"/>
  <c r="J1506" i="121" a="1"/>
  <c r="J1506" i="121" s="1"/>
  <c r="K1506" i="121" a="1"/>
  <c r="K1506" i="121" s="1"/>
  <c r="L1508" i="121"/>
  <c r="J1507" i="121" l="1" a="1"/>
  <c r="J1507" i="121" s="1"/>
  <c r="K1507" i="121" a="1"/>
  <c r="K1507" i="121" s="1"/>
  <c r="I1508" i="121" a="1"/>
  <c r="I1508" i="121" s="1"/>
  <c r="B1509" i="121"/>
  <c r="H1508" i="121" a="1"/>
  <c r="H1508" i="121" s="1"/>
  <c r="C1508" i="121"/>
  <c r="E1508" i="121" a="1"/>
  <c r="E1508" i="121" s="1"/>
  <c r="D1508" i="121" a="1"/>
  <c r="D1508" i="121" s="1"/>
  <c r="G1508" i="121" a="1"/>
  <c r="G1508" i="121" s="1"/>
  <c r="L1509" i="121"/>
  <c r="C1509" i="121" l="1"/>
  <c r="D1509" i="121" a="1"/>
  <c r="D1509" i="121" s="1"/>
  <c r="H1509" i="121" a="1"/>
  <c r="H1509" i="121" s="1"/>
  <c r="G1509" i="121" a="1"/>
  <c r="G1509" i="121" s="1"/>
  <c r="E1509" i="121" a="1"/>
  <c r="E1509" i="121" s="1"/>
  <c r="I1509" i="121" a="1"/>
  <c r="I1509" i="121" s="1"/>
  <c r="B1510" i="121"/>
  <c r="K1508" i="121" a="1"/>
  <c r="K1508" i="121" s="1"/>
  <c r="J1508" i="121" a="1"/>
  <c r="J1508" i="121" s="1"/>
  <c r="L1510" i="121"/>
  <c r="H1510" i="121" l="1" a="1"/>
  <c r="H1510" i="121" s="1"/>
  <c r="D1510" i="121" a="1"/>
  <c r="D1510" i="121" s="1"/>
  <c r="B1511" i="121"/>
  <c r="E1510" i="121" a="1"/>
  <c r="E1510" i="121" s="1"/>
  <c r="C1510" i="121"/>
  <c r="I1510" i="121" a="1"/>
  <c r="I1510" i="121" s="1"/>
  <c r="G1510" i="121" a="1"/>
  <c r="G1510" i="121" s="1"/>
  <c r="J1509" i="121" a="1"/>
  <c r="J1509" i="121" s="1"/>
  <c r="K1509" i="121" a="1"/>
  <c r="K1509" i="121" s="1"/>
  <c r="L1511" i="121"/>
  <c r="J1510" i="121" l="1" a="1"/>
  <c r="J1510" i="121" s="1"/>
  <c r="K1510" i="121" a="1"/>
  <c r="K1510" i="121" s="1"/>
  <c r="H1511" i="121" a="1"/>
  <c r="H1511" i="121" s="1"/>
  <c r="E1511" i="121" a="1"/>
  <c r="E1511" i="121" s="1"/>
  <c r="B1512" i="121"/>
  <c r="C1511" i="121"/>
  <c r="G1511" i="121" a="1"/>
  <c r="G1511" i="121" s="1"/>
  <c r="D1511" i="121" a="1"/>
  <c r="D1511" i="121" s="1"/>
  <c r="I1511" i="121" a="1"/>
  <c r="I1511" i="121" s="1"/>
  <c r="L1512" i="121"/>
  <c r="J1511" i="121" l="1" a="1"/>
  <c r="J1511" i="121" s="1"/>
  <c r="K1511" i="121" a="1"/>
  <c r="K1511" i="121" s="1"/>
  <c r="H1512" i="121" a="1"/>
  <c r="H1512" i="121" s="1"/>
  <c r="B1513" i="121"/>
  <c r="G1512" i="121" a="1"/>
  <c r="G1512" i="121" s="1"/>
  <c r="E1512" i="121" a="1"/>
  <c r="E1512" i="121" s="1"/>
  <c r="I1512" i="121" a="1"/>
  <c r="I1512" i="121" s="1"/>
  <c r="C1512" i="121"/>
  <c r="D1512" i="121" a="1"/>
  <c r="D1512" i="121" s="1"/>
  <c r="L1513" i="121"/>
  <c r="K1512" i="121" l="1" a="1"/>
  <c r="K1512" i="121" s="1"/>
  <c r="J1512" i="121" a="1"/>
  <c r="J1512" i="121" s="1"/>
  <c r="I1513" i="121" a="1"/>
  <c r="I1513" i="121" s="1"/>
  <c r="B1514" i="121"/>
  <c r="E1513" i="121" a="1"/>
  <c r="E1513" i="121" s="1"/>
  <c r="D1513" i="121" a="1"/>
  <c r="D1513" i="121" s="1"/>
  <c r="C1513" i="121"/>
  <c r="G1513" i="121" a="1"/>
  <c r="G1513" i="121" s="1"/>
  <c r="H1513" i="121" a="1"/>
  <c r="H1513" i="121" s="1"/>
  <c r="L1514" i="121"/>
  <c r="J1513" i="121" l="1" a="1"/>
  <c r="J1513" i="121" s="1"/>
  <c r="K1513" i="121" a="1"/>
  <c r="K1513" i="121" s="1"/>
  <c r="D1514" i="121" a="1"/>
  <c r="D1514" i="121" s="1"/>
  <c r="H1514" i="121" a="1"/>
  <c r="H1514" i="121" s="1"/>
  <c r="E1514" i="121" a="1"/>
  <c r="E1514" i="121" s="1"/>
  <c r="I1514" i="121" a="1"/>
  <c r="I1514" i="121" s="1"/>
  <c r="C1514" i="121"/>
  <c r="B1515" i="121"/>
  <c r="G1514" i="121" a="1"/>
  <c r="G1514" i="121" s="1"/>
  <c r="L1515" i="121"/>
  <c r="I1515" i="121" l="1" a="1"/>
  <c r="I1515" i="121" s="1"/>
  <c r="E1515" i="121" a="1"/>
  <c r="E1515" i="121" s="1"/>
  <c r="D1515" i="121" a="1"/>
  <c r="D1515" i="121" s="1"/>
  <c r="B1516" i="121"/>
  <c r="C1515" i="121"/>
  <c r="G1515" i="121" a="1"/>
  <c r="G1515" i="121" s="1"/>
  <c r="H1515" i="121" a="1"/>
  <c r="H1515" i="121" s="1"/>
  <c r="J1514" i="121" a="1"/>
  <c r="J1514" i="121" s="1"/>
  <c r="K1514" i="121" a="1"/>
  <c r="K1514" i="121" s="1"/>
  <c r="L1516" i="121"/>
  <c r="J1515" i="121" l="1" a="1"/>
  <c r="J1515" i="121" s="1"/>
  <c r="K1515" i="121" a="1"/>
  <c r="K1515" i="121" s="1"/>
  <c r="D1516" i="121" a="1"/>
  <c r="D1516" i="121" s="1"/>
  <c r="H1516" i="121" a="1"/>
  <c r="H1516" i="121" s="1"/>
  <c r="I1516" i="121" a="1"/>
  <c r="I1516" i="121" s="1"/>
  <c r="B1517" i="121"/>
  <c r="C1516" i="121"/>
  <c r="G1516" i="121" a="1"/>
  <c r="G1516" i="121" s="1"/>
  <c r="E1516" i="121" a="1"/>
  <c r="E1516" i="121" s="1"/>
  <c r="L1517" i="121"/>
  <c r="J1516" i="121" l="1" a="1"/>
  <c r="J1516" i="121" s="1"/>
  <c r="K1516" i="121" a="1"/>
  <c r="K1516" i="121" s="1"/>
  <c r="B1518" i="121"/>
  <c r="D1517" i="121" a="1"/>
  <c r="D1517" i="121" s="1"/>
  <c r="G1517" i="121" a="1"/>
  <c r="G1517" i="121" s="1"/>
  <c r="I1517" i="121" a="1"/>
  <c r="I1517" i="121" s="1"/>
  <c r="C1517" i="121"/>
  <c r="E1517" i="121" a="1"/>
  <c r="E1517" i="121" s="1"/>
  <c r="H1517" i="121" a="1"/>
  <c r="H1517" i="121" s="1"/>
  <c r="L1518" i="121"/>
  <c r="K1517" i="121" l="1" a="1"/>
  <c r="K1517" i="121" s="1"/>
  <c r="J1517" i="121" a="1"/>
  <c r="J1517" i="121" s="1"/>
  <c r="B1519" i="121"/>
  <c r="E1518" i="121" a="1"/>
  <c r="E1518" i="121" s="1"/>
  <c r="D1518" i="121" a="1"/>
  <c r="D1518" i="121" s="1"/>
  <c r="I1518" i="121" a="1"/>
  <c r="I1518" i="121" s="1"/>
  <c r="C1518" i="121"/>
  <c r="H1518" i="121" a="1"/>
  <c r="H1518" i="121" s="1"/>
  <c r="G1518" i="121" a="1"/>
  <c r="G1518" i="121" s="1"/>
  <c r="L1519" i="121"/>
  <c r="I1519" i="121" l="1" a="1"/>
  <c r="I1519" i="121" s="1"/>
  <c r="B1520" i="121"/>
  <c r="D1519" i="121" a="1"/>
  <c r="D1519" i="121" s="1"/>
  <c r="C1519" i="121"/>
  <c r="E1519" i="121" a="1"/>
  <c r="E1519" i="121" s="1"/>
  <c r="G1519" i="121" a="1"/>
  <c r="G1519" i="121" s="1"/>
  <c r="H1519" i="121" a="1"/>
  <c r="H1519" i="121" s="1"/>
  <c r="K1518" i="121" a="1"/>
  <c r="K1518" i="121" s="1"/>
  <c r="J1518" i="121" a="1"/>
  <c r="J1518" i="121" s="1"/>
  <c r="L1520" i="121"/>
  <c r="J1519" i="121" l="1" a="1"/>
  <c r="J1519" i="121" s="1"/>
  <c r="K1519" i="121" a="1"/>
  <c r="K1519" i="121" s="1"/>
  <c r="G1520" i="121" a="1"/>
  <c r="G1520" i="121" s="1"/>
  <c r="E1520" i="121" a="1"/>
  <c r="E1520" i="121" s="1"/>
  <c r="D1520" i="121" a="1"/>
  <c r="D1520" i="121" s="1"/>
  <c r="I1520" i="121" a="1"/>
  <c r="I1520" i="121" s="1"/>
  <c r="B1521" i="121"/>
  <c r="C1520" i="121"/>
  <c r="H1520" i="121" a="1"/>
  <c r="H1520" i="121" s="1"/>
  <c r="L1521" i="121"/>
  <c r="I1521" i="121" l="1" a="1"/>
  <c r="I1521" i="121" s="1"/>
  <c r="G1521" i="121" a="1"/>
  <c r="G1521" i="121" s="1"/>
  <c r="C1521" i="121"/>
  <c r="E1521" i="121" a="1"/>
  <c r="E1521" i="121" s="1"/>
  <c r="D1521" i="121" a="1"/>
  <c r="D1521" i="121" s="1"/>
  <c r="B1522" i="121"/>
  <c r="H1521" i="121" a="1"/>
  <c r="H1521" i="121" s="1"/>
  <c r="K1520" i="121" a="1"/>
  <c r="K1520" i="121" s="1"/>
  <c r="J1520" i="121" a="1"/>
  <c r="J1520" i="121" s="1"/>
  <c r="L1522" i="121"/>
  <c r="D1522" i="121" l="1" a="1"/>
  <c r="D1522" i="121" s="1"/>
  <c r="C1522" i="121"/>
  <c r="E1522" i="121" a="1"/>
  <c r="E1522" i="121" s="1"/>
  <c r="H1522" i="121" a="1"/>
  <c r="H1522" i="121" s="1"/>
  <c r="B1523" i="121"/>
  <c r="G1522" i="121" a="1"/>
  <c r="G1522" i="121" s="1"/>
  <c r="I1522" i="121" a="1"/>
  <c r="I1522" i="121" s="1"/>
  <c r="J1521" i="121" a="1"/>
  <c r="J1521" i="121" s="1"/>
  <c r="K1521" i="121" a="1"/>
  <c r="K1521" i="121" s="1"/>
  <c r="L1523" i="121"/>
  <c r="J1522" i="121" l="1" a="1"/>
  <c r="J1522" i="121" s="1"/>
  <c r="K1522" i="121" a="1"/>
  <c r="K1522" i="121" s="1"/>
  <c r="G1523" i="121" a="1"/>
  <c r="G1523" i="121" s="1"/>
  <c r="E1523" i="121" a="1"/>
  <c r="E1523" i="121" s="1"/>
  <c r="H1523" i="121" a="1"/>
  <c r="H1523" i="121" s="1"/>
  <c r="B1524" i="121"/>
  <c r="D1523" i="121" a="1"/>
  <c r="D1523" i="121" s="1"/>
  <c r="I1523" i="121" a="1"/>
  <c r="I1523" i="121" s="1"/>
  <c r="C1523" i="121"/>
  <c r="L1524" i="121"/>
  <c r="E1524" i="121" l="1" a="1"/>
  <c r="E1524" i="121" s="1"/>
  <c r="G1524" i="121" a="1"/>
  <c r="G1524" i="121" s="1"/>
  <c r="I1524" i="121" a="1"/>
  <c r="I1524" i="121" s="1"/>
  <c r="B1525" i="121"/>
  <c r="C1524" i="121"/>
  <c r="H1524" i="121" a="1"/>
  <c r="H1524" i="121" s="1"/>
  <c r="D1524" i="121" a="1"/>
  <c r="D1524" i="121" s="1"/>
  <c r="K1523" i="121" a="1"/>
  <c r="K1523" i="121" s="1"/>
  <c r="J1523" i="121" a="1"/>
  <c r="J1523" i="121" s="1"/>
  <c r="L1525" i="121"/>
  <c r="D1525" i="121" l="1" a="1"/>
  <c r="D1525" i="121" s="1"/>
  <c r="G1525" i="121" a="1"/>
  <c r="G1525" i="121" s="1"/>
  <c r="E1525" i="121" a="1"/>
  <c r="E1525" i="121" s="1"/>
  <c r="I1525" i="121" a="1"/>
  <c r="I1525" i="121" s="1"/>
  <c r="B1526" i="121"/>
  <c r="C1525" i="121"/>
  <c r="H1525" i="121" a="1"/>
  <c r="H1525" i="121" s="1"/>
  <c r="J1524" i="121" a="1"/>
  <c r="J1524" i="121" s="1"/>
  <c r="K1524" i="121" a="1"/>
  <c r="K1524" i="121" s="1"/>
  <c r="L1526" i="121"/>
  <c r="H1526" i="121" l="1" a="1"/>
  <c r="H1526" i="121" s="1"/>
  <c r="G1526" i="121" a="1"/>
  <c r="G1526" i="121" s="1"/>
  <c r="I1526" i="121" a="1"/>
  <c r="I1526" i="121" s="1"/>
  <c r="C1526" i="121"/>
  <c r="E1526" i="121" a="1"/>
  <c r="E1526" i="121" s="1"/>
  <c r="D1526" i="121" a="1"/>
  <c r="D1526" i="121" s="1"/>
  <c r="B1527" i="121"/>
  <c r="K1525" i="121" a="1"/>
  <c r="K1525" i="121" s="1"/>
  <c r="J1525" i="121" a="1"/>
  <c r="J1525" i="121" s="1"/>
  <c r="L1527" i="121"/>
  <c r="B1528" i="121" l="1"/>
  <c r="C1527" i="121"/>
  <c r="D1527" i="121" a="1"/>
  <c r="D1527" i="121" s="1"/>
  <c r="I1527" i="121" a="1"/>
  <c r="I1527" i="121" s="1"/>
  <c r="E1527" i="121" a="1"/>
  <c r="E1527" i="121" s="1"/>
  <c r="H1527" i="121" a="1"/>
  <c r="H1527" i="121" s="1"/>
  <c r="G1527" i="121" a="1"/>
  <c r="G1527" i="121" s="1"/>
  <c r="K1526" i="121" a="1"/>
  <c r="K1526" i="121" s="1"/>
  <c r="J1526" i="121" a="1"/>
  <c r="J1526" i="121" s="1"/>
  <c r="L1528" i="121"/>
  <c r="J1527" i="121" l="1" a="1"/>
  <c r="J1527" i="121" s="1"/>
  <c r="K1527" i="121" a="1"/>
  <c r="K1527" i="121" s="1"/>
  <c r="C1528" i="121"/>
  <c r="B1529" i="121"/>
  <c r="G1528" i="121" a="1"/>
  <c r="G1528" i="121" s="1"/>
  <c r="E1528" i="121" a="1"/>
  <c r="E1528" i="121" s="1"/>
  <c r="H1528" i="121" a="1"/>
  <c r="H1528" i="121" s="1"/>
  <c r="D1528" i="121" a="1"/>
  <c r="D1528" i="121" s="1"/>
  <c r="I1528" i="121" a="1"/>
  <c r="I1528" i="121" s="1"/>
  <c r="L1529" i="121"/>
  <c r="K1528" i="121" l="1" a="1"/>
  <c r="K1528" i="121" s="1"/>
  <c r="J1528" i="121" a="1"/>
  <c r="J1528" i="121" s="1"/>
  <c r="C1529" i="121"/>
  <c r="D1529" i="121" a="1"/>
  <c r="D1529" i="121" s="1"/>
  <c r="I1529" i="121" a="1"/>
  <c r="I1529" i="121" s="1"/>
  <c r="H1529" i="121" a="1"/>
  <c r="H1529" i="121" s="1"/>
  <c r="E1529" i="121" a="1"/>
  <c r="E1529" i="121" s="1"/>
  <c r="B1530" i="121"/>
  <c r="G1529" i="121" a="1"/>
  <c r="G1529" i="121" s="1"/>
  <c r="L1530" i="121"/>
  <c r="H1530" i="121" l="1" a="1"/>
  <c r="H1530" i="121" s="1"/>
  <c r="B1531" i="121"/>
  <c r="D1530" i="121" a="1"/>
  <c r="D1530" i="121" s="1"/>
  <c r="E1530" i="121" a="1"/>
  <c r="E1530" i="121" s="1"/>
  <c r="G1530" i="121" a="1"/>
  <c r="G1530" i="121" s="1"/>
  <c r="I1530" i="121" a="1"/>
  <c r="I1530" i="121" s="1"/>
  <c r="C1530" i="121"/>
  <c r="J1529" i="121" a="1"/>
  <c r="J1529" i="121" s="1"/>
  <c r="K1529" i="121" a="1"/>
  <c r="K1529" i="121" s="1"/>
  <c r="L1531" i="121"/>
  <c r="J1530" i="121" l="1" a="1"/>
  <c r="J1530" i="121" s="1"/>
  <c r="K1530" i="121" a="1"/>
  <c r="K1530" i="121" s="1"/>
  <c r="H1531" i="121" a="1"/>
  <c r="H1531" i="121" s="1"/>
  <c r="G1531" i="121" a="1"/>
  <c r="G1531" i="121" s="1"/>
  <c r="I1531" i="121" a="1"/>
  <c r="I1531" i="121" s="1"/>
  <c r="C1531" i="121"/>
  <c r="B1532" i="121"/>
  <c r="E1531" i="121" a="1"/>
  <c r="E1531" i="121" s="1"/>
  <c r="D1531" i="121" a="1"/>
  <c r="D1531" i="121" s="1"/>
  <c r="L1532" i="121"/>
  <c r="I1532" i="121" l="1" a="1"/>
  <c r="I1532" i="121" s="1"/>
  <c r="B1533" i="121"/>
  <c r="C1532" i="121"/>
  <c r="D1532" i="121" a="1"/>
  <c r="D1532" i="121" s="1"/>
  <c r="E1532" i="121" a="1"/>
  <c r="E1532" i="121" s="1"/>
  <c r="H1532" i="121" a="1"/>
  <c r="H1532" i="121" s="1"/>
  <c r="G1532" i="121" a="1"/>
  <c r="G1532" i="121" s="1"/>
  <c r="J1531" i="121" a="1"/>
  <c r="J1531" i="121" s="1"/>
  <c r="K1531" i="121" a="1"/>
  <c r="K1531" i="121" s="1"/>
  <c r="L1533" i="121"/>
  <c r="J1532" i="121" l="1" a="1"/>
  <c r="J1532" i="121" s="1"/>
  <c r="K1532" i="121" a="1"/>
  <c r="K1532" i="121" s="1"/>
  <c r="D1533" i="121" a="1"/>
  <c r="D1533" i="121" s="1"/>
  <c r="G1533" i="121" a="1"/>
  <c r="G1533" i="121" s="1"/>
  <c r="B1534" i="121"/>
  <c r="H1533" i="121" a="1"/>
  <c r="H1533" i="121" s="1"/>
  <c r="E1533" i="121" a="1"/>
  <c r="E1533" i="121" s="1"/>
  <c r="I1533" i="121" a="1"/>
  <c r="I1533" i="121" s="1"/>
  <c r="C1533" i="121"/>
  <c r="L1534" i="121"/>
  <c r="H1534" i="121" l="1" a="1"/>
  <c r="H1534" i="121" s="1"/>
  <c r="I1534" i="121" a="1"/>
  <c r="I1534" i="121" s="1"/>
  <c r="C1534" i="121"/>
  <c r="E1534" i="121" a="1"/>
  <c r="E1534" i="121" s="1"/>
  <c r="D1534" i="121" a="1"/>
  <c r="D1534" i="121" s="1"/>
  <c r="B1535" i="121"/>
  <c r="G1534" i="121" a="1"/>
  <c r="G1534" i="121" s="1"/>
  <c r="J1533" i="121" a="1"/>
  <c r="J1533" i="121" s="1"/>
  <c r="K1533" i="121" a="1"/>
  <c r="K1533" i="121" s="1"/>
  <c r="L1535" i="121"/>
  <c r="J1534" i="121" l="1" a="1"/>
  <c r="J1534" i="121" s="1"/>
  <c r="K1534" i="121" a="1"/>
  <c r="K1534" i="121" s="1"/>
  <c r="H1535" i="121" a="1"/>
  <c r="H1535" i="121" s="1"/>
  <c r="C1535" i="121"/>
  <c r="B1536" i="121"/>
  <c r="E1535" i="121" a="1"/>
  <c r="E1535" i="121" s="1"/>
  <c r="G1535" i="121" a="1"/>
  <c r="G1535" i="121" s="1"/>
  <c r="D1535" i="121" a="1"/>
  <c r="D1535" i="121" s="1"/>
  <c r="I1535" i="121" a="1"/>
  <c r="I1535" i="121" s="1"/>
  <c r="L1536" i="121"/>
  <c r="K1535" i="121" l="1" a="1"/>
  <c r="K1535" i="121" s="1"/>
  <c r="J1535" i="121" a="1"/>
  <c r="J1535" i="121" s="1"/>
  <c r="H1536" i="121" a="1"/>
  <c r="H1536" i="121" s="1"/>
  <c r="I1536" i="121" a="1"/>
  <c r="I1536" i="121" s="1"/>
  <c r="D1536" i="121" a="1"/>
  <c r="D1536" i="121" s="1"/>
  <c r="B1537" i="121"/>
  <c r="G1536" i="121" a="1"/>
  <c r="G1536" i="121" s="1"/>
  <c r="E1536" i="121" a="1"/>
  <c r="E1536" i="121" s="1"/>
  <c r="C1536" i="121"/>
  <c r="L1537" i="121"/>
  <c r="J1536" i="121" l="1" a="1"/>
  <c r="J1536" i="121" s="1"/>
  <c r="K1536" i="121" a="1"/>
  <c r="K1536" i="121" s="1"/>
  <c r="I1537" i="121" a="1"/>
  <c r="I1537" i="121" s="1"/>
  <c r="D1537" i="121" a="1"/>
  <c r="D1537" i="121" s="1"/>
  <c r="B1538" i="121"/>
  <c r="G1537" i="121" a="1"/>
  <c r="G1537" i="121" s="1"/>
  <c r="H1537" i="121" a="1"/>
  <c r="H1537" i="121" s="1"/>
  <c r="C1537" i="121"/>
  <c r="E1537" i="121" a="1"/>
  <c r="E1537" i="121" s="1"/>
  <c r="L1538" i="121"/>
  <c r="J1537" i="121" l="1" a="1"/>
  <c r="J1537" i="121" s="1"/>
  <c r="K1537" i="121" a="1"/>
  <c r="K1537" i="121" s="1"/>
  <c r="C1538" i="121"/>
  <c r="E1538" i="121" a="1"/>
  <c r="E1538" i="121" s="1"/>
  <c r="I1538" i="121" a="1"/>
  <c r="I1538" i="121" s="1"/>
  <c r="D1538" i="121" a="1"/>
  <c r="D1538" i="121" s="1"/>
  <c r="H1538" i="121" a="1"/>
  <c r="H1538" i="121" s="1"/>
  <c r="B1539" i="121"/>
  <c r="G1538" i="121" a="1"/>
  <c r="G1538" i="121" s="1"/>
  <c r="L1539" i="121"/>
  <c r="E1539" i="121" l="1" a="1"/>
  <c r="E1539" i="121" s="1"/>
  <c r="H1539" i="121" a="1"/>
  <c r="H1539" i="121" s="1"/>
  <c r="C1539" i="121"/>
  <c r="B1540" i="121"/>
  <c r="I1539" i="121" a="1"/>
  <c r="I1539" i="121" s="1"/>
  <c r="D1539" i="121" a="1"/>
  <c r="D1539" i="121" s="1"/>
  <c r="G1539" i="121" a="1"/>
  <c r="G1539" i="121" s="1"/>
  <c r="J1538" i="121" a="1"/>
  <c r="J1538" i="121" s="1"/>
  <c r="K1538" i="121" a="1"/>
  <c r="K1538" i="121" s="1"/>
  <c r="L1540" i="121"/>
  <c r="J1539" i="121" l="1" a="1"/>
  <c r="J1539" i="121" s="1"/>
  <c r="K1539" i="121" a="1"/>
  <c r="K1539" i="121" s="1"/>
  <c r="G1540" i="121" a="1"/>
  <c r="G1540" i="121" s="1"/>
  <c r="H1540" i="121" a="1"/>
  <c r="H1540" i="121" s="1"/>
  <c r="D1540" i="121" a="1"/>
  <c r="D1540" i="121" s="1"/>
  <c r="I1540" i="121" a="1"/>
  <c r="I1540" i="121" s="1"/>
  <c r="B1541" i="121"/>
  <c r="C1540" i="121"/>
  <c r="E1540" i="121" a="1"/>
  <c r="E1540" i="121" s="1"/>
  <c r="L1541" i="121"/>
  <c r="H1541" i="121" l="1" a="1"/>
  <c r="H1541" i="121" s="1"/>
  <c r="G1541" i="121" a="1"/>
  <c r="G1541" i="121" s="1"/>
  <c r="B1542" i="121"/>
  <c r="I1541" i="121" a="1"/>
  <c r="I1541" i="121" s="1"/>
  <c r="C1541" i="121"/>
  <c r="D1541" i="121" a="1"/>
  <c r="D1541" i="121" s="1"/>
  <c r="E1541" i="121" a="1"/>
  <c r="E1541" i="121" s="1"/>
  <c r="J1540" i="121" a="1"/>
  <c r="J1540" i="121" s="1"/>
  <c r="K1540" i="121" a="1"/>
  <c r="K1540" i="121" s="1"/>
  <c r="L1542" i="121"/>
  <c r="D1542" i="121" l="1" a="1"/>
  <c r="D1542" i="121" s="1"/>
  <c r="B1543" i="121"/>
  <c r="H1542" i="121" a="1"/>
  <c r="H1542" i="121" s="1"/>
  <c r="C1542" i="121"/>
  <c r="G1542" i="121" a="1"/>
  <c r="G1542" i="121" s="1"/>
  <c r="I1542" i="121" a="1"/>
  <c r="I1542" i="121" s="1"/>
  <c r="E1542" i="121" a="1"/>
  <c r="E1542" i="121" s="1"/>
  <c r="K1541" i="121" a="1"/>
  <c r="K1541" i="121" s="1"/>
  <c r="J1541" i="121" a="1"/>
  <c r="J1541" i="121" s="1"/>
  <c r="L1543" i="121"/>
  <c r="K1542" i="121" l="1" a="1"/>
  <c r="K1542" i="121" s="1"/>
  <c r="J1542" i="121" a="1"/>
  <c r="J1542" i="121" s="1"/>
  <c r="C1543" i="121"/>
  <c r="H1543" i="121" a="1"/>
  <c r="H1543" i="121" s="1"/>
  <c r="D1543" i="121" a="1"/>
  <c r="D1543" i="121" s="1"/>
  <c r="I1543" i="121" a="1"/>
  <c r="I1543" i="121" s="1"/>
  <c r="E1543" i="121" a="1"/>
  <c r="E1543" i="121" s="1"/>
  <c r="G1543" i="121" a="1"/>
  <c r="G1543" i="121" s="1"/>
  <c r="B1544" i="121"/>
  <c r="L1544" i="121"/>
  <c r="J1543" i="121" l="1" a="1"/>
  <c r="J1543" i="121" s="1"/>
  <c r="K1543" i="121" a="1"/>
  <c r="K1543" i="121" s="1"/>
  <c r="I1544" i="121" a="1"/>
  <c r="I1544" i="121" s="1"/>
  <c r="D1544" i="121" a="1"/>
  <c r="D1544" i="121" s="1"/>
  <c r="G1544" i="121" a="1"/>
  <c r="G1544" i="121" s="1"/>
  <c r="B1545" i="121"/>
  <c r="E1544" i="121" a="1"/>
  <c r="E1544" i="121" s="1"/>
  <c r="H1544" i="121" a="1"/>
  <c r="H1544" i="121" s="1"/>
  <c r="C1544" i="121"/>
  <c r="L1545" i="121"/>
  <c r="C1545" i="121" l="1"/>
  <c r="I1545" i="121" a="1"/>
  <c r="I1545" i="121" s="1"/>
  <c r="D1545" i="121" a="1"/>
  <c r="D1545" i="121" s="1"/>
  <c r="E1545" i="121" a="1"/>
  <c r="E1545" i="121" s="1"/>
  <c r="B1546" i="121"/>
  <c r="G1545" i="121" a="1"/>
  <c r="G1545" i="121" s="1"/>
  <c r="H1545" i="121" a="1"/>
  <c r="H1545" i="121" s="1"/>
  <c r="J1544" i="121" a="1"/>
  <c r="J1544" i="121" s="1"/>
  <c r="K1544" i="121" a="1"/>
  <c r="K1544" i="121" s="1"/>
  <c r="L1546" i="121"/>
  <c r="J1545" i="121" l="1" a="1"/>
  <c r="J1545" i="121" s="1"/>
  <c r="K1545" i="121" a="1"/>
  <c r="K1545" i="121" s="1"/>
  <c r="D1546" i="121" a="1"/>
  <c r="D1546" i="121" s="1"/>
  <c r="E1546" i="121" a="1"/>
  <c r="E1546" i="121" s="1"/>
  <c r="H1546" i="121" a="1"/>
  <c r="H1546" i="121" s="1"/>
  <c r="C1546" i="121"/>
  <c r="B1547" i="121"/>
  <c r="I1546" i="121" a="1"/>
  <c r="I1546" i="121" s="1"/>
  <c r="G1546" i="121" a="1"/>
  <c r="G1546" i="121" s="1"/>
  <c r="L1547" i="121"/>
  <c r="D1547" i="121" l="1" a="1"/>
  <c r="D1547" i="121" s="1"/>
  <c r="G1547" i="121" a="1"/>
  <c r="G1547" i="121" s="1"/>
  <c r="E1547" i="121" a="1"/>
  <c r="E1547" i="121" s="1"/>
  <c r="H1547" i="121" a="1"/>
  <c r="H1547" i="121" s="1"/>
  <c r="B1548" i="121"/>
  <c r="C1547" i="121"/>
  <c r="I1547" i="121" a="1"/>
  <c r="I1547" i="121" s="1"/>
  <c r="J1546" i="121" a="1"/>
  <c r="J1546" i="121" s="1"/>
  <c r="K1546" i="121" a="1"/>
  <c r="K1546" i="121" s="1"/>
  <c r="L1548" i="121"/>
  <c r="D1548" i="121" l="1" a="1"/>
  <c r="D1548" i="121" s="1"/>
  <c r="B1549" i="121"/>
  <c r="G1548" i="121" a="1"/>
  <c r="G1548" i="121" s="1"/>
  <c r="I1548" i="121" a="1"/>
  <c r="I1548" i="121" s="1"/>
  <c r="H1548" i="121" a="1"/>
  <c r="H1548" i="121" s="1"/>
  <c r="C1548" i="121"/>
  <c r="E1548" i="121" a="1"/>
  <c r="E1548" i="121" s="1"/>
  <c r="K1547" i="121" a="1"/>
  <c r="K1547" i="121" s="1"/>
  <c r="J1547" i="121" a="1"/>
  <c r="J1547" i="121" s="1"/>
  <c r="L1549" i="121"/>
  <c r="K1548" i="121" l="1" a="1"/>
  <c r="K1548" i="121" s="1"/>
  <c r="J1548" i="121" a="1"/>
  <c r="J1548" i="121" s="1"/>
  <c r="C1549" i="121"/>
  <c r="D1549" i="121" a="1"/>
  <c r="D1549" i="121" s="1"/>
  <c r="H1549" i="121" a="1"/>
  <c r="H1549" i="121" s="1"/>
  <c r="B1550" i="121"/>
  <c r="G1549" i="121" a="1"/>
  <c r="G1549" i="121" s="1"/>
  <c r="E1549" i="121" a="1"/>
  <c r="E1549" i="121" s="1"/>
  <c r="I1549" i="121" a="1"/>
  <c r="I1549" i="121" s="1"/>
  <c r="L1550" i="121"/>
  <c r="J1549" i="121" l="1" a="1"/>
  <c r="J1549" i="121" s="1"/>
  <c r="K1549" i="121" a="1"/>
  <c r="K1549" i="121" s="1"/>
  <c r="G1550" i="121" a="1"/>
  <c r="G1550" i="121" s="1"/>
  <c r="B1551" i="121"/>
  <c r="C1550" i="121"/>
  <c r="H1550" i="121" a="1"/>
  <c r="H1550" i="121" s="1"/>
  <c r="E1550" i="121" a="1"/>
  <c r="E1550" i="121" s="1"/>
  <c r="I1550" i="121" a="1"/>
  <c r="I1550" i="121" s="1"/>
  <c r="D1550" i="121" a="1"/>
  <c r="D1550" i="121" s="1"/>
  <c r="L1551" i="121"/>
  <c r="H1551" i="121" l="1" a="1"/>
  <c r="H1551" i="121" s="1"/>
  <c r="C1551" i="121"/>
  <c r="G1551" i="121" a="1"/>
  <c r="G1551" i="121" s="1"/>
  <c r="I1551" i="121" a="1"/>
  <c r="I1551" i="121" s="1"/>
  <c r="D1551" i="121" a="1"/>
  <c r="D1551" i="121" s="1"/>
  <c r="B1552" i="121"/>
  <c r="E1551" i="121" a="1"/>
  <c r="E1551" i="121" s="1"/>
  <c r="J1550" i="121" a="1"/>
  <c r="J1550" i="121" s="1"/>
  <c r="K1550" i="121" a="1"/>
  <c r="K1550" i="121" s="1"/>
  <c r="L1552" i="121"/>
  <c r="I1552" i="121" l="1" a="1"/>
  <c r="I1552" i="121" s="1"/>
  <c r="D1552" i="121" a="1"/>
  <c r="D1552" i="121" s="1"/>
  <c r="B1553" i="121"/>
  <c r="C1552" i="121"/>
  <c r="E1552" i="121" a="1"/>
  <c r="E1552" i="121" s="1"/>
  <c r="H1552" i="121" a="1"/>
  <c r="H1552" i="121" s="1"/>
  <c r="G1552" i="121" a="1"/>
  <c r="G1552" i="121" s="1"/>
  <c r="K1551" i="121" a="1"/>
  <c r="K1551" i="121" s="1"/>
  <c r="J1551" i="121" a="1"/>
  <c r="J1551" i="121" s="1"/>
  <c r="L1553" i="121"/>
  <c r="K1552" i="121" l="1" a="1"/>
  <c r="K1552" i="121" s="1"/>
  <c r="J1552" i="121" a="1"/>
  <c r="J1552" i="121" s="1"/>
  <c r="B1554" i="121"/>
  <c r="E1553" i="121" a="1"/>
  <c r="E1553" i="121" s="1"/>
  <c r="H1553" i="121" a="1"/>
  <c r="H1553" i="121" s="1"/>
  <c r="C1553" i="121"/>
  <c r="I1553" i="121" a="1"/>
  <c r="I1553" i="121" s="1"/>
  <c r="G1553" i="121" a="1"/>
  <c r="G1553" i="121" s="1"/>
  <c r="D1553" i="121" a="1"/>
  <c r="D1553" i="121" s="1"/>
  <c r="L1554" i="121"/>
  <c r="J1553" i="121" l="1" a="1"/>
  <c r="J1553" i="121" s="1"/>
  <c r="K1553" i="121" a="1"/>
  <c r="K1553" i="121" s="1"/>
  <c r="E1554" i="121" a="1"/>
  <c r="E1554" i="121" s="1"/>
  <c r="I1554" i="121" a="1"/>
  <c r="I1554" i="121" s="1"/>
  <c r="H1554" i="121" a="1"/>
  <c r="H1554" i="121" s="1"/>
  <c r="B1555" i="121"/>
  <c r="C1554" i="121"/>
  <c r="D1554" i="121" a="1"/>
  <c r="D1554" i="121" s="1"/>
  <c r="G1554" i="121" a="1"/>
  <c r="G1554" i="121" s="1"/>
  <c r="L1555" i="121"/>
  <c r="C1555" i="121" l="1"/>
  <c r="E1555" i="121" a="1"/>
  <c r="E1555" i="121" s="1"/>
  <c r="I1555" i="121" a="1"/>
  <c r="I1555" i="121" s="1"/>
  <c r="B1556" i="121"/>
  <c r="G1555" i="121" a="1"/>
  <c r="G1555" i="121" s="1"/>
  <c r="D1555" i="121" a="1"/>
  <c r="D1555" i="121" s="1"/>
  <c r="H1555" i="121" a="1"/>
  <c r="H1555" i="121" s="1"/>
  <c r="K1554" i="121" a="1"/>
  <c r="K1554" i="121" s="1"/>
  <c r="J1554" i="121" a="1"/>
  <c r="J1554" i="121" s="1"/>
  <c r="L1556" i="121"/>
  <c r="K1555" i="121" l="1" a="1"/>
  <c r="K1555" i="121" s="1"/>
  <c r="J1555" i="121" a="1"/>
  <c r="J1555" i="121" s="1"/>
  <c r="C1556" i="121"/>
  <c r="H1556" i="121" a="1"/>
  <c r="H1556" i="121" s="1"/>
  <c r="D1556" i="121" a="1"/>
  <c r="D1556" i="121" s="1"/>
  <c r="B1557" i="121"/>
  <c r="G1556" i="121" a="1"/>
  <c r="G1556" i="121" s="1"/>
  <c r="E1556" i="121" a="1"/>
  <c r="E1556" i="121" s="1"/>
  <c r="I1556" i="121" a="1"/>
  <c r="I1556" i="121" s="1"/>
  <c r="L1557" i="121"/>
  <c r="J1556" i="121" l="1" a="1"/>
  <c r="J1556" i="121" s="1"/>
  <c r="K1556" i="121" a="1"/>
  <c r="K1556" i="121" s="1"/>
  <c r="I1557" i="121" a="1"/>
  <c r="I1557" i="121" s="1"/>
  <c r="D1557" i="121" a="1"/>
  <c r="D1557" i="121" s="1"/>
  <c r="H1557" i="121" a="1"/>
  <c r="H1557" i="121" s="1"/>
  <c r="C1557" i="121"/>
  <c r="E1557" i="121" a="1"/>
  <c r="E1557" i="121" s="1"/>
  <c r="B1558" i="121"/>
  <c r="G1557" i="121" a="1"/>
  <c r="G1557" i="121" s="1"/>
  <c r="L1558" i="121"/>
  <c r="H1558" i="121" l="1" a="1"/>
  <c r="H1558" i="121" s="1"/>
  <c r="I1558" i="121" a="1"/>
  <c r="I1558" i="121" s="1"/>
  <c r="D1558" i="121" a="1"/>
  <c r="D1558" i="121" s="1"/>
  <c r="E1558" i="121" a="1"/>
  <c r="E1558" i="121" s="1"/>
  <c r="C1558" i="121"/>
  <c r="G1558" i="121" a="1"/>
  <c r="G1558" i="121" s="1"/>
  <c r="B1559" i="121"/>
  <c r="K1557" i="121" a="1"/>
  <c r="K1557" i="121" s="1"/>
  <c r="J1557" i="121" a="1"/>
  <c r="J1557" i="121" s="1"/>
  <c r="L1559" i="121"/>
  <c r="D1559" i="121" l="1" a="1"/>
  <c r="D1559" i="121" s="1"/>
  <c r="C1559" i="121"/>
  <c r="H1559" i="121" a="1"/>
  <c r="H1559" i="121" s="1"/>
  <c r="B1560" i="121"/>
  <c r="G1559" i="121" a="1"/>
  <c r="G1559" i="121" s="1"/>
  <c r="E1559" i="121" a="1"/>
  <c r="E1559" i="121" s="1"/>
  <c r="I1559" i="121" a="1"/>
  <c r="I1559" i="121" s="1"/>
  <c r="K1558" i="121" a="1"/>
  <c r="K1558" i="121" s="1"/>
  <c r="J1558" i="121" a="1"/>
  <c r="J1558" i="121" s="1"/>
  <c r="L1560" i="121"/>
  <c r="K1559" i="121" l="1" a="1"/>
  <c r="K1559" i="121" s="1"/>
  <c r="J1559" i="121" a="1"/>
  <c r="J1559" i="121" s="1"/>
  <c r="E1560" i="121" a="1"/>
  <c r="E1560" i="121" s="1"/>
  <c r="C1560" i="121"/>
  <c r="I1560" i="121" a="1"/>
  <c r="I1560" i="121" s="1"/>
  <c r="B1561" i="121"/>
  <c r="G1560" i="121" a="1"/>
  <c r="G1560" i="121" s="1"/>
  <c r="D1560" i="121" a="1"/>
  <c r="D1560" i="121" s="1"/>
  <c r="H1560" i="121" a="1"/>
  <c r="H1560" i="121" s="1"/>
  <c r="L1561" i="121"/>
  <c r="J1560" i="121" l="1" a="1"/>
  <c r="J1560" i="121" s="1"/>
  <c r="K1560" i="121" a="1"/>
  <c r="K1560" i="121" s="1"/>
  <c r="G1561" i="121" a="1"/>
  <c r="G1561" i="121" s="1"/>
  <c r="E1561" i="121" a="1"/>
  <c r="E1561" i="121" s="1"/>
  <c r="H1561" i="121" a="1"/>
  <c r="H1561" i="121" s="1"/>
  <c r="D1561" i="121" a="1"/>
  <c r="D1561" i="121" s="1"/>
  <c r="C1561" i="121"/>
  <c r="B1562" i="121"/>
  <c r="I1561" i="121" a="1"/>
  <c r="I1561" i="121" s="1"/>
  <c r="L1562" i="121"/>
  <c r="H1562" i="121" l="1" a="1"/>
  <c r="H1562" i="121" s="1"/>
  <c r="C1562" i="121"/>
  <c r="E1562" i="121" a="1"/>
  <c r="E1562" i="121" s="1"/>
  <c r="B1563" i="121"/>
  <c r="G1562" i="121" a="1"/>
  <c r="G1562" i="121" s="1"/>
  <c r="I1562" i="121" a="1"/>
  <c r="I1562" i="121" s="1"/>
  <c r="D1562" i="121" a="1"/>
  <c r="D1562" i="121" s="1"/>
  <c r="J1561" i="121" a="1"/>
  <c r="J1561" i="121" s="1"/>
  <c r="K1561" i="121" a="1"/>
  <c r="K1561" i="121" s="1"/>
  <c r="L1563" i="121"/>
  <c r="K1562" i="121" l="1" a="1"/>
  <c r="K1562" i="121" s="1"/>
  <c r="J1562" i="121" a="1"/>
  <c r="J1562" i="121" s="1"/>
  <c r="H1563" i="121" a="1"/>
  <c r="H1563" i="121" s="1"/>
  <c r="B1564" i="121"/>
  <c r="G1563" i="121" a="1"/>
  <c r="G1563" i="121" s="1"/>
  <c r="E1563" i="121" a="1"/>
  <c r="E1563" i="121" s="1"/>
  <c r="D1563" i="121" a="1"/>
  <c r="D1563" i="121" s="1"/>
  <c r="C1563" i="121"/>
  <c r="I1563" i="121" a="1"/>
  <c r="I1563" i="121" s="1"/>
  <c r="L1564" i="121"/>
  <c r="J1563" i="121" l="1" a="1"/>
  <c r="J1563" i="121" s="1"/>
  <c r="K1563" i="121" a="1"/>
  <c r="K1563" i="121" s="1"/>
  <c r="G1564" i="121" a="1"/>
  <c r="G1564" i="121" s="1"/>
  <c r="D1564" i="121" a="1"/>
  <c r="D1564" i="121" s="1"/>
  <c r="C1564" i="121"/>
  <c r="B1565" i="121"/>
  <c r="E1564" i="121" a="1"/>
  <c r="E1564" i="121" s="1"/>
  <c r="I1564" i="121" a="1"/>
  <c r="I1564" i="121" s="1"/>
  <c r="H1564" i="121" a="1"/>
  <c r="H1564" i="121" s="1"/>
  <c r="L1565" i="121"/>
  <c r="G1565" i="121" l="1" a="1"/>
  <c r="G1565" i="121" s="1"/>
  <c r="H1565" i="121" a="1"/>
  <c r="H1565" i="121" s="1"/>
  <c r="I1565" i="121" a="1"/>
  <c r="I1565" i="121" s="1"/>
  <c r="D1565" i="121" a="1"/>
  <c r="D1565" i="121" s="1"/>
  <c r="C1565" i="121"/>
  <c r="B1566" i="121"/>
  <c r="E1565" i="121" a="1"/>
  <c r="E1565" i="121" s="1"/>
  <c r="K1564" i="121" a="1"/>
  <c r="K1564" i="121" s="1"/>
  <c r="J1564" i="121" a="1"/>
  <c r="J1564" i="121" s="1"/>
  <c r="L1566" i="121"/>
  <c r="H1566" i="121" l="1" a="1"/>
  <c r="H1566" i="121" s="1"/>
  <c r="E1566" i="121" a="1"/>
  <c r="E1566" i="121" s="1"/>
  <c r="B1567" i="121"/>
  <c r="C1566" i="121"/>
  <c r="I1566" i="121" a="1"/>
  <c r="I1566" i="121" s="1"/>
  <c r="D1566" i="121" a="1"/>
  <c r="D1566" i="121" s="1"/>
  <c r="G1566" i="121" a="1"/>
  <c r="G1566" i="121" s="1"/>
  <c r="K1565" i="121" a="1"/>
  <c r="K1565" i="121" s="1"/>
  <c r="J1565" i="121" a="1"/>
  <c r="J1565" i="121" s="1"/>
  <c r="L1567" i="121"/>
  <c r="J1566" i="121" l="1" a="1"/>
  <c r="J1566" i="121" s="1"/>
  <c r="K1566" i="121" a="1"/>
  <c r="K1566" i="121" s="1"/>
  <c r="B1568" i="121"/>
  <c r="D1567" i="121" a="1"/>
  <c r="D1567" i="121" s="1"/>
  <c r="E1567" i="121" a="1"/>
  <c r="E1567" i="121" s="1"/>
  <c r="G1567" i="121" a="1"/>
  <c r="G1567" i="121" s="1"/>
  <c r="H1567" i="121" a="1"/>
  <c r="H1567" i="121" s="1"/>
  <c r="I1567" i="121" a="1"/>
  <c r="I1567" i="121" s="1"/>
  <c r="C1567" i="121"/>
  <c r="L1568" i="121"/>
  <c r="J1567" i="121" l="1" a="1"/>
  <c r="J1567" i="121" s="1"/>
  <c r="K1567" i="121" a="1"/>
  <c r="K1567" i="121" s="1"/>
  <c r="I1568" i="121" a="1"/>
  <c r="I1568" i="121" s="1"/>
  <c r="D1568" i="121" a="1"/>
  <c r="D1568" i="121" s="1"/>
  <c r="G1568" i="121" a="1"/>
  <c r="G1568" i="121" s="1"/>
  <c r="H1568" i="121" a="1"/>
  <c r="H1568" i="121" s="1"/>
  <c r="C1568" i="121"/>
  <c r="B1569" i="121"/>
  <c r="E1568" i="121" a="1"/>
  <c r="E1568" i="121" s="1"/>
  <c r="L1569" i="121"/>
  <c r="G1569" i="121" l="1" a="1"/>
  <c r="G1569" i="121" s="1"/>
  <c r="I1569" i="121" a="1"/>
  <c r="I1569" i="121" s="1"/>
  <c r="E1569" i="121" a="1"/>
  <c r="E1569" i="121" s="1"/>
  <c r="D1569" i="121" a="1"/>
  <c r="D1569" i="121" s="1"/>
  <c r="C1569" i="121"/>
  <c r="H1569" i="121" a="1"/>
  <c r="H1569" i="121" s="1"/>
  <c r="B1570" i="121"/>
  <c r="J1568" i="121" a="1"/>
  <c r="J1568" i="121" s="1"/>
  <c r="K1568" i="121" a="1"/>
  <c r="K1568" i="121" s="1"/>
  <c r="L1570" i="121"/>
  <c r="E1570" i="121" l="1" a="1"/>
  <c r="E1570" i="121" s="1"/>
  <c r="B1571" i="121"/>
  <c r="D1570" i="121" a="1"/>
  <c r="D1570" i="121" s="1"/>
  <c r="C1570" i="121"/>
  <c r="I1570" i="121" a="1"/>
  <c r="I1570" i="121" s="1"/>
  <c r="H1570" i="121" a="1"/>
  <c r="H1570" i="121" s="1"/>
  <c r="G1570" i="121" a="1"/>
  <c r="G1570" i="121" s="1"/>
  <c r="J1569" i="121" a="1"/>
  <c r="J1569" i="121" s="1"/>
  <c r="K1569" i="121" a="1"/>
  <c r="K1569" i="121" s="1"/>
  <c r="L1571" i="121"/>
  <c r="K1570" i="121" l="1" a="1"/>
  <c r="K1570" i="121" s="1"/>
  <c r="J1570" i="121" a="1"/>
  <c r="J1570" i="121" s="1"/>
  <c r="D1571" i="121" a="1"/>
  <c r="D1571" i="121" s="1"/>
  <c r="C1571" i="121"/>
  <c r="I1571" i="121" a="1"/>
  <c r="I1571" i="121" s="1"/>
  <c r="H1571" i="121" a="1"/>
  <c r="H1571" i="121" s="1"/>
  <c r="G1571" i="121" a="1"/>
  <c r="G1571" i="121" s="1"/>
  <c r="E1571" i="121" a="1"/>
  <c r="E1571" i="121" s="1"/>
  <c r="B1572" i="121"/>
  <c r="L1572" i="121"/>
  <c r="D1572" i="121" l="1" a="1"/>
  <c r="D1572" i="121" s="1"/>
  <c r="B1573" i="121"/>
  <c r="C1572" i="121"/>
  <c r="G1572" i="121" a="1"/>
  <c r="G1572" i="121" s="1"/>
  <c r="I1572" i="121" a="1"/>
  <c r="I1572" i="121" s="1"/>
  <c r="H1572" i="121" a="1"/>
  <c r="H1572" i="121" s="1"/>
  <c r="E1572" i="121" a="1"/>
  <c r="E1572" i="121" s="1"/>
  <c r="J1571" i="121" a="1"/>
  <c r="J1571" i="121" s="1"/>
  <c r="K1571" i="121" a="1"/>
  <c r="K1571" i="121" s="1"/>
  <c r="L1573" i="121"/>
  <c r="J1572" i="121" l="1" a="1"/>
  <c r="J1572" i="121" s="1"/>
  <c r="K1572" i="121" a="1"/>
  <c r="K1572" i="121" s="1"/>
  <c r="I1573" i="121" a="1"/>
  <c r="I1573" i="121" s="1"/>
  <c r="G1573" i="121" a="1"/>
  <c r="G1573" i="121" s="1"/>
  <c r="E1573" i="121" a="1"/>
  <c r="E1573" i="121" s="1"/>
  <c r="H1573" i="121" a="1"/>
  <c r="H1573" i="121" s="1"/>
  <c r="B1574" i="121"/>
  <c r="D1573" i="121" a="1"/>
  <c r="D1573" i="121" s="1"/>
  <c r="C1573" i="121"/>
  <c r="L1574" i="121"/>
  <c r="E1574" i="121" l="1" a="1"/>
  <c r="E1574" i="121" s="1"/>
  <c r="C1574" i="121"/>
  <c r="I1574" i="121" a="1"/>
  <c r="I1574" i="121" s="1"/>
  <c r="H1574" i="121" a="1"/>
  <c r="H1574" i="121" s="1"/>
  <c r="B1575" i="121"/>
  <c r="G1574" i="121" a="1"/>
  <c r="G1574" i="121" s="1"/>
  <c r="D1574" i="121" a="1"/>
  <c r="D1574" i="121" s="1"/>
  <c r="K1573" i="121" a="1"/>
  <c r="K1573" i="121" s="1"/>
  <c r="J1573" i="121" a="1"/>
  <c r="J1573" i="121" s="1"/>
  <c r="L1575" i="121"/>
  <c r="K1574" i="121" l="1" a="1"/>
  <c r="K1574" i="121" s="1"/>
  <c r="J1574" i="121" a="1"/>
  <c r="J1574" i="121" s="1"/>
  <c r="C1575" i="121"/>
  <c r="B1576" i="121"/>
  <c r="G1575" i="121" a="1"/>
  <c r="G1575" i="121" s="1"/>
  <c r="I1575" i="121" a="1"/>
  <c r="I1575" i="121" s="1"/>
  <c r="D1575" i="121" a="1"/>
  <c r="D1575" i="121" s="1"/>
  <c r="E1575" i="121" a="1"/>
  <c r="E1575" i="121" s="1"/>
  <c r="H1575" i="121" a="1"/>
  <c r="H1575" i="121" s="1"/>
  <c r="L1576" i="121"/>
  <c r="K1575" i="121" l="1" a="1"/>
  <c r="K1575" i="121" s="1"/>
  <c r="J1575" i="121" a="1"/>
  <c r="J1575" i="121" s="1"/>
  <c r="G1576" i="121" a="1"/>
  <c r="G1576" i="121" s="1"/>
  <c r="B1577" i="121"/>
  <c r="D1576" i="121" a="1"/>
  <c r="D1576" i="121" s="1"/>
  <c r="I1576" i="121" a="1"/>
  <c r="I1576" i="121" s="1"/>
  <c r="C1576" i="121"/>
  <c r="H1576" i="121" a="1"/>
  <c r="H1576" i="121" s="1"/>
  <c r="E1576" i="121" a="1"/>
  <c r="E1576" i="121" s="1"/>
  <c r="L1577" i="121"/>
  <c r="E1577" i="121" l="1" a="1"/>
  <c r="E1577" i="121" s="1"/>
  <c r="I1577" i="121" a="1"/>
  <c r="I1577" i="121" s="1"/>
  <c r="C1577" i="121"/>
  <c r="H1577" i="121" a="1"/>
  <c r="H1577" i="121" s="1"/>
  <c r="G1577" i="121" a="1"/>
  <c r="G1577" i="121" s="1"/>
  <c r="B1578" i="121"/>
  <c r="D1577" i="121" a="1"/>
  <c r="D1577" i="121" s="1"/>
  <c r="K1576" i="121" a="1"/>
  <c r="K1576" i="121" s="1"/>
  <c r="J1576" i="121" a="1"/>
  <c r="J1576" i="121" s="1"/>
  <c r="L1578" i="121"/>
  <c r="E1578" i="121" l="1" a="1"/>
  <c r="E1578" i="121" s="1"/>
  <c r="B1579" i="121"/>
  <c r="C1578" i="121"/>
  <c r="D1578" i="121" a="1"/>
  <c r="D1578" i="121" s="1"/>
  <c r="H1578" i="121" a="1"/>
  <c r="H1578" i="121" s="1"/>
  <c r="G1578" i="121" a="1"/>
  <c r="G1578" i="121" s="1"/>
  <c r="I1578" i="121" a="1"/>
  <c r="I1578" i="121" s="1"/>
  <c r="J1577" i="121" a="1"/>
  <c r="J1577" i="121" s="1"/>
  <c r="K1577" i="121" a="1"/>
  <c r="K1577" i="121" s="1"/>
  <c r="L1579" i="121"/>
  <c r="K1578" i="121" l="1" a="1"/>
  <c r="K1578" i="121" s="1"/>
  <c r="J1578" i="121" a="1"/>
  <c r="J1578" i="121" s="1"/>
  <c r="C1579" i="121"/>
  <c r="B1580" i="121"/>
  <c r="G1579" i="121" a="1"/>
  <c r="G1579" i="121" s="1"/>
  <c r="H1579" i="121" a="1"/>
  <c r="H1579" i="121" s="1"/>
  <c r="E1579" i="121" a="1"/>
  <c r="E1579" i="121" s="1"/>
  <c r="D1579" i="121" a="1"/>
  <c r="D1579" i="121" s="1"/>
  <c r="I1579" i="121" a="1"/>
  <c r="I1579" i="121" s="1"/>
  <c r="L1580" i="121"/>
  <c r="K1579" i="121" l="1" a="1"/>
  <c r="K1579" i="121" s="1"/>
  <c r="J1579" i="121" a="1"/>
  <c r="J1579" i="121" s="1"/>
  <c r="B1581" i="121"/>
  <c r="D1580" i="121" a="1"/>
  <c r="D1580" i="121" s="1"/>
  <c r="I1580" i="121" a="1"/>
  <c r="I1580" i="121" s="1"/>
  <c r="C1580" i="121"/>
  <c r="G1580" i="121" a="1"/>
  <c r="G1580" i="121" s="1"/>
  <c r="H1580" i="121" a="1"/>
  <c r="H1580" i="121" s="1"/>
  <c r="E1580" i="121" a="1"/>
  <c r="E1580" i="121" s="1"/>
  <c r="L1581" i="121"/>
  <c r="J1580" i="121" l="1" a="1"/>
  <c r="J1580" i="121" s="1"/>
  <c r="K1580" i="121" a="1"/>
  <c r="K1580" i="121" s="1"/>
  <c r="H1581" i="121" a="1"/>
  <c r="H1581" i="121" s="1"/>
  <c r="C1581" i="121"/>
  <c r="D1581" i="121" a="1"/>
  <c r="D1581" i="121" s="1"/>
  <c r="B1582" i="121"/>
  <c r="E1581" i="121" a="1"/>
  <c r="E1581" i="121" s="1"/>
  <c r="I1581" i="121" a="1"/>
  <c r="I1581" i="121" s="1"/>
  <c r="G1581" i="121" a="1"/>
  <c r="G1581" i="121" s="1"/>
  <c r="L1582" i="121"/>
  <c r="G1582" i="121" l="1" a="1"/>
  <c r="G1582" i="121" s="1"/>
  <c r="E1582" i="121" a="1"/>
  <c r="E1582" i="121" s="1"/>
  <c r="B1583" i="121"/>
  <c r="C1582" i="121"/>
  <c r="I1582" i="121" a="1"/>
  <c r="I1582" i="121" s="1"/>
  <c r="D1582" i="121" a="1"/>
  <c r="D1582" i="121" s="1"/>
  <c r="H1582" i="121" a="1"/>
  <c r="H1582" i="121" s="1"/>
  <c r="K1581" i="121" a="1"/>
  <c r="K1581" i="121" s="1"/>
  <c r="J1581" i="121" a="1"/>
  <c r="J1581" i="121" s="1"/>
  <c r="L1583" i="121"/>
  <c r="K1582" i="121" l="1" a="1"/>
  <c r="K1582" i="121" s="1"/>
  <c r="J1582" i="121" a="1"/>
  <c r="J1582" i="121" s="1"/>
  <c r="B1584" i="121"/>
  <c r="G1583" i="121" a="1"/>
  <c r="G1583" i="121" s="1"/>
  <c r="E1583" i="121" a="1"/>
  <c r="E1583" i="121" s="1"/>
  <c r="D1583" i="121" a="1"/>
  <c r="D1583" i="121" s="1"/>
  <c r="I1583" i="121" a="1"/>
  <c r="I1583" i="121" s="1"/>
  <c r="H1583" i="121" a="1"/>
  <c r="H1583" i="121" s="1"/>
  <c r="C1583" i="121"/>
  <c r="L1584" i="121"/>
  <c r="K1583" i="121" l="1" a="1"/>
  <c r="K1583" i="121" s="1"/>
  <c r="J1583" i="121" a="1"/>
  <c r="J1583" i="121" s="1"/>
  <c r="G1584" i="121" a="1"/>
  <c r="G1584" i="121" s="1"/>
  <c r="B1585" i="121"/>
  <c r="C1584" i="121"/>
  <c r="D1584" i="121" a="1"/>
  <c r="D1584" i="121" s="1"/>
  <c r="I1584" i="121" a="1"/>
  <c r="I1584" i="121" s="1"/>
  <c r="E1584" i="121" a="1"/>
  <c r="E1584" i="121" s="1"/>
  <c r="H1584" i="121" a="1"/>
  <c r="H1584" i="121" s="1"/>
  <c r="L1585" i="121"/>
  <c r="I1585" i="121" l="1" a="1"/>
  <c r="I1585" i="121" s="1"/>
  <c r="C1585" i="121"/>
  <c r="H1585" i="121" a="1"/>
  <c r="H1585" i="121" s="1"/>
  <c r="G1585" i="121" a="1"/>
  <c r="G1585" i="121" s="1"/>
  <c r="E1585" i="121" a="1"/>
  <c r="E1585" i="121" s="1"/>
  <c r="D1585" i="121" a="1"/>
  <c r="D1585" i="121" s="1"/>
  <c r="B1586" i="121"/>
  <c r="J1584" i="121" a="1"/>
  <c r="J1584" i="121" s="1"/>
  <c r="K1584" i="121" a="1"/>
  <c r="K1584" i="121" s="1"/>
  <c r="L1586" i="121"/>
  <c r="D1586" i="121" l="1" a="1"/>
  <c r="D1586" i="121" s="1"/>
  <c r="I1586" i="121" a="1"/>
  <c r="I1586" i="121" s="1"/>
  <c r="E1586" i="121" a="1"/>
  <c r="E1586" i="121" s="1"/>
  <c r="B1587" i="121"/>
  <c r="H1586" i="121" a="1"/>
  <c r="H1586" i="121" s="1"/>
  <c r="G1586" i="121" a="1"/>
  <c r="G1586" i="121" s="1"/>
  <c r="C1586" i="121"/>
  <c r="J1585" i="121" a="1"/>
  <c r="J1585" i="121" s="1"/>
  <c r="K1585" i="121" a="1"/>
  <c r="K1585" i="121" s="1"/>
  <c r="L1587" i="121"/>
  <c r="J1586" i="121" l="1" a="1"/>
  <c r="J1586" i="121" s="1"/>
  <c r="K1586" i="121" a="1"/>
  <c r="K1586" i="121" s="1"/>
  <c r="D1587" i="121" a="1"/>
  <c r="D1587" i="121" s="1"/>
  <c r="C1587" i="121"/>
  <c r="I1587" i="121" a="1"/>
  <c r="I1587" i="121" s="1"/>
  <c r="H1587" i="121" a="1"/>
  <c r="H1587" i="121" s="1"/>
  <c r="G1587" i="121" a="1"/>
  <c r="G1587" i="121" s="1"/>
  <c r="B1588" i="121"/>
  <c r="E1587" i="121" a="1"/>
  <c r="E1587" i="121" s="1"/>
  <c r="L1588" i="121"/>
  <c r="D1588" i="121" l="1" a="1"/>
  <c r="D1588" i="121" s="1"/>
  <c r="I1588" i="121" a="1"/>
  <c r="I1588" i="121" s="1"/>
  <c r="H1588" i="121" a="1"/>
  <c r="H1588" i="121" s="1"/>
  <c r="C1588" i="121"/>
  <c r="G1588" i="121" a="1"/>
  <c r="G1588" i="121" s="1"/>
  <c r="B1589" i="121"/>
  <c r="E1588" i="121" a="1"/>
  <c r="E1588" i="121" s="1"/>
  <c r="K1587" i="121" a="1"/>
  <c r="K1587" i="121" s="1"/>
  <c r="J1587" i="121" a="1"/>
  <c r="J1587" i="121" s="1"/>
  <c r="L1589" i="121"/>
  <c r="H1589" i="121" l="1" a="1"/>
  <c r="H1589" i="121" s="1"/>
  <c r="D1589" i="121" a="1"/>
  <c r="D1589" i="121" s="1"/>
  <c r="G1589" i="121" a="1"/>
  <c r="G1589" i="121" s="1"/>
  <c r="B1590" i="121"/>
  <c r="E1589" i="121" a="1"/>
  <c r="E1589" i="121" s="1"/>
  <c r="C1589" i="121"/>
  <c r="I1589" i="121" a="1"/>
  <c r="I1589" i="121" s="1"/>
  <c r="J1588" i="121" a="1"/>
  <c r="J1588" i="121" s="1"/>
  <c r="K1588" i="121" a="1"/>
  <c r="K1588" i="121" s="1"/>
  <c r="L1590" i="121"/>
  <c r="B1591" i="121" l="1"/>
  <c r="C1590" i="121"/>
  <c r="E1590" i="121" a="1"/>
  <c r="E1590" i="121" s="1"/>
  <c r="D1590" i="121" a="1"/>
  <c r="D1590" i="121" s="1"/>
  <c r="I1590" i="121" a="1"/>
  <c r="I1590" i="121" s="1"/>
  <c r="H1590" i="121" a="1"/>
  <c r="H1590" i="121" s="1"/>
  <c r="G1590" i="121" a="1"/>
  <c r="G1590" i="121" s="1"/>
  <c r="K1589" i="121" a="1"/>
  <c r="K1589" i="121" s="1"/>
  <c r="J1589" i="121" a="1"/>
  <c r="J1589" i="121" s="1"/>
  <c r="L1591" i="121"/>
  <c r="J1590" i="121" l="1" a="1"/>
  <c r="J1590" i="121" s="1"/>
  <c r="K1590" i="121" a="1"/>
  <c r="K1590" i="121" s="1"/>
  <c r="E1591" i="121" a="1"/>
  <c r="E1591" i="121" s="1"/>
  <c r="G1591" i="121" a="1"/>
  <c r="G1591" i="121" s="1"/>
  <c r="C1591" i="121"/>
  <c r="H1591" i="121" a="1"/>
  <c r="H1591" i="121" s="1"/>
  <c r="D1591" i="121" a="1"/>
  <c r="D1591" i="121" s="1"/>
  <c r="I1591" i="121" a="1"/>
  <c r="I1591" i="121" s="1"/>
  <c r="B1592" i="121"/>
  <c r="L1592" i="121"/>
  <c r="K1591" i="121" l="1" a="1"/>
  <c r="K1591" i="121" s="1"/>
  <c r="J1591" i="121" a="1"/>
  <c r="J1591" i="121" s="1"/>
  <c r="E1592" i="121" a="1"/>
  <c r="E1592" i="121" s="1"/>
  <c r="I1592" i="121" a="1"/>
  <c r="I1592" i="121" s="1"/>
  <c r="D1592" i="121" a="1"/>
  <c r="D1592" i="121" s="1"/>
  <c r="B1593" i="121"/>
  <c r="C1592" i="121"/>
  <c r="H1592" i="121" a="1"/>
  <c r="H1592" i="121" s="1"/>
  <c r="G1592" i="121" a="1"/>
  <c r="G1592" i="121" s="1"/>
  <c r="L1593" i="121"/>
  <c r="B1594" i="121" l="1"/>
  <c r="D1593" i="121" a="1"/>
  <c r="D1593" i="121" s="1"/>
  <c r="H1593" i="121" a="1"/>
  <c r="H1593" i="121" s="1"/>
  <c r="C1593" i="121"/>
  <c r="I1593" i="121" a="1"/>
  <c r="I1593" i="121" s="1"/>
  <c r="G1593" i="121" a="1"/>
  <c r="G1593" i="121" s="1"/>
  <c r="E1593" i="121" a="1"/>
  <c r="E1593" i="121" s="1"/>
  <c r="K1592" i="121" a="1"/>
  <c r="K1592" i="121" s="1"/>
  <c r="J1592" i="121" a="1"/>
  <c r="J1592" i="121" s="1"/>
  <c r="L1594" i="121"/>
  <c r="K1593" i="121" l="1" a="1"/>
  <c r="K1593" i="121" s="1"/>
  <c r="J1593" i="121" a="1"/>
  <c r="J1593" i="121" s="1"/>
  <c r="E1594" i="121" a="1"/>
  <c r="E1594" i="121" s="1"/>
  <c r="D1594" i="121" a="1"/>
  <c r="D1594" i="121" s="1"/>
  <c r="G1594" i="121" a="1"/>
  <c r="G1594" i="121" s="1"/>
  <c r="B1595" i="121"/>
  <c r="I1594" i="121" a="1"/>
  <c r="I1594" i="121" s="1"/>
  <c r="H1594" i="121" a="1"/>
  <c r="H1594" i="121" s="1"/>
  <c r="C1594" i="121"/>
  <c r="L1595" i="121"/>
  <c r="B1596" i="121" l="1"/>
  <c r="E1595" i="121" a="1"/>
  <c r="E1595" i="121" s="1"/>
  <c r="I1595" i="121" a="1"/>
  <c r="I1595" i="121" s="1"/>
  <c r="G1595" i="121" a="1"/>
  <c r="G1595" i="121" s="1"/>
  <c r="D1595" i="121" a="1"/>
  <c r="D1595" i="121" s="1"/>
  <c r="C1595" i="121"/>
  <c r="H1595" i="121" a="1"/>
  <c r="H1595" i="121" s="1"/>
  <c r="J1594" i="121" a="1"/>
  <c r="J1594" i="121" s="1"/>
  <c r="K1594" i="121" a="1"/>
  <c r="K1594" i="121" s="1"/>
  <c r="L1596" i="121"/>
  <c r="K1595" i="121" l="1" a="1"/>
  <c r="K1595" i="121" s="1"/>
  <c r="J1595" i="121" a="1"/>
  <c r="J1595" i="121" s="1"/>
  <c r="D1596" i="121" a="1"/>
  <c r="D1596" i="121" s="1"/>
  <c r="I1596" i="121" a="1"/>
  <c r="I1596" i="121" s="1"/>
  <c r="C1596" i="121"/>
  <c r="H1596" i="121" a="1"/>
  <c r="H1596" i="121" s="1"/>
  <c r="G1596" i="121" a="1"/>
  <c r="G1596" i="121" s="1"/>
  <c r="B1597" i="121"/>
  <c r="E1596" i="121" a="1"/>
  <c r="E1596" i="121" s="1"/>
  <c r="L1597" i="121"/>
  <c r="H1597" i="121" l="1" a="1"/>
  <c r="H1597" i="121" s="1"/>
  <c r="E1597" i="121" a="1"/>
  <c r="E1597" i="121" s="1"/>
  <c r="B1598" i="121"/>
  <c r="D1597" i="121" a="1"/>
  <c r="D1597" i="121" s="1"/>
  <c r="I1597" i="121" a="1"/>
  <c r="I1597" i="121" s="1"/>
  <c r="G1597" i="121" a="1"/>
  <c r="G1597" i="121" s="1"/>
  <c r="C1597" i="121"/>
  <c r="J1596" i="121" a="1"/>
  <c r="J1596" i="121" s="1"/>
  <c r="K1596" i="121" a="1"/>
  <c r="K1596" i="121" s="1"/>
  <c r="L1598" i="121"/>
  <c r="J1597" i="121" l="1" a="1"/>
  <c r="J1597" i="121" s="1"/>
  <c r="K1597" i="121" a="1"/>
  <c r="K1597" i="121" s="1"/>
  <c r="D1598" i="121" a="1"/>
  <c r="D1598" i="121" s="1"/>
  <c r="B1599" i="121"/>
  <c r="C1598" i="121"/>
  <c r="E1598" i="121" a="1"/>
  <c r="E1598" i="121" s="1"/>
  <c r="H1598" i="121" a="1"/>
  <c r="H1598" i="121" s="1"/>
  <c r="I1598" i="121" a="1"/>
  <c r="I1598" i="121" s="1"/>
  <c r="G1598" i="121" a="1"/>
  <c r="G1598" i="121" s="1"/>
  <c r="L1599" i="121"/>
  <c r="J1598" i="121" l="1" a="1"/>
  <c r="J1598" i="121" s="1"/>
  <c r="K1598" i="121" a="1"/>
  <c r="K1598" i="121" s="1"/>
  <c r="B1600" i="121"/>
  <c r="G1599" i="121" a="1"/>
  <c r="G1599" i="121" s="1"/>
  <c r="I1599" i="121" a="1"/>
  <c r="I1599" i="121" s="1"/>
  <c r="D1599" i="121" a="1"/>
  <c r="D1599" i="121" s="1"/>
  <c r="E1599" i="121" a="1"/>
  <c r="E1599" i="121" s="1"/>
  <c r="C1599" i="121"/>
  <c r="H1599" i="121" a="1"/>
  <c r="H1599" i="121" s="1"/>
  <c r="L1600" i="121"/>
  <c r="K1599" i="121" l="1" a="1"/>
  <c r="K1599" i="121" s="1"/>
  <c r="J1599" i="121" a="1"/>
  <c r="J1599" i="121" s="1"/>
  <c r="C1600" i="121"/>
  <c r="H1600" i="121" a="1"/>
  <c r="H1600" i="121" s="1"/>
  <c r="I1600" i="121" a="1"/>
  <c r="I1600" i="121" s="1"/>
  <c r="B1601" i="121"/>
  <c r="D1600" i="121" a="1"/>
  <c r="D1600" i="121" s="1"/>
  <c r="G1600" i="121" a="1"/>
  <c r="G1600" i="121" s="1"/>
  <c r="E1600" i="121" a="1"/>
  <c r="E1600" i="121" s="1"/>
  <c r="L1601" i="121"/>
  <c r="K1600" i="121" l="1" a="1"/>
  <c r="K1600" i="121" s="1"/>
  <c r="J1600" i="121" a="1"/>
  <c r="J1600" i="121" s="1"/>
  <c r="H1601" i="121" a="1"/>
  <c r="H1601" i="121" s="1"/>
  <c r="I1601" i="121" a="1"/>
  <c r="I1601" i="121" s="1"/>
  <c r="C1601" i="121"/>
  <c r="G1601" i="121" a="1"/>
  <c r="G1601" i="121" s="1"/>
  <c r="B1602" i="121"/>
  <c r="E1601" i="121" a="1"/>
  <c r="E1601" i="121" s="1"/>
  <c r="D1601" i="121" a="1"/>
  <c r="D1601" i="121" s="1"/>
  <c r="L1602" i="121"/>
  <c r="E1602" i="121" l="1" a="1"/>
  <c r="E1602" i="121" s="1"/>
  <c r="B1603" i="121"/>
  <c r="C1602" i="121"/>
  <c r="D1602" i="121" a="1"/>
  <c r="D1602" i="121" s="1"/>
  <c r="I1602" i="121" a="1"/>
  <c r="I1602" i="121" s="1"/>
  <c r="H1602" i="121" a="1"/>
  <c r="H1602" i="121" s="1"/>
  <c r="G1602" i="121" a="1"/>
  <c r="G1602" i="121" s="1"/>
  <c r="K1601" i="121" a="1"/>
  <c r="K1601" i="121" s="1"/>
  <c r="J1601" i="121" a="1"/>
  <c r="J1601" i="121" s="1"/>
  <c r="L1603" i="121"/>
  <c r="J1602" i="121" l="1" a="1"/>
  <c r="J1602" i="121" s="1"/>
  <c r="K1602" i="121" a="1"/>
  <c r="K1602" i="121" s="1"/>
  <c r="I1603" i="121" a="1"/>
  <c r="I1603" i="121" s="1"/>
  <c r="G1603" i="121" a="1"/>
  <c r="G1603" i="121" s="1"/>
  <c r="H1603" i="121" a="1"/>
  <c r="H1603" i="121" s="1"/>
  <c r="C1603" i="121"/>
  <c r="B1604" i="121"/>
  <c r="D1603" i="121" a="1"/>
  <c r="D1603" i="121" s="1"/>
  <c r="E1603" i="121" a="1"/>
  <c r="E1603" i="121" s="1"/>
  <c r="L1604" i="121"/>
  <c r="D1604" i="121" l="1" a="1"/>
  <c r="D1604" i="121" s="1"/>
  <c r="G1604" i="121" a="1"/>
  <c r="G1604" i="121" s="1"/>
  <c r="E1604" i="121" a="1"/>
  <c r="E1604" i="121" s="1"/>
  <c r="C1604" i="121"/>
  <c r="I1604" i="121" a="1"/>
  <c r="I1604" i="121" s="1"/>
  <c r="H1604" i="121" a="1"/>
  <c r="H1604" i="121" s="1"/>
  <c r="B1605" i="121"/>
  <c r="J1603" i="121" a="1"/>
  <c r="J1603" i="121" s="1"/>
  <c r="K1603" i="121" a="1"/>
  <c r="K1603" i="121" s="1"/>
  <c r="L1605" i="121"/>
  <c r="D1605" i="121" l="1" a="1"/>
  <c r="D1605" i="121" s="1"/>
  <c r="C1605" i="121"/>
  <c r="E1605" i="121" a="1"/>
  <c r="E1605" i="121" s="1"/>
  <c r="H1605" i="121" a="1"/>
  <c r="H1605" i="121" s="1"/>
  <c r="G1605" i="121" a="1"/>
  <c r="G1605" i="121" s="1"/>
  <c r="B1606" i="121"/>
  <c r="I1605" i="121" a="1"/>
  <c r="I1605" i="121" s="1"/>
  <c r="J1604" i="121" a="1"/>
  <c r="J1604" i="121" s="1"/>
  <c r="K1604" i="121" a="1"/>
  <c r="K1604" i="121" s="1"/>
  <c r="L1606" i="121"/>
  <c r="B1607" i="121" l="1"/>
  <c r="C1606" i="121"/>
  <c r="E1606" i="121" a="1"/>
  <c r="E1606" i="121" s="1"/>
  <c r="I1606" i="121" a="1"/>
  <c r="I1606" i="121" s="1"/>
  <c r="H1606" i="121" a="1"/>
  <c r="H1606" i="121" s="1"/>
  <c r="G1606" i="121" a="1"/>
  <c r="G1606" i="121" s="1"/>
  <c r="D1606" i="121" a="1"/>
  <c r="D1606" i="121" s="1"/>
  <c r="K1605" i="121" a="1"/>
  <c r="K1605" i="121" s="1"/>
  <c r="J1605" i="121" a="1"/>
  <c r="J1605" i="121" s="1"/>
  <c r="L1607" i="121"/>
  <c r="J1606" i="121" l="1" a="1"/>
  <c r="J1606" i="121" s="1"/>
  <c r="K1606" i="121" a="1"/>
  <c r="K1606" i="121" s="1"/>
  <c r="C1607" i="121"/>
  <c r="G1607" i="121" a="1"/>
  <c r="G1607" i="121" s="1"/>
  <c r="I1607" i="121" a="1"/>
  <c r="I1607" i="121" s="1"/>
  <c r="B1608" i="121"/>
  <c r="D1607" i="121" a="1"/>
  <c r="D1607" i="121" s="1"/>
  <c r="E1607" i="121" a="1"/>
  <c r="E1607" i="121" s="1"/>
  <c r="H1607" i="121" a="1"/>
  <c r="H1607" i="121" s="1"/>
  <c r="L1608" i="121"/>
  <c r="D1608" i="121" l="1" a="1"/>
  <c r="D1608" i="121" s="1"/>
  <c r="I1608" i="121" a="1"/>
  <c r="I1608" i="121" s="1"/>
  <c r="H1608" i="121" a="1"/>
  <c r="H1608" i="121" s="1"/>
  <c r="G1608" i="121" a="1"/>
  <c r="G1608" i="121" s="1"/>
  <c r="E1608" i="121" a="1"/>
  <c r="E1608" i="121" s="1"/>
  <c r="C1608" i="121"/>
  <c r="B1609" i="121"/>
  <c r="K1607" i="121" a="1"/>
  <c r="K1607" i="121" s="1"/>
  <c r="J1607" i="121" a="1"/>
  <c r="J1607" i="121" s="1"/>
  <c r="L1609" i="121"/>
  <c r="H1609" i="121" l="1" a="1"/>
  <c r="H1609" i="121" s="1"/>
  <c r="G1609" i="121" a="1"/>
  <c r="G1609" i="121" s="1"/>
  <c r="B1610" i="121"/>
  <c r="C1609" i="121"/>
  <c r="I1609" i="121" a="1"/>
  <c r="I1609" i="121" s="1"/>
  <c r="E1609" i="121" a="1"/>
  <c r="E1609" i="121" s="1"/>
  <c r="D1609" i="121" a="1"/>
  <c r="D1609" i="121" s="1"/>
  <c r="J1608" i="121" a="1"/>
  <c r="J1608" i="121" s="1"/>
  <c r="K1608" i="121" a="1"/>
  <c r="K1608" i="121" s="1"/>
  <c r="L1610" i="121"/>
  <c r="E1610" i="121" l="1" a="1"/>
  <c r="E1610" i="121" s="1"/>
  <c r="I1610" i="121" a="1"/>
  <c r="I1610" i="121" s="1"/>
  <c r="B1611" i="121"/>
  <c r="C1610" i="121"/>
  <c r="D1610" i="121" a="1"/>
  <c r="D1610" i="121" s="1"/>
  <c r="H1610" i="121" a="1"/>
  <c r="H1610" i="121" s="1"/>
  <c r="G1610" i="121" a="1"/>
  <c r="G1610" i="121" s="1"/>
  <c r="J1609" i="121" a="1"/>
  <c r="J1609" i="121" s="1"/>
  <c r="K1609" i="121" a="1"/>
  <c r="K1609" i="121" s="1"/>
  <c r="L1611" i="121"/>
  <c r="K1610" i="121" l="1" a="1"/>
  <c r="K1610" i="121" s="1"/>
  <c r="J1610" i="121" a="1"/>
  <c r="J1610" i="121" s="1"/>
  <c r="B1612" i="121"/>
  <c r="I1611" i="121" a="1"/>
  <c r="I1611" i="121" s="1"/>
  <c r="D1611" i="121" a="1"/>
  <c r="D1611" i="121" s="1"/>
  <c r="G1611" i="121" a="1"/>
  <c r="G1611" i="121" s="1"/>
  <c r="H1611" i="121" a="1"/>
  <c r="H1611" i="121" s="1"/>
  <c r="C1611" i="121"/>
  <c r="E1611" i="121" a="1"/>
  <c r="E1611" i="121" s="1"/>
  <c r="L1612" i="121"/>
  <c r="J1611" i="121" l="1" a="1"/>
  <c r="J1611" i="121" s="1"/>
  <c r="K1611" i="121" a="1"/>
  <c r="K1611" i="121" s="1"/>
  <c r="D1612" i="121" a="1"/>
  <c r="D1612" i="121" s="1"/>
  <c r="H1612" i="121" a="1"/>
  <c r="H1612" i="121" s="1"/>
  <c r="C1612" i="121"/>
  <c r="G1612" i="121" a="1"/>
  <c r="G1612" i="121" s="1"/>
  <c r="I1612" i="121" a="1"/>
  <c r="I1612" i="121" s="1"/>
  <c r="E1612" i="121" a="1"/>
  <c r="E1612" i="121" s="1"/>
  <c r="B1613" i="121"/>
  <c r="L1613" i="121"/>
  <c r="J1612" i="121" l="1" a="1"/>
  <c r="J1612" i="121" s="1"/>
  <c r="K1612" i="121" a="1"/>
  <c r="K1612" i="121" s="1"/>
  <c r="B1614" i="121"/>
  <c r="C1613" i="121"/>
  <c r="D1613" i="121" a="1"/>
  <c r="D1613" i="121" s="1"/>
  <c r="G1613" i="121" a="1"/>
  <c r="G1613" i="121" s="1"/>
  <c r="E1613" i="121" a="1"/>
  <c r="E1613" i="121" s="1"/>
  <c r="I1613" i="121" a="1"/>
  <c r="I1613" i="121" s="1"/>
  <c r="H1613" i="121" a="1"/>
  <c r="H1613" i="121" s="1"/>
  <c r="L1614" i="121"/>
  <c r="J1613" i="121" l="1" a="1"/>
  <c r="J1613" i="121" s="1"/>
  <c r="K1613" i="121" a="1"/>
  <c r="K1613" i="121" s="1"/>
  <c r="H1614" i="121" a="1"/>
  <c r="H1614" i="121" s="1"/>
  <c r="B1615" i="121"/>
  <c r="C1614" i="121"/>
  <c r="G1614" i="121" a="1"/>
  <c r="G1614" i="121" s="1"/>
  <c r="E1614" i="121" a="1"/>
  <c r="E1614" i="121" s="1"/>
  <c r="I1614" i="121" a="1"/>
  <c r="I1614" i="121" s="1"/>
  <c r="D1614" i="121" a="1"/>
  <c r="D1614" i="121" s="1"/>
  <c r="L1615" i="121"/>
  <c r="K1614" i="121" l="1" a="1"/>
  <c r="K1614" i="121" s="1"/>
  <c r="J1614" i="121" a="1"/>
  <c r="J1614" i="121" s="1"/>
  <c r="B1616" i="121"/>
  <c r="H1615" i="121" a="1"/>
  <c r="H1615" i="121" s="1"/>
  <c r="G1615" i="121" a="1"/>
  <c r="G1615" i="121" s="1"/>
  <c r="I1615" i="121" a="1"/>
  <c r="I1615" i="121" s="1"/>
  <c r="E1615" i="121" a="1"/>
  <c r="E1615" i="121" s="1"/>
  <c r="D1615" i="121" a="1"/>
  <c r="D1615" i="121" s="1"/>
  <c r="C1615" i="121"/>
  <c r="L1616" i="121"/>
  <c r="K1615" i="121" l="1" a="1"/>
  <c r="K1615" i="121" s="1"/>
  <c r="J1615" i="121" a="1"/>
  <c r="J1615" i="121" s="1"/>
  <c r="D1616" i="121" a="1"/>
  <c r="D1616" i="121" s="1"/>
  <c r="B1617" i="121"/>
  <c r="H1616" i="121" a="1"/>
  <c r="H1616" i="121" s="1"/>
  <c r="G1616" i="121" a="1"/>
  <c r="G1616" i="121" s="1"/>
  <c r="E1616" i="121" a="1"/>
  <c r="E1616" i="121" s="1"/>
  <c r="I1616" i="121" a="1"/>
  <c r="I1616" i="121" s="1"/>
  <c r="C1616" i="121"/>
  <c r="L1617" i="121"/>
  <c r="J1616" i="121" l="1" a="1"/>
  <c r="J1616" i="121" s="1"/>
  <c r="K1616" i="121" a="1"/>
  <c r="K1616" i="121" s="1"/>
  <c r="B1618" i="121"/>
  <c r="E1617" i="121" a="1"/>
  <c r="E1617" i="121" s="1"/>
  <c r="H1617" i="121" a="1"/>
  <c r="H1617" i="121" s="1"/>
  <c r="I1617" i="121" a="1"/>
  <c r="I1617" i="121" s="1"/>
  <c r="G1617" i="121" a="1"/>
  <c r="G1617" i="121" s="1"/>
  <c r="D1617" i="121" a="1"/>
  <c r="D1617" i="121" s="1"/>
  <c r="C1617" i="121"/>
  <c r="L1618" i="121"/>
  <c r="K1617" i="121" l="1" a="1"/>
  <c r="K1617" i="121" s="1"/>
  <c r="J1617" i="121" a="1"/>
  <c r="J1617" i="121" s="1"/>
  <c r="E1618" i="121" a="1"/>
  <c r="E1618" i="121" s="1"/>
  <c r="I1618" i="121" a="1"/>
  <c r="I1618" i="121" s="1"/>
  <c r="H1618" i="121" a="1"/>
  <c r="H1618" i="121" s="1"/>
  <c r="B1619" i="121"/>
  <c r="C1618" i="121"/>
  <c r="G1618" i="121" a="1"/>
  <c r="G1618" i="121" s="1"/>
  <c r="D1618" i="121" a="1"/>
  <c r="D1618" i="121" s="1"/>
  <c r="L1619" i="121"/>
  <c r="K1618" i="121" l="1" a="1"/>
  <c r="K1618" i="121" s="1"/>
  <c r="J1618" i="121" a="1"/>
  <c r="J1618" i="121" s="1"/>
  <c r="H1619" i="121" a="1"/>
  <c r="H1619" i="121" s="1"/>
  <c r="C1619" i="121"/>
  <c r="I1619" i="121" a="1"/>
  <c r="I1619" i="121" s="1"/>
  <c r="D1619" i="121" a="1"/>
  <c r="D1619" i="121" s="1"/>
  <c r="G1619" i="121" a="1"/>
  <c r="G1619" i="121" s="1"/>
  <c r="B1620" i="121"/>
  <c r="E1619" i="121" a="1"/>
  <c r="E1619" i="121" s="1"/>
  <c r="L1620" i="121"/>
  <c r="D1620" i="121" l="1" a="1"/>
  <c r="D1620" i="121" s="1"/>
  <c r="I1620" i="121" a="1"/>
  <c r="I1620" i="121" s="1"/>
  <c r="C1620" i="121"/>
  <c r="B1621" i="121"/>
  <c r="G1620" i="121" a="1"/>
  <c r="G1620" i="121" s="1"/>
  <c r="H1620" i="121" a="1"/>
  <c r="H1620" i="121" s="1"/>
  <c r="E1620" i="121" a="1"/>
  <c r="E1620" i="121" s="1"/>
  <c r="K1619" i="121" a="1"/>
  <c r="K1619" i="121" s="1"/>
  <c r="J1619" i="121" a="1"/>
  <c r="J1619" i="121" s="1"/>
  <c r="L1621" i="121"/>
  <c r="J1620" i="121" l="1" a="1"/>
  <c r="J1620" i="121" s="1"/>
  <c r="K1620" i="121" a="1"/>
  <c r="K1620" i="121" s="1"/>
  <c r="H1621" i="121" a="1"/>
  <c r="H1621" i="121" s="1"/>
  <c r="I1621" i="121" a="1"/>
  <c r="I1621" i="121" s="1"/>
  <c r="B1622" i="121"/>
  <c r="C1621" i="121"/>
  <c r="G1621" i="121" a="1"/>
  <c r="G1621" i="121" s="1"/>
  <c r="E1621" i="121" a="1"/>
  <c r="E1621" i="121" s="1"/>
  <c r="D1621" i="121" a="1"/>
  <c r="D1621" i="121" s="1"/>
  <c r="L1622" i="121"/>
  <c r="K1621" i="121" l="1" a="1"/>
  <c r="K1621" i="121" s="1"/>
  <c r="J1621" i="121" a="1"/>
  <c r="J1621" i="121" s="1"/>
  <c r="G1622" i="121" a="1"/>
  <c r="G1622" i="121" s="1"/>
  <c r="B1623" i="121"/>
  <c r="C1622" i="121"/>
  <c r="H1622" i="121" a="1"/>
  <c r="H1622" i="121" s="1"/>
  <c r="E1622" i="121" a="1"/>
  <c r="E1622" i="121" s="1"/>
  <c r="I1622" i="121" a="1"/>
  <c r="I1622" i="121" s="1"/>
  <c r="D1622" i="121" a="1"/>
  <c r="D1622" i="121" s="1"/>
  <c r="L1623" i="121"/>
  <c r="D1623" i="121" l="1" a="1"/>
  <c r="D1623" i="121" s="1"/>
  <c r="E1623" i="121" a="1"/>
  <c r="E1623" i="121" s="1"/>
  <c r="G1623" i="121" a="1"/>
  <c r="G1623" i="121" s="1"/>
  <c r="I1623" i="121" a="1"/>
  <c r="I1623" i="121" s="1"/>
  <c r="C1623" i="121"/>
  <c r="H1623" i="121" a="1"/>
  <c r="H1623" i="121" s="1"/>
  <c r="B1624" i="121"/>
  <c r="K1622" i="121" a="1"/>
  <c r="K1622" i="121" s="1"/>
  <c r="J1622" i="121" a="1"/>
  <c r="J1622" i="121" s="1"/>
  <c r="L1624" i="121"/>
  <c r="D1624" i="121" l="1" a="1"/>
  <c r="D1624" i="121" s="1"/>
  <c r="G1624" i="121" a="1"/>
  <c r="G1624" i="121" s="1"/>
  <c r="E1624" i="121" a="1"/>
  <c r="E1624" i="121" s="1"/>
  <c r="C1624" i="121"/>
  <c r="B1625" i="121"/>
  <c r="I1624" i="121" a="1"/>
  <c r="I1624" i="121" s="1"/>
  <c r="H1624" i="121" a="1"/>
  <c r="H1624" i="121" s="1"/>
  <c r="J1623" i="121" a="1"/>
  <c r="J1623" i="121" s="1"/>
  <c r="K1623" i="121" a="1"/>
  <c r="K1623" i="121" s="1"/>
  <c r="L1625" i="121"/>
  <c r="E1625" i="121" l="1" a="1"/>
  <c r="E1625" i="121" s="1"/>
  <c r="H1625" i="121" a="1"/>
  <c r="H1625" i="121" s="1"/>
  <c r="B1626" i="121"/>
  <c r="D1625" i="121" a="1"/>
  <c r="D1625" i="121" s="1"/>
  <c r="C1625" i="121"/>
  <c r="I1625" i="121" a="1"/>
  <c r="I1625" i="121" s="1"/>
  <c r="G1625" i="121" a="1"/>
  <c r="G1625" i="121" s="1"/>
  <c r="J1624" i="121" a="1"/>
  <c r="J1624" i="121" s="1"/>
  <c r="K1624" i="121" a="1"/>
  <c r="K1624" i="121" s="1"/>
  <c r="L1626" i="121"/>
  <c r="J1625" i="121" l="1" a="1"/>
  <c r="J1625" i="121" s="1"/>
  <c r="K1625" i="121" a="1"/>
  <c r="K1625" i="121" s="1"/>
  <c r="D1626" i="121" a="1"/>
  <c r="D1626" i="121" s="1"/>
  <c r="E1626" i="121" a="1"/>
  <c r="E1626" i="121" s="1"/>
  <c r="B1627" i="121"/>
  <c r="I1626" i="121" a="1"/>
  <c r="I1626" i="121" s="1"/>
  <c r="C1626" i="121"/>
  <c r="H1626" i="121" a="1"/>
  <c r="H1626" i="121" s="1"/>
  <c r="G1626" i="121" a="1"/>
  <c r="G1626" i="121" s="1"/>
  <c r="L1627" i="121"/>
  <c r="H1627" i="121" l="1" a="1"/>
  <c r="H1627" i="121" s="1"/>
  <c r="I1627" i="121" a="1"/>
  <c r="I1627" i="121" s="1"/>
  <c r="D1627" i="121" a="1"/>
  <c r="D1627" i="121" s="1"/>
  <c r="G1627" i="121" a="1"/>
  <c r="G1627" i="121" s="1"/>
  <c r="E1627" i="121" a="1"/>
  <c r="E1627" i="121" s="1"/>
  <c r="C1627" i="121"/>
  <c r="B1628" i="121"/>
  <c r="J1626" i="121" a="1"/>
  <c r="J1626" i="121" s="1"/>
  <c r="K1626" i="121" a="1"/>
  <c r="K1626" i="121" s="1"/>
  <c r="L1628" i="121"/>
  <c r="D1628" i="121" l="1" a="1"/>
  <c r="D1628" i="121" s="1"/>
  <c r="H1628" i="121" a="1"/>
  <c r="H1628" i="121" s="1"/>
  <c r="B1629" i="121"/>
  <c r="E1628" i="121" a="1"/>
  <c r="E1628" i="121" s="1"/>
  <c r="C1628" i="121"/>
  <c r="I1628" i="121" a="1"/>
  <c r="I1628" i="121" s="1"/>
  <c r="G1628" i="121" a="1"/>
  <c r="G1628" i="121" s="1"/>
  <c r="J1627" i="121" a="1"/>
  <c r="J1627" i="121" s="1"/>
  <c r="K1627" i="121" a="1"/>
  <c r="K1627" i="121" s="1"/>
  <c r="L1629" i="121"/>
  <c r="K1628" i="121" l="1" a="1"/>
  <c r="K1628" i="121" s="1"/>
  <c r="J1628" i="121" a="1"/>
  <c r="J1628" i="121" s="1"/>
  <c r="E1629" i="121" a="1"/>
  <c r="E1629" i="121" s="1"/>
  <c r="B1630" i="121"/>
  <c r="C1629" i="121"/>
  <c r="I1629" i="121" a="1"/>
  <c r="I1629" i="121" s="1"/>
  <c r="G1629" i="121" a="1"/>
  <c r="G1629" i="121" s="1"/>
  <c r="D1629" i="121" a="1"/>
  <c r="D1629" i="121" s="1"/>
  <c r="H1629" i="121" a="1"/>
  <c r="H1629" i="121" s="1"/>
  <c r="L1630" i="121"/>
  <c r="J1629" i="121" l="1" a="1"/>
  <c r="J1629" i="121" s="1"/>
  <c r="K1629" i="121" a="1"/>
  <c r="K1629" i="121" s="1"/>
  <c r="I1630" i="121" a="1"/>
  <c r="I1630" i="121" s="1"/>
  <c r="B1631" i="121"/>
  <c r="C1630" i="121"/>
  <c r="G1630" i="121" a="1"/>
  <c r="G1630" i="121" s="1"/>
  <c r="E1630" i="121" a="1"/>
  <c r="E1630" i="121" s="1"/>
  <c r="H1630" i="121" a="1"/>
  <c r="H1630" i="121" s="1"/>
  <c r="D1630" i="121" a="1"/>
  <c r="D1630" i="121" s="1"/>
  <c r="L1631" i="121"/>
  <c r="K1630" i="121" l="1" a="1"/>
  <c r="K1630" i="121" s="1"/>
  <c r="J1630" i="121" a="1"/>
  <c r="J1630" i="121" s="1"/>
  <c r="G1631" i="121" a="1"/>
  <c r="G1631" i="121" s="1"/>
  <c r="I1631" i="121" a="1"/>
  <c r="I1631" i="121" s="1"/>
  <c r="E1631" i="121" a="1"/>
  <c r="E1631" i="121" s="1"/>
  <c r="B1632" i="121"/>
  <c r="C1631" i="121"/>
  <c r="D1631" i="121" a="1"/>
  <c r="D1631" i="121" s="1"/>
  <c r="H1631" i="121" a="1"/>
  <c r="H1631" i="121" s="1"/>
  <c r="L1632" i="121"/>
  <c r="D1632" i="121" l="1" a="1"/>
  <c r="D1632" i="121" s="1"/>
  <c r="C1632" i="121"/>
  <c r="I1632" i="121" a="1"/>
  <c r="I1632" i="121" s="1"/>
  <c r="H1632" i="121" a="1"/>
  <c r="H1632" i="121" s="1"/>
  <c r="G1632" i="121" a="1"/>
  <c r="G1632" i="121" s="1"/>
  <c r="B1633" i="121"/>
  <c r="E1632" i="121" a="1"/>
  <c r="E1632" i="121" s="1"/>
  <c r="J1631" i="121" a="1"/>
  <c r="J1631" i="121" s="1"/>
  <c r="K1631" i="121" a="1"/>
  <c r="K1631" i="121" s="1"/>
  <c r="L1633" i="121"/>
  <c r="E1633" i="121" l="1" a="1"/>
  <c r="E1633" i="121" s="1"/>
  <c r="H1633" i="121" a="1"/>
  <c r="H1633" i="121" s="1"/>
  <c r="G1633" i="121" a="1"/>
  <c r="G1633" i="121" s="1"/>
  <c r="D1633" i="121" a="1"/>
  <c r="D1633" i="121" s="1"/>
  <c r="C1633" i="121"/>
  <c r="B1634" i="121"/>
  <c r="I1633" i="121" a="1"/>
  <c r="I1633" i="121" s="1"/>
  <c r="K1632" i="121" a="1"/>
  <c r="K1632" i="121" s="1"/>
  <c r="J1632" i="121" a="1"/>
  <c r="J1632" i="121" s="1"/>
  <c r="L1634" i="121"/>
  <c r="I1634" i="121" l="1" a="1"/>
  <c r="I1634" i="121" s="1"/>
  <c r="E1634" i="121" a="1"/>
  <c r="E1634" i="121" s="1"/>
  <c r="B1635" i="121"/>
  <c r="C1634" i="121"/>
  <c r="D1634" i="121" a="1"/>
  <c r="D1634" i="121" s="1"/>
  <c r="H1634" i="121" a="1"/>
  <c r="H1634" i="121" s="1"/>
  <c r="G1634" i="121" a="1"/>
  <c r="G1634" i="121" s="1"/>
  <c r="J1633" i="121" a="1"/>
  <c r="J1633" i="121" s="1"/>
  <c r="K1633" i="121" a="1"/>
  <c r="K1633" i="121" s="1"/>
  <c r="L1635" i="121"/>
  <c r="K1634" i="121" l="1" a="1"/>
  <c r="K1634" i="121" s="1"/>
  <c r="J1634" i="121" a="1"/>
  <c r="J1634" i="121" s="1"/>
  <c r="B1636" i="121"/>
  <c r="E1635" i="121" a="1"/>
  <c r="E1635" i="121" s="1"/>
  <c r="I1635" i="121" a="1"/>
  <c r="I1635" i="121" s="1"/>
  <c r="D1635" i="121" a="1"/>
  <c r="D1635" i="121" s="1"/>
  <c r="G1635" i="121" a="1"/>
  <c r="G1635" i="121" s="1"/>
  <c r="C1635" i="121"/>
  <c r="H1635" i="121" a="1"/>
  <c r="H1635" i="121" s="1"/>
  <c r="L1636" i="121"/>
  <c r="K1635" i="121" l="1" a="1"/>
  <c r="K1635" i="121" s="1"/>
  <c r="J1635" i="121" a="1"/>
  <c r="J1635" i="121" s="1"/>
  <c r="D1636" i="121" a="1"/>
  <c r="D1636" i="121" s="1"/>
  <c r="H1636" i="121" a="1"/>
  <c r="H1636" i="121" s="1"/>
  <c r="G1636" i="121" a="1"/>
  <c r="G1636" i="121" s="1"/>
  <c r="E1636" i="121" a="1"/>
  <c r="E1636" i="121" s="1"/>
  <c r="C1636" i="121"/>
  <c r="B1637" i="121"/>
  <c r="I1636" i="121" a="1"/>
  <c r="I1636" i="121" s="1"/>
  <c r="L1637" i="121"/>
  <c r="H1637" i="121" l="1" a="1"/>
  <c r="H1637" i="121" s="1"/>
  <c r="B1638" i="121"/>
  <c r="C1637" i="121"/>
  <c r="E1637" i="121" a="1"/>
  <c r="E1637" i="121" s="1"/>
  <c r="D1637" i="121" a="1"/>
  <c r="D1637" i="121" s="1"/>
  <c r="I1637" i="121" a="1"/>
  <c r="I1637" i="121" s="1"/>
  <c r="G1637" i="121" a="1"/>
  <c r="G1637" i="121" s="1"/>
  <c r="J1636" i="121" a="1"/>
  <c r="J1636" i="121" s="1"/>
  <c r="K1636" i="121" a="1"/>
  <c r="K1636" i="121" s="1"/>
  <c r="L1638" i="121"/>
  <c r="J1637" i="121" l="1" a="1"/>
  <c r="J1637" i="121" s="1"/>
  <c r="K1637" i="121" a="1"/>
  <c r="K1637" i="121" s="1"/>
  <c r="C1638" i="121"/>
  <c r="E1638" i="121" a="1"/>
  <c r="E1638" i="121" s="1"/>
  <c r="H1638" i="121" a="1"/>
  <c r="H1638" i="121" s="1"/>
  <c r="B1639" i="121"/>
  <c r="I1638" i="121" a="1"/>
  <c r="I1638" i="121" s="1"/>
  <c r="D1638" i="121" a="1"/>
  <c r="D1638" i="121" s="1"/>
  <c r="G1638" i="121" a="1"/>
  <c r="G1638" i="121" s="1"/>
  <c r="L1639" i="121"/>
  <c r="C1639" i="121" l="1"/>
  <c r="I1639" i="121" a="1"/>
  <c r="I1639" i="121" s="1"/>
  <c r="G1639" i="121" a="1"/>
  <c r="G1639" i="121" s="1"/>
  <c r="H1639" i="121" a="1"/>
  <c r="H1639" i="121" s="1"/>
  <c r="B1640" i="121"/>
  <c r="E1639" i="121" a="1"/>
  <c r="E1639" i="121" s="1"/>
  <c r="D1639" i="121" a="1"/>
  <c r="D1639" i="121" s="1"/>
  <c r="K1638" i="121" a="1"/>
  <c r="K1638" i="121" s="1"/>
  <c r="J1638" i="121" a="1"/>
  <c r="J1638" i="121" s="1"/>
  <c r="L1640" i="121"/>
  <c r="E1640" i="121" l="1" a="1"/>
  <c r="E1640" i="121" s="1"/>
  <c r="B1641" i="121"/>
  <c r="G1640" i="121" a="1"/>
  <c r="G1640" i="121" s="1"/>
  <c r="I1640" i="121" a="1"/>
  <c r="I1640" i="121" s="1"/>
  <c r="D1640" i="121" a="1"/>
  <c r="D1640" i="121" s="1"/>
  <c r="H1640" i="121" a="1"/>
  <c r="H1640" i="121" s="1"/>
  <c r="C1640" i="121"/>
  <c r="K1639" i="121" a="1"/>
  <c r="K1639" i="121" s="1"/>
  <c r="J1639" i="121" a="1"/>
  <c r="J1639" i="121" s="1"/>
  <c r="L1641" i="121"/>
  <c r="K1640" i="121" l="1" a="1"/>
  <c r="K1640" i="121" s="1"/>
  <c r="J1640" i="121" a="1"/>
  <c r="J1640" i="121" s="1"/>
  <c r="C1641" i="121"/>
  <c r="H1641" i="121" a="1"/>
  <c r="H1641" i="121" s="1"/>
  <c r="I1641" i="121" a="1"/>
  <c r="I1641" i="121" s="1"/>
  <c r="B1642" i="121"/>
  <c r="G1641" i="121" a="1"/>
  <c r="G1641" i="121" s="1"/>
  <c r="E1641" i="121" a="1"/>
  <c r="E1641" i="121" s="1"/>
  <c r="D1641" i="121" a="1"/>
  <c r="D1641" i="121" s="1"/>
  <c r="L1642" i="121"/>
  <c r="J1641" i="121" l="1" a="1"/>
  <c r="J1641" i="121" s="1"/>
  <c r="K1641" i="121" a="1"/>
  <c r="K1641" i="121" s="1"/>
  <c r="B1643" i="121"/>
  <c r="D1642" i="121" a="1"/>
  <c r="D1642" i="121" s="1"/>
  <c r="H1642" i="121" a="1"/>
  <c r="H1642" i="121" s="1"/>
  <c r="C1642" i="121"/>
  <c r="G1642" i="121" a="1"/>
  <c r="G1642" i="121" s="1"/>
  <c r="I1642" i="121" a="1"/>
  <c r="I1642" i="121" s="1"/>
  <c r="E1642" i="121" a="1"/>
  <c r="E1642" i="121" s="1"/>
  <c r="L1643" i="121"/>
  <c r="J1642" i="121" l="1" a="1"/>
  <c r="J1642" i="121" s="1"/>
  <c r="K1642" i="121" a="1"/>
  <c r="K1642" i="121" s="1"/>
  <c r="H1643" i="121" a="1"/>
  <c r="H1643" i="121" s="1"/>
  <c r="C1643" i="121"/>
  <c r="I1643" i="121" a="1"/>
  <c r="I1643" i="121" s="1"/>
  <c r="D1643" i="121" a="1"/>
  <c r="D1643" i="121" s="1"/>
  <c r="B1644" i="121"/>
  <c r="G1643" i="121" a="1"/>
  <c r="G1643" i="121" s="1"/>
  <c r="E1643" i="121" a="1"/>
  <c r="E1643" i="121" s="1"/>
  <c r="L1644" i="121"/>
  <c r="K1643" i="121" l="1" a="1"/>
  <c r="K1643" i="121" s="1"/>
  <c r="J1643" i="121" a="1"/>
  <c r="J1643" i="121" s="1"/>
  <c r="H1644" i="121" a="1"/>
  <c r="H1644" i="121" s="1"/>
  <c r="E1644" i="121" a="1"/>
  <c r="E1644" i="121" s="1"/>
  <c r="B1645" i="121"/>
  <c r="C1644" i="121"/>
  <c r="I1644" i="121" a="1"/>
  <c r="I1644" i="121" s="1"/>
  <c r="D1644" i="121" a="1"/>
  <c r="D1644" i="121" s="1"/>
  <c r="G1644" i="121" a="1"/>
  <c r="G1644" i="121" s="1"/>
  <c r="L1645" i="121"/>
  <c r="I1645" i="121" l="1" a="1"/>
  <c r="I1645" i="121" s="1"/>
  <c r="E1645" i="121" a="1"/>
  <c r="E1645" i="121" s="1"/>
  <c r="H1645" i="121" a="1"/>
  <c r="H1645" i="121" s="1"/>
  <c r="C1645" i="121"/>
  <c r="D1645" i="121" a="1"/>
  <c r="D1645" i="121" s="1"/>
  <c r="B1646" i="121"/>
  <c r="G1645" i="121" a="1"/>
  <c r="G1645" i="121" s="1"/>
  <c r="K1644" i="121" a="1"/>
  <c r="K1644" i="121" s="1"/>
  <c r="J1644" i="121" a="1"/>
  <c r="J1644" i="121" s="1"/>
  <c r="L1646" i="121"/>
  <c r="K1645" i="121" l="1" a="1"/>
  <c r="K1645" i="121" s="1"/>
  <c r="J1645" i="121" a="1"/>
  <c r="J1645" i="121" s="1"/>
  <c r="E1646" i="121" a="1"/>
  <c r="E1646" i="121" s="1"/>
  <c r="G1646" i="121" a="1"/>
  <c r="G1646" i="121" s="1"/>
  <c r="D1646" i="121" a="1"/>
  <c r="D1646" i="121" s="1"/>
  <c r="C1646" i="121"/>
  <c r="B1647" i="121"/>
  <c r="I1646" i="121" a="1"/>
  <c r="I1646" i="121" s="1"/>
  <c r="H1646" i="121" a="1"/>
  <c r="H1646" i="121" s="1"/>
  <c r="L1647" i="121"/>
  <c r="B1648" i="121" l="1"/>
  <c r="G1647" i="121" a="1"/>
  <c r="G1647" i="121" s="1"/>
  <c r="D1647" i="121" a="1"/>
  <c r="D1647" i="121" s="1"/>
  <c r="I1647" i="121" a="1"/>
  <c r="I1647" i="121" s="1"/>
  <c r="C1647" i="121"/>
  <c r="H1647" i="121" a="1"/>
  <c r="H1647" i="121" s="1"/>
  <c r="E1647" i="121" a="1"/>
  <c r="E1647" i="121" s="1"/>
  <c r="J1646" i="121" a="1"/>
  <c r="J1646" i="121" s="1"/>
  <c r="K1646" i="121" a="1"/>
  <c r="K1646" i="121" s="1"/>
  <c r="L1648" i="121"/>
  <c r="J1647" i="121" l="1" a="1"/>
  <c r="J1647" i="121" s="1"/>
  <c r="K1647" i="121" a="1"/>
  <c r="K1647" i="121" s="1"/>
  <c r="D1648" i="121" a="1"/>
  <c r="D1648" i="121" s="1"/>
  <c r="E1648" i="121" a="1"/>
  <c r="E1648" i="121" s="1"/>
  <c r="B1649" i="121"/>
  <c r="G1648" i="121" a="1"/>
  <c r="G1648" i="121" s="1"/>
  <c r="C1648" i="121"/>
  <c r="H1648" i="121" a="1"/>
  <c r="H1648" i="121" s="1"/>
  <c r="I1648" i="121" a="1"/>
  <c r="I1648" i="121" s="1"/>
  <c r="L1649" i="121"/>
  <c r="J1648" i="121" l="1" a="1"/>
  <c r="J1648" i="121" s="1"/>
  <c r="K1648" i="121" a="1"/>
  <c r="K1648" i="121" s="1"/>
  <c r="B1650" i="121"/>
  <c r="I1649" i="121" a="1"/>
  <c r="I1649" i="121" s="1"/>
  <c r="H1649" i="121" a="1"/>
  <c r="H1649" i="121" s="1"/>
  <c r="C1649" i="121"/>
  <c r="G1649" i="121" a="1"/>
  <c r="G1649" i="121" s="1"/>
  <c r="D1649" i="121" a="1"/>
  <c r="D1649" i="121" s="1"/>
  <c r="E1649" i="121" a="1"/>
  <c r="E1649" i="121" s="1"/>
  <c r="L1650" i="121"/>
  <c r="J1649" i="121" l="1" a="1"/>
  <c r="J1649" i="121" s="1"/>
  <c r="K1649" i="121" a="1"/>
  <c r="K1649" i="121" s="1"/>
  <c r="D1650" i="121" a="1"/>
  <c r="D1650" i="121" s="1"/>
  <c r="I1650" i="121" a="1"/>
  <c r="I1650" i="121" s="1"/>
  <c r="H1650" i="121" a="1"/>
  <c r="H1650" i="121" s="1"/>
  <c r="C1650" i="121"/>
  <c r="G1650" i="121" a="1"/>
  <c r="G1650" i="121" s="1"/>
  <c r="E1650" i="121" a="1"/>
  <c r="E1650" i="121" s="1"/>
  <c r="B1651" i="121"/>
  <c r="L1651" i="121"/>
  <c r="J1650" i="121" l="1" a="1"/>
  <c r="J1650" i="121" s="1"/>
  <c r="K1650" i="121" a="1"/>
  <c r="K1650" i="121" s="1"/>
  <c r="H1651" i="121" a="1"/>
  <c r="H1651" i="121" s="1"/>
  <c r="I1651" i="121" a="1"/>
  <c r="I1651" i="121" s="1"/>
  <c r="D1651" i="121" a="1"/>
  <c r="D1651" i="121" s="1"/>
  <c r="B1652" i="121"/>
  <c r="G1651" i="121" a="1"/>
  <c r="G1651" i="121" s="1"/>
  <c r="C1651" i="121"/>
  <c r="E1651" i="121" a="1"/>
  <c r="E1651" i="121" s="1"/>
  <c r="L1652" i="121"/>
  <c r="K1651" i="121" l="1" a="1"/>
  <c r="K1651" i="121" s="1"/>
  <c r="J1651" i="121" a="1"/>
  <c r="J1651" i="121" s="1"/>
  <c r="G1652" i="121" a="1"/>
  <c r="G1652" i="121" s="1"/>
  <c r="B1653" i="121"/>
  <c r="C1652" i="121"/>
  <c r="E1652" i="121" a="1"/>
  <c r="E1652" i="121" s="1"/>
  <c r="H1652" i="121" a="1"/>
  <c r="H1652" i="121" s="1"/>
  <c r="D1652" i="121" a="1"/>
  <c r="D1652" i="121" s="1"/>
  <c r="I1652" i="121" a="1"/>
  <c r="I1652" i="121" s="1"/>
  <c r="L1653" i="121"/>
  <c r="I1653" i="121" l="1" a="1"/>
  <c r="I1653" i="121" s="1"/>
  <c r="H1653" i="121" a="1"/>
  <c r="H1653" i="121" s="1"/>
  <c r="G1653" i="121" a="1"/>
  <c r="G1653" i="121" s="1"/>
  <c r="E1653" i="121" a="1"/>
  <c r="E1653" i="121" s="1"/>
  <c r="D1653" i="121" a="1"/>
  <c r="D1653" i="121" s="1"/>
  <c r="B1654" i="121"/>
  <c r="C1653" i="121"/>
  <c r="J1652" i="121" a="1"/>
  <c r="J1652" i="121" s="1"/>
  <c r="K1652" i="121" a="1"/>
  <c r="K1652" i="121" s="1"/>
  <c r="L1654" i="121"/>
  <c r="B1655" i="121" l="1"/>
  <c r="G1654" i="121" a="1"/>
  <c r="G1654" i="121" s="1"/>
  <c r="I1654" i="121" a="1"/>
  <c r="I1654" i="121" s="1"/>
  <c r="D1654" i="121" a="1"/>
  <c r="D1654" i="121" s="1"/>
  <c r="C1654" i="121"/>
  <c r="H1654" i="121" a="1"/>
  <c r="H1654" i="121" s="1"/>
  <c r="E1654" i="121" a="1"/>
  <c r="E1654" i="121" s="1"/>
  <c r="J1653" i="121" a="1"/>
  <c r="J1653" i="121" s="1"/>
  <c r="K1653" i="121" a="1"/>
  <c r="K1653" i="121" s="1"/>
  <c r="L1655" i="121"/>
  <c r="K1654" i="121" l="1" a="1"/>
  <c r="K1654" i="121" s="1"/>
  <c r="J1654" i="121" a="1"/>
  <c r="J1654" i="121" s="1"/>
  <c r="E1655" i="121" a="1"/>
  <c r="E1655" i="121" s="1"/>
  <c r="B1656" i="121"/>
  <c r="G1655" i="121" a="1"/>
  <c r="G1655" i="121" s="1"/>
  <c r="C1655" i="121"/>
  <c r="I1655" i="121" a="1"/>
  <c r="I1655" i="121" s="1"/>
  <c r="H1655" i="121" a="1"/>
  <c r="H1655" i="121" s="1"/>
  <c r="D1655" i="121" a="1"/>
  <c r="D1655" i="121" s="1"/>
  <c r="L1656" i="121"/>
  <c r="J1655" i="121" l="1" a="1"/>
  <c r="J1655" i="121" s="1"/>
  <c r="K1655" i="121" a="1"/>
  <c r="K1655" i="121" s="1"/>
  <c r="B1657" i="121"/>
  <c r="E1656" i="121" a="1"/>
  <c r="E1656" i="121" s="1"/>
  <c r="H1656" i="121" a="1"/>
  <c r="H1656" i="121" s="1"/>
  <c r="C1656" i="121"/>
  <c r="I1656" i="121" a="1"/>
  <c r="I1656" i="121" s="1"/>
  <c r="G1656" i="121" a="1"/>
  <c r="G1656" i="121" s="1"/>
  <c r="D1656" i="121" a="1"/>
  <c r="D1656" i="121" s="1"/>
  <c r="L1657" i="121"/>
  <c r="J1656" i="121" l="1" a="1"/>
  <c r="J1656" i="121" s="1"/>
  <c r="K1656" i="121" a="1"/>
  <c r="K1656" i="121" s="1"/>
  <c r="I1657" i="121" a="1"/>
  <c r="I1657" i="121" s="1"/>
  <c r="H1657" i="121" a="1"/>
  <c r="H1657" i="121" s="1"/>
  <c r="C1657" i="121"/>
  <c r="G1657" i="121" a="1"/>
  <c r="G1657" i="121" s="1"/>
  <c r="B1658" i="121"/>
  <c r="D1657" i="121" a="1"/>
  <c r="D1657" i="121" s="1"/>
  <c r="E1657" i="121" a="1"/>
  <c r="E1657" i="121" s="1"/>
  <c r="L1658" i="121"/>
  <c r="D1658" i="121" l="1" a="1"/>
  <c r="D1658" i="121" s="1"/>
  <c r="I1658" i="121" a="1"/>
  <c r="I1658" i="121" s="1"/>
  <c r="B1659" i="121"/>
  <c r="G1658" i="121" a="1"/>
  <c r="G1658" i="121" s="1"/>
  <c r="E1658" i="121" a="1"/>
  <c r="E1658" i="121" s="1"/>
  <c r="C1658" i="121"/>
  <c r="H1658" i="121" a="1"/>
  <c r="H1658" i="121" s="1"/>
  <c r="J1657" i="121" a="1"/>
  <c r="J1657" i="121" s="1"/>
  <c r="K1657" i="121" a="1"/>
  <c r="K1657" i="121" s="1"/>
  <c r="L1659" i="121"/>
  <c r="K1658" i="121" l="1" a="1"/>
  <c r="K1658" i="121" s="1"/>
  <c r="J1658" i="121" a="1"/>
  <c r="J1658" i="121" s="1"/>
  <c r="I1659" i="121" a="1"/>
  <c r="I1659" i="121" s="1"/>
  <c r="G1659" i="121" a="1"/>
  <c r="G1659" i="121" s="1"/>
  <c r="H1659" i="121" a="1"/>
  <c r="H1659" i="121" s="1"/>
  <c r="E1659" i="121" a="1"/>
  <c r="E1659" i="121" s="1"/>
  <c r="B1660" i="121"/>
  <c r="D1659" i="121" a="1"/>
  <c r="D1659" i="121" s="1"/>
  <c r="C1659" i="121"/>
  <c r="L1660" i="121"/>
  <c r="G1660" i="121" l="1" a="1"/>
  <c r="G1660" i="121" s="1"/>
  <c r="B1661" i="121"/>
  <c r="C1660" i="121"/>
  <c r="E1660" i="121" a="1"/>
  <c r="E1660" i="121" s="1"/>
  <c r="D1660" i="121" a="1"/>
  <c r="D1660" i="121" s="1"/>
  <c r="H1660" i="121" a="1"/>
  <c r="H1660" i="121" s="1"/>
  <c r="I1660" i="121" a="1"/>
  <c r="I1660" i="121" s="1"/>
  <c r="J1659" i="121" a="1"/>
  <c r="J1659" i="121" s="1"/>
  <c r="K1659" i="121" a="1"/>
  <c r="K1659" i="121" s="1"/>
  <c r="L1661" i="121"/>
  <c r="H1661" i="121" l="1" a="1"/>
  <c r="H1661" i="121" s="1"/>
  <c r="E1661" i="121" a="1"/>
  <c r="E1661" i="121" s="1"/>
  <c r="G1661" i="121" a="1"/>
  <c r="G1661" i="121" s="1"/>
  <c r="B1662" i="121"/>
  <c r="I1661" i="121" a="1"/>
  <c r="I1661" i="121" s="1"/>
  <c r="D1661" i="121" a="1"/>
  <c r="D1661" i="121" s="1"/>
  <c r="C1661" i="121"/>
  <c r="J1660" i="121" a="1"/>
  <c r="J1660" i="121" s="1"/>
  <c r="K1660" i="121" a="1"/>
  <c r="K1660" i="121" s="1"/>
  <c r="L1662" i="121"/>
  <c r="K1661" i="121" l="1" a="1"/>
  <c r="K1661" i="121" s="1"/>
  <c r="J1661" i="121" a="1"/>
  <c r="J1661" i="121" s="1"/>
  <c r="B1663" i="121"/>
  <c r="G1662" i="121" a="1"/>
  <c r="G1662" i="121" s="1"/>
  <c r="I1662" i="121" a="1"/>
  <c r="I1662" i="121" s="1"/>
  <c r="H1662" i="121" a="1"/>
  <c r="H1662" i="121" s="1"/>
  <c r="E1662" i="121" a="1"/>
  <c r="E1662" i="121" s="1"/>
  <c r="D1662" i="121" a="1"/>
  <c r="D1662" i="121" s="1"/>
  <c r="C1662" i="121"/>
  <c r="L1663" i="121"/>
  <c r="K1662" i="121" l="1" a="1"/>
  <c r="K1662" i="121" s="1"/>
  <c r="J1662" i="121" a="1"/>
  <c r="J1662" i="121" s="1"/>
  <c r="I1663" i="121" a="1"/>
  <c r="I1663" i="121" s="1"/>
  <c r="C1663" i="121"/>
  <c r="E1663" i="121" a="1"/>
  <c r="E1663" i="121" s="1"/>
  <c r="H1663" i="121" a="1"/>
  <c r="H1663" i="121" s="1"/>
  <c r="G1663" i="121" a="1"/>
  <c r="G1663" i="121" s="1"/>
  <c r="D1663" i="121" a="1"/>
  <c r="D1663" i="121" s="1"/>
  <c r="B1664" i="121"/>
  <c r="L1664" i="121"/>
  <c r="K1663" i="121" l="1" a="1"/>
  <c r="K1663" i="121" s="1"/>
  <c r="J1663" i="121" a="1"/>
  <c r="J1663" i="121" s="1"/>
  <c r="H1664" i="121" a="1"/>
  <c r="H1664" i="121" s="1"/>
  <c r="C1664" i="121"/>
  <c r="G1664" i="121" a="1"/>
  <c r="G1664" i="121" s="1"/>
  <c r="B1665" i="121"/>
  <c r="I1664" i="121" a="1"/>
  <c r="I1664" i="121" s="1"/>
  <c r="E1664" i="121" a="1"/>
  <c r="E1664" i="121" s="1"/>
  <c r="D1664" i="121" a="1"/>
  <c r="D1664" i="121" s="1"/>
  <c r="L1665" i="121"/>
  <c r="I1665" i="121" l="1" a="1"/>
  <c r="I1665" i="121" s="1"/>
  <c r="D1665" i="121" a="1"/>
  <c r="D1665" i="121" s="1"/>
  <c r="B1666" i="121"/>
  <c r="G1665" i="121" a="1"/>
  <c r="G1665" i="121" s="1"/>
  <c r="E1665" i="121" a="1"/>
  <c r="E1665" i="121" s="1"/>
  <c r="C1665" i="121"/>
  <c r="H1665" i="121" a="1"/>
  <c r="H1665" i="121" s="1"/>
  <c r="J1664" i="121" a="1"/>
  <c r="J1664" i="121" s="1"/>
  <c r="K1664" i="121" a="1"/>
  <c r="K1664" i="121" s="1"/>
  <c r="L1666" i="121"/>
  <c r="K1665" i="121" l="1" a="1"/>
  <c r="K1665" i="121" s="1"/>
  <c r="J1665" i="121" a="1"/>
  <c r="J1665" i="121" s="1"/>
  <c r="I1666" i="121" a="1"/>
  <c r="I1666" i="121" s="1"/>
  <c r="G1666" i="121" a="1"/>
  <c r="G1666" i="121" s="1"/>
  <c r="D1666" i="121" a="1"/>
  <c r="D1666" i="121" s="1"/>
  <c r="E1666" i="121" a="1"/>
  <c r="E1666" i="121" s="1"/>
  <c r="B1667" i="121"/>
  <c r="C1666" i="121"/>
  <c r="H1666" i="121" a="1"/>
  <c r="H1666" i="121" s="1"/>
  <c r="L1667" i="121"/>
  <c r="D1667" i="121" l="1" a="1"/>
  <c r="D1667" i="121" s="1"/>
  <c r="H1667" i="121" a="1"/>
  <c r="H1667" i="121" s="1"/>
  <c r="E1667" i="121" a="1"/>
  <c r="E1667" i="121" s="1"/>
  <c r="C1667" i="121"/>
  <c r="I1667" i="121" a="1"/>
  <c r="I1667" i="121" s="1"/>
  <c r="G1667" i="121" a="1"/>
  <c r="G1667" i="121" s="1"/>
  <c r="B1668" i="121"/>
  <c r="J1666" i="121" a="1"/>
  <c r="J1666" i="121" s="1"/>
  <c r="K1666" i="121" a="1"/>
  <c r="K1666" i="121" s="1"/>
  <c r="L1668" i="121"/>
  <c r="D1668" i="121" l="1" a="1"/>
  <c r="D1668" i="121" s="1"/>
  <c r="H1668" i="121" a="1"/>
  <c r="H1668" i="121" s="1"/>
  <c r="E1668" i="121" a="1"/>
  <c r="E1668" i="121" s="1"/>
  <c r="B1669" i="121"/>
  <c r="G1668" i="121" a="1"/>
  <c r="G1668" i="121" s="1"/>
  <c r="C1668" i="121"/>
  <c r="I1668" i="121" a="1"/>
  <c r="I1668" i="121" s="1"/>
  <c r="J1667" i="121" a="1"/>
  <c r="J1667" i="121" s="1"/>
  <c r="K1667" i="121" a="1"/>
  <c r="K1667" i="121" s="1"/>
  <c r="L1669" i="121"/>
  <c r="K1668" i="121" l="1" a="1"/>
  <c r="K1668" i="121" s="1"/>
  <c r="J1668" i="121" a="1"/>
  <c r="J1668" i="121" s="1"/>
  <c r="I1669" i="121" a="1"/>
  <c r="I1669" i="121" s="1"/>
  <c r="G1669" i="121" a="1"/>
  <c r="G1669" i="121" s="1"/>
  <c r="B1670" i="121"/>
  <c r="H1669" i="121" a="1"/>
  <c r="H1669" i="121" s="1"/>
  <c r="D1669" i="121" a="1"/>
  <c r="D1669" i="121" s="1"/>
  <c r="E1669" i="121" a="1"/>
  <c r="E1669" i="121" s="1"/>
  <c r="C1669" i="121"/>
  <c r="L1670" i="121"/>
  <c r="H1670" i="121" l="1" a="1"/>
  <c r="H1670" i="121" s="1"/>
  <c r="C1670" i="121"/>
  <c r="E1670" i="121" a="1"/>
  <c r="E1670" i="121" s="1"/>
  <c r="G1670" i="121" a="1"/>
  <c r="G1670" i="121" s="1"/>
  <c r="D1670" i="121" a="1"/>
  <c r="D1670" i="121" s="1"/>
  <c r="B1671" i="121"/>
  <c r="I1670" i="121" a="1"/>
  <c r="I1670" i="121" s="1"/>
  <c r="K1669" i="121" a="1"/>
  <c r="K1669" i="121" s="1"/>
  <c r="J1669" i="121" a="1"/>
  <c r="J1669" i="121" s="1"/>
  <c r="L1671" i="121"/>
  <c r="H1671" i="121" l="1" a="1"/>
  <c r="H1671" i="121" s="1"/>
  <c r="C1671" i="121"/>
  <c r="E1671" i="121" a="1"/>
  <c r="E1671" i="121" s="1"/>
  <c r="B1672" i="121"/>
  <c r="D1671" i="121" a="1"/>
  <c r="D1671" i="121" s="1"/>
  <c r="I1671" i="121" a="1"/>
  <c r="I1671" i="121" s="1"/>
  <c r="G1671" i="121" a="1"/>
  <c r="G1671" i="121" s="1"/>
  <c r="J1670" i="121" a="1"/>
  <c r="J1670" i="121" s="1"/>
  <c r="K1670" i="121" a="1"/>
  <c r="K1670" i="121" s="1"/>
  <c r="L1672" i="121"/>
  <c r="J1671" i="121" l="1" a="1"/>
  <c r="J1671" i="121" s="1"/>
  <c r="K1671" i="121" a="1"/>
  <c r="K1671" i="121" s="1"/>
  <c r="H1672" i="121" a="1"/>
  <c r="H1672" i="121" s="1"/>
  <c r="E1672" i="121" a="1"/>
  <c r="E1672" i="121" s="1"/>
  <c r="I1672" i="121" a="1"/>
  <c r="I1672" i="121" s="1"/>
  <c r="D1672" i="121" a="1"/>
  <c r="D1672" i="121" s="1"/>
  <c r="B1673" i="121"/>
  <c r="G1672" i="121" a="1"/>
  <c r="G1672" i="121" s="1"/>
  <c r="C1672" i="121"/>
  <c r="L1673" i="121"/>
  <c r="K1672" i="121" l="1" a="1"/>
  <c r="K1672" i="121" s="1"/>
  <c r="J1672" i="121" a="1"/>
  <c r="J1672" i="121" s="1"/>
  <c r="H1673" i="121" a="1"/>
  <c r="H1673" i="121" s="1"/>
  <c r="B1674" i="121"/>
  <c r="I1673" i="121" a="1"/>
  <c r="I1673" i="121" s="1"/>
  <c r="D1673" i="121" a="1"/>
  <c r="D1673" i="121" s="1"/>
  <c r="E1673" i="121" a="1"/>
  <c r="E1673" i="121" s="1"/>
  <c r="C1673" i="121"/>
  <c r="G1673" i="121" a="1"/>
  <c r="G1673" i="121" s="1"/>
  <c r="L1674" i="121"/>
  <c r="D1674" i="121" l="1" a="1"/>
  <c r="D1674" i="121" s="1"/>
  <c r="E1674" i="121" a="1"/>
  <c r="E1674" i="121" s="1"/>
  <c r="H1674" i="121" a="1"/>
  <c r="H1674" i="121" s="1"/>
  <c r="C1674" i="121"/>
  <c r="I1674" i="121" a="1"/>
  <c r="I1674" i="121" s="1"/>
  <c r="B1675" i="121"/>
  <c r="G1674" i="121" a="1"/>
  <c r="G1674" i="121" s="1"/>
  <c r="K1673" i="121" a="1"/>
  <c r="K1673" i="121" s="1"/>
  <c r="J1673" i="121" a="1"/>
  <c r="J1673" i="121" s="1"/>
  <c r="L1675" i="121"/>
  <c r="J1674" i="121" l="1" a="1"/>
  <c r="J1674" i="121" s="1"/>
  <c r="K1674" i="121" a="1"/>
  <c r="K1674" i="121" s="1"/>
  <c r="C1675" i="121"/>
  <c r="B1676" i="121"/>
  <c r="H1675" i="121" a="1"/>
  <c r="H1675" i="121" s="1"/>
  <c r="I1675" i="121" a="1"/>
  <c r="I1675" i="121" s="1"/>
  <c r="D1675" i="121" a="1"/>
  <c r="D1675" i="121" s="1"/>
  <c r="G1675" i="121" a="1"/>
  <c r="G1675" i="121" s="1"/>
  <c r="E1675" i="121" a="1"/>
  <c r="E1675" i="121" s="1"/>
  <c r="L1676" i="121"/>
  <c r="J1675" i="121" l="1" a="1"/>
  <c r="J1675" i="121" s="1"/>
  <c r="K1675" i="121" a="1"/>
  <c r="K1675" i="121" s="1"/>
  <c r="B1677" i="121"/>
  <c r="C1676" i="121"/>
  <c r="G1676" i="121" a="1"/>
  <c r="G1676" i="121" s="1"/>
  <c r="H1676" i="121" a="1"/>
  <c r="H1676" i="121" s="1"/>
  <c r="E1676" i="121" a="1"/>
  <c r="E1676" i="121" s="1"/>
  <c r="I1676" i="121" a="1"/>
  <c r="I1676" i="121" s="1"/>
  <c r="D1676" i="121" a="1"/>
  <c r="D1676" i="121" s="1"/>
  <c r="L1677" i="121"/>
  <c r="K1676" i="121" l="1" a="1"/>
  <c r="K1676" i="121" s="1"/>
  <c r="J1676" i="121" a="1"/>
  <c r="J1676" i="121" s="1"/>
  <c r="D1677" i="121" a="1"/>
  <c r="D1677" i="121" s="1"/>
  <c r="I1677" i="121" a="1"/>
  <c r="I1677" i="121" s="1"/>
  <c r="G1677" i="121" a="1"/>
  <c r="G1677" i="121" s="1"/>
  <c r="H1677" i="121" a="1"/>
  <c r="H1677" i="121" s="1"/>
  <c r="C1677" i="121"/>
  <c r="E1677" i="121" a="1"/>
  <c r="E1677" i="121" s="1"/>
  <c r="B1678" i="121"/>
  <c r="L1678" i="121"/>
  <c r="J1677" i="121" l="1" a="1"/>
  <c r="J1677" i="121" s="1"/>
  <c r="K1677" i="121" a="1"/>
  <c r="K1677" i="121" s="1"/>
  <c r="H1678" i="121" a="1"/>
  <c r="H1678" i="121" s="1"/>
  <c r="D1678" i="121" a="1"/>
  <c r="D1678" i="121" s="1"/>
  <c r="C1678" i="121"/>
  <c r="B1679" i="121"/>
  <c r="I1678" i="121" a="1"/>
  <c r="I1678" i="121" s="1"/>
  <c r="G1678" i="121" a="1"/>
  <c r="G1678" i="121" s="1"/>
  <c r="E1678" i="121" a="1"/>
  <c r="E1678" i="121" s="1"/>
  <c r="L1679" i="121"/>
  <c r="J1678" i="121" l="1" a="1"/>
  <c r="J1678" i="121" s="1"/>
  <c r="K1678" i="121" a="1"/>
  <c r="K1678" i="121" s="1"/>
  <c r="I1679" i="121" a="1"/>
  <c r="I1679" i="121" s="1"/>
  <c r="D1679" i="121" a="1"/>
  <c r="D1679" i="121" s="1"/>
  <c r="B1680" i="121"/>
  <c r="G1679" i="121" a="1"/>
  <c r="G1679" i="121" s="1"/>
  <c r="C1679" i="121"/>
  <c r="H1679" i="121" a="1"/>
  <c r="H1679" i="121" s="1"/>
  <c r="E1679" i="121" a="1"/>
  <c r="E1679" i="121" s="1"/>
  <c r="L1680" i="121"/>
  <c r="J1679" i="121" l="1" a="1"/>
  <c r="J1679" i="121" s="1"/>
  <c r="K1679" i="121" a="1"/>
  <c r="K1679" i="121" s="1"/>
  <c r="C1680" i="121"/>
  <c r="E1680" i="121" a="1"/>
  <c r="E1680" i="121" s="1"/>
  <c r="I1680" i="121" a="1"/>
  <c r="I1680" i="121" s="1"/>
  <c r="D1680" i="121" a="1"/>
  <c r="D1680" i="121" s="1"/>
  <c r="H1680" i="121" a="1"/>
  <c r="H1680" i="121" s="1"/>
  <c r="G1680" i="121" a="1"/>
  <c r="G1680" i="121" s="1"/>
  <c r="B1681" i="121"/>
  <c r="L1681" i="121"/>
  <c r="K1680" i="121" l="1" a="1"/>
  <c r="K1680" i="121" s="1"/>
  <c r="J1680" i="121" a="1"/>
  <c r="J1680" i="121" s="1"/>
  <c r="I1681" i="121" a="1"/>
  <c r="I1681" i="121" s="1"/>
  <c r="B1682" i="121"/>
  <c r="G1681" i="121" a="1"/>
  <c r="G1681" i="121" s="1"/>
  <c r="E1681" i="121" a="1"/>
  <c r="E1681" i="121" s="1"/>
  <c r="H1681" i="121" a="1"/>
  <c r="H1681" i="121" s="1"/>
  <c r="D1681" i="121" a="1"/>
  <c r="D1681" i="121" s="1"/>
  <c r="C1681" i="121"/>
  <c r="L1682" i="121"/>
  <c r="J1681" i="121" l="1" a="1"/>
  <c r="J1681" i="121" s="1"/>
  <c r="K1681" i="121" a="1"/>
  <c r="K1681" i="121" s="1"/>
  <c r="I1682" i="121" a="1"/>
  <c r="I1682" i="121" s="1"/>
  <c r="C1682" i="121"/>
  <c r="H1682" i="121" a="1"/>
  <c r="H1682" i="121" s="1"/>
  <c r="D1682" i="121" a="1"/>
  <c r="D1682" i="121" s="1"/>
  <c r="E1682" i="121" a="1"/>
  <c r="E1682" i="121" s="1"/>
  <c r="B1683" i="121"/>
  <c r="G1682" i="121" a="1"/>
  <c r="G1682" i="121" s="1"/>
  <c r="L1683" i="121"/>
  <c r="D1683" i="121" l="1" a="1"/>
  <c r="D1683" i="121" s="1"/>
  <c r="G1683" i="121" a="1"/>
  <c r="G1683" i="121" s="1"/>
  <c r="I1683" i="121" a="1"/>
  <c r="I1683" i="121" s="1"/>
  <c r="H1683" i="121" a="1"/>
  <c r="H1683" i="121" s="1"/>
  <c r="E1683" i="121" a="1"/>
  <c r="E1683" i="121" s="1"/>
  <c r="B1684" i="121"/>
  <c r="C1683" i="121"/>
  <c r="K1682" i="121" a="1"/>
  <c r="K1682" i="121" s="1"/>
  <c r="J1682" i="121" a="1"/>
  <c r="J1682" i="121" s="1"/>
  <c r="L1684" i="121"/>
  <c r="C1684" i="121" l="1"/>
  <c r="D1684" i="121" a="1"/>
  <c r="D1684" i="121" s="1"/>
  <c r="B1685" i="121"/>
  <c r="G1684" i="121" a="1"/>
  <c r="G1684" i="121" s="1"/>
  <c r="I1684" i="121" a="1"/>
  <c r="I1684" i="121" s="1"/>
  <c r="E1684" i="121" a="1"/>
  <c r="E1684" i="121" s="1"/>
  <c r="H1684" i="121" a="1"/>
  <c r="H1684" i="121" s="1"/>
  <c r="J1683" i="121" a="1"/>
  <c r="J1683" i="121" s="1"/>
  <c r="K1683" i="121" a="1"/>
  <c r="K1683" i="121" s="1"/>
  <c r="L1685" i="121"/>
  <c r="J1684" i="121" l="1" a="1"/>
  <c r="J1684" i="121" s="1"/>
  <c r="K1684" i="121" a="1"/>
  <c r="K1684" i="121" s="1"/>
  <c r="G1685" i="121" a="1"/>
  <c r="G1685" i="121" s="1"/>
  <c r="H1685" i="121" a="1"/>
  <c r="H1685" i="121" s="1"/>
  <c r="D1685" i="121" a="1"/>
  <c r="D1685" i="121" s="1"/>
  <c r="C1685" i="121"/>
  <c r="E1685" i="121" a="1"/>
  <c r="E1685" i="121" s="1"/>
  <c r="B1686" i="121"/>
  <c r="I1685" i="121" a="1"/>
  <c r="I1685" i="121" s="1"/>
  <c r="L1686" i="121"/>
  <c r="B1687" i="121" l="1"/>
  <c r="C1686" i="121"/>
  <c r="H1686" i="121" a="1"/>
  <c r="H1686" i="121" s="1"/>
  <c r="G1686" i="121" a="1"/>
  <c r="G1686" i="121" s="1"/>
  <c r="D1686" i="121" a="1"/>
  <c r="D1686" i="121" s="1"/>
  <c r="E1686" i="121" a="1"/>
  <c r="E1686" i="121" s="1"/>
  <c r="I1686" i="121" a="1"/>
  <c r="I1686" i="121" s="1"/>
  <c r="K1685" i="121" a="1"/>
  <c r="K1685" i="121" s="1"/>
  <c r="J1685" i="121" a="1"/>
  <c r="J1685" i="121" s="1"/>
  <c r="L1687" i="121"/>
  <c r="J1686" i="121" l="1" a="1"/>
  <c r="J1686" i="121" s="1"/>
  <c r="K1686" i="121" a="1"/>
  <c r="K1686" i="121" s="1"/>
  <c r="B1688" i="121"/>
  <c r="D1687" i="121" a="1"/>
  <c r="D1687" i="121" s="1"/>
  <c r="I1687" i="121" a="1"/>
  <c r="I1687" i="121" s="1"/>
  <c r="H1687" i="121" a="1"/>
  <c r="H1687" i="121" s="1"/>
  <c r="E1687" i="121" a="1"/>
  <c r="E1687" i="121" s="1"/>
  <c r="G1687" i="121" a="1"/>
  <c r="G1687" i="121" s="1"/>
  <c r="C1687" i="121"/>
  <c r="L1688" i="121"/>
  <c r="J1687" i="121" l="1" a="1"/>
  <c r="J1687" i="121" s="1"/>
  <c r="K1687" i="121" a="1"/>
  <c r="K1687" i="121" s="1"/>
  <c r="H1688" i="121" a="1"/>
  <c r="H1688" i="121" s="1"/>
  <c r="E1688" i="121" a="1"/>
  <c r="E1688" i="121" s="1"/>
  <c r="I1688" i="121" a="1"/>
  <c r="I1688" i="121" s="1"/>
  <c r="D1688" i="121" a="1"/>
  <c r="D1688" i="121" s="1"/>
  <c r="G1688" i="121" a="1"/>
  <c r="G1688" i="121" s="1"/>
  <c r="C1688" i="121"/>
  <c r="B1689" i="121"/>
  <c r="L1689" i="121"/>
  <c r="K1688" i="121" l="1" a="1"/>
  <c r="K1688" i="121" s="1"/>
  <c r="J1688" i="121" a="1"/>
  <c r="J1688" i="121" s="1"/>
  <c r="I1689" i="121" a="1"/>
  <c r="I1689" i="121" s="1"/>
  <c r="B1690" i="121"/>
  <c r="E1689" i="121" a="1"/>
  <c r="E1689" i="121" s="1"/>
  <c r="C1689" i="121"/>
  <c r="G1689" i="121" a="1"/>
  <c r="G1689" i="121" s="1"/>
  <c r="H1689" i="121" a="1"/>
  <c r="H1689" i="121" s="1"/>
  <c r="D1689" i="121" a="1"/>
  <c r="D1689" i="121" s="1"/>
  <c r="L1690" i="121"/>
  <c r="K1689" i="121" l="1" a="1"/>
  <c r="K1689" i="121" s="1"/>
  <c r="J1689" i="121" a="1"/>
  <c r="J1689" i="121" s="1"/>
  <c r="H1690" i="121" a="1"/>
  <c r="H1690" i="121" s="1"/>
  <c r="D1690" i="121" a="1"/>
  <c r="D1690" i="121" s="1"/>
  <c r="E1690" i="121" a="1"/>
  <c r="E1690" i="121" s="1"/>
  <c r="C1690" i="121"/>
  <c r="I1690" i="121" a="1"/>
  <c r="I1690" i="121" s="1"/>
  <c r="G1690" i="121" a="1"/>
  <c r="G1690" i="121" s="1"/>
  <c r="B1691" i="121"/>
  <c r="L1691" i="121"/>
  <c r="J1690" i="121" l="1" a="1"/>
  <c r="J1690" i="121" s="1"/>
  <c r="K1690" i="121" a="1"/>
  <c r="K1690" i="121" s="1"/>
  <c r="H1691" i="121" a="1"/>
  <c r="H1691" i="121" s="1"/>
  <c r="I1691" i="121" a="1"/>
  <c r="I1691" i="121" s="1"/>
  <c r="B1692" i="121"/>
  <c r="G1691" i="121" a="1"/>
  <c r="G1691" i="121" s="1"/>
  <c r="D1691" i="121" a="1"/>
  <c r="D1691" i="121" s="1"/>
  <c r="C1691" i="121"/>
  <c r="E1691" i="121" a="1"/>
  <c r="E1691" i="121" s="1"/>
  <c r="L1692" i="121"/>
  <c r="K1691" i="121" l="1" a="1"/>
  <c r="K1691" i="121" s="1"/>
  <c r="J1691" i="121" a="1"/>
  <c r="J1691" i="121" s="1"/>
  <c r="H1692" i="121" a="1"/>
  <c r="H1692" i="121" s="1"/>
  <c r="G1692" i="121" a="1"/>
  <c r="G1692" i="121" s="1"/>
  <c r="B1693" i="121"/>
  <c r="C1692" i="121"/>
  <c r="D1692" i="121" a="1"/>
  <c r="D1692" i="121" s="1"/>
  <c r="I1692" i="121" a="1"/>
  <c r="I1692" i="121" s="1"/>
  <c r="E1692" i="121" a="1"/>
  <c r="E1692" i="121" s="1"/>
  <c r="L1693" i="121"/>
  <c r="C1693" i="121" l="1"/>
  <c r="G1693" i="121" a="1"/>
  <c r="G1693" i="121" s="1"/>
  <c r="H1693" i="121" a="1"/>
  <c r="H1693" i="121" s="1"/>
  <c r="E1693" i="121" a="1"/>
  <c r="E1693" i="121" s="1"/>
  <c r="I1693" i="121" a="1"/>
  <c r="I1693" i="121" s="1"/>
  <c r="D1693" i="121" a="1"/>
  <c r="D1693" i="121" s="1"/>
  <c r="B1694" i="121"/>
  <c r="K1692" i="121" a="1"/>
  <c r="K1692" i="121" s="1"/>
  <c r="J1692" i="121" a="1"/>
  <c r="J1692" i="121" s="1"/>
  <c r="L1694" i="121"/>
  <c r="B1695" i="121" l="1"/>
  <c r="C1694" i="121"/>
  <c r="H1694" i="121" a="1"/>
  <c r="H1694" i="121" s="1"/>
  <c r="E1694" i="121" a="1"/>
  <c r="E1694" i="121" s="1"/>
  <c r="G1694" i="121" a="1"/>
  <c r="G1694" i="121" s="1"/>
  <c r="D1694" i="121" a="1"/>
  <c r="D1694" i="121" s="1"/>
  <c r="I1694" i="121" a="1"/>
  <c r="I1694" i="121" s="1"/>
  <c r="K1693" i="121" a="1"/>
  <c r="K1693" i="121" s="1"/>
  <c r="J1693" i="121" a="1"/>
  <c r="J1693" i="121" s="1"/>
  <c r="L1695" i="121"/>
  <c r="K1694" i="121" l="1" a="1"/>
  <c r="K1694" i="121" s="1"/>
  <c r="J1694" i="121" a="1"/>
  <c r="J1694" i="121" s="1"/>
  <c r="B1696" i="121"/>
  <c r="D1695" i="121" a="1"/>
  <c r="D1695" i="121" s="1"/>
  <c r="G1695" i="121" a="1"/>
  <c r="G1695" i="121" s="1"/>
  <c r="I1695" i="121" a="1"/>
  <c r="I1695" i="121" s="1"/>
  <c r="C1695" i="121"/>
  <c r="H1695" i="121" a="1"/>
  <c r="H1695" i="121" s="1"/>
  <c r="E1695" i="121" a="1"/>
  <c r="E1695" i="121" s="1"/>
  <c r="L1696" i="121"/>
  <c r="J1695" i="121" l="1" a="1"/>
  <c r="J1695" i="121" s="1"/>
  <c r="K1695" i="121" a="1"/>
  <c r="K1695" i="121" s="1"/>
  <c r="E1696" i="121" a="1"/>
  <c r="E1696" i="121" s="1"/>
  <c r="G1696" i="121" a="1"/>
  <c r="G1696" i="121" s="1"/>
  <c r="H1696" i="121" a="1"/>
  <c r="H1696" i="121" s="1"/>
  <c r="D1696" i="121" a="1"/>
  <c r="D1696" i="121" s="1"/>
  <c r="I1696" i="121" a="1"/>
  <c r="I1696" i="121" s="1"/>
  <c r="C1696" i="121"/>
  <c r="B1697" i="121"/>
  <c r="L1697" i="121"/>
  <c r="J1696" i="121" l="1" a="1"/>
  <c r="J1696" i="121" s="1"/>
  <c r="K1696" i="121" a="1"/>
  <c r="K1696" i="121" s="1"/>
  <c r="C1697" i="121"/>
  <c r="B1698" i="121"/>
  <c r="E1697" i="121" a="1"/>
  <c r="E1697" i="121" s="1"/>
  <c r="D1697" i="121" a="1"/>
  <c r="D1697" i="121" s="1"/>
  <c r="H1697" i="121" a="1"/>
  <c r="H1697" i="121" s="1"/>
  <c r="I1697" i="121" a="1"/>
  <c r="I1697" i="121" s="1"/>
  <c r="G1697" i="121" a="1"/>
  <c r="G1697" i="121" s="1"/>
  <c r="L1698" i="121"/>
  <c r="B1699" i="121" l="1"/>
  <c r="D1698" i="121" a="1"/>
  <c r="D1698" i="121" s="1"/>
  <c r="E1698" i="121" a="1"/>
  <c r="E1698" i="121" s="1"/>
  <c r="I1698" i="121" a="1"/>
  <c r="I1698" i="121" s="1"/>
  <c r="H1698" i="121" a="1"/>
  <c r="H1698" i="121" s="1"/>
  <c r="G1698" i="121" a="1"/>
  <c r="G1698" i="121" s="1"/>
  <c r="C1698" i="121"/>
  <c r="J1697" i="121" a="1"/>
  <c r="J1697" i="121" s="1"/>
  <c r="K1697" i="121" a="1"/>
  <c r="K1697" i="121" s="1"/>
  <c r="L1699" i="121"/>
  <c r="K1698" i="121" l="1" a="1"/>
  <c r="K1698" i="121" s="1"/>
  <c r="J1698" i="121" a="1"/>
  <c r="J1698" i="121" s="1"/>
  <c r="G1699" i="121" a="1"/>
  <c r="G1699" i="121" s="1"/>
  <c r="H1699" i="121" a="1"/>
  <c r="H1699" i="121" s="1"/>
  <c r="B1700" i="121"/>
  <c r="I1699" i="121" a="1"/>
  <c r="I1699" i="121" s="1"/>
  <c r="C1699" i="121"/>
  <c r="E1699" i="121" a="1"/>
  <c r="E1699" i="121" s="1"/>
  <c r="D1699" i="121" a="1"/>
  <c r="D1699" i="121" s="1"/>
  <c r="L1700" i="121"/>
  <c r="I1700" i="121" l="1" a="1"/>
  <c r="I1700" i="121" s="1"/>
  <c r="H1700" i="121" a="1"/>
  <c r="H1700" i="121" s="1"/>
  <c r="C1700" i="121"/>
  <c r="B1701" i="121"/>
  <c r="D1700" i="121" a="1"/>
  <c r="D1700" i="121" s="1"/>
  <c r="G1700" i="121" a="1"/>
  <c r="G1700" i="121" s="1"/>
  <c r="E1700" i="121" a="1"/>
  <c r="E1700" i="121" s="1"/>
  <c r="J1699" i="121" a="1"/>
  <c r="J1699" i="121" s="1"/>
  <c r="K1699" i="121" a="1"/>
  <c r="K1699" i="121" s="1"/>
  <c r="L1701" i="121"/>
  <c r="J1700" i="121" l="1" a="1"/>
  <c r="J1700" i="121" s="1"/>
  <c r="K1700" i="121" a="1"/>
  <c r="K1700" i="121" s="1"/>
  <c r="C1701" i="121"/>
  <c r="G1701" i="121" a="1"/>
  <c r="G1701" i="121" s="1"/>
  <c r="H1701" i="121" a="1"/>
  <c r="H1701" i="121" s="1"/>
  <c r="E1701" i="121" a="1"/>
  <c r="E1701" i="121" s="1"/>
  <c r="D1701" i="121" a="1"/>
  <c r="D1701" i="121" s="1"/>
  <c r="I1701" i="121" a="1"/>
  <c r="I1701" i="121" s="1"/>
  <c r="B1702" i="121"/>
  <c r="L1702" i="121"/>
  <c r="K1701" i="121" l="1" a="1"/>
  <c r="K1701" i="121" s="1"/>
  <c r="J1701" i="121" a="1"/>
  <c r="J1701" i="121" s="1"/>
  <c r="B1703" i="121"/>
  <c r="C1702" i="121"/>
  <c r="I1702" i="121" a="1"/>
  <c r="I1702" i="121" s="1"/>
  <c r="E1702" i="121" a="1"/>
  <c r="E1702" i="121" s="1"/>
  <c r="H1702" i="121" a="1"/>
  <c r="H1702" i="121" s="1"/>
  <c r="G1702" i="121" a="1"/>
  <c r="G1702" i="121" s="1"/>
  <c r="D1702" i="121" a="1"/>
  <c r="D1702" i="121" s="1"/>
  <c r="L1703" i="121"/>
  <c r="K1702" i="121" l="1" a="1"/>
  <c r="K1702" i="121" s="1"/>
  <c r="J1702" i="121" a="1"/>
  <c r="J1702" i="121" s="1"/>
  <c r="H1703" i="121" a="1"/>
  <c r="H1703" i="121" s="1"/>
  <c r="D1703" i="121" a="1"/>
  <c r="D1703" i="121" s="1"/>
  <c r="G1703" i="121" a="1"/>
  <c r="G1703" i="121" s="1"/>
  <c r="B1704" i="121"/>
  <c r="E1703" i="121" a="1"/>
  <c r="E1703" i="121" s="1"/>
  <c r="I1703" i="121" a="1"/>
  <c r="I1703" i="121" s="1"/>
  <c r="C1703" i="121"/>
  <c r="L1704" i="121"/>
  <c r="E1704" i="121" l="1" a="1"/>
  <c r="E1704" i="121" s="1"/>
  <c r="H1704" i="121" a="1"/>
  <c r="H1704" i="121" s="1"/>
  <c r="G1704" i="121" a="1"/>
  <c r="G1704" i="121" s="1"/>
  <c r="I1704" i="121" a="1"/>
  <c r="I1704" i="121" s="1"/>
  <c r="B1705" i="121"/>
  <c r="D1704" i="121" a="1"/>
  <c r="D1704" i="121" s="1"/>
  <c r="C1704" i="121"/>
  <c r="K1703" i="121" a="1"/>
  <c r="K1703" i="121" s="1"/>
  <c r="J1703" i="121" a="1"/>
  <c r="J1703" i="121" s="1"/>
  <c r="L1705" i="121"/>
  <c r="I1705" i="121" l="1" a="1"/>
  <c r="I1705" i="121" s="1"/>
  <c r="C1705" i="121"/>
  <c r="G1705" i="121" a="1"/>
  <c r="G1705" i="121" s="1"/>
  <c r="H1705" i="121" a="1"/>
  <c r="H1705" i="121" s="1"/>
  <c r="D1705" i="121" a="1"/>
  <c r="D1705" i="121" s="1"/>
  <c r="B1706" i="121"/>
  <c r="E1705" i="121" a="1"/>
  <c r="E1705" i="121" s="1"/>
  <c r="J1704" i="121" a="1"/>
  <c r="J1704" i="121" s="1"/>
  <c r="K1704" i="121" a="1"/>
  <c r="K1704" i="121" s="1"/>
  <c r="L1706" i="121"/>
  <c r="B1707" i="121" l="1"/>
  <c r="I1706" i="121" a="1"/>
  <c r="I1706" i="121" s="1"/>
  <c r="D1706" i="121" a="1"/>
  <c r="D1706" i="121" s="1"/>
  <c r="E1706" i="121" a="1"/>
  <c r="E1706" i="121" s="1"/>
  <c r="G1706" i="121" a="1"/>
  <c r="G1706" i="121" s="1"/>
  <c r="H1706" i="121" a="1"/>
  <c r="H1706" i="121" s="1"/>
  <c r="C1706" i="121"/>
  <c r="J1705" i="121" a="1"/>
  <c r="J1705" i="121" s="1"/>
  <c r="K1705" i="121" a="1"/>
  <c r="K1705" i="121" s="1"/>
  <c r="L1707" i="121"/>
  <c r="J1706" i="121" l="1" a="1"/>
  <c r="J1706" i="121" s="1"/>
  <c r="K1706" i="121" a="1"/>
  <c r="K1706" i="121" s="1"/>
  <c r="H1707" i="121" a="1"/>
  <c r="H1707" i="121" s="1"/>
  <c r="I1707" i="121" a="1"/>
  <c r="I1707" i="121" s="1"/>
  <c r="C1707" i="121"/>
  <c r="B1708" i="121"/>
  <c r="E1707" i="121" a="1"/>
  <c r="E1707" i="121" s="1"/>
  <c r="D1707" i="121" a="1"/>
  <c r="D1707" i="121" s="1"/>
  <c r="G1707" i="121" a="1"/>
  <c r="G1707" i="121" s="1"/>
  <c r="L1708" i="121"/>
  <c r="H1708" i="121" l="1" a="1"/>
  <c r="H1708" i="121" s="1"/>
  <c r="G1708" i="121" a="1"/>
  <c r="G1708" i="121" s="1"/>
  <c r="B1709" i="121"/>
  <c r="C1708" i="121"/>
  <c r="D1708" i="121" a="1"/>
  <c r="D1708" i="121" s="1"/>
  <c r="I1708" i="121" a="1"/>
  <c r="I1708" i="121" s="1"/>
  <c r="E1708" i="121" a="1"/>
  <c r="E1708" i="121" s="1"/>
  <c r="K1707" i="121" a="1"/>
  <c r="K1707" i="121" s="1"/>
  <c r="J1707" i="121" a="1"/>
  <c r="J1707" i="121" s="1"/>
  <c r="L1709" i="121"/>
  <c r="E1709" i="121" l="1" a="1"/>
  <c r="E1709" i="121" s="1"/>
  <c r="C1709" i="121"/>
  <c r="G1709" i="121" a="1"/>
  <c r="G1709" i="121" s="1"/>
  <c r="H1709" i="121" a="1"/>
  <c r="H1709" i="121" s="1"/>
  <c r="I1709" i="121" a="1"/>
  <c r="I1709" i="121" s="1"/>
  <c r="B1710" i="121"/>
  <c r="D1709" i="121" a="1"/>
  <c r="D1709" i="121" s="1"/>
  <c r="K1708" i="121" a="1"/>
  <c r="K1708" i="121" s="1"/>
  <c r="J1708" i="121" a="1"/>
  <c r="J1708" i="121" s="1"/>
  <c r="L1710" i="121"/>
  <c r="B1711" i="121" l="1"/>
  <c r="C1710" i="121"/>
  <c r="G1710" i="121" a="1"/>
  <c r="G1710" i="121" s="1"/>
  <c r="E1710" i="121" a="1"/>
  <c r="E1710" i="121" s="1"/>
  <c r="I1710" i="121" a="1"/>
  <c r="I1710" i="121" s="1"/>
  <c r="D1710" i="121" a="1"/>
  <c r="D1710" i="121" s="1"/>
  <c r="H1710" i="121" a="1"/>
  <c r="H1710" i="121" s="1"/>
  <c r="J1709" i="121" a="1"/>
  <c r="J1709" i="121" s="1"/>
  <c r="K1709" i="121" a="1"/>
  <c r="K1709" i="121" s="1"/>
  <c r="L1711" i="121"/>
  <c r="J1710" i="121" l="1" a="1"/>
  <c r="J1710" i="121" s="1"/>
  <c r="K1710" i="121" a="1"/>
  <c r="K1710" i="121" s="1"/>
  <c r="C1711" i="121"/>
  <c r="E1711" i="121" a="1"/>
  <c r="E1711" i="121" s="1"/>
  <c r="G1711" i="121" a="1"/>
  <c r="G1711" i="121" s="1"/>
  <c r="B1712" i="121"/>
  <c r="D1711" i="121" a="1"/>
  <c r="D1711" i="121" s="1"/>
  <c r="I1711" i="121" a="1"/>
  <c r="I1711" i="121" s="1"/>
  <c r="H1711" i="121" a="1"/>
  <c r="H1711" i="121" s="1"/>
  <c r="L1712" i="121"/>
  <c r="E1712" i="121" l="1" a="1"/>
  <c r="E1712" i="121" s="1"/>
  <c r="I1712" i="121" a="1"/>
  <c r="I1712" i="121" s="1"/>
  <c r="B1713" i="121"/>
  <c r="C1712" i="121"/>
  <c r="D1712" i="121" a="1"/>
  <c r="D1712" i="121" s="1"/>
  <c r="H1712" i="121" a="1"/>
  <c r="H1712" i="121" s="1"/>
  <c r="G1712" i="121" a="1"/>
  <c r="G1712" i="121" s="1"/>
  <c r="J1711" i="121" a="1"/>
  <c r="J1711" i="121" s="1"/>
  <c r="K1711" i="121" a="1"/>
  <c r="K1711" i="121" s="1"/>
  <c r="L1713" i="121"/>
  <c r="K1712" i="121" l="1" a="1"/>
  <c r="K1712" i="121" s="1"/>
  <c r="J1712" i="121" a="1"/>
  <c r="J1712" i="121" s="1"/>
  <c r="H1713" i="121" a="1"/>
  <c r="H1713" i="121" s="1"/>
  <c r="E1713" i="121" a="1"/>
  <c r="E1713" i="121" s="1"/>
  <c r="I1713" i="121" a="1"/>
  <c r="I1713" i="121" s="1"/>
  <c r="D1713" i="121" a="1"/>
  <c r="D1713" i="121" s="1"/>
  <c r="G1713" i="121" a="1"/>
  <c r="G1713" i="121" s="1"/>
  <c r="C1713" i="121"/>
  <c r="B1714" i="121"/>
  <c r="L1714" i="121"/>
  <c r="K1713" i="121" l="1" a="1"/>
  <c r="K1713" i="121" s="1"/>
  <c r="J1713" i="121" a="1"/>
  <c r="J1713" i="121" s="1"/>
  <c r="D1714" i="121" a="1"/>
  <c r="D1714" i="121" s="1"/>
  <c r="H1714" i="121" a="1"/>
  <c r="H1714" i="121" s="1"/>
  <c r="E1714" i="121" a="1"/>
  <c r="E1714" i="121" s="1"/>
  <c r="B1715" i="121"/>
  <c r="G1714" i="121" a="1"/>
  <c r="G1714" i="121" s="1"/>
  <c r="I1714" i="121" a="1"/>
  <c r="I1714" i="121" s="1"/>
  <c r="C1714" i="121"/>
  <c r="L1715" i="121"/>
  <c r="J1714" i="121" l="1" a="1"/>
  <c r="J1714" i="121" s="1"/>
  <c r="K1714" i="121" a="1"/>
  <c r="K1714" i="121" s="1"/>
  <c r="E1715" i="121" a="1"/>
  <c r="E1715" i="121" s="1"/>
  <c r="D1715" i="121" a="1"/>
  <c r="D1715" i="121" s="1"/>
  <c r="H1715" i="121" a="1"/>
  <c r="H1715" i="121" s="1"/>
  <c r="B1716" i="121"/>
  <c r="C1715" i="121"/>
  <c r="I1715" i="121" a="1"/>
  <c r="I1715" i="121" s="1"/>
  <c r="G1715" i="121" a="1"/>
  <c r="G1715" i="121" s="1"/>
  <c r="L1716" i="121"/>
  <c r="E1716" i="121" l="1" a="1"/>
  <c r="E1716" i="121" s="1"/>
  <c r="G1716" i="121" a="1"/>
  <c r="G1716" i="121" s="1"/>
  <c r="B1717" i="121"/>
  <c r="D1716" i="121" a="1"/>
  <c r="D1716" i="121" s="1"/>
  <c r="I1716" i="121" a="1"/>
  <c r="I1716" i="121" s="1"/>
  <c r="H1716" i="121" a="1"/>
  <c r="H1716" i="121" s="1"/>
  <c r="C1716" i="121"/>
  <c r="K1715" i="121" a="1"/>
  <c r="K1715" i="121" s="1"/>
  <c r="J1715" i="121" a="1"/>
  <c r="J1715" i="121" s="1"/>
  <c r="L1717" i="121"/>
  <c r="G1717" i="121" l="1" a="1"/>
  <c r="G1717" i="121" s="1"/>
  <c r="H1717" i="121" a="1"/>
  <c r="H1717" i="121" s="1"/>
  <c r="B1718" i="121"/>
  <c r="C1717" i="121"/>
  <c r="I1717" i="121" a="1"/>
  <c r="I1717" i="121" s="1"/>
  <c r="D1717" i="121" a="1"/>
  <c r="D1717" i="121" s="1"/>
  <c r="E1717" i="121" a="1"/>
  <c r="E1717" i="121" s="1"/>
  <c r="K1716" i="121" a="1"/>
  <c r="K1716" i="121" s="1"/>
  <c r="J1716" i="121" a="1"/>
  <c r="J1716" i="121" s="1"/>
  <c r="L1718" i="121"/>
  <c r="B1719" i="121" l="1"/>
  <c r="C1718" i="121"/>
  <c r="I1718" i="121" a="1"/>
  <c r="I1718" i="121" s="1"/>
  <c r="E1718" i="121" a="1"/>
  <c r="E1718" i="121" s="1"/>
  <c r="H1718" i="121" a="1"/>
  <c r="H1718" i="121" s="1"/>
  <c r="G1718" i="121" a="1"/>
  <c r="G1718" i="121" s="1"/>
  <c r="D1718" i="121" a="1"/>
  <c r="D1718" i="121" s="1"/>
  <c r="K1717" i="121" a="1"/>
  <c r="K1717" i="121" s="1"/>
  <c r="J1717" i="121" a="1"/>
  <c r="J1717" i="121" s="1"/>
  <c r="L1719" i="121"/>
  <c r="J1718" i="121" l="1" a="1"/>
  <c r="J1718" i="121" s="1"/>
  <c r="K1718" i="121" a="1"/>
  <c r="K1718" i="121" s="1"/>
  <c r="D1719" i="121" a="1"/>
  <c r="D1719" i="121" s="1"/>
  <c r="E1719" i="121" a="1"/>
  <c r="E1719" i="121" s="1"/>
  <c r="G1719" i="121" a="1"/>
  <c r="G1719" i="121" s="1"/>
  <c r="C1719" i="121"/>
  <c r="B1720" i="121"/>
  <c r="H1719" i="121" a="1"/>
  <c r="H1719" i="121" s="1"/>
  <c r="I1719" i="121" a="1"/>
  <c r="I1719" i="121" s="1"/>
  <c r="L1720" i="121"/>
  <c r="E1720" i="121" l="1" a="1"/>
  <c r="E1720" i="121" s="1"/>
  <c r="I1720" i="121" a="1"/>
  <c r="I1720" i="121" s="1"/>
  <c r="B1721" i="121"/>
  <c r="D1720" i="121" a="1"/>
  <c r="D1720" i="121" s="1"/>
  <c r="H1720" i="121" a="1"/>
  <c r="H1720" i="121" s="1"/>
  <c r="C1720" i="121"/>
  <c r="G1720" i="121" a="1"/>
  <c r="G1720" i="121" s="1"/>
  <c r="K1719" i="121" a="1"/>
  <c r="K1719" i="121" s="1"/>
  <c r="J1719" i="121" a="1"/>
  <c r="J1719" i="121" s="1"/>
  <c r="L1721" i="121"/>
  <c r="K1720" i="121" l="1" a="1"/>
  <c r="K1720" i="121" s="1"/>
  <c r="J1720" i="121" a="1"/>
  <c r="J1720" i="121" s="1"/>
  <c r="G1721" i="121" a="1"/>
  <c r="G1721" i="121" s="1"/>
  <c r="E1721" i="121" a="1"/>
  <c r="E1721" i="121" s="1"/>
  <c r="H1721" i="121" a="1"/>
  <c r="H1721" i="121" s="1"/>
  <c r="I1721" i="121" a="1"/>
  <c r="I1721" i="121" s="1"/>
  <c r="D1721" i="121" a="1"/>
  <c r="D1721" i="121" s="1"/>
  <c r="B1722" i="121"/>
  <c r="C1721" i="121"/>
  <c r="L1722" i="121"/>
  <c r="I1722" i="121" l="1" a="1"/>
  <c r="I1722" i="121" s="1"/>
  <c r="B1723" i="121"/>
  <c r="E1722" i="121" a="1"/>
  <c r="E1722" i="121" s="1"/>
  <c r="C1722" i="121"/>
  <c r="D1722" i="121" a="1"/>
  <c r="D1722" i="121" s="1"/>
  <c r="H1722" i="121" a="1"/>
  <c r="H1722" i="121" s="1"/>
  <c r="G1722" i="121" a="1"/>
  <c r="G1722" i="121" s="1"/>
  <c r="J1721" i="121" a="1"/>
  <c r="J1721" i="121" s="1"/>
  <c r="K1721" i="121" a="1"/>
  <c r="K1721" i="121" s="1"/>
  <c r="L1723" i="121"/>
  <c r="K1722" i="121" l="1" a="1"/>
  <c r="K1722" i="121" s="1"/>
  <c r="J1722" i="121" a="1"/>
  <c r="J1722" i="121" s="1"/>
  <c r="C1723" i="121"/>
  <c r="I1723" i="121" a="1"/>
  <c r="I1723" i="121" s="1"/>
  <c r="E1723" i="121" a="1"/>
  <c r="E1723" i="121" s="1"/>
  <c r="D1723" i="121" a="1"/>
  <c r="D1723" i="121" s="1"/>
  <c r="B1724" i="121"/>
  <c r="G1723" i="121" a="1"/>
  <c r="G1723" i="121" s="1"/>
  <c r="H1723" i="121" a="1"/>
  <c r="H1723" i="121" s="1"/>
  <c r="L1724" i="121"/>
  <c r="K1723" i="121" l="1" a="1"/>
  <c r="K1723" i="121" s="1"/>
  <c r="J1723" i="121" a="1"/>
  <c r="J1723" i="121" s="1"/>
  <c r="E1724" i="121" a="1"/>
  <c r="E1724" i="121" s="1"/>
  <c r="B1725" i="121"/>
  <c r="C1724" i="121"/>
  <c r="I1724" i="121" a="1"/>
  <c r="I1724" i="121" s="1"/>
  <c r="G1724" i="121" a="1"/>
  <c r="G1724" i="121" s="1"/>
  <c r="D1724" i="121" a="1"/>
  <c r="D1724" i="121" s="1"/>
  <c r="H1724" i="121" a="1"/>
  <c r="H1724" i="121" s="1"/>
  <c r="L1725" i="121"/>
  <c r="K1724" i="121" l="1" a="1"/>
  <c r="K1724" i="121" s="1"/>
  <c r="J1724" i="121" a="1"/>
  <c r="J1724" i="121" s="1"/>
  <c r="E1725" i="121" a="1"/>
  <c r="E1725" i="121" s="1"/>
  <c r="G1725" i="121" a="1"/>
  <c r="G1725" i="121" s="1"/>
  <c r="H1725" i="121" a="1"/>
  <c r="H1725" i="121" s="1"/>
  <c r="D1725" i="121" a="1"/>
  <c r="D1725" i="121" s="1"/>
  <c r="I1725" i="121" a="1"/>
  <c r="I1725" i="121" s="1"/>
  <c r="B1726" i="121"/>
  <c r="C1725" i="121"/>
  <c r="L1726" i="121"/>
  <c r="B1727" i="121" l="1"/>
  <c r="C1726" i="121"/>
  <c r="H1726" i="121" a="1"/>
  <c r="H1726" i="121" s="1"/>
  <c r="G1726" i="121" a="1"/>
  <c r="G1726" i="121" s="1"/>
  <c r="I1726" i="121" a="1"/>
  <c r="I1726" i="121" s="1"/>
  <c r="D1726" i="121" a="1"/>
  <c r="D1726" i="121" s="1"/>
  <c r="E1726" i="121" a="1"/>
  <c r="E1726" i="121" s="1"/>
  <c r="J1725" i="121" a="1"/>
  <c r="J1725" i="121" s="1"/>
  <c r="K1725" i="121" a="1"/>
  <c r="K1725" i="121" s="1"/>
  <c r="L1727" i="121"/>
  <c r="J1726" i="121" l="1" a="1"/>
  <c r="J1726" i="121" s="1"/>
  <c r="K1726" i="121" a="1"/>
  <c r="K1726" i="121" s="1"/>
  <c r="H1727" i="121" a="1"/>
  <c r="H1727" i="121" s="1"/>
  <c r="E1727" i="121" a="1"/>
  <c r="E1727" i="121" s="1"/>
  <c r="G1727" i="121" a="1"/>
  <c r="G1727" i="121" s="1"/>
  <c r="I1727" i="121" a="1"/>
  <c r="I1727" i="121" s="1"/>
  <c r="C1727" i="121"/>
  <c r="B1728" i="121"/>
  <c r="D1727" i="121" a="1"/>
  <c r="D1727" i="121" s="1"/>
  <c r="L1728" i="121"/>
  <c r="E1728" i="121" l="1" a="1"/>
  <c r="E1728" i="121" s="1"/>
  <c r="I1728" i="121" a="1"/>
  <c r="I1728" i="121" s="1"/>
  <c r="C1728" i="121"/>
  <c r="B1729" i="121"/>
  <c r="H1728" i="121" a="1"/>
  <c r="H1728" i="121" s="1"/>
  <c r="D1728" i="121" a="1"/>
  <c r="D1728" i="121" s="1"/>
  <c r="G1728" i="121" a="1"/>
  <c r="G1728" i="121" s="1"/>
  <c r="J1727" i="121" a="1"/>
  <c r="J1727" i="121" s="1"/>
  <c r="K1727" i="121" a="1"/>
  <c r="K1727" i="121" s="1"/>
  <c r="L1729" i="121"/>
  <c r="K1728" i="121" l="1" a="1"/>
  <c r="K1728" i="121" s="1"/>
  <c r="J1728" i="121" a="1"/>
  <c r="J1728" i="121" s="1"/>
  <c r="C1729" i="121"/>
  <c r="I1729" i="121" a="1"/>
  <c r="I1729" i="121" s="1"/>
  <c r="D1729" i="121" a="1"/>
  <c r="D1729" i="121" s="1"/>
  <c r="B1730" i="121"/>
  <c r="E1729" i="121" a="1"/>
  <c r="E1729" i="121" s="1"/>
  <c r="G1729" i="121" a="1"/>
  <c r="G1729" i="121" s="1"/>
  <c r="H1729" i="121" a="1"/>
  <c r="H1729" i="121" s="1"/>
  <c r="L1730" i="121"/>
  <c r="J1729" i="121" l="1" a="1"/>
  <c r="J1729" i="121" s="1"/>
  <c r="K1729" i="121" a="1"/>
  <c r="K1729" i="121" s="1"/>
  <c r="I1730" i="121" a="1"/>
  <c r="I1730" i="121" s="1"/>
  <c r="G1730" i="121" a="1"/>
  <c r="G1730" i="121" s="1"/>
  <c r="D1730" i="121" a="1"/>
  <c r="D1730" i="121" s="1"/>
  <c r="H1730" i="121" a="1"/>
  <c r="H1730" i="121" s="1"/>
  <c r="E1730" i="121" a="1"/>
  <c r="E1730" i="121" s="1"/>
  <c r="B1731" i="121"/>
  <c r="C1730" i="121"/>
  <c r="L1731" i="121"/>
  <c r="E1731" i="121" l="1" a="1"/>
  <c r="E1731" i="121" s="1"/>
  <c r="H1731" i="121" a="1"/>
  <c r="H1731" i="121" s="1"/>
  <c r="B1732" i="121"/>
  <c r="C1731" i="121"/>
  <c r="I1731" i="121" a="1"/>
  <c r="I1731" i="121" s="1"/>
  <c r="G1731" i="121" a="1"/>
  <c r="G1731" i="121" s="1"/>
  <c r="D1731" i="121" a="1"/>
  <c r="D1731" i="121" s="1"/>
  <c r="J1730" i="121" a="1"/>
  <c r="J1730" i="121" s="1"/>
  <c r="K1730" i="121" a="1"/>
  <c r="K1730" i="121" s="1"/>
  <c r="L1732" i="121"/>
  <c r="K1731" i="121" l="1" a="1"/>
  <c r="K1731" i="121" s="1"/>
  <c r="J1731" i="121" a="1"/>
  <c r="J1731" i="121" s="1"/>
  <c r="H1732" i="121" a="1"/>
  <c r="H1732" i="121" s="1"/>
  <c r="B1733" i="121"/>
  <c r="C1732" i="121"/>
  <c r="G1732" i="121" a="1"/>
  <c r="G1732" i="121" s="1"/>
  <c r="D1732" i="121" a="1"/>
  <c r="D1732" i="121" s="1"/>
  <c r="I1732" i="121" a="1"/>
  <c r="I1732" i="121" s="1"/>
  <c r="E1732" i="121" a="1"/>
  <c r="E1732" i="121" s="1"/>
  <c r="L1733" i="121"/>
  <c r="K1732" i="121" l="1" a="1"/>
  <c r="K1732" i="121" s="1"/>
  <c r="J1732" i="121" a="1"/>
  <c r="J1732" i="121" s="1"/>
  <c r="I1733" i="121" a="1"/>
  <c r="I1733" i="121" s="1"/>
  <c r="E1733" i="121" a="1"/>
  <c r="E1733" i="121" s="1"/>
  <c r="G1733" i="121" a="1"/>
  <c r="G1733" i="121" s="1"/>
  <c r="H1733" i="121" a="1"/>
  <c r="H1733" i="121" s="1"/>
  <c r="C1733" i="121"/>
  <c r="D1733" i="121" a="1"/>
  <c r="D1733" i="121" s="1"/>
  <c r="B1734" i="121"/>
  <c r="L1734" i="121"/>
  <c r="K1733" i="121" l="1" a="1"/>
  <c r="K1733" i="121" s="1"/>
  <c r="J1733" i="121" a="1"/>
  <c r="J1733" i="121" s="1"/>
  <c r="B1735" i="121"/>
  <c r="C1734" i="121"/>
  <c r="H1734" i="121" a="1"/>
  <c r="H1734" i="121" s="1"/>
  <c r="D1734" i="121" a="1"/>
  <c r="D1734" i="121" s="1"/>
  <c r="I1734" i="121" a="1"/>
  <c r="I1734" i="121" s="1"/>
  <c r="G1734" i="121" a="1"/>
  <c r="G1734" i="121" s="1"/>
  <c r="E1734" i="121" a="1"/>
  <c r="E1734" i="121" s="1"/>
  <c r="L1735" i="121"/>
  <c r="J1734" i="121" l="1" a="1"/>
  <c r="J1734" i="121" s="1"/>
  <c r="K1734" i="121" a="1"/>
  <c r="K1734" i="121" s="1"/>
  <c r="I1735" i="121" a="1"/>
  <c r="I1735" i="121" s="1"/>
  <c r="E1735" i="121" a="1"/>
  <c r="E1735" i="121" s="1"/>
  <c r="G1735" i="121" a="1"/>
  <c r="G1735" i="121" s="1"/>
  <c r="B1736" i="121"/>
  <c r="C1735" i="121"/>
  <c r="D1735" i="121" a="1"/>
  <c r="D1735" i="121" s="1"/>
  <c r="H1735" i="121" a="1"/>
  <c r="H1735" i="121" s="1"/>
  <c r="L1736" i="121"/>
  <c r="E1736" i="121" l="1" a="1"/>
  <c r="E1736" i="121" s="1"/>
  <c r="I1736" i="121" a="1"/>
  <c r="I1736" i="121" s="1"/>
  <c r="C1736" i="121"/>
  <c r="G1736" i="121" a="1"/>
  <c r="G1736" i="121" s="1"/>
  <c r="B1737" i="121"/>
  <c r="H1736" i="121" a="1"/>
  <c r="H1736" i="121" s="1"/>
  <c r="D1736" i="121" a="1"/>
  <c r="D1736" i="121" s="1"/>
  <c r="K1735" i="121" a="1"/>
  <c r="K1735" i="121" s="1"/>
  <c r="J1735" i="121" a="1"/>
  <c r="J1735" i="121" s="1"/>
  <c r="L1737" i="121"/>
  <c r="I1737" i="121" l="1" a="1"/>
  <c r="I1737" i="121" s="1"/>
  <c r="C1737" i="121"/>
  <c r="B1738" i="121"/>
  <c r="H1737" i="121" a="1"/>
  <c r="H1737" i="121" s="1"/>
  <c r="G1737" i="121" a="1"/>
  <c r="G1737" i="121" s="1"/>
  <c r="E1737" i="121" a="1"/>
  <c r="E1737" i="121" s="1"/>
  <c r="D1737" i="121" a="1"/>
  <c r="D1737" i="121" s="1"/>
  <c r="J1736" i="121" a="1"/>
  <c r="J1736" i="121" s="1"/>
  <c r="K1736" i="121" a="1"/>
  <c r="K1736" i="121" s="1"/>
  <c r="L1738" i="121"/>
  <c r="J1737" i="121" l="1" a="1"/>
  <c r="J1737" i="121" s="1"/>
  <c r="K1737" i="121" a="1"/>
  <c r="K1737" i="121" s="1"/>
  <c r="C1738" i="121"/>
  <c r="G1738" i="121" a="1"/>
  <c r="G1738" i="121" s="1"/>
  <c r="D1738" i="121" a="1"/>
  <c r="D1738" i="121" s="1"/>
  <c r="H1738" i="121" a="1"/>
  <c r="H1738" i="121" s="1"/>
  <c r="E1738" i="121" a="1"/>
  <c r="E1738" i="121" s="1"/>
  <c r="B1739" i="121"/>
  <c r="I1738" i="121" a="1"/>
  <c r="I1738" i="121" s="1"/>
  <c r="L1739" i="121"/>
  <c r="E1739" i="121" l="1" a="1"/>
  <c r="E1739" i="121" s="1"/>
  <c r="H1739" i="121" a="1"/>
  <c r="H1739" i="121" s="1"/>
  <c r="B1740" i="121"/>
  <c r="C1739" i="121"/>
  <c r="I1739" i="121" a="1"/>
  <c r="I1739" i="121" s="1"/>
  <c r="D1739" i="121" a="1"/>
  <c r="D1739" i="121" s="1"/>
  <c r="G1739" i="121" a="1"/>
  <c r="G1739" i="121" s="1"/>
  <c r="K1738" i="121" a="1"/>
  <c r="K1738" i="121" s="1"/>
  <c r="J1738" i="121" a="1"/>
  <c r="J1738" i="121" s="1"/>
  <c r="L1740" i="121"/>
  <c r="J1739" i="121" l="1" a="1"/>
  <c r="J1739" i="121" s="1"/>
  <c r="K1739" i="121" a="1"/>
  <c r="K1739" i="121" s="1"/>
  <c r="I1740" i="121" a="1"/>
  <c r="I1740" i="121" s="1"/>
  <c r="E1740" i="121" a="1"/>
  <c r="E1740" i="121" s="1"/>
  <c r="B1741" i="121"/>
  <c r="C1740" i="121"/>
  <c r="D1740" i="121" a="1"/>
  <c r="D1740" i="121" s="1"/>
  <c r="H1740" i="121" a="1"/>
  <c r="H1740" i="121" s="1"/>
  <c r="G1740" i="121" a="1"/>
  <c r="G1740" i="121" s="1"/>
  <c r="L1741" i="121"/>
  <c r="K1740" i="121" l="1" a="1"/>
  <c r="K1740" i="121" s="1"/>
  <c r="J1740" i="121" a="1"/>
  <c r="J1740" i="121" s="1"/>
  <c r="C1741" i="121"/>
  <c r="G1741" i="121" a="1"/>
  <c r="G1741" i="121" s="1"/>
  <c r="H1741" i="121" a="1"/>
  <c r="H1741" i="121" s="1"/>
  <c r="E1741" i="121" a="1"/>
  <c r="E1741" i="121" s="1"/>
  <c r="I1741" i="121" a="1"/>
  <c r="I1741" i="121" s="1"/>
  <c r="D1741" i="121" a="1"/>
  <c r="D1741" i="121" s="1"/>
  <c r="B1742" i="121"/>
  <c r="L1742" i="121"/>
  <c r="J1741" i="121" l="1" a="1"/>
  <c r="J1741" i="121" s="1"/>
  <c r="K1741" i="121" a="1"/>
  <c r="K1741" i="121" s="1"/>
  <c r="B1743" i="121"/>
  <c r="C1742" i="121"/>
  <c r="G1742" i="121" a="1"/>
  <c r="G1742" i="121" s="1"/>
  <c r="D1742" i="121" a="1"/>
  <c r="D1742" i="121" s="1"/>
  <c r="H1742" i="121" a="1"/>
  <c r="H1742" i="121" s="1"/>
  <c r="I1742" i="121" a="1"/>
  <c r="I1742" i="121" s="1"/>
  <c r="E1742" i="121" a="1"/>
  <c r="E1742" i="121" s="1"/>
  <c r="L1743" i="121"/>
  <c r="J1742" i="121" l="1" a="1"/>
  <c r="J1742" i="121" s="1"/>
  <c r="K1742" i="121" a="1"/>
  <c r="K1742" i="121" s="1"/>
  <c r="C1743" i="121"/>
  <c r="I1743" i="121" a="1"/>
  <c r="I1743" i="121" s="1"/>
  <c r="E1743" i="121" a="1"/>
  <c r="E1743" i="121" s="1"/>
  <c r="G1743" i="121" a="1"/>
  <c r="G1743" i="121" s="1"/>
  <c r="H1743" i="121" a="1"/>
  <c r="H1743" i="121" s="1"/>
  <c r="B1744" i="121"/>
  <c r="D1743" i="121" a="1"/>
  <c r="D1743" i="121" s="1"/>
  <c r="L1744" i="121"/>
  <c r="E1744" i="121" l="1" a="1"/>
  <c r="E1744" i="121" s="1"/>
  <c r="I1744" i="121" a="1"/>
  <c r="I1744" i="121" s="1"/>
  <c r="B1745" i="121"/>
  <c r="C1744" i="121"/>
  <c r="H1744" i="121" a="1"/>
  <c r="H1744" i="121" s="1"/>
  <c r="G1744" i="121" a="1"/>
  <c r="G1744" i="121" s="1"/>
  <c r="D1744" i="121" a="1"/>
  <c r="D1744" i="121" s="1"/>
  <c r="K1743" i="121" a="1"/>
  <c r="K1743" i="121" s="1"/>
  <c r="J1743" i="121" a="1"/>
  <c r="J1743" i="121" s="1"/>
  <c r="L1745" i="121"/>
  <c r="J1744" i="121" l="1" a="1"/>
  <c r="J1744" i="121" s="1"/>
  <c r="K1744" i="121" a="1"/>
  <c r="K1744" i="121" s="1"/>
  <c r="D1745" i="121" a="1"/>
  <c r="D1745" i="121" s="1"/>
  <c r="C1745" i="121"/>
  <c r="G1745" i="121" a="1"/>
  <c r="G1745" i="121" s="1"/>
  <c r="B1746" i="121"/>
  <c r="H1745" i="121" a="1"/>
  <c r="H1745" i="121" s="1"/>
  <c r="E1745" i="121" a="1"/>
  <c r="E1745" i="121" s="1"/>
  <c r="I1745" i="121" a="1"/>
  <c r="I1745" i="121" s="1"/>
  <c r="L1746" i="121"/>
  <c r="D1746" i="121" l="1" a="1"/>
  <c r="D1746" i="121" s="1"/>
  <c r="H1746" i="121" a="1"/>
  <c r="H1746" i="121" s="1"/>
  <c r="E1746" i="121" a="1"/>
  <c r="E1746" i="121" s="1"/>
  <c r="C1746" i="121"/>
  <c r="B1747" i="121"/>
  <c r="I1746" i="121" a="1"/>
  <c r="I1746" i="121" s="1"/>
  <c r="G1746" i="121" a="1"/>
  <c r="G1746" i="121" s="1"/>
  <c r="K1745" i="121" a="1"/>
  <c r="K1745" i="121" s="1"/>
  <c r="J1745" i="121" a="1"/>
  <c r="J1745" i="121" s="1"/>
  <c r="L1747" i="121"/>
  <c r="K1746" i="121" l="1" a="1"/>
  <c r="K1746" i="121" s="1"/>
  <c r="J1746" i="121" a="1"/>
  <c r="J1746" i="121" s="1"/>
  <c r="G1747" i="121" a="1"/>
  <c r="G1747" i="121" s="1"/>
  <c r="E1747" i="121" a="1"/>
  <c r="E1747" i="121" s="1"/>
  <c r="H1747" i="121" a="1"/>
  <c r="H1747" i="121" s="1"/>
  <c r="B1748" i="121"/>
  <c r="C1747" i="121"/>
  <c r="I1747" i="121" a="1"/>
  <c r="I1747" i="121" s="1"/>
  <c r="D1747" i="121" a="1"/>
  <c r="D1747" i="121" s="1"/>
  <c r="L1748" i="121"/>
  <c r="H1748" i="121" l="1" a="1"/>
  <c r="H1748" i="121" s="1"/>
  <c r="E1748" i="121" a="1"/>
  <c r="E1748" i="121" s="1"/>
  <c r="B1749" i="121"/>
  <c r="C1748" i="121"/>
  <c r="G1748" i="121" a="1"/>
  <c r="G1748" i="121" s="1"/>
  <c r="D1748" i="121" a="1"/>
  <c r="D1748" i="121" s="1"/>
  <c r="I1748" i="121" a="1"/>
  <c r="I1748" i="121" s="1"/>
  <c r="K1747" i="121" a="1"/>
  <c r="K1747" i="121" s="1"/>
  <c r="J1747" i="121" a="1"/>
  <c r="J1747" i="121" s="1"/>
  <c r="L1749" i="121"/>
  <c r="J1748" i="121" l="1" a="1"/>
  <c r="J1748" i="121" s="1"/>
  <c r="K1748" i="121" a="1"/>
  <c r="K1748" i="121" s="1"/>
  <c r="G1749" i="121" a="1"/>
  <c r="G1749" i="121" s="1"/>
  <c r="H1749" i="121" a="1"/>
  <c r="H1749" i="121" s="1"/>
  <c r="B1750" i="121"/>
  <c r="D1749" i="121" a="1"/>
  <c r="D1749" i="121" s="1"/>
  <c r="C1749" i="121"/>
  <c r="I1749" i="121" a="1"/>
  <c r="I1749" i="121" s="1"/>
  <c r="E1749" i="121" a="1"/>
  <c r="E1749" i="121" s="1"/>
  <c r="L1750" i="121"/>
  <c r="B1751" i="121" l="1"/>
  <c r="C1750" i="121"/>
  <c r="E1750" i="121" a="1"/>
  <c r="E1750" i="121" s="1"/>
  <c r="I1750" i="121" a="1"/>
  <c r="I1750" i="121" s="1"/>
  <c r="D1750" i="121" a="1"/>
  <c r="D1750" i="121" s="1"/>
  <c r="H1750" i="121" a="1"/>
  <c r="H1750" i="121" s="1"/>
  <c r="G1750" i="121" a="1"/>
  <c r="G1750" i="121" s="1"/>
  <c r="J1749" i="121" a="1"/>
  <c r="J1749" i="121" s="1"/>
  <c r="K1749" i="121" a="1"/>
  <c r="K1749" i="121" s="1"/>
  <c r="L1751" i="121"/>
  <c r="J1750" i="121" l="1" a="1"/>
  <c r="J1750" i="121" s="1"/>
  <c r="K1750" i="121" a="1"/>
  <c r="K1750" i="121" s="1"/>
  <c r="I1751" i="121" a="1"/>
  <c r="I1751" i="121" s="1"/>
  <c r="E1751" i="121" a="1"/>
  <c r="E1751" i="121" s="1"/>
  <c r="G1751" i="121" a="1"/>
  <c r="G1751" i="121" s="1"/>
  <c r="D1751" i="121" a="1"/>
  <c r="D1751" i="121" s="1"/>
  <c r="C1751" i="121"/>
  <c r="B1752" i="121"/>
  <c r="H1751" i="121" a="1"/>
  <c r="H1751" i="121" s="1"/>
  <c r="L1752" i="121"/>
  <c r="E1752" i="121" l="1" a="1"/>
  <c r="E1752" i="121" s="1"/>
  <c r="I1752" i="121" a="1"/>
  <c r="I1752" i="121" s="1"/>
  <c r="H1752" i="121" a="1"/>
  <c r="H1752" i="121" s="1"/>
  <c r="B1753" i="121"/>
  <c r="D1752" i="121" a="1"/>
  <c r="D1752" i="121" s="1"/>
  <c r="C1752" i="121"/>
  <c r="G1752" i="121" a="1"/>
  <c r="G1752" i="121" s="1"/>
  <c r="J1751" i="121" a="1"/>
  <c r="J1751" i="121" s="1"/>
  <c r="K1751" i="121" a="1"/>
  <c r="K1751" i="121" s="1"/>
  <c r="L1753" i="121"/>
  <c r="K1752" i="121" l="1" a="1"/>
  <c r="K1752" i="121" s="1"/>
  <c r="J1752" i="121" a="1"/>
  <c r="J1752" i="121" s="1"/>
  <c r="E1753" i="121" a="1"/>
  <c r="E1753" i="121" s="1"/>
  <c r="G1753" i="121" a="1"/>
  <c r="G1753" i="121" s="1"/>
  <c r="I1753" i="121" a="1"/>
  <c r="I1753" i="121" s="1"/>
  <c r="D1753" i="121" a="1"/>
  <c r="D1753" i="121" s="1"/>
  <c r="B1754" i="121"/>
  <c r="C1753" i="121"/>
  <c r="H1753" i="121" a="1"/>
  <c r="H1753" i="121" s="1"/>
  <c r="L1754" i="121"/>
  <c r="I1754" i="121" l="1" a="1"/>
  <c r="I1754" i="121" s="1"/>
  <c r="D1754" i="121" a="1"/>
  <c r="D1754" i="121" s="1"/>
  <c r="H1754" i="121" a="1"/>
  <c r="H1754" i="121" s="1"/>
  <c r="E1754" i="121" a="1"/>
  <c r="E1754" i="121" s="1"/>
  <c r="C1754" i="121"/>
  <c r="G1754" i="121" a="1"/>
  <c r="G1754" i="121" s="1"/>
  <c r="B1755" i="121"/>
  <c r="J1753" i="121" a="1"/>
  <c r="J1753" i="121" s="1"/>
  <c r="K1753" i="121" a="1"/>
  <c r="K1753" i="121" s="1"/>
  <c r="L1755" i="121"/>
  <c r="H1755" i="121" l="1" a="1"/>
  <c r="H1755" i="121" s="1"/>
  <c r="B1756" i="121"/>
  <c r="C1755" i="121"/>
  <c r="I1755" i="121" a="1"/>
  <c r="I1755" i="121" s="1"/>
  <c r="E1755" i="121" a="1"/>
  <c r="E1755" i="121" s="1"/>
  <c r="D1755" i="121" a="1"/>
  <c r="D1755" i="121" s="1"/>
  <c r="G1755" i="121" a="1"/>
  <c r="G1755" i="121" s="1"/>
  <c r="J1754" i="121" a="1"/>
  <c r="J1754" i="121" s="1"/>
  <c r="K1754" i="121" a="1"/>
  <c r="K1754" i="121" s="1"/>
  <c r="L1756" i="121"/>
  <c r="K1755" i="121" l="1" a="1"/>
  <c r="K1755" i="121" s="1"/>
  <c r="J1755" i="121" a="1"/>
  <c r="J1755" i="121" s="1"/>
  <c r="I1756" i="121" a="1"/>
  <c r="I1756" i="121" s="1"/>
  <c r="B1757" i="121"/>
  <c r="C1756" i="121"/>
  <c r="G1756" i="121" a="1"/>
  <c r="G1756" i="121" s="1"/>
  <c r="D1756" i="121" a="1"/>
  <c r="D1756" i="121" s="1"/>
  <c r="E1756" i="121" a="1"/>
  <c r="E1756" i="121" s="1"/>
  <c r="H1756" i="121" a="1"/>
  <c r="H1756" i="121" s="1"/>
  <c r="L1757" i="121"/>
  <c r="K1756" i="121" l="1" a="1"/>
  <c r="K1756" i="121" s="1"/>
  <c r="J1756" i="121" a="1"/>
  <c r="J1756" i="121" s="1"/>
  <c r="B1758" i="121"/>
  <c r="I1757" i="121" a="1"/>
  <c r="I1757" i="121" s="1"/>
  <c r="G1757" i="121" a="1"/>
  <c r="G1757" i="121" s="1"/>
  <c r="H1757" i="121" a="1"/>
  <c r="H1757" i="121" s="1"/>
  <c r="D1757" i="121" a="1"/>
  <c r="D1757" i="121" s="1"/>
  <c r="C1757" i="121"/>
  <c r="E1757" i="121" a="1"/>
  <c r="E1757" i="121" s="1"/>
  <c r="L1758" i="121"/>
  <c r="K1757" i="121" l="1" a="1"/>
  <c r="K1757" i="121" s="1"/>
  <c r="J1757" i="121" a="1"/>
  <c r="J1757" i="121" s="1"/>
  <c r="B1759" i="121"/>
  <c r="C1758" i="121"/>
  <c r="H1758" i="121" a="1"/>
  <c r="H1758" i="121" s="1"/>
  <c r="I1758" i="121" a="1"/>
  <c r="I1758" i="121" s="1"/>
  <c r="G1758" i="121" a="1"/>
  <c r="G1758" i="121" s="1"/>
  <c r="E1758" i="121" a="1"/>
  <c r="E1758" i="121" s="1"/>
  <c r="D1758" i="121" a="1"/>
  <c r="D1758" i="121" s="1"/>
  <c r="L1759" i="121"/>
  <c r="J1758" i="121" l="1" a="1"/>
  <c r="J1758" i="121" s="1"/>
  <c r="K1758" i="121" a="1"/>
  <c r="K1758" i="121" s="1"/>
  <c r="E1759" i="121" a="1"/>
  <c r="E1759" i="121" s="1"/>
  <c r="G1759" i="121" a="1"/>
  <c r="G1759" i="121" s="1"/>
  <c r="I1759" i="121" a="1"/>
  <c r="I1759" i="121" s="1"/>
  <c r="C1759" i="121"/>
  <c r="H1759" i="121" a="1"/>
  <c r="H1759" i="121" s="1"/>
  <c r="D1759" i="121" a="1"/>
  <c r="D1759" i="121" s="1"/>
  <c r="B1760" i="121"/>
  <c r="L1760" i="121"/>
  <c r="J1759" i="121" l="1" a="1"/>
  <c r="J1759" i="121" s="1"/>
  <c r="K1759" i="121" a="1"/>
  <c r="K1759" i="121" s="1"/>
  <c r="I1760" i="121" a="1"/>
  <c r="I1760" i="121" s="1"/>
  <c r="C1760" i="121"/>
  <c r="G1760" i="121" a="1"/>
  <c r="G1760" i="121" s="1"/>
  <c r="H1760" i="121" a="1"/>
  <c r="H1760" i="121" s="1"/>
  <c r="E1760" i="121" a="1"/>
  <c r="E1760" i="121" s="1"/>
  <c r="D1760" i="121" a="1"/>
  <c r="D1760" i="121" s="1"/>
  <c r="B1761" i="121"/>
  <c r="L1761" i="121"/>
  <c r="K1760" i="121" l="1" a="1"/>
  <c r="K1760" i="121" s="1"/>
  <c r="J1760" i="121" a="1"/>
  <c r="J1760" i="121" s="1"/>
  <c r="G1761" i="121" a="1"/>
  <c r="G1761" i="121" s="1"/>
  <c r="I1761" i="121" a="1"/>
  <c r="I1761" i="121" s="1"/>
  <c r="D1761" i="121" a="1"/>
  <c r="D1761" i="121" s="1"/>
  <c r="H1761" i="121" a="1"/>
  <c r="H1761" i="121" s="1"/>
  <c r="B1762" i="121"/>
  <c r="E1761" i="121" a="1"/>
  <c r="E1761" i="121" s="1"/>
  <c r="C1761" i="121"/>
  <c r="L1762" i="121"/>
  <c r="I1762" i="121" l="1" a="1"/>
  <c r="I1762" i="121" s="1"/>
  <c r="G1762" i="121" a="1"/>
  <c r="G1762" i="121" s="1"/>
  <c r="H1762" i="121" a="1"/>
  <c r="H1762" i="121" s="1"/>
  <c r="D1762" i="121" a="1"/>
  <c r="D1762" i="121" s="1"/>
  <c r="B1763" i="121"/>
  <c r="C1762" i="121"/>
  <c r="E1762" i="121" a="1"/>
  <c r="E1762" i="121" s="1"/>
  <c r="J1761" i="121" a="1"/>
  <c r="J1761" i="121" s="1"/>
  <c r="K1761" i="121" a="1"/>
  <c r="K1761" i="121" s="1"/>
  <c r="L1763" i="121"/>
  <c r="H1763" i="121" l="1" a="1"/>
  <c r="H1763" i="121" s="1"/>
  <c r="B1764" i="121"/>
  <c r="C1763" i="121"/>
  <c r="I1763" i="121" a="1"/>
  <c r="I1763" i="121" s="1"/>
  <c r="D1763" i="121" a="1"/>
  <c r="D1763" i="121" s="1"/>
  <c r="G1763" i="121" a="1"/>
  <c r="G1763" i="121" s="1"/>
  <c r="E1763" i="121" a="1"/>
  <c r="E1763" i="121" s="1"/>
  <c r="K1762" i="121" a="1"/>
  <c r="K1762" i="121" s="1"/>
  <c r="J1762" i="121" a="1"/>
  <c r="J1762" i="121" s="1"/>
  <c r="L1764" i="121"/>
  <c r="J1763" i="121" l="1" a="1"/>
  <c r="J1763" i="121" s="1"/>
  <c r="K1763" i="121" a="1"/>
  <c r="K1763" i="121" s="1"/>
  <c r="H1764" i="121" a="1"/>
  <c r="H1764" i="121" s="1"/>
  <c r="E1764" i="121" a="1"/>
  <c r="E1764" i="121" s="1"/>
  <c r="B1765" i="121"/>
  <c r="C1764" i="121"/>
  <c r="G1764" i="121" a="1"/>
  <c r="G1764" i="121" s="1"/>
  <c r="D1764" i="121" a="1"/>
  <c r="D1764" i="121" s="1"/>
  <c r="I1764" i="121" a="1"/>
  <c r="I1764" i="121" s="1"/>
  <c r="L1765" i="121"/>
  <c r="K1764" i="121" l="1" a="1"/>
  <c r="K1764" i="121" s="1"/>
  <c r="J1764" i="121" a="1"/>
  <c r="J1764" i="121" s="1"/>
  <c r="B1766" i="121"/>
  <c r="E1765" i="121" a="1"/>
  <c r="E1765" i="121" s="1"/>
  <c r="G1765" i="121" a="1"/>
  <c r="G1765" i="121" s="1"/>
  <c r="H1765" i="121" a="1"/>
  <c r="H1765" i="121" s="1"/>
  <c r="C1765" i="121"/>
  <c r="I1765" i="121" a="1"/>
  <c r="I1765" i="121" s="1"/>
  <c r="D1765" i="121" a="1"/>
  <c r="D1765" i="121" s="1"/>
  <c r="L1766" i="121"/>
  <c r="K1765" i="121" l="1" a="1"/>
  <c r="K1765" i="121" s="1"/>
  <c r="J1765" i="121" a="1"/>
  <c r="J1765" i="121" s="1"/>
  <c r="B1767" i="121"/>
  <c r="D1766" i="121" a="1"/>
  <c r="D1766" i="121" s="1"/>
  <c r="G1766" i="121" a="1"/>
  <c r="G1766" i="121" s="1"/>
  <c r="I1766" i="121" a="1"/>
  <c r="I1766" i="121" s="1"/>
  <c r="E1766" i="121" a="1"/>
  <c r="E1766" i="121" s="1"/>
  <c r="C1766" i="121"/>
  <c r="H1766" i="121" a="1"/>
  <c r="H1766" i="121" s="1"/>
  <c r="L1767" i="121"/>
  <c r="J1766" i="121" l="1" a="1"/>
  <c r="J1766" i="121" s="1"/>
  <c r="K1766" i="121" a="1"/>
  <c r="K1766" i="121" s="1"/>
  <c r="D1767" i="121" a="1"/>
  <c r="D1767" i="121" s="1"/>
  <c r="B1768" i="121"/>
  <c r="G1767" i="121" a="1"/>
  <c r="G1767" i="121" s="1"/>
  <c r="E1767" i="121" a="1"/>
  <c r="E1767" i="121" s="1"/>
  <c r="H1767" i="121" a="1"/>
  <c r="H1767" i="121" s="1"/>
  <c r="C1767" i="121"/>
  <c r="I1767" i="121" a="1"/>
  <c r="I1767" i="121" s="1"/>
  <c r="L1768" i="121"/>
  <c r="J1767" i="121" l="1" a="1"/>
  <c r="J1767" i="121" s="1"/>
  <c r="K1767" i="121" a="1"/>
  <c r="K1767" i="121" s="1"/>
  <c r="E1768" i="121" a="1"/>
  <c r="E1768" i="121" s="1"/>
  <c r="I1768" i="121" a="1"/>
  <c r="I1768" i="121" s="1"/>
  <c r="G1768" i="121" a="1"/>
  <c r="G1768" i="121" s="1"/>
  <c r="C1768" i="121"/>
  <c r="D1768" i="121" a="1"/>
  <c r="D1768" i="121" s="1"/>
  <c r="B1769" i="121"/>
  <c r="H1768" i="121" a="1"/>
  <c r="H1768" i="121" s="1"/>
  <c r="L1769" i="121"/>
  <c r="I1769" i="121" l="1" a="1"/>
  <c r="I1769" i="121" s="1"/>
  <c r="D1769" i="121" a="1"/>
  <c r="D1769" i="121" s="1"/>
  <c r="C1769" i="121"/>
  <c r="G1769" i="121" a="1"/>
  <c r="G1769" i="121" s="1"/>
  <c r="B1770" i="121"/>
  <c r="H1769" i="121" a="1"/>
  <c r="H1769" i="121" s="1"/>
  <c r="E1769" i="121" a="1"/>
  <c r="E1769" i="121" s="1"/>
  <c r="J1768" i="121" a="1"/>
  <c r="J1768" i="121" s="1"/>
  <c r="K1768" i="121" a="1"/>
  <c r="K1768" i="121" s="1"/>
  <c r="L1770" i="121"/>
  <c r="D1770" i="121" l="1" a="1"/>
  <c r="D1770" i="121" s="1"/>
  <c r="H1770" i="121" a="1"/>
  <c r="H1770" i="121" s="1"/>
  <c r="E1770" i="121" a="1"/>
  <c r="E1770" i="121" s="1"/>
  <c r="I1770" i="121" a="1"/>
  <c r="I1770" i="121" s="1"/>
  <c r="B1771" i="121"/>
  <c r="G1770" i="121" a="1"/>
  <c r="G1770" i="121" s="1"/>
  <c r="C1770" i="121"/>
  <c r="J1769" i="121" a="1"/>
  <c r="J1769" i="121" s="1"/>
  <c r="K1769" i="121" a="1"/>
  <c r="K1769" i="121" s="1"/>
  <c r="L1771" i="121"/>
  <c r="J1770" i="121" l="1" a="1"/>
  <c r="J1770" i="121" s="1"/>
  <c r="K1770" i="121" a="1"/>
  <c r="K1770" i="121" s="1"/>
  <c r="D1771" i="121" a="1"/>
  <c r="D1771" i="121" s="1"/>
  <c r="H1771" i="121" a="1"/>
  <c r="H1771" i="121" s="1"/>
  <c r="B1772" i="121"/>
  <c r="C1771" i="121"/>
  <c r="I1771" i="121" a="1"/>
  <c r="I1771" i="121" s="1"/>
  <c r="E1771" i="121" a="1"/>
  <c r="E1771" i="121" s="1"/>
  <c r="G1771" i="121" a="1"/>
  <c r="G1771" i="121" s="1"/>
  <c r="L1772" i="121"/>
  <c r="E1772" i="121" l="1" a="1"/>
  <c r="E1772" i="121" s="1"/>
  <c r="G1772" i="121" a="1"/>
  <c r="G1772" i="121" s="1"/>
  <c r="B1773" i="121"/>
  <c r="C1772" i="121"/>
  <c r="D1772" i="121" a="1"/>
  <c r="D1772" i="121" s="1"/>
  <c r="H1772" i="121" a="1"/>
  <c r="H1772" i="121" s="1"/>
  <c r="I1772" i="121" a="1"/>
  <c r="I1772" i="121" s="1"/>
  <c r="J1771" i="121" a="1"/>
  <c r="J1771" i="121" s="1"/>
  <c r="K1771" i="121" a="1"/>
  <c r="K1771" i="121" s="1"/>
  <c r="L1773" i="121"/>
  <c r="C1773" i="121" l="1"/>
  <c r="B1774" i="121"/>
  <c r="G1773" i="121" a="1"/>
  <c r="G1773" i="121" s="1"/>
  <c r="H1773" i="121" a="1"/>
  <c r="H1773" i="121" s="1"/>
  <c r="I1773" i="121" a="1"/>
  <c r="I1773" i="121" s="1"/>
  <c r="E1773" i="121" a="1"/>
  <c r="E1773" i="121" s="1"/>
  <c r="D1773" i="121" a="1"/>
  <c r="D1773" i="121" s="1"/>
  <c r="K1772" i="121" a="1"/>
  <c r="K1772" i="121" s="1"/>
  <c r="J1772" i="121" a="1"/>
  <c r="J1772" i="121" s="1"/>
  <c r="L1774" i="121"/>
  <c r="K1773" i="121" l="1" a="1"/>
  <c r="K1773" i="121" s="1"/>
  <c r="J1773" i="121" a="1"/>
  <c r="J1773" i="121" s="1"/>
  <c r="B1775" i="121"/>
  <c r="C1774" i="121"/>
  <c r="G1774" i="121" a="1"/>
  <c r="G1774" i="121" s="1"/>
  <c r="E1774" i="121" a="1"/>
  <c r="E1774" i="121" s="1"/>
  <c r="D1774" i="121" a="1"/>
  <c r="D1774" i="121" s="1"/>
  <c r="I1774" i="121" a="1"/>
  <c r="I1774" i="121" s="1"/>
  <c r="H1774" i="121" a="1"/>
  <c r="H1774" i="121" s="1"/>
  <c r="L1775" i="121"/>
  <c r="J1774" i="121" l="1" a="1"/>
  <c r="J1774" i="121" s="1"/>
  <c r="K1774" i="121" a="1"/>
  <c r="K1774" i="121" s="1"/>
  <c r="I1775" i="121" a="1"/>
  <c r="I1775" i="121" s="1"/>
  <c r="C1775" i="121"/>
  <c r="E1775" i="121" a="1"/>
  <c r="E1775" i="121" s="1"/>
  <c r="G1775" i="121" a="1"/>
  <c r="G1775" i="121" s="1"/>
  <c r="D1775" i="121" a="1"/>
  <c r="D1775" i="121" s="1"/>
  <c r="H1775" i="121" a="1"/>
  <c r="H1775" i="121" s="1"/>
  <c r="B1776" i="121"/>
  <c r="L1776" i="121"/>
  <c r="E1776" i="121" l="1" a="1"/>
  <c r="E1776" i="121" s="1"/>
  <c r="I1776" i="121" a="1"/>
  <c r="I1776" i="121" s="1"/>
  <c r="H1776" i="121" a="1"/>
  <c r="H1776" i="121" s="1"/>
  <c r="G1776" i="121" a="1"/>
  <c r="G1776" i="121" s="1"/>
  <c r="D1776" i="121" a="1"/>
  <c r="D1776" i="121" s="1"/>
  <c r="C1776" i="121"/>
  <c r="B1777" i="121"/>
  <c r="J1775" i="121" a="1"/>
  <c r="J1775" i="121" s="1"/>
  <c r="K1775" i="121" a="1"/>
  <c r="K1775" i="121" s="1"/>
  <c r="L1777" i="121"/>
  <c r="I1777" i="121" l="1" a="1"/>
  <c r="I1777" i="121" s="1"/>
  <c r="D1777" i="121" a="1"/>
  <c r="D1777" i="121" s="1"/>
  <c r="C1777" i="121"/>
  <c r="G1777" i="121" a="1"/>
  <c r="G1777" i="121" s="1"/>
  <c r="E1777" i="121" a="1"/>
  <c r="E1777" i="121" s="1"/>
  <c r="H1777" i="121" a="1"/>
  <c r="H1777" i="121" s="1"/>
  <c r="B1778" i="121"/>
  <c r="K1776" i="121" a="1"/>
  <c r="K1776" i="121" s="1"/>
  <c r="J1776" i="121" a="1"/>
  <c r="J1776" i="121" s="1"/>
  <c r="L1778" i="121"/>
  <c r="D1778" i="121" l="1" a="1"/>
  <c r="D1778" i="121" s="1"/>
  <c r="H1778" i="121" a="1"/>
  <c r="H1778" i="121" s="1"/>
  <c r="E1778" i="121" a="1"/>
  <c r="E1778" i="121" s="1"/>
  <c r="C1778" i="121"/>
  <c r="B1779" i="121"/>
  <c r="G1778" i="121" a="1"/>
  <c r="G1778" i="121" s="1"/>
  <c r="I1778" i="121" a="1"/>
  <c r="I1778" i="121" s="1"/>
  <c r="K1777" i="121" a="1"/>
  <c r="K1777" i="121" s="1"/>
  <c r="J1777" i="121" a="1"/>
  <c r="J1777" i="121" s="1"/>
  <c r="L1779" i="121"/>
  <c r="K1778" i="121" l="1" a="1"/>
  <c r="K1778" i="121" s="1"/>
  <c r="J1778" i="121" a="1"/>
  <c r="J1778" i="121" s="1"/>
  <c r="E1779" i="121" a="1"/>
  <c r="E1779" i="121" s="1"/>
  <c r="H1779" i="121" a="1"/>
  <c r="H1779" i="121" s="1"/>
  <c r="B1780" i="121"/>
  <c r="C1779" i="121"/>
  <c r="I1779" i="121" a="1"/>
  <c r="I1779" i="121" s="1"/>
  <c r="G1779" i="121" a="1"/>
  <c r="G1779" i="121" s="1"/>
  <c r="D1779" i="121" a="1"/>
  <c r="D1779" i="121" s="1"/>
  <c r="L1780" i="121"/>
  <c r="J1779" i="121" l="1" a="1"/>
  <c r="J1779" i="121" s="1"/>
  <c r="K1779" i="121" a="1"/>
  <c r="K1779" i="121" s="1"/>
  <c r="I1780" i="121" a="1"/>
  <c r="I1780" i="121" s="1"/>
  <c r="H1780" i="121" a="1"/>
  <c r="H1780" i="121" s="1"/>
  <c r="B1781" i="121"/>
  <c r="C1780" i="121"/>
  <c r="G1780" i="121" a="1"/>
  <c r="G1780" i="121" s="1"/>
  <c r="D1780" i="121" a="1"/>
  <c r="D1780" i="121" s="1"/>
  <c r="E1780" i="121" a="1"/>
  <c r="E1780" i="121" s="1"/>
  <c r="L1781" i="121"/>
  <c r="K1780" i="121" l="1" a="1"/>
  <c r="K1780" i="121" s="1"/>
  <c r="J1780" i="121" a="1"/>
  <c r="J1780" i="121" s="1"/>
  <c r="C1781" i="121"/>
  <c r="G1781" i="121" a="1"/>
  <c r="G1781" i="121" s="1"/>
  <c r="H1781" i="121" a="1"/>
  <c r="H1781" i="121" s="1"/>
  <c r="B1782" i="121"/>
  <c r="D1781" i="121" a="1"/>
  <c r="D1781" i="121" s="1"/>
  <c r="I1781" i="121" a="1"/>
  <c r="I1781" i="121" s="1"/>
  <c r="E1781" i="121" a="1"/>
  <c r="E1781" i="121" s="1"/>
  <c r="L1782" i="121"/>
  <c r="I1782" i="121" l="1" a="1"/>
  <c r="I1782" i="121" s="1"/>
  <c r="H1782" i="121" a="1"/>
  <c r="H1782" i="121" s="1"/>
  <c r="D1782" i="121" a="1"/>
  <c r="D1782" i="121" s="1"/>
  <c r="B1783" i="121"/>
  <c r="G1782" i="121" a="1"/>
  <c r="G1782" i="121" s="1"/>
  <c r="C1782" i="121"/>
  <c r="E1782" i="121" a="1"/>
  <c r="E1782" i="121" s="1"/>
  <c r="K1781" i="121" a="1"/>
  <c r="K1781" i="121" s="1"/>
  <c r="J1781" i="121" a="1"/>
  <c r="J1781" i="121" s="1"/>
  <c r="L1783" i="121"/>
  <c r="J1782" i="121" l="1" a="1"/>
  <c r="J1782" i="121" s="1"/>
  <c r="K1782" i="121" a="1"/>
  <c r="K1782" i="121" s="1"/>
  <c r="D1783" i="121" a="1"/>
  <c r="D1783" i="121" s="1"/>
  <c r="C1783" i="121"/>
  <c r="E1783" i="121" a="1"/>
  <c r="E1783" i="121" s="1"/>
  <c r="G1783" i="121" a="1"/>
  <c r="G1783" i="121" s="1"/>
  <c r="B1784" i="121"/>
  <c r="I1783" i="121" a="1"/>
  <c r="I1783" i="121" s="1"/>
  <c r="H1783" i="121" a="1"/>
  <c r="H1783" i="121" s="1"/>
  <c r="L1784" i="121"/>
  <c r="E1784" i="121" l="1" a="1"/>
  <c r="E1784" i="121" s="1"/>
  <c r="I1784" i="121" a="1"/>
  <c r="I1784" i="121" s="1"/>
  <c r="D1784" i="121" a="1"/>
  <c r="D1784" i="121" s="1"/>
  <c r="H1784" i="121" a="1"/>
  <c r="H1784" i="121" s="1"/>
  <c r="B1785" i="121"/>
  <c r="G1784" i="121" a="1"/>
  <c r="G1784" i="121" s="1"/>
  <c r="C1784" i="121"/>
  <c r="K1783" i="121" a="1"/>
  <c r="K1783" i="121" s="1"/>
  <c r="J1783" i="121" a="1"/>
  <c r="J1783" i="121" s="1"/>
  <c r="L1785" i="121"/>
  <c r="K1784" i="121" l="1" a="1"/>
  <c r="K1784" i="121" s="1"/>
  <c r="J1784" i="121" a="1"/>
  <c r="J1784" i="121" s="1"/>
  <c r="E1785" i="121" a="1"/>
  <c r="E1785" i="121" s="1"/>
  <c r="H1785" i="121" a="1"/>
  <c r="H1785" i="121" s="1"/>
  <c r="I1785" i="121" a="1"/>
  <c r="I1785" i="121" s="1"/>
  <c r="D1785" i="121" a="1"/>
  <c r="D1785" i="121" s="1"/>
  <c r="C1785" i="121"/>
  <c r="B1786" i="121"/>
  <c r="G1785" i="121" a="1"/>
  <c r="G1785" i="121" s="1"/>
  <c r="L1786" i="121"/>
  <c r="J1785" i="121" l="1" a="1"/>
  <c r="J1785" i="121" s="1"/>
  <c r="K1785" i="121" a="1"/>
  <c r="K1785" i="121" s="1"/>
  <c r="I1786" i="121" a="1"/>
  <c r="I1786" i="121" s="1"/>
  <c r="D1786" i="121" a="1"/>
  <c r="D1786" i="121" s="1"/>
  <c r="H1786" i="121" a="1"/>
  <c r="H1786" i="121" s="1"/>
  <c r="E1786" i="121" a="1"/>
  <c r="E1786" i="121" s="1"/>
  <c r="G1786" i="121" a="1"/>
  <c r="G1786" i="121" s="1"/>
  <c r="C1786" i="121"/>
  <c r="B1787" i="121"/>
  <c r="L1787" i="121"/>
  <c r="K1786" i="121" l="1" a="1"/>
  <c r="K1786" i="121" s="1"/>
  <c r="J1786" i="121" a="1"/>
  <c r="J1786" i="121" s="1"/>
  <c r="H1787" i="121" a="1"/>
  <c r="H1787" i="121" s="1"/>
  <c r="B1788" i="121"/>
  <c r="C1787" i="121"/>
  <c r="I1787" i="121" a="1"/>
  <c r="I1787" i="121" s="1"/>
  <c r="E1787" i="121" a="1"/>
  <c r="E1787" i="121" s="1"/>
  <c r="D1787" i="121" a="1"/>
  <c r="D1787" i="121" s="1"/>
  <c r="G1787" i="121" a="1"/>
  <c r="G1787" i="121" s="1"/>
  <c r="L1788" i="121"/>
  <c r="K1787" i="121" l="1" a="1"/>
  <c r="K1787" i="121" s="1"/>
  <c r="J1787" i="121" a="1"/>
  <c r="J1787" i="121" s="1"/>
  <c r="H1788" i="121" a="1"/>
  <c r="H1788" i="121" s="1"/>
  <c r="E1788" i="121" a="1"/>
  <c r="E1788" i="121" s="1"/>
  <c r="B1789" i="121"/>
  <c r="C1788" i="121"/>
  <c r="G1788" i="121" a="1"/>
  <c r="G1788" i="121" s="1"/>
  <c r="D1788" i="121" a="1"/>
  <c r="D1788" i="121" s="1"/>
  <c r="I1788" i="121" a="1"/>
  <c r="I1788" i="121" s="1"/>
  <c r="L1789" i="121"/>
  <c r="K1788" i="121" l="1" a="1"/>
  <c r="K1788" i="121" s="1"/>
  <c r="J1788" i="121" a="1"/>
  <c r="J1788" i="121" s="1"/>
  <c r="H1789" i="121" a="1"/>
  <c r="H1789" i="121" s="1"/>
  <c r="B1790" i="121"/>
  <c r="I1789" i="121" a="1"/>
  <c r="I1789" i="121" s="1"/>
  <c r="C1789" i="121"/>
  <c r="D1789" i="121" a="1"/>
  <c r="D1789" i="121" s="1"/>
  <c r="E1789" i="121" a="1"/>
  <c r="E1789" i="121" s="1"/>
  <c r="G1789" i="121" a="1"/>
  <c r="G1789" i="121" s="1"/>
  <c r="L1790" i="121"/>
  <c r="K1789" i="121" l="1" a="1"/>
  <c r="K1789" i="121" s="1"/>
  <c r="J1789" i="121" a="1"/>
  <c r="J1789" i="121" s="1"/>
  <c r="B1791" i="121"/>
  <c r="C1790" i="121"/>
  <c r="D1790" i="121" a="1"/>
  <c r="D1790" i="121" s="1"/>
  <c r="H1790" i="121" a="1"/>
  <c r="H1790" i="121" s="1"/>
  <c r="E1790" i="121" a="1"/>
  <c r="E1790" i="121" s="1"/>
  <c r="I1790" i="121" a="1"/>
  <c r="I1790" i="121" s="1"/>
  <c r="G1790" i="121" a="1"/>
  <c r="G1790" i="121" s="1"/>
  <c r="L1791" i="121"/>
  <c r="H1791" i="121" l="1" a="1"/>
  <c r="H1791" i="121" s="1"/>
  <c r="G1791" i="121" a="1"/>
  <c r="G1791" i="121" s="1"/>
  <c r="E1791" i="121" a="1"/>
  <c r="E1791" i="121" s="1"/>
  <c r="I1791" i="121" a="1"/>
  <c r="I1791" i="121" s="1"/>
  <c r="C1791" i="121"/>
  <c r="B1792" i="121"/>
  <c r="D1791" i="121" a="1"/>
  <c r="D1791" i="121" s="1"/>
  <c r="J1790" i="121" a="1"/>
  <c r="J1790" i="121" s="1"/>
  <c r="K1790" i="121" a="1"/>
  <c r="K1790" i="121" s="1"/>
  <c r="L1792" i="121"/>
  <c r="I1792" i="121" l="1" a="1"/>
  <c r="I1792" i="121" s="1"/>
  <c r="B1793" i="121"/>
  <c r="G1792" i="121" a="1"/>
  <c r="G1792" i="121" s="1"/>
  <c r="D1792" i="121" a="1"/>
  <c r="D1792" i="121" s="1"/>
  <c r="C1792" i="121"/>
  <c r="E1792" i="121" a="1"/>
  <c r="E1792" i="121" s="1"/>
  <c r="H1792" i="121" a="1"/>
  <c r="H1792" i="121" s="1"/>
  <c r="J1791" i="121" a="1"/>
  <c r="J1791" i="121" s="1"/>
  <c r="K1791" i="121" a="1"/>
  <c r="K1791" i="121" s="1"/>
  <c r="L1793" i="121"/>
  <c r="J1792" i="121" l="1" a="1"/>
  <c r="J1792" i="121" s="1"/>
  <c r="K1792" i="121" a="1"/>
  <c r="K1792" i="121" s="1"/>
  <c r="B1794" i="121"/>
  <c r="C1793" i="121"/>
  <c r="E1793" i="121" a="1"/>
  <c r="E1793" i="121" s="1"/>
  <c r="D1793" i="121" a="1"/>
  <c r="D1793" i="121" s="1"/>
  <c r="I1793" i="121" a="1"/>
  <c r="I1793" i="121" s="1"/>
  <c r="H1793" i="121" a="1"/>
  <c r="H1793" i="121" s="1"/>
  <c r="G1793" i="121" a="1"/>
  <c r="G1793" i="121" s="1"/>
  <c r="L1794" i="121"/>
  <c r="H1794" i="121" l="1" a="1"/>
  <c r="H1794" i="121" s="1"/>
  <c r="G1794" i="121" a="1"/>
  <c r="G1794" i="121" s="1"/>
  <c r="E1794" i="121" a="1"/>
  <c r="E1794" i="121" s="1"/>
  <c r="D1794" i="121" a="1"/>
  <c r="D1794" i="121" s="1"/>
  <c r="B1795" i="121"/>
  <c r="I1794" i="121" a="1"/>
  <c r="I1794" i="121" s="1"/>
  <c r="C1794" i="121"/>
  <c r="J1793" i="121" a="1"/>
  <c r="J1793" i="121" s="1"/>
  <c r="K1793" i="121" a="1"/>
  <c r="K1793" i="121" s="1"/>
  <c r="L1795" i="121"/>
  <c r="B1796" i="121" l="1"/>
  <c r="G1795" i="121" a="1"/>
  <c r="G1795" i="121" s="1"/>
  <c r="H1795" i="121" a="1"/>
  <c r="H1795" i="121" s="1"/>
  <c r="C1795" i="121"/>
  <c r="D1795" i="121" a="1"/>
  <c r="D1795" i="121" s="1"/>
  <c r="I1795" i="121" a="1"/>
  <c r="I1795" i="121" s="1"/>
  <c r="E1795" i="121" a="1"/>
  <c r="E1795" i="121" s="1"/>
  <c r="J1794" i="121" a="1"/>
  <c r="J1794" i="121" s="1"/>
  <c r="K1794" i="121" a="1"/>
  <c r="K1794" i="121" s="1"/>
  <c r="L1796" i="121"/>
  <c r="K1795" i="121" l="1" a="1"/>
  <c r="K1795" i="121" s="1"/>
  <c r="J1795" i="121" a="1"/>
  <c r="J1795" i="121" s="1"/>
  <c r="C1796" i="121"/>
  <c r="B1797" i="121"/>
  <c r="G1796" i="121" a="1"/>
  <c r="G1796" i="121" s="1"/>
  <c r="I1796" i="121" a="1"/>
  <c r="I1796" i="121" s="1"/>
  <c r="E1796" i="121" a="1"/>
  <c r="E1796" i="121" s="1"/>
  <c r="D1796" i="121" a="1"/>
  <c r="D1796" i="121" s="1"/>
  <c r="H1796" i="121" a="1"/>
  <c r="H1796" i="121" s="1"/>
  <c r="L1797" i="121"/>
  <c r="J1796" i="121" l="1" a="1"/>
  <c r="J1796" i="121" s="1"/>
  <c r="K1796" i="121" a="1"/>
  <c r="K1796" i="121" s="1"/>
  <c r="G1797" i="121" a="1"/>
  <c r="G1797" i="121" s="1"/>
  <c r="B1798" i="121"/>
  <c r="E1797" i="121" a="1"/>
  <c r="E1797" i="121" s="1"/>
  <c r="C1797" i="121"/>
  <c r="I1797" i="121" a="1"/>
  <c r="I1797" i="121" s="1"/>
  <c r="D1797" i="121" a="1"/>
  <c r="D1797" i="121" s="1"/>
  <c r="H1797" i="121" a="1"/>
  <c r="H1797" i="121" s="1"/>
  <c r="L1798" i="121"/>
  <c r="I1798" i="121" l="1" a="1"/>
  <c r="I1798" i="121" s="1"/>
  <c r="H1798" i="121" a="1"/>
  <c r="H1798" i="121" s="1"/>
  <c r="C1798" i="121"/>
  <c r="E1798" i="121" a="1"/>
  <c r="E1798" i="121" s="1"/>
  <c r="G1798" i="121" a="1"/>
  <c r="G1798" i="121" s="1"/>
  <c r="B1799" i="121"/>
  <c r="D1798" i="121" a="1"/>
  <c r="D1798" i="121" s="1"/>
  <c r="J1797" i="121" a="1"/>
  <c r="J1797" i="121" s="1"/>
  <c r="K1797" i="121" a="1"/>
  <c r="K1797" i="121" s="1"/>
  <c r="L1799" i="121"/>
  <c r="D1799" i="121" l="1" a="1"/>
  <c r="D1799" i="121" s="1"/>
  <c r="I1799" i="121" a="1"/>
  <c r="I1799" i="121" s="1"/>
  <c r="E1799" i="121" a="1"/>
  <c r="E1799" i="121" s="1"/>
  <c r="C1799" i="121"/>
  <c r="H1799" i="121" a="1"/>
  <c r="H1799" i="121" s="1"/>
  <c r="B1800" i="121"/>
  <c r="G1799" i="121" a="1"/>
  <c r="G1799" i="121" s="1"/>
  <c r="K1798" i="121" a="1"/>
  <c r="K1798" i="121" s="1"/>
  <c r="J1798" i="121" a="1"/>
  <c r="J1798" i="121" s="1"/>
  <c r="L1800" i="121"/>
  <c r="J1799" i="121" l="1" a="1"/>
  <c r="J1799" i="121" s="1"/>
  <c r="K1799" i="121" a="1"/>
  <c r="K1799" i="121" s="1"/>
  <c r="D1800" i="121" a="1"/>
  <c r="D1800" i="121" s="1"/>
  <c r="H1800" i="121" a="1"/>
  <c r="H1800" i="121" s="1"/>
  <c r="B1801" i="121"/>
  <c r="G1800" i="121" a="1"/>
  <c r="G1800" i="121" s="1"/>
  <c r="C1800" i="121"/>
  <c r="I1800" i="121" a="1"/>
  <c r="I1800" i="121" s="1"/>
  <c r="E1800" i="121" a="1"/>
  <c r="E1800" i="121" s="1"/>
  <c r="L1801" i="121"/>
  <c r="J1800" i="121" l="1" a="1"/>
  <c r="J1800" i="121" s="1"/>
  <c r="K1800" i="121" a="1"/>
  <c r="K1800" i="121" s="1"/>
  <c r="D1801" i="121" a="1"/>
  <c r="D1801" i="121" s="1"/>
  <c r="B1802" i="121"/>
  <c r="C1801" i="121"/>
  <c r="E1801" i="121" a="1"/>
  <c r="E1801" i="121" s="1"/>
  <c r="G1801" i="121" a="1"/>
  <c r="G1801" i="121" s="1"/>
  <c r="H1801" i="121" a="1"/>
  <c r="H1801" i="121" s="1"/>
  <c r="I1801" i="121" a="1"/>
  <c r="I1801" i="121" s="1"/>
  <c r="L1802" i="121"/>
  <c r="J1801" i="121" l="1" a="1"/>
  <c r="J1801" i="121" s="1"/>
  <c r="K1801" i="121" a="1"/>
  <c r="K1801" i="121" s="1"/>
  <c r="E1802" i="121" a="1"/>
  <c r="E1802" i="121" s="1"/>
  <c r="D1802" i="121" a="1"/>
  <c r="D1802" i="121" s="1"/>
  <c r="G1802" i="121" a="1"/>
  <c r="G1802" i="121" s="1"/>
  <c r="B1803" i="121"/>
  <c r="H1802" i="121" a="1"/>
  <c r="H1802" i="121" s="1"/>
  <c r="C1802" i="121"/>
  <c r="I1802" i="121" a="1"/>
  <c r="I1802" i="121" s="1"/>
  <c r="L1803" i="121"/>
  <c r="B1804" i="121" l="1"/>
  <c r="E1803" i="121" a="1"/>
  <c r="E1803" i="121" s="1"/>
  <c r="G1803" i="121" a="1"/>
  <c r="G1803" i="121" s="1"/>
  <c r="I1803" i="121" a="1"/>
  <c r="I1803" i="121" s="1"/>
  <c r="H1803" i="121" a="1"/>
  <c r="H1803" i="121" s="1"/>
  <c r="D1803" i="121" a="1"/>
  <c r="D1803" i="121" s="1"/>
  <c r="C1803" i="121"/>
  <c r="J1802" i="121" a="1"/>
  <c r="J1802" i="121" s="1"/>
  <c r="K1802" i="121" a="1"/>
  <c r="K1802" i="121" s="1"/>
  <c r="L1804" i="121"/>
  <c r="K1803" i="121" l="1" a="1"/>
  <c r="K1803" i="121" s="1"/>
  <c r="J1803" i="121" a="1"/>
  <c r="J1803" i="121" s="1"/>
  <c r="E1804" i="121" a="1"/>
  <c r="E1804" i="121" s="1"/>
  <c r="I1804" i="121" a="1"/>
  <c r="I1804" i="121" s="1"/>
  <c r="C1804" i="121"/>
  <c r="D1804" i="121" a="1"/>
  <c r="D1804" i="121" s="1"/>
  <c r="H1804" i="121" a="1"/>
  <c r="H1804" i="121" s="1"/>
  <c r="G1804" i="121" a="1"/>
  <c r="G1804" i="121" s="1"/>
  <c r="B1805" i="121"/>
  <c r="L1805" i="121"/>
  <c r="K1804" i="121" l="1" a="1"/>
  <c r="K1804" i="121" s="1"/>
  <c r="J1804" i="121" a="1"/>
  <c r="J1804" i="121" s="1"/>
  <c r="E1805" i="121" a="1"/>
  <c r="E1805" i="121" s="1"/>
  <c r="H1805" i="121" a="1"/>
  <c r="H1805" i="121" s="1"/>
  <c r="C1805" i="121"/>
  <c r="G1805" i="121" a="1"/>
  <c r="G1805" i="121" s="1"/>
  <c r="D1805" i="121" a="1"/>
  <c r="D1805" i="121" s="1"/>
  <c r="B1806" i="121"/>
  <c r="I1805" i="121" a="1"/>
  <c r="I1805" i="121" s="1"/>
  <c r="L1806" i="121"/>
  <c r="H1806" i="121" l="1" a="1"/>
  <c r="H1806" i="121" s="1"/>
  <c r="I1806" i="121" a="1"/>
  <c r="I1806" i="121" s="1"/>
  <c r="D1806" i="121" a="1"/>
  <c r="D1806" i="121" s="1"/>
  <c r="E1806" i="121" a="1"/>
  <c r="E1806" i="121" s="1"/>
  <c r="B1807" i="121"/>
  <c r="C1806" i="121"/>
  <c r="G1806" i="121" a="1"/>
  <c r="G1806" i="121" s="1"/>
  <c r="K1805" i="121" a="1"/>
  <c r="K1805" i="121" s="1"/>
  <c r="J1805" i="121" a="1"/>
  <c r="J1805" i="121" s="1"/>
  <c r="L1807" i="121"/>
  <c r="J1806" i="121" l="1" a="1"/>
  <c r="J1806" i="121" s="1"/>
  <c r="K1806" i="121" a="1"/>
  <c r="K1806" i="121" s="1"/>
  <c r="D1807" i="121" a="1"/>
  <c r="D1807" i="121" s="1"/>
  <c r="E1807" i="121" a="1"/>
  <c r="E1807" i="121" s="1"/>
  <c r="B1808" i="121"/>
  <c r="C1807" i="121"/>
  <c r="H1807" i="121" a="1"/>
  <c r="H1807" i="121" s="1"/>
  <c r="I1807" i="121" a="1"/>
  <c r="I1807" i="121" s="1"/>
  <c r="G1807" i="121" a="1"/>
  <c r="G1807" i="121" s="1"/>
  <c r="L1808" i="121"/>
  <c r="D1808" i="121" l="1" a="1"/>
  <c r="D1808" i="121" s="1"/>
  <c r="C1808" i="121"/>
  <c r="H1808" i="121" a="1"/>
  <c r="H1808" i="121" s="1"/>
  <c r="E1808" i="121" a="1"/>
  <c r="E1808" i="121" s="1"/>
  <c r="B1809" i="121"/>
  <c r="G1808" i="121" a="1"/>
  <c r="G1808" i="121" s="1"/>
  <c r="I1808" i="121" a="1"/>
  <c r="I1808" i="121" s="1"/>
  <c r="J1807" i="121" a="1"/>
  <c r="J1807" i="121" s="1"/>
  <c r="K1807" i="121" a="1"/>
  <c r="K1807" i="121" s="1"/>
  <c r="L1809" i="121"/>
  <c r="J1808" i="121" l="1" a="1"/>
  <c r="J1808" i="121" s="1"/>
  <c r="K1808" i="121" a="1"/>
  <c r="K1808" i="121" s="1"/>
  <c r="E1809" i="121" a="1"/>
  <c r="E1809" i="121" s="1"/>
  <c r="D1809" i="121" a="1"/>
  <c r="D1809" i="121" s="1"/>
  <c r="B1810" i="121"/>
  <c r="C1809" i="121"/>
  <c r="H1809" i="121" a="1"/>
  <c r="H1809" i="121" s="1"/>
  <c r="I1809" i="121" a="1"/>
  <c r="I1809" i="121" s="1"/>
  <c r="G1809" i="121" a="1"/>
  <c r="G1809" i="121" s="1"/>
  <c r="L1810" i="121"/>
  <c r="E1810" i="121" l="1" a="1"/>
  <c r="E1810" i="121" s="1"/>
  <c r="G1810" i="121" a="1"/>
  <c r="G1810" i="121" s="1"/>
  <c r="H1810" i="121" a="1"/>
  <c r="H1810" i="121" s="1"/>
  <c r="B1811" i="121"/>
  <c r="D1810" i="121" a="1"/>
  <c r="D1810" i="121" s="1"/>
  <c r="C1810" i="121"/>
  <c r="I1810" i="121" a="1"/>
  <c r="I1810" i="121" s="1"/>
  <c r="K1809" i="121" a="1"/>
  <c r="K1809" i="121" s="1"/>
  <c r="J1809" i="121" a="1"/>
  <c r="J1809" i="121" s="1"/>
  <c r="L1811" i="121"/>
  <c r="B1812" i="121" l="1"/>
  <c r="G1811" i="121" a="1"/>
  <c r="G1811" i="121" s="1"/>
  <c r="I1811" i="121" a="1"/>
  <c r="I1811" i="121" s="1"/>
  <c r="C1811" i="121"/>
  <c r="H1811" i="121" a="1"/>
  <c r="H1811" i="121" s="1"/>
  <c r="E1811" i="121" a="1"/>
  <c r="E1811" i="121" s="1"/>
  <c r="D1811" i="121" a="1"/>
  <c r="D1811" i="121" s="1"/>
  <c r="K1810" i="121" a="1"/>
  <c r="K1810" i="121" s="1"/>
  <c r="J1810" i="121" a="1"/>
  <c r="J1810" i="121" s="1"/>
  <c r="L1812" i="121"/>
  <c r="J1811" i="121" l="1" a="1"/>
  <c r="J1811" i="121" s="1"/>
  <c r="K1811" i="121" a="1"/>
  <c r="K1811" i="121" s="1"/>
  <c r="I1812" i="121" a="1"/>
  <c r="I1812" i="121" s="1"/>
  <c r="D1812" i="121" a="1"/>
  <c r="D1812" i="121" s="1"/>
  <c r="E1812" i="121" a="1"/>
  <c r="E1812" i="121" s="1"/>
  <c r="G1812" i="121" a="1"/>
  <c r="G1812" i="121" s="1"/>
  <c r="H1812" i="121" a="1"/>
  <c r="H1812" i="121" s="1"/>
  <c r="B1813" i="121"/>
  <c r="C1812" i="121"/>
  <c r="L1813" i="121"/>
  <c r="E1813" i="121" l="1" a="1"/>
  <c r="E1813" i="121" s="1"/>
  <c r="H1813" i="121" a="1"/>
  <c r="H1813" i="121" s="1"/>
  <c r="C1813" i="121"/>
  <c r="G1813" i="121" a="1"/>
  <c r="G1813" i="121" s="1"/>
  <c r="I1813" i="121" a="1"/>
  <c r="I1813" i="121" s="1"/>
  <c r="D1813" i="121" a="1"/>
  <c r="D1813" i="121" s="1"/>
  <c r="B1814" i="121"/>
  <c r="J1812" i="121" a="1"/>
  <c r="J1812" i="121" s="1"/>
  <c r="K1812" i="121" a="1"/>
  <c r="K1812" i="121" s="1"/>
  <c r="L1814" i="121"/>
  <c r="I1814" i="121" l="1" a="1"/>
  <c r="I1814" i="121" s="1"/>
  <c r="D1814" i="121" a="1"/>
  <c r="D1814" i="121" s="1"/>
  <c r="C1814" i="121"/>
  <c r="G1814" i="121" a="1"/>
  <c r="G1814" i="121" s="1"/>
  <c r="B1815" i="121"/>
  <c r="H1814" i="121" a="1"/>
  <c r="H1814" i="121" s="1"/>
  <c r="E1814" i="121" a="1"/>
  <c r="E1814" i="121" s="1"/>
  <c r="J1813" i="121" a="1"/>
  <c r="J1813" i="121" s="1"/>
  <c r="K1813" i="121" a="1"/>
  <c r="K1813" i="121" s="1"/>
  <c r="L1815" i="121"/>
  <c r="D1815" i="121" l="1" a="1"/>
  <c r="D1815" i="121" s="1"/>
  <c r="B1816" i="121"/>
  <c r="G1815" i="121" a="1"/>
  <c r="G1815" i="121" s="1"/>
  <c r="E1815" i="121" a="1"/>
  <c r="E1815" i="121" s="1"/>
  <c r="I1815" i="121" a="1"/>
  <c r="I1815" i="121" s="1"/>
  <c r="H1815" i="121" a="1"/>
  <c r="H1815" i="121" s="1"/>
  <c r="C1815" i="121"/>
  <c r="J1814" i="121" a="1"/>
  <c r="J1814" i="121" s="1"/>
  <c r="K1814" i="121" a="1"/>
  <c r="K1814" i="121" s="1"/>
  <c r="L1816" i="121"/>
  <c r="K1815" i="121" l="1" a="1"/>
  <c r="K1815" i="121" s="1"/>
  <c r="J1815" i="121" a="1"/>
  <c r="J1815" i="121" s="1"/>
  <c r="C1816" i="121"/>
  <c r="H1816" i="121" a="1"/>
  <c r="H1816" i="121" s="1"/>
  <c r="G1816" i="121" a="1"/>
  <c r="G1816" i="121" s="1"/>
  <c r="I1816" i="121" a="1"/>
  <c r="I1816" i="121" s="1"/>
  <c r="E1816" i="121" a="1"/>
  <c r="E1816" i="121" s="1"/>
  <c r="B1817" i="121"/>
  <c r="D1816" i="121" a="1"/>
  <c r="D1816" i="121" s="1"/>
  <c r="L1817" i="121"/>
  <c r="B1818" i="121" l="1"/>
  <c r="C1817" i="121"/>
  <c r="D1817" i="121" a="1"/>
  <c r="D1817" i="121" s="1"/>
  <c r="G1817" i="121" a="1"/>
  <c r="G1817" i="121" s="1"/>
  <c r="E1817" i="121" a="1"/>
  <c r="E1817" i="121" s="1"/>
  <c r="I1817" i="121" a="1"/>
  <c r="I1817" i="121" s="1"/>
  <c r="H1817" i="121" a="1"/>
  <c r="H1817" i="121" s="1"/>
  <c r="K1816" i="121" a="1"/>
  <c r="K1816" i="121" s="1"/>
  <c r="J1816" i="121" a="1"/>
  <c r="J1816" i="121" s="1"/>
  <c r="L1818" i="121"/>
  <c r="J1817" i="121" l="1" a="1"/>
  <c r="J1817" i="121" s="1"/>
  <c r="K1817" i="121" a="1"/>
  <c r="K1817" i="121" s="1"/>
  <c r="I1818" i="121" a="1"/>
  <c r="I1818" i="121" s="1"/>
  <c r="G1818" i="121" a="1"/>
  <c r="G1818" i="121" s="1"/>
  <c r="B1819" i="121"/>
  <c r="C1818" i="121"/>
  <c r="E1818" i="121" a="1"/>
  <c r="E1818" i="121" s="1"/>
  <c r="D1818" i="121" a="1"/>
  <c r="D1818" i="121" s="1"/>
  <c r="H1818" i="121" a="1"/>
  <c r="H1818" i="121" s="1"/>
  <c r="L1819" i="121"/>
  <c r="I1819" i="121" l="1" a="1"/>
  <c r="I1819" i="121" s="1"/>
  <c r="B1820" i="121"/>
  <c r="C1819" i="121"/>
  <c r="E1819" i="121" a="1"/>
  <c r="E1819" i="121" s="1"/>
  <c r="H1819" i="121" a="1"/>
  <c r="H1819" i="121" s="1"/>
  <c r="G1819" i="121" a="1"/>
  <c r="G1819" i="121" s="1"/>
  <c r="D1819" i="121" a="1"/>
  <c r="D1819" i="121" s="1"/>
  <c r="K1818" i="121" a="1"/>
  <c r="K1818" i="121" s="1"/>
  <c r="J1818" i="121" a="1"/>
  <c r="J1818" i="121" s="1"/>
  <c r="L1820" i="121"/>
  <c r="J1819" i="121" l="1" a="1"/>
  <c r="J1819" i="121" s="1"/>
  <c r="K1819" i="121" a="1"/>
  <c r="K1819" i="121" s="1"/>
  <c r="I1820" i="121" a="1"/>
  <c r="I1820" i="121" s="1"/>
  <c r="D1820" i="121" a="1"/>
  <c r="D1820" i="121" s="1"/>
  <c r="H1820" i="121" a="1"/>
  <c r="H1820" i="121" s="1"/>
  <c r="C1820" i="121"/>
  <c r="B1821" i="121"/>
  <c r="E1820" i="121" a="1"/>
  <c r="E1820" i="121" s="1"/>
  <c r="G1820" i="121" a="1"/>
  <c r="G1820" i="121" s="1"/>
  <c r="L1821" i="121"/>
  <c r="J1820" i="121" l="1" a="1"/>
  <c r="J1820" i="121" s="1"/>
  <c r="K1820" i="121" a="1"/>
  <c r="K1820" i="121" s="1"/>
  <c r="B1822" i="121"/>
  <c r="I1821" i="121" a="1"/>
  <c r="I1821" i="121" s="1"/>
  <c r="E1821" i="121" a="1"/>
  <c r="E1821" i="121" s="1"/>
  <c r="H1821" i="121" a="1"/>
  <c r="H1821" i="121" s="1"/>
  <c r="C1821" i="121"/>
  <c r="D1821" i="121" a="1"/>
  <c r="D1821" i="121" s="1"/>
  <c r="G1821" i="121" a="1"/>
  <c r="G1821" i="121" s="1"/>
  <c r="L1822" i="121"/>
  <c r="K1821" i="121" l="1" a="1"/>
  <c r="K1821" i="121" s="1"/>
  <c r="J1821" i="121" a="1"/>
  <c r="J1821" i="121" s="1"/>
  <c r="E1822" i="121" a="1"/>
  <c r="E1822" i="121" s="1"/>
  <c r="I1822" i="121" a="1"/>
  <c r="I1822" i="121" s="1"/>
  <c r="D1822" i="121" a="1"/>
  <c r="D1822" i="121" s="1"/>
  <c r="B1823" i="121"/>
  <c r="H1822" i="121" a="1"/>
  <c r="H1822" i="121" s="1"/>
  <c r="C1822" i="121"/>
  <c r="G1822" i="121" a="1"/>
  <c r="G1822" i="121" s="1"/>
  <c r="L1823" i="121"/>
  <c r="B1824" i="121" l="1"/>
  <c r="I1823" i="121" a="1"/>
  <c r="I1823" i="121" s="1"/>
  <c r="D1823" i="121" a="1"/>
  <c r="D1823" i="121" s="1"/>
  <c r="E1823" i="121" a="1"/>
  <c r="E1823" i="121" s="1"/>
  <c r="G1823" i="121" a="1"/>
  <c r="G1823" i="121" s="1"/>
  <c r="H1823" i="121" a="1"/>
  <c r="H1823" i="121" s="1"/>
  <c r="C1823" i="121"/>
  <c r="K1822" i="121" a="1"/>
  <c r="K1822" i="121" s="1"/>
  <c r="J1822" i="121" a="1"/>
  <c r="J1822" i="121" s="1"/>
  <c r="L1824" i="121"/>
  <c r="K1823" i="121" l="1" a="1"/>
  <c r="K1823" i="121" s="1"/>
  <c r="J1823" i="121" a="1"/>
  <c r="J1823" i="121" s="1"/>
  <c r="D1824" i="121" a="1"/>
  <c r="D1824" i="121" s="1"/>
  <c r="H1824" i="121" a="1"/>
  <c r="H1824" i="121" s="1"/>
  <c r="C1824" i="121"/>
  <c r="E1824" i="121" a="1"/>
  <c r="E1824" i="121" s="1"/>
  <c r="I1824" i="121" a="1"/>
  <c r="I1824" i="121" s="1"/>
  <c r="B1825" i="121"/>
  <c r="G1824" i="121" a="1"/>
  <c r="G1824" i="121" s="1"/>
  <c r="L1825" i="121"/>
  <c r="I1825" i="121" l="1" a="1"/>
  <c r="I1825" i="121" s="1"/>
  <c r="E1825" i="121" a="1"/>
  <c r="E1825" i="121" s="1"/>
  <c r="H1825" i="121" a="1"/>
  <c r="H1825" i="121" s="1"/>
  <c r="B1826" i="121"/>
  <c r="C1825" i="121"/>
  <c r="G1825" i="121" a="1"/>
  <c r="G1825" i="121" s="1"/>
  <c r="D1825" i="121" a="1"/>
  <c r="D1825" i="121" s="1"/>
  <c r="K1824" i="121" a="1"/>
  <c r="K1824" i="121" s="1"/>
  <c r="J1824" i="121" a="1"/>
  <c r="J1824" i="121" s="1"/>
  <c r="L1826" i="121"/>
  <c r="K1825" i="121" l="1" a="1"/>
  <c r="K1825" i="121" s="1"/>
  <c r="J1825" i="121" a="1"/>
  <c r="J1825" i="121" s="1"/>
  <c r="E1826" i="121" a="1"/>
  <c r="E1826" i="121" s="1"/>
  <c r="H1826" i="121" a="1"/>
  <c r="H1826" i="121" s="1"/>
  <c r="B1827" i="121"/>
  <c r="C1826" i="121"/>
  <c r="G1826" i="121" a="1"/>
  <c r="G1826" i="121" s="1"/>
  <c r="D1826" i="121" a="1"/>
  <c r="D1826" i="121" s="1"/>
  <c r="I1826" i="121" a="1"/>
  <c r="I1826" i="121" s="1"/>
  <c r="L1827" i="121"/>
  <c r="K1826" i="121" l="1" a="1"/>
  <c r="K1826" i="121" s="1"/>
  <c r="J1826" i="121" a="1"/>
  <c r="J1826" i="121" s="1"/>
  <c r="I1827" i="121" a="1"/>
  <c r="I1827" i="121" s="1"/>
  <c r="E1827" i="121" a="1"/>
  <c r="E1827" i="121" s="1"/>
  <c r="C1827" i="121"/>
  <c r="G1827" i="121" a="1"/>
  <c r="G1827" i="121" s="1"/>
  <c r="B1828" i="121"/>
  <c r="D1827" i="121" a="1"/>
  <c r="D1827" i="121" s="1"/>
  <c r="H1827" i="121" a="1"/>
  <c r="H1827" i="121" s="1"/>
  <c r="L1828" i="121"/>
  <c r="C1828" i="121" l="1"/>
  <c r="H1828" i="121" a="1"/>
  <c r="H1828" i="121" s="1"/>
  <c r="D1828" i="121" a="1"/>
  <c r="D1828" i="121" s="1"/>
  <c r="G1828" i="121" a="1"/>
  <c r="G1828" i="121" s="1"/>
  <c r="E1828" i="121" a="1"/>
  <c r="E1828" i="121" s="1"/>
  <c r="I1828" i="121" a="1"/>
  <c r="I1828" i="121" s="1"/>
  <c r="B1829" i="121"/>
  <c r="J1827" i="121" a="1"/>
  <c r="J1827" i="121" s="1"/>
  <c r="K1827" i="121" a="1"/>
  <c r="K1827" i="121" s="1"/>
  <c r="L1829" i="121"/>
  <c r="E1829" i="121" l="1" a="1"/>
  <c r="E1829" i="121" s="1"/>
  <c r="D1829" i="121" a="1"/>
  <c r="D1829" i="121" s="1"/>
  <c r="I1829" i="121" a="1"/>
  <c r="I1829" i="121" s="1"/>
  <c r="C1829" i="121"/>
  <c r="H1829" i="121" a="1"/>
  <c r="H1829" i="121" s="1"/>
  <c r="B1830" i="121"/>
  <c r="G1829" i="121" a="1"/>
  <c r="G1829" i="121" s="1"/>
  <c r="J1828" i="121" a="1"/>
  <c r="J1828" i="121" s="1"/>
  <c r="K1828" i="121" a="1"/>
  <c r="K1828" i="121" s="1"/>
  <c r="L1830" i="121"/>
  <c r="J1829" i="121" l="1" a="1"/>
  <c r="J1829" i="121" s="1"/>
  <c r="K1829" i="121" a="1"/>
  <c r="K1829" i="121" s="1"/>
  <c r="C1830" i="121"/>
  <c r="E1830" i="121" a="1"/>
  <c r="E1830" i="121" s="1"/>
  <c r="I1830" i="121" a="1"/>
  <c r="I1830" i="121" s="1"/>
  <c r="G1830" i="121" a="1"/>
  <c r="G1830" i="121" s="1"/>
  <c r="B1831" i="121"/>
  <c r="D1830" i="121" a="1"/>
  <c r="D1830" i="121" s="1"/>
  <c r="H1830" i="121" a="1"/>
  <c r="H1830" i="121" s="1"/>
  <c r="L1831" i="121"/>
  <c r="I1831" i="121" l="1" a="1"/>
  <c r="I1831" i="121" s="1"/>
  <c r="D1831" i="121" a="1"/>
  <c r="D1831" i="121" s="1"/>
  <c r="C1831" i="121"/>
  <c r="H1831" i="121" a="1"/>
  <c r="H1831" i="121" s="1"/>
  <c r="E1831" i="121" a="1"/>
  <c r="E1831" i="121" s="1"/>
  <c r="G1831" i="121" a="1"/>
  <c r="G1831" i="121" s="1"/>
  <c r="B1832" i="121"/>
  <c r="J1830" i="121" a="1"/>
  <c r="J1830" i="121" s="1"/>
  <c r="K1830" i="121" a="1"/>
  <c r="K1830" i="121" s="1"/>
  <c r="L1832" i="121"/>
  <c r="G1832" i="121" l="1" a="1"/>
  <c r="G1832" i="121" s="1"/>
  <c r="E1832" i="121" a="1"/>
  <c r="E1832" i="121" s="1"/>
  <c r="C1832" i="121"/>
  <c r="B1833" i="121"/>
  <c r="I1832" i="121" a="1"/>
  <c r="I1832" i="121" s="1"/>
  <c r="D1832" i="121" a="1"/>
  <c r="D1832" i="121" s="1"/>
  <c r="H1832" i="121" a="1"/>
  <c r="H1832" i="121" s="1"/>
  <c r="J1831" i="121" a="1"/>
  <c r="J1831" i="121" s="1"/>
  <c r="K1831" i="121" a="1"/>
  <c r="K1831" i="121" s="1"/>
  <c r="L1833" i="121"/>
  <c r="D1833" i="121" l="1" a="1"/>
  <c r="D1833" i="121" s="1"/>
  <c r="B1834" i="121"/>
  <c r="C1833" i="121"/>
  <c r="H1833" i="121" a="1"/>
  <c r="H1833" i="121" s="1"/>
  <c r="G1833" i="121" a="1"/>
  <c r="G1833" i="121" s="1"/>
  <c r="I1833" i="121" a="1"/>
  <c r="I1833" i="121" s="1"/>
  <c r="E1833" i="121" a="1"/>
  <c r="E1833" i="121" s="1"/>
  <c r="K1832" i="121" a="1"/>
  <c r="K1832" i="121" s="1"/>
  <c r="J1832" i="121" a="1"/>
  <c r="J1832" i="121" s="1"/>
  <c r="L1834" i="121"/>
  <c r="J1833" i="121" l="1" a="1"/>
  <c r="J1833" i="121" s="1"/>
  <c r="K1833" i="121" a="1"/>
  <c r="K1833" i="121" s="1"/>
  <c r="I1834" i="121" a="1"/>
  <c r="I1834" i="121" s="1"/>
  <c r="B1835" i="121"/>
  <c r="H1834" i="121" a="1"/>
  <c r="H1834" i="121" s="1"/>
  <c r="C1834" i="121"/>
  <c r="G1834" i="121" a="1"/>
  <c r="G1834" i="121" s="1"/>
  <c r="E1834" i="121" a="1"/>
  <c r="E1834" i="121" s="1"/>
  <c r="D1834" i="121" a="1"/>
  <c r="D1834" i="121" s="1"/>
  <c r="L1835" i="121"/>
  <c r="J1834" i="121" l="1" a="1"/>
  <c r="J1834" i="121" s="1"/>
  <c r="K1834" i="121" a="1"/>
  <c r="K1834" i="121" s="1"/>
  <c r="D1835" i="121" a="1"/>
  <c r="D1835" i="121" s="1"/>
  <c r="I1835" i="121" a="1"/>
  <c r="I1835" i="121" s="1"/>
  <c r="C1835" i="121"/>
  <c r="H1835" i="121" a="1"/>
  <c r="H1835" i="121" s="1"/>
  <c r="G1835" i="121" a="1"/>
  <c r="G1835" i="121" s="1"/>
  <c r="B1836" i="121"/>
  <c r="E1835" i="121" a="1"/>
  <c r="E1835" i="121" s="1"/>
  <c r="L1836" i="121"/>
  <c r="H1836" i="121" l="1" a="1"/>
  <c r="H1836" i="121" s="1"/>
  <c r="B1837" i="121"/>
  <c r="D1836" i="121" a="1"/>
  <c r="D1836" i="121" s="1"/>
  <c r="G1836" i="121" a="1"/>
  <c r="G1836" i="121" s="1"/>
  <c r="E1836" i="121" a="1"/>
  <c r="E1836" i="121" s="1"/>
  <c r="C1836" i="121"/>
  <c r="I1836" i="121" a="1"/>
  <c r="I1836" i="121" s="1"/>
  <c r="J1835" i="121" a="1"/>
  <c r="J1835" i="121" s="1"/>
  <c r="K1835" i="121" a="1"/>
  <c r="K1835" i="121" s="1"/>
  <c r="L1837" i="121"/>
  <c r="K1836" i="121" l="1" a="1"/>
  <c r="K1836" i="121" s="1"/>
  <c r="J1836" i="121" a="1"/>
  <c r="J1836" i="121" s="1"/>
  <c r="G1837" i="121" a="1"/>
  <c r="G1837" i="121" s="1"/>
  <c r="I1837" i="121" a="1"/>
  <c r="I1837" i="121" s="1"/>
  <c r="C1837" i="121"/>
  <c r="E1837" i="121" a="1"/>
  <c r="E1837" i="121" s="1"/>
  <c r="B1838" i="121"/>
  <c r="H1837" i="121" a="1"/>
  <c r="H1837" i="121" s="1"/>
  <c r="D1837" i="121" a="1"/>
  <c r="D1837" i="121" s="1"/>
  <c r="L1838" i="121"/>
  <c r="E1838" i="121" l="1" a="1"/>
  <c r="E1838" i="121" s="1"/>
  <c r="G1838" i="121" a="1"/>
  <c r="G1838" i="121" s="1"/>
  <c r="D1838" i="121" a="1"/>
  <c r="D1838" i="121" s="1"/>
  <c r="B1839" i="121"/>
  <c r="C1838" i="121"/>
  <c r="I1838" i="121" a="1"/>
  <c r="I1838" i="121" s="1"/>
  <c r="H1838" i="121" a="1"/>
  <c r="H1838" i="121" s="1"/>
  <c r="J1837" i="121" a="1"/>
  <c r="J1837" i="121" s="1"/>
  <c r="K1837" i="121" a="1"/>
  <c r="K1837" i="121" s="1"/>
  <c r="L1839" i="121"/>
  <c r="C1839" i="121" l="1"/>
  <c r="I1839" i="121" a="1"/>
  <c r="I1839" i="121" s="1"/>
  <c r="D1839" i="121" a="1"/>
  <c r="D1839" i="121" s="1"/>
  <c r="E1839" i="121" a="1"/>
  <c r="E1839" i="121" s="1"/>
  <c r="B1840" i="121"/>
  <c r="G1839" i="121" a="1"/>
  <c r="G1839" i="121" s="1"/>
  <c r="H1839" i="121" a="1"/>
  <c r="H1839" i="121" s="1"/>
  <c r="K1838" i="121" a="1"/>
  <c r="K1838" i="121" s="1"/>
  <c r="J1838" i="121" a="1"/>
  <c r="J1838" i="121" s="1"/>
  <c r="L1840" i="121"/>
  <c r="K1839" i="121" l="1" a="1"/>
  <c r="K1839" i="121" s="1"/>
  <c r="J1839" i="121" a="1"/>
  <c r="J1839" i="121" s="1"/>
  <c r="B1841" i="121"/>
  <c r="I1840" i="121" a="1"/>
  <c r="I1840" i="121" s="1"/>
  <c r="C1840" i="121"/>
  <c r="H1840" i="121" a="1"/>
  <c r="H1840" i="121" s="1"/>
  <c r="G1840" i="121" a="1"/>
  <c r="G1840" i="121" s="1"/>
  <c r="D1840" i="121" a="1"/>
  <c r="D1840" i="121" s="1"/>
  <c r="E1840" i="121" a="1"/>
  <c r="E1840" i="121" s="1"/>
  <c r="L1841" i="121"/>
  <c r="K1840" i="121" l="1" a="1"/>
  <c r="K1840" i="121" s="1"/>
  <c r="J1840" i="121" a="1"/>
  <c r="J1840" i="121" s="1"/>
  <c r="G1841" i="121" a="1"/>
  <c r="G1841" i="121" s="1"/>
  <c r="D1841" i="121" a="1"/>
  <c r="D1841" i="121" s="1"/>
  <c r="I1841" i="121" a="1"/>
  <c r="I1841" i="121" s="1"/>
  <c r="E1841" i="121" a="1"/>
  <c r="E1841" i="121" s="1"/>
  <c r="B1842" i="121"/>
  <c r="H1841" i="121" a="1"/>
  <c r="H1841" i="121" s="1"/>
  <c r="C1841" i="121"/>
  <c r="L1842" i="121"/>
  <c r="I1842" i="121" l="1" a="1"/>
  <c r="I1842" i="121" s="1"/>
  <c r="G1842" i="121" a="1"/>
  <c r="G1842" i="121" s="1"/>
  <c r="B1843" i="121"/>
  <c r="E1842" i="121" a="1"/>
  <c r="E1842" i="121" s="1"/>
  <c r="D1842" i="121" a="1"/>
  <c r="D1842" i="121" s="1"/>
  <c r="C1842" i="121"/>
  <c r="H1842" i="121" a="1"/>
  <c r="H1842" i="121" s="1"/>
  <c r="J1841" i="121" a="1"/>
  <c r="J1841" i="121" s="1"/>
  <c r="K1841" i="121" a="1"/>
  <c r="K1841" i="121" s="1"/>
  <c r="L1843" i="121"/>
  <c r="D1843" i="121" l="1" a="1"/>
  <c r="D1843" i="121" s="1"/>
  <c r="C1843" i="121"/>
  <c r="H1843" i="121" a="1"/>
  <c r="H1843" i="121" s="1"/>
  <c r="B1844" i="121"/>
  <c r="E1843" i="121" a="1"/>
  <c r="E1843" i="121" s="1"/>
  <c r="G1843" i="121" a="1"/>
  <c r="G1843" i="121" s="1"/>
  <c r="I1843" i="121" a="1"/>
  <c r="I1843" i="121" s="1"/>
  <c r="J1842" i="121" a="1"/>
  <c r="J1842" i="121" s="1"/>
  <c r="K1842" i="121" a="1"/>
  <c r="K1842" i="121" s="1"/>
  <c r="L1844" i="121"/>
  <c r="J1843" i="121" l="1" a="1"/>
  <c r="J1843" i="121" s="1"/>
  <c r="K1843" i="121" a="1"/>
  <c r="K1843" i="121" s="1"/>
  <c r="G1844" i="121" a="1"/>
  <c r="G1844" i="121" s="1"/>
  <c r="D1844" i="121" a="1"/>
  <c r="D1844" i="121" s="1"/>
  <c r="H1844" i="121" a="1"/>
  <c r="H1844" i="121" s="1"/>
  <c r="E1844" i="121" a="1"/>
  <c r="E1844" i="121" s="1"/>
  <c r="B1845" i="121"/>
  <c r="I1844" i="121" a="1"/>
  <c r="I1844" i="121" s="1"/>
  <c r="C1844" i="121"/>
  <c r="L1845" i="121"/>
  <c r="I1845" i="121" l="1" a="1"/>
  <c r="I1845" i="121" s="1"/>
  <c r="B1846" i="121"/>
  <c r="C1845" i="121"/>
  <c r="G1845" i="121" a="1"/>
  <c r="G1845" i="121" s="1"/>
  <c r="D1845" i="121" a="1"/>
  <c r="D1845" i="121" s="1"/>
  <c r="H1845" i="121" a="1"/>
  <c r="H1845" i="121" s="1"/>
  <c r="E1845" i="121" a="1"/>
  <c r="E1845" i="121" s="1"/>
  <c r="J1844" i="121" a="1"/>
  <c r="J1844" i="121" s="1"/>
  <c r="K1844" i="121" a="1"/>
  <c r="K1844" i="121" s="1"/>
  <c r="L1846" i="121"/>
  <c r="J1845" i="121" l="1" a="1"/>
  <c r="J1845" i="121" s="1"/>
  <c r="K1845" i="121" a="1"/>
  <c r="K1845" i="121" s="1"/>
  <c r="I1846" i="121" a="1"/>
  <c r="I1846" i="121" s="1"/>
  <c r="C1846" i="121"/>
  <c r="G1846" i="121" a="1"/>
  <c r="G1846" i="121" s="1"/>
  <c r="B1847" i="121"/>
  <c r="D1846" i="121" a="1"/>
  <c r="D1846" i="121" s="1"/>
  <c r="E1846" i="121" a="1"/>
  <c r="E1846" i="121" s="1"/>
  <c r="H1846" i="121" a="1"/>
  <c r="H1846" i="121" s="1"/>
  <c r="L1847" i="121"/>
  <c r="G1847" i="121" l="1" a="1"/>
  <c r="G1847" i="121" s="1"/>
  <c r="B1848" i="121"/>
  <c r="D1847" i="121" a="1"/>
  <c r="D1847" i="121" s="1"/>
  <c r="C1847" i="121"/>
  <c r="I1847" i="121" a="1"/>
  <c r="I1847" i="121" s="1"/>
  <c r="E1847" i="121" a="1"/>
  <c r="E1847" i="121" s="1"/>
  <c r="H1847" i="121" a="1"/>
  <c r="H1847" i="121" s="1"/>
  <c r="J1846" i="121" a="1"/>
  <c r="J1846" i="121" s="1"/>
  <c r="K1846" i="121" a="1"/>
  <c r="K1846" i="121" s="1"/>
  <c r="L1848" i="121"/>
  <c r="H1848" i="121" l="1" a="1"/>
  <c r="H1848" i="121" s="1"/>
  <c r="C1848" i="121"/>
  <c r="I1848" i="121" a="1"/>
  <c r="I1848" i="121" s="1"/>
  <c r="D1848" i="121" a="1"/>
  <c r="D1848" i="121" s="1"/>
  <c r="E1848" i="121" a="1"/>
  <c r="E1848" i="121" s="1"/>
  <c r="G1848" i="121" a="1"/>
  <c r="G1848" i="121" s="1"/>
  <c r="B1849" i="121"/>
  <c r="J1847" i="121" a="1"/>
  <c r="J1847" i="121" s="1"/>
  <c r="K1847" i="121" a="1"/>
  <c r="K1847" i="121" s="1"/>
  <c r="L1849" i="121"/>
  <c r="E1849" i="121" l="1" a="1"/>
  <c r="E1849" i="121" s="1"/>
  <c r="H1849" i="121" a="1"/>
  <c r="H1849" i="121" s="1"/>
  <c r="G1849" i="121" a="1"/>
  <c r="G1849" i="121" s="1"/>
  <c r="D1849" i="121" a="1"/>
  <c r="D1849" i="121" s="1"/>
  <c r="C1849" i="121"/>
  <c r="I1849" i="121" a="1"/>
  <c r="I1849" i="121" s="1"/>
  <c r="B1850" i="121"/>
  <c r="J1848" i="121" a="1"/>
  <c r="J1848" i="121" s="1"/>
  <c r="K1848" i="121" a="1"/>
  <c r="K1848" i="121" s="1"/>
  <c r="L1850" i="121"/>
  <c r="I1850" i="121" l="1" a="1"/>
  <c r="I1850" i="121" s="1"/>
  <c r="D1850" i="121" a="1"/>
  <c r="D1850" i="121" s="1"/>
  <c r="G1850" i="121" a="1"/>
  <c r="G1850" i="121" s="1"/>
  <c r="B1851" i="121"/>
  <c r="E1850" i="121" a="1"/>
  <c r="E1850" i="121" s="1"/>
  <c r="H1850" i="121" a="1"/>
  <c r="H1850" i="121" s="1"/>
  <c r="C1850" i="121"/>
  <c r="J1849" i="121" a="1"/>
  <c r="J1849" i="121" s="1"/>
  <c r="K1849" i="121" a="1"/>
  <c r="K1849" i="121" s="1"/>
  <c r="L1851" i="121"/>
  <c r="C1851" i="121" l="1"/>
  <c r="H1851" i="121" a="1"/>
  <c r="H1851" i="121" s="1"/>
  <c r="E1851" i="121" a="1"/>
  <c r="E1851" i="121" s="1"/>
  <c r="B1852" i="121"/>
  <c r="G1851" i="121" a="1"/>
  <c r="G1851" i="121" s="1"/>
  <c r="D1851" i="121" a="1"/>
  <c r="D1851" i="121" s="1"/>
  <c r="I1851" i="121" a="1"/>
  <c r="I1851" i="121" s="1"/>
  <c r="K1850" i="121" a="1"/>
  <c r="K1850" i="121" s="1"/>
  <c r="J1850" i="121" a="1"/>
  <c r="J1850" i="121" s="1"/>
  <c r="L1852" i="121"/>
  <c r="J1851" i="121" l="1" a="1"/>
  <c r="J1851" i="121" s="1"/>
  <c r="K1851" i="121" a="1"/>
  <c r="K1851" i="121" s="1"/>
  <c r="I1852" i="121" a="1"/>
  <c r="I1852" i="121" s="1"/>
  <c r="E1852" i="121" a="1"/>
  <c r="E1852" i="121" s="1"/>
  <c r="D1852" i="121" a="1"/>
  <c r="D1852" i="121" s="1"/>
  <c r="H1852" i="121" a="1"/>
  <c r="H1852" i="121" s="1"/>
  <c r="G1852" i="121" a="1"/>
  <c r="G1852" i="121" s="1"/>
  <c r="C1852" i="121"/>
  <c r="B1853" i="121"/>
  <c r="L1853" i="121"/>
  <c r="J1852" i="121" l="1" a="1"/>
  <c r="J1852" i="121" s="1"/>
  <c r="K1852" i="121" a="1"/>
  <c r="K1852" i="121" s="1"/>
  <c r="B1854" i="121"/>
  <c r="C1853" i="121"/>
  <c r="D1853" i="121" a="1"/>
  <c r="D1853" i="121" s="1"/>
  <c r="G1853" i="121" a="1"/>
  <c r="G1853" i="121" s="1"/>
  <c r="I1853" i="121" a="1"/>
  <c r="I1853" i="121" s="1"/>
  <c r="E1853" i="121" a="1"/>
  <c r="E1853" i="121" s="1"/>
  <c r="H1853" i="121" a="1"/>
  <c r="H1853" i="121" s="1"/>
  <c r="L1854" i="121"/>
  <c r="K1853" i="121" l="1" a="1"/>
  <c r="K1853" i="121" s="1"/>
  <c r="J1853" i="121" a="1"/>
  <c r="J1853" i="121" s="1"/>
  <c r="E1854" i="121" a="1"/>
  <c r="E1854" i="121" s="1"/>
  <c r="I1854" i="121" a="1"/>
  <c r="I1854" i="121" s="1"/>
  <c r="G1854" i="121" a="1"/>
  <c r="G1854" i="121" s="1"/>
  <c r="H1854" i="121" a="1"/>
  <c r="H1854" i="121" s="1"/>
  <c r="C1854" i="121"/>
  <c r="B1855" i="121"/>
  <c r="D1854" i="121" a="1"/>
  <c r="D1854" i="121" s="1"/>
  <c r="L1855" i="121"/>
  <c r="H1855" i="121" l="1" a="1"/>
  <c r="H1855" i="121" s="1"/>
  <c r="C1855" i="121"/>
  <c r="E1855" i="121" a="1"/>
  <c r="E1855" i="121" s="1"/>
  <c r="G1855" i="121" a="1"/>
  <c r="G1855" i="121" s="1"/>
  <c r="D1855" i="121" a="1"/>
  <c r="D1855" i="121" s="1"/>
  <c r="B1856" i="121"/>
  <c r="I1855" i="121" a="1"/>
  <c r="I1855" i="121" s="1"/>
  <c r="K1854" i="121" a="1"/>
  <c r="K1854" i="121" s="1"/>
  <c r="J1854" i="121" a="1"/>
  <c r="J1854" i="121" s="1"/>
  <c r="L1856" i="121"/>
  <c r="I1856" i="121" l="1" a="1"/>
  <c r="I1856" i="121" s="1"/>
  <c r="D1856" i="121" a="1"/>
  <c r="D1856" i="121" s="1"/>
  <c r="H1856" i="121" a="1"/>
  <c r="H1856" i="121" s="1"/>
  <c r="G1856" i="121" a="1"/>
  <c r="G1856" i="121" s="1"/>
  <c r="E1856" i="121" a="1"/>
  <c r="E1856" i="121" s="1"/>
  <c r="C1856" i="121"/>
  <c r="B1857" i="121"/>
  <c r="J1855" i="121" a="1"/>
  <c r="J1855" i="121" s="1"/>
  <c r="K1855" i="121" a="1"/>
  <c r="K1855" i="121" s="1"/>
  <c r="L1857" i="121"/>
  <c r="E1857" i="121" l="1" a="1"/>
  <c r="E1857" i="121" s="1"/>
  <c r="I1857" i="121" a="1"/>
  <c r="I1857" i="121" s="1"/>
  <c r="D1857" i="121" a="1"/>
  <c r="D1857" i="121" s="1"/>
  <c r="B1858" i="121"/>
  <c r="G1857" i="121" a="1"/>
  <c r="G1857" i="121" s="1"/>
  <c r="H1857" i="121" a="1"/>
  <c r="H1857" i="121" s="1"/>
  <c r="C1857" i="121"/>
  <c r="J1856" i="121" a="1"/>
  <c r="J1856" i="121" s="1"/>
  <c r="K1856" i="121" a="1"/>
  <c r="K1856" i="121" s="1"/>
  <c r="L1858" i="121"/>
  <c r="J1857" i="121" l="1" a="1"/>
  <c r="J1857" i="121" s="1"/>
  <c r="K1857" i="121" a="1"/>
  <c r="K1857" i="121" s="1"/>
  <c r="D1858" i="121" a="1"/>
  <c r="D1858" i="121" s="1"/>
  <c r="I1858" i="121" a="1"/>
  <c r="I1858" i="121" s="1"/>
  <c r="E1858" i="121" a="1"/>
  <c r="E1858" i="121" s="1"/>
  <c r="G1858" i="121" a="1"/>
  <c r="G1858" i="121" s="1"/>
  <c r="B1859" i="121"/>
  <c r="C1858" i="121"/>
  <c r="H1858" i="121" a="1"/>
  <c r="H1858" i="121" s="1"/>
  <c r="L1859" i="121"/>
  <c r="D1859" i="121" l="1" a="1"/>
  <c r="D1859" i="121" s="1"/>
  <c r="B1860" i="121"/>
  <c r="H1859" i="121" a="1"/>
  <c r="H1859" i="121" s="1"/>
  <c r="C1859" i="121"/>
  <c r="E1859" i="121" a="1"/>
  <c r="E1859" i="121" s="1"/>
  <c r="G1859" i="121" a="1"/>
  <c r="G1859" i="121" s="1"/>
  <c r="I1859" i="121" a="1"/>
  <c r="I1859" i="121" s="1"/>
  <c r="K1858" i="121" a="1"/>
  <c r="K1858" i="121" s="1"/>
  <c r="J1858" i="121" a="1"/>
  <c r="J1858" i="121" s="1"/>
  <c r="L1860" i="121"/>
  <c r="K1859" i="121" l="1" a="1"/>
  <c r="K1859" i="121" s="1"/>
  <c r="J1859" i="121" a="1"/>
  <c r="J1859" i="121" s="1"/>
  <c r="H1860" i="121" a="1"/>
  <c r="H1860" i="121" s="1"/>
  <c r="E1860" i="121" a="1"/>
  <c r="E1860" i="121" s="1"/>
  <c r="D1860" i="121" a="1"/>
  <c r="D1860" i="121" s="1"/>
  <c r="C1860" i="121"/>
  <c r="I1860" i="121" a="1"/>
  <c r="I1860" i="121" s="1"/>
  <c r="G1860" i="121" a="1"/>
  <c r="G1860" i="121" s="1"/>
  <c r="B1861" i="121"/>
  <c r="L1861" i="121"/>
  <c r="J1860" i="121" l="1" a="1"/>
  <c r="J1860" i="121" s="1"/>
  <c r="K1860" i="121" a="1"/>
  <c r="K1860" i="121" s="1"/>
  <c r="H1861" i="121" a="1"/>
  <c r="H1861" i="121" s="1"/>
  <c r="C1861" i="121"/>
  <c r="I1861" i="121" a="1"/>
  <c r="I1861" i="121" s="1"/>
  <c r="B1862" i="121"/>
  <c r="D1861" i="121" a="1"/>
  <c r="D1861" i="121" s="1"/>
  <c r="G1861" i="121" a="1"/>
  <c r="G1861" i="121" s="1"/>
  <c r="E1861" i="121" a="1"/>
  <c r="E1861" i="121" s="1"/>
  <c r="L1862" i="121"/>
  <c r="J1861" i="121" l="1" a="1"/>
  <c r="J1861" i="121" s="1"/>
  <c r="K1861" i="121" a="1"/>
  <c r="K1861" i="121" s="1"/>
  <c r="D1862" i="121" a="1"/>
  <c r="D1862" i="121" s="1"/>
  <c r="G1862" i="121" a="1"/>
  <c r="G1862" i="121" s="1"/>
  <c r="E1862" i="121" a="1"/>
  <c r="E1862" i="121" s="1"/>
  <c r="B1863" i="121"/>
  <c r="C1862" i="121"/>
  <c r="I1862" i="121" a="1"/>
  <c r="I1862" i="121" s="1"/>
  <c r="H1862" i="121" a="1"/>
  <c r="H1862" i="121" s="1"/>
  <c r="L1863" i="121"/>
  <c r="D1863" i="121" l="1" a="1"/>
  <c r="D1863" i="121" s="1"/>
  <c r="I1863" i="121" a="1"/>
  <c r="I1863" i="121" s="1"/>
  <c r="G1863" i="121" a="1"/>
  <c r="G1863" i="121" s="1"/>
  <c r="C1863" i="121"/>
  <c r="E1863" i="121" a="1"/>
  <c r="E1863" i="121" s="1"/>
  <c r="H1863" i="121" a="1"/>
  <c r="H1863" i="121" s="1"/>
  <c r="B1864" i="121"/>
  <c r="K1862" i="121" a="1"/>
  <c r="K1862" i="121" s="1"/>
  <c r="J1862" i="121" a="1"/>
  <c r="J1862" i="121" s="1"/>
  <c r="L1864" i="121"/>
  <c r="H1864" i="121" l="1" a="1"/>
  <c r="H1864" i="121" s="1"/>
  <c r="G1864" i="121" a="1"/>
  <c r="G1864" i="121" s="1"/>
  <c r="D1864" i="121" a="1"/>
  <c r="D1864" i="121" s="1"/>
  <c r="B1865" i="121"/>
  <c r="E1864" i="121" a="1"/>
  <c r="E1864" i="121" s="1"/>
  <c r="I1864" i="121" a="1"/>
  <c r="I1864" i="121" s="1"/>
  <c r="C1864" i="121"/>
  <c r="K1863" i="121" a="1"/>
  <c r="K1863" i="121" s="1"/>
  <c r="J1863" i="121" a="1"/>
  <c r="J1863" i="121" s="1"/>
  <c r="L1865" i="121"/>
  <c r="G1865" i="121" l="1" a="1"/>
  <c r="G1865" i="121" s="1"/>
  <c r="H1865" i="121" a="1"/>
  <c r="H1865" i="121" s="1"/>
  <c r="D1865" i="121" a="1"/>
  <c r="D1865" i="121" s="1"/>
  <c r="E1865" i="121" a="1"/>
  <c r="E1865" i="121" s="1"/>
  <c r="I1865" i="121" a="1"/>
  <c r="I1865" i="121" s="1"/>
  <c r="C1865" i="121"/>
  <c r="B1866" i="121"/>
  <c r="K1864" i="121" a="1"/>
  <c r="K1864" i="121" s="1"/>
  <c r="J1864" i="121" a="1"/>
  <c r="J1864" i="121" s="1"/>
  <c r="L1866" i="121"/>
  <c r="G1866" i="121" l="1" a="1"/>
  <c r="G1866" i="121" s="1"/>
  <c r="C1866" i="121"/>
  <c r="B1867" i="121"/>
  <c r="E1866" i="121" a="1"/>
  <c r="E1866" i="121" s="1"/>
  <c r="D1866" i="121" a="1"/>
  <c r="D1866" i="121" s="1"/>
  <c r="I1866" i="121" a="1"/>
  <c r="I1866" i="121" s="1"/>
  <c r="H1866" i="121" a="1"/>
  <c r="H1866" i="121" s="1"/>
  <c r="J1865" i="121" a="1"/>
  <c r="J1865" i="121" s="1"/>
  <c r="K1865" i="121" a="1"/>
  <c r="K1865" i="121" s="1"/>
  <c r="L1867" i="121"/>
  <c r="J1866" i="121" l="1" a="1"/>
  <c r="J1866" i="121" s="1"/>
  <c r="K1866" i="121" a="1"/>
  <c r="K1866" i="121" s="1"/>
  <c r="H1867" i="121" a="1"/>
  <c r="H1867" i="121" s="1"/>
  <c r="C1867" i="121"/>
  <c r="I1867" i="121" a="1"/>
  <c r="I1867" i="121" s="1"/>
  <c r="E1867" i="121" a="1"/>
  <c r="E1867" i="121" s="1"/>
  <c r="G1867" i="121" a="1"/>
  <c r="G1867" i="121" s="1"/>
  <c r="D1867" i="121" a="1"/>
  <c r="D1867" i="121" s="1"/>
  <c r="B1868" i="121"/>
  <c r="L1868" i="121"/>
  <c r="C1868" i="121" l="1"/>
  <c r="H1868" i="121" a="1"/>
  <c r="H1868" i="121" s="1"/>
  <c r="G1868" i="121" a="1"/>
  <c r="G1868" i="121" s="1"/>
  <c r="I1868" i="121" a="1"/>
  <c r="I1868" i="121" s="1"/>
  <c r="E1868" i="121" a="1"/>
  <c r="E1868" i="121" s="1"/>
  <c r="B1869" i="121"/>
  <c r="D1868" i="121" a="1"/>
  <c r="D1868" i="121" s="1"/>
  <c r="J1867" i="121" a="1"/>
  <c r="J1867" i="121" s="1"/>
  <c r="K1867" i="121" a="1"/>
  <c r="K1867" i="121" s="1"/>
  <c r="L1869" i="121"/>
  <c r="E1869" i="121" l="1" a="1"/>
  <c r="E1869" i="121" s="1"/>
  <c r="H1869" i="121" a="1"/>
  <c r="H1869" i="121" s="1"/>
  <c r="G1869" i="121" a="1"/>
  <c r="G1869" i="121" s="1"/>
  <c r="D1869" i="121" a="1"/>
  <c r="D1869" i="121" s="1"/>
  <c r="B1870" i="121"/>
  <c r="C1869" i="121"/>
  <c r="I1869" i="121" a="1"/>
  <c r="I1869" i="121" s="1"/>
  <c r="K1868" i="121" a="1"/>
  <c r="K1868" i="121" s="1"/>
  <c r="J1868" i="121" a="1"/>
  <c r="J1868" i="121" s="1"/>
  <c r="L1870" i="121"/>
  <c r="B1871" i="121" l="1"/>
  <c r="H1870" i="121" a="1"/>
  <c r="H1870" i="121" s="1"/>
  <c r="G1870" i="121" a="1"/>
  <c r="G1870" i="121" s="1"/>
  <c r="E1870" i="121" a="1"/>
  <c r="E1870" i="121" s="1"/>
  <c r="I1870" i="121" a="1"/>
  <c r="I1870" i="121" s="1"/>
  <c r="C1870" i="121"/>
  <c r="D1870" i="121" a="1"/>
  <c r="D1870" i="121" s="1"/>
  <c r="J1869" i="121" a="1"/>
  <c r="J1869" i="121" s="1"/>
  <c r="K1869" i="121" a="1"/>
  <c r="K1869" i="121" s="1"/>
  <c r="L1871" i="121"/>
  <c r="K1870" i="121" l="1" a="1"/>
  <c r="K1870" i="121" s="1"/>
  <c r="J1870" i="121" a="1"/>
  <c r="J1870" i="121" s="1"/>
  <c r="D1871" i="121" a="1"/>
  <c r="D1871" i="121" s="1"/>
  <c r="G1871" i="121" a="1"/>
  <c r="G1871" i="121" s="1"/>
  <c r="H1871" i="121" a="1"/>
  <c r="H1871" i="121" s="1"/>
  <c r="E1871" i="121" a="1"/>
  <c r="E1871" i="121" s="1"/>
  <c r="C1871" i="121"/>
  <c r="B1872" i="121"/>
  <c r="I1871" i="121" a="1"/>
  <c r="I1871" i="121" s="1"/>
  <c r="L1872" i="121"/>
  <c r="D1872" i="121" l="1" a="1"/>
  <c r="D1872" i="121" s="1"/>
  <c r="H1872" i="121" a="1"/>
  <c r="H1872" i="121" s="1"/>
  <c r="G1872" i="121" a="1"/>
  <c r="G1872" i="121" s="1"/>
  <c r="I1872" i="121" a="1"/>
  <c r="I1872" i="121" s="1"/>
  <c r="C1872" i="121"/>
  <c r="E1872" i="121" a="1"/>
  <c r="E1872" i="121" s="1"/>
  <c r="B1873" i="121"/>
  <c r="K1871" i="121" a="1"/>
  <c r="K1871" i="121" s="1"/>
  <c r="J1871" i="121" a="1"/>
  <c r="J1871" i="121" s="1"/>
  <c r="L1873" i="121"/>
  <c r="B1874" i="121" l="1"/>
  <c r="C1873" i="121"/>
  <c r="D1873" i="121" a="1"/>
  <c r="D1873" i="121" s="1"/>
  <c r="G1873" i="121" a="1"/>
  <c r="G1873" i="121" s="1"/>
  <c r="I1873" i="121" a="1"/>
  <c r="I1873" i="121" s="1"/>
  <c r="H1873" i="121" a="1"/>
  <c r="H1873" i="121" s="1"/>
  <c r="E1873" i="121" a="1"/>
  <c r="E1873" i="121" s="1"/>
  <c r="J1872" i="121" a="1"/>
  <c r="J1872" i="121" s="1"/>
  <c r="K1872" i="121" a="1"/>
  <c r="K1872" i="121" s="1"/>
  <c r="L1874" i="121"/>
  <c r="J1873" i="121" l="1" a="1"/>
  <c r="J1873" i="121" s="1"/>
  <c r="K1873" i="121" a="1"/>
  <c r="K1873" i="121" s="1"/>
  <c r="H1874" i="121" a="1"/>
  <c r="H1874" i="121" s="1"/>
  <c r="G1874" i="121" a="1"/>
  <c r="G1874" i="121" s="1"/>
  <c r="B1875" i="121"/>
  <c r="C1874" i="121"/>
  <c r="E1874" i="121" a="1"/>
  <c r="E1874" i="121" s="1"/>
  <c r="I1874" i="121" a="1"/>
  <c r="I1874" i="121" s="1"/>
  <c r="D1874" i="121" a="1"/>
  <c r="D1874" i="121" s="1"/>
  <c r="L1875" i="121"/>
  <c r="C1875" i="121" l="1"/>
  <c r="H1875" i="121" a="1"/>
  <c r="H1875" i="121" s="1"/>
  <c r="G1875" i="121" a="1"/>
  <c r="G1875" i="121" s="1"/>
  <c r="I1875" i="121" a="1"/>
  <c r="I1875" i="121" s="1"/>
  <c r="E1875" i="121" a="1"/>
  <c r="E1875" i="121" s="1"/>
  <c r="D1875" i="121" a="1"/>
  <c r="D1875" i="121" s="1"/>
  <c r="B1876" i="121"/>
  <c r="K1874" i="121" a="1"/>
  <c r="K1874" i="121" s="1"/>
  <c r="J1874" i="121" a="1"/>
  <c r="J1874" i="121" s="1"/>
  <c r="L1876" i="121"/>
  <c r="D1876" i="121" l="1" a="1"/>
  <c r="D1876" i="121" s="1"/>
  <c r="B1877" i="121"/>
  <c r="G1876" i="121" a="1"/>
  <c r="G1876" i="121" s="1"/>
  <c r="H1876" i="121" a="1"/>
  <c r="H1876" i="121" s="1"/>
  <c r="I1876" i="121" a="1"/>
  <c r="I1876" i="121" s="1"/>
  <c r="E1876" i="121" a="1"/>
  <c r="E1876" i="121" s="1"/>
  <c r="C1876" i="121"/>
  <c r="J1875" i="121" a="1"/>
  <c r="J1875" i="121" s="1"/>
  <c r="K1875" i="121" a="1"/>
  <c r="K1875" i="121" s="1"/>
  <c r="L1877" i="121"/>
  <c r="J1876" i="121" l="1" a="1"/>
  <c r="J1876" i="121" s="1"/>
  <c r="K1876" i="121" a="1"/>
  <c r="K1876" i="121" s="1"/>
  <c r="B1878" i="121"/>
  <c r="G1877" i="121" a="1"/>
  <c r="G1877" i="121" s="1"/>
  <c r="E1877" i="121" a="1"/>
  <c r="E1877" i="121" s="1"/>
  <c r="H1877" i="121" a="1"/>
  <c r="H1877" i="121" s="1"/>
  <c r="I1877" i="121" a="1"/>
  <c r="I1877" i="121" s="1"/>
  <c r="D1877" i="121" a="1"/>
  <c r="D1877" i="121" s="1"/>
  <c r="C1877" i="121"/>
  <c r="L1878" i="121"/>
  <c r="J1877" i="121" l="1" a="1"/>
  <c r="J1877" i="121" s="1"/>
  <c r="K1877" i="121" a="1"/>
  <c r="K1877" i="121" s="1"/>
  <c r="H1878" i="121" a="1"/>
  <c r="H1878" i="121" s="1"/>
  <c r="E1878" i="121" a="1"/>
  <c r="E1878" i="121" s="1"/>
  <c r="I1878" i="121" a="1"/>
  <c r="I1878" i="121" s="1"/>
  <c r="B1879" i="121"/>
  <c r="C1878" i="121"/>
  <c r="D1878" i="121" a="1"/>
  <c r="D1878" i="121" s="1"/>
  <c r="G1878" i="121" a="1"/>
  <c r="G1878" i="121" s="1"/>
  <c r="L1879" i="121"/>
  <c r="K1878" i="121" l="1" a="1"/>
  <c r="K1878" i="121" s="1"/>
  <c r="J1878" i="121" a="1"/>
  <c r="J1878" i="121" s="1"/>
  <c r="H1879" i="121" a="1"/>
  <c r="H1879" i="121" s="1"/>
  <c r="C1879" i="121"/>
  <c r="I1879" i="121" a="1"/>
  <c r="I1879" i="121" s="1"/>
  <c r="D1879" i="121" a="1"/>
  <c r="D1879" i="121" s="1"/>
  <c r="G1879" i="121" a="1"/>
  <c r="G1879" i="121" s="1"/>
  <c r="B1880" i="121"/>
  <c r="E1879" i="121" a="1"/>
  <c r="E1879" i="121" s="1"/>
  <c r="L1880" i="121"/>
  <c r="D1880" i="121" l="1" a="1"/>
  <c r="D1880" i="121" s="1"/>
  <c r="H1880" i="121" a="1"/>
  <c r="H1880" i="121" s="1"/>
  <c r="I1880" i="121" a="1"/>
  <c r="I1880" i="121" s="1"/>
  <c r="C1880" i="121"/>
  <c r="E1880" i="121" a="1"/>
  <c r="E1880" i="121" s="1"/>
  <c r="G1880" i="121" a="1"/>
  <c r="G1880" i="121" s="1"/>
  <c r="B1881" i="121"/>
  <c r="K1879" i="121" a="1"/>
  <c r="K1879" i="121" s="1"/>
  <c r="J1879" i="121" a="1"/>
  <c r="J1879" i="121" s="1"/>
  <c r="L1881" i="121"/>
  <c r="H1881" i="121" l="1" a="1"/>
  <c r="H1881" i="121" s="1"/>
  <c r="B1882" i="121"/>
  <c r="C1881" i="121"/>
  <c r="G1881" i="121" a="1"/>
  <c r="G1881" i="121" s="1"/>
  <c r="I1881" i="121" a="1"/>
  <c r="I1881" i="121" s="1"/>
  <c r="E1881" i="121" a="1"/>
  <c r="E1881" i="121" s="1"/>
  <c r="D1881" i="121" a="1"/>
  <c r="D1881" i="121" s="1"/>
  <c r="K1880" i="121" a="1"/>
  <c r="K1880" i="121" s="1"/>
  <c r="J1880" i="121" a="1"/>
  <c r="J1880" i="121" s="1"/>
  <c r="L1882" i="121"/>
  <c r="J1881" i="121" l="1" a="1"/>
  <c r="J1881" i="121" s="1"/>
  <c r="K1881" i="121" a="1"/>
  <c r="K1881" i="121" s="1"/>
  <c r="H1882" i="121" a="1"/>
  <c r="H1882" i="121" s="1"/>
  <c r="I1882" i="121" a="1"/>
  <c r="I1882" i="121" s="1"/>
  <c r="B1883" i="121"/>
  <c r="C1882" i="121"/>
  <c r="G1882" i="121" a="1"/>
  <c r="G1882" i="121" s="1"/>
  <c r="E1882" i="121" a="1"/>
  <c r="E1882" i="121" s="1"/>
  <c r="D1882" i="121" a="1"/>
  <c r="D1882" i="121" s="1"/>
  <c r="L1883" i="121"/>
  <c r="K1882" i="121" l="1" a="1"/>
  <c r="K1882" i="121" s="1"/>
  <c r="J1882" i="121" a="1"/>
  <c r="J1882" i="121" s="1"/>
  <c r="E1883" i="121" a="1"/>
  <c r="E1883" i="121" s="1"/>
  <c r="G1883" i="121" a="1"/>
  <c r="G1883" i="121" s="1"/>
  <c r="I1883" i="121" a="1"/>
  <c r="I1883" i="121" s="1"/>
  <c r="C1883" i="121"/>
  <c r="B1884" i="121"/>
  <c r="D1883" i="121" a="1"/>
  <c r="D1883" i="121" s="1"/>
  <c r="H1883" i="121" a="1"/>
  <c r="H1883" i="121" s="1"/>
  <c r="L1884" i="121"/>
  <c r="D1884" i="121" l="1" a="1"/>
  <c r="D1884" i="121" s="1"/>
  <c r="G1884" i="121" a="1"/>
  <c r="G1884" i="121" s="1"/>
  <c r="I1884" i="121" a="1"/>
  <c r="I1884" i="121" s="1"/>
  <c r="B1885" i="121"/>
  <c r="H1884" i="121" a="1"/>
  <c r="H1884" i="121" s="1"/>
  <c r="E1884" i="121" a="1"/>
  <c r="E1884" i="121" s="1"/>
  <c r="C1884" i="121"/>
  <c r="J1883" i="121" a="1"/>
  <c r="J1883" i="121" s="1"/>
  <c r="K1883" i="121" a="1"/>
  <c r="K1883" i="121" s="1"/>
  <c r="L1885" i="121"/>
  <c r="E1885" i="121" l="1" a="1"/>
  <c r="E1885" i="121" s="1"/>
  <c r="B1886" i="121"/>
  <c r="D1885" i="121" a="1"/>
  <c r="D1885" i="121" s="1"/>
  <c r="G1885" i="121" a="1"/>
  <c r="G1885" i="121" s="1"/>
  <c r="I1885" i="121" a="1"/>
  <c r="I1885" i="121" s="1"/>
  <c r="C1885" i="121"/>
  <c r="H1885" i="121" a="1"/>
  <c r="H1885" i="121" s="1"/>
  <c r="J1884" i="121" a="1"/>
  <c r="J1884" i="121" s="1"/>
  <c r="K1884" i="121" a="1"/>
  <c r="K1884" i="121" s="1"/>
  <c r="L1886" i="121"/>
  <c r="J1885" i="121" l="1" a="1"/>
  <c r="J1885" i="121" s="1"/>
  <c r="K1885" i="121" a="1"/>
  <c r="K1885" i="121" s="1"/>
  <c r="G1886" i="121" a="1"/>
  <c r="G1886" i="121" s="1"/>
  <c r="E1886" i="121" a="1"/>
  <c r="E1886" i="121" s="1"/>
  <c r="I1886" i="121" a="1"/>
  <c r="I1886" i="121" s="1"/>
  <c r="B1887" i="121"/>
  <c r="C1886" i="121"/>
  <c r="H1886" i="121" a="1"/>
  <c r="H1886" i="121" s="1"/>
  <c r="D1886" i="121" a="1"/>
  <c r="D1886" i="121" s="1"/>
  <c r="L1887" i="121"/>
  <c r="C1887" i="121" l="1"/>
  <c r="B1888" i="121"/>
  <c r="I1887" i="121" a="1"/>
  <c r="I1887" i="121" s="1"/>
  <c r="D1887" i="121" a="1"/>
  <c r="D1887" i="121" s="1"/>
  <c r="G1887" i="121" a="1"/>
  <c r="G1887" i="121" s="1"/>
  <c r="E1887" i="121" a="1"/>
  <c r="E1887" i="121" s="1"/>
  <c r="H1887" i="121" a="1"/>
  <c r="H1887" i="121" s="1"/>
  <c r="J1886" i="121" a="1"/>
  <c r="J1886" i="121" s="1"/>
  <c r="K1886" i="121" a="1"/>
  <c r="K1886" i="121" s="1"/>
  <c r="L1888" i="121"/>
  <c r="K1887" i="121" l="1" a="1"/>
  <c r="K1887" i="121" s="1"/>
  <c r="J1887" i="121" a="1"/>
  <c r="J1887" i="121" s="1"/>
  <c r="D1888" i="121" a="1"/>
  <c r="D1888" i="121" s="1"/>
  <c r="B1889" i="121"/>
  <c r="E1888" i="121" a="1"/>
  <c r="E1888" i="121" s="1"/>
  <c r="G1888" i="121" a="1"/>
  <c r="G1888" i="121" s="1"/>
  <c r="I1888" i="121" a="1"/>
  <c r="I1888" i="121" s="1"/>
  <c r="C1888" i="121"/>
  <c r="H1888" i="121" a="1"/>
  <c r="H1888" i="121" s="1"/>
  <c r="L1889" i="121"/>
  <c r="K1888" i="121" l="1" a="1"/>
  <c r="K1888" i="121" s="1"/>
  <c r="J1888" i="121" a="1"/>
  <c r="J1888" i="121" s="1"/>
  <c r="E1889" i="121" a="1"/>
  <c r="E1889" i="121" s="1"/>
  <c r="G1889" i="121" a="1"/>
  <c r="G1889" i="121" s="1"/>
  <c r="H1889" i="121" a="1"/>
  <c r="H1889" i="121" s="1"/>
  <c r="B1890" i="121"/>
  <c r="C1889" i="121"/>
  <c r="I1889" i="121" a="1"/>
  <c r="I1889" i="121" s="1"/>
  <c r="D1889" i="121" a="1"/>
  <c r="D1889" i="121" s="1"/>
  <c r="L1890" i="121"/>
  <c r="I1890" i="121" l="1" a="1"/>
  <c r="I1890" i="121" s="1"/>
  <c r="B1891" i="121"/>
  <c r="C1890" i="121"/>
  <c r="G1890" i="121" a="1"/>
  <c r="G1890" i="121" s="1"/>
  <c r="E1890" i="121" a="1"/>
  <c r="E1890" i="121" s="1"/>
  <c r="D1890" i="121" a="1"/>
  <c r="D1890" i="121" s="1"/>
  <c r="H1890" i="121" a="1"/>
  <c r="H1890" i="121" s="1"/>
  <c r="J1889" i="121" a="1"/>
  <c r="J1889" i="121" s="1"/>
  <c r="K1889" i="121" a="1"/>
  <c r="K1889" i="121" s="1"/>
  <c r="L1891" i="121"/>
  <c r="K1890" i="121" l="1" a="1"/>
  <c r="K1890" i="121" s="1"/>
  <c r="J1890" i="121" a="1"/>
  <c r="J1890" i="121" s="1"/>
  <c r="C1891" i="121"/>
  <c r="H1891" i="121" a="1"/>
  <c r="H1891" i="121" s="1"/>
  <c r="G1891" i="121" a="1"/>
  <c r="G1891" i="121" s="1"/>
  <c r="I1891" i="121" a="1"/>
  <c r="I1891" i="121" s="1"/>
  <c r="E1891" i="121" a="1"/>
  <c r="E1891" i="121" s="1"/>
  <c r="B1892" i="121"/>
  <c r="D1891" i="121" a="1"/>
  <c r="D1891" i="121" s="1"/>
  <c r="L1892" i="121"/>
  <c r="C1892" i="121" l="1"/>
  <c r="I1892" i="121" a="1"/>
  <c r="I1892" i="121" s="1"/>
  <c r="B1893" i="121"/>
  <c r="E1892" i="121" a="1"/>
  <c r="E1892" i="121" s="1"/>
  <c r="H1892" i="121" a="1"/>
  <c r="H1892" i="121" s="1"/>
  <c r="D1892" i="121" a="1"/>
  <c r="D1892" i="121" s="1"/>
  <c r="G1892" i="121" a="1"/>
  <c r="G1892" i="121" s="1"/>
  <c r="J1891" i="121" a="1"/>
  <c r="J1891" i="121" s="1"/>
  <c r="K1891" i="121" a="1"/>
  <c r="K1891" i="121" s="1"/>
  <c r="L1893" i="121"/>
  <c r="K1892" i="121" l="1" a="1"/>
  <c r="K1892" i="121" s="1"/>
  <c r="J1892" i="121" a="1"/>
  <c r="J1892" i="121" s="1"/>
  <c r="C1893" i="121"/>
  <c r="H1893" i="121" a="1"/>
  <c r="H1893" i="121" s="1"/>
  <c r="I1893" i="121" a="1"/>
  <c r="I1893" i="121" s="1"/>
  <c r="B1894" i="121"/>
  <c r="G1893" i="121" a="1"/>
  <c r="G1893" i="121" s="1"/>
  <c r="D1893" i="121" a="1"/>
  <c r="D1893" i="121" s="1"/>
  <c r="E1893" i="121" a="1"/>
  <c r="E1893" i="121" s="1"/>
  <c r="L1894" i="121"/>
  <c r="J1893" i="121" l="1" a="1"/>
  <c r="J1893" i="121" s="1"/>
  <c r="K1893" i="121" a="1"/>
  <c r="K1893" i="121" s="1"/>
  <c r="E1894" i="121" a="1"/>
  <c r="E1894" i="121" s="1"/>
  <c r="I1894" i="121" a="1"/>
  <c r="I1894" i="121" s="1"/>
  <c r="B1895" i="121"/>
  <c r="C1894" i="121"/>
  <c r="D1894" i="121" a="1"/>
  <c r="D1894" i="121" s="1"/>
  <c r="G1894" i="121" a="1"/>
  <c r="G1894" i="121" s="1"/>
  <c r="H1894" i="121" a="1"/>
  <c r="H1894" i="121" s="1"/>
  <c r="L1895" i="121"/>
  <c r="J1894" i="121" l="1" a="1"/>
  <c r="J1894" i="121" s="1"/>
  <c r="K1894" i="121" a="1"/>
  <c r="K1894" i="121" s="1"/>
  <c r="E1895" i="121" a="1"/>
  <c r="E1895" i="121" s="1"/>
  <c r="G1895" i="121" a="1"/>
  <c r="G1895" i="121" s="1"/>
  <c r="C1895" i="121"/>
  <c r="D1895" i="121" a="1"/>
  <c r="D1895" i="121" s="1"/>
  <c r="B1896" i="121"/>
  <c r="H1895" i="121" a="1"/>
  <c r="H1895" i="121" s="1"/>
  <c r="I1895" i="121" a="1"/>
  <c r="I1895" i="121" s="1"/>
  <c r="L1896" i="121"/>
  <c r="D1896" i="121" l="1" a="1"/>
  <c r="D1896" i="121" s="1"/>
  <c r="H1896" i="121" a="1"/>
  <c r="H1896" i="121" s="1"/>
  <c r="G1896" i="121" a="1"/>
  <c r="G1896" i="121" s="1"/>
  <c r="B1897" i="121"/>
  <c r="E1896" i="121" a="1"/>
  <c r="E1896" i="121" s="1"/>
  <c r="I1896" i="121" a="1"/>
  <c r="I1896" i="121" s="1"/>
  <c r="C1896" i="121"/>
  <c r="J1895" i="121" a="1"/>
  <c r="J1895" i="121" s="1"/>
  <c r="K1895" i="121" a="1"/>
  <c r="K1895" i="121" s="1"/>
  <c r="L1897" i="121"/>
  <c r="H1897" i="121" l="1" a="1"/>
  <c r="H1897" i="121" s="1"/>
  <c r="B1898" i="121"/>
  <c r="C1897" i="121"/>
  <c r="E1897" i="121" a="1"/>
  <c r="E1897" i="121" s="1"/>
  <c r="D1897" i="121" a="1"/>
  <c r="D1897" i="121" s="1"/>
  <c r="I1897" i="121" a="1"/>
  <c r="I1897" i="121" s="1"/>
  <c r="G1897" i="121" a="1"/>
  <c r="G1897" i="121" s="1"/>
  <c r="J1896" i="121" a="1"/>
  <c r="J1896" i="121" s="1"/>
  <c r="K1896" i="121" a="1"/>
  <c r="K1896" i="121" s="1"/>
  <c r="L1898" i="121"/>
  <c r="J1897" i="121" l="1" a="1"/>
  <c r="J1897" i="121" s="1"/>
  <c r="K1897" i="121" a="1"/>
  <c r="K1897" i="121" s="1"/>
  <c r="H1898" i="121" a="1"/>
  <c r="H1898" i="121" s="1"/>
  <c r="C1898" i="121"/>
  <c r="B1899" i="121"/>
  <c r="D1898" i="121" a="1"/>
  <c r="D1898" i="121" s="1"/>
  <c r="G1898" i="121" a="1"/>
  <c r="G1898" i="121" s="1"/>
  <c r="E1898" i="121" a="1"/>
  <c r="E1898" i="121" s="1"/>
  <c r="I1898" i="121" a="1"/>
  <c r="I1898" i="121" s="1"/>
  <c r="L1899" i="121"/>
  <c r="K1898" i="121" l="1" a="1"/>
  <c r="K1898" i="121" s="1"/>
  <c r="J1898" i="121" a="1"/>
  <c r="J1898" i="121" s="1"/>
  <c r="B1900" i="121"/>
  <c r="D1899" i="121" a="1"/>
  <c r="D1899" i="121" s="1"/>
  <c r="G1899" i="121" a="1"/>
  <c r="G1899" i="121" s="1"/>
  <c r="I1899" i="121" a="1"/>
  <c r="I1899" i="121" s="1"/>
  <c r="H1899" i="121" a="1"/>
  <c r="H1899" i="121" s="1"/>
  <c r="C1899" i="121"/>
  <c r="E1899" i="121" a="1"/>
  <c r="E1899" i="121" s="1"/>
  <c r="L1900" i="121"/>
  <c r="J1899" i="121" l="1" a="1"/>
  <c r="J1899" i="121" s="1"/>
  <c r="K1899" i="121" a="1"/>
  <c r="K1899" i="121" s="1"/>
  <c r="D1900" i="121" a="1"/>
  <c r="D1900" i="121" s="1"/>
  <c r="E1900" i="121" a="1"/>
  <c r="E1900" i="121" s="1"/>
  <c r="B1901" i="121"/>
  <c r="I1900" i="121" a="1"/>
  <c r="I1900" i="121" s="1"/>
  <c r="H1900" i="121" a="1"/>
  <c r="H1900" i="121" s="1"/>
  <c r="C1900" i="121"/>
  <c r="G1900" i="121" a="1"/>
  <c r="G1900" i="121" s="1"/>
  <c r="L1901" i="121"/>
  <c r="G1901" i="121" l="1" a="1"/>
  <c r="G1901" i="121" s="1"/>
  <c r="E1901" i="121" a="1"/>
  <c r="E1901" i="121" s="1"/>
  <c r="H1901" i="121" a="1"/>
  <c r="H1901" i="121" s="1"/>
  <c r="C1901" i="121"/>
  <c r="I1901" i="121" a="1"/>
  <c r="I1901" i="121" s="1"/>
  <c r="B1902" i="121"/>
  <c r="D1901" i="121" a="1"/>
  <c r="D1901" i="121" s="1"/>
  <c r="J1900" i="121" a="1"/>
  <c r="J1900" i="121" s="1"/>
  <c r="K1900" i="121" a="1"/>
  <c r="K1900" i="121" s="1"/>
  <c r="L1902" i="121"/>
  <c r="D1902" i="121" l="1" a="1"/>
  <c r="D1902" i="121" s="1"/>
  <c r="E1902" i="121" a="1"/>
  <c r="E1902" i="121" s="1"/>
  <c r="I1902" i="121" a="1"/>
  <c r="I1902" i="121" s="1"/>
  <c r="B1903" i="121"/>
  <c r="C1902" i="121"/>
  <c r="H1902" i="121" a="1"/>
  <c r="H1902" i="121" s="1"/>
  <c r="G1902" i="121" a="1"/>
  <c r="G1902" i="121" s="1"/>
  <c r="K1901" i="121" a="1"/>
  <c r="K1901" i="121" s="1"/>
  <c r="J1901" i="121" a="1"/>
  <c r="J1901" i="121" s="1"/>
  <c r="L1903" i="121"/>
  <c r="J1902" i="121" l="1" a="1"/>
  <c r="J1902" i="121" s="1"/>
  <c r="K1902" i="121" a="1"/>
  <c r="K1902" i="121" s="1"/>
  <c r="C1903" i="121"/>
  <c r="H1903" i="121" a="1"/>
  <c r="H1903" i="121" s="1"/>
  <c r="I1903" i="121" a="1"/>
  <c r="I1903" i="121" s="1"/>
  <c r="D1903" i="121" a="1"/>
  <c r="D1903" i="121" s="1"/>
  <c r="G1903" i="121" a="1"/>
  <c r="G1903" i="121" s="1"/>
  <c r="B1904" i="121"/>
  <c r="E1903" i="121" a="1"/>
  <c r="E1903" i="121" s="1"/>
  <c r="L1904" i="121"/>
  <c r="D1904" i="121" l="1" a="1"/>
  <c r="D1904" i="121" s="1"/>
  <c r="H1904" i="121" a="1"/>
  <c r="H1904" i="121" s="1"/>
  <c r="C1904" i="121"/>
  <c r="B1905" i="121"/>
  <c r="E1904" i="121" a="1"/>
  <c r="E1904" i="121" s="1"/>
  <c r="I1904" i="121" a="1"/>
  <c r="I1904" i="121" s="1"/>
  <c r="G1904" i="121" a="1"/>
  <c r="G1904" i="121" s="1"/>
  <c r="J1903" i="121" a="1"/>
  <c r="J1903" i="121" s="1"/>
  <c r="K1903" i="121" a="1"/>
  <c r="K1903" i="121" s="1"/>
  <c r="L1905" i="121"/>
  <c r="J1904" i="121" l="1" a="1"/>
  <c r="J1904" i="121" s="1"/>
  <c r="K1904" i="121" a="1"/>
  <c r="K1904" i="121" s="1"/>
  <c r="D1905" i="121" a="1"/>
  <c r="D1905" i="121" s="1"/>
  <c r="I1905" i="121" a="1"/>
  <c r="I1905" i="121" s="1"/>
  <c r="H1905" i="121" a="1"/>
  <c r="H1905" i="121" s="1"/>
  <c r="B1906" i="121"/>
  <c r="C1905" i="121"/>
  <c r="G1905" i="121" a="1"/>
  <c r="G1905" i="121" s="1"/>
  <c r="E1905" i="121" a="1"/>
  <c r="E1905" i="121" s="1"/>
  <c r="L1906" i="121"/>
  <c r="J1905" i="121" l="1" a="1"/>
  <c r="J1905" i="121" s="1"/>
  <c r="K1905" i="121" a="1"/>
  <c r="K1905" i="121" s="1"/>
  <c r="D1906" i="121" a="1"/>
  <c r="D1906" i="121" s="1"/>
  <c r="B1907" i="121"/>
  <c r="C1906" i="121"/>
  <c r="G1906" i="121" a="1"/>
  <c r="G1906" i="121" s="1"/>
  <c r="E1906" i="121" a="1"/>
  <c r="E1906" i="121" s="1"/>
  <c r="H1906" i="121" a="1"/>
  <c r="H1906" i="121" s="1"/>
  <c r="I1906" i="121" a="1"/>
  <c r="I1906" i="121" s="1"/>
  <c r="L1907" i="121"/>
  <c r="K1906" i="121" l="1" a="1"/>
  <c r="K1906" i="121" s="1"/>
  <c r="J1906" i="121" a="1"/>
  <c r="J1906" i="121" s="1"/>
  <c r="D1907" i="121" a="1"/>
  <c r="D1907" i="121" s="1"/>
  <c r="H1907" i="121" a="1"/>
  <c r="H1907" i="121" s="1"/>
  <c r="G1907" i="121" a="1"/>
  <c r="G1907" i="121" s="1"/>
  <c r="I1907" i="121" a="1"/>
  <c r="I1907" i="121" s="1"/>
  <c r="C1907" i="121"/>
  <c r="E1907" i="121" a="1"/>
  <c r="E1907" i="121" s="1"/>
  <c r="B1908" i="121"/>
  <c r="L1908" i="121"/>
  <c r="D1908" i="121" l="1" a="1"/>
  <c r="D1908" i="121" s="1"/>
  <c r="H1908" i="121" a="1"/>
  <c r="H1908" i="121" s="1"/>
  <c r="C1908" i="121"/>
  <c r="B1909" i="121"/>
  <c r="E1908" i="121" a="1"/>
  <c r="E1908" i="121" s="1"/>
  <c r="I1908" i="121" a="1"/>
  <c r="I1908" i="121" s="1"/>
  <c r="G1908" i="121" a="1"/>
  <c r="G1908" i="121" s="1"/>
  <c r="K1907" i="121" a="1"/>
  <c r="K1907" i="121" s="1"/>
  <c r="J1907" i="121" a="1"/>
  <c r="J1907" i="121" s="1"/>
  <c r="L1909" i="121"/>
  <c r="J1908" i="121" l="1" a="1"/>
  <c r="J1908" i="121" s="1"/>
  <c r="K1908" i="121" a="1"/>
  <c r="K1908" i="121" s="1"/>
  <c r="D1909" i="121" a="1"/>
  <c r="D1909" i="121" s="1"/>
  <c r="H1909" i="121" a="1"/>
  <c r="H1909" i="121" s="1"/>
  <c r="E1909" i="121" a="1"/>
  <c r="E1909" i="121" s="1"/>
  <c r="B1910" i="121"/>
  <c r="C1909" i="121"/>
  <c r="I1909" i="121" a="1"/>
  <c r="I1909" i="121" s="1"/>
  <c r="G1909" i="121" a="1"/>
  <c r="G1909" i="121" s="1"/>
  <c r="L1910" i="121"/>
  <c r="J1909" i="121" l="1" a="1"/>
  <c r="J1909" i="121" s="1"/>
  <c r="K1909" i="121" a="1"/>
  <c r="K1909" i="121" s="1"/>
  <c r="G1910" i="121" a="1"/>
  <c r="G1910" i="121" s="1"/>
  <c r="B1911" i="121"/>
  <c r="E1910" i="121" a="1"/>
  <c r="E1910" i="121" s="1"/>
  <c r="I1910" i="121" a="1"/>
  <c r="I1910" i="121" s="1"/>
  <c r="C1910" i="121"/>
  <c r="D1910" i="121" a="1"/>
  <c r="D1910" i="121" s="1"/>
  <c r="H1910" i="121" a="1"/>
  <c r="H1910" i="121" s="1"/>
  <c r="L1911" i="121"/>
  <c r="E1911" i="121" l="1" a="1"/>
  <c r="E1911" i="121" s="1"/>
  <c r="H1911" i="121" a="1"/>
  <c r="H1911" i="121" s="1"/>
  <c r="I1911" i="121" a="1"/>
  <c r="I1911" i="121" s="1"/>
  <c r="C1911" i="121"/>
  <c r="B1912" i="121"/>
  <c r="G1911" i="121" a="1"/>
  <c r="G1911" i="121" s="1"/>
  <c r="D1911" i="121" a="1"/>
  <c r="D1911" i="121" s="1"/>
  <c r="J1910" i="121" a="1"/>
  <c r="J1910" i="121" s="1"/>
  <c r="K1910" i="121" a="1"/>
  <c r="K1910" i="121" s="1"/>
  <c r="L1912" i="121"/>
  <c r="J1911" i="121" l="1" a="1"/>
  <c r="J1911" i="121" s="1"/>
  <c r="K1911" i="121" a="1"/>
  <c r="K1911" i="121" s="1"/>
  <c r="G1912" i="121" a="1"/>
  <c r="G1912" i="121" s="1"/>
  <c r="C1912" i="121"/>
  <c r="E1912" i="121" a="1"/>
  <c r="E1912" i="121" s="1"/>
  <c r="H1912" i="121" a="1"/>
  <c r="H1912" i="121" s="1"/>
  <c r="B1913" i="121"/>
  <c r="D1912" i="121" a="1"/>
  <c r="D1912" i="121" s="1"/>
  <c r="I1912" i="121" a="1"/>
  <c r="I1912" i="121" s="1"/>
  <c r="L1913" i="121"/>
  <c r="E1913" i="121" l="1" a="1"/>
  <c r="E1913" i="121" s="1"/>
  <c r="I1913" i="121" a="1"/>
  <c r="I1913" i="121" s="1"/>
  <c r="B1914" i="121"/>
  <c r="G1913" i="121" a="1"/>
  <c r="G1913" i="121" s="1"/>
  <c r="D1913" i="121" a="1"/>
  <c r="D1913" i="121" s="1"/>
  <c r="C1913" i="121"/>
  <c r="H1913" i="121" a="1"/>
  <c r="H1913" i="121" s="1"/>
  <c r="K1912" i="121" a="1"/>
  <c r="K1912" i="121" s="1"/>
  <c r="J1912" i="121" a="1"/>
  <c r="J1912" i="121" s="1"/>
  <c r="L1914" i="121"/>
  <c r="J1913" i="121" l="1" a="1"/>
  <c r="J1913" i="121" s="1"/>
  <c r="K1913" i="121" a="1"/>
  <c r="K1913" i="121" s="1"/>
  <c r="I1914" i="121" a="1"/>
  <c r="I1914" i="121" s="1"/>
  <c r="D1914" i="121" a="1"/>
  <c r="D1914" i="121" s="1"/>
  <c r="B1915" i="121"/>
  <c r="G1914" i="121" a="1"/>
  <c r="G1914" i="121" s="1"/>
  <c r="E1914" i="121" a="1"/>
  <c r="E1914" i="121" s="1"/>
  <c r="H1914" i="121" a="1"/>
  <c r="H1914" i="121" s="1"/>
  <c r="C1914" i="121"/>
  <c r="L1915" i="121"/>
  <c r="J1914" i="121" l="1" a="1"/>
  <c r="J1914" i="121" s="1"/>
  <c r="K1914" i="121" a="1"/>
  <c r="K1914" i="121" s="1"/>
  <c r="D1915" i="121" a="1"/>
  <c r="D1915" i="121" s="1"/>
  <c r="G1915" i="121" a="1"/>
  <c r="G1915" i="121" s="1"/>
  <c r="I1915" i="121" a="1"/>
  <c r="I1915" i="121" s="1"/>
  <c r="C1915" i="121"/>
  <c r="H1915" i="121" a="1"/>
  <c r="H1915" i="121" s="1"/>
  <c r="B1916" i="121"/>
  <c r="E1915" i="121" a="1"/>
  <c r="E1915" i="121" s="1"/>
  <c r="L1916" i="121"/>
  <c r="B1917" i="121" l="1"/>
  <c r="I1916" i="121" a="1"/>
  <c r="I1916" i="121" s="1"/>
  <c r="D1916" i="121" a="1"/>
  <c r="D1916" i="121" s="1"/>
  <c r="E1916" i="121" a="1"/>
  <c r="E1916" i="121" s="1"/>
  <c r="H1916" i="121" a="1"/>
  <c r="H1916" i="121" s="1"/>
  <c r="C1916" i="121"/>
  <c r="G1916" i="121" a="1"/>
  <c r="G1916" i="121" s="1"/>
  <c r="J1915" i="121" a="1"/>
  <c r="J1915" i="121" s="1"/>
  <c r="K1915" i="121" a="1"/>
  <c r="K1915" i="121" s="1"/>
  <c r="L1917" i="121"/>
  <c r="J1916" i="121" l="1" a="1"/>
  <c r="J1916" i="121" s="1"/>
  <c r="K1916" i="121" a="1"/>
  <c r="K1916" i="121" s="1"/>
  <c r="H1917" i="121" a="1"/>
  <c r="H1917" i="121" s="1"/>
  <c r="G1917" i="121" a="1"/>
  <c r="G1917" i="121" s="1"/>
  <c r="D1917" i="121" a="1"/>
  <c r="D1917" i="121" s="1"/>
  <c r="B1918" i="121"/>
  <c r="C1917" i="121"/>
  <c r="E1917" i="121" a="1"/>
  <c r="E1917" i="121" s="1"/>
  <c r="I1917" i="121" a="1"/>
  <c r="I1917" i="121" s="1"/>
  <c r="L1918" i="121"/>
  <c r="B1919" i="121" l="1"/>
  <c r="H1918" i="121" a="1"/>
  <c r="H1918" i="121" s="1"/>
  <c r="C1918" i="121"/>
  <c r="D1918" i="121" a="1"/>
  <c r="D1918" i="121" s="1"/>
  <c r="E1918" i="121" a="1"/>
  <c r="E1918" i="121" s="1"/>
  <c r="G1918" i="121" a="1"/>
  <c r="G1918" i="121" s="1"/>
  <c r="I1918" i="121" a="1"/>
  <c r="I1918" i="121" s="1"/>
  <c r="K1917" i="121" a="1"/>
  <c r="K1917" i="121" s="1"/>
  <c r="J1917" i="121" a="1"/>
  <c r="J1917" i="121" s="1"/>
  <c r="L1919" i="121"/>
  <c r="K1918" i="121" l="1" a="1"/>
  <c r="K1918" i="121" s="1"/>
  <c r="J1918" i="121" a="1"/>
  <c r="J1918" i="121" s="1"/>
  <c r="C1919" i="121"/>
  <c r="G1919" i="121" a="1"/>
  <c r="G1919" i="121" s="1"/>
  <c r="B1920" i="121"/>
  <c r="I1919" i="121" a="1"/>
  <c r="I1919" i="121" s="1"/>
  <c r="D1919" i="121" a="1"/>
  <c r="D1919" i="121" s="1"/>
  <c r="H1919" i="121" a="1"/>
  <c r="H1919" i="121" s="1"/>
  <c r="E1919" i="121" a="1"/>
  <c r="E1919" i="121" s="1"/>
  <c r="L1920" i="121"/>
  <c r="B1921" i="121" l="1"/>
  <c r="C1920" i="121"/>
  <c r="G1920" i="121" a="1"/>
  <c r="G1920" i="121" s="1"/>
  <c r="H1920" i="121" a="1"/>
  <c r="H1920" i="121" s="1"/>
  <c r="E1920" i="121" a="1"/>
  <c r="E1920" i="121" s="1"/>
  <c r="D1920" i="121" a="1"/>
  <c r="D1920" i="121" s="1"/>
  <c r="I1920" i="121" a="1"/>
  <c r="I1920" i="121" s="1"/>
  <c r="K1919" i="121" a="1"/>
  <c r="K1919" i="121" s="1"/>
  <c r="J1919" i="121" a="1"/>
  <c r="J1919" i="121" s="1"/>
  <c r="L1921" i="121"/>
  <c r="J1920" i="121" l="1" a="1"/>
  <c r="J1920" i="121" s="1"/>
  <c r="K1920" i="121" a="1"/>
  <c r="K1920" i="121" s="1"/>
  <c r="I1921" i="121" a="1"/>
  <c r="I1921" i="121" s="1"/>
  <c r="G1921" i="121" a="1"/>
  <c r="G1921" i="121" s="1"/>
  <c r="H1921" i="121" a="1"/>
  <c r="H1921" i="121" s="1"/>
  <c r="C1921" i="121"/>
  <c r="E1921" i="121" a="1"/>
  <c r="E1921" i="121" s="1"/>
  <c r="B1922" i="121"/>
  <c r="D1921" i="121" a="1"/>
  <c r="D1921" i="121" s="1"/>
  <c r="L1922" i="121"/>
  <c r="I1922" i="121" l="1" a="1"/>
  <c r="I1922" i="121" s="1"/>
  <c r="G1922" i="121" a="1"/>
  <c r="G1922" i="121" s="1"/>
  <c r="E1922" i="121" a="1"/>
  <c r="E1922" i="121" s="1"/>
  <c r="H1922" i="121" a="1"/>
  <c r="H1922" i="121" s="1"/>
  <c r="C1922" i="121"/>
  <c r="B1923" i="121"/>
  <c r="D1922" i="121" a="1"/>
  <c r="D1922" i="121" s="1"/>
  <c r="J1921" i="121" a="1"/>
  <c r="J1921" i="121" s="1"/>
  <c r="K1921" i="121" a="1"/>
  <c r="K1921" i="121" s="1"/>
  <c r="L1923" i="121"/>
  <c r="H1923" i="121" l="1" a="1"/>
  <c r="H1923" i="121" s="1"/>
  <c r="C1923" i="121"/>
  <c r="I1923" i="121" a="1"/>
  <c r="I1923" i="121" s="1"/>
  <c r="D1923" i="121" a="1"/>
  <c r="D1923" i="121" s="1"/>
  <c r="B1924" i="121"/>
  <c r="G1923" i="121" a="1"/>
  <c r="G1923" i="121" s="1"/>
  <c r="E1923" i="121" a="1"/>
  <c r="E1923" i="121" s="1"/>
  <c r="K1922" i="121" a="1"/>
  <c r="K1922" i="121" s="1"/>
  <c r="J1922" i="121" a="1"/>
  <c r="J1922" i="121" s="1"/>
  <c r="L1924" i="121"/>
  <c r="J1923" i="121" l="1" a="1"/>
  <c r="J1923" i="121" s="1"/>
  <c r="K1923" i="121" a="1"/>
  <c r="K1923" i="121" s="1"/>
  <c r="C1924" i="121"/>
  <c r="D1924" i="121" a="1"/>
  <c r="D1924" i="121" s="1"/>
  <c r="E1924" i="121" a="1"/>
  <c r="E1924" i="121" s="1"/>
  <c r="I1924" i="121" a="1"/>
  <c r="I1924" i="121" s="1"/>
  <c r="H1924" i="121" a="1"/>
  <c r="H1924" i="121" s="1"/>
  <c r="G1924" i="121" a="1"/>
  <c r="G1924" i="121" s="1"/>
  <c r="B1925" i="121"/>
  <c r="L1925" i="121"/>
  <c r="J1924" i="121" l="1" a="1"/>
  <c r="J1924" i="121" s="1"/>
  <c r="K1924" i="121" a="1"/>
  <c r="K1924" i="121" s="1"/>
  <c r="C1925" i="121"/>
  <c r="B1926" i="121"/>
  <c r="D1925" i="121" a="1"/>
  <c r="D1925" i="121" s="1"/>
  <c r="H1925" i="121" a="1"/>
  <c r="H1925" i="121" s="1"/>
  <c r="I1925" i="121" a="1"/>
  <c r="I1925" i="121" s="1"/>
  <c r="E1925" i="121" a="1"/>
  <c r="E1925" i="121" s="1"/>
  <c r="G1925" i="121" a="1"/>
  <c r="G1925" i="121" s="1"/>
  <c r="L1926" i="121"/>
  <c r="J1925" i="121" l="1" a="1"/>
  <c r="J1925" i="121" s="1"/>
  <c r="K1925" i="121" a="1"/>
  <c r="K1925" i="121" s="1"/>
  <c r="B1927" i="121"/>
  <c r="C1926" i="121"/>
  <c r="I1926" i="121" a="1"/>
  <c r="I1926" i="121" s="1"/>
  <c r="D1926" i="121" a="1"/>
  <c r="D1926" i="121" s="1"/>
  <c r="G1926" i="121" a="1"/>
  <c r="G1926" i="121" s="1"/>
  <c r="E1926" i="121" a="1"/>
  <c r="E1926" i="121" s="1"/>
  <c r="H1926" i="121" a="1"/>
  <c r="H1926" i="121" s="1"/>
  <c r="L1927" i="121"/>
  <c r="K1926" i="121" l="1" a="1"/>
  <c r="K1926" i="121" s="1"/>
  <c r="J1926" i="121" a="1"/>
  <c r="J1926" i="121" s="1"/>
  <c r="G1927" i="121" a="1"/>
  <c r="G1927" i="121" s="1"/>
  <c r="E1927" i="121" a="1"/>
  <c r="E1927" i="121" s="1"/>
  <c r="D1927" i="121" a="1"/>
  <c r="D1927" i="121" s="1"/>
  <c r="H1927" i="121" a="1"/>
  <c r="H1927" i="121" s="1"/>
  <c r="I1927" i="121" a="1"/>
  <c r="I1927" i="121" s="1"/>
  <c r="C1927" i="121"/>
  <c r="B1928" i="121"/>
  <c r="L1928" i="121"/>
  <c r="H1928" i="121" l="1" a="1"/>
  <c r="H1928" i="121" s="1"/>
  <c r="C1928" i="121"/>
  <c r="D1928" i="121" a="1"/>
  <c r="D1928" i="121" s="1"/>
  <c r="E1928" i="121" a="1"/>
  <c r="E1928" i="121" s="1"/>
  <c r="B1929" i="121"/>
  <c r="I1928" i="121" a="1"/>
  <c r="I1928" i="121" s="1"/>
  <c r="G1928" i="121" a="1"/>
  <c r="G1928" i="121" s="1"/>
  <c r="J1927" i="121" a="1"/>
  <c r="J1927" i="121" s="1"/>
  <c r="K1927" i="121" a="1"/>
  <c r="K1927" i="121" s="1"/>
  <c r="L1929" i="121"/>
  <c r="J1928" i="121" l="1" a="1"/>
  <c r="J1928" i="121" s="1"/>
  <c r="K1928" i="121" a="1"/>
  <c r="K1928" i="121" s="1"/>
  <c r="D1929" i="121" a="1"/>
  <c r="D1929" i="121" s="1"/>
  <c r="H1929" i="121" a="1"/>
  <c r="H1929" i="121" s="1"/>
  <c r="B1930" i="121"/>
  <c r="E1929" i="121" a="1"/>
  <c r="E1929" i="121" s="1"/>
  <c r="G1929" i="121" a="1"/>
  <c r="G1929" i="121" s="1"/>
  <c r="I1929" i="121" a="1"/>
  <c r="I1929" i="121" s="1"/>
  <c r="C1929" i="121"/>
  <c r="L1930" i="121"/>
  <c r="J1929" i="121" l="1" a="1"/>
  <c r="J1929" i="121" s="1"/>
  <c r="K1929" i="121" a="1"/>
  <c r="K1929" i="121" s="1"/>
  <c r="I1930" i="121" a="1"/>
  <c r="I1930" i="121" s="1"/>
  <c r="E1930" i="121" a="1"/>
  <c r="E1930" i="121" s="1"/>
  <c r="D1930" i="121" a="1"/>
  <c r="D1930" i="121" s="1"/>
  <c r="B1931" i="121"/>
  <c r="G1930" i="121" a="1"/>
  <c r="G1930" i="121" s="1"/>
  <c r="H1930" i="121" a="1"/>
  <c r="H1930" i="121" s="1"/>
  <c r="C1930" i="121"/>
  <c r="L1931" i="121"/>
  <c r="J1930" i="121" l="1" a="1"/>
  <c r="J1930" i="121" s="1"/>
  <c r="K1930" i="121" a="1"/>
  <c r="K1930" i="121" s="1"/>
  <c r="B1932" i="121"/>
  <c r="E1931" i="121" a="1"/>
  <c r="E1931" i="121" s="1"/>
  <c r="H1931" i="121" a="1"/>
  <c r="H1931" i="121" s="1"/>
  <c r="C1931" i="121"/>
  <c r="I1931" i="121" a="1"/>
  <c r="I1931" i="121" s="1"/>
  <c r="D1931" i="121" a="1"/>
  <c r="D1931" i="121" s="1"/>
  <c r="G1931" i="121" a="1"/>
  <c r="G1931" i="121" s="1"/>
  <c r="L1932" i="121"/>
  <c r="D1932" i="121" l="1" a="1"/>
  <c r="D1932" i="121" s="1"/>
  <c r="E1932" i="121" a="1"/>
  <c r="E1932" i="121" s="1"/>
  <c r="H1932" i="121" a="1"/>
  <c r="H1932" i="121" s="1"/>
  <c r="C1932" i="121"/>
  <c r="G1932" i="121" a="1"/>
  <c r="G1932" i="121" s="1"/>
  <c r="B1933" i="121"/>
  <c r="I1932" i="121" a="1"/>
  <c r="I1932" i="121" s="1"/>
  <c r="J1931" i="121" a="1"/>
  <c r="J1931" i="121" s="1"/>
  <c r="K1931" i="121" a="1"/>
  <c r="K1931" i="121" s="1"/>
  <c r="L1933" i="121"/>
  <c r="H1933" i="121" l="1" a="1"/>
  <c r="H1933" i="121" s="1"/>
  <c r="G1933" i="121" a="1"/>
  <c r="G1933" i="121" s="1"/>
  <c r="E1933" i="121" a="1"/>
  <c r="E1933" i="121" s="1"/>
  <c r="C1933" i="121"/>
  <c r="D1933" i="121" a="1"/>
  <c r="D1933" i="121" s="1"/>
  <c r="B1934" i="121"/>
  <c r="I1933" i="121" a="1"/>
  <c r="I1933" i="121" s="1"/>
  <c r="K1932" i="121" a="1"/>
  <c r="K1932" i="121" s="1"/>
  <c r="J1932" i="121" a="1"/>
  <c r="J1932" i="121" s="1"/>
  <c r="L1934" i="121"/>
  <c r="B1935" i="121" l="1"/>
  <c r="C1934" i="121"/>
  <c r="D1934" i="121" a="1"/>
  <c r="D1934" i="121" s="1"/>
  <c r="G1934" i="121" a="1"/>
  <c r="G1934" i="121" s="1"/>
  <c r="E1934" i="121" a="1"/>
  <c r="E1934" i="121" s="1"/>
  <c r="H1934" i="121" a="1"/>
  <c r="H1934" i="121" s="1"/>
  <c r="I1934" i="121" a="1"/>
  <c r="I1934" i="121" s="1"/>
  <c r="J1933" i="121" a="1"/>
  <c r="J1933" i="121" s="1"/>
  <c r="K1933" i="121" a="1"/>
  <c r="K1933" i="121" s="1"/>
  <c r="L1935" i="121"/>
  <c r="J1934" i="121" l="1" a="1"/>
  <c r="J1934" i="121" s="1"/>
  <c r="K1934" i="121" a="1"/>
  <c r="K1934" i="121" s="1"/>
  <c r="D1935" i="121" a="1"/>
  <c r="D1935" i="121" s="1"/>
  <c r="H1935" i="121" a="1"/>
  <c r="H1935" i="121" s="1"/>
  <c r="E1935" i="121" a="1"/>
  <c r="E1935" i="121" s="1"/>
  <c r="G1935" i="121" a="1"/>
  <c r="G1935" i="121" s="1"/>
  <c r="I1935" i="121" a="1"/>
  <c r="I1935" i="121" s="1"/>
  <c r="B1936" i="121"/>
  <c r="C1935" i="121"/>
  <c r="L1936" i="121"/>
  <c r="E1936" i="121" l="1" a="1"/>
  <c r="E1936" i="121" s="1"/>
  <c r="I1936" i="121" a="1"/>
  <c r="I1936" i="121" s="1"/>
  <c r="C1936" i="121"/>
  <c r="H1936" i="121" a="1"/>
  <c r="H1936" i="121" s="1"/>
  <c r="G1936" i="121" a="1"/>
  <c r="G1936" i="121" s="1"/>
  <c r="D1936" i="121" a="1"/>
  <c r="D1936" i="121" s="1"/>
  <c r="B1937" i="121"/>
  <c r="J1935" i="121" a="1"/>
  <c r="J1935" i="121" s="1"/>
  <c r="K1935" i="121" a="1"/>
  <c r="K1935" i="121" s="1"/>
  <c r="L1937" i="121"/>
  <c r="I1937" i="121" l="1" a="1"/>
  <c r="I1937" i="121" s="1"/>
  <c r="D1937" i="121" a="1"/>
  <c r="D1937" i="121" s="1"/>
  <c r="H1937" i="121" a="1"/>
  <c r="H1937" i="121" s="1"/>
  <c r="E1937" i="121" a="1"/>
  <c r="E1937" i="121" s="1"/>
  <c r="G1937" i="121" a="1"/>
  <c r="G1937" i="121" s="1"/>
  <c r="B1938" i="121"/>
  <c r="C1937" i="121"/>
  <c r="K1936" i="121" a="1"/>
  <c r="K1936" i="121" s="1"/>
  <c r="J1936" i="121" a="1"/>
  <c r="J1936" i="121" s="1"/>
  <c r="L1938" i="121"/>
  <c r="H1938" i="121" l="1" a="1"/>
  <c r="H1938" i="121" s="1"/>
  <c r="E1938" i="121" a="1"/>
  <c r="E1938" i="121" s="1"/>
  <c r="G1938" i="121" a="1"/>
  <c r="G1938" i="121" s="1"/>
  <c r="B1939" i="121"/>
  <c r="C1938" i="121"/>
  <c r="D1938" i="121" a="1"/>
  <c r="D1938" i="121" s="1"/>
  <c r="I1938" i="121" a="1"/>
  <c r="I1938" i="121" s="1"/>
  <c r="K1937" i="121" a="1"/>
  <c r="K1937" i="121" s="1"/>
  <c r="J1937" i="121" a="1"/>
  <c r="J1937" i="121" s="1"/>
  <c r="L1939" i="121"/>
  <c r="B1940" i="121" l="1"/>
  <c r="C1939" i="121"/>
  <c r="E1939" i="121" a="1"/>
  <c r="E1939" i="121" s="1"/>
  <c r="G1939" i="121" a="1"/>
  <c r="G1939" i="121" s="1"/>
  <c r="D1939" i="121" a="1"/>
  <c r="D1939" i="121" s="1"/>
  <c r="H1939" i="121" a="1"/>
  <c r="H1939" i="121" s="1"/>
  <c r="I1939" i="121" a="1"/>
  <c r="I1939" i="121" s="1"/>
  <c r="K1938" i="121" a="1"/>
  <c r="K1938" i="121" s="1"/>
  <c r="J1938" i="121" a="1"/>
  <c r="J1938" i="121" s="1"/>
  <c r="L1940" i="121"/>
  <c r="J1939" i="121" l="1" a="1"/>
  <c r="J1939" i="121" s="1"/>
  <c r="K1939" i="121" a="1"/>
  <c r="K1939" i="121" s="1"/>
  <c r="E1940" i="121" a="1"/>
  <c r="E1940" i="121" s="1"/>
  <c r="G1940" i="121" a="1"/>
  <c r="G1940" i="121" s="1"/>
  <c r="B1941" i="121"/>
  <c r="H1940" i="121" a="1"/>
  <c r="H1940" i="121" s="1"/>
  <c r="C1940" i="121"/>
  <c r="D1940" i="121" a="1"/>
  <c r="D1940" i="121" s="1"/>
  <c r="I1940" i="121" a="1"/>
  <c r="I1940" i="121" s="1"/>
  <c r="L1941" i="121"/>
  <c r="B1942" i="121" l="1"/>
  <c r="C1941" i="121"/>
  <c r="G1941" i="121" a="1"/>
  <c r="G1941" i="121" s="1"/>
  <c r="D1941" i="121" a="1"/>
  <c r="D1941" i="121" s="1"/>
  <c r="H1941" i="121" a="1"/>
  <c r="H1941" i="121" s="1"/>
  <c r="E1941" i="121" a="1"/>
  <c r="E1941" i="121" s="1"/>
  <c r="I1941" i="121" a="1"/>
  <c r="I1941" i="121" s="1"/>
  <c r="J1940" i="121" a="1"/>
  <c r="J1940" i="121" s="1"/>
  <c r="K1940" i="121" a="1"/>
  <c r="K1940" i="121" s="1"/>
  <c r="L1942" i="121"/>
  <c r="K1941" i="121" l="1" a="1"/>
  <c r="K1941" i="121" s="1"/>
  <c r="J1941" i="121" a="1"/>
  <c r="J1941" i="121" s="1"/>
  <c r="E1942" i="121" a="1"/>
  <c r="E1942" i="121" s="1"/>
  <c r="B1943" i="121"/>
  <c r="H1942" i="121" a="1"/>
  <c r="H1942" i="121" s="1"/>
  <c r="C1942" i="121"/>
  <c r="I1942" i="121" a="1"/>
  <c r="I1942" i="121" s="1"/>
  <c r="D1942" i="121" a="1"/>
  <c r="D1942" i="121" s="1"/>
  <c r="G1942" i="121" a="1"/>
  <c r="G1942" i="121" s="1"/>
  <c r="L1943" i="121"/>
  <c r="E1943" i="121" l="1" a="1"/>
  <c r="E1943" i="121" s="1"/>
  <c r="H1943" i="121" a="1"/>
  <c r="H1943" i="121" s="1"/>
  <c r="C1943" i="121"/>
  <c r="I1943" i="121" a="1"/>
  <c r="I1943" i="121" s="1"/>
  <c r="D1943" i="121" a="1"/>
  <c r="D1943" i="121" s="1"/>
  <c r="B1944" i="121"/>
  <c r="G1943" i="121" a="1"/>
  <c r="G1943" i="121" s="1"/>
  <c r="K1942" i="121" a="1"/>
  <c r="K1942" i="121" s="1"/>
  <c r="J1942" i="121" a="1"/>
  <c r="J1942" i="121" s="1"/>
  <c r="L1944" i="121"/>
  <c r="J1943" i="121" l="1" a="1"/>
  <c r="J1943" i="121" s="1"/>
  <c r="K1943" i="121" a="1"/>
  <c r="K1943" i="121" s="1"/>
  <c r="E1944" i="121" a="1"/>
  <c r="E1944" i="121" s="1"/>
  <c r="I1944" i="121" a="1"/>
  <c r="I1944" i="121" s="1"/>
  <c r="D1944" i="121" a="1"/>
  <c r="D1944" i="121" s="1"/>
  <c r="G1944" i="121" a="1"/>
  <c r="G1944" i="121" s="1"/>
  <c r="B1945" i="121"/>
  <c r="H1944" i="121" a="1"/>
  <c r="H1944" i="121" s="1"/>
  <c r="C1944" i="121"/>
  <c r="L1945" i="121"/>
  <c r="D1945" i="121" l="1" a="1"/>
  <c r="D1945" i="121" s="1"/>
  <c r="E1945" i="121" a="1"/>
  <c r="E1945" i="121" s="1"/>
  <c r="G1945" i="121" a="1"/>
  <c r="G1945" i="121" s="1"/>
  <c r="B1946" i="121"/>
  <c r="C1945" i="121"/>
  <c r="H1945" i="121" a="1"/>
  <c r="H1945" i="121" s="1"/>
  <c r="I1945" i="121" a="1"/>
  <c r="I1945" i="121" s="1"/>
  <c r="K1944" i="121" a="1"/>
  <c r="K1944" i="121" s="1"/>
  <c r="J1944" i="121" a="1"/>
  <c r="J1944" i="121" s="1"/>
  <c r="L1946" i="121"/>
  <c r="H1946" i="121" l="1" a="1"/>
  <c r="H1946" i="121" s="1"/>
  <c r="E1946" i="121" a="1"/>
  <c r="E1946" i="121" s="1"/>
  <c r="B1947" i="121"/>
  <c r="G1946" i="121" a="1"/>
  <c r="G1946" i="121" s="1"/>
  <c r="D1946" i="121" a="1"/>
  <c r="D1946" i="121" s="1"/>
  <c r="I1946" i="121" a="1"/>
  <c r="I1946" i="121" s="1"/>
  <c r="C1946" i="121"/>
  <c r="J1945" i="121" a="1"/>
  <c r="J1945" i="121" s="1"/>
  <c r="K1945" i="121" a="1"/>
  <c r="K1945" i="121" s="1"/>
  <c r="L1947" i="121"/>
  <c r="J1946" i="121" l="1" a="1"/>
  <c r="J1946" i="121" s="1"/>
  <c r="K1946" i="121" a="1"/>
  <c r="K1946" i="121" s="1"/>
  <c r="E1947" i="121" a="1"/>
  <c r="E1947" i="121" s="1"/>
  <c r="I1947" i="121" a="1"/>
  <c r="I1947" i="121" s="1"/>
  <c r="B1948" i="121"/>
  <c r="C1947" i="121"/>
  <c r="H1947" i="121" a="1"/>
  <c r="H1947" i="121" s="1"/>
  <c r="D1947" i="121" a="1"/>
  <c r="D1947" i="121" s="1"/>
  <c r="G1947" i="121" a="1"/>
  <c r="G1947" i="121" s="1"/>
  <c r="L1948" i="121"/>
  <c r="K1947" i="121" l="1" a="1"/>
  <c r="K1947" i="121" s="1"/>
  <c r="J1947" i="121" a="1"/>
  <c r="J1947" i="121" s="1"/>
  <c r="D1948" i="121" a="1"/>
  <c r="D1948" i="121" s="1"/>
  <c r="H1948" i="121" a="1"/>
  <c r="H1948" i="121" s="1"/>
  <c r="G1948" i="121" a="1"/>
  <c r="G1948" i="121" s="1"/>
  <c r="B1949" i="121"/>
  <c r="C1948" i="121"/>
  <c r="I1948" i="121" a="1"/>
  <c r="I1948" i="121" s="1"/>
  <c r="E1948" i="121" a="1"/>
  <c r="E1948" i="121" s="1"/>
  <c r="L1949" i="121"/>
  <c r="H1949" i="121" l="1" a="1"/>
  <c r="H1949" i="121" s="1"/>
  <c r="C1949" i="121"/>
  <c r="I1949" i="121" a="1"/>
  <c r="I1949" i="121" s="1"/>
  <c r="D1949" i="121" a="1"/>
  <c r="D1949" i="121" s="1"/>
  <c r="E1949" i="121" a="1"/>
  <c r="E1949" i="121" s="1"/>
  <c r="B1950" i="121"/>
  <c r="G1949" i="121" a="1"/>
  <c r="G1949" i="121" s="1"/>
  <c r="K1948" i="121" a="1"/>
  <c r="K1948" i="121" s="1"/>
  <c r="J1948" i="121" a="1"/>
  <c r="J1948" i="121" s="1"/>
  <c r="L1950" i="121"/>
  <c r="K1949" i="121" l="1" a="1"/>
  <c r="K1949" i="121" s="1"/>
  <c r="J1949" i="121" a="1"/>
  <c r="J1949" i="121" s="1"/>
  <c r="C1950" i="121"/>
  <c r="B1951" i="121"/>
  <c r="E1950" i="121" a="1"/>
  <c r="E1950" i="121" s="1"/>
  <c r="H1950" i="121" a="1"/>
  <c r="H1950" i="121" s="1"/>
  <c r="G1950" i="121" a="1"/>
  <c r="G1950" i="121" s="1"/>
  <c r="D1950" i="121" a="1"/>
  <c r="D1950" i="121" s="1"/>
  <c r="I1950" i="121" a="1"/>
  <c r="I1950" i="121" s="1"/>
  <c r="L1951" i="121"/>
  <c r="J1950" i="121" l="1" a="1"/>
  <c r="J1950" i="121" s="1"/>
  <c r="K1950" i="121" a="1"/>
  <c r="K1950" i="121" s="1"/>
  <c r="E1951" i="121" a="1"/>
  <c r="E1951" i="121" s="1"/>
  <c r="I1951" i="121" a="1"/>
  <c r="I1951" i="121" s="1"/>
  <c r="D1951" i="121" a="1"/>
  <c r="D1951" i="121" s="1"/>
  <c r="G1951" i="121" a="1"/>
  <c r="G1951" i="121" s="1"/>
  <c r="H1951" i="121" a="1"/>
  <c r="H1951" i="121" s="1"/>
  <c r="C1951" i="121"/>
  <c r="B1952" i="121"/>
  <c r="L1952" i="121"/>
  <c r="K1951" i="121" l="1" a="1"/>
  <c r="K1951" i="121" s="1"/>
  <c r="J1951" i="121" a="1"/>
  <c r="J1951" i="121" s="1"/>
  <c r="B1953" i="121"/>
  <c r="I1952" i="121" a="1"/>
  <c r="I1952" i="121" s="1"/>
  <c r="E1952" i="121" a="1"/>
  <c r="E1952" i="121" s="1"/>
  <c r="D1952" i="121" a="1"/>
  <c r="D1952" i="121" s="1"/>
  <c r="G1952" i="121" a="1"/>
  <c r="G1952" i="121" s="1"/>
  <c r="C1952" i="121"/>
  <c r="H1952" i="121" a="1"/>
  <c r="H1952" i="121" s="1"/>
  <c r="L1953" i="121"/>
  <c r="J1952" i="121" l="1" a="1"/>
  <c r="J1952" i="121" s="1"/>
  <c r="K1952" i="121" a="1"/>
  <c r="K1952" i="121" s="1"/>
  <c r="H1953" i="121" a="1"/>
  <c r="H1953" i="121" s="1"/>
  <c r="E1953" i="121" a="1"/>
  <c r="E1953" i="121" s="1"/>
  <c r="B1954" i="121"/>
  <c r="C1953" i="121"/>
  <c r="G1953" i="121" a="1"/>
  <c r="G1953" i="121" s="1"/>
  <c r="D1953" i="121" a="1"/>
  <c r="D1953" i="121" s="1"/>
  <c r="I1953" i="121" a="1"/>
  <c r="I1953" i="121" s="1"/>
  <c r="L1954" i="121"/>
  <c r="K1953" i="121" l="1" a="1"/>
  <c r="K1953" i="121" s="1"/>
  <c r="J1953" i="121" a="1"/>
  <c r="J1953" i="121" s="1"/>
  <c r="G1954" i="121" a="1"/>
  <c r="G1954" i="121" s="1"/>
  <c r="H1954" i="121" a="1"/>
  <c r="H1954" i="121" s="1"/>
  <c r="E1954" i="121" a="1"/>
  <c r="E1954" i="121" s="1"/>
  <c r="I1954" i="121" a="1"/>
  <c r="I1954" i="121" s="1"/>
  <c r="D1954" i="121" a="1"/>
  <c r="D1954" i="121" s="1"/>
  <c r="C1954" i="121"/>
  <c r="B1955" i="121"/>
  <c r="L1955" i="121"/>
  <c r="K1954" i="121" l="1" a="1"/>
  <c r="K1954" i="121" s="1"/>
  <c r="J1954" i="121" a="1"/>
  <c r="J1954" i="121" s="1"/>
  <c r="B1956" i="121"/>
  <c r="C1955" i="121"/>
  <c r="D1955" i="121" a="1"/>
  <c r="D1955" i="121" s="1"/>
  <c r="E1955" i="121" a="1"/>
  <c r="E1955" i="121" s="1"/>
  <c r="I1955" i="121" a="1"/>
  <c r="I1955" i="121" s="1"/>
  <c r="G1955" i="121" a="1"/>
  <c r="G1955" i="121" s="1"/>
  <c r="H1955" i="121" a="1"/>
  <c r="H1955" i="121" s="1"/>
  <c r="L1956" i="121"/>
  <c r="J1955" i="121" l="1" a="1"/>
  <c r="J1955" i="121" s="1"/>
  <c r="K1955" i="121" a="1"/>
  <c r="K1955" i="121" s="1"/>
  <c r="D1956" i="121" a="1"/>
  <c r="D1956" i="121" s="1"/>
  <c r="E1956" i="121" a="1"/>
  <c r="E1956" i="121" s="1"/>
  <c r="G1956" i="121" a="1"/>
  <c r="G1956" i="121" s="1"/>
  <c r="H1956" i="121" a="1"/>
  <c r="H1956" i="121" s="1"/>
  <c r="B1957" i="121"/>
  <c r="C1956" i="121"/>
  <c r="I1956" i="121" a="1"/>
  <c r="I1956" i="121" s="1"/>
  <c r="L1957" i="121"/>
  <c r="E1957" i="121" l="1" a="1"/>
  <c r="E1957" i="121" s="1"/>
  <c r="I1957" i="121" a="1"/>
  <c r="I1957" i="121" s="1"/>
  <c r="G1957" i="121" a="1"/>
  <c r="G1957" i="121" s="1"/>
  <c r="H1957" i="121" a="1"/>
  <c r="H1957" i="121" s="1"/>
  <c r="C1957" i="121"/>
  <c r="B1958" i="121"/>
  <c r="D1957" i="121" a="1"/>
  <c r="D1957" i="121" s="1"/>
  <c r="K1956" i="121" a="1"/>
  <c r="K1956" i="121" s="1"/>
  <c r="J1956" i="121" a="1"/>
  <c r="J1956" i="121" s="1"/>
  <c r="L1958" i="121"/>
  <c r="I1958" i="121" l="1" a="1"/>
  <c r="I1958" i="121" s="1"/>
  <c r="D1958" i="121" a="1"/>
  <c r="D1958" i="121" s="1"/>
  <c r="C1958" i="121"/>
  <c r="E1958" i="121" a="1"/>
  <c r="E1958" i="121" s="1"/>
  <c r="B1959" i="121"/>
  <c r="H1958" i="121" a="1"/>
  <c r="H1958" i="121" s="1"/>
  <c r="G1958" i="121" a="1"/>
  <c r="G1958" i="121" s="1"/>
  <c r="K1957" i="121" a="1"/>
  <c r="K1957" i="121" s="1"/>
  <c r="J1957" i="121" a="1"/>
  <c r="J1957" i="121" s="1"/>
  <c r="L1959" i="121"/>
  <c r="J1958" i="121" l="1" a="1"/>
  <c r="J1958" i="121" s="1"/>
  <c r="K1958" i="121" a="1"/>
  <c r="K1958" i="121" s="1"/>
  <c r="B1960" i="121"/>
  <c r="G1959" i="121" a="1"/>
  <c r="G1959" i="121" s="1"/>
  <c r="D1959" i="121" a="1"/>
  <c r="D1959" i="121" s="1"/>
  <c r="H1959" i="121" a="1"/>
  <c r="H1959" i="121" s="1"/>
  <c r="E1959" i="121" a="1"/>
  <c r="E1959" i="121" s="1"/>
  <c r="I1959" i="121" a="1"/>
  <c r="I1959" i="121" s="1"/>
  <c r="C1959" i="121"/>
  <c r="L1960" i="121"/>
  <c r="K1959" i="121" l="1" a="1"/>
  <c r="K1959" i="121" s="1"/>
  <c r="J1959" i="121" a="1"/>
  <c r="J1959" i="121" s="1"/>
  <c r="E1960" i="121" a="1"/>
  <c r="E1960" i="121" s="1"/>
  <c r="D1960" i="121" a="1"/>
  <c r="D1960" i="121" s="1"/>
  <c r="H1960" i="121" a="1"/>
  <c r="H1960" i="121" s="1"/>
  <c r="B1961" i="121"/>
  <c r="C1960" i="121"/>
  <c r="I1960" i="121" a="1"/>
  <c r="I1960" i="121" s="1"/>
  <c r="G1960" i="121" a="1"/>
  <c r="G1960" i="121" s="1"/>
  <c r="L1961" i="121"/>
  <c r="E1961" i="121" l="1" a="1"/>
  <c r="E1961" i="121" s="1"/>
  <c r="H1961" i="121" a="1"/>
  <c r="H1961" i="121" s="1"/>
  <c r="B1962" i="121"/>
  <c r="C1961" i="121"/>
  <c r="G1961" i="121" a="1"/>
  <c r="G1961" i="121" s="1"/>
  <c r="D1961" i="121" a="1"/>
  <c r="D1961" i="121" s="1"/>
  <c r="I1961" i="121" a="1"/>
  <c r="I1961" i="121" s="1"/>
  <c r="J1960" i="121" a="1"/>
  <c r="J1960" i="121" s="1"/>
  <c r="K1960" i="121" a="1"/>
  <c r="K1960" i="121" s="1"/>
  <c r="L1962" i="121"/>
  <c r="K1961" i="121" l="1" a="1"/>
  <c r="K1961" i="121" s="1"/>
  <c r="J1961" i="121" a="1"/>
  <c r="J1961" i="121" s="1"/>
  <c r="D1962" i="121" a="1"/>
  <c r="D1962" i="121" s="1"/>
  <c r="E1962" i="121" a="1"/>
  <c r="E1962" i="121" s="1"/>
  <c r="B1963" i="121"/>
  <c r="C1962" i="121"/>
  <c r="H1962" i="121" a="1"/>
  <c r="H1962" i="121" s="1"/>
  <c r="G1962" i="121" a="1"/>
  <c r="G1962" i="121" s="1"/>
  <c r="I1962" i="121" a="1"/>
  <c r="I1962" i="121" s="1"/>
  <c r="L1963" i="121"/>
  <c r="J1962" i="121" l="1" a="1"/>
  <c r="J1962" i="121" s="1"/>
  <c r="K1962" i="121" a="1"/>
  <c r="K1962" i="121" s="1"/>
  <c r="B1964" i="121"/>
  <c r="G1963" i="121" a="1"/>
  <c r="G1963" i="121" s="1"/>
  <c r="H1963" i="121" a="1"/>
  <c r="H1963" i="121" s="1"/>
  <c r="C1963" i="121"/>
  <c r="I1963" i="121" a="1"/>
  <c r="I1963" i="121" s="1"/>
  <c r="E1963" i="121" a="1"/>
  <c r="E1963" i="121" s="1"/>
  <c r="D1963" i="121" a="1"/>
  <c r="D1963" i="121" s="1"/>
  <c r="L1964" i="121"/>
  <c r="K1963" i="121" l="1" a="1"/>
  <c r="K1963" i="121" s="1"/>
  <c r="J1963" i="121" a="1"/>
  <c r="J1963" i="121" s="1"/>
  <c r="D1964" i="121" a="1"/>
  <c r="D1964" i="121" s="1"/>
  <c r="H1964" i="121" a="1"/>
  <c r="H1964" i="121" s="1"/>
  <c r="G1964" i="121" a="1"/>
  <c r="G1964" i="121" s="1"/>
  <c r="B1965" i="121"/>
  <c r="I1964" i="121" a="1"/>
  <c r="I1964" i="121" s="1"/>
  <c r="E1964" i="121" a="1"/>
  <c r="E1964" i="121" s="1"/>
  <c r="C1964" i="121"/>
  <c r="L1965" i="121"/>
  <c r="I1965" i="121" l="1" a="1"/>
  <c r="I1965" i="121" s="1"/>
  <c r="D1965" i="121" a="1"/>
  <c r="D1965" i="121" s="1"/>
  <c r="G1965" i="121" a="1"/>
  <c r="G1965" i="121" s="1"/>
  <c r="E1965" i="121" a="1"/>
  <c r="E1965" i="121" s="1"/>
  <c r="H1965" i="121" a="1"/>
  <c r="H1965" i="121" s="1"/>
  <c r="B1966" i="121"/>
  <c r="C1965" i="121"/>
  <c r="J1964" i="121" a="1"/>
  <c r="J1964" i="121" s="1"/>
  <c r="K1964" i="121" a="1"/>
  <c r="K1964" i="121" s="1"/>
  <c r="L1966" i="121"/>
  <c r="E1966" i="121" l="1" a="1"/>
  <c r="E1966" i="121" s="1"/>
  <c r="I1966" i="121" a="1"/>
  <c r="I1966" i="121" s="1"/>
  <c r="B1967" i="121"/>
  <c r="G1966" i="121" a="1"/>
  <c r="G1966" i="121" s="1"/>
  <c r="D1966" i="121" a="1"/>
  <c r="D1966" i="121" s="1"/>
  <c r="H1966" i="121" a="1"/>
  <c r="H1966" i="121" s="1"/>
  <c r="C1966" i="121"/>
  <c r="J1965" i="121" a="1"/>
  <c r="J1965" i="121" s="1"/>
  <c r="K1965" i="121" a="1"/>
  <c r="K1965" i="121" s="1"/>
  <c r="L1967" i="121"/>
  <c r="J1966" i="121" l="1" a="1"/>
  <c r="J1966" i="121" s="1"/>
  <c r="K1966" i="121" a="1"/>
  <c r="K1966" i="121" s="1"/>
  <c r="D1967" i="121" a="1"/>
  <c r="D1967" i="121" s="1"/>
  <c r="H1967" i="121" a="1"/>
  <c r="H1967" i="121" s="1"/>
  <c r="I1967" i="121" a="1"/>
  <c r="I1967" i="121" s="1"/>
  <c r="B1968" i="121"/>
  <c r="C1967" i="121"/>
  <c r="E1967" i="121" a="1"/>
  <c r="E1967" i="121" s="1"/>
  <c r="G1967" i="121" a="1"/>
  <c r="G1967" i="121" s="1"/>
  <c r="L1968" i="121"/>
  <c r="E1968" i="121" l="1" a="1"/>
  <c r="E1968" i="121" s="1"/>
  <c r="D1968" i="121" a="1"/>
  <c r="D1968" i="121" s="1"/>
  <c r="B1969" i="121"/>
  <c r="G1968" i="121" a="1"/>
  <c r="G1968" i="121" s="1"/>
  <c r="H1968" i="121" a="1"/>
  <c r="H1968" i="121" s="1"/>
  <c r="C1968" i="121"/>
  <c r="I1968" i="121" a="1"/>
  <c r="I1968" i="121" s="1"/>
  <c r="K1967" i="121" a="1"/>
  <c r="K1967" i="121" s="1"/>
  <c r="J1967" i="121" a="1"/>
  <c r="J1967" i="121" s="1"/>
  <c r="L1969" i="121"/>
  <c r="J1968" i="121" l="1" a="1"/>
  <c r="J1968" i="121" s="1"/>
  <c r="K1968" i="121" a="1"/>
  <c r="K1968" i="121" s="1"/>
  <c r="H1969" i="121" a="1"/>
  <c r="H1969" i="121" s="1"/>
  <c r="B1970" i="121"/>
  <c r="G1969" i="121" a="1"/>
  <c r="G1969" i="121" s="1"/>
  <c r="I1969" i="121" a="1"/>
  <c r="I1969" i="121" s="1"/>
  <c r="D1969" i="121" a="1"/>
  <c r="D1969" i="121" s="1"/>
  <c r="C1969" i="121"/>
  <c r="E1969" i="121" a="1"/>
  <c r="E1969" i="121" s="1"/>
  <c r="L1970" i="121"/>
  <c r="K1969" i="121" l="1" a="1"/>
  <c r="K1969" i="121" s="1"/>
  <c r="J1969" i="121" a="1"/>
  <c r="J1969" i="121" s="1"/>
  <c r="E1970" i="121" a="1"/>
  <c r="E1970" i="121" s="1"/>
  <c r="B1971" i="121"/>
  <c r="C1970" i="121"/>
  <c r="H1970" i="121" a="1"/>
  <c r="H1970" i="121" s="1"/>
  <c r="G1970" i="121" a="1"/>
  <c r="G1970" i="121" s="1"/>
  <c r="D1970" i="121" a="1"/>
  <c r="D1970" i="121" s="1"/>
  <c r="I1970" i="121" a="1"/>
  <c r="I1970" i="121" s="1"/>
  <c r="L1971" i="121"/>
  <c r="J1970" i="121" l="1" a="1"/>
  <c r="J1970" i="121" s="1"/>
  <c r="K1970" i="121" a="1"/>
  <c r="K1970" i="121" s="1"/>
  <c r="B1972" i="121"/>
  <c r="C1971" i="121"/>
  <c r="G1971" i="121" a="1"/>
  <c r="G1971" i="121" s="1"/>
  <c r="I1971" i="121" a="1"/>
  <c r="I1971" i="121" s="1"/>
  <c r="D1971" i="121" a="1"/>
  <c r="D1971" i="121" s="1"/>
  <c r="E1971" i="121" a="1"/>
  <c r="E1971" i="121" s="1"/>
  <c r="H1971" i="121" a="1"/>
  <c r="H1971" i="121" s="1"/>
  <c r="L1972" i="121"/>
  <c r="J1971" i="121" l="1" a="1"/>
  <c r="J1971" i="121" s="1"/>
  <c r="K1971" i="121" a="1"/>
  <c r="K1971" i="121" s="1"/>
  <c r="I1972" i="121" a="1"/>
  <c r="I1972" i="121" s="1"/>
  <c r="D1972" i="121" a="1"/>
  <c r="D1972" i="121" s="1"/>
  <c r="E1972" i="121" a="1"/>
  <c r="E1972" i="121" s="1"/>
  <c r="C1972" i="121"/>
  <c r="B1973" i="121"/>
  <c r="H1972" i="121" a="1"/>
  <c r="H1972" i="121" s="1"/>
  <c r="G1972" i="121" a="1"/>
  <c r="G1972" i="121" s="1"/>
  <c r="L1973" i="121"/>
  <c r="I1973" i="121" l="1" a="1"/>
  <c r="I1973" i="121" s="1"/>
  <c r="D1973" i="121" a="1"/>
  <c r="D1973" i="121" s="1"/>
  <c r="E1973" i="121" a="1"/>
  <c r="E1973" i="121" s="1"/>
  <c r="B1974" i="121"/>
  <c r="G1973" i="121" a="1"/>
  <c r="G1973" i="121" s="1"/>
  <c r="C1973" i="121"/>
  <c r="H1973" i="121" a="1"/>
  <c r="H1973" i="121" s="1"/>
  <c r="K1972" i="121" a="1"/>
  <c r="K1972" i="121" s="1"/>
  <c r="J1972" i="121" a="1"/>
  <c r="J1972" i="121" s="1"/>
  <c r="L1974" i="121"/>
  <c r="J1973" i="121" l="1" a="1"/>
  <c r="J1973" i="121" s="1"/>
  <c r="K1973" i="121" a="1"/>
  <c r="K1973" i="121" s="1"/>
  <c r="G1974" i="121" a="1"/>
  <c r="G1974" i="121" s="1"/>
  <c r="E1974" i="121" a="1"/>
  <c r="E1974" i="121" s="1"/>
  <c r="C1974" i="121"/>
  <c r="I1974" i="121" a="1"/>
  <c r="I1974" i="121" s="1"/>
  <c r="D1974" i="121" a="1"/>
  <c r="D1974" i="121" s="1"/>
  <c r="B1975" i="121"/>
  <c r="H1974" i="121" a="1"/>
  <c r="H1974" i="121" s="1"/>
  <c r="L1975" i="121"/>
  <c r="D1975" i="121" l="1" a="1"/>
  <c r="D1975" i="121" s="1"/>
  <c r="E1975" i="121" a="1"/>
  <c r="E1975" i="121" s="1"/>
  <c r="I1975" i="121" a="1"/>
  <c r="I1975" i="121" s="1"/>
  <c r="G1975" i="121" a="1"/>
  <c r="G1975" i="121" s="1"/>
  <c r="B1976" i="121"/>
  <c r="H1975" i="121" a="1"/>
  <c r="H1975" i="121" s="1"/>
  <c r="C1975" i="121"/>
  <c r="K1974" i="121" a="1"/>
  <c r="K1974" i="121" s="1"/>
  <c r="J1974" i="121" a="1"/>
  <c r="J1974" i="121" s="1"/>
  <c r="L1976" i="121"/>
  <c r="E1976" i="121" l="1" a="1"/>
  <c r="E1976" i="121" s="1"/>
  <c r="I1976" i="121" a="1"/>
  <c r="I1976" i="121" s="1"/>
  <c r="C1976" i="121"/>
  <c r="H1976" i="121" a="1"/>
  <c r="H1976" i="121" s="1"/>
  <c r="B1977" i="121"/>
  <c r="G1976" i="121" a="1"/>
  <c r="G1976" i="121" s="1"/>
  <c r="D1976" i="121" a="1"/>
  <c r="D1976" i="121" s="1"/>
  <c r="J1975" i="121" a="1"/>
  <c r="J1975" i="121" s="1"/>
  <c r="K1975" i="121" a="1"/>
  <c r="K1975" i="121" s="1"/>
  <c r="L1977" i="121"/>
  <c r="J1976" i="121" l="1" a="1"/>
  <c r="J1976" i="121" s="1"/>
  <c r="K1976" i="121" a="1"/>
  <c r="K1976" i="121" s="1"/>
  <c r="C1977" i="121"/>
  <c r="I1977" i="121" a="1"/>
  <c r="I1977" i="121" s="1"/>
  <c r="H1977" i="121" a="1"/>
  <c r="H1977" i="121" s="1"/>
  <c r="E1977" i="121" a="1"/>
  <c r="E1977" i="121" s="1"/>
  <c r="G1977" i="121" a="1"/>
  <c r="G1977" i="121" s="1"/>
  <c r="D1977" i="121" a="1"/>
  <c r="D1977" i="121" s="1"/>
  <c r="B1978" i="121"/>
  <c r="L1978" i="121"/>
  <c r="J1977" i="121" l="1" a="1"/>
  <c r="J1977" i="121" s="1"/>
  <c r="K1977" i="121" a="1"/>
  <c r="K1977" i="121" s="1"/>
  <c r="D1978" i="121" a="1"/>
  <c r="D1978" i="121" s="1"/>
  <c r="B1979" i="121"/>
  <c r="C1978" i="121"/>
  <c r="H1978" i="121" a="1"/>
  <c r="H1978" i="121" s="1"/>
  <c r="G1978" i="121" a="1"/>
  <c r="G1978" i="121" s="1"/>
  <c r="I1978" i="121" a="1"/>
  <c r="I1978" i="121" s="1"/>
  <c r="E1978" i="121" a="1"/>
  <c r="E1978" i="121" s="1"/>
  <c r="L1979" i="121"/>
  <c r="J1978" i="121" l="1" a="1"/>
  <c r="J1978" i="121" s="1"/>
  <c r="K1978" i="121" a="1"/>
  <c r="K1978" i="121" s="1"/>
  <c r="E1979" i="121" a="1"/>
  <c r="E1979" i="121" s="1"/>
  <c r="G1979" i="121" a="1"/>
  <c r="G1979" i="121" s="1"/>
  <c r="H1979" i="121" a="1"/>
  <c r="H1979" i="121" s="1"/>
  <c r="D1979" i="121" a="1"/>
  <c r="D1979" i="121" s="1"/>
  <c r="B1980" i="121"/>
  <c r="I1979" i="121" a="1"/>
  <c r="I1979" i="121" s="1"/>
  <c r="C1979" i="121"/>
  <c r="L1980" i="121"/>
  <c r="I1980" i="121" l="1" a="1"/>
  <c r="I1980" i="121" s="1"/>
  <c r="D1980" i="121" a="1"/>
  <c r="D1980" i="121" s="1"/>
  <c r="B1981" i="121"/>
  <c r="C1980" i="121"/>
  <c r="G1980" i="121" a="1"/>
  <c r="G1980" i="121" s="1"/>
  <c r="E1980" i="121" a="1"/>
  <c r="E1980" i="121" s="1"/>
  <c r="H1980" i="121" a="1"/>
  <c r="H1980" i="121" s="1"/>
  <c r="K1979" i="121" a="1"/>
  <c r="K1979" i="121" s="1"/>
  <c r="J1979" i="121" a="1"/>
  <c r="J1979" i="121" s="1"/>
  <c r="L1981" i="121"/>
  <c r="K1980" i="121" l="1" a="1"/>
  <c r="K1980" i="121" s="1"/>
  <c r="J1980" i="121" a="1"/>
  <c r="J1980" i="121" s="1"/>
  <c r="E1981" i="121" a="1"/>
  <c r="E1981" i="121" s="1"/>
  <c r="D1981" i="121" a="1"/>
  <c r="D1981" i="121" s="1"/>
  <c r="G1981" i="121" a="1"/>
  <c r="G1981" i="121" s="1"/>
  <c r="I1981" i="121" a="1"/>
  <c r="I1981" i="121" s="1"/>
  <c r="C1981" i="121"/>
  <c r="H1981" i="121" a="1"/>
  <c r="H1981" i="121" s="1"/>
  <c r="B1982" i="121"/>
  <c r="L1982" i="121"/>
  <c r="E1982" i="121" l="1" a="1"/>
  <c r="E1982" i="121" s="1"/>
  <c r="B1983" i="121"/>
  <c r="I1982" i="121" a="1"/>
  <c r="I1982" i="121" s="1"/>
  <c r="C1982" i="121"/>
  <c r="H1982" i="121" a="1"/>
  <c r="H1982" i="121" s="1"/>
  <c r="G1982" i="121" a="1"/>
  <c r="G1982" i="121" s="1"/>
  <c r="D1982" i="121" a="1"/>
  <c r="D1982" i="121" s="1"/>
  <c r="J1981" i="121" a="1"/>
  <c r="J1981" i="121" s="1"/>
  <c r="K1981" i="121" a="1"/>
  <c r="K1981" i="121" s="1"/>
  <c r="L1983" i="121"/>
  <c r="K1982" i="121" l="1" a="1"/>
  <c r="K1982" i="121" s="1"/>
  <c r="J1982" i="121" a="1"/>
  <c r="J1982" i="121" s="1"/>
  <c r="I1983" i="121" a="1"/>
  <c r="I1983" i="121" s="1"/>
  <c r="H1983" i="121" a="1"/>
  <c r="H1983" i="121" s="1"/>
  <c r="B1984" i="121"/>
  <c r="C1983" i="121"/>
  <c r="E1983" i="121" a="1"/>
  <c r="E1983" i="121" s="1"/>
  <c r="D1983" i="121" a="1"/>
  <c r="D1983" i="121" s="1"/>
  <c r="G1983" i="121" a="1"/>
  <c r="G1983" i="121" s="1"/>
  <c r="L1984" i="121"/>
  <c r="G1984" i="121" l="1" a="1"/>
  <c r="G1984" i="121" s="1"/>
  <c r="C1984" i="121"/>
  <c r="E1984" i="121" a="1"/>
  <c r="E1984" i="121" s="1"/>
  <c r="D1984" i="121" a="1"/>
  <c r="D1984" i="121" s="1"/>
  <c r="B1985" i="121"/>
  <c r="I1984" i="121" a="1"/>
  <c r="I1984" i="121" s="1"/>
  <c r="H1984" i="121" a="1"/>
  <c r="H1984" i="121" s="1"/>
  <c r="J1983" i="121" a="1"/>
  <c r="J1983" i="121" s="1"/>
  <c r="K1983" i="121" a="1"/>
  <c r="K1983" i="121" s="1"/>
  <c r="L1985" i="121"/>
  <c r="E1985" i="121" l="1" a="1"/>
  <c r="E1985" i="121" s="1"/>
  <c r="D1985" i="121" a="1"/>
  <c r="D1985" i="121" s="1"/>
  <c r="I1985" i="121" a="1"/>
  <c r="I1985" i="121" s="1"/>
  <c r="H1985" i="121" a="1"/>
  <c r="H1985" i="121" s="1"/>
  <c r="G1985" i="121" a="1"/>
  <c r="G1985" i="121" s="1"/>
  <c r="B1986" i="121"/>
  <c r="C1985" i="121"/>
  <c r="J1984" i="121" a="1"/>
  <c r="J1984" i="121" s="1"/>
  <c r="K1984" i="121" a="1"/>
  <c r="K1984" i="121" s="1"/>
  <c r="L1986" i="121"/>
  <c r="B1987" i="121" l="1"/>
  <c r="D1986" i="121" a="1"/>
  <c r="D1986" i="121" s="1"/>
  <c r="C1986" i="121"/>
  <c r="I1986" i="121" a="1"/>
  <c r="I1986" i="121" s="1"/>
  <c r="E1986" i="121" a="1"/>
  <c r="E1986" i="121" s="1"/>
  <c r="H1986" i="121" a="1"/>
  <c r="H1986" i="121" s="1"/>
  <c r="G1986" i="121" a="1"/>
  <c r="G1986" i="121" s="1"/>
  <c r="J1985" i="121" a="1"/>
  <c r="J1985" i="121" s="1"/>
  <c r="K1985" i="121" a="1"/>
  <c r="K1985" i="121" s="1"/>
  <c r="L1987" i="121"/>
  <c r="J1986" i="121" l="1" a="1"/>
  <c r="J1986" i="121" s="1"/>
  <c r="K1986" i="121" a="1"/>
  <c r="K1986" i="121" s="1"/>
  <c r="C1987" i="121"/>
  <c r="D1987" i="121" a="1"/>
  <c r="D1987" i="121" s="1"/>
  <c r="H1987" i="121" a="1"/>
  <c r="H1987" i="121" s="1"/>
  <c r="G1987" i="121" a="1"/>
  <c r="G1987" i="121" s="1"/>
  <c r="B1988" i="121"/>
  <c r="E1987" i="121" a="1"/>
  <c r="E1987" i="121" s="1"/>
  <c r="I1987" i="121" a="1"/>
  <c r="I1987" i="121" s="1"/>
  <c r="L1988" i="121"/>
  <c r="B1989" i="121" l="1"/>
  <c r="C1988" i="121"/>
  <c r="H1988" i="121" a="1"/>
  <c r="H1988" i="121" s="1"/>
  <c r="D1988" i="121" a="1"/>
  <c r="D1988" i="121" s="1"/>
  <c r="I1988" i="121" a="1"/>
  <c r="I1988" i="121" s="1"/>
  <c r="E1988" i="121" a="1"/>
  <c r="E1988" i="121" s="1"/>
  <c r="G1988" i="121" a="1"/>
  <c r="G1988" i="121" s="1"/>
  <c r="K1987" i="121" a="1"/>
  <c r="K1987" i="121" s="1"/>
  <c r="J1987" i="121" a="1"/>
  <c r="J1987" i="121" s="1"/>
  <c r="L1989" i="121"/>
  <c r="J1988" i="121" l="1" a="1"/>
  <c r="J1988" i="121" s="1"/>
  <c r="K1988" i="121" a="1"/>
  <c r="K1988" i="121" s="1"/>
  <c r="G1989" i="121" a="1"/>
  <c r="G1989" i="121" s="1"/>
  <c r="D1989" i="121" a="1"/>
  <c r="D1989" i="121" s="1"/>
  <c r="B1990" i="121"/>
  <c r="I1989" i="121" a="1"/>
  <c r="I1989" i="121" s="1"/>
  <c r="C1989" i="121"/>
  <c r="E1989" i="121" a="1"/>
  <c r="E1989" i="121" s="1"/>
  <c r="H1989" i="121" a="1"/>
  <c r="H1989" i="121" s="1"/>
  <c r="L1990" i="121"/>
  <c r="E1990" i="121" l="1" a="1"/>
  <c r="E1990" i="121" s="1"/>
  <c r="I1990" i="121" a="1"/>
  <c r="I1990" i="121" s="1"/>
  <c r="H1990" i="121" a="1"/>
  <c r="H1990" i="121" s="1"/>
  <c r="B1991" i="121"/>
  <c r="D1990" i="121" a="1"/>
  <c r="D1990" i="121" s="1"/>
  <c r="C1990" i="121"/>
  <c r="G1990" i="121" a="1"/>
  <c r="G1990" i="121" s="1"/>
  <c r="K1989" i="121" a="1"/>
  <c r="K1989" i="121" s="1"/>
  <c r="J1989" i="121" a="1"/>
  <c r="J1989" i="121" s="1"/>
  <c r="L1991" i="121"/>
  <c r="K1990" i="121" l="1" a="1"/>
  <c r="K1990" i="121" s="1"/>
  <c r="J1990" i="121" a="1"/>
  <c r="J1990" i="121" s="1"/>
  <c r="B1992" i="121"/>
  <c r="E1991" i="121" a="1"/>
  <c r="E1991" i="121" s="1"/>
  <c r="D1991" i="121" a="1"/>
  <c r="D1991" i="121" s="1"/>
  <c r="C1991" i="121"/>
  <c r="I1991" i="121" a="1"/>
  <c r="I1991" i="121" s="1"/>
  <c r="G1991" i="121" a="1"/>
  <c r="G1991" i="121" s="1"/>
  <c r="H1991" i="121" a="1"/>
  <c r="H1991" i="121" s="1"/>
  <c r="L1992" i="121"/>
  <c r="K1991" i="121" l="1" a="1"/>
  <c r="K1991" i="121" s="1"/>
  <c r="J1991" i="121" a="1"/>
  <c r="J1991" i="121" s="1"/>
  <c r="E1992" i="121" a="1"/>
  <c r="E1992" i="121" s="1"/>
  <c r="D1992" i="121" a="1"/>
  <c r="D1992" i="121" s="1"/>
  <c r="H1992" i="121" a="1"/>
  <c r="H1992" i="121" s="1"/>
  <c r="C1992" i="121"/>
  <c r="B1993" i="121"/>
  <c r="G1992" i="121" a="1"/>
  <c r="G1992" i="121" s="1"/>
  <c r="I1992" i="121" a="1"/>
  <c r="I1992" i="121" s="1"/>
  <c r="L1993" i="121"/>
  <c r="K1992" i="121" l="1" a="1"/>
  <c r="K1992" i="121" s="1"/>
  <c r="J1992" i="121" a="1"/>
  <c r="J1992" i="121" s="1"/>
  <c r="E1993" i="121" a="1"/>
  <c r="E1993" i="121" s="1"/>
  <c r="I1993" i="121" a="1"/>
  <c r="I1993" i="121" s="1"/>
  <c r="H1993" i="121" a="1"/>
  <c r="H1993" i="121" s="1"/>
  <c r="B1994" i="121"/>
  <c r="C1993" i="121"/>
  <c r="G1993" i="121" a="1"/>
  <c r="G1993" i="121" s="1"/>
  <c r="D1993" i="121" a="1"/>
  <c r="D1993" i="121" s="1"/>
  <c r="L1994" i="121"/>
  <c r="J1993" i="121" l="1" a="1"/>
  <c r="J1993" i="121" s="1"/>
  <c r="K1993" i="121" a="1"/>
  <c r="K1993" i="121" s="1"/>
  <c r="H1994" i="121" a="1"/>
  <c r="H1994" i="121" s="1"/>
  <c r="E1994" i="121" a="1"/>
  <c r="E1994" i="121" s="1"/>
  <c r="D1994" i="121" a="1"/>
  <c r="D1994" i="121" s="1"/>
  <c r="B1995" i="121"/>
  <c r="C1994" i="121"/>
  <c r="G1994" i="121" a="1"/>
  <c r="G1994" i="121" s="1"/>
  <c r="I1994" i="121" a="1"/>
  <c r="I1994" i="121" s="1"/>
  <c r="L1995" i="121"/>
  <c r="K1994" i="121" l="1" a="1"/>
  <c r="K1994" i="121" s="1"/>
  <c r="J1994" i="121" a="1"/>
  <c r="J1994" i="121" s="1"/>
  <c r="H1995" i="121" a="1"/>
  <c r="H1995" i="121" s="1"/>
  <c r="G1995" i="121" a="1"/>
  <c r="G1995" i="121" s="1"/>
  <c r="B1996" i="121"/>
  <c r="D1995" i="121" a="1"/>
  <c r="D1995" i="121" s="1"/>
  <c r="C1995" i="121"/>
  <c r="I1995" i="121" a="1"/>
  <c r="I1995" i="121" s="1"/>
  <c r="E1995" i="121" a="1"/>
  <c r="E1995" i="121" s="1"/>
  <c r="L1996" i="121"/>
  <c r="B1997" i="121" l="1"/>
  <c r="C1996" i="121"/>
  <c r="I1996" i="121" a="1"/>
  <c r="I1996" i="121" s="1"/>
  <c r="D1996" i="121" a="1"/>
  <c r="D1996" i="121" s="1"/>
  <c r="H1996" i="121" a="1"/>
  <c r="H1996" i="121" s="1"/>
  <c r="E1996" i="121" a="1"/>
  <c r="E1996" i="121" s="1"/>
  <c r="G1996" i="121" a="1"/>
  <c r="G1996" i="121" s="1"/>
  <c r="K1995" i="121" a="1"/>
  <c r="K1995" i="121" s="1"/>
  <c r="J1995" i="121" a="1"/>
  <c r="J1995" i="121" s="1"/>
  <c r="L1997" i="121"/>
  <c r="J1996" i="121" l="1" a="1"/>
  <c r="J1996" i="121" s="1"/>
  <c r="K1996" i="121" a="1"/>
  <c r="K1996" i="121" s="1"/>
  <c r="E1997" i="121" a="1"/>
  <c r="E1997" i="121" s="1"/>
  <c r="C1997" i="121"/>
  <c r="H1997" i="121" a="1"/>
  <c r="H1997" i="121" s="1"/>
  <c r="G1997" i="121" a="1"/>
  <c r="G1997" i="121" s="1"/>
  <c r="I1997" i="121" a="1"/>
  <c r="I1997" i="121" s="1"/>
  <c r="B1998" i="121"/>
  <c r="D1997" i="121" a="1"/>
  <c r="D1997" i="121" s="1"/>
  <c r="L1998" i="121"/>
  <c r="E1998" i="121" l="1" a="1"/>
  <c r="E1998" i="121" s="1"/>
  <c r="I1998" i="121" a="1"/>
  <c r="I1998" i="121" s="1"/>
  <c r="B1999" i="121"/>
  <c r="D1998" i="121" a="1"/>
  <c r="D1998" i="121" s="1"/>
  <c r="G1998" i="121" a="1"/>
  <c r="G1998" i="121" s="1"/>
  <c r="C1998" i="121"/>
  <c r="H1998" i="121" a="1"/>
  <c r="H1998" i="121" s="1"/>
  <c r="K1997" i="121" a="1"/>
  <c r="K1997" i="121" s="1"/>
  <c r="J1997" i="121" a="1"/>
  <c r="J1997" i="121" s="1"/>
  <c r="L1999" i="121"/>
  <c r="K1998" i="121" l="1" a="1"/>
  <c r="K1998" i="121" s="1"/>
  <c r="J1998" i="121" a="1"/>
  <c r="J1998" i="121" s="1"/>
  <c r="C1999" i="121"/>
  <c r="H1999" i="121" a="1"/>
  <c r="H1999" i="121" s="1"/>
  <c r="I1999" i="121" a="1"/>
  <c r="I1999" i="121" s="1"/>
  <c r="D1999" i="121" a="1"/>
  <c r="D1999" i="121" s="1"/>
  <c r="G1999" i="121" a="1"/>
  <c r="G1999" i="121" s="1"/>
  <c r="B2000" i="121"/>
  <c r="E1999" i="121" a="1"/>
  <c r="E1999" i="121" s="1"/>
  <c r="K72" i="121" a="1"/>
  <c r="K72" i="121" s="1"/>
  <c r="L2000" i="121"/>
  <c r="L2001" i="121"/>
  <c r="E2000" i="121" l="1" a="1"/>
  <c r="E2000" i="121" s="1"/>
  <c r="D2000" i="121" a="1"/>
  <c r="D2000" i="121" s="1"/>
  <c r="H2000" i="121" a="1"/>
  <c r="H2000" i="121" s="1"/>
  <c r="G2000" i="121" a="1"/>
  <c r="G2000" i="121" s="1"/>
  <c r="I2000" i="121" a="1"/>
  <c r="I2000" i="121" s="1"/>
  <c r="B2001" i="121"/>
  <c r="C2000" i="121"/>
  <c r="K1999" i="121" a="1"/>
  <c r="K1999" i="121" s="1"/>
  <c r="J1999" i="121" a="1"/>
  <c r="J1999" i="121" s="1"/>
  <c r="J360" i="121" a="1"/>
  <c r="J360" i="121" s="1"/>
  <c r="K442" i="121" a="1"/>
  <c r="K442" i="121" s="1"/>
  <c r="J402" i="121" a="1"/>
  <c r="J402" i="121" s="1"/>
  <c r="K686" i="121" a="1"/>
  <c r="K686" i="121" s="1"/>
  <c r="K662" i="121" a="1"/>
  <c r="K662" i="121" s="1"/>
  <c r="J618" i="121" a="1"/>
  <c r="J618" i="121" s="1"/>
  <c r="K560" i="121" a="1"/>
  <c r="K560" i="121" s="1"/>
  <c r="K178" i="121" a="1"/>
  <c r="K178" i="121" s="1"/>
  <c r="K192" i="121" a="1"/>
  <c r="K192" i="121" s="1"/>
  <c r="J420" i="121" a="1"/>
  <c r="J420" i="121" s="1"/>
  <c r="K488" i="121" a="1"/>
  <c r="K488" i="121" s="1"/>
  <c r="J774" i="121" a="1"/>
  <c r="J774" i="121" s="1"/>
  <c r="K980" i="121" a="1"/>
  <c r="K980" i="121" s="1"/>
  <c r="K290" i="121" a="1"/>
  <c r="K290" i="121" s="1"/>
  <c r="K578" i="121" a="1"/>
  <c r="K578" i="121" s="1"/>
  <c r="J784" i="121" a="1"/>
  <c r="J784" i="121" s="1"/>
  <c r="K292" i="121" a="1"/>
  <c r="K292" i="121" s="1"/>
  <c r="K252" i="121" a="1"/>
  <c r="K252" i="121" s="1"/>
  <c r="K590" i="121" a="1"/>
  <c r="K590" i="121" s="1"/>
  <c r="J270" i="121" a="1"/>
  <c r="J270" i="121" s="1"/>
  <c r="J94" i="121" a="1"/>
  <c r="J94" i="121" s="1"/>
  <c r="J164" i="121" a="1"/>
  <c r="J164" i="121" s="1"/>
  <c r="K778" i="121" a="1"/>
  <c r="K778" i="121" s="1"/>
  <c r="K336" i="121" a="1"/>
  <c r="K336" i="121" s="1"/>
  <c r="J344" i="121" a="1"/>
  <c r="J344" i="121" s="1"/>
  <c r="K518" i="121" a="1"/>
  <c r="K518" i="121" s="1"/>
  <c r="K414" i="121" a="1"/>
  <c r="K414" i="121" s="1"/>
  <c r="K574" i="121" a="1"/>
  <c r="K574" i="121" s="1"/>
  <c r="J872" i="121" a="1"/>
  <c r="J872" i="121" s="1"/>
  <c r="K972" i="121" a="1"/>
  <c r="K972" i="121" s="1"/>
  <c r="K270" i="121" a="1"/>
  <c r="K270" i="121" s="1"/>
  <c r="J642" i="121" a="1"/>
  <c r="J642" i="121" s="1"/>
  <c r="J70" i="121" a="1"/>
  <c r="J70" i="121" s="1"/>
  <c r="J476" i="121" a="1"/>
  <c r="J476" i="121" s="1"/>
  <c r="J92" i="121" a="1"/>
  <c r="J92" i="121" s="1"/>
  <c r="J418" i="121" a="1"/>
  <c r="J418" i="121" s="1"/>
  <c r="K232" i="121" a="1"/>
  <c r="K232" i="121" s="1"/>
  <c r="J926" i="121" a="1"/>
  <c r="J926" i="121" s="1"/>
  <c r="J190" i="121" a="1"/>
  <c r="J190" i="121" s="1"/>
  <c r="K896" i="121" a="1"/>
  <c r="K896" i="121" s="1"/>
  <c r="K106" i="121" a="1"/>
  <c r="K106" i="121" s="1"/>
  <c r="K634" i="121" a="1"/>
  <c r="K634" i="121" s="1"/>
  <c r="K800" i="121" a="1"/>
  <c r="K800" i="121" s="1"/>
  <c r="J808" i="121" a="1"/>
  <c r="J808" i="121" s="1"/>
  <c r="J762" i="121" a="1"/>
  <c r="J762" i="121" s="1"/>
  <c r="K772" i="121" a="1"/>
  <c r="K772" i="121" s="1"/>
  <c r="J120" i="121" a="1"/>
  <c r="J120" i="121" s="1"/>
  <c r="J458" i="121" a="1"/>
  <c r="J458" i="121" s="1"/>
  <c r="J630" i="121" a="1"/>
  <c r="J630" i="121" s="1"/>
  <c r="K940" i="121" a="1"/>
  <c r="K940" i="121" s="1"/>
  <c r="K570" i="121" a="1"/>
  <c r="K570" i="121" s="1"/>
  <c r="J482" i="121" a="1"/>
  <c r="J482" i="121" s="1"/>
  <c r="J580" i="121" a="1"/>
  <c r="J580" i="121" s="1"/>
  <c r="J840" i="121" a="1"/>
  <c r="J840" i="121" s="1"/>
  <c r="J606" i="121" a="1"/>
  <c r="J606" i="121" s="1"/>
  <c r="K516" i="121" a="1"/>
  <c r="K516" i="121" s="1"/>
  <c r="J656" i="121" a="1"/>
  <c r="J656" i="121" s="1"/>
  <c r="J562" i="121" a="1"/>
  <c r="J562" i="121" s="1"/>
  <c r="J804" i="121" a="1"/>
  <c r="J804" i="121" s="1"/>
  <c r="K642" i="121" a="1"/>
  <c r="K642" i="121" s="1"/>
  <c r="J428" i="121" a="1"/>
  <c r="J428" i="121" s="1"/>
  <c r="K494" i="121" a="1"/>
  <c r="K494" i="121" s="1"/>
  <c r="K580" i="121" a="1"/>
  <c r="K580" i="121" s="1"/>
  <c r="J62" i="121" a="1"/>
  <c r="J62" i="121" s="1"/>
  <c r="J186" i="121" a="1"/>
  <c r="J186" i="121" s="1"/>
  <c r="J694" i="121" a="1"/>
  <c r="J694" i="121" s="1"/>
  <c r="J200" i="121" a="1"/>
  <c r="J200" i="121" s="1"/>
  <c r="J432" i="121" a="1"/>
  <c r="J432" i="121" s="1"/>
  <c r="K284" i="121" a="1"/>
  <c r="K284" i="121" s="1"/>
  <c r="J376" i="121" a="1"/>
  <c r="J376" i="121" s="1"/>
  <c r="K930" i="121" a="1"/>
  <c r="K930" i="121" s="1"/>
  <c r="J422" i="121" a="1"/>
  <c r="J422" i="121" s="1"/>
  <c r="K564" i="121" a="1"/>
  <c r="K564" i="121" s="1"/>
  <c r="K230" i="121" a="1"/>
  <c r="K230" i="121" s="1"/>
  <c r="J734" i="121" a="1"/>
  <c r="J734" i="121" s="1"/>
  <c r="K990" i="121" a="1"/>
  <c r="K990" i="121" s="1"/>
  <c r="K340" i="121" a="1"/>
  <c r="K340" i="121" s="1"/>
  <c r="K302" i="121" a="1"/>
  <c r="K302" i="121" s="1"/>
  <c r="K736" i="121" a="1"/>
  <c r="K736" i="121" s="1"/>
  <c r="K674" i="121" a="1"/>
  <c r="K674" i="121" s="1"/>
  <c r="J710" i="121" a="1"/>
  <c r="J710" i="121" s="1"/>
  <c r="J644" i="121" a="1"/>
  <c r="J644" i="121" s="1"/>
  <c r="J962" i="121" a="1"/>
  <c r="J962" i="121" s="1"/>
  <c r="J492" i="121" a="1"/>
  <c r="J492" i="121" s="1"/>
  <c r="K76" i="121" a="1"/>
  <c r="K76" i="121" s="1"/>
  <c r="K150" i="121" a="1"/>
  <c r="K150" i="121" s="1"/>
  <c r="J942" i="121" a="1"/>
  <c r="J942" i="121" s="1"/>
  <c r="K278" i="121" a="1"/>
  <c r="K278" i="121" s="1"/>
  <c r="J934" i="121" a="1"/>
  <c r="J934" i="121" s="1"/>
  <c r="J564" i="121" a="1"/>
  <c r="J564" i="121" s="1"/>
  <c r="J814" i="121" a="1"/>
  <c r="J814" i="121" s="1"/>
  <c r="K720" i="121" a="1"/>
  <c r="K720" i="121" s="1"/>
  <c r="J812" i="121" a="1"/>
  <c r="J812" i="121" s="1"/>
  <c r="J750" i="121" a="1"/>
  <c r="J750" i="121" s="1"/>
  <c r="J242" i="121" a="1"/>
  <c r="J242" i="121" s="1"/>
  <c r="K346" i="121" a="1"/>
  <c r="K346" i="121" s="1"/>
  <c r="K528" i="121" a="1"/>
  <c r="K528" i="121" s="1"/>
  <c r="J892" i="121" a="1"/>
  <c r="J892" i="121" s="1"/>
  <c r="J754" i="121" a="1"/>
  <c r="J754" i="121" s="1"/>
  <c r="K354" i="121" a="1"/>
  <c r="K354" i="121" s="1"/>
  <c r="J206" i="121" a="1"/>
  <c r="J206" i="121" s="1"/>
  <c r="K756" i="121" a="1"/>
  <c r="K756" i="121" s="1"/>
  <c r="K850" i="121" a="1"/>
  <c r="K850" i="121" s="1"/>
  <c r="K534" i="121" a="1"/>
  <c r="K534" i="121" s="1"/>
  <c r="J776" i="121" a="1"/>
  <c r="J776" i="121" s="1"/>
  <c r="K484" i="121" a="1"/>
  <c r="K484" i="121" s="1"/>
  <c r="K738" i="121" a="1"/>
  <c r="K738" i="121" s="1"/>
  <c r="J124" i="121" a="1"/>
  <c r="J124" i="121" s="1"/>
  <c r="K684" i="121" a="1"/>
  <c r="K684" i="121" s="1"/>
  <c r="J592" i="121" a="1"/>
  <c r="J592" i="121" s="1"/>
  <c r="K36" i="121" a="1"/>
  <c r="K36" i="121" s="1"/>
  <c r="K602" i="121" a="1"/>
  <c r="K602" i="121" s="1"/>
  <c r="J666" i="121" a="1"/>
  <c r="J666" i="121" s="1"/>
  <c r="J442" i="121" a="1"/>
  <c r="J442" i="121" s="1"/>
  <c r="K776" i="121" a="1"/>
  <c r="K776" i="121" s="1"/>
  <c r="J276" i="121" a="1"/>
  <c r="J276" i="121" s="1"/>
  <c r="J620" i="121" a="1"/>
  <c r="J620" i="121" s="1"/>
  <c r="K80" i="121" a="1"/>
  <c r="K80" i="121" s="1"/>
  <c r="J976" i="121" a="1"/>
  <c r="J976" i="121" s="1"/>
  <c r="K544" i="121" a="1"/>
  <c r="K544" i="121" s="1"/>
  <c r="J310" i="121" a="1"/>
  <c r="J310" i="121" s="1"/>
  <c r="K114" i="121" a="1"/>
  <c r="K114" i="121" s="1"/>
  <c r="J472" i="121" a="1"/>
  <c r="J472" i="121" s="1"/>
  <c r="J354" i="121" a="1"/>
  <c r="J354" i="121" s="1"/>
  <c r="J978" i="121" a="1"/>
  <c r="J978" i="121" s="1"/>
  <c r="J626" i="121" a="1"/>
  <c r="J626" i="121" s="1"/>
  <c r="K276" i="121" a="1"/>
  <c r="K276" i="121" s="1"/>
  <c r="J102" i="121" a="1"/>
  <c r="J102" i="121" s="1"/>
  <c r="J968" i="121" a="1"/>
  <c r="J968" i="121" s="1"/>
  <c r="J756" i="121" a="1"/>
  <c r="J756" i="121" s="1"/>
  <c r="J536" i="121" a="1"/>
  <c r="J536" i="121" s="1"/>
  <c r="J506" i="121" a="1"/>
  <c r="J506" i="121" s="1"/>
  <c r="K440" i="121" a="1"/>
  <c r="K440" i="121" s="1"/>
  <c r="K202" i="121" a="1"/>
  <c r="K202" i="121" s="1"/>
  <c r="K392" i="121" a="1"/>
  <c r="K392" i="121" s="1"/>
  <c r="J946" i="121" a="1"/>
  <c r="J946" i="121" s="1"/>
  <c r="J170" i="121" a="1"/>
  <c r="J170" i="121" s="1"/>
  <c r="J194" i="121" a="1"/>
  <c r="J194" i="121" s="1"/>
  <c r="K166" i="121" a="1"/>
  <c r="K166" i="121" s="1"/>
  <c r="K698" i="121" a="1"/>
  <c r="K698" i="121" s="1"/>
  <c r="J144" i="121" a="1"/>
  <c r="J144" i="121" s="1"/>
  <c r="K342" i="121" a="1"/>
  <c r="K342" i="121" s="1"/>
  <c r="J540" i="121" a="1"/>
  <c r="J540" i="121" s="1"/>
  <c r="K400" i="121" a="1"/>
  <c r="K400" i="121" s="1"/>
  <c r="J158" i="121" a="1"/>
  <c r="J158" i="121" s="1"/>
  <c r="K312" i="121" a="1"/>
  <c r="K312" i="121" s="1"/>
  <c r="K448" i="121" a="1"/>
  <c r="K448" i="121" s="1"/>
  <c r="J372" i="121" a="1"/>
  <c r="J372" i="121" s="1"/>
  <c r="K644" i="121" a="1"/>
  <c r="K644" i="121" s="1"/>
  <c r="J174" i="121" a="1"/>
  <c r="J174" i="121" s="1"/>
  <c r="K868" i="121" a="1"/>
  <c r="K868" i="121" s="1"/>
  <c r="J388" i="121" a="1"/>
  <c r="J388" i="121" s="1"/>
  <c r="K356" i="121" a="1"/>
  <c r="K356" i="121" s="1"/>
  <c r="J986" i="121" a="1"/>
  <c r="J986" i="121" s="1"/>
  <c r="J72" i="121" a="1"/>
  <c r="J72" i="121" s="1"/>
  <c r="K222" i="121" a="1"/>
  <c r="K222" i="121" s="1"/>
  <c r="J910" i="121" a="1"/>
  <c r="J910" i="121" s="1"/>
  <c r="J722" i="121" a="1"/>
  <c r="J722" i="121" s="1"/>
  <c r="K404" i="121" a="1"/>
  <c r="K404" i="121" s="1"/>
  <c r="K390" i="121" a="1"/>
  <c r="K390" i="121" s="1"/>
  <c r="J842" i="121" a="1"/>
  <c r="J842" i="121" s="1"/>
  <c r="K608" i="121" a="1"/>
  <c r="K608" i="121" s="1"/>
  <c r="J286" i="121" a="1"/>
  <c r="J286" i="121" s="1"/>
  <c r="K54" i="121" a="1"/>
  <c r="K54" i="121" s="1"/>
  <c r="K894" i="121" a="1"/>
  <c r="K894" i="121" s="1"/>
  <c r="J740" i="121" a="1"/>
  <c r="J740" i="121" s="1"/>
  <c r="J848" i="121" a="1"/>
  <c r="J848" i="121" s="1"/>
  <c r="K58" i="121" a="1"/>
  <c r="K58" i="121" s="1"/>
  <c r="J928" i="121" a="1"/>
  <c r="J928" i="121" s="1"/>
  <c r="J238" i="121" a="1"/>
  <c r="J238" i="121" s="1"/>
  <c r="J798" i="121" a="1"/>
  <c r="J798" i="121" s="1"/>
  <c r="J96" i="121" a="1"/>
  <c r="J96" i="121" s="1"/>
  <c r="J688" i="121" a="1"/>
  <c r="J688" i="121" s="1"/>
  <c r="J880" i="121" a="1"/>
  <c r="J880" i="121" s="1"/>
  <c r="J918" i="121" a="1"/>
  <c r="J918" i="121" s="1"/>
  <c r="J950" i="121" a="1"/>
  <c r="J950" i="121" s="1"/>
  <c r="K948" i="121" a="1"/>
  <c r="K948" i="121" s="1"/>
  <c r="K870" i="121" a="1"/>
  <c r="K870" i="121" s="1"/>
  <c r="K184" i="121" a="1"/>
  <c r="K184" i="121" s="1"/>
  <c r="J78" i="121" a="1"/>
  <c r="J78" i="121" s="1"/>
  <c r="K502" i="121" a="1"/>
  <c r="K502" i="121" s="1"/>
  <c r="K632" i="121" a="1"/>
  <c r="K632" i="121" s="1"/>
  <c r="J178" i="121" a="1"/>
  <c r="J178" i="121" s="1"/>
  <c r="K976" i="121" a="1"/>
  <c r="K976" i="121" s="1"/>
  <c r="K410" i="121" a="1"/>
  <c r="K410" i="121" s="1"/>
  <c r="K768" i="121" a="1"/>
  <c r="K768" i="121" s="1"/>
  <c r="K170" i="121" a="1"/>
  <c r="K170" i="121" s="1"/>
  <c r="J520" i="121" a="1"/>
  <c r="J520" i="121" s="1"/>
  <c r="J708" i="121" a="1"/>
  <c r="J708" i="121" s="1"/>
  <c r="K880" i="121" a="1"/>
  <c r="K880" i="121" s="1"/>
  <c r="J576" i="121" a="1"/>
  <c r="J576" i="121" s="1"/>
  <c r="K460" i="121" a="1"/>
  <c r="K460" i="121" s="1"/>
  <c r="J152" i="121" a="1"/>
  <c r="J152" i="121" s="1"/>
  <c r="J60" i="121" a="1"/>
  <c r="J60" i="121" s="1"/>
  <c r="J424" i="121" a="1"/>
  <c r="J424" i="121" s="1"/>
  <c r="K210" i="121" a="1"/>
  <c r="K210" i="121" s="1"/>
  <c r="K384" i="121" a="1"/>
  <c r="K384" i="121" s="1"/>
  <c r="J628" i="121" a="1"/>
  <c r="J628" i="121" s="1"/>
  <c r="K554" i="121" a="1"/>
  <c r="K554" i="121" s="1"/>
  <c r="J126" i="121" a="1"/>
  <c r="J126" i="121" s="1"/>
  <c r="K962" i="121" a="1"/>
  <c r="K962" i="121" s="1"/>
  <c r="J558" i="121" a="1"/>
  <c r="J558" i="121" s="1"/>
  <c r="J162" i="121" a="1"/>
  <c r="J162" i="121" s="1"/>
  <c r="J974" i="121" a="1"/>
  <c r="J974" i="121" s="1"/>
  <c r="K348" i="121" a="1"/>
  <c r="K348" i="121" s="1"/>
  <c r="K26" i="121" a="1"/>
  <c r="K26" i="121" s="1"/>
  <c r="J958" i="121" a="1"/>
  <c r="J958" i="121" s="1"/>
  <c r="J462" i="121" a="1"/>
  <c r="J462" i="121" s="1"/>
  <c r="K964" i="121" a="1"/>
  <c r="K964" i="121" s="1"/>
  <c r="J20" i="121" a="1"/>
  <c r="J20" i="121" s="1"/>
  <c r="K818" i="121" a="1"/>
  <c r="K818" i="121" s="1"/>
  <c r="K308" i="121" a="1"/>
  <c r="K308" i="121" s="1"/>
  <c r="K744" i="121" a="1"/>
  <c r="K744" i="121" s="1"/>
  <c r="J548" i="121" a="1"/>
  <c r="J548" i="121" s="1"/>
  <c r="J108" i="121" a="1"/>
  <c r="J108" i="121" s="1"/>
  <c r="J542" i="121" a="1"/>
  <c r="J542" i="121" s="1"/>
  <c r="J384" i="121" a="1"/>
  <c r="J384" i="121" s="1"/>
  <c r="J850" i="121" a="1"/>
  <c r="J850" i="121" s="1"/>
  <c r="J682" i="121" a="1"/>
  <c r="J682" i="121" s="1"/>
  <c r="K164" i="121" a="1"/>
  <c r="K164" i="121" s="1"/>
  <c r="J66" i="121" a="1"/>
  <c r="J66" i="121" s="1"/>
  <c r="J366" i="121" a="1"/>
  <c r="J366" i="121" s="1"/>
  <c r="J464" i="121" a="1"/>
  <c r="J464" i="121" s="1"/>
  <c r="J332" i="121" a="1"/>
  <c r="J332" i="121" s="1"/>
  <c r="K152" i="121" a="1"/>
  <c r="K152" i="121" s="1"/>
  <c r="K814" i="121" a="1"/>
  <c r="K814" i="121" s="1"/>
  <c r="J322" i="121" a="1"/>
  <c r="J322" i="121" s="1"/>
  <c r="J456" i="121" a="1"/>
  <c r="J456" i="121" s="1"/>
  <c r="J282" i="121" a="1"/>
  <c r="J282" i="121" s="1"/>
  <c r="K604" i="121" a="1"/>
  <c r="K604" i="121" s="1"/>
  <c r="J878" i="121" a="1"/>
  <c r="J878" i="121" s="1"/>
  <c r="J800" i="121" a="1"/>
  <c r="J800" i="121" s="1"/>
  <c r="J440" i="121" a="1"/>
  <c r="J440" i="121" s="1"/>
  <c r="K550" i="121" a="1"/>
  <c r="K550" i="121" s="1"/>
  <c r="J226" i="121" a="1"/>
  <c r="J226" i="121" s="1"/>
  <c r="J160" i="121" a="1"/>
  <c r="J160" i="121" s="1"/>
  <c r="K874" i="121" a="1"/>
  <c r="K874" i="121" s="1"/>
  <c r="J90" i="121" a="1"/>
  <c r="J90" i="121" s="1"/>
  <c r="J474" i="121" a="1"/>
  <c r="J474" i="121" s="1"/>
  <c r="K94" i="121" a="1"/>
  <c r="K94" i="121" s="1"/>
  <c r="J22" i="121" a="1"/>
  <c r="J22" i="121" s="1"/>
  <c r="K454" i="121" a="1"/>
  <c r="K454" i="121" s="1"/>
  <c r="K24" i="121" a="1"/>
  <c r="K24" i="121" s="1"/>
  <c r="J446" i="121" a="1"/>
  <c r="J446" i="121" s="1"/>
  <c r="J834" i="121" a="1"/>
  <c r="J834" i="121" s="1"/>
  <c r="J316" i="121" a="1"/>
  <c r="J316" i="121" s="1"/>
  <c r="J724" i="121" a="1"/>
  <c r="J724" i="121" s="1"/>
  <c r="J894" i="121" a="1"/>
  <c r="J894" i="121" s="1"/>
  <c r="K358" i="121" a="1"/>
  <c r="K358" i="121" s="1"/>
  <c r="K306" i="121" a="1"/>
  <c r="K306" i="121" s="1"/>
  <c r="K784" i="121" a="1"/>
  <c r="K784" i="121" s="1"/>
  <c r="J796" i="121" a="1"/>
  <c r="J796" i="121" s="1"/>
  <c r="K406" i="121" a="1"/>
  <c r="K406" i="121" s="1"/>
  <c r="J320" i="121" a="1"/>
  <c r="J320" i="121" s="1"/>
  <c r="J234" i="121" a="1"/>
  <c r="J234" i="121" s="1"/>
  <c r="K300" i="121" a="1"/>
  <c r="K300" i="121" s="1"/>
  <c r="J758" i="121" a="1"/>
  <c r="J758" i="121" s="1"/>
  <c r="J204" i="121" a="1"/>
  <c r="J204" i="121" s="1"/>
  <c r="K804" i="121" a="1"/>
  <c r="K804" i="121" s="1"/>
  <c r="J730" i="121" a="1"/>
  <c r="J730" i="121" s="1"/>
  <c r="K558" i="121" a="1"/>
  <c r="K558" i="121" s="1"/>
  <c r="J660" i="121" a="1"/>
  <c r="J660" i="121" s="1"/>
  <c r="J38" i="121" a="1"/>
  <c r="J38" i="121" s="1"/>
  <c r="J86" i="121" a="1"/>
  <c r="J86" i="121" s="1"/>
  <c r="K408" i="121" a="1"/>
  <c r="K408" i="121" s="1"/>
  <c r="J348" i="121" a="1"/>
  <c r="J348" i="121" s="1"/>
  <c r="J594" i="121" a="1"/>
  <c r="J594" i="121" s="1"/>
  <c r="J518" i="121" a="1"/>
  <c r="J518" i="121" s="1"/>
  <c r="J330" i="121" a="1"/>
  <c r="J330" i="121" s="1"/>
  <c r="K902" i="121" a="1"/>
  <c r="K902" i="121" s="1"/>
  <c r="J262" i="121" a="1"/>
  <c r="J262" i="121" s="1"/>
  <c r="J498" i="121" a="1"/>
  <c r="J498" i="121" s="1"/>
  <c r="J304" i="121" a="1"/>
  <c r="J304" i="121" s="1"/>
  <c r="K194" i="121" a="1"/>
  <c r="K194" i="121" s="1"/>
  <c r="K430" i="121" a="1"/>
  <c r="K430" i="121" s="1"/>
  <c r="J148" i="121" a="1"/>
  <c r="J148" i="121" s="1"/>
  <c r="K682" i="121" a="1"/>
  <c r="K682" i="121" s="1"/>
  <c r="J326" i="121" a="1"/>
  <c r="J326" i="121" s="1"/>
  <c r="K854" i="121" a="1"/>
  <c r="K854" i="121" s="1"/>
  <c r="J692" i="121" a="1"/>
  <c r="J692" i="121" s="1"/>
  <c r="K678" i="121" a="1"/>
  <c r="K678" i="121" s="1"/>
  <c r="J110" i="121" a="1"/>
  <c r="J110" i="121" s="1"/>
  <c r="J684" i="121" a="1"/>
  <c r="J684" i="121" s="1"/>
  <c r="J916" i="121" a="1"/>
  <c r="J916" i="121" s="1"/>
  <c r="J860" i="121" a="1"/>
  <c r="J860" i="121" s="1"/>
  <c r="J240" i="121" a="1"/>
  <c r="J240" i="121" s="1"/>
  <c r="J960" i="121" a="1"/>
  <c r="J960" i="121" s="1"/>
  <c r="J746" i="121" a="1"/>
  <c r="J746" i="121" s="1"/>
  <c r="J920" i="121" a="1"/>
  <c r="J920" i="121" s="1"/>
  <c r="J902" i="121" a="1"/>
  <c r="J902" i="121" s="1"/>
  <c r="K988" i="121" a="1"/>
  <c r="K988" i="121" s="1"/>
  <c r="K538" i="121" a="1"/>
  <c r="K538" i="121" s="1"/>
  <c r="J40" i="121" a="1"/>
  <c r="J40" i="121" s="1"/>
  <c r="K42" i="121" a="1"/>
  <c r="K42" i="121" s="1"/>
  <c r="J574" i="121" a="1"/>
  <c r="J574" i="121" s="1"/>
  <c r="J236" i="121" a="1"/>
  <c r="J236" i="121" s="1"/>
  <c r="K944" i="121" a="1"/>
  <c r="K944" i="121" s="1"/>
  <c r="J52" i="121" a="1"/>
  <c r="J52" i="121" s="1"/>
  <c r="K112" i="121" a="1"/>
  <c r="K112" i="121" s="1"/>
  <c r="K588" i="121" a="1"/>
  <c r="K588" i="121" s="1"/>
  <c r="J488" i="121" a="1"/>
  <c r="J488" i="121" s="1"/>
  <c r="J260" i="121" a="1"/>
  <c r="J260" i="121" s="1"/>
  <c r="J806" i="121" a="1"/>
  <c r="J806" i="121" s="1"/>
  <c r="K900" i="121" a="1"/>
  <c r="K900" i="121" s="1"/>
  <c r="J752" i="121" a="1"/>
  <c r="J752" i="121" s="1"/>
  <c r="K250" i="121" a="1"/>
  <c r="K250" i="121" s="1"/>
  <c r="J438" i="121" a="1"/>
  <c r="J438" i="121" s="1"/>
  <c r="J502" i="121" a="1"/>
  <c r="J502" i="121" s="1"/>
  <c r="J858" i="121" a="1"/>
  <c r="J858" i="121" s="1"/>
  <c r="J34" i="121" a="1"/>
  <c r="J34" i="121" s="1"/>
  <c r="J788" i="121" a="1"/>
  <c r="J788" i="121" s="1"/>
  <c r="J394" i="121" a="1"/>
  <c r="J394" i="121" s="1"/>
  <c r="K610" i="121" a="1"/>
  <c r="K610" i="121" s="1"/>
  <c r="K196" i="121" a="1"/>
  <c r="K196" i="121" s="1"/>
  <c r="J76" i="121" a="1"/>
  <c r="J76" i="121" s="1"/>
  <c r="J646" i="121" a="1"/>
  <c r="J646" i="121" s="1"/>
  <c r="J596" i="121" a="1"/>
  <c r="J596" i="121" s="1"/>
  <c r="J826" i="121" a="1"/>
  <c r="J826" i="121" s="1"/>
  <c r="K710" i="121" a="1"/>
  <c r="K710" i="121" s="1"/>
  <c r="J990" i="121" a="1"/>
  <c r="J990" i="121" s="1"/>
  <c r="J864" i="121" a="1"/>
  <c r="J864" i="121" s="1"/>
  <c r="K186" i="121" a="1"/>
  <c r="K186" i="121" s="1"/>
  <c r="J760" i="121" a="1"/>
  <c r="J760" i="121" s="1"/>
  <c r="J664" i="121" a="1"/>
  <c r="J664" i="121" s="1"/>
  <c r="K936" i="121" a="1"/>
  <c r="K936" i="121" s="1"/>
  <c r="J700" i="121" a="1"/>
  <c r="J700" i="121" s="1"/>
  <c r="K236" i="121" a="1"/>
  <c r="K236" i="121" s="1"/>
  <c r="K62" i="121" a="1"/>
  <c r="K62" i="121" s="1"/>
  <c r="J876" i="121" a="1"/>
  <c r="J876" i="121" s="1"/>
  <c r="K960" i="121" a="1"/>
  <c r="K960" i="121" s="1"/>
  <c r="J856" i="121" a="1"/>
  <c r="J856" i="121" s="1"/>
  <c r="J130" i="121" a="1"/>
  <c r="J130" i="121" s="1"/>
  <c r="J302" i="121" a="1"/>
  <c r="J302" i="121" s="1"/>
  <c r="K102" i="121" a="1"/>
  <c r="K102" i="121" s="1"/>
  <c r="J334" i="121" a="1"/>
  <c r="J334" i="121" s="1"/>
  <c r="J948" i="121" a="1"/>
  <c r="J948" i="121" s="1"/>
  <c r="J32" i="121" a="1"/>
  <c r="J32" i="121" s="1"/>
  <c r="J816" i="121" a="1"/>
  <c r="J816" i="121" s="1"/>
  <c r="J888" i="121" a="1"/>
  <c r="J888" i="121" s="1"/>
  <c r="J98" i="121" a="1"/>
  <c r="J98" i="121" s="1"/>
  <c r="K620" i="121" a="1"/>
  <c r="K620" i="121" s="1"/>
  <c r="J484" i="121" a="1"/>
  <c r="J484" i="121" s="1"/>
  <c r="J478" i="121" a="1"/>
  <c r="J478" i="121" s="1"/>
  <c r="K702" i="121" a="1"/>
  <c r="K702" i="121" s="1"/>
  <c r="K920" i="121" a="1"/>
  <c r="K920" i="121" s="1"/>
  <c r="K780" i="121" a="1"/>
  <c r="K780" i="121" s="1"/>
  <c r="J748" i="121" a="1"/>
  <c r="J748" i="121" s="1"/>
  <c r="J486" i="121" a="1"/>
  <c r="J486" i="121" s="1"/>
  <c r="K830" i="121" a="1"/>
  <c r="K830" i="121" s="1"/>
  <c r="K158" i="121" a="1"/>
  <c r="K158" i="121" s="1"/>
  <c r="K764" i="121" a="1"/>
  <c r="K764" i="121" s="1"/>
  <c r="K434" i="121" a="1"/>
  <c r="K434" i="121" s="1"/>
  <c r="K546" i="121" a="1"/>
  <c r="K546" i="121" s="1"/>
  <c r="K906" i="121" a="1"/>
  <c r="K906" i="121" s="1"/>
  <c r="K402" i="121" a="1"/>
  <c r="K402" i="121" s="1"/>
  <c r="J634" i="121" a="1"/>
  <c r="J634" i="121" s="1"/>
  <c r="J508" i="121" a="1"/>
  <c r="J508" i="121" s="1"/>
  <c r="J168" i="121" a="1"/>
  <c r="J168" i="121" s="1"/>
  <c r="J980" i="121" a="1"/>
  <c r="J980" i="121" s="1"/>
  <c r="K56" i="121" a="1"/>
  <c r="K56" i="121" s="1"/>
  <c r="K890" i="121" a="1"/>
  <c r="K890" i="121" s="1"/>
  <c r="K514" i="121" a="1"/>
  <c r="K514" i="121" s="1"/>
  <c r="K370" i="121" a="1"/>
  <c r="K370" i="121" s="1"/>
  <c r="K952" i="121" a="1"/>
  <c r="K952" i="121" s="1"/>
  <c r="J716" i="121" a="1"/>
  <c r="J716" i="121" s="1"/>
  <c r="K44" i="121" a="1"/>
  <c r="K44" i="121" s="1"/>
  <c r="J346" i="121" a="1"/>
  <c r="J346" i="121" s="1"/>
  <c r="J494" i="121" a="1"/>
  <c r="J494" i="121" s="1"/>
  <c r="K782" i="121" a="1"/>
  <c r="K782" i="121" s="1"/>
  <c r="K206" i="121" a="1"/>
  <c r="K206" i="121" s="1"/>
  <c r="J836" i="121" a="1"/>
  <c r="J836" i="121" s="1"/>
  <c r="K876" i="121" a="1"/>
  <c r="K876" i="121" s="1"/>
  <c r="K838" i="121" a="1"/>
  <c r="K838" i="121" s="1"/>
  <c r="K88" i="121" a="1"/>
  <c r="K88" i="121" s="1"/>
  <c r="K872" i="121" a="1"/>
  <c r="K872" i="121" s="1"/>
  <c r="K268" i="121" a="1"/>
  <c r="K268" i="121" s="1"/>
  <c r="K810" i="121" a="1"/>
  <c r="K810" i="121" s="1"/>
  <c r="K624" i="121" a="1"/>
  <c r="K624" i="121" s="1"/>
  <c r="J448" i="121" a="1"/>
  <c r="J448" i="121" s="1"/>
  <c r="K426" i="121" a="1"/>
  <c r="K426" i="121" s="1"/>
  <c r="K364" i="121" a="1"/>
  <c r="K364" i="121" s="1"/>
  <c r="J900" i="121" a="1"/>
  <c r="J900" i="121" s="1"/>
  <c r="J100" i="121" a="1"/>
  <c r="J100" i="121" s="1"/>
  <c r="J956" i="121" a="1"/>
  <c r="J956" i="121" s="1"/>
  <c r="K470" i="121" a="1"/>
  <c r="K470" i="121" s="1"/>
  <c r="J650" i="121" a="1"/>
  <c r="J650" i="121" s="1"/>
  <c r="J786" i="121" a="1"/>
  <c r="J786" i="121" s="1"/>
  <c r="K598" i="121" a="1"/>
  <c r="K598" i="121" s="1"/>
  <c r="K492" i="121" a="1"/>
  <c r="K492" i="121" s="1"/>
  <c r="K532" i="121" a="1"/>
  <c r="K532" i="121" s="1"/>
  <c r="J882" i="121" a="1"/>
  <c r="J882" i="121" s="1"/>
  <c r="K204" i="121" a="1"/>
  <c r="K204" i="121" s="1"/>
  <c r="J514" i="121" a="1"/>
  <c r="J514" i="121" s="1"/>
  <c r="J406" i="121" a="1"/>
  <c r="J406" i="121" s="1"/>
  <c r="J556" i="121" a="1"/>
  <c r="J556" i="121" s="1"/>
  <c r="J912" i="121" a="1"/>
  <c r="J912" i="121" s="1"/>
  <c r="J662" i="121" a="1"/>
  <c r="J662" i="121" s="1"/>
  <c r="J256" i="121" a="1"/>
  <c r="J256" i="121" s="1"/>
  <c r="K228" i="121" a="1"/>
  <c r="K228" i="121" s="1"/>
  <c r="J56" i="121" a="1"/>
  <c r="J56" i="121" s="1"/>
  <c r="K812" i="121" a="1"/>
  <c r="K812" i="121" s="1"/>
  <c r="J944" i="121" a="1"/>
  <c r="J944" i="121" s="1"/>
  <c r="J678" i="121" a="1"/>
  <c r="J678" i="121" s="1"/>
  <c r="K732" i="121" a="1"/>
  <c r="K732" i="121" s="1"/>
  <c r="J30" i="121" a="1"/>
  <c r="J30" i="121" s="1"/>
  <c r="J288" i="121" a="1"/>
  <c r="J288" i="121" s="1"/>
  <c r="J460" i="121" a="1"/>
  <c r="J460" i="121" s="1"/>
  <c r="J972" i="121" a="1"/>
  <c r="J972" i="121" s="1"/>
  <c r="K188" i="121" a="1"/>
  <c r="K188" i="121" s="1"/>
  <c r="J74" i="121" a="1"/>
  <c r="J74" i="121" s="1"/>
  <c r="J624" i="121" a="1"/>
  <c r="J624" i="121" s="1"/>
  <c r="J572" i="121" a="1"/>
  <c r="J572" i="121" s="1"/>
  <c r="K536" i="121" a="1"/>
  <c r="K536" i="121" s="1"/>
  <c r="J616" i="121" a="1"/>
  <c r="J616" i="121" s="1"/>
  <c r="K860" i="121" a="1"/>
  <c r="K860" i="121" s="1"/>
  <c r="J140" i="121" a="1"/>
  <c r="J140" i="121" s="1"/>
  <c r="J524" i="121" a="1"/>
  <c r="J524" i="121" s="1"/>
  <c r="K658" i="121" a="1"/>
  <c r="K658" i="121" s="1"/>
  <c r="K218" i="121" a="1"/>
  <c r="K218" i="121" s="1"/>
  <c r="K606" i="121" a="1"/>
  <c r="K606" i="121" s="1"/>
  <c r="J202" i="121" a="1"/>
  <c r="J202" i="121" s="1"/>
  <c r="J196" i="121" a="1"/>
  <c r="J196" i="121" s="1"/>
  <c r="J172" i="121" a="1"/>
  <c r="J172" i="121" s="1"/>
  <c r="K432" i="121" a="1"/>
  <c r="K432" i="121" s="1"/>
  <c r="K864" i="121" a="1"/>
  <c r="K864" i="121" s="1"/>
  <c r="J658" i="121" a="1"/>
  <c r="J658" i="121" s="1"/>
  <c r="J712" i="121" a="1"/>
  <c r="J712" i="121" s="1"/>
  <c r="K670" i="121" a="1"/>
  <c r="K670" i="121" s="1"/>
  <c r="K324" i="121" a="1"/>
  <c r="K324" i="121" s="1"/>
  <c r="J838" i="121" a="1"/>
  <c r="J838" i="121" s="1"/>
  <c r="J802" i="121" a="1"/>
  <c r="J802" i="121" s="1"/>
  <c r="J294" i="121" a="1"/>
  <c r="J294" i="121" s="1"/>
  <c r="J668" i="121" a="1"/>
  <c r="J668" i="121" s="1"/>
  <c r="K858" i="121" a="1"/>
  <c r="K858" i="121" s="1"/>
  <c r="K190" i="121" a="1"/>
  <c r="K190" i="121" s="1"/>
  <c r="J550" i="121" a="1"/>
  <c r="J550" i="121" s="1"/>
  <c r="J728" i="121" a="1"/>
  <c r="J728" i="121" s="1"/>
  <c r="K774" i="121" a="1"/>
  <c r="K774" i="121" s="1"/>
  <c r="J222" i="121" a="1"/>
  <c r="J222" i="121" s="1"/>
  <c r="K352" i="121" a="1"/>
  <c r="K352" i="121" s="1"/>
  <c r="J852" i="121" a="1"/>
  <c r="J852" i="121" s="1"/>
  <c r="J370" i="121" a="1"/>
  <c r="J370" i="121" s="1"/>
  <c r="K820" i="121" a="1"/>
  <c r="K820" i="121" s="1"/>
  <c r="K82" i="121" a="1"/>
  <c r="K82" i="121" s="1"/>
  <c r="K334" i="121" a="1"/>
  <c r="K334" i="121" s="1"/>
  <c r="K168" i="121" a="1"/>
  <c r="K168" i="121" s="1"/>
  <c r="J338" i="121" a="1"/>
  <c r="J338" i="121" s="1"/>
  <c r="K368" i="121" a="1"/>
  <c r="K368" i="121" s="1"/>
  <c r="K224" i="121" a="1"/>
  <c r="K224" i="121" s="1"/>
  <c r="K788" i="121" a="1"/>
  <c r="K788" i="121" s="1"/>
  <c r="K724" i="121" a="1"/>
  <c r="K724" i="121" s="1"/>
  <c r="J828" i="121" a="1"/>
  <c r="J828" i="121" s="1"/>
  <c r="K656" i="121" a="1"/>
  <c r="K656" i="121" s="1"/>
  <c r="J382" i="121" a="1"/>
  <c r="J382" i="121" s="1"/>
  <c r="K824" i="121" a="1"/>
  <c r="K824" i="121" s="1"/>
  <c r="K908" i="121" a="1"/>
  <c r="K908" i="121" s="1"/>
  <c r="K396" i="121" a="1"/>
  <c r="K396" i="121" s="1"/>
  <c r="K692" i="121" a="1"/>
  <c r="K692" i="121" s="1"/>
  <c r="K260" i="121" a="1"/>
  <c r="K260" i="121" s="1"/>
  <c r="J340" i="121" a="1"/>
  <c r="J340" i="121" s="1"/>
  <c r="K444" i="121" a="1"/>
  <c r="K444" i="121" s="1"/>
  <c r="K38" i="121" a="1"/>
  <c r="K38" i="121" s="1"/>
  <c r="J436" i="121" a="1"/>
  <c r="J436" i="121" s="1"/>
  <c r="J308" i="121" a="1"/>
  <c r="J308" i="121" s="1"/>
  <c r="J908" i="121" a="1"/>
  <c r="J908" i="121" s="1"/>
  <c r="J106" i="121" a="1"/>
  <c r="J106" i="121" s="1"/>
  <c r="J314" i="121" a="1"/>
  <c r="J314" i="121" s="1"/>
  <c r="J544" i="121" a="1"/>
  <c r="J544" i="121" s="1"/>
  <c r="J490" i="121" a="1"/>
  <c r="J490" i="121" s="1"/>
  <c r="K296" i="121" a="1"/>
  <c r="K296" i="121" s="1"/>
  <c r="K992" i="121" a="1"/>
  <c r="K992" i="121" s="1"/>
  <c r="K918" i="121" a="1"/>
  <c r="K918" i="121" s="1"/>
  <c r="K950" i="121" a="1"/>
  <c r="K950" i="121" s="1"/>
  <c r="K98" i="121" a="1"/>
  <c r="K98" i="121" s="1"/>
  <c r="J632" i="121" a="1"/>
  <c r="J632" i="121" s="1"/>
  <c r="J84" i="121" a="1"/>
  <c r="J84" i="121" s="1"/>
  <c r="J378" i="121" a="1"/>
  <c r="J378" i="121" s="1"/>
  <c r="J982" i="121" a="1"/>
  <c r="J982" i="121" s="1"/>
  <c r="J404" i="121" a="1"/>
  <c r="J404" i="121" s="1"/>
  <c r="K412" i="121" a="1"/>
  <c r="K412" i="121" s="1"/>
  <c r="K566" i="121" a="1"/>
  <c r="K566" i="121" s="1"/>
  <c r="K132" i="121" a="1"/>
  <c r="K132" i="121" s="1"/>
  <c r="K216" i="121" a="1"/>
  <c r="K216" i="121" s="1"/>
  <c r="J608" i="121" a="1"/>
  <c r="J608" i="121" s="1"/>
  <c r="J434" i="121" a="1"/>
  <c r="J434" i="121" s="1"/>
  <c r="J732" i="121" a="1"/>
  <c r="J732" i="121" s="1"/>
  <c r="K200" i="121" a="1"/>
  <c r="K200" i="121" s="1"/>
  <c r="K984" i="121" a="1"/>
  <c r="K984" i="121" s="1"/>
  <c r="J992" i="121" a="1"/>
  <c r="J992" i="121" s="1"/>
  <c r="J532" i="121" a="1"/>
  <c r="J532" i="121" s="1"/>
  <c r="J444" i="121" a="1"/>
  <c r="J444" i="121" s="1"/>
  <c r="K572" i="121" a="1"/>
  <c r="K572" i="121" s="1"/>
  <c r="K614" i="121" a="1"/>
  <c r="K614" i="121" s="1"/>
  <c r="J480" i="121" a="1"/>
  <c r="J480" i="121" s="1"/>
  <c r="K258" i="121" a="1"/>
  <c r="K258" i="121" s="1"/>
  <c r="K214" i="121" a="1"/>
  <c r="K214" i="121" s="1"/>
  <c r="K424" i="121" a="1"/>
  <c r="K424" i="121" s="1"/>
  <c r="K366" i="121" a="1"/>
  <c r="K366" i="121" s="1"/>
  <c r="K846" i="121" a="1"/>
  <c r="K846" i="121" s="1"/>
  <c r="J48" i="121" a="1"/>
  <c r="J48" i="121" s="1"/>
  <c r="J874" i="121" a="1"/>
  <c r="J874" i="121" s="1"/>
  <c r="K478" i="121" a="1"/>
  <c r="K478" i="121" s="1"/>
  <c r="J254" i="121" a="1"/>
  <c r="J254" i="121" s="1"/>
  <c r="J214" i="121" a="1"/>
  <c r="J214" i="121" s="1"/>
  <c r="K708" i="121" a="1"/>
  <c r="K708" i="121" s="1"/>
  <c r="K726" i="121" a="1"/>
  <c r="K726" i="121" s="1"/>
  <c r="K650" i="121" a="1"/>
  <c r="K650" i="121" s="1"/>
  <c r="J312" i="121" a="1"/>
  <c r="J312" i="121" s="1"/>
  <c r="K714" i="121" a="1"/>
  <c r="K714" i="121" s="1"/>
  <c r="J612" i="121" a="1"/>
  <c r="J612" i="121" s="1"/>
  <c r="K394" i="121" a="1"/>
  <c r="K394" i="121" s="1"/>
  <c r="K160" i="121" a="1"/>
  <c r="K160" i="121" s="1"/>
  <c r="K842" i="121" a="1"/>
  <c r="K842" i="121" s="1"/>
  <c r="K110" i="121" a="1"/>
  <c r="K110" i="121" s="1"/>
  <c r="K636" i="121" a="1"/>
  <c r="K636" i="121" s="1"/>
  <c r="J868" i="121" a="1"/>
  <c r="J868" i="121" s="1"/>
  <c r="K298" i="121" a="1"/>
  <c r="K298" i="121" s="1"/>
  <c r="K498" i="121" a="1"/>
  <c r="K498" i="121" s="1"/>
  <c r="K322" i="121" a="1"/>
  <c r="K322" i="121" s="1"/>
  <c r="K372" i="121" a="1"/>
  <c r="K372" i="121" s="1"/>
  <c r="K490" i="121" a="1"/>
  <c r="K490" i="121" s="1"/>
  <c r="J914" i="121" a="1"/>
  <c r="J914" i="121" s="1"/>
  <c r="K520" i="121" a="1"/>
  <c r="K520" i="121" s="1"/>
  <c r="K922" i="121" a="1"/>
  <c r="K922" i="121" s="1"/>
  <c r="K742" i="121" a="1"/>
  <c r="K742" i="121" s="1"/>
  <c r="K382" i="121" a="1"/>
  <c r="K382" i="121" s="1"/>
  <c r="J534" i="121" a="1"/>
  <c r="J534" i="121" s="1"/>
  <c r="J290" i="121" a="1"/>
  <c r="J290" i="121" s="1"/>
  <c r="J936" i="121" a="1"/>
  <c r="J936" i="121" s="1"/>
  <c r="J230" i="121" a="1"/>
  <c r="J230" i="121" s="1"/>
  <c r="J386" i="121" a="1"/>
  <c r="J386" i="121" s="1"/>
  <c r="K796" i="121" a="1"/>
  <c r="K796" i="121" s="1"/>
  <c r="J116" i="121" a="1"/>
  <c r="J116" i="121" s="1"/>
  <c r="K926" i="121" a="1"/>
  <c r="K926" i="121" s="1"/>
  <c r="K90" i="121" a="1"/>
  <c r="K90" i="121" s="1"/>
  <c r="K540" i="121" a="1"/>
  <c r="K540" i="121" s="1"/>
  <c r="J210" i="121" a="1"/>
  <c r="J210" i="121" s="1"/>
  <c r="J500" i="121" a="1"/>
  <c r="J500" i="121" s="1"/>
  <c r="J466" i="121" a="1"/>
  <c r="J466" i="121" s="1"/>
  <c r="J870" i="121" a="1"/>
  <c r="J870" i="121" s="1"/>
  <c r="J58" i="121" a="1"/>
  <c r="J58" i="121" s="1"/>
  <c r="J988" i="121" a="1"/>
  <c r="J988" i="121" s="1"/>
  <c r="J470" i="121" a="1"/>
  <c r="J470" i="121" s="1"/>
  <c r="J736" i="121" a="1"/>
  <c r="J736" i="121" s="1"/>
  <c r="J182" i="121" a="1"/>
  <c r="J182" i="121" s="1"/>
  <c r="K612" i="121" a="1"/>
  <c r="K612" i="121" s="1"/>
  <c r="K592" i="121" a="1"/>
  <c r="K592" i="121" s="1"/>
  <c r="K510" i="121" a="1"/>
  <c r="K510" i="121" s="1"/>
  <c r="J516" i="121" a="1"/>
  <c r="J516" i="121" s="1"/>
  <c r="K20" i="121" a="1"/>
  <c r="K20" i="121" s="1"/>
  <c r="J598" i="121" a="1"/>
  <c r="J598" i="121" s="1"/>
  <c r="J410" i="121" a="1"/>
  <c r="J410" i="121" s="1"/>
  <c r="J560" i="121" a="1"/>
  <c r="J560" i="121" s="1"/>
  <c r="K754" i="121" a="1"/>
  <c r="K754" i="121" s="1"/>
  <c r="K828" i="121" a="1"/>
  <c r="K828" i="121" s="1"/>
  <c r="J318" i="121" a="1"/>
  <c r="J318" i="121" s="1"/>
  <c r="K16" i="121" a="1"/>
  <c r="K16" i="121" s="1"/>
  <c r="J496" i="121" a="1"/>
  <c r="J496" i="121" s="1"/>
  <c r="K886" i="121" a="1"/>
  <c r="K886" i="121" s="1"/>
  <c r="K844" i="121" a="1"/>
  <c r="K844" i="121" s="1"/>
  <c r="J590" i="121" a="1"/>
  <c r="J590" i="121" s="1"/>
  <c r="K958" i="121" a="1"/>
  <c r="K958" i="121" s="1"/>
  <c r="J714" i="121" a="1"/>
  <c r="J714" i="121" s="1"/>
  <c r="K198" i="121" a="1"/>
  <c r="K198" i="121" s="1"/>
  <c r="K474" i="121" a="1"/>
  <c r="K474" i="121" s="1"/>
  <c r="J984" i="121" a="1"/>
  <c r="J984" i="121" s="1"/>
  <c r="K374" i="121" a="1"/>
  <c r="K374" i="121" s="1"/>
  <c r="K242" i="121" a="1"/>
  <c r="K242" i="121" s="1"/>
  <c r="J764" i="121" a="1"/>
  <c r="J764" i="121" s="1"/>
  <c r="K982" i="121" a="1"/>
  <c r="K982" i="121" s="1"/>
  <c r="K84" i="121" a="1"/>
  <c r="K84" i="121" s="1"/>
  <c r="J212" i="121" a="1"/>
  <c r="J212" i="121" s="1"/>
  <c r="K568" i="121" a="1"/>
  <c r="K568" i="121" s="1"/>
  <c r="J184" i="121" a="1"/>
  <c r="J184" i="121" s="1"/>
  <c r="K676" i="121" a="1"/>
  <c r="K676" i="121" s="1"/>
  <c r="K758" i="121" a="1"/>
  <c r="K758" i="121" s="1"/>
  <c r="J156" i="121" a="1"/>
  <c r="J156" i="121" s="1"/>
  <c r="K640" i="121" a="1"/>
  <c r="K640" i="121" s="1"/>
  <c r="J896" i="121" a="1"/>
  <c r="J896" i="121" s="1"/>
  <c r="J54" i="121" a="1"/>
  <c r="J54" i="121" s="1"/>
  <c r="J454" i="121" a="1"/>
  <c r="J454" i="121" s="1"/>
  <c r="K314" i="121" a="1"/>
  <c r="K314" i="121" s="1"/>
  <c r="K912" i="121" a="1"/>
  <c r="K912" i="121" s="1"/>
  <c r="J538" i="121" a="1"/>
  <c r="J538" i="121" s="1"/>
  <c r="K898" i="121" a="1"/>
  <c r="K898" i="121" s="1"/>
  <c r="K266" i="121" a="1"/>
  <c r="K266" i="121" s="1"/>
  <c r="K450" i="121" a="1"/>
  <c r="K450" i="121" s="1"/>
  <c r="K388" i="121" a="1"/>
  <c r="K388" i="121" s="1"/>
  <c r="K716" i="121" a="1"/>
  <c r="K716" i="121" s="1"/>
  <c r="J398" i="121" a="1"/>
  <c r="J398" i="121" s="1"/>
  <c r="J452" i="121" a="1"/>
  <c r="J452" i="121" s="1"/>
  <c r="J142" i="121" a="1"/>
  <c r="J142" i="121" s="1"/>
  <c r="J180" i="121" a="1"/>
  <c r="J180" i="121" s="1"/>
  <c r="J188" i="121" a="1"/>
  <c r="J188" i="121" s="1"/>
  <c r="K234" i="121" a="1"/>
  <c r="K234" i="121" s="1"/>
  <c r="J790" i="121" a="1"/>
  <c r="J790" i="121" s="1"/>
  <c r="J16" i="121" a="1"/>
  <c r="J16" i="121" s="1"/>
  <c r="K126" i="121" a="1"/>
  <c r="K126" i="121" s="1"/>
  <c r="J298" i="121" a="1"/>
  <c r="J298" i="121" s="1"/>
  <c r="J698" i="121" a="1"/>
  <c r="J698" i="121" s="1"/>
  <c r="J364" i="121" a="1"/>
  <c r="J364" i="121" s="1"/>
  <c r="K790" i="121" a="1"/>
  <c r="K790" i="121" s="1"/>
  <c r="J622" i="121" a="1"/>
  <c r="J622" i="121" s="1"/>
  <c r="K974" i="121" a="1"/>
  <c r="K974" i="121" s="1"/>
  <c r="K32" i="121" a="1"/>
  <c r="K32" i="121" s="1"/>
  <c r="K52" i="121" a="1"/>
  <c r="K52" i="121" s="1"/>
  <c r="J414" i="121" a="1"/>
  <c r="J414" i="121" s="1"/>
  <c r="K208" i="121" a="1"/>
  <c r="K208" i="121" s="1"/>
  <c r="K822" i="121" a="1"/>
  <c r="K822" i="121" s="1"/>
  <c r="J80" i="121" a="1"/>
  <c r="J80" i="121" s="1"/>
  <c r="K338" i="121" a="1"/>
  <c r="K338" i="121" s="1"/>
  <c r="K648" i="121" a="1"/>
  <c r="K648" i="121" s="1"/>
  <c r="J336" i="121" a="1"/>
  <c r="J336" i="121" s="1"/>
  <c r="K802" i="121" a="1"/>
  <c r="K802" i="121" s="1"/>
  <c r="K310" i="121" a="1"/>
  <c r="K310" i="121" s="1"/>
  <c r="J530" i="121" a="1"/>
  <c r="J530" i="121" s="1"/>
  <c r="K688" i="121" a="1"/>
  <c r="K688" i="121" s="1"/>
  <c r="K584" i="121" a="1"/>
  <c r="K584" i="121" s="1"/>
  <c r="K74" i="121" a="1"/>
  <c r="K74" i="121" s="1"/>
  <c r="K752" i="121" a="1"/>
  <c r="K752" i="121" s="1"/>
  <c r="J640" i="121" a="1"/>
  <c r="J640" i="121" s="1"/>
  <c r="K180" i="121" a="1"/>
  <c r="K180" i="121" s="1"/>
  <c r="K840" i="121" a="1"/>
  <c r="K840" i="121" s="1"/>
  <c r="K416" i="121" a="1"/>
  <c r="K416" i="121" s="1"/>
  <c r="K542" i="121" a="1"/>
  <c r="K542" i="121" s="1"/>
  <c r="K22" i="121" a="1"/>
  <c r="K22" i="121" s="1"/>
  <c r="J258" i="121" a="1"/>
  <c r="J258" i="121" s="1"/>
  <c r="K626" i="121" a="1"/>
  <c r="K626" i="121" s="1"/>
  <c r="J278" i="121" a="1"/>
  <c r="J278" i="121" s="1"/>
  <c r="K294" i="121" a="1"/>
  <c r="K294" i="121" s="1"/>
  <c r="J112" i="121" a="1"/>
  <c r="J112" i="121" s="1"/>
  <c r="K942" i="121" a="1"/>
  <c r="K942" i="121" s="1"/>
  <c r="J134" i="121" a="1"/>
  <c r="J134" i="121" s="1"/>
  <c r="J426" i="121" a="1"/>
  <c r="J426" i="121" s="1"/>
  <c r="J654" i="121" a="1"/>
  <c r="J654" i="121" s="1"/>
  <c r="J964" i="121" a="1"/>
  <c r="J964" i="121" s="1"/>
  <c r="K142" i="121" a="1"/>
  <c r="K142" i="121" s="1"/>
  <c r="K420" i="121" a="1"/>
  <c r="K420" i="121" s="1"/>
  <c r="K288" i="121" a="1"/>
  <c r="K288" i="121" s="1"/>
  <c r="K120" i="121" a="1"/>
  <c r="K120" i="121" s="1"/>
  <c r="K508" i="121" a="1"/>
  <c r="K508" i="121" s="1"/>
  <c r="K100" i="121" a="1"/>
  <c r="K100" i="121" s="1"/>
  <c r="J528" i="121" a="1"/>
  <c r="J528" i="121" s="1"/>
  <c r="J906" i="121" a="1"/>
  <c r="J906" i="121" s="1"/>
  <c r="K40" i="121" a="1"/>
  <c r="K40" i="121" s="1"/>
  <c r="K272" i="121" a="1"/>
  <c r="K272" i="121" s="1"/>
  <c r="K680" i="121" a="1"/>
  <c r="K680" i="121" s="1"/>
  <c r="J566" i="121" a="1"/>
  <c r="J566" i="121" s="1"/>
  <c r="K740" i="121" a="1"/>
  <c r="K740" i="121" s="1"/>
  <c r="K766" i="121" a="1"/>
  <c r="K766" i="121" s="1"/>
  <c r="J192" i="121" a="1"/>
  <c r="J192" i="121" s="1"/>
  <c r="K770" i="121" a="1"/>
  <c r="K770" i="121" s="1"/>
  <c r="J862" i="121" a="1"/>
  <c r="J862" i="121" s="1"/>
  <c r="J822" i="121" a="1"/>
  <c r="J822" i="121" s="1"/>
  <c r="K806" i="121" a="1"/>
  <c r="K806" i="121" s="1"/>
  <c r="J866" i="121" a="1"/>
  <c r="J866" i="121" s="1"/>
  <c r="J904" i="121" a="1"/>
  <c r="J904" i="121" s="1"/>
  <c r="J522" i="121" a="1"/>
  <c r="J522" i="121" s="1"/>
  <c r="J154" i="121" a="1"/>
  <c r="J154" i="121" s="1"/>
  <c r="K904" i="121" a="1"/>
  <c r="K904" i="121" s="1"/>
  <c r="J220" i="121" a="1"/>
  <c r="J220" i="121" s="1"/>
  <c r="J88" i="121" a="1"/>
  <c r="J88" i="121" s="1"/>
  <c r="K792" i="121" a="1"/>
  <c r="K792" i="121" s="1"/>
  <c r="K582" i="121" a="1"/>
  <c r="K582" i="121" s="1"/>
  <c r="K506" i="121" a="1"/>
  <c r="K506" i="121" s="1"/>
  <c r="K326" i="121" a="1"/>
  <c r="K326" i="121" s="1"/>
  <c r="K700" i="121" a="1"/>
  <c r="K700" i="121" s="1"/>
  <c r="J250" i="121" a="1"/>
  <c r="J250" i="121" s="1"/>
  <c r="K892" i="121" a="1"/>
  <c r="K892" i="121" s="1"/>
  <c r="J696" i="121" a="1"/>
  <c r="J696" i="121" s="1"/>
  <c r="K124" i="121" a="1"/>
  <c r="K124" i="121" s="1"/>
  <c r="K64" i="121" a="1"/>
  <c r="K64" i="121" s="1"/>
  <c r="K722" i="121" a="1"/>
  <c r="K722" i="121" s="1"/>
  <c r="K48" i="121" a="1"/>
  <c r="K48" i="121" s="1"/>
  <c r="K552" i="121" a="1"/>
  <c r="K552" i="121" s="1"/>
  <c r="J638" i="121" a="1"/>
  <c r="J638" i="121" s="1"/>
  <c r="K630" i="121" a="1"/>
  <c r="K630" i="121" s="1"/>
  <c r="J396" i="121" a="1"/>
  <c r="J396" i="121" s="1"/>
  <c r="J400" i="121" a="1"/>
  <c r="J400" i="121" s="1"/>
  <c r="K618" i="121" a="1"/>
  <c r="K618" i="121" s="1"/>
  <c r="K500" i="121" a="1"/>
  <c r="K500" i="121" s="1"/>
  <c r="K652" i="121" a="1"/>
  <c r="K652" i="121" s="1"/>
  <c r="J198" i="121" a="1"/>
  <c r="J198" i="121" s="1"/>
  <c r="J554" i="121" a="1"/>
  <c r="J554" i="121" s="1"/>
  <c r="K622" i="121" a="1"/>
  <c r="K622" i="121" s="1"/>
  <c r="J854" i="121" a="1"/>
  <c r="J854" i="121" s="1"/>
  <c r="K690" i="121" a="1"/>
  <c r="K690" i="121" s="1"/>
  <c r="K530" i="121" a="1"/>
  <c r="K530" i="121" s="1"/>
  <c r="K524" i="121" a="1"/>
  <c r="K524" i="121" s="1"/>
  <c r="J296" i="121" a="1"/>
  <c r="J296" i="121" s="1"/>
  <c r="J600" i="121" a="1"/>
  <c r="J600" i="121" s="1"/>
  <c r="J970" i="121" a="1"/>
  <c r="J970" i="121" s="1"/>
  <c r="K50" i="121" a="1"/>
  <c r="K50" i="121" s="1"/>
  <c r="K884" i="121" a="1"/>
  <c r="K884" i="121" s="1"/>
  <c r="K762" i="121" a="1"/>
  <c r="K762" i="121" s="1"/>
  <c r="K862" i="121" a="1"/>
  <c r="K862" i="121" s="1"/>
  <c r="K264" i="121" a="1"/>
  <c r="K264" i="121" s="1"/>
  <c r="J128" i="121" a="1"/>
  <c r="J128" i="121" s="1"/>
  <c r="J280" i="121" a="1"/>
  <c r="J280" i="121" s="1"/>
  <c r="J766" i="121" a="1"/>
  <c r="J766" i="121" s="1"/>
  <c r="J512" i="121" a="1"/>
  <c r="J512" i="121" s="1"/>
  <c r="J768" i="121" a="1"/>
  <c r="J768" i="121" s="1"/>
  <c r="J504" i="121" a="1"/>
  <c r="J504" i="121" s="1"/>
  <c r="J818" i="121" a="1"/>
  <c r="J818" i="121" s="1"/>
  <c r="J718" i="121" a="1"/>
  <c r="J718" i="121" s="1"/>
  <c r="J604" i="121" a="1"/>
  <c r="J604" i="121" s="1"/>
  <c r="J132" i="121" a="1"/>
  <c r="J132" i="121" s="1"/>
  <c r="K282" i="121" a="1"/>
  <c r="K282" i="121" s="1"/>
  <c r="J742" i="121" a="1"/>
  <c r="J742" i="121" s="1"/>
  <c r="K786" i="121" a="1"/>
  <c r="K786" i="121" s="1"/>
  <c r="K280" i="121" a="1"/>
  <c r="K280" i="121" s="1"/>
  <c r="J228" i="121" a="1"/>
  <c r="J228" i="121" s="1"/>
  <c r="J252" i="121" a="1"/>
  <c r="J252" i="121" s="1"/>
  <c r="K468" i="121" a="1"/>
  <c r="K468" i="121" s="1"/>
  <c r="K418" i="121" a="1"/>
  <c r="K418" i="121" s="1"/>
  <c r="J772" i="121" a="1"/>
  <c r="J772" i="121" s="1"/>
  <c r="J738" i="121" a="1"/>
  <c r="J738" i="121" s="1"/>
  <c r="J586" i="121" a="1"/>
  <c r="J586" i="121" s="1"/>
  <c r="K70" i="121" a="1"/>
  <c r="K70" i="121" s="1"/>
  <c r="K668" i="121" a="1"/>
  <c r="K668" i="121" s="1"/>
  <c r="K522" i="121" a="1"/>
  <c r="K522" i="121" s="1"/>
  <c r="J44" i="121" a="1"/>
  <c r="J44" i="121" s="1"/>
  <c r="K616" i="121" a="1"/>
  <c r="K616" i="121" s="1"/>
  <c r="J352" i="121" a="1"/>
  <c r="J352" i="121" s="1"/>
  <c r="K954" i="121" a="1"/>
  <c r="K954" i="121" s="1"/>
  <c r="K496" i="121" a="1"/>
  <c r="K496" i="121" s="1"/>
  <c r="K586" i="121" a="1"/>
  <c r="K586" i="121" s="1"/>
  <c r="K244" i="121" a="1"/>
  <c r="K244" i="121" s="1"/>
  <c r="J636" i="121" a="1"/>
  <c r="J636" i="121" s="1"/>
  <c r="K852" i="121" a="1"/>
  <c r="K852" i="121" s="1"/>
  <c r="J778" i="121" a="1"/>
  <c r="J778" i="121" s="1"/>
  <c r="J324" i="121" a="1"/>
  <c r="J324" i="121" s="1"/>
  <c r="J342" i="121" a="1"/>
  <c r="J342" i="121" s="1"/>
  <c r="J166" i="121" a="1"/>
  <c r="J166" i="121" s="1"/>
  <c r="J680" i="121" a="1"/>
  <c r="J680" i="121" s="1"/>
  <c r="J676" i="121" a="1"/>
  <c r="J676" i="121" s="1"/>
  <c r="K182" i="121" a="1"/>
  <c r="K182" i="121" s="1"/>
  <c r="K436" i="121" a="1"/>
  <c r="K436" i="121" s="1"/>
  <c r="J146" i="121" a="1"/>
  <c r="J146" i="121" s="1"/>
  <c r="K476" i="121" a="1"/>
  <c r="K476" i="121" s="1"/>
  <c r="K462" i="121" a="1"/>
  <c r="K462" i="121" s="1"/>
  <c r="J208" i="121" a="1"/>
  <c r="J208" i="121" s="1"/>
  <c r="K458" i="121" a="1"/>
  <c r="K458" i="121" s="1"/>
  <c r="J104" i="121" a="1"/>
  <c r="J104" i="121" s="1"/>
  <c r="K504" i="121" a="1"/>
  <c r="K504" i="121" s="1"/>
  <c r="K176" i="121" a="1"/>
  <c r="K176" i="121" s="1"/>
  <c r="K316" i="121" a="1"/>
  <c r="K316" i="121" s="1"/>
  <c r="J940" i="121" a="1"/>
  <c r="J940" i="121" s="1"/>
  <c r="J274" i="121" a="1"/>
  <c r="J274" i="121" s="1"/>
  <c r="K576" i="121" a="1"/>
  <c r="K576" i="121" s="1"/>
  <c r="K706" i="121" a="1"/>
  <c r="K706" i="121" s="1"/>
  <c r="K118" i="121" a="1"/>
  <c r="K118" i="121" s="1"/>
  <c r="K18" i="121" a="1"/>
  <c r="K18" i="121" s="1"/>
  <c r="K832" i="121" a="1"/>
  <c r="K832" i="121" s="1"/>
  <c r="J408" i="121" a="1"/>
  <c r="J408" i="121" s="1"/>
  <c r="K660" i="121" a="1"/>
  <c r="K660" i="121" s="1"/>
  <c r="K794" i="121" a="1"/>
  <c r="K794" i="121" s="1"/>
  <c r="J588" i="121" a="1"/>
  <c r="J588" i="121" s="1"/>
  <c r="J652" i="121" a="1"/>
  <c r="J652" i="121" s="1"/>
  <c r="K330" i="121" a="1"/>
  <c r="K330" i="121" s="1"/>
  <c r="K220" i="121" a="1"/>
  <c r="K220" i="121" s="1"/>
  <c r="J118" i="121" a="1"/>
  <c r="J118" i="121" s="1"/>
  <c r="K956" i="121" a="1"/>
  <c r="K956" i="121" s="1"/>
  <c r="K148" i="121" a="1"/>
  <c r="K148" i="121" s="1"/>
  <c r="K970" i="121" a="1"/>
  <c r="K970" i="121" s="1"/>
  <c r="J526" i="121" a="1"/>
  <c r="J526" i="121" s="1"/>
  <c r="K464" i="121" a="1"/>
  <c r="K464" i="121" s="1"/>
  <c r="K422" i="121" a="1"/>
  <c r="K422" i="121" s="1"/>
  <c r="K888" i="121" a="1"/>
  <c r="K888" i="121" s="1"/>
  <c r="J430" i="121" a="1"/>
  <c r="J430" i="121" s="1"/>
  <c r="J830" i="121" a="1"/>
  <c r="J830" i="121" s="1"/>
  <c r="K376" i="121" a="1"/>
  <c r="K376" i="121" s="1"/>
  <c r="J392" i="121" a="1"/>
  <c r="J392" i="121" s="1"/>
  <c r="K154" i="121" a="1"/>
  <c r="K154" i="121" s="1"/>
  <c r="J614" i="121" a="1"/>
  <c r="J614" i="121" s="1"/>
  <c r="K866" i="121" a="1"/>
  <c r="K866" i="121" s="1"/>
  <c r="J300" i="121" a="1"/>
  <c r="J300" i="121" s="1"/>
  <c r="K122" i="121" a="1"/>
  <c r="K122" i="121" s="1"/>
  <c r="J720" i="121" a="1"/>
  <c r="J720" i="121" s="1"/>
  <c r="K760" i="121" a="1"/>
  <c r="K760" i="121" s="1"/>
  <c r="K934" i="121" a="1"/>
  <c r="K934" i="121" s="1"/>
  <c r="K672" i="121" a="1"/>
  <c r="K672" i="121" s="1"/>
  <c r="J952" i="121" a="1"/>
  <c r="J952" i="121" s="1"/>
  <c r="K986" i="121" a="1"/>
  <c r="K986" i="121" s="1"/>
  <c r="K486" i="121" a="1"/>
  <c r="K486" i="121" s="1"/>
  <c r="K256" i="121" a="1"/>
  <c r="K256" i="121" s="1"/>
  <c r="J744" i="121" a="1"/>
  <c r="J744" i="121" s="1"/>
  <c r="K134" i="121" a="1"/>
  <c r="K134" i="121" s="1"/>
  <c r="K480" i="121" a="1"/>
  <c r="K480" i="121" s="1"/>
  <c r="K46" i="121" a="1"/>
  <c r="K46" i="121" s="1"/>
  <c r="K924" i="121" a="1"/>
  <c r="K924" i="121" s="1"/>
  <c r="K512" i="121" a="1"/>
  <c r="K512" i="121" s="1"/>
  <c r="K798" i="121" a="1"/>
  <c r="K798" i="121" s="1"/>
  <c r="K438" i="121" a="1"/>
  <c r="K438" i="121" s="1"/>
  <c r="K350" i="121" a="1"/>
  <c r="K350" i="121" s="1"/>
  <c r="J150" i="121" a="1"/>
  <c r="J150" i="121" s="1"/>
  <c r="J702" i="121" a="1"/>
  <c r="J702" i="121" s="1"/>
  <c r="K562" i="121" a="1"/>
  <c r="K562" i="121" s="1"/>
  <c r="J358" i="121" a="1"/>
  <c r="J358" i="121" s="1"/>
  <c r="J284" i="121" a="1"/>
  <c r="J284" i="121" s="1"/>
  <c r="J782" i="121" a="1"/>
  <c r="J782" i="121" s="1"/>
  <c r="K274" i="121" a="1"/>
  <c r="K274" i="121" s="1"/>
  <c r="J356" i="121" a="1"/>
  <c r="J356" i="121" s="1"/>
  <c r="K968" i="121" a="1"/>
  <c r="K968" i="121" s="1"/>
  <c r="K96" i="121" a="1"/>
  <c r="K96" i="121" s="1"/>
  <c r="J292" i="121" a="1"/>
  <c r="J292" i="121" s="1"/>
  <c r="J122" i="121" a="1"/>
  <c r="J122" i="121" s="1"/>
  <c r="K240" i="121" a="1"/>
  <c r="K240" i="121" s="1"/>
  <c r="K526" i="121" a="1"/>
  <c r="K526" i="121" s="1"/>
  <c r="J138" i="121" a="1"/>
  <c r="J138" i="121" s="1"/>
  <c r="J218" i="121" a="1"/>
  <c r="J218" i="121" s="1"/>
  <c r="K834" i="121" a="1"/>
  <c r="K834" i="121" s="1"/>
  <c r="J704" i="121" a="1"/>
  <c r="J704" i="121" s="1"/>
  <c r="J846" i="121" a="1"/>
  <c r="J846" i="121" s="1"/>
  <c r="J820" i="121" a="1"/>
  <c r="J820" i="121" s="1"/>
  <c r="J50" i="121" a="1"/>
  <c r="J50" i="121" s="1"/>
  <c r="K138" i="121" a="1"/>
  <c r="K138" i="121" s="1"/>
  <c r="J248" i="121" a="1"/>
  <c r="J248" i="121" s="1"/>
  <c r="K262" i="121" a="1"/>
  <c r="K262" i="121" s="1"/>
  <c r="K428" i="121" a="1"/>
  <c r="K428" i="121" s="1"/>
  <c r="J674" i="121" a="1"/>
  <c r="J674" i="121" s="1"/>
  <c r="K712" i="121" a="1"/>
  <c r="K712" i="121" s="1"/>
  <c r="K946" i="121" a="1"/>
  <c r="K946" i="121" s="1"/>
  <c r="J368" i="121" a="1"/>
  <c r="J368" i="121" s="1"/>
  <c r="J810" i="121" a="1"/>
  <c r="J810" i="121" s="1"/>
  <c r="K328" i="121" a="1"/>
  <c r="K328" i="121" s="1"/>
  <c r="K910" i="121" a="1"/>
  <c r="K910" i="121" s="1"/>
  <c r="K360" i="121" a="1"/>
  <c r="K360" i="121" s="1"/>
  <c r="J966" i="121" a="1"/>
  <c r="J966" i="121" s="1"/>
  <c r="K116" i="121" a="1"/>
  <c r="K116" i="121" s="1"/>
  <c r="K378" i="121" a="1"/>
  <c r="K378" i="121" s="1"/>
  <c r="K750" i="121" a="1"/>
  <c r="K750" i="121" s="1"/>
  <c r="J686" i="121" a="1"/>
  <c r="J686" i="121" s="1"/>
  <c r="K696" i="121" a="1"/>
  <c r="K696" i="121" s="1"/>
  <c r="J578" i="121" a="1"/>
  <c r="J578" i="121" s="1"/>
  <c r="J568" i="121" a="1"/>
  <c r="J568" i="121" s="1"/>
  <c r="K646" i="121" a="1"/>
  <c r="K646" i="121" s="1"/>
  <c r="J264" i="121" a="1"/>
  <c r="J264" i="121" s="1"/>
  <c r="K466" i="121" a="1"/>
  <c r="K466" i="121" s="1"/>
  <c r="J726" i="121" a="1"/>
  <c r="J726" i="121" s="1"/>
  <c r="K320" i="121" a="1"/>
  <c r="K320" i="121" s="1"/>
  <c r="K966" i="121" a="1"/>
  <c r="K966" i="121" s="1"/>
  <c r="J266" i="121" a="1"/>
  <c r="J266" i="121" s="1"/>
  <c r="J832" i="121" a="1"/>
  <c r="J832" i="121" s="1"/>
  <c r="K638" i="121" a="1"/>
  <c r="K638" i="121" s="1"/>
  <c r="J546" i="121" a="1"/>
  <c r="J546" i="121" s="1"/>
  <c r="K704" i="121" a="1"/>
  <c r="K704" i="121" s="1"/>
  <c r="K600" i="121" a="1"/>
  <c r="K600" i="121" s="1"/>
  <c r="K808" i="121" a="1"/>
  <c r="K808" i="121" s="1"/>
  <c r="J28" i="121" a="1"/>
  <c r="J28" i="121" s="1"/>
  <c r="K816" i="121" a="1"/>
  <c r="K816" i="121" s="1"/>
  <c r="J246" i="121" a="1"/>
  <c r="J246" i="121" s="1"/>
  <c r="J82" i="121" a="1"/>
  <c r="J82" i="121" s="1"/>
  <c r="K594" i="121" a="1"/>
  <c r="K594" i="121" s="1"/>
  <c r="J690" i="121" a="1"/>
  <c r="J690" i="121" s="1"/>
  <c r="J602" i="121" a="1"/>
  <c r="J602" i="121" s="1"/>
  <c r="J570" i="121" a="1"/>
  <c r="J570" i="121" s="1"/>
  <c r="K226" i="121" a="1"/>
  <c r="K226" i="121" s="1"/>
  <c r="J924" i="121" a="1"/>
  <c r="J924" i="121" s="1"/>
  <c r="J792" i="121" a="1"/>
  <c r="J792" i="121" s="1"/>
  <c r="J552" i="121" a="1"/>
  <c r="J552" i="121" s="1"/>
  <c r="J244" i="121" a="1"/>
  <c r="J244" i="121" s="1"/>
  <c r="K318" i="121" a="1"/>
  <c r="K318" i="121" s="1"/>
  <c r="J886" i="121" a="1"/>
  <c r="J886" i="121" s="1"/>
  <c r="K238" i="121" a="1"/>
  <c r="K238" i="121" s="1"/>
  <c r="K596" i="121" a="1"/>
  <c r="K596" i="121" s="1"/>
  <c r="K344" i="121" a="1"/>
  <c r="K344" i="121" s="1"/>
  <c r="K398" i="121" a="1"/>
  <c r="K398" i="121" s="1"/>
  <c r="K30" i="121" a="1"/>
  <c r="K30" i="121" s="1"/>
  <c r="J24" i="121" a="1"/>
  <c r="J24" i="121" s="1"/>
  <c r="J610" i="121" a="1"/>
  <c r="J610" i="121" s="1"/>
  <c r="J26" i="121" a="1"/>
  <c r="J26" i="121" s="1"/>
  <c r="K140" i="121" a="1"/>
  <c r="K140" i="121" s="1"/>
  <c r="K128" i="121" a="1"/>
  <c r="K128" i="121" s="1"/>
  <c r="J468" i="121" a="1"/>
  <c r="J468" i="121" s="1"/>
  <c r="K108" i="121" a="1"/>
  <c r="K108" i="121" s="1"/>
  <c r="K878" i="121" a="1"/>
  <c r="K878" i="121" s="1"/>
  <c r="J416" i="121" a="1"/>
  <c r="J416" i="121" s="1"/>
  <c r="K748" i="121" a="1"/>
  <c r="K748" i="121" s="1"/>
  <c r="K34" i="121" a="1"/>
  <c r="K34" i="121" s="1"/>
  <c r="K286" i="121" a="1"/>
  <c r="K286" i="121" s="1"/>
  <c r="J268" i="121" a="1"/>
  <c r="J268" i="121" s="1"/>
  <c r="J890" i="121" a="1"/>
  <c r="J890" i="121" s="1"/>
  <c r="K212" i="121" a="1"/>
  <c r="K212" i="121" s="1"/>
  <c r="J930" i="121" a="1"/>
  <c r="J930" i="121" s="1"/>
  <c r="J706" i="121" a="1"/>
  <c r="J706" i="121" s="1"/>
  <c r="K456" i="121" a="1"/>
  <c r="K456" i="121" s="1"/>
  <c r="K362" i="121" a="1"/>
  <c r="K362" i="121" s="1"/>
  <c r="K472" i="121" a="1"/>
  <c r="K472" i="121" s="1"/>
  <c r="K694" i="121" a="1"/>
  <c r="K694" i="121" s="1"/>
  <c r="J844" i="121" a="1"/>
  <c r="J844" i="121" s="1"/>
  <c r="J68" i="121" a="1"/>
  <c r="J68" i="121" s="1"/>
  <c r="K66" i="121" a="1"/>
  <c r="K66" i="121" s="1"/>
  <c r="J412" i="121" a="1"/>
  <c r="J412" i="121" s="1"/>
  <c r="K734" i="121" a="1"/>
  <c r="K734" i="121" s="1"/>
  <c r="K92" i="121" a="1"/>
  <c r="K92" i="121" s="1"/>
  <c r="K332" i="121" a="1"/>
  <c r="K332" i="121" s="1"/>
  <c r="J176" i="121" a="1"/>
  <c r="J176" i="121" s="1"/>
  <c r="J46" i="121" a="1"/>
  <c r="J46" i="121" s="1"/>
  <c r="K728" i="121" a="1"/>
  <c r="K728" i="121" s="1"/>
  <c r="K380" i="121" a="1"/>
  <c r="K380" i="121" s="1"/>
  <c r="K836" i="121" a="1"/>
  <c r="K836" i="121" s="1"/>
  <c r="J114" i="121" a="1"/>
  <c r="J114" i="121" s="1"/>
  <c r="J64" i="121" a="1"/>
  <c r="J64" i="121" s="1"/>
  <c r="J770" i="121" a="1"/>
  <c r="J770" i="121" s="1"/>
  <c r="J232" i="121" a="1"/>
  <c r="J232" i="121" s="1"/>
  <c r="J362" i="121" a="1"/>
  <c r="J362" i="121" s="1"/>
  <c r="J922" i="121" a="1"/>
  <c r="J922" i="121" s="1"/>
  <c r="K914" i="121" a="1"/>
  <c r="K914" i="121" s="1"/>
  <c r="K928" i="121" a="1"/>
  <c r="K928" i="121" s="1"/>
  <c r="K86" i="121" a="1"/>
  <c r="K86" i="121" s="1"/>
  <c r="K628" i="121" a="1"/>
  <c r="K628" i="121" s="1"/>
  <c r="K548" i="121" a="1"/>
  <c r="K548" i="121" s="1"/>
  <c r="J136" i="121" a="1"/>
  <c r="J136" i="121" s="1"/>
  <c r="J584" i="121" a="1"/>
  <c r="J584" i="121" s="1"/>
  <c r="K664" i="121" a="1"/>
  <c r="K664" i="121" s="1"/>
  <c r="K104" i="121" a="1"/>
  <c r="K104" i="121" s="1"/>
  <c r="J390" i="121" a="1"/>
  <c r="J390" i="121" s="1"/>
  <c r="K556" i="121" a="1"/>
  <c r="K556" i="121" s="1"/>
  <c r="J932" i="121" a="1"/>
  <c r="J932" i="121" s="1"/>
  <c r="J18" i="121" a="1"/>
  <c r="J18" i="121" s="1"/>
  <c r="K978" i="121" a="1"/>
  <c r="K978" i="121" s="1"/>
  <c r="J216" i="121" a="1"/>
  <c r="J216" i="121" s="1"/>
  <c r="K826" i="121" a="1"/>
  <c r="K826" i="121" s="1"/>
  <c r="K78" i="121" a="1"/>
  <c r="K78" i="121" s="1"/>
  <c r="K938" i="121" a="1"/>
  <c r="K938" i="121" s="1"/>
  <c r="K68" i="121" a="1"/>
  <c r="K68" i="121" s="1"/>
  <c r="K254" i="121" a="1"/>
  <c r="K254" i="121" s="1"/>
  <c r="K848" i="121" a="1"/>
  <c r="K848" i="121" s="1"/>
  <c r="J670" i="121" a="1"/>
  <c r="J670" i="121" s="1"/>
  <c r="J380" i="121" a="1"/>
  <c r="J380" i="121" s="1"/>
  <c r="J224" i="121" a="1"/>
  <c r="J224" i="121" s="1"/>
  <c r="J938" i="121" a="1"/>
  <c r="J938" i="121" s="1"/>
  <c r="J672" i="121" a="1"/>
  <c r="J672" i="121" s="1"/>
  <c r="J328" i="121" a="1"/>
  <c r="J328" i="121" s="1"/>
  <c r="K174" i="121" a="1"/>
  <c r="K174" i="121" s="1"/>
  <c r="J306" i="121" a="1"/>
  <c r="J306" i="121" s="1"/>
  <c r="K746" i="121" a="1"/>
  <c r="K746" i="121" s="1"/>
  <c r="K304" i="121" a="1"/>
  <c r="K304" i="121" s="1"/>
  <c r="K932" i="121" a="1"/>
  <c r="K932" i="121" s="1"/>
  <c r="J780" i="121" a="1"/>
  <c r="J780" i="121" s="1"/>
  <c r="K28" i="121" a="1"/>
  <c r="K28" i="121" s="1"/>
  <c r="K156" i="121" a="1"/>
  <c r="K156" i="121" s="1"/>
  <c r="K162" i="121" a="1"/>
  <c r="K162" i="121" s="1"/>
  <c r="J794" i="121" a="1"/>
  <c r="J794" i="121" s="1"/>
  <c r="J510" i="121" a="1"/>
  <c r="J510" i="121" s="1"/>
  <c r="K60" i="121" a="1"/>
  <c r="K60" i="121" s="1"/>
  <c r="J824" i="121" a="1"/>
  <c r="J824" i="121" s="1"/>
  <c r="J374" i="121" a="1"/>
  <c r="J374" i="121" s="1"/>
  <c r="K718" i="121" a="1"/>
  <c r="K718" i="121" s="1"/>
  <c r="K654" i="121" a="1"/>
  <c r="K654" i="121" s="1"/>
  <c r="J648" i="121" a="1"/>
  <c r="J648" i="121" s="1"/>
  <c r="J272" i="121" a="1"/>
  <c r="J272" i="121" s="1"/>
  <c r="J450" i="121" a="1"/>
  <c r="J450" i="121" s="1"/>
  <c r="J954" i="121" a="1"/>
  <c r="J954" i="121" s="1"/>
  <c r="K730" i="121" a="1"/>
  <c r="K730" i="121" s="1"/>
  <c r="J350" i="121" a="1"/>
  <c r="J350" i="121" s="1"/>
  <c r="J582" i="121" a="1"/>
  <c r="J582" i="121" s="1"/>
  <c r="K666" i="121" a="1"/>
  <c r="K666" i="121" s="1"/>
  <c r="K446" i="121" a="1"/>
  <c r="K446" i="121" s="1"/>
  <c r="K144" i="121" a="1"/>
  <c r="K144" i="121" s="1"/>
  <c r="K248" i="121" a="1"/>
  <c r="K248" i="121" s="1"/>
  <c r="J898" i="121" a="1"/>
  <c r="J898" i="121" s="1"/>
  <c r="K452" i="121" a="1"/>
  <c r="K452" i="121" s="1"/>
  <c r="K916" i="121" a="1"/>
  <c r="K916" i="121" s="1"/>
  <c r="K856" i="121" a="1"/>
  <c r="K856" i="121" s="1"/>
  <c r="K882" i="121" a="1"/>
  <c r="K882" i="121" s="1"/>
  <c r="K386" i="121" a="1"/>
  <c r="K386" i="121" s="1"/>
  <c r="J36" i="121" a="1"/>
  <c r="J36" i="121" s="1"/>
  <c r="K482" i="121" a="1"/>
  <c r="K482" i="121" s="1"/>
  <c r="K146" i="121" a="1"/>
  <c r="K146" i="121" s="1"/>
  <c r="K172" i="121" a="1"/>
  <c r="K172" i="121" s="1"/>
  <c r="K130" i="121" a="1"/>
  <c r="K130" i="121" s="1"/>
  <c r="K246" i="121" a="1"/>
  <c r="K246" i="121" s="1"/>
  <c r="J884" i="121" a="1"/>
  <c r="J884" i="121" s="1"/>
  <c r="I2001" i="121" l="1" a="1"/>
  <c r="I2001" i="121" s="1"/>
  <c r="H2001" i="121" a="1"/>
  <c r="H2001" i="121" s="1"/>
  <c r="J42" i="121" s="1" a="1"/>
  <c r="J42" i="121" s="1"/>
  <c r="C2001" i="121"/>
  <c r="E2001" i="121" a="1"/>
  <c r="E2001" i="121" s="1"/>
  <c r="D2001" i="121" a="1"/>
  <c r="D2001" i="121" s="1"/>
  <c r="G2001" i="121" a="1"/>
  <c r="G2001" i="121" s="1"/>
  <c r="J2000" i="121" a="1"/>
  <c r="J2000" i="121" s="1"/>
  <c r="K2000" i="121" a="1"/>
  <c r="K2000" i="121" s="1"/>
  <c r="K6" i="121" l="1" a="1"/>
  <c r="K6" i="121" s="1"/>
  <c r="J4" i="121" a="1"/>
  <c r="J4" i="121" s="1"/>
  <c r="J10" i="121" a="1"/>
  <c r="J10" i="121" s="1"/>
  <c r="K12" i="121" a="1"/>
  <c r="K12" i="121" s="1"/>
  <c r="K14" i="121" a="1"/>
  <c r="K14" i="121" s="1"/>
  <c r="K10" i="121" a="1"/>
  <c r="K10" i="121" s="1"/>
  <c r="J8" i="121" a="1"/>
  <c r="J8" i="121" s="1"/>
  <c r="J12" i="121" a="1"/>
  <c r="J12" i="121" s="1"/>
  <c r="J14" i="121" a="1"/>
  <c r="J14" i="121" s="1"/>
  <c r="K4" i="121" a="1"/>
  <c r="K4" i="121" s="1"/>
  <c r="K8" i="121" a="1"/>
  <c r="K8" i="121" s="1"/>
  <c r="J6" i="121" a="1"/>
  <c r="J6" i="121" s="1"/>
  <c r="K2" i="121" a="1"/>
  <c r="K2" i="121" s="1"/>
  <c r="J2" i="121" a="1"/>
  <c r="J2" i="121" s="1"/>
  <c r="K136" i="121" a="1"/>
  <c r="K136" i="121" s="1"/>
  <c r="K2001" i="121" a="1"/>
  <c r="K2001" i="121" s="1"/>
  <c r="J2001" i="121" a="1"/>
  <c r="J2001" i="121" s="1"/>
  <c r="M11" i="107" l="1"/>
  <c r="M12" i="107"/>
  <c r="M207" i="107" l="1"/>
  <c r="M194" i="107"/>
  <c r="M212" i="107" s="1"/>
  <c r="M197" i="107"/>
  <c r="M215" i="107" s="1"/>
  <c r="M204" i="107"/>
  <c r="M222" i="107" s="1"/>
  <c r="M206" i="107"/>
  <c r="M224" i="107" s="1"/>
  <c r="M195" i="107"/>
  <c r="M213" i="107" s="1"/>
  <c r="M205" i="107"/>
  <c r="M192" i="107"/>
  <c r="M210" i="107" s="1"/>
  <c r="M200" i="107"/>
  <c r="D9" i="80"/>
  <c r="M198" i="107"/>
  <c r="M216" i="107" s="1"/>
  <c r="M193" i="107"/>
  <c r="M199" i="107"/>
  <c r="M217" i="107" s="1"/>
  <c r="M196" i="107"/>
  <c r="M214" i="107" s="1"/>
  <c r="M203" i="107"/>
  <c r="M225" i="107"/>
  <c r="M230" i="107" l="1"/>
  <c r="M223" i="107"/>
  <c r="M231" i="107"/>
  <c r="M221" i="107"/>
  <c r="M232" i="107"/>
  <c r="M239" i="107" s="1"/>
  <c r="M218" i="107"/>
  <c r="M229" i="107"/>
  <c r="M243" i="107" s="1"/>
  <c r="M228" i="107"/>
  <c r="M242" i="107" s="1"/>
  <c r="M211" i="107"/>
  <c r="M246" i="107"/>
  <c r="M238" i="107"/>
  <c r="M245" i="107"/>
  <c r="M237" i="107"/>
  <c r="M244" i="107"/>
  <c r="M236" i="107" l="1"/>
  <c r="M235" i="107"/>
</calcChain>
</file>

<file path=xl/sharedStrings.xml><?xml version="1.0" encoding="utf-8"?>
<sst xmlns="http://schemas.openxmlformats.org/spreadsheetml/2006/main" count="3822" uniqueCount="2937">
  <si>
    <t>Species</t>
  </si>
  <si>
    <t>Digestion</t>
  </si>
  <si>
    <t>Instrument</t>
  </si>
  <si>
    <t>Search Effort</t>
  </si>
  <si>
    <t>Background Correction</t>
  </si>
  <si>
    <t>On</t>
  </si>
  <si>
    <t>Number of Proteins to Include in Protein List:</t>
  </si>
  <si>
    <t>Sample Type</t>
  </si>
  <si>
    <t xml:space="preserve"> Number of MS/MS spectra</t>
  </si>
  <si>
    <t>FDR Analysis</t>
  </si>
  <si>
    <t>Yes</t>
  </si>
  <si>
    <t>No</t>
  </si>
  <si>
    <t>Template Version</t>
  </si>
  <si>
    <t>Template Thresholds</t>
  </si>
  <si>
    <t>Minimum Percent Peptide Confidence:</t>
  </si>
  <si>
    <t>Thresholds Applied Based on FDR Analysis</t>
  </si>
  <si>
    <t>Calculation Scale Controls</t>
  </si>
  <si>
    <t>Adjustable Settings</t>
  </si>
  <si>
    <t>Fixed Limits</t>
  </si>
  <si>
    <t>Calculation Scale Limits</t>
  </si>
  <si>
    <t>Max number of protein N analyzed</t>
  </si>
  <si>
    <t>Max number of rows in protein export analyzed</t>
  </si>
  <si>
    <t>Max number of distinct peptides that can be analyzed</t>
  </si>
  <si>
    <t>Max rows considered in Peptide Export for Pep Quant Metrics</t>
  </si>
  <si>
    <t>Canonical Status</t>
  </si>
  <si>
    <t>Max in Seq Family</t>
  </si>
  <si>
    <t>Min Fract Seq Fam Signal</t>
  </si>
  <si>
    <t>No Filter</t>
  </si>
  <si>
    <t>Used Only</t>
  </si>
  <si>
    <t>Filter Singleton Ratios</t>
  </si>
  <si>
    <t>Pilot Used Status</t>
  </si>
  <si>
    <t>Weighting method</t>
  </si>
  <si>
    <t>1/e</t>
  </si>
  <si>
    <t>Max Peptide Percent Error</t>
  </si>
  <si>
    <t>Peptide-Level Filters</t>
  </si>
  <si>
    <t>Compute peptide deviation from protein if n pep ≥</t>
  </si>
  <si>
    <t>Individual Ratio-Level Filters</t>
  </si>
  <si>
    <t>Define peptide 'Used' as average fraction spectra used  ≥</t>
  </si>
  <si>
    <t>Quant Re-calculation in PDST</t>
  </si>
  <si>
    <t>General Quant Recalculation Controls</t>
  </si>
  <si>
    <t>Other Controls</t>
  </si>
  <si>
    <t>Quant treatment</t>
  </si>
  <si>
    <t>Limit fold change to x-fold (set very high for no limit)</t>
  </si>
  <si>
    <t>Data Dimensions</t>
  </si>
  <si>
    <t>Number of file in search</t>
  </si>
  <si>
    <t>RESULTS_SEARCH_STAT_search_begin_time_clock</t>
  </si>
  <si>
    <t>RESULTS_SEARCH_STAT_search_end_time_clock</t>
  </si>
  <si>
    <t>RESULTS_SEARCH_STAT_search_time_duration</t>
  </si>
  <si>
    <t>RESULTS_SEARCH_STAT_stage_signal_processing_begin_time_clock</t>
  </si>
  <si>
    <t>RESULTS_SEARCH_STAT_stage_signal_processing_end_time_clock</t>
  </si>
  <si>
    <t>RESULTS_SEARCH_STAT_stage_signal_processing_time_duration</t>
  </si>
  <si>
    <t>RESULTS_SEARCH_STAT_stage_waiting_begin_time_clock</t>
  </si>
  <si>
    <t>RESULTS_SEARCH_STAT_stage_waiting_end_time_clock</t>
  </si>
  <si>
    <t>RESULTS_SEARCH_STAT_stage_waiting_time_duration</t>
  </si>
  <si>
    <t>RESULTS_SEARCH_STAT_stage_searching_begin_time_clock</t>
  </si>
  <si>
    <t>RESULTS_SEARCH_STAT_stage_searching_end_time_clock</t>
  </si>
  <si>
    <t>RESULTS_SEARCH_STAT_stage_searching_time_duration</t>
  </si>
  <si>
    <t>RESULTS_SEARCH_STAT_stage_fdr_begin_time_clock</t>
  </si>
  <si>
    <t>RESULTS_SEARCH_STAT_stage_fdr_end_time_clock</t>
  </si>
  <si>
    <t>RESULTS_SEARCH_STAT_stage_fdr_time_duration</t>
  </si>
  <si>
    <t>RESULTS_SEARCH_STAT_task_fraglet_exe_begin_time_clock</t>
  </si>
  <si>
    <t>RESULTS_SEARCH_STAT_task_fraglet_exe_end_time_clock</t>
  </si>
  <si>
    <t>RESULTS_SEARCH_STAT_task_fraglet_exe_time_duration</t>
  </si>
  <si>
    <t>RESULTS_SEARCH_STAT_task_fraglet_exe_time_cpu</t>
  </si>
  <si>
    <t>RESULTS_SEARCH_STAT_task_taglet_exe_begin_time_clock</t>
  </si>
  <si>
    <t>RESULTS_SEARCH_STAT_task_taglet_exe_end_time_clock</t>
  </si>
  <si>
    <t>RESULTS_SEARCH_STAT_task_taglet_exe_time_duration</t>
  </si>
  <si>
    <t>RESULTS_SEARCH_STAT_task_taglet_exe_time_cpu</t>
  </si>
  <si>
    <t>RESULTS_SEARCH_STAT_task_progroup_begin_time_clock</t>
  </si>
  <si>
    <t>RESULTS_SEARCH_STAT_task_progroup_end_time_clock</t>
  </si>
  <si>
    <t>RESULTS_SEARCH_STAT_task_progroup_time_duration</t>
  </si>
  <si>
    <t>RESULTS_SEARCH_STAT_task_progroup_time_cpu</t>
  </si>
  <si>
    <t>RESULTS_SEARCH_STAT_task_focusing_begin_time_clock</t>
  </si>
  <si>
    <t>RESULTS_SEARCH_STAT_task_focusing_end_time_clock</t>
  </si>
  <si>
    <t>RESULTS_SEARCH_STAT_task_focusing_time_duration</t>
  </si>
  <si>
    <t>RESULTS_SEARCH_STAT_task_focusing_time_cpu</t>
  </si>
  <si>
    <t>RESULTS_SEARCH_STAT_computer_memory</t>
  </si>
  <si>
    <t>RESULTS_SEARCH_STAT_computer_name</t>
  </si>
  <si>
    <t>RESULTS_SEARCH_STAT_num_proteins</t>
  </si>
  <si>
    <t>RESULTS_SEARCH_STAT_num_residues</t>
  </si>
  <si>
    <t>RESULTS_SEARCH_STAT_number_cores</t>
  </si>
  <si>
    <t>RESULTS_SEARCH_STAT_number_licensed_tasks</t>
  </si>
  <si>
    <t>RESULTS_SEARCH_STAT_number_processors</t>
  </si>
  <si>
    <t>RESULTS_SEARCH_STAT_os</t>
  </si>
  <si>
    <t>RESULTS_SEARCH_1_xml:id</t>
  </si>
  <si>
    <t>RESULTS_SEARCH_1_PARAMETERS_chemical_data_edited</t>
  </si>
  <si>
    <t>RESULTS_SEARCH_1_PARAMETERS_do_multiprecursor_search</t>
  </si>
  <si>
    <t>RESULTS_SEARCH_1_PARAMETERS_do_reverse_search</t>
  </si>
  <si>
    <t>RESULTS_SEARCH_1_PARAMETERS_max_quant_labels</t>
  </si>
  <si>
    <t>RESULTS_SEARCH_1_PARAMETERS_maxresults</t>
  </si>
  <si>
    <t>RESULTS_SEARCH_1_PARAMETERS_MSTOLERANCE_type</t>
  </si>
  <si>
    <t>RESULTS_SEARCH_1_PARAMETERS_MSTOLERANCE_value</t>
  </si>
  <si>
    <t>RESULTS_SEARCH_1_PARAMETERS_MSMSTOLERANCE_type</t>
  </si>
  <si>
    <t>RESULTS_SEARCH_1_PARAMETERS_MSMSTOLERANCE_value</t>
  </si>
  <si>
    <t>RESULTS_SEARCH_1_PARAMETERS_MS_STANDARD_DEVIATION_type</t>
  </si>
  <si>
    <t>RESULTS_SEARCH_1_PARAMETERS_MS_STANDARD_DEVIATION_value</t>
  </si>
  <si>
    <t>RESULTS_SEARCH_1_PARAMETERS_MSMS_STANDARD_DEVIATION_type</t>
  </si>
  <si>
    <t>RESULTS_SEARCH_1_PARAMETERS_MSMS_STANDARD_DEVIATION_value</t>
  </si>
  <si>
    <t>RESULTS_SEARCH_1_PARAMETERS_FASTA_filename</t>
  </si>
  <si>
    <t>RESULTS_SEARCH_1_PARAMETERS_MAX_PRECURSORS_FRAGLET</t>
  </si>
  <si>
    <t>RESULTS_SEARCH_1_PARAMETERS_MAX_PRECURSORS_TAGLET</t>
  </si>
  <si>
    <t>RESULTS_SEARCH_1_PARAMETERS_PRECURSORS_DR_FRAGLET</t>
  </si>
  <si>
    <t>RESULTS_SEARCH_1_PARAMETERS_PRECURSORS_DR_TAGLET</t>
  </si>
  <si>
    <t>RESULTS_SEARCH_1_PARAMETERS_DEFAULT_CHARGE_STATE_1_charge</t>
  </si>
  <si>
    <t>RESULTS_SEARCH_1_PARAMETERS_DEFAULT_CHARGE_STATE_1_probability</t>
  </si>
  <si>
    <t>RESULTS_SEARCH_1_PARAMETERS_DEFAULT_CHARGE_STATE_2_charge</t>
  </si>
  <si>
    <t>RESULTS_SEARCH_1_PARAMETERS_DEFAULT_CHARGE_STATE_2_probability</t>
  </si>
  <si>
    <t>RESULTS_SEARCH_1_PARAMETERS_DEFAULT_CHARGE_STATE_3_charge</t>
  </si>
  <si>
    <t>RESULTS_SEARCH_1_PARAMETERS_DEFAULT_CHARGE_STATE_3_probability</t>
  </si>
  <si>
    <t>RESULTS_SEARCH_1_PARAMETERS_VERSION</t>
  </si>
  <si>
    <t>RESULTS_SEARCH_1_PARAMETERS_PARAGON_VERSION</t>
  </si>
  <si>
    <t>RESULTS_SEARCH_1_PARAMETERS_APPLICATION</t>
  </si>
  <si>
    <t>RESULTS_SEARCH_1_PARAMETERS_PROGROUP_autodiscordantpeptidethreshold</t>
  </si>
  <si>
    <t>RESULTS_SEARCH_1_PARAMETERS_PROGROUP_bayesconfidencecalclulation</t>
  </si>
  <si>
    <t>RESULTS_SEARCH_1_PARAMETERS_PROGROUP_calibrateconfidence</t>
  </si>
  <si>
    <t>RESULTS_SEARCH_1_PARAMETERS_PROGROUP_compresspeptides</t>
  </si>
  <si>
    <t>RESULTS_SEARCH_1_PARAMETERS_PROGROUP_confidencepercentthresholdforexcludingothersfromquant</t>
  </si>
  <si>
    <t>RESULTS_SEARCH_1_PARAMETERS_PROGROUP_confidencepercentthresholdforincludingselfinquant</t>
  </si>
  <si>
    <t>RESULTS_SEARCH_1_PARAMETERS_PROGROUP_donotstoremspeaklists</t>
  </si>
  <si>
    <t>RESULTS_SEARCH_1_PARAMETERS_PROGROUP_focusingintersection</t>
  </si>
  <si>
    <t>RESULTS_SEARCH_1_PARAMETERS_PROGROUP_focusingminunusedprotscore</t>
  </si>
  <si>
    <t>RESULTS_SEARCH_1_PARAMETERS_PROGROUP_focusingsubsetcutoff</t>
  </si>
  <si>
    <t>RESULTS_SEARCH_1_PARAMETERS_PROGROUP_intersection</t>
  </si>
  <si>
    <t>RESULTS_SEARCH_1_PARAMETERS_PROGROUP_minunusedprotscore</t>
  </si>
  <si>
    <t>RESULTS_SEARCH_1_PARAMETERS_PROGROUP_subsetcutoff</t>
  </si>
  <si>
    <t>RESULTS_SEARCH_1_PARAMETERS_PROGROUP_unusedprotscorethresholdforexcludingothersfromquant</t>
  </si>
  <si>
    <t>RESULTS_SEARCH_1_PARAMETERS_QUANT_TYPE_background_correction</t>
  </si>
  <si>
    <t>RESULTS_SEARCH_1_PARAMETERS_QUANT_TYPE_bias_correction</t>
  </si>
  <si>
    <t>RESULTS_SEARCH_1_PARAMETERS_QUANT_TYPE_keep_extreme_peptides_over_fraction</t>
  </si>
  <si>
    <t>RESULTS_SEARCH_1_PARAMETERS_QUANT_TYPE_low_confidence_check</t>
  </si>
  <si>
    <t>RESULTS_SEARCH_1_PARAMETERS_QUANT_TYPE_low_intensity_check</t>
  </si>
  <si>
    <t>RESULTS_SEARCH_1_PARAMETERS_QUANT_TYPE_median_statistic</t>
  </si>
  <si>
    <t>RESULTS_SEARCH_1_PARAMETERS_QUANT_TYPE_mod_check</t>
  </si>
  <si>
    <t>RESULTS_SEARCH_1_PARAMETERS_QUANT_TYPE_quant_threshold</t>
  </si>
  <si>
    <t>RESULTS_SEARCH_1_PARAMETERS_QUANT_TYPE_quant_threshold_sn</t>
  </si>
  <si>
    <t>RESULTS_SEARCH_1_PARAMETERS_QUANT_TYPE_separate_searches</t>
  </si>
  <si>
    <t>RESULTS_SEARCH_1_PARAMETERS_QUANT_TYPE_shared_msms_check</t>
  </si>
  <si>
    <t>RESULTS_SEARCH_1_PARAMETERS_PARAGON_METHOD_SETTINGS_UI_SAMPLE_TYPE</t>
  </si>
  <si>
    <t>RESULTS_SEARCH_1_PARAMETERS_PARAGON_METHOD_SETTINGS_UI_CYS_ALKYLATION</t>
  </si>
  <si>
    <t>RESULTS_SEARCH_1_PARAMETERS_PARAGON_METHOD_SETTINGS_UI_DIGESTION</t>
  </si>
  <si>
    <t>RESULTS_SEARCH_1_PARAMETERS_PARAGON_METHOD_SETTINGS_UI_INSTRUMENT</t>
  </si>
  <si>
    <t>RESULTS_SEARCH_1_PARAMETERS_PARAGON_METHOD_SETTINGS_UI_SPECIES</t>
  </si>
  <si>
    <t>RESULTS_SEARCH_1_PARAMETERS_PARAGON_METHOD_SETTINGS_UI_SEARCH_EFFORT</t>
  </si>
  <si>
    <t>RESULTS_SEARCH_1_PARAMETERS_PARAGON_METHOD_SETTINGS_UI_ID_FOCUS</t>
  </si>
  <si>
    <t>RESULTS_SEARCH_1_PARAMETERS_PARAGON_METHOD_SETTINGS_UI_USER_NAME</t>
  </si>
  <si>
    <t>RESULTS_SEARCH_1_PARAMETERS_PARAGON_METHOD_SETTINGS_UI_MIN_UNUSED_PROTSCORE</t>
  </si>
  <si>
    <t>RESULTS_SEARCH_1_PARAMETERS_PARAGON_METHOD_SETTINGS_UI_PSPEP</t>
  </si>
  <si>
    <t>RESULTS_GROUPRESULTSUMMARY_1_confidence</t>
  </si>
  <si>
    <t>RESULTS_GROUPRESULTSUMMARY_1_distinctpeptides</t>
  </si>
  <si>
    <t>RESULTS_GROUPRESULTSUMMARY_1_proteinsbeforegroupping</t>
  </si>
  <si>
    <t>RESULTS_GROUPRESULTSUMMARY_1_proteinsidentified</t>
  </si>
  <si>
    <t>RESULTS_GROUPRESULTSUMMARY_1_spectraidentified</t>
  </si>
  <si>
    <t>RESULTS_GROUPRESULTSUMMARY_2_confidence</t>
  </si>
  <si>
    <t>RESULTS_GROUPRESULTSUMMARY_2_distinctpeptides</t>
  </si>
  <si>
    <t>RESULTS_GROUPRESULTSUMMARY_2_proteinsbeforegroupping</t>
  </si>
  <si>
    <t>RESULTS_GROUPRESULTSUMMARY_2_proteinsidentified</t>
  </si>
  <si>
    <t>RESULTS_GROUPRESULTSUMMARY_2_spectraidentified</t>
  </si>
  <si>
    <t>RESULTS_GROUPRESULTSUMMARY_3_confidence</t>
  </si>
  <si>
    <t>RESULTS_GROUPRESULTSUMMARY_3_distinctpeptides</t>
  </si>
  <si>
    <t>RESULTS_GROUPRESULTSUMMARY_3_proteinsbeforegroupping</t>
  </si>
  <si>
    <t>RESULTS_GROUPRESULTSUMMARY_3_proteinsidentified</t>
  </si>
  <si>
    <t>RESULTS_GROUPRESULTSUMMARY_3_spectraidentified</t>
  </si>
  <si>
    <t>RESULTS_GROUPRESULTSUMMARY_4_confidence</t>
  </si>
  <si>
    <t>RESULTS_GROUPRESULTSUMMARY_4_distinctpeptides</t>
  </si>
  <si>
    <t>RESULTS_GROUPRESULTSUMMARY_4_proteinsbeforegroupping</t>
  </si>
  <si>
    <t>RESULTS_GROUPRESULTSUMMARY_4_proteinsidentified</t>
  </si>
  <si>
    <t>RESULTS_GROUPRESULTSUMMARY_4_spectraidentified</t>
  </si>
  <si>
    <t>Group file metadata term</t>
  </si>
  <si>
    <t>Metadata Description (of raw extracted item)</t>
  </si>
  <si>
    <t>Use Partial Match</t>
  </si>
  <si>
    <t>Term in Stream</t>
  </si>
  <si>
    <r>
      <t xml:space="preserve">Derived </t>
    </r>
    <r>
      <rPr>
        <b/>
        <sz val="10"/>
        <color theme="6" tint="-0.249977111117893"/>
        <rFont val="Arial"/>
        <family val="2"/>
      </rPr>
      <t>(Calculated)</t>
    </r>
  </si>
  <si>
    <t>Value</t>
  </si>
  <si>
    <r>
      <t xml:space="preserve">Validation </t>
    </r>
    <r>
      <rPr>
        <b/>
        <sz val="10"/>
        <color theme="6" tint="-0.249977111117893"/>
        <rFont val="Arial"/>
        <family val="2"/>
      </rPr>
      <t>check/comments</t>
    </r>
  </si>
  <si>
    <t>Conversion type, if done</t>
  </si>
  <si>
    <t>Conversion factor</t>
  </si>
  <si>
    <t>Metadata Category</t>
  </si>
  <si>
    <t>Metadata Description of Final Metadata Item
(converted manually, if applicable)</t>
  </si>
  <si>
    <t>Group filename</t>
  </si>
  <si>
    <t>Attributes - General</t>
  </si>
  <si>
    <t>Start date</t>
  </si>
  <si>
    <t>Start time</t>
  </si>
  <si>
    <t>User name</t>
  </si>
  <si>
    <t>Internal search identifier number</t>
  </si>
  <si>
    <t>PARAMETERS_PEAKLIST_original_count</t>
  </si>
  <si>
    <t>Attributes - Input data</t>
  </si>
  <si>
    <t>Number of spectra in search</t>
  </si>
  <si>
    <t>PARAMETERS_PEAKLIST_count</t>
  </si>
  <si>
    <t>Number of non-empty spectra in search</t>
  </si>
  <si>
    <t>PARAMETERS_PEAKLIST_filenumber</t>
  </si>
  <si>
    <t>Number of input files</t>
  </si>
  <si>
    <t>Parameters - User settings</t>
  </si>
  <si>
    <t>Cysteine Alkylation</t>
  </si>
  <si>
    <t>ID Focus</t>
  </si>
  <si>
    <t>Minimum Unused ProtScore</t>
  </si>
  <si>
    <t>Logical to English</t>
  </si>
  <si>
    <t>Quantitation</t>
  </si>
  <si>
    <t>Bias Correction</t>
  </si>
  <si>
    <t>Channel to use as denominator in ratios</t>
  </si>
  <si>
    <t>Modified Data Dictionary or Parameter Translation</t>
  </si>
  <si>
    <t>Database filename</t>
  </si>
  <si>
    <t>Attributes - Search database</t>
  </si>
  <si>
    <t>Number of Proteins in Database</t>
  </si>
  <si>
    <t>Number of proteins searched</t>
  </si>
  <si>
    <t>Number of Residues in Database</t>
  </si>
  <si>
    <t>Number of residues searched</t>
  </si>
  <si>
    <t>RAM (MB)</t>
  </si>
  <si>
    <t>Attributes - Hardware</t>
  </si>
  <si>
    <t>Computer name</t>
  </si>
  <si>
    <t>Number of cores in computer</t>
  </si>
  <si>
    <t>Number of threads (double cores if hyperthreading on)</t>
  </si>
  <si>
    <t>Number of cores licensed to use</t>
  </si>
  <si>
    <t>Attributes - Software environment</t>
  </si>
  <si>
    <t>Operating system</t>
  </si>
  <si>
    <t>ProteinPilot Software Version</t>
  </si>
  <si>
    <t>Paragon Algorithm Version</t>
  </si>
  <si>
    <t>Application name</t>
  </si>
  <si>
    <t>Confidence of first row in summary statistics ID statistics</t>
  </si>
  <si>
    <t>Fraction to %</t>
  </si>
  <si>
    <t>Statistics - Protein Summary Table</t>
  </si>
  <si>
    <t>Percent Confidence of first row in Summary Statistics ID Statistics</t>
  </si>
  <si>
    <t>Distinct peptides associated with 99% confidence proteins</t>
  </si>
  <si>
    <t>Proteins before grouping (99% confidence)</t>
  </si>
  <si>
    <t>Proteins detected (99% confidence)</t>
  </si>
  <si>
    <t>Spectra associated with 99% confidence proteins</t>
  </si>
  <si>
    <t>Confidence of second row in Summary Statistics ID statistics</t>
  </si>
  <si>
    <t>Distinct peptides associated with 95% confidence proteins</t>
  </si>
  <si>
    <t>Proteins before grouping (95% confidence)</t>
  </si>
  <si>
    <t>Proteins detected (95% confidence)</t>
  </si>
  <si>
    <t>Spectra associated with 95% confidence proteins</t>
  </si>
  <si>
    <t>Confidence of third row in summary statistics ID statistics</t>
  </si>
  <si>
    <t>Distinct peptides associated with 66% confidence proteins</t>
  </si>
  <si>
    <t>Proteins before grouping (66% confidence)</t>
  </si>
  <si>
    <t>Proteins detected (66% confidence)</t>
  </si>
  <si>
    <t>Spectra associated with 66% confidence proteins</t>
  </si>
  <si>
    <t>Confidence of fourth row in Summary Statistics ID statistics</t>
  </si>
  <si>
    <t>Distinct peptides associated with 10% confidence proteins</t>
  </si>
  <si>
    <t>Proteins before grouping (10% confidence)</t>
  </si>
  <si>
    <t>Proteins detected (10% confidence)</t>
  </si>
  <si>
    <t>Spectra associated with 10% confidence proteins</t>
  </si>
  <si>
    <t>PARAMETERS_PEAKLIST_partnumber</t>
  </si>
  <si>
    <t>Number of segments the input data are broken into</t>
  </si>
  <si>
    <t>Parameters - Search Dimension Factors</t>
  </si>
  <si>
    <t>Number of searches per segment (2 for Thorough, 1 for Rapid)</t>
  </si>
  <si>
    <t>Number of apparent sub-searches in group file</t>
  </si>
  <si>
    <t>Do reversed search</t>
  </si>
  <si>
    <t>Do separate searches for each plex in MS1 quantitation</t>
  </si>
  <si>
    <t>Maximum number of hypotheses to keep per spectrum</t>
  </si>
  <si>
    <t>MS1 initial mass error tolerance type</t>
  </si>
  <si>
    <t>Parameters - Identification - Mass accuracy</t>
  </si>
  <si>
    <t>MS1 initial mass error tolerance value</t>
  </si>
  <si>
    <t>MS2 initial mass error tolerance type</t>
  </si>
  <si>
    <t>MS2 initial mass error tolerance value</t>
  </si>
  <si>
    <t>MS1 final mass error standard deviation type</t>
  </si>
  <si>
    <t>MS1 final mass error standard deviation value</t>
  </si>
  <si>
    <t>MS2 final mass error standard deviation type</t>
  </si>
  <si>
    <t>MS2 final mass error standard deviation value</t>
  </si>
  <si>
    <t>Use multi-precursor search function</t>
  </si>
  <si>
    <t>Parameters - Identification - Multi-precursor search</t>
  </si>
  <si>
    <t>Maximum number of different precursor masses to try to match to in the Fraglet stage when doing multi-precursor search</t>
  </si>
  <si>
    <t>Maximum dynamic range gap of secondary precursors vs primary precursor in the Fraglet stage when doing multi-precursor search</t>
  </si>
  <si>
    <t>Maximum number of different precursor masses to try to match to in the Taglet stage when doing multi-precursor search</t>
  </si>
  <si>
    <t>Maximum dynamic range gap of secondary precursors vs primary precursor in the Taglet stage when doing multi-precursor search</t>
  </si>
  <si>
    <t>First charge state to consider when precursor z is not determined</t>
  </si>
  <si>
    <t>Parameters - Identification - Charge ambiguity</t>
  </si>
  <si>
    <t>Probability of first charge state to consider when precursor z is not determined</t>
  </si>
  <si>
    <t>Second charge state to consider when precursor z is not determined</t>
  </si>
  <si>
    <t>Probability of second charge state to consider when precursor z is not determined</t>
  </si>
  <si>
    <t>Third charge state to consider when precursor z is not determined</t>
  </si>
  <si>
    <t>Probability of third charge state to consider when precursor z is not determined</t>
  </si>
  <si>
    <t>RESULTS_SEARCH_1_PARAMETERS_DEFAULT_CHARGE_STATE_4_charge</t>
  </si>
  <si>
    <t>Fourth charge state to consider when precursor z is not determined</t>
  </si>
  <si>
    <t>RESULTS_SEARCH_1_PARAMETERS_DEFAULT_CHARGE_STATE_4_probability</t>
  </si>
  <si>
    <t>Probability of fourth charge state to consider when precursor z is not determined</t>
  </si>
  <si>
    <t>Use Bayesian protein confidence calculation</t>
  </si>
  <si>
    <t>Use peptide FDR analysis to recalibrate peptide confidences</t>
  </si>
  <si>
    <t>In mid-Pro Group, minimum Intersection ProtScore to be in Same Group</t>
  </si>
  <si>
    <t>In mid-Pro Group, minimum Unused ProtScore to keep a Group</t>
  </si>
  <si>
    <t xml:space="preserve">In mid-Pro Group, keep competitor proteins with ProtScore units from winner </t>
  </si>
  <si>
    <t>In final Pro Group, minimum Intersection ProtScore to be in same group</t>
  </si>
  <si>
    <t>In final Pro Group, minimum Unused ProtScore to keep a group</t>
  </si>
  <si>
    <t xml:space="preserve">In final Pro Group, keep competitor proteins with ProtScore units from winner </t>
  </si>
  <si>
    <t>Do isobaric quant background correction algorithm</t>
  </si>
  <si>
    <t>Parameters - Quantitation - processing</t>
  </si>
  <si>
    <t>Normalize the central tendency of protein ratios to be unity</t>
  </si>
  <si>
    <t>Compute protein-level ratios from the median of peptide ratios</t>
  </si>
  <si>
    <t>Use measures for quantitation if signal to noise is greater than</t>
  </si>
  <si>
    <t>Maximum number of labels allowed on a peptide for it to be used for quantitation</t>
  </si>
  <si>
    <t>Parameters - Quantitation - curation</t>
  </si>
  <si>
    <t>Include extreme ratios in the protein ratio calculation if the fraction of peptides from a protein having extreme ratios is greater than</t>
  </si>
  <si>
    <t>Exclude quantitation data if identification confidence does not pass a threshold value</t>
  </si>
  <si>
    <t>Exclude quantitation data if a minimum intensity is not passed</t>
  </si>
  <si>
    <t>Exclude quantitation data based on discordant peptide logic</t>
  </si>
  <si>
    <t>Exclude quantitation data using sharing logic</t>
  </si>
  <si>
    <t>Minimum protein confidence to consider a protein confident and capable of excluding spectra as shared</t>
  </si>
  <si>
    <t>Minimum peptide percent confidence from a confident protein to consider a spectrum shared</t>
  </si>
  <si>
    <t>Minimum peptide confidence to be used for quantitation</t>
  </si>
  <si>
    <t>Consider a peptide discordant if joint feature probability less than</t>
  </si>
  <si>
    <t>Show results only for distinct peptides, suppressing redundancy</t>
  </si>
  <si>
    <t>Parameters - Non-functional</t>
  </si>
  <si>
    <t>Do not store MS1 level data</t>
  </si>
  <si>
    <t>Start time - Search</t>
  </si>
  <si>
    <t>Statistics - Processing Times - Start&amp;Stop Clock Times</t>
  </si>
  <si>
    <t>End time - Search</t>
  </si>
  <si>
    <t>Start time - Identification algorithm stages</t>
  </si>
  <si>
    <t>End time - Identification algorithm stages</t>
  </si>
  <si>
    <t>Start time - Signal processing stage</t>
  </si>
  <si>
    <t>End time - Signal processing stage</t>
  </si>
  <si>
    <t>Start time - Waiting stage</t>
  </si>
  <si>
    <t>End time - Waiting stage</t>
  </si>
  <si>
    <t>Start time - Fraglet Algorithm search stage</t>
  </si>
  <si>
    <t>End time - Fraglet Algorithm search stage</t>
  </si>
  <si>
    <t>Start time - Mid-Pro Group Algorithm stage</t>
  </si>
  <si>
    <t>End time - Mid-Pro Group Algorithm stage</t>
  </si>
  <si>
    <t>Start time - Taglet Algorithm search stage</t>
  </si>
  <si>
    <t>End time - Taglet Algorithm search stage</t>
  </si>
  <si>
    <t>Start time - Final Pro Group Algorithm stage</t>
  </si>
  <si>
    <t>End time - Final Pro Group Algorithm stage</t>
  </si>
  <si>
    <t>Start time - FDR analysis stage</t>
  </si>
  <si>
    <t>End time - FDR analysis stage</t>
  </si>
  <si>
    <t>Clock Time Duration for Full Search (ms)</t>
  </si>
  <si>
    <t>msec to min</t>
  </si>
  <si>
    <t>Statistics - Processing Times - Duration in Real Clock Times</t>
  </si>
  <si>
    <t>Clock time duration -  Full search (min)</t>
  </si>
  <si>
    <t>Clock Time Duration for Identification Algorithm Stages (ms)</t>
  </si>
  <si>
    <t>Clock time duration -  Identification algorithm stages (min)</t>
  </si>
  <si>
    <t>Clock Time Duration for Waiting Stage (ms)</t>
  </si>
  <si>
    <t>Clock time duration -  Signal processing stage (min)</t>
  </si>
  <si>
    <t>Clock Time Duration for Signal Processing Stage (ms)</t>
  </si>
  <si>
    <t>Clock time duration -  Waiting stage (min)</t>
  </si>
  <si>
    <t>Clock Time Duration for Fraglet Algorithm Stage (ms)</t>
  </si>
  <si>
    <t>Clock time duration -  Fraglet Algorithm stage (min)</t>
  </si>
  <si>
    <t>Clock Time Duration for Mid-Pro Group Algorithm Stage (ms)</t>
  </si>
  <si>
    <t>Clock time duration -  Mid-Pro Group Algorithm stage (min)</t>
  </si>
  <si>
    <t>Clock Time Duration for Taglet Algorithm Stage (ms)</t>
  </si>
  <si>
    <t>Clock time duration -  Taglet Algorithm stage (min)</t>
  </si>
  <si>
    <t>Clock Time Duration for Pro Group Algorithm Stage (ms)</t>
  </si>
  <si>
    <t>Clock time duration -  Pro Group Algorithm stage (min)</t>
  </si>
  <si>
    <t>Clock Time Duration for FDR Analysis (ms)</t>
  </si>
  <si>
    <t>Clock time duration -  FDR Analysis (min)</t>
  </si>
  <si>
    <t>Clock time not accounted for in measured stages</t>
  </si>
  <si>
    <t>CPU Time Duration for Signal Processing Stage (ms)</t>
  </si>
  <si>
    <t>Statistics - Processing Times - Duration in CPU Time</t>
  </si>
  <si>
    <t>CPU time duration - Signal Processing stage (min)</t>
  </si>
  <si>
    <t>CPU Time Duration for Fraglet Algorithm Stage (ms)</t>
  </si>
  <si>
    <t>CPU time duration - Fraglet Algorithm stage (min)</t>
  </si>
  <si>
    <t>CPU Time Duration for Mid-Pro Group Algorithm Stage (ms)</t>
  </si>
  <si>
    <t>CPU time duration - Mid-Pro Group Algorithm stage (min)</t>
  </si>
  <si>
    <t>CPU Time Duration for Taglet Algorithm Stage (ms)</t>
  </si>
  <si>
    <t>CPU time duration - Taglet Algorithm stage (min)</t>
  </si>
  <si>
    <t>CPU Time Duration for Pro Group Algorithm Stage (ms)</t>
  </si>
  <si>
    <t>CPU time duration - Pro Group Algorithm stage (min)</t>
  </si>
  <si>
    <t>Statistics - Processing Times - Percent by Stage</t>
  </si>
  <si>
    <t>Percent of clock time - Identification Algorithm stages</t>
  </si>
  <si>
    <t>Percent of clock time - Signal Processing stage</t>
  </si>
  <si>
    <t>Percent of clock time - Waiting stage</t>
  </si>
  <si>
    <t>Percent of clock time - Fraglet Algorithm stage</t>
  </si>
  <si>
    <t>Percent of clock time - Mid-Pro Group Algorithm stage</t>
  </si>
  <si>
    <t>Percent of clock time - Taglet Algorithm stage</t>
  </si>
  <si>
    <t>Percent of clock time - Pro Group Algorithm stage</t>
  </si>
  <si>
    <t>Percent of clock time - FDR Analysis</t>
  </si>
  <si>
    <t>Statistics - Processing Rate - Clock (Sec/Spectrum)</t>
  </si>
  <si>
    <t>Clock time rate (sec/spect) - Full Search</t>
  </si>
  <si>
    <t>Clock time rate (sec/spect) - Identification Algorithm stages</t>
  </si>
  <si>
    <t>Clock time rate (sec/spect) - Signal processing stage</t>
  </si>
  <si>
    <t>Clock time rate (sec/spect) - Waiting stage</t>
  </si>
  <si>
    <t>Clock time rate (sec/spect) - Fraglet Algorithm stage</t>
  </si>
  <si>
    <t>Clock time rate (sec/spect) - Mid-Pro Group Algorithm stage</t>
  </si>
  <si>
    <t>Clock time rate (sec/spect) - Taglet Algorithm stage</t>
  </si>
  <si>
    <t>Clock time rate (sec/spect) - Pro Group Algorithm stage</t>
  </si>
  <si>
    <t>Clock time rate (sec/spect) - FDR Analysis</t>
  </si>
  <si>
    <t>Statistics - Processing Rate - CPU (Sec/Spectrum)</t>
  </si>
  <si>
    <t>CPU time rate (sec/spect) - Signal processing stage</t>
  </si>
  <si>
    <t>CPU time rate (sec/spect) - Fraglet Algorithm stage</t>
  </si>
  <si>
    <t>CPU time rate (sec/spect) - Mid-Pro Group Algorithm stage</t>
  </si>
  <si>
    <t>CPU time rate (sec/spect) - Taglet Algorithm stage</t>
  </si>
  <si>
    <t>CPU time rate (sec/spect) - Pro Group Algorithm stage</t>
  </si>
  <si>
    <t>Statistics - Processing Rate - Clock (Sec/Spectrum/DB Protein)</t>
  </si>
  <si>
    <t>Clock time rate (sec/spect/DB protein) - Full search</t>
  </si>
  <si>
    <t>Clock time rate (sec/spect/DB protein) - Identification algorithm stages</t>
  </si>
  <si>
    <t>Clock time rate (sec/spect/DB protein) - Signal processing stage</t>
  </si>
  <si>
    <t>Clock time rate (sec/spect/DB protein) - Waiting stage</t>
  </si>
  <si>
    <t>Clock time rate (sec/spect/DB protein) - Fraglet Algorithm stage</t>
  </si>
  <si>
    <t>Clock time rate (sec/spect/DB protein) - Mid-Pro Group Algorithm stage</t>
  </si>
  <si>
    <t>Clock time rate (sec/spect/DB protein) - Taglet Algorithm stage</t>
  </si>
  <si>
    <t>Clock time rate (sec/spect/DB protein) - Pro Group Algorithm stage</t>
  </si>
  <si>
    <t>Clock time rate (sec/spect/DB protein) - FDR Analysis</t>
  </si>
  <si>
    <t>Statistics - Processing Rate - CPU (Sec/Spectrum/DB Protein)</t>
  </si>
  <si>
    <t>CPU time rate (sec/spect/DB protein) - Signal processing stage</t>
  </si>
  <si>
    <t>CPU time rate (sec/spect/DB protein) - Fraglet Algorithm stage</t>
  </si>
  <si>
    <t>CPU time rate (sec/spect/DB protein) - Mid-Pro Group Algorithm stage</t>
  </si>
  <si>
    <t>CPU time rate (sec/spect/DB protein) - Taglet Algorithm stage</t>
  </si>
  <si>
    <t>CPU time rate (sec/spect/DB protein) - Pro Group Algorithm stage</t>
  </si>
  <si>
    <t>Statistics - Extent of Distribution - Fundamental</t>
  </si>
  <si>
    <t>Distribution factor - CPU vs. clock time - Signal processing stage</t>
  </si>
  <si>
    <t>Distribution factor - CPU vs. clock time - Fraglet Algorithm stage</t>
  </si>
  <si>
    <t>Distribution factor - CPU vs. clock time - Mid-Pro Group Algorithm stage</t>
  </si>
  <si>
    <t>Distribution factor - CPU vs. clock time - Taglet Algorithm stage</t>
  </si>
  <si>
    <t>Distribution factor - CPU vs. clock time - Pro Group Algorithm stage</t>
  </si>
  <si>
    <t>Statistics - Extent of Distribution - vs Segments</t>
  </si>
  <si>
    <t>Ratio of distribution factor to number of search segments - Signal processing stage</t>
  </si>
  <si>
    <t>Ratio of distribution factor to number of search segments - Fraglet Algorithm stage</t>
  </si>
  <si>
    <t>Ratio of distribution factor to number of search segments - Mid-Pro Group Algorithm stage</t>
  </si>
  <si>
    <t>Ratio of distribution factor to number of search segments - Taglet Algorithm stage</t>
  </si>
  <si>
    <t>Ratio of distribution factor to number of search segments - Pro Group Algorithm stage</t>
  </si>
  <si>
    <t>Statistics - Extent of Distribution - vs Licensed Cores</t>
  </si>
  <si>
    <t>Ratio of distribution factor to number of licensed cores - Signal processing stage</t>
  </si>
  <si>
    <t>Ratio of distribution factor to number of licensed cores - Fraglet Algorithm stage</t>
  </si>
  <si>
    <t>Ratio of distribution factor to number of licensed cores - Mid-Pro Group Algorithm stage</t>
  </si>
  <si>
    <t>Ratio of distribution factor to number of licensed cores - Taglet Algorithm stage</t>
  </si>
  <si>
    <t>Ratio of distribution factor to number of licensed cores - Pro Group Algorithm stage</t>
  </si>
  <si>
    <t>Average number of spectra per segment</t>
  </si>
  <si>
    <t>Statistics - Search Segmentation</t>
  </si>
  <si>
    <t>Standard deviation of number of spectra per segment</t>
  </si>
  <si>
    <t>Maximum number of spectra per segment</t>
  </si>
  <si>
    <t>Minimum number of spectra per segment</t>
  </si>
  <si>
    <t>Global FDR</t>
  </si>
  <si>
    <t>Data Level</t>
  </si>
  <si>
    <t>FDR Type</t>
  </si>
  <si>
    <t xml:space="preserve"> FDR</t>
  </si>
  <si>
    <t>ID Yield</t>
  </si>
  <si>
    <t>Identification Yield 
at FDR Threshold</t>
  </si>
  <si>
    <t>Protein</t>
  </si>
  <si>
    <t>Local</t>
  </si>
  <si>
    <t>Global</t>
  </si>
  <si>
    <t>Distinct peptide</t>
  </si>
  <si>
    <t>Spectral</t>
  </si>
  <si>
    <t>Corresponding Confidence in ProteinPilot™ Software</t>
  </si>
  <si>
    <t>Parameters - Protein Grouping</t>
  </si>
  <si>
    <t>Single Table Summary of All Results</t>
  </si>
  <si>
    <t>Proteins Identified at Critical False Discovery Rates</t>
  </si>
  <si>
    <t>Correspondence between FDR Levels and ProteinPilot Reported Confidences</t>
  </si>
  <si>
    <t>Number of Proteins Detected</t>
  </si>
  <si>
    <t>Corresponding ProteinPilot Confidence</t>
  </si>
  <si>
    <t>Critical FDR</t>
  </si>
  <si>
    <t>Local FDR</t>
  </si>
  <si>
    <t>Global FDR from Fit</t>
  </si>
  <si>
    <t xml:space="preserve">       * It is recommended you use numbers in bold and avoid using numbers in italics.</t>
  </si>
  <si>
    <t>Corresponding Unused ProtScore</t>
  </si>
  <si>
    <t>PDST Parameters and Controls</t>
  </si>
  <si>
    <t>(limit is 500k rows in distinct peptide export, 200k distinct peptides, but only 100k for table and analysis.</t>
  </si>
  <si>
    <t xml:space="preserve">Use filtering </t>
  </si>
  <si>
    <t>Protein-Level FDR Analysis</t>
  </si>
  <si>
    <t>MASTER SWITCH TO TURN OFF PDST PART</t>
  </si>
  <si>
    <t>(Set to 'On' for on, anything else for off)</t>
  </si>
  <si>
    <t>RESULTS_SEARCH_1_PARAMETERS_PARAGON_METHOD_SETTINGS_UI_START_TIME</t>
  </si>
  <si>
    <t>Attributes - Input data filenames</t>
  </si>
  <si>
    <t>Filename of Input File 1</t>
  </si>
  <si>
    <t>Filename of Input File 2</t>
  </si>
  <si>
    <t>Filename of Input File 3</t>
  </si>
  <si>
    <t>Filename of Input File 4</t>
  </si>
  <si>
    <t>Filename of Input File 5</t>
  </si>
  <si>
    <t>Filename of Input File 6</t>
  </si>
  <si>
    <t>Filename of Input File 7</t>
  </si>
  <si>
    <t>Filename of Input File 8</t>
  </si>
  <si>
    <t>Filename of Input File 9</t>
  </si>
  <si>
    <t>Filename of Input File 10</t>
  </si>
  <si>
    <t>Filename of Input File 11</t>
  </si>
  <si>
    <t>Filename of Input File 12</t>
  </si>
  <si>
    <t>Filename of Input File 13</t>
  </si>
  <si>
    <t>Filename of Input File 14</t>
  </si>
  <si>
    <t>Filename of Input File 15</t>
  </si>
  <si>
    <t>Filename of Input File 16</t>
  </si>
  <si>
    <t>Filename of Input File 17</t>
  </si>
  <si>
    <t>Filename of Input File 18</t>
  </si>
  <si>
    <t>Filename of Input File 19</t>
  </si>
  <si>
    <t>Filename of Input File 20</t>
  </si>
  <si>
    <t>Filename of Input File 21</t>
  </si>
  <si>
    <t>Filename of Input File 22</t>
  </si>
  <si>
    <t>Filename of Input File 23</t>
  </si>
  <si>
    <t>Filename of Input File 24</t>
  </si>
  <si>
    <t>Filename of Input File 25</t>
  </si>
  <si>
    <t>Filename of Input File 26</t>
  </si>
  <si>
    <t>Filename of Input File 27</t>
  </si>
  <si>
    <t>Filename of Input File 28</t>
  </si>
  <si>
    <t>Filename of Input File 29</t>
  </si>
  <si>
    <t>Filename of Input File 30</t>
  </si>
  <si>
    <t>Filename of Input File 31</t>
  </si>
  <si>
    <t>Filename of Input File 32</t>
  </si>
  <si>
    <t>Filename of Input File 33</t>
  </si>
  <si>
    <t>Filename of Input File 34</t>
  </si>
  <si>
    <t>Filename of Input File 35</t>
  </si>
  <si>
    <t>Filename of Input File 36</t>
  </si>
  <si>
    <t>Filename of Input File 37</t>
  </si>
  <si>
    <t>Filename of Input File 38</t>
  </si>
  <si>
    <t>Filename of Input File 39</t>
  </si>
  <si>
    <t>Filename of Input File 40</t>
  </si>
  <si>
    <t>Filename of Input File 41</t>
  </si>
  <si>
    <t>Filename of Input File 42</t>
  </si>
  <si>
    <t>Filename of Input File 43</t>
  </si>
  <si>
    <t>Filename of Input File 44</t>
  </si>
  <si>
    <t>Filename of Input File 45</t>
  </si>
  <si>
    <t>Filename of Input File 46</t>
  </si>
  <si>
    <t>Filename of Input File 47</t>
  </si>
  <si>
    <t>Filename of Input File 48</t>
  </si>
  <si>
    <t>Filename of Input File 49</t>
  </si>
  <si>
    <t>Filename of Input File 50</t>
  </si>
  <si>
    <t>Filename of Input File 51</t>
  </si>
  <si>
    <t>Filename of Input File 52</t>
  </si>
  <si>
    <t>Filename of Input File 53</t>
  </si>
  <si>
    <t>Filename of Input File 54</t>
  </si>
  <si>
    <t>Filename of Input File 55</t>
  </si>
  <si>
    <t>Filename of Input File 56</t>
  </si>
  <si>
    <t>Filename of Input File 57</t>
  </si>
  <si>
    <t>Filename of Input File 58</t>
  </si>
  <si>
    <t>Filename of Input File 59</t>
  </si>
  <si>
    <t>Filename of Input File 60</t>
  </si>
  <si>
    <t>Filename of Input File 61</t>
  </si>
  <si>
    <t>Filename of Input File 62</t>
  </si>
  <si>
    <t>Filename of Input File 63</t>
  </si>
  <si>
    <t>Filename of Input File 64</t>
  </si>
  <si>
    <t>Filename of Input File 65</t>
  </si>
  <si>
    <t>Filename of Input File 66</t>
  </si>
  <si>
    <t>Filename of Input File 67</t>
  </si>
  <si>
    <t>Filename of Input File 68</t>
  </si>
  <si>
    <t>Filename of Input File 69</t>
  </si>
  <si>
    <t>Filename of Input File 70</t>
  </si>
  <si>
    <t>Filename of Input File 71</t>
  </si>
  <si>
    <t>Filename of Input File 72</t>
  </si>
  <si>
    <t>Filename of Input File 73</t>
  </si>
  <si>
    <t>Filename of Input File 74</t>
  </si>
  <si>
    <t>Filename of Input File 75</t>
  </si>
  <si>
    <t>Filename of Input File 76</t>
  </si>
  <si>
    <t>Filename of Input File 77</t>
  </si>
  <si>
    <t>Filename of Input File 78</t>
  </si>
  <si>
    <t>Filename of Input File 79</t>
  </si>
  <si>
    <t>Filename of Input File 80</t>
  </si>
  <si>
    <t>Filename of Input File 81</t>
  </si>
  <si>
    <t>Filename of Input File 82</t>
  </si>
  <si>
    <t>Filename of Input File 83</t>
  </si>
  <si>
    <t>Filename of Input File 84</t>
  </si>
  <si>
    <t>Filename of Input File 85</t>
  </si>
  <si>
    <t>Filename of Input File 86</t>
  </si>
  <si>
    <t>Filename of Input File 87</t>
  </si>
  <si>
    <t>Filename of Input File 88</t>
  </si>
  <si>
    <t>Filename of Input File 89</t>
  </si>
  <si>
    <t>Filename of Input File 90</t>
  </si>
  <si>
    <t>Filename of Input File 91</t>
  </si>
  <si>
    <t>Filename of Input File 92</t>
  </si>
  <si>
    <t>Filename of Input File 93</t>
  </si>
  <si>
    <t>Filename of Input File 94</t>
  </si>
  <si>
    <t>Filename of Input File 95</t>
  </si>
  <si>
    <t>Filename of Input File 96</t>
  </si>
  <si>
    <t>Filename of Input File 97</t>
  </si>
  <si>
    <t>Filename of Input File 98</t>
  </si>
  <si>
    <t>Filename of Input File 99</t>
  </si>
  <si>
    <t>Filename of Input File 100</t>
  </si>
  <si>
    <t>Filename of Input File 101</t>
  </si>
  <si>
    <t>Filename of Input File 102</t>
  </si>
  <si>
    <t>Filename of Input File 103</t>
  </si>
  <si>
    <t>Filename of Input File 104</t>
  </si>
  <si>
    <t>Filename of Input File 105</t>
  </si>
  <si>
    <t>Filename of Input File 106</t>
  </si>
  <si>
    <t>Filename of Input File 107</t>
  </si>
  <si>
    <t>Filename of Input File 108</t>
  </si>
  <si>
    <t>Filename of Input File 109</t>
  </si>
  <si>
    <t>Filename of Input File 110</t>
  </si>
  <si>
    <t>Filename of Input File 111</t>
  </si>
  <si>
    <t>Filename of Input File 112</t>
  </si>
  <si>
    <t>Filename of Input File 113</t>
  </si>
  <si>
    <t>Filename of Input File 114</t>
  </si>
  <si>
    <t>Filename of Input File 115</t>
  </si>
  <si>
    <t>Filename of Input File 116</t>
  </si>
  <si>
    <t>Filename of Input File 117</t>
  </si>
  <si>
    <t>Filename of Input File 118</t>
  </si>
  <si>
    <t>Filename of Input File 119</t>
  </si>
  <si>
    <t>Filename of Input File 120</t>
  </si>
  <si>
    <t>Filename of Input File 121</t>
  </si>
  <si>
    <t>Filename of Input File 122</t>
  </si>
  <si>
    <t>Filename of Input File 123</t>
  </si>
  <si>
    <t>Filename of Input File 124</t>
  </si>
  <si>
    <t>Filename of Input File 125</t>
  </si>
  <si>
    <t>Filename of Input File 126</t>
  </si>
  <si>
    <t>Filename of Input File 127</t>
  </si>
  <si>
    <t>Filename of Input File 128</t>
  </si>
  <si>
    <t>Filename of Input File 129</t>
  </si>
  <si>
    <t>Filename of Input File 130</t>
  </si>
  <si>
    <t>Filename of Input File 131</t>
  </si>
  <si>
    <t>Filename of Input File 132</t>
  </si>
  <si>
    <t>Filename of Input File 133</t>
  </si>
  <si>
    <t>Filename of Input File 134</t>
  </si>
  <si>
    <t>Filename of Input File 135</t>
  </si>
  <si>
    <t>Filename of Input File 136</t>
  </si>
  <si>
    <t>Filename of Input File 137</t>
  </si>
  <si>
    <t>Filename of Input File 138</t>
  </si>
  <si>
    <t>Filename of Input File 139</t>
  </si>
  <si>
    <t>Filename of Input File 140</t>
  </si>
  <si>
    <t>Filename of Input File 141</t>
  </si>
  <si>
    <t>Filename of Input File 142</t>
  </si>
  <si>
    <t>Filename of Input File 143</t>
  </si>
  <si>
    <t>Filename of Input File 144</t>
  </si>
  <si>
    <t>Filename of Input File 145</t>
  </si>
  <si>
    <t>Filename of Input File 146</t>
  </si>
  <si>
    <t>Filename of Input File 147</t>
  </si>
  <si>
    <t>Filename of Input File 148</t>
  </si>
  <si>
    <t>Filename of Input File 149</t>
  </si>
  <si>
    <t>Filename of Input File 150</t>
  </si>
  <si>
    <t>Filename of Input File 151</t>
  </si>
  <si>
    <t>Filename of Input File 152</t>
  </si>
  <si>
    <t>Filename of Input File 153</t>
  </si>
  <si>
    <t>Filename of Input File 154</t>
  </si>
  <si>
    <t>Filename of Input File 155</t>
  </si>
  <si>
    <t>Filename of Input File 156</t>
  </si>
  <si>
    <t>Filename of Input File 157</t>
  </si>
  <si>
    <t>Filename of Input File 158</t>
  </si>
  <si>
    <t>Filename of Input File 159</t>
  </si>
  <si>
    <t>Filename of Input File 160</t>
  </si>
  <si>
    <t>Filename of Input File 161</t>
  </si>
  <si>
    <t>Filename of Input File 162</t>
  </si>
  <si>
    <t>Filename of Input File 163</t>
  </si>
  <si>
    <t>Filename of Input File 164</t>
  </si>
  <si>
    <t>Filename of Input File 165</t>
  </si>
  <si>
    <t>Filename of Input File 166</t>
  </si>
  <si>
    <t>Filename of Input File 167</t>
  </si>
  <si>
    <t>Filename of Input File 168</t>
  </si>
  <si>
    <t>Filename of Input File 169</t>
  </si>
  <si>
    <t>Filename of Input File 170</t>
  </si>
  <si>
    <t>Filename of Input File 171</t>
  </si>
  <si>
    <t>Filename of Input File 172</t>
  </si>
  <si>
    <t>Filename of Input File 173</t>
  </si>
  <si>
    <t>Filename of Input File 174</t>
  </si>
  <si>
    <t>Filename of Input File 175</t>
  </si>
  <si>
    <t>Filename of Input File 176</t>
  </si>
  <si>
    <t>Filename of Input File 177</t>
  </si>
  <si>
    <t>Filename of Input File 178</t>
  </si>
  <si>
    <t>Filename of Input File 179</t>
  </si>
  <si>
    <t>Filename of Input File 180</t>
  </si>
  <si>
    <t>Filename of Input File 181</t>
  </si>
  <si>
    <t>Filename of Input File 182</t>
  </si>
  <si>
    <t>Filename of Input File 183</t>
  </si>
  <si>
    <t>Filename of Input File 184</t>
  </si>
  <si>
    <t>Filename of Input File 185</t>
  </si>
  <si>
    <t>Filename of Input File 186</t>
  </si>
  <si>
    <t>Filename of Input File 187</t>
  </si>
  <si>
    <t>Filename of Input File 188</t>
  </si>
  <si>
    <t>Filename of Input File 189</t>
  </si>
  <si>
    <t>Filename of Input File 190</t>
  </si>
  <si>
    <t>Filename of Input File 191</t>
  </si>
  <si>
    <t>Filename of Input File 192</t>
  </si>
  <si>
    <t>Filename of Input File 193</t>
  </si>
  <si>
    <t>Filename of Input File 194</t>
  </si>
  <si>
    <t>Filename of Input File 195</t>
  </si>
  <si>
    <t>Filename of Input File 196</t>
  </si>
  <si>
    <t>Filename of Input File 197</t>
  </si>
  <si>
    <t>Filename of Input File 198</t>
  </si>
  <si>
    <t>Filename of Input File 199</t>
  </si>
  <si>
    <t>Filename of Input File 200</t>
  </si>
  <si>
    <t># Segments</t>
  </si>
  <si>
    <t>(max is 1000 segments)</t>
  </si>
  <si>
    <t>Search string</t>
  </si>
  <si>
    <t>present</t>
  </si>
  <si>
    <t>File index down</t>
  </si>
  <si>
    <t>File Index for first only</t>
  </si>
  <si>
    <t>Subsearch</t>
  </si>
  <si>
    <t>1 if Rapid, 2 if Thor</t>
  </si>
  <si>
    <t>(set to 1% global FDR because that's what most people use. If not value, then goes to global FDR not from fit, then goes to 5% local, then error)</t>
  </si>
  <si>
    <t>(set to 5% local FDR because it corresponds to 95% confidence in IDs. If this isn't a value then goes to 1% global, then error.)</t>
  </si>
  <si>
    <t>Part number</t>
  </si>
  <si>
    <t>Spectra - 'original'</t>
  </si>
  <si>
    <t>Spectra 'count' - non-empty?</t>
  </si>
  <si>
    <t>max original Spectra for part</t>
  </si>
  <si>
    <t>Max non-empty spectra for part</t>
  </si>
  <si>
    <t>Quant threshold setting no longer used</t>
  </si>
  <si>
    <t>RESULTS_SEARCH_1_PARAMETERS_PARAGON_METHOD_SETTINGS_UI_SPECIAL_FACTOR</t>
  </si>
  <si>
    <t>Special Factors</t>
  </si>
  <si>
    <t>Unused</t>
  </si>
  <si>
    <t>Total</t>
  </si>
  <si>
    <t>Name</t>
  </si>
  <si>
    <t>Entry</t>
  </si>
  <si>
    <t>Protein Level Data</t>
  </si>
  <si>
    <t>Unused ProtScore Threshold</t>
  </si>
  <si>
    <t>Confidence Threshold</t>
  </si>
  <si>
    <t>Forward</t>
  </si>
  <si>
    <t>Reverse</t>
  </si>
  <si>
    <t>Correct</t>
  </si>
  <si>
    <t>Incorrect</t>
  </si>
  <si>
    <t>q-value</t>
  </si>
  <si>
    <t>Fit Unused ProtScore Threshold</t>
  </si>
  <si>
    <t>Fit Confidence Threshold</t>
  </si>
  <si>
    <t>Fit Forward</t>
  </si>
  <si>
    <t>Fit Reverse</t>
  </si>
  <si>
    <t>Fit Correct</t>
  </si>
  <si>
    <t>Fit Incorrect</t>
  </si>
  <si>
    <t>Fit Total</t>
  </si>
  <si>
    <t>Fit Global FDR</t>
  </si>
  <si>
    <t>Fit Local FDR</t>
  </si>
  <si>
    <t>Distinct Peptide Level Data</t>
  </si>
  <si>
    <t>Spectral Level Data</t>
  </si>
  <si>
    <t>_RESULTS_version</t>
  </si>
  <si>
    <t>DESKTOP-4CRA9SP</t>
  </si>
  <si>
    <t>Windows 10 Enterprise 2016 LTSB  (6.2.9200)</t>
  </si>
  <si>
    <t>RESULTS_SEARCH_1_time_cpu</t>
  </si>
  <si>
    <t>RESULTS_SEARCH_1_time_duration</t>
  </si>
  <si>
    <t>RESULTS_SEARCH_1_version</t>
  </si>
  <si>
    <t>5.0.2.5174</t>
  </si>
  <si>
    <t>SEARCH:1:638150915185208226_0</t>
  </si>
  <si>
    <t>RESULTS_SEARCH_1_PARAMETERS_separate_searches</t>
  </si>
  <si>
    <t>dalton</t>
  </si>
  <si>
    <t>C:\AB SCIEX\ProteinPilot Data\SearchDatabases\uniprot-homo+sapiens-filtered-reviewed_yes.fasta</t>
  </si>
  <si>
    <t>RESULTS_SEARCH_1_PARAMETERS_AUTO_CALIBRATION_ms</t>
  </si>
  <si>
    <t>RESULTS_SEARCH_1_PARAMETERS_AUTO_CALIBRATION_msexport</t>
  </si>
  <si>
    <t>RESULTS_SEARCH_1_PARAMETERS_AUTO_CALIBRATION_msms</t>
  </si>
  <si>
    <t>RESULTS_SEARCH_1_PARAMETERS_AUTO_CALIBRATION_msmstolsdratio</t>
  </si>
  <si>
    <t>RESULTS_SEARCH_1_PARAMETERS_AUTO_CALIBRATION_mstolsdratio</t>
  </si>
  <si>
    <t>RESULTS_SEARCH_1_PARAMETERS_AUTO_CALIBRATION_squareroot</t>
  </si>
  <si>
    <t>RESULTS_SEARCH_1_PARAMETERS_AUTO_CALIBRATION_type</t>
  </si>
  <si>
    <t>RESULTS_SEARCH_1_PARAMETERS_AUTO_CALIBRATION_MCP_d_s_s_f</t>
  </si>
  <si>
    <t>RESULTS_SEARCH_1_PARAMETERS_AUTO_CALIBRATION_MCP_d_s_w_f</t>
  </si>
  <si>
    <t>RESULTS_SEARCH_1_PARAMETERS_AUTO_CALIBRATION_MCP_m_f_r_mbc</t>
  </si>
  <si>
    <t>RESULTS_SEARCH_1_PARAMETERS_AUTO_CALIBRATION_MCP_m_m_c</t>
  </si>
  <si>
    <t>RESULTS_SEARCH_1_PARAMETERS_AUTO_CALIBRATION_MCP_m_m_f_s</t>
  </si>
  <si>
    <t>RESULTS_SEARCH_1_PARAMETERS_AUTO_CALIBRATION_MCP_m_m_p_f</t>
  </si>
  <si>
    <t>RESULTS_SEARCH_1_PARAMETERS_AUTO_CALIBRATION_MCP_m_m_p_rms_f</t>
  </si>
  <si>
    <t>RESULTS_SEARCH_1_PARAMETERS_AUTO_CALIBRATION_MCP_m_p_t_f</t>
  </si>
  <si>
    <t>RESULTS_SEARCH_1_PARAMETERS_AUTO_CALIBRATION_MCP_m_r_h_n_b</t>
  </si>
  <si>
    <t>RESULTS_SEARCH_1_PARAMETERS_AUTO_CALIBRATION_MCP_m_z_n_s</t>
  </si>
  <si>
    <t>RESULTS_SEARCH_1_PARAMETERS_AUTO_CALIBRATION_MCP_m_z_s_mn_f_r</t>
  </si>
  <si>
    <t>RESULTS_SEARCH_1_PARAMETERS_AUTO_CALIBRATION_MCP_m_z_s_mx_f_r</t>
  </si>
  <si>
    <t>RESULTS_SEARCH_1_PARAMETERS_MS_AUTO_CALIBRATION_OUT_avres</t>
  </si>
  <si>
    <t>RESULTS_SEARCH_1_PARAMETERS_MS_AUTO_CALIBRATION_OUT_c0</t>
  </si>
  <si>
    <t>RESULTS_SEARCH_1_PARAMETERS_MS_AUTO_CALIBRATION_OUT_c1minus1</t>
  </si>
  <si>
    <t>RESULTS_SEARCH_1_PARAMETERS_MS_AUTO_CALIBRATION_OUT_c2</t>
  </si>
  <si>
    <t>RESULTS_SEARCH_1_PARAMETERS_MS_AUTO_CALIBRATION_OUT_file</t>
  </si>
  <si>
    <t>RESULTS_SEARCH_1_PARAMETERS_MS_AUTO_CALIBRATION_OUT_partnumber</t>
  </si>
  <si>
    <t>RESULTS_SEARCH_1_PARAMETERS_MS_AUTO_CALIBRATION_OUT_polyorder</t>
  </si>
  <si>
    <t>RESULTS_SEARCH_1_PARAMETERS_MS_AUTO_CALIBRATION_OUT_sample</t>
  </si>
  <si>
    <t>RESULTS_SEARCH_1_PARAMETERS_MS_AUTO_CALIBRATION_OUT_squareroot</t>
  </si>
  <si>
    <t>RESULTS_SEARCH_1_PARAMETERS_MSMS_AUTO_CALIBRATION_OUT_avres</t>
  </si>
  <si>
    <t>RESULTS_SEARCH_1_PARAMETERS_MSMS_AUTO_CALIBRATION_OUT_c0</t>
  </si>
  <si>
    <t>RESULTS_SEARCH_1_PARAMETERS_MSMS_AUTO_CALIBRATION_OUT_c1minus1</t>
  </si>
  <si>
    <t>RESULTS_SEARCH_1_PARAMETERS_MSMS_AUTO_CALIBRATION_OUT_c2</t>
  </si>
  <si>
    <t>RESULTS_SEARCH_1_PARAMETERS_MSMS_AUTO_CALIBRATION_OUT_file</t>
  </si>
  <si>
    <t>RESULTS_SEARCH_1_PARAMETERS_MSMS_AUTO_CALIBRATION_OUT_partnumber</t>
  </si>
  <si>
    <t>RESULTS_SEARCH_1_PARAMETERS_MSMS_AUTO_CALIBRATION_OUT_polyorder</t>
  </si>
  <si>
    <t>RESULTS_SEARCH_1_PARAMETERS_MSMS_AUTO_CALIBRATION_OUT_sample</t>
  </si>
  <si>
    <t>RESULTS_SEARCH_1_PARAMETERS_MSMS_AUTO_CALIBRATION_OUT_squareroot</t>
  </si>
  <si>
    <t>5.0.2.0, 5346</t>
  </si>
  <si>
    <t>5.0.2.0, 5174</t>
  </si>
  <si>
    <t>ProteinPilot(tm) Software</t>
  </si>
  <si>
    <t>RESULTS_SEARCH_1_PARAMETERS_PROGROUP_alternativedispositionmaximumfoldprobabilitydrop</t>
  </si>
  <si>
    <t>RESULTS_SEARCH_1_PARAMETERS_PROGROUP_alternativedispositionmaximumfoldscoredrop</t>
  </si>
  <si>
    <t>RESULTS_SEARCH_1_PARAMETERS_PROGROUP_fasta</t>
  </si>
  <si>
    <t>RESULTS_SEARCH_1_PARAMETERS_PROGROUP_featuregroupminpepconf</t>
  </si>
  <si>
    <t>RESULTS_SEARCH_1_PARAMETERS_PROGROUP_featuregroupminups</t>
  </si>
  <si>
    <t>RESULTS_SEARCH_1_PARAMETERS_PROGROUP_focusingminimummatchconfidence</t>
  </si>
  <si>
    <t>RESULTS_SEARCH_1_PARAMETERS_PROGROUP_minimummatchconfidencecutoff</t>
  </si>
  <si>
    <t>RESULTS_SEARCH_1_PARAMETERS_PROGROUP_uniprotservicehttpssupported</t>
  </si>
  <si>
    <t>RESULTS_SEARCH_1_PARAMETERS_PEAKLIST_count</t>
  </si>
  <si>
    <t>RESULTS_SEARCH_1_PARAMETERS_PEAKLIST_filenumber</t>
  </si>
  <si>
    <t>RESULTS_SEARCH_1_PARAMETERS_PEAKLIST_original_count</t>
  </si>
  <si>
    <t>RESULTS_SEARCH_1_PARAMETERS_PEAKLIST_originalfilename</t>
  </si>
  <si>
    <t>D:\Data 6600plus\23021_DDA\HG_HI_1.wiff</t>
  </si>
  <si>
    <t>RESULTS_SEARCH_1_PARAMETERS_PEAKLIST_partnumber</t>
  </si>
  <si>
    <t>Identification</t>
  </si>
  <si>
    <t>Iodoacetamide</t>
  </si>
  <si>
    <t>Trypsin</t>
  </si>
  <si>
    <t>Gel-based ID</t>
  </si>
  <si>
    <t>TripleTOF 6600</t>
  </si>
  <si>
    <t>Thorough</t>
  </si>
  <si>
    <t>Biological modifications</t>
  </si>
  <si>
    <t>DESKTOP-4CRA9SP\ProteinPilot_2</t>
  </si>
  <si>
    <t>RESULTS_SEARCH_1_PARAMETERS_PARAGON_METHOD_SETTINGS_UI_MACHINE_NAME</t>
  </si>
  <si>
    <t>RESULTS_SEARCH_1_PARAMETERS_PARAGON_METHOD_SETTINGS_UI_SEARCH_ID</t>
  </si>
  <si>
    <t>RESULTS_SEARCH_2_time_cpu</t>
  </si>
  <si>
    <t>RESULTS_SEARCH_2_time_duration</t>
  </si>
  <si>
    <t>RESULTS_SEARCH_2_version</t>
  </si>
  <si>
    <t>RESULTS_SEARCH_2_xml:id</t>
  </si>
  <si>
    <t>SEARCH:2:638150915185208226_0</t>
  </si>
  <si>
    <t>RESULTS_SEARCH_2_PARAMETERS_chemical_data_edited</t>
  </si>
  <si>
    <t>RESULTS_SEARCH_2_PARAMETERS_do_multiprecursor_search</t>
  </si>
  <si>
    <t>RESULTS_SEARCH_2_PARAMETERS_do_reverse_search</t>
  </si>
  <si>
    <t>RESULTS_SEARCH_2_PARAMETERS_max_quant_labels</t>
  </si>
  <si>
    <t>RESULTS_SEARCH_2_PARAMETERS_maxresults</t>
  </si>
  <si>
    <t>RESULTS_SEARCH_2_PARAMETERS_separate_searches</t>
  </si>
  <si>
    <t>RESULTS_SEARCH_2_PARAMETERS_MSTOLERANCE_type</t>
  </si>
  <si>
    <t>RESULTS_SEARCH_2_PARAMETERS_MSTOLERANCE_value</t>
  </si>
  <si>
    <t>RESULTS_SEARCH_2_PARAMETERS_MSMSTOLERANCE_type</t>
  </si>
  <si>
    <t>RESULTS_SEARCH_2_PARAMETERS_MSMSTOLERANCE_value</t>
  </si>
  <si>
    <t>RESULTS_SEARCH_2_PARAMETERS_MS_STANDARD_DEVIATION_type</t>
  </si>
  <si>
    <t>RESULTS_SEARCH_2_PARAMETERS_MS_STANDARD_DEVIATION_value</t>
  </si>
  <si>
    <t>RESULTS_SEARCH_2_PARAMETERS_MSMS_STANDARD_DEVIATION_type</t>
  </si>
  <si>
    <t>RESULTS_SEARCH_2_PARAMETERS_MSMS_STANDARD_DEVIATION_value</t>
  </si>
  <si>
    <t>RESULTS_SEARCH_2_PARAMETERS_FASTA_filename</t>
  </si>
  <si>
    <t>RESULTS_SEARCH_2_PARAMETERS_AUTO_CALIBRATION_ms</t>
  </si>
  <si>
    <t>RESULTS_SEARCH_2_PARAMETERS_AUTO_CALIBRATION_msexport</t>
  </si>
  <si>
    <t>RESULTS_SEARCH_2_PARAMETERS_AUTO_CALIBRATION_msms</t>
  </si>
  <si>
    <t>RESULTS_SEARCH_2_PARAMETERS_AUTO_CALIBRATION_msmstolsdratio</t>
  </si>
  <si>
    <t>RESULTS_SEARCH_2_PARAMETERS_AUTO_CALIBRATION_mstolsdratio</t>
  </si>
  <si>
    <t>RESULTS_SEARCH_2_PARAMETERS_AUTO_CALIBRATION_squareroot</t>
  </si>
  <si>
    <t>RESULTS_SEARCH_2_PARAMETERS_AUTO_CALIBRATION_type</t>
  </si>
  <si>
    <t>RESULTS_SEARCH_2_PARAMETERS_AUTO_CALIBRATION_MCP_d_s_s_f</t>
  </si>
  <si>
    <t>RESULTS_SEARCH_2_PARAMETERS_AUTO_CALIBRATION_MCP_d_s_w_f</t>
  </si>
  <si>
    <t>RESULTS_SEARCH_2_PARAMETERS_AUTO_CALIBRATION_MCP_m_f_r_mbc</t>
  </si>
  <si>
    <t>RESULTS_SEARCH_2_PARAMETERS_AUTO_CALIBRATION_MCP_m_m_c</t>
  </si>
  <si>
    <t>RESULTS_SEARCH_2_PARAMETERS_AUTO_CALIBRATION_MCP_m_m_f_s</t>
  </si>
  <si>
    <t>RESULTS_SEARCH_2_PARAMETERS_AUTO_CALIBRATION_MCP_m_m_p_f</t>
  </si>
  <si>
    <t>RESULTS_SEARCH_2_PARAMETERS_AUTO_CALIBRATION_MCP_m_m_p_rms_f</t>
  </si>
  <si>
    <t>RESULTS_SEARCH_2_PARAMETERS_AUTO_CALIBRATION_MCP_m_p_t_f</t>
  </si>
  <si>
    <t>RESULTS_SEARCH_2_PARAMETERS_AUTO_CALIBRATION_MCP_m_r_h_n_b</t>
  </si>
  <si>
    <t>RESULTS_SEARCH_2_PARAMETERS_AUTO_CALIBRATION_MCP_m_z_n_s</t>
  </si>
  <si>
    <t>RESULTS_SEARCH_2_PARAMETERS_AUTO_CALIBRATION_MCP_m_z_s_mn_f_r</t>
  </si>
  <si>
    <t>RESULTS_SEARCH_2_PARAMETERS_AUTO_CALIBRATION_MCP_m_z_s_mx_f_r</t>
  </si>
  <si>
    <t>RESULTS_SEARCH_2_PARAMETERS_MS_AUTO_CALIBRATION_OUT_avres</t>
  </si>
  <si>
    <t>RESULTS_SEARCH_2_PARAMETERS_MS_AUTO_CALIBRATION_OUT_c0</t>
  </si>
  <si>
    <t>RESULTS_SEARCH_2_PARAMETERS_MS_AUTO_CALIBRATION_OUT_c1minus1</t>
  </si>
  <si>
    <t>RESULTS_SEARCH_2_PARAMETERS_MS_AUTO_CALIBRATION_OUT_c2</t>
  </si>
  <si>
    <t>RESULTS_SEARCH_2_PARAMETERS_MS_AUTO_CALIBRATION_OUT_file</t>
  </si>
  <si>
    <t>RESULTS_SEARCH_2_PARAMETERS_MS_AUTO_CALIBRATION_OUT_partnumber</t>
  </si>
  <si>
    <t>RESULTS_SEARCH_2_PARAMETERS_MS_AUTO_CALIBRATION_OUT_polyorder</t>
  </si>
  <si>
    <t>RESULTS_SEARCH_2_PARAMETERS_MS_AUTO_CALIBRATION_OUT_sample</t>
  </si>
  <si>
    <t>RESULTS_SEARCH_2_PARAMETERS_MS_AUTO_CALIBRATION_OUT_squareroot</t>
  </si>
  <si>
    <t>RESULTS_SEARCH_2_PARAMETERS_MSMS_AUTO_CALIBRATION_OUT_avres</t>
  </si>
  <si>
    <t>RESULTS_SEARCH_2_PARAMETERS_MSMS_AUTO_CALIBRATION_OUT_c0</t>
  </si>
  <si>
    <t>RESULTS_SEARCH_2_PARAMETERS_MSMS_AUTO_CALIBRATION_OUT_c1minus1</t>
  </si>
  <si>
    <t>RESULTS_SEARCH_2_PARAMETERS_MSMS_AUTO_CALIBRATION_OUT_c2</t>
  </si>
  <si>
    <t>RESULTS_SEARCH_2_PARAMETERS_MSMS_AUTO_CALIBRATION_OUT_file</t>
  </si>
  <si>
    <t>RESULTS_SEARCH_2_PARAMETERS_MSMS_AUTO_CALIBRATION_OUT_partnumber</t>
  </si>
  <si>
    <t>RESULTS_SEARCH_2_PARAMETERS_MSMS_AUTO_CALIBRATION_OUT_polyorder</t>
  </si>
  <si>
    <t>RESULTS_SEARCH_2_PARAMETERS_MSMS_AUTO_CALIBRATION_OUT_sample</t>
  </si>
  <si>
    <t>RESULTS_SEARCH_2_PARAMETERS_MSMS_AUTO_CALIBRATION_OUT_squareroot</t>
  </si>
  <si>
    <t>RESULTS_SEARCH_2_PARAMETERS_MAX_PRECURSORS_FRAGLET</t>
  </si>
  <si>
    <t>RESULTS_SEARCH_2_PARAMETERS_MAX_PRECURSORS_TAGLET</t>
  </si>
  <si>
    <t>RESULTS_SEARCH_2_PARAMETERS_PRECURSORS_DR_FRAGLET</t>
  </si>
  <si>
    <t>RESULTS_SEARCH_2_PARAMETERS_PRECURSORS_DR_TAGLET</t>
  </si>
  <si>
    <t>RESULTS_SEARCH_2_PARAMETERS_DEFAULT_CHARGE_STATE_1_charge</t>
  </si>
  <si>
    <t>RESULTS_SEARCH_2_PARAMETERS_DEFAULT_CHARGE_STATE_1_probability</t>
  </si>
  <si>
    <t>RESULTS_SEARCH_2_PARAMETERS_DEFAULT_CHARGE_STATE_2_charge</t>
  </si>
  <si>
    <t>RESULTS_SEARCH_2_PARAMETERS_DEFAULT_CHARGE_STATE_2_probability</t>
  </si>
  <si>
    <t>RESULTS_SEARCH_2_PARAMETERS_DEFAULT_CHARGE_STATE_3_charge</t>
  </si>
  <si>
    <t>RESULTS_SEARCH_2_PARAMETERS_DEFAULT_CHARGE_STATE_3_probability</t>
  </si>
  <si>
    <t>RESULTS_SEARCH_2_PARAMETERS_VERSION</t>
  </si>
  <si>
    <t>RESULTS_SEARCH_2_PARAMETERS_PARAGON_VERSION</t>
  </si>
  <si>
    <t>RESULTS_SEARCH_2_PARAMETERS_APPLICATION</t>
  </si>
  <si>
    <t>RESULTS_SEARCH_2_PARAMETERS_PROGROUP_alternativedispositionmaximumfoldprobabilitydrop</t>
  </si>
  <si>
    <t>RESULTS_SEARCH_2_PARAMETERS_PROGROUP_alternativedispositionmaximumfoldscoredrop</t>
  </si>
  <si>
    <t>RESULTS_SEARCH_2_PARAMETERS_PROGROUP_autodiscordantpeptidethreshold</t>
  </si>
  <si>
    <t>RESULTS_SEARCH_2_PARAMETERS_PROGROUP_bayesconfidencecalclulation</t>
  </si>
  <si>
    <t>RESULTS_SEARCH_2_PARAMETERS_PROGROUP_calibrateconfidence</t>
  </si>
  <si>
    <t>RESULTS_SEARCH_2_PARAMETERS_PROGROUP_compresspeptides</t>
  </si>
  <si>
    <t>RESULTS_SEARCH_2_PARAMETERS_PROGROUP_confidencepercentthresholdforexcludingothersfromquant</t>
  </si>
  <si>
    <t>RESULTS_SEARCH_2_PARAMETERS_PROGROUP_confidencepercentthresholdforincludingselfinquant</t>
  </si>
  <si>
    <t>RESULTS_SEARCH_2_PARAMETERS_PROGROUP_donotstoremspeaklists</t>
  </si>
  <si>
    <t>RESULTS_SEARCH_2_PARAMETERS_PROGROUP_fasta</t>
  </si>
  <si>
    <t>RESULTS_SEARCH_2_PARAMETERS_PROGROUP_featuregroupminpepconf</t>
  </si>
  <si>
    <t>RESULTS_SEARCH_2_PARAMETERS_PROGROUP_featuregroupminups</t>
  </si>
  <si>
    <t>RESULTS_SEARCH_2_PARAMETERS_PROGROUP_focusingintersection</t>
  </si>
  <si>
    <t>RESULTS_SEARCH_2_PARAMETERS_PROGROUP_focusingminimummatchconfidence</t>
  </si>
  <si>
    <t>RESULTS_SEARCH_2_PARAMETERS_PROGROUP_focusingminunusedprotscore</t>
  </si>
  <si>
    <t>RESULTS_SEARCH_2_PARAMETERS_PROGROUP_focusingsubsetcutoff</t>
  </si>
  <si>
    <t>RESULTS_SEARCH_2_PARAMETERS_PROGROUP_intersection</t>
  </si>
  <si>
    <t>RESULTS_SEARCH_2_PARAMETERS_PROGROUP_minimummatchconfidencecutoff</t>
  </si>
  <si>
    <t>RESULTS_SEARCH_2_PARAMETERS_PROGROUP_minunusedprotscore</t>
  </si>
  <si>
    <t>RESULTS_SEARCH_2_PARAMETERS_PROGROUP_subsetcutoff</t>
  </si>
  <si>
    <t>RESULTS_SEARCH_2_PARAMETERS_PROGROUP_uniprotservicehttpssupported</t>
  </si>
  <si>
    <t>RESULTS_SEARCH_2_PARAMETERS_PROGROUP_unusedprotscorethresholdforexcludingothersfromquant</t>
  </si>
  <si>
    <t>RESULTS_SEARCH_2_PARAMETERS_PEAKLIST_count</t>
  </si>
  <si>
    <t>RESULTS_SEARCH_2_PARAMETERS_PEAKLIST_filenumber</t>
  </si>
  <si>
    <t>RESULTS_SEARCH_2_PARAMETERS_PEAKLIST_original_count</t>
  </si>
  <si>
    <t>RESULTS_SEARCH_2_PARAMETERS_PEAKLIST_originalfilename</t>
  </si>
  <si>
    <t>RESULTS_SEARCH_2_PARAMETERS_PEAKLIST_partnumber</t>
  </si>
  <si>
    <t>RESULTS_SEARCH_2_PARAMETERS_QUANT_TYPE_background_correction</t>
  </si>
  <si>
    <t>RESULTS_SEARCH_2_PARAMETERS_QUANT_TYPE_bias_correction</t>
  </si>
  <si>
    <t>RESULTS_SEARCH_2_PARAMETERS_QUANT_TYPE_keep_extreme_peptides_over_fraction</t>
  </si>
  <si>
    <t>RESULTS_SEARCH_2_PARAMETERS_QUANT_TYPE_low_confidence_check</t>
  </si>
  <si>
    <t>RESULTS_SEARCH_2_PARAMETERS_QUANT_TYPE_low_intensity_check</t>
  </si>
  <si>
    <t>RESULTS_SEARCH_2_PARAMETERS_QUANT_TYPE_median_statistic</t>
  </si>
  <si>
    <t>RESULTS_SEARCH_2_PARAMETERS_QUANT_TYPE_mod_check</t>
  </si>
  <si>
    <t>RESULTS_SEARCH_2_PARAMETERS_QUANT_TYPE_quant_threshold</t>
  </si>
  <si>
    <t>RESULTS_SEARCH_2_PARAMETERS_QUANT_TYPE_quant_threshold_sn</t>
  </si>
  <si>
    <t>RESULTS_SEARCH_2_PARAMETERS_QUANT_TYPE_separate_searches</t>
  </si>
  <si>
    <t>RESULTS_SEARCH_2_PARAMETERS_QUANT_TYPE_shared_msms_check</t>
  </si>
  <si>
    <t>RESULTS_SEARCH_2_PARAMETERS_PARAGON_METHOD_SETTINGS_UI_SAMPLE_TYPE</t>
  </si>
  <si>
    <t>RESULTS_SEARCH_2_PARAMETERS_PARAGON_METHOD_SETTINGS_UI_CYS_ALKYLATION</t>
  </si>
  <si>
    <t>RESULTS_SEARCH_2_PARAMETERS_PARAGON_METHOD_SETTINGS_UI_DIGESTION</t>
  </si>
  <si>
    <t>RESULTS_SEARCH_2_PARAMETERS_PARAGON_METHOD_SETTINGS_UI_SPECIAL_FACTOR</t>
  </si>
  <si>
    <t>RESULTS_SEARCH_2_PARAMETERS_PARAGON_METHOD_SETTINGS_UI_INSTRUMENT</t>
  </si>
  <si>
    <t>RESULTS_SEARCH_2_PARAMETERS_PARAGON_METHOD_SETTINGS_UI_SEARCH_EFFORT</t>
  </si>
  <si>
    <t>RESULTS_SEARCH_2_PARAMETERS_PARAGON_METHOD_SETTINGS_UI_ID_FOCUS</t>
  </si>
  <si>
    <t>RESULTS_SEARCH_2_PARAMETERS_PARAGON_METHOD_SETTINGS_UI_USER_NAME</t>
  </si>
  <si>
    <t>RESULTS_SEARCH_2_PARAMETERS_PARAGON_METHOD_SETTINGS_UI_MACHINE_NAME</t>
  </si>
  <si>
    <t>RESULTS_SEARCH_2_PARAMETERS_PARAGON_METHOD_SETTINGS_UI_SEARCH_ID</t>
  </si>
  <si>
    <t>RESULTS_SEARCH_2_PARAMETERS_PARAGON_METHOD_SETTINGS_UI_START_TIME</t>
  </si>
  <si>
    <t>RESULTS_SEARCH_2_PARAMETERS_PARAGON_METHOD_SETTINGS_UI_MIN_UNUSED_PROTSCORE</t>
  </si>
  <si>
    <t>RESULTS_SEARCH_2_PARAMETERS_PARAGON_METHOD_SETTINGS_UI_PSPEP</t>
  </si>
  <si>
    <t>RESULTS_SEARCH_3_time_cpu</t>
  </si>
  <si>
    <t>RESULTS_SEARCH_3_time_duration</t>
  </si>
  <si>
    <t>RESULTS_SEARCH_3_version</t>
  </si>
  <si>
    <t>RESULTS_SEARCH_3_xml:id</t>
  </si>
  <si>
    <t>SEARCH:1:638150915185208226_1</t>
  </si>
  <si>
    <t>RESULTS_SEARCH_3_PARAMETERS_chemical_data_edited</t>
  </si>
  <si>
    <t>RESULTS_SEARCH_3_PARAMETERS_do_multiprecursor_search</t>
  </si>
  <si>
    <t>RESULTS_SEARCH_3_PARAMETERS_do_reverse_search</t>
  </si>
  <si>
    <t>RESULTS_SEARCH_3_PARAMETERS_max_quant_labels</t>
  </si>
  <si>
    <t>RESULTS_SEARCH_3_PARAMETERS_maxresults</t>
  </si>
  <si>
    <t>RESULTS_SEARCH_3_PARAMETERS_separate_searches</t>
  </si>
  <si>
    <t>RESULTS_SEARCH_3_PARAMETERS_MSTOLERANCE_type</t>
  </si>
  <si>
    <t>RESULTS_SEARCH_3_PARAMETERS_MSTOLERANCE_value</t>
  </si>
  <si>
    <t>RESULTS_SEARCH_3_PARAMETERS_MSMSTOLERANCE_type</t>
  </si>
  <si>
    <t>RESULTS_SEARCH_3_PARAMETERS_MSMSTOLERANCE_value</t>
  </si>
  <si>
    <t>RESULTS_SEARCH_3_PARAMETERS_MS_STANDARD_DEVIATION_type</t>
  </si>
  <si>
    <t>RESULTS_SEARCH_3_PARAMETERS_MS_STANDARD_DEVIATION_value</t>
  </si>
  <si>
    <t>RESULTS_SEARCH_3_PARAMETERS_MSMS_STANDARD_DEVIATION_type</t>
  </si>
  <si>
    <t>RESULTS_SEARCH_3_PARAMETERS_MSMS_STANDARD_DEVIATION_value</t>
  </si>
  <si>
    <t>RESULTS_SEARCH_3_PARAMETERS_FASTA_filename</t>
  </si>
  <si>
    <t>RESULTS_SEARCH_3_PARAMETERS_AUTO_CALIBRATION_ms</t>
  </si>
  <si>
    <t>RESULTS_SEARCH_3_PARAMETERS_AUTO_CALIBRATION_msexport</t>
  </si>
  <si>
    <t>RESULTS_SEARCH_3_PARAMETERS_AUTO_CALIBRATION_msms</t>
  </si>
  <si>
    <t>RESULTS_SEARCH_3_PARAMETERS_AUTO_CALIBRATION_msmstolsdratio</t>
  </si>
  <si>
    <t>RESULTS_SEARCH_3_PARAMETERS_AUTO_CALIBRATION_mstolsdratio</t>
  </si>
  <si>
    <t>RESULTS_SEARCH_3_PARAMETERS_AUTO_CALIBRATION_squareroot</t>
  </si>
  <si>
    <t>RESULTS_SEARCH_3_PARAMETERS_AUTO_CALIBRATION_type</t>
  </si>
  <si>
    <t>RESULTS_SEARCH_3_PARAMETERS_AUTO_CALIBRATION_MCP_d_s_s_f</t>
  </si>
  <si>
    <t>RESULTS_SEARCH_3_PARAMETERS_AUTO_CALIBRATION_MCP_d_s_w_f</t>
  </si>
  <si>
    <t>RESULTS_SEARCH_3_PARAMETERS_AUTO_CALIBRATION_MCP_m_f_r_mbc</t>
  </si>
  <si>
    <t>RESULTS_SEARCH_3_PARAMETERS_AUTO_CALIBRATION_MCP_m_m_c</t>
  </si>
  <si>
    <t>RESULTS_SEARCH_3_PARAMETERS_AUTO_CALIBRATION_MCP_m_m_f_s</t>
  </si>
  <si>
    <t>RESULTS_SEARCH_3_PARAMETERS_AUTO_CALIBRATION_MCP_m_m_p_f</t>
  </si>
  <si>
    <t>RESULTS_SEARCH_3_PARAMETERS_AUTO_CALIBRATION_MCP_m_m_p_rms_f</t>
  </si>
  <si>
    <t>RESULTS_SEARCH_3_PARAMETERS_AUTO_CALIBRATION_MCP_m_p_t_f</t>
  </si>
  <si>
    <t>RESULTS_SEARCH_3_PARAMETERS_AUTO_CALIBRATION_MCP_m_r_h_n_b</t>
  </si>
  <si>
    <t>RESULTS_SEARCH_3_PARAMETERS_AUTO_CALIBRATION_MCP_m_z_n_s</t>
  </si>
  <si>
    <t>RESULTS_SEARCH_3_PARAMETERS_AUTO_CALIBRATION_MCP_m_z_s_mn_f_r</t>
  </si>
  <si>
    <t>RESULTS_SEARCH_3_PARAMETERS_AUTO_CALIBRATION_MCP_m_z_s_mx_f_r</t>
  </si>
  <si>
    <t>RESULTS_SEARCH_3_PARAMETERS_MS_AUTO_CALIBRATION_OUT_avres</t>
  </si>
  <si>
    <t>RESULTS_SEARCH_3_PARAMETERS_MS_AUTO_CALIBRATION_OUT_c0</t>
  </si>
  <si>
    <t>RESULTS_SEARCH_3_PARAMETERS_MS_AUTO_CALIBRATION_OUT_c1minus1</t>
  </si>
  <si>
    <t>RESULTS_SEARCH_3_PARAMETERS_MS_AUTO_CALIBRATION_OUT_c2</t>
  </si>
  <si>
    <t>RESULTS_SEARCH_3_PARAMETERS_MS_AUTO_CALIBRATION_OUT_file</t>
  </si>
  <si>
    <t>RESULTS_SEARCH_3_PARAMETERS_MS_AUTO_CALIBRATION_OUT_partnumber</t>
  </si>
  <si>
    <t>RESULTS_SEARCH_3_PARAMETERS_MS_AUTO_CALIBRATION_OUT_polyorder</t>
  </si>
  <si>
    <t>RESULTS_SEARCH_3_PARAMETERS_MS_AUTO_CALIBRATION_OUT_sample</t>
  </si>
  <si>
    <t>RESULTS_SEARCH_3_PARAMETERS_MS_AUTO_CALIBRATION_OUT_squareroot</t>
  </si>
  <si>
    <t>RESULTS_SEARCH_3_PARAMETERS_MSMS_AUTO_CALIBRATION_OUT_avres</t>
  </si>
  <si>
    <t>RESULTS_SEARCH_3_PARAMETERS_MSMS_AUTO_CALIBRATION_OUT_c0</t>
  </si>
  <si>
    <t>RESULTS_SEARCH_3_PARAMETERS_MSMS_AUTO_CALIBRATION_OUT_c1minus1</t>
  </si>
  <si>
    <t>RESULTS_SEARCH_3_PARAMETERS_MSMS_AUTO_CALIBRATION_OUT_c2</t>
  </si>
  <si>
    <t>RESULTS_SEARCH_3_PARAMETERS_MSMS_AUTO_CALIBRATION_OUT_file</t>
  </si>
  <si>
    <t>RESULTS_SEARCH_3_PARAMETERS_MSMS_AUTO_CALIBRATION_OUT_partnumber</t>
  </si>
  <si>
    <t>RESULTS_SEARCH_3_PARAMETERS_MSMS_AUTO_CALIBRATION_OUT_polyorder</t>
  </si>
  <si>
    <t>RESULTS_SEARCH_3_PARAMETERS_MSMS_AUTO_CALIBRATION_OUT_sample</t>
  </si>
  <si>
    <t>RESULTS_SEARCH_3_PARAMETERS_MSMS_AUTO_CALIBRATION_OUT_squareroot</t>
  </si>
  <si>
    <t>RESULTS_SEARCH_3_PARAMETERS_MAX_PRECURSORS_FRAGLET</t>
  </si>
  <si>
    <t>RESULTS_SEARCH_3_PARAMETERS_MAX_PRECURSORS_TAGLET</t>
  </si>
  <si>
    <t>RESULTS_SEARCH_3_PARAMETERS_PRECURSORS_DR_FRAGLET</t>
  </si>
  <si>
    <t>RESULTS_SEARCH_3_PARAMETERS_PRECURSORS_DR_TAGLET</t>
  </si>
  <si>
    <t>RESULTS_SEARCH_3_PARAMETERS_DEFAULT_CHARGE_STATE_1_charge</t>
  </si>
  <si>
    <t>RESULTS_SEARCH_3_PARAMETERS_DEFAULT_CHARGE_STATE_1_probability</t>
  </si>
  <si>
    <t>RESULTS_SEARCH_3_PARAMETERS_DEFAULT_CHARGE_STATE_2_charge</t>
  </si>
  <si>
    <t>RESULTS_SEARCH_3_PARAMETERS_DEFAULT_CHARGE_STATE_2_probability</t>
  </si>
  <si>
    <t>RESULTS_SEARCH_3_PARAMETERS_DEFAULT_CHARGE_STATE_3_charge</t>
  </si>
  <si>
    <t>RESULTS_SEARCH_3_PARAMETERS_DEFAULT_CHARGE_STATE_3_probability</t>
  </si>
  <si>
    <t>RESULTS_SEARCH_3_PARAMETERS_VERSION</t>
  </si>
  <si>
    <t>RESULTS_SEARCH_3_PARAMETERS_PARAGON_VERSION</t>
  </si>
  <si>
    <t>RESULTS_SEARCH_3_PARAMETERS_APPLICATION</t>
  </si>
  <si>
    <t>RESULTS_SEARCH_3_PARAMETERS_PROGROUP_alternativedispositionmaximumfoldprobabilitydrop</t>
  </si>
  <si>
    <t>RESULTS_SEARCH_3_PARAMETERS_PROGROUP_alternativedispositionmaximumfoldscoredrop</t>
  </si>
  <si>
    <t>RESULTS_SEARCH_3_PARAMETERS_PROGROUP_autodiscordantpeptidethreshold</t>
  </si>
  <si>
    <t>RESULTS_SEARCH_3_PARAMETERS_PROGROUP_bayesconfidencecalclulation</t>
  </si>
  <si>
    <t>RESULTS_SEARCH_3_PARAMETERS_PROGROUP_calibrateconfidence</t>
  </si>
  <si>
    <t>RESULTS_SEARCH_3_PARAMETERS_PROGROUP_compresspeptides</t>
  </si>
  <si>
    <t>RESULTS_SEARCH_3_PARAMETERS_PROGROUP_confidencepercentthresholdforexcludingothersfromquant</t>
  </si>
  <si>
    <t>RESULTS_SEARCH_3_PARAMETERS_PROGROUP_confidencepercentthresholdforincludingselfinquant</t>
  </si>
  <si>
    <t>RESULTS_SEARCH_3_PARAMETERS_PROGROUP_donotstoremspeaklists</t>
  </si>
  <si>
    <t>RESULTS_SEARCH_3_PARAMETERS_PROGROUP_fasta</t>
  </si>
  <si>
    <t>RESULTS_SEARCH_3_PARAMETERS_PROGROUP_featuregroupminpepconf</t>
  </si>
  <si>
    <t>RESULTS_SEARCH_3_PARAMETERS_PROGROUP_featuregroupminups</t>
  </si>
  <si>
    <t>RESULTS_SEARCH_3_PARAMETERS_PROGROUP_focusingintersection</t>
  </si>
  <si>
    <t>RESULTS_SEARCH_3_PARAMETERS_PROGROUP_focusingminimummatchconfidence</t>
  </si>
  <si>
    <t>RESULTS_SEARCH_3_PARAMETERS_PROGROUP_focusingminunusedprotscore</t>
  </si>
  <si>
    <t>RESULTS_SEARCH_3_PARAMETERS_PROGROUP_focusingsubsetcutoff</t>
  </si>
  <si>
    <t>RESULTS_SEARCH_3_PARAMETERS_PROGROUP_intersection</t>
  </si>
  <si>
    <t>RESULTS_SEARCH_3_PARAMETERS_PROGROUP_minimummatchconfidencecutoff</t>
  </si>
  <si>
    <t>RESULTS_SEARCH_3_PARAMETERS_PROGROUP_minunusedprotscore</t>
  </si>
  <si>
    <t>RESULTS_SEARCH_3_PARAMETERS_PROGROUP_subsetcutoff</t>
  </si>
  <si>
    <t>RESULTS_SEARCH_3_PARAMETERS_PROGROUP_uniprotservicehttpssupported</t>
  </si>
  <si>
    <t>RESULTS_SEARCH_3_PARAMETERS_PROGROUP_unusedprotscorethresholdforexcludingothersfromquant</t>
  </si>
  <si>
    <t>RESULTS_SEARCH_3_PARAMETERS_PEAKLIST_count</t>
  </si>
  <si>
    <t>RESULTS_SEARCH_3_PARAMETERS_PEAKLIST_filenumber</t>
  </si>
  <si>
    <t>RESULTS_SEARCH_3_PARAMETERS_PEAKLIST_original_count</t>
  </si>
  <si>
    <t>RESULTS_SEARCH_3_PARAMETERS_PEAKLIST_originalfilename</t>
  </si>
  <si>
    <t>D:\Data 6600plus\23021_DDA\HG_HI_2.wiff</t>
  </si>
  <si>
    <t>RESULTS_SEARCH_3_PARAMETERS_PEAKLIST_partnumber</t>
  </si>
  <si>
    <t>RESULTS_SEARCH_3_PARAMETERS_QUANT_TYPE_background_correction</t>
  </si>
  <si>
    <t>RESULTS_SEARCH_3_PARAMETERS_QUANT_TYPE_bias_correction</t>
  </si>
  <si>
    <t>RESULTS_SEARCH_3_PARAMETERS_QUANT_TYPE_keep_extreme_peptides_over_fraction</t>
  </si>
  <si>
    <t>RESULTS_SEARCH_3_PARAMETERS_QUANT_TYPE_low_confidence_check</t>
  </si>
  <si>
    <t>RESULTS_SEARCH_3_PARAMETERS_QUANT_TYPE_low_intensity_check</t>
  </si>
  <si>
    <t>RESULTS_SEARCH_3_PARAMETERS_QUANT_TYPE_median_statistic</t>
  </si>
  <si>
    <t>RESULTS_SEARCH_3_PARAMETERS_QUANT_TYPE_mod_check</t>
  </si>
  <si>
    <t>RESULTS_SEARCH_3_PARAMETERS_QUANT_TYPE_quant_threshold</t>
  </si>
  <si>
    <t>RESULTS_SEARCH_3_PARAMETERS_QUANT_TYPE_quant_threshold_sn</t>
  </si>
  <si>
    <t>RESULTS_SEARCH_3_PARAMETERS_QUANT_TYPE_separate_searches</t>
  </si>
  <si>
    <t>RESULTS_SEARCH_3_PARAMETERS_QUANT_TYPE_shared_msms_check</t>
  </si>
  <si>
    <t>RESULTS_SEARCH_3_PARAMETERS_PARAGON_METHOD_SETTINGS_UI_SAMPLE_TYPE</t>
  </si>
  <si>
    <t>RESULTS_SEARCH_3_PARAMETERS_PARAGON_METHOD_SETTINGS_UI_CYS_ALKYLATION</t>
  </si>
  <si>
    <t>RESULTS_SEARCH_3_PARAMETERS_PARAGON_METHOD_SETTINGS_UI_DIGESTION</t>
  </si>
  <si>
    <t>RESULTS_SEARCH_3_PARAMETERS_PARAGON_METHOD_SETTINGS_UI_SPECIAL_FACTOR</t>
  </si>
  <si>
    <t>RESULTS_SEARCH_3_PARAMETERS_PARAGON_METHOD_SETTINGS_UI_INSTRUMENT</t>
  </si>
  <si>
    <t>RESULTS_SEARCH_3_PARAMETERS_PARAGON_METHOD_SETTINGS_UI_SEARCH_EFFORT</t>
  </si>
  <si>
    <t>RESULTS_SEARCH_3_PARAMETERS_PARAGON_METHOD_SETTINGS_UI_ID_FOCUS</t>
  </si>
  <si>
    <t>RESULTS_SEARCH_3_PARAMETERS_PARAGON_METHOD_SETTINGS_UI_USER_NAME</t>
  </si>
  <si>
    <t>RESULTS_SEARCH_3_PARAMETERS_PARAGON_METHOD_SETTINGS_UI_MACHINE_NAME</t>
  </si>
  <si>
    <t>RESULTS_SEARCH_3_PARAMETERS_PARAGON_METHOD_SETTINGS_UI_SEARCH_ID</t>
  </si>
  <si>
    <t>RESULTS_SEARCH_3_PARAMETERS_PARAGON_METHOD_SETTINGS_UI_START_TIME</t>
  </si>
  <si>
    <t>RESULTS_SEARCH_3_PARAMETERS_PARAGON_METHOD_SETTINGS_UI_MIN_UNUSED_PROTSCORE</t>
  </si>
  <si>
    <t>RESULTS_SEARCH_3_PARAMETERS_PARAGON_METHOD_SETTINGS_UI_PSPEP</t>
  </si>
  <si>
    <t>RESULTS_SEARCH_4_time_cpu</t>
  </si>
  <si>
    <t>RESULTS_SEARCH_4_time_duration</t>
  </si>
  <si>
    <t>RESULTS_SEARCH_4_version</t>
  </si>
  <si>
    <t>RESULTS_SEARCH_4_xml:id</t>
  </si>
  <si>
    <t>SEARCH:2:638150915185208226_1</t>
  </si>
  <si>
    <t>RESULTS_SEARCH_4_PARAMETERS_chemical_data_edited</t>
  </si>
  <si>
    <t>RESULTS_SEARCH_4_PARAMETERS_do_multiprecursor_search</t>
  </si>
  <si>
    <t>RESULTS_SEARCH_4_PARAMETERS_do_reverse_search</t>
  </si>
  <si>
    <t>RESULTS_SEARCH_4_PARAMETERS_max_quant_labels</t>
  </si>
  <si>
    <t>RESULTS_SEARCH_4_PARAMETERS_maxresults</t>
  </si>
  <si>
    <t>RESULTS_SEARCH_4_PARAMETERS_separate_searches</t>
  </si>
  <si>
    <t>RESULTS_SEARCH_4_PARAMETERS_MSTOLERANCE_type</t>
  </si>
  <si>
    <t>RESULTS_SEARCH_4_PARAMETERS_MSTOLERANCE_value</t>
  </si>
  <si>
    <t>RESULTS_SEARCH_4_PARAMETERS_MSMSTOLERANCE_type</t>
  </si>
  <si>
    <t>RESULTS_SEARCH_4_PARAMETERS_MSMSTOLERANCE_value</t>
  </si>
  <si>
    <t>RESULTS_SEARCH_4_PARAMETERS_MS_STANDARD_DEVIATION_type</t>
  </si>
  <si>
    <t>RESULTS_SEARCH_4_PARAMETERS_MS_STANDARD_DEVIATION_value</t>
  </si>
  <si>
    <t>RESULTS_SEARCH_4_PARAMETERS_MSMS_STANDARD_DEVIATION_type</t>
  </si>
  <si>
    <t>RESULTS_SEARCH_4_PARAMETERS_MSMS_STANDARD_DEVIATION_value</t>
  </si>
  <si>
    <t>RESULTS_SEARCH_4_PARAMETERS_FASTA_filename</t>
  </si>
  <si>
    <t>RESULTS_SEARCH_4_PARAMETERS_AUTO_CALIBRATION_ms</t>
  </si>
  <si>
    <t>RESULTS_SEARCH_4_PARAMETERS_AUTO_CALIBRATION_msexport</t>
  </si>
  <si>
    <t>RESULTS_SEARCH_4_PARAMETERS_AUTO_CALIBRATION_msms</t>
  </si>
  <si>
    <t>RESULTS_SEARCH_4_PARAMETERS_AUTO_CALIBRATION_msmstolsdratio</t>
  </si>
  <si>
    <t>RESULTS_SEARCH_4_PARAMETERS_AUTO_CALIBRATION_mstolsdratio</t>
  </si>
  <si>
    <t>RESULTS_SEARCH_4_PARAMETERS_AUTO_CALIBRATION_squareroot</t>
  </si>
  <si>
    <t>RESULTS_SEARCH_4_PARAMETERS_AUTO_CALIBRATION_type</t>
  </si>
  <si>
    <t>RESULTS_SEARCH_4_PARAMETERS_AUTO_CALIBRATION_MCP_d_s_s_f</t>
  </si>
  <si>
    <t>RESULTS_SEARCH_4_PARAMETERS_AUTO_CALIBRATION_MCP_d_s_w_f</t>
  </si>
  <si>
    <t>RESULTS_SEARCH_4_PARAMETERS_AUTO_CALIBRATION_MCP_m_f_r_mbc</t>
  </si>
  <si>
    <t>RESULTS_SEARCH_4_PARAMETERS_AUTO_CALIBRATION_MCP_m_m_c</t>
  </si>
  <si>
    <t>RESULTS_SEARCH_4_PARAMETERS_AUTO_CALIBRATION_MCP_m_m_f_s</t>
  </si>
  <si>
    <t>RESULTS_SEARCH_4_PARAMETERS_AUTO_CALIBRATION_MCP_m_m_p_f</t>
  </si>
  <si>
    <t>RESULTS_SEARCH_4_PARAMETERS_AUTO_CALIBRATION_MCP_m_m_p_rms_f</t>
  </si>
  <si>
    <t>RESULTS_SEARCH_4_PARAMETERS_AUTO_CALIBRATION_MCP_m_p_t_f</t>
  </si>
  <si>
    <t>RESULTS_SEARCH_4_PARAMETERS_AUTO_CALIBRATION_MCP_m_r_h_n_b</t>
  </si>
  <si>
    <t>RESULTS_SEARCH_4_PARAMETERS_AUTO_CALIBRATION_MCP_m_z_n_s</t>
  </si>
  <si>
    <t>RESULTS_SEARCH_4_PARAMETERS_AUTO_CALIBRATION_MCP_m_z_s_mn_f_r</t>
  </si>
  <si>
    <t>RESULTS_SEARCH_4_PARAMETERS_AUTO_CALIBRATION_MCP_m_z_s_mx_f_r</t>
  </si>
  <si>
    <t>RESULTS_SEARCH_4_PARAMETERS_MS_AUTO_CALIBRATION_OUT_avres</t>
  </si>
  <si>
    <t>RESULTS_SEARCH_4_PARAMETERS_MS_AUTO_CALIBRATION_OUT_c0</t>
  </si>
  <si>
    <t>RESULTS_SEARCH_4_PARAMETERS_MS_AUTO_CALIBRATION_OUT_c1minus1</t>
  </si>
  <si>
    <t>RESULTS_SEARCH_4_PARAMETERS_MS_AUTO_CALIBRATION_OUT_c2</t>
  </si>
  <si>
    <t>RESULTS_SEARCH_4_PARAMETERS_MS_AUTO_CALIBRATION_OUT_file</t>
  </si>
  <si>
    <t>RESULTS_SEARCH_4_PARAMETERS_MS_AUTO_CALIBRATION_OUT_partnumber</t>
  </si>
  <si>
    <t>RESULTS_SEARCH_4_PARAMETERS_MS_AUTO_CALIBRATION_OUT_polyorder</t>
  </si>
  <si>
    <t>RESULTS_SEARCH_4_PARAMETERS_MS_AUTO_CALIBRATION_OUT_sample</t>
  </si>
  <si>
    <t>RESULTS_SEARCH_4_PARAMETERS_MS_AUTO_CALIBRATION_OUT_squareroot</t>
  </si>
  <si>
    <t>RESULTS_SEARCH_4_PARAMETERS_MSMS_AUTO_CALIBRATION_OUT_avres</t>
  </si>
  <si>
    <t>RESULTS_SEARCH_4_PARAMETERS_MSMS_AUTO_CALIBRATION_OUT_c0</t>
  </si>
  <si>
    <t>RESULTS_SEARCH_4_PARAMETERS_MSMS_AUTO_CALIBRATION_OUT_c1minus1</t>
  </si>
  <si>
    <t>RESULTS_SEARCH_4_PARAMETERS_MSMS_AUTO_CALIBRATION_OUT_c2</t>
  </si>
  <si>
    <t>RESULTS_SEARCH_4_PARAMETERS_MSMS_AUTO_CALIBRATION_OUT_file</t>
  </si>
  <si>
    <t>RESULTS_SEARCH_4_PARAMETERS_MSMS_AUTO_CALIBRATION_OUT_partnumber</t>
  </si>
  <si>
    <t>RESULTS_SEARCH_4_PARAMETERS_MSMS_AUTO_CALIBRATION_OUT_polyorder</t>
  </si>
  <si>
    <t>RESULTS_SEARCH_4_PARAMETERS_MSMS_AUTO_CALIBRATION_OUT_sample</t>
  </si>
  <si>
    <t>RESULTS_SEARCH_4_PARAMETERS_MSMS_AUTO_CALIBRATION_OUT_squareroot</t>
  </si>
  <si>
    <t>RESULTS_SEARCH_4_PARAMETERS_MAX_PRECURSORS_FRAGLET</t>
  </si>
  <si>
    <t>RESULTS_SEARCH_4_PARAMETERS_MAX_PRECURSORS_TAGLET</t>
  </si>
  <si>
    <t>RESULTS_SEARCH_4_PARAMETERS_PRECURSORS_DR_FRAGLET</t>
  </si>
  <si>
    <t>RESULTS_SEARCH_4_PARAMETERS_PRECURSORS_DR_TAGLET</t>
  </si>
  <si>
    <t>RESULTS_SEARCH_4_PARAMETERS_DEFAULT_CHARGE_STATE_1_charge</t>
  </si>
  <si>
    <t>RESULTS_SEARCH_4_PARAMETERS_DEFAULT_CHARGE_STATE_1_probability</t>
  </si>
  <si>
    <t>RESULTS_SEARCH_4_PARAMETERS_DEFAULT_CHARGE_STATE_2_charge</t>
  </si>
  <si>
    <t>RESULTS_SEARCH_4_PARAMETERS_DEFAULT_CHARGE_STATE_2_probability</t>
  </si>
  <si>
    <t>RESULTS_SEARCH_4_PARAMETERS_DEFAULT_CHARGE_STATE_3_charge</t>
  </si>
  <si>
    <t>RESULTS_SEARCH_4_PARAMETERS_DEFAULT_CHARGE_STATE_3_probability</t>
  </si>
  <si>
    <t>RESULTS_SEARCH_4_PARAMETERS_VERSION</t>
  </si>
  <si>
    <t>RESULTS_SEARCH_4_PARAMETERS_PARAGON_VERSION</t>
  </si>
  <si>
    <t>RESULTS_SEARCH_4_PARAMETERS_APPLICATION</t>
  </si>
  <si>
    <t>RESULTS_SEARCH_4_PARAMETERS_PROGROUP_alternativedispositionmaximumfoldprobabilitydrop</t>
  </si>
  <si>
    <t>RESULTS_SEARCH_4_PARAMETERS_PROGROUP_alternativedispositionmaximumfoldscoredrop</t>
  </si>
  <si>
    <t>RESULTS_SEARCH_4_PARAMETERS_PROGROUP_autodiscordantpeptidethreshold</t>
  </si>
  <si>
    <t>RESULTS_SEARCH_4_PARAMETERS_PROGROUP_bayesconfidencecalclulation</t>
  </si>
  <si>
    <t>RESULTS_SEARCH_4_PARAMETERS_PROGROUP_calibrateconfidence</t>
  </si>
  <si>
    <t>RESULTS_SEARCH_4_PARAMETERS_PROGROUP_compresspeptides</t>
  </si>
  <si>
    <t>RESULTS_SEARCH_4_PARAMETERS_PROGROUP_confidencepercentthresholdforexcludingothersfromquant</t>
  </si>
  <si>
    <t>RESULTS_SEARCH_4_PARAMETERS_PROGROUP_confidencepercentthresholdforincludingselfinquant</t>
  </si>
  <si>
    <t>RESULTS_SEARCH_4_PARAMETERS_PROGROUP_donotstoremspeaklists</t>
  </si>
  <si>
    <t>RESULTS_SEARCH_4_PARAMETERS_PROGROUP_fasta</t>
  </si>
  <si>
    <t>RESULTS_SEARCH_4_PARAMETERS_PROGROUP_featuregroupminpepconf</t>
  </si>
  <si>
    <t>RESULTS_SEARCH_4_PARAMETERS_PROGROUP_featuregroupminups</t>
  </si>
  <si>
    <t>RESULTS_SEARCH_4_PARAMETERS_PROGROUP_focusingintersection</t>
  </si>
  <si>
    <t>RESULTS_SEARCH_4_PARAMETERS_PROGROUP_focusingminimummatchconfidence</t>
  </si>
  <si>
    <t>RESULTS_SEARCH_4_PARAMETERS_PROGROUP_focusingminunusedprotscore</t>
  </si>
  <si>
    <t>RESULTS_SEARCH_4_PARAMETERS_PROGROUP_focusingsubsetcutoff</t>
  </si>
  <si>
    <t>RESULTS_SEARCH_4_PARAMETERS_PROGROUP_intersection</t>
  </si>
  <si>
    <t>RESULTS_SEARCH_4_PARAMETERS_PROGROUP_minimummatchconfidencecutoff</t>
  </si>
  <si>
    <t>RESULTS_SEARCH_4_PARAMETERS_PROGROUP_minunusedprotscore</t>
  </si>
  <si>
    <t>RESULTS_SEARCH_4_PARAMETERS_PROGROUP_subsetcutoff</t>
  </si>
  <si>
    <t>RESULTS_SEARCH_4_PARAMETERS_PROGROUP_uniprotservicehttpssupported</t>
  </si>
  <si>
    <t>RESULTS_SEARCH_4_PARAMETERS_PROGROUP_unusedprotscorethresholdforexcludingothersfromquant</t>
  </si>
  <si>
    <t>RESULTS_SEARCH_4_PARAMETERS_PEAKLIST_count</t>
  </si>
  <si>
    <t>RESULTS_SEARCH_4_PARAMETERS_PEAKLIST_filenumber</t>
  </si>
  <si>
    <t>RESULTS_SEARCH_4_PARAMETERS_PEAKLIST_original_count</t>
  </si>
  <si>
    <t>RESULTS_SEARCH_4_PARAMETERS_PEAKLIST_originalfilename</t>
  </si>
  <si>
    <t>RESULTS_SEARCH_4_PARAMETERS_PEAKLIST_partnumber</t>
  </si>
  <si>
    <t>RESULTS_SEARCH_4_PARAMETERS_QUANT_TYPE_background_correction</t>
  </si>
  <si>
    <t>RESULTS_SEARCH_4_PARAMETERS_QUANT_TYPE_bias_correction</t>
  </si>
  <si>
    <t>RESULTS_SEARCH_4_PARAMETERS_QUANT_TYPE_keep_extreme_peptides_over_fraction</t>
  </si>
  <si>
    <t>RESULTS_SEARCH_4_PARAMETERS_QUANT_TYPE_low_confidence_check</t>
  </si>
  <si>
    <t>RESULTS_SEARCH_4_PARAMETERS_QUANT_TYPE_low_intensity_check</t>
  </si>
  <si>
    <t>RESULTS_SEARCH_4_PARAMETERS_QUANT_TYPE_median_statistic</t>
  </si>
  <si>
    <t>RESULTS_SEARCH_4_PARAMETERS_QUANT_TYPE_mod_check</t>
  </si>
  <si>
    <t>RESULTS_SEARCH_4_PARAMETERS_QUANT_TYPE_quant_threshold</t>
  </si>
  <si>
    <t>RESULTS_SEARCH_4_PARAMETERS_QUANT_TYPE_quant_threshold_sn</t>
  </si>
  <si>
    <t>RESULTS_SEARCH_4_PARAMETERS_QUANT_TYPE_separate_searches</t>
  </si>
  <si>
    <t>RESULTS_SEARCH_4_PARAMETERS_QUANT_TYPE_shared_msms_check</t>
  </si>
  <si>
    <t>RESULTS_SEARCH_4_PARAMETERS_PARAGON_METHOD_SETTINGS_UI_SAMPLE_TYPE</t>
  </si>
  <si>
    <t>RESULTS_SEARCH_4_PARAMETERS_PARAGON_METHOD_SETTINGS_UI_CYS_ALKYLATION</t>
  </si>
  <si>
    <t>RESULTS_SEARCH_4_PARAMETERS_PARAGON_METHOD_SETTINGS_UI_DIGESTION</t>
  </si>
  <si>
    <t>RESULTS_SEARCH_4_PARAMETERS_PARAGON_METHOD_SETTINGS_UI_SPECIAL_FACTOR</t>
  </si>
  <si>
    <t>RESULTS_SEARCH_4_PARAMETERS_PARAGON_METHOD_SETTINGS_UI_INSTRUMENT</t>
  </si>
  <si>
    <t>RESULTS_SEARCH_4_PARAMETERS_PARAGON_METHOD_SETTINGS_UI_SEARCH_EFFORT</t>
  </si>
  <si>
    <t>RESULTS_SEARCH_4_PARAMETERS_PARAGON_METHOD_SETTINGS_UI_ID_FOCUS</t>
  </si>
  <si>
    <t>RESULTS_SEARCH_4_PARAMETERS_PARAGON_METHOD_SETTINGS_UI_USER_NAME</t>
  </si>
  <si>
    <t>RESULTS_SEARCH_4_PARAMETERS_PARAGON_METHOD_SETTINGS_UI_MACHINE_NAME</t>
  </si>
  <si>
    <t>RESULTS_SEARCH_4_PARAMETERS_PARAGON_METHOD_SETTINGS_UI_SEARCH_ID</t>
  </si>
  <si>
    <t>RESULTS_SEARCH_4_PARAMETERS_PARAGON_METHOD_SETTINGS_UI_START_TIME</t>
  </si>
  <si>
    <t>RESULTS_SEARCH_4_PARAMETERS_PARAGON_METHOD_SETTINGS_UI_MIN_UNUSED_PROTSCORE</t>
  </si>
  <si>
    <t>RESULTS_SEARCH_4_PARAMETERS_PARAGON_METHOD_SETTINGS_UI_PSPEP</t>
  </si>
  <si>
    <t>RESULTS_SEARCH_5_time_cpu</t>
  </si>
  <si>
    <t>RESULTS_SEARCH_5_time_duration</t>
  </si>
  <si>
    <t>RESULTS_SEARCH_5_version</t>
  </si>
  <si>
    <t>RESULTS_SEARCH_5_xml:id</t>
  </si>
  <si>
    <t>SEARCH:1:638150915185208226_2</t>
  </si>
  <si>
    <t>RESULTS_SEARCH_5_PARAMETERS_chemical_data_edited</t>
  </si>
  <si>
    <t>RESULTS_SEARCH_5_PARAMETERS_do_multiprecursor_search</t>
  </si>
  <si>
    <t>RESULTS_SEARCH_5_PARAMETERS_do_reverse_search</t>
  </si>
  <si>
    <t>RESULTS_SEARCH_5_PARAMETERS_max_quant_labels</t>
  </si>
  <si>
    <t>RESULTS_SEARCH_5_PARAMETERS_maxresults</t>
  </si>
  <si>
    <t>RESULTS_SEARCH_5_PARAMETERS_separate_searches</t>
  </si>
  <si>
    <t>RESULTS_SEARCH_5_PARAMETERS_MSTOLERANCE_type</t>
  </si>
  <si>
    <t>RESULTS_SEARCH_5_PARAMETERS_MSTOLERANCE_value</t>
  </si>
  <si>
    <t>RESULTS_SEARCH_5_PARAMETERS_MSMSTOLERANCE_type</t>
  </si>
  <si>
    <t>RESULTS_SEARCH_5_PARAMETERS_MSMSTOLERANCE_value</t>
  </si>
  <si>
    <t>RESULTS_SEARCH_5_PARAMETERS_MS_STANDARD_DEVIATION_type</t>
  </si>
  <si>
    <t>RESULTS_SEARCH_5_PARAMETERS_MS_STANDARD_DEVIATION_value</t>
  </si>
  <si>
    <t>RESULTS_SEARCH_5_PARAMETERS_MSMS_STANDARD_DEVIATION_type</t>
  </si>
  <si>
    <t>RESULTS_SEARCH_5_PARAMETERS_MSMS_STANDARD_DEVIATION_value</t>
  </si>
  <si>
    <t>RESULTS_SEARCH_5_PARAMETERS_FASTA_filename</t>
  </si>
  <si>
    <t>RESULTS_SEARCH_5_PARAMETERS_AUTO_CALIBRATION_ms</t>
  </si>
  <si>
    <t>RESULTS_SEARCH_5_PARAMETERS_AUTO_CALIBRATION_msexport</t>
  </si>
  <si>
    <t>RESULTS_SEARCH_5_PARAMETERS_AUTO_CALIBRATION_msms</t>
  </si>
  <si>
    <t>RESULTS_SEARCH_5_PARAMETERS_AUTO_CALIBRATION_msmstolsdratio</t>
  </si>
  <si>
    <t>RESULTS_SEARCH_5_PARAMETERS_AUTO_CALIBRATION_mstolsdratio</t>
  </si>
  <si>
    <t>RESULTS_SEARCH_5_PARAMETERS_AUTO_CALIBRATION_squareroot</t>
  </si>
  <si>
    <t>RESULTS_SEARCH_5_PARAMETERS_AUTO_CALIBRATION_type</t>
  </si>
  <si>
    <t>RESULTS_SEARCH_5_PARAMETERS_AUTO_CALIBRATION_MCP_d_s_s_f</t>
  </si>
  <si>
    <t>RESULTS_SEARCH_5_PARAMETERS_AUTO_CALIBRATION_MCP_d_s_w_f</t>
  </si>
  <si>
    <t>RESULTS_SEARCH_5_PARAMETERS_AUTO_CALIBRATION_MCP_m_f_r_mbc</t>
  </si>
  <si>
    <t>RESULTS_SEARCH_5_PARAMETERS_AUTO_CALIBRATION_MCP_m_m_c</t>
  </si>
  <si>
    <t>RESULTS_SEARCH_5_PARAMETERS_AUTO_CALIBRATION_MCP_m_m_f_s</t>
  </si>
  <si>
    <t>RESULTS_SEARCH_5_PARAMETERS_AUTO_CALIBRATION_MCP_m_m_p_f</t>
  </si>
  <si>
    <t>RESULTS_SEARCH_5_PARAMETERS_AUTO_CALIBRATION_MCP_m_m_p_rms_f</t>
  </si>
  <si>
    <t>RESULTS_SEARCH_5_PARAMETERS_AUTO_CALIBRATION_MCP_m_p_t_f</t>
  </si>
  <si>
    <t>RESULTS_SEARCH_5_PARAMETERS_AUTO_CALIBRATION_MCP_m_r_h_n_b</t>
  </si>
  <si>
    <t>RESULTS_SEARCH_5_PARAMETERS_AUTO_CALIBRATION_MCP_m_z_n_s</t>
  </si>
  <si>
    <t>RESULTS_SEARCH_5_PARAMETERS_AUTO_CALIBRATION_MCP_m_z_s_mn_f_r</t>
  </si>
  <si>
    <t>RESULTS_SEARCH_5_PARAMETERS_AUTO_CALIBRATION_MCP_m_z_s_mx_f_r</t>
  </si>
  <si>
    <t>RESULTS_SEARCH_5_PARAMETERS_MS_AUTO_CALIBRATION_OUT_avres</t>
  </si>
  <si>
    <t>RESULTS_SEARCH_5_PARAMETERS_MS_AUTO_CALIBRATION_OUT_c0</t>
  </si>
  <si>
    <t>RESULTS_SEARCH_5_PARAMETERS_MS_AUTO_CALIBRATION_OUT_c1minus1</t>
  </si>
  <si>
    <t>RESULTS_SEARCH_5_PARAMETERS_MS_AUTO_CALIBRATION_OUT_c2</t>
  </si>
  <si>
    <t>RESULTS_SEARCH_5_PARAMETERS_MS_AUTO_CALIBRATION_OUT_file</t>
  </si>
  <si>
    <t>RESULTS_SEARCH_5_PARAMETERS_MS_AUTO_CALIBRATION_OUT_partnumber</t>
  </si>
  <si>
    <t>RESULTS_SEARCH_5_PARAMETERS_MS_AUTO_CALIBRATION_OUT_polyorder</t>
  </si>
  <si>
    <t>RESULTS_SEARCH_5_PARAMETERS_MS_AUTO_CALIBRATION_OUT_sample</t>
  </si>
  <si>
    <t>RESULTS_SEARCH_5_PARAMETERS_MS_AUTO_CALIBRATION_OUT_squareroot</t>
  </si>
  <si>
    <t>RESULTS_SEARCH_5_PARAMETERS_MSMS_AUTO_CALIBRATION_OUT_avres</t>
  </si>
  <si>
    <t>RESULTS_SEARCH_5_PARAMETERS_MSMS_AUTO_CALIBRATION_OUT_c0</t>
  </si>
  <si>
    <t>RESULTS_SEARCH_5_PARAMETERS_MSMS_AUTO_CALIBRATION_OUT_c1minus1</t>
  </si>
  <si>
    <t>RESULTS_SEARCH_5_PARAMETERS_MSMS_AUTO_CALIBRATION_OUT_c2</t>
  </si>
  <si>
    <t>RESULTS_SEARCH_5_PARAMETERS_MSMS_AUTO_CALIBRATION_OUT_file</t>
  </si>
  <si>
    <t>RESULTS_SEARCH_5_PARAMETERS_MSMS_AUTO_CALIBRATION_OUT_partnumber</t>
  </si>
  <si>
    <t>RESULTS_SEARCH_5_PARAMETERS_MSMS_AUTO_CALIBRATION_OUT_polyorder</t>
  </si>
  <si>
    <t>RESULTS_SEARCH_5_PARAMETERS_MSMS_AUTO_CALIBRATION_OUT_sample</t>
  </si>
  <si>
    <t>RESULTS_SEARCH_5_PARAMETERS_MSMS_AUTO_CALIBRATION_OUT_squareroot</t>
  </si>
  <si>
    <t>RESULTS_SEARCH_5_PARAMETERS_MAX_PRECURSORS_FRAGLET</t>
  </si>
  <si>
    <t>RESULTS_SEARCH_5_PARAMETERS_MAX_PRECURSORS_TAGLET</t>
  </si>
  <si>
    <t>RESULTS_SEARCH_5_PARAMETERS_PRECURSORS_DR_FRAGLET</t>
  </si>
  <si>
    <t>RESULTS_SEARCH_5_PARAMETERS_PRECURSORS_DR_TAGLET</t>
  </si>
  <si>
    <t>RESULTS_SEARCH_5_PARAMETERS_DEFAULT_CHARGE_STATE_1_charge</t>
  </si>
  <si>
    <t>RESULTS_SEARCH_5_PARAMETERS_DEFAULT_CHARGE_STATE_1_probability</t>
  </si>
  <si>
    <t>RESULTS_SEARCH_5_PARAMETERS_DEFAULT_CHARGE_STATE_2_charge</t>
  </si>
  <si>
    <t>RESULTS_SEARCH_5_PARAMETERS_DEFAULT_CHARGE_STATE_2_probability</t>
  </si>
  <si>
    <t>RESULTS_SEARCH_5_PARAMETERS_DEFAULT_CHARGE_STATE_3_charge</t>
  </si>
  <si>
    <t>RESULTS_SEARCH_5_PARAMETERS_DEFAULT_CHARGE_STATE_3_probability</t>
  </si>
  <si>
    <t>RESULTS_SEARCH_5_PARAMETERS_VERSION</t>
  </si>
  <si>
    <t>RESULTS_SEARCH_5_PARAMETERS_PARAGON_VERSION</t>
  </si>
  <si>
    <t>RESULTS_SEARCH_5_PARAMETERS_APPLICATION</t>
  </si>
  <si>
    <t>RESULTS_SEARCH_5_PARAMETERS_PROGROUP_alternativedispositionmaximumfoldprobabilitydrop</t>
  </si>
  <si>
    <t>RESULTS_SEARCH_5_PARAMETERS_PROGROUP_alternativedispositionmaximumfoldscoredrop</t>
  </si>
  <si>
    <t>RESULTS_SEARCH_5_PARAMETERS_PROGROUP_autodiscordantpeptidethreshold</t>
  </si>
  <si>
    <t>RESULTS_SEARCH_5_PARAMETERS_PROGROUP_bayesconfidencecalclulation</t>
  </si>
  <si>
    <t>RESULTS_SEARCH_5_PARAMETERS_PROGROUP_calibrateconfidence</t>
  </si>
  <si>
    <t>RESULTS_SEARCH_5_PARAMETERS_PROGROUP_compresspeptides</t>
  </si>
  <si>
    <t>RESULTS_SEARCH_5_PARAMETERS_PROGROUP_confidencepercentthresholdforexcludingothersfromquant</t>
  </si>
  <si>
    <t>RESULTS_SEARCH_5_PARAMETERS_PROGROUP_confidencepercentthresholdforincludingselfinquant</t>
  </si>
  <si>
    <t>RESULTS_SEARCH_5_PARAMETERS_PROGROUP_donotstoremspeaklists</t>
  </si>
  <si>
    <t>RESULTS_SEARCH_5_PARAMETERS_PROGROUP_fasta</t>
  </si>
  <si>
    <t>RESULTS_SEARCH_5_PARAMETERS_PROGROUP_featuregroupminpepconf</t>
  </si>
  <si>
    <t>RESULTS_SEARCH_5_PARAMETERS_PROGROUP_featuregroupminups</t>
  </si>
  <si>
    <t>RESULTS_SEARCH_5_PARAMETERS_PROGROUP_focusingintersection</t>
  </si>
  <si>
    <t>RESULTS_SEARCH_5_PARAMETERS_PROGROUP_focusingminimummatchconfidence</t>
  </si>
  <si>
    <t>RESULTS_SEARCH_5_PARAMETERS_PROGROUP_focusingminunusedprotscore</t>
  </si>
  <si>
    <t>RESULTS_SEARCH_5_PARAMETERS_PROGROUP_focusingsubsetcutoff</t>
  </si>
  <si>
    <t>RESULTS_SEARCH_5_PARAMETERS_PROGROUP_intersection</t>
  </si>
  <si>
    <t>RESULTS_SEARCH_5_PARAMETERS_PROGROUP_minimummatchconfidencecutoff</t>
  </si>
  <si>
    <t>RESULTS_SEARCH_5_PARAMETERS_PROGROUP_minunusedprotscore</t>
  </si>
  <si>
    <t>RESULTS_SEARCH_5_PARAMETERS_PROGROUP_subsetcutoff</t>
  </si>
  <si>
    <t>RESULTS_SEARCH_5_PARAMETERS_PROGROUP_uniprotservicehttpssupported</t>
  </si>
  <si>
    <t>RESULTS_SEARCH_5_PARAMETERS_PROGROUP_unusedprotscorethresholdforexcludingothersfromquant</t>
  </si>
  <si>
    <t>RESULTS_SEARCH_5_PARAMETERS_PEAKLIST_count</t>
  </si>
  <si>
    <t>RESULTS_SEARCH_5_PARAMETERS_PEAKLIST_filenumber</t>
  </si>
  <si>
    <t>RESULTS_SEARCH_5_PARAMETERS_PEAKLIST_original_count</t>
  </si>
  <si>
    <t>RESULTS_SEARCH_5_PARAMETERS_PEAKLIST_originalfilename</t>
  </si>
  <si>
    <t>RESULTS_SEARCH_5_PARAMETERS_PEAKLIST_partnumber</t>
  </si>
  <si>
    <t>RESULTS_SEARCH_5_PARAMETERS_QUANT_TYPE_background_correction</t>
  </si>
  <si>
    <t>RESULTS_SEARCH_5_PARAMETERS_QUANT_TYPE_bias_correction</t>
  </si>
  <si>
    <t>RESULTS_SEARCH_5_PARAMETERS_QUANT_TYPE_keep_extreme_peptides_over_fraction</t>
  </si>
  <si>
    <t>RESULTS_SEARCH_5_PARAMETERS_QUANT_TYPE_low_confidence_check</t>
  </si>
  <si>
    <t>RESULTS_SEARCH_5_PARAMETERS_QUANT_TYPE_low_intensity_check</t>
  </si>
  <si>
    <t>RESULTS_SEARCH_5_PARAMETERS_QUANT_TYPE_median_statistic</t>
  </si>
  <si>
    <t>RESULTS_SEARCH_5_PARAMETERS_QUANT_TYPE_mod_check</t>
  </si>
  <si>
    <t>RESULTS_SEARCH_5_PARAMETERS_QUANT_TYPE_quant_threshold</t>
  </si>
  <si>
    <t>RESULTS_SEARCH_5_PARAMETERS_QUANT_TYPE_quant_threshold_sn</t>
  </si>
  <si>
    <t>RESULTS_SEARCH_5_PARAMETERS_QUANT_TYPE_separate_searches</t>
  </si>
  <si>
    <t>RESULTS_SEARCH_5_PARAMETERS_QUANT_TYPE_shared_msms_check</t>
  </si>
  <si>
    <t>RESULTS_SEARCH_5_PARAMETERS_PARAGON_METHOD_SETTINGS_UI_SAMPLE_TYPE</t>
  </si>
  <si>
    <t>RESULTS_SEARCH_5_PARAMETERS_PARAGON_METHOD_SETTINGS_UI_CYS_ALKYLATION</t>
  </si>
  <si>
    <t>RESULTS_SEARCH_5_PARAMETERS_PARAGON_METHOD_SETTINGS_UI_DIGESTION</t>
  </si>
  <si>
    <t>RESULTS_SEARCH_5_PARAMETERS_PARAGON_METHOD_SETTINGS_UI_SPECIAL_FACTOR</t>
  </si>
  <si>
    <t>RESULTS_SEARCH_5_PARAMETERS_PARAGON_METHOD_SETTINGS_UI_INSTRUMENT</t>
  </si>
  <si>
    <t>RESULTS_SEARCH_5_PARAMETERS_PARAGON_METHOD_SETTINGS_UI_SEARCH_EFFORT</t>
  </si>
  <si>
    <t>RESULTS_SEARCH_5_PARAMETERS_PARAGON_METHOD_SETTINGS_UI_ID_FOCUS</t>
  </si>
  <si>
    <t>RESULTS_SEARCH_5_PARAMETERS_PARAGON_METHOD_SETTINGS_UI_USER_NAME</t>
  </si>
  <si>
    <t>RESULTS_SEARCH_5_PARAMETERS_PARAGON_METHOD_SETTINGS_UI_MACHINE_NAME</t>
  </si>
  <si>
    <t>RESULTS_SEARCH_5_PARAMETERS_PARAGON_METHOD_SETTINGS_UI_SEARCH_ID</t>
  </si>
  <si>
    <t>RESULTS_SEARCH_5_PARAMETERS_PARAGON_METHOD_SETTINGS_UI_START_TIME</t>
  </si>
  <si>
    <t>RESULTS_SEARCH_5_PARAMETERS_PARAGON_METHOD_SETTINGS_UI_MIN_UNUSED_PROTSCORE</t>
  </si>
  <si>
    <t>RESULTS_SEARCH_5_PARAMETERS_PARAGON_METHOD_SETTINGS_UI_PSPEP</t>
  </si>
  <si>
    <t>RESULTS_SEARCH_6_time_cpu</t>
  </si>
  <si>
    <t>RESULTS_SEARCH_6_time_duration</t>
  </si>
  <si>
    <t>RESULTS_SEARCH_6_version</t>
  </si>
  <si>
    <t>RESULTS_SEARCH_6_xml:id</t>
  </si>
  <si>
    <t>SEARCH:2:638150915185208226_2</t>
  </si>
  <si>
    <t>RESULTS_SEARCH_6_PARAMETERS_chemical_data_edited</t>
  </si>
  <si>
    <t>RESULTS_SEARCH_6_PARAMETERS_do_multiprecursor_search</t>
  </si>
  <si>
    <t>RESULTS_SEARCH_6_PARAMETERS_do_reverse_search</t>
  </si>
  <si>
    <t>RESULTS_SEARCH_6_PARAMETERS_max_quant_labels</t>
  </si>
  <si>
    <t>RESULTS_SEARCH_6_PARAMETERS_maxresults</t>
  </si>
  <si>
    <t>RESULTS_SEARCH_6_PARAMETERS_separate_searches</t>
  </si>
  <si>
    <t>RESULTS_SEARCH_6_PARAMETERS_MSTOLERANCE_type</t>
  </si>
  <si>
    <t>RESULTS_SEARCH_6_PARAMETERS_MSTOLERANCE_value</t>
  </si>
  <si>
    <t>RESULTS_SEARCH_6_PARAMETERS_MSMSTOLERANCE_type</t>
  </si>
  <si>
    <t>RESULTS_SEARCH_6_PARAMETERS_MSMSTOLERANCE_value</t>
  </si>
  <si>
    <t>RESULTS_SEARCH_6_PARAMETERS_MS_STANDARD_DEVIATION_type</t>
  </si>
  <si>
    <t>RESULTS_SEARCH_6_PARAMETERS_MS_STANDARD_DEVIATION_value</t>
  </si>
  <si>
    <t>RESULTS_SEARCH_6_PARAMETERS_MSMS_STANDARD_DEVIATION_type</t>
  </si>
  <si>
    <t>RESULTS_SEARCH_6_PARAMETERS_MSMS_STANDARD_DEVIATION_value</t>
  </si>
  <si>
    <t>RESULTS_SEARCH_6_PARAMETERS_FASTA_filename</t>
  </si>
  <si>
    <t>RESULTS_SEARCH_6_PARAMETERS_AUTO_CALIBRATION_ms</t>
  </si>
  <si>
    <t>RESULTS_SEARCH_6_PARAMETERS_AUTO_CALIBRATION_msexport</t>
  </si>
  <si>
    <t>RESULTS_SEARCH_6_PARAMETERS_AUTO_CALIBRATION_msms</t>
  </si>
  <si>
    <t>RESULTS_SEARCH_6_PARAMETERS_AUTO_CALIBRATION_msmstolsdratio</t>
  </si>
  <si>
    <t>RESULTS_SEARCH_6_PARAMETERS_AUTO_CALIBRATION_mstolsdratio</t>
  </si>
  <si>
    <t>RESULTS_SEARCH_6_PARAMETERS_AUTO_CALIBRATION_squareroot</t>
  </si>
  <si>
    <t>RESULTS_SEARCH_6_PARAMETERS_AUTO_CALIBRATION_type</t>
  </si>
  <si>
    <t>RESULTS_SEARCH_6_PARAMETERS_AUTO_CALIBRATION_MCP_d_s_s_f</t>
  </si>
  <si>
    <t>RESULTS_SEARCH_6_PARAMETERS_AUTO_CALIBRATION_MCP_d_s_w_f</t>
  </si>
  <si>
    <t>RESULTS_SEARCH_6_PARAMETERS_AUTO_CALIBRATION_MCP_m_f_r_mbc</t>
  </si>
  <si>
    <t>RESULTS_SEARCH_6_PARAMETERS_AUTO_CALIBRATION_MCP_m_m_c</t>
  </si>
  <si>
    <t>RESULTS_SEARCH_6_PARAMETERS_AUTO_CALIBRATION_MCP_m_m_f_s</t>
  </si>
  <si>
    <t>RESULTS_SEARCH_6_PARAMETERS_AUTO_CALIBRATION_MCP_m_m_p_f</t>
  </si>
  <si>
    <t>RESULTS_SEARCH_6_PARAMETERS_AUTO_CALIBRATION_MCP_m_m_p_rms_f</t>
  </si>
  <si>
    <t>RESULTS_SEARCH_6_PARAMETERS_AUTO_CALIBRATION_MCP_m_p_t_f</t>
  </si>
  <si>
    <t>RESULTS_SEARCH_6_PARAMETERS_AUTO_CALIBRATION_MCP_m_r_h_n_b</t>
  </si>
  <si>
    <t>RESULTS_SEARCH_6_PARAMETERS_AUTO_CALIBRATION_MCP_m_z_n_s</t>
  </si>
  <si>
    <t>RESULTS_SEARCH_6_PARAMETERS_AUTO_CALIBRATION_MCP_m_z_s_mn_f_r</t>
  </si>
  <si>
    <t>RESULTS_SEARCH_6_PARAMETERS_AUTO_CALIBRATION_MCP_m_z_s_mx_f_r</t>
  </si>
  <si>
    <t>RESULTS_SEARCH_6_PARAMETERS_MS_AUTO_CALIBRATION_OUT_avres</t>
  </si>
  <si>
    <t>RESULTS_SEARCH_6_PARAMETERS_MS_AUTO_CALIBRATION_OUT_c0</t>
  </si>
  <si>
    <t>RESULTS_SEARCH_6_PARAMETERS_MS_AUTO_CALIBRATION_OUT_c1minus1</t>
  </si>
  <si>
    <t>RESULTS_SEARCH_6_PARAMETERS_MS_AUTO_CALIBRATION_OUT_c2</t>
  </si>
  <si>
    <t>RESULTS_SEARCH_6_PARAMETERS_MS_AUTO_CALIBRATION_OUT_file</t>
  </si>
  <si>
    <t>RESULTS_SEARCH_6_PARAMETERS_MS_AUTO_CALIBRATION_OUT_partnumber</t>
  </si>
  <si>
    <t>RESULTS_SEARCH_6_PARAMETERS_MS_AUTO_CALIBRATION_OUT_polyorder</t>
  </si>
  <si>
    <t>RESULTS_SEARCH_6_PARAMETERS_MS_AUTO_CALIBRATION_OUT_sample</t>
  </si>
  <si>
    <t>RESULTS_SEARCH_6_PARAMETERS_MS_AUTO_CALIBRATION_OUT_squareroot</t>
  </si>
  <si>
    <t>RESULTS_SEARCH_6_PARAMETERS_MSMS_AUTO_CALIBRATION_OUT_avres</t>
  </si>
  <si>
    <t>RESULTS_SEARCH_6_PARAMETERS_MSMS_AUTO_CALIBRATION_OUT_c0</t>
  </si>
  <si>
    <t>RESULTS_SEARCH_6_PARAMETERS_MSMS_AUTO_CALIBRATION_OUT_c1minus1</t>
  </si>
  <si>
    <t>RESULTS_SEARCH_6_PARAMETERS_MSMS_AUTO_CALIBRATION_OUT_c2</t>
  </si>
  <si>
    <t>RESULTS_SEARCH_6_PARAMETERS_MSMS_AUTO_CALIBRATION_OUT_file</t>
  </si>
  <si>
    <t>RESULTS_SEARCH_6_PARAMETERS_MSMS_AUTO_CALIBRATION_OUT_partnumber</t>
  </si>
  <si>
    <t>RESULTS_SEARCH_6_PARAMETERS_MSMS_AUTO_CALIBRATION_OUT_polyorder</t>
  </si>
  <si>
    <t>RESULTS_SEARCH_6_PARAMETERS_MSMS_AUTO_CALIBRATION_OUT_sample</t>
  </si>
  <si>
    <t>RESULTS_SEARCH_6_PARAMETERS_MSMS_AUTO_CALIBRATION_OUT_squareroot</t>
  </si>
  <si>
    <t>RESULTS_SEARCH_6_PARAMETERS_MAX_PRECURSORS_FRAGLET</t>
  </si>
  <si>
    <t>RESULTS_SEARCH_6_PARAMETERS_MAX_PRECURSORS_TAGLET</t>
  </si>
  <si>
    <t>RESULTS_SEARCH_6_PARAMETERS_PRECURSORS_DR_FRAGLET</t>
  </si>
  <si>
    <t>RESULTS_SEARCH_6_PARAMETERS_PRECURSORS_DR_TAGLET</t>
  </si>
  <si>
    <t>RESULTS_SEARCH_6_PARAMETERS_DEFAULT_CHARGE_STATE_1_charge</t>
  </si>
  <si>
    <t>RESULTS_SEARCH_6_PARAMETERS_DEFAULT_CHARGE_STATE_1_probability</t>
  </si>
  <si>
    <t>RESULTS_SEARCH_6_PARAMETERS_DEFAULT_CHARGE_STATE_2_charge</t>
  </si>
  <si>
    <t>RESULTS_SEARCH_6_PARAMETERS_DEFAULT_CHARGE_STATE_2_probability</t>
  </si>
  <si>
    <t>RESULTS_SEARCH_6_PARAMETERS_DEFAULT_CHARGE_STATE_3_charge</t>
  </si>
  <si>
    <t>RESULTS_SEARCH_6_PARAMETERS_DEFAULT_CHARGE_STATE_3_probability</t>
  </si>
  <si>
    <t>RESULTS_SEARCH_6_PARAMETERS_VERSION</t>
  </si>
  <si>
    <t>RESULTS_SEARCH_6_PARAMETERS_PARAGON_VERSION</t>
  </si>
  <si>
    <t>RESULTS_SEARCH_6_PARAMETERS_APPLICATION</t>
  </si>
  <si>
    <t>RESULTS_SEARCH_6_PARAMETERS_PROGROUP_alternativedispositionmaximumfoldprobabilitydrop</t>
  </si>
  <si>
    <t>RESULTS_SEARCH_6_PARAMETERS_PROGROUP_alternativedispositionmaximumfoldscoredrop</t>
  </si>
  <si>
    <t>RESULTS_SEARCH_6_PARAMETERS_PROGROUP_autodiscordantpeptidethreshold</t>
  </si>
  <si>
    <t>RESULTS_SEARCH_6_PARAMETERS_PROGROUP_bayesconfidencecalclulation</t>
  </si>
  <si>
    <t>RESULTS_SEARCH_6_PARAMETERS_PROGROUP_calibrateconfidence</t>
  </si>
  <si>
    <t>RESULTS_SEARCH_6_PARAMETERS_PROGROUP_compresspeptides</t>
  </si>
  <si>
    <t>RESULTS_SEARCH_6_PARAMETERS_PROGROUP_confidencepercentthresholdforexcludingothersfromquant</t>
  </si>
  <si>
    <t>RESULTS_SEARCH_6_PARAMETERS_PROGROUP_confidencepercentthresholdforincludingselfinquant</t>
  </si>
  <si>
    <t>RESULTS_SEARCH_6_PARAMETERS_PROGROUP_donotstoremspeaklists</t>
  </si>
  <si>
    <t>RESULTS_SEARCH_6_PARAMETERS_PROGROUP_fasta</t>
  </si>
  <si>
    <t>RESULTS_SEARCH_6_PARAMETERS_PROGROUP_featuregroupminpepconf</t>
  </si>
  <si>
    <t>RESULTS_SEARCH_6_PARAMETERS_PROGROUP_featuregroupminups</t>
  </si>
  <si>
    <t>RESULTS_SEARCH_6_PARAMETERS_PROGROUP_focusingintersection</t>
  </si>
  <si>
    <t>RESULTS_SEARCH_6_PARAMETERS_PROGROUP_focusingminimummatchconfidence</t>
  </si>
  <si>
    <t>RESULTS_SEARCH_6_PARAMETERS_PROGROUP_focusingminunusedprotscore</t>
  </si>
  <si>
    <t>RESULTS_SEARCH_6_PARAMETERS_PROGROUP_focusingsubsetcutoff</t>
  </si>
  <si>
    <t>RESULTS_SEARCH_6_PARAMETERS_PROGROUP_intersection</t>
  </si>
  <si>
    <t>RESULTS_SEARCH_6_PARAMETERS_PROGROUP_minimummatchconfidencecutoff</t>
  </si>
  <si>
    <t>RESULTS_SEARCH_6_PARAMETERS_PROGROUP_minunusedprotscore</t>
  </si>
  <si>
    <t>RESULTS_SEARCH_6_PARAMETERS_PROGROUP_subsetcutoff</t>
  </si>
  <si>
    <t>RESULTS_SEARCH_6_PARAMETERS_PROGROUP_uniprotservicehttpssupported</t>
  </si>
  <si>
    <t>RESULTS_SEARCH_6_PARAMETERS_PROGROUP_unusedprotscorethresholdforexcludingothersfromquant</t>
  </si>
  <si>
    <t>RESULTS_SEARCH_6_PARAMETERS_PEAKLIST_count</t>
  </si>
  <si>
    <t>RESULTS_SEARCH_6_PARAMETERS_PEAKLIST_filenumber</t>
  </si>
  <si>
    <t>RESULTS_SEARCH_6_PARAMETERS_PEAKLIST_original_count</t>
  </si>
  <si>
    <t>RESULTS_SEARCH_6_PARAMETERS_PEAKLIST_originalfilename</t>
  </si>
  <si>
    <t>RESULTS_SEARCH_6_PARAMETERS_PEAKLIST_partnumber</t>
  </si>
  <si>
    <t>RESULTS_SEARCH_6_PARAMETERS_QUANT_TYPE_background_correction</t>
  </si>
  <si>
    <t>RESULTS_SEARCH_6_PARAMETERS_QUANT_TYPE_bias_correction</t>
  </si>
  <si>
    <t>RESULTS_SEARCH_6_PARAMETERS_QUANT_TYPE_keep_extreme_peptides_over_fraction</t>
  </si>
  <si>
    <t>RESULTS_SEARCH_6_PARAMETERS_QUANT_TYPE_low_confidence_check</t>
  </si>
  <si>
    <t>RESULTS_SEARCH_6_PARAMETERS_QUANT_TYPE_low_intensity_check</t>
  </si>
  <si>
    <t>RESULTS_SEARCH_6_PARAMETERS_QUANT_TYPE_median_statistic</t>
  </si>
  <si>
    <t>RESULTS_SEARCH_6_PARAMETERS_QUANT_TYPE_mod_check</t>
  </si>
  <si>
    <t>RESULTS_SEARCH_6_PARAMETERS_QUANT_TYPE_quant_threshold</t>
  </si>
  <si>
    <t>RESULTS_SEARCH_6_PARAMETERS_QUANT_TYPE_quant_threshold_sn</t>
  </si>
  <si>
    <t>RESULTS_SEARCH_6_PARAMETERS_QUANT_TYPE_separate_searches</t>
  </si>
  <si>
    <t>RESULTS_SEARCH_6_PARAMETERS_QUANT_TYPE_shared_msms_check</t>
  </si>
  <si>
    <t>RESULTS_SEARCH_6_PARAMETERS_PARAGON_METHOD_SETTINGS_UI_SAMPLE_TYPE</t>
  </si>
  <si>
    <t>RESULTS_SEARCH_6_PARAMETERS_PARAGON_METHOD_SETTINGS_UI_CYS_ALKYLATION</t>
  </si>
  <si>
    <t>RESULTS_SEARCH_6_PARAMETERS_PARAGON_METHOD_SETTINGS_UI_DIGESTION</t>
  </si>
  <si>
    <t>RESULTS_SEARCH_6_PARAMETERS_PARAGON_METHOD_SETTINGS_UI_SPECIAL_FACTOR</t>
  </si>
  <si>
    <t>RESULTS_SEARCH_6_PARAMETERS_PARAGON_METHOD_SETTINGS_UI_INSTRUMENT</t>
  </si>
  <si>
    <t>RESULTS_SEARCH_6_PARAMETERS_PARAGON_METHOD_SETTINGS_UI_SEARCH_EFFORT</t>
  </si>
  <si>
    <t>RESULTS_SEARCH_6_PARAMETERS_PARAGON_METHOD_SETTINGS_UI_ID_FOCUS</t>
  </si>
  <si>
    <t>RESULTS_SEARCH_6_PARAMETERS_PARAGON_METHOD_SETTINGS_UI_USER_NAME</t>
  </si>
  <si>
    <t>RESULTS_SEARCH_6_PARAMETERS_PARAGON_METHOD_SETTINGS_UI_MACHINE_NAME</t>
  </si>
  <si>
    <t>RESULTS_SEARCH_6_PARAMETERS_PARAGON_METHOD_SETTINGS_UI_SEARCH_ID</t>
  </si>
  <si>
    <t>RESULTS_SEARCH_6_PARAMETERS_PARAGON_METHOD_SETTINGS_UI_START_TIME</t>
  </si>
  <si>
    <t>RESULTS_SEARCH_6_PARAMETERS_PARAGON_METHOD_SETTINGS_UI_MIN_UNUSED_PROTSCORE</t>
  </si>
  <si>
    <t>RESULTS_SEARCH_6_PARAMETERS_PARAGON_METHOD_SETTINGS_UI_PSPEP</t>
  </si>
  <si>
    <t>RESULTS_SEARCH_7_time_cpu</t>
  </si>
  <si>
    <t>RESULTS_SEARCH_7_time_duration</t>
  </si>
  <si>
    <t>RESULTS_SEARCH_7_version</t>
  </si>
  <si>
    <t>RESULTS_SEARCH_7_xml:id</t>
  </si>
  <si>
    <t>SEARCH:1:638150915185208226_3</t>
  </si>
  <si>
    <t>RESULTS_SEARCH_7_PARAMETERS_chemical_data_edited</t>
  </si>
  <si>
    <t>RESULTS_SEARCH_7_PARAMETERS_do_multiprecursor_search</t>
  </si>
  <si>
    <t>RESULTS_SEARCH_7_PARAMETERS_do_reverse_search</t>
  </si>
  <si>
    <t>RESULTS_SEARCH_7_PARAMETERS_max_quant_labels</t>
  </si>
  <si>
    <t>RESULTS_SEARCH_7_PARAMETERS_maxresults</t>
  </si>
  <si>
    <t>RESULTS_SEARCH_7_PARAMETERS_separate_searches</t>
  </si>
  <si>
    <t>RESULTS_SEARCH_7_PARAMETERS_MSTOLERANCE_type</t>
  </si>
  <si>
    <t>RESULTS_SEARCH_7_PARAMETERS_MSTOLERANCE_value</t>
  </si>
  <si>
    <t>RESULTS_SEARCH_7_PARAMETERS_MSMSTOLERANCE_type</t>
  </si>
  <si>
    <t>RESULTS_SEARCH_7_PARAMETERS_MSMSTOLERANCE_value</t>
  </si>
  <si>
    <t>RESULTS_SEARCH_7_PARAMETERS_MS_STANDARD_DEVIATION_type</t>
  </si>
  <si>
    <t>RESULTS_SEARCH_7_PARAMETERS_MS_STANDARD_DEVIATION_value</t>
  </si>
  <si>
    <t>RESULTS_SEARCH_7_PARAMETERS_MSMS_STANDARD_DEVIATION_type</t>
  </si>
  <si>
    <t>RESULTS_SEARCH_7_PARAMETERS_MSMS_STANDARD_DEVIATION_value</t>
  </si>
  <si>
    <t>RESULTS_SEARCH_7_PARAMETERS_FASTA_filename</t>
  </si>
  <si>
    <t>RESULTS_SEARCH_7_PARAMETERS_AUTO_CALIBRATION_ms</t>
  </si>
  <si>
    <t>RESULTS_SEARCH_7_PARAMETERS_AUTO_CALIBRATION_msexport</t>
  </si>
  <si>
    <t>RESULTS_SEARCH_7_PARAMETERS_AUTO_CALIBRATION_msms</t>
  </si>
  <si>
    <t>RESULTS_SEARCH_7_PARAMETERS_AUTO_CALIBRATION_msmstolsdratio</t>
  </si>
  <si>
    <t>RESULTS_SEARCH_7_PARAMETERS_AUTO_CALIBRATION_mstolsdratio</t>
  </si>
  <si>
    <t>RESULTS_SEARCH_7_PARAMETERS_AUTO_CALIBRATION_squareroot</t>
  </si>
  <si>
    <t>RESULTS_SEARCH_7_PARAMETERS_AUTO_CALIBRATION_type</t>
  </si>
  <si>
    <t>RESULTS_SEARCH_7_PARAMETERS_AUTO_CALIBRATION_MCP_d_s_s_f</t>
  </si>
  <si>
    <t>RESULTS_SEARCH_7_PARAMETERS_AUTO_CALIBRATION_MCP_d_s_w_f</t>
  </si>
  <si>
    <t>RESULTS_SEARCH_7_PARAMETERS_AUTO_CALIBRATION_MCP_m_f_r_mbc</t>
  </si>
  <si>
    <t>RESULTS_SEARCH_7_PARAMETERS_AUTO_CALIBRATION_MCP_m_m_c</t>
  </si>
  <si>
    <t>RESULTS_SEARCH_7_PARAMETERS_AUTO_CALIBRATION_MCP_m_m_f_s</t>
  </si>
  <si>
    <t>RESULTS_SEARCH_7_PARAMETERS_AUTO_CALIBRATION_MCP_m_m_p_f</t>
  </si>
  <si>
    <t>RESULTS_SEARCH_7_PARAMETERS_AUTO_CALIBRATION_MCP_m_m_p_rms_f</t>
  </si>
  <si>
    <t>RESULTS_SEARCH_7_PARAMETERS_AUTO_CALIBRATION_MCP_m_p_t_f</t>
  </si>
  <si>
    <t>RESULTS_SEARCH_7_PARAMETERS_AUTO_CALIBRATION_MCP_m_r_h_n_b</t>
  </si>
  <si>
    <t>RESULTS_SEARCH_7_PARAMETERS_AUTO_CALIBRATION_MCP_m_z_n_s</t>
  </si>
  <si>
    <t>RESULTS_SEARCH_7_PARAMETERS_AUTO_CALIBRATION_MCP_m_z_s_mn_f_r</t>
  </si>
  <si>
    <t>RESULTS_SEARCH_7_PARAMETERS_AUTO_CALIBRATION_MCP_m_z_s_mx_f_r</t>
  </si>
  <si>
    <t>RESULTS_SEARCH_7_PARAMETERS_MS_AUTO_CALIBRATION_OUT_avres</t>
  </si>
  <si>
    <t>RESULTS_SEARCH_7_PARAMETERS_MS_AUTO_CALIBRATION_OUT_c0</t>
  </si>
  <si>
    <t>RESULTS_SEARCH_7_PARAMETERS_MS_AUTO_CALIBRATION_OUT_c1minus1</t>
  </si>
  <si>
    <t>RESULTS_SEARCH_7_PARAMETERS_MS_AUTO_CALIBRATION_OUT_c2</t>
  </si>
  <si>
    <t>RESULTS_SEARCH_7_PARAMETERS_MS_AUTO_CALIBRATION_OUT_file</t>
  </si>
  <si>
    <t>RESULTS_SEARCH_7_PARAMETERS_MS_AUTO_CALIBRATION_OUT_partnumber</t>
  </si>
  <si>
    <t>RESULTS_SEARCH_7_PARAMETERS_MS_AUTO_CALIBRATION_OUT_polyorder</t>
  </si>
  <si>
    <t>RESULTS_SEARCH_7_PARAMETERS_MS_AUTO_CALIBRATION_OUT_sample</t>
  </si>
  <si>
    <t>RESULTS_SEARCH_7_PARAMETERS_MS_AUTO_CALIBRATION_OUT_squareroot</t>
  </si>
  <si>
    <t>RESULTS_SEARCH_7_PARAMETERS_MSMS_AUTO_CALIBRATION_OUT_avres</t>
  </si>
  <si>
    <t>RESULTS_SEARCH_7_PARAMETERS_MSMS_AUTO_CALIBRATION_OUT_c0</t>
  </si>
  <si>
    <t>RESULTS_SEARCH_7_PARAMETERS_MSMS_AUTO_CALIBRATION_OUT_c1minus1</t>
  </si>
  <si>
    <t>RESULTS_SEARCH_7_PARAMETERS_MSMS_AUTO_CALIBRATION_OUT_c2</t>
  </si>
  <si>
    <t>RESULTS_SEARCH_7_PARAMETERS_MSMS_AUTO_CALIBRATION_OUT_file</t>
  </si>
  <si>
    <t>RESULTS_SEARCH_7_PARAMETERS_MSMS_AUTO_CALIBRATION_OUT_partnumber</t>
  </si>
  <si>
    <t>RESULTS_SEARCH_7_PARAMETERS_MSMS_AUTO_CALIBRATION_OUT_polyorder</t>
  </si>
  <si>
    <t>RESULTS_SEARCH_7_PARAMETERS_MSMS_AUTO_CALIBRATION_OUT_sample</t>
  </si>
  <si>
    <t>RESULTS_SEARCH_7_PARAMETERS_MSMS_AUTO_CALIBRATION_OUT_squareroot</t>
  </si>
  <si>
    <t>RESULTS_SEARCH_7_PARAMETERS_MAX_PRECURSORS_FRAGLET</t>
  </si>
  <si>
    <t>RESULTS_SEARCH_7_PARAMETERS_MAX_PRECURSORS_TAGLET</t>
  </si>
  <si>
    <t>RESULTS_SEARCH_7_PARAMETERS_PRECURSORS_DR_FRAGLET</t>
  </si>
  <si>
    <t>RESULTS_SEARCH_7_PARAMETERS_PRECURSORS_DR_TAGLET</t>
  </si>
  <si>
    <t>RESULTS_SEARCH_7_PARAMETERS_DEFAULT_CHARGE_STATE_1_charge</t>
  </si>
  <si>
    <t>RESULTS_SEARCH_7_PARAMETERS_DEFAULT_CHARGE_STATE_1_probability</t>
  </si>
  <si>
    <t>RESULTS_SEARCH_7_PARAMETERS_DEFAULT_CHARGE_STATE_2_charge</t>
  </si>
  <si>
    <t>RESULTS_SEARCH_7_PARAMETERS_DEFAULT_CHARGE_STATE_2_probability</t>
  </si>
  <si>
    <t>RESULTS_SEARCH_7_PARAMETERS_DEFAULT_CHARGE_STATE_3_charge</t>
  </si>
  <si>
    <t>RESULTS_SEARCH_7_PARAMETERS_DEFAULT_CHARGE_STATE_3_probability</t>
  </si>
  <si>
    <t>RESULTS_SEARCH_7_PARAMETERS_VERSION</t>
  </si>
  <si>
    <t>RESULTS_SEARCH_7_PARAMETERS_PARAGON_VERSION</t>
  </si>
  <si>
    <t>RESULTS_SEARCH_7_PARAMETERS_APPLICATION</t>
  </si>
  <si>
    <t>RESULTS_SEARCH_7_PARAMETERS_PROGROUP_alternativedispositionmaximumfoldprobabilitydrop</t>
  </si>
  <si>
    <t>RESULTS_SEARCH_7_PARAMETERS_PROGROUP_alternativedispositionmaximumfoldscoredrop</t>
  </si>
  <si>
    <t>RESULTS_SEARCH_7_PARAMETERS_PROGROUP_autodiscordantpeptidethreshold</t>
  </si>
  <si>
    <t>RESULTS_SEARCH_7_PARAMETERS_PROGROUP_bayesconfidencecalclulation</t>
  </si>
  <si>
    <t>RESULTS_SEARCH_7_PARAMETERS_PROGROUP_calibrateconfidence</t>
  </si>
  <si>
    <t>RESULTS_SEARCH_7_PARAMETERS_PROGROUP_compresspeptides</t>
  </si>
  <si>
    <t>RESULTS_SEARCH_7_PARAMETERS_PROGROUP_confidencepercentthresholdforexcludingothersfromquant</t>
  </si>
  <si>
    <t>RESULTS_SEARCH_7_PARAMETERS_PROGROUP_confidencepercentthresholdforincludingselfinquant</t>
  </si>
  <si>
    <t>RESULTS_SEARCH_7_PARAMETERS_PROGROUP_donotstoremspeaklists</t>
  </si>
  <si>
    <t>RESULTS_SEARCH_7_PARAMETERS_PROGROUP_fasta</t>
  </si>
  <si>
    <t>RESULTS_SEARCH_7_PARAMETERS_PROGROUP_featuregroupminpepconf</t>
  </si>
  <si>
    <t>RESULTS_SEARCH_7_PARAMETERS_PROGROUP_featuregroupminups</t>
  </si>
  <si>
    <t>RESULTS_SEARCH_7_PARAMETERS_PROGROUP_focusingintersection</t>
  </si>
  <si>
    <t>RESULTS_SEARCH_7_PARAMETERS_PROGROUP_focusingminimummatchconfidence</t>
  </si>
  <si>
    <t>RESULTS_SEARCH_7_PARAMETERS_PROGROUP_focusingminunusedprotscore</t>
  </si>
  <si>
    <t>RESULTS_SEARCH_7_PARAMETERS_PROGROUP_focusingsubsetcutoff</t>
  </si>
  <si>
    <t>RESULTS_SEARCH_7_PARAMETERS_PROGROUP_intersection</t>
  </si>
  <si>
    <t>RESULTS_SEARCH_7_PARAMETERS_PROGROUP_minimummatchconfidencecutoff</t>
  </si>
  <si>
    <t>RESULTS_SEARCH_7_PARAMETERS_PROGROUP_minunusedprotscore</t>
  </si>
  <si>
    <t>RESULTS_SEARCH_7_PARAMETERS_PROGROUP_subsetcutoff</t>
  </si>
  <si>
    <t>RESULTS_SEARCH_7_PARAMETERS_PROGROUP_uniprotservicehttpssupported</t>
  </si>
  <si>
    <t>RESULTS_SEARCH_7_PARAMETERS_PROGROUP_unusedprotscorethresholdforexcludingothersfromquant</t>
  </si>
  <si>
    <t>RESULTS_SEARCH_7_PARAMETERS_PEAKLIST_count</t>
  </si>
  <si>
    <t>RESULTS_SEARCH_7_PARAMETERS_PEAKLIST_filenumber</t>
  </si>
  <si>
    <t>RESULTS_SEARCH_7_PARAMETERS_PEAKLIST_original_count</t>
  </si>
  <si>
    <t>RESULTS_SEARCH_7_PARAMETERS_PEAKLIST_originalfilename</t>
  </si>
  <si>
    <t>D:\Data 6600plus\23021_DDA\HG_HI_3.wiff</t>
  </si>
  <si>
    <t>RESULTS_SEARCH_7_PARAMETERS_PEAKLIST_partnumber</t>
  </si>
  <si>
    <t>RESULTS_SEARCH_7_PARAMETERS_QUANT_TYPE_background_correction</t>
  </si>
  <si>
    <t>RESULTS_SEARCH_7_PARAMETERS_QUANT_TYPE_bias_correction</t>
  </si>
  <si>
    <t>RESULTS_SEARCH_7_PARAMETERS_QUANT_TYPE_keep_extreme_peptides_over_fraction</t>
  </si>
  <si>
    <t>RESULTS_SEARCH_7_PARAMETERS_QUANT_TYPE_low_confidence_check</t>
  </si>
  <si>
    <t>RESULTS_SEARCH_7_PARAMETERS_QUANT_TYPE_low_intensity_check</t>
  </si>
  <si>
    <t>RESULTS_SEARCH_7_PARAMETERS_QUANT_TYPE_median_statistic</t>
  </si>
  <si>
    <t>RESULTS_SEARCH_7_PARAMETERS_QUANT_TYPE_mod_check</t>
  </si>
  <si>
    <t>RESULTS_SEARCH_7_PARAMETERS_QUANT_TYPE_quant_threshold</t>
  </si>
  <si>
    <t>RESULTS_SEARCH_7_PARAMETERS_QUANT_TYPE_quant_threshold_sn</t>
  </si>
  <si>
    <t>RESULTS_SEARCH_7_PARAMETERS_QUANT_TYPE_separate_searches</t>
  </si>
  <si>
    <t>RESULTS_SEARCH_7_PARAMETERS_QUANT_TYPE_shared_msms_check</t>
  </si>
  <si>
    <t>RESULTS_SEARCH_7_PARAMETERS_PARAGON_METHOD_SETTINGS_UI_SAMPLE_TYPE</t>
  </si>
  <si>
    <t>RESULTS_SEARCH_7_PARAMETERS_PARAGON_METHOD_SETTINGS_UI_CYS_ALKYLATION</t>
  </si>
  <si>
    <t>RESULTS_SEARCH_7_PARAMETERS_PARAGON_METHOD_SETTINGS_UI_DIGESTION</t>
  </si>
  <si>
    <t>RESULTS_SEARCH_7_PARAMETERS_PARAGON_METHOD_SETTINGS_UI_SPECIAL_FACTOR</t>
  </si>
  <si>
    <t>RESULTS_SEARCH_7_PARAMETERS_PARAGON_METHOD_SETTINGS_UI_INSTRUMENT</t>
  </si>
  <si>
    <t>RESULTS_SEARCH_7_PARAMETERS_PARAGON_METHOD_SETTINGS_UI_SEARCH_EFFORT</t>
  </si>
  <si>
    <t>RESULTS_SEARCH_7_PARAMETERS_PARAGON_METHOD_SETTINGS_UI_ID_FOCUS</t>
  </si>
  <si>
    <t>RESULTS_SEARCH_7_PARAMETERS_PARAGON_METHOD_SETTINGS_UI_USER_NAME</t>
  </si>
  <si>
    <t>RESULTS_SEARCH_7_PARAMETERS_PARAGON_METHOD_SETTINGS_UI_MACHINE_NAME</t>
  </si>
  <si>
    <t>RESULTS_SEARCH_7_PARAMETERS_PARAGON_METHOD_SETTINGS_UI_SEARCH_ID</t>
  </si>
  <si>
    <t>RESULTS_SEARCH_7_PARAMETERS_PARAGON_METHOD_SETTINGS_UI_START_TIME</t>
  </si>
  <si>
    <t>RESULTS_SEARCH_7_PARAMETERS_PARAGON_METHOD_SETTINGS_UI_MIN_UNUSED_PROTSCORE</t>
  </si>
  <si>
    <t>RESULTS_SEARCH_7_PARAMETERS_PARAGON_METHOD_SETTINGS_UI_PSPEP</t>
  </si>
  <si>
    <t>RESULTS_SEARCH_8_time_cpu</t>
  </si>
  <si>
    <t>RESULTS_SEARCH_8_time_duration</t>
  </si>
  <si>
    <t>RESULTS_SEARCH_8_version</t>
  </si>
  <si>
    <t>RESULTS_SEARCH_8_xml:id</t>
  </si>
  <si>
    <t>SEARCH:2:638150915185208226_3</t>
  </si>
  <si>
    <t>RESULTS_SEARCH_8_PARAMETERS_chemical_data_edited</t>
  </si>
  <si>
    <t>RESULTS_SEARCH_8_PARAMETERS_do_multiprecursor_search</t>
  </si>
  <si>
    <t>RESULTS_SEARCH_8_PARAMETERS_do_reverse_search</t>
  </si>
  <si>
    <t>RESULTS_SEARCH_8_PARAMETERS_max_quant_labels</t>
  </si>
  <si>
    <t>RESULTS_SEARCH_8_PARAMETERS_maxresults</t>
  </si>
  <si>
    <t>RESULTS_SEARCH_8_PARAMETERS_separate_searches</t>
  </si>
  <si>
    <t>RESULTS_SEARCH_8_PARAMETERS_MSTOLERANCE_type</t>
  </si>
  <si>
    <t>RESULTS_SEARCH_8_PARAMETERS_MSTOLERANCE_value</t>
  </si>
  <si>
    <t>RESULTS_SEARCH_8_PARAMETERS_MSMSTOLERANCE_type</t>
  </si>
  <si>
    <t>RESULTS_SEARCH_8_PARAMETERS_MSMSTOLERANCE_value</t>
  </si>
  <si>
    <t>RESULTS_SEARCH_8_PARAMETERS_MS_STANDARD_DEVIATION_type</t>
  </si>
  <si>
    <t>RESULTS_SEARCH_8_PARAMETERS_MS_STANDARD_DEVIATION_value</t>
  </si>
  <si>
    <t>RESULTS_SEARCH_8_PARAMETERS_MSMS_STANDARD_DEVIATION_type</t>
  </si>
  <si>
    <t>RESULTS_SEARCH_8_PARAMETERS_MSMS_STANDARD_DEVIATION_value</t>
  </si>
  <si>
    <t>RESULTS_SEARCH_8_PARAMETERS_FASTA_filename</t>
  </si>
  <si>
    <t>RESULTS_SEARCH_8_PARAMETERS_AUTO_CALIBRATION_ms</t>
  </si>
  <si>
    <t>RESULTS_SEARCH_8_PARAMETERS_AUTO_CALIBRATION_msexport</t>
  </si>
  <si>
    <t>RESULTS_SEARCH_8_PARAMETERS_AUTO_CALIBRATION_msms</t>
  </si>
  <si>
    <t>RESULTS_SEARCH_8_PARAMETERS_AUTO_CALIBRATION_msmstolsdratio</t>
  </si>
  <si>
    <t>RESULTS_SEARCH_8_PARAMETERS_AUTO_CALIBRATION_mstolsdratio</t>
  </si>
  <si>
    <t>RESULTS_SEARCH_8_PARAMETERS_AUTO_CALIBRATION_squareroot</t>
  </si>
  <si>
    <t>RESULTS_SEARCH_8_PARAMETERS_AUTO_CALIBRATION_type</t>
  </si>
  <si>
    <t>RESULTS_SEARCH_8_PARAMETERS_AUTO_CALIBRATION_MCP_d_s_s_f</t>
  </si>
  <si>
    <t>RESULTS_SEARCH_8_PARAMETERS_AUTO_CALIBRATION_MCP_d_s_w_f</t>
  </si>
  <si>
    <t>RESULTS_SEARCH_8_PARAMETERS_AUTO_CALIBRATION_MCP_m_f_r_mbc</t>
  </si>
  <si>
    <t>RESULTS_SEARCH_8_PARAMETERS_AUTO_CALIBRATION_MCP_m_m_c</t>
  </si>
  <si>
    <t>RESULTS_SEARCH_8_PARAMETERS_AUTO_CALIBRATION_MCP_m_m_f_s</t>
  </si>
  <si>
    <t>RESULTS_SEARCH_8_PARAMETERS_AUTO_CALIBRATION_MCP_m_m_p_f</t>
  </si>
  <si>
    <t>RESULTS_SEARCH_8_PARAMETERS_AUTO_CALIBRATION_MCP_m_m_p_rms_f</t>
  </si>
  <si>
    <t>RESULTS_SEARCH_8_PARAMETERS_AUTO_CALIBRATION_MCP_m_p_t_f</t>
  </si>
  <si>
    <t>RESULTS_SEARCH_8_PARAMETERS_AUTO_CALIBRATION_MCP_m_r_h_n_b</t>
  </si>
  <si>
    <t>RESULTS_SEARCH_8_PARAMETERS_AUTO_CALIBRATION_MCP_m_z_n_s</t>
  </si>
  <si>
    <t>RESULTS_SEARCH_8_PARAMETERS_AUTO_CALIBRATION_MCP_m_z_s_mn_f_r</t>
  </si>
  <si>
    <t>RESULTS_SEARCH_8_PARAMETERS_AUTO_CALIBRATION_MCP_m_z_s_mx_f_r</t>
  </si>
  <si>
    <t>RESULTS_SEARCH_8_PARAMETERS_MS_AUTO_CALIBRATION_OUT_avres</t>
  </si>
  <si>
    <t>RESULTS_SEARCH_8_PARAMETERS_MS_AUTO_CALIBRATION_OUT_c0</t>
  </si>
  <si>
    <t>RESULTS_SEARCH_8_PARAMETERS_MS_AUTO_CALIBRATION_OUT_c1minus1</t>
  </si>
  <si>
    <t>RESULTS_SEARCH_8_PARAMETERS_MS_AUTO_CALIBRATION_OUT_c2</t>
  </si>
  <si>
    <t>RESULTS_SEARCH_8_PARAMETERS_MS_AUTO_CALIBRATION_OUT_file</t>
  </si>
  <si>
    <t>RESULTS_SEARCH_8_PARAMETERS_MS_AUTO_CALIBRATION_OUT_partnumber</t>
  </si>
  <si>
    <t>RESULTS_SEARCH_8_PARAMETERS_MS_AUTO_CALIBRATION_OUT_polyorder</t>
  </si>
  <si>
    <t>RESULTS_SEARCH_8_PARAMETERS_MS_AUTO_CALIBRATION_OUT_sample</t>
  </si>
  <si>
    <t>RESULTS_SEARCH_8_PARAMETERS_MS_AUTO_CALIBRATION_OUT_squareroot</t>
  </si>
  <si>
    <t>RESULTS_SEARCH_8_PARAMETERS_MSMS_AUTO_CALIBRATION_OUT_avres</t>
  </si>
  <si>
    <t>RESULTS_SEARCH_8_PARAMETERS_MSMS_AUTO_CALIBRATION_OUT_c0</t>
  </si>
  <si>
    <t>RESULTS_SEARCH_8_PARAMETERS_MSMS_AUTO_CALIBRATION_OUT_c1minus1</t>
  </si>
  <si>
    <t>RESULTS_SEARCH_8_PARAMETERS_MSMS_AUTO_CALIBRATION_OUT_c2</t>
  </si>
  <si>
    <t>RESULTS_SEARCH_8_PARAMETERS_MSMS_AUTO_CALIBRATION_OUT_file</t>
  </si>
  <si>
    <t>RESULTS_SEARCH_8_PARAMETERS_MSMS_AUTO_CALIBRATION_OUT_partnumber</t>
  </si>
  <si>
    <t>RESULTS_SEARCH_8_PARAMETERS_MSMS_AUTO_CALIBRATION_OUT_polyorder</t>
  </si>
  <si>
    <t>RESULTS_SEARCH_8_PARAMETERS_MSMS_AUTO_CALIBRATION_OUT_sample</t>
  </si>
  <si>
    <t>RESULTS_SEARCH_8_PARAMETERS_MSMS_AUTO_CALIBRATION_OUT_squareroot</t>
  </si>
  <si>
    <t>RESULTS_SEARCH_8_PARAMETERS_MAX_PRECURSORS_FRAGLET</t>
  </si>
  <si>
    <t>RESULTS_SEARCH_8_PARAMETERS_MAX_PRECURSORS_TAGLET</t>
  </si>
  <si>
    <t>RESULTS_SEARCH_8_PARAMETERS_PRECURSORS_DR_FRAGLET</t>
  </si>
  <si>
    <t>RESULTS_SEARCH_8_PARAMETERS_PRECURSORS_DR_TAGLET</t>
  </si>
  <si>
    <t>RESULTS_SEARCH_8_PARAMETERS_DEFAULT_CHARGE_STATE_1_charge</t>
  </si>
  <si>
    <t>RESULTS_SEARCH_8_PARAMETERS_DEFAULT_CHARGE_STATE_1_probability</t>
  </si>
  <si>
    <t>RESULTS_SEARCH_8_PARAMETERS_DEFAULT_CHARGE_STATE_2_charge</t>
  </si>
  <si>
    <t>RESULTS_SEARCH_8_PARAMETERS_DEFAULT_CHARGE_STATE_2_probability</t>
  </si>
  <si>
    <t>RESULTS_SEARCH_8_PARAMETERS_DEFAULT_CHARGE_STATE_3_charge</t>
  </si>
  <si>
    <t>RESULTS_SEARCH_8_PARAMETERS_DEFAULT_CHARGE_STATE_3_probability</t>
  </si>
  <si>
    <t>RESULTS_SEARCH_8_PARAMETERS_VERSION</t>
  </si>
  <si>
    <t>RESULTS_SEARCH_8_PARAMETERS_PARAGON_VERSION</t>
  </si>
  <si>
    <t>RESULTS_SEARCH_8_PARAMETERS_APPLICATION</t>
  </si>
  <si>
    <t>RESULTS_SEARCH_8_PARAMETERS_PROGROUP_alternativedispositionmaximumfoldprobabilitydrop</t>
  </si>
  <si>
    <t>RESULTS_SEARCH_8_PARAMETERS_PROGROUP_alternativedispositionmaximumfoldscoredrop</t>
  </si>
  <si>
    <t>RESULTS_SEARCH_8_PARAMETERS_PROGROUP_autodiscordantpeptidethreshold</t>
  </si>
  <si>
    <t>RESULTS_SEARCH_8_PARAMETERS_PROGROUP_bayesconfidencecalclulation</t>
  </si>
  <si>
    <t>RESULTS_SEARCH_8_PARAMETERS_PROGROUP_calibrateconfidence</t>
  </si>
  <si>
    <t>RESULTS_SEARCH_8_PARAMETERS_PROGROUP_compresspeptides</t>
  </si>
  <si>
    <t>RESULTS_SEARCH_8_PARAMETERS_PROGROUP_confidencepercentthresholdforexcludingothersfromquant</t>
  </si>
  <si>
    <t>RESULTS_SEARCH_8_PARAMETERS_PROGROUP_confidencepercentthresholdforincludingselfinquant</t>
  </si>
  <si>
    <t>RESULTS_SEARCH_8_PARAMETERS_PROGROUP_donotstoremspeaklists</t>
  </si>
  <si>
    <t>RESULTS_SEARCH_8_PARAMETERS_PROGROUP_fasta</t>
  </si>
  <si>
    <t>RESULTS_SEARCH_8_PARAMETERS_PROGROUP_featuregroupminpepconf</t>
  </si>
  <si>
    <t>RESULTS_SEARCH_8_PARAMETERS_PROGROUP_featuregroupminups</t>
  </si>
  <si>
    <t>RESULTS_SEARCH_8_PARAMETERS_PROGROUP_focusingintersection</t>
  </si>
  <si>
    <t>RESULTS_SEARCH_8_PARAMETERS_PROGROUP_focusingminimummatchconfidence</t>
  </si>
  <si>
    <t>RESULTS_SEARCH_8_PARAMETERS_PROGROUP_focusingminunusedprotscore</t>
  </si>
  <si>
    <t>RESULTS_SEARCH_8_PARAMETERS_PROGROUP_focusingsubsetcutoff</t>
  </si>
  <si>
    <t>RESULTS_SEARCH_8_PARAMETERS_PROGROUP_intersection</t>
  </si>
  <si>
    <t>RESULTS_SEARCH_8_PARAMETERS_PROGROUP_minimummatchconfidencecutoff</t>
  </si>
  <si>
    <t>RESULTS_SEARCH_8_PARAMETERS_PROGROUP_minunusedprotscore</t>
  </si>
  <si>
    <t>RESULTS_SEARCH_8_PARAMETERS_PROGROUP_subsetcutoff</t>
  </si>
  <si>
    <t>RESULTS_SEARCH_8_PARAMETERS_PROGROUP_uniprotservicehttpssupported</t>
  </si>
  <si>
    <t>RESULTS_SEARCH_8_PARAMETERS_PROGROUP_unusedprotscorethresholdforexcludingothersfromquant</t>
  </si>
  <si>
    <t>RESULTS_SEARCH_8_PARAMETERS_PEAKLIST_count</t>
  </si>
  <si>
    <t>RESULTS_SEARCH_8_PARAMETERS_PEAKLIST_filenumber</t>
  </si>
  <si>
    <t>RESULTS_SEARCH_8_PARAMETERS_PEAKLIST_original_count</t>
  </si>
  <si>
    <t>RESULTS_SEARCH_8_PARAMETERS_PEAKLIST_originalfilename</t>
  </si>
  <si>
    <t>RESULTS_SEARCH_8_PARAMETERS_PEAKLIST_partnumber</t>
  </si>
  <si>
    <t>RESULTS_SEARCH_8_PARAMETERS_QUANT_TYPE_background_correction</t>
  </si>
  <si>
    <t>RESULTS_SEARCH_8_PARAMETERS_QUANT_TYPE_bias_correction</t>
  </si>
  <si>
    <t>RESULTS_SEARCH_8_PARAMETERS_QUANT_TYPE_keep_extreme_peptides_over_fraction</t>
  </si>
  <si>
    <t>RESULTS_SEARCH_8_PARAMETERS_QUANT_TYPE_low_confidence_check</t>
  </si>
  <si>
    <t>RESULTS_SEARCH_8_PARAMETERS_QUANT_TYPE_low_intensity_check</t>
  </si>
  <si>
    <t>RESULTS_SEARCH_8_PARAMETERS_QUANT_TYPE_median_statistic</t>
  </si>
  <si>
    <t>RESULTS_SEARCH_8_PARAMETERS_QUANT_TYPE_mod_check</t>
  </si>
  <si>
    <t>RESULTS_SEARCH_8_PARAMETERS_QUANT_TYPE_quant_threshold</t>
  </si>
  <si>
    <t>RESULTS_SEARCH_8_PARAMETERS_QUANT_TYPE_quant_threshold_sn</t>
  </si>
  <si>
    <t>RESULTS_SEARCH_8_PARAMETERS_QUANT_TYPE_separate_searches</t>
  </si>
  <si>
    <t>RESULTS_SEARCH_8_PARAMETERS_QUANT_TYPE_shared_msms_check</t>
  </si>
  <si>
    <t>RESULTS_SEARCH_8_PARAMETERS_PARAGON_METHOD_SETTINGS_UI_SAMPLE_TYPE</t>
  </si>
  <si>
    <t>RESULTS_SEARCH_8_PARAMETERS_PARAGON_METHOD_SETTINGS_UI_CYS_ALKYLATION</t>
  </si>
  <si>
    <t>RESULTS_SEARCH_8_PARAMETERS_PARAGON_METHOD_SETTINGS_UI_DIGESTION</t>
  </si>
  <si>
    <t>RESULTS_SEARCH_8_PARAMETERS_PARAGON_METHOD_SETTINGS_UI_SPECIAL_FACTOR</t>
  </si>
  <si>
    <t>RESULTS_SEARCH_8_PARAMETERS_PARAGON_METHOD_SETTINGS_UI_INSTRUMENT</t>
  </si>
  <si>
    <t>RESULTS_SEARCH_8_PARAMETERS_PARAGON_METHOD_SETTINGS_UI_SEARCH_EFFORT</t>
  </si>
  <si>
    <t>RESULTS_SEARCH_8_PARAMETERS_PARAGON_METHOD_SETTINGS_UI_ID_FOCUS</t>
  </si>
  <si>
    <t>RESULTS_SEARCH_8_PARAMETERS_PARAGON_METHOD_SETTINGS_UI_USER_NAME</t>
  </si>
  <si>
    <t>RESULTS_SEARCH_8_PARAMETERS_PARAGON_METHOD_SETTINGS_UI_MACHINE_NAME</t>
  </si>
  <si>
    <t>RESULTS_SEARCH_8_PARAMETERS_PARAGON_METHOD_SETTINGS_UI_SEARCH_ID</t>
  </si>
  <si>
    <t>RESULTS_SEARCH_8_PARAMETERS_PARAGON_METHOD_SETTINGS_UI_START_TIME</t>
  </si>
  <si>
    <t>RESULTS_SEARCH_8_PARAMETERS_PARAGON_METHOD_SETTINGS_UI_MIN_UNUSED_PROTSCORE</t>
  </si>
  <si>
    <t>RESULTS_SEARCH_8_PARAMETERS_PARAGON_METHOD_SETTINGS_UI_PSPEP</t>
  </si>
  <si>
    <t>RESULTS_SEARCH_9_time_cpu</t>
  </si>
  <si>
    <t>RESULTS_SEARCH_9_time_duration</t>
  </si>
  <si>
    <t>RESULTS_SEARCH_9_version</t>
  </si>
  <si>
    <t>RESULTS_SEARCH_9_xml:id</t>
  </si>
  <si>
    <t>SEARCH:1:638150915185208226_4</t>
  </si>
  <si>
    <t>RESULTS_SEARCH_9_PARAMETERS_chemical_data_edited</t>
  </si>
  <si>
    <t>RESULTS_SEARCH_9_PARAMETERS_do_multiprecursor_search</t>
  </si>
  <si>
    <t>RESULTS_SEARCH_9_PARAMETERS_do_reverse_search</t>
  </si>
  <si>
    <t>RESULTS_SEARCH_9_PARAMETERS_max_quant_labels</t>
  </si>
  <si>
    <t>RESULTS_SEARCH_9_PARAMETERS_maxresults</t>
  </si>
  <si>
    <t>RESULTS_SEARCH_9_PARAMETERS_separate_searches</t>
  </si>
  <si>
    <t>RESULTS_SEARCH_9_PARAMETERS_MSTOLERANCE_type</t>
  </si>
  <si>
    <t>RESULTS_SEARCH_9_PARAMETERS_MSTOLERANCE_value</t>
  </si>
  <si>
    <t>RESULTS_SEARCH_9_PARAMETERS_MSMSTOLERANCE_type</t>
  </si>
  <si>
    <t>RESULTS_SEARCH_9_PARAMETERS_MSMSTOLERANCE_value</t>
  </si>
  <si>
    <t>RESULTS_SEARCH_9_PARAMETERS_MS_STANDARD_DEVIATION_type</t>
  </si>
  <si>
    <t>RESULTS_SEARCH_9_PARAMETERS_MS_STANDARD_DEVIATION_value</t>
  </si>
  <si>
    <t>RESULTS_SEARCH_9_PARAMETERS_MSMS_STANDARD_DEVIATION_type</t>
  </si>
  <si>
    <t>RESULTS_SEARCH_9_PARAMETERS_MSMS_STANDARD_DEVIATION_value</t>
  </si>
  <si>
    <t>RESULTS_SEARCH_9_PARAMETERS_FASTA_filename</t>
  </si>
  <si>
    <t>RESULTS_SEARCH_9_PARAMETERS_AUTO_CALIBRATION_ms</t>
  </si>
  <si>
    <t>RESULTS_SEARCH_9_PARAMETERS_AUTO_CALIBRATION_msexport</t>
  </si>
  <si>
    <t>RESULTS_SEARCH_9_PARAMETERS_AUTO_CALIBRATION_msms</t>
  </si>
  <si>
    <t>RESULTS_SEARCH_9_PARAMETERS_AUTO_CALIBRATION_msmstolsdratio</t>
  </si>
  <si>
    <t>RESULTS_SEARCH_9_PARAMETERS_AUTO_CALIBRATION_mstolsdratio</t>
  </si>
  <si>
    <t>RESULTS_SEARCH_9_PARAMETERS_AUTO_CALIBRATION_squareroot</t>
  </si>
  <si>
    <t>RESULTS_SEARCH_9_PARAMETERS_AUTO_CALIBRATION_type</t>
  </si>
  <si>
    <t>RESULTS_SEARCH_9_PARAMETERS_AUTO_CALIBRATION_MCP_d_s_s_f</t>
  </si>
  <si>
    <t>RESULTS_SEARCH_9_PARAMETERS_AUTO_CALIBRATION_MCP_d_s_w_f</t>
  </si>
  <si>
    <t>RESULTS_SEARCH_9_PARAMETERS_AUTO_CALIBRATION_MCP_m_f_r_mbc</t>
  </si>
  <si>
    <t>RESULTS_SEARCH_9_PARAMETERS_AUTO_CALIBRATION_MCP_m_m_c</t>
  </si>
  <si>
    <t>RESULTS_SEARCH_9_PARAMETERS_AUTO_CALIBRATION_MCP_m_m_f_s</t>
  </si>
  <si>
    <t>RESULTS_SEARCH_9_PARAMETERS_AUTO_CALIBRATION_MCP_m_m_p_f</t>
  </si>
  <si>
    <t>RESULTS_SEARCH_9_PARAMETERS_AUTO_CALIBRATION_MCP_m_m_p_rms_f</t>
  </si>
  <si>
    <t>RESULTS_SEARCH_9_PARAMETERS_AUTO_CALIBRATION_MCP_m_p_t_f</t>
  </si>
  <si>
    <t>RESULTS_SEARCH_9_PARAMETERS_AUTO_CALIBRATION_MCP_m_r_h_n_b</t>
  </si>
  <si>
    <t>RESULTS_SEARCH_9_PARAMETERS_AUTO_CALIBRATION_MCP_m_z_n_s</t>
  </si>
  <si>
    <t>RESULTS_SEARCH_9_PARAMETERS_AUTO_CALIBRATION_MCP_m_z_s_mn_f_r</t>
  </si>
  <si>
    <t>RESULTS_SEARCH_9_PARAMETERS_AUTO_CALIBRATION_MCP_m_z_s_mx_f_r</t>
  </si>
  <si>
    <t>RESULTS_SEARCH_9_PARAMETERS_MS_AUTO_CALIBRATION_OUT_avres</t>
  </si>
  <si>
    <t>RESULTS_SEARCH_9_PARAMETERS_MS_AUTO_CALIBRATION_OUT_c0</t>
  </si>
  <si>
    <t>RESULTS_SEARCH_9_PARAMETERS_MS_AUTO_CALIBRATION_OUT_c1minus1</t>
  </si>
  <si>
    <t>RESULTS_SEARCH_9_PARAMETERS_MS_AUTO_CALIBRATION_OUT_c2</t>
  </si>
  <si>
    <t>RESULTS_SEARCH_9_PARAMETERS_MS_AUTO_CALIBRATION_OUT_file</t>
  </si>
  <si>
    <t>RESULTS_SEARCH_9_PARAMETERS_MS_AUTO_CALIBRATION_OUT_partnumber</t>
  </si>
  <si>
    <t>RESULTS_SEARCH_9_PARAMETERS_MS_AUTO_CALIBRATION_OUT_polyorder</t>
  </si>
  <si>
    <t>RESULTS_SEARCH_9_PARAMETERS_MS_AUTO_CALIBRATION_OUT_sample</t>
  </si>
  <si>
    <t>RESULTS_SEARCH_9_PARAMETERS_MS_AUTO_CALIBRATION_OUT_squareroot</t>
  </si>
  <si>
    <t>RESULTS_SEARCH_9_PARAMETERS_MSMS_AUTO_CALIBRATION_OUT_avres</t>
  </si>
  <si>
    <t>RESULTS_SEARCH_9_PARAMETERS_MSMS_AUTO_CALIBRATION_OUT_c0</t>
  </si>
  <si>
    <t>RESULTS_SEARCH_9_PARAMETERS_MSMS_AUTO_CALIBRATION_OUT_c1minus1</t>
  </si>
  <si>
    <t>RESULTS_SEARCH_9_PARAMETERS_MSMS_AUTO_CALIBRATION_OUT_c2</t>
  </si>
  <si>
    <t>RESULTS_SEARCH_9_PARAMETERS_MSMS_AUTO_CALIBRATION_OUT_file</t>
  </si>
  <si>
    <t>RESULTS_SEARCH_9_PARAMETERS_MSMS_AUTO_CALIBRATION_OUT_partnumber</t>
  </si>
  <si>
    <t>RESULTS_SEARCH_9_PARAMETERS_MSMS_AUTO_CALIBRATION_OUT_polyorder</t>
  </si>
  <si>
    <t>RESULTS_SEARCH_9_PARAMETERS_MSMS_AUTO_CALIBRATION_OUT_sample</t>
  </si>
  <si>
    <t>RESULTS_SEARCH_9_PARAMETERS_MSMS_AUTO_CALIBRATION_OUT_squareroot</t>
  </si>
  <si>
    <t>RESULTS_SEARCH_9_PARAMETERS_MAX_PRECURSORS_FRAGLET</t>
  </si>
  <si>
    <t>RESULTS_SEARCH_9_PARAMETERS_MAX_PRECURSORS_TAGLET</t>
  </si>
  <si>
    <t>RESULTS_SEARCH_9_PARAMETERS_PRECURSORS_DR_FRAGLET</t>
  </si>
  <si>
    <t>RESULTS_SEARCH_9_PARAMETERS_PRECURSORS_DR_TAGLET</t>
  </si>
  <si>
    <t>RESULTS_SEARCH_9_PARAMETERS_DEFAULT_CHARGE_STATE_1_charge</t>
  </si>
  <si>
    <t>RESULTS_SEARCH_9_PARAMETERS_DEFAULT_CHARGE_STATE_1_probability</t>
  </si>
  <si>
    <t>RESULTS_SEARCH_9_PARAMETERS_DEFAULT_CHARGE_STATE_2_charge</t>
  </si>
  <si>
    <t>RESULTS_SEARCH_9_PARAMETERS_DEFAULT_CHARGE_STATE_2_probability</t>
  </si>
  <si>
    <t>RESULTS_SEARCH_9_PARAMETERS_DEFAULT_CHARGE_STATE_3_charge</t>
  </si>
  <si>
    <t>RESULTS_SEARCH_9_PARAMETERS_DEFAULT_CHARGE_STATE_3_probability</t>
  </si>
  <si>
    <t>RESULTS_SEARCH_9_PARAMETERS_VERSION</t>
  </si>
  <si>
    <t>RESULTS_SEARCH_9_PARAMETERS_PARAGON_VERSION</t>
  </si>
  <si>
    <t>RESULTS_SEARCH_9_PARAMETERS_APPLICATION</t>
  </si>
  <si>
    <t>RESULTS_SEARCH_9_PARAMETERS_PROGROUP_alternativedispositionmaximumfoldprobabilitydrop</t>
  </si>
  <si>
    <t>RESULTS_SEARCH_9_PARAMETERS_PROGROUP_alternativedispositionmaximumfoldscoredrop</t>
  </si>
  <si>
    <t>RESULTS_SEARCH_9_PARAMETERS_PROGROUP_autodiscordantpeptidethreshold</t>
  </si>
  <si>
    <t>RESULTS_SEARCH_9_PARAMETERS_PROGROUP_bayesconfidencecalclulation</t>
  </si>
  <si>
    <t>RESULTS_SEARCH_9_PARAMETERS_PROGROUP_calibrateconfidence</t>
  </si>
  <si>
    <t>RESULTS_SEARCH_9_PARAMETERS_PROGROUP_compresspeptides</t>
  </si>
  <si>
    <t>RESULTS_SEARCH_9_PARAMETERS_PROGROUP_confidencepercentthresholdforexcludingothersfromquant</t>
  </si>
  <si>
    <t>RESULTS_SEARCH_9_PARAMETERS_PROGROUP_confidencepercentthresholdforincludingselfinquant</t>
  </si>
  <si>
    <t>RESULTS_SEARCH_9_PARAMETERS_PROGROUP_donotstoremspeaklists</t>
  </si>
  <si>
    <t>RESULTS_SEARCH_9_PARAMETERS_PROGROUP_fasta</t>
  </si>
  <si>
    <t>RESULTS_SEARCH_9_PARAMETERS_PROGROUP_featuregroupminpepconf</t>
  </si>
  <si>
    <t>RESULTS_SEARCH_9_PARAMETERS_PROGROUP_featuregroupminups</t>
  </si>
  <si>
    <t>RESULTS_SEARCH_9_PARAMETERS_PROGROUP_focusingintersection</t>
  </si>
  <si>
    <t>RESULTS_SEARCH_9_PARAMETERS_PROGROUP_focusingminimummatchconfidence</t>
  </si>
  <si>
    <t>RESULTS_SEARCH_9_PARAMETERS_PROGROUP_focusingminunusedprotscore</t>
  </si>
  <si>
    <t>RESULTS_SEARCH_9_PARAMETERS_PROGROUP_focusingsubsetcutoff</t>
  </si>
  <si>
    <t>RESULTS_SEARCH_9_PARAMETERS_PROGROUP_intersection</t>
  </si>
  <si>
    <t>RESULTS_SEARCH_9_PARAMETERS_PROGROUP_minimummatchconfidencecutoff</t>
  </si>
  <si>
    <t>RESULTS_SEARCH_9_PARAMETERS_PROGROUP_minunusedprotscore</t>
  </si>
  <si>
    <t>RESULTS_SEARCH_9_PARAMETERS_PROGROUP_subsetcutoff</t>
  </si>
  <si>
    <t>RESULTS_SEARCH_9_PARAMETERS_PROGROUP_uniprotservicehttpssupported</t>
  </si>
  <si>
    <t>RESULTS_SEARCH_9_PARAMETERS_PROGROUP_unusedprotscorethresholdforexcludingothersfromquant</t>
  </si>
  <si>
    <t>RESULTS_SEARCH_9_PARAMETERS_PEAKLIST_count</t>
  </si>
  <si>
    <t>RESULTS_SEARCH_9_PARAMETERS_PEAKLIST_filenumber</t>
  </si>
  <si>
    <t>RESULTS_SEARCH_9_PARAMETERS_PEAKLIST_original_count</t>
  </si>
  <si>
    <t>RESULTS_SEARCH_9_PARAMETERS_PEAKLIST_originalfilename</t>
  </si>
  <si>
    <t>RESULTS_SEARCH_9_PARAMETERS_PEAKLIST_partnumber</t>
  </si>
  <si>
    <t>RESULTS_SEARCH_9_PARAMETERS_QUANT_TYPE_background_correction</t>
  </si>
  <si>
    <t>RESULTS_SEARCH_9_PARAMETERS_QUANT_TYPE_bias_correction</t>
  </si>
  <si>
    <t>RESULTS_SEARCH_9_PARAMETERS_QUANT_TYPE_keep_extreme_peptides_over_fraction</t>
  </si>
  <si>
    <t>RESULTS_SEARCH_9_PARAMETERS_QUANT_TYPE_low_confidence_check</t>
  </si>
  <si>
    <t>RESULTS_SEARCH_9_PARAMETERS_QUANT_TYPE_low_intensity_check</t>
  </si>
  <si>
    <t>RESULTS_SEARCH_9_PARAMETERS_QUANT_TYPE_median_statistic</t>
  </si>
  <si>
    <t>RESULTS_SEARCH_9_PARAMETERS_QUANT_TYPE_mod_check</t>
  </si>
  <si>
    <t>RESULTS_SEARCH_9_PARAMETERS_QUANT_TYPE_quant_threshold</t>
  </si>
  <si>
    <t>RESULTS_SEARCH_9_PARAMETERS_QUANT_TYPE_quant_threshold_sn</t>
  </si>
  <si>
    <t>RESULTS_SEARCH_9_PARAMETERS_QUANT_TYPE_separate_searches</t>
  </si>
  <si>
    <t>RESULTS_SEARCH_9_PARAMETERS_QUANT_TYPE_shared_msms_check</t>
  </si>
  <si>
    <t>RESULTS_SEARCH_9_PARAMETERS_PARAGON_METHOD_SETTINGS_UI_SAMPLE_TYPE</t>
  </si>
  <si>
    <t>RESULTS_SEARCH_9_PARAMETERS_PARAGON_METHOD_SETTINGS_UI_CYS_ALKYLATION</t>
  </si>
  <si>
    <t>RESULTS_SEARCH_9_PARAMETERS_PARAGON_METHOD_SETTINGS_UI_DIGESTION</t>
  </si>
  <si>
    <t>RESULTS_SEARCH_9_PARAMETERS_PARAGON_METHOD_SETTINGS_UI_SPECIAL_FACTOR</t>
  </si>
  <si>
    <t>RESULTS_SEARCH_9_PARAMETERS_PARAGON_METHOD_SETTINGS_UI_INSTRUMENT</t>
  </si>
  <si>
    <t>RESULTS_SEARCH_9_PARAMETERS_PARAGON_METHOD_SETTINGS_UI_SEARCH_EFFORT</t>
  </si>
  <si>
    <t>RESULTS_SEARCH_9_PARAMETERS_PARAGON_METHOD_SETTINGS_UI_ID_FOCUS</t>
  </si>
  <si>
    <t>RESULTS_SEARCH_9_PARAMETERS_PARAGON_METHOD_SETTINGS_UI_USER_NAME</t>
  </si>
  <si>
    <t>RESULTS_SEARCH_9_PARAMETERS_PARAGON_METHOD_SETTINGS_UI_MACHINE_NAME</t>
  </si>
  <si>
    <t>RESULTS_SEARCH_9_PARAMETERS_PARAGON_METHOD_SETTINGS_UI_SEARCH_ID</t>
  </si>
  <si>
    <t>RESULTS_SEARCH_9_PARAMETERS_PARAGON_METHOD_SETTINGS_UI_START_TIME</t>
  </si>
  <si>
    <t>RESULTS_SEARCH_9_PARAMETERS_PARAGON_METHOD_SETTINGS_UI_MIN_UNUSED_PROTSCORE</t>
  </si>
  <si>
    <t>RESULTS_SEARCH_9_PARAMETERS_PARAGON_METHOD_SETTINGS_UI_PSPEP</t>
  </si>
  <si>
    <t>RESULTS_SEARCH_10_time_cpu</t>
  </si>
  <si>
    <t>RESULTS_SEARCH_10_time_duration</t>
  </si>
  <si>
    <t>RESULTS_SEARCH_10_version</t>
  </si>
  <si>
    <t>RESULTS_SEARCH_10_xml:id</t>
  </si>
  <si>
    <t>SEARCH:2:638150915185208226_4</t>
  </si>
  <si>
    <t>RESULTS_SEARCH_10_PARAMETERS_chemical_data_edited</t>
  </si>
  <si>
    <t>RESULTS_SEARCH_10_PARAMETERS_do_multiprecursor_search</t>
  </si>
  <si>
    <t>RESULTS_SEARCH_10_PARAMETERS_do_reverse_search</t>
  </si>
  <si>
    <t>RESULTS_SEARCH_10_PARAMETERS_max_quant_labels</t>
  </si>
  <si>
    <t>RESULTS_SEARCH_10_PARAMETERS_maxresults</t>
  </si>
  <si>
    <t>RESULTS_SEARCH_10_PARAMETERS_separate_searches</t>
  </si>
  <si>
    <t>RESULTS_SEARCH_10_PARAMETERS_MSTOLERANCE_type</t>
  </si>
  <si>
    <t>RESULTS_SEARCH_10_PARAMETERS_MSTOLERANCE_value</t>
  </si>
  <si>
    <t>RESULTS_SEARCH_10_PARAMETERS_MSMSTOLERANCE_type</t>
  </si>
  <si>
    <t>RESULTS_SEARCH_10_PARAMETERS_MSMSTOLERANCE_value</t>
  </si>
  <si>
    <t>RESULTS_SEARCH_10_PARAMETERS_MS_STANDARD_DEVIATION_type</t>
  </si>
  <si>
    <t>RESULTS_SEARCH_10_PARAMETERS_MS_STANDARD_DEVIATION_value</t>
  </si>
  <si>
    <t>RESULTS_SEARCH_10_PARAMETERS_MSMS_STANDARD_DEVIATION_type</t>
  </si>
  <si>
    <t>RESULTS_SEARCH_10_PARAMETERS_MSMS_STANDARD_DEVIATION_value</t>
  </si>
  <si>
    <t>RESULTS_SEARCH_10_PARAMETERS_FASTA_filename</t>
  </si>
  <si>
    <t>RESULTS_SEARCH_10_PARAMETERS_AUTO_CALIBRATION_ms</t>
  </si>
  <si>
    <t>RESULTS_SEARCH_10_PARAMETERS_AUTO_CALIBRATION_msexport</t>
  </si>
  <si>
    <t>RESULTS_SEARCH_10_PARAMETERS_AUTO_CALIBRATION_msms</t>
  </si>
  <si>
    <t>RESULTS_SEARCH_10_PARAMETERS_AUTO_CALIBRATION_msmstolsdratio</t>
  </si>
  <si>
    <t>RESULTS_SEARCH_10_PARAMETERS_AUTO_CALIBRATION_mstolsdratio</t>
  </si>
  <si>
    <t>RESULTS_SEARCH_10_PARAMETERS_AUTO_CALIBRATION_squareroot</t>
  </si>
  <si>
    <t>RESULTS_SEARCH_10_PARAMETERS_AUTO_CALIBRATION_type</t>
  </si>
  <si>
    <t>RESULTS_SEARCH_10_PARAMETERS_AUTO_CALIBRATION_MCP_d_s_s_f</t>
  </si>
  <si>
    <t>RESULTS_SEARCH_10_PARAMETERS_AUTO_CALIBRATION_MCP_d_s_w_f</t>
  </si>
  <si>
    <t>RESULTS_SEARCH_10_PARAMETERS_AUTO_CALIBRATION_MCP_m_f_r_mbc</t>
  </si>
  <si>
    <t>RESULTS_SEARCH_10_PARAMETERS_AUTO_CALIBRATION_MCP_m_m_c</t>
  </si>
  <si>
    <t>RESULTS_SEARCH_10_PARAMETERS_AUTO_CALIBRATION_MCP_m_m_f_s</t>
  </si>
  <si>
    <t>RESULTS_SEARCH_10_PARAMETERS_AUTO_CALIBRATION_MCP_m_m_p_f</t>
  </si>
  <si>
    <t>RESULTS_SEARCH_10_PARAMETERS_AUTO_CALIBRATION_MCP_m_m_p_rms_f</t>
  </si>
  <si>
    <t>RESULTS_SEARCH_10_PARAMETERS_AUTO_CALIBRATION_MCP_m_p_t_f</t>
  </si>
  <si>
    <t>RESULTS_SEARCH_10_PARAMETERS_AUTO_CALIBRATION_MCP_m_r_h_n_b</t>
  </si>
  <si>
    <t>RESULTS_SEARCH_10_PARAMETERS_AUTO_CALIBRATION_MCP_m_z_n_s</t>
  </si>
  <si>
    <t>RESULTS_SEARCH_10_PARAMETERS_AUTO_CALIBRATION_MCP_m_z_s_mn_f_r</t>
  </si>
  <si>
    <t>RESULTS_SEARCH_10_PARAMETERS_AUTO_CALIBRATION_MCP_m_z_s_mx_f_r</t>
  </si>
  <si>
    <t>RESULTS_SEARCH_10_PARAMETERS_MS_AUTO_CALIBRATION_OUT_avres</t>
  </si>
  <si>
    <t>RESULTS_SEARCH_10_PARAMETERS_MS_AUTO_CALIBRATION_OUT_c0</t>
  </si>
  <si>
    <t>RESULTS_SEARCH_10_PARAMETERS_MS_AUTO_CALIBRATION_OUT_c1minus1</t>
  </si>
  <si>
    <t>RESULTS_SEARCH_10_PARAMETERS_MS_AUTO_CALIBRATION_OUT_c2</t>
  </si>
  <si>
    <t>RESULTS_SEARCH_10_PARAMETERS_MS_AUTO_CALIBRATION_OUT_file</t>
  </si>
  <si>
    <t>RESULTS_SEARCH_10_PARAMETERS_MS_AUTO_CALIBRATION_OUT_partnumber</t>
  </si>
  <si>
    <t>RESULTS_SEARCH_10_PARAMETERS_MS_AUTO_CALIBRATION_OUT_polyorder</t>
  </si>
  <si>
    <t>RESULTS_SEARCH_10_PARAMETERS_MS_AUTO_CALIBRATION_OUT_sample</t>
  </si>
  <si>
    <t>RESULTS_SEARCH_10_PARAMETERS_MS_AUTO_CALIBRATION_OUT_squareroot</t>
  </si>
  <si>
    <t>RESULTS_SEARCH_10_PARAMETERS_MSMS_AUTO_CALIBRATION_OUT_avres</t>
  </si>
  <si>
    <t>RESULTS_SEARCH_10_PARAMETERS_MSMS_AUTO_CALIBRATION_OUT_c0</t>
  </si>
  <si>
    <t>RESULTS_SEARCH_10_PARAMETERS_MSMS_AUTO_CALIBRATION_OUT_c1minus1</t>
  </si>
  <si>
    <t>RESULTS_SEARCH_10_PARAMETERS_MSMS_AUTO_CALIBRATION_OUT_c2</t>
  </si>
  <si>
    <t>RESULTS_SEARCH_10_PARAMETERS_MSMS_AUTO_CALIBRATION_OUT_file</t>
  </si>
  <si>
    <t>RESULTS_SEARCH_10_PARAMETERS_MSMS_AUTO_CALIBRATION_OUT_partnumber</t>
  </si>
  <si>
    <t>RESULTS_SEARCH_10_PARAMETERS_MSMS_AUTO_CALIBRATION_OUT_polyorder</t>
  </si>
  <si>
    <t>RESULTS_SEARCH_10_PARAMETERS_MSMS_AUTO_CALIBRATION_OUT_sample</t>
  </si>
  <si>
    <t>RESULTS_SEARCH_10_PARAMETERS_MSMS_AUTO_CALIBRATION_OUT_squareroot</t>
  </si>
  <si>
    <t>RESULTS_SEARCH_10_PARAMETERS_MAX_PRECURSORS_FRAGLET</t>
  </si>
  <si>
    <t>RESULTS_SEARCH_10_PARAMETERS_MAX_PRECURSORS_TAGLET</t>
  </si>
  <si>
    <t>RESULTS_SEARCH_10_PARAMETERS_PRECURSORS_DR_FRAGLET</t>
  </si>
  <si>
    <t>RESULTS_SEARCH_10_PARAMETERS_PRECURSORS_DR_TAGLET</t>
  </si>
  <si>
    <t>RESULTS_SEARCH_10_PARAMETERS_DEFAULT_CHARGE_STATE_1_charge</t>
  </si>
  <si>
    <t>RESULTS_SEARCH_10_PARAMETERS_DEFAULT_CHARGE_STATE_1_probability</t>
  </si>
  <si>
    <t>RESULTS_SEARCH_10_PARAMETERS_DEFAULT_CHARGE_STATE_2_charge</t>
  </si>
  <si>
    <t>RESULTS_SEARCH_10_PARAMETERS_DEFAULT_CHARGE_STATE_2_probability</t>
  </si>
  <si>
    <t>RESULTS_SEARCH_10_PARAMETERS_DEFAULT_CHARGE_STATE_3_charge</t>
  </si>
  <si>
    <t>RESULTS_SEARCH_10_PARAMETERS_DEFAULT_CHARGE_STATE_3_probability</t>
  </si>
  <si>
    <t>RESULTS_SEARCH_10_PARAMETERS_VERSION</t>
  </si>
  <si>
    <t>RESULTS_SEARCH_10_PARAMETERS_PARAGON_VERSION</t>
  </si>
  <si>
    <t>RESULTS_SEARCH_10_PARAMETERS_APPLICATION</t>
  </si>
  <si>
    <t>RESULTS_SEARCH_10_PARAMETERS_PROGROUP_alternativedispositionmaximumfoldprobabilitydrop</t>
  </si>
  <si>
    <t>RESULTS_SEARCH_10_PARAMETERS_PROGROUP_alternativedispositionmaximumfoldscoredrop</t>
  </si>
  <si>
    <t>RESULTS_SEARCH_10_PARAMETERS_PROGROUP_autodiscordantpeptidethreshold</t>
  </si>
  <si>
    <t>RESULTS_SEARCH_10_PARAMETERS_PROGROUP_bayesconfidencecalclulation</t>
  </si>
  <si>
    <t>RESULTS_SEARCH_10_PARAMETERS_PROGROUP_calibrateconfidence</t>
  </si>
  <si>
    <t>RESULTS_SEARCH_10_PARAMETERS_PROGROUP_compresspeptides</t>
  </si>
  <si>
    <t>RESULTS_SEARCH_10_PARAMETERS_PROGROUP_confidencepercentthresholdforexcludingothersfromquant</t>
  </si>
  <si>
    <t>RESULTS_SEARCH_10_PARAMETERS_PROGROUP_confidencepercentthresholdforincludingselfinquant</t>
  </si>
  <si>
    <t>RESULTS_SEARCH_10_PARAMETERS_PROGROUP_donotstoremspeaklists</t>
  </si>
  <si>
    <t>RESULTS_SEARCH_10_PARAMETERS_PROGROUP_fasta</t>
  </si>
  <si>
    <t>RESULTS_SEARCH_10_PARAMETERS_PROGROUP_featuregroupminpepconf</t>
  </si>
  <si>
    <t>RESULTS_SEARCH_10_PARAMETERS_PROGROUP_featuregroupminups</t>
  </si>
  <si>
    <t>RESULTS_SEARCH_10_PARAMETERS_PROGROUP_focusingintersection</t>
  </si>
  <si>
    <t>RESULTS_SEARCH_10_PARAMETERS_PROGROUP_focusingminimummatchconfidence</t>
  </si>
  <si>
    <t>RESULTS_SEARCH_10_PARAMETERS_PROGROUP_focusingminunusedprotscore</t>
  </si>
  <si>
    <t>RESULTS_SEARCH_10_PARAMETERS_PROGROUP_focusingsubsetcutoff</t>
  </si>
  <si>
    <t>RESULTS_SEARCH_10_PARAMETERS_PROGROUP_intersection</t>
  </si>
  <si>
    <t>RESULTS_SEARCH_10_PARAMETERS_PROGROUP_minimummatchconfidencecutoff</t>
  </si>
  <si>
    <t>RESULTS_SEARCH_10_PARAMETERS_PROGROUP_minunusedprotscore</t>
  </si>
  <si>
    <t>RESULTS_SEARCH_10_PARAMETERS_PROGROUP_subsetcutoff</t>
  </si>
  <si>
    <t>RESULTS_SEARCH_10_PARAMETERS_PROGROUP_uniprotservicehttpssupported</t>
  </si>
  <si>
    <t>RESULTS_SEARCH_10_PARAMETERS_PROGROUP_unusedprotscorethresholdforexcludingothersfromquant</t>
  </si>
  <si>
    <t>RESULTS_SEARCH_10_PARAMETERS_PEAKLIST_count</t>
  </si>
  <si>
    <t>RESULTS_SEARCH_10_PARAMETERS_PEAKLIST_filenumber</t>
  </si>
  <si>
    <t>RESULTS_SEARCH_10_PARAMETERS_PEAKLIST_original_count</t>
  </si>
  <si>
    <t>RESULTS_SEARCH_10_PARAMETERS_PEAKLIST_originalfilename</t>
  </si>
  <si>
    <t>RESULTS_SEARCH_10_PARAMETERS_PEAKLIST_partnumber</t>
  </si>
  <si>
    <t>RESULTS_SEARCH_10_PARAMETERS_QUANT_TYPE_background_correction</t>
  </si>
  <si>
    <t>RESULTS_SEARCH_10_PARAMETERS_QUANT_TYPE_bias_correction</t>
  </si>
  <si>
    <t>RESULTS_SEARCH_10_PARAMETERS_QUANT_TYPE_keep_extreme_peptides_over_fraction</t>
  </si>
  <si>
    <t>RESULTS_SEARCH_10_PARAMETERS_QUANT_TYPE_low_confidence_check</t>
  </si>
  <si>
    <t>RESULTS_SEARCH_10_PARAMETERS_QUANT_TYPE_low_intensity_check</t>
  </si>
  <si>
    <t>RESULTS_SEARCH_10_PARAMETERS_QUANT_TYPE_median_statistic</t>
  </si>
  <si>
    <t>RESULTS_SEARCH_10_PARAMETERS_QUANT_TYPE_mod_check</t>
  </si>
  <si>
    <t>RESULTS_SEARCH_10_PARAMETERS_QUANT_TYPE_quant_threshold</t>
  </si>
  <si>
    <t>RESULTS_SEARCH_10_PARAMETERS_QUANT_TYPE_quant_threshold_sn</t>
  </si>
  <si>
    <t>RESULTS_SEARCH_10_PARAMETERS_QUANT_TYPE_separate_searches</t>
  </si>
  <si>
    <t>RESULTS_SEARCH_10_PARAMETERS_QUANT_TYPE_shared_msms_check</t>
  </si>
  <si>
    <t>RESULTS_SEARCH_10_PARAMETERS_PARAGON_METHOD_SETTINGS_UI_SAMPLE_TYPE</t>
  </si>
  <si>
    <t>RESULTS_SEARCH_10_PARAMETERS_PARAGON_METHOD_SETTINGS_UI_CYS_ALKYLATION</t>
  </si>
  <si>
    <t>RESULTS_SEARCH_10_PARAMETERS_PARAGON_METHOD_SETTINGS_UI_DIGESTION</t>
  </si>
  <si>
    <t>RESULTS_SEARCH_10_PARAMETERS_PARAGON_METHOD_SETTINGS_UI_SPECIAL_FACTOR</t>
  </si>
  <si>
    <t>RESULTS_SEARCH_10_PARAMETERS_PARAGON_METHOD_SETTINGS_UI_INSTRUMENT</t>
  </si>
  <si>
    <t>RESULTS_SEARCH_10_PARAMETERS_PARAGON_METHOD_SETTINGS_UI_SEARCH_EFFORT</t>
  </si>
  <si>
    <t>RESULTS_SEARCH_10_PARAMETERS_PARAGON_METHOD_SETTINGS_UI_ID_FOCUS</t>
  </si>
  <si>
    <t>RESULTS_SEARCH_10_PARAMETERS_PARAGON_METHOD_SETTINGS_UI_USER_NAME</t>
  </si>
  <si>
    <t>RESULTS_SEARCH_10_PARAMETERS_PARAGON_METHOD_SETTINGS_UI_MACHINE_NAME</t>
  </si>
  <si>
    <t>RESULTS_SEARCH_10_PARAMETERS_PARAGON_METHOD_SETTINGS_UI_SEARCH_ID</t>
  </si>
  <si>
    <t>RESULTS_SEARCH_10_PARAMETERS_PARAGON_METHOD_SETTINGS_UI_START_TIME</t>
  </si>
  <si>
    <t>RESULTS_SEARCH_10_PARAMETERS_PARAGON_METHOD_SETTINGS_UI_MIN_UNUSED_PROTSCORE</t>
  </si>
  <si>
    <t>RESULTS_SEARCH_10_PARAMETERS_PARAGON_METHOD_SETTINGS_UI_PSPEP</t>
  </si>
  <si>
    <t>RESULTS_SEARCH_11_time_cpu</t>
  </si>
  <si>
    <t>RESULTS_SEARCH_11_time_duration</t>
  </si>
  <si>
    <t>RESULTS_SEARCH_11_version</t>
  </si>
  <si>
    <t>RESULTS_SEARCH_11_xml:id</t>
  </si>
  <si>
    <t>SEARCH:1:638150915185208226_5</t>
  </si>
  <si>
    <t>RESULTS_SEARCH_11_PARAMETERS_chemical_data_edited</t>
  </si>
  <si>
    <t>RESULTS_SEARCH_11_PARAMETERS_do_multiprecursor_search</t>
  </si>
  <si>
    <t>RESULTS_SEARCH_11_PARAMETERS_do_reverse_search</t>
  </si>
  <si>
    <t>RESULTS_SEARCH_11_PARAMETERS_max_quant_labels</t>
  </si>
  <si>
    <t>RESULTS_SEARCH_11_PARAMETERS_maxresults</t>
  </si>
  <si>
    <t>RESULTS_SEARCH_11_PARAMETERS_separate_searches</t>
  </si>
  <si>
    <t>RESULTS_SEARCH_11_PARAMETERS_MSTOLERANCE_type</t>
  </si>
  <si>
    <t>RESULTS_SEARCH_11_PARAMETERS_MSTOLERANCE_value</t>
  </si>
  <si>
    <t>RESULTS_SEARCH_11_PARAMETERS_MSMSTOLERANCE_type</t>
  </si>
  <si>
    <t>RESULTS_SEARCH_11_PARAMETERS_MSMSTOLERANCE_value</t>
  </si>
  <si>
    <t>RESULTS_SEARCH_11_PARAMETERS_MS_STANDARD_DEVIATION_type</t>
  </si>
  <si>
    <t>RESULTS_SEARCH_11_PARAMETERS_MS_STANDARD_DEVIATION_value</t>
  </si>
  <si>
    <t>RESULTS_SEARCH_11_PARAMETERS_MSMS_STANDARD_DEVIATION_type</t>
  </si>
  <si>
    <t>RESULTS_SEARCH_11_PARAMETERS_MSMS_STANDARD_DEVIATION_value</t>
  </si>
  <si>
    <t>RESULTS_SEARCH_11_PARAMETERS_FASTA_filename</t>
  </si>
  <si>
    <t>RESULTS_SEARCH_11_PARAMETERS_AUTO_CALIBRATION_ms</t>
  </si>
  <si>
    <t>RESULTS_SEARCH_11_PARAMETERS_AUTO_CALIBRATION_msexport</t>
  </si>
  <si>
    <t>RESULTS_SEARCH_11_PARAMETERS_AUTO_CALIBRATION_msms</t>
  </si>
  <si>
    <t>RESULTS_SEARCH_11_PARAMETERS_AUTO_CALIBRATION_msmstolsdratio</t>
  </si>
  <si>
    <t>RESULTS_SEARCH_11_PARAMETERS_AUTO_CALIBRATION_mstolsdratio</t>
  </si>
  <si>
    <t>RESULTS_SEARCH_11_PARAMETERS_AUTO_CALIBRATION_squareroot</t>
  </si>
  <si>
    <t>RESULTS_SEARCH_11_PARAMETERS_AUTO_CALIBRATION_type</t>
  </si>
  <si>
    <t>RESULTS_SEARCH_11_PARAMETERS_AUTO_CALIBRATION_MCP_d_s_s_f</t>
  </si>
  <si>
    <t>RESULTS_SEARCH_11_PARAMETERS_AUTO_CALIBRATION_MCP_d_s_w_f</t>
  </si>
  <si>
    <t>RESULTS_SEARCH_11_PARAMETERS_AUTO_CALIBRATION_MCP_m_f_r_mbc</t>
  </si>
  <si>
    <t>RESULTS_SEARCH_11_PARAMETERS_AUTO_CALIBRATION_MCP_m_m_c</t>
  </si>
  <si>
    <t>RESULTS_SEARCH_11_PARAMETERS_AUTO_CALIBRATION_MCP_m_m_f_s</t>
  </si>
  <si>
    <t>RESULTS_SEARCH_11_PARAMETERS_AUTO_CALIBRATION_MCP_m_m_p_f</t>
  </si>
  <si>
    <t>RESULTS_SEARCH_11_PARAMETERS_AUTO_CALIBRATION_MCP_m_m_p_rms_f</t>
  </si>
  <si>
    <t>RESULTS_SEARCH_11_PARAMETERS_AUTO_CALIBRATION_MCP_m_p_t_f</t>
  </si>
  <si>
    <t>RESULTS_SEARCH_11_PARAMETERS_AUTO_CALIBRATION_MCP_m_r_h_n_b</t>
  </si>
  <si>
    <t>RESULTS_SEARCH_11_PARAMETERS_AUTO_CALIBRATION_MCP_m_z_n_s</t>
  </si>
  <si>
    <t>RESULTS_SEARCH_11_PARAMETERS_AUTO_CALIBRATION_MCP_m_z_s_mn_f_r</t>
  </si>
  <si>
    <t>RESULTS_SEARCH_11_PARAMETERS_AUTO_CALIBRATION_MCP_m_z_s_mx_f_r</t>
  </si>
  <si>
    <t>RESULTS_SEARCH_11_PARAMETERS_MS_AUTO_CALIBRATION_OUT_avres</t>
  </si>
  <si>
    <t>RESULTS_SEARCH_11_PARAMETERS_MS_AUTO_CALIBRATION_OUT_c0</t>
  </si>
  <si>
    <t>RESULTS_SEARCH_11_PARAMETERS_MS_AUTO_CALIBRATION_OUT_c1minus1</t>
  </si>
  <si>
    <t>RESULTS_SEARCH_11_PARAMETERS_MS_AUTO_CALIBRATION_OUT_c2</t>
  </si>
  <si>
    <t>RESULTS_SEARCH_11_PARAMETERS_MS_AUTO_CALIBRATION_OUT_file</t>
  </si>
  <si>
    <t>RESULTS_SEARCH_11_PARAMETERS_MS_AUTO_CALIBRATION_OUT_partnumber</t>
  </si>
  <si>
    <t>RESULTS_SEARCH_11_PARAMETERS_MS_AUTO_CALIBRATION_OUT_polyorder</t>
  </si>
  <si>
    <t>RESULTS_SEARCH_11_PARAMETERS_MS_AUTO_CALIBRATION_OUT_sample</t>
  </si>
  <si>
    <t>RESULTS_SEARCH_11_PARAMETERS_MS_AUTO_CALIBRATION_OUT_squareroot</t>
  </si>
  <si>
    <t>RESULTS_SEARCH_11_PARAMETERS_MSMS_AUTO_CALIBRATION_OUT_avres</t>
  </si>
  <si>
    <t>RESULTS_SEARCH_11_PARAMETERS_MSMS_AUTO_CALIBRATION_OUT_c0</t>
  </si>
  <si>
    <t>RESULTS_SEARCH_11_PARAMETERS_MSMS_AUTO_CALIBRATION_OUT_c1minus1</t>
  </si>
  <si>
    <t>RESULTS_SEARCH_11_PARAMETERS_MSMS_AUTO_CALIBRATION_OUT_c2</t>
  </si>
  <si>
    <t>RESULTS_SEARCH_11_PARAMETERS_MSMS_AUTO_CALIBRATION_OUT_file</t>
  </si>
  <si>
    <t>RESULTS_SEARCH_11_PARAMETERS_MSMS_AUTO_CALIBRATION_OUT_partnumber</t>
  </si>
  <si>
    <t>RESULTS_SEARCH_11_PARAMETERS_MSMS_AUTO_CALIBRATION_OUT_polyorder</t>
  </si>
  <si>
    <t>RESULTS_SEARCH_11_PARAMETERS_MSMS_AUTO_CALIBRATION_OUT_sample</t>
  </si>
  <si>
    <t>RESULTS_SEARCH_11_PARAMETERS_MSMS_AUTO_CALIBRATION_OUT_squareroot</t>
  </si>
  <si>
    <t>RESULTS_SEARCH_11_PARAMETERS_MAX_PRECURSORS_FRAGLET</t>
  </si>
  <si>
    <t>RESULTS_SEARCH_11_PARAMETERS_MAX_PRECURSORS_TAGLET</t>
  </si>
  <si>
    <t>RESULTS_SEARCH_11_PARAMETERS_PRECURSORS_DR_FRAGLET</t>
  </si>
  <si>
    <t>RESULTS_SEARCH_11_PARAMETERS_PRECURSORS_DR_TAGLET</t>
  </si>
  <si>
    <t>RESULTS_SEARCH_11_PARAMETERS_DEFAULT_CHARGE_STATE_1_charge</t>
  </si>
  <si>
    <t>RESULTS_SEARCH_11_PARAMETERS_DEFAULT_CHARGE_STATE_1_probability</t>
  </si>
  <si>
    <t>RESULTS_SEARCH_11_PARAMETERS_DEFAULT_CHARGE_STATE_2_charge</t>
  </si>
  <si>
    <t>RESULTS_SEARCH_11_PARAMETERS_DEFAULT_CHARGE_STATE_2_probability</t>
  </si>
  <si>
    <t>RESULTS_SEARCH_11_PARAMETERS_DEFAULT_CHARGE_STATE_3_charge</t>
  </si>
  <si>
    <t>RESULTS_SEARCH_11_PARAMETERS_DEFAULT_CHARGE_STATE_3_probability</t>
  </si>
  <si>
    <t>RESULTS_SEARCH_11_PARAMETERS_VERSION</t>
  </si>
  <si>
    <t>RESULTS_SEARCH_11_PARAMETERS_PARAGON_VERSION</t>
  </si>
  <si>
    <t>RESULTS_SEARCH_11_PARAMETERS_APPLICATION</t>
  </si>
  <si>
    <t>RESULTS_SEARCH_11_PARAMETERS_PROGROUP_alternativedispositionmaximumfoldprobabilitydrop</t>
  </si>
  <si>
    <t>RESULTS_SEARCH_11_PARAMETERS_PROGROUP_alternativedispositionmaximumfoldscoredrop</t>
  </si>
  <si>
    <t>RESULTS_SEARCH_11_PARAMETERS_PROGROUP_autodiscordantpeptidethreshold</t>
  </si>
  <si>
    <t>RESULTS_SEARCH_11_PARAMETERS_PROGROUP_bayesconfidencecalclulation</t>
  </si>
  <si>
    <t>RESULTS_SEARCH_11_PARAMETERS_PROGROUP_calibrateconfidence</t>
  </si>
  <si>
    <t>RESULTS_SEARCH_11_PARAMETERS_PROGROUP_compresspeptides</t>
  </si>
  <si>
    <t>RESULTS_SEARCH_11_PARAMETERS_PROGROUP_confidencepercentthresholdforexcludingothersfromquant</t>
  </si>
  <si>
    <t>RESULTS_SEARCH_11_PARAMETERS_PROGROUP_confidencepercentthresholdforincludingselfinquant</t>
  </si>
  <si>
    <t>RESULTS_SEARCH_11_PARAMETERS_PROGROUP_donotstoremspeaklists</t>
  </si>
  <si>
    <t>RESULTS_SEARCH_11_PARAMETERS_PROGROUP_fasta</t>
  </si>
  <si>
    <t>RESULTS_SEARCH_11_PARAMETERS_PROGROUP_featuregroupminpepconf</t>
  </si>
  <si>
    <t>RESULTS_SEARCH_11_PARAMETERS_PROGROUP_featuregroupminups</t>
  </si>
  <si>
    <t>RESULTS_SEARCH_11_PARAMETERS_PROGROUP_focusingintersection</t>
  </si>
  <si>
    <t>RESULTS_SEARCH_11_PARAMETERS_PROGROUP_focusingminimummatchconfidence</t>
  </si>
  <si>
    <t>RESULTS_SEARCH_11_PARAMETERS_PROGROUP_focusingminunusedprotscore</t>
  </si>
  <si>
    <t>RESULTS_SEARCH_11_PARAMETERS_PROGROUP_focusingsubsetcutoff</t>
  </si>
  <si>
    <t>RESULTS_SEARCH_11_PARAMETERS_PROGROUP_intersection</t>
  </si>
  <si>
    <t>RESULTS_SEARCH_11_PARAMETERS_PROGROUP_minimummatchconfidencecutoff</t>
  </si>
  <si>
    <t>RESULTS_SEARCH_11_PARAMETERS_PROGROUP_minunusedprotscore</t>
  </si>
  <si>
    <t>RESULTS_SEARCH_11_PARAMETERS_PROGROUP_subsetcutoff</t>
  </si>
  <si>
    <t>RESULTS_SEARCH_11_PARAMETERS_PROGROUP_uniprotservicehttpssupported</t>
  </si>
  <si>
    <t>RESULTS_SEARCH_11_PARAMETERS_PROGROUP_unusedprotscorethresholdforexcludingothersfromquant</t>
  </si>
  <si>
    <t>RESULTS_SEARCH_11_PARAMETERS_PEAKLIST_count</t>
  </si>
  <si>
    <t>RESULTS_SEARCH_11_PARAMETERS_PEAKLIST_filenumber</t>
  </si>
  <si>
    <t>RESULTS_SEARCH_11_PARAMETERS_PEAKLIST_original_count</t>
  </si>
  <si>
    <t>RESULTS_SEARCH_11_PARAMETERS_PEAKLIST_originalfilename</t>
  </si>
  <si>
    <t>D:\Data 6600plus\23021_DDA\HG_HI_4.wiff</t>
  </si>
  <si>
    <t>RESULTS_SEARCH_11_PARAMETERS_PEAKLIST_partnumber</t>
  </si>
  <si>
    <t>RESULTS_SEARCH_11_PARAMETERS_QUANT_TYPE_background_correction</t>
  </si>
  <si>
    <t>RESULTS_SEARCH_11_PARAMETERS_QUANT_TYPE_bias_correction</t>
  </si>
  <si>
    <t>RESULTS_SEARCH_11_PARAMETERS_QUANT_TYPE_keep_extreme_peptides_over_fraction</t>
  </si>
  <si>
    <t>RESULTS_SEARCH_11_PARAMETERS_QUANT_TYPE_low_confidence_check</t>
  </si>
  <si>
    <t>RESULTS_SEARCH_11_PARAMETERS_QUANT_TYPE_low_intensity_check</t>
  </si>
  <si>
    <t>RESULTS_SEARCH_11_PARAMETERS_QUANT_TYPE_median_statistic</t>
  </si>
  <si>
    <t>RESULTS_SEARCH_11_PARAMETERS_QUANT_TYPE_mod_check</t>
  </si>
  <si>
    <t>RESULTS_SEARCH_11_PARAMETERS_QUANT_TYPE_quant_threshold</t>
  </si>
  <si>
    <t>RESULTS_SEARCH_11_PARAMETERS_QUANT_TYPE_quant_threshold_sn</t>
  </si>
  <si>
    <t>RESULTS_SEARCH_11_PARAMETERS_QUANT_TYPE_separate_searches</t>
  </si>
  <si>
    <t>RESULTS_SEARCH_11_PARAMETERS_QUANT_TYPE_shared_msms_check</t>
  </si>
  <si>
    <t>RESULTS_SEARCH_11_PARAMETERS_PARAGON_METHOD_SETTINGS_UI_SAMPLE_TYPE</t>
  </si>
  <si>
    <t>RESULTS_SEARCH_11_PARAMETERS_PARAGON_METHOD_SETTINGS_UI_CYS_ALKYLATION</t>
  </si>
  <si>
    <t>RESULTS_SEARCH_11_PARAMETERS_PARAGON_METHOD_SETTINGS_UI_DIGESTION</t>
  </si>
  <si>
    <t>RESULTS_SEARCH_11_PARAMETERS_PARAGON_METHOD_SETTINGS_UI_SPECIAL_FACTOR</t>
  </si>
  <si>
    <t>RESULTS_SEARCH_11_PARAMETERS_PARAGON_METHOD_SETTINGS_UI_INSTRUMENT</t>
  </si>
  <si>
    <t>RESULTS_SEARCH_11_PARAMETERS_PARAGON_METHOD_SETTINGS_UI_SEARCH_EFFORT</t>
  </si>
  <si>
    <t>RESULTS_SEARCH_11_PARAMETERS_PARAGON_METHOD_SETTINGS_UI_ID_FOCUS</t>
  </si>
  <si>
    <t>RESULTS_SEARCH_11_PARAMETERS_PARAGON_METHOD_SETTINGS_UI_USER_NAME</t>
  </si>
  <si>
    <t>RESULTS_SEARCH_11_PARAMETERS_PARAGON_METHOD_SETTINGS_UI_MACHINE_NAME</t>
  </si>
  <si>
    <t>RESULTS_SEARCH_11_PARAMETERS_PARAGON_METHOD_SETTINGS_UI_SEARCH_ID</t>
  </si>
  <si>
    <t>RESULTS_SEARCH_11_PARAMETERS_PARAGON_METHOD_SETTINGS_UI_START_TIME</t>
  </si>
  <si>
    <t>RESULTS_SEARCH_11_PARAMETERS_PARAGON_METHOD_SETTINGS_UI_MIN_UNUSED_PROTSCORE</t>
  </si>
  <si>
    <t>RESULTS_SEARCH_11_PARAMETERS_PARAGON_METHOD_SETTINGS_UI_PSPEP</t>
  </si>
  <si>
    <t>RESULTS_SEARCH_12_time_cpu</t>
  </si>
  <si>
    <t>RESULTS_SEARCH_12_time_duration</t>
  </si>
  <si>
    <t>RESULTS_SEARCH_12_version</t>
  </si>
  <si>
    <t>RESULTS_SEARCH_12_xml:id</t>
  </si>
  <si>
    <t>SEARCH:2:638150915185208226_5</t>
  </si>
  <si>
    <t>RESULTS_SEARCH_12_PARAMETERS_chemical_data_edited</t>
  </si>
  <si>
    <t>RESULTS_SEARCH_12_PARAMETERS_do_multiprecursor_search</t>
  </si>
  <si>
    <t>RESULTS_SEARCH_12_PARAMETERS_do_reverse_search</t>
  </si>
  <si>
    <t>RESULTS_SEARCH_12_PARAMETERS_max_quant_labels</t>
  </si>
  <si>
    <t>RESULTS_SEARCH_12_PARAMETERS_maxresults</t>
  </si>
  <si>
    <t>RESULTS_SEARCH_12_PARAMETERS_separate_searches</t>
  </si>
  <si>
    <t>RESULTS_SEARCH_12_PARAMETERS_MSTOLERANCE_type</t>
  </si>
  <si>
    <t>RESULTS_SEARCH_12_PARAMETERS_MSTOLERANCE_value</t>
  </si>
  <si>
    <t>RESULTS_SEARCH_12_PARAMETERS_MSMSTOLERANCE_type</t>
  </si>
  <si>
    <t>RESULTS_SEARCH_12_PARAMETERS_MSMSTOLERANCE_value</t>
  </si>
  <si>
    <t>RESULTS_SEARCH_12_PARAMETERS_MS_STANDARD_DEVIATION_type</t>
  </si>
  <si>
    <t>RESULTS_SEARCH_12_PARAMETERS_MS_STANDARD_DEVIATION_value</t>
  </si>
  <si>
    <t>RESULTS_SEARCH_12_PARAMETERS_MSMS_STANDARD_DEVIATION_type</t>
  </si>
  <si>
    <t>RESULTS_SEARCH_12_PARAMETERS_MSMS_STANDARD_DEVIATION_value</t>
  </si>
  <si>
    <t>RESULTS_SEARCH_12_PARAMETERS_FASTA_filename</t>
  </si>
  <si>
    <t>RESULTS_SEARCH_12_PARAMETERS_AUTO_CALIBRATION_ms</t>
  </si>
  <si>
    <t>RESULTS_SEARCH_12_PARAMETERS_AUTO_CALIBRATION_msexport</t>
  </si>
  <si>
    <t>RESULTS_SEARCH_12_PARAMETERS_AUTO_CALIBRATION_msms</t>
  </si>
  <si>
    <t>RESULTS_SEARCH_12_PARAMETERS_AUTO_CALIBRATION_msmstolsdratio</t>
  </si>
  <si>
    <t>RESULTS_SEARCH_12_PARAMETERS_AUTO_CALIBRATION_mstolsdratio</t>
  </si>
  <si>
    <t>RESULTS_SEARCH_12_PARAMETERS_AUTO_CALIBRATION_squareroot</t>
  </si>
  <si>
    <t>RESULTS_SEARCH_12_PARAMETERS_AUTO_CALIBRATION_type</t>
  </si>
  <si>
    <t>RESULTS_SEARCH_12_PARAMETERS_AUTO_CALIBRATION_MCP_d_s_s_f</t>
  </si>
  <si>
    <t>RESULTS_SEARCH_12_PARAMETERS_AUTO_CALIBRATION_MCP_d_s_w_f</t>
  </si>
  <si>
    <t>RESULTS_SEARCH_12_PARAMETERS_AUTO_CALIBRATION_MCP_m_f_r_mbc</t>
  </si>
  <si>
    <t>RESULTS_SEARCH_12_PARAMETERS_AUTO_CALIBRATION_MCP_m_m_c</t>
  </si>
  <si>
    <t>RESULTS_SEARCH_12_PARAMETERS_AUTO_CALIBRATION_MCP_m_m_f_s</t>
  </si>
  <si>
    <t>RESULTS_SEARCH_12_PARAMETERS_AUTO_CALIBRATION_MCP_m_m_p_f</t>
  </si>
  <si>
    <t>RESULTS_SEARCH_12_PARAMETERS_AUTO_CALIBRATION_MCP_m_m_p_rms_f</t>
  </si>
  <si>
    <t>RESULTS_SEARCH_12_PARAMETERS_AUTO_CALIBRATION_MCP_m_p_t_f</t>
  </si>
  <si>
    <t>RESULTS_SEARCH_12_PARAMETERS_AUTO_CALIBRATION_MCP_m_r_h_n_b</t>
  </si>
  <si>
    <t>RESULTS_SEARCH_12_PARAMETERS_AUTO_CALIBRATION_MCP_m_z_n_s</t>
  </si>
  <si>
    <t>RESULTS_SEARCH_12_PARAMETERS_AUTO_CALIBRATION_MCP_m_z_s_mn_f_r</t>
  </si>
  <si>
    <t>RESULTS_SEARCH_12_PARAMETERS_AUTO_CALIBRATION_MCP_m_z_s_mx_f_r</t>
  </si>
  <si>
    <t>RESULTS_SEARCH_12_PARAMETERS_MS_AUTO_CALIBRATION_OUT_avres</t>
  </si>
  <si>
    <t>RESULTS_SEARCH_12_PARAMETERS_MS_AUTO_CALIBRATION_OUT_c0</t>
  </si>
  <si>
    <t>RESULTS_SEARCH_12_PARAMETERS_MS_AUTO_CALIBRATION_OUT_c1minus1</t>
  </si>
  <si>
    <t>RESULTS_SEARCH_12_PARAMETERS_MS_AUTO_CALIBRATION_OUT_c2</t>
  </si>
  <si>
    <t>RESULTS_SEARCH_12_PARAMETERS_MS_AUTO_CALIBRATION_OUT_file</t>
  </si>
  <si>
    <t>RESULTS_SEARCH_12_PARAMETERS_MS_AUTO_CALIBRATION_OUT_partnumber</t>
  </si>
  <si>
    <t>RESULTS_SEARCH_12_PARAMETERS_MS_AUTO_CALIBRATION_OUT_polyorder</t>
  </si>
  <si>
    <t>RESULTS_SEARCH_12_PARAMETERS_MS_AUTO_CALIBRATION_OUT_sample</t>
  </si>
  <si>
    <t>RESULTS_SEARCH_12_PARAMETERS_MS_AUTO_CALIBRATION_OUT_squareroot</t>
  </si>
  <si>
    <t>RESULTS_SEARCH_12_PARAMETERS_MSMS_AUTO_CALIBRATION_OUT_avres</t>
  </si>
  <si>
    <t>RESULTS_SEARCH_12_PARAMETERS_MSMS_AUTO_CALIBRATION_OUT_c0</t>
  </si>
  <si>
    <t>RESULTS_SEARCH_12_PARAMETERS_MSMS_AUTO_CALIBRATION_OUT_c1minus1</t>
  </si>
  <si>
    <t>RESULTS_SEARCH_12_PARAMETERS_MSMS_AUTO_CALIBRATION_OUT_c2</t>
  </si>
  <si>
    <t>RESULTS_SEARCH_12_PARAMETERS_MSMS_AUTO_CALIBRATION_OUT_file</t>
  </si>
  <si>
    <t>RESULTS_SEARCH_12_PARAMETERS_MSMS_AUTO_CALIBRATION_OUT_partnumber</t>
  </si>
  <si>
    <t>RESULTS_SEARCH_12_PARAMETERS_MSMS_AUTO_CALIBRATION_OUT_polyorder</t>
  </si>
  <si>
    <t>RESULTS_SEARCH_12_PARAMETERS_MSMS_AUTO_CALIBRATION_OUT_sample</t>
  </si>
  <si>
    <t>RESULTS_SEARCH_12_PARAMETERS_MSMS_AUTO_CALIBRATION_OUT_squareroot</t>
  </si>
  <si>
    <t>RESULTS_SEARCH_12_PARAMETERS_MAX_PRECURSORS_FRAGLET</t>
  </si>
  <si>
    <t>RESULTS_SEARCH_12_PARAMETERS_MAX_PRECURSORS_TAGLET</t>
  </si>
  <si>
    <t>RESULTS_SEARCH_12_PARAMETERS_PRECURSORS_DR_FRAGLET</t>
  </si>
  <si>
    <t>RESULTS_SEARCH_12_PARAMETERS_PRECURSORS_DR_TAGLET</t>
  </si>
  <si>
    <t>RESULTS_SEARCH_12_PARAMETERS_DEFAULT_CHARGE_STATE_1_charge</t>
  </si>
  <si>
    <t>RESULTS_SEARCH_12_PARAMETERS_DEFAULT_CHARGE_STATE_1_probability</t>
  </si>
  <si>
    <t>RESULTS_SEARCH_12_PARAMETERS_DEFAULT_CHARGE_STATE_2_charge</t>
  </si>
  <si>
    <t>RESULTS_SEARCH_12_PARAMETERS_DEFAULT_CHARGE_STATE_2_probability</t>
  </si>
  <si>
    <t>RESULTS_SEARCH_12_PARAMETERS_DEFAULT_CHARGE_STATE_3_charge</t>
  </si>
  <si>
    <t>RESULTS_SEARCH_12_PARAMETERS_DEFAULT_CHARGE_STATE_3_probability</t>
  </si>
  <si>
    <t>RESULTS_SEARCH_12_PARAMETERS_VERSION</t>
  </si>
  <si>
    <t>RESULTS_SEARCH_12_PARAMETERS_PARAGON_VERSION</t>
  </si>
  <si>
    <t>RESULTS_SEARCH_12_PARAMETERS_APPLICATION</t>
  </si>
  <si>
    <t>RESULTS_SEARCH_12_PARAMETERS_PROGROUP_alternativedispositionmaximumfoldprobabilitydrop</t>
  </si>
  <si>
    <t>RESULTS_SEARCH_12_PARAMETERS_PROGROUP_alternativedispositionmaximumfoldscoredrop</t>
  </si>
  <si>
    <t>RESULTS_SEARCH_12_PARAMETERS_PROGROUP_autodiscordantpeptidethreshold</t>
  </si>
  <si>
    <t>RESULTS_SEARCH_12_PARAMETERS_PROGROUP_bayesconfidencecalclulation</t>
  </si>
  <si>
    <t>RESULTS_SEARCH_12_PARAMETERS_PROGROUP_calibrateconfidence</t>
  </si>
  <si>
    <t>RESULTS_SEARCH_12_PARAMETERS_PROGROUP_compresspeptides</t>
  </si>
  <si>
    <t>RESULTS_SEARCH_12_PARAMETERS_PROGROUP_confidencepercentthresholdforexcludingothersfromquant</t>
  </si>
  <si>
    <t>RESULTS_SEARCH_12_PARAMETERS_PROGROUP_confidencepercentthresholdforincludingselfinquant</t>
  </si>
  <si>
    <t>RESULTS_SEARCH_12_PARAMETERS_PROGROUP_donotstoremspeaklists</t>
  </si>
  <si>
    <t>RESULTS_SEARCH_12_PARAMETERS_PROGROUP_fasta</t>
  </si>
  <si>
    <t>RESULTS_SEARCH_12_PARAMETERS_PROGROUP_featuregroupminpepconf</t>
  </si>
  <si>
    <t>RESULTS_SEARCH_12_PARAMETERS_PROGROUP_featuregroupminups</t>
  </si>
  <si>
    <t>RESULTS_SEARCH_12_PARAMETERS_PROGROUP_focusingintersection</t>
  </si>
  <si>
    <t>RESULTS_SEARCH_12_PARAMETERS_PROGROUP_focusingminimummatchconfidence</t>
  </si>
  <si>
    <t>RESULTS_SEARCH_12_PARAMETERS_PROGROUP_focusingminunusedprotscore</t>
  </si>
  <si>
    <t>RESULTS_SEARCH_12_PARAMETERS_PROGROUP_focusingsubsetcutoff</t>
  </si>
  <si>
    <t>RESULTS_SEARCH_12_PARAMETERS_PROGROUP_intersection</t>
  </si>
  <si>
    <t>RESULTS_SEARCH_12_PARAMETERS_PROGROUP_minimummatchconfidencecutoff</t>
  </si>
  <si>
    <t>RESULTS_SEARCH_12_PARAMETERS_PROGROUP_minunusedprotscore</t>
  </si>
  <si>
    <t>RESULTS_SEARCH_12_PARAMETERS_PROGROUP_subsetcutoff</t>
  </si>
  <si>
    <t>RESULTS_SEARCH_12_PARAMETERS_PROGROUP_uniprotservicehttpssupported</t>
  </si>
  <si>
    <t>RESULTS_SEARCH_12_PARAMETERS_PROGROUP_unusedprotscorethresholdforexcludingothersfromquant</t>
  </si>
  <si>
    <t>RESULTS_SEARCH_12_PARAMETERS_PEAKLIST_count</t>
  </si>
  <si>
    <t>RESULTS_SEARCH_12_PARAMETERS_PEAKLIST_filenumber</t>
  </si>
  <si>
    <t>RESULTS_SEARCH_12_PARAMETERS_PEAKLIST_original_count</t>
  </si>
  <si>
    <t>RESULTS_SEARCH_12_PARAMETERS_PEAKLIST_originalfilename</t>
  </si>
  <si>
    <t>RESULTS_SEARCH_12_PARAMETERS_PEAKLIST_partnumber</t>
  </si>
  <si>
    <t>RESULTS_SEARCH_12_PARAMETERS_QUANT_TYPE_background_correction</t>
  </si>
  <si>
    <t>RESULTS_SEARCH_12_PARAMETERS_QUANT_TYPE_bias_correction</t>
  </si>
  <si>
    <t>RESULTS_SEARCH_12_PARAMETERS_QUANT_TYPE_keep_extreme_peptides_over_fraction</t>
  </si>
  <si>
    <t>RESULTS_SEARCH_12_PARAMETERS_QUANT_TYPE_low_confidence_check</t>
  </si>
  <si>
    <t>RESULTS_SEARCH_12_PARAMETERS_QUANT_TYPE_low_intensity_check</t>
  </si>
  <si>
    <t>RESULTS_SEARCH_12_PARAMETERS_QUANT_TYPE_median_statistic</t>
  </si>
  <si>
    <t>RESULTS_SEARCH_12_PARAMETERS_QUANT_TYPE_mod_check</t>
  </si>
  <si>
    <t>RESULTS_SEARCH_12_PARAMETERS_QUANT_TYPE_quant_threshold</t>
  </si>
  <si>
    <t>RESULTS_SEARCH_12_PARAMETERS_QUANT_TYPE_quant_threshold_sn</t>
  </si>
  <si>
    <t>RESULTS_SEARCH_12_PARAMETERS_QUANT_TYPE_separate_searches</t>
  </si>
  <si>
    <t>RESULTS_SEARCH_12_PARAMETERS_QUANT_TYPE_shared_msms_check</t>
  </si>
  <si>
    <t>RESULTS_SEARCH_12_PARAMETERS_PARAGON_METHOD_SETTINGS_UI_SAMPLE_TYPE</t>
  </si>
  <si>
    <t>RESULTS_SEARCH_12_PARAMETERS_PARAGON_METHOD_SETTINGS_UI_CYS_ALKYLATION</t>
  </si>
  <si>
    <t>RESULTS_SEARCH_12_PARAMETERS_PARAGON_METHOD_SETTINGS_UI_DIGESTION</t>
  </si>
  <si>
    <t>RESULTS_SEARCH_12_PARAMETERS_PARAGON_METHOD_SETTINGS_UI_SPECIAL_FACTOR</t>
  </si>
  <si>
    <t>RESULTS_SEARCH_12_PARAMETERS_PARAGON_METHOD_SETTINGS_UI_INSTRUMENT</t>
  </si>
  <si>
    <t>RESULTS_SEARCH_12_PARAMETERS_PARAGON_METHOD_SETTINGS_UI_SEARCH_EFFORT</t>
  </si>
  <si>
    <t>RESULTS_SEARCH_12_PARAMETERS_PARAGON_METHOD_SETTINGS_UI_ID_FOCUS</t>
  </si>
  <si>
    <t>RESULTS_SEARCH_12_PARAMETERS_PARAGON_METHOD_SETTINGS_UI_USER_NAME</t>
  </si>
  <si>
    <t>RESULTS_SEARCH_12_PARAMETERS_PARAGON_METHOD_SETTINGS_UI_MACHINE_NAME</t>
  </si>
  <si>
    <t>RESULTS_SEARCH_12_PARAMETERS_PARAGON_METHOD_SETTINGS_UI_SEARCH_ID</t>
  </si>
  <si>
    <t>RESULTS_SEARCH_12_PARAMETERS_PARAGON_METHOD_SETTINGS_UI_START_TIME</t>
  </si>
  <si>
    <t>RESULTS_SEARCH_12_PARAMETERS_PARAGON_METHOD_SETTINGS_UI_MIN_UNUSED_PROTSCORE</t>
  </si>
  <si>
    <t>RESULTS_SEARCH_12_PARAMETERS_PARAGON_METHOD_SETTINGS_UI_PSPEP</t>
  </si>
  <si>
    <t>RESULTS_SEARCH_13_time_cpu</t>
  </si>
  <si>
    <t>RESULTS_SEARCH_13_time_duration</t>
  </si>
  <si>
    <t>RESULTS_SEARCH_13_version</t>
  </si>
  <si>
    <t>RESULTS_SEARCH_13_xml:id</t>
  </si>
  <si>
    <t>SEARCH:1:638150915185208226_6</t>
  </si>
  <si>
    <t>RESULTS_SEARCH_13_PARAMETERS_chemical_data_edited</t>
  </si>
  <si>
    <t>RESULTS_SEARCH_13_PARAMETERS_do_multiprecursor_search</t>
  </si>
  <si>
    <t>RESULTS_SEARCH_13_PARAMETERS_do_reverse_search</t>
  </si>
  <si>
    <t>RESULTS_SEARCH_13_PARAMETERS_max_quant_labels</t>
  </si>
  <si>
    <t>RESULTS_SEARCH_13_PARAMETERS_maxresults</t>
  </si>
  <si>
    <t>RESULTS_SEARCH_13_PARAMETERS_separate_searches</t>
  </si>
  <si>
    <t>RESULTS_SEARCH_13_PARAMETERS_MSTOLERANCE_type</t>
  </si>
  <si>
    <t>RESULTS_SEARCH_13_PARAMETERS_MSTOLERANCE_value</t>
  </si>
  <si>
    <t>RESULTS_SEARCH_13_PARAMETERS_MSMSTOLERANCE_type</t>
  </si>
  <si>
    <t>RESULTS_SEARCH_13_PARAMETERS_MSMSTOLERANCE_value</t>
  </si>
  <si>
    <t>RESULTS_SEARCH_13_PARAMETERS_MS_STANDARD_DEVIATION_type</t>
  </si>
  <si>
    <t>RESULTS_SEARCH_13_PARAMETERS_MS_STANDARD_DEVIATION_value</t>
  </si>
  <si>
    <t>RESULTS_SEARCH_13_PARAMETERS_MSMS_STANDARD_DEVIATION_type</t>
  </si>
  <si>
    <t>RESULTS_SEARCH_13_PARAMETERS_MSMS_STANDARD_DEVIATION_value</t>
  </si>
  <si>
    <t>RESULTS_SEARCH_13_PARAMETERS_FASTA_filename</t>
  </si>
  <si>
    <t>RESULTS_SEARCH_13_PARAMETERS_AUTO_CALIBRATION_ms</t>
  </si>
  <si>
    <t>RESULTS_SEARCH_13_PARAMETERS_AUTO_CALIBRATION_msexport</t>
  </si>
  <si>
    <t>RESULTS_SEARCH_13_PARAMETERS_AUTO_CALIBRATION_msms</t>
  </si>
  <si>
    <t>RESULTS_SEARCH_13_PARAMETERS_AUTO_CALIBRATION_msmstolsdratio</t>
  </si>
  <si>
    <t>RESULTS_SEARCH_13_PARAMETERS_AUTO_CALIBRATION_mstolsdratio</t>
  </si>
  <si>
    <t>RESULTS_SEARCH_13_PARAMETERS_AUTO_CALIBRATION_squareroot</t>
  </si>
  <si>
    <t>RESULTS_SEARCH_13_PARAMETERS_AUTO_CALIBRATION_type</t>
  </si>
  <si>
    <t>RESULTS_SEARCH_13_PARAMETERS_AUTO_CALIBRATION_MCP_d_s_s_f</t>
  </si>
  <si>
    <t>RESULTS_SEARCH_13_PARAMETERS_AUTO_CALIBRATION_MCP_d_s_w_f</t>
  </si>
  <si>
    <t>RESULTS_SEARCH_13_PARAMETERS_AUTO_CALIBRATION_MCP_m_f_r_mbc</t>
  </si>
  <si>
    <t>RESULTS_SEARCH_13_PARAMETERS_AUTO_CALIBRATION_MCP_m_m_c</t>
  </si>
  <si>
    <t>RESULTS_SEARCH_13_PARAMETERS_AUTO_CALIBRATION_MCP_m_m_f_s</t>
  </si>
  <si>
    <t>RESULTS_SEARCH_13_PARAMETERS_AUTO_CALIBRATION_MCP_m_m_p_f</t>
  </si>
  <si>
    <t>RESULTS_SEARCH_13_PARAMETERS_AUTO_CALIBRATION_MCP_m_m_p_rms_f</t>
  </si>
  <si>
    <t>RESULTS_SEARCH_13_PARAMETERS_AUTO_CALIBRATION_MCP_m_p_t_f</t>
  </si>
  <si>
    <t>RESULTS_SEARCH_13_PARAMETERS_AUTO_CALIBRATION_MCP_m_r_h_n_b</t>
  </si>
  <si>
    <t>RESULTS_SEARCH_13_PARAMETERS_AUTO_CALIBRATION_MCP_m_z_n_s</t>
  </si>
  <si>
    <t>RESULTS_SEARCH_13_PARAMETERS_AUTO_CALIBRATION_MCP_m_z_s_mn_f_r</t>
  </si>
  <si>
    <t>RESULTS_SEARCH_13_PARAMETERS_AUTO_CALIBRATION_MCP_m_z_s_mx_f_r</t>
  </si>
  <si>
    <t>RESULTS_SEARCH_13_PARAMETERS_MS_AUTO_CALIBRATION_OUT_avres</t>
  </si>
  <si>
    <t>RESULTS_SEARCH_13_PARAMETERS_MS_AUTO_CALIBRATION_OUT_c0</t>
  </si>
  <si>
    <t>RESULTS_SEARCH_13_PARAMETERS_MS_AUTO_CALIBRATION_OUT_c1minus1</t>
  </si>
  <si>
    <t>RESULTS_SEARCH_13_PARAMETERS_MS_AUTO_CALIBRATION_OUT_c2</t>
  </si>
  <si>
    <t>RESULTS_SEARCH_13_PARAMETERS_MS_AUTO_CALIBRATION_OUT_file</t>
  </si>
  <si>
    <t>RESULTS_SEARCH_13_PARAMETERS_MS_AUTO_CALIBRATION_OUT_partnumber</t>
  </si>
  <si>
    <t>RESULTS_SEARCH_13_PARAMETERS_MS_AUTO_CALIBRATION_OUT_polyorder</t>
  </si>
  <si>
    <t>RESULTS_SEARCH_13_PARAMETERS_MS_AUTO_CALIBRATION_OUT_sample</t>
  </si>
  <si>
    <t>RESULTS_SEARCH_13_PARAMETERS_MS_AUTO_CALIBRATION_OUT_squareroot</t>
  </si>
  <si>
    <t>RESULTS_SEARCH_13_PARAMETERS_MSMS_AUTO_CALIBRATION_OUT_avres</t>
  </si>
  <si>
    <t>RESULTS_SEARCH_13_PARAMETERS_MSMS_AUTO_CALIBRATION_OUT_c0</t>
  </si>
  <si>
    <t>RESULTS_SEARCH_13_PARAMETERS_MSMS_AUTO_CALIBRATION_OUT_c1minus1</t>
  </si>
  <si>
    <t>RESULTS_SEARCH_13_PARAMETERS_MSMS_AUTO_CALIBRATION_OUT_c2</t>
  </si>
  <si>
    <t>RESULTS_SEARCH_13_PARAMETERS_MSMS_AUTO_CALIBRATION_OUT_file</t>
  </si>
  <si>
    <t>RESULTS_SEARCH_13_PARAMETERS_MSMS_AUTO_CALIBRATION_OUT_partnumber</t>
  </si>
  <si>
    <t>RESULTS_SEARCH_13_PARAMETERS_MSMS_AUTO_CALIBRATION_OUT_polyorder</t>
  </si>
  <si>
    <t>RESULTS_SEARCH_13_PARAMETERS_MSMS_AUTO_CALIBRATION_OUT_sample</t>
  </si>
  <si>
    <t>RESULTS_SEARCH_13_PARAMETERS_MSMS_AUTO_CALIBRATION_OUT_squareroot</t>
  </si>
  <si>
    <t>RESULTS_SEARCH_13_PARAMETERS_MAX_PRECURSORS_FRAGLET</t>
  </si>
  <si>
    <t>RESULTS_SEARCH_13_PARAMETERS_MAX_PRECURSORS_TAGLET</t>
  </si>
  <si>
    <t>RESULTS_SEARCH_13_PARAMETERS_PRECURSORS_DR_FRAGLET</t>
  </si>
  <si>
    <t>RESULTS_SEARCH_13_PARAMETERS_PRECURSORS_DR_TAGLET</t>
  </si>
  <si>
    <t>RESULTS_SEARCH_13_PARAMETERS_DEFAULT_CHARGE_STATE_1_charge</t>
  </si>
  <si>
    <t>RESULTS_SEARCH_13_PARAMETERS_DEFAULT_CHARGE_STATE_1_probability</t>
  </si>
  <si>
    <t>RESULTS_SEARCH_13_PARAMETERS_DEFAULT_CHARGE_STATE_2_charge</t>
  </si>
  <si>
    <t>RESULTS_SEARCH_13_PARAMETERS_DEFAULT_CHARGE_STATE_2_probability</t>
  </si>
  <si>
    <t>RESULTS_SEARCH_13_PARAMETERS_DEFAULT_CHARGE_STATE_3_charge</t>
  </si>
  <si>
    <t>RESULTS_SEARCH_13_PARAMETERS_DEFAULT_CHARGE_STATE_3_probability</t>
  </si>
  <si>
    <t>RESULTS_SEARCH_13_PARAMETERS_VERSION</t>
  </si>
  <si>
    <t>RESULTS_SEARCH_13_PARAMETERS_PARAGON_VERSION</t>
  </si>
  <si>
    <t>RESULTS_SEARCH_13_PARAMETERS_APPLICATION</t>
  </si>
  <si>
    <t>RESULTS_SEARCH_13_PARAMETERS_PROGROUP_alternativedispositionmaximumfoldprobabilitydrop</t>
  </si>
  <si>
    <t>RESULTS_SEARCH_13_PARAMETERS_PROGROUP_alternativedispositionmaximumfoldscoredrop</t>
  </si>
  <si>
    <t>RESULTS_SEARCH_13_PARAMETERS_PROGROUP_autodiscordantpeptidethreshold</t>
  </si>
  <si>
    <t>RESULTS_SEARCH_13_PARAMETERS_PROGROUP_bayesconfidencecalclulation</t>
  </si>
  <si>
    <t>RESULTS_SEARCH_13_PARAMETERS_PROGROUP_calibrateconfidence</t>
  </si>
  <si>
    <t>RESULTS_SEARCH_13_PARAMETERS_PROGROUP_compresspeptides</t>
  </si>
  <si>
    <t>RESULTS_SEARCH_13_PARAMETERS_PROGROUP_confidencepercentthresholdforexcludingothersfromquant</t>
  </si>
  <si>
    <t>RESULTS_SEARCH_13_PARAMETERS_PROGROUP_confidencepercentthresholdforincludingselfinquant</t>
  </si>
  <si>
    <t>RESULTS_SEARCH_13_PARAMETERS_PROGROUP_donotstoremspeaklists</t>
  </si>
  <si>
    <t>RESULTS_SEARCH_13_PARAMETERS_PROGROUP_fasta</t>
  </si>
  <si>
    <t>RESULTS_SEARCH_13_PARAMETERS_PROGROUP_featuregroupminpepconf</t>
  </si>
  <si>
    <t>RESULTS_SEARCH_13_PARAMETERS_PROGROUP_featuregroupminups</t>
  </si>
  <si>
    <t>RESULTS_SEARCH_13_PARAMETERS_PROGROUP_focusingintersection</t>
  </si>
  <si>
    <t>RESULTS_SEARCH_13_PARAMETERS_PROGROUP_focusingminimummatchconfidence</t>
  </si>
  <si>
    <t>RESULTS_SEARCH_13_PARAMETERS_PROGROUP_focusingminunusedprotscore</t>
  </si>
  <si>
    <t>RESULTS_SEARCH_13_PARAMETERS_PROGROUP_focusingsubsetcutoff</t>
  </si>
  <si>
    <t>RESULTS_SEARCH_13_PARAMETERS_PROGROUP_intersection</t>
  </si>
  <si>
    <t>RESULTS_SEARCH_13_PARAMETERS_PROGROUP_minimummatchconfidencecutoff</t>
  </si>
  <si>
    <t>RESULTS_SEARCH_13_PARAMETERS_PROGROUP_minunusedprotscore</t>
  </si>
  <si>
    <t>RESULTS_SEARCH_13_PARAMETERS_PROGROUP_subsetcutoff</t>
  </si>
  <si>
    <t>RESULTS_SEARCH_13_PARAMETERS_PROGROUP_uniprotservicehttpssupported</t>
  </si>
  <si>
    <t>RESULTS_SEARCH_13_PARAMETERS_PROGROUP_unusedprotscorethresholdforexcludingothersfromquant</t>
  </si>
  <si>
    <t>RESULTS_SEARCH_13_PARAMETERS_PEAKLIST_count</t>
  </si>
  <si>
    <t>RESULTS_SEARCH_13_PARAMETERS_PEAKLIST_filenumber</t>
  </si>
  <si>
    <t>RESULTS_SEARCH_13_PARAMETERS_PEAKLIST_original_count</t>
  </si>
  <si>
    <t>RESULTS_SEARCH_13_PARAMETERS_PEAKLIST_originalfilename</t>
  </si>
  <si>
    <t>RESULTS_SEARCH_13_PARAMETERS_PEAKLIST_partnumber</t>
  </si>
  <si>
    <t>RESULTS_SEARCH_13_PARAMETERS_QUANT_TYPE_background_correction</t>
  </si>
  <si>
    <t>RESULTS_SEARCH_13_PARAMETERS_QUANT_TYPE_bias_correction</t>
  </si>
  <si>
    <t>RESULTS_SEARCH_13_PARAMETERS_QUANT_TYPE_keep_extreme_peptides_over_fraction</t>
  </si>
  <si>
    <t>RESULTS_SEARCH_13_PARAMETERS_QUANT_TYPE_low_confidence_check</t>
  </si>
  <si>
    <t>RESULTS_SEARCH_13_PARAMETERS_QUANT_TYPE_low_intensity_check</t>
  </si>
  <si>
    <t>RESULTS_SEARCH_13_PARAMETERS_QUANT_TYPE_median_statistic</t>
  </si>
  <si>
    <t>RESULTS_SEARCH_13_PARAMETERS_QUANT_TYPE_mod_check</t>
  </si>
  <si>
    <t>RESULTS_SEARCH_13_PARAMETERS_QUANT_TYPE_quant_threshold</t>
  </si>
  <si>
    <t>RESULTS_SEARCH_13_PARAMETERS_QUANT_TYPE_quant_threshold_sn</t>
  </si>
  <si>
    <t>RESULTS_SEARCH_13_PARAMETERS_QUANT_TYPE_separate_searches</t>
  </si>
  <si>
    <t>RESULTS_SEARCH_13_PARAMETERS_QUANT_TYPE_shared_msms_check</t>
  </si>
  <si>
    <t>RESULTS_SEARCH_13_PARAMETERS_PARAGON_METHOD_SETTINGS_UI_SAMPLE_TYPE</t>
  </si>
  <si>
    <t>RESULTS_SEARCH_13_PARAMETERS_PARAGON_METHOD_SETTINGS_UI_CYS_ALKYLATION</t>
  </si>
  <si>
    <t>RESULTS_SEARCH_13_PARAMETERS_PARAGON_METHOD_SETTINGS_UI_DIGESTION</t>
  </si>
  <si>
    <t>RESULTS_SEARCH_13_PARAMETERS_PARAGON_METHOD_SETTINGS_UI_SPECIAL_FACTOR</t>
  </si>
  <si>
    <t>RESULTS_SEARCH_13_PARAMETERS_PARAGON_METHOD_SETTINGS_UI_INSTRUMENT</t>
  </si>
  <si>
    <t>RESULTS_SEARCH_13_PARAMETERS_PARAGON_METHOD_SETTINGS_UI_SEARCH_EFFORT</t>
  </si>
  <si>
    <t>RESULTS_SEARCH_13_PARAMETERS_PARAGON_METHOD_SETTINGS_UI_ID_FOCUS</t>
  </si>
  <si>
    <t>RESULTS_SEARCH_13_PARAMETERS_PARAGON_METHOD_SETTINGS_UI_USER_NAME</t>
  </si>
  <si>
    <t>RESULTS_SEARCH_13_PARAMETERS_PARAGON_METHOD_SETTINGS_UI_MACHINE_NAME</t>
  </si>
  <si>
    <t>RESULTS_SEARCH_13_PARAMETERS_PARAGON_METHOD_SETTINGS_UI_SEARCH_ID</t>
  </si>
  <si>
    <t>RESULTS_SEARCH_13_PARAMETERS_PARAGON_METHOD_SETTINGS_UI_START_TIME</t>
  </si>
  <si>
    <t>RESULTS_SEARCH_13_PARAMETERS_PARAGON_METHOD_SETTINGS_UI_MIN_UNUSED_PROTSCORE</t>
  </si>
  <si>
    <t>RESULTS_SEARCH_13_PARAMETERS_PARAGON_METHOD_SETTINGS_UI_PSPEP</t>
  </si>
  <si>
    <t>RESULTS_SEARCH_14_time_cpu</t>
  </si>
  <si>
    <t>RESULTS_SEARCH_14_time_duration</t>
  </si>
  <si>
    <t>RESULTS_SEARCH_14_version</t>
  </si>
  <si>
    <t>RESULTS_SEARCH_14_xml:id</t>
  </si>
  <si>
    <t>SEARCH:2:638150915185208226_6</t>
  </si>
  <si>
    <t>RESULTS_SEARCH_14_PARAMETERS_chemical_data_edited</t>
  </si>
  <si>
    <t>RESULTS_SEARCH_14_PARAMETERS_do_multiprecursor_search</t>
  </si>
  <si>
    <t>RESULTS_SEARCH_14_PARAMETERS_do_reverse_search</t>
  </si>
  <si>
    <t>RESULTS_SEARCH_14_PARAMETERS_max_quant_labels</t>
  </si>
  <si>
    <t>RESULTS_SEARCH_14_PARAMETERS_maxresults</t>
  </si>
  <si>
    <t>RESULTS_SEARCH_14_PARAMETERS_separate_searches</t>
  </si>
  <si>
    <t>RESULTS_SEARCH_14_PARAMETERS_MSTOLERANCE_type</t>
  </si>
  <si>
    <t>RESULTS_SEARCH_14_PARAMETERS_MSTOLERANCE_value</t>
  </si>
  <si>
    <t>RESULTS_SEARCH_14_PARAMETERS_MSMSTOLERANCE_type</t>
  </si>
  <si>
    <t>RESULTS_SEARCH_14_PARAMETERS_MSMSTOLERANCE_value</t>
  </si>
  <si>
    <t>RESULTS_SEARCH_14_PARAMETERS_MS_STANDARD_DEVIATION_type</t>
  </si>
  <si>
    <t>RESULTS_SEARCH_14_PARAMETERS_MS_STANDARD_DEVIATION_value</t>
  </si>
  <si>
    <t>RESULTS_SEARCH_14_PARAMETERS_MSMS_STANDARD_DEVIATION_type</t>
  </si>
  <si>
    <t>RESULTS_SEARCH_14_PARAMETERS_MSMS_STANDARD_DEVIATION_value</t>
  </si>
  <si>
    <t>RESULTS_SEARCH_14_PARAMETERS_FASTA_filename</t>
  </si>
  <si>
    <t>RESULTS_SEARCH_14_PARAMETERS_AUTO_CALIBRATION_ms</t>
  </si>
  <si>
    <t>RESULTS_SEARCH_14_PARAMETERS_AUTO_CALIBRATION_msexport</t>
  </si>
  <si>
    <t>RESULTS_SEARCH_14_PARAMETERS_AUTO_CALIBRATION_msms</t>
  </si>
  <si>
    <t>RESULTS_SEARCH_14_PARAMETERS_AUTO_CALIBRATION_msmstolsdratio</t>
  </si>
  <si>
    <t>RESULTS_SEARCH_14_PARAMETERS_AUTO_CALIBRATION_mstolsdratio</t>
  </si>
  <si>
    <t>RESULTS_SEARCH_14_PARAMETERS_AUTO_CALIBRATION_squareroot</t>
  </si>
  <si>
    <t>RESULTS_SEARCH_14_PARAMETERS_AUTO_CALIBRATION_type</t>
  </si>
  <si>
    <t>RESULTS_SEARCH_14_PARAMETERS_AUTO_CALIBRATION_MCP_d_s_s_f</t>
  </si>
  <si>
    <t>RESULTS_SEARCH_14_PARAMETERS_AUTO_CALIBRATION_MCP_d_s_w_f</t>
  </si>
  <si>
    <t>RESULTS_SEARCH_14_PARAMETERS_AUTO_CALIBRATION_MCP_m_f_r_mbc</t>
  </si>
  <si>
    <t>RESULTS_SEARCH_14_PARAMETERS_AUTO_CALIBRATION_MCP_m_m_c</t>
  </si>
  <si>
    <t>RESULTS_SEARCH_14_PARAMETERS_AUTO_CALIBRATION_MCP_m_m_f_s</t>
  </si>
  <si>
    <t>RESULTS_SEARCH_14_PARAMETERS_AUTO_CALIBRATION_MCP_m_m_p_f</t>
  </si>
  <si>
    <t>RESULTS_SEARCH_14_PARAMETERS_AUTO_CALIBRATION_MCP_m_m_p_rms_f</t>
  </si>
  <si>
    <t>RESULTS_SEARCH_14_PARAMETERS_AUTO_CALIBRATION_MCP_m_p_t_f</t>
  </si>
  <si>
    <t>RESULTS_SEARCH_14_PARAMETERS_AUTO_CALIBRATION_MCP_m_r_h_n_b</t>
  </si>
  <si>
    <t>RESULTS_SEARCH_14_PARAMETERS_AUTO_CALIBRATION_MCP_m_z_n_s</t>
  </si>
  <si>
    <t>RESULTS_SEARCH_14_PARAMETERS_AUTO_CALIBRATION_MCP_m_z_s_mn_f_r</t>
  </si>
  <si>
    <t>RESULTS_SEARCH_14_PARAMETERS_AUTO_CALIBRATION_MCP_m_z_s_mx_f_r</t>
  </si>
  <si>
    <t>RESULTS_SEARCH_14_PARAMETERS_MS_AUTO_CALIBRATION_OUT_avres</t>
  </si>
  <si>
    <t>RESULTS_SEARCH_14_PARAMETERS_MS_AUTO_CALIBRATION_OUT_c0</t>
  </si>
  <si>
    <t>RESULTS_SEARCH_14_PARAMETERS_MS_AUTO_CALIBRATION_OUT_c1minus1</t>
  </si>
  <si>
    <t>RESULTS_SEARCH_14_PARAMETERS_MS_AUTO_CALIBRATION_OUT_c2</t>
  </si>
  <si>
    <t>RESULTS_SEARCH_14_PARAMETERS_MS_AUTO_CALIBRATION_OUT_file</t>
  </si>
  <si>
    <t>RESULTS_SEARCH_14_PARAMETERS_MS_AUTO_CALIBRATION_OUT_partnumber</t>
  </si>
  <si>
    <t>RESULTS_SEARCH_14_PARAMETERS_MS_AUTO_CALIBRATION_OUT_polyorder</t>
  </si>
  <si>
    <t>RESULTS_SEARCH_14_PARAMETERS_MS_AUTO_CALIBRATION_OUT_sample</t>
  </si>
  <si>
    <t>RESULTS_SEARCH_14_PARAMETERS_MS_AUTO_CALIBRATION_OUT_squareroot</t>
  </si>
  <si>
    <t>RESULTS_SEARCH_14_PARAMETERS_MSMS_AUTO_CALIBRATION_OUT_avres</t>
  </si>
  <si>
    <t>RESULTS_SEARCH_14_PARAMETERS_MSMS_AUTO_CALIBRATION_OUT_c0</t>
  </si>
  <si>
    <t>RESULTS_SEARCH_14_PARAMETERS_MSMS_AUTO_CALIBRATION_OUT_c1minus1</t>
  </si>
  <si>
    <t>RESULTS_SEARCH_14_PARAMETERS_MSMS_AUTO_CALIBRATION_OUT_c2</t>
  </si>
  <si>
    <t>RESULTS_SEARCH_14_PARAMETERS_MSMS_AUTO_CALIBRATION_OUT_file</t>
  </si>
  <si>
    <t>RESULTS_SEARCH_14_PARAMETERS_MSMS_AUTO_CALIBRATION_OUT_partnumber</t>
  </si>
  <si>
    <t>RESULTS_SEARCH_14_PARAMETERS_MSMS_AUTO_CALIBRATION_OUT_polyorder</t>
  </si>
  <si>
    <t>RESULTS_SEARCH_14_PARAMETERS_MSMS_AUTO_CALIBRATION_OUT_sample</t>
  </si>
  <si>
    <t>RESULTS_SEARCH_14_PARAMETERS_MSMS_AUTO_CALIBRATION_OUT_squareroot</t>
  </si>
  <si>
    <t>RESULTS_SEARCH_14_PARAMETERS_MAX_PRECURSORS_FRAGLET</t>
  </si>
  <si>
    <t>RESULTS_SEARCH_14_PARAMETERS_MAX_PRECURSORS_TAGLET</t>
  </si>
  <si>
    <t>RESULTS_SEARCH_14_PARAMETERS_PRECURSORS_DR_FRAGLET</t>
  </si>
  <si>
    <t>RESULTS_SEARCH_14_PARAMETERS_PRECURSORS_DR_TAGLET</t>
  </si>
  <si>
    <t>RESULTS_SEARCH_14_PARAMETERS_DEFAULT_CHARGE_STATE_1_charge</t>
  </si>
  <si>
    <t>RESULTS_SEARCH_14_PARAMETERS_DEFAULT_CHARGE_STATE_1_probability</t>
  </si>
  <si>
    <t>RESULTS_SEARCH_14_PARAMETERS_DEFAULT_CHARGE_STATE_2_charge</t>
  </si>
  <si>
    <t>RESULTS_SEARCH_14_PARAMETERS_DEFAULT_CHARGE_STATE_2_probability</t>
  </si>
  <si>
    <t>RESULTS_SEARCH_14_PARAMETERS_DEFAULT_CHARGE_STATE_3_charge</t>
  </si>
  <si>
    <t>RESULTS_SEARCH_14_PARAMETERS_DEFAULT_CHARGE_STATE_3_probability</t>
  </si>
  <si>
    <t>RESULTS_SEARCH_14_PARAMETERS_VERSION</t>
  </si>
  <si>
    <t>RESULTS_SEARCH_14_PARAMETERS_PARAGON_VERSION</t>
  </si>
  <si>
    <t>RESULTS_SEARCH_14_PARAMETERS_APPLICATION</t>
  </si>
  <si>
    <t>RESULTS_SEARCH_14_PARAMETERS_PROGROUP_alternativedispositionmaximumfoldprobabilitydrop</t>
  </si>
  <si>
    <t>RESULTS_SEARCH_14_PARAMETERS_PROGROUP_alternativedispositionmaximumfoldscoredrop</t>
  </si>
  <si>
    <t>RESULTS_SEARCH_14_PARAMETERS_PROGROUP_autodiscordantpeptidethreshold</t>
  </si>
  <si>
    <t>RESULTS_SEARCH_14_PARAMETERS_PROGROUP_bayesconfidencecalclulation</t>
  </si>
  <si>
    <t>RESULTS_SEARCH_14_PARAMETERS_PROGROUP_calibrateconfidence</t>
  </si>
  <si>
    <t>RESULTS_SEARCH_14_PARAMETERS_PROGROUP_compresspeptides</t>
  </si>
  <si>
    <t>RESULTS_SEARCH_14_PARAMETERS_PROGROUP_confidencepercentthresholdforexcludingothersfromquant</t>
  </si>
  <si>
    <t>RESULTS_SEARCH_14_PARAMETERS_PROGROUP_confidencepercentthresholdforincludingselfinquant</t>
  </si>
  <si>
    <t>RESULTS_SEARCH_14_PARAMETERS_PROGROUP_donotstoremspeaklists</t>
  </si>
  <si>
    <t>RESULTS_SEARCH_14_PARAMETERS_PROGROUP_fasta</t>
  </si>
  <si>
    <t>RESULTS_SEARCH_14_PARAMETERS_PROGROUP_featuregroupminpepconf</t>
  </si>
  <si>
    <t>RESULTS_SEARCH_14_PARAMETERS_PROGROUP_featuregroupminups</t>
  </si>
  <si>
    <t>RESULTS_SEARCH_14_PARAMETERS_PROGROUP_focusingintersection</t>
  </si>
  <si>
    <t>RESULTS_SEARCH_14_PARAMETERS_PROGROUP_focusingminimummatchconfidence</t>
  </si>
  <si>
    <t>RESULTS_SEARCH_14_PARAMETERS_PROGROUP_focusingminunusedprotscore</t>
  </si>
  <si>
    <t>RESULTS_SEARCH_14_PARAMETERS_PROGROUP_focusingsubsetcutoff</t>
  </si>
  <si>
    <t>RESULTS_SEARCH_14_PARAMETERS_PROGROUP_intersection</t>
  </si>
  <si>
    <t>RESULTS_SEARCH_14_PARAMETERS_PROGROUP_minimummatchconfidencecutoff</t>
  </si>
  <si>
    <t>RESULTS_SEARCH_14_PARAMETERS_PROGROUP_minunusedprotscore</t>
  </si>
  <si>
    <t>RESULTS_SEARCH_14_PARAMETERS_PROGROUP_subsetcutoff</t>
  </si>
  <si>
    <t>RESULTS_SEARCH_14_PARAMETERS_PROGROUP_uniprotservicehttpssupported</t>
  </si>
  <si>
    <t>RESULTS_SEARCH_14_PARAMETERS_PROGROUP_unusedprotscorethresholdforexcludingothersfromquant</t>
  </si>
  <si>
    <t>RESULTS_SEARCH_14_PARAMETERS_PEAKLIST_count</t>
  </si>
  <si>
    <t>RESULTS_SEARCH_14_PARAMETERS_PEAKLIST_filenumber</t>
  </si>
  <si>
    <t>RESULTS_SEARCH_14_PARAMETERS_PEAKLIST_original_count</t>
  </si>
  <si>
    <t>RESULTS_SEARCH_14_PARAMETERS_PEAKLIST_originalfilename</t>
  </si>
  <si>
    <t>RESULTS_SEARCH_14_PARAMETERS_PEAKLIST_partnumber</t>
  </si>
  <si>
    <t>RESULTS_SEARCH_14_PARAMETERS_QUANT_TYPE_background_correction</t>
  </si>
  <si>
    <t>RESULTS_SEARCH_14_PARAMETERS_QUANT_TYPE_bias_correction</t>
  </si>
  <si>
    <t>RESULTS_SEARCH_14_PARAMETERS_QUANT_TYPE_keep_extreme_peptides_over_fraction</t>
  </si>
  <si>
    <t>RESULTS_SEARCH_14_PARAMETERS_QUANT_TYPE_low_confidence_check</t>
  </si>
  <si>
    <t>RESULTS_SEARCH_14_PARAMETERS_QUANT_TYPE_low_intensity_check</t>
  </si>
  <si>
    <t>RESULTS_SEARCH_14_PARAMETERS_QUANT_TYPE_median_statistic</t>
  </si>
  <si>
    <t>RESULTS_SEARCH_14_PARAMETERS_QUANT_TYPE_mod_check</t>
  </si>
  <si>
    <t>RESULTS_SEARCH_14_PARAMETERS_QUANT_TYPE_quant_threshold</t>
  </si>
  <si>
    <t>RESULTS_SEARCH_14_PARAMETERS_QUANT_TYPE_quant_threshold_sn</t>
  </si>
  <si>
    <t>RESULTS_SEARCH_14_PARAMETERS_QUANT_TYPE_separate_searches</t>
  </si>
  <si>
    <t>RESULTS_SEARCH_14_PARAMETERS_QUANT_TYPE_shared_msms_check</t>
  </si>
  <si>
    <t>RESULTS_SEARCH_14_PARAMETERS_PARAGON_METHOD_SETTINGS_UI_SAMPLE_TYPE</t>
  </si>
  <si>
    <t>RESULTS_SEARCH_14_PARAMETERS_PARAGON_METHOD_SETTINGS_UI_CYS_ALKYLATION</t>
  </si>
  <si>
    <t>RESULTS_SEARCH_14_PARAMETERS_PARAGON_METHOD_SETTINGS_UI_DIGESTION</t>
  </si>
  <si>
    <t>RESULTS_SEARCH_14_PARAMETERS_PARAGON_METHOD_SETTINGS_UI_SPECIAL_FACTOR</t>
  </si>
  <si>
    <t>RESULTS_SEARCH_14_PARAMETERS_PARAGON_METHOD_SETTINGS_UI_INSTRUMENT</t>
  </si>
  <si>
    <t>RESULTS_SEARCH_14_PARAMETERS_PARAGON_METHOD_SETTINGS_UI_SEARCH_EFFORT</t>
  </si>
  <si>
    <t>RESULTS_SEARCH_14_PARAMETERS_PARAGON_METHOD_SETTINGS_UI_ID_FOCUS</t>
  </si>
  <si>
    <t>RESULTS_SEARCH_14_PARAMETERS_PARAGON_METHOD_SETTINGS_UI_USER_NAME</t>
  </si>
  <si>
    <t>RESULTS_SEARCH_14_PARAMETERS_PARAGON_METHOD_SETTINGS_UI_MACHINE_NAME</t>
  </si>
  <si>
    <t>RESULTS_SEARCH_14_PARAMETERS_PARAGON_METHOD_SETTINGS_UI_SEARCH_ID</t>
  </si>
  <si>
    <t>RESULTS_SEARCH_14_PARAMETERS_PARAGON_METHOD_SETTINGS_UI_START_TIME</t>
  </si>
  <si>
    <t>RESULTS_SEARCH_14_PARAMETERS_PARAGON_METHOD_SETTINGS_UI_MIN_UNUSED_PROTSCORE</t>
  </si>
  <si>
    <t>RESULTS_SEARCH_14_PARAMETERS_PARAGON_METHOD_SETTINGS_UI_PSPEP</t>
  </si>
  <si>
    <t>Entry name</t>
  </si>
  <si>
    <t>P01034</t>
  </si>
  <si>
    <t>P09210</t>
  </si>
  <si>
    <t>P62826</t>
  </si>
  <si>
    <t>P47897</t>
  </si>
  <si>
    <t>P24752</t>
  </si>
  <si>
    <t>P0DOX8</t>
  </si>
  <si>
    <t>P01615</t>
  </si>
  <si>
    <t>P23368</t>
  </si>
  <si>
    <t>P01619</t>
  </si>
  <si>
    <t>P00450</t>
  </si>
  <si>
    <t>P53396</t>
  </si>
  <si>
    <t>Q08211</t>
  </si>
  <si>
    <t>Q99832</t>
  </si>
  <si>
    <t>P48509</t>
  </si>
  <si>
    <t>Q09666</t>
  </si>
  <si>
    <t>Q15019</t>
  </si>
  <si>
    <t>P49368</t>
  </si>
  <si>
    <t>P56199</t>
  </si>
  <si>
    <t>P17980</t>
  </si>
  <si>
    <t>P05062</t>
  </si>
  <si>
    <t>P67775</t>
  </si>
  <si>
    <t>O00522</t>
  </si>
  <si>
    <t>Q01082</t>
  </si>
  <si>
    <t>P02652</t>
  </si>
  <si>
    <t>P42330</t>
  </si>
  <si>
    <t>O75131</t>
  </si>
  <si>
    <t>P35613</t>
  </si>
  <si>
    <t>P50991</t>
  </si>
  <si>
    <t>P02753</t>
  </si>
  <si>
    <t>Q14914</t>
  </si>
  <si>
    <t>P34897</t>
  </si>
  <si>
    <t>O43175</t>
  </si>
  <si>
    <t>P01834</t>
  </si>
  <si>
    <t>Q5TEC6</t>
  </si>
  <si>
    <t>Q5JWF2</t>
  </si>
  <si>
    <t>P37837</t>
  </si>
  <si>
    <t>P17936</t>
  </si>
  <si>
    <t>O75390</t>
  </si>
  <si>
    <t>Q9NQA5</t>
  </si>
  <si>
    <t>Q8WUA8</t>
  </si>
  <si>
    <t>Q7Z4W1</t>
  </si>
  <si>
    <t>Q5VSP4</t>
  </si>
  <si>
    <t>Q14240</t>
  </si>
  <si>
    <t>Q13200</t>
  </si>
  <si>
    <t>P05546</t>
  </si>
  <si>
    <t>P02766</t>
  </si>
  <si>
    <t>P02656</t>
  </si>
  <si>
    <t>P00751</t>
  </si>
  <si>
    <t>O95154</t>
  </si>
  <si>
    <t>P35749</t>
  </si>
  <si>
    <t>P63244</t>
  </si>
  <si>
    <t>P11166</t>
  </si>
  <si>
    <t>P50995</t>
  </si>
  <si>
    <t>P39023</t>
  </si>
  <si>
    <t>Q13228</t>
  </si>
  <si>
    <t>P68366</t>
  </si>
  <si>
    <t>P04114</t>
  </si>
  <si>
    <t>P00338</t>
  </si>
  <si>
    <t>P21397</t>
  </si>
  <si>
    <t>Q92743</t>
  </si>
  <si>
    <t>Q14624</t>
  </si>
  <si>
    <t>P13010</t>
  </si>
  <si>
    <t>P43490</t>
  </si>
  <si>
    <t>P50990</t>
  </si>
  <si>
    <t>P02765</t>
  </si>
  <si>
    <t>Q14697</t>
  </si>
  <si>
    <t>Q00266</t>
  </si>
  <si>
    <t>Q562R1</t>
  </si>
  <si>
    <t>P12956</t>
  </si>
  <si>
    <t>Q99988</t>
  </si>
  <si>
    <t>P62701</t>
  </si>
  <si>
    <t>Q08431</t>
  </si>
  <si>
    <t>P29401</t>
  </si>
  <si>
    <t>P26640</t>
  </si>
  <si>
    <t>P40261</t>
  </si>
  <si>
    <t>P19823</t>
  </si>
  <si>
    <t>Q7KZF4</t>
  </si>
  <si>
    <t>Q99460</t>
  </si>
  <si>
    <t>P07339</t>
  </si>
  <si>
    <t>P49748</t>
  </si>
  <si>
    <t>P62873</t>
  </si>
  <si>
    <t>Q16555</t>
  </si>
  <si>
    <t>P36269</t>
  </si>
  <si>
    <t>P09871</t>
  </si>
  <si>
    <t>P26006</t>
  </si>
  <si>
    <t>P78527</t>
  </si>
  <si>
    <t>P0DOY3</t>
  </si>
  <si>
    <t>P36578</t>
  </si>
  <si>
    <t>P13647</t>
  </si>
  <si>
    <t>P01011</t>
  </si>
  <si>
    <t>P68371</t>
  </si>
  <si>
    <t>P16401</t>
  </si>
  <si>
    <t>P07477</t>
  </si>
  <si>
    <t>Q16698</t>
  </si>
  <si>
    <t>Q15758</t>
  </si>
  <si>
    <t>P06576</t>
  </si>
  <si>
    <t>P02760</t>
  </si>
  <si>
    <t>P23396</t>
  </si>
  <si>
    <t>P52209</t>
  </si>
  <si>
    <t>P08684</t>
  </si>
  <si>
    <t>Q06278</t>
  </si>
  <si>
    <t>P09525</t>
  </si>
  <si>
    <t>P02545</t>
  </si>
  <si>
    <t>O75874</t>
  </si>
  <si>
    <t>P62424</t>
  </si>
  <si>
    <t>P04792</t>
  </si>
  <si>
    <t>O75367</t>
  </si>
  <si>
    <t>P07741</t>
  </si>
  <si>
    <t>P15144</t>
  </si>
  <si>
    <t>P01859</t>
  </si>
  <si>
    <t>P02787</t>
  </si>
  <si>
    <t>P50225</t>
  </si>
  <si>
    <t>Q93077</t>
  </si>
  <si>
    <t>P15880</t>
  </si>
  <si>
    <t>P25705</t>
  </si>
  <si>
    <t>Q06830</t>
  </si>
  <si>
    <t>P27487</t>
  </si>
  <si>
    <t>P07996</t>
  </si>
  <si>
    <t>P05783</t>
  </si>
  <si>
    <t>P01019</t>
  </si>
  <si>
    <t>P62987</t>
  </si>
  <si>
    <t>P62937</t>
  </si>
  <si>
    <t>P11142</t>
  </si>
  <si>
    <t>O60218</t>
  </si>
  <si>
    <t>P52895</t>
  </si>
  <si>
    <t>Q16822</t>
  </si>
  <si>
    <t>Q15149</t>
  </si>
  <si>
    <t>P62805</t>
  </si>
  <si>
    <t>P49189</t>
  </si>
  <si>
    <t>P08865</t>
  </si>
  <si>
    <t>P01871</t>
  </si>
  <si>
    <t>P10412</t>
  </si>
  <si>
    <t>P11586</t>
  </si>
  <si>
    <t>P08238</t>
  </si>
  <si>
    <t>P30838</t>
  </si>
  <si>
    <t>Q00610</t>
  </si>
  <si>
    <t>P0DOX7</t>
  </si>
  <si>
    <t>P00558</t>
  </si>
  <si>
    <t>Q08380</t>
  </si>
  <si>
    <t>P26641</t>
  </si>
  <si>
    <t>P04004</t>
  </si>
  <si>
    <t>P01116-2</t>
  </si>
  <si>
    <t>Q71DI3</t>
  </si>
  <si>
    <t>P08727</t>
  </si>
  <si>
    <t>P0DMV9</t>
  </si>
  <si>
    <t>P08473</t>
  </si>
  <si>
    <t>P07099</t>
  </si>
  <si>
    <t>P69905</t>
  </si>
  <si>
    <t>Q15582</t>
  </si>
  <si>
    <t>Q14764</t>
  </si>
  <si>
    <t>P35908</t>
  </si>
  <si>
    <t>P02647</t>
  </si>
  <si>
    <t>P33121</t>
  </si>
  <si>
    <t>P06733</t>
  </si>
  <si>
    <t>P08263</t>
  </si>
  <si>
    <t>P11413</t>
  </si>
  <si>
    <t>P68363</t>
  </si>
  <si>
    <t>P01876</t>
  </si>
  <si>
    <t>P35527</t>
  </si>
  <si>
    <t>P04083</t>
  </si>
  <si>
    <t>P00966</t>
  </si>
  <si>
    <t>P30041</t>
  </si>
  <si>
    <t>P02675</t>
  </si>
  <si>
    <t>P05556</t>
  </si>
  <si>
    <t>P05023</t>
  </si>
  <si>
    <t>P13645</t>
  </si>
  <si>
    <t>P13639</t>
  </si>
  <si>
    <t>P0C0L5</t>
  </si>
  <si>
    <t>P0DOX5</t>
  </si>
  <si>
    <t>P00738</t>
  </si>
  <si>
    <t>P23141</t>
  </si>
  <si>
    <t>P62807</t>
  </si>
  <si>
    <t>P68871</t>
  </si>
  <si>
    <t>P02679</t>
  </si>
  <si>
    <t>Q5VTE0</t>
  </si>
  <si>
    <t>P00325</t>
  </si>
  <si>
    <t>O60701</t>
  </si>
  <si>
    <t>P04406</t>
  </si>
  <si>
    <t>P00352</t>
  </si>
  <si>
    <t>O75891</t>
  </si>
  <si>
    <t>P22314</t>
  </si>
  <si>
    <t>P05787</t>
  </si>
  <si>
    <t>P08133</t>
  </si>
  <si>
    <t>P01009</t>
  </si>
  <si>
    <t>P01023</t>
  </si>
  <si>
    <t>P49327</t>
  </si>
  <si>
    <t>P07437</t>
  </si>
  <si>
    <t>P07355</t>
  </si>
  <si>
    <t>P16403</t>
  </si>
  <si>
    <t>P08758</t>
  </si>
  <si>
    <t>P02671</t>
  </si>
  <si>
    <t>P04264</t>
  </si>
  <si>
    <t>P10909</t>
  </si>
  <si>
    <t>P60709</t>
  </si>
  <si>
    <t>Q04828</t>
  </si>
  <si>
    <t>P14618</t>
  </si>
  <si>
    <t>P02751</t>
  </si>
  <si>
    <t>P01024</t>
  </si>
  <si>
    <t>P02768</t>
  </si>
  <si>
    <t>CYTC_HUMAN</t>
  </si>
  <si>
    <t>GSTA2_HUMAN</t>
  </si>
  <si>
    <t>RAN_HUMAN</t>
  </si>
  <si>
    <t>SYQ_HUMAN</t>
  </si>
  <si>
    <t>THIL_HUMAN</t>
  </si>
  <si>
    <t>IGL1_HUMAN</t>
  </si>
  <si>
    <t>KVD28_HUMAN</t>
  </si>
  <si>
    <t>MAOM_HUMAN</t>
  </si>
  <si>
    <t>KV320_HUMAN</t>
  </si>
  <si>
    <t>CERU_HUMAN</t>
  </si>
  <si>
    <t>ACLY_HUMAN</t>
  </si>
  <si>
    <t>DHX9_HUMAN</t>
  </si>
  <si>
    <t>TCPH_HUMAN</t>
  </si>
  <si>
    <t>CD151_HUMAN</t>
  </si>
  <si>
    <t>AHNK_HUMAN</t>
  </si>
  <si>
    <t>SEPT2_HUMAN</t>
  </si>
  <si>
    <t>TCPG_HUMAN</t>
  </si>
  <si>
    <t>ITA1_HUMAN</t>
  </si>
  <si>
    <t>PRS6A_HUMAN</t>
  </si>
  <si>
    <t>ALDOB_HUMAN</t>
  </si>
  <si>
    <t>PP2AA_HUMAN</t>
  </si>
  <si>
    <t>KRIT1_HUMAN</t>
  </si>
  <si>
    <t>SPTB2_HUMAN</t>
  </si>
  <si>
    <t>APOA2_HUMAN</t>
  </si>
  <si>
    <t>AK1C3_HUMAN</t>
  </si>
  <si>
    <t>CPNE3_HUMAN</t>
  </si>
  <si>
    <t>BASI_HUMAN</t>
  </si>
  <si>
    <t>TCPD_HUMAN</t>
  </si>
  <si>
    <t>RET4_HUMAN</t>
  </si>
  <si>
    <t>PTGR1_HUMAN</t>
  </si>
  <si>
    <t>GLYM_HUMAN</t>
  </si>
  <si>
    <t>SERA_HUMAN</t>
  </si>
  <si>
    <t>IGKC_HUMAN</t>
  </si>
  <si>
    <t>H3PS2_HUMAN</t>
  </si>
  <si>
    <t>GNAS1_HUMAN</t>
  </si>
  <si>
    <t>TALDO_HUMAN</t>
  </si>
  <si>
    <t>IBP3_HUMAN</t>
  </si>
  <si>
    <t>CISY_HUMAN</t>
  </si>
  <si>
    <t>TRPV5_HUMAN</t>
  </si>
  <si>
    <t>TSK_HUMAN</t>
  </si>
  <si>
    <t>DCXR_HUMAN</t>
  </si>
  <si>
    <t>LC1L1_HUMAN</t>
  </si>
  <si>
    <t>IF4A2_HUMAN</t>
  </si>
  <si>
    <t>PSMD2_HUMAN</t>
  </si>
  <si>
    <t>HEP2_HUMAN</t>
  </si>
  <si>
    <t>TTHY_HUMAN</t>
  </si>
  <si>
    <t>APOC3_HUMAN</t>
  </si>
  <si>
    <t>CFAB_HUMAN</t>
  </si>
  <si>
    <t>ARK73_HUMAN</t>
  </si>
  <si>
    <t>MYH11_HUMAN</t>
  </si>
  <si>
    <t>RACK1_HUMAN</t>
  </si>
  <si>
    <t>GTR1_HUMAN</t>
  </si>
  <si>
    <t>ANX11_HUMAN</t>
  </si>
  <si>
    <t>RL3_HUMAN</t>
  </si>
  <si>
    <t>SBP1_HUMAN</t>
  </si>
  <si>
    <t>TBA4A_HUMAN</t>
  </si>
  <si>
    <t>APOB_HUMAN</t>
  </si>
  <si>
    <t>LDHA_HUMAN</t>
  </si>
  <si>
    <t>AOFA_HUMAN</t>
  </si>
  <si>
    <t>HTRA1_HUMAN</t>
  </si>
  <si>
    <t>ITIH4_HUMAN</t>
  </si>
  <si>
    <t>XRCC5_HUMAN</t>
  </si>
  <si>
    <t>NAMPT_HUMAN</t>
  </si>
  <si>
    <t>TCPQ_HUMAN</t>
  </si>
  <si>
    <t>FETUA_HUMAN</t>
  </si>
  <si>
    <t>GANAB_HUMAN</t>
  </si>
  <si>
    <t>METK1_HUMAN</t>
  </si>
  <si>
    <t>ACTBL_HUMAN</t>
  </si>
  <si>
    <t>XRCC6_HUMAN</t>
  </si>
  <si>
    <t>GDF15_HUMAN</t>
  </si>
  <si>
    <t>RS4X_HUMAN</t>
  </si>
  <si>
    <t>MFGM_HUMAN</t>
  </si>
  <si>
    <t>TKT_HUMAN</t>
  </si>
  <si>
    <t>SYVC_HUMAN</t>
  </si>
  <si>
    <t>NNMT_HUMAN</t>
  </si>
  <si>
    <t>ITIH2_HUMAN</t>
  </si>
  <si>
    <t>SND1_HUMAN</t>
  </si>
  <si>
    <t>PSMD1_HUMAN</t>
  </si>
  <si>
    <t>CATD_HUMAN</t>
  </si>
  <si>
    <t>ACADV_HUMAN</t>
  </si>
  <si>
    <t>GBB1_HUMAN</t>
  </si>
  <si>
    <t>DPYL2_HUMAN</t>
  </si>
  <si>
    <t>GGT5_HUMAN</t>
  </si>
  <si>
    <t>C1S_HUMAN</t>
  </si>
  <si>
    <t>ITA3_HUMAN</t>
  </si>
  <si>
    <t>PRKDC_HUMAN</t>
  </si>
  <si>
    <t>IGLC3_HUMAN</t>
  </si>
  <si>
    <t>RL4_HUMAN</t>
  </si>
  <si>
    <t>K2C5_HUMAN</t>
  </si>
  <si>
    <t>AACT_HUMAN</t>
  </si>
  <si>
    <t>TBB4B_HUMAN</t>
  </si>
  <si>
    <t>H15_HUMAN</t>
  </si>
  <si>
    <t>TRY1_HUMAN</t>
  </si>
  <si>
    <t>DECR_HUMAN</t>
  </si>
  <si>
    <t>AAAT_HUMAN</t>
  </si>
  <si>
    <t>ATPB_HUMAN</t>
  </si>
  <si>
    <t>AMBP_HUMAN</t>
  </si>
  <si>
    <t>RS3_HUMAN</t>
  </si>
  <si>
    <t>6PGD_HUMAN</t>
  </si>
  <si>
    <t>CP3A4_HUMAN</t>
  </si>
  <si>
    <t>AOXA_HUMAN</t>
  </si>
  <si>
    <t>ANXA4_HUMAN</t>
  </si>
  <si>
    <t>LMNA_HUMAN</t>
  </si>
  <si>
    <t>IDHC_HUMAN</t>
  </si>
  <si>
    <t>RL7A_HUMAN</t>
  </si>
  <si>
    <t>HSPB1_HUMAN</t>
  </si>
  <si>
    <t>H2AY_HUMAN</t>
  </si>
  <si>
    <t>APT_HUMAN</t>
  </si>
  <si>
    <t>AMPN_HUMAN</t>
  </si>
  <si>
    <t>IGHG2_HUMAN</t>
  </si>
  <si>
    <t>TRFE_HUMAN</t>
  </si>
  <si>
    <t>ST1A1_HUMAN</t>
  </si>
  <si>
    <t>H2A1C_HUMAN</t>
  </si>
  <si>
    <t>RS2_HUMAN</t>
  </si>
  <si>
    <t>ATPA_HUMAN</t>
  </si>
  <si>
    <t>PRDX1_HUMAN</t>
  </si>
  <si>
    <t>DPP4_HUMAN</t>
  </si>
  <si>
    <t>TSP1_HUMAN</t>
  </si>
  <si>
    <t>K1C18_HUMAN</t>
  </si>
  <si>
    <t>ANGT_HUMAN</t>
  </si>
  <si>
    <t>RL40_HUMAN</t>
  </si>
  <si>
    <t>PPIA_HUMAN</t>
  </si>
  <si>
    <t>HSP7C_HUMAN</t>
  </si>
  <si>
    <t>AK1BA_HUMAN</t>
  </si>
  <si>
    <t>AK1C2_HUMAN</t>
  </si>
  <si>
    <t>PCKGM_HUMAN</t>
  </si>
  <si>
    <t>PLEC_HUMAN</t>
  </si>
  <si>
    <t>H4_HUMAN</t>
  </si>
  <si>
    <t>AL9A1_HUMAN</t>
  </si>
  <si>
    <t>RSSA_HUMAN</t>
  </si>
  <si>
    <t>IGHM_HUMAN</t>
  </si>
  <si>
    <t>H14_HUMAN</t>
  </si>
  <si>
    <t>C1TC_HUMAN</t>
  </si>
  <si>
    <t>HS90B_HUMAN</t>
  </si>
  <si>
    <t>AL3A1_HUMAN</t>
  </si>
  <si>
    <t>CLH1_HUMAN</t>
  </si>
  <si>
    <t>IGK_HUMAN</t>
  </si>
  <si>
    <t>PGK1_HUMAN</t>
  </si>
  <si>
    <t>LG3BP_HUMAN</t>
  </si>
  <si>
    <t>EF1G_HUMAN</t>
  </si>
  <si>
    <t>VTNC_HUMAN</t>
  </si>
  <si>
    <t>RASK_HUMAN</t>
  </si>
  <si>
    <t>H32_HUMAN</t>
  </si>
  <si>
    <t>K1C19_HUMAN</t>
  </si>
  <si>
    <t>HS71B_HUMAN</t>
  </si>
  <si>
    <t>NEP_HUMAN</t>
  </si>
  <si>
    <t>HYEP_HUMAN</t>
  </si>
  <si>
    <t>HBA_HUMAN</t>
  </si>
  <si>
    <t>BGH3_HUMAN</t>
  </si>
  <si>
    <t>MVP_HUMAN</t>
  </si>
  <si>
    <t>K22E_HUMAN</t>
  </si>
  <si>
    <t>APOA1_HUMAN</t>
  </si>
  <si>
    <t>ACSL1_HUMAN</t>
  </si>
  <si>
    <t>ENOA_HUMAN</t>
  </si>
  <si>
    <t>GSTA1_HUMAN</t>
  </si>
  <si>
    <t>G6PD_HUMAN</t>
  </si>
  <si>
    <t>TBA1B_HUMAN</t>
  </si>
  <si>
    <t>IGHA1_HUMAN</t>
  </si>
  <si>
    <t>K1C9_HUMAN</t>
  </si>
  <si>
    <t>ANXA1_HUMAN</t>
  </si>
  <si>
    <t>ASSY_HUMAN</t>
  </si>
  <si>
    <t>PRDX6_HUMAN</t>
  </si>
  <si>
    <t>FIBB_HUMAN</t>
  </si>
  <si>
    <t>ITB1_HUMAN</t>
  </si>
  <si>
    <t>AT1A1_HUMAN</t>
  </si>
  <si>
    <t>K1C10_HUMAN</t>
  </si>
  <si>
    <t>EF2_HUMAN</t>
  </si>
  <si>
    <t>CO4B_HUMAN</t>
  </si>
  <si>
    <t>IGG1_HUMAN</t>
  </si>
  <si>
    <t>HPT_HUMAN</t>
  </si>
  <si>
    <t>EST1_HUMAN</t>
  </si>
  <si>
    <t>H2B1C_HUMAN</t>
  </si>
  <si>
    <t>HBB_HUMAN</t>
  </si>
  <si>
    <t>FIBG_HUMAN</t>
  </si>
  <si>
    <t>EF1A3_HUMAN</t>
  </si>
  <si>
    <t>ADH1B_HUMAN</t>
  </si>
  <si>
    <t>UGDH_HUMAN</t>
  </si>
  <si>
    <t>G3P_HUMAN</t>
  </si>
  <si>
    <t>AL1A1_HUMAN</t>
  </si>
  <si>
    <t>AL1L1_HUMAN</t>
  </si>
  <si>
    <t>UBA1_HUMAN</t>
  </si>
  <si>
    <t>K2C8_HUMAN</t>
  </si>
  <si>
    <t>ANXA6_HUMAN</t>
  </si>
  <si>
    <t>A1AT_HUMAN</t>
  </si>
  <si>
    <t>A2MG_HUMAN</t>
  </si>
  <si>
    <t>FAS_HUMAN</t>
  </si>
  <si>
    <t>TBB5_HUMAN</t>
  </si>
  <si>
    <t>ANXA2_HUMAN</t>
  </si>
  <si>
    <t>H12_HUMAN</t>
  </si>
  <si>
    <t>ANXA5_HUMAN</t>
  </si>
  <si>
    <t>FIBA_HUMAN</t>
  </si>
  <si>
    <t>K2C1_HUMAN</t>
  </si>
  <si>
    <t>CLUS_HUMAN</t>
  </si>
  <si>
    <t>ACTB_HUMAN</t>
  </si>
  <si>
    <t>AK1C1_HUMAN</t>
  </si>
  <si>
    <t>KPYM_HUMAN</t>
  </si>
  <si>
    <t>FINC_HUMAN</t>
  </si>
  <si>
    <t>CO3_HUMAN</t>
  </si>
  <si>
    <t>ALBU_HUMAN</t>
  </si>
  <si>
    <t xml:space="preserve">Cystatin-C </t>
  </si>
  <si>
    <t xml:space="preserve">Glutathione S-transferase A2 </t>
  </si>
  <si>
    <t xml:space="preserve">GTP-binding nuclear protein Ran </t>
  </si>
  <si>
    <t xml:space="preserve">Glutamine--tRNA ligase </t>
  </si>
  <si>
    <t xml:space="preserve">Acetyl-CoA acetyltransferase, mitochondrial </t>
  </si>
  <si>
    <t xml:space="preserve">Immunoglobulin lambda-1 light chain </t>
  </si>
  <si>
    <t xml:space="preserve">Immunoglobulin kappa variable 2D-28 </t>
  </si>
  <si>
    <t xml:space="preserve">NAD-dependent malic enzyme, mitochondrial </t>
  </si>
  <si>
    <t xml:space="preserve">Immunoglobulin kappa variable 3-20 </t>
  </si>
  <si>
    <t xml:space="preserve">Ceruloplasmin </t>
  </si>
  <si>
    <t xml:space="preserve">ATP-citrate synthase </t>
  </si>
  <si>
    <t xml:space="preserve">ATP-dependent RNA helicase A </t>
  </si>
  <si>
    <t xml:space="preserve">T-complex protein 1 subunit eta </t>
  </si>
  <si>
    <t xml:space="preserve">CD151 antigen </t>
  </si>
  <si>
    <t xml:space="preserve">Neuroblast differentiation-associated protein AHNAK </t>
  </si>
  <si>
    <t xml:space="preserve">Septin-2 </t>
  </si>
  <si>
    <t xml:space="preserve">T-complex protein 1 subunit gamma </t>
  </si>
  <si>
    <t xml:space="preserve">Integrin alpha-1 </t>
  </si>
  <si>
    <t xml:space="preserve">26S proteasome regulatory subunit 6A </t>
  </si>
  <si>
    <t xml:space="preserve">Fructose-bisphosphate aldolase B </t>
  </si>
  <si>
    <t xml:space="preserve">Serine/threonine-protein phosphatase 2A catalytic subunit alpha isoform </t>
  </si>
  <si>
    <t xml:space="preserve">Krev interaction trapped protein 1 </t>
  </si>
  <si>
    <t xml:space="preserve">Spectrin beta chain, non-erythrocytic 1 </t>
  </si>
  <si>
    <t xml:space="preserve">Apolipoprotein A-II </t>
  </si>
  <si>
    <t xml:space="preserve">Aldo-keto reductase family 1 member C3 </t>
  </si>
  <si>
    <t xml:space="preserve">Copine-3 </t>
  </si>
  <si>
    <t xml:space="preserve">Basigin </t>
  </si>
  <si>
    <t xml:space="preserve">T-complex protein 1 subunit delta </t>
  </si>
  <si>
    <t xml:space="preserve">Retinol-binding protein 4 </t>
  </si>
  <si>
    <t xml:space="preserve">Prostaglandin reductase 1 </t>
  </si>
  <si>
    <t xml:space="preserve">Serine hydroxymethyltransferase, mitochondrial </t>
  </si>
  <si>
    <t xml:space="preserve">D-3-phosphoglycerate dehydrogenase </t>
  </si>
  <si>
    <t xml:space="preserve">Immunoglobulin kappa constant </t>
  </si>
  <si>
    <t xml:space="preserve">Histone HIST2H3PS2 </t>
  </si>
  <si>
    <t xml:space="preserve">Guanine nucleotide-binding protein G(s) subunit alpha isoforms XLas </t>
  </si>
  <si>
    <t xml:space="preserve">Transaldolase </t>
  </si>
  <si>
    <t xml:space="preserve">Insulin-like growth factor-binding protein 3 </t>
  </si>
  <si>
    <t xml:space="preserve">Citrate synthase, mitochondrial </t>
  </si>
  <si>
    <t xml:space="preserve">Transient receptor potential cation channel subfamily V member 5 </t>
  </si>
  <si>
    <t xml:space="preserve">Tsukushin </t>
  </si>
  <si>
    <t xml:space="preserve">L-xylulose reductase </t>
  </si>
  <si>
    <t xml:space="preserve">Putative lipocalin 1-like protein 1 </t>
  </si>
  <si>
    <t xml:space="preserve">Eukaryotic initiation factor 4A-II </t>
  </si>
  <si>
    <t xml:space="preserve">26S proteasome non-ATPase regulatory subunit 2 </t>
  </si>
  <si>
    <t xml:space="preserve">Heparin cofactor 2 </t>
  </si>
  <si>
    <t xml:space="preserve">Transthyretin </t>
  </si>
  <si>
    <t xml:space="preserve">Apolipoprotein C-III </t>
  </si>
  <si>
    <t xml:space="preserve">Complement factor B </t>
  </si>
  <si>
    <t xml:space="preserve">Aflatoxin B1 aldehyde reductase member 3 </t>
  </si>
  <si>
    <t xml:space="preserve">Myosin-11 </t>
  </si>
  <si>
    <t xml:space="preserve">Receptor of activated protein C kinase 1 </t>
  </si>
  <si>
    <t xml:space="preserve">Solute carrier family 2, facilitated glucose transporter member 1 </t>
  </si>
  <si>
    <t xml:space="preserve">Annexin A11 </t>
  </si>
  <si>
    <t xml:space="preserve">60S ribosomal protein L3 </t>
  </si>
  <si>
    <t xml:space="preserve">Methanethiol oxidase </t>
  </si>
  <si>
    <t xml:space="preserve">Tubulin alpha-4A chain </t>
  </si>
  <si>
    <t xml:space="preserve">Apolipoprotein B-100 </t>
  </si>
  <si>
    <t xml:space="preserve">L-lactate dehydrogenase A chain </t>
  </si>
  <si>
    <t xml:space="preserve">Amine oxidase [flavin-containing] A </t>
  </si>
  <si>
    <t xml:space="preserve">Serine protease HTRA1 </t>
  </si>
  <si>
    <t xml:space="preserve">Inter-alpha-trypsin inhibitor heavy chain H4 </t>
  </si>
  <si>
    <t xml:space="preserve">X-ray repair cross-complementing protein 5 </t>
  </si>
  <si>
    <t xml:space="preserve">Nicotinamide phosphoribosyltransferase </t>
  </si>
  <si>
    <t xml:space="preserve">T-complex protein 1 subunit theta </t>
  </si>
  <si>
    <t xml:space="preserve">Alpha-2-HS-glycoprotein </t>
  </si>
  <si>
    <t xml:space="preserve">Neutral alpha-glucosidase AB </t>
  </si>
  <si>
    <t xml:space="preserve">S-adenosylmethionine synthase isoform type-1 </t>
  </si>
  <si>
    <t xml:space="preserve">Beta-actin-like protein 2 </t>
  </si>
  <si>
    <t xml:space="preserve">X-ray repair cross-complementing protein 6 </t>
  </si>
  <si>
    <t xml:space="preserve">Growth/differentiation factor 15 </t>
  </si>
  <si>
    <t xml:space="preserve">40S ribosomal protein S4, X isoform </t>
  </si>
  <si>
    <t xml:space="preserve">Lactadherin </t>
  </si>
  <si>
    <t xml:space="preserve">Transketolase </t>
  </si>
  <si>
    <t xml:space="preserve">Valine--tRNA ligase </t>
  </si>
  <si>
    <t xml:space="preserve">Nicotinamide N-methyltransferase </t>
  </si>
  <si>
    <t xml:space="preserve">Inter-alpha-trypsin inhibitor heavy chain H2 </t>
  </si>
  <si>
    <t xml:space="preserve">Staphylococcal nuclease domain-containing protein 1 </t>
  </si>
  <si>
    <t xml:space="preserve">26S proteasome non-ATPase regulatory subunit 1 </t>
  </si>
  <si>
    <t xml:space="preserve">Cathepsin D </t>
  </si>
  <si>
    <t xml:space="preserve">Very long-chain specific acyl-CoA dehydrogenase, mitochondrial </t>
  </si>
  <si>
    <t xml:space="preserve">Guanine nucleotide-binding protein G(I)/G(S)/G(T) subunit beta-1 </t>
  </si>
  <si>
    <t xml:space="preserve">Dihydropyrimidinase-related protein 2 </t>
  </si>
  <si>
    <t xml:space="preserve">Glutathione hydrolase 5 proenzyme </t>
  </si>
  <si>
    <t xml:space="preserve">Complement C1s subcomponent </t>
  </si>
  <si>
    <t xml:space="preserve">Integrin alpha-3 </t>
  </si>
  <si>
    <t xml:space="preserve">DNA-dependent protein kinase catalytic subunit </t>
  </si>
  <si>
    <t xml:space="preserve">Immunoglobulin lambda constant 3 </t>
  </si>
  <si>
    <t xml:space="preserve">60S ribosomal protein L4 </t>
  </si>
  <si>
    <t xml:space="preserve">Keratin, type II cytoskeletal 5 </t>
  </si>
  <si>
    <t xml:space="preserve">Alpha-1-antichymotrypsin </t>
  </si>
  <si>
    <t xml:space="preserve">Tubulin beta-4B chain </t>
  </si>
  <si>
    <t xml:space="preserve">Histone H1.5 </t>
  </si>
  <si>
    <t xml:space="preserve">Trypsin-1 </t>
  </si>
  <si>
    <t xml:space="preserve">2,4-dienoyl-CoA reductase [(3E)-enoyl-CoA-producing], mitochondrial </t>
  </si>
  <si>
    <t xml:space="preserve">Neutral amino acid transporter B(0) </t>
  </si>
  <si>
    <t xml:space="preserve">ATP synthase subunit beta, mitochondrial </t>
  </si>
  <si>
    <t xml:space="preserve">Protein AMBP </t>
  </si>
  <si>
    <t xml:space="preserve">40S ribosomal protein S3 </t>
  </si>
  <si>
    <t xml:space="preserve">6-phosphogluconate dehydrogenase, decarboxylating </t>
  </si>
  <si>
    <t xml:space="preserve">Cytochrome P450 3A4 </t>
  </si>
  <si>
    <t xml:space="preserve">Aldehyde oxidase </t>
  </si>
  <si>
    <t xml:space="preserve">Annexin A4 </t>
  </si>
  <si>
    <t xml:space="preserve">Prelamin-A/C </t>
  </si>
  <si>
    <t xml:space="preserve">Isocitrate dehydrogenase [NADP] cytoplasmic </t>
  </si>
  <si>
    <t xml:space="preserve">60S ribosomal protein L7a </t>
  </si>
  <si>
    <t xml:space="preserve">Heat shock protein beta-1 </t>
  </si>
  <si>
    <t xml:space="preserve">Core histone macro-H2A.1 </t>
  </si>
  <si>
    <t xml:space="preserve">Adenine phosphoribosyltransferase </t>
  </si>
  <si>
    <t xml:space="preserve">Aminopeptidase N </t>
  </si>
  <si>
    <t xml:space="preserve">Immunoglobulin heavy constant gamma 2 </t>
  </si>
  <si>
    <t xml:space="preserve">Serotransferrin </t>
  </si>
  <si>
    <t xml:space="preserve">Sulfotransferase 1A1 </t>
  </si>
  <si>
    <t xml:space="preserve">Histone H2A type 1-C </t>
  </si>
  <si>
    <t xml:space="preserve">40S ribosomal protein S2 </t>
  </si>
  <si>
    <t xml:space="preserve">ATP synthase subunit alpha, mitochondrial </t>
  </si>
  <si>
    <t xml:space="preserve">Peroxiredoxin-1 </t>
  </si>
  <si>
    <t xml:space="preserve">Dipeptidyl peptidase 4 </t>
  </si>
  <si>
    <t xml:space="preserve">Thrombospondin-1 </t>
  </si>
  <si>
    <t xml:space="preserve">Keratin, type I cytoskeletal 18 </t>
  </si>
  <si>
    <t xml:space="preserve">Angiotensinogen </t>
  </si>
  <si>
    <t xml:space="preserve">Ubiquitin-60S ribosomal protein L40 </t>
  </si>
  <si>
    <t xml:space="preserve">Peptidyl-prolyl cis-trans isomerase A </t>
  </si>
  <si>
    <t xml:space="preserve">Heat shock cognate 71 kDa protein </t>
  </si>
  <si>
    <t xml:space="preserve">Aldo-keto reductase family 1 member B10 </t>
  </si>
  <si>
    <t xml:space="preserve">Aldo-keto reductase family 1 member C2 </t>
  </si>
  <si>
    <t xml:space="preserve">Phosphoenolpyruvate carboxykinase [GTP], mitochondrial </t>
  </si>
  <si>
    <t xml:space="preserve">Plectin </t>
  </si>
  <si>
    <t xml:space="preserve">Histone H4 </t>
  </si>
  <si>
    <t xml:space="preserve">4-trimethylaminobutyraldehyde dehydrogenase </t>
  </si>
  <si>
    <t xml:space="preserve">40S ribosomal protein SA </t>
  </si>
  <si>
    <t xml:space="preserve">Immunoglobulin heavy constant mu </t>
  </si>
  <si>
    <t xml:space="preserve">Histone H1.4 </t>
  </si>
  <si>
    <t xml:space="preserve">C-1-tetrahydrofolate synthase, cytoplasmic </t>
  </si>
  <si>
    <t xml:space="preserve">Heat shock protein HSP 90-beta </t>
  </si>
  <si>
    <t xml:space="preserve">Aldehyde dehydrogenase, dimeric NADP-preferring </t>
  </si>
  <si>
    <t xml:space="preserve">Clathrin heavy chain 1 </t>
  </si>
  <si>
    <t xml:space="preserve">Immunoglobulin kappa light chain </t>
  </si>
  <si>
    <t xml:space="preserve">Phosphoglycerate kinase 1 </t>
  </si>
  <si>
    <t xml:space="preserve">Galectin-3-binding protein </t>
  </si>
  <si>
    <t xml:space="preserve">Elongation factor 1-gamma </t>
  </si>
  <si>
    <t xml:space="preserve">Vitronectin </t>
  </si>
  <si>
    <t xml:space="preserve">Isoform 2B of GTPase KRas </t>
  </si>
  <si>
    <t xml:space="preserve">Histone H3.2 </t>
  </si>
  <si>
    <t xml:space="preserve">Keratin, type I cytoskeletal 19 </t>
  </si>
  <si>
    <t xml:space="preserve">Heat shock 70 kDa protein 1B </t>
  </si>
  <si>
    <t xml:space="preserve">Neprilysin </t>
  </si>
  <si>
    <t xml:space="preserve">Epoxide hydrolase 1 </t>
  </si>
  <si>
    <t xml:space="preserve">Hemoglobin subunit alpha </t>
  </si>
  <si>
    <t xml:space="preserve">Transforming growth factor-beta-induced protein ig-h3 </t>
  </si>
  <si>
    <t xml:space="preserve">Major vault protein </t>
  </si>
  <si>
    <t xml:space="preserve">Keratin, type II cytoskeletal 2 epidermal </t>
  </si>
  <si>
    <t xml:space="preserve">Apolipoprotein A-I </t>
  </si>
  <si>
    <t xml:space="preserve">Long-chain-fatty-acid--CoA ligase 1 </t>
  </si>
  <si>
    <t xml:space="preserve">Alpha-enolase </t>
  </si>
  <si>
    <t xml:space="preserve">Glutathione S-transferase A1 </t>
  </si>
  <si>
    <t xml:space="preserve">Glucose-6-phosphate 1-dehydrogenase </t>
  </si>
  <si>
    <t xml:space="preserve">Tubulin alpha-1B chain </t>
  </si>
  <si>
    <t xml:space="preserve">Immunoglobulin heavy constant alpha 1 </t>
  </si>
  <si>
    <t xml:space="preserve">Keratin, type I cytoskeletal 9 </t>
  </si>
  <si>
    <t xml:space="preserve">Annexin A1 </t>
  </si>
  <si>
    <t xml:space="preserve">Argininosuccinate synthase </t>
  </si>
  <si>
    <t xml:space="preserve">Peroxiredoxin-6 </t>
  </si>
  <si>
    <t xml:space="preserve">Fibrinogen beta chain </t>
  </si>
  <si>
    <t xml:space="preserve">Integrin beta-1 </t>
  </si>
  <si>
    <t xml:space="preserve">Sodium/potassium-transporting ATPase subunit alpha-1 </t>
  </si>
  <si>
    <t xml:space="preserve">Keratin, type I cytoskeletal 10 </t>
  </si>
  <si>
    <t xml:space="preserve">Elongation factor 2 </t>
  </si>
  <si>
    <t xml:space="preserve">Complement C4-B </t>
  </si>
  <si>
    <t xml:space="preserve">Immunoglobulin gamma-1 heavy chain </t>
  </si>
  <si>
    <t xml:space="preserve">Haptoglobin </t>
  </si>
  <si>
    <t xml:space="preserve">Liver carboxylesterase 1 </t>
  </si>
  <si>
    <t xml:space="preserve">Histone H2B type 1-C/E/F/G/I </t>
  </si>
  <si>
    <t xml:space="preserve">Hemoglobin subunit beta </t>
  </si>
  <si>
    <t xml:space="preserve">Fibrinogen gamma chain </t>
  </si>
  <si>
    <t xml:space="preserve">Putative elongation factor 1-alpha-like 3 </t>
  </si>
  <si>
    <t xml:space="preserve">All-trans-retinol dehydrogenase [NAD(+)] ADH1B </t>
  </si>
  <si>
    <t xml:space="preserve">UDP-glucose 6-dehydrogenase </t>
  </si>
  <si>
    <t xml:space="preserve">Glyceraldehyde-3-phosphate dehydrogenase </t>
  </si>
  <si>
    <t xml:space="preserve">Retinal dehydrogenase 1 </t>
  </si>
  <si>
    <t xml:space="preserve">Cytosolic 10-formyltetrahydrofolate dehydrogenase </t>
  </si>
  <si>
    <t xml:space="preserve">Ubiquitin-like modifier-activating enzyme 1 </t>
  </si>
  <si>
    <t xml:space="preserve">Keratin, type II cytoskeletal 8 </t>
  </si>
  <si>
    <t xml:space="preserve">Annexin A6 </t>
  </si>
  <si>
    <t xml:space="preserve">Alpha-1-antitrypsin </t>
  </si>
  <si>
    <t xml:space="preserve">Alpha-2-macroglobulin </t>
  </si>
  <si>
    <t xml:space="preserve">Fatty acid synthase </t>
  </si>
  <si>
    <t xml:space="preserve">Tubulin beta chain </t>
  </si>
  <si>
    <t xml:space="preserve">Annexin A2 </t>
  </si>
  <si>
    <t xml:space="preserve">Histone H1.2 </t>
  </si>
  <si>
    <t xml:space="preserve">Annexin A5 </t>
  </si>
  <si>
    <t xml:space="preserve">Fibrinogen alpha chain </t>
  </si>
  <si>
    <t xml:space="preserve">Keratin, type II cytoskeletal 1 </t>
  </si>
  <si>
    <t xml:space="preserve">Clusterin </t>
  </si>
  <si>
    <t xml:space="preserve">Actin, cytoplasmic 1 </t>
  </si>
  <si>
    <t xml:space="preserve">Aldo-keto reductase family 1 member C1 </t>
  </si>
  <si>
    <t xml:space="preserve">Pyruvate kinase PKM </t>
  </si>
  <si>
    <t xml:space="preserve">Fibronectin </t>
  </si>
  <si>
    <t xml:space="preserve">Complement C3 </t>
  </si>
  <si>
    <t xml:space="preserve">Albumin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</si>
</sst>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0"/>
    <numFmt numFmtId="166" formatCode="h:mm:ss;@"/>
    <numFmt numFmtId="167" formatCode="0.0%"/>
    <numFmt numFmtId="168" formatCode="0.0000%"/>
    <numFmt numFmtId="169" formatCode="[$-F400]h:mm:ss\ AM/PM"/>
  </numFmts>
  <fonts count="33" x14ac:knownFonts="1">
    <font>
      <sz val="11"/>
      <color theme="1"/>
      <name val="Calibri"/>
      <family val="2"/>
      <scheme val="minor"/>
    </font>
    <font>
      <sz val="10"/>
      <name val="Arial"/>
      <family val="2"/>
    </font>
    <font>
      <b/>
      <sz val="16"/>
      <name val="Arial"/>
      <family val="2"/>
    </font>
    <font>
      <b/>
      <sz val="10"/>
      <name val="Arial"/>
      <family val="2"/>
    </font>
    <font>
      <sz val="24"/>
      <name val="Arial"/>
      <family val="2"/>
    </font>
    <font>
      <b/>
      <sz val="12"/>
      <name val="Arial"/>
      <family val="2"/>
    </font>
    <font>
      <i/>
      <sz val="10"/>
      <name val="Arial"/>
      <family val="2"/>
    </font>
    <font>
      <sz val="24"/>
      <name val="Calibri"/>
      <family val="2"/>
      <scheme val="minor"/>
    </font>
    <font>
      <b/>
      <sz val="18"/>
      <name val="Calibri"/>
      <family val="2"/>
      <scheme val="minor"/>
    </font>
    <font>
      <sz val="10"/>
      <name val="Calibri"/>
      <family val="2"/>
      <scheme val="minor"/>
    </font>
    <font>
      <b/>
      <sz val="14"/>
      <name val="Calibri"/>
      <family val="2"/>
      <scheme val="minor"/>
    </font>
    <font>
      <sz val="11"/>
      <color theme="1"/>
      <name val="Calibri"/>
      <family val="2"/>
      <scheme val="minor"/>
    </font>
    <font>
      <b/>
      <sz val="12"/>
      <color theme="1"/>
      <name val="Arial"/>
      <family val="2"/>
    </font>
    <font>
      <b/>
      <sz val="10"/>
      <color rgb="FFFF0000"/>
      <name val="Arial"/>
      <family val="2"/>
    </font>
    <font>
      <sz val="14"/>
      <name val="Calibri"/>
      <family val="2"/>
      <scheme val="minor"/>
    </font>
    <font>
      <b/>
      <sz val="10"/>
      <color theme="1"/>
      <name val="Arial"/>
      <family val="2"/>
    </font>
    <font>
      <b/>
      <sz val="11"/>
      <name val="Arial"/>
      <family val="2"/>
    </font>
    <font>
      <sz val="10"/>
      <color theme="4"/>
      <name val="Arial"/>
      <family val="2"/>
    </font>
    <font>
      <b/>
      <sz val="10"/>
      <color theme="4"/>
      <name val="Arial"/>
      <family val="2"/>
    </font>
    <font>
      <sz val="10"/>
      <color theme="5"/>
      <name val="Arial"/>
      <family val="2"/>
    </font>
    <font>
      <sz val="10"/>
      <name val="Arial"/>
      <family val="2"/>
    </font>
    <font>
      <sz val="10"/>
      <name val="Arial"/>
      <family val="2"/>
    </font>
    <font>
      <b/>
      <sz val="12"/>
      <color theme="6" tint="-0.249977111117893"/>
      <name val="Arial"/>
      <family val="2"/>
    </font>
    <font>
      <b/>
      <sz val="10"/>
      <color theme="6" tint="-0.249977111117893"/>
      <name val="Arial"/>
      <family val="2"/>
    </font>
    <font>
      <sz val="10"/>
      <color theme="6" tint="-0.249977111117893"/>
      <name val="Arial"/>
      <family val="2"/>
    </font>
    <font>
      <b/>
      <sz val="22"/>
      <color theme="5"/>
      <name val="Arial"/>
      <family val="2"/>
    </font>
    <font>
      <b/>
      <sz val="10"/>
      <color theme="5"/>
      <name val="Arial"/>
      <family val="2"/>
    </font>
    <font>
      <sz val="20"/>
      <name val="Calibri"/>
      <family val="2"/>
      <scheme val="minor"/>
    </font>
    <font>
      <b/>
      <i/>
      <sz val="14"/>
      <name val="Calibri"/>
      <family val="2"/>
      <scheme val="minor"/>
    </font>
    <font>
      <i/>
      <sz val="14"/>
      <color theme="0" tint="-0.34998626667073579"/>
      <name val="Calibri"/>
      <family val="2"/>
      <scheme val="minor"/>
    </font>
    <font>
      <i/>
      <sz val="14"/>
      <name val="Calibri"/>
      <family val="2"/>
      <scheme val="minor"/>
    </font>
    <font>
      <sz val="28"/>
      <color theme="4"/>
      <name val="Calibri"/>
      <family val="2"/>
      <scheme val="minor"/>
    </font>
    <font>
      <i/>
      <sz val="16"/>
      <name val="Calibri"/>
      <family val="2"/>
      <scheme val="minor"/>
    </font>
  </fonts>
  <fills count="14">
    <fill>
      <patternFill patternType="none"/>
    </fill>
    <fill>
      <patternFill patternType="gray125"/>
    </fill>
    <fill>
      <patternFill patternType="solid">
        <fgColor indexed="23"/>
        <bgColor indexed="64"/>
      </patternFill>
    </fill>
    <fill>
      <patternFill patternType="solid">
        <fgColor theme="0"/>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rgb="FFFF000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theme="0" tint="-0.499984740745262"/>
        <bgColor indexed="64"/>
      </patternFill>
    </fill>
    <fill>
      <patternFill patternType="solid">
        <fgColor rgb="FFFFFF00"/>
        <bgColor indexed="64"/>
      </patternFill>
    </fill>
    <fill>
      <patternFill patternType="solid">
        <fgColor theme="1" tint="0.34998626667073579"/>
        <bgColor indexed="64"/>
      </patternFill>
    </fill>
  </fills>
  <borders count="37">
    <border>
      <left/>
      <right/>
      <top/>
      <bottom/>
      <diagonal/>
    </border>
    <border>
      <left style="hair">
        <color theme="0"/>
      </left>
      <right style="hair">
        <color theme="0"/>
      </right>
      <top style="hair">
        <color theme="0"/>
      </top>
      <bottom style="hair">
        <color theme="0"/>
      </bottom>
      <diagonal/>
    </border>
    <border>
      <left style="medium">
        <color indexed="64"/>
      </left>
      <right style="medium">
        <color indexed="64"/>
      </right>
      <top style="medium">
        <color indexed="64"/>
      </top>
      <bottom style="medium">
        <color indexed="64"/>
      </bottom>
      <diagonal/>
    </border>
    <border>
      <left style="hair">
        <color theme="0"/>
      </left>
      <right/>
      <top style="hair">
        <color theme="0"/>
      </top>
      <bottom style="hair">
        <color theme="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hair">
        <color theme="0"/>
      </left>
      <right style="hair">
        <color theme="0"/>
      </right>
      <top/>
      <bottom style="hair">
        <color theme="0"/>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hair">
        <color theme="0"/>
      </left>
      <right style="hair">
        <color theme="0"/>
      </right>
      <top/>
      <bottom/>
      <diagonal/>
    </border>
    <border>
      <left/>
      <right style="hair">
        <color theme="0"/>
      </right>
      <top style="hair">
        <color theme="0"/>
      </top>
      <bottom style="hair">
        <color theme="0"/>
      </bottom>
      <diagonal/>
    </border>
    <border>
      <left style="hair">
        <color theme="0"/>
      </left>
      <right style="hair">
        <color theme="0"/>
      </right>
      <top style="hair">
        <color theme="0"/>
      </top>
      <bottom/>
      <diagonal/>
    </border>
    <border>
      <left style="thin">
        <color indexed="64"/>
      </left>
      <right style="thin">
        <color indexed="64"/>
      </right>
      <top style="medium">
        <color indexed="64"/>
      </top>
      <bottom/>
      <diagonal/>
    </border>
    <border>
      <left/>
      <right/>
      <top style="hair">
        <color theme="0"/>
      </top>
      <bottom style="hair">
        <color theme="0"/>
      </bottom>
      <diagonal/>
    </border>
    <border>
      <left style="hair">
        <color theme="0"/>
      </left>
      <right/>
      <top style="medium">
        <color indexed="64"/>
      </top>
      <bottom style="medium">
        <color indexed="64"/>
      </bottom>
      <diagonal/>
    </border>
    <border>
      <left style="thin">
        <color indexed="64"/>
      </left>
      <right style="hair">
        <color theme="0"/>
      </right>
      <top style="medium">
        <color indexed="64"/>
      </top>
      <bottom style="medium">
        <color indexed="64"/>
      </bottom>
      <diagonal/>
    </border>
    <border>
      <left style="hair">
        <color theme="0"/>
      </left>
      <right style="thin">
        <color indexed="64"/>
      </right>
      <top style="medium">
        <color indexed="64"/>
      </top>
      <bottom/>
      <diagonal/>
    </border>
    <border>
      <left style="thin">
        <color indexed="64"/>
      </left>
      <right/>
      <top style="hair">
        <color theme="0"/>
      </top>
      <bottom style="thin">
        <color indexed="64"/>
      </bottom>
      <diagonal/>
    </border>
    <border>
      <left style="thin">
        <color indexed="64"/>
      </left>
      <right style="hair">
        <color theme="0"/>
      </right>
      <top style="hair">
        <color theme="0"/>
      </top>
      <bottom style="thin">
        <color indexed="64"/>
      </bottom>
      <diagonal/>
    </border>
    <border>
      <left style="hair">
        <color theme="0"/>
      </left>
      <right style="thin">
        <color indexed="64"/>
      </right>
      <top/>
      <bottom/>
      <diagonal/>
    </border>
    <border>
      <left style="thin">
        <color indexed="64"/>
      </left>
      <right style="hair">
        <color theme="0"/>
      </right>
      <top style="thin">
        <color indexed="64"/>
      </top>
      <bottom style="thin">
        <color indexed="64"/>
      </bottom>
      <diagonal/>
    </border>
    <border>
      <left style="thin">
        <color indexed="64"/>
      </left>
      <right style="hair">
        <color theme="0"/>
      </right>
      <top style="thin">
        <color indexed="64"/>
      </top>
      <bottom style="medium">
        <color indexed="64"/>
      </bottom>
      <diagonal/>
    </border>
    <border>
      <left style="hair">
        <color theme="0"/>
      </left>
      <right style="thin">
        <color indexed="64"/>
      </right>
      <top/>
      <bottom style="medium">
        <color indexed="64"/>
      </bottom>
      <diagonal/>
    </border>
    <border>
      <left style="hair">
        <color theme="0"/>
      </left>
      <right/>
      <top style="hair">
        <color theme="0"/>
      </top>
      <bottom style="thin">
        <color indexed="64"/>
      </bottom>
      <diagonal/>
    </border>
    <border>
      <left style="hair">
        <color theme="0"/>
      </left>
      <right/>
      <top style="thin">
        <color indexed="64"/>
      </top>
      <bottom style="thin">
        <color indexed="64"/>
      </bottom>
      <diagonal/>
    </border>
    <border>
      <left style="hair">
        <color theme="0"/>
      </left>
      <right/>
      <top style="thin">
        <color indexed="64"/>
      </top>
      <bottom style="medium">
        <color indexed="64"/>
      </bottom>
      <diagonal/>
    </border>
  </borders>
  <cellStyleXfs count="13">
    <xf numFmtId="0" fontId="0" fillId="0" borderId="0"/>
    <xf numFmtId="0" fontId="1" fillId="0" borderId="0"/>
    <xf numFmtId="9" fontId="11" fillId="0" borderId="0" applyFont="0" applyFill="0" applyBorder="0" applyAlignment="0" applyProtection="0"/>
    <xf numFmtId="0" fontId="11" fillId="0" borderId="0"/>
    <xf numFmtId="0" fontId="1" fillId="0" borderId="0"/>
    <xf numFmtId="0" fontId="1" fillId="0" borderId="0"/>
    <xf numFmtId="0" fontId="11" fillId="0" borderId="0"/>
    <xf numFmtId="0" fontId="11" fillId="0" borderId="0"/>
    <xf numFmtId="0" fontId="11" fillId="0" borderId="0"/>
    <xf numFmtId="9" fontId="11" fillId="0" borderId="0" applyFont="0" applyFill="0" applyBorder="0" applyAlignment="0" applyProtection="0"/>
    <xf numFmtId="9" fontId="1" fillId="0" borderId="0" applyFont="0" applyFill="0" applyBorder="0" applyAlignment="0" applyProtection="0"/>
    <xf numFmtId="0" fontId="20" fillId="0" borderId="0"/>
    <xf numFmtId="0" fontId="21" fillId="0" borderId="0"/>
  </cellStyleXfs>
  <cellXfs count="199">
    <xf numFmtId="0" fontId="0" fillId="0" borderId="0" xfId="0"/>
    <xf numFmtId="0" fontId="1" fillId="0" borderId="1" xfId="1" applyBorder="1"/>
    <xf numFmtId="0" fontId="1" fillId="0" borderId="0" xfId="1"/>
    <xf numFmtId="0" fontId="1" fillId="0" borderId="3" xfId="1" applyBorder="1"/>
    <xf numFmtId="0" fontId="1" fillId="0" borderId="8" xfId="1" applyBorder="1"/>
    <xf numFmtId="0" fontId="1" fillId="0" borderId="12" xfId="1" applyBorder="1"/>
    <xf numFmtId="0" fontId="1" fillId="2" borderId="5" xfId="1" applyFill="1" applyBorder="1"/>
    <xf numFmtId="0" fontId="1" fillId="0" borderId="0" xfId="1" applyAlignment="1">
      <alignment horizontal="right"/>
    </xf>
    <xf numFmtId="0" fontId="1" fillId="0" borderId="7" xfId="1" applyBorder="1"/>
    <xf numFmtId="0" fontId="1" fillId="0" borderId="14" xfId="1" applyBorder="1" applyAlignment="1">
      <alignment horizontal="right"/>
    </xf>
    <xf numFmtId="0" fontId="0" fillId="0" borderId="0" xfId="0" applyAlignment="1">
      <alignment wrapText="1"/>
    </xf>
    <xf numFmtId="0" fontId="1" fillId="0" borderId="21" xfId="1" applyBorder="1"/>
    <xf numFmtId="0" fontId="9" fillId="0" borderId="1" xfId="1" applyFont="1" applyBorder="1"/>
    <xf numFmtId="0" fontId="9" fillId="0" borderId="12" xfId="1" applyFont="1" applyBorder="1"/>
    <xf numFmtId="0" fontId="4" fillId="0" borderId="0" xfId="1" applyFont="1" applyAlignment="1">
      <alignment vertical="center"/>
    </xf>
    <xf numFmtId="0" fontId="15" fillId="0" borderId="9" xfId="1" applyFont="1" applyBorder="1" applyAlignment="1">
      <alignment horizontal="right"/>
    </xf>
    <xf numFmtId="0" fontId="15" fillId="0" borderId="11" xfId="1" applyFont="1" applyBorder="1" applyAlignment="1">
      <alignment horizontal="right"/>
    </xf>
    <xf numFmtId="0" fontId="16" fillId="5" borderId="6" xfId="1" applyFont="1" applyFill="1" applyBorder="1"/>
    <xf numFmtId="0" fontId="1" fillId="0" borderId="20" xfId="1" applyBorder="1"/>
    <xf numFmtId="1" fontId="12" fillId="3" borderId="9" xfId="1" applyNumberFormat="1" applyFont="1" applyFill="1" applyBorder="1" applyAlignment="1">
      <alignment horizontal="center"/>
    </xf>
    <xf numFmtId="1" fontId="12" fillId="3" borderId="11" xfId="2" applyNumberFormat="1" applyFont="1" applyFill="1" applyBorder="1" applyAlignment="1" applyProtection="1">
      <alignment horizontal="center"/>
    </xf>
    <xf numFmtId="1" fontId="12" fillId="4" borderId="9" xfId="1" applyNumberFormat="1" applyFont="1" applyFill="1" applyBorder="1" applyAlignment="1" applyProtection="1">
      <alignment horizontal="center"/>
      <protection locked="0"/>
    </xf>
    <xf numFmtId="0" fontId="0" fillId="5" borderId="0" xfId="0" applyFill="1"/>
    <xf numFmtId="1" fontId="12" fillId="4" borderId="11" xfId="2" applyNumberFormat="1" applyFont="1" applyFill="1" applyBorder="1" applyAlignment="1" applyProtection="1">
      <alignment horizontal="center"/>
      <protection locked="0"/>
    </xf>
    <xf numFmtId="0" fontId="15" fillId="0" borderId="10" xfId="1" applyFont="1" applyBorder="1" applyAlignment="1">
      <alignment horizontal="right"/>
    </xf>
    <xf numFmtId="1" fontId="12" fillId="3" borderId="10" xfId="1" applyNumberFormat="1" applyFont="1" applyFill="1" applyBorder="1" applyAlignment="1">
      <alignment horizontal="center"/>
    </xf>
    <xf numFmtId="1" fontId="15" fillId="3" borderId="10" xfId="1" applyNumberFormat="1" applyFont="1" applyFill="1" applyBorder="1" applyAlignment="1">
      <alignment horizontal="center"/>
    </xf>
    <xf numFmtId="1" fontId="15" fillId="3" borderId="10" xfId="1" applyNumberFormat="1" applyFont="1" applyFill="1" applyBorder="1" applyAlignment="1">
      <alignment horizontal="right"/>
    </xf>
    <xf numFmtId="2" fontId="15" fillId="3" borderId="10" xfId="1" applyNumberFormat="1" applyFont="1" applyFill="1" applyBorder="1" applyAlignment="1">
      <alignment horizontal="center"/>
    </xf>
    <xf numFmtId="1" fontId="15" fillId="3" borderId="9" xfId="1" applyNumberFormat="1" applyFont="1" applyFill="1" applyBorder="1" applyAlignment="1">
      <alignment horizontal="center"/>
    </xf>
    <xf numFmtId="0" fontId="2" fillId="0" borderId="0" xfId="1" applyFont="1" applyAlignment="1">
      <alignment horizontal="center" vertical="center" wrapText="1"/>
    </xf>
    <xf numFmtId="0" fontId="15" fillId="0" borderId="0" xfId="1" applyFont="1" applyAlignment="1">
      <alignment horizontal="right"/>
    </xf>
    <xf numFmtId="164" fontId="12" fillId="3" borderId="0" xfId="2" applyNumberFormat="1" applyFont="1" applyFill="1" applyBorder="1" applyAlignment="1" applyProtection="1">
      <alignment horizontal="center"/>
    </xf>
    <xf numFmtId="0" fontId="21" fillId="0" borderId="0" xfId="12"/>
    <xf numFmtId="22" fontId="21" fillId="0" borderId="0" xfId="12" applyNumberFormat="1"/>
    <xf numFmtId="11" fontId="21" fillId="0" borderId="0" xfId="12" applyNumberFormat="1"/>
    <xf numFmtId="0" fontId="1" fillId="0" borderId="0" xfId="12" applyFont="1"/>
    <xf numFmtId="0" fontId="22" fillId="0" borderId="4" xfId="12" applyFont="1" applyBorder="1" applyAlignment="1">
      <alignment horizontal="center" vertical="center" wrapText="1"/>
    </xf>
    <xf numFmtId="0" fontId="22" fillId="6" borderId="4" xfId="12" applyFont="1" applyFill="1" applyBorder="1" applyAlignment="1">
      <alignment horizontal="center" vertical="center" wrapText="1"/>
    </xf>
    <xf numFmtId="0" fontId="5" fillId="0" borderId="4" xfId="12" applyFont="1" applyBorder="1" applyAlignment="1">
      <alignment horizontal="center" vertical="center" wrapText="1"/>
    </xf>
    <xf numFmtId="0" fontId="21" fillId="0" borderId="21" xfId="12" applyBorder="1"/>
    <xf numFmtId="0" fontId="21" fillId="0" borderId="1" xfId="12" applyBorder="1"/>
    <xf numFmtId="0" fontId="24" fillId="10" borderId="4" xfId="12" applyFont="1" applyFill="1" applyBorder="1"/>
    <xf numFmtId="0" fontId="24" fillId="10" borderId="4" xfId="12" applyFont="1" applyFill="1" applyBorder="1" applyAlignment="1">
      <alignment horizontal="center"/>
    </xf>
    <xf numFmtId="0" fontId="24" fillId="6" borderId="4" xfId="12" applyFont="1" applyFill="1" applyBorder="1"/>
    <xf numFmtId="0" fontId="3" fillId="10" borderId="4" xfId="12" applyFont="1" applyFill="1" applyBorder="1"/>
    <xf numFmtId="11" fontId="3" fillId="10" borderId="4" xfId="12" applyNumberFormat="1" applyFont="1" applyFill="1" applyBorder="1"/>
    <xf numFmtId="0" fontId="21" fillId="10" borderId="0" xfId="12" applyFill="1"/>
    <xf numFmtId="0" fontId="23" fillId="7" borderId="4" xfId="12" applyFont="1" applyFill="1" applyBorder="1"/>
    <xf numFmtId="0" fontId="24" fillId="0" borderId="4" xfId="12" applyFont="1" applyBorder="1"/>
    <xf numFmtId="0" fontId="24" fillId="0" borderId="4" xfId="12" applyFont="1" applyBorder="1" applyAlignment="1">
      <alignment horizontal="center"/>
    </xf>
    <xf numFmtId="0" fontId="13" fillId="0" borderId="4" xfId="12" applyFont="1" applyBorder="1"/>
    <xf numFmtId="0" fontId="23" fillId="0" borderId="4" xfId="12" applyFont="1" applyBorder="1"/>
    <xf numFmtId="0" fontId="23" fillId="6" borderId="4" xfId="12" applyFont="1" applyFill="1" applyBorder="1"/>
    <xf numFmtId="0" fontId="3" fillId="0" borderId="4" xfId="12" applyFont="1" applyBorder="1"/>
    <xf numFmtId="0" fontId="3" fillId="5" borderId="4" xfId="12" applyFont="1" applyFill="1" applyBorder="1" applyAlignment="1">
      <alignment horizontal="left"/>
    </xf>
    <xf numFmtId="0" fontId="3" fillId="0" borderId="4" xfId="12" applyFont="1" applyBorder="1" applyAlignment="1">
      <alignment horizontal="right"/>
    </xf>
    <xf numFmtId="166" fontId="3" fillId="5" borderId="4" xfId="12" applyNumberFormat="1" applyFont="1" applyFill="1" applyBorder="1" applyAlignment="1">
      <alignment horizontal="right"/>
    </xf>
    <xf numFmtId="0" fontId="3" fillId="5" borderId="4" xfId="12" applyFont="1" applyFill="1" applyBorder="1"/>
    <xf numFmtId="0" fontId="3" fillId="9" borderId="4" xfId="12" applyFont="1" applyFill="1" applyBorder="1" applyAlignment="1">
      <alignment horizontal="right"/>
    </xf>
    <xf numFmtId="0" fontId="3" fillId="11" borderId="4" xfId="12" applyFont="1" applyFill="1" applyBorder="1" applyAlignment="1">
      <alignment horizontal="right"/>
    </xf>
    <xf numFmtId="0" fontId="3" fillId="7" borderId="4" xfId="12" applyFont="1" applyFill="1" applyBorder="1" applyAlignment="1">
      <alignment horizontal="right"/>
    </xf>
    <xf numFmtId="166" fontId="24" fillId="0" borderId="4" xfId="12" applyNumberFormat="1" applyFont="1" applyBorder="1" applyAlignment="1">
      <alignment horizontal="center"/>
    </xf>
    <xf numFmtId="164" fontId="21" fillId="0" borderId="21" xfId="12" applyNumberFormat="1" applyBorder="1"/>
    <xf numFmtId="165" fontId="3" fillId="0" borderId="4" xfId="12" applyNumberFormat="1" applyFont="1" applyBorder="1" applyAlignment="1">
      <alignment horizontal="right"/>
    </xf>
    <xf numFmtId="165" fontId="3" fillId="9" borderId="4" xfId="12" applyNumberFormat="1" applyFont="1" applyFill="1" applyBorder="1" applyAlignment="1">
      <alignment horizontal="right"/>
    </xf>
    <xf numFmtId="0" fontId="24" fillId="7" borderId="4" xfId="12" applyFont="1" applyFill="1" applyBorder="1"/>
    <xf numFmtId="164" fontId="3" fillId="7" borderId="4" xfId="12" applyNumberFormat="1" applyFont="1" applyFill="1" applyBorder="1" applyAlignment="1">
      <alignment horizontal="right"/>
    </xf>
    <xf numFmtId="164" fontId="3" fillId="0" borderId="4" xfId="12" applyNumberFormat="1" applyFont="1" applyBorder="1" applyAlignment="1">
      <alignment horizontal="right"/>
    </xf>
    <xf numFmtId="167" fontId="3" fillId="9" borderId="4" xfId="10" applyNumberFormat="1" applyFont="1" applyFill="1" applyBorder="1" applyAlignment="1">
      <alignment horizontal="right"/>
    </xf>
    <xf numFmtId="11" fontId="3" fillId="9" borderId="4" xfId="12" applyNumberFormat="1" applyFont="1" applyFill="1" applyBorder="1" applyAlignment="1">
      <alignment horizontal="right"/>
    </xf>
    <xf numFmtId="1" fontId="3" fillId="5" borderId="4" xfId="12" applyNumberFormat="1" applyFont="1" applyFill="1" applyBorder="1" applyAlignment="1">
      <alignment horizontal="right"/>
    </xf>
    <xf numFmtId="0" fontId="25" fillId="0" borderId="0" xfId="12" applyFont="1"/>
    <xf numFmtId="0" fontId="26" fillId="0" borderId="0" xfId="12" applyFont="1" applyAlignment="1">
      <alignment wrapText="1"/>
    </xf>
    <xf numFmtId="10" fontId="26" fillId="0" borderId="0" xfId="12" applyNumberFormat="1" applyFont="1" applyAlignment="1">
      <alignment wrapText="1"/>
    </xf>
    <xf numFmtId="168" fontId="26" fillId="0" borderId="0" xfId="12" applyNumberFormat="1" applyFont="1" applyAlignment="1">
      <alignment wrapText="1"/>
    </xf>
    <xf numFmtId="0" fontId="18" fillId="0" borderId="0" xfId="12" applyFont="1" applyAlignment="1">
      <alignment wrapText="1"/>
    </xf>
    <xf numFmtId="10" fontId="18" fillId="0" borderId="0" xfId="12" applyNumberFormat="1" applyFont="1" applyAlignment="1">
      <alignment wrapText="1"/>
    </xf>
    <xf numFmtId="168" fontId="18" fillId="0" borderId="0" xfId="12" applyNumberFormat="1" applyFont="1" applyAlignment="1">
      <alignment wrapText="1"/>
    </xf>
    <xf numFmtId="0" fontId="3" fillId="0" borderId="0" xfId="12" applyFont="1" applyAlignment="1">
      <alignment wrapText="1"/>
    </xf>
    <xf numFmtId="0" fontId="19" fillId="0" borderId="0" xfId="12" applyFont="1"/>
    <xf numFmtId="10" fontId="19" fillId="0" borderId="0" xfId="12" applyNumberFormat="1" applyFont="1"/>
    <xf numFmtId="168" fontId="19" fillId="0" borderId="0" xfId="12" applyNumberFormat="1" applyFont="1"/>
    <xf numFmtId="0" fontId="17" fillId="0" borderId="0" xfId="12" applyFont="1"/>
    <xf numFmtId="10" fontId="17" fillId="0" borderId="0" xfId="12" applyNumberFormat="1" applyFont="1"/>
    <xf numFmtId="11" fontId="17" fillId="0" borderId="0" xfId="12" applyNumberFormat="1" applyFont="1"/>
    <xf numFmtId="168" fontId="17" fillId="0" borderId="0" xfId="12" applyNumberFormat="1" applyFont="1"/>
    <xf numFmtId="11" fontId="19" fillId="0" borderId="0" xfId="12" applyNumberFormat="1" applyFont="1"/>
    <xf numFmtId="0" fontId="9" fillId="0" borderId="21" xfId="1" applyFont="1" applyBorder="1"/>
    <xf numFmtId="0" fontId="10" fillId="8" borderId="25" xfId="1" applyFont="1" applyFill="1" applyBorder="1" applyAlignment="1">
      <alignment horizontal="center"/>
    </xf>
    <xf numFmtId="0" fontId="28" fillId="8" borderId="16" xfId="1" applyFont="1" applyFill="1" applyBorder="1" applyAlignment="1">
      <alignment horizontal="center"/>
    </xf>
    <xf numFmtId="0" fontId="10" fillId="8" borderId="16" xfId="1" applyFont="1" applyFill="1" applyBorder="1" applyAlignment="1">
      <alignment horizontal="center"/>
    </xf>
    <xf numFmtId="0" fontId="10" fillId="8" borderId="26" xfId="1" applyFont="1" applyFill="1" applyBorder="1" applyAlignment="1">
      <alignment horizontal="center"/>
    </xf>
    <xf numFmtId="0" fontId="9" fillId="0" borderId="3" xfId="1" applyFont="1" applyBorder="1"/>
    <xf numFmtId="9" fontId="29" fillId="0" borderId="28" xfId="10" applyFont="1" applyFill="1" applyBorder="1" applyAlignment="1">
      <alignment horizontal="center"/>
    </xf>
    <xf numFmtId="1" fontId="29" fillId="0" borderId="29" xfId="1" applyNumberFormat="1" applyFont="1" applyBorder="1" applyAlignment="1">
      <alignment horizontal="center"/>
    </xf>
    <xf numFmtId="9" fontId="10" fillId="0" borderId="15" xfId="10" applyFont="1" applyFill="1" applyBorder="1" applyAlignment="1">
      <alignment horizontal="center"/>
    </xf>
    <xf numFmtId="1" fontId="10" fillId="0" borderId="31" xfId="1" applyNumberFormat="1" applyFont="1" applyBorder="1" applyAlignment="1">
      <alignment horizontal="center"/>
    </xf>
    <xf numFmtId="165" fontId="10" fillId="0" borderId="4" xfId="1" applyNumberFormat="1" applyFont="1" applyBorder="1" applyAlignment="1">
      <alignment horizontal="center" vertical="center"/>
    </xf>
    <xf numFmtId="9" fontId="29" fillId="0" borderId="19" xfId="10" applyFont="1" applyFill="1" applyBorder="1" applyAlignment="1">
      <alignment horizontal="center"/>
    </xf>
    <xf numFmtId="1" fontId="29" fillId="0" borderId="32" xfId="1" applyNumberFormat="1" applyFont="1" applyBorder="1" applyAlignment="1">
      <alignment horizontal="center"/>
    </xf>
    <xf numFmtId="9" fontId="10" fillId="0" borderId="28" xfId="10" applyFont="1" applyFill="1" applyBorder="1" applyAlignment="1">
      <alignment horizontal="center"/>
    </xf>
    <xf numFmtId="1" fontId="10" fillId="0" borderId="29" xfId="1" applyNumberFormat="1" applyFont="1" applyBorder="1" applyAlignment="1">
      <alignment horizontal="center"/>
    </xf>
    <xf numFmtId="9" fontId="29" fillId="0" borderId="15" xfId="10" applyFont="1" applyFill="1" applyBorder="1" applyAlignment="1">
      <alignment horizontal="center"/>
    </xf>
    <xf numFmtId="1" fontId="29" fillId="0" borderId="31" xfId="1" applyNumberFormat="1" applyFont="1" applyBorder="1" applyAlignment="1">
      <alignment horizontal="center"/>
    </xf>
    <xf numFmtId="0" fontId="30" fillId="8" borderId="16" xfId="1" applyFont="1" applyFill="1" applyBorder="1" applyAlignment="1">
      <alignment horizontal="center"/>
    </xf>
    <xf numFmtId="0" fontId="10" fillId="8" borderId="26" xfId="1" applyFont="1" applyFill="1" applyBorder="1" applyAlignment="1">
      <alignment horizontal="center" wrapText="1"/>
    </xf>
    <xf numFmtId="167" fontId="29" fillId="0" borderId="29" xfId="10" applyNumberFormat="1" applyFont="1" applyFill="1" applyBorder="1" applyAlignment="1">
      <alignment horizontal="center"/>
    </xf>
    <xf numFmtId="167" fontId="10" fillId="0" borderId="31" xfId="10" applyNumberFormat="1" applyFont="1" applyFill="1" applyBorder="1" applyAlignment="1">
      <alignment horizontal="center"/>
    </xf>
    <xf numFmtId="167" fontId="29" fillId="0" borderId="32" xfId="10" applyNumberFormat="1" applyFont="1" applyFill="1" applyBorder="1" applyAlignment="1">
      <alignment horizontal="center"/>
    </xf>
    <xf numFmtId="167" fontId="10" fillId="0" borderId="29" xfId="10" applyNumberFormat="1" applyFont="1" applyFill="1" applyBorder="1" applyAlignment="1">
      <alignment horizontal="center"/>
    </xf>
    <xf numFmtId="167" fontId="29" fillId="0" borderId="31" xfId="10" applyNumberFormat="1" applyFont="1" applyFill="1" applyBorder="1" applyAlignment="1">
      <alignment horizontal="center"/>
    </xf>
    <xf numFmtId="0" fontId="31" fillId="0" borderId="0" xfId="1" applyFont="1"/>
    <xf numFmtId="0" fontId="32" fillId="0" borderId="1" xfId="1" applyFont="1" applyBorder="1" applyAlignment="1">
      <alignment horizontal="center" wrapText="1"/>
    </xf>
    <xf numFmtId="0" fontId="10" fillId="0" borderId="25" xfId="1" applyFont="1" applyBorder="1" applyAlignment="1">
      <alignment horizontal="center"/>
    </xf>
    <xf numFmtId="0" fontId="10" fillId="0" borderId="16" xfId="1" applyFont="1" applyBorder="1" applyAlignment="1">
      <alignment horizontal="center"/>
    </xf>
    <xf numFmtId="0" fontId="30" fillId="0" borderId="16" xfId="1" applyFont="1" applyBorder="1" applyAlignment="1">
      <alignment horizontal="center"/>
    </xf>
    <xf numFmtId="0" fontId="10" fillId="0" borderId="26" xfId="1" applyFont="1" applyBorder="1" applyAlignment="1">
      <alignment horizontal="center"/>
    </xf>
    <xf numFmtId="167" fontId="10" fillId="0" borderId="34" xfId="1" applyNumberFormat="1" applyFont="1" applyBorder="1" applyAlignment="1">
      <alignment horizontal="center"/>
    </xf>
    <xf numFmtId="1" fontId="29" fillId="0" borderId="28" xfId="1" applyNumberFormat="1" applyFont="1" applyBorder="1" applyAlignment="1">
      <alignment horizontal="center"/>
    </xf>
    <xf numFmtId="167" fontId="29" fillId="0" borderId="28" xfId="1" applyNumberFormat="1" applyFont="1" applyBorder="1" applyAlignment="1">
      <alignment horizontal="center"/>
    </xf>
    <xf numFmtId="167" fontId="10" fillId="0" borderId="29" xfId="1" applyNumberFormat="1" applyFont="1" applyBorder="1" applyAlignment="1">
      <alignment horizontal="center"/>
    </xf>
    <xf numFmtId="167" fontId="10" fillId="0" borderId="35" xfId="1" applyNumberFormat="1" applyFont="1" applyBorder="1" applyAlignment="1">
      <alignment horizontal="center"/>
    </xf>
    <xf numFmtId="1" fontId="10" fillId="0" borderId="15" xfId="1" applyNumberFormat="1" applyFont="1" applyBorder="1" applyAlignment="1">
      <alignment horizontal="center"/>
    </xf>
    <xf numFmtId="1" fontId="29" fillId="0" borderId="15" xfId="1" applyNumberFormat="1" applyFont="1" applyBorder="1" applyAlignment="1">
      <alignment horizontal="center"/>
    </xf>
    <xf numFmtId="167" fontId="10" fillId="0" borderId="28" xfId="1" applyNumberFormat="1" applyFont="1" applyBorder="1" applyAlignment="1">
      <alignment horizontal="center"/>
    </xf>
    <xf numFmtId="167" fontId="29" fillId="0" borderId="15" xfId="1" applyNumberFormat="1" applyFont="1" applyBorder="1" applyAlignment="1">
      <alignment horizontal="center"/>
    </xf>
    <xf numFmtId="167" fontId="29" fillId="0" borderId="31" xfId="1" applyNumberFormat="1" applyFont="1" applyBorder="1" applyAlignment="1">
      <alignment horizontal="center"/>
    </xf>
    <xf numFmtId="167" fontId="10" fillId="0" borderId="36" xfId="1" applyNumberFormat="1" applyFont="1" applyBorder="1" applyAlignment="1">
      <alignment horizontal="center"/>
    </xf>
    <xf numFmtId="1" fontId="10" fillId="0" borderId="19" xfId="1" applyNumberFormat="1" applyFont="1" applyBorder="1" applyAlignment="1">
      <alignment horizontal="center"/>
    </xf>
    <xf numFmtId="1" fontId="29" fillId="0" borderId="19" xfId="1" applyNumberFormat="1" applyFont="1" applyBorder="1" applyAlignment="1">
      <alignment horizontal="center"/>
    </xf>
    <xf numFmtId="167" fontId="10" fillId="0" borderId="19" xfId="1" applyNumberFormat="1" applyFont="1" applyBorder="1" applyAlignment="1">
      <alignment horizontal="center"/>
    </xf>
    <xf numFmtId="167" fontId="29" fillId="0" borderId="19" xfId="1" applyNumberFormat="1" applyFont="1" applyBorder="1" applyAlignment="1">
      <alignment horizontal="center"/>
    </xf>
    <xf numFmtId="167" fontId="29" fillId="0" borderId="32" xfId="1" applyNumberFormat="1" applyFont="1" applyBorder="1" applyAlignment="1">
      <alignment horizontal="center"/>
    </xf>
    <xf numFmtId="0" fontId="6" fillId="0" borderId="1" xfId="1" applyFont="1" applyBorder="1"/>
    <xf numFmtId="165" fontId="29" fillId="0" borderId="28" xfId="1" applyNumberFormat="1" applyFont="1" applyBorder="1" applyAlignment="1">
      <alignment horizontal="center"/>
    </xf>
    <xf numFmtId="165" fontId="10" fillId="0" borderId="28" xfId="1" applyNumberFormat="1" applyFont="1" applyBorder="1" applyAlignment="1">
      <alignment horizontal="center"/>
    </xf>
    <xf numFmtId="165" fontId="10" fillId="0" borderId="19" xfId="1" applyNumberFormat="1" applyFont="1" applyBorder="1" applyAlignment="1">
      <alignment horizontal="center"/>
    </xf>
    <xf numFmtId="165" fontId="29" fillId="0" borderId="19" xfId="1" applyNumberFormat="1" applyFont="1" applyBorder="1" applyAlignment="1">
      <alignment horizontal="center"/>
    </xf>
    <xf numFmtId="165" fontId="29" fillId="0" borderId="32" xfId="1" applyNumberFormat="1" applyFont="1" applyBorder="1" applyAlignment="1">
      <alignment horizontal="center"/>
    </xf>
    <xf numFmtId="0" fontId="16" fillId="10" borderId="6" xfId="1" applyFont="1" applyFill="1" applyBorder="1"/>
    <xf numFmtId="0" fontId="1" fillId="10" borderId="5" xfId="1" applyFill="1" applyBorder="1"/>
    <xf numFmtId="0" fontId="15" fillId="10" borderId="9" xfId="1" applyFont="1" applyFill="1" applyBorder="1" applyAlignment="1">
      <alignment horizontal="right"/>
    </xf>
    <xf numFmtId="1" fontId="12" fillId="10" borderId="9" xfId="1" applyNumberFormat="1" applyFont="1" applyFill="1" applyBorder="1" applyAlignment="1">
      <alignment horizontal="center"/>
    </xf>
    <xf numFmtId="0" fontId="15" fillId="10" borderId="11" xfId="1" applyFont="1" applyFill="1" applyBorder="1" applyAlignment="1">
      <alignment horizontal="right"/>
    </xf>
    <xf numFmtId="1" fontId="12" fillId="10" borderId="11" xfId="2" applyNumberFormat="1" applyFont="1" applyFill="1" applyBorder="1" applyAlignment="1" applyProtection="1">
      <alignment horizontal="center"/>
    </xf>
    <xf numFmtId="2" fontId="12" fillId="10" borderId="11" xfId="2" applyNumberFormat="1" applyFont="1" applyFill="1" applyBorder="1" applyAlignment="1" applyProtection="1">
      <alignment horizontal="center"/>
    </xf>
    <xf numFmtId="0" fontId="22" fillId="0" borderId="4" xfId="0" applyFont="1" applyBorder="1" applyAlignment="1">
      <alignment horizontal="center" vertical="center" wrapText="1"/>
    </xf>
    <xf numFmtId="0" fontId="24" fillId="10" borderId="4" xfId="0" applyFont="1" applyFill="1" applyBorder="1"/>
    <xf numFmtId="0" fontId="24" fillId="0" borderId="4" xfId="0" applyFont="1" applyBorder="1" applyAlignment="1">
      <alignment horizontal="right"/>
    </xf>
    <xf numFmtId="166" fontId="24" fillId="5" borderId="4" xfId="0" applyNumberFormat="1" applyFont="1" applyFill="1" applyBorder="1" applyAlignment="1">
      <alignment horizontal="right"/>
    </xf>
    <xf numFmtId="1" fontId="24" fillId="8" borderId="4" xfId="0" applyNumberFormat="1" applyFont="1" applyFill="1" applyBorder="1" applyAlignment="1">
      <alignment horizontal="right"/>
    </xf>
    <xf numFmtId="0" fontId="24" fillId="8" borderId="4" xfId="0" applyFont="1" applyFill="1" applyBorder="1" applyAlignment="1">
      <alignment horizontal="right"/>
    </xf>
    <xf numFmtId="0" fontId="24" fillId="0" borderId="4" xfId="0" applyFont="1" applyBorder="1"/>
    <xf numFmtId="164" fontId="24" fillId="8" borderId="4" xfId="0" applyNumberFormat="1" applyFont="1" applyFill="1" applyBorder="1" applyAlignment="1">
      <alignment horizontal="right"/>
    </xf>
    <xf numFmtId="0" fontId="24" fillId="10" borderId="4" xfId="0" applyFont="1" applyFill="1" applyBorder="1" applyAlignment="1">
      <alignment horizontal="center"/>
    </xf>
    <xf numFmtId="0" fontId="24" fillId="0" borderId="4" xfId="0" applyFont="1" applyBorder="1" applyAlignment="1">
      <alignment horizontal="center"/>
    </xf>
    <xf numFmtId="0" fontId="3" fillId="12" borderId="4" xfId="12" applyFont="1" applyFill="1" applyBorder="1" applyAlignment="1">
      <alignment horizontal="left"/>
    </xf>
    <xf numFmtId="0" fontId="3" fillId="9" borderId="4" xfId="12" applyFont="1" applyFill="1" applyBorder="1" applyAlignment="1">
      <alignment horizontal="left"/>
    </xf>
    <xf numFmtId="1" fontId="12" fillId="10" borderId="9" xfId="1" quotePrefix="1" applyNumberFormat="1" applyFont="1" applyFill="1" applyBorder="1" applyAlignment="1">
      <alignment horizontal="center"/>
    </xf>
    <xf numFmtId="0" fontId="1" fillId="0" borderId="1" xfId="1" quotePrefix="1" applyBorder="1"/>
    <xf numFmtId="0" fontId="16" fillId="10" borderId="2" xfId="1" applyFont="1" applyFill="1" applyBorder="1"/>
    <xf numFmtId="0" fontId="5" fillId="10" borderId="2" xfId="1" applyFont="1" applyFill="1" applyBorder="1" applyAlignment="1">
      <alignment horizontal="center"/>
    </xf>
    <xf numFmtId="0" fontId="24" fillId="0" borderId="4" xfId="0" applyFont="1" applyBorder="1" applyAlignment="1">
      <alignment horizontal="left"/>
    </xf>
    <xf numFmtId="14" fontId="3" fillId="0" borderId="4" xfId="12" applyNumberFormat="1" applyFont="1" applyBorder="1" applyAlignment="1">
      <alignment horizontal="right"/>
    </xf>
    <xf numFmtId="14" fontId="24" fillId="0" borderId="4" xfId="0" applyNumberFormat="1" applyFont="1" applyBorder="1" applyAlignment="1">
      <alignment horizontal="right"/>
    </xf>
    <xf numFmtId="169" fontId="24" fillId="5" borderId="4" xfId="0" applyNumberFormat="1" applyFont="1" applyFill="1" applyBorder="1" applyAlignment="1">
      <alignment horizontal="right"/>
    </xf>
    <xf numFmtId="169" fontId="3" fillId="5" borderId="4" xfId="12" applyNumberFormat="1" applyFont="1" applyFill="1" applyBorder="1" applyAlignment="1">
      <alignment horizontal="right"/>
    </xf>
    <xf numFmtId="0" fontId="3" fillId="11" borderId="4" xfId="12" applyFont="1" applyFill="1" applyBorder="1"/>
    <xf numFmtId="164" fontId="3" fillId="13" borderId="4" xfId="12" applyNumberFormat="1" applyFont="1" applyFill="1" applyBorder="1" applyAlignment="1">
      <alignment horizontal="left"/>
    </xf>
    <xf numFmtId="3" fontId="21" fillId="0" borderId="0" xfId="12" applyNumberFormat="1"/>
    <xf numFmtId="10" fontId="21" fillId="0" borderId="0" xfId="12" applyNumberFormat="1"/>
    <xf numFmtId="165" fontId="10" fillId="12" borderId="28" xfId="1" applyNumberFormat="1" applyFont="1" applyFill="1" applyBorder="1" applyAlignment="1">
      <alignment horizontal="center"/>
    </xf>
    <xf numFmtId="0" fontId="7" fillId="0" borderId="3" xfId="1" applyFont="1" applyBorder="1" applyAlignment="1">
      <alignment horizontal="center"/>
    </xf>
    <xf numFmtId="0" fontId="7" fillId="0" borderId="24" xfId="1" applyFont="1" applyBorder="1" applyAlignment="1">
      <alignment horizontal="center"/>
    </xf>
    <xf numFmtId="0" fontId="7" fillId="0" borderId="21" xfId="1" applyFont="1" applyBorder="1" applyAlignment="1">
      <alignment horizontal="center"/>
    </xf>
    <xf numFmtId="0" fontId="14" fillId="0" borderId="4" xfId="1" applyFont="1" applyBorder="1" applyAlignment="1">
      <alignment horizontal="center" wrapText="1"/>
    </xf>
    <xf numFmtId="0" fontId="7" fillId="0" borderId="22" xfId="1" applyFont="1" applyBorder="1" applyAlignment="1">
      <alignment horizontal="right" vertical="center" textRotation="90" wrapText="1"/>
    </xf>
    <xf numFmtId="0" fontId="7" fillId="0" borderId="20" xfId="1" applyFont="1" applyBorder="1" applyAlignment="1">
      <alignment horizontal="right" vertical="center" textRotation="90" wrapText="1"/>
    </xf>
    <xf numFmtId="0" fontId="7" fillId="0" borderId="12" xfId="1" applyFont="1" applyBorder="1" applyAlignment="1">
      <alignment horizontal="right" vertical="center" textRotation="90" wrapText="1"/>
    </xf>
    <xf numFmtId="167" fontId="8" fillId="0" borderId="27" xfId="1" applyNumberFormat="1" applyFont="1" applyBorder="1" applyAlignment="1">
      <alignment horizontal="center" vertical="center"/>
    </xf>
    <xf numFmtId="167" fontId="8" fillId="0" borderId="30" xfId="1" applyNumberFormat="1" applyFont="1" applyBorder="1" applyAlignment="1">
      <alignment horizontal="center" vertical="center"/>
    </xf>
    <xf numFmtId="167" fontId="8" fillId="0" borderId="33" xfId="1" applyNumberFormat="1" applyFont="1" applyBorder="1" applyAlignment="1">
      <alignment horizontal="center" vertical="center"/>
    </xf>
    <xf numFmtId="1" fontId="28" fillId="0" borderId="23" xfId="1" applyNumberFormat="1" applyFont="1" applyBorder="1" applyAlignment="1">
      <alignment horizontal="center" vertical="center"/>
    </xf>
    <xf numFmtId="0" fontId="3" fillId="0" borderId="17" xfId="12" applyFont="1" applyBorder="1" applyAlignment="1">
      <alignment horizontal="center" vertical="center"/>
    </xf>
    <xf numFmtId="0" fontId="3" fillId="0" borderId="18" xfId="12" applyFont="1" applyBorder="1" applyAlignment="1">
      <alignment horizontal="center" vertical="center"/>
    </xf>
    <xf numFmtId="1" fontId="28" fillId="0" borderId="17" xfId="1" applyNumberFormat="1" applyFont="1" applyBorder="1" applyAlignment="1">
      <alignment horizontal="center" vertical="center"/>
    </xf>
    <xf numFmtId="1" fontId="28" fillId="0" borderId="18" xfId="1" applyNumberFormat="1" applyFont="1" applyBorder="1" applyAlignment="1">
      <alignment horizontal="center" vertical="center"/>
    </xf>
    <xf numFmtId="167" fontId="8" fillId="0" borderId="27" xfId="1" applyNumberFormat="1" applyFont="1" applyBorder="1" applyAlignment="1">
      <alignment horizontal="center" vertical="center" wrapText="1"/>
    </xf>
    <xf numFmtId="0" fontId="27" fillId="0" borderId="3" xfId="1" applyFont="1" applyBorder="1" applyAlignment="1">
      <alignment horizontal="center" vertical="center" wrapText="1"/>
    </xf>
    <xf numFmtId="0" fontId="27" fillId="0" borderId="24" xfId="1" applyFont="1" applyBorder="1" applyAlignment="1">
      <alignment horizontal="center" vertical="center" wrapText="1"/>
    </xf>
    <xf numFmtId="0" fontId="27" fillId="0" borderId="21" xfId="1" applyFont="1" applyBorder="1" applyAlignment="1">
      <alignment horizontal="center" vertical="center" wrapText="1"/>
    </xf>
    <xf numFmtId="0" fontId="32" fillId="0" borderId="1" xfId="1" applyFont="1" applyBorder="1" applyAlignment="1">
      <alignment horizontal="center" wrapText="1"/>
    </xf>
    <xf numFmtId="0" fontId="2" fillId="0" borderId="5" xfId="1" applyFont="1" applyBorder="1" applyAlignment="1">
      <alignment horizontal="center" vertical="center" wrapText="1"/>
    </xf>
    <xf numFmtId="0" fontId="2" fillId="0" borderId="7" xfId="1" applyFont="1" applyBorder="1" applyAlignment="1">
      <alignment horizontal="center" vertical="center" wrapText="1"/>
    </xf>
    <xf numFmtId="0" fontId="2" fillId="0" borderId="13" xfId="1" applyFont="1" applyBorder="1" applyAlignment="1">
      <alignment horizontal="center" vertical="center" wrapText="1"/>
    </xf>
    <xf numFmtId="0" fontId="2" fillId="10" borderId="5" xfId="1" applyFont="1" applyFill="1" applyBorder="1" applyAlignment="1">
      <alignment horizontal="center" vertical="center" wrapText="1"/>
    </xf>
    <xf numFmtId="0" fontId="2" fillId="10" borderId="7" xfId="1" applyFont="1" applyFill="1" applyBorder="1" applyAlignment="1">
      <alignment horizontal="center" vertical="center" wrapText="1"/>
    </xf>
    <xf numFmtId="0" fontId="2" fillId="10" borderId="13" xfId="1" applyFont="1" applyFill="1" applyBorder="1" applyAlignment="1">
      <alignment horizontal="center" vertical="center" wrapText="1"/>
    </xf>
  </cellXfs>
  <cellStyles count="13">
    <cellStyle name="Normal" xfId="0" builtinId="0"/>
    <cellStyle name="Normal 2" xfId="1" xr:uid="{00000000-0005-0000-0000-000001000000}"/>
    <cellStyle name="Normal 2 2" xfId="3" xr:uid="{00000000-0005-0000-0000-000002000000}"/>
    <cellStyle name="Normal 2 2 2" xfId="4" xr:uid="{00000000-0005-0000-0000-000003000000}"/>
    <cellStyle name="Normal 2 3" xfId="5" xr:uid="{00000000-0005-0000-0000-000004000000}"/>
    <cellStyle name="Normal 3" xfId="6" xr:uid="{00000000-0005-0000-0000-000005000000}"/>
    <cellStyle name="Normal 4" xfId="7" xr:uid="{00000000-0005-0000-0000-000006000000}"/>
    <cellStyle name="Normal 5" xfId="8" xr:uid="{00000000-0005-0000-0000-000007000000}"/>
    <cellStyle name="Normal 6" xfId="11" xr:uid="{00000000-0005-0000-0000-000008000000}"/>
    <cellStyle name="Normal 7" xfId="12" xr:uid="{00000000-0005-0000-0000-000009000000}"/>
    <cellStyle name="Percent 2" xfId="9" xr:uid="{00000000-0005-0000-0000-00000B000000}"/>
    <cellStyle name="Percent 3" xfId="10" xr:uid="{00000000-0005-0000-0000-00000C000000}"/>
    <cellStyle name="Porcentaje" xfId="2" builtinId="5"/>
  </cellStyles>
  <dxfs count="0"/>
  <tableStyles count="0" defaultTableStyle="TableStyleMedium9" defaultPivotStyle="PivotStyleLight16"/>
  <colors>
    <mruColors>
      <color rgb="FFFFFF00"/>
      <color rgb="FFFAE800"/>
      <color rgb="FF008000"/>
      <color rgb="FF0000FF"/>
      <color rgb="FF9900FF"/>
      <color rgb="FF63BE7B"/>
      <color rgb="FFEEDD00"/>
      <color rgb="FF333399"/>
      <color rgb="FF0066FF"/>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0" i="0" u="none" strike="noStrike" baseline="0">
                <a:solidFill>
                  <a:srgbClr val="000000"/>
                </a:solidFill>
                <a:latin typeface="+mn-lt"/>
                <a:ea typeface="Arial"/>
                <a:cs typeface="Arial"/>
              </a:defRPr>
            </a:pPr>
            <a:r>
              <a:rPr lang="en-US" sz="1800" b="0">
                <a:latin typeface="+mn-lt"/>
              </a:rPr>
              <a:t>Numeric ROC plot</a:t>
            </a:r>
          </a:p>
        </c:rich>
      </c:tx>
      <c:layout>
        <c:manualLayout>
          <c:xMode val="edge"/>
          <c:yMode val="edge"/>
          <c:x val="0.35590332458442692"/>
          <c:y val="3.53684143140644E-2"/>
        </c:manualLayout>
      </c:layout>
      <c:overlay val="0"/>
      <c:spPr>
        <a:noFill/>
        <a:ln w="25400">
          <a:noFill/>
        </a:ln>
      </c:spPr>
    </c:title>
    <c:autoTitleDeleted val="0"/>
    <c:plotArea>
      <c:layout>
        <c:manualLayout>
          <c:layoutTarget val="inner"/>
          <c:xMode val="edge"/>
          <c:yMode val="edge"/>
          <c:x val="0.15914388305628524"/>
          <c:y val="0.11610741785376413"/>
          <c:w val="0.8043994240303296"/>
          <c:h val="0.73336730009459672"/>
        </c:manualLayout>
      </c:layout>
      <c:scatterChart>
        <c:scatterStyle val="lineMarker"/>
        <c:varyColors val="0"/>
        <c:ser>
          <c:idx val="0"/>
          <c:order val="0"/>
          <c:spPr>
            <a:ln w="38100">
              <a:solidFill>
                <a:srgbClr val="4F81BD"/>
              </a:solidFill>
              <a:prstDash val="solid"/>
            </a:ln>
          </c:spPr>
          <c:marker>
            <c:symbol val="none"/>
          </c:marker>
          <c:xVal>
            <c:numRef>
              <c:f>'Protein Level Data'!Incorrect</c:f>
              <c:numCache>
                <c:formatCode>General</c:formatCode>
                <c:ptCount val="21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2</c:v>
                </c:pt>
                <c:pt idx="153">
                  <c:v>2</c:v>
                </c:pt>
                <c:pt idx="154">
                  <c:v>2</c:v>
                </c:pt>
                <c:pt idx="155">
                  <c:v>2</c:v>
                </c:pt>
                <c:pt idx="156">
                  <c:v>2</c:v>
                </c:pt>
                <c:pt idx="157">
                  <c:v>2</c:v>
                </c:pt>
                <c:pt idx="158">
                  <c:v>2</c:v>
                </c:pt>
                <c:pt idx="159">
                  <c:v>2</c:v>
                </c:pt>
                <c:pt idx="160">
                  <c:v>2</c:v>
                </c:pt>
                <c:pt idx="161">
                  <c:v>2</c:v>
                </c:pt>
                <c:pt idx="162">
                  <c:v>2</c:v>
                </c:pt>
                <c:pt idx="163">
                  <c:v>2</c:v>
                </c:pt>
                <c:pt idx="164">
                  <c:v>2</c:v>
                </c:pt>
                <c:pt idx="165">
                  <c:v>4</c:v>
                </c:pt>
                <c:pt idx="166">
                  <c:v>4</c:v>
                </c:pt>
                <c:pt idx="167">
                  <c:v>4</c:v>
                </c:pt>
                <c:pt idx="168">
                  <c:v>4</c:v>
                </c:pt>
                <c:pt idx="169">
                  <c:v>4</c:v>
                </c:pt>
                <c:pt idx="170">
                  <c:v>4</c:v>
                </c:pt>
                <c:pt idx="171">
                  <c:v>6</c:v>
                </c:pt>
                <c:pt idx="172">
                  <c:v>6</c:v>
                </c:pt>
                <c:pt idx="173">
                  <c:v>6</c:v>
                </c:pt>
                <c:pt idx="174">
                  <c:v>6</c:v>
                </c:pt>
                <c:pt idx="175">
                  <c:v>6</c:v>
                </c:pt>
                <c:pt idx="176">
                  <c:v>6</c:v>
                </c:pt>
                <c:pt idx="177">
                  <c:v>6</c:v>
                </c:pt>
                <c:pt idx="178">
                  <c:v>6</c:v>
                </c:pt>
                <c:pt idx="179">
                  <c:v>8</c:v>
                </c:pt>
                <c:pt idx="180">
                  <c:v>8</c:v>
                </c:pt>
                <c:pt idx="181">
                  <c:v>8</c:v>
                </c:pt>
                <c:pt idx="182">
                  <c:v>8</c:v>
                </c:pt>
                <c:pt idx="183">
                  <c:v>8</c:v>
                </c:pt>
                <c:pt idx="184">
                  <c:v>8</c:v>
                </c:pt>
                <c:pt idx="185">
                  <c:v>8</c:v>
                </c:pt>
                <c:pt idx="186">
                  <c:v>8</c:v>
                </c:pt>
                <c:pt idx="187">
                  <c:v>8</c:v>
                </c:pt>
                <c:pt idx="188">
                  <c:v>8</c:v>
                </c:pt>
                <c:pt idx="189">
                  <c:v>10</c:v>
                </c:pt>
                <c:pt idx="190">
                  <c:v>10</c:v>
                </c:pt>
                <c:pt idx="191">
                  <c:v>10</c:v>
                </c:pt>
                <c:pt idx="192">
                  <c:v>12</c:v>
                </c:pt>
                <c:pt idx="193">
                  <c:v>14</c:v>
                </c:pt>
                <c:pt idx="194">
                  <c:v>14</c:v>
                </c:pt>
                <c:pt idx="195">
                  <c:v>14</c:v>
                </c:pt>
                <c:pt idx="196">
                  <c:v>14</c:v>
                </c:pt>
                <c:pt idx="197">
                  <c:v>14</c:v>
                </c:pt>
                <c:pt idx="198">
                  <c:v>14</c:v>
                </c:pt>
                <c:pt idx="199">
                  <c:v>14</c:v>
                </c:pt>
                <c:pt idx="200">
                  <c:v>14</c:v>
                </c:pt>
                <c:pt idx="201">
                  <c:v>16</c:v>
                </c:pt>
                <c:pt idx="202">
                  <c:v>18</c:v>
                </c:pt>
                <c:pt idx="203">
                  <c:v>18</c:v>
                </c:pt>
                <c:pt idx="204">
                  <c:v>20</c:v>
                </c:pt>
                <c:pt idx="205">
                  <c:v>22</c:v>
                </c:pt>
                <c:pt idx="206">
                  <c:v>22</c:v>
                </c:pt>
                <c:pt idx="207">
                  <c:v>24</c:v>
                </c:pt>
                <c:pt idx="208">
                  <c:v>26</c:v>
                </c:pt>
                <c:pt idx="209">
                  <c:v>28</c:v>
                </c:pt>
                <c:pt idx="210">
                  <c:v>32</c:v>
                </c:pt>
                <c:pt idx="211">
                  <c:v>32</c:v>
                </c:pt>
              </c:numCache>
            </c:numRef>
          </c:xVal>
          <c:yVal>
            <c:numRef>
              <c:f>'Protein Level Data'!Correct</c:f>
              <c:numCache>
                <c:formatCode>General</c:formatCode>
                <c:ptCount val="212"/>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67</c:v>
                </c:pt>
                <c:pt idx="66">
                  <c:v>68</c:v>
                </c:pt>
                <c:pt idx="67">
                  <c:v>69</c:v>
                </c:pt>
                <c:pt idx="68">
                  <c:v>70</c:v>
                </c:pt>
                <c:pt idx="69">
                  <c:v>71</c:v>
                </c:pt>
                <c:pt idx="70">
                  <c:v>72</c:v>
                </c:pt>
                <c:pt idx="71">
                  <c:v>73</c:v>
                </c:pt>
                <c:pt idx="72">
                  <c:v>74</c:v>
                </c:pt>
                <c:pt idx="73">
                  <c:v>75</c:v>
                </c:pt>
                <c:pt idx="74">
                  <c:v>76</c:v>
                </c:pt>
                <c:pt idx="75">
                  <c:v>77</c:v>
                </c:pt>
                <c:pt idx="76">
                  <c:v>78</c:v>
                </c:pt>
                <c:pt idx="77">
                  <c:v>79</c:v>
                </c:pt>
                <c:pt idx="78">
                  <c:v>80</c:v>
                </c:pt>
                <c:pt idx="79">
                  <c:v>81</c:v>
                </c:pt>
                <c:pt idx="80">
                  <c:v>82</c:v>
                </c:pt>
                <c:pt idx="81">
                  <c:v>83</c:v>
                </c:pt>
                <c:pt idx="82">
                  <c:v>84</c:v>
                </c:pt>
                <c:pt idx="83">
                  <c:v>86</c:v>
                </c:pt>
                <c:pt idx="84">
                  <c:v>87</c:v>
                </c:pt>
                <c:pt idx="85">
                  <c:v>88</c:v>
                </c:pt>
                <c:pt idx="86">
                  <c:v>89</c:v>
                </c:pt>
                <c:pt idx="87">
                  <c:v>90</c:v>
                </c:pt>
                <c:pt idx="88">
                  <c:v>91</c:v>
                </c:pt>
                <c:pt idx="89">
                  <c:v>92</c:v>
                </c:pt>
                <c:pt idx="90">
                  <c:v>93</c:v>
                </c:pt>
                <c:pt idx="91">
                  <c:v>94</c:v>
                </c:pt>
                <c:pt idx="92">
                  <c:v>95</c:v>
                </c:pt>
                <c:pt idx="93">
                  <c:v>96</c:v>
                </c:pt>
                <c:pt idx="94">
                  <c:v>97</c:v>
                </c:pt>
                <c:pt idx="95">
                  <c:v>98</c:v>
                </c:pt>
                <c:pt idx="96">
                  <c:v>99</c:v>
                </c:pt>
                <c:pt idx="97">
                  <c:v>100</c:v>
                </c:pt>
                <c:pt idx="98">
                  <c:v>101</c:v>
                </c:pt>
                <c:pt idx="99">
                  <c:v>102</c:v>
                </c:pt>
                <c:pt idx="100">
                  <c:v>109</c:v>
                </c:pt>
                <c:pt idx="101">
                  <c:v>110</c:v>
                </c:pt>
                <c:pt idx="102">
                  <c:v>111</c:v>
                </c:pt>
                <c:pt idx="103">
                  <c:v>112</c:v>
                </c:pt>
                <c:pt idx="104">
                  <c:v>114</c:v>
                </c:pt>
                <c:pt idx="105">
                  <c:v>115</c:v>
                </c:pt>
                <c:pt idx="106">
                  <c:v>117</c:v>
                </c:pt>
                <c:pt idx="107">
                  <c:v>118</c:v>
                </c:pt>
                <c:pt idx="108">
                  <c:v>119</c:v>
                </c:pt>
                <c:pt idx="109">
                  <c:v>120</c:v>
                </c:pt>
                <c:pt idx="110">
                  <c:v>121</c:v>
                </c:pt>
                <c:pt idx="111">
                  <c:v>122</c:v>
                </c:pt>
                <c:pt idx="112">
                  <c:v>123</c:v>
                </c:pt>
                <c:pt idx="113">
                  <c:v>124</c:v>
                </c:pt>
                <c:pt idx="114">
                  <c:v>125</c:v>
                </c:pt>
                <c:pt idx="115">
                  <c:v>126</c:v>
                </c:pt>
                <c:pt idx="116">
                  <c:v>127</c:v>
                </c:pt>
                <c:pt idx="117">
                  <c:v>128</c:v>
                </c:pt>
                <c:pt idx="118">
                  <c:v>129</c:v>
                </c:pt>
                <c:pt idx="119">
                  <c:v>130</c:v>
                </c:pt>
                <c:pt idx="120">
                  <c:v>132</c:v>
                </c:pt>
                <c:pt idx="121">
                  <c:v>134</c:v>
                </c:pt>
                <c:pt idx="122">
                  <c:v>135</c:v>
                </c:pt>
                <c:pt idx="123">
                  <c:v>136</c:v>
                </c:pt>
                <c:pt idx="124">
                  <c:v>137</c:v>
                </c:pt>
                <c:pt idx="125">
                  <c:v>138</c:v>
                </c:pt>
                <c:pt idx="126">
                  <c:v>139</c:v>
                </c:pt>
                <c:pt idx="127">
                  <c:v>140</c:v>
                </c:pt>
                <c:pt idx="128">
                  <c:v>141</c:v>
                </c:pt>
                <c:pt idx="129">
                  <c:v>142</c:v>
                </c:pt>
                <c:pt idx="130">
                  <c:v>144</c:v>
                </c:pt>
                <c:pt idx="131">
                  <c:v>145</c:v>
                </c:pt>
                <c:pt idx="132">
                  <c:v>147</c:v>
                </c:pt>
                <c:pt idx="133">
                  <c:v>148</c:v>
                </c:pt>
                <c:pt idx="134">
                  <c:v>149</c:v>
                </c:pt>
                <c:pt idx="135">
                  <c:v>150</c:v>
                </c:pt>
                <c:pt idx="136">
                  <c:v>167</c:v>
                </c:pt>
                <c:pt idx="137">
                  <c:v>168</c:v>
                </c:pt>
                <c:pt idx="138">
                  <c:v>169</c:v>
                </c:pt>
                <c:pt idx="139">
                  <c:v>170</c:v>
                </c:pt>
                <c:pt idx="140">
                  <c:v>171</c:v>
                </c:pt>
                <c:pt idx="141">
                  <c:v>172</c:v>
                </c:pt>
                <c:pt idx="142">
                  <c:v>173</c:v>
                </c:pt>
                <c:pt idx="143">
                  <c:v>174</c:v>
                </c:pt>
                <c:pt idx="144">
                  <c:v>175</c:v>
                </c:pt>
                <c:pt idx="145">
                  <c:v>176</c:v>
                </c:pt>
                <c:pt idx="146">
                  <c:v>177</c:v>
                </c:pt>
                <c:pt idx="147">
                  <c:v>179</c:v>
                </c:pt>
                <c:pt idx="148">
                  <c:v>180</c:v>
                </c:pt>
                <c:pt idx="149">
                  <c:v>181</c:v>
                </c:pt>
                <c:pt idx="150">
                  <c:v>183</c:v>
                </c:pt>
                <c:pt idx="151">
                  <c:v>184</c:v>
                </c:pt>
                <c:pt idx="152">
                  <c:v>183</c:v>
                </c:pt>
                <c:pt idx="153">
                  <c:v>184</c:v>
                </c:pt>
                <c:pt idx="154">
                  <c:v>185</c:v>
                </c:pt>
                <c:pt idx="155">
                  <c:v>186</c:v>
                </c:pt>
                <c:pt idx="156">
                  <c:v>187</c:v>
                </c:pt>
                <c:pt idx="157">
                  <c:v>188</c:v>
                </c:pt>
                <c:pt idx="158">
                  <c:v>190</c:v>
                </c:pt>
                <c:pt idx="159">
                  <c:v>191</c:v>
                </c:pt>
                <c:pt idx="160">
                  <c:v>193</c:v>
                </c:pt>
                <c:pt idx="161">
                  <c:v>194</c:v>
                </c:pt>
                <c:pt idx="162">
                  <c:v>195</c:v>
                </c:pt>
                <c:pt idx="163">
                  <c:v>197</c:v>
                </c:pt>
                <c:pt idx="164">
                  <c:v>198</c:v>
                </c:pt>
                <c:pt idx="165">
                  <c:v>197</c:v>
                </c:pt>
                <c:pt idx="166">
                  <c:v>198</c:v>
                </c:pt>
                <c:pt idx="167">
                  <c:v>199</c:v>
                </c:pt>
                <c:pt idx="168">
                  <c:v>201</c:v>
                </c:pt>
                <c:pt idx="169">
                  <c:v>202</c:v>
                </c:pt>
                <c:pt idx="170">
                  <c:v>203</c:v>
                </c:pt>
                <c:pt idx="171">
                  <c:v>202</c:v>
                </c:pt>
                <c:pt idx="172">
                  <c:v>203</c:v>
                </c:pt>
                <c:pt idx="173">
                  <c:v>205</c:v>
                </c:pt>
                <c:pt idx="174">
                  <c:v>206</c:v>
                </c:pt>
                <c:pt idx="175">
                  <c:v>208</c:v>
                </c:pt>
                <c:pt idx="176">
                  <c:v>209</c:v>
                </c:pt>
                <c:pt idx="177">
                  <c:v>210</c:v>
                </c:pt>
                <c:pt idx="178">
                  <c:v>211</c:v>
                </c:pt>
                <c:pt idx="179">
                  <c:v>210</c:v>
                </c:pt>
                <c:pt idx="180">
                  <c:v>211</c:v>
                </c:pt>
                <c:pt idx="181">
                  <c:v>212</c:v>
                </c:pt>
                <c:pt idx="182">
                  <c:v>214</c:v>
                </c:pt>
                <c:pt idx="183">
                  <c:v>216</c:v>
                </c:pt>
                <c:pt idx="184">
                  <c:v>217</c:v>
                </c:pt>
                <c:pt idx="185">
                  <c:v>218</c:v>
                </c:pt>
                <c:pt idx="186">
                  <c:v>219</c:v>
                </c:pt>
                <c:pt idx="187">
                  <c:v>220</c:v>
                </c:pt>
                <c:pt idx="188">
                  <c:v>221</c:v>
                </c:pt>
                <c:pt idx="189">
                  <c:v>220</c:v>
                </c:pt>
                <c:pt idx="190">
                  <c:v>221</c:v>
                </c:pt>
                <c:pt idx="191">
                  <c:v>222</c:v>
                </c:pt>
                <c:pt idx="192">
                  <c:v>222</c:v>
                </c:pt>
                <c:pt idx="193">
                  <c:v>222</c:v>
                </c:pt>
                <c:pt idx="194">
                  <c:v>223</c:v>
                </c:pt>
                <c:pt idx="195">
                  <c:v>224</c:v>
                </c:pt>
                <c:pt idx="196">
                  <c:v>225</c:v>
                </c:pt>
                <c:pt idx="197">
                  <c:v>226</c:v>
                </c:pt>
                <c:pt idx="198">
                  <c:v>227</c:v>
                </c:pt>
                <c:pt idx="199">
                  <c:v>229</c:v>
                </c:pt>
                <c:pt idx="200">
                  <c:v>230</c:v>
                </c:pt>
                <c:pt idx="201">
                  <c:v>229</c:v>
                </c:pt>
                <c:pt idx="202">
                  <c:v>230</c:v>
                </c:pt>
                <c:pt idx="203">
                  <c:v>231</c:v>
                </c:pt>
                <c:pt idx="204">
                  <c:v>230</c:v>
                </c:pt>
                <c:pt idx="205">
                  <c:v>230</c:v>
                </c:pt>
                <c:pt idx="206">
                  <c:v>231</c:v>
                </c:pt>
                <c:pt idx="207">
                  <c:v>231</c:v>
                </c:pt>
                <c:pt idx="208">
                  <c:v>231</c:v>
                </c:pt>
                <c:pt idx="209">
                  <c:v>232</c:v>
                </c:pt>
                <c:pt idx="210">
                  <c:v>233</c:v>
                </c:pt>
                <c:pt idx="211">
                  <c:v>236</c:v>
                </c:pt>
              </c:numCache>
            </c:numRef>
          </c:yVal>
          <c:smooth val="0"/>
          <c:extLst>
            <c:ext xmlns:c16="http://schemas.microsoft.com/office/drawing/2014/chart" uri="{C3380CC4-5D6E-409C-BE32-E72D297353CC}">
              <c16:uniqueId val="{00000000-D164-48DE-A00A-27A1CA25DD10}"/>
            </c:ext>
          </c:extLst>
        </c:ser>
        <c:dLbls>
          <c:showLegendKey val="0"/>
          <c:showVal val="0"/>
          <c:showCatName val="0"/>
          <c:showSerName val="0"/>
          <c:showPercent val="0"/>
          <c:showBubbleSize val="0"/>
        </c:dLbls>
        <c:axId val="193027184"/>
        <c:axId val="261693440"/>
      </c:scatterChart>
      <c:valAx>
        <c:axId val="193027184"/>
        <c:scaling>
          <c:orientation val="minMax"/>
          <c:min val="0"/>
        </c:scaling>
        <c:delete val="0"/>
        <c:axPos val="b"/>
        <c:title>
          <c:tx>
            <c:rich>
              <a:bodyPr/>
              <a:lstStyle/>
              <a:p>
                <a:pPr>
                  <a:defRPr sz="1600" b="0" i="0" u="none" strike="noStrike" baseline="0">
                    <a:solidFill>
                      <a:srgbClr val="000000"/>
                    </a:solidFill>
                    <a:latin typeface="+mn-lt"/>
                    <a:ea typeface="Arial"/>
                    <a:cs typeface="Arial"/>
                  </a:defRPr>
                </a:pPr>
                <a:r>
                  <a:rPr lang="en-US" sz="1600" b="0">
                    <a:latin typeface="+mn-lt"/>
                  </a:rPr>
                  <a:t>False Positives</a:t>
                </a:r>
              </a:p>
            </c:rich>
          </c:tx>
          <c:layout>
            <c:manualLayout>
              <c:xMode val="edge"/>
              <c:yMode val="edge"/>
              <c:x val="0.43402850685331096"/>
              <c:y val="0.92452836340493016"/>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1400" b="0" i="0" u="none" strike="noStrike" baseline="0">
                <a:solidFill>
                  <a:srgbClr val="000000"/>
                </a:solidFill>
                <a:latin typeface="+mn-lt"/>
                <a:ea typeface="Arial"/>
                <a:cs typeface="Arial"/>
              </a:defRPr>
            </a:pPr>
            <a:endParaRPr lang="es-ES"/>
          </a:p>
        </c:txPr>
        <c:crossAx val="261693440"/>
        <c:crosses val="autoZero"/>
        <c:crossBetween val="midCat"/>
      </c:valAx>
      <c:valAx>
        <c:axId val="261693440"/>
        <c:scaling>
          <c:orientation val="minMax"/>
        </c:scaling>
        <c:delete val="0"/>
        <c:axPos val="l"/>
        <c:title>
          <c:tx>
            <c:rich>
              <a:bodyPr/>
              <a:lstStyle/>
              <a:p>
                <a:pPr>
                  <a:defRPr sz="1600" b="0" i="0" u="none" strike="noStrike" baseline="0">
                    <a:solidFill>
                      <a:srgbClr val="000000"/>
                    </a:solidFill>
                    <a:latin typeface="+mn-lt"/>
                    <a:ea typeface="Arial"/>
                    <a:cs typeface="Arial"/>
                  </a:defRPr>
                </a:pPr>
                <a:r>
                  <a:rPr lang="en-US" sz="1600" b="0">
                    <a:latin typeface="+mn-lt"/>
                  </a:rPr>
                  <a:t>True Positives</a:t>
                </a:r>
              </a:p>
            </c:rich>
          </c:tx>
          <c:layout>
            <c:manualLayout>
              <c:xMode val="edge"/>
              <c:yMode val="edge"/>
              <c:x val="1.9097222222222224E-2"/>
              <c:y val="0.3320754113052957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mn-lt"/>
                <a:ea typeface="Arial"/>
                <a:cs typeface="Arial"/>
              </a:defRPr>
            </a:pPr>
            <a:endParaRPr lang="es-ES"/>
          </a:p>
        </c:txPr>
        <c:crossAx val="193027184"/>
        <c:crosses val="autoZero"/>
        <c:crossBetween val="midCat"/>
      </c:valAx>
      <c:spPr>
        <a:solidFill>
          <a:srgbClr val="FFFFFF"/>
        </a:solidFill>
        <a:ln w="12700">
          <a:solidFill>
            <a:srgbClr val="808080"/>
          </a:solidFill>
          <a:prstDash val="solid"/>
        </a:ln>
      </c:spPr>
    </c:plotArea>
    <c:plotVisOnly val="1"/>
    <c:dispBlanksAs val="gap"/>
    <c:showDLblsOverMax val="0"/>
  </c:chart>
  <c:spPr>
    <a:solidFill>
      <a:srgbClr val="FFFFFF"/>
    </a:solidFill>
    <a:ln w="3175">
      <a:noFill/>
      <a:prstDash val="solid"/>
    </a:ln>
  </c:spPr>
  <c:txPr>
    <a:bodyPr/>
    <a:lstStyle/>
    <a:p>
      <a:pPr>
        <a:defRPr sz="1175" b="0" i="0" u="none" strike="noStrike" baseline="0">
          <a:solidFill>
            <a:srgbClr val="000000"/>
          </a:solidFill>
          <a:latin typeface="Arial"/>
          <a:ea typeface="Arial"/>
          <a:cs typeface="Arial"/>
        </a:defRPr>
      </a:pPr>
      <a:endParaRPr lang="es-ES"/>
    </a:p>
  </c:txPr>
  <c:printSettings>
    <c:headerFooter alignWithMargins="0"/>
    <c:pageMargins b="1" l="0.75000000000000255" r="0.7500000000000025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000000"/>
                </a:solidFill>
                <a:latin typeface="+mn-lt"/>
                <a:ea typeface="Arial"/>
                <a:cs typeface="Arial"/>
              </a:defRPr>
            </a:pPr>
            <a:r>
              <a:rPr lang="en-US" sz="2000" b="0">
                <a:latin typeface="+mn-lt"/>
              </a:rPr>
              <a:t>Nonlinear Fitting</a:t>
            </a:r>
          </a:p>
        </c:rich>
      </c:tx>
      <c:layout>
        <c:manualLayout>
          <c:xMode val="edge"/>
          <c:yMode val="edge"/>
          <c:x val="0.34350449916064951"/>
          <c:y val="4.0880503144654086E-2"/>
        </c:manualLayout>
      </c:layout>
      <c:overlay val="0"/>
      <c:spPr>
        <a:noFill/>
        <a:ln w="25400">
          <a:noFill/>
        </a:ln>
      </c:spPr>
    </c:title>
    <c:autoTitleDeleted val="0"/>
    <c:plotArea>
      <c:layout>
        <c:manualLayout>
          <c:layoutTarget val="inner"/>
          <c:xMode val="edge"/>
          <c:yMode val="edge"/>
          <c:x val="0.13838236958006689"/>
          <c:y val="0.12452830188679249"/>
          <c:w val="0.82618916914257468"/>
          <c:h val="0.73396226415094257"/>
        </c:manualLayout>
      </c:layout>
      <c:scatterChart>
        <c:scatterStyle val="lineMarker"/>
        <c:varyColors val="0"/>
        <c:ser>
          <c:idx val="0"/>
          <c:order val="0"/>
          <c:tx>
            <c:v>Data</c:v>
          </c:tx>
          <c:spPr>
            <a:ln w="28575">
              <a:noFill/>
            </a:ln>
          </c:spPr>
          <c:marker>
            <c:symbol val="circle"/>
            <c:size val="5"/>
            <c:spPr>
              <a:noFill/>
              <a:ln>
                <a:solidFill>
                  <a:srgbClr val="1F497D">
                    <a:alpha val="66000"/>
                  </a:srgbClr>
                </a:solidFill>
                <a:prstDash val="solid"/>
              </a:ln>
            </c:spPr>
          </c:marker>
          <c:xVal>
            <c:numRef>
              <c:f>'Protein Level Data'!Obs_Total</c:f>
              <c:numCache>
                <c:formatCode>General</c:formatCode>
                <c:ptCount val="212"/>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67</c:v>
                </c:pt>
                <c:pt idx="66">
                  <c:v>68</c:v>
                </c:pt>
                <c:pt idx="67">
                  <c:v>69</c:v>
                </c:pt>
                <c:pt idx="68">
                  <c:v>70</c:v>
                </c:pt>
                <c:pt idx="69">
                  <c:v>71</c:v>
                </c:pt>
                <c:pt idx="70">
                  <c:v>72</c:v>
                </c:pt>
                <c:pt idx="71">
                  <c:v>73</c:v>
                </c:pt>
                <c:pt idx="72">
                  <c:v>74</c:v>
                </c:pt>
                <c:pt idx="73">
                  <c:v>75</c:v>
                </c:pt>
                <c:pt idx="74">
                  <c:v>76</c:v>
                </c:pt>
                <c:pt idx="75">
                  <c:v>77</c:v>
                </c:pt>
                <c:pt idx="76">
                  <c:v>78</c:v>
                </c:pt>
                <c:pt idx="77">
                  <c:v>79</c:v>
                </c:pt>
                <c:pt idx="78">
                  <c:v>80</c:v>
                </c:pt>
                <c:pt idx="79">
                  <c:v>81</c:v>
                </c:pt>
                <c:pt idx="80">
                  <c:v>82</c:v>
                </c:pt>
                <c:pt idx="81">
                  <c:v>83</c:v>
                </c:pt>
                <c:pt idx="82">
                  <c:v>84</c:v>
                </c:pt>
                <c:pt idx="83">
                  <c:v>86</c:v>
                </c:pt>
                <c:pt idx="84">
                  <c:v>87</c:v>
                </c:pt>
                <c:pt idx="85">
                  <c:v>88</c:v>
                </c:pt>
                <c:pt idx="86">
                  <c:v>89</c:v>
                </c:pt>
                <c:pt idx="87">
                  <c:v>90</c:v>
                </c:pt>
                <c:pt idx="88">
                  <c:v>91</c:v>
                </c:pt>
                <c:pt idx="89">
                  <c:v>92</c:v>
                </c:pt>
                <c:pt idx="90">
                  <c:v>93</c:v>
                </c:pt>
                <c:pt idx="91">
                  <c:v>94</c:v>
                </c:pt>
                <c:pt idx="92">
                  <c:v>95</c:v>
                </c:pt>
                <c:pt idx="93">
                  <c:v>96</c:v>
                </c:pt>
                <c:pt idx="94">
                  <c:v>97</c:v>
                </c:pt>
                <c:pt idx="95">
                  <c:v>98</c:v>
                </c:pt>
                <c:pt idx="96">
                  <c:v>99</c:v>
                </c:pt>
                <c:pt idx="97">
                  <c:v>100</c:v>
                </c:pt>
                <c:pt idx="98">
                  <c:v>101</c:v>
                </c:pt>
                <c:pt idx="99">
                  <c:v>102</c:v>
                </c:pt>
                <c:pt idx="100">
                  <c:v>109</c:v>
                </c:pt>
                <c:pt idx="101">
                  <c:v>110</c:v>
                </c:pt>
                <c:pt idx="102">
                  <c:v>111</c:v>
                </c:pt>
                <c:pt idx="103">
                  <c:v>112</c:v>
                </c:pt>
                <c:pt idx="104">
                  <c:v>114</c:v>
                </c:pt>
                <c:pt idx="105">
                  <c:v>115</c:v>
                </c:pt>
                <c:pt idx="106">
                  <c:v>117</c:v>
                </c:pt>
                <c:pt idx="107">
                  <c:v>118</c:v>
                </c:pt>
                <c:pt idx="108">
                  <c:v>119</c:v>
                </c:pt>
                <c:pt idx="109">
                  <c:v>120</c:v>
                </c:pt>
                <c:pt idx="110">
                  <c:v>121</c:v>
                </c:pt>
                <c:pt idx="111">
                  <c:v>122</c:v>
                </c:pt>
                <c:pt idx="112">
                  <c:v>123</c:v>
                </c:pt>
                <c:pt idx="113">
                  <c:v>124</c:v>
                </c:pt>
                <c:pt idx="114">
                  <c:v>125</c:v>
                </c:pt>
                <c:pt idx="115">
                  <c:v>126</c:v>
                </c:pt>
                <c:pt idx="116">
                  <c:v>127</c:v>
                </c:pt>
                <c:pt idx="117">
                  <c:v>128</c:v>
                </c:pt>
                <c:pt idx="118">
                  <c:v>129</c:v>
                </c:pt>
                <c:pt idx="119">
                  <c:v>130</c:v>
                </c:pt>
                <c:pt idx="120">
                  <c:v>132</c:v>
                </c:pt>
                <c:pt idx="121">
                  <c:v>134</c:v>
                </c:pt>
                <c:pt idx="122">
                  <c:v>135</c:v>
                </c:pt>
                <c:pt idx="123">
                  <c:v>136</c:v>
                </c:pt>
                <c:pt idx="124">
                  <c:v>137</c:v>
                </c:pt>
                <c:pt idx="125">
                  <c:v>138</c:v>
                </c:pt>
                <c:pt idx="126">
                  <c:v>139</c:v>
                </c:pt>
                <c:pt idx="127">
                  <c:v>140</c:v>
                </c:pt>
                <c:pt idx="128">
                  <c:v>141</c:v>
                </c:pt>
                <c:pt idx="129">
                  <c:v>142</c:v>
                </c:pt>
                <c:pt idx="130">
                  <c:v>144</c:v>
                </c:pt>
                <c:pt idx="131">
                  <c:v>145</c:v>
                </c:pt>
                <c:pt idx="132">
                  <c:v>147</c:v>
                </c:pt>
                <c:pt idx="133">
                  <c:v>148</c:v>
                </c:pt>
                <c:pt idx="134">
                  <c:v>149</c:v>
                </c:pt>
                <c:pt idx="135">
                  <c:v>150</c:v>
                </c:pt>
                <c:pt idx="136">
                  <c:v>167</c:v>
                </c:pt>
                <c:pt idx="137">
                  <c:v>168</c:v>
                </c:pt>
                <c:pt idx="138">
                  <c:v>169</c:v>
                </c:pt>
                <c:pt idx="139">
                  <c:v>170</c:v>
                </c:pt>
                <c:pt idx="140">
                  <c:v>171</c:v>
                </c:pt>
                <c:pt idx="141">
                  <c:v>172</c:v>
                </c:pt>
                <c:pt idx="142">
                  <c:v>173</c:v>
                </c:pt>
                <c:pt idx="143">
                  <c:v>174</c:v>
                </c:pt>
                <c:pt idx="144">
                  <c:v>175</c:v>
                </c:pt>
                <c:pt idx="145">
                  <c:v>176</c:v>
                </c:pt>
                <c:pt idx="146">
                  <c:v>177</c:v>
                </c:pt>
                <c:pt idx="147">
                  <c:v>179</c:v>
                </c:pt>
                <c:pt idx="148">
                  <c:v>180</c:v>
                </c:pt>
                <c:pt idx="149">
                  <c:v>181</c:v>
                </c:pt>
                <c:pt idx="150">
                  <c:v>183</c:v>
                </c:pt>
                <c:pt idx="151">
                  <c:v>184</c:v>
                </c:pt>
                <c:pt idx="152">
                  <c:v>185</c:v>
                </c:pt>
                <c:pt idx="153">
                  <c:v>186</c:v>
                </c:pt>
                <c:pt idx="154">
                  <c:v>187</c:v>
                </c:pt>
                <c:pt idx="155">
                  <c:v>188</c:v>
                </c:pt>
                <c:pt idx="156">
                  <c:v>189</c:v>
                </c:pt>
                <c:pt idx="157">
                  <c:v>190</c:v>
                </c:pt>
                <c:pt idx="158">
                  <c:v>192</c:v>
                </c:pt>
                <c:pt idx="159">
                  <c:v>193</c:v>
                </c:pt>
                <c:pt idx="160">
                  <c:v>195</c:v>
                </c:pt>
                <c:pt idx="161">
                  <c:v>196</c:v>
                </c:pt>
                <c:pt idx="162">
                  <c:v>197</c:v>
                </c:pt>
                <c:pt idx="163">
                  <c:v>199</c:v>
                </c:pt>
                <c:pt idx="164">
                  <c:v>200</c:v>
                </c:pt>
                <c:pt idx="165">
                  <c:v>201</c:v>
                </c:pt>
                <c:pt idx="166">
                  <c:v>202</c:v>
                </c:pt>
                <c:pt idx="167">
                  <c:v>203</c:v>
                </c:pt>
                <c:pt idx="168">
                  <c:v>205</c:v>
                </c:pt>
                <c:pt idx="169">
                  <c:v>206</c:v>
                </c:pt>
                <c:pt idx="170">
                  <c:v>207</c:v>
                </c:pt>
                <c:pt idx="171">
                  <c:v>208</c:v>
                </c:pt>
                <c:pt idx="172">
                  <c:v>209</c:v>
                </c:pt>
                <c:pt idx="173">
                  <c:v>211</c:v>
                </c:pt>
                <c:pt idx="174">
                  <c:v>212</c:v>
                </c:pt>
                <c:pt idx="175">
                  <c:v>214</c:v>
                </c:pt>
                <c:pt idx="176">
                  <c:v>215</c:v>
                </c:pt>
                <c:pt idx="177">
                  <c:v>216</c:v>
                </c:pt>
                <c:pt idx="178">
                  <c:v>217</c:v>
                </c:pt>
                <c:pt idx="179">
                  <c:v>218</c:v>
                </c:pt>
                <c:pt idx="180">
                  <c:v>219</c:v>
                </c:pt>
                <c:pt idx="181">
                  <c:v>220</c:v>
                </c:pt>
                <c:pt idx="182">
                  <c:v>222</c:v>
                </c:pt>
                <c:pt idx="183">
                  <c:v>224</c:v>
                </c:pt>
                <c:pt idx="184">
                  <c:v>225</c:v>
                </c:pt>
                <c:pt idx="185">
                  <c:v>226</c:v>
                </c:pt>
                <c:pt idx="186">
                  <c:v>227</c:v>
                </c:pt>
                <c:pt idx="187">
                  <c:v>228</c:v>
                </c:pt>
                <c:pt idx="188">
                  <c:v>229</c:v>
                </c:pt>
                <c:pt idx="189">
                  <c:v>230</c:v>
                </c:pt>
                <c:pt idx="190">
                  <c:v>231</c:v>
                </c:pt>
                <c:pt idx="191">
                  <c:v>232</c:v>
                </c:pt>
                <c:pt idx="192">
                  <c:v>234</c:v>
                </c:pt>
                <c:pt idx="193">
                  <c:v>236</c:v>
                </c:pt>
                <c:pt idx="194">
                  <c:v>237</c:v>
                </c:pt>
                <c:pt idx="195">
                  <c:v>238</c:v>
                </c:pt>
                <c:pt idx="196">
                  <c:v>239</c:v>
                </c:pt>
                <c:pt idx="197">
                  <c:v>240</c:v>
                </c:pt>
                <c:pt idx="198">
                  <c:v>241</c:v>
                </c:pt>
                <c:pt idx="199">
                  <c:v>243</c:v>
                </c:pt>
                <c:pt idx="200">
                  <c:v>244</c:v>
                </c:pt>
                <c:pt idx="201">
                  <c:v>245</c:v>
                </c:pt>
                <c:pt idx="202">
                  <c:v>248</c:v>
                </c:pt>
                <c:pt idx="203">
                  <c:v>249</c:v>
                </c:pt>
                <c:pt idx="204">
                  <c:v>250</c:v>
                </c:pt>
                <c:pt idx="205">
                  <c:v>252</c:v>
                </c:pt>
                <c:pt idx="206">
                  <c:v>253</c:v>
                </c:pt>
                <c:pt idx="207">
                  <c:v>255</c:v>
                </c:pt>
                <c:pt idx="208">
                  <c:v>257</c:v>
                </c:pt>
                <c:pt idx="209">
                  <c:v>260</c:v>
                </c:pt>
                <c:pt idx="210">
                  <c:v>265</c:v>
                </c:pt>
                <c:pt idx="211">
                  <c:v>268</c:v>
                </c:pt>
              </c:numCache>
            </c:numRef>
          </c:xVal>
          <c:yVal>
            <c:numRef>
              <c:f>'Protein Level Data'!Obs_Reversed</c:f>
              <c:numCache>
                <c:formatCode>General</c:formatCode>
                <c:ptCount val="21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2</c:v>
                </c:pt>
                <c:pt idx="166">
                  <c:v>2</c:v>
                </c:pt>
                <c:pt idx="167">
                  <c:v>2</c:v>
                </c:pt>
                <c:pt idx="168">
                  <c:v>2</c:v>
                </c:pt>
                <c:pt idx="169">
                  <c:v>2</c:v>
                </c:pt>
                <c:pt idx="170">
                  <c:v>2</c:v>
                </c:pt>
                <c:pt idx="171">
                  <c:v>3</c:v>
                </c:pt>
                <c:pt idx="172">
                  <c:v>3</c:v>
                </c:pt>
                <c:pt idx="173">
                  <c:v>3</c:v>
                </c:pt>
                <c:pt idx="174">
                  <c:v>3</c:v>
                </c:pt>
                <c:pt idx="175">
                  <c:v>3</c:v>
                </c:pt>
                <c:pt idx="176">
                  <c:v>3</c:v>
                </c:pt>
                <c:pt idx="177">
                  <c:v>3</c:v>
                </c:pt>
                <c:pt idx="178">
                  <c:v>3</c:v>
                </c:pt>
                <c:pt idx="179">
                  <c:v>4</c:v>
                </c:pt>
                <c:pt idx="180">
                  <c:v>4</c:v>
                </c:pt>
                <c:pt idx="181">
                  <c:v>4</c:v>
                </c:pt>
                <c:pt idx="182">
                  <c:v>4</c:v>
                </c:pt>
                <c:pt idx="183">
                  <c:v>4</c:v>
                </c:pt>
                <c:pt idx="184">
                  <c:v>4</c:v>
                </c:pt>
                <c:pt idx="185">
                  <c:v>4</c:v>
                </c:pt>
                <c:pt idx="186">
                  <c:v>4</c:v>
                </c:pt>
                <c:pt idx="187">
                  <c:v>4</c:v>
                </c:pt>
                <c:pt idx="188">
                  <c:v>4</c:v>
                </c:pt>
                <c:pt idx="189">
                  <c:v>5</c:v>
                </c:pt>
                <c:pt idx="190">
                  <c:v>5</c:v>
                </c:pt>
                <c:pt idx="191">
                  <c:v>5</c:v>
                </c:pt>
                <c:pt idx="192">
                  <c:v>6</c:v>
                </c:pt>
                <c:pt idx="193">
                  <c:v>7</c:v>
                </c:pt>
                <c:pt idx="194">
                  <c:v>7</c:v>
                </c:pt>
                <c:pt idx="195">
                  <c:v>7</c:v>
                </c:pt>
                <c:pt idx="196">
                  <c:v>7</c:v>
                </c:pt>
                <c:pt idx="197">
                  <c:v>7</c:v>
                </c:pt>
                <c:pt idx="198">
                  <c:v>7</c:v>
                </c:pt>
                <c:pt idx="199">
                  <c:v>7</c:v>
                </c:pt>
                <c:pt idx="200">
                  <c:v>7</c:v>
                </c:pt>
                <c:pt idx="201">
                  <c:v>8</c:v>
                </c:pt>
                <c:pt idx="202">
                  <c:v>9</c:v>
                </c:pt>
                <c:pt idx="203">
                  <c:v>9</c:v>
                </c:pt>
                <c:pt idx="204">
                  <c:v>10</c:v>
                </c:pt>
                <c:pt idx="205">
                  <c:v>11</c:v>
                </c:pt>
                <c:pt idx="206">
                  <c:v>11</c:v>
                </c:pt>
                <c:pt idx="207">
                  <c:v>12</c:v>
                </c:pt>
                <c:pt idx="208">
                  <c:v>13</c:v>
                </c:pt>
                <c:pt idx="209">
                  <c:v>14</c:v>
                </c:pt>
                <c:pt idx="210">
                  <c:v>16</c:v>
                </c:pt>
                <c:pt idx="211">
                  <c:v>16</c:v>
                </c:pt>
              </c:numCache>
            </c:numRef>
          </c:yVal>
          <c:smooth val="0"/>
          <c:extLst>
            <c:ext xmlns:c16="http://schemas.microsoft.com/office/drawing/2014/chart" uri="{C3380CC4-5D6E-409C-BE32-E72D297353CC}">
              <c16:uniqueId val="{00000000-8122-49D8-B607-2A8CE1E28C90}"/>
            </c:ext>
          </c:extLst>
        </c:ser>
        <c:ser>
          <c:idx val="1"/>
          <c:order val="1"/>
          <c:tx>
            <c:v>Fit</c:v>
          </c:tx>
          <c:spPr>
            <a:ln w="57150">
              <a:solidFill>
                <a:srgbClr val="4F81BD">
                  <a:alpha val="51000"/>
                </a:srgbClr>
              </a:solidFill>
              <a:prstDash val="solid"/>
            </a:ln>
          </c:spPr>
          <c:marker>
            <c:symbol val="square"/>
            <c:size val="4"/>
            <c:spPr>
              <a:noFill/>
              <a:ln w="9525">
                <a:noFill/>
              </a:ln>
            </c:spPr>
          </c:marker>
          <c:xVal>
            <c:numRef>
              <c:f>'Protein Level Data'!Fit_Total</c:f>
              <c:numCache>
                <c:formatCode>General</c:formatCode>
                <c:ptCount val="273"/>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numCache>
            </c:numRef>
          </c:xVal>
          <c:yVal>
            <c:numRef>
              <c:f>'Protein Level Data'!Fit_Reversed</c:f>
              <c:numCache>
                <c:formatCode>0.00E+00</c:formatCode>
                <c:ptCount val="273"/>
                <c:pt idx="0">
                  <c:v>3.2432899999999999E-5</c:v>
                </c:pt>
                <c:pt idx="1">
                  <c:v>6.4871500000000004E-5</c:v>
                </c:pt>
                <c:pt idx="2">
                  <c:v>9.73214E-5</c:v>
                </c:pt>
                <c:pt idx="3">
                  <c:v>1.29787E-4</c:v>
                </c:pt>
                <c:pt idx="4">
                  <c:v>1.62268E-4</c:v>
                </c:pt>
                <c:pt idx="5">
                  <c:v>1.9476399999999999E-4</c:v>
                </c:pt>
                <c:pt idx="6">
                  <c:v>2.2727500000000001E-4</c:v>
                </c:pt>
                <c:pt idx="7">
                  <c:v>2.5979900000000001E-4</c:v>
                </c:pt>
                <c:pt idx="8">
                  <c:v>2.9233500000000001E-4</c:v>
                </c:pt>
                <c:pt idx="9">
                  <c:v>3.2488500000000002E-4</c:v>
                </c:pt>
                <c:pt idx="10">
                  <c:v>3.5744699999999999E-4</c:v>
                </c:pt>
                <c:pt idx="11">
                  <c:v>3.9002200000000001E-4</c:v>
                </c:pt>
                <c:pt idx="12">
                  <c:v>4.2261000000000002E-4</c:v>
                </c:pt>
                <c:pt idx="13">
                  <c:v>4.5521199999999998E-4</c:v>
                </c:pt>
                <c:pt idx="14">
                  <c:v>4.8782699999999998E-4</c:v>
                </c:pt>
                <c:pt idx="15">
                  <c:v>5.2045699999999999E-4</c:v>
                </c:pt>
                <c:pt idx="16">
                  <c:v>5.5310199999999998E-4</c:v>
                </c:pt>
                <c:pt idx="17">
                  <c:v>5.8576199999999998E-4</c:v>
                </c:pt>
                <c:pt idx="18">
                  <c:v>6.1843800000000002E-4</c:v>
                </c:pt>
                <c:pt idx="19">
                  <c:v>6.5113200000000001E-4</c:v>
                </c:pt>
                <c:pt idx="20">
                  <c:v>6.8384299999999995E-4</c:v>
                </c:pt>
                <c:pt idx="21">
                  <c:v>7.1657299999999997E-4</c:v>
                </c:pt>
                <c:pt idx="22">
                  <c:v>7.4932299999999998E-4</c:v>
                </c:pt>
                <c:pt idx="23">
                  <c:v>7.82094E-4</c:v>
                </c:pt>
                <c:pt idx="24">
                  <c:v>8.1488700000000003E-4</c:v>
                </c:pt>
                <c:pt idx="25">
                  <c:v>8.47703E-4</c:v>
                </c:pt>
                <c:pt idx="26">
                  <c:v>8.8054400000000003E-4</c:v>
                </c:pt>
                <c:pt idx="27">
                  <c:v>9.1341100000000004E-4</c:v>
                </c:pt>
                <c:pt idx="28">
                  <c:v>9.4630599999999995E-4</c:v>
                </c:pt>
                <c:pt idx="29">
                  <c:v>9.7922999999999999E-4</c:v>
                </c:pt>
                <c:pt idx="30">
                  <c:v>1.0121799999999999E-3</c:v>
                </c:pt>
                <c:pt idx="31">
                  <c:v>1.04517E-3</c:v>
                </c:pt>
                <c:pt idx="32">
                  <c:v>1.0782000000000001E-3</c:v>
                </c:pt>
                <c:pt idx="33">
                  <c:v>1.11126E-3</c:v>
                </c:pt>
                <c:pt idx="34">
                  <c:v>1.1443600000000001E-3</c:v>
                </c:pt>
                <c:pt idx="35">
                  <c:v>1.1774999999999999E-3</c:v>
                </c:pt>
                <c:pt idx="36">
                  <c:v>1.2106899999999999E-3</c:v>
                </c:pt>
                <c:pt idx="37">
                  <c:v>1.2439300000000001E-3</c:v>
                </c:pt>
                <c:pt idx="38">
                  <c:v>1.27721E-3</c:v>
                </c:pt>
                <c:pt idx="39">
                  <c:v>1.3105599999999999E-3</c:v>
                </c:pt>
                <c:pt idx="40">
                  <c:v>1.3439599999999999E-3</c:v>
                </c:pt>
                <c:pt idx="41">
                  <c:v>1.3774200000000001E-3</c:v>
                </c:pt>
                <c:pt idx="42">
                  <c:v>1.4109599999999999E-3</c:v>
                </c:pt>
                <c:pt idx="43">
                  <c:v>1.4445599999999999E-3</c:v>
                </c:pt>
                <c:pt idx="44">
                  <c:v>1.47824E-3</c:v>
                </c:pt>
                <c:pt idx="45">
                  <c:v>1.5120000000000001E-3</c:v>
                </c:pt>
                <c:pt idx="46">
                  <c:v>1.5458500000000001E-3</c:v>
                </c:pt>
                <c:pt idx="47">
                  <c:v>1.57979E-3</c:v>
                </c:pt>
                <c:pt idx="48">
                  <c:v>1.6138299999999999E-3</c:v>
                </c:pt>
                <c:pt idx="49">
                  <c:v>1.6479800000000001E-3</c:v>
                </c:pt>
                <c:pt idx="50">
                  <c:v>1.6822499999999999E-3</c:v>
                </c:pt>
                <c:pt idx="51">
                  <c:v>1.71663E-3</c:v>
                </c:pt>
                <c:pt idx="52">
                  <c:v>1.7511499999999999E-3</c:v>
                </c:pt>
                <c:pt idx="53">
                  <c:v>1.7858100000000001E-3</c:v>
                </c:pt>
                <c:pt idx="54">
                  <c:v>1.8206299999999999E-3</c:v>
                </c:pt>
                <c:pt idx="55">
                  <c:v>1.8556E-3</c:v>
                </c:pt>
                <c:pt idx="56">
                  <c:v>1.8907500000000001E-3</c:v>
                </c:pt>
                <c:pt idx="57">
                  <c:v>1.9260799999999999E-3</c:v>
                </c:pt>
                <c:pt idx="58">
                  <c:v>1.9616199999999999E-3</c:v>
                </c:pt>
                <c:pt idx="59">
                  <c:v>1.9973600000000001E-3</c:v>
                </c:pt>
                <c:pt idx="60">
                  <c:v>2.0333399999999998E-3</c:v>
                </c:pt>
                <c:pt idx="61">
                  <c:v>2.0695599999999998E-3</c:v>
                </c:pt>
                <c:pt idx="62">
                  <c:v>2.1060499999999999E-3</c:v>
                </c:pt>
                <c:pt idx="63">
                  <c:v>2.1428200000000001E-3</c:v>
                </c:pt>
                <c:pt idx="64">
                  <c:v>2.1798999999999998E-3</c:v>
                </c:pt>
                <c:pt idx="65">
                  <c:v>2.2173000000000002E-3</c:v>
                </c:pt>
                <c:pt idx="66">
                  <c:v>2.2550500000000002E-3</c:v>
                </c:pt>
                <c:pt idx="67">
                  <c:v>2.2931800000000001E-3</c:v>
                </c:pt>
                <c:pt idx="68">
                  <c:v>2.3317099999999999E-3</c:v>
                </c:pt>
                <c:pt idx="69">
                  <c:v>2.3706700000000001E-3</c:v>
                </c:pt>
                <c:pt idx="70">
                  <c:v>2.4101000000000001E-3</c:v>
                </c:pt>
                <c:pt idx="71">
                  <c:v>2.4500199999999998E-3</c:v>
                </c:pt>
                <c:pt idx="72">
                  <c:v>2.4904800000000002E-3</c:v>
                </c:pt>
                <c:pt idx="73">
                  <c:v>2.5315099999999998E-3</c:v>
                </c:pt>
                <c:pt idx="74">
                  <c:v>2.5731600000000001E-3</c:v>
                </c:pt>
                <c:pt idx="75">
                  <c:v>2.6154699999999999E-3</c:v>
                </c:pt>
                <c:pt idx="76">
                  <c:v>2.6584899999999999E-3</c:v>
                </c:pt>
                <c:pt idx="77">
                  <c:v>2.70228E-3</c:v>
                </c:pt>
                <c:pt idx="78">
                  <c:v>2.7468800000000002E-3</c:v>
                </c:pt>
                <c:pt idx="79">
                  <c:v>2.7923599999999998E-3</c:v>
                </c:pt>
                <c:pt idx="80">
                  <c:v>2.8387799999999999E-3</c:v>
                </c:pt>
                <c:pt idx="81">
                  <c:v>2.8862200000000001E-3</c:v>
                </c:pt>
                <c:pt idx="82">
                  <c:v>2.9347399999999999E-3</c:v>
                </c:pt>
                <c:pt idx="83">
                  <c:v>2.9844300000000002E-3</c:v>
                </c:pt>
                <c:pt idx="84">
                  <c:v>3.0353799999999998E-3</c:v>
                </c:pt>
                <c:pt idx="85">
                  <c:v>3.0876699999999998E-3</c:v>
                </c:pt>
                <c:pt idx="86">
                  <c:v>3.1414099999999999E-3</c:v>
                </c:pt>
                <c:pt idx="87">
                  <c:v>3.1966999999999998E-3</c:v>
                </c:pt>
                <c:pt idx="88">
                  <c:v>3.2536599999999998E-3</c:v>
                </c:pt>
                <c:pt idx="89">
                  <c:v>3.31241E-3</c:v>
                </c:pt>
                <c:pt idx="90">
                  <c:v>3.37309E-3</c:v>
                </c:pt>
                <c:pt idx="91">
                  <c:v>3.43582E-3</c:v>
                </c:pt>
                <c:pt idx="92">
                  <c:v>3.5007800000000002E-3</c:v>
                </c:pt>
                <c:pt idx="93">
                  <c:v>3.5681200000000001E-3</c:v>
                </c:pt>
                <c:pt idx="94">
                  <c:v>3.6380200000000001E-3</c:v>
                </c:pt>
                <c:pt idx="95">
                  <c:v>3.7106600000000002E-3</c:v>
                </c:pt>
                <c:pt idx="96">
                  <c:v>3.7862500000000001E-3</c:v>
                </c:pt>
                <c:pt idx="97">
                  <c:v>3.8650199999999998E-3</c:v>
                </c:pt>
                <c:pt idx="98">
                  <c:v>3.9471899999999997E-3</c:v>
                </c:pt>
                <c:pt idx="99">
                  <c:v>4.0330100000000001E-3</c:v>
                </c:pt>
                <c:pt idx="100">
                  <c:v>4.1227599999999996E-3</c:v>
                </c:pt>
                <c:pt idx="101">
                  <c:v>4.2167300000000001E-3</c:v>
                </c:pt>
                <c:pt idx="102">
                  <c:v>4.3152199999999998E-3</c:v>
                </c:pt>
                <c:pt idx="103">
                  <c:v>4.4185800000000001E-3</c:v>
                </c:pt>
                <c:pt idx="104">
                  <c:v>4.5271699999999996E-3</c:v>
                </c:pt>
                <c:pt idx="105">
                  <c:v>4.6413599999999998E-3</c:v>
                </c:pt>
                <c:pt idx="106">
                  <c:v>4.7615899999999996E-3</c:v>
                </c:pt>
                <c:pt idx="107">
                  <c:v>4.8882800000000001E-3</c:v>
                </c:pt>
                <c:pt idx="108">
                  <c:v>5.02193E-3</c:v>
                </c:pt>
                <c:pt idx="109">
                  <c:v>5.1630499999999998E-3</c:v>
                </c:pt>
                <c:pt idx="110">
                  <c:v>5.3121899999999996E-3</c:v>
                </c:pt>
                <c:pt idx="111">
                  <c:v>5.4699400000000004E-3</c:v>
                </c:pt>
                <c:pt idx="112">
                  <c:v>5.6369499999999999E-3</c:v>
                </c:pt>
                <c:pt idx="113">
                  <c:v>5.8139000000000003E-3</c:v>
                </c:pt>
                <c:pt idx="114">
                  <c:v>6.0015199999999998E-3</c:v>
                </c:pt>
                <c:pt idx="115">
                  <c:v>6.2005999999999997E-3</c:v>
                </c:pt>
                <c:pt idx="116">
                  <c:v>6.4120100000000001E-3</c:v>
                </c:pt>
                <c:pt idx="117">
                  <c:v>6.6366400000000001E-3</c:v>
                </c:pt>
                <c:pt idx="118">
                  <c:v>6.8754699999999998E-3</c:v>
                </c:pt>
                <c:pt idx="119">
                  <c:v>7.12957E-3</c:v>
                </c:pt>
                <c:pt idx="120">
                  <c:v>7.40005E-3</c:v>
                </c:pt>
                <c:pt idx="121">
                  <c:v>7.6881400000000004E-3</c:v>
                </c:pt>
                <c:pt idx="122">
                  <c:v>7.9951399999999995E-3</c:v>
                </c:pt>
                <c:pt idx="123">
                  <c:v>8.3224400000000004E-3</c:v>
                </c:pt>
                <c:pt idx="124">
                  <c:v>8.67156E-3</c:v>
                </c:pt>
                <c:pt idx="125">
                  <c:v>9.0440899999999994E-3</c:v>
                </c:pt>
                <c:pt idx="126">
                  <c:v>9.4417900000000003E-3</c:v>
                </c:pt>
                <c:pt idx="127">
                  <c:v>9.8665200000000002E-3</c:v>
                </c:pt>
                <c:pt idx="128">
                  <c:v>1.0320299999999999E-2</c:v>
                </c:pt>
                <c:pt idx="129">
                  <c:v>1.0805199999999999E-2</c:v>
                </c:pt>
                <c:pt idx="130">
                  <c:v>1.13236E-2</c:v>
                </c:pt>
                <c:pt idx="131">
                  <c:v>1.18779E-2</c:v>
                </c:pt>
                <c:pt idx="132">
                  <c:v>1.24709E-2</c:v>
                </c:pt>
                <c:pt idx="133">
                  <c:v>1.31053E-2</c:v>
                </c:pt>
                <c:pt idx="134">
                  <c:v>1.37842E-2</c:v>
                </c:pt>
                <c:pt idx="135">
                  <c:v>1.4511E-2</c:v>
                </c:pt>
                <c:pt idx="136">
                  <c:v>1.5289199999999999E-2</c:v>
                </c:pt>
                <c:pt idx="137">
                  <c:v>1.6122399999999999E-2</c:v>
                </c:pt>
                <c:pt idx="138">
                  <c:v>1.7014999999999999E-2</c:v>
                </c:pt>
                <c:pt idx="139">
                  <c:v>1.79711E-2</c:v>
                </c:pt>
                <c:pt idx="140">
                  <c:v>1.8995499999999998E-2</c:v>
                </c:pt>
                <c:pt idx="141">
                  <c:v>2.0093199999999999E-2</c:v>
                </c:pt>
                <c:pt idx="142">
                  <c:v>2.1269699999999999E-2</c:v>
                </c:pt>
                <c:pt idx="143">
                  <c:v>2.2530700000000001E-2</c:v>
                </c:pt>
                <c:pt idx="144">
                  <c:v>2.3882500000000001E-2</c:v>
                </c:pt>
                <c:pt idx="145">
                  <c:v>2.5331800000000002E-2</c:v>
                </c:pt>
                <c:pt idx="146">
                  <c:v>2.6885599999999999E-2</c:v>
                </c:pt>
                <c:pt idx="147">
                  <c:v>2.8551799999999999E-2</c:v>
                </c:pt>
                <c:pt idx="148">
                  <c:v>3.03386E-2</c:v>
                </c:pt>
                <c:pt idx="149">
                  <c:v>3.22548E-2</c:v>
                </c:pt>
                <c:pt idx="150">
                  <c:v>3.4309899999999997E-2</c:v>
                </c:pt>
                <c:pt idx="151">
                  <c:v>3.6514100000000001E-2</c:v>
                </c:pt>
                <c:pt idx="152">
                  <c:v>3.88784E-2</c:v>
                </c:pt>
                <c:pt idx="153">
                  <c:v>4.1414399999999997E-2</c:v>
                </c:pt>
                <c:pt idx="154">
                  <c:v>4.4134800000000002E-2</c:v>
                </c:pt>
                <c:pt idx="155">
                  <c:v>4.7052900000000002E-2</c:v>
                </c:pt>
                <c:pt idx="156">
                  <c:v>5.0183199999999997E-2</c:v>
                </c:pt>
                <c:pt idx="157">
                  <c:v>5.3541199999999997E-2</c:v>
                </c:pt>
                <c:pt idx="158">
                  <c:v>5.7143399999999997E-2</c:v>
                </c:pt>
                <c:pt idx="159">
                  <c:v>6.1007600000000002E-2</c:v>
                </c:pt>
                <c:pt idx="160">
                  <c:v>6.5152699999999994E-2</c:v>
                </c:pt>
                <c:pt idx="161">
                  <c:v>6.95992E-2</c:v>
                </c:pt>
                <c:pt idx="162">
                  <c:v>7.4368699999999996E-2</c:v>
                </c:pt>
                <c:pt idx="163">
                  <c:v>7.9484600000000002E-2</c:v>
                </c:pt>
                <c:pt idx="164">
                  <c:v>8.4971900000000003E-2</c:v>
                </c:pt>
                <c:pt idx="165">
                  <c:v>9.0857199999999999E-2</c:v>
                </c:pt>
                <c:pt idx="166">
                  <c:v>9.7168900000000002E-2</c:v>
                </c:pt>
                <c:pt idx="167">
                  <c:v>0.103938</c:v>
                </c:pt>
                <c:pt idx="168">
                  <c:v>0.111196</c:v>
                </c:pt>
                <c:pt idx="169">
                  <c:v>0.118979</c:v>
                </c:pt>
                <c:pt idx="170">
                  <c:v>0.12732299999999999</c:v>
                </c:pt>
                <c:pt idx="171">
                  <c:v>0.136268</c:v>
                </c:pt>
                <c:pt idx="172">
                  <c:v>0.14585600000000001</c:v>
                </c:pt>
                <c:pt idx="173">
                  <c:v>0.15613199999999999</c:v>
                </c:pt>
                <c:pt idx="174">
                  <c:v>0.16714499999999999</c:v>
                </c:pt>
                <c:pt idx="175">
                  <c:v>0.17894599999999999</c:v>
                </c:pt>
                <c:pt idx="176">
                  <c:v>0.19158700000000001</c:v>
                </c:pt>
                <c:pt idx="177">
                  <c:v>0.20512900000000001</c:v>
                </c:pt>
                <c:pt idx="178">
                  <c:v>0.21963099999999999</c:v>
                </c:pt>
                <c:pt idx="179">
                  <c:v>0.23515900000000001</c:v>
                </c:pt>
                <c:pt idx="180">
                  <c:v>0.25178299999999998</c:v>
                </c:pt>
                <c:pt idx="181">
                  <c:v>0.26957399999999998</c:v>
                </c:pt>
                <c:pt idx="182">
                  <c:v>0.28861199999999998</c:v>
                </c:pt>
                <c:pt idx="183">
                  <c:v>0.308977</c:v>
                </c:pt>
                <c:pt idx="184">
                  <c:v>0.33075700000000002</c:v>
                </c:pt>
                <c:pt idx="185">
                  <c:v>0.354043</c:v>
                </c:pt>
                <c:pt idx="186">
                  <c:v>0.37893100000000002</c:v>
                </c:pt>
                <c:pt idx="187">
                  <c:v>0.40552199999999999</c:v>
                </c:pt>
                <c:pt idx="188">
                  <c:v>0.433923</c:v>
                </c:pt>
                <c:pt idx="189">
                  <c:v>0.46424599999999999</c:v>
                </c:pt>
                <c:pt idx="190">
                  <c:v>0.49660700000000002</c:v>
                </c:pt>
                <c:pt idx="191">
                  <c:v>0.53112899999999996</c:v>
                </c:pt>
                <c:pt idx="192">
                  <c:v>0.56793899999999997</c:v>
                </c:pt>
                <c:pt idx="193">
                  <c:v>0.60716899999999996</c:v>
                </c:pt>
                <c:pt idx="194">
                  <c:v>0.64895800000000003</c:v>
                </c:pt>
                <c:pt idx="195">
                  <c:v>0.69344799999999995</c:v>
                </c:pt>
                <c:pt idx="196">
                  <c:v>0.74078599999999994</c:v>
                </c:pt>
                <c:pt idx="197">
                  <c:v>0.79112499999999997</c:v>
                </c:pt>
                <c:pt idx="198">
                  <c:v>0.84462199999999998</c:v>
                </c:pt>
                <c:pt idx="199">
                  <c:v>0.90143499999999999</c:v>
                </c:pt>
                <c:pt idx="200">
                  <c:v>0.96172800000000003</c:v>
                </c:pt>
                <c:pt idx="201">
                  <c:v>1.0256700000000001</c:v>
                </c:pt>
                <c:pt idx="202">
                  <c:v>1.0934200000000001</c:v>
                </c:pt>
                <c:pt idx="203">
                  <c:v>1.16516</c:v>
                </c:pt>
                <c:pt idx="204">
                  <c:v>1.24105</c:v>
                </c:pt>
                <c:pt idx="205">
                  <c:v>1.3212699999999999</c:v>
                </c:pt>
                <c:pt idx="206">
                  <c:v>1.40598</c:v>
                </c:pt>
                <c:pt idx="207">
                  <c:v>1.49535</c:v>
                </c:pt>
                <c:pt idx="208">
                  <c:v>1.58955</c:v>
                </c:pt>
                <c:pt idx="209">
                  <c:v>1.6887300000000001</c:v>
                </c:pt>
                <c:pt idx="210">
                  <c:v>1.79305</c:v>
                </c:pt>
                <c:pt idx="211">
                  <c:v>1.90265</c:v>
                </c:pt>
                <c:pt idx="212">
                  <c:v>2.0176799999999999</c:v>
                </c:pt>
                <c:pt idx="213">
                  <c:v>2.1382699999999999</c:v>
                </c:pt>
                <c:pt idx="214">
                  <c:v>2.2645300000000002</c:v>
                </c:pt>
                <c:pt idx="215">
                  <c:v>2.3965900000000002</c:v>
                </c:pt>
                <c:pt idx="216">
                  <c:v>2.5345300000000002</c:v>
                </c:pt>
                <c:pt idx="217">
                  <c:v>2.6784500000000002</c:v>
                </c:pt>
                <c:pt idx="218">
                  <c:v>2.8284099999999999</c:v>
                </c:pt>
                <c:pt idx="219">
                  <c:v>2.98447</c:v>
                </c:pt>
                <c:pt idx="220">
                  <c:v>3.1466699999999999</c:v>
                </c:pt>
                <c:pt idx="221">
                  <c:v>3.3150499999999998</c:v>
                </c:pt>
                <c:pt idx="222">
                  <c:v>3.4896099999999999</c:v>
                </c:pt>
                <c:pt idx="223">
                  <c:v>3.6703399999999999</c:v>
                </c:pt>
                <c:pt idx="224">
                  <c:v>3.8572299999999999</c:v>
                </c:pt>
                <c:pt idx="225">
                  <c:v>4.0502399999999996</c:v>
                </c:pt>
                <c:pt idx="226">
                  <c:v>4.2493100000000004</c:v>
                </c:pt>
                <c:pt idx="227">
                  <c:v>4.4543900000000001</c:v>
                </c:pt>
                <c:pt idx="228">
                  <c:v>4.6653900000000004</c:v>
                </c:pt>
                <c:pt idx="229">
                  <c:v>4.8822200000000002</c:v>
                </c:pt>
                <c:pt idx="230">
                  <c:v>5.1047799999999999</c:v>
                </c:pt>
                <c:pt idx="231">
                  <c:v>5.3329300000000002</c:v>
                </c:pt>
                <c:pt idx="232">
                  <c:v>5.5665699999999996</c:v>
                </c:pt>
                <c:pt idx="233">
                  <c:v>5.8055500000000002</c:v>
                </c:pt>
                <c:pt idx="234">
                  <c:v>6.0497199999999998</c:v>
                </c:pt>
                <c:pt idx="235">
                  <c:v>6.29894</c:v>
                </c:pt>
                <c:pt idx="236">
                  <c:v>6.5530400000000002</c:v>
                </c:pt>
                <c:pt idx="237">
                  <c:v>6.8118699999999999</c:v>
                </c:pt>
                <c:pt idx="238">
                  <c:v>7.0752600000000001</c:v>
                </c:pt>
                <c:pt idx="239">
                  <c:v>7.3430400000000002</c:v>
                </c:pt>
                <c:pt idx="240">
                  <c:v>7.6150399999999996</c:v>
                </c:pt>
                <c:pt idx="241">
                  <c:v>7.8910900000000002</c:v>
                </c:pt>
                <c:pt idx="242">
                  <c:v>8.1710200000000004</c:v>
                </c:pt>
                <c:pt idx="243">
                  <c:v>8.4546600000000005</c:v>
                </c:pt>
                <c:pt idx="244">
                  <c:v>8.7418399999999998</c:v>
                </c:pt>
                <c:pt idx="245">
                  <c:v>9.0324100000000005</c:v>
                </c:pt>
                <c:pt idx="246">
                  <c:v>9.3261900000000004</c:v>
                </c:pt>
                <c:pt idx="247">
                  <c:v>9.62303</c:v>
                </c:pt>
                <c:pt idx="248">
                  <c:v>9.9227900000000009</c:v>
                </c:pt>
                <c:pt idx="249">
                  <c:v>10.225300000000001</c:v>
                </c:pt>
                <c:pt idx="250">
                  <c:v>10.5304</c:v>
                </c:pt>
                <c:pt idx="251">
                  <c:v>10.837999999999999</c:v>
                </c:pt>
                <c:pt idx="252">
                  <c:v>11.148</c:v>
                </c:pt>
                <c:pt idx="253">
                  <c:v>11.460100000000001</c:v>
                </c:pt>
                <c:pt idx="254">
                  <c:v>11.7743</c:v>
                </c:pt>
                <c:pt idx="255">
                  <c:v>12.0905</c:v>
                </c:pt>
                <c:pt idx="256">
                  <c:v>12.4086</c:v>
                </c:pt>
                <c:pt idx="257">
                  <c:v>12.728400000000001</c:v>
                </c:pt>
                <c:pt idx="258">
                  <c:v>13.049799999999999</c:v>
                </c:pt>
                <c:pt idx="259">
                  <c:v>13.3728</c:v>
                </c:pt>
                <c:pt idx="260">
                  <c:v>13.6972</c:v>
                </c:pt>
                <c:pt idx="261">
                  <c:v>14.023</c:v>
                </c:pt>
                <c:pt idx="262">
                  <c:v>14.350099999999999</c:v>
                </c:pt>
                <c:pt idx="263">
                  <c:v>14.6783</c:v>
                </c:pt>
                <c:pt idx="264">
                  <c:v>15.0077</c:v>
                </c:pt>
                <c:pt idx="265">
                  <c:v>15.338200000000001</c:v>
                </c:pt>
                <c:pt idx="266">
                  <c:v>15.669600000000001</c:v>
                </c:pt>
                <c:pt idx="267">
                  <c:v>16.001999999999999</c:v>
                </c:pt>
                <c:pt idx="268">
                  <c:v>16.3352</c:v>
                </c:pt>
                <c:pt idx="269">
                  <c:v>16.6692</c:v>
                </c:pt>
                <c:pt idx="270">
                  <c:v>17.004000000000001</c:v>
                </c:pt>
                <c:pt idx="271">
                  <c:v>17.339500000000001</c:v>
                </c:pt>
                <c:pt idx="272">
                  <c:v>17.675599999999999</c:v>
                </c:pt>
              </c:numCache>
            </c:numRef>
          </c:yVal>
          <c:smooth val="0"/>
          <c:extLst>
            <c:ext xmlns:c16="http://schemas.microsoft.com/office/drawing/2014/chart" uri="{C3380CC4-5D6E-409C-BE32-E72D297353CC}">
              <c16:uniqueId val="{00000001-8122-49D8-B607-2A8CE1E28C90}"/>
            </c:ext>
          </c:extLst>
        </c:ser>
        <c:dLbls>
          <c:showLegendKey val="0"/>
          <c:showVal val="0"/>
          <c:showCatName val="0"/>
          <c:showSerName val="0"/>
          <c:showPercent val="0"/>
          <c:showBubbleSize val="0"/>
        </c:dLbls>
        <c:axId val="261696240"/>
        <c:axId val="261696800"/>
      </c:scatterChart>
      <c:valAx>
        <c:axId val="261696240"/>
        <c:scaling>
          <c:orientation val="minMax"/>
          <c:min val="0"/>
        </c:scaling>
        <c:delete val="0"/>
        <c:axPos val="b"/>
        <c:title>
          <c:tx>
            <c:rich>
              <a:bodyPr/>
              <a:lstStyle/>
              <a:p>
                <a:pPr>
                  <a:defRPr sz="1600" b="0" i="0" u="none" strike="noStrike" baseline="0">
                    <a:solidFill>
                      <a:srgbClr val="000000"/>
                    </a:solidFill>
                    <a:latin typeface="+mn-lt"/>
                    <a:ea typeface="Arial"/>
                    <a:cs typeface="Arial"/>
                  </a:defRPr>
                </a:pPr>
                <a:r>
                  <a:rPr lang="en-US" sz="1600" b="0">
                    <a:latin typeface="+mn-lt"/>
                  </a:rPr>
                  <a:t>Ranked Proteins</a:t>
                </a:r>
              </a:p>
            </c:rich>
          </c:tx>
          <c:layout>
            <c:manualLayout>
              <c:xMode val="edge"/>
              <c:yMode val="edge"/>
              <c:x val="0.41999185847706999"/>
              <c:y val="0.9301886792452830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mn-lt"/>
                <a:ea typeface="Arial"/>
                <a:cs typeface="Arial"/>
              </a:defRPr>
            </a:pPr>
            <a:endParaRPr lang="es-ES"/>
          </a:p>
        </c:txPr>
        <c:crossAx val="261696800"/>
        <c:crosses val="autoZero"/>
        <c:crossBetween val="midCat"/>
      </c:valAx>
      <c:valAx>
        <c:axId val="261696800"/>
        <c:scaling>
          <c:orientation val="minMax"/>
        </c:scaling>
        <c:delete val="0"/>
        <c:axPos val="l"/>
        <c:title>
          <c:tx>
            <c:rich>
              <a:bodyPr/>
              <a:lstStyle/>
              <a:p>
                <a:pPr>
                  <a:defRPr sz="1600" b="0" i="0" u="none" strike="noStrike" baseline="0">
                    <a:solidFill>
                      <a:srgbClr val="000000"/>
                    </a:solidFill>
                    <a:latin typeface="+mn-lt"/>
                    <a:ea typeface="Arial"/>
                    <a:cs typeface="Arial"/>
                  </a:defRPr>
                </a:pPr>
                <a:r>
                  <a:rPr lang="en-US" sz="1600" b="0">
                    <a:latin typeface="+mn-lt"/>
                  </a:rPr>
                  <a:t>Cumulative Reverse  </a:t>
                </a:r>
              </a:p>
            </c:rich>
          </c:tx>
          <c:layout>
            <c:manualLayout>
              <c:xMode val="edge"/>
              <c:yMode val="edge"/>
              <c:x val="7.4043548294780905E-3"/>
              <c:y val="0.2964189397223088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mn-lt"/>
                <a:ea typeface="Arial"/>
                <a:cs typeface="Arial"/>
              </a:defRPr>
            </a:pPr>
            <a:endParaRPr lang="es-ES"/>
          </a:p>
        </c:txPr>
        <c:crossAx val="261696240"/>
        <c:crosses val="autoZero"/>
        <c:crossBetween val="midCat"/>
      </c:valAx>
      <c:spPr>
        <a:solidFill>
          <a:srgbClr val="FFFFFF"/>
        </a:solidFill>
        <a:ln w="12700">
          <a:solidFill>
            <a:srgbClr val="808080"/>
          </a:solidFill>
          <a:prstDash val="solid"/>
        </a:ln>
      </c:spPr>
    </c:plotArea>
    <c:legend>
      <c:legendPos val="r"/>
      <c:layout>
        <c:manualLayout>
          <c:xMode val="edge"/>
          <c:yMode val="edge"/>
          <c:x val="0.18130324153962338"/>
          <c:y val="0.20566037735849071"/>
          <c:w val="0.12039668383490552"/>
          <c:h val="0.13207547169811318"/>
        </c:manualLayout>
      </c:layout>
      <c:overlay val="0"/>
      <c:spPr>
        <a:solidFill>
          <a:srgbClr val="FFFFFF"/>
        </a:solidFill>
        <a:ln w="3175">
          <a:solidFill>
            <a:srgbClr val="000000"/>
          </a:solidFill>
          <a:prstDash val="solid"/>
        </a:ln>
      </c:spPr>
      <c:txPr>
        <a:bodyPr/>
        <a:lstStyle/>
        <a:p>
          <a:pPr>
            <a:defRPr sz="1200" b="0" i="0" u="none" strike="noStrike" baseline="0">
              <a:solidFill>
                <a:srgbClr val="000000"/>
              </a:solidFill>
              <a:latin typeface="+mn-lt"/>
              <a:ea typeface="Arial"/>
              <a:cs typeface="Arial"/>
            </a:defRPr>
          </a:pPr>
          <a:endParaRPr lang="es-ES"/>
        </a:p>
      </c:txPr>
    </c:legend>
    <c:plotVisOnly val="1"/>
    <c:dispBlanksAs val="gap"/>
    <c:showDLblsOverMax val="0"/>
  </c:chart>
  <c:spPr>
    <a:solidFill>
      <a:srgbClr val="FFFFFF"/>
    </a:solidFill>
    <a:ln w="3175">
      <a:noFill/>
      <a:prstDash val="solid"/>
    </a:ln>
  </c:spPr>
  <c:txPr>
    <a:bodyPr/>
    <a:lstStyle/>
    <a:p>
      <a:pPr>
        <a:defRPr sz="1450" b="0" i="0" u="none" strike="noStrike" baseline="0">
          <a:solidFill>
            <a:srgbClr val="000000"/>
          </a:solidFill>
          <a:latin typeface="Arial"/>
          <a:ea typeface="Arial"/>
          <a:cs typeface="Arial"/>
        </a:defRPr>
      </a:pPr>
      <a:endParaRPr lang="es-ES"/>
    </a:p>
  </c:txPr>
  <c:printSettings>
    <c:headerFooter alignWithMargins="0"/>
    <c:pageMargins b="1" l="0.75000000000000255" r="0.75000000000000255"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0" i="0" u="none" strike="noStrike" baseline="0">
                <a:solidFill>
                  <a:srgbClr val="000000"/>
                </a:solidFill>
                <a:latin typeface="+mn-lt"/>
                <a:ea typeface="Arial"/>
                <a:cs typeface="Arial"/>
              </a:defRPr>
            </a:pPr>
            <a:r>
              <a:rPr lang="en-US" sz="1800" b="0">
                <a:latin typeface="+mn-lt"/>
              </a:rPr>
              <a:t>Estimated False Discovery Rates</a:t>
            </a:r>
          </a:p>
        </c:rich>
      </c:tx>
      <c:layout>
        <c:manualLayout>
          <c:xMode val="edge"/>
          <c:yMode val="edge"/>
          <c:x val="0.28308267067934639"/>
          <c:y val="1.5486794585521275E-2"/>
        </c:manualLayout>
      </c:layout>
      <c:overlay val="0"/>
      <c:spPr>
        <a:noFill/>
        <a:ln w="25400">
          <a:noFill/>
        </a:ln>
      </c:spPr>
    </c:title>
    <c:autoTitleDeleted val="0"/>
    <c:plotArea>
      <c:layout>
        <c:manualLayout>
          <c:layoutTarget val="inner"/>
          <c:xMode val="edge"/>
          <c:yMode val="edge"/>
          <c:x val="0.14808374966292479"/>
          <c:y val="0.1084070796460177"/>
          <c:w val="0.81707386578719254"/>
          <c:h val="0.73525073746312974"/>
        </c:manualLayout>
      </c:layout>
      <c:scatterChart>
        <c:scatterStyle val="lineMarker"/>
        <c:varyColors val="0"/>
        <c:ser>
          <c:idx val="0"/>
          <c:order val="0"/>
          <c:tx>
            <c:v>Global FDR</c:v>
          </c:tx>
          <c:spPr>
            <a:ln w="38100">
              <a:solidFill>
                <a:srgbClr val="C0504D">
                  <a:alpha val="77000"/>
                </a:srgbClr>
              </a:solidFill>
              <a:prstDash val="solid"/>
            </a:ln>
          </c:spPr>
          <c:marker>
            <c:symbol val="none"/>
          </c:marker>
          <c:xVal>
            <c:numRef>
              <c:f>'Protein Level Data'!Obs_Total</c:f>
              <c:numCache>
                <c:formatCode>General</c:formatCode>
                <c:ptCount val="212"/>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67</c:v>
                </c:pt>
                <c:pt idx="66">
                  <c:v>68</c:v>
                </c:pt>
                <c:pt idx="67">
                  <c:v>69</c:v>
                </c:pt>
                <c:pt idx="68">
                  <c:v>70</c:v>
                </c:pt>
                <c:pt idx="69">
                  <c:v>71</c:v>
                </c:pt>
                <c:pt idx="70">
                  <c:v>72</c:v>
                </c:pt>
                <c:pt idx="71">
                  <c:v>73</c:v>
                </c:pt>
                <c:pt idx="72">
                  <c:v>74</c:v>
                </c:pt>
                <c:pt idx="73">
                  <c:v>75</c:v>
                </c:pt>
                <c:pt idx="74">
                  <c:v>76</c:v>
                </c:pt>
                <c:pt idx="75">
                  <c:v>77</c:v>
                </c:pt>
                <c:pt idx="76">
                  <c:v>78</c:v>
                </c:pt>
                <c:pt idx="77">
                  <c:v>79</c:v>
                </c:pt>
                <c:pt idx="78">
                  <c:v>80</c:v>
                </c:pt>
                <c:pt idx="79">
                  <c:v>81</c:v>
                </c:pt>
                <c:pt idx="80">
                  <c:v>82</c:v>
                </c:pt>
                <c:pt idx="81">
                  <c:v>83</c:v>
                </c:pt>
                <c:pt idx="82">
                  <c:v>84</c:v>
                </c:pt>
                <c:pt idx="83">
                  <c:v>86</c:v>
                </c:pt>
                <c:pt idx="84">
                  <c:v>87</c:v>
                </c:pt>
                <c:pt idx="85">
                  <c:v>88</c:v>
                </c:pt>
                <c:pt idx="86">
                  <c:v>89</c:v>
                </c:pt>
                <c:pt idx="87">
                  <c:v>90</c:v>
                </c:pt>
                <c:pt idx="88">
                  <c:v>91</c:v>
                </c:pt>
                <c:pt idx="89">
                  <c:v>92</c:v>
                </c:pt>
                <c:pt idx="90">
                  <c:v>93</c:v>
                </c:pt>
                <c:pt idx="91">
                  <c:v>94</c:v>
                </c:pt>
                <c:pt idx="92">
                  <c:v>95</c:v>
                </c:pt>
                <c:pt idx="93">
                  <c:v>96</c:v>
                </c:pt>
                <c:pt idx="94">
                  <c:v>97</c:v>
                </c:pt>
                <c:pt idx="95">
                  <c:v>98</c:v>
                </c:pt>
                <c:pt idx="96">
                  <c:v>99</c:v>
                </c:pt>
                <c:pt idx="97">
                  <c:v>100</c:v>
                </c:pt>
                <c:pt idx="98">
                  <c:v>101</c:v>
                </c:pt>
                <c:pt idx="99">
                  <c:v>102</c:v>
                </c:pt>
                <c:pt idx="100">
                  <c:v>109</c:v>
                </c:pt>
                <c:pt idx="101">
                  <c:v>110</c:v>
                </c:pt>
                <c:pt idx="102">
                  <c:v>111</c:v>
                </c:pt>
                <c:pt idx="103">
                  <c:v>112</c:v>
                </c:pt>
                <c:pt idx="104">
                  <c:v>114</c:v>
                </c:pt>
                <c:pt idx="105">
                  <c:v>115</c:v>
                </c:pt>
                <c:pt idx="106">
                  <c:v>117</c:v>
                </c:pt>
                <c:pt idx="107">
                  <c:v>118</c:v>
                </c:pt>
                <c:pt idx="108">
                  <c:v>119</c:v>
                </c:pt>
                <c:pt idx="109">
                  <c:v>120</c:v>
                </c:pt>
                <c:pt idx="110">
                  <c:v>121</c:v>
                </c:pt>
                <c:pt idx="111">
                  <c:v>122</c:v>
                </c:pt>
                <c:pt idx="112">
                  <c:v>123</c:v>
                </c:pt>
                <c:pt idx="113">
                  <c:v>124</c:v>
                </c:pt>
                <c:pt idx="114">
                  <c:v>125</c:v>
                </c:pt>
                <c:pt idx="115">
                  <c:v>126</c:v>
                </c:pt>
                <c:pt idx="116">
                  <c:v>127</c:v>
                </c:pt>
                <c:pt idx="117">
                  <c:v>128</c:v>
                </c:pt>
                <c:pt idx="118">
                  <c:v>129</c:v>
                </c:pt>
                <c:pt idx="119">
                  <c:v>130</c:v>
                </c:pt>
                <c:pt idx="120">
                  <c:v>132</c:v>
                </c:pt>
                <c:pt idx="121">
                  <c:v>134</c:v>
                </c:pt>
                <c:pt idx="122">
                  <c:v>135</c:v>
                </c:pt>
                <c:pt idx="123">
                  <c:v>136</c:v>
                </c:pt>
                <c:pt idx="124">
                  <c:v>137</c:v>
                </c:pt>
                <c:pt idx="125">
                  <c:v>138</c:v>
                </c:pt>
                <c:pt idx="126">
                  <c:v>139</c:v>
                </c:pt>
                <c:pt idx="127">
                  <c:v>140</c:v>
                </c:pt>
                <c:pt idx="128">
                  <c:v>141</c:v>
                </c:pt>
                <c:pt idx="129">
                  <c:v>142</c:v>
                </c:pt>
                <c:pt idx="130">
                  <c:v>144</c:v>
                </c:pt>
                <c:pt idx="131">
                  <c:v>145</c:v>
                </c:pt>
                <c:pt idx="132">
                  <c:v>147</c:v>
                </c:pt>
                <c:pt idx="133">
                  <c:v>148</c:v>
                </c:pt>
                <c:pt idx="134">
                  <c:v>149</c:v>
                </c:pt>
                <c:pt idx="135">
                  <c:v>150</c:v>
                </c:pt>
                <c:pt idx="136">
                  <c:v>167</c:v>
                </c:pt>
                <c:pt idx="137">
                  <c:v>168</c:v>
                </c:pt>
                <c:pt idx="138">
                  <c:v>169</c:v>
                </c:pt>
                <c:pt idx="139">
                  <c:v>170</c:v>
                </c:pt>
                <c:pt idx="140">
                  <c:v>171</c:v>
                </c:pt>
                <c:pt idx="141">
                  <c:v>172</c:v>
                </c:pt>
                <c:pt idx="142">
                  <c:v>173</c:v>
                </c:pt>
                <c:pt idx="143">
                  <c:v>174</c:v>
                </c:pt>
                <c:pt idx="144">
                  <c:v>175</c:v>
                </c:pt>
                <c:pt idx="145">
                  <c:v>176</c:v>
                </c:pt>
                <c:pt idx="146">
                  <c:v>177</c:v>
                </c:pt>
                <c:pt idx="147">
                  <c:v>179</c:v>
                </c:pt>
                <c:pt idx="148">
                  <c:v>180</c:v>
                </c:pt>
                <c:pt idx="149">
                  <c:v>181</c:v>
                </c:pt>
                <c:pt idx="150">
                  <c:v>183</c:v>
                </c:pt>
                <c:pt idx="151">
                  <c:v>184</c:v>
                </c:pt>
                <c:pt idx="152">
                  <c:v>185</c:v>
                </c:pt>
                <c:pt idx="153">
                  <c:v>186</c:v>
                </c:pt>
                <c:pt idx="154">
                  <c:v>187</c:v>
                </c:pt>
                <c:pt idx="155">
                  <c:v>188</c:v>
                </c:pt>
                <c:pt idx="156">
                  <c:v>189</c:v>
                </c:pt>
                <c:pt idx="157">
                  <c:v>190</c:v>
                </c:pt>
                <c:pt idx="158">
                  <c:v>192</c:v>
                </c:pt>
                <c:pt idx="159">
                  <c:v>193</c:v>
                </c:pt>
                <c:pt idx="160">
                  <c:v>195</c:v>
                </c:pt>
                <c:pt idx="161">
                  <c:v>196</c:v>
                </c:pt>
                <c:pt idx="162">
                  <c:v>197</c:v>
                </c:pt>
                <c:pt idx="163">
                  <c:v>199</c:v>
                </c:pt>
                <c:pt idx="164">
                  <c:v>200</c:v>
                </c:pt>
                <c:pt idx="165">
                  <c:v>201</c:v>
                </c:pt>
                <c:pt idx="166">
                  <c:v>202</c:v>
                </c:pt>
                <c:pt idx="167">
                  <c:v>203</c:v>
                </c:pt>
                <c:pt idx="168">
                  <c:v>205</c:v>
                </c:pt>
                <c:pt idx="169">
                  <c:v>206</c:v>
                </c:pt>
                <c:pt idx="170">
                  <c:v>207</c:v>
                </c:pt>
                <c:pt idx="171">
                  <c:v>208</c:v>
                </c:pt>
                <c:pt idx="172">
                  <c:v>209</c:v>
                </c:pt>
                <c:pt idx="173">
                  <c:v>211</c:v>
                </c:pt>
                <c:pt idx="174">
                  <c:v>212</c:v>
                </c:pt>
                <c:pt idx="175">
                  <c:v>214</c:v>
                </c:pt>
                <c:pt idx="176">
                  <c:v>215</c:v>
                </c:pt>
                <c:pt idx="177">
                  <c:v>216</c:v>
                </c:pt>
                <c:pt idx="178">
                  <c:v>217</c:v>
                </c:pt>
                <c:pt idx="179">
                  <c:v>218</c:v>
                </c:pt>
                <c:pt idx="180">
                  <c:v>219</c:v>
                </c:pt>
                <c:pt idx="181">
                  <c:v>220</c:v>
                </c:pt>
                <c:pt idx="182">
                  <c:v>222</c:v>
                </c:pt>
                <c:pt idx="183">
                  <c:v>224</c:v>
                </c:pt>
                <c:pt idx="184">
                  <c:v>225</c:v>
                </c:pt>
                <c:pt idx="185">
                  <c:v>226</c:v>
                </c:pt>
                <c:pt idx="186">
                  <c:v>227</c:v>
                </c:pt>
                <c:pt idx="187">
                  <c:v>228</c:v>
                </c:pt>
                <c:pt idx="188">
                  <c:v>229</c:v>
                </c:pt>
                <c:pt idx="189">
                  <c:v>230</c:v>
                </c:pt>
                <c:pt idx="190">
                  <c:v>231</c:v>
                </c:pt>
                <c:pt idx="191">
                  <c:v>232</c:v>
                </c:pt>
                <c:pt idx="192">
                  <c:v>234</c:v>
                </c:pt>
                <c:pt idx="193">
                  <c:v>236</c:v>
                </c:pt>
                <c:pt idx="194">
                  <c:v>237</c:v>
                </c:pt>
                <c:pt idx="195">
                  <c:v>238</c:v>
                </c:pt>
                <c:pt idx="196">
                  <c:v>239</c:v>
                </c:pt>
                <c:pt idx="197">
                  <c:v>240</c:v>
                </c:pt>
                <c:pt idx="198">
                  <c:v>241</c:v>
                </c:pt>
                <c:pt idx="199">
                  <c:v>243</c:v>
                </c:pt>
                <c:pt idx="200">
                  <c:v>244</c:v>
                </c:pt>
                <c:pt idx="201">
                  <c:v>245</c:v>
                </c:pt>
                <c:pt idx="202">
                  <c:v>248</c:v>
                </c:pt>
                <c:pt idx="203">
                  <c:v>249</c:v>
                </c:pt>
                <c:pt idx="204">
                  <c:v>250</c:v>
                </c:pt>
                <c:pt idx="205">
                  <c:v>252</c:v>
                </c:pt>
                <c:pt idx="206">
                  <c:v>253</c:v>
                </c:pt>
                <c:pt idx="207">
                  <c:v>255</c:v>
                </c:pt>
                <c:pt idx="208">
                  <c:v>257</c:v>
                </c:pt>
                <c:pt idx="209">
                  <c:v>260</c:v>
                </c:pt>
                <c:pt idx="210">
                  <c:v>265</c:v>
                </c:pt>
                <c:pt idx="211">
                  <c:v>268</c:v>
                </c:pt>
              </c:numCache>
            </c:numRef>
          </c:xVal>
          <c:yVal>
            <c:numRef>
              <c:f>'Protein Level Data'!Simple_GlobalFDR</c:f>
              <c:numCache>
                <c:formatCode>0.0000%</c:formatCode>
                <c:ptCount val="21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0</c:v>
                </c:pt>
                <c:pt idx="25" formatCode="General">
                  <c:v>0</c:v>
                </c:pt>
                <c:pt idx="26" formatCode="General">
                  <c:v>0</c:v>
                </c:pt>
                <c:pt idx="27" formatCode="General">
                  <c:v>0</c:v>
                </c:pt>
                <c:pt idx="28" formatCode="General">
                  <c:v>0</c:v>
                </c:pt>
                <c:pt idx="29" formatCode="General">
                  <c:v>0</c:v>
                </c:pt>
                <c:pt idx="30" formatCode="General">
                  <c:v>0</c:v>
                </c:pt>
                <c:pt idx="31" formatCode="General">
                  <c:v>0</c:v>
                </c:pt>
                <c:pt idx="32" formatCode="General">
                  <c:v>0</c:v>
                </c:pt>
                <c:pt idx="33" formatCode="General">
                  <c:v>0</c:v>
                </c:pt>
                <c:pt idx="34" formatCode="General">
                  <c:v>0</c:v>
                </c:pt>
                <c:pt idx="35" formatCode="General">
                  <c:v>0</c:v>
                </c:pt>
                <c:pt idx="36" formatCode="General">
                  <c:v>0</c:v>
                </c:pt>
                <c:pt idx="37" formatCode="General">
                  <c:v>0</c:v>
                </c:pt>
                <c:pt idx="38" formatCode="General">
                  <c:v>0</c:v>
                </c:pt>
                <c:pt idx="39" formatCode="General">
                  <c:v>0</c:v>
                </c:pt>
                <c:pt idx="40" formatCode="General">
                  <c:v>0</c:v>
                </c:pt>
                <c:pt idx="41" formatCode="General">
                  <c:v>0</c:v>
                </c:pt>
                <c:pt idx="42" formatCode="General">
                  <c:v>0</c:v>
                </c:pt>
                <c:pt idx="43" formatCode="General">
                  <c:v>0</c:v>
                </c:pt>
                <c:pt idx="44" formatCode="General">
                  <c:v>0</c:v>
                </c:pt>
                <c:pt idx="45" formatCode="General">
                  <c:v>0</c:v>
                </c:pt>
                <c:pt idx="46" formatCode="General">
                  <c:v>0</c:v>
                </c:pt>
                <c:pt idx="47" formatCode="General">
                  <c:v>0</c:v>
                </c:pt>
                <c:pt idx="48" formatCode="General">
                  <c:v>0</c:v>
                </c:pt>
                <c:pt idx="49" formatCode="General">
                  <c:v>0</c:v>
                </c:pt>
                <c:pt idx="50" formatCode="General">
                  <c:v>0</c:v>
                </c:pt>
                <c:pt idx="51" formatCode="General">
                  <c:v>0</c:v>
                </c:pt>
                <c:pt idx="52" formatCode="General">
                  <c:v>0</c:v>
                </c:pt>
                <c:pt idx="53" formatCode="General">
                  <c:v>0</c:v>
                </c:pt>
                <c:pt idx="54" formatCode="General">
                  <c:v>0</c:v>
                </c:pt>
                <c:pt idx="55" formatCode="General">
                  <c:v>0</c:v>
                </c:pt>
                <c:pt idx="56" formatCode="General">
                  <c:v>0</c:v>
                </c:pt>
                <c:pt idx="57" formatCode="General">
                  <c:v>0</c:v>
                </c:pt>
                <c:pt idx="58" formatCode="General">
                  <c:v>0</c:v>
                </c:pt>
                <c:pt idx="59" formatCode="General">
                  <c:v>0</c:v>
                </c:pt>
                <c:pt idx="60" formatCode="General">
                  <c:v>0</c:v>
                </c:pt>
                <c:pt idx="61" formatCode="General">
                  <c:v>0</c:v>
                </c:pt>
                <c:pt idx="62" formatCode="General">
                  <c:v>0</c:v>
                </c:pt>
                <c:pt idx="63" formatCode="General">
                  <c:v>0</c:v>
                </c:pt>
                <c:pt idx="64" formatCode="General">
                  <c:v>0</c:v>
                </c:pt>
                <c:pt idx="65" formatCode="General">
                  <c:v>0</c:v>
                </c:pt>
                <c:pt idx="66" formatCode="General">
                  <c:v>0</c:v>
                </c:pt>
                <c:pt idx="67" formatCode="General">
                  <c:v>0</c:v>
                </c:pt>
                <c:pt idx="68" formatCode="General">
                  <c:v>0</c:v>
                </c:pt>
                <c:pt idx="69" formatCode="General">
                  <c:v>0</c:v>
                </c:pt>
                <c:pt idx="70" formatCode="General">
                  <c:v>0</c:v>
                </c:pt>
                <c:pt idx="71" formatCode="General">
                  <c:v>0</c:v>
                </c:pt>
                <c:pt idx="72" formatCode="General">
                  <c:v>0</c:v>
                </c:pt>
                <c:pt idx="73" formatCode="General">
                  <c:v>0</c:v>
                </c:pt>
                <c:pt idx="74" formatCode="General">
                  <c:v>0</c:v>
                </c:pt>
                <c:pt idx="75" formatCode="General">
                  <c:v>0</c:v>
                </c:pt>
                <c:pt idx="76" formatCode="General">
                  <c:v>0</c:v>
                </c:pt>
                <c:pt idx="77" formatCode="General">
                  <c:v>0</c:v>
                </c:pt>
                <c:pt idx="78" formatCode="General">
                  <c:v>0</c:v>
                </c:pt>
                <c:pt idx="79" formatCode="General">
                  <c:v>0</c:v>
                </c:pt>
                <c:pt idx="80" formatCode="General">
                  <c:v>0</c:v>
                </c:pt>
                <c:pt idx="81" formatCode="General">
                  <c:v>0</c:v>
                </c:pt>
                <c:pt idx="82" formatCode="General">
                  <c:v>0</c:v>
                </c:pt>
                <c:pt idx="83" formatCode="General">
                  <c:v>0</c:v>
                </c:pt>
                <c:pt idx="84" formatCode="General">
                  <c:v>0</c:v>
                </c:pt>
                <c:pt idx="85" formatCode="General">
                  <c:v>0</c:v>
                </c:pt>
                <c:pt idx="86" formatCode="General">
                  <c:v>0</c:v>
                </c:pt>
                <c:pt idx="87" formatCode="General">
                  <c:v>0</c:v>
                </c:pt>
                <c:pt idx="88" formatCode="General">
                  <c:v>0</c:v>
                </c:pt>
                <c:pt idx="89" formatCode="General">
                  <c:v>0</c:v>
                </c:pt>
                <c:pt idx="90" formatCode="General">
                  <c:v>0</c:v>
                </c:pt>
                <c:pt idx="91" formatCode="General">
                  <c:v>0</c:v>
                </c:pt>
                <c:pt idx="92" formatCode="General">
                  <c:v>0</c:v>
                </c:pt>
                <c:pt idx="93" formatCode="General">
                  <c:v>0</c:v>
                </c:pt>
                <c:pt idx="94" formatCode="General">
                  <c:v>0</c:v>
                </c:pt>
                <c:pt idx="95" formatCode="General">
                  <c:v>0</c:v>
                </c:pt>
                <c:pt idx="96" formatCode="General">
                  <c:v>0</c:v>
                </c:pt>
                <c:pt idx="97" formatCode="General">
                  <c:v>0</c:v>
                </c:pt>
                <c:pt idx="98" formatCode="General">
                  <c:v>0</c:v>
                </c:pt>
                <c:pt idx="99" formatCode="General">
                  <c:v>0</c:v>
                </c:pt>
                <c:pt idx="100" formatCode="General">
                  <c:v>0</c:v>
                </c:pt>
                <c:pt idx="101" formatCode="General">
                  <c:v>0</c:v>
                </c:pt>
                <c:pt idx="102" formatCode="General">
                  <c:v>0</c:v>
                </c:pt>
                <c:pt idx="103" formatCode="General">
                  <c:v>0</c:v>
                </c:pt>
                <c:pt idx="104" formatCode="General">
                  <c:v>0</c:v>
                </c:pt>
                <c:pt idx="105" formatCode="General">
                  <c:v>0</c:v>
                </c:pt>
                <c:pt idx="106" formatCode="General">
                  <c:v>0</c:v>
                </c:pt>
                <c:pt idx="107" formatCode="General">
                  <c:v>0</c:v>
                </c:pt>
                <c:pt idx="108" formatCode="General">
                  <c:v>0</c:v>
                </c:pt>
                <c:pt idx="109" formatCode="General">
                  <c:v>0</c:v>
                </c:pt>
                <c:pt idx="110" formatCode="General">
                  <c:v>0</c:v>
                </c:pt>
                <c:pt idx="111" formatCode="General">
                  <c:v>0</c:v>
                </c:pt>
                <c:pt idx="112" formatCode="General">
                  <c:v>0</c:v>
                </c:pt>
                <c:pt idx="113" formatCode="General">
                  <c:v>0</c:v>
                </c:pt>
                <c:pt idx="114" formatCode="General">
                  <c:v>0</c:v>
                </c:pt>
                <c:pt idx="115" formatCode="General">
                  <c:v>0</c:v>
                </c:pt>
                <c:pt idx="116" formatCode="General">
                  <c:v>0</c:v>
                </c:pt>
                <c:pt idx="117" formatCode="General">
                  <c:v>0</c:v>
                </c:pt>
                <c:pt idx="118" formatCode="General">
                  <c:v>0</c:v>
                </c:pt>
                <c:pt idx="119" formatCode="General">
                  <c:v>0</c:v>
                </c:pt>
                <c:pt idx="120" formatCode="General">
                  <c:v>0</c:v>
                </c:pt>
                <c:pt idx="121" formatCode="General">
                  <c:v>0</c:v>
                </c:pt>
                <c:pt idx="122" formatCode="General">
                  <c:v>0</c:v>
                </c:pt>
                <c:pt idx="123" formatCode="General">
                  <c:v>0</c:v>
                </c:pt>
                <c:pt idx="124" formatCode="General">
                  <c:v>0</c:v>
                </c:pt>
                <c:pt idx="125" formatCode="General">
                  <c:v>0</c:v>
                </c:pt>
                <c:pt idx="126" formatCode="General">
                  <c:v>0</c:v>
                </c:pt>
                <c:pt idx="127" formatCode="General">
                  <c:v>0</c:v>
                </c:pt>
                <c:pt idx="128" formatCode="General">
                  <c:v>0</c:v>
                </c:pt>
                <c:pt idx="129" formatCode="General">
                  <c:v>0</c:v>
                </c:pt>
                <c:pt idx="130" formatCode="General">
                  <c:v>0</c:v>
                </c:pt>
                <c:pt idx="131" formatCode="General">
                  <c:v>0</c:v>
                </c:pt>
                <c:pt idx="132" formatCode="General">
                  <c:v>0</c:v>
                </c:pt>
                <c:pt idx="133" formatCode="General">
                  <c:v>0</c:v>
                </c:pt>
                <c:pt idx="134" formatCode="General">
                  <c:v>0</c:v>
                </c:pt>
                <c:pt idx="135" formatCode="General">
                  <c:v>0</c:v>
                </c:pt>
                <c:pt idx="136" formatCode="General">
                  <c:v>0</c:v>
                </c:pt>
                <c:pt idx="137" formatCode="General">
                  <c:v>0</c:v>
                </c:pt>
                <c:pt idx="138" formatCode="General">
                  <c:v>0</c:v>
                </c:pt>
                <c:pt idx="139" formatCode="General">
                  <c:v>0</c:v>
                </c:pt>
                <c:pt idx="140" formatCode="General">
                  <c:v>0</c:v>
                </c:pt>
                <c:pt idx="141" formatCode="General">
                  <c:v>0</c:v>
                </c:pt>
                <c:pt idx="142" formatCode="General">
                  <c:v>0</c:v>
                </c:pt>
                <c:pt idx="143" formatCode="General">
                  <c:v>0</c:v>
                </c:pt>
                <c:pt idx="144" formatCode="General">
                  <c:v>0</c:v>
                </c:pt>
                <c:pt idx="145" formatCode="General">
                  <c:v>0</c:v>
                </c:pt>
                <c:pt idx="146" formatCode="General">
                  <c:v>0</c:v>
                </c:pt>
                <c:pt idx="147" formatCode="General">
                  <c:v>0</c:v>
                </c:pt>
                <c:pt idx="148" formatCode="General">
                  <c:v>0</c:v>
                </c:pt>
                <c:pt idx="149" formatCode="General">
                  <c:v>0</c:v>
                </c:pt>
                <c:pt idx="150" formatCode="General">
                  <c:v>0</c:v>
                </c:pt>
                <c:pt idx="151" formatCode="General">
                  <c:v>0</c:v>
                </c:pt>
                <c:pt idx="152" formatCode="General">
                  <c:v>1.0810800000000001E-2</c:v>
                </c:pt>
                <c:pt idx="153" formatCode="General">
                  <c:v>1.07527E-2</c:v>
                </c:pt>
                <c:pt idx="154" formatCode="General">
                  <c:v>1.06952E-2</c:v>
                </c:pt>
                <c:pt idx="155" formatCode="General">
                  <c:v>1.06383E-2</c:v>
                </c:pt>
                <c:pt idx="156" formatCode="General">
                  <c:v>1.0581999999999999E-2</c:v>
                </c:pt>
                <c:pt idx="157" formatCode="General">
                  <c:v>1.0526300000000001E-2</c:v>
                </c:pt>
                <c:pt idx="158" formatCode="General">
                  <c:v>1.0416699999999999E-2</c:v>
                </c:pt>
                <c:pt idx="159" formatCode="General">
                  <c:v>1.0362700000000001E-2</c:v>
                </c:pt>
                <c:pt idx="160" formatCode="General">
                  <c:v>1.0256400000000001E-2</c:v>
                </c:pt>
                <c:pt idx="161" formatCode="General">
                  <c:v>1.0204100000000001E-2</c:v>
                </c:pt>
                <c:pt idx="162" formatCode="General">
                  <c:v>1.01523E-2</c:v>
                </c:pt>
                <c:pt idx="163" formatCode="General">
                  <c:v>1.00503E-2</c:v>
                </c:pt>
                <c:pt idx="164" formatCode="General">
                  <c:v>0.01</c:v>
                </c:pt>
                <c:pt idx="165" formatCode="General">
                  <c:v>1.9900500000000002E-2</c:v>
                </c:pt>
                <c:pt idx="166" formatCode="General">
                  <c:v>1.9802E-2</c:v>
                </c:pt>
                <c:pt idx="167" formatCode="General">
                  <c:v>1.97044E-2</c:v>
                </c:pt>
                <c:pt idx="168" formatCode="General">
                  <c:v>1.95122E-2</c:v>
                </c:pt>
                <c:pt idx="169" formatCode="General">
                  <c:v>1.9417500000000001E-2</c:v>
                </c:pt>
                <c:pt idx="170" formatCode="General">
                  <c:v>1.9323699999999999E-2</c:v>
                </c:pt>
                <c:pt idx="171" formatCode="General">
                  <c:v>2.8846199999999999E-2</c:v>
                </c:pt>
                <c:pt idx="172" formatCode="General">
                  <c:v>2.87081E-2</c:v>
                </c:pt>
                <c:pt idx="173" formatCode="General">
                  <c:v>2.8435999999999999E-2</c:v>
                </c:pt>
                <c:pt idx="174" formatCode="General">
                  <c:v>2.8301900000000001E-2</c:v>
                </c:pt>
                <c:pt idx="175" formatCode="General">
                  <c:v>2.8037400000000001E-2</c:v>
                </c:pt>
                <c:pt idx="176" formatCode="General">
                  <c:v>2.7907000000000001E-2</c:v>
                </c:pt>
                <c:pt idx="177" formatCode="General">
                  <c:v>2.7777799999999998E-2</c:v>
                </c:pt>
                <c:pt idx="178" formatCode="General">
                  <c:v>2.7649799999999999E-2</c:v>
                </c:pt>
                <c:pt idx="179" formatCode="General">
                  <c:v>3.6697199999999999E-2</c:v>
                </c:pt>
                <c:pt idx="180" formatCode="General">
                  <c:v>3.6529699999999998E-2</c:v>
                </c:pt>
                <c:pt idx="181" formatCode="General">
                  <c:v>3.6363600000000003E-2</c:v>
                </c:pt>
                <c:pt idx="182" formatCode="General">
                  <c:v>3.6035999999999999E-2</c:v>
                </c:pt>
                <c:pt idx="183" formatCode="General">
                  <c:v>3.5714299999999997E-2</c:v>
                </c:pt>
                <c:pt idx="184" formatCode="General">
                  <c:v>3.55556E-2</c:v>
                </c:pt>
                <c:pt idx="185" formatCode="General">
                  <c:v>3.5398199999999998E-2</c:v>
                </c:pt>
                <c:pt idx="186" formatCode="General">
                  <c:v>3.5242299999999997E-2</c:v>
                </c:pt>
                <c:pt idx="187" formatCode="General">
                  <c:v>3.5087699999999999E-2</c:v>
                </c:pt>
                <c:pt idx="188" formatCode="General">
                  <c:v>3.49345E-2</c:v>
                </c:pt>
                <c:pt idx="189" formatCode="General">
                  <c:v>4.3478299999999998E-2</c:v>
                </c:pt>
                <c:pt idx="190" formatCode="General">
                  <c:v>4.3290000000000002E-2</c:v>
                </c:pt>
                <c:pt idx="191" formatCode="General">
                  <c:v>4.31034E-2</c:v>
                </c:pt>
                <c:pt idx="192" formatCode="General">
                  <c:v>5.1282099999999997E-2</c:v>
                </c:pt>
                <c:pt idx="193" formatCode="General">
                  <c:v>5.9322E-2</c:v>
                </c:pt>
                <c:pt idx="194" formatCode="General">
                  <c:v>5.9071699999999998E-2</c:v>
                </c:pt>
                <c:pt idx="195" formatCode="General">
                  <c:v>5.8823500000000001E-2</c:v>
                </c:pt>
                <c:pt idx="196" formatCode="General">
                  <c:v>5.8577400000000002E-2</c:v>
                </c:pt>
                <c:pt idx="197" formatCode="General">
                  <c:v>5.8333299999999998E-2</c:v>
                </c:pt>
                <c:pt idx="198" formatCode="General">
                  <c:v>5.8091299999999998E-2</c:v>
                </c:pt>
                <c:pt idx="199" formatCode="General">
                  <c:v>5.7613200000000003E-2</c:v>
                </c:pt>
                <c:pt idx="200" formatCode="General">
                  <c:v>5.7376999999999997E-2</c:v>
                </c:pt>
                <c:pt idx="201" formatCode="General">
                  <c:v>6.5306100000000006E-2</c:v>
                </c:pt>
                <c:pt idx="202" formatCode="General">
                  <c:v>7.2580599999999995E-2</c:v>
                </c:pt>
                <c:pt idx="203" formatCode="General">
                  <c:v>7.2289199999999998E-2</c:v>
                </c:pt>
                <c:pt idx="204" formatCode="General">
                  <c:v>0.08</c:v>
                </c:pt>
                <c:pt idx="205" formatCode="General">
                  <c:v>8.7301599999999993E-2</c:v>
                </c:pt>
                <c:pt idx="206" formatCode="General">
                  <c:v>8.6956500000000006E-2</c:v>
                </c:pt>
                <c:pt idx="207" formatCode="General">
                  <c:v>9.4117599999999996E-2</c:v>
                </c:pt>
                <c:pt idx="208" formatCode="General">
                  <c:v>0.10116700000000001</c:v>
                </c:pt>
                <c:pt idx="209" formatCode="General">
                  <c:v>0.107692</c:v>
                </c:pt>
                <c:pt idx="210" formatCode="General">
                  <c:v>0.120755</c:v>
                </c:pt>
                <c:pt idx="211" formatCode="General">
                  <c:v>0.119403</c:v>
                </c:pt>
              </c:numCache>
            </c:numRef>
          </c:yVal>
          <c:smooth val="0"/>
          <c:extLst>
            <c:ext xmlns:c16="http://schemas.microsoft.com/office/drawing/2014/chart" uri="{C3380CC4-5D6E-409C-BE32-E72D297353CC}">
              <c16:uniqueId val="{00000000-A0C9-4F7D-8E54-6463389D567C}"/>
            </c:ext>
          </c:extLst>
        </c:ser>
        <c:ser>
          <c:idx val="1"/>
          <c:order val="1"/>
          <c:tx>
            <c:v>Local FDR</c:v>
          </c:tx>
          <c:spPr>
            <a:ln w="38100">
              <a:solidFill>
                <a:srgbClr val="4F81BD">
                  <a:alpha val="82000"/>
                </a:srgbClr>
              </a:solidFill>
              <a:prstDash val="solid"/>
            </a:ln>
          </c:spPr>
          <c:marker>
            <c:symbol val="none"/>
          </c:marker>
          <c:xVal>
            <c:numRef>
              <c:f>'Protein Level Data'!Fit_Total</c:f>
              <c:numCache>
                <c:formatCode>General</c:formatCode>
                <c:ptCount val="273"/>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numCache>
            </c:numRef>
          </c:xVal>
          <c:yVal>
            <c:numRef>
              <c:f>'Protein Level Data'!Fit_LocalFDR</c:f>
              <c:numCache>
                <c:formatCode>0.0000%</c:formatCode>
                <c:ptCount val="273"/>
                <c:pt idx="0">
                  <c:v>6.4870399999999995E-5</c:v>
                </c:pt>
                <c:pt idx="1">
                  <c:v>6.4876500000000001E-5</c:v>
                </c:pt>
                <c:pt idx="2">
                  <c:v>6.4899400000000004E-5</c:v>
                </c:pt>
                <c:pt idx="3">
                  <c:v>6.4930800000000005E-5</c:v>
                </c:pt>
                <c:pt idx="4">
                  <c:v>6.4962700000000001E-5</c:v>
                </c:pt>
                <c:pt idx="5">
                  <c:v>6.4992800000000006E-5</c:v>
                </c:pt>
                <c:pt idx="6">
                  <c:v>6.5020900000000006E-5</c:v>
                </c:pt>
                <c:pt idx="7">
                  <c:v>6.5047600000000004E-5</c:v>
                </c:pt>
                <c:pt idx="8">
                  <c:v>6.50735E-5</c:v>
                </c:pt>
                <c:pt idx="9">
                  <c:v>6.5098999999999995E-5</c:v>
                </c:pt>
                <c:pt idx="10">
                  <c:v>6.5124399999999996E-5</c:v>
                </c:pt>
                <c:pt idx="11">
                  <c:v>6.5150100000000005E-5</c:v>
                </c:pt>
                <c:pt idx="12">
                  <c:v>6.5176299999999995E-5</c:v>
                </c:pt>
                <c:pt idx="13">
                  <c:v>6.5203099999999999E-5</c:v>
                </c:pt>
                <c:pt idx="14">
                  <c:v>6.5230799999999999E-5</c:v>
                </c:pt>
                <c:pt idx="15" formatCode="0.00E+00">
                  <c:v>6.5259500000000001E-5</c:v>
                </c:pt>
                <c:pt idx="16" formatCode="0.00E+00">
                  <c:v>6.5289299999999998E-5</c:v>
                </c:pt>
                <c:pt idx="17" formatCode="0.00E+00">
                  <c:v>6.5320400000000006E-5</c:v>
                </c:pt>
                <c:pt idx="18" formatCode="0.00E+00">
                  <c:v>6.5352900000000002E-5</c:v>
                </c:pt>
                <c:pt idx="19" formatCode="0.00E+00">
                  <c:v>6.5386899999999996E-5</c:v>
                </c:pt>
                <c:pt idx="20" formatCode="0.00E+00">
                  <c:v>6.5422700000000006E-5</c:v>
                </c:pt>
                <c:pt idx="21" formatCode="0.00E+00">
                  <c:v>6.5460299999999994E-5</c:v>
                </c:pt>
                <c:pt idx="22" formatCode="0.00E+00">
                  <c:v>6.5499800000000006E-5</c:v>
                </c:pt>
                <c:pt idx="23" formatCode="0.00E+00">
                  <c:v>6.5541600000000003E-5</c:v>
                </c:pt>
                <c:pt idx="24" formatCode="0.00E+00">
                  <c:v>6.5585600000000004E-5</c:v>
                </c:pt>
                <c:pt idx="25" formatCode="0.00E+00">
                  <c:v>6.5632199999999998E-5</c:v>
                </c:pt>
                <c:pt idx="26" formatCode="0.00E+00">
                  <c:v>6.5681500000000005E-5</c:v>
                </c:pt>
                <c:pt idx="27" formatCode="0.00E+00">
                  <c:v>6.5733699999999997E-5</c:v>
                </c:pt>
                <c:pt idx="28" formatCode="0.00E+00">
                  <c:v>6.5789000000000003E-5</c:v>
                </c:pt>
                <c:pt idx="29" formatCode="0.00E+00">
                  <c:v>6.5847700000000003E-5</c:v>
                </c:pt>
                <c:pt idx="30" formatCode="0.00E+00">
                  <c:v>6.5910100000000004E-5</c:v>
                </c:pt>
                <c:pt idx="31" formatCode="0.00E+00">
                  <c:v>6.5976300000000001E-5</c:v>
                </c:pt>
                <c:pt idx="32" formatCode="0.00E+00">
                  <c:v>6.6046700000000006E-5</c:v>
                </c:pt>
                <c:pt idx="33" formatCode="0.00E+00">
                  <c:v>6.6121600000000001E-5</c:v>
                </c:pt>
                <c:pt idx="34" formatCode="0.00E+00">
                  <c:v>6.6201300000000006E-5</c:v>
                </c:pt>
                <c:pt idx="35" formatCode="0.00E+00">
                  <c:v>6.6286300000000003E-5</c:v>
                </c:pt>
                <c:pt idx="36" formatCode="0.00E+00">
                  <c:v>6.6376800000000005E-5</c:v>
                </c:pt>
                <c:pt idx="37" formatCode="0.00E+00">
                  <c:v>6.6473300000000006E-5</c:v>
                </c:pt>
                <c:pt idx="38" formatCode="0.00E+00">
                  <c:v>6.6576199999999995E-5</c:v>
                </c:pt>
                <c:pt idx="39" formatCode="0.00E+00">
                  <c:v>6.6686099999999998E-5</c:v>
                </c:pt>
                <c:pt idx="40" formatCode="0.00E+00">
                  <c:v>6.6803400000000005E-5</c:v>
                </c:pt>
                <c:pt idx="41" formatCode="0.00E+00">
                  <c:v>6.6928599999999995E-5</c:v>
                </c:pt>
                <c:pt idx="42" formatCode="0.00E+00">
                  <c:v>6.7062499999999997E-5</c:v>
                </c:pt>
                <c:pt idx="43" formatCode="0.00E+00">
                  <c:v>6.7205499999999999E-5</c:v>
                </c:pt>
                <c:pt idx="44" formatCode="0.00E+00">
                  <c:v>6.7358400000000002E-5</c:v>
                </c:pt>
                <c:pt idx="45" formatCode="0.00E+00">
                  <c:v>6.7521999999999995E-5</c:v>
                </c:pt>
                <c:pt idx="46" formatCode="0.00E+00">
                  <c:v>6.7696900000000006E-5</c:v>
                </c:pt>
                <c:pt idx="47" formatCode="0.00E+00">
                  <c:v>6.7884099999999996E-5</c:v>
                </c:pt>
                <c:pt idx="48" formatCode="0.00E+00">
                  <c:v>6.8084399999999995E-5</c:v>
                </c:pt>
                <c:pt idx="49" formatCode="0.00E+00">
                  <c:v>6.8298899999999998E-5</c:v>
                </c:pt>
                <c:pt idx="50" formatCode="0.00E+00">
                  <c:v>6.8528600000000007E-5</c:v>
                </c:pt>
                <c:pt idx="51" formatCode="0.00E+00">
                  <c:v>6.8774499999999997E-5</c:v>
                </c:pt>
                <c:pt idx="52" formatCode="0.00E+00">
                  <c:v>6.9037900000000005E-5</c:v>
                </c:pt>
                <c:pt idx="53" formatCode="0.00E+00">
                  <c:v>6.9320199999999994E-5</c:v>
                </c:pt>
                <c:pt idx="54" formatCode="0.00E+00">
                  <c:v>6.9622600000000007E-5</c:v>
                </c:pt>
                <c:pt idx="55" formatCode="0.00E+00">
                  <c:v>6.9946799999999999E-5</c:v>
                </c:pt>
                <c:pt idx="56" formatCode="0.00E+00">
                  <c:v>7.0294200000000002E-5</c:v>
                </c:pt>
                <c:pt idx="57" formatCode="0.00E+00">
                  <c:v>7.0666600000000005E-5</c:v>
                </c:pt>
                <c:pt idx="58" formatCode="0.00E+00">
                  <c:v>7.1065899999999993E-5</c:v>
                </c:pt>
                <c:pt idx="59" formatCode="0.00E+00">
                  <c:v>7.1494099999999997E-5</c:v>
                </c:pt>
                <c:pt idx="60" formatCode="0.00E+00">
                  <c:v>7.1953199999999994E-5</c:v>
                </c:pt>
                <c:pt idx="61" formatCode="0.00E+00">
                  <c:v>7.2445699999999997E-5</c:v>
                </c:pt>
                <c:pt idx="62" formatCode="0.00E+00">
                  <c:v>7.2973900000000003E-5</c:v>
                </c:pt>
                <c:pt idx="63" formatCode="0.00E+00">
                  <c:v>7.3540499999999998E-5</c:v>
                </c:pt>
                <c:pt idx="64" formatCode="0.00E+00">
                  <c:v>7.4148399999999996E-5</c:v>
                </c:pt>
                <c:pt idx="65" formatCode="0.00E+00">
                  <c:v>7.5144300000000005E-5</c:v>
                </c:pt>
                <c:pt idx="66" formatCode="0.00E+00">
                  <c:v>7.5144300000000005E-5</c:v>
                </c:pt>
                <c:pt idx="67" formatCode="0.00E+00">
                  <c:v>7.6251199999999999E-5</c:v>
                </c:pt>
                <c:pt idx="68" formatCode="0.00E+00">
                  <c:v>7.7057000000000004E-5</c:v>
                </c:pt>
                <c:pt idx="69" formatCode="0.00E+00">
                  <c:v>7.7921699999999996E-5</c:v>
                </c:pt>
                <c:pt idx="70" formatCode="0.00E+00">
                  <c:v>7.8849800000000005E-5</c:v>
                </c:pt>
                <c:pt idx="71" formatCode="0.00E+00">
                  <c:v>7.9845900000000001E-5</c:v>
                </c:pt>
                <c:pt idx="72" formatCode="0.00E+00">
                  <c:v>8.0915100000000001E-5</c:v>
                </c:pt>
                <c:pt idx="73" formatCode="0.00E+00">
                  <c:v>8.2062800000000003E-5</c:v>
                </c:pt>
                <c:pt idx="74" formatCode="0.00E+00">
                  <c:v>8.3294799999999994E-5</c:v>
                </c:pt>
                <c:pt idx="75" formatCode="0.00E+00">
                  <c:v>8.46173E-5</c:v>
                </c:pt>
                <c:pt idx="76" formatCode="0.00E+00">
                  <c:v>8.6037099999999997E-5</c:v>
                </c:pt>
                <c:pt idx="77" formatCode="0.00E+00">
                  <c:v>8.7561300000000005E-5</c:v>
                </c:pt>
                <c:pt idx="78" formatCode="0.00E+00">
                  <c:v>8.9197799999999995E-5</c:v>
                </c:pt>
                <c:pt idx="79" formatCode="0.00E+00">
                  <c:v>9.0954700000000005E-5</c:v>
                </c:pt>
                <c:pt idx="80" formatCode="0.00E+00">
                  <c:v>9.2841200000000001E-5</c:v>
                </c:pt>
                <c:pt idx="81" formatCode="0.00E+00">
                  <c:v>9.4866700000000004E-5</c:v>
                </c:pt>
                <c:pt idx="82" formatCode="0.00E+00">
                  <c:v>9.7041500000000003E-5</c:v>
                </c:pt>
                <c:pt idx="83" formatCode="0.00E+00">
                  <c:v>9.9376799999999994E-5</c:v>
                </c:pt>
                <c:pt idx="84" formatCode="0.00E+00">
                  <c:v>1.03207E-4</c:v>
                </c:pt>
                <c:pt idx="85" formatCode="0.00E+00">
                  <c:v>1.03207E-4</c:v>
                </c:pt>
                <c:pt idx="86" formatCode="0.00E+00">
                  <c:v>1.07469E-4</c:v>
                </c:pt>
                <c:pt idx="87" formatCode="0.00E+00">
                  <c:v>1.10574E-4</c:v>
                </c:pt>
                <c:pt idx="88" formatCode="0.00E+00">
                  <c:v>1.1390799999999999E-4</c:v>
                </c:pt>
                <c:pt idx="89" formatCode="0.00E+00">
                  <c:v>1.17489E-4</c:v>
                </c:pt>
                <c:pt idx="90" formatCode="0.00E+00">
                  <c:v>1.21334E-4</c:v>
                </c:pt>
                <c:pt idx="91" formatCode="0.00E+00">
                  <c:v>1.2546399999999999E-4</c:v>
                </c:pt>
                <c:pt idx="92" formatCode="0.00E+00">
                  <c:v>1.29899E-4</c:v>
                </c:pt>
                <c:pt idx="93" formatCode="0.00E+00">
                  <c:v>1.3466199999999999E-4</c:v>
                </c:pt>
                <c:pt idx="94" formatCode="0.00E+00">
                  <c:v>1.3977799999999999E-4</c:v>
                </c:pt>
                <c:pt idx="95" formatCode="0.00E+00">
                  <c:v>1.45272E-4</c:v>
                </c:pt>
                <c:pt idx="96" formatCode="0.00E+00">
                  <c:v>1.5117200000000001E-4</c:v>
                </c:pt>
                <c:pt idx="97" formatCode="0.00E+00">
                  <c:v>1.5750900000000001E-4</c:v>
                </c:pt>
                <c:pt idx="98" formatCode="0.00E+00">
                  <c:v>1.64315E-4</c:v>
                </c:pt>
                <c:pt idx="99" formatCode="0.00E+00">
                  <c:v>1.71624E-4</c:v>
                </c:pt>
                <c:pt idx="100" formatCode="0.00E+00">
                  <c:v>1.7947500000000001E-4</c:v>
                </c:pt>
                <c:pt idx="101" formatCode="0.00E+00">
                  <c:v>1.8790699999999999E-4</c:v>
                </c:pt>
                <c:pt idx="102" formatCode="0.00E+00">
                  <c:v>2.2835800000000001E-4</c:v>
                </c:pt>
                <c:pt idx="103" formatCode="0.00E+00">
                  <c:v>2.2835800000000001E-4</c:v>
                </c:pt>
                <c:pt idx="104" formatCode="0.00E+00">
                  <c:v>2.2835800000000001E-4</c:v>
                </c:pt>
                <c:pt idx="105" formatCode="0.00E+00">
                  <c:v>2.2835800000000001E-4</c:v>
                </c:pt>
                <c:pt idx="106" formatCode="0.00E+00">
                  <c:v>2.2835800000000001E-4</c:v>
                </c:pt>
                <c:pt idx="107" formatCode="0.00E+00">
                  <c:v>2.2835800000000001E-4</c:v>
                </c:pt>
                <c:pt idx="108" formatCode="0.00E+00">
                  <c:v>2.2835800000000001E-4</c:v>
                </c:pt>
                <c:pt idx="109" formatCode="0.00E+00">
                  <c:v>2.8218900000000002E-4</c:v>
                </c:pt>
                <c:pt idx="110" formatCode="0.00E+00">
                  <c:v>2.9822799999999999E-4</c:v>
                </c:pt>
                <c:pt idx="111" formatCode="0.00E+00">
                  <c:v>3.1545400000000001E-4</c:v>
                </c:pt>
                <c:pt idx="112" formatCode="0.00E+00">
                  <c:v>3.43717E-4</c:v>
                </c:pt>
                <c:pt idx="113" formatCode="0.00E+00">
                  <c:v>3.43717E-4</c:v>
                </c:pt>
                <c:pt idx="114" formatCode="0.00E+00">
                  <c:v>3.7517600000000001E-4</c:v>
                </c:pt>
                <c:pt idx="115" formatCode="0.00E+00">
                  <c:v>4.1019599999999999E-4</c:v>
                </c:pt>
                <c:pt idx="116" formatCode="0.00E+00">
                  <c:v>4.1019599999999999E-4</c:v>
                </c:pt>
                <c:pt idx="117" formatCode="0.00E+00">
                  <c:v>4.4917699999999999E-4</c:v>
                </c:pt>
                <c:pt idx="118" formatCode="0.00E+00">
                  <c:v>4.7758499999999999E-4</c:v>
                </c:pt>
                <c:pt idx="119" formatCode="0.00E+00">
                  <c:v>5.0809800000000001E-4</c:v>
                </c:pt>
                <c:pt idx="120" formatCode="0.00E+00">
                  <c:v>5.4087000000000004E-4</c:v>
                </c:pt>
                <c:pt idx="121" formatCode="0.00E+00">
                  <c:v>5.7606900000000002E-4</c:v>
                </c:pt>
                <c:pt idx="122" formatCode="0.00E+00">
                  <c:v>6.1387499999999995E-4</c:v>
                </c:pt>
                <c:pt idx="123" formatCode="0.00E+00">
                  <c:v>6.5448100000000005E-4</c:v>
                </c:pt>
                <c:pt idx="124" formatCode="0.00E+00">
                  <c:v>6.98093E-4</c:v>
                </c:pt>
                <c:pt idx="125" formatCode="0.00E+00">
                  <c:v>7.4493499999999995E-4</c:v>
                </c:pt>
                <c:pt idx="126" formatCode="0.00E+00">
                  <c:v>7.9524399999999996E-4</c:v>
                </c:pt>
                <c:pt idx="127" formatCode="0.00E+00">
                  <c:v>8.4927699999999995E-4</c:v>
                </c:pt>
                <c:pt idx="128" formatCode="0.00E+00">
                  <c:v>9.0730900000000002E-4</c:v>
                </c:pt>
                <c:pt idx="129" formatCode="0.00E+00">
                  <c:v>9.6963599999999996E-4</c:v>
                </c:pt>
                <c:pt idx="130" formatCode="0.00E+00">
                  <c:v>1.0718800000000001E-3</c:v>
                </c:pt>
                <c:pt idx="131" formatCode="0.00E+00">
                  <c:v>1.0718800000000001E-3</c:v>
                </c:pt>
                <c:pt idx="132" formatCode="0.00E+00">
                  <c:v>1.2263899999999999E-3</c:v>
                </c:pt>
                <c:pt idx="133" formatCode="0.00E+00">
                  <c:v>1.2263899999999999E-3</c:v>
                </c:pt>
                <c:pt idx="134" formatCode="0.00E+00">
                  <c:v>1.35764E-3</c:v>
                </c:pt>
                <c:pt idx="135" formatCode="0.00E+00">
                  <c:v>1.45327E-3</c:v>
                </c:pt>
                <c:pt idx="136" formatCode="0.00E+00">
                  <c:v>1.5559599999999999E-3</c:v>
                </c:pt>
                <c:pt idx="137" formatCode="0.00E+00">
                  <c:v>1.66624E-3</c:v>
                </c:pt>
                <c:pt idx="138" formatCode="0.00E+00">
                  <c:v>1.7846699999999999E-3</c:v>
                </c:pt>
                <c:pt idx="139" formatCode="0.00E+00">
                  <c:v>1.9118399999999999E-3</c:v>
                </c:pt>
                <c:pt idx="140" formatCode="0.00E+00">
                  <c:v>2.0484000000000001E-3</c:v>
                </c:pt>
                <c:pt idx="141" formatCode="0.00E+00">
                  <c:v>2.1950300000000002E-3</c:v>
                </c:pt>
                <c:pt idx="142" formatCode="0.00E+00">
                  <c:v>2.4354899999999998E-3</c:v>
                </c:pt>
                <c:pt idx="143" formatCode="0.00E+00">
                  <c:v>2.4354899999999998E-3</c:v>
                </c:pt>
                <c:pt idx="144" formatCode="0.00E+00">
                  <c:v>2.70302E-3</c:v>
                </c:pt>
                <c:pt idx="145" formatCode="0.00E+00">
                  <c:v>3.0006299999999998E-3</c:v>
                </c:pt>
                <c:pt idx="146" formatCode="0.00E+00">
                  <c:v>3.0006299999999998E-3</c:v>
                </c:pt>
                <c:pt idx="147" formatCode="0.00E+00">
                  <c:v>3.3316800000000001E-3</c:v>
                </c:pt>
                <c:pt idx="148" formatCode="0.00E+00">
                  <c:v>3.5727799999999998E-3</c:v>
                </c:pt>
                <c:pt idx="149" formatCode="0.00E+00">
                  <c:v>3.8315900000000002E-3</c:v>
                </c:pt>
                <c:pt idx="150" formatCode="0.00E+00">
                  <c:v>7.2029299999999997E-3</c:v>
                </c:pt>
                <c:pt idx="151" formatCode="0.00E+00">
                  <c:v>7.2029299999999997E-3</c:v>
                </c:pt>
                <c:pt idx="152" formatCode="0.00E+00">
                  <c:v>7.2029299999999997E-3</c:v>
                </c:pt>
                <c:pt idx="153" formatCode="0.00E+00">
                  <c:v>7.2029299999999997E-3</c:v>
                </c:pt>
                <c:pt idx="154" formatCode="0.00E+00">
                  <c:v>7.2029299999999997E-3</c:v>
                </c:pt>
                <c:pt idx="155" formatCode="0.00E+00">
                  <c:v>7.2029299999999997E-3</c:v>
                </c:pt>
                <c:pt idx="156" formatCode="0.00E+00">
                  <c:v>7.2029299999999997E-3</c:v>
                </c:pt>
                <c:pt idx="157" formatCode="0.00E+00">
                  <c:v>7.2029299999999997E-3</c:v>
                </c:pt>
                <c:pt idx="158" formatCode="0.00E+00">
                  <c:v>7.2029299999999997E-3</c:v>
                </c:pt>
                <c:pt idx="159" formatCode="0.00E+00">
                  <c:v>7.2029299999999997E-3</c:v>
                </c:pt>
                <c:pt idx="160" formatCode="0.00E+00">
                  <c:v>7.2029299999999997E-3</c:v>
                </c:pt>
                <c:pt idx="161" formatCode="0.00E+00">
                  <c:v>7.2029299999999997E-3</c:v>
                </c:pt>
                <c:pt idx="162" formatCode="0.00E+00">
                  <c:v>7.2029299999999997E-3</c:v>
                </c:pt>
                <c:pt idx="163" formatCode="0.00E+00">
                  <c:v>7.2029299999999997E-3</c:v>
                </c:pt>
                <c:pt idx="164" formatCode="0.00E+00">
                  <c:v>7.2029299999999997E-3</c:v>
                </c:pt>
                <c:pt idx="165" formatCode="0.00E+00">
                  <c:v>7.2029299999999997E-3</c:v>
                </c:pt>
                <c:pt idx="166" formatCode="0.00E+00">
                  <c:v>7.2029299999999997E-3</c:v>
                </c:pt>
                <c:pt idx="167" formatCode="0.00E+00">
                  <c:v>1.35348E-2</c:v>
                </c:pt>
                <c:pt idx="168" formatCode="0.00E+00">
                  <c:v>1.4513699999999999E-2</c:v>
                </c:pt>
                <c:pt idx="169" formatCode="0.00E+00">
                  <c:v>1.5562100000000001E-2</c:v>
                </c:pt>
                <c:pt idx="170" formatCode="0.00E+00">
                  <c:v>1.66847E-2</c:v>
                </c:pt>
                <c:pt idx="171" formatCode="0.00E+00">
                  <c:v>1.7886599999999999E-2</c:v>
                </c:pt>
                <c:pt idx="172" formatCode="0.00E+00">
                  <c:v>1.91729E-2</c:v>
                </c:pt>
                <c:pt idx="173" formatCode="0.00E+00">
                  <c:v>2.05492E-2</c:v>
                </c:pt>
                <c:pt idx="174" formatCode="0.00E+00">
                  <c:v>2.2021499999999999E-2</c:v>
                </c:pt>
                <c:pt idx="175" formatCode="0.00E+00">
                  <c:v>2.35959E-2</c:v>
                </c:pt>
                <c:pt idx="176" formatCode="0.00E+00">
                  <c:v>2.5278999999999999E-2</c:v>
                </c:pt>
                <c:pt idx="177" formatCode="0.00E+00">
                  <c:v>2.8022499999999999E-2</c:v>
                </c:pt>
                <c:pt idx="178" formatCode="0.00E+00">
                  <c:v>2.8022499999999999E-2</c:v>
                </c:pt>
                <c:pt idx="179" formatCode="0.00E+00">
                  <c:v>3.1050600000000001E-2</c:v>
                </c:pt>
                <c:pt idx="180" formatCode="0.00E+00">
                  <c:v>3.3240499999999999E-2</c:v>
                </c:pt>
                <c:pt idx="181" formatCode="0.00E+00">
                  <c:v>3.6802599999999998E-2</c:v>
                </c:pt>
                <c:pt idx="182" formatCode="0.00E+00">
                  <c:v>3.6802599999999998E-2</c:v>
                </c:pt>
                <c:pt idx="183" formatCode="0.00E+00">
                  <c:v>4.0723599999999999E-2</c:v>
                </c:pt>
                <c:pt idx="184" formatCode="0.00E+00">
                  <c:v>4.3552199999999999E-2</c:v>
                </c:pt>
                <c:pt idx="185" formatCode="0.00E+00">
                  <c:v>4.6563599999999997E-2</c:v>
                </c:pt>
                <c:pt idx="186" formatCode="0.00E+00">
                  <c:v>4.9767400000000003E-2</c:v>
                </c:pt>
                <c:pt idx="187" formatCode="0.00E+00">
                  <c:v>5.3173900000000003E-2</c:v>
                </c:pt>
                <c:pt idx="188" formatCode="0.00E+00">
                  <c:v>5.6793200000000002E-2</c:v>
                </c:pt>
                <c:pt idx="189" formatCode="0.00E+00">
                  <c:v>6.0635700000000001E-2</c:v>
                </c:pt>
                <c:pt idx="190" formatCode="0.00E+00">
                  <c:v>6.6841200000000003E-2</c:v>
                </c:pt>
                <c:pt idx="191" formatCode="0.00E+00">
                  <c:v>6.6841200000000003E-2</c:v>
                </c:pt>
                <c:pt idx="192" formatCode="0.00E+00">
                  <c:v>7.3608300000000002E-2</c:v>
                </c:pt>
                <c:pt idx="193" formatCode="0.00E+00">
                  <c:v>8.0972299999999997E-2</c:v>
                </c:pt>
                <c:pt idx="194" formatCode="0.00E+00">
                  <c:v>8.0972299999999997E-2</c:v>
                </c:pt>
                <c:pt idx="195" formatCode="0.00E+00">
                  <c:v>8.8967500000000005E-2</c:v>
                </c:pt>
                <c:pt idx="196" formatCode="0.00E+00">
                  <c:v>9.4664499999999999E-2</c:v>
                </c:pt>
                <c:pt idx="197" formatCode="0.00E+00">
                  <c:v>0.103783</c:v>
                </c:pt>
                <c:pt idx="198" formatCode="0.00E+00">
                  <c:v>0.103783</c:v>
                </c:pt>
                <c:pt idx="199" formatCode="0.00E+00">
                  <c:v>0.11361300000000001</c:v>
                </c:pt>
                <c:pt idx="200" formatCode="0.00E+00">
                  <c:v>0.120573</c:v>
                </c:pt>
                <c:pt idx="201" formatCode="0.00E+00">
                  <c:v>0.12786500000000001</c:v>
                </c:pt>
                <c:pt idx="202" formatCode="0.00E+00">
                  <c:v>0.135494</c:v>
                </c:pt>
                <c:pt idx="203" formatCode="0.00E+00">
                  <c:v>0.14757400000000001</c:v>
                </c:pt>
                <c:pt idx="204" formatCode="0.00E+00">
                  <c:v>0.14757400000000001</c:v>
                </c:pt>
                <c:pt idx="205" formatCode="0.00E+00">
                  <c:v>0.16042000000000001</c:v>
                </c:pt>
                <c:pt idx="206" formatCode="0.00E+00">
                  <c:v>0.169408</c:v>
                </c:pt>
                <c:pt idx="207" formatCode="0.00E+00">
                  <c:v>0.178729</c:v>
                </c:pt>
                <c:pt idx="208" formatCode="0.00E+00">
                  <c:v>0.18837799999999999</c:v>
                </c:pt>
                <c:pt idx="209" formatCode="0.00E+00">
                  <c:v>0.20344799999999999</c:v>
                </c:pt>
                <c:pt idx="210" formatCode="0.00E+00">
                  <c:v>0.20344799999999999</c:v>
                </c:pt>
                <c:pt idx="211" formatCode="0.00E+00">
                  <c:v>0.219197</c:v>
                </c:pt>
                <c:pt idx="212" formatCode="0.00E+00">
                  <c:v>0.23557600000000001</c:v>
                </c:pt>
                <c:pt idx="213" formatCode="0.00E+00">
                  <c:v>0.23557600000000001</c:v>
                </c:pt>
                <c:pt idx="214" formatCode="0.00E+00">
                  <c:v>0.25252400000000003</c:v>
                </c:pt>
                <c:pt idx="215" formatCode="0.00E+00">
                  <c:v>0.26410299999999998</c:v>
                </c:pt>
                <c:pt idx="216" formatCode="0.00E+00">
                  <c:v>0.27587800000000001</c:v>
                </c:pt>
                <c:pt idx="217" formatCode="0.00E+00">
                  <c:v>0.287825</c:v>
                </c:pt>
                <c:pt idx="218" formatCode="0.00E+00">
                  <c:v>0.29991499999999999</c:v>
                </c:pt>
                <c:pt idx="219" formatCode="0.00E+00">
                  <c:v>0.31211899999999998</c:v>
                </c:pt>
                <c:pt idx="220" formatCode="0.00E+00">
                  <c:v>0.33057399999999998</c:v>
                </c:pt>
                <c:pt idx="221" formatCode="0.00E+00">
                  <c:v>0.33057399999999998</c:v>
                </c:pt>
                <c:pt idx="222" formatCode="0.00E+00">
                  <c:v>0.355294</c:v>
                </c:pt>
                <c:pt idx="223" formatCode="0.00E+00">
                  <c:v>0.355294</c:v>
                </c:pt>
                <c:pt idx="224" formatCode="0.00E+00">
                  <c:v>0.37378099999999997</c:v>
                </c:pt>
                <c:pt idx="225" formatCode="0.00E+00">
                  <c:v>0.38602199999999998</c:v>
                </c:pt>
                <c:pt idx="226" formatCode="0.00E+00">
                  <c:v>0.39816000000000001</c:v>
                </c:pt>
                <c:pt idx="227" formatCode="0.00E+00">
                  <c:v>0.410165</c:v>
                </c:pt>
                <c:pt idx="228" formatCode="0.00E+00">
                  <c:v>0.42201</c:v>
                </c:pt>
                <c:pt idx="229" formatCode="0.00E+00">
                  <c:v>0.433668</c:v>
                </c:pt>
                <c:pt idx="230" formatCode="0.00E+00">
                  <c:v>0.44511499999999998</c:v>
                </c:pt>
                <c:pt idx="231" formatCode="0.00E+00">
                  <c:v>0.45632699999999998</c:v>
                </c:pt>
                <c:pt idx="232" formatCode="0.00E+00">
                  <c:v>0.47266000000000002</c:v>
                </c:pt>
                <c:pt idx="233" formatCode="0.00E+00">
                  <c:v>0.47266000000000002</c:v>
                </c:pt>
                <c:pt idx="234" formatCode="0.00E+00">
                  <c:v>0.49344300000000002</c:v>
                </c:pt>
                <c:pt idx="235" formatCode="0.00E+00">
                  <c:v>0.49344300000000002</c:v>
                </c:pt>
                <c:pt idx="236" formatCode="0.00E+00">
                  <c:v>0.50822299999999998</c:v>
                </c:pt>
                <c:pt idx="237" formatCode="0.00E+00">
                  <c:v>0.51767200000000002</c:v>
                </c:pt>
                <c:pt idx="238" formatCode="0.00E+00">
                  <c:v>0.52678999999999998</c:v>
                </c:pt>
                <c:pt idx="239" formatCode="0.00E+00">
                  <c:v>0.53557100000000002</c:v>
                </c:pt>
                <c:pt idx="240" formatCode="0.00E+00">
                  <c:v>0.54401200000000005</c:v>
                </c:pt>
                <c:pt idx="241" formatCode="0.00E+00">
                  <c:v>0.55603400000000003</c:v>
                </c:pt>
                <c:pt idx="242" formatCode="0.00E+00">
                  <c:v>0.55603400000000003</c:v>
                </c:pt>
                <c:pt idx="243" formatCode="0.00E+00">
                  <c:v>0.56729499999999999</c:v>
                </c:pt>
                <c:pt idx="244" formatCode="0.00E+00">
                  <c:v>0.57438299999999998</c:v>
                </c:pt>
                <c:pt idx="245" formatCode="0.00E+00">
                  <c:v>0.58757999999999999</c:v>
                </c:pt>
                <c:pt idx="246" formatCode="0.00E+00">
                  <c:v>0.58757999999999999</c:v>
                </c:pt>
                <c:pt idx="247" formatCode="0.00E+00">
                  <c:v>0.58757999999999999</c:v>
                </c:pt>
                <c:pt idx="248" formatCode="0.00E+00">
                  <c:v>0.59951600000000005</c:v>
                </c:pt>
                <c:pt idx="249" formatCode="0.00E+00">
                  <c:v>0.60503200000000001</c:v>
                </c:pt>
                <c:pt idx="250" formatCode="0.00E+00">
                  <c:v>0.61276600000000003</c:v>
                </c:pt>
                <c:pt idx="251" formatCode="0.00E+00">
                  <c:v>0.61276600000000003</c:v>
                </c:pt>
                <c:pt idx="252" formatCode="0.00E+00">
                  <c:v>0.61988299999999996</c:v>
                </c:pt>
                <c:pt idx="253" formatCode="0.00E+00">
                  <c:v>0.62641800000000003</c:v>
                </c:pt>
                <c:pt idx="254" formatCode="0.00E+00">
                  <c:v>0.62641800000000003</c:v>
                </c:pt>
                <c:pt idx="255" formatCode="0.00E+00">
                  <c:v>0.63428600000000002</c:v>
                </c:pt>
                <c:pt idx="256" formatCode="0.00E+00">
                  <c:v>0.63428600000000002</c:v>
                </c:pt>
                <c:pt idx="257" formatCode="0.00E+00">
                  <c:v>0.64288199999999995</c:v>
                </c:pt>
                <c:pt idx="258" formatCode="0.00E+00">
                  <c:v>0.64288199999999995</c:v>
                </c:pt>
                <c:pt idx="259" formatCode="0.00E+00">
                  <c:v>0.64288199999999995</c:v>
                </c:pt>
                <c:pt idx="260" formatCode="0.00E+00">
                  <c:v>0.65414499999999998</c:v>
                </c:pt>
                <c:pt idx="261" formatCode="0.00E+00">
                  <c:v>0.65414499999999998</c:v>
                </c:pt>
                <c:pt idx="262" formatCode="0.00E+00">
                  <c:v>0.65414499999999998</c:v>
                </c:pt>
                <c:pt idx="263" formatCode="0.00E+00">
                  <c:v>0.65414499999999998</c:v>
                </c:pt>
                <c:pt idx="264" formatCode="0.00E+00">
                  <c:v>0.65414499999999998</c:v>
                </c:pt>
                <c:pt idx="265" formatCode="0.00E+00">
                  <c:v>0.66286699999999998</c:v>
                </c:pt>
                <c:pt idx="266" formatCode="0.00E+00">
                  <c:v>0.66286699999999998</c:v>
                </c:pt>
                <c:pt idx="267" formatCode="0.00E+00">
                  <c:v>0.66286699999999998</c:v>
                </c:pt>
                <c:pt idx="268" formatCode="0.00E+00">
                  <c:v>0.66957299999999997</c:v>
                </c:pt>
                <c:pt idx="269" formatCode="0.00E+00">
                  <c:v>0.66957299999999997</c:v>
                </c:pt>
                <c:pt idx="270" formatCode="0.00E+00">
                  <c:v>0.66957299999999997</c:v>
                </c:pt>
                <c:pt idx="271" formatCode="0.00E+00">
                  <c:v>0.66957299999999997</c:v>
                </c:pt>
                <c:pt idx="272" formatCode="0.00E+00">
                  <c:v>0.66957299999999997</c:v>
                </c:pt>
              </c:numCache>
            </c:numRef>
          </c:yVal>
          <c:smooth val="0"/>
          <c:extLst>
            <c:ext xmlns:c16="http://schemas.microsoft.com/office/drawing/2014/chart" uri="{C3380CC4-5D6E-409C-BE32-E72D297353CC}">
              <c16:uniqueId val="{00000001-A0C9-4F7D-8E54-6463389D567C}"/>
            </c:ext>
          </c:extLst>
        </c:ser>
        <c:ser>
          <c:idx val="2"/>
          <c:order val="2"/>
          <c:tx>
            <c:v>Critical Values (Global)</c:v>
          </c:tx>
          <c:spPr>
            <a:ln w="28575">
              <a:noFill/>
            </a:ln>
          </c:spPr>
          <c:marker>
            <c:symbol val="circle"/>
            <c:size val="10"/>
            <c:spPr>
              <a:noFill/>
              <a:ln w="25400">
                <a:solidFill>
                  <a:srgbClr val="9BBB59"/>
                </a:solidFill>
                <a:prstDash val="solid"/>
              </a:ln>
            </c:spPr>
          </c:marker>
          <c:xVal>
            <c:numRef>
              <c:f>'Protein FDR Summary'!$E$6:$E$8</c:f>
              <c:numCache>
                <c:formatCode>0</c:formatCode>
                <c:ptCount val="3"/>
                <c:pt idx="0">
                  <c:v>201</c:v>
                </c:pt>
                <c:pt idx="1">
                  <c:v>234</c:v>
                </c:pt>
                <c:pt idx="2">
                  <c:v>258</c:v>
                </c:pt>
              </c:numCache>
            </c:numRef>
          </c:xVal>
          <c:yVal>
            <c:numRef>
              <c:f>'Protein FDR Summary'!$B$6:$B$8</c:f>
              <c:numCache>
                <c:formatCode>0.0%</c:formatCode>
                <c:ptCount val="3"/>
                <c:pt idx="0">
                  <c:v>0.01</c:v>
                </c:pt>
                <c:pt idx="1">
                  <c:v>0.05</c:v>
                </c:pt>
                <c:pt idx="2">
                  <c:v>0.1</c:v>
                </c:pt>
              </c:numCache>
            </c:numRef>
          </c:yVal>
          <c:smooth val="0"/>
          <c:extLst>
            <c:ext xmlns:c16="http://schemas.microsoft.com/office/drawing/2014/chart" uri="{C3380CC4-5D6E-409C-BE32-E72D297353CC}">
              <c16:uniqueId val="{00000002-A0C9-4F7D-8E54-6463389D567C}"/>
            </c:ext>
          </c:extLst>
        </c:ser>
        <c:ser>
          <c:idx val="3"/>
          <c:order val="3"/>
          <c:tx>
            <c:v>Critical Values (Local)</c:v>
          </c:tx>
          <c:spPr>
            <a:ln w="28575">
              <a:noFill/>
            </a:ln>
          </c:spPr>
          <c:marker>
            <c:symbol val="circle"/>
            <c:size val="10"/>
            <c:spPr>
              <a:noFill/>
              <a:ln w="25400">
                <a:solidFill>
                  <a:schemeClr val="accent1"/>
                </a:solidFill>
                <a:prstDash val="solid"/>
              </a:ln>
            </c:spPr>
          </c:marker>
          <c:xVal>
            <c:numRef>
              <c:f>'Protein FDR Summary'!$C$6:$C$8</c:f>
              <c:numCache>
                <c:formatCode>0</c:formatCode>
                <c:ptCount val="3"/>
                <c:pt idx="0">
                  <c:v>167</c:v>
                </c:pt>
                <c:pt idx="1">
                  <c:v>187</c:v>
                </c:pt>
                <c:pt idx="2">
                  <c:v>197</c:v>
                </c:pt>
              </c:numCache>
            </c:numRef>
          </c:xVal>
          <c:yVal>
            <c:numRef>
              <c:f>'Protein FDR Summary'!$B$6:$B$8</c:f>
              <c:numCache>
                <c:formatCode>0.0%</c:formatCode>
                <c:ptCount val="3"/>
                <c:pt idx="0">
                  <c:v>0.01</c:v>
                </c:pt>
                <c:pt idx="1">
                  <c:v>0.05</c:v>
                </c:pt>
                <c:pt idx="2">
                  <c:v>0.1</c:v>
                </c:pt>
              </c:numCache>
            </c:numRef>
          </c:yVal>
          <c:smooth val="0"/>
          <c:extLst>
            <c:ext xmlns:c16="http://schemas.microsoft.com/office/drawing/2014/chart" uri="{C3380CC4-5D6E-409C-BE32-E72D297353CC}">
              <c16:uniqueId val="{00000003-A0C9-4F7D-8E54-6463389D567C}"/>
            </c:ext>
          </c:extLst>
        </c:ser>
        <c:ser>
          <c:idx val="4"/>
          <c:order val="4"/>
          <c:tx>
            <c:v>Global FDR (Fit)</c:v>
          </c:tx>
          <c:spPr>
            <a:ln w="25400">
              <a:solidFill>
                <a:srgbClr val="9BBB59">
                  <a:alpha val="81000"/>
                </a:srgbClr>
              </a:solidFill>
              <a:prstDash val="solid"/>
            </a:ln>
          </c:spPr>
          <c:marker>
            <c:symbol val="none"/>
          </c:marker>
          <c:xVal>
            <c:numRef>
              <c:f>'Protein Level Data'!Fit_Total</c:f>
              <c:numCache>
                <c:formatCode>General</c:formatCode>
                <c:ptCount val="273"/>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numCache>
            </c:numRef>
          </c:xVal>
          <c:yVal>
            <c:numRef>
              <c:f>'Protein Level Data'!Fit_GlobalFDR</c:f>
              <c:numCache>
                <c:formatCode>0.0000%</c:formatCode>
                <c:ptCount val="273"/>
                <c:pt idx="0">
                  <c:v>6.4865799999999998E-5</c:v>
                </c:pt>
                <c:pt idx="1">
                  <c:v>6.4871500000000004E-5</c:v>
                </c:pt>
                <c:pt idx="2">
                  <c:v>6.4880899999999997E-5</c:v>
                </c:pt>
                <c:pt idx="3">
                  <c:v>6.4893400000000005E-5</c:v>
                </c:pt>
                <c:pt idx="4">
                  <c:v>6.4907199999999994E-5</c:v>
                </c:pt>
                <c:pt idx="5">
                  <c:v>6.4921500000000005E-5</c:v>
                </c:pt>
                <c:pt idx="6">
                  <c:v>6.4935699999999996E-5</c:v>
                </c:pt>
                <c:pt idx="7">
                  <c:v>6.4949699999999999E-5</c:v>
                </c:pt>
                <c:pt idx="8">
                  <c:v>6.4963399999999995E-5</c:v>
                </c:pt>
                <c:pt idx="9">
                  <c:v>6.4976999999999998E-5</c:v>
                </c:pt>
                <c:pt idx="10">
                  <c:v>6.49904E-5</c:v>
                </c:pt>
                <c:pt idx="11">
                  <c:v>6.5003699999999996E-5</c:v>
                </c:pt>
                <c:pt idx="12">
                  <c:v>6.5017000000000004E-5</c:v>
                </c:pt>
                <c:pt idx="13">
                  <c:v>6.50303E-5</c:v>
                </c:pt>
                <c:pt idx="14">
                  <c:v>6.5043599999999995E-5</c:v>
                </c:pt>
                <c:pt idx="15" formatCode="0.00E+00">
                  <c:v>6.5057100000000004E-5</c:v>
                </c:pt>
                <c:pt idx="16" formatCode="0.00E+00">
                  <c:v>6.50708E-5</c:v>
                </c:pt>
                <c:pt idx="17" formatCode="0.00E+00">
                  <c:v>6.5084699999999997E-5</c:v>
                </c:pt>
                <c:pt idx="18" formatCode="0.00E+00">
                  <c:v>6.5098799999999994E-5</c:v>
                </c:pt>
                <c:pt idx="19" formatCode="0.00E+00">
                  <c:v>6.5113199999999999E-5</c:v>
                </c:pt>
                <c:pt idx="20" formatCode="0.00E+00">
                  <c:v>6.5127899999999997E-5</c:v>
                </c:pt>
                <c:pt idx="21" formatCode="0.00E+00">
                  <c:v>6.5142999999999996E-5</c:v>
                </c:pt>
                <c:pt idx="22" formatCode="0.00E+00">
                  <c:v>6.5158600000000003E-5</c:v>
                </c:pt>
                <c:pt idx="23" formatCode="0.00E+00">
                  <c:v>6.5174500000000004E-5</c:v>
                </c:pt>
                <c:pt idx="24" formatCode="0.00E+00">
                  <c:v>6.5191000000000007E-5</c:v>
                </c:pt>
                <c:pt idx="25" formatCode="0.00E+00">
                  <c:v>6.5207899999999996E-5</c:v>
                </c:pt>
                <c:pt idx="26" formatCode="0.00E+00">
                  <c:v>6.5225499999999994E-5</c:v>
                </c:pt>
                <c:pt idx="27" formatCode="0.00E+00">
                  <c:v>6.52436E-5</c:v>
                </c:pt>
                <c:pt idx="28" formatCode="0.00E+00">
                  <c:v>6.5262499999999994E-5</c:v>
                </c:pt>
                <c:pt idx="29" formatCode="0.00E+00">
                  <c:v>6.5282000000000003E-5</c:v>
                </c:pt>
                <c:pt idx="30" formatCode="0.00E+00">
                  <c:v>6.5302200000000006E-5</c:v>
                </c:pt>
                <c:pt idx="31" formatCode="0.00E+00">
                  <c:v>6.5323300000000005E-5</c:v>
                </c:pt>
                <c:pt idx="32" formatCode="0.00E+00">
                  <c:v>6.5345200000000006E-5</c:v>
                </c:pt>
                <c:pt idx="33" formatCode="0.00E+00">
                  <c:v>6.5368099999999995E-5</c:v>
                </c:pt>
                <c:pt idx="34" formatCode="0.00E+00">
                  <c:v>6.5391900000000007E-5</c:v>
                </c:pt>
                <c:pt idx="35" formatCode="0.00E+00">
                  <c:v>6.5416700000000007E-5</c:v>
                </c:pt>
                <c:pt idx="36" formatCode="0.00E+00">
                  <c:v>6.5442699999999996E-5</c:v>
                </c:pt>
                <c:pt idx="37" formatCode="0.00E+00">
                  <c:v>6.5469799999999994E-5</c:v>
                </c:pt>
                <c:pt idx="38" formatCode="0.00E+00">
                  <c:v>6.5498200000000003E-5</c:v>
                </c:pt>
                <c:pt idx="39" formatCode="0.00E+00">
                  <c:v>6.5527900000000007E-5</c:v>
                </c:pt>
                <c:pt idx="40" formatCode="0.00E+00">
                  <c:v>6.5559E-5</c:v>
                </c:pt>
                <c:pt idx="41" formatCode="0.00E+00">
                  <c:v>6.5591600000000004E-5</c:v>
                </c:pt>
                <c:pt idx="42" formatCode="0.00E+00">
                  <c:v>6.5625799999999998E-5</c:v>
                </c:pt>
                <c:pt idx="43" formatCode="0.00E+00">
                  <c:v>6.5661799999999995E-5</c:v>
                </c:pt>
                <c:pt idx="44" formatCode="0.00E+00">
                  <c:v>6.5699500000000003E-5</c:v>
                </c:pt>
                <c:pt idx="45" formatCode="0.00E+00">
                  <c:v>6.5739099999999995E-5</c:v>
                </c:pt>
                <c:pt idx="46" formatCode="0.00E+00">
                  <c:v>6.5780799999999999E-5</c:v>
                </c:pt>
                <c:pt idx="47" formatCode="0.00E+00">
                  <c:v>6.58246E-5</c:v>
                </c:pt>
                <c:pt idx="48" formatCode="0.00E+00">
                  <c:v>6.5870699999999999E-5</c:v>
                </c:pt>
                <c:pt idx="49" formatCode="0.00E+00">
                  <c:v>6.5919299999999998E-5</c:v>
                </c:pt>
                <c:pt idx="50" formatCode="0.00E+00">
                  <c:v>6.5970500000000001E-5</c:v>
                </c:pt>
                <c:pt idx="51" formatCode="0.00E+00">
                  <c:v>6.6024400000000004E-5</c:v>
                </c:pt>
                <c:pt idx="52" formatCode="0.00E+00">
                  <c:v>6.60813E-5</c:v>
                </c:pt>
                <c:pt idx="53" formatCode="0.00E+00">
                  <c:v>6.6141299999999996E-5</c:v>
                </c:pt>
                <c:pt idx="54" formatCode="0.00E+00">
                  <c:v>6.6204600000000006E-5</c:v>
                </c:pt>
                <c:pt idx="55" formatCode="0.00E+00">
                  <c:v>6.6271400000000004E-5</c:v>
                </c:pt>
                <c:pt idx="56" formatCode="0.00E+00">
                  <c:v>6.6341999999999996E-5</c:v>
                </c:pt>
                <c:pt idx="57" formatCode="0.00E+00">
                  <c:v>6.6416599999999997E-5</c:v>
                </c:pt>
                <c:pt idx="58" formatCode="0.00E+00">
                  <c:v>6.6495399999999994E-5</c:v>
                </c:pt>
                <c:pt idx="59" formatCode="0.00E+00">
                  <c:v>6.65788E-5</c:v>
                </c:pt>
                <c:pt idx="60" formatCode="0.00E+00">
                  <c:v>6.6666899999999997E-5</c:v>
                </c:pt>
                <c:pt idx="61" formatCode="0.00E+00">
                  <c:v>6.6760099999999998E-5</c:v>
                </c:pt>
                <c:pt idx="62" formatCode="0.00E+00">
                  <c:v>6.6858800000000004E-5</c:v>
                </c:pt>
                <c:pt idx="63" formatCode="0.00E+00">
                  <c:v>6.6963200000000003E-5</c:v>
                </c:pt>
                <c:pt idx="64" formatCode="0.00E+00">
                  <c:v>6.7073800000000001E-5</c:v>
                </c:pt>
                <c:pt idx="65" formatCode="0.00E+00">
                  <c:v>6.7190899999999994E-5</c:v>
                </c:pt>
                <c:pt idx="66" formatCode="0.00E+00">
                  <c:v>6.7314899999999995E-5</c:v>
                </c:pt>
                <c:pt idx="67" formatCode="0.00E+00">
                  <c:v>6.7446400000000005E-5</c:v>
                </c:pt>
                <c:pt idx="68" formatCode="0.00E+00">
                  <c:v>6.7585700000000006E-5</c:v>
                </c:pt>
                <c:pt idx="69" formatCode="0.00E+00">
                  <c:v>6.7733399999999998E-5</c:v>
                </c:pt>
                <c:pt idx="70" formatCode="0.00E+00">
                  <c:v>6.7890000000000002E-5</c:v>
                </c:pt>
                <c:pt idx="71" formatCode="0.00E+00">
                  <c:v>6.8056099999999994E-5</c:v>
                </c:pt>
                <c:pt idx="72" formatCode="0.00E+00">
                  <c:v>6.8232300000000001E-5</c:v>
                </c:pt>
                <c:pt idx="73" formatCode="0.00E+00">
                  <c:v>6.8419300000000004E-5</c:v>
                </c:pt>
                <c:pt idx="74" formatCode="0.00E+00">
                  <c:v>6.8617599999999998E-5</c:v>
                </c:pt>
                <c:pt idx="75" formatCode="0.00E+00">
                  <c:v>6.8828199999999999E-5</c:v>
                </c:pt>
                <c:pt idx="76" formatCode="0.00E+00">
                  <c:v>6.9051800000000002E-5</c:v>
                </c:pt>
                <c:pt idx="77" formatCode="0.00E+00">
                  <c:v>6.92891E-5</c:v>
                </c:pt>
                <c:pt idx="78" formatCode="0.00E+00">
                  <c:v>6.9541200000000004E-5</c:v>
                </c:pt>
                <c:pt idx="79" formatCode="0.00E+00">
                  <c:v>6.9808900000000002E-5</c:v>
                </c:pt>
                <c:pt idx="80" formatCode="0.00E+00">
                  <c:v>7.0093399999999995E-5</c:v>
                </c:pt>
                <c:pt idx="81" formatCode="0.00E+00">
                  <c:v>7.03955E-5</c:v>
                </c:pt>
                <c:pt idx="82" formatCode="0.00E+00">
                  <c:v>7.07167E-5</c:v>
                </c:pt>
                <c:pt idx="83" formatCode="0.00E+00">
                  <c:v>7.1057900000000003E-5</c:v>
                </c:pt>
                <c:pt idx="84" formatCode="0.00E+00">
                  <c:v>7.1420699999999999E-5</c:v>
                </c:pt>
                <c:pt idx="85" formatCode="0.00E+00">
                  <c:v>7.1806300000000004E-5</c:v>
                </c:pt>
                <c:pt idx="86" formatCode="0.00E+00">
                  <c:v>7.2216299999999995E-5</c:v>
                </c:pt>
                <c:pt idx="87" formatCode="0.00E+00">
                  <c:v>7.2652300000000002E-5</c:v>
                </c:pt>
                <c:pt idx="88" formatCode="0.00E+00">
                  <c:v>7.3115999999999996E-5</c:v>
                </c:pt>
                <c:pt idx="89" formatCode="0.00E+00">
                  <c:v>7.3609200000000007E-5</c:v>
                </c:pt>
                <c:pt idx="90" formatCode="0.00E+00">
                  <c:v>7.4133699999999998E-5</c:v>
                </c:pt>
                <c:pt idx="91" formatCode="0.00E+00">
                  <c:v>7.4691799999999995E-5</c:v>
                </c:pt>
                <c:pt idx="92" formatCode="0.00E+00">
                  <c:v>7.5285599999999996E-5</c:v>
                </c:pt>
                <c:pt idx="93" formatCode="0.00E+00">
                  <c:v>7.5917399999999999E-5</c:v>
                </c:pt>
                <c:pt idx="94" formatCode="0.00E+00">
                  <c:v>7.6589799999999996E-5</c:v>
                </c:pt>
                <c:pt idx="95" formatCode="0.00E+00">
                  <c:v>7.7305399999999993E-5</c:v>
                </c:pt>
                <c:pt idx="96" formatCode="0.00E+00">
                  <c:v>7.8067100000000003E-5</c:v>
                </c:pt>
                <c:pt idx="97" formatCode="0.00E+00">
                  <c:v>7.8877900000000006E-5</c:v>
                </c:pt>
                <c:pt idx="98" formatCode="0.00E+00">
                  <c:v>7.9741199999999995E-5</c:v>
                </c:pt>
                <c:pt idx="99" formatCode="0.00E+00">
                  <c:v>8.0660200000000004E-5</c:v>
                </c:pt>
                <c:pt idx="100" formatCode="0.00E+00">
                  <c:v>8.1638799999999995E-5</c:v>
                </c:pt>
                <c:pt idx="101" formatCode="0.00E+00">
                  <c:v>8.2680899999999996E-5</c:v>
                </c:pt>
                <c:pt idx="102" formatCode="0.00E+00">
                  <c:v>8.3790700000000004E-5</c:v>
                </c:pt>
                <c:pt idx="103" formatCode="0.00E+00">
                  <c:v>8.4972699999999994E-5</c:v>
                </c:pt>
                <c:pt idx="104" formatCode="0.00E+00">
                  <c:v>8.6231799999999997E-5</c:v>
                </c:pt>
                <c:pt idx="105" formatCode="0.00E+00">
                  <c:v>8.7572900000000003E-5</c:v>
                </c:pt>
                <c:pt idx="106" formatCode="0.00E+00">
                  <c:v>8.9001599999999998E-5</c:v>
                </c:pt>
                <c:pt idx="107" formatCode="0.00E+00">
                  <c:v>9.0523800000000002E-5</c:v>
                </c:pt>
                <c:pt idx="108" formatCode="0.00E+00">
                  <c:v>9.2145500000000001E-5</c:v>
                </c:pt>
                <c:pt idx="109" formatCode="0.00E+00">
                  <c:v>9.3873600000000002E-5</c:v>
                </c:pt>
                <c:pt idx="110" formatCode="0.00E+00">
                  <c:v>9.5715099999999994E-5</c:v>
                </c:pt>
                <c:pt idx="111" formatCode="0.00E+00">
                  <c:v>9.7677500000000001E-5</c:v>
                </c:pt>
                <c:pt idx="112" formatCode="0.00E+00">
                  <c:v>9.9769E-5</c:v>
                </c:pt>
                <c:pt idx="113" formatCode="0.00E+00">
                  <c:v>1.0199799999999999E-4</c:v>
                </c:pt>
                <c:pt idx="114" formatCode="0.00E+00">
                  <c:v>1.04374E-4</c:v>
                </c:pt>
                <c:pt idx="115" formatCode="0.00E+00">
                  <c:v>1.06907E-4</c:v>
                </c:pt>
                <c:pt idx="116" formatCode="0.00E+00">
                  <c:v>1.09607E-4</c:v>
                </c:pt>
                <c:pt idx="117" formatCode="0.00E+00">
                  <c:v>1.12485E-4</c:v>
                </c:pt>
                <c:pt idx="118" formatCode="0.00E+00">
                  <c:v>1.15554E-4</c:v>
                </c:pt>
                <c:pt idx="119" formatCode="0.00E+00">
                  <c:v>1.18826E-4</c:v>
                </c:pt>
                <c:pt idx="120" formatCode="0.00E+00">
                  <c:v>1.2231500000000001E-4</c:v>
                </c:pt>
                <c:pt idx="121" formatCode="0.00E+00">
                  <c:v>1.2603500000000001E-4</c:v>
                </c:pt>
                <c:pt idx="122" formatCode="0.00E+00">
                  <c:v>1.3000199999999999E-4</c:v>
                </c:pt>
                <c:pt idx="123" formatCode="0.00E+00">
                  <c:v>1.3423299999999999E-4</c:v>
                </c:pt>
                <c:pt idx="124" formatCode="0.00E+00">
                  <c:v>1.3874499999999999E-4</c:v>
                </c:pt>
                <c:pt idx="125" formatCode="0.00E+00">
                  <c:v>1.4355699999999999E-4</c:v>
                </c:pt>
                <c:pt idx="126" formatCode="0.00E+00">
                  <c:v>1.4868999999999999E-4</c:v>
                </c:pt>
                <c:pt idx="127" formatCode="0.00E+00">
                  <c:v>1.5416400000000001E-4</c:v>
                </c:pt>
                <c:pt idx="128" formatCode="0.00E+00">
                  <c:v>1.6000399999999999E-4</c:v>
                </c:pt>
                <c:pt idx="129" formatCode="0.00E+00">
                  <c:v>1.6623300000000001E-4</c:v>
                </c:pt>
                <c:pt idx="130" formatCode="0.00E+00">
                  <c:v>1.72879E-4</c:v>
                </c:pt>
                <c:pt idx="131" formatCode="0.00E+00">
                  <c:v>1.79968E-4</c:v>
                </c:pt>
                <c:pt idx="132" formatCode="0.00E+00">
                  <c:v>1.8753199999999999E-4</c:v>
                </c:pt>
                <c:pt idx="133" formatCode="0.00E+00">
                  <c:v>1.95601E-4</c:v>
                </c:pt>
                <c:pt idx="134" formatCode="0.00E+00">
                  <c:v>2.0421099999999999E-4</c:v>
                </c:pt>
                <c:pt idx="135" formatCode="0.00E+00">
                  <c:v>2.1339699999999999E-4</c:v>
                </c:pt>
                <c:pt idx="136" formatCode="0.00E+00">
                  <c:v>2.2319899999999999E-4</c:v>
                </c:pt>
                <c:pt idx="137" formatCode="0.00E+00">
                  <c:v>2.3365899999999999E-4</c:v>
                </c:pt>
                <c:pt idx="138" formatCode="0.00E+00">
                  <c:v>2.4481999999999998E-4</c:v>
                </c:pt>
                <c:pt idx="139" formatCode="0.00E+00">
                  <c:v>2.5672999999999999E-4</c:v>
                </c:pt>
                <c:pt idx="140" formatCode="0.00E+00">
                  <c:v>2.6944000000000002E-4</c:v>
                </c:pt>
                <c:pt idx="141" formatCode="0.00E+00">
                  <c:v>2.8300299999999999E-4</c:v>
                </c:pt>
                <c:pt idx="142" formatCode="0.00E+00">
                  <c:v>2.97478E-4</c:v>
                </c:pt>
                <c:pt idx="143" formatCode="0.00E+00">
                  <c:v>3.1292700000000001E-4</c:v>
                </c:pt>
                <c:pt idx="144" formatCode="0.00E+00">
                  <c:v>3.2941399999999999E-4</c:v>
                </c:pt>
                <c:pt idx="145" formatCode="0.00E+00">
                  <c:v>3.4701000000000003E-4</c:v>
                </c:pt>
                <c:pt idx="146" formatCode="0.00E+00">
                  <c:v>3.6579100000000002E-4</c:v>
                </c:pt>
                <c:pt idx="147" formatCode="0.00E+00">
                  <c:v>3.8583500000000001E-4</c:v>
                </c:pt>
                <c:pt idx="148" formatCode="0.00E+00">
                  <c:v>4.07229E-4</c:v>
                </c:pt>
                <c:pt idx="149" formatCode="0.00E+00">
                  <c:v>4.3006300000000001E-4</c:v>
                </c:pt>
                <c:pt idx="150" formatCode="0.00E+00">
                  <c:v>4.5443600000000001E-4</c:v>
                </c:pt>
                <c:pt idx="151" formatCode="0.00E+00">
                  <c:v>4.8044899999999998E-4</c:v>
                </c:pt>
                <c:pt idx="152" formatCode="0.00E+00">
                  <c:v>5.08214E-4</c:v>
                </c:pt>
                <c:pt idx="153" formatCode="0.00E+00">
                  <c:v>5.3784999999999998E-4</c:v>
                </c:pt>
                <c:pt idx="154" formatCode="0.00E+00">
                  <c:v>5.6948100000000005E-4</c:v>
                </c:pt>
                <c:pt idx="155" formatCode="0.00E+00">
                  <c:v>6.0324200000000004E-4</c:v>
                </c:pt>
                <c:pt idx="156" formatCode="0.00E+00">
                  <c:v>6.3927700000000005E-4</c:v>
                </c:pt>
                <c:pt idx="157" formatCode="0.00E+00">
                  <c:v>6.7773699999999998E-4</c:v>
                </c:pt>
                <c:pt idx="158" formatCode="0.00E+00">
                  <c:v>7.18785E-4</c:v>
                </c:pt>
                <c:pt idx="159" formatCode="0.00E+00">
                  <c:v>7.6259500000000003E-4</c:v>
                </c:pt>
                <c:pt idx="160" formatCode="0.00E+00">
                  <c:v>8.0935000000000002E-4</c:v>
                </c:pt>
                <c:pt idx="161" formatCode="0.00E+00">
                  <c:v>8.5924899999999997E-4</c:v>
                </c:pt>
                <c:pt idx="162" formatCode="0.00E+00">
                  <c:v>9.1249899999999999E-4</c:v>
                </c:pt>
                <c:pt idx="163" formatCode="0.00E+00">
                  <c:v>9.6932500000000005E-4</c:v>
                </c:pt>
                <c:pt idx="164" formatCode="0.00E+00">
                  <c:v>1.0299599999999999E-3</c:v>
                </c:pt>
                <c:pt idx="165" formatCode="0.00E+00">
                  <c:v>1.0946599999999999E-3</c:v>
                </c:pt>
                <c:pt idx="166" formatCode="0.00E+00">
                  <c:v>1.1636999999999999E-3</c:v>
                </c:pt>
                <c:pt idx="167" formatCode="0.00E+00">
                  <c:v>1.2373499999999999E-3</c:v>
                </c:pt>
                <c:pt idx="168" formatCode="0.00E+00">
                  <c:v>1.3159300000000001E-3</c:v>
                </c:pt>
                <c:pt idx="169" formatCode="0.00E+00">
                  <c:v>1.39975E-3</c:v>
                </c:pt>
                <c:pt idx="170" formatCode="0.00E+00">
                  <c:v>1.4891500000000001E-3</c:v>
                </c:pt>
                <c:pt idx="171" formatCode="0.00E+00">
                  <c:v>1.5845099999999999E-3</c:v>
                </c:pt>
                <c:pt idx="172" formatCode="0.00E+00">
                  <c:v>1.68619E-3</c:v>
                </c:pt>
                <c:pt idx="173" formatCode="0.00E+00">
                  <c:v>1.79463E-3</c:v>
                </c:pt>
                <c:pt idx="174" formatCode="0.00E+00">
                  <c:v>1.91023E-3</c:v>
                </c:pt>
                <c:pt idx="175" formatCode="0.00E+00">
                  <c:v>2.0334699999999999E-3</c:v>
                </c:pt>
                <c:pt idx="176" formatCode="0.00E+00">
                  <c:v>2.16483E-3</c:v>
                </c:pt>
                <c:pt idx="177" formatCode="0.00E+00">
                  <c:v>2.30482E-3</c:v>
                </c:pt>
                <c:pt idx="178" formatCode="0.00E+00">
                  <c:v>2.4539800000000001E-3</c:v>
                </c:pt>
                <c:pt idx="179" formatCode="0.00E+00">
                  <c:v>2.6128800000000002E-3</c:v>
                </c:pt>
                <c:pt idx="180" formatCode="0.00E+00">
                  <c:v>2.7821299999999998E-3</c:v>
                </c:pt>
                <c:pt idx="181" formatCode="0.00E+00">
                  <c:v>2.9623499999999999E-3</c:v>
                </c:pt>
                <c:pt idx="182" formatCode="0.00E+00">
                  <c:v>3.1542300000000001E-3</c:v>
                </c:pt>
                <c:pt idx="183" formatCode="0.00E+00">
                  <c:v>3.3584499999999998E-3</c:v>
                </c:pt>
                <c:pt idx="184" formatCode="0.00E+00">
                  <c:v>3.5757499999999999E-3</c:v>
                </c:pt>
                <c:pt idx="185" formatCode="0.00E+00">
                  <c:v>3.8069100000000002E-3</c:v>
                </c:pt>
                <c:pt idx="186" formatCode="0.00E+00">
                  <c:v>4.05274E-3</c:v>
                </c:pt>
                <c:pt idx="187" formatCode="0.00E+00">
                  <c:v>4.3140699999999997E-3</c:v>
                </c:pt>
                <c:pt idx="188" formatCode="0.00E+00">
                  <c:v>4.5917800000000002E-3</c:v>
                </c:pt>
                <c:pt idx="189" formatCode="0.00E+00">
                  <c:v>4.8868000000000002E-3</c:v>
                </c:pt>
                <c:pt idx="190" formatCode="0.00E+00">
                  <c:v>5.2000800000000002E-3</c:v>
                </c:pt>
                <c:pt idx="191" formatCode="0.00E+00">
                  <c:v>5.5325900000000004E-3</c:v>
                </c:pt>
                <c:pt idx="192" formatCode="0.00E+00">
                  <c:v>5.88537E-3</c:v>
                </c:pt>
                <c:pt idx="193" formatCode="0.00E+00">
                  <c:v>6.2594699999999996E-3</c:v>
                </c:pt>
                <c:pt idx="194" formatCode="0.00E+00">
                  <c:v>6.6559799999999997E-3</c:v>
                </c:pt>
                <c:pt idx="195" formatCode="0.00E+00">
                  <c:v>7.0759999999999998E-3</c:v>
                </c:pt>
                <c:pt idx="196" formatCode="0.00E+00">
                  <c:v>7.5206700000000001E-3</c:v>
                </c:pt>
                <c:pt idx="197" formatCode="0.00E+00">
                  <c:v>7.9911700000000006E-3</c:v>
                </c:pt>
                <c:pt idx="198" formatCode="0.00E+00">
                  <c:v>8.4886600000000003E-3</c:v>
                </c:pt>
                <c:pt idx="199" formatCode="0.00E+00">
                  <c:v>9.0143500000000008E-3</c:v>
                </c:pt>
                <c:pt idx="200" formatCode="0.00E+00">
                  <c:v>9.5694300000000003E-3</c:v>
                </c:pt>
                <c:pt idx="201" formatCode="0.00E+00">
                  <c:v>1.01551E-2</c:v>
                </c:pt>
                <c:pt idx="202" formatCode="0.00E+00">
                  <c:v>1.07726E-2</c:v>
                </c:pt>
                <c:pt idx="203" formatCode="0.00E+00">
                  <c:v>1.14231E-2</c:v>
                </c:pt>
                <c:pt idx="204" formatCode="0.00E+00">
                  <c:v>1.21078E-2</c:v>
                </c:pt>
                <c:pt idx="205" formatCode="0.00E+00">
                  <c:v>1.28279E-2</c:v>
                </c:pt>
                <c:pt idx="206" formatCode="0.00E+00">
                  <c:v>1.3584300000000001E-2</c:v>
                </c:pt>
                <c:pt idx="207" formatCode="0.00E+00">
                  <c:v>1.43784E-2</c:v>
                </c:pt>
                <c:pt idx="208" formatCode="0.00E+00">
                  <c:v>1.5211000000000001E-2</c:v>
                </c:pt>
                <c:pt idx="209" formatCode="0.00E+00">
                  <c:v>1.6083099999999999E-2</c:v>
                </c:pt>
                <c:pt idx="210" formatCode="0.00E+00">
                  <c:v>1.6995699999999999E-2</c:v>
                </c:pt>
                <c:pt idx="211" formatCode="0.00E+00">
                  <c:v>1.79495E-2</c:v>
                </c:pt>
                <c:pt idx="212" formatCode="0.00E+00">
                  <c:v>1.8945400000000001E-2</c:v>
                </c:pt>
                <c:pt idx="213" formatCode="0.00E+00">
                  <c:v>1.9983799999999999E-2</c:v>
                </c:pt>
                <c:pt idx="214" formatCode="0.00E+00">
                  <c:v>2.1065400000000001E-2</c:v>
                </c:pt>
                <c:pt idx="215" formatCode="0.00E+00">
                  <c:v>2.2190600000000001E-2</c:v>
                </c:pt>
                <c:pt idx="216" formatCode="0.00E+00">
                  <c:v>2.3359700000000001E-2</c:v>
                </c:pt>
                <c:pt idx="217" formatCode="0.00E+00">
                  <c:v>2.4572900000000002E-2</c:v>
                </c:pt>
                <c:pt idx="218" formatCode="0.00E+00">
                  <c:v>2.5830200000000001E-2</c:v>
                </c:pt>
                <c:pt idx="219" formatCode="0.00E+00">
                  <c:v>2.7131499999999999E-2</c:v>
                </c:pt>
                <c:pt idx="220" formatCode="0.00E+00">
                  <c:v>2.8476700000000001E-2</c:v>
                </c:pt>
                <c:pt idx="221" formatCode="0.00E+00">
                  <c:v>2.9865300000000001E-2</c:v>
                </c:pt>
                <c:pt idx="222" formatCode="0.00E+00">
                  <c:v>3.1296900000000002E-2</c:v>
                </c:pt>
                <c:pt idx="223" formatCode="0.00E+00">
                  <c:v>3.2770899999999999E-2</c:v>
                </c:pt>
                <c:pt idx="224" formatCode="0.00E+00">
                  <c:v>3.4286499999999998E-2</c:v>
                </c:pt>
                <c:pt idx="225" formatCode="0.00E+00">
                  <c:v>3.5842800000000001E-2</c:v>
                </c:pt>
                <c:pt idx="226" formatCode="0.00E+00">
                  <c:v>3.7438899999999997E-2</c:v>
                </c:pt>
                <c:pt idx="227" formatCode="0.00E+00">
                  <c:v>3.90736E-2</c:v>
                </c:pt>
                <c:pt idx="228" formatCode="0.00E+00">
                  <c:v>4.0745799999999999E-2</c:v>
                </c:pt>
                <c:pt idx="229" formatCode="0.00E+00">
                  <c:v>4.2454100000000002E-2</c:v>
                </c:pt>
                <c:pt idx="230" formatCode="0.00E+00">
                  <c:v>4.4197199999999999E-2</c:v>
                </c:pt>
                <c:pt idx="231" formatCode="0.00E+00">
                  <c:v>4.5973600000000003E-2</c:v>
                </c:pt>
                <c:pt idx="232" formatCode="0.00E+00">
                  <c:v>4.7781700000000003E-2</c:v>
                </c:pt>
                <c:pt idx="233" formatCode="0.00E+00">
                  <c:v>4.96201E-2</c:v>
                </c:pt>
                <c:pt idx="234" formatCode="0.00E+00">
                  <c:v>5.1486999999999998E-2</c:v>
                </c:pt>
                <c:pt idx="235" formatCode="0.00E+00">
                  <c:v>5.3380799999999999E-2</c:v>
                </c:pt>
                <c:pt idx="236" formatCode="0.00E+00">
                  <c:v>5.5300000000000002E-2</c:v>
                </c:pt>
                <c:pt idx="237" formatCode="0.00E+00">
                  <c:v>5.7242599999999998E-2</c:v>
                </c:pt>
                <c:pt idx="238" formatCode="0.00E+00">
                  <c:v>5.9207200000000001E-2</c:v>
                </c:pt>
                <c:pt idx="239" formatCode="0.00E+00">
                  <c:v>6.1192000000000003E-2</c:v>
                </c:pt>
                <c:pt idx="240" formatCode="0.00E+00">
                  <c:v>6.3195299999999996E-2</c:v>
                </c:pt>
                <c:pt idx="241" formatCode="0.00E+00">
                  <c:v>6.5215599999999999E-2</c:v>
                </c:pt>
                <c:pt idx="242" formatCode="0.00E+00">
                  <c:v>6.7251199999999997E-2</c:v>
                </c:pt>
                <c:pt idx="243" formatCode="0.00E+00">
                  <c:v>6.9300500000000001E-2</c:v>
                </c:pt>
                <c:pt idx="244" formatCode="0.00E+00">
                  <c:v>7.1361999999999995E-2</c:v>
                </c:pt>
                <c:pt idx="245" formatCode="0.00E+00">
                  <c:v>7.3434200000000005E-2</c:v>
                </c:pt>
                <c:pt idx="246" formatCode="0.00E+00">
                  <c:v>7.5515700000000005E-2</c:v>
                </c:pt>
                <c:pt idx="247" formatCode="0.00E+00">
                  <c:v>7.7605099999999996E-2</c:v>
                </c:pt>
                <c:pt idx="248" formatCode="0.00E+00">
                  <c:v>7.9701099999999997E-2</c:v>
                </c:pt>
                <c:pt idx="249" formatCode="0.00E+00">
                  <c:v>8.1802399999999997E-2</c:v>
                </c:pt>
                <c:pt idx="250" formatCode="0.00E+00">
                  <c:v>8.3907700000000002E-2</c:v>
                </c:pt>
                <c:pt idx="251" formatCode="0.00E+00">
                  <c:v>8.6015999999999995E-2</c:v>
                </c:pt>
                <c:pt idx="252" formatCode="0.00E+00">
                  <c:v>8.8126099999999999E-2</c:v>
                </c:pt>
                <c:pt idx="253" formatCode="0.00E+00">
                  <c:v>9.0236999999999998E-2</c:v>
                </c:pt>
                <c:pt idx="254" formatCode="0.00E+00">
                  <c:v>9.2347700000000005E-2</c:v>
                </c:pt>
                <c:pt idx="255" formatCode="0.00E+00">
                  <c:v>9.4457200000000005E-2</c:v>
                </c:pt>
                <c:pt idx="256" formatCode="0.00E+00">
                  <c:v>9.6564800000000006E-2</c:v>
                </c:pt>
                <c:pt idx="257" formatCode="0.00E+00">
                  <c:v>9.8669599999999996E-2</c:v>
                </c:pt>
                <c:pt idx="258" formatCode="0.00E+00">
                  <c:v>0.100771</c:v>
                </c:pt>
                <c:pt idx="259" formatCode="0.00E+00">
                  <c:v>0.102868</c:v>
                </c:pt>
                <c:pt idx="260" formatCode="0.00E+00">
                  <c:v>0.10496</c:v>
                </c:pt>
                <c:pt idx="261" formatCode="0.00E+00">
                  <c:v>0.107046</c:v>
                </c:pt>
                <c:pt idx="262" formatCode="0.00E+00">
                  <c:v>0.109126</c:v>
                </c:pt>
                <c:pt idx="263" formatCode="0.00E+00">
                  <c:v>0.11119999999999999</c:v>
                </c:pt>
                <c:pt idx="264" formatCode="0.00E+00">
                  <c:v>0.11326600000000001</c:v>
                </c:pt>
                <c:pt idx="265" formatCode="0.00E+00">
                  <c:v>0.115325</c:v>
                </c:pt>
                <c:pt idx="266" formatCode="0.00E+00">
                  <c:v>0.11737499999999999</c:v>
                </c:pt>
                <c:pt idx="267" formatCode="0.00E+00">
                  <c:v>0.119418</c:v>
                </c:pt>
                <c:pt idx="268" formatCode="0.00E+00">
                  <c:v>0.121451</c:v>
                </c:pt>
                <c:pt idx="269" formatCode="0.00E+00">
                  <c:v>0.123476</c:v>
                </c:pt>
                <c:pt idx="270" formatCode="0.00E+00">
                  <c:v>0.12549099999999999</c:v>
                </c:pt>
                <c:pt idx="271" formatCode="0.00E+00">
                  <c:v>0.127496</c:v>
                </c:pt>
                <c:pt idx="272" formatCode="0.00E+00">
                  <c:v>0.129492</c:v>
                </c:pt>
              </c:numCache>
            </c:numRef>
          </c:yVal>
          <c:smooth val="0"/>
          <c:extLst>
            <c:ext xmlns:c16="http://schemas.microsoft.com/office/drawing/2014/chart" uri="{C3380CC4-5D6E-409C-BE32-E72D297353CC}">
              <c16:uniqueId val="{00000004-A0C9-4F7D-8E54-6463389D567C}"/>
            </c:ext>
          </c:extLst>
        </c:ser>
        <c:dLbls>
          <c:showLegendKey val="0"/>
          <c:showVal val="0"/>
          <c:showCatName val="0"/>
          <c:showSerName val="0"/>
          <c:showPercent val="0"/>
          <c:showBubbleSize val="0"/>
        </c:dLbls>
        <c:axId val="261701280"/>
        <c:axId val="261701840"/>
      </c:scatterChart>
      <c:valAx>
        <c:axId val="261701280"/>
        <c:scaling>
          <c:orientation val="minMax"/>
          <c:min val="0"/>
        </c:scaling>
        <c:delete val="0"/>
        <c:axPos val="b"/>
        <c:title>
          <c:tx>
            <c:rich>
              <a:bodyPr/>
              <a:lstStyle/>
              <a:p>
                <a:pPr>
                  <a:defRPr sz="1600" b="0" i="0" u="none" strike="noStrike" baseline="0">
                    <a:solidFill>
                      <a:srgbClr val="000000"/>
                    </a:solidFill>
                    <a:latin typeface="+mn-lt"/>
                    <a:ea typeface="Arial"/>
                    <a:cs typeface="Arial"/>
                  </a:defRPr>
                </a:pPr>
                <a:r>
                  <a:rPr lang="en-US" sz="1600" b="0">
                    <a:latin typeface="+mn-lt"/>
                  </a:rPr>
                  <a:t>Ranked Proteins</a:t>
                </a:r>
              </a:p>
            </c:rich>
          </c:tx>
          <c:layout>
            <c:manualLayout>
              <c:xMode val="edge"/>
              <c:yMode val="edge"/>
              <c:x val="0.41289233729544944"/>
              <c:y val="0.92035398230088494"/>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mn-lt"/>
                <a:ea typeface="Arial"/>
                <a:cs typeface="Arial"/>
              </a:defRPr>
            </a:pPr>
            <a:endParaRPr lang="es-ES"/>
          </a:p>
        </c:txPr>
        <c:crossAx val="261701840"/>
        <c:crosses val="autoZero"/>
        <c:crossBetween val="midCat"/>
      </c:valAx>
      <c:valAx>
        <c:axId val="261701840"/>
        <c:scaling>
          <c:orientation val="minMax"/>
          <c:max val="0.12000000000000002"/>
          <c:min val="0"/>
        </c:scaling>
        <c:delete val="0"/>
        <c:axPos val="l"/>
        <c:title>
          <c:tx>
            <c:rich>
              <a:bodyPr/>
              <a:lstStyle/>
              <a:p>
                <a:pPr>
                  <a:defRPr sz="1600" b="0" i="0" u="none" strike="noStrike" baseline="0">
                    <a:solidFill>
                      <a:srgbClr val="000000"/>
                    </a:solidFill>
                    <a:latin typeface="+mn-lt"/>
                    <a:ea typeface="Arial"/>
                    <a:cs typeface="Arial"/>
                  </a:defRPr>
                </a:pPr>
                <a:r>
                  <a:rPr lang="en-US" sz="1600" b="0">
                    <a:latin typeface="+mn-lt"/>
                  </a:rPr>
                  <a:t>False Discovery Rate</a:t>
                </a:r>
              </a:p>
            </c:rich>
          </c:tx>
          <c:layout>
            <c:manualLayout>
              <c:xMode val="edge"/>
              <c:yMode val="edge"/>
              <c:x val="1.5679442508710797E-2"/>
              <c:y val="0.2057521610866044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mn-lt"/>
                <a:ea typeface="Arial"/>
                <a:cs typeface="Arial"/>
              </a:defRPr>
            </a:pPr>
            <a:endParaRPr lang="es-ES"/>
          </a:p>
        </c:txPr>
        <c:crossAx val="261701280"/>
        <c:crosses val="autoZero"/>
        <c:crossBetween val="midCat"/>
      </c:valAx>
      <c:spPr>
        <a:solidFill>
          <a:srgbClr val="FFFFFF"/>
        </a:solidFill>
        <a:ln w="12700">
          <a:solidFill>
            <a:srgbClr val="808080"/>
          </a:solidFill>
          <a:prstDash val="solid"/>
        </a:ln>
      </c:spPr>
    </c:plotArea>
    <c:legend>
      <c:legendPos val="r"/>
      <c:layout>
        <c:manualLayout>
          <c:xMode val="edge"/>
          <c:yMode val="edge"/>
          <c:x val="0.17770049959550968"/>
          <c:y val="0.13938053097345132"/>
          <c:w val="0.36759613151619963"/>
          <c:h val="0.27433628318584347"/>
        </c:manualLayout>
      </c:layout>
      <c:overlay val="0"/>
      <c:spPr>
        <a:solidFill>
          <a:srgbClr val="FFFFFF"/>
        </a:solidFill>
        <a:ln w="3175">
          <a:solidFill>
            <a:srgbClr val="000000"/>
          </a:solidFill>
          <a:prstDash val="solid"/>
        </a:ln>
      </c:spPr>
      <c:txPr>
        <a:bodyPr/>
        <a:lstStyle/>
        <a:p>
          <a:pPr>
            <a:defRPr sz="1200" b="0" i="0" u="none" strike="noStrike" baseline="0">
              <a:solidFill>
                <a:srgbClr val="000000"/>
              </a:solidFill>
              <a:latin typeface="+mn-lt"/>
              <a:ea typeface="Arial"/>
              <a:cs typeface="Arial"/>
            </a:defRPr>
          </a:pPr>
          <a:endParaRPr lang="es-ES"/>
        </a:p>
      </c:txPr>
    </c:legend>
    <c:plotVisOnly val="1"/>
    <c:dispBlanksAs val="gap"/>
    <c:showDLblsOverMax val="0"/>
  </c:chart>
  <c:spPr>
    <a:solidFill>
      <a:srgbClr val="FFFFFF"/>
    </a:solidFill>
    <a:ln w="3175">
      <a:noFill/>
      <a:prstDash val="solid"/>
    </a:ln>
  </c:spPr>
  <c:txPr>
    <a:bodyPr/>
    <a:lstStyle/>
    <a:p>
      <a:pPr>
        <a:defRPr sz="1175" b="0" i="0" u="none" strike="noStrike" baseline="0">
          <a:solidFill>
            <a:srgbClr val="000000"/>
          </a:solidFill>
          <a:latin typeface="Arial"/>
          <a:ea typeface="Arial"/>
          <a:cs typeface="Arial"/>
        </a:defRPr>
      </a:pPr>
      <a:endParaRPr lang="es-ES"/>
    </a:p>
  </c:txPr>
  <c:printSettings>
    <c:headerFooter alignWithMargins="0"/>
    <c:pageMargins b="1" l="0.75000000000000255" r="0.75000000000000255" t="1" header="0.5" footer="0.5"/>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0" i="0" u="none" strike="noStrike" baseline="0">
                <a:solidFill>
                  <a:srgbClr val="000000"/>
                </a:solidFill>
                <a:latin typeface="+mn-lt"/>
                <a:ea typeface="Arial"/>
                <a:cs typeface="Arial"/>
              </a:defRPr>
            </a:pPr>
            <a:r>
              <a:rPr lang="en-US" sz="1800" b="0">
                <a:latin typeface="+mn-lt"/>
              </a:rPr>
              <a:t>ProteinPilot Reported vs. Estimated FDR</a:t>
            </a:r>
          </a:p>
        </c:rich>
      </c:tx>
      <c:layout>
        <c:manualLayout>
          <c:xMode val="edge"/>
          <c:yMode val="edge"/>
          <c:x val="0.18029219465846408"/>
          <c:y val="3.0577111595990292E-2"/>
        </c:manualLayout>
      </c:layout>
      <c:overlay val="0"/>
      <c:spPr>
        <a:noFill/>
        <a:ln w="25400">
          <a:noFill/>
        </a:ln>
      </c:spPr>
    </c:title>
    <c:autoTitleDeleted val="0"/>
    <c:plotArea>
      <c:layout>
        <c:manualLayout>
          <c:layoutTarget val="inner"/>
          <c:xMode val="edge"/>
          <c:yMode val="edge"/>
          <c:x val="0.16330275229357724"/>
          <c:y val="0.11605835415151418"/>
          <c:w val="0.77395415825729363"/>
          <c:h val="0.72279564452034084"/>
        </c:manualLayout>
      </c:layout>
      <c:scatterChart>
        <c:scatterStyle val="lineMarker"/>
        <c:varyColors val="0"/>
        <c:ser>
          <c:idx val="0"/>
          <c:order val="0"/>
          <c:tx>
            <c:v>Global FDR</c:v>
          </c:tx>
          <c:spPr>
            <a:ln w="38100">
              <a:solidFill>
                <a:srgbClr val="C0504D">
                  <a:alpha val="80000"/>
                </a:srgbClr>
              </a:solidFill>
              <a:prstDash val="solid"/>
            </a:ln>
          </c:spPr>
          <c:marker>
            <c:symbol val="none"/>
          </c:marker>
          <c:xVal>
            <c:numRef>
              <c:f>'Protein Level Data'!Reported_Confidence_Thresh</c:f>
              <c:numCache>
                <c:formatCode>0.00%</c:formatCode>
                <c:ptCount val="212"/>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0.99999899999999997</c:v>
                </c:pt>
                <c:pt idx="76" formatCode="General">
                  <c:v>0.99999899999999997</c:v>
                </c:pt>
                <c:pt idx="77" formatCode="General">
                  <c:v>0.99999899999999997</c:v>
                </c:pt>
                <c:pt idx="78" formatCode="General">
                  <c:v>0.99999899999999997</c:v>
                </c:pt>
                <c:pt idx="79" formatCode="General">
                  <c:v>0.99999899999999997</c:v>
                </c:pt>
                <c:pt idx="80" formatCode="General">
                  <c:v>0.99999899999999997</c:v>
                </c:pt>
                <c:pt idx="81" formatCode="General">
                  <c:v>0.99999800000000005</c:v>
                </c:pt>
                <c:pt idx="82" formatCode="General">
                  <c:v>0.999996</c:v>
                </c:pt>
                <c:pt idx="83" formatCode="General">
                  <c:v>0.99999300000000002</c:v>
                </c:pt>
                <c:pt idx="84" formatCode="General">
                  <c:v>0.99999199999999999</c:v>
                </c:pt>
                <c:pt idx="85" formatCode="General">
                  <c:v>0.99999099999999996</c:v>
                </c:pt>
                <c:pt idx="86" formatCode="General">
                  <c:v>0.99998900000000002</c:v>
                </c:pt>
                <c:pt idx="87" formatCode="General">
                  <c:v>0.99998699999999996</c:v>
                </c:pt>
                <c:pt idx="88" formatCode="General">
                  <c:v>0.99998200000000004</c:v>
                </c:pt>
                <c:pt idx="89" formatCode="General">
                  <c:v>0.99997899999999995</c:v>
                </c:pt>
                <c:pt idx="90" formatCode="General">
                  <c:v>0.999977</c:v>
                </c:pt>
                <c:pt idx="91" formatCode="General">
                  <c:v>0.99996799999999997</c:v>
                </c:pt>
                <c:pt idx="92" formatCode="General">
                  <c:v>0.99996700000000005</c:v>
                </c:pt>
                <c:pt idx="93" formatCode="General">
                  <c:v>0.99995699999999998</c:v>
                </c:pt>
                <c:pt idx="94" formatCode="General">
                  <c:v>0.99993200000000004</c:v>
                </c:pt>
                <c:pt idx="95" formatCode="General">
                  <c:v>0.99992800000000004</c:v>
                </c:pt>
                <c:pt idx="96" formatCode="General">
                  <c:v>0.999919</c:v>
                </c:pt>
                <c:pt idx="97" formatCode="General">
                  <c:v>0.99991699999999994</c:v>
                </c:pt>
                <c:pt idx="98" formatCode="General">
                  <c:v>0.99990699999999999</c:v>
                </c:pt>
                <c:pt idx="99" formatCode="General">
                  <c:v>0.99990199999999996</c:v>
                </c:pt>
                <c:pt idx="100" formatCode="General">
                  <c:v>0.99990000000000001</c:v>
                </c:pt>
                <c:pt idx="101" formatCode="General">
                  <c:v>0.99981799999999998</c:v>
                </c:pt>
                <c:pt idx="102" formatCode="General">
                  <c:v>0.999749</c:v>
                </c:pt>
                <c:pt idx="103" formatCode="General">
                  <c:v>0.99974300000000005</c:v>
                </c:pt>
                <c:pt idx="104" formatCode="General">
                  <c:v>0.999637</c:v>
                </c:pt>
                <c:pt idx="105" formatCode="General">
                  <c:v>0.99961999999999995</c:v>
                </c:pt>
                <c:pt idx="106" formatCode="General">
                  <c:v>0.99949900000000003</c:v>
                </c:pt>
                <c:pt idx="107" formatCode="General">
                  <c:v>0.99935399999999996</c:v>
                </c:pt>
                <c:pt idx="108" formatCode="General">
                  <c:v>0.99932399999999999</c:v>
                </c:pt>
                <c:pt idx="109" formatCode="General">
                  <c:v>0.99929199999999996</c:v>
                </c:pt>
                <c:pt idx="110" formatCode="General">
                  <c:v>0.99908799999999998</c:v>
                </c:pt>
                <c:pt idx="111" formatCode="General">
                  <c:v>0.99879799999999996</c:v>
                </c:pt>
                <c:pt idx="112" formatCode="General">
                  <c:v>0.99865099999999996</c:v>
                </c:pt>
                <c:pt idx="113" formatCode="General">
                  <c:v>0.99848599999999998</c:v>
                </c:pt>
                <c:pt idx="114" formatCode="General">
                  <c:v>0.99826199999999998</c:v>
                </c:pt>
                <c:pt idx="115" formatCode="General">
                  <c:v>0.99804999999999999</c:v>
                </c:pt>
                <c:pt idx="116" formatCode="General">
                  <c:v>0.99786200000000003</c:v>
                </c:pt>
                <c:pt idx="117" formatCode="General">
                  <c:v>0.99781200000000003</c:v>
                </c:pt>
                <c:pt idx="118" formatCode="General">
                  <c:v>0.99765599999999999</c:v>
                </c:pt>
                <c:pt idx="119" formatCode="General">
                  <c:v>0.99718200000000001</c:v>
                </c:pt>
                <c:pt idx="120" formatCode="General">
                  <c:v>0.997116</c:v>
                </c:pt>
                <c:pt idx="121" formatCode="General">
                  <c:v>0.99636899999999995</c:v>
                </c:pt>
                <c:pt idx="122" formatCode="General">
                  <c:v>0.99573400000000001</c:v>
                </c:pt>
                <c:pt idx="123" formatCode="General">
                  <c:v>0.99510200000000004</c:v>
                </c:pt>
                <c:pt idx="124" formatCode="General">
                  <c:v>0.99463000000000001</c:v>
                </c:pt>
                <c:pt idx="125" formatCode="General">
                  <c:v>0.993834</c:v>
                </c:pt>
                <c:pt idx="126" formatCode="General">
                  <c:v>0.99308200000000002</c:v>
                </c:pt>
                <c:pt idx="127" formatCode="General">
                  <c:v>0.99292100000000005</c:v>
                </c:pt>
                <c:pt idx="128" formatCode="General">
                  <c:v>0.99241400000000002</c:v>
                </c:pt>
                <c:pt idx="129" formatCode="General">
                  <c:v>0.99168199999999995</c:v>
                </c:pt>
                <c:pt idx="130" formatCode="General">
                  <c:v>0.99148899999999995</c:v>
                </c:pt>
                <c:pt idx="131" formatCode="General">
                  <c:v>0.99129</c:v>
                </c:pt>
                <c:pt idx="132" formatCode="General">
                  <c:v>0.99108700000000005</c:v>
                </c:pt>
                <c:pt idx="133" formatCode="General">
                  <c:v>0.99066699999999996</c:v>
                </c:pt>
                <c:pt idx="134" formatCode="General">
                  <c:v>0.99045000000000005</c:v>
                </c:pt>
                <c:pt idx="135" formatCode="General">
                  <c:v>0.990228</c:v>
                </c:pt>
                <c:pt idx="136" formatCode="General">
                  <c:v>0.99</c:v>
                </c:pt>
                <c:pt idx="137" formatCode="General">
                  <c:v>0.989035</c:v>
                </c:pt>
                <c:pt idx="138" formatCode="General">
                  <c:v>0.98797699999999999</c:v>
                </c:pt>
                <c:pt idx="139" formatCode="General">
                  <c:v>0.98711800000000005</c:v>
                </c:pt>
                <c:pt idx="140" formatCode="General">
                  <c:v>0.98681700000000006</c:v>
                </c:pt>
                <c:pt idx="141" formatCode="General">
                  <c:v>0.98619599999999996</c:v>
                </c:pt>
                <c:pt idx="142" formatCode="General">
                  <c:v>0.98587499999999995</c:v>
                </c:pt>
                <c:pt idx="143" formatCode="General">
                  <c:v>0.98486399999999996</c:v>
                </c:pt>
                <c:pt idx="144" formatCode="General">
                  <c:v>0.98340399999999994</c:v>
                </c:pt>
                <c:pt idx="145" formatCode="General">
                  <c:v>0.974881</c:v>
                </c:pt>
                <c:pt idx="146" formatCode="General">
                  <c:v>0.97181600000000001</c:v>
                </c:pt>
                <c:pt idx="147" formatCode="General">
                  <c:v>0.96764099999999997</c:v>
                </c:pt>
                <c:pt idx="148" formatCode="General">
                  <c:v>0.96611599999999997</c:v>
                </c:pt>
                <c:pt idx="149" formatCode="General">
                  <c:v>0.96369199999999999</c:v>
                </c:pt>
                <c:pt idx="150" formatCode="General">
                  <c:v>0.95831299999999997</c:v>
                </c:pt>
                <c:pt idx="151" formatCode="General">
                  <c:v>0.95634799999999998</c:v>
                </c:pt>
                <c:pt idx="152" formatCode="General">
                  <c:v>0.94988099999999998</c:v>
                </c:pt>
                <c:pt idx="153" formatCode="General">
                  <c:v>0.94245599999999996</c:v>
                </c:pt>
                <c:pt idx="154" formatCode="General">
                  <c:v>0.93690399999999996</c:v>
                </c:pt>
                <c:pt idx="155" formatCode="General">
                  <c:v>0.932392</c:v>
                </c:pt>
                <c:pt idx="156" formatCode="General">
                  <c:v>0.92586900000000005</c:v>
                </c:pt>
                <c:pt idx="157" formatCode="General">
                  <c:v>0.91682399999999997</c:v>
                </c:pt>
                <c:pt idx="158" formatCode="General">
                  <c:v>0.91488599999999998</c:v>
                </c:pt>
                <c:pt idx="159" formatCode="General">
                  <c:v>0.91087499999999999</c:v>
                </c:pt>
                <c:pt idx="160" formatCode="General">
                  <c:v>0.9</c:v>
                </c:pt>
                <c:pt idx="161" formatCode="General">
                  <c:v>0.897671</c:v>
                </c:pt>
                <c:pt idx="162" formatCode="General">
                  <c:v>0.89528700000000005</c:v>
                </c:pt>
                <c:pt idx="163" formatCode="General">
                  <c:v>0.88251000000000002</c:v>
                </c:pt>
                <c:pt idx="164" formatCode="General">
                  <c:v>0.87977399999999994</c:v>
                </c:pt>
                <c:pt idx="165" formatCode="General">
                  <c:v>0.86196200000000001</c:v>
                </c:pt>
                <c:pt idx="166" formatCode="General">
                  <c:v>0.85545599999999999</c:v>
                </c:pt>
                <c:pt idx="167" formatCode="General">
                  <c:v>0.84511800000000004</c:v>
                </c:pt>
                <c:pt idx="168" formatCode="General">
                  <c:v>0.83781899999999998</c:v>
                </c:pt>
                <c:pt idx="169" formatCode="General">
                  <c:v>0.83017600000000003</c:v>
                </c:pt>
                <c:pt idx="170" formatCode="General">
                  <c:v>0.82217200000000001</c:v>
                </c:pt>
                <c:pt idx="171" formatCode="General">
                  <c:v>0.81803000000000003</c:v>
                </c:pt>
                <c:pt idx="172" formatCode="General">
                  <c:v>0.80945400000000001</c:v>
                </c:pt>
                <c:pt idx="173" formatCode="General">
                  <c:v>0.80047400000000002</c:v>
                </c:pt>
                <c:pt idx="174" formatCode="General">
                  <c:v>0.79582600000000003</c:v>
                </c:pt>
                <c:pt idx="175" formatCode="General">
                  <c:v>0.78122400000000003</c:v>
                </c:pt>
                <c:pt idx="176" formatCode="General">
                  <c:v>0.77091299999999996</c:v>
                </c:pt>
                <c:pt idx="177" formatCode="General">
                  <c:v>0.76557699999999995</c:v>
                </c:pt>
                <c:pt idx="178" formatCode="General">
                  <c:v>0.75452900000000001</c:v>
                </c:pt>
                <c:pt idx="179" formatCode="General">
                  <c:v>0.748811</c:v>
                </c:pt>
                <c:pt idx="180" formatCode="General">
                  <c:v>0.73697299999999999</c:v>
                </c:pt>
                <c:pt idx="181" formatCode="General">
                  <c:v>0.73084700000000002</c:v>
                </c:pt>
                <c:pt idx="182" formatCode="General">
                  <c:v>0.72457700000000003</c:v>
                </c:pt>
                <c:pt idx="183" formatCode="General">
                  <c:v>0.71816199999999997</c:v>
                </c:pt>
                <c:pt idx="184" formatCode="General">
                  <c:v>0.71159700000000004</c:v>
                </c:pt>
                <c:pt idx="185" formatCode="General">
                  <c:v>0.69800499999999999</c:v>
                </c:pt>
                <c:pt idx="186" formatCode="General">
                  <c:v>0.66115599999999997</c:v>
                </c:pt>
                <c:pt idx="187" formatCode="General">
                  <c:v>0.65326300000000004</c:v>
                </c:pt>
                <c:pt idx="188" formatCode="General">
                  <c:v>0.63692199999999999</c:v>
                </c:pt>
                <c:pt idx="189" formatCode="General">
                  <c:v>0.62846500000000005</c:v>
                </c:pt>
                <c:pt idx="190" formatCode="General">
                  <c:v>0.61095500000000003</c:v>
                </c:pt>
                <c:pt idx="191" formatCode="General">
                  <c:v>0.60189300000000001</c:v>
                </c:pt>
                <c:pt idx="192" formatCode="General">
                  <c:v>0.59262000000000004</c:v>
                </c:pt>
                <c:pt idx="193" formatCode="General">
                  <c:v>0.57342000000000004</c:v>
                </c:pt>
                <c:pt idx="194" formatCode="General">
                  <c:v>0.56348399999999998</c:v>
                </c:pt>
                <c:pt idx="195" formatCode="General">
                  <c:v>0.55331600000000003</c:v>
                </c:pt>
                <c:pt idx="196" formatCode="General">
                  <c:v>0.54291199999999995</c:v>
                </c:pt>
                <c:pt idx="197" formatCode="General">
                  <c:v>0.52137</c:v>
                </c:pt>
                <c:pt idx="198" formatCode="General">
                  <c:v>0.51022100000000004</c:v>
                </c:pt>
                <c:pt idx="199" formatCode="General">
                  <c:v>0.49881300000000001</c:v>
                </c:pt>
                <c:pt idx="200" formatCode="General">
                  <c:v>0.48713899999999999</c:v>
                </c:pt>
                <c:pt idx="201" formatCode="General">
                  <c:v>0.47519299999999998</c:v>
                </c:pt>
                <c:pt idx="202" formatCode="General">
                  <c:v>0.46296799999999999</c:v>
                </c:pt>
                <c:pt idx="203" formatCode="General">
                  <c:v>0.450459</c:v>
                </c:pt>
                <c:pt idx="204" formatCode="General">
                  <c:v>0.43765900000000002</c:v>
                </c:pt>
                <c:pt idx="205" formatCode="General">
                  <c:v>0.42455999999999999</c:v>
                </c:pt>
                <c:pt idx="206" formatCode="General">
                  <c:v>0.39744000000000002</c:v>
                </c:pt>
                <c:pt idx="207" formatCode="General">
                  <c:v>0.383405</c:v>
                </c:pt>
                <c:pt idx="208" formatCode="General">
                  <c:v>0.35434599999999999</c:v>
                </c:pt>
                <c:pt idx="209" formatCode="General">
                  <c:v>0.33930700000000003</c:v>
                </c:pt>
                <c:pt idx="210" formatCode="General">
                  <c:v>0.32391700000000001</c:v>
                </c:pt>
                <c:pt idx="211" formatCode="General">
                  <c:v>0.30816900000000003</c:v>
                </c:pt>
              </c:numCache>
            </c:numRef>
          </c:xVal>
          <c:yVal>
            <c:numRef>
              <c:f>'Protein Level Data'!Simple_GlobalFDR</c:f>
              <c:numCache>
                <c:formatCode>0.0000%</c:formatCode>
                <c:ptCount val="21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0</c:v>
                </c:pt>
                <c:pt idx="25" formatCode="General">
                  <c:v>0</c:v>
                </c:pt>
                <c:pt idx="26" formatCode="General">
                  <c:v>0</c:v>
                </c:pt>
                <c:pt idx="27" formatCode="General">
                  <c:v>0</c:v>
                </c:pt>
                <c:pt idx="28" formatCode="General">
                  <c:v>0</c:v>
                </c:pt>
                <c:pt idx="29" formatCode="General">
                  <c:v>0</c:v>
                </c:pt>
                <c:pt idx="30" formatCode="General">
                  <c:v>0</c:v>
                </c:pt>
                <c:pt idx="31" formatCode="General">
                  <c:v>0</c:v>
                </c:pt>
                <c:pt idx="32" formatCode="General">
                  <c:v>0</c:v>
                </c:pt>
                <c:pt idx="33" formatCode="General">
                  <c:v>0</c:v>
                </c:pt>
                <c:pt idx="34" formatCode="General">
                  <c:v>0</c:v>
                </c:pt>
                <c:pt idx="35" formatCode="General">
                  <c:v>0</c:v>
                </c:pt>
                <c:pt idx="36" formatCode="General">
                  <c:v>0</c:v>
                </c:pt>
                <c:pt idx="37" formatCode="General">
                  <c:v>0</c:v>
                </c:pt>
                <c:pt idx="38" formatCode="General">
                  <c:v>0</c:v>
                </c:pt>
                <c:pt idx="39" formatCode="General">
                  <c:v>0</c:v>
                </c:pt>
                <c:pt idx="40" formatCode="General">
                  <c:v>0</c:v>
                </c:pt>
                <c:pt idx="41" formatCode="General">
                  <c:v>0</c:v>
                </c:pt>
                <c:pt idx="42" formatCode="General">
                  <c:v>0</c:v>
                </c:pt>
                <c:pt idx="43" formatCode="General">
                  <c:v>0</c:v>
                </c:pt>
                <c:pt idx="44" formatCode="General">
                  <c:v>0</c:v>
                </c:pt>
                <c:pt idx="45" formatCode="General">
                  <c:v>0</c:v>
                </c:pt>
                <c:pt idx="46" formatCode="General">
                  <c:v>0</c:v>
                </c:pt>
                <c:pt idx="47" formatCode="General">
                  <c:v>0</c:v>
                </c:pt>
                <c:pt idx="48" formatCode="General">
                  <c:v>0</c:v>
                </c:pt>
                <c:pt idx="49" formatCode="General">
                  <c:v>0</c:v>
                </c:pt>
                <c:pt idx="50" formatCode="General">
                  <c:v>0</c:v>
                </c:pt>
                <c:pt idx="51" formatCode="General">
                  <c:v>0</c:v>
                </c:pt>
                <c:pt idx="52" formatCode="General">
                  <c:v>0</c:v>
                </c:pt>
                <c:pt idx="53" formatCode="General">
                  <c:v>0</c:v>
                </c:pt>
                <c:pt idx="54" formatCode="General">
                  <c:v>0</c:v>
                </c:pt>
                <c:pt idx="55" formatCode="General">
                  <c:v>0</c:v>
                </c:pt>
                <c:pt idx="56" formatCode="General">
                  <c:v>0</c:v>
                </c:pt>
                <c:pt idx="57" formatCode="General">
                  <c:v>0</c:v>
                </c:pt>
                <c:pt idx="58" formatCode="General">
                  <c:v>0</c:v>
                </c:pt>
                <c:pt idx="59" formatCode="General">
                  <c:v>0</c:v>
                </c:pt>
                <c:pt idx="60" formatCode="General">
                  <c:v>0</c:v>
                </c:pt>
                <c:pt idx="61" formatCode="General">
                  <c:v>0</c:v>
                </c:pt>
                <c:pt idx="62" formatCode="General">
                  <c:v>0</c:v>
                </c:pt>
                <c:pt idx="63" formatCode="General">
                  <c:v>0</c:v>
                </c:pt>
                <c:pt idx="64" formatCode="General">
                  <c:v>0</c:v>
                </c:pt>
                <c:pt idx="65" formatCode="General">
                  <c:v>0</c:v>
                </c:pt>
                <c:pt idx="66" formatCode="General">
                  <c:v>0</c:v>
                </c:pt>
                <c:pt idx="67" formatCode="General">
                  <c:v>0</c:v>
                </c:pt>
                <c:pt idx="68" formatCode="General">
                  <c:v>0</c:v>
                </c:pt>
                <c:pt idx="69" formatCode="General">
                  <c:v>0</c:v>
                </c:pt>
                <c:pt idx="70" formatCode="General">
                  <c:v>0</c:v>
                </c:pt>
                <c:pt idx="71" formatCode="General">
                  <c:v>0</c:v>
                </c:pt>
                <c:pt idx="72" formatCode="General">
                  <c:v>0</c:v>
                </c:pt>
                <c:pt idx="73" formatCode="General">
                  <c:v>0</c:v>
                </c:pt>
                <c:pt idx="74" formatCode="General">
                  <c:v>0</c:v>
                </c:pt>
                <c:pt idx="75" formatCode="General">
                  <c:v>0</c:v>
                </c:pt>
                <c:pt idx="76" formatCode="General">
                  <c:v>0</c:v>
                </c:pt>
                <c:pt idx="77" formatCode="General">
                  <c:v>0</c:v>
                </c:pt>
                <c:pt idx="78" formatCode="General">
                  <c:v>0</c:v>
                </c:pt>
                <c:pt idx="79" formatCode="General">
                  <c:v>0</c:v>
                </c:pt>
                <c:pt idx="80" formatCode="General">
                  <c:v>0</c:v>
                </c:pt>
                <c:pt idx="81" formatCode="General">
                  <c:v>0</c:v>
                </c:pt>
                <c:pt idx="82" formatCode="General">
                  <c:v>0</c:v>
                </c:pt>
                <c:pt idx="83" formatCode="General">
                  <c:v>0</c:v>
                </c:pt>
                <c:pt idx="84" formatCode="General">
                  <c:v>0</c:v>
                </c:pt>
                <c:pt idx="85" formatCode="General">
                  <c:v>0</c:v>
                </c:pt>
                <c:pt idx="86" formatCode="General">
                  <c:v>0</c:v>
                </c:pt>
                <c:pt idx="87" formatCode="General">
                  <c:v>0</c:v>
                </c:pt>
                <c:pt idx="88" formatCode="General">
                  <c:v>0</c:v>
                </c:pt>
                <c:pt idx="89" formatCode="General">
                  <c:v>0</c:v>
                </c:pt>
                <c:pt idx="90" formatCode="General">
                  <c:v>0</c:v>
                </c:pt>
                <c:pt idx="91" formatCode="General">
                  <c:v>0</c:v>
                </c:pt>
                <c:pt idx="92" formatCode="General">
                  <c:v>0</c:v>
                </c:pt>
                <c:pt idx="93" formatCode="General">
                  <c:v>0</c:v>
                </c:pt>
                <c:pt idx="94" formatCode="General">
                  <c:v>0</c:v>
                </c:pt>
                <c:pt idx="95" formatCode="General">
                  <c:v>0</c:v>
                </c:pt>
                <c:pt idx="96" formatCode="General">
                  <c:v>0</c:v>
                </c:pt>
                <c:pt idx="97" formatCode="General">
                  <c:v>0</c:v>
                </c:pt>
                <c:pt idx="98" formatCode="General">
                  <c:v>0</c:v>
                </c:pt>
                <c:pt idx="99" formatCode="General">
                  <c:v>0</c:v>
                </c:pt>
                <c:pt idx="100" formatCode="General">
                  <c:v>0</c:v>
                </c:pt>
                <c:pt idx="101" formatCode="General">
                  <c:v>0</c:v>
                </c:pt>
                <c:pt idx="102" formatCode="General">
                  <c:v>0</c:v>
                </c:pt>
                <c:pt idx="103" formatCode="General">
                  <c:v>0</c:v>
                </c:pt>
                <c:pt idx="104" formatCode="General">
                  <c:v>0</c:v>
                </c:pt>
                <c:pt idx="105" formatCode="General">
                  <c:v>0</c:v>
                </c:pt>
                <c:pt idx="106" formatCode="General">
                  <c:v>0</c:v>
                </c:pt>
                <c:pt idx="107" formatCode="General">
                  <c:v>0</c:v>
                </c:pt>
                <c:pt idx="108" formatCode="General">
                  <c:v>0</c:v>
                </c:pt>
                <c:pt idx="109" formatCode="General">
                  <c:v>0</c:v>
                </c:pt>
                <c:pt idx="110" formatCode="General">
                  <c:v>0</c:v>
                </c:pt>
                <c:pt idx="111" formatCode="General">
                  <c:v>0</c:v>
                </c:pt>
                <c:pt idx="112" formatCode="General">
                  <c:v>0</c:v>
                </c:pt>
                <c:pt idx="113" formatCode="General">
                  <c:v>0</c:v>
                </c:pt>
                <c:pt idx="114" formatCode="General">
                  <c:v>0</c:v>
                </c:pt>
                <c:pt idx="115" formatCode="General">
                  <c:v>0</c:v>
                </c:pt>
                <c:pt idx="116" formatCode="General">
                  <c:v>0</c:v>
                </c:pt>
                <c:pt idx="117" formatCode="General">
                  <c:v>0</c:v>
                </c:pt>
                <c:pt idx="118" formatCode="General">
                  <c:v>0</c:v>
                </c:pt>
                <c:pt idx="119" formatCode="General">
                  <c:v>0</c:v>
                </c:pt>
                <c:pt idx="120" formatCode="General">
                  <c:v>0</c:v>
                </c:pt>
                <c:pt idx="121" formatCode="General">
                  <c:v>0</c:v>
                </c:pt>
                <c:pt idx="122" formatCode="General">
                  <c:v>0</c:v>
                </c:pt>
                <c:pt idx="123" formatCode="General">
                  <c:v>0</c:v>
                </c:pt>
                <c:pt idx="124" formatCode="General">
                  <c:v>0</c:v>
                </c:pt>
                <c:pt idx="125" formatCode="General">
                  <c:v>0</c:v>
                </c:pt>
                <c:pt idx="126" formatCode="General">
                  <c:v>0</c:v>
                </c:pt>
                <c:pt idx="127" formatCode="General">
                  <c:v>0</c:v>
                </c:pt>
                <c:pt idx="128" formatCode="General">
                  <c:v>0</c:v>
                </c:pt>
                <c:pt idx="129" formatCode="General">
                  <c:v>0</c:v>
                </c:pt>
                <c:pt idx="130" formatCode="General">
                  <c:v>0</c:v>
                </c:pt>
                <c:pt idx="131" formatCode="General">
                  <c:v>0</c:v>
                </c:pt>
                <c:pt idx="132" formatCode="General">
                  <c:v>0</c:v>
                </c:pt>
                <c:pt idx="133" formatCode="General">
                  <c:v>0</c:v>
                </c:pt>
                <c:pt idx="134" formatCode="General">
                  <c:v>0</c:v>
                </c:pt>
                <c:pt idx="135" formatCode="General">
                  <c:v>0</c:v>
                </c:pt>
                <c:pt idx="136" formatCode="General">
                  <c:v>0</c:v>
                </c:pt>
                <c:pt idx="137" formatCode="General">
                  <c:v>0</c:v>
                </c:pt>
                <c:pt idx="138" formatCode="General">
                  <c:v>0</c:v>
                </c:pt>
                <c:pt idx="139" formatCode="General">
                  <c:v>0</c:v>
                </c:pt>
                <c:pt idx="140" formatCode="General">
                  <c:v>0</c:v>
                </c:pt>
                <c:pt idx="141" formatCode="General">
                  <c:v>0</c:v>
                </c:pt>
                <c:pt idx="142" formatCode="General">
                  <c:v>0</c:v>
                </c:pt>
                <c:pt idx="143" formatCode="General">
                  <c:v>0</c:v>
                </c:pt>
                <c:pt idx="144" formatCode="General">
                  <c:v>0</c:v>
                </c:pt>
                <c:pt idx="145" formatCode="General">
                  <c:v>0</c:v>
                </c:pt>
                <c:pt idx="146" formatCode="General">
                  <c:v>0</c:v>
                </c:pt>
                <c:pt idx="147" formatCode="General">
                  <c:v>0</c:v>
                </c:pt>
                <c:pt idx="148" formatCode="General">
                  <c:v>0</c:v>
                </c:pt>
                <c:pt idx="149" formatCode="General">
                  <c:v>0</c:v>
                </c:pt>
                <c:pt idx="150" formatCode="General">
                  <c:v>0</c:v>
                </c:pt>
                <c:pt idx="151" formatCode="General">
                  <c:v>0</c:v>
                </c:pt>
                <c:pt idx="152" formatCode="General">
                  <c:v>1.0810800000000001E-2</c:v>
                </c:pt>
                <c:pt idx="153" formatCode="General">
                  <c:v>1.07527E-2</c:v>
                </c:pt>
                <c:pt idx="154" formatCode="General">
                  <c:v>1.06952E-2</c:v>
                </c:pt>
                <c:pt idx="155" formatCode="General">
                  <c:v>1.06383E-2</c:v>
                </c:pt>
                <c:pt idx="156" formatCode="General">
                  <c:v>1.0581999999999999E-2</c:v>
                </c:pt>
                <c:pt idx="157" formatCode="General">
                  <c:v>1.0526300000000001E-2</c:v>
                </c:pt>
                <c:pt idx="158" formatCode="General">
                  <c:v>1.0416699999999999E-2</c:v>
                </c:pt>
                <c:pt idx="159" formatCode="General">
                  <c:v>1.0362700000000001E-2</c:v>
                </c:pt>
                <c:pt idx="160" formatCode="General">
                  <c:v>1.0256400000000001E-2</c:v>
                </c:pt>
                <c:pt idx="161" formatCode="General">
                  <c:v>1.0204100000000001E-2</c:v>
                </c:pt>
                <c:pt idx="162" formatCode="General">
                  <c:v>1.01523E-2</c:v>
                </c:pt>
                <c:pt idx="163" formatCode="General">
                  <c:v>1.00503E-2</c:v>
                </c:pt>
                <c:pt idx="164" formatCode="General">
                  <c:v>0.01</c:v>
                </c:pt>
                <c:pt idx="165" formatCode="General">
                  <c:v>1.9900500000000002E-2</c:v>
                </c:pt>
                <c:pt idx="166" formatCode="General">
                  <c:v>1.9802E-2</c:v>
                </c:pt>
                <c:pt idx="167" formatCode="General">
                  <c:v>1.97044E-2</c:v>
                </c:pt>
                <c:pt idx="168" formatCode="General">
                  <c:v>1.95122E-2</c:v>
                </c:pt>
                <c:pt idx="169" formatCode="General">
                  <c:v>1.9417500000000001E-2</c:v>
                </c:pt>
                <c:pt idx="170" formatCode="General">
                  <c:v>1.9323699999999999E-2</c:v>
                </c:pt>
                <c:pt idx="171" formatCode="General">
                  <c:v>2.8846199999999999E-2</c:v>
                </c:pt>
                <c:pt idx="172" formatCode="General">
                  <c:v>2.87081E-2</c:v>
                </c:pt>
                <c:pt idx="173" formatCode="General">
                  <c:v>2.8435999999999999E-2</c:v>
                </c:pt>
                <c:pt idx="174" formatCode="General">
                  <c:v>2.8301900000000001E-2</c:v>
                </c:pt>
                <c:pt idx="175" formatCode="General">
                  <c:v>2.8037400000000001E-2</c:v>
                </c:pt>
                <c:pt idx="176" formatCode="General">
                  <c:v>2.7907000000000001E-2</c:v>
                </c:pt>
                <c:pt idx="177" formatCode="General">
                  <c:v>2.7777799999999998E-2</c:v>
                </c:pt>
                <c:pt idx="178" formatCode="General">
                  <c:v>2.7649799999999999E-2</c:v>
                </c:pt>
                <c:pt idx="179" formatCode="General">
                  <c:v>3.6697199999999999E-2</c:v>
                </c:pt>
                <c:pt idx="180" formatCode="General">
                  <c:v>3.6529699999999998E-2</c:v>
                </c:pt>
                <c:pt idx="181" formatCode="General">
                  <c:v>3.6363600000000003E-2</c:v>
                </c:pt>
                <c:pt idx="182" formatCode="General">
                  <c:v>3.6035999999999999E-2</c:v>
                </c:pt>
                <c:pt idx="183" formatCode="General">
                  <c:v>3.5714299999999997E-2</c:v>
                </c:pt>
                <c:pt idx="184" formatCode="General">
                  <c:v>3.55556E-2</c:v>
                </c:pt>
                <c:pt idx="185" formatCode="General">
                  <c:v>3.5398199999999998E-2</c:v>
                </c:pt>
                <c:pt idx="186" formatCode="General">
                  <c:v>3.5242299999999997E-2</c:v>
                </c:pt>
                <c:pt idx="187" formatCode="General">
                  <c:v>3.5087699999999999E-2</c:v>
                </c:pt>
                <c:pt idx="188" formatCode="General">
                  <c:v>3.49345E-2</c:v>
                </c:pt>
                <c:pt idx="189" formatCode="General">
                  <c:v>4.3478299999999998E-2</c:v>
                </c:pt>
                <c:pt idx="190" formatCode="General">
                  <c:v>4.3290000000000002E-2</c:v>
                </c:pt>
                <c:pt idx="191" formatCode="General">
                  <c:v>4.31034E-2</c:v>
                </c:pt>
                <c:pt idx="192" formatCode="General">
                  <c:v>5.1282099999999997E-2</c:v>
                </c:pt>
                <c:pt idx="193" formatCode="General">
                  <c:v>5.9322E-2</c:v>
                </c:pt>
                <c:pt idx="194" formatCode="General">
                  <c:v>5.9071699999999998E-2</c:v>
                </c:pt>
                <c:pt idx="195" formatCode="General">
                  <c:v>5.8823500000000001E-2</c:v>
                </c:pt>
                <c:pt idx="196" formatCode="General">
                  <c:v>5.8577400000000002E-2</c:v>
                </c:pt>
                <c:pt idx="197" formatCode="General">
                  <c:v>5.8333299999999998E-2</c:v>
                </c:pt>
                <c:pt idx="198" formatCode="General">
                  <c:v>5.8091299999999998E-2</c:v>
                </c:pt>
                <c:pt idx="199" formatCode="General">
                  <c:v>5.7613200000000003E-2</c:v>
                </c:pt>
                <c:pt idx="200" formatCode="General">
                  <c:v>5.7376999999999997E-2</c:v>
                </c:pt>
                <c:pt idx="201" formatCode="General">
                  <c:v>6.5306100000000006E-2</c:v>
                </c:pt>
                <c:pt idx="202" formatCode="General">
                  <c:v>7.2580599999999995E-2</c:v>
                </c:pt>
                <c:pt idx="203" formatCode="General">
                  <c:v>7.2289199999999998E-2</c:v>
                </c:pt>
                <c:pt idx="204" formatCode="General">
                  <c:v>0.08</c:v>
                </c:pt>
                <c:pt idx="205" formatCode="General">
                  <c:v>8.7301599999999993E-2</c:v>
                </c:pt>
                <c:pt idx="206" formatCode="General">
                  <c:v>8.6956500000000006E-2</c:v>
                </c:pt>
                <c:pt idx="207" formatCode="General">
                  <c:v>9.4117599999999996E-2</c:v>
                </c:pt>
                <c:pt idx="208" formatCode="General">
                  <c:v>0.10116700000000001</c:v>
                </c:pt>
                <c:pt idx="209" formatCode="General">
                  <c:v>0.107692</c:v>
                </c:pt>
                <c:pt idx="210" formatCode="General">
                  <c:v>0.120755</c:v>
                </c:pt>
                <c:pt idx="211" formatCode="General">
                  <c:v>0.119403</c:v>
                </c:pt>
              </c:numCache>
            </c:numRef>
          </c:yVal>
          <c:smooth val="0"/>
          <c:extLst>
            <c:ext xmlns:c16="http://schemas.microsoft.com/office/drawing/2014/chart" uri="{C3380CC4-5D6E-409C-BE32-E72D297353CC}">
              <c16:uniqueId val="{00000000-C97B-49E5-8F59-F1C8CD525892}"/>
            </c:ext>
          </c:extLst>
        </c:ser>
        <c:ser>
          <c:idx val="1"/>
          <c:order val="1"/>
          <c:tx>
            <c:v>Local FDR</c:v>
          </c:tx>
          <c:spPr>
            <a:ln w="38100">
              <a:solidFill>
                <a:srgbClr val="4F81BD">
                  <a:alpha val="80000"/>
                </a:srgbClr>
              </a:solidFill>
              <a:prstDash val="solid"/>
            </a:ln>
          </c:spPr>
          <c:marker>
            <c:symbol val="none"/>
          </c:marker>
          <c:xVal>
            <c:numRef>
              <c:f>'Protein Level Data'!Fit_Confidence_Thresh</c:f>
              <c:numCache>
                <c:formatCode>0.00%</c:formatCode>
                <c:ptCount val="273"/>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0.99999899999999997</c:v>
                </c:pt>
                <c:pt idx="77" formatCode="General">
                  <c:v>0.99999899999999997</c:v>
                </c:pt>
                <c:pt idx="78" formatCode="General">
                  <c:v>0.99999899999999997</c:v>
                </c:pt>
                <c:pt idx="79" formatCode="General">
                  <c:v>0.99999899999999997</c:v>
                </c:pt>
                <c:pt idx="80" formatCode="General">
                  <c:v>0.99999899999999997</c:v>
                </c:pt>
                <c:pt idx="81" formatCode="General">
                  <c:v>0.99999899999999997</c:v>
                </c:pt>
                <c:pt idx="82" formatCode="General">
                  <c:v>0.99999800000000005</c:v>
                </c:pt>
                <c:pt idx="83" formatCode="General">
                  <c:v>0.999996</c:v>
                </c:pt>
                <c:pt idx="84" formatCode="General">
                  <c:v>0.99999300000000002</c:v>
                </c:pt>
                <c:pt idx="85" formatCode="General">
                  <c:v>0.99999300000000002</c:v>
                </c:pt>
                <c:pt idx="86" formatCode="General">
                  <c:v>0.99999199999999999</c:v>
                </c:pt>
                <c:pt idx="87" formatCode="General">
                  <c:v>0.99999099999999996</c:v>
                </c:pt>
                <c:pt idx="88" formatCode="General">
                  <c:v>0.99998900000000002</c:v>
                </c:pt>
                <c:pt idx="89" formatCode="General">
                  <c:v>0.99998699999999996</c:v>
                </c:pt>
                <c:pt idx="90" formatCode="General">
                  <c:v>0.99998200000000004</c:v>
                </c:pt>
                <c:pt idx="91" formatCode="General">
                  <c:v>0.99997899999999995</c:v>
                </c:pt>
                <c:pt idx="92" formatCode="General">
                  <c:v>0.999977</c:v>
                </c:pt>
                <c:pt idx="93" formatCode="General">
                  <c:v>0.99996799999999997</c:v>
                </c:pt>
                <c:pt idx="94" formatCode="General">
                  <c:v>0.99996700000000005</c:v>
                </c:pt>
                <c:pt idx="95" formatCode="General">
                  <c:v>0.99995699999999998</c:v>
                </c:pt>
                <c:pt idx="96" formatCode="General">
                  <c:v>0.99993200000000004</c:v>
                </c:pt>
                <c:pt idx="97" formatCode="General">
                  <c:v>0.99992800000000004</c:v>
                </c:pt>
                <c:pt idx="98" formatCode="General">
                  <c:v>0.999919</c:v>
                </c:pt>
                <c:pt idx="99" formatCode="General">
                  <c:v>0.99991699999999994</c:v>
                </c:pt>
                <c:pt idx="100" formatCode="General">
                  <c:v>0.99990699999999999</c:v>
                </c:pt>
                <c:pt idx="101" formatCode="General">
                  <c:v>0.99990199999999996</c:v>
                </c:pt>
                <c:pt idx="102" formatCode="General">
                  <c:v>0.99990000000000001</c:v>
                </c:pt>
                <c:pt idx="103" formatCode="General">
                  <c:v>0.99990000000000001</c:v>
                </c:pt>
                <c:pt idx="104" formatCode="General">
                  <c:v>0.99990000000000001</c:v>
                </c:pt>
                <c:pt idx="105" formatCode="General">
                  <c:v>0.99990000000000001</c:v>
                </c:pt>
                <c:pt idx="106" formatCode="General">
                  <c:v>0.99990000000000001</c:v>
                </c:pt>
                <c:pt idx="107" formatCode="General">
                  <c:v>0.99990000000000001</c:v>
                </c:pt>
                <c:pt idx="108" formatCode="General">
                  <c:v>0.99990000000000001</c:v>
                </c:pt>
                <c:pt idx="109" formatCode="General">
                  <c:v>0.99981799999999998</c:v>
                </c:pt>
                <c:pt idx="110" formatCode="General">
                  <c:v>0.999749</c:v>
                </c:pt>
                <c:pt idx="111" formatCode="General">
                  <c:v>0.99974300000000005</c:v>
                </c:pt>
                <c:pt idx="112" formatCode="General">
                  <c:v>0.999637</c:v>
                </c:pt>
                <c:pt idx="113" formatCode="General">
                  <c:v>0.999637</c:v>
                </c:pt>
                <c:pt idx="114" formatCode="General">
                  <c:v>0.99961999999999995</c:v>
                </c:pt>
                <c:pt idx="115" formatCode="General">
                  <c:v>0.99949900000000003</c:v>
                </c:pt>
                <c:pt idx="116" formatCode="General">
                  <c:v>0.99949900000000003</c:v>
                </c:pt>
                <c:pt idx="117" formatCode="General">
                  <c:v>0.99935399999999996</c:v>
                </c:pt>
                <c:pt idx="118" formatCode="General">
                  <c:v>0.99932399999999999</c:v>
                </c:pt>
                <c:pt idx="119" formatCode="General">
                  <c:v>0.99929199999999996</c:v>
                </c:pt>
                <c:pt idx="120" formatCode="General">
                  <c:v>0.99908799999999998</c:v>
                </c:pt>
                <c:pt idx="121" formatCode="General">
                  <c:v>0.99879799999999996</c:v>
                </c:pt>
                <c:pt idx="122" formatCode="General">
                  <c:v>0.99865099999999996</c:v>
                </c:pt>
                <c:pt idx="123" formatCode="General">
                  <c:v>0.99848599999999998</c:v>
                </c:pt>
                <c:pt idx="124" formatCode="General">
                  <c:v>0.99826199999999998</c:v>
                </c:pt>
                <c:pt idx="125" formatCode="General">
                  <c:v>0.99804999999999999</c:v>
                </c:pt>
                <c:pt idx="126" formatCode="General">
                  <c:v>0.99786200000000003</c:v>
                </c:pt>
                <c:pt idx="127" formatCode="General">
                  <c:v>0.99781200000000003</c:v>
                </c:pt>
                <c:pt idx="128" formatCode="General">
                  <c:v>0.99765599999999999</c:v>
                </c:pt>
                <c:pt idx="129" formatCode="General">
                  <c:v>0.99718200000000001</c:v>
                </c:pt>
                <c:pt idx="130" formatCode="General">
                  <c:v>0.997116</c:v>
                </c:pt>
                <c:pt idx="131" formatCode="General">
                  <c:v>0.997116</c:v>
                </c:pt>
                <c:pt idx="132" formatCode="General">
                  <c:v>0.99636899999999995</c:v>
                </c:pt>
                <c:pt idx="133" formatCode="General">
                  <c:v>0.99636899999999995</c:v>
                </c:pt>
                <c:pt idx="134" formatCode="General">
                  <c:v>0.99573400000000001</c:v>
                </c:pt>
                <c:pt idx="135" formatCode="General">
                  <c:v>0.99510200000000004</c:v>
                </c:pt>
                <c:pt idx="136" formatCode="General">
                  <c:v>0.99463000000000001</c:v>
                </c:pt>
                <c:pt idx="137" formatCode="General">
                  <c:v>0.993834</c:v>
                </c:pt>
                <c:pt idx="138" formatCode="General">
                  <c:v>0.99308200000000002</c:v>
                </c:pt>
                <c:pt idx="139" formatCode="General">
                  <c:v>0.99292100000000005</c:v>
                </c:pt>
                <c:pt idx="140" formatCode="General">
                  <c:v>0.99241400000000002</c:v>
                </c:pt>
                <c:pt idx="141" formatCode="General">
                  <c:v>0.99168199999999995</c:v>
                </c:pt>
                <c:pt idx="142" formatCode="General">
                  <c:v>0.99148899999999995</c:v>
                </c:pt>
                <c:pt idx="143" formatCode="General">
                  <c:v>0.99148899999999995</c:v>
                </c:pt>
                <c:pt idx="144" formatCode="General">
                  <c:v>0.99129</c:v>
                </c:pt>
                <c:pt idx="145" formatCode="General">
                  <c:v>0.99108700000000005</c:v>
                </c:pt>
                <c:pt idx="146" formatCode="General">
                  <c:v>0.99108700000000005</c:v>
                </c:pt>
                <c:pt idx="147" formatCode="General">
                  <c:v>0.99066699999999996</c:v>
                </c:pt>
                <c:pt idx="148" formatCode="General">
                  <c:v>0.99045000000000005</c:v>
                </c:pt>
                <c:pt idx="149" formatCode="General">
                  <c:v>0.990228</c:v>
                </c:pt>
                <c:pt idx="150" formatCode="General">
                  <c:v>0.99</c:v>
                </c:pt>
                <c:pt idx="151" formatCode="General">
                  <c:v>0.99</c:v>
                </c:pt>
                <c:pt idx="152" formatCode="General">
                  <c:v>0.99</c:v>
                </c:pt>
                <c:pt idx="153" formatCode="General">
                  <c:v>0.99</c:v>
                </c:pt>
                <c:pt idx="154" formatCode="General">
                  <c:v>0.99</c:v>
                </c:pt>
                <c:pt idx="155" formatCode="General">
                  <c:v>0.99</c:v>
                </c:pt>
                <c:pt idx="156" formatCode="General">
                  <c:v>0.99</c:v>
                </c:pt>
                <c:pt idx="157" formatCode="General">
                  <c:v>0.99</c:v>
                </c:pt>
                <c:pt idx="158" formatCode="General">
                  <c:v>0.99</c:v>
                </c:pt>
                <c:pt idx="159" formatCode="General">
                  <c:v>0.99</c:v>
                </c:pt>
                <c:pt idx="160" formatCode="General">
                  <c:v>0.99</c:v>
                </c:pt>
                <c:pt idx="161" formatCode="General">
                  <c:v>0.99</c:v>
                </c:pt>
                <c:pt idx="162" formatCode="General">
                  <c:v>0.99</c:v>
                </c:pt>
                <c:pt idx="163" formatCode="General">
                  <c:v>0.99</c:v>
                </c:pt>
                <c:pt idx="164" formatCode="General">
                  <c:v>0.99</c:v>
                </c:pt>
                <c:pt idx="165" formatCode="General">
                  <c:v>0.99</c:v>
                </c:pt>
                <c:pt idx="166" formatCode="General">
                  <c:v>0.99</c:v>
                </c:pt>
                <c:pt idx="167" formatCode="General">
                  <c:v>0.989035</c:v>
                </c:pt>
                <c:pt idx="168" formatCode="General">
                  <c:v>0.98797699999999999</c:v>
                </c:pt>
                <c:pt idx="169" formatCode="General">
                  <c:v>0.98711800000000005</c:v>
                </c:pt>
                <c:pt idx="170" formatCode="General">
                  <c:v>0.98681700000000006</c:v>
                </c:pt>
                <c:pt idx="171" formatCode="General">
                  <c:v>0.98619599999999996</c:v>
                </c:pt>
                <c:pt idx="172" formatCode="General">
                  <c:v>0.98587499999999995</c:v>
                </c:pt>
                <c:pt idx="173" formatCode="General">
                  <c:v>0.98486399999999996</c:v>
                </c:pt>
                <c:pt idx="174" formatCode="General">
                  <c:v>0.98340399999999994</c:v>
                </c:pt>
                <c:pt idx="175" formatCode="General">
                  <c:v>0.974881</c:v>
                </c:pt>
                <c:pt idx="176" formatCode="General">
                  <c:v>0.97181600000000001</c:v>
                </c:pt>
                <c:pt idx="177" formatCode="General">
                  <c:v>0.96764099999999997</c:v>
                </c:pt>
                <c:pt idx="178" formatCode="General">
                  <c:v>0.96764099999999997</c:v>
                </c:pt>
                <c:pt idx="179" formatCode="General">
                  <c:v>0.96611599999999997</c:v>
                </c:pt>
                <c:pt idx="180" formatCode="General">
                  <c:v>0.96369199999999999</c:v>
                </c:pt>
                <c:pt idx="181" formatCode="General">
                  <c:v>0.95831299999999997</c:v>
                </c:pt>
                <c:pt idx="182" formatCode="General">
                  <c:v>0.95831299999999997</c:v>
                </c:pt>
                <c:pt idx="183" formatCode="General">
                  <c:v>0.95634799999999998</c:v>
                </c:pt>
                <c:pt idx="184" formatCode="General">
                  <c:v>0.94988099999999998</c:v>
                </c:pt>
                <c:pt idx="185" formatCode="General">
                  <c:v>0.94245599999999996</c:v>
                </c:pt>
                <c:pt idx="186" formatCode="General">
                  <c:v>0.93690399999999996</c:v>
                </c:pt>
                <c:pt idx="187" formatCode="General">
                  <c:v>0.932392</c:v>
                </c:pt>
                <c:pt idx="188" formatCode="General">
                  <c:v>0.92586900000000005</c:v>
                </c:pt>
                <c:pt idx="189" formatCode="General">
                  <c:v>0.91682399999999997</c:v>
                </c:pt>
                <c:pt idx="190" formatCode="General">
                  <c:v>0.91488599999999998</c:v>
                </c:pt>
                <c:pt idx="191" formatCode="General">
                  <c:v>0.91488599999999998</c:v>
                </c:pt>
                <c:pt idx="192" formatCode="General">
                  <c:v>0.91087499999999999</c:v>
                </c:pt>
                <c:pt idx="193" formatCode="General">
                  <c:v>0.9</c:v>
                </c:pt>
                <c:pt idx="194" formatCode="General">
                  <c:v>0.9</c:v>
                </c:pt>
                <c:pt idx="195" formatCode="General">
                  <c:v>0.897671</c:v>
                </c:pt>
                <c:pt idx="196" formatCode="General">
                  <c:v>0.89528700000000005</c:v>
                </c:pt>
                <c:pt idx="197" formatCode="General">
                  <c:v>0.88251000000000002</c:v>
                </c:pt>
                <c:pt idx="198" formatCode="General">
                  <c:v>0.88251000000000002</c:v>
                </c:pt>
                <c:pt idx="199" formatCode="General">
                  <c:v>0.87977399999999994</c:v>
                </c:pt>
                <c:pt idx="200" formatCode="General">
                  <c:v>0.86196200000000001</c:v>
                </c:pt>
                <c:pt idx="201" formatCode="General">
                  <c:v>0.85545599999999999</c:v>
                </c:pt>
                <c:pt idx="202" formatCode="General">
                  <c:v>0.84511800000000004</c:v>
                </c:pt>
                <c:pt idx="203" formatCode="General">
                  <c:v>0.83781899999999998</c:v>
                </c:pt>
                <c:pt idx="204" formatCode="General">
                  <c:v>0.83781899999999998</c:v>
                </c:pt>
                <c:pt idx="205" formatCode="General">
                  <c:v>0.83017600000000003</c:v>
                </c:pt>
                <c:pt idx="206" formatCode="General">
                  <c:v>0.82217200000000001</c:v>
                </c:pt>
                <c:pt idx="207" formatCode="General">
                  <c:v>0.81803000000000003</c:v>
                </c:pt>
                <c:pt idx="208" formatCode="General">
                  <c:v>0.80945400000000001</c:v>
                </c:pt>
                <c:pt idx="209" formatCode="General">
                  <c:v>0.80047400000000002</c:v>
                </c:pt>
                <c:pt idx="210" formatCode="General">
                  <c:v>0.80047400000000002</c:v>
                </c:pt>
                <c:pt idx="211" formatCode="General">
                  <c:v>0.79582600000000003</c:v>
                </c:pt>
                <c:pt idx="212" formatCode="General">
                  <c:v>0.78122400000000003</c:v>
                </c:pt>
                <c:pt idx="213" formatCode="General">
                  <c:v>0.78122400000000003</c:v>
                </c:pt>
                <c:pt idx="214" formatCode="General">
                  <c:v>0.77091299999999996</c:v>
                </c:pt>
                <c:pt idx="215" formatCode="General">
                  <c:v>0.76557699999999995</c:v>
                </c:pt>
                <c:pt idx="216" formatCode="General">
                  <c:v>0.75452900000000001</c:v>
                </c:pt>
                <c:pt idx="217" formatCode="General">
                  <c:v>0.748811</c:v>
                </c:pt>
                <c:pt idx="218" formatCode="General">
                  <c:v>0.73697299999999999</c:v>
                </c:pt>
                <c:pt idx="219" formatCode="General">
                  <c:v>0.73084700000000002</c:v>
                </c:pt>
                <c:pt idx="220" formatCode="General">
                  <c:v>0.72457700000000003</c:v>
                </c:pt>
                <c:pt idx="221" formatCode="General">
                  <c:v>0.72457700000000003</c:v>
                </c:pt>
                <c:pt idx="222" formatCode="General">
                  <c:v>0.71816199999999997</c:v>
                </c:pt>
                <c:pt idx="223" formatCode="General">
                  <c:v>0.71816199999999997</c:v>
                </c:pt>
                <c:pt idx="224" formatCode="General">
                  <c:v>0.71159700000000004</c:v>
                </c:pt>
                <c:pt idx="225" formatCode="General">
                  <c:v>0.69800499999999999</c:v>
                </c:pt>
                <c:pt idx="226" formatCode="General">
                  <c:v>0.66115599999999997</c:v>
                </c:pt>
                <c:pt idx="227" formatCode="General">
                  <c:v>0.65326300000000004</c:v>
                </c:pt>
                <c:pt idx="228" formatCode="General">
                  <c:v>0.63692199999999999</c:v>
                </c:pt>
                <c:pt idx="229" formatCode="General">
                  <c:v>0.62846500000000005</c:v>
                </c:pt>
                <c:pt idx="230" formatCode="General">
                  <c:v>0.61095500000000003</c:v>
                </c:pt>
                <c:pt idx="231" formatCode="General">
                  <c:v>0.60189300000000001</c:v>
                </c:pt>
                <c:pt idx="232" formatCode="General">
                  <c:v>0.59262000000000004</c:v>
                </c:pt>
                <c:pt idx="233" formatCode="General">
                  <c:v>0.59262000000000004</c:v>
                </c:pt>
                <c:pt idx="234" formatCode="General">
                  <c:v>0.57342000000000004</c:v>
                </c:pt>
                <c:pt idx="235" formatCode="General">
                  <c:v>0.57342000000000004</c:v>
                </c:pt>
                <c:pt idx="236" formatCode="General">
                  <c:v>0.56348399999999998</c:v>
                </c:pt>
                <c:pt idx="237" formatCode="General">
                  <c:v>0.55331600000000003</c:v>
                </c:pt>
                <c:pt idx="238" formatCode="General">
                  <c:v>0.54291199999999995</c:v>
                </c:pt>
                <c:pt idx="239" formatCode="General">
                  <c:v>0.52137</c:v>
                </c:pt>
                <c:pt idx="240" formatCode="General">
                  <c:v>0.51022100000000004</c:v>
                </c:pt>
                <c:pt idx="241" formatCode="General">
                  <c:v>0.49881300000000001</c:v>
                </c:pt>
                <c:pt idx="242" formatCode="General">
                  <c:v>0.49881300000000001</c:v>
                </c:pt>
                <c:pt idx="243" formatCode="General">
                  <c:v>0.48713899999999999</c:v>
                </c:pt>
                <c:pt idx="244" formatCode="General">
                  <c:v>0.47519299999999998</c:v>
                </c:pt>
                <c:pt idx="245" formatCode="General">
                  <c:v>0.46296799999999999</c:v>
                </c:pt>
                <c:pt idx="246" formatCode="General">
                  <c:v>0.46296799999999999</c:v>
                </c:pt>
                <c:pt idx="247" formatCode="General">
                  <c:v>0.46296799999999999</c:v>
                </c:pt>
                <c:pt idx="248" formatCode="General">
                  <c:v>0.450459</c:v>
                </c:pt>
                <c:pt idx="249" formatCode="General">
                  <c:v>0.43765900000000002</c:v>
                </c:pt>
                <c:pt idx="250" formatCode="General">
                  <c:v>0.42455999999999999</c:v>
                </c:pt>
                <c:pt idx="251" formatCode="General">
                  <c:v>0.42455999999999999</c:v>
                </c:pt>
                <c:pt idx="252" formatCode="General">
                  <c:v>0.39744000000000002</c:v>
                </c:pt>
                <c:pt idx="253" formatCode="General">
                  <c:v>0.383405</c:v>
                </c:pt>
                <c:pt idx="254" formatCode="General">
                  <c:v>0.383405</c:v>
                </c:pt>
                <c:pt idx="255" formatCode="General">
                  <c:v>0.35434599999999999</c:v>
                </c:pt>
                <c:pt idx="256" formatCode="General">
                  <c:v>0.35434599999999999</c:v>
                </c:pt>
                <c:pt idx="257" formatCode="General">
                  <c:v>0.33930700000000003</c:v>
                </c:pt>
                <c:pt idx="258" formatCode="General">
                  <c:v>0.33930700000000003</c:v>
                </c:pt>
                <c:pt idx="259" formatCode="General">
                  <c:v>0.33930700000000003</c:v>
                </c:pt>
                <c:pt idx="260" formatCode="General">
                  <c:v>0.32391700000000001</c:v>
                </c:pt>
                <c:pt idx="261" formatCode="General">
                  <c:v>0.32391700000000001</c:v>
                </c:pt>
                <c:pt idx="262" formatCode="General">
                  <c:v>0.32391700000000001</c:v>
                </c:pt>
                <c:pt idx="263" formatCode="General">
                  <c:v>0.32391700000000001</c:v>
                </c:pt>
                <c:pt idx="264" formatCode="General">
                  <c:v>0.32391700000000001</c:v>
                </c:pt>
                <c:pt idx="265" formatCode="General">
                  <c:v>0.30816900000000003</c:v>
                </c:pt>
                <c:pt idx="266" formatCode="General">
                  <c:v>0.30816900000000003</c:v>
                </c:pt>
                <c:pt idx="267" formatCode="General">
                  <c:v>0.30816900000000003</c:v>
                </c:pt>
                <c:pt idx="268" formatCode="General">
                  <c:v>0.29205399999999998</c:v>
                </c:pt>
                <c:pt idx="269" formatCode="General">
                  <c:v>0.29205399999999998</c:v>
                </c:pt>
                <c:pt idx="270" formatCode="General">
                  <c:v>0.29205399999999998</c:v>
                </c:pt>
                <c:pt idx="271" formatCode="General">
                  <c:v>0.29205399999999998</c:v>
                </c:pt>
                <c:pt idx="272" formatCode="General">
                  <c:v>0.29205399999999998</c:v>
                </c:pt>
              </c:numCache>
            </c:numRef>
          </c:xVal>
          <c:yVal>
            <c:numRef>
              <c:f>'Protein Level Data'!Fit_LocalFDR</c:f>
              <c:numCache>
                <c:formatCode>0.0000%</c:formatCode>
                <c:ptCount val="273"/>
                <c:pt idx="0">
                  <c:v>6.4870399999999995E-5</c:v>
                </c:pt>
                <c:pt idx="1">
                  <c:v>6.4876500000000001E-5</c:v>
                </c:pt>
                <c:pt idx="2">
                  <c:v>6.4899400000000004E-5</c:v>
                </c:pt>
                <c:pt idx="3">
                  <c:v>6.4930800000000005E-5</c:v>
                </c:pt>
                <c:pt idx="4">
                  <c:v>6.4962700000000001E-5</c:v>
                </c:pt>
                <c:pt idx="5">
                  <c:v>6.4992800000000006E-5</c:v>
                </c:pt>
                <c:pt idx="6">
                  <c:v>6.5020900000000006E-5</c:v>
                </c:pt>
                <c:pt idx="7">
                  <c:v>6.5047600000000004E-5</c:v>
                </c:pt>
                <c:pt idx="8">
                  <c:v>6.50735E-5</c:v>
                </c:pt>
                <c:pt idx="9">
                  <c:v>6.5098999999999995E-5</c:v>
                </c:pt>
                <c:pt idx="10">
                  <c:v>6.5124399999999996E-5</c:v>
                </c:pt>
                <c:pt idx="11">
                  <c:v>6.5150100000000005E-5</c:v>
                </c:pt>
                <c:pt idx="12">
                  <c:v>6.5176299999999995E-5</c:v>
                </c:pt>
                <c:pt idx="13">
                  <c:v>6.5203099999999999E-5</c:v>
                </c:pt>
                <c:pt idx="14">
                  <c:v>6.5230799999999999E-5</c:v>
                </c:pt>
                <c:pt idx="15" formatCode="0.00E+00">
                  <c:v>6.5259500000000001E-5</c:v>
                </c:pt>
                <c:pt idx="16" formatCode="0.00E+00">
                  <c:v>6.5289299999999998E-5</c:v>
                </c:pt>
                <c:pt idx="17" formatCode="0.00E+00">
                  <c:v>6.5320400000000006E-5</c:v>
                </c:pt>
                <c:pt idx="18" formatCode="0.00E+00">
                  <c:v>6.5352900000000002E-5</c:v>
                </c:pt>
                <c:pt idx="19" formatCode="0.00E+00">
                  <c:v>6.5386899999999996E-5</c:v>
                </c:pt>
                <c:pt idx="20" formatCode="0.00E+00">
                  <c:v>6.5422700000000006E-5</c:v>
                </c:pt>
                <c:pt idx="21" formatCode="0.00E+00">
                  <c:v>6.5460299999999994E-5</c:v>
                </c:pt>
                <c:pt idx="22" formatCode="0.00E+00">
                  <c:v>6.5499800000000006E-5</c:v>
                </c:pt>
                <c:pt idx="23" formatCode="0.00E+00">
                  <c:v>6.5541600000000003E-5</c:v>
                </c:pt>
                <c:pt idx="24" formatCode="0.00E+00">
                  <c:v>6.5585600000000004E-5</c:v>
                </c:pt>
                <c:pt idx="25" formatCode="0.00E+00">
                  <c:v>6.5632199999999998E-5</c:v>
                </c:pt>
                <c:pt idx="26" formatCode="0.00E+00">
                  <c:v>6.5681500000000005E-5</c:v>
                </c:pt>
                <c:pt idx="27" formatCode="0.00E+00">
                  <c:v>6.5733699999999997E-5</c:v>
                </c:pt>
                <c:pt idx="28" formatCode="0.00E+00">
                  <c:v>6.5789000000000003E-5</c:v>
                </c:pt>
                <c:pt idx="29" formatCode="0.00E+00">
                  <c:v>6.5847700000000003E-5</c:v>
                </c:pt>
                <c:pt idx="30" formatCode="0.00E+00">
                  <c:v>6.5910100000000004E-5</c:v>
                </c:pt>
                <c:pt idx="31" formatCode="0.00E+00">
                  <c:v>6.5976300000000001E-5</c:v>
                </c:pt>
                <c:pt idx="32" formatCode="0.00E+00">
                  <c:v>6.6046700000000006E-5</c:v>
                </c:pt>
                <c:pt idx="33" formatCode="0.00E+00">
                  <c:v>6.6121600000000001E-5</c:v>
                </c:pt>
                <c:pt idx="34" formatCode="0.00E+00">
                  <c:v>6.6201300000000006E-5</c:v>
                </c:pt>
                <c:pt idx="35" formatCode="0.00E+00">
                  <c:v>6.6286300000000003E-5</c:v>
                </c:pt>
                <c:pt idx="36" formatCode="0.00E+00">
                  <c:v>6.6376800000000005E-5</c:v>
                </c:pt>
                <c:pt idx="37" formatCode="0.00E+00">
                  <c:v>6.6473300000000006E-5</c:v>
                </c:pt>
                <c:pt idx="38" formatCode="0.00E+00">
                  <c:v>6.6576199999999995E-5</c:v>
                </c:pt>
                <c:pt idx="39" formatCode="0.00E+00">
                  <c:v>6.6686099999999998E-5</c:v>
                </c:pt>
                <c:pt idx="40" formatCode="0.00E+00">
                  <c:v>6.6803400000000005E-5</c:v>
                </c:pt>
                <c:pt idx="41" formatCode="0.00E+00">
                  <c:v>6.6928599999999995E-5</c:v>
                </c:pt>
                <c:pt idx="42" formatCode="0.00E+00">
                  <c:v>6.7062499999999997E-5</c:v>
                </c:pt>
                <c:pt idx="43" formatCode="0.00E+00">
                  <c:v>6.7205499999999999E-5</c:v>
                </c:pt>
                <c:pt idx="44" formatCode="0.00E+00">
                  <c:v>6.7358400000000002E-5</c:v>
                </c:pt>
                <c:pt idx="45" formatCode="0.00E+00">
                  <c:v>6.7521999999999995E-5</c:v>
                </c:pt>
                <c:pt idx="46" formatCode="0.00E+00">
                  <c:v>6.7696900000000006E-5</c:v>
                </c:pt>
                <c:pt idx="47" formatCode="0.00E+00">
                  <c:v>6.7884099999999996E-5</c:v>
                </c:pt>
                <c:pt idx="48" formatCode="0.00E+00">
                  <c:v>6.8084399999999995E-5</c:v>
                </c:pt>
                <c:pt idx="49" formatCode="0.00E+00">
                  <c:v>6.8298899999999998E-5</c:v>
                </c:pt>
                <c:pt idx="50" formatCode="0.00E+00">
                  <c:v>6.8528600000000007E-5</c:v>
                </c:pt>
                <c:pt idx="51" formatCode="0.00E+00">
                  <c:v>6.8774499999999997E-5</c:v>
                </c:pt>
                <c:pt idx="52" formatCode="0.00E+00">
                  <c:v>6.9037900000000005E-5</c:v>
                </c:pt>
                <c:pt idx="53" formatCode="0.00E+00">
                  <c:v>6.9320199999999994E-5</c:v>
                </c:pt>
                <c:pt idx="54" formatCode="0.00E+00">
                  <c:v>6.9622600000000007E-5</c:v>
                </c:pt>
                <c:pt idx="55" formatCode="0.00E+00">
                  <c:v>6.9946799999999999E-5</c:v>
                </c:pt>
                <c:pt idx="56" formatCode="0.00E+00">
                  <c:v>7.0294200000000002E-5</c:v>
                </c:pt>
                <c:pt idx="57" formatCode="0.00E+00">
                  <c:v>7.0666600000000005E-5</c:v>
                </c:pt>
                <c:pt idx="58" formatCode="0.00E+00">
                  <c:v>7.1065899999999993E-5</c:v>
                </c:pt>
                <c:pt idx="59" formatCode="0.00E+00">
                  <c:v>7.1494099999999997E-5</c:v>
                </c:pt>
                <c:pt idx="60" formatCode="0.00E+00">
                  <c:v>7.1953199999999994E-5</c:v>
                </c:pt>
                <c:pt idx="61" formatCode="0.00E+00">
                  <c:v>7.2445699999999997E-5</c:v>
                </c:pt>
                <c:pt idx="62" formatCode="0.00E+00">
                  <c:v>7.2973900000000003E-5</c:v>
                </c:pt>
                <c:pt idx="63" formatCode="0.00E+00">
                  <c:v>7.3540499999999998E-5</c:v>
                </c:pt>
                <c:pt idx="64" formatCode="0.00E+00">
                  <c:v>7.4148399999999996E-5</c:v>
                </c:pt>
                <c:pt idx="65" formatCode="0.00E+00">
                  <c:v>7.5144300000000005E-5</c:v>
                </c:pt>
                <c:pt idx="66" formatCode="0.00E+00">
                  <c:v>7.5144300000000005E-5</c:v>
                </c:pt>
                <c:pt idx="67" formatCode="0.00E+00">
                  <c:v>7.6251199999999999E-5</c:v>
                </c:pt>
                <c:pt idx="68" formatCode="0.00E+00">
                  <c:v>7.7057000000000004E-5</c:v>
                </c:pt>
                <c:pt idx="69" formatCode="0.00E+00">
                  <c:v>7.7921699999999996E-5</c:v>
                </c:pt>
                <c:pt idx="70" formatCode="0.00E+00">
                  <c:v>7.8849800000000005E-5</c:v>
                </c:pt>
                <c:pt idx="71" formatCode="0.00E+00">
                  <c:v>7.9845900000000001E-5</c:v>
                </c:pt>
                <c:pt idx="72" formatCode="0.00E+00">
                  <c:v>8.0915100000000001E-5</c:v>
                </c:pt>
                <c:pt idx="73" formatCode="0.00E+00">
                  <c:v>8.2062800000000003E-5</c:v>
                </c:pt>
                <c:pt idx="74" formatCode="0.00E+00">
                  <c:v>8.3294799999999994E-5</c:v>
                </c:pt>
                <c:pt idx="75" formatCode="0.00E+00">
                  <c:v>8.46173E-5</c:v>
                </c:pt>
                <c:pt idx="76" formatCode="0.00E+00">
                  <c:v>8.6037099999999997E-5</c:v>
                </c:pt>
                <c:pt idx="77" formatCode="0.00E+00">
                  <c:v>8.7561300000000005E-5</c:v>
                </c:pt>
                <c:pt idx="78" formatCode="0.00E+00">
                  <c:v>8.9197799999999995E-5</c:v>
                </c:pt>
                <c:pt idx="79" formatCode="0.00E+00">
                  <c:v>9.0954700000000005E-5</c:v>
                </c:pt>
                <c:pt idx="80" formatCode="0.00E+00">
                  <c:v>9.2841200000000001E-5</c:v>
                </c:pt>
                <c:pt idx="81" formatCode="0.00E+00">
                  <c:v>9.4866700000000004E-5</c:v>
                </c:pt>
                <c:pt idx="82" formatCode="0.00E+00">
                  <c:v>9.7041500000000003E-5</c:v>
                </c:pt>
                <c:pt idx="83" formatCode="0.00E+00">
                  <c:v>9.9376799999999994E-5</c:v>
                </c:pt>
                <c:pt idx="84" formatCode="0.00E+00">
                  <c:v>1.03207E-4</c:v>
                </c:pt>
                <c:pt idx="85" formatCode="0.00E+00">
                  <c:v>1.03207E-4</c:v>
                </c:pt>
                <c:pt idx="86" formatCode="0.00E+00">
                  <c:v>1.07469E-4</c:v>
                </c:pt>
                <c:pt idx="87" formatCode="0.00E+00">
                  <c:v>1.10574E-4</c:v>
                </c:pt>
                <c:pt idx="88" formatCode="0.00E+00">
                  <c:v>1.1390799999999999E-4</c:v>
                </c:pt>
                <c:pt idx="89" formatCode="0.00E+00">
                  <c:v>1.17489E-4</c:v>
                </c:pt>
                <c:pt idx="90" formatCode="0.00E+00">
                  <c:v>1.21334E-4</c:v>
                </c:pt>
                <c:pt idx="91" formatCode="0.00E+00">
                  <c:v>1.2546399999999999E-4</c:v>
                </c:pt>
                <c:pt idx="92" formatCode="0.00E+00">
                  <c:v>1.29899E-4</c:v>
                </c:pt>
                <c:pt idx="93" formatCode="0.00E+00">
                  <c:v>1.3466199999999999E-4</c:v>
                </c:pt>
                <c:pt idx="94" formatCode="0.00E+00">
                  <c:v>1.3977799999999999E-4</c:v>
                </c:pt>
                <c:pt idx="95" formatCode="0.00E+00">
                  <c:v>1.45272E-4</c:v>
                </c:pt>
                <c:pt idx="96" formatCode="0.00E+00">
                  <c:v>1.5117200000000001E-4</c:v>
                </c:pt>
                <c:pt idx="97" formatCode="0.00E+00">
                  <c:v>1.5750900000000001E-4</c:v>
                </c:pt>
                <c:pt idx="98" formatCode="0.00E+00">
                  <c:v>1.64315E-4</c:v>
                </c:pt>
                <c:pt idx="99" formatCode="0.00E+00">
                  <c:v>1.71624E-4</c:v>
                </c:pt>
                <c:pt idx="100" formatCode="0.00E+00">
                  <c:v>1.7947500000000001E-4</c:v>
                </c:pt>
                <c:pt idx="101" formatCode="0.00E+00">
                  <c:v>1.8790699999999999E-4</c:v>
                </c:pt>
                <c:pt idx="102" formatCode="0.00E+00">
                  <c:v>2.2835800000000001E-4</c:v>
                </c:pt>
                <c:pt idx="103" formatCode="0.00E+00">
                  <c:v>2.2835800000000001E-4</c:v>
                </c:pt>
                <c:pt idx="104" formatCode="0.00E+00">
                  <c:v>2.2835800000000001E-4</c:v>
                </c:pt>
                <c:pt idx="105" formatCode="0.00E+00">
                  <c:v>2.2835800000000001E-4</c:v>
                </c:pt>
                <c:pt idx="106" formatCode="0.00E+00">
                  <c:v>2.2835800000000001E-4</c:v>
                </c:pt>
                <c:pt idx="107" formatCode="0.00E+00">
                  <c:v>2.2835800000000001E-4</c:v>
                </c:pt>
                <c:pt idx="108" formatCode="0.00E+00">
                  <c:v>2.2835800000000001E-4</c:v>
                </c:pt>
                <c:pt idx="109" formatCode="0.00E+00">
                  <c:v>2.8218900000000002E-4</c:v>
                </c:pt>
                <c:pt idx="110" formatCode="0.00E+00">
                  <c:v>2.9822799999999999E-4</c:v>
                </c:pt>
                <c:pt idx="111" formatCode="0.00E+00">
                  <c:v>3.1545400000000001E-4</c:v>
                </c:pt>
                <c:pt idx="112" formatCode="0.00E+00">
                  <c:v>3.43717E-4</c:v>
                </c:pt>
                <c:pt idx="113" formatCode="0.00E+00">
                  <c:v>3.43717E-4</c:v>
                </c:pt>
                <c:pt idx="114" formatCode="0.00E+00">
                  <c:v>3.7517600000000001E-4</c:v>
                </c:pt>
                <c:pt idx="115" formatCode="0.00E+00">
                  <c:v>4.1019599999999999E-4</c:v>
                </c:pt>
                <c:pt idx="116" formatCode="0.00E+00">
                  <c:v>4.1019599999999999E-4</c:v>
                </c:pt>
                <c:pt idx="117" formatCode="0.00E+00">
                  <c:v>4.4917699999999999E-4</c:v>
                </c:pt>
                <c:pt idx="118" formatCode="0.00E+00">
                  <c:v>4.7758499999999999E-4</c:v>
                </c:pt>
                <c:pt idx="119" formatCode="0.00E+00">
                  <c:v>5.0809800000000001E-4</c:v>
                </c:pt>
                <c:pt idx="120" formatCode="0.00E+00">
                  <c:v>5.4087000000000004E-4</c:v>
                </c:pt>
                <c:pt idx="121" formatCode="0.00E+00">
                  <c:v>5.7606900000000002E-4</c:v>
                </c:pt>
                <c:pt idx="122" formatCode="0.00E+00">
                  <c:v>6.1387499999999995E-4</c:v>
                </c:pt>
                <c:pt idx="123" formatCode="0.00E+00">
                  <c:v>6.5448100000000005E-4</c:v>
                </c:pt>
                <c:pt idx="124" formatCode="0.00E+00">
                  <c:v>6.98093E-4</c:v>
                </c:pt>
                <c:pt idx="125" formatCode="0.00E+00">
                  <c:v>7.4493499999999995E-4</c:v>
                </c:pt>
                <c:pt idx="126" formatCode="0.00E+00">
                  <c:v>7.9524399999999996E-4</c:v>
                </c:pt>
                <c:pt idx="127" formatCode="0.00E+00">
                  <c:v>8.4927699999999995E-4</c:v>
                </c:pt>
                <c:pt idx="128" formatCode="0.00E+00">
                  <c:v>9.0730900000000002E-4</c:v>
                </c:pt>
                <c:pt idx="129" formatCode="0.00E+00">
                  <c:v>9.6963599999999996E-4</c:v>
                </c:pt>
                <c:pt idx="130" formatCode="0.00E+00">
                  <c:v>1.0718800000000001E-3</c:v>
                </c:pt>
                <c:pt idx="131" formatCode="0.00E+00">
                  <c:v>1.0718800000000001E-3</c:v>
                </c:pt>
                <c:pt idx="132" formatCode="0.00E+00">
                  <c:v>1.2263899999999999E-3</c:v>
                </c:pt>
                <c:pt idx="133" formatCode="0.00E+00">
                  <c:v>1.2263899999999999E-3</c:v>
                </c:pt>
                <c:pt idx="134" formatCode="0.00E+00">
                  <c:v>1.35764E-3</c:v>
                </c:pt>
                <c:pt idx="135" formatCode="0.00E+00">
                  <c:v>1.45327E-3</c:v>
                </c:pt>
                <c:pt idx="136" formatCode="0.00E+00">
                  <c:v>1.5559599999999999E-3</c:v>
                </c:pt>
                <c:pt idx="137" formatCode="0.00E+00">
                  <c:v>1.66624E-3</c:v>
                </c:pt>
                <c:pt idx="138" formatCode="0.00E+00">
                  <c:v>1.7846699999999999E-3</c:v>
                </c:pt>
                <c:pt idx="139" formatCode="0.00E+00">
                  <c:v>1.9118399999999999E-3</c:v>
                </c:pt>
                <c:pt idx="140" formatCode="0.00E+00">
                  <c:v>2.0484000000000001E-3</c:v>
                </c:pt>
                <c:pt idx="141" formatCode="0.00E+00">
                  <c:v>2.1950300000000002E-3</c:v>
                </c:pt>
                <c:pt idx="142" formatCode="0.00E+00">
                  <c:v>2.4354899999999998E-3</c:v>
                </c:pt>
                <c:pt idx="143" formatCode="0.00E+00">
                  <c:v>2.4354899999999998E-3</c:v>
                </c:pt>
                <c:pt idx="144" formatCode="0.00E+00">
                  <c:v>2.70302E-3</c:v>
                </c:pt>
                <c:pt idx="145" formatCode="0.00E+00">
                  <c:v>3.0006299999999998E-3</c:v>
                </c:pt>
                <c:pt idx="146" formatCode="0.00E+00">
                  <c:v>3.0006299999999998E-3</c:v>
                </c:pt>
                <c:pt idx="147" formatCode="0.00E+00">
                  <c:v>3.3316800000000001E-3</c:v>
                </c:pt>
                <c:pt idx="148" formatCode="0.00E+00">
                  <c:v>3.5727799999999998E-3</c:v>
                </c:pt>
                <c:pt idx="149" formatCode="0.00E+00">
                  <c:v>3.8315900000000002E-3</c:v>
                </c:pt>
                <c:pt idx="150" formatCode="0.00E+00">
                  <c:v>7.2029299999999997E-3</c:v>
                </c:pt>
                <c:pt idx="151" formatCode="0.00E+00">
                  <c:v>7.2029299999999997E-3</c:v>
                </c:pt>
                <c:pt idx="152" formatCode="0.00E+00">
                  <c:v>7.2029299999999997E-3</c:v>
                </c:pt>
                <c:pt idx="153" formatCode="0.00E+00">
                  <c:v>7.2029299999999997E-3</c:v>
                </c:pt>
                <c:pt idx="154" formatCode="0.00E+00">
                  <c:v>7.2029299999999997E-3</c:v>
                </c:pt>
                <c:pt idx="155" formatCode="0.00E+00">
                  <c:v>7.2029299999999997E-3</c:v>
                </c:pt>
                <c:pt idx="156" formatCode="0.00E+00">
                  <c:v>7.2029299999999997E-3</c:v>
                </c:pt>
                <c:pt idx="157" formatCode="0.00E+00">
                  <c:v>7.2029299999999997E-3</c:v>
                </c:pt>
                <c:pt idx="158" formatCode="0.00E+00">
                  <c:v>7.2029299999999997E-3</c:v>
                </c:pt>
                <c:pt idx="159" formatCode="0.00E+00">
                  <c:v>7.2029299999999997E-3</c:v>
                </c:pt>
                <c:pt idx="160" formatCode="0.00E+00">
                  <c:v>7.2029299999999997E-3</c:v>
                </c:pt>
                <c:pt idx="161" formatCode="0.00E+00">
                  <c:v>7.2029299999999997E-3</c:v>
                </c:pt>
                <c:pt idx="162" formatCode="0.00E+00">
                  <c:v>7.2029299999999997E-3</c:v>
                </c:pt>
                <c:pt idx="163" formatCode="0.00E+00">
                  <c:v>7.2029299999999997E-3</c:v>
                </c:pt>
                <c:pt idx="164" formatCode="0.00E+00">
                  <c:v>7.2029299999999997E-3</c:v>
                </c:pt>
                <c:pt idx="165" formatCode="0.00E+00">
                  <c:v>7.2029299999999997E-3</c:v>
                </c:pt>
                <c:pt idx="166" formatCode="0.00E+00">
                  <c:v>7.2029299999999997E-3</c:v>
                </c:pt>
                <c:pt idx="167" formatCode="0.00E+00">
                  <c:v>1.35348E-2</c:v>
                </c:pt>
                <c:pt idx="168" formatCode="0.00E+00">
                  <c:v>1.4513699999999999E-2</c:v>
                </c:pt>
                <c:pt idx="169" formatCode="0.00E+00">
                  <c:v>1.5562100000000001E-2</c:v>
                </c:pt>
                <c:pt idx="170" formatCode="0.00E+00">
                  <c:v>1.66847E-2</c:v>
                </c:pt>
                <c:pt idx="171" formatCode="0.00E+00">
                  <c:v>1.7886599999999999E-2</c:v>
                </c:pt>
                <c:pt idx="172" formatCode="0.00E+00">
                  <c:v>1.91729E-2</c:v>
                </c:pt>
                <c:pt idx="173" formatCode="0.00E+00">
                  <c:v>2.05492E-2</c:v>
                </c:pt>
                <c:pt idx="174" formatCode="0.00E+00">
                  <c:v>2.2021499999999999E-2</c:v>
                </c:pt>
                <c:pt idx="175" formatCode="0.00E+00">
                  <c:v>2.35959E-2</c:v>
                </c:pt>
                <c:pt idx="176" formatCode="0.00E+00">
                  <c:v>2.5278999999999999E-2</c:v>
                </c:pt>
                <c:pt idx="177" formatCode="0.00E+00">
                  <c:v>2.8022499999999999E-2</c:v>
                </c:pt>
                <c:pt idx="178" formatCode="0.00E+00">
                  <c:v>2.8022499999999999E-2</c:v>
                </c:pt>
                <c:pt idx="179" formatCode="0.00E+00">
                  <c:v>3.1050600000000001E-2</c:v>
                </c:pt>
                <c:pt idx="180" formatCode="0.00E+00">
                  <c:v>3.3240499999999999E-2</c:v>
                </c:pt>
                <c:pt idx="181" formatCode="0.00E+00">
                  <c:v>3.6802599999999998E-2</c:v>
                </c:pt>
                <c:pt idx="182" formatCode="0.00E+00">
                  <c:v>3.6802599999999998E-2</c:v>
                </c:pt>
                <c:pt idx="183" formatCode="0.00E+00">
                  <c:v>4.0723599999999999E-2</c:v>
                </c:pt>
                <c:pt idx="184" formatCode="0.00E+00">
                  <c:v>4.3552199999999999E-2</c:v>
                </c:pt>
                <c:pt idx="185" formatCode="0.00E+00">
                  <c:v>4.6563599999999997E-2</c:v>
                </c:pt>
                <c:pt idx="186" formatCode="0.00E+00">
                  <c:v>4.9767400000000003E-2</c:v>
                </c:pt>
                <c:pt idx="187" formatCode="0.00E+00">
                  <c:v>5.3173900000000003E-2</c:v>
                </c:pt>
                <c:pt idx="188" formatCode="0.00E+00">
                  <c:v>5.6793200000000002E-2</c:v>
                </c:pt>
                <c:pt idx="189" formatCode="0.00E+00">
                  <c:v>6.0635700000000001E-2</c:v>
                </c:pt>
                <c:pt idx="190" formatCode="0.00E+00">
                  <c:v>6.6841200000000003E-2</c:v>
                </c:pt>
                <c:pt idx="191" formatCode="0.00E+00">
                  <c:v>6.6841200000000003E-2</c:v>
                </c:pt>
                <c:pt idx="192" formatCode="0.00E+00">
                  <c:v>7.3608300000000002E-2</c:v>
                </c:pt>
                <c:pt idx="193" formatCode="0.00E+00">
                  <c:v>8.0972299999999997E-2</c:v>
                </c:pt>
                <c:pt idx="194" formatCode="0.00E+00">
                  <c:v>8.0972299999999997E-2</c:v>
                </c:pt>
                <c:pt idx="195" formatCode="0.00E+00">
                  <c:v>8.8967500000000005E-2</c:v>
                </c:pt>
                <c:pt idx="196" formatCode="0.00E+00">
                  <c:v>9.4664499999999999E-2</c:v>
                </c:pt>
                <c:pt idx="197" formatCode="0.00E+00">
                  <c:v>0.103783</c:v>
                </c:pt>
                <c:pt idx="198" formatCode="0.00E+00">
                  <c:v>0.103783</c:v>
                </c:pt>
                <c:pt idx="199" formatCode="0.00E+00">
                  <c:v>0.11361300000000001</c:v>
                </c:pt>
                <c:pt idx="200" formatCode="0.00E+00">
                  <c:v>0.120573</c:v>
                </c:pt>
                <c:pt idx="201" formatCode="0.00E+00">
                  <c:v>0.12786500000000001</c:v>
                </c:pt>
                <c:pt idx="202" formatCode="0.00E+00">
                  <c:v>0.135494</c:v>
                </c:pt>
                <c:pt idx="203" formatCode="0.00E+00">
                  <c:v>0.14757400000000001</c:v>
                </c:pt>
                <c:pt idx="204" formatCode="0.00E+00">
                  <c:v>0.14757400000000001</c:v>
                </c:pt>
                <c:pt idx="205" formatCode="0.00E+00">
                  <c:v>0.16042000000000001</c:v>
                </c:pt>
                <c:pt idx="206" formatCode="0.00E+00">
                  <c:v>0.169408</c:v>
                </c:pt>
                <c:pt idx="207" formatCode="0.00E+00">
                  <c:v>0.178729</c:v>
                </c:pt>
                <c:pt idx="208" formatCode="0.00E+00">
                  <c:v>0.18837799999999999</c:v>
                </c:pt>
                <c:pt idx="209" formatCode="0.00E+00">
                  <c:v>0.20344799999999999</c:v>
                </c:pt>
                <c:pt idx="210" formatCode="0.00E+00">
                  <c:v>0.20344799999999999</c:v>
                </c:pt>
                <c:pt idx="211" formatCode="0.00E+00">
                  <c:v>0.219197</c:v>
                </c:pt>
                <c:pt idx="212" formatCode="0.00E+00">
                  <c:v>0.23557600000000001</c:v>
                </c:pt>
                <c:pt idx="213" formatCode="0.00E+00">
                  <c:v>0.23557600000000001</c:v>
                </c:pt>
                <c:pt idx="214" formatCode="0.00E+00">
                  <c:v>0.25252400000000003</c:v>
                </c:pt>
                <c:pt idx="215" formatCode="0.00E+00">
                  <c:v>0.26410299999999998</c:v>
                </c:pt>
                <c:pt idx="216" formatCode="0.00E+00">
                  <c:v>0.27587800000000001</c:v>
                </c:pt>
                <c:pt idx="217" formatCode="0.00E+00">
                  <c:v>0.287825</c:v>
                </c:pt>
                <c:pt idx="218" formatCode="0.00E+00">
                  <c:v>0.29991499999999999</c:v>
                </c:pt>
                <c:pt idx="219" formatCode="0.00E+00">
                  <c:v>0.31211899999999998</c:v>
                </c:pt>
                <c:pt idx="220" formatCode="0.00E+00">
                  <c:v>0.33057399999999998</c:v>
                </c:pt>
                <c:pt idx="221" formatCode="0.00E+00">
                  <c:v>0.33057399999999998</c:v>
                </c:pt>
                <c:pt idx="222" formatCode="0.00E+00">
                  <c:v>0.355294</c:v>
                </c:pt>
                <c:pt idx="223" formatCode="0.00E+00">
                  <c:v>0.355294</c:v>
                </c:pt>
                <c:pt idx="224" formatCode="0.00E+00">
                  <c:v>0.37378099999999997</c:v>
                </c:pt>
                <c:pt idx="225" formatCode="0.00E+00">
                  <c:v>0.38602199999999998</c:v>
                </c:pt>
                <c:pt idx="226" formatCode="0.00E+00">
                  <c:v>0.39816000000000001</c:v>
                </c:pt>
                <c:pt idx="227" formatCode="0.00E+00">
                  <c:v>0.410165</c:v>
                </c:pt>
                <c:pt idx="228" formatCode="0.00E+00">
                  <c:v>0.42201</c:v>
                </c:pt>
                <c:pt idx="229" formatCode="0.00E+00">
                  <c:v>0.433668</c:v>
                </c:pt>
                <c:pt idx="230" formatCode="0.00E+00">
                  <c:v>0.44511499999999998</c:v>
                </c:pt>
                <c:pt idx="231" formatCode="0.00E+00">
                  <c:v>0.45632699999999998</c:v>
                </c:pt>
                <c:pt idx="232" formatCode="0.00E+00">
                  <c:v>0.47266000000000002</c:v>
                </c:pt>
                <c:pt idx="233" formatCode="0.00E+00">
                  <c:v>0.47266000000000002</c:v>
                </c:pt>
                <c:pt idx="234" formatCode="0.00E+00">
                  <c:v>0.49344300000000002</c:v>
                </c:pt>
                <c:pt idx="235" formatCode="0.00E+00">
                  <c:v>0.49344300000000002</c:v>
                </c:pt>
                <c:pt idx="236" formatCode="0.00E+00">
                  <c:v>0.50822299999999998</c:v>
                </c:pt>
                <c:pt idx="237" formatCode="0.00E+00">
                  <c:v>0.51767200000000002</c:v>
                </c:pt>
                <c:pt idx="238" formatCode="0.00E+00">
                  <c:v>0.52678999999999998</c:v>
                </c:pt>
                <c:pt idx="239" formatCode="0.00E+00">
                  <c:v>0.53557100000000002</c:v>
                </c:pt>
                <c:pt idx="240" formatCode="0.00E+00">
                  <c:v>0.54401200000000005</c:v>
                </c:pt>
                <c:pt idx="241" formatCode="0.00E+00">
                  <c:v>0.55603400000000003</c:v>
                </c:pt>
                <c:pt idx="242" formatCode="0.00E+00">
                  <c:v>0.55603400000000003</c:v>
                </c:pt>
                <c:pt idx="243" formatCode="0.00E+00">
                  <c:v>0.56729499999999999</c:v>
                </c:pt>
                <c:pt idx="244" formatCode="0.00E+00">
                  <c:v>0.57438299999999998</c:v>
                </c:pt>
                <c:pt idx="245" formatCode="0.00E+00">
                  <c:v>0.58757999999999999</c:v>
                </c:pt>
                <c:pt idx="246" formatCode="0.00E+00">
                  <c:v>0.58757999999999999</c:v>
                </c:pt>
                <c:pt idx="247" formatCode="0.00E+00">
                  <c:v>0.58757999999999999</c:v>
                </c:pt>
                <c:pt idx="248" formatCode="0.00E+00">
                  <c:v>0.59951600000000005</c:v>
                </c:pt>
                <c:pt idx="249" formatCode="0.00E+00">
                  <c:v>0.60503200000000001</c:v>
                </c:pt>
                <c:pt idx="250" formatCode="0.00E+00">
                  <c:v>0.61276600000000003</c:v>
                </c:pt>
                <c:pt idx="251" formatCode="0.00E+00">
                  <c:v>0.61276600000000003</c:v>
                </c:pt>
                <c:pt idx="252" formatCode="0.00E+00">
                  <c:v>0.61988299999999996</c:v>
                </c:pt>
                <c:pt idx="253" formatCode="0.00E+00">
                  <c:v>0.62641800000000003</c:v>
                </c:pt>
                <c:pt idx="254" formatCode="0.00E+00">
                  <c:v>0.62641800000000003</c:v>
                </c:pt>
                <c:pt idx="255" formatCode="0.00E+00">
                  <c:v>0.63428600000000002</c:v>
                </c:pt>
                <c:pt idx="256" formatCode="0.00E+00">
                  <c:v>0.63428600000000002</c:v>
                </c:pt>
                <c:pt idx="257" formatCode="0.00E+00">
                  <c:v>0.64288199999999995</c:v>
                </c:pt>
                <c:pt idx="258" formatCode="0.00E+00">
                  <c:v>0.64288199999999995</c:v>
                </c:pt>
                <c:pt idx="259" formatCode="0.00E+00">
                  <c:v>0.64288199999999995</c:v>
                </c:pt>
                <c:pt idx="260" formatCode="0.00E+00">
                  <c:v>0.65414499999999998</c:v>
                </c:pt>
                <c:pt idx="261" formatCode="0.00E+00">
                  <c:v>0.65414499999999998</c:v>
                </c:pt>
                <c:pt idx="262" formatCode="0.00E+00">
                  <c:v>0.65414499999999998</c:v>
                </c:pt>
                <c:pt idx="263" formatCode="0.00E+00">
                  <c:v>0.65414499999999998</c:v>
                </c:pt>
                <c:pt idx="264" formatCode="0.00E+00">
                  <c:v>0.65414499999999998</c:v>
                </c:pt>
                <c:pt idx="265" formatCode="0.00E+00">
                  <c:v>0.66286699999999998</c:v>
                </c:pt>
                <c:pt idx="266" formatCode="0.00E+00">
                  <c:v>0.66286699999999998</c:v>
                </c:pt>
                <c:pt idx="267" formatCode="0.00E+00">
                  <c:v>0.66286699999999998</c:v>
                </c:pt>
                <c:pt idx="268" formatCode="0.00E+00">
                  <c:v>0.66957299999999997</c:v>
                </c:pt>
                <c:pt idx="269" formatCode="0.00E+00">
                  <c:v>0.66957299999999997</c:v>
                </c:pt>
                <c:pt idx="270" formatCode="0.00E+00">
                  <c:v>0.66957299999999997</c:v>
                </c:pt>
                <c:pt idx="271" formatCode="0.00E+00">
                  <c:v>0.66957299999999997</c:v>
                </c:pt>
                <c:pt idx="272" formatCode="0.00E+00">
                  <c:v>0.66957299999999997</c:v>
                </c:pt>
              </c:numCache>
            </c:numRef>
          </c:yVal>
          <c:smooth val="0"/>
          <c:extLst>
            <c:ext xmlns:c16="http://schemas.microsoft.com/office/drawing/2014/chart" uri="{C3380CC4-5D6E-409C-BE32-E72D297353CC}">
              <c16:uniqueId val="{00000001-C97B-49E5-8F59-F1C8CD525892}"/>
            </c:ext>
          </c:extLst>
        </c:ser>
        <c:ser>
          <c:idx val="2"/>
          <c:order val="2"/>
          <c:tx>
            <c:v>Global FDR (Fit)</c:v>
          </c:tx>
          <c:spPr>
            <a:ln w="25400">
              <a:solidFill>
                <a:srgbClr val="9BBB59">
                  <a:alpha val="80000"/>
                </a:srgbClr>
              </a:solidFill>
              <a:prstDash val="solid"/>
            </a:ln>
          </c:spPr>
          <c:marker>
            <c:symbol val="none"/>
          </c:marker>
          <c:xVal>
            <c:numRef>
              <c:f>'Protein Level Data'!Fit_Confidence_Thresh</c:f>
              <c:numCache>
                <c:formatCode>0.00%</c:formatCode>
                <c:ptCount val="273"/>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0.99999899999999997</c:v>
                </c:pt>
                <c:pt idx="77" formatCode="General">
                  <c:v>0.99999899999999997</c:v>
                </c:pt>
                <c:pt idx="78" formatCode="General">
                  <c:v>0.99999899999999997</c:v>
                </c:pt>
                <c:pt idx="79" formatCode="General">
                  <c:v>0.99999899999999997</c:v>
                </c:pt>
                <c:pt idx="80" formatCode="General">
                  <c:v>0.99999899999999997</c:v>
                </c:pt>
                <c:pt idx="81" formatCode="General">
                  <c:v>0.99999899999999997</c:v>
                </c:pt>
                <c:pt idx="82" formatCode="General">
                  <c:v>0.99999800000000005</c:v>
                </c:pt>
                <c:pt idx="83" formatCode="General">
                  <c:v>0.999996</c:v>
                </c:pt>
                <c:pt idx="84" formatCode="General">
                  <c:v>0.99999300000000002</c:v>
                </c:pt>
                <c:pt idx="85" formatCode="General">
                  <c:v>0.99999300000000002</c:v>
                </c:pt>
                <c:pt idx="86" formatCode="General">
                  <c:v>0.99999199999999999</c:v>
                </c:pt>
                <c:pt idx="87" formatCode="General">
                  <c:v>0.99999099999999996</c:v>
                </c:pt>
                <c:pt idx="88" formatCode="General">
                  <c:v>0.99998900000000002</c:v>
                </c:pt>
                <c:pt idx="89" formatCode="General">
                  <c:v>0.99998699999999996</c:v>
                </c:pt>
                <c:pt idx="90" formatCode="General">
                  <c:v>0.99998200000000004</c:v>
                </c:pt>
                <c:pt idx="91" formatCode="General">
                  <c:v>0.99997899999999995</c:v>
                </c:pt>
                <c:pt idx="92" formatCode="General">
                  <c:v>0.999977</c:v>
                </c:pt>
                <c:pt idx="93" formatCode="General">
                  <c:v>0.99996799999999997</c:v>
                </c:pt>
                <c:pt idx="94" formatCode="General">
                  <c:v>0.99996700000000005</c:v>
                </c:pt>
                <c:pt idx="95" formatCode="General">
                  <c:v>0.99995699999999998</c:v>
                </c:pt>
                <c:pt idx="96" formatCode="General">
                  <c:v>0.99993200000000004</c:v>
                </c:pt>
                <c:pt idx="97" formatCode="General">
                  <c:v>0.99992800000000004</c:v>
                </c:pt>
                <c:pt idx="98" formatCode="General">
                  <c:v>0.999919</c:v>
                </c:pt>
                <c:pt idx="99" formatCode="General">
                  <c:v>0.99991699999999994</c:v>
                </c:pt>
                <c:pt idx="100" formatCode="General">
                  <c:v>0.99990699999999999</c:v>
                </c:pt>
                <c:pt idx="101" formatCode="General">
                  <c:v>0.99990199999999996</c:v>
                </c:pt>
                <c:pt idx="102" formatCode="General">
                  <c:v>0.99990000000000001</c:v>
                </c:pt>
                <c:pt idx="103" formatCode="General">
                  <c:v>0.99990000000000001</c:v>
                </c:pt>
                <c:pt idx="104" formatCode="General">
                  <c:v>0.99990000000000001</c:v>
                </c:pt>
                <c:pt idx="105" formatCode="General">
                  <c:v>0.99990000000000001</c:v>
                </c:pt>
                <c:pt idx="106" formatCode="General">
                  <c:v>0.99990000000000001</c:v>
                </c:pt>
                <c:pt idx="107" formatCode="General">
                  <c:v>0.99990000000000001</c:v>
                </c:pt>
                <c:pt idx="108" formatCode="General">
                  <c:v>0.99990000000000001</c:v>
                </c:pt>
                <c:pt idx="109" formatCode="General">
                  <c:v>0.99981799999999998</c:v>
                </c:pt>
                <c:pt idx="110" formatCode="General">
                  <c:v>0.999749</c:v>
                </c:pt>
                <c:pt idx="111" formatCode="General">
                  <c:v>0.99974300000000005</c:v>
                </c:pt>
                <c:pt idx="112" formatCode="General">
                  <c:v>0.999637</c:v>
                </c:pt>
                <c:pt idx="113" formatCode="General">
                  <c:v>0.999637</c:v>
                </c:pt>
                <c:pt idx="114" formatCode="General">
                  <c:v>0.99961999999999995</c:v>
                </c:pt>
                <c:pt idx="115" formatCode="General">
                  <c:v>0.99949900000000003</c:v>
                </c:pt>
                <c:pt idx="116" formatCode="General">
                  <c:v>0.99949900000000003</c:v>
                </c:pt>
                <c:pt idx="117" formatCode="General">
                  <c:v>0.99935399999999996</c:v>
                </c:pt>
                <c:pt idx="118" formatCode="General">
                  <c:v>0.99932399999999999</c:v>
                </c:pt>
                <c:pt idx="119" formatCode="General">
                  <c:v>0.99929199999999996</c:v>
                </c:pt>
                <c:pt idx="120" formatCode="General">
                  <c:v>0.99908799999999998</c:v>
                </c:pt>
                <c:pt idx="121" formatCode="General">
                  <c:v>0.99879799999999996</c:v>
                </c:pt>
                <c:pt idx="122" formatCode="General">
                  <c:v>0.99865099999999996</c:v>
                </c:pt>
                <c:pt idx="123" formatCode="General">
                  <c:v>0.99848599999999998</c:v>
                </c:pt>
                <c:pt idx="124" formatCode="General">
                  <c:v>0.99826199999999998</c:v>
                </c:pt>
                <c:pt idx="125" formatCode="General">
                  <c:v>0.99804999999999999</c:v>
                </c:pt>
                <c:pt idx="126" formatCode="General">
                  <c:v>0.99786200000000003</c:v>
                </c:pt>
                <c:pt idx="127" formatCode="General">
                  <c:v>0.99781200000000003</c:v>
                </c:pt>
                <c:pt idx="128" formatCode="General">
                  <c:v>0.99765599999999999</c:v>
                </c:pt>
                <c:pt idx="129" formatCode="General">
                  <c:v>0.99718200000000001</c:v>
                </c:pt>
                <c:pt idx="130" formatCode="General">
                  <c:v>0.997116</c:v>
                </c:pt>
                <c:pt idx="131" formatCode="General">
                  <c:v>0.997116</c:v>
                </c:pt>
                <c:pt idx="132" formatCode="General">
                  <c:v>0.99636899999999995</c:v>
                </c:pt>
                <c:pt idx="133" formatCode="General">
                  <c:v>0.99636899999999995</c:v>
                </c:pt>
                <c:pt idx="134" formatCode="General">
                  <c:v>0.99573400000000001</c:v>
                </c:pt>
                <c:pt idx="135" formatCode="General">
                  <c:v>0.99510200000000004</c:v>
                </c:pt>
                <c:pt idx="136" formatCode="General">
                  <c:v>0.99463000000000001</c:v>
                </c:pt>
                <c:pt idx="137" formatCode="General">
                  <c:v>0.993834</c:v>
                </c:pt>
                <c:pt idx="138" formatCode="General">
                  <c:v>0.99308200000000002</c:v>
                </c:pt>
                <c:pt idx="139" formatCode="General">
                  <c:v>0.99292100000000005</c:v>
                </c:pt>
                <c:pt idx="140" formatCode="General">
                  <c:v>0.99241400000000002</c:v>
                </c:pt>
                <c:pt idx="141" formatCode="General">
                  <c:v>0.99168199999999995</c:v>
                </c:pt>
                <c:pt idx="142" formatCode="General">
                  <c:v>0.99148899999999995</c:v>
                </c:pt>
                <c:pt idx="143" formatCode="General">
                  <c:v>0.99148899999999995</c:v>
                </c:pt>
                <c:pt idx="144" formatCode="General">
                  <c:v>0.99129</c:v>
                </c:pt>
                <c:pt idx="145" formatCode="General">
                  <c:v>0.99108700000000005</c:v>
                </c:pt>
                <c:pt idx="146" formatCode="General">
                  <c:v>0.99108700000000005</c:v>
                </c:pt>
                <c:pt idx="147" formatCode="General">
                  <c:v>0.99066699999999996</c:v>
                </c:pt>
                <c:pt idx="148" formatCode="General">
                  <c:v>0.99045000000000005</c:v>
                </c:pt>
                <c:pt idx="149" formatCode="General">
                  <c:v>0.990228</c:v>
                </c:pt>
                <c:pt idx="150" formatCode="General">
                  <c:v>0.99</c:v>
                </c:pt>
                <c:pt idx="151" formatCode="General">
                  <c:v>0.99</c:v>
                </c:pt>
                <c:pt idx="152" formatCode="General">
                  <c:v>0.99</c:v>
                </c:pt>
                <c:pt idx="153" formatCode="General">
                  <c:v>0.99</c:v>
                </c:pt>
                <c:pt idx="154" formatCode="General">
                  <c:v>0.99</c:v>
                </c:pt>
                <c:pt idx="155" formatCode="General">
                  <c:v>0.99</c:v>
                </c:pt>
                <c:pt idx="156" formatCode="General">
                  <c:v>0.99</c:v>
                </c:pt>
                <c:pt idx="157" formatCode="General">
                  <c:v>0.99</c:v>
                </c:pt>
                <c:pt idx="158" formatCode="General">
                  <c:v>0.99</c:v>
                </c:pt>
                <c:pt idx="159" formatCode="General">
                  <c:v>0.99</c:v>
                </c:pt>
                <c:pt idx="160" formatCode="General">
                  <c:v>0.99</c:v>
                </c:pt>
                <c:pt idx="161" formatCode="General">
                  <c:v>0.99</c:v>
                </c:pt>
                <c:pt idx="162" formatCode="General">
                  <c:v>0.99</c:v>
                </c:pt>
                <c:pt idx="163" formatCode="General">
                  <c:v>0.99</c:v>
                </c:pt>
                <c:pt idx="164" formatCode="General">
                  <c:v>0.99</c:v>
                </c:pt>
                <c:pt idx="165" formatCode="General">
                  <c:v>0.99</c:v>
                </c:pt>
                <c:pt idx="166" formatCode="General">
                  <c:v>0.99</c:v>
                </c:pt>
                <c:pt idx="167" formatCode="General">
                  <c:v>0.989035</c:v>
                </c:pt>
                <c:pt idx="168" formatCode="General">
                  <c:v>0.98797699999999999</c:v>
                </c:pt>
                <c:pt idx="169" formatCode="General">
                  <c:v>0.98711800000000005</c:v>
                </c:pt>
                <c:pt idx="170" formatCode="General">
                  <c:v>0.98681700000000006</c:v>
                </c:pt>
                <c:pt idx="171" formatCode="General">
                  <c:v>0.98619599999999996</c:v>
                </c:pt>
                <c:pt idx="172" formatCode="General">
                  <c:v>0.98587499999999995</c:v>
                </c:pt>
                <c:pt idx="173" formatCode="General">
                  <c:v>0.98486399999999996</c:v>
                </c:pt>
                <c:pt idx="174" formatCode="General">
                  <c:v>0.98340399999999994</c:v>
                </c:pt>
                <c:pt idx="175" formatCode="General">
                  <c:v>0.974881</c:v>
                </c:pt>
                <c:pt idx="176" formatCode="General">
                  <c:v>0.97181600000000001</c:v>
                </c:pt>
                <c:pt idx="177" formatCode="General">
                  <c:v>0.96764099999999997</c:v>
                </c:pt>
                <c:pt idx="178" formatCode="General">
                  <c:v>0.96764099999999997</c:v>
                </c:pt>
                <c:pt idx="179" formatCode="General">
                  <c:v>0.96611599999999997</c:v>
                </c:pt>
                <c:pt idx="180" formatCode="General">
                  <c:v>0.96369199999999999</c:v>
                </c:pt>
                <c:pt idx="181" formatCode="General">
                  <c:v>0.95831299999999997</c:v>
                </c:pt>
                <c:pt idx="182" formatCode="General">
                  <c:v>0.95831299999999997</c:v>
                </c:pt>
                <c:pt idx="183" formatCode="General">
                  <c:v>0.95634799999999998</c:v>
                </c:pt>
                <c:pt idx="184" formatCode="General">
                  <c:v>0.94988099999999998</c:v>
                </c:pt>
                <c:pt idx="185" formatCode="General">
                  <c:v>0.94245599999999996</c:v>
                </c:pt>
                <c:pt idx="186" formatCode="General">
                  <c:v>0.93690399999999996</c:v>
                </c:pt>
                <c:pt idx="187" formatCode="General">
                  <c:v>0.932392</c:v>
                </c:pt>
                <c:pt idx="188" formatCode="General">
                  <c:v>0.92586900000000005</c:v>
                </c:pt>
                <c:pt idx="189" formatCode="General">
                  <c:v>0.91682399999999997</c:v>
                </c:pt>
                <c:pt idx="190" formatCode="General">
                  <c:v>0.91488599999999998</c:v>
                </c:pt>
                <c:pt idx="191" formatCode="General">
                  <c:v>0.91488599999999998</c:v>
                </c:pt>
                <c:pt idx="192" formatCode="General">
                  <c:v>0.91087499999999999</c:v>
                </c:pt>
                <c:pt idx="193" formatCode="General">
                  <c:v>0.9</c:v>
                </c:pt>
                <c:pt idx="194" formatCode="General">
                  <c:v>0.9</c:v>
                </c:pt>
                <c:pt idx="195" formatCode="General">
                  <c:v>0.897671</c:v>
                </c:pt>
                <c:pt idx="196" formatCode="General">
                  <c:v>0.89528700000000005</c:v>
                </c:pt>
                <c:pt idx="197" formatCode="General">
                  <c:v>0.88251000000000002</c:v>
                </c:pt>
                <c:pt idx="198" formatCode="General">
                  <c:v>0.88251000000000002</c:v>
                </c:pt>
                <c:pt idx="199" formatCode="General">
                  <c:v>0.87977399999999994</c:v>
                </c:pt>
                <c:pt idx="200" formatCode="General">
                  <c:v>0.86196200000000001</c:v>
                </c:pt>
                <c:pt idx="201" formatCode="General">
                  <c:v>0.85545599999999999</c:v>
                </c:pt>
                <c:pt idx="202" formatCode="General">
                  <c:v>0.84511800000000004</c:v>
                </c:pt>
                <c:pt idx="203" formatCode="General">
                  <c:v>0.83781899999999998</c:v>
                </c:pt>
                <c:pt idx="204" formatCode="General">
                  <c:v>0.83781899999999998</c:v>
                </c:pt>
                <c:pt idx="205" formatCode="General">
                  <c:v>0.83017600000000003</c:v>
                </c:pt>
                <c:pt idx="206" formatCode="General">
                  <c:v>0.82217200000000001</c:v>
                </c:pt>
                <c:pt idx="207" formatCode="General">
                  <c:v>0.81803000000000003</c:v>
                </c:pt>
                <c:pt idx="208" formatCode="General">
                  <c:v>0.80945400000000001</c:v>
                </c:pt>
                <c:pt idx="209" formatCode="General">
                  <c:v>0.80047400000000002</c:v>
                </c:pt>
                <c:pt idx="210" formatCode="General">
                  <c:v>0.80047400000000002</c:v>
                </c:pt>
                <c:pt idx="211" formatCode="General">
                  <c:v>0.79582600000000003</c:v>
                </c:pt>
                <c:pt idx="212" formatCode="General">
                  <c:v>0.78122400000000003</c:v>
                </c:pt>
                <c:pt idx="213" formatCode="General">
                  <c:v>0.78122400000000003</c:v>
                </c:pt>
                <c:pt idx="214" formatCode="General">
                  <c:v>0.77091299999999996</c:v>
                </c:pt>
                <c:pt idx="215" formatCode="General">
                  <c:v>0.76557699999999995</c:v>
                </c:pt>
                <c:pt idx="216" formatCode="General">
                  <c:v>0.75452900000000001</c:v>
                </c:pt>
                <c:pt idx="217" formatCode="General">
                  <c:v>0.748811</c:v>
                </c:pt>
                <c:pt idx="218" formatCode="General">
                  <c:v>0.73697299999999999</c:v>
                </c:pt>
                <c:pt idx="219" formatCode="General">
                  <c:v>0.73084700000000002</c:v>
                </c:pt>
                <c:pt idx="220" formatCode="General">
                  <c:v>0.72457700000000003</c:v>
                </c:pt>
                <c:pt idx="221" formatCode="General">
                  <c:v>0.72457700000000003</c:v>
                </c:pt>
                <c:pt idx="222" formatCode="General">
                  <c:v>0.71816199999999997</c:v>
                </c:pt>
                <c:pt idx="223" formatCode="General">
                  <c:v>0.71816199999999997</c:v>
                </c:pt>
                <c:pt idx="224" formatCode="General">
                  <c:v>0.71159700000000004</c:v>
                </c:pt>
                <c:pt idx="225" formatCode="General">
                  <c:v>0.69800499999999999</c:v>
                </c:pt>
                <c:pt idx="226" formatCode="General">
                  <c:v>0.66115599999999997</c:v>
                </c:pt>
                <c:pt idx="227" formatCode="General">
                  <c:v>0.65326300000000004</c:v>
                </c:pt>
                <c:pt idx="228" formatCode="General">
                  <c:v>0.63692199999999999</c:v>
                </c:pt>
                <c:pt idx="229" formatCode="General">
                  <c:v>0.62846500000000005</c:v>
                </c:pt>
                <c:pt idx="230" formatCode="General">
                  <c:v>0.61095500000000003</c:v>
                </c:pt>
                <c:pt idx="231" formatCode="General">
                  <c:v>0.60189300000000001</c:v>
                </c:pt>
                <c:pt idx="232" formatCode="General">
                  <c:v>0.59262000000000004</c:v>
                </c:pt>
                <c:pt idx="233" formatCode="General">
                  <c:v>0.59262000000000004</c:v>
                </c:pt>
                <c:pt idx="234" formatCode="General">
                  <c:v>0.57342000000000004</c:v>
                </c:pt>
                <c:pt idx="235" formatCode="General">
                  <c:v>0.57342000000000004</c:v>
                </c:pt>
                <c:pt idx="236" formatCode="General">
                  <c:v>0.56348399999999998</c:v>
                </c:pt>
                <c:pt idx="237" formatCode="General">
                  <c:v>0.55331600000000003</c:v>
                </c:pt>
                <c:pt idx="238" formatCode="General">
                  <c:v>0.54291199999999995</c:v>
                </c:pt>
                <c:pt idx="239" formatCode="General">
                  <c:v>0.52137</c:v>
                </c:pt>
                <c:pt idx="240" formatCode="General">
                  <c:v>0.51022100000000004</c:v>
                </c:pt>
                <c:pt idx="241" formatCode="General">
                  <c:v>0.49881300000000001</c:v>
                </c:pt>
                <c:pt idx="242" formatCode="General">
                  <c:v>0.49881300000000001</c:v>
                </c:pt>
                <c:pt idx="243" formatCode="General">
                  <c:v>0.48713899999999999</c:v>
                </c:pt>
                <c:pt idx="244" formatCode="General">
                  <c:v>0.47519299999999998</c:v>
                </c:pt>
                <c:pt idx="245" formatCode="General">
                  <c:v>0.46296799999999999</c:v>
                </c:pt>
                <c:pt idx="246" formatCode="General">
                  <c:v>0.46296799999999999</c:v>
                </c:pt>
                <c:pt idx="247" formatCode="General">
                  <c:v>0.46296799999999999</c:v>
                </c:pt>
                <c:pt idx="248" formatCode="General">
                  <c:v>0.450459</c:v>
                </c:pt>
                <c:pt idx="249" formatCode="General">
                  <c:v>0.43765900000000002</c:v>
                </c:pt>
                <c:pt idx="250" formatCode="General">
                  <c:v>0.42455999999999999</c:v>
                </c:pt>
                <c:pt idx="251" formatCode="General">
                  <c:v>0.42455999999999999</c:v>
                </c:pt>
                <c:pt idx="252" formatCode="General">
                  <c:v>0.39744000000000002</c:v>
                </c:pt>
                <c:pt idx="253" formatCode="General">
                  <c:v>0.383405</c:v>
                </c:pt>
                <c:pt idx="254" formatCode="General">
                  <c:v>0.383405</c:v>
                </c:pt>
                <c:pt idx="255" formatCode="General">
                  <c:v>0.35434599999999999</c:v>
                </c:pt>
                <c:pt idx="256" formatCode="General">
                  <c:v>0.35434599999999999</c:v>
                </c:pt>
                <c:pt idx="257" formatCode="General">
                  <c:v>0.33930700000000003</c:v>
                </c:pt>
                <c:pt idx="258" formatCode="General">
                  <c:v>0.33930700000000003</c:v>
                </c:pt>
                <c:pt idx="259" formatCode="General">
                  <c:v>0.33930700000000003</c:v>
                </c:pt>
                <c:pt idx="260" formatCode="General">
                  <c:v>0.32391700000000001</c:v>
                </c:pt>
                <c:pt idx="261" formatCode="General">
                  <c:v>0.32391700000000001</c:v>
                </c:pt>
                <c:pt idx="262" formatCode="General">
                  <c:v>0.32391700000000001</c:v>
                </c:pt>
                <c:pt idx="263" formatCode="General">
                  <c:v>0.32391700000000001</c:v>
                </c:pt>
                <c:pt idx="264" formatCode="General">
                  <c:v>0.32391700000000001</c:v>
                </c:pt>
                <c:pt idx="265" formatCode="General">
                  <c:v>0.30816900000000003</c:v>
                </c:pt>
                <c:pt idx="266" formatCode="General">
                  <c:v>0.30816900000000003</c:v>
                </c:pt>
                <c:pt idx="267" formatCode="General">
                  <c:v>0.30816900000000003</c:v>
                </c:pt>
                <c:pt idx="268" formatCode="General">
                  <c:v>0.29205399999999998</c:v>
                </c:pt>
                <c:pt idx="269" formatCode="General">
                  <c:v>0.29205399999999998</c:v>
                </c:pt>
                <c:pt idx="270" formatCode="General">
                  <c:v>0.29205399999999998</c:v>
                </c:pt>
                <c:pt idx="271" formatCode="General">
                  <c:v>0.29205399999999998</c:v>
                </c:pt>
                <c:pt idx="272" formatCode="General">
                  <c:v>0.29205399999999998</c:v>
                </c:pt>
              </c:numCache>
            </c:numRef>
          </c:xVal>
          <c:yVal>
            <c:numRef>
              <c:f>'Protein Level Data'!Fit_GlobalFDR</c:f>
              <c:numCache>
                <c:formatCode>0.0000%</c:formatCode>
                <c:ptCount val="273"/>
                <c:pt idx="0">
                  <c:v>6.4865799999999998E-5</c:v>
                </c:pt>
                <c:pt idx="1">
                  <c:v>6.4871500000000004E-5</c:v>
                </c:pt>
                <c:pt idx="2">
                  <c:v>6.4880899999999997E-5</c:v>
                </c:pt>
                <c:pt idx="3">
                  <c:v>6.4893400000000005E-5</c:v>
                </c:pt>
                <c:pt idx="4">
                  <c:v>6.4907199999999994E-5</c:v>
                </c:pt>
                <c:pt idx="5">
                  <c:v>6.4921500000000005E-5</c:v>
                </c:pt>
                <c:pt idx="6">
                  <c:v>6.4935699999999996E-5</c:v>
                </c:pt>
                <c:pt idx="7">
                  <c:v>6.4949699999999999E-5</c:v>
                </c:pt>
                <c:pt idx="8">
                  <c:v>6.4963399999999995E-5</c:v>
                </c:pt>
                <c:pt idx="9">
                  <c:v>6.4976999999999998E-5</c:v>
                </c:pt>
                <c:pt idx="10">
                  <c:v>6.49904E-5</c:v>
                </c:pt>
                <c:pt idx="11">
                  <c:v>6.5003699999999996E-5</c:v>
                </c:pt>
                <c:pt idx="12">
                  <c:v>6.5017000000000004E-5</c:v>
                </c:pt>
                <c:pt idx="13">
                  <c:v>6.50303E-5</c:v>
                </c:pt>
                <c:pt idx="14">
                  <c:v>6.5043599999999995E-5</c:v>
                </c:pt>
                <c:pt idx="15" formatCode="0.00E+00">
                  <c:v>6.5057100000000004E-5</c:v>
                </c:pt>
                <c:pt idx="16" formatCode="0.00E+00">
                  <c:v>6.50708E-5</c:v>
                </c:pt>
                <c:pt idx="17" formatCode="0.00E+00">
                  <c:v>6.5084699999999997E-5</c:v>
                </c:pt>
                <c:pt idx="18" formatCode="0.00E+00">
                  <c:v>6.5098799999999994E-5</c:v>
                </c:pt>
                <c:pt idx="19" formatCode="0.00E+00">
                  <c:v>6.5113199999999999E-5</c:v>
                </c:pt>
                <c:pt idx="20" formatCode="0.00E+00">
                  <c:v>6.5127899999999997E-5</c:v>
                </c:pt>
                <c:pt idx="21" formatCode="0.00E+00">
                  <c:v>6.5142999999999996E-5</c:v>
                </c:pt>
                <c:pt idx="22" formatCode="0.00E+00">
                  <c:v>6.5158600000000003E-5</c:v>
                </c:pt>
                <c:pt idx="23" formatCode="0.00E+00">
                  <c:v>6.5174500000000004E-5</c:v>
                </c:pt>
                <c:pt idx="24" formatCode="0.00E+00">
                  <c:v>6.5191000000000007E-5</c:v>
                </c:pt>
                <c:pt idx="25" formatCode="0.00E+00">
                  <c:v>6.5207899999999996E-5</c:v>
                </c:pt>
                <c:pt idx="26" formatCode="0.00E+00">
                  <c:v>6.5225499999999994E-5</c:v>
                </c:pt>
                <c:pt idx="27" formatCode="0.00E+00">
                  <c:v>6.52436E-5</c:v>
                </c:pt>
                <c:pt idx="28" formatCode="0.00E+00">
                  <c:v>6.5262499999999994E-5</c:v>
                </c:pt>
                <c:pt idx="29" formatCode="0.00E+00">
                  <c:v>6.5282000000000003E-5</c:v>
                </c:pt>
                <c:pt idx="30" formatCode="0.00E+00">
                  <c:v>6.5302200000000006E-5</c:v>
                </c:pt>
                <c:pt idx="31" formatCode="0.00E+00">
                  <c:v>6.5323300000000005E-5</c:v>
                </c:pt>
                <c:pt idx="32" formatCode="0.00E+00">
                  <c:v>6.5345200000000006E-5</c:v>
                </c:pt>
                <c:pt idx="33" formatCode="0.00E+00">
                  <c:v>6.5368099999999995E-5</c:v>
                </c:pt>
                <c:pt idx="34" formatCode="0.00E+00">
                  <c:v>6.5391900000000007E-5</c:v>
                </c:pt>
                <c:pt idx="35" formatCode="0.00E+00">
                  <c:v>6.5416700000000007E-5</c:v>
                </c:pt>
                <c:pt idx="36" formatCode="0.00E+00">
                  <c:v>6.5442699999999996E-5</c:v>
                </c:pt>
                <c:pt idx="37" formatCode="0.00E+00">
                  <c:v>6.5469799999999994E-5</c:v>
                </c:pt>
                <c:pt idx="38" formatCode="0.00E+00">
                  <c:v>6.5498200000000003E-5</c:v>
                </c:pt>
                <c:pt idx="39" formatCode="0.00E+00">
                  <c:v>6.5527900000000007E-5</c:v>
                </c:pt>
                <c:pt idx="40" formatCode="0.00E+00">
                  <c:v>6.5559E-5</c:v>
                </c:pt>
                <c:pt idx="41" formatCode="0.00E+00">
                  <c:v>6.5591600000000004E-5</c:v>
                </c:pt>
                <c:pt idx="42" formatCode="0.00E+00">
                  <c:v>6.5625799999999998E-5</c:v>
                </c:pt>
                <c:pt idx="43" formatCode="0.00E+00">
                  <c:v>6.5661799999999995E-5</c:v>
                </c:pt>
                <c:pt idx="44" formatCode="0.00E+00">
                  <c:v>6.5699500000000003E-5</c:v>
                </c:pt>
                <c:pt idx="45" formatCode="0.00E+00">
                  <c:v>6.5739099999999995E-5</c:v>
                </c:pt>
                <c:pt idx="46" formatCode="0.00E+00">
                  <c:v>6.5780799999999999E-5</c:v>
                </c:pt>
                <c:pt idx="47" formatCode="0.00E+00">
                  <c:v>6.58246E-5</c:v>
                </c:pt>
                <c:pt idx="48" formatCode="0.00E+00">
                  <c:v>6.5870699999999999E-5</c:v>
                </c:pt>
                <c:pt idx="49" formatCode="0.00E+00">
                  <c:v>6.5919299999999998E-5</c:v>
                </c:pt>
                <c:pt idx="50" formatCode="0.00E+00">
                  <c:v>6.5970500000000001E-5</c:v>
                </c:pt>
                <c:pt idx="51" formatCode="0.00E+00">
                  <c:v>6.6024400000000004E-5</c:v>
                </c:pt>
                <c:pt idx="52" formatCode="0.00E+00">
                  <c:v>6.60813E-5</c:v>
                </c:pt>
                <c:pt idx="53" formatCode="0.00E+00">
                  <c:v>6.6141299999999996E-5</c:v>
                </c:pt>
                <c:pt idx="54" formatCode="0.00E+00">
                  <c:v>6.6204600000000006E-5</c:v>
                </c:pt>
                <c:pt idx="55" formatCode="0.00E+00">
                  <c:v>6.6271400000000004E-5</c:v>
                </c:pt>
                <c:pt idx="56" formatCode="0.00E+00">
                  <c:v>6.6341999999999996E-5</c:v>
                </c:pt>
                <c:pt idx="57" formatCode="0.00E+00">
                  <c:v>6.6416599999999997E-5</c:v>
                </c:pt>
                <c:pt idx="58" formatCode="0.00E+00">
                  <c:v>6.6495399999999994E-5</c:v>
                </c:pt>
                <c:pt idx="59" formatCode="0.00E+00">
                  <c:v>6.65788E-5</c:v>
                </c:pt>
                <c:pt idx="60" formatCode="0.00E+00">
                  <c:v>6.6666899999999997E-5</c:v>
                </c:pt>
                <c:pt idx="61" formatCode="0.00E+00">
                  <c:v>6.6760099999999998E-5</c:v>
                </c:pt>
                <c:pt idx="62" formatCode="0.00E+00">
                  <c:v>6.6858800000000004E-5</c:v>
                </c:pt>
                <c:pt idx="63" formatCode="0.00E+00">
                  <c:v>6.6963200000000003E-5</c:v>
                </c:pt>
                <c:pt idx="64" formatCode="0.00E+00">
                  <c:v>6.7073800000000001E-5</c:v>
                </c:pt>
                <c:pt idx="65" formatCode="0.00E+00">
                  <c:v>6.7190899999999994E-5</c:v>
                </c:pt>
                <c:pt idx="66" formatCode="0.00E+00">
                  <c:v>6.7314899999999995E-5</c:v>
                </c:pt>
                <c:pt idx="67" formatCode="0.00E+00">
                  <c:v>6.7446400000000005E-5</c:v>
                </c:pt>
                <c:pt idx="68" formatCode="0.00E+00">
                  <c:v>6.7585700000000006E-5</c:v>
                </c:pt>
                <c:pt idx="69" formatCode="0.00E+00">
                  <c:v>6.7733399999999998E-5</c:v>
                </c:pt>
                <c:pt idx="70" formatCode="0.00E+00">
                  <c:v>6.7890000000000002E-5</c:v>
                </c:pt>
                <c:pt idx="71" formatCode="0.00E+00">
                  <c:v>6.8056099999999994E-5</c:v>
                </c:pt>
                <c:pt idx="72" formatCode="0.00E+00">
                  <c:v>6.8232300000000001E-5</c:v>
                </c:pt>
                <c:pt idx="73" formatCode="0.00E+00">
                  <c:v>6.8419300000000004E-5</c:v>
                </c:pt>
                <c:pt idx="74" formatCode="0.00E+00">
                  <c:v>6.8617599999999998E-5</c:v>
                </c:pt>
                <c:pt idx="75" formatCode="0.00E+00">
                  <c:v>6.8828199999999999E-5</c:v>
                </c:pt>
                <c:pt idx="76" formatCode="0.00E+00">
                  <c:v>6.9051800000000002E-5</c:v>
                </c:pt>
                <c:pt idx="77" formatCode="0.00E+00">
                  <c:v>6.92891E-5</c:v>
                </c:pt>
                <c:pt idx="78" formatCode="0.00E+00">
                  <c:v>6.9541200000000004E-5</c:v>
                </c:pt>
                <c:pt idx="79" formatCode="0.00E+00">
                  <c:v>6.9808900000000002E-5</c:v>
                </c:pt>
                <c:pt idx="80" formatCode="0.00E+00">
                  <c:v>7.0093399999999995E-5</c:v>
                </c:pt>
                <c:pt idx="81" formatCode="0.00E+00">
                  <c:v>7.03955E-5</c:v>
                </c:pt>
                <c:pt idx="82" formatCode="0.00E+00">
                  <c:v>7.07167E-5</c:v>
                </c:pt>
                <c:pt idx="83" formatCode="0.00E+00">
                  <c:v>7.1057900000000003E-5</c:v>
                </c:pt>
                <c:pt idx="84" formatCode="0.00E+00">
                  <c:v>7.1420699999999999E-5</c:v>
                </c:pt>
                <c:pt idx="85" formatCode="0.00E+00">
                  <c:v>7.1806300000000004E-5</c:v>
                </c:pt>
                <c:pt idx="86" formatCode="0.00E+00">
                  <c:v>7.2216299999999995E-5</c:v>
                </c:pt>
                <c:pt idx="87" formatCode="0.00E+00">
                  <c:v>7.2652300000000002E-5</c:v>
                </c:pt>
                <c:pt idx="88" formatCode="0.00E+00">
                  <c:v>7.3115999999999996E-5</c:v>
                </c:pt>
                <c:pt idx="89" formatCode="0.00E+00">
                  <c:v>7.3609200000000007E-5</c:v>
                </c:pt>
                <c:pt idx="90" formatCode="0.00E+00">
                  <c:v>7.4133699999999998E-5</c:v>
                </c:pt>
                <c:pt idx="91" formatCode="0.00E+00">
                  <c:v>7.4691799999999995E-5</c:v>
                </c:pt>
                <c:pt idx="92" formatCode="0.00E+00">
                  <c:v>7.5285599999999996E-5</c:v>
                </c:pt>
                <c:pt idx="93" formatCode="0.00E+00">
                  <c:v>7.5917399999999999E-5</c:v>
                </c:pt>
                <c:pt idx="94" formatCode="0.00E+00">
                  <c:v>7.6589799999999996E-5</c:v>
                </c:pt>
                <c:pt idx="95" formatCode="0.00E+00">
                  <c:v>7.7305399999999993E-5</c:v>
                </c:pt>
                <c:pt idx="96" formatCode="0.00E+00">
                  <c:v>7.8067100000000003E-5</c:v>
                </c:pt>
                <c:pt idx="97" formatCode="0.00E+00">
                  <c:v>7.8877900000000006E-5</c:v>
                </c:pt>
                <c:pt idx="98" formatCode="0.00E+00">
                  <c:v>7.9741199999999995E-5</c:v>
                </c:pt>
                <c:pt idx="99" formatCode="0.00E+00">
                  <c:v>8.0660200000000004E-5</c:v>
                </c:pt>
                <c:pt idx="100" formatCode="0.00E+00">
                  <c:v>8.1638799999999995E-5</c:v>
                </c:pt>
                <c:pt idx="101" formatCode="0.00E+00">
                  <c:v>8.2680899999999996E-5</c:v>
                </c:pt>
                <c:pt idx="102" formatCode="0.00E+00">
                  <c:v>8.3790700000000004E-5</c:v>
                </c:pt>
                <c:pt idx="103" formatCode="0.00E+00">
                  <c:v>8.4972699999999994E-5</c:v>
                </c:pt>
                <c:pt idx="104" formatCode="0.00E+00">
                  <c:v>8.6231799999999997E-5</c:v>
                </c:pt>
                <c:pt idx="105" formatCode="0.00E+00">
                  <c:v>8.7572900000000003E-5</c:v>
                </c:pt>
                <c:pt idx="106" formatCode="0.00E+00">
                  <c:v>8.9001599999999998E-5</c:v>
                </c:pt>
                <c:pt idx="107" formatCode="0.00E+00">
                  <c:v>9.0523800000000002E-5</c:v>
                </c:pt>
                <c:pt idx="108" formatCode="0.00E+00">
                  <c:v>9.2145500000000001E-5</c:v>
                </c:pt>
                <c:pt idx="109" formatCode="0.00E+00">
                  <c:v>9.3873600000000002E-5</c:v>
                </c:pt>
                <c:pt idx="110" formatCode="0.00E+00">
                  <c:v>9.5715099999999994E-5</c:v>
                </c:pt>
                <c:pt idx="111" formatCode="0.00E+00">
                  <c:v>9.7677500000000001E-5</c:v>
                </c:pt>
                <c:pt idx="112" formatCode="0.00E+00">
                  <c:v>9.9769E-5</c:v>
                </c:pt>
                <c:pt idx="113" formatCode="0.00E+00">
                  <c:v>1.0199799999999999E-4</c:v>
                </c:pt>
                <c:pt idx="114" formatCode="0.00E+00">
                  <c:v>1.04374E-4</c:v>
                </c:pt>
                <c:pt idx="115" formatCode="0.00E+00">
                  <c:v>1.06907E-4</c:v>
                </c:pt>
                <c:pt idx="116" formatCode="0.00E+00">
                  <c:v>1.09607E-4</c:v>
                </c:pt>
                <c:pt idx="117" formatCode="0.00E+00">
                  <c:v>1.12485E-4</c:v>
                </c:pt>
                <c:pt idx="118" formatCode="0.00E+00">
                  <c:v>1.15554E-4</c:v>
                </c:pt>
                <c:pt idx="119" formatCode="0.00E+00">
                  <c:v>1.18826E-4</c:v>
                </c:pt>
                <c:pt idx="120" formatCode="0.00E+00">
                  <c:v>1.2231500000000001E-4</c:v>
                </c:pt>
                <c:pt idx="121" formatCode="0.00E+00">
                  <c:v>1.2603500000000001E-4</c:v>
                </c:pt>
                <c:pt idx="122" formatCode="0.00E+00">
                  <c:v>1.3000199999999999E-4</c:v>
                </c:pt>
                <c:pt idx="123" formatCode="0.00E+00">
                  <c:v>1.3423299999999999E-4</c:v>
                </c:pt>
                <c:pt idx="124" formatCode="0.00E+00">
                  <c:v>1.3874499999999999E-4</c:v>
                </c:pt>
                <c:pt idx="125" formatCode="0.00E+00">
                  <c:v>1.4355699999999999E-4</c:v>
                </c:pt>
                <c:pt idx="126" formatCode="0.00E+00">
                  <c:v>1.4868999999999999E-4</c:v>
                </c:pt>
                <c:pt idx="127" formatCode="0.00E+00">
                  <c:v>1.5416400000000001E-4</c:v>
                </c:pt>
                <c:pt idx="128" formatCode="0.00E+00">
                  <c:v>1.6000399999999999E-4</c:v>
                </c:pt>
                <c:pt idx="129" formatCode="0.00E+00">
                  <c:v>1.6623300000000001E-4</c:v>
                </c:pt>
                <c:pt idx="130" formatCode="0.00E+00">
                  <c:v>1.72879E-4</c:v>
                </c:pt>
                <c:pt idx="131" formatCode="0.00E+00">
                  <c:v>1.79968E-4</c:v>
                </c:pt>
                <c:pt idx="132" formatCode="0.00E+00">
                  <c:v>1.8753199999999999E-4</c:v>
                </c:pt>
                <c:pt idx="133" formatCode="0.00E+00">
                  <c:v>1.95601E-4</c:v>
                </c:pt>
                <c:pt idx="134" formatCode="0.00E+00">
                  <c:v>2.0421099999999999E-4</c:v>
                </c:pt>
                <c:pt idx="135" formatCode="0.00E+00">
                  <c:v>2.1339699999999999E-4</c:v>
                </c:pt>
                <c:pt idx="136" formatCode="0.00E+00">
                  <c:v>2.2319899999999999E-4</c:v>
                </c:pt>
                <c:pt idx="137" formatCode="0.00E+00">
                  <c:v>2.3365899999999999E-4</c:v>
                </c:pt>
                <c:pt idx="138" formatCode="0.00E+00">
                  <c:v>2.4481999999999998E-4</c:v>
                </c:pt>
                <c:pt idx="139" formatCode="0.00E+00">
                  <c:v>2.5672999999999999E-4</c:v>
                </c:pt>
                <c:pt idx="140" formatCode="0.00E+00">
                  <c:v>2.6944000000000002E-4</c:v>
                </c:pt>
                <c:pt idx="141" formatCode="0.00E+00">
                  <c:v>2.8300299999999999E-4</c:v>
                </c:pt>
                <c:pt idx="142" formatCode="0.00E+00">
                  <c:v>2.97478E-4</c:v>
                </c:pt>
                <c:pt idx="143" formatCode="0.00E+00">
                  <c:v>3.1292700000000001E-4</c:v>
                </c:pt>
                <c:pt idx="144" formatCode="0.00E+00">
                  <c:v>3.2941399999999999E-4</c:v>
                </c:pt>
                <c:pt idx="145" formatCode="0.00E+00">
                  <c:v>3.4701000000000003E-4</c:v>
                </c:pt>
                <c:pt idx="146" formatCode="0.00E+00">
                  <c:v>3.6579100000000002E-4</c:v>
                </c:pt>
                <c:pt idx="147" formatCode="0.00E+00">
                  <c:v>3.8583500000000001E-4</c:v>
                </c:pt>
                <c:pt idx="148" formatCode="0.00E+00">
                  <c:v>4.07229E-4</c:v>
                </c:pt>
                <c:pt idx="149" formatCode="0.00E+00">
                  <c:v>4.3006300000000001E-4</c:v>
                </c:pt>
                <c:pt idx="150" formatCode="0.00E+00">
                  <c:v>4.5443600000000001E-4</c:v>
                </c:pt>
                <c:pt idx="151" formatCode="0.00E+00">
                  <c:v>4.8044899999999998E-4</c:v>
                </c:pt>
                <c:pt idx="152" formatCode="0.00E+00">
                  <c:v>5.08214E-4</c:v>
                </c:pt>
                <c:pt idx="153" formatCode="0.00E+00">
                  <c:v>5.3784999999999998E-4</c:v>
                </c:pt>
                <c:pt idx="154" formatCode="0.00E+00">
                  <c:v>5.6948100000000005E-4</c:v>
                </c:pt>
                <c:pt idx="155" formatCode="0.00E+00">
                  <c:v>6.0324200000000004E-4</c:v>
                </c:pt>
                <c:pt idx="156" formatCode="0.00E+00">
                  <c:v>6.3927700000000005E-4</c:v>
                </c:pt>
                <c:pt idx="157" formatCode="0.00E+00">
                  <c:v>6.7773699999999998E-4</c:v>
                </c:pt>
                <c:pt idx="158" formatCode="0.00E+00">
                  <c:v>7.18785E-4</c:v>
                </c:pt>
                <c:pt idx="159" formatCode="0.00E+00">
                  <c:v>7.6259500000000003E-4</c:v>
                </c:pt>
                <c:pt idx="160" formatCode="0.00E+00">
                  <c:v>8.0935000000000002E-4</c:v>
                </c:pt>
                <c:pt idx="161" formatCode="0.00E+00">
                  <c:v>8.5924899999999997E-4</c:v>
                </c:pt>
                <c:pt idx="162" formatCode="0.00E+00">
                  <c:v>9.1249899999999999E-4</c:v>
                </c:pt>
                <c:pt idx="163" formatCode="0.00E+00">
                  <c:v>9.6932500000000005E-4</c:v>
                </c:pt>
                <c:pt idx="164" formatCode="0.00E+00">
                  <c:v>1.0299599999999999E-3</c:v>
                </c:pt>
                <c:pt idx="165" formatCode="0.00E+00">
                  <c:v>1.0946599999999999E-3</c:v>
                </c:pt>
                <c:pt idx="166" formatCode="0.00E+00">
                  <c:v>1.1636999999999999E-3</c:v>
                </c:pt>
                <c:pt idx="167" formatCode="0.00E+00">
                  <c:v>1.2373499999999999E-3</c:v>
                </c:pt>
                <c:pt idx="168" formatCode="0.00E+00">
                  <c:v>1.3159300000000001E-3</c:v>
                </c:pt>
                <c:pt idx="169" formatCode="0.00E+00">
                  <c:v>1.39975E-3</c:v>
                </c:pt>
                <c:pt idx="170" formatCode="0.00E+00">
                  <c:v>1.4891500000000001E-3</c:v>
                </c:pt>
                <c:pt idx="171" formatCode="0.00E+00">
                  <c:v>1.5845099999999999E-3</c:v>
                </c:pt>
                <c:pt idx="172" formatCode="0.00E+00">
                  <c:v>1.68619E-3</c:v>
                </c:pt>
                <c:pt idx="173" formatCode="0.00E+00">
                  <c:v>1.79463E-3</c:v>
                </c:pt>
                <c:pt idx="174" formatCode="0.00E+00">
                  <c:v>1.91023E-3</c:v>
                </c:pt>
                <c:pt idx="175" formatCode="0.00E+00">
                  <c:v>2.0334699999999999E-3</c:v>
                </c:pt>
                <c:pt idx="176" formatCode="0.00E+00">
                  <c:v>2.16483E-3</c:v>
                </c:pt>
                <c:pt idx="177" formatCode="0.00E+00">
                  <c:v>2.30482E-3</c:v>
                </c:pt>
                <c:pt idx="178" formatCode="0.00E+00">
                  <c:v>2.4539800000000001E-3</c:v>
                </c:pt>
                <c:pt idx="179" formatCode="0.00E+00">
                  <c:v>2.6128800000000002E-3</c:v>
                </c:pt>
                <c:pt idx="180" formatCode="0.00E+00">
                  <c:v>2.7821299999999998E-3</c:v>
                </c:pt>
                <c:pt idx="181" formatCode="0.00E+00">
                  <c:v>2.9623499999999999E-3</c:v>
                </c:pt>
                <c:pt idx="182" formatCode="0.00E+00">
                  <c:v>3.1542300000000001E-3</c:v>
                </c:pt>
                <c:pt idx="183" formatCode="0.00E+00">
                  <c:v>3.3584499999999998E-3</c:v>
                </c:pt>
                <c:pt idx="184" formatCode="0.00E+00">
                  <c:v>3.5757499999999999E-3</c:v>
                </c:pt>
                <c:pt idx="185" formatCode="0.00E+00">
                  <c:v>3.8069100000000002E-3</c:v>
                </c:pt>
                <c:pt idx="186" formatCode="0.00E+00">
                  <c:v>4.05274E-3</c:v>
                </c:pt>
                <c:pt idx="187" formatCode="0.00E+00">
                  <c:v>4.3140699999999997E-3</c:v>
                </c:pt>
                <c:pt idx="188" formatCode="0.00E+00">
                  <c:v>4.5917800000000002E-3</c:v>
                </c:pt>
                <c:pt idx="189" formatCode="0.00E+00">
                  <c:v>4.8868000000000002E-3</c:v>
                </c:pt>
                <c:pt idx="190" formatCode="0.00E+00">
                  <c:v>5.2000800000000002E-3</c:v>
                </c:pt>
                <c:pt idx="191" formatCode="0.00E+00">
                  <c:v>5.5325900000000004E-3</c:v>
                </c:pt>
                <c:pt idx="192" formatCode="0.00E+00">
                  <c:v>5.88537E-3</c:v>
                </c:pt>
                <c:pt idx="193" formatCode="0.00E+00">
                  <c:v>6.2594699999999996E-3</c:v>
                </c:pt>
                <c:pt idx="194" formatCode="0.00E+00">
                  <c:v>6.6559799999999997E-3</c:v>
                </c:pt>
                <c:pt idx="195" formatCode="0.00E+00">
                  <c:v>7.0759999999999998E-3</c:v>
                </c:pt>
                <c:pt idx="196" formatCode="0.00E+00">
                  <c:v>7.5206700000000001E-3</c:v>
                </c:pt>
                <c:pt idx="197" formatCode="0.00E+00">
                  <c:v>7.9911700000000006E-3</c:v>
                </c:pt>
                <c:pt idx="198" formatCode="0.00E+00">
                  <c:v>8.4886600000000003E-3</c:v>
                </c:pt>
                <c:pt idx="199" formatCode="0.00E+00">
                  <c:v>9.0143500000000008E-3</c:v>
                </c:pt>
                <c:pt idx="200" formatCode="0.00E+00">
                  <c:v>9.5694300000000003E-3</c:v>
                </c:pt>
                <c:pt idx="201" formatCode="0.00E+00">
                  <c:v>1.01551E-2</c:v>
                </c:pt>
                <c:pt idx="202" formatCode="0.00E+00">
                  <c:v>1.07726E-2</c:v>
                </c:pt>
                <c:pt idx="203" formatCode="0.00E+00">
                  <c:v>1.14231E-2</c:v>
                </c:pt>
                <c:pt idx="204" formatCode="0.00E+00">
                  <c:v>1.21078E-2</c:v>
                </c:pt>
                <c:pt idx="205" formatCode="0.00E+00">
                  <c:v>1.28279E-2</c:v>
                </c:pt>
                <c:pt idx="206" formatCode="0.00E+00">
                  <c:v>1.3584300000000001E-2</c:v>
                </c:pt>
                <c:pt idx="207" formatCode="0.00E+00">
                  <c:v>1.43784E-2</c:v>
                </c:pt>
                <c:pt idx="208" formatCode="0.00E+00">
                  <c:v>1.5211000000000001E-2</c:v>
                </c:pt>
                <c:pt idx="209" formatCode="0.00E+00">
                  <c:v>1.6083099999999999E-2</c:v>
                </c:pt>
                <c:pt idx="210" formatCode="0.00E+00">
                  <c:v>1.6995699999999999E-2</c:v>
                </c:pt>
                <c:pt idx="211" formatCode="0.00E+00">
                  <c:v>1.79495E-2</c:v>
                </c:pt>
                <c:pt idx="212" formatCode="0.00E+00">
                  <c:v>1.8945400000000001E-2</c:v>
                </c:pt>
                <c:pt idx="213" formatCode="0.00E+00">
                  <c:v>1.9983799999999999E-2</c:v>
                </c:pt>
                <c:pt idx="214" formatCode="0.00E+00">
                  <c:v>2.1065400000000001E-2</c:v>
                </c:pt>
                <c:pt idx="215" formatCode="0.00E+00">
                  <c:v>2.2190600000000001E-2</c:v>
                </c:pt>
                <c:pt idx="216" formatCode="0.00E+00">
                  <c:v>2.3359700000000001E-2</c:v>
                </c:pt>
                <c:pt idx="217" formatCode="0.00E+00">
                  <c:v>2.4572900000000002E-2</c:v>
                </c:pt>
                <c:pt idx="218" formatCode="0.00E+00">
                  <c:v>2.5830200000000001E-2</c:v>
                </c:pt>
                <c:pt idx="219" formatCode="0.00E+00">
                  <c:v>2.7131499999999999E-2</c:v>
                </c:pt>
                <c:pt idx="220" formatCode="0.00E+00">
                  <c:v>2.8476700000000001E-2</c:v>
                </c:pt>
                <c:pt idx="221" formatCode="0.00E+00">
                  <c:v>2.9865300000000001E-2</c:v>
                </c:pt>
                <c:pt idx="222" formatCode="0.00E+00">
                  <c:v>3.1296900000000002E-2</c:v>
                </c:pt>
                <c:pt idx="223" formatCode="0.00E+00">
                  <c:v>3.2770899999999999E-2</c:v>
                </c:pt>
                <c:pt idx="224" formatCode="0.00E+00">
                  <c:v>3.4286499999999998E-2</c:v>
                </c:pt>
                <c:pt idx="225" formatCode="0.00E+00">
                  <c:v>3.5842800000000001E-2</c:v>
                </c:pt>
                <c:pt idx="226" formatCode="0.00E+00">
                  <c:v>3.7438899999999997E-2</c:v>
                </c:pt>
                <c:pt idx="227" formatCode="0.00E+00">
                  <c:v>3.90736E-2</c:v>
                </c:pt>
                <c:pt idx="228" formatCode="0.00E+00">
                  <c:v>4.0745799999999999E-2</c:v>
                </c:pt>
                <c:pt idx="229" formatCode="0.00E+00">
                  <c:v>4.2454100000000002E-2</c:v>
                </c:pt>
                <c:pt idx="230" formatCode="0.00E+00">
                  <c:v>4.4197199999999999E-2</c:v>
                </c:pt>
                <c:pt idx="231" formatCode="0.00E+00">
                  <c:v>4.5973600000000003E-2</c:v>
                </c:pt>
                <c:pt idx="232" formatCode="0.00E+00">
                  <c:v>4.7781700000000003E-2</c:v>
                </c:pt>
                <c:pt idx="233" formatCode="0.00E+00">
                  <c:v>4.96201E-2</c:v>
                </c:pt>
                <c:pt idx="234" formatCode="0.00E+00">
                  <c:v>5.1486999999999998E-2</c:v>
                </c:pt>
                <c:pt idx="235" formatCode="0.00E+00">
                  <c:v>5.3380799999999999E-2</c:v>
                </c:pt>
                <c:pt idx="236" formatCode="0.00E+00">
                  <c:v>5.5300000000000002E-2</c:v>
                </c:pt>
                <c:pt idx="237" formatCode="0.00E+00">
                  <c:v>5.7242599999999998E-2</c:v>
                </c:pt>
                <c:pt idx="238" formatCode="0.00E+00">
                  <c:v>5.9207200000000001E-2</c:v>
                </c:pt>
                <c:pt idx="239" formatCode="0.00E+00">
                  <c:v>6.1192000000000003E-2</c:v>
                </c:pt>
                <c:pt idx="240" formatCode="0.00E+00">
                  <c:v>6.3195299999999996E-2</c:v>
                </c:pt>
                <c:pt idx="241" formatCode="0.00E+00">
                  <c:v>6.5215599999999999E-2</c:v>
                </c:pt>
                <c:pt idx="242" formatCode="0.00E+00">
                  <c:v>6.7251199999999997E-2</c:v>
                </c:pt>
                <c:pt idx="243" formatCode="0.00E+00">
                  <c:v>6.9300500000000001E-2</c:v>
                </c:pt>
                <c:pt idx="244" formatCode="0.00E+00">
                  <c:v>7.1361999999999995E-2</c:v>
                </c:pt>
                <c:pt idx="245" formatCode="0.00E+00">
                  <c:v>7.3434200000000005E-2</c:v>
                </c:pt>
                <c:pt idx="246" formatCode="0.00E+00">
                  <c:v>7.5515700000000005E-2</c:v>
                </c:pt>
                <c:pt idx="247" formatCode="0.00E+00">
                  <c:v>7.7605099999999996E-2</c:v>
                </c:pt>
                <c:pt idx="248" formatCode="0.00E+00">
                  <c:v>7.9701099999999997E-2</c:v>
                </c:pt>
                <c:pt idx="249" formatCode="0.00E+00">
                  <c:v>8.1802399999999997E-2</c:v>
                </c:pt>
                <c:pt idx="250" formatCode="0.00E+00">
                  <c:v>8.3907700000000002E-2</c:v>
                </c:pt>
                <c:pt idx="251" formatCode="0.00E+00">
                  <c:v>8.6015999999999995E-2</c:v>
                </c:pt>
                <c:pt idx="252" formatCode="0.00E+00">
                  <c:v>8.8126099999999999E-2</c:v>
                </c:pt>
                <c:pt idx="253" formatCode="0.00E+00">
                  <c:v>9.0236999999999998E-2</c:v>
                </c:pt>
                <c:pt idx="254" formatCode="0.00E+00">
                  <c:v>9.2347700000000005E-2</c:v>
                </c:pt>
                <c:pt idx="255" formatCode="0.00E+00">
                  <c:v>9.4457200000000005E-2</c:v>
                </c:pt>
                <c:pt idx="256" formatCode="0.00E+00">
                  <c:v>9.6564800000000006E-2</c:v>
                </c:pt>
                <c:pt idx="257" formatCode="0.00E+00">
                  <c:v>9.8669599999999996E-2</c:v>
                </c:pt>
                <c:pt idx="258" formatCode="0.00E+00">
                  <c:v>0.100771</c:v>
                </c:pt>
                <c:pt idx="259" formatCode="0.00E+00">
                  <c:v>0.102868</c:v>
                </c:pt>
                <c:pt idx="260" formatCode="0.00E+00">
                  <c:v>0.10496</c:v>
                </c:pt>
                <c:pt idx="261" formatCode="0.00E+00">
                  <c:v>0.107046</c:v>
                </c:pt>
                <c:pt idx="262" formatCode="0.00E+00">
                  <c:v>0.109126</c:v>
                </c:pt>
                <c:pt idx="263" formatCode="0.00E+00">
                  <c:v>0.11119999999999999</c:v>
                </c:pt>
                <c:pt idx="264" formatCode="0.00E+00">
                  <c:v>0.11326600000000001</c:v>
                </c:pt>
                <c:pt idx="265" formatCode="0.00E+00">
                  <c:v>0.115325</c:v>
                </c:pt>
                <c:pt idx="266" formatCode="0.00E+00">
                  <c:v>0.11737499999999999</c:v>
                </c:pt>
                <c:pt idx="267" formatCode="0.00E+00">
                  <c:v>0.119418</c:v>
                </c:pt>
                <c:pt idx="268" formatCode="0.00E+00">
                  <c:v>0.121451</c:v>
                </c:pt>
                <c:pt idx="269" formatCode="0.00E+00">
                  <c:v>0.123476</c:v>
                </c:pt>
                <c:pt idx="270" formatCode="0.00E+00">
                  <c:v>0.12549099999999999</c:v>
                </c:pt>
                <c:pt idx="271" formatCode="0.00E+00">
                  <c:v>0.127496</c:v>
                </c:pt>
                <c:pt idx="272" formatCode="0.00E+00">
                  <c:v>0.129492</c:v>
                </c:pt>
              </c:numCache>
            </c:numRef>
          </c:yVal>
          <c:smooth val="0"/>
          <c:extLst>
            <c:ext xmlns:c16="http://schemas.microsoft.com/office/drawing/2014/chart" uri="{C3380CC4-5D6E-409C-BE32-E72D297353CC}">
              <c16:uniqueId val="{00000002-C97B-49E5-8F59-F1C8CD525892}"/>
            </c:ext>
          </c:extLst>
        </c:ser>
        <c:dLbls>
          <c:showLegendKey val="0"/>
          <c:showVal val="0"/>
          <c:showCatName val="0"/>
          <c:showSerName val="0"/>
          <c:showPercent val="0"/>
          <c:showBubbleSize val="0"/>
        </c:dLbls>
        <c:axId val="261705760"/>
        <c:axId val="261706320"/>
      </c:scatterChart>
      <c:valAx>
        <c:axId val="261705760"/>
        <c:scaling>
          <c:orientation val="minMax"/>
          <c:max val="1"/>
          <c:min val="0"/>
        </c:scaling>
        <c:delete val="0"/>
        <c:axPos val="b"/>
        <c:title>
          <c:tx>
            <c:rich>
              <a:bodyPr/>
              <a:lstStyle/>
              <a:p>
                <a:pPr>
                  <a:defRPr sz="1600" b="0" i="0" u="none" strike="noStrike" baseline="0">
                    <a:solidFill>
                      <a:srgbClr val="000000"/>
                    </a:solidFill>
                    <a:latin typeface="+mn-lt"/>
                    <a:ea typeface="Arial"/>
                    <a:cs typeface="Arial"/>
                  </a:defRPr>
                </a:pPr>
                <a:r>
                  <a:rPr lang="en-US" sz="1600" b="0">
                    <a:latin typeface="+mn-lt"/>
                  </a:rPr>
                  <a:t>Reported Protein Confidence</a:t>
                </a:r>
              </a:p>
            </c:rich>
          </c:tx>
          <c:layout>
            <c:manualLayout>
              <c:xMode val="edge"/>
              <c:yMode val="edge"/>
              <c:x val="0.28807339449541286"/>
              <c:y val="0.9242108312619862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mn-lt"/>
                <a:ea typeface="Arial"/>
                <a:cs typeface="Arial"/>
              </a:defRPr>
            </a:pPr>
            <a:endParaRPr lang="es-ES"/>
          </a:p>
        </c:txPr>
        <c:crossAx val="261706320"/>
        <c:crosses val="autoZero"/>
        <c:crossBetween val="midCat"/>
        <c:majorUnit val="0.1"/>
        <c:minorUnit val="4.0000000000000022E-2"/>
      </c:valAx>
      <c:valAx>
        <c:axId val="261706320"/>
        <c:scaling>
          <c:orientation val="minMax"/>
          <c:max val="1"/>
          <c:min val="0"/>
        </c:scaling>
        <c:delete val="0"/>
        <c:axPos val="l"/>
        <c:title>
          <c:tx>
            <c:rich>
              <a:bodyPr/>
              <a:lstStyle/>
              <a:p>
                <a:pPr>
                  <a:defRPr sz="1600" b="0" i="0" u="none" strike="noStrike" baseline="0">
                    <a:solidFill>
                      <a:srgbClr val="000000"/>
                    </a:solidFill>
                    <a:latin typeface="+mn-lt"/>
                    <a:ea typeface="Arial"/>
                    <a:cs typeface="Arial"/>
                  </a:defRPr>
                </a:pPr>
                <a:r>
                  <a:rPr lang="en-US" sz="1600" b="0">
                    <a:latin typeface="+mn-lt"/>
                  </a:rPr>
                  <a:t>False Discovery Rate    </a:t>
                </a:r>
              </a:p>
            </c:rich>
          </c:tx>
          <c:layout>
            <c:manualLayout>
              <c:xMode val="edge"/>
              <c:yMode val="edge"/>
              <c:x val="1.7942686839388868E-3"/>
              <c:y val="0.2621030517824783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mn-lt"/>
                <a:ea typeface="Arial"/>
                <a:cs typeface="Arial"/>
              </a:defRPr>
            </a:pPr>
            <a:endParaRPr lang="es-ES"/>
          </a:p>
        </c:txPr>
        <c:crossAx val="261705760"/>
        <c:crosses val="autoZero"/>
        <c:crossBetween val="midCat"/>
        <c:majorUnit val="0.1"/>
      </c:valAx>
      <c:spPr>
        <a:solidFill>
          <a:srgbClr val="FFFFFF"/>
        </a:solidFill>
        <a:ln w="12700">
          <a:solidFill>
            <a:srgbClr val="808080"/>
          </a:solidFill>
          <a:prstDash val="solid"/>
        </a:ln>
      </c:spPr>
    </c:plotArea>
    <c:legend>
      <c:legendPos val="r"/>
      <c:layout>
        <c:manualLayout>
          <c:xMode val="edge"/>
          <c:yMode val="edge"/>
          <c:x val="0.62577113120432326"/>
          <c:y val="0.14128065776907803"/>
          <c:w val="0.27331145716084315"/>
          <c:h val="0.14128065776907803"/>
        </c:manualLayout>
      </c:layout>
      <c:overlay val="0"/>
      <c:spPr>
        <a:solidFill>
          <a:srgbClr val="FFFFFF"/>
        </a:solidFill>
        <a:ln w="3175">
          <a:solidFill>
            <a:srgbClr val="000000"/>
          </a:solidFill>
          <a:prstDash val="solid"/>
        </a:ln>
      </c:spPr>
      <c:txPr>
        <a:bodyPr/>
        <a:lstStyle/>
        <a:p>
          <a:pPr>
            <a:defRPr sz="1100" b="0" i="0" u="none" strike="noStrike" baseline="0">
              <a:solidFill>
                <a:srgbClr val="000000"/>
              </a:solidFill>
              <a:latin typeface="+mn-lt"/>
              <a:ea typeface="Arial"/>
              <a:cs typeface="Arial"/>
            </a:defRPr>
          </a:pPr>
          <a:endParaRPr lang="es-ES"/>
        </a:p>
      </c:txPr>
    </c:legend>
    <c:plotVisOnly val="1"/>
    <c:dispBlanksAs val="gap"/>
    <c:showDLblsOverMax val="0"/>
  </c:chart>
  <c:spPr>
    <a:solidFill>
      <a:srgbClr val="FFFFFF"/>
    </a:solidFill>
    <a:ln w="3175">
      <a:noFill/>
      <a:prstDash val="solid"/>
    </a:ln>
  </c:spPr>
  <c:txPr>
    <a:bodyPr/>
    <a:lstStyle/>
    <a:p>
      <a:pPr>
        <a:defRPr sz="1125" b="0" i="0" u="none" strike="noStrike" baseline="0">
          <a:solidFill>
            <a:srgbClr val="000000"/>
          </a:solidFill>
          <a:latin typeface="Arial"/>
          <a:ea typeface="Arial"/>
          <a:cs typeface="Arial"/>
        </a:defRPr>
      </a:pPr>
      <a:endParaRPr lang="es-ES"/>
    </a:p>
  </c:txPr>
  <c:printSettings>
    <c:headerFooter alignWithMargins="0"/>
    <c:pageMargins b="1" l="0.75000000000000255" r="0.75000000000000255" t="1" header="0.5" footer="0.5"/>
    <c:pageSetup orientation="landscape"/>
  </c:printSettings>
</c:chartSpac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15</xdr:col>
      <xdr:colOff>133350</xdr:colOff>
      <xdr:row>2</xdr:row>
      <xdr:rowOff>0</xdr:rowOff>
    </xdr:from>
    <xdr:to>
      <xdr:col>22</xdr:col>
      <xdr:colOff>266700</xdr:colOff>
      <xdr:row>27</xdr:row>
      <xdr:rowOff>85725</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27441525" y="762000"/>
          <a:ext cx="4400550" cy="3971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Notes on Curated Metadata Table</a:t>
          </a:r>
        </a:p>
        <a:p>
          <a:endParaRPr lang="en-US" sz="1100"/>
        </a:p>
        <a:p>
          <a:r>
            <a:rPr lang="en-US" sz="1100"/>
            <a:t>Values</a:t>
          </a:r>
          <a:r>
            <a:rPr lang="en-US" sz="1100" baseline="0"/>
            <a:t> are extracted from the raw metadata stream provided from the search in the Metadata worksheet. Because the names of these terms are derived automatically from schema elements, their exact meaning is often not clear, so the exact meaning of the metadata term is defined in the description columns.</a:t>
          </a:r>
        </a:p>
        <a:p>
          <a:endParaRPr lang="en-US" sz="1100" baseline="0"/>
        </a:p>
        <a:p>
          <a:r>
            <a:rPr lang="en-US" sz="1100" u="sng" baseline="0"/>
            <a:t>Formatting in this table:</a:t>
          </a:r>
        </a:p>
        <a:p>
          <a:endParaRPr lang="en-US" sz="1100" baseline="0"/>
        </a:p>
        <a:p>
          <a:pPr marL="171450" indent="-171450">
            <a:buFont typeface="Arial" pitchFamily="34" charset="0"/>
            <a:buChar char="•"/>
          </a:pPr>
          <a:r>
            <a:rPr lang="en-US" sz="1100" baseline="0"/>
            <a:t>Cells that have a special format to best present their data type are indicated with light gray file. Manually entered text is also denoted this way.</a:t>
          </a:r>
        </a:p>
        <a:p>
          <a:pPr marL="171450" indent="-171450">
            <a:buFont typeface="Arial" pitchFamily="34" charset="0"/>
            <a:buChar char="•"/>
          </a:pPr>
          <a:endParaRPr lang="en-US" sz="1100"/>
        </a:p>
        <a:p>
          <a:pPr marL="171450" indent="-171450">
            <a:buFont typeface="Arial" pitchFamily="34" charset="0"/>
            <a:buChar char="•"/>
          </a:pPr>
          <a:r>
            <a:rPr lang="en-US" sz="1100"/>
            <a:t>Cells that have a specific</a:t>
          </a:r>
          <a:r>
            <a:rPr lang="en-US" sz="1100" baseline="0"/>
            <a:t> formula that is different that those around it are formatted in darker gray and are marked in the 'Derived' column.</a:t>
          </a:r>
        </a:p>
        <a:p>
          <a:pPr marL="171450" indent="-171450">
            <a:buFont typeface="Arial" pitchFamily="34" charset="0"/>
            <a:buChar char="•"/>
          </a:pPr>
          <a:endParaRPr lang="en-US" sz="1100" baseline="0"/>
        </a:p>
        <a:p>
          <a:pPr marL="171450" indent="-171450">
            <a:buFont typeface="Arial" pitchFamily="34" charset="0"/>
            <a:buChar char="•"/>
          </a:pPr>
          <a:r>
            <a:rPr lang="en-US" sz="1100" baseline="0"/>
            <a:t>The left half of the table in green font is the initially extracted metadata elements, and the last three columns to the right are the final organized metatadata.</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190499</xdr:colOff>
      <xdr:row>15</xdr:row>
      <xdr:rowOff>104775</xdr:rowOff>
    </xdr:from>
    <xdr:to>
      <xdr:col>15</xdr:col>
      <xdr:colOff>95250</xdr:colOff>
      <xdr:row>44</xdr:row>
      <xdr:rowOff>95250</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57150</xdr:colOff>
      <xdr:row>15</xdr:row>
      <xdr:rowOff>47624</xdr:rowOff>
    </xdr:from>
    <xdr:to>
      <xdr:col>5</xdr:col>
      <xdr:colOff>276225</xdr:colOff>
      <xdr:row>44</xdr:row>
      <xdr:rowOff>19048</xdr:rowOff>
    </xdr:to>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257174</xdr:colOff>
      <xdr:row>0</xdr:row>
      <xdr:rowOff>38100</xdr:rowOff>
    </xdr:from>
    <xdr:to>
      <xdr:col>15</xdr:col>
      <xdr:colOff>142874</xdr:colOff>
      <xdr:row>15</xdr:row>
      <xdr:rowOff>57150</xdr:rowOff>
    </xdr:to>
    <xdr:graphicFrame macro="">
      <xdr:nvGraphicFramePr>
        <xdr:cNvPr id="4" name="Chart 3">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361950</xdr:colOff>
      <xdr:row>15</xdr:row>
      <xdr:rowOff>104775</xdr:rowOff>
    </xdr:from>
    <xdr:to>
      <xdr:col>20</xdr:col>
      <xdr:colOff>333375</xdr:colOff>
      <xdr:row>44</xdr:row>
      <xdr:rowOff>152400</xdr:rowOff>
    </xdr:to>
    <xdr:graphicFrame macro="">
      <xdr:nvGraphicFramePr>
        <xdr:cNvPr id="5" name="Chart 4">
          <a:extLst>
            <a:ext uri="{FF2B5EF4-FFF2-40B4-BE49-F238E27FC236}">
              <a16:creationId xmlns:a16="http://schemas.microsoft.com/office/drawing/2014/main" id="{00000000-0008-0000-0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169334</xdr:colOff>
      <xdr:row>17</xdr:row>
      <xdr:rowOff>158750</xdr:rowOff>
    </xdr:from>
    <xdr:to>
      <xdr:col>11</xdr:col>
      <xdr:colOff>296334</xdr:colOff>
      <xdr:row>32</xdr:row>
      <xdr:rowOff>10583</xdr:rowOff>
    </xdr:to>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10816167" y="3841750"/>
          <a:ext cx="3810000" cy="239183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Safety gates could</a:t>
          </a:r>
          <a:r>
            <a:rPr lang="en-US" sz="1100" b="1" baseline="0">
              <a:solidFill>
                <a:srgbClr val="FF0000"/>
              </a:solidFill>
            </a:rPr>
            <a:t> be applied here to be</a:t>
          </a:r>
          <a:r>
            <a:rPr lang="en-US" sz="1100" b="1">
              <a:solidFill>
                <a:srgbClr val="FF0000"/>
              </a:solidFill>
            </a:rPr>
            <a:t> sure the PDST analysis isn't done if the input version isn't right. Gate at the number of proteins to zero if the version of the Pilot</a:t>
          </a:r>
          <a:r>
            <a:rPr lang="en-US" sz="1100" b="1" baseline="0">
              <a:solidFill>
                <a:srgbClr val="FF0000"/>
              </a:solidFill>
            </a:rPr>
            <a:t> input isn't new enough. NOT DONE CURRENTLY</a:t>
          </a:r>
          <a:endParaRPr lang="en-US" sz="11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A1:F554207"/>
  <sheetViews>
    <sheetView workbookViewId="0"/>
  </sheetViews>
  <sheetFormatPr baseColWidth="10" defaultColWidth="9.140625" defaultRowHeight="12.75" x14ac:dyDescent="0.2"/>
  <cols>
    <col min="1" max="1" width="94.85546875" style="33" customWidth="1"/>
    <col min="2" max="2" width="14.42578125" style="33" customWidth="1"/>
    <col min="3" max="16384" width="9.140625" style="33"/>
  </cols>
  <sheetData>
    <row r="1" spans="1:6" x14ac:dyDescent="0.2">
      <c r="A1" s="33" t="s">
        <v>688</v>
      </c>
      <c r="B1" s="33">
        <v>5</v>
      </c>
      <c r="E1" s="34"/>
      <c r="F1" s="34"/>
    </row>
    <row r="2" spans="1:6" x14ac:dyDescent="0.2">
      <c r="A2" s="33" t="s">
        <v>45</v>
      </c>
      <c r="B2" s="34">
        <v>45007.596273148149</v>
      </c>
      <c r="E2" s="34"/>
      <c r="F2" s="34"/>
    </row>
    <row r="3" spans="1:6" x14ac:dyDescent="0.2">
      <c r="A3" s="33" t="s">
        <v>46</v>
      </c>
      <c r="B3" s="34">
        <v>45007.765543981484</v>
      </c>
    </row>
    <row r="4" spans="1:6" x14ac:dyDescent="0.2">
      <c r="A4" s="33" t="s">
        <v>47</v>
      </c>
      <c r="B4" s="34">
        <v>14625097</v>
      </c>
      <c r="E4" s="34"/>
      <c r="F4" s="34"/>
    </row>
    <row r="5" spans="1:6" x14ac:dyDescent="0.2">
      <c r="A5" s="33" t="s">
        <v>48</v>
      </c>
      <c r="B5" s="34">
        <v>45007.596284722225</v>
      </c>
      <c r="E5" s="34"/>
      <c r="F5" s="34"/>
    </row>
    <row r="6" spans="1:6" x14ac:dyDescent="0.2">
      <c r="A6" s="33" t="s">
        <v>49</v>
      </c>
      <c r="B6" s="34">
        <v>45007.756608796299</v>
      </c>
    </row>
    <row r="7" spans="1:6" x14ac:dyDescent="0.2">
      <c r="A7" s="33" t="s">
        <v>50</v>
      </c>
      <c r="B7" s="34">
        <v>13851853</v>
      </c>
      <c r="E7" s="34"/>
      <c r="F7" s="34"/>
    </row>
    <row r="8" spans="1:6" x14ac:dyDescent="0.2">
      <c r="A8" s="33" t="s">
        <v>51</v>
      </c>
      <c r="B8" s="34">
        <v>45007.756608796299</v>
      </c>
      <c r="E8" s="34"/>
      <c r="F8" s="34"/>
    </row>
    <row r="9" spans="1:6" x14ac:dyDescent="0.2">
      <c r="A9" s="33" t="s">
        <v>52</v>
      </c>
      <c r="B9" s="34">
        <v>45007.756689814814</v>
      </c>
    </row>
    <row r="10" spans="1:6" x14ac:dyDescent="0.2">
      <c r="A10" s="33" t="s">
        <v>53</v>
      </c>
      <c r="B10" s="34">
        <v>7404</v>
      </c>
      <c r="E10" s="34"/>
      <c r="F10" s="34"/>
    </row>
    <row r="11" spans="1:6" x14ac:dyDescent="0.2">
      <c r="A11" s="33" t="s">
        <v>54</v>
      </c>
      <c r="B11" s="34">
        <v>45007.756689814814</v>
      </c>
      <c r="E11" s="34"/>
      <c r="F11" s="34"/>
    </row>
    <row r="12" spans="1:6" x14ac:dyDescent="0.2">
      <c r="A12" s="33" t="s">
        <v>55</v>
      </c>
      <c r="B12" s="34">
        <v>45007.765023148146</v>
      </c>
    </row>
    <row r="13" spans="1:6" x14ac:dyDescent="0.2">
      <c r="A13" s="33" t="s">
        <v>56</v>
      </c>
      <c r="B13" s="34">
        <v>719766</v>
      </c>
      <c r="E13" s="34"/>
      <c r="F13" s="34"/>
    </row>
    <row r="14" spans="1:6" x14ac:dyDescent="0.2">
      <c r="A14" s="33" t="s">
        <v>57</v>
      </c>
      <c r="B14" s="34">
        <v>45007.765023148146</v>
      </c>
      <c r="E14" s="34"/>
      <c r="F14" s="34"/>
    </row>
    <row r="15" spans="1:6" x14ac:dyDescent="0.2">
      <c r="A15" s="33" t="s">
        <v>58</v>
      </c>
      <c r="B15" s="34">
        <v>45007.765543981484</v>
      </c>
    </row>
    <row r="16" spans="1:6" x14ac:dyDescent="0.2">
      <c r="A16" s="33" t="s">
        <v>59</v>
      </c>
      <c r="B16" s="34">
        <v>45142</v>
      </c>
      <c r="E16" s="34"/>
      <c r="F16" s="34"/>
    </row>
    <row r="17" spans="1:6" x14ac:dyDescent="0.2">
      <c r="A17" s="33" t="s">
        <v>60</v>
      </c>
      <c r="B17" s="34">
        <v>45007.756643518522</v>
      </c>
      <c r="E17" s="34"/>
      <c r="F17" s="34"/>
    </row>
    <row r="18" spans="1:6" x14ac:dyDescent="0.2">
      <c r="A18" s="33" t="s">
        <v>61</v>
      </c>
      <c r="B18" s="34">
        <v>45007.757673611108</v>
      </c>
    </row>
    <row r="19" spans="1:6" x14ac:dyDescent="0.2">
      <c r="A19" s="33" t="s">
        <v>62</v>
      </c>
      <c r="B19" s="33">
        <v>88657</v>
      </c>
    </row>
    <row r="20" spans="1:6" x14ac:dyDescent="0.2">
      <c r="A20" s="33" t="s">
        <v>63</v>
      </c>
      <c r="B20" s="34">
        <v>317078</v>
      </c>
      <c r="E20" s="34"/>
      <c r="F20" s="34"/>
    </row>
    <row r="21" spans="1:6" x14ac:dyDescent="0.2">
      <c r="A21" s="33" t="s">
        <v>64</v>
      </c>
      <c r="B21" s="34">
        <v>45007.758587962962</v>
      </c>
      <c r="E21" s="34"/>
      <c r="F21" s="34"/>
    </row>
    <row r="22" spans="1:6" x14ac:dyDescent="0.2">
      <c r="A22" s="33" t="s">
        <v>65</v>
      </c>
      <c r="B22" s="34">
        <v>45007.763182870367</v>
      </c>
    </row>
    <row r="23" spans="1:6" x14ac:dyDescent="0.2">
      <c r="A23" s="33" t="s">
        <v>66</v>
      </c>
      <c r="B23" s="33">
        <v>396604</v>
      </c>
    </row>
    <row r="24" spans="1:6" x14ac:dyDescent="0.2">
      <c r="A24" s="33" t="s">
        <v>67</v>
      </c>
      <c r="B24" s="34">
        <v>1222703</v>
      </c>
      <c r="E24" s="34"/>
      <c r="F24" s="34"/>
    </row>
    <row r="25" spans="1:6" x14ac:dyDescent="0.2">
      <c r="A25" s="33" t="s">
        <v>68</v>
      </c>
      <c r="B25" s="34">
        <v>45007.763182870367</v>
      </c>
      <c r="E25" s="34"/>
      <c r="F25" s="34"/>
    </row>
    <row r="26" spans="1:6" x14ac:dyDescent="0.2">
      <c r="A26" s="33" t="s">
        <v>69</v>
      </c>
      <c r="B26" s="34">
        <v>45007.765023148146</v>
      </c>
    </row>
    <row r="27" spans="1:6" x14ac:dyDescent="0.2">
      <c r="A27" s="33" t="s">
        <v>70</v>
      </c>
      <c r="B27" s="35">
        <v>159110</v>
      </c>
    </row>
    <row r="28" spans="1:6" x14ac:dyDescent="0.2">
      <c r="A28" s="33" t="s">
        <v>71</v>
      </c>
      <c r="B28" s="34">
        <v>136484</v>
      </c>
      <c r="E28" s="34"/>
      <c r="F28" s="34"/>
    </row>
    <row r="29" spans="1:6" x14ac:dyDescent="0.2">
      <c r="A29" s="33" t="s">
        <v>72</v>
      </c>
      <c r="B29" s="34">
        <v>45007.757673611108</v>
      </c>
      <c r="E29" s="34"/>
      <c r="F29" s="34"/>
    </row>
    <row r="30" spans="1:6" x14ac:dyDescent="0.2">
      <c r="A30" s="33" t="s">
        <v>73</v>
      </c>
      <c r="B30" s="34">
        <v>45007.758587962962</v>
      </c>
    </row>
    <row r="31" spans="1:6" x14ac:dyDescent="0.2">
      <c r="A31" s="33" t="s">
        <v>74</v>
      </c>
      <c r="B31" s="35">
        <v>79054</v>
      </c>
    </row>
    <row r="32" spans="1:6" x14ac:dyDescent="0.2">
      <c r="A32" s="33" t="s">
        <v>75</v>
      </c>
      <c r="B32" s="33">
        <v>64546</v>
      </c>
    </row>
    <row r="33" spans="1:2" x14ac:dyDescent="0.2">
      <c r="A33" s="33" t="s">
        <v>76</v>
      </c>
      <c r="B33" s="33">
        <v>65182</v>
      </c>
    </row>
    <row r="34" spans="1:2" x14ac:dyDescent="0.2">
      <c r="A34" s="33" t="s">
        <v>77</v>
      </c>
      <c r="B34" s="33" t="s">
        <v>689</v>
      </c>
    </row>
    <row r="35" spans="1:2" x14ac:dyDescent="0.2">
      <c r="A35" s="33" t="s">
        <v>78</v>
      </c>
      <c r="B35" s="33">
        <v>97914</v>
      </c>
    </row>
    <row r="36" spans="1:2" x14ac:dyDescent="0.2">
      <c r="A36" s="33" t="s">
        <v>79</v>
      </c>
      <c r="B36" s="35">
        <v>55170046</v>
      </c>
    </row>
    <row r="37" spans="1:2" x14ac:dyDescent="0.2">
      <c r="A37" s="33" t="s">
        <v>80</v>
      </c>
      <c r="B37" s="35">
        <v>16</v>
      </c>
    </row>
    <row r="38" spans="1:2" x14ac:dyDescent="0.2">
      <c r="A38" s="33" t="s">
        <v>81</v>
      </c>
      <c r="B38" s="33">
        <v>32</v>
      </c>
    </row>
    <row r="39" spans="1:2" x14ac:dyDescent="0.2">
      <c r="A39" s="33" t="s">
        <v>82</v>
      </c>
      <c r="B39" s="33">
        <v>32</v>
      </c>
    </row>
    <row r="40" spans="1:2" x14ac:dyDescent="0.2">
      <c r="A40" s="33" t="s">
        <v>83</v>
      </c>
      <c r="B40" s="35" t="s">
        <v>690</v>
      </c>
    </row>
    <row r="41" spans="1:2" x14ac:dyDescent="0.2">
      <c r="A41" s="33" t="s">
        <v>691</v>
      </c>
      <c r="B41" s="35">
        <v>55375</v>
      </c>
    </row>
    <row r="42" spans="1:2" x14ac:dyDescent="0.2">
      <c r="A42" s="33" t="s">
        <v>692</v>
      </c>
      <c r="B42" s="33">
        <v>84871</v>
      </c>
    </row>
    <row r="43" spans="1:2" x14ac:dyDescent="0.2">
      <c r="A43" s="33" t="s">
        <v>693</v>
      </c>
      <c r="B43" s="33" t="s">
        <v>694</v>
      </c>
    </row>
    <row r="44" spans="1:2" x14ac:dyDescent="0.2">
      <c r="A44" s="33" t="s">
        <v>84</v>
      </c>
      <c r="B44" s="35" t="s">
        <v>695</v>
      </c>
    </row>
    <row r="45" spans="1:2" x14ac:dyDescent="0.2">
      <c r="A45" s="33" t="s">
        <v>85</v>
      </c>
      <c r="B45" s="35" t="b">
        <v>0</v>
      </c>
    </row>
    <row r="46" spans="1:2" x14ac:dyDescent="0.2">
      <c r="A46" s="33" t="s">
        <v>86</v>
      </c>
      <c r="B46" s="35" t="b">
        <v>1</v>
      </c>
    </row>
    <row r="47" spans="1:2" x14ac:dyDescent="0.2">
      <c r="A47" s="33" t="s">
        <v>87</v>
      </c>
      <c r="B47" s="35" t="b">
        <v>1</v>
      </c>
    </row>
    <row r="48" spans="1:2" x14ac:dyDescent="0.2">
      <c r="A48" s="33" t="s">
        <v>88</v>
      </c>
      <c r="B48" s="35">
        <v>35</v>
      </c>
    </row>
    <row r="49" spans="1:6" x14ac:dyDescent="0.2">
      <c r="A49" s="33" t="s">
        <v>89</v>
      </c>
      <c r="B49" s="33">
        <v>15</v>
      </c>
    </row>
    <row r="50" spans="1:6" x14ac:dyDescent="0.2">
      <c r="A50" s="33" t="s">
        <v>696</v>
      </c>
      <c r="B50" s="35" t="b">
        <v>0</v>
      </c>
    </row>
    <row r="51" spans="1:6" x14ac:dyDescent="0.2">
      <c r="A51" s="33" t="s">
        <v>90</v>
      </c>
      <c r="B51" s="35" t="s">
        <v>697</v>
      </c>
      <c r="E51" s="35"/>
      <c r="F51" s="35"/>
    </row>
    <row r="52" spans="1:6" x14ac:dyDescent="0.2">
      <c r="A52" s="33" t="s">
        <v>91</v>
      </c>
      <c r="B52" s="35">
        <v>0.05</v>
      </c>
    </row>
    <row r="53" spans="1:6" x14ac:dyDescent="0.2">
      <c r="A53" s="33" t="s">
        <v>92</v>
      </c>
      <c r="B53" s="35" t="s">
        <v>697</v>
      </c>
      <c r="E53" s="35"/>
      <c r="F53" s="35"/>
    </row>
    <row r="54" spans="1:6" x14ac:dyDescent="0.2">
      <c r="A54" s="33" t="s">
        <v>93</v>
      </c>
      <c r="B54" s="35">
        <v>0.1</v>
      </c>
    </row>
    <row r="55" spans="1:6" x14ac:dyDescent="0.2">
      <c r="A55" s="33" t="s">
        <v>94</v>
      </c>
      <c r="B55" s="35" t="s">
        <v>697</v>
      </c>
      <c r="E55" s="35"/>
      <c r="F55" s="35"/>
    </row>
    <row r="56" spans="1:6" x14ac:dyDescent="0.2">
      <c r="A56" s="33" t="s">
        <v>95</v>
      </c>
      <c r="B56" s="35">
        <v>1.1000000000000001E-3</v>
      </c>
    </row>
    <row r="57" spans="1:6" x14ac:dyDescent="0.2">
      <c r="A57" s="33" t="s">
        <v>96</v>
      </c>
      <c r="B57" s="35" t="s">
        <v>697</v>
      </c>
      <c r="E57" s="35"/>
      <c r="F57" s="35"/>
    </row>
    <row r="58" spans="1:6" x14ac:dyDescent="0.2">
      <c r="A58" s="33" t="s">
        <v>97</v>
      </c>
      <c r="B58" s="35">
        <v>0.01</v>
      </c>
    </row>
    <row r="59" spans="1:6" x14ac:dyDescent="0.2">
      <c r="A59" s="33" t="s">
        <v>98</v>
      </c>
      <c r="B59" s="35" t="s">
        <v>698</v>
      </c>
    </row>
    <row r="60" spans="1:6" x14ac:dyDescent="0.2">
      <c r="A60" s="33" t="s">
        <v>699</v>
      </c>
      <c r="B60" s="35" t="b">
        <v>1</v>
      </c>
    </row>
    <row r="61" spans="1:6" x14ac:dyDescent="0.2">
      <c r="A61" s="33" t="s">
        <v>700</v>
      </c>
      <c r="B61" s="33" t="b">
        <v>0</v>
      </c>
    </row>
    <row r="62" spans="1:6" x14ac:dyDescent="0.2">
      <c r="A62" s="33" t="s">
        <v>701</v>
      </c>
      <c r="B62" s="35" t="b">
        <v>1</v>
      </c>
      <c r="E62" s="35"/>
      <c r="F62" s="35"/>
    </row>
    <row r="63" spans="1:6" x14ac:dyDescent="0.2">
      <c r="A63" s="33" t="s">
        <v>702</v>
      </c>
      <c r="B63" s="35">
        <v>2.75</v>
      </c>
      <c r="E63" s="35"/>
      <c r="F63" s="35"/>
    </row>
    <row r="64" spans="1:6" x14ac:dyDescent="0.2">
      <c r="A64" s="33" t="s">
        <v>703</v>
      </c>
      <c r="B64" s="35">
        <v>7</v>
      </c>
    </row>
    <row r="65" spans="1:6" x14ac:dyDescent="0.2">
      <c r="A65" s="33" t="s">
        <v>704</v>
      </c>
      <c r="B65" s="35" t="b">
        <v>1</v>
      </c>
    </row>
    <row r="66" spans="1:6" x14ac:dyDescent="0.2">
      <c r="A66" s="33" t="s">
        <v>705</v>
      </c>
      <c r="B66" s="35" t="s">
        <v>697</v>
      </c>
      <c r="E66" s="35"/>
      <c r="F66" s="35"/>
    </row>
    <row r="67" spans="1:6" x14ac:dyDescent="0.2">
      <c r="A67" s="33" t="s">
        <v>706</v>
      </c>
      <c r="B67" s="35">
        <v>6.6666669999999997E-2</v>
      </c>
      <c r="E67" s="35"/>
      <c r="F67" s="35"/>
    </row>
    <row r="68" spans="1:6" x14ac:dyDescent="0.2">
      <c r="A68" s="33" t="s">
        <v>707</v>
      </c>
      <c r="B68" s="35">
        <v>3</v>
      </c>
    </row>
    <row r="69" spans="1:6" x14ac:dyDescent="0.2">
      <c r="A69" s="33" t="s">
        <v>708</v>
      </c>
      <c r="B69" s="35">
        <v>200</v>
      </c>
    </row>
    <row r="70" spans="1:6" x14ac:dyDescent="0.2">
      <c r="A70" s="33" t="s">
        <v>709</v>
      </c>
      <c r="B70" s="35">
        <v>10</v>
      </c>
      <c r="E70" s="35"/>
      <c r="F70" s="35"/>
    </row>
    <row r="71" spans="1:6" x14ac:dyDescent="0.2">
      <c r="A71" s="33" t="s">
        <v>710</v>
      </c>
      <c r="B71" s="35">
        <v>0.25</v>
      </c>
      <c r="E71" s="35"/>
      <c r="F71" s="35"/>
    </row>
    <row r="72" spans="1:6" x14ac:dyDescent="0.2">
      <c r="A72" s="33" t="s">
        <v>711</v>
      </c>
      <c r="B72" s="35">
        <v>0.33</v>
      </c>
      <c r="E72" s="35"/>
      <c r="F72" s="35"/>
    </row>
    <row r="73" spans="1:6" x14ac:dyDescent="0.2">
      <c r="A73" s="33" t="s">
        <v>712</v>
      </c>
      <c r="B73" s="35">
        <v>1</v>
      </c>
      <c r="E73" s="35"/>
      <c r="F73" s="35"/>
    </row>
    <row r="74" spans="1:6" x14ac:dyDescent="0.2">
      <c r="A74" s="33" t="s">
        <v>713</v>
      </c>
      <c r="B74" s="35">
        <v>1</v>
      </c>
    </row>
    <row r="75" spans="1:6" x14ac:dyDescent="0.2">
      <c r="A75" s="33" t="s">
        <v>714</v>
      </c>
      <c r="B75" s="33">
        <v>15</v>
      </c>
    </row>
    <row r="76" spans="1:6" x14ac:dyDescent="0.2">
      <c r="A76" s="33" t="s">
        <v>715</v>
      </c>
      <c r="B76" s="35">
        <v>99</v>
      </c>
      <c r="E76" s="35"/>
      <c r="F76" s="35"/>
    </row>
    <row r="77" spans="1:6" x14ac:dyDescent="0.2">
      <c r="A77" s="33" t="s">
        <v>716</v>
      </c>
      <c r="B77" s="35">
        <v>6.6666669999999997E-2</v>
      </c>
      <c r="E77" s="35"/>
      <c r="F77" s="35"/>
    </row>
    <row r="78" spans="1:6" x14ac:dyDescent="0.2">
      <c r="A78" s="33" t="s">
        <v>717</v>
      </c>
      <c r="B78" s="35">
        <v>0.1</v>
      </c>
      <c r="E78" s="35"/>
    </row>
    <row r="79" spans="1:6" x14ac:dyDescent="0.2">
      <c r="A79" s="33" t="s">
        <v>718</v>
      </c>
      <c r="B79" s="35">
        <v>-4.1260989999999998E-11</v>
      </c>
      <c r="E79" s="35"/>
    </row>
    <row r="80" spans="1:6" x14ac:dyDescent="0.2">
      <c r="A80" s="33" t="s">
        <v>719</v>
      </c>
      <c r="B80" s="35">
        <v>1.5221939999999999E-4</v>
      </c>
      <c r="E80" s="35"/>
    </row>
    <row r="81" spans="1:5" x14ac:dyDescent="0.2">
      <c r="A81" s="33" t="s">
        <v>720</v>
      </c>
      <c r="B81" s="35">
        <v>-5.4826239999999996E-6</v>
      </c>
      <c r="E81" s="35"/>
    </row>
    <row r="82" spans="1:5" x14ac:dyDescent="0.2">
      <c r="A82" s="33" t="s">
        <v>721</v>
      </c>
      <c r="B82" s="35">
        <v>0</v>
      </c>
    </row>
    <row r="83" spans="1:5" x14ac:dyDescent="0.2">
      <c r="A83" s="33" t="s">
        <v>722</v>
      </c>
      <c r="B83" s="33">
        <v>1</v>
      </c>
    </row>
    <row r="84" spans="1:5" x14ac:dyDescent="0.2">
      <c r="A84" s="33" t="s">
        <v>723</v>
      </c>
      <c r="B84" s="33">
        <v>1</v>
      </c>
    </row>
    <row r="85" spans="1:5" x14ac:dyDescent="0.2">
      <c r="A85" s="33" t="s">
        <v>724</v>
      </c>
      <c r="B85" s="33">
        <v>1</v>
      </c>
    </row>
    <row r="86" spans="1:5" x14ac:dyDescent="0.2">
      <c r="A86" s="33" t="s">
        <v>725</v>
      </c>
      <c r="B86" s="33">
        <v>1</v>
      </c>
    </row>
    <row r="87" spans="1:5" x14ac:dyDescent="0.2">
      <c r="A87" s="33" t="s">
        <v>726</v>
      </c>
      <c r="B87" s="35" t="b">
        <v>1</v>
      </c>
    </row>
    <row r="88" spans="1:5" x14ac:dyDescent="0.2">
      <c r="A88" s="33" t="s">
        <v>727</v>
      </c>
      <c r="B88" s="35">
        <v>-8.1524060000000002E-8</v>
      </c>
      <c r="E88" s="35"/>
    </row>
    <row r="89" spans="1:5" x14ac:dyDescent="0.2">
      <c r="A89" s="33" t="s">
        <v>728</v>
      </c>
      <c r="B89" s="35">
        <v>-2.7062630000000001E-7</v>
      </c>
      <c r="E89" s="35"/>
    </row>
    <row r="90" spans="1:5" x14ac:dyDescent="0.2">
      <c r="A90" s="33" t="s">
        <v>729</v>
      </c>
      <c r="B90" s="35">
        <v>-4.8029119999999997E-6</v>
      </c>
      <c r="E90" s="35"/>
    </row>
    <row r="91" spans="1:5" x14ac:dyDescent="0.2">
      <c r="A91" s="33" t="s">
        <v>730</v>
      </c>
      <c r="B91" s="35">
        <v>0</v>
      </c>
      <c r="E91" s="35"/>
    </row>
    <row r="92" spans="1:5" x14ac:dyDescent="0.2">
      <c r="A92" s="33" t="s">
        <v>731</v>
      </c>
      <c r="B92" s="33">
        <v>1</v>
      </c>
    </row>
    <row r="93" spans="1:5" x14ac:dyDescent="0.2">
      <c r="A93" s="33" t="s">
        <v>732</v>
      </c>
      <c r="B93" s="33">
        <v>1</v>
      </c>
    </row>
    <row r="94" spans="1:5" x14ac:dyDescent="0.2">
      <c r="A94" s="33" t="s">
        <v>733</v>
      </c>
      <c r="B94" s="33">
        <v>1</v>
      </c>
    </row>
    <row r="95" spans="1:5" x14ac:dyDescent="0.2">
      <c r="A95" s="33" t="s">
        <v>734</v>
      </c>
      <c r="B95" s="33">
        <v>1</v>
      </c>
    </row>
    <row r="96" spans="1:5" x14ac:dyDescent="0.2">
      <c r="A96" s="33" t="s">
        <v>735</v>
      </c>
      <c r="B96" s="33" t="b">
        <v>1</v>
      </c>
    </row>
    <row r="97" spans="1:2" x14ac:dyDescent="0.2">
      <c r="A97" s="33" t="s">
        <v>99</v>
      </c>
      <c r="B97" s="33">
        <v>5</v>
      </c>
    </row>
    <row r="98" spans="1:2" x14ac:dyDescent="0.2">
      <c r="A98" s="33" t="s">
        <v>100</v>
      </c>
      <c r="B98" s="33">
        <v>1</v>
      </c>
    </row>
    <row r="99" spans="1:2" x14ac:dyDescent="0.2">
      <c r="A99" s="33" t="s">
        <v>101</v>
      </c>
      <c r="B99" s="35">
        <v>10</v>
      </c>
    </row>
    <row r="100" spans="1:2" x14ac:dyDescent="0.2">
      <c r="A100" s="33" t="s">
        <v>102</v>
      </c>
      <c r="B100" s="33">
        <v>3</v>
      </c>
    </row>
    <row r="101" spans="1:2" x14ac:dyDescent="0.2">
      <c r="A101" s="33" t="s">
        <v>103</v>
      </c>
      <c r="B101" s="33">
        <v>2</v>
      </c>
    </row>
    <row r="102" spans="1:2" x14ac:dyDescent="0.2">
      <c r="A102" s="33" t="s">
        <v>104</v>
      </c>
      <c r="B102" s="33">
        <v>1</v>
      </c>
    </row>
    <row r="103" spans="1:2" x14ac:dyDescent="0.2">
      <c r="A103" s="33" t="s">
        <v>105</v>
      </c>
      <c r="B103" s="33">
        <v>3</v>
      </c>
    </row>
    <row r="104" spans="1:2" x14ac:dyDescent="0.2">
      <c r="A104" s="33" t="s">
        <v>106</v>
      </c>
      <c r="B104" s="33">
        <v>1</v>
      </c>
    </row>
    <row r="105" spans="1:2" x14ac:dyDescent="0.2">
      <c r="A105" s="33" t="s">
        <v>107</v>
      </c>
      <c r="B105" s="33">
        <v>4</v>
      </c>
    </row>
    <row r="106" spans="1:2" x14ac:dyDescent="0.2">
      <c r="A106" s="33" t="s">
        <v>108</v>
      </c>
      <c r="B106" s="33">
        <v>1</v>
      </c>
    </row>
    <row r="107" spans="1:2" x14ac:dyDescent="0.2">
      <c r="A107" s="33" t="s">
        <v>109</v>
      </c>
      <c r="B107" s="33" t="s">
        <v>736</v>
      </c>
    </row>
    <row r="108" spans="1:2" x14ac:dyDescent="0.2">
      <c r="A108" s="33" t="s">
        <v>110</v>
      </c>
      <c r="B108" s="33" t="s">
        <v>737</v>
      </c>
    </row>
    <row r="109" spans="1:2" x14ac:dyDescent="0.2">
      <c r="A109" s="33" t="s">
        <v>111</v>
      </c>
      <c r="B109" s="33" t="s">
        <v>738</v>
      </c>
    </row>
    <row r="110" spans="1:2" x14ac:dyDescent="0.2">
      <c r="A110" s="33" t="s">
        <v>739</v>
      </c>
      <c r="B110" s="33">
        <v>100</v>
      </c>
    </row>
    <row r="111" spans="1:2" x14ac:dyDescent="0.2">
      <c r="A111" s="33" t="s">
        <v>740</v>
      </c>
      <c r="B111" s="33">
        <v>2</v>
      </c>
    </row>
    <row r="112" spans="1:2" x14ac:dyDescent="0.2">
      <c r="A112" s="33" t="s">
        <v>112</v>
      </c>
      <c r="B112" s="33">
        <v>0.3</v>
      </c>
    </row>
    <row r="113" spans="1:2" x14ac:dyDescent="0.2">
      <c r="A113" s="33" t="s">
        <v>113</v>
      </c>
      <c r="B113" s="33" t="b">
        <v>1</v>
      </c>
    </row>
    <row r="114" spans="1:2" x14ac:dyDescent="0.2">
      <c r="A114" s="33" t="s">
        <v>114</v>
      </c>
      <c r="B114" s="33" t="b">
        <v>1</v>
      </c>
    </row>
    <row r="115" spans="1:2" x14ac:dyDescent="0.2">
      <c r="A115" s="33" t="s">
        <v>115</v>
      </c>
      <c r="B115" s="33" t="b">
        <v>0</v>
      </c>
    </row>
    <row r="116" spans="1:2" x14ac:dyDescent="0.2">
      <c r="A116" s="33" t="s">
        <v>116</v>
      </c>
      <c r="B116" s="33">
        <v>15</v>
      </c>
    </row>
    <row r="117" spans="1:2" x14ac:dyDescent="0.2">
      <c r="A117" s="33" t="s">
        <v>117</v>
      </c>
      <c r="B117" s="33">
        <v>15</v>
      </c>
    </row>
    <row r="118" spans="1:2" x14ac:dyDescent="0.2">
      <c r="A118" s="33" t="s">
        <v>118</v>
      </c>
      <c r="B118" s="33" t="b">
        <v>0</v>
      </c>
    </row>
    <row r="119" spans="1:2" x14ac:dyDescent="0.2">
      <c r="A119" s="33" t="s">
        <v>741</v>
      </c>
      <c r="B119" s="33" t="s">
        <v>698</v>
      </c>
    </row>
    <row r="120" spans="1:2" x14ac:dyDescent="0.2">
      <c r="A120" s="33" t="s">
        <v>742</v>
      </c>
      <c r="B120" s="33">
        <v>0.66</v>
      </c>
    </row>
    <row r="121" spans="1:2" x14ac:dyDescent="0.2">
      <c r="A121" s="33" t="s">
        <v>743</v>
      </c>
      <c r="B121" s="33">
        <v>0.47</v>
      </c>
    </row>
    <row r="122" spans="1:2" x14ac:dyDescent="0.2">
      <c r="A122" s="33" t="s">
        <v>119</v>
      </c>
      <c r="B122" s="33">
        <v>4</v>
      </c>
    </row>
    <row r="123" spans="1:2" x14ac:dyDescent="0.2">
      <c r="A123" s="33" t="s">
        <v>744</v>
      </c>
      <c r="B123" s="33">
        <v>0.1</v>
      </c>
    </row>
    <row r="124" spans="1:2" x14ac:dyDescent="0.2">
      <c r="A124" s="33" t="s">
        <v>120</v>
      </c>
      <c r="B124" s="33">
        <v>0.1</v>
      </c>
    </row>
    <row r="125" spans="1:2" x14ac:dyDescent="0.2">
      <c r="A125" s="33" t="s">
        <v>121</v>
      </c>
      <c r="B125" s="33">
        <v>6</v>
      </c>
    </row>
    <row r="126" spans="1:2" x14ac:dyDescent="0.2">
      <c r="A126" s="36" t="s">
        <v>122</v>
      </c>
      <c r="B126" s="33">
        <v>1.3</v>
      </c>
    </row>
    <row r="127" spans="1:2" x14ac:dyDescent="0.2">
      <c r="A127" s="36" t="s">
        <v>745</v>
      </c>
      <c r="B127" s="33">
        <v>1E-3</v>
      </c>
    </row>
    <row r="128" spans="1:2" x14ac:dyDescent="0.2">
      <c r="A128" s="36" t="s">
        <v>123</v>
      </c>
      <c r="B128" s="33">
        <v>4.58E-2</v>
      </c>
    </row>
    <row r="129" spans="1:6" x14ac:dyDescent="0.2">
      <c r="A129" s="33" t="s">
        <v>124</v>
      </c>
      <c r="B129" s="33">
        <v>2</v>
      </c>
    </row>
    <row r="130" spans="1:6" x14ac:dyDescent="0.2">
      <c r="A130" s="33" t="s">
        <v>746</v>
      </c>
      <c r="B130" s="35" t="b">
        <v>1</v>
      </c>
    </row>
    <row r="131" spans="1:6" x14ac:dyDescent="0.2">
      <c r="A131" s="33" t="s">
        <v>125</v>
      </c>
      <c r="B131" s="34">
        <v>1.3</v>
      </c>
    </row>
    <row r="132" spans="1:6" x14ac:dyDescent="0.2">
      <c r="A132" s="33" t="s">
        <v>747</v>
      </c>
      <c r="B132" s="33">
        <v>3813</v>
      </c>
      <c r="F132" s="34"/>
    </row>
    <row r="133" spans="1:6" x14ac:dyDescent="0.2">
      <c r="A133" s="33" t="s">
        <v>748</v>
      </c>
      <c r="B133" s="33">
        <v>1</v>
      </c>
    </row>
    <row r="134" spans="1:6" x14ac:dyDescent="0.2">
      <c r="A134" s="33" t="s">
        <v>749</v>
      </c>
      <c r="B134" s="33">
        <v>3813</v>
      </c>
    </row>
    <row r="135" spans="1:6" x14ac:dyDescent="0.2">
      <c r="A135" s="33" t="s">
        <v>750</v>
      </c>
      <c r="B135" s="35" t="s">
        <v>751</v>
      </c>
    </row>
    <row r="136" spans="1:6" x14ac:dyDescent="0.2">
      <c r="A136" s="33" t="s">
        <v>752</v>
      </c>
      <c r="B136" s="33">
        <v>1</v>
      </c>
    </row>
    <row r="137" spans="1:6" x14ac:dyDescent="0.2">
      <c r="A137" s="33" t="s">
        <v>126</v>
      </c>
      <c r="B137" s="33" t="b">
        <v>0</v>
      </c>
    </row>
    <row r="138" spans="1:6" x14ac:dyDescent="0.2">
      <c r="A138" s="33" t="s">
        <v>127</v>
      </c>
      <c r="B138" s="33" t="b">
        <v>1</v>
      </c>
    </row>
    <row r="139" spans="1:6" x14ac:dyDescent="0.2">
      <c r="A139" s="33" t="s">
        <v>128</v>
      </c>
      <c r="B139" s="33">
        <v>0</v>
      </c>
    </row>
    <row r="140" spans="1:6" x14ac:dyDescent="0.2">
      <c r="A140" s="33" t="s">
        <v>129</v>
      </c>
      <c r="B140" s="35" t="b">
        <v>1</v>
      </c>
    </row>
    <row r="141" spans="1:6" x14ac:dyDescent="0.2">
      <c r="A141" s="33" t="s">
        <v>130</v>
      </c>
      <c r="B141" s="34" t="b">
        <v>1</v>
      </c>
    </row>
    <row r="142" spans="1:6" x14ac:dyDescent="0.2">
      <c r="A142" s="33" t="s">
        <v>131</v>
      </c>
      <c r="B142" s="33" t="b">
        <v>1</v>
      </c>
    </row>
    <row r="143" spans="1:6" x14ac:dyDescent="0.2">
      <c r="A143" s="33" t="s">
        <v>132</v>
      </c>
      <c r="B143" s="33" t="b">
        <v>1</v>
      </c>
    </row>
    <row r="144" spans="1:6" x14ac:dyDescent="0.2">
      <c r="A144" s="33" t="s">
        <v>133</v>
      </c>
      <c r="B144" s="33">
        <v>-1</v>
      </c>
    </row>
    <row r="145" spans="1:6" x14ac:dyDescent="0.2">
      <c r="A145" s="33" t="s">
        <v>134</v>
      </c>
      <c r="B145" s="35">
        <v>9</v>
      </c>
    </row>
    <row r="146" spans="1:6" x14ac:dyDescent="0.2">
      <c r="A146" s="33" t="s">
        <v>135</v>
      </c>
      <c r="B146" s="33" t="b">
        <v>0</v>
      </c>
      <c r="F146" s="35"/>
    </row>
    <row r="147" spans="1:6" x14ac:dyDescent="0.2">
      <c r="A147" s="33" t="s">
        <v>136</v>
      </c>
      <c r="B147" s="35" t="b">
        <v>1</v>
      </c>
    </row>
    <row r="148" spans="1:6" x14ac:dyDescent="0.2">
      <c r="A148" s="33" t="s">
        <v>137</v>
      </c>
      <c r="B148" s="35" t="s">
        <v>753</v>
      </c>
      <c r="F148" s="35"/>
    </row>
    <row r="149" spans="1:6" x14ac:dyDescent="0.2">
      <c r="A149" s="33" t="s">
        <v>138</v>
      </c>
      <c r="B149" s="35" t="s">
        <v>754</v>
      </c>
    </row>
    <row r="150" spans="1:6" x14ac:dyDescent="0.2">
      <c r="A150" s="33" t="s">
        <v>139</v>
      </c>
      <c r="B150" s="33" t="s">
        <v>755</v>
      </c>
      <c r="F150" s="35"/>
    </row>
    <row r="151" spans="1:6" x14ac:dyDescent="0.2">
      <c r="A151" s="33" t="s">
        <v>663</v>
      </c>
      <c r="B151" s="35" t="s">
        <v>756</v>
      </c>
    </row>
    <row r="152" spans="1:6" x14ac:dyDescent="0.2">
      <c r="A152" s="33" t="s">
        <v>140</v>
      </c>
      <c r="B152" s="35" t="s">
        <v>757</v>
      </c>
      <c r="E152" s="34"/>
      <c r="F152" s="35"/>
    </row>
    <row r="153" spans="1:6" x14ac:dyDescent="0.2">
      <c r="A153" s="33" t="s">
        <v>142</v>
      </c>
      <c r="B153" s="35" t="s">
        <v>758</v>
      </c>
    </row>
    <row r="154" spans="1:6" x14ac:dyDescent="0.2">
      <c r="A154" s="33" t="s">
        <v>143</v>
      </c>
      <c r="B154" s="34" t="s">
        <v>759</v>
      </c>
    </row>
    <row r="155" spans="1:6" x14ac:dyDescent="0.2">
      <c r="A155" s="33" t="s">
        <v>144</v>
      </c>
      <c r="B155" s="35" t="s">
        <v>760</v>
      </c>
    </row>
    <row r="156" spans="1:6" x14ac:dyDescent="0.2">
      <c r="A156" s="33" t="s">
        <v>761</v>
      </c>
      <c r="B156" s="34" t="s">
        <v>689</v>
      </c>
    </row>
    <row r="157" spans="1:6" x14ac:dyDescent="0.2">
      <c r="A157" s="33" t="s">
        <v>762</v>
      </c>
      <c r="B157" s="35">
        <v>6.3815091518520806E+17</v>
      </c>
      <c r="F157" s="35"/>
    </row>
    <row r="158" spans="1:6" x14ac:dyDescent="0.2">
      <c r="A158" s="33" t="s">
        <v>445</v>
      </c>
      <c r="B158" s="34">
        <v>45007.596273148149</v>
      </c>
      <c r="F158" s="35"/>
    </row>
    <row r="159" spans="1:6" x14ac:dyDescent="0.2">
      <c r="A159" s="33" t="s">
        <v>145</v>
      </c>
      <c r="B159" s="35">
        <v>4.58E-2</v>
      </c>
    </row>
    <row r="160" spans="1:6" x14ac:dyDescent="0.2">
      <c r="A160" s="33" t="s">
        <v>146</v>
      </c>
      <c r="B160" s="35" t="b">
        <v>1</v>
      </c>
    </row>
    <row r="161" spans="1:6" x14ac:dyDescent="0.2">
      <c r="A161" s="33" t="s">
        <v>763</v>
      </c>
      <c r="B161" s="35">
        <v>233406</v>
      </c>
      <c r="F161" s="35"/>
    </row>
    <row r="162" spans="1:6" x14ac:dyDescent="0.2">
      <c r="A162" s="33" t="s">
        <v>764</v>
      </c>
      <c r="B162" s="33">
        <v>394230</v>
      </c>
      <c r="F162" s="35"/>
    </row>
    <row r="163" spans="1:6" x14ac:dyDescent="0.2">
      <c r="A163" s="33" t="s">
        <v>765</v>
      </c>
      <c r="B163" s="33" t="s">
        <v>694</v>
      </c>
    </row>
    <row r="164" spans="1:6" x14ac:dyDescent="0.2">
      <c r="A164" s="33" t="s">
        <v>766</v>
      </c>
      <c r="B164" s="35" t="s">
        <v>767</v>
      </c>
    </row>
    <row r="165" spans="1:6" x14ac:dyDescent="0.2">
      <c r="A165" s="33" t="s">
        <v>768</v>
      </c>
      <c r="B165" s="35" t="b">
        <v>0</v>
      </c>
      <c r="F165" s="35"/>
    </row>
    <row r="166" spans="1:6" x14ac:dyDescent="0.2">
      <c r="A166" s="33" t="s">
        <v>769</v>
      </c>
      <c r="B166" s="35" t="b">
        <v>1</v>
      </c>
      <c r="E166" s="35"/>
      <c r="F166" s="35"/>
    </row>
    <row r="167" spans="1:6" x14ac:dyDescent="0.2">
      <c r="A167" s="33" t="s">
        <v>770</v>
      </c>
      <c r="B167" s="35" t="b">
        <v>1</v>
      </c>
      <c r="F167" s="35"/>
    </row>
    <row r="168" spans="1:6" x14ac:dyDescent="0.2">
      <c r="A168" s="33" t="s">
        <v>771</v>
      </c>
      <c r="B168" s="35">
        <v>35</v>
      </c>
      <c r="E168" s="35"/>
      <c r="F168" s="35"/>
    </row>
    <row r="169" spans="1:6" x14ac:dyDescent="0.2">
      <c r="A169" s="33" t="s">
        <v>772</v>
      </c>
      <c r="B169" s="35">
        <v>15</v>
      </c>
    </row>
    <row r="170" spans="1:6" x14ac:dyDescent="0.2">
      <c r="A170" s="33" t="s">
        <v>773</v>
      </c>
      <c r="B170" s="35" t="b">
        <v>0</v>
      </c>
      <c r="E170" s="35"/>
    </row>
    <row r="171" spans="1:6" x14ac:dyDescent="0.2">
      <c r="A171" s="33" t="s">
        <v>774</v>
      </c>
      <c r="B171" s="35" t="s">
        <v>697</v>
      </c>
      <c r="F171" s="35"/>
    </row>
    <row r="172" spans="1:6" x14ac:dyDescent="0.2">
      <c r="A172" s="33" t="s">
        <v>775</v>
      </c>
      <c r="B172" s="35">
        <v>0.05</v>
      </c>
      <c r="E172" s="35"/>
      <c r="F172" s="35"/>
    </row>
    <row r="173" spans="1:6" x14ac:dyDescent="0.2">
      <c r="A173" s="33" t="s">
        <v>776</v>
      </c>
      <c r="B173" s="35" t="s">
        <v>697</v>
      </c>
    </row>
    <row r="174" spans="1:6" x14ac:dyDescent="0.2">
      <c r="A174" s="33" t="s">
        <v>777</v>
      </c>
      <c r="B174" s="35">
        <v>0.1</v>
      </c>
    </row>
    <row r="175" spans="1:6" x14ac:dyDescent="0.2">
      <c r="A175" s="33" t="s">
        <v>778</v>
      </c>
      <c r="B175" s="35" t="s">
        <v>697</v>
      </c>
    </row>
    <row r="176" spans="1:6" x14ac:dyDescent="0.2">
      <c r="A176" s="33" t="s">
        <v>779</v>
      </c>
      <c r="B176" s="35">
        <v>1.1000000000000001E-3</v>
      </c>
    </row>
    <row r="177" spans="1:5" x14ac:dyDescent="0.2">
      <c r="A177" s="33" t="s">
        <v>780</v>
      </c>
      <c r="B177" s="35" t="s">
        <v>697</v>
      </c>
      <c r="E177" s="35"/>
    </row>
    <row r="178" spans="1:5" x14ac:dyDescent="0.2">
      <c r="A178" s="33" t="s">
        <v>781</v>
      </c>
      <c r="B178" s="35">
        <v>0.01</v>
      </c>
      <c r="E178" s="35"/>
    </row>
    <row r="179" spans="1:5" x14ac:dyDescent="0.2">
      <c r="A179" s="33" t="s">
        <v>782</v>
      </c>
      <c r="B179" s="35" t="s">
        <v>698</v>
      </c>
    </row>
    <row r="180" spans="1:5" x14ac:dyDescent="0.2">
      <c r="A180" s="33" t="s">
        <v>783</v>
      </c>
      <c r="B180" s="35" t="b">
        <v>1</v>
      </c>
    </row>
    <row r="181" spans="1:5" x14ac:dyDescent="0.2">
      <c r="A181" s="33" t="s">
        <v>784</v>
      </c>
      <c r="B181" s="35" t="b">
        <v>0</v>
      </c>
      <c r="E181" s="35"/>
    </row>
    <row r="182" spans="1:5" x14ac:dyDescent="0.2">
      <c r="A182" s="33" t="s">
        <v>785</v>
      </c>
      <c r="B182" s="35" t="b">
        <v>1</v>
      </c>
      <c r="E182" s="35"/>
    </row>
    <row r="183" spans="1:5" x14ac:dyDescent="0.2">
      <c r="A183" s="33" t="s">
        <v>786</v>
      </c>
      <c r="B183" s="35">
        <v>2.75</v>
      </c>
    </row>
    <row r="184" spans="1:5" x14ac:dyDescent="0.2">
      <c r="A184" s="33" t="s">
        <v>787</v>
      </c>
      <c r="B184" s="35">
        <v>7</v>
      </c>
    </row>
    <row r="185" spans="1:5" x14ac:dyDescent="0.2">
      <c r="A185" s="33" t="s">
        <v>788</v>
      </c>
      <c r="B185" s="35" t="b">
        <v>1</v>
      </c>
      <c r="E185" s="35"/>
    </row>
    <row r="186" spans="1:5" x14ac:dyDescent="0.2">
      <c r="A186" s="33" t="s">
        <v>789</v>
      </c>
      <c r="B186" s="35" t="s">
        <v>697</v>
      </c>
      <c r="E186" s="35"/>
    </row>
    <row r="187" spans="1:5" x14ac:dyDescent="0.2">
      <c r="A187" s="33" t="s">
        <v>790</v>
      </c>
      <c r="B187" s="35">
        <v>6.6666669999999997E-2</v>
      </c>
      <c r="E187" s="35"/>
    </row>
    <row r="188" spans="1:5" x14ac:dyDescent="0.2">
      <c r="A188" s="33" t="s">
        <v>791</v>
      </c>
      <c r="B188" s="35">
        <v>3</v>
      </c>
      <c r="E188" s="35"/>
    </row>
    <row r="189" spans="1:5" x14ac:dyDescent="0.2">
      <c r="A189" s="33" t="s">
        <v>792</v>
      </c>
      <c r="B189" s="35">
        <v>200</v>
      </c>
    </row>
    <row r="190" spans="1:5" x14ac:dyDescent="0.2">
      <c r="A190" s="33" t="s">
        <v>793</v>
      </c>
      <c r="B190" s="35">
        <v>10</v>
      </c>
    </row>
    <row r="191" spans="1:5" x14ac:dyDescent="0.2">
      <c r="A191" s="33" t="s">
        <v>794</v>
      </c>
      <c r="B191" s="35">
        <v>0.25</v>
      </c>
      <c r="E191" s="35"/>
    </row>
    <row r="192" spans="1:5" x14ac:dyDescent="0.2">
      <c r="A192" s="33" t="s">
        <v>795</v>
      </c>
      <c r="B192" s="35">
        <v>0.33</v>
      </c>
      <c r="E192" s="35"/>
    </row>
    <row r="193" spans="1:5" x14ac:dyDescent="0.2">
      <c r="A193" s="33" t="s">
        <v>796</v>
      </c>
      <c r="B193" s="35">
        <v>1</v>
      </c>
      <c r="E193" s="35"/>
    </row>
    <row r="194" spans="1:5" x14ac:dyDescent="0.2">
      <c r="A194" s="33" t="s">
        <v>797</v>
      </c>
      <c r="B194" s="35">
        <v>1</v>
      </c>
      <c r="E194" s="35"/>
    </row>
    <row r="195" spans="1:5" x14ac:dyDescent="0.2">
      <c r="A195" s="33" t="s">
        <v>798</v>
      </c>
      <c r="B195" s="35">
        <v>15</v>
      </c>
      <c r="E195" s="35"/>
    </row>
    <row r="196" spans="1:5" x14ac:dyDescent="0.2">
      <c r="A196" s="33" t="s">
        <v>799</v>
      </c>
      <c r="B196" s="35">
        <v>99</v>
      </c>
      <c r="E196" s="35"/>
    </row>
    <row r="197" spans="1:5" x14ac:dyDescent="0.2">
      <c r="A197" s="33" t="s">
        <v>800</v>
      </c>
      <c r="B197" s="35">
        <v>6.6666669999999997E-2</v>
      </c>
    </row>
    <row r="198" spans="1:5" x14ac:dyDescent="0.2">
      <c r="A198" s="33" t="s">
        <v>801</v>
      </c>
      <c r="B198" s="35">
        <v>0.1</v>
      </c>
    </row>
    <row r="199" spans="1:5" x14ac:dyDescent="0.2">
      <c r="A199" s="33" t="s">
        <v>802</v>
      </c>
      <c r="B199" s="35">
        <v>-4.1260989999999998E-11</v>
      </c>
    </row>
    <row r="200" spans="1:5" x14ac:dyDescent="0.2">
      <c r="A200" s="33" t="s">
        <v>803</v>
      </c>
      <c r="B200" s="35">
        <v>1.5221939999999999E-4</v>
      </c>
    </row>
    <row r="201" spans="1:5" x14ac:dyDescent="0.2">
      <c r="A201" s="33" t="s">
        <v>804</v>
      </c>
      <c r="B201" s="35">
        <v>-5.4826239999999996E-6</v>
      </c>
    </row>
    <row r="202" spans="1:5" x14ac:dyDescent="0.2">
      <c r="A202" s="33" t="s">
        <v>805</v>
      </c>
      <c r="B202" s="35">
        <v>0</v>
      </c>
    </row>
    <row r="203" spans="1:5" x14ac:dyDescent="0.2">
      <c r="A203" s="33" t="s">
        <v>806</v>
      </c>
      <c r="B203" s="35">
        <v>1</v>
      </c>
      <c r="E203" s="35"/>
    </row>
    <row r="204" spans="1:5" x14ac:dyDescent="0.2">
      <c r="A204" s="33" t="s">
        <v>807</v>
      </c>
      <c r="B204" s="35">
        <v>1</v>
      </c>
      <c r="E204" s="35"/>
    </row>
    <row r="205" spans="1:5" x14ac:dyDescent="0.2">
      <c r="A205" s="33" t="s">
        <v>808</v>
      </c>
      <c r="B205" s="35">
        <v>1</v>
      </c>
      <c r="E205" s="35"/>
    </row>
    <row r="206" spans="1:5" x14ac:dyDescent="0.2">
      <c r="A206" s="33" t="s">
        <v>809</v>
      </c>
      <c r="B206" s="35">
        <v>1</v>
      </c>
      <c r="E206" s="35"/>
    </row>
    <row r="207" spans="1:5" x14ac:dyDescent="0.2">
      <c r="A207" s="33" t="s">
        <v>810</v>
      </c>
      <c r="B207" s="35" t="b">
        <v>1</v>
      </c>
    </row>
    <row r="208" spans="1:5" x14ac:dyDescent="0.2">
      <c r="A208" s="33" t="s">
        <v>811</v>
      </c>
      <c r="B208" s="35">
        <v>-8.1524060000000002E-8</v>
      </c>
    </row>
    <row r="209" spans="1:2" x14ac:dyDescent="0.2">
      <c r="A209" s="33" t="s">
        <v>812</v>
      </c>
      <c r="B209" s="35">
        <v>-2.7062630000000001E-7</v>
      </c>
    </row>
    <row r="210" spans="1:2" x14ac:dyDescent="0.2">
      <c r="A210" s="33" t="s">
        <v>813</v>
      </c>
      <c r="B210" s="35">
        <v>-4.8029119999999997E-6</v>
      </c>
    </row>
    <row r="211" spans="1:2" x14ac:dyDescent="0.2">
      <c r="A211" s="33" t="s">
        <v>814</v>
      </c>
      <c r="B211" s="35">
        <v>0</v>
      </c>
    </row>
    <row r="212" spans="1:2" x14ac:dyDescent="0.2">
      <c r="A212" s="33" t="s">
        <v>815</v>
      </c>
      <c r="B212" s="35">
        <v>1</v>
      </c>
    </row>
    <row r="213" spans="1:2" x14ac:dyDescent="0.2">
      <c r="A213" s="33" t="s">
        <v>816</v>
      </c>
      <c r="B213" s="35">
        <v>1</v>
      </c>
    </row>
    <row r="214" spans="1:2" x14ac:dyDescent="0.2">
      <c r="A214" s="33" t="s">
        <v>817</v>
      </c>
      <c r="B214" s="35">
        <v>1</v>
      </c>
    </row>
    <row r="215" spans="1:2" x14ac:dyDescent="0.2">
      <c r="A215" s="33" t="s">
        <v>818</v>
      </c>
      <c r="B215" s="33">
        <v>1</v>
      </c>
    </row>
    <row r="216" spans="1:2" x14ac:dyDescent="0.2">
      <c r="A216" s="33" t="s">
        <v>819</v>
      </c>
      <c r="B216" s="35" t="b">
        <v>1</v>
      </c>
    </row>
    <row r="217" spans="1:2" x14ac:dyDescent="0.2">
      <c r="A217" s="33" t="s">
        <v>820</v>
      </c>
      <c r="B217" s="35">
        <v>5</v>
      </c>
    </row>
    <row r="218" spans="1:2" x14ac:dyDescent="0.2">
      <c r="A218" s="33" t="s">
        <v>821</v>
      </c>
      <c r="B218" s="35">
        <v>1</v>
      </c>
    </row>
    <row r="219" spans="1:2" x14ac:dyDescent="0.2">
      <c r="A219" s="33" t="s">
        <v>822</v>
      </c>
      <c r="B219" s="33">
        <v>10</v>
      </c>
    </row>
    <row r="220" spans="1:2" x14ac:dyDescent="0.2">
      <c r="A220" s="33" t="s">
        <v>823</v>
      </c>
      <c r="B220" s="35">
        <v>3</v>
      </c>
    </row>
    <row r="221" spans="1:2" x14ac:dyDescent="0.2">
      <c r="A221" s="33" t="s">
        <v>824</v>
      </c>
      <c r="B221" s="33">
        <v>2</v>
      </c>
    </row>
    <row r="222" spans="1:2" x14ac:dyDescent="0.2">
      <c r="A222" s="33" t="s">
        <v>825</v>
      </c>
      <c r="B222" s="35">
        <v>1</v>
      </c>
    </row>
    <row r="223" spans="1:2" x14ac:dyDescent="0.2">
      <c r="A223" s="33" t="s">
        <v>826</v>
      </c>
      <c r="B223" s="33">
        <v>3</v>
      </c>
    </row>
    <row r="224" spans="1:2" x14ac:dyDescent="0.2">
      <c r="A224" s="33" t="s">
        <v>827</v>
      </c>
      <c r="B224" s="33">
        <v>1</v>
      </c>
    </row>
    <row r="225" spans="1:6" x14ac:dyDescent="0.2">
      <c r="A225" s="33" t="s">
        <v>828</v>
      </c>
      <c r="B225" s="33">
        <v>4</v>
      </c>
    </row>
    <row r="226" spans="1:6" x14ac:dyDescent="0.2">
      <c r="A226" s="33" t="s">
        <v>829</v>
      </c>
      <c r="B226" s="33">
        <v>1</v>
      </c>
    </row>
    <row r="227" spans="1:6" x14ac:dyDescent="0.2">
      <c r="A227" s="33" t="s">
        <v>830</v>
      </c>
      <c r="B227" s="35" t="s">
        <v>736</v>
      </c>
      <c r="F227" s="34"/>
    </row>
    <row r="228" spans="1:6" x14ac:dyDescent="0.2">
      <c r="A228" s="33" t="s">
        <v>831</v>
      </c>
      <c r="B228" s="35" t="s">
        <v>737</v>
      </c>
    </row>
    <row r="229" spans="1:6" x14ac:dyDescent="0.2">
      <c r="A229" s="33" t="s">
        <v>832</v>
      </c>
      <c r="B229" s="33" t="s">
        <v>738</v>
      </c>
    </row>
    <row r="230" spans="1:6" x14ac:dyDescent="0.2">
      <c r="A230" s="33" t="s">
        <v>833</v>
      </c>
      <c r="B230" s="33">
        <v>100</v>
      </c>
    </row>
    <row r="231" spans="1:6" x14ac:dyDescent="0.2">
      <c r="A231" s="33" t="s">
        <v>834</v>
      </c>
      <c r="B231" s="35">
        <v>2</v>
      </c>
    </row>
    <row r="232" spans="1:6" x14ac:dyDescent="0.2">
      <c r="A232" s="33" t="s">
        <v>835</v>
      </c>
      <c r="B232" s="35">
        <v>0.3</v>
      </c>
    </row>
    <row r="233" spans="1:6" x14ac:dyDescent="0.2">
      <c r="A233" s="33" t="s">
        <v>836</v>
      </c>
      <c r="B233" s="33" t="b">
        <v>1</v>
      </c>
    </row>
    <row r="234" spans="1:6" x14ac:dyDescent="0.2">
      <c r="A234" s="33" t="s">
        <v>837</v>
      </c>
      <c r="B234" s="33" t="b">
        <v>1</v>
      </c>
    </row>
    <row r="235" spans="1:6" x14ac:dyDescent="0.2">
      <c r="A235" s="33" t="s">
        <v>838</v>
      </c>
      <c r="B235" s="35" t="b">
        <v>0</v>
      </c>
    </row>
    <row r="236" spans="1:6" x14ac:dyDescent="0.2">
      <c r="A236" s="33" t="s">
        <v>839</v>
      </c>
      <c r="B236" s="35">
        <v>15</v>
      </c>
    </row>
    <row r="237" spans="1:6" x14ac:dyDescent="0.2">
      <c r="A237" s="33" t="s">
        <v>840</v>
      </c>
      <c r="B237" s="35">
        <v>15</v>
      </c>
    </row>
    <row r="238" spans="1:6" x14ac:dyDescent="0.2">
      <c r="A238" s="33" t="s">
        <v>841</v>
      </c>
      <c r="B238" s="35" t="b">
        <v>0</v>
      </c>
    </row>
    <row r="239" spans="1:6" x14ac:dyDescent="0.2">
      <c r="A239" s="33" t="s">
        <v>842</v>
      </c>
      <c r="B239" s="35" t="s">
        <v>698</v>
      </c>
    </row>
    <row r="240" spans="1:6" x14ac:dyDescent="0.2">
      <c r="A240" s="33" t="s">
        <v>843</v>
      </c>
      <c r="B240" s="35">
        <v>0.66</v>
      </c>
    </row>
    <row r="241" spans="1:6" x14ac:dyDescent="0.2">
      <c r="A241" s="33" t="s">
        <v>844</v>
      </c>
      <c r="B241" s="35">
        <v>0.47</v>
      </c>
      <c r="F241" s="35"/>
    </row>
    <row r="242" spans="1:6" x14ac:dyDescent="0.2">
      <c r="A242" s="33" t="s">
        <v>845</v>
      </c>
      <c r="B242" s="35">
        <v>4</v>
      </c>
    </row>
    <row r="243" spans="1:6" x14ac:dyDescent="0.2">
      <c r="A243" s="33" t="s">
        <v>846</v>
      </c>
      <c r="B243" s="35">
        <v>0.1</v>
      </c>
      <c r="F243" s="35"/>
    </row>
    <row r="244" spans="1:6" x14ac:dyDescent="0.2">
      <c r="A244" s="33" t="s">
        <v>847</v>
      </c>
      <c r="B244" s="35">
        <v>0.1</v>
      </c>
    </row>
    <row r="245" spans="1:6" x14ac:dyDescent="0.2">
      <c r="A245" s="33" t="s">
        <v>848</v>
      </c>
      <c r="B245" s="35">
        <v>6</v>
      </c>
      <c r="F245" s="35"/>
    </row>
    <row r="246" spans="1:6" x14ac:dyDescent="0.2">
      <c r="A246" s="33" t="s">
        <v>849</v>
      </c>
      <c r="B246" s="35">
        <v>1.3</v>
      </c>
    </row>
    <row r="247" spans="1:6" x14ac:dyDescent="0.2">
      <c r="A247" s="33" t="s">
        <v>850</v>
      </c>
      <c r="B247" s="33">
        <v>1E-3</v>
      </c>
      <c r="F247" s="35"/>
    </row>
    <row r="248" spans="1:6" x14ac:dyDescent="0.2">
      <c r="A248" s="33" t="s">
        <v>851</v>
      </c>
      <c r="B248" s="35">
        <v>4.58E-2</v>
      </c>
    </row>
    <row r="249" spans="1:6" x14ac:dyDescent="0.2">
      <c r="A249" s="33" t="s">
        <v>852</v>
      </c>
      <c r="B249" s="35">
        <v>2</v>
      </c>
    </row>
    <row r="250" spans="1:6" x14ac:dyDescent="0.2">
      <c r="A250" s="33" t="s">
        <v>853</v>
      </c>
      <c r="B250" s="35" t="b">
        <v>1</v>
      </c>
    </row>
    <row r="251" spans="1:6" x14ac:dyDescent="0.2">
      <c r="A251" s="33" t="s">
        <v>854</v>
      </c>
      <c r="B251" s="35">
        <v>1.3</v>
      </c>
    </row>
    <row r="252" spans="1:6" x14ac:dyDescent="0.2">
      <c r="A252" s="33" t="s">
        <v>855</v>
      </c>
      <c r="B252" s="35">
        <v>3813</v>
      </c>
      <c r="F252" s="35"/>
    </row>
    <row r="253" spans="1:6" x14ac:dyDescent="0.2">
      <c r="A253" s="33" t="s">
        <v>856</v>
      </c>
      <c r="B253" s="35">
        <v>1</v>
      </c>
      <c r="F253" s="35"/>
    </row>
    <row r="254" spans="1:6" x14ac:dyDescent="0.2">
      <c r="A254" s="33" t="s">
        <v>857</v>
      </c>
      <c r="B254" s="35">
        <v>3813</v>
      </c>
    </row>
    <row r="255" spans="1:6" x14ac:dyDescent="0.2">
      <c r="A255" s="33" t="s">
        <v>858</v>
      </c>
      <c r="B255" s="35" t="s">
        <v>751</v>
      </c>
    </row>
    <row r="256" spans="1:6" x14ac:dyDescent="0.2">
      <c r="A256" s="33" t="s">
        <v>859</v>
      </c>
      <c r="B256" s="35">
        <v>1</v>
      </c>
      <c r="F256" s="35"/>
    </row>
    <row r="257" spans="1:6" x14ac:dyDescent="0.2">
      <c r="A257" s="33" t="s">
        <v>860</v>
      </c>
      <c r="B257" s="35" t="b">
        <v>0</v>
      </c>
      <c r="F257" s="35"/>
    </row>
    <row r="258" spans="1:6" x14ac:dyDescent="0.2">
      <c r="A258" s="33" t="s">
        <v>861</v>
      </c>
      <c r="B258" s="35" t="b">
        <v>1</v>
      </c>
    </row>
    <row r="259" spans="1:6" x14ac:dyDescent="0.2">
      <c r="A259" s="33" t="s">
        <v>862</v>
      </c>
      <c r="B259" s="35">
        <v>0</v>
      </c>
    </row>
    <row r="260" spans="1:6" x14ac:dyDescent="0.2">
      <c r="A260" s="33" t="s">
        <v>863</v>
      </c>
      <c r="B260" s="35" t="b">
        <v>1</v>
      </c>
      <c r="F260" s="35"/>
    </row>
    <row r="261" spans="1:6" x14ac:dyDescent="0.2">
      <c r="A261" s="33" t="s">
        <v>864</v>
      </c>
      <c r="B261" s="35" t="b">
        <v>1</v>
      </c>
      <c r="F261" s="35"/>
    </row>
    <row r="262" spans="1:6" x14ac:dyDescent="0.2">
      <c r="A262" s="33" t="s">
        <v>865</v>
      </c>
      <c r="B262" s="35" t="b">
        <v>1</v>
      </c>
      <c r="F262" s="35"/>
    </row>
    <row r="263" spans="1:6" x14ac:dyDescent="0.2">
      <c r="A263" s="33" t="s">
        <v>866</v>
      </c>
      <c r="B263" s="35" t="b">
        <v>1</v>
      </c>
      <c r="F263" s="35"/>
    </row>
    <row r="264" spans="1:6" x14ac:dyDescent="0.2">
      <c r="A264" s="33" t="s">
        <v>867</v>
      </c>
      <c r="B264" s="35">
        <v>-1</v>
      </c>
    </row>
    <row r="265" spans="1:6" x14ac:dyDescent="0.2">
      <c r="A265" s="33" t="s">
        <v>868</v>
      </c>
      <c r="B265" s="35">
        <v>9</v>
      </c>
    </row>
    <row r="266" spans="1:6" x14ac:dyDescent="0.2">
      <c r="A266" s="33" t="s">
        <v>869</v>
      </c>
      <c r="B266" s="35" t="b">
        <v>0</v>
      </c>
      <c r="F266" s="35"/>
    </row>
    <row r="267" spans="1:6" x14ac:dyDescent="0.2">
      <c r="A267" s="33" t="s">
        <v>870</v>
      </c>
      <c r="B267" s="35" t="b">
        <v>1</v>
      </c>
      <c r="E267" s="34"/>
      <c r="F267" s="35"/>
    </row>
    <row r="268" spans="1:6" x14ac:dyDescent="0.2">
      <c r="A268" s="33" t="s">
        <v>871</v>
      </c>
      <c r="B268" s="35" t="s">
        <v>753</v>
      </c>
    </row>
    <row r="269" spans="1:6" x14ac:dyDescent="0.2">
      <c r="A269" s="33" t="s">
        <v>872</v>
      </c>
      <c r="B269" s="35" t="s">
        <v>754</v>
      </c>
    </row>
    <row r="270" spans="1:6" x14ac:dyDescent="0.2">
      <c r="A270" s="33" t="s">
        <v>873</v>
      </c>
      <c r="B270" s="35" t="s">
        <v>755</v>
      </c>
    </row>
    <row r="271" spans="1:6" x14ac:dyDescent="0.2">
      <c r="A271" s="33" t="s">
        <v>874</v>
      </c>
      <c r="B271" s="35" t="s">
        <v>756</v>
      </c>
    </row>
    <row r="272" spans="1:6" x14ac:dyDescent="0.2">
      <c r="A272" s="33" t="s">
        <v>875</v>
      </c>
      <c r="B272" s="35" t="s">
        <v>757</v>
      </c>
    </row>
    <row r="273" spans="1:5" x14ac:dyDescent="0.2">
      <c r="A273" s="33" t="s">
        <v>876</v>
      </c>
      <c r="B273" s="35" t="s">
        <v>758</v>
      </c>
    </row>
    <row r="274" spans="1:5" x14ac:dyDescent="0.2">
      <c r="A274" s="33" t="s">
        <v>877</v>
      </c>
      <c r="B274" s="34" t="s">
        <v>759</v>
      </c>
    </row>
    <row r="275" spans="1:5" x14ac:dyDescent="0.2">
      <c r="A275" s="33" t="s">
        <v>878</v>
      </c>
      <c r="B275" s="35" t="s">
        <v>760</v>
      </c>
    </row>
    <row r="276" spans="1:5" x14ac:dyDescent="0.2">
      <c r="A276" s="33" t="s">
        <v>879</v>
      </c>
      <c r="B276" s="34" t="s">
        <v>689</v>
      </c>
    </row>
    <row r="277" spans="1:5" x14ac:dyDescent="0.2">
      <c r="A277" s="33" t="s">
        <v>880</v>
      </c>
      <c r="B277" s="35">
        <v>6.3815091518520806E+17</v>
      </c>
    </row>
    <row r="278" spans="1:5" x14ac:dyDescent="0.2">
      <c r="A278" s="33" t="s">
        <v>881</v>
      </c>
      <c r="B278" s="34">
        <v>45007.596273148149</v>
      </c>
    </row>
    <row r="279" spans="1:5" x14ac:dyDescent="0.2">
      <c r="A279" s="33" t="s">
        <v>882</v>
      </c>
      <c r="B279" s="35">
        <v>4.58E-2</v>
      </c>
    </row>
    <row r="280" spans="1:5" x14ac:dyDescent="0.2">
      <c r="A280" s="33" t="s">
        <v>883</v>
      </c>
      <c r="B280" s="35" t="b">
        <v>1</v>
      </c>
    </row>
    <row r="281" spans="1:5" x14ac:dyDescent="0.2">
      <c r="A281" s="33" t="s">
        <v>884</v>
      </c>
      <c r="B281" s="33">
        <v>48937</v>
      </c>
      <c r="E281" s="35"/>
    </row>
    <row r="282" spans="1:5" x14ac:dyDescent="0.2">
      <c r="A282" s="33" t="s">
        <v>885</v>
      </c>
      <c r="B282" s="33">
        <v>69944</v>
      </c>
    </row>
    <row r="283" spans="1:5" x14ac:dyDescent="0.2">
      <c r="A283" s="33" t="s">
        <v>886</v>
      </c>
      <c r="B283" s="35" t="s">
        <v>694</v>
      </c>
      <c r="E283" s="35"/>
    </row>
    <row r="284" spans="1:5" x14ac:dyDescent="0.2">
      <c r="A284" s="33" t="s">
        <v>887</v>
      </c>
      <c r="B284" s="35" t="s">
        <v>888</v>
      </c>
    </row>
    <row r="285" spans="1:5" x14ac:dyDescent="0.2">
      <c r="A285" s="33" t="s">
        <v>889</v>
      </c>
      <c r="B285" s="33" t="b">
        <v>0</v>
      </c>
      <c r="E285" s="35"/>
    </row>
    <row r="286" spans="1:5" x14ac:dyDescent="0.2">
      <c r="A286" s="33" t="s">
        <v>890</v>
      </c>
      <c r="B286" s="35" t="b">
        <v>1</v>
      </c>
    </row>
    <row r="287" spans="1:5" x14ac:dyDescent="0.2">
      <c r="A287" s="33" t="s">
        <v>891</v>
      </c>
      <c r="B287" s="33" t="b">
        <v>1</v>
      </c>
      <c r="E287" s="35"/>
    </row>
    <row r="288" spans="1:5" x14ac:dyDescent="0.2">
      <c r="A288" s="33" t="s">
        <v>892</v>
      </c>
      <c r="B288" s="35">
        <v>35</v>
      </c>
    </row>
    <row r="289" spans="1:5" x14ac:dyDescent="0.2">
      <c r="A289" s="33" t="s">
        <v>893</v>
      </c>
      <c r="B289" s="33">
        <v>15</v>
      </c>
    </row>
    <row r="290" spans="1:5" x14ac:dyDescent="0.2">
      <c r="A290" s="33" t="s">
        <v>894</v>
      </c>
      <c r="B290" s="35" t="b">
        <v>0</v>
      </c>
    </row>
    <row r="291" spans="1:5" x14ac:dyDescent="0.2">
      <c r="A291" s="33" t="s">
        <v>895</v>
      </c>
      <c r="B291" s="33" t="s">
        <v>697</v>
      </c>
    </row>
    <row r="292" spans="1:5" x14ac:dyDescent="0.2">
      <c r="A292" s="33" t="s">
        <v>896</v>
      </c>
      <c r="B292" s="35">
        <v>0.05</v>
      </c>
      <c r="E292" s="35"/>
    </row>
    <row r="293" spans="1:5" x14ac:dyDescent="0.2">
      <c r="A293" s="33" t="s">
        <v>897</v>
      </c>
      <c r="B293" s="35" t="s">
        <v>697</v>
      </c>
      <c r="E293" s="35"/>
    </row>
    <row r="294" spans="1:5" x14ac:dyDescent="0.2">
      <c r="A294" s="33" t="s">
        <v>898</v>
      </c>
      <c r="B294" s="35">
        <v>0.1</v>
      </c>
    </row>
    <row r="295" spans="1:5" x14ac:dyDescent="0.2">
      <c r="A295" s="33" t="s">
        <v>899</v>
      </c>
      <c r="B295" s="35" t="s">
        <v>697</v>
      </c>
    </row>
    <row r="296" spans="1:5" x14ac:dyDescent="0.2">
      <c r="A296" s="33" t="s">
        <v>900</v>
      </c>
      <c r="B296" s="35">
        <v>1.1000000000000001E-3</v>
      </c>
      <c r="E296" s="35"/>
    </row>
    <row r="297" spans="1:5" x14ac:dyDescent="0.2">
      <c r="A297" s="33" t="s">
        <v>901</v>
      </c>
      <c r="B297" s="35" t="s">
        <v>697</v>
      </c>
      <c r="E297" s="35"/>
    </row>
    <row r="298" spans="1:5" x14ac:dyDescent="0.2">
      <c r="A298" s="33" t="s">
        <v>902</v>
      </c>
      <c r="B298" s="35">
        <v>0.01</v>
      </c>
    </row>
    <row r="299" spans="1:5" x14ac:dyDescent="0.2">
      <c r="A299" s="33" t="s">
        <v>903</v>
      </c>
      <c r="B299" s="35" t="s">
        <v>698</v>
      </c>
    </row>
    <row r="300" spans="1:5" x14ac:dyDescent="0.2">
      <c r="A300" s="33" t="s">
        <v>904</v>
      </c>
      <c r="B300" s="35" t="b">
        <v>1</v>
      </c>
      <c r="E300" s="35"/>
    </row>
    <row r="301" spans="1:5" x14ac:dyDescent="0.2">
      <c r="A301" s="33" t="s">
        <v>905</v>
      </c>
      <c r="B301" s="35" t="b">
        <v>0</v>
      </c>
      <c r="E301" s="35"/>
    </row>
    <row r="302" spans="1:5" x14ac:dyDescent="0.2">
      <c r="A302" s="33" t="s">
        <v>906</v>
      </c>
      <c r="B302" s="35" t="b">
        <v>1</v>
      </c>
      <c r="E302" s="35"/>
    </row>
    <row r="303" spans="1:5" x14ac:dyDescent="0.2">
      <c r="A303" s="33" t="s">
        <v>907</v>
      </c>
      <c r="B303" s="35">
        <v>2.75</v>
      </c>
      <c r="E303" s="35"/>
    </row>
    <row r="304" spans="1:5" x14ac:dyDescent="0.2">
      <c r="A304" s="33" t="s">
        <v>908</v>
      </c>
      <c r="B304" s="35">
        <v>7</v>
      </c>
    </row>
    <row r="305" spans="1:5" x14ac:dyDescent="0.2">
      <c r="A305" s="33" t="s">
        <v>909</v>
      </c>
      <c r="B305" s="35" t="b">
        <v>1</v>
      </c>
    </row>
    <row r="306" spans="1:5" x14ac:dyDescent="0.2">
      <c r="A306" s="33" t="s">
        <v>910</v>
      </c>
      <c r="B306" s="35" t="s">
        <v>697</v>
      </c>
      <c r="E306" s="35"/>
    </row>
    <row r="307" spans="1:5" x14ac:dyDescent="0.2">
      <c r="A307" s="33" t="s">
        <v>911</v>
      </c>
      <c r="B307" s="35">
        <v>6.6666669999999997E-2</v>
      </c>
      <c r="E307" s="35"/>
    </row>
    <row r="308" spans="1:5" x14ac:dyDescent="0.2">
      <c r="A308" s="33" t="s">
        <v>912</v>
      </c>
      <c r="B308" s="35">
        <v>3</v>
      </c>
      <c r="E308" s="35"/>
    </row>
    <row r="309" spans="1:5" x14ac:dyDescent="0.2">
      <c r="A309" s="33" t="s">
        <v>913</v>
      </c>
      <c r="B309" s="35">
        <v>200</v>
      </c>
      <c r="E309" s="35"/>
    </row>
    <row r="310" spans="1:5" x14ac:dyDescent="0.2">
      <c r="A310" s="33" t="s">
        <v>914</v>
      </c>
      <c r="B310" s="35">
        <v>10</v>
      </c>
      <c r="E310" s="35"/>
    </row>
    <row r="311" spans="1:5" x14ac:dyDescent="0.2">
      <c r="A311" s="33" t="s">
        <v>915</v>
      </c>
      <c r="B311" s="35">
        <v>0.25</v>
      </c>
      <c r="E311" s="35"/>
    </row>
    <row r="312" spans="1:5" x14ac:dyDescent="0.2">
      <c r="A312" s="33" t="s">
        <v>916</v>
      </c>
      <c r="B312" s="35">
        <v>0.33</v>
      </c>
    </row>
    <row r="313" spans="1:5" x14ac:dyDescent="0.2">
      <c r="A313" s="33" t="s">
        <v>917</v>
      </c>
      <c r="B313" s="35">
        <v>1</v>
      </c>
    </row>
    <row r="314" spans="1:5" x14ac:dyDescent="0.2">
      <c r="A314" s="33" t="s">
        <v>918</v>
      </c>
      <c r="B314" s="35">
        <v>1</v>
      </c>
    </row>
    <row r="315" spans="1:5" x14ac:dyDescent="0.2">
      <c r="A315" s="33" t="s">
        <v>919</v>
      </c>
      <c r="B315" s="35">
        <v>15</v>
      </c>
    </row>
    <row r="316" spans="1:5" x14ac:dyDescent="0.2">
      <c r="A316" s="33" t="s">
        <v>920</v>
      </c>
      <c r="B316" s="35">
        <v>99</v>
      </c>
    </row>
    <row r="317" spans="1:5" x14ac:dyDescent="0.2">
      <c r="A317" s="33" t="s">
        <v>921</v>
      </c>
      <c r="B317" s="35">
        <v>6.6666669999999997E-2</v>
      </c>
    </row>
    <row r="318" spans="1:5" x14ac:dyDescent="0.2">
      <c r="A318" s="33" t="s">
        <v>922</v>
      </c>
      <c r="B318" s="35">
        <v>0.1</v>
      </c>
      <c r="E318" s="35"/>
    </row>
    <row r="319" spans="1:5" x14ac:dyDescent="0.2">
      <c r="A319" s="33" t="s">
        <v>923</v>
      </c>
      <c r="B319" s="35">
        <v>-7.8723439999999998E-9</v>
      </c>
      <c r="E319" s="35"/>
    </row>
    <row r="320" spans="1:5" x14ac:dyDescent="0.2">
      <c r="A320" s="33" t="s">
        <v>924</v>
      </c>
      <c r="B320" s="35">
        <v>1.2879229999999999E-4</v>
      </c>
      <c r="E320" s="35"/>
    </row>
    <row r="321" spans="1:6" x14ac:dyDescent="0.2">
      <c r="A321" s="33" t="s">
        <v>925</v>
      </c>
      <c r="B321" s="35">
        <v>-4.5758399999999997E-6</v>
      </c>
      <c r="E321" s="35"/>
    </row>
    <row r="322" spans="1:6" x14ac:dyDescent="0.2">
      <c r="A322" s="33" t="s">
        <v>926</v>
      </c>
      <c r="B322" s="35">
        <v>0</v>
      </c>
      <c r="F322" s="34"/>
    </row>
    <row r="323" spans="1:6" x14ac:dyDescent="0.2">
      <c r="A323" s="33" t="s">
        <v>927</v>
      </c>
      <c r="B323" s="35">
        <v>2</v>
      </c>
    </row>
    <row r="324" spans="1:6" x14ac:dyDescent="0.2">
      <c r="A324" s="33" t="s">
        <v>928</v>
      </c>
      <c r="B324" s="35">
        <v>2</v>
      </c>
    </row>
    <row r="325" spans="1:6" x14ac:dyDescent="0.2">
      <c r="A325" s="33" t="s">
        <v>929</v>
      </c>
      <c r="B325" s="35">
        <v>1</v>
      </c>
    </row>
    <row r="326" spans="1:6" x14ac:dyDescent="0.2">
      <c r="A326" s="33" t="s">
        <v>930</v>
      </c>
      <c r="B326" s="35">
        <v>1</v>
      </c>
    </row>
    <row r="327" spans="1:6" x14ac:dyDescent="0.2">
      <c r="A327" s="33" t="s">
        <v>931</v>
      </c>
      <c r="B327" s="35" t="b">
        <v>1</v>
      </c>
    </row>
    <row r="328" spans="1:6" x14ac:dyDescent="0.2">
      <c r="A328" s="33" t="s">
        <v>932</v>
      </c>
      <c r="B328" s="35">
        <v>-3.0492880000000002E-8</v>
      </c>
    </row>
    <row r="329" spans="1:6" x14ac:dyDescent="0.2">
      <c r="A329" s="33" t="s">
        <v>933</v>
      </c>
      <c r="B329" s="35">
        <v>7.5468240000000001E-6</v>
      </c>
    </row>
    <row r="330" spans="1:6" x14ac:dyDescent="0.2">
      <c r="A330" s="33" t="s">
        <v>934</v>
      </c>
      <c r="B330" s="35">
        <v>-3.7663580000000002E-6</v>
      </c>
    </row>
    <row r="331" spans="1:6" x14ac:dyDescent="0.2">
      <c r="A331" s="33" t="s">
        <v>935</v>
      </c>
      <c r="B331" s="35">
        <v>0</v>
      </c>
    </row>
    <row r="332" spans="1:6" x14ac:dyDescent="0.2">
      <c r="A332" s="33" t="s">
        <v>936</v>
      </c>
      <c r="B332" s="35">
        <v>2</v>
      </c>
    </row>
    <row r="333" spans="1:6" x14ac:dyDescent="0.2">
      <c r="A333" s="33" t="s">
        <v>937</v>
      </c>
      <c r="B333" s="34">
        <v>2</v>
      </c>
    </row>
    <row r="334" spans="1:6" x14ac:dyDescent="0.2">
      <c r="A334" s="33" t="s">
        <v>938</v>
      </c>
      <c r="B334" s="35">
        <v>1</v>
      </c>
    </row>
    <row r="335" spans="1:6" x14ac:dyDescent="0.2">
      <c r="A335" s="33" t="s">
        <v>939</v>
      </c>
      <c r="B335" s="33">
        <v>1</v>
      </c>
    </row>
    <row r="336" spans="1:6" x14ac:dyDescent="0.2">
      <c r="A336" s="33" t="s">
        <v>940</v>
      </c>
      <c r="B336" s="35" t="b">
        <v>1</v>
      </c>
      <c r="F336" s="35"/>
    </row>
    <row r="337" spans="1:6" x14ac:dyDescent="0.2">
      <c r="A337" s="33" t="s">
        <v>941</v>
      </c>
      <c r="B337" s="33">
        <v>5</v>
      </c>
    </row>
    <row r="338" spans="1:6" x14ac:dyDescent="0.2">
      <c r="A338" s="33" t="s">
        <v>942</v>
      </c>
      <c r="B338" s="35">
        <v>1</v>
      </c>
      <c r="F338" s="35"/>
    </row>
    <row r="339" spans="1:6" x14ac:dyDescent="0.2">
      <c r="A339" s="33" t="s">
        <v>943</v>
      </c>
      <c r="B339" s="33">
        <v>10</v>
      </c>
    </row>
    <row r="340" spans="1:6" x14ac:dyDescent="0.2">
      <c r="A340" s="33" t="s">
        <v>944</v>
      </c>
      <c r="B340" s="33">
        <v>3</v>
      </c>
      <c r="F340" s="35"/>
    </row>
    <row r="341" spans="1:6" x14ac:dyDescent="0.2">
      <c r="A341" s="33" t="s">
        <v>945</v>
      </c>
      <c r="B341" s="33">
        <v>2</v>
      </c>
    </row>
    <row r="342" spans="1:6" x14ac:dyDescent="0.2">
      <c r="A342" s="33" t="s">
        <v>946</v>
      </c>
      <c r="B342" s="33">
        <v>1</v>
      </c>
      <c r="F342" s="35"/>
    </row>
    <row r="343" spans="1:6" x14ac:dyDescent="0.2">
      <c r="A343" s="33" t="s">
        <v>947</v>
      </c>
      <c r="B343" s="35">
        <v>3</v>
      </c>
    </row>
    <row r="344" spans="1:6" x14ac:dyDescent="0.2">
      <c r="A344" s="33" t="s">
        <v>948</v>
      </c>
      <c r="B344" s="35">
        <v>1</v>
      </c>
    </row>
    <row r="345" spans="1:6" x14ac:dyDescent="0.2">
      <c r="A345" s="33" t="s">
        <v>949</v>
      </c>
      <c r="B345" s="33">
        <v>4</v>
      </c>
    </row>
    <row r="346" spans="1:6" x14ac:dyDescent="0.2">
      <c r="A346" s="33" t="s">
        <v>950</v>
      </c>
      <c r="B346" s="35">
        <v>1</v>
      </c>
    </row>
    <row r="347" spans="1:6" x14ac:dyDescent="0.2">
      <c r="A347" s="33" t="s">
        <v>951</v>
      </c>
      <c r="B347" s="35" t="s">
        <v>736</v>
      </c>
      <c r="F347" s="35"/>
    </row>
    <row r="348" spans="1:6" x14ac:dyDescent="0.2">
      <c r="A348" s="33" t="s">
        <v>952</v>
      </c>
      <c r="B348" s="35" t="s">
        <v>737</v>
      </c>
      <c r="F348" s="35"/>
    </row>
    <row r="349" spans="1:6" x14ac:dyDescent="0.2">
      <c r="A349" s="33" t="s">
        <v>953</v>
      </c>
      <c r="B349" s="35" t="s">
        <v>738</v>
      </c>
    </row>
    <row r="350" spans="1:6" x14ac:dyDescent="0.2">
      <c r="A350" s="33" t="s">
        <v>954</v>
      </c>
      <c r="B350" s="33">
        <v>100</v>
      </c>
    </row>
    <row r="351" spans="1:6" x14ac:dyDescent="0.2">
      <c r="A351" s="33" t="s">
        <v>955</v>
      </c>
      <c r="B351" s="35">
        <v>2</v>
      </c>
      <c r="F351" s="35"/>
    </row>
    <row r="352" spans="1:6" x14ac:dyDescent="0.2">
      <c r="A352" s="33" t="s">
        <v>956</v>
      </c>
      <c r="B352" s="35">
        <v>0.3</v>
      </c>
      <c r="F352" s="35"/>
    </row>
    <row r="353" spans="1:6" x14ac:dyDescent="0.2">
      <c r="A353" s="33" t="s">
        <v>957</v>
      </c>
      <c r="B353" s="35" t="b">
        <v>1</v>
      </c>
    </row>
    <row r="354" spans="1:6" x14ac:dyDescent="0.2">
      <c r="A354" s="33" t="s">
        <v>958</v>
      </c>
      <c r="B354" s="35" t="b">
        <v>1</v>
      </c>
    </row>
    <row r="355" spans="1:6" x14ac:dyDescent="0.2">
      <c r="A355" s="33" t="s">
        <v>959</v>
      </c>
      <c r="B355" s="33" t="b">
        <v>0</v>
      </c>
      <c r="F355" s="35"/>
    </row>
    <row r="356" spans="1:6" x14ac:dyDescent="0.2">
      <c r="A356" s="33" t="s">
        <v>960</v>
      </c>
      <c r="B356" s="33">
        <v>15</v>
      </c>
      <c r="F356" s="35"/>
    </row>
    <row r="357" spans="1:6" x14ac:dyDescent="0.2">
      <c r="A357" s="33" t="s">
        <v>961</v>
      </c>
      <c r="B357" s="35">
        <v>15</v>
      </c>
      <c r="F357" s="35"/>
    </row>
    <row r="358" spans="1:6" x14ac:dyDescent="0.2">
      <c r="A358" s="33" t="s">
        <v>962</v>
      </c>
      <c r="B358" s="35" t="b">
        <v>0</v>
      </c>
      <c r="F358" s="35"/>
    </row>
    <row r="359" spans="1:6" x14ac:dyDescent="0.2">
      <c r="A359" s="33" t="s">
        <v>963</v>
      </c>
      <c r="B359" s="35" t="s">
        <v>698</v>
      </c>
    </row>
    <row r="360" spans="1:6" x14ac:dyDescent="0.2">
      <c r="A360" s="33" t="s">
        <v>964</v>
      </c>
      <c r="B360" s="33">
        <v>0.66</v>
      </c>
    </row>
    <row r="361" spans="1:6" x14ac:dyDescent="0.2">
      <c r="A361" s="33" t="s">
        <v>965</v>
      </c>
      <c r="B361" s="35">
        <v>0.47</v>
      </c>
      <c r="F361" s="35"/>
    </row>
    <row r="362" spans="1:6" x14ac:dyDescent="0.2">
      <c r="A362" s="33" t="s">
        <v>966</v>
      </c>
      <c r="B362" s="35">
        <v>4</v>
      </c>
      <c r="F362" s="35"/>
    </row>
    <row r="363" spans="1:6" x14ac:dyDescent="0.2">
      <c r="A363" s="33" t="s">
        <v>967</v>
      </c>
      <c r="B363" s="35">
        <v>0.1</v>
      </c>
    </row>
    <row r="364" spans="1:6" x14ac:dyDescent="0.2">
      <c r="A364" s="33" t="s">
        <v>968</v>
      </c>
      <c r="B364" s="33">
        <v>0.1</v>
      </c>
    </row>
    <row r="365" spans="1:6" x14ac:dyDescent="0.2">
      <c r="A365" s="36" t="s">
        <v>969</v>
      </c>
      <c r="B365" s="35">
        <v>6</v>
      </c>
    </row>
    <row r="366" spans="1:6" x14ac:dyDescent="0.2">
      <c r="A366" s="33" t="s">
        <v>970</v>
      </c>
      <c r="B366" s="34">
        <v>1.3</v>
      </c>
    </row>
    <row r="367" spans="1:6" x14ac:dyDescent="0.2">
      <c r="A367" s="33" t="s">
        <v>971</v>
      </c>
      <c r="B367" s="35">
        <v>1E-3</v>
      </c>
    </row>
    <row r="368" spans="1:6" x14ac:dyDescent="0.2">
      <c r="A368" s="33" t="s">
        <v>972</v>
      </c>
      <c r="B368" s="35">
        <v>4.58E-2</v>
      </c>
    </row>
    <row r="369" spans="1:5" x14ac:dyDescent="0.2">
      <c r="A369" s="33" t="s">
        <v>973</v>
      </c>
      <c r="B369" s="35">
        <v>2</v>
      </c>
    </row>
    <row r="370" spans="1:5" x14ac:dyDescent="0.2">
      <c r="A370" s="33" t="s">
        <v>974</v>
      </c>
      <c r="B370" s="33" t="b">
        <v>1</v>
      </c>
    </row>
    <row r="371" spans="1:5" x14ac:dyDescent="0.2">
      <c r="A371" s="33" t="s">
        <v>975</v>
      </c>
      <c r="B371" s="33">
        <v>1.3</v>
      </c>
    </row>
    <row r="372" spans="1:5" x14ac:dyDescent="0.2">
      <c r="A372" s="33" t="s">
        <v>976</v>
      </c>
      <c r="B372" s="35">
        <v>2585</v>
      </c>
    </row>
    <row r="373" spans="1:5" x14ac:dyDescent="0.2">
      <c r="A373" s="33" t="s">
        <v>977</v>
      </c>
      <c r="B373" s="35">
        <v>2</v>
      </c>
    </row>
    <row r="374" spans="1:5" x14ac:dyDescent="0.2">
      <c r="A374" s="33" t="s">
        <v>978</v>
      </c>
      <c r="B374" s="33">
        <v>2585</v>
      </c>
    </row>
    <row r="375" spans="1:5" x14ac:dyDescent="0.2">
      <c r="A375" s="33" t="s">
        <v>979</v>
      </c>
      <c r="B375" s="33" t="s">
        <v>980</v>
      </c>
    </row>
    <row r="376" spans="1:5" x14ac:dyDescent="0.2">
      <c r="A376" s="33" t="s">
        <v>981</v>
      </c>
      <c r="B376" s="35">
        <v>2</v>
      </c>
    </row>
    <row r="377" spans="1:5" x14ac:dyDescent="0.2">
      <c r="A377" s="33" t="s">
        <v>982</v>
      </c>
      <c r="B377" s="35" t="b">
        <v>0</v>
      </c>
    </row>
    <row r="378" spans="1:5" x14ac:dyDescent="0.2">
      <c r="A378" s="33" t="s">
        <v>983</v>
      </c>
      <c r="B378" s="33" t="b">
        <v>1</v>
      </c>
    </row>
    <row r="379" spans="1:5" x14ac:dyDescent="0.2">
      <c r="A379" s="33" t="s">
        <v>984</v>
      </c>
      <c r="B379" s="33">
        <v>0</v>
      </c>
    </row>
    <row r="380" spans="1:5" x14ac:dyDescent="0.2">
      <c r="A380" s="33" t="s">
        <v>985</v>
      </c>
      <c r="B380" s="35" t="b">
        <v>1</v>
      </c>
    </row>
    <row r="381" spans="1:5" x14ac:dyDescent="0.2">
      <c r="A381" s="33" t="s">
        <v>986</v>
      </c>
      <c r="B381" s="35" t="b">
        <v>1</v>
      </c>
    </row>
    <row r="382" spans="1:5" x14ac:dyDescent="0.2">
      <c r="A382" s="33" t="s">
        <v>987</v>
      </c>
      <c r="B382" s="35" t="b">
        <v>1</v>
      </c>
      <c r="E382" s="34"/>
    </row>
    <row r="383" spans="1:5" x14ac:dyDescent="0.2">
      <c r="A383" s="33" t="s">
        <v>988</v>
      </c>
      <c r="B383" s="35" t="b">
        <v>1</v>
      </c>
    </row>
    <row r="384" spans="1:5" x14ac:dyDescent="0.2">
      <c r="A384" s="33" t="s">
        <v>989</v>
      </c>
      <c r="B384" s="35">
        <v>-1</v>
      </c>
    </row>
    <row r="385" spans="1:5" x14ac:dyDescent="0.2">
      <c r="A385" s="33" t="s">
        <v>990</v>
      </c>
      <c r="B385" s="33">
        <v>9</v>
      </c>
    </row>
    <row r="386" spans="1:5" x14ac:dyDescent="0.2">
      <c r="A386" s="33" t="s">
        <v>991</v>
      </c>
      <c r="B386" s="35" t="b">
        <v>0</v>
      </c>
    </row>
    <row r="387" spans="1:5" x14ac:dyDescent="0.2">
      <c r="A387" s="33" t="s">
        <v>992</v>
      </c>
      <c r="B387" s="35" t="b">
        <v>1</v>
      </c>
    </row>
    <row r="388" spans="1:5" x14ac:dyDescent="0.2">
      <c r="A388" s="33" t="s">
        <v>993</v>
      </c>
      <c r="B388" s="33" t="s">
        <v>753</v>
      </c>
    </row>
    <row r="389" spans="1:5" x14ac:dyDescent="0.2">
      <c r="A389" s="33" t="s">
        <v>994</v>
      </c>
      <c r="B389" s="34" t="s">
        <v>754</v>
      </c>
    </row>
    <row r="390" spans="1:5" x14ac:dyDescent="0.2">
      <c r="A390" s="33" t="s">
        <v>995</v>
      </c>
      <c r="B390" s="33" t="s">
        <v>755</v>
      </c>
    </row>
    <row r="391" spans="1:5" x14ac:dyDescent="0.2">
      <c r="A391" s="33" t="s">
        <v>996</v>
      </c>
      <c r="B391" s="35" t="s">
        <v>756</v>
      </c>
    </row>
    <row r="392" spans="1:5" x14ac:dyDescent="0.2">
      <c r="A392" s="33" t="s">
        <v>997</v>
      </c>
      <c r="B392" s="35" t="s">
        <v>757</v>
      </c>
    </row>
    <row r="393" spans="1:5" x14ac:dyDescent="0.2">
      <c r="A393" s="33" t="s">
        <v>998</v>
      </c>
      <c r="B393" s="33" t="s">
        <v>758</v>
      </c>
    </row>
    <row r="394" spans="1:5" x14ac:dyDescent="0.2">
      <c r="A394" s="33" t="s">
        <v>999</v>
      </c>
      <c r="B394" s="33" t="s">
        <v>759</v>
      </c>
    </row>
    <row r="395" spans="1:5" x14ac:dyDescent="0.2">
      <c r="A395" s="33" t="s">
        <v>1000</v>
      </c>
      <c r="B395" s="35" t="s">
        <v>760</v>
      </c>
    </row>
    <row r="396" spans="1:5" x14ac:dyDescent="0.2">
      <c r="A396" s="33" t="s">
        <v>1001</v>
      </c>
      <c r="B396" s="35" t="s">
        <v>689</v>
      </c>
      <c r="E396" s="35"/>
    </row>
    <row r="397" spans="1:5" x14ac:dyDescent="0.2">
      <c r="A397" s="33" t="s">
        <v>1002</v>
      </c>
      <c r="B397" s="33">
        <v>6.3815091518520806E+17</v>
      </c>
    </row>
    <row r="398" spans="1:5" x14ac:dyDescent="0.2">
      <c r="A398" s="33" t="s">
        <v>1003</v>
      </c>
      <c r="B398" s="34">
        <v>45007.596273148149</v>
      </c>
      <c r="E398" s="35"/>
    </row>
    <row r="399" spans="1:5" x14ac:dyDescent="0.2">
      <c r="A399" s="33" t="s">
        <v>1004</v>
      </c>
      <c r="B399" s="35">
        <v>4.58E-2</v>
      </c>
    </row>
    <row r="400" spans="1:5" x14ac:dyDescent="0.2">
      <c r="A400" s="33" t="s">
        <v>1005</v>
      </c>
      <c r="B400" s="35" t="b">
        <v>1</v>
      </c>
      <c r="E400" s="35"/>
    </row>
    <row r="401" spans="1:5" x14ac:dyDescent="0.2">
      <c r="A401" s="33" t="s">
        <v>1006</v>
      </c>
      <c r="B401" s="35">
        <v>162281</v>
      </c>
    </row>
    <row r="402" spans="1:5" x14ac:dyDescent="0.2">
      <c r="A402" s="33" t="s">
        <v>1007</v>
      </c>
      <c r="B402" s="35">
        <v>280821</v>
      </c>
      <c r="E402" s="35"/>
    </row>
    <row r="403" spans="1:5" x14ac:dyDescent="0.2">
      <c r="A403" s="33" t="s">
        <v>1008</v>
      </c>
      <c r="B403" s="35" t="s">
        <v>694</v>
      </c>
    </row>
    <row r="404" spans="1:5" x14ac:dyDescent="0.2">
      <c r="A404" s="33" t="s">
        <v>1009</v>
      </c>
      <c r="B404" s="35" t="s">
        <v>1010</v>
      </c>
    </row>
    <row r="405" spans="1:5" x14ac:dyDescent="0.2">
      <c r="A405" s="33" t="s">
        <v>1011</v>
      </c>
      <c r="B405" s="35" t="b">
        <v>0</v>
      </c>
    </row>
    <row r="406" spans="1:5" x14ac:dyDescent="0.2">
      <c r="A406" s="33" t="s">
        <v>1012</v>
      </c>
      <c r="B406" s="35" t="b">
        <v>1</v>
      </c>
    </row>
    <row r="407" spans="1:5" x14ac:dyDescent="0.2">
      <c r="A407" s="33" t="s">
        <v>1013</v>
      </c>
      <c r="B407" s="35" t="b">
        <v>1</v>
      </c>
      <c r="E407" s="35"/>
    </row>
    <row r="408" spans="1:5" x14ac:dyDescent="0.2">
      <c r="A408" s="33" t="s">
        <v>1014</v>
      </c>
      <c r="B408" s="35">
        <v>35</v>
      </c>
      <c r="E408" s="35"/>
    </row>
    <row r="409" spans="1:5" x14ac:dyDescent="0.2">
      <c r="A409" s="33" t="s">
        <v>1015</v>
      </c>
      <c r="B409" s="35">
        <v>15</v>
      </c>
    </row>
    <row r="410" spans="1:5" x14ac:dyDescent="0.2">
      <c r="A410" s="33" t="s">
        <v>1016</v>
      </c>
      <c r="B410" s="35" t="b">
        <v>0</v>
      </c>
    </row>
    <row r="411" spans="1:5" x14ac:dyDescent="0.2">
      <c r="A411" s="33" t="s">
        <v>1017</v>
      </c>
      <c r="B411" s="35" t="s">
        <v>697</v>
      </c>
      <c r="E411" s="35"/>
    </row>
    <row r="412" spans="1:5" x14ac:dyDescent="0.2">
      <c r="A412" s="33" t="s">
        <v>1018</v>
      </c>
      <c r="B412" s="35">
        <v>0.05</v>
      </c>
      <c r="E412" s="35"/>
    </row>
    <row r="413" spans="1:5" x14ac:dyDescent="0.2">
      <c r="A413" s="33" t="s">
        <v>1019</v>
      </c>
      <c r="B413" s="35" t="s">
        <v>697</v>
      </c>
    </row>
    <row r="414" spans="1:5" x14ac:dyDescent="0.2">
      <c r="A414" s="33" t="s">
        <v>1020</v>
      </c>
      <c r="B414" s="35">
        <v>0.1</v>
      </c>
    </row>
    <row r="415" spans="1:5" x14ac:dyDescent="0.2">
      <c r="A415" s="33" t="s">
        <v>1021</v>
      </c>
      <c r="B415" s="35" t="s">
        <v>697</v>
      </c>
      <c r="E415" s="35"/>
    </row>
    <row r="416" spans="1:5" x14ac:dyDescent="0.2">
      <c r="A416" s="33" t="s">
        <v>1022</v>
      </c>
      <c r="B416" s="35">
        <v>1.1000000000000001E-3</v>
      </c>
      <c r="E416" s="35"/>
    </row>
    <row r="417" spans="1:6" x14ac:dyDescent="0.2">
      <c r="A417" s="33" t="s">
        <v>1023</v>
      </c>
      <c r="B417" s="35" t="s">
        <v>697</v>
      </c>
      <c r="E417" s="35"/>
      <c r="F417" s="34"/>
    </row>
    <row r="418" spans="1:6" x14ac:dyDescent="0.2">
      <c r="A418" s="33" t="s">
        <v>1024</v>
      </c>
      <c r="B418" s="35">
        <v>0.01</v>
      </c>
      <c r="E418" s="35"/>
    </row>
    <row r="419" spans="1:6" x14ac:dyDescent="0.2">
      <c r="A419" s="33" t="s">
        <v>1025</v>
      </c>
      <c r="B419" s="35" t="s">
        <v>698</v>
      </c>
    </row>
    <row r="420" spans="1:6" x14ac:dyDescent="0.2">
      <c r="A420" s="33" t="s">
        <v>1026</v>
      </c>
      <c r="B420" s="35" t="b">
        <v>1</v>
      </c>
    </row>
    <row r="421" spans="1:6" x14ac:dyDescent="0.2">
      <c r="A421" s="33" t="s">
        <v>1027</v>
      </c>
      <c r="B421" s="35" t="b">
        <v>0</v>
      </c>
      <c r="E421" s="35"/>
    </row>
    <row r="422" spans="1:6" x14ac:dyDescent="0.2">
      <c r="A422" s="33" t="s">
        <v>1028</v>
      </c>
      <c r="B422" s="35" t="b">
        <v>1</v>
      </c>
      <c r="E422" s="35"/>
    </row>
    <row r="423" spans="1:6" x14ac:dyDescent="0.2">
      <c r="A423" s="33" t="s">
        <v>1029</v>
      </c>
      <c r="B423" s="35">
        <v>2.75</v>
      </c>
      <c r="E423" s="35"/>
    </row>
    <row r="424" spans="1:6" x14ac:dyDescent="0.2">
      <c r="A424" s="33" t="s">
        <v>1030</v>
      </c>
      <c r="B424" s="35">
        <v>7</v>
      </c>
      <c r="E424" s="35"/>
    </row>
    <row r="425" spans="1:6" x14ac:dyDescent="0.2">
      <c r="A425" s="33" t="s">
        <v>1031</v>
      </c>
      <c r="B425" s="35" t="b">
        <v>1</v>
      </c>
      <c r="E425" s="35"/>
    </row>
    <row r="426" spans="1:6" x14ac:dyDescent="0.2">
      <c r="A426" s="33" t="s">
        <v>1032</v>
      </c>
      <c r="B426" s="35" t="s">
        <v>697</v>
      </c>
      <c r="E426" s="35"/>
    </row>
    <row r="427" spans="1:6" x14ac:dyDescent="0.2">
      <c r="A427" s="33" t="s">
        <v>1033</v>
      </c>
      <c r="B427" s="35">
        <v>6.6666669999999997E-2</v>
      </c>
    </row>
    <row r="428" spans="1:6" x14ac:dyDescent="0.2">
      <c r="A428" s="33" t="s">
        <v>1034</v>
      </c>
      <c r="B428" s="35">
        <v>3</v>
      </c>
    </row>
    <row r="429" spans="1:6" x14ac:dyDescent="0.2">
      <c r="A429" s="33" t="s">
        <v>1035</v>
      </c>
      <c r="B429" s="35">
        <v>200</v>
      </c>
    </row>
    <row r="430" spans="1:6" x14ac:dyDescent="0.2">
      <c r="A430" s="33" t="s">
        <v>1036</v>
      </c>
      <c r="B430" s="35">
        <v>10</v>
      </c>
    </row>
    <row r="431" spans="1:6" x14ac:dyDescent="0.2">
      <c r="A431" s="33" t="s">
        <v>1037</v>
      </c>
      <c r="B431" s="35">
        <v>0.25</v>
      </c>
      <c r="F431" s="35"/>
    </row>
    <row r="432" spans="1:6" x14ac:dyDescent="0.2">
      <c r="A432" s="33" t="s">
        <v>1038</v>
      </c>
      <c r="B432" s="35">
        <v>0.33</v>
      </c>
    </row>
    <row r="433" spans="1:6" x14ac:dyDescent="0.2">
      <c r="A433" s="33" t="s">
        <v>1039</v>
      </c>
      <c r="B433" s="35">
        <v>1</v>
      </c>
      <c r="E433" s="35"/>
      <c r="F433" s="35"/>
    </row>
    <row r="434" spans="1:6" x14ac:dyDescent="0.2">
      <c r="A434" s="33" t="s">
        <v>1040</v>
      </c>
      <c r="B434" s="35">
        <v>1</v>
      </c>
      <c r="E434" s="35"/>
    </row>
    <row r="435" spans="1:6" x14ac:dyDescent="0.2">
      <c r="A435" s="33" t="s">
        <v>1041</v>
      </c>
      <c r="B435" s="35">
        <v>15</v>
      </c>
      <c r="E435" s="35"/>
      <c r="F435" s="35"/>
    </row>
    <row r="436" spans="1:6" x14ac:dyDescent="0.2">
      <c r="A436" s="33" t="s">
        <v>1042</v>
      </c>
      <c r="B436" s="35">
        <v>99</v>
      </c>
      <c r="E436" s="35"/>
    </row>
    <row r="437" spans="1:6" x14ac:dyDescent="0.2">
      <c r="A437" s="33" t="s">
        <v>1043</v>
      </c>
      <c r="B437" s="35">
        <v>6.6666669999999997E-2</v>
      </c>
      <c r="F437" s="35"/>
    </row>
    <row r="438" spans="1:6" x14ac:dyDescent="0.2">
      <c r="A438" s="33" t="s">
        <v>1044</v>
      </c>
      <c r="B438" s="35">
        <v>0.1</v>
      </c>
    </row>
    <row r="439" spans="1:6" x14ac:dyDescent="0.2">
      <c r="A439" s="33" t="s">
        <v>1045</v>
      </c>
      <c r="B439" s="35">
        <v>-7.8723439999999998E-9</v>
      </c>
    </row>
    <row r="440" spans="1:6" x14ac:dyDescent="0.2">
      <c r="A440" s="33" t="s">
        <v>1046</v>
      </c>
      <c r="B440" s="35">
        <v>1.2879229999999999E-4</v>
      </c>
    </row>
    <row r="441" spans="1:6" x14ac:dyDescent="0.2">
      <c r="A441" s="33" t="s">
        <v>1047</v>
      </c>
      <c r="B441" s="35">
        <v>-4.5758399999999997E-6</v>
      </c>
    </row>
    <row r="442" spans="1:6" x14ac:dyDescent="0.2">
      <c r="A442" s="33" t="s">
        <v>1048</v>
      </c>
      <c r="B442" s="35">
        <v>0</v>
      </c>
      <c r="F442" s="35"/>
    </row>
    <row r="443" spans="1:6" x14ac:dyDescent="0.2">
      <c r="A443" s="33" t="s">
        <v>1049</v>
      </c>
      <c r="B443" s="35">
        <v>2</v>
      </c>
      <c r="F443" s="35"/>
    </row>
    <row r="444" spans="1:6" x14ac:dyDescent="0.2">
      <c r="A444" s="33" t="s">
        <v>1050</v>
      </c>
      <c r="B444" s="35">
        <v>2</v>
      </c>
    </row>
    <row r="445" spans="1:6" x14ac:dyDescent="0.2">
      <c r="A445" s="33" t="s">
        <v>1051</v>
      </c>
      <c r="B445" s="35">
        <v>1</v>
      </c>
    </row>
    <row r="446" spans="1:6" x14ac:dyDescent="0.2">
      <c r="A446" s="33" t="s">
        <v>1052</v>
      </c>
      <c r="B446" s="35">
        <v>1</v>
      </c>
      <c r="F446" s="35"/>
    </row>
    <row r="447" spans="1:6" x14ac:dyDescent="0.2">
      <c r="A447" s="33" t="s">
        <v>1053</v>
      </c>
      <c r="B447" s="35" t="b">
        <v>1</v>
      </c>
      <c r="F447" s="35"/>
    </row>
    <row r="448" spans="1:6" x14ac:dyDescent="0.2">
      <c r="A448" s="33" t="s">
        <v>1054</v>
      </c>
      <c r="B448" s="35">
        <v>-3.0492880000000002E-8</v>
      </c>
    </row>
    <row r="449" spans="1:6" x14ac:dyDescent="0.2">
      <c r="A449" s="33" t="s">
        <v>1055</v>
      </c>
      <c r="B449" s="35">
        <v>7.5468240000000001E-6</v>
      </c>
    </row>
    <row r="450" spans="1:6" x14ac:dyDescent="0.2">
      <c r="A450" s="33" t="s">
        <v>1056</v>
      </c>
      <c r="B450" s="35">
        <v>-3.7663580000000002E-6</v>
      </c>
      <c r="F450" s="35"/>
    </row>
    <row r="451" spans="1:6" x14ac:dyDescent="0.2">
      <c r="A451" s="33" t="s">
        <v>1057</v>
      </c>
      <c r="B451" s="35">
        <v>0</v>
      </c>
      <c r="F451" s="35"/>
    </row>
    <row r="452" spans="1:6" x14ac:dyDescent="0.2">
      <c r="A452" s="33" t="s">
        <v>1058</v>
      </c>
      <c r="B452" s="35">
        <v>2</v>
      </c>
      <c r="F452" s="35"/>
    </row>
    <row r="453" spans="1:6" x14ac:dyDescent="0.2">
      <c r="A453" s="33" t="s">
        <v>1059</v>
      </c>
      <c r="B453" s="35">
        <v>2</v>
      </c>
      <c r="F453" s="35"/>
    </row>
    <row r="454" spans="1:6" x14ac:dyDescent="0.2">
      <c r="A454" s="33" t="s">
        <v>1060</v>
      </c>
      <c r="B454" s="35">
        <v>1</v>
      </c>
    </row>
    <row r="455" spans="1:6" x14ac:dyDescent="0.2">
      <c r="A455" s="33" t="s">
        <v>1061</v>
      </c>
      <c r="B455" s="35">
        <v>1</v>
      </c>
    </row>
    <row r="456" spans="1:6" x14ac:dyDescent="0.2">
      <c r="A456" s="33" t="s">
        <v>1062</v>
      </c>
      <c r="B456" s="35" t="b">
        <v>1</v>
      </c>
      <c r="F456" s="35"/>
    </row>
    <row r="457" spans="1:6" x14ac:dyDescent="0.2">
      <c r="A457" s="33" t="s">
        <v>1063</v>
      </c>
      <c r="B457" s="35">
        <v>5</v>
      </c>
      <c r="F457" s="35"/>
    </row>
    <row r="458" spans="1:6" x14ac:dyDescent="0.2">
      <c r="A458" s="33" t="s">
        <v>1064</v>
      </c>
      <c r="B458" s="35">
        <v>1</v>
      </c>
    </row>
    <row r="459" spans="1:6" x14ac:dyDescent="0.2">
      <c r="A459" s="33" t="s">
        <v>1065</v>
      </c>
      <c r="B459" s="35">
        <v>10</v>
      </c>
    </row>
    <row r="460" spans="1:6" x14ac:dyDescent="0.2">
      <c r="A460" s="33" t="s">
        <v>1066</v>
      </c>
      <c r="B460" s="35">
        <v>3</v>
      </c>
    </row>
    <row r="461" spans="1:6" x14ac:dyDescent="0.2">
      <c r="A461" s="33" t="s">
        <v>1067</v>
      </c>
      <c r="B461" s="35">
        <v>2</v>
      </c>
    </row>
    <row r="462" spans="1:6" x14ac:dyDescent="0.2">
      <c r="A462" s="33" t="s">
        <v>1068</v>
      </c>
      <c r="B462" s="35">
        <v>1</v>
      </c>
    </row>
    <row r="463" spans="1:6" x14ac:dyDescent="0.2">
      <c r="A463" s="33" t="s">
        <v>1069</v>
      </c>
      <c r="B463" s="35">
        <v>3</v>
      </c>
    </row>
    <row r="464" spans="1:6" x14ac:dyDescent="0.2">
      <c r="A464" s="33" t="s">
        <v>1070</v>
      </c>
      <c r="B464" s="35">
        <v>1</v>
      </c>
    </row>
    <row r="465" spans="1:2" x14ac:dyDescent="0.2">
      <c r="A465" s="33" t="s">
        <v>1071</v>
      </c>
      <c r="B465" s="35">
        <v>4</v>
      </c>
    </row>
    <row r="466" spans="1:2" x14ac:dyDescent="0.2">
      <c r="A466" s="33" t="s">
        <v>1072</v>
      </c>
      <c r="B466" s="35">
        <v>1</v>
      </c>
    </row>
    <row r="467" spans="1:2" x14ac:dyDescent="0.2">
      <c r="A467" s="33" t="s">
        <v>1073</v>
      </c>
      <c r="B467" s="35" t="s">
        <v>736</v>
      </c>
    </row>
    <row r="468" spans="1:2" x14ac:dyDescent="0.2">
      <c r="A468" s="33" t="s">
        <v>1074</v>
      </c>
      <c r="B468" s="35" t="s">
        <v>737</v>
      </c>
    </row>
    <row r="469" spans="1:2" x14ac:dyDescent="0.2">
      <c r="A469" s="33" t="s">
        <v>1075</v>
      </c>
      <c r="B469" s="35" t="s">
        <v>738</v>
      </c>
    </row>
    <row r="470" spans="1:2" x14ac:dyDescent="0.2">
      <c r="A470" s="33" t="s">
        <v>1076</v>
      </c>
      <c r="B470" s="35">
        <v>100</v>
      </c>
    </row>
    <row r="471" spans="1:2" x14ac:dyDescent="0.2">
      <c r="A471" s="33" t="s">
        <v>1077</v>
      </c>
      <c r="B471" s="33">
        <v>2</v>
      </c>
    </row>
    <row r="472" spans="1:2" x14ac:dyDescent="0.2">
      <c r="A472" s="33" t="s">
        <v>1078</v>
      </c>
      <c r="B472" s="35">
        <v>0.3</v>
      </c>
    </row>
    <row r="473" spans="1:2" x14ac:dyDescent="0.2">
      <c r="A473" s="33" t="s">
        <v>1079</v>
      </c>
      <c r="B473" s="35" t="b">
        <v>1</v>
      </c>
    </row>
    <row r="474" spans="1:2" x14ac:dyDescent="0.2">
      <c r="A474" s="33" t="s">
        <v>1080</v>
      </c>
      <c r="B474" s="35" t="b">
        <v>1</v>
      </c>
    </row>
    <row r="475" spans="1:2" x14ac:dyDescent="0.2">
      <c r="A475" s="33" t="s">
        <v>1081</v>
      </c>
      <c r="B475" s="35" t="b">
        <v>0</v>
      </c>
    </row>
    <row r="476" spans="1:2" x14ac:dyDescent="0.2">
      <c r="A476" s="33" t="s">
        <v>1082</v>
      </c>
      <c r="B476" s="35">
        <v>15</v>
      </c>
    </row>
    <row r="477" spans="1:2" x14ac:dyDescent="0.2">
      <c r="A477" s="33" t="s">
        <v>1083</v>
      </c>
      <c r="B477" s="33">
        <v>15</v>
      </c>
    </row>
    <row r="478" spans="1:2" x14ac:dyDescent="0.2">
      <c r="A478" s="33" t="s">
        <v>1084</v>
      </c>
      <c r="B478" s="35" t="b">
        <v>0</v>
      </c>
    </row>
    <row r="479" spans="1:2" x14ac:dyDescent="0.2">
      <c r="A479" s="33" t="s">
        <v>1085</v>
      </c>
      <c r="B479" s="35" t="s">
        <v>698</v>
      </c>
    </row>
    <row r="480" spans="1:2" x14ac:dyDescent="0.2">
      <c r="A480" s="33" t="s">
        <v>1086</v>
      </c>
      <c r="B480" s="35">
        <v>0.66</v>
      </c>
    </row>
    <row r="481" spans="1:2" x14ac:dyDescent="0.2">
      <c r="A481" s="33" t="s">
        <v>1087</v>
      </c>
      <c r="B481" s="33">
        <v>0.47</v>
      </c>
    </row>
    <row r="482" spans="1:2" x14ac:dyDescent="0.2">
      <c r="A482" s="33" t="s">
        <v>1088</v>
      </c>
      <c r="B482" s="33">
        <v>4</v>
      </c>
    </row>
    <row r="483" spans="1:2" x14ac:dyDescent="0.2">
      <c r="A483" s="33" t="s">
        <v>1089</v>
      </c>
      <c r="B483" s="35">
        <v>0.1</v>
      </c>
    </row>
    <row r="484" spans="1:2" x14ac:dyDescent="0.2">
      <c r="A484" s="33" t="s">
        <v>1090</v>
      </c>
      <c r="B484" s="35">
        <v>0.1</v>
      </c>
    </row>
    <row r="485" spans="1:2" x14ac:dyDescent="0.2">
      <c r="A485" s="33" t="s">
        <v>1091</v>
      </c>
      <c r="B485" s="35">
        <v>6</v>
      </c>
    </row>
    <row r="486" spans="1:2" x14ac:dyDescent="0.2">
      <c r="A486" s="33" t="s">
        <v>1092</v>
      </c>
      <c r="B486" s="35">
        <v>1.3</v>
      </c>
    </row>
    <row r="487" spans="1:2" x14ac:dyDescent="0.2">
      <c r="A487" s="33" t="s">
        <v>1093</v>
      </c>
      <c r="B487" s="35">
        <v>1E-3</v>
      </c>
    </row>
    <row r="488" spans="1:2" x14ac:dyDescent="0.2">
      <c r="A488" s="33" t="s">
        <v>1094</v>
      </c>
      <c r="B488" s="35">
        <v>4.58E-2</v>
      </c>
    </row>
    <row r="489" spans="1:2" x14ac:dyDescent="0.2">
      <c r="A489" s="33" t="s">
        <v>1095</v>
      </c>
      <c r="B489" s="35">
        <v>2</v>
      </c>
    </row>
    <row r="490" spans="1:2" x14ac:dyDescent="0.2">
      <c r="A490" s="33" t="s">
        <v>1096</v>
      </c>
      <c r="B490" s="35" t="b">
        <v>1</v>
      </c>
    </row>
    <row r="491" spans="1:2" x14ac:dyDescent="0.2">
      <c r="A491" s="33" t="s">
        <v>1097</v>
      </c>
      <c r="B491" s="35">
        <v>1.3</v>
      </c>
    </row>
    <row r="492" spans="1:2" x14ac:dyDescent="0.2">
      <c r="A492" s="33" t="s">
        <v>1098</v>
      </c>
      <c r="B492" s="35">
        <v>2585</v>
      </c>
    </row>
    <row r="493" spans="1:2" x14ac:dyDescent="0.2">
      <c r="A493" s="33" t="s">
        <v>1099</v>
      </c>
      <c r="B493" s="35">
        <v>2</v>
      </c>
    </row>
    <row r="494" spans="1:2" x14ac:dyDescent="0.2">
      <c r="A494" s="33" t="s">
        <v>1100</v>
      </c>
      <c r="B494" s="35">
        <v>2585</v>
      </c>
    </row>
    <row r="495" spans="1:2" x14ac:dyDescent="0.2">
      <c r="A495" s="33" t="s">
        <v>1101</v>
      </c>
      <c r="B495" s="33" t="s">
        <v>980</v>
      </c>
    </row>
    <row r="496" spans="1:2" x14ac:dyDescent="0.2">
      <c r="A496" s="33" t="s">
        <v>1102</v>
      </c>
      <c r="B496" s="33">
        <v>2</v>
      </c>
    </row>
    <row r="497" spans="1:6" x14ac:dyDescent="0.2">
      <c r="A497" s="33" t="s">
        <v>1103</v>
      </c>
      <c r="B497" s="35" t="b">
        <v>0</v>
      </c>
      <c r="E497" s="34"/>
    </row>
    <row r="498" spans="1:6" x14ac:dyDescent="0.2">
      <c r="A498" s="33" t="s">
        <v>1104</v>
      </c>
      <c r="B498" s="35" t="b">
        <v>1</v>
      </c>
    </row>
    <row r="499" spans="1:6" x14ac:dyDescent="0.2">
      <c r="A499" s="33" t="s">
        <v>1105</v>
      </c>
      <c r="B499" s="33">
        <v>0</v>
      </c>
    </row>
    <row r="500" spans="1:6" x14ac:dyDescent="0.2">
      <c r="A500" s="33" t="s">
        <v>1106</v>
      </c>
      <c r="B500" s="33" t="b">
        <v>1</v>
      </c>
    </row>
    <row r="501" spans="1:6" x14ac:dyDescent="0.2">
      <c r="A501" s="33" t="s">
        <v>1107</v>
      </c>
      <c r="B501" s="33" t="b">
        <v>1</v>
      </c>
    </row>
    <row r="502" spans="1:6" x14ac:dyDescent="0.2">
      <c r="A502" s="33" t="s">
        <v>1108</v>
      </c>
      <c r="B502" s="34" t="b">
        <v>1</v>
      </c>
    </row>
    <row r="503" spans="1:6" x14ac:dyDescent="0.2">
      <c r="A503" s="33" t="s">
        <v>1109</v>
      </c>
      <c r="B503" s="33" t="b">
        <v>1</v>
      </c>
    </row>
    <row r="504" spans="1:6" x14ac:dyDescent="0.2">
      <c r="A504" s="33" t="s">
        <v>1110</v>
      </c>
      <c r="B504" s="33">
        <v>-1</v>
      </c>
    </row>
    <row r="505" spans="1:6" x14ac:dyDescent="0.2">
      <c r="A505" s="33" t="s">
        <v>1111</v>
      </c>
      <c r="B505" s="33">
        <v>9</v>
      </c>
    </row>
    <row r="506" spans="1:6" x14ac:dyDescent="0.2">
      <c r="A506" s="33" t="s">
        <v>1112</v>
      </c>
      <c r="B506" s="34" t="b">
        <v>0</v>
      </c>
    </row>
    <row r="507" spans="1:6" x14ac:dyDescent="0.2">
      <c r="A507" s="33" t="s">
        <v>1113</v>
      </c>
      <c r="B507" s="33" t="b">
        <v>1</v>
      </c>
    </row>
    <row r="508" spans="1:6" x14ac:dyDescent="0.2">
      <c r="A508" s="33" t="s">
        <v>1114</v>
      </c>
      <c r="B508" s="33" t="s">
        <v>753</v>
      </c>
    </row>
    <row r="509" spans="1:6" x14ac:dyDescent="0.2">
      <c r="A509" s="33" t="s">
        <v>1115</v>
      </c>
      <c r="B509" s="33" t="s">
        <v>754</v>
      </c>
    </row>
    <row r="510" spans="1:6" x14ac:dyDescent="0.2">
      <c r="A510" s="33" t="s">
        <v>1116</v>
      </c>
      <c r="B510" s="33" t="s">
        <v>755</v>
      </c>
    </row>
    <row r="511" spans="1:6" x14ac:dyDescent="0.2">
      <c r="A511" s="33" t="s">
        <v>1117</v>
      </c>
      <c r="B511" s="33" t="s">
        <v>756</v>
      </c>
      <c r="E511" s="35"/>
    </row>
    <row r="512" spans="1:6" x14ac:dyDescent="0.2">
      <c r="A512" s="33" t="s">
        <v>1118</v>
      </c>
      <c r="B512" s="33" t="s">
        <v>757</v>
      </c>
      <c r="F512" s="34"/>
    </row>
    <row r="513" spans="1:6" x14ac:dyDescent="0.2">
      <c r="A513" s="33" t="s">
        <v>1119</v>
      </c>
      <c r="B513" s="33" t="s">
        <v>758</v>
      </c>
      <c r="E513" s="35"/>
    </row>
    <row r="514" spans="1:6" x14ac:dyDescent="0.2">
      <c r="A514" s="33" t="s">
        <v>1120</v>
      </c>
      <c r="B514" s="34" t="s">
        <v>759</v>
      </c>
    </row>
    <row r="515" spans="1:6" x14ac:dyDescent="0.2">
      <c r="A515" s="33" t="s">
        <v>1121</v>
      </c>
      <c r="B515" s="33" t="s">
        <v>760</v>
      </c>
      <c r="E515" s="35"/>
    </row>
    <row r="516" spans="1:6" x14ac:dyDescent="0.2">
      <c r="A516" s="33" t="s">
        <v>1122</v>
      </c>
      <c r="B516" s="33" t="s">
        <v>689</v>
      </c>
    </row>
    <row r="517" spans="1:6" x14ac:dyDescent="0.2">
      <c r="A517" s="33" t="s">
        <v>1123</v>
      </c>
      <c r="B517" s="33">
        <v>6.3815091518520806E+17</v>
      </c>
      <c r="E517" s="35"/>
    </row>
    <row r="518" spans="1:6" x14ac:dyDescent="0.2">
      <c r="A518" s="33" t="s">
        <v>1124</v>
      </c>
      <c r="B518" s="34">
        <v>45007.596273148149</v>
      </c>
    </row>
    <row r="519" spans="1:6" x14ac:dyDescent="0.2">
      <c r="A519" s="33" t="s">
        <v>1125</v>
      </c>
      <c r="B519" s="33">
        <v>4.58E-2</v>
      </c>
    </row>
    <row r="520" spans="1:6" x14ac:dyDescent="0.2">
      <c r="A520" s="33" t="s">
        <v>1126</v>
      </c>
      <c r="B520" s="35" t="b">
        <v>1</v>
      </c>
    </row>
    <row r="521" spans="1:6" x14ac:dyDescent="0.2">
      <c r="A521" s="33" t="s">
        <v>1127</v>
      </c>
      <c r="B521" s="33">
        <v>34843</v>
      </c>
    </row>
    <row r="522" spans="1:6" x14ac:dyDescent="0.2">
      <c r="A522" s="33" t="s">
        <v>1128</v>
      </c>
      <c r="B522" s="35">
        <v>51996</v>
      </c>
      <c r="E522" s="35"/>
    </row>
    <row r="523" spans="1:6" x14ac:dyDescent="0.2">
      <c r="A523" s="33" t="s">
        <v>1129</v>
      </c>
      <c r="B523" s="33" t="s">
        <v>694</v>
      </c>
      <c r="E523" s="35"/>
    </row>
    <row r="524" spans="1:6" x14ac:dyDescent="0.2">
      <c r="A524" s="33" t="s">
        <v>1130</v>
      </c>
      <c r="B524" s="35" t="s">
        <v>1131</v>
      </c>
    </row>
    <row r="525" spans="1:6" x14ac:dyDescent="0.2">
      <c r="A525" s="33" t="s">
        <v>1132</v>
      </c>
      <c r="B525" s="33" t="b">
        <v>0</v>
      </c>
    </row>
    <row r="526" spans="1:6" x14ac:dyDescent="0.2">
      <c r="A526" s="33" t="s">
        <v>1133</v>
      </c>
      <c r="B526" s="35" t="b">
        <v>1</v>
      </c>
      <c r="E526" s="35"/>
      <c r="F526" s="35"/>
    </row>
    <row r="527" spans="1:6" x14ac:dyDescent="0.2">
      <c r="A527" s="33" t="s">
        <v>1134</v>
      </c>
      <c r="B527" s="33" t="b">
        <v>1</v>
      </c>
      <c r="E527" s="35"/>
    </row>
    <row r="528" spans="1:6" x14ac:dyDescent="0.2">
      <c r="A528" s="33" t="s">
        <v>1135</v>
      </c>
      <c r="B528" s="35">
        <v>35</v>
      </c>
      <c r="F528" s="35"/>
    </row>
    <row r="529" spans="1:6" x14ac:dyDescent="0.2">
      <c r="A529" s="33" t="s">
        <v>1136</v>
      </c>
      <c r="B529" s="35">
        <v>15</v>
      </c>
    </row>
    <row r="530" spans="1:6" x14ac:dyDescent="0.2">
      <c r="A530" s="33" t="s">
        <v>1137</v>
      </c>
      <c r="B530" s="34" t="b">
        <v>0</v>
      </c>
      <c r="E530" s="35"/>
      <c r="F530" s="35"/>
    </row>
    <row r="531" spans="1:6" x14ac:dyDescent="0.2">
      <c r="A531" s="33" t="s">
        <v>1138</v>
      </c>
      <c r="B531" s="35" t="s">
        <v>697</v>
      </c>
      <c r="E531" s="35"/>
    </row>
    <row r="532" spans="1:6" x14ac:dyDescent="0.2">
      <c r="A532" s="33" t="s">
        <v>1139</v>
      </c>
      <c r="B532" s="35">
        <v>0.05</v>
      </c>
      <c r="E532" s="35"/>
      <c r="F532" s="35"/>
    </row>
    <row r="533" spans="1:6" x14ac:dyDescent="0.2">
      <c r="A533" s="33" t="s">
        <v>1140</v>
      </c>
      <c r="B533" s="33" t="s">
        <v>697</v>
      </c>
      <c r="E533" s="35"/>
    </row>
    <row r="534" spans="1:6" x14ac:dyDescent="0.2">
      <c r="A534" s="33" t="s">
        <v>1141</v>
      </c>
      <c r="B534" s="35">
        <v>0.1</v>
      </c>
    </row>
    <row r="535" spans="1:6" x14ac:dyDescent="0.2">
      <c r="A535" s="33" t="s">
        <v>1142</v>
      </c>
      <c r="B535" s="35" t="s">
        <v>697</v>
      </c>
    </row>
    <row r="536" spans="1:6" x14ac:dyDescent="0.2">
      <c r="A536" s="33" t="s">
        <v>1143</v>
      </c>
      <c r="B536" s="35">
        <v>1.1000000000000001E-3</v>
      </c>
      <c r="E536" s="35"/>
    </row>
    <row r="537" spans="1:6" x14ac:dyDescent="0.2">
      <c r="A537" s="33" t="s">
        <v>1144</v>
      </c>
      <c r="B537" s="33" t="s">
        <v>697</v>
      </c>
      <c r="E537" s="35"/>
      <c r="F537" s="35"/>
    </row>
    <row r="538" spans="1:6" x14ac:dyDescent="0.2">
      <c r="A538" s="33" t="s">
        <v>1145</v>
      </c>
      <c r="B538" s="35">
        <v>0.01</v>
      </c>
      <c r="E538" s="35"/>
      <c r="F538" s="35"/>
    </row>
    <row r="539" spans="1:6" x14ac:dyDescent="0.2">
      <c r="A539" s="33" t="s">
        <v>1146</v>
      </c>
      <c r="B539" s="35" t="s">
        <v>698</v>
      </c>
      <c r="E539" s="35"/>
    </row>
    <row r="540" spans="1:6" x14ac:dyDescent="0.2">
      <c r="A540" s="33" t="s">
        <v>1147</v>
      </c>
      <c r="B540" s="35" t="b">
        <v>1</v>
      </c>
      <c r="E540" s="35"/>
    </row>
    <row r="541" spans="1:6" x14ac:dyDescent="0.2">
      <c r="A541" s="33" t="s">
        <v>1148</v>
      </c>
      <c r="B541" s="35" t="b">
        <v>0</v>
      </c>
      <c r="E541" s="35"/>
      <c r="F541" s="35"/>
    </row>
    <row r="542" spans="1:6" x14ac:dyDescent="0.2">
      <c r="A542" s="33" t="s">
        <v>1149</v>
      </c>
      <c r="B542" s="35" t="b">
        <v>1</v>
      </c>
      <c r="F542" s="35"/>
    </row>
    <row r="543" spans="1:6" x14ac:dyDescent="0.2">
      <c r="A543" s="33" t="s">
        <v>1150</v>
      </c>
      <c r="B543" s="35">
        <v>2.75</v>
      </c>
    </row>
    <row r="544" spans="1:6" x14ac:dyDescent="0.2">
      <c r="A544" s="33" t="s">
        <v>1151</v>
      </c>
      <c r="B544" s="35">
        <v>7</v>
      </c>
    </row>
    <row r="545" spans="1:6" x14ac:dyDescent="0.2">
      <c r="A545" s="33" t="s">
        <v>1152</v>
      </c>
      <c r="B545" s="35" t="b">
        <v>1</v>
      </c>
      <c r="F545" s="35"/>
    </row>
    <row r="546" spans="1:6" x14ac:dyDescent="0.2">
      <c r="A546" s="33" t="s">
        <v>1153</v>
      </c>
      <c r="B546" s="35" t="s">
        <v>697</v>
      </c>
      <c r="F546" s="35"/>
    </row>
    <row r="547" spans="1:6" x14ac:dyDescent="0.2">
      <c r="A547" s="33" t="s">
        <v>1154</v>
      </c>
      <c r="B547" s="35">
        <v>6.6666669999999997E-2</v>
      </c>
      <c r="F547" s="35"/>
    </row>
    <row r="548" spans="1:6" x14ac:dyDescent="0.2">
      <c r="A548" s="33" t="s">
        <v>1155</v>
      </c>
      <c r="B548" s="35">
        <v>3</v>
      </c>
      <c r="E548" s="35"/>
      <c r="F548" s="35"/>
    </row>
    <row r="549" spans="1:6" x14ac:dyDescent="0.2">
      <c r="A549" s="33" t="s">
        <v>1156</v>
      </c>
      <c r="B549" s="35">
        <v>200</v>
      </c>
      <c r="E549" s="35"/>
    </row>
    <row r="550" spans="1:6" x14ac:dyDescent="0.2">
      <c r="A550" s="33" t="s">
        <v>1157</v>
      </c>
      <c r="B550" s="35">
        <v>10</v>
      </c>
      <c r="E550" s="35"/>
    </row>
    <row r="551" spans="1:6" x14ac:dyDescent="0.2">
      <c r="A551" s="33" t="s">
        <v>1158</v>
      </c>
      <c r="B551" s="35">
        <v>0.25</v>
      </c>
      <c r="E551" s="35"/>
      <c r="F551" s="35"/>
    </row>
    <row r="552" spans="1:6" x14ac:dyDescent="0.2">
      <c r="A552" s="33" t="s">
        <v>1159</v>
      </c>
      <c r="B552" s="35">
        <v>0.33</v>
      </c>
      <c r="F552" s="35"/>
    </row>
    <row r="553" spans="1:6" x14ac:dyDescent="0.2">
      <c r="A553" s="33" t="s">
        <v>1160</v>
      </c>
      <c r="B553" s="35">
        <v>1</v>
      </c>
    </row>
    <row r="554" spans="1:6" x14ac:dyDescent="0.2">
      <c r="A554" s="33" t="s">
        <v>1161</v>
      </c>
      <c r="B554" s="35">
        <v>1</v>
      </c>
    </row>
    <row r="555" spans="1:6" x14ac:dyDescent="0.2">
      <c r="A555" s="33" t="s">
        <v>1162</v>
      </c>
      <c r="B555" s="35">
        <v>15</v>
      </c>
    </row>
    <row r="556" spans="1:6" x14ac:dyDescent="0.2">
      <c r="A556" s="33" t="s">
        <v>1163</v>
      </c>
      <c r="B556" s="35">
        <v>99</v>
      </c>
    </row>
    <row r="557" spans="1:6" x14ac:dyDescent="0.2">
      <c r="A557" s="33" t="s">
        <v>1164</v>
      </c>
      <c r="B557" s="35">
        <v>6.6666669999999997E-2</v>
      </c>
    </row>
    <row r="558" spans="1:6" x14ac:dyDescent="0.2">
      <c r="A558" s="33" t="s">
        <v>1165</v>
      </c>
      <c r="B558" s="35">
        <v>0.1</v>
      </c>
    </row>
    <row r="559" spans="1:6" x14ac:dyDescent="0.2">
      <c r="A559" s="33" t="s">
        <v>1166</v>
      </c>
      <c r="B559" s="35">
        <v>-7.414087E-11</v>
      </c>
    </row>
    <row r="560" spans="1:6" x14ac:dyDescent="0.2">
      <c r="A560" s="33" t="s">
        <v>1167</v>
      </c>
      <c r="B560" s="35">
        <v>1.584996E-4</v>
      </c>
    </row>
    <row r="561" spans="1:2" x14ac:dyDescent="0.2">
      <c r="A561" s="33" t="s">
        <v>1168</v>
      </c>
      <c r="B561" s="35">
        <v>-5.8058889999999997E-6</v>
      </c>
    </row>
    <row r="562" spans="1:2" x14ac:dyDescent="0.2">
      <c r="A562" s="33" t="s">
        <v>1169</v>
      </c>
      <c r="B562" s="35">
        <v>0</v>
      </c>
    </row>
    <row r="563" spans="1:2" x14ac:dyDescent="0.2">
      <c r="A563" s="33" t="s">
        <v>1170</v>
      </c>
      <c r="B563" s="35">
        <v>2</v>
      </c>
    </row>
    <row r="564" spans="1:2" x14ac:dyDescent="0.2">
      <c r="A564" s="33" t="s">
        <v>1171</v>
      </c>
      <c r="B564" s="35">
        <v>3</v>
      </c>
    </row>
    <row r="565" spans="1:2" x14ac:dyDescent="0.2">
      <c r="A565" s="33" t="s">
        <v>1172</v>
      </c>
      <c r="B565" s="35">
        <v>1</v>
      </c>
    </row>
    <row r="566" spans="1:2" x14ac:dyDescent="0.2">
      <c r="A566" s="33" t="s">
        <v>1173</v>
      </c>
      <c r="B566" s="35">
        <v>1</v>
      </c>
    </row>
    <row r="567" spans="1:2" x14ac:dyDescent="0.2">
      <c r="A567" s="33" t="s">
        <v>1174</v>
      </c>
      <c r="B567" s="35" t="b">
        <v>1</v>
      </c>
    </row>
    <row r="568" spans="1:2" x14ac:dyDescent="0.2">
      <c r="A568" s="33" t="s">
        <v>1175</v>
      </c>
      <c r="B568" s="35">
        <v>-7.9775710000000006E-8</v>
      </c>
    </row>
    <row r="569" spans="1:2" x14ac:dyDescent="0.2">
      <c r="A569" s="33" t="s">
        <v>1176</v>
      </c>
      <c r="B569" s="35">
        <v>3.2353690000000001E-5</v>
      </c>
    </row>
    <row r="570" spans="1:2" x14ac:dyDescent="0.2">
      <c r="A570" s="33" t="s">
        <v>1177</v>
      </c>
      <c r="B570" s="35">
        <v>-5.0338019999999996E-6</v>
      </c>
    </row>
    <row r="571" spans="1:2" x14ac:dyDescent="0.2">
      <c r="A571" s="33" t="s">
        <v>1178</v>
      </c>
      <c r="B571" s="35">
        <v>0</v>
      </c>
    </row>
    <row r="572" spans="1:2" x14ac:dyDescent="0.2">
      <c r="A572" s="33" t="s">
        <v>1179</v>
      </c>
      <c r="B572" s="35">
        <v>2</v>
      </c>
    </row>
    <row r="573" spans="1:2" x14ac:dyDescent="0.2">
      <c r="A573" s="33" t="s">
        <v>1180</v>
      </c>
      <c r="B573" s="35">
        <v>3</v>
      </c>
    </row>
    <row r="574" spans="1:2" x14ac:dyDescent="0.2">
      <c r="A574" s="33" t="s">
        <v>1181</v>
      </c>
      <c r="B574" s="35">
        <v>1</v>
      </c>
    </row>
    <row r="575" spans="1:2" x14ac:dyDescent="0.2">
      <c r="A575" s="33" t="s">
        <v>1182</v>
      </c>
      <c r="B575" s="35">
        <v>1</v>
      </c>
    </row>
    <row r="576" spans="1:2" x14ac:dyDescent="0.2">
      <c r="A576" s="33" t="s">
        <v>1183</v>
      </c>
      <c r="B576" s="33" t="b">
        <v>1</v>
      </c>
    </row>
    <row r="577" spans="1:2" x14ac:dyDescent="0.2">
      <c r="A577" s="33" t="s">
        <v>1184</v>
      </c>
      <c r="B577" s="33">
        <v>5</v>
      </c>
    </row>
    <row r="578" spans="1:2" x14ac:dyDescent="0.2">
      <c r="A578" s="33" t="s">
        <v>1185</v>
      </c>
      <c r="B578" s="35">
        <v>1</v>
      </c>
    </row>
    <row r="579" spans="1:2" x14ac:dyDescent="0.2">
      <c r="A579" s="33" t="s">
        <v>1186</v>
      </c>
      <c r="B579" s="35">
        <v>10</v>
      </c>
    </row>
    <row r="580" spans="1:2" x14ac:dyDescent="0.2">
      <c r="A580" s="33" t="s">
        <v>1187</v>
      </c>
      <c r="B580" s="35">
        <v>3</v>
      </c>
    </row>
    <row r="581" spans="1:2" x14ac:dyDescent="0.2">
      <c r="A581" s="33" t="s">
        <v>1188</v>
      </c>
      <c r="B581" s="35">
        <v>2</v>
      </c>
    </row>
    <row r="582" spans="1:2" x14ac:dyDescent="0.2">
      <c r="A582" s="33" t="s">
        <v>1189</v>
      </c>
      <c r="B582" s="35">
        <v>1</v>
      </c>
    </row>
    <row r="583" spans="1:2" x14ac:dyDescent="0.2">
      <c r="A583" s="33" t="s">
        <v>1190</v>
      </c>
      <c r="B583" s="35">
        <v>3</v>
      </c>
    </row>
    <row r="584" spans="1:2" x14ac:dyDescent="0.2">
      <c r="A584" s="33" t="s">
        <v>1191</v>
      </c>
      <c r="B584" s="33">
        <v>1</v>
      </c>
    </row>
    <row r="585" spans="1:2" x14ac:dyDescent="0.2">
      <c r="A585" s="33" t="s">
        <v>1192</v>
      </c>
      <c r="B585" s="33">
        <v>4</v>
      </c>
    </row>
    <row r="586" spans="1:2" x14ac:dyDescent="0.2">
      <c r="A586" s="33" t="s">
        <v>1193</v>
      </c>
      <c r="B586" s="35">
        <v>1</v>
      </c>
    </row>
    <row r="587" spans="1:2" x14ac:dyDescent="0.2">
      <c r="A587" s="33" t="s">
        <v>1194</v>
      </c>
      <c r="B587" s="35" t="s">
        <v>736</v>
      </c>
    </row>
    <row r="588" spans="1:2" x14ac:dyDescent="0.2">
      <c r="A588" s="33" t="s">
        <v>1195</v>
      </c>
      <c r="B588" s="35" t="s">
        <v>737</v>
      </c>
    </row>
    <row r="589" spans="1:2" x14ac:dyDescent="0.2">
      <c r="A589" s="33" t="s">
        <v>1196</v>
      </c>
      <c r="B589" s="35" t="s">
        <v>738</v>
      </c>
    </row>
    <row r="590" spans="1:2" x14ac:dyDescent="0.2">
      <c r="A590" s="33" t="s">
        <v>1197</v>
      </c>
      <c r="B590" s="35">
        <v>100</v>
      </c>
    </row>
    <row r="591" spans="1:2" x14ac:dyDescent="0.2">
      <c r="A591" s="33" t="s">
        <v>1198</v>
      </c>
      <c r="B591" s="33">
        <v>2</v>
      </c>
    </row>
    <row r="592" spans="1:2" x14ac:dyDescent="0.2">
      <c r="A592" s="33" t="s">
        <v>1199</v>
      </c>
      <c r="B592" s="35">
        <v>0.3</v>
      </c>
    </row>
    <row r="593" spans="1:6" x14ac:dyDescent="0.2">
      <c r="A593" s="33" t="s">
        <v>1200</v>
      </c>
      <c r="B593" s="35" t="b">
        <v>1</v>
      </c>
    </row>
    <row r="594" spans="1:6" x14ac:dyDescent="0.2">
      <c r="A594" s="33" t="s">
        <v>1201</v>
      </c>
      <c r="B594" s="33" t="b">
        <v>1</v>
      </c>
    </row>
    <row r="595" spans="1:6" x14ac:dyDescent="0.2">
      <c r="A595" s="33" t="s">
        <v>1202</v>
      </c>
      <c r="B595" s="35" t="b">
        <v>0</v>
      </c>
    </row>
    <row r="596" spans="1:6" x14ac:dyDescent="0.2">
      <c r="A596" s="33" t="s">
        <v>1203</v>
      </c>
      <c r="B596" s="33">
        <v>15</v>
      </c>
    </row>
    <row r="597" spans="1:6" x14ac:dyDescent="0.2">
      <c r="A597" s="33" t="s">
        <v>1204</v>
      </c>
      <c r="B597" s="33">
        <v>15</v>
      </c>
    </row>
    <row r="598" spans="1:6" x14ac:dyDescent="0.2">
      <c r="A598" s="33" t="s">
        <v>1205</v>
      </c>
      <c r="B598" s="33" t="b">
        <v>0</v>
      </c>
    </row>
    <row r="599" spans="1:6" x14ac:dyDescent="0.2">
      <c r="A599" s="33" t="s">
        <v>1206</v>
      </c>
      <c r="B599" s="35" t="s">
        <v>698</v>
      </c>
    </row>
    <row r="600" spans="1:6" x14ac:dyDescent="0.2">
      <c r="A600" s="33" t="s">
        <v>1207</v>
      </c>
      <c r="B600" s="33">
        <v>0.66</v>
      </c>
    </row>
    <row r="601" spans="1:6" x14ac:dyDescent="0.2">
      <c r="A601" s="33" t="s">
        <v>1208</v>
      </c>
      <c r="B601" s="33">
        <v>0.47</v>
      </c>
    </row>
    <row r="602" spans="1:6" x14ac:dyDescent="0.2">
      <c r="A602" s="33" t="s">
        <v>1209</v>
      </c>
      <c r="B602" s="33">
        <v>4</v>
      </c>
    </row>
    <row r="603" spans="1:6" x14ac:dyDescent="0.2">
      <c r="A603" s="33" t="s">
        <v>1210</v>
      </c>
      <c r="B603" s="35">
        <v>0.1</v>
      </c>
    </row>
    <row r="604" spans="1:6" x14ac:dyDescent="0.2">
      <c r="A604" s="33" t="s">
        <v>1211</v>
      </c>
      <c r="B604" s="33">
        <v>0.1</v>
      </c>
    </row>
    <row r="605" spans="1:6" x14ac:dyDescent="0.2">
      <c r="A605" s="33" t="s">
        <v>1212</v>
      </c>
      <c r="B605" s="33">
        <v>6</v>
      </c>
    </row>
    <row r="606" spans="1:6" x14ac:dyDescent="0.2">
      <c r="A606" s="33" t="s">
        <v>1213</v>
      </c>
      <c r="B606" s="33">
        <v>1.3</v>
      </c>
    </row>
    <row r="607" spans="1:6" x14ac:dyDescent="0.2">
      <c r="A607" s="33" t="s">
        <v>1214</v>
      </c>
      <c r="B607" s="33">
        <v>1E-3</v>
      </c>
      <c r="F607" s="34"/>
    </row>
    <row r="608" spans="1:6" x14ac:dyDescent="0.2">
      <c r="A608" s="33" t="s">
        <v>1215</v>
      </c>
      <c r="B608" s="35">
        <v>4.58E-2</v>
      </c>
    </row>
    <row r="609" spans="1:6" x14ac:dyDescent="0.2">
      <c r="A609" s="33" t="s">
        <v>1216</v>
      </c>
      <c r="B609" s="33">
        <v>2</v>
      </c>
    </row>
    <row r="610" spans="1:6" x14ac:dyDescent="0.2">
      <c r="A610" s="33" t="s">
        <v>1217</v>
      </c>
      <c r="B610" s="33" t="b">
        <v>1</v>
      </c>
    </row>
    <row r="611" spans="1:6" x14ac:dyDescent="0.2">
      <c r="A611" s="33" t="s">
        <v>1218</v>
      </c>
      <c r="B611" s="33">
        <v>1.3</v>
      </c>
    </row>
    <row r="612" spans="1:6" x14ac:dyDescent="0.2">
      <c r="A612" s="33" t="s">
        <v>1219</v>
      </c>
      <c r="B612" s="35">
        <v>2584</v>
      </c>
      <c r="E612" s="34"/>
    </row>
    <row r="613" spans="1:6" x14ac:dyDescent="0.2">
      <c r="A613" s="33" t="s">
        <v>1220</v>
      </c>
      <c r="B613" s="33">
        <v>2</v>
      </c>
    </row>
    <row r="614" spans="1:6" x14ac:dyDescent="0.2">
      <c r="A614" s="33" t="s">
        <v>1221</v>
      </c>
      <c r="B614" s="35">
        <v>2584</v>
      </c>
    </row>
    <row r="615" spans="1:6" x14ac:dyDescent="0.2">
      <c r="A615" s="33" t="s">
        <v>1222</v>
      </c>
      <c r="B615" s="35" t="s">
        <v>980</v>
      </c>
    </row>
    <row r="616" spans="1:6" x14ac:dyDescent="0.2">
      <c r="A616" s="33" t="s">
        <v>1223</v>
      </c>
      <c r="B616" s="35">
        <v>3</v>
      </c>
    </row>
    <row r="617" spans="1:6" x14ac:dyDescent="0.2">
      <c r="A617" s="33" t="s">
        <v>1224</v>
      </c>
      <c r="B617" s="35" t="b">
        <v>0</v>
      </c>
    </row>
    <row r="618" spans="1:6" x14ac:dyDescent="0.2">
      <c r="A618" s="33" t="s">
        <v>1225</v>
      </c>
      <c r="B618" s="35" t="b">
        <v>1</v>
      </c>
    </row>
    <row r="619" spans="1:6" x14ac:dyDescent="0.2">
      <c r="A619" s="33" t="s">
        <v>1226</v>
      </c>
      <c r="B619" s="35">
        <v>0</v>
      </c>
    </row>
    <row r="620" spans="1:6" x14ac:dyDescent="0.2">
      <c r="A620" s="33" t="s">
        <v>1227</v>
      </c>
      <c r="B620" s="35" t="b">
        <v>1</v>
      </c>
    </row>
    <row r="621" spans="1:6" x14ac:dyDescent="0.2">
      <c r="A621" s="33" t="s">
        <v>1228</v>
      </c>
      <c r="B621" s="35" t="b">
        <v>1</v>
      </c>
      <c r="F621" s="35"/>
    </row>
    <row r="622" spans="1:6" x14ac:dyDescent="0.2">
      <c r="A622" s="33" t="s">
        <v>1229</v>
      </c>
      <c r="B622" s="35" t="b">
        <v>1</v>
      </c>
    </row>
    <row r="623" spans="1:6" x14ac:dyDescent="0.2">
      <c r="A623" s="33" t="s">
        <v>1230</v>
      </c>
      <c r="B623" s="35" t="b">
        <v>1</v>
      </c>
      <c r="F623" s="35"/>
    </row>
    <row r="624" spans="1:6" x14ac:dyDescent="0.2">
      <c r="A624" s="33" t="s">
        <v>1231</v>
      </c>
      <c r="B624" s="35">
        <v>-1</v>
      </c>
    </row>
    <row r="625" spans="1:6" x14ac:dyDescent="0.2">
      <c r="A625" s="33" t="s">
        <v>1232</v>
      </c>
      <c r="B625" s="33">
        <v>9</v>
      </c>
      <c r="F625" s="35"/>
    </row>
    <row r="626" spans="1:6" x14ac:dyDescent="0.2">
      <c r="A626" s="33" t="s">
        <v>1233</v>
      </c>
      <c r="B626" s="35" t="b">
        <v>0</v>
      </c>
      <c r="E626" s="35"/>
    </row>
    <row r="627" spans="1:6" x14ac:dyDescent="0.2">
      <c r="A627" s="33" t="s">
        <v>1234</v>
      </c>
      <c r="B627" s="35" t="b">
        <v>1</v>
      </c>
      <c r="F627" s="35"/>
    </row>
    <row r="628" spans="1:6" x14ac:dyDescent="0.2">
      <c r="A628" s="33" t="s">
        <v>1235</v>
      </c>
      <c r="B628" s="35" t="s">
        <v>753</v>
      </c>
      <c r="E628" s="35"/>
    </row>
    <row r="629" spans="1:6" x14ac:dyDescent="0.2">
      <c r="A629" s="33" t="s">
        <v>1236</v>
      </c>
      <c r="B629" s="35" t="s">
        <v>754</v>
      </c>
    </row>
    <row r="630" spans="1:6" x14ac:dyDescent="0.2">
      <c r="A630" s="33" t="s">
        <v>1237</v>
      </c>
      <c r="B630" s="35" t="s">
        <v>755</v>
      </c>
      <c r="E630" s="35"/>
    </row>
    <row r="631" spans="1:6" x14ac:dyDescent="0.2">
      <c r="A631" s="33" t="s">
        <v>1238</v>
      </c>
      <c r="B631" s="35" t="s">
        <v>756</v>
      </c>
    </row>
    <row r="632" spans="1:6" x14ac:dyDescent="0.2">
      <c r="A632" s="33" t="s">
        <v>1239</v>
      </c>
      <c r="B632" s="35" t="s">
        <v>757</v>
      </c>
      <c r="E632" s="35"/>
      <c r="F632" s="35"/>
    </row>
    <row r="633" spans="1:6" x14ac:dyDescent="0.2">
      <c r="A633" s="33" t="s">
        <v>1240</v>
      </c>
      <c r="B633" s="35" t="s">
        <v>758</v>
      </c>
      <c r="F633" s="35"/>
    </row>
    <row r="634" spans="1:6" x14ac:dyDescent="0.2">
      <c r="A634" s="33" t="s">
        <v>1241</v>
      </c>
      <c r="B634" s="35" t="s">
        <v>759</v>
      </c>
    </row>
    <row r="635" spans="1:6" x14ac:dyDescent="0.2">
      <c r="A635" s="33" t="s">
        <v>1242</v>
      </c>
      <c r="B635" s="35" t="s">
        <v>760</v>
      </c>
    </row>
    <row r="636" spans="1:6" x14ac:dyDescent="0.2">
      <c r="A636" s="33" t="s">
        <v>1243</v>
      </c>
      <c r="B636" s="34" t="s">
        <v>689</v>
      </c>
      <c r="F636" s="35"/>
    </row>
    <row r="637" spans="1:6" x14ac:dyDescent="0.2">
      <c r="A637" s="33" t="s">
        <v>1244</v>
      </c>
      <c r="B637" s="35">
        <v>6.3815091518520806E+17</v>
      </c>
      <c r="E637" s="35"/>
      <c r="F637" s="35"/>
    </row>
    <row r="638" spans="1:6" x14ac:dyDescent="0.2">
      <c r="A638" s="33" t="s">
        <v>1245</v>
      </c>
      <c r="B638" s="34">
        <v>45007.596273148149</v>
      </c>
      <c r="E638" s="35"/>
    </row>
    <row r="639" spans="1:6" x14ac:dyDescent="0.2">
      <c r="A639" s="33" t="s">
        <v>1246</v>
      </c>
      <c r="B639" s="35">
        <v>4.58E-2</v>
      </c>
    </row>
    <row r="640" spans="1:6" x14ac:dyDescent="0.2">
      <c r="A640" s="33" t="s">
        <v>1247</v>
      </c>
      <c r="B640" s="35" t="b">
        <v>1</v>
      </c>
      <c r="F640" s="35"/>
    </row>
    <row r="641" spans="1:6" x14ac:dyDescent="0.2">
      <c r="A641" s="33" t="s">
        <v>1248</v>
      </c>
      <c r="B641" s="35">
        <v>178437</v>
      </c>
      <c r="E641" s="35"/>
      <c r="F641" s="35"/>
    </row>
    <row r="642" spans="1:6" x14ac:dyDescent="0.2">
      <c r="A642" s="33" t="s">
        <v>1249</v>
      </c>
      <c r="B642" s="35">
        <v>304430</v>
      </c>
      <c r="E642" s="35"/>
      <c r="F642" s="35"/>
    </row>
    <row r="643" spans="1:6" x14ac:dyDescent="0.2">
      <c r="A643" s="33" t="s">
        <v>1250</v>
      </c>
      <c r="B643" s="35" t="s">
        <v>694</v>
      </c>
      <c r="F643" s="35"/>
    </row>
    <row r="644" spans="1:6" x14ac:dyDescent="0.2">
      <c r="A644" s="33" t="s">
        <v>1251</v>
      </c>
      <c r="B644" s="35" t="s">
        <v>1252</v>
      </c>
    </row>
    <row r="645" spans="1:6" x14ac:dyDescent="0.2">
      <c r="A645" s="33" t="s">
        <v>1253</v>
      </c>
      <c r="B645" s="35" t="b">
        <v>0</v>
      </c>
      <c r="E645" s="35"/>
    </row>
    <row r="646" spans="1:6" x14ac:dyDescent="0.2">
      <c r="A646" s="33" t="s">
        <v>1254</v>
      </c>
      <c r="B646" s="35" t="b">
        <v>1</v>
      </c>
      <c r="E646" s="35"/>
      <c r="F646" s="35"/>
    </row>
    <row r="647" spans="1:6" x14ac:dyDescent="0.2">
      <c r="A647" s="33" t="s">
        <v>1255</v>
      </c>
      <c r="B647" s="35" t="b">
        <v>1</v>
      </c>
      <c r="E647" s="35"/>
      <c r="F647" s="35"/>
    </row>
    <row r="648" spans="1:6" x14ac:dyDescent="0.2">
      <c r="A648" s="33" t="s">
        <v>1256</v>
      </c>
      <c r="B648" s="35">
        <v>35</v>
      </c>
      <c r="E648" s="35"/>
    </row>
    <row r="649" spans="1:6" x14ac:dyDescent="0.2">
      <c r="A649" s="33" t="s">
        <v>1257</v>
      </c>
      <c r="B649" s="35">
        <v>15</v>
      </c>
    </row>
    <row r="650" spans="1:6" x14ac:dyDescent="0.2">
      <c r="A650" s="33" t="s">
        <v>1258</v>
      </c>
      <c r="B650" s="35" t="b">
        <v>0</v>
      </c>
    </row>
    <row r="651" spans="1:6" x14ac:dyDescent="0.2">
      <c r="A651" s="33" t="s">
        <v>1259</v>
      </c>
      <c r="B651" s="35" t="s">
        <v>697</v>
      </c>
      <c r="E651" s="35"/>
    </row>
    <row r="652" spans="1:6" x14ac:dyDescent="0.2">
      <c r="A652" s="33" t="s">
        <v>1260</v>
      </c>
      <c r="B652" s="35">
        <v>0.05</v>
      </c>
      <c r="E652" s="35"/>
    </row>
    <row r="653" spans="1:6" x14ac:dyDescent="0.2">
      <c r="A653" s="33" t="s">
        <v>1261</v>
      </c>
      <c r="B653" s="35" t="s">
        <v>697</v>
      </c>
      <c r="E653" s="35"/>
    </row>
    <row r="654" spans="1:6" x14ac:dyDescent="0.2">
      <c r="A654" s="33" t="s">
        <v>1262</v>
      </c>
      <c r="B654" s="35">
        <v>0.1</v>
      </c>
      <c r="E654" s="35"/>
    </row>
    <row r="655" spans="1:6" x14ac:dyDescent="0.2">
      <c r="A655" s="33" t="s">
        <v>1263</v>
      </c>
      <c r="B655" s="35" t="s">
        <v>697</v>
      </c>
      <c r="E655" s="35"/>
    </row>
    <row r="656" spans="1:6" x14ac:dyDescent="0.2">
      <c r="A656" s="33" t="s">
        <v>1264</v>
      </c>
      <c r="B656" s="35">
        <v>1.1000000000000001E-3</v>
      </c>
      <c r="E656" s="35"/>
    </row>
    <row r="657" spans="1:5" x14ac:dyDescent="0.2">
      <c r="A657" s="33" t="s">
        <v>1265</v>
      </c>
      <c r="B657" s="35" t="s">
        <v>697</v>
      </c>
    </row>
    <row r="658" spans="1:5" x14ac:dyDescent="0.2">
      <c r="A658" s="33" t="s">
        <v>1266</v>
      </c>
      <c r="B658" s="35">
        <v>0.01</v>
      </c>
    </row>
    <row r="659" spans="1:5" x14ac:dyDescent="0.2">
      <c r="A659" s="33" t="s">
        <v>1267</v>
      </c>
      <c r="B659" s="35" t="s">
        <v>698</v>
      </c>
    </row>
    <row r="660" spans="1:5" x14ac:dyDescent="0.2">
      <c r="A660" s="33" t="s">
        <v>1268</v>
      </c>
      <c r="B660" s="33" t="b">
        <v>1</v>
      </c>
    </row>
    <row r="661" spans="1:5" x14ac:dyDescent="0.2">
      <c r="A661" s="33" t="s">
        <v>1269</v>
      </c>
      <c r="B661" s="33" t="b">
        <v>0</v>
      </c>
    </row>
    <row r="662" spans="1:5" x14ac:dyDescent="0.2">
      <c r="A662" s="33" t="s">
        <v>1270</v>
      </c>
      <c r="B662" s="35" t="b">
        <v>1</v>
      </c>
    </row>
    <row r="663" spans="1:5" x14ac:dyDescent="0.2">
      <c r="A663" s="33" t="s">
        <v>1271</v>
      </c>
      <c r="B663" s="35">
        <v>2.75</v>
      </c>
      <c r="E663" s="35"/>
    </row>
    <row r="664" spans="1:5" x14ac:dyDescent="0.2">
      <c r="A664" s="33" t="s">
        <v>1272</v>
      </c>
      <c r="B664" s="35">
        <v>7</v>
      </c>
      <c r="E664" s="35"/>
    </row>
    <row r="665" spans="1:5" x14ac:dyDescent="0.2">
      <c r="A665" s="33" t="s">
        <v>1273</v>
      </c>
      <c r="B665" s="35" t="b">
        <v>1</v>
      </c>
      <c r="E665" s="35"/>
    </row>
    <row r="666" spans="1:5" x14ac:dyDescent="0.2">
      <c r="A666" s="33" t="s">
        <v>1274</v>
      </c>
      <c r="B666" s="35" t="s">
        <v>697</v>
      </c>
      <c r="E666" s="35"/>
    </row>
    <row r="667" spans="1:5" x14ac:dyDescent="0.2">
      <c r="A667" s="33" t="s">
        <v>1275</v>
      </c>
      <c r="B667" s="35">
        <v>6.6666669999999997E-2</v>
      </c>
    </row>
    <row r="668" spans="1:5" x14ac:dyDescent="0.2">
      <c r="A668" s="33" t="s">
        <v>1276</v>
      </c>
      <c r="B668" s="35">
        <v>3</v>
      </c>
    </row>
    <row r="669" spans="1:5" x14ac:dyDescent="0.2">
      <c r="A669" s="33" t="s">
        <v>1277</v>
      </c>
      <c r="B669" s="35">
        <v>200</v>
      </c>
    </row>
    <row r="670" spans="1:5" x14ac:dyDescent="0.2">
      <c r="A670" s="33" t="s">
        <v>1278</v>
      </c>
      <c r="B670" s="35">
        <v>10</v>
      </c>
    </row>
    <row r="671" spans="1:5" x14ac:dyDescent="0.2">
      <c r="A671" s="33" t="s">
        <v>1279</v>
      </c>
      <c r="B671" s="35">
        <v>0.25</v>
      </c>
    </row>
    <row r="672" spans="1:5" x14ac:dyDescent="0.2">
      <c r="A672" s="33" t="s">
        <v>1280</v>
      </c>
      <c r="B672" s="35">
        <v>0.33</v>
      </c>
    </row>
    <row r="673" spans="1:2" x14ac:dyDescent="0.2">
      <c r="A673" s="33" t="s">
        <v>1281</v>
      </c>
      <c r="B673" s="35">
        <v>1</v>
      </c>
    </row>
    <row r="674" spans="1:2" x14ac:dyDescent="0.2">
      <c r="A674" s="33" t="s">
        <v>1282</v>
      </c>
      <c r="B674" s="35">
        <v>1</v>
      </c>
    </row>
    <row r="675" spans="1:2" x14ac:dyDescent="0.2">
      <c r="A675" s="33" t="s">
        <v>1283</v>
      </c>
      <c r="B675" s="35">
        <v>15</v>
      </c>
    </row>
    <row r="676" spans="1:2" x14ac:dyDescent="0.2">
      <c r="A676" s="33" t="s">
        <v>1284</v>
      </c>
      <c r="B676" s="35">
        <v>99</v>
      </c>
    </row>
    <row r="677" spans="1:2" x14ac:dyDescent="0.2">
      <c r="A677" s="33" t="s">
        <v>1285</v>
      </c>
      <c r="B677" s="35">
        <v>6.6666669999999997E-2</v>
      </c>
    </row>
    <row r="678" spans="1:2" x14ac:dyDescent="0.2">
      <c r="A678" s="33" t="s">
        <v>1286</v>
      </c>
      <c r="B678" s="35">
        <v>0.1</v>
      </c>
    </row>
    <row r="679" spans="1:2" x14ac:dyDescent="0.2">
      <c r="A679" s="33" t="s">
        <v>1287</v>
      </c>
      <c r="B679" s="35">
        <v>-7.414087E-11</v>
      </c>
    </row>
    <row r="680" spans="1:2" x14ac:dyDescent="0.2">
      <c r="A680" s="33" t="s">
        <v>1288</v>
      </c>
      <c r="B680" s="35">
        <v>1.584996E-4</v>
      </c>
    </row>
    <row r="681" spans="1:2" x14ac:dyDescent="0.2">
      <c r="A681" s="33" t="s">
        <v>1289</v>
      </c>
      <c r="B681" s="35">
        <v>-5.8058889999999997E-6</v>
      </c>
    </row>
    <row r="682" spans="1:2" x14ac:dyDescent="0.2">
      <c r="A682" s="33" t="s">
        <v>1290</v>
      </c>
      <c r="B682" s="35">
        <v>0</v>
      </c>
    </row>
    <row r="683" spans="1:2" x14ac:dyDescent="0.2">
      <c r="A683" s="33" t="s">
        <v>1291</v>
      </c>
      <c r="B683" s="35">
        <v>2</v>
      </c>
    </row>
    <row r="684" spans="1:2" x14ac:dyDescent="0.2">
      <c r="A684" s="33" t="s">
        <v>1292</v>
      </c>
      <c r="B684" s="35">
        <v>3</v>
      </c>
    </row>
    <row r="685" spans="1:2" x14ac:dyDescent="0.2">
      <c r="A685" s="33" t="s">
        <v>1293</v>
      </c>
      <c r="B685" s="35">
        <v>1</v>
      </c>
    </row>
    <row r="686" spans="1:2" x14ac:dyDescent="0.2">
      <c r="A686" s="33" t="s">
        <v>1294</v>
      </c>
      <c r="B686" s="35">
        <v>1</v>
      </c>
    </row>
    <row r="687" spans="1:2" x14ac:dyDescent="0.2">
      <c r="A687" s="33" t="s">
        <v>1295</v>
      </c>
      <c r="B687" s="33" t="b">
        <v>1</v>
      </c>
    </row>
    <row r="688" spans="1:2" x14ac:dyDescent="0.2">
      <c r="A688" s="33" t="s">
        <v>1296</v>
      </c>
      <c r="B688" s="35">
        <v>-7.9775710000000006E-8</v>
      </c>
    </row>
    <row r="689" spans="1:6" x14ac:dyDescent="0.2">
      <c r="A689" s="33" t="s">
        <v>1297</v>
      </c>
      <c r="B689" s="35">
        <v>3.2353690000000001E-5</v>
      </c>
    </row>
    <row r="690" spans="1:6" x14ac:dyDescent="0.2">
      <c r="A690" s="33" t="s">
        <v>1298</v>
      </c>
      <c r="B690" s="35">
        <v>-5.0338019999999996E-6</v>
      </c>
    </row>
    <row r="691" spans="1:6" x14ac:dyDescent="0.2">
      <c r="A691" s="33" t="s">
        <v>1299</v>
      </c>
      <c r="B691" s="35">
        <v>0</v>
      </c>
    </row>
    <row r="692" spans="1:6" x14ac:dyDescent="0.2">
      <c r="A692" s="33" t="s">
        <v>1300</v>
      </c>
      <c r="B692" s="35">
        <v>2</v>
      </c>
    </row>
    <row r="693" spans="1:6" x14ac:dyDescent="0.2">
      <c r="A693" s="33" t="s">
        <v>1301</v>
      </c>
      <c r="B693" s="35">
        <v>3</v>
      </c>
    </row>
    <row r="694" spans="1:6" x14ac:dyDescent="0.2">
      <c r="A694" s="33" t="s">
        <v>1302</v>
      </c>
      <c r="B694" s="34">
        <v>1</v>
      </c>
    </row>
    <row r="695" spans="1:6" x14ac:dyDescent="0.2">
      <c r="A695" s="33" t="s">
        <v>1303</v>
      </c>
      <c r="B695" s="35">
        <v>1</v>
      </c>
    </row>
    <row r="696" spans="1:6" x14ac:dyDescent="0.2">
      <c r="A696" s="33" t="s">
        <v>1304</v>
      </c>
      <c r="B696" s="35" t="b">
        <v>1</v>
      </c>
    </row>
    <row r="697" spans="1:6" x14ac:dyDescent="0.2">
      <c r="A697" s="33" t="s">
        <v>1305</v>
      </c>
      <c r="B697" s="33">
        <v>5</v>
      </c>
    </row>
    <row r="698" spans="1:6" x14ac:dyDescent="0.2">
      <c r="A698" s="33" t="s">
        <v>1306</v>
      </c>
      <c r="B698" s="33">
        <v>1</v>
      </c>
    </row>
    <row r="699" spans="1:6" x14ac:dyDescent="0.2">
      <c r="A699" s="33" t="s">
        <v>1307</v>
      </c>
      <c r="B699" s="33">
        <v>10</v>
      </c>
    </row>
    <row r="700" spans="1:6" x14ac:dyDescent="0.2">
      <c r="A700" s="33" t="s">
        <v>1308</v>
      </c>
      <c r="B700" s="33">
        <v>3</v>
      </c>
    </row>
    <row r="701" spans="1:6" x14ac:dyDescent="0.2">
      <c r="A701" s="33" t="s">
        <v>1309</v>
      </c>
      <c r="B701" s="33">
        <v>2</v>
      </c>
    </row>
    <row r="702" spans="1:6" x14ac:dyDescent="0.2">
      <c r="A702" s="33" t="s">
        <v>1310</v>
      </c>
      <c r="B702" s="33">
        <v>1</v>
      </c>
      <c r="F702" s="34"/>
    </row>
    <row r="703" spans="1:6" x14ac:dyDescent="0.2">
      <c r="A703" s="33" t="s">
        <v>1311</v>
      </c>
      <c r="B703" s="33">
        <v>3</v>
      </c>
    </row>
    <row r="704" spans="1:6" x14ac:dyDescent="0.2">
      <c r="A704" s="33" t="s">
        <v>1312</v>
      </c>
      <c r="B704" s="33">
        <v>1</v>
      </c>
    </row>
    <row r="705" spans="1:6" x14ac:dyDescent="0.2">
      <c r="A705" s="33" t="s">
        <v>1313</v>
      </c>
      <c r="B705" s="33">
        <v>4</v>
      </c>
    </row>
    <row r="706" spans="1:6" x14ac:dyDescent="0.2">
      <c r="A706" s="33" t="s">
        <v>1314</v>
      </c>
      <c r="B706" s="33">
        <v>1</v>
      </c>
    </row>
    <row r="707" spans="1:6" x14ac:dyDescent="0.2">
      <c r="A707" s="33" t="s">
        <v>1315</v>
      </c>
      <c r="B707" s="33" t="s">
        <v>736</v>
      </c>
    </row>
    <row r="708" spans="1:6" x14ac:dyDescent="0.2">
      <c r="A708" s="33" t="s">
        <v>1316</v>
      </c>
      <c r="B708" s="35" t="s">
        <v>737</v>
      </c>
    </row>
    <row r="709" spans="1:6" x14ac:dyDescent="0.2">
      <c r="A709" s="33" t="s">
        <v>1317</v>
      </c>
      <c r="B709" s="33" t="s">
        <v>738</v>
      </c>
    </row>
    <row r="710" spans="1:6" x14ac:dyDescent="0.2">
      <c r="A710" s="33" t="s">
        <v>1318</v>
      </c>
      <c r="B710" s="35">
        <v>100</v>
      </c>
    </row>
    <row r="711" spans="1:6" x14ac:dyDescent="0.2">
      <c r="A711" s="33" t="s">
        <v>1319</v>
      </c>
      <c r="B711" s="33">
        <v>2</v>
      </c>
    </row>
    <row r="712" spans="1:6" x14ac:dyDescent="0.2">
      <c r="A712" s="33" t="s">
        <v>1320</v>
      </c>
      <c r="B712" s="35">
        <v>0.3</v>
      </c>
    </row>
    <row r="713" spans="1:6" x14ac:dyDescent="0.2">
      <c r="A713" s="33" t="s">
        <v>1321</v>
      </c>
      <c r="B713" s="35" t="b">
        <v>1</v>
      </c>
    </row>
    <row r="714" spans="1:6" x14ac:dyDescent="0.2">
      <c r="A714" s="33" t="s">
        <v>1322</v>
      </c>
      <c r="B714" s="35" t="b">
        <v>1</v>
      </c>
    </row>
    <row r="715" spans="1:6" x14ac:dyDescent="0.2">
      <c r="A715" s="33" t="s">
        <v>1323</v>
      </c>
      <c r="B715" s="33" t="b">
        <v>0</v>
      </c>
    </row>
    <row r="716" spans="1:6" x14ac:dyDescent="0.2">
      <c r="A716" s="33" t="s">
        <v>1324</v>
      </c>
      <c r="B716" s="33">
        <v>15</v>
      </c>
      <c r="F716" s="35"/>
    </row>
    <row r="717" spans="1:6" x14ac:dyDescent="0.2">
      <c r="A717" s="33" t="s">
        <v>1325</v>
      </c>
      <c r="B717" s="33">
        <v>15</v>
      </c>
    </row>
    <row r="718" spans="1:6" x14ac:dyDescent="0.2">
      <c r="A718" s="33" t="s">
        <v>1326</v>
      </c>
      <c r="B718" s="33" t="b">
        <v>0</v>
      </c>
      <c r="F718" s="35"/>
    </row>
    <row r="719" spans="1:6" x14ac:dyDescent="0.2">
      <c r="A719" s="33" t="s">
        <v>1327</v>
      </c>
      <c r="B719" s="35" t="s">
        <v>698</v>
      </c>
    </row>
    <row r="720" spans="1:6" x14ac:dyDescent="0.2">
      <c r="A720" s="33" t="s">
        <v>1328</v>
      </c>
      <c r="B720" s="35">
        <v>0.66</v>
      </c>
      <c r="F720" s="35"/>
    </row>
    <row r="721" spans="1:6" x14ac:dyDescent="0.2">
      <c r="A721" s="33" t="s">
        <v>1329</v>
      </c>
      <c r="B721" s="33">
        <v>0.47</v>
      </c>
    </row>
    <row r="722" spans="1:6" x14ac:dyDescent="0.2">
      <c r="A722" s="33" t="s">
        <v>1330</v>
      </c>
      <c r="B722" s="33">
        <v>4</v>
      </c>
      <c r="F722" s="35"/>
    </row>
    <row r="723" spans="1:6" x14ac:dyDescent="0.2">
      <c r="A723" s="33" t="s">
        <v>1331</v>
      </c>
      <c r="B723" s="35">
        <v>0.1</v>
      </c>
    </row>
    <row r="724" spans="1:6" x14ac:dyDescent="0.2">
      <c r="A724" s="33" t="s">
        <v>1332</v>
      </c>
      <c r="B724" s="35">
        <v>0.1</v>
      </c>
    </row>
    <row r="725" spans="1:6" x14ac:dyDescent="0.2">
      <c r="A725" s="33" t="s">
        <v>1333</v>
      </c>
      <c r="B725" s="33">
        <v>6</v>
      </c>
    </row>
    <row r="726" spans="1:6" x14ac:dyDescent="0.2">
      <c r="A726" s="33" t="s">
        <v>1334</v>
      </c>
      <c r="B726" s="33">
        <v>1.3</v>
      </c>
    </row>
    <row r="727" spans="1:6" x14ac:dyDescent="0.2">
      <c r="A727" s="33" t="s">
        <v>1335</v>
      </c>
      <c r="B727" s="35">
        <v>1E-3</v>
      </c>
      <c r="E727" s="34"/>
      <c r="F727" s="35"/>
    </row>
    <row r="728" spans="1:6" x14ac:dyDescent="0.2">
      <c r="A728" s="33" t="s">
        <v>1336</v>
      </c>
      <c r="B728" s="35">
        <v>4.58E-2</v>
      </c>
      <c r="F728" s="35"/>
    </row>
    <row r="729" spans="1:6" x14ac:dyDescent="0.2">
      <c r="A729" s="33" t="s">
        <v>1337</v>
      </c>
      <c r="B729" s="35">
        <v>2</v>
      </c>
    </row>
    <row r="730" spans="1:6" x14ac:dyDescent="0.2">
      <c r="A730" s="33" t="s">
        <v>1338</v>
      </c>
      <c r="B730" s="35" t="b">
        <v>1</v>
      </c>
    </row>
    <row r="731" spans="1:6" x14ac:dyDescent="0.2">
      <c r="A731" s="33" t="s">
        <v>1339</v>
      </c>
      <c r="B731" s="33">
        <v>1.3</v>
      </c>
      <c r="F731" s="35"/>
    </row>
    <row r="732" spans="1:6" x14ac:dyDescent="0.2">
      <c r="A732" s="33" t="s">
        <v>1340</v>
      </c>
      <c r="B732" s="33">
        <v>2584</v>
      </c>
      <c r="F732" s="35"/>
    </row>
    <row r="733" spans="1:6" x14ac:dyDescent="0.2">
      <c r="A733" s="33" t="s">
        <v>1341</v>
      </c>
      <c r="B733" s="35">
        <v>2</v>
      </c>
    </row>
    <row r="734" spans="1:6" x14ac:dyDescent="0.2">
      <c r="A734" s="33" t="s">
        <v>1342</v>
      </c>
      <c r="B734" s="35">
        <v>2584</v>
      </c>
    </row>
    <row r="735" spans="1:6" x14ac:dyDescent="0.2">
      <c r="A735" s="33" t="s">
        <v>1343</v>
      </c>
      <c r="B735" s="35" t="s">
        <v>980</v>
      </c>
      <c r="F735" s="35"/>
    </row>
    <row r="736" spans="1:6" x14ac:dyDescent="0.2">
      <c r="A736" s="33" t="s">
        <v>1344</v>
      </c>
      <c r="B736" s="35">
        <v>3</v>
      </c>
      <c r="F736" s="35"/>
    </row>
    <row r="737" spans="1:6" x14ac:dyDescent="0.2">
      <c r="A737" s="33" t="s">
        <v>1345</v>
      </c>
      <c r="B737" s="35" t="b">
        <v>0</v>
      </c>
      <c r="F737" s="35"/>
    </row>
    <row r="738" spans="1:6" x14ac:dyDescent="0.2">
      <c r="A738" s="33" t="s">
        <v>1346</v>
      </c>
      <c r="B738" s="35" t="b">
        <v>1</v>
      </c>
      <c r="F738" s="35"/>
    </row>
    <row r="739" spans="1:6" x14ac:dyDescent="0.2">
      <c r="A739" s="33" t="s">
        <v>1347</v>
      </c>
      <c r="B739" s="33">
        <v>0</v>
      </c>
    </row>
    <row r="740" spans="1:6" x14ac:dyDescent="0.2">
      <c r="A740" s="33" t="s">
        <v>1348</v>
      </c>
      <c r="B740" s="34" t="b">
        <v>1</v>
      </c>
    </row>
    <row r="741" spans="1:6" x14ac:dyDescent="0.2">
      <c r="A741" s="33" t="s">
        <v>1349</v>
      </c>
      <c r="B741" s="34" t="b">
        <v>1</v>
      </c>
      <c r="E741" s="35"/>
      <c r="F741" s="35"/>
    </row>
    <row r="742" spans="1:6" x14ac:dyDescent="0.2">
      <c r="A742" s="33" t="s">
        <v>1350</v>
      </c>
      <c r="B742" s="34" t="b">
        <v>1</v>
      </c>
      <c r="F742" s="35"/>
    </row>
    <row r="743" spans="1:6" x14ac:dyDescent="0.2">
      <c r="A743" s="33" t="s">
        <v>1351</v>
      </c>
      <c r="B743" s="33" t="b">
        <v>1</v>
      </c>
      <c r="E743" s="35"/>
    </row>
    <row r="744" spans="1:6" x14ac:dyDescent="0.2">
      <c r="A744" s="33" t="s">
        <v>1352</v>
      </c>
      <c r="B744" s="35">
        <v>-1</v>
      </c>
    </row>
    <row r="745" spans="1:6" x14ac:dyDescent="0.2">
      <c r="A745" s="33" t="s">
        <v>1353</v>
      </c>
      <c r="B745" s="35">
        <v>9</v>
      </c>
      <c r="E745" s="35"/>
    </row>
    <row r="746" spans="1:6" x14ac:dyDescent="0.2">
      <c r="A746" s="33" t="s">
        <v>1354</v>
      </c>
      <c r="B746" s="35" t="b">
        <v>0</v>
      </c>
    </row>
    <row r="747" spans="1:6" x14ac:dyDescent="0.2">
      <c r="A747" s="33" t="s">
        <v>1355</v>
      </c>
      <c r="B747" s="35" t="b">
        <v>1</v>
      </c>
      <c r="E747" s="35"/>
    </row>
    <row r="748" spans="1:6" x14ac:dyDescent="0.2">
      <c r="A748" s="33" t="s">
        <v>1356</v>
      </c>
      <c r="B748" s="33" t="s">
        <v>753</v>
      </c>
    </row>
    <row r="749" spans="1:6" x14ac:dyDescent="0.2">
      <c r="A749" s="33" t="s">
        <v>1357</v>
      </c>
      <c r="B749" s="33" t="s">
        <v>754</v>
      </c>
    </row>
    <row r="750" spans="1:6" x14ac:dyDescent="0.2">
      <c r="A750" s="33" t="s">
        <v>1358</v>
      </c>
      <c r="B750" s="33" t="s">
        <v>755</v>
      </c>
    </row>
    <row r="751" spans="1:6" x14ac:dyDescent="0.2">
      <c r="A751" s="33" t="s">
        <v>1359</v>
      </c>
      <c r="B751" s="33" t="s">
        <v>756</v>
      </c>
    </row>
    <row r="752" spans="1:6" x14ac:dyDescent="0.2">
      <c r="A752" s="33" t="s">
        <v>1360</v>
      </c>
      <c r="B752" s="35" t="s">
        <v>757</v>
      </c>
      <c r="E752" s="35"/>
    </row>
    <row r="753" spans="1:5" x14ac:dyDescent="0.2">
      <c r="A753" s="33" t="s">
        <v>1361</v>
      </c>
      <c r="B753" s="33" t="s">
        <v>758</v>
      </c>
      <c r="E753" s="35"/>
    </row>
    <row r="754" spans="1:5" x14ac:dyDescent="0.2">
      <c r="A754" s="33" t="s">
        <v>1362</v>
      </c>
      <c r="B754" s="35" t="s">
        <v>759</v>
      </c>
    </row>
    <row r="755" spans="1:5" x14ac:dyDescent="0.2">
      <c r="A755" s="33" t="s">
        <v>1363</v>
      </c>
      <c r="B755" s="33" t="s">
        <v>760</v>
      </c>
    </row>
    <row r="756" spans="1:5" x14ac:dyDescent="0.2">
      <c r="A756" s="33" t="s">
        <v>1364</v>
      </c>
      <c r="B756" s="35" t="s">
        <v>689</v>
      </c>
      <c r="E756" s="35"/>
    </row>
    <row r="757" spans="1:5" x14ac:dyDescent="0.2">
      <c r="A757" s="33" t="s">
        <v>1365</v>
      </c>
      <c r="B757" s="33">
        <v>6.3815091518520806E+17</v>
      </c>
      <c r="E757" s="35"/>
    </row>
    <row r="758" spans="1:5" x14ac:dyDescent="0.2">
      <c r="A758" s="33" t="s">
        <v>1366</v>
      </c>
      <c r="B758" s="34">
        <v>45007.596273148149</v>
      </c>
    </row>
    <row r="759" spans="1:5" x14ac:dyDescent="0.2">
      <c r="A759" s="33" t="s">
        <v>1367</v>
      </c>
      <c r="B759" s="34">
        <v>4.58E-2</v>
      </c>
    </row>
    <row r="760" spans="1:5" x14ac:dyDescent="0.2">
      <c r="A760" s="33" t="s">
        <v>1368</v>
      </c>
      <c r="B760" s="35" t="b">
        <v>1</v>
      </c>
      <c r="E760" s="35"/>
    </row>
    <row r="761" spans="1:5" x14ac:dyDescent="0.2">
      <c r="A761" s="33" t="s">
        <v>1369</v>
      </c>
      <c r="B761" s="33">
        <v>43578</v>
      </c>
      <c r="E761" s="35"/>
    </row>
    <row r="762" spans="1:5" x14ac:dyDescent="0.2">
      <c r="A762" s="33" t="s">
        <v>1370</v>
      </c>
      <c r="B762" s="33">
        <v>69152</v>
      </c>
      <c r="E762" s="35"/>
    </row>
    <row r="763" spans="1:5" x14ac:dyDescent="0.2">
      <c r="A763" s="33" t="s">
        <v>1371</v>
      </c>
      <c r="B763" s="35" t="s">
        <v>694</v>
      </c>
      <c r="E763" s="35"/>
    </row>
    <row r="764" spans="1:5" x14ac:dyDescent="0.2">
      <c r="A764" s="33" t="s">
        <v>1372</v>
      </c>
      <c r="B764" s="35" t="s">
        <v>1373</v>
      </c>
    </row>
    <row r="765" spans="1:5" x14ac:dyDescent="0.2">
      <c r="A765" s="33" t="s">
        <v>1374</v>
      </c>
      <c r="B765" s="35" t="b">
        <v>0</v>
      </c>
    </row>
    <row r="766" spans="1:5" x14ac:dyDescent="0.2">
      <c r="A766" s="33" t="s">
        <v>1375</v>
      </c>
      <c r="B766" s="35" t="b">
        <v>1</v>
      </c>
      <c r="E766" s="35"/>
    </row>
    <row r="767" spans="1:5" x14ac:dyDescent="0.2">
      <c r="A767" s="33" t="s">
        <v>1376</v>
      </c>
      <c r="B767" s="35" t="b">
        <v>1</v>
      </c>
      <c r="E767" s="35"/>
    </row>
    <row r="768" spans="1:5" x14ac:dyDescent="0.2">
      <c r="A768" s="33" t="s">
        <v>1377</v>
      </c>
      <c r="B768" s="35">
        <v>35</v>
      </c>
      <c r="E768" s="35"/>
    </row>
    <row r="769" spans="1:5" x14ac:dyDescent="0.2">
      <c r="A769" s="33" t="s">
        <v>1378</v>
      </c>
      <c r="B769" s="35">
        <v>15</v>
      </c>
      <c r="E769" s="35"/>
    </row>
    <row r="770" spans="1:5" x14ac:dyDescent="0.2">
      <c r="A770" s="33" t="s">
        <v>1379</v>
      </c>
      <c r="B770" s="35" t="b">
        <v>0</v>
      </c>
      <c r="E770" s="35"/>
    </row>
    <row r="771" spans="1:5" x14ac:dyDescent="0.2">
      <c r="A771" s="33" t="s">
        <v>1380</v>
      </c>
      <c r="B771" s="35" t="s">
        <v>697</v>
      </c>
      <c r="E771" s="35"/>
    </row>
    <row r="772" spans="1:5" x14ac:dyDescent="0.2">
      <c r="A772" s="33" t="s">
        <v>1381</v>
      </c>
      <c r="B772" s="35">
        <v>0.05</v>
      </c>
    </row>
    <row r="773" spans="1:5" x14ac:dyDescent="0.2">
      <c r="A773" s="33" t="s">
        <v>1382</v>
      </c>
      <c r="B773" s="35" t="s">
        <v>697</v>
      </c>
    </row>
    <row r="774" spans="1:5" x14ac:dyDescent="0.2">
      <c r="A774" s="33" t="s">
        <v>1383</v>
      </c>
      <c r="B774" s="35">
        <v>0.1</v>
      </c>
    </row>
    <row r="775" spans="1:5" x14ac:dyDescent="0.2">
      <c r="A775" s="33" t="s">
        <v>1384</v>
      </c>
      <c r="B775" s="35" t="s">
        <v>697</v>
      </c>
    </row>
    <row r="776" spans="1:5" x14ac:dyDescent="0.2">
      <c r="A776" s="33" t="s">
        <v>1385</v>
      </c>
      <c r="B776" s="35">
        <v>1.1000000000000001E-3</v>
      </c>
    </row>
    <row r="777" spans="1:5" x14ac:dyDescent="0.2">
      <c r="A777" s="33" t="s">
        <v>1386</v>
      </c>
      <c r="B777" s="35" t="s">
        <v>697</v>
      </c>
    </row>
    <row r="778" spans="1:5" x14ac:dyDescent="0.2">
      <c r="A778" s="33" t="s">
        <v>1387</v>
      </c>
      <c r="B778" s="35">
        <v>0.01</v>
      </c>
      <c r="E778" s="35"/>
    </row>
    <row r="779" spans="1:5" x14ac:dyDescent="0.2">
      <c r="A779" s="33" t="s">
        <v>1388</v>
      </c>
      <c r="B779" s="35" t="s">
        <v>698</v>
      </c>
      <c r="E779" s="35"/>
    </row>
    <row r="780" spans="1:5" x14ac:dyDescent="0.2">
      <c r="A780" s="33" t="s">
        <v>1389</v>
      </c>
      <c r="B780" s="35" t="b">
        <v>1</v>
      </c>
      <c r="E780" s="35"/>
    </row>
    <row r="781" spans="1:5" x14ac:dyDescent="0.2">
      <c r="A781" s="33" t="s">
        <v>1390</v>
      </c>
      <c r="B781" s="35" t="b">
        <v>0</v>
      </c>
      <c r="E781" s="35"/>
    </row>
    <row r="782" spans="1:5" x14ac:dyDescent="0.2">
      <c r="A782" s="33" t="s">
        <v>1391</v>
      </c>
      <c r="B782" s="35" t="b">
        <v>1</v>
      </c>
    </row>
    <row r="783" spans="1:5" x14ac:dyDescent="0.2">
      <c r="A783" s="33" t="s">
        <v>1392</v>
      </c>
      <c r="B783" s="35">
        <v>2.75</v>
      </c>
    </row>
    <row r="784" spans="1:5" x14ac:dyDescent="0.2">
      <c r="A784" s="33" t="s">
        <v>1393</v>
      </c>
      <c r="B784" s="35">
        <v>7</v>
      </c>
    </row>
    <row r="785" spans="1:6" x14ac:dyDescent="0.2">
      <c r="A785" s="33" t="s">
        <v>1394</v>
      </c>
      <c r="B785" s="35" t="b">
        <v>1</v>
      </c>
    </row>
    <row r="786" spans="1:6" x14ac:dyDescent="0.2">
      <c r="A786" s="33" t="s">
        <v>1395</v>
      </c>
      <c r="B786" s="35" t="s">
        <v>697</v>
      </c>
    </row>
    <row r="787" spans="1:6" x14ac:dyDescent="0.2">
      <c r="A787" s="33" t="s">
        <v>1396</v>
      </c>
      <c r="B787" s="35">
        <v>6.6666669999999997E-2</v>
      </c>
    </row>
    <row r="788" spans="1:6" x14ac:dyDescent="0.2">
      <c r="A788" s="33" t="s">
        <v>1397</v>
      </c>
      <c r="B788" s="35">
        <v>3</v>
      </c>
    </row>
    <row r="789" spans="1:6" x14ac:dyDescent="0.2">
      <c r="A789" s="33" t="s">
        <v>1398</v>
      </c>
      <c r="B789" s="35">
        <v>200</v>
      </c>
    </row>
    <row r="790" spans="1:6" x14ac:dyDescent="0.2">
      <c r="A790" s="33" t="s">
        <v>1399</v>
      </c>
      <c r="B790" s="35">
        <v>10</v>
      </c>
    </row>
    <row r="791" spans="1:6" x14ac:dyDescent="0.2">
      <c r="A791" s="33" t="s">
        <v>1400</v>
      </c>
      <c r="B791" s="35">
        <v>0.25</v>
      </c>
    </row>
    <row r="792" spans="1:6" x14ac:dyDescent="0.2">
      <c r="A792" s="33" t="s">
        <v>1401</v>
      </c>
      <c r="B792" s="35">
        <v>0.33</v>
      </c>
    </row>
    <row r="793" spans="1:6" x14ac:dyDescent="0.2">
      <c r="A793" s="33" t="s">
        <v>1402</v>
      </c>
      <c r="B793" s="35">
        <v>1</v>
      </c>
    </row>
    <row r="794" spans="1:6" x14ac:dyDescent="0.2">
      <c r="A794" s="33" t="s">
        <v>1403</v>
      </c>
      <c r="B794" s="35">
        <v>1</v>
      </c>
    </row>
    <row r="795" spans="1:6" x14ac:dyDescent="0.2">
      <c r="A795" s="33" t="s">
        <v>1404</v>
      </c>
      <c r="B795" s="35">
        <v>15</v>
      </c>
    </row>
    <row r="796" spans="1:6" x14ac:dyDescent="0.2">
      <c r="A796" s="33" t="s">
        <v>1405</v>
      </c>
      <c r="B796" s="35">
        <v>99</v>
      </c>
    </row>
    <row r="797" spans="1:6" x14ac:dyDescent="0.2">
      <c r="A797" s="33" t="s">
        <v>1406</v>
      </c>
      <c r="B797" s="35">
        <v>6.6666669999999997E-2</v>
      </c>
      <c r="F797" s="34"/>
    </row>
    <row r="798" spans="1:6" x14ac:dyDescent="0.2">
      <c r="A798" s="33" t="s">
        <v>1407</v>
      </c>
      <c r="B798" s="35">
        <v>0.1</v>
      </c>
    </row>
    <row r="799" spans="1:6" x14ac:dyDescent="0.2">
      <c r="A799" s="33" t="s">
        <v>1408</v>
      </c>
      <c r="B799" s="35">
        <v>-1.5997139999999999E-8</v>
      </c>
    </row>
    <row r="800" spans="1:6" x14ac:dyDescent="0.2">
      <c r="A800" s="33" t="s">
        <v>1409</v>
      </c>
      <c r="B800" s="35">
        <v>-1.842294E-4</v>
      </c>
    </row>
    <row r="801" spans="1:6" x14ac:dyDescent="0.2">
      <c r="A801" s="33" t="s">
        <v>1410</v>
      </c>
      <c r="B801" s="35">
        <v>1.2136249999999999E-5</v>
      </c>
    </row>
    <row r="802" spans="1:6" x14ac:dyDescent="0.2">
      <c r="A802" s="33" t="s">
        <v>1411</v>
      </c>
      <c r="B802" s="35">
        <v>0</v>
      </c>
    </row>
    <row r="803" spans="1:6" x14ac:dyDescent="0.2">
      <c r="A803" s="33" t="s">
        <v>1412</v>
      </c>
      <c r="B803" s="35">
        <v>3</v>
      </c>
    </row>
    <row r="804" spans="1:6" x14ac:dyDescent="0.2">
      <c r="A804" s="33" t="s">
        <v>1413</v>
      </c>
      <c r="B804" s="35">
        <v>4</v>
      </c>
    </row>
    <row r="805" spans="1:6" x14ac:dyDescent="0.2">
      <c r="A805" s="33" t="s">
        <v>1414</v>
      </c>
      <c r="B805" s="35">
        <v>1</v>
      </c>
    </row>
    <row r="806" spans="1:6" x14ac:dyDescent="0.2">
      <c r="A806" s="33" t="s">
        <v>1415</v>
      </c>
      <c r="B806" s="35">
        <v>1</v>
      </c>
    </row>
    <row r="807" spans="1:6" x14ac:dyDescent="0.2">
      <c r="A807" s="33" t="s">
        <v>1416</v>
      </c>
      <c r="B807" s="35" t="b">
        <v>1</v>
      </c>
    </row>
    <row r="808" spans="1:6" x14ac:dyDescent="0.2">
      <c r="A808" s="33" t="s">
        <v>1417</v>
      </c>
      <c r="B808" s="35">
        <v>-1.133021E-7</v>
      </c>
    </row>
    <row r="809" spans="1:6" x14ac:dyDescent="0.2">
      <c r="A809" s="33" t="s">
        <v>1418</v>
      </c>
      <c r="B809" s="35">
        <v>-1.4643640000000001E-4</v>
      </c>
    </row>
    <row r="810" spans="1:6" x14ac:dyDescent="0.2">
      <c r="A810" s="33" t="s">
        <v>1419</v>
      </c>
      <c r="B810" s="35">
        <v>8.8325269999999994E-6</v>
      </c>
    </row>
    <row r="811" spans="1:6" x14ac:dyDescent="0.2">
      <c r="A811" s="33" t="s">
        <v>1420</v>
      </c>
      <c r="B811" s="35">
        <v>0</v>
      </c>
      <c r="F811" s="35"/>
    </row>
    <row r="812" spans="1:6" x14ac:dyDescent="0.2">
      <c r="A812" s="33" t="s">
        <v>1421</v>
      </c>
      <c r="B812" s="33">
        <v>3</v>
      </c>
    </row>
    <row r="813" spans="1:6" x14ac:dyDescent="0.2">
      <c r="A813" s="33" t="s">
        <v>1422</v>
      </c>
      <c r="B813" s="35">
        <v>4</v>
      </c>
      <c r="F813" s="35"/>
    </row>
    <row r="814" spans="1:6" x14ac:dyDescent="0.2">
      <c r="A814" s="33" t="s">
        <v>1423</v>
      </c>
      <c r="B814" s="35">
        <v>1</v>
      </c>
    </row>
    <row r="815" spans="1:6" x14ac:dyDescent="0.2">
      <c r="A815" s="33" t="s">
        <v>1424</v>
      </c>
      <c r="B815" s="35">
        <v>1</v>
      </c>
      <c r="F815" s="35"/>
    </row>
    <row r="816" spans="1:6" x14ac:dyDescent="0.2">
      <c r="A816" s="33" t="s">
        <v>1425</v>
      </c>
      <c r="B816" s="35" t="b">
        <v>1</v>
      </c>
    </row>
    <row r="817" spans="1:6" x14ac:dyDescent="0.2">
      <c r="A817" s="33" t="s">
        <v>1426</v>
      </c>
      <c r="B817" s="33">
        <v>5</v>
      </c>
      <c r="F817" s="35"/>
    </row>
    <row r="818" spans="1:6" x14ac:dyDescent="0.2">
      <c r="A818" s="33" t="s">
        <v>1427</v>
      </c>
      <c r="B818" s="35">
        <v>1</v>
      </c>
    </row>
    <row r="819" spans="1:6" x14ac:dyDescent="0.2">
      <c r="A819" s="33" t="s">
        <v>1428</v>
      </c>
      <c r="B819" s="35">
        <v>10</v>
      </c>
    </row>
    <row r="820" spans="1:6" x14ac:dyDescent="0.2">
      <c r="A820" s="33" t="s">
        <v>1429</v>
      </c>
      <c r="B820" s="35">
        <v>3</v>
      </c>
    </row>
    <row r="821" spans="1:6" x14ac:dyDescent="0.2">
      <c r="A821" s="33" t="s">
        <v>1430</v>
      </c>
      <c r="B821" s="35">
        <v>2</v>
      </c>
    </row>
    <row r="822" spans="1:6" x14ac:dyDescent="0.2">
      <c r="A822" s="33" t="s">
        <v>1431</v>
      </c>
      <c r="B822" s="35">
        <v>1</v>
      </c>
      <c r="F822" s="35"/>
    </row>
    <row r="823" spans="1:6" x14ac:dyDescent="0.2">
      <c r="A823" s="33" t="s">
        <v>1432</v>
      </c>
      <c r="B823" s="35">
        <v>3</v>
      </c>
      <c r="F823" s="35"/>
    </row>
    <row r="824" spans="1:6" x14ac:dyDescent="0.2">
      <c r="A824" s="33" t="s">
        <v>1433</v>
      </c>
      <c r="B824" s="35">
        <v>1</v>
      </c>
    </row>
    <row r="825" spans="1:6" x14ac:dyDescent="0.2">
      <c r="A825" s="33" t="s">
        <v>1434</v>
      </c>
      <c r="B825" s="35">
        <v>4</v>
      </c>
    </row>
    <row r="826" spans="1:6" x14ac:dyDescent="0.2">
      <c r="A826" s="33" t="s">
        <v>1435</v>
      </c>
      <c r="B826" s="35">
        <v>1</v>
      </c>
      <c r="F826" s="35"/>
    </row>
    <row r="827" spans="1:6" x14ac:dyDescent="0.2">
      <c r="A827" s="33" t="s">
        <v>1436</v>
      </c>
      <c r="B827" s="35" t="s">
        <v>736</v>
      </c>
      <c r="F827" s="35"/>
    </row>
    <row r="828" spans="1:6" x14ac:dyDescent="0.2">
      <c r="A828" s="33" t="s">
        <v>1437</v>
      </c>
      <c r="B828" s="35" t="s">
        <v>737</v>
      </c>
    </row>
    <row r="829" spans="1:6" x14ac:dyDescent="0.2">
      <c r="A829" s="33" t="s">
        <v>1438</v>
      </c>
      <c r="B829" s="35" t="s">
        <v>738</v>
      </c>
    </row>
    <row r="830" spans="1:6" x14ac:dyDescent="0.2">
      <c r="A830" s="33" t="s">
        <v>1439</v>
      </c>
      <c r="B830" s="35">
        <v>100</v>
      </c>
      <c r="F830" s="35"/>
    </row>
    <row r="831" spans="1:6" x14ac:dyDescent="0.2">
      <c r="A831" s="33" t="s">
        <v>1440</v>
      </c>
      <c r="B831" s="35">
        <v>2</v>
      </c>
      <c r="F831" s="35"/>
    </row>
    <row r="832" spans="1:6" x14ac:dyDescent="0.2">
      <c r="A832" s="33" t="s">
        <v>1441</v>
      </c>
      <c r="B832" s="35">
        <v>0.3</v>
      </c>
      <c r="F832" s="35"/>
    </row>
    <row r="833" spans="1:6" x14ac:dyDescent="0.2">
      <c r="A833" s="33" t="s">
        <v>1442</v>
      </c>
      <c r="B833" s="35" t="b">
        <v>1</v>
      </c>
      <c r="F833" s="35"/>
    </row>
    <row r="834" spans="1:6" x14ac:dyDescent="0.2">
      <c r="A834" s="33" t="s">
        <v>1443</v>
      </c>
      <c r="B834" s="35" t="b">
        <v>1</v>
      </c>
    </row>
    <row r="835" spans="1:6" x14ac:dyDescent="0.2">
      <c r="A835" s="33" t="s">
        <v>1444</v>
      </c>
      <c r="B835" s="35" t="b">
        <v>0</v>
      </c>
    </row>
    <row r="836" spans="1:6" x14ac:dyDescent="0.2">
      <c r="A836" s="33" t="s">
        <v>1445</v>
      </c>
      <c r="B836" s="35">
        <v>15</v>
      </c>
      <c r="F836" s="35"/>
    </row>
    <row r="837" spans="1:6" x14ac:dyDescent="0.2">
      <c r="A837" s="33" t="s">
        <v>1446</v>
      </c>
      <c r="B837" s="35">
        <v>15</v>
      </c>
      <c r="F837" s="35"/>
    </row>
    <row r="838" spans="1:6" x14ac:dyDescent="0.2">
      <c r="A838" s="33" t="s">
        <v>1447</v>
      </c>
      <c r="B838" s="35" t="b">
        <v>0</v>
      </c>
    </row>
    <row r="839" spans="1:6" x14ac:dyDescent="0.2">
      <c r="A839" s="33" t="s">
        <v>1448</v>
      </c>
      <c r="B839" s="35" t="s">
        <v>698</v>
      </c>
    </row>
    <row r="840" spans="1:6" x14ac:dyDescent="0.2">
      <c r="A840" s="33" t="s">
        <v>1449</v>
      </c>
      <c r="B840" s="35">
        <v>0.66</v>
      </c>
    </row>
    <row r="841" spans="1:6" x14ac:dyDescent="0.2">
      <c r="A841" s="33" t="s">
        <v>1450</v>
      </c>
      <c r="B841" s="35">
        <v>0.47</v>
      </c>
    </row>
    <row r="842" spans="1:6" x14ac:dyDescent="0.2">
      <c r="A842" s="33" t="s">
        <v>1451</v>
      </c>
      <c r="B842" s="35">
        <v>4</v>
      </c>
      <c r="E842" s="34"/>
    </row>
    <row r="843" spans="1:6" x14ac:dyDescent="0.2">
      <c r="A843" s="33" t="s">
        <v>1452</v>
      </c>
      <c r="B843" s="35">
        <v>0.1</v>
      </c>
    </row>
    <row r="844" spans="1:6" x14ac:dyDescent="0.2">
      <c r="A844" s="33" t="s">
        <v>1453</v>
      </c>
      <c r="B844" s="35">
        <v>0.1</v>
      </c>
    </row>
    <row r="845" spans="1:6" x14ac:dyDescent="0.2">
      <c r="A845" s="33" t="s">
        <v>1454</v>
      </c>
      <c r="B845" s="35">
        <v>6</v>
      </c>
    </row>
    <row r="846" spans="1:6" x14ac:dyDescent="0.2">
      <c r="A846" s="33" t="s">
        <v>1455</v>
      </c>
      <c r="B846" s="35">
        <v>1.3</v>
      </c>
    </row>
    <row r="847" spans="1:6" x14ac:dyDescent="0.2">
      <c r="A847" s="33" t="s">
        <v>1456</v>
      </c>
      <c r="B847" s="33">
        <v>1E-3</v>
      </c>
    </row>
    <row r="848" spans="1:6" x14ac:dyDescent="0.2">
      <c r="A848" s="33" t="s">
        <v>1457</v>
      </c>
      <c r="B848" s="33">
        <v>4.58E-2</v>
      </c>
    </row>
    <row r="849" spans="1:5" x14ac:dyDescent="0.2">
      <c r="A849" s="33" t="s">
        <v>1458</v>
      </c>
      <c r="B849" s="33">
        <v>2</v>
      </c>
    </row>
    <row r="850" spans="1:5" x14ac:dyDescent="0.2">
      <c r="A850" s="33" t="s">
        <v>1459</v>
      </c>
      <c r="B850" s="35" t="b">
        <v>1</v>
      </c>
    </row>
    <row r="851" spans="1:5" x14ac:dyDescent="0.2">
      <c r="A851" s="33" t="s">
        <v>1460</v>
      </c>
      <c r="B851" s="33">
        <v>1.3</v>
      </c>
    </row>
    <row r="852" spans="1:5" x14ac:dyDescent="0.2">
      <c r="A852" s="33" t="s">
        <v>1461</v>
      </c>
      <c r="B852" s="33">
        <v>2370</v>
      </c>
    </row>
    <row r="853" spans="1:5" x14ac:dyDescent="0.2">
      <c r="A853" s="33" t="s">
        <v>1462</v>
      </c>
      <c r="B853" s="35">
        <v>3</v>
      </c>
    </row>
    <row r="854" spans="1:5" x14ac:dyDescent="0.2">
      <c r="A854" s="33" t="s">
        <v>1463</v>
      </c>
      <c r="B854" s="34">
        <v>2370</v>
      </c>
    </row>
    <row r="855" spans="1:5" x14ac:dyDescent="0.2">
      <c r="A855" s="33" t="s">
        <v>1464</v>
      </c>
      <c r="B855" s="35" t="s">
        <v>1465</v>
      </c>
    </row>
    <row r="856" spans="1:5" x14ac:dyDescent="0.2">
      <c r="A856" s="33" t="s">
        <v>1466</v>
      </c>
      <c r="B856" s="33">
        <v>4</v>
      </c>
      <c r="E856" s="35"/>
    </row>
    <row r="857" spans="1:5" x14ac:dyDescent="0.2">
      <c r="A857" s="33" t="s">
        <v>1467</v>
      </c>
      <c r="B857" s="35" t="b">
        <v>0</v>
      </c>
    </row>
    <row r="858" spans="1:5" x14ac:dyDescent="0.2">
      <c r="A858" s="33" t="s">
        <v>1468</v>
      </c>
      <c r="B858" s="34" t="b">
        <v>1</v>
      </c>
      <c r="E858" s="35"/>
    </row>
    <row r="859" spans="1:5" x14ac:dyDescent="0.2">
      <c r="A859" s="33" t="s">
        <v>1469</v>
      </c>
      <c r="B859" s="35">
        <v>0</v>
      </c>
    </row>
    <row r="860" spans="1:5" x14ac:dyDescent="0.2">
      <c r="A860" s="33" t="s">
        <v>1470</v>
      </c>
      <c r="B860" s="33" t="b">
        <v>1</v>
      </c>
      <c r="E860" s="35"/>
    </row>
    <row r="861" spans="1:5" x14ac:dyDescent="0.2">
      <c r="A861" s="33" t="s">
        <v>1471</v>
      </c>
      <c r="B861" s="35" t="b">
        <v>1</v>
      </c>
    </row>
    <row r="862" spans="1:5" x14ac:dyDescent="0.2">
      <c r="A862" s="33" t="s">
        <v>1472</v>
      </c>
      <c r="B862" s="34" t="b">
        <v>1</v>
      </c>
      <c r="E862" s="35"/>
    </row>
    <row r="863" spans="1:5" x14ac:dyDescent="0.2">
      <c r="A863" s="33" t="s">
        <v>1473</v>
      </c>
      <c r="B863" s="35" t="b">
        <v>1</v>
      </c>
    </row>
    <row r="864" spans="1:5" x14ac:dyDescent="0.2">
      <c r="A864" s="33" t="s">
        <v>1474</v>
      </c>
      <c r="B864" s="33">
        <v>-1</v>
      </c>
    </row>
    <row r="865" spans="1:5" x14ac:dyDescent="0.2">
      <c r="A865" s="33" t="s">
        <v>1475</v>
      </c>
      <c r="B865" s="33">
        <v>9</v>
      </c>
    </row>
    <row r="866" spans="1:5" x14ac:dyDescent="0.2">
      <c r="A866" s="33" t="s">
        <v>1476</v>
      </c>
      <c r="B866" s="33" t="b">
        <v>0</v>
      </c>
    </row>
    <row r="867" spans="1:5" x14ac:dyDescent="0.2">
      <c r="A867" s="33" t="s">
        <v>1477</v>
      </c>
      <c r="B867" s="33" t="b">
        <v>1</v>
      </c>
      <c r="E867" s="35"/>
    </row>
    <row r="868" spans="1:5" x14ac:dyDescent="0.2">
      <c r="A868" s="33" t="s">
        <v>1478</v>
      </c>
      <c r="B868" s="35" t="s">
        <v>753</v>
      </c>
      <c r="E868" s="35"/>
    </row>
    <row r="869" spans="1:5" x14ac:dyDescent="0.2">
      <c r="A869" s="33" t="s">
        <v>1479</v>
      </c>
      <c r="B869" s="33" t="s">
        <v>754</v>
      </c>
    </row>
    <row r="870" spans="1:5" x14ac:dyDescent="0.2">
      <c r="A870" s="33" t="s">
        <v>1480</v>
      </c>
      <c r="B870" s="33" t="s">
        <v>755</v>
      </c>
    </row>
    <row r="871" spans="1:5" x14ac:dyDescent="0.2">
      <c r="A871" s="33" t="s">
        <v>1481</v>
      </c>
      <c r="B871" s="34" t="s">
        <v>756</v>
      </c>
      <c r="E871" s="35"/>
    </row>
    <row r="872" spans="1:5" x14ac:dyDescent="0.2">
      <c r="A872" s="33" t="s">
        <v>1482</v>
      </c>
      <c r="B872" s="35" t="s">
        <v>757</v>
      </c>
      <c r="E872" s="35"/>
    </row>
    <row r="873" spans="1:5" x14ac:dyDescent="0.2">
      <c r="A873" s="33" t="s">
        <v>1483</v>
      </c>
      <c r="B873" s="35" t="s">
        <v>758</v>
      </c>
    </row>
    <row r="874" spans="1:5" x14ac:dyDescent="0.2">
      <c r="A874" s="33" t="s">
        <v>1484</v>
      </c>
      <c r="B874" s="35" t="s">
        <v>759</v>
      </c>
    </row>
    <row r="875" spans="1:5" x14ac:dyDescent="0.2">
      <c r="A875" s="33" t="s">
        <v>1485</v>
      </c>
      <c r="B875" s="35" t="s">
        <v>760</v>
      </c>
      <c r="E875" s="35"/>
    </row>
    <row r="876" spans="1:5" x14ac:dyDescent="0.2">
      <c r="A876" s="33" t="s">
        <v>1486</v>
      </c>
      <c r="B876" s="35" t="s">
        <v>689</v>
      </c>
      <c r="E876" s="35"/>
    </row>
    <row r="877" spans="1:5" x14ac:dyDescent="0.2">
      <c r="A877" s="33" t="s">
        <v>1487</v>
      </c>
      <c r="B877" s="35">
        <v>6.3815091518520806E+17</v>
      </c>
      <c r="E877" s="35"/>
    </row>
    <row r="878" spans="1:5" x14ac:dyDescent="0.2">
      <c r="A878" s="33" t="s">
        <v>1488</v>
      </c>
      <c r="B878" s="34">
        <v>45007.596273148149</v>
      </c>
      <c r="E878" s="35"/>
    </row>
    <row r="879" spans="1:5" x14ac:dyDescent="0.2">
      <c r="A879" s="33" t="s">
        <v>1489</v>
      </c>
      <c r="B879" s="33">
        <v>4.58E-2</v>
      </c>
    </row>
    <row r="880" spans="1:5" x14ac:dyDescent="0.2">
      <c r="A880" s="33" t="s">
        <v>1490</v>
      </c>
      <c r="B880" s="35" t="b">
        <v>1</v>
      </c>
    </row>
    <row r="881" spans="1:6" x14ac:dyDescent="0.2">
      <c r="A881" s="33" t="s">
        <v>1491</v>
      </c>
      <c r="B881" s="33">
        <v>148765</v>
      </c>
      <c r="E881" s="35"/>
    </row>
    <row r="882" spans="1:6" x14ac:dyDescent="0.2">
      <c r="A882" s="33" t="s">
        <v>1492</v>
      </c>
      <c r="B882" s="35">
        <v>249913</v>
      </c>
      <c r="E882" s="35"/>
    </row>
    <row r="883" spans="1:6" x14ac:dyDescent="0.2">
      <c r="A883" s="33" t="s">
        <v>1493</v>
      </c>
      <c r="B883" s="35" t="s">
        <v>694</v>
      </c>
      <c r="E883" s="35"/>
    </row>
    <row r="884" spans="1:6" x14ac:dyDescent="0.2">
      <c r="A884" s="33" t="s">
        <v>1494</v>
      </c>
      <c r="B884" s="35" t="s">
        <v>1495</v>
      </c>
      <c r="E884" s="35"/>
    </row>
    <row r="885" spans="1:6" x14ac:dyDescent="0.2">
      <c r="A885" s="33" t="s">
        <v>1496</v>
      </c>
      <c r="B885" s="35" t="b">
        <v>0</v>
      </c>
      <c r="E885" s="35"/>
    </row>
    <row r="886" spans="1:6" x14ac:dyDescent="0.2">
      <c r="A886" s="33" t="s">
        <v>1497</v>
      </c>
      <c r="B886" s="35" t="b">
        <v>1</v>
      </c>
      <c r="E886" s="35"/>
    </row>
    <row r="887" spans="1:6" x14ac:dyDescent="0.2">
      <c r="A887" s="33" t="s">
        <v>1498</v>
      </c>
      <c r="B887" s="35" t="b">
        <v>1</v>
      </c>
    </row>
    <row r="888" spans="1:6" x14ac:dyDescent="0.2">
      <c r="A888" s="33" t="s">
        <v>1499</v>
      </c>
      <c r="B888" s="35">
        <v>35</v>
      </c>
    </row>
    <row r="889" spans="1:6" x14ac:dyDescent="0.2">
      <c r="A889" s="33" t="s">
        <v>1500</v>
      </c>
      <c r="B889" s="35">
        <v>15</v>
      </c>
    </row>
    <row r="890" spans="1:6" x14ac:dyDescent="0.2">
      <c r="A890" s="33" t="s">
        <v>1501</v>
      </c>
      <c r="B890" s="35" t="b">
        <v>0</v>
      </c>
    </row>
    <row r="891" spans="1:6" x14ac:dyDescent="0.2">
      <c r="A891" s="33" t="s">
        <v>1502</v>
      </c>
      <c r="B891" s="35" t="s">
        <v>697</v>
      </c>
    </row>
    <row r="892" spans="1:6" x14ac:dyDescent="0.2">
      <c r="A892" s="33" t="s">
        <v>1503</v>
      </c>
      <c r="B892" s="35">
        <v>0.05</v>
      </c>
      <c r="F892" s="34"/>
    </row>
    <row r="893" spans="1:6" x14ac:dyDescent="0.2">
      <c r="A893" s="33" t="s">
        <v>1504</v>
      </c>
      <c r="B893" s="35" t="s">
        <v>697</v>
      </c>
      <c r="E893" s="35"/>
    </row>
    <row r="894" spans="1:6" x14ac:dyDescent="0.2">
      <c r="A894" s="33" t="s">
        <v>1505</v>
      </c>
      <c r="B894" s="35">
        <v>0.1</v>
      </c>
      <c r="E894" s="35"/>
    </row>
    <row r="895" spans="1:6" x14ac:dyDescent="0.2">
      <c r="A895" s="33" t="s">
        <v>1506</v>
      </c>
      <c r="B895" s="35" t="s">
        <v>697</v>
      </c>
      <c r="E895" s="35"/>
    </row>
    <row r="896" spans="1:6" x14ac:dyDescent="0.2">
      <c r="A896" s="33" t="s">
        <v>1507</v>
      </c>
      <c r="B896" s="35">
        <v>1.1000000000000001E-3</v>
      </c>
      <c r="E896" s="35"/>
    </row>
    <row r="897" spans="1:6" x14ac:dyDescent="0.2">
      <c r="A897" s="33" t="s">
        <v>1508</v>
      </c>
      <c r="B897" s="35" t="s">
        <v>697</v>
      </c>
    </row>
    <row r="898" spans="1:6" x14ac:dyDescent="0.2">
      <c r="A898" s="33" t="s">
        <v>1509</v>
      </c>
      <c r="B898" s="35">
        <v>0.01</v>
      </c>
    </row>
    <row r="899" spans="1:6" x14ac:dyDescent="0.2">
      <c r="A899" s="33" t="s">
        <v>1510</v>
      </c>
      <c r="B899" s="35" t="s">
        <v>698</v>
      </c>
    </row>
    <row r="900" spans="1:6" x14ac:dyDescent="0.2">
      <c r="A900" s="33" t="s">
        <v>1511</v>
      </c>
      <c r="B900" s="35" t="b">
        <v>1</v>
      </c>
    </row>
    <row r="901" spans="1:6" x14ac:dyDescent="0.2">
      <c r="A901" s="33" t="s">
        <v>1512</v>
      </c>
      <c r="B901" s="35" t="b">
        <v>0</v>
      </c>
    </row>
    <row r="902" spans="1:6" x14ac:dyDescent="0.2">
      <c r="A902" s="33" t="s">
        <v>1513</v>
      </c>
      <c r="B902" s="35" t="b">
        <v>1</v>
      </c>
    </row>
    <row r="903" spans="1:6" x14ac:dyDescent="0.2">
      <c r="A903" s="33" t="s">
        <v>1514</v>
      </c>
      <c r="B903" s="35">
        <v>2.75</v>
      </c>
    </row>
    <row r="904" spans="1:6" x14ac:dyDescent="0.2">
      <c r="A904" s="33" t="s">
        <v>1515</v>
      </c>
      <c r="B904" s="35">
        <v>7</v>
      </c>
    </row>
    <row r="905" spans="1:6" x14ac:dyDescent="0.2">
      <c r="A905" s="33" t="s">
        <v>1516</v>
      </c>
      <c r="B905" s="35" t="b">
        <v>1</v>
      </c>
    </row>
    <row r="906" spans="1:6" x14ac:dyDescent="0.2">
      <c r="A906" s="33" t="s">
        <v>1517</v>
      </c>
      <c r="B906" s="35" t="s">
        <v>697</v>
      </c>
      <c r="F906" s="35"/>
    </row>
    <row r="907" spans="1:6" x14ac:dyDescent="0.2">
      <c r="A907" s="33" t="s">
        <v>1518</v>
      </c>
      <c r="B907" s="35">
        <v>6.6666669999999997E-2</v>
      </c>
    </row>
    <row r="908" spans="1:6" x14ac:dyDescent="0.2">
      <c r="A908" s="33" t="s">
        <v>1519</v>
      </c>
      <c r="B908" s="35">
        <v>3</v>
      </c>
      <c r="F908" s="35"/>
    </row>
    <row r="909" spans="1:6" x14ac:dyDescent="0.2">
      <c r="A909" s="33" t="s">
        <v>1520</v>
      </c>
      <c r="B909" s="35">
        <v>200</v>
      </c>
    </row>
    <row r="910" spans="1:6" x14ac:dyDescent="0.2">
      <c r="A910" s="33" t="s">
        <v>1521</v>
      </c>
      <c r="B910" s="35">
        <v>10</v>
      </c>
      <c r="F910" s="35"/>
    </row>
    <row r="911" spans="1:6" x14ac:dyDescent="0.2">
      <c r="A911" s="33" t="s">
        <v>1522</v>
      </c>
      <c r="B911" s="35">
        <v>0.25</v>
      </c>
    </row>
    <row r="912" spans="1:6" x14ac:dyDescent="0.2">
      <c r="A912" s="33" t="s">
        <v>1523</v>
      </c>
      <c r="B912" s="35">
        <v>0.33</v>
      </c>
      <c r="F912" s="35"/>
    </row>
    <row r="913" spans="1:6" x14ac:dyDescent="0.2">
      <c r="A913" s="33" t="s">
        <v>1524</v>
      </c>
      <c r="B913" s="35">
        <v>1</v>
      </c>
    </row>
    <row r="914" spans="1:6" x14ac:dyDescent="0.2">
      <c r="A914" s="33" t="s">
        <v>1525</v>
      </c>
      <c r="B914" s="35">
        <v>1</v>
      </c>
    </row>
    <row r="915" spans="1:6" x14ac:dyDescent="0.2">
      <c r="A915" s="33" t="s">
        <v>1526</v>
      </c>
      <c r="B915" s="35">
        <v>15</v>
      </c>
    </row>
    <row r="916" spans="1:6" x14ac:dyDescent="0.2">
      <c r="A916" s="33" t="s">
        <v>1527</v>
      </c>
      <c r="B916" s="33">
        <v>99</v>
      </c>
    </row>
    <row r="917" spans="1:6" x14ac:dyDescent="0.2">
      <c r="A917" s="33" t="s">
        <v>1528</v>
      </c>
      <c r="B917" s="35">
        <v>6.6666669999999997E-2</v>
      </c>
      <c r="F917" s="35"/>
    </row>
    <row r="918" spans="1:6" x14ac:dyDescent="0.2">
      <c r="A918" s="33" t="s">
        <v>1529</v>
      </c>
      <c r="B918" s="35">
        <v>0.1</v>
      </c>
      <c r="F918" s="35"/>
    </row>
    <row r="919" spans="1:6" x14ac:dyDescent="0.2">
      <c r="A919" s="33" t="s">
        <v>1530</v>
      </c>
      <c r="B919" s="35">
        <v>-1.5997139999999999E-8</v>
      </c>
    </row>
    <row r="920" spans="1:6" x14ac:dyDescent="0.2">
      <c r="A920" s="33" t="s">
        <v>1531</v>
      </c>
      <c r="B920" s="35">
        <v>-1.842294E-4</v>
      </c>
    </row>
    <row r="921" spans="1:6" x14ac:dyDescent="0.2">
      <c r="A921" s="33" t="s">
        <v>1532</v>
      </c>
      <c r="B921" s="35">
        <v>1.2136249999999999E-5</v>
      </c>
      <c r="F921" s="35"/>
    </row>
    <row r="922" spans="1:6" x14ac:dyDescent="0.2">
      <c r="A922" s="33" t="s">
        <v>1533</v>
      </c>
      <c r="B922" s="35">
        <v>0</v>
      </c>
      <c r="F922" s="35"/>
    </row>
    <row r="923" spans="1:6" x14ac:dyDescent="0.2">
      <c r="A923" s="33" t="s">
        <v>1534</v>
      </c>
      <c r="B923" s="35">
        <v>3</v>
      </c>
    </row>
    <row r="924" spans="1:6" x14ac:dyDescent="0.2">
      <c r="A924" s="33" t="s">
        <v>1535</v>
      </c>
      <c r="B924" s="35">
        <v>4</v>
      </c>
    </row>
    <row r="925" spans="1:6" x14ac:dyDescent="0.2">
      <c r="A925" s="33" t="s">
        <v>1536</v>
      </c>
      <c r="B925" s="33">
        <v>1</v>
      </c>
      <c r="F925" s="35"/>
    </row>
    <row r="926" spans="1:6" x14ac:dyDescent="0.2">
      <c r="A926" s="33" t="s">
        <v>1537</v>
      </c>
      <c r="B926" s="33">
        <v>1</v>
      </c>
      <c r="F926" s="35"/>
    </row>
    <row r="927" spans="1:6" x14ac:dyDescent="0.2">
      <c r="A927" s="33" t="s">
        <v>1538</v>
      </c>
      <c r="B927" s="33" t="b">
        <v>1</v>
      </c>
      <c r="F927" s="35"/>
    </row>
    <row r="928" spans="1:6" x14ac:dyDescent="0.2">
      <c r="A928" s="33" t="s">
        <v>1539</v>
      </c>
      <c r="B928" s="35">
        <v>-1.133021E-7</v>
      </c>
      <c r="F928" s="35"/>
    </row>
    <row r="929" spans="1:6" x14ac:dyDescent="0.2">
      <c r="A929" s="33" t="s">
        <v>1540</v>
      </c>
      <c r="B929" s="35">
        <v>-1.4643640000000001E-4</v>
      </c>
    </row>
    <row r="930" spans="1:6" x14ac:dyDescent="0.2">
      <c r="A930" s="33" t="s">
        <v>1541</v>
      </c>
      <c r="B930" s="35">
        <v>8.8325269999999994E-6</v>
      </c>
    </row>
    <row r="931" spans="1:6" x14ac:dyDescent="0.2">
      <c r="A931" s="33" t="s">
        <v>1542</v>
      </c>
      <c r="B931" s="35">
        <v>0</v>
      </c>
      <c r="F931" s="35"/>
    </row>
    <row r="932" spans="1:6" x14ac:dyDescent="0.2">
      <c r="A932" s="33" t="s">
        <v>1543</v>
      </c>
      <c r="B932" s="33">
        <v>3</v>
      </c>
      <c r="F932" s="35"/>
    </row>
    <row r="933" spans="1:6" x14ac:dyDescent="0.2">
      <c r="A933" s="33" t="s">
        <v>1544</v>
      </c>
      <c r="B933" s="33">
        <v>4</v>
      </c>
    </row>
    <row r="934" spans="1:6" x14ac:dyDescent="0.2">
      <c r="A934" s="33" t="s">
        <v>1545</v>
      </c>
      <c r="B934" s="34">
        <v>1</v>
      </c>
    </row>
    <row r="935" spans="1:6" x14ac:dyDescent="0.2">
      <c r="A935" s="33" t="s">
        <v>1546</v>
      </c>
      <c r="B935" s="33">
        <v>1</v>
      </c>
    </row>
    <row r="936" spans="1:6" x14ac:dyDescent="0.2">
      <c r="A936" s="33" t="s">
        <v>1547</v>
      </c>
      <c r="B936" s="33" t="b">
        <v>1</v>
      </c>
    </row>
    <row r="937" spans="1:6" x14ac:dyDescent="0.2">
      <c r="A937" s="33" t="s">
        <v>1548</v>
      </c>
      <c r="B937" s="33">
        <v>5</v>
      </c>
    </row>
    <row r="938" spans="1:6" x14ac:dyDescent="0.2">
      <c r="A938" s="33" t="s">
        <v>1549</v>
      </c>
      <c r="B938" s="33">
        <v>1</v>
      </c>
    </row>
    <row r="939" spans="1:6" x14ac:dyDescent="0.2">
      <c r="A939" s="33" t="s">
        <v>1550</v>
      </c>
      <c r="B939" s="33">
        <v>10</v>
      </c>
    </row>
    <row r="940" spans="1:6" x14ac:dyDescent="0.2">
      <c r="A940" s="33" t="s">
        <v>1551</v>
      </c>
      <c r="B940" s="33">
        <v>3</v>
      </c>
    </row>
    <row r="941" spans="1:6" x14ac:dyDescent="0.2">
      <c r="A941" s="33" t="s">
        <v>1552</v>
      </c>
      <c r="B941" s="33">
        <v>2</v>
      </c>
    </row>
    <row r="942" spans="1:6" x14ac:dyDescent="0.2">
      <c r="A942" s="33" t="s">
        <v>1553</v>
      </c>
      <c r="B942" s="33">
        <v>1</v>
      </c>
    </row>
    <row r="943" spans="1:6" x14ac:dyDescent="0.2">
      <c r="A943" s="33" t="s">
        <v>1554</v>
      </c>
      <c r="B943" s="33">
        <v>3</v>
      </c>
    </row>
    <row r="944" spans="1:6" x14ac:dyDescent="0.2">
      <c r="A944" s="33" t="s">
        <v>1555</v>
      </c>
      <c r="B944" s="33">
        <v>1</v>
      </c>
    </row>
    <row r="945" spans="1:5" x14ac:dyDescent="0.2">
      <c r="A945" s="33" t="s">
        <v>1556</v>
      </c>
      <c r="B945" s="33">
        <v>4</v>
      </c>
    </row>
    <row r="946" spans="1:5" x14ac:dyDescent="0.2">
      <c r="A946" s="33" t="s">
        <v>1557</v>
      </c>
      <c r="B946" s="33">
        <v>1</v>
      </c>
    </row>
    <row r="947" spans="1:5" x14ac:dyDescent="0.2">
      <c r="A947" s="33" t="s">
        <v>1558</v>
      </c>
      <c r="B947" s="33" t="s">
        <v>736</v>
      </c>
    </row>
    <row r="948" spans="1:5" x14ac:dyDescent="0.2">
      <c r="A948" s="33" t="s">
        <v>1559</v>
      </c>
      <c r="B948" s="33" t="s">
        <v>737</v>
      </c>
    </row>
    <row r="949" spans="1:5" x14ac:dyDescent="0.2">
      <c r="A949" s="33" t="s">
        <v>1560</v>
      </c>
      <c r="B949" s="33" t="s">
        <v>738</v>
      </c>
    </row>
    <row r="950" spans="1:5" x14ac:dyDescent="0.2">
      <c r="A950" s="33" t="s">
        <v>1561</v>
      </c>
      <c r="B950" s="33">
        <v>100</v>
      </c>
    </row>
    <row r="951" spans="1:5" x14ac:dyDescent="0.2">
      <c r="A951" s="33" t="s">
        <v>1562</v>
      </c>
      <c r="B951" s="33">
        <v>2</v>
      </c>
    </row>
    <row r="952" spans="1:5" x14ac:dyDescent="0.2">
      <c r="A952" s="33" t="s">
        <v>1563</v>
      </c>
      <c r="B952" s="33">
        <v>0.3</v>
      </c>
    </row>
    <row r="953" spans="1:5" x14ac:dyDescent="0.2">
      <c r="A953" s="33" t="s">
        <v>1564</v>
      </c>
      <c r="B953" s="33" t="b">
        <v>1</v>
      </c>
    </row>
    <row r="954" spans="1:5" x14ac:dyDescent="0.2">
      <c r="A954" s="33" t="s">
        <v>1565</v>
      </c>
      <c r="B954" s="33" t="b">
        <v>1</v>
      </c>
    </row>
    <row r="955" spans="1:5" x14ac:dyDescent="0.2">
      <c r="A955" s="33" t="s">
        <v>1566</v>
      </c>
      <c r="B955" s="33" t="b">
        <v>0</v>
      </c>
    </row>
    <row r="956" spans="1:5" x14ac:dyDescent="0.2">
      <c r="A956" s="33" t="s">
        <v>1567</v>
      </c>
      <c r="B956" s="33">
        <v>15</v>
      </c>
    </row>
    <row r="957" spans="1:5" x14ac:dyDescent="0.2">
      <c r="A957" s="33" t="s">
        <v>1568</v>
      </c>
      <c r="B957" s="33">
        <v>15</v>
      </c>
      <c r="E957" s="34"/>
    </row>
    <row r="958" spans="1:5" x14ac:dyDescent="0.2">
      <c r="A958" s="33" t="s">
        <v>1569</v>
      </c>
      <c r="B958" s="33" t="b">
        <v>0</v>
      </c>
    </row>
    <row r="959" spans="1:5" x14ac:dyDescent="0.2">
      <c r="A959" s="33" t="s">
        <v>1570</v>
      </c>
      <c r="B959" s="33" t="s">
        <v>698</v>
      </c>
    </row>
    <row r="960" spans="1:5" x14ac:dyDescent="0.2">
      <c r="A960" s="33" t="s">
        <v>1571</v>
      </c>
      <c r="B960" s="33">
        <v>0.66</v>
      </c>
    </row>
    <row r="961" spans="1:5" x14ac:dyDescent="0.2">
      <c r="A961" s="33" t="s">
        <v>1572</v>
      </c>
      <c r="B961" s="33">
        <v>0.47</v>
      </c>
    </row>
    <row r="962" spans="1:5" x14ac:dyDescent="0.2">
      <c r="A962" s="33" t="s">
        <v>1573</v>
      </c>
      <c r="B962" s="33">
        <v>4</v>
      </c>
    </row>
    <row r="963" spans="1:5" x14ac:dyDescent="0.2">
      <c r="A963" s="33" t="s">
        <v>1574</v>
      </c>
      <c r="B963" s="33">
        <v>0.1</v>
      </c>
    </row>
    <row r="964" spans="1:5" x14ac:dyDescent="0.2">
      <c r="A964" s="33" t="s">
        <v>1575</v>
      </c>
      <c r="B964" s="35">
        <v>0.1</v>
      </c>
    </row>
    <row r="965" spans="1:5" x14ac:dyDescent="0.2">
      <c r="A965" s="33" t="s">
        <v>1576</v>
      </c>
      <c r="B965" s="35">
        <v>6</v>
      </c>
    </row>
    <row r="966" spans="1:5" x14ac:dyDescent="0.2">
      <c r="A966" s="33" t="s">
        <v>1577</v>
      </c>
      <c r="B966" s="33">
        <v>1.3</v>
      </c>
    </row>
    <row r="967" spans="1:5" x14ac:dyDescent="0.2">
      <c r="A967" s="33" t="s">
        <v>1578</v>
      </c>
      <c r="B967" s="33">
        <v>1E-3</v>
      </c>
    </row>
    <row r="968" spans="1:5" x14ac:dyDescent="0.2">
      <c r="A968" s="33" t="s">
        <v>1579</v>
      </c>
      <c r="B968" s="33">
        <v>4.58E-2</v>
      </c>
    </row>
    <row r="969" spans="1:5" x14ac:dyDescent="0.2">
      <c r="A969" s="33" t="s">
        <v>1580</v>
      </c>
      <c r="B969" s="35">
        <v>2</v>
      </c>
    </row>
    <row r="970" spans="1:5" x14ac:dyDescent="0.2">
      <c r="A970" s="33" t="s">
        <v>1581</v>
      </c>
      <c r="B970" s="33" t="b">
        <v>1</v>
      </c>
    </row>
    <row r="971" spans="1:5" x14ac:dyDescent="0.2">
      <c r="A971" s="33" t="s">
        <v>1582</v>
      </c>
      <c r="B971" s="33">
        <v>1.3</v>
      </c>
      <c r="E971" s="35"/>
    </row>
    <row r="972" spans="1:5" x14ac:dyDescent="0.2">
      <c r="A972" s="33" t="s">
        <v>1583</v>
      </c>
      <c r="B972" s="33">
        <v>2370</v>
      </c>
    </row>
    <row r="973" spans="1:5" x14ac:dyDescent="0.2">
      <c r="A973" s="33" t="s">
        <v>1584</v>
      </c>
      <c r="B973" s="33">
        <v>3</v>
      </c>
      <c r="E973" s="35"/>
    </row>
    <row r="974" spans="1:5" x14ac:dyDescent="0.2">
      <c r="A974" s="33" t="s">
        <v>1585</v>
      </c>
      <c r="B974" s="34">
        <v>2370</v>
      </c>
    </row>
    <row r="975" spans="1:5" x14ac:dyDescent="0.2">
      <c r="A975" s="33" t="s">
        <v>1586</v>
      </c>
      <c r="B975" s="33" t="s">
        <v>1465</v>
      </c>
      <c r="E975" s="35"/>
    </row>
    <row r="976" spans="1:5" x14ac:dyDescent="0.2">
      <c r="A976" s="33" t="s">
        <v>1587</v>
      </c>
      <c r="B976" s="33">
        <v>4</v>
      </c>
    </row>
    <row r="977" spans="1:6" x14ac:dyDescent="0.2">
      <c r="A977" s="33" t="s">
        <v>1588</v>
      </c>
      <c r="B977" s="33" t="b">
        <v>0</v>
      </c>
      <c r="E977" s="35"/>
    </row>
    <row r="978" spans="1:6" x14ac:dyDescent="0.2">
      <c r="A978" s="33" t="s">
        <v>1589</v>
      </c>
      <c r="B978" s="33" t="b">
        <v>1</v>
      </c>
    </row>
    <row r="979" spans="1:6" x14ac:dyDescent="0.2">
      <c r="A979" s="33" t="s">
        <v>1590</v>
      </c>
      <c r="B979" s="35">
        <v>0</v>
      </c>
    </row>
    <row r="980" spans="1:6" x14ac:dyDescent="0.2">
      <c r="A980" s="33" t="s">
        <v>1591</v>
      </c>
      <c r="B980" s="33" t="b">
        <v>1</v>
      </c>
    </row>
    <row r="981" spans="1:6" x14ac:dyDescent="0.2">
      <c r="A981" s="33" t="s">
        <v>1592</v>
      </c>
      <c r="B981" s="35" t="b">
        <v>1</v>
      </c>
    </row>
    <row r="982" spans="1:6" x14ac:dyDescent="0.2">
      <c r="A982" s="33" t="s">
        <v>1593</v>
      </c>
      <c r="B982" s="33" t="b">
        <v>1</v>
      </c>
      <c r="E982" s="35"/>
    </row>
    <row r="983" spans="1:6" x14ac:dyDescent="0.2">
      <c r="A983" s="33" t="s">
        <v>1594</v>
      </c>
      <c r="B983" s="35" t="b">
        <v>1</v>
      </c>
      <c r="E983" s="35"/>
    </row>
    <row r="984" spans="1:6" x14ac:dyDescent="0.2">
      <c r="A984" s="33" t="s">
        <v>1595</v>
      </c>
      <c r="B984" s="33">
        <v>-1</v>
      </c>
    </row>
    <row r="985" spans="1:6" x14ac:dyDescent="0.2">
      <c r="A985" s="33" t="s">
        <v>1596</v>
      </c>
      <c r="B985" s="35">
        <v>9</v>
      </c>
    </row>
    <row r="986" spans="1:6" x14ac:dyDescent="0.2">
      <c r="A986" s="33" t="s">
        <v>1597</v>
      </c>
      <c r="B986" s="35" t="b">
        <v>0</v>
      </c>
      <c r="E986" s="35"/>
    </row>
    <row r="987" spans="1:6" x14ac:dyDescent="0.2">
      <c r="A987" s="33" t="s">
        <v>1598</v>
      </c>
      <c r="B987" s="35" t="b">
        <v>1</v>
      </c>
      <c r="E987" s="35"/>
      <c r="F987" s="34"/>
    </row>
    <row r="988" spans="1:6" x14ac:dyDescent="0.2">
      <c r="A988" s="33" t="s">
        <v>1599</v>
      </c>
      <c r="B988" s="35" t="s">
        <v>753</v>
      </c>
    </row>
    <row r="989" spans="1:6" x14ac:dyDescent="0.2">
      <c r="A989" s="33" t="s">
        <v>1600</v>
      </c>
      <c r="B989" s="33" t="s">
        <v>754</v>
      </c>
    </row>
    <row r="990" spans="1:6" x14ac:dyDescent="0.2">
      <c r="A990" s="33" t="s">
        <v>1601</v>
      </c>
      <c r="B990" s="35" t="s">
        <v>755</v>
      </c>
      <c r="E990" s="35"/>
    </row>
    <row r="991" spans="1:6" x14ac:dyDescent="0.2">
      <c r="A991" s="33" t="s">
        <v>1602</v>
      </c>
      <c r="B991" s="35" t="s">
        <v>756</v>
      </c>
      <c r="E991" s="35"/>
    </row>
    <row r="992" spans="1:6" x14ac:dyDescent="0.2">
      <c r="A992" s="33" t="s">
        <v>1603</v>
      </c>
      <c r="B992" s="35" t="s">
        <v>757</v>
      </c>
      <c r="E992" s="35"/>
    </row>
    <row r="993" spans="1:6" x14ac:dyDescent="0.2">
      <c r="A993" s="33" t="s">
        <v>1604</v>
      </c>
      <c r="B993" s="35" t="s">
        <v>758</v>
      </c>
      <c r="E993" s="35"/>
    </row>
    <row r="994" spans="1:6" x14ac:dyDescent="0.2">
      <c r="A994" s="33" t="s">
        <v>1605</v>
      </c>
      <c r="B994" s="34" t="s">
        <v>759</v>
      </c>
    </row>
    <row r="995" spans="1:6" x14ac:dyDescent="0.2">
      <c r="A995" s="33" t="s">
        <v>1606</v>
      </c>
      <c r="B995" s="35" t="s">
        <v>760</v>
      </c>
    </row>
    <row r="996" spans="1:6" x14ac:dyDescent="0.2">
      <c r="A996" s="33" t="s">
        <v>1607</v>
      </c>
      <c r="B996" s="35" t="s">
        <v>689</v>
      </c>
      <c r="E996" s="35"/>
    </row>
    <row r="997" spans="1:6" x14ac:dyDescent="0.2">
      <c r="A997" s="33" t="s">
        <v>1608</v>
      </c>
      <c r="B997" s="35">
        <v>6.3815091518520806E+17</v>
      </c>
      <c r="E997" s="35"/>
    </row>
    <row r="998" spans="1:6" x14ac:dyDescent="0.2">
      <c r="A998" s="33" t="s">
        <v>1609</v>
      </c>
      <c r="B998" s="34">
        <v>45007.596273148149</v>
      </c>
      <c r="E998" s="35"/>
    </row>
    <row r="999" spans="1:6" x14ac:dyDescent="0.2">
      <c r="A999" s="33" t="s">
        <v>1610</v>
      </c>
      <c r="B999" s="35">
        <v>4.58E-2</v>
      </c>
      <c r="E999" s="35"/>
    </row>
    <row r="1000" spans="1:6" x14ac:dyDescent="0.2">
      <c r="A1000" s="33" t="s">
        <v>1611</v>
      </c>
      <c r="B1000" s="35" t="b">
        <v>1</v>
      </c>
      <c r="E1000" s="35"/>
    </row>
    <row r="1001" spans="1:6" x14ac:dyDescent="0.2">
      <c r="A1001" s="33" t="s">
        <v>1612</v>
      </c>
      <c r="B1001" s="35">
        <v>30640</v>
      </c>
      <c r="E1001" s="35"/>
      <c r="F1001" s="35"/>
    </row>
    <row r="1002" spans="1:6" x14ac:dyDescent="0.2">
      <c r="A1002" s="33" t="s">
        <v>1613</v>
      </c>
      <c r="B1002" s="35">
        <v>45852</v>
      </c>
    </row>
    <row r="1003" spans="1:6" x14ac:dyDescent="0.2">
      <c r="A1003" s="33" t="s">
        <v>1614</v>
      </c>
      <c r="B1003" s="35" t="s">
        <v>694</v>
      </c>
      <c r="F1003" s="35"/>
    </row>
    <row r="1004" spans="1:6" x14ac:dyDescent="0.2">
      <c r="A1004" s="33" t="s">
        <v>1615</v>
      </c>
      <c r="B1004" s="35" t="s">
        <v>1616</v>
      </c>
    </row>
    <row r="1005" spans="1:6" x14ac:dyDescent="0.2">
      <c r="A1005" s="33" t="s">
        <v>1617</v>
      </c>
      <c r="B1005" s="35" t="b">
        <v>0</v>
      </c>
      <c r="F1005" s="35"/>
    </row>
    <row r="1006" spans="1:6" x14ac:dyDescent="0.2">
      <c r="A1006" s="33" t="s">
        <v>1618</v>
      </c>
      <c r="B1006" s="35" t="b">
        <v>1</v>
      </c>
    </row>
    <row r="1007" spans="1:6" x14ac:dyDescent="0.2">
      <c r="A1007" s="33" t="s">
        <v>1619</v>
      </c>
      <c r="B1007" s="35" t="b">
        <v>1</v>
      </c>
      <c r="F1007" s="35"/>
    </row>
    <row r="1008" spans="1:6" x14ac:dyDescent="0.2">
      <c r="A1008" s="33" t="s">
        <v>1620</v>
      </c>
      <c r="B1008" s="35">
        <v>35</v>
      </c>
      <c r="E1008" s="35"/>
    </row>
    <row r="1009" spans="1:6" x14ac:dyDescent="0.2">
      <c r="A1009" s="33" t="s">
        <v>1621</v>
      </c>
      <c r="B1009" s="35">
        <v>15</v>
      </c>
      <c r="E1009" s="35"/>
    </row>
    <row r="1010" spans="1:6" x14ac:dyDescent="0.2">
      <c r="A1010" s="33" t="s">
        <v>1622</v>
      </c>
      <c r="B1010" s="35" t="b">
        <v>0</v>
      </c>
      <c r="E1010" s="35"/>
    </row>
    <row r="1011" spans="1:6" x14ac:dyDescent="0.2">
      <c r="A1011" s="33" t="s">
        <v>1623</v>
      </c>
      <c r="B1011" s="35" t="s">
        <v>697</v>
      </c>
      <c r="E1011" s="35"/>
    </row>
    <row r="1012" spans="1:6" x14ac:dyDescent="0.2">
      <c r="A1012" s="33" t="s">
        <v>1624</v>
      </c>
      <c r="B1012" s="35">
        <v>0.05</v>
      </c>
      <c r="F1012" s="35"/>
    </row>
    <row r="1013" spans="1:6" x14ac:dyDescent="0.2">
      <c r="A1013" s="33" t="s">
        <v>1625</v>
      </c>
      <c r="B1013" s="35" t="s">
        <v>697</v>
      </c>
      <c r="F1013" s="35"/>
    </row>
    <row r="1014" spans="1:6" x14ac:dyDescent="0.2">
      <c r="A1014" s="33" t="s">
        <v>1626</v>
      </c>
      <c r="B1014" s="35">
        <v>0.1</v>
      </c>
    </row>
    <row r="1015" spans="1:6" x14ac:dyDescent="0.2">
      <c r="A1015" s="33" t="s">
        <v>1627</v>
      </c>
      <c r="B1015" s="35" t="s">
        <v>697</v>
      </c>
    </row>
    <row r="1016" spans="1:6" x14ac:dyDescent="0.2">
      <c r="A1016" s="33" t="s">
        <v>1628</v>
      </c>
      <c r="B1016" s="35">
        <v>1.1000000000000001E-3</v>
      </c>
      <c r="F1016" s="35"/>
    </row>
    <row r="1017" spans="1:6" x14ac:dyDescent="0.2">
      <c r="A1017" s="33" t="s">
        <v>1629</v>
      </c>
      <c r="B1017" s="35" t="s">
        <v>697</v>
      </c>
      <c r="F1017" s="35"/>
    </row>
    <row r="1018" spans="1:6" x14ac:dyDescent="0.2">
      <c r="A1018" s="33" t="s">
        <v>1630</v>
      </c>
      <c r="B1018" s="35">
        <v>0.01</v>
      </c>
    </row>
    <row r="1019" spans="1:6" x14ac:dyDescent="0.2">
      <c r="A1019" s="33" t="s">
        <v>1631</v>
      </c>
      <c r="B1019" s="35" t="s">
        <v>698</v>
      </c>
    </row>
    <row r="1020" spans="1:6" x14ac:dyDescent="0.2">
      <c r="A1020" s="33" t="s">
        <v>1632</v>
      </c>
      <c r="B1020" s="35" t="b">
        <v>1</v>
      </c>
      <c r="F1020" s="35"/>
    </row>
    <row r="1021" spans="1:6" x14ac:dyDescent="0.2">
      <c r="A1021" s="33" t="s">
        <v>1633</v>
      </c>
      <c r="B1021" s="35" t="b">
        <v>0</v>
      </c>
      <c r="F1021" s="35"/>
    </row>
    <row r="1022" spans="1:6" x14ac:dyDescent="0.2">
      <c r="A1022" s="33" t="s">
        <v>1634</v>
      </c>
      <c r="B1022" s="34" t="b">
        <v>1</v>
      </c>
      <c r="F1022" s="35"/>
    </row>
    <row r="1023" spans="1:6" x14ac:dyDescent="0.2">
      <c r="A1023" s="33" t="s">
        <v>1635</v>
      </c>
      <c r="B1023" s="35">
        <v>2.75</v>
      </c>
      <c r="F1023" s="35"/>
    </row>
    <row r="1024" spans="1:6" x14ac:dyDescent="0.2">
      <c r="A1024" s="33" t="s">
        <v>1636</v>
      </c>
      <c r="B1024" s="35">
        <v>7</v>
      </c>
    </row>
    <row r="1025" spans="1:6" x14ac:dyDescent="0.2">
      <c r="A1025" s="33" t="s">
        <v>1637</v>
      </c>
      <c r="B1025" s="35" t="b">
        <v>1</v>
      </c>
    </row>
    <row r="1026" spans="1:6" x14ac:dyDescent="0.2">
      <c r="A1026" s="33" t="s">
        <v>1638</v>
      </c>
      <c r="B1026" s="35" t="s">
        <v>697</v>
      </c>
      <c r="F1026" s="35"/>
    </row>
    <row r="1027" spans="1:6" x14ac:dyDescent="0.2">
      <c r="A1027" s="33" t="s">
        <v>1639</v>
      </c>
      <c r="B1027" s="35">
        <v>6.6666669999999997E-2</v>
      </c>
      <c r="F1027" s="35"/>
    </row>
    <row r="1028" spans="1:6" x14ac:dyDescent="0.2">
      <c r="A1028" s="33" t="s">
        <v>1640</v>
      </c>
      <c r="B1028" s="35">
        <v>3</v>
      </c>
    </row>
    <row r="1029" spans="1:6" x14ac:dyDescent="0.2">
      <c r="A1029" s="33" t="s">
        <v>1641</v>
      </c>
      <c r="B1029" s="35">
        <v>200</v>
      </c>
    </row>
    <row r="1030" spans="1:6" x14ac:dyDescent="0.2">
      <c r="A1030" s="33" t="s">
        <v>1642</v>
      </c>
      <c r="B1030" s="35">
        <v>10</v>
      </c>
    </row>
    <row r="1031" spans="1:6" x14ac:dyDescent="0.2">
      <c r="A1031" s="33" t="s">
        <v>1643</v>
      </c>
      <c r="B1031" s="35">
        <v>0.25</v>
      </c>
    </row>
    <row r="1032" spans="1:6" x14ac:dyDescent="0.2">
      <c r="A1032" s="33" t="s">
        <v>1644</v>
      </c>
      <c r="B1032" s="35">
        <v>0.33</v>
      </c>
    </row>
    <row r="1033" spans="1:6" x14ac:dyDescent="0.2">
      <c r="A1033" s="33" t="s">
        <v>1645</v>
      </c>
      <c r="B1033" s="35">
        <v>1</v>
      </c>
    </row>
    <row r="1034" spans="1:6" x14ac:dyDescent="0.2">
      <c r="A1034" s="33" t="s">
        <v>1646</v>
      </c>
      <c r="B1034" s="35">
        <v>1</v>
      </c>
    </row>
    <row r="1035" spans="1:6" x14ac:dyDescent="0.2">
      <c r="A1035" s="33" t="s">
        <v>1647</v>
      </c>
      <c r="B1035" s="35">
        <v>15</v>
      </c>
    </row>
    <row r="1036" spans="1:6" x14ac:dyDescent="0.2">
      <c r="A1036" s="33" t="s">
        <v>1648</v>
      </c>
      <c r="B1036" s="35">
        <v>99</v>
      </c>
    </row>
    <row r="1037" spans="1:6" x14ac:dyDescent="0.2">
      <c r="A1037" s="33" t="s">
        <v>1649</v>
      </c>
      <c r="B1037" s="35">
        <v>6.6666669999999997E-2</v>
      </c>
    </row>
    <row r="1038" spans="1:6" x14ac:dyDescent="0.2">
      <c r="A1038" s="33" t="s">
        <v>1650</v>
      </c>
      <c r="B1038" s="35">
        <v>0.1</v>
      </c>
    </row>
    <row r="1039" spans="1:6" x14ac:dyDescent="0.2">
      <c r="A1039" s="33" t="s">
        <v>1651</v>
      </c>
      <c r="B1039" s="35">
        <v>-9.4028629999999995E-11</v>
      </c>
    </row>
    <row r="1040" spans="1:6" x14ac:dyDescent="0.2">
      <c r="A1040" s="33" t="s">
        <v>1652</v>
      </c>
      <c r="B1040" s="35">
        <v>-9.8899040000000006E-5</v>
      </c>
    </row>
    <row r="1041" spans="1:2" x14ac:dyDescent="0.2">
      <c r="A1041" s="33" t="s">
        <v>1653</v>
      </c>
      <c r="B1041" s="35">
        <v>8.4351279999999999E-6</v>
      </c>
    </row>
    <row r="1042" spans="1:2" x14ac:dyDescent="0.2">
      <c r="A1042" s="33" t="s">
        <v>1654</v>
      </c>
      <c r="B1042" s="35">
        <v>0</v>
      </c>
    </row>
    <row r="1043" spans="1:2" x14ac:dyDescent="0.2">
      <c r="A1043" s="33" t="s">
        <v>1655</v>
      </c>
      <c r="B1043" s="35">
        <v>3</v>
      </c>
    </row>
    <row r="1044" spans="1:2" x14ac:dyDescent="0.2">
      <c r="A1044" s="33" t="s">
        <v>1656</v>
      </c>
      <c r="B1044" s="35">
        <v>5</v>
      </c>
    </row>
    <row r="1045" spans="1:2" x14ac:dyDescent="0.2">
      <c r="A1045" s="33" t="s">
        <v>1657</v>
      </c>
      <c r="B1045" s="33">
        <v>1</v>
      </c>
    </row>
    <row r="1046" spans="1:2" x14ac:dyDescent="0.2">
      <c r="A1046" s="33" t="s">
        <v>1658</v>
      </c>
      <c r="B1046" s="33">
        <v>1</v>
      </c>
    </row>
    <row r="1047" spans="1:2" x14ac:dyDescent="0.2">
      <c r="A1047" s="33" t="s">
        <v>1659</v>
      </c>
      <c r="B1047" s="35" t="b">
        <v>1</v>
      </c>
    </row>
    <row r="1048" spans="1:2" x14ac:dyDescent="0.2">
      <c r="A1048" s="33" t="s">
        <v>1660</v>
      </c>
      <c r="B1048" s="35">
        <v>-7.1931159999999995E-8</v>
      </c>
    </row>
    <row r="1049" spans="1:2" x14ac:dyDescent="0.2">
      <c r="A1049" s="33" t="s">
        <v>1661</v>
      </c>
      <c r="B1049" s="35">
        <v>-1.133451E-4</v>
      </c>
    </row>
    <row r="1050" spans="1:2" x14ac:dyDescent="0.2">
      <c r="A1050" s="33" t="s">
        <v>1662</v>
      </c>
      <c r="B1050" s="35">
        <v>7.4183620000000002E-6</v>
      </c>
    </row>
    <row r="1051" spans="1:2" x14ac:dyDescent="0.2">
      <c r="A1051" s="33" t="s">
        <v>1663</v>
      </c>
      <c r="B1051" s="35">
        <v>0</v>
      </c>
    </row>
    <row r="1052" spans="1:2" x14ac:dyDescent="0.2">
      <c r="A1052" s="33" t="s">
        <v>1664</v>
      </c>
      <c r="B1052" s="35">
        <v>3</v>
      </c>
    </row>
    <row r="1053" spans="1:2" x14ac:dyDescent="0.2">
      <c r="A1053" s="33" t="s">
        <v>1665</v>
      </c>
      <c r="B1053" s="35">
        <v>5</v>
      </c>
    </row>
    <row r="1054" spans="1:2" x14ac:dyDescent="0.2">
      <c r="A1054" s="33" t="s">
        <v>1666</v>
      </c>
      <c r="B1054" s="35">
        <v>1</v>
      </c>
    </row>
    <row r="1055" spans="1:2" x14ac:dyDescent="0.2">
      <c r="A1055" s="33" t="s">
        <v>1667</v>
      </c>
      <c r="B1055" s="35">
        <v>1</v>
      </c>
    </row>
    <row r="1056" spans="1:2" x14ac:dyDescent="0.2">
      <c r="A1056" s="33" t="s">
        <v>1668</v>
      </c>
      <c r="B1056" s="35" t="b">
        <v>1</v>
      </c>
    </row>
    <row r="1057" spans="1:5" x14ac:dyDescent="0.2">
      <c r="A1057" s="33" t="s">
        <v>1669</v>
      </c>
      <c r="B1057" s="35">
        <v>5</v>
      </c>
    </row>
    <row r="1058" spans="1:5" x14ac:dyDescent="0.2">
      <c r="A1058" s="33" t="s">
        <v>1670</v>
      </c>
      <c r="B1058" s="35">
        <v>1</v>
      </c>
    </row>
    <row r="1059" spans="1:5" x14ac:dyDescent="0.2">
      <c r="A1059" s="33" t="s">
        <v>1671</v>
      </c>
      <c r="B1059" s="33">
        <v>10</v>
      </c>
    </row>
    <row r="1060" spans="1:5" x14ac:dyDescent="0.2">
      <c r="A1060" s="33" t="s">
        <v>1672</v>
      </c>
      <c r="B1060" s="33">
        <v>3</v>
      </c>
    </row>
    <row r="1061" spans="1:5" x14ac:dyDescent="0.2">
      <c r="A1061" s="33" t="s">
        <v>1673</v>
      </c>
      <c r="B1061" s="35">
        <v>2</v>
      </c>
    </row>
    <row r="1062" spans="1:5" x14ac:dyDescent="0.2">
      <c r="A1062" s="33" t="s">
        <v>1674</v>
      </c>
      <c r="B1062" s="35">
        <v>1</v>
      </c>
    </row>
    <row r="1063" spans="1:5" x14ac:dyDescent="0.2">
      <c r="A1063" s="33" t="s">
        <v>1675</v>
      </c>
      <c r="B1063" s="35">
        <v>3</v>
      </c>
    </row>
    <row r="1064" spans="1:5" x14ac:dyDescent="0.2">
      <c r="A1064" s="33" t="s">
        <v>1676</v>
      </c>
      <c r="B1064" s="35">
        <v>1</v>
      </c>
    </row>
    <row r="1065" spans="1:5" x14ac:dyDescent="0.2">
      <c r="A1065" s="33" t="s">
        <v>1677</v>
      </c>
      <c r="B1065" s="35">
        <v>4</v>
      </c>
    </row>
    <row r="1066" spans="1:5" x14ac:dyDescent="0.2">
      <c r="A1066" s="33" t="s">
        <v>1678</v>
      </c>
      <c r="B1066" s="35">
        <v>1</v>
      </c>
    </row>
    <row r="1067" spans="1:5" x14ac:dyDescent="0.2">
      <c r="A1067" s="33" t="s">
        <v>1679</v>
      </c>
      <c r="B1067" s="35" t="s">
        <v>736</v>
      </c>
    </row>
    <row r="1068" spans="1:5" x14ac:dyDescent="0.2">
      <c r="A1068" s="33" t="s">
        <v>1680</v>
      </c>
      <c r="B1068" s="34" t="s">
        <v>737</v>
      </c>
    </row>
    <row r="1069" spans="1:5" x14ac:dyDescent="0.2">
      <c r="A1069" s="33" t="s">
        <v>1681</v>
      </c>
      <c r="B1069" s="33" t="s">
        <v>738</v>
      </c>
    </row>
    <row r="1070" spans="1:5" x14ac:dyDescent="0.2">
      <c r="A1070" s="33" t="s">
        <v>1682</v>
      </c>
      <c r="B1070" s="33">
        <v>100</v>
      </c>
    </row>
    <row r="1071" spans="1:5" x14ac:dyDescent="0.2">
      <c r="A1071" s="33" t="s">
        <v>1683</v>
      </c>
      <c r="B1071" s="33">
        <v>2</v>
      </c>
    </row>
    <row r="1072" spans="1:5" x14ac:dyDescent="0.2">
      <c r="A1072" s="33" t="s">
        <v>1684</v>
      </c>
      <c r="B1072" s="35">
        <v>0.3</v>
      </c>
      <c r="E1072" s="34"/>
    </row>
    <row r="1073" spans="1:6" x14ac:dyDescent="0.2">
      <c r="A1073" s="33" t="s">
        <v>1685</v>
      </c>
      <c r="B1073" s="35" t="b">
        <v>1</v>
      </c>
    </row>
    <row r="1074" spans="1:6" x14ac:dyDescent="0.2">
      <c r="A1074" s="33" t="s">
        <v>1686</v>
      </c>
      <c r="B1074" s="35" t="b">
        <v>1</v>
      </c>
    </row>
    <row r="1075" spans="1:6" x14ac:dyDescent="0.2">
      <c r="A1075" s="33" t="s">
        <v>1687</v>
      </c>
      <c r="B1075" s="35" t="b">
        <v>0</v>
      </c>
    </row>
    <row r="1076" spans="1:6" x14ac:dyDescent="0.2">
      <c r="A1076" s="33" t="s">
        <v>1688</v>
      </c>
      <c r="B1076" s="33">
        <v>15</v>
      </c>
    </row>
    <row r="1077" spans="1:6" x14ac:dyDescent="0.2">
      <c r="A1077" s="33" t="s">
        <v>1689</v>
      </c>
      <c r="B1077" s="33">
        <v>15</v>
      </c>
    </row>
    <row r="1078" spans="1:6" x14ac:dyDescent="0.2">
      <c r="A1078" s="33" t="s">
        <v>1690</v>
      </c>
      <c r="B1078" s="33" t="b">
        <v>0</v>
      </c>
    </row>
    <row r="1079" spans="1:6" x14ac:dyDescent="0.2">
      <c r="A1079" s="33" t="s">
        <v>1691</v>
      </c>
      <c r="B1079" s="33" t="s">
        <v>698</v>
      </c>
    </row>
    <row r="1080" spans="1:6" x14ac:dyDescent="0.2">
      <c r="A1080" s="33" t="s">
        <v>1692</v>
      </c>
      <c r="B1080" s="33">
        <v>0.66</v>
      </c>
    </row>
    <row r="1081" spans="1:6" x14ac:dyDescent="0.2">
      <c r="A1081" s="33" t="s">
        <v>1693</v>
      </c>
      <c r="B1081" s="33">
        <v>0.47</v>
      </c>
    </row>
    <row r="1082" spans="1:6" x14ac:dyDescent="0.2">
      <c r="A1082" s="33" t="s">
        <v>1694</v>
      </c>
      <c r="B1082" s="35">
        <v>4</v>
      </c>
      <c r="F1082" s="34"/>
    </row>
    <row r="1083" spans="1:6" x14ac:dyDescent="0.2">
      <c r="A1083" s="33" t="s">
        <v>1695</v>
      </c>
      <c r="B1083" s="33">
        <v>0.1</v>
      </c>
    </row>
    <row r="1084" spans="1:6" x14ac:dyDescent="0.2">
      <c r="A1084" s="33" t="s">
        <v>1696</v>
      </c>
      <c r="B1084" s="35">
        <v>0.1</v>
      </c>
    </row>
    <row r="1085" spans="1:6" x14ac:dyDescent="0.2">
      <c r="A1085" s="33" t="s">
        <v>1697</v>
      </c>
      <c r="B1085" s="33">
        <v>6</v>
      </c>
    </row>
    <row r="1086" spans="1:6" x14ac:dyDescent="0.2">
      <c r="A1086" s="33" t="s">
        <v>1698</v>
      </c>
      <c r="B1086" s="35">
        <v>1.3</v>
      </c>
      <c r="E1086" s="35"/>
    </row>
    <row r="1087" spans="1:6" x14ac:dyDescent="0.2">
      <c r="A1087" s="33" t="s">
        <v>1699</v>
      </c>
      <c r="B1087" s="33">
        <v>1E-3</v>
      </c>
    </row>
    <row r="1088" spans="1:6" x14ac:dyDescent="0.2">
      <c r="A1088" s="33" t="s">
        <v>1700</v>
      </c>
      <c r="B1088" s="35">
        <v>4.58E-2</v>
      </c>
      <c r="E1088" s="35"/>
    </row>
    <row r="1089" spans="1:6" x14ac:dyDescent="0.2">
      <c r="A1089" s="33" t="s">
        <v>1701</v>
      </c>
      <c r="B1089" s="33">
        <v>2</v>
      </c>
    </row>
    <row r="1090" spans="1:6" x14ac:dyDescent="0.2">
      <c r="A1090" s="33" t="s">
        <v>1702</v>
      </c>
      <c r="B1090" s="33" t="b">
        <v>1</v>
      </c>
      <c r="E1090" s="35"/>
    </row>
    <row r="1091" spans="1:6" x14ac:dyDescent="0.2">
      <c r="A1091" s="33" t="s">
        <v>1703</v>
      </c>
      <c r="B1091" s="34">
        <v>1.3</v>
      </c>
    </row>
    <row r="1092" spans="1:6" x14ac:dyDescent="0.2">
      <c r="A1092" s="33" t="s">
        <v>1704</v>
      </c>
      <c r="B1092" s="33">
        <v>2369</v>
      </c>
      <c r="E1092" s="35"/>
    </row>
    <row r="1093" spans="1:6" x14ac:dyDescent="0.2">
      <c r="A1093" s="33" t="s">
        <v>1705</v>
      </c>
      <c r="B1093" s="35">
        <v>3</v>
      </c>
    </row>
    <row r="1094" spans="1:6" x14ac:dyDescent="0.2">
      <c r="A1094" s="33" t="s">
        <v>1706</v>
      </c>
      <c r="B1094" s="35">
        <v>2369</v>
      </c>
    </row>
    <row r="1095" spans="1:6" x14ac:dyDescent="0.2">
      <c r="A1095" s="33" t="s">
        <v>1707</v>
      </c>
      <c r="B1095" s="33" t="s">
        <v>1465</v>
      </c>
    </row>
    <row r="1096" spans="1:6" x14ac:dyDescent="0.2">
      <c r="A1096" s="33" t="s">
        <v>1708</v>
      </c>
      <c r="B1096" s="33">
        <v>5</v>
      </c>
      <c r="F1096" s="35"/>
    </row>
    <row r="1097" spans="1:6" x14ac:dyDescent="0.2">
      <c r="A1097" s="33" t="s">
        <v>1709</v>
      </c>
      <c r="B1097" s="35" t="b">
        <v>0</v>
      </c>
      <c r="E1097" s="35"/>
    </row>
    <row r="1098" spans="1:6" x14ac:dyDescent="0.2">
      <c r="A1098" s="33" t="s">
        <v>1710</v>
      </c>
      <c r="B1098" s="35" t="b">
        <v>1</v>
      </c>
      <c r="E1098" s="35"/>
      <c r="F1098" s="35"/>
    </row>
    <row r="1099" spans="1:6" x14ac:dyDescent="0.2">
      <c r="A1099" s="33" t="s">
        <v>1711</v>
      </c>
      <c r="B1099" s="33">
        <v>0</v>
      </c>
    </row>
    <row r="1100" spans="1:6" x14ac:dyDescent="0.2">
      <c r="A1100" s="33" t="s">
        <v>1712</v>
      </c>
      <c r="B1100" s="33" t="b">
        <v>1</v>
      </c>
      <c r="F1100" s="35"/>
    </row>
    <row r="1101" spans="1:6" x14ac:dyDescent="0.2">
      <c r="A1101" s="33" t="s">
        <v>1713</v>
      </c>
      <c r="B1101" s="35" t="b">
        <v>1</v>
      </c>
      <c r="E1101" s="35"/>
    </row>
    <row r="1102" spans="1:6" x14ac:dyDescent="0.2">
      <c r="A1102" s="33" t="s">
        <v>1714</v>
      </c>
      <c r="B1102" s="35" t="b">
        <v>1</v>
      </c>
      <c r="E1102" s="35"/>
      <c r="F1102" s="35"/>
    </row>
    <row r="1103" spans="1:6" x14ac:dyDescent="0.2">
      <c r="A1103" s="33" t="s">
        <v>1715</v>
      </c>
      <c r="B1103" s="35" t="b">
        <v>1</v>
      </c>
    </row>
    <row r="1104" spans="1:6" x14ac:dyDescent="0.2">
      <c r="A1104" s="33" t="s">
        <v>1716</v>
      </c>
      <c r="B1104" s="35">
        <v>-1</v>
      </c>
    </row>
    <row r="1105" spans="1:6" x14ac:dyDescent="0.2">
      <c r="A1105" s="33" t="s">
        <v>1717</v>
      </c>
      <c r="B1105" s="35">
        <v>9</v>
      </c>
      <c r="E1105" s="35"/>
    </row>
    <row r="1106" spans="1:6" x14ac:dyDescent="0.2">
      <c r="A1106" s="33" t="s">
        <v>1718</v>
      </c>
      <c r="B1106" s="33" t="b">
        <v>0</v>
      </c>
      <c r="E1106" s="35"/>
    </row>
    <row r="1107" spans="1:6" x14ac:dyDescent="0.2">
      <c r="A1107" s="33" t="s">
        <v>1719</v>
      </c>
      <c r="B1107" s="35" t="b">
        <v>1</v>
      </c>
      <c r="E1107" s="35"/>
      <c r="F1107" s="35"/>
    </row>
    <row r="1108" spans="1:6" x14ac:dyDescent="0.2">
      <c r="A1108" s="33" t="s">
        <v>1720</v>
      </c>
      <c r="B1108" s="35" t="s">
        <v>753</v>
      </c>
      <c r="E1108" s="35"/>
      <c r="F1108" s="35"/>
    </row>
    <row r="1109" spans="1:6" x14ac:dyDescent="0.2">
      <c r="A1109" s="33" t="s">
        <v>1721</v>
      </c>
      <c r="B1109" s="34" t="s">
        <v>754</v>
      </c>
    </row>
    <row r="1110" spans="1:6" x14ac:dyDescent="0.2">
      <c r="A1110" s="33" t="s">
        <v>1722</v>
      </c>
      <c r="B1110" s="33" t="s">
        <v>755</v>
      </c>
    </row>
    <row r="1111" spans="1:6" x14ac:dyDescent="0.2">
      <c r="A1111" s="33" t="s">
        <v>1723</v>
      </c>
      <c r="B1111" s="35" t="s">
        <v>756</v>
      </c>
      <c r="E1111" s="35"/>
      <c r="F1111" s="35"/>
    </row>
    <row r="1112" spans="1:6" x14ac:dyDescent="0.2">
      <c r="A1112" s="33" t="s">
        <v>1724</v>
      </c>
      <c r="B1112" s="33" t="s">
        <v>757</v>
      </c>
      <c r="E1112" s="35"/>
      <c r="F1112" s="35"/>
    </row>
    <row r="1113" spans="1:6" x14ac:dyDescent="0.2">
      <c r="A1113" s="33" t="s">
        <v>1725</v>
      </c>
      <c r="B1113" s="33" t="s">
        <v>758</v>
      </c>
      <c r="E1113" s="35"/>
    </row>
    <row r="1114" spans="1:6" x14ac:dyDescent="0.2">
      <c r="A1114" s="33" t="s">
        <v>1726</v>
      </c>
      <c r="B1114" s="33" t="s">
        <v>759</v>
      </c>
      <c r="E1114" s="35"/>
    </row>
    <row r="1115" spans="1:6" x14ac:dyDescent="0.2">
      <c r="A1115" s="33" t="s">
        <v>1727</v>
      </c>
      <c r="B1115" s="33" t="s">
        <v>760</v>
      </c>
      <c r="E1115" s="35"/>
      <c r="F1115" s="35"/>
    </row>
    <row r="1116" spans="1:6" x14ac:dyDescent="0.2">
      <c r="A1116" s="33" t="s">
        <v>1728</v>
      </c>
      <c r="B1116" s="35" t="s">
        <v>689</v>
      </c>
      <c r="E1116" s="35"/>
      <c r="F1116" s="35"/>
    </row>
    <row r="1117" spans="1:6" x14ac:dyDescent="0.2">
      <c r="A1117" s="33" t="s">
        <v>1729</v>
      </c>
      <c r="B1117" s="35">
        <v>6.3815091518520806E+17</v>
      </c>
      <c r="F1117" s="35"/>
    </row>
    <row r="1118" spans="1:6" x14ac:dyDescent="0.2">
      <c r="A1118" s="33" t="s">
        <v>1730</v>
      </c>
      <c r="B1118" s="34">
        <v>45007.596273148149</v>
      </c>
      <c r="F1118" s="35"/>
    </row>
    <row r="1119" spans="1:6" x14ac:dyDescent="0.2">
      <c r="A1119" s="33" t="s">
        <v>1731</v>
      </c>
      <c r="B1119" s="33">
        <v>4.58E-2</v>
      </c>
    </row>
    <row r="1120" spans="1:6" x14ac:dyDescent="0.2">
      <c r="A1120" s="33" t="s">
        <v>1732</v>
      </c>
      <c r="B1120" s="35" t="b">
        <v>1</v>
      </c>
    </row>
    <row r="1121" spans="1:6" x14ac:dyDescent="0.2">
      <c r="A1121" s="33" t="s">
        <v>1733</v>
      </c>
      <c r="B1121" s="35">
        <v>151406</v>
      </c>
      <c r="F1121" s="35"/>
    </row>
    <row r="1122" spans="1:6" x14ac:dyDescent="0.2">
      <c r="A1122" s="33" t="s">
        <v>1734</v>
      </c>
      <c r="B1122" s="33">
        <v>275784</v>
      </c>
      <c r="F1122" s="35"/>
    </row>
    <row r="1123" spans="1:6" x14ac:dyDescent="0.2">
      <c r="A1123" s="33" t="s">
        <v>1735</v>
      </c>
      <c r="B1123" s="35" t="s">
        <v>694</v>
      </c>
      <c r="E1123" s="35"/>
    </row>
    <row r="1124" spans="1:6" x14ac:dyDescent="0.2">
      <c r="A1124" s="33" t="s">
        <v>1736</v>
      </c>
      <c r="B1124" s="35" t="s">
        <v>1737</v>
      </c>
      <c r="E1124" s="35"/>
    </row>
    <row r="1125" spans="1:6" x14ac:dyDescent="0.2">
      <c r="A1125" s="33" t="s">
        <v>1738</v>
      </c>
      <c r="B1125" s="35" t="b">
        <v>0</v>
      </c>
      <c r="E1125" s="35"/>
    </row>
    <row r="1126" spans="1:6" x14ac:dyDescent="0.2">
      <c r="A1126" s="33" t="s">
        <v>1739</v>
      </c>
      <c r="B1126" s="35" t="b">
        <v>1</v>
      </c>
      <c r="E1126" s="35"/>
    </row>
    <row r="1127" spans="1:6" x14ac:dyDescent="0.2">
      <c r="A1127" s="33" t="s">
        <v>1740</v>
      </c>
      <c r="B1127" s="35" t="b">
        <v>1</v>
      </c>
    </row>
    <row r="1128" spans="1:6" x14ac:dyDescent="0.2">
      <c r="A1128" s="33" t="s">
        <v>1741</v>
      </c>
      <c r="B1128" s="33">
        <v>35</v>
      </c>
    </row>
    <row r="1129" spans="1:6" x14ac:dyDescent="0.2">
      <c r="A1129" s="33" t="s">
        <v>1742</v>
      </c>
      <c r="B1129" s="35">
        <v>15</v>
      </c>
    </row>
    <row r="1130" spans="1:6" x14ac:dyDescent="0.2">
      <c r="A1130" s="33" t="s">
        <v>1743</v>
      </c>
      <c r="B1130" s="35" t="b">
        <v>0</v>
      </c>
    </row>
    <row r="1131" spans="1:6" x14ac:dyDescent="0.2">
      <c r="A1131" s="33" t="s">
        <v>1744</v>
      </c>
      <c r="B1131" s="35" t="s">
        <v>697</v>
      </c>
    </row>
    <row r="1132" spans="1:6" x14ac:dyDescent="0.2">
      <c r="A1132" s="33" t="s">
        <v>1745</v>
      </c>
      <c r="B1132" s="35">
        <v>0.05</v>
      </c>
    </row>
    <row r="1133" spans="1:6" x14ac:dyDescent="0.2">
      <c r="A1133" s="33" t="s">
        <v>1746</v>
      </c>
      <c r="B1133" s="35" t="s">
        <v>697</v>
      </c>
    </row>
    <row r="1134" spans="1:6" x14ac:dyDescent="0.2">
      <c r="A1134" s="33" t="s">
        <v>1747</v>
      </c>
      <c r="B1134" s="35">
        <v>0.1</v>
      </c>
    </row>
    <row r="1135" spans="1:6" x14ac:dyDescent="0.2">
      <c r="A1135" s="33" t="s">
        <v>1748</v>
      </c>
      <c r="B1135" s="35" t="s">
        <v>697</v>
      </c>
    </row>
    <row r="1136" spans="1:6" x14ac:dyDescent="0.2">
      <c r="A1136" s="33" t="s">
        <v>1749</v>
      </c>
      <c r="B1136" s="35">
        <v>1.1000000000000001E-3</v>
      </c>
    </row>
    <row r="1137" spans="1:2" x14ac:dyDescent="0.2">
      <c r="A1137" s="33" t="s">
        <v>1750</v>
      </c>
      <c r="B1137" s="33" t="s">
        <v>697</v>
      </c>
    </row>
    <row r="1138" spans="1:2" x14ac:dyDescent="0.2">
      <c r="A1138" s="33" t="s">
        <v>1751</v>
      </c>
      <c r="B1138" s="35">
        <v>0.01</v>
      </c>
    </row>
    <row r="1139" spans="1:2" x14ac:dyDescent="0.2">
      <c r="A1139" s="33" t="s">
        <v>1752</v>
      </c>
      <c r="B1139" s="35" t="s">
        <v>698</v>
      </c>
    </row>
    <row r="1140" spans="1:2" x14ac:dyDescent="0.2">
      <c r="A1140" s="33" t="s">
        <v>1753</v>
      </c>
      <c r="B1140" s="33" t="b">
        <v>1</v>
      </c>
    </row>
    <row r="1141" spans="1:2" x14ac:dyDescent="0.2">
      <c r="A1141" s="33" t="s">
        <v>1754</v>
      </c>
      <c r="B1141" s="35" t="b">
        <v>0</v>
      </c>
    </row>
    <row r="1142" spans="1:2" x14ac:dyDescent="0.2">
      <c r="A1142" s="33" t="s">
        <v>1755</v>
      </c>
      <c r="B1142" s="35" t="b">
        <v>1</v>
      </c>
    </row>
    <row r="1143" spans="1:2" x14ac:dyDescent="0.2">
      <c r="A1143" s="33" t="s">
        <v>1756</v>
      </c>
      <c r="B1143" s="35">
        <v>2.75</v>
      </c>
    </row>
    <row r="1144" spans="1:2" x14ac:dyDescent="0.2">
      <c r="A1144" s="33" t="s">
        <v>1757</v>
      </c>
      <c r="B1144" s="35">
        <v>7</v>
      </c>
    </row>
    <row r="1145" spans="1:2" x14ac:dyDescent="0.2">
      <c r="A1145" s="33" t="s">
        <v>1758</v>
      </c>
      <c r="B1145" s="35" t="b">
        <v>1</v>
      </c>
    </row>
    <row r="1146" spans="1:2" x14ac:dyDescent="0.2">
      <c r="A1146" s="33" t="s">
        <v>1759</v>
      </c>
      <c r="B1146" s="33" t="s">
        <v>697</v>
      </c>
    </row>
    <row r="1147" spans="1:2" x14ac:dyDescent="0.2">
      <c r="A1147" s="33" t="s">
        <v>1760</v>
      </c>
      <c r="B1147" s="35">
        <v>6.6666669999999997E-2</v>
      </c>
    </row>
    <row r="1148" spans="1:2" x14ac:dyDescent="0.2">
      <c r="A1148" s="33" t="s">
        <v>1761</v>
      </c>
      <c r="B1148" s="35">
        <v>3</v>
      </c>
    </row>
    <row r="1149" spans="1:2" x14ac:dyDescent="0.2">
      <c r="A1149" s="33" t="s">
        <v>1762</v>
      </c>
      <c r="B1149" s="35">
        <v>200</v>
      </c>
    </row>
    <row r="1150" spans="1:2" x14ac:dyDescent="0.2">
      <c r="A1150" s="33" t="s">
        <v>1763</v>
      </c>
      <c r="B1150" s="35">
        <v>10</v>
      </c>
    </row>
    <row r="1151" spans="1:2" x14ac:dyDescent="0.2">
      <c r="A1151" s="33" t="s">
        <v>1764</v>
      </c>
      <c r="B1151" s="35">
        <v>0.25</v>
      </c>
    </row>
    <row r="1152" spans="1:2" x14ac:dyDescent="0.2">
      <c r="A1152" s="33" t="s">
        <v>1765</v>
      </c>
      <c r="B1152" s="35">
        <v>0.33</v>
      </c>
    </row>
    <row r="1153" spans="1:2" x14ac:dyDescent="0.2">
      <c r="A1153" s="33" t="s">
        <v>1766</v>
      </c>
      <c r="B1153" s="35">
        <v>1</v>
      </c>
    </row>
    <row r="1154" spans="1:2" x14ac:dyDescent="0.2">
      <c r="A1154" s="33" t="s">
        <v>1767</v>
      </c>
      <c r="B1154" s="35">
        <v>1</v>
      </c>
    </row>
    <row r="1155" spans="1:2" x14ac:dyDescent="0.2">
      <c r="A1155" s="33" t="s">
        <v>1768</v>
      </c>
      <c r="B1155" s="33">
        <v>15</v>
      </c>
    </row>
    <row r="1156" spans="1:2" x14ac:dyDescent="0.2">
      <c r="A1156" s="33" t="s">
        <v>1769</v>
      </c>
      <c r="B1156" s="35">
        <v>99</v>
      </c>
    </row>
    <row r="1157" spans="1:2" x14ac:dyDescent="0.2">
      <c r="A1157" s="33" t="s">
        <v>1770</v>
      </c>
      <c r="B1157" s="35">
        <v>6.6666669999999997E-2</v>
      </c>
    </row>
    <row r="1158" spans="1:2" x14ac:dyDescent="0.2">
      <c r="A1158" s="33" t="s">
        <v>1771</v>
      </c>
      <c r="B1158" s="35">
        <v>0.1</v>
      </c>
    </row>
    <row r="1159" spans="1:2" x14ac:dyDescent="0.2">
      <c r="A1159" s="33" t="s">
        <v>1772</v>
      </c>
      <c r="B1159" s="35">
        <v>-9.4028629999999995E-11</v>
      </c>
    </row>
    <row r="1160" spans="1:2" x14ac:dyDescent="0.2">
      <c r="A1160" s="33" t="s">
        <v>1773</v>
      </c>
      <c r="B1160" s="35">
        <v>-9.8899040000000006E-5</v>
      </c>
    </row>
    <row r="1161" spans="1:2" x14ac:dyDescent="0.2">
      <c r="A1161" s="33" t="s">
        <v>1774</v>
      </c>
      <c r="B1161" s="35">
        <v>8.4351279999999999E-6</v>
      </c>
    </row>
    <row r="1162" spans="1:2" x14ac:dyDescent="0.2">
      <c r="A1162" s="33" t="s">
        <v>1775</v>
      </c>
      <c r="B1162" s="35">
        <v>0</v>
      </c>
    </row>
    <row r="1163" spans="1:2" x14ac:dyDescent="0.2">
      <c r="A1163" s="33" t="s">
        <v>1776</v>
      </c>
      <c r="B1163" s="33">
        <v>3</v>
      </c>
    </row>
    <row r="1164" spans="1:2" x14ac:dyDescent="0.2">
      <c r="A1164" s="33" t="s">
        <v>1777</v>
      </c>
      <c r="B1164" s="33">
        <v>5</v>
      </c>
    </row>
    <row r="1165" spans="1:2" x14ac:dyDescent="0.2">
      <c r="A1165" s="33" t="s">
        <v>1778</v>
      </c>
      <c r="B1165" s="33">
        <v>1</v>
      </c>
    </row>
    <row r="1166" spans="1:2" x14ac:dyDescent="0.2">
      <c r="A1166" s="33" t="s">
        <v>1779</v>
      </c>
      <c r="B1166" s="33">
        <v>1</v>
      </c>
    </row>
    <row r="1167" spans="1:2" x14ac:dyDescent="0.2">
      <c r="A1167" s="33" t="s">
        <v>1780</v>
      </c>
      <c r="B1167" s="33" t="b">
        <v>1</v>
      </c>
    </row>
    <row r="1168" spans="1:2" x14ac:dyDescent="0.2">
      <c r="A1168" s="33" t="s">
        <v>1781</v>
      </c>
      <c r="B1168" s="35">
        <v>-7.1931159999999995E-8</v>
      </c>
    </row>
    <row r="1169" spans="1:6" x14ac:dyDescent="0.2">
      <c r="A1169" s="33" t="s">
        <v>1782</v>
      </c>
      <c r="B1169" s="35">
        <v>-1.133451E-4</v>
      </c>
    </row>
    <row r="1170" spans="1:6" x14ac:dyDescent="0.2">
      <c r="A1170" s="33" t="s">
        <v>1783</v>
      </c>
      <c r="B1170" s="35">
        <v>7.4183620000000002E-6</v>
      </c>
    </row>
    <row r="1171" spans="1:6" x14ac:dyDescent="0.2">
      <c r="A1171" s="33" t="s">
        <v>1784</v>
      </c>
      <c r="B1171" s="35">
        <v>0</v>
      </c>
    </row>
    <row r="1172" spans="1:6" x14ac:dyDescent="0.2">
      <c r="A1172" s="33" t="s">
        <v>1785</v>
      </c>
      <c r="B1172" s="35">
        <v>3</v>
      </c>
    </row>
    <row r="1173" spans="1:6" x14ac:dyDescent="0.2">
      <c r="A1173" s="33" t="s">
        <v>1786</v>
      </c>
      <c r="B1173" s="35">
        <v>5</v>
      </c>
    </row>
    <row r="1174" spans="1:6" x14ac:dyDescent="0.2">
      <c r="A1174" s="33" t="s">
        <v>1787</v>
      </c>
      <c r="B1174" s="35">
        <v>1</v>
      </c>
    </row>
    <row r="1175" spans="1:6" x14ac:dyDescent="0.2">
      <c r="A1175" s="33" t="s">
        <v>1788</v>
      </c>
      <c r="B1175" s="35">
        <v>1</v>
      </c>
    </row>
    <row r="1176" spans="1:6" x14ac:dyDescent="0.2">
      <c r="A1176" s="33" t="s">
        <v>1789</v>
      </c>
      <c r="B1176" s="35" t="b">
        <v>1</v>
      </c>
    </row>
    <row r="1177" spans="1:6" x14ac:dyDescent="0.2">
      <c r="A1177" s="33" t="s">
        <v>1790</v>
      </c>
      <c r="B1177" s="35">
        <v>5</v>
      </c>
      <c r="F1177" s="34"/>
    </row>
    <row r="1178" spans="1:6" x14ac:dyDescent="0.2">
      <c r="A1178" s="33" t="s">
        <v>1791</v>
      </c>
      <c r="B1178" s="35">
        <v>1</v>
      </c>
    </row>
    <row r="1179" spans="1:6" x14ac:dyDescent="0.2">
      <c r="A1179" s="33" t="s">
        <v>1792</v>
      </c>
      <c r="B1179" s="35">
        <v>10</v>
      </c>
    </row>
    <row r="1180" spans="1:6" x14ac:dyDescent="0.2">
      <c r="A1180" s="33" t="s">
        <v>1793</v>
      </c>
      <c r="B1180" s="35">
        <v>3</v>
      </c>
    </row>
    <row r="1181" spans="1:6" x14ac:dyDescent="0.2">
      <c r="A1181" s="33" t="s">
        <v>1794</v>
      </c>
      <c r="B1181" s="35">
        <v>2</v>
      </c>
    </row>
    <row r="1182" spans="1:6" x14ac:dyDescent="0.2">
      <c r="A1182" s="33" t="s">
        <v>1795</v>
      </c>
      <c r="B1182" s="35">
        <v>1</v>
      </c>
    </row>
    <row r="1183" spans="1:6" x14ac:dyDescent="0.2">
      <c r="A1183" s="33" t="s">
        <v>1796</v>
      </c>
      <c r="B1183" s="35">
        <v>3</v>
      </c>
    </row>
    <row r="1184" spans="1:6" x14ac:dyDescent="0.2">
      <c r="A1184" s="33" t="s">
        <v>1797</v>
      </c>
      <c r="B1184" s="35">
        <v>1</v>
      </c>
    </row>
    <row r="1185" spans="1:6" x14ac:dyDescent="0.2">
      <c r="A1185" s="33" t="s">
        <v>1798</v>
      </c>
      <c r="B1185" s="35">
        <v>4</v>
      </c>
    </row>
    <row r="1186" spans="1:6" x14ac:dyDescent="0.2">
      <c r="A1186" s="33" t="s">
        <v>1799</v>
      </c>
      <c r="B1186" s="34">
        <v>1</v>
      </c>
    </row>
    <row r="1187" spans="1:6" x14ac:dyDescent="0.2">
      <c r="A1187" s="33" t="s">
        <v>1800</v>
      </c>
      <c r="B1187" s="35" t="s">
        <v>736</v>
      </c>
      <c r="E1187" s="34"/>
    </row>
    <row r="1188" spans="1:6" x14ac:dyDescent="0.2">
      <c r="A1188" s="33" t="s">
        <v>1801</v>
      </c>
      <c r="B1188" s="35" t="s">
        <v>737</v>
      </c>
    </row>
    <row r="1189" spans="1:6" x14ac:dyDescent="0.2">
      <c r="A1189" s="33" t="s">
        <v>1802</v>
      </c>
      <c r="B1189" s="35" t="s">
        <v>738</v>
      </c>
    </row>
    <row r="1190" spans="1:6" x14ac:dyDescent="0.2">
      <c r="A1190" s="33" t="s">
        <v>1803</v>
      </c>
      <c r="B1190" s="35">
        <v>100</v>
      </c>
    </row>
    <row r="1191" spans="1:6" x14ac:dyDescent="0.2">
      <c r="A1191" s="33" t="s">
        <v>1804</v>
      </c>
      <c r="B1191" s="35">
        <v>2</v>
      </c>
      <c r="F1191" s="35"/>
    </row>
    <row r="1192" spans="1:6" x14ac:dyDescent="0.2">
      <c r="A1192" s="33" t="s">
        <v>1805</v>
      </c>
      <c r="B1192" s="35">
        <v>0.3</v>
      </c>
    </row>
    <row r="1193" spans="1:6" x14ac:dyDescent="0.2">
      <c r="A1193" s="33" t="s">
        <v>1806</v>
      </c>
      <c r="B1193" s="35" t="b">
        <v>1</v>
      </c>
      <c r="F1193" s="35"/>
    </row>
    <row r="1194" spans="1:6" x14ac:dyDescent="0.2">
      <c r="A1194" s="33" t="s">
        <v>1807</v>
      </c>
      <c r="B1194" s="35" t="b">
        <v>1</v>
      </c>
    </row>
    <row r="1195" spans="1:6" x14ac:dyDescent="0.2">
      <c r="A1195" s="33" t="s">
        <v>1808</v>
      </c>
      <c r="B1195" s="35" t="b">
        <v>0</v>
      </c>
      <c r="F1195" s="35"/>
    </row>
    <row r="1196" spans="1:6" x14ac:dyDescent="0.2">
      <c r="A1196" s="33" t="s">
        <v>1809</v>
      </c>
      <c r="B1196" s="35">
        <v>15</v>
      </c>
    </row>
    <row r="1197" spans="1:6" x14ac:dyDescent="0.2">
      <c r="A1197" s="33" t="s">
        <v>1810</v>
      </c>
      <c r="B1197" s="35">
        <v>15</v>
      </c>
      <c r="F1197" s="35"/>
    </row>
    <row r="1198" spans="1:6" x14ac:dyDescent="0.2">
      <c r="A1198" s="33" t="s">
        <v>1811</v>
      </c>
      <c r="B1198" s="35" t="b">
        <v>0</v>
      </c>
    </row>
    <row r="1199" spans="1:6" x14ac:dyDescent="0.2">
      <c r="A1199" s="33" t="s">
        <v>1812</v>
      </c>
      <c r="B1199" s="35" t="s">
        <v>698</v>
      </c>
    </row>
    <row r="1200" spans="1:6" x14ac:dyDescent="0.2">
      <c r="A1200" s="33" t="s">
        <v>1813</v>
      </c>
      <c r="B1200" s="35">
        <v>0.66</v>
      </c>
    </row>
    <row r="1201" spans="1:6" x14ac:dyDescent="0.2">
      <c r="A1201" s="33" t="s">
        <v>1814</v>
      </c>
      <c r="B1201" s="35">
        <v>0.47</v>
      </c>
      <c r="E1201" s="35"/>
    </row>
    <row r="1202" spans="1:6" x14ac:dyDescent="0.2">
      <c r="A1202" s="33" t="s">
        <v>1815</v>
      </c>
      <c r="B1202" s="35">
        <v>4</v>
      </c>
      <c r="F1202" s="35"/>
    </row>
    <row r="1203" spans="1:6" x14ac:dyDescent="0.2">
      <c r="A1203" s="33" t="s">
        <v>1816</v>
      </c>
      <c r="B1203" s="35">
        <v>0.1</v>
      </c>
      <c r="E1203" s="35"/>
      <c r="F1203" s="35"/>
    </row>
    <row r="1204" spans="1:6" x14ac:dyDescent="0.2">
      <c r="A1204" s="33" t="s">
        <v>1817</v>
      </c>
      <c r="B1204" s="35">
        <v>0.1</v>
      </c>
    </row>
    <row r="1205" spans="1:6" x14ac:dyDescent="0.2">
      <c r="A1205" s="33" t="s">
        <v>1818</v>
      </c>
      <c r="B1205" s="35">
        <v>6</v>
      </c>
      <c r="E1205" s="35"/>
    </row>
    <row r="1206" spans="1:6" x14ac:dyDescent="0.2">
      <c r="A1206" s="33" t="s">
        <v>1819</v>
      </c>
      <c r="B1206" s="35">
        <v>1.3</v>
      </c>
      <c r="F1206" s="35"/>
    </row>
    <row r="1207" spans="1:6" x14ac:dyDescent="0.2">
      <c r="A1207" s="33" t="s">
        <v>1820</v>
      </c>
      <c r="B1207" s="35">
        <v>1E-3</v>
      </c>
      <c r="E1207" s="35"/>
      <c r="F1207" s="35"/>
    </row>
    <row r="1208" spans="1:6" x14ac:dyDescent="0.2">
      <c r="A1208" s="33" t="s">
        <v>1821</v>
      </c>
      <c r="B1208" s="34">
        <v>4.58E-2</v>
      </c>
    </row>
    <row r="1209" spans="1:6" x14ac:dyDescent="0.2">
      <c r="A1209" s="33" t="s">
        <v>1822</v>
      </c>
      <c r="B1209" s="35">
        <v>2</v>
      </c>
    </row>
    <row r="1210" spans="1:6" x14ac:dyDescent="0.2">
      <c r="A1210" s="33" t="s">
        <v>1823</v>
      </c>
      <c r="B1210" s="35" t="b">
        <v>1</v>
      </c>
      <c r="F1210" s="35"/>
    </row>
    <row r="1211" spans="1:6" x14ac:dyDescent="0.2">
      <c r="A1211" s="33" t="s">
        <v>1824</v>
      </c>
      <c r="B1211" s="35">
        <v>1.3</v>
      </c>
      <c r="F1211" s="35"/>
    </row>
    <row r="1212" spans="1:6" x14ac:dyDescent="0.2">
      <c r="A1212" s="33" t="s">
        <v>1825</v>
      </c>
      <c r="B1212" s="35">
        <v>2369</v>
      </c>
      <c r="E1212" s="35"/>
      <c r="F1212" s="35"/>
    </row>
    <row r="1213" spans="1:6" x14ac:dyDescent="0.2">
      <c r="A1213" s="33" t="s">
        <v>1826</v>
      </c>
      <c r="B1213" s="35">
        <v>3</v>
      </c>
      <c r="E1213" s="35"/>
      <c r="F1213" s="35"/>
    </row>
    <row r="1214" spans="1:6" x14ac:dyDescent="0.2">
      <c r="A1214" s="33" t="s">
        <v>1827</v>
      </c>
      <c r="B1214" s="35">
        <v>2369</v>
      </c>
    </row>
    <row r="1215" spans="1:6" x14ac:dyDescent="0.2">
      <c r="A1215" s="33" t="s">
        <v>1828</v>
      </c>
      <c r="B1215" s="35" t="s">
        <v>1465</v>
      </c>
    </row>
    <row r="1216" spans="1:6" x14ac:dyDescent="0.2">
      <c r="A1216" s="33" t="s">
        <v>1829</v>
      </c>
      <c r="B1216" s="35">
        <v>5</v>
      </c>
      <c r="E1216" s="35"/>
      <c r="F1216" s="35"/>
    </row>
    <row r="1217" spans="1:6" x14ac:dyDescent="0.2">
      <c r="A1217" s="33" t="s">
        <v>1830</v>
      </c>
      <c r="B1217" s="35" t="b">
        <v>0</v>
      </c>
      <c r="E1217" s="35"/>
      <c r="F1217" s="35"/>
    </row>
    <row r="1218" spans="1:6" x14ac:dyDescent="0.2">
      <c r="A1218" s="33" t="s">
        <v>1831</v>
      </c>
      <c r="B1218" s="35" t="b">
        <v>1</v>
      </c>
    </row>
    <row r="1219" spans="1:6" x14ac:dyDescent="0.2">
      <c r="A1219" s="33" t="s">
        <v>1832</v>
      </c>
      <c r="B1219" s="35">
        <v>0</v>
      </c>
    </row>
    <row r="1220" spans="1:6" x14ac:dyDescent="0.2">
      <c r="A1220" s="33" t="s">
        <v>1833</v>
      </c>
      <c r="B1220" s="35" t="b">
        <v>1</v>
      </c>
      <c r="E1220" s="35"/>
    </row>
    <row r="1221" spans="1:6" x14ac:dyDescent="0.2">
      <c r="A1221" s="33" t="s">
        <v>1834</v>
      </c>
      <c r="B1221" s="35" t="b">
        <v>1</v>
      </c>
      <c r="E1221" s="35"/>
    </row>
    <row r="1222" spans="1:6" x14ac:dyDescent="0.2">
      <c r="A1222" s="33" t="s">
        <v>1835</v>
      </c>
      <c r="B1222" s="35" t="b">
        <v>1</v>
      </c>
      <c r="E1222" s="35"/>
    </row>
    <row r="1223" spans="1:6" x14ac:dyDescent="0.2">
      <c r="A1223" s="33" t="s">
        <v>1836</v>
      </c>
      <c r="B1223" s="35" t="b">
        <v>1</v>
      </c>
      <c r="E1223" s="35"/>
    </row>
    <row r="1224" spans="1:6" x14ac:dyDescent="0.2">
      <c r="A1224" s="33" t="s">
        <v>1837</v>
      </c>
      <c r="B1224" s="35">
        <v>-1</v>
      </c>
    </row>
    <row r="1225" spans="1:6" x14ac:dyDescent="0.2">
      <c r="A1225" s="33" t="s">
        <v>1838</v>
      </c>
      <c r="B1225" s="35">
        <v>9</v>
      </c>
    </row>
    <row r="1226" spans="1:6" x14ac:dyDescent="0.2">
      <c r="A1226" s="33" t="s">
        <v>1839</v>
      </c>
      <c r="B1226" s="35" t="b">
        <v>0</v>
      </c>
      <c r="E1226" s="35"/>
    </row>
    <row r="1227" spans="1:6" x14ac:dyDescent="0.2">
      <c r="A1227" s="33" t="s">
        <v>1840</v>
      </c>
      <c r="B1227" s="35" t="b">
        <v>1</v>
      </c>
      <c r="E1227" s="35"/>
    </row>
    <row r="1228" spans="1:6" x14ac:dyDescent="0.2">
      <c r="A1228" s="33" t="s">
        <v>1841</v>
      </c>
      <c r="B1228" s="35" t="s">
        <v>753</v>
      </c>
      <c r="E1228" s="35"/>
    </row>
    <row r="1229" spans="1:6" x14ac:dyDescent="0.2">
      <c r="A1229" s="33" t="s">
        <v>1842</v>
      </c>
      <c r="B1229" s="35" t="s">
        <v>754</v>
      </c>
      <c r="E1229" s="35"/>
    </row>
    <row r="1230" spans="1:6" x14ac:dyDescent="0.2">
      <c r="A1230" s="33" t="s">
        <v>1843</v>
      </c>
      <c r="B1230" s="35" t="s">
        <v>755</v>
      </c>
      <c r="E1230" s="35"/>
    </row>
    <row r="1231" spans="1:6" x14ac:dyDescent="0.2">
      <c r="A1231" s="33" t="s">
        <v>1844</v>
      </c>
      <c r="B1231" s="33" t="s">
        <v>756</v>
      </c>
      <c r="E1231" s="35"/>
    </row>
    <row r="1232" spans="1:6" x14ac:dyDescent="0.2">
      <c r="A1232" s="33" t="s">
        <v>1845</v>
      </c>
      <c r="B1232" s="33" t="s">
        <v>757</v>
      </c>
    </row>
    <row r="1233" spans="1:5" x14ac:dyDescent="0.2">
      <c r="A1233" s="33" t="s">
        <v>1846</v>
      </c>
      <c r="B1233" s="35" t="s">
        <v>758</v>
      </c>
    </row>
    <row r="1234" spans="1:5" x14ac:dyDescent="0.2">
      <c r="A1234" s="33" t="s">
        <v>1847</v>
      </c>
      <c r="B1234" s="35" t="s">
        <v>759</v>
      </c>
    </row>
    <row r="1235" spans="1:5" x14ac:dyDescent="0.2">
      <c r="A1235" s="33" t="s">
        <v>1848</v>
      </c>
      <c r="B1235" s="33" t="s">
        <v>760</v>
      </c>
    </row>
    <row r="1236" spans="1:5" x14ac:dyDescent="0.2">
      <c r="A1236" s="33" t="s">
        <v>1849</v>
      </c>
      <c r="B1236" s="35" t="s">
        <v>689</v>
      </c>
    </row>
    <row r="1237" spans="1:5" x14ac:dyDescent="0.2">
      <c r="A1237" s="33" t="s">
        <v>1850</v>
      </c>
      <c r="B1237" s="35">
        <v>6.3815091518520806E+17</v>
      </c>
    </row>
    <row r="1238" spans="1:5" x14ac:dyDescent="0.2">
      <c r="A1238" s="33" t="s">
        <v>1851</v>
      </c>
      <c r="B1238" s="34">
        <v>45007.596273148149</v>
      </c>
      <c r="E1238" s="35"/>
    </row>
    <row r="1239" spans="1:5" x14ac:dyDescent="0.2">
      <c r="A1239" s="33" t="s">
        <v>1852</v>
      </c>
      <c r="B1239" s="35">
        <v>4.58E-2</v>
      </c>
      <c r="E1239" s="35"/>
    </row>
    <row r="1240" spans="1:5" x14ac:dyDescent="0.2">
      <c r="A1240" s="33" t="s">
        <v>1853</v>
      </c>
      <c r="B1240" s="33" t="b">
        <v>1</v>
      </c>
      <c r="E1240" s="35"/>
    </row>
    <row r="1241" spans="1:5" x14ac:dyDescent="0.2">
      <c r="A1241" s="33" t="s">
        <v>1854</v>
      </c>
      <c r="B1241" s="35">
        <v>50859</v>
      </c>
      <c r="E1241" s="35"/>
    </row>
    <row r="1242" spans="1:5" x14ac:dyDescent="0.2">
      <c r="A1242" s="33" t="s">
        <v>1855</v>
      </c>
      <c r="B1242" s="35">
        <v>76365</v>
      </c>
    </row>
    <row r="1243" spans="1:5" x14ac:dyDescent="0.2">
      <c r="A1243" s="33" t="s">
        <v>1856</v>
      </c>
      <c r="B1243" s="35" t="s">
        <v>694</v>
      </c>
    </row>
    <row r="1244" spans="1:5" x14ac:dyDescent="0.2">
      <c r="A1244" s="33" t="s">
        <v>1857</v>
      </c>
      <c r="B1244" s="35" t="s">
        <v>1858</v>
      </c>
    </row>
    <row r="1245" spans="1:5" x14ac:dyDescent="0.2">
      <c r="A1245" s="33" t="s">
        <v>1859</v>
      </c>
      <c r="B1245" s="33" t="b">
        <v>0</v>
      </c>
    </row>
    <row r="1246" spans="1:5" x14ac:dyDescent="0.2">
      <c r="A1246" s="36" t="s">
        <v>1860</v>
      </c>
      <c r="B1246" s="35" t="b">
        <v>1</v>
      </c>
    </row>
    <row r="1247" spans="1:5" x14ac:dyDescent="0.2">
      <c r="A1247" s="36" t="s">
        <v>1861</v>
      </c>
      <c r="B1247" s="35" t="b">
        <v>1</v>
      </c>
    </row>
    <row r="1248" spans="1:5" x14ac:dyDescent="0.2">
      <c r="A1248" s="33" t="s">
        <v>1862</v>
      </c>
      <c r="B1248" s="35">
        <v>35</v>
      </c>
    </row>
    <row r="1249" spans="1:2" x14ac:dyDescent="0.2">
      <c r="A1249" s="33" t="s">
        <v>1863</v>
      </c>
      <c r="B1249" s="35">
        <v>15</v>
      </c>
    </row>
    <row r="1250" spans="1:2" x14ac:dyDescent="0.2">
      <c r="A1250" s="33" t="s">
        <v>1864</v>
      </c>
      <c r="B1250" s="35" t="b">
        <v>0</v>
      </c>
    </row>
    <row r="1251" spans="1:2" x14ac:dyDescent="0.2">
      <c r="A1251" s="33" t="s">
        <v>1865</v>
      </c>
      <c r="B1251" s="35" t="s">
        <v>697</v>
      </c>
    </row>
    <row r="1252" spans="1:2" x14ac:dyDescent="0.2">
      <c r="A1252" s="33" t="s">
        <v>1866</v>
      </c>
      <c r="B1252" s="35">
        <v>0.05</v>
      </c>
    </row>
    <row r="1253" spans="1:2" x14ac:dyDescent="0.2">
      <c r="A1253" s="33" t="s">
        <v>1867</v>
      </c>
      <c r="B1253" s="35" t="s">
        <v>697</v>
      </c>
    </row>
    <row r="1254" spans="1:2" x14ac:dyDescent="0.2">
      <c r="A1254" s="33" t="s">
        <v>1868</v>
      </c>
      <c r="B1254" s="35">
        <v>0.1</v>
      </c>
    </row>
    <row r="1255" spans="1:2" x14ac:dyDescent="0.2">
      <c r="A1255" s="33" t="s">
        <v>1869</v>
      </c>
      <c r="B1255" s="33" t="s">
        <v>697</v>
      </c>
    </row>
    <row r="1256" spans="1:2" x14ac:dyDescent="0.2">
      <c r="A1256" s="33" t="s">
        <v>1870</v>
      </c>
      <c r="B1256" s="35">
        <v>1.1000000000000001E-3</v>
      </c>
    </row>
    <row r="1257" spans="1:2" x14ac:dyDescent="0.2">
      <c r="A1257" s="33" t="s">
        <v>1871</v>
      </c>
      <c r="B1257" s="35" t="s">
        <v>697</v>
      </c>
    </row>
    <row r="1258" spans="1:2" x14ac:dyDescent="0.2">
      <c r="A1258" s="33" t="s">
        <v>1872</v>
      </c>
      <c r="B1258" s="35">
        <v>0.01</v>
      </c>
    </row>
    <row r="1259" spans="1:2" x14ac:dyDescent="0.2">
      <c r="A1259" s="33" t="s">
        <v>1873</v>
      </c>
      <c r="B1259" s="35" t="s">
        <v>698</v>
      </c>
    </row>
    <row r="1260" spans="1:2" x14ac:dyDescent="0.2">
      <c r="A1260" s="33" t="s">
        <v>1874</v>
      </c>
      <c r="B1260" s="35" t="b">
        <v>1</v>
      </c>
    </row>
    <row r="1261" spans="1:2" x14ac:dyDescent="0.2">
      <c r="A1261" s="33" t="s">
        <v>1875</v>
      </c>
      <c r="B1261" s="35" t="b">
        <v>0</v>
      </c>
    </row>
    <row r="1262" spans="1:2" x14ac:dyDescent="0.2">
      <c r="A1262" s="33" t="s">
        <v>1876</v>
      </c>
      <c r="B1262" s="35" t="b">
        <v>1</v>
      </c>
    </row>
    <row r="1263" spans="1:2" x14ac:dyDescent="0.2">
      <c r="A1263" s="33" t="s">
        <v>1877</v>
      </c>
      <c r="B1263" s="35">
        <v>2.75</v>
      </c>
    </row>
    <row r="1264" spans="1:2" x14ac:dyDescent="0.2">
      <c r="A1264" s="33" t="s">
        <v>1878</v>
      </c>
      <c r="B1264" s="35">
        <v>7</v>
      </c>
    </row>
    <row r="1265" spans="1:6" x14ac:dyDescent="0.2">
      <c r="A1265" s="33" t="s">
        <v>1879</v>
      </c>
      <c r="B1265" s="35" t="b">
        <v>1</v>
      </c>
    </row>
    <row r="1266" spans="1:6" x14ac:dyDescent="0.2">
      <c r="A1266" s="33" t="s">
        <v>1880</v>
      </c>
      <c r="B1266" s="33" t="s">
        <v>697</v>
      </c>
    </row>
    <row r="1267" spans="1:6" x14ac:dyDescent="0.2">
      <c r="A1267" s="33" t="s">
        <v>1881</v>
      </c>
      <c r="B1267" s="35">
        <v>6.6666669999999997E-2</v>
      </c>
    </row>
    <row r="1268" spans="1:6" x14ac:dyDescent="0.2">
      <c r="A1268" s="33" t="s">
        <v>1882</v>
      </c>
      <c r="B1268" s="35">
        <v>3</v>
      </c>
    </row>
    <row r="1269" spans="1:6" x14ac:dyDescent="0.2">
      <c r="A1269" s="33" t="s">
        <v>1883</v>
      </c>
      <c r="B1269" s="35">
        <v>200</v>
      </c>
    </row>
    <row r="1270" spans="1:6" x14ac:dyDescent="0.2">
      <c r="A1270" s="33" t="s">
        <v>1884</v>
      </c>
      <c r="B1270" s="35">
        <v>10</v>
      </c>
    </row>
    <row r="1271" spans="1:6" x14ac:dyDescent="0.2">
      <c r="A1271" s="33" t="s">
        <v>1885</v>
      </c>
      <c r="B1271" s="35">
        <v>0.25</v>
      </c>
    </row>
    <row r="1272" spans="1:6" x14ac:dyDescent="0.2">
      <c r="A1272" s="33" t="s">
        <v>1886</v>
      </c>
      <c r="B1272" s="35">
        <v>0.33</v>
      </c>
      <c r="F1272" s="34"/>
    </row>
    <row r="1273" spans="1:6" x14ac:dyDescent="0.2">
      <c r="A1273" s="33" t="s">
        <v>1887</v>
      </c>
      <c r="B1273" s="35">
        <v>1</v>
      </c>
    </row>
    <row r="1274" spans="1:6" x14ac:dyDescent="0.2">
      <c r="A1274" s="33" t="s">
        <v>1888</v>
      </c>
      <c r="B1274" s="35">
        <v>1</v>
      </c>
    </row>
    <row r="1275" spans="1:6" x14ac:dyDescent="0.2">
      <c r="A1275" s="33" t="s">
        <v>1889</v>
      </c>
      <c r="B1275" s="33">
        <v>15</v>
      </c>
    </row>
    <row r="1276" spans="1:6" x14ac:dyDescent="0.2">
      <c r="A1276" s="33" t="s">
        <v>1890</v>
      </c>
      <c r="B1276" s="33">
        <v>99</v>
      </c>
    </row>
    <row r="1277" spans="1:6" x14ac:dyDescent="0.2">
      <c r="A1277" s="33" t="s">
        <v>1891</v>
      </c>
      <c r="B1277" s="35">
        <v>6.6666669999999997E-2</v>
      </c>
    </row>
    <row r="1278" spans="1:6" x14ac:dyDescent="0.2">
      <c r="A1278" s="33" t="s">
        <v>1892</v>
      </c>
      <c r="B1278" s="35">
        <v>0.1</v>
      </c>
    </row>
    <row r="1279" spans="1:6" x14ac:dyDescent="0.2">
      <c r="A1279" s="33" t="s">
        <v>1893</v>
      </c>
      <c r="B1279" s="35">
        <v>5.3429519999999999E-9</v>
      </c>
    </row>
    <row r="1280" spans="1:6" x14ac:dyDescent="0.2">
      <c r="A1280" s="33" t="s">
        <v>1894</v>
      </c>
      <c r="B1280" s="35">
        <v>-1.3091599999999999E-4</v>
      </c>
    </row>
    <row r="1281" spans="1:6" x14ac:dyDescent="0.2">
      <c r="A1281" s="33" t="s">
        <v>1895</v>
      </c>
      <c r="B1281" s="35">
        <v>9.7096499999999994E-6</v>
      </c>
    </row>
    <row r="1282" spans="1:6" x14ac:dyDescent="0.2">
      <c r="A1282" s="33" t="s">
        <v>1896</v>
      </c>
      <c r="B1282" s="35">
        <v>0</v>
      </c>
    </row>
    <row r="1283" spans="1:6" x14ac:dyDescent="0.2">
      <c r="A1283" s="33" t="s">
        <v>1897</v>
      </c>
      <c r="B1283" s="33">
        <v>4</v>
      </c>
    </row>
    <row r="1284" spans="1:6" x14ac:dyDescent="0.2">
      <c r="A1284" s="33" t="s">
        <v>1898</v>
      </c>
      <c r="B1284" s="33">
        <v>6</v>
      </c>
    </row>
    <row r="1285" spans="1:6" x14ac:dyDescent="0.2">
      <c r="A1285" s="33" t="s">
        <v>1899</v>
      </c>
      <c r="B1285" s="33">
        <v>1</v>
      </c>
    </row>
    <row r="1286" spans="1:6" x14ac:dyDescent="0.2">
      <c r="A1286" s="33" t="s">
        <v>1900</v>
      </c>
      <c r="B1286" s="35">
        <v>1</v>
      </c>
      <c r="F1286" s="35"/>
    </row>
    <row r="1287" spans="1:6" x14ac:dyDescent="0.2">
      <c r="A1287" s="33" t="s">
        <v>1901</v>
      </c>
      <c r="B1287" s="33" t="b">
        <v>1</v>
      </c>
    </row>
    <row r="1288" spans="1:6" x14ac:dyDescent="0.2">
      <c r="A1288" s="33" t="s">
        <v>1902</v>
      </c>
      <c r="B1288" s="35">
        <v>-7.516901E-8</v>
      </c>
      <c r="F1288" s="35"/>
    </row>
    <row r="1289" spans="1:6" x14ac:dyDescent="0.2">
      <c r="A1289" s="33" t="s">
        <v>1903</v>
      </c>
      <c r="B1289" s="35">
        <v>-1.279676E-4</v>
      </c>
    </row>
    <row r="1290" spans="1:6" x14ac:dyDescent="0.2">
      <c r="A1290" s="33" t="s">
        <v>1904</v>
      </c>
      <c r="B1290" s="35">
        <v>8.3428859999999994E-6</v>
      </c>
      <c r="F1290" s="35"/>
    </row>
    <row r="1291" spans="1:6" x14ac:dyDescent="0.2">
      <c r="A1291" s="33" t="s">
        <v>1905</v>
      </c>
      <c r="B1291" s="35">
        <v>0</v>
      </c>
    </row>
    <row r="1292" spans="1:6" x14ac:dyDescent="0.2">
      <c r="A1292" s="33" t="s">
        <v>1906</v>
      </c>
      <c r="B1292" s="33">
        <v>4</v>
      </c>
      <c r="F1292" s="35"/>
    </row>
    <row r="1293" spans="1:6" x14ac:dyDescent="0.2">
      <c r="A1293" s="33" t="s">
        <v>1907</v>
      </c>
      <c r="B1293" s="33">
        <v>6</v>
      </c>
    </row>
    <row r="1294" spans="1:6" x14ac:dyDescent="0.2">
      <c r="A1294" s="33" t="s">
        <v>1908</v>
      </c>
      <c r="B1294" s="33">
        <v>1</v>
      </c>
    </row>
    <row r="1295" spans="1:6" x14ac:dyDescent="0.2">
      <c r="A1295" s="33" t="s">
        <v>1909</v>
      </c>
      <c r="B1295" s="33">
        <v>1</v>
      </c>
    </row>
    <row r="1296" spans="1:6" x14ac:dyDescent="0.2">
      <c r="A1296" s="33" t="s">
        <v>1910</v>
      </c>
      <c r="B1296" s="33" t="b">
        <v>1</v>
      </c>
    </row>
    <row r="1297" spans="1:6" x14ac:dyDescent="0.2">
      <c r="A1297" s="33" t="s">
        <v>1911</v>
      </c>
      <c r="B1297" s="33">
        <v>5</v>
      </c>
      <c r="F1297" s="35"/>
    </row>
    <row r="1298" spans="1:6" x14ac:dyDescent="0.2">
      <c r="A1298" s="33" t="s">
        <v>1912</v>
      </c>
      <c r="B1298" s="34">
        <v>1</v>
      </c>
      <c r="F1298" s="35"/>
    </row>
    <row r="1299" spans="1:6" x14ac:dyDescent="0.2">
      <c r="A1299" s="33" t="s">
        <v>1913</v>
      </c>
      <c r="B1299" s="33">
        <v>10</v>
      </c>
    </row>
    <row r="1300" spans="1:6" x14ac:dyDescent="0.2">
      <c r="A1300" s="33" t="s">
        <v>1914</v>
      </c>
      <c r="B1300" s="33">
        <v>3</v>
      </c>
    </row>
    <row r="1301" spans="1:6" x14ac:dyDescent="0.2">
      <c r="A1301" s="33" t="s">
        <v>1915</v>
      </c>
      <c r="B1301" s="33">
        <v>2</v>
      </c>
      <c r="F1301" s="35"/>
    </row>
    <row r="1302" spans="1:6" x14ac:dyDescent="0.2">
      <c r="A1302" s="33" t="s">
        <v>1916</v>
      </c>
      <c r="B1302" s="33">
        <v>1</v>
      </c>
      <c r="E1302" s="34"/>
      <c r="F1302" s="35"/>
    </row>
    <row r="1303" spans="1:6" x14ac:dyDescent="0.2">
      <c r="A1303" s="33" t="s">
        <v>1917</v>
      </c>
      <c r="B1303" s="33">
        <v>3</v>
      </c>
    </row>
    <row r="1304" spans="1:6" x14ac:dyDescent="0.2">
      <c r="A1304" s="33" t="s">
        <v>1918</v>
      </c>
      <c r="B1304" s="33">
        <v>1</v>
      </c>
    </row>
    <row r="1305" spans="1:6" x14ac:dyDescent="0.2">
      <c r="A1305" s="33" t="s">
        <v>1919</v>
      </c>
      <c r="B1305" s="34">
        <v>4</v>
      </c>
      <c r="F1305" s="35"/>
    </row>
    <row r="1306" spans="1:6" x14ac:dyDescent="0.2">
      <c r="A1306" s="33" t="s">
        <v>1920</v>
      </c>
      <c r="B1306" s="34">
        <v>1</v>
      </c>
      <c r="F1306" s="35"/>
    </row>
    <row r="1307" spans="1:6" x14ac:dyDescent="0.2">
      <c r="A1307" s="33" t="s">
        <v>1921</v>
      </c>
      <c r="B1307" s="33" t="s">
        <v>736</v>
      </c>
      <c r="F1307" s="35"/>
    </row>
    <row r="1308" spans="1:6" x14ac:dyDescent="0.2">
      <c r="A1308" s="33" t="s">
        <v>1922</v>
      </c>
      <c r="B1308" s="33" t="s">
        <v>737</v>
      </c>
      <c r="F1308" s="35"/>
    </row>
    <row r="1309" spans="1:6" x14ac:dyDescent="0.2">
      <c r="A1309" s="33" t="s">
        <v>1923</v>
      </c>
      <c r="B1309" s="33" t="s">
        <v>738</v>
      </c>
    </row>
    <row r="1310" spans="1:6" x14ac:dyDescent="0.2">
      <c r="A1310" s="33" t="s">
        <v>1924</v>
      </c>
      <c r="B1310" s="33">
        <v>100</v>
      </c>
    </row>
    <row r="1311" spans="1:6" x14ac:dyDescent="0.2">
      <c r="A1311" s="33" t="s">
        <v>1925</v>
      </c>
      <c r="B1311" s="33">
        <v>2</v>
      </c>
      <c r="F1311" s="35"/>
    </row>
    <row r="1312" spans="1:6" x14ac:dyDescent="0.2">
      <c r="A1312" s="33" t="s">
        <v>1926</v>
      </c>
      <c r="B1312" s="35">
        <v>0.3</v>
      </c>
      <c r="F1312" s="35"/>
    </row>
    <row r="1313" spans="1:5" x14ac:dyDescent="0.2">
      <c r="A1313" s="33" t="s">
        <v>1927</v>
      </c>
      <c r="B1313" s="33" t="b">
        <v>1</v>
      </c>
    </row>
    <row r="1314" spans="1:5" x14ac:dyDescent="0.2">
      <c r="A1314" s="33" t="s">
        <v>1928</v>
      </c>
      <c r="B1314" s="35" t="b">
        <v>1</v>
      </c>
    </row>
    <row r="1315" spans="1:5" x14ac:dyDescent="0.2">
      <c r="A1315" s="33" t="s">
        <v>1929</v>
      </c>
      <c r="B1315" s="33" t="b">
        <v>0</v>
      </c>
    </row>
    <row r="1316" spans="1:5" x14ac:dyDescent="0.2">
      <c r="A1316" s="33" t="s">
        <v>1930</v>
      </c>
      <c r="B1316" s="35">
        <v>15</v>
      </c>
      <c r="E1316" s="35"/>
    </row>
    <row r="1317" spans="1:5" x14ac:dyDescent="0.2">
      <c r="A1317" s="33" t="s">
        <v>1931</v>
      </c>
      <c r="B1317" s="33">
        <v>15</v>
      </c>
    </row>
    <row r="1318" spans="1:5" x14ac:dyDescent="0.2">
      <c r="A1318" s="33" t="s">
        <v>1932</v>
      </c>
      <c r="B1318" s="35" t="b">
        <v>0</v>
      </c>
      <c r="E1318" s="35"/>
    </row>
    <row r="1319" spans="1:5" x14ac:dyDescent="0.2">
      <c r="A1319" s="33" t="s">
        <v>1933</v>
      </c>
      <c r="B1319" s="33" t="s">
        <v>698</v>
      </c>
    </row>
    <row r="1320" spans="1:5" x14ac:dyDescent="0.2">
      <c r="A1320" s="33" t="s">
        <v>1934</v>
      </c>
      <c r="B1320" s="33">
        <v>0.66</v>
      </c>
      <c r="E1320" s="35"/>
    </row>
    <row r="1321" spans="1:5" x14ac:dyDescent="0.2">
      <c r="A1321" s="33" t="s">
        <v>1935</v>
      </c>
      <c r="B1321" s="33">
        <v>0.47</v>
      </c>
    </row>
    <row r="1322" spans="1:5" x14ac:dyDescent="0.2">
      <c r="A1322" s="33" t="s">
        <v>1936</v>
      </c>
      <c r="B1322" s="33">
        <v>4</v>
      </c>
      <c r="E1322" s="35"/>
    </row>
    <row r="1323" spans="1:5" x14ac:dyDescent="0.2">
      <c r="A1323" s="33" t="s">
        <v>1937</v>
      </c>
      <c r="B1323" s="35">
        <v>0.1</v>
      </c>
    </row>
    <row r="1324" spans="1:5" x14ac:dyDescent="0.2">
      <c r="A1324" s="33" t="s">
        <v>1938</v>
      </c>
      <c r="B1324" s="35">
        <v>0.1</v>
      </c>
    </row>
    <row r="1325" spans="1:5" x14ac:dyDescent="0.2">
      <c r="A1325" s="33" t="s">
        <v>1939</v>
      </c>
      <c r="B1325" s="34">
        <v>6</v>
      </c>
    </row>
    <row r="1326" spans="1:5" x14ac:dyDescent="0.2">
      <c r="A1326" s="33" t="s">
        <v>1940</v>
      </c>
      <c r="B1326" s="33">
        <v>1.3</v>
      </c>
    </row>
    <row r="1327" spans="1:5" x14ac:dyDescent="0.2">
      <c r="A1327" s="33" t="s">
        <v>1941</v>
      </c>
      <c r="B1327" s="35">
        <v>1E-3</v>
      </c>
      <c r="E1327" s="35"/>
    </row>
    <row r="1328" spans="1:5" x14ac:dyDescent="0.2">
      <c r="A1328" s="33" t="s">
        <v>1942</v>
      </c>
      <c r="B1328" s="35">
        <v>4.58E-2</v>
      </c>
      <c r="E1328" s="35"/>
    </row>
    <row r="1329" spans="1:5" x14ac:dyDescent="0.2">
      <c r="A1329" s="33" t="s">
        <v>1943</v>
      </c>
      <c r="B1329" s="33">
        <v>2</v>
      </c>
    </row>
    <row r="1330" spans="1:5" x14ac:dyDescent="0.2">
      <c r="A1330" s="33" t="s">
        <v>1944</v>
      </c>
      <c r="B1330" s="33" t="b">
        <v>1</v>
      </c>
    </row>
    <row r="1331" spans="1:5" x14ac:dyDescent="0.2">
      <c r="A1331" s="33" t="s">
        <v>1945</v>
      </c>
      <c r="B1331" s="35">
        <v>1.3</v>
      </c>
      <c r="E1331" s="35"/>
    </row>
    <row r="1332" spans="1:5" x14ac:dyDescent="0.2">
      <c r="A1332" s="33" t="s">
        <v>1946</v>
      </c>
      <c r="B1332" s="35">
        <v>2619</v>
      </c>
      <c r="E1332" s="35"/>
    </row>
    <row r="1333" spans="1:5" x14ac:dyDescent="0.2">
      <c r="A1333" s="33" t="s">
        <v>1947</v>
      </c>
      <c r="B1333" s="35">
        <v>4</v>
      </c>
    </row>
    <row r="1334" spans="1:5" x14ac:dyDescent="0.2">
      <c r="A1334" s="33" t="s">
        <v>1948</v>
      </c>
      <c r="B1334" s="35">
        <v>2619</v>
      </c>
    </row>
    <row r="1335" spans="1:5" x14ac:dyDescent="0.2">
      <c r="A1335" s="33" t="s">
        <v>1949</v>
      </c>
      <c r="B1335" s="33" t="s">
        <v>1950</v>
      </c>
      <c r="E1335" s="35"/>
    </row>
    <row r="1336" spans="1:5" x14ac:dyDescent="0.2">
      <c r="A1336" s="33" t="s">
        <v>1951</v>
      </c>
      <c r="B1336" s="33">
        <v>6</v>
      </c>
      <c r="E1336" s="35"/>
    </row>
    <row r="1337" spans="1:5" x14ac:dyDescent="0.2">
      <c r="A1337" s="33" t="s">
        <v>1952</v>
      </c>
      <c r="B1337" s="35" t="b">
        <v>0</v>
      </c>
      <c r="E1337" s="35"/>
    </row>
    <row r="1338" spans="1:5" x14ac:dyDescent="0.2">
      <c r="A1338" s="33" t="s">
        <v>1953</v>
      </c>
      <c r="B1338" s="35" t="b">
        <v>1</v>
      </c>
      <c r="E1338" s="35"/>
    </row>
    <row r="1339" spans="1:5" x14ac:dyDescent="0.2">
      <c r="A1339" s="33" t="s">
        <v>1954</v>
      </c>
      <c r="B1339" s="35">
        <v>0</v>
      </c>
    </row>
    <row r="1340" spans="1:5" x14ac:dyDescent="0.2">
      <c r="A1340" s="33" t="s">
        <v>1955</v>
      </c>
      <c r="B1340" s="33" t="b">
        <v>1</v>
      </c>
    </row>
    <row r="1341" spans="1:5" x14ac:dyDescent="0.2">
      <c r="A1341" s="33" t="s">
        <v>1956</v>
      </c>
      <c r="B1341" s="35" t="b">
        <v>1</v>
      </c>
      <c r="E1341" s="35"/>
    </row>
    <row r="1342" spans="1:5" x14ac:dyDescent="0.2">
      <c r="A1342" s="33" t="s">
        <v>1957</v>
      </c>
      <c r="B1342" s="33" t="b">
        <v>1</v>
      </c>
      <c r="E1342" s="35"/>
    </row>
    <row r="1343" spans="1:5" x14ac:dyDescent="0.2">
      <c r="A1343" s="33" t="s">
        <v>1958</v>
      </c>
      <c r="B1343" s="35" t="b">
        <v>1</v>
      </c>
      <c r="E1343" s="35"/>
    </row>
    <row r="1344" spans="1:5" x14ac:dyDescent="0.2">
      <c r="A1344" s="33" t="s">
        <v>1959</v>
      </c>
      <c r="B1344" s="33">
        <v>-1</v>
      </c>
      <c r="E1344" s="35"/>
    </row>
    <row r="1345" spans="1:5" x14ac:dyDescent="0.2">
      <c r="A1345" s="33" t="s">
        <v>1960</v>
      </c>
      <c r="B1345" s="35">
        <v>9</v>
      </c>
      <c r="E1345" s="35"/>
    </row>
    <row r="1346" spans="1:5" x14ac:dyDescent="0.2">
      <c r="A1346" s="33" t="s">
        <v>1961</v>
      </c>
      <c r="B1346" s="33" t="b">
        <v>0</v>
      </c>
      <c r="E1346" s="35"/>
    </row>
    <row r="1347" spans="1:5" x14ac:dyDescent="0.2">
      <c r="A1347" s="33" t="s">
        <v>1962</v>
      </c>
      <c r="B1347" s="34" t="b">
        <v>1</v>
      </c>
    </row>
    <row r="1348" spans="1:5" x14ac:dyDescent="0.2">
      <c r="A1348" s="33" t="s">
        <v>1963</v>
      </c>
      <c r="B1348" s="33" t="s">
        <v>753</v>
      </c>
    </row>
    <row r="1349" spans="1:5" x14ac:dyDescent="0.2">
      <c r="A1349" s="33" t="s">
        <v>1964</v>
      </c>
      <c r="B1349" s="35" t="s">
        <v>754</v>
      </c>
    </row>
    <row r="1350" spans="1:5" x14ac:dyDescent="0.2">
      <c r="A1350" s="33" t="s">
        <v>1965</v>
      </c>
      <c r="B1350" s="34" t="s">
        <v>755</v>
      </c>
    </row>
    <row r="1351" spans="1:5" x14ac:dyDescent="0.2">
      <c r="A1351" s="33" t="s">
        <v>1966</v>
      </c>
      <c r="B1351" s="35" t="s">
        <v>756</v>
      </c>
    </row>
    <row r="1352" spans="1:5" x14ac:dyDescent="0.2">
      <c r="A1352" s="33" t="s">
        <v>1967</v>
      </c>
      <c r="B1352" s="33" t="s">
        <v>757</v>
      </c>
    </row>
    <row r="1353" spans="1:5" x14ac:dyDescent="0.2">
      <c r="A1353" s="33" t="s">
        <v>1968</v>
      </c>
      <c r="B1353" s="33" t="s">
        <v>758</v>
      </c>
      <c r="E1353" s="35"/>
    </row>
    <row r="1354" spans="1:5" x14ac:dyDescent="0.2">
      <c r="A1354" s="33" t="s">
        <v>1969</v>
      </c>
      <c r="B1354" s="35" t="s">
        <v>759</v>
      </c>
      <c r="E1354" s="35"/>
    </row>
    <row r="1355" spans="1:5" x14ac:dyDescent="0.2">
      <c r="A1355" s="33" t="s">
        <v>1970</v>
      </c>
      <c r="B1355" s="35" t="s">
        <v>760</v>
      </c>
      <c r="E1355" s="35"/>
    </row>
    <row r="1356" spans="1:5" x14ac:dyDescent="0.2">
      <c r="A1356" s="33" t="s">
        <v>1971</v>
      </c>
      <c r="B1356" s="33" t="s">
        <v>689</v>
      </c>
      <c r="E1356" s="35"/>
    </row>
    <row r="1357" spans="1:5" x14ac:dyDescent="0.2">
      <c r="A1357" s="33" t="s">
        <v>1972</v>
      </c>
      <c r="B1357" s="33">
        <v>6.3815091518520806E+17</v>
      </c>
    </row>
    <row r="1358" spans="1:5" x14ac:dyDescent="0.2">
      <c r="A1358" s="33" t="s">
        <v>1973</v>
      </c>
      <c r="B1358" s="34">
        <v>45007.596273148149</v>
      </c>
    </row>
    <row r="1359" spans="1:5" x14ac:dyDescent="0.2">
      <c r="A1359" s="33" t="s">
        <v>1974</v>
      </c>
      <c r="B1359" s="35">
        <v>4.58E-2</v>
      </c>
    </row>
    <row r="1360" spans="1:5" x14ac:dyDescent="0.2">
      <c r="A1360" s="33" t="s">
        <v>1975</v>
      </c>
      <c r="B1360" s="35" t="b">
        <v>1</v>
      </c>
    </row>
    <row r="1361" spans="1:6" x14ac:dyDescent="0.2">
      <c r="A1361" s="33" t="s">
        <v>1976</v>
      </c>
      <c r="B1361" s="35">
        <v>162859</v>
      </c>
    </row>
    <row r="1362" spans="1:6" x14ac:dyDescent="0.2">
      <c r="A1362" s="33" t="s">
        <v>1977</v>
      </c>
      <c r="B1362" s="35">
        <v>281564</v>
      </c>
    </row>
    <row r="1363" spans="1:6" x14ac:dyDescent="0.2">
      <c r="A1363" s="33" t="s">
        <v>1978</v>
      </c>
      <c r="B1363" s="35" t="s">
        <v>694</v>
      </c>
    </row>
    <row r="1364" spans="1:6" x14ac:dyDescent="0.2">
      <c r="A1364" s="33" t="s">
        <v>1979</v>
      </c>
      <c r="B1364" s="35" t="s">
        <v>1980</v>
      </c>
    </row>
    <row r="1365" spans="1:6" x14ac:dyDescent="0.2">
      <c r="A1365" s="33" t="s">
        <v>1981</v>
      </c>
      <c r="B1365" s="35" t="b">
        <v>0</v>
      </c>
    </row>
    <row r="1366" spans="1:6" x14ac:dyDescent="0.2">
      <c r="A1366" s="33" t="s">
        <v>1982</v>
      </c>
      <c r="B1366" s="35" t="b">
        <v>1</v>
      </c>
    </row>
    <row r="1367" spans="1:6" x14ac:dyDescent="0.2">
      <c r="A1367" s="33" t="s">
        <v>1983</v>
      </c>
      <c r="B1367" s="35" t="b">
        <v>1</v>
      </c>
      <c r="F1367" s="34"/>
    </row>
    <row r="1368" spans="1:6" x14ac:dyDescent="0.2">
      <c r="A1368" s="33" t="s">
        <v>1984</v>
      </c>
      <c r="B1368" s="35">
        <v>35</v>
      </c>
    </row>
    <row r="1369" spans="1:6" x14ac:dyDescent="0.2">
      <c r="A1369" s="33" t="s">
        <v>1985</v>
      </c>
      <c r="B1369" s="35">
        <v>15</v>
      </c>
    </row>
    <row r="1370" spans="1:6" x14ac:dyDescent="0.2">
      <c r="A1370" s="33" t="s">
        <v>1986</v>
      </c>
      <c r="B1370" s="35" t="b">
        <v>0</v>
      </c>
    </row>
    <row r="1371" spans="1:6" x14ac:dyDescent="0.2">
      <c r="A1371" s="33" t="s">
        <v>1987</v>
      </c>
      <c r="B1371" s="35" t="s">
        <v>697</v>
      </c>
    </row>
    <row r="1372" spans="1:6" x14ac:dyDescent="0.2">
      <c r="A1372" s="33" t="s">
        <v>1988</v>
      </c>
      <c r="B1372" s="35">
        <v>0.05</v>
      </c>
    </row>
    <row r="1373" spans="1:6" x14ac:dyDescent="0.2">
      <c r="A1373" s="33" t="s">
        <v>1989</v>
      </c>
      <c r="B1373" s="35" t="s">
        <v>697</v>
      </c>
    </row>
    <row r="1374" spans="1:6" x14ac:dyDescent="0.2">
      <c r="A1374" s="33" t="s">
        <v>1990</v>
      </c>
      <c r="B1374" s="35">
        <v>0.1</v>
      </c>
    </row>
    <row r="1375" spans="1:6" x14ac:dyDescent="0.2">
      <c r="A1375" s="33" t="s">
        <v>1991</v>
      </c>
      <c r="B1375" s="35" t="s">
        <v>697</v>
      </c>
    </row>
    <row r="1376" spans="1:6" x14ac:dyDescent="0.2">
      <c r="A1376" s="33" t="s">
        <v>1992</v>
      </c>
      <c r="B1376" s="35">
        <v>1.1000000000000001E-3</v>
      </c>
    </row>
    <row r="1377" spans="1:2" x14ac:dyDescent="0.2">
      <c r="A1377" s="33" t="s">
        <v>1993</v>
      </c>
      <c r="B1377" s="35" t="s">
        <v>697</v>
      </c>
    </row>
    <row r="1378" spans="1:2" x14ac:dyDescent="0.2">
      <c r="A1378" s="33" t="s">
        <v>1994</v>
      </c>
      <c r="B1378" s="35">
        <v>0.01</v>
      </c>
    </row>
    <row r="1379" spans="1:2" x14ac:dyDescent="0.2">
      <c r="A1379" s="33" t="s">
        <v>1995</v>
      </c>
      <c r="B1379" s="35" t="s">
        <v>698</v>
      </c>
    </row>
    <row r="1380" spans="1:2" x14ac:dyDescent="0.2">
      <c r="A1380" s="33" t="s">
        <v>1996</v>
      </c>
      <c r="B1380" s="35" t="b">
        <v>1</v>
      </c>
    </row>
    <row r="1381" spans="1:2" x14ac:dyDescent="0.2">
      <c r="A1381" s="33" t="s">
        <v>1997</v>
      </c>
      <c r="B1381" s="35" t="b">
        <v>0</v>
      </c>
    </row>
    <row r="1382" spans="1:2" x14ac:dyDescent="0.2">
      <c r="A1382" s="33" t="s">
        <v>1998</v>
      </c>
      <c r="B1382" s="35" t="b">
        <v>1</v>
      </c>
    </row>
    <row r="1383" spans="1:2" x14ac:dyDescent="0.2">
      <c r="A1383" s="33" t="s">
        <v>1999</v>
      </c>
      <c r="B1383" s="35">
        <v>2.75</v>
      </c>
    </row>
    <row r="1384" spans="1:2" x14ac:dyDescent="0.2">
      <c r="A1384" s="33" t="s">
        <v>2000</v>
      </c>
      <c r="B1384" s="35">
        <v>7</v>
      </c>
    </row>
    <row r="1385" spans="1:2" x14ac:dyDescent="0.2">
      <c r="A1385" s="33" t="s">
        <v>2001</v>
      </c>
      <c r="B1385" s="35" t="b">
        <v>1</v>
      </c>
    </row>
    <row r="1386" spans="1:2" x14ac:dyDescent="0.2">
      <c r="A1386" s="33" t="s">
        <v>2002</v>
      </c>
      <c r="B1386" s="35" t="s">
        <v>697</v>
      </c>
    </row>
    <row r="1387" spans="1:2" x14ac:dyDescent="0.2">
      <c r="A1387" s="33" t="s">
        <v>2003</v>
      </c>
      <c r="B1387" s="35">
        <v>6.6666669999999997E-2</v>
      </c>
    </row>
    <row r="1388" spans="1:2" x14ac:dyDescent="0.2">
      <c r="A1388" s="33" t="s">
        <v>2004</v>
      </c>
      <c r="B1388" s="35">
        <v>3</v>
      </c>
    </row>
    <row r="1389" spans="1:2" x14ac:dyDescent="0.2">
      <c r="A1389" s="33" t="s">
        <v>2005</v>
      </c>
      <c r="B1389" s="35">
        <v>200</v>
      </c>
    </row>
    <row r="1390" spans="1:2" x14ac:dyDescent="0.2">
      <c r="A1390" s="33" t="s">
        <v>2006</v>
      </c>
      <c r="B1390" s="35">
        <v>10</v>
      </c>
    </row>
    <row r="1391" spans="1:2" x14ac:dyDescent="0.2">
      <c r="A1391" s="33" t="s">
        <v>2007</v>
      </c>
      <c r="B1391" s="35">
        <v>0.25</v>
      </c>
    </row>
    <row r="1392" spans="1:2" x14ac:dyDescent="0.2">
      <c r="A1392" s="33" t="s">
        <v>2008</v>
      </c>
      <c r="B1392" s="35">
        <v>0.33</v>
      </c>
    </row>
    <row r="1393" spans="1:2" x14ac:dyDescent="0.2">
      <c r="A1393" s="33" t="s">
        <v>2009</v>
      </c>
      <c r="B1393" s="35">
        <v>1</v>
      </c>
    </row>
    <row r="1394" spans="1:2" x14ac:dyDescent="0.2">
      <c r="A1394" s="33" t="s">
        <v>2010</v>
      </c>
      <c r="B1394" s="35">
        <v>1</v>
      </c>
    </row>
    <row r="1395" spans="1:2" x14ac:dyDescent="0.2">
      <c r="A1395" s="33" t="s">
        <v>2011</v>
      </c>
      <c r="B1395" s="35">
        <v>15</v>
      </c>
    </row>
    <row r="1396" spans="1:2" x14ac:dyDescent="0.2">
      <c r="A1396" s="33" t="s">
        <v>2012</v>
      </c>
      <c r="B1396" s="35">
        <v>99</v>
      </c>
    </row>
    <row r="1397" spans="1:2" x14ac:dyDescent="0.2">
      <c r="A1397" s="33" t="s">
        <v>2013</v>
      </c>
      <c r="B1397" s="35">
        <v>6.6666669999999997E-2</v>
      </c>
    </row>
    <row r="1398" spans="1:2" x14ac:dyDescent="0.2">
      <c r="A1398" s="33" t="s">
        <v>2014</v>
      </c>
      <c r="B1398" s="35">
        <v>0.1</v>
      </c>
    </row>
    <row r="1399" spans="1:2" x14ac:dyDescent="0.2">
      <c r="A1399" s="33" t="s">
        <v>2015</v>
      </c>
      <c r="B1399" s="35">
        <v>5.3429519999999999E-9</v>
      </c>
    </row>
    <row r="1400" spans="1:2" x14ac:dyDescent="0.2">
      <c r="A1400" s="33" t="s">
        <v>2016</v>
      </c>
      <c r="B1400" s="35">
        <v>-1.3091599999999999E-4</v>
      </c>
    </row>
    <row r="1401" spans="1:2" x14ac:dyDescent="0.2">
      <c r="A1401" s="33" t="s">
        <v>2017</v>
      </c>
      <c r="B1401" s="35">
        <v>9.7096499999999994E-6</v>
      </c>
    </row>
    <row r="1402" spans="1:2" x14ac:dyDescent="0.2">
      <c r="A1402" s="33" t="s">
        <v>2018</v>
      </c>
      <c r="B1402" s="35">
        <v>0</v>
      </c>
    </row>
    <row r="1403" spans="1:2" x14ac:dyDescent="0.2">
      <c r="A1403" s="33" t="s">
        <v>2019</v>
      </c>
      <c r="B1403" s="35">
        <v>4</v>
      </c>
    </row>
    <row r="1404" spans="1:2" x14ac:dyDescent="0.2">
      <c r="A1404" s="33" t="s">
        <v>2020</v>
      </c>
      <c r="B1404" s="35">
        <v>6</v>
      </c>
    </row>
    <row r="1405" spans="1:2" x14ac:dyDescent="0.2">
      <c r="A1405" s="33" t="s">
        <v>2021</v>
      </c>
      <c r="B1405" s="35">
        <v>1</v>
      </c>
    </row>
    <row r="1406" spans="1:2" x14ac:dyDescent="0.2">
      <c r="A1406" s="33" t="s">
        <v>2022</v>
      </c>
      <c r="B1406" s="35">
        <v>1</v>
      </c>
    </row>
    <row r="1407" spans="1:2" x14ac:dyDescent="0.2">
      <c r="A1407" s="33" t="s">
        <v>2023</v>
      </c>
      <c r="B1407" s="35" t="b">
        <v>1</v>
      </c>
    </row>
    <row r="1408" spans="1:2" x14ac:dyDescent="0.2">
      <c r="A1408" s="33" t="s">
        <v>2024</v>
      </c>
      <c r="B1408" s="35">
        <v>-7.516901E-8</v>
      </c>
    </row>
    <row r="1409" spans="1:5" x14ac:dyDescent="0.2">
      <c r="A1409" s="33" t="s">
        <v>2025</v>
      </c>
      <c r="B1409" s="35">
        <v>-1.279676E-4</v>
      </c>
    </row>
    <row r="1410" spans="1:5" x14ac:dyDescent="0.2">
      <c r="A1410" s="33" t="s">
        <v>2026</v>
      </c>
      <c r="B1410" s="35">
        <v>8.3428859999999994E-6</v>
      </c>
    </row>
    <row r="1411" spans="1:5" x14ac:dyDescent="0.2">
      <c r="A1411" s="33" t="s">
        <v>2027</v>
      </c>
      <c r="B1411" s="35">
        <v>0</v>
      </c>
    </row>
    <row r="1412" spans="1:5" x14ac:dyDescent="0.2">
      <c r="A1412" s="33" t="s">
        <v>2028</v>
      </c>
      <c r="B1412" s="35">
        <v>4</v>
      </c>
    </row>
    <row r="1413" spans="1:5" x14ac:dyDescent="0.2">
      <c r="A1413" s="33" t="s">
        <v>2029</v>
      </c>
      <c r="B1413" s="35">
        <v>6</v>
      </c>
    </row>
    <row r="1414" spans="1:5" x14ac:dyDescent="0.2">
      <c r="A1414" s="33" t="s">
        <v>2030</v>
      </c>
      <c r="B1414" s="34">
        <v>1</v>
      </c>
    </row>
    <row r="1415" spans="1:5" x14ac:dyDescent="0.2">
      <c r="A1415" s="33" t="s">
        <v>2031</v>
      </c>
      <c r="B1415" s="33">
        <v>1</v>
      </c>
    </row>
    <row r="1416" spans="1:5" x14ac:dyDescent="0.2">
      <c r="A1416" s="33" t="s">
        <v>2032</v>
      </c>
      <c r="B1416" s="33" t="b">
        <v>1</v>
      </c>
    </row>
    <row r="1417" spans="1:5" x14ac:dyDescent="0.2">
      <c r="A1417" s="33" t="s">
        <v>2033</v>
      </c>
      <c r="B1417" s="33">
        <v>5</v>
      </c>
      <c r="E1417" s="34"/>
    </row>
    <row r="1418" spans="1:5" x14ac:dyDescent="0.2">
      <c r="A1418" s="33" t="s">
        <v>2034</v>
      </c>
      <c r="B1418" s="33">
        <v>1</v>
      </c>
    </row>
    <row r="1419" spans="1:5" x14ac:dyDescent="0.2">
      <c r="A1419" s="33" t="s">
        <v>2035</v>
      </c>
      <c r="B1419" s="33">
        <v>10</v>
      </c>
    </row>
    <row r="1420" spans="1:5" x14ac:dyDescent="0.2">
      <c r="A1420" s="33" t="s">
        <v>2036</v>
      </c>
      <c r="B1420" s="33">
        <v>3</v>
      </c>
    </row>
    <row r="1421" spans="1:5" x14ac:dyDescent="0.2">
      <c r="A1421" s="33" t="s">
        <v>2037</v>
      </c>
      <c r="B1421" s="33">
        <v>2</v>
      </c>
    </row>
    <row r="1422" spans="1:5" x14ac:dyDescent="0.2">
      <c r="A1422" s="33" t="s">
        <v>2038</v>
      </c>
      <c r="B1422" s="33">
        <v>1</v>
      </c>
    </row>
    <row r="1423" spans="1:5" x14ac:dyDescent="0.2">
      <c r="A1423" s="33" t="s">
        <v>2039</v>
      </c>
      <c r="B1423" s="33">
        <v>3</v>
      </c>
    </row>
    <row r="1424" spans="1:5" x14ac:dyDescent="0.2">
      <c r="A1424" s="33" t="s">
        <v>2040</v>
      </c>
      <c r="B1424" s="33">
        <v>1</v>
      </c>
    </row>
    <row r="1425" spans="1:5" x14ac:dyDescent="0.2">
      <c r="A1425" s="33" t="s">
        <v>2041</v>
      </c>
      <c r="B1425" s="33">
        <v>4</v>
      </c>
    </row>
    <row r="1426" spans="1:5" x14ac:dyDescent="0.2">
      <c r="A1426" s="33" t="s">
        <v>2042</v>
      </c>
      <c r="B1426" s="33">
        <v>1</v>
      </c>
    </row>
    <row r="1427" spans="1:5" x14ac:dyDescent="0.2">
      <c r="A1427" s="33" t="s">
        <v>2043</v>
      </c>
      <c r="B1427" s="33" t="s">
        <v>736</v>
      </c>
    </row>
    <row r="1428" spans="1:5" x14ac:dyDescent="0.2">
      <c r="A1428" s="33" t="s">
        <v>2044</v>
      </c>
      <c r="B1428" s="33" t="s">
        <v>737</v>
      </c>
    </row>
    <row r="1429" spans="1:5" x14ac:dyDescent="0.2">
      <c r="A1429" s="33" t="s">
        <v>2045</v>
      </c>
      <c r="B1429" s="33" t="s">
        <v>738</v>
      </c>
    </row>
    <row r="1430" spans="1:5" x14ac:dyDescent="0.2">
      <c r="A1430" s="33" t="s">
        <v>2046</v>
      </c>
      <c r="B1430" s="33">
        <v>100</v>
      </c>
    </row>
    <row r="1431" spans="1:5" x14ac:dyDescent="0.2">
      <c r="A1431" s="33" t="s">
        <v>2047</v>
      </c>
      <c r="B1431" s="33">
        <v>2</v>
      </c>
      <c r="E1431" s="35"/>
    </row>
    <row r="1432" spans="1:5" x14ac:dyDescent="0.2">
      <c r="A1432" s="33" t="s">
        <v>2048</v>
      </c>
      <c r="B1432" s="33">
        <v>0.3</v>
      </c>
    </row>
    <row r="1433" spans="1:5" x14ac:dyDescent="0.2">
      <c r="A1433" s="33" t="s">
        <v>2049</v>
      </c>
      <c r="B1433" s="33" t="b">
        <v>1</v>
      </c>
      <c r="E1433" s="35"/>
    </row>
    <row r="1434" spans="1:5" x14ac:dyDescent="0.2">
      <c r="A1434" s="33" t="s">
        <v>2050</v>
      </c>
      <c r="B1434" s="33" t="b">
        <v>1</v>
      </c>
    </row>
    <row r="1435" spans="1:5" x14ac:dyDescent="0.2">
      <c r="A1435" s="33" t="s">
        <v>2051</v>
      </c>
      <c r="B1435" s="33" t="b">
        <v>0</v>
      </c>
      <c r="E1435" s="35"/>
    </row>
    <row r="1436" spans="1:5" x14ac:dyDescent="0.2">
      <c r="A1436" s="33" t="s">
        <v>2052</v>
      </c>
      <c r="B1436" s="33">
        <v>15</v>
      </c>
    </row>
    <row r="1437" spans="1:5" x14ac:dyDescent="0.2">
      <c r="A1437" s="33" t="s">
        <v>2053</v>
      </c>
      <c r="B1437" s="33">
        <v>15</v>
      </c>
      <c r="E1437" s="35"/>
    </row>
    <row r="1438" spans="1:5" x14ac:dyDescent="0.2">
      <c r="A1438" s="33" t="s">
        <v>2054</v>
      </c>
      <c r="B1438" s="33" t="b">
        <v>0</v>
      </c>
    </row>
    <row r="1439" spans="1:5" x14ac:dyDescent="0.2">
      <c r="A1439" s="33" t="s">
        <v>2055</v>
      </c>
      <c r="B1439" s="33" t="s">
        <v>698</v>
      </c>
    </row>
    <row r="1440" spans="1:5" x14ac:dyDescent="0.2">
      <c r="A1440" s="33" t="s">
        <v>2056</v>
      </c>
      <c r="B1440" s="33">
        <v>0.66</v>
      </c>
    </row>
    <row r="1441" spans="1:5" x14ac:dyDescent="0.2">
      <c r="A1441" s="33" t="s">
        <v>2057</v>
      </c>
      <c r="B1441" s="33">
        <v>0.47</v>
      </c>
    </row>
    <row r="1442" spans="1:5" x14ac:dyDescent="0.2">
      <c r="A1442" s="33" t="s">
        <v>2058</v>
      </c>
      <c r="B1442" s="34">
        <v>4</v>
      </c>
      <c r="E1442" s="35"/>
    </row>
    <row r="1443" spans="1:5" x14ac:dyDescent="0.2">
      <c r="A1443" s="33" t="s">
        <v>2059</v>
      </c>
      <c r="B1443" s="33">
        <v>0.1</v>
      </c>
      <c r="E1443" s="35"/>
    </row>
    <row r="1444" spans="1:5" x14ac:dyDescent="0.2">
      <c r="A1444" s="33" t="s">
        <v>2060</v>
      </c>
      <c r="B1444" s="33">
        <v>0.1</v>
      </c>
    </row>
    <row r="1445" spans="1:5" x14ac:dyDescent="0.2">
      <c r="A1445" s="33" t="s">
        <v>2061</v>
      </c>
      <c r="B1445" s="33">
        <v>6</v>
      </c>
    </row>
    <row r="1446" spans="1:5" x14ac:dyDescent="0.2">
      <c r="A1446" s="33" t="s">
        <v>2062</v>
      </c>
      <c r="B1446" s="33">
        <v>1.3</v>
      </c>
      <c r="E1446" s="35"/>
    </row>
    <row r="1447" spans="1:5" x14ac:dyDescent="0.2">
      <c r="A1447" s="33" t="s">
        <v>2063</v>
      </c>
      <c r="B1447" s="33">
        <v>1E-3</v>
      </c>
      <c r="E1447" s="35"/>
    </row>
    <row r="1448" spans="1:5" x14ac:dyDescent="0.2">
      <c r="A1448" s="33" t="s">
        <v>2064</v>
      </c>
      <c r="B1448" s="33">
        <v>4.58E-2</v>
      </c>
    </row>
    <row r="1449" spans="1:5" x14ac:dyDescent="0.2">
      <c r="A1449" s="33" t="s">
        <v>2065</v>
      </c>
      <c r="B1449" s="33">
        <v>2</v>
      </c>
    </row>
    <row r="1450" spans="1:5" x14ac:dyDescent="0.2">
      <c r="A1450" s="33" t="s">
        <v>2066</v>
      </c>
      <c r="B1450" s="33" t="b">
        <v>1</v>
      </c>
      <c r="E1450" s="35"/>
    </row>
    <row r="1451" spans="1:5" x14ac:dyDescent="0.2">
      <c r="A1451" s="33" t="s">
        <v>2067</v>
      </c>
      <c r="B1451" s="33">
        <v>1.3</v>
      </c>
      <c r="E1451" s="35"/>
    </row>
    <row r="1452" spans="1:5" x14ac:dyDescent="0.2">
      <c r="A1452" s="33" t="s">
        <v>2068</v>
      </c>
      <c r="B1452" s="35">
        <v>2619</v>
      </c>
      <c r="E1452" s="35"/>
    </row>
    <row r="1453" spans="1:5" x14ac:dyDescent="0.2">
      <c r="A1453" s="33" t="s">
        <v>2069</v>
      </c>
      <c r="B1453" s="33">
        <v>4</v>
      </c>
      <c r="E1453" s="35"/>
    </row>
    <row r="1454" spans="1:5" x14ac:dyDescent="0.2">
      <c r="A1454" s="33" t="s">
        <v>2070</v>
      </c>
      <c r="B1454" s="35">
        <v>2619</v>
      </c>
    </row>
    <row r="1455" spans="1:5" x14ac:dyDescent="0.2">
      <c r="A1455" s="33" t="s">
        <v>2071</v>
      </c>
      <c r="B1455" s="33" t="s">
        <v>1950</v>
      </c>
    </row>
    <row r="1456" spans="1:5" x14ac:dyDescent="0.2">
      <c r="A1456" s="33" t="s">
        <v>2072</v>
      </c>
      <c r="B1456" s="35">
        <v>6</v>
      </c>
      <c r="E1456" s="35"/>
    </row>
    <row r="1457" spans="1:5" x14ac:dyDescent="0.2">
      <c r="A1457" s="33" t="s">
        <v>2073</v>
      </c>
      <c r="B1457" s="33" t="b">
        <v>0</v>
      </c>
      <c r="E1457" s="35"/>
    </row>
    <row r="1458" spans="1:5" x14ac:dyDescent="0.2">
      <c r="A1458" s="33" t="s">
        <v>2074</v>
      </c>
      <c r="B1458" s="35" t="b">
        <v>1</v>
      </c>
      <c r="E1458" s="35"/>
    </row>
    <row r="1459" spans="1:5" x14ac:dyDescent="0.2">
      <c r="A1459" s="33" t="s">
        <v>2075</v>
      </c>
      <c r="B1459" s="33">
        <v>0</v>
      </c>
      <c r="E1459" s="35"/>
    </row>
    <row r="1460" spans="1:5" x14ac:dyDescent="0.2">
      <c r="A1460" s="33" t="s">
        <v>2076</v>
      </c>
      <c r="B1460" s="35" t="b">
        <v>1</v>
      </c>
      <c r="E1460" s="35"/>
    </row>
    <row r="1461" spans="1:5" x14ac:dyDescent="0.2">
      <c r="A1461" s="33" t="s">
        <v>2077</v>
      </c>
      <c r="B1461" s="33" t="b">
        <v>1</v>
      </c>
      <c r="E1461" s="35"/>
    </row>
    <row r="1462" spans="1:5" x14ac:dyDescent="0.2">
      <c r="A1462" s="33" t="s">
        <v>2078</v>
      </c>
      <c r="B1462" s="35" t="b">
        <v>1</v>
      </c>
    </row>
    <row r="1463" spans="1:5" x14ac:dyDescent="0.2">
      <c r="A1463" s="33" t="s">
        <v>2079</v>
      </c>
      <c r="B1463" s="35" t="b">
        <v>1</v>
      </c>
    </row>
    <row r="1464" spans="1:5" x14ac:dyDescent="0.2">
      <c r="A1464" s="33" t="s">
        <v>2080</v>
      </c>
      <c r="B1464" s="35">
        <v>-1</v>
      </c>
    </row>
    <row r="1465" spans="1:5" x14ac:dyDescent="0.2">
      <c r="A1465" s="33" t="s">
        <v>2081</v>
      </c>
      <c r="B1465" s="33">
        <v>9</v>
      </c>
    </row>
    <row r="1466" spans="1:5" x14ac:dyDescent="0.2">
      <c r="A1466" s="33" t="s">
        <v>2082</v>
      </c>
      <c r="B1466" s="34" t="b">
        <v>0</v>
      </c>
    </row>
    <row r="1467" spans="1:5" x14ac:dyDescent="0.2">
      <c r="A1467" s="33" t="s">
        <v>2083</v>
      </c>
      <c r="B1467" s="35" t="b">
        <v>1</v>
      </c>
    </row>
    <row r="1468" spans="1:5" x14ac:dyDescent="0.2">
      <c r="A1468" s="33" t="s">
        <v>2084</v>
      </c>
      <c r="B1468" s="35" t="s">
        <v>753</v>
      </c>
      <c r="E1468" s="35"/>
    </row>
    <row r="1469" spans="1:5" x14ac:dyDescent="0.2">
      <c r="A1469" s="33" t="s">
        <v>2085</v>
      </c>
      <c r="B1469" s="33" t="s">
        <v>754</v>
      </c>
      <c r="E1469" s="35"/>
    </row>
    <row r="1470" spans="1:5" x14ac:dyDescent="0.2">
      <c r="A1470" s="33" t="s">
        <v>2086</v>
      </c>
      <c r="B1470" s="33" t="s">
        <v>755</v>
      </c>
      <c r="E1470" s="35"/>
    </row>
    <row r="1471" spans="1:5" x14ac:dyDescent="0.2">
      <c r="A1471" s="33" t="s">
        <v>2087</v>
      </c>
      <c r="B1471" s="35" t="s">
        <v>756</v>
      </c>
      <c r="E1471" s="35"/>
    </row>
    <row r="1472" spans="1:5" x14ac:dyDescent="0.2">
      <c r="A1472" s="33" t="s">
        <v>2088</v>
      </c>
      <c r="B1472" s="35" t="s">
        <v>757</v>
      </c>
    </row>
    <row r="1473" spans="1:2" x14ac:dyDescent="0.2">
      <c r="A1473" s="33" t="s">
        <v>2089</v>
      </c>
      <c r="B1473" s="35" t="s">
        <v>758</v>
      </c>
    </row>
    <row r="1474" spans="1:2" x14ac:dyDescent="0.2">
      <c r="A1474" s="33" t="s">
        <v>2090</v>
      </c>
      <c r="B1474" s="35" t="s">
        <v>759</v>
      </c>
    </row>
    <row r="1475" spans="1:2" x14ac:dyDescent="0.2">
      <c r="A1475" s="33" t="s">
        <v>2091</v>
      </c>
      <c r="B1475" s="35" t="s">
        <v>760</v>
      </c>
    </row>
    <row r="1476" spans="1:2" x14ac:dyDescent="0.2">
      <c r="A1476" s="33" t="s">
        <v>2092</v>
      </c>
      <c r="B1476" s="35" t="s">
        <v>689</v>
      </c>
    </row>
    <row r="1477" spans="1:2" x14ac:dyDescent="0.2">
      <c r="A1477" s="33" t="s">
        <v>2093</v>
      </c>
      <c r="B1477" s="35">
        <v>6.3815091518520806E+17</v>
      </c>
    </row>
    <row r="1478" spans="1:2" x14ac:dyDescent="0.2">
      <c r="A1478" s="33" t="s">
        <v>2094</v>
      </c>
      <c r="B1478" s="34">
        <v>45007.596273148149</v>
      </c>
    </row>
    <row r="1479" spans="1:2" x14ac:dyDescent="0.2">
      <c r="A1479" s="33" t="s">
        <v>2095</v>
      </c>
      <c r="B1479" s="33">
        <v>4.58E-2</v>
      </c>
    </row>
    <row r="1480" spans="1:2" x14ac:dyDescent="0.2">
      <c r="A1480" s="33" t="s">
        <v>2096</v>
      </c>
      <c r="B1480" s="35" t="b">
        <v>1</v>
      </c>
    </row>
    <row r="1481" spans="1:2" x14ac:dyDescent="0.2">
      <c r="A1481" s="33" t="s">
        <v>2097</v>
      </c>
      <c r="B1481" s="35">
        <v>35687</v>
      </c>
    </row>
    <row r="1482" spans="1:2" x14ac:dyDescent="0.2">
      <c r="A1482" s="33" t="s">
        <v>2098</v>
      </c>
      <c r="B1482" s="35">
        <v>55302</v>
      </c>
    </row>
    <row r="1483" spans="1:2" x14ac:dyDescent="0.2">
      <c r="A1483" s="33" t="s">
        <v>2099</v>
      </c>
      <c r="B1483" s="35" t="s">
        <v>694</v>
      </c>
    </row>
    <row r="1484" spans="1:2" x14ac:dyDescent="0.2">
      <c r="A1484" s="33" t="s">
        <v>2100</v>
      </c>
      <c r="B1484" s="35" t="s">
        <v>2101</v>
      </c>
    </row>
    <row r="1485" spans="1:2" x14ac:dyDescent="0.2">
      <c r="A1485" s="33" t="s">
        <v>2102</v>
      </c>
      <c r="B1485" s="35" t="b">
        <v>0</v>
      </c>
    </row>
    <row r="1486" spans="1:2" x14ac:dyDescent="0.2">
      <c r="A1486" s="33" t="s">
        <v>2103</v>
      </c>
      <c r="B1486" s="35" t="b">
        <v>1</v>
      </c>
    </row>
    <row r="1487" spans="1:2" x14ac:dyDescent="0.2">
      <c r="A1487" s="33" t="s">
        <v>2104</v>
      </c>
      <c r="B1487" s="33" t="b">
        <v>1</v>
      </c>
    </row>
    <row r="1488" spans="1:2" x14ac:dyDescent="0.2">
      <c r="A1488" s="33" t="s">
        <v>2105</v>
      </c>
      <c r="B1488" s="33">
        <v>35</v>
      </c>
    </row>
    <row r="1489" spans="1:2" x14ac:dyDescent="0.2">
      <c r="A1489" s="33" t="s">
        <v>2106</v>
      </c>
      <c r="B1489" s="33">
        <v>15</v>
      </c>
    </row>
    <row r="1490" spans="1:2" x14ac:dyDescent="0.2">
      <c r="A1490" s="33" t="s">
        <v>2107</v>
      </c>
      <c r="B1490" s="33" t="b">
        <v>0</v>
      </c>
    </row>
    <row r="1491" spans="1:2" x14ac:dyDescent="0.2">
      <c r="A1491" s="33" t="s">
        <v>2108</v>
      </c>
      <c r="B1491" s="35" t="s">
        <v>697</v>
      </c>
    </row>
    <row r="1492" spans="1:2" x14ac:dyDescent="0.2">
      <c r="A1492" s="33" t="s">
        <v>2109</v>
      </c>
      <c r="B1492" s="35">
        <v>0.05</v>
      </c>
    </row>
    <row r="1493" spans="1:2" x14ac:dyDescent="0.2">
      <c r="A1493" s="33" t="s">
        <v>2110</v>
      </c>
      <c r="B1493" s="35" t="s">
        <v>697</v>
      </c>
    </row>
    <row r="1494" spans="1:2" x14ac:dyDescent="0.2">
      <c r="A1494" s="33" t="s">
        <v>2111</v>
      </c>
      <c r="B1494" s="35">
        <v>0.1</v>
      </c>
    </row>
    <row r="1495" spans="1:2" x14ac:dyDescent="0.2">
      <c r="A1495" s="33" t="s">
        <v>2112</v>
      </c>
      <c r="B1495" s="35" t="s">
        <v>697</v>
      </c>
    </row>
    <row r="1496" spans="1:2" x14ac:dyDescent="0.2">
      <c r="A1496" s="33" t="s">
        <v>2113</v>
      </c>
      <c r="B1496" s="35">
        <v>1.1000000000000001E-3</v>
      </c>
    </row>
    <row r="1497" spans="1:2" x14ac:dyDescent="0.2">
      <c r="A1497" s="33" t="s">
        <v>2114</v>
      </c>
      <c r="B1497" s="33" t="s">
        <v>697</v>
      </c>
    </row>
    <row r="1498" spans="1:2" x14ac:dyDescent="0.2">
      <c r="A1498" s="33" t="s">
        <v>2115</v>
      </c>
      <c r="B1498" s="35">
        <v>0.01</v>
      </c>
    </row>
    <row r="1499" spans="1:2" x14ac:dyDescent="0.2">
      <c r="A1499" s="33" t="s">
        <v>2116</v>
      </c>
      <c r="B1499" s="35" t="s">
        <v>698</v>
      </c>
    </row>
    <row r="1500" spans="1:2" x14ac:dyDescent="0.2">
      <c r="A1500" s="33" t="s">
        <v>2117</v>
      </c>
      <c r="B1500" s="35" t="b">
        <v>1</v>
      </c>
    </row>
    <row r="1501" spans="1:2" x14ac:dyDescent="0.2">
      <c r="A1501" s="33" t="s">
        <v>2118</v>
      </c>
      <c r="B1501" s="35" t="b">
        <v>0</v>
      </c>
    </row>
    <row r="1502" spans="1:2" x14ac:dyDescent="0.2">
      <c r="A1502" s="33" t="s">
        <v>2119</v>
      </c>
      <c r="B1502" s="35" t="b">
        <v>1</v>
      </c>
    </row>
    <row r="1503" spans="1:2" x14ac:dyDescent="0.2">
      <c r="A1503" s="33" t="s">
        <v>2120</v>
      </c>
      <c r="B1503" s="35">
        <v>2.75</v>
      </c>
    </row>
    <row r="1504" spans="1:2" x14ac:dyDescent="0.2">
      <c r="A1504" s="33" t="s">
        <v>2121</v>
      </c>
      <c r="B1504" s="35">
        <v>7</v>
      </c>
    </row>
    <row r="1505" spans="1:2" x14ac:dyDescent="0.2">
      <c r="A1505" s="33" t="s">
        <v>2122</v>
      </c>
      <c r="B1505" s="35" t="b">
        <v>1</v>
      </c>
    </row>
    <row r="1506" spans="1:2" x14ac:dyDescent="0.2">
      <c r="A1506" s="33" t="s">
        <v>2123</v>
      </c>
      <c r="B1506" s="35" t="s">
        <v>697</v>
      </c>
    </row>
    <row r="1507" spans="1:2" x14ac:dyDescent="0.2">
      <c r="A1507" s="33" t="s">
        <v>2124</v>
      </c>
      <c r="B1507" s="35">
        <v>6.6666669999999997E-2</v>
      </c>
    </row>
    <row r="1508" spans="1:2" x14ac:dyDescent="0.2">
      <c r="A1508" s="33" t="s">
        <v>2125</v>
      </c>
      <c r="B1508" s="35">
        <v>3</v>
      </c>
    </row>
    <row r="1509" spans="1:2" x14ac:dyDescent="0.2">
      <c r="A1509" s="33" t="s">
        <v>2126</v>
      </c>
      <c r="B1509" s="35">
        <v>200</v>
      </c>
    </row>
    <row r="1510" spans="1:2" x14ac:dyDescent="0.2">
      <c r="A1510" s="33" t="s">
        <v>2127</v>
      </c>
      <c r="B1510" s="35">
        <v>10</v>
      </c>
    </row>
    <row r="1511" spans="1:2" x14ac:dyDescent="0.2">
      <c r="A1511" s="33" t="s">
        <v>2128</v>
      </c>
      <c r="B1511" s="35">
        <v>0.25</v>
      </c>
    </row>
    <row r="1512" spans="1:2" x14ac:dyDescent="0.2">
      <c r="A1512" s="33" t="s">
        <v>2129</v>
      </c>
      <c r="B1512" s="35">
        <v>0.33</v>
      </c>
    </row>
    <row r="1513" spans="1:2" x14ac:dyDescent="0.2">
      <c r="A1513" s="33" t="s">
        <v>2130</v>
      </c>
      <c r="B1513" s="35">
        <v>1</v>
      </c>
    </row>
    <row r="1514" spans="1:2" x14ac:dyDescent="0.2">
      <c r="A1514" s="33" t="s">
        <v>2131</v>
      </c>
      <c r="B1514" s="35">
        <v>1</v>
      </c>
    </row>
    <row r="1515" spans="1:2" x14ac:dyDescent="0.2">
      <c r="A1515" s="33" t="s">
        <v>2132</v>
      </c>
      <c r="B1515" s="33">
        <v>15</v>
      </c>
    </row>
    <row r="1516" spans="1:2" x14ac:dyDescent="0.2">
      <c r="A1516" s="33" t="s">
        <v>2133</v>
      </c>
      <c r="B1516" s="35">
        <v>99</v>
      </c>
    </row>
    <row r="1517" spans="1:2" x14ac:dyDescent="0.2">
      <c r="A1517" s="33" t="s">
        <v>2134</v>
      </c>
      <c r="B1517" s="35">
        <v>6.6666669999999997E-2</v>
      </c>
    </row>
    <row r="1518" spans="1:2" x14ac:dyDescent="0.2">
      <c r="A1518" s="33" t="s">
        <v>2135</v>
      </c>
      <c r="B1518" s="35">
        <v>0.1</v>
      </c>
    </row>
    <row r="1519" spans="1:2" x14ac:dyDescent="0.2">
      <c r="A1519" s="33" t="s">
        <v>2136</v>
      </c>
      <c r="B1519" s="35">
        <v>-3.3261289999999998E-11</v>
      </c>
    </row>
    <row r="1520" spans="1:2" x14ac:dyDescent="0.2">
      <c r="A1520" s="33" t="s">
        <v>2137</v>
      </c>
      <c r="B1520" s="35">
        <v>-1.04559E-4</v>
      </c>
    </row>
    <row r="1521" spans="1:5" x14ac:dyDescent="0.2">
      <c r="A1521" s="33" t="s">
        <v>2138</v>
      </c>
      <c r="B1521" s="35">
        <v>8.5939549999999996E-6</v>
      </c>
    </row>
    <row r="1522" spans="1:5" x14ac:dyDescent="0.2">
      <c r="A1522" s="33" t="s">
        <v>2139</v>
      </c>
      <c r="B1522" s="35">
        <v>0</v>
      </c>
    </row>
    <row r="1523" spans="1:5" x14ac:dyDescent="0.2">
      <c r="A1523" s="33" t="s">
        <v>2140</v>
      </c>
      <c r="B1523" s="33">
        <v>4</v>
      </c>
    </row>
    <row r="1524" spans="1:5" x14ac:dyDescent="0.2">
      <c r="A1524" s="33" t="s">
        <v>2141</v>
      </c>
      <c r="B1524" s="33">
        <v>7</v>
      </c>
    </row>
    <row r="1525" spans="1:5" x14ac:dyDescent="0.2">
      <c r="A1525" s="33" t="s">
        <v>2142</v>
      </c>
      <c r="B1525" s="33">
        <v>1</v>
      </c>
    </row>
    <row r="1526" spans="1:5" x14ac:dyDescent="0.2">
      <c r="A1526" s="33" t="s">
        <v>2143</v>
      </c>
      <c r="B1526" s="33">
        <v>1</v>
      </c>
    </row>
    <row r="1527" spans="1:5" x14ac:dyDescent="0.2">
      <c r="A1527" s="33" t="s">
        <v>2144</v>
      </c>
      <c r="B1527" s="33" t="b">
        <v>1</v>
      </c>
    </row>
    <row r="1528" spans="1:5" x14ac:dyDescent="0.2">
      <c r="A1528" s="33" t="s">
        <v>2145</v>
      </c>
      <c r="B1528" s="35">
        <v>-7.4321740000000005E-8</v>
      </c>
    </row>
    <row r="1529" spans="1:5" x14ac:dyDescent="0.2">
      <c r="A1529" s="33" t="s">
        <v>2146</v>
      </c>
      <c r="B1529" s="35">
        <v>-1.4913019999999999E-4</v>
      </c>
    </row>
    <row r="1530" spans="1:5" x14ac:dyDescent="0.2">
      <c r="A1530" s="33" t="s">
        <v>2147</v>
      </c>
      <c r="B1530" s="35">
        <v>9.1809459999999996E-6</v>
      </c>
    </row>
    <row r="1531" spans="1:5" x14ac:dyDescent="0.2">
      <c r="A1531" s="33" t="s">
        <v>2148</v>
      </c>
      <c r="B1531" s="35">
        <v>0</v>
      </c>
    </row>
    <row r="1532" spans="1:5" x14ac:dyDescent="0.2">
      <c r="A1532" s="33" t="s">
        <v>2149</v>
      </c>
      <c r="B1532" s="33">
        <v>4</v>
      </c>
      <c r="E1532" s="34"/>
    </row>
    <row r="1533" spans="1:5" x14ac:dyDescent="0.2">
      <c r="A1533" s="33" t="s">
        <v>2150</v>
      </c>
      <c r="B1533" s="33">
        <v>7</v>
      </c>
    </row>
    <row r="1534" spans="1:5" x14ac:dyDescent="0.2">
      <c r="A1534" s="33" t="s">
        <v>2151</v>
      </c>
      <c r="B1534" s="33">
        <v>1</v>
      </c>
    </row>
    <row r="1535" spans="1:5" x14ac:dyDescent="0.2">
      <c r="A1535" s="33" t="s">
        <v>2152</v>
      </c>
      <c r="B1535" s="33">
        <v>1</v>
      </c>
    </row>
    <row r="1536" spans="1:5" x14ac:dyDescent="0.2">
      <c r="A1536" s="33" t="s">
        <v>2153</v>
      </c>
      <c r="B1536" s="33" t="b">
        <v>1</v>
      </c>
    </row>
    <row r="1537" spans="1:5" x14ac:dyDescent="0.2">
      <c r="A1537" s="33" t="s">
        <v>2154</v>
      </c>
      <c r="B1537" s="33">
        <v>5</v>
      </c>
    </row>
    <row r="1538" spans="1:5" x14ac:dyDescent="0.2">
      <c r="A1538" s="33" t="s">
        <v>2155</v>
      </c>
      <c r="B1538" s="33">
        <v>1</v>
      </c>
    </row>
    <row r="1539" spans="1:5" x14ac:dyDescent="0.2">
      <c r="A1539" s="33" t="s">
        <v>2156</v>
      </c>
      <c r="B1539" s="33">
        <v>10</v>
      </c>
    </row>
    <row r="1540" spans="1:5" x14ac:dyDescent="0.2">
      <c r="A1540" s="33" t="s">
        <v>2157</v>
      </c>
      <c r="B1540" s="33">
        <v>3</v>
      </c>
    </row>
    <row r="1541" spans="1:5" x14ac:dyDescent="0.2">
      <c r="A1541" s="33" t="s">
        <v>2158</v>
      </c>
      <c r="B1541" s="33">
        <v>2</v>
      </c>
    </row>
    <row r="1542" spans="1:5" x14ac:dyDescent="0.2">
      <c r="A1542" s="33" t="s">
        <v>2159</v>
      </c>
      <c r="B1542" s="33">
        <v>1</v>
      </c>
    </row>
    <row r="1543" spans="1:5" x14ac:dyDescent="0.2">
      <c r="A1543" s="33" t="s">
        <v>2160</v>
      </c>
      <c r="B1543" s="33">
        <v>3</v>
      </c>
    </row>
    <row r="1544" spans="1:5" x14ac:dyDescent="0.2">
      <c r="A1544" s="33" t="s">
        <v>2161</v>
      </c>
      <c r="B1544" s="33">
        <v>1</v>
      </c>
    </row>
    <row r="1545" spans="1:5" x14ac:dyDescent="0.2">
      <c r="A1545" s="33" t="s">
        <v>2162</v>
      </c>
      <c r="B1545" s="33">
        <v>4</v>
      </c>
    </row>
    <row r="1546" spans="1:5" x14ac:dyDescent="0.2">
      <c r="A1546" s="33" t="s">
        <v>2163</v>
      </c>
      <c r="B1546" s="33">
        <v>1</v>
      </c>
      <c r="E1546" s="35"/>
    </row>
    <row r="1547" spans="1:5" x14ac:dyDescent="0.2">
      <c r="A1547" s="33" t="s">
        <v>2164</v>
      </c>
      <c r="B1547" s="35" t="s">
        <v>736</v>
      </c>
    </row>
    <row r="1548" spans="1:5" x14ac:dyDescent="0.2">
      <c r="A1548" s="33" t="s">
        <v>2165</v>
      </c>
      <c r="B1548" s="33" t="s">
        <v>737</v>
      </c>
      <c r="E1548" s="35"/>
    </row>
    <row r="1549" spans="1:5" x14ac:dyDescent="0.2">
      <c r="A1549" s="33" t="s">
        <v>2166</v>
      </c>
      <c r="B1549" s="35" t="s">
        <v>738</v>
      </c>
    </row>
    <row r="1550" spans="1:5" x14ac:dyDescent="0.2">
      <c r="A1550" s="33" t="s">
        <v>2167</v>
      </c>
      <c r="B1550" s="33">
        <v>100</v>
      </c>
      <c r="E1550" s="35"/>
    </row>
    <row r="1551" spans="1:5" x14ac:dyDescent="0.2">
      <c r="A1551" s="33" t="s">
        <v>2168</v>
      </c>
      <c r="B1551" s="35">
        <v>2</v>
      </c>
    </row>
    <row r="1552" spans="1:5" x14ac:dyDescent="0.2">
      <c r="A1552" s="33" t="s">
        <v>2169</v>
      </c>
      <c r="B1552" s="33">
        <v>0.3</v>
      </c>
      <c r="E1552" s="35"/>
    </row>
    <row r="1553" spans="1:5" x14ac:dyDescent="0.2">
      <c r="A1553" s="33" t="s">
        <v>2170</v>
      </c>
      <c r="B1553" s="35" t="b">
        <v>1</v>
      </c>
    </row>
    <row r="1554" spans="1:5" x14ac:dyDescent="0.2">
      <c r="A1554" s="33" t="s">
        <v>2171</v>
      </c>
      <c r="B1554" s="34" t="b">
        <v>1</v>
      </c>
    </row>
    <row r="1555" spans="1:5" x14ac:dyDescent="0.2">
      <c r="A1555" s="33" t="s">
        <v>2172</v>
      </c>
      <c r="B1555" s="35" t="b">
        <v>0</v>
      </c>
    </row>
    <row r="1556" spans="1:5" x14ac:dyDescent="0.2">
      <c r="A1556" s="33" t="s">
        <v>2173</v>
      </c>
      <c r="B1556" s="35">
        <v>15</v>
      </c>
    </row>
    <row r="1557" spans="1:5" x14ac:dyDescent="0.2">
      <c r="A1557" s="33" t="s">
        <v>2174</v>
      </c>
      <c r="B1557" s="35">
        <v>15</v>
      </c>
      <c r="E1557" s="35"/>
    </row>
    <row r="1558" spans="1:5" x14ac:dyDescent="0.2">
      <c r="A1558" s="33" t="s">
        <v>2175</v>
      </c>
      <c r="B1558" s="35" t="b">
        <v>0</v>
      </c>
      <c r="E1558" s="35"/>
    </row>
    <row r="1559" spans="1:5" x14ac:dyDescent="0.2">
      <c r="A1559" s="33" t="s">
        <v>2176</v>
      </c>
      <c r="B1559" s="34" t="s">
        <v>698</v>
      </c>
    </row>
    <row r="1560" spans="1:5" x14ac:dyDescent="0.2">
      <c r="A1560" s="33" t="s">
        <v>2177</v>
      </c>
      <c r="B1560" s="35">
        <v>0.66</v>
      </c>
    </row>
    <row r="1561" spans="1:5" x14ac:dyDescent="0.2">
      <c r="A1561" s="33" t="s">
        <v>2178</v>
      </c>
      <c r="B1561" s="35">
        <v>0.47</v>
      </c>
      <c r="E1561" s="35"/>
    </row>
    <row r="1562" spans="1:5" x14ac:dyDescent="0.2">
      <c r="A1562" s="33" t="s">
        <v>2179</v>
      </c>
      <c r="B1562" s="35">
        <v>4</v>
      </c>
      <c r="E1562" s="35"/>
    </row>
    <row r="1563" spans="1:5" x14ac:dyDescent="0.2">
      <c r="A1563" s="33" t="s">
        <v>2180</v>
      </c>
      <c r="B1563" s="35">
        <v>0.1</v>
      </c>
    </row>
    <row r="1564" spans="1:5" x14ac:dyDescent="0.2">
      <c r="A1564" s="33" t="s">
        <v>2181</v>
      </c>
      <c r="B1564" s="33">
        <v>0.1</v>
      </c>
    </row>
    <row r="1565" spans="1:5" x14ac:dyDescent="0.2">
      <c r="A1565" s="33" t="s">
        <v>2182</v>
      </c>
      <c r="B1565" s="35">
        <v>6</v>
      </c>
      <c r="E1565" s="35"/>
    </row>
    <row r="1566" spans="1:5" x14ac:dyDescent="0.2">
      <c r="A1566" s="33" t="s">
        <v>2183</v>
      </c>
      <c r="B1566" s="35">
        <v>1.3</v>
      </c>
      <c r="E1566" s="35"/>
    </row>
    <row r="1567" spans="1:5" x14ac:dyDescent="0.2">
      <c r="A1567" s="33" t="s">
        <v>2184</v>
      </c>
      <c r="B1567" s="35">
        <v>1E-3</v>
      </c>
      <c r="E1567" s="35"/>
    </row>
    <row r="1568" spans="1:5" x14ac:dyDescent="0.2">
      <c r="A1568" s="33" t="s">
        <v>2185</v>
      </c>
      <c r="B1568" s="35">
        <v>4.58E-2</v>
      </c>
      <c r="E1568" s="35"/>
    </row>
    <row r="1569" spans="1:5" x14ac:dyDescent="0.2">
      <c r="A1569" s="33" t="s">
        <v>2186</v>
      </c>
      <c r="B1569" s="35">
        <v>2</v>
      </c>
    </row>
    <row r="1570" spans="1:5" x14ac:dyDescent="0.2">
      <c r="A1570" s="33" t="s">
        <v>2187</v>
      </c>
      <c r="B1570" s="35" t="b">
        <v>1</v>
      </c>
    </row>
    <row r="1571" spans="1:5" x14ac:dyDescent="0.2">
      <c r="A1571" s="33" t="s">
        <v>2188</v>
      </c>
      <c r="B1571" s="35">
        <v>1.3</v>
      </c>
      <c r="E1571" s="35"/>
    </row>
    <row r="1572" spans="1:5" x14ac:dyDescent="0.2">
      <c r="A1572" s="33" t="s">
        <v>2189</v>
      </c>
      <c r="B1572" s="35">
        <v>2619</v>
      </c>
      <c r="E1572" s="35"/>
    </row>
    <row r="1573" spans="1:5" x14ac:dyDescent="0.2">
      <c r="A1573" s="33" t="s">
        <v>2190</v>
      </c>
      <c r="B1573" s="35">
        <v>4</v>
      </c>
      <c r="E1573" s="35"/>
    </row>
    <row r="1574" spans="1:5" x14ac:dyDescent="0.2">
      <c r="A1574" s="33" t="s">
        <v>2191</v>
      </c>
      <c r="B1574" s="35">
        <v>2619</v>
      </c>
      <c r="E1574" s="35"/>
    </row>
    <row r="1575" spans="1:5" x14ac:dyDescent="0.2">
      <c r="A1575" s="33" t="s">
        <v>2192</v>
      </c>
      <c r="B1575" s="35" t="s">
        <v>1950</v>
      </c>
      <c r="E1575" s="35"/>
    </row>
    <row r="1576" spans="1:5" x14ac:dyDescent="0.2">
      <c r="A1576" s="33" t="s">
        <v>2193</v>
      </c>
      <c r="B1576" s="35">
        <v>7</v>
      </c>
      <c r="E1576" s="35"/>
    </row>
    <row r="1577" spans="1:5" x14ac:dyDescent="0.2">
      <c r="A1577" s="33" t="s">
        <v>2194</v>
      </c>
      <c r="B1577" s="35" t="b">
        <v>0</v>
      </c>
    </row>
    <row r="1578" spans="1:5" x14ac:dyDescent="0.2">
      <c r="A1578" s="33" t="s">
        <v>2195</v>
      </c>
      <c r="B1578" s="35" t="b">
        <v>1</v>
      </c>
    </row>
    <row r="1579" spans="1:5" x14ac:dyDescent="0.2">
      <c r="A1579" s="33" t="s">
        <v>2196</v>
      </c>
      <c r="B1579" s="35">
        <v>0</v>
      </c>
    </row>
    <row r="1580" spans="1:5" x14ac:dyDescent="0.2">
      <c r="A1580" s="33" t="s">
        <v>2197</v>
      </c>
      <c r="B1580" s="35" t="b">
        <v>1</v>
      </c>
    </row>
    <row r="1581" spans="1:5" x14ac:dyDescent="0.2">
      <c r="A1581" s="33" t="s">
        <v>2198</v>
      </c>
      <c r="B1581" s="35" t="b">
        <v>1</v>
      </c>
    </row>
    <row r="1582" spans="1:5" x14ac:dyDescent="0.2">
      <c r="A1582" s="33" t="s">
        <v>2199</v>
      </c>
      <c r="B1582" s="35" t="b">
        <v>1</v>
      </c>
    </row>
    <row r="1583" spans="1:5" x14ac:dyDescent="0.2">
      <c r="A1583" s="33" t="s">
        <v>2200</v>
      </c>
      <c r="B1583" s="35" t="b">
        <v>1</v>
      </c>
      <c r="E1583" s="35"/>
    </row>
    <row r="1584" spans="1:5" x14ac:dyDescent="0.2">
      <c r="A1584" s="33" t="s">
        <v>2201</v>
      </c>
      <c r="B1584" s="35">
        <v>-1</v>
      </c>
      <c r="E1584" s="35"/>
    </row>
    <row r="1585" spans="1:5" x14ac:dyDescent="0.2">
      <c r="A1585" s="33" t="s">
        <v>2202</v>
      </c>
      <c r="B1585" s="34">
        <v>9</v>
      </c>
      <c r="E1585" s="35"/>
    </row>
    <row r="1586" spans="1:5" x14ac:dyDescent="0.2">
      <c r="A1586" s="33" t="s">
        <v>2203</v>
      </c>
      <c r="B1586" s="35" t="b">
        <v>0</v>
      </c>
      <c r="E1586" s="35"/>
    </row>
    <row r="1587" spans="1:5" x14ac:dyDescent="0.2">
      <c r="A1587" s="33" t="s">
        <v>2204</v>
      </c>
      <c r="B1587" s="33" t="b">
        <v>1</v>
      </c>
    </row>
    <row r="1588" spans="1:5" x14ac:dyDescent="0.2">
      <c r="A1588" s="33" t="s">
        <v>2205</v>
      </c>
      <c r="B1588" s="35" t="s">
        <v>753</v>
      </c>
    </row>
    <row r="1589" spans="1:5" x14ac:dyDescent="0.2">
      <c r="A1589" s="33" t="s">
        <v>2206</v>
      </c>
      <c r="B1589" s="35" t="s">
        <v>754</v>
      </c>
    </row>
    <row r="1590" spans="1:5" x14ac:dyDescent="0.2">
      <c r="A1590" s="33" t="s">
        <v>2207</v>
      </c>
      <c r="B1590" s="35" t="s">
        <v>755</v>
      </c>
    </row>
    <row r="1591" spans="1:5" x14ac:dyDescent="0.2">
      <c r="A1591" s="33" t="s">
        <v>2208</v>
      </c>
      <c r="B1591" s="35" t="s">
        <v>756</v>
      </c>
    </row>
    <row r="1592" spans="1:5" x14ac:dyDescent="0.2">
      <c r="A1592" s="33" t="s">
        <v>2209</v>
      </c>
      <c r="B1592" s="35" t="s">
        <v>757</v>
      </c>
    </row>
    <row r="1593" spans="1:5" x14ac:dyDescent="0.2">
      <c r="A1593" s="33" t="s">
        <v>2210</v>
      </c>
      <c r="B1593" s="35" t="s">
        <v>758</v>
      </c>
    </row>
    <row r="1594" spans="1:5" x14ac:dyDescent="0.2">
      <c r="A1594" s="33" t="s">
        <v>2211</v>
      </c>
      <c r="B1594" s="35" t="s">
        <v>759</v>
      </c>
    </row>
    <row r="1595" spans="1:5" x14ac:dyDescent="0.2">
      <c r="A1595" s="33" t="s">
        <v>2212</v>
      </c>
      <c r="B1595" s="35" t="s">
        <v>760</v>
      </c>
    </row>
    <row r="1596" spans="1:5" x14ac:dyDescent="0.2">
      <c r="A1596" s="33" t="s">
        <v>2213</v>
      </c>
      <c r="B1596" s="35" t="s">
        <v>689</v>
      </c>
    </row>
    <row r="1597" spans="1:5" x14ac:dyDescent="0.2">
      <c r="A1597" s="33" t="s">
        <v>2214</v>
      </c>
      <c r="B1597" s="33">
        <v>6.3815091518520806E+17</v>
      </c>
    </row>
    <row r="1598" spans="1:5" x14ac:dyDescent="0.2">
      <c r="A1598" s="33" t="s">
        <v>2215</v>
      </c>
      <c r="B1598" s="34">
        <v>45007.596273148149</v>
      </c>
    </row>
    <row r="1599" spans="1:5" x14ac:dyDescent="0.2">
      <c r="A1599" s="33" t="s">
        <v>2216</v>
      </c>
      <c r="B1599" s="35">
        <v>4.58E-2</v>
      </c>
    </row>
    <row r="1600" spans="1:5" x14ac:dyDescent="0.2">
      <c r="A1600" s="33" t="s">
        <v>2217</v>
      </c>
      <c r="B1600" s="35" t="b">
        <v>1</v>
      </c>
    </row>
    <row r="1601" spans="1:2" x14ac:dyDescent="0.2">
      <c r="A1601" s="33" t="s">
        <v>2218</v>
      </c>
      <c r="B1601" s="35">
        <v>181406</v>
      </c>
    </row>
    <row r="1602" spans="1:2" x14ac:dyDescent="0.2">
      <c r="A1602" s="33" t="s">
        <v>2219</v>
      </c>
      <c r="B1602" s="35">
        <v>311260</v>
      </c>
    </row>
    <row r="1603" spans="1:2" x14ac:dyDescent="0.2">
      <c r="A1603" s="33" t="s">
        <v>2220</v>
      </c>
      <c r="B1603" s="35" t="s">
        <v>694</v>
      </c>
    </row>
    <row r="1604" spans="1:2" x14ac:dyDescent="0.2">
      <c r="A1604" s="33" t="s">
        <v>2221</v>
      </c>
      <c r="B1604" s="35" t="s">
        <v>2222</v>
      </c>
    </row>
    <row r="1605" spans="1:2" x14ac:dyDescent="0.2">
      <c r="A1605" s="33" t="s">
        <v>2223</v>
      </c>
      <c r="B1605" s="35" t="b">
        <v>0</v>
      </c>
    </row>
    <row r="1606" spans="1:2" x14ac:dyDescent="0.2">
      <c r="A1606" s="33" t="s">
        <v>2224</v>
      </c>
      <c r="B1606" s="33" t="b">
        <v>1</v>
      </c>
    </row>
    <row r="1607" spans="1:2" x14ac:dyDescent="0.2">
      <c r="A1607" s="33" t="s">
        <v>2225</v>
      </c>
      <c r="B1607" s="35" t="b">
        <v>1</v>
      </c>
    </row>
    <row r="1608" spans="1:2" x14ac:dyDescent="0.2">
      <c r="A1608" s="33" t="s">
        <v>2226</v>
      </c>
      <c r="B1608" s="35">
        <v>35</v>
      </c>
    </row>
    <row r="1609" spans="1:2" x14ac:dyDescent="0.2">
      <c r="A1609" s="33" t="s">
        <v>2227</v>
      </c>
      <c r="B1609" s="35">
        <v>15</v>
      </c>
    </row>
    <row r="1610" spans="1:2" x14ac:dyDescent="0.2">
      <c r="A1610" s="33" t="s">
        <v>2228</v>
      </c>
      <c r="B1610" s="35" t="b">
        <v>0</v>
      </c>
    </row>
    <row r="1611" spans="1:2" x14ac:dyDescent="0.2">
      <c r="A1611" s="33" t="s">
        <v>2229</v>
      </c>
      <c r="B1611" s="35" t="s">
        <v>697</v>
      </c>
    </row>
    <row r="1612" spans="1:2" x14ac:dyDescent="0.2">
      <c r="A1612" s="33" t="s">
        <v>2230</v>
      </c>
      <c r="B1612" s="35">
        <v>0.05</v>
      </c>
    </row>
    <row r="1613" spans="1:2" x14ac:dyDescent="0.2">
      <c r="A1613" s="33" t="s">
        <v>2231</v>
      </c>
      <c r="B1613" s="35" t="s">
        <v>697</v>
      </c>
    </row>
    <row r="1614" spans="1:2" x14ac:dyDescent="0.2">
      <c r="A1614" s="33" t="s">
        <v>2232</v>
      </c>
      <c r="B1614" s="35">
        <v>0.1</v>
      </c>
    </row>
    <row r="1615" spans="1:2" x14ac:dyDescent="0.2">
      <c r="A1615" s="33" t="s">
        <v>2233</v>
      </c>
      <c r="B1615" s="35" t="s">
        <v>697</v>
      </c>
    </row>
    <row r="1616" spans="1:2" x14ac:dyDescent="0.2">
      <c r="A1616" s="33" t="s">
        <v>2234</v>
      </c>
      <c r="B1616" s="35">
        <v>1.1000000000000001E-3</v>
      </c>
    </row>
    <row r="1617" spans="1:2" x14ac:dyDescent="0.2">
      <c r="A1617" s="33" t="s">
        <v>2235</v>
      </c>
      <c r="B1617" s="35" t="s">
        <v>697</v>
      </c>
    </row>
    <row r="1618" spans="1:2" x14ac:dyDescent="0.2">
      <c r="A1618" s="33" t="s">
        <v>2236</v>
      </c>
      <c r="B1618" s="35">
        <v>0.01</v>
      </c>
    </row>
    <row r="1619" spans="1:2" x14ac:dyDescent="0.2">
      <c r="A1619" s="33" t="s">
        <v>2237</v>
      </c>
      <c r="B1619" s="35" t="s">
        <v>698</v>
      </c>
    </row>
    <row r="1620" spans="1:2" x14ac:dyDescent="0.2">
      <c r="A1620" s="33" t="s">
        <v>2238</v>
      </c>
      <c r="B1620" s="35" t="b">
        <v>1</v>
      </c>
    </row>
    <row r="1621" spans="1:2" x14ac:dyDescent="0.2">
      <c r="A1621" s="33" t="s">
        <v>2239</v>
      </c>
      <c r="B1621" s="35" t="b">
        <v>0</v>
      </c>
    </row>
    <row r="1622" spans="1:2" x14ac:dyDescent="0.2">
      <c r="A1622" s="33" t="s">
        <v>2240</v>
      </c>
      <c r="B1622" s="33" t="b">
        <v>1</v>
      </c>
    </row>
    <row r="1623" spans="1:2" x14ac:dyDescent="0.2">
      <c r="A1623" s="33" t="s">
        <v>2241</v>
      </c>
      <c r="B1623" s="35">
        <v>2.75</v>
      </c>
    </row>
    <row r="1624" spans="1:2" x14ac:dyDescent="0.2">
      <c r="A1624" s="33" t="s">
        <v>2242</v>
      </c>
      <c r="B1624" s="35">
        <v>7</v>
      </c>
    </row>
    <row r="1625" spans="1:2" x14ac:dyDescent="0.2">
      <c r="A1625" s="33" t="s">
        <v>2243</v>
      </c>
      <c r="B1625" s="35" t="b">
        <v>1</v>
      </c>
    </row>
    <row r="1626" spans="1:2" x14ac:dyDescent="0.2">
      <c r="A1626" s="33" t="s">
        <v>2244</v>
      </c>
      <c r="B1626" s="35" t="s">
        <v>697</v>
      </c>
    </row>
    <row r="1627" spans="1:2" x14ac:dyDescent="0.2">
      <c r="A1627" s="33" t="s">
        <v>2245</v>
      </c>
      <c r="B1627" s="35">
        <v>6.6666669999999997E-2</v>
      </c>
    </row>
    <row r="1628" spans="1:2" x14ac:dyDescent="0.2">
      <c r="A1628" s="33" t="s">
        <v>2246</v>
      </c>
      <c r="B1628" s="35">
        <v>3</v>
      </c>
    </row>
    <row r="1629" spans="1:2" x14ac:dyDescent="0.2">
      <c r="A1629" s="33" t="s">
        <v>2247</v>
      </c>
      <c r="B1629" s="35">
        <v>200</v>
      </c>
    </row>
    <row r="1630" spans="1:2" x14ac:dyDescent="0.2">
      <c r="A1630" s="33" t="s">
        <v>2248</v>
      </c>
      <c r="B1630" s="33">
        <v>10</v>
      </c>
    </row>
    <row r="1631" spans="1:2" x14ac:dyDescent="0.2">
      <c r="A1631" s="33" t="s">
        <v>2249</v>
      </c>
      <c r="B1631" s="35">
        <v>0.25</v>
      </c>
    </row>
    <row r="1632" spans="1:2" x14ac:dyDescent="0.2">
      <c r="A1632" s="33" t="s">
        <v>2250</v>
      </c>
      <c r="B1632" s="35">
        <v>0.33</v>
      </c>
    </row>
    <row r="1633" spans="1:5" x14ac:dyDescent="0.2">
      <c r="A1633" s="33" t="s">
        <v>2251</v>
      </c>
      <c r="B1633" s="35">
        <v>1</v>
      </c>
    </row>
    <row r="1634" spans="1:5" x14ac:dyDescent="0.2">
      <c r="A1634" s="33" t="s">
        <v>2252</v>
      </c>
      <c r="B1634" s="35">
        <v>1</v>
      </c>
    </row>
    <row r="1635" spans="1:5" x14ac:dyDescent="0.2">
      <c r="A1635" s="33" t="s">
        <v>2253</v>
      </c>
      <c r="B1635" s="35">
        <v>15</v>
      </c>
    </row>
    <row r="1636" spans="1:5" x14ac:dyDescent="0.2">
      <c r="A1636" s="33" t="s">
        <v>2254</v>
      </c>
      <c r="B1636" s="35">
        <v>99</v>
      </c>
    </row>
    <row r="1637" spans="1:5" x14ac:dyDescent="0.2">
      <c r="A1637" s="33" t="s">
        <v>2255</v>
      </c>
      <c r="B1637" s="35">
        <v>6.6666669999999997E-2</v>
      </c>
    </row>
    <row r="1638" spans="1:5" x14ac:dyDescent="0.2">
      <c r="A1638" s="33" t="s">
        <v>2256</v>
      </c>
      <c r="B1638" s="35">
        <v>0.1</v>
      </c>
    </row>
    <row r="1639" spans="1:5" x14ac:dyDescent="0.2">
      <c r="A1639" s="33" t="s">
        <v>2257</v>
      </c>
      <c r="B1639" s="35">
        <v>-3.3261289999999998E-11</v>
      </c>
    </row>
    <row r="1640" spans="1:5" x14ac:dyDescent="0.2">
      <c r="A1640" s="33" t="s">
        <v>2258</v>
      </c>
      <c r="B1640" s="35">
        <v>-1.04559E-4</v>
      </c>
    </row>
    <row r="1641" spans="1:5" x14ac:dyDescent="0.2">
      <c r="A1641" s="33" t="s">
        <v>2259</v>
      </c>
      <c r="B1641" s="35">
        <v>8.5939549999999996E-6</v>
      </c>
    </row>
    <row r="1642" spans="1:5" x14ac:dyDescent="0.2">
      <c r="A1642" s="33" t="s">
        <v>2260</v>
      </c>
      <c r="B1642" s="35">
        <v>0</v>
      </c>
    </row>
    <row r="1643" spans="1:5" x14ac:dyDescent="0.2">
      <c r="A1643" s="33" t="s">
        <v>2261</v>
      </c>
      <c r="B1643" s="33">
        <v>4</v>
      </c>
    </row>
    <row r="1644" spans="1:5" x14ac:dyDescent="0.2">
      <c r="A1644" s="33" t="s">
        <v>2262</v>
      </c>
      <c r="B1644" s="35">
        <v>7</v>
      </c>
    </row>
    <row r="1645" spans="1:5" x14ac:dyDescent="0.2">
      <c r="A1645" s="33" t="s">
        <v>2263</v>
      </c>
      <c r="B1645" s="33">
        <v>1</v>
      </c>
    </row>
    <row r="1646" spans="1:5" x14ac:dyDescent="0.2">
      <c r="A1646" s="33" t="s">
        <v>2264</v>
      </c>
      <c r="B1646" s="33">
        <v>1</v>
      </c>
    </row>
    <row r="1647" spans="1:5" x14ac:dyDescent="0.2">
      <c r="A1647" s="33" t="s">
        <v>2265</v>
      </c>
      <c r="B1647" s="33" t="b">
        <v>1</v>
      </c>
      <c r="E1647" s="34"/>
    </row>
    <row r="1648" spans="1:5" x14ac:dyDescent="0.2">
      <c r="A1648" s="33" t="s">
        <v>2266</v>
      </c>
      <c r="B1648" s="35">
        <v>-7.4321740000000005E-8</v>
      </c>
    </row>
    <row r="1649" spans="1:2" x14ac:dyDescent="0.2">
      <c r="A1649" s="33" t="s">
        <v>2267</v>
      </c>
      <c r="B1649" s="35">
        <v>-1.4913019999999999E-4</v>
      </c>
    </row>
    <row r="1650" spans="1:2" x14ac:dyDescent="0.2">
      <c r="A1650" s="33" t="s">
        <v>2268</v>
      </c>
      <c r="B1650" s="35">
        <v>9.1809459999999996E-6</v>
      </c>
    </row>
    <row r="1651" spans="1:2" x14ac:dyDescent="0.2">
      <c r="A1651" s="33" t="s">
        <v>2269</v>
      </c>
      <c r="B1651" s="35">
        <v>0</v>
      </c>
    </row>
    <row r="1652" spans="1:2" x14ac:dyDescent="0.2">
      <c r="A1652" s="33" t="s">
        <v>2270</v>
      </c>
      <c r="B1652" s="33">
        <v>4</v>
      </c>
    </row>
    <row r="1653" spans="1:2" x14ac:dyDescent="0.2">
      <c r="A1653" s="33" t="s">
        <v>2271</v>
      </c>
      <c r="B1653" s="33">
        <v>7</v>
      </c>
    </row>
    <row r="1654" spans="1:2" x14ac:dyDescent="0.2">
      <c r="A1654" s="33" t="s">
        <v>2272</v>
      </c>
      <c r="B1654" s="33">
        <v>1</v>
      </c>
    </row>
    <row r="1655" spans="1:2" x14ac:dyDescent="0.2">
      <c r="A1655" s="33" t="s">
        <v>2273</v>
      </c>
      <c r="B1655" s="33">
        <v>1</v>
      </c>
    </row>
    <row r="1656" spans="1:2" x14ac:dyDescent="0.2">
      <c r="A1656" s="33" t="s">
        <v>2274</v>
      </c>
      <c r="B1656" s="33" t="b">
        <v>1</v>
      </c>
    </row>
    <row r="1657" spans="1:2" x14ac:dyDescent="0.2">
      <c r="A1657" s="33" t="s">
        <v>2275</v>
      </c>
      <c r="B1657" s="33">
        <v>5</v>
      </c>
    </row>
    <row r="1658" spans="1:2" x14ac:dyDescent="0.2">
      <c r="A1658" s="33" t="s">
        <v>2276</v>
      </c>
      <c r="B1658" s="33">
        <v>1</v>
      </c>
    </row>
    <row r="1659" spans="1:2" x14ac:dyDescent="0.2">
      <c r="A1659" s="33" t="s">
        <v>2277</v>
      </c>
      <c r="B1659" s="33">
        <v>10</v>
      </c>
    </row>
    <row r="1660" spans="1:2" x14ac:dyDescent="0.2">
      <c r="A1660" s="33" t="s">
        <v>2278</v>
      </c>
      <c r="B1660" s="33">
        <v>3</v>
      </c>
    </row>
    <row r="1661" spans="1:2" x14ac:dyDescent="0.2">
      <c r="A1661" s="33" t="s">
        <v>2279</v>
      </c>
      <c r="B1661" s="33">
        <v>2</v>
      </c>
    </row>
    <row r="1662" spans="1:2" x14ac:dyDescent="0.2">
      <c r="A1662" s="33" t="s">
        <v>2280</v>
      </c>
      <c r="B1662" s="33">
        <v>1</v>
      </c>
    </row>
    <row r="1663" spans="1:2" x14ac:dyDescent="0.2">
      <c r="A1663" s="33" t="s">
        <v>2281</v>
      </c>
      <c r="B1663" s="33">
        <v>3</v>
      </c>
    </row>
    <row r="1664" spans="1:2" x14ac:dyDescent="0.2">
      <c r="A1664" s="33" t="s">
        <v>2282</v>
      </c>
      <c r="B1664" s="33">
        <v>1</v>
      </c>
    </row>
    <row r="1665" spans="1:2" x14ac:dyDescent="0.2">
      <c r="A1665" s="33" t="s">
        <v>2283</v>
      </c>
      <c r="B1665" s="33">
        <v>4</v>
      </c>
    </row>
    <row r="1666" spans="1:2" x14ac:dyDescent="0.2">
      <c r="A1666" s="33" t="s">
        <v>2284</v>
      </c>
      <c r="B1666" s="33">
        <v>1</v>
      </c>
    </row>
    <row r="1667" spans="1:2" x14ac:dyDescent="0.2">
      <c r="A1667" s="33" t="s">
        <v>2285</v>
      </c>
      <c r="B1667" s="33" t="s">
        <v>736</v>
      </c>
    </row>
    <row r="1668" spans="1:2" x14ac:dyDescent="0.2">
      <c r="A1668" s="33" t="s">
        <v>2286</v>
      </c>
      <c r="B1668" s="35" t="s">
        <v>737</v>
      </c>
    </row>
    <row r="1669" spans="1:2" x14ac:dyDescent="0.2">
      <c r="A1669" s="33" t="s">
        <v>2287</v>
      </c>
      <c r="B1669" s="33" t="s">
        <v>738</v>
      </c>
    </row>
    <row r="1670" spans="1:2" x14ac:dyDescent="0.2">
      <c r="A1670" s="33" t="s">
        <v>2288</v>
      </c>
      <c r="B1670" s="33">
        <v>100</v>
      </c>
    </row>
    <row r="1671" spans="1:2" x14ac:dyDescent="0.2">
      <c r="A1671" s="33" t="s">
        <v>2289</v>
      </c>
      <c r="B1671" s="33">
        <v>2</v>
      </c>
    </row>
    <row r="1672" spans="1:2" x14ac:dyDescent="0.2">
      <c r="A1672" s="33" t="s">
        <v>2290</v>
      </c>
      <c r="B1672" s="34">
        <v>0.3</v>
      </c>
    </row>
    <row r="1673" spans="1:2" x14ac:dyDescent="0.2">
      <c r="A1673" s="33" t="s">
        <v>2291</v>
      </c>
      <c r="B1673" s="33" t="b">
        <v>1</v>
      </c>
    </row>
    <row r="1674" spans="1:2" x14ac:dyDescent="0.2">
      <c r="A1674" s="33" t="s">
        <v>2292</v>
      </c>
      <c r="B1674" s="33" t="b">
        <v>1</v>
      </c>
    </row>
    <row r="1675" spans="1:2" x14ac:dyDescent="0.2">
      <c r="A1675" s="33" t="s">
        <v>2293</v>
      </c>
      <c r="B1675" s="33" t="b">
        <v>0</v>
      </c>
    </row>
    <row r="1676" spans="1:2" x14ac:dyDescent="0.2">
      <c r="A1676" s="33" t="s">
        <v>2294</v>
      </c>
      <c r="B1676" s="34">
        <v>15</v>
      </c>
    </row>
    <row r="1677" spans="1:2" x14ac:dyDescent="0.2">
      <c r="A1677" s="33" t="s">
        <v>2295</v>
      </c>
      <c r="B1677" s="33">
        <v>15</v>
      </c>
    </row>
    <row r="1678" spans="1:2" x14ac:dyDescent="0.2">
      <c r="A1678" s="33" t="s">
        <v>2296</v>
      </c>
      <c r="B1678" s="33" t="b">
        <v>0</v>
      </c>
    </row>
    <row r="1679" spans="1:2" x14ac:dyDescent="0.2">
      <c r="A1679" s="33" t="s">
        <v>2297</v>
      </c>
      <c r="B1679" s="33" t="s">
        <v>698</v>
      </c>
    </row>
    <row r="1680" spans="1:2" x14ac:dyDescent="0.2">
      <c r="A1680" s="33" t="s">
        <v>2298</v>
      </c>
      <c r="B1680" s="33">
        <v>0.66</v>
      </c>
    </row>
    <row r="1681" spans="1:2" x14ac:dyDescent="0.2">
      <c r="A1681" s="33" t="s">
        <v>2299</v>
      </c>
      <c r="B1681" s="34">
        <v>0.47</v>
      </c>
    </row>
    <row r="1682" spans="1:2" x14ac:dyDescent="0.2">
      <c r="A1682" s="33" t="s">
        <v>2300</v>
      </c>
      <c r="B1682" s="34">
        <v>4</v>
      </c>
    </row>
    <row r="1683" spans="1:2" x14ac:dyDescent="0.2">
      <c r="A1683" s="33" t="s">
        <v>2301</v>
      </c>
      <c r="B1683" s="33">
        <v>0.1</v>
      </c>
    </row>
    <row r="1684" spans="1:2" x14ac:dyDescent="0.2">
      <c r="A1684" s="33" t="s">
        <v>2302</v>
      </c>
      <c r="B1684" s="33">
        <v>0.1</v>
      </c>
    </row>
    <row r="1685" spans="1:2" x14ac:dyDescent="0.2">
      <c r="A1685" s="33" t="s">
        <v>2303</v>
      </c>
      <c r="B1685" s="33">
        <v>6</v>
      </c>
    </row>
    <row r="1686" spans="1:2" x14ac:dyDescent="0.2">
      <c r="A1686" s="33" t="s">
        <v>2304</v>
      </c>
      <c r="B1686" s="35">
        <v>1.3</v>
      </c>
    </row>
    <row r="1687" spans="1:2" x14ac:dyDescent="0.2">
      <c r="A1687" s="33" t="s">
        <v>2305</v>
      </c>
      <c r="B1687" s="33">
        <v>1E-3</v>
      </c>
    </row>
    <row r="1688" spans="1:2" x14ac:dyDescent="0.2">
      <c r="A1688" s="33" t="s">
        <v>2306</v>
      </c>
      <c r="B1688" s="33">
        <v>4.58E-2</v>
      </c>
    </row>
    <row r="1689" spans="1:2" x14ac:dyDescent="0.2">
      <c r="A1689" s="33" t="s">
        <v>2307</v>
      </c>
      <c r="B1689" s="33">
        <v>2</v>
      </c>
    </row>
    <row r="1690" spans="1:2" x14ac:dyDescent="0.2">
      <c r="A1690" s="33" t="s">
        <v>2308</v>
      </c>
      <c r="B1690" s="35" t="b">
        <v>1</v>
      </c>
    </row>
    <row r="1691" spans="1:2" x14ac:dyDescent="0.2">
      <c r="A1691" s="33" t="s">
        <v>2309</v>
      </c>
      <c r="B1691" s="33">
        <v>1.3</v>
      </c>
    </row>
    <row r="1692" spans="1:2" x14ac:dyDescent="0.2">
      <c r="A1692" s="33" t="s">
        <v>2310</v>
      </c>
      <c r="B1692" s="35">
        <v>2619</v>
      </c>
    </row>
    <row r="1693" spans="1:2" x14ac:dyDescent="0.2">
      <c r="A1693" s="33" t="s">
        <v>2311</v>
      </c>
      <c r="B1693" s="35">
        <v>4</v>
      </c>
    </row>
    <row r="1694" spans="1:2" x14ac:dyDescent="0.2">
      <c r="A1694" s="33" t="s">
        <v>2312</v>
      </c>
      <c r="B1694" s="34">
        <v>2619</v>
      </c>
    </row>
    <row r="1695" spans="1:2" x14ac:dyDescent="0.2">
      <c r="A1695" s="33" t="s">
        <v>2313</v>
      </c>
      <c r="B1695" s="33" t="s">
        <v>1950</v>
      </c>
    </row>
    <row r="1696" spans="1:2" x14ac:dyDescent="0.2">
      <c r="A1696" s="33" t="s">
        <v>2314</v>
      </c>
      <c r="B1696" s="35">
        <v>7</v>
      </c>
    </row>
    <row r="1697" spans="1:2" x14ac:dyDescent="0.2">
      <c r="A1697" s="33" t="s">
        <v>2315</v>
      </c>
      <c r="B1697" s="33" t="b">
        <v>0</v>
      </c>
    </row>
    <row r="1698" spans="1:2" x14ac:dyDescent="0.2">
      <c r="A1698" s="33" t="s">
        <v>2316</v>
      </c>
      <c r="B1698" s="33" t="b">
        <v>1</v>
      </c>
    </row>
    <row r="1699" spans="1:2" x14ac:dyDescent="0.2">
      <c r="A1699" s="33" t="s">
        <v>2317</v>
      </c>
      <c r="B1699" s="33">
        <v>0</v>
      </c>
    </row>
    <row r="1700" spans="1:2" x14ac:dyDescent="0.2">
      <c r="A1700" s="33" t="s">
        <v>2318</v>
      </c>
      <c r="B1700" s="33" t="b">
        <v>1</v>
      </c>
    </row>
    <row r="1701" spans="1:2" x14ac:dyDescent="0.2">
      <c r="A1701" s="33" t="s">
        <v>2319</v>
      </c>
      <c r="B1701" s="35" t="b">
        <v>1</v>
      </c>
    </row>
    <row r="1702" spans="1:2" x14ac:dyDescent="0.2">
      <c r="A1702" s="33" t="s">
        <v>2320</v>
      </c>
      <c r="B1702" s="35" t="b">
        <v>1</v>
      </c>
    </row>
    <row r="1703" spans="1:2" x14ac:dyDescent="0.2">
      <c r="A1703" s="33" t="s">
        <v>2321</v>
      </c>
      <c r="B1703" s="33" t="b">
        <v>1</v>
      </c>
    </row>
    <row r="1704" spans="1:2" x14ac:dyDescent="0.2">
      <c r="A1704" s="33" t="s">
        <v>2322</v>
      </c>
      <c r="B1704" s="35">
        <v>-1</v>
      </c>
    </row>
    <row r="1705" spans="1:2" x14ac:dyDescent="0.2">
      <c r="A1705" s="33" t="s">
        <v>2323</v>
      </c>
      <c r="B1705" s="35">
        <v>9</v>
      </c>
    </row>
    <row r="1706" spans="1:2" x14ac:dyDescent="0.2">
      <c r="A1706" s="33" t="s">
        <v>2324</v>
      </c>
      <c r="B1706" s="35" t="b">
        <v>0</v>
      </c>
    </row>
    <row r="1707" spans="1:2" x14ac:dyDescent="0.2">
      <c r="A1707" s="33" t="s">
        <v>2325</v>
      </c>
      <c r="B1707" s="33" t="b">
        <v>1</v>
      </c>
    </row>
    <row r="1708" spans="1:2" x14ac:dyDescent="0.2">
      <c r="A1708" s="33" t="s">
        <v>2326</v>
      </c>
      <c r="B1708" s="33" t="s">
        <v>753</v>
      </c>
    </row>
    <row r="1709" spans="1:2" x14ac:dyDescent="0.2">
      <c r="A1709" s="33" t="s">
        <v>2327</v>
      </c>
      <c r="B1709" s="35" t="s">
        <v>754</v>
      </c>
    </row>
    <row r="1710" spans="1:2" x14ac:dyDescent="0.2">
      <c r="A1710" s="33" t="s">
        <v>2328</v>
      </c>
      <c r="B1710" s="35" t="s">
        <v>755</v>
      </c>
    </row>
    <row r="1711" spans="1:2" x14ac:dyDescent="0.2">
      <c r="A1711" s="33" t="s">
        <v>2329</v>
      </c>
      <c r="B1711" s="35" t="s">
        <v>756</v>
      </c>
    </row>
    <row r="1712" spans="1:2" x14ac:dyDescent="0.2">
      <c r="A1712" s="33" t="s">
        <v>2330</v>
      </c>
      <c r="B1712" s="35" t="s">
        <v>757</v>
      </c>
    </row>
    <row r="1713" spans="1:2" x14ac:dyDescent="0.2">
      <c r="A1713" s="33" t="s">
        <v>2331</v>
      </c>
      <c r="B1713" s="33" t="s">
        <v>758</v>
      </c>
    </row>
    <row r="1714" spans="1:2" x14ac:dyDescent="0.2">
      <c r="A1714" s="33" t="s">
        <v>2332</v>
      </c>
      <c r="B1714" s="33" t="s">
        <v>759</v>
      </c>
    </row>
    <row r="1715" spans="1:2" x14ac:dyDescent="0.2">
      <c r="A1715" s="33" t="s">
        <v>2333</v>
      </c>
      <c r="B1715" s="35" t="s">
        <v>760</v>
      </c>
    </row>
    <row r="1716" spans="1:2" x14ac:dyDescent="0.2">
      <c r="A1716" s="33" t="s">
        <v>2334</v>
      </c>
      <c r="B1716" s="35" t="s">
        <v>689</v>
      </c>
    </row>
    <row r="1717" spans="1:2" x14ac:dyDescent="0.2">
      <c r="A1717" s="33" t="s">
        <v>2335</v>
      </c>
      <c r="B1717" s="35">
        <v>6.3815091518520806E+17</v>
      </c>
    </row>
    <row r="1718" spans="1:2" x14ac:dyDescent="0.2">
      <c r="A1718" s="33" t="s">
        <v>2336</v>
      </c>
      <c r="B1718" s="34">
        <v>45007.596273148149</v>
      </c>
    </row>
    <row r="1719" spans="1:2" x14ac:dyDescent="0.2">
      <c r="A1719" s="33" t="s">
        <v>2337</v>
      </c>
      <c r="B1719" s="35">
        <v>4.58E-2</v>
      </c>
    </row>
    <row r="1720" spans="1:2" x14ac:dyDescent="0.2">
      <c r="A1720" s="33" t="s">
        <v>2338</v>
      </c>
      <c r="B1720" s="35" t="b">
        <v>1</v>
      </c>
    </row>
    <row r="1721" spans="1:2" x14ac:dyDescent="0.2">
      <c r="A1721" s="33" t="s">
        <v>147</v>
      </c>
      <c r="B1721" s="33">
        <v>0.99</v>
      </c>
    </row>
    <row r="1722" spans="1:2" x14ac:dyDescent="0.2">
      <c r="A1722" s="33" t="s">
        <v>148</v>
      </c>
      <c r="B1722" s="35">
        <v>1760</v>
      </c>
    </row>
    <row r="1723" spans="1:2" x14ac:dyDescent="0.2">
      <c r="A1723" s="33" t="s">
        <v>149</v>
      </c>
      <c r="B1723" s="33">
        <v>427</v>
      </c>
    </row>
    <row r="1724" spans="1:2" x14ac:dyDescent="0.2">
      <c r="A1724" s="33" t="s">
        <v>150</v>
      </c>
      <c r="B1724" s="35">
        <v>150</v>
      </c>
    </row>
    <row r="1725" spans="1:2" x14ac:dyDescent="0.2">
      <c r="A1725" s="33" t="s">
        <v>151</v>
      </c>
      <c r="B1725" s="33">
        <v>6083</v>
      </c>
    </row>
    <row r="1726" spans="1:2" x14ac:dyDescent="0.2">
      <c r="A1726" s="33" t="s">
        <v>152</v>
      </c>
      <c r="B1726" s="35">
        <v>0.95</v>
      </c>
    </row>
    <row r="1727" spans="1:2" x14ac:dyDescent="0.2">
      <c r="A1727" s="33" t="s">
        <v>153</v>
      </c>
      <c r="B1727" s="35">
        <v>1811</v>
      </c>
    </row>
    <row r="1728" spans="1:2" x14ac:dyDescent="0.2">
      <c r="A1728" s="33" t="s">
        <v>154</v>
      </c>
      <c r="B1728" s="35">
        <v>579</v>
      </c>
    </row>
    <row r="1729" spans="1:2" x14ac:dyDescent="0.2">
      <c r="A1729" s="33" t="s">
        <v>155</v>
      </c>
      <c r="B1729" s="35">
        <v>184</v>
      </c>
    </row>
    <row r="1730" spans="1:2" x14ac:dyDescent="0.2">
      <c r="A1730" s="33" t="s">
        <v>156</v>
      </c>
      <c r="B1730" s="35">
        <v>6196</v>
      </c>
    </row>
    <row r="1731" spans="1:2" x14ac:dyDescent="0.2">
      <c r="A1731" s="33" t="s">
        <v>157</v>
      </c>
      <c r="B1731" s="33">
        <v>0.66</v>
      </c>
    </row>
    <row r="1732" spans="1:2" x14ac:dyDescent="0.2">
      <c r="A1732" s="33" t="s">
        <v>158</v>
      </c>
      <c r="B1732" s="35">
        <v>1881</v>
      </c>
    </row>
    <row r="1733" spans="1:2" x14ac:dyDescent="0.2">
      <c r="A1733" s="33" t="s">
        <v>159</v>
      </c>
      <c r="B1733" s="35">
        <v>705</v>
      </c>
    </row>
    <row r="1734" spans="1:2" x14ac:dyDescent="0.2">
      <c r="A1734" s="33" t="s">
        <v>160</v>
      </c>
      <c r="B1734" s="35">
        <v>227</v>
      </c>
    </row>
    <row r="1735" spans="1:2" x14ac:dyDescent="0.2">
      <c r="A1735" s="33" t="s">
        <v>161</v>
      </c>
      <c r="B1735" s="33">
        <v>6400</v>
      </c>
    </row>
    <row r="1736" spans="1:2" x14ac:dyDescent="0.2">
      <c r="A1736" s="33" t="s">
        <v>162</v>
      </c>
      <c r="B1736" s="35">
        <v>0.1000881</v>
      </c>
    </row>
    <row r="1737" spans="1:2" x14ac:dyDescent="0.2">
      <c r="A1737" s="33" t="s">
        <v>163</v>
      </c>
      <c r="B1737" s="35">
        <v>2010</v>
      </c>
    </row>
    <row r="1738" spans="1:2" x14ac:dyDescent="0.2">
      <c r="A1738" s="33" t="s">
        <v>164</v>
      </c>
      <c r="B1738" s="35">
        <v>1140</v>
      </c>
    </row>
    <row r="1739" spans="1:2" x14ac:dyDescent="0.2">
      <c r="A1739" s="33" t="s">
        <v>165</v>
      </c>
      <c r="B1739" s="35">
        <v>337</v>
      </c>
    </row>
    <row r="1740" spans="1:2" x14ac:dyDescent="0.2">
      <c r="A1740" s="33" t="s">
        <v>166</v>
      </c>
      <c r="B1740" s="35">
        <v>6664</v>
      </c>
    </row>
    <row r="1743" spans="1:2" x14ac:dyDescent="0.2">
      <c r="B1743" s="35"/>
    </row>
    <row r="1744" spans="1:2" x14ac:dyDescent="0.2">
      <c r="B1744" s="35"/>
    </row>
    <row r="1745" spans="2:2" x14ac:dyDescent="0.2">
      <c r="B1745" s="35"/>
    </row>
    <row r="1746" spans="2:2" x14ac:dyDescent="0.2">
      <c r="B1746" s="35"/>
    </row>
    <row r="1747" spans="2:2" x14ac:dyDescent="0.2">
      <c r="B1747" s="35"/>
    </row>
    <row r="1748" spans="2:2" x14ac:dyDescent="0.2">
      <c r="B1748" s="35"/>
    </row>
    <row r="1749" spans="2:2" x14ac:dyDescent="0.2">
      <c r="B1749" s="35"/>
    </row>
    <row r="1750" spans="2:2" x14ac:dyDescent="0.2">
      <c r="B1750" s="35"/>
    </row>
    <row r="1751" spans="2:2" x14ac:dyDescent="0.2">
      <c r="B1751" s="35"/>
    </row>
    <row r="1752" spans="2:2" x14ac:dyDescent="0.2">
      <c r="B1752" s="35"/>
    </row>
    <row r="1753" spans="2:2" x14ac:dyDescent="0.2">
      <c r="B1753" s="35"/>
    </row>
    <row r="1754" spans="2:2" x14ac:dyDescent="0.2">
      <c r="B1754" s="35"/>
    </row>
    <row r="1755" spans="2:2" x14ac:dyDescent="0.2">
      <c r="B1755" s="35"/>
    </row>
    <row r="1756" spans="2:2" x14ac:dyDescent="0.2">
      <c r="B1756" s="35"/>
    </row>
    <row r="1757" spans="2:2" x14ac:dyDescent="0.2">
      <c r="B1757" s="35"/>
    </row>
    <row r="1758" spans="2:2" x14ac:dyDescent="0.2">
      <c r="B1758" s="35"/>
    </row>
    <row r="1759" spans="2:2" x14ac:dyDescent="0.2">
      <c r="B1759" s="35"/>
    </row>
    <row r="1760" spans="2:2" x14ac:dyDescent="0.2">
      <c r="B1760" s="35"/>
    </row>
    <row r="1761" spans="2:2" x14ac:dyDescent="0.2">
      <c r="B1761" s="35"/>
    </row>
    <row r="1762" spans="2:2" x14ac:dyDescent="0.2">
      <c r="B1762" s="35"/>
    </row>
    <row r="1763" spans="2:2" x14ac:dyDescent="0.2">
      <c r="B1763" s="35"/>
    </row>
    <row r="1764" spans="2:2" x14ac:dyDescent="0.2">
      <c r="B1764" s="35"/>
    </row>
    <row r="1765" spans="2:2" x14ac:dyDescent="0.2">
      <c r="B1765" s="35"/>
    </row>
    <row r="1766" spans="2:2" x14ac:dyDescent="0.2">
      <c r="B1766" s="35"/>
    </row>
    <row r="1767" spans="2:2" x14ac:dyDescent="0.2">
      <c r="B1767" s="35"/>
    </row>
    <row r="1768" spans="2:2" x14ac:dyDescent="0.2">
      <c r="B1768" s="35"/>
    </row>
    <row r="1769" spans="2:2" x14ac:dyDescent="0.2">
      <c r="B1769" s="35"/>
    </row>
    <row r="1770" spans="2:2" x14ac:dyDescent="0.2">
      <c r="B1770" s="35"/>
    </row>
    <row r="1771" spans="2:2" x14ac:dyDescent="0.2">
      <c r="B1771" s="35"/>
    </row>
    <row r="1772" spans="2:2" x14ac:dyDescent="0.2">
      <c r="B1772" s="35"/>
    </row>
    <row r="1773" spans="2:2" x14ac:dyDescent="0.2">
      <c r="B1773" s="35"/>
    </row>
    <row r="1774" spans="2:2" x14ac:dyDescent="0.2">
      <c r="B1774" s="35"/>
    </row>
    <row r="1777" spans="2:2" x14ac:dyDescent="0.2">
      <c r="B1777" s="35"/>
    </row>
    <row r="1778" spans="2:2" x14ac:dyDescent="0.2">
      <c r="B1778" s="35"/>
    </row>
    <row r="1779" spans="2:2" x14ac:dyDescent="0.2">
      <c r="B1779" s="35"/>
    </row>
    <row r="1780" spans="2:2" x14ac:dyDescent="0.2">
      <c r="B1780" s="35"/>
    </row>
    <row r="1781" spans="2:2" x14ac:dyDescent="0.2">
      <c r="B1781" s="35"/>
    </row>
    <row r="1782" spans="2:2" x14ac:dyDescent="0.2">
      <c r="B1782" s="35"/>
    </row>
    <row r="1783" spans="2:2" x14ac:dyDescent="0.2">
      <c r="B1783" s="35"/>
    </row>
    <row r="1784" spans="2:2" x14ac:dyDescent="0.2">
      <c r="B1784" s="35"/>
    </row>
    <row r="1788" spans="2:2" x14ac:dyDescent="0.2">
      <c r="B1788" s="35"/>
    </row>
    <row r="1789" spans="2:2" x14ac:dyDescent="0.2">
      <c r="B1789" s="35"/>
    </row>
    <row r="1790" spans="2:2" x14ac:dyDescent="0.2">
      <c r="B1790" s="35"/>
    </row>
    <row r="1791" spans="2:2" x14ac:dyDescent="0.2">
      <c r="B1791" s="35"/>
    </row>
    <row r="1793" spans="2:2" x14ac:dyDescent="0.2">
      <c r="B1793" s="34"/>
    </row>
    <row r="1807" spans="2:2" x14ac:dyDescent="0.2">
      <c r="B1807" s="35"/>
    </row>
    <row r="1809" spans="2:2" x14ac:dyDescent="0.2">
      <c r="B1809" s="35"/>
    </row>
    <row r="1811" spans="2:2" x14ac:dyDescent="0.2">
      <c r="B1811" s="35"/>
    </row>
    <row r="1812" spans="2:2" x14ac:dyDescent="0.2">
      <c r="B1812" s="35"/>
    </row>
    <row r="1813" spans="2:2" x14ac:dyDescent="0.2">
      <c r="B1813" s="35"/>
    </row>
    <row r="1818" spans="2:2" x14ac:dyDescent="0.2">
      <c r="B1818" s="35"/>
    </row>
    <row r="1819" spans="2:2" x14ac:dyDescent="0.2">
      <c r="B1819" s="35"/>
    </row>
    <row r="1822" spans="2:2" x14ac:dyDescent="0.2">
      <c r="B1822" s="35"/>
    </row>
    <row r="1823" spans="2:2" x14ac:dyDescent="0.2">
      <c r="B1823" s="34"/>
    </row>
    <row r="1826" spans="2:2" x14ac:dyDescent="0.2">
      <c r="B1826" s="35"/>
    </row>
    <row r="1827" spans="2:2" x14ac:dyDescent="0.2">
      <c r="B1827" s="35"/>
    </row>
    <row r="1828" spans="2:2" x14ac:dyDescent="0.2">
      <c r="B1828" s="35"/>
    </row>
    <row r="1829" spans="2:2" x14ac:dyDescent="0.2">
      <c r="B1829" s="35"/>
    </row>
    <row r="1832" spans="2:2" x14ac:dyDescent="0.2">
      <c r="B1832" s="35"/>
    </row>
    <row r="1833" spans="2:2" x14ac:dyDescent="0.2">
      <c r="B1833" s="35"/>
    </row>
    <row r="1834" spans="2:2" x14ac:dyDescent="0.2">
      <c r="B1834" s="34"/>
    </row>
    <row r="1835" spans="2:2" x14ac:dyDescent="0.2">
      <c r="B1835" s="35"/>
    </row>
    <row r="1836" spans="2:2" x14ac:dyDescent="0.2">
      <c r="B1836" s="35"/>
    </row>
    <row r="1837" spans="2:2" x14ac:dyDescent="0.2">
      <c r="B1837" s="35"/>
    </row>
    <row r="1839" spans="2:2" x14ac:dyDescent="0.2">
      <c r="B1839" s="35"/>
    </row>
    <row r="1841" spans="2:2" x14ac:dyDescent="0.2">
      <c r="B1841" s="35"/>
    </row>
    <row r="1842" spans="2:2" x14ac:dyDescent="0.2">
      <c r="B1842" s="35"/>
    </row>
    <row r="1843" spans="2:2" x14ac:dyDescent="0.2">
      <c r="B1843" s="35"/>
    </row>
    <row r="1844" spans="2:2" x14ac:dyDescent="0.2">
      <c r="B1844" s="35"/>
    </row>
    <row r="1845" spans="2:2" x14ac:dyDescent="0.2">
      <c r="B1845" s="35"/>
    </row>
    <row r="1846" spans="2:2" x14ac:dyDescent="0.2">
      <c r="B1846" s="35"/>
    </row>
    <row r="1848" spans="2:2" x14ac:dyDescent="0.2">
      <c r="B1848" s="35"/>
    </row>
    <row r="1849" spans="2:2" x14ac:dyDescent="0.2">
      <c r="B1849" s="35"/>
    </row>
    <row r="1850" spans="2:2" x14ac:dyDescent="0.2">
      <c r="B1850" s="35"/>
    </row>
    <row r="1852" spans="2:2" x14ac:dyDescent="0.2">
      <c r="B1852" s="35"/>
    </row>
    <row r="1853" spans="2:2" x14ac:dyDescent="0.2">
      <c r="B1853" s="35"/>
    </row>
    <row r="1854" spans="2:2" x14ac:dyDescent="0.2">
      <c r="B1854" s="35"/>
    </row>
    <row r="1856" spans="2:2" x14ac:dyDescent="0.2">
      <c r="B1856" s="35"/>
    </row>
    <row r="1857" spans="2:2" x14ac:dyDescent="0.2">
      <c r="B1857" s="35"/>
    </row>
    <row r="1858" spans="2:2" x14ac:dyDescent="0.2">
      <c r="B1858" s="35"/>
    </row>
    <row r="1859" spans="2:2" x14ac:dyDescent="0.2">
      <c r="B1859" s="35"/>
    </row>
    <row r="1862" spans="2:2" x14ac:dyDescent="0.2">
      <c r="B1862" s="35"/>
    </row>
    <row r="1863" spans="2:2" x14ac:dyDescent="0.2">
      <c r="B1863" s="35"/>
    </row>
    <row r="1864" spans="2:2" x14ac:dyDescent="0.2">
      <c r="B1864" s="35"/>
    </row>
    <row r="1865" spans="2:2" x14ac:dyDescent="0.2">
      <c r="B1865" s="35"/>
    </row>
    <row r="1866" spans="2:2" x14ac:dyDescent="0.2">
      <c r="B1866" s="35"/>
    </row>
    <row r="1867" spans="2:2" x14ac:dyDescent="0.2">
      <c r="B1867" s="35"/>
    </row>
    <row r="1869" spans="2:2" x14ac:dyDescent="0.2">
      <c r="B1869" s="34"/>
    </row>
    <row r="1870" spans="2:2" x14ac:dyDescent="0.2">
      <c r="B1870" s="34"/>
    </row>
    <row r="1872" spans="2:2" x14ac:dyDescent="0.2">
      <c r="B1872" s="35"/>
    </row>
    <row r="1873" spans="2:2" x14ac:dyDescent="0.2">
      <c r="B1873" s="35"/>
    </row>
    <row r="1874" spans="2:2" x14ac:dyDescent="0.2">
      <c r="B1874" s="35"/>
    </row>
    <row r="1875" spans="2:2" x14ac:dyDescent="0.2">
      <c r="B1875" s="35"/>
    </row>
    <row r="1876" spans="2:2" x14ac:dyDescent="0.2">
      <c r="B1876" s="35"/>
    </row>
    <row r="1878" spans="2:2" x14ac:dyDescent="0.2">
      <c r="B1878" s="35"/>
    </row>
    <row r="1879" spans="2:2" x14ac:dyDescent="0.2">
      <c r="B1879" s="34"/>
    </row>
    <row r="1882" spans="2:2" x14ac:dyDescent="0.2">
      <c r="B1882" s="35"/>
    </row>
    <row r="1883" spans="2:2" x14ac:dyDescent="0.2">
      <c r="B1883" s="35"/>
    </row>
    <row r="1884" spans="2:2" x14ac:dyDescent="0.2">
      <c r="B1884" s="35"/>
    </row>
    <row r="1887" spans="2:2" x14ac:dyDescent="0.2">
      <c r="B1887" s="35"/>
    </row>
    <row r="1888" spans="2:2" x14ac:dyDescent="0.2">
      <c r="B1888" s="35"/>
    </row>
    <row r="1891" spans="2:2" x14ac:dyDescent="0.2">
      <c r="B1891" s="35"/>
    </row>
    <row r="1892" spans="2:2" x14ac:dyDescent="0.2">
      <c r="B1892" s="35"/>
    </row>
    <row r="1893" spans="2:2" x14ac:dyDescent="0.2">
      <c r="B1893" s="35"/>
    </row>
    <row r="1894" spans="2:2" x14ac:dyDescent="0.2">
      <c r="B1894" s="35"/>
    </row>
    <row r="1896" spans="2:2" x14ac:dyDescent="0.2">
      <c r="B1896" s="35"/>
    </row>
    <row r="1897" spans="2:2" x14ac:dyDescent="0.2">
      <c r="B1897" s="35"/>
    </row>
    <row r="1898" spans="2:2" x14ac:dyDescent="0.2">
      <c r="B1898" s="35"/>
    </row>
    <row r="1900" spans="2:2" x14ac:dyDescent="0.2">
      <c r="B1900" s="35"/>
    </row>
    <row r="1910" spans="2:2" x14ac:dyDescent="0.2">
      <c r="B1910" s="34"/>
    </row>
    <row r="1912" spans="2:2" x14ac:dyDescent="0.2">
      <c r="B1912" s="35"/>
    </row>
    <row r="1918" spans="2:2" x14ac:dyDescent="0.2">
      <c r="B1918" s="35"/>
    </row>
    <row r="1921" spans="2:2" x14ac:dyDescent="0.2">
      <c r="B1921" s="35"/>
    </row>
    <row r="1923" spans="2:2" x14ac:dyDescent="0.2">
      <c r="B1923" s="35"/>
    </row>
    <row r="1924" spans="2:2" x14ac:dyDescent="0.2">
      <c r="B1924" s="35"/>
    </row>
    <row r="1925" spans="2:2" x14ac:dyDescent="0.2">
      <c r="B1925" s="35"/>
    </row>
    <row r="1926" spans="2:2" x14ac:dyDescent="0.2">
      <c r="B1926" s="35"/>
    </row>
    <row r="1927" spans="2:2" x14ac:dyDescent="0.2">
      <c r="B1927" s="35"/>
    </row>
    <row r="1928" spans="2:2" x14ac:dyDescent="0.2">
      <c r="B1928" s="35"/>
    </row>
    <row r="1930" spans="2:2" x14ac:dyDescent="0.2">
      <c r="B1930" s="35"/>
    </row>
    <row r="1931" spans="2:2" x14ac:dyDescent="0.2">
      <c r="B1931" s="35"/>
    </row>
    <row r="1932" spans="2:2" x14ac:dyDescent="0.2">
      <c r="B1932" s="35"/>
    </row>
    <row r="1933" spans="2:2" x14ac:dyDescent="0.2">
      <c r="B1933" s="35"/>
    </row>
    <row r="1934" spans="2:2" x14ac:dyDescent="0.2">
      <c r="B1934" s="35"/>
    </row>
    <row r="1935" spans="2:2" x14ac:dyDescent="0.2">
      <c r="B1935" s="35"/>
    </row>
    <row r="1936" spans="2:2" x14ac:dyDescent="0.2">
      <c r="B1936" s="35"/>
    </row>
    <row r="1937" spans="2:2" x14ac:dyDescent="0.2">
      <c r="B1937" s="35"/>
    </row>
    <row r="1938" spans="2:2" x14ac:dyDescent="0.2">
      <c r="B1938" s="35"/>
    </row>
    <row r="1939" spans="2:2" x14ac:dyDescent="0.2">
      <c r="B1939" s="35"/>
    </row>
    <row r="1940" spans="2:2" x14ac:dyDescent="0.2">
      <c r="B1940" s="35"/>
    </row>
    <row r="1941" spans="2:2" x14ac:dyDescent="0.2">
      <c r="B1941" s="35"/>
    </row>
    <row r="1942" spans="2:2" x14ac:dyDescent="0.2">
      <c r="B1942" s="34"/>
    </row>
    <row r="1943" spans="2:2" x14ac:dyDescent="0.2">
      <c r="B1943" s="35"/>
    </row>
    <row r="1944" spans="2:2" x14ac:dyDescent="0.2">
      <c r="B1944" s="35"/>
    </row>
    <row r="1945" spans="2:2" x14ac:dyDescent="0.2">
      <c r="B1945" s="35"/>
    </row>
    <row r="1946" spans="2:2" x14ac:dyDescent="0.2">
      <c r="B1946" s="35"/>
    </row>
    <row r="1947" spans="2:2" x14ac:dyDescent="0.2">
      <c r="B1947" s="35"/>
    </row>
    <row r="1948" spans="2:2" x14ac:dyDescent="0.2">
      <c r="B1948" s="35"/>
    </row>
    <row r="1949" spans="2:2" x14ac:dyDescent="0.2">
      <c r="B1949" s="35"/>
    </row>
    <row r="1950" spans="2:2" x14ac:dyDescent="0.2">
      <c r="B1950" s="35"/>
    </row>
    <row r="1951" spans="2:2" x14ac:dyDescent="0.2">
      <c r="B1951" s="35"/>
    </row>
    <row r="1952" spans="2:2" x14ac:dyDescent="0.2">
      <c r="B1952" s="35"/>
    </row>
    <row r="1953" spans="2:2" x14ac:dyDescent="0.2">
      <c r="B1953" s="35"/>
    </row>
    <row r="1954" spans="2:2" x14ac:dyDescent="0.2">
      <c r="B1954" s="35"/>
    </row>
    <row r="1956" spans="2:2" x14ac:dyDescent="0.2">
      <c r="B1956" s="35"/>
    </row>
    <row r="1957" spans="2:2" x14ac:dyDescent="0.2">
      <c r="B1957" s="35"/>
    </row>
    <row r="1958" spans="2:2" x14ac:dyDescent="0.2">
      <c r="B1958" s="35"/>
    </row>
    <row r="1959" spans="2:2" x14ac:dyDescent="0.2">
      <c r="B1959" s="35"/>
    </row>
    <row r="1960" spans="2:2" x14ac:dyDescent="0.2">
      <c r="B1960" s="35"/>
    </row>
    <row r="1961" spans="2:2" x14ac:dyDescent="0.2">
      <c r="B1961" s="35"/>
    </row>
    <row r="1962" spans="2:2" x14ac:dyDescent="0.2">
      <c r="B1962" s="35"/>
    </row>
    <row r="1963" spans="2:2" x14ac:dyDescent="0.2">
      <c r="B1963" s="35"/>
    </row>
    <row r="1966" spans="2:2" x14ac:dyDescent="0.2">
      <c r="B1966" s="35"/>
    </row>
    <row r="1967" spans="2:2" x14ac:dyDescent="0.2">
      <c r="B1967" s="35"/>
    </row>
    <row r="1968" spans="2:2" x14ac:dyDescent="0.2">
      <c r="B1968" s="35"/>
    </row>
    <row r="1969" spans="2:2" x14ac:dyDescent="0.2">
      <c r="B1969" s="35"/>
    </row>
    <row r="1970" spans="2:2" x14ac:dyDescent="0.2">
      <c r="B1970" s="35"/>
    </row>
    <row r="1971" spans="2:2" x14ac:dyDescent="0.2">
      <c r="B1971" s="35"/>
    </row>
    <row r="1972" spans="2:2" x14ac:dyDescent="0.2">
      <c r="B1972" s="35"/>
    </row>
    <row r="1973" spans="2:2" x14ac:dyDescent="0.2">
      <c r="B1973" s="35"/>
    </row>
    <row r="1974" spans="2:2" x14ac:dyDescent="0.2">
      <c r="B1974" s="34"/>
    </row>
    <row r="1975" spans="2:2" x14ac:dyDescent="0.2">
      <c r="B1975" s="35"/>
    </row>
    <row r="1976" spans="2:2" x14ac:dyDescent="0.2">
      <c r="B1976" s="35"/>
    </row>
    <row r="1977" spans="2:2" x14ac:dyDescent="0.2">
      <c r="B1977" s="35"/>
    </row>
    <row r="1978" spans="2:2" x14ac:dyDescent="0.2">
      <c r="B1978" s="35"/>
    </row>
    <row r="1979" spans="2:2" x14ac:dyDescent="0.2">
      <c r="B1979" s="35"/>
    </row>
    <row r="1980" spans="2:2" x14ac:dyDescent="0.2">
      <c r="B1980" s="35"/>
    </row>
    <row r="1981" spans="2:2" x14ac:dyDescent="0.2">
      <c r="B1981" s="35"/>
    </row>
    <row r="1982" spans="2:2" x14ac:dyDescent="0.2">
      <c r="B1982" s="35"/>
    </row>
    <row r="1983" spans="2:2" x14ac:dyDescent="0.2">
      <c r="B1983" s="35"/>
    </row>
    <row r="1984" spans="2:2" x14ac:dyDescent="0.2">
      <c r="B1984" s="35"/>
    </row>
    <row r="1985" spans="2:2" x14ac:dyDescent="0.2">
      <c r="B1985" s="35"/>
    </row>
    <row r="1986" spans="2:2" x14ac:dyDescent="0.2">
      <c r="B1986" s="35"/>
    </row>
    <row r="1992" spans="2:2" x14ac:dyDescent="0.2">
      <c r="B1992" s="35"/>
    </row>
    <row r="1993" spans="2:2" x14ac:dyDescent="0.2">
      <c r="B1993" s="35"/>
    </row>
    <row r="1994" spans="2:2" x14ac:dyDescent="0.2">
      <c r="B1994" s="35"/>
    </row>
    <row r="1995" spans="2:2" x14ac:dyDescent="0.2">
      <c r="B1995" s="35"/>
    </row>
    <row r="2004" spans="2:2" x14ac:dyDescent="0.2">
      <c r="B2004" s="35"/>
    </row>
    <row r="2012" spans="2:2" x14ac:dyDescent="0.2">
      <c r="B2012" s="35"/>
    </row>
    <row r="2014" spans="2:2" x14ac:dyDescent="0.2">
      <c r="B2014" s="35"/>
    </row>
    <row r="2016" spans="2:2" x14ac:dyDescent="0.2">
      <c r="B2016" s="35"/>
    </row>
    <row r="2018" spans="2:2" x14ac:dyDescent="0.2">
      <c r="B2018" s="35"/>
    </row>
    <row r="2022" spans="2:2" x14ac:dyDescent="0.2">
      <c r="B2022" s="35"/>
    </row>
    <row r="2023" spans="2:2" x14ac:dyDescent="0.2">
      <c r="B2023" s="35"/>
    </row>
    <row r="2024" spans="2:2" x14ac:dyDescent="0.2">
      <c r="B2024" s="35"/>
    </row>
    <row r="2026" spans="2:2" x14ac:dyDescent="0.2">
      <c r="B2026" s="35"/>
    </row>
    <row r="2027" spans="2:2" x14ac:dyDescent="0.2">
      <c r="B2027" s="35"/>
    </row>
    <row r="2028" spans="2:2" x14ac:dyDescent="0.2">
      <c r="B2028" s="35"/>
    </row>
    <row r="2030" spans="2:2" x14ac:dyDescent="0.2">
      <c r="B2030" s="35"/>
    </row>
    <row r="2031" spans="2:2" x14ac:dyDescent="0.2">
      <c r="B2031" s="35"/>
    </row>
    <row r="2032" spans="2:2" x14ac:dyDescent="0.2">
      <c r="B2032" s="35"/>
    </row>
    <row r="2033" spans="2:2" x14ac:dyDescent="0.2">
      <c r="B2033" s="35"/>
    </row>
    <row r="2034" spans="2:2" x14ac:dyDescent="0.2">
      <c r="B2034" s="35"/>
    </row>
    <row r="2037" spans="2:2" x14ac:dyDescent="0.2">
      <c r="B2037" s="35"/>
    </row>
    <row r="2038" spans="2:2" x14ac:dyDescent="0.2">
      <c r="B2038" s="35"/>
    </row>
    <row r="2039" spans="2:2" x14ac:dyDescent="0.2">
      <c r="B2039" s="35"/>
    </row>
    <row r="2040" spans="2:2" x14ac:dyDescent="0.2">
      <c r="B2040" s="35"/>
    </row>
    <row r="2041" spans="2:2" x14ac:dyDescent="0.2">
      <c r="B2041" s="35"/>
    </row>
    <row r="2042" spans="2:2" x14ac:dyDescent="0.2">
      <c r="B2042" s="35"/>
    </row>
    <row r="2043" spans="2:2" x14ac:dyDescent="0.2">
      <c r="B2043" s="35"/>
    </row>
    <row r="2044" spans="2:2" x14ac:dyDescent="0.2">
      <c r="B2044" s="35"/>
    </row>
    <row r="2045" spans="2:2" x14ac:dyDescent="0.2">
      <c r="B2045" s="35"/>
    </row>
    <row r="2047" spans="2:2" x14ac:dyDescent="0.2">
      <c r="B2047" s="35"/>
    </row>
    <row r="2048" spans="2:2" x14ac:dyDescent="0.2">
      <c r="B2048" s="35"/>
    </row>
    <row r="2049" spans="2:2" x14ac:dyDescent="0.2">
      <c r="B2049" s="35"/>
    </row>
    <row r="2050" spans="2:2" x14ac:dyDescent="0.2">
      <c r="B2050" s="35"/>
    </row>
    <row r="2051" spans="2:2" x14ac:dyDescent="0.2">
      <c r="B2051" s="35"/>
    </row>
    <row r="2052" spans="2:2" x14ac:dyDescent="0.2">
      <c r="B2052" s="35"/>
    </row>
    <row r="2053" spans="2:2" x14ac:dyDescent="0.2">
      <c r="B2053" s="35"/>
    </row>
    <row r="2056" spans="2:2" x14ac:dyDescent="0.2">
      <c r="B2056" s="35"/>
    </row>
    <row r="2057" spans="2:2" x14ac:dyDescent="0.2">
      <c r="B2057" s="35"/>
    </row>
    <row r="2060" spans="2:2" x14ac:dyDescent="0.2">
      <c r="B2060" s="35"/>
    </row>
    <row r="2061" spans="2:2" x14ac:dyDescent="0.2">
      <c r="B2061" s="34"/>
    </row>
    <row r="2062" spans="2:2" x14ac:dyDescent="0.2">
      <c r="B2062" s="35"/>
    </row>
    <row r="2063" spans="2:2" x14ac:dyDescent="0.2">
      <c r="B2063" s="35"/>
    </row>
    <row r="2064" spans="2:2" x14ac:dyDescent="0.2">
      <c r="B2064" s="35"/>
    </row>
    <row r="2066" spans="2:2" x14ac:dyDescent="0.2">
      <c r="B2066" s="35"/>
    </row>
    <row r="2067" spans="2:2" x14ac:dyDescent="0.2">
      <c r="B2067" s="35"/>
    </row>
    <row r="2068" spans="2:2" x14ac:dyDescent="0.2">
      <c r="B2068" s="35"/>
    </row>
    <row r="2069" spans="2:2" x14ac:dyDescent="0.2">
      <c r="B2069" s="35"/>
    </row>
    <row r="2070" spans="2:2" x14ac:dyDescent="0.2">
      <c r="B2070" s="35"/>
    </row>
    <row r="2071" spans="2:2" x14ac:dyDescent="0.2">
      <c r="B2071" s="35"/>
    </row>
    <row r="2075" spans="2:2" x14ac:dyDescent="0.2">
      <c r="B2075" s="35"/>
    </row>
    <row r="2077" spans="2:2" x14ac:dyDescent="0.2">
      <c r="B2077" s="35"/>
    </row>
    <row r="2078" spans="2:2" x14ac:dyDescent="0.2">
      <c r="B2078" s="35"/>
    </row>
    <row r="2079" spans="2:2" x14ac:dyDescent="0.2">
      <c r="B2079" s="35"/>
    </row>
    <row r="2080" spans="2:2" x14ac:dyDescent="0.2">
      <c r="B2080" s="35"/>
    </row>
    <row r="2081" spans="2:2" x14ac:dyDescent="0.2">
      <c r="B2081" s="35"/>
    </row>
    <row r="2086" spans="2:2" x14ac:dyDescent="0.2">
      <c r="B2086" s="35"/>
    </row>
    <row r="2087" spans="2:2" x14ac:dyDescent="0.2">
      <c r="B2087" s="35"/>
    </row>
    <row r="2088" spans="2:2" x14ac:dyDescent="0.2">
      <c r="B2088" s="35"/>
    </row>
    <row r="2090" spans="2:2" x14ac:dyDescent="0.2">
      <c r="B2090" s="35"/>
    </row>
    <row r="2091" spans="2:2" x14ac:dyDescent="0.2">
      <c r="B2091" s="35"/>
    </row>
    <row r="2092" spans="2:2" x14ac:dyDescent="0.2">
      <c r="B2092" s="35"/>
    </row>
    <row r="2094" spans="2:2" x14ac:dyDescent="0.2">
      <c r="B2094" s="35"/>
    </row>
    <row r="2095" spans="2:2" x14ac:dyDescent="0.2">
      <c r="B2095" s="35"/>
    </row>
    <row r="2096" spans="2:2" x14ac:dyDescent="0.2">
      <c r="B2096" s="35"/>
    </row>
    <row r="2097" spans="2:2" x14ac:dyDescent="0.2">
      <c r="B2097" s="35"/>
    </row>
    <row r="2100" spans="2:2" x14ac:dyDescent="0.2">
      <c r="B2100" s="35"/>
    </row>
    <row r="2101" spans="2:2" x14ac:dyDescent="0.2">
      <c r="B2101" s="35"/>
    </row>
    <row r="2102" spans="2:2" x14ac:dyDescent="0.2">
      <c r="B2102" s="35"/>
    </row>
    <row r="2103" spans="2:2" x14ac:dyDescent="0.2">
      <c r="B2103" s="35"/>
    </row>
    <row r="2104" spans="2:2" x14ac:dyDescent="0.2">
      <c r="B2104" s="35"/>
    </row>
    <row r="2105" spans="2:2" x14ac:dyDescent="0.2">
      <c r="B2105" s="35"/>
    </row>
    <row r="2106" spans="2:2" x14ac:dyDescent="0.2">
      <c r="B2106" s="35"/>
    </row>
    <row r="2108" spans="2:2" x14ac:dyDescent="0.2">
      <c r="B2108" s="35"/>
    </row>
    <row r="2109" spans="2:2" x14ac:dyDescent="0.2">
      <c r="B2109" s="35"/>
    </row>
    <row r="2110" spans="2:2" x14ac:dyDescent="0.2">
      <c r="B2110" s="35"/>
    </row>
    <row r="2111" spans="2:2" x14ac:dyDescent="0.2">
      <c r="B2111" s="35"/>
    </row>
    <row r="2112" spans="2:2" x14ac:dyDescent="0.2">
      <c r="B2112" s="35"/>
    </row>
    <row r="2113" spans="2:2" x14ac:dyDescent="0.2">
      <c r="B2113" s="35"/>
    </row>
    <row r="2114" spans="2:2" x14ac:dyDescent="0.2">
      <c r="B2114" s="35"/>
    </row>
    <row r="2115" spans="2:2" x14ac:dyDescent="0.2">
      <c r="B2115" s="35"/>
    </row>
    <row r="2116" spans="2:2" x14ac:dyDescent="0.2">
      <c r="B2116" s="35"/>
    </row>
    <row r="2117" spans="2:2" x14ac:dyDescent="0.2">
      <c r="B2117" s="35"/>
    </row>
    <row r="2118" spans="2:2" x14ac:dyDescent="0.2">
      <c r="B2118" s="35"/>
    </row>
    <row r="2119" spans="2:2" x14ac:dyDescent="0.2">
      <c r="B2119" s="35"/>
    </row>
    <row r="2120" spans="2:2" x14ac:dyDescent="0.2">
      <c r="B2120" s="35"/>
    </row>
    <row r="2121" spans="2:2" x14ac:dyDescent="0.2">
      <c r="B2121" s="35"/>
    </row>
    <row r="2122" spans="2:2" x14ac:dyDescent="0.2">
      <c r="B2122" s="35"/>
    </row>
    <row r="2123" spans="2:2" x14ac:dyDescent="0.2">
      <c r="B2123" s="35"/>
    </row>
    <row r="2124" spans="2:2" x14ac:dyDescent="0.2">
      <c r="B2124" s="35"/>
    </row>
    <row r="2125" spans="2:2" x14ac:dyDescent="0.2">
      <c r="B2125" s="35"/>
    </row>
    <row r="2127" spans="2:2" x14ac:dyDescent="0.2">
      <c r="B2127" s="35"/>
    </row>
    <row r="2128" spans="2:2" x14ac:dyDescent="0.2">
      <c r="B2128" s="35"/>
    </row>
    <row r="2130" spans="2:2" x14ac:dyDescent="0.2">
      <c r="B2130" s="35"/>
    </row>
    <row r="2131" spans="2:2" x14ac:dyDescent="0.2">
      <c r="B2131" s="35"/>
    </row>
    <row r="2132" spans="2:2" x14ac:dyDescent="0.2">
      <c r="B2132" s="34"/>
    </row>
    <row r="2134" spans="2:2" x14ac:dyDescent="0.2">
      <c r="B2134" s="35"/>
    </row>
    <row r="2135" spans="2:2" x14ac:dyDescent="0.2">
      <c r="B2135" s="35"/>
    </row>
    <row r="2136" spans="2:2" x14ac:dyDescent="0.2">
      <c r="B2136" s="35"/>
    </row>
    <row r="2138" spans="2:2" x14ac:dyDescent="0.2">
      <c r="B2138" s="35"/>
    </row>
    <row r="2139" spans="2:2" x14ac:dyDescent="0.2">
      <c r="B2139" s="35"/>
    </row>
    <row r="2140" spans="2:2" x14ac:dyDescent="0.2">
      <c r="B2140" s="35"/>
    </row>
    <row r="2141" spans="2:2" x14ac:dyDescent="0.2">
      <c r="B2141" s="35"/>
    </row>
    <row r="2142" spans="2:2" x14ac:dyDescent="0.2">
      <c r="B2142" s="35"/>
    </row>
    <row r="2144" spans="2:2" x14ac:dyDescent="0.2">
      <c r="B2144" s="34"/>
    </row>
    <row r="2145" spans="2:2" x14ac:dyDescent="0.2">
      <c r="B2145" s="35"/>
    </row>
    <row r="2146" spans="2:2" x14ac:dyDescent="0.2">
      <c r="B2146" s="35"/>
    </row>
    <row r="2147" spans="2:2" x14ac:dyDescent="0.2">
      <c r="B2147" s="35"/>
    </row>
    <row r="2148" spans="2:2" x14ac:dyDescent="0.2">
      <c r="B2148" s="35"/>
    </row>
    <row r="2149" spans="2:2" x14ac:dyDescent="0.2">
      <c r="B2149" s="35"/>
    </row>
    <row r="2150" spans="2:2" x14ac:dyDescent="0.2">
      <c r="B2150" s="35"/>
    </row>
    <row r="2151" spans="2:2" x14ac:dyDescent="0.2">
      <c r="B2151" s="35"/>
    </row>
    <row r="2152" spans="2:2" x14ac:dyDescent="0.2">
      <c r="B2152" s="35"/>
    </row>
    <row r="2154" spans="2:2" x14ac:dyDescent="0.2">
      <c r="B2154" s="35"/>
    </row>
    <row r="2155" spans="2:2" x14ac:dyDescent="0.2">
      <c r="B2155" s="35"/>
    </row>
    <row r="2156" spans="2:2" x14ac:dyDescent="0.2">
      <c r="B2156" s="35"/>
    </row>
    <row r="2157" spans="2:2" x14ac:dyDescent="0.2">
      <c r="B2157" s="35"/>
    </row>
    <row r="2158" spans="2:2" x14ac:dyDescent="0.2">
      <c r="B2158" s="35"/>
    </row>
    <row r="2159" spans="2:2" x14ac:dyDescent="0.2">
      <c r="B2159" s="35"/>
    </row>
    <row r="2160" spans="2:2" x14ac:dyDescent="0.2">
      <c r="B2160" s="35"/>
    </row>
    <row r="2162" spans="2:2" x14ac:dyDescent="0.2">
      <c r="B2162" s="35"/>
    </row>
    <row r="2164" spans="2:2" x14ac:dyDescent="0.2">
      <c r="B2164" s="35"/>
    </row>
    <row r="2166" spans="2:2" x14ac:dyDescent="0.2">
      <c r="B2166" s="35"/>
    </row>
    <row r="2167" spans="2:2" x14ac:dyDescent="0.2">
      <c r="B2167" s="35"/>
    </row>
    <row r="2168" spans="2:2" x14ac:dyDescent="0.2">
      <c r="B2168" s="35"/>
    </row>
    <row r="2169" spans="2:2" x14ac:dyDescent="0.2">
      <c r="B2169" s="35"/>
    </row>
    <row r="2170" spans="2:2" x14ac:dyDescent="0.2">
      <c r="B2170" s="35"/>
    </row>
    <row r="2172" spans="2:2" x14ac:dyDescent="0.2">
      <c r="B2172" s="35"/>
    </row>
    <row r="2173" spans="2:2" x14ac:dyDescent="0.2">
      <c r="B2173" s="35"/>
    </row>
    <row r="2174" spans="2:2" x14ac:dyDescent="0.2">
      <c r="B2174" s="35"/>
    </row>
    <row r="2176" spans="2:2" x14ac:dyDescent="0.2">
      <c r="B2176" s="35"/>
    </row>
    <row r="2177" spans="2:2" x14ac:dyDescent="0.2">
      <c r="B2177" s="35"/>
    </row>
    <row r="2178" spans="2:2" x14ac:dyDescent="0.2">
      <c r="B2178" s="35"/>
    </row>
    <row r="2179" spans="2:2" x14ac:dyDescent="0.2">
      <c r="B2179" s="35"/>
    </row>
    <row r="2180" spans="2:2" x14ac:dyDescent="0.2">
      <c r="B2180" s="34"/>
    </row>
    <row r="2181" spans="2:2" x14ac:dyDescent="0.2">
      <c r="B2181" s="35"/>
    </row>
    <row r="2182" spans="2:2" x14ac:dyDescent="0.2">
      <c r="B2182" s="35"/>
    </row>
    <row r="2183" spans="2:2" x14ac:dyDescent="0.2">
      <c r="B2183" s="35"/>
    </row>
    <row r="2184" spans="2:2" x14ac:dyDescent="0.2">
      <c r="B2184" s="35"/>
    </row>
    <row r="2185" spans="2:2" x14ac:dyDescent="0.2">
      <c r="B2185" s="35"/>
    </row>
    <row r="2186" spans="2:2" x14ac:dyDescent="0.2">
      <c r="B2186" s="35"/>
    </row>
    <row r="2187" spans="2:2" x14ac:dyDescent="0.2">
      <c r="B2187" s="35"/>
    </row>
    <row r="2188" spans="2:2" x14ac:dyDescent="0.2">
      <c r="B2188" s="35"/>
    </row>
    <row r="2189" spans="2:2" x14ac:dyDescent="0.2">
      <c r="B2189" s="35"/>
    </row>
    <row r="2190" spans="2:2" x14ac:dyDescent="0.2">
      <c r="B2190" s="35"/>
    </row>
    <row r="2191" spans="2:2" x14ac:dyDescent="0.2">
      <c r="B2191" s="35"/>
    </row>
    <row r="2192" spans="2:2" x14ac:dyDescent="0.2">
      <c r="B2192" s="35"/>
    </row>
    <row r="2194" spans="2:2" x14ac:dyDescent="0.2">
      <c r="B2194" s="35"/>
    </row>
    <row r="2195" spans="2:2" x14ac:dyDescent="0.2">
      <c r="B2195" s="35"/>
    </row>
    <row r="2196" spans="2:2" x14ac:dyDescent="0.2">
      <c r="B2196" s="35"/>
    </row>
    <row r="2197" spans="2:2" x14ac:dyDescent="0.2">
      <c r="B2197" s="35"/>
    </row>
    <row r="2198" spans="2:2" x14ac:dyDescent="0.2">
      <c r="B2198" s="35"/>
    </row>
    <row r="2199" spans="2:2" x14ac:dyDescent="0.2">
      <c r="B2199" s="35"/>
    </row>
    <row r="2200" spans="2:2" x14ac:dyDescent="0.2">
      <c r="B2200" s="35"/>
    </row>
    <row r="2202" spans="2:2" x14ac:dyDescent="0.2">
      <c r="B2202" s="35"/>
    </row>
    <row r="2204" spans="2:2" x14ac:dyDescent="0.2">
      <c r="B2204" s="35"/>
    </row>
    <row r="2205" spans="2:2" x14ac:dyDescent="0.2">
      <c r="B2205" s="35"/>
    </row>
    <row r="2206" spans="2:2" x14ac:dyDescent="0.2">
      <c r="B2206" s="35"/>
    </row>
    <row r="2207" spans="2:2" x14ac:dyDescent="0.2">
      <c r="B2207" s="35"/>
    </row>
    <row r="2208" spans="2:2" x14ac:dyDescent="0.2">
      <c r="B2208" s="35"/>
    </row>
    <row r="2209" spans="2:2" x14ac:dyDescent="0.2">
      <c r="B2209" s="35"/>
    </row>
    <row r="2210" spans="2:2" x14ac:dyDescent="0.2">
      <c r="B2210" s="35"/>
    </row>
    <row r="2212" spans="2:2" x14ac:dyDescent="0.2">
      <c r="B2212" s="35"/>
    </row>
    <row r="2213" spans="2:2" x14ac:dyDescent="0.2">
      <c r="B2213" s="35"/>
    </row>
    <row r="2214" spans="2:2" x14ac:dyDescent="0.2">
      <c r="B2214" s="35"/>
    </row>
    <row r="2215" spans="2:2" x14ac:dyDescent="0.2">
      <c r="B2215" s="35"/>
    </row>
    <row r="2216" spans="2:2" x14ac:dyDescent="0.2">
      <c r="B2216" s="35"/>
    </row>
    <row r="2218" spans="2:2" x14ac:dyDescent="0.2">
      <c r="B2218" s="35"/>
    </row>
    <row r="2219" spans="2:2" x14ac:dyDescent="0.2">
      <c r="B2219" s="35"/>
    </row>
    <row r="2220" spans="2:2" x14ac:dyDescent="0.2">
      <c r="B2220" s="35"/>
    </row>
    <row r="2221" spans="2:2" x14ac:dyDescent="0.2">
      <c r="B2221" s="35"/>
    </row>
    <row r="2222" spans="2:2" x14ac:dyDescent="0.2">
      <c r="B2222" s="35"/>
    </row>
    <row r="2223" spans="2:2" x14ac:dyDescent="0.2">
      <c r="B2223" s="35"/>
    </row>
    <row r="2224" spans="2:2" x14ac:dyDescent="0.2">
      <c r="B2224" s="35"/>
    </row>
    <row r="2228" spans="2:2" x14ac:dyDescent="0.2">
      <c r="B2228" s="35"/>
    </row>
    <row r="2230" spans="2:2" x14ac:dyDescent="0.2">
      <c r="B2230" s="35"/>
    </row>
    <row r="2231" spans="2:2" x14ac:dyDescent="0.2">
      <c r="B2231" s="35"/>
    </row>
    <row r="2232" spans="2:2" x14ac:dyDescent="0.2">
      <c r="B2232" s="35"/>
    </row>
    <row r="2233" spans="2:2" x14ac:dyDescent="0.2">
      <c r="B2233" s="35"/>
    </row>
    <row r="2245" spans="2:2" x14ac:dyDescent="0.2">
      <c r="B2245" s="34"/>
    </row>
    <row r="2257" spans="2:2" x14ac:dyDescent="0.2">
      <c r="B2257" s="34"/>
    </row>
    <row r="2259" spans="2:2" x14ac:dyDescent="0.2">
      <c r="B2259" s="35"/>
    </row>
    <row r="2261" spans="2:2" x14ac:dyDescent="0.2">
      <c r="B2261" s="34"/>
    </row>
    <row r="2263" spans="2:2" x14ac:dyDescent="0.2">
      <c r="B2263" s="35"/>
    </row>
    <row r="2265" spans="2:2" x14ac:dyDescent="0.2">
      <c r="B2265" s="35"/>
    </row>
    <row r="2270" spans="2:2" x14ac:dyDescent="0.2">
      <c r="B2270" s="35"/>
    </row>
    <row r="2271" spans="2:2" x14ac:dyDescent="0.2">
      <c r="B2271" s="35"/>
    </row>
    <row r="2272" spans="2:2" x14ac:dyDescent="0.2">
      <c r="B2272" s="35"/>
    </row>
    <row r="2274" spans="2:2" x14ac:dyDescent="0.2">
      <c r="B2274" s="35"/>
    </row>
    <row r="2275" spans="2:2" x14ac:dyDescent="0.2">
      <c r="B2275" s="35"/>
    </row>
    <row r="2276" spans="2:2" x14ac:dyDescent="0.2">
      <c r="B2276" s="35"/>
    </row>
    <row r="2277" spans="2:2" x14ac:dyDescent="0.2">
      <c r="B2277" s="35"/>
    </row>
    <row r="2278" spans="2:2" x14ac:dyDescent="0.2">
      <c r="B2278" s="35"/>
    </row>
    <row r="2279" spans="2:2" x14ac:dyDescent="0.2">
      <c r="B2279" s="35"/>
    </row>
    <row r="2280" spans="2:2" x14ac:dyDescent="0.2">
      <c r="B2280" s="35"/>
    </row>
    <row r="2281" spans="2:2" x14ac:dyDescent="0.2">
      <c r="B2281" s="35"/>
    </row>
    <row r="2283" spans="2:2" x14ac:dyDescent="0.2">
      <c r="B2283" s="35"/>
    </row>
    <row r="2284" spans="2:2" x14ac:dyDescent="0.2">
      <c r="B2284" s="35"/>
    </row>
    <row r="2285" spans="2:2" x14ac:dyDescent="0.2">
      <c r="B2285" s="35"/>
    </row>
    <row r="2286" spans="2:2" x14ac:dyDescent="0.2">
      <c r="B2286" s="35"/>
    </row>
    <row r="2287" spans="2:2" x14ac:dyDescent="0.2">
      <c r="B2287" s="35"/>
    </row>
    <row r="2288" spans="2:2" x14ac:dyDescent="0.2">
      <c r="B2288" s="35"/>
    </row>
    <row r="2289" spans="2:2" x14ac:dyDescent="0.2">
      <c r="B2289" s="35"/>
    </row>
    <row r="2290" spans="2:2" x14ac:dyDescent="0.2">
      <c r="B2290" s="34"/>
    </row>
    <row r="2291" spans="2:2" x14ac:dyDescent="0.2">
      <c r="B2291" s="35"/>
    </row>
    <row r="2292" spans="2:2" x14ac:dyDescent="0.2">
      <c r="B2292" s="35"/>
    </row>
    <row r="2293" spans="2:2" x14ac:dyDescent="0.2">
      <c r="B2293" s="35"/>
    </row>
    <row r="2294" spans="2:2" x14ac:dyDescent="0.2">
      <c r="B2294" s="35"/>
    </row>
    <row r="2295" spans="2:2" x14ac:dyDescent="0.2">
      <c r="B2295" s="35"/>
    </row>
    <row r="2296" spans="2:2" x14ac:dyDescent="0.2">
      <c r="B2296" s="35"/>
    </row>
    <row r="2297" spans="2:2" x14ac:dyDescent="0.2">
      <c r="B2297" s="35"/>
    </row>
    <row r="2298" spans="2:2" x14ac:dyDescent="0.2">
      <c r="B2298" s="35"/>
    </row>
    <row r="2299" spans="2:2" x14ac:dyDescent="0.2">
      <c r="B2299" s="34"/>
    </row>
    <row r="2300" spans="2:2" x14ac:dyDescent="0.2">
      <c r="B2300" s="35"/>
    </row>
    <row r="2301" spans="2:2" x14ac:dyDescent="0.2">
      <c r="B2301" s="35"/>
    </row>
    <row r="2302" spans="2:2" x14ac:dyDescent="0.2">
      <c r="B2302" s="35"/>
    </row>
    <row r="2303" spans="2:2" x14ac:dyDescent="0.2">
      <c r="B2303" s="35"/>
    </row>
    <row r="2304" spans="2:2" x14ac:dyDescent="0.2">
      <c r="B2304" s="35"/>
    </row>
    <row r="2305" spans="2:2" x14ac:dyDescent="0.2">
      <c r="B2305" s="35"/>
    </row>
    <row r="2306" spans="2:2" x14ac:dyDescent="0.2">
      <c r="B2306" s="35"/>
    </row>
    <row r="2307" spans="2:2" x14ac:dyDescent="0.2">
      <c r="B2307" s="35"/>
    </row>
    <row r="2308" spans="2:2" x14ac:dyDescent="0.2">
      <c r="B2308" s="35"/>
    </row>
    <row r="2309" spans="2:2" x14ac:dyDescent="0.2">
      <c r="B2309" s="35"/>
    </row>
    <row r="2310" spans="2:2" x14ac:dyDescent="0.2">
      <c r="B2310" s="35"/>
    </row>
    <row r="2311" spans="2:2" x14ac:dyDescent="0.2">
      <c r="B2311" s="35"/>
    </row>
    <row r="2312" spans="2:2" x14ac:dyDescent="0.2">
      <c r="B2312" s="35"/>
    </row>
    <row r="2313" spans="2:2" x14ac:dyDescent="0.2">
      <c r="B2313" s="35"/>
    </row>
    <row r="2314" spans="2:2" x14ac:dyDescent="0.2">
      <c r="B2314" s="35"/>
    </row>
    <row r="2315" spans="2:2" x14ac:dyDescent="0.2">
      <c r="B2315" s="35"/>
    </row>
    <row r="2316" spans="2:2" x14ac:dyDescent="0.2">
      <c r="B2316" s="35"/>
    </row>
    <row r="2317" spans="2:2" x14ac:dyDescent="0.2">
      <c r="B2317" s="35"/>
    </row>
    <row r="2318" spans="2:2" x14ac:dyDescent="0.2">
      <c r="B2318" s="35"/>
    </row>
    <row r="2319" spans="2:2" x14ac:dyDescent="0.2">
      <c r="B2319" s="35"/>
    </row>
    <row r="2321" spans="2:2" x14ac:dyDescent="0.2">
      <c r="B2321" s="35"/>
    </row>
    <row r="2322" spans="2:2" x14ac:dyDescent="0.2">
      <c r="B2322" s="35"/>
    </row>
    <row r="2323" spans="2:2" x14ac:dyDescent="0.2">
      <c r="B2323" s="35"/>
    </row>
    <row r="2324" spans="2:2" x14ac:dyDescent="0.2">
      <c r="B2324" s="35"/>
    </row>
    <row r="2325" spans="2:2" x14ac:dyDescent="0.2">
      <c r="B2325" s="35"/>
    </row>
    <row r="2326" spans="2:2" x14ac:dyDescent="0.2">
      <c r="B2326" s="35"/>
    </row>
    <row r="2327" spans="2:2" x14ac:dyDescent="0.2">
      <c r="B2327" s="35"/>
    </row>
    <row r="2328" spans="2:2" x14ac:dyDescent="0.2">
      <c r="B2328" s="35"/>
    </row>
    <row r="2329" spans="2:2" x14ac:dyDescent="0.2">
      <c r="B2329" s="35"/>
    </row>
    <row r="2330" spans="2:2" x14ac:dyDescent="0.2">
      <c r="B2330" s="35"/>
    </row>
    <row r="2331" spans="2:2" x14ac:dyDescent="0.2">
      <c r="B2331" s="35"/>
    </row>
    <row r="2332" spans="2:2" x14ac:dyDescent="0.2">
      <c r="B2332" s="35"/>
    </row>
    <row r="2333" spans="2:2" x14ac:dyDescent="0.2">
      <c r="B2333" s="35"/>
    </row>
    <row r="2334" spans="2:2" x14ac:dyDescent="0.2">
      <c r="B2334" s="35"/>
    </row>
    <row r="2335" spans="2:2" x14ac:dyDescent="0.2">
      <c r="B2335" s="35"/>
    </row>
    <row r="2336" spans="2:2" x14ac:dyDescent="0.2">
      <c r="B2336" s="35"/>
    </row>
    <row r="2337" spans="2:2" x14ac:dyDescent="0.2">
      <c r="B2337" s="35"/>
    </row>
    <row r="2338" spans="2:2" x14ac:dyDescent="0.2">
      <c r="B2338" s="35"/>
    </row>
    <row r="2339" spans="2:2" x14ac:dyDescent="0.2">
      <c r="B2339" s="35"/>
    </row>
    <row r="2340" spans="2:2" x14ac:dyDescent="0.2">
      <c r="B2340" s="35"/>
    </row>
    <row r="2341" spans="2:2" x14ac:dyDescent="0.2">
      <c r="B2341" s="35"/>
    </row>
    <row r="2342" spans="2:2" x14ac:dyDescent="0.2">
      <c r="B2342" s="35"/>
    </row>
    <row r="2343" spans="2:2" x14ac:dyDescent="0.2">
      <c r="B2343" s="35"/>
    </row>
    <row r="2344" spans="2:2" x14ac:dyDescent="0.2">
      <c r="B2344" s="35"/>
    </row>
    <row r="2345" spans="2:2" x14ac:dyDescent="0.2">
      <c r="B2345" s="35"/>
    </row>
    <row r="2346" spans="2:2" x14ac:dyDescent="0.2">
      <c r="B2346" s="35"/>
    </row>
    <row r="2347" spans="2:2" x14ac:dyDescent="0.2">
      <c r="B2347" s="35"/>
    </row>
    <row r="2348" spans="2:2" x14ac:dyDescent="0.2">
      <c r="B2348" s="35"/>
    </row>
    <row r="2349" spans="2:2" x14ac:dyDescent="0.2">
      <c r="B2349" s="35"/>
    </row>
    <row r="2350" spans="2:2" x14ac:dyDescent="0.2">
      <c r="B2350" s="35"/>
    </row>
    <row r="2351" spans="2:2" x14ac:dyDescent="0.2">
      <c r="B2351" s="35"/>
    </row>
    <row r="2352" spans="2:2" x14ac:dyDescent="0.2">
      <c r="B2352" s="35"/>
    </row>
    <row r="2353" spans="2:2" x14ac:dyDescent="0.2">
      <c r="B2353" s="35"/>
    </row>
    <row r="2354" spans="2:2" x14ac:dyDescent="0.2">
      <c r="B2354" s="35"/>
    </row>
    <row r="2355" spans="2:2" x14ac:dyDescent="0.2">
      <c r="B2355" s="35"/>
    </row>
    <row r="2356" spans="2:2" x14ac:dyDescent="0.2">
      <c r="B2356" s="35"/>
    </row>
    <row r="2357" spans="2:2" x14ac:dyDescent="0.2">
      <c r="B2357" s="35"/>
    </row>
    <row r="2358" spans="2:2" x14ac:dyDescent="0.2">
      <c r="B2358" s="35"/>
    </row>
    <row r="2360" spans="2:2" x14ac:dyDescent="0.2">
      <c r="B2360" s="35"/>
    </row>
    <row r="2378" spans="2:2" x14ac:dyDescent="0.2">
      <c r="B2378" s="34"/>
    </row>
    <row r="2384" spans="2:2" x14ac:dyDescent="0.2">
      <c r="B2384" s="34"/>
    </row>
    <row r="2392" spans="2:2" x14ac:dyDescent="0.2">
      <c r="B2392" s="35"/>
    </row>
    <row r="2394" spans="2:2" x14ac:dyDescent="0.2">
      <c r="B2394" s="35"/>
    </row>
    <row r="2396" spans="2:2" x14ac:dyDescent="0.2">
      <c r="B2396" s="35"/>
    </row>
    <row r="2398" spans="2:2" x14ac:dyDescent="0.2">
      <c r="B2398" s="35"/>
    </row>
    <row r="2401" spans="2:2" x14ac:dyDescent="0.2">
      <c r="B2401" s="35"/>
    </row>
    <row r="2403" spans="2:2" x14ac:dyDescent="0.2">
      <c r="B2403" s="35"/>
    </row>
    <row r="2404" spans="2:2" x14ac:dyDescent="0.2">
      <c r="B2404" s="35"/>
    </row>
    <row r="2407" spans="2:2" x14ac:dyDescent="0.2">
      <c r="B2407" s="35"/>
    </row>
    <row r="2408" spans="2:2" x14ac:dyDescent="0.2">
      <c r="B2408" s="35"/>
    </row>
    <row r="2409" spans="2:2" x14ac:dyDescent="0.2">
      <c r="B2409" s="35"/>
    </row>
    <row r="2411" spans="2:2" x14ac:dyDescent="0.2">
      <c r="B2411" s="35"/>
    </row>
    <row r="2412" spans="2:2" x14ac:dyDescent="0.2">
      <c r="B2412" s="35"/>
    </row>
    <row r="2413" spans="2:2" x14ac:dyDescent="0.2">
      <c r="B2413" s="35"/>
    </row>
    <row r="2414" spans="2:2" x14ac:dyDescent="0.2">
      <c r="B2414" s="35"/>
    </row>
    <row r="2417" spans="2:2" x14ac:dyDescent="0.2">
      <c r="B2417" s="35"/>
    </row>
    <row r="2418" spans="2:2" x14ac:dyDescent="0.2">
      <c r="B2418" s="34"/>
    </row>
    <row r="2419" spans="2:2" x14ac:dyDescent="0.2">
      <c r="B2419" s="35"/>
    </row>
    <row r="2420" spans="2:2" x14ac:dyDescent="0.2">
      <c r="B2420" s="35"/>
    </row>
    <row r="2421" spans="2:2" x14ac:dyDescent="0.2">
      <c r="B2421" s="35"/>
    </row>
    <row r="2422" spans="2:2" x14ac:dyDescent="0.2">
      <c r="B2422" s="35"/>
    </row>
    <row r="2427" spans="2:2" x14ac:dyDescent="0.2">
      <c r="B2427" s="35"/>
    </row>
    <row r="2428" spans="2:2" x14ac:dyDescent="0.2">
      <c r="B2428" s="35"/>
    </row>
    <row r="2429" spans="2:2" x14ac:dyDescent="0.2">
      <c r="B2429" s="35"/>
    </row>
    <row r="2430" spans="2:2" x14ac:dyDescent="0.2">
      <c r="B2430" s="34"/>
    </row>
    <row r="2431" spans="2:2" x14ac:dyDescent="0.2">
      <c r="B2431" s="35"/>
    </row>
    <row r="2432" spans="2:2" x14ac:dyDescent="0.2">
      <c r="B2432" s="35"/>
    </row>
    <row r="2433" spans="2:2" x14ac:dyDescent="0.2">
      <c r="B2433" s="34"/>
    </row>
    <row r="2434" spans="2:2" x14ac:dyDescent="0.2">
      <c r="B2434" s="35"/>
    </row>
    <row r="2436" spans="2:2" x14ac:dyDescent="0.2">
      <c r="B2436" s="35"/>
    </row>
    <row r="2438" spans="2:2" x14ac:dyDescent="0.2">
      <c r="B2438" s="35"/>
    </row>
    <row r="2443" spans="2:2" x14ac:dyDescent="0.2">
      <c r="B2443" s="35"/>
    </row>
    <row r="2444" spans="2:2" x14ac:dyDescent="0.2">
      <c r="B2444" s="35"/>
    </row>
    <row r="2446" spans="2:2" x14ac:dyDescent="0.2">
      <c r="B2446" s="34"/>
    </row>
    <row r="2447" spans="2:2" x14ac:dyDescent="0.2">
      <c r="B2447" s="35"/>
    </row>
    <row r="2448" spans="2:2" x14ac:dyDescent="0.2">
      <c r="B2448" s="35"/>
    </row>
    <row r="2450" spans="2:2" x14ac:dyDescent="0.2">
      <c r="B2450" s="35"/>
    </row>
    <row r="2451" spans="2:2" x14ac:dyDescent="0.2">
      <c r="B2451" s="35"/>
    </row>
    <row r="2452" spans="2:2" x14ac:dyDescent="0.2">
      <c r="B2452" s="35"/>
    </row>
    <row r="2453" spans="2:2" x14ac:dyDescent="0.2">
      <c r="B2453" s="35"/>
    </row>
    <row r="2454" spans="2:2" x14ac:dyDescent="0.2">
      <c r="B2454" s="35"/>
    </row>
    <row r="2457" spans="2:2" x14ac:dyDescent="0.2">
      <c r="B2457" s="35"/>
    </row>
    <row r="2458" spans="2:2" x14ac:dyDescent="0.2">
      <c r="B2458" s="35"/>
    </row>
    <row r="2459" spans="2:2" x14ac:dyDescent="0.2">
      <c r="B2459" s="35"/>
    </row>
    <row r="2460" spans="2:2" x14ac:dyDescent="0.2">
      <c r="B2460" s="35"/>
    </row>
    <row r="2461" spans="2:2" x14ac:dyDescent="0.2">
      <c r="B2461" s="35"/>
    </row>
    <row r="2462" spans="2:2" x14ac:dyDescent="0.2">
      <c r="B2462" s="35"/>
    </row>
    <row r="2464" spans="2:2" x14ac:dyDescent="0.2">
      <c r="B2464" s="35"/>
    </row>
    <row r="2465" spans="2:2" x14ac:dyDescent="0.2">
      <c r="B2465" s="35"/>
    </row>
    <row r="2466" spans="2:2" x14ac:dyDescent="0.2">
      <c r="B2466" s="35"/>
    </row>
    <row r="2467" spans="2:2" x14ac:dyDescent="0.2">
      <c r="B2467" s="35"/>
    </row>
    <row r="2468" spans="2:2" x14ac:dyDescent="0.2">
      <c r="B2468" s="35"/>
    </row>
    <row r="2469" spans="2:2" x14ac:dyDescent="0.2">
      <c r="B2469" s="35"/>
    </row>
    <row r="2470" spans="2:2" x14ac:dyDescent="0.2">
      <c r="B2470" s="35"/>
    </row>
    <row r="2471" spans="2:2" x14ac:dyDescent="0.2">
      <c r="B2471" s="35"/>
    </row>
    <row r="2472" spans="2:2" x14ac:dyDescent="0.2">
      <c r="B2472" s="35"/>
    </row>
    <row r="2473" spans="2:2" x14ac:dyDescent="0.2">
      <c r="B2473" s="35"/>
    </row>
    <row r="2474" spans="2:2" x14ac:dyDescent="0.2">
      <c r="B2474" s="35"/>
    </row>
    <row r="2475" spans="2:2" x14ac:dyDescent="0.2">
      <c r="B2475" s="35"/>
    </row>
    <row r="2476" spans="2:2" x14ac:dyDescent="0.2">
      <c r="B2476" s="35"/>
    </row>
    <row r="2477" spans="2:2" x14ac:dyDescent="0.2">
      <c r="B2477" s="170"/>
    </row>
    <row r="2479" spans="2:2" x14ac:dyDescent="0.2">
      <c r="B2479" s="35"/>
    </row>
    <row r="2480" spans="2:2" x14ac:dyDescent="0.2">
      <c r="B2480" s="35"/>
    </row>
    <row r="2481" spans="2:2" x14ac:dyDescent="0.2">
      <c r="B2481" s="35"/>
    </row>
    <row r="2482" spans="2:2" x14ac:dyDescent="0.2">
      <c r="B2482" s="35"/>
    </row>
    <row r="2483" spans="2:2" x14ac:dyDescent="0.2">
      <c r="B2483" s="35"/>
    </row>
    <row r="2484" spans="2:2" x14ac:dyDescent="0.2">
      <c r="B2484" s="35"/>
    </row>
    <row r="2485" spans="2:2" x14ac:dyDescent="0.2">
      <c r="B2485" s="35"/>
    </row>
    <row r="2486" spans="2:2" x14ac:dyDescent="0.2">
      <c r="B2486" s="35"/>
    </row>
    <row r="2487" spans="2:2" x14ac:dyDescent="0.2">
      <c r="B2487" s="35"/>
    </row>
    <row r="2488" spans="2:2" x14ac:dyDescent="0.2">
      <c r="B2488" s="35"/>
    </row>
    <row r="2489" spans="2:2" x14ac:dyDescent="0.2">
      <c r="B2489" s="35"/>
    </row>
    <row r="2490" spans="2:2" x14ac:dyDescent="0.2">
      <c r="B2490" s="35"/>
    </row>
    <row r="2493" spans="2:2" x14ac:dyDescent="0.2">
      <c r="B2493" s="35"/>
    </row>
    <row r="2494" spans="2:2" x14ac:dyDescent="0.2">
      <c r="B2494" s="35"/>
    </row>
    <row r="2495" spans="2:2" x14ac:dyDescent="0.2">
      <c r="B2495" s="34"/>
    </row>
    <row r="2496" spans="2:2" x14ac:dyDescent="0.2">
      <c r="B2496" s="35"/>
    </row>
    <row r="2497" spans="2:2" x14ac:dyDescent="0.2">
      <c r="B2497" s="35"/>
    </row>
    <row r="2498" spans="2:2" x14ac:dyDescent="0.2">
      <c r="B2498" s="35"/>
    </row>
    <row r="2499" spans="2:2" x14ac:dyDescent="0.2">
      <c r="B2499" s="35"/>
    </row>
    <row r="2501" spans="2:2" x14ac:dyDescent="0.2">
      <c r="B2501" s="35"/>
    </row>
    <row r="2506" spans="2:2" x14ac:dyDescent="0.2">
      <c r="B2506" s="35"/>
    </row>
    <row r="2507" spans="2:2" x14ac:dyDescent="0.2">
      <c r="B2507" s="35"/>
    </row>
    <row r="2508" spans="2:2" x14ac:dyDescent="0.2">
      <c r="B2508" s="35"/>
    </row>
    <row r="2509" spans="2:2" x14ac:dyDescent="0.2">
      <c r="B2509" s="35"/>
    </row>
    <row r="2510" spans="2:2" x14ac:dyDescent="0.2">
      <c r="B2510" s="35"/>
    </row>
    <row r="2511" spans="2:2" x14ac:dyDescent="0.2">
      <c r="B2511" s="35"/>
    </row>
    <row r="2512" spans="2:2" x14ac:dyDescent="0.2">
      <c r="B2512" s="35"/>
    </row>
    <row r="2513" spans="2:2" x14ac:dyDescent="0.2">
      <c r="B2513" s="35"/>
    </row>
    <row r="2514" spans="2:2" x14ac:dyDescent="0.2">
      <c r="B2514" s="35"/>
    </row>
    <row r="2515" spans="2:2" x14ac:dyDescent="0.2">
      <c r="B2515" s="35"/>
    </row>
    <row r="2516" spans="2:2" x14ac:dyDescent="0.2">
      <c r="B2516" s="35"/>
    </row>
    <row r="2517" spans="2:2" x14ac:dyDescent="0.2">
      <c r="B2517" s="35"/>
    </row>
    <row r="2519" spans="2:2" x14ac:dyDescent="0.2">
      <c r="B2519" s="35"/>
    </row>
    <row r="2520" spans="2:2" x14ac:dyDescent="0.2">
      <c r="B2520" s="35"/>
    </row>
    <row r="2521" spans="2:2" x14ac:dyDescent="0.2">
      <c r="B2521" s="35"/>
    </row>
    <row r="2522" spans="2:2" x14ac:dyDescent="0.2">
      <c r="B2522" s="35"/>
    </row>
    <row r="2523" spans="2:2" x14ac:dyDescent="0.2">
      <c r="B2523" s="35"/>
    </row>
    <row r="2524" spans="2:2" x14ac:dyDescent="0.2">
      <c r="B2524" s="35"/>
    </row>
    <row r="2525" spans="2:2" x14ac:dyDescent="0.2">
      <c r="B2525" s="35"/>
    </row>
    <row r="2527" spans="2:2" x14ac:dyDescent="0.2">
      <c r="B2527" s="35"/>
    </row>
    <row r="2528" spans="2:2" x14ac:dyDescent="0.2">
      <c r="B2528" s="35"/>
    </row>
    <row r="2529" spans="2:2" x14ac:dyDescent="0.2">
      <c r="B2529" s="35"/>
    </row>
    <row r="2530" spans="2:2" x14ac:dyDescent="0.2">
      <c r="B2530" s="35"/>
    </row>
    <row r="2531" spans="2:2" x14ac:dyDescent="0.2">
      <c r="B2531" s="35"/>
    </row>
    <row r="2532" spans="2:2" x14ac:dyDescent="0.2">
      <c r="B2532" s="35"/>
    </row>
    <row r="2533" spans="2:2" x14ac:dyDescent="0.2">
      <c r="B2533" s="35"/>
    </row>
    <row r="2534" spans="2:2" x14ac:dyDescent="0.2">
      <c r="B2534" s="35"/>
    </row>
    <row r="2535" spans="2:2" x14ac:dyDescent="0.2">
      <c r="B2535" s="35"/>
    </row>
    <row r="2536" spans="2:2" x14ac:dyDescent="0.2">
      <c r="B2536" s="35"/>
    </row>
    <row r="2537" spans="2:2" x14ac:dyDescent="0.2">
      <c r="B2537" s="34"/>
    </row>
    <row r="2538" spans="2:2" x14ac:dyDescent="0.2">
      <c r="B2538" s="35"/>
    </row>
    <row r="2539" spans="2:2" x14ac:dyDescent="0.2">
      <c r="B2539" s="35"/>
    </row>
    <row r="2544" spans="2:2" x14ac:dyDescent="0.2">
      <c r="B2544" s="35"/>
    </row>
    <row r="2545" spans="2:2" x14ac:dyDescent="0.2">
      <c r="B2545" s="35"/>
    </row>
    <row r="2546" spans="2:2" x14ac:dyDescent="0.2">
      <c r="B2546" s="35"/>
    </row>
    <row r="2547" spans="2:2" x14ac:dyDescent="0.2">
      <c r="B2547" s="35"/>
    </row>
    <row r="2548" spans="2:2" x14ac:dyDescent="0.2">
      <c r="B2548" s="35"/>
    </row>
    <row r="2551" spans="2:2" x14ac:dyDescent="0.2">
      <c r="B2551" s="35"/>
    </row>
    <row r="2553" spans="2:2" x14ac:dyDescent="0.2">
      <c r="B2553" s="35"/>
    </row>
    <row r="2555" spans="2:2" x14ac:dyDescent="0.2">
      <c r="B2555" s="35"/>
    </row>
    <row r="2557" spans="2:2" x14ac:dyDescent="0.2">
      <c r="B2557" s="35"/>
    </row>
    <row r="2562" spans="2:2" x14ac:dyDescent="0.2">
      <c r="B2562" s="35"/>
    </row>
    <row r="2563" spans="2:2" x14ac:dyDescent="0.2">
      <c r="B2563" s="35"/>
    </row>
    <row r="2566" spans="2:2" x14ac:dyDescent="0.2">
      <c r="B2566" s="35"/>
    </row>
    <row r="2567" spans="2:2" x14ac:dyDescent="0.2">
      <c r="B2567" s="35"/>
    </row>
    <row r="2569" spans="2:2" x14ac:dyDescent="0.2">
      <c r="B2569" s="35"/>
    </row>
    <row r="2570" spans="2:2" x14ac:dyDescent="0.2">
      <c r="B2570" s="34"/>
    </row>
    <row r="2571" spans="2:2" x14ac:dyDescent="0.2">
      <c r="B2571" s="35"/>
    </row>
    <row r="2572" spans="2:2" x14ac:dyDescent="0.2">
      <c r="B2572" s="35"/>
    </row>
    <row r="2573" spans="2:2" x14ac:dyDescent="0.2">
      <c r="B2573" s="35"/>
    </row>
    <row r="2576" spans="2:2" x14ac:dyDescent="0.2">
      <c r="B2576" s="35"/>
    </row>
    <row r="2577" spans="2:2" x14ac:dyDescent="0.2">
      <c r="B2577" s="35"/>
    </row>
    <row r="2578" spans="2:2" x14ac:dyDescent="0.2">
      <c r="B2578" s="35"/>
    </row>
    <row r="2579" spans="2:2" x14ac:dyDescent="0.2">
      <c r="B2579" s="35"/>
    </row>
    <row r="2580" spans="2:2" x14ac:dyDescent="0.2">
      <c r="B2580" s="35"/>
    </row>
    <row r="2581" spans="2:2" x14ac:dyDescent="0.2">
      <c r="B2581" s="35"/>
    </row>
    <row r="2586" spans="2:2" x14ac:dyDescent="0.2">
      <c r="B2586" s="34"/>
    </row>
    <row r="2587" spans="2:2" x14ac:dyDescent="0.2">
      <c r="B2587" s="35"/>
    </row>
    <row r="2588" spans="2:2" x14ac:dyDescent="0.2">
      <c r="B2588" s="35"/>
    </row>
    <row r="2589" spans="2:2" x14ac:dyDescent="0.2">
      <c r="B2589" s="35"/>
    </row>
    <row r="2590" spans="2:2" x14ac:dyDescent="0.2">
      <c r="B2590" s="35"/>
    </row>
    <row r="2608" spans="2:2" x14ac:dyDescent="0.2">
      <c r="B2608" s="35"/>
    </row>
    <row r="2610" spans="2:2" x14ac:dyDescent="0.2">
      <c r="B2610" s="35"/>
    </row>
    <row r="2612" spans="2:2" x14ac:dyDescent="0.2">
      <c r="B2612" s="35"/>
    </row>
    <row r="2614" spans="2:2" x14ac:dyDescent="0.2">
      <c r="B2614" s="35"/>
    </row>
    <row r="2619" spans="2:2" x14ac:dyDescent="0.2">
      <c r="B2619" s="35"/>
    </row>
    <row r="2620" spans="2:2" x14ac:dyDescent="0.2">
      <c r="B2620" s="35"/>
    </row>
    <row r="2621" spans="2:2" x14ac:dyDescent="0.2">
      <c r="B2621" s="34"/>
    </row>
    <row r="2623" spans="2:2" x14ac:dyDescent="0.2">
      <c r="B2623" s="35"/>
    </row>
    <row r="2624" spans="2:2" x14ac:dyDescent="0.2">
      <c r="B2624" s="35"/>
    </row>
    <row r="2626" spans="2:2" x14ac:dyDescent="0.2">
      <c r="B2626" s="35"/>
    </row>
    <row r="2627" spans="2:2" x14ac:dyDescent="0.2">
      <c r="B2627" s="35"/>
    </row>
    <row r="2628" spans="2:2" x14ac:dyDescent="0.2">
      <c r="B2628" s="35"/>
    </row>
    <row r="2629" spans="2:2" x14ac:dyDescent="0.2">
      <c r="B2629" s="35"/>
    </row>
    <row r="2630" spans="2:2" x14ac:dyDescent="0.2">
      <c r="B2630" s="35"/>
    </row>
    <row r="2632" spans="2:2" x14ac:dyDescent="0.2">
      <c r="B2632" s="35"/>
    </row>
    <row r="2633" spans="2:2" x14ac:dyDescent="0.2">
      <c r="B2633" s="35"/>
    </row>
    <row r="2634" spans="2:2" x14ac:dyDescent="0.2">
      <c r="B2634" s="35"/>
    </row>
    <row r="2635" spans="2:2" x14ac:dyDescent="0.2">
      <c r="B2635" s="35"/>
    </row>
    <row r="2636" spans="2:2" x14ac:dyDescent="0.2">
      <c r="B2636" s="35"/>
    </row>
    <row r="2637" spans="2:2" x14ac:dyDescent="0.2">
      <c r="B2637" s="35"/>
    </row>
    <row r="2638" spans="2:2" x14ac:dyDescent="0.2">
      <c r="B2638" s="35"/>
    </row>
    <row r="2639" spans="2:2" x14ac:dyDescent="0.2">
      <c r="B2639" s="35"/>
    </row>
    <row r="2641" spans="2:2" x14ac:dyDescent="0.2">
      <c r="B2641" s="35"/>
    </row>
    <row r="2642" spans="2:2" x14ac:dyDescent="0.2">
      <c r="B2642" s="35"/>
    </row>
    <row r="2644" spans="2:2" x14ac:dyDescent="0.2">
      <c r="B2644" s="35"/>
    </row>
    <row r="2645" spans="2:2" x14ac:dyDescent="0.2">
      <c r="B2645" s="35"/>
    </row>
    <row r="2646" spans="2:2" x14ac:dyDescent="0.2">
      <c r="B2646" s="35"/>
    </row>
    <row r="2647" spans="2:2" x14ac:dyDescent="0.2">
      <c r="B2647" s="35"/>
    </row>
    <row r="2648" spans="2:2" x14ac:dyDescent="0.2">
      <c r="B2648" s="35"/>
    </row>
    <row r="2649" spans="2:2" x14ac:dyDescent="0.2">
      <c r="B2649" s="35"/>
    </row>
    <row r="2650" spans="2:2" x14ac:dyDescent="0.2">
      <c r="B2650" s="35"/>
    </row>
    <row r="2651" spans="2:2" x14ac:dyDescent="0.2">
      <c r="B2651" s="35"/>
    </row>
    <row r="2652" spans="2:2" x14ac:dyDescent="0.2">
      <c r="B2652" s="35"/>
    </row>
    <row r="2653" spans="2:2" x14ac:dyDescent="0.2">
      <c r="B2653" s="35"/>
    </row>
    <row r="2654" spans="2:2" x14ac:dyDescent="0.2">
      <c r="B2654" s="35"/>
    </row>
    <row r="2655" spans="2:2" x14ac:dyDescent="0.2">
      <c r="B2655" s="35"/>
    </row>
    <row r="2656" spans="2:2" x14ac:dyDescent="0.2">
      <c r="B2656" s="34"/>
    </row>
    <row r="2658" spans="2:2" x14ac:dyDescent="0.2">
      <c r="B2658" s="35"/>
    </row>
    <row r="2659" spans="2:2" x14ac:dyDescent="0.2">
      <c r="B2659" s="35"/>
    </row>
    <row r="2660" spans="2:2" x14ac:dyDescent="0.2">
      <c r="B2660" s="35"/>
    </row>
    <row r="2662" spans="2:2" x14ac:dyDescent="0.2">
      <c r="B2662" s="35"/>
    </row>
    <row r="2663" spans="2:2" x14ac:dyDescent="0.2">
      <c r="B2663" s="35"/>
    </row>
    <row r="2664" spans="2:2" x14ac:dyDescent="0.2">
      <c r="B2664" s="35"/>
    </row>
    <row r="2665" spans="2:2" x14ac:dyDescent="0.2">
      <c r="B2665" s="35"/>
    </row>
    <row r="2667" spans="2:2" x14ac:dyDescent="0.2">
      <c r="B2667" s="35"/>
    </row>
    <row r="2668" spans="2:2" x14ac:dyDescent="0.2">
      <c r="B2668" s="35"/>
    </row>
    <row r="2669" spans="2:2" x14ac:dyDescent="0.2">
      <c r="B2669" s="35"/>
    </row>
    <row r="2670" spans="2:2" x14ac:dyDescent="0.2">
      <c r="B2670" s="35"/>
    </row>
    <row r="2671" spans="2:2" x14ac:dyDescent="0.2">
      <c r="B2671" s="35"/>
    </row>
    <row r="2672" spans="2:2" x14ac:dyDescent="0.2">
      <c r="B2672" s="35"/>
    </row>
    <row r="2673" spans="2:2" x14ac:dyDescent="0.2">
      <c r="B2673" s="35"/>
    </row>
    <row r="2674" spans="2:2" x14ac:dyDescent="0.2">
      <c r="B2674" s="35"/>
    </row>
    <row r="2676" spans="2:2" x14ac:dyDescent="0.2">
      <c r="B2676" s="35"/>
    </row>
    <row r="2681" spans="2:2" x14ac:dyDescent="0.2">
      <c r="B2681" s="35"/>
    </row>
    <row r="2682" spans="2:2" x14ac:dyDescent="0.2">
      <c r="B2682" s="35"/>
    </row>
    <row r="2683" spans="2:2" x14ac:dyDescent="0.2">
      <c r="B2683" s="35"/>
    </row>
    <row r="2685" spans="2:2" x14ac:dyDescent="0.2">
      <c r="B2685" s="35"/>
    </row>
    <row r="2686" spans="2:2" x14ac:dyDescent="0.2">
      <c r="B2686" s="35"/>
    </row>
    <row r="2687" spans="2:2" x14ac:dyDescent="0.2">
      <c r="B2687" s="35"/>
    </row>
    <row r="2689" spans="2:2" x14ac:dyDescent="0.2">
      <c r="B2689" s="35"/>
    </row>
    <row r="2690" spans="2:2" x14ac:dyDescent="0.2">
      <c r="B2690" s="35"/>
    </row>
    <row r="2691" spans="2:2" x14ac:dyDescent="0.2">
      <c r="B2691" s="35"/>
    </row>
    <row r="2692" spans="2:2" x14ac:dyDescent="0.2">
      <c r="B2692" s="35"/>
    </row>
    <row r="2694" spans="2:2" x14ac:dyDescent="0.2">
      <c r="B2694" s="35"/>
    </row>
    <row r="2695" spans="2:2" x14ac:dyDescent="0.2">
      <c r="B2695" s="35"/>
    </row>
    <row r="2696" spans="2:2" x14ac:dyDescent="0.2">
      <c r="B2696" s="35"/>
    </row>
    <row r="2697" spans="2:2" x14ac:dyDescent="0.2">
      <c r="B2697" s="35"/>
    </row>
    <row r="2698" spans="2:2" x14ac:dyDescent="0.2">
      <c r="B2698" s="35"/>
    </row>
    <row r="2699" spans="2:2" x14ac:dyDescent="0.2">
      <c r="B2699" s="35"/>
    </row>
    <row r="2700" spans="2:2" x14ac:dyDescent="0.2">
      <c r="B2700" s="35"/>
    </row>
    <row r="2701" spans="2:2" x14ac:dyDescent="0.2">
      <c r="B2701" s="35"/>
    </row>
    <row r="2702" spans="2:2" x14ac:dyDescent="0.2">
      <c r="B2702" s="35"/>
    </row>
    <row r="2703" spans="2:2" x14ac:dyDescent="0.2">
      <c r="B2703" s="35"/>
    </row>
    <row r="2704" spans="2:2" x14ac:dyDescent="0.2">
      <c r="B2704" s="35"/>
    </row>
    <row r="2705" spans="2:2" x14ac:dyDescent="0.2">
      <c r="B2705" s="35"/>
    </row>
    <row r="2706" spans="2:2" x14ac:dyDescent="0.2">
      <c r="B2706" s="35"/>
    </row>
    <row r="2707" spans="2:2" x14ac:dyDescent="0.2">
      <c r="B2707" s="35"/>
    </row>
    <row r="2708" spans="2:2" x14ac:dyDescent="0.2">
      <c r="B2708" s="35"/>
    </row>
    <row r="2709" spans="2:2" x14ac:dyDescent="0.2">
      <c r="B2709" s="35"/>
    </row>
    <row r="2710" spans="2:2" x14ac:dyDescent="0.2">
      <c r="B2710" s="35"/>
    </row>
    <row r="2711" spans="2:2" x14ac:dyDescent="0.2">
      <c r="B2711" s="35"/>
    </row>
    <row r="2712" spans="2:2" x14ac:dyDescent="0.2">
      <c r="B2712" s="35"/>
    </row>
    <row r="2713" spans="2:2" x14ac:dyDescent="0.2">
      <c r="B2713" s="35"/>
    </row>
    <row r="2716" spans="2:2" x14ac:dyDescent="0.2">
      <c r="B2716" s="35"/>
    </row>
    <row r="2717" spans="2:2" x14ac:dyDescent="0.2">
      <c r="B2717" s="35"/>
    </row>
    <row r="2718" spans="2:2" x14ac:dyDescent="0.2">
      <c r="B2718" s="35"/>
    </row>
    <row r="2719" spans="2:2" x14ac:dyDescent="0.2">
      <c r="B2719" s="35"/>
    </row>
    <row r="2720" spans="2:2" x14ac:dyDescent="0.2">
      <c r="B2720" s="35"/>
    </row>
    <row r="2721" spans="2:2" x14ac:dyDescent="0.2">
      <c r="B2721" s="35"/>
    </row>
    <row r="2722" spans="2:2" x14ac:dyDescent="0.2">
      <c r="B2722" s="35"/>
    </row>
    <row r="2723" spans="2:2" x14ac:dyDescent="0.2">
      <c r="B2723" s="35"/>
    </row>
    <row r="2724" spans="2:2" x14ac:dyDescent="0.2">
      <c r="B2724" s="35"/>
    </row>
    <row r="2725" spans="2:2" x14ac:dyDescent="0.2">
      <c r="B2725" s="35"/>
    </row>
    <row r="2726" spans="2:2" x14ac:dyDescent="0.2">
      <c r="B2726" s="35"/>
    </row>
    <row r="2727" spans="2:2" x14ac:dyDescent="0.2">
      <c r="B2727" s="35"/>
    </row>
    <row r="2728" spans="2:2" x14ac:dyDescent="0.2">
      <c r="B2728" s="34"/>
    </row>
    <row r="2729" spans="2:2" x14ac:dyDescent="0.2">
      <c r="B2729" s="34"/>
    </row>
    <row r="2733" spans="2:2" x14ac:dyDescent="0.2">
      <c r="B2733" s="35"/>
    </row>
    <row r="2734" spans="2:2" x14ac:dyDescent="0.2">
      <c r="B2734" s="35"/>
    </row>
    <row r="2735" spans="2:2" x14ac:dyDescent="0.2">
      <c r="B2735" s="35"/>
    </row>
    <row r="2736" spans="2:2" x14ac:dyDescent="0.2">
      <c r="B2736" s="35"/>
    </row>
    <row r="2740" spans="2:2" x14ac:dyDescent="0.2">
      <c r="B2740" s="34"/>
    </row>
    <row r="2743" spans="2:2" x14ac:dyDescent="0.2">
      <c r="B2743" s="35"/>
    </row>
    <row r="2745" spans="2:2" x14ac:dyDescent="0.2">
      <c r="B2745" s="35"/>
    </row>
    <row r="2747" spans="2:2" x14ac:dyDescent="0.2">
      <c r="B2747" s="35"/>
    </row>
    <row r="2749" spans="2:2" x14ac:dyDescent="0.2">
      <c r="B2749" s="35"/>
    </row>
    <row r="2754" spans="2:2" x14ac:dyDescent="0.2">
      <c r="B2754" s="35"/>
    </row>
    <row r="2755" spans="2:2" x14ac:dyDescent="0.2">
      <c r="B2755" s="35"/>
    </row>
    <row r="2756" spans="2:2" x14ac:dyDescent="0.2">
      <c r="B2756" s="34"/>
    </row>
    <row r="2758" spans="2:2" x14ac:dyDescent="0.2">
      <c r="B2758" s="35"/>
    </row>
    <row r="2759" spans="2:2" x14ac:dyDescent="0.2">
      <c r="B2759" s="35"/>
    </row>
    <row r="2762" spans="2:2" x14ac:dyDescent="0.2">
      <c r="B2762" s="35"/>
    </row>
    <row r="2763" spans="2:2" x14ac:dyDescent="0.2">
      <c r="B2763" s="35"/>
    </row>
    <row r="2764" spans="2:2" x14ac:dyDescent="0.2">
      <c r="B2764" s="35"/>
    </row>
    <row r="2765" spans="2:2" x14ac:dyDescent="0.2">
      <c r="B2765" s="35"/>
    </row>
    <row r="2766" spans="2:2" x14ac:dyDescent="0.2">
      <c r="B2766" s="35"/>
    </row>
    <row r="2768" spans="2:2" x14ac:dyDescent="0.2">
      <c r="B2768" s="35"/>
    </row>
    <row r="2769" spans="2:2" x14ac:dyDescent="0.2">
      <c r="B2769" s="35"/>
    </row>
    <row r="2770" spans="2:2" x14ac:dyDescent="0.2">
      <c r="B2770" s="35"/>
    </row>
    <row r="2771" spans="2:2" x14ac:dyDescent="0.2">
      <c r="B2771" s="35"/>
    </row>
    <row r="2772" spans="2:2" x14ac:dyDescent="0.2">
      <c r="B2772" s="35"/>
    </row>
    <row r="2773" spans="2:2" x14ac:dyDescent="0.2">
      <c r="B2773" s="35"/>
    </row>
    <row r="2775" spans="2:2" x14ac:dyDescent="0.2">
      <c r="B2775" s="34"/>
    </row>
    <row r="2777" spans="2:2" x14ac:dyDescent="0.2">
      <c r="B2777" s="35"/>
    </row>
    <row r="2778" spans="2:2" x14ac:dyDescent="0.2">
      <c r="B2778" s="35"/>
    </row>
    <row r="2779" spans="2:2" x14ac:dyDescent="0.2">
      <c r="B2779" s="35"/>
    </row>
    <row r="2780" spans="2:2" x14ac:dyDescent="0.2">
      <c r="B2780" s="35"/>
    </row>
    <row r="2781" spans="2:2" x14ac:dyDescent="0.2">
      <c r="B2781" s="35"/>
    </row>
    <row r="2782" spans="2:2" x14ac:dyDescent="0.2">
      <c r="B2782" s="35"/>
    </row>
    <row r="2785" spans="2:2" x14ac:dyDescent="0.2">
      <c r="B2785" s="35"/>
    </row>
    <row r="2786" spans="2:2" x14ac:dyDescent="0.2">
      <c r="B2786" s="35"/>
    </row>
    <row r="2787" spans="2:2" x14ac:dyDescent="0.2">
      <c r="B2787" s="35"/>
    </row>
    <row r="2788" spans="2:2" x14ac:dyDescent="0.2">
      <c r="B2788" s="35"/>
    </row>
    <row r="2789" spans="2:2" x14ac:dyDescent="0.2">
      <c r="B2789" s="35"/>
    </row>
    <row r="2791" spans="2:2" x14ac:dyDescent="0.2">
      <c r="B2791" s="35"/>
    </row>
    <row r="2792" spans="2:2" x14ac:dyDescent="0.2">
      <c r="B2792" s="35"/>
    </row>
    <row r="2793" spans="2:2" x14ac:dyDescent="0.2">
      <c r="B2793" s="35"/>
    </row>
    <row r="2794" spans="2:2" x14ac:dyDescent="0.2">
      <c r="B2794" s="35"/>
    </row>
    <row r="2795" spans="2:2" x14ac:dyDescent="0.2">
      <c r="B2795" s="35"/>
    </row>
    <row r="2796" spans="2:2" x14ac:dyDescent="0.2">
      <c r="B2796" s="35"/>
    </row>
    <row r="2800" spans="2:2" x14ac:dyDescent="0.2">
      <c r="B2800" s="35"/>
    </row>
    <row r="2801" spans="2:2" x14ac:dyDescent="0.2">
      <c r="B2801" s="35"/>
    </row>
    <row r="2802" spans="2:2" x14ac:dyDescent="0.2">
      <c r="B2802" s="35"/>
    </row>
    <row r="2803" spans="2:2" x14ac:dyDescent="0.2">
      <c r="B2803" s="35"/>
    </row>
    <row r="2804" spans="2:2" x14ac:dyDescent="0.2">
      <c r="B2804" s="35"/>
    </row>
    <row r="2805" spans="2:2" x14ac:dyDescent="0.2">
      <c r="B2805" s="35"/>
    </row>
    <row r="2806" spans="2:2" x14ac:dyDescent="0.2">
      <c r="B2806" s="35"/>
    </row>
    <row r="2808" spans="2:2" x14ac:dyDescent="0.2">
      <c r="B2808" s="35"/>
    </row>
    <row r="2809" spans="2:2" x14ac:dyDescent="0.2">
      <c r="B2809" s="35"/>
    </row>
    <row r="2810" spans="2:2" x14ac:dyDescent="0.2">
      <c r="B2810" s="35"/>
    </row>
    <row r="2811" spans="2:2" x14ac:dyDescent="0.2">
      <c r="B2811" s="35"/>
    </row>
    <row r="2813" spans="2:2" x14ac:dyDescent="0.2">
      <c r="B2813" s="35"/>
    </row>
    <row r="2814" spans="2:2" x14ac:dyDescent="0.2">
      <c r="B2814" s="35"/>
    </row>
    <row r="2815" spans="2:2" x14ac:dyDescent="0.2">
      <c r="B2815" s="35"/>
    </row>
    <row r="2816" spans="2:2" x14ac:dyDescent="0.2">
      <c r="B2816" s="35"/>
    </row>
    <row r="2817" spans="2:2" x14ac:dyDescent="0.2">
      <c r="B2817" s="35"/>
    </row>
    <row r="2818" spans="2:2" x14ac:dyDescent="0.2">
      <c r="B2818" s="35"/>
    </row>
    <row r="2819" spans="2:2" x14ac:dyDescent="0.2">
      <c r="B2819" s="35"/>
    </row>
    <row r="2820" spans="2:2" x14ac:dyDescent="0.2">
      <c r="B2820" s="35"/>
    </row>
    <row r="2821" spans="2:2" x14ac:dyDescent="0.2">
      <c r="B2821" s="35"/>
    </row>
    <row r="2822" spans="2:2" x14ac:dyDescent="0.2">
      <c r="B2822" s="35"/>
    </row>
    <row r="2823" spans="2:2" x14ac:dyDescent="0.2">
      <c r="B2823" s="35"/>
    </row>
    <row r="2824" spans="2:2" x14ac:dyDescent="0.2">
      <c r="B2824" s="35"/>
    </row>
    <row r="2825" spans="2:2" x14ac:dyDescent="0.2">
      <c r="B2825" s="35"/>
    </row>
    <row r="2826" spans="2:2" x14ac:dyDescent="0.2">
      <c r="B2826" s="35"/>
    </row>
    <row r="2827" spans="2:2" x14ac:dyDescent="0.2">
      <c r="B2827" s="35"/>
    </row>
    <row r="2828" spans="2:2" x14ac:dyDescent="0.2">
      <c r="B2828" s="35"/>
    </row>
    <row r="2829" spans="2:2" x14ac:dyDescent="0.2">
      <c r="B2829" s="35"/>
    </row>
    <row r="2830" spans="2:2" x14ac:dyDescent="0.2">
      <c r="B2830" s="35"/>
    </row>
    <row r="2833" spans="2:2" x14ac:dyDescent="0.2">
      <c r="B2833" s="35"/>
    </row>
    <row r="2834" spans="2:2" x14ac:dyDescent="0.2">
      <c r="B2834" s="35"/>
    </row>
    <row r="2837" spans="2:2" x14ac:dyDescent="0.2">
      <c r="B2837" s="35"/>
    </row>
    <row r="2838" spans="2:2" x14ac:dyDescent="0.2">
      <c r="B2838" s="35"/>
    </row>
    <row r="2839" spans="2:2" x14ac:dyDescent="0.2">
      <c r="B2839" s="35"/>
    </row>
    <row r="2840" spans="2:2" x14ac:dyDescent="0.2">
      <c r="B2840" s="35"/>
    </row>
    <row r="2843" spans="2:2" x14ac:dyDescent="0.2">
      <c r="B2843" s="35"/>
    </row>
    <row r="2844" spans="2:2" x14ac:dyDescent="0.2">
      <c r="B2844" s="35"/>
    </row>
    <row r="2846" spans="2:2" x14ac:dyDescent="0.2">
      <c r="B2846" s="34"/>
    </row>
    <row r="2847" spans="2:2" x14ac:dyDescent="0.2">
      <c r="B2847" s="35"/>
    </row>
    <row r="2851" spans="2:2" x14ac:dyDescent="0.2">
      <c r="B2851" s="35"/>
    </row>
    <row r="2856" spans="2:2" x14ac:dyDescent="0.2">
      <c r="B2856" s="35"/>
    </row>
    <row r="2860" spans="2:2" x14ac:dyDescent="0.2">
      <c r="B2860" s="35"/>
    </row>
    <row r="2862" spans="2:2" x14ac:dyDescent="0.2">
      <c r="B2862" s="35"/>
    </row>
    <row r="2864" spans="2:2" x14ac:dyDescent="0.2">
      <c r="B2864" s="35"/>
    </row>
    <row r="2866" spans="2:2" x14ac:dyDescent="0.2">
      <c r="B2866" s="35"/>
    </row>
    <row r="2869" spans="2:2" x14ac:dyDescent="0.2">
      <c r="B2869" s="35"/>
    </row>
    <row r="2871" spans="2:2" x14ac:dyDescent="0.2">
      <c r="B2871" s="35"/>
    </row>
    <row r="2872" spans="2:2" x14ac:dyDescent="0.2">
      <c r="B2872" s="35"/>
    </row>
    <row r="2873" spans="2:2" x14ac:dyDescent="0.2">
      <c r="B2873" s="35"/>
    </row>
    <row r="2875" spans="2:2" x14ac:dyDescent="0.2">
      <c r="B2875" s="35"/>
    </row>
    <row r="2876" spans="2:2" x14ac:dyDescent="0.2">
      <c r="B2876" s="35"/>
    </row>
    <row r="2877" spans="2:2" x14ac:dyDescent="0.2">
      <c r="B2877" s="35"/>
    </row>
    <row r="2879" spans="2:2" x14ac:dyDescent="0.2">
      <c r="B2879" s="35"/>
    </row>
    <row r="2880" spans="2:2" x14ac:dyDescent="0.2">
      <c r="B2880" s="35"/>
    </row>
    <row r="2881" spans="2:2" x14ac:dyDescent="0.2">
      <c r="B2881" s="35"/>
    </row>
    <row r="2882" spans="2:2" x14ac:dyDescent="0.2">
      <c r="B2882" s="35"/>
    </row>
    <row r="2883" spans="2:2" x14ac:dyDescent="0.2">
      <c r="B2883" s="35"/>
    </row>
    <row r="2885" spans="2:2" x14ac:dyDescent="0.2">
      <c r="B2885" s="35"/>
    </row>
    <row r="2886" spans="2:2" x14ac:dyDescent="0.2">
      <c r="B2886" s="34"/>
    </row>
    <row r="2887" spans="2:2" x14ac:dyDescent="0.2">
      <c r="B2887" s="35"/>
    </row>
    <row r="2888" spans="2:2" x14ac:dyDescent="0.2">
      <c r="B2888" s="35"/>
    </row>
    <row r="2889" spans="2:2" x14ac:dyDescent="0.2">
      <c r="B2889" s="35"/>
    </row>
    <row r="2890" spans="2:2" x14ac:dyDescent="0.2">
      <c r="B2890" s="35"/>
    </row>
    <row r="2891" spans="2:2" x14ac:dyDescent="0.2">
      <c r="B2891" s="35"/>
    </row>
    <row r="2892" spans="2:2" x14ac:dyDescent="0.2">
      <c r="B2892" s="35"/>
    </row>
    <row r="2893" spans="2:2" x14ac:dyDescent="0.2">
      <c r="B2893" s="35"/>
    </row>
    <row r="2894" spans="2:2" x14ac:dyDescent="0.2">
      <c r="B2894" s="34"/>
    </row>
    <row r="2896" spans="2:2" x14ac:dyDescent="0.2">
      <c r="B2896" s="35"/>
    </row>
    <row r="2897" spans="2:2" x14ac:dyDescent="0.2">
      <c r="B2897" s="35"/>
    </row>
    <row r="2898" spans="2:2" x14ac:dyDescent="0.2">
      <c r="B2898" s="35"/>
    </row>
    <row r="2899" spans="2:2" x14ac:dyDescent="0.2">
      <c r="B2899" s="35"/>
    </row>
    <row r="2900" spans="2:2" x14ac:dyDescent="0.2">
      <c r="B2900" s="35"/>
    </row>
    <row r="2901" spans="2:2" x14ac:dyDescent="0.2">
      <c r="B2901" s="35"/>
    </row>
    <row r="2902" spans="2:2" x14ac:dyDescent="0.2">
      <c r="B2902" s="35"/>
    </row>
    <row r="2905" spans="2:2" x14ac:dyDescent="0.2">
      <c r="B2905" s="35"/>
    </row>
    <row r="2906" spans="2:2" x14ac:dyDescent="0.2">
      <c r="B2906" s="35"/>
    </row>
    <row r="2907" spans="2:2" x14ac:dyDescent="0.2">
      <c r="B2907" s="35"/>
    </row>
    <row r="2908" spans="2:2" x14ac:dyDescent="0.2">
      <c r="B2908" s="35"/>
    </row>
    <row r="2909" spans="2:2" x14ac:dyDescent="0.2">
      <c r="B2909" s="35"/>
    </row>
    <row r="2910" spans="2:2" x14ac:dyDescent="0.2">
      <c r="B2910" s="35"/>
    </row>
    <row r="2911" spans="2:2" x14ac:dyDescent="0.2">
      <c r="B2911" s="35"/>
    </row>
    <row r="2912" spans="2:2" x14ac:dyDescent="0.2">
      <c r="B2912" s="35"/>
    </row>
    <row r="2913" spans="2:2" x14ac:dyDescent="0.2">
      <c r="B2913" s="35"/>
    </row>
    <row r="2914" spans="2:2" x14ac:dyDescent="0.2">
      <c r="B2914" s="35"/>
    </row>
    <row r="2915" spans="2:2" x14ac:dyDescent="0.2">
      <c r="B2915" s="35"/>
    </row>
    <row r="2916" spans="2:2" x14ac:dyDescent="0.2">
      <c r="B2916" s="35"/>
    </row>
    <row r="2919" spans="2:2" x14ac:dyDescent="0.2">
      <c r="B2919" s="35"/>
    </row>
    <row r="2920" spans="2:2" x14ac:dyDescent="0.2">
      <c r="B2920" s="35"/>
    </row>
    <row r="2922" spans="2:2" x14ac:dyDescent="0.2">
      <c r="B2922" s="35"/>
    </row>
    <row r="2923" spans="2:2" x14ac:dyDescent="0.2">
      <c r="B2923" s="35"/>
    </row>
    <row r="2924" spans="2:2" x14ac:dyDescent="0.2">
      <c r="B2924" s="35"/>
    </row>
    <row r="2925" spans="2:2" x14ac:dyDescent="0.2">
      <c r="B2925" s="35"/>
    </row>
    <row r="2926" spans="2:2" x14ac:dyDescent="0.2">
      <c r="B2926" s="35"/>
    </row>
    <row r="2927" spans="2:2" x14ac:dyDescent="0.2">
      <c r="B2927" s="35"/>
    </row>
    <row r="2928" spans="2:2" x14ac:dyDescent="0.2">
      <c r="B2928" s="35"/>
    </row>
    <row r="2929" spans="2:2" x14ac:dyDescent="0.2">
      <c r="B2929" s="35"/>
    </row>
    <row r="2930" spans="2:2" x14ac:dyDescent="0.2">
      <c r="B2930" s="35"/>
    </row>
    <row r="2933" spans="2:2" x14ac:dyDescent="0.2">
      <c r="B2933" s="35"/>
    </row>
    <row r="2934" spans="2:2" x14ac:dyDescent="0.2">
      <c r="B2934" s="35"/>
    </row>
    <row r="2935" spans="2:2" x14ac:dyDescent="0.2">
      <c r="B2935" s="35"/>
    </row>
    <row r="2936" spans="2:2" x14ac:dyDescent="0.2">
      <c r="B2936" s="35"/>
    </row>
    <row r="2937" spans="2:2" x14ac:dyDescent="0.2">
      <c r="B2937" s="35"/>
    </row>
    <row r="2938" spans="2:2" x14ac:dyDescent="0.2">
      <c r="B2938" s="35"/>
    </row>
    <row r="2939" spans="2:2" x14ac:dyDescent="0.2">
      <c r="B2939" s="35"/>
    </row>
    <row r="2940" spans="2:2" x14ac:dyDescent="0.2">
      <c r="B2940" s="35"/>
    </row>
    <row r="2943" spans="2:2" x14ac:dyDescent="0.2">
      <c r="B2943" s="35"/>
    </row>
    <row r="2944" spans="2:2" x14ac:dyDescent="0.2">
      <c r="B2944" s="35"/>
    </row>
    <row r="2945" spans="2:2" x14ac:dyDescent="0.2">
      <c r="B2945" s="35"/>
    </row>
    <row r="2946" spans="2:2" x14ac:dyDescent="0.2">
      <c r="B2946" s="35"/>
    </row>
    <row r="2947" spans="2:2" x14ac:dyDescent="0.2">
      <c r="B2947" s="35"/>
    </row>
    <row r="2949" spans="2:2" x14ac:dyDescent="0.2">
      <c r="B2949" s="35"/>
    </row>
    <row r="2950" spans="2:2" x14ac:dyDescent="0.2">
      <c r="B2950" s="35"/>
    </row>
    <row r="2963" spans="2:2" x14ac:dyDescent="0.2">
      <c r="B2963" s="34"/>
    </row>
    <row r="2971" spans="2:2" x14ac:dyDescent="0.2">
      <c r="B2971" s="35"/>
    </row>
    <row r="2973" spans="2:2" x14ac:dyDescent="0.2">
      <c r="B2973" s="35"/>
    </row>
    <row r="2975" spans="2:2" x14ac:dyDescent="0.2">
      <c r="B2975" s="35"/>
    </row>
    <row r="2977" spans="2:2" x14ac:dyDescent="0.2">
      <c r="B2977" s="35"/>
    </row>
    <row r="2979" spans="2:2" x14ac:dyDescent="0.2">
      <c r="B2979" s="35"/>
    </row>
    <row r="2981" spans="2:2" x14ac:dyDescent="0.2">
      <c r="B2981" s="35"/>
    </row>
    <row r="2982" spans="2:2" x14ac:dyDescent="0.2">
      <c r="B2982" s="35"/>
    </row>
    <row r="2983" spans="2:2" x14ac:dyDescent="0.2">
      <c r="B2983" s="35"/>
    </row>
    <row r="2986" spans="2:2" x14ac:dyDescent="0.2">
      <c r="B2986" s="35"/>
    </row>
    <row r="2987" spans="2:2" x14ac:dyDescent="0.2">
      <c r="B2987" s="35"/>
    </row>
    <row r="2988" spans="2:2" x14ac:dyDescent="0.2">
      <c r="B2988" s="35"/>
    </row>
    <row r="2989" spans="2:2" x14ac:dyDescent="0.2">
      <c r="B2989" s="35"/>
    </row>
    <row r="2990" spans="2:2" x14ac:dyDescent="0.2">
      <c r="B2990" s="35"/>
    </row>
    <row r="2991" spans="2:2" x14ac:dyDescent="0.2">
      <c r="B2991" s="35"/>
    </row>
    <row r="2992" spans="2:2" x14ac:dyDescent="0.2">
      <c r="B2992" s="35"/>
    </row>
    <row r="2993" spans="2:2" x14ac:dyDescent="0.2">
      <c r="B2993" s="35"/>
    </row>
    <row r="2994" spans="2:2" x14ac:dyDescent="0.2">
      <c r="B2994" s="35"/>
    </row>
    <row r="2996" spans="2:2" x14ac:dyDescent="0.2">
      <c r="B2996" s="35"/>
    </row>
    <row r="2997" spans="2:2" x14ac:dyDescent="0.2">
      <c r="B2997" s="35"/>
    </row>
    <row r="2998" spans="2:2" x14ac:dyDescent="0.2">
      <c r="B2998" s="35"/>
    </row>
    <row r="2999" spans="2:2" x14ac:dyDescent="0.2">
      <c r="B2999" s="35"/>
    </row>
    <row r="3000" spans="2:2" x14ac:dyDescent="0.2">
      <c r="B3000" s="35"/>
    </row>
    <row r="3001" spans="2:2" x14ac:dyDescent="0.2">
      <c r="B3001" s="35"/>
    </row>
    <row r="3002" spans="2:2" x14ac:dyDescent="0.2">
      <c r="B3002" s="35"/>
    </row>
    <row r="3003" spans="2:2" x14ac:dyDescent="0.2">
      <c r="B3003" s="35"/>
    </row>
    <row r="3004" spans="2:2" x14ac:dyDescent="0.2">
      <c r="B3004" s="35"/>
    </row>
    <row r="3005" spans="2:2" x14ac:dyDescent="0.2">
      <c r="B3005" s="35"/>
    </row>
    <row r="3006" spans="2:2" x14ac:dyDescent="0.2">
      <c r="B3006" s="35"/>
    </row>
    <row r="3007" spans="2:2" x14ac:dyDescent="0.2">
      <c r="B3007" s="35"/>
    </row>
    <row r="3008" spans="2:2" x14ac:dyDescent="0.2">
      <c r="B3008" s="35"/>
    </row>
    <row r="3009" spans="2:2" x14ac:dyDescent="0.2">
      <c r="B3009" s="35"/>
    </row>
    <row r="3010" spans="2:2" x14ac:dyDescent="0.2">
      <c r="B3010" s="35"/>
    </row>
    <row r="3013" spans="2:2" x14ac:dyDescent="0.2">
      <c r="B3013" s="34"/>
    </row>
    <row r="3014" spans="2:2" x14ac:dyDescent="0.2">
      <c r="B3014" s="35"/>
    </row>
    <row r="3015" spans="2:2" x14ac:dyDescent="0.2">
      <c r="B3015" s="35"/>
    </row>
    <row r="3016" spans="2:2" x14ac:dyDescent="0.2">
      <c r="B3016" s="35"/>
    </row>
    <row r="3017" spans="2:2" x14ac:dyDescent="0.2">
      <c r="B3017" s="35"/>
    </row>
    <row r="3018" spans="2:2" x14ac:dyDescent="0.2">
      <c r="B3018" s="35"/>
    </row>
    <row r="3024" spans="2:2" x14ac:dyDescent="0.2">
      <c r="B3024" s="35"/>
    </row>
    <row r="3025" spans="2:2" x14ac:dyDescent="0.2">
      <c r="B3025" s="35"/>
    </row>
    <row r="3026" spans="2:2" x14ac:dyDescent="0.2">
      <c r="B3026" s="34"/>
    </row>
    <row r="3027" spans="2:2" x14ac:dyDescent="0.2">
      <c r="B3027" s="35"/>
    </row>
    <row r="3029" spans="2:2" x14ac:dyDescent="0.2">
      <c r="B3029" s="35"/>
    </row>
    <row r="3031" spans="2:2" x14ac:dyDescent="0.2">
      <c r="B3031" s="35"/>
    </row>
    <row r="3033" spans="2:2" x14ac:dyDescent="0.2">
      <c r="B3033" s="35"/>
    </row>
    <row r="3034" spans="2:2" x14ac:dyDescent="0.2">
      <c r="B3034" s="35"/>
    </row>
    <row r="3038" spans="2:2" x14ac:dyDescent="0.2">
      <c r="B3038" s="35"/>
    </row>
    <row r="3039" spans="2:2" x14ac:dyDescent="0.2">
      <c r="B3039" s="35"/>
    </row>
    <row r="3042" spans="2:2" x14ac:dyDescent="0.2">
      <c r="B3042" s="35"/>
    </row>
    <row r="3043" spans="2:2" x14ac:dyDescent="0.2">
      <c r="B3043" s="35"/>
    </row>
    <row r="3046" spans="2:2" x14ac:dyDescent="0.2">
      <c r="B3046" s="35"/>
    </row>
    <row r="3047" spans="2:2" x14ac:dyDescent="0.2">
      <c r="B3047" s="35"/>
    </row>
    <row r="3048" spans="2:2" x14ac:dyDescent="0.2">
      <c r="B3048" s="35"/>
    </row>
    <row r="3049" spans="2:2" x14ac:dyDescent="0.2">
      <c r="B3049" s="35"/>
    </row>
    <row r="3052" spans="2:2" x14ac:dyDescent="0.2">
      <c r="B3052" s="35"/>
    </row>
    <row r="3053" spans="2:2" x14ac:dyDescent="0.2">
      <c r="B3053" s="35"/>
    </row>
    <row r="3054" spans="2:2" x14ac:dyDescent="0.2">
      <c r="B3054" s="35"/>
    </row>
    <row r="3055" spans="2:2" x14ac:dyDescent="0.2">
      <c r="B3055" s="35"/>
    </row>
    <row r="3056" spans="2:2" x14ac:dyDescent="0.2">
      <c r="B3056" s="35"/>
    </row>
    <row r="3057" spans="2:2" x14ac:dyDescent="0.2">
      <c r="B3057" s="35"/>
    </row>
    <row r="3059" spans="2:2" x14ac:dyDescent="0.2">
      <c r="B3059" s="35"/>
    </row>
    <row r="3061" spans="2:2" x14ac:dyDescent="0.2">
      <c r="B3061" s="35"/>
    </row>
    <row r="3063" spans="2:2" x14ac:dyDescent="0.2">
      <c r="B3063" s="35"/>
    </row>
    <row r="3064" spans="2:2" x14ac:dyDescent="0.2">
      <c r="B3064" s="35"/>
    </row>
    <row r="3065" spans="2:2" x14ac:dyDescent="0.2">
      <c r="B3065" s="35"/>
    </row>
    <row r="3066" spans="2:2" x14ac:dyDescent="0.2">
      <c r="B3066" s="35"/>
    </row>
    <row r="3068" spans="2:2" x14ac:dyDescent="0.2">
      <c r="B3068" s="35"/>
    </row>
    <row r="3070" spans="2:2" x14ac:dyDescent="0.2">
      <c r="B3070" s="35"/>
    </row>
    <row r="3071" spans="2:2" x14ac:dyDescent="0.2">
      <c r="B3071" s="35"/>
    </row>
    <row r="3074" spans="2:2" x14ac:dyDescent="0.2">
      <c r="B3074" s="35"/>
    </row>
    <row r="3075" spans="2:2" x14ac:dyDescent="0.2">
      <c r="B3075" s="35"/>
    </row>
    <row r="3076" spans="2:2" x14ac:dyDescent="0.2">
      <c r="B3076" s="35"/>
    </row>
    <row r="3077" spans="2:2" x14ac:dyDescent="0.2">
      <c r="B3077" s="35"/>
    </row>
    <row r="3078" spans="2:2" x14ac:dyDescent="0.2">
      <c r="B3078" s="35"/>
    </row>
    <row r="3079" spans="2:2" x14ac:dyDescent="0.2">
      <c r="B3079" s="35"/>
    </row>
    <row r="3080" spans="2:2" x14ac:dyDescent="0.2">
      <c r="B3080" s="35"/>
    </row>
    <row r="3081" spans="2:2" x14ac:dyDescent="0.2">
      <c r="B3081" s="35"/>
    </row>
    <row r="3083" spans="2:2" x14ac:dyDescent="0.2">
      <c r="B3083" s="35"/>
    </row>
    <row r="3084" spans="2:2" x14ac:dyDescent="0.2">
      <c r="B3084" s="35"/>
    </row>
    <row r="3085" spans="2:2" x14ac:dyDescent="0.2">
      <c r="B3085" s="35"/>
    </row>
    <row r="3086" spans="2:2" x14ac:dyDescent="0.2">
      <c r="B3086" s="35"/>
    </row>
    <row r="3087" spans="2:2" x14ac:dyDescent="0.2">
      <c r="B3087" s="35"/>
    </row>
    <row r="3088" spans="2:2" x14ac:dyDescent="0.2">
      <c r="B3088" s="35"/>
    </row>
    <row r="3089" spans="2:2" x14ac:dyDescent="0.2">
      <c r="B3089" s="35"/>
    </row>
    <row r="3090" spans="2:2" x14ac:dyDescent="0.2">
      <c r="B3090" s="35"/>
    </row>
    <row r="3091" spans="2:2" x14ac:dyDescent="0.2">
      <c r="B3091" s="35"/>
    </row>
    <row r="3094" spans="2:2" x14ac:dyDescent="0.2">
      <c r="B3094" s="35"/>
    </row>
    <row r="3095" spans="2:2" x14ac:dyDescent="0.2">
      <c r="B3095" s="35"/>
    </row>
    <row r="3096" spans="2:2" x14ac:dyDescent="0.2">
      <c r="B3096" s="35"/>
    </row>
    <row r="3097" spans="2:2" x14ac:dyDescent="0.2">
      <c r="B3097" s="35"/>
    </row>
    <row r="3098" spans="2:2" x14ac:dyDescent="0.2">
      <c r="B3098" s="35"/>
    </row>
    <row r="3100" spans="2:2" x14ac:dyDescent="0.2">
      <c r="B3100" s="35"/>
    </row>
    <row r="3101" spans="2:2" x14ac:dyDescent="0.2">
      <c r="B3101" s="35"/>
    </row>
    <row r="3102" spans="2:2" x14ac:dyDescent="0.2">
      <c r="B3102" s="35"/>
    </row>
    <row r="3103" spans="2:2" x14ac:dyDescent="0.2">
      <c r="B3103" s="35"/>
    </row>
    <row r="3104" spans="2:2" x14ac:dyDescent="0.2">
      <c r="B3104" s="35"/>
    </row>
    <row r="3105" spans="2:2" x14ac:dyDescent="0.2">
      <c r="B3105" s="35"/>
    </row>
    <row r="3106" spans="2:2" x14ac:dyDescent="0.2">
      <c r="B3106" s="35"/>
    </row>
    <row r="3107" spans="2:2" x14ac:dyDescent="0.2">
      <c r="B3107" s="35"/>
    </row>
    <row r="3109" spans="2:2" x14ac:dyDescent="0.2">
      <c r="B3109" s="35"/>
    </row>
    <row r="3110" spans="2:2" x14ac:dyDescent="0.2">
      <c r="B3110" s="35"/>
    </row>
    <row r="3111" spans="2:2" x14ac:dyDescent="0.2">
      <c r="B3111" s="35"/>
    </row>
    <row r="3112" spans="2:2" x14ac:dyDescent="0.2">
      <c r="B3112" s="35"/>
    </row>
    <row r="3113" spans="2:2" x14ac:dyDescent="0.2">
      <c r="B3113" s="35"/>
    </row>
    <row r="3114" spans="2:2" x14ac:dyDescent="0.2">
      <c r="B3114" s="35"/>
    </row>
    <row r="3115" spans="2:2" x14ac:dyDescent="0.2">
      <c r="B3115" s="35"/>
    </row>
    <row r="3116" spans="2:2" x14ac:dyDescent="0.2">
      <c r="B3116" s="35"/>
    </row>
    <row r="3119" spans="2:2" x14ac:dyDescent="0.2">
      <c r="B3119" s="35"/>
    </row>
    <row r="3120" spans="2:2" x14ac:dyDescent="0.2">
      <c r="B3120" s="35"/>
    </row>
    <row r="3121" spans="2:2" x14ac:dyDescent="0.2">
      <c r="B3121" s="35"/>
    </row>
    <row r="3122" spans="2:2" x14ac:dyDescent="0.2">
      <c r="B3122" s="35"/>
    </row>
    <row r="3123" spans="2:2" x14ac:dyDescent="0.2">
      <c r="B3123" s="35"/>
    </row>
    <row r="3124" spans="2:2" x14ac:dyDescent="0.2">
      <c r="B3124" s="35"/>
    </row>
    <row r="3129" spans="2:2" x14ac:dyDescent="0.2">
      <c r="B3129" s="35"/>
    </row>
    <row r="3130" spans="2:2" x14ac:dyDescent="0.2">
      <c r="B3130" s="35"/>
    </row>
    <row r="3131" spans="2:2" x14ac:dyDescent="0.2">
      <c r="B3131" s="35"/>
    </row>
    <row r="3132" spans="2:2" x14ac:dyDescent="0.2">
      <c r="B3132" s="34"/>
    </row>
    <row r="3133" spans="2:2" x14ac:dyDescent="0.2">
      <c r="B3133" s="35"/>
    </row>
    <row r="3146" spans="2:2" x14ac:dyDescent="0.2">
      <c r="B3146" s="35"/>
    </row>
    <row r="3148" spans="2:2" x14ac:dyDescent="0.2">
      <c r="B3148" s="35"/>
    </row>
    <row r="3150" spans="2:2" x14ac:dyDescent="0.2">
      <c r="B3150" s="35"/>
    </row>
    <row r="3152" spans="2:2" x14ac:dyDescent="0.2">
      <c r="B3152" s="35"/>
    </row>
    <row r="3157" spans="2:2" x14ac:dyDescent="0.2">
      <c r="B3157" s="35"/>
    </row>
    <row r="3158" spans="2:2" x14ac:dyDescent="0.2">
      <c r="B3158" s="35"/>
    </row>
    <row r="3160" spans="2:2" x14ac:dyDescent="0.2">
      <c r="B3160" s="35"/>
    </row>
    <row r="3161" spans="2:2" x14ac:dyDescent="0.2">
      <c r="B3161" s="35"/>
    </row>
    <row r="3162" spans="2:2" x14ac:dyDescent="0.2">
      <c r="B3162" s="35"/>
    </row>
    <row r="3164" spans="2:2" x14ac:dyDescent="0.2">
      <c r="B3164" s="35"/>
    </row>
    <row r="3165" spans="2:2" x14ac:dyDescent="0.2">
      <c r="B3165" s="35"/>
    </row>
    <row r="3166" spans="2:2" x14ac:dyDescent="0.2">
      <c r="B3166" s="34"/>
    </row>
    <row r="3167" spans="2:2" x14ac:dyDescent="0.2">
      <c r="B3167" s="35"/>
    </row>
    <row r="3168" spans="2:2" x14ac:dyDescent="0.2">
      <c r="B3168" s="35"/>
    </row>
    <row r="3169" spans="2:2" x14ac:dyDescent="0.2">
      <c r="B3169" s="35"/>
    </row>
    <row r="3170" spans="2:2" x14ac:dyDescent="0.2">
      <c r="B3170" s="35"/>
    </row>
    <row r="3171" spans="2:2" x14ac:dyDescent="0.2">
      <c r="B3171" s="35"/>
    </row>
    <row r="3172" spans="2:2" x14ac:dyDescent="0.2">
      <c r="B3172" s="35"/>
    </row>
    <row r="3173" spans="2:2" x14ac:dyDescent="0.2">
      <c r="B3173" s="35"/>
    </row>
    <row r="3174" spans="2:2" x14ac:dyDescent="0.2">
      <c r="B3174" s="35"/>
    </row>
    <row r="3175" spans="2:2" x14ac:dyDescent="0.2">
      <c r="B3175" s="35"/>
    </row>
    <row r="3176" spans="2:2" x14ac:dyDescent="0.2">
      <c r="B3176" s="35"/>
    </row>
    <row r="3177" spans="2:2" x14ac:dyDescent="0.2">
      <c r="B3177" s="35"/>
    </row>
    <row r="3178" spans="2:2" x14ac:dyDescent="0.2">
      <c r="B3178" s="35"/>
    </row>
    <row r="3179" spans="2:2" x14ac:dyDescent="0.2">
      <c r="B3179" s="35"/>
    </row>
    <row r="3180" spans="2:2" x14ac:dyDescent="0.2">
      <c r="B3180" s="35"/>
    </row>
    <row r="3182" spans="2:2" x14ac:dyDescent="0.2">
      <c r="B3182" s="35"/>
    </row>
    <row r="3183" spans="2:2" x14ac:dyDescent="0.2">
      <c r="B3183" s="35"/>
    </row>
    <row r="3184" spans="2:2" x14ac:dyDescent="0.2">
      <c r="B3184" s="35"/>
    </row>
    <row r="3185" spans="2:2" x14ac:dyDescent="0.2">
      <c r="B3185" s="35"/>
    </row>
    <row r="3186" spans="2:2" x14ac:dyDescent="0.2">
      <c r="B3186" s="35"/>
    </row>
    <row r="3187" spans="2:2" x14ac:dyDescent="0.2">
      <c r="B3187" s="35"/>
    </row>
    <row r="3188" spans="2:2" x14ac:dyDescent="0.2">
      <c r="B3188" s="35"/>
    </row>
    <row r="3191" spans="2:2" x14ac:dyDescent="0.2">
      <c r="B3191" s="35"/>
    </row>
    <row r="3192" spans="2:2" x14ac:dyDescent="0.2">
      <c r="B3192" s="35"/>
    </row>
    <row r="3194" spans="2:2" x14ac:dyDescent="0.2">
      <c r="B3194" s="35"/>
    </row>
    <row r="3195" spans="2:2" x14ac:dyDescent="0.2">
      <c r="B3195" s="35"/>
    </row>
    <row r="3196" spans="2:2" x14ac:dyDescent="0.2">
      <c r="B3196" s="35"/>
    </row>
    <row r="3197" spans="2:2" x14ac:dyDescent="0.2">
      <c r="B3197" s="34"/>
    </row>
    <row r="3198" spans="2:2" x14ac:dyDescent="0.2">
      <c r="B3198" s="35"/>
    </row>
    <row r="3201" spans="2:2" x14ac:dyDescent="0.2">
      <c r="B3201" s="35"/>
    </row>
    <row r="3202" spans="2:2" x14ac:dyDescent="0.2">
      <c r="B3202" s="35"/>
    </row>
    <row r="3203" spans="2:2" x14ac:dyDescent="0.2">
      <c r="B3203" s="35"/>
    </row>
    <row r="3204" spans="2:2" x14ac:dyDescent="0.2">
      <c r="B3204" s="35"/>
    </row>
    <row r="3205" spans="2:2" x14ac:dyDescent="0.2">
      <c r="B3205" s="35"/>
    </row>
    <row r="3206" spans="2:2" x14ac:dyDescent="0.2">
      <c r="B3206" s="35"/>
    </row>
    <row r="3208" spans="2:2" x14ac:dyDescent="0.2">
      <c r="B3208" s="35"/>
    </row>
    <row r="3210" spans="2:2" x14ac:dyDescent="0.2">
      <c r="B3210" s="35"/>
    </row>
    <row r="3211" spans="2:2" x14ac:dyDescent="0.2">
      <c r="B3211" s="35"/>
    </row>
    <row r="3212" spans="2:2" x14ac:dyDescent="0.2">
      <c r="B3212" s="35"/>
    </row>
    <row r="3213" spans="2:2" x14ac:dyDescent="0.2">
      <c r="B3213" s="35"/>
    </row>
    <row r="3214" spans="2:2" x14ac:dyDescent="0.2">
      <c r="B3214" s="35"/>
    </row>
    <row r="3215" spans="2:2" x14ac:dyDescent="0.2">
      <c r="B3215" s="35"/>
    </row>
    <row r="3216" spans="2:2" x14ac:dyDescent="0.2">
      <c r="B3216" s="35"/>
    </row>
    <row r="3217" spans="2:2" x14ac:dyDescent="0.2">
      <c r="B3217" s="35"/>
    </row>
    <row r="3219" spans="2:2" x14ac:dyDescent="0.2">
      <c r="B3219" s="35"/>
    </row>
    <row r="3220" spans="2:2" x14ac:dyDescent="0.2">
      <c r="B3220" s="35"/>
    </row>
    <row r="3222" spans="2:2" x14ac:dyDescent="0.2">
      <c r="B3222" s="35"/>
    </row>
    <row r="3223" spans="2:2" x14ac:dyDescent="0.2">
      <c r="B3223" s="35"/>
    </row>
    <row r="3224" spans="2:2" x14ac:dyDescent="0.2">
      <c r="B3224" s="35"/>
    </row>
    <row r="3225" spans="2:2" x14ac:dyDescent="0.2">
      <c r="B3225" s="35"/>
    </row>
    <row r="3226" spans="2:2" x14ac:dyDescent="0.2">
      <c r="B3226" s="35"/>
    </row>
    <row r="3227" spans="2:2" x14ac:dyDescent="0.2">
      <c r="B3227" s="35"/>
    </row>
    <row r="3229" spans="2:2" x14ac:dyDescent="0.2">
      <c r="B3229" s="35"/>
    </row>
    <row r="3230" spans="2:2" x14ac:dyDescent="0.2">
      <c r="B3230" s="35"/>
    </row>
    <row r="3231" spans="2:2" x14ac:dyDescent="0.2">
      <c r="B3231" s="35"/>
    </row>
    <row r="3232" spans="2:2" x14ac:dyDescent="0.2">
      <c r="B3232" s="35"/>
    </row>
    <row r="3233" spans="2:2" x14ac:dyDescent="0.2">
      <c r="B3233" s="35"/>
    </row>
    <row r="3234" spans="2:2" x14ac:dyDescent="0.2">
      <c r="B3234" s="35"/>
    </row>
    <row r="3236" spans="2:2" x14ac:dyDescent="0.2">
      <c r="B3236" s="35"/>
    </row>
    <row r="3237" spans="2:2" x14ac:dyDescent="0.2">
      <c r="B3237" s="35"/>
    </row>
    <row r="3238" spans="2:2" x14ac:dyDescent="0.2">
      <c r="B3238" s="35"/>
    </row>
    <row r="3239" spans="2:2" x14ac:dyDescent="0.2">
      <c r="B3239" s="35"/>
    </row>
    <row r="3240" spans="2:2" x14ac:dyDescent="0.2">
      <c r="B3240" s="35"/>
    </row>
    <row r="3241" spans="2:2" x14ac:dyDescent="0.2">
      <c r="B3241" s="35"/>
    </row>
    <row r="3242" spans="2:2" x14ac:dyDescent="0.2">
      <c r="B3242" s="35"/>
    </row>
    <row r="3243" spans="2:2" x14ac:dyDescent="0.2">
      <c r="B3243" s="35"/>
    </row>
    <row r="3247" spans="2:2" x14ac:dyDescent="0.2">
      <c r="B3247" s="35"/>
    </row>
    <row r="3248" spans="2:2" x14ac:dyDescent="0.2">
      <c r="B3248" s="35"/>
    </row>
    <row r="3249" spans="2:2" x14ac:dyDescent="0.2">
      <c r="B3249" s="35"/>
    </row>
    <row r="3250" spans="2:2" x14ac:dyDescent="0.2">
      <c r="B3250" s="35"/>
    </row>
    <row r="3251" spans="2:2" x14ac:dyDescent="0.2">
      <c r="B3251" s="34"/>
    </row>
    <row r="3253" spans="2:2" x14ac:dyDescent="0.2">
      <c r="B3253" s="35"/>
    </row>
    <row r="3257" spans="2:2" x14ac:dyDescent="0.2">
      <c r="B3257" s="35"/>
    </row>
    <row r="3258" spans="2:2" x14ac:dyDescent="0.2">
      <c r="B3258" s="35"/>
    </row>
    <row r="3259" spans="2:2" x14ac:dyDescent="0.2">
      <c r="B3259" s="35"/>
    </row>
    <row r="3261" spans="2:2" x14ac:dyDescent="0.2">
      <c r="B3261" s="35"/>
    </row>
    <row r="3262" spans="2:2" x14ac:dyDescent="0.2">
      <c r="B3262" s="35"/>
    </row>
    <row r="3263" spans="2:2" x14ac:dyDescent="0.2">
      <c r="B3263" s="35"/>
    </row>
    <row r="3264" spans="2:2" x14ac:dyDescent="0.2">
      <c r="B3264" s="35"/>
    </row>
    <row r="3265" spans="2:2" x14ac:dyDescent="0.2">
      <c r="B3265" s="35"/>
    </row>
    <row r="3266" spans="2:2" x14ac:dyDescent="0.2">
      <c r="B3266" s="35"/>
    </row>
    <row r="3267" spans="2:2" x14ac:dyDescent="0.2">
      <c r="B3267" s="35"/>
    </row>
    <row r="3268" spans="2:2" x14ac:dyDescent="0.2">
      <c r="B3268" s="35"/>
    </row>
    <row r="3269" spans="2:2" x14ac:dyDescent="0.2">
      <c r="B3269" s="35"/>
    </row>
    <row r="3270" spans="2:2" x14ac:dyDescent="0.2">
      <c r="B3270" s="35"/>
    </row>
    <row r="3271" spans="2:2" x14ac:dyDescent="0.2">
      <c r="B3271" s="35"/>
    </row>
    <row r="3272" spans="2:2" x14ac:dyDescent="0.2">
      <c r="B3272" s="35"/>
    </row>
    <row r="3273" spans="2:2" x14ac:dyDescent="0.2">
      <c r="B3273" s="35"/>
    </row>
    <row r="3274" spans="2:2" x14ac:dyDescent="0.2">
      <c r="B3274" s="35"/>
    </row>
    <row r="3275" spans="2:2" x14ac:dyDescent="0.2">
      <c r="B3275" s="35"/>
    </row>
    <row r="3276" spans="2:2" x14ac:dyDescent="0.2">
      <c r="B3276" s="35"/>
    </row>
    <row r="3277" spans="2:2" x14ac:dyDescent="0.2">
      <c r="B3277" s="35"/>
    </row>
    <row r="3279" spans="2:2" x14ac:dyDescent="0.2">
      <c r="B3279" s="35"/>
    </row>
    <row r="3280" spans="2:2" x14ac:dyDescent="0.2">
      <c r="B3280" s="35"/>
    </row>
    <row r="3281" spans="2:2" x14ac:dyDescent="0.2">
      <c r="B3281" s="35"/>
    </row>
    <row r="3283" spans="2:2" x14ac:dyDescent="0.2">
      <c r="B3283" s="35"/>
    </row>
    <row r="3284" spans="2:2" x14ac:dyDescent="0.2">
      <c r="B3284" s="35"/>
    </row>
    <row r="3285" spans="2:2" x14ac:dyDescent="0.2">
      <c r="B3285" s="35"/>
    </row>
    <row r="3286" spans="2:2" x14ac:dyDescent="0.2">
      <c r="B3286" s="35"/>
    </row>
    <row r="3287" spans="2:2" x14ac:dyDescent="0.2">
      <c r="B3287" s="35"/>
    </row>
    <row r="3289" spans="2:2" x14ac:dyDescent="0.2">
      <c r="B3289" s="35"/>
    </row>
    <row r="3290" spans="2:2" x14ac:dyDescent="0.2">
      <c r="B3290" s="35"/>
    </row>
    <row r="3291" spans="2:2" x14ac:dyDescent="0.2">
      <c r="B3291" s="35"/>
    </row>
    <row r="3292" spans="2:2" x14ac:dyDescent="0.2">
      <c r="B3292" s="35"/>
    </row>
    <row r="3293" spans="2:2" x14ac:dyDescent="0.2">
      <c r="B3293" s="35"/>
    </row>
    <row r="3294" spans="2:2" x14ac:dyDescent="0.2">
      <c r="B3294" s="35"/>
    </row>
    <row r="3295" spans="2:2" x14ac:dyDescent="0.2">
      <c r="B3295" s="35"/>
    </row>
    <row r="3300" spans="2:2" x14ac:dyDescent="0.2">
      <c r="B3300" s="35"/>
    </row>
    <row r="3301" spans="2:2" x14ac:dyDescent="0.2">
      <c r="B3301" s="35"/>
    </row>
    <row r="3302" spans="2:2" x14ac:dyDescent="0.2">
      <c r="B3302" s="35"/>
    </row>
    <row r="3303" spans="2:2" x14ac:dyDescent="0.2">
      <c r="B3303" s="35"/>
    </row>
    <row r="3304" spans="2:2" x14ac:dyDescent="0.2">
      <c r="B3304" s="35"/>
    </row>
    <row r="3314" spans="2:2" x14ac:dyDescent="0.2">
      <c r="B3314" s="34"/>
    </row>
    <row r="3323" spans="2:2" x14ac:dyDescent="0.2">
      <c r="B3323" s="35"/>
    </row>
    <row r="3324" spans="2:2" x14ac:dyDescent="0.2">
      <c r="B3324" s="34"/>
    </row>
    <row r="3328" spans="2:2" x14ac:dyDescent="0.2">
      <c r="B3328" s="35"/>
    </row>
    <row r="3330" spans="2:2" x14ac:dyDescent="0.2">
      <c r="B3330" s="35"/>
    </row>
    <row r="3332" spans="2:2" x14ac:dyDescent="0.2">
      <c r="B3332" s="35"/>
    </row>
    <row r="3334" spans="2:2" x14ac:dyDescent="0.2">
      <c r="B3334" s="35"/>
    </row>
    <row r="3339" spans="2:2" x14ac:dyDescent="0.2">
      <c r="B3339" s="35"/>
    </row>
    <row r="3340" spans="2:2" x14ac:dyDescent="0.2">
      <c r="B3340" s="35"/>
    </row>
    <row r="3343" spans="2:2" x14ac:dyDescent="0.2">
      <c r="B3343" s="35"/>
    </row>
    <row r="3344" spans="2:2" x14ac:dyDescent="0.2">
      <c r="B3344" s="35"/>
    </row>
    <row r="3345" spans="2:2" x14ac:dyDescent="0.2">
      <c r="B3345" s="35"/>
    </row>
    <row r="3347" spans="2:2" x14ac:dyDescent="0.2">
      <c r="B3347" s="35"/>
    </row>
    <row r="3348" spans="2:2" x14ac:dyDescent="0.2">
      <c r="B3348" s="35"/>
    </row>
    <row r="3349" spans="2:2" x14ac:dyDescent="0.2">
      <c r="B3349" s="35"/>
    </row>
    <row r="3350" spans="2:2" x14ac:dyDescent="0.2">
      <c r="B3350" s="35"/>
    </row>
    <row r="3351" spans="2:2" x14ac:dyDescent="0.2">
      <c r="B3351" s="35"/>
    </row>
    <row r="3353" spans="2:2" x14ac:dyDescent="0.2">
      <c r="B3353" s="35"/>
    </row>
    <row r="3354" spans="2:2" x14ac:dyDescent="0.2">
      <c r="B3354" s="35"/>
    </row>
    <row r="3355" spans="2:2" x14ac:dyDescent="0.2">
      <c r="B3355" s="35"/>
    </row>
    <row r="3356" spans="2:2" x14ac:dyDescent="0.2">
      <c r="B3356" s="35"/>
    </row>
    <row r="3357" spans="2:2" x14ac:dyDescent="0.2">
      <c r="B3357" s="35"/>
    </row>
    <row r="3358" spans="2:2" x14ac:dyDescent="0.2">
      <c r="B3358" s="35"/>
    </row>
    <row r="3360" spans="2:2" x14ac:dyDescent="0.2">
      <c r="B3360" s="35"/>
    </row>
    <row r="3361" spans="2:2" x14ac:dyDescent="0.2">
      <c r="B3361" s="35"/>
    </row>
    <row r="3362" spans="2:2" x14ac:dyDescent="0.2">
      <c r="B3362" s="35"/>
    </row>
    <row r="3364" spans="2:2" x14ac:dyDescent="0.2">
      <c r="B3364" s="35"/>
    </row>
    <row r="3365" spans="2:2" x14ac:dyDescent="0.2">
      <c r="B3365" s="35"/>
    </row>
    <row r="3366" spans="2:2" x14ac:dyDescent="0.2">
      <c r="B3366" s="35"/>
    </row>
    <row r="3367" spans="2:2" x14ac:dyDescent="0.2">
      <c r="B3367" s="35"/>
    </row>
    <row r="3368" spans="2:2" x14ac:dyDescent="0.2">
      <c r="B3368" s="35"/>
    </row>
    <row r="3370" spans="2:2" x14ac:dyDescent="0.2">
      <c r="B3370" s="34"/>
    </row>
    <row r="3371" spans="2:2" x14ac:dyDescent="0.2">
      <c r="B3371" s="35"/>
    </row>
    <row r="3372" spans="2:2" x14ac:dyDescent="0.2">
      <c r="B3372" s="35"/>
    </row>
    <row r="3373" spans="2:2" x14ac:dyDescent="0.2">
      <c r="B3373" s="35"/>
    </row>
    <row r="3374" spans="2:2" x14ac:dyDescent="0.2">
      <c r="B3374" s="35"/>
    </row>
    <row r="3375" spans="2:2" x14ac:dyDescent="0.2">
      <c r="B3375" s="35"/>
    </row>
    <row r="3376" spans="2:2" x14ac:dyDescent="0.2">
      <c r="B3376" s="35"/>
    </row>
    <row r="3377" spans="2:2" x14ac:dyDescent="0.2">
      <c r="B3377" s="35"/>
    </row>
    <row r="3378" spans="2:2" x14ac:dyDescent="0.2">
      <c r="B3378" s="35"/>
    </row>
    <row r="3379" spans="2:2" x14ac:dyDescent="0.2">
      <c r="B3379" s="35"/>
    </row>
    <row r="3380" spans="2:2" x14ac:dyDescent="0.2">
      <c r="B3380" s="35"/>
    </row>
    <row r="3381" spans="2:2" x14ac:dyDescent="0.2">
      <c r="B3381" s="35"/>
    </row>
    <row r="3382" spans="2:2" x14ac:dyDescent="0.2">
      <c r="B3382" s="35"/>
    </row>
    <row r="3383" spans="2:2" x14ac:dyDescent="0.2">
      <c r="B3383" s="35"/>
    </row>
    <row r="3384" spans="2:2" x14ac:dyDescent="0.2">
      <c r="B3384" s="35"/>
    </row>
    <row r="3385" spans="2:2" x14ac:dyDescent="0.2">
      <c r="B3385" s="35"/>
    </row>
    <row r="3386" spans="2:2" x14ac:dyDescent="0.2">
      <c r="B3386" s="35"/>
    </row>
    <row r="3387" spans="2:2" x14ac:dyDescent="0.2">
      <c r="B3387" s="35"/>
    </row>
    <row r="3388" spans="2:2" x14ac:dyDescent="0.2">
      <c r="B3388" s="35"/>
    </row>
    <row r="3389" spans="2:2" x14ac:dyDescent="0.2">
      <c r="B3389" s="35"/>
    </row>
    <row r="3390" spans="2:2" x14ac:dyDescent="0.2">
      <c r="B3390" s="35"/>
    </row>
    <row r="3391" spans="2:2" x14ac:dyDescent="0.2">
      <c r="B3391" s="35"/>
    </row>
    <row r="3392" spans="2:2" x14ac:dyDescent="0.2">
      <c r="B3392" s="35"/>
    </row>
    <row r="3393" spans="2:2" x14ac:dyDescent="0.2">
      <c r="B3393" s="35"/>
    </row>
    <row r="3394" spans="2:2" x14ac:dyDescent="0.2">
      <c r="B3394" s="35"/>
    </row>
    <row r="3395" spans="2:2" x14ac:dyDescent="0.2">
      <c r="B3395" s="35"/>
    </row>
    <row r="3396" spans="2:2" x14ac:dyDescent="0.2">
      <c r="B3396" s="35"/>
    </row>
    <row r="3398" spans="2:2" x14ac:dyDescent="0.2">
      <c r="B3398" s="35"/>
    </row>
    <row r="3399" spans="2:2" x14ac:dyDescent="0.2">
      <c r="B3399" s="35"/>
    </row>
    <row r="3400" spans="2:2" x14ac:dyDescent="0.2">
      <c r="B3400" s="35"/>
    </row>
    <row r="3401" spans="2:2" x14ac:dyDescent="0.2">
      <c r="B3401" s="35"/>
    </row>
    <row r="3402" spans="2:2" x14ac:dyDescent="0.2">
      <c r="B3402" s="35"/>
    </row>
    <row r="3403" spans="2:2" x14ac:dyDescent="0.2">
      <c r="B3403" s="35"/>
    </row>
    <row r="3404" spans="2:2" x14ac:dyDescent="0.2">
      <c r="B3404" s="35"/>
    </row>
    <row r="3405" spans="2:2" x14ac:dyDescent="0.2">
      <c r="B3405" s="35"/>
    </row>
    <row r="3406" spans="2:2" x14ac:dyDescent="0.2">
      <c r="B3406" s="35"/>
    </row>
    <row r="3409" spans="2:2" x14ac:dyDescent="0.2">
      <c r="B3409" s="35"/>
    </row>
    <row r="3410" spans="2:2" x14ac:dyDescent="0.2">
      <c r="B3410" s="35"/>
    </row>
    <row r="3411" spans="2:2" x14ac:dyDescent="0.2">
      <c r="B3411" s="35"/>
    </row>
    <row r="3412" spans="2:2" x14ac:dyDescent="0.2">
      <c r="B3412" s="35"/>
    </row>
    <row r="3413" spans="2:2" x14ac:dyDescent="0.2">
      <c r="B3413" s="35"/>
    </row>
    <row r="3414" spans="2:2" x14ac:dyDescent="0.2">
      <c r="B3414" s="35"/>
    </row>
    <row r="3417" spans="2:2" x14ac:dyDescent="0.2">
      <c r="B3417" s="35"/>
    </row>
    <row r="3420" spans="2:2" x14ac:dyDescent="0.2">
      <c r="B3420" s="35"/>
    </row>
    <row r="3421" spans="2:2" x14ac:dyDescent="0.2">
      <c r="B3421" s="35"/>
    </row>
    <row r="3422" spans="2:2" x14ac:dyDescent="0.2">
      <c r="B3422" s="35"/>
    </row>
    <row r="3423" spans="2:2" x14ac:dyDescent="0.2">
      <c r="B3423" s="35"/>
    </row>
    <row r="3431" spans="2:2" x14ac:dyDescent="0.2">
      <c r="B3431" s="34"/>
    </row>
    <row r="3434" spans="2:2" x14ac:dyDescent="0.2">
      <c r="B3434" s="35"/>
    </row>
    <row r="3435" spans="2:2" x14ac:dyDescent="0.2">
      <c r="B3435" s="35"/>
    </row>
    <row r="3437" spans="2:2" x14ac:dyDescent="0.2">
      <c r="B3437" s="35"/>
    </row>
    <row r="3438" spans="2:2" x14ac:dyDescent="0.2">
      <c r="B3438" s="35"/>
    </row>
    <row r="3439" spans="2:2" x14ac:dyDescent="0.2">
      <c r="B3439" s="35"/>
    </row>
    <row r="3441" spans="2:2" x14ac:dyDescent="0.2">
      <c r="B3441" s="35"/>
    </row>
    <row r="3445" spans="2:2" x14ac:dyDescent="0.2">
      <c r="B3445" s="35"/>
    </row>
    <row r="3446" spans="2:2" x14ac:dyDescent="0.2">
      <c r="B3446" s="35"/>
    </row>
    <row r="3447" spans="2:2" x14ac:dyDescent="0.2">
      <c r="B3447" s="35"/>
    </row>
    <row r="3449" spans="2:2" x14ac:dyDescent="0.2">
      <c r="B3449" s="35"/>
    </row>
    <row r="3450" spans="2:2" x14ac:dyDescent="0.2">
      <c r="B3450" s="35"/>
    </row>
    <row r="3451" spans="2:2" x14ac:dyDescent="0.2">
      <c r="B3451" s="35"/>
    </row>
    <row r="3453" spans="2:2" x14ac:dyDescent="0.2">
      <c r="B3453" s="35"/>
    </row>
    <row r="3454" spans="2:2" x14ac:dyDescent="0.2">
      <c r="B3454" s="35"/>
    </row>
    <row r="3455" spans="2:2" x14ac:dyDescent="0.2">
      <c r="B3455" s="35"/>
    </row>
    <row r="3456" spans="2:2" x14ac:dyDescent="0.2">
      <c r="B3456" s="35"/>
    </row>
    <row r="3457" spans="2:2" x14ac:dyDescent="0.2">
      <c r="B3457" s="35"/>
    </row>
    <row r="3459" spans="2:2" x14ac:dyDescent="0.2">
      <c r="B3459" s="35"/>
    </row>
    <row r="3460" spans="2:2" x14ac:dyDescent="0.2">
      <c r="B3460" s="35"/>
    </row>
    <row r="3461" spans="2:2" x14ac:dyDescent="0.2">
      <c r="B3461" s="35"/>
    </row>
    <row r="3462" spans="2:2" x14ac:dyDescent="0.2">
      <c r="B3462" s="35"/>
    </row>
    <row r="3463" spans="2:2" x14ac:dyDescent="0.2">
      <c r="B3463" s="35"/>
    </row>
    <row r="3464" spans="2:2" x14ac:dyDescent="0.2">
      <c r="B3464" s="35"/>
    </row>
    <row r="3465" spans="2:2" x14ac:dyDescent="0.2">
      <c r="B3465" s="35"/>
    </row>
    <row r="3466" spans="2:2" x14ac:dyDescent="0.2">
      <c r="B3466" s="35"/>
    </row>
    <row r="3467" spans="2:2" x14ac:dyDescent="0.2">
      <c r="B3467" s="35"/>
    </row>
    <row r="3468" spans="2:2" x14ac:dyDescent="0.2">
      <c r="B3468" s="35"/>
    </row>
    <row r="3469" spans="2:2" x14ac:dyDescent="0.2">
      <c r="B3469" s="35"/>
    </row>
    <row r="3470" spans="2:2" x14ac:dyDescent="0.2">
      <c r="B3470" s="35"/>
    </row>
    <row r="3471" spans="2:2" x14ac:dyDescent="0.2">
      <c r="B3471" s="35"/>
    </row>
    <row r="3472" spans="2:2" x14ac:dyDescent="0.2">
      <c r="B3472" s="35"/>
    </row>
    <row r="3473" spans="2:2" x14ac:dyDescent="0.2">
      <c r="B3473" s="35"/>
    </row>
    <row r="3474" spans="2:2" x14ac:dyDescent="0.2">
      <c r="B3474" s="35"/>
    </row>
    <row r="3475" spans="2:2" x14ac:dyDescent="0.2">
      <c r="B3475" s="35"/>
    </row>
    <row r="3478" spans="2:2" x14ac:dyDescent="0.2">
      <c r="B3478" s="35"/>
    </row>
    <row r="3479" spans="2:2" x14ac:dyDescent="0.2">
      <c r="B3479" s="35"/>
    </row>
    <row r="3480" spans="2:2" x14ac:dyDescent="0.2">
      <c r="B3480" s="35"/>
    </row>
    <row r="3481" spans="2:2" x14ac:dyDescent="0.2">
      <c r="B3481" s="35"/>
    </row>
    <row r="3482" spans="2:2" x14ac:dyDescent="0.2">
      <c r="B3482" s="34"/>
    </row>
    <row r="3483" spans="2:2" x14ac:dyDescent="0.2">
      <c r="B3483" s="35"/>
    </row>
    <row r="3484" spans="2:2" x14ac:dyDescent="0.2">
      <c r="B3484" s="35"/>
    </row>
    <row r="3489" spans="2:2" x14ac:dyDescent="0.2">
      <c r="B3489" s="34"/>
    </row>
    <row r="3490" spans="2:2" x14ac:dyDescent="0.2">
      <c r="B3490" s="34"/>
    </row>
    <row r="3491" spans="2:2" x14ac:dyDescent="0.2">
      <c r="B3491" s="35"/>
    </row>
    <row r="3492" spans="2:2" x14ac:dyDescent="0.2">
      <c r="B3492" s="35"/>
    </row>
    <row r="3503" spans="2:2" x14ac:dyDescent="0.2">
      <c r="B3503" s="35"/>
    </row>
    <row r="3505" spans="2:2" x14ac:dyDescent="0.2">
      <c r="B3505" s="35"/>
    </row>
    <row r="3507" spans="2:2" x14ac:dyDescent="0.2">
      <c r="B3507" s="35"/>
    </row>
    <row r="3508" spans="2:2" x14ac:dyDescent="0.2">
      <c r="B3508" s="35"/>
    </row>
    <row r="3509" spans="2:2" x14ac:dyDescent="0.2">
      <c r="B3509" s="35"/>
    </row>
    <row r="3514" spans="2:2" x14ac:dyDescent="0.2">
      <c r="B3514" s="35"/>
    </row>
    <row r="3515" spans="2:2" x14ac:dyDescent="0.2">
      <c r="B3515" s="35"/>
    </row>
    <row r="3518" spans="2:2" x14ac:dyDescent="0.2">
      <c r="B3518" s="35"/>
    </row>
    <row r="3519" spans="2:2" x14ac:dyDescent="0.2">
      <c r="B3519" s="35"/>
    </row>
    <row r="3520" spans="2:2" x14ac:dyDescent="0.2">
      <c r="B3520" s="35"/>
    </row>
    <row r="3522" spans="2:2" x14ac:dyDescent="0.2">
      <c r="B3522" s="35"/>
    </row>
    <row r="3523" spans="2:2" x14ac:dyDescent="0.2">
      <c r="B3523" s="35"/>
    </row>
    <row r="3524" spans="2:2" x14ac:dyDescent="0.2">
      <c r="B3524" s="35"/>
    </row>
    <row r="3525" spans="2:2" x14ac:dyDescent="0.2">
      <c r="B3525" s="35"/>
    </row>
    <row r="3526" spans="2:2" x14ac:dyDescent="0.2">
      <c r="B3526" s="35"/>
    </row>
    <row r="3528" spans="2:2" x14ac:dyDescent="0.2">
      <c r="B3528" s="35"/>
    </row>
    <row r="3529" spans="2:2" x14ac:dyDescent="0.2">
      <c r="B3529" s="35"/>
    </row>
    <row r="3530" spans="2:2" x14ac:dyDescent="0.2">
      <c r="B3530" s="35"/>
    </row>
    <row r="3531" spans="2:2" x14ac:dyDescent="0.2">
      <c r="B3531" s="35"/>
    </row>
    <row r="3532" spans="2:2" x14ac:dyDescent="0.2">
      <c r="B3532" s="35"/>
    </row>
    <row r="3533" spans="2:2" x14ac:dyDescent="0.2">
      <c r="B3533" s="35"/>
    </row>
    <row r="3534" spans="2:2" x14ac:dyDescent="0.2">
      <c r="B3534" s="35"/>
    </row>
    <row r="3535" spans="2:2" x14ac:dyDescent="0.2">
      <c r="B3535" s="35"/>
    </row>
    <row r="3536" spans="2:2" x14ac:dyDescent="0.2">
      <c r="B3536" s="35"/>
    </row>
    <row r="3538" spans="2:2" x14ac:dyDescent="0.2">
      <c r="B3538" s="35"/>
    </row>
    <row r="3539" spans="2:2" x14ac:dyDescent="0.2">
      <c r="B3539" s="35"/>
    </row>
    <row r="3540" spans="2:2" x14ac:dyDescent="0.2">
      <c r="B3540" s="35"/>
    </row>
    <row r="3541" spans="2:2" x14ac:dyDescent="0.2">
      <c r="B3541" s="35"/>
    </row>
    <row r="3542" spans="2:2" x14ac:dyDescent="0.2">
      <c r="B3542" s="35"/>
    </row>
    <row r="3543" spans="2:2" x14ac:dyDescent="0.2">
      <c r="B3543" s="35"/>
    </row>
    <row r="3544" spans="2:2" x14ac:dyDescent="0.2">
      <c r="B3544" s="35"/>
    </row>
    <row r="3545" spans="2:2" x14ac:dyDescent="0.2">
      <c r="B3545" s="35"/>
    </row>
    <row r="3546" spans="2:2" x14ac:dyDescent="0.2">
      <c r="B3546" s="35"/>
    </row>
    <row r="3547" spans="2:2" x14ac:dyDescent="0.2">
      <c r="B3547" s="35"/>
    </row>
    <row r="3548" spans="2:2" x14ac:dyDescent="0.2">
      <c r="B3548" s="35"/>
    </row>
    <row r="3549" spans="2:2" x14ac:dyDescent="0.2">
      <c r="B3549" s="35"/>
    </row>
    <row r="3550" spans="2:2" x14ac:dyDescent="0.2">
      <c r="B3550" s="35"/>
    </row>
    <row r="3551" spans="2:2" x14ac:dyDescent="0.2">
      <c r="B3551" s="35"/>
    </row>
    <row r="3552" spans="2:2" x14ac:dyDescent="0.2">
      <c r="B3552" s="35"/>
    </row>
    <row r="3553" spans="2:2" x14ac:dyDescent="0.2">
      <c r="B3553" s="35"/>
    </row>
    <row r="3554" spans="2:2" x14ac:dyDescent="0.2">
      <c r="B3554" s="35"/>
    </row>
    <row r="3556" spans="2:2" x14ac:dyDescent="0.2">
      <c r="B3556" s="35"/>
    </row>
    <row r="3557" spans="2:2" x14ac:dyDescent="0.2">
      <c r="B3557" s="35"/>
    </row>
    <row r="3558" spans="2:2" x14ac:dyDescent="0.2">
      <c r="B3558" s="35"/>
    </row>
    <row r="3559" spans="2:2" x14ac:dyDescent="0.2">
      <c r="B3559" s="35"/>
    </row>
    <row r="3560" spans="2:2" x14ac:dyDescent="0.2">
      <c r="B3560" s="35"/>
    </row>
    <row r="3561" spans="2:2" x14ac:dyDescent="0.2">
      <c r="B3561" s="34"/>
    </row>
    <row r="3562" spans="2:2" x14ac:dyDescent="0.2">
      <c r="B3562" s="35"/>
    </row>
    <row r="3563" spans="2:2" x14ac:dyDescent="0.2">
      <c r="B3563" s="35"/>
    </row>
    <row r="3564" spans="2:2" x14ac:dyDescent="0.2">
      <c r="B3564" s="35"/>
    </row>
    <row r="3566" spans="2:2" x14ac:dyDescent="0.2">
      <c r="B3566" s="35"/>
    </row>
    <row r="3567" spans="2:2" x14ac:dyDescent="0.2">
      <c r="B3567" s="35"/>
    </row>
    <row r="3568" spans="2:2" x14ac:dyDescent="0.2">
      <c r="B3568" s="35"/>
    </row>
    <row r="3569" spans="2:2" x14ac:dyDescent="0.2">
      <c r="B3569" s="35"/>
    </row>
    <row r="3570" spans="2:2" x14ac:dyDescent="0.2">
      <c r="B3570" s="35"/>
    </row>
    <row r="3571" spans="2:2" x14ac:dyDescent="0.2">
      <c r="B3571" s="35"/>
    </row>
    <row r="3572" spans="2:2" x14ac:dyDescent="0.2">
      <c r="B3572" s="35"/>
    </row>
    <row r="3573" spans="2:2" x14ac:dyDescent="0.2">
      <c r="B3573" s="35"/>
    </row>
    <row r="3574" spans="2:2" x14ac:dyDescent="0.2">
      <c r="B3574" s="35"/>
    </row>
    <row r="3575" spans="2:2" x14ac:dyDescent="0.2">
      <c r="B3575" s="170"/>
    </row>
    <row r="3577" spans="2:2" x14ac:dyDescent="0.2">
      <c r="B3577" s="35"/>
    </row>
    <row r="3578" spans="2:2" x14ac:dyDescent="0.2">
      <c r="B3578" s="35"/>
    </row>
    <row r="3579" spans="2:2" x14ac:dyDescent="0.2">
      <c r="B3579" s="35"/>
    </row>
    <row r="3580" spans="2:2" x14ac:dyDescent="0.2">
      <c r="B3580" s="35"/>
    </row>
    <row r="3581" spans="2:2" x14ac:dyDescent="0.2">
      <c r="B3581" s="35"/>
    </row>
    <row r="3582" spans="2:2" x14ac:dyDescent="0.2">
      <c r="B3582" s="35"/>
    </row>
    <row r="3583" spans="2:2" x14ac:dyDescent="0.2">
      <c r="B3583" s="35"/>
    </row>
    <row r="3584" spans="2:2" x14ac:dyDescent="0.2">
      <c r="B3584" s="35"/>
    </row>
    <row r="3587" spans="2:2" x14ac:dyDescent="0.2">
      <c r="B3587" s="35"/>
    </row>
    <row r="3588" spans="2:2" x14ac:dyDescent="0.2">
      <c r="B3588" s="35"/>
    </row>
    <row r="3589" spans="2:2" x14ac:dyDescent="0.2">
      <c r="B3589" s="35"/>
    </row>
    <row r="3590" spans="2:2" x14ac:dyDescent="0.2">
      <c r="B3590" s="35"/>
    </row>
    <row r="3591" spans="2:2" x14ac:dyDescent="0.2">
      <c r="B3591" s="35"/>
    </row>
    <row r="3592" spans="2:2" x14ac:dyDescent="0.2">
      <c r="B3592" s="35"/>
    </row>
    <row r="3598" spans="2:2" x14ac:dyDescent="0.2">
      <c r="B3598" s="35"/>
    </row>
    <row r="3599" spans="2:2" x14ac:dyDescent="0.2">
      <c r="B3599" s="35"/>
    </row>
    <row r="3600" spans="2:2" x14ac:dyDescent="0.2">
      <c r="B3600" s="35"/>
    </row>
    <row r="3601" spans="2:2" x14ac:dyDescent="0.2">
      <c r="B3601" s="35"/>
    </row>
    <row r="3608" spans="2:2" x14ac:dyDescent="0.2">
      <c r="B3608" s="34"/>
    </row>
    <row r="3622" spans="2:2" x14ac:dyDescent="0.2">
      <c r="B3622" s="35"/>
    </row>
    <row r="3623" spans="2:2" x14ac:dyDescent="0.2">
      <c r="B3623" s="35"/>
    </row>
    <row r="3624" spans="2:2" x14ac:dyDescent="0.2">
      <c r="B3624" s="35"/>
    </row>
    <row r="3625" spans="2:2" x14ac:dyDescent="0.2">
      <c r="B3625" s="35"/>
    </row>
    <row r="3626" spans="2:2" x14ac:dyDescent="0.2">
      <c r="B3626" s="35"/>
    </row>
    <row r="3627" spans="2:2" x14ac:dyDescent="0.2">
      <c r="B3627" s="35"/>
    </row>
    <row r="3628" spans="2:2" x14ac:dyDescent="0.2">
      <c r="B3628" s="35"/>
    </row>
    <row r="3629" spans="2:2" x14ac:dyDescent="0.2">
      <c r="B3629" s="35"/>
    </row>
    <row r="3633" spans="2:2" x14ac:dyDescent="0.2">
      <c r="B3633" s="35"/>
    </row>
    <row r="3634" spans="2:2" x14ac:dyDescent="0.2">
      <c r="B3634" s="35"/>
    </row>
    <row r="3635" spans="2:2" x14ac:dyDescent="0.2">
      <c r="B3635" s="35"/>
    </row>
    <row r="3637" spans="2:2" x14ac:dyDescent="0.2">
      <c r="B3637" s="35"/>
    </row>
    <row r="3638" spans="2:2" x14ac:dyDescent="0.2">
      <c r="B3638" s="35"/>
    </row>
    <row r="3639" spans="2:2" x14ac:dyDescent="0.2">
      <c r="B3639" s="35"/>
    </row>
    <row r="3640" spans="2:2" x14ac:dyDescent="0.2">
      <c r="B3640" s="34"/>
    </row>
    <row r="3641" spans="2:2" x14ac:dyDescent="0.2">
      <c r="B3641" s="35"/>
    </row>
    <row r="3642" spans="2:2" x14ac:dyDescent="0.2">
      <c r="B3642" s="35"/>
    </row>
    <row r="3643" spans="2:2" x14ac:dyDescent="0.2">
      <c r="B3643" s="35"/>
    </row>
    <row r="3644" spans="2:2" x14ac:dyDescent="0.2">
      <c r="B3644" s="35"/>
    </row>
    <row r="3645" spans="2:2" x14ac:dyDescent="0.2">
      <c r="B3645" s="35"/>
    </row>
    <row r="3646" spans="2:2" x14ac:dyDescent="0.2">
      <c r="B3646" s="35"/>
    </row>
    <row r="3647" spans="2:2" x14ac:dyDescent="0.2">
      <c r="B3647" s="35"/>
    </row>
    <row r="3648" spans="2:2" x14ac:dyDescent="0.2">
      <c r="B3648" s="35"/>
    </row>
    <row r="3649" spans="2:2" x14ac:dyDescent="0.2">
      <c r="B3649" s="35"/>
    </row>
    <row r="3650" spans="2:2" x14ac:dyDescent="0.2">
      <c r="B3650" s="35"/>
    </row>
    <row r="3651" spans="2:2" x14ac:dyDescent="0.2">
      <c r="B3651" s="35"/>
    </row>
    <row r="3652" spans="2:2" x14ac:dyDescent="0.2">
      <c r="B3652" s="35"/>
    </row>
    <row r="3653" spans="2:2" x14ac:dyDescent="0.2">
      <c r="B3653" s="35"/>
    </row>
    <row r="3654" spans="2:2" x14ac:dyDescent="0.2">
      <c r="B3654" s="35"/>
    </row>
    <row r="3657" spans="2:2" x14ac:dyDescent="0.2">
      <c r="B3657" s="35"/>
    </row>
    <row r="3658" spans="2:2" x14ac:dyDescent="0.2">
      <c r="B3658" s="35"/>
    </row>
    <row r="3659" spans="2:2" x14ac:dyDescent="0.2">
      <c r="B3659" s="35"/>
    </row>
    <row r="3660" spans="2:2" x14ac:dyDescent="0.2">
      <c r="B3660" s="35"/>
    </row>
    <row r="3661" spans="2:2" x14ac:dyDescent="0.2">
      <c r="B3661" s="35"/>
    </row>
    <row r="3662" spans="2:2" x14ac:dyDescent="0.2">
      <c r="B3662" s="35"/>
    </row>
    <row r="3663" spans="2:2" x14ac:dyDescent="0.2">
      <c r="B3663" s="35"/>
    </row>
    <row r="3664" spans="2:2" x14ac:dyDescent="0.2">
      <c r="B3664" s="35"/>
    </row>
    <row r="3665" spans="2:2" x14ac:dyDescent="0.2">
      <c r="B3665" s="34"/>
    </row>
    <row r="3667" spans="2:2" x14ac:dyDescent="0.2">
      <c r="B3667" s="35"/>
    </row>
    <row r="3668" spans="2:2" x14ac:dyDescent="0.2">
      <c r="B3668" s="35"/>
    </row>
    <row r="3669" spans="2:2" x14ac:dyDescent="0.2">
      <c r="B3669" s="35"/>
    </row>
    <row r="3670" spans="2:2" x14ac:dyDescent="0.2">
      <c r="B3670" s="35"/>
    </row>
    <row r="3671" spans="2:2" x14ac:dyDescent="0.2">
      <c r="B3671" s="35"/>
    </row>
    <row r="3672" spans="2:2" x14ac:dyDescent="0.2">
      <c r="B3672" s="35"/>
    </row>
    <row r="3678" spans="2:2" x14ac:dyDescent="0.2">
      <c r="B3678" s="35"/>
    </row>
    <row r="3679" spans="2:2" x14ac:dyDescent="0.2">
      <c r="B3679" s="35"/>
    </row>
    <row r="3680" spans="2:2" x14ac:dyDescent="0.2">
      <c r="B3680" s="35"/>
    </row>
    <row r="3681" spans="2:2" x14ac:dyDescent="0.2">
      <c r="B3681" s="35"/>
    </row>
    <row r="3682" spans="2:2" x14ac:dyDescent="0.2">
      <c r="B3682" s="35"/>
    </row>
    <row r="3683" spans="2:2" x14ac:dyDescent="0.2">
      <c r="B3683" s="35"/>
    </row>
    <row r="3684" spans="2:2" x14ac:dyDescent="0.2">
      <c r="B3684" s="35"/>
    </row>
    <row r="3685" spans="2:2" x14ac:dyDescent="0.2">
      <c r="B3685" s="35"/>
    </row>
    <row r="3689" spans="2:2" x14ac:dyDescent="0.2">
      <c r="B3689" s="35"/>
    </row>
    <row r="3690" spans="2:2" x14ac:dyDescent="0.2">
      <c r="B3690" s="35"/>
    </row>
    <row r="3691" spans="2:2" x14ac:dyDescent="0.2">
      <c r="B3691" s="35"/>
    </row>
    <row r="3693" spans="2:2" x14ac:dyDescent="0.2">
      <c r="B3693" s="35"/>
    </row>
    <row r="3694" spans="2:2" x14ac:dyDescent="0.2">
      <c r="B3694" s="35"/>
    </row>
    <row r="3695" spans="2:2" x14ac:dyDescent="0.2">
      <c r="B3695" s="35"/>
    </row>
    <row r="3697" spans="2:2" x14ac:dyDescent="0.2">
      <c r="B3697" s="35"/>
    </row>
    <row r="3698" spans="2:2" x14ac:dyDescent="0.2">
      <c r="B3698" s="35"/>
    </row>
    <row r="3699" spans="2:2" x14ac:dyDescent="0.2">
      <c r="B3699" s="35"/>
    </row>
    <row r="3700" spans="2:2" x14ac:dyDescent="0.2">
      <c r="B3700" s="35"/>
    </row>
    <row r="3701" spans="2:2" x14ac:dyDescent="0.2">
      <c r="B3701" s="35"/>
    </row>
    <row r="3703" spans="2:2" x14ac:dyDescent="0.2">
      <c r="B3703" s="35"/>
    </row>
    <row r="3704" spans="2:2" x14ac:dyDescent="0.2">
      <c r="B3704" s="35"/>
    </row>
    <row r="3705" spans="2:2" x14ac:dyDescent="0.2">
      <c r="B3705" s="35"/>
    </row>
    <row r="3706" spans="2:2" x14ac:dyDescent="0.2">
      <c r="B3706" s="35"/>
    </row>
    <row r="3707" spans="2:2" x14ac:dyDescent="0.2">
      <c r="B3707" s="35"/>
    </row>
    <row r="3708" spans="2:2" x14ac:dyDescent="0.2">
      <c r="B3708" s="35"/>
    </row>
    <row r="3709" spans="2:2" x14ac:dyDescent="0.2">
      <c r="B3709" s="35"/>
    </row>
    <row r="3713" spans="2:2" x14ac:dyDescent="0.2">
      <c r="B3713" s="35"/>
    </row>
    <row r="3714" spans="2:2" x14ac:dyDescent="0.2">
      <c r="B3714" s="35"/>
    </row>
    <row r="3715" spans="2:2" x14ac:dyDescent="0.2">
      <c r="B3715" s="35"/>
    </row>
    <row r="3716" spans="2:2" x14ac:dyDescent="0.2">
      <c r="B3716" s="35"/>
    </row>
    <row r="3717" spans="2:2" x14ac:dyDescent="0.2">
      <c r="B3717" s="35"/>
    </row>
    <row r="3718" spans="2:2" x14ac:dyDescent="0.2">
      <c r="B3718" s="35"/>
    </row>
    <row r="3719" spans="2:2" x14ac:dyDescent="0.2">
      <c r="B3719" s="35"/>
    </row>
    <row r="3721" spans="2:2" x14ac:dyDescent="0.2">
      <c r="B3721" s="35"/>
    </row>
    <row r="3723" spans="2:2" x14ac:dyDescent="0.2">
      <c r="B3723" s="35"/>
    </row>
    <row r="3725" spans="2:2" x14ac:dyDescent="0.2">
      <c r="B3725" s="35"/>
    </row>
    <row r="3727" spans="2:2" x14ac:dyDescent="0.2">
      <c r="B3727" s="34"/>
    </row>
    <row r="3730" spans="2:2" x14ac:dyDescent="0.2">
      <c r="B3730" s="35"/>
    </row>
    <row r="3731" spans="2:2" x14ac:dyDescent="0.2">
      <c r="B3731" s="35"/>
    </row>
    <row r="3734" spans="2:2" x14ac:dyDescent="0.2">
      <c r="B3734" s="35"/>
    </row>
    <row r="3735" spans="2:2" x14ac:dyDescent="0.2">
      <c r="B3735" s="35"/>
    </row>
    <row r="3737" spans="2:2" x14ac:dyDescent="0.2">
      <c r="B3737" s="35"/>
    </row>
    <row r="3738" spans="2:2" x14ac:dyDescent="0.2">
      <c r="B3738" s="35"/>
    </row>
    <row r="3739" spans="2:2" x14ac:dyDescent="0.2">
      <c r="B3739" s="35"/>
    </row>
    <row r="3740" spans="2:2" x14ac:dyDescent="0.2">
      <c r="B3740" s="35"/>
    </row>
    <row r="3741" spans="2:2" x14ac:dyDescent="0.2">
      <c r="B3741" s="35"/>
    </row>
    <row r="3742" spans="2:2" x14ac:dyDescent="0.2">
      <c r="B3742" s="35"/>
    </row>
    <row r="3743" spans="2:2" x14ac:dyDescent="0.2">
      <c r="B3743" s="35"/>
    </row>
    <row r="3744" spans="2:2" x14ac:dyDescent="0.2">
      <c r="B3744" s="35"/>
    </row>
    <row r="3745" spans="2:2" x14ac:dyDescent="0.2">
      <c r="B3745" s="35"/>
    </row>
    <row r="3746" spans="2:2" x14ac:dyDescent="0.2">
      <c r="B3746" s="35"/>
    </row>
    <row r="3747" spans="2:2" x14ac:dyDescent="0.2">
      <c r="B3747" s="35"/>
    </row>
    <row r="3748" spans="2:2" x14ac:dyDescent="0.2">
      <c r="B3748" s="35"/>
    </row>
    <row r="3749" spans="2:2" x14ac:dyDescent="0.2">
      <c r="B3749" s="34"/>
    </row>
    <row r="3751" spans="2:2" x14ac:dyDescent="0.2">
      <c r="B3751" s="35"/>
    </row>
    <row r="3752" spans="2:2" x14ac:dyDescent="0.2">
      <c r="B3752" s="35"/>
    </row>
    <row r="3753" spans="2:2" x14ac:dyDescent="0.2">
      <c r="B3753" s="35"/>
    </row>
    <row r="3755" spans="2:2" x14ac:dyDescent="0.2">
      <c r="B3755" s="35"/>
    </row>
    <row r="3756" spans="2:2" x14ac:dyDescent="0.2">
      <c r="B3756" s="35"/>
    </row>
    <row r="3757" spans="2:2" x14ac:dyDescent="0.2">
      <c r="B3757" s="35"/>
    </row>
    <row r="3758" spans="2:2" x14ac:dyDescent="0.2">
      <c r="B3758" s="35"/>
    </row>
    <row r="3759" spans="2:2" x14ac:dyDescent="0.2">
      <c r="B3759" s="35"/>
    </row>
    <row r="3760" spans="2:2" x14ac:dyDescent="0.2">
      <c r="B3760" s="35"/>
    </row>
    <row r="3761" spans="2:2" x14ac:dyDescent="0.2">
      <c r="B3761" s="35"/>
    </row>
    <row r="3762" spans="2:2" x14ac:dyDescent="0.2">
      <c r="B3762" s="35"/>
    </row>
    <row r="3763" spans="2:2" x14ac:dyDescent="0.2">
      <c r="B3763" s="35"/>
    </row>
    <row r="3765" spans="2:2" x14ac:dyDescent="0.2">
      <c r="B3765" s="35"/>
    </row>
    <row r="3766" spans="2:2" x14ac:dyDescent="0.2">
      <c r="B3766" s="35"/>
    </row>
    <row r="3767" spans="2:2" x14ac:dyDescent="0.2">
      <c r="B3767" s="35"/>
    </row>
    <row r="3768" spans="2:2" x14ac:dyDescent="0.2">
      <c r="B3768" s="35"/>
    </row>
    <row r="3769" spans="2:2" x14ac:dyDescent="0.2">
      <c r="B3769" s="35"/>
    </row>
    <row r="3770" spans="2:2" x14ac:dyDescent="0.2">
      <c r="B3770" s="35"/>
    </row>
    <row r="3771" spans="2:2" x14ac:dyDescent="0.2">
      <c r="B3771" s="35"/>
    </row>
    <row r="3775" spans="2:2" x14ac:dyDescent="0.2">
      <c r="B3775" s="35"/>
    </row>
    <row r="3776" spans="2:2" x14ac:dyDescent="0.2">
      <c r="B3776" s="35"/>
    </row>
    <row r="3777" spans="2:2" x14ac:dyDescent="0.2">
      <c r="B3777" s="35"/>
    </row>
    <row r="3778" spans="2:2" x14ac:dyDescent="0.2">
      <c r="B3778" s="35"/>
    </row>
    <row r="3779" spans="2:2" x14ac:dyDescent="0.2">
      <c r="B3779" s="35"/>
    </row>
    <row r="3780" spans="2:2" x14ac:dyDescent="0.2">
      <c r="B3780" s="35"/>
    </row>
    <row r="3782" spans="2:2" x14ac:dyDescent="0.2">
      <c r="B3782" s="34"/>
    </row>
    <row r="3796" spans="2:2" x14ac:dyDescent="0.2">
      <c r="B3796" s="35"/>
    </row>
    <row r="3797" spans="2:2" x14ac:dyDescent="0.2">
      <c r="B3797" s="35"/>
    </row>
    <row r="3798" spans="2:2" x14ac:dyDescent="0.2">
      <c r="B3798" s="34"/>
    </row>
    <row r="3800" spans="2:2" x14ac:dyDescent="0.2">
      <c r="B3800" s="35"/>
    </row>
    <row r="3802" spans="2:2" x14ac:dyDescent="0.2">
      <c r="B3802" s="35"/>
    </row>
    <row r="3807" spans="2:2" x14ac:dyDescent="0.2">
      <c r="B3807" s="35"/>
    </row>
    <row r="3808" spans="2:2" x14ac:dyDescent="0.2">
      <c r="B3808" s="35"/>
    </row>
    <row r="3811" spans="2:2" x14ac:dyDescent="0.2">
      <c r="B3811" s="35"/>
    </row>
    <row r="3812" spans="2:2" x14ac:dyDescent="0.2">
      <c r="B3812" s="35"/>
    </row>
    <row r="3813" spans="2:2" x14ac:dyDescent="0.2">
      <c r="B3813" s="35"/>
    </row>
    <row r="3815" spans="2:2" x14ac:dyDescent="0.2">
      <c r="B3815" s="35"/>
    </row>
    <row r="3816" spans="2:2" x14ac:dyDescent="0.2">
      <c r="B3816" s="35"/>
    </row>
    <row r="3817" spans="2:2" x14ac:dyDescent="0.2">
      <c r="B3817" s="35"/>
    </row>
    <row r="3818" spans="2:2" x14ac:dyDescent="0.2">
      <c r="B3818" s="35"/>
    </row>
    <row r="3821" spans="2:2" x14ac:dyDescent="0.2">
      <c r="B3821" s="35"/>
    </row>
    <row r="3822" spans="2:2" x14ac:dyDescent="0.2">
      <c r="B3822" s="35"/>
    </row>
    <row r="3823" spans="2:2" x14ac:dyDescent="0.2">
      <c r="B3823" s="35"/>
    </row>
    <row r="3824" spans="2:2" x14ac:dyDescent="0.2">
      <c r="B3824" s="35"/>
    </row>
    <row r="3825" spans="2:2" x14ac:dyDescent="0.2">
      <c r="B3825" s="35"/>
    </row>
    <row r="3826" spans="2:2" x14ac:dyDescent="0.2">
      <c r="B3826" s="35"/>
    </row>
    <row r="3827" spans="2:2" x14ac:dyDescent="0.2">
      <c r="B3827" s="35"/>
    </row>
    <row r="3830" spans="2:2" x14ac:dyDescent="0.2">
      <c r="B3830" s="35"/>
    </row>
    <row r="3831" spans="2:2" x14ac:dyDescent="0.2">
      <c r="B3831" s="35"/>
    </row>
    <row r="3832" spans="2:2" x14ac:dyDescent="0.2">
      <c r="B3832" s="35"/>
    </row>
    <row r="3833" spans="2:2" x14ac:dyDescent="0.2">
      <c r="B3833" s="35"/>
    </row>
    <row r="3834" spans="2:2" x14ac:dyDescent="0.2">
      <c r="B3834" s="35"/>
    </row>
    <row r="3835" spans="2:2" x14ac:dyDescent="0.2">
      <c r="B3835" s="35"/>
    </row>
    <row r="3836" spans="2:2" x14ac:dyDescent="0.2">
      <c r="B3836" s="35"/>
    </row>
    <row r="3837" spans="2:2" x14ac:dyDescent="0.2">
      <c r="B3837" s="35"/>
    </row>
    <row r="3838" spans="2:2" x14ac:dyDescent="0.2">
      <c r="B3838" s="35"/>
    </row>
    <row r="3839" spans="2:2" x14ac:dyDescent="0.2">
      <c r="B3839" s="35"/>
    </row>
    <row r="3840" spans="2:2" x14ac:dyDescent="0.2">
      <c r="B3840" s="35"/>
    </row>
    <row r="3841" spans="2:2" x14ac:dyDescent="0.2">
      <c r="B3841" s="35"/>
    </row>
    <row r="3842" spans="2:2" x14ac:dyDescent="0.2">
      <c r="B3842" s="35"/>
    </row>
    <row r="3843" spans="2:2" x14ac:dyDescent="0.2">
      <c r="B3843" s="35"/>
    </row>
    <row r="3844" spans="2:2" x14ac:dyDescent="0.2">
      <c r="B3844" s="34"/>
    </row>
    <row r="3845" spans="2:2" x14ac:dyDescent="0.2">
      <c r="B3845" s="170"/>
    </row>
    <row r="3846" spans="2:2" x14ac:dyDescent="0.2">
      <c r="B3846" s="34"/>
    </row>
    <row r="3847" spans="2:2" x14ac:dyDescent="0.2">
      <c r="B3847" s="35"/>
    </row>
    <row r="3848" spans="2:2" x14ac:dyDescent="0.2">
      <c r="B3848" s="35"/>
    </row>
    <row r="3849" spans="2:2" x14ac:dyDescent="0.2">
      <c r="B3849" s="35"/>
    </row>
    <row r="3850" spans="2:2" x14ac:dyDescent="0.2">
      <c r="B3850" s="35"/>
    </row>
    <row r="3851" spans="2:2" x14ac:dyDescent="0.2">
      <c r="B3851" s="35"/>
    </row>
    <row r="3852" spans="2:2" x14ac:dyDescent="0.2">
      <c r="B3852" s="35"/>
    </row>
    <row r="3853" spans="2:2" x14ac:dyDescent="0.2">
      <c r="B3853" s="35"/>
    </row>
    <row r="3855" spans="2:2" x14ac:dyDescent="0.2">
      <c r="B3855" s="35"/>
    </row>
    <row r="3856" spans="2:2" x14ac:dyDescent="0.2">
      <c r="B3856" s="35"/>
    </row>
    <row r="3857" spans="2:2" x14ac:dyDescent="0.2">
      <c r="B3857" s="35"/>
    </row>
    <row r="3858" spans="2:2" x14ac:dyDescent="0.2">
      <c r="B3858" s="35"/>
    </row>
    <row r="3859" spans="2:2" x14ac:dyDescent="0.2">
      <c r="B3859" s="35"/>
    </row>
    <row r="3860" spans="2:2" x14ac:dyDescent="0.2">
      <c r="B3860" s="35"/>
    </row>
    <row r="3861" spans="2:2" x14ac:dyDescent="0.2">
      <c r="B3861" s="35"/>
    </row>
    <row r="3862" spans="2:2" x14ac:dyDescent="0.2">
      <c r="B3862" s="35"/>
    </row>
    <row r="3863" spans="2:2" x14ac:dyDescent="0.2">
      <c r="B3863" s="35"/>
    </row>
    <row r="3864" spans="2:2" x14ac:dyDescent="0.2">
      <c r="B3864" s="35"/>
    </row>
    <row r="3865" spans="2:2" x14ac:dyDescent="0.2">
      <c r="B3865" s="35"/>
    </row>
    <row r="3866" spans="2:2" x14ac:dyDescent="0.2">
      <c r="B3866" s="35"/>
    </row>
    <row r="3867" spans="2:2" x14ac:dyDescent="0.2">
      <c r="B3867" s="35"/>
    </row>
    <row r="3868" spans="2:2" x14ac:dyDescent="0.2">
      <c r="B3868" s="35"/>
    </row>
    <row r="3869" spans="2:2" x14ac:dyDescent="0.2">
      <c r="B3869" s="35"/>
    </row>
    <row r="3870" spans="2:2" x14ac:dyDescent="0.2">
      <c r="B3870" s="35"/>
    </row>
    <row r="3871" spans="2:2" x14ac:dyDescent="0.2">
      <c r="B3871" s="35"/>
    </row>
    <row r="3872" spans="2:2" x14ac:dyDescent="0.2">
      <c r="B3872" s="35"/>
    </row>
    <row r="3873" spans="2:2" x14ac:dyDescent="0.2">
      <c r="B3873" s="35"/>
    </row>
    <row r="3874" spans="2:2" x14ac:dyDescent="0.2">
      <c r="B3874" s="35"/>
    </row>
    <row r="3875" spans="2:2" x14ac:dyDescent="0.2">
      <c r="B3875" s="35"/>
    </row>
    <row r="3876" spans="2:2" x14ac:dyDescent="0.2">
      <c r="B3876" s="35"/>
    </row>
    <row r="3879" spans="2:2" x14ac:dyDescent="0.2">
      <c r="B3879" s="35"/>
    </row>
    <row r="3880" spans="2:2" x14ac:dyDescent="0.2">
      <c r="B3880" s="35"/>
    </row>
    <row r="3881" spans="2:2" x14ac:dyDescent="0.2">
      <c r="B3881" s="35"/>
    </row>
    <row r="3882" spans="2:2" x14ac:dyDescent="0.2">
      <c r="B3882" s="35"/>
    </row>
    <row r="3885" spans="2:2" x14ac:dyDescent="0.2">
      <c r="B3885" s="35"/>
    </row>
    <row r="3886" spans="2:2" x14ac:dyDescent="0.2">
      <c r="B3886" s="35"/>
    </row>
    <row r="3887" spans="2:2" x14ac:dyDescent="0.2">
      <c r="B3887" s="35"/>
    </row>
    <row r="3888" spans="2:2" x14ac:dyDescent="0.2">
      <c r="B3888" s="35"/>
    </row>
    <row r="3889" spans="2:2" x14ac:dyDescent="0.2">
      <c r="B3889" s="35"/>
    </row>
    <row r="3890" spans="2:2" x14ac:dyDescent="0.2">
      <c r="B3890" s="35"/>
    </row>
    <row r="3896" spans="2:2" x14ac:dyDescent="0.2">
      <c r="B3896" s="35"/>
    </row>
    <row r="3897" spans="2:2" x14ac:dyDescent="0.2">
      <c r="B3897" s="35"/>
    </row>
    <row r="3898" spans="2:2" x14ac:dyDescent="0.2">
      <c r="B3898" s="35"/>
    </row>
    <row r="3899" spans="2:2" x14ac:dyDescent="0.2">
      <c r="B3899" s="35"/>
    </row>
    <row r="3901" spans="2:2" x14ac:dyDescent="0.2">
      <c r="B3901" s="35"/>
    </row>
    <row r="3903" spans="2:2" x14ac:dyDescent="0.2">
      <c r="B3903" s="35"/>
    </row>
    <row r="3905" spans="2:2" x14ac:dyDescent="0.2">
      <c r="B3905" s="35"/>
    </row>
    <row r="3906" spans="2:2" x14ac:dyDescent="0.2">
      <c r="B3906" s="35"/>
    </row>
    <row r="3908" spans="2:2" x14ac:dyDescent="0.2">
      <c r="B3908" s="35"/>
    </row>
    <row r="3910" spans="2:2" x14ac:dyDescent="0.2">
      <c r="B3910" s="35"/>
    </row>
    <row r="3911" spans="2:2" x14ac:dyDescent="0.2">
      <c r="B3911" s="35"/>
    </row>
    <row r="3912" spans="2:2" x14ac:dyDescent="0.2">
      <c r="B3912" s="35"/>
    </row>
    <row r="3913" spans="2:2" x14ac:dyDescent="0.2">
      <c r="B3913" s="35"/>
    </row>
    <row r="3915" spans="2:2" x14ac:dyDescent="0.2">
      <c r="B3915" s="35"/>
    </row>
    <row r="3917" spans="2:2" x14ac:dyDescent="0.2">
      <c r="B3917" s="35"/>
    </row>
    <row r="3918" spans="2:2" x14ac:dyDescent="0.2">
      <c r="B3918" s="35"/>
    </row>
    <row r="3919" spans="2:2" x14ac:dyDescent="0.2">
      <c r="B3919" s="35"/>
    </row>
    <row r="3921" spans="2:2" x14ac:dyDescent="0.2">
      <c r="B3921" s="35"/>
    </row>
    <row r="3922" spans="2:2" x14ac:dyDescent="0.2">
      <c r="B3922" s="35"/>
    </row>
    <row r="3924" spans="2:2" x14ac:dyDescent="0.2">
      <c r="B3924" s="35"/>
    </row>
    <row r="3925" spans="2:2" x14ac:dyDescent="0.2">
      <c r="B3925" s="35"/>
    </row>
    <row r="3926" spans="2:2" x14ac:dyDescent="0.2">
      <c r="B3926" s="35"/>
    </row>
    <row r="3927" spans="2:2" x14ac:dyDescent="0.2">
      <c r="B3927" s="35"/>
    </row>
    <row r="3928" spans="2:2" x14ac:dyDescent="0.2">
      <c r="B3928" s="35"/>
    </row>
    <row r="3929" spans="2:2" x14ac:dyDescent="0.2">
      <c r="B3929" s="35"/>
    </row>
    <row r="3930" spans="2:2" x14ac:dyDescent="0.2">
      <c r="B3930" s="35"/>
    </row>
    <row r="3931" spans="2:2" x14ac:dyDescent="0.2">
      <c r="B3931" s="35"/>
    </row>
    <row r="3932" spans="2:2" x14ac:dyDescent="0.2">
      <c r="B3932" s="35"/>
    </row>
    <row r="3933" spans="2:2" x14ac:dyDescent="0.2">
      <c r="B3933" s="35"/>
    </row>
    <row r="3934" spans="2:2" x14ac:dyDescent="0.2">
      <c r="B3934" s="35"/>
    </row>
    <row r="3935" spans="2:2" x14ac:dyDescent="0.2">
      <c r="B3935" s="35"/>
    </row>
    <row r="3936" spans="2:2" x14ac:dyDescent="0.2">
      <c r="B3936" s="35"/>
    </row>
    <row r="3937" spans="2:2" x14ac:dyDescent="0.2">
      <c r="B3937" s="34"/>
    </row>
    <row r="3938" spans="2:2" x14ac:dyDescent="0.2">
      <c r="B3938" s="35"/>
    </row>
    <row r="3939" spans="2:2" x14ac:dyDescent="0.2">
      <c r="B3939" s="35"/>
    </row>
    <row r="3940" spans="2:2" x14ac:dyDescent="0.2">
      <c r="B3940" s="35"/>
    </row>
    <row r="3941" spans="2:2" x14ac:dyDescent="0.2">
      <c r="B3941" s="35"/>
    </row>
    <row r="3942" spans="2:2" x14ac:dyDescent="0.2">
      <c r="B3942" s="35"/>
    </row>
    <row r="3943" spans="2:2" x14ac:dyDescent="0.2">
      <c r="B3943" s="35"/>
    </row>
    <row r="3944" spans="2:2" x14ac:dyDescent="0.2">
      <c r="B3944" s="35"/>
    </row>
    <row r="3945" spans="2:2" x14ac:dyDescent="0.2">
      <c r="B3945" s="35"/>
    </row>
    <row r="3947" spans="2:2" x14ac:dyDescent="0.2">
      <c r="B3947" s="35"/>
    </row>
    <row r="3948" spans="2:2" x14ac:dyDescent="0.2">
      <c r="B3948" s="35"/>
    </row>
    <row r="3949" spans="2:2" x14ac:dyDescent="0.2">
      <c r="B3949" s="35"/>
    </row>
    <row r="3950" spans="2:2" x14ac:dyDescent="0.2">
      <c r="B3950" s="35"/>
    </row>
    <row r="3951" spans="2:2" x14ac:dyDescent="0.2">
      <c r="B3951" s="35"/>
    </row>
    <row r="3952" spans="2:2" x14ac:dyDescent="0.2">
      <c r="B3952" s="35"/>
    </row>
    <row r="3953" spans="2:2" x14ac:dyDescent="0.2">
      <c r="B3953" s="35"/>
    </row>
    <row r="3954" spans="2:2" x14ac:dyDescent="0.2">
      <c r="B3954" s="35"/>
    </row>
    <row r="3955" spans="2:2" x14ac:dyDescent="0.2">
      <c r="B3955" s="35"/>
    </row>
    <row r="3956" spans="2:2" x14ac:dyDescent="0.2">
      <c r="B3956" s="34"/>
    </row>
    <row r="3957" spans="2:2" x14ac:dyDescent="0.2">
      <c r="B3957" s="35"/>
    </row>
    <row r="3958" spans="2:2" x14ac:dyDescent="0.2">
      <c r="B3958" s="35"/>
    </row>
    <row r="3964" spans="2:2" x14ac:dyDescent="0.2">
      <c r="B3964" s="35"/>
    </row>
    <row r="3965" spans="2:2" x14ac:dyDescent="0.2">
      <c r="B3965" s="35"/>
    </row>
    <row r="3966" spans="2:2" x14ac:dyDescent="0.2">
      <c r="B3966" s="35"/>
    </row>
    <row r="3967" spans="2:2" x14ac:dyDescent="0.2">
      <c r="B3967" s="35"/>
    </row>
    <row r="3977" spans="2:2" x14ac:dyDescent="0.2">
      <c r="B3977" s="35"/>
    </row>
    <row r="3979" spans="2:2" x14ac:dyDescent="0.2">
      <c r="B3979" s="35"/>
    </row>
    <row r="3981" spans="2:2" x14ac:dyDescent="0.2">
      <c r="B3981" s="35"/>
    </row>
    <row r="3983" spans="2:2" x14ac:dyDescent="0.2">
      <c r="B3983" s="35"/>
    </row>
    <row r="3985" spans="2:2" x14ac:dyDescent="0.2">
      <c r="B3985" s="35"/>
    </row>
    <row r="3989" spans="2:2" x14ac:dyDescent="0.2">
      <c r="B3989" s="35"/>
    </row>
    <row r="3990" spans="2:2" x14ac:dyDescent="0.2">
      <c r="B3990" s="35"/>
    </row>
    <row r="3991" spans="2:2" x14ac:dyDescent="0.2">
      <c r="B3991" s="35"/>
    </row>
    <row r="3994" spans="2:2" x14ac:dyDescent="0.2">
      <c r="B3994" s="35"/>
    </row>
    <row r="3995" spans="2:2" x14ac:dyDescent="0.2">
      <c r="B3995" s="35"/>
    </row>
    <row r="3996" spans="2:2" x14ac:dyDescent="0.2">
      <c r="B3996" s="35"/>
    </row>
    <row r="3998" spans="2:2" x14ac:dyDescent="0.2">
      <c r="B3998" s="35"/>
    </row>
    <row r="3999" spans="2:2" x14ac:dyDescent="0.2">
      <c r="B3999" s="35"/>
    </row>
    <row r="4000" spans="2:2" x14ac:dyDescent="0.2">
      <c r="B4000" s="35"/>
    </row>
    <row r="4001" spans="2:2" x14ac:dyDescent="0.2">
      <c r="B4001" s="35"/>
    </row>
    <row r="4003" spans="2:2" x14ac:dyDescent="0.2">
      <c r="B4003" s="35"/>
    </row>
    <row r="4004" spans="2:2" x14ac:dyDescent="0.2">
      <c r="B4004" s="35"/>
    </row>
    <row r="4005" spans="2:2" x14ac:dyDescent="0.2">
      <c r="B4005" s="35"/>
    </row>
    <row r="4006" spans="2:2" x14ac:dyDescent="0.2">
      <c r="B4006" s="35"/>
    </row>
    <row r="4007" spans="2:2" x14ac:dyDescent="0.2">
      <c r="B4007" s="35"/>
    </row>
    <row r="4008" spans="2:2" x14ac:dyDescent="0.2">
      <c r="B4008" s="35"/>
    </row>
    <row r="4009" spans="2:2" x14ac:dyDescent="0.2">
      <c r="B4009" s="35"/>
    </row>
    <row r="4010" spans="2:2" x14ac:dyDescent="0.2">
      <c r="B4010" s="35"/>
    </row>
    <row r="4011" spans="2:2" x14ac:dyDescent="0.2">
      <c r="B4011" s="35"/>
    </row>
    <row r="4013" spans="2:2" x14ac:dyDescent="0.2">
      <c r="B4013" s="35"/>
    </row>
    <row r="4014" spans="2:2" x14ac:dyDescent="0.2">
      <c r="B4014" s="35"/>
    </row>
    <row r="4015" spans="2:2" x14ac:dyDescent="0.2">
      <c r="B4015" s="35"/>
    </row>
    <row r="4016" spans="2:2" x14ac:dyDescent="0.2">
      <c r="B4016" s="35"/>
    </row>
    <row r="4017" spans="2:2" x14ac:dyDescent="0.2">
      <c r="B4017" s="35"/>
    </row>
    <row r="4018" spans="2:2" x14ac:dyDescent="0.2">
      <c r="B4018" s="35"/>
    </row>
    <row r="4019" spans="2:2" x14ac:dyDescent="0.2">
      <c r="B4019" s="35"/>
    </row>
    <row r="4020" spans="2:2" x14ac:dyDescent="0.2">
      <c r="B4020" s="35"/>
    </row>
    <row r="4021" spans="2:2" x14ac:dyDescent="0.2">
      <c r="B4021" s="35"/>
    </row>
    <row r="4022" spans="2:2" x14ac:dyDescent="0.2">
      <c r="B4022" s="35"/>
    </row>
    <row r="4023" spans="2:2" x14ac:dyDescent="0.2">
      <c r="B4023" s="35"/>
    </row>
    <row r="4024" spans="2:2" x14ac:dyDescent="0.2">
      <c r="B4024" s="35"/>
    </row>
    <row r="4025" spans="2:2" x14ac:dyDescent="0.2">
      <c r="B4025" s="35"/>
    </row>
    <row r="4026" spans="2:2" x14ac:dyDescent="0.2">
      <c r="B4026" s="35"/>
    </row>
    <row r="4027" spans="2:2" x14ac:dyDescent="0.2">
      <c r="B4027" s="35"/>
    </row>
    <row r="4028" spans="2:2" x14ac:dyDescent="0.2">
      <c r="B4028" s="35"/>
    </row>
    <row r="4029" spans="2:2" x14ac:dyDescent="0.2">
      <c r="B4029" s="35"/>
    </row>
    <row r="4030" spans="2:2" x14ac:dyDescent="0.2">
      <c r="B4030" s="35"/>
    </row>
    <row r="4031" spans="2:2" x14ac:dyDescent="0.2">
      <c r="B4031" s="35"/>
    </row>
    <row r="4032" spans="2:2" x14ac:dyDescent="0.2">
      <c r="B4032" s="35"/>
    </row>
    <row r="4033" spans="2:2" x14ac:dyDescent="0.2">
      <c r="B4033" s="35"/>
    </row>
    <row r="4034" spans="2:2" x14ac:dyDescent="0.2">
      <c r="B4034" s="35"/>
    </row>
    <row r="4035" spans="2:2" x14ac:dyDescent="0.2">
      <c r="B4035" s="35"/>
    </row>
    <row r="4036" spans="2:2" x14ac:dyDescent="0.2">
      <c r="B4036" s="35"/>
    </row>
    <row r="4037" spans="2:2" x14ac:dyDescent="0.2">
      <c r="B4037" s="35"/>
    </row>
    <row r="4038" spans="2:2" x14ac:dyDescent="0.2">
      <c r="B4038" s="35"/>
    </row>
    <row r="4039" spans="2:2" x14ac:dyDescent="0.2">
      <c r="B4039" s="35"/>
    </row>
    <row r="4040" spans="2:2" x14ac:dyDescent="0.2">
      <c r="B4040" s="35"/>
    </row>
    <row r="4041" spans="2:2" x14ac:dyDescent="0.2">
      <c r="B4041" s="35"/>
    </row>
    <row r="4042" spans="2:2" x14ac:dyDescent="0.2">
      <c r="B4042" s="35"/>
    </row>
    <row r="4045" spans="2:2" x14ac:dyDescent="0.2">
      <c r="B4045" s="35"/>
    </row>
    <row r="4046" spans="2:2" x14ac:dyDescent="0.2">
      <c r="B4046" s="35"/>
    </row>
    <row r="4047" spans="2:2" x14ac:dyDescent="0.2">
      <c r="B4047" s="35"/>
    </row>
    <row r="4048" spans="2:2" x14ac:dyDescent="0.2">
      <c r="B4048" s="35"/>
    </row>
    <row r="4049" spans="2:2" x14ac:dyDescent="0.2">
      <c r="B4049" s="35"/>
    </row>
    <row r="4050" spans="2:2" x14ac:dyDescent="0.2">
      <c r="B4050" s="35"/>
    </row>
    <row r="4051" spans="2:2" x14ac:dyDescent="0.2">
      <c r="B4051" s="35"/>
    </row>
    <row r="4052" spans="2:2" x14ac:dyDescent="0.2">
      <c r="B4052" s="35"/>
    </row>
    <row r="4054" spans="2:2" x14ac:dyDescent="0.2">
      <c r="B4054" s="34"/>
    </row>
    <row r="4055" spans="2:2" x14ac:dyDescent="0.2">
      <c r="B4055" s="35"/>
    </row>
    <row r="4056" spans="2:2" x14ac:dyDescent="0.2">
      <c r="B4056" s="35"/>
    </row>
    <row r="4057" spans="2:2" x14ac:dyDescent="0.2">
      <c r="B4057" s="35"/>
    </row>
    <row r="4058" spans="2:2" x14ac:dyDescent="0.2">
      <c r="B4058" s="35"/>
    </row>
    <row r="4059" spans="2:2" x14ac:dyDescent="0.2">
      <c r="B4059" s="35"/>
    </row>
    <row r="4060" spans="2:2" x14ac:dyDescent="0.2">
      <c r="B4060" s="35"/>
    </row>
    <row r="4066" spans="2:2" x14ac:dyDescent="0.2">
      <c r="B4066" s="35"/>
    </row>
    <row r="4067" spans="2:2" x14ac:dyDescent="0.2">
      <c r="B4067" s="35"/>
    </row>
    <row r="4068" spans="2:2" x14ac:dyDescent="0.2">
      <c r="B4068" s="35"/>
    </row>
    <row r="4069" spans="2:2" x14ac:dyDescent="0.2">
      <c r="B4069" s="35"/>
    </row>
    <row r="4073" spans="2:2" x14ac:dyDescent="0.2">
      <c r="B4073" s="35"/>
    </row>
    <row r="4084" spans="2:2" x14ac:dyDescent="0.2">
      <c r="B4084" s="34"/>
    </row>
    <row r="4093" spans="2:2" x14ac:dyDescent="0.2">
      <c r="B4093" s="35"/>
    </row>
    <row r="4095" spans="2:2" x14ac:dyDescent="0.2">
      <c r="B4095" s="35"/>
    </row>
    <row r="4097" spans="2:2" x14ac:dyDescent="0.2">
      <c r="B4097" s="35"/>
    </row>
    <row r="4098" spans="2:2" x14ac:dyDescent="0.2">
      <c r="B4098" s="35"/>
    </row>
    <row r="4099" spans="2:2" x14ac:dyDescent="0.2">
      <c r="B4099" s="35"/>
    </row>
    <row r="4100" spans="2:2" x14ac:dyDescent="0.2">
      <c r="B4100" s="35"/>
    </row>
    <row r="4102" spans="2:2" x14ac:dyDescent="0.2">
      <c r="B4102" s="35"/>
    </row>
    <row r="4103" spans="2:2" x14ac:dyDescent="0.2">
      <c r="B4103" s="35"/>
    </row>
    <row r="4104" spans="2:2" x14ac:dyDescent="0.2">
      <c r="B4104" s="35"/>
    </row>
    <row r="4105" spans="2:2" x14ac:dyDescent="0.2">
      <c r="B4105" s="35"/>
    </row>
    <row r="4108" spans="2:2" x14ac:dyDescent="0.2">
      <c r="B4108" s="35"/>
    </row>
    <row r="4109" spans="2:2" x14ac:dyDescent="0.2">
      <c r="B4109" s="35"/>
    </row>
    <row r="4110" spans="2:2" x14ac:dyDescent="0.2">
      <c r="B4110" s="35"/>
    </row>
    <row r="4111" spans="2:2" x14ac:dyDescent="0.2">
      <c r="B4111" s="35"/>
    </row>
    <row r="4112" spans="2:2" x14ac:dyDescent="0.2">
      <c r="B4112" s="35"/>
    </row>
    <row r="4113" spans="2:2" x14ac:dyDescent="0.2">
      <c r="B4113" s="35"/>
    </row>
    <row r="4114" spans="2:2" x14ac:dyDescent="0.2">
      <c r="B4114" s="34"/>
    </row>
    <row r="4115" spans="2:2" x14ac:dyDescent="0.2">
      <c r="B4115" s="35"/>
    </row>
    <row r="4116" spans="2:2" x14ac:dyDescent="0.2">
      <c r="B4116" s="35"/>
    </row>
    <row r="4117" spans="2:2" x14ac:dyDescent="0.2">
      <c r="B4117" s="35"/>
    </row>
    <row r="4118" spans="2:2" x14ac:dyDescent="0.2">
      <c r="B4118" s="35"/>
    </row>
    <row r="4119" spans="2:2" x14ac:dyDescent="0.2">
      <c r="B4119" s="35"/>
    </row>
    <row r="4120" spans="2:2" x14ac:dyDescent="0.2">
      <c r="B4120" s="35"/>
    </row>
    <row r="4121" spans="2:2" x14ac:dyDescent="0.2">
      <c r="B4121" s="35"/>
    </row>
    <row r="4122" spans="2:2" x14ac:dyDescent="0.2">
      <c r="B4122" s="35"/>
    </row>
    <row r="4123" spans="2:2" x14ac:dyDescent="0.2">
      <c r="B4123" s="35"/>
    </row>
    <row r="4124" spans="2:2" x14ac:dyDescent="0.2">
      <c r="B4124" s="35"/>
    </row>
    <row r="4125" spans="2:2" x14ac:dyDescent="0.2">
      <c r="B4125" s="35"/>
    </row>
    <row r="4126" spans="2:2" x14ac:dyDescent="0.2">
      <c r="B4126" s="35"/>
    </row>
    <row r="4127" spans="2:2" x14ac:dyDescent="0.2">
      <c r="B4127" s="35"/>
    </row>
    <row r="4128" spans="2:2" x14ac:dyDescent="0.2">
      <c r="B4128" s="35"/>
    </row>
    <row r="4129" spans="2:2" x14ac:dyDescent="0.2">
      <c r="B4129" s="35"/>
    </row>
    <row r="4130" spans="2:2" x14ac:dyDescent="0.2">
      <c r="B4130" s="35"/>
    </row>
    <row r="4131" spans="2:2" x14ac:dyDescent="0.2">
      <c r="B4131" s="35"/>
    </row>
    <row r="4132" spans="2:2" x14ac:dyDescent="0.2">
      <c r="B4132" s="35"/>
    </row>
    <row r="4133" spans="2:2" x14ac:dyDescent="0.2">
      <c r="B4133" s="34"/>
    </row>
    <row r="4134" spans="2:2" x14ac:dyDescent="0.2">
      <c r="B4134" s="35"/>
    </row>
    <row r="4135" spans="2:2" x14ac:dyDescent="0.2">
      <c r="B4135" s="35"/>
    </row>
    <row r="4136" spans="2:2" x14ac:dyDescent="0.2">
      <c r="B4136" s="35"/>
    </row>
    <row r="4137" spans="2:2" x14ac:dyDescent="0.2">
      <c r="B4137" s="35"/>
    </row>
    <row r="4138" spans="2:2" x14ac:dyDescent="0.2">
      <c r="B4138" s="35"/>
    </row>
    <row r="4141" spans="2:2" x14ac:dyDescent="0.2">
      <c r="B4141" s="35"/>
    </row>
    <row r="4142" spans="2:2" x14ac:dyDescent="0.2">
      <c r="B4142" s="35"/>
    </row>
    <row r="4143" spans="2:2" x14ac:dyDescent="0.2">
      <c r="B4143" s="35"/>
    </row>
    <row r="4144" spans="2:2" x14ac:dyDescent="0.2">
      <c r="B4144" s="35"/>
    </row>
    <row r="4145" spans="2:2" x14ac:dyDescent="0.2">
      <c r="B4145" s="35"/>
    </row>
    <row r="4146" spans="2:2" x14ac:dyDescent="0.2">
      <c r="B4146" s="35"/>
    </row>
    <row r="4147" spans="2:2" x14ac:dyDescent="0.2">
      <c r="B4147" s="35"/>
    </row>
    <row r="4149" spans="2:2" x14ac:dyDescent="0.2">
      <c r="B4149" s="35"/>
    </row>
    <row r="4151" spans="2:2" x14ac:dyDescent="0.2">
      <c r="B4151" s="35"/>
    </row>
    <row r="4152" spans="2:2" x14ac:dyDescent="0.2">
      <c r="B4152" s="35"/>
    </row>
    <row r="4153" spans="2:2" x14ac:dyDescent="0.2">
      <c r="B4153" s="35"/>
    </row>
    <row r="4154" spans="2:2" x14ac:dyDescent="0.2">
      <c r="B4154" s="35"/>
    </row>
    <row r="4155" spans="2:2" x14ac:dyDescent="0.2">
      <c r="B4155" s="35"/>
    </row>
    <row r="4156" spans="2:2" x14ac:dyDescent="0.2">
      <c r="B4156" s="35"/>
    </row>
    <row r="4157" spans="2:2" x14ac:dyDescent="0.2">
      <c r="B4157" s="35"/>
    </row>
    <row r="4158" spans="2:2" x14ac:dyDescent="0.2">
      <c r="B4158" s="35"/>
    </row>
    <row r="4159" spans="2:2" x14ac:dyDescent="0.2">
      <c r="B4159" s="35"/>
    </row>
    <row r="4161" spans="2:2" x14ac:dyDescent="0.2">
      <c r="B4161" s="35"/>
    </row>
    <row r="4162" spans="2:2" x14ac:dyDescent="0.2">
      <c r="B4162" s="35"/>
    </row>
    <row r="4163" spans="2:2" x14ac:dyDescent="0.2">
      <c r="B4163" s="35"/>
    </row>
    <row r="4164" spans="2:2" x14ac:dyDescent="0.2">
      <c r="B4164" s="35"/>
    </row>
    <row r="4166" spans="2:2" x14ac:dyDescent="0.2">
      <c r="B4166" s="35"/>
    </row>
    <row r="4167" spans="2:2" x14ac:dyDescent="0.2">
      <c r="B4167" s="35"/>
    </row>
    <row r="4168" spans="2:2" x14ac:dyDescent="0.2">
      <c r="B4168" s="35"/>
    </row>
    <row r="4169" spans="2:2" x14ac:dyDescent="0.2">
      <c r="B4169" s="35"/>
    </row>
    <row r="4171" spans="2:2" x14ac:dyDescent="0.2">
      <c r="B4171" s="35"/>
    </row>
    <row r="4172" spans="2:2" x14ac:dyDescent="0.2">
      <c r="B4172" s="35"/>
    </row>
    <row r="4173" spans="2:2" x14ac:dyDescent="0.2">
      <c r="B4173" s="35"/>
    </row>
    <row r="4174" spans="2:2" x14ac:dyDescent="0.2">
      <c r="B4174" s="35"/>
    </row>
    <row r="4175" spans="2:2" x14ac:dyDescent="0.2">
      <c r="B4175" s="35"/>
    </row>
    <row r="4176" spans="2:2" x14ac:dyDescent="0.2">
      <c r="B4176" s="35"/>
    </row>
    <row r="4177" spans="2:2" x14ac:dyDescent="0.2">
      <c r="B4177" s="35"/>
    </row>
    <row r="4178" spans="2:2" x14ac:dyDescent="0.2">
      <c r="B4178" s="35"/>
    </row>
    <row r="4179" spans="2:2" x14ac:dyDescent="0.2">
      <c r="B4179" s="35"/>
    </row>
    <row r="4180" spans="2:2" x14ac:dyDescent="0.2">
      <c r="B4180" s="35"/>
    </row>
    <row r="4181" spans="2:2" x14ac:dyDescent="0.2">
      <c r="B4181" s="35"/>
    </row>
    <row r="4182" spans="2:2" x14ac:dyDescent="0.2">
      <c r="B4182" s="35"/>
    </row>
    <row r="4183" spans="2:2" x14ac:dyDescent="0.2">
      <c r="B4183" s="35"/>
    </row>
    <row r="4184" spans="2:2" x14ac:dyDescent="0.2">
      <c r="B4184" s="35"/>
    </row>
    <row r="4185" spans="2:2" x14ac:dyDescent="0.2">
      <c r="B4185" s="35"/>
    </row>
    <row r="4186" spans="2:2" x14ac:dyDescent="0.2">
      <c r="B4186" s="35"/>
    </row>
    <row r="4187" spans="2:2" x14ac:dyDescent="0.2">
      <c r="B4187" s="35"/>
    </row>
    <row r="4188" spans="2:2" x14ac:dyDescent="0.2">
      <c r="B4188" s="35"/>
    </row>
    <row r="4189" spans="2:2" x14ac:dyDescent="0.2">
      <c r="B4189" s="35"/>
    </row>
    <row r="4190" spans="2:2" x14ac:dyDescent="0.2">
      <c r="B4190" s="35"/>
    </row>
    <row r="4191" spans="2:2" x14ac:dyDescent="0.2">
      <c r="B4191" s="35"/>
    </row>
    <row r="4193" spans="2:2" x14ac:dyDescent="0.2">
      <c r="B4193" s="35"/>
    </row>
    <row r="4195" spans="2:2" x14ac:dyDescent="0.2">
      <c r="B4195" s="35"/>
    </row>
    <row r="4198" spans="2:2" x14ac:dyDescent="0.2">
      <c r="B4198" s="35"/>
    </row>
    <row r="4199" spans="2:2" x14ac:dyDescent="0.2">
      <c r="B4199" s="35"/>
    </row>
    <row r="4202" spans="2:2" x14ac:dyDescent="0.2">
      <c r="B4202" s="35"/>
    </row>
    <row r="4203" spans="2:2" x14ac:dyDescent="0.2">
      <c r="B4203" s="34"/>
    </row>
    <row r="4206" spans="2:2" x14ac:dyDescent="0.2">
      <c r="B4206" s="35"/>
    </row>
    <row r="4207" spans="2:2" x14ac:dyDescent="0.2">
      <c r="B4207" s="35"/>
    </row>
    <row r="4208" spans="2:2" x14ac:dyDescent="0.2">
      <c r="B4208" s="35"/>
    </row>
    <row r="4209" spans="2:2" x14ac:dyDescent="0.2">
      <c r="B4209" s="35"/>
    </row>
    <row r="4211" spans="2:2" x14ac:dyDescent="0.2">
      <c r="B4211" s="35"/>
    </row>
    <row r="4212" spans="2:2" x14ac:dyDescent="0.2">
      <c r="B4212" s="35"/>
    </row>
    <row r="4213" spans="2:2" x14ac:dyDescent="0.2">
      <c r="B4213" s="35"/>
    </row>
    <row r="4214" spans="2:2" x14ac:dyDescent="0.2">
      <c r="B4214" s="35"/>
    </row>
    <row r="4215" spans="2:2" x14ac:dyDescent="0.2">
      <c r="B4215" s="35"/>
    </row>
    <row r="4216" spans="2:2" x14ac:dyDescent="0.2">
      <c r="B4216" s="35"/>
    </row>
    <row r="4217" spans="2:2" x14ac:dyDescent="0.2">
      <c r="B4217" s="35"/>
    </row>
    <row r="4218" spans="2:2" x14ac:dyDescent="0.2">
      <c r="B4218" s="34"/>
    </row>
    <row r="4219" spans="2:2" x14ac:dyDescent="0.2">
      <c r="B4219" s="35"/>
    </row>
    <row r="4220" spans="2:2" x14ac:dyDescent="0.2">
      <c r="B4220" s="35"/>
    </row>
    <row r="4221" spans="2:2" x14ac:dyDescent="0.2">
      <c r="B4221" s="35"/>
    </row>
    <row r="4223" spans="2:2" x14ac:dyDescent="0.2">
      <c r="B4223" s="35"/>
    </row>
    <row r="4224" spans="2:2" x14ac:dyDescent="0.2">
      <c r="B4224" s="35"/>
    </row>
    <row r="4225" spans="2:2" x14ac:dyDescent="0.2">
      <c r="B4225" s="35"/>
    </row>
    <row r="4226" spans="2:2" x14ac:dyDescent="0.2">
      <c r="B4226" s="35"/>
    </row>
    <row r="4227" spans="2:2" x14ac:dyDescent="0.2">
      <c r="B4227" s="35"/>
    </row>
    <row r="4228" spans="2:2" x14ac:dyDescent="0.2">
      <c r="B4228" s="35"/>
    </row>
    <row r="4229" spans="2:2" x14ac:dyDescent="0.2">
      <c r="B4229" s="35"/>
    </row>
    <row r="4230" spans="2:2" x14ac:dyDescent="0.2">
      <c r="B4230" s="35"/>
    </row>
    <row r="4231" spans="2:2" x14ac:dyDescent="0.2">
      <c r="B4231" s="35"/>
    </row>
    <row r="4232" spans="2:2" x14ac:dyDescent="0.2">
      <c r="B4232" s="35"/>
    </row>
    <row r="4233" spans="2:2" x14ac:dyDescent="0.2">
      <c r="B4233" s="35"/>
    </row>
    <row r="4234" spans="2:2" x14ac:dyDescent="0.2">
      <c r="B4234" s="35"/>
    </row>
    <row r="4235" spans="2:2" x14ac:dyDescent="0.2">
      <c r="B4235" s="35"/>
    </row>
    <row r="4236" spans="2:2" x14ac:dyDescent="0.2">
      <c r="B4236" s="35"/>
    </row>
    <row r="4237" spans="2:2" x14ac:dyDescent="0.2">
      <c r="B4237" s="35"/>
    </row>
    <row r="4238" spans="2:2" x14ac:dyDescent="0.2">
      <c r="B4238" s="35"/>
    </row>
    <row r="4239" spans="2:2" x14ac:dyDescent="0.2">
      <c r="B4239" s="35"/>
    </row>
    <row r="4241" spans="2:2" x14ac:dyDescent="0.2">
      <c r="B4241" s="35"/>
    </row>
    <row r="4242" spans="2:2" x14ac:dyDescent="0.2">
      <c r="B4242" s="35"/>
    </row>
    <row r="4243" spans="2:2" x14ac:dyDescent="0.2">
      <c r="B4243" s="35"/>
    </row>
    <row r="4244" spans="2:2" x14ac:dyDescent="0.2">
      <c r="B4244" s="35"/>
    </row>
    <row r="4245" spans="2:2" x14ac:dyDescent="0.2">
      <c r="B4245" s="35"/>
    </row>
    <row r="4246" spans="2:2" x14ac:dyDescent="0.2">
      <c r="B4246" s="35"/>
    </row>
    <row r="4247" spans="2:2" x14ac:dyDescent="0.2">
      <c r="B4247" s="35"/>
    </row>
    <row r="4248" spans="2:2" x14ac:dyDescent="0.2">
      <c r="B4248" s="35"/>
    </row>
    <row r="4250" spans="2:2" x14ac:dyDescent="0.2">
      <c r="B4250" s="34"/>
    </row>
    <row r="4253" spans="2:2" x14ac:dyDescent="0.2">
      <c r="B4253" s="35"/>
    </row>
    <row r="4254" spans="2:2" x14ac:dyDescent="0.2">
      <c r="B4254" s="35"/>
    </row>
    <row r="4255" spans="2:2" x14ac:dyDescent="0.2">
      <c r="B4255" s="35"/>
    </row>
    <row r="4256" spans="2:2" x14ac:dyDescent="0.2">
      <c r="B4256" s="35"/>
    </row>
    <row r="4264" spans="2:2" x14ac:dyDescent="0.2">
      <c r="B4264" s="35"/>
    </row>
    <row r="4265" spans="2:2" x14ac:dyDescent="0.2">
      <c r="B4265" s="35"/>
    </row>
    <row r="4266" spans="2:2" x14ac:dyDescent="0.2">
      <c r="B4266" s="35"/>
    </row>
    <row r="4268" spans="2:2" x14ac:dyDescent="0.2">
      <c r="B4268" s="35"/>
    </row>
    <row r="4270" spans="2:2" x14ac:dyDescent="0.2">
      <c r="B4270" s="35"/>
    </row>
    <row r="4271" spans="2:2" x14ac:dyDescent="0.2">
      <c r="B4271" s="35"/>
    </row>
    <row r="4272" spans="2:2" x14ac:dyDescent="0.2">
      <c r="B4272" s="34"/>
    </row>
    <row r="4275" spans="2:2" x14ac:dyDescent="0.2">
      <c r="B4275" s="35"/>
    </row>
    <row r="4276" spans="2:2" x14ac:dyDescent="0.2">
      <c r="B4276" s="35"/>
    </row>
    <row r="4279" spans="2:2" x14ac:dyDescent="0.2">
      <c r="B4279" s="35"/>
    </row>
    <row r="4280" spans="2:2" x14ac:dyDescent="0.2">
      <c r="B4280" s="35"/>
    </row>
    <row r="4282" spans="2:2" x14ac:dyDescent="0.2">
      <c r="B4282" s="35"/>
    </row>
    <row r="4283" spans="2:2" x14ac:dyDescent="0.2">
      <c r="B4283" s="35"/>
    </row>
    <row r="4284" spans="2:2" x14ac:dyDescent="0.2">
      <c r="B4284" s="35"/>
    </row>
    <row r="4285" spans="2:2" x14ac:dyDescent="0.2">
      <c r="B4285" s="35"/>
    </row>
    <row r="4286" spans="2:2" x14ac:dyDescent="0.2">
      <c r="B4286" s="35"/>
    </row>
    <row r="4287" spans="2:2" x14ac:dyDescent="0.2">
      <c r="B4287" s="35"/>
    </row>
    <row r="4289" spans="2:2" x14ac:dyDescent="0.2">
      <c r="B4289" s="35"/>
    </row>
    <row r="4290" spans="2:2" x14ac:dyDescent="0.2">
      <c r="B4290" s="35"/>
    </row>
    <row r="4291" spans="2:2" x14ac:dyDescent="0.2">
      <c r="B4291" s="35"/>
    </row>
    <row r="4292" spans="2:2" x14ac:dyDescent="0.2">
      <c r="B4292" s="35"/>
    </row>
    <row r="4293" spans="2:2" x14ac:dyDescent="0.2">
      <c r="B4293" s="35"/>
    </row>
    <row r="4294" spans="2:2" x14ac:dyDescent="0.2">
      <c r="B4294" s="170"/>
    </row>
    <row r="4295" spans="2:2" x14ac:dyDescent="0.2">
      <c r="B4295" s="35"/>
    </row>
    <row r="4296" spans="2:2" x14ac:dyDescent="0.2">
      <c r="B4296" s="35"/>
    </row>
    <row r="4299" spans="2:2" x14ac:dyDescent="0.2">
      <c r="B4299" s="35"/>
    </row>
    <row r="4300" spans="2:2" x14ac:dyDescent="0.2">
      <c r="B4300" s="35"/>
    </row>
    <row r="4301" spans="2:2" x14ac:dyDescent="0.2">
      <c r="B4301" s="35"/>
    </row>
    <row r="4302" spans="2:2" x14ac:dyDescent="0.2">
      <c r="B4302" s="35"/>
    </row>
    <row r="4303" spans="2:2" x14ac:dyDescent="0.2">
      <c r="B4303" s="35"/>
    </row>
    <row r="4304" spans="2:2" x14ac:dyDescent="0.2">
      <c r="B4304" s="35"/>
    </row>
    <row r="4305" spans="2:2" x14ac:dyDescent="0.2">
      <c r="B4305" s="35"/>
    </row>
    <row r="4306" spans="2:2" x14ac:dyDescent="0.2">
      <c r="B4306" s="35"/>
    </row>
    <row r="4307" spans="2:2" x14ac:dyDescent="0.2">
      <c r="B4307" s="35"/>
    </row>
    <row r="4308" spans="2:2" x14ac:dyDescent="0.2">
      <c r="B4308" s="35"/>
    </row>
    <row r="4309" spans="2:2" x14ac:dyDescent="0.2">
      <c r="B4309" s="35"/>
    </row>
    <row r="4310" spans="2:2" x14ac:dyDescent="0.2">
      <c r="B4310" s="35"/>
    </row>
    <row r="4311" spans="2:2" x14ac:dyDescent="0.2">
      <c r="B4311" s="35"/>
    </row>
    <row r="4312" spans="2:2" x14ac:dyDescent="0.2">
      <c r="B4312" s="35"/>
    </row>
    <row r="4313" spans="2:2" x14ac:dyDescent="0.2">
      <c r="B4313" s="34"/>
    </row>
    <row r="4314" spans="2:2" x14ac:dyDescent="0.2">
      <c r="B4314" s="35"/>
    </row>
    <row r="4315" spans="2:2" x14ac:dyDescent="0.2">
      <c r="B4315" s="35"/>
    </row>
    <row r="4316" spans="2:2" x14ac:dyDescent="0.2">
      <c r="B4316" s="35"/>
    </row>
    <row r="4317" spans="2:2" x14ac:dyDescent="0.2">
      <c r="B4317" s="35"/>
    </row>
    <row r="4318" spans="2:2" x14ac:dyDescent="0.2">
      <c r="B4318" s="35"/>
    </row>
    <row r="4319" spans="2:2" x14ac:dyDescent="0.2">
      <c r="B4319" s="35"/>
    </row>
    <row r="4320" spans="2:2" x14ac:dyDescent="0.2">
      <c r="B4320" s="35"/>
    </row>
    <row r="4321" spans="2:2" x14ac:dyDescent="0.2">
      <c r="B4321" s="35"/>
    </row>
    <row r="4322" spans="2:2" x14ac:dyDescent="0.2">
      <c r="B4322" s="35"/>
    </row>
    <row r="4323" spans="2:2" x14ac:dyDescent="0.2">
      <c r="B4323" s="35"/>
    </row>
    <row r="4324" spans="2:2" x14ac:dyDescent="0.2">
      <c r="B4324" s="35"/>
    </row>
    <row r="4325" spans="2:2" x14ac:dyDescent="0.2">
      <c r="B4325" s="35"/>
    </row>
    <row r="4326" spans="2:2" x14ac:dyDescent="0.2">
      <c r="B4326" s="35"/>
    </row>
    <row r="4329" spans="2:2" x14ac:dyDescent="0.2">
      <c r="B4329" s="35"/>
    </row>
    <row r="4330" spans="2:2" x14ac:dyDescent="0.2">
      <c r="B4330" s="35"/>
    </row>
    <row r="4331" spans="2:2" x14ac:dyDescent="0.2">
      <c r="B4331" s="35"/>
    </row>
    <row r="4332" spans="2:2" x14ac:dyDescent="0.2">
      <c r="B4332" s="35"/>
    </row>
    <row r="4333" spans="2:2" x14ac:dyDescent="0.2">
      <c r="B4333" s="35"/>
    </row>
    <row r="4334" spans="2:2" x14ac:dyDescent="0.2">
      <c r="B4334" s="35"/>
    </row>
    <row r="4335" spans="2:2" x14ac:dyDescent="0.2">
      <c r="B4335" s="35"/>
    </row>
    <row r="4336" spans="2:2" x14ac:dyDescent="0.2">
      <c r="B4336" s="35"/>
    </row>
    <row r="4337" spans="2:2" x14ac:dyDescent="0.2">
      <c r="B4337" s="35"/>
    </row>
    <row r="4338" spans="2:2" x14ac:dyDescent="0.2">
      <c r="B4338" s="35"/>
    </row>
    <row r="4339" spans="2:2" x14ac:dyDescent="0.2">
      <c r="B4339" s="35"/>
    </row>
    <row r="4340" spans="2:2" x14ac:dyDescent="0.2">
      <c r="B4340" s="35"/>
    </row>
    <row r="4341" spans="2:2" x14ac:dyDescent="0.2">
      <c r="B4341" s="35"/>
    </row>
    <row r="4342" spans="2:2" x14ac:dyDescent="0.2">
      <c r="B4342" s="35"/>
    </row>
    <row r="4343" spans="2:2" x14ac:dyDescent="0.2">
      <c r="B4343" s="35"/>
    </row>
    <row r="4346" spans="2:2" x14ac:dyDescent="0.2">
      <c r="B4346" s="35"/>
    </row>
    <row r="4347" spans="2:2" x14ac:dyDescent="0.2">
      <c r="B4347" s="35"/>
    </row>
    <row r="4348" spans="2:2" x14ac:dyDescent="0.2">
      <c r="B4348" s="35"/>
    </row>
    <row r="4349" spans="2:2" x14ac:dyDescent="0.2">
      <c r="B4349" s="35"/>
    </row>
    <row r="4351" spans="2:2" x14ac:dyDescent="0.2">
      <c r="B4351" s="35"/>
    </row>
    <row r="4352" spans="2:2" x14ac:dyDescent="0.2">
      <c r="B4352" s="35"/>
    </row>
    <row r="4353" spans="2:2" x14ac:dyDescent="0.2">
      <c r="B4353" s="35"/>
    </row>
    <row r="4355" spans="2:2" x14ac:dyDescent="0.2">
      <c r="B4355" s="35"/>
    </row>
    <row r="4356" spans="2:2" x14ac:dyDescent="0.2">
      <c r="B4356" s="35"/>
    </row>
    <row r="4357" spans="2:2" x14ac:dyDescent="0.2">
      <c r="B4357" s="35"/>
    </row>
    <row r="4358" spans="2:2" x14ac:dyDescent="0.2">
      <c r="B4358" s="35"/>
    </row>
    <row r="4361" spans="2:2" x14ac:dyDescent="0.2">
      <c r="B4361" s="35"/>
    </row>
    <row r="4362" spans="2:2" x14ac:dyDescent="0.2">
      <c r="B4362" s="35"/>
    </row>
    <row r="4363" spans="2:2" x14ac:dyDescent="0.2">
      <c r="B4363" s="35"/>
    </row>
    <row r="4364" spans="2:2" x14ac:dyDescent="0.2">
      <c r="B4364" s="35"/>
    </row>
    <row r="4365" spans="2:2" x14ac:dyDescent="0.2">
      <c r="B4365" s="35"/>
    </row>
    <row r="4366" spans="2:2" x14ac:dyDescent="0.2">
      <c r="B4366" s="35"/>
    </row>
    <row r="4367" spans="2:2" x14ac:dyDescent="0.2">
      <c r="B4367" s="34"/>
    </row>
    <row r="4372" spans="2:2" x14ac:dyDescent="0.2">
      <c r="B4372" s="35"/>
    </row>
    <row r="4373" spans="2:2" x14ac:dyDescent="0.2">
      <c r="B4373" s="35"/>
    </row>
    <row r="4374" spans="2:2" x14ac:dyDescent="0.2">
      <c r="B4374" s="35"/>
    </row>
    <row r="4375" spans="2:2" x14ac:dyDescent="0.2">
      <c r="B4375" s="35"/>
    </row>
    <row r="4377" spans="2:2" x14ac:dyDescent="0.2">
      <c r="B4377" s="35"/>
    </row>
    <row r="4379" spans="2:2" x14ac:dyDescent="0.2">
      <c r="B4379" s="35"/>
    </row>
    <row r="4381" spans="2:2" x14ac:dyDescent="0.2">
      <c r="B4381" s="35"/>
    </row>
    <row r="4383" spans="2:2" x14ac:dyDescent="0.2">
      <c r="B4383" s="35"/>
    </row>
    <row r="4385" spans="2:2" x14ac:dyDescent="0.2">
      <c r="B4385" s="35"/>
    </row>
    <row r="4386" spans="2:2" x14ac:dyDescent="0.2">
      <c r="B4386" s="35"/>
    </row>
    <row r="4387" spans="2:2" x14ac:dyDescent="0.2">
      <c r="B4387" s="35"/>
    </row>
    <row r="4389" spans="2:2" x14ac:dyDescent="0.2">
      <c r="B4389" s="35"/>
    </row>
    <row r="4390" spans="2:2" x14ac:dyDescent="0.2">
      <c r="B4390" s="35"/>
    </row>
    <row r="4391" spans="2:2" x14ac:dyDescent="0.2">
      <c r="B4391" s="35"/>
    </row>
    <row r="4392" spans="2:2" x14ac:dyDescent="0.2">
      <c r="B4392" s="35"/>
    </row>
    <row r="4393" spans="2:2" x14ac:dyDescent="0.2">
      <c r="B4393" s="35"/>
    </row>
    <row r="4394" spans="2:2" x14ac:dyDescent="0.2">
      <c r="B4394" s="35"/>
    </row>
    <row r="4395" spans="2:2" x14ac:dyDescent="0.2">
      <c r="B4395" s="35"/>
    </row>
    <row r="4396" spans="2:2" x14ac:dyDescent="0.2">
      <c r="B4396" s="35"/>
    </row>
    <row r="4397" spans="2:2" x14ac:dyDescent="0.2">
      <c r="B4397" s="35"/>
    </row>
    <row r="4398" spans="2:2" x14ac:dyDescent="0.2">
      <c r="B4398" s="35"/>
    </row>
    <row r="4400" spans="2:2" x14ac:dyDescent="0.2">
      <c r="B4400" s="35"/>
    </row>
    <row r="4401" spans="2:2" x14ac:dyDescent="0.2">
      <c r="B4401" s="35"/>
    </row>
    <row r="4402" spans="2:2" x14ac:dyDescent="0.2">
      <c r="B4402" s="35"/>
    </row>
    <row r="4403" spans="2:2" x14ac:dyDescent="0.2">
      <c r="B4403" s="35"/>
    </row>
    <row r="4404" spans="2:2" x14ac:dyDescent="0.2">
      <c r="B4404" s="35"/>
    </row>
    <row r="4405" spans="2:2" x14ac:dyDescent="0.2">
      <c r="B4405" s="35"/>
    </row>
    <row r="4406" spans="2:2" x14ac:dyDescent="0.2">
      <c r="B4406" s="35"/>
    </row>
    <row r="4407" spans="2:2" x14ac:dyDescent="0.2">
      <c r="B4407" s="35"/>
    </row>
    <row r="4408" spans="2:2" x14ac:dyDescent="0.2">
      <c r="B4408" s="35"/>
    </row>
    <row r="4409" spans="2:2" x14ac:dyDescent="0.2">
      <c r="B4409" s="35"/>
    </row>
    <row r="4410" spans="2:2" x14ac:dyDescent="0.2">
      <c r="B4410" s="35"/>
    </row>
    <row r="4411" spans="2:2" x14ac:dyDescent="0.2">
      <c r="B4411" s="35"/>
    </row>
    <row r="4412" spans="2:2" x14ac:dyDescent="0.2">
      <c r="B4412" s="35"/>
    </row>
    <row r="4413" spans="2:2" x14ac:dyDescent="0.2">
      <c r="B4413" s="35"/>
    </row>
    <row r="4414" spans="2:2" x14ac:dyDescent="0.2">
      <c r="B4414" s="35"/>
    </row>
    <row r="4415" spans="2:2" x14ac:dyDescent="0.2">
      <c r="B4415" s="35"/>
    </row>
    <row r="4417" spans="2:2" x14ac:dyDescent="0.2">
      <c r="B4417" s="35"/>
    </row>
    <row r="4418" spans="2:2" x14ac:dyDescent="0.2">
      <c r="B4418" s="35"/>
    </row>
    <row r="4419" spans="2:2" x14ac:dyDescent="0.2">
      <c r="B4419" s="35"/>
    </row>
    <row r="4420" spans="2:2" x14ac:dyDescent="0.2">
      <c r="B4420" s="35"/>
    </row>
    <row r="4423" spans="2:2" x14ac:dyDescent="0.2">
      <c r="B4423" s="35"/>
    </row>
    <row r="4424" spans="2:2" x14ac:dyDescent="0.2">
      <c r="B4424" s="35"/>
    </row>
    <row r="4425" spans="2:2" x14ac:dyDescent="0.2">
      <c r="B4425" s="35"/>
    </row>
    <row r="4426" spans="2:2" x14ac:dyDescent="0.2">
      <c r="B4426" s="35"/>
    </row>
    <row r="4427" spans="2:2" x14ac:dyDescent="0.2">
      <c r="B4427" s="35"/>
    </row>
    <row r="4428" spans="2:2" x14ac:dyDescent="0.2">
      <c r="B4428" s="35"/>
    </row>
    <row r="4429" spans="2:2" x14ac:dyDescent="0.2">
      <c r="B4429" s="35"/>
    </row>
    <row r="4430" spans="2:2" x14ac:dyDescent="0.2">
      <c r="B4430" s="34"/>
    </row>
    <row r="4433" spans="2:2" x14ac:dyDescent="0.2">
      <c r="B4433" s="35"/>
    </row>
    <row r="4434" spans="2:2" x14ac:dyDescent="0.2">
      <c r="B4434" s="35"/>
    </row>
    <row r="4435" spans="2:2" x14ac:dyDescent="0.2">
      <c r="B4435" s="35"/>
    </row>
    <row r="4436" spans="2:2" x14ac:dyDescent="0.2">
      <c r="B4436" s="35"/>
    </row>
    <row r="4437" spans="2:2" x14ac:dyDescent="0.2">
      <c r="B4437" s="35"/>
    </row>
    <row r="4439" spans="2:2" x14ac:dyDescent="0.2">
      <c r="B4439" s="35"/>
    </row>
    <row r="4441" spans="2:2" x14ac:dyDescent="0.2">
      <c r="B4441" s="34"/>
    </row>
    <row r="4443" spans="2:2" x14ac:dyDescent="0.2">
      <c r="B4443" s="35"/>
    </row>
    <row r="4447" spans="2:2" x14ac:dyDescent="0.2">
      <c r="B4447" s="35"/>
    </row>
    <row r="4451" spans="2:2" x14ac:dyDescent="0.2">
      <c r="B4451" s="35"/>
    </row>
    <row r="4455" spans="2:2" x14ac:dyDescent="0.2">
      <c r="B4455" s="35"/>
    </row>
    <row r="4457" spans="2:2" x14ac:dyDescent="0.2">
      <c r="B4457" s="35"/>
    </row>
    <row r="4459" spans="2:2" x14ac:dyDescent="0.2">
      <c r="B4459" s="35"/>
    </row>
    <row r="4461" spans="2:2" x14ac:dyDescent="0.2">
      <c r="B4461" s="35"/>
    </row>
    <row r="4463" spans="2:2" x14ac:dyDescent="0.2">
      <c r="B4463" s="35"/>
    </row>
    <row r="4465" spans="2:2" x14ac:dyDescent="0.2">
      <c r="B4465" s="35"/>
    </row>
    <row r="4466" spans="2:2" x14ac:dyDescent="0.2">
      <c r="B4466" s="35"/>
    </row>
    <row r="4467" spans="2:2" x14ac:dyDescent="0.2">
      <c r="B4467" s="35"/>
    </row>
    <row r="4468" spans="2:2" x14ac:dyDescent="0.2">
      <c r="B4468" s="35"/>
    </row>
    <row r="4469" spans="2:2" x14ac:dyDescent="0.2">
      <c r="B4469" s="35"/>
    </row>
    <row r="4470" spans="2:2" x14ac:dyDescent="0.2">
      <c r="B4470" s="35"/>
    </row>
    <row r="4471" spans="2:2" x14ac:dyDescent="0.2">
      <c r="B4471" s="35"/>
    </row>
    <row r="4472" spans="2:2" x14ac:dyDescent="0.2">
      <c r="B4472" s="35"/>
    </row>
    <row r="4473" spans="2:2" x14ac:dyDescent="0.2">
      <c r="B4473" s="35"/>
    </row>
    <row r="4474" spans="2:2" x14ac:dyDescent="0.2">
      <c r="B4474" s="35"/>
    </row>
    <row r="4475" spans="2:2" x14ac:dyDescent="0.2">
      <c r="B4475" s="35"/>
    </row>
    <row r="4476" spans="2:2" x14ac:dyDescent="0.2">
      <c r="B4476" s="35"/>
    </row>
    <row r="4477" spans="2:2" x14ac:dyDescent="0.2">
      <c r="B4477" s="35"/>
    </row>
    <row r="4478" spans="2:2" x14ac:dyDescent="0.2">
      <c r="B4478" s="35"/>
    </row>
    <row r="4479" spans="2:2" x14ac:dyDescent="0.2">
      <c r="B4479" s="35"/>
    </row>
    <row r="4480" spans="2:2" x14ac:dyDescent="0.2">
      <c r="B4480" s="35"/>
    </row>
    <row r="4481" spans="2:2" x14ac:dyDescent="0.2">
      <c r="B4481" s="35"/>
    </row>
    <row r="4482" spans="2:2" x14ac:dyDescent="0.2">
      <c r="B4482" s="35"/>
    </row>
    <row r="4483" spans="2:2" x14ac:dyDescent="0.2">
      <c r="B4483" s="35"/>
    </row>
    <row r="4484" spans="2:2" x14ac:dyDescent="0.2">
      <c r="B4484" s="35"/>
    </row>
    <row r="4485" spans="2:2" x14ac:dyDescent="0.2">
      <c r="B4485" s="35"/>
    </row>
    <row r="4486" spans="2:2" x14ac:dyDescent="0.2">
      <c r="B4486" s="35"/>
    </row>
    <row r="4487" spans="2:2" x14ac:dyDescent="0.2">
      <c r="B4487" s="35"/>
    </row>
    <row r="4488" spans="2:2" x14ac:dyDescent="0.2">
      <c r="B4488" s="35"/>
    </row>
    <row r="4489" spans="2:2" x14ac:dyDescent="0.2">
      <c r="B4489" s="35"/>
    </row>
    <row r="4490" spans="2:2" x14ac:dyDescent="0.2">
      <c r="B4490" s="35"/>
    </row>
    <row r="4491" spans="2:2" x14ac:dyDescent="0.2">
      <c r="B4491" s="35"/>
    </row>
    <row r="4492" spans="2:2" x14ac:dyDescent="0.2">
      <c r="B4492" s="35"/>
    </row>
    <row r="4493" spans="2:2" x14ac:dyDescent="0.2">
      <c r="B4493" s="35"/>
    </row>
    <row r="4494" spans="2:2" x14ac:dyDescent="0.2">
      <c r="B4494" s="35"/>
    </row>
    <row r="4495" spans="2:2" x14ac:dyDescent="0.2">
      <c r="B4495" s="35"/>
    </row>
    <row r="4496" spans="2:2" x14ac:dyDescent="0.2">
      <c r="B4496" s="35"/>
    </row>
    <row r="4497" spans="2:2" x14ac:dyDescent="0.2">
      <c r="B4497" s="35"/>
    </row>
    <row r="4498" spans="2:2" x14ac:dyDescent="0.2">
      <c r="B4498" s="35"/>
    </row>
    <row r="4500" spans="2:2" x14ac:dyDescent="0.2">
      <c r="B4500" s="35"/>
    </row>
    <row r="4501" spans="2:2" x14ac:dyDescent="0.2">
      <c r="B4501" s="34"/>
    </row>
    <row r="4502" spans="2:2" x14ac:dyDescent="0.2">
      <c r="B4502" s="35"/>
    </row>
    <row r="4503" spans="2:2" x14ac:dyDescent="0.2">
      <c r="B4503" s="35"/>
    </row>
    <row r="4504" spans="2:2" x14ac:dyDescent="0.2">
      <c r="B4504" s="35"/>
    </row>
    <row r="4505" spans="2:2" x14ac:dyDescent="0.2">
      <c r="B4505" s="35"/>
    </row>
    <row r="4506" spans="2:2" x14ac:dyDescent="0.2">
      <c r="B4506" s="35"/>
    </row>
    <row r="4507" spans="2:2" x14ac:dyDescent="0.2">
      <c r="B4507" s="35"/>
    </row>
    <row r="4508" spans="2:2" x14ac:dyDescent="0.2">
      <c r="B4508" s="35"/>
    </row>
    <row r="4509" spans="2:2" x14ac:dyDescent="0.2">
      <c r="B4509" s="35"/>
    </row>
    <row r="4510" spans="2:2" x14ac:dyDescent="0.2">
      <c r="B4510" s="35"/>
    </row>
    <row r="4511" spans="2:2" x14ac:dyDescent="0.2">
      <c r="B4511" s="35"/>
    </row>
    <row r="4512" spans="2:2" x14ac:dyDescent="0.2">
      <c r="B4512" s="35"/>
    </row>
    <row r="4513" spans="2:2" x14ac:dyDescent="0.2">
      <c r="B4513" s="35"/>
    </row>
    <row r="4514" spans="2:2" x14ac:dyDescent="0.2">
      <c r="B4514" s="35"/>
    </row>
    <row r="4517" spans="2:2" x14ac:dyDescent="0.2">
      <c r="B4517" s="35"/>
    </row>
    <row r="4518" spans="2:2" x14ac:dyDescent="0.2">
      <c r="B4518" s="35"/>
    </row>
    <row r="4519" spans="2:2" x14ac:dyDescent="0.2">
      <c r="B4519" s="35"/>
    </row>
    <row r="4520" spans="2:2" x14ac:dyDescent="0.2">
      <c r="B4520" s="35"/>
    </row>
    <row r="4521" spans="2:2" x14ac:dyDescent="0.2">
      <c r="B4521" s="35"/>
    </row>
    <row r="4522" spans="2:2" x14ac:dyDescent="0.2">
      <c r="B4522" s="35"/>
    </row>
    <row r="4523" spans="2:2" x14ac:dyDescent="0.2">
      <c r="B4523" s="35"/>
    </row>
    <row r="4524" spans="2:2" x14ac:dyDescent="0.2">
      <c r="B4524" s="35"/>
    </row>
    <row r="4525" spans="2:2" x14ac:dyDescent="0.2">
      <c r="B4525" s="35"/>
    </row>
    <row r="4526" spans="2:2" x14ac:dyDescent="0.2">
      <c r="B4526" s="35"/>
    </row>
    <row r="4527" spans="2:2" x14ac:dyDescent="0.2">
      <c r="B4527" s="35"/>
    </row>
    <row r="4528" spans="2:2" x14ac:dyDescent="0.2">
      <c r="B4528" s="35"/>
    </row>
    <row r="4529" spans="2:2" x14ac:dyDescent="0.2">
      <c r="B4529" s="35"/>
    </row>
    <row r="4530" spans="2:2" x14ac:dyDescent="0.2">
      <c r="B4530" s="35"/>
    </row>
    <row r="4531" spans="2:2" x14ac:dyDescent="0.2">
      <c r="B4531" s="35"/>
    </row>
    <row r="4533" spans="2:2" x14ac:dyDescent="0.2">
      <c r="B4533" s="34"/>
    </row>
    <row r="4534" spans="2:2" x14ac:dyDescent="0.2">
      <c r="B4534" s="35"/>
    </row>
    <row r="4535" spans="2:2" x14ac:dyDescent="0.2">
      <c r="B4535" s="35"/>
    </row>
    <row r="4536" spans="2:2" x14ac:dyDescent="0.2">
      <c r="B4536" s="35"/>
    </row>
    <row r="4537" spans="2:2" x14ac:dyDescent="0.2">
      <c r="B4537" s="35"/>
    </row>
    <row r="4547" spans="2:2" x14ac:dyDescent="0.2">
      <c r="B4547" s="35"/>
    </row>
    <row r="4549" spans="2:2" x14ac:dyDescent="0.2">
      <c r="B4549" s="35"/>
    </row>
    <row r="4551" spans="2:2" x14ac:dyDescent="0.2">
      <c r="B4551" s="35"/>
    </row>
    <row r="4553" spans="2:2" x14ac:dyDescent="0.2">
      <c r="B4553" s="35"/>
    </row>
    <row r="4558" spans="2:2" x14ac:dyDescent="0.2">
      <c r="B4558" s="35"/>
    </row>
    <row r="4559" spans="2:2" x14ac:dyDescent="0.2">
      <c r="B4559" s="35"/>
    </row>
    <row r="4560" spans="2:2" x14ac:dyDescent="0.2">
      <c r="B4560" s="34"/>
    </row>
    <row r="4562" spans="2:2" x14ac:dyDescent="0.2">
      <c r="B4562" s="35"/>
    </row>
    <row r="4563" spans="2:2" x14ac:dyDescent="0.2">
      <c r="B4563" s="35"/>
    </row>
    <row r="4566" spans="2:2" x14ac:dyDescent="0.2">
      <c r="B4566" s="35"/>
    </row>
    <row r="4567" spans="2:2" x14ac:dyDescent="0.2">
      <c r="B4567" s="35"/>
    </row>
    <row r="4568" spans="2:2" x14ac:dyDescent="0.2">
      <c r="B4568" s="35"/>
    </row>
    <row r="4569" spans="2:2" x14ac:dyDescent="0.2">
      <c r="B4569" s="35"/>
    </row>
    <row r="4572" spans="2:2" x14ac:dyDescent="0.2">
      <c r="B4572" s="35"/>
    </row>
    <row r="4573" spans="2:2" x14ac:dyDescent="0.2">
      <c r="B4573" s="35"/>
    </row>
    <row r="4574" spans="2:2" x14ac:dyDescent="0.2">
      <c r="B4574" s="35"/>
    </row>
    <row r="4575" spans="2:2" x14ac:dyDescent="0.2">
      <c r="B4575" s="35"/>
    </row>
    <row r="4576" spans="2:2" x14ac:dyDescent="0.2">
      <c r="B4576" s="35"/>
    </row>
    <row r="4577" spans="2:2" x14ac:dyDescent="0.2">
      <c r="B4577" s="35"/>
    </row>
    <row r="4578" spans="2:2" x14ac:dyDescent="0.2">
      <c r="B4578" s="35"/>
    </row>
    <row r="4580" spans="2:2" x14ac:dyDescent="0.2">
      <c r="B4580" s="35"/>
    </row>
    <row r="4584" spans="2:2" x14ac:dyDescent="0.2">
      <c r="B4584" s="35"/>
    </row>
    <row r="4585" spans="2:2" x14ac:dyDescent="0.2">
      <c r="B4585" s="35"/>
    </row>
    <row r="4586" spans="2:2" x14ac:dyDescent="0.2">
      <c r="B4586" s="35"/>
    </row>
    <row r="4587" spans="2:2" x14ac:dyDescent="0.2">
      <c r="B4587" s="35"/>
    </row>
    <row r="4588" spans="2:2" x14ac:dyDescent="0.2">
      <c r="B4588" s="34"/>
    </row>
    <row r="4589" spans="2:2" x14ac:dyDescent="0.2">
      <c r="B4589" s="35"/>
    </row>
    <row r="4590" spans="2:2" x14ac:dyDescent="0.2">
      <c r="B4590" s="35"/>
    </row>
    <row r="4592" spans="2:2" x14ac:dyDescent="0.2">
      <c r="B4592" s="34"/>
    </row>
    <row r="4593" spans="2:2" x14ac:dyDescent="0.2">
      <c r="B4593" s="35"/>
    </row>
    <row r="4594" spans="2:2" x14ac:dyDescent="0.2">
      <c r="B4594" s="35"/>
    </row>
    <row r="4595" spans="2:2" x14ac:dyDescent="0.2">
      <c r="B4595" s="35"/>
    </row>
    <row r="4596" spans="2:2" x14ac:dyDescent="0.2">
      <c r="B4596" s="35"/>
    </row>
    <row r="4599" spans="2:2" x14ac:dyDescent="0.2">
      <c r="B4599" s="35"/>
    </row>
    <row r="4600" spans="2:2" x14ac:dyDescent="0.2">
      <c r="B4600" s="35"/>
    </row>
    <row r="4601" spans="2:2" x14ac:dyDescent="0.2">
      <c r="B4601" s="35"/>
    </row>
    <row r="4602" spans="2:2" x14ac:dyDescent="0.2">
      <c r="B4602" s="35"/>
    </row>
    <row r="4603" spans="2:2" x14ac:dyDescent="0.2">
      <c r="B4603" s="35"/>
    </row>
    <row r="4604" spans="2:2" x14ac:dyDescent="0.2">
      <c r="B4604" s="35"/>
    </row>
    <row r="4610" spans="2:2" x14ac:dyDescent="0.2">
      <c r="B4610" s="35"/>
    </row>
    <row r="4611" spans="2:2" x14ac:dyDescent="0.2">
      <c r="B4611" s="35"/>
    </row>
    <row r="4612" spans="2:2" x14ac:dyDescent="0.2">
      <c r="B4612" s="35"/>
    </row>
    <row r="4613" spans="2:2" x14ac:dyDescent="0.2">
      <c r="B4613" s="35"/>
    </row>
    <row r="4615" spans="2:2" x14ac:dyDescent="0.2">
      <c r="B4615" s="35"/>
    </row>
    <row r="4617" spans="2:2" x14ac:dyDescent="0.2">
      <c r="B4617" s="35"/>
    </row>
    <row r="4618" spans="2:2" x14ac:dyDescent="0.2">
      <c r="B4618" s="34"/>
    </row>
    <row r="4619" spans="2:2" x14ac:dyDescent="0.2">
      <c r="B4619" s="35"/>
    </row>
    <row r="4621" spans="2:2" x14ac:dyDescent="0.2">
      <c r="B4621" s="35"/>
    </row>
    <row r="4626" spans="2:2" x14ac:dyDescent="0.2">
      <c r="B4626" s="35"/>
    </row>
    <row r="4627" spans="2:2" x14ac:dyDescent="0.2">
      <c r="B4627" s="35"/>
    </row>
    <row r="4628" spans="2:2" x14ac:dyDescent="0.2">
      <c r="B4628" s="35"/>
    </row>
    <row r="4630" spans="2:2" x14ac:dyDescent="0.2">
      <c r="B4630" s="35"/>
    </row>
    <row r="4631" spans="2:2" x14ac:dyDescent="0.2">
      <c r="B4631" s="35"/>
    </row>
    <row r="4632" spans="2:2" x14ac:dyDescent="0.2">
      <c r="B4632" s="35"/>
    </row>
    <row r="4634" spans="2:2" x14ac:dyDescent="0.2">
      <c r="B4634" s="35"/>
    </row>
    <row r="4635" spans="2:2" x14ac:dyDescent="0.2">
      <c r="B4635" s="35"/>
    </row>
    <row r="4636" spans="2:2" x14ac:dyDescent="0.2">
      <c r="B4636" s="35"/>
    </row>
    <row r="4637" spans="2:2" x14ac:dyDescent="0.2">
      <c r="B4637" s="35"/>
    </row>
    <row r="4638" spans="2:2" x14ac:dyDescent="0.2">
      <c r="B4638" s="35"/>
    </row>
    <row r="4640" spans="2:2" x14ac:dyDescent="0.2">
      <c r="B4640" s="35"/>
    </row>
    <row r="4641" spans="2:2" x14ac:dyDescent="0.2">
      <c r="B4641" s="35"/>
    </row>
    <row r="4642" spans="2:2" x14ac:dyDescent="0.2">
      <c r="B4642" s="35"/>
    </row>
    <row r="4643" spans="2:2" x14ac:dyDescent="0.2">
      <c r="B4643" s="35"/>
    </row>
    <row r="4644" spans="2:2" x14ac:dyDescent="0.2">
      <c r="B4644" s="35"/>
    </row>
    <row r="4645" spans="2:2" x14ac:dyDescent="0.2">
      <c r="B4645" s="35"/>
    </row>
    <row r="4646" spans="2:2" x14ac:dyDescent="0.2">
      <c r="B4646" s="35"/>
    </row>
    <row r="4647" spans="2:2" x14ac:dyDescent="0.2">
      <c r="B4647" s="35"/>
    </row>
    <row r="4648" spans="2:2" x14ac:dyDescent="0.2">
      <c r="B4648" s="35"/>
    </row>
    <row r="4651" spans="2:2" x14ac:dyDescent="0.2">
      <c r="B4651" s="35"/>
    </row>
    <row r="4652" spans="2:2" x14ac:dyDescent="0.2">
      <c r="B4652" s="35"/>
    </row>
    <row r="4653" spans="2:2" x14ac:dyDescent="0.2">
      <c r="B4653" s="35"/>
    </row>
    <row r="4654" spans="2:2" x14ac:dyDescent="0.2">
      <c r="B4654" s="35"/>
    </row>
    <row r="4655" spans="2:2" x14ac:dyDescent="0.2">
      <c r="B4655" s="35"/>
    </row>
    <row r="4656" spans="2:2" x14ac:dyDescent="0.2">
      <c r="B4656" s="35"/>
    </row>
    <row r="4657" spans="2:2" x14ac:dyDescent="0.2">
      <c r="B4657" s="35"/>
    </row>
    <row r="4658" spans="2:2" x14ac:dyDescent="0.2">
      <c r="B4658" s="35"/>
    </row>
    <row r="4660" spans="2:2" x14ac:dyDescent="0.2">
      <c r="B4660" s="35"/>
    </row>
    <row r="4662" spans="2:2" x14ac:dyDescent="0.2">
      <c r="B4662" s="35"/>
    </row>
    <row r="4663" spans="2:2" x14ac:dyDescent="0.2">
      <c r="B4663" s="35"/>
    </row>
    <row r="4664" spans="2:2" x14ac:dyDescent="0.2">
      <c r="B4664" s="35"/>
    </row>
    <row r="4665" spans="2:2" x14ac:dyDescent="0.2">
      <c r="B4665" s="35"/>
    </row>
    <row r="4666" spans="2:2" x14ac:dyDescent="0.2">
      <c r="B4666" s="35"/>
    </row>
    <row r="4669" spans="2:2" x14ac:dyDescent="0.2">
      <c r="B4669" s="35"/>
    </row>
    <row r="4670" spans="2:2" x14ac:dyDescent="0.2">
      <c r="B4670" s="35"/>
    </row>
    <row r="4673" spans="2:2" x14ac:dyDescent="0.2">
      <c r="B4673" s="35"/>
    </row>
    <row r="4674" spans="2:2" x14ac:dyDescent="0.2">
      <c r="B4674" s="35"/>
    </row>
    <row r="4675" spans="2:2" x14ac:dyDescent="0.2">
      <c r="B4675" s="35"/>
    </row>
    <row r="4676" spans="2:2" x14ac:dyDescent="0.2">
      <c r="B4676" s="35"/>
    </row>
    <row r="4678" spans="2:2" x14ac:dyDescent="0.2">
      <c r="B4678" s="35"/>
    </row>
    <row r="4679" spans="2:2" x14ac:dyDescent="0.2">
      <c r="B4679" s="34"/>
    </row>
    <row r="4680" spans="2:2" x14ac:dyDescent="0.2">
      <c r="B4680" s="35"/>
    </row>
    <row r="4681" spans="2:2" x14ac:dyDescent="0.2">
      <c r="B4681" s="35"/>
    </row>
    <row r="4682" spans="2:2" x14ac:dyDescent="0.2">
      <c r="B4682" s="35"/>
    </row>
    <row r="4683" spans="2:2" x14ac:dyDescent="0.2">
      <c r="B4683" s="35"/>
    </row>
    <row r="4684" spans="2:2" x14ac:dyDescent="0.2">
      <c r="B4684" s="35"/>
    </row>
    <row r="4686" spans="2:2" x14ac:dyDescent="0.2">
      <c r="B4686" s="35"/>
    </row>
    <row r="4688" spans="2:2" x14ac:dyDescent="0.2">
      <c r="B4688" s="35"/>
    </row>
    <row r="4690" spans="2:2" x14ac:dyDescent="0.2">
      <c r="B4690" s="35"/>
    </row>
    <row r="4691" spans="2:2" x14ac:dyDescent="0.2">
      <c r="B4691" s="35"/>
    </row>
    <row r="4692" spans="2:2" x14ac:dyDescent="0.2">
      <c r="B4692" s="35"/>
    </row>
    <row r="4693" spans="2:2" x14ac:dyDescent="0.2">
      <c r="B4693" s="35"/>
    </row>
    <row r="4695" spans="2:2" x14ac:dyDescent="0.2">
      <c r="B4695" s="35"/>
    </row>
    <row r="4696" spans="2:2" x14ac:dyDescent="0.2">
      <c r="B4696" s="35"/>
    </row>
    <row r="4697" spans="2:2" x14ac:dyDescent="0.2">
      <c r="B4697" s="35"/>
    </row>
    <row r="4699" spans="2:2" x14ac:dyDescent="0.2">
      <c r="B4699" s="35"/>
    </row>
    <row r="4700" spans="2:2" x14ac:dyDescent="0.2">
      <c r="B4700" s="35"/>
    </row>
    <row r="4701" spans="2:2" x14ac:dyDescent="0.2">
      <c r="B4701" s="35"/>
    </row>
    <row r="4702" spans="2:2" x14ac:dyDescent="0.2">
      <c r="B4702" s="35"/>
    </row>
    <row r="4704" spans="2:2" x14ac:dyDescent="0.2">
      <c r="B4704" s="35"/>
    </row>
    <row r="4705" spans="2:2" x14ac:dyDescent="0.2">
      <c r="B4705" s="35"/>
    </row>
    <row r="4706" spans="2:2" x14ac:dyDescent="0.2">
      <c r="B4706" s="35"/>
    </row>
    <row r="4707" spans="2:2" x14ac:dyDescent="0.2">
      <c r="B4707" s="35"/>
    </row>
    <row r="4708" spans="2:2" x14ac:dyDescent="0.2">
      <c r="B4708" s="35"/>
    </row>
    <row r="4709" spans="2:2" x14ac:dyDescent="0.2">
      <c r="B4709" s="35"/>
    </row>
    <row r="4710" spans="2:2" x14ac:dyDescent="0.2">
      <c r="B4710" s="35"/>
    </row>
    <row r="4712" spans="2:2" x14ac:dyDescent="0.2">
      <c r="B4712" s="35"/>
    </row>
    <row r="4713" spans="2:2" x14ac:dyDescent="0.2">
      <c r="B4713" s="35"/>
    </row>
    <row r="4714" spans="2:2" x14ac:dyDescent="0.2">
      <c r="B4714" s="35"/>
    </row>
    <row r="4715" spans="2:2" x14ac:dyDescent="0.2">
      <c r="B4715" s="35"/>
    </row>
    <row r="4716" spans="2:2" x14ac:dyDescent="0.2">
      <c r="B4716" s="35"/>
    </row>
    <row r="4717" spans="2:2" x14ac:dyDescent="0.2">
      <c r="B4717" s="35"/>
    </row>
    <row r="4718" spans="2:2" x14ac:dyDescent="0.2">
      <c r="B4718" s="35"/>
    </row>
    <row r="4719" spans="2:2" x14ac:dyDescent="0.2">
      <c r="B4719" s="35"/>
    </row>
    <row r="4720" spans="2:2" x14ac:dyDescent="0.2">
      <c r="B4720" s="35"/>
    </row>
    <row r="4721" spans="2:2" x14ac:dyDescent="0.2">
      <c r="B4721" s="35"/>
    </row>
    <row r="4722" spans="2:2" x14ac:dyDescent="0.2">
      <c r="B4722" s="35"/>
    </row>
    <row r="4723" spans="2:2" x14ac:dyDescent="0.2">
      <c r="B4723" s="35"/>
    </row>
    <row r="4725" spans="2:2" x14ac:dyDescent="0.2">
      <c r="B4725" s="35"/>
    </row>
    <row r="4729" spans="2:2" x14ac:dyDescent="0.2">
      <c r="B4729" s="35"/>
    </row>
    <row r="4730" spans="2:2" x14ac:dyDescent="0.2">
      <c r="B4730" s="35"/>
    </row>
    <row r="4731" spans="2:2" x14ac:dyDescent="0.2">
      <c r="B4731" s="35"/>
    </row>
    <row r="4732" spans="2:2" x14ac:dyDescent="0.2">
      <c r="B4732" s="35"/>
    </row>
    <row r="4734" spans="2:2" x14ac:dyDescent="0.2">
      <c r="B4734" s="35"/>
    </row>
    <row r="4736" spans="2:2" x14ac:dyDescent="0.2">
      <c r="B4736" s="35"/>
    </row>
    <row r="4738" spans="2:2" x14ac:dyDescent="0.2">
      <c r="B4738" s="35"/>
    </row>
    <row r="4743" spans="2:2" x14ac:dyDescent="0.2">
      <c r="B4743" s="35"/>
    </row>
    <row r="4744" spans="2:2" x14ac:dyDescent="0.2">
      <c r="B4744" s="35"/>
    </row>
    <row r="4745" spans="2:2" x14ac:dyDescent="0.2">
      <c r="B4745" s="35"/>
    </row>
    <row r="4746" spans="2:2" x14ac:dyDescent="0.2">
      <c r="B4746" s="34"/>
    </row>
    <row r="4747" spans="2:2" x14ac:dyDescent="0.2">
      <c r="B4747" s="35"/>
    </row>
    <row r="4748" spans="2:2" x14ac:dyDescent="0.2">
      <c r="B4748" s="35"/>
    </row>
    <row r="4749" spans="2:2" x14ac:dyDescent="0.2">
      <c r="B4749" s="35"/>
    </row>
    <row r="4751" spans="2:2" x14ac:dyDescent="0.2">
      <c r="B4751" s="35"/>
    </row>
    <row r="4752" spans="2:2" x14ac:dyDescent="0.2">
      <c r="B4752" s="35"/>
    </row>
    <row r="4753" spans="2:2" x14ac:dyDescent="0.2">
      <c r="B4753" s="35"/>
    </row>
    <row r="4754" spans="2:2" x14ac:dyDescent="0.2">
      <c r="B4754" s="35"/>
    </row>
    <row r="4757" spans="2:2" x14ac:dyDescent="0.2">
      <c r="B4757" s="35"/>
    </row>
    <row r="4758" spans="2:2" x14ac:dyDescent="0.2">
      <c r="B4758" s="35"/>
    </row>
    <row r="4759" spans="2:2" x14ac:dyDescent="0.2">
      <c r="B4759" s="35"/>
    </row>
    <row r="4760" spans="2:2" x14ac:dyDescent="0.2">
      <c r="B4760" s="35"/>
    </row>
    <row r="4761" spans="2:2" x14ac:dyDescent="0.2">
      <c r="B4761" s="35"/>
    </row>
    <row r="4762" spans="2:2" x14ac:dyDescent="0.2">
      <c r="B4762" s="35"/>
    </row>
    <row r="4768" spans="2:2" x14ac:dyDescent="0.2">
      <c r="B4768" s="35"/>
    </row>
    <row r="4769" spans="2:2" x14ac:dyDescent="0.2">
      <c r="B4769" s="35"/>
    </row>
    <row r="4770" spans="2:2" x14ac:dyDescent="0.2">
      <c r="B4770" s="35"/>
    </row>
    <row r="4771" spans="2:2" x14ac:dyDescent="0.2">
      <c r="B4771" s="35"/>
    </row>
    <row r="4779" spans="2:2" x14ac:dyDescent="0.2">
      <c r="B4779" s="34"/>
    </row>
    <row r="4784" spans="2:2" x14ac:dyDescent="0.2">
      <c r="B4784" s="35"/>
    </row>
    <row r="4786" spans="2:2" x14ac:dyDescent="0.2">
      <c r="B4786" s="35"/>
    </row>
    <row r="4788" spans="2:2" x14ac:dyDescent="0.2">
      <c r="B4788" s="35"/>
    </row>
    <row r="4790" spans="2:2" x14ac:dyDescent="0.2">
      <c r="B4790" s="35"/>
    </row>
    <row r="4795" spans="2:2" x14ac:dyDescent="0.2">
      <c r="B4795" s="35"/>
    </row>
    <row r="4796" spans="2:2" x14ac:dyDescent="0.2">
      <c r="B4796" s="35"/>
    </row>
    <row r="4798" spans="2:2" x14ac:dyDescent="0.2">
      <c r="B4798" s="34"/>
    </row>
    <row r="4799" spans="2:2" x14ac:dyDescent="0.2">
      <c r="B4799" s="35"/>
    </row>
    <row r="4800" spans="2:2" x14ac:dyDescent="0.2">
      <c r="B4800" s="35"/>
    </row>
    <row r="4803" spans="2:2" x14ac:dyDescent="0.2">
      <c r="B4803" s="35"/>
    </row>
    <row r="4804" spans="2:2" x14ac:dyDescent="0.2">
      <c r="B4804" s="35"/>
    </row>
    <row r="4805" spans="2:2" x14ac:dyDescent="0.2">
      <c r="B4805" s="35"/>
    </row>
    <row r="4806" spans="2:2" x14ac:dyDescent="0.2">
      <c r="B4806" s="35"/>
    </row>
    <row r="4809" spans="2:2" x14ac:dyDescent="0.2">
      <c r="B4809" s="35"/>
    </row>
    <row r="4810" spans="2:2" x14ac:dyDescent="0.2">
      <c r="B4810" s="35"/>
    </row>
    <row r="4811" spans="2:2" x14ac:dyDescent="0.2">
      <c r="B4811" s="35"/>
    </row>
    <row r="4812" spans="2:2" x14ac:dyDescent="0.2">
      <c r="B4812" s="35"/>
    </row>
    <row r="4813" spans="2:2" x14ac:dyDescent="0.2">
      <c r="B4813" s="35"/>
    </row>
    <row r="4814" spans="2:2" x14ac:dyDescent="0.2">
      <c r="B4814" s="35"/>
    </row>
    <row r="4816" spans="2:2" x14ac:dyDescent="0.2">
      <c r="B4816" s="35"/>
    </row>
    <row r="4818" spans="2:2" x14ac:dyDescent="0.2">
      <c r="B4818" s="35"/>
    </row>
    <row r="4820" spans="2:2" x14ac:dyDescent="0.2">
      <c r="B4820" s="35"/>
    </row>
    <row r="4821" spans="2:2" x14ac:dyDescent="0.2">
      <c r="B4821" s="35"/>
    </row>
    <row r="4822" spans="2:2" x14ac:dyDescent="0.2">
      <c r="B4822" s="35"/>
    </row>
    <row r="4823" spans="2:2" x14ac:dyDescent="0.2">
      <c r="B4823" s="35"/>
    </row>
    <row r="4824" spans="2:2" x14ac:dyDescent="0.2">
      <c r="B4824" s="35"/>
    </row>
    <row r="4827" spans="2:2" x14ac:dyDescent="0.2">
      <c r="B4827" s="35"/>
    </row>
    <row r="4828" spans="2:2" x14ac:dyDescent="0.2">
      <c r="B4828" s="35"/>
    </row>
    <row r="4831" spans="2:2" x14ac:dyDescent="0.2">
      <c r="B4831" s="35"/>
    </row>
    <row r="4832" spans="2:2" x14ac:dyDescent="0.2">
      <c r="B4832" s="35"/>
    </row>
    <row r="4833" spans="2:2" x14ac:dyDescent="0.2">
      <c r="B4833" s="35"/>
    </row>
    <row r="4834" spans="2:2" x14ac:dyDescent="0.2">
      <c r="B4834" s="35"/>
    </row>
    <row r="4835" spans="2:2" x14ac:dyDescent="0.2">
      <c r="B4835" s="34"/>
    </row>
    <row r="4837" spans="2:2" x14ac:dyDescent="0.2">
      <c r="B4837" s="35"/>
    </row>
    <row r="4838" spans="2:2" x14ac:dyDescent="0.2">
      <c r="B4838" s="35"/>
    </row>
    <row r="4839" spans="2:2" x14ac:dyDescent="0.2">
      <c r="B4839" s="35"/>
    </row>
    <row r="4840" spans="2:2" x14ac:dyDescent="0.2">
      <c r="B4840" s="35"/>
    </row>
    <row r="4841" spans="2:2" x14ac:dyDescent="0.2">
      <c r="B4841" s="35"/>
    </row>
    <row r="4842" spans="2:2" x14ac:dyDescent="0.2">
      <c r="B4842" s="35"/>
    </row>
    <row r="4843" spans="2:2" x14ac:dyDescent="0.2">
      <c r="B4843" s="35"/>
    </row>
    <row r="4845" spans="2:2" x14ac:dyDescent="0.2">
      <c r="B4845" s="35"/>
    </row>
    <row r="4847" spans="2:2" x14ac:dyDescent="0.2">
      <c r="B4847" s="35"/>
    </row>
    <row r="4848" spans="2:2" x14ac:dyDescent="0.2">
      <c r="B4848" s="35"/>
    </row>
    <row r="4849" spans="2:2" x14ac:dyDescent="0.2">
      <c r="B4849" s="35"/>
    </row>
    <row r="4850" spans="2:2" x14ac:dyDescent="0.2">
      <c r="B4850" s="35"/>
    </row>
    <row r="4851" spans="2:2" x14ac:dyDescent="0.2">
      <c r="B4851" s="35"/>
    </row>
    <row r="4852" spans="2:2" x14ac:dyDescent="0.2">
      <c r="B4852" s="35"/>
    </row>
    <row r="4853" spans="2:2" x14ac:dyDescent="0.2">
      <c r="B4853" s="35"/>
    </row>
    <row r="4855" spans="2:2" x14ac:dyDescent="0.2">
      <c r="B4855" s="35"/>
    </row>
    <row r="4856" spans="2:2" x14ac:dyDescent="0.2">
      <c r="B4856" s="35"/>
    </row>
    <row r="4857" spans="2:2" x14ac:dyDescent="0.2">
      <c r="B4857" s="35"/>
    </row>
    <row r="4860" spans="2:2" x14ac:dyDescent="0.2">
      <c r="B4860" s="35"/>
    </row>
    <row r="4861" spans="2:2" x14ac:dyDescent="0.2">
      <c r="B4861" s="35"/>
    </row>
    <row r="4862" spans="2:2" x14ac:dyDescent="0.2">
      <c r="B4862" s="35"/>
    </row>
    <row r="4863" spans="2:2" x14ac:dyDescent="0.2">
      <c r="B4863" s="35"/>
    </row>
    <row r="4864" spans="2:2" x14ac:dyDescent="0.2">
      <c r="B4864" s="35"/>
    </row>
    <row r="4865" spans="2:2" x14ac:dyDescent="0.2">
      <c r="B4865" s="35"/>
    </row>
    <row r="4866" spans="2:2" x14ac:dyDescent="0.2">
      <c r="B4866" s="35"/>
    </row>
    <row r="4867" spans="2:2" x14ac:dyDescent="0.2">
      <c r="B4867" s="35"/>
    </row>
    <row r="4868" spans="2:2" x14ac:dyDescent="0.2">
      <c r="B4868" s="35"/>
    </row>
    <row r="4869" spans="2:2" x14ac:dyDescent="0.2">
      <c r="B4869" s="35"/>
    </row>
    <row r="4870" spans="2:2" x14ac:dyDescent="0.2">
      <c r="B4870" s="35"/>
    </row>
    <row r="4871" spans="2:2" x14ac:dyDescent="0.2">
      <c r="B4871" s="35"/>
    </row>
    <row r="4872" spans="2:2" x14ac:dyDescent="0.2">
      <c r="B4872" s="35"/>
    </row>
    <row r="4874" spans="2:2" x14ac:dyDescent="0.2">
      <c r="B4874" s="35"/>
    </row>
    <row r="4875" spans="2:2" x14ac:dyDescent="0.2">
      <c r="B4875" s="35"/>
    </row>
    <row r="4876" spans="2:2" x14ac:dyDescent="0.2">
      <c r="B4876" s="35"/>
    </row>
    <row r="4877" spans="2:2" x14ac:dyDescent="0.2">
      <c r="B4877" s="35"/>
    </row>
    <row r="4878" spans="2:2" x14ac:dyDescent="0.2">
      <c r="B4878" s="35"/>
    </row>
    <row r="4879" spans="2:2" x14ac:dyDescent="0.2">
      <c r="B4879" s="35"/>
    </row>
    <row r="4880" spans="2:2" x14ac:dyDescent="0.2">
      <c r="B4880" s="35"/>
    </row>
    <row r="4883" spans="2:2" x14ac:dyDescent="0.2">
      <c r="B4883" s="35"/>
    </row>
    <row r="4884" spans="2:2" x14ac:dyDescent="0.2">
      <c r="B4884" s="35"/>
    </row>
    <row r="4885" spans="2:2" x14ac:dyDescent="0.2">
      <c r="B4885" s="35"/>
    </row>
    <row r="4886" spans="2:2" x14ac:dyDescent="0.2">
      <c r="B4886" s="35"/>
    </row>
    <row r="4887" spans="2:2" x14ac:dyDescent="0.2">
      <c r="B4887" s="35"/>
    </row>
    <row r="4888" spans="2:2" x14ac:dyDescent="0.2">
      <c r="B4888" s="35"/>
    </row>
    <row r="4889" spans="2:2" x14ac:dyDescent="0.2">
      <c r="B4889" s="35"/>
    </row>
    <row r="4890" spans="2:2" x14ac:dyDescent="0.2">
      <c r="B4890" s="35"/>
    </row>
    <row r="4891" spans="2:2" x14ac:dyDescent="0.2">
      <c r="B4891" s="35"/>
    </row>
    <row r="4893" spans="2:2" x14ac:dyDescent="0.2">
      <c r="B4893" s="35"/>
    </row>
    <row r="4894" spans="2:2" x14ac:dyDescent="0.2">
      <c r="B4894" s="35"/>
    </row>
    <row r="4895" spans="2:2" x14ac:dyDescent="0.2">
      <c r="B4895" s="35"/>
    </row>
    <row r="4896" spans="2:2" x14ac:dyDescent="0.2">
      <c r="B4896" s="35"/>
    </row>
    <row r="4897" spans="2:2" x14ac:dyDescent="0.2">
      <c r="B4897" s="35"/>
    </row>
    <row r="4898" spans="2:2" x14ac:dyDescent="0.2">
      <c r="B4898" s="35"/>
    </row>
    <row r="4899" spans="2:2" x14ac:dyDescent="0.2">
      <c r="B4899" s="35"/>
    </row>
    <row r="4903" spans="2:2" x14ac:dyDescent="0.2">
      <c r="B4903" s="35"/>
    </row>
    <row r="4904" spans="2:2" x14ac:dyDescent="0.2">
      <c r="B4904" s="34"/>
    </row>
    <row r="4905" spans="2:2" x14ac:dyDescent="0.2">
      <c r="B4905" s="35"/>
    </row>
    <row r="4906" spans="2:2" x14ac:dyDescent="0.2">
      <c r="B4906" s="35"/>
    </row>
    <row r="4907" spans="2:2" x14ac:dyDescent="0.2">
      <c r="B4907" s="35"/>
    </row>
    <row r="4913" spans="2:2" x14ac:dyDescent="0.2">
      <c r="B4913" s="35"/>
    </row>
    <row r="4917" spans="2:2" x14ac:dyDescent="0.2">
      <c r="B4917" s="34"/>
    </row>
    <row r="4931" spans="2:2" x14ac:dyDescent="0.2">
      <c r="B4931" s="35"/>
    </row>
    <row r="4932" spans="2:2" x14ac:dyDescent="0.2">
      <c r="B4932" s="35"/>
    </row>
    <row r="4933" spans="2:2" x14ac:dyDescent="0.2">
      <c r="B4933" s="35"/>
    </row>
    <row r="4935" spans="2:2" x14ac:dyDescent="0.2">
      <c r="B4935" s="35"/>
    </row>
    <row r="4937" spans="2:2" x14ac:dyDescent="0.2">
      <c r="B4937" s="35"/>
    </row>
    <row r="4942" spans="2:2" x14ac:dyDescent="0.2">
      <c r="B4942" s="35"/>
    </row>
    <row r="4943" spans="2:2" x14ac:dyDescent="0.2">
      <c r="B4943" s="35"/>
    </row>
    <row r="4944" spans="2:2" x14ac:dyDescent="0.2">
      <c r="B4944" s="35"/>
    </row>
    <row r="4946" spans="2:2" x14ac:dyDescent="0.2">
      <c r="B4946" s="35"/>
    </row>
    <row r="4947" spans="2:2" x14ac:dyDescent="0.2">
      <c r="B4947" s="35"/>
    </row>
    <row r="4948" spans="2:2" x14ac:dyDescent="0.2">
      <c r="B4948" s="35"/>
    </row>
    <row r="4950" spans="2:2" x14ac:dyDescent="0.2">
      <c r="B4950" s="35"/>
    </row>
    <row r="4951" spans="2:2" x14ac:dyDescent="0.2">
      <c r="B4951" s="35"/>
    </row>
    <row r="4952" spans="2:2" x14ac:dyDescent="0.2">
      <c r="B4952" s="35"/>
    </row>
    <row r="4953" spans="2:2" x14ac:dyDescent="0.2">
      <c r="B4953" s="35"/>
    </row>
    <row r="4954" spans="2:2" x14ac:dyDescent="0.2">
      <c r="B4954" s="35"/>
    </row>
    <row r="4956" spans="2:2" x14ac:dyDescent="0.2">
      <c r="B4956" s="35"/>
    </row>
    <row r="4957" spans="2:2" x14ac:dyDescent="0.2">
      <c r="B4957" s="35"/>
    </row>
    <row r="4958" spans="2:2" x14ac:dyDescent="0.2">
      <c r="B4958" s="35"/>
    </row>
    <row r="4959" spans="2:2" x14ac:dyDescent="0.2">
      <c r="B4959" s="35"/>
    </row>
    <row r="4960" spans="2:2" x14ac:dyDescent="0.2">
      <c r="B4960" s="35"/>
    </row>
    <row r="4961" spans="2:2" x14ac:dyDescent="0.2">
      <c r="B4961" s="35"/>
    </row>
    <row r="4962" spans="2:2" x14ac:dyDescent="0.2">
      <c r="B4962" s="35"/>
    </row>
    <row r="4963" spans="2:2" x14ac:dyDescent="0.2">
      <c r="B4963" s="35"/>
    </row>
    <row r="4964" spans="2:2" x14ac:dyDescent="0.2">
      <c r="B4964" s="35"/>
    </row>
    <row r="4966" spans="2:2" x14ac:dyDescent="0.2">
      <c r="B4966" s="35"/>
    </row>
    <row r="4967" spans="2:2" x14ac:dyDescent="0.2">
      <c r="B4967" s="35"/>
    </row>
    <row r="4968" spans="2:2" x14ac:dyDescent="0.2">
      <c r="B4968" s="35"/>
    </row>
    <row r="4969" spans="2:2" x14ac:dyDescent="0.2">
      <c r="B4969" s="35"/>
    </row>
    <row r="4970" spans="2:2" x14ac:dyDescent="0.2">
      <c r="B4970" s="35"/>
    </row>
    <row r="4971" spans="2:2" x14ac:dyDescent="0.2">
      <c r="B4971" s="35"/>
    </row>
    <row r="4972" spans="2:2" x14ac:dyDescent="0.2">
      <c r="B4972" s="35"/>
    </row>
    <row r="4974" spans="2:2" x14ac:dyDescent="0.2">
      <c r="B4974" s="35"/>
    </row>
    <row r="4977" spans="2:2" x14ac:dyDescent="0.2">
      <c r="B4977" s="35"/>
    </row>
    <row r="4978" spans="2:2" x14ac:dyDescent="0.2">
      <c r="B4978" s="35"/>
    </row>
    <row r="4979" spans="2:2" x14ac:dyDescent="0.2">
      <c r="B4979" s="35"/>
    </row>
    <row r="4980" spans="2:2" x14ac:dyDescent="0.2">
      <c r="B4980" s="35"/>
    </row>
    <row r="4981" spans="2:2" x14ac:dyDescent="0.2">
      <c r="B4981" s="35"/>
    </row>
    <row r="4982" spans="2:2" x14ac:dyDescent="0.2">
      <c r="B4982" s="35"/>
    </row>
    <row r="4985" spans="2:2" x14ac:dyDescent="0.2">
      <c r="B4985" s="35"/>
    </row>
    <row r="4986" spans="2:2" x14ac:dyDescent="0.2">
      <c r="B4986" s="35"/>
    </row>
    <row r="4987" spans="2:2" x14ac:dyDescent="0.2">
      <c r="B4987" s="35"/>
    </row>
    <row r="4988" spans="2:2" x14ac:dyDescent="0.2">
      <c r="B4988" s="35"/>
    </row>
    <row r="4991" spans="2:2" x14ac:dyDescent="0.2">
      <c r="B4991" s="35"/>
    </row>
    <row r="4992" spans="2:2" x14ac:dyDescent="0.2">
      <c r="B4992" s="35"/>
    </row>
    <row r="4993" spans="2:2" x14ac:dyDescent="0.2">
      <c r="B4993" s="35"/>
    </row>
    <row r="4994" spans="2:2" x14ac:dyDescent="0.2">
      <c r="B4994" s="35"/>
    </row>
    <row r="4995" spans="2:2" x14ac:dyDescent="0.2">
      <c r="B4995" s="35"/>
    </row>
    <row r="4996" spans="2:2" x14ac:dyDescent="0.2">
      <c r="B4996" s="35"/>
    </row>
    <row r="5002" spans="2:2" x14ac:dyDescent="0.2">
      <c r="B5002" s="35"/>
    </row>
    <row r="5003" spans="2:2" x14ac:dyDescent="0.2">
      <c r="B5003" s="35"/>
    </row>
    <row r="5004" spans="2:2" x14ac:dyDescent="0.2">
      <c r="B5004" s="35"/>
    </row>
    <row r="5005" spans="2:2" x14ac:dyDescent="0.2">
      <c r="B5005" s="35"/>
    </row>
    <row r="5028" spans="2:2" x14ac:dyDescent="0.2">
      <c r="B5028" s="35"/>
    </row>
    <row r="5030" spans="2:2" x14ac:dyDescent="0.2">
      <c r="B5030" s="35"/>
    </row>
    <row r="5032" spans="2:2" x14ac:dyDescent="0.2">
      <c r="B5032" s="35"/>
    </row>
    <row r="5034" spans="2:2" x14ac:dyDescent="0.2">
      <c r="B5034" s="35"/>
    </row>
    <row r="5036" spans="2:2" x14ac:dyDescent="0.2">
      <c r="B5036" s="34"/>
    </row>
    <row r="5039" spans="2:2" x14ac:dyDescent="0.2">
      <c r="B5039" s="35"/>
    </row>
    <row r="5040" spans="2:2" x14ac:dyDescent="0.2">
      <c r="B5040" s="35"/>
    </row>
    <row r="5043" spans="2:2" x14ac:dyDescent="0.2">
      <c r="B5043" s="35"/>
    </row>
    <row r="5044" spans="2:2" x14ac:dyDescent="0.2">
      <c r="B5044" s="35"/>
    </row>
    <row r="5047" spans="2:2" x14ac:dyDescent="0.2">
      <c r="B5047" s="35"/>
    </row>
    <row r="5048" spans="2:2" x14ac:dyDescent="0.2">
      <c r="B5048" s="35"/>
    </row>
    <row r="5049" spans="2:2" x14ac:dyDescent="0.2">
      <c r="B5049" s="35"/>
    </row>
    <row r="5050" spans="2:2" x14ac:dyDescent="0.2">
      <c r="B5050" s="35"/>
    </row>
    <row r="5052" spans="2:2" x14ac:dyDescent="0.2">
      <c r="B5052" s="35"/>
    </row>
    <row r="5053" spans="2:2" x14ac:dyDescent="0.2">
      <c r="B5053" s="35"/>
    </row>
    <row r="5054" spans="2:2" x14ac:dyDescent="0.2">
      <c r="B5054" s="35"/>
    </row>
    <row r="5055" spans="2:2" x14ac:dyDescent="0.2">
      <c r="B5055" s="35"/>
    </row>
    <row r="5056" spans="2:2" x14ac:dyDescent="0.2">
      <c r="B5056" s="35"/>
    </row>
    <row r="5057" spans="2:2" x14ac:dyDescent="0.2">
      <c r="B5057" s="35"/>
    </row>
    <row r="5058" spans="2:2" x14ac:dyDescent="0.2">
      <c r="B5058" s="35"/>
    </row>
    <row r="5060" spans="2:2" x14ac:dyDescent="0.2">
      <c r="B5060" s="35"/>
    </row>
    <row r="5061" spans="2:2" x14ac:dyDescent="0.2">
      <c r="B5061" s="35"/>
    </row>
    <row r="5062" spans="2:2" x14ac:dyDescent="0.2">
      <c r="B5062" s="34"/>
    </row>
    <row r="5064" spans="2:2" x14ac:dyDescent="0.2">
      <c r="B5064" s="35"/>
    </row>
    <row r="5065" spans="2:2" x14ac:dyDescent="0.2">
      <c r="B5065" s="35"/>
    </row>
    <row r="5066" spans="2:2" x14ac:dyDescent="0.2">
      <c r="B5066" s="35"/>
    </row>
    <row r="5067" spans="2:2" x14ac:dyDescent="0.2">
      <c r="B5067" s="35"/>
    </row>
    <row r="5068" spans="2:2" x14ac:dyDescent="0.2">
      <c r="B5068" s="35"/>
    </row>
    <row r="5069" spans="2:2" x14ac:dyDescent="0.2">
      <c r="B5069" s="35"/>
    </row>
    <row r="5070" spans="2:2" x14ac:dyDescent="0.2">
      <c r="B5070" s="35"/>
    </row>
    <row r="5071" spans="2:2" x14ac:dyDescent="0.2">
      <c r="B5071" s="35"/>
    </row>
    <row r="5072" spans="2:2" x14ac:dyDescent="0.2">
      <c r="B5072" s="35"/>
    </row>
    <row r="5074" spans="2:2" x14ac:dyDescent="0.2">
      <c r="B5074" s="35"/>
    </row>
    <row r="5075" spans="2:2" x14ac:dyDescent="0.2">
      <c r="B5075" s="35"/>
    </row>
    <row r="5076" spans="2:2" x14ac:dyDescent="0.2">
      <c r="B5076" s="35"/>
    </row>
    <row r="5077" spans="2:2" x14ac:dyDescent="0.2">
      <c r="B5077" s="35"/>
    </row>
    <row r="5078" spans="2:2" x14ac:dyDescent="0.2">
      <c r="B5078" s="35"/>
    </row>
    <row r="5079" spans="2:2" x14ac:dyDescent="0.2">
      <c r="B5079" s="35"/>
    </row>
    <row r="5080" spans="2:2" x14ac:dyDescent="0.2">
      <c r="B5080" s="35"/>
    </row>
    <row r="5081" spans="2:2" x14ac:dyDescent="0.2">
      <c r="B5081" s="35"/>
    </row>
    <row r="5082" spans="2:2" x14ac:dyDescent="0.2">
      <c r="B5082" s="35"/>
    </row>
    <row r="5083" spans="2:2" x14ac:dyDescent="0.2">
      <c r="B5083" s="35"/>
    </row>
    <row r="5084" spans="2:2" x14ac:dyDescent="0.2">
      <c r="B5084" s="35"/>
    </row>
    <row r="5085" spans="2:2" x14ac:dyDescent="0.2">
      <c r="B5085" s="35"/>
    </row>
    <row r="5086" spans="2:2" x14ac:dyDescent="0.2">
      <c r="B5086" s="35"/>
    </row>
    <row r="5087" spans="2:2" x14ac:dyDescent="0.2">
      <c r="B5087" s="35"/>
    </row>
    <row r="5088" spans="2:2" x14ac:dyDescent="0.2">
      <c r="B5088" s="35"/>
    </row>
    <row r="5089" spans="2:2" x14ac:dyDescent="0.2">
      <c r="B5089" s="35"/>
    </row>
    <row r="5092" spans="2:2" x14ac:dyDescent="0.2">
      <c r="B5092" s="35"/>
    </row>
    <row r="5093" spans="2:2" x14ac:dyDescent="0.2">
      <c r="B5093" s="35"/>
    </row>
    <row r="5094" spans="2:2" x14ac:dyDescent="0.2">
      <c r="B5094" s="35"/>
    </row>
    <row r="5095" spans="2:2" x14ac:dyDescent="0.2">
      <c r="B5095" s="35"/>
    </row>
    <row r="5098" spans="2:2" x14ac:dyDescent="0.2">
      <c r="B5098" s="35"/>
    </row>
    <row r="5099" spans="2:2" x14ac:dyDescent="0.2">
      <c r="B5099" s="35"/>
    </row>
    <row r="5100" spans="2:2" x14ac:dyDescent="0.2">
      <c r="B5100" s="35"/>
    </row>
    <row r="5102" spans="2:2" x14ac:dyDescent="0.2">
      <c r="B5102" s="35"/>
    </row>
    <row r="5103" spans="2:2" x14ac:dyDescent="0.2">
      <c r="B5103" s="35"/>
    </row>
    <row r="5104" spans="2:2" x14ac:dyDescent="0.2">
      <c r="B5104" s="35"/>
    </row>
    <row r="5105" spans="2:2" x14ac:dyDescent="0.2">
      <c r="B5105" s="35"/>
    </row>
    <row r="5106" spans="2:2" x14ac:dyDescent="0.2">
      <c r="B5106" s="35"/>
    </row>
    <row r="5108" spans="2:2" x14ac:dyDescent="0.2">
      <c r="B5108" s="35"/>
    </row>
    <row r="5109" spans="2:2" x14ac:dyDescent="0.2">
      <c r="B5109" s="35"/>
    </row>
    <row r="5110" spans="2:2" x14ac:dyDescent="0.2">
      <c r="B5110" s="35"/>
    </row>
    <row r="5111" spans="2:2" x14ac:dyDescent="0.2">
      <c r="B5111" s="35"/>
    </row>
    <row r="5112" spans="2:2" x14ac:dyDescent="0.2">
      <c r="B5112" s="35"/>
    </row>
    <row r="5113" spans="2:2" x14ac:dyDescent="0.2">
      <c r="B5113" s="35"/>
    </row>
    <row r="5115" spans="2:2" x14ac:dyDescent="0.2">
      <c r="B5115" s="35"/>
    </row>
    <row r="5116" spans="2:2" x14ac:dyDescent="0.2">
      <c r="B5116" s="35"/>
    </row>
    <row r="5117" spans="2:2" x14ac:dyDescent="0.2">
      <c r="B5117" s="35"/>
    </row>
    <row r="5119" spans="2:2" x14ac:dyDescent="0.2">
      <c r="B5119" s="35"/>
    </row>
    <row r="5120" spans="2:2" x14ac:dyDescent="0.2">
      <c r="B5120" s="35"/>
    </row>
    <row r="5121" spans="2:2" x14ac:dyDescent="0.2">
      <c r="B5121" s="35"/>
    </row>
    <row r="5122" spans="2:2" x14ac:dyDescent="0.2">
      <c r="B5122" s="35"/>
    </row>
    <row r="5125" spans="2:2" x14ac:dyDescent="0.2">
      <c r="B5125" s="35"/>
    </row>
    <row r="5126" spans="2:2" x14ac:dyDescent="0.2">
      <c r="B5126" s="35"/>
    </row>
    <row r="5127" spans="2:2" x14ac:dyDescent="0.2">
      <c r="B5127" s="35"/>
    </row>
    <row r="5128" spans="2:2" x14ac:dyDescent="0.2">
      <c r="B5128" s="35"/>
    </row>
    <row r="5129" spans="2:2" x14ac:dyDescent="0.2">
      <c r="B5129" s="35"/>
    </row>
    <row r="5130" spans="2:2" x14ac:dyDescent="0.2">
      <c r="B5130" s="35"/>
    </row>
    <row r="5134" spans="2:2" x14ac:dyDescent="0.2">
      <c r="B5134" s="35"/>
    </row>
    <row r="5136" spans="2:2" x14ac:dyDescent="0.2">
      <c r="B5136" s="35"/>
    </row>
    <row r="5137" spans="2:2" x14ac:dyDescent="0.2">
      <c r="B5137" s="35"/>
    </row>
    <row r="5138" spans="2:2" x14ac:dyDescent="0.2">
      <c r="B5138" s="35"/>
    </row>
    <row r="5139" spans="2:2" x14ac:dyDescent="0.2">
      <c r="B5139" s="35"/>
    </row>
    <row r="5153" spans="2:2" x14ac:dyDescent="0.2">
      <c r="B5153" s="34"/>
    </row>
    <row r="5155" spans="2:2" x14ac:dyDescent="0.2">
      <c r="B5155" s="34"/>
    </row>
    <row r="5169" spans="2:2" x14ac:dyDescent="0.2">
      <c r="B5169" s="35"/>
    </row>
    <row r="5171" spans="2:2" x14ac:dyDescent="0.2">
      <c r="B5171" s="35"/>
    </row>
    <row r="5173" spans="2:2" x14ac:dyDescent="0.2">
      <c r="B5173" s="35"/>
    </row>
    <row r="5175" spans="2:2" x14ac:dyDescent="0.2">
      <c r="B5175" s="35"/>
    </row>
    <row r="5177" spans="2:2" x14ac:dyDescent="0.2">
      <c r="B5177" s="35"/>
    </row>
    <row r="5180" spans="2:2" x14ac:dyDescent="0.2">
      <c r="B5180" s="35"/>
    </row>
    <row r="5181" spans="2:2" x14ac:dyDescent="0.2">
      <c r="B5181" s="35"/>
    </row>
    <row r="5182" spans="2:2" x14ac:dyDescent="0.2">
      <c r="B5182" s="34"/>
    </row>
    <row r="5184" spans="2:2" x14ac:dyDescent="0.2">
      <c r="B5184" s="35"/>
    </row>
    <row r="5185" spans="2:2" x14ac:dyDescent="0.2">
      <c r="B5185" s="35"/>
    </row>
    <row r="5186" spans="2:2" x14ac:dyDescent="0.2">
      <c r="B5186" s="34"/>
    </row>
    <row r="5188" spans="2:2" x14ac:dyDescent="0.2">
      <c r="B5188" s="35"/>
    </row>
    <row r="5189" spans="2:2" x14ac:dyDescent="0.2">
      <c r="B5189" s="35"/>
    </row>
    <row r="5190" spans="2:2" x14ac:dyDescent="0.2">
      <c r="B5190" s="35"/>
    </row>
    <row r="5191" spans="2:2" x14ac:dyDescent="0.2">
      <c r="B5191" s="35"/>
    </row>
    <row r="5194" spans="2:2" x14ac:dyDescent="0.2">
      <c r="B5194" s="35"/>
    </row>
    <row r="5195" spans="2:2" x14ac:dyDescent="0.2">
      <c r="B5195" s="35"/>
    </row>
    <row r="5196" spans="2:2" x14ac:dyDescent="0.2">
      <c r="B5196" s="35"/>
    </row>
    <row r="5197" spans="2:2" x14ac:dyDescent="0.2">
      <c r="B5197" s="35"/>
    </row>
    <row r="5198" spans="2:2" x14ac:dyDescent="0.2">
      <c r="B5198" s="35"/>
    </row>
    <row r="5199" spans="2:2" x14ac:dyDescent="0.2">
      <c r="B5199" s="35"/>
    </row>
    <row r="5200" spans="2:2" x14ac:dyDescent="0.2">
      <c r="B5200" s="35"/>
    </row>
    <row r="5202" spans="2:2" x14ac:dyDescent="0.2">
      <c r="B5202" s="35"/>
    </row>
    <row r="5204" spans="2:2" x14ac:dyDescent="0.2">
      <c r="B5204" s="35"/>
    </row>
    <row r="5205" spans="2:2" x14ac:dyDescent="0.2">
      <c r="B5205" s="35"/>
    </row>
    <row r="5206" spans="2:2" x14ac:dyDescent="0.2">
      <c r="B5206" s="35"/>
    </row>
    <row r="5207" spans="2:2" x14ac:dyDescent="0.2">
      <c r="B5207" s="35"/>
    </row>
    <row r="5208" spans="2:2" x14ac:dyDescent="0.2">
      <c r="B5208" s="35"/>
    </row>
    <row r="5211" spans="2:2" x14ac:dyDescent="0.2">
      <c r="B5211" s="35"/>
    </row>
    <row r="5212" spans="2:2" x14ac:dyDescent="0.2">
      <c r="B5212" s="35"/>
    </row>
    <row r="5215" spans="2:2" x14ac:dyDescent="0.2">
      <c r="B5215" s="35"/>
    </row>
    <row r="5216" spans="2:2" x14ac:dyDescent="0.2">
      <c r="B5216" s="35"/>
    </row>
    <row r="5217" spans="2:2" x14ac:dyDescent="0.2">
      <c r="B5217" s="35"/>
    </row>
    <row r="5219" spans="2:2" x14ac:dyDescent="0.2">
      <c r="B5219" s="35"/>
    </row>
    <row r="5220" spans="2:2" x14ac:dyDescent="0.2">
      <c r="B5220" s="34"/>
    </row>
    <row r="5221" spans="2:2" x14ac:dyDescent="0.2">
      <c r="B5221" s="35"/>
    </row>
    <row r="5222" spans="2:2" x14ac:dyDescent="0.2">
      <c r="B5222" s="35"/>
    </row>
    <row r="5225" spans="2:2" x14ac:dyDescent="0.2">
      <c r="B5225" s="35"/>
    </row>
    <row r="5226" spans="2:2" x14ac:dyDescent="0.2">
      <c r="B5226" s="35"/>
    </row>
    <row r="5227" spans="2:2" x14ac:dyDescent="0.2">
      <c r="B5227" s="35"/>
    </row>
    <row r="5228" spans="2:2" x14ac:dyDescent="0.2">
      <c r="B5228" s="35"/>
    </row>
    <row r="5229" spans="2:2" x14ac:dyDescent="0.2">
      <c r="B5229" s="35"/>
    </row>
    <row r="5230" spans="2:2" x14ac:dyDescent="0.2">
      <c r="B5230" s="35"/>
    </row>
    <row r="5231" spans="2:2" x14ac:dyDescent="0.2">
      <c r="B5231" s="35"/>
    </row>
    <row r="5234" spans="2:2" x14ac:dyDescent="0.2">
      <c r="B5234" s="35"/>
    </row>
    <row r="5235" spans="2:2" x14ac:dyDescent="0.2">
      <c r="B5235" s="35"/>
    </row>
    <row r="5236" spans="2:2" x14ac:dyDescent="0.2">
      <c r="B5236" s="35"/>
    </row>
    <row r="5237" spans="2:2" x14ac:dyDescent="0.2">
      <c r="B5237" s="35"/>
    </row>
    <row r="5238" spans="2:2" x14ac:dyDescent="0.2">
      <c r="B5238" s="35"/>
    </row>
    <row r="5239" spans="2:2" x14ac:dyDescent="0.2">
      <c r="B5239" s="35"/>
    </row>
    <row r="5240" spans="2:2" x14ac:dyDescent="0.2">
      <c r="B5240" s="35"/>
    </row>
    <row r="5241" spans="2:2" x14ac:dyDescent="0.2">
      <c r="B5241" s="35"/>
    </row>
    <row r="5242" spans="2:2" x14ac:dyDescent="0.2">
      <c r="B5242" s="35"/>
    </row>
    <row r="5243" spans="2:2" x14ac:dyDescent="0.2">
      <c r="B5243" s="35"/>
    </row>
    <row r="5244" spans="2:2" x14ac:dyDescent="0.2">
      <c r="B5244" s="35"/>
    </row>
    <row r="5245" spans="2:2" x14ac:dyDescent="0.2">
      <c r="B5245" s="35"/>
    </row>
    <row r="5246" spans="2:2" x14ac:dyDescent="0.2">
      <c r="B5246" s="35"/>
    </row>
    <row r="5248" spans="2:2" x14ac:dyDescent="0.2">
      <c r="B5248" s="35"/>
    </row>
    <row r="5250" spans="2:2" x14ac:dyDescent="0.2">
      <c r="B5250" s="35"/>
    </row>
    <row r="5251" spans="2:2" x14ac:dyDescent="0.2">
      <c r="B5251" s="35"/>
    </row>
    <row r="5252" spans="2:2" x14ac:dyDescent="0.2">
      <c r="B5252" s="35"/>
    </row>
    <row r="5253" spans="2:2" x14ac:dyDescent="0.2">
      <c r="B5253" s="35"/>
    </row>
    <row r="5254" spans="2:2" x14ac:dyDescent="0.2">
      <c r="B5254" s="35"/>
    </row>
    <row r="5255" spans="2:2" x14ac:dyDescent="0.2">
      <c r="B5255" s="35"/>
    </row>
    <row r="5256" spans="2:2" x14ac:dyDescent="0.2">
      <c r="B5256" s="35"/>
    </row>
    <row r="5258" spans="2:2" x14ac:dyDescent="0.2">
      <c r="B5258" s="35"/>
    </row>
    <row r="5259" spans="2:2" x14ac:dyDescent="0.2">
      <c r="B5259" s="35"/>
    </row>
    <row r="5260" spans="2:2" x14ac:dyDescent="0.2">
      <c r="B5260" s="35"/>
    </row>
    <row r="5262" spans="2:2" x14ac:dyDescent="0.2">
      <c r="B5262" s="35"/>
    </row>
    <row r="5263" spans="2:2" x14ac:dyDescent="0.2">
      <c r="B5263" s="35"/>
    </row>
    <row r="5264" spans="2:2" x14ac:dyDescent="0.2">
      <c r="B5264" s="35"/>
    </row>
    <row r="5265" spans="2:2" x14ac:dyDescent="0.2">
      <c r="B5265" s="35"/>
    </row>
    <row r="5266" spans="2:2" x14ac:dyDescent="0.2">
      <c r="B5266" s="35"/>
    </row>
    <row r="5269" spans="2:2" x14ac:dyDescent="0.2">
      <c r="B5269" s="35"/>
    </row>
    <row r="5270" spans="2:2" x14ac:dyDescent="0.2">
      <c r="B5270" s="35"/>
    </row>
    <row r="5271" spans="2:2" x14ac:dyDescent="0.2">
      <c r="B5271" s="35"/>
    </row>
    <row r="5272" spans="2:2" x14ac:dyDescent="0.2">
      <c r="B5272" s="35"/>
    </row>
    <row r="5273" spans="2:2" x14ac:dyDescent="0.2">
      <c r="B5273" s="35"/>
    </row>
    <row r="5274" spans="2:2" x14ac:dyDescent="0.2">
      <c r="B5274" s="35"/>
    </row>
    <row r="5277" spans="2:2" x14ac:dyDescent="0.2">
      <c r="B5277" s="35"/>
    </row>
    <row r="5278" spans="2:2" x14ac:dyDescent="0.2">
      <c r="B5278" s="35"/>
    </row>
    <row r="5279" spans="2:2" x14ac:dyDescent="0.2">
      <c r="B5279" s="35"/>
    </row>
    <row r="5280" spans="2:2" x14ac:dyDescent="0.2">
      <c r="B5280" s="35"/>
    </row>
    <row r="5281" spans="2:2" x14ac:dyDescent="0.2">
      <c r="B5281" s="35"/>
    </row>
    <row r="5282" spans="2:2" x14ac:dyDescent="0.2">
      <c r="B5282" s="35"/>
    </row>
    <row r="5283" spans="2:2" x14ac:dyDescent="0.2">
      <c r="B5283" s="35"/>
    </row>
    <row r="5284" spans="2:2" x14ac:dyDescent="0.2">
      <c r="B5284" s="35"/>
    </row>
    <row r="5285" spans="2:2" x14ac:dyDescent="0.2">
      <c r="B5285" s="35"/>
    </row>
    <row r="5286" spans="2:2" x14ac:dyDescent="0.2">
      <c r="B5286" s="35"/>
    </row>
    <row r="5287" spans="2:2" x14ac:dyDescent="0.2">
      <c r="B5287" s="35"/>
    </row>
    <row r="5288" spans="2:2" x14ac:dyDescent="0.2">
      <c r="B5288" s="35"/>
    </row>
    <row r="5290" spans="2:2" x14ac:dyDescent="0.2">
      <c r="B5290" s="35"/>
    </row>
    <row r="5292" spans="2:2" x14ac:dyDescent="0.2">
      <c r="B5292" s="35"/>
    </row>
    <row r="5294" spans="2:2" x14ac:dyDescent="0.2">
      <c r="B5294" s="35"/>
    </row>
    <row r="5295" spans="2:2" x14ac:dyDescent="0.2">
      <c r="B5295" s="35"/>
    </row>
    <row r="5296" spans="2:2" x14ac:dyDescent="0.2">
      <c r="B5296" s="35"/>
    </row>
    <row r="5297" spans="2:2" x14ac:dyDescent="0.2">
      <c r="B5297" s="35"/>
    </row>
    <row r="5299" spans="2:2" x14ac:dyDescent="0.2">
      <c r="B5299" s="35"/>
    </row>
    <row r="5300" spans="2:2" x14ac:dyDescent="0.2">
      <c r="B5300" s="35"/>
    </row>
    <row r="5303" spans="2:2" x14ac:dyDescent="0.2">
      <c r="B5303" s="35"/>
    </row>
    <row r="5304" spans="2:2" x14ac:dyDescent="0.2">
      <c r="B5304" s="35"/>
    </row>
    <row r="5307" spans="2:2" x14ac:dyDescent="0.2">
      <c r="B5307" s="35"/>
    </row>
    <row r="5308" spans="2:2" x14ac:dyDescent="0.2">
      <c r="B5308" s="35"/>
    </row>
    <row r="5309" spans="2:2" x14ac:dyDescent="0.2">
      <c r="B5309" s="35"/>
    </row>
    <row r="5310" spans="2:2" x14ac:dyDescent="0.2">
      <c r="B5310" s="35"/>
    </row>
    <row r="5313" spans="2:2" x14ac:dyDescent="0.2">
      <c r="B5313" s="35"/>
    </row>
    <row r="5314" spans="2:2" x14ac:dyDescent="0.2">
      <c r="B5314" s="35"/>
    </row>
    <row r="5315" spans="2:2" x14ac:dyDescent="0.2">
      <c r="B5315" s="35"/>
    </row>
    <row r="5316" spans="2:2" x14ac:dyDescent="0.2">
      <c r="B5316" s="35"/>
    </row>
    <row r="5317" spans="2:2" x14ac:dyDescent="0.2">
      <c r="B5317" s="35"/>
    </row>
    <row r="5318" spans="2:2" x14ac:dyDescent="0.2">
      <c r="B5318" s="35"/>
    </row>
    <row r="5319" spans="2:2" x14ac:dyDescent="0.2">
      <c r="B5319" s="35"/>
    </row>
    <row r="5321" spans="2:2" x14ac:dyDescent="0.2">
      <c r="B5321" s="35"/>
    </row>
    <row r="5323" spans="2:2" x14ac:dyDescent="0.2">
      <c r="B5323" s="35"/>
    </row>
    <row r="5324" spans="2:2" x14ac:dyDescent="0.2">
      <c r="B5324" s="35"/>
    </row>
    <row r="5325" spans="2:2" x14ac:dyDescent="0.2">
      <c r="B5325" s="35"/>
    </row>
    <row r="5326" spans="2:2" x14ac:dyDescent="0.2">
      <c r="B5326" s="35"/>
    </row>
    <row r="5327" spans="2:2" x14ac:dyDescent="0.2">
      <c r="B5327" s="35"/>
    </row>
    <row r="5328" spans="2:2" x14ac:dyDescent="0.2">
      <c r="B5328" s="35"/>
    </row>
    <row r="5329" spans="2:2" x14ac:dyDescent="0.2">
      <c r="B5329" s="35"/>
    </row>
    <row r="5332" spans="2:2" x14ac:dyDescent="0.2">
      <c r="B5332" s="35"/>
    </row>
    <row r="5333" spans="2:2" x14ac:dyDescent="0.2">
      <c r="B5333" s="35"/>
    </row>
    <row r="5336" spans="2:2" x14ac:dyDescent="0.2">
      <c r="B5336" s="35"/>
    </row>
    <row r="5337" spans="2:2" x14ac:dyDescent="0.2">
      <c r="B5337" s="35"/>
    </row>
    <row r="5338" spans="2:2" x14ac:dyDescent="0.2">
      <c r="B5338" s="35"/>
    </row>
    <row r="5339" spans="2:2" x14ac:dyDescent="0.2">
      <c r="B5339" s="35"/>
    </row>
    <row r="5340" spans="2:2" x14ac:dyDescent="0.2">
      <c r="B5340" s="34"/>
    </row>
    <row r="5342" spans="2:2" x14ac:dyDescent="0.2">
      <c r="B5342" s="35"/>
    </row>
    <row r="5343" spans="2:2" x14ac:dyDescent="0.2">
      <c r="B5343" s="35"/>
    </row>
    <row r="5344" spans="2:2" x14ac:dyDescent="0.2">
      <c r="B5344" s="35"/>
    </row>
    <row r="5345" spans="2:2" x14ac:dyDescent="0.2">
      <c r="B5345" s="35"/>
    </row>
    <row r="5346" spans="2:2" x14ac:dyDescent="0.2">
      <c r="B5346" s="35"/>
    </row>
    <row r="5347" spans="2:2" x14ac:dyDescent="0.2">
      <c r="B5347" s="35"/>
    </row>
    <row r="5353" spans="2:2" x14ac:dyDescent="0.2">
      <c r="B5353" s="35"/>
    </row>
    <row r="5354" spans="2:2" x14ac:dyDescent="0.2">
      <c r="B5354" s="35"/>
    </row>
    <row r="5355" spans="2:2" x14ac:dyDescent="0.2">
      <c r="B5355" s="35"/>
    </row>
    <row r="5356" spans="2:2" x14ac:dyDescent="0.2">
      <c r="B5356" s="35"/>
    </row>
    <row r="5364" spans="2:2" x14ac:dyDescent="0.2">
      <c r="B5364" s="35"/>
    </row>
    <row r="5368" spans="2:2" x14ac:dyDescent="0.2">
      <c r="B5368" s="35"/>
    </row>
    <row r="5370" spans="2:2" x14ac:dyDescent="0.2">
      <c r="B5370" s="34"/>
    </row>
    <row r="5372" spans="2:2" x14ac:dyDescent="0.2">
      <c r="B5372" s="35"/>
    </row>
    <row r="5377" spans="2:2" x14ac:dyDescent="0.2">
      <c r="B5377" s="35"/>
    </row>
    <row r="5378" spans="2:2" x14ac:dyDescent="0.2">
      <c r="B5378" s="34"/>
    </row>
    <row r="5381" spans="2:2" x14ac:dyDescent="0.2">
      <c r="B5381" s="35"/>
    </row>
    <row r="5385" spans="2:2" x14ac:dyDescent="0.2">
      <c r="B5385" s="35"/>
    </row>
    <row r="5390" spans="2:2" x14ac:dyDescent="0.2">
      <c r="B5390" s="35"/>
    </row>
    <row r="5393" spans="2:2" x14ac:dyDescent="0.2">
      <c r="B5393" s="34"/>
    </row>
    <row r="5402" spans="2:2" x14ac:dyDescent="0.2">
      <c r="B5402" s="35"/>
    </row>
    <row r="5404" spans="2:2" x14ac:dyDescent="0.2">
      <c r="B5404" s="35"/>
    </row>
    <row r="5406" spans="2:2" x14ac:dyDescent="0.2">
      <c r="B5406" s="35"/>
    </row>
    <row r="5407" spans="2:2" x14ac:dyDescent="0.2">
      <c r="B5407" s="35"/>
    </row>
    <row r="5408" spans="2:2" x14ac:dyDescent="0.2">
      <c r="B5408" s="35"/>
    </row>
    <row r="5409" spans="2:2" x14ac:dyDescent="0.2">
      <c r="B5409" s="35"/>
    </row>
    <row r="5411" spans="2:2" x14ac:dyDescent="0.2">
      <c r="B5411" s="35"/>
    </row>
    <row r="5413" spans="2:2" x14ac:dyDescent="0.2">
      <c r="B5413" s="35"/>
    </row>
    <row r="5414" spans="2:2" x14ac:dyDescent="0.2">
      <c r="B5414" s="35"/>
    </row>
    <row r="5416" spans="2:2" x14ac:dyDescent="0.2">
      <c r="B5416" s="35"/>
    </row>
    <row r="5417" spans="2:2" x14ac:dyDescent="0.2">
      <c r="B5417" s="35"/>
    </row>
    <row r="5418" spans="2:2" x14ac:dyDescent="0.2">
      <c r="B5418" s="35"/>
    </row>
    <row r="5419" spans="2:2" x14ac:dyDescent="0.2">
      <c r="B5419" s="35"/>
    </row>
    <row r="5420" spans="2:2" x14ac:dyDescent="0.2">
      <c r="B5420" s="35"/>
    </row>
    <row r="5421" spans="2:2" x14ac:dyDescent="0.2">
      <c r="B5421" s="35"/>
    </row>
    <row r="5422" spans="2:2" x14ac:dyDescent="0.2">
      <c r="B5422" s="35"/>
    </row>
    <row r="5423" spans="2:2" x14ac:dyDescent="0.2">
      <c r="B5423" s="35"/>
    </row>
    <row r="5424" spans="2:2" x14ac:dyDescent="0.2">
      <c r="B5424" s="35"/>
    </row>
    <row r="5426" spans="2:2" x14ac:dyDescent="0.2">
      <c r="B5426" s="35"/>
    </row>
    <row r="5427" spans="2:2" x14ac:dyDescent="0.2">
      <c r="B5427" s="35"/>
    </row>
    <row r="5428" spans="2:2" x14ac:dyDescent="0.2">
      <c r="B5428" s="35"/>
    </row>
    <row r="5429" spans="2:2" x14ac:dyDescent="0.2">
      <c r="B5429" s="35"/>
    </row>
    <row r="5430" spans="2:2" x14ac:dyDescent="0.2">
      <c r="B5430" s="35"/>
    </row>
    <row r="5431" spans="2:2" x14ac:dyDescent="0.2">
      <c r="B5431" s="35"/>
    </row>
    <row r="5432" spans="2:2" x14ac:dyDescent="0.2">
      <c r="B5432" s="35"/>
    </row>
    <row r="5433" spans="2:2" x14ac:dyDescent="0.2">
      <c r="B5433" s="35"/>
    </row>
    <row r="5434" spans="2:2" x14ac:dyDescent="0.2">
      <c r="B5434" s="35"/>
    </row>
    <row r="5435" spans="2:2" x14ac:dyDescent="0.2">
      <c r="B5435" s="35"/>
    </row>
    <row r="5436" spans="2:2" x14ac:dyDescent="0.2">
      <c r="B5436" s="35"/>
    </row>
    <row r="5437" spans="2:2" x14ac:dyDescent="0.2">
      <c r="B5437" s="35"/>
    </row>
    <row r="5438" spans="2:2" x14ac:dyDescent="0.2">
      <c r="B5438" s="35"/>
    </row>
    <row r="5439" spans="2:2" x14ac:dyDescent="0.2">
      <c r="B5439" s="35"/>
    </row>
    <row r="5440" spans="2:2" x14ac:dyDescent="0.2">
      <c r="B5440" s="35"/>
    </row>
    <row r="5441" spans="2:2" x14ac:dyDescent="0.2">
      <c r="B5441" s="35"/>
    </row>
    <row r="5442" spans="2:2" x14ac:dyDescent="0.2">
      <c r="B5442" s="35"/>
    </row>
    <row r="5443" spans="2:2" x14ac:dyDescent="0.2">
      <c r="B5443" s="35"/>
    </row>
    <row r="5444" spans="2:2" x14ac:dyDescent="0.2">
      <c r="B5444" s="35"/>
    </row>
    <row r="5445" spans="2:2" x14ac:dyDescent="0.2">
      <c r="B5445" s="35"/>
    </row>
    <row r="5446" spans="2:2" x14ac:dyDescent="0.2">
      <c r="B5446" s="35"/>
    </row>
    <row r="5447" spans="2:2" x14ac:dyDescent="0.2">
      <c r="B5447" s="35"/>
    </row>
    <row r="5448" spans="2:2" x14ac:dyDescent="0.2">
      <c r="B5448" s="35"/>
    </row>
    <row r="5449" spans="2:2" x14ac:dyDescent="0.2">
      <c r="B5449" s="35"/>
    </row>
    <row r="5450" spans="2:2" x14ac:dyDescent="0.2">
      <c r="B5450" s="35"/>
    </row>
    <row r="5451" spans="2:2" x14ac:dyDescent="0.2">
      <c r="B5451" s="35"/>
    </row>
    <row r="5452" spans="2:2" x14ac:dyDescent="0.2">
      <c r="B5452" s="35"/>
    </row>
    <row r="5453" spans="2:2" x14ac:dyDescent="0.2">
      <c r="B5453" s="35"/>
    </row>
    <row r="5454" spans="2:2" x14ac:dyDescent="0.2">
      <c r="B5454" s="35"/>
    </row>
    <row r="5455" spans="2:2" x14ac:dyDescent="0.2">
      <c r="B5455" s="35"/>
    </row>
    <row r="5456" spans="2:2" x14ac:dyDescent="0.2">
      <c r="B5456" s="35"/>
    </row>
    <row r="5457" spans="2:2" x14ac:dyDescent="0.2">
      <c r="B5457" s="35"/>
    </row>
    <row r="5458" spans="2:2" x14ac:dyDescent="0.2">
      <c r="B5458" s="35"/>
    </row>
    <row r="5459" spans="2:2" x14ac:dyDescent="0.2">
      <c r="B5459" s="35"/>
    </row>
    <row r="5460" spans="2:2" x14ac:dyDescent="0.2">
      <c r="B5460" s="35"/>
    </row>
    <row r="5461" spans="2:2" x14ac:dyDescent="0.2">
      <c r="B5461" s="35"/>
    </row>
    <row r="5462" spans="2:2" x14ac:dyDescent="0.2">
      <c r="B5462" s="35"/>
    </row>
    <row r="5463" spans="2:2" x14ac:dyDescent="0.2">
      <c r="B5463" s="35"/>
    </row>
    <row r="5464" spans="2:2" x14ac:dyDescent="0.2">
      <c r="B5464" s="35"/>
    </row>
    <row r="5468" spans="2:2" x14ac:dyDescent="0.2">
      <c r="B5468" s="35"/>
    </row>
    <row r="5469" spans="2:2" x14ac:dyDescent="0.2">
      <c r="B5469" s="35"/>
    </row>
    <row r="5470" spans="2:2" x14ac:dyDescent="0.2">
      <c r="B5470" s="35"/>
    </row>
    <row r="5471" spans="2:2" x14ac:dyDescent="0.2">
      <c r="B5471" s="35"/>
    </row>
    <row r="5472" spans="2:2" x14ac:dyDescent="0.2">
      <c r="B5472" s="35"/>
    </row>
    <row r="5473" spans="2:2" x14ac:dyDescent="0.2">
      <c r="B5473" s="35"/>
    </row>
    <row r="5487" spans="2:2" x14ac:dyDescent="0.2">
      <c r="B5487" s="35"/>
    </row>
    <row r="5491" spans="2:2" x14ac:dyDescent="0.2">
      <c r="B5491" s="35"/>
    </row>
    <row r="5509" spans="2:2" x14ac:dyDescent="0.2">
      <c r="B5509" s="35"/>
    </row>
    <row r="5512" spans="2:2" x14ac:dyDescent="0.2">
      <c r="B5512" s="34"/>
    </row>
    <row r="5514" spans="2:2" x14ac:dyDescent="0.2">
      <c r="B5514" s="35"/>
    </row>
    <row r="5518" spans="2:2" x14ac:dyDescent="0.2">
      <c r="B5518" s="35"/>
    </row>
    <row r="5522" spans="2:2" x14ac:dyDescent="0.2">
      <c r="B5522" s="35"/>
    </row>
    <row r="5526" spans="2:2" x14ac:dyDescent="0.2">
      <c r="B5526" s="35"/>
    </row>
    <row r="5527" spans="2:2" x14ac:dyDescent="0.2">
      <c r="B5527" s="34"/>
    </row>
    <row r="5528" spans="2:2" x14ac:dyDescent="0.2">
      <c r="B5528" s="35"/>
    </row>
    <row r="5530" spans="2:2" x14ac:dyDescent="0.2">
      <c r="B5530" s="35"/>
    </row>
    <row r="5531" spans="2:2" x14ac:dyDescent="0.2">
      <c r="B5531" s="35"/>
    </row>
    <row r="5532" spans="2:2" x14ac:dyDescent="0.2">
      <c r="B5532" s="35"/>
    </row>
    <row r="5535" spans="2:2" x14ac:dyDescent="0.2">
      <c r="B5535" s="35"/>
    </row>
    <row r="5536" spans="2:2" x14ac:dyDescent="0.2">
      <c r="B5536" s="34"/>
    </row>
    <row r="5537" spans="2:2" x14ac:dyDescent="0.2">
      <c r="B5537" s="35"/>
    </row>
    <row r="5538" spans="2:2" x14ac:dyDescent="0.2">
      <c r="B5538" s="35"/>
    </row>
    <row r="5541" spans="2:2" x14ac:dyDescent="0.2">
      <c r="B5541" s="35"/>
    </row>
    <row r="5542" spans="2:2" x14ac:dyDescent="0.2">
      <c r="B5542" s="35"/>
    </row>
    <row r="5545" spans="2:2" x14ac:dyDescent="0.2">
      <c r="B5545" s="35"/>
    </row>
    <row r="5546" spans="2:2" x14ac:dyDescent="0.2">
      <c r="B5546" s="35"/>
    </row>
    <row r="5547" spans="2:2" x14ac:dyDescent="0.2">
      <c r="B5547" s="35"/>
    </row>
    <row r="5548" spans="2:2" x14ac:dyDescent="0.2">
      <c r="B5548" s="35"/>
    </row>
    <row r="5551" spans="2:2" x14ac:dyDescent="0.2">
      <c r="B5551" s="35"/>
    </row>
    <row r="5552" spans="2:2" x14ac:dyDescent="0.2">
      <c r="B5552" s="35"/>
    </row>
    <row r="5553" spans="2:2" x14ac:dyDescent="0.2">
      <c r="B5553" s="35"/>
    </row>
    <row r="5554" spans="2:2" x14ac:dyDescent="0.2">
      <c r="B5554" s="35"/>
    </row>
    <row r="5555" spans="2:2" x14ac:dyDescent="0.2">
      <c r="B5555" s="35"/>
    </row>
    <row r="5556" spans="2:2" x14ac:dyDescent="0.2">
      <c r="B5556" s="35"/>
    </row>
    <row r="5557" spans="2:2" x14ac:dyDescent="0.2">
      <c r="B5557" s="35"/>
    </row>
    <row r="5558" spans="2:2" x14ac:dyDescent="0.2">
      <c r="B5558" s="34"/>
    </row>
    <row r="5562" spans="2:2" x14ac:dyDescent="0.2">
      <c r="B5562" s="35"/>
    </row>
    <row r="5563" spans="2:2" x14ac:dyDescent="0.2">
      <c r="B5563" s="35"/>
    </row>
    <row r="5564" spans="2:2" x14ac:dyDescent="0.2">
      <c r="B5564" s="35"/>
    </row>
    <row r="5565" spans="2:2" x14ac:dyDescent="0.2">
      <c r="B5565" s="35"/>
    </row>
    <row r="5566" spans="2:2" x14ac:dyDescent="0.2">
      <c r="B5566" s="35"/>
    </row>
    <row r="5567" spans="2:2" x14ac:dyDescent="0.2">
      <c r="B5567" s="35"/>
    </row>
    <row r="5570" spans="2:2" x14ac:dyDescent="0.2">
      <c r="B5570" s="35"/>
    </row>
    <row r="5571" spans="2:2" x14ac:dyDescent="0.2">
      <c r="B5571" s="35"/>
    </row>
    <row r="5572" spans="2:2" x14ac:dyDescent="0.2">
      <c r="B5572" s="35"/>
    </row>
    <row r="5573" spans="2:2" x14ac:dyDescent="0.2">
      <c r="B5573" s="35"/>
    </row>
    <row r="5574" spans="2:2" x14ac:dyDescent="0.2">
      <c r="B5574" s="35"/>
    </row>
    <row r="5576" spans="2:2" x14ac:dyDescent="0.2">
      <c r="B5576" s="35"/>
    </row>
    <row r="5577" spans="2:2" x14ac:dyDescent="0.2">
      <c r="B5577" s="35"/>
    </row>
    <row r="5578" spans="2:2" x14ac:dyDescent="0.2">
      <c r="B5578" s="35"/>
    </row>
    <row r="5579" spans="2:2" x14ac:dyDescent="0.2">
      <c r="B5579" s="35"/>
    </row>
    <row r="5580" spans="2:2" x14ac:dyDescent="0.2">
      <c r="B5580" s="35"/>
    </row>
    <row r="5581" spans="2:2" x14ac:dyDescent="0.2">
      <c r="B5581" s="35"/>
    </row>
    <row r="5585" spans="2:2" x14ac:dyDescent="0.2">
      <c r="B5585" s="35"/>
    </row>
    <row r="5586" spans="2:2" x14ac:dyDescent="0.2">
      <c r="B5586" s="35"/>
    </row>
    <row r="5587" spans="2:2" x14ac:dyDescent="0.2">
      <c r="B5587" s="35"/>
    </row>
    <row r="5588" spans="2:2" x14ac:dyDescent="0.2">
      <c r="B5588" s="35"/>
    </row>
    <row r="5589" spans="2:2" x14ac:dyDescent="0.2">
      <c r="B5589" s="35"/>
    </row>
    <row r="5590" spans="2:2" x14ac:dyDescent="0.2">
      <c r="B5590" s="35"/>
    </row>
    <row r="5593" spans="2:2" x14ac:dyDescent="0.2">
      <c r="B5593" s="35"/>
    </row>
    <row r="5594" spans="2:2" x14ac:dyDescent="0.2">
      <c r="B5594" s="35"/>
    </row>
    <row r="5595" spans="2:2" x14ac:dyDescent="0.2">
      <c r="B5595" s="35"/>
    </row>
    <row r="5596" spans="2:2" x14ac:dyDescent="0.2">
      <c r="B5596" s="35"/>
    </row>
    <row r="5599" spans="2:2" x14ac:dyDescent="0.2">
      <c r="B5599" s="35"/>
    </row>
    <row r="5600" spans="2:2" x14ac:dyDescent="0.2">
      <c r="B5600" s="35"/>
    </row>
    <row r="5601" spans="2:2" x14ac:dyDescent="0.2">
      <c r="B5601" s="35"/>
    </row>
    <row r="5602" spans="2:2" x14ac:dyDescent="0.2">
      <c r="B5602" s="35"/>
    </row>
    <row r="5603" spans="2:2" x14ac:dyDescent="0.2">
      <c r="B5603" s="35"/>
    </row>
    <row r="5604" spans="2:2" x14ac:dyDescent="0.2">
      <c r="B5604" s="35"/>
    </row>
    <row r="5606" spans="2:2" x14ac:dyDescent="0.2">
      <c r="B5606" s="35"/>
    </row>
    <row r="5610" spans="2:2" x14ac:dyDescent="0.2">
      <c r="B5610" s="35"/>
    </row>
    <row r="5611" spans="2:2" x14ac:dyDescent="0.2">
      <c r="B5611" s="35"/>
    </row>
    <row r="5612" spans="2:2" x14ac:dyDescent="0.2">
      <c r="B5612" s="35"/>
    </row>
    <row r="5613" spans="2:2" x14ac:dyDescent="0.2">
      <c r="B5613" s="35"/>
    </row>
    <row r="5615" spans="2:2" x14ac:dyDescent="0.2">
      <c r="B5615" s="35"/>
    </row>
    <row r="5631" spans="2:2" x14ac:dyDescent="0.2">
      <c r="B5631" s="34"/>
    </row>
    <row r="5645" spans="2:2" x14ac:dyDescent="0.2">
      <c r="B5645" s="35"/>
    </row>
    <row r="5647" spans="2:2" x14ac:dyDescent="0.2">
      <c r="B5647" s="35"/>
    </row>
    <row r="5649" spans="2:2" x14ac:dyDescent="0.2">
      <c r="B5649" s="35"/>
    </row>
    <row r="5651" spans="2:2" x14ac:dyDescent="0.2">
      <c r="B5651" s="35"/>
    </row>
    <row r="5654" spans="2:2" x14ac:dyDescent="0.2">
      <c r="B5654" s="34"/>
    </row>
    <row r="5656" spans="2:2" x14ac:dyDescent="0.2">
      <c r="B5656" s="35"/>
    </row>
    <row r="5657" spans="2:2" x14ac:dyDescent="0.2">
      <c r="B5657" s="35"/>
    </row>
    <row r="5660" spans="2:2" x14ac:dyDescent="0.2">
      <c r="B5660" s="35"/>
    </row>
    <row r="5661" spans="2:2" x14ac:dyDescent="0.2">
      <c r="B5661" s="35"/>
    </row>
    <row r="5664" spans="2:2" x14ac:dyDescent="0.2">
      <c r="B5664" s="35"/>
    </row>
    <row r="5665" spans="2:2" x14ac:dyDescent="0.2">
      <c r="B5665" s="35"/>
    </row>
    <row r="5666" spans="2:2" x14ac:dyDescent="0.2">
      <c r="B5666" s="35"/>
    </row>
    <row r="5667" spans="2:2" x14ac:dyDescent="0.2">
      <c r="B5667" s="35"/>
    </row>
    <row r="5670" spans="2:2" x14ac:dyDescent="0.2">
      <c r="B5670" s="35"/>
    </row>
    <row r="5671" spans="2:2" x14ac:dyDescent="0.2">
      <c r="B5671" s="35"/>
    </row>
    <row r="5672" spans="2:2" x14ac:dyDescent="0.2">
      <c r="B5672" s="35"/>
    </row>
    <row r="5673" spans="2:2" x14ac:dyDescent="0.2">
      <c r="B5673" s="35"/>
    </row>
    <row r="5674" spans="2:2" x14ac:dyDescent="0.2">
      <c r="B5674" s="35"/>
    </row>
    <row r="5675" spans="2:2" x14ac:dyDescent="0.2">
      <c r="B5675" s="35"/>
    </row>
    <row r="5678" spans="2:2" x14ac:dyDescent="0.2">
      <c r="B5678" s="35"/>
    </row>
    <row r="5681" spans="2:2" x14ac:dyDescent="0.2">
      <c r="B5681" s="35"/>
    </row>
    <row r="5682" spans="2:2" x14ac:dyDescent="0.2">
      <c r="B5682" s="35"/>
    </row>
    <row r="5683" spans="2:2" x14ac:dyDescent="0.2">
      <c r="B5683" s="35"/>
    </row>
    <row r="5684" spans="2:2" x14ac:dyDescent="0.2">
      <c r="B5684" s="35"/>
    </row>
    <row r="5693" spans="2:2" x14ac:dyDescent="0.2">
      <c r="B5693" s="35"/>
    </row>
    <row r="5694" spans="2:2" x14ac:dyDescent="0.2">
      <c r="B5694" s="34"/>
    </row>
    <row r="5695" spans="2:2" x14ac:dyDescent="0.2">
      <c r="B5695" s="35"/>
    </row>
    <row r="5699" spans="2:2" x14ac:dyDescent="0.2">
      <c r="B5699" s="35"/>
    </row>
    <row r="5732" spans="2:2" x14ac:dyDescent="0.2">
      <c r="B5732" s="35"/>
    </row>
    <row r="5734" spans="2:2" x14ac:dyDescent="0.2">
      <c r="B5734" s="35"/>
    </row>
    <row r="5736" spans="2:2" x14ac:dyDescent="0.2">
      <c r="B5736" s="35"/>
    </row>
    <row r="5738" spans="2:2" x14ac:dyDescent="0.2">
      <c r="B5738" s="35"/>
    </row>
    <row r="5743" spans="2:2" x14ac:dyDescent="0.2">
      <c r="B5743" s="35"/>
    </row>
    <row r="5744" spans="2:2" x14ac:dyDescent="0.2">
      <c r="B5744" s="170"/>
    </row>
    <row r="5747" spans="2:2" x14ac:dyDescent="0.2">
      <c r="B5747" s="35"/>
    </row>
    <row r="5748" spans="2:2" x14ac:dyDescent="0.2">
      <c r="B5748" s="35"/>
    </row>
    <row r="5750" spans="2:2" x14ac:dyDescent="0.2">
      <c r="B5750" s="34"/>
    </row>
    <row r="5751" spans="2:2" x14ac:dyDescent="0.2">
      <c r="B5751" s="35"/>
    </row>
    <row r="5752" spans="2:2" x14ac:dyDescent="0.2">
      <c r="B5752" s="35"/>
    </row>
    <row r="5753" spans="2:2" x14ac:dyDescent="0.2">
      <c r="B5753" s="35"/>
    </row>
    <row r="5754" spans="2:2" x14ac:dyDescent="0.2">
      <c r="B5754" s="35"/>
    </row>
    <row r="5757" spans="2:2" x14ac:dyDescent="0.2">
      <c r="B5757" s="35"/>
    </row>
    <row r="5758" spans="2:2" x14ac:dyDescent="0.2">
      <c r="B5758" s="35"/>
    </row>
    <row r="5759" spans="2:2" x14ac:dyDescent="0.2">
      <c r="B5759" s="35"/>
    </row>
    <row r="5760" spans="2:2" x14ac:dyDescent="0.2">
      <c r="B5760" s="35"/>
    </row>
    <row r="5761" spans="2:2" x14ac:dyDescent="0.2">
      <c r="B5761" s="35"/>
    </row>
    <row r="5762" spans="2:2" x14ac:dyDescent="0.2">
      <c r="B5762" s="35"/>
    </row>
    <row r="5764" spans="2:2" x14ac:dyDescent="0.2">
      <c r="B5764" s="35"/>
    </row>
    <row r="5766" spans="2:2" x14ac:dyDescent="0.2">
      <c r="B5766" s="35"/>
    </row>
    <row r="5768" spans="2:2" x14ac:dyDescent="0.2">
      <c r="B5768" s="35"/>
    </row>
    <row r="5769" spans="2:2" x14ac:dyDescent="0.2">
      <c r="B5769" s="35"/>
    </row>
    <row r="5770" spans="2:2" x14ac:dyDescent="0.2">
      <c r="B5770" s="35"/>
    </row>
    <row r="5771" spans="2:2" x14ac:dyDescent="0.2">
      <c r="B5771" s="35"/>
    </row>
    <row r="5775" spans="2:2" x14ac:dyDescent="0.2">
      <c r="B5775" s="35"/>
    </row>
    <row r="5776" spans="2:2" x14ac:dyDescent="0.2">
      <c r="B5776" s="35"/>
    </row>
    <row r="5779" spans="2:2" x14ac:dyDescent="0.2">
      <c r="B5779" s="35"/>
    </row>
    <row r="5780" spans="2:2" x14ac:dyDescent="0.2">
      <c r="B5780" s="35"/>
    </row>
    <row r="5783" spans="2:2" x14ac:dyDescent="0.2">
      <c r="B5783" s="35"/>
    </row>
    <row r="5784" spans="2:2" x14ac:dyDescent="0.2">
      <c r="B5784" s="35"/>
    </row>
    <row r="5785" spans="2:2" x14ac:dyDescent="0.2">
      <c r="B5785" s="35"/>
    </row>
    <row r="5786" spans="2:2" x14ac:dyDescent="0.2">
      <c r="B5786" s="35"/>
    </row>
    <row r="5787" spans="2:2" x14ac:dyDescent="0.2">
      <c r="B5787" s="35"/>
    </row>
    <row r="5789" spans="2:2" x14ac:dyDescent="0.2">
      <c r="B5789" s="35"/>
    </row>
    <row r="5790" spans="2:2" x14ac:dyDescent="0.2">
      <c r="B5790" s="35"/>
    </row>
    <row r="5791" spans="2:2" x14ac:dyDescent="0.2">
      <c r="B5791" s="35"/>
    </row>
    <row r="5792" spans="2:2" x14ac:dyDescent="0.2">
      <c r="B5792" s="35"/>
    </row>
    <row r="5793" spans="2:2" x14ac:dyDescent="0.2">
      <c r="B5793" s="35"/>
    </row>
    <row r="5794" spans="2:2" x14ac:dyDescent="0.2">
      <c r="B5794" s="35"/>
    </row>
    <row r="5800" spans="2:2" x14ac:dyDescent="0.2">
      <c r="B5800" s="35"/>
    </row>
    <row r="5801" spans="2:2" x14ac:dyDescent="0.2">
      <c r="B5801" s="35"/>
    </row>
    <row r="5802" spans="2:2" x14ac:dyDescent="0.2">
      <c r="B5802" s="35"/>
    </row>
    <row r="5803" spans="2:2" x14ac:dyDescent="0.2">
      <c r="B5803" s="35"/>
    </row>
    <row r="5804" spans="2:2" x14ac:dyDescent="0.2">
      <c r="B5804" s="35"/>
    </row>
    <row r="5808" spans="2:2" x14ac:dyDescent="0.2">
      <c r="B5808" s="35"/>
    </row>
    <row r="5813" spans="2:2" x14ac:dyDescent="0.2">
      <c r="B5813" s="35"/>
    </row>
    <row r="5823" spans="2:2" x14ac:dyDescent="0.2">
      <c r="B5823" s="170"/>
    </row>
    <row r="5851" spans="2:2" x14ac:dyDescent="0.2">
      <c r="B5851" s="35"/>
    </row>
    <row r="5852" spans="2:2" x14ac:dyDescent="0.2">
      <c r="B5852" s="34"/>
    </row>
    <row r="5869" spans="2:2" x14ac:dyDescent="0.2">
      <c r="B5869" s="34"/>
    </row>
    <row r="5883" spans="2:2" x14ac:dyDescent="0.2">
      <c r="B5883" s="35"/>
    </row>
    <row r="5885" spans="2:2" x14ac:dyDescent="0.2">
      <c r="B5885" s="35"/>
    </row>
    <row r="5887" spans="2:2" x14ac:dyDescent="0.2">
      <c r="B5887" s="35"/>
    </row>
    <row r="5889" spans="2:2" x14ac:dyDescent="0.2">
      <c r="B5889" s="35"/>
    </row>
    <row r="5890" spans="2:2" x14ac:dyDescent="0.2">
      <c r="B5890" s="35"/>
    </row>
    <row r="5892" spans="2:2" x14ac:dyDescent="0.2">
      <c r="B5892" s="35"/>
    </row>
    <row r="5894" spans="2:2" x14ac:dyDescent="0.2">
      <c r="B5894" s="35"/>
    </row>
    <row r="5895" spans="2:2" x14ac:dyDescent="0.2">
      <c r="B5895" s="35"/>
    </row>
    <row r="5896" spans="2:2" x14ac:dyDescent="0.2">
      <c r="B5896" s="35"/>
    </row>
    <row r="5898" spans="2:2" x14ac:dyDescent="0.2">
      <c r="B5898" s="35"/>
    </row>
    <row r="5899" spans="2:2" x14ac:dyDescent="0.2">
      <c r="B5899" s="35"/>
    </row>
    <row r="5901" spans="2:2" x14ac:dyDescent="0.2">
      <c r="B5901" s="35"/>
    </row>
    <row r="5902" spans="2:2" x14ac:dyDescent="0.2">
      <c r="B5902" s="35"/>
    </row>
    <row r="5903" spans="2:2" x14ac:dyDescent="0.2">
      <c r="B5903" s="35"/>
    </row>
    <row r="5904" spans="2:2" x14ac:dyDescent="0.2">
      <c r="B5904" s="35"/>
    </row>
    <row r="5905" spans="2:2" x14ac:dyDescent="0.2">
      <c r="B5905" s="35"/>
    </row>
    <row r="5906" spans="2:2" x14ac:dyDescent="0.2">
      <c r="B5906" s="35"/>
    </row>
    <row r="5908" spans="2:2" x14ac:dyDescent="0.2">
      <c r="B5908" s="35"/>
    </row>
    <row r="5909" spans="2:2" x14ac:dyDescent="0.2">
      <c r="B5909" s="35"/>
    </row>
    <row r="5910" spans="2:2" x14ac:dyDescent="0.2">
      <c r="B5910" s="35"/>
    </row>
    <row r="5911" spans="2:2" x14ac:dyDescent="0.2">
      <c r="B5911" s="35"/>
    </row>
    <row r="5912" spans="2:2" x14ac:dyDescent="0.2">
      <c r="B5912" s="35"/>
    </row>
    <row r="5913" spans="2:2" x14ac:dyDescent="0.2">
      <c r="B5913" s="35"/>
    </row>
    <row r="5915" spans="2:2" x14ac:dyDescent="0.2">
      <c r="B5915" s="35"/>
    </row>
    <row r="5916" spans="2:2" x14ac:dyDescent="0.2">
      <c r="B5916" s="35"/>
    </row>
    <row r="5917" spans="2:2" x14ac:dyDescent="0.2">
      <c r="B5917" s="35"/>
    </row>
    <row r="5918" spans="2:2" x14ac:dyDescent="0.2">
      <c r="B5918" s="35"/>
    </row>
    <row r="5919" spans="2:2" x14ac:dyDescent="0.2">
      <c r="B5919" s="35"/>
    </row>
    <row r="5920" spans="2:2" x14ac:dyDescent="0.2">
      <c r="B5920" s="35"/>
    </row>
    <row r="5921" spans="2:2" x14ac:dyDescent="0.2">
      <c r="B5921" s="35"/>
    </row>
    <row r="5922" spans="2:2" x14ac:dyDescent="0.2">
      <c r="B5922" s="35"/>
    </row>
    <row r="5926" spans="2:2" x14ac:dyDescent="0.2">
      <c r="B5926" s="35"/>
    </row>
    <row r="5927" spans="2:2" x14ac:dyDescent="0.2">
      <c r="B5927" s="35"/>
    </row>
    <row r="5928" spans="2:2" x14ac:dyDescent="0.2">
      <c r="B5928" s="35"/>
    </row>
    <row r="5929" spans="2:2" x14ac:dyDescent="0.2">
      <c r="B5929" s="35"/>
    </row>
    <row r="5974" spans="2:2" x14ac:dyDescent="0.2">
      <c r="B5974" s="35"/>
    </row>
    <row r="5988" spans="2:2" x14ac:dyDescent="0.2">
      <c r="B5988" s="34"/>
    </row>
    <row r="5998" spans="2:2" x14ac:dyDescent="0.2">
      <c r="B5998" s="35"/>
    </row>
    <row r="6002" spans="2:2" x14ac:dyDescent="0.2">
      <c r="B6002" s="35"/>
    </row>
    <row r="6004" spans="2:2" x14ac:dyDescent="0.2">
      <c r="B6004" s="35"/>
    </row>
    <row r="6006" spans="2:2" x14ac:dyDescent="0.2">
      <c r="B6006" s="35"/>
    </row>
    <row r="6008" spans="2:2" x14ac:dyDescent="0.2">
      <c r="B6008" s="35"/>
    </row>
    <row r="6009" spans="2:2" x14ac:dyDescent="0.2">
      <c r="B6009" s="35"/>
    </row>
    <row r="6010" spans="2:2" x14ac:dyDescent="0.2">
      <c r="B6010" s="34"/>
    </row>
    <row r="6013" spans="2:2" x14ac:dyDescent="0.2">
      <c r="B6013" s="35"/>
    </row>
    <row r="6014" spans="2:2" x14ac:dyDescent="0.2">
      <c r="B6014" s="35"/>
    </row>
    <row r="6017" spans="2:2" x14ac:dyDescent="0.2">
      <c r="B6017" s="35"/>
    </row>
    <row r="6018" spans="2:2" x14ac:dyDescent="0.2">
      <c r="B6018" s="35"/>
    </row>
    <row r="6021" spans="2:2" x14ac:dyDescent="0.2">
      <c r="B6021" s="35"/>
    </row>
    <row r="6022" spans="2:2" x14ac:dyDescent="0.2">
      <c r="B6022" s="35"/>
    </row>
    <row r="6023" spans="2:2" x14ac:dyDescent="0.2">
      <c r="B6023" s="35"/>
    </row>
    <row r="6024" spans="2:2" x14ac:dyDescent="0.2">
      <c r="B6024" s="35"/>
    </row>
    <row r="6027" spans="2:2" x14ac:dyDescent="0.2">
      <c r="B6027" s="35"/>
    </row>
    <row r="6028" spans="2:2" x14ac:dyDescent="0.2">
      <c r="B6028" s="35"/>
    </row>
    <row r="6029" spans="2:2" x14ac:dyDescent="0.2">
      <c r="B6029" s="170"/>
    </row>
    <row r="6030" spans="2:2" x14ac:dyDescent="0.2">
      <c r="B6030" s="35"/>
    </row>
    <row r="6031" spans="2:2" x14ac:dyDescent="0.2">
      <c r="B6031" s="35"/>
    </row>
    <row r="6032" spans="2:2" x14ac:dyDescent="0.2">
      <c r="B6032" s="35"/>
    </row>
    <row r="6035" spans="2:2" x14ac:dyDescent="0.2">
      <c r="B6035" s="170"/>
    </row>
    <row r="6036" spans="2:2" x14ac:dyDescent="0.2">
      <c r="B6036" s="35"/>
    </row>
    <row r="6038" spans="2:2" x14ac:dyDescent="0.2">
      <c r="B6038" s="35"/>
    </row>
    <row r="6039" spans="2:2" x14ac:dyDescent="0.2">
      <c r="B6039" s="35"/>
    </row>
    <row r="6040" spans="2:2" x14ac:dyDescent="0.2">
      <c r="B6040" s="35"/>
    </row>
    <row r="6041" spans="2:2" x14ac:dyDescent="0.2">
      <c r="B6041" s="170"/>
    </row>
    <row r="6047" spans="2:2" x14ac:dyDescent="0.2">
      <c r="B6047" s="170"/>
    </row>
    <row r="6048" spans="2:2" x14ac:dyDescent="0.2">
      <c r="B6048" s="35"/>
    </row>
    <row r="6050" spans="2:2" x14ac:dyDescent="0.2">
      <c r="B6050" s="35"/>
    </row>
    <row r="6052" spans="2:2" x14ac:dyDescent="0.2">
      <c r="B6052" s="35"/>
    </row>
    <row r="6054" spans="2:2" x14ac:dyDescent="0.2">
      <c r="B6054" s="35"/>
    </row>
    <row r="6059" spans="2:2" x14ac:dyDescent="0.2">
      <c r="B6059" s="35"/>
    </row>
    <row r="6060" spans="2:2" x14ac:dyDescent="0.2">
      <c r="B6060" s="35"/>
    </row>
    <row r="6063" spans="2:2" x14ac:dyDescent="0.2">
      <c r="B6063" s="35"/>
    </row>
    <row r="6064" spans="2:2" x14ac:dyDescent="0.2">
      <c r="B6064" s="35"/>
    </row>
    <row r="6067" spans="2:2" x14ac:dyDescent="0.2">
      <c r="B6067" s="35"/>
    </row>
    <row r="6068" spans="2:2" x14ac:dyDescent="0.2">
      <c r="B6068" s="35"/>
    </row>
    <row r="6069" spans="2:2" x14ac:dyDescent="0.2">
      <c r="B6069" s="35"/>
    </row>
    <row r="6070" spans="2:2" x14ac:dyDescent="0.2">
      <c r="B6070" s="35"/>
    </row>
    <row r="6073" spans="2:2" x14ac:dyDescent="0.2">
      <c r="B6073" s="35"/>
    </row>
    <row r="6074" spans="2:2" x14ac:dyDescent="0.2">
      <c r="B6074" s="35"/>
    </row>
    <row r="6075" spans="2:2" x14ac:dyDescent="0.2">
      <c r="B6075" s="35"/>
    </row>
    <row r="6076" spans="2:2" x14ac:dyDescent="0.2">
      <c r="B6076" s="35"/>
    </row>
    <row r="6077" spans="2:2" x14ac:dyDescent="0.2">
      <c r="B6077" s="35"/>
    </row>
    <row r="6078" spans="2:2" x14ac:dyDescent="0.2">
      <c r="B6078" s="35"/>
    </row>
    <row r="6082" spans="2:2" x14ac:dyDescent="0.2">
      <c r="B6082" s="35"/>
    </row>
    <row r="6084" spans="2:2" x14ac:dyDescent="0.2">
      <c r="B6084" s="35"/>
    </row>
    <row r="6085" spans="2:2" x14ac:dyDescent="0.2">
      <c r="B6085" s="35"/>
    </row>
    <row r="6086" spans="2:2" x14ac:dyDescent="0.2">
      <c r="B6086" s="35"/>
    </row>
    <row r="6087" spans="2:2" x14ac:dyDescent="0.2">
      <c r="B6087" s="35"/>
    </row>
    <row r="6107" spans="2:2" x14ac:dyDescent="0.2">
      <c r="B6107" s="34"/>
    </row>
    <row r="6121" spans="2:2" x14ac:dyDescent="0.2">
      <c r="B6121" s="35"/>
    </row>
    <row r="6123" spans="2:2" x14ac:dyDescent="0.2">
      <c r="B6123" s="35"/>
    </row>
    <row r="6124" spans="2:2" x14ac:dyDescent="0.2">
      <c r="B6124" s="35"/>
    </row>
    <row r="6125" spans="2:2" x14ac:dyDescent="0.2">
      <c r="B6125" s="35"/>
    </row>
    <row r="6127" spans="2:2" x14ac:dyDescent="0.2">
      <c r="B6127" s="35"/>
    </row>
    <row r="6132" spans="2:2" x14ac:dyDescent="0.2">
      <c r="B6132" s="35"/>
    </row>
    <row r="6133" spans="2:2" x14ac:dyDescent="0.2">
      <c r="B6133" s="35"/>
    </row>
    <row r="6136" spans="2:2" x14ac:dyDescent="0.2">
      <c r="B6136" s="35"/>
    </row>
    <row r="6137" spans="2:2" x14ac:dyDescent="0.2">
      <c r="B6137" s="35"/>
    </row>
    <row r="6138" spans="2:2" x14ac:dyDescent="0.2">
      <c r="B6138" s="170"/>
    </row>
    <row r="6140" spans="2:2" x14ac:dyDescent="0.2">
      <c r="B6140" s="35"/>
    </row>
    <row r="6141" spans="2:2" x14ac:dyDescent="0.2">
      <c r="B6141" s="35"/>
    </row>
    <row r="6142" spans="2:2" x14ac:dyDescent="0.2">
      <c r="B6142" s="35"/>
    </row>
    <row r="6143" spans="2:2" x14ac:dyDescent="0.2">
      <c r="B6143" s="35"/>
    </row>
    <row r="6144" spans="2:2" x14ac:dyDescent="0.2">
      <c r="B6144" s="170"/>
    </row>
    <row r="6146" spans="2:2" x14ac:dyDescent="0.2">
      <c r="B6146" s="35"/>
    </row>
    <row r="6147" spans="2:2" x14ac:dyDescent="0.2">
      <c r="B6147" s="35"/>
    </row>
    <row r="6148" spans="2:2" x14ac:dyDescent="0.2">
      <c r="B6148" s="35"/>
    </row>
    <row r="6149" spans="2:2" x14ac:dyDescent="0.2">
      <c r="B6149" s="35"/>
    </row>
    <row r="6150" spans="2:2" x14ac:dyDescent="0.2">
      <c r="B6150" s="170"/>
    </row>
    <row r="6151" spans="2:2" x14ac:dyDescent="0.2">
      <c r="B6151" s="35"/>
    </row>
    <row r="6157" spans="2:2" x14ac:dyDescent="0.2">
      <c r="B6157" s="35"/>
    </row>
    <row r="6158" spans="2:2" x14ac:dyDescent="0.2">
      <c r="B6158" s="35"/>
    </row>
    <row r="6159" spans="2:2" x14ac:dyDescent="0.2">
      <c r="B6159" s="35"/>
    </row>
    <row r="6160" spans="2:2" x14ac:dyDescent="0.2">
      <c r="B6160" s="35"/>
    </row>
    <row r="6162" spans="2:2" x14ac:dyDescent="0.2">
      <c r="B6162" s="35"/>
    </row>
    <row r="6163" spans="2:2" x14ac:dyDescent="0.2">
      <c r="B6163" s="170"/>
    </row>
    <row r="6164" spans="2:2" x14ac:dyDescent="0.2">
      <c r="B6164" s="35"/>
    </row>
    <row r="6166" spans="2:2" x14ac:dyDescent="0.2">
      <c r="B6166" s="35"/>
    </row>
    <row r="6167" spans="2:2" x14ac:dyDescent="0.2">
      <c r="B6167" s="35"/>
    </row>
    <row r="6168" spans="2:2" x14ac:dyDescent="0.2">
      <c r="B6168" s="34"/>
    </row>
    <row r="6169" spans="2:2" x14ac:dyDescent="0.2">
      <c r="B6169" s="170"/>
    </row>
    <row r="6172" spans="2:2" x14ac:dyDescent="0.2">
      <c r="B6172" s="35"/>
    </row>
    <row r="6175" spans="2:2" x14ac:dyDescent="0.2">
      <c r="B6175" s="170"/>
    </row>
    <row r="6181" spans="2:2" x14ac:dyDescent="0.2">
      <c r="B6181" s="170"/>
    </row>
    <row r="6190" spans="2:2" x14ac:dyDescent="0.2">
      <c r="B6190" s="35"/>
    </row>
    <row r="6206" spans="2:2" x14ac:dyDescent="0.2">
      <c r="B6206" s="35"/>
    </row>
    <row r="6208" spans="2:2" x14ac:dyDescent="0.2">
      <c r="B6208" s="35"/>
    </row>
    <row r="6210" spans="2:2" x14ac:dyDescent="0.2">
      <c r="B6210" s="35"/>
    </row>
    <row r="6212" spans="2:2" x14ac:dyDescent="0.2">
      <c r="B6212" s="35"/>
    </row>
    <row r="6214" spans="2:2" x14ac:dyDescent="0.2">
      <c r="B6214" s="35"/>
    </row>
    <row r="6217" spans="2:2" x14ac:dyDescent="0.2">
      <c r="B6217" s="35"/>
    </row>
    <row r="6218" spans="2:2" x14ac:dyDescent="0.2">
      <c r="B6218" s="35"/>
    </row>
    <row r="6221" spans="2:2" x14ac:dyDescent="0.2">
      <c r="B6221" s="35"/>
    </row>
    <row r="6222" spans="2:2" x14ac:dyDescent="0.2">
      <c r="B6222" s="35"/>
    </row>
    <row r="6225" spans="2:2" x14ac:dyDescent="0.2">
      <c r="B6225" s="35"/>
    </row>
    <row r="6226" spans="2:2" x14ac:dyDescent="0.2">
      <c r="B6226" s="35"/>
    </row>
    <row r="6227" spans="2:2" x14ac:dyDescent="0.2">
      <c r="B6227" s="35"/>
    </row>
    <row r="6228" spans="2:2" x14ac:dyDescent="0.2">
      <c r="B6228" s="35"/>
    </row>
    <row r="6231" spans="2:2" x14ac:dyDescent="0.2">
      <c r="B6231" s="35"/>
    </row>
    <row r="6232" spans="2:2" x14ac:dyDescent="0.2">
      <c r="B6232" s="35"/>
    </row>
    <row r="6233" spans="2:2" x14ac:dyDescent="0.2">
      <c r="B6233" s="35"/>
    </row>
    <row r="6234" spans="2:2" x14ac:dyDescent="0.2">
      <c r="B6234" s="35"/>
    </row>
    <row r="6235" spans="2:2" x14ac:dyDescent="0.2">
      <c r="B6235" s="35"/>
    </row>
    <row r="6236" spans="2:2" x14ac:dyDescent="0.2">
      <c r="B6236" s="35"/>
    </row>
    <row r="6238" spans="2:2" x14ac:dyDescent="0.2">
      <c r="B6238" s="35"/>
    </row>
    <row r="6240" spans="2:2" x14ac:dyDescent="0.2">
      <c r="B6240" s="35"/>
    </row>
    <row r="6242" spans="2:2" x14ac:dyDescent="0.2">
      <c r="B6242" s="35"/>
    </row>
    <row r="6243" spans="2:2" x14ac:dyDescent="0.2">
      <c r="B6243" s="35"/>
    </row>
    <row r="6244" spans="2:2" x14ac:dyDescent="0.2">
      <c r="B6244" s="35"/>
    </row>
    <row r="6245" spans="2:2" x14ac:dyDescent="0.2">
      <c r="B6245" s="35"/>
    </row>
    <row r="6246" spans="2:2" x14ac:dyDescent="0.2">
      <c r="B6246" s="35"/>
    </row>
    <row r="6250" spans="2:2" x14ac:dyDescent="0.2">
      <c r="B6250" s="35"/>
    </row>
    <row r="6251" spans="2:2" x14ac:dyDescent="0.2">
      <c r="B6251" s="35"/>
    </row>
    <row r="6252" spans="2:2" x14ac:dyDescent="0.2">
      <c r="B6252" s="35"/>
    </row>
    <row r="6255" spans="2:2" x14ac:dyDescent="0.2">
      <c r="B6255" s="35"/>
    </row>
    <row r="6256" spans="2:2" x14ac:dyDescent="0.2">
      <c r="B6256" s="35"/>
    </row>
    <row r="6259" spans="2:2" x14ac:dyDescent="0.2">
      <c r="B6259" s="35"/>
    </row>
    <row r="6260" spans="2:2" x14ac:dyDescent="0.2">
      <c r="B6260" s="35"/>
    </row>
    <row r="6261" spans="2:2" x14ac:dyDescent="0.2">
      <c r="B6261" s="35"/>
    </row>
    <row r="6262" spans="2:2" x14ac:dyDescent="0.2">
      <c r="B6262" s="35"/>
    </row>
    <row r="6265" spans="2:2" x14ac:dyDescent="0.2">
      <c r="B6265" s="35"/>
    </row>
    <row r="6266" spans="2:2" x14ac:dyDescent="0.2">
      <c r="B6266" s="35"/>
    </row>
    <row r="6267" spans="2:2" x14ac:dyDescent="0.2">
      <c r="B6267" s="35"/>
    </row>
    <row r="6268" spans="2:2" x14ac:dyDescent="0.2">
      <c r="B6268" s="35"/>
    </row>
    <row r="6269" spans="2:2" x14ac:dyDescent="0.2">
      <c r="B6269" s="35"/>
    </row>
    <row r="6270" spans="2:2" x14ac:dyDescent="0.2">
      <c r="B6270" s="35"/>
    </row>
    <row r="6276" spans="2:2" x14ac:dyDescent="0.2">
      <c r="B6276" s="35"/>
    </row>
    <row r="6277" spans="2:2" x14ac:dyDescent="0.2">
      <c r="B6277" s="35"/>
    </row>
    <row r="6278" spans="2:2" x14ac:dyDescent="0.2">
      <c r="B6278" s="35"/>
    </row>
    <row r="6279" spans="2:2" x14ac:dyDescent="0.2">
      <c r="B6279" s="35"/>
    </row>
    <row r="6292" spans="2:2" x14ac:dyDescent="0.2">
      <c r="B6292" s="35"/>
    </row>
    <row r="6296" spans="2:2" x14ac:dyDescent="0.2">
      <c r="B6296" s="35"/>
    </row>
    <row r="6306" spans="2:2" x14ac:dyDescent="0.2">
      <c r="B6306" s="35"/>
    </row>
    <row r="6325" spans="2:2" x14ac:dyDescent="0.2">
      <c r="B6325" s="35"/>
    </row>
    <row r="6326" spans="2:2" x14ac:dyDescent="0.2">
      <c r="B6326" s="34"/>
    </row>
    <row r="6328" spans="2:2" x14ac:dyDescent="0.2">
      <c r="B6328" s="170"/>
    </row>
    <row r="6334" spans="2:2" x14ac:dyDescent="0.2">
      <c r="B6334" s="35"/>
    </row>
    <row r="6340" spans="2:2" x14ac:dyDescent="0.2">
      <c r="B6340" s="170"/>
    </row>
    <row r="6345" spans="2:2" x14ac:dyDescent="0.2">
      <c r="B6345" s="34"/>
    </row>
    <row r="6358" spans="2:2" x14ac:dyDescent="0.2">
      <c r="B6358" s="170"/>
    </row>
    <row r="6359" spans="2:2" x14ac:dyDescent="0.2">
      <c r="B6359" s="35"/>
    </row>
    <row r="6361" spans="2:2" x14ac:dyDescent="0.2">
      <c r="B6361" s="35"/>
    </row>
    <row r="6363" spans="2:2" x14ac:dyDescent="0.2">
      <c r="B6363" s="35"/>
    </row>
    <row r="6364" spans="2:2" x14ac:dyDescent="0.2">
      <c r="B6364" s="35"/>
    </row>
    <row r="6365" spans="2:2" x14ac:dyDescent="0.2">
      <c r="B6365" s="35"/>
    </row>
    <row r="6366" spans="2:2" x14ac:dyDescent="0.2">
      <c r="B6366" s="35"/>
    </row>
    <row r="6368" spans="2:2" x14ac:dyDescent="0.2">
      <c r="B6368" s="35"/>
    </row>
    <row r="6370" spans="2:2" x14ac:dyDescent="0.2">
      <c r="B6370" s="35"/>
    </row>
    <row r="6371" spans="2:2" x14ac:dyDescent="0.2">
      <c r="B6371" s="35"/>
    </row>
    <row r="6372" spans="2:2" x14ac:dyDescent="0.2">
      <c r="B6372" s="35"/>
    </row>
    <row r="6374" spans="2:2" x14ac:dyDescent="0.2">
      <c r="B6374" s="35"/>
    </row>
    <row r="6375" spans="2:2" x14ac:dyDescent="0.2">
      <c r="B6375" s="35"/>
    </row>
    <row r="6376" spans="2:2" x14ac:dyDescent="0.2">
      <c r="B6376" s="35"/>
    </row>
    <row r="6378" spans="2:2" x14ac:dyDescent="0.2">
      <c r="B6378" s="35"/>
    </row>
    <row r="6379" spans="2:2" x14ac:dyDescent="0.2">
      <c r="B6379" s="35"/>
    </row>
    <row r="6380" spans="2:2" x14ac:dyDescent="0.2">
      <c r="B6380" s="35"/>
    </row>
    <row r="6381" spans="2:2" x14ac:dyDescent="0.2">
      <c r="B6381" s="35"/>
    </row>
    <row r="6382" spans="2:2" x14ac:dyDescent="0.2">
      <c r="B6382" s="170"/>
    </row>
    <row r="6383" spans="2:2" x14ac:dyDescent="0.2">
      <c r="B6383" s="35"/>
    </row>
    <row r="6384" spans="2:2" x14ac:dyDescent="0.2">
      <c r="B6384" s="35"/>
    </row>
    <row r="6385" spans="2:2" x14ac:dyDescent="0.2">
      <c r="B6385" s="35"/>
    </row>
    <row r="6386" spans="2:2" x14ac:dyDescent="0.2">
      <c r="B6386" s="35"/>
    </row>
    <row r="6387" spans="2:2" x14ac:dyDescent="0.2">
      <c r="B6387" s="35"/>
    </row>
    <row r="6388" spans="2:2" x14ac:dyDescent="0.2">
      <c r="B6388" s="35"/>
    </row>
    <row r="6389" spans="2:2" x14ac:dyDescent="0.2">
      <c r="B6389" s="35"/>
    </row>
    <row r="6390" spans="2:2" x14ac:dyDescent="0.2">
      <c r="B6390" s="35"/>
    </row>
    <row r="6391" spans="2:2" x14ac:dyDescent="0.2">
      <c r="B6391" s="35"/>
    </row>
    <row r="6392" spans="2:2" x14ac:dyDescent="0.2">
      <c r="B6392" s="35"/>
    </row>
    <row r="6393" spans="2:2" x14ac:dyDescent="0.2">
      <c r="B6393" s="35"/>
    </row>
    <row r="6394" spans="2:2" x14ac:dyDescent="0.2">
      <c r="B6394" s="170"/>
    </row>
    <row r="6395" spans="2:2" x14ac:dyDescent="0.2">
      <c r="B6395" s="35"/>
    </row>
    <row r="6396" spans="2:2" x14ac:dyDescent="0.2">
      <c r="B6396" s="35"/>
    </row>
    <row r="6397" spans="2:2" x14ac:dyDescent="0.2">
      <c r="B6397" s="35"/>
    </row>
    <row r="6398" spans="2:2" x14ac:dyDescent="0.2">
      <c r="B6398" s="35"/>
    </row>
    <row r="6400" spans="2:2" x14ac:dyDescent="0.2">
      <c r="B6400" s="35"/>
    </row>
    <row r="6401" spans="2:2" x14ac:dyDescent="0.2">
      <c r="B6401" s="35"/>
    </row>
    <row r="6402" spans="2:2" x14ac:dyDescent="0.2">
      <c r="B6402" s="35"/>
    </row>
    <row r="6403" spans="2:2" x14ac:dyDescent="0.2">
      <c r="B6403" s="35"/>
    </row>
    <row r="6404" spans="2:2" x14ac:dyDescent="0.2">
      <c r="B6404" s="35"/>
    </row>
    <row r="6412" spans="2:2" x14ac:dyDescent="0.2">
      <c r="B6412" s="170"/>
    </row>
    <row r="6414" spans="2:2" x14ac:dyDescent="0.2">
      <c r="B6414" s="35"/>
    </row>
    <row r="6418" spans="2:2" x14ac:dyDescent="0.2">
      <c r="B6418" s="35"/>
    </row>
    <row r="6422" spans="2:2" x14ac:dyDescent="0.2">
      <c r="B6422" s="35"/>
    </row>
    <row r="6434" spans="2:2" x14ac:dyDescent="0.2">
      <c r="B6434" s="35"/>
    </row>
    <row r="6440" spans="2:2" x14ac:dyDescent="0.2">
      <c r="B6440" s="35"/>
    </row>
    <row r="6442" spans="2:2" x14ac:dyDescent="0.2">
      <c r="B6442" s="170"/>
    </row>
    <row r="6456" spans="2:2" x14ac:dyDescent="0.2">
      <c r="B6456" s="35"/>
    </row>
    <row r="6460" spans="2:2" x14ac:dyDescent="0.2">
      <c r="B6460" s="35"/>
    </row>
    <row r="6464" spans="2:2" x14ac:dyDescent="0.2">
      <c r="B6464" s="34"/>
    </row>
    <row r="6466" spans="2:2" x14ac:dyDescent="0.2">
      <c r="B6466" s="170"/>
    </row>
    <row r="6470" spans="2:2" x14ac:dyDescent="0.2">
      <c r="B6470" s="35"/>
    </row>
    <row r="6472" spans="2:2" x14ac:dyDescent="0.2">
      <c r="B6472" s="170"/>
    </row>
    <row r="6478" spans="2:2" x14ac:dyDescent="0.2">
      <c r="B6478" s="35"/>
    </row>
    <row r="6480" spans="2:2" x14ac:dyDescent="0.2">
      <c r="B6480" s="35"/>
    </row>
    <row r="6482" spans="2:2" x14ac:dyDescent="0.2">
      <c r="B6482" s="35"/>
    </row>
    <row r="6483" spans="2:2" x14ac:dyDescent="0.2">
      <c r="B6483" s="35"/>
    </row>
    <row r="6484" spans="2:2" x14ac:dyDescent="0.2">
      <c r="B6484" s="34"/>
    </row>
    <row r="6488" spans="2:2" x14ac:dyDescent="0.2">
      <c r="B6488" s="35"/>
    </row>
    <row r="6489" spans="2:2" x14ac:dyDescent="0.2">
      <c r="B6489" s="35"/>
    </row>
    <row r="6490" spans="2:2" x14ac:dyDescent="0.2">
      <c r="B6490" s="35"/>
    </row>
    <row r="6493" spans="2:2" x14ac:dyDescent="0.2">
      <c r="B6493" s="35"/>
    </row>
    <row r="6494" spans="2:2" x14ac:dyDescent="0.2">
      <c r="B6494" s="35"/>
    </row>
    <row r="6497" spans="2:2" x14ac:dyDescent="0.2">
      <c r="B6497" s="35"/>
    </row>
    <row r="6498" spans="2:2" x14ac:dyDescent="0.2">
      <c r="B6498" s="35"/>
    </row>
    <row r="6499" spans="2:2" x14ac:dyDescent="0.2">
      <c r="B6499" s="35"/>
    </row>
    <row r="6500" spans="2:2" x14ac:dyDescent="0.2">
      <c r="B6500" s="35"/>
    </row>
    <row r="6502" spans="2:2" x14ac:dyDescent="0.2">
      <c r="B6502" s="35"/>
    </row>
    <row r="6503" spans="2:2" x14ac:dyDescent="0.2">
      <c r="B6503" s="35"/>
    </row>
    <row r="6504" spans="2:2" x14ac:dyDescent="0.2">
      <c r="B6504" s="35"/>
    </row>
    <row r="6505" spans="2:2" x14ac:dyDescent="0.2">
      <c r="B6505" s="35"/>
    </row>
    <row r="6506" spans="2:2" x14ac:dyDescent="0.2">
      <c r="B6506" s="35"/>
    </row>
    <row r="6507" spans="2:2" x14ac:dyDescent="0.2">
      <c r="B6507" s="35"/>
    </row>
    <row r="6508" spans="2:2" x14ac:dyDescent="0.2">
      <c r="B6508" s="35"/>
    </row>
    <row r="6514" spans="2:2" x14ac:dyDescent="0.2">
      <c r="B6514" s="35"/>
    </row>
    <row r="6515" spans="2:2" x14ac:dyDescent="0.2">
      <c r="B6515" s="35"/>
    </row>
    <row r="6516" spans="2:2" x14ac:dyDescent="0.2">
      <c r="B6516" s="35"/>
    </row>
    <row r="6517" spans="2:2" x14ac:dyDescent="0.2">
      <c r="B6517" s="35"/>
    </row>
    <row r="6522" spans="2:2" x14ac:dyDescent="0.2">
      <c r="B6522" s="35"/>
    </row>
    <row r="6524" spans="2:2" x14ac:dyDescent="0.2">
      <c r="B6524" s="35"/>
    </row>
    <row r="6526" spans="2:2" x14ac:dyDescent="0.2">
      <c r="B6526" s="35"/>
    </row>
    <row r="6528" spans="2:2" x14ac:dyDescent="0.2">
      <c r="B6528" s="35"/>
    </row>
    <row r="6533" spans="2:2" x14ac:dyDescent="0.2">
      <c r="B6533" s="35"/>
    </row>
    <row r="6534" spans="2:2" x14ac:dyDescent="0.2">
      <c r="B6534" s="35"/>
    </row>
    <row r="6537" spans="2:2" x14ac:dyDescent="0.2">
      <c r="B6537" s="35"/>
    </row>
    <row r="6538" spans="2:2" x14ac:dyDescent="0.2">
      <c r="B6538" s="35"/>
    </row>
    <row r="6540" spans="2:2" x14ac:dyDescent="0.2">
      <c r="B6540" s="35"/>
    </row>
    <row r="6541" spans="2:2" x14ac:dyDescent="0.2">
      <c r="B6541" s="35"/>
    </row>
    <row r="6542" spans="2:2" x14ac:dyDescent="0.2">
      <c r="B6542" s="35"/>
    </row>
    <row r="6543" spans="2:2" x14ac:dyDescent="0.2">
      <c r="B6543" s="35"/>
    </row>
    <row r="6544" spans="2:2" x14ac:dyDescent="0.2">
      <c r="B6544" s="35"/>
    </row>
    <row r="6547" spans="2:2" x14ac:dyDescent="0.2">
      <c r="B6547" s="35"/>
    </row>
    <row r="6548" spans="2:2" x14ac:dyDescent="0.2">
      <c r="B6548" s="35"/>
    </row>
    <row r="6549" spans="2:2" x14ac:dyDescent="0.2">
      <c r="B6549" s="35"/>
    </row>
    <row r="6550" spans="2:2" x14ac:dyDescent="0.2">
      <c r="B6550" s="35"/>
    </row>
    <row r="6551" spans="2:2" x14ac:dyDescent="0.2">
      <c r="B6551" s="35"/>
    </row>
    <row r="6552" spans="2:2" x14ac:dyDescent="0.2">
      <c r="B6552" s="35"/>
    </row>
    <row r="6556" spans="2:2" x14ac:dyDescent="0.2">
      <c r="B6556" s="35"/>
    </row>
    <row r="6558" spans="2:2" x14ac:dyDescent="0.2">
      <c r="B6558" s="35"/>
    </row>
    <row r="6559" spans="2:2" x14ac:dyDescent="0.2">
      <c r="B6559" s="35"/>
    </row>
    <row r="6560" spans="2:2" x14ac:dyDescent="0.2">
      <c r="B6560" s="35"/>
    </row>
    <row r="6561" spans="2:2" x14ac:dyDescent="0.2">
      <c r="B6561" s="35"/>
    </row>
    <row r="6563" spans="2:2" x14ac:dyDescent="0.2">
      <c r="B6563" s="170"/>
    </row>
    <row r="6564" spans="2:2" x14ac:dyDescent="0.2">
      <c r="B6564" s="35"/>
    </row>
    <row r="6566" spans="2:2" x14ac:dyDescent="0.2">
      <c r="B6566" s="35"/>
    </row>
    <row r="6572" spans="2:2" x14ac:dyDescent="0.2">
      <c r="B6572" s="35"/>
    </row>
    <row r="6582" spans="2:2" x14ac:dyDescent="0.2">
      <c r="B6582" s="35"/>
    </row>
    <row r="6583" spans="2:2" x14ac:dyDescent="0.2">
      <c r="B6583" s="34"/>
    </row>
    <row r="6584" spans="2:2" x14ac:dyDescent="0.2">
      <c r="B6584" s="35"/>
    </row>
    <row r="6586" spans="2:2" x14ac:dyDescent="0.2">
      <c r="B6586" s="35"/>
    </row>
    <row r="6590" spans="2:2" x14ac:dyDescent="0.2">
      <c r="B6590" s="35"/>
    </row>
    <row r="6597" spans="2:2" x14ac:dyDescent="0.2">
      <c r="B6597" s="35"/>
    </row>
    <row r="6599" spans="2:2" x14ac:dyDescent="0.2">
      <c r="B6599" s="35"/>
    </row>
    <row r="6600" spans="2:2" x14ac:dyDescent="0.2">
      <c r="B6600" s="35"/>
    </row>
    <row r="6601" spans="2:2" x14ac:dyDescent="0.2">
      <c r="B6601" s="35"/>
    </row>
    <row r="6603" spans="2:2" x14ac:dyDescent="0.2">
      <c r="B6603" s="35"/>
    </row>
    <row r="6608" spans="2:2" x14ac:dyDescent="0.2">
      <c r="B6608" s="35"/>
    </row>
    <row r="6609" spans="2:2" x14ac:dyDescent="0.2">
      <c r="B6609" s="35"/>
    </row>
    <row r="6610" spans="2:2" x14ac:dyDescent="0.2">
      <c r="B6610" s="35"/>
    </row>
    <row r="6612" spans="2:2" x14ac:dyDescent="0.2">
      <c r="B6612" s="35"/>
    </row>
    <row r="6613" spans="2:2" x14ac:dyDescent="0.2">
      <c r="B6613" s="35"/>
    </row>
    <row r="6614" spans="2:2" x14ac:dyDescent="0.2">
      <c r="B6614" s="35"/>
    </row>
    <row r="6616" spans="2:2" x14ac:dyDescent="0.2">
      <c r="B6616" s="35"/>
    </row>
    <row r="6617" spans="2:2" x14ac:dyDescent="0.2">
      <c r="B6617" s="35"/>
    </row>
    <row r="6618" spans="2:2" x14ac:dyDescent="0.2">
      <c r="B6618" s="35"/>
    </row>
    <row r="6619" spans="2:2" x14ac:dyDescent="0.2">
      <c r="B6619" s="35"/>
    </row>
    <row r="6622" spans="2:2" x14ac:dyDescent="0.2">
      <c r="B6622" s="35"/>
    </row>
    <row r="6623" spans="2:2" x14ac:dyDescent="0.2">
      <c r="B6623" s="35"/>
    </row>
    <row r="6624" spans="2:2" x14ac:dyDescent="0.2">
      <c r="B6624" s="35"/>
    </row>
    <row r="6625" spans="2:2" x14ac:dyDescent="0.2">
      <c r="B6625" s="35"/>
    </row>
    <row r="6626" spans="2:2" x14ac:dyDescent="0.2">
      <c r="B6626" s="35"/>
    </row>
    <row r="6627" spans="2:2" x14ac:dyDescent="0.2">
      <c r="B6627" s="35"/>
    </row>
    <row r="6628" spans="2:2" x14ac:dyDescent="0.2">
      <c r="B6628" s="35"/>
    </row>
    <row r="6633" spans="2:2" x14ac:dyDescent="0.2">
      <c r="B6633" s="35"/>
    </row>
    <row r="6634" spans="2:2" x14ac:dyDescent="0.2">
      <c r="B6634" s="35"/>
    </row>
    <row r="6635" spans="2:2" x14ac:dyDescent="0.2">
      <c r="B6635" s="35"/>
    </row>
    <row r="6636" spans="2:2" x14ac:dyDescent="0.2">
      <c r="B6636" s="35"/>
    </row>
    <row r="6638" spans="2:2" x14ac:dyDescent="0.2">
      <c r="B6638" s="35"/>
    </row>
    <row r="6641" spans="2:2" x14ac:dyDescent="0.2">
      <c r="B6641" s="35"/>
    </row>
    <row r="6642" spans="2:2" x14ac:dyDescent="0.2">
      <c r="B6642" s="34"/>
    </row>
    <row r="6644" spans="2:2" x14ac:dyDescent="0.2">
      <c r="B6644" s="35"/>
    </row>
    <row r="6646" spans="2:2" x14ac:dyDescent="0.2">
      <c r="B6646" s="35"/>
    </row>
    <row r="6650" spans="2:2" x14ac:dyDescent="0.2">
      <c r="B6650" s="35"/>
    </row>
    <row r="6652" spans="2:2" x14ac:dyDescent="0.2">
      <c r="B6652" s="35"/>
    </row>
    <row r="6654" spans="2:2" x14ac:dyDescent="0.2">
      <c r="B6654" s="35"/>
    </row>
    <row r="6658" spans="2:2" x14ac:dyDescent="0.2">
      <c r="B6658" s="170"/>
    </row>
    <row r="6662" spans="2:2" x14ac:dyDescent="0.2">
      <c r="B6662" s="35"/>
    </row>
    <row r="6664" spans="2:2" x14ac:dyDescent="0.2">
      <c r="B6664" s="35"/>
    </row>
    <row r="6666" spans="2:2" x14ac:dyDescent="0.2">
      <c r="B6666" s="35"/>
    </row>
    <row r="6668" spans="2:2" x14ac:dyDescent="0.2">
      <c r="B6668" s="35"/>
    </row>
    <row r="6670" spans="2:2" x14ac:dyDescent="0.2">
      <c r="B6670" s="35"/>
    </row>
    <row r="6671" spans="2:2" x14ac:dyDescent="0.2">
      <c r="B6671" s="170"/>
    </row>
    <row r="6676" spans="2:2" x14ac:dyDescent="0.2">
      <c r="B6676" s="35"/>
    </row>
    <row r="6677" spans="2:2" x14ac:dyDescent="0.2">
      <c r="B6677" s="170"/>
    </row>
    <row r="6680" spans="2:2" x14ac:dyDescent="0.2">
      <c r="B6680" s="35"/>
    </row>
    <row r="6682" spans="2:2" x14ac:dyDescent="0.2">
      <c r="B6682" s="35"/>
    </row>
    <row r="6684" spans="2:2" x14ac:dyDescent="0.2">
      <c r="B6684" s="35"/>
    </row>
    <row r="6686" spans="2:2" x14ac:dyDescent="0.2">
      <c r="B6686" s="35"/>
    </row>
    <row r="6691" spans="2:2" x14ac:dyDescent="0.2">
      <c r="B6691" s="35"/>
    </row>
    <row r="6692" spans="2:2" x14ac:dyDescent="0.2">
      <c r="B6692" s="35"/>
    </row>
    <row r="6694" spans="2:2" x14ac:dyDescent="0.2">
      <c r="B6694" s="35"/>
    </row>
    <row r="6695" spans="2:2" x14ac:dyDescent="0.2">
      <c r="B6695" s="35"/>
    </row>
    <row r="6696" spans="2:2" x14ac:dyDescent="0.2">
      <c r="B6696" s="35"/>
    </row>
    <row r="6699" spans="2:2" x14ac:dyDescent="0.2">
      <c r="B6699" s="35"/>
    </row>
    <row r="6700" spans="2:2" x14ac:dyDescent="0.2">
      <c r="B6700" s="35"/>
    </row>
    <row r="6701" spans="2:2" x14ac:dyDescent="0.2">
      <c r="B6701" s="35"/>
    </row>
    <row r="6702" spans="2:2" x14ac:dyDescent="0.2">
      <c r="B6702" s="35"/>
    </row>
    <row r="6703" spans="2:2" x14ac:dyDescent="0.2">
      <c r="B6703" s="170"/>
    </row>
    <row r="6704" spans="2:2" x14ac:dyDescent="0.2">
      <c r="B6704" s="35"/>
    </row>
    <row r="6705" spans="2:2" x14ac:dyDescent="0.2">
      <c r="B6705" s="35"/>
    </row>
    <row r="6706" spans="2:2" x14ac:dyDescent="0.2">
      <c r="B6706" s="35"/>
    </row>
    <row r="6707" spans="2:2" x14ac:dyDescent="0.2">
      <c r="B6707" s="35"/>
    </row>
    <row r="6708" spans="2:2" x14ac:dyDescent="0.2">
      <c r="B6708" s="35"/>
    </row>
    <row r="6709" spans="2:2" x14ac:dyDescent="0.2">
      <c r="B6709" s="170"/>
    </row>
    <row r="6710" spans="2:2" x14ac:dyDescent="0.2">
      <c r="B6710" s="35"/>
    </row>
    <row r="6712" spans="2:2" x14ac:dyDescent="0.2">
      <c r="B6712" s="35"/>
    </row>
    <row r="6715" spans="2:2" x14ac:dyDescent="0.2">
      <c r="B6715" s="170"/>
    </row>
    <row r="6716" spans="2:2" x14ac:dyDescent="0.2">
      <c r="B6716" s="35"/>
    </row>
    <row r="6717" spans="2:2" x14ac:dyDescent="0.2">
      <c r="B6717" s="35"/>
    </row>
    <row r="6718" spans="2:2" x14ac:dyDescent="0.2">
      <c r="B6718" s="35"/>
    </row>
    <row r="6719" spans="2:2" x14ac:dyDescent="0.2">
      <c r="B6719" s="35"/>
    </row>
    <row r="6720" spans="2:2" x14ac:dyDescent="0.2">
      <c r="B6720" s="35"/>
    </row>
    <row r="6721" spans="2:2" x14ac:dyDescent="0.2">
      <c r="B6721" s="170"/>
    </row>
    <row r="6722" spans="2:2" x14ac:dyDescent="0.2">
      <c r="B6722" s="35"/>
    </row>
    <row r="6724" spans="2:2" x14ac:dyDescent="0.2">
      <c r="B6724" s="35"/>
    </row>
    <row r="6726" spans="2:2" x14ac:dyDescent="0.2">
      <c r="B6726" s="35"/>
    </row>
    <row r="6727" spans="2:2" x14ac:dyDescent="0.2">
      <c r="B6727" s="170"/>
    </row>
    <row r="6728" spans="2:2" x14ac:dyDescent="0.2">
      <c r="B6728" s="35"/>
    </row>
    <row r="6730" spans="2:2" x14ac:dyDescent="0.2">
      <c r="B6730" s="35"/>
    </row>
    <row r="6731" spans="2:2" x14ac:dyDescent="0.2">
      <c r="B6731" s="35"/>
    </row>
    <row r="6732" spans="2:2" x14ac:dyDescent="0.2">
      <c r="B6732" s="35"/>
    </row>
    <row r="6734" spans="2:2" x14ac:dyDescent="0.2">
      <c r="B6734" s="35"/>
    </row>
    <row r="6735" spans="2:2" x14ac:dyDescent="0.2">
      <c r="B6735" s="35"/>
    </row>
    <row r="6736" spans="2:2" x14ac:dyDescent="0.2">
      <c r="B6736" s="35"/>
    </row>
    <row r="6737" spans="2:2" x14ac:dyDescent="0.2">
      <c r="B6737" s="35"/>
    </row>
    <row r="6738" spans="2:2" x14ac:dyDescent="0.2">
      <c r="B6738" s="35"/>
    </row>
    <row r="6740" spans="2:2" x14ac:dyDescent="0.2">
      <c r="B6740" s="35"/>
    </row>
    <row r="6741" spans="2:2" x14ac:dyDescent="0.2">
      <c r="B6741" s="35"/>
    </row>
    <row r="6742" spans="2:2" x14ac:dyDescent="0.2">
      <c r="B6742" s="35"/>
    </row>
    <row r="6743" spans="2:2" x14ac:dyDescent="0.2">
      <c r="B6743" s="35"/>
    </row>
    <row r="6744" spans="2:2" x14ac:dyDescent="0.2">
      <c r="B6744" s="35"/>
    </row>
    <row r="6745" spans="2:2" x14ac:dyDescent="0.2">
      <c r="B6745" s="35"/>
    </row>
    <row r="6746" spans="2:2" x14ac:dyDescent="0.2">
      <c r="B6746" s="170"/>
    </row>
    <row r="6750" spans="2:2" x14ac:dyDescent="0.2">
      <c r="B6750" s="35"/>
    </row>
    <row r="6752" spans="2:2" x14ac:dyDescent="0.2">
      <c r="B6752" s="35"/>
    </row>
    <row r="6753" spans="2:2" x14ac:dyDescent="0.2">
      <c r="B6753" s="35"/>
    </row>
    <row r="6754" spans="2:2" x14ac:dyDescent="0.2">
      <c r="B6754" s="35"/>
    </row>
    <row r="6755" spans="2:2" x14ac:dyDescent="0.2">
      <c r="B6755" s="35"/>
    </row>
    <row r="6759" spans="2:2" x14ac:dyDescent="0.2">
      <c r="B6759" s="170"/>
    </row>
    <row r="6765" spans="2:2" x14ac:dyDescent="0.2">
      <c r="B6765" s="170"/>
    </row>
    <row r="6771" spans="2:2" x14ac:dyDescent="0.2">
      <c r="B6771" s="170"/>
    </row>
    <row r="6777" spans="2:2" x14ac:dyDescent="0.2">
      <c r="B6777" s="170"/>
    </row>
    <row r="6783" spans="2:2" x14ac:dyDescent="0.2">
      <c r="B6783" s="170"/>
    </row>
    <row r="6789" spans="2:2" x14ac:dyDescent="0.2">
      <c r="B6789" s="170"/>
    </row>
    <row r="6794" spans="2:2" x14ac:dyDescent="0.2">
      <c r="B6794" s="34"/>
    </row>
    <row r="6795" spans="2:2" x14ac:dyDescent="0.2">
      <c r="B6795" s="170"/>
    </row>
    <row r="6799" spans="2:2" x14ac:dyDescent="0.2">
      <c r="B6799" s="35"/>
    </row>
    <row r="6800" spans="2:2" x14ac:dyDescent="0.2">
      <c r="B6800" s="34"/>
    </row>
    <row r="6801" spans="2:2" x14ac:dyDescent="0.2">
      <c r="B6801" s="170"/>
    </row>
    <row r="6807" spans="2:2" x14ac:dyDescent="0.2">
      <c r="B6807" s="170"/>
    </row>
    <row r="6808" spans="2:2" x14ac:dyDescent="0.2">
      <c r="B6808" s="35"/>
    </row>
    <row r="6810" spans="2:2" x14ac:dyDescent="0.2">
      <c r="B6810" s="35"/>
    </row>
    <row r="6812" spans="2:2" x14ac:dyDescent="0.2">
      <c r="B6812" s="35"/>
    </row>
    <row r="6813" spans="2:2" x14ac:dyDescent="0.2">
      <c r="B6813" s="170"/>
    </row>
    <row r="6814" spans="2:2" x14ac:dyDescent="0.2">
      <c r="B6814" s="35"/>
    </row>
    <row r="6819" spans="2:2" x14ac:dyDescent="0.2">
      <c r="B6819" s="35"/>
    </row>
    <row r="6820" spans="2:2" x14ac:dyDescent="0.2">
      <c r="B6820" s="35"/>
    </row>
    <row r="6821" spans="2:2" x14ac:dyDescent="0.2">
      <c r="B6821" s="34"/>
    </row>
    <row r="6823" spans="2:2" x14ac:dyDescent="0.2">
      <c r="B6823" s="35"/>
    </row>
    <row r="6824" spans="2:2" x14ac:dyDescent="0.2">
      <c r="B6824" s="35"/>
    </row>
    <row r="6825" spans="2:2" x14ac:dyDescent="0.2">
      <c r="B6825" s="170"/>
    </row>
    <row r="6827" spans="2:2" x14ac:dyDescent="0.2">
      <c r="B6827" s="35"/>
    </row>
    <row r="6828" spans="2:2" x14ac:dyDescent="0.2">
      <c r="B6828" s="35"/>
    </row>
    <row r="6829" spans="2:2" x14ac:dyDescent="0.2">
      <c r="B6829" s="35"/>
    </row>
    <row r="6830" spans="2:2" x14ac:dyDescent="0.2">
      <c r="B6830" s="35"/>
    </row>
    <row r="6831" spans="2:2" x14ac:dyDescent="0.2">
      <c r="B6831" s="170"/>
    </row>
    <row r="6833" spans="2:2" x14ac:dyDescent="0.2">
      <c r="B6833" s="35"/>
    </row>
    <row r="6834" spans="2:2" x14ac:dyDescent="0.2">
      <c r="B6834" s="35"/>
    </row>
    <row r="6835" spans="2:2" x14ac:dyDescent="0.2">
      <c r="B6835" s="35"/>
    </row>
    <row r="6836" spans="2:2" x14ac:dyDescent="0.2">
      <c r="B6836" s="35"/>
    </row>
    <row r="6837" spans="2:2" x14ac:dyDescent="0.2">
      <c r="B6837" s="35"/>
    </row>
    <row r="6838" spans="2:2" x14ac:dyDescent="0.2">
      <c r="B6838" s="35"/>
    </row>
    <row r="6839" spans="2:2" x14ac:dyDescent="0.2">
      <c r="B6839" s="35"/>
    </row>
    <row r="6840" spans="2:2" x14ac:dyDescent="0.2">
      <c r="B6840" s="35"/>
    </row>
    <row r="6841" spans="2:2" x14ac:dyDescent="0.2">
      <c r="B6841" s="35"/>
    </row>
    <row r="6842" spans="2:2" x14ac:dyDescent="0.2">
      <c r="B6842" s="35"/>
    </row>
    <row r="6843" spans="2:2" x14ac:dyDescent="0.2">
      <c r="B6843" s="170"/>
    </row>
    <row r="6844" spans="2:2" x14ac:dyDescent="0.2">
      <c r="B6844" s="35"/>
    </row>
    <row r="6845" spans="2:2" x14ac:dyDescent="0.2">
      <c r="B6845" s="35"/>
    </row>
    <row r="6846" spans="2:2" x14ac:dyDescent="0.2">
      <c r="B6846" s="35"/>
    </row>
    <row r="6847" spans="2:2" x14ac:dyDescent="0.2">
      <c r="B6847" s="35"/>
    </row>
    <row r="6848" spans="2:2" x14ac:dyDescent="0.2">
      <c r="B6848" s="35"/>
    </row>
    <row r="6849" spans="2:2" x14ac:dyDescent="0.2">
      <c r="B6849" s="170"/>
    </row>
    <row r="6850" spans="2:2" x14ac:dyDescent="0.2">
      <c r="B6850" s="35"/>
    </row>
    <row r="6851" spans="2:2" x14ac:dyDescent="0.2">
      <c r="B6851" s="35"/>
    </row>
    <row r="6853" spans="2:2" x14ac:dyDescent="0.2">
      <c r="B6853" s="35"/>
    </row>
    <row r="6854" spans="2:2" x14ac:dyDescent="0.2">
      <c r="B6854" s="35"/>
    </row>
    <row r="6855" spans="2:2" x14ac:dyDescent="0.2">
      <c r="B6855" s="170"/>
    </row>
    <row r="6856" spans="2:2" x14ac:dyDescent="0.2">
      <c r="B6856" s="35"/>
    </row>
    <row r="6857" spans="2:2" x14ac:dyDescent="0.2">
      <c r="B6857" s="35"/>
    </row>
    <row r="6858" spans="2:2" x14ac:dyDescent="0.2">
      <c r="B6858" s="35"/>
    </row>
    <row r="6859" spans="2:2" x14ac:dyDescent="0.2">
      <c r="B6859" s="35"/>
    </row>
    <row r="6860" spans="2:2" x14ac:dyDescent="0.2">
      <c r="B6860" s="35"/>
    </row>
    <row r="6861" spans="2:2" x14ac:dyDescent="0.2">
      <c r="B6861" s="170"/>
    </row>
    <row r="6862" spans="2:2" x14ac:dyDescent="0.2">
      <c r="B6862" s="35"/>
    </row>
    <row r="6863" spans="2:2" x14ac:dyDescent="0.2">
      <c r="B6863" s="35"/>
    </row>
    <row r="6864" spans="2:2" x14ac:dyDescent="0.2">
      <c r="B6864" s="35"/>
    </row>
    <row r="6865" spans="2:2" x14ac:dyDescent="0.2">
      <c r="B6865" s="35"/>
    </row>
    <row r="6866" spans="2:2" x14ac:dyDescent="0.2">
      <c r="B6866" s="35"/>
    </row>
    <row r="6867" spans="2:2" x14ac:dyDescent="0.2">
      <c r="B6867" s="170"/>
    </row>
    <row r="6868" spans="2:2" x14ac:dyDescent="0.2">
      <c r="B6868" s="35"/>
    </row>
    <row r="6871" spans="2:2" x14ac:dyDescent="0.2">
      <c r="B6871" s="35"/>
    </row>
    <row r="6872" spans="2:2" x14ac:dyDescent="0.2">
      <c r="B6872" s="35"/>
    </row>
    <row r="6873" spans="2:2" x14ac:dyDescent="0.2">
      <c r="B6873" s="170"/>
    </row>
    <row r="6874" spans="2:2" x14ac:dyDescent="0.2">
      <c r="B6874" s="35"/>
    </row>
    <row r="6875" spans="2:2" x14ac:dyDescent="0.2">
      <c r="B6875" s="35"/>
    </row>
    <row r="6876" spans="2:2" x14ac:dyDescent="0.2">
      <c r="B6876" s="35"/>
    </row>
    <row r="6877" spans="2:2" x14ac:dyDescent="0.2">
      <c r="B6877" s="35"/>
    </row>
    <row r="6879" spans="2:2" x14ac:dyDescent="0.2">
      <c r="B6879" s="170"/>
    </row>
    <row r="6882" spans="2:2" x14ac:dyDescent="0.2">
      <c r="B6882" s="35"/>
    </row>
    <row r="6885" spans="2:2" x14ac:dyDescent="0.2">
      <c r="B6885" s="170"/>
    </row>
    <row r="6891" spans="2:2" x14ac:dyDescent="0.2">
      <c r="B6891" s="170"/>
    </row>
    <row r="6897" spans="2:2" x14ac:dyDescent="0.2">
      <c r="B6897" s="170"/>
    </row>
    <row r="6903" spans="2:2" x14ac:dyDescent="0.2">
      <c r="B6903" s="170"/>
    </row>
    <row r="6909" spans="2:2" x14ac:dyDescent="0.2">
      <c r="B6909" s="170"/>
    </row>
    <row r="6915" spans="2:2" x14ac:dyDescent="0.2">
      <c r="B6915" s="170"/>
    </row>
    <row r="6918" spans="2:2" x14ac:dyDescent="0.2">
      <c r="B6918" s="35"/>
    </row>
    <row r="6921" spans="2:2" x14ac:dyDescent="0.2">
      <c r="B6921" s="170"/>
    </row>
    <row r="6923" spans="2:2" x14ac:dyDescent="0.2">
      <c r="B6923" s="35"/>
    </row>
    <row r="6931" spans="2:2" x14ac:dyDescent="0.2">
      <c r="B6931" s="35"/>
    </row>
    <row r="6933" spans="2:2" x14ac:dyDescent="0.2">
      <c r="B6933" s="170"/>
    </row>
    <row r="6935" spans="2:2" x14ac:dyDescent="0.2">
      <c r="B6935" s="35"/>
    </row>
    <row r="6939" spans="2:2" x14ac:dyDescent="0.2">
      <c r="B6939" s="35"/>
    </row>
    <row r="6940" spans="2:2" x14ac:dyDescent="0.2">
      <c r="B6940" s="34"/>
    </row>
    <row r="6944" spans="2:2" x14ac:dyDescent="0.2">
      <c r="B6944" s="35"/>
    </row>
    <row r="6945" spans="2:2" x14ac:dyDescent="0.2">
      <c r="B6945" s="170"/>
    </row>
    <row r="6949" spans="2:2" x14ac:dyDescent="0.2">
      <c r="B6949" s="35"/>
    </row>
    <row r="6951" spans="2:2" x14ac:dyDescent="0.2">
      <c r="B6951" s="170"/>
    </row>
    <row r="6954" spans="2:2" x14ac:dyDescent="0.2">
      <c r="B6954" s="35"/>
    </row>
    <row r="6956" spans="2:2" x14ac:dyDescent="0.2">
      <c r="B6956" s="35"/>
    </row>
    <row r="6957" spans="2:2" x14ac:dyDescent="0.2">
      <c r="B6957" s="35"/>
    </row>
    <row r="6958" spans="2:2" x14ac:dyDescent="0.2">
      <c r="B6958" s="34"/>
    </row>
    <row r="6960" spans="2:2" x14ac:dyDescent="0.2">
      <c r="B6960" s="35"/>
    </row>
    <row r="6965" spans="2:2" x14ac:dyDescent="0.2">
      <c r="B6965" s="35"/>
    </row>
    <row r="6966" spans="2:2" x14ac:dyDescent="0.2">
      <c r="B6966" s="35"/>
    </row>
    <row r="6969" spans="2:2" x14ac:dyDescent="0.2">
      <c r="B6969" s="35"/>
    </row>
    <row r="6970" spans="2:2" x14ac:dyDescent="0.2">
      <c r="B6970" s="35"/>
    </row>
    <row r="6973" spans="2:2" x14ac:dyDescent="0.2">
      <c r="B6973" s="35"/>
    </row>
    <row r="6974" spans="2:2" x14ac:dyDescent="0.2">
      <c r="B6974" s="35"/>
    </row>
    <row r="6975" spans="2:2" x14ac:dyDescent="0.2">
      <c r="B6975" s="35"/>
    </row>
    <row r="6976" spans="2:2" x14ac:dyDescent="0.2">
      <c r="B6976" s="35"/>
    </row>
    <row r="6979" spans="2:2" x14ac:dyDescent="0.2">
      <c r="B6979" s="35"/>
    </row>
    <row r="6980" spans="2:2" x14ac:dyDescent="0.2">
      <c r="B6980" s="35"/>
    </row>
    <row r="6981" spans="2:2" x14ac:dyDescent="0.2">
      <c r="B6981" s="35"/>
    </row>
    <row r="6982" spans="2:2" x14ac:dyDescent="0.2">
      <c r="B6982" s="35"/>
    </row>
    <row r="6983" spans="2:2" x14ac:dyDescent="0.2">
      <c r="B6983" s="35"/>
    </row>
    <row r="6984" spans="2:2" x14ac:dyDescent="0.2">
      <c r="B6984" s="35"/>
    </row>
    <row r="6986" spans="2:2" x14ac:dyDescent="0.2">
      <c r="B6986" s="35"/>
    </row>
    <row r="6990" spans="2:2" x14ac:dyDescent="0.2">
      <c r="B6990" s="35"/>
    </row>
    <row r="6991" spans="2:2" x14ac:dyDescent="0.2">
      <c r="B6991" s="35"/>
    </row>
    <row r="6992" spans="2:2" x14ac:dyDescent="0.2">
      <c r="B6992" s="35"/>
    </row>
    <row r="6993" spans="2:2" x14ac:dyDescent="0.2">
      <c r="B6993" s="35"/>
    </row>
    <row r="6996" spans="2:2" x14ac:dyDescent="0.2">
      <c r="B6996" s="35"/>
    </row>
    <row r="6998" spans="2:2" x14ac:dyDescent="0.2">
      <c r="B6998" s="35"/>
    </row>
    <row r="7000" spans="2:2" x14ac:dyDescent="0.2">
      <c r="B7000" s="35"/>
    </row>
    <row r="7002" spans="2:2" x14ac:dyDescent="0.2">
      <c r="B7002" s="35"/>
    </row>
    <row r="7007" spans="2:2" x14ac:dyDescent="0.2">
      <c r="B7007" s="35"/>
    </row>
    <row r="7008" spans="2:2" x14ac:dyDescent="0.2">
      <c r="B7008" s="35"/>
    </row>
    <row r="7010" spans="2:2" x14ac:dyDescent="0.2">
      <c r="B7010" s="35"/>
    </row>
    <row r="7011" spans="2:2" x14ac:dyDescent="0.2">
      <c r="B7011" s="35"/>
    </row>
    <row r="7012" spans="2:2" x14ac:dyDescent="0.2">
      <c r="B7012" s="35"/>
    </row>
    <row r="7015" spans="2:2" x14ac:dyDescent="0.2">
      <c r="B7015" s="35"/>
    </row>
    <row r="7016" spans="2:2" x14ac:dyDescent="0.2">
      <c r="B7016" s="35"/>
    </row>
    <row r="7017" spans="2:2" x14ac:dyDescent="0.2">
      <c r="B7017" s="35"/>
    </row>
    <row r="7018" spans="2:2" x14ac:dyDescent="0.2">
      <c r="B7018" s="35"/>
    </row>
    <row r="7020" spans="2:2" x14ac:dyDescent="0.2">
      <c r="B7020" s="35"/>
    </row>
    <row r="7021" spans="2:2" x14ac:dyDescent="0.2">
      <c r="B7021" s="35"/>
    </row>
    <row r="7022" spans="2:2" x14ac:dyDescent="0.2">
      <c r="B7022" s="35"/>
    </row>
    <row r="7023" spans="2:2" x14ac:dyDescent="0.2">
      <c r="B7023" s="35"/>
    </row>
    <row r="7024" spans="2:2" x14ac:dyDescent="0.2">
      <c r="B7024" s="35"/>
    </row>
    <row r="7025" spans="2:2" x14ac:dyDescent="0.2">
      <c r="B7025" s="35"/>
    </row>
    <row r="7026" spans="2:2" x14ac:dyDescent="0.2">
      <c r="B7026" s="35"/>
    </row>
    <row r="7032" spans="2:2" x14ac:dyDescent="0.2">
      <c r="B7032" s="35"/>
    </row>
    <row r="7033" spans="2:2" x14ac:dyDescent="0.2">
      <c r="B7033" s="35"/>
    </row>
    <row r="7034" spans="2:2" x14ac:dyDescent="0.2">
      <c r="B7034" s="35"/>
    </row>
    <row r="7035" spans="2:2" x14ac:dyDescent="0.2">
      <c r="B7035" s="35"/>
    </row>
    <row r="7059" spans="2:2" x14ac:dyDescent="0.2">
      <c r="B7059" s="34"/>
    </row>
    <row r="7073" spans="2:2" x14ac:dyDescent="0.2">
      <c r="B7073" s="35"/>
    </row>
    <row r="7075" spans="2:2" x14ac:dyDescent="0.2">
      <c r="B7075" s="35"/>
    </row>
    <row r="7077" spans="2:2" x14ac:dyDescent="0.2">
      <c r="B7077" s="35"/>
    </row>
    <row r="7079" spans="2:2" x14ac:dyDescent="0.2">
      <c r="B7079" s="35"/>
    </row>
    <row r="7084" spans="2:2" x14ac:dyDescent="0.2">
      <c r="B7084" s="35"/>
    </row>
    <row r="7085" spans="2:2" x14ac:dyDescent="0.2">
      <c r="B7085" s="35"/>
    </row>
    <row r="7088" spans="2:2" x14ac:dyDescent="0.2">
      <c r="B7088" s="35"/>
    </row>
    <row r="7089" spans="2:2" x14ac:dyDescent="0.2">
      <c r="B7089" s="35"/>
    </row>
    <row r="7092" spans="2:2" x14ac:dyDescent="0.2">
      <c r="B7092" s="35"/>
    </row>
    <row r="7093" spans="2:2" x14ac:dyDescent="0.2">
      <c r="B7093" s="35"/>
    </row>
    <row r="7094" spans="2:2" x14ac:dyDescent="0.2">
      <c r="B7094" s="35"/>
    </row>
    <row r="7095" spans="2:2" x14ac:dyDescent="0.2">
      <c r="B7095" s="35"/>
    </row>
    <row r="7098" spans="2:2" x14ac:dyDescent="0.2">
      <c r="B7098" s="35"/>
    </row>
    <row r="7099" spans="2:2" x14ac:dyDescent="0.2">
      <c r="B7099" s="35"/>
    </row>
    <row r="7100" spans="2:2" x14ac:dyDescent="0.2">
      <c r="B7100" s="35"/>
    </row>
    <row r="7101" spans="2:2" x14ac:dyDescent="0.2">
      <c r="B7101" s="35"/>
    </row>
    <row r="7102" spans="2:2" x14ac:dyDescent="0.2">
      <c r="B7102" s="35"/>
    </row>
    <row r="7103" spans="2:2" x14ac:dyDescent="0.2">
      <c r="B7103" s="35"/>
    </row>
    <row r="7109" spans="2:2" x14ac:dyDescent="0.2">
      <c r="B7109" s="35"/>
    </row>
    <row r="7110" spans="2:2" x14ac:dyDescent="0.2">
      <c r="B7110" s="35"/>
    </row>
    <row r="7111" spans="2:2" x14ac:dyDescent="0.2">
      <c r="B7111" s="35"/>
    </row>
    <row r="7112" spans="2:2" x14ac:dyDescent="0.2">
      <c r="B7112" s="35"/>
    </row>
    <row r="7115" spans="2:2" x14ac:dyDescent="0.2">
      <c r="B7115" s="35"/>
    </row>
    <row r="7116" spans="2:2" x14ac:dyDescent="0.2">
      <c r="B7116" s="34"/>
    </row>
    <row r="7152" spans="2:2" x14ac:dyDescent="0.2">
      <c r="B7152" s="35"/>
    </row>
    <row r="7154" spans="2:2" x14ac:dyDescent="0.2">
      <c r="B7154" s="35"/>
    </row>
    <row r="7156" spans="2:2" x14ac:dyDescent="0.2">
      <c r="B7156" s="35"/>
    </row>
    <row r="7158" spans="2:2" x14ac:dyDescent="0.2">
      <c r="B7158" s="35"/>
    </row>
    <row r="7160" spans="2:2" x14ac:dyDescent="0.2">
      <c r="B7160" s="35"/>
    </row>
    <row r="7165" spans="2:2" x14ac:dyDescent="0.2">
      <c r="B7165" s="35"/>
    </row>
    <row r="7166" spans="2:2" x14ac:dyDescent="0.2">
      <c r="B7166" s="35"/>
    </row>
    <row r="7169" spans="2:2" x14ac:dyDescent="0.2">
      <c r="B7169" s="35"/>
    </row>
    <row r="7170" spans="2:2" x14ac:dyDescent="0.2">
      <c r="B7170" s="35"/>
    </row>
    <row r="7173" spans="2:2" x14ac:dyDescent="0.2">
      <c r="B7173" s="35"/>
    </row>
    <row r="7174" spans="2:2" x14ac:dyDescent="0.2">
      <c r="B7174" s="35"/>
    </row>
    <row r="7175" spans="2:2" x14ac:dyDescent="0.2">
      <c r="B7175" s="35"/>
    </row>
    <row r="7176" spans="2:2" x14ac:dyDescent="0.2">
      <c r="B7176" s="35"/>
    </row>
    <row r="7178" spans="2:2" x14ac:dyDescent="0.2">
      <c r="B7178" s="34"/>
    </row>
    <row r="7179" spans="2:2" x14ac:dyDescent="0.2">
      <c r="B7179" s="35"/>
    </row>
    <row r="7180" spans="2:2" x14ac:dyDescent="0.2">
      <c r="B7180" s="35"/>
    </row>
    <row r="7181" spans="2:2" x14ac:dyDescent="0.2">
      <c r="B7181" s="35"/>
    </row>
    <row r="7182" spans="2:2" x14ac:dyDescent="0.2">
      <c r="B7182" s="35"/>
    </row>
    <row r="7183" spans="2:2" x14ac:dyDescent="0.2">
      <c r="B7183" s="35"/>
    </row>
    <row r="7184" spans="2:2" x14ac:dyDescent="0.2">
      <c r="B7184" s="35"/>
    </row>
    <row r="7190" spans="2:2" x14ac:dyDescent="0.2">
      <c r="B7190" s="35"/>
    </row>
    <row r="7191" spans="2:2" x14ac:dyDescent="0.2">
      <c r="B7191" s="35"/>
    </row>
    <row r="7192" spans="2:2" x14ac:dyDescent="0.2">
      <c r="B7192" s="35"/>
    </row>
    <row r="7193" spans="2:2" x14ac:dyDescent="0.2">
      <c r="B7193" s="35"/>
    </row>
    <row r="7194" spans="2:2" x14ac:dyDescent="0.2">
      <c r="B7194" s="35"/>
    </row>
    <row r="7196" spans="2:2" x14ac:dyDescent="0.2">
      <c r="B7196" s="35"/>
    </row>
    <row r="7198" spans="2:2" x14ac:dyDescent="0.2">
      <c r="B7198" s="35"/>
    </row>
    <row r="7203" spans="2:2" x14ac:dyDescent="0.2">
      <c r="B7203" s="35"/>
    </row>
    <row r="7204" spans="2:2" x14ac:dyDescent="0.2">
      <c r="B7204" s="35"/>
    </row>
    <row r="7207" spans="2:2" x14ac:dyDescent="0.2">
      <c r="B7207" s="35"/>
    </row>
    <row r="7208" spans="2:2" x14ac:dyDescent="0.2">
      <c r="B7208" s="35"/>
    </row>
    <row r="7211" spans="2:2" x14ac:dyDescent="0.2">
      <c r="B7211" s="35"/>
    </row>
    <row r="7212" spans="2:2" x14ac:dyDescent="0.2">
      <c r="B7212" s="35"/>
    </row>
    <row r="7213" spans="2:2" x14ac:dyDescent="0.2">
      <c r="B7213" s="35"/>
    </row>
    <row r="7214" spans="2:2" x14ac:dyDescent="0.2">
      <c r="B7214" s="35"/>
    </row>
    <row r="7217" spans="2:2" x14ac:dyDescent="0.2">
      <c r="B7217" s="35"/>
    </row>
    <row r="7218" spans="2:2" x14ac:dyDescent="0.2">
      <c r="B7218" s="35"/>
    </row>
    <row r="7219" spans="2:2" x14ac:dyDescent="0.2">
      <c r="B7219" s="35"/>
    </row>
    <row r="7220" spans="2:2" x14ac:dyDescent="0.2">
      <c r="B7220" s="35"/>
    </row>
    <row r="7221" spans="2:2" x14ac:dyDescent="0.2">
      <c r="B7221" s="35"/>
    </row>
    <row r="7222" spans="2:2" x14ac:dyDescent="0.2">
      <c r="B7222" s="35"/>
    </row>
    <row r="7228" spans="2:2" x14ac:dyDescent="0.2">
      <c r="B7228" s="35"/>
    </row>
    <row r="7229" spans="2:2" x14ac:dyDescent="0.2">
      <c r="B7229" s="35"/>
    </row>
    <row r="7230" spans="2:2" x14ac:dyDescent="0.2">
      <c r="B7230" s="35"/>
    </row>
    <row r="7231" spans="2:2" x14ac:dyDescent="0.2">
      <c r="B7231" s="35"/>
    </row>
    <row r="7235" spans="2:2" x14ac:dyDescent="0.2">
      <c r="B7235" s="35"/>
    </row>
    <row r="7273" spans="2:2" x14ac:dyDescent="0.2">
      <c r="B7273" s="35"/>
    </row>
    <row r="7274" spans="2:2" x14ac:dyDescent="0.2">
      <c r="B7274" s="34"/>
    </row>
    <row r="7297" spans="2:2" x14ac:dyDescent="0.2">
      <c r="B7297" s="34"/>
    </row>
    <row r="7311" spans="2:2" x14ac:dyDescent="0.2">
      <c r="B7311" s="35"/>
    </row>
    <row r="7312" spans="2:2" x14ac:dyDescent="0.2">
      <c r="B7312" s="35"/>
    </row>
    <row r="7313" spans="2:2" x14ac:dyDescent="0.2">
      <c r="B7313" s="35"/>
    </row>
    <row r="7314" spans="2:2" x14ac:dyDescent="0.2">
      <c r="B7314" s="35"/>
    </row>
    <row r="7315" spans="2:2" x14ac:dyDescent="0.2">
      <c r="B7315" s="35"/>
    </row>
    <row r="7316" spans="2:2" x14ac:dyDescent="0.2">
      <c r="B7316" s="35"/>
    </row>
    <row r="7317" spans="2:2" x14ac:dyDescent="0.2">
      <c r="B7317" s="35"/>
    </row>
    <row r="7318" spans="2:2" x14ac:dyDescent="0.2">
      <c r="B7318" s="35"/>
    </row>
    <row r="7322" spans="2:2" x14ac:dyDescent="0.2">
      <c r="B7322" s="35"/>
    </row>
    <row r="7323" spans="2:2" x14ac:dyDescent="0.2">
      <c r="B7323" s="35"/>
    </row>
    <row r="7324" spans="2:2" x14ac:dyDescent="0.2">
      <c r="B7324" s="35"/>
    </row>
    <row r="7326" spans="2:2" x14ac:dyDescent="0.2">
      <c r="B7326" s="35"/>
    </row>
    <row r="7327" spans="2:2" x14ac:dyDescent="0.2">
      <c r="B7327" s="35"/>
    </row>
    <row r="7328" spans="2:2" x14ac:dyDescent="0.2">
      <c r="B7328" s="35"/>
    </row>
    <row r="7330" spans="2:2" x14ac:dyDescent="0.2">
      <c r="B7330" s="35"/>
    </row>
    <row r="7331" spans="2:2" x14ac:dyDescent="0.2">
      <c r="B7331" s="35"/>
    </row>
    <row r="7332" spans="2:2" x14ac:dyDescent="0.2">
      <c r="B7332" s="35"/>
    </row>
    <row r="7333" spans="2:2" x14ac:dyDescent="0.2">
      <c r="B7333" s="35"/>
    </row>
    <row r="7334" spans="2:2" x14ac:dyDescent="0.2">
      <c r="B7334" s="35"/>
    </row>
    <row r="7335" spans="2:2" x14ac:dyDescent="0.2">
      <c r="B7335" s="35"/>
    </row>
    <row r="7336" spans="2:2" x14ac:dyDescent="0.2">
      <c r="B7336" s="35"/>
    </row>
    <row r="7337" spans="2:2" x14ac:dyDescent="0.2">
      <c r="B7337" s="35"/>
    </row>
    <row r="7338" spans="2:2" x14ac:dyDescent="0.2">
      <c r="B7338" s="35"/>
    </row>
    <row r="7339" spans="2:2" x14ac:dyDescent="0.2">
      <c r="B7339" s="35"/>
    </row>
    <row r="7340" spans="2:2" x14ac:dyDescent="0.2">
      <c r="B7340" s="35"/>
    </row>
    <row r="7341" spans="2:2" x14ac:dyDescent="0.2">
      <c r="B7341" s="35"/>
    </row>
    <row r="7342" spans="2:2" x14ac:dyDescent="0.2">
      <c r="B7342" s="35"/>
    </row>
    <row r="7343" spans="2:2" x14ac:dyDescent="0.2">
      <c r="B7343" s="35"/>
    </row>
    <row r="7347" spans="2:2" x14ac:dyDescent="0.2">
      <c r="B7347" s="35"/>
    </row>
    <row r="7348" spans="2:2" x14ac:dyDescent="0.2">
      <c r="B7348" s="35"/>
    </row>
    <row r="7349" spans="2:2" x14ac:dyDescent="0.2">
      <c r="B7349" s="35"/>
    </row>
    <row r="7350" spans="2:2" x14ac:dyDescent="0.2">
      <c r="B7350" s="35"/>
    </row>
    <row r="7351" spans="2:2" x14ac:dyDescent="0.2">
      <c r="B7351" s="35"/>
    </row>
    <row r="7365" spans="2:2" x14ac:dyDescent="0.2">
      <c r="B7365" s="35"/>
    </row>
    <row r="7369" spans="2:2" x14ac:dyDescent="0.2">
      <c r="B7369" s="35"/>
    </row>
    <row r="7373" spans="2:2" x14ac:dyDescent="0.2">
      <c r="B7373" s="35"/>
    </row>
    <row r="7378" spans="2:2" x14ac:dyDescent="0.2">
      <c r="B7378" s="35"/>
    </row>
    <row r="7382" spans="2:2" x14ac:dyDescent="0.2">
      <c r="B7382" s="35"/>
    </row>
    <row r="7386" spans="2:2" x14ac:dyDescent="0.2">
      <c r="B7386" s="35"/>
    </row>
    <row r="7391" spans="2:2" x14ac:dyDescent="0.2">
      <c r="B7391" s="35"/>
    </row>
    <row r="7395" spans="2:2" x14ac:dyDescent="0.2">
      <c r="B7395" s="35"/>
    </row>
    <row r="7399" spans="2:2" x14ac:dyDescent="0.2">
      <c r="B7399" s="35"/>
    </row>
    <row r="7416" spans="2:2" x14ac:dyDescent="0.2">
      <c r="B7416" s="34"/>
    </row>
    <row r="7430" spans="2:2" x14ac:dyDescent="0.2">
      <c r="B7430" s="35"/>
    </row>
    <row r="7431" spans="2:2" x14ac:dyDescent="0.2">
      <c r="B7431" s="35"/>
    </row>
    <row r="7432" spans="2:2" x14ac:dyDescent="0.2">
      <c r="B7432" s="34"/>
    </row>
    <row r="7434" spans="2:2" x14ac:dyDescent="0.2">
      <c r="B7434" s="35"/>
    </row>
    <row r="7436" spans="2:2" x14ac:dyDescent="0.2">
      <c r="B7436" s="35"/>
    </row>
    <row r="7438" spans="2:2" x14ac:dyDescent="0.2">
      <c r="B7438" s="35"/>
    </row>
    <row r="7441" spans="2:2" x14ac:dyDescent="0.2">
      <c r="B7441" s="35"/>
    </row>
    <row r="7442" spans="2:2" x14ac:dyDescent="0.2">
      <c r="B7442" s="35"/>
    </row>
    <row r="7445" spans="2:2" x14ac:dyDescent="0.2">
      <c r="B7445" s="35"/>
    </row>
    <row r="7446" spans="2:2" x14ac:dyDescent="0.2">
      <c r="B7446" s="35"/>
    </row>
    <row r="7447" spans="2:2" x14ac:dyDescent="0.2">
      <c r="B7447" s="35"/>
    </row>
    <row r="7449" spans="2:2" x14ac:dyDescent="0.2">
      <c r="B7449" s="35"/>
    </row>
    <row r="7450" spans="2:2" x14ac:dyDescent="0.2">
      <c r="B7450" s="35"/>
    </row>
    <row r="7451" spans="2:2" x14ac:dyDescent="0.2">
      <c r="B7451" s="35"/>
    </row>
    <row r="7452" spans="2:2" x14ac:dyDescent="0.2">
      <c r="B7452" s="35"/>
    </row>
    <row r="7455" spans="2:2" x14ac:dyDescent="0.2">
      <c r="B7455" s="35"/>
    </row>
    <row r="7456" spans="2:2" x14ac:dyDescent="0.2">
      <c r="B7456" s="35"/>
    </row>
    <row r="7457" spans="2:2" x14ac:dyDescent="0.2">
      <c r="B7457" s="35"/>
    </row>
    <row r="7458" spans="2:2" x14ac:dyDescent="0.2">
      <c r="B7458" s="35"/>
    </row>
    <row r="7459" spans="2:2" x14ac:dyDescent="0.2">
      <c r="B7459" s="35"/>
    </row>
    <row r="7460" spans="2:2" x14ac:dyDescent="0.2">
      <c r="B7460" s="35"/>
    </row>
    <row r="7466" spans="2:2" x14ac:dyDescent="0.2">
      <c r="B7466" s="35"/>
    </row>
    <row r="7467" spans="2:2" x14ac:dyDescent="0.2">
      <c r="B7467" s="35"/>
    </row>
    <row r="7468" spans="2:2" x14ac:dyDescent="0.2">
      <c r="B7468" s="35"/>
    </row>
    <row r="7469" spans="2:2" x14ac:dyDescent="0.2">
      <c r="B7469" s="35"/>
    </row>
    <row r="7470" spans="2:2" x14ac:dyDescent="0.2">
      <c r="B7470" s="35"/>
    </row>
    <row r="7472" spans="2:2" x14ac:dyDescent="0.2">
      <c r="B7472" s="35"/>
    </row>
    <row r="7474" spans="2:2" x14ac:dyDescent="0.2">
      <c r="B7474" s="35"/>
    </row>
    <row r="7476" spans="2:2" x14ac:dyDescent="0.2">
      <c r="B7476" s="35"/>
    </row>
    <row r="7481" spans="2:2" x14ac:dyDescent="0.2">
      <c r="B7481" s="35"/>
    </row>
    <row r="7482" spans="2:2" x14ac:dyDescent="0.2">
      <c r="B7482" s="35"/>
    </row>
    <row r="7485" spans="2:2" x14ac:dyDescent="0.2">
      <c r="B7485" s="35"/>
    </row>
    <row r="7486" spans="2:2" x14ac:dyDescent="0.2">
      <c r="B7486" s="35"/>
    </row>
    <row r="7489" spans="2:2" x14ac:dyDescent="0.2">
      <c r="B7489" s="35"/>
    </row>
    <row r="7490" spans="2:2" x14ac:dyDescent="0.2">
      <c r="B7490" s="35"/>
    </row>
    <row r="7491" spans="2:2" x14ac:dyDescent="0.2">
      <c r="B7491" s="35"/>
    </row>
    <row r="7492" spans="2:2" x14ac:dyDescent="0.2">
      <c r="B7492" s="35"/>
    </row>
    <row r="7495" spans="2:2" x14ac:dyDescent="0.2">
      <c r="B7495" s="35"/>
    </row>
    <row r="7496" spans="2:2" x14ac:dyDescent="0.2">
      <c r="B7496" s="35"/>
    </row>
    <row r="7497" spans="2:2" x14ac:dyDescent="0.2">
      <c r="B7497" s="35"/>
    </row>
    <row r="7498" spans="2:2" x14ac:dyDescent="0.2">
      <c r="B7498" s="35"/>
    </row>
    <row r="7499" spans="2:2" x14ac:dyDescent="0.2">
      <c r="B7499" s="35"/>
    </row>
    <row r="7500" spans="2:2" x14ac:dyDescent="0.2">
      <c r="B7500" s="35"/>
    </row>
    <row r="7506" spans="2:2" x14ac:dyDescent="0.2">
      <c r="B7506" s="35"/>
    </row>
    <row r="7507" spans="2:2" x14ac:dyDescent="0.2">
      <c r="B7507" s="35"/>
    </row>
    <row r="7508" spans="2:2" x14ac:dyDescent="0.2">
      <c r="B7508" s="35"/>
    </row>
    <row r="7509" spans="2:2" x14ac:dyDescent="0.2">
      <c r="B7509" s="35"/>
    </row>
    <row r="7535" spans="2:2" x14ac:dyDescent="0.2">
      <c r="B7535" s="34"/>
    </row>
    <row r="7549" spans="2:2" x14ac:dyDescent="0.2">
      <c r="B7549" s="35"/>
    </row>
    <row r="7551" spans="2:2" x14ac:dyDescent="0.2">
      <c r="B7551" s="35"/>
    </row>
    <row r="7553" spans="2:2" x14ac:dyDescent="0.2">
      <c r="B7553" s="35"/>
    </row>
    <row r="7555" spans="2:2" x14ac:dyDescent="0.2">
      <c r="B7555" s="35"/>
    </row>
    <row r="7556" spans="2:2" x14ac:dyDescent="0.2">
      <c r="B7556" s="35"/>
    </row>
    <row r="7560" spans="2:2" x14ac:dyDescent="0.2">
      <c r="B7560" s="35"/>
    </row>
    <row r="7561" spans="2:2" x14ac:dyDescent="0.2">
      <c r="B7561" s="35"/>
    </row>
    <row r="7564" spans="2:2" x14ac:dyDescent="0.2">
      <c r="B7564" s="35"/>
    </row>
    <row r="7565" spans="2:2" x14ac:dyDescent="0.2">
      <c r="B7565" s="35"/>
    </row>
    <row r="7568" spans="2:2" x14ac:dyDescent="0.2">
      <c r="B7568" s="35"/>
    </row>
    <row r="7569" spans="2:2" x14ac:dyDescent="0.2">
      <c r="B7569" s="35"/>
    </row>
    <row r="7570" spans="2:2" x14ac:dyDescent="0.2">
      <c r="B7570" s="35"/>
    </row>
    <row r="7571" spans="2:2" x14ac:dyDescent="0.2">
      <c r="B7571" s="35"/>
    </row>
    <row r="7574" spans="2:2" x14ac:dyDescent="0.2">
      <c r="B7574" s="35"/>
    </row>
    <row r="7575" spans="2:2" x14ac:dyDescent="0.2">
      <c r="B7575" s="35"/>
    </row>
    <row r="7576" spans="2:2" x14ac:dyDescent="0.2">
      <c r="B7576" s="35"/>
    </row>
    <row r="7577" spans="2:2" x14ac:dyDescent="0.2">
      <c r="B7577" s="35"/>
    </row>
    <row r="7578" spans="2:2" x14ac:dyDescent="0.2">
      <c r="B7578" s="35"/>
    </row>
    <row r="7579" spans="2:2" x14ac:dyDescent="0.2">
      <c r="B7579" s="35"/>
    </row>
    <row r="7585" spans="2:2" x14ac:dyDescent="0.2">
      <c r="B7585" s="35"/>
    </row>
    <row r="7586" spans="2:2" x14ac:dyDescent="0.2">
      <c r="B7586" s="35"/>
    </row>
    <row r="7587" spans="2:2" x14ac:dyDescent="0.2">
      <c r="B7587" s="35"/>
    </row>
    <row r="7588" spans="2:2" x14ac:dyDescent="0.2">
      <c r="B7588" s="35"/>
    </row>
    <row r="7589" spans="2:2" x14ac:dyDescent="0.2">
      <c r="B7589" s="35"/>
    </row>
    <row r="7590" spans="2:2" x14ac:dyDescent="0.2">
      <c r="B7590" s="34"/>
    </row>
    <row r="7601" spans="2:2" x14ac:dyDescent="0.2">
      <c r="B7601" s="35"/>
    </row>
    <row r="7625" spans="2:2" x14ac:dyDescent="0.2">
      <c r="B7625" s="35"/>
    </row>
    <row r="7628" spans="2:2" x14ac:dyDescent="0.2">
      <c r="B7628" s="35"/>
    </row>
    <row r="7629" spans="2:2" x14ac:dyDescent="0.2">
      <c r="B7629" s="35"/>
    </row>
    <row r="7630" spans="2:2" x14ac:dyDescent="0.2">
      <c r="B7630" s="35"/>
    </row>
    <row r="7632" spans="2:2" x14ac:dyDescent="0.2">
      <c r="B7632" s="35"/>
    </row>
    <row r="7633" spans="2:2" x14ac:dyDescent="0.2">
      <c r="B7633" s="35"/>
    </row>
    <row r="7634" spans="2:2" x14ac:dyDescent="0.2">
      <c r="B7634" s="35"/>
    </row>
    <row r="7638" spans="2:2" x14ac:dyDescent="0.2">
      <c r="B7638" s="35"/>
    </row>
    <row r="7639" spans="2:2" x14ac:dyDescent="0.2">
      <c r="B7639" s="170"/>
    </row>
    <row r="7640" spans="2:2" x14ac:dyDescent="0.2">
      <c r="B7640" s="35"/>
    </row>
    <row r="7642" spans="2:2" x14ac:dyDescent="0.2">
      <c r="B7642" s="35"/>
    </row>
    <row r="7643" spans="2:2" x14ac:dyDescent="0.2">
      <c r="B7643" s="35"/>
    </row>
    <row r="7644" spans="2:2" x14ac:dyDescent="0.2">
      <c r="B7644" s="35"/>
    </row>
    <row r="7646" spans="2:2" x14ac:dyDescent="0.2">
      <c r="B7646" s="35"/>
    </row>
    <row r="7647" spans="2:2" x14ac:dyDescent="0.2">
      <c r="B7647" s="35"/>
    </row>
    <row r="7648" spans="2:2" x14ac:dyDescent="0.2">
      <c r="B7648" s="35"/>
    </row>
    <row r="7649" spans="2:2" x14ac:dyDescent="0.2">
      <c r="B7649" s="35"/>
    </row>
    <row r="7650" spans="2:2" x14ac:dyDescent="0.2">
      <c r="B7650" s="35"/>
    </row>
    <row r="7651" spans="2:2" x14ac:dyDescent="0.2">
      <c r="B7651" s="35"/>
    </row>
    <row r="7653" spans="2:2" x14ac:dyDescent="0.2">
      <c r="B7653" s="35"/>
    </row>
    <row r="7654" spans="2:2" x14ac:dyDescent="0.2">
      <c r="B7654" s="35"/>
    </row>
    <row r="7655" spans="2:2" x14ac:dyDescent="0.2">
      <c r="B7655" s="35"/>
    </row>
    <row r="7656" spans="2:2" x14ac:dyDescent="0.2">
      <c r="B7656" s="35"/>
    </row>
    <row r="7657" spans="2:2" x14ac:dyDescent="0.2">
      <c r="B7657" s="35"/>
    </row>
    <row r="7658" spans="2:2" x14ac:dyDescent="0.2">
      <c r="B7658" s="35"/>
    </row>
    <row r="7664" spans="2:2" x14ac:dyDescent="0.2">
      <c r="B7664" s="35"/>
    </row>
    <row r="7665" spans="2:2" x14ac:dyDescent="0.2">
      <c r="B7665" s="35"/>
    </row>
    <row r="7666" spans="2:2" x14ac:dyDescent="0.2">
      <c r="B7666" s="35"/>
    </row>
    <row r="7667" spans="2:2" x14ac:dyDescent="0.2">
      <c r="B7667" s="35"/>
    </row>
    <row r="7668" spans="2:2" x14ac:dyDescent="0.2">
      <c r="B7668" s="35"/>
    </row>
    <row r="7670" spans="2:2" x14ac:dyDescent="0.2">
      <c r="B7670" s="35"/>
    </row>
    <row r="7672" spans="2:2" x14ac:dyDescent="0.2">
      <c r="B7672" s="35"/>
    </row>
    <row r="7674" spans="2:2" x14ac:dyDescent="0.2">
      <c r="B7674" s="35"/>
    </row>
    <row r="7679" spans="2:2" x14ac:dyDescent="0.2">
      <c r="B7679" s="35"/>
    </row>
    <row r="7680" spans="2:2" x14ac:dyDescent="0.2">
      <c r="B7680" s="35"/>
    </row>
    <row r="7683" spans="2:2" x14ac:dyDescent="0.2">
      <c r="B7683" s="35"/>
    </row>
    <row r="7684" spans="2:2" x14ac:dyDescent="0.2">
      <c r="B7684" s="35"/>
    </row>
    <row r="7687" spans="2:2" x14ac:dyDescent="0.2">
      <c r="B7687" s="35"/>
    </row>
    <row r="7688" spans="2:2" x14ac:dyDescent="0.2">
      <c r="B7688" s="35"/>
    </row>
    <row r="7689" spans="2:2" x14ac:dyDescent="0.2">
      <c r="B7689" s="35"/>
    </row>
    <row r="7690" spans="2:2" x14ac:dyDescent="0.2">
      <c r="B7690" s="35"/>
    </row>
    <row r="7693" spans="2:2" x14ac:dyDescent="0.2">
      <c r="B7693" s="35"/>
    </row>
    <row r="7694" spans="2:2" x14ac:dyDescent="0.2">
      <c r="B7694" s="35"/>
    </row>
    <row r="7695" spans="2:2" x14ac:dyDescent="0.2">
      <c r="B7695" s="35"/>
    </row>
    <row r="7696" spans="2:2" x14ac:dyDescent="0.2">
      <c r="B7696" s="35"/>
    </row>
    <row r="7697" spans="2:2" x14ac:dyDescent="0.2">
      <c r="B7697" s="35"/>
    </row>
    <row r="7698" spans="2:2" x14ac:dyDescent="0.2">
      <c r="B7698" s="35"/>
    </row>
    <row r="7704" spans="2:2" x14ac:dyDescent="0.2">
      <c r="B7704" s="35"/>
    </row>
    <row r="7705" spans="2:2" x14ac:dyDescent="0.2">
      <c r="B7705" s="35"/>
    </row>
    <row r="7706" spans="2:2" x14ac:dyDescent="0.2">
      <c r="B7706" s="35"/>
    </row>
    <row r="7707" spans="2:2" x14ac:dyDescent="0.2">
      <c r="B7707" s="35"/>
    </row>
    <row r="7714" spans="2:2" x14ac:dyDescent="0.2">
      <c r="B7714" s="35"/>
    </row>
    <row r="7747" spans="2:2" x14ac:dyDescent="0.2">
      <c r="B7747" s="35"/>
    </row>
    <row r="7748" spans="2:2" x14ac:dyDescent="0.2">
      <c r="B7748" s="34"/>
    </row>
    <row r="7752" spans="2:2" x14ac:dyDescent="0.2">
      <c r="B7752" s="35"/>
    </row>
    <row r="7770" spans="2:2" x14ac:dyDescent="0.2">
      <c r="B7770" s="35"/>
    </row>
    <row r="7773" spans="2:2" x14ac:dyDescent="0.2">
      <c r="B7773" s="34"/>
    </row>
    <row r="7775" spans="2:2" x14ac:dyDescent="0.2">
      <c r="B7775" s="35"/>
    </row>
    <row r="7779" spans="2:2" x14ac:dyDescent="0.2">
      <c r="B7779" s="35"/>
    </row>
    <row r="7783" spans="2:2" x14ac:dyDescent="0.2">
      <c r="B7783" s="35"/>
    </row>
    <row r="7785" spans="2:2" x14ac:dyDescent="0.2">
      <c r="B7785" s="170"/>
    </row>
    <row r="7786" spans="2:2" x14ac:dyDescent="0.2">
      <c r="B7786" s="35"/>
    </row>
    <row r="7787" spans="2:2" x14ac:dyDescent="0.2">
      <c r="B7787" s="35"/>
    </row>
    <row r="7788" spans="2:2" x14ac:dyDescent="0.2">
      <c r="B7788" s="35"/>
    </row>
    <row r="7789" spans="2:2" x14ac:dyDescent="0.2">
      <c r="B7789" s="35"/>
    </row>
    <row r="7790" spans="2:2" x14ac:dyDescent="0.2">
      <c r="B7790" s="35"/>
    </row>
    <row r="7791" spans="2:2" x14ac:dyDescent="0.2">
      <c r="B7791" s="170"/>
    </row>
    <row r="7792" spans="2:2" x14ac:dyDescent="0.2">
      <c r="B7792" s="35"/>
    </row>
    <row r="7793" spans="2:2" x14ac:dyDescent="0.2">
      <c r="B7793" s="35"/>
    </row>
    <row r="7797" spans="2:2" x14ac:dyDescent="0.2">
      <c r="B7797" s="35"/>
    </row>
    <row r="7798" spans="2:2" x14ac:dyDescent="0.2">
      <c r="B7798" s="35"/>
    </row>
    <row r="7799" spans="2:2" x14ac:dyDescent="0.2">
      <c r="B7799" s="35"/>
    </row>
    <row r="7801" spans="2:2" x14ac:dyDescent="0.2">
      <c r="B7801" s="35"/>
    </row>
    <row r="7802" spans="2:2" x14ac:dyDescent="0.2">
      <c r="B7802" s="35"/>
    </row>
    <row r="7803" spans="2:2" x14ac:dyDescent="0.2">
      <c r="B7803" s="170"/>
    </row>
    <row r="7805" spans="2:2" x14ac:dyDescent="0.2">
      <c r="B7805" s="35"/>
    </row>
    <row r="7806" spans="2:2" x14ac:dyDescent="0.2">
      <c r="B7806" s="35"/>
    </row>
    <row r="7807" spans="2:2" x14ac:dyDescent="0.2">
      <c r="B7807" s="35"/>
    </row>
    <row r="7808" spans="2:2" x14ac:dyDescent="0.2">
      <c r="B7808" s="35"/>
    </row>
    <row r="7809" spans="2:2" x14ac:dyDescent="0.2">
      <c r="B7809" s="170"/>
    </row>
    <row r="7811" spans="2:2" x14ac:dyDescent="0.2">
      <c r="B7811" s="35"/>
    </row>
    <row r="7812" spans="2:2" x14ac:dyDescent="0.2">
      <c r="B7812" s="35"/>
    </row>
    <row r="7813" spans="2:2" x14ac:dyDescent="0.2">
      <c r="B7813" s="35"/>
    </row>
    <row r="7814" spans="2:2" x14ac:dyDescent="0.2">
      <c r="B7814" s="35"/>
    </row>
    <row r="7815" spans="2:2" x14ac:dyDescent="0.2">
      <c r="B7815" s="170"/>
    </row>
    <row r="7816" spans="2:2" x14ac:dyDescent="0.2">
      <c r="B7816" s="35"/>
    </row>
    <row r="7817" spans="2:2" x14ac:dyDescent="0.2">
      <c r="B7817" s="35"/>
    </row>
    <row r="7821" spans="2:2" x14ac:dyDescent="0.2">
      <c r="B7821" s="170"/>
    </row>
    <row r="7822" spans="2:2" x14ac:dyDescent="0.2">
      <c r="B7822" s="35"/>
    </row>
    <row r="7823" spans="2:2" x14ac:dyDescent="0.2">
      <c r="B7823" s="35"/>
    </row>
    <row r="7824" spans="2:2" x14ac:dyDescent="0.2">
      <c r="B7824" s="35"/>
    </row>
    <row r="7825" spans="2:2" x14ac:dyDescent="0.2">
      <c r="B7825" s="35"/>
    </row>
    <row r="7826" spans="2:2" x14ac:dyDescent="0.2">
      <c r="B7826" s="35"/>
    </row>
    <row r="7827" spans="2:2" x14ac:dyDescent="0.2">
      <c r="B7827" s="170"/>
    </row>
    <row r="7833" spans="2:2" x14ac:dyDescent="0.2">
      <c r="B7833" s="170"/>
    </row>
    <row r="7839" spans="2:2" x14ac:dyDescent="0.2">
      <c r="B7839" s="170"/>
    </row>
    <row r="7845" spans="2:2" x14ac:dyDescent="0.2">
      <c r="B7845" s="170"/>
    </row>
    <row r="7851" spans="2:2" x14ac:dyDescent="0.2">
      <c r="B7851" s="170"/>
    </row>
    <row r="7857" spans="2:2" x14ac:dyDescent="0.2">
      <c r="B7857" s="170"/>
    </row>
    <row r="7863" spans="2:2" x14ac:dyDescent="0.2">
      <c r="B7863" s="170"/>
    </row>
    <row r="7867" spans="2:2" x14ac:dyDescent="0.2">
      <c r="B7867" s="35"/>
    </row>
    <row r="7869" spans="2:2" x14ac:dyDescent="0.2">
      <c r="B7869" s="170"/>
    </row>
    <row r="7871" spans="2:2" x14ac:dyDescent="0.2">
      <c r="B7871" s="35"/>
    </row>
    <row r="7875" spans="2:2" x14ac:dyDescent="0.2">
      <c r="B7875" s="170"/>
    </row>
    <row r="7876" spans="2:2" x14ac:dyDescent="0.2">
      <c r="B7876" s="35"/>
    </row>
    <row r="7881" spans="2:2" x14ac:dyDescent="0.2">
      <c r="B7881" s="170"/>
    </row>
    <row r="7887" spans="2:2" x14ac:dyDescent="0.2">
      <c r="B7887" s="170"/>
    </row>
    <row r="7892" spans="2:2" x14ac:dyDescent="0.2">
      <c r="B7892" s="34"/>
    </row>
    <row r="7905" spans="2:2" x14ac:dyDescent="0.2">
      <c r="B7905" s="35"/>
    </row>
    <row r="7906" spans="2:2" x14ac:dyDescent="0.2">
      <c r="B7906" s="34"/>
    </row>
    <row r="7908" spans="2:2" x14ac:dyDescent="0.2">
      <c r="B7908" s="35"/>
    </row>
    <row r="7910" spans="2:2" x14ac:dyDescent="0.2">
      <c r="B7910" s="35"/>
    </row>
    <row r="7912" spans="2:2" x14ac:dyDescent="0.2">
      <c r="B7912" s="35"/>
    </row>
    <row r="7917" spans="2:2" x14ac:dyDescent="0.2">
      <c r="B7917" s="35"/>
    </row>
    <row r="7918" spans="2:2" x14ac:dyDescent="0.2">
      <c r="B7918" s="35"/>
    </row>
    <row r="7921" spans="2:2" x14ac:dyDescent="0.2">
      <c r="B7921" s="35"/>
    </row>
    <row r="7922" spans="2:2" x14ac:dyDescent="0.2">
      <c r="B7922" s="35"/>
    </row>
    <row r="7925" spans="2:2" x14ac:dyDescent="0.2">
      <c r="B7925" s="35"/>
    </row>
    <row r="7926" spans="2:2" x14ac:dyDescent="0.2">
      <c r="B7926" s="35"/>
    </row>
    <row r="7927" spans="2:2" x14ac:dyDescent="0.2">
      <c r="B7927" s="35"/>
    </row>
    <row r="7928" spans="2:2" x14ac:dyDescent="0.2">
      <c r="B7928" s="35"/>
    </row>
    <row r="7931" spans="2:2" x14ac:dyDescent="0.2">
      <c r="B7931" s="35"/>
    </row>
    <row r="7932" spans="2:2" x14ac:dyDescent="0.2">
      <c r="B7932" s="35"/>
    </row>
    <row r="7933" spans="2:2" x14ac:dyDescent="0.2">
      <c r="B7933" s="35"/>
    </row>
    <row r="7934" spans="2:2" x14ac:dyDescent="0.2">
      <c r="B7934" s="35"/>
    </row>
    <row r="7935" spans="2:2" x14ac:dyDescent="0.2">
      <c r="B7935" s="35"/>
    </row>
    <row r="7936" spans="2:2" x14ac:dyDescent="0.2">
      <c r="B7936" s="35"/>
    </row>
    <row r="7939" spans="2:2" x14ac:dyDescent="0.2">
      <c r="B7939" s="35"/>
    </row>
    <row r="7942" spans="2:2" x14ac:dyDescent="0.2">
      <c r="B7942" s="35"/>
    </row>
    <row r="7943" spans="2:2" x14ac:dyDescent="0.2">
      <c r="B7943" s="35"/>
    </row>
    <row r="7944" spans="2:2" x14ac:dyDescent="0.2">
      <c r="B7944" s="35"/>
    </row>
    <row r="7945" spans="2:2" x14ac:dyDescent="0.2">
      <c r="B7945" s="35"/>
    </row>
    <row r="7946" spans="2:2" x14ac:dyDescent="0.2">
      <c r="B7946" s="35"/>
    </row>
    <row r="7948" spans="2:2" x14ac:dyDescent="0.2">
      <c r="B7948" s="35"/>
    </row>
    <row r="7950" spans="2:2" x14ac:dyDescent="0.2">
      <c r="B7950" s="35"/>
    </row>
    <row r="7955" spans="2:2" x14ac:dyDescent="0.2">
      <c r="B7955" s="35"/>
    </row>
    <row r="7956" spans="2:2" x14ac:dyDescent="0.2">
      <c r="B7956" s="35"/>
    </row>
    <row r="7959" spans="2:2" x14ac:dyDescent="0.2">
      <c r="B7959" s="35"/>
    </row>
    <row r="7960" spans="2:2" x14ac:dyDescent="0.2">
      <c r="B7960" s="35"/>
    </row>
    <row r="7963" spans="2:2" x14ac:dyDescent="0.2">
      <c r="B7963" s="35"/>
    </row>
    <row r="7964" spans="2:2" x14ac:dyDescent="0.2">
      <c r="B7964" s="35"/>
    </row>
    <row r="7965" spans="2:2" x14ac:dyDescent="0.2">
      <c r="B7965" s="35"/>
    </row>
    <row r="7966" spans="2:2" x14ac:dyDescent="0.2">
      <c r="B7966" s="35"/>
    </row>
    <row r="7969" spans="2:2" x14ac:dyDescent="0.2">
      <c r="B7969" s="35"/>
    </row>
    <row r="7970" spans="2:2" x14ac:dyDescent="0.2">
      <c r="B7970" s="35"/>
    </row>
    <row r="7971" spans="2:2" x14ac:dyDescent="0.2">
      <c r="B7971" s="35"/>
    </row>
    <row r="7972" spans="2:2" x14ac:dyDescent="0.2">
      <c r="B7972" s="35"/>
    </row>
    <row r="7973" spans="2:2" x14ac:dyDescent="0.2">
      <c r="B7973" s="35"/>
    </row>
    <row r="7974" spans="2:2" x14ac:dyDescent="0.2">
      <c r="B7974" s="35"/>
    </row>
    <row r="7980" spans="2:2" x14ac:dyDescent="0.2">
      <c r="B7980" s="35"/>
    </row>
    <row r="7981" spans="2:2" x14ac:dyDescent="0.2">
      <c r="B7981" s="35"/>
    </row>
    <row r="7982" spans="2:2" x14ac:dyDescent="0.2">
      <c r="B7982" s="35"/>
    </row>
    <row r="7983" spans="2:2" x14ac:dyDescent="0.2">
      <c r="B7983" s="35"/>
    </row>
    <row r="8011" spans="2:2" x14ac:dyDescent="0.2">
      <c r="B8011" s="34"/>
    </row>
    <row r="8025" spans="2:2" x14ac:dyDescent="0.2">
      <c r="B8025" s="35"/>
    </row>
    <row r="8027" spans="2:2" x14ac:dyDescent="0.2">
      <c r="B8027" s="35"/>
    </row>
    <row r="8029" spans="2:2" x14ac:dyDescent="0.2">
      <c r="B8029" s="35"/>
    </row>
    <row r="8030" spans="2:2" x14ac:dyDescent="0.2">
      <c r="B8030" s="35"/>
    </row>
    <row r="8031" spans="2:2" x14ac:dyDescent="0.2">
      <c r="B8031" s="35"/>
    </row>
    <row r="8036" spans="2:2" x14ac:dyDescent="0.2">
      <c r="B8036" s="35"/>
    </row>
    <row r="8037" spans="2:2" x14ac:dyDescent="0.2">
      <c r="B8037" s="35"/>
    </row>
    <row r="8040" spans="2:2" x14ac:dyDescent="0.2">
      <c r="B8040" s="35"/>
    </row>
    <row r="8041" spans="2:2" x14ac:dyDescent="0.2">
      <c r="B8041" s="35"/>
    </row>
    <row r="8044" spans="2:2" x14ac:dyDescent="0.2">
      <c r="B8044" s="35"/>
    </row>
    <row r="8045" spans="2:2" x14ac:dyDescent="0.2">
      <c r="B8045" s="35"/>
    </row>
    <row r="8046" spans="2:2" x14ac:dyDescent="0.2">
      <c r="B8046" s="35"/>
    </row>
    <row r="8047" spans="2:2" x14ac:dyDescent="0.2">
      <c r="B8047" s="35"/>
    </row>
    <row r="8048" spans="2:2" x14ac:dyDescent="0.2">
      <c r="B8048" s="35"/>
    </row>
    <row r="8050" spans="2:2" x14ac:dyDescent="0.2">
      <c r="B8050" s="35"/>
    </row>
    <row r="8051" spans="2:2" x14ac:dyDescent="0.2">
      <c r="B8051" s="35"/>
    </row>
    <row r="8052" spans="2:2" x14ac:dyDescent="0.2">
      <c r="B8052" s="35"/>
    </row>
    <row r="8053" spans="2:2" x14ac:dyDescent="0.2">
      <c r="B8053" s="35"/>
    </row>
    <row r="8054" spans="2:2" x14ac:dyDescent="0.2">
      <c r="B8054" s="35"/>
    </row>
    <row r="8055" spans="2:2" x14ac:dyDescent="0.2">
      <c r="B8055" s="35"/>
    </row>
    <row r="8061" spans="2:2" x14ac:dyDescent="0.2">
      <c r="B8061" s="35"/>
    </row>
    <row r="8062" spans="2:2" x14ac:dyDescent="0.2">
      <c r="B8062" s="35"/>
    </row>
    <row r="8063" spans="2:2" x14ac:dyDescent="0.2">
      <c r="B8063" s="35"/>
    </row>
    <row r="8064" spans="2:2" x14ac:dyDescent="0.2">
      <c r="B8064" s="34"/>
    </row>
    <row r="8065" spans="2:2" x14ac:dyDescent="0.2">
      <c r="B8065" s="35"/>
    </row>
    <row r="8069" spans="2:2" x14ac:dyDescent="0.2">
      <c r="B8069" s="35"/>
    </row>
    <row r="8074" spans="2:2" x14ac:dyDescent="0.2">
      <c r="B8074" s="35"/>
    </row>
    <row r="8084" spans="2:2" x14ac:dyDescent="0.2">
      <c r="B8084" s="170"/>
    </row>
    <row r="8090" spans="2:2" x14ac:dyDescent="0.2">
      <c r="B8090" s="170"/>
    </row>
    <row r="8096" spans="2:2" x14ac:dyDescent="0.2">
      <c r="B8096" s="170"/>
    </row>
    <row r="8102" spans="2:2" x14ac:dyDescent="0.2">
      <c r="B8102" s="170"/>
    </row>
    <row r="8104" spans="2:2" x14ac:dyDescent="0.2">
      <c r="B8104" s="35"/>
    </row>
    <row r="8106" spans="2:2" x14ac:dyDescent="0.2">
      <c r="B8106" s="35"/>
    </row>
    <row r="8108" spans="2:2" x14ac:dyDescent="0.2">
      <c r="B8108" s="170"/>
    </row>
    <row r="8113" spans="2:2" x14ac:dyDescent="0.2">
      <c r="B8113" s="35"/>
    </row>
    <row r="8114" spans="2:2" x14ac:dyDescent="0.2">
      <c r="B8114" s="170"/>
    </row>
    <row r="8117" spans="2:2" x14ac:dyDescent="0.2">
      <c r="B8117" s="35"/>
    </row>
    <row r="8118" spans="2:2" x14ac:dyDescent="0.2">
      <c r="B8118" s="35"/>
    </row>
    <row r="8121" spans="2:2" x14ac:dyDescent="0.2">
      <c r="B8121" s="35"/>
    </row>
    <row r="8122" spans="2:2" x14ac:dyDescent="0.2">
      <c r="B8122" s="35"/>
    </row>
    <row r="8123" spans="2:2" x14ac:dyDescent="0.2">
      <c r="B8123" s="35"/>
    </row>
    <row r="8124" spans="2:2" x14ac:dyDescent="0.2">
      <c r="B8124" s="35"/>
    </row>
    <row r="8127" spans="2:2" x14ac:dyDescent="0.2">
      <c r="B8127" s="35"/>
    </row>
    <row r="8128" spans="2:2" x14ac:dyDescent="0.2">
      <c r="B8128" s="35"/>
    </row>
    <row r="8129" spans="2:2" x14ac:dyDescent="0.2">
      <c r="B8129" s="35"/>
    </row>
    <row r="8130" spans="2:2" x14ac:dyDescent="0.2">
      <c r="B8130" s="35"/>
    </row>
    <row r="8131" spans="2:2" x14ac:dyDescent="0.2">
      <c r="B8131" s="35"/>
    </row>
    <row r="8132" spans="2:2" x14ac:dyDescent="0.2">
      <c r="B8132" s="35"/>
    </row>
    <row r="8138" spans="2:2" x14ac:dyDescent="0.2">
      <c r="B8138" s="35"/>
    </row>
    <row r="8139" spans="2:2" x14ac:dyDescent="0.2">
      <c r="B8139" s="35"/>
    </row>
    <row r="8140" spans="2:2" x14ac:dyDescent="0.2">
      <c r="B8140" s="35"/>
    </row>
    <row r="8141" spans="2:2" x14ac:dyDescent="0.2">
      <c r="B8141" s="35"/>
    </row>
    <row r="8144" spans="2:2" x14ac:dyDescent="0.2">
      <c r="B8144" s="35"/>
    </row>
    <row r="8146" spans="2:2" x14ac:dyDescent="0.2">
      <c r="B8146" s="35"/>
    </row>
    <row r="8148" spans="2:2" x14ac:dyDescent="0.2">
      <c r="B8148" s="35"/>
    </row>
    <row r="8150" spans="2:2" x14ac:dyDescent="0.2">
      <c r="B8150" s="35"/>
    </row>
    <row r="8151" spans="2:2" x14ac:dyDescent="0.2">
      <c r="B8151" s="35"/>
    </row>
    <row r="8155" spans="2:2" x14ac:dyDescent="0.2">
      <c r="B8155" s="35"/>
    </row>
    <row r="8156" spans="2:2" x14ac:dyDescent="0.2">
      <c r="B8156" s="35"/>
    </row>
    <row r="8159" spans="2:2" x14ac:dyDescent="0.2">
      <c r="B8159" s="35"/>
    </row>
    <row r="8160" spans="2:2" x14ac:dyDescent="0.2">
      <c r="B8160" s="35"/>
    </row>
    <row r="8163" spans="2:2" x14ac:dyDescent="0.2">
      <c r="B8163" s="35"/>
    </row>
    <row r="8164" spans="2:2" x14ac:dyDescent="0.2">
      <c r="B8164" s="35"/>
    </row>
    <row r="8165" spans="2:2" x14ac:dyDescent="0.2">
      <c r="B8165" s="35"/>
    </row>
    <row r="8166" spans="2:2" x14ac:dyDescent="0.2">
      <c r="B8166" s="35"/>
    </row>
    <row r="8169" spans="2:2" x14ac:dyDescent="0.2">
      <c r="B8169" s="35"/>
    </row>
    <row r="8170" spans="2:2" x14ac:dyDescent="0.2">
      <c r="B8170" s="35"/>
    </row>
    <row r="8171" spans="2:2" x14ac:dyDescent="0.2">
      <c r="B8171" s="170"/>
    </row>
    <row r="8172" spans="2:2" x14ac:dyDescent="0.2">
      <c r="B8172" s="35"/>
    </row>
    <row r="8173" spans="2:2" x14ac:dyDescent="0.2">
      <c r="B8173" s="35"/>
    </row>
    <row r="8174" spans="2:2" x14ac:dyDescent="0.2">
      <c r="B8174" s="35"/>
    </row>
    <row r="8177" spans="2:2" x14ac:dyDescent="0.2">
      <c r="B8177" s="170"/>
    </row>
    <row r="8180" spans="2:2" x14ac:dyDescent="0.2">
      <c r="B8180" s="35"/>
    </row>
    <row r="8181" spans="2:2" x14ac:dyDescent="0.2">
      <c r="B8181" s="35"/>
    </row>
    <row r="8182" spans="2:2" x14ac:dyDescent="0.2">
      <c r="B8182" s="35"/>
    </row>
    <row r="8183" spans="2:2" x14ac:dyDescent="0.2">
      <c r="B8183" s="35"/>
    </row>
    <row r="8221" spans="2:2" x14ac:dyDescent="0.2">
      <c r="B8221" s="35"/>
    </row>
    <row r="8222" spans="2:2" x14ac:dyDescent="0.2">
      <c r="B8222" s="34"/>
    </row>
    <row r="8235" spans="2:2" x14ac:dyDescent="0.2">
      <c r="B8235" s="35"/>
    </row>
    <row r="8249" spans="2:2" x14ac:dyDescent="0.2">
      <c r="B8249" s="34"/>
    </row>
    <row r="8259" spans="2:2" x14ac:dyDescent="0.2">
      <c r="B8259" s="35"/>
    </row>
    <row r="8260" spans="2:2" x14ac:dyDescent="0.2">
      <c r="B8260" s="35"/>
    </row>
    <row r="8262" spans="2:2" x14ac:dyDescent="0.2">
      <c r="B8262" s="35"/>
    </row>
    <row r="8263" spans="2:2" x14ac:dyDescent="0.2">
      <c r="B8263" s="35"/>
    </row>
    <row r="8264" spans="2:2" x14ac:dyDescent="0.2">
      <c r="B8264" s="35"/>
    </row>
    <row r="8265" spans="2:2" x14ac:dyDescent="0.2">
      <c r="B8265" s="35"/>
    </row>
    <row r="8266" spans="2:2" x14ac:dyDescent="0.2">
      <c r="B8266" s="35"/>
    </row>
    <row r="8267" spans="2:2" x14ac:dyDescent="0.2">
      <c r="B8267" s="35"/>
    </row>
    <row r="8269" spans="2:2" x14ac:dyDescent="0.2">
      <c r="B8269" s="35"/>
    </row>
    <row r="8271" spans="2:2" x14ac:dyDescent="0.2">
      <c r="B8271" s="35"/>
    </row>
    <row r="8272" spans="2:2" x14ac:dyDescent="0.2">
      <c r="B8272" s="35"/>
    </row>
    <row r="8274" spans="2:2" x14ac:dyDescent="0.2">
      <c r="B8274" s="35"/>
    </row>
    <row r="8275" spans="2:2" x14ac:dyDescent="0.2">
      <c r="B8275" s="35"/>
    </row>
    <row r="8276" spans="2:2" x14ac:dyDescent="0.2">
      <c r="B8276" s="35"/>
    </row>
    <row r="8278" spans="2:2" x14ac:dyDescent="0.2">
      <c r="B8278" s="35"/>
    </row>
    <row r="8279" spans="2:2" x14ac:dyDescent="0.2">
      <c r="B8279" s="35"/>
    </row>
    <row r="8280" spans="2:2" x14ac:dyDescent="0.2">
      <c r="B8280" s="35"/>
    </row>
    <row r="8281" spans="2:2" x14ac:dyDescent="0.2">
      <c r="B8281" s="35"/>
    </row>
    <row r="8282" spans="2:2" x14ac:dyDescent="0.2">
      <c r="B8282" s="35"/>
    </row>
    <row r="8283" spans="2:2" x14ac:dyDescent="0.2">
      <c r="B8283" s="35"/>
    </row>
    <row r="8284" spans="2:2" x14ac:dyDescent="0.2">
      <c r="B8284" s="35"/>
    </row>
    <row r="8285" spans="2:2" x14ac:dyDescent="0.2">
      <c r="B8285" s="35"/>
    </row>
    <row r="8286" spans="2:2" x14ac:dyDescent="0.2">
      <c r="B8286" s="35"/>
    </row>
    <row r="8287" spans="2:2" x14ac:dyDescent="0.2">
      <c r="B8287" s="35"/>
    </row>
    <row r="8288" spans="2:2" x14ac:dyDescent="0.2">
      <c r="B8288" s="35"/>
    </row>
    <row r="8289" spans="2:2" x14ac:dyDescent="0.2">
      <c r="B8289" s="35"/>
    </row>
    <row r="8290" spans="2:2" x14ac:dyDescent="0.2">
      <c r="B8290" s="35"/>
    </row>
    <row r="8291" spans="2:2" x14ac:dyDescent="0.2">
      <c r="B8291" s="35"/>
    </row>
    <row r="8292" spans="2:2" x14ac:dyDescent="0.2">
      <c r="B8292" s="35"/>
    </row>
    <row r="8293" spans="2:2" x14ac:dyDescent="0.2">
      <c r="B8293" s="35"/>
    </row>
    <row r="8296" spans="2:2" x14ac:dyDescent="0.2">
      <c r="B8296" s="35"/>
    </row>
    <row r="8297" spans="2:2" x14ac:dyDescent="0.2">
      <c r="B8297" s="35"/>
    </row>
    <row r="8298" spans="2:2" x14ac:dyDescent="0.2">
      <c r="B8298" s="35"/>
    </row>
    <row r="8299" spans="2:2" x14ac:dyDescent="0.2">
      <c r="B8299" s="35"/>
    </row>
    <row r="8300" spans="2:2" x14ac:dyDescent="0.2">
      <c r="B8300" s="35"/>
    </row>
    <row r="8301" spans="2:2" x14ac:dyDescent="0.2">
      <c r="B8301" s="35"/>
    </row>
    <row r="8302" spans="2:2" x14ac:dyDescent="0.2">
      <c r="B8302" s="35"/>
    </row>
    <row r="8339" spans="2:2" x14ac:dyDescent="0.2">
      <c r="B8339" s="35"/>
    </row>
    <row r="8343" spans="2:2" x14ac:dyDescent="0.2">
      <c r="B8343" s="35"/>
    </row>
    <row r="8344" spans="2:2" x14ac:dyDescent="0.2">
      <c r="B8344" s="170"/>
    </row>
    <row r="8368" spans="2:2" x14ac:dyDescent="0.2">
      <c r="B8368" s="34"/>
    </row>
    <row r="8379" spans="2:2" x14ac:dyDescent="0.2">
      <c r="B8379" s="35"/>
    </row>
    <row r="8380" spans="2:2" x14ac:dyDescent="0.2">
      <c r="B8380" s="34"/>
    </row>
    <row r="8381" spans="2:2" x14ac:dyDescent="0.2">
      <c r="B8381" s="170"/>
    </row>
    <row r="8382" spans="2:2" x14ac:dyDescent="0.2">
      <c r="B8382" s="35"/>
    </row>
    <row r="8384" spans="2:2" x14ac:dyDescent="0.2">
      <c r="B8384" s="35"/>
    </row>
    <row r="8385" spans="2:2" x14ac:dyDescent="0.2">
      <c r="B8385" s="35"/>
    </row>
    <row r="8386" spans="2:2" x14ac:dyDescent="0.2">
      <c r="B8386" s="35"/>
    </row>
    <row r="8387" spans="2:2" x14ac:dyDescent="0.2">
      <c r="B8387" s="170"/>
    </row>
    <row r="8388" spans="2:2" x14ac:dyDescent="0.2">
      <c r="B8388" s="35"/>
    </row>
    <row r="8393" spans="2:2" x14ac:dyDescent="0.2">
      <c r="B8393" s="35"/>
    </row>
    <row r="8394" spans="2:2" x14ac:dyDescent="0.2">
      <c r="B8394" s="35"/>
    </row>
    <row r="8397" spans="2:2" x14ac:dyDescent="0.2">
      <c r="B8397" s="35"/>
    </row>
    <row r="8398" spans="2:2" x14ac:dyDescent="0.2">
      <c r="B8398" s="35"/>
    </row>
    <row r="8399" spans="2:2" x14ac:dyDescent="0.2">
      <c r="B8399" s="170"/>
    </row>
    <row r="8401" spans="2:2" x14ac:dyDescent="0.2">
      <c r="B8401" s="35"/>
    </row>
    <row r="8402" spans="2:2" x14ac:dyDescent="0.2">
      <c r="B8402" s="35"/>
    </row>
    <row r="8403" spans="2:2" x14ac:dyDescent="0.2">
      <c r="B8403" s="35"/>
    </row>
    <row r="8404" spans="2:2" x14ac:dyDescent="0.2">
      <c r="B8404" s="35"/>
    </row>
    <row r="8405" spans="2:2" x14ac:dyDescent="0.2">
      <c r="B8405" s="170"/>
    </row>
    <row r="8407" spans="2:2" x14ac:dyDescent="0.2">
      <c r="B8407" s="35"/>
    </row>
    <row r="8408" spans="2:2" x14ac:dyDescent="0.2">
      <c r="B8408" s="35"/>
    </row>
    <row r="8409" spans="2:2" x14ac:dyDescent="0.2">
      <c r="B8409" s="35"/>
    </row>
    <row r="8410" spans="2:2" x14ac:dyDescent="0.2">
      <c r="B8410" s="35"/>
    </row>
    <row r="8411" spans="2:2" x14ac:dyDescent="0.2">
      <c r="B8411" s="170"/>
    </row>
    <row r="8412" spans="2:2" x14ac:dyDescent="0.2">
      <c r="B8412" s="35"/>
    </row>
    <row r="8418" spans="2:2" x14ac:dyDescent="0.2">
      <c r="B8418" s="35"/>
    </row>
    <row r="8419" spans="2:2" x14ac:dyDescent="0.2">
      <c r="B8419" s="35"/>
    </row>
    <row r="8420" spans="2:2" x14ac:dyDescent="0.2">
      <c r="B8420" s="35"/>
    </row>
    <row r="8421" spans="2:2" x14ac:dyDescent="0.2">
      <c r="B8421" s="35"/>
    </row>
    <row r="8422" spans="2:2" x14ac:dyDescent="0.2">
      <c r="B8422" s="35"/>
    </row>
    <row r="8423" spans="2:2" x14ac:dyDescent="0.2">
      <c r="B8423" s="35"/>
    </row>
    <row r="8424" spans="2:2" x14ac:dyDescent="0.2">
      <c r="B8424" s="35"/>
    </row>
    <row r="8425" spans="2:2" x14ac:dyDescent="0.2">
      <c r="B8425" s="35"/>
    </row>
    <row r="8427" spans="2:2" x14ac:dyDescent="0.2">
      <c r="B8427" s="35"/>
    </row>
    <row r="8429" spans="2:2" x14ac:dyDescent="0.2">
      <c r="B8429" s="35"/>
    </row>
    <row r="8430" spans="2:2" x14ac:dyDescent="0.2">
      <c r="B8430" s="35"/>
    </row>
    <row r="8433" spans="2:2" x14ac:dyDescent="0.2">
      <c r="B8433" s="35"/>
    </row>
    <row r="8434" spans="2:2" x14ac:dyDescent="0.2">
      <c r="B8434" s="35"/>
    </row>
    <row r="8437" spans="2:2" x14ac:dyDescent="0.2">
      <c r="B8437" s="35"/>
    </row>
    <row r="8438" spans="2:2" x14ac:dyDescent="0.2">
      <c r="B8438" s="35"/>
    </row>
    <row r="8439" spans="2:2" x14ac:dyDescent="0.2">
      <c r="B8439" s="35"/>
    </row>
    <row r="8440" spans="2:2" x14ac:dyDescent="0.2">
      <c r="B8440" s="35"/>
    </row>
    <row r="8443" spans="2:2" x14ac:dyDescent="0.2">
      <c r="B8443" s="35"/>
    </row>
    <row r="8444" spans="2:2" x14ac:dyDescent="0.2">
      <c r="B8444" s="35"/>
    </row>
    <row r="8445" spans="2:2" x14ac:dyDescent="0.2">
      <c r="B8445" s="35"/>
    </row>
    <row r="8446" spans="2:2" x14ac:dyDescent="0.2">
      <c r="B8446" s="35"/>
    </row>
    <row r="8447" spans="2:2" x14ac:dyDescent="0.2">
      <c r="B8447" s="35"/>
    </row>
    <row r="8448" spans="2:2" x14ac:dyDescent="0.2">
      <c r="B8448" s="35"/>
    </row>
    <row r="8451" spans="2:2" x14ac:dyDescent="0.2">
      <c r="B8451" s="35"/>
    </row>
    <row r="8454" spans="2:2" x14ac:dyDescent="0.2">
      <c r="B8454" s="35"/>
    </row>
    <row r="8455" spans="2:2" x14ac:dyDescent="0.2">
      <c r="B8455" s="35"/>
    </row>
    <row r="8456" spans="2:2" x14ac:dyDescent="0.2">
      <c r="B8456" s="35"/>
    </row>
    <row r="8457" spans="2:2" x14ac:dyDescent="0.2">
      <c r="B8457" s="35"/>
    </row>
    <row r="8469" spans="2:2" x14ac:dyDescent="0.2">
      <c r="B8469" s="35"/>
    </row>
    <row r="8475" spans="2:2" x14ac:dyDescent="0.2">
      <c r="B8475" s="35"/>
    </row>
    <row r="8487" spans="2:2" x14ac:dyDescent="0.2">
      <c r="B8487" s="35"/>
    </row>
    <row r="8499" spans="2:2" x14ac:dyDescent="0.2">
      <c r="B8499" s="35"/>
    </row>
    <row r="8501" spans="2:2" x14ac:dyDescent="0.2">
      <c r="B8501" s="35"/>
    </row>
    <row r="8503" spans="2:2" x14ac:dyDescent="0.2">
      <c r="B8503" s="35"/>
    </row>
    <row r="8505" spans="2:2" x14ac:dyDescent="0.2">
      <c r="B8505" s="35"/>
    </row>
    <row r="8507" spans="2:2" x14ac:dyDescent="0.2">
      <c r="B8507" s="35"/>
    </row>
    <row r="8511" spans="2:2" x14ac:dyDescent="0.2">
      <c r="B8511" s="35"/>
    </row>
    <row r="8512" spans="2:2" x14ac:dyDescent="0.2">
      <c r="B8512" s="35"/>
    </row>
    <row r="8513" spans="2:2" x14ac:dyDescent="0.2">
      <c r="B8513" s="35"/>
    </row>
    <row r="8516" spans="2:2" x14ac:dyDescent="0.2">
      <c r="B8516" s="35"/>
    </row>
    <row r="8517" spans="2:2" x14ac:dyDescent="0.2">
      <c r="B8517" s="35"/>
    </row>
    <row r="8520" spans="2:2" x14ac:dyDescent="0.2">
      <c r="B8520" s="35"/>
    </row>
    <row r="8521" spans="2:2" x14ac:dyDescent="0.2">
      <c r="B8521" s="35"/>
    </row>
    <row r="8522" spans="2:2" x14ac:dyDescent="0.2">
      <c r="B8522" s="35"/>
    </row>
    <row r="8523" spans="2:2" x14ac:dyDescent="0.2">
      <c r="B8523" s="35"/>
    </row>
    <row r="8526" spans="2:2" x14ac:dyDescent="0.2">
      <c r="B8526" s="35"/>
    </row>
    <row r="8527" spans="2:2" x14ac:dyDescent="0.2">
      <c r="B8527" s="35"/>
    </row>
    <row r="8528" spans="2:2" x14ac:dyDescent="0.2">
      <c r="B8528" s="35"/>
    </row>
    <row r="8529" spans="2:2" x14ac:dyDescent="0.2">
      <c r="B8529" s="35"/>
    </row>
    <row r="8530" spans="2:2" x14ac:dyDescent="0.2">
      <c r="B8530" s="35"/>
    </row>
    <row r="8531" spans="2:2" x14ac:dyDescent="0.2">
      <c r="B8531" s="35"/>
    </row>
    <row r="8537" spans="2:2" x14ac:dyDescent="0.2">
      <c r="B8537" s="35"/>
    </row>
    <row r="8538" spans="2:2" x14ac:dyDescent="0.2">
      <c r="B8538" s="34"/>
    </row>
    <row r="8539" spans="2:2" x14ac:dyDescent="0.2">
      <c r="B8539" s="35"/>
    </row>
    <row r="8540" spans="2:2" x14ac:dyDescent="0.2">
      <c r="B8540" s="35"/>
    </row>
    <row r="8553" spans="2:2" x14ac:dyDescent="0.2">
      <c r="B8553" s="35"/>
    </row>
    <row r="8557" spans="2:2" x14ac:dyDescent="0.2">
      <c r="B8557" s="35"/>
    </row>
    <row r="8567" spans="2:2" x14ac:dyDescent="0.2">
      <c r="B8567" s="35"/>
    </row>
    <row r="8576" spans="2:2" x14ac:dyDescent="0.2">
      <c r="B8576" s="35"/>
    </row>
    <row r="8578" spans="2:2" x14ac:dyDescent="0.2">
      <c r="B8578" s="35"/>
    </row>
    <row r="8580" spans="2:2" x14ac:dyDescent="0.2">
      <c r="B8580" s="35"/>
    </row>
    <row r="8581" spans="2:2" x14ac:dyDescent="0.2">
      <c r="B8581" s="170"/>
    </row>
    <row r="8582" spans="2:2" x14ac:dyDescent="0.2">
      <c r="B8582" s="35"/>
    </row>
    <row r="8587" spans="2:2" x14ac:dyDescent="0.2">
      <c r="B8587" s="35"/>
    </row>
    <row r="8588" spans="2:2" x14ac:dyDescent="0.2">
      <c r="B8588" s="35"/>
    </row>
    <row r="8591" spans="2:2" x14ac:dyDescent="0.2">
      <c r="B8591" s="35"/>
    </row>
    <row r="8592" spans="2:2" x14ac:dyDescent="0.2">
      <c r="B8592" s="35"/>
    </row>
    <row r="8595" spans="2:2" x14ac:dyDescent="0.2">
      <c r="B8595" s="35"/>
    </row>
    <row r="8596" spans="2:2" x14ac:dyDescent="0.2">
      <c r="B8596" s="35"/>
    </row>
    <row r="8597" spans="2:2" x14ac:dyDescent="0.2">
      <c r="B8597" s="35"/>
    </row>
    <row r="8598" spans="2:2" x14ac:dyDescent="0.2">
      <c r="B8598" s="35"/>
    </row>
    <row r="8601" spans="2:2" x14ac:dyDescent="0.2">
      <c r="B8601" s="35"/>
    </row>
    <row r="8602" spans="2:2" x14ac:dyDescent="0.2">
      <c r="B8602" s="35"/>
    </row>
    <row r="8603" spans="2:2" x14ac:dyDescent="0.2">
      <c r="B8603" s="35"/>
    </row>
    <row r="8604" spans="2:2" x14ac:dyDescent="0.2">
      <c r="B8604" s="35"/>
    </row>
    <row r="8605" spans="2:2" x14ac:dyDescent="0.2">
      <c r="B8605" s="35"/>
    </row>
    <row r="8606" spans="2:2" x14ac:dyDescent="0.2">
      <c r="B8606" s="35"/>
    </row>
    <row r="8612" spans="2:2" x14ac:dyDescent="0.2">
      <c r="B8612" s="35"/>
    </row>
    <row r="8613" spans="2:2" x14ac:dyDescent="0.2">
      <c r="B8613" s="35"/>
    </row>
    <row r="8614" spans="2:2" x14ac:dyDescent="0.2">
      <c r="B8614" s="35"/>
    </row>
    <row r="8615" spans="2:2" x14ac:dyDescent="0.2">
      <c r="B8615" s="35"/>
    </row>
    <row r="8620" spans="2:2" x14ac:dyDescent="0.2">
      <c r="B8620" s="35"/>
    </row>
    <row r="8622" spans="2:2" x14ac:dyDescent="0.2">
      <c r="B8622" s="35"/>
    </row>
    <row r="8624" spans="2:2" x14ac:dyDescent="0.2">
      <c r="B8624" s="35"/>
    </row>
    <row r="8625" spans="2:2" x14ac:dyDescent="0.2">
      <c r="B8625" s="35"/>
    </row>
    <row r="8626" spans="2:2" x14ac:dyDescent="0.2">
      <c r="B8626" s="35"/>
    </row>
    <row r="8631" spans="2:2" x14ac:dyDescent="0.2">
      <c r="B8631" s="35"/>
    </row>
    <row r="8632" spans="2:2" x14ac:dyDescent="0.2">
      <c r="B8632" s="35"/>
    </row>
    <row r="8633" spans="2:2" x14ac:dyDescent="0.2">
      <c r="B8633" s="35"/>
    </row>
    <row r="8635" spans="2:2" x14ac:dyDescent="0.2">
      <c r="B8635" s="35"/>
    </row>
    <row r="8636" spans="2:2" x14ac:dyDescent="0.2">
      <c r="B8636" s="35"/>
    </row>
    <row r="8637" spans="2:2" x14ac:dyDescent="0.2">
      <c r="B8637" s="35"/>
    </row>
    <row r="8639" spans="2:2" x14ac:dyDescent="0.2">
      <c r="B8639" s="35"/>
    </row>
    <row r="8640" spans="2:2" x14ac:dyDescent="0.2">
      <c r="B8640" s="35"/>
    </row>
    <row r="8641" spans="2:2" x14ac:dyDescent="0.2">
      <c r="B8641" s="35"/>
    </row>
    <row r="8642" spans="2:2" x14ac:dyDescent="0.2">
      <c r="B8642" s="35"/>
    </row>
    <row r="8645" spans="2:2" x14ac:dyDescent="0.2">
      <c r="B8645" s="35"/>
    </row>
    <row r="8646" spans="2:2" x14ac:dyDescent="0.2">
      <c r="B8646" s="35"/>
    </row>
    <row r="8647" spans="2:2" x14ac:dyDescent="0.2">
      <c r="B8647" s="35"/>
    </row>
    <row r="8648" spans="2:2" x14ac:dyDescent="0.2">
      <c r="B8648" s="35"/>
    </row>
    <row r="8649" spans="2:2" x14ac:dyDescent="0.2">
      <c r="B8649" s="35"/>
    </row>
    <row r="8650" spans="2:2" x14ac:dyDescent="0.2">
      <c r="B8650" s="35"/>
    </row>
    <row r="8656" spans="2:2" x14ac:dyDescent="0.2">
      <c r="B8656" s="35"/>
    </row>
    <row r="8657" spans="2:2" x14ac:dyDescent="0.2">
      <c r="B8657" s="35"/>
    </row>
    <row r="8658" spans="2:2" x14ac:dyDescent="0.2">
      <c r="B8658" s="35"/>
    </row>
    <row r="8659" spans="2:2" x14ac:dyDescent="0.2">
      <c r="B8659" s="35"/>
    </row>
    <row r="8665" spans="2:2" x14ac:dyDescent="0.2">
      <c r="B8665" s="35"/>
    </row>
    <row r="8675" spans="2:2" x14ac:dyDescent="0.2">
      <c r="B8675" s="35"/>
    </row>
    <row r="8679" spans="2:2" x14ac:dyDescent="0.2">
      <c r="B8679" s="35"/>
    </row>
    <row r="8683" spans="2:2" x14ac:dyDescent="0.2">
      <c r="B8683" s="35"/>
    </row>
    <row r="8695" spans="2:2" x14ac:dyDescent="0.2">
      <c r="B8695" s="35"/>
    </row>
    <row r="8696" spans="2:2" x14ac:dyDescent="0.2">
      <c r="B8696" s="34"/>
    </row>
    <row r="8701" spans="2:2" x14ac:dyDescent="0.2">
      <c r="B8701" s="35"/>
    </row>
    <row r="8717" spans="2:2" x14ac:dyDescent="0.2">
      <c r="B8717" s="35"/>
    </row>
    <row r="8721" spans="2:2" x14ac:dyDescent="0.2">
      <c r="B8721" s="35"/>
    </row>
    <row r="8725" spans="2:2" x14ac:dyDescent="0.2">
      <c r="B8725" s="34"/>
    </row>
    <row r="8731" spans="2:2" x14ac:dyDescent="0.2">
      <c r="B8731" s="35"/>
    </row>
    <row r="8734" spans="2:2" x14ac:dyDescent="0.2">
      <c r="B8734" s="35"/>
    </row>
    <row r="8736" spans="2:2" x14ac:dyDescent="0.2">
      <c r="B8736" s="35"/>
    </row>
    <row r="8738" spans="2:2" x14ac:dyDescent="0.2">
      <c r="B8738" s="35"/>
    </row>
    <row r="8739" spans="2:2" x14ac:dyDescent="0.2">
      <c r="B8739" s="35"/>
    </row>
    <row r="8740" spans="2:2" x14ac:dyDescent="0.2">
      <c r="B8740" s="35"/>
    </row>
    <row r="8741" spans="2:2" x14ac:dyDescent="0.2">
      <c r="B8741" s="35"/>
    </row>
    <row r="8743" spans="2:2" x14ac:dyDescent="0.2">
      <c r="B8743" s="35"/>
    </row>
    <row r="8745" spans="2:2" x14ac:dyDescent="0.2">
      <c r="B8745" s="35"/>
    </row>
    <row r="8746" spans="2:2" x14ac:dyDescent="0.2">
      <c r="B8746" s="35"/>
    </row>
    <row r="8749" spans="2:2" x14ac:dyDescent="0.2">
      <c r="B8749" s="35"/>
    </row>
    <row r="8750" spans="2:2" x14ac:dyDescent="0.2">
      <c r="B8750" s="35"/>
    </row>
    <row r="8751" spans="2:2" x14ac:dyDescent="0.2">
      <c r="B8751" s="35"/>
    </row>
    <row r="8753" spans="2:2" x14ac:dyDescent="0.2">
      <c r="B8753" s="35"/>
    </row>
    <row r="8754" spans="2:2" x14ac:dyDescent="0.2">
      <c r="B8754" s="35"/>
    </row>
    <row r="8755" spans="2:2" x14ac:dyDescent="0.2">
      <c r="B8755" s="35"/>
    </row>
    <row r="8756" spans="2:2" x14ac:dyDescent="0.2">
      <c r="B8756" s="35"/>
    </row>
    <row r="8758" spans="2:2" x14ac:dyDescent="0.2">
      <c r="B8758" s="35"/>
    </row>
    <row r="8759" spans="2:2" x14ac:dyDescent="0.2">
      <c r="B8759" s="35"/>
    </row>
    <row r="8760" spans="2:2" x14ac:dyDescent="0.2">
      <c r="B8760" s="35"/>
    </row>
    <row r="8761" spans="2:2" x14ac:dyDescent="0.2">
      <c r="B8761" s="35"/>
    </row>
    <row r="8762" spans="2:2" x14ac:dyDescent="0.2">
      <c r="B8762" s="35"/>
    </row>
    <row r="8763" spans="2:2" x14ac:dyDescent="0.2">
      <c r="B8763" s="35"/>
    </row>
    <row r="8764" spans="2:2" x14ac:dyDescent="0.2">
      <c r="B8764" s="35"/>
    </row>
    <row r="8765" spans="2:2" x14ac:dyDescent="0.2">
      <c r="B8765" s="35"/>
    </row>
    <row r="8766" spans="2:2" x14ac:dyDescent="0.2">
      <c r="B8766" s="35"/>
    </row>
    <row r="8767" spans="2:2" x14ac:dyDescent="0.2">
      <c r="B8767" s="35"/>
    </row>
    <row r="8768" spans="2:2" x14ac:dyDescent="0.2">
      <c r="B8768" s="35"/>
    </row>
    <row r="8769" spans="2:2" x14ac:dyDescent="0.2">
      <c r="B8769" s="35"/>
    </row>
    <row r="8770" spans="2:2" x14ac:dyDescent="0.2">
      <c r="B8770" s="35"/>
    </row>
    <row r="8771" spans="2:2" x14ac:dyDescent="0.2">
      <c r="B8771" s="35"/>
    </row>
    <row r="8772" spans="2:2" x14ac:dyDescent="0.2">
      <c r="B8772" s="35"/>
    </row>
    <row r="8773" spans="2:2" x14ac:dyDescent="0.2">
      <c r="B8773" s="35"/>
    </row>
    <row r="8775" spans="2:2" x14ac:dyDescent="0.2">
      <c r="B8775" s="35"/>
    </row>
    <row r="8776" spans="2:2" x14ac:dyDescent="0.2">
      <c r="B8776" s="35"/>
    </row>
    <row r="8777" spans="2:2" x14ac:dyDescent="0.2">
      <c r="B8777" s="35"/>
    </row>
    <row r="8778" spans="2:2" x14ac:dyDescent="0.2">
      <c r="B8778" s="35"/>
    </row>
    <row r="8784" spans="2:2" x14ac:dyDescent="0.2">
      <c r="B8784" s="170"/>
    </row>
    <row r="8787" spans="2:2" x14ac:dyDescent="0.2">
      <c r="B8787" s="35"/>
    </row>
    <row r="8801" spans="2:2" x14ac:dyDescent="0.2">
      <c r="B8801" s="35"/>
    </row>
    <row r="8805" spans="2:2" x14ac:dyDescent="0.2">
      <c r="B8805" s="35"/>
    </row>
    <row r="8809" spans="2:2" x14ac:dyDescent="0.2">
      <c r="B8809" s="35"/>
    </row>
    <row r="8813" spans="2:2" x14ac:dyDescent="0.2">
      <c r="B8813" s="35"/>
    </row>
    <row r="8817" spans="2:2" x14ac:dyDescent="0.2">
      <c r="B8817" s="35"/>
    </row>
    <row r="8825" spans="2:2" x14ac:dyDescent="0.2">
      <c r="B8825" s="35"/>
    </row>
    <row r="8827" spans="2:2" x14ac:dyDescent="0.2">
      <c r="B8827" s="35"/>
    </row>
    <row r="8833" spans="2:2" x14ac:dyDescent="0.2">
      <c r="B8833" s="35"/>
    </row>
    <row r="8843" spans="2:2" x14ac:dyDescent="0.2">
      <c r="B8843" s="35"/>
    </row>
    <row r="8844" spans="2:2" x14ac:dyDescent="0.2">
      <c r="B8844" s="34"/>
    </row>
    <row r="8845" spans="2:2" x14ac:dyDescent="0.2">
      <c r="B8845" s="35"/>
    </row>
    <row r="8847" spans="2:2" x14ac:dyDescent="0.2">
      <c r="B8847" s="35"/>
    </row>
    <row r="8851" spans="2:2" x14ac:dyDescent="0.2">
      <c r="B8851" s="35"/>
    </row>
    <row r="8853" spans="2:2" x14ac:dyDescent="0.2">
      <c r="B8853" s="35"/>
    </row>
    <row r="8854" spans="2:2" x14ac:dyDescent="0.2">
      <c r="B8854" s="34"/>
    </row>
    <row r="8858" spans="2:2" x14ac:dyDescent="0.2">
      <c r="B8858" s="35"/>
    </row>
    <row r="8860" spans="2:2" x14ac:dyDescent="0.2">
      <c r="B8860" s="35"/>
    </row>
    <row r="8861" spans="2:2" x14ac:dyDescent="0.2">
      <c r="B8861" s="35"/>
    </row>
    <row r="8862" spans="2:2" x14ac:dyDescent="0.2">
      <c r="B8862" s="35"/>
    </row>
    <row r="8864" spans="2:2" x14ac:dyDescent="0.2">
      <c r="B8864" s="35"/>
    </row>
    <row r="8869" spans="2:2" x14ac:dyDescent="0.2">
      <c r="B8869" s="35"/>
    </row>
    <row r="8870" spans="2:2" x14ac:dyDescent="0.2">
      <c r="B8870" s="35"/>
    </row>
    <row r="8871" spans="2:2" x14ac:dyDescent="0.2">
      <c r="B8871" s="35"/>
    </row>
    <row r="8873" spans="2:2" x14ac:dyDescent="0.2">
      <c r="B8873" s="35"/>
    </row>
    <row r="8874" spans="2:2" x14ac:dyDescent="0.2">
      <c r="B8874" s="35"/>
    </row>
    <row r="8875" spans="2:2" x14ac:dyDescent="0.2">
      <c r="B8875" s="35"/>
    </row>
    <row r="8877" spans="2:2" x14ac:dyDescent="0.2">
      <c r="B8877" s="35"/>
    </row>
    <row r="8878" spans="2:2" x14ac:dyDescent="0.2">
      <c r="B8878" s="35"/>
    </row>
    <row r="8879" spans="2:2" x14ac:dyDescent="0.2">
      <c r="B8879" s="35"/>
    </row>
    <row r="8880" spans="2:2" x14ac:dyDescent="0.2">
      <c r="B8880" s="35"/>
    </row>
    <row r="8883" spans="2:2" x14ac:dyDescent="0.2">
      <c r="B8883" s="35"/>
    </row>
    <row r="8884" spans="2:2" x14ac:dyDescent="0.2">
      <c r="B8884" s="35"/>
    </row>
    <row r="8885" spans="2:2" x14ac:dyDescent="0.2">
      <c r="B8885" s="35"/>
    </row>
    <row r="8886" spans="2:2" x14ac:dyDescent="0.2">
      <c r="B8886" s="35"/>
    </row>
    <row r="8887" spans="2:2" x14ac:dyDescent="0.2">
      <c r="B8887" s="35"/>
    </row>
    <row r="8888" spans="2:2" x14ac:dyDescent="0.2">
      <c r="B8888" s="35"/>
    </row>
    <row r="8889" spans="2:2" x14ac:dyDescent="0.2">
      <c r="B8889" s="35"/>
    </row>
    <row r="8892" spans="2:2" x14ac:dyDescent="0.2">
      <c r="B8892" s="35"/>
    </row>
    <row r="8894" spans="2:2" x14ac:dyDescent="0.2">
      <c r="B8894" s="35"/>
    </row>
    <row r="8895" spans="2:2" x14ac:dyDescent="0.2">
      <c r="B8895" s="35"/>
    </row>
    <row r="8896" spans="2:2" x14ac:dyDescent="0.2">
      <c r="B8896" s="35"/>
    </row>
    <row r="8897" spans="2:2" x14ac:dyDescent="0.2">
      <c r="B8897" s="35"/>
    </row>
    <row r="8898" spans="2:2" x14ac:dyDescent="0.2">
      <c r="B8898" s="35"/>
    </row>
    <row r="8899" spans="2:2" x14ac:dyDescent="0.2">
      <c r="B8899" s="35"/>
    </row>
    <row r="8903" spans="2:2" x14ac:dyDescent="0.2">
      <c r="B8903" s="35"/>
    </row>
    <row r="8904" spans="2:2" x14ac:dyDescent="0.2">
      <c r="B8904" s="35"/>
    </row>
    <row r="8905" spans="2:2" x14ac:dyDescent="0.2">
      <c r="B8905" s="35"/>
    </row>
    <row r="8907" spans="2:2" x14ac:dyDescent="0.2">
      <c r="B8907" s="35"/>
    </row>
    <row r="8908" spans="2:2" x14ac:dyDescent="0.2">
      <c r="B8908" s="35"/>
    </row>
    <row r="8911" spans="2:2" x14ac:dyDescent="0.2">
      <c r="B8911" s="35"/>
    </row>
    <row r="8912" spans="2:2" x14ac:dyDescent="0.2">
      <c r="B8912" s="35"/>
    </row>
    <row r="8913" spans="2:2" x14ac:dyDescent="0.2">
      <c r="B8913" s="35"/>
    </row>
    <row r="8914" spans="2:2" x14ac:dyDescent="0.2">
      <c r="B8914" s="35"/>
    </row>
    <row r="8915" spans="2:2" x14ac:dyDescent="0.2">
      <c r="B8915" s="35"/>
    </row>
    <row r="8917" spans="2:2" x14ac:dyDescent="0.2">
      <c r="B8917" s="35"/>
    </row>
    <row r="8918" spans="2:2" x14ac:dyDescent="0.2">
      <c r="B8918" s="35"/>
    </row>
    <row r="8919" spans="2:2" x14ac:dyDescent="0.2">
      <c r="B8919" s="35"/>
    </row>
    <row r="8920" spans="2:2" x14ac:dyDescent="0.2">
      <c r="B8920" s="35"/>
    </row>
    <row r="8921" spans="2:2" x14ac:dyDescent="0.2">
      <c r="B8921" s="35"/>
    </row>
    <row r="8922" spans="2:2" x14ac:dyDescent="0.2">
      <c r="B8922" s="35"/>
    </row>
    <row r="8923" spans="2:2" x14ac:dyDescent="0.2">
      <c r="B8923" s="35"/>
    </row>
    <row r="8925" spans="2:2" x14ac:dyDescent="0.2">
      <c r="B8925" s="35"/>
    </row>
    <row r="8927" spans="2:2" x14ac:dyDescent="0.2">
      <c r="B8927" s="35"/>
    </row>
    <row r="8928" spans="2:2" x14ac:dyDescent="0.2">
      <c r="B8928" s="35"/>
    </row>
    <row r="8929" spans="2:2" x14ac:dyDescent="0.2">
      <c r="B8929" s="35"/>
    </row>
    <row r="8930" spans="2:2" x14ac:dyDescent="0.2">
      <c r="B8930" s="35"/>
    </row>
    <row r="8931" spans="2:2" x14ac:dyDescent="0.2">
      <c r="B8931" s="35"/>
    </row>
    <row r="8937" spans="2:2" x14ac:dyDescent="0.2">
      <c r="B8937" s="35"/>
    </row>
    <row r="8945" spans="2:2" x14ac:dyDescent="0.2">
      <c r="B8945" s="35"/>
    </row>
    <row r="8955" spans="2:2" x14ac:dyDescent="0.2">
      <c r="B8955" s="35"/>
    </row>
    <row r="8961" spans="2:2" x14ac:dyDescent="0.2">
      <c r="B8961" s="35"/>
    </row>
    <row r="8963" spans="2:2" x14ac:dyDescent="0.2">
      <c r="B8963" s="34"/>
    </row>
    <row r="8965" spans="2:2" x14ac:dyDescent="0.2">
      <c r="B8965" s="35"/>
    </row>
    <row r="8969" spans="2:2" x14ac:dyDescent="0.2">
      <c r="B8969" s="35"/>
    </row>
    <row r="8973" spans="2:2" x14ac:dyDescent="0.2">
      <c r="B8973" s="35"/>
    </row>
    <row r="8977" spans="2:2" x14ac:dyDescent="0.2">
      <c r="B8977" s="35"/>
    </row>
    <row r="8979" spans="2:2" x14ac:dyDescent="0.2">
      <c r="B8979" s="35"/>
    </row>
    <row r="8981" spans="2:2" x14ac:dyDescent="0.2">
      <c r="B8981" s="35"/>
    </row>
    <row r="8983" spans="2:2" x14ac:dyDescent="0.2">
      <c r="B8983" s="35"/>
    </row>
    <row r="8985" spans="2:2" x14ac:dyDescent="0.2">
      <c r="B8985" s="35"/>
    </row>
    <row r="8986" spans="2:2" x14ac:dyDescent="0.2">
      <c r="B8986" s="170"/>
    </row>
    <row r="8987" spans="2:2" x14ac:dyDescent="0.2">
      <c r="B8987" s="35"/>
    </row>
    <row r="8988" spans="2:2" x14ac:dyDescent="0.2">
      <c r="B8988" s="35"/>
    </row>
    <row r="8989" spans="2:2" x14ac:dyDescent="0.2">
      <c r="B8989" s="35"/>
    </row>
    <row r="8991" spans="2:2" x14ac:dyDescent="0.2">
      <c r="B8991" s="35"/>
    </row>
    <row r="8992" spans="2:2" x14ac:dyDescent="0.2">
      <c r="B8992" s="170"/>
    </row>
    <row r="8993" spans="2:2" x14ac:dyDescent="0.2">
      <c r="B8993" s="35"/>
    </row>
    <row r="8995" spans="2:2" x14ac:dyDescent="0.2">
      <c r="B8995" s="35"/>
    </row>
    <row r="8996" spans="2:2" x14ac:dyDescent="0.2">
      <c r="B8996" s="35"/>
    </row>
    <row r="8997" spans="2:2" x14ac:dyDescent="0.2">
      <c r="B8997" s="35"/>
    </row>
    <row r="8998" spans="2:2" x14ac:dyDescent="0.2">
      <c r="B8998" s="170"/>
    </row>
    <row r="8999" spans="2:2" x14ac:dyDescent="0.2">
      <c r="B8999" s="35"/>
    </row>
    <row r="9001" spans="2:2" x14ac:dyDescent="0.2">
      <c r="B9001" s="35"/>
    </row>
    <row r="9002" spans="2:2" x14ac:dyDescent="0.2">
      <c r="B9002" s="35"/>
    </row>
    <row r="9003" spans="2:2" x14ac:dyDescent="0.2">
      <c r="B9003" s="35"/>
    </row>
    <row r="9004" spans="2:2" x14ac:dyDescent="0.2">
      <c r="B9004" s="170"/>
    </row>
    <row r="9005" spans="2:2" x14ac:dyDescent="0.2">
      <c r="B9005" s="35"/>
    </row>
    <row r="9006" spans="2:2" x14ac:dyDescent="0.2">
      <c r="B9006" s="35"/>
    </row>
    <row r="9007" spans="2:2" x14ac:dyDescent="0.2">
      <c r="B9007" s="35"/>
    </row>
    <row r="9010" spans="2:2" x14ac:dyDescent="0.2">
      <c r="B9010" s="170"/>
    </row>
    <row r="9011" spans="2:2" x14ac:dyDescent="0.2">
      <c r="B9011" s="35"/>
    </row>
    <row r="9012" spans="2:2" x14ac:dyDescent="0.2">
      <c r="B9012" s="34"/>
    </row>
    <row r="9013" spans="2:2" x14ac:dyDescent="0.2">
      <c r="B9013" s="35"/>
    </row>
    <row r="9014" spans="2:2" x14ac:dyDescent="0.2">
      <c r="B9014" s="35"/>
    </row>
    <row r="9015" spans="2:2" x14ac:dyDescent="0.2">
      <c r="B9015" s="35"/>
    </row>
    <row r="9016" spans="2:2" x14ac:dyDescent="0.2">
      <c r="B9016" s="170"/>
    </row>
    <row r="9022" spans="2:2" x14ac:dyDescent="0.2">
      <c r="B9022" s="170"/>
    </row>
    <row r="9028" spans="2:2" x14ac:dyDescent="0.2">
      <c r="B9028" s="170"/>
    </row>
    <row r="9034" spans="2:2" x14ac:dyDescent="0.2">
      <c r="B9034" s="170"/>
    </row>
    <row r="9040" spans="2:2" x14ac:dyDescent="0.2">
      <c r="B9040" s="170"/>
    </row>
    <row r="9046" spans="2:2" x14ac:dyDescent="0.2">
      <c r="B9046" s="170"/>
    </row>
    <row r="9050" spans="2:2" x14ac:dyDescent="0.2">
      <c r="B9050" s="35"/>
    </row>
    <row r="9052" spans="2:2" x14ac:dyDescent="0.2">
      <c r="B9052" s="170"/>
    </row>
    <row r="9054" spans="2:2" x14ac:dyDescent="0.2">
      <c r="B9054" s="35"/>
    </row>
    <row r="9055" spans="2:2" x14ac:dyDescent="0.2">
      <c r="B9055" s="34"/>
    </row>
    <row r="9056" spans="2:2" x14ac:dyDescent="0.2">
      <c r="B9056" s="35"/>
    </row>
    <row r="9058" spans="2:2" x14ac:dyDescent="0.2">
      <c r="B9058" s="170"/>
    </row>
    <row r="9061" spans="2:2" x14ac:dyDescent="0.2">
      <c r="B9061" s="35"/>
    </row>
    <row r="9062" spans="2:2" x14ac:dyDescent="0.2">
      <c r="B9062" s="35"/>
    </row>
    <row r="9064" spans="2:2" x14ac:dyDescent="0.2">
      <c r="B9064" s="170"/>
    </row>
    <row r="9065" spans="2:2" x14ac:dyDescent="0.2">
      <c r="B9065" s="35"/>
    </row>
    <row r="9066" spans="2:2" x14ac:dyDescent="0.2">
      <c r="B9066" s="35"/>
    </row>
    <row r="9069" spans="2:2" x14ac:dyDescent="0.2">
      <c r="B9069" s="35"/>
    </row>
    <row r="9070" spans="2:2" x14ac:dyDescent="0.2">
      <c r="B9070" s="170"/>
    </row>
    <row r="9071" spans="2:2" x14ac:dyDescent="0.2">
      <c r="B9071" s="35"/>
    </row>
    <row r="9072" spans="2:2" x14ac:dyDescent="0.2">
      <c r="B9072" s="35"/>
    </row>
    <row r="9073" spans="2:2" x14ac:dyDescent="0.2">
      <c r="B9073" s="35"/>
    </row>
    <row r="9075" spans="2:2" x14ac:dyDescent="0.2">
      <c r="B9075" s="35"/>
    </row>
    <row r="9076" spans="2:2" x14ac:dyDescent="0.2">
      <c r="B9076" s="170"/>
    </row>
    <row r="9077" spans="2:2" x14ac:dyDescent="0.2">
      <c r="B9077" s="35"/>
    </row>
    <row r="9078" spans="2:2" x14ac:dyDescent="0.2">
      <c r="B9078" s="35"/>
    </row>
    <row r="9079" spans="2:2" x14ac:dyDescent="0.2">
      <c r="B9079" s="35"/>
    </row>
    <row r="9080" spans="2:2" x14ac:dyDescent="0.2">
      <c r="B9080" s="35"/>
    </row>
    <row r="9081" spans="2:2" x14ac:dyDescent="0.2">
      <c r="B9081" s="35"/>
    </row>
    <row r="9082" spans="2:2" x14ac:dyDescent="0.2">
      <c r="B9082" s="170"/>
    </row>
    <row r="9084" spans="2:2" x14ac:dyDescent="0.2">
      <c r="B9084" s="35"/>
    </row>
    <row r="9085" spans="2:2" x14ac:dyDescent="0.2">
      <c r="B9085" s="35"/>
    </row>
    <row r="9086" spans="2:2" x14ac:dyDescent="0.2">
      <c r="B9086" s="35"/>
    </row>
    <row r="9087" spans="2:2" x14ac:dyDescent="0.2">
      <c r="B9087" s="35"/>
    </row>
    <row r="9088" spans="2:2" x14ac:dyDescent="0.2">
      <c r="B9088" s="35"/>
    </row>
    <row r="9089" spans="2:2" x14ac:dyDescent="0.2">
      <c r="B9089" s="35"/>
    </row>
    <row r="9090" spans="2:2" x14ac:dyDescent="0.2">
      <c r="B9090" s="35"/>
    </row>
    <row r="9091" spans="2:2" x14ac:dyDescent="0.2">
      <c r="B9091" s="35"/>
    </row>
    <row r="9094" spans="2:2" x14ac:dyDescent="0.2">
      <c r="B9094" s="35"/>
    </row>
    <row r="9095" spans="2:2" x14ac:dyDescent="0.2">
      <c r="B9095" s="35"/>
    </row>
    <row r="9096" spans="2:2" x14ac:dyDescent="0.2">
      <c r="B9096" s="35"/>
    </row>
    <row r="9097" spans="2:2" x14ac:dyDescent="0.2">
      <c r="B9097" s="35"/>
    </row>
    <row r="9098" spans="2:2" x14ac:dyDescent="0.2">
      <c r="B9098" s="35"/>
    </row>
    <row r="9099" spans="2:2" x14ac:dyDescent="0.2">
      <c r="B9099" s="35"/>
    </row>
    <row r="9100" spans="2:2" x14ac:dyDescent="0.2">
      <c r="B9100" s="35"/>
    </row>
    <row r="9102" spans="2:2" x14ac:dyDescent="0.2">
      <c r="B9102" s="35"/>
    </row>
    <row r="9106" spans="2:2" x14ac:dyDescent="0.2">
      <c r="B9106" s="35"/>
    </row>
    <row r="9107" spans="2:2" x14ac:dyDescent="0.2">
      <c r="B9107" s="35"/>
    </row>
    <row r="9108" spans="2:2" x14ac:dyDescent="0.2">
      <c r="B9108" s="35"/>
    </row>
    <row r="9109" spans="2:2" x14ac:dyDescent="0.2">
      <c r="B9109" s="35"/>
    </row>
    <row r="9111" spans="2:2" x14ac:dyDescent="0.2">
      <c r="B9111" s="35"/>
    </row>
    <row r="9112" spans="2:2" x14ac:dyDescent="0.2">
      <c r="B9112" s="35"/>
    </row>
    <row r="9115" spans="2:2" x14ac:dyDescent="0.2">
      <c r="B9115" s="35"/>
    </row>
    <row r="9116" spans="2:2" x14ac:dyDescent="0.2">
      <c r="B9116" s="35"/>
    </row>
    <row r="9117" spans="2:2" x14ac:dyDescent="0.2">
      <c r="B9117" s="35"/>
    </row>
    <row r="9118" spans="2:2" x14ac:dyDescent="0.2">
      <c r="B9118" s="35"/>
    </row>
    <row r="9121" spans="2:2" x14ac:dyDescent="0.2">
      <c r="B9121" s="35"/>
    </row>
    <row r="9122" spans="2:2" x14ac:dyDescent="0.2">
      <c r="B9122" s="35"/>
    </row>
    <row r="9123" spans="2:2" x14ac:dyDescent="0.2">
      <c r="B9123" s="35"/>
    </row>
    <row r="9124" spans="2:2" x14ac:dyDescent="0.2">
      <c r="B9124" s="35"/>
    </row>
    <row r="9125" spans="2:2" x14ac:dyDescent="0.2">
      <c r="B9125" s="35"/>
    </row>
    <row r="9126" spans="2:2" x14ac:dyDescent="0.2">
      <c r="B9126" s="35"/>
    </row>
    <row r="9132" spans="2:2" x14ac:dyDescent="0.2">
      <c r="B9132" s="35"/>
    </row>
    <row r="9133" spans="2:2" x14ac:dyDescent="0.2">
      <c r="B9133" s="35"/>
    </row>
    <row r="9134" spans="2:2" x14ac:dyDescent="0.2">
      <c r="B9134" s="35"/>
    </row>
    <row r="9135" spans="2:2" x14ac:dyDescent="0.2">
      <c r="B9135" s="35"/>
    </row>
    <row r="9143" spans="2:2" x14ac:dyDescent="0.2">
      <c r="B9143" s="35"/>
    </row>
    <row r="9169" spans="2:2" x14ac:dyDescent="0.2">
      <c r="B9169" s="35"/>
    </row>
    <row r="9170" spans="2:2" x14ac:dyDescent="0.2">
      <c r="B9170" s="34"/>
    </row>
    <row r="9179" spans="2:2" x14ac:dyDescent="0.2">
      <c r="B9179" s="35"/>
    </row>
    <row r="9184" spans="2:2" x14ac:dyDescent="0.2">
      <c r="B9184" s="35"/>
    </row>
    <row r="9192" spans="2:2" x14ac:dyDescent="0.2">
      <c r="B9192" s="35"/>
    </row>
    <row r="9196" spans="2:2" x14ac:dyDescent="0.2">
      <c r="B9196" s="35"/>
    </row>
    <row r="9200" spans="2:2" x14ac:dyDescent="0.2">
      <c r="B9200" s="35"/>
    </row>
    <row r="9201" spans="2:2" x14ac:dyDescent="0.2">
      <c r="B9201" s="34"/>
    </row>
    <row r="9205" spans="2:2" x14ac:dyDescent="0.2">
      <c r="B9205" s="35"/>
    </row>
    <row r="9208" spans="2:2" x14ac:dyDescent="0.2">
      <c r="B9208" s="35"/>
    </row>
    <row r="9210" spans="2:2" x14ac:dyDescent="0.2">
      <c r="B9210" s="35"/>
    </row>
    <row r="9212" spans="2:2" x14ac:dyDescent="0.2">
      <c r="B9212" s="35"/>
    </row>
    <row r="9214" spans="2:2" x14ac:dyDescent="0.2">
      <c r="B9214" s="35"/>
    </row>
    <row r="9215" spans="2:2" x14ac:dyDescent="0.2">
      <c r="B9215" s="35"/>
    </row>
    <row r="9217" spans="2:2" x14ac:dyDescent="0.2">
      <c r="B9217" s="35"/>
    </row>
    <row r="9219" spans="2:2" x14ac:dyDescent="0.2">
      <c r="B9219" s="35"/>
    </row>
    <row r="9220" spans="2:2" x14ac:dyDescent="0.2">
      <c r="B9220" s="35"/>
    </row>
    <row r="9221" spans="2:2" x14ac:dyDescent="0.2">
      <c r="B9221" s="35"/>
    </row>
    <row r="9223" spans="2:2" x14ac:dyDescent="0.2">
      <c r="B9223" s="35"/>
    </row>
    <row r="9224" spans="2:2" x14ac:dyDescent="0.2">
      <c r="B9224" s="35"/>
    </row>
    <row r="9226" spans="2:2" x14ac:dyDescent="0.2">
      <c r="B9226" s="35"/>
    </row>
    <row r="9227" spans="2:2" x14ac:dyDescent="0.2">
      <c r="B9227" s="35"/>
    </row>
    <row r="9228" spans="2:2" x14ac:dyDescent="0.2">
      <c r="B9228" s="35"/>
    </row>
    <row r="9229" spans="2:2" x14ac:dyDescent="0.2">
      <c r="B9229" s="35"/>
    </row>
    <row r="9230" spans="2:2" x14ac:dyDescent="0.2">
      <c r="B9230" s="35"/>
    </row>
    <row r="9231" spans="2:2" x14ac:dyDescent="0.2">
      <c r="B9231" s="35"/>
    </row>
    <row r="9233" spans="2:2" x14ac:dyDescent="0.2">
      <c r="B9233" s="35"/>
    </row>
    <row r="9234" spans="2:2" x14ac:dyDescent="0.2">
      <c r="B9234" s="35"/>
    </row>
    <row r="9235" spans="2:2" x14ac:dyDescent="0.2">
      <c r="B9235" s="35"/>
    </row>
    <row r="9236" spans="2:2" x14ac:dyDescent="0.2">
      <c r="B9236" s="35"/>
    </row>
    <row r="9237" spans="2:2" x14ac:dyDescent="0.2">
      <c r="B9237" s="35"/>
    </row>
    <row r="9238" spans="2:2" x14ac:dyDescent="0.2">
      <c r="B9238" s="35"/>
    </row>
    <row r="9240" spans="2:2" x14ac:dyDescent="0.2">
      <c r="B9240" s="35"/>
    </row>
    <row r="9241" spans="2:2" x14ac:dyDescent="0.2">
      <c r="B9241" s="35"/>
    </row>
    <row r="9242" spans="2:2" x14ac:dyDescent="0.2">
      <c r="B9242" s="35"/>
    </row>
    <row r="9243" spans="2:2" x14ac:dyDescent="0.2">
      <c r="B9243" s="35"/>
    </row>
    <row r="9244" spans="2:2" x14ac:dyDescent="0.2">
      <c r="B9244" s="35"/>
    </row>
    <row r="9245" spans="2:2" x14ac:dyDescent="0.2">
      <c r="B9245" s="35"/>
    </row>
    <row r="9246" spans="2:2" x14ac:dyDescent="0.2">
      <c r="B9246" s="35"/>
    </row>
    <row r="9247" spans="2:2" x14ac:dyDescent="0.2">
      <c r="B9247" s="35"/>
    </row>
    <row r="9251" spans="2:2" x14ac:dyDescent="0.2">
      <c r="B9251" s="35"/>
    </row>
    <row r="9252" spans="2:2" x14ac:dyDescent="0.2">
      <c r="B9252" s="35"/>
    </row>
    <row r="9253" spans="2:2" x14ac:dyDescent="0.2">
      <c r="B9253" s="35"/>
    </row>
    <row r="9254" spans="2:2" x14ac:dyDescent="0.2">
      <c r="B9254" s="35"/>
    </row>
    <row r="9271" spans="2:2" x14ac:dyDescent="0.2">
      <c r="B9271" s="35"/>
    </row>
    <row r="9281" spans="2:2" x14ac:dyDescent="0.2">
      <c r="B9281" s="35"/>
    </row>
    <row r="9320" spans="2:2" x14ac:dyDescent="0.2">
      <c r="B9320" s="34"/>
    </row>
    <row r="9327" spans="2:2" x14ac:dyDescent="0.2">
      <c r="B9327" s="35"/>
    </row>
    <row r="9328" spans="2:2" x14ac:dyDescent="0.2">
      <c r="B9328" s="34"/>
    </row>
    <row r="9353" spans="2:2" x14ac:dyDescent="0.2">
      <c r="B9353" s="170"/>
    </row>
    <row r="9359" spans="2:2" x14ac:dyDescent="0.2">
      <c r="B9359" s="170"/>
    </row>
    <row r="9366" spans="2:2" x14ac:dyDescent="0.2">
      <c r="B9366" s="35"/>
    </row>
    <row r="9368" spans="2:2" x14ac:dyDescent="0.2">
      <c r="B9368" s="35"/>
    </row>
    <row r="9370" spans="2:2" x14ac:dyDescent="0.2">
      <c r="B9370" s="35"/>
    </row>
    <row r="9372" spans="2:2" x14ac:dyDescent="0.2">
      <c r="B9372" s="35"/>
    </row>
    <row r="9377" spans="2:2" x14ac:dyDescent="0.2">
      <c r="B9377" s="35"/>
    </row>
    <row r="9378" spans="2:2" x14ac:dyDescent="0.2">
      <c r="B9378" s="35"/>
    </row>
    <row r="9381" spans="2:2" x14ac:dyDescent="0.2">
      <c r="B9381" s="35"/>
    </row>
    <row r="9382" spans="2:2" x14ac:dyDescent="0.2">
      <c r="B9382" s="35"/>
    </row>
    <row r="9385" spans="2:2" x14ac:dyDescent="0.2">
      <c r="B9385" s="35"/>
    </row>
    <row r="9386" spans="2:2" x14ac:dyDescent="0.2">
      <c r="B9386" s="35"/>
    </row>
    <row r="9387" spans="2:2" x14ac:dyDescent="0.2">
      <c r="B9387" s="35"/>
    </row>
    <row r="9388" spans="2:2" x14ac:dyDescent="0.2">
      <c r="B9388" s="35"/>
    </row>
    <row r="9391" spans="2:2" x14ac:dyDescent="0.2">
      <c r="B9391" s="35"/>
    </row>
    <row r="9392" spans="2:2" x14ac:dyDescent="0.2">
      <c r="B9392" s="35"/>
    </row>
    <row r="9393" spans="2:2" x14ac:dyDescent="0.2">
      <c r="B9393" s="35"/>
    </row>
    <row r="9394" spans="2:2" x14ac:dyDescent="0.2">
      <c r="B9394" s="35"/>
    </row>
    <row r="9395" spans="2:2" x14ac:dyDescent="0.2">
      <c r="B9395" s="170"/>
    </row>
    <row r="9396" spans="2:2" x14ac:dyDescent="0.2">
      <c r="B9396" s="35"/>
    </row>
    <row r="9402" spans="2:2" x14ac:dyDescent="0.2">
      <c r="B9402" s="35"/>
    </row>
    <row r="9403" spans="2:2" x14ac:dyDescent="0.2">
      <c r="B9403" s="35"/>
    </row>
    <row r="9404" spans="2:2" x14ac:dyDescent="0.2">
      <c r="B9404" s="35"/>
    </row>
    <row r="9405" spans="2:2" x14ac:dyDescent="0.2">
      <c r="B9405" s="35"/>
    </row>
    <row r="9407" spans="2:2" x14ac:dyDescent="0.2">
      <c r="B9407" s="170"/>
    </row>
    <row r="9413" spans="2:2" x14ac:dyDescent="0.2">
      <c r="B9413" s="35"/>
    </row>
    <row r="9417" spans="2:2" x14ac:dyDescent="0.2">
      <c r="B9417" s="35"/>
    </row>
    <row r="9421" spans="2:2" x14ac:dyDescent="0.2">
      <c r="B9421" s="35"/>
    </row>
    <row r="9431" spans="2:2" x14ac:dyDescent="0.2">
      <c r="B9431" s="170"/>
    </row>
    <row r="9435" spans="2:2" x14ac:dyDescent="0.2">
      <c r="B9435" s="35"/>
    </row>
    <row r="9454" spans="2:2" x14ac:dyDescent="0.2">
      <c r="B9454" s="35"/>
    </row>
    <row r="9464" spans="2:2" x14ac:dyDescent="0.2">
      <c r="B9464" s="35"/>
    </row>
    <row r="9468" spans="2:2" x14ac:dyDescent="0.2">
      <c r="B9468" s="35"/>
    </row>
    <row r="9472" spans="2:2" x14ac:dyDescent="0.2">
      <c r="B9472" s="35"/>
    </row>
    <row r="9485" spans="2:2" x14ac:dyDescent="0.2">
      <c r="B9485" s="35"/>
    </row>
    <row r="9486" spans="2:2" x14ac:dyDescent="0.2">
      <c r="B9486" s="34"/>
    </row>
    <row r="9491" spans="2:2" x14ac:dyDescent="0.2">
      <c r="B9491" s="35"/>
    </row>
    <row r="9496" spans="2:2" x14ac:dyDescent="0.2">
      <c r="B9496" s="35"/>
    </row>
    <row r="9524" spans="2:2" x14ac:dyDescent="0.2">
      <c r="B9524" s="35"/>
    </row>
    <row r="9526" spans="2:2" x14ac:dyDescent="0.2">
      <c r="B9526" s="35"/>
    </row>
    <row r="9528" spans="2:2" x14ac:dyDescent="0.2">
      <c r="B9528" s="35"/>
    </row>
    <row r="9530" spans="2:2" x14ac:dyDescent="0.2">
      <c r="B9530" s="35"/>
    </row>
    <row r="9535" spans="2:2" x14ac:dyDescent="0.2">
      <c r="B9535" s="35"/>
    </row>
    <row r="9536" spans="2:2" x14ac:dyDescent="0.2">
      <c r="B9536" s="35"/>
    </row>
    <row r="9539" spans="2:2" x14ac:dyDescent="0.2">
      <c r="B9539" s="35"/>
    </row>
    <row r="9540" spans="2:2" x14ac:dyDescent="0.2">
      <c r="B9540" s="35"/>
    </row>
    <row r="9543" spans="2:2" x14ac:dyDescent="0.2">
      <c r="B9543" s="35"/>
    </row>
    <row r="9544" spans="2:2" x14ac:dyDescent="0.2">
      <c r="B9544" s="35"/>
    </row>
    <row r="9545" spans="2:2" x14ac:dyDescent="0.2">
      <c r="B9545" s="35"/>
    </row>
    <row r="9546" spans="2:2" x14ac:dyDescent="0.2">
      <c r="B9546" s="35"/>
    </row>
    <row r="9549" spans="2:2" x14ac:dyDescent="0.2">
      <c r="B9549" s="35"/>
    </row>
    <row r="9550" spans="2:2" x14ac:dyDescent="0.2">
      <c r="B9550" s="35"/>
    </row>
    <row r="9551" spans="2:2" x14ac:dyDescent="0.2">
      <c r="B9551" s="35"/>
    </row>
    <row r="9552" spans="2:2" x14ac:dyDescent="0.2">
      <c r="B9552" s="35"/>
    </row>
    <row r="9553" spans="2:2" x14ac:dyDescent="0.2">
      <c r="B9553" s="35"/>
    </row>
    <row r="9554" spans="2:2" x14ac:dyDescent="0.2">
      <c r="B9554" s="35"/>
    </row>
    <row r="9560" spans="2:2" x14ac:dyDescent="0.2">
      <c r="B9560" s="35"/>
    </row>
    <row r="9561" spans="2:2" x14ac:dyDescent="0.2">
      <c r="B9561" s="35"/>
    </row>
    <row r="9562" spans="2:2" x14ac:dyDescent="0.2">
      <c r="B9562" s="35"/>
    </row>
    <row r="9563" spans="2:2" x14ac:dyDescent="0.2">
      <c r="B9563" s="35"/>
    </row>
    <row r="9579" spans="2:2" x14ac:dyDescent="0.2">
      <c r="B9579" s="35"/>
    </row>
    <row r="9583" spans="2:2" x14ac:dyDescent="0.2">
      <c r="B9583" s="35"/>
    </row>
    <row r="9587" spans="2:2" x14ac:dyDescent="0.2">
      <c r="B9587" s="35"/>
    </row>
    <row r="9591" spans="2:2" x14ac:dyDescent="0.2">
      <c r="B9591" s="35"/>
    </row>
    <row r="9596" spans="2:2" x14ac:dyDescent="0.2">
      <c r="B9596" s="35"/>
    </row>
    <row r="9600" spans="2:2" x14ac:dyDescent="0.2">
      <c r="B9600" s="35"/>
    </row>
    <row r="9604" spans="2:2" x14ac:dyDescent="0.2">
      <c r="B9604" s="35"/>
    </row>
    <row r="9608" spans="2:2" x14ac:dyDescent="0.2">
      <c r="B9608" s="35"/>
    </row>
    <row r="9626" spans="2:2" x14ac:dyDescent="0.2">
      <c r="B9626" s="35"/>
    </row>
    <row r="9630" spans="2:2" x14ac:dyDescent="0.2">
      <c r="B9630" s="35"/>
    </row>
    <row r="9634" spans="2:2" x14ac:dyDescent="0.2">
      <c r="B9634" s="35"/>
    </row>
    <row r="9639" spans="2:2" x14ac:dyDescent="0.2">
      <c r="B9639" s="35"/>
    </row>
    <row r="9643" spans="2:2" x14ac:dyDescent="0.2">
      <c r="B9643" s="35"/>
    </row>
    <row r="9644" spans="2:2" x14ac:dyDescent="0.2">
      <c r="B9644" s="34"/>
    </row>
    <row r="9647" spans="2:2" x14ac:dyDescent="0.2">
      <c r="B9647" s="35"/>
    </row>
    <row r="9652" spans="2:2" x14ac:dyDescent="0.2">
      <c r="B9652" s="35"/>
    </row>
    <row r="9656" spans="2:2" x14ac:dyDescent="0.2">
      <c r="B9656" s="35"/>
    </row>
    <row r="9660" spans="2:2" x14ac:dyDescent="0.2">
      <c r="B9660" s="35"/>
    </row>
    <row r="9682" spans="2:2" x14ac:dyDescent="0.2">
      <c r="B9682" s="35"/>
    </row>
    <row r="9684" spans="2:2" x14ac:dyDescent="0.2">
      <c r="B9684" s="35"/>
    </row>
    <row r="9686" spans="2:2" x14ac:dyDescent="0.2">
      <c r="B9686" s="35"/>
    </row>
    <row r="9688" spans="2:2" x14ac:dyDescent="0.2">
      <c r="B9688" s="35"/>
    </row>
    <row r="9693" spans="2:2" x14ac:dyDescent="0.2">
      <c r="B9693" s="35"/>
    </row>
    <row r="9694" spans="2:2" x14ac:dyDescent="0.2">
      <c r="B9694" s="35"/>
    </row>
    <row r="9697" spans="2:2" x14ac:dyDescent="0.2">
      <c r="B9697" s="35"/>
    </row>
    <row r="9698" spans="2:2" x14ac:dyDescent="0.2">
      <c r="B9698" s="35"/>
    </row>
    <row r="9699" spans="2:2" x14ac:dyDescent="0.2">
      <c r="B9699" s="35"/>
    </row>
    <row r="9701" spans="2:2" x14ac:dyDescent="0.2">
      <c r="B9701" s="35"/>
    </row>
    <row r="9702" spans="2:2" x14ac:dyDescent="0.2">
      <c r="B9702" s="35"/>
    </row>
    <row r="9703" spans="2:2" x14ac:dyDescent="0.2">
      <c r="B9703" s="35"/>
    </row>
    <row r="9704" spans="2:2" x14ac:dyDescent="0.2">
      <c r="B9704" s="35"/>
    </row>
    <row r="9707" spans="2:2" x14ac:dyDescent="0.2">
      <c r="B9707" s="35"/>
    </row>
    <row r="9708" spans="2:2" x14ac:dyDescent="0.2">
      <c r="B9708" s="35"/>
    </row>
    <row r="9709" spans="2:2" x14ac:dyDescent="0.2">
      <c r="B9709" s="35"/>
    </row>
    <row r="9710" spans="2:2" x14ac:dyDescent="0.2">
      <c r="B9710" s="35"/>
    </row>
    <row r="9711" spans="2:2" x14ac:dyDescent="0.2">
      <c r="B9711" s="35"/>
    </row>
    <row r="9712" spans="2:2" x14ac:dyDescent="0.2">
      <c r="B9712" s="35"/>
    </row>
    <row r="9718" spans="2:2" x14ac:dyDescent="0.2">
      <c r="B9718" s="35"/>
    </row>
    <row r="9719" spans="2:2" x14ac:dyDescent="0.2">
      <c r="B9719" s="35"/>
    </row>
    <row r="9720" spans="2:2" x14ac:dyDescent="0.2">
      <c r="B9720" s="35"/>
    </row>
    <row r="9721" spans="2:2" x14ac:dyDescent="0.2">
      <c r="B9721" s="35"/>
    </row>
    <row r="9801" spans="2:2" x14ac:dyDescent="0.2">
      <c r="B9801" s="35"/>
    </row>
    <row r="9802" spans="2:2" x14ac:dyDescent="0.2">
      <c r="B9802" s="34"/>
    </row>
    <row r="9817" spans="2:2" x14ac:dyDescent="0.2">
      <c r="B9817" s="35"/>
    </row>
    <row r="9821" spans="2:2" x14ac:dyDescent="0.2">
      <c r="B9821" s="35"/>
    </row>
    <row r="9836" spans="2:2" x14ac:dyDescent="0.2">
      <c r="B9836" s="35"/>
    </row>
    <row r="9840" spans="2:2" x14ac:dyDescent="0.2">
      <c r="B9840" s="35"/>
    </row>
    <row r="9842" spans="2:2" x14ac:dyDescent="0.2">
      <c r="B9842" s="35"/>
    </row>
    <row r="9844" spans="2:2" x14ac:dyDescent="0.2">
      <c r="B9844" s="35"/>
    </row>
    <row r="9846" spans="2:2" x14ac:dyDescent="0.2">
      <c r="B9846" s="35"/>
    </row>
    <row r="9851" spans="2:2" x14ac:dyDescent="0.2">
      <c r="B9851" s="35"/>
    </row>
    <row r="9852" spans="2:2" x14ac:dyDescent="0.2">
      <c r="B9852" s="35"/>
    </row>
    <row r="9855" spans="2:2" x14ac:dyDescent="0.2">
      <c r="B9855" s="35"/>
    </row>
    <row r="9856" spans="2:2" x14ac:dyDescent="0.2">
      <c r="B9856" s="35"/>
    </row>
    <row r="9859" spans="2:2" x14ac:dyDescent="0.2">
      <c r="B9859" s="35"/>
    </row>
    <row r="9860" spans="2:2" x14ac:dyDescent="0.2">
      <c r="B9860" s="35"/>
    </row>
    <row r="9861" spans="2:2" x14ac:dyDescent="0.2">
      <c r="B9861" s="35"/>
    </row>
    <row r="9862" spans="2:2" x14ac:dyDescent="0.2">
      <c r="B9862" s="35"/>
    </row>
    <row r="9865" spans="2:2" x14ac:dyDescent="0.2">
      <c r="B9865" s="35"/>
    </row>
    <row r="9866" spans="2:2" x14ac:dyDescent="0.2">
      <c r="B9866" s="35"/>
    </row>
    <row r="9867" spans="2:2" x14ac:dyDescent="0.2">
      <c r="B9867" s="35"/>
    </row>
    <row r="9868" spans="2:2" x14ac:dyDescent="0.2">
      <c r="B9868" s="35"/>
    </row>
    <row r="9869" spans="2:2" x14ac:dyDescent="0.2">
      <c r="B9869" s="35"/>
    </row>
    <row r="9870" spans="2:2" x14ac:dyDescent="0.2">
      <c r="B9870" s="35"/>
    </row>
    <row r="9876" spans="2:2" x14ac:dyDescent="0.2">
      <c r="B9876" s="35"/>
    </row>
    <row r="9877" spans="2:2" x14ac:dyDescent="0.2">
      <c r="B9877" s="35"/>
    </row>
    <row r="9878" spans="2:2" x14ac:dyDescent="0.2">
      <c r="B9878" s="35"/>
    </row>
    <row r="9879" spans="2:2" x14ac:dyDescent="0.2">
      <c r="B9879" s="35"/>
    </row>
    <row r="9886" spans="2:2" x14ac:dyDescent="0.2">
      <c r="B9886" s="35"/>
    </row>
    <row r="9890" spans="2:2" x14ac:dyDescent="0.2">
      <c r="B9890" s="35"/>
    </row>
    <row r="9894" spans="2:2" x14ac:dyDescent="0.2">
      <c r="B9894" s="35"/>
    </row>
    <row r="9899" spans="2:2" x14ac:dyDescent="0.2">
      <c r="B9899" s="35"/>
    </row>
    <row r="9903" spans="2:2" x14ac:dyDescent="0.2">
      <c r="B9903" s="35"/>
    </row>
    <row r="9907" spans="2:2" x14ac:dyDescent="0.2">
      <c r="B9907" s="35"/>
    </row>
    <row r="9912" spans="2:2" x14ac:dyDescent="0.2">
      <c r="B9912" s="35"/>
    </row>
    <row r="9959" spans="2:2" x14ac:dyDescent="0.2">
      <c r="B9959" s="35"/>
    </row>
    <row r="9960" spans="2:2" x14ac:dyDescent="0.2">
      <c r="B9960" s="34"/>
    </row>
    <row r="9975" spans="2:2" x14ac:dyDescent="0.2">
      <c r="B9975" s="35"/>
    </row>
    <row r="9998" spans="2:2" x14ac:dyDescent="0.2">
      <c r="B9998" s="35"/>
    </row>
    <row r="10000" spans="2:2" x14ac:dyDescent="0.2">
      <c r="B10000" s="35"/>
    </row>
    <row r="10002" spans="2:2" x14ac:dyDescent="0.2">
      <c r="B10002" s="35"/>
    </row>
    <row r="10004" spans="2:2" x14ac:dyDescent="0.2">
      <c r="B10004" s="35"/>
    </row>
    <row r="10009" spans="2:2" x14ac:dyDescent="0.2">
      <c r="B10009" s="35"/>
    </row>
    <row r="10010" spans="2:2" x14ac:dyDescent="0.2">
      <c r="B10010" s="35"/>
    </row>
    <row r="10013" spans="2:2" x14ac:dyDescent="0.2">
      <c r="B10013" s="35"/>
    </row>
    <row r="10014" spans="2:2" x14ac:dyDescent="0.2">
      <c r="B10014" s="35"/>
    </row>
    <row r="10017" spans="2:2" x14ac:dyDescent="0.2">
      <c r="B10017" s="35"/>
    </row>
    <row r="10018" spans="2:2" x14ac:dyDescent="0.2">
      <c r="B10018" s="35"/>
    </row>
    <row r="10019" spans="2:2" x14ac:dyDescent="0.2">
      <c r="B10019" s="35"/>
    </row>
    <row r="10020" spans="2:2" x14ac:dyDescent="0.2">
      <c r="B10020" s="35"/>
    </row>
    <row r="10021" spans="2:2" x14ac:dyDescent="0.2">
      <c r="B10021" s="170"/>
    </row>
    <row r="10023" spans="2:2" x14ac:dyDescent="0.2">
      <c r="B10023" s="35"/>
    </row>
    <row r="10024" spans="2:2" x14ac:dyDescent="0.2">
      <c r="B10024" s="35"/>
    </row>
    <row r="10025" spans="2:2" x14ac:dyDescent="0.2">
      <c r="B10025" s="35"/>
    </row>
    <row r="10026" spans="2:2" x14ac:dyDescent="0.2">
      <c r="B10026" s="35"/>
    </row>
    <row r="10027" spans="2:2" x14ac:dyDescent="0.2">
      <c r="B10027" s="170"/>
    </row>
    <row r="10028" spans="2:2" x14ac:dyDescent="0.2">
      <c r="B10028" s="35"/>
    </row>
    <row r="10031" spans="2:2" x14ac:dyDescent="0.2">
      <c r="B10031" s="35"/>
    </row>
    <row r="10034" spans="2:2" x14ac:dyDescent="0.2">
      <c r="B10034" s="35"/>
    </row>
    <row r="10035" spans="2:2" x14ac:dyDescent="0.2">
      <c r="B10035" s="35"/>
    </row>
    <row r="10036" spans="2:2" x14ac:dyDescent="0.2">
      <c r="B10036" s="35"/>
    </row>
    <row r="10037" spans="2:2" x14ac:dyDescent="0.2">
      <c r="B10037" s="35"/>
    </row>
    <row r="10040" spans="2:2" x14ac:dyDescent="0.2">
      <c r="B10040" s="35"/>
    </row>
    <row r="10044" spans="2:2" x14ac:dyDescent="0.2">
      <c r="B10044" s="35"/>
    </row>
    <row r="10048" spans="2:2" x14ac:dyDescent="0.2">
      <c r="B10048" s="35"/>
    </row>
    <row r="10053" spans="2:2" x14ac:dyDescent="0.2">
      <c r="B10053" s="35"/>
    </row>
    <row r="10058" spans="2:2" x14ac:dyDescent="0.2">
      <c r="B10058" s="35"/>
    </row>
    <row r="10064" spans="2:2" x14ac:dyDescent="0.2">
      <c r="B10064" s="170"/>
    </row>
    <row r="10070" spans="2:2" x14ac:dyDescent="0.2">
      <c r="B10070" s="170"/>
    </row>
    <row r="10106" spans="2:2" x14ac:dyDescent="0.2">
      <c r="B10106" s="170"/>
    </row>
    <row r="10112" spans="2:2" x14ac:dyDescent="0.2">
      <c r="B10112" s="170"/>
    </row>
    <row r="10117" spans="2:2" x14ac:dyDescent="0.2">
      <c r="B10117" s="35"/>
    </row>
    <row r="10118" spans="2:2" x14ac:dyDescent="0.2">
      <c r="B10118" s="34"/>
    </row>
    <row r="10128" spans="2:2" x14ac:dyDescent="0.2">
      <c r="B10128" s="35"/>
    </row>
    <row r="10132" spans="2:2" x14ac:dyDescent="0.2">
      <c r="B10132" s="35"/>
    </row>
    <row r="10136" spans="2:2" x14ac:dyDescent="0.2">
      <c r="B10136" s="170"/>
    </row>
    <row r="10137" spans="2:2" x14ac:dyDescent="0.2">
      <c r="B10137" s="35"/>
    </row>
    <row r="10142" spans="2:2" x14ac:dyDescent="0.2">
      <c r="B10142" s="170"/>
    </row>
    <row r="10156" spans="2:2" x14ac:dyDescent="0.2">
      <c r="B10156" s="35"/>
    </row>
    <row r="10158" spans="2:2" x14ac:dyDescent="0.2">
      <c r="B10158" s="35"/>
    </row>
    <row r="10160" spans="2:2" x14ac:dyDescent="0.2">
      <c r="B10160" s="35"/>
    </row>
    <row r="10162" spans="2:2" x14ac:dyDescent="0.2">
      <c r="B10162" s="35"/>
    </row>
    <row r="10167" spans="2:2" x14ac:dyDescent="0.2">
      <c r="B10167" s="35"/>
    </row>
    <row r="10168" spans="2:2" x14ac:dyDescent="0.2">
      <c r="B10168" s="35"/>
    </row>
    <row r="10171" spans="2:2" x14ac:dyDescent="0.2">
      <c r="B10171" s="35"/>
    </row>
    <row r="10172" spans="2:2" x14ac:dyDescent="0.2">
      <c r="B10172" s="170"/>
    </row>
    <row r="10175" spans="2:2" x14ac:dyDescent="0.2">
      <c r="B10175" s="35"/>
    </row>
    <row r="10176" spans="2:2" x14ac:dyDescent="0.2">
      <c r="B10176" s="35"/>
    </row>
    <row r="10177" spans="2:2" x14ac:dyDescent="0.2">
      <c r="B10177" s="35"/>
    </row>
    <row r="10178" spans="2:2" x14ac:dyDescent="0.2">
      <c r="B10178" s="170"/>
    </row>
    <row r="10181" spans="2:2" x14ac:dyDescent="0.2">
      <c r="B10181" s="35"/>
    </row>
    <row r="10182" spans="2:2" x14ac:dyDescent="0.2">
      <c r="B10182" s="35"/>
    </row>
    <row r="10183" spans="2:2" x14ac:dyDescent="0.2">
      <c r="B10183" s="35"/>
    </row>
    <row r="10184" spans="2:2" x14ac:dyDescent="0.2">
      <c r="B10184" s="170"/>
    </row>
    <row r="10185" spans="2:2" x14ac:dyDescent="0.2">
      <c r="B10185" s="35"/>
    </row>
    <row r="10186" spans="2:2" x14ac:dyDescent="0.2">
      <c r="B10186" s="35"/>
    </row>
    <row r="10190" spans="2:2" x14ac:dyDescent="0.2">
      <c r="B10190" s="170"/>
    </row>
    <row r="10192" spans="2:2" x14ac:dyDescent="0.2">
      <c r="B10192" s="35"/>
    </row>
    <row r="10193" spans="2:2" x14ac:dyDescent="0.2">
      <c r="B10193" s="35"/>
    </row>
    <row r="10194" spans="2:2" x14ac:dyDescent="0.2">
      <c r="B10194" s="35"/>
    </row>
    <row r="10195" spans="2:2" x14ac:dyDescent="0.2">
      <c r="B10195" s="35"/>
    </row>
    <row r="10200" spans="2:2" x14ac:dyDescent="0.2">
      <c r="B10200" s="35"/>
    </row>
    <row r="10204" spans="2:2" x14ac:dyDescent="0.2">
      <c r="B10204" s="35"/>
    </row>
    <row r="10217" spans="2:2" x14ac:dyDescent="0.2">
      <c r="B10217" s="35"/>
    </row>
    <row r="10221" spans="2:2" x14ac:dyDescent="0.2">
      <c r="B10221" s="35"/>
    </row>
    <row r="10274" spans="2:2" x14ac:dyDescent="0.2">
      <c r="B10274" s="170"/>
    </row>
    <row r="10275" spans="2:2" x14ac:dyDescent="0.2">
      <c r="B10275" s="35"/>
    </row>
    <row r="10276" spans="2:2" x14ac:dyDescent="0.2">
      <c r="B10276" s="34"/>
    </row>
    <row r="10280" spans="2:2" x14ac:dyDescent="0.2">
      <c r="B10280" s="170"/>
    </row>
    <row r="10291" spans="2:2" x14ac:dyDescent="0.2">
      <c r="B10291" s="35"/>
    </row>
    <row r="10309" spans="2:2" x14ac:dyDescent="0.2">
      <c r="B10309" s="35"/>
    </row>
    <row r="10314" spans="2:2" x14ac:dyDescent="0.2">
      <c r="B10314" s="35"/>
    </row>
    <row r="10316" spans="2:2" x14ac:dyDescent="0.2">
      <c r="B10316" s="35"/>
    </row>
    <row r="10318" spans="2:2" x14ac:dyDescent="0.2">
      <c r="B10318" s="35"/>
    </row>
    <row r="10320" spans="2:2" x14ac:dyDescent="0.2">
      <c r="B10320" s="35"/>
    </row>
    <row r="10322" spans="2:2" x14ac:dyDescent="0.2">
      <c r="B10322" s="35"/>
    </row>
    <row r="10325" spans="2:2" x14ac:dyDescent="0.2">
      <c r="B10325" s="35"/>
    </row>
    <row r="10326" spans="2:2" x14ac:dyDescent="0.2">
      <c r="B10326" s="35"/>
    </row>
    <row r="10329" spans="2:2" x14ac:dyDescent="0.2">
      <c r="B10329" s="35"/>
    </row>
    <row r="10330" spans="2:2" x14ac:dyDescent="0.2">
      <c r="B10330" s="35"/>
    </row>
    <row r="10333" spans="2:2" x14ac:dyDescent="0.2">
      <c r="B10333" s="35"/>
    </row>
    <row r="10334" spans="2:2" x14ac:dyDescent="0.2">
      <c r="B10334" s="35"/>
    </row>
    <row r="10335" spans="2:2" x14ac:dyDescent="0.2">
      <c r="B10335" s="35"/>
    </row>
    <row r="10336" spans="2:2" x14ac:dyDescent="0.2">
      <c r="B10336" s="35"/>
    </row>
    <row r="10339" spans="2:2" x14ac:dyDescent="0.2">
      <c r="B10339" s="35"/>
    </row>
    <row r="10340" spans="2:2" x14ac:dyDescent="0.2">
      <c r="B10340" s="35"/>
    </row>
    <row r="10341" spans="2:2" x14ac:dyDescent="0.2">
      <c r="B10341" s="35"/>
    </row>
    <row r="10342" spans="2:2" x14ac:dyDescent="0.2">
      <c r="B10342" s="35"/>
    </row>
    <row r="10343" spans="2:2" x14ac:dyDescent="0.2">
      <c r="B10343" s="35"/>
    </row>
    <row r="10344" spans="2:2" x14ac:dyDescent="0.2">
      <c r="B10344" s="35"/>
    </row>
    <row r="10350" spans="2:2" x14ac:dyDescent="0.2">
      <c r="B10350" s="35"/>
    </row>
    <row r="10351" spans="2:2" x14ac:dyDescent="0.2">
      <c r="B10351" s="35"/>
    </row>
    <row r="10352" spans="2:2" x14ac:dyDescent="0.2">
      <c r="B10352" s="170"/>
    </row>
    <row r="10353" spans="2:2" x14ac:dyDescent="0.2">
      <c r="B10353" s="35"/>
    </row>
    <row r="10364" spans="2:2" x14ac:dyDescent="0.2">
      <c r="B10364" s="170"/>
    </row>
    <row r="10370" spans="2:2" x14ac:dyDescent="0.2">
      <c r="B10370" s="170"/>
    </row>
    <row r="10376" spans="2:2" x14ac:dyDescent="0.2">
      <c r="B10376" s="170"/>
    </row>
    <row r="10412" spans="2:2" x14ac:dyDescent="0.2">
      <c r="B10412" s="35"/>
    </row>
    <row r="10417" spans="2:2" x14ac:dyDescent="0.2">
      <c r="B10417" s="35"/>
    </row>
    <row r="10433" spans="2:2" x14ac:dyDescent="0.2">
      <c r="B10433" s="35"/>
    </row>
    <row r="10434" spans="2:2" x14ac:dyDescent="0.2">
      <c r="B10434" s="34"/>
    </row>
    <row r="10442" spans="2:2" x14ac:dyDescent="0.2">
      <c r="B10442" s="170"/>
    </row>
    <row r="10448" spans="2:2" x14ac:dyDescent="0.2">
      <c r="B10448" s="170"/>
    </row>
    <row r="10472" spans="2:2" x14ac:dyDescent="0.2">
      <c r="B10472" s="35"/>
    </row>
    <row r="10474" spans="2:2" x14ac:dyDescent="0.2">
      <c r="B10474" s="35"/>
    </row>
    <row r="10476" spans="2:2" x14ac:dyDescent="0.2">
      <c r="B10476" s="35"/>
    </row>
    <row r="10478" spans="2:2" x14ac:dyDescent="0.2">
      <c r="B10478" s="35"/>
    </row>
    <row r="10483" spans="2:2" x14ac:dyDescent="0.2">
      <c r="B10483" s="35"/>
    </row>
    <row r="10484" spans="2:2" x14ac:dyDescent="0.2">
      <c r="B10484" s="35"/>
    </row>
    <row r="10487" spans="2:2" x14ac:dyDescent="0.2">
      <c r="B10487" s="35"/>
    </row>
    <row r="10488" spans="2:2" x14ac:dyDescent="0.2">
      <c r="B10488" s="35"/>
    </row>
    <row r="10491" spans="2:2" x14ac:dyDescent="0.2">
      <c r="B10491" s="35"/>
    </row>
    <row r="10492" spans="2:2" x14ac:dyDescent="0.2">
      <c r="B10492" s="35"/>
    </row>
    <row r="10493" spans="2:2" x14ac:dyDescent="0.2">
      <c r="B10493" s="35"/>
    </row>
    <row r="10494" spans="2:2" x14ac:dyDescent="0.2">
      <c r="B10494" s="35"/>
    </row>
    <row r="10496" spans="2:2" x14ac:dyDescent="0.2">
      <c r="B10496" s="35"/>
    </row>
    <row r="10497" spans="2:2" x14ac:dyDescent="0.2">
      <c r="B10497" s="35"/>
    </row>
    <row r="10498" spans="2:2" x14ac:dyDescent="0.2">
      <c r="B10498" s="35"/>
    </row>
    <row r="10499" spans="2:2" x14ac:dyDescent="0.2">
      <c r="B10499" s="35"/>
    </row>
    <row r="10500" spans="2:2" x14ac:dyDescent="0.2">
      <c r="B10500" s="35"/>
    </row>
    <row r="10501" spans="2:2" x14ac:dyDescent="0.2">
      <c r="B10501" s="35"/>
    </row>
    <row r="10502" spans="2:2" x14ac:dyDescent="0.2">
      <c r="B10502" s="35"/>
    </row>
    <row r="10508" spans="2:2" x14ac:dyDescent="0.2">
      <c r="B10508" s="35"/>
    </row>
    <row r="10509" spans="2:2" x14ac:dyDescent="0.2">
      <c r="B10509" s="35"/>
    </row>
    <row r="10510" spans="2:2" x14ac:dyDescent="0.2">
      <c r="B10510" s="35"/>
    </row>
    <row r="10511" spans="2:2" x14ac:dyDescent="0.2">
      <c r="B10511" s="35"/>
    </row>
    <row r="10520" spans="2:2" x14ac:dyDescent="0.2">
      <c r="B10520" s="35"/>
    </row>
    <row r="10524" spans="2:2" x14ac:dyDescent="0.2">
      <c r="B10524" s="35"/>
    </row>
    <row r="10545" spans="2:2" x14ac:dyDescent="0.2">
      <c r="B10545" s="170"/>
    </row>
    <row r="10558" spans="2:2" x14ac:dyDescent="0.2">
      <c r="B10558" s="35"/>
    </row>
    <row r="10562" spans="2:2" x14ac:dyDescent="0.2">
      <c r="B10562" s="35"/>
    </row>
    <row r="10591" spans="2:2" x14ac:dyDescent="0.2">
      <c r="B10591" s="35"/>
    </row>
    <row r="10592" spans="2:2" x14ac:dyDescent="0.2">
      <c r="B10592" s="34"/>
    </row>
    <row r="10600" spans="2:2" x14ac:dyDescent="0.2">
      <c r="B10600" s="35"/>
    </row>
    <row r="10604" spans="2:2" x14ac:dyDescent="0.2">
      <c r="B10604" s="35"/>
    </row>
    <row r="10618" spans="2:2" x14ac:dyDescent="0.2">
      <c r="B10618" s="170"/>
    </row>
    <row r="10624" spans="2:2" x14ac:dyDescent="0.2">
      <c r="B10624" s="170"/>
    </row>
    <row r="10630" spans="2:2" x14ac:dyDescent="0.2">
      <c r="B10630" s="35"/>
    </row>
    <row r="10632" spans="2:2" x14ac:dyDescent="0.2">
      <c r="B10632" s="35"/>
    </row>
    <row r="10634" spans="2:2" x14ac:dyDescent="0.2">
      <c r="B10634" s="35"/>
    </row>
    <row r="10636" spans="2:2" x14ac:dyDescent="0.2">
      <c r="B10636" s="35"/>
    </row>
    <row r="10641" spans="2:2" x14ac:dyDescent="0.2">
      <c r="B10641" s="35"/>
    </row>
    <row r="10642" spans="2:2" x14ac:dyDescent="0.2">
      <c r="B10642" s="35"/>
    </row>
    <row r="10643" spans="2:2" x14ac:dyDescent="0.2">
      <c r="B10643" s="170"/>
    </row>
    <row r="10645" spans="2:2" x14ac:dyDescent="0.2">
      <c r="B10645" s="35"/>
    </row>
    <row r="10646" spans="2:2" x14ac:dyDescent="0.2">
      <c r="B10646" s="35"/>
    </row>
    <row r="10649" spans="2:2" x14ac:dyDescent="0.2">
      <c r="B10649" s="35"/>
    </row>
    <row r="10650" spans="2:2" x14ac:dyDescent="0.2">
      <c r="B10650" s="35"/>
    </row>
    <row r="10651" spans="2:2" x14ac:dyDescent="0.2">
      <c r="B10651" s="35"/>
    </row>
    <row r="10652" spans="2:2" x14ac:dyDescent="0.2">
      <c r="B10652" s="35"/>
    </row>
    <row r="10655" spans="2:2" x14ac:dyDescent="0.2">
      <c r="B10655" s="35"/>
    </row>
    <row r="10656" spans="2:2" x14ac:dyDescent="0.2">
      <c r="B10656" s="35"/>
    </row>
    <row r="10657" spans="2:2" x14ac:dyDescent="0.2">
      <c r="B10657" s="35"/>
    </row>
    <row r="10658" spans="2:2" x14ac:dyDescent="0.2">
      <c r="B10658" s="35"/>
    </row>
    <row r="10659" spans="2:2" x14ac:dyDescent="0.2">
      <c r="B10659" s="35"/>
    </row>
    <row r="10660" spans="2:2" x14ac:dyDescent="0.2">
      <c r="B10660" s="35"/>
    </row>
    <row r="10666" spans="2:2" x14ac:dyDescent="0.2">
      <c r="B10666" s="35"/>
    </row>
    <row r="10667" spans="2:2" x14ac:dyDescent="0.2">
      <c r="B10667" s="35"/>
    </row>
    <row r="10668" spans="2:2" x14ac:dyDescent="0.2">
      <c r="B10668" s="35"/>
    </row>
    <row r="10669" spans="2:2" x14ac:dyDescent="0.2">
      <c r="B10669" s="35"/>
    </row>
    <row r="10674" spans="2:2" x14ac:dyDescent="0.2">
      <c r="B10674" s="170"/>
    </row>
    <row r="10684" spans="2:2" x14ac:dyDescent="0.2">
      <c r="B10684" s="35"/>
    </row>
    <row r="10686" spans="2:2" x14ac:dyDescent="0.2">
      <c r="B10686" s="35"/>
    </row>
    <row r="10688" spans="2:2" x14ac:dyDescent="0.2">
      <c r="B10688" s="35"/>
    </row>
    <row r="10694" spans="2:2" x14ac:dyDescent="0.2">
      <c r="B10694" s="35"/>
    </row>
    <row r="10712" spans="2:2" x14ac:dyDescent="0.2">
      <c r="B10712" s="35"/>
    </row>
    <row r="10730" spans="2:2" x14ac:dyDescent="0.2">
      <c r="B10730" s="35"/>
    </row>
    <row r="10736" spans="2:2" x14ac:dyDescent="0.2">
      <c r="B10736" s="35"/>
    </row>
    <row r="10748" spans="2:2" x14ac:dyDescent="0.2">
      <c r="B10748" s="35"/>
    </row>
    <row r="10749" spans="2:2" x14ac:dyDescent="0.2">
      <c r="B10749" s="35"/>
    </row>
    <row r="10750" spans="2:2" x14ac:dyDescent="0.2">
      <c r="B10750" s="34"/>
    </row>
    <row r="10760" spans="2:2" x14ac:dyDescent="0.2">
      <c r="B10760" s="35"/>
    </row>
    <row r="10772" spans="2:2" x14ac:dyDescent="0.2">
      <c r="B10772" s="35"/>
    </row>
    <row r="10788" spans="2:2" x14ac:dyDescent="0.2">
      <c r="B10788" s="35"/>
    </row>
    <row r="10790" spans="2:2" x14ac:dyDescent="0.2">
      <c r="B10790" s="35"/>
    </row>
    <row r="10792" spans="2:2" x14ac:dyDescent="0.2">
      <c r="B10792" s="35"/>
    </row>
    <row r="10794" spans="2:2" x14ac:dyDescent="0.2">
      <c r="B10794" s="35"/>
    </row>
    <row r="10799" spans="2:2" x14ac:dyDescent="0.2">
      <c r="B10799" s="35"/>
    </row>
    <row r="10800" spans="2:2" x14ac:dyDescent="0.2">
      <c r="B10800" s="35"/>
    </row>
    <row r="10803" spans="2:2" x14ac:dyDescent="0.2">
      <c r="B10803" s="35"/>
    </row>
    <row r="10804" spans="2:2" x14ac:dyDescent="0.2">
      <c r="B10804" s="35"/>
    </row>
    <row r="10807" spans="2:2" x14ac:dyDescent="0.2">
      <c r="B10807" s="35"/>
    </row>
    <row r="10808" spans="2:2" x14ac:dyDescent="0.2">
      <c r="B10808" s="35"/>
    </row>
    <row r="10809" spans="2:2" x14ac:dyDescent="0.2">
      <c r="B10809" s="35"/>
    </row>
    <row r="10810" spans="2:2" x14ac:dyDescent="0.2">
      <c r="B10810" s="35"/>
    </row>
    <row r="10813" spans="2:2" x14ac:dyDescent="0.2">
      <c r="B10813" s="35"/>
    </row>
    <row r="10814" spans="2:2" x14ac:dyDescent="0.2">
      <c r="B10814" s="35"/>
    </row>
    <row r="10815" spans="2:2" x14ac:dyDescent="0.2">
      <c r="B10815" s="35"/>
    </row>
    <row r="10816" spans="2:2" x14ac:dyDescent="0.2">
      <c r="B10816" s="35"/>
    </row>
    <row r="10817" spans="2:2" x14ac:dyDescent="0.2">
      <c r="B10817" s="35"/>
    </row>
    <row r="10818" spans="2:2" x14ac:dyDescent="0.2">
      <c r="B10818" s="35"/>
    </row>
    <row r="10824" spans="2:2" x14ac:dyDescent="0.2">
      <c r="B10824" s="35"/>
    </row>
    <row r="10825" spans="2:2" x14ac:dyDescent="0.2">
      <c r="B10825" s="35"/>
    </row>
    <row r="10826" spans="2:2" x14ac:dyDescent="0.2">
      <c r="B10826" s="35"/>
    </row>
    <row r="10827" spans="2:2" x14ac:dyDescent="0.2">
      <c r="B10827" s="35"/>
    </row>
    <row r="10828" spans="2:2" x14ac:dyDescent="0.2">
      <c r="B10828" s="35"/>
    </row>
    <row r="10856" spans="2:2" x14ac:dyDescent="0.2">
      <c r="B10856" s="35"/>
    </row>
    <row r="10875" spans="2:2" x14ac:dyDescent="0.2">
      <c r="B10875" s="170"/>
    </row>
    <row r="10886" spans="2:2" x14ac:dyDescent="0.2">
      <c r="B10886" s="35"/>
    </row>
    <row r="10894" spans="2:2" x14ac:dyDescent="0.2">
      <c r="B10894" s="35"/>
    </row>
    <row r="10896" spans="2:2" x14ac:dyDescent="0.2">
      <c r="B10896" s="35"/>
    </row>
    <row r="10898" spans="2:2" x14ac:dyDescent="0.2">
      <c r="B10898" s="35"/>
    </row>
    <row r="10902" spans="2:2" x14ac:dyDescent="0.2">
      <c r="B10902" s="35"/>
    </row>
    <row r="10907" spans="2:2" x14ac:dyDescent="0.2">
      <c r="B10907" s="35"/>
    </row>
    <row r="10908" spans="2:2" x14ac:dyDescent="0.2">
      <c r="B10908" s="34"/>
    </row>
    <row r="10926" spans="2:2" x14ac:dyDescent="0.2">
      <c r="B10926" s="35"/>
    </row>
    <row r="10936" spans="2:2" x14ac:dyDescent="0.2">
      <c r="B10936" s="35"/>
    </row>
    <row r="10940" spans="2:2" x14ac:dyDescent="0.2">
      <c r="B10940" s="35"/>
    </row>
    <row r="10944" spans="2:2" x14ac:dyDescent="0.2">
      <c r="B10944" s="35"/>
    </row>
    <row r="10946" spans="2:2" x14ac:dyDescent="0.2">
      <c r="B10946" s="35"/>
    </row>
    <row r="10948" spans="2:2" x14ac:dyDescent="0.2">
      <c r="B10948" s="35"/>
    </row>
    <row r="10950" spans="2:2" x14ac:dyDescent="0.2">
      <c r="B10950" s="35"/>
    </row>
    <row r="10952" spans="2:2" x14ac:dyDescent="0.2">
      <c r="B10952" s="35"/>
    </row>
    <row r="10956" spans="2:2" x14ac:dyDescent="0.2">
      <c r="B10956" s="35"/>
    </row>
    <row r="10957" spans="2:2" x14ac:dyDescent="0.2">
      <c r="B10957" s="35"/>
    </row>
    <row r="10958" spans="2:2" x14ac:dyDescent="0.2">
      <c r="B10958" s="35"/>
    </row>
    <row r="10961" spans="2:2" x14ac:dyDescent="0.2">
      <c r="B10961" s="35"/>
    </row>
    <row r="10962" spans="2:2" x14ac:dyDescent="0.2">
      <c r="B10962" s="35"/>
    </row>
    <row r="10965" spans="2:2" x14ac:dyDescent="0.2">
      <c r="B10965" s="35"/>
    </row>
    <row r="10966" spans="2:2" x14ac:dyDescent="0.2">
      <c r="B10966" s="35"/>
    </row>
    <row r="10967" spans="2:2" x14ac:dyDescent="0.2">
      <c r="B10967" s="35"/>
    </row>
    <row r="10968" spans="2:2" x14ac:dyDescent="0.2">
      <c r="B10968" s="35"/>
    </row>
    <row r="10971" spans="2:2" x14ac:dyDescent="0.2">
      <c r="B10971" s="35"/>
    </row>
    <row r="10972" spans="2:2" x14ac:dyDescent="0.2">
      <c r="B10972" s="35"/>
    </row>
    <row r="10973" spans="2:2" x14ac:dyDescent="0.2">
      <c r="B10973" s="35"/>
    </row>
    <row r="10974" spans="2:2" x14ac:dyDescent="0.2">
      <c r="B10974" s="35"/>
    </row>
    <row r="10975" spans="2:2" x14ac:dyDescent="0.2">
      <c r="B10975" s="35"/>
    </row>
    <row r="10976" spans="2:2" x14ac:dyDescent="0.2">
      <c r="B10976" s="35"/>
    </row>
    <row r="10978" spans="2:2" x14ac:dyDescent="0.2">
      <c r="B10978" s="35"/>
    </row>
    <row r="10982" spans="2:2" x14ac:dyDescent="0.2">
      <c r="B10982" s="35"/>
    </row>
    <row r="10983" spans="2:2" x14ac:dyDescent="0.2">
      <c r="B10983" s="35"/>
    </row>
    <row r="10984" spans="2:2" x14ac:dyDescent="0.2">
      <c r="B10984" s="35"/>
    </row>
    <row r="10985" spans="2:2" x14ac:dyDescent="0.2">
      <c r="B10985" s="35"/>
    </row>
    <row r="10992" spans="2:2" x14ac:dyDescent="0.2">
      <c r="B10992" s="35"/>
    </row>
    <row r="11010" spans="2:2" x14ac:dyDescent="0.2">
      <c r="B11010" s="35"/>
    </row>
    <row r="11020" spans="2:2" x14ac:dyDescent="0.2">
      <c r="B11020" s="35"/>
    </row>
    <row r="11024" spans="2:2" x14ac:dyDescent="0.2">
      <c r="B11024" s="35"/>
    </row>
    <row r="11028" spans="2:2" x14ac:dyDescent="0.2">
      <c r="B11028" s="35"/>
    </row>
    <row r="11038" spans="2:2" x14ac:dyDescent="0.2">
      <c r="B11038" s="35"/>
    </row>
    <row r="11048" spans="2:2" x14ac:dyDescent="0.2">
      <c r="B11048" s="35"/>
    </row>
    <row r="11062" spans="2:2" x14ac:dyDescent="0.2">
      <c r="B11062" s="35"/>
    </row>
    <row r="11065" spans="2:2" x14ac:dyDescent="0.2">
      <c r="B11065" s="35"/>
    </row>
    <row r="11066" spans="2:2" x14ac:dyDescent="0.2">
      <c r="B11066" s="34"/>
    </row>
    <row r="11070" spans="2:2" x14ac:dyDescent="0.2">
      <c r="B11070" s="35"/>
    </row>
    <row r="11074" spans="2:2" x14ac:dyDescent="0.2">
      <c r="B11074" s="35"/>
    </row>
    <row r="11078" spans="2:2" x14ac:dyDescent="0.2">
      <c r="B11078" s="35"/>
    </row>
    <row r="11086" spans="2:2" x14ac:dyDescent="0.2">
      <c r="B11086" s="35"/>
    </row>
    <row r="11088" spans="2:2" x14ac:dyDescent="0.2">
      <c r="B11088" s="35"/>
    </row>
    <row r="11094" spans="2:2" x14ac:dyDescent="0.2">
      <c r="B11094" s="35"/>
    </row>
    <row r="11104" spans="2:2" x14ac:dyDescent="0.2">
      <c r="B11104" s="35"/>
    </row>
    <row r="11106" spans="2:2" x14ac:dyDescent="0.2">
      <c r="B11106" s="35"/>
    </row>
    <row r="11108" spans="2:2" x14ac:dyDescent="0.2">
      <c r="B11108" s="35"/>
    </row>
    <row r="11110" spans="2:2" x14ac:dyDescent="0.2">
      <c r="B11110" s="35"/>
    </row>
    <row r="11112" spans="2:2" x14ac:dyDescent="0.2">
      <c r="B11112" s="35"/>
    </row>
    <row r="11115" spans="2:2" x14ac:dyDescent="0.2">
      <c r="B11115" s="35"/>
    </row>
    <row r="11116" spans="2:2" x14ac:dyDescent="0.2">
      <c r="B11116" s="35"/>
    </row>
    <row r="11119" spans="2:2" x14ac:dyDescent="0.2">
      <c r="B11119" s="35"/>
    </row>
    <row r="11120" spans="2:2" x14ac:dyDescent="0.2">
      <c r="B11120" s="35"/>
    </row>
    <row r="11122" spans="2:2" x14ac:dyDescent="0.2">
      <c r="B11122" s="35"/>
    </row>
    <row r="11123" spans="2:2" x14ac:dyDescent="0.2">
      <c r="B11123" s="35"/>
    </row>
    <row r="11124" spans="2:2" x14ac:dyDescent="0.2">
      <c r="B11124" s="35"/>
    </row>
    <row r="11125" spans="2:2" x14ac:dyDescent="0.2">
      <c r="B11125" s="35"/>
    </row>
    <row r="11126" spans="2:2" x14ac:dyDescent="0.2">
      <c r="B11126" s="35"/>
    </row>
    <row r="11129" spans="2:2" x14ac:dyDescent="0.2">
      <c r="B11129" s="35"/>
    </row>
    <row r="11130" spans="2:2" x14ac:dyDescent="0.2">
      <c r="B11130" s="35"/>
    </row>
    <row r="11131" spans="2:2" x14ac:dyDescent="0.2">
      <c r="B11131" s="35"/>
    </row>
    <row r="11132" spans="2:2" x14ac:dyDescent="0.2">
      <c r="B11132" s="35"/>
    </row>
    <row r="11133" spans="2:2" x14ac:dyDescent="0.2">
      <c r="B11133" s="35"/>
    </row>
    <row r="11134" spans="2:2" x14ac:dyDescent="0.2">
      <c r="B11134" s="35"/>
    </row>
    <row r="11136" spans="2:2" x14ac:dyDescent="0.2">
      <c r="B11136" s="35"/>
    </row>
    <row r="11140" spans="2:2" x14ac:dyDescent="0.2">
      <c r="B11140" s="35"/>
    </row>
    <row r="11141" spans="2:2" x14ac:dyDescent="0.2">
      <c r="B11141" s="35"/>
    </row>
    <row r="11142" spans="2:2" x14ac:dyDescent="0.2">
      <c r="B11142" s="35"/>
    </row>
    <row r="11143" spans="2:2" x14ac:dyDescent="0.2">
      <c r="B11143" s="35"/>
    </row>
    <row r="11146" spans="2:2" x14ac:dyDescent="0.2">
      <c r="B11146" s="35"/>
    </row>
    <row r="11150" spans="2:2" x14ac:dyDescent="0.2">
      <c r="B11150" s="35"/>
    </row>
    <row r="11156" spans="2:2" x14ac:dyDescent="0.2">
      <c r="B11156" s="170"/>
    </row>
    <row r="11160" spans="2:2" x14ac:dyDescent="0.2">
      <c r="B11160" s="35"/>
    </row>
    <row r="11162" spans="2:2" x14ac:dyDescent="0.2">
      <c r="B11162" s="170"/>
    </row>
    <row r="11164" spans="2:2" x14ac:dyDescent="0.2">
      <c r="B11164" s="35"/>
    </row>
    <row r="11166" spans="2:2" x14ac:dyDescent="0.2">
      <c r="B11166" s="35"/>
    </row>
    <row r="11168" spans="2:2" x14ac:dyDescent="0.2">
      <c r="B11168" s="35"/>
    </row>
    <row r="11172" spans="2:2" x14ac:dyDescent="0.2">
      <c r="B11172" s="35"/>
    </row>
    <row r="11174" spans="2:2" x14ac:dyDescent="0.2">
      <c r="B11174" s="35"/>
    </row>
    <row r="11176" spans="2:2" x14ac:dyDescent="0.2">
      <c r="B11176" s="35"/>
    </row>
    <row r="11180" spans="2:2" x14ac:dyDescent="0.2">
      <c r="B11180" s="170"/>
    </row>
    <row r="11184" spans="2:2" x14ac:dyDescent="0.2">
      <c r="B11184" s="35"/>
    </row>
    <row r="11186" spans="2:2" x14ac:dyDescent="0.2">
      <c r="B11186" s="35"/>
    </row>
    <row r="11188" spans="2:2" x14ac:dyDescent="0.2">
      <c r="B11188" s="35"/>
    </row>
    <row r="11190" spans="2:2" x14ac:dyDescent="0.2">
      <c r="B11190" s="35"/>
    </row>
    <row r="11192" spans="2:2" x14ac:dyDescent="0.2">
      <c r="B11192" s="35"/>
    </row>
    <row r="11198" spans="2:2" x14ac:dyDescent="0.2">
      <c r="B11198" s="35"/>
    </row>
    <row r="11206" spans="2:2" x14ac:dyDescent="0.2">
      <c r="B11206" s="35"/>
    </row>
    <row r="11216" spans="2:2" x14ac:dyDescent="0.2">
      <c r="B11216" s="35"/>
    </row>
    <row r="11222" spans="2:2" x14ac:dyDescent="0.2">
      <c r="B11222" s="35"/>
    </row>
    <row r="11223" spans="2:2" x14ac:dyDescent="0.2">
      <c r="B11223" s="35"/>
    </row>
    <row r="11224" spans="2:2" x14ac:dyDescent="0.2">
      <c r="B11224" s="34"/>
    </row>
    <row r="11226" spans="2:2" x14ac:dyDescent="0.2">
      <c r="B11226" s="35"/>
    </row>
    <row r="11230" spans="2:2" x14ac:dyDescent="0.2">
      <c r="B11230" s="35"/>
    </row>
    <row r="11234" spans="2:2" x14ac:dyDescent="0.2">
      <c r="B11234" s="35"/>
    </row>
    <row r="11238" spans="2:2" x14ac:dyDescent="0.2">
      <c r="B11238" s="35"/>
    </row>
    <row r="11246" spans="2:2" x14ac:dyDescent="0.2">
      <c r="B11246" s="35"/>
    </row>
    <row r="11248" spans="2:2" x14ac:dyDescent="0.2">
      <c r="B11248" s="35"/>
    </row>
    <row r="11252" spans="2:2" x14ac:dyDescent="0.2">
      <c r="B11252" s="35"/>
    </row>
    <row r="11254" spans="2:2" x14ac:dyDescent="0.2">
      <c r="B11254" s="170"/>
    </row>
    <row r="11256" spans="2:2" x14ac:dyDescent="0.2">
      <c r="B11256" s="35"/>
    </row>
    <row r="11258" spans="2:2" x14ac:dyDescent="0.2">
      <c r="B11258" s="35"/>
    </row>
    <row r="11262" spans="2:2" x14ac:dyDescent="0.2">
      <c r="B11262" s="35"/>
    </row>
    <row r="11264" spans="2:2" x14ac:dyDescent="0.2">
      <c r="B11264" s="35"/>
    </row>
    <row r="11266" spans="2:2" x14ac:dyDescent="0.2">
      <c r="B11266" s="35"/>
    </row>
    <row r="11268" spans="2:2" x14ac:dyDescent="0.2">
      <c r="B11268" s="35"/>
    </row>
    <row r="11272" spans="2:2" x14ac:dyDescent="0.2">
      <c r="B11272" s="35"/>
    </row>
    <row r="11273" spans="2:2" x14ac:dyDescent="0.2">
      <c r="B11273" s="35"/>
    </row>
    <row r="11274" spans="2:2" x14ac:dyDescent="0.2">
      <c r="B11274" s="35"/>
    </row>
    <row r="11277" spans="2:2" x14ac:dyDescent="0.2">
      <c r="B11277" s="35"/>
    </row>
    <row r="11278" spans="2:2" x14ac:dyDescent="0.2">
      <c r="B11278" s="35"/>
    </row>
    <row r="11281" spans="2:2" x14ac:dyDescent="0.2">
      <c r="B11281" s="35"/>
    </row>
    <row r="11282" spans="2:2" x14ac:dyDescent="0.2">
      <c r="B11282" s="35"/>
    </row>
    <row r="11283" spans="2:2" x14ac:dyDescent="0.2">
      <c r="B11283" s="35"/>
    </row>
    <row r="11284" spans="2:2" x14ac:dyDescent="0.2">
      <c r="B11284" s="35"/>
    </row>
    <row r="11287" spans="2:2" x14ac:dyDescent="0.2">
      <c r="B11287" s="35"/>
    </row>
    <row r="11288" spans="2:2" x14ac:dyDescent="0.2">
      <c r="B11288" s="35"/>
    </row>
    <row r="11289" spans="2:2" x14ac:dyDescent="0.2">
      <c r="B11289" s="35"/>
    </row>
    <row r="11290" spans="2:2" x14ac:dyDescent="0.2">
      <c r="B11290" s="35"/>
    </row>
    <row r="11291" spans="2:2" x14ac:dyDescent="0.2">
      <c r="B11291" s="35"/>
    </row>
    <row r="11292" spans="2:2" x14ac:dyDescent="0.2">
      <c r="B11292" s="35"/>
    </row>
    <row r="11298" spans="2:2" x14ac:dyDescent="0.2">
      <c r="B11298" s="35"/>
    </row>
    <row r="11299" spans="2:2" x14ac:dyDescent="0.2">
      <c r="B11299" s="35"/>
    </row>
    <row r="11300" spans="2:2" x14ac:dyDescent="0.2">
      <c r="B11300" s="35"/>
    </row>
    <row r="11301" spans="2:2" x14ac:dyDescent="0.2">
      <c r="B11301" s="35"/>
    </row>
    <row r="11316" spans="2:2" x14ac:dyDescent="0.2">
      <c r="B11316" s="34"/>
    </row>
    <row r="11330" spans="2:2" x14ac:dyDescent="0.2">
      <c r="B11330" s="35"/>
    </row>
    <row r="11332" spans="2:2" x14ac:dyDescent="0.2">
      <c r="B11332" s="35"/>
    </row>
    <row r="11334" spans="2:2" x14ac:dyDescent="0.2">
      <c r="B11334" s="35"/>
    </row>
    <row r="11336" spans="2:2" x14ac:dyDescent="0.2">
      <c r="B11336" s="35"/>
    </row>
    <row r="11341" spans="2:2" x14ac:dyDescent="0.2">
      <c r="B11341" s="35"/>
    </row>
    <row r="11342" spans="2:2" x14ac:dyDescent="0.2">
      <c r="B11342" s="35"/>
    </row>
    <row r="11345" spans="2:2" x14ac:dyDescent="0.2">
      <c r="B11345" s="35"/>
    </row>
    <row r="11346" spans="2:2" x14ac:dyDescent="0.2">
      <c r="B11346" s="35"/>
    </row>
    <row r="11349" spans="2:2" x14ac:dyDescent="0.2">
      <c r="B11349" s="35"/>
    </row>
    <row r="11350" spans="2:2" x14ac:dyDescent="0.2">
      <c r="B11350" s="35"/>
    </row>
    <row r="11351" spans="2:2" x14ac:dyDescent="0.2">
      <c r="B11351" s="35"/>
    </row>
    <row r="11352" spans="2:2" x14ac:dyDescent="0.2">
      <c r="B11352" s="35"/>
    </row>
    <row r="11355" spans="2:2" x14ac:dyDescent="0.2">
      <c r="B11355" s="35"/>
    </row>
    <row r="11356" spans="2:2" x14ac:dyDescent="0.2">
      <c r="B11356" s="35"/>
    </row>
    <row r="11357" spans="2:2" x14ac:dyDescent="0.2">
      <c r="B11357" s="35"/>
    </row>
    <row r="11358" spans="2:2" x14ac:dyDescent="0.2">
      <c r="B11358" s="35"/>
    </row>
    <row r="11359" spans="2:2" x14ac:dyDescent="0.2">
      <c r="B11359" s="35"/>
    </row>
    <row r="11360" spans="2:2" x14ac:dyDescent="0.2">
      <c r="B11360" s="35"/>
    </row>
    <row r="11363" spans="2:2" x14ac:dyDescent="0.2">
      <c r="B11363" s="170"/>
    </row>
    <row r="11367" spans="2:2" x14ac:dyDescent="0.2">
      <c r="B11367" s="35"/>
    </row>
    <row r="11368" spans="2:2" x14ac:dyDescent="0.2">
      <c r="B11368" s="35"/>
    </row>
    <row r="11369" spans="2:2" x14ac:dyDescent="0.2">
      <c r="B11369" s="35"/>
    </row>
    <row r="11370" spans="2:2" x14ac:dyDescent="0.2">
      <c r="B11370" s="35"/>
    </row>
    <row r="11381" spans="2:2" x14ac:dyDescent="0.2">
      <c r="B11381" s="170"/>
    </row>
    <row r="11382" spans="2:2" x14ac:dyDescent="0.2">
      <c r="B11382" s="34"/>
    </row>
    <row r="11387" spans="2:2" x14ac:dyDescent="0.2">
      <c r="B11387" s="170"/>
    </row>
    <row r="11404" spans="2:2" x14ac:dyDescent="0.2">
      <c r="B11404" s="35"/>
    </row>
    <row r="11411" spans="2:2" x14ac:dyDescent="0.2">
      <c r="B11411" s="170"/>
    </row>
    <row r="11420" spans="2:2" x14ac:dyDescent="0.2">
      <c r="B11420" s="35"/>
    </row>
    <row r="11422" spans="2:2" x14ac:dyDescent="0.2">
      <c r="B11422" s="35"/>
    </row>
    <row r="11423" spans="2:2" x14ac:dyDescent="0.2">
      <c r="B11423" s="170"/>
    </row>
    <row r="11424" spans="2:2" x14ac:dyDescent="0.2">
      <c r="B11424" s="35"/>
    </row>
    <row r="11426" spans="2:2" x14ac:dyDescent="0.2">
      <c r="B11426" s="35"/>
    </row>
    <row r="11429" spans="2:2" x14ac:dyDescent="0.2">
      <c r="B11429" s="170"/>
    </row>
    <row r="11431" spans="2:2" x14ac:dyDescent="0.2">
      <c r="B11431" s="35"/>
    </row>
    <row r="11432" spans="2:2" x14ac:dyDescent="0.2">
      <c r="B11432" s="35"/>
    </row>
    <row r="11435" spans="2:2" x14ac:dyDescent="0.2">
      <c r="B11435" s="170"/>
    </row>
    <row r="11436" spans="2:2" x14ac:dyDescent="0.2">
      <c r="B11436" s="35"/>
    </row>
    <row r="11439" spans="2:2" x14ac:dyDescent="0.2">
      <c r="B11439" s="35"/>
    </row>
    <row r="11440" spans="2:2" x14ac:dyDescent="0.2">
      <c r="B11440" s="35"/>
    </row>
    <row r="11441" spans="2:2" x14ac:dyDescent="0.2">
      <c r="B11441" s="35"/>
    </row>
    <row r="11442" spans="2:2" x14ac:dyDescent="0.2">
      <c r="B11442" s="35"/>
    </row>
    <row r="11445" spans="2:2" x14ac:dyDescent="0.2">
      <c r="B11445" s="35"/>
    </row>
    <row r="11446" spans="2:2" x14ac:dyDescent="0.2">
      <c r="B11446" s="35"/>
    </row>
    <row r="11447" spans="2:2" x14ac:dyDescent="0.2">
      <c r="B11447" s="170"/>
    </row>
    <row r="11448" spans="2:2" x14ac:dyDescent="0.2">
      <c r="B11448" s="35"/>
    </row>
    <row r="11449" spans="2:2" x14ac:dyDescent="0.2">
      <c r="B11449" s="35"/>
    </row>
    <row r="11450" spans="2:2" x14ac:dyDescent="0.2">
      <c r="B11450" s="35"/>
    </row>
    <row r="11453" spans="2:2" x14ac:dyDescent="0.2">
      <c r="B11453" s="35"/>
    </row>
    <row r="11456" spans="2:2" x14ac:dyDescent="0.2">
      <c r="B11456" s="35"/>
    </row>
    <row r="11457" spans="2:2" x14ac:dyDescent="0.2">
      <c r="B11457" s="35"/>
    </row>
    <row r="11458" spans="2:2" x14ac:dyDescent="0.2">
      <c r="B11458" s="35"/>
    </row>
    <row r="11459" spans="2:2" x14ac:dyDescent="0.2">
      <c r="B11459" s="170"/>
    </row>
    <row r="11461" spans="2:2" x14ac:dyDescent="0.2">
      <c r="B11461" s="35"/>
    </row>
    <row r="11465" spans="2:2" x14ac:dyDescent="0.2">
      <c r="B11465" s="170"/>
    </row>
    <row r="11466" spans="2:2" x14ac:dyDescent="0.2">
      <c r="B11466" s="35"/>
    </row>
    <row r="11471" spans="2:2" x14ac:dyDescent="0.2">
      <c r="B11471" s="35"/>
    </row>
    <row r="11489" spans="2:2" x14ac:dyDescent="0.2">
      <c r="B11489" s="170"/>
    </row>
    <row r="11508" spans="2:2" x14ac:dyDescent="0.2">
      <c r="B11508" s="35"/>
    </row>
    <row r="11520" spans="2:2" x14ac:dyDescent="0.2">
      <c r="B11520" s="170"/>
    </row>
    <row r="11526" spans="2:2" x14ac:dyDescent="0.2">
      <c r="B11526" s="170"/>
    </row>
    <row r="11532" spans="2:2" x14ac:dyDescent="0.2">
      <c r="B11532" s="35"/>
    </row>
    <row r="11539" spans="2:2" x14ac:dyDescent="0.2">
      <c r="B11539" s="35"/>
    </row>
    <row r="11540" spans="2:2" x14ac:dyDescent="0.2">
      <c r="B11540" s="34"/>
    </row>
    <row r="11542" spans="2:2" x14ac:dyDescent="0.2">
      <c r="B11542" s="35"/>
    </row>
    <row r="11550" spans="2:2" x14ac:dyDescent="0.2">
      <c r="B11550" s="170"/>
    </row>
    <row r="11578" spans="2:2" x14ac:dyDescent="0.2">
      <c r="B11578" s="35"/>
    </row>
    <row r="11580" spans="2:2" x14ac:dyDescent="0.2">
      <c r="B11580" s="35"/>
    </row>
    <row r="11582" spans="2:2" x14ac:dyDescent="0.2">
      <c r="B11582" s="35"/>
    </row>
    <row r="11584" spans="2:2" x14ac:dyDescent="0.2">
      <c r="B11584" s="35"/>
    </row>
    <row r="11589" spans="2:2" x14ac:dyDescent="0.2">
      <c r="B11589" s="35"/>
    </row>
    <row r="11590" spans="2:2" x14ac:dyDescent="0.2">
      <c r="B11590" s="35"/>
    </row>
    <row r="11593" spans="2:2" x14ac:dyDescent="0.2">
      <c r="B11593" s="35"/>
    </row>
    <row r="11594" spans="2:2" x14ac:dyDescent="0.2">
      <c r="B11594" s="35"/>
    </row>
    <row r="11597" spans="2:2" x14ac:dyDescent="0.2">
      <c r="B11597" s="35"/>
    </row>
    <row r="11598" spans="2:2" x14ac:dyDescent="0.2">
      <c r="B11598" s="35"/>
    </row>
    <row r="11599" spans="2:2" x14ac:dyDescent="0.2">
      <c r="B11599" s="35"/>
    </row>
    <row r="11600" spans="2:2" x14ac:dyDescent="0.2">
      <c r="B11600" s="35"/>
    </row>
    <row r="11603" spans="2:2" x14ac:dyDescent="0.2">
      <c r="B11603" s="35"/>
    </row>
    <row r="11604" spans="2:2" x14ac:dyDescent="0.2">
      <c r="B11604" s="35"/>
    </row>
    <row r="11605" spans="2:2" x14ac:dyDescent="0.2">
      <c r="B11605" s="35"/>
    </row>
    <row r="11606" spans="2:2" x14ac:dyDescent="0.2">
      <c r="B11606" s="35"/>
    </row>
    <row r="11607" spans="2:2" x14ac:dyDescent="0.2">
      <c r="B11607" s="35"/>
    </row>
    <row r="11608" spans="2:2" x14ac:dyDescent="0.2">
      <c r="B11608" s="35"/>
    </row>
    <row r="11614" spans="2:2" x14ac:dyDescent="0.2">
      <c r="B11614" s="35"/>
    </row>
    <row r="11615" spans="2:2" x14ac:dyDescent="0.2">
      <c r="B11615" s="35"/>
    </row>
    <row r="11616" spans="2:2" x14ac:dyDescent="0.2">
      <c r="B11616" s="35"/>
    </row>
    <row r="11617" spans="2:2" x14ac:dyDescent="0.2">
      <c r="B11617" s="35"/>
    </row>
    <row r="11674" spans="2:2" x14ac:dyDescent="0.2">
      <c r="B11674" s="35"/>
    </row>
    <row r="11678" spans="2:2" x14ac:dyDescent="0.2">
      <c r="B11678" s="35"/>
    </row>
    <row r="11682" spans="2:2" x14ac:dyDescent="0.2">
      <c r="B11682" s="35"/>
    </row>
    <row r="11696" spans="2:2" x14ac:dyDescent="0.2">
      <c r="B11696" s="35"/>
    </row>
    <row r="11697" spans="2:2" x14ac:dyDescent="0.2">
      <c r="B11697" s="35"/>
    </row>
    <row r="11698" spans="2:2" x14ac:dyDescent="0.2">
      <c r="B11698" s="34"/>
    </row>
    <row r="11715" spans="2:2" x14ac:dyDescent="0.2">
      <c r="B11715" s="35"/>
    </row>
    <row r="11725" spans="2:2" x14ac:dyDescent="0.2">
      <c r="B11725" s="35"/>
    </row>
    <row r="11729" spans="2:2" x14ac:dyDescent="0.2">
      <c r="B11729" s="35"/>
    </row>
    <row r="11733" spans="2:2" x14ac:dyDescent="0.2">
      <c r="B11733" s="35"/>
    </row>
    <row r="11736" spans="2:2" x14ac:dyDescent="0.2">
      <c r="B11736" s="35"/>
    </row>
    <row r="11738" spans="2:2" x14ac:dyDescent="0.2">
      <c r="B11738" s="35"/>
    </row>
    <row r="11740" spans="2:2" x14ac:dyDescent="0.2">
      <c r="B11740" s="35"/>
    </row>
    <row r="11742" spans="2:2" x14ac:dyDescent="0.2">
      <c r="B11742" s="35"/>
    </row>
    <row r="11747" spans="2:2" x14ac:dyDescent="0.2">
      <c r="B11747" s="35"/>
    </row>
    <row r="11748" spans="2:2" x14ac:dyDescent="0.2">
      <c r="B11748" s="35"/>
    </row>
    <row r="11751" spans="2:2" x14ac:dyDescent="0.2">
      <c r="B11751" s="35"/>
    </row>
    <row r="11752" spans="2:2" x14ac:dyDescent="0.2">
      <c r="B11752" s="35"/>
    </row>
    <row r="11755" spans="2:2" x14ac:dyDescent="0.2">
      <c r="B11755" s="35"/>
    </row>
    <row r="11756" spans="2:2" x14ac:dyDescent="0.2">
      <c r="B11756" s="35"/>
    </row>
    <row r="11757" spans="2:2" x14ac:dyDescent="0.2">
      <c r="B11757" s="35"/>
    </row>
    <row r="11758" spans="2:2" x14ac:dyDescent="0.2">
      <c r="B11758" s="35"/>
    </row>
    <row r="11761" spans="2:2" x14ac:dyDescent="0.2">
      <c r="B11761" s="35"/>
    </row>
    <row r="11762" spans="2:2" x14ac:dyDescent="0.2">
      <c r="B11762" s="35"/>
    </row>
    <row r="11763" spans="2:2" x14ac:dyDescent="0.2">
      <c r="B11763" s="35"/>
    </row>
    <row r="11764" spans="2:2" x14ac:dyDescent="0.2">
      <c r="B11764" s="35"/>
    </row>
    <row r="11765" spans="2:2" x14ac:dyDescent="0.2">
      <c r="B11765" s="35"/>
    </row>
    <row r="11766" spans="2:2" x14ac:dyDescent="0.2">
      <c r="B11766" s="35"/>
    </row>
    <row r="11772" spans="2:2" x14ac:dyDescent="0.2">
      <c r="B11772" s="35"/>
    </row>
    <row r="11773" spans="2:2" x14ac:dyDescent="0.2">
      <c r="B11773" s="35"/>
    </row>
    <row r="11774" spans="2:2" x14ac:dyDescent="0.2">
      <c r="B11774" s="35"/>
    </row>
    <row r="11775" spans="2:2" x14ac:dyDescent="0.2">
      <c r="B11775" s="35"/>
    </row>
    <row r="11840" spans="2:2" x14ac:dyDescent="0.2">
      <c r="B11840" s="35"/>
    </row>
    <row r="11844" spans="2:2" x14ac:dyDescent="0.2">
      <c r="B11844" s="35"/>
    </row>
    <row r="11848" spans="2:2" x14ac:dyDescent="0.2">
      <c r="B11848" s="35"/>
    </row>
    <row r="11852" spans="2:2" x14ac:dyDescent="0.2">
      <c r="B11852" s="35"/>
    </row>
    <row r="11855" spans="2:2" x14ac:dyDescent="0.2">
      <c r="B11855" s="170"/>
    </row>
    <row r="11856" spans="2:2" x14ac:dyDescent="0.2">
      <c r="B11856" s="34"/>
    </row>
    <row r="11857" spans="2:2" x14ac:dyDescent="0.2">
      <c r="B11857" s="35"/>
    </row>
    <row r="11861" spans="2:2" x14ac:dyDescent="0.2">
      <c r="B11861" s="35"/>
    </row>
    <row r="11865" spans="2:2" x14ac:dyDescent="0.2">
      <c r="B11865" s="35"/>
    </row>
    <row r="11869" spans="2:2" x14ac:dyDescent="0.2">
      <c r="B11869" s="35"/>
    </row>
    <row r="11887" spans="2:2" x14ac:dyDescent="0.2">
      <c r="B11887" s="35"/>
    </row>
    <row r="11891" spans="2:2" x14ac:dyDescent="0.2">
      <c r="B11891" s="35"/>
    </row>
    <row r="11894" spans="2:2" x14ac:dyDescent="0.2">
      <c r="B11894" s="35"/>
    </row>
    <row r="11895" spans="2:2" x14ac:dyDescent="0.2">
      <c r="B11895" s="35"/>
    </row>
    <row r="11896" spans="2:2" x14ac:dyDescent="0.2">
      <c r="B11896" s="35"/>
    </row>
    <row r="11898" spans="2:2" x14ac:dyDescent="0.2">
      <c r="B11898" s="35"/>
    </row>
    <row r="11900" spans="2:2" x14ac:dyDescent="0.2">
      <c r="B11900" s="35"/>
    </row>
    <row r="11904" spans="2:2" x14ac:dyDescent="0.2">
      <c r="B11904" s="35"/>
    </row>
    <row r="11905" spans="2:2" x14ac:dyDescent="0.2">
      <c r="B11905" s="35"/>
    </row>
    <row r="11906" spans="2:2" x14ac:dyDescent="0.2">
      <c r="B11906" s="35"/>
    </row>
    <row r="11908" spans="2:2" x14ac:dyDescent="0.2">
      <c r="B11908" s="35"/>
    </row>
    <row r="11909" spans="2:2" x14ac:dyDescent="0.2">
      <c r="B11909" s="170"/>
    </row>
    <row r="11910" spans="2:2" x14ac:dyDescent="0.2">
      <c r="B11910" s="35"/>
    </row>
    <row r="11913" spans="2:2" x14ac:dyDescent="0.2">
      <c r="B11913" s="35"/>
    </row>
    <row r="11914" spans="2:2" x14ac:dyDescent="0.2">
      <c r="B11914" s="35"/>
    </row>
    <row r="11915" spans="2:2" x14ac:dyDescent="0.2">
      <c r="B11915" s="170"/>
    </row>
    <row r="11916" spans="2:2" x14ac:dyDescent="0.2">
      <c r="B11916" s="35"/>
    </row>
    <row r="11917" spans="2:2" x14ac:dyDescent="0.2">
      <c r="B11917" s="35"/>
    </row>
    <row r="11919" spans="2:2" x14ac:dyDescent="0.2">
      <c r="B11919" s="35"/>
    </row>
    <row r="11920" spans="2:2" x14ac:dyDescent="0.2">
      <c r="B11920" s="35"/>
    </row>
    <row r="11921" spans="2:2" x14ac:dyDescent="0.2">
      <c r="B11921" s="35"/>
    </row>
    <row r="11922" spans="2:2" x14ac:dyDescent="0.2">
      <c r="B11922" s="35"/>
    </row>
    <row r="11923" spans="2:2" x14ac:dyDescent="0.2">
      <c r="B11923" s="35"/>
    </row>
    <row r="11924" spans="2:2" x14ac:dyDescent="0.2">
      <c r="B11924" s="35"/>
    </row>
    <row r="11930" spans="2:2" x14ac:dyDescent="0.2">
      <c r="B11930" s="35"/>
    </row>
    <row r="11931" spans="2:2" x14ac:dyDescent="0.2">
      <c r="B11931" s="35"/>
    </row>
    <row r="11932" spans="2:2" x14ac:dyDescent="0.2">
      <c r="B11932" s="35"/>
    </row>
    <row r="11933" spans="2:2" x14ac:dyDescent="0.2">
      <c r="B11933" s="35"/>
    </row>
    <row r="11946" spans="2:2" x14ac:dyDescent="0.2">
      <c r="B11946" s="170"/>
    </row>
    <row r="11952" spans="2:2" x14ac:dyDescent="0.2">
      <c r="B11952" s="170"/>
    </row>
    <row r="11958" spans="2:2" x14ac:dyDescent="0.2">
      <c r="B11958" s="170"/>
    </row>
    <row r="11960" spans="2:2" x14ac:dyDescent="0.2">
      <c r="B11960" s="35"/>
    </row>
    <row r="11964" spans="2:2" x14ac:dyDescent="0.2">
      <c r="B11964" s="35"/>
    </row>
    <row r="11969" spans="2:2" x14ac:dyDescent="0.2">
      <c r="B11969" s="35"/>
    </row>
    <row r="11970" spans="2:2" x14ac:dyDescent="0.2">
      <c r="B11970" s="170"/>
    </row>
    <row r="11976" spans="2:2" x14ac:dyDescent="0.2">
      <c r="B11976" s="170"/>
    </row>
    <row r="12013" spans="2:2" x14ac:dyDescent="0.2">
      <c r="B12013" s="35"/>
    </row>
    <row r="12014" spans="2:2" x14ac:dyDescent="0.2">
      <c r="B12014" s="34"/>
    </row>
    <row r="12052" spans="2:2" x14ac:dyDescent="0.2">
      <c r="B12052" s="35"/>
    </row>
    <row r="12054" spans="2:2" x14ac:dyDescent="0.2">
      <c r="B12054" s="35"/>
    </row>
    <row r="12056" spans="2:2" x14ac:dyDescent="0.2">
      <c r="B12056" s="35"/>
    </row>
    <row r="12058" spans="2:2" x14ac:dyDescent="0.2">
      <c r="B12058" s="35"/>
    </row>
    <row r="12063" spans="2:2" x14ac:dyDescent="0.2">
      <c r="B12063" s="35"/>
    </row>
    <row r="12064" spans="2:2" x14ac:dyDescent="0.2">
      <c r="B12064" s="35"/>
    </row>
    <row r="12067" spans="2:2" x14ac:dyDescent="0.2">
      <c r="B12067" s="35"/>
    </row>
    <row r="12068" spans="2:2" x14ac:dyDescent="0.2">
      <c r="B12068" s="35"/>
    </row>
    <row r="12071" spans="2:2" x14ac:dyDescent="0.2">
      <c r="B12071" s="35"/>
    </row>
    <row r="12072" spans="2:2" x14ac:dyDescent="0.2">
      <c r="B12072" s="35"/>
    </row>
    <row r="12073" spans="2:2" x14ac:dyDescent="0.2">
      <c r="B12073" s="35"/>
    </row>
    <row r="12074" spans="2:2" x14ac:dyDescent="0.2">
      <c r="B12074" s="35"/>
    </row>
    <row r="12077" spans="2:2" x14ac:dyDescent="0.2">
      <c r="B12077" s="35"/>
    </row>
    <row r="12078" spans="2:2" x14ac:dyDescent="0.2">
      <c r="B12078" s="35"/>
    </row>
    <row r="12079" spans="2:2" x14ac:dyDescent="0.2">
      <c r="B12079" s="35"/>
    </row>
    <row r="12080" spans="2:2" x14ac:dyDescent="0.2">
      <c r="B12080" s="35"/>
    </row>
    <row r="12081" spans="2:2" x14ac:dyDescent="0.2">
      <c r="B12081" s="35"/>
    </row>
    <row r="12082" spans="2:2" x14ac:dyDescent="0.2">
      <c r="B12082" s="35"/>
    </row>
    <row r="12088" spans="2:2" x14ac:dyDescent="0.2">
      <c r="B12088" s="35"/>
    </row>
    <row r="12089" spans="2:2" x14ac:dyDescent="0.2">
      <c r="B12089" s="35"/>
    </row>
    <row r="12090" spans="2:2" x14ac:dyDescent="0.2">
      <c r="B12090" s="35"/>
    </row>
    <row r="12091" spans="2:2" x14ac:dyDescent="0.2">
      <c r="B12091" s="35"/>
    </row>
    <row r="12097" spans="2:2" x14ac:dyDescent="0.2">
      <c r="B12097" s="35"/>
    </row>
    <row r="12101" spans="2:2" x14ac:dyDescent="0.2">
      <c r="B12101" s="35"/>
    </row>
    <row r="12123" spans="2:2" x14ac:dyDescent="0.2">
      <c r="B12123" s="35"/>
    </row>
    <row r="12147" spans="2:2" x14ac:dyDescent="0.2">
      <c r="B12147" s="35"/>
    </row>
    <row r="12151" spans="2:2" x14ac:dyDescent="0.2">
      <c r="B12151" s="35"/>
    </row>
    <row r="12155" spans="2:2" x14ac:dyDescent="0.2">
      <c r="B12155" s="35"/>
    </row>
    <row r="12160" spans="2:2" x14ac:dyDescent="0.2">
      <c r="B12160" s="35"/>
    </row>
    <row r="12164" spans="2:2" x14ac:dyDescent="0.2">
      <c r="B12164" s="35"/>
    </row>
    <row r="12168" spans="2:2" x14ac:dyDescent="0.2">
      <c r="B12168" s="35"/>
    </row>
    <row r="12171" spans="2:2" x14ac:dyDescent="0.2">
      <c r="B12171" s="35"/>
    </row>
    <row r="12172" spans="2:2" x14ac:dyDescent="0.2">
      <c r="B12172" s="34"/>
    </row>
    <row r="12173" spans="2:2" x14ac:dyDescent="0.2">
      <c r="B12173" s="35"/>
    </row>
    <row r="12175" spans="2:2" x14ac:dyDescent="0.2">
      <c r="B12175" s="170"/>
    </row>
    <row r="12210" spans="2:2" x14ac:dyDescent="0.2">
      <c r="B12210" s="35"/>
    </row>
    <row r="12212" spans="2:2" x14ac:dyDescent="0.2">
      <c r="B12212" s="35"/>
    </row>
    <row r="12214" spans="2:2" x14ac:dyDescent="0.2">
      <c r="B12214" s="35"/>
    </row>
    <row r="12216" spans="2:2" x14ac:dyDescent="0.2">
      <c r="B12216" s="35"/>
    </row>
    <row r="12221" spans="2:2" x14ac:dyDescent="0.2">
      <c r="B12221" s="35"/>
    </row>
    <row r="12222" spans="2:2" x14ac:dyDescent="0.2">
      <c r="B12222" s="35"/>
    </row>
    <row r="12225" spans="2:2" x14ac:dyDescent="0.2">
      <c r="B12225" s="35"/>
    </row>
    <row r="12226" spans="2:2" x14ac:dyDescent="0.2">
      <c r="B12226" s="35"/>
    </row>
    <row r="12229" spans="2:2" x14ac:dyDescent="0.2">
      <c r="B12229" s="35"/>
    </row>
    <row r="12230" spans="2:2" x14ac:dyDescent="0.2">
      <c r="B12230" s="35"/>
    </row>
    <row r="12231" spans="2:2" x14ac:dyDescent="0.2">
      <c r="B12231" s="35"/>
    </row>
    <row r="12232" spans="2:2" x14ac:dyDescent="0.2">
      <c r="B12232" s="35"/>
    </row>
    <row r="12235" spans="2:2" x14ac:dyDescent="0.2">
      <c r="B12235" s="35"/>
    </row>
    <row r="12236" spans="2:2" x14ac:dyDescent="0.2">
      <c r="B12236" s="35"/>
    </row>
    <row r="12237" spans="2:2" x14ac:dyDescent="0.2">
      <c r="B12237" s="35"/>
    </row>
    <row r="12238" spans="2:2" x14ac:dyDescent="0.2">
      <c r="B12238" s="35"/>
    </row>
    <row r="12239" spans="2:2" x14ac:dyDescent="0.2">
      <c r="B12239" s="35"/>
    </row>
    <row r="12240" spans="2:2" x14ac:dyDescent="0.2">
      <c r="B12240" s="35"/>
    </row>
    <row r="12246" spans="2:2" x14ac:dyDescent="0.2">
      <c r="B12246" s="35"/>
    </row>
    <row r="12247" spans="2:2" x14ac:dyDescent="0.2">
      <c r="B12247" s="35"/>
    </row>
    <row r="12248" spans="2:2" x14ac:dyDescent="0.2">
      <c r="B12248" s="35"/>
    </row>
    <row r="12249" spans="2:2" x14ac:dyDescent="0.2">
      <c r="B12249" s="35"/>
    </row>
    <row r="12270" spans="2:2" x14ac:dyDescent="0.2">
      <c r="B12270" s="35"/>
    </row>
    <row r="12274" spans="2:2" x14ac:dyDescent="0.2">
      <c r="B12274" s="35"/>
    </row>
    <row r="12292" spans="2:2" x14ac:dyDescent="0.2">
      <c r="B12292" s="35"/>
    </row>
    <row r="12297" spans="2:2" x14ac:dyDescent="0.2">
      <c r="B12297" s="35"/>
    </row>
    <row r="12301" spans="2:2" x14ac:dyDescent="0.2">
      <c r="B12301" s="35"/>
    </row>
    <row r="12305" spans="2:2" x14ac:dyDescent="0.2">
      <c r="B12305" s="35"/>
    </row>
    <row r="12309" spans="2:2" x14ac:dyDescent="0.2">
      <c r="B12309" s="35"/>
    </row>
    <row r="12314" spans="2:2" x14ac:dyDescent="0.2">
      <c r="B12314" s="35"/>
    </row>
    <row r="12319" spans="2:2" x14ac:dyDescent="0.2">
      <c r="B12319" s="35"/>
    </row>
    <row r="12329" spans="2:2" x14ac:dyDescent="0.2">
      <c r="B12329" s="35"/>
    </row>
    <row r="12330" spans="2:2" x14ac:dyDescent="0.2">
      <c r="B12330" s="34"/>
    </row>
    <row r="12368" spans="2:2" x14ac:dyDescent="0.2">
      <c r="B12368" s="35"/>
    </row>
    <row r="12370" spans="2:2" x14ac:dyDescent="0.2">
      <c r="B12370" s="35"/>
    </row>
    <row r="12372" spans="2:2" x14ac:dyDescent="0.2">
      <c r="B12372" s="35"/>
    </row>
    <row r="12374" spans="2:2" x14ac:dyDescent="0.2">
      <c r="B12374" s="35"/>
    </row>
    <row r="12379" spans="2:2" x14ac:dyDescent="0.2">
      <c r="B12379" s="35"/>
    </row>
    <row r="12380" spans="2:2" x14ac:dyDescent="0.2">
      <c r="B12380" s="35"/>
    </row>
    <row r="12383" spans="2:2" x14ac:dyDescent="0.2">
      <c r="B12383" s="35"/>
    </row>
    <row r="12384" spans="2:2" x14ac:dyDescent="0.2">
      <c r="B12384" s="35"/>
    </row>
    <row r="12387" spans="2:2" x14ac:dyDescent="0.2">
      <c r="B12387" s="35"/>
    </row>
    <row r="12388" spans="2:2" x14ac:dyDescent="0.2">
      <c r="B12388" s="35"/>
    </row>
    <row r="12389" spans="2:2" x14ac:dyDescent="0.2">
      <c r="B12389" s="35"/>
    </row>
    <row r="12390" spans="2:2" x14ac:dyDescent="0.2">
      <c r="B12390" s="35"/>
    </row>
    <row r="12393" spans="2:2" x14ac:dyDescent="0.2">
      <c r="B12393" s="35"/>
    </row>
    <row r="12394" spans="2:2" x14ac:dyDescent="0.2">
      <c r="B12394" s="35"/>
    </row>
    <row r="12395" spans="2:2" x14ac:dyDescent="0.2">
      <c r="B12395" s="35"/>
    </row>
    <row r="12396" spans="2:2" x14ac:dyDescent="0.2">
      <c r="B12396" s="35"/>
    </row>
    <row r="12397" spans="2:2" x14ac:dyDescent="0.2">
      <c r="B12397" s="35"/>
    </row>
    <row r="12398" spans="2:2" x14ac:dyDescent="0.2">
      <c r="B12398" s="35"/>
    </row>
    <row r="12404" spans="2:2" x14ac:dyDescent="0.2">
      <c r="B12404" s="35"/>
    </row>
    <row r="12405" spans="2:2" x14ac:dyDescent="0.2">
      <c r="B12405" s="35"/>
    </row>
    <row r="12406" spans="2:2" x14ac:dyDescent="0.2">
      <c r="B12406" s="35"/>
    </row>
    <row r="12407" spans="2:2" x14ac:dyDescent="0.2">
      <c r="B12407" s="35"/>
    </row>
    <row r="12461" spans="2:2" x14ac:dyDescent="0.2">
      <c r="B12461" s="35"/>
    </row>
    <row r="12465" spans="2:2" x14ac:dyDescent="0.2">
      <c r="B12465" s="35"/>
    </row>
    <row r="12478" spans="2:2" x14ac:dyDescent="0.2">
      <c r="B12478" s="35"/>
    </row>
    <row r="12482" spans="2:2" x14ac:dyDescent="0.2">
      <c r="B12482" s="35"/>
    </row>
    <row r="12487" spans="2:2" x14ac:dyDescent="0.2">
      <c r="B12487" s="35"/>
    </row>
    <row r="12488" spans="2:2" x14ac:dyDescent="0.2">
      <c r="B12488" s="34"/>
    </row>
    <row r="12526" spans="2:2" x14ac:dyDescent="0.2">
      <c r="B12526" s="35"/>
    </row>
    <row r="12528" spans="2:2" x14ac:dyDescent="0.2">
      <c r="B12528" s="35"/>
    </row>
    <row r="12530" spans="2:2" x14ac:dyDescent="0.2">
      <c r="B12530" s="35"/>
    </row>
    <row r="12532" spans="2:2" x14ac:dyDescent="0.2">
      <c r="B12532" s="35"/>
    </row>
    <row r="12537" spans="2:2" x14ac:dyDescent="0.2">
      <c r="B12537" s="35"/>
    </row>
    <row r="12538" spans="2:2" x14ac:dyDescent="0.2">
      <c r="B12538" s="35"/>
    </row>
    <row r="12541" spans="2:2" x14ac:dyDescent="0.2">
      <c r="B12541" s="35"/>
    </row>
    <row r="12542" spans="2:2" x14ac:dyDescent="0.2">
      <c r="B12542" s="35"/>
    </row>
    <row r="12545" spans="2:2" x14ac:dyDescent="0.2">
      <c r="B12545" s="35"/>
    </row>
    <row r="12546" spans="2:2" x14ac:dyDescent="0.2">
      <c r="B12546" s="35"/>
    </row>
    <row r="12547" spans="2:2" x14ac:dyDescent="0.2">
      <c r="B12547" s="35"/>
    </row>
    <row r="12548" spans="2:2" x14ac:dyDescent="0.2">
      <c r="B12548" s="35"/>
    </row>
    <row r="12551" spans="2:2" x14ac:dyDescent="0.2">
      <c r="B12551" s="35"/>
    </row>
    <row r="12552" spans="2:2" x14ac:dyDescent="0.2">
      <c r="B12552" s="35"/>
    </row>
    <row r="12553" spans="2:2" x14ac:dyDescent="0.2">
      <c r="B12553" s="35"/>
    </row>
    <row r="12554" spans="2:2" x14ac:dyDescent="0.2">
      <c r="B12554" s="35"/>
    </row>
    <row r="12555" spans="2:2" x14ac:dyDescent="0.2">
      <c r="B12555" s="35"/>
    </row>
    <row r="12556" spans="2:2" x14ac:dyDescent="0.2">
      <c r="B12556" s="35"/>
    </row>
    <row r="12562" spans="2:2" x14ac:dyDescent="0.2">
      <c r="B12562" s="35"/>
    </row>
    <row r="12563" spans="2:2" x14ac:dyDescent="0.2">
      <c r="B12563" s="35"/>
    </row>
    <row r="12564" spans="2:2" x14ac:dyDescent="0.2">
      <c r="B12564" s="35"/>
    </row>
    <row r="12565" spans="2:2" x14ac:dyDescent="0.2">
      <c r="B12565" s="35"/>
    </row>
    <row r="12570" spans="2:2" x14ac:dyDescent="0.2">
      <c r="B12570" s="35"/>
    </row>
    <row r="12583" spans="2:2" x14ac:dyDescent="0.2">
      <c r="B12583" s="35"/>
    </row>
    <row r="12587" spans="2:2" x14ac:dyDescent="0.2">
      <c r="B12587" s="35"/>
    </row>
    <row r="12591" spans="2:2" x14ac:dyDescent="0.2">
      <c r="B12591" s="35"/>
    </row>
    <row r="12596" spans="2:2" x14ac:dyDescent="0.2">
      <c r="B12596" s="35"/>
    </row>
    <row r="12645" spans="2:2" x14ac:dyDescent="0.2">
      <c r="B12645" s="35"/>
    </row>
    <row r="12646" spans="2:2" x14ac:dyDescent="0.2">
      <c r="B12646" s="34"/>
    </row>
    <row r="12673" spans="2:2" x14ac:dyDescent="0.2">
      <c r="B12673" s="35"/>
    </row>
    <row r="12678" spans="2:2" x14ac:dyDescent="0.2">
      <c r="B12678" s="35"/>
    </row>
    <row r="12682" spans="2:2" x14ac:dyDescent="0.2">
      <c r="B12682" s="170"/>
    </row>
    <row r="12684" spans="2:2" x14ac:dyDescent="0.2">
      <c r="B12684" s="35"/>
    </row>
    <row r="12686" spans="2:2" x14ac:dyDescent="0.2">
      <c r="B12686" s="35"/>
    </row>
    <row r="12688" spans="2:2" x14ac:dyDescent="0.2">
      <c r="B12688" s="170"/>
    </row>
    <row r="12690" spans="2:2" x14ac:dyDescent="0.2">
      <c r="B12690" s="35"/>
    </row>
    <row r="12695" spans="2:2" x14ac:dyDescent="0.2">
      <c r="B12695" s="35"/>
    </row>
    <row r="12696" spans="2:2" x14ac:dyDescent="0.2">
      <c r="B12696" s="35"/>
    </row>
    <row r="12699" spans="2:2" x14ac:dyDescent="0.2">
      <c r="B12699" s="35"/>
    </row>
    <row r="12700" spans="2:2" x14ac:dyDescent="0.2">
      <c r="B12700" s="35"/>
    </row>
    <row r="12703" spans="2:2" x14ac:dyDescent="0.2">
      <c r="B12703" s="35"/>
    </row>
    <row r="12704" spans="2:2" x14ac:dyDescent="0.2">
      <c r="B12704" s="35"/>
    </row>
    <row r="12705" spans="2:2" x14ac:dyDescent="0.2">
      <c r="B12705" s="35"/>
    </row>
    <row r="12706" spans="2:2" x14ac:dyDescent="0.2">
      <c r="B12706" s="35"/>
    </row>
    <row r="12709" spans="2:2" x14ac:dyDescent="0.2">
      <c r="B12709" s="35"/>
    </row>
    <row r="12710" spans="2:2" x14ac:dyDescent="0.2">
      <c r="B12710" s="35"/>
    </row>
    <row r="12711" spans="2:2" x14ac:dyDescent="0.2">
      <c r="B12711" s="35"/>
    </row>
    <row r="12712" spans="2:2" x14ac:dyDescent="0.2">
      <c r="B12712" s="35"/>
    </row>
    <row r="12713" spans="2:2" x14ac:dyDescent="0.2">
      <c r="B12713" s="35"/>
    </row>
    <row r="12714" spans="2:2" x14ac:dyDescent="0.2">
      <c r="B12714" s="35"/>
    </row>
    <row r="12720" spans="2:2" x14ac:dyDescent="0.2">
      <c r="B12720" s="35"/>
    </row>
    <row r="12721" spans="2:2" x14ac:dyDescent="0.2">
      <c r="B12721" s="35"/>
    </row>
    <row r="12722" spans="2:2" x14ac:dyDescent="0.2">
      <c r="B12722" s="35"/>
    </row>
    <row r="12723" spans="2:2" x14ac:dyDescent="0.2">
      <c r="B12723" s="35"/>
    </row>
    <row r="12757" spans="2:2" x14ac:dyDescent="0.2">
      <c r="B12757" s="35"/>
    </row>
    <row r="12781" spans="2:2" x14ac:dyDescent="0.2">
      <c r="B12781" s="35"/>
    </row>
    <row r="12785" spans="2:2" x14ac:dyDescent="0.2">
      <c r="B12785" s="35"/>
    </row>
    <row r="12803" spans="2:2" x14ac:dyDescent="0.2">
      <c r="B12803" s="35"/>
    </row>
    <row r="12804" spans="2:2" x14ac:dyDescent="0.2">
      <c r="B12804" s="34"/>
    </row>
    <row r="12819" spans="2:2" x14ac:dyDescent="0.2">
      <c r="B12819" s="35"/>
    </row>
    <row r="12823" spans="2:2" x14ac:dyDescent="0.2">
      <c r="B12823" s="35"/>
    </row>
    <row r="12842" spans="2:2" x14ac:dyDescent="0.2">
      <c r="B12842" s="35"/>
    </row>
    <row r="12844" spans="2:2" x14ac:dyDescent="0.2">
      <c r="B12844" s="35"/>
    </row>
    <row r="12846" spans="2:2" x14ac:dyDescent="0.2">
      <c r="B12846" s="35"/>
    </row>
    <row r="12848" spans="2:2" x14ac:dyDescent="0.2">
      <c r="B12848" s="35"/>
    </row>
    <row r="12853" spans="2:2" x14ac:dyDescent="0.2">
      <c r="B12853" s="35"/>
    </row>
    <row r="12854" spans="2:2" x14ac:dyDescent="0.2">
      <c r="B12854" s="35"/>
    </row>
    <row r="12857" spans="2:2" x14ac:dyDescent="0.2">
      <c r="B12857" s="35"/>
    </row>
    <row r="12858" spans="2:2" x14ac:dyDescent="0.2">
      <c r="B12858" s="35"/>
    </row>
    <row r="12861" spans="2:2" x14ac:dyDescent="0.2">
      <c r="B12861" s="35"/>
    </row>
    <row r="12862" spans="2:2" x14ac:dyDescent="0.2">
      <c r="B12862" s="35"/>
    </row>
    <row r="12863" spans="2:2" x14ac:dyDescent="0.2">
      <c r="B12863" s="35"/>
    </row>
    <row r="12864" spans="2:2" x14ac:dyDescent="0.2">
      <c r="B12864" s="35"/>
    </row>
    <row r="12865" spans="2:2" x14ac:dyDescent="0.2">
      <c r="B12865" s="35"/>
    </row>
    <row r="12867" spans="2:2" x14ac:dyDescent="0.2">
      <c r="B12867" s="35"/>
    </row>
    <row r="12868" spans="2:2" x14ac:dyDescent="0.2">
      <c r="B12868" s="35"/>
    </row>
    <row r="12869" spans="2:2" x14ac:dyDescent="0.2">
      <c r="B12869" s="35"/>
    </row>
    <row r="12870" spans="2:2" x14ac:dyDescent="0.2">
      <c r="B12870" s="35"/>
    </row>
    <row r="12871" spans="2:2" x14ac:dyDescent="0.2">
      <c r="B12871" s="35"/>
    </row>
    <row r="12872" spans="2:2" x14ac:dyDescent="0.2">
      <c r="B12872" s="35"/>
    </row>
    <row r="12878" spans="2:2" x14ac:dyDescent="0.2">
      <c r="B12878" s="35"/>
    </row>
    <row r="12879" spans="2:2" x14ac:dyDescent="0.2">
      <c r="B12879" s="35"/>
    </row>
    <row r="12880" spans="2:2" x14ac:dyDescent="0.2">
      <c r="B12880" s="35"/>
    </row>
    <row r="12881" spans="2:2" x14ac:dyDescent="0.2">
      <c r="B12881" s="35"/>
    </row>
    <row r="12907" spans="2:2" x14ac:dyDescent="0.2">
      <c r="B12907" s="35"/>
    </row>
    <row r="12945" spans="2:2" x14ac:dyDescent="0.2">
      <c r="B12945" s="35"/>
    </row>
    <row r="12947" spans="2:2" x14ac:dyDescent="0.2">
      <c r="B12947" s="35"/>
    </row>
    <row r="12949" spans="2:2" x14ac:dyDescent="0.2">
      <c r="B12949" s="35"/>
    </row>
    <row r="12955" spans="2:2" x14ac:dyDescent="0.2">
      <c r="B12955" s="35"/>
    </row>
    <row r="12961" spans="2:2" x14ac:dyDescent="0.2">
      <c r="B12961" s="35"/>
    </row>
    <row r="12962" spans="2:2" x14ac:dyDescent="0.2">
      <c r="B12962" s="34"/>
    </row>
    <row r="12973" spans="2:2" x14ac:dyDescent="0.2">
      <c r="B12973" s="35"/>
    </row>
    <row r="12991" spans="2:2" x14ac:dyDescent="0.2">
      <c r="B12991" s="35"/>
    </row>
    <row r="12993" spans="2:2" x14ac:dyDescent="0.2">
      <c r="B12993" s="170"/>
    </row>
    <row r="12997" spans="2:2" x14ac:dyDescent="0.2">
      <c r="B12997" s="35"/>
    </row>
    <row r="13000" spans="2:2" x14ac:dyDescent="0.2">
      <c r="B13000" s="35"/>
    </row>
    <row r="13002" spans="2:2" x14ac:dyDescent="0.2">
      <c r="B13002" s="35"/>
    </row>
    <row r="13004" spans="2:2" x14ac:dyDescent="0.2">
      <c r="B13004" s="35"/>
    </row>
    <row r="13006" spans="2:2" x14ac:dyDescent="0.2">
      <c r="B13006" s="35"/>
    </row>
    <row r="13009" spans="2:2" x14ac:dyDescent="0.2">
      <c r="B13009" s="35"/>
    </row>
    <row r="13011" spans="2:2" x14ac:dyDescent="0.2">
      <c r="B13011" s="35"/>
    </row>
    <row r="13012" spans="2:2" x14ac:dyDescent="0.2">
      <c r="B13012" s="35"/>
    </row>
    <row r="13015" spans="2:2" x14ac:dyDescent="0.2">
      <c r="B13015" s="35"/>
    </row>
    <row r="13016" spans="2:2" x14ac:dyDescent="0.2">
      <c r="B13016" s="35"/>
    </row>
    <row r="13019" spans="2:2" x14ac:dyDescent="0.2">
      <c r="B13019" s="35"/>
    </row>
    <row r="13020" spans="2:2" x14ac:dyDescent="0.2">
      <c r="B13020" s="35"/>
    </row>
    <row r="13021" spans="2:2" x14ac:dyDescent="0.2">
      <c r="B13021" s="35"/>
    </row>
    <row r="13022" spans="2:2" x14ac:dyDescent="0.2">
      <c r="B13022" s="35"/>
    </row>
    <row r="13025" spans="2:2" x14ac:dyDescent="0.2">
      <c r="B13025" s="35"/>
    </row>
    <row r="13026" spans="2:2" x14ac:dyDescent="0.2">
      <c r="B13026" s="35"/>
    </row>
    <row r="13027" spans="2:2" x14ac:dyDescent="0.2">
      <c r="B13027" s="35"/>
    </row>
    <row r="13028" spans="2:2" x14ac:dyDescent="0.2">
      <c r="B13028" s="35"/>
    </row>
    <row r="13029" spans="2:2" x14ac:dyDescent="0.2">
      <c r="B13029" s="35"/>
    </row>
    <row r="13030" spans="2:2" x14ac:dyDescent="0.2">
      <c r="B13030" s="35"/>
    </row>
    <row r="13033" spans="2:2" x14ac:dyDescent="0.2">
      <c r="B13033" s="35"/>
    </row>
    <row r="13036" spans="2:2" x14ac:dyDescent="0.2">
      <c r="B13036" s="35"/>
    </row>
    <row r="13037" spans="2:2" x14ac:dyDescent="0.2">
      <c r="B13037" s="35"/>
    </row>
    <row r="13038" spans="2:2" x14ac:dyDescent="0.2">
      <c r="B13038" s="35"/>
    </row>
    <row r="13039" spans="2:2" x14ac:dyDescent="0.2">
      <c r="B13039" s="35"/>
    </row>
    <row r="13049" spans="2:2" x14ac:dyDescent="0.2">
      <c r="B13049" s="35"/>
    </row>
    <row r="13075" spans="2:2" x14ac:dyDescent="0.2">
      <c r="B13075" s="35"/>
    </row>
    <row r="13079" spans="2:2" x14ac:dyDescent="0.2">
      <c r="B13079" s="35"/>
    </row>
    <row r="13089" spans="2:2" x14ac:dyDescent="0.2">
      <c r="B13089" s="35"/>
    </row>
    <row r="13113" spans="2:2" x14ac:dyDescent="0.2">
      <c r="B13113" s="170"/>
    </row>
    <row r="13117" spans="2:2" x14ac:dyDescent="0.2">
      <c r="B13117" s="35"/>
    </row>
    <row r="13119" spans="2:2" x14ac:dyDescent="0.2">
      <c r="B13119" s="35"/>
    </row>
    <row r="13120" spans="2:2" x14ac:dyDescent="0.2">
      <c r="B13120" s="34"/>
    </row>
    <row r="13126" spans="2:2" x14ac:dyDescent="0.2">
      <c r="B13126" s="170"/>
    </row>
    <row r="13132" spans="2:2" x14ac:dyDescent="0.2">
      <c r="B13132" s="170"/>
    </row>
    <row r="13145" spans="2:2" x14ac:dyDescent="0.2">
      <c r="B13145" s="170"/>
    </row>
    <row r="13147" spans="2:2" x14ac:dyDescent="0.2">
      <c r="B13147" s="35"/>
    </row>
    <row r="13155" spans="2:2" x14ac:dyDescent="0.2">
      <c r="B13155" s="35"/>
    </row>
    <row r="13157" spans="2:2" x14ac:dyDescent="0.2">
      <c r="B13157" s="35"/>
    </row>
    <row r="13158" spans="2:2" x14ac:dyDescent="0.2">
      <c r="B13158" s="35"/>
    </row>
    <row r="13159" spans="2:2" x14ac:dyDescent="0.2">
      <c r="B13159" s="35"/>
    </row>
    <row r="13160" spans="2:2" x14ac:dyDescent="0.2">
      <c r="B13160" s="35"/>
    </row>
    <row r="13162" spans="2:2" x14ac:dyDescent="0.2">
      <c r="B13162" s="35"/>
    </row>
    <row r="13163" spans="2:2" x14ac:dyDescent="0.2">
      <c r="B13163" s="35"/>
    </row>
    <row r="13164" spans="2:2" x14ac:dyDescent="0.2">
      <c r="B13164" s="35"/>
    </row>
    <row r="13169" spans="2:2" x14ac:dyDescent="0.2">
      <c r="B13169" s="35"/>
    </row>
    <row r="13170" spans="2:2" x14ac:dyDescent="0.2">
      <c r="B13170" s="35"/>
    </row>
    <row r="13173" spans="2:2" x14ac:dyDescent="0.2">
      <c r="B13173" s="35"/>
    </row>
    <row r="13174" spans="2:2" x14ac:dyDescent="0.2">
      <c r="B13174" s="35"/>
    </row>
    <row r="13177" spans="2:2" x14ac:dyDescent="0.2">
      <c r="B13177" s="35"/>
    </row>
    <row r="13178" spans="2:2" x14ac:dyDescent="0.2">
      <c r="B13178" s="35"/>
    </row>
    <row r="13179" spans="2:2" x14ac:dyDescent="0.2">
      <c r="B13179" s="35"/>
    </row>
    <row r="13180" spans="2:2" x14ac:dyDescent="0.2">
      <c r="B13180" s="35"/>
    </row>
    <row r="13183" spans="2:2" x14ac:dyDescent="0.2">
      <c r="B13183" s="35"/>
    </row>
    <row r="13184" spans="2:2" x14ac:dyDescent="0.2">
      <c r="B13184" s="35"/>
    </row>
    <row r="13185" spans="2:2" x14ac:dyDescent="0.2">
      <c r="B13185" s="35"/>
    </row>
    <row r="13186" spans="2:2" x14ac:dyDescent="0.2">
      <c r="B13186" s="35"/>
    </row>
    <row r="13187" spans="2:2" x14ac:dyDescent="0.2">
      <c r="B13187" s="35"/>
    </row>
    <row r="13188" spans="2:2" x14ac:dyDescent="0.2">
      <c r="B13188" s="35"/>
    </row>
    <row r="13194" spans="2:2" x14ac:dyDescent="0.2">
      <c r="B13194" s="35"/>
    </row>
    <row r="13195" spans="2:2" x14ac:dyDescent="0.2">
      <c r="B13195" s="35"/>
    </row>
    <row r="13196" spans="2:2" x14ac:dyDescent="0.2">
      <c r="B13196" s="35"/>
    </row>
    <row r="13197" spans="2:2" x14ac:dyDescent="0.2">
      <c r="B13197" s="35"/>
    </row>
    <row r="13201" spans="2:2" x14ac:dyDescent="0.2">
      <c r="B13201" s="35"/>
    </row>
    <row r="13205" spans="2:2" x14ac:dyDescent="0.2">
      <c r="B13205" s="35"/>
    </row>
    <row r="13217" spans="2:2" x14ac:dyDescent="0.2">
      <c r="B13217" s="35"/>
    </row>
    <row r="13223" spans="2:2" x14ac:dyDescent="0.2">
      <c r="B13223" s="35"/>
    </row>
    <row r="13239" spans="2:2" x14ac:dyDescent="0.2">
      <c r="B13239" s="35"/>
    </row>
    <row r="13243" spans="2:2" x14ac:dyDescent="0.2">
      <c r="B13243" s="35"/>
    </row>
    <row r="13253" spans="2:2" x14ac:dyDescent="0.2">
      <c r="B13253" s="35"/>
    </row>
    <row r="13271" spans="2:2" x14ac:dyDescent="0.2">
      <c r="B13271" s="35"/>
    </row>
    <row r="13277" spans="2:2" x14ac:dyDescent="0.2">
      <c r="B13277" s="35"/>
    </row>
    <row r="13278" spans="2:2" x14ac:dyDescent="0.2">
      <c r="B13278" s="34"/>
    </row>
    <row r="13281" spans="2:2" x14ac:dyDescent="0.2">
      <c r="B13281" s="35"/>
    </row>
    <row r="13285" spans="2:2" x14ac:dyDescent="0.2">
      <c r="B13285" s="35"/>
    </row>
    <row r="13289" spans="2:2" x14ac:dyDescent="0.2">
      <c r="B13289" s="35"/>
    </row>
    <row r="13299" spans="2:2" x14ac:dyDescent="0.2">
      <c r="B13299" s="35"/>
    </row>
    <row r="13309" spans="2:2" x14ac:dyDescent="0.2">
      <c r="B13309" s="35"/>
    </row>
    <row r="13316" spans="2:2" x14ac:dyDescent="0.2">
      <c r="B13316" s="35"/>
    </row>
    <row r="13318" spans="2:2" x14ac:dyDescent="0.2">
      <c r="B13318" s="35"/>
    </row>
    <row r="13320" spans="2:2" x14ac:dyDescent="0.2">
      <c r="B13320" s="35"/>
    </row>
    <row r="13322" spans="2:2" x14ac:dyDescent="0.2">
      <c r="B13322" s="35"/>
    </row>
    <row r="13323" spans="2:2" x14ac:dyDescent="0.2">
      <c r="B13323" s="35"/>
    </row>
    <row r="13327" spans="2:2" x14ac:dyDescent="0.2">
      <c r="B13327" s="35"/>
    </row>
    <row r="13328" spans="2:2" x14ac:dyDescent="0.2">
      <c r="B13328" s="35"/>
    </row>
    <row r="13331" spans="2:2" x14ac:dyDescent="0.2">
      <c r="B13331" s="35"/>
    </row>
    <row r="13332" spans="2:2" x14ac:dyDescent="0.2">
      <c r="B13332" s="35"/>
    </row>
    <row r="13335" spans="2:2" x14ac:dyDescent="0.2">
      <c r="B13335" s="35"/>
    </row>
    <row r="13336" spans="2:2" x14ac:dyDescent="0.2">
      <c r="B13336" s="35"/>
    </row>
    <row r="13337" spans="2:2" x14ac:dyDescent="0.2">
      <c r="B13337" s="35"/>
    </row>
    <row r="13338" spans="2:2" x14ac:dyDescent="0.2">
      <c r="B13338" s="35"/>
    </row>
    <row r="13339" spans="2:2" x14ac:dyDescent="0.2">
      <c r="B13339" s="35"/>
    </row>
    <row r="13341" spans="2:2" x14ac:dyDescent="0.2">
      <c r="B13341" s="35"/>
    </row>
    <row r="13342" spans="2:2" x14ac:dyDescent="0.2">
      <c r="B13342" s="35"/>
    </row>
    <row r="13343" spans="2:2" x14ac:dyDescent="0.2">
      <c r="B13343" s="35"/>
    </row>
    <row r="13344" spans="2:2" x14ac:dyDescent="0.2">
      <c r="B13344" s="35"/>
    </row>
    <row r="13345" spans="2:2" x14ac:dyDescent="0.2">
      <c r="B13345" s="35"/>
    </row>
    <row r="13346" spans="2:2" x14ac:dyDescent="0.2">
      <c r="B13346" s="35"/>
    </row>
    <row r="13347" spans="2:2" x14ac:dyDescent="0.2">
      <c r="B13347" s="35"/>
    </row>
    <row r="13349" spans="2:2" x14ac:dyDescent="0.2">
      <c r="B13349" s="35"/>
    </row>
    <row r="13352" spans="2:2" x14ac:dyDescent="0.2">
      <c r="B13352" s="35"/>
    </row>
    <row r="13353" spans="2:2" x14ac:dyDescent="0.2">
      <c r="B13353" s="35"/>
    </row>
    <row r="13354" spans="2:2" x14ac:dyDescent="0.2">
      <c r="B13354" s="35"/>
    </row>
    <row r="13355" spans="2:2" x14ac:dyDescent="0.2">
      <c r="B13355" s="35"/>
    </row>
    <row r="13365" spans="2:2" x14ac:dyDescent="0.2">
      <c r="B13365" s="35"/>
    </row>
    <row r="13367" spans="2:2" x14ac:dyDescent="0.2">
      <c r="B13367" s="35"/>
    </row>
    <row r="13369" spans="2:2" x14ac:dyDescent="0.2">
      <c r="B13369" s="35"/>
    </row>
    <row r="13373" spans="2:2" x14ac:dyDescent="0.2">
      <c r="B13373" s="35"/>
    </row>
    <row r="13383" spans="2:2" x14ac:dyDescent="0.2">
      <c r="B13383" s="35"/>
    </row>
    <row r="13391" spans="2:2" x14ac:dyDescent="0.2">
      <c r="B13391" s="35"/>
    </row>
    <row r="13393" spans="2:2" x14ac:dyDescent="0.2">
      <c r="B13393" s="35"/>
    </row>
    <row r="13397" spans="2:2" x14ac:dyDescent="0.2">
      <c r="B13397" s="35"/>
    </row>
    <row r="13407" spans="2:2" x14ac:dyDescent="0.2">
      <c r="B13407" s="35"/>
    </row>
    <row r="13411" spans="2:2" x14ac:dyDescent="0.2">
      <c r="B13411" s="35"/>
    </row>
    <row r="13421" spans="2:2" x14ac:dyDescent="0.2">
      <c r="B13421" s="35"/>
    </row>
    <row r="13425" spans="2:2" x14ac:dyDescent="0.2">
      <c r="B13425" s="35"/>
    </row>
    <row r="13427" spans="2:2" x14ac:dyDescent="0.2">
      <c r="B13427" s="35"/>
    </row>
    <row r="13429" spans="2:2" x14ac:dyDescent="0.2">
      <c r="B13429" s="35"/>
    </row>
    <row r="13433" spans="2:2" x14ac:dyDescent="0.2">
      <c r="B13433" s="35"/>
    </row>
    <row r="13435" spans="2:2" x14ac:dyDescent="0.2">
      <c r="B13435" s="35"/>
    </row>
    <row r="13436" spans="2:2" x14ac:dyDescent="0.2">
      <c r="B13436" s="34"/>
    </row>
    <row r="13437" spans="2:2" x14ac:dyDescent="0.2">
      <c r="B13437" s="35"/>
    </row>
    <row r="13445" spans="2:2" x14ac:dyDescent="0.2">
      <c r="B13445" s="35"/>
    </row>
    <row r="13447" spans="2:2" x14ac:dyDescent="0.2">
      <c r="B13447" s="35"/>
    </row>
    <row r="13449" spans="2:2" x14ac:dyDescent="0.2">
      <c r="B13449" s="35"/>
    </row>
    <row r="13451" spans="2:2" x14ac:dyDescent="0.2">
      <c r="B13451" s="35"/>
    </row>
    <row r="13453" spans="2:2" x14ac:dyDescent="0.2">
      <c r="B13453" s="35"/>
    </row>
    <row r="13459" spans="2:2" x14ac:dyDescent="0.2">
      <c r="B13459" s="35"/>
    </row>
    <row r="13467" spans="2:2" x14ac:dyDescent="0.2">
      <c r="B13467" s="35"/>
    </row>
    <row r="13474" spans="2:2" x14ac:dyDescent="0.2">
      <c r="B13474" s="35"/>
    </row>
    <row r="13476" spans="2:2" x14ac:dyDescent="0.2">
      <c r="B13476" s="35"/>
    </row>
    <row r="13477" spans="2:2" x14ac:dyDescent="0.2">
      <c r="B13477" s="35"/>
    </row>
    <row r="13478" spans="2:2" x14ac:dyDescent="0.2">
      <c r="B13478" s="35"/>
    </row>
    <row r="13480" spans="2:2" x14ac:dyDescent="0.2">
      <c r="B13480" s="35"/>
    </row>
    <row r="13483" spans="2:2" x14ac:dyDescent="0.2">
      <c r="B13483" s="35"/>
    </row>
    <row r="13485" spans="2:2" x14ac:dyDescent="0.2">
      <c r="B13485" s="35"/>
    </row>
    <row r="13486" spans="2:2" x14ac:dyDescent="0.2">
      <c r="B13486" s="35"/>
    </row>
    <row r="13487" spans="2:2" x14ac:dyDescent="0.2">
      <c r="B13487" s="35"/>
    </row>
    <row r="13489" spans="2:2" x14ac:dyDescent="0.2">
      <c r="B13489" s="35"/>
    </row>
    <row r="13490" spans="2:2" x14ac:dyDescent="0.2">
      <c r="B13490" s="35"/>
    </row>
    <row r="13491" spans="2:2" x14ac:dyDescent="0.2">
      <c r="B13491" s="35"/>
    </row>
    <row r="13493" spans="2:2" x14ac:dyDescent="0.2">
      <c r="B13493" s="35"/>
    </row>
    <row r="13494" spans="2:2" x14ac:dyDescent="0.2">
      <c r="B13494" s="35"/>
    </row>
    <row r="13495" spans="2:2" x14ac:dyDescent="0.2">
      <c r="B13495" s="35"/>
    </row>
    <row r="13496" spans="2:2" x14ac:dyDescent="0.2">
      <c r="B13496" s="35"/>
    </row>
    <row r="13499" spans="2:2" x14ac:dyDescent="0.2">
      <c r="B13499" s="35"/>
    </row>
    <row r="13500" spans="2:2" x14ac:dyDescent="0.2">
      <c r="B13500" s="35"/>
    </row>
    <row r="13501" spans="2:2" x14ac:dyDescent="0.2">
      <c r="B13501" s="35"/>
    </row>
    <row r="13502" spans="2:2" x14ac:dyDescent="0.2">
      <c r="B13502" s="35"/>
    </row>
    <row r="13503" spans="2:2" x14ac:dyDescent="0.2">
      <c r="B13503" s="35"/>
    </row>
    <row r="13504" spans="2:2" x14ac:dyDescent="0.2">
      <c r="B13504" s="35"/>
    </row>
    <row r="13507" spans="2:2" x14ac:dyDescent="0.2">
      <c r="B13507" s="35"/>
    </row>
    <row r="13509" spans="2:2" x14ac:dyDescent="0.2">
      <c r="B13509" s="35"/>
    </row>
    <row r="13510" spans="2:2" x14ac:dyDescent="0.2">
      <c r="B13510" s="35"/>
    </row>
    <row r="13511" spans="2:2" x14ac:dyDescent="0.2">
      <c r="B13511" s="35"/>
    </row>
    <row r="13512" spans="2:2" x14ac:dyDescent="0.2">
      <c r="B13512" s="35"/>
    </row>
    <row r="13513" spans="2:2" x14ac:dyDescent="0.2">
      <c r="B13513" s="35"/>
    </row>
    <row r="13517" spans="2:2" x14ac:dyDescent="0.2">
      <c r="B13517" s="35"/>
    </row>
    <row r="13519" spans="2:2" x14ac:dyDescent="0.2">
      <c r="B13519" s="35"/>
    </row>
    <row r="13523" spans="2:2" x14ac:dyDescent="0.2">
      <c r="B13523" s="35"/>
    </row>
    <row r="13527" spans="2:2" x14ac:dyDescent="0.2">
      <c r="B13527" s="35"/>
    </row>
    <row r="13533" spans="2:2" x14ac:dyDescent="0.2">
      <c r="B13533" s="35"/>
    </row>
    <row r="13577" spans="2:2" x14ac:dyDescent="0.2">
      <c r="B13577" s="34"/>
    </row>
    <row r="13591" spans="2:2" x14ac:dyDescent="0.2">
      <c r="B13591" s="35"/>
    </row>
    <row r="13593" spans="2:2" x14ac:dyDescent="0.2">
      <c r="B13593" s="35"/>
    </row>
    <row r="13594" spans="2:2" x14ac:dyDescent="0.2">
      <c r="B13594" s="34"/>
    </row>
    <row r="13595" spans="2:2" x14ac:dyDescent="0.2">
      <c r="B13595" s="35"/>
    </row>
    <row r="13597" spans="2:2" x14ac:dyDescent="0.2">
      <c r="B13597" s="35"/>
    </row>
    <row r="13602" spans="2:2" x14ac:dyDescent="0.2">
      <c r="B13602" s="35"/>
    </row>
    <row r="13603" spans="2:2" x14ac:dyDescent="0.2">
      <c r="B13603" s="35"/>
    </row>
    <row r="13606" spans="2:2" x14ac:dyDescent="0.2">
      <c r="B13606" s="35"/>
    </row>
    <row r="13607" spans="2:2" x14ac:dyDescent="0.2">
      <c r="B13607" s="35"/>
    </row>
    <row r="13610" spans="2:2" x14ac:dyDescent="0.2">
      <c r="B13610" s="35"/>
    </row>
    <row r="13611" spans="2:2" x14ac:dyDescent="0.2">
      <c r="B13611" s="35"/>
    </row>
    <row r="13612" spans="2:2" x14ac:dyDescent="0.2">
      <c r="B13612" s="35"/>
    </row>
    <row r="13613" spans="2:2" x14ac:dyDescent="0.2">
      <c r="B13613" s="35"/>
    </row>
    <row r="13616" spans="2:2" x14ac:dyDescent="0.2">
      <c r="B13616" s="35"/>
    </row>
    <row r="13617" spans="2:2" x14ac:dyDescent="0.2">
      <c r="B13617" s="35"/>
    </row>
    <row r="13618" spans="2:2" x14ac:dyDescent="0.2">
      <c r="B13618" s="35"/>
    </row>
    <row r="13619" spans="2:2" x14ac:dyDescent="0.2">
      <c r="B13619" s="35"/>
    </row>
    <row r="13620" spans="2:2" x14ac:dyDescent="0.2">
      <c r="B13620" s="35"/>
    </row>
    <row r="13621" spans="2:2" x14ac:dyDescent="0.2">
      <c r="B13621" s="35"/>
    </row>
    <row r="13628" spans="2:2" x14ac:dyDescent="0.2">
      <c r="B13628" s="35"/>
    </row>
    <row r="13629" spans="2:2" x14ac:dyDescent="0.2">
      <c r="B13629" s="35"/>
    </row>
    <row r="13630" spans="2:2" x14ac:dyDescent="0.2">
      <c r="B13630" s="35"/>
    </row>
    <row r="13631" spans="2:2" x14ac:dyDescent="0.2">
      <c r="B13631" s="35"/>
    </row>
    <row r="13632" spans="2:2" x14ac:dyDescent="0.2">
      <c r="B13632" s="35"/>
    </row>
    <row r="13634" spans="2:2" x14ac:dyDescent="0.2">
      <c r="B13634" s="35"/>
    </row>
    <row r="13636" spans="2:2" x14ac:dyDescent="0.2">
      <c r="B13636" s="35"/>
    </row>
    <row r="13638" spans="2:2" x14ac:dyDescent="0.2">
      <c r="B13638" s="35"/>
    </row>
    <row r="13643" spans="2:2" x14ac:dyDescent="0.2">
      <c r="B13643" s="35"/>
    </row>
    <row r="13644" spans="2:2" x14ac:dyDescent="0.2">
      <c r="B13644" s="35"/>
    </row>
    <row r="13647" spans="2:2" x14ac:dyDescent="0.2">
      <c r="B13647" s="35"/>
    </row>
    <row r="13648" spans="2:2" x14ac:dyDescent="0.2">
      <c r="B13648" s="35"/>
    </row>
    <row r="13651" spans="2:2" x14ac:dyDescent="0.2">
      <c r="B13651" s="35"/>
    </row>
    <row r="13652" spans="2:2" x14ac:dyDescent="0.2">
      <c r="B13652" s="35"/>
    </row>
    <row r="13653" spans="2:2" x14ac:dyDescent="0.2">
      <c r="B13653" s="35"/>
    </row>
    <row r="13654" spans="2:2" x14ac:dyDescent="0.2">
      <c r="B13654" s="35"/>
    </row>
    <row r="13657" spans="2:2" x14ac:dyDescent="0.2">
      <c r="B13657" s="35"/>
    </row>
    <row r="13658" spans="2:2" x14ac:dyDescent="0.2">
      <c r="B13658" s="35"/>
    </row>
    <row r="13659" spans="2:2" x14ac:dyDescent="0.2">
      <c r="B13659" s="35"/>
    </row>
    <row r="13660" spans="2:2" x14ac:dyDescent="0.2">
      <c r="B13660" s="35"/>
    </row>
    <row r="13661" spans="2:2" x14ac:dyDescent="0.2">
      <c r="B13661" s="35"/>
    </row>
    <row r="13662" spans="2:2" x14ac:dyDescent="0.2">
      <c r="B13662" s="35"/>
    </row>
    <row r="13665" spans="2:2" x14ac:dyDescent="0.2">
      <c r="B13665" s="35"/>
    </row>
    <row r="13668" spans="2:2" x14ac:dyDescent="0.2">
      <c r="B13668" s="35"/>
    </row>
    <row r="13669" spans="2:2" x14ac:dyDescent="0.2">
      <c r="B13669" s="35"/>
    </row>
    <row r="13670" spans="2:2" x14ac:dyDescent="0.2">
      <c r="B13670" s="35"/>
    </row>
    <row r="13671" spans="2:2" x14ac:dyDescent="0.2">
      <c r="B13671" s="35"/>
    </row>
    <row r="13701" spans="2:2" x14ac:dyDescent="0.2">
      <c r="B13701" s="35"/>
    </row>
    <row r="13706" spans="2:2" x14ac:dyDescent="0.2">
      <c r="B13706" s="35"/>
    </row>
    <row r="13714" spans="2:2" x14ac:dyDescent="0.2">
      <c r="B13714" s="35"/>
    </row>
    <row r="13718" spans="2:2" x14ac:dyDescent="0.2">
      <c r="B13718" s="35"/>
    </row>
    <row r="13722" spans="2:2" x14ac:dyDescent="0.2">
      <c r="B13722" s="35"/>
    </row>
    <row r="13727" spans="2:2" x14ac:dyDescent="0.2">
      <c r="B13727" s="35"/>
    </row>
    <row r="13732" spans="2:2" x14ac:dyDescent="0.2">
      <c r="B13732" s="35"/>
    </row>
    <row r="13751" spans="2:2" x14ac:dyDescent="0.2">
      <c r="B13751" s="35"/>
    </row>
    <row r="13752" spans="2:2" x14ac:dyDescent="0.2">
      <c r="B13752" s="34"/>
    </row>
    <row r="13769" spans="2:2" x14ac:dyDescent="0.2">
      <c r="B13769" s="35"/>
    </row>
    <row r="13781" spans="2:2" x14ac:dyDescent="0.2">
      <c r="B13781" s="170"/>
    </row>
    <row r="13790" spans="2:2" x14ac:dyDescent="0.2">
      <c r="B13790" s="35"/>
    </row>
    <row r="13792" spans="2:2" x14ac:dyDescent="0.2">
      <c r="B13792" s="35"/>
    </row>
    <row r="13793" spans="2:2" x14ac:dyDescent="0.2">
      <c r="B13793" s="35"/>
    </row>
    <row r="13794" spans="2:2" x14ac:dyDescent="0.2">
      <c r="B13794" s="35"/>
    </row>
    <row r="13796" spans="2:2" x14ac:dyDescent="0.2">
      <c r="B13796" s="35"/>
    </row>
    <row r="13801" spans="2:2" x14ac:dyDescent="0.2">
      <c r="B13801" s="35"/>
    </row>
    <row r="13802" spans="2:2" x14ac:dyDescent="0.2">
      <c r="B13802" s="35"/>
    </row>
    <row r="13803" spans="2:2" x14ac:dyDescent="0.2">
      <c r="B13803" s="35"/>
    </row>
    <row r="13805" spans="2:2" x14ac:dyDescent="0.2">
      <c r="B13805" s="35"/>
    </row>
    <row r="13806" spans="2:2" x14ac:dyDescent="0.2">
      <c r="B13806" s="35"/>
    </row>
    <row r="13809" spans="2:2" x14ac:dyDescent="0.2">
      <c r="B13809" s="35"/>
    </row>
    <row r="13810" spans="2:2" x14ac:dyDescent="0.2">
      <c r="B13810" s="35"/>
    </row>
    <row r="13811" spans="2:2" x14ac:dyDescent="0.2">
      <c r="B13811" s="35"/>
    </row>
    <row r="13812" spans="2:2" x14ac:dyDescent="0.2">
      <c r="B13812" s="35"/>
    </row>
    <row r="13815" spans="2:2" x14ac:dyDescent="0.2">
      <c r="B13815" s="35"/>
    </row>
    <row r="13816" spans="2:2" x14ac:dyDescent="0.2">
      <c r="B13816" s="35"/>
    </row>
    <row r="13817" spans="2:2" x14ac:dyDescent="0.2">
      <c r="B13817" s="35"/>
    </row>
    <row r="13818" spans="2:2" x14ac:dyDescent="0.2">
      <c r="B13818" s="35"/>
    </row>
    <row r="13819" spans="2:2" x14ac:dyDescent="0.2">
      <c r="B13819" s="35"/>
    </row>
    <row r="13820" spans="2:2" x14ac:dyDescent="0.2">
      <c r="B13820" s="35"/>
    </row>
    <row r="13826" spans="2:2" x14ac:dyDescent="0.2">
      <c r="B13826" s="35"/>
    </row>
    <row r="13827" spans="2:2" x14ac:dyDescent="0.2">
      <c r="B13827" s="35"/>
    </row>
    <row r="13828" spans="2:2" x14ac:dyDescent="0.2">
      <c r="B13828" s="35"/>
    </row>
    <row r="13829" spans="2:2" x14ac:dyDescent="0.2">
      <c r="B13829" s="35"/>
    </row>
    <row r="13909" spans="2:2" x14ac:dyDescent="0.2">
      <c r="B13909" s="35"/>
    </row>
    <row r="13910" spans="2:2" x14ac:dyDescent="0.2">
      <c r="B13910" s="34"/>
    </row>
    <row r="13935" spans="2:2" x14ac:dyDescent="0.2">
      <c r="B13935" s="35"/>
    </row>
    <row r="13939" spans="2:2" x14ac:dyDescent="0.2">
      <c r="B13939" s="35"/>
    </row>
    <row r="13943" spans="2:2" x14ac:dyDescent="0.2">
      <c r="B13943" s="35"/>
    </row>
    <row r="13948" spans="2:2" x14ac:dyDescent="0.2">
      <c r="B13948" s="35"/>
    </row>
    <row r="13950" spans="2:2" x14ac:dyDescent="0.2">
      <c r="B13950" s="35"/>
    </row>
    <row r="13952" spans="2:2" x14ac:dyDescent="0.2">
      <c r="B13952" s="35"/>
    </row>
    <row r="13954" spans="2:2" x14ac:dyDescent="0.2">
      <c r="B13954" s="35"/>
    </row>
    <row r="13957" spans="2:2" x14ac:dyDescent="0.2">
      <c r="B13957" s="35"/>
    </row>
    <row r="13959" spans="2:2" x14ac:dyDescent="0.2">
      <c r="B13959" s="35"/>
    </row>
    <row r="13960" spans="2:2" x14ac:dyDescent="0.2">
      <c r="B13960" s="35"/>
    </row>
    <row r="13963" spans="2:2" x14ac:dyDescent="0.2">
      <c r="B13963" s="35"/>
    </row>
    <row r="13964" spans="2:2" x14ac:dyDescent="0.2">
      <c r="B13964" s="35"/>
    </row>
    <row r="13967" spans="2:2" x14ac:dyDescent="0.2">
      <c r="B13967" s="35"/>
    </row>
    <row r="13968" spans="2:2" x14ac:dyDescent="0.2">
      <c r="B13968" s="35"/>
    </row>
    <row r="13969" spans="2:2" x14ac:dyDescent="0.2">
      <c r="B13969" s="35"/>
    </row>
    <row r="13970" spans="2:2" x14ac:dyDescent="0.2">
      <c r="B13970" s="35"/>
    </row>
    <row r="13973" spans="2:2" x14ac:dyDescent="0.2">
      <c r="B13973" s="35"/>
    </row>
    <row r="13974" spans="2:2" x14ac:dyDescent="0.2">
      <c r="B13974" s="35"/>
    </row>
    <row r="13975" spans="2:2" x14ac:dyDescent="0.2">
      <c r="B13975" s="35"/>
    </row>
    <row r="13976" spans="2:2" x14ac:dyDescent="0.2">
      <c r="B13976" s="35"/>
    </row>
    <row r="13977" spans="2:2" x14ac:dyDescent="0.2">
      <c r="B13977" s="35"/>
    </row>
    <row r="13978" spans="2:2" x14ac:dyDescent="0.2">
      <c r="B13978" s="35"/>
    </row>
    <row r="13984" spans="2:2" x14ac:dyDescent="0.2">
      <c r="B13984" s="35"/>
    </row>
    <row r="13985" spans="2:2" x14ac:dyDescent="0.2">
      <c r="B13985" s="35"/>
    </row>
    <row r="13986" spans="2:2" x14ac:dyDescent="0.2">
      <c r="B13986" s="35"/>
    </row>
    <row r="13987" spans="2:2" x14ac:dyDescent="0.2">
      <c r="B13987" s="35"/>
    </row>
    <row r="13990" spans="2:2" x14ac:dyDescent="0.2">
      <c r="B13990" s="35"/>
    </row>
    <row r="13994" spans="2:2" x14ac:dyDescent="0.2">
      <c r="B13994" s="35"/>
    </row>
    <row r="14013" spans="2:2" x14ac:dyDescent="0.2">
      <c r="B14013" s="35"/>
    </row>
    <row r="14018" spans="2:2" x14ac:dyDescent="0.2">
      <c r="B14018" s="35"/>
    </row>
    <row r="14067" spans="2:2" x14ac:dyDescent="0.2">
      <c r="B14067" s="35"/>
    </row>
    <row r="14068" spans="2:2" x14ac:dyDescent="0.2">
      <c r="B14068" s="34"/>
    </row>
    <row r="14101" spans="2:2" x14ac:dyDescent="0.2">
      <c r="B14101" s="35"/>
    </row>
    <row r="14105" spans="2:2" x14ac:dyDescent="0.2">
      <c r="B14105" s="35"/>
    </row>
    <row r="14106" spans="2:2" x14ac:dyDescent="0.2">
      <c r="B14106" s="35"/>
    </row>
    <row r="14108" spans="2:2" x14ac:dyDescent="0.2">
      <c r="B14108" s="35"/>
    </row>
    <row r="14109" spans="2:2" x14ac:dyDescent="0.2">
      <c r="B14109" s="35"/>
    </row>
    <row r="14110" spans="2:2" x14ac:dyDescent="0.2">
      <c r="B14110" s="35"/>
    </row>
    <row r="14112" spans="2:2" x14ac:dyDescent="0.2">
      <c r="B14112" s="35"/>
    </row>
    <row r="14113" spans="2:2" x14ac:dyDescent="0.2">
      <c r="B14113" s="35"/>
    </row>
    <row r="14117" spans="2:2" x14ac:dyDescent="0.2">
      <c r="B14117" s="35"/>
    </row>
    <row r="14118" spans="2:2" x14ac:dyDescent="0.2">
      <c r="B14118" s="35"/>
    </row>
    <row r="14121" spans="2:2" x14ac:dyDescent="0.2">
      <c r="B14121" s="35"/>
    </row>
    <row r="14122" spans="2:2" x14ac:dyDescent="0.2">
      <c r="B14122" s="35"/>
    </row>
    <row r="14125" spans="2:2" x14ac:dyDescent="0.2">
      <c r="B14125" s="35"/>
    </row>
    <row r="14126" spans="2:2" x14ac:dyDescent="0.2">
      <c r="B14126" s="35"/>
    </row>
    <row r="14127" spans="2:2" x14ac:dyDescent="0.2">
      <c r="B14127" s="35"/>
    </row>
    <row r="14128" spans="2:2" x14ac:dyDescent="0.2">
      <c r="B14128" s="35"/>
    </row>
    <row r="14130" spans="2:2" x14ac:dyDescent="0.2">
      <c r="B14130" s="35"/>
    </row>
    <row r="14131" spans="2:2" x14ac:dyDescent="0.2">
      <c r="B14131" s="35"/>
    </row>
    <row r="14132" spans="2:2" x14ac:dyDescent="0.2">
      <c r="B14132" s="35"/>
    </row>
    <row r="14133" spans="2:2" x14ac:dyDescent="0.2">
      <c r="B14133" s="35"/>
    </row>
    <row r="14134" spans="2:2" x14ac:dyDescent="0.2">
      <c r="B14134" s="35"/>
    </row>
    <row r="14135" spans="2:2" x14ac:dyDescent="0.2">
      <c r="B14135" s="35"/>
    </row>
    <row r="14136" spans="2:2" x14ac:dyDescent="0.2">
      <c r="B14136" s="35"/>
    </row>
    <row r="14142" spans="2:2" x14ac:dyDescent="0.2">
      <c r="B14142" s="35"/>
    </row>
    <row r="14143" spans="2:2" x14ac:dyDescent="0.2">
      <c r="B14143" s="35"/>
    </row>
    <row r="14144" spans="2:2" x14ac:dyDescent="0.2">
      <c r="B14144" s="35"/>
    </row>
    <row r="14145" spans="2:2" x14ac:dyDescent="0.2">
      <c r="B14145" s="35"/>
    </row>
    <row r="14148" spans="2:2" x14ac:dyDescent="0.2">
      <c r="B14148" s="35"/>
    </row>
    <row r="14152" spans="2:2" x14ac:dyDescent="0.2">
      <c r="B14152" s="35"/>
    </row>
    <row r="14156" spans="2:2" x14ac:dyDescent="0.2">
      <c r="B14156" s="35"/>
    </row>
    <row r="14161" spans="2:2" x14ac:dyDescent="0.2">
      <c r="B14161" s="35"/>
    </row>
    <row r="14165" spans="2:2" x14ac:dyDescent="0.2">
      <c r="B14165" s="35"/>
    </row>
    <row r="14169" spans="2:2" x14ac:dyDescent="0.2">
      <c r="B14169" s="35"/>
    </row>
    <row r="14174" spans="2:2" x14ac:dyDescent="0.2">
      <c r="B14174" s="35"/>
    </row>
    <row r="14178" spans="2:2" x14ac:dyDescent="0.2">
      <c r="B14178" s="35"/>
    </row>
    <row r="14182" spans="2:2" x14ac:dyDescent="0.2">
      <c r="B14182" s="35"/>
    </row>
    <row r="14221" spans="2:2" x14ac:dyDescent="0.2">
      <c r="B14221" s="35"/>
    </row>
    <row r="14225" spans="2:2" x14ac:dyDescent="0.2">
      <c r="B14225" s="35"/>
    </row>
    <row r="14226" spans="2:2" x14ac:dyDescent="0.2">
      <c r="B14226" s="34"/>
    </row>
    <row r="14230" spans="2:2" x14ac:dyDescent="0.2">
      <c r="B14230" s="35"/>
    </row>
    <row r="14264" spans="2:2" x14ac:dyDescent="0.2">
      <c r="B14264" s="35"/>
    </row>
    <row r="14266" spans="2:2" x14ac:dyDescent="0.2">
      <c r="B14266" s="35"/>
    </row>
    <row r="14268" spans="2:2" x14ac:dyDescent="0.2">
      <c r="B14268" s="35"/>
    </row>
    <row r="14270" spans="2:2" x14ac:dyDescent="0.2">
      <c r="B14270" s="35"/>
    </row>
    <row r="14275" spans="2:2" x14ac:dyDescent="0.2">
      <c r="B14275" s="35"/>
    </row>
    <row r="14276" spans="2:2" x14ac:dyDescent="0.2">
      <c r="B14276" s="35"/>
    </row>
    <row r="14279" spans="2:2" x14ac:dyDescent="0.2">
      <c r="B14279" s="35"/>
    </row>
    <row r="14280" spans="2:2" x14ac:dyDescent="0.2">
      <c r="B14280" s="35"/>
    </row>
    <row r="14283" spans="2:2" x14ac:dyDescent="0.2">
      <c r="B14283" s="35"/>
    </row>
    <row r="14284" spans="2:2" x14ac:dyDescent="0.2">
      <c r="B14284" s="35"/>
    </row>
    <row r="14285" spans="2:2" x14ac:dyDescent="0.2">
      <c r="B14285" s="35"/>
    </row>
    <row r="14286" spans="2:2" x14ac:dyDescent="0.2">
      <c r="B14286" s="35"/>
    </row>
    <row r="14289" spans="2:2" x14ac:dyDescent="0.2">
      <c r="B14289" s="35"/>
    </row>
    <row r="14290" spans="2:2" x14ac:dyDescent="0.2">
      <c r="B14290" s="35"/>
    </row>
    <row r="14291" spans="2:2" x14ac:dyDescent="0.2">
      <c r="B14291" s="35"/>
    </row>
    <row r="14292" spans="2:2" x14ac:dyDescent="0.2">
      <c r="B14292" s="35"/>
    </row>
    <row r="14293" spans="2:2" x14ac:dyDescent="0.2">
      <c r="B14293" s="35"/>
    </row>
    <row r="14294" spans="2:2" x14ac:dyDescent="0.2">
      <c r="B14294" s="35"/>
    </row>
    <row r="14300" spans="2:2" x14ac:dyDescent="0.2">
      <c r="B14300" s="35"/>
    </row>
    <row r="14301" spans="2:2" x14ac:dyDescent="0.2">
      <c r="B14301" s="35"/>
    </row>
    <row r="14302" spans="2:2" x14ac:dyDescent="0.2">
      <c r="B14302" s="35"/>
    </row>
    <row r="14303" spans="2:2" x14ac:dyDescent="0.2">
      <c r="B14303" s="35"/>
    </row>
    <row r="14332" spans="2:2" x14ac:dyDescent="0.2">
      <c r="B14332" s="170"/>
    </row>
    <row r="14339" spans="2:2" x14ac:dyDescent="0.2">
      <c r="B14339" s="35"/>
    </row>
    <row r="14343" spans="2:2" x14ac:dyDescent="0.2">
      <c r="B14343" s="35"/>
    </row>
    <row r="14358" spans="2:2" x14ac:dyDescent="0.2">
      <c r="B14358" s="35"/>
    </row>
    <row r="14362" spans="2:2" x14ac:dyDescent="0.2">
      <c r="B14362" s="35"/>
    </row>
    <row r="14364" spans="2:2" x14ac:dyDescent="0.2">
      <c r="B14364" s="170"/>
    </row>
    <row r="14382" spans="2:2" x14ac:dyDescent="0.2">
      <c r="B14382" s="170"/>
    </row>
    <row r="14383" spans="2:2" x14ac:dyDescent="0.2">
      <c r="B14383" s="35"/>
    </row>
    <row r="14384" spans="2:2" x14ac:dyDescent="0.2">
      <c r="B14384" s="34"/>
    </row>
    <row r="14395" spans="2:2" x14ac:dyDescent="0.2">
      <c r="B14395" s="170"/>
    </row>
    <row r="14401" spans="2:2" x14ac:dyDescent="0.2">
      <c r="B14401" s="170"/>
    </row>
    <row r="14407" spans="2:2" x14ac:dyDescent="0.2">
      <c r="B14407" s="170"/>
    </row>
    <row r="14408" spans="2:2" x14ac:dyDescent="0.2">
      <c r="B14408" s="35"/>
    </row>
    <row r="14412" spans="2:2" x14ac:dyDescent="0.2">
      <c r="B14412" s="35"/>
    </row>
    <row r="14416" spans="2:2" x14ac:dyDescent="0.2">
      <c r="B14416" s="35"/>
    </row>
    <row r="14421" spans="2:2" x14ac:dyDescent="0.2">
      <c r="B14421" s="35"/>
    </row>
    <row r="14422" spans="2:2" x14ac:dyDescent="0.2">
      <c r="B14422" s="35"/>
    </row>
    <row r="14424" spans="2:2" x14ac:dyDescent="0.2">
      <c r="B14424" s="35"/>
    </row>
    <row r="14425" spans="2:2" x14ac:dyDescent="0.2">
      <c r="B14425" s="35"/>
    </row>
    <row r="14426" spans="2:2" x14ac:dyDescent="0.2">
      <c r="B14426" s="170"/>
    </row>
    <row r="14428" spans="2:2" x14ac:dyDescent="0.2">
      <c r="B14428" s="35"/>
    </row>
    <row r="14429" spans="2:2" x14ac:dyDescent="0.2">
      <c r="B14429" s="35"/>
    </row>
    <row r="14432" spans="2:2" x14ac:dyDescent="0.2">
      <c r="B14432" s="170"/>
    </row>
    <row r="14433" spans="2:2" x14ac:dyDescent="0.2">
      <c r="B14433" s="35"/>
    </row>
    <row r="14434" spans="2:2" x14ac:dyDescent="0.2">
      <c r="B14434" s="35"/>
    </row>
    <row r="14437" spans="2:2" x14ac:dyDescent="0.2">
      <c r="B14437" s="35"/>
    </row>
    <row r="14438" spans="2:2" x14ac:dyDescent="0.2">
      <c r="B14438" s="35"/>
    </row>
    <row r="14441" spans="2:2" x14ac:dyDescent="0.2">
      <c r="B14441" s="35"/>
    </row>
    <row r="14442" spans="2:2" x14ac:dyDescent="0.2">
      <c r="B14442" s="35"/>
    </row>
    <row r="14443" spans="2:2" x14ac:dyDescent="0.2">
      <c r="B14443" s="35"/>
    </row>
    <row r="14444" spans="2:2" x14ac:dyDescent="0.2">
      <c r="B14444" s="35"/>
    </row>
    <row r="14447" spans="2:2" x14ac:dyDescent="0.2">
      <c r="B14447" s="35"/>
    </row>
    <row r="14448" spans="2:2" x14ac:dyDescent="0.2">
      <c r="B14448" s="35"/>
    </row>
    <row r="14449" spans="2:2" x14ac:dyDescent="0.2">
      <c r="B14449" s="35"/>
    </row>
    <row r="14450" spans="2:2" x14ac:dyDescent="0.2">
      <c r="B14450" s="35"/>
    </row>
    <row r="14451" spans="2:2" x14ac:dyDescent="0.2">
      <c r="B14451" s="35"/>
    </row>
    <row r="14452" spans="2:2" x14ac:dyDescent="0.2">
      <c r="B14452" s="35"/>
    </row>
    <row r="14458" spans="2:2" x14ac:dyDescent="0.2">
      <c r="B14458" s="35"/>
    </row>
    <row r="14459" spans="2:2" x14ac:dyDescent="0.2">
      <c r="B14459" s="35"/>
    </row>
    <row r="14460" spans="2:2" x14ac:dyDescent="0.2">
      <c r="B14460" s="35"/>
    </row>
    <row r="14461" spans="2:2" x14ac:dyDescent="0.2">
      <c r="B14461" s="35"/>
    </row>
    <row r="14497" spans="2:2" x14ac:dyDescent="0.2">
      <c r="B14497" s="35"/>
    </row>
    <row r="14531" spans="2:2" x14ac:dyDescent="0.2">
      <c r="B14531" s="35"/>
    </row>
    <row r="14535" spans="2:2" x14ac:dyDescent="0.2">
      <c r="B14535" s="35"/>
    </row>
    <row r="14541" spans="2:2" x14ac:dyDescent="0.2">
      <c r="B14541" s="35"/>
    </row>
    <row r="14542" spans="2:2" x14ac:dyDescent="0.2">
      <c r="B14542" s="34"/>
    </row>
    <row r="14553" spans="2:2" x14ac:dyDescent="0.2">
      <c r="B14553" s="35"/>
    </row>
    <row r="14558" spans="2:2" x14ac:dyDescent="0.2">
      <c r="B14558" s="35"/>
    </row>
    <row r="14562" spans="2:2" x14ac:dyDescent="0.2">
      <c r="B14562" s="35"/>
    </row>
    <row r="14566" spans="2:2" x14ac:dyDescent="0.2">
      <c r="B14566" s="35"/>
    </row>
    <row r="14570" spans="2:2" x14ac:dyDescent="0.2">
      <c r="B14570" s="35"/>
    </row>
    <row r="14575" spans="2:2" x14ac:dyDescent="0.2">
      <c r="B14575" s="35"/>
    </row>
    <row r="14580" spans="2:2" x14ac:dyDescent="0.2">
      <c r="B14580" s="35"/>
    </row>
    <row r="14582" spans="2:2" x14ac:dyDescent="0.2">
      <c r="B14582" s="35"/>
    </row>
    <row r="14584" spans="2:2" x14ac:dyDescent="0.2">
      <c r="B14584" s="35"/>
    </row>
    <row r="14586" spans="2:2" x14ac:dyDescent="0.2">
      <c r="B14586" s="35"/>
    </row>
    <row r="14591" spans="2:2" x14ac:dyDescent="0.2">
      <c r="B14591" s="35"/>
    </row>
    <row r="14592" spans="2:2" x14ac:dyDescent="0.2">
      <c r="B14592" s="35"/>
    </row>
    <row r="14595" spans="2:2" x14ac:dyDescent="0.2">
      <c r="B14595" s="35"/>
    </row>
    <row r="14596" spans="2:2" x14ac:dyDescent="0.2">
      <c r="B14596" s="35"/>
    </row>
    <row r="14599" spans="2:2" x14ac:dyDescent="0.2">
      <c r="B14599" s="35"/>
    </row>
    <row r="14600" spans="2:2" x14ac:dyDescent="0.2">
      <c r="B14600" s="35"/>
    </row>
    <row r="14601" spans="2:2" x14ac:dyDescent="0.2">
      <c r="B14601" s="35"/>
    </row>
    <row r="14602" spans="2:2" x14ac:dyDescent="0.2">
      <c r="B14602" s="35"/>
    </row>
    <row r="14605" spans="2:2" x14ac:dyDescent="0.2">
      <c r="B14605" s="35"/>
    </row>
    <row r="14606" spans="2:2" x14ac:dyDescent="0.2">
      <c r="B14606" s="35"/>
    </row>
    <row r="14607" spans="2:2" x14ac:dyDescent="0.2">
      <c r="B14607" s="35"/>
    </row>
    <row r="14608" spans="2:2" x14ac:dyDescent="0.2">
      <c r="B14608" s="35"/>
    </row>
    <row r="14609" spans="2:2" x14ac:dyDescent="0.2">
      <c r="B14609" s="35"/>
    </row>
    <row r="14610" spans="2:2" x14ac:dyDescent="0.2">
      <c r="B14610" s="35"/>
    </row>
    <row r="14616" spans="2:2" x14ac:dyDescent="0.2">
      <c r="B14616" s="35"/>
    </row>
    <row r="14617" spans="2:2" x14ac:dyDescent="0.2">
      <c r="B14617" s="35"/>
    </row>
    <row r="14618" spans="2:2" x14ac:dyDescent="0.2">
      <c r="B14618" s="35"/>
    </row>
    <row r="14619" spans="2:2" x14ac:dyDescent="0.2">
      <c r="B14619" s="35"/>
    </row>
    <row r="14645" spans="2:2" x14ac:dyDescent="0.2">
      <c r="B14645" s="170"/>
    </row>
    <row r="14650" spans="2:2" x14ac:dyDescent="0.2">
      <c r="B14650" s="35"/>
    </row>
    <row r="14654" spans="2:2" x14ac:dyDescent="0.2">
      <c r="B14654" s="35"/>
    </row>
    <row r="14659" spans="2:2" x14ac:dyDescent="0.2">
      <c r="B14659" s="35"/>
    </row>
    <row r="14699" spans="2:2" x14ac:dyDescent="0.2">
      <c r="B14699" s="35"/>
    </row>
    <row r="14700" spans="2:2" x14ac:dyDescent="0.2">
      <c r="B14700" s="34"/>
    </row>
    <row r="14722" spans="2:2" x14ac:dyDescent="0.2">
      <c r="B14722" s="35"/>
    </row>
    <row r="14726" spans="2:2" x14ac:dyDescent="0.2">
      <c r="B14726" s="35"/>
    </row>
    <row r="14728" spans="2:2" x14ac:dyDescent="0.2">
      <c r="B14728" s="170"/>
    </row>
    <row r="14738" spans="2:2" x14ac:dyDescent="0.2">
      <c r="B14738" s="35"/>
    </row>
    <row r="14739" spans="2:2" x14ac:dyDescent="0.2">
      <c r="B14739" s="35"/>
    </row>
    <row r="14740" spans="2:2" x14ac:dyDescent="0.2">
      <c r="B14740" s="35"/>
    </row>
    <row r="14741" spans="2:2" x14ac:dyDescent="0.2">
      <c r="B14741" s="170"/>
    </row>
    <row r="14742" spans="2:2" x14ac:dyDescent="0.2">
      <c r="B14742" s="35"/>
    </row>
    <row r="14743" spans="2:2" x14ac:dyDescent="0.2">
      <c r="B14743" s="35"/>
    </row>
    <row r="14744" spans="2:2" x14ac:dyDescent="0.2">
      <c r="B14744" s="35"/>
    </row>
    <row r="14749" spans="2:2" x14ac:dyDescent="0.2">
      <c r="B14749" s="35"/>
    </row>
    <row r="14750" spans="2:2" x14ac:dyDescent="0.2">
      <c r="B14750" s="35"/>
    </row>
    <row r="14753" spans="2:2" x14ac:dyDescent="0.2">
      <c r="B14753" s="35"/>
    </row>
    <row r="14754" spans="2:2" x14ac:dyDescent="0.2">
      <c r="B14754" s="35"/>
    </row>
    <row r="14757" spans="2:2" x14ac:dyDescent="0.2">
      <c r="B14757" s="35"/>
    </row>
    <row r="14758" spans="2:2" x14ac:dyDescent="0.2">
      <c r="B14758" s="35"/>
    </row>
    <row r="14759" spans="2:2" x14ac:dyDescent="0.2">
      <c r="B14759" s="35"/>
    </row>
    <row r="14760" spans="2:2" x14ac:dyDescent="0.2">
      <c r="B14760" s="170"/>
    </row>
    <row r="14763" spans="2:2" x14ac:dyDescent="0.2">
      <c r="B14763" s="35"/>
    </row>
    <row r="14764" spans="2:2" x14ac:dyDescent="0.2">
      <c r="B14764" s="35"/>
    </row>
    <row r="14765" spans="2:2" x14ac:dyDescent="0.2">
      <c r="B14765" s="35"/>
    </row>
    <row r="14766" spans="2:2" x14ac:dyDescent="0.2">
      <c r="B14766" s="35"/>
    </row>
    <row r="14767" spans="2:2" x14ac:dyDescent="0.2">
      <c r="B14767" s="35"/>
    </row>
    <row r="14768" spans="2:2" x14ac:dyDescent="0.2">
      <c r="B14768" s="35"/>
    </row>
    <row r="14774" spans="2:2" x14ac:dyDescent="0.2">
      <c r="B14774" s="35"/>
    </row>
    <row r="14775" spans="2:2" x14ac:dyDescent="0.2">
      <c r="B14775" s="35"/>
    </row>
    <row r="14776" spans="2:2" x14ac:dyDescent="0.2">
      <c r="B14776" s="35"/>
    </row>
    <row r="14777" spans="2:2" x14ac:dyDescent="0.2">
      <c r="B14777" s="35"/>
    </row>
    <row r="14785" spans="2:2" x14ac:dyDescent="0.2">
      <c r="B14785" s="170"/>
    </row>
    <row r="14813" spans="2:2" x14ac:dyDescent="0.2">
      <c r="B14813" s="35"/>
    </row>
    <row r="14831" spans="2:2" x14ac:dyDescent="0.2">
      <c r="B14831" s="35"/>
    </row>
    <row r="14844" spans="2:2" x14ac:dyDescent="0.2">
      <c r="B14844" s="35"/>
    </row>
    <row r="14848" spans="2:2" x14ac:dyDescent="0.2">
      <c r="B14848" s="35"/>
    </row>
    <row r="14852" spans="2:2" x14ac:dyDescent="0.2">
      <c r="B14852" s="35"/>
    </row>
    <row r="14857" spans="2:2" x14ac:dyDescent="0.2">
      <c r="B14857" s="35"/>
    </row>
    <row r="14858" spans="2:2" x14ac:dyDescent="0.2">
      <c r="B14858" s="34"/>
    </row>
    <row r="14868" spans="2:2" x14ac:dyDescent="0.2">
      <c r="B14868" s="170"/>
    </row>
    <row r="14896" spans="2:2" x14ac:dyDescent="0.2">
      <c r="B14896" s="35"/>
    </row>
    <row r="14898" spans="2:2" x14ac:dyDescent="0.2">
      <c r="B14898" s="35"/>
    </row>
    <row r="14900" spans="2:2" x14ac:dyDescent="0.2">
      <c r="B14900" s="35"/>
    </row>
    <row r="14902" spans="2:2" x14ac:dyDescent="0.2">
      <c r="B14902" s="35"/>
    </row>
    <row r="14907" spans="2:2" x14ac:dyDescent="0.2">
      <c r="B14907" s="35"/>
    </row>
    <row r="14908" spans="2:2" x14ac:dyDescent="0.2">
      <c r="B14908" s="35"/>
    </row>
    <row r="14911" spans="2:2" x14ac:dyDescent="0.2">
      <c r="B14911" s="35"/>
    </row>
    <row r="14912" spans="2:2" x14ac:dyDescent="0.2">
      <c r="B14912" s="35"/>
    </row>
    <row r="14913" spans="2:2" x14ac:dyDescent="0.2">
      <c r="B14913" s="170"/>
    </row>
    <row r="14915" spans="2:2" x14ac:dyDescent="0.2">
      <c r="B14915" s="35"/>
    </row>
    <row r="14916" spans="2:2" x14ac:dyDescent="0.2">
      <c r="B14916" s="35"/>
    </row>
    <row r="14917" spans="2:2" x14ac:dyDescent="0.2">
      <c r="B14917" s="35"/>
    </row>
    <row r="14918" spans="2:2" x14ac:dyDescent="0.2">
      <c r="B14918" s="35"/>
    </row>
    <row r="14921" spans="2:2" x14ac:dyDescent="0.2">
      <c r="B14921" s="35"/>
    </row>
    <row r="14922" spans="2:2" x14ac:dyDescent="0.2">
      <c r="B14922" s="35"/>
    </row>
    <row r="14923" spans="2:2" x14ac:dyDescent="0.2">
      <c r="B14923" s="35"/>
    </row>
    <row r="14924" spans="2:2" x14ac:dyDescent="0.2">
      <c r="B14924" s="35"/>
    </row>
    <row r="14925" spans="2:2" x14ac:dyDescent="0.2">
      <c r="B14925" s="35"/>
    </row>
    <row r="14926" spans="2:2" x14ac:dyDescent="0.2">
      <c r="B14926" s="35"/>
    </row>
    <row r="14932" spans="2:2" x14ac:dyDescent="0.2">
      <c r="B14932" s="35"/>
    </row>
    <row r="14933" spans="2:2" x14ac:dyDescent="0.2">
      <c r="B14933" s="35"/>
    </row>
    <row r="14934" spans="2:2" x14ac:dyDescent="0.2">
      <c r="B14934" s="35"/>
    </row>
    <row r="14935" spans="2:2" x14ac:dyDescent="0.2">
      <c r="B14935" s="35"/>
    </row>
    <row r="14939" spans="2:2" x14ac:dyDescent="0.2">
      <c r="B14939" s="35"/>
    </row>
    <row r="15002" spans="2:2" x14ac:dyDescent="0.2">
      <c r="B15002" s="170"/>
    </row>
    <row r="15015" spans="2:2" x14ac:dyDescent="0.2">
      <c r="B15015" s="35"/>
    </row>
    <row r="15016" spans="2:2" x14ac:dyDescent="0.2">
      <c r="B15016" s="34"/>
    </row>
    <row r="15018" spans="2:2" x14ac:dyDescent="0.2">
      <c r="B15018" s="35"/>
    </row>
    <row r="15042" spans="2:2" x14ac:dyDescent="0.2">
      <c r="B15042" s="35"/>
    </row>
    <row r="15046" spans="2:2" x14ac:dyDescent="0.2">
      <c r="B15046" s="35"/>
    </row>
    <row r="15054" spans="2:2" x14ac:dyDescent="0.2">
      <c r="B15054" s="35"/>
    </row>
    <row r="15056" spans="2:2" x14ac:dyDescent="0.2">
      <c r="B15056" s="35"/>
    </row>
    <row r="15058" spans="2:2" x14ac:dyDescent="0.2">
      <c r="B15058" s="35"/>
    </row>
    <row r="15060" spans="2:2" x14ac:dyDescent="0.2">
      <c r="B15060" s="35"/>
    </row>
    <row r="15065" spans="2:2" x14ac:dyDescent="0.2">
      <c r="B15065" s="35"/>
    </row>
    <row r="15066" spans="2:2" x14ac:dyDescent="0.2">
      <c r="B15066" s="35"/>
    </row>
    <row r="15069" spans="2:2" x14ac:dyDescent="0.2">
      <c r="B15069" s="35"/>
    </row>
    <row r="15070" spans="2:2" x14ac:dyDescent="0.2">
      <c r="B15070" s="35"/>
    </row>
    <row r="15073" spans="2:2" x14ac:dyDescent="0.2">
      <c r="B15073" s="35"/>
    </row>
    <row r="15074" spans="2:2" x14ac:dyDescent="0.2">
      <c r="B15074" s="35"/>
    </row>
    <row r="15075" spans="2:2" x14ac:dyDescent="0.2">
      <c r="B15075" s="35"/>
    </row>
    <row r="15076" spans="2:2" x14ac:dyDescent="0.2">
      <c r="B15076" s="35"/>
    </row>
    <row r="15079" spans="2:2" x14ac:dyDescent="0.2">
      <c r="B15079" s="35"/>
    </row>
    <row r="15080" spans="2:2" x14ac:dyDescent="0.2">
      <c r="B15080" s="35"/>
    </row>
    <row r="15081" spans="2:2" x14ac:dyDescent="0.2">
      <c r="B15081" s="35"/>
    </row>
    <row r="15082" spans="2:2" x14ac:dyDescent="0.2">
      <c r="B15082" s="35"/>
    </row>
    <row r="15083" spans="2:2" x14ac:dyDescent="0.2">
      <c r="B15083" s="35"/>
    </row>
    <row r="15084" spans="2:2" x14ac:dyDescent="0.2">
      <c r="B15084" s="35"/>
    </row>
    <row r="15090" spans="2:2" x14ac:dyDescent="0.2">
      <c r="B15090" s="35"/>
    </row>
    <row r="15091" spans="2:2" x14ac:dyDescent="0.2">
      <c r="B15091" s="35"/>
    </row>
    <row r="15092" spans="2:2" x14ac:dyDescent="0.2">
      <c r="B15092" s="35"/>
    </row>
    <row r="15093" spans="2:2" x14ac:dyDescent="0.2">
      <c r="B15093" s="35"/>
    </row>
    <row r="15122" spans="2:2" x14ac:dyDescent="0.2">
      <c r="B15122" s="35"/>
    </row>
    <row r="15126" spans="2:2" x14ac:dyDescent="0.2">
      <c r="B15126" s="35"/>
    </row>
    <row r="15168" spans="2:2" x14ac:dyDescent="0.2">
      <c r="B15168" s="35"/>
    </row>
    <row r="15173" spans="2:2" x14ac:dyDescent="0.2">
      <c r="B15173" s="35"/>
    </row>
    <row r="15174" spans="2:2" x14ac:dyDescent="0.2">
      <c r="B15174" s="34"/>
    </row>
    <row r="15206" spans="2:2" x14ac:dyDescent="0.2">
      <c r="B15206" s="35"/>
    </row>
    <row r="15208" spans="2:2" x14ac:dyDescent="0.2">
      <c r="B15208" s="35"/>
    </row>
    <row r="15210" spans="2:2" x14ac:dyDescent="0.2">
      <c r="B15210" s="35"/>
    </row>
    <row r="15212" spans="2:2" x14ac:dyDescent="0.2">
      <c r="B15212" s="35"/>
    </row>
    <row r="15214" spans="2:2" x14ac:dyDescent="0.2">
      <c r="B15214" s="35"/>
    </row>
    <row r="15216" spans="2:2" x14ac:dyDescent="0.2">
      <c r="B15216" s="35"/>
    </row>
    <row r="15218" spans="2:2" x14ac:dyDescent="0.2">
      <c r="B15218" s="35"/>
    </row>
    <row r="15223" spans="2:2" x14ac:dyDescent="0.2">
      <c r="B15223" s="35"/>
    </row>
    <row r="15224" spans="2:2" x14ac:dyDescent="0.2">
      <c r="B15224" s="35"/>
    </row>
    <row r="15227" spans="2:2" x14ac:dyDescent="0.2">
      <c r="B15227" s="35"/>
    </row>
    <row r="15228" spans="2:2" x14ac:dyDescent="0.2">
      <c r="B15228" s="35"/>
    </row>
    <row r="15231" spans="2:2" x14ac:dyDescent="0.2">
      <c r="B15231" s="35"/>
    </row>
    <row r="15232" spans="2:2" x14ac:dyDescent="0.2">
      <c r="B15232" s="35"/>
    </row>
    <row r="15233" spans="2:2" x14ac:dyDescent="0.2">
      <c r="B15233" s="35"/>
    </row>
    <row r="15234" spans="2:2" x14ac:dyDescent="0.2">
      <c r="B15234" s="35"/>
    </row>
    <row r="15237" spans="2:2" x14ac:dyDescent="0.2">
      <c r="B15237" s="35"/>
    </row>
    <row r="15238" spans="2:2" x14ac:dyDescent="0.2">
      <c r="B15238" s="35"/>
    </row>
    <row r="15239" spans="2:2" x14ac:dyDescent="0.2">
      <c r="B15239" s="35"/>
    </row>
    <row r="15240" spans="2:2" x14ac:dyDescent="0.2">
      <c r="B15240" s="35"/>
    </row>
    <row r="15241" spans="2:2" x14ac:dyDescent="0.2">
      <c r="B15241" s="35"/>
    </row>
    <row r="15242" spans="2:2" x14ac:dyDescent="0.2">
      <c r="B15242" s="35"/>
    </row>
    <row r="15248" spans="2:2" x14ac:dyDescent="0.2">
      <c r="B15248" s="35"/>
    </row>
    <row r="15249" spans="2:2" x14ac:dyDescent="0.2">
      <c r="B15249" s="35"/>
    </row>
    <row r="15250" spans="2:2" x14ac:dyDescent="0.2">
      <c r="B15250" s="35"/>
    </row>
    <row r="15251" spans="2:2" x14ac:dyDescent="0.2">
      <c r="B15251" s="35"/>
    </row>
    <row r="15252" spans="2:2" x14ac:dyDescent="0.2">
      <c r="B15252" s="35"/>
    </row>
    <row r="15258" spans="2:2" x14ac:dyDescent="0.2">
      <c r="B15258" s="35"/>
    </row>
    <row r="15270" spans="2:2" x14ac:dyDescent="0.2">
      <c r="B15270" s="35"/>
    </row>
    <row r="15282" spans="2:2" x14ac:dyDescent="0.2">
      <c r="B15282" s="35"/>
    </row>
    <row r="15294" spans="2:2" x14ac:dyDescent="0.2">
      <c r="B15294" s="35"/>
    </row>
    <row r="15295" spans="2:2" x14ac:dyDescent="0.2">
      <c r="B15295" s="170"/>
    </row>
    <row r="15301" spans="2:2" x14ac:dyDescent="0.2">
      <c r="B15301" s="170"/>
    </row>
    <row r="15310" spans="2:2" x14ac:dyDescent="0.2">
      <c r="B15310" s="35"/>
    </row>
    <row r="15331" spans="2:2" x14ac:dyDescent="0.2">
      <c r="B15331" s="35"/>
    </row>
    <row r="15332" spans="2:2" x14ac:dyDescent="0.2">
      <c r="B15332" s="34"/>
    </row>
    <row r="15336" spans="2:2" x14ac:dyDescent="0.2">
      <c r="B15336" s="35"/>
    </row>
    <row r="15340" spans="2:2" x14ac:dyDescent="0.2">
      <c r="B15340" s="35"/>
    </row>
    <row r="15350" spans="2:2" x14ac:dyDescent="0.2">
      <c r="B15350" s="35"/>
    </row>
    <row r="15370" spans="2:2" x14ac:dyDescent="0.2">
      <c r="B15370" s="35"/>
    </row>
    <row r="15372" spans="2:2" x14ac:dyDescent="0.2">
      <c r="B15372" s="35"/>
    </row>
    <row r="15374" spans="2:2" x14ac:dyDescent="0.2">
      <c r="B15374" s="35"/>
    </row>
    <row r="15376" spans="2:2" x14ac:dyDescent="0.2">
      <c r="B15376" s="35"/>
    </row>
    <row r="15378" spans="2:2" x14ac:dyDescent="0.2">
      <c r="B15378" s="35"/>
    </row>
    <row r="15381" spans="2:2" x14ac:dyDescent="0.2">
      <c r="B15381" s="35"/>
    </row>
    <row r="15382" spans="2:2" x14ac:dyDescent="0.2">
      <c r="B15382" s="35"/>
    </row>
    <row r="15385" spans="2:2" x14ac:dyDescent="0.2">
      <c r="B15385" s="35"/>
    </row>
    <row r="15386" spans="2:2" x14ac:dyDescent="0.2">
      <c r="B15386" s="35"/>
    </row>
    <row r="15389" spans="2:2" x14ac:dyDescent="0.2">
      <c r="B15389" s="35"/>
    </row>
    <row r="15390" spans="2:2" x14ac:dyDescent="0.2">
      <c r="B15390" s="35"/>
    </row>
    <row r="15391" spans="2:2" x14ac:dyDescent="0.2">
      <c r="B15391" s="35"/>
    </row>
    <row r="15392" spans="2:2" x14ac:dyDescent="0.2">
      <c r="B15392" s="35"/>
    </row>
    <row r="15395" spans="2:2" x14ac:dyDescent="0.2">
      <c r="B15395" s="35"/>
    </row>
    <row r="15396" spans="2:2" x14ac:dyDescent="0.2">
      <c r="B15396" s="35"/>
    </row>
    <row r="15397" spans="2:2" x14ac:dyDescent="0.2">
      <c r="B15397" s="35"/>
    </row>
    <row r="15398" spans="2:2" x14ac:dyDescent="0.2">
      <c r="B15398" s="35"/>
    </row>
    <row r="15399" spans="2:2" x14ac:dyDescent="0.2">
      <c r="B15399" s="35"/>
    </row>
    <row r="15400" spans="2:2" x14ac:dyDescent="0.2">
      <c r="B15400" s="35"/>
    </row>
    <row r="15402" spans="2:2" x14ac:dyDescent="0.2">
      <c r="B15402" s="170"/>
    </row>
    <row r="15406" spans="2:2" x14ac:dyDescent="0.2">
      <c r="B15406" s="35"/>
    </row>
    <row r="15407" spans="2:2" x14ac:dyDescent="0.2">
      <c r="B15407" s="35"/>
    </row>
    <row r="15408" spans="2:2" x14ac:dyDescent="0.2">
      <c r="B15408" s="35"/>
    </row>
    <row r="15409" spans="2:2" x14ac:dyDescent="0.2">
      <c r="B15409" s="35"/>
    </row>
    <row r="15416" spans="2:2" x14ac:dyDescent="0.2">
      <c r="B15416" s="35"/>
    </row>
    <row r="15418" spans="2:2" x14ac:dyDescent="0.2">
      <c r="B15418" s="35"/>
    </row>
    <row r="15420" spans="2:2" x14ac:dyDescent="0.2">
      <c r="B15420" s="35"/>
    </row>
    <row r="15424" spans="2:2" x14ac:dyDescent="0.2">
      <c r="B15424" s="35"/>
    </row>
    <row r="15447" spans="2:2" x14ac:dyDescent="0.2">
      <c r="B15447" s="170"/>
    </row>
    <row r="15448" spans="2:2" x14ac:dyDescent="0.2">
      <c r="B15448" s="35"/>
    </row>
    <row r="15458" spans="2:2" x14ac:dyDescent="0.2">
      <c r="B15458" s="35"/>
    </row>
    <row r="15460" spans="2:2" x14ac:dyDescent="0.2">
      <c r="B15460" s="170"/>
    </row>
    <row r="15462" spans="2:2" x14ac:dyDescent="0.2">
      <c r="B15462" s="35"/>
    </row>
    <row r="15466" spans="2:2" x14ac:dyDescent="0.2">
      <c r="B15466" s="35"/>
    </row>
    <row r="15478" spans="2:2" x14ac:dyDescent="0.2">
      <c r="B15478" s="35"/>
    </row>
    <row r="15484" spans="2:2" x14ac:dyDescent="0.2">
      <c r="B15484" s="35"/>
    </row>
    <row r="15489" spans="2:2" x14ac:dyDescent="0.2">
      <c r="B15489" s="35"/>
    </row>
    <row r="15490" spans="2:2" x14ac:dyDescent="0.2">
      <c r="B15490" s="34"/>
    </row>
    <row r="15500" spans="2:2" x14ac:dyDescent="0.2">
      <c r="B15500" s="35"/>
    </row>
    <row r="15504" spans="2:2" x14ac:dyDescent="0.2">
      <c r="B15504" s="35"/>
    </row>
    <row r="15514" spans="2:2" x14ac:dyDescent="0.2">
      <c r="B15514" s="35"/>
    </row>
    <row r="15517" spans="2:2" x14ac:dyDescent="0.2">
      <c r="B15517" s="170"/>
    </row>
    <row r="15528" spans="2:2" x14ac:dyDescent="0.2">
      <c r="B15528" s="35"/>
    </row>
    <row r="15530" spans="2:2" x14ac:dyDescent="0.2">
      <c r="B15530" s="170"/>
    </row>
    <row r="15532" spans="2:2" x14ac:dyDescent="0.2">
      <c r="B15532" s="35"/>
    </row>
    <row r="15534" spans="2:2" x14ac:dyDescent="0.2">
      <c r="B15534" s="35"/>
    </row>
    <row r="15539" spans="2:2" x14ac:dyDescent="0.2">
      <c r="B15539" s="35"/>
    </row>
    <row r="15540" spans="2:2" x14ac:dyDescent="0.2">
      <c r="B15540" s="35"/>
    </row>
    <row r="15542" spans="2:2" x14ac:dyDescent="0.2">
      <c r="B15542" s="35"/>
    </row>
    <row r="15543" spans="2:2" x14ac:dyDescent="0.2">
      <c r="B15543" s="35"/>
    </row>
    <row r="15544" spans="2:2" x14ac:dyDescent="0.2">
      <c r="B15544" s="35"/>
    </row>
    <row r="15546" spans="2:2" x14ac:dyDescent="0.2">
      <c r="B15546" s="35"/>
    </row>
    <row r="15547" spans="2:2" x14ac:dyDescent="0.2">
      <c r="B15547" s="35"/>
    </row>
    <row r="15548" spans="2:2" x14ac:dyDescent="0.2">
      <c r="B15548" s="35"/>
    </row>
    <row r="15549" spans="2:2" x14ac:dyDescent="0.2">
      <c r="B15549" s="35"/>
    </row>
    <row r="15550" spans="2:2" x14ac:dyDescent="0.2">
      <c r="B15550" s="35"/>
    </row>
    <row r="15553" spans="2:2" x14ac:dyDescent="0.2">
      <c r="B15553" s="35"/>
    </row>
    <row r="15554" spans="2:2" x14ac:dyDescent="0.2">
      <c r="B15554" s="35"/>
    </row>
    <row r="15555" spans="2:2" x14ac:dyDescent="0.2">
      <c r="B15555" s="35"/>
    </row>
    <row r="15556" spans="2:2" x14ac:dyDescent="0.2">
      <c r="B15556" s="35"/>
    </row>
    <row r="15557" spans="2:2" x14ac:dyDescent="0.2">
      <c r="B15557" s="35"/>
    </row>
    <row r="15558" spans="2:2" x14ac:dyDescent="0.2">
      <c r="B15558" s="35"/>
    </row>
    <row r="15560" spans="2:2" x14ac:dyDescent="0.2">
      <c r="B15560" s="35"/>
    </row>
    <row r="15564" spans="2:2" x14ac:dyDescent="0.2">
      <c r="B15564" s="35"/>
    </row>
    <row r="15565" spans="2:2" x14ac:dyDescent="0.2">
      <c r="B15565" s="35"/>
    </row>
    <row r="15566" spans="2:2" x14ac:dyDescent="0.2">
      <c r="B15566" s="35"/>
    </row>
    <row r="15567" spans="2:2" x14ac:dyDescent="0.2">
      <c r="B15567" s="35"/>
    </row>
    <row r="15570" spans="2:2" x14ac:dyDescent="0.2">
      <c r="B15570" s="35"/>
    </row>
    <row r="15584" spans="2:2" x14ac:dyDescent="0.2">
      <c r="B15584" s="35"/>
    </row>
    <row r="15588" spans="2:2" x14ac:dyDescent="0.2">
      <c r="B15588" s="35"/>
    </row>
    <row r="15592" spans="2:2" x14ac:dyDescent="0.2">
      <c r="B15592" s="35"/>
    </row>
    <row r="15596" spans="2:2" x14ac:dyDescent="0.2">
      <c r="B15596" s="35"/>
    </row>
    <row r="15600" spans="2:2" x14ac:dyDescent="0.2">
      <c r="B15600" s="35"/>
    </row>
    <row r="15608" spans="2:2" x14ac:dyDescent="0.2">
      <c r="B15608" s="35"/>
    </row>
    <row r="15610" spans="2:2" x14ac:dyDescent="0.2">
      <c r="B15610" s="35"/>
    </row>
    <row r="15616" spans="2:2" x14ac:dyDescent="0.2">
      <c r="B15616" s="35"/>
    </row>
    <row r="15626" spans="2:2" x14ac:dyDescent="0.2">
      <c r="B15626" s="35"/>
    </row>
    <row r="15628" spans="2:2" x14ac:dyDescent="0.2">
      <c r="B15628" s="35"/>
    </row>
    <row r="15630" spans="2:2" x14ac:dyDescent="0.2">
      <c r="B15630" s="35"/>
    </row>
    <row r="15634" spans="2:2" x14ac:dyDescent="0.2">
      <c r="B15634" s="35"/>
    </row>
    <row r="15644" spans="2:2" x14ac:dyDescent="0.2">
      <c r="B15644" s="35"/>
    </row>
    <row r="15647" spans="2:2" x14ac:dyDescent="0.2">
      <c r="B15647" s="35"/>
    </row>
    <row r="15648" spans="2:2" x14ac:dyDescent="0.2">
      <c r="B15648" s="34"/>
    </row>
    <row r="15652" spans="2:2" x14ac:dyDescent="0.2">
      <c r="B15652" s="35"/>
    </row>
    <row r="15654" spans="2:2" x14ac:dyDescent="0.2">
      <c r="B15654" s="35"/>
    </row>
    <row r="15658" spans="2:2" x14ac:dyDescent="0.2">
      <c r="B15658" s="35"/>
    </row>
    <row r="15668" spans="2:2" x14ac:dyDescent="0.2">
      <c r="B15668" s="35"/>
    </row>
    <row r="15672" spans="2:2" x14ac:dyDescent="0.2">
      <c r="B15672" s="35"/>
    </row>
    <row r="15682" spans="2:2" x14ac:dyDescent="0.2">
      <c r="B15682" s="35"/>
    </row>
    <row r="15686" spans="2:2" x14ac:dyDescent="0.2">
      <c r="B15686" s="35"/>
    </row>
    <row r="15688" spans="2:2" x14ac:dyDescent="0.2">
      <c r="B15688" s="35"/>
    </row>
    <row r="15690" spans="2:2" x14ac:dyDescent="0.2">
      <c r="B15690" s="35"/>
    </row>
    <row r="15692" spans="2:2" x14ac:dyDescent="0.2">
      <c r="B15692" s="35"/>
    </row>
    <row r="15694" spans="2:2" x14ac:dyDescent="0.2">
      <c r="B15694" s="35"/>
    </row>
    <row r="15696" spans="2:2" x14ac:dyDescent="0.2">
      <c r="B15696" s="35"/>
    </row>
    <row r="15697" spans="2:2" x14ac:dyDescent="0.2">
      <c r="B15697" s="35"/>
    </row>
    <row r="15698" spans="2:2" x14ac:dyDescent="0.2">
      <c r="B15698" s="35"/>
    </row>
    <row r="15701" spans="2:2" x14ac:dyDescent="0.2">
      <c r="B15701" s="35"/>
    </row>
    <row r="15702" spans="2:2" x14ac:dyDescent="0.2">
      <c r="B15702" s="35"/>
    </row>
    <row r="15705" spans="2:2" x14ac:dyDescent="0.2">
      <c r="B15705" s="35"/>
    </row>
    <row r="15706" spans="2:2" x14ac:dyDescent="0.2">
      <c r="B15706" s="35"/>
    </row>
    <row r="15707" spans="2:2" x14ac:dyDescent="0.2">
      <c r="B15707" s="35"/>
    </row>
    <row r="15708" spans="2:2" x14ac:dyDescent="0.2">
      <c r="B15708" s="35"/>
    </row>
    <row r="15710" spans="2:2" x14ac:dyDescent="0.2">
      <c r="B15710" s="35"/>
    </row>
    <row r="15711" spans="2:2" x14ac:dyDescent="0.2">
      <c r="B15711" s="35"/>
    </row>
    <row r="15712" spans="2:2" x14ac:dyDescent="0.2">
      <c r="B15712" s="35"/>
    </row>
    <row r="15713" spans="2:2" x14ac:dyDescent="0.2">
      <c r="B15713" s="35"/>
    </row>
    <row r="15714" spans="2:2" x14ac:dyDescent="0.2">
      <c r="B15714" s="35"/>
    </row>
    <row r="15715" spans="2:2" x14ac:dyDescent="0.2">
      <c r="B15715" s="35"/>
    </row>
    <row r="15716" spans="2:2" x14ac:dyDescent="0.2">
      <c r="B15716" s="35"/>
    </row>
    <row r="15720" spans="2:2" x14ac:dyDescent="0.2">
      <c r="B15720" s="35"/>
    </row>
    <row r="15722" spans="2:2" x14ac:dyDescent="0.2">
      <c r="B15722" s="35"/>
    </row>
    <row r="15723" spans="2:2" x14ac:dyDescent="0.2">
      <c r="B15723" s="170"/>
    </row>
    <row r="15724" spans="2:2" x14ac:dyDescent="0.2">
      <c r="B15724" s="35"/>
    </row>
    <row r="15725" spans="2:2" x14ac:dyDescent="0.2">
      <c r="B15725" s="35"/>
    </row>
    <row r="15728" spans="2:2" x14ac:dyDescent="0.2">
      <c r="B15728" s="35"/>
    </row>
    <row r="15729" spans="2:2" x14ac:dyDescent="0.2">
      <c r="B15729" s="170"/>
    </row>
    <row r="15738" spans="2:2" x14ac:dyDescent="0.2">
      <c r="B15738" s="35"/>
    </row>
    <row r="15744" spans="2:2" x14ac:dyDescent="0.2">
      <c r="B15744" s="35"/>
    </row>
    <row r="15748" spans="2:2" x14ac:dyDescent="0.2">
      <c r="B15748" s="35"/>
    </row>
    <row r="15752" spans="2:2" x14ac:dyDescent="0.2">
      <c r="B15752" s="35"/>
    </row>
    <row r="15756" spans="2:2" x14ac:dyDescent="0.2">
      <c r="B15756" s="35"/>
    </row>
    <row r="15760" spans="2:2" x14ac:dyDescent="0.2">
      <c r="B15760" s="35"/>
    </row>
    <row r="15768" spans="2:2" x14ac:dyDescent="0.2">
      <c r="B15768" s="35"/>
    </row>
    <row r="15770" spans="2:2" x14ac:dyDescent="0.2">
      <c r="B15770" s="35"/>
    </row>
    <row r="15774" spans="2:2" x14ac:dyDescent="0.2">
      <c r="B15774" s="35"/>
    </row>
    <row r="15778" spans="2:2" x14ac:dyDescent="0.2">
      <c r="B15778" s="35"/>
    </row>
    <row r="15780" spans="2:2" x14ac:dyDescent="0.2">
      <c r="B15780" s="35"/>
    </row>
    <row r="15784" spans="2:2" x14ac:dyDescent="0.2">
      <c r="B15784" s="35"/>
    </row>
    <row r="15785" spans="2:2" x14ac:dyDescent="0.2">
      <c r="B15785" s="170"/>
    </row>
    <row r="15788" spans="2:2" x14ac:dyDescent="0.2">
      <c r="B15788" s="35"/>
    </row>
    <row r="15794" spans="2:2" x14ac:dyDescent="0.2">
      <c r="B15794" s="35"/>
    </row>
    <row r="15805" spans="2:2" x14ac:dyDescent="0.2">
      <c r="B15805" s="35"/>
    </row>
    <row r="15806" spans="2:2" x14ac:dyDescent="0.2">
      <c r="B15806" s="34"/>
    </row>
    <row r="15838" spans="2:2" x14ac:dyDescent="0.2">
      <c r="B15838" s="34"/>
    </row>
    <row r="15844" spans="2:2" x14ac:dyDescent="0.2">
      <c r="B15844" s="35"/>
    </row>
    <row r="15846" spans="2:2" x14ac:dyDescent="0.2">
      <c r="B15846" s="35"/>
    </row>
    <row r="15848" spans="2:2" x14ac:dyDescent="0.2">
      <c r="B15848" s="35"/>
    </row>
    <row r="15850" spans="2:2" x14ac:dyDescent="0.2">
      <c r="B15850" s="35"/>
    </row>
    <row r="15852" spans="2:2" x14ac:dyDescent="0.2">
      <c r="B15852" s="35"/>
    </row>
    <row r="15854" spans="2:2" x14ac:dyDescent="0.2">
      <c r="B15854" s="35"/>
    </row>
    <row r="15855" spans="2:2" x14ac:dyDescent="0.2">
      <c r="B15855" s="35"/>
    </row>
    <row r="15856" spans="2:2" x14ac:dyDescent="0.2">
      <c r="B15856" s="35"/>
    </row>
    <row r="15858" spans="2:2" x14ac:dyDescent="0.2">
      <c r="B15858" s="35"/>
    </row>
    <row r="15859" spans="2:2" x14ac:dyDescent="0.2">
      <c r="B15859" s="35"/>
    </row>
    <row r="15860" spans="2:2" x14ac:dyDescent="0.2">
      <c r="B15860" s="35"/>
    </row>
    <row r="15863" spans="2:2" x14ac:dyDescent="0.2">
      <c r="B15863" s="35"/>
    </row>
    <row r="15864" spans="2:2" x14ac:dyDescent="0.2">
      <c r="B15864" s="35"/>
    </row>
    <row r="15865" spans="2:2" x14ac:dyDescent="0.2">
      <c r="B15865" s="35"/>
    </row>
    <row r="15866" spans="2:2" x14ac:dyDescent="0.2">
      <c r="B15866" s="35"/>
    </row>
    <row r="15867" spans="2:2" x14ac:dyDescent="0.2">
      <c r="B15867" s="35"/>
    </row>
    <row r="15868" spans="2:2" x14ac:dyDescent="0.2">
      <c r="B15868" s="35"/>
    </row>
    <row r="15869" spans="2:2" x14ac:dyDescent="0.2">
      <c r="B15869" s="35"/>
    </row>
    <row r="15870" spans="2:2" x14ac:dyDescent="0.2">
      <c r="B15870" s="35"/>
    </row>
    <row r="15871" spans="2:2" x14ac:dyDescent="0.2">
      <c r="B15871" s="35"/>
    </row>
    <row r="15872" spans="2:2" x14ac:dyDescent="0.2">
      <c r="B15872" s="35"/>
    </row>
    <row r="15873" spans="2:2" x14ac:dyDescent="0.2">
      <c r="B15873" s="35"/>
    </row>
    <row r="15874" spans="2:2" x14ac:dyDescent="0.2">
      <c r="B15874" s="35"/>
    </row>
    <row r="15877" spans="2:2" x14ac:dyDescent="0.2">
      <c r="B15877" s="35"/>
    </row>
    <row r="15878" spans="2:2" x14ac:dyDescent="0.2">
      <c r="B15878" s="35"/>
    </row>
    <row r="15879" spans="2:2" x14ac:dyDescent="0.2">
      <c r="B15879" s="35"/>
    </row>
    <row r="15880" spans="2:2" x14ac:dyDescent="0.2">
      <c r="B15880" s="35"/>
    </row>
    <row r="15881" spans="2:2" x14ac:dyDescent="0.2">
      <c r="B15881" s="35"/>
    </row>
    <row r="15882" spans="2:2" x14ac:dyDescent="0.2">
      <c r="B15882" s="35"/>
    </row>
    <row r="15883" spans="2:2" x14ac:dyDescent="0.2">
      <c r="B15883" s="35"/>
    </row>
    <row r="15889" spans="2:2" x14ac:dyDescent="0.2">
      <c r="B15889" s="35"/>
    </row>
    <row r="15890" spans="2:2" x14ac:dyDescent="0.2">
      <c r="B15890" s="35"/>
    </row>
    <row r="15891" spans="2:2" x14ac:dyDescent="0.2">
      <c r="B15891" s="35"/>
    </row>
    <row r="15892" spans="2:2" x14ac:dyDescent="0.2">
      <c r="B15892" s="35"/>
    </row>
    <row r="15926" spans="2:2" x14ac:dyDescent="0.2">
      <c r="B15926" s="35"/>
    </row>
    <row r="15962" spans="2:2" x14ac:dyDescent="0.2">
      <c r="B15962" s="35"/>
    </row>
    <row r="15963" spans="2:2" x14ac:dyDescent="0.2">
      <c r="B15963" s="35"/>
    </row>
    <row r="15964" spans="2:2" x14ac:dyDescent="0.2">
      <c r="B15964" s="34"/>
    </row>
    <row r="15967" spans="2:2" x14ac:dyDescent="0.2">
      <c r="B15967" s="35"/>
    </row>
    <row r="15973" spans="2:2" x14ac:dyDescent="0.2">
      <c r="B15973" s="170"/>
    </row>
    <row r="15975" spans="2:2" x14ac:dyDescent="0.2">
      <c r="B15975" s="35"/>
    </row>
    <row r="15979" spans="2:2" x14ac:dyDescent="0.2">
      <c r="B15979" s="35"/>
    </row>
    <row r="15983" spans="2:2" x14ac:dyDescent="0.2">
      <c r="B15983" s="35"/>
    </row>
    <row r="15988" spans="2:2" x14ac:dyDescent="0.2">
      <c r="B15988" s="35"/>
    </row>
    <row r="15993" spans="2:2" x14ac:dyDescent="0.2">
      <c r="B15993" s="35"/>
    </row>
    <row r="16002" spans="2:2" x14ac:dyDescent="0.2">
      <c r="B16002" s="35"/>
    </row>
    <row r="16004" spans="2:2" x14ac:dyDescent="0.2">
      <c r="B16004" s="35"/>
    </row>
    <row r="16006" spans="2:2" x14ac:dyDescent="0.2">
      <c r="B16006" s="35"/>
    </row>
    <row r="16008" spans="2:2" x14ac:dyDescent="0.2">
      <c r="B16008" s="35"/>
    </row>
    <row r="16013" spans="2:2" x14ac:dyDescent="0.2">
      <c r="B16013" s="35"/>
    </row>
    <row r="16014" spans="2:2" x14ac:dyDescent="0.2">
      <c r="B16014" s="35"/>
    </row>
    <row r="16017" spans="2:2" x14ac:dyDescent="0.2">
      <c r="B16017" s="35"/>
    </row>
    <row r="16018" spans="2:2" x14ac:dyDescent="0.2">
      <c r="B16018" s="35"/>
    </row>
    <row r="16021" spans="2:2" x14ac:dyDescent="0.2">
      <c r="B16021" s="35"/>
    </row>
    <row r="16022" spans="2:2" x14ac:dyDescent="0.2">
      <c r="B16022" s="170"/>
    </row>
    <row r="16023" spans="2:2" x14ac:dyDescent="0.2">
      <c r="B16023" s="35"/>
    </row>
    <row r="16024" spans="2:2" x14ac:dyDescent="0.2">
      <c r="B16024" s="35"/>
    </row>
    <row r="16027" spans="2:2" x14ac:dyDescent="0.2">
      <c r="B16027" s="35"/>
    </row>
    <row r="16028" spans="2:2" x14ac:dyDescent="0.2">
      <c r="B16028" s="170"/>
    </row>
    <row r="16029" spans="2:2" x14ac:dyDescent="0.2">
      <c r="B16029" s="35"/>
    </row>
    <row r="16030" spans="2:2" x14ac:dyDescent="0.2">
      <c r="B16030" s="35"/>
    </row>
    <row r="16031" spans="2:2" x14ac:dyDescent="0.2">
      <c r="B16031" s="35"/>
    </row>
    <row r="16032" spans="2:2" x14ac:dyDescent="0.2">
      <c r="B16032" s="35"/>
    </row>
    <row r="16034" spans="2:2" x14ac:dyDescent="0.2">
      <c r="B16034" s="170"/>
    </row>
    <row r="16038" spans="2:2" x14ac:dyDescent="0.2">
      <c r="B16038" s="35"/>
    </row>
    <row r="16039" spans="2:2" x14ac:dyDescent="0.2">
      <c r="B16039" s="35"/>
    </row>
    <row r="16040" spans="2:2" x14ac:dyDescent="0.2">
      <c r="B16040" s="35"/>
    </row>
    <row r="16041" spans="2:2" x14ac:dyDescent="0.2">
      <c r="B16041" s="35"/>
    </row>
    <row r="16047" spans="2:2" x14ac:dyDescent="0.2">
      <c r="B16047" s="170"/>
    </row>
    <row r="16053" spans="2:2" x14ac:dyDescent="0.2">
      <c r="B16053" s="170"/>
    </row>
    <row r="16054" spans="2:2" x14ac:dyDescent="0.2">
      <c r="B16054" s="35"/>
    </row>
    <row r="16059" spans="2:2" x14ac:dyDescent="0.2">
      <c r="B16059" s="170"/>
    </row>
    <row r="16064" spans="2:2" x14ac:dyDescent="0.2">
      <c r="B16064" s="35"/>
    </row>
    <row r="16078" spans="2:2" x14ac:dyDescent="0.2">
      <c r="B16078" s="170"/>
    </row>
    <row r="16084" spans="2:2" x14ac:dyDescent="0.2">
      <c r="B16084" s="170"/>
    </row>
    <row r="16097" spans="2:2" x14ac:dyDescent="0.2">
      <c r="B16097" s="170"/>
    </row>
    <row r="16103" spans="2:2" x14ac:dyDescent="0.2">
      <c r="B16103" s="170"/>
    </row>
    <row r="16121" spans="2:2" x14ac:dyDescent="0.2">
      <c r="B16121" s="35"/>
    </row>
    <row r="16122" spans="2:2" x14ac:dyDescent="0.2">
      <c r="B16122" s="34"/>
    </row>
    <row r="16129" spans="2:2" x14ac:dyDescent="0.2">
      <c r="B16129" s="170"/>
    </row>
    <row r="16154" spans="2:2" x14ac:dyDescent="0.2">
      <c r="B16154" s="170"/>
    </row>
    <row r="16160" spans="2:2" x14ac:dyDescent="0.2">
      <c r="B16160" s="170"/>
    </row>
    <row r="16162" spans="2:2" x14ac:dyDescent="0.2">
      <c r="B16162" s="35"/>
    </row>
    <row r="16164" spans="2:2" x14ac:dyDescent="0.2">
      <c r="B16164" s="35"/>
    </row>
    <row r="16166" spans="2:2" x14ac:dyDescent="0.2">
      <c r="B16166" s="35"/>
    </row>
    <row r="16171" spans="2:2" x14ac:dyDescent="0.2">
      <c r="B16171" s="35"/>
    </row>
    <row r="16172" spans="2:2" x14ac:dyDescent="0.2">
      <c r="B16172" s="35"/>
    </row>
    <row r="16173" spans="2:2" x14ac:dyDescent="0.2">
      <c r="B16173" s="170"/>
    </row>
    <row r="16175" spans="2:2" x14ac:dyDescent="0.2">
      <c r="B16175" s="35"/>
    </row>
    <row r="16176" spans="2:2" x14ac:dyDescent="0.2">
      <c r="B16176" s="35"/>
    </row>
    <row r="16179" spans="2:2" x14ac:dyDescent="0.2">
      <c r="B16179" s="35"/>
    </row>
    <row r="16180" spans="2:2" x14ac:dyDescent="0.2">
      <c r="B16180" s="35"/>
    </row>
    <row r="16181" spans="2:2" x14ac:dyDescent="0.2">
      <c r="B16181" s="35"/>
    </row>
    <row r="16182" spans="2:2" x14ac:dyDescent="0.2">
      <c r="B16182" s="35"/>
    </row>
    <row r="16185" spans="2:2" x14ac:dyDescent="0.2">
      <c r="B16185" s="35"/>
    </row>
    <row r="16186" spans="2:2" x14ac:dyDescent="0.2">
      <c r="B16186" s="35"/>
    </row>
    <row r="16187" spans="2:2" x14ac:dyDescent="0.2">
      <c r="B16187" s="35"/>
    </row>
    <row r="16188" spans="2:2" x14ac:dyDescent="0.2">
      <c r="B16188" s="35"/>
    </row>
    <row r="16189" spans="2:2" x14ac:dyDescent="0.2">
      <c r="B16189" s="35"/>
    </row>
    <row r="16190" spans="2:2" x14ac:dyDescent="0.2">
      <c r="B16190" s="35"/>
    </row>
    <row r="16196" spans="2:2" x14ac:dyDescent="0.2">
      <c r="B16196" s="35"/>
    </row>
    <row r="16197" spans="2:2" x14ac:dyDescent="0.2">
      <c r="B16197" s="35"/>
    </row>
    <row r="16198" spans="2:2" x14ac:dyDescent="0.2">
      <c r="B16198" s="35"/>
    </row>
    <row r="16199" spans="2:2" x14ac:dyDescent="0.2">
      <c r="B16199" s="35"/>
    </row>
    <row r="16200" spans="2:2" x14ac:dyDescent="0.2">
      <c r="B16200" s="35"/>
    </row>
    <row r="16204" spans="2:2" x14ac:dyDescent="0.2">
      <c r="B16204" s="35"/>
    </row>
    <row r="16218" spans="2:2" x14ac:dyDescent="0.2">
      <c r="B16218" s="35"/>
    </row>
    <row r="16237" spans="2:2" x14ac:dyDescent="0.2">
      <c r="B16237" s="35"/>
    </row>
    <row r="16247" spans="2:2" x14ac:dyDescent="0.2">
      <c r="B16247" s="35"/>
    </row>
    <row r="16251" spans="2:2" x14ac:dyDescent="0.2">
      <c r="B16251" s="35"/>
    </row>
    <row r="16255" spans="2:2" x14ac:dyDescent="0.2">
      <c r="B16255" s="35"/>
    </row>
    <row r="16262" spans="2:2" x14ac:dyDescent="0.2">
      <c r="B16262" s="170"/>
    </row>
    <row r="16274" spans="2:2" x14ac:dyDescent="0.2">
      <c r="B16274" s="35"/>
    </row>
    <row r="16275" spans="2:2" x14ac:dyDescent="0.2">
      <c r="B16275" s="170"/>
    </row>
    <row r="16279" spans="2:2" x14ac:dyDescent="0.2">
      <c r="B16279" s="35"/>
    </row>
    <row r="16280" spans="2:2" x14ac:dyDescent="0.2">
      <c r="B16280" s="34"/>
    </row>
    <row r="16318" spans="2:2" x14ac:dyDescent="0.2">
      <c r="B16318" s="35"/>
    </row>
    <row r="16320" spans="2:2" x14ac:dyDescent="0.2">
      <c r="B16320" s="35"/>
    </row>
    <row r="16322" spans="2:2" x14ac:dyDescent="0.2">
      <c r="B16322" s="35"/>
    </row>
    <row r="16324" spans="2:2" x14ac:dyDescent="0.2">
      <c r="B16324" s="35"/>
    </row>
    <row r="16329" spans="2:2" x14ac:dyDescent="0.2">
      <c r="B16329" s="35"/>
    </row>
    <row r="16330" spans="2:2" x14ac:dyDescent="0.2">
      <c r="B16330" s="35"/>
    </row>
    <row r="16333" spans="2:2" x14ac:dyDescent="0.2">
      <c r="B16333" s="35"/>
    </row>
    <row r="16334" spans="2:2" x14ac:dyDescent="0.2">
      <c r="B16334" s="35"/>
    </row>
    <row r="16337" spans="2:2" x14ac:dyDescent="0.2">
      <c r="B16337" s="35"/>
    </row>
    <row r="16338" spans="2:2" x14ac:dyDescent="0.2">
      <c r="B16338" s="35"/>
    </row>
    <row r="16339" spans="2:2" x14ac:dyDescent="0.2">
      <c r="B16339" s="35"/>
    </row>
    <row r="16340" spans="2:2" x14ac:dyDescent="0.2">
      <c r="B16340" s="35"/>
    </row>
    <row r="16343" spans="2:2" x14ac:dyDescent="0.2">
      <c r="B16343" s="35"/>
    </row>
    <row r="16344" spans="2:2" x14ac:dyDescent="0.2">
      <c r="B16344" s="35"/>
    </row>
    <row r="16345" spans="2:2" x14ac:dyDescent="0.2">
      <c r="B16345" s="35"/>
    </row>
    <row r="16346" spans="2:2" x14ac:dyDescent="0.2">
      <c r="B16346" s="35"/>
    </row>
    <row r="16347" spans="2:2" x14ac:dyDescent="0.2">
      <c r="B16347" s="35"/>
    </row>
    <row r="16348" spans="2:2" x14ac:dyDescent="0.2">
      <c r="B16348" s="35"/>
    </row>
    <row r="16354" spans="2:2" x14ac:dyDescent="0.2">
      <c r="B16354" s="35"/>
    </row>
    <row r="16355" spans="2:2" x14ac:dyDescent="0.2">
      <c r="B16355" s="35"/>
    </row>
    <row r="16356" spans="2:2" x14ac:dyDescent="0.2">
      <c r="B16356" s="35"/>
    </row>
    <row r="16357" spans="2:2" x14ac:dyDescent="0.2">
      <c r="B16357" s="35"/>
    </row>
    <row r="16362" spans="2:2" x14ac:dyDescent="0.2">
      <c r="B16362" s="35"/>
    </row>
    <row r="16366" spans="2:2" x14ac:dyDescent="0.2">
      <c r="B16366" s="35"/>
    </row>
    <row r="16370" spans="2:2" x14ac:dyDescent="0.2">
      <c r="B16370" s="35"/>
    </row>
    <row r="16374" spans="2:2" x14ac:dyDescent="0.2">
      <c r="B16374" s="35"/>
    </row>
    <row r="16379" spans="2:2" x14ac:dyDescent="0.2">
      <c r="B16379" s="35"/>
    </row>
    <row r="16383" spans="2:2" x14ac:dyDescent="0.2">
      <c r="B16383" s="35"/>
    </row>
    <row r="16387" spans="2:2" x14ac:dyDescent="0.2">
      <c r="B16387" s="35"/>
    </row>
    <row r="16391" spans="2:2" x14ac:dyDescent="0.2">
      <c r="B16391" s="35"/>
    </row>
    <row r="16409" spans="2:2" x14ac:dyDescent="0.2">
      <c r="B16409" s="35"/>
    </row>
    <row r="16410" spans="2:2" x14ac:dyDescent="0.2">
      <c r="B16410" s="170"/>
    </row>
    <row r="16413" spans="2:2" x14ac:dyDescent="0.2">
      <c r="B16413" s="35"/>
    </row>
    <row r="16417" spans="2:2" x14ac:dyDescent="0.2">
      <c r="B16417" s="35"/>
    </row>
    <row r="16422" spans="2:2" x14ac:dyDescent="0.2">
      <c r="B16422" s="35"/>
    </row>
    <row r="16426" spans="2:2" x14ac:dyDescent="0.2">
      <c r="B16426" s="35"/>
    </row>
    <row r="16430" spans="2:2" x14ac:dyDescent="0.2">
      <c r="B16430" s="35"/>
    </row>
    <row r="16435" spans="2:2" x14ac:dyDescent="0.2">
      <c r="B16435" s="35"/>
    </row>
    <row r="16436" spans="2:2" x14ac:dyDescent="0.2">
      <c r="B16436" s="170"/>
    </row>
    <row r="16437" spans="2:2" x14ac:dyDescent="0.2">
      <c r="B16437" s="35"/>
    </row>
    <row r="16438" spans="2:2" x14ac:dyDescent="0.2">
      <c r="B16438" s="34"/>
    </row>
    <row r="16439" spans="2:2" x14ac:dyDescent="0.2">
      <c r="B16439" s="35"/>
    </row>
    <row r="16443" spans="2:2" x14ac:dyDescent="0.2">
      <c r="B16443" s="35"/>
    </row>
    <row r="16449" spans="2:2" x14ac:dyDescent="0.2">
      <c r="B16449" s="170"/>
    </row>
    <row r="16476" spans="2:2" x14ac:dyDescent="0.2">
      <c r="B16476" s="35"/>
    </row>
    <row r="16478" spans="2:2" x14ac:dyDescent="0.2">
      <c r="B16478" s="35"/>
    </row>
    <row r="16480" spans="2:2" x14ac:dyDescent="0.2">
      <c r="B16480" s="35"/>
    </row>
    <row r="16482" spans="2:2" x14ac:dyDescent="0.2">
      <c r="B16482" s="35"/>
    </row>
    <row r="16486" spans="2:2" x14ac:dyDescent="0.2">
      <c r="B16486" s="35"/>
    </row>
    <row r="16487" spans="2:2" x14ac:dyDescent="0.2">
      <c r="B16487" s="35"/>
    </row>
    <row r="16488" spans="2:2" x14ac:dyDescent="0.2">
      <c r="B16488" s="35"/>
    </row>
    <row r="16491" spans="2:2" x14ac:dyDescent="0.2">
      <c r="B16491" s="35"/>
    </row>
    <row r="16492" spans="2:2" x14ac:dyDescent="0.2">
      <c r="B16492" s="35"/>
    </row>
    <row r="16495" spans="2:2" x14ac:dyDescent="0.2">
      <c r="B16495" s="35"/>
    </row>
    <row r="16496" spans="2:2" x14ac:dyDescent="0.2">
      <c r="B16496" s="35"/>
    </row>
    <row r="16497" spans="2:2" x14ac:dyDescent="0.2">
      <c r="B16497" s="35"/>
    </row>
    <row r="16498" spans="2:2" x14ac:dyDescent="0.2">
      <c r="B16498" s="35"/>
    </row>
    <row r="16501" spans="2:2" x14ac:dyDescent="0.2">
      <c r="B16501" s="35"/>
    </row>
    <row r="16502" spans="2:2" x14ac:dyDescent="0.2">
      <c r="B16502" s="35"/>
    </row>
    <row r="16503" spans="2:2" x14ac:dyDescent="0.2">
      <c r="B16503" s="35"/>
    </row>
    <row r="16504" spans="2:2" x14ac:dyDescent="0.2">
      <c r="B16504" s="35"/>
    </row>
    <row r="16505" spans="2:2" x14ac:dyDescent="0.2">
      <c r="B16505" s="35"/>
    </row>
    <row r="16506" spans="2:2" x14ac:dyDescent="0.2">
      <c r="B16506" s="35"/>
    </row>
    <row r="16512" spans="2:2" x14ac:dyDescent="0.2">
      <c r="B16512" s="35"/>
    </row>
    <row r="16513" spans="2:2" x14ac:dyDescent="0.2">
      <c r="B16513" s="35"/>
    </row>
    <row r="16514" spans="2:2" x14ac:dyDescent="0.2">
      <c r="B16514" s="35"/>
    </row>
    <row r="16515" spans="2:2" x14ac:dyDescent="0.2">
      <c r="B16515" s="35"/>
    </row>
    <row r="16581" spans="2:2" x14ac:dyDescent="0.2">
      <c r="B16581" s="170"/>
    </row>
    <row r="16595" spans="2:2" x14ac:dyDescent="0.2">
      <c r="B16595" s="35"/>
    </row>
    <row r="16596" spans="2:2" x14ac:dyDescent="0.2">
      <c r="B16596" s="34"/>
    </row>
    <row r="16600" spans="2:2" x14ac:dyDescent="0.2">
      <c r="B16600" s="35"/>
    </row>
    <row r="16604" spans="2:2" x14ac:dyDescent="0.2">
      <c r="B16604" s="35"/>
    </row>
    <row r="16619" spans="2:2" x14ac:dyDescent="0.2">
      <c r="B16619" s="35"/>
    </row>
    <row r="16623" spans="2:2" x14ac:dyDescent="0.2">
      <c r="B16623" s="35"/>
    </row>
    <row r="16634" spans="2:2" x14ac:dyDescent="0.2">
      <c r="B16634" s="35"/>
    </row>
    <row r="16636" spans="2:2" x14ac:dyDescent="0.2">
      <c r="B16636" s="35"/>
    </row>
    <row r="16638" spans="2:2" x14ac:dyDescent="0.2">
      <c r="B16638" s="35"/>
    </row>
    <row r="16640" spans="2:2" x14ac:dyDescent="0.2">
      <c r="B16640" s="35"/>
    </row>
    <row r="16645" spans="2:2" x14ac:dyDescent="0.2">
      <c r="B16645" s="35"/>
    </row>
    <row r="16646" spans="2:2" x14ac:dyDescent="0.2">
      <c r="B16646" s="35"/>
    </row>
    <row r="16649" spans="2:2" x14ac:dyDescent="0.2">
      <c r="B16649" s="35"/>
    </row>
    <row r="16650" spans="2:2" x14ac:dyDescent="0.2">
      <c r="B16650" s="35"/>
    </row>
    <row r="16653" spans="2:2" x14ac:dyDescent="0.2">
      <c r="B16653" s="35"/>
    </row>
    <row r="16654" spans="2:2" x14ac:dyDescent="0.2">
      <c r="B16654" s="35"/>
    </row>
    <row r="16655" spans="2:2" x14ac:dyDescent="0.2">
      <c r="B16655" s="35"/>
    </row>
    <row r="16656" spans="2:2" x14ac:dyDescent="0.2">
      <c r="B16656" s="35"/>
    </row>
    <row r="16659" spans="2:2" x14ac:dyDescent="0.2">
      <c r="B16659" s="35"/>
    </row>
    <row r="16660" spans="2:2" x14ac:dyDescent="0.2">
      <c r="B16660" s="35"/>
    </row>
    <row r="16661" spans="2:2" x14ac:dyDescent="0.2">
      <c r="B16661" s="35"/>
    </row>
    <row r="16662" spans="2:2" x14ac:dyDescent="0.2">
      <c r="B16662" s="35"/>
    </row>
    <row r="16663" spans="2:2" x14ac:dyDescent="0.2">
      <c r="B16663" s="35"/>
    </row>
    <row r="16664" spans="2:2" x14ac:dyDescent="0.2">
      <c r="B16664" s="35"/>
    </row>
    <row r="16669" spans="2:2" x14ac:dyDescent="0.2">
      <c r="B16669" s="35"/>
    </row>
    <row r="16670" spans="2:2" x14ac:dyDescent="0.2">
      <c r="B16670" s="35"/>
    </row>
    <row r="16671" spans="2:2" x14ac:dyDescent="0.2">
      <c r="B16671" s="35"/>
    </row>
    <row r="16672" spans="2:2" x14ac:dyDescent="0.2">
      <c r="B16672" s="35"/>
    </row>
    <row r="16673" spans="2:2" x14ac:dyDescent="0.2">
      <c r="B16673" s="35"/>
    </row>
    <row r="16677" spans="2:2" x14ac:dyDescent="0.2">
      <c r="B16677" s="35"/>
    </row>
    <row r="16682" spans="2:2" x14ac:dyDescent="0.2">
      <c r="B16682" s="35"/>
    </row>
    <row r="16686" spans="2:2" x14ac:dyDescent="0.2">
      <c r="B16686" s="35"/>
    </row>
    <row r="16689" spans="2:2" x14ac:dyDescent="0.2">
      <c r="B16689" s="170"/>
    </row>
    <row r="16690" spans="2:2" x14ac:dyDescent="0.2">
      <c r="B16690" s="35"/>
    </row>
    <row r="16695" spans="2:2" x14ac:dyDescent="0.2">
      <c r="B16695" s="35"/>
    </row>
    <row r="16753" spans="2:2" x14ac:dyDescent="0.2">
      <c r="B16753" s="35"/>
    </row>
    <row r="16754" spans="2:2" x14ac:dyDescent="0.2">
      <c r="B16754" s="34"/>
    </row>
    <row r="16758" spans="2:2" x14ac:dyDescent="0.2">
      <c r="B16758" s="35"/>
    </row>
    <row r="16792" spans="2:2" x14ac:dyDescent="0.2">
      <c r="B16792" s="35"/>
    </row>
    <row r="16794" spans="2:2" x14ac:dyDescent="0.2">
      <c r="B16794" s="35"/>
    </row>
    <row r="16796" spans="2:2" x14ac:dyDescent="0.2">
      <c r="B16796" s="35"/>
    </row>
    <row r="16798" spans="2:2" x14ac:dyDescent="0.2">
      <c r="B16798" s="35"/>
    </row>
    <row r="16803" spans="2:2" x14ac:dyDescent="0.2">
      <c r="B16803" s="35"/>
    </row>
    <row r="16804" spans="2:2" x14ac:dyDescent="0.2">
      <c r="B16804" s="35"/>
    </row>
    <row r="16807" spans="2:2" x14ac:dyDescent="0.2">
      <c r="B16807" s="35"/>
    </row>
    <row r="16808" spans="2:2" x14ac:dyDescent="0.2">
      <c r="B16808" s="35"/>
    </row>
    <row r="16811" spans="2:2" x14ac:dyDescent="0.2">
      <c r="B16811" s="35"/>
    </row>
    <row r="16812" spans="2:2" x14ac:dyDescent="0.2">
      <c r="B16812" s="35"/>
    </row>
    <row r="16813" spans="2:2" x14ac:dyDescent="0.2">
      <c r="B16813" s="35"/>
    </row>
    <row r="16814" spans="2:2" x14ac:dyDescent="0.2">
      <c r="B16814" s="35"/>
    </row>
    <row r="16817" spans="2:2" x14ac:dyDescent="0.2">
      <c r="B16817" s="35"/>
    </row>
    <row r="16818" spans="2:2" x14ac:dyDescent="0.2">
      <c r="B16818" s="35"/>
    </row>
    <row r="16819" spans="2:2" x14ac:dyDescent="0.2">
      <c r="B16819" s="35"/>
    </row>
    <row r="16820" spans="2:2" x14ac:dyDescent="0.2">
      <c r="B16820" s="35"/>
    </row>
    <row r="16821" spans="2:2" x14ac:dyDescent="0.2">
      <c r="B16821" s="35"/>
    </row>
    <row r="16822" spans="2:2" x14ac:dyDescent="0.2">
      <c r="B16822" s="35"/>
    </row>
    <row r="16823" spans="2:2" x14ac:dyDescent="0.2">
      <c r="B16823" s="35"/>
    </row>
    <row r="16827" spans="2:2" x14ac:dyDescent="0.2">
      <c r="B16827" s="35"/>
    </row>
    <row r="16828" spans="2:2" x14ac:dyDescent="0.2">
      <c r="B16828" s="35"/>
    </row>
    <row r="16829" spans="2:2" x14ac:dyDescent="0.2">
      <c r="B16829" s="35"/>
    </row>
    <row r="16830" spans="2:2" x14ac:dyDescent="0.2">
      <c r="B16830" s="35"/>
    </row>
    <row r="16831" spans="2:2" x14ac:dyDescent="0.2">
      <c r="B16831" s="35"/>
    </row>
    <row r="16836" spans="2:2" x14ac:dyDescent="0.2">
      <c r="B16836" s="35"/>
    </row>
    <row r="16841" spans="2:2" x14ac:dyDescent="0.2">
      <c r="B16841" s="35"/>
    </row>
    <row r="16886" spans="2:2" x14ac:dyDescent="0.2">
      <c r="B16886" s="170"/>
    </row>
    <row r="16911" spans="2:2" x14ac:dyDescent="0.2">
      <c r="B16911" s="35"/>
    </row>
    <row r="16912" spans="2:2" x14ac:dyDescent="0.2">
      <c r="B16912" s="34"/>
    </row>
    <row r="16915" spans="2:2" x14ac:dyDescent="0.2">
      <c r="B16915" s="35"/>
    </row>
    <row r="16920" spans="2:2" x14ac:dyDescent="0.2">
      <c r="B16920" s="35"/>
    </row>
    <row r="16944" spans="2:2" x14ac:dyDescent="0.2">
      <c r="B16944" s="170"/>
    </row>
    <row r="16950" spans="2:2" x14ac:dyDescent="0.2">
      <c r="B16950" s="35"/>
    </row>
    <row r="16952" spans="2:2" x14ac:dyDescent="0.2">
      <c r="B16952" s="35"/>
    </row>
    <row r="16954" spans="2:2" x14ac:dyDescent="0.2">
      <c r="B16954" s="35"/>
    </row>
    <row r="16956" spans="2:2" x14ac:dyDescent="0.2">
      <c r="B16956" s="35"/>
    </row>
    <row r="16961" spans="2:2" x14ac:dyDescent="0.2">
      <c r="B16961" s="35"/>
    </row>
    <row r="16962" spans="2:2" x14ac:dyDescent="0.2">
      <c r="B16962" s="35"/>
    </row>
    <row r="16965" spans="2:2" x14ac:dyDescent="0.2">
      <c r="B16965" s="35"/>
    </row>
    <row r="16966" spans="2:2" x14ac:dyDescent="0.2">
      <c r="B16966" s="35"/>
    </row>
    <row r="16969" spans="2:2" x14ac:dyDescent="0.2">
      <c r="B16969" s="35"/>
    </row>
    <row r="16970" spans="2:2" x14ac:dyDescent="0.2">
      <c r="B16970" s="35"/>
    </row>
    <row r="16971" spans="2:2" x14ac:dyDescent="0.2">
      <c r="B16971" s="35"/>
    </row>
    <row r="16972" spans="2:2" x14ac:dyDescent="0.2">
      <c r="B16972" s="35"/>
    </row>
    <row r="16975" spans="2:2" x14ac:dyDescent="0.2">
      <c r="B16975" s="35"/>
    </row>
    <row r="16976" spans="2:2" x14ac:dyDescent="0.2">
      <c r="B16976" s="35"/>
    </row>
    <row r="16977" spans="2:2" x14ac:dyDescent="0.2">
      <c r="B16977" s="35"/>
    </row>
    <row r="16978" spans="2:2" x14ac:dyDescent="0.2">
      <c r="B16978" s="35"/>
    </row>
    <row r="16979" spans="2:2" x14ac:dyDescent="0.2">
      <c r="B16979" s="35"/>
    </row>
    <row r="16980" spans="2:2" x14ac:dyDescent="0.2">
      <c r="B16980" s="35"/>
    </row>
    <row r="16983" spans="2:2" x14ac:dyDescent="0.2">
      <c r="B16983" s="35"/>
    </row>
    <row r="16986" spans="2:2" x14ac:dyDescent="0.2">
      <c r="B16986" s="35"/>
    </row>
    <row r="16987" spans="2:2" x14ac:dyDescent="0.2">
      <c r="B16987" s="35"/>
    </row>
    <row r="16988" spans="2:2" x14ac:dyDescent="0.2">
      <c r="B16988" s="35"/>
    </row>
    <row r="16989" spans="2:2" x14ac:dyDescent="0.2">
      <c r="B16989" s="35"/>
    </row>
    <row r="17000" spans="2:2" x14ac:dyDescent="0.2">
      <c r="B17000" s="35"/>
    </row>
    <row r="17002" spans="2:2" x14ac:dyDescent="0.2">
      <c r="B17002" s="170"/>
    </row>
    <row r="17004" spans="2:2" x14ac:dyDescent="0.2">
      <c r="B17004" s="35"/>
    </row>
    <row r="17047" spans="2:2" x14ac:dyDescent="0.2">
      <c r="B17047" s="170"/>
    </row>
    <row r="17069" spans="2:2" x14ac:dyDescent="0.2">
      <c r="B17069" s="35"/>
    </row>
    <row r="17070" spans="2:2" x14ac:dyDescent="0.2">
      <c r="B17070" s="34"/>
    </row>
    <row r="17074" spans="2:2" x14ac:dyDescent="0.2">
      <c r="B17074" s="35"/>
    </row>
    <row r="17092" spans="2:2" x14ac:dyDescent="0.2">
      <c r="B17092" s="35"/>
    </row>
    <row r="17105" spans="2:2" x14ac:dyDescent="0.2">
      <c r="B17105" s="35"/>
    </row>
    <row r="17108" spans="2:2" x14ac:dyDescent="0.2">
      <c r="B17108" s="35"/>
    </row>
    <row r="17109" spans="2:2" x14ac:dyDescent="0.2">
      <c r="B17109" s="35"/>
    </row>
    <row r="17110" spans="2:2" x14ac:dyDescent="0.2">
      <c r="B17110" s="35"/>
    </row>
    <row r="17112" spans="2:2" x14ac:dyDescent="0.2">
      <c r="B17112" s="35"/>
    </row>
    <row r="17113" spans="2:2" x14ac:dyDescent="0.2">
      <c r="B17113" s="35"/>
    </row>
    <row r="17114" spans="2:2" x14ac:dyDescent="0.2">
      <c r="B17114" s="35"/>
    </row>
    <row r="17118" spans="2:2" x14ac:dyDescent="0.2">
      <c r="B17118" s="35"/>
    </row>
    <row r="17119" spans="2:2" x14ac:dyDescent="0.2">
      <c r="B17119" s="35"/>
    </row>
    <row r="17120" spans="2:2" x14ac:dyDescent="0.2">
      <c r="B17120" s="35"/>
    </row>
    <row r="17123" spans="2:2" x14ac:dyDescent="0.2">
      <c r="B17123" s="35"/>
    </row>
    <row r="17124" spans="2:2" x14ac:dyDescent="0.2">
      <c r="B17124" s="35"/>
    </row>
    <row r="17127" spans="2:2" x14ac:dyDescent="0.2">
      <c r="B17127" s="35"/>
    </row>
    <row r="17128" spans="2:2" x14ac:dyDescent="0.2">
      <c r="B17128" s="35"/>
    </row>
    <row r="17129" spans="2:2" x14ac:dyDescent="0.2">
      <c r="B17129" s="35"/>
    </row>
    <row r="17130" spans="2:2" x14ac:dyDescent="0.2">
      <c r="B17130" s="35"/>
    </row>
    <row r="17133" spans="2:2" x14ac:dyDescent="0.2">
      <c r="B17133" s="35"/>
    </row>
    <row r="17134" spans="2:2" x14ac:dyDescent="0.2">
      <c r="B17134" s="35"/>
    </row>
    <row r="17135" spans="2:2" x14ac:dyDescent="0.2">
      <c r="B17135" s="35"/>
    </row>
    <row r="17136" spans="2:2" x14ac:dyDescent="0.2">
      <c r="B17136" s="35"/>
    </row>
    <row r="17137" spans="2:2" x14ac:dyDescent="0.2">
      <c r="B17137" s="35"/>
    </row>
    <row r="17138" spans="2:2" x14ac:dyDescent="0.2">
      <c r="B17138" s="35"/>
    </row>
    <row r="17144" spans="2:2" x14ac:dyDescent="0.2">
      <c r="B17144" s="35"/>
    </row>
    <row r="17145" spans="2:2" x14ac:dyDescent="0.2">
      <c r="B17145" s="35"/>
    </row>
    <row r="17146" spans="2:2" x14ac:dyDescent="0.2">
      <c r="B17146" s="35"/>
    </row>
    <row r="17147" spans="2:2" x14ac:dyDescent="0.2">
      <c r="B17147" s="35"/>
    </row>
    <row r="17174" spans="2:2" x14ac:dyDescent="0.2">
      <c r="B17174" s="170"/>
    </row>
    <row r="17195" spans="2:2" x14ac:dyDescent="0.2">
      <c r="B17195" s="35"/>
    </row>
    <row r="17200" spans="2:2" x14ac:dyDescent="0.2">
      <c r="B17200" s="35"/>
    </row>
    <row r="17227" spans="2:2" x14ac:dyDescent="0.2">
      <c r="B17227" s="35"/>
    </row>
    <row r="17228" spans="2:2" x14ac:dyDescent="0.2">
      <c r="B17228" s="34"/>
    </row>
    <row r="17251" spans="2:2" x14ac:dyDescent="0.2">
      <c r="B17251" s="170"/>
    </row>
    <row r="17257" spans="2:2" x14ac:dyDescent="0.2">
      <c r="B17257" s="170"/>
    </row>
    <row r="17266" spans="2:2" x14ac:dyDescent="0.2">
      <c r="B17266" s="35"/>
    </row>
    <row r="17268" spans="2:2" x14ac:dyDescent="0.2">
      <c r="B17268" s="35"/>
    </row>
    <row r="17270" spans="2:2" x14ac:dyDescent="0.2">
      <c r="B17270" s="35"/>
    </row>
    <row r="17272" spans="2:2" x14ac:dyDescent="0.2">
      <c r="B17272" s="35"/>
    </row>
    <row r="17277" spans="2:2" x14ac:dyDescent="0.2">
      <c r="B17277" s="35"/>
    </row>
    <row r="17278" spans="2:2" x14ac:dyDescent="0.2">
      <c r="B17278" s="35"/>
    </row>
    <row r="17279" spans="2:2" x14ac:dyDescent="0.2">
      <c r="B17279" s="35"/>
    </row>
    <row r="17281" spans="2:2" x14ac:dyDescent="0.2">
      <c r="B17281" s="35"/>
    </row>
    <row r="17282" spans="2:2" x14ac:dyDescent="0.2">
      <c r="B17282" s="35"/>
    </row>
    <row r="17285" spans="2:2" x14ac:dyDescent="0.2">
      <c r="B17285" s="35"/>
    </row>
    <row r="17286" spans="2:2" x14ac:dyDescent="0.2">
      <c r="B17286" s="35"/>
    </row>
    <row r="17287" spans="2:2" x14ac:dyDescent="0.2">
      <c r="B17287" s="35"/>
    </row>
    <row r="17288" spans="2:2" x14ac:dyDescent="0.2">
      <c r="B17288" s="35"/>
    </row>
    <row r="17291" spans="2:2" x14ac:dyDescent="0.2">
      <c r="B17291" s="35"/>
    </row>
    <row r="17292" spans="2:2" x14ac:dyDescent="0.2">
      <c r="B17292" s="35"/>
    </row>
    <row r="17293" spans="2:2" x14ac:dyDescent="0.2">
      <c r="B17293" s="35"/>
    </row>
    <row r="17294" spans="2:2" x14ac:dyDescent="0.2">
      <c r="B17294" s="35"/>
    </row>
    <row r="17295" spans="2:2" x14ac:dyDescent="0.2">
      <c r="B17295" s="35"/>
    </row>
    <row r="17296" spans="2:2" x14ac:dyDescent="0.2">
      <c r="B17296" s="35"/>
    </row>
    <row r="17302" spans="2:2" x14ac:dyDescent="0.2">
      <c r="B17302" s="35"/>
    </row>
    <row r="17303" spans="2:2" x14ac:dyDescent="0.2">
      <c r="B17303" s="35"/>
    </row>
    <row r="17304" spans="2:2" x14ac:dyDescent="0.2">
      <c r="B17304" s="35"/>
    </row>
    <row r="17305" spans="2:2" x14ac:dyDescent="0.2">
      <c r="B17305" s="35"/>
    </row>
    <row r="17307" spans="2:2" x14ac:dyDescent="0.2">
      <c r="B17307" s="35"/>
    </row>
    <row r="17341" spans="2:2" x14ac:dyDescent="0.2">
      <c r="B17341" s="35"/>
    </row>
    <row r="17345" spans="2:2" x14ac:dyDescent="0.2">
      <c r="B17345" s="35"/>
    </row>
    <row r="17362" spans="2:2" x14ac:dyDescent="0.2">
      <c r="B17362" s="170"/>
    </row>
    <row r="17368" spans="2:2" x14ac:dyDescent="0.2">
      <c r="B17368" s="170"/>
    </row>
    <row r="17383" spans="2:2" x14ac:dyDescent="0.2">
      <c r="B17383" s="35"/>
    </row>
    <row r="17385" spans="2:2" x14ac:dyDescent="0.2">
      <c r="B17385" s="35"/>
    </row>
    <row r="17386" spans="2:2" x14ac:dyDescent="0.2">
      <c r="B17386" s="34"/>
    </row>
    <row r="17387" spans="2:2" x14ac:dyDescent="0.2">
      <c r="B17387" s="35"/>
    </row>
    <row r="17413" spans="2:2" x14ac:dyDescent="0.2">
      <c r="B17413" s="170"/>
    </row>
    <row r="17424" spans="2:2" x14ac:dyDescent="0.2">
      <c r="B17424" s="35"/>
    </row>
    <row r="17426" spans="2:2" x14ac:dyDescent="0.2">
      <c r="B17426" s="35"/>
    </row>
    <row r="17428" spans="2:2" x14ac:dyDescent="0.2">
      <c r="B17428" s="35"/>
    </row>
    <row r="17429" spans="2:2" x14ac:dyDescent="0.2">
      <c r="B17429" s="35"/>
    </row>
    <row r="17430" spans="2:2" x14ac:dyDescent="0.2">
      <c r="B17430" s="35"/>
    </row>
    <row r="17435" spans="2:2" x14ac:dyDescent="0.2">
      <c r="B17435" s="35"/>
    </row>
    <row r="17436" spans="2:2" x14ac:dyDescent="0.2">
      <c r="B17436" s="35"/>
    </row>
    <row r="17439" spans="2:2" x14ac:dyDescent="0.2">
      <c r="B17439" s="170"/>
    </row>
    <row r="17440" spans="2:2" x14ac:dyDescent="0.2">
      <c r="B17440" s="35"/>
    </row>
    <row r="17443" spans="2:2" x14ac:dyDescent="0.2">
      <c r="B17443" s="35"/>
    </row>
    <row r="17444" spans="2:2" x14ac:dyDescent="0.2">
      <c r="B17444" s="35"/>
    </row>
    <row r="17445" spans="2:2" x14ac:dyDescent="0.2">
      <c r="B17445" s="170"/>
    </row>
    <row r="17446" spans="2:2" x14ac:dyDescent="0.2">
      <c r="B17446" s="35"/>
    </row>
    <row r="17449" spans="2:2" x14ac:dyDescent="0.2">
      <c r="B17449" s="35"/>
    </row>
    <row r="17450" spans="2:2" x14ac:dyDescent="0.2">
      <c r="B17450" s="35"/>
    </row>
    <row r="17451" spans="2:2" x14ac:dyDescent="0.2">
      <c r="B17451" s="35"/>
    </row>
    <row r="17452" spans="2:2" x14ac:dyDescent="0.2">
      <c r="B17452" s="35"/>
    </row>
    <row r="17453" spans="2:2" x14ac:dyDescent="0.2">
      <c r="B17453" s="35"/>
    </row>
    <row r="17454" spans="2:2" x14ac:dyDescent="0.2">
      <c r="B17454" s="35"/>
    </row>
    <row r="17458" spans="2:2" x14ac:dyDescent="0.2">
      <c r="B17458" s="170"/>
    </row>
    <row r="17460" spans="2:2" x14ac:dyDescent="0.2">
      <c r="B17460" s="35"/>
    </row>
    <row r="17461" spans="2:2" x14ac:dyDescent="0.2">
      <c r="B17461" s="35"/>
    </row>
    <row r="17462" spans="2:2" x14ac:dyDescent="0.2">
      <c r="B17462" s="35"/>
    </row>
    <row r="17463" spans="2:2" x14ac:dyDescent="0.2">
      <c r="B17463" s="35"/>
    </row>
    <row r="17467" spans="2:2" x14ac:dyDescent="0.2">
      <c r="B17467" s="35"/>
    </row>
    <row r="17469" spans="2:2" x14ac:dyDescent="0.2">
      <c r="B17469" s="35"/>
    </row>
    <row r="17471" spans="2:2" x14ac:dyDescent="0.2">
      <c r="B17471" s="35"/>
    </row>
    <row r="17477" spans="2:2" x14ac:dyDescent="0.2">
      <c r="B17477" s="35"/>
    </row>
    <row r="17495" spans="2:2" x14ac:dyDescent="0.2">
      <c r="B17495" s="35"/>
    </row>
    <row r="17513" spans="2:2" x14ac:dyDescent="0.2">
      <c r="B17513" s="35"/>
    </row>
    <row r="17519" spans="2:2" x14ac:dyDescent="0.2">
      <c r="B17519" s="35"/>
    </row>
    <row r="17531" spans="2:2" x14ac:dyDescent="0.2">
      <c r="B17531" s="35"/>
    </row>
    <row r="17540" spans="2:2" x14ac:dyDescent="0.2">
      <c r="B17540" s="170"/>
    </row>
    <row r="17543" spans="2:2" x14ac:dyDescent="0.2">
      <c r="B17543" s="35"/>
    </row>
    <row r="17544" spans="2:2" x14ac:dyDescent="0.2">
      <c r="B17544" s="34"/>
    </row>
    <row r="17555" spans="2:2" x14ac:dyDescent="0.2">
      <c r="B17555" s="35"/>
    </row>
    <row r="17559" spans="2:2" x14ac:dyDescent="0.2">
      <c r="B17559" s="170"/>
    </row>
    <row r="17571" spans="2:2" x14ac:dyDescent="0.2">
      <c r="B17571" s="35"/>
    </row>
    <row r="17582" spans="2:2" x14ac:dyDescent="0.2">
      <c r="B17582" s="35"/>
    </row>
    <row r="17584" spans="2:2" x14ac:dyDescent="0.2">
      <c r="B17584" s="35"/>
    </row>
    <row r="17586" spans="2:2" x14ac:dyDescent="0.2">
      <c r="B17586" s="35"/>
    </row>
    <row r="17588" spans="2:2" x14ac:dyDescent="0.2">
      <c r="B17588" s="35"/>
    </row>
    <row r="17593" spans="2:2" x14ac:dyDescent="0.2">
      <c r="B17593" s="35"/>
    </row>
    <row r="17594" spans="2:2" x14ac:dyDescent="0.2">
      <c r="B17594" s="35"/>
    </row>
    <row r="17597" spans="2:2" x14ac:dyDescent="0.2">
      <c r="B17597" s="35"/>
    </row>
    <row r="17598" spans="2:2" x14ac:dyDescent="0.2">
      <c r="B17598" s="35"/>
    </row>
    <row r="17601" spans="2:2" x14ac:dyDescent="0.2">
      <c r="B17601" s="35"/>
    </row>
    <row r="17602" spans="2:2" x14ac:dyDescent="0.2">
      <c r="B17602" s="35"/>
    </row>
    <row r="17603" spans="2:2" x14ac:dyDescent="0.2">
      <c r="B17603" s="35"/>
    </row>
    <row r="17604" spans="2:2" x14ac:dyDescent="0.2">
      <c r="B17604" s="35"/>
    </row>
    <row r="17607" spans="2:2" x14ac:dyDescent="0.2">
      <c r="B17607" s="35"/>
    </row>
    <row r="17608" spans="2:2" x14ac:dyDescent="0.2">
      <c r="B17608" s="35"/>
    </row>
    <row r="17609" spans="2:2" x14ac:dyDescent="0.2">
      <c r="B17609" s="35"/>
    </row>
    <row r="17610" spans="2:2" x14ac:dyDescent="0.2">
      <c r="B17610" s="35"/>
    </row>
    <row r="17611" spans="2:2" x14ac:dyDescent="0.2">
      <c r="B17611" s="35"/>
    </row>
    <row r="17612" spans="2:2" x14ac:dyDescent="0.2">
      <c r="B17612" s="35"/>
    </row>
    <row r="17618" spans="2:2" x14ac:dyDescent="0.2">
      <c r="B17618" s="35"/>
    </row>
    <row r="17619" spans="2:2" x14ac:dyDescent="0.2">
      <c r="B17619" s="35"/>
    </row>
    <row r="17620" spans="2:2" x14ac:dyDescent="0.2">
      <c r="B17620" s="35"/>
    </row>
    <row r="17621" spans="2:2" x14ac:dyDescent="0.2">
      <c r="B17621" s="35"/>
    </row>
    <row r="17639" spans="2:2" x14ac:dyDescent="0.2">
      <c r="B17639" s="35"/>
    </row>
    <row r="17668" spans="2:2" x14ac:dyDescent="0.2">
      <c r="B17668" s="170"/>
    </row>
    <row r="17669" spans="2:2" x14ac:dyDescent="0.2">
      <c r="B17669" s="35"/>
    </row>
    <row r="17677" spans="2:2" x14ac:dyDescent="0.2">
      <c r="B17677" s="35"/>
    </row>
    <row r="17679" spans="2:2" x14ac:dyDescent="0.2">
      <c r="B17679" s="35"/>
    </row>
    <row r="17681" spans="2:2" x14ac:dyDescent="0.2">
      <c r="B17681" s="35"/>
    </row>
    <row r="17685" spans="2:2" x14ac:dyDescent="0.2">
      <c r="B17685" s="35"/>
    </row>
    <row r="17701" spans="2:2" x14ac:dyDescent="0.2">
      <c r="B17701" s="35"/>
    </row>
    <row r="17702" spans="2:2" x14ac:dyDescent="0.2">
      <c r="B17702" s="34"/>
    </row>
    <row r="17709" spans="2:2" x14ac:dyDescent="0.2">
      <c r="B17709" s="35"/>
    </row>
    <row r="17719" spans="2:2" x14ac:dyDescent="0.2">
      <c r="B17719" s="35"/>
    </row>
    <row r="17723" spans="2:2" x14ac:dyDescent="0.2">
      <c r="B17723" s="35"/>
    </row>
    <row r="17727" spans="2:2" x14ac:dyDescent="0.2">
      <c r="B17727" s="35"/>
    </row>
    <row r="17739" spans="2:2" x14ac:dyDescent="0.2">
      <c r="B17739" s="35"/>
    </row>
    <row r="17740" spans="2:2" x14ac:dyDescent="0.2">
      <c r="B17740" s="35"/>
    </row>
    <row r="17742" spans="2:2" x14ac:dyDescent="0.2">
      <c r="B17742" s="35"/>
    </row>
    <row r="17744" spans="2:2" x14ac:dyDescent="0.2">
      <c r="B17744" s="35"/>
    </row>
    <row r="17745" spans="2:2" x14ac:dyDescent="0.2">
      <c r="B17745" s="35"/>
    </row>
    <row r="17746" spans="2:2" x14ac:dyDescent="0.2">
      <c r="B17746" s="35"/>
    </row>
    <row r="17751" spans="2:2" x14ac:dyDescent="0.2">
      <c r="B17751" s="35"/>
    </row>
    <row r="17752" spans="2:2" x14ac:dyDescent="0.2">
      <c r="B17752" s="35"/>
    </row>
    <row r="17755" spans="2:2" x14ac:dyDescent="0.2">
      <c r="B17755" s="35"/>
    </row>
    <row r="17756" spans="2:2" x14ac:dyDescent="0.2">
      <c r="B17756" s="35"/>
    </row>
    <row r="17759" spans="2:2" x14ac:dyDescent="0.2">
      <c r="B17759" s="35"/>
    </row>
    <row r="17760" spans="2:2" x14ac:dyDescent="0.2">
      <c r="B17760" s="35"/>
    </row>
    <row r="17761" spans="2:2" x14ac:dyDescent="0.2">
      <c r="B17761" s="35"/>
    </row>
    <row r="17762" spans="2:2" x14ac:dyDescent="0.2">
      <c r="B17762" s="35"/>
    </row>
    <row r="17765" spans="2:2" x14ac:dyDescent="0.2">
      <c r="B17765" s="35"/>
    </row>
    <row r="17766" spans="2:2" x14ac:dyDescent="0.2">
      <c r="B17766" s="35"/>
    </row>
    <row r="17767" spans="2:2" x14ac:dyDescent="0.2">
      <c r="B17767" s="35"/>
    </row>
    <row r="17768" spans="2:2" x14ac:dyDescent="0.2">
      <c r="B17768" s="35"/>
    </row>
    <row r="17769" spans="2:2" x14ac:dyDescent="0.2">
      <c r="B17769" s="35"/>
    </row>
    <row r="17770" spans="2:2" x14ac:dyDescent="0.2">
      <c r="B17770" s="35"/>
    </row>
    <row r="17775" spans="2:2" x14ac:dyDescent="0.2">
      <c r="B17775" s="35"/>
    </row>
    <row r="17776" spans="2:2" x14ac:dyDescent="0.2">
      <c r="B17776" s="35"/>
    </row>
    <row r="17777" spans="2:2" x14ac:dyDescent="0.2">
      <c r="B17777" s="35"/>
    </row>
    <row r="17778" spans="2:2" x14ac:dyDescent="0.2">
      <c r="B17778" s="35"/>
    </row>
    <row r="17779" spans="2:2" x14ac:dyDescent="0.2">
      <c r="B17779" s="35"/>
    </row>
    <row r="17793" spans="2:2" x14ac:dyDescent="0.2">
      <c r="B17793" s="35"/>
    </row>
    <row r="17803" spans="2:2" x14ac:dyDescent="0.2">
      <c r="B17803" s="35"/>
    </row>
    <row r="17807" spans="2:2" x14ac:dyDescent="0.2">
      <c r="B17807" s="35"/>
    </row>
    <row r="17811" spans="2:2" x14ac:dyDescent="0.2">
      <c r="B17811" s="35"/>
    </row>
    <row r="17821" spans="2:2" x14ac:dyDescent="0.2">
      <c r="B17821" s="35"/>
    </row>
    <row r="17831" spans="2:2" x14ac:dyDescent="0.2">
      <c r="B17831" s="35"/>
    </row>
    <row r="17845" spans="2:2" x14ac:dyDescent="0.2">
      <c r="B17845" s="35"/>
    </row>
    <row r="17849" spans="2:2" x14ac:dyDescent="0.2">
      <c r="B17849" s="35"/>
    </row>
    <row r="17853" spans="2:2" x14ac:dyDescent="0.2">
      <c r="B17853" s="35"/>
    </row>
    <row r="17857" spans="2:2" x14ac:dyDescent="0.2">
      <c r="B17857" s="35"/>
    </row>
    <row r="17859" spans="2:2" x14ac:dyDescent="0.2">
      <c r="B17859" s="35"/>
    </row>
    <row r="17860" spans="2:2" x14ac:dyDescent="0.2">
      <c r="B17860" s="34"/>
    </row>
    <row r="17861" spans="2:2" x14ac:dyDescent="0.2">
      <c r="B17861" s="35"/>
    </row>
    <row r="17869" spans="2:2" x14ac:dyDescent="0.2">
      <c r="B17869" s="35"/>
    </row>
    <row r="17871" spans="2:2" x14ac:dyDescent="0.2">
      <c r="B17871" s="35"/>
    </row>
    <row r="17877" spans="2:2" x14ac:dyDescent="0.2">
      <c r="B17877" s="35"/>
    </row>
    <row r="17887" spans="2:2" x14ac:dyDescent="0.2">
      <c r="B17887" s="35"/>
    </row>
    <row r="17889" spans="2:2" x14ac:dyDescent="0.2">
      <c r="B17889" s="35"/>
    </row>
    <row r="17891" spans="2:2" x14ac:dyDescent="0.2">
      <c r="B17891" s="35"/>
    </row>
    <row r="17895" spans="2:2" x14ac:dyDescent="0.2">
      <c r="B17895" s="35"/>
    </row>
    <row r="17898" spans="2:2" x14ac:dyDescent="0.2">
      <c r="B17898" s="35"/>
    </row>
    <row r="17900" spans="2:2" x14ac:dyDescent="0.2">
      <c r="B17900" s="35"/>
    </row>
    <row r="17902" spans="2:2" x14ac:dyDescent="0.2">
      <c r="B17902" s="35"/>
    </row>
    <row r="17904" spans="2:2" x14ac:dyDescent="0.2">
      <c r="B17904" s="35"/>
    </row>
    <row r="17905" spans="2:2" x14ac:dyDescent="0.2">
      <c r="B17905" s="35"/>
    </row>
    <row r="17909" spans="2:2" x14ac:dyDescent="0.2">
      <c r="B17909" s="35"/>
    </row>
    <row r="17910" spans="2:2" x14ac:dyDescent="0.2">
      <c r="B17910" s="35"/>
    </row>
    <row r="17913" spans="2:2" x14ac:dyDescent="0.2">
      <c r="B17913" s="35"/>
    </row>
    <row r="17914" spans="2:2" x14ac:dyDescent="0.2">
      <c r="B17914" s="35"/>
    </row>
    <row r="17915" spans="2:2" x14ac:dyDescent="0.2">
      <c r="B17915" s="35"/>
    </row>
    <row r="17917" spans="2:2" x14ac:dyDescent="0.2">
      <c r="B17917" s="35"/>
    </row>
    <row r="17918" spans="2:2" x14ac:dyDescent="0.2">
      <c r="B17918" s="35"/>
    </row>
    <row r="17919" spans="2:2" x14ac:dyDescent="0.2">
      <c r="B17919" s="35"/>
    </row>
    <row r="17920" spans="2:2" x14ac:dyDescent="0.2">
      <c r="B17920" s="35"/>
    </row>
    <row r="17923" spans="2:2" x14ac:dyDescent="0.2">
      <c r="B17923" s="35"/>
    </row>
    <row r="17924" spans="2:2" x14ac:dyDescent="0.2">
      <c r="B17924" s="35"/>
    </row>
    <row r="17925" spans="2:2" x14ac:dyDescent="0.2">
      <c r="B17925" s="35"/>
    </row>
    <row r="17926" spans="2:2" x14ac:dyDescent="0.2">
      <c r="B17926" s="35"/>
    </row>
    <row r="17927" spans="2:2" x14ac:dyDescent="0.2">
      <c r="B17927" s="35"/>
    </row>
    <row r="17928" spans="2:2" x14ac:dyDescent="0.2">
      <c r="B17928" s="35"/>
    </row>
    <row r="17929" spans="2:2" x14ac:dyDescent="0.2">
      <c r="B17929" s="35"/>
    </row>
    <row r="17933" spans="2:2" x14ac:dyDescent="0.2">
      <c r="B17933" s="35"/>
    </row>
    <row r="17934" spans="2:2" x14ac:dyDescent="0.2">
      <c r="B17934" s="35"/>
    </row>
    <row r="17935" spans="2:2" x14ac:dyDescent="0.2">
      <c r="B17935" s="35"/>
    </row>
    <row r="17936" spans="2:2" x14ac:dyDescent="0.2">
      <c r="B17936" s="35"/>
    </row>
    <row r="17937" spans="2:2" x14ac:dyDescent="0.2">
      <c r="B17937" s="35"/>
    </row>
    <row r="17943" spans="2:2" x14ac:dyDescent="0.2">
      <c r="B17943" s="35"/>
    </row>
    <row r="17947" spans="2:2" x14ac:dyDescent="0.2">
      <c r="B17947" s="35"/>
    </row>
    <row r="17949" spans="2:2" x14ac:dyDescent="0.2">
      <c r="B17949" s="35"/>
    </row>
    <row r="17951" spans="2:2" x14ac:dyDescent="0.2">
      <c r="B17951" s="35"/>
    </row>
    <row r="17955" spans="2:2" x14ac:dyDescent="0.2">
      <c r="B17955" s="35"/>
    </row>
    <row r="17957" spans="2:2" x14ac:dyDescent="0.2">
      <c r="B17957" s="35"/>
    </row>
    <row r="17959" spans="2:2" x14ac:dyDescent="0.2">
      <c r="B17959" s="35"/>
    </row>
    <row r="17967" spans="2:2" x14ac:dyDescent="0.2">
      <c r="B17967" s="35"/>
    </row>
    <row r="17968" spans="2:2" x14ac:dyDescent="0.2">
      <c r="B17968" s="170"/>
    </row>
    <row r="17969" spans="2:2" x14ac:dyDescent="0.2">
      <c r="B17969" s="35"/>
    </row>
    <row r="17971" spans="2:2" x14ac:dyDescent="0.2">
      <c r="B17971" s="35"/>
    </row>
    <row r="17973" spans="2:2" x14ac:dyDescent="0.2">
      <c r="B17973" s="35"/>
    </row>
    <row r="17975" spans="2:2" x14ac:dyDescent="0.2">
      <c r="B17975" s="35"/>
    </row>
    <row r="17981" spans="2:2" x14ac:dyDescent="0.2">
      <c r="B17981" s="35"/>
    </row>
    <row r="17989" spans="2:2" x14ac:dyDescent="0.2">
      <c r="B17989" s="35"/>
    </row>
    <row r="17999" spans="2:2" x14ac:dyDescent="0.2">
      <c r="B17999" s="35"/>
    </row>
    <row r="18005" spans="2:2" x14ac:dyDescent="0.2">
      <c r="B18005" s="35"/>
    </row>
    <row r="18009" spans="2:2" x14ac:dyDescent="0.2">
      <c r="B18009" s="35"/>
    </row>
    <row r="18013" spans="2:2" x14ac:dyDescent="0.2">
      <c r="B18013" s="35"/>
    </row>
    <row r="18017" spans="2:2" x14ac:dyDescent="0.2">
      <c r="B18017" s="35"/>
    </row>
    <row r="18018" spans="2:2" x14ac:dyDescent="0.2">
      <c r="B18018" s="34"/>
    </row>
    <row r="18021" spans="2:2" x14ac:dyDescent="0.2">
      <c r="B18021" s="35"/>
    </row>
    <row r="18029" spans="2:2" x14ac:dyDescent="0.2">
      <c r="B18029" s="35"/>
    </row>
    <row r="18031" spans="2:2" x14ac:dyDescent="0.2">
      <c r="B18031" s="35"/>
    </row>
    <row r="18035" spans="2:2" x14ac:dyDescent="0.2">
      <c r="B18035" s="35"/>
    </row>
    <row r="18039" spans="2:2" x14ac:dyDescent="0.2">
      <c r="B18039" s="35"/>
    </row>
    <row r="18041" spans="2:2" x14ac:dyDescent="0.2">
      <c r="B18041" s="35"/>
    </row>
    <row r="18044" spans="2:2" x14ac:dyDescent="0.2">
      <c r="B18044" s="170"/>
    </row>
    <row r="18045" spans="2:2" x14ac:dyDescent="0.2">
      <c r="B18045" s="35"/>
    </row>
    <row r="18049" spans="2:2" x14ac:dyDescent="0.2">
      <c r="B18049" s="35"/>
    </row>
    <row r="18055" spans="2:2" x14ac:dyDescent="0.2">
      <c r="B18055" s="35"/>
    </row>
    <row r="18056" spans="2:2" x14ac:dyDescent="0.2">
      <c r="B18056" s="35"/>
    </row>
    <row r="18058" spans="2:2" x14ac:dyDescent="0.2">
      <c r="B18058" s="35"/>
    </row>
    <row r="18060" spans="2:2" x14ac:dyDescent="0.2">
      <c r="B18060" s="35"/>
    </row>
    <row r="18062" spans="2:2" x14ac:dyDescent="0.2">
      <c r="B18062" s="35"/>
    </row>
    <row r="18067" spans="2:2" x14ac:dyDescent="0.2">
      <c r="B18067" s="35"/>
    </row>
    <row r="18068" spans="2:2" x14ac:dyDescent="0.2">
      <c r="B18068" s="35"/>
    </row>
    <row r="18071" spans="2:2" x14ac:dyDescent="0.2">
      <c r="B18071" s="35"/>
    </row>
    <row r="18072" spans="2:2" x14ac:dyDescent="0.2">
      <c r="B18072" s="35"/>
    </row>
    <row r="18075" spans="2:2" x14ac:dyDescent="0.2">
      <c r="B18075" s="35"/>
    </row>
    <row r="18076" spans="2:2" x14ac:dyDescent="0.2">
      <c r="B18076" s="35"/>
    </row>
    <row r="18077" spans="2:2" x14ac:dyDescent="0.2">
      <c r="B18077" s="35"/>
    </row>
    <row r="18078" spans="2:2" x14ac:dyDescent="0.2">
      <c r="B18078" s="35"/>
    </row>
    <row r="18081" spans="2:2" x14ac:dyDescent="0.2">
      <c r="B18081" s="35"/>
    </row>
    <row r="18082" spans="2:2" x14ac:dyDescent="0.2">
      <c r="B18082" s="35"/>
    </row>
    <row r="18083" spans="2:2" x14ac:dyDescent="0.2">
      <c r="B18083" s="35"/>
    </row>
    <row r="18084" spans="2:2" x14ac:dyDescent="0.2">
      <c r="B18084" s="35"/>
    </row>
    <row r="18085" spans="2:2" x14ac:dyDescent="0.2">
      <c r="B18085" s="35"/>
    </row>
    <row r="18086" spans="2:2" x14ac:dyDescent="0.2">
      <c r="B18086" s="35"/>
    </row>
    <row r="18092" spans="2:2" x14ac:dyDescent="0.2">
      <c r="B18092" s="35"/>
    </row>
    <row r="18093" spans="2:2" x14ac:dyDescent="0.2">
      <c r="B18093" s="35"/>
    </row>
    <row r="18094" spans="2:2" x14ac:dyDescent="0.2">
      <c r="B18094" s="35"/>
    </row>
    <row r="18095" spans="2:2" x14ac:dyDescent="0.2">
      <c r="B18095" s="35"/>
    </row>
    <row r="18099" spans="2:2" x14ac:dyDescent="0.2">
      <c r="B18099" s="34"/>
    </row>
    <row r="18113" spans="2:2" x14ac:dyDescent="0.2">
      <c r="B18113" s="35"/>
    </row>
    <row r="18115" spans="2:2" x14ac:dyDescent="0.2">
      <c r="B18115" s="35"/>
    </row>
    <row r="18117" spans="2:2" x14ac:dyDescent="0.2">
      <c r="B18117" s="35"/>
    </row>
    <row r="18119" spans="2:2" x14ac:dyDescent="0.2">
      <c r="B18119" s="35"/>
    </row>
    <row r="18124" spans="2:2" x14ac:dyDescent="0.2">
      <c r="B18124" s="35"/>
    </row>
    <row r="18125" spans="2:2" x14ac:dyDescent="0.2">
      <c r="B18125" s="35"/>
    </row>
    <row r="18128" spans="2:2" x14ac:dyDescent="0.2">
      <c r="B18128" s="35"/>
    </row>
    <row r="18129" spans="2:2" x14ac:dyDescent="0.2">
      <c r="B18129" s="35"/>
    </row>
    <row r="18132" spans="2:2" x14ac:dyDescent="0.2">
      <c r="B18132" s="35"/>
    </row>
    <row r="18133" spans="2:2" x14ac:dyDescent="0.2">
      <c r="B18133" s="35"/>
    </row>
    <row r="18134" spans="2:2" x14ac:dyDescent="0.2">
      <c r="B18134" s="35"/>
    </row>
    <row r="18135" spans="2:2" x14ac:dyDescent="0.2">
      <c r="B18135" s="35"/>
    </row>
    <row r="18138" spans="2:2" x14ac:dyDescent="0.2">
      <c r="B18138" s="35"/>
    </row>
    <row r="18139" spans="2:2" x14ac:dyDescent="0.2">
      <c r="B18139" s="35"/>
    </row>
    <row r="18140" spans="2:2" x14ac:dyDescent="0.2">
      <c r="B18140" s="35"/>
    </row>
    <row r="18141" spans="2:2" x14ac:dyDescent="0.2">
      <c r="B18141" s="35"/>
    </row>
    <row r="18142" spans="2:2" x14ac:dyDescent="0.2">
      <c r="B18142" s="35"/>
    </row>
    <row r="18143" spans="2:2" x14ac:dyDescent="0.2">
      <c r="B18143" s="35"/>
    </row>
    <row r="18150" spans="2:2" x14ac:dyDescent="0.2">
      <c r="B18150" s="35"/>
    </row>
    <row r="18151" spans="2:2" x14ac:dyDescent="0.2">
      <c r="B18151" s="35"/>
    </row>
    <row r="18152" spans="2:2" x14ac:dyDescent="0.2">
      <c r="B18152" s="35"/>
    </row>
    <row r="18153" spans="2:2" x14ac:dyDescent="0.2">
      <c r="B18153" s="35"/>
    </row>
    <row r="18175" spans="2:2" x14ac:dyDescent="0.2">
      <c r="B18175" s="35"/>
    </row>
    <row r="18176" spans="2:2" x14ac:dyDescent="0.2">
      <c r="B18176" s="34"/>
    </row>
    <row r="18187" spans="2:2" x14ac:dyDescent="0.2">
      <c r="B18187" s="35"/>
    </row>
    <row r="18214" spans="2:2" x14ac:dyDescent="0.2">
      <c r="B18214" s="35"/>
    </row>
    <row r="18216" spans="2:2" x14ac:dyDescent="0.2">
      <c r="B18216" s="35"/>
    </row>
    <row r="18218" spans="2:2" x14ac:dyDescent="0.2">
      <c r="B18218" s="35"/>
    </row>
    <row r="18220" spans="2:2" x14ac:dyDescent="0.2">
      <c r="B18220" s="35"/>
    </row>
    <row r="18223" spans="2:2" x14ac:dyDescent="0.2">
      <c r="B18223" s="35"/>
    </row>
    <row r="18225" spans="2:2" x14ac:dyDescent="0.2">
      <c r="B18225" s="35"/>
    </row>
    <row r="18226" spans="2:2" x14ac:dyDescent="0.2">
      <c r="B18226" s="35"/>
    </row>
    <row r="18228" spans="2:2" x14ac:dyDescent="0.2">
      <c r="B18228" s="35"/>
    </row>
    <row r="18229" spans="2:2" x14ac:dyDescent="0.2">
      <c r="B18229" s="170"/>
    </row>
    <row r="18230" spans="2:2" x14ac:dyDescent="0.2">
      <c r="B18230" s="35"/>
    </row>
    <row r="18233" spans="2:2" x14ac:dyDescent="0.2">
      <c r="B18233" s="35"/>
    </row>
    <row r="18234" spans="2:2" x14ac:dyDescent="0.2">
      <c r="B18234" s="35"/>
    </row>
    <row r="18235" spans="2:2" x14ac:dyDescent="0.2">
      <c r="B18235" s="170"/>
    </row>
    <row r="18236" spans="2:2" x14ac:dyDescent="0.2">
      <c r="B18236" s="35"/>
    </row>
    <row r="18239" spans="2:2" x14ac:dyDescent="0.2">
      <c r="B18239" s="35"/>
    </row>
    <row r="18240" spans="2:2" x14ac:dyDescent="0.2">
      <c r="B18240" s="35"/>
    </row>
    <row r="18241" spans="2:2" x14ac:dyDescent="0.2">
      <c r="B18241" s="35"/>
    </row>
    <row r="18242" spans="2:2" x14ac:dyDescent="0.2">
      <c r="B18242" s="35"/>
    </row>
    <row r="18243" spans="2:2" x14ac:dyDescent="0.2">
      <c r="B18243" s="35"/>
    </row>
    <row r="18244" spans="2:2" x14ac:dyDescent="0.2">
      <c r="B18244" s="35"/>
    </row>
    <row r="18248" spans="2:2" x14ac:dyDescent="0.2">
      <c r="B18248" s="170"/>
    </row>
    <row r="18249" spans="2:2" x14ac:dyDescent="0.2">
      <c r="B18249" s="35"/>
    </row>
    <row r="18250" spans="2:2" x14ac:dyDescent="0.2">
      <c r="B18250" s="35"/>
    </row>
    <row r="18251" spans="2:2" x14ac:dyDescent="0.2">
      <c r="B18251" s="35"/>
    </row>
    <row r="18252" spans="2:2" x14ac:dyDescent="0.2">
      <c r="B18252" s="35"/>
    </row>
    <row r="18253" spans="2:2" x14ac:dyDescent="0.2">
      <c r="B18253" s="35"/>
    </row>
    <row r="18254" spans="2:2" x14ac:dyDescent="0.2">
      <c r="B18254" s="35"/>
    </row>
    <row r="18291" spans="2:2" x14ac:dyDescent="0.2">
      <c r="B18291" s="35"/>
    </row>
    <row r="18315" spans="2:2" x14ac:dyDescent="0.2">
      <c r="B18315" s="35"/>
    </row>
    <row r="18325" spans="2:2" x14ac:dyDescent="0.2">
      <c r="B18325" s="35"/>
    </row>
    <row r="18333" spans="2:2" x14ac:dyDescent="0.2">
      <c r="B18333" s="35"/>
    </row>
    <row r="18334" spans="2:2" x14ac:dyDescent="0.2">
      <c r="B18334" s="34"/>
    </row>
    <row r="18372" spans="2:2" x14ac:dyDescent="0.2">
      <c r="B18372" s="35"/>
    </row>
    <row r="18374" spans="2:2" x14ac:dyDescent="0.2">
      <c r="B18374" s="35"/>
    </row>
    <row r="18376" spans="2:2" x14ac:dyDescent="0.2">
      <c r="B18376" s="35"/>
    </row>
    <row r="18378" spans="2:2" x14ac:dyDescent="0.2">
      <c r="B18378" s="35"/>
    </row>
    <row r="18383" spans="2:2" x14ac:dyDescent="0.2">
      <c r="B18383" s="35"/>
    </row>
    <row r="18384" spans="2:2" x14ac:dyDescent="0.2">
      <c r="B18384" s="35"/>
    </row>
    <row r="18387" spans="2:2" x14ac:dyDescent="0.2">
      <c r="B18387" s="35"/>
    </row>
    <row r="18388" spans="2:2" x14ac:dyDescent="0.2">
      <c r="B18388" s="35"/>
    </row>
    <row r="18391" spans="2:2" x14ac:dyDescent="0.2">
      <c r="B18391" s="35"/>
    </row>
    <row r="18392" spans="2:2" x14ac:dyDescent="0.2">
      <c r="B18392" s="35"/>
    </row>
    <row r="18393" spans="2:2" x14ac:dyDescent="0.2">
      <c r="B18393" s="35"/>
    </row>
    <row r="18394" spans="2:2" x14ac:dyDescent="0.2">
      <c r="B18394" s="35"/>
    </row>
    <row r="18397" spans="2:2" x14ac:dyDescent="0.2">
      <c r="B18397" s="35"/>
    </row>
    <row r="18398" spans="2:2" x14ac:dyDescent="0.2">
      <c r="B18398" s="35"/>
    </row>
    <row r="18399" spans="2:2" x14ac:dyDescent="0.2">
      <c r="B18399" s="35"/>
    </row>
    <row r="18400" spans="2:2" x14ac:dyDescent="0.2">
      <c r="B18400" s="35"/>
    </row>
    <row r="18401" spans="2:2" x14ac:dyDescent="0.2">
      <c r="B18401" s="35"/>
    </row>
    <row r="18402" spans="2:2" x14ac:dyDescent="0.2">
      <c r="B18402" s="35"/>
    </row>
    <row r="18408" spans="2:2" x14ac:dyDescent="0.2">
      <c r="B18408" s="35"/>
    </row>
    <row r="18409" spans="2:2" x14ac:dyDescent="0.2">
      <c r="B18409" s="35"/>
    </row>
    <row r="18410" spans="2:2" x14ac:dyDescent="0.2">
      <c r="B18410" s="35"/>
    </row>
    <row r="18411" spans="2:2" x14ac:dyDescent="0.2">
      <c r="B18411" s="35"/>
    </row>
    <row r="18412" spans="2:2" x14ac:dyDescent="0.2">
      <c r="B18412" s="170"/>
    </row>
    <row r="18457" spans="2:2" x14ac:dyDescent="0.2">
      <c r="B18457" s="35"/>
    </row>
    <row r="18461" spans="2:2" x14ac:dyDescent="0.2">
      <c r="B18461" s="35"/>
    </row>
    <row r="18465" spans="2:2" x14ac:dyDescent="0.2">
      <c r="B18465" s="35"/>
    </row>
    <row r="18479" spans="2:2" x14ac:dyDescent="0.2">
      <c r="B18479" s="35"/>
    </row>
    <row r="18491" spans="2:2" x14ac:dyDescent="0.2">
      <c r="B18491" s="35"/>
    </row>
    <row r="18492" spans="2:2" x14ac:dyDescent="0.2">
      <c r="B18492" s="34"/>
    </row>
    <row r="18498" spans="2:2" x14ac:dyDescent="0.2">
      <c r="B18498" s="35"/>
    </row>
    <row r="18508" spans="2:2" x14ac:dyDescent="0.2">
      <c r="B18508" s="35"/>
    </row>
    <row r="18512" spans="2:2" x14ac:dyDescent="0.2">
      <c r="B18512" s="35"/>
    </row>
    <row r="18516" spans="2:2" x14ac:dyDescent="0.2">
      <c r="B18516" s="35"/>
    </row>
    <row r="18530" spans="2:2" x14ac:dyDescent="0.2">
      <c r="B18530" s="35"/>
    </row>
    <row r="18532" spans="2:2" x14ac:dyDescent="0.2">
      <c r="B18532" s="35"/>
    </row>
    <row r="18534" spans="2:2" x14ac:dyDescent="0.2">
      <c r="B18534" s="170"/>
    </row>
    <row r="18535" spans="2:2" x14ac:dyDescent="0.2">
      <c r="B18535" s="35"/>
    </row>
    <row r="18536" spans="2:2" x14ac:dyDescent="0.2">
      <c r="B18536" s="35"/>
    </row>
    <row r="18540" spans="2:2" x14ac:dyDescent="0.2">
      <c r="B18540" s="35"/>
    </row>
    <row r="18541" spans="2:2" x14ac:dyDescent="0.2">
      <c r="B18541" s="35"/>
    </row>
    <row r="18542" spans="2:2" x14ac:dyDescent="0.2">
      <c r="B18542" s="35"/>
    </row>
    <row r="18545" spans="2:2" x14ac:dyDescent="0.2">
      <c r="B18545" s="35"/>
    </row>
    <row r="18546" spans="2:2" x14ac:dyDescent="0.2">
      <c r="B18546" s="35"/>
    </row>
    <row r="18547" spans="2:2" x14ac:dyDescent="0.2">
      <c r="B18547" s="170"/>
    </row>
    <row r="18549" spans="2:2" x14ac:dyDescent="0.2">
      <c r="B18549" s="35"/>
    </row>
    <row r="18550" spans="2:2" x14ac:dyDescent="0.2">
      <c r="B18550" s="35"/>
    </row>
    <row r="18551" spans="2:2" x14ac:dyDescent="0.2">
      <c r="B18551" s="35"/>
    </row>
    <row r="18552" spans="2:2" x14ac:dyDescent="0.2">
      <c r="B18552" s="35"/>
    </row>
    <row r="18555" spans="2:2" x14ac:dyDescent="0.2">
      <c r="B18555" s="35"/>
    </row>
    <row r="18556" spans="2:2" x14ac:dyDescent="0.2">
      <c r="B18556" s="35"/>
    </row>
    <row r="18557" spans="2:2" x14ac:dyDescent="0.2">
      <c r="B18557" s="35"/>
    </row>
    <row r="18558" spans="2:2" x14ac:dyDescent="0.2">
      <c r="B18558" s="35"/>
    </row>
    <row r="18559" spans="2:2" x14ac:dyDescent="0.2">
      <c r="B18559" s="35"/>
    </row>
    <row r="18560" spans="2:2" x14ac:dyDescent="0.2">
      <c r="B18560" s="35"/>
    </row>
    <row r="18566" spans="2:2" x14ac:dyDescent="0.2">
      <c r="B18566" s="35"/>
    </row>
    <row r="18567" spans="2:2" x14ac:dyDescent="0.2">
      <c r="B18567" s="35"/>
    </row>
    <row r="18568" spans="2:2" x14ac:dyDescent="0.2">
      <c r="B18568" s="35"/>
    </row>
    <row r="18569" spans="2:2" x14ac:dyDescent="0.2">
      <c r="B18569" s="35"/>
    </row>
    <row r="18573" spans="2:2" x14ac:dyDescent="0.2">
      <c r="B18573" s="170"/>
    </row>
    <row r="18623" spans="2:2" x14ac:dyDescent="0.2">
      <c r="B18623" s="35"/>
    </row>
    <row r="18627" spans="2:2" x14ac:dyDescent="0.2">
      <c r="B18627" s="35"/>
    </row>
    <row r="18631" spans="2:2" x14ac:dyDescent="0.2">
      <c r="B18631" s="35"/>
    </row>
    <row r="18635" spans="2:2" x14ac:dyDescent="0.2">
      <c r="B18635" s="35"/>
    </row>
    <row r="18640" spans="2:2" x14ac:dyDescent="0.2">
      <c r="B18640" s="35"/>
    </row>
    <row r="18644" spans="2:2" x14ac:dyDescent="0.2">
      <c r="B18644" s="35"/>
    </row>
    <row r="18648" spans="2:2" x14ac:dyDescent="0.2">
      <c r="B18648" s="35"/>
    </row>
    <row r="18649" spans="2:2" x14ac:dyDescent="0.2">
      <c r="B18649" s="35"/>
    </row>
    <row r="18650" spans="2:2" x14ac:dyDescent="0.2">
      <c r="B18650" s="34"/>
    </row>
    <row r="18652" spans="2:2" x14ac:dyDescent="0.2">
      <c r="B18652" s="35"/>
    </row>
    <row r="18670" spans="2:2" x14ac:dyDescent="0.2">
      <c r="B18670" s="35"/>
    </row>
    <row r="18674" spans="2:2" x14ac:dyDescent="0.2">
      <c r="B18674" s="35"/>
    </row>
    <row r="18678" spans="2:2" x14ac:dyDescent="0.2">
      <c r="B18678" s="35"/>
    </row>
    <row r="18683" spans="2:2" x14ac:dyDescent="0.2">
      <c r="B18683" s="35"/>
    </row>
    <row r="18687" spans="2:2" x14ac:dyDescent="0.2">
      <c r="B18687" s="35"/>
    </row>
    <row r="18688" spans="2:2" x14ac:dyDescent="0.2">
      <c r="B18688" s="35"/>
    </row>
    <row r="18690" spans="2:2" x14ac:dyDescent="0.2">
      <c r="B18690" s="35"/>
    </row>
    <row r="18691" spans="2:2" x14ac:dyDescent="0.2">
      <c r="B18691" s="35"/>
    </row>
    <row r="18692" spans="2:2" x14ac:dyDescent="0.2">
      <c r="B18692" s="35"/>
    </row>
    <row r="18694" spans="2:2" x14ac:dyDescent="0.2">
      <c r="B18694" s="35"/>
    </row>
    <row r="18696" spans="2:2" x14ac:dyDescent="0.2">
      <c r="B18696" s="35"/>
    </row>
    <row r="18699" spans="2:2" x14ac:dyDescent="0.2">
      <c r="B18699" s="35"/>
    </row>
    <row r="18700" spans="2:2" x14ac:dyDescent="0.2">
      <c r="B18700" s="35"/>
    </row>
    <row r="18703" spans="2:2" x14ac:dyDescent="0.2">
      <c r="B18703" s="35"/>
    </row>
    <row r="18704" spans="2:2" x14ac:dyDescent="0.2">
      <c r="B18704" s="35"/>
    </row>
    <row r="18707" spans="2:2" x14ac:dyDescent="0.2">
      <c r="B18707" s="35"/>
    </row>
    <row r="18708" spans="2:2" x14ac:dyDescent="0.2">
      <c r="B18708" s="35"/>
    </row>
    <row r="18709" spans="2:2" x14ac:dyDescent="0.2">
      <c r="B18709" s="35"/>
    </row>
    <row r="18710" spans="2:2" x14ac:dyDescent="0.2">
      <c r="B18710" s="35"/>
    </row>
    <row r="18713" spans="2:2" x14ac:dyDescent="0.2">
      <c r="B18713" s="35"/>
    </row>
    <row r="18714" spans="2:2" x14ac:dyDescent="0.2">
      <c r="B18714" s="35"/>
    </row>
    <row r="18715" spans="2:2" x14ac:dyDescent="0.2">
      <c r="B18715" s="35"/>
    </row>
    <row r="18716" spans="2:2" x14ac:dyDescent="0.2">
      <c r="B18716" s="35"/>
    </row>
    <row r="18717" spans="2:2" x14ac:dyDescent="0.2">
      <c r="B18717" s="35"/>
    </row>
    <row r="18718" spans="2:2" x14ac:dyDescent="0.2">
      <c r="B18718" s="35"/>
    </row>
    <row r="18724" spans="2:2" x14ac:dyDescent="0.2">
      <c r="B18724" s="35"/>
    </row>
    <row r="18725" spans="2:2" x14ac:dyDescent="0.2">
      <c r="B18725" s="35"/>
    </row>
    <row r="18726" spans="2:2" x14ac:dyDescent="0.2">
      <c r="B18726" s="35"/>
    </row>
    <row r="18727" spans="2:2" x14ac:dyDescent="0.2">
      <c r="B18727" s="35"/>
    </row>
    <row r="18743" spans="2:2" x14ac:dyDescent="0.2">
      <c r="B18743" s="35"/>
    </row>
    <row r="18747" spans="2:2" x14ac:dyDescent="0.2">
      <c r="B18747" s="35"/>
    </row>
    <row r="18752" spans="2:2" x14ac:dyDescent="0.2">
      <c r="B18752" s="35"/>
    </row>
    <row r="18807" spans="2:2" x14ac:dyDescent="0.2">
      <c r="B18807" s="35"/>
    </row>
    <row r="18808" spans="2:2" x14ac:dyDescent="0.2">
      <c r="B18808" s="34"/>
    </row>
    <row r="18845" spans="2:2" x14ac:dyDescent="0.2">
      <c r="B18845" s="170"/>
    </row>
    <row r="18846" spans="2:2" x14ac:dyDescent="0.2">
      <c r="B18846" s="35"/>
    </row>
    <row r="18848" spans="2:2" x14ac:dyDescent="0.2">
      <c r="B18848" s="35"/>
    </row>
    <row r="18850" spans="2:2" x14ac:dyDescent="0.2">
      <c r="B18850" s="35"/>
    </row>
    <row r="18852" spans="2:2" x14ac:dyDescent="0.2">
      <c r="B18852" s="35"/>
    </row>
    <row r="18857" spans="2:2" x14ac:dyDescent="0.2">
      <c r="B18857" s="35"/>
    </row>
    <row r="18858" spans="2:2" x14ac:dyDescent="0.2">
      <c r="B18858" s="35"/>
    </row>
    <row r="18861" spans="2:2" x14ac:dyDescent="0.2">
      <c r="B18861" s="35"/>
    </row>
    <row r="18862" spans="2:2" x14ac:dyDescent="0.2">
      <c r="B18862" s="35"/>
    </row>
    <row r="18865" spans="2:2" x14ac:dyDescent="0.2">
      <c r="B18865" s="35"/>
    </row>
    <row r="18866" spans="2:2" x14ac:dyDescent="0.2">
      <c r="B18866" s="35"/>
    </row>
    <row r="18867" spans="2:2" x14ac:dyDescent="0.2">
      <c r="B18867" s="35"/>
    </row>
    <row r="18868" spans="2:2" x14ac:dyDescent="0.2">
      <c r="B18868" s="35"/>
    </row>
    <row r="18871" spans="2:2" x14ac:dyDescent="0.2">
      <c r="B18871" s="35"/>
    </row>
    <row r="18872" spans="2:2" x14ac:dyDescent="0.2">
      <c r="B18872" s="35"/>
    </row>
    <row r="18873" spans="2:2" x14ac:dyDescent="0.2">
      <c r="B18873" s="35"/>
    </row>
    <row r="18874" spans="2:2" x14ac:dyDescent="0.2">
      <c r="B18874" s="35"/>
    </row>
    <row r="18875" spans="2:2" x14ac:dyDescent="0.2">
      <c r="B18875" s="35"/>
    </row>
    <row r="18876" spans="2:2" x14ac:dyDescent="0.2">
      <c r="B18876" s="35"/>
    </row>
    <row r="18880" spans="2:2" x14ac:dyDescent="0.2">
      <c r="B18880" s="35"/>
    </row>
    <row r="18882" spans="2:2" x14ac:dyDescent="0.2">
      <c r="B18882" s="35"/>
    </row>
    <row r="18883" spans="2:2" x14ac:dyDescent="0.2">
      <c r="B18883" s="35"/>
    </row>
    <row r="18884" spans="2:2" x14ac:dyDescent="0.2">
      <c r="B18884" s="35"/>
    </row>
    <row r="18885" spans="2:2" x14ac:dyDescent="0.2">
      <c r="B18885" s="35"/>
    </row>
    <row r="18897" spans="2:2" x14ac:dyDescent="0.2">
      <c r="B18897" s="170"/>
    </row>
    <row r="18906" spans="2:2" x14ac:dyDescent="0.2">
      <c r="B18906" s="35"/>
    </row>
    <row r="18930" spans="2:2" x14ac:dyDescent="0.2">
      <c r="B18930" s="35"/>
    </row>
    <row r="18934" spans="2:2" x14ac:dyDescent="0.2">
      <c r="B18934" s="35"/>
    </row>
    <row r="18938" spans="2:2" x14ac:dyDescent="0.2">
      <c r="B18938" s="35"/>
    </row>
    <row r="18943" spans="2:2" x14ac:dyDescent="0.2">
      <c r="B18943" s="35"/>
    </row>
    <row r="18947" spans="2:2" x14ac:dyDescent="0.2">
      <c r="B18947" s="35"/>
    </row>
    <row r="18951" spans="2:2" x14ac:dyDescent="0.2">
      <c r="B18951" s="35"/>
    </row>
    <row r="18956" spans="2:2" x14ac:dyDescent="0.2">
      <c r="B18956" s="35"/>
    </row>
    <row r="18965" spans="2:2" x14ac:dyDescent="0.2">
      <c r="B18965" s="35"/>
    </row>
    <row r="18966" spans="2:2" x14ac:dyDescent="0.2">
      <c r="B18966" s="34"/>
    </row>
    <row r="19004" spans="2:2" x14ac:dyDescent="0.2">
      <c r="B19004" s="35"/>
    </row>
    <row r="19006" spans="2:2" x14ac:dyDescent="0.2">
      <c r="B19006" s="35"/>
    </row>
    <row r="19008" spans="2:2" x14ac:dyDescent="0.2">
      <c r="B19008" s="35"/>
    </row>
    <row r="19010" spans="2:2" x14ac:dyDescent="0.2">
      <c r="B19010" s="35"/>
    </row>
    <row r="19015" spans="2:2" x14ac:dyDescent="0.2">
      <c r="B19015" s="35"/>
    </row>
    <row r="19016" spans="2:2" x14ac:dyDescent="0.2">
      <c r="B19016" s="35"/>
    </row>
    <row r="19019" spans="2:2" x14ac:dyDescent="0.2">
      <c r="B19019" s="35"/>
    </row>
    <row r="19020" spans="2:2" x14ac:dyDescent="0.2">
      <c r="B19020" s="35"/>
    </row>
    <row r="19023" spans="2:2" x14ac:dyDescent="0.2">
      <c r="B19023" s="35"/>
    </row>
    <row r="19024" spans="2:2" x14ac:dyDescent="0.2">
      <c r="B19024" s="35"/>
    </row>
    <row r="19025" spans="2:2" x14ac:dyDescent="0.2">
      <c r="B19025" s="35"/>
    </row>
    <row r="19026" spans="2:2" x14ac:dyDescent="0.2">
      <c r="B19026" s="35"/>
    </row>
    <row r="19029" spans="2:2" x14ac:dyDescent="0.2">
      <c r="B19029" s="35"/>
    </row>
    <row r="19030" spans="2:2" x14ac:dyDescent="0.2">
      <c r="B19030" s="35"/>
    </row>
    <row r="19031" spans="2:2" x14ac:dyDescent="0.2">
      <c r="B19031" s="35"/>
    </row>
    <row r="19032" spans="2:2" x14ac:dyDescent="0.2">
      <c r="B19032" s="35"/>
    </row>
    <row r="19033" spans="2:2" x14ac:dyDescent="0.2">
      <c r="B19033" s="35"/>
    </row>
    <row r="19034" spans="2:2" x14ac:dyDescent="0.2">
      <c r="B19034" s="35"/>
    </row>
    <row r="19040" spans="2:2" x14ac:dyDescent="0.2">
      <c r="B19040" s="35"/>
    </row>
    <row r="19041" spans="2:2" x14ac:dyDescent="0.2">
      <c r="B19041" s="35"/>
    </row>
    <row r="19042" spans="2:2" x14ac:dyDescent="0.2">
      <c r="B19042" s="35"/>
    </row>
    <row r="19043" spans="2:2" x14ac:dyDescent="0.2">
      <c r="B19043" s="35"/>
    </row>
    <row r="19053" spans="2:2" x14ac:dyDescent="0.2">
      <c r="B19053" s="35"/>
    </row>
    <row r="19057" spans="2:2" x14ac:dyDescent="0.2">
      <c r="B19057" s="35"/>
    </row>
    <row r="19075" spans="2:2" x14ac:dyDescent="0.2">
      <c r="B19075" s="35"/>
    </row>
    <row r="19080" spans="2:2" x14ac:dyDescent="0.2">
      <c r="B19080" s="35"/>
    </row>
    <row r="19084" spans="2:2" x14ac:dyDescent="0.2">
      <c r="B19084" s="35"/>
    </row>
    <row r="19088" spans="2:2" x14ac:dyDescent="0.2">
      <c r="B19088" s="35"/>
    </row>
    <row r="19092" spans="2:2" x14ac:dyDescent="0.2">
      <c r="B19092" s="35"/>
    </row>
    <row r="19097" spans="2:2" x14ac:dyDescent="0.2">
      <c r="B19097" s="35"/>
    </row>
    <row r="19102" spans="2:2" x14ac:dyDescent="0.2">
      <c r="B19102" s="35"/>
    </row>
    <row r="19123" spans="2:2" x14ac:dyDescent="0.2">
      <c r="B19123" s="35"/>
    </row>
    <row r="19124" spans="2:2" x14ac:dyDescent="0.2">
      <c r="B19124" s="34"/>
    </row>
    <row r="19133" spans="2:2" x14ac:dyDescent="0.2">
      <c r="B19133" s="170"/>
    </row>
    <row r="19162" spans="2:2" x14ac:dyDescent="0.2">
      <c r="B19162" s="35"/>
    </row>
    <row r="19164" spans="2:2" x14ac:dyDescent="0.2">
      <c r="B19164" s="35"/>
    </row>
    <row r="19166" spans="2:2" x14ac:dyDescent="0.2">
      <c r="B19166" s="35"/>
    </row>
    <row r="19168" spans="2:2" x14ac:dyDescent="0.2">
      <c r="B19168" s="35"/>
    </row>
    <row r="19172" spans="2:2" x14ac:dyDescent="0.2">
      <c r="B19172" s="35"/>
    </row>
    <row r="19173" spans="2:2" x14ac:dyDescent="0.2">
      <c r="B19173" s="35"/>
    </row>
    <row r="19174" spans="2:2" x14ac:dyDescent="0.2">
      <c r="B19174" s="35"/>
    </row>
    <row r="19176" spans="2:2" x14ac:dyDescent="0.2">
      <c r="B19176" s="35"/>
    </row>
    <row r="19177" spans="2:2" x14ac:dyDescent="0.2">
      <c r="B19177" s="35"/>
    </row>
    <row r="19178" spans="2:2" x14ac:dyDescent="0.2">
      <c r="B19178" s="35"/>
    </row>
    <row r="19181" spans="2:2" x14ac:dyDescent="0.2">
      <c r="B19181" s="35"/>
    </row>
    <row r="19182" spans="2:2" x14ac:dyDescent="0.2">
      <c r="B19182" s="35"/>
    </row>
    <row r="19183" spans="2:2" x14ac:dyDescent="0.2">
      <c r="B19183" s="35"/>
    </row>
    <row r="19184" spans="2:2" x14ac:dyDescent="0.2">
      <c r="B19184" s="35"/>
    </row>
    <row r="19187" spans="2:2" x14ac:dyDescent="0.2">
      <c r="B19187" s="35"/>
    </row>
    <row r="19188" spans="2:2" x14ac:dyDescent="0.2">
      <c r="B19188" s="35"/>
    </row>
    <row r="19189" spans="2:2" x14ac:dyDescent="0.2">
      <c r="B19189" s="35"/>
    </row>
    <row r="19190" spans="2:2" x14ac:dyDescent="0.2">
      <c r="B19190" s="35"/>
    </row>
    <row r="19191" spans="2:2" x14ac:dyDescent="0.2">
      <c r="B19191" s="35"/>
    </row>
    <row r="19192" spans="2:2" x14ac:dyDescent="0.2">
      <c r="B19192" s="35"/>
    </row>
    <row r="19198" spans="2:2" x14ac:dyDescent="0.2">
      <c r="B19198" s="35"/>
    </row>
    <row r="19199" spans="2:2" x14ac:dyDescent="0.2">
      <c r="B19199" s="35"/>
    </row>
    <row r="19200" spans="2:2" x14ac:dyDescent="0.2">
      <c r="B19200" s="35"/>
    </row>
    <row r="19201" spans="2:2" x14ac:dyDescent="0.2">
      <c r="B19201" s="35"/>
    </row>
    <row r="19244" spans="2:2" x14ac:dyDescent="0.2">
      <c r="B19244" s="35"/>
    </row>
    <row r="19248" spans="2:2" x14ac:dyDescent="0.2">
      <c r="B19248" s="35"/>
    </row>
    <row r="19261" spans="2:2" x14ac:dyDescent="0.2">
      <c r="B19261" s="35"/>
    </row>
    <row r="19265" spans="2:2" x14ac:dyDescent="0.2">
      <c r="B19265" s="35"/>
    </row>
    <row r="19268" spans="2:2" x14ac:dyDescent="0.2">
      <c r="B19268" s="170"/>
    </row>
    <row r="19281" spans="2:2" x14ac:dyDescent="0.2">
      <c r="B19281" s="35"/>
    </row>
    <row r="19282" spans="2:2" x14ac:dyDescent="0.2">
      <c r="B19282" s="34"/>
    </row>
    <row r="19320" spans="2:2" x14ac:dyDescent="0.2">
      <c r="B19320" s="35"/>
    </row>
    <row r="19322" spans="2:2" x14ac:dyDescent="0.2">
      <c r="B19322" s="35"/>
    </row>
    <row r="19324" spans="2:2" x14ac:dyDescent="0.2">
      <c r="B19324" s="35"/>
    </row>
    <row r="19326" spans="2:2" x14ac:dyDescent="0.2">
      <c r="B19326" s="35"/>
    </row>
    <row r="19331" spans="2:2" x14ac:dyDescent="0.2">
      <c r="B19331" s="35"/>
    </row>
    <row r="19332" spans="2:2" x14ac:dyDescent="0.2">
      <c r="B19332" s="35"/>
    </row>
    <row r="19335" spans="2:2" x14ac:dyDescent="0.2">
      <c r="B19335" s="35"/>
    </row>
    <row r="19336" spans="2:2" x14ac:dyDescent="0.2">
      <c r="B19336" s="35"/>
    </row>
    <row r="19339" spans="2:2" x14ac:dyDescent="0.2">
      <c r="B19339" s="35"/>
    </row>
    <row r="19340" spans="2:2" x14ac:dyDescent="0.2">
      <c r="B19340" s="35"/>
    </row>
    <row r="19341" spans="2:2" x14ac:dyDescent="0.2">
      <c r="B19341" s="35"/>
    </row>
    <row r="19342" spans="2:2" x14ac:dyDescent="0.2">
      <c r="B19342" s="35"/>
    </row>
    <row r="19345" spans="2:2" x14ac:dyDescent="0.2">
      <c r="B19345" s="35"/>
    </row>
    <row r="19346" spans="2:2" x14ac:dyDescent="0.2">
      <c r="B19346" s="35"/>
    </row>
    <row r="19347" spans="2:2" x14ac:dyDescent="0.2">
      <c r="B19347" s="35"/>
    </row>
    <row r="19348" spans="2:2" x14ac:dyDescent="0.2">
      <c r="B19348" s="35"/>
    </row>
    <row r="19349" spans="2:2" x14ac:dyDescent="0.2">
      <c r="B19349" s="35"/>
    </row>
    <row r="19350" spans="2:2" x14ac:dyDescent="0.2">
      <c r="B19350" s="35"/>
    </row>
    <row r="19353" spans="2:2" x14ac:dyDescent="0.2">
      <c r="B19353" s="35"/>
    </row>
    <row r="19356" spans="2:2" x14ac:dyDescent="0.2">
      <c r="B19356" s="35"/>
    </row>
    <row r="19357" spans="2:2" x14ac:dyDescent="0.2">
      <c r="B19357" s="35"/>
    </row>
    <row r="19358" spans="2:2" x14ac:dyDescent="0.2">
      <c r="B19358" s="35"/>
    </row>
    <row r="19359" spans="2:2" x14ac:dyDescent="0.2">
      <c r="B19359" s="35"/>
    </row>
    <row r="19366" spans="2:2" x14ac:dyDescent="0.2">
      <c r="B19366" s="35"/>
    </row>
    <row r="19370" spans="2:2" x14ac:dyDescent="0.2">
      <c r="B19370" s="35"/>
    </row>
    <row r="19374" spans="2:2" x14ac:dyDescent="0.2">
      <c r="B19374" s="35"/>
    </row>
    <row r="19379" spans="2:2" x14ac:dyDescent="0.2">
      <c r="B19379" s="35"/>
    </row>
    <row r="19383" spans="2:2" x14ac:dyDescent="0.2">
      <c r="B19383" s="170"/>
    </row>
    <row r="19396" spans="2:2" x14ac:dyDescent="0.2">
      <c r="B19396" s="170"/>
    </row>
    <row r="19409" spans="2:2" x14ac:dyDescent="0.2">
      <c r="B19409" s="170"/>
    </row>
    <row r="19439" spans="2:2" x14ac:dyDescent="0.2">
      <c r="B19439" s="35"/>
    </row>
    <row r="19440" spans="2:2" x14ac:dyDescent="0.2">
      <c r="B19440" s="34"/>
    </row>
    <row r="19456" spans="2:2" x14ac:dyDescent="0.2">
      <c r="B19456" s="35"/>
    </row>
    <row r="19461" spans="2:2" x14ac:dyDescent="0.2">
      <c r="B19461" s="35"/>
    </row>
    <row r="19478" spans="2:2" x14ac:dyDescent="0.2">
      <c r="B19478" s="35"/>
    </row>
    <row r="19480" spans="2:2" x14ac:dyDescent="0.2">
      <c r="B19480" s="35"/>
    </row>
    <row r="19482" spans="2:2" x14ac:dyDescent="0.2">
      <c r="B19482" s="35"/>
    </row>
    <row r="19484" spans="2:2" x14ac:dyDescent="0.2">
      <c r="B19484" s="35"/>
    </row>
    <row r="19489" spans="2:2" x14ac:dyDescent="0.2">
      <c r="B19489" s="35"/>
    </row>
    <row r="19490" spans="2:2" x14ac:dyDescent="0.2">
      <c r="B19490" s="35"/>
    </row>
    <row r="19493" spans="2:2" x14ac:dyDescent="0.2">
      <c r="B19493" s="35"/>
    </row>
    <row r="19494" spans="2:2" x14ac:dyDescent="0.2">
      <c r="B19494" s="35"/>
    </row>
    <row r="19497" spans="2:2" x14ac:dyDescent="0.2">
      <c r="B19497" s="35"/>
    </row>
    <row r="19498" spans="2:2" x14ac:dyDescent="0.2">
      <c r="B19498" s="35"/>
    </row>
    <row r="19499" spans="2:2" x14ac:dyDescent="0.2">
      <c r="B19499" s="35"/>
    </row>
    <row r="19500" spans="2:2" x14ac:dyDescent="0.2">
      <c r="B19500" s="35"/>
    </row>
    <row r="19503" spans="2:2" x14ac:dyDescent="0.2">
      <c r="B19503" s="35"/>
    </row>
    <row r="19504" spans="2:2" x14ac:dyDescent="0.2">
      <c r="B19504" s="35"/>
    </row>
    <row r="19505" spans="2:2" x14ac:dyDescent="0.2">
      <c r="B19505" s="35"/>
    </row>
    <row r="19506" spans="2:2" x14ac:dyDescent="0.2">
      <c r="B19506" s="35"/>
    </row>
    <row r="19507" spans="2:2" x14ac:dyDescent="0.2">
      <c r="B19507" s="35"/>
    </row>
    <row r="19508" spans="2:2" x14ac:dyDescent="0.2">
      <c r="B19508" s="35"/>
    </row>
    <row r="19514" spans="2:2" x14ac:dyDescent="0.2">
      <c r="B19514" s="35"/>
    </row>
    <row r="19515" spans="2:2" x14ac:dyDescent="0.2">
      <c r="B19515" s="35"/>
    </row>
    <row r="19516" spans="2:2" x14ac:dyDescent="0.2">
      <c r="B19516" s="35"/>
    </row>
    <row r="19517" spans="2:2" x14ac:dyDescent="0.2">
      <c r="B19517" s="35"/>
    </row>
    <row r="19540" spans="2:2" x14ac:dyDescent="0.2">
      <c r="B19540" s="35"/>
    </row>
    <row r="19564" spans="2:2" x14ac:dyDescent="0.2">
      <c r="B19564" s="35"/>
    </row>
    <row r="19568" spans="2:2" x14ac:dyDescent="0.2">
      <c r="B19568" s="35"/>
    </row>
    <row r="19582" spans="2:2" x14ac:dyDescent="0.2">
      <c r="B19582" s="170"/>
    </row>
    <row r="19597" spans="2:2" x14ac:dyDescent="0.2">
      <c r="B19597" s="35"/>
    </row>
    <row r="19598" spans="2:2" x14ac:dyDescent="0.2">
      <c r="B19598" s="34"/>
    </row>
    <row r="19602" spans="2:2" x14ac:dyDescent="0.2">
      <c r="B19602" s="35"/>
    </row>
    <row r="19606" spans="2:2" x14ac:dyDescent="0.2">
      <c r="B19606" s="35"/>
    </row>
    <row r="19636" spans="2:2" x14ac:dyDescent="0.2">
      <c r="B19636" s="35"/>
    </row>
    <row r="19638" spans="2:2" x14ac:dyDescent="0.2">
      <c r="B19638" s="35"/>
    </row>
    <row r="19640" spans="2:2" x14ac:dyDescent="0.2">
      <c r="B19640" s="35"/>
    </row>
    <row r="19642" spans="2:2" x14ac:dyDescent="0.2">
      <c r="B19642" s="35"/>
    </row>
    <row r="19644" spans="2:2" x14ac:dyDescent="0.2">
      <c r="B19644" s="35"/>
    </row>
    <row r="19647" spans="2:2" x14ac:dyDescent="0.2">
      <c r="B19647" s="35"/>
    </row>
    <row r="19648" spans="2:2" x14ac:dyDescent="0.2">
      <c r="B19648" s="35"/>
    </row>
    <row r="19651" spans="2:2" x14ac:dyDescent="0.2">
      <c r="B19651" s="35"/>
    </row>
    <row r="19652" spans="2:2" x14ac:dyDescent="0.2">
      <c r="B19652" s="35"/>
    </row>
    <row r="19655" spans="2:2" x14ac:dyDescent="0.2">
      <c r="B19655" s="35"/>
    </row>
    <row r="19656" spans="2:2" x14ac:dyDescent="0.2">
      <c r="B19656" s="35"/>
    </row>
    <row r="19657" spans="2:2" x14ac:dyDescent="0.2">
      <c r="B19657" s="35"/>
    </row>
    <row r="19658" spans="2:2" x14ac:dyDescent="0.2">
      <c r="B19658" s="35"/>
    </row>
    <row r="19661" spans="2:2" x14ac:dyDescent="0.2">
      <c r="B19661" s="35"/>
    </row>
    <row r="19662" spans="2:2" x14ac:dyDescent="0.2">
      <c r="B19662" s="35"/>
    </row>
    <row r="19663" spans="2:2" x14ac:dyDescent="0.2">
      <c r="B19663" s="35"/>
    </row>
    <row r="19664" spans="2:2" x14ac:dyDescent="0.2">
      <c r="B19664" s="35"/>
    </row>
    <row r="19665" spans="2:2" x14ac:dyDescent="0.2">
      <c r="B19665" s="35"/>
    </row>
    <row r="19666" spans="2:2" x14ac:dyDescent="0.2">
      <c r="B19666" s="35"/>
    </row>
    <row r="19672" spans="2:2" x14ac:dyDescent="0.2">
      <c r="B19672" s="170"/>
    </row>
    <row r="19673" spans="2:2" x14ac:dyDescent="0.2">
      <c r="B19673" s="35"/>
    </row>
    <row r="19674" spans="2:2" x14ac:dyDescent="0.2">
      <c r="B19674" s="35"/>
    </row>
    <row r="19675" spans="2:2" x14ac:dyDescent="0.2">
      <c r="B19675" s="35"/>
    </row>
    <row r="19678" spans="2:2" x14ac:dyDescent="0.2">
      <c r="B19678" s="170"/>
    </row>
    <row r="19684" spans="2:2" x14ac:dyDescent="0.2">
      <c r="B19684" s="170"/>
    </row>
    <row r="19690" spans="2:2" x14ac:dyDescent="0.2">
      <c r="B19690" s="35"/>
    </row>
    <row r="19696" spans="2:2" x14ac:dyDescent="0.2">
      <c r="B19696" s="170"/>
    </row>
    <row r="19728" spans="2:2" x14ac:dyDescent="0.2">
      <c r="B19728" s="35"/>
    </row>
    <row r="19730" spans="2:2" x14ac:dyDescent="0.2">
      <c r="B19730" s="35"/>
    </row>
    <row r="19732" spans="2:2" x14ac:dyDescent="0.2">
      <c r="B19732" s="35"/>
    </row>
    <row r="19738" spans="2:2" x14ac:dyDescent="0.2">
      <c r="B19738" s="35"/>
    </row>
    <row r="19755" spans="2:2" x14ac:dyDescent="0.2">
      <c r="B19755" s="35"/>
    </row>
    <row r="19756" spans="2:2" x14ac:dyDescent="0.2">
      <c r="B19756" s="34"/>
    </row>
    <row r="19774" spans="2:2" x14ac:dyDescent="0.2">
      <c r="B19774" s="35"/>
    </row>
    <row r="19780" spans="2:2" x14ac:dyDescent="0.2">
      <c r="B19780" s="35"/>
    </row>
    <row r="19792" spans="2:2" x14ac:dyDescent="0.2">
      <c r="B19792" s="35"/>
    </row>
    <row r="19794" spans="2:2" x14ac:dyDescent="0.2">
      <c r="B19794" s="35"/>
    </row>
    <row r="19796" spans="2:2" x14ac:dyDescent="0.2">
      <c r="B19796" s="35"/>
    </row>
    <row r="19798" spans="2:2" x14ac:dyDescent="0.2">
      <c r="B19798" s="35"/>
    </row>
    <row r="19800" spans="2:2" x14ac:dyDescent="0.2">
      <c r="B19800" s="35"/>
    </row>
    <row r="19804" spans="2:2" x14ac:dyDescent="0.2">
      <c r="B19804" s="35"/>
    </row>
    <row r="19805" spans="2:2" x14ac:dyDescent="0.2">
      <c r="B19805" s="35"/>
    </row>
    <row r="19806" spans="2:2" x14ac:dyDescent="0.2">
      <c r="B19806" s="35"/>
    </row>
    <row r="19809" spans="2:2" x14ac:dyDescent="0.2">
      <c r="B19809" s="35"/>
    </row>
    <row r="19810" spans="2:2" x14ac:dyDescent="0.2">
      <c r="B19810" s="35"/>
    </row>
    <row r="19813" spans="2:2" x14ac:dyDescent="0.2">
      <c r="B19813" s="35"/>
    </row>
    <row r="19814" spans="2:2" x14ac:dyDescent="0.2">
      <c r="B19814" s="35"/>
    </row>
    <row r="19815" spans="2:2" x14ac:dyDescent="0.2">
      <c r="B19815" s="35"/>
    </row>
    <row r="19816" spans="2:2" x14ac:dyDescent="0.2">
      <c r="B19816" s="35"/>
    </row>
    <row r="19819" spans="2:2" x14ac:dyDescent="0.2">
      <c r="B19819" s="35"/>
    </row>
    <row r="19820" spans="2:2" x14ac:dyDescent="0.2">
      <c r="B19820" s="35"/>
    </row>
    <row r="19821" spans="2:2" x14ac:dyDescent="0.2">
      <c r="B19821" s="35"/>
    </row>
    <row r="19822" spans="2:2" x14ac:dyDescent="0.2">
      <c r="B19822" s="35"/>
    </row>
    <row r="19823" spans="2:2" x14ac:dyDescent="0.2">
      <c r="B19823" s="35"/>
    </row>
    <row r="19824" spans="2:2" x14ac:dyDescent="0.2">
      <c r="B19824" s="35"/>
    </row>
    <row r="19830" spans="2:2" x14ac:dyDescent="0.2">
      <c r="B19830" s="35"/>
    </row>
    <row r="19831" spans="2:2" x14ac:dyDescent="0.2">
      <c r="B19831" s="35"/>
    </row>
    <row r="19832" spans="2:2" x14ac:dyDescent="0.2">
      <c r="B19832" s="35"/>
    </row>
    <row r="19833" spans="2:2" x14ac:dyDescent="0.2">
      <c r="B19833" s="35"/>
    </row>
    <row r="19858" spans="2:2" x14ac:dyDescent="0.2">
      <c r="B19858" s="35"/>
    </row>
    <row r="19862" spans="2:2" x14ac:dyDescent="0.2">
      <c r="B19862" s="35"/>
    </row>
    <row r="19872" spans="2:2" x14ac:dyDescent="0.2">
      <c r="B19872" s="35"/>
    </row>
    <row r="19900" spans="2:2" x14ac:dyDescent="0.2">
      <c r="B19900" s="35"/>
    </row>
    <row r="19913" spans="2:2" x14ac:dyDescent="0.2">
      <c r="B19913" s="35"/>
    </row>
    <row r="19914" spans="2:2" x14ac:dyDescent="0.2">
      <c r="B19914" s="34"/>
    </row>
    <row r="19930" spans="2:2" x14ac:dyDescent="0.2">
      <c r="B19930" s="35"/>
    </row>
    <row r="19932" spans="2:2" x14ac:dyDescent="0.2">
      <c r="B19932" s="170"/>
    </row>
    <row r="19938" spans="2:2" x14ac:dyDescent="0.2">
      <c r="B19938" s="35"/>
    </row>
    <row r="19940" spans="2:2" x14ac:dyDescent="0.2">
      <c r="B19940" s="35"/>
    </row>
    <row r="19942" spans="2:2" x14ac:dyDescent="0.2">
      <c r="B19942" s="35"/>
    </row>
    <row r="19946" spans="2:2" x14ac:dyDescent="0.2">
      <c r="B19946" s="35"/>
    </row>
    <row r="19952" spans="2:2" x14ac:dyDescent="0.2">
      <c r="B19952" s="35"/>
    </row>
    <row r="19954" spans="2:2" x14ac:dyDescent="0.2">
      <c r="B19954" s="35"/>
    </row>
    <row r="19956" spans="2:2" x14ac:dyDescent="0.2">
      <c r="B19956" s="35"/>
    </row>
    <row r="19958" spans="2:2" x14ac:dyDescent="0.2">
      <c r="B19958" s="35"/>
    </row>
    <row r="19963" spans="2:2" x14ac:dyDescent="0.2">
      <c r="B19963" s="35"/>
    </row>
    <row r="19964" spans="2:2" x14ac:dyDescent="0.2">
      <c r="B19964" s="170"/>
    </row>
    <row r="19967" spans="2:2" x14ac:dyDescent="0.2">
      <c r="B19967" s="35"/>
    </row>
    <row r="19968" spans="2:2" x14ac:dyDescent="0.2">
      <c r="B19968" s="35"/>
    </row>
    <row r="19970" spans="2:2" x14ac:dyDescent="0.2">
      <c r="B19970" s="35"/>
    </row>
    <row r="19971" spans="2:2" x14ac:dyDescent="0.2">
      <c r="B19971" s="35"/>
    </row>
    <row r="19972" spans="2:2" x14ac:dyDescent="0.2">
      <c r="B19972" s="35"/>
    </row>
    <row r="19973" spans="2:2" x14ac:dyDescent="0.2">
      <c r="B19973" s="35"/>
    </row>
    <row r="19974" spans="2:2" x14ac:dyDescent="0.2">
      <c r="B19974" s="35"/>
    </row>
    <row r="19976" spans="2:2" x14ac:dyDescent="0.2">
      <c r="B19976" s="170"/>
    </row>
    <row r="19977" spans="2:2" x14ac:dyDescent="0.2">
      <c r="B19977" s="35"/>
    </row>
    <row r="19978" spans="2:2" x14ac:dyDescent="0.2">
      <c r="B19978" s="35"/>
    </row>
    <row r="19979" spans="2:2" x14ac:dyDescent="0.2">
      <c r="B19979" s="35"/>
    </row>
    <row r="19980" spans="2:2" x14ac:dyDescent="0.2">
      <c r="B19980" s="35"/>
    </row>
    <row r="19981" spans="2:2" x14ac:dyDescent="0.2">
      <c r="B19981" s="35"/>
    </row>
    <row r="19982" spans="2:2" x14ac:dyDescent="0.2">
      <c r="B19982" s="170"/>
    </row>
    <row r="19984" spans="2:2" x14ac:dyDescent="0.2">
      <c r="B19984" s="35"/>
    </row>
    <row r="19988" spans="2:2" x14ac:dyDescent="0.2">
      <c r="B19988" s="35"/>
    </row>
    <row r="19989" spans="2:2" x14ac:dyDescent="0.2">
      <c r="B19989" s="35"/>
    </row>
    <row r="19990" spans="2:2" x14ac:dyDescent="0.2">
      <c r="B19990" s="35"/>
    </row>
    <row r="19991" spans="2:2" x14ac:dyDescent="0.2">
      <c r="B19991" s="35"/>
    </row>
    <row r="20000" spans="2:2" x14ac:dyDescent="0.2">
      <c r="B20000" s="35"/>
    </row>
    <row r="20006" spans="2:2" x14ac:dyDescent="0.2">
      <c r="B20006" s="35"/>
    </row>
    <row r="20022" spans="2:2" x14ac:dyDescent="0.2">
      <c r="B20022" s="35"/>
    </row>
    <row r="20026" spans="2:2" x14ac:dyDescent="0.2">
      <c r="B20026" s="35"/>
    </row>
    <row r="20027" spans="2:2" x14ac:dyDescent="0.2">
      <c r="B20027" s="170"/>
    </row>
    <row r="20036" spans="2:2" x14ac:dyDescent="0.2">
      <c r="B20036" s="35"/>
    </row>
    <row r="20054" spans="2:2" x14ac:dyDescent="0.2">
      <c r="B20054" s="35"/>
    </row>
    <row r="20064" spans="2:2" x14ac:dyDescent="0.2">
      <c r="B20064" s="35"/>
    </row>
    <row r="20068" spans="2:2" x14ac:dyDescent="0.2">
      <c r="B20068" s="35"/>
    </row>
    <row r="20071" spans="2:2" x14ac:dyDescent="0.2">
      <c r="B20071" s="35"/>
    </row>
    <row r="20072" spans="2:2" x14ac:dyDescent="0.2">
      <c r="B20072" s="34"/>
    </row>
    <row r="20082" spans="2:2" x14ac:dyDescent="0.2">
      <c r="B20082" s="35"/>
    </row>
    <row r="20092" spans="2:2" x14ac:dyDescent="0.2">
      <c r="B20092" s="35"/>
    </row>
    <row r="20104" spans="2:2" x14ac:dyDescent="0.2">
      <c r="B20104" s="170"/>
    </row>
    <row r="20106" spans="2:2" x14ac:dyDescent="0.2">
      <c r="B20106" s="35"/>
    </row>
    <row r="20110" spans="2:2" x14ac:dyDescent="0.2">
      <c r="B20110" s="35"/>
    </row>
    <row r="20112" spans="2:2" x14ac:dyDescent="0.2">
      <c r="B20112" s="35"/>
    </row>
    <row r="20114" spans="2:2" x14ac:dyDescent="0.2">
      <c r="B20114" s="35"/>
    </row>
    <row r="20116" spans="2:2" x14ac:dyDescent="0.2">
      <c r="B20116" s="35"/>
    </row>
    <row r="20118" spans="2:2" x14ac:dyDescent="0.2">
      <c r="B20118" s="35"/>
    </row>
    <row r="20121" spans="2:2" x14ac:dyDescent="0.2">
      <c r="B20121" s="35"/>
    </row>
    <row r="20122" spans="2:2" x14ac:dyDescent="0.2">
      <c r="B20122" s="35"/>
    </row>
    <row r="20123" spans="2:2" x14ac:dyDescent="0.2">
      <c r="B20123" s="170"/>
    </row>
    <row r="20125" spans="2:2" x14ac:dyDescent="0.2">
      <c r="B20125" s="35"/>
    </row>
    <row r="20126" spans="2:2" x14ac:dyDescent="0.2">
      <c r="B20126" s="35"/>
    </row>
    <row r="20129" spans="2:2" x14ac:dyDescent="0.2">
      <c r="B20129" s="35"/>
    </row>
    <row r="20130" spans="2:2" x14ac:dyDescent="0.2">
      <c r="B20130" s="35"/>
    </row>
    <row r="20131" spans="2:2" x14ac:dyDescent="0.2">
      <c r="B20131" s="35"/>
    </row>
    <row r="20132" spans="2:2" x14ac:dyDescent="0.2">
      <c r="B20132" s="35"/>
    </row>
    <row r="20135" spans="2:2" x14ac:dyDescent="0.2">
      <c r="B20135" s="35"/>
    </row>
    <row r="20136" spans="2:2" x14ac:dyDescent="0.2">
      <c r="B20136" s="170"/>
    </row>
    <row r="20137" spans="2:2" x14ac:dyDescent="0.2">
      <c r="B20137" s="35"/>
    </row>
    <row r="20138" spans="2:2" x14ac:dyDescent="0.2">
      <c r="B20138" s="35"/>
    </row>
    <row r="20139" spans="2:2" x14ac:dyDescent="0.2">
      <c r="B20139" s="35"/>
    </row>
    <row r="20140" spans="2:2" x14ac:dyDescent="0.2">
      <c r="B20140" s="35"/>
    </row>
    <row r="20146" spans="2:2" x14ac:dyDescent="0.2">
      <c r="B20146" s="35"/>
    </row>
    <row r="20147" spans="2:2" x14ac:dyDescent="0.2">
      <c r="B20147" s="35"/>
    </row>
    <row r="20148" spans="2:2" x14ac:dyDescent="0.2">
      <c r="B20148" s="35"/>
    </row>
    <row r="20149" spans="2:2" x14ac:dyDescent="0.2">
      <c r="B20149" s="35"/>
    </row>
    <row r="20150" spans="2:2" x14ac:dyDescent="0.2">
      <c r="B20150" s="35"/>
    </row>
    <row r="20152" spans="2:2" x14ac:dyDescent="0.2">
      <c r="B20152" s="35"/>
    </row>
    <row r="20156" spans="2:2" x14ac:dyDescent="0.2">
      <c r="B20156" s="35"/>
    </row>
    <row r="20162" spans="2:2" x14ac:dyDescent="0.2">
      <c r="B20162" s="170"/>
    </row>
    <row r="20166" spans="2:2" x14ac:dyDescent="0.2">
      <c r="B20166" s="35"/>
    </row>
    <row r="20174" spans="2:2" x14ac:dyDescent="0.2">
      <c r="B20174" s="35"/>
    </row>
    <row r="20176" spans="2:2" x14ac:dyDescent="0.2">
      <c r="B20176" s="35"/>
    </row>
    <row r="20180" spans="2:2" x14ac:dyDescent="0.2">
      <c r="B20180" s="35"/>
    </row>
    <row r="20188" spans="2:2" x14ac:dyDescent="0.2">
      <c r="B20188" s="170"/>
    </row>
    <row r="20190" spans="2:2" x14ac:dyDescent="0.2">
      <c r="B20190" s="35"/>
    </row>
    <row r="20194" spans="2:2" x14ac:dyDescent="0.2">
      <c r="B20194" s="35"/>
    </row>
    <row r="20204" spans="2:2" x14ac:dyDescent="0.2">
      <c r="B20204" s="35"/>
    </row>
    <row r="20208" spans="2:2" x14ac:dyDescent="0.2">
      <c r="B20208" s="35"/>
    </row>
    <row r="20210" spans="2:2" x14ac:dyDescent="0.2">
      <c r="B20210" s="35"/>
    </row>
    <row r="20212" spans="2:2" x14ac:dyDescent="0.2">
      <c r="B20212" s="35"/>
    </row>
    <row r="20216" spans="2:2" x14ac:dyDescent="0.2">
      <c r="B20216" s="35"/>
    </row>
    <row r="20218" spans="2:2" x14ac:dyDescent="0.2">
      <c r="B20218" s="35"/>
    </row>
    <row r="20220" spans="2:2" x14ac:dyDescent="0.2">
      <c r="B20220" s="35"/>
    </row>
    <row r="20228" spans="2:2" x14ac:dyDescent="0.2">
      <c r="B20228" s="35"/>
    </row>
    <row r="20229" spans="2:2" x14ac:dyDescent="0.2">
      <c r="B20229" s="35"/>
    </row>
    <row r="20230" spans="2:2" x14ac:dyDescent="0.2">
      <c r="B20230" s="34"/>
    </row>
    <row r="20232" spans="2:2" x14ac:dyDescent="0.2">
      <c r="B20232" s="35"/>
    </row>
    <row r="20234" spans="2:2" x14ac:dyDescent="0.2">
      <c r="B20234" s="35"/>
    </row>
    <row r="20236" spans="2:2" x14ac:dyDescent="0.2">
      <c r="B20236" s="35"/>
    </row>
    <row r="20242" spans="2:2" x14ac:dyDescent="0.2">
      <c r="B20242" s="35"/>
    </row>
    <row r="20250" spans="2:2" x14ac:dyDescent="0.2">
      <c r="B20250" s="35"/>
    </row>
    <row r="20260" spans="2:2" x14ac:dyDescent="0.2">
      <c r="B20260" s="35"/>
    </row>
    <row r="20266" spans="2:2" x14ac:dyDescent="0.2">
      <c r="B20266" s="35"/>
    </row>
    <row r="20268" spans="2:2" x14ac:dyDescent="0.2">
      <c r="B20268" s="35"/>
    </row>
    <row r="20270" spans="2:2" x14ac:dyDescent="0.2">
      <c r="B20270" s="35"/>
    </row>
    <row r="20272" spans="2:2" x14ac:dyDescent="0.2">
      <c r="B20272" s="35"/>
    </row>
    <row r="20274" spans="2:2" x14ac:dyDescent="0.2">
      <c r="B20274" s="35"/>
    </row>
    <row r="20278" spans="2:2" x14ac:dyDescent="0.2">
      <c r="B20278" s="35"/>
    </row>
    <row r="20279" spans="2:2" x14ac:dyDescent="0.2">
      <c r="B20279" s="170"/>
    </row>
    <row r="20280" spans="2:2" x14ac:dyDescent="0.2">
      <c r="B20280" s="35"/>
    </row>
    <row r="20282" spans="2:2" x14ac:dyDescent="0.2">
      <c r="B20282" s="35"/>
    </row>
    <row r="20283" spans="2:2" x14ac:dyDescent="0.2">
      <c r="B20283" s="35"/>
    </row>
    <row r="20284" spans="2:2" x14ac:dyDescent="0.2">
      <c r="B20284" s="35"/>
    </row>
    <row r="20287" spans="2:2" x14ac:dyDescent="0.2">
      <c r="B20287" s="35"/>
    </row>
    <row r="20288" spans="2:2" x14ac:dyDescent="0.2">
      <c r="B20288" s="35"/>
    </row>
    <row r="20289" spans="2:2" x14ac:dyDescent="0.2">
      <c r="B20289" s="35"/>
    </row>
    <row r="20290" spans="2:2" x14ac:dyDescent="0.2">
      <c r="B20290" s="35"/>
    </row>
    <row r="20292" spans="2:2" x14ac:dyDescent="0.2">
      <c r="B20292" s="35"/>
    </row>
    <row r="20293" spans="2:2" x14ac:dyDescent="0.2">
      <c r="B20293" s="35"/>
    </row>
    <row r="20294" spans="2:2" x14ac:dyDescent="0.2">
      <c r="B20294" s="35"/>
    </row>
    <row r="20295" spans="2:2" x14ac:dyDescent="0.2">
      <c r="B20295" s="35"/>
    </row>
    <row r="20296" spans="2:2" x14ac:dyDescent="0.2">
      <c r="B20296" s="35"/>
    </row>
    <row r="20297" spans="2:2" x14ac:dyDescent="0.2">
      <c r="B20297" s="35"/>
    </row>
    <row r="20298" spans="2:2" x14ac:dyDescent="0.2">
      <c r="B20298" s="35"/>
    </row>
    <row r="20300" spans="2:2" x14ac:dyDescent="0.2">
      <c r="B20300" s="35"/>
    </row>
    <row r="20302" spans="2:2" x14ac:dyDescent="0.2">
      <c r="B20302" s="35"/>
    </row>
    <row r="20304" spans="2:2" x14ac:dyDescent="0.2">
      <c r="B20304" s="35"/>
    </row>
    <row r="20305" spans="2:2" x14ac:dyDescent="0.2">
      <c r="B20305" s="35"/>
    </row>
    <row r="20306" spans="2:2" x14ac:dyDescent="0.2">
      <c r="B20306" s="35"/>
    </row>
    <row r="20307" spans="2:2" x14ac:dyDescent="0.2">
      <c r="B20307" s="35"/>
    </row>
    <row r="20310" spans="2:2" x14ac:dyDescent="0.2">
      <c r="B20310" s="35"/>
    </row>
    <row r="20316" spans="2:2" x14ac:dyDescent="0.2">
      <c r="B20316" s="35"/>
    </row>
    <row r="20360" spans="2:2" x14ac:dyDescent="0.2">
      <c r="B20360" s="34"/>
    </row>
    <row r="20369" spans="2:2" x14ac:dyDescent="0.2">
      <c r="B20369" s="170"/>
    </row>
    <row r="20374" spans="2:2" x14ac:dyDescent="0.2">
      <c r="B20374" s="35"/>
    </row>
    <row r="20376" spans="2:2" x14ac:dyDescent="0.2">
      <c r="B20376" s="35"/>
    </row>
    <row r="20378" spans="2:2" x14ac:dyDescent="0.2">
      <c r="B20378" s="35"/>
    </row>
    <row r="20380" spans="2:2" x14ac:dyDescent="0.2">
      <c r="B20380" s="35"/>
    </row>
    <row r="20385" spans="2:2" x14ac:dyDescent="0.2">
      <c r="B20385" s="35"/>
    </row>
    <row r="20386" spans="2:2" x14ac:dyDescent="0.2">
      <c r="B20386" s="35"/>
    </row>
    <row r="20387" spans="2:2" x14ac:dyDescent="0.2">
      <c r="B20387" s="35"/>
    </row>
    <row r="20388" spans="2:2" x14ac:dyDescent="0.2">
      <c r="B20388" s="34"/>
    </row>
    <row r="20389" spans="2:2" x14ac:dyDescent="0.2">
      <c r="B20389" s="35"/>
    </row>
    <row r="20390" spans="2:2" x14ac:dyDescent="0.2">
      <c r="B20390" s="35"/>
    </row>
    <row r="20393" spans="2:2" x14ac:dyDescent="0.2">
      <c r="B20393" s="35"/>
    </row>
    <row r="20394" spans="2:2" x14ac:dyDescent="0.2">
      <c r="B20394" s="35"/>
    </row>
    <row r="20395" spans="2:2" x14ac:dyDescent="0.2">
      <c r="B20395" s="35"/>
    </row>
    <row r="20396" spans="2:2" x14ac:dyDescent="0.2">
      <c r="B20396" s="35"/>
    </row>
    <row r="20399" spans="2:2" x14ac:dyDescent="0.2">
      <c r="B20399" s="35"/>
    </row>
    <row r="20400" spans="2:2" x14ac:dyDescent="0.2">
      <c r="B20400" s="35"/>
    </row>
    <row r="20401" spans="2:2" x14ac:dyDescent="0.2">
      <c r="B20401" s="35"/>
    </row>
    <row r="20402" spans="2:2" x14ac:dyDescent="0.2">
      <c r="B20402" s="35"/>
    </row>
    <row r="20403" spans="2:2" x14ac:dyDescent="0.2">
      <c r="B20403" s="35"/>
    </row>
    <row r="20404" spans="2:2" x14ac:dyDescent="0.2">
      <c r="B20404" s="35"/>
    </row>
    <row r="20411" spans="2:2" x14ac:dyDescent="0.2">
      <c r="B20411" s="35"/>
    </row>
    <row r="20412" spans="2:2" x14ac:dyDescent="0.2">
      <c r="B20412" s="35"/>
    </row>
    <row r="20413" spans="2:2" x14ac:dyDescent="0.2">
      <c r="B20413" s="35"/>
    </row>
    <row r="20414" spans="2:2" x14ac:dyDescent="0.2">
      <c r="B20414" s="35"/>
    </row>
    <row r="20426" spans="2:2" x14ac:dyDescent="0.2">
      <c r="B20426" s="35"/>
    </row>
    <row r="20428" spans="2:2" x14ac:dyDescent="0.2">
      <c r="B20428" s="35"/>
    </row>
    <row r="20430" spans="2:2" x14ac:dyDescent="0.2">
      <c r="B20430" s="35"/>
    </row>
    <row r="20432" spans="2:2" x14ac:dyDescent="0.2">
      <c r="B20432" s="35"/>
    </row>
    <row r="20437" spans="2:2" x14ac:dyDescent="0.2">
      <c r="B20437" s="35"/>
    </row>
    <row r="20438" spans="2:2" x14ac:dyDescent="0.2">
      <c r="B20438" s="35"/>
    </row>
    <row r="20441" spans="2:2" x14ac:dyDescent="0.2">
      <c r="B20441" s="35"/>
    </row>
    <row r="20442" spans="2:2" x14ac:dyDescent="0.2">
      <c r="B20442" s="35"/>
    </row>
    <row r="20445" spans="2:2" x14ac:dyDescent="0.2">
      <c r="B20445" s="35"/>
    </row>
    <row r="20446" spans="2:2" x14ac:dyDescent="0.2">
      <c r="B20446" s="35"/>
    </row>
    <row r="20447" spans="2:2" x14ac:dyDescent="0.2">
      <c r="B20447" s="35"/>
    </row>
    <row r="20448" spans="2:2" x14ac:dyDescent="0.2">
      <c r="B20448" s="35"/>
    </row>
    <row r="20451" spans="2:2" x14ac:dyDescent="0.2">
      <c r="B20451" s="35"/>
    </row>
    <row r="20452" spans="2:2" x14ac:dyDescent="0.2">
      <c r="B20452" s="35"/>
    </row>
    <row r="20453" spans="2:2" x14ac:dyDescent="0.2">
      <c r="B20453" s="35"/>
    </row>
    <row r="20454" spans="2:2" x14ac:dyDescent="0.2">
      <c r="B20454" s="35"/>
    </row>
    <row r="20455" spans="2:2" x14ac:dyDescent="0.2">
      <c r="B20455" s="35"/>
    </row>
    <row r="20456" spans="2:2" x14ac:dyDescent="0.2">
      <c r="B20456" s="35"/>
    </row>
    <row r="20462" spans="2:2" x14ac:dyDescent="0.2">
      <c r="B20462" s="35"/>
    </row>
    <row r="20463" spans="2:2" x14ac:dyDescent="0.2">
      <c r="B20463" s="35"/>
    </row>
    <row r="20464" spans="2:2" x14ac:dyDescent="0.2">
      <c r="B20464" s="35"/>
    </row>
    <row r="20465" spans="2:2" x14ac:dyDescent="0.2">
      <c r="B20465" s="35"/>
    </row>
    <row r="20484" spans="2:2" x14ac:dyDescent="0.2">
      <c r="B20484" s="35"/>
    </row>
    <row r="20489" spans="2:2" x14ac:dyDescent="0.2">
      <c r="B20489" s="35"/>
    </row>
    <row r="20497" spans="2:2" x14ac:dyDescent="0.2">
      <c r="B20497" s="35"/>
    </row>
    <row r="20501" spans="2:2" x14ac:dyDescent="0.2">
      <c r="B20501" s="35"/>
    </row>
    <row r="20505" spans="2:2" x14ac:dyDescent="0.2">
      <c r="B20505" s="35"/>
    </row>
    <row r="20510" spans="2:2" x14ac:dyDescent="0.2">
      <c r="B20510" s="35"/>
    </row>
    <row r="20515" spans="2:2" x14ac:dyDescent="0.2">
      <c r="B20515" s="35"/>
    </row>
    <row r="20542" spans="2:2" x14ac:dyDescent="0.2">
      <c r="B20542" s="170"/>
    </row>
    <row r="20545" spans="2:2" x14ac:dyDescent="0.2">
      <c r="B20545" s="35"/>
    </row>
    <row r="20546" spans="2:2" x14ac:dyDescent="0.2">
      <c r="B20546" s="34"/>
    </row>
    <row r="20552" spans="2:2" x14ac:dyDescent="0.2">
      <c r="B20552" s="35"/>
    </row>
    <row r="20576" spans="2:2" x14ac:dyDescent="0.2">
      <c r="B20576" s="35"/>
    </row>
    <row r="20584" spans="2:2" x14ac:dyDescent="0.2">
      <c r="B20584" s="35"/>
    </row>
    <row r="20586" spans="2:2" x14ac:dyDescent="0.2">
      <c r="B20586" s="35"/>
    </row>
    <row r="20588" spans="2:2" x14ac:dyDescent="0.2">
      <c r="B20588" s="35"/>
    </row>
    <row r="20590" spans="2:2" x14ac:dyDescent="0.2">
      <c r="B20590" s="35"/>
    </row>
    <row r="20593" spans="2:2" x14ac:dyDescent="0.2">
      <c r="B20593" s="170"/>
    </row>
    <row r="20595" spans="2:2" x14ac:dyDescent="0.2">
      <c r="B20595" s="35"/>
    </row>
    <row r="20596" spans="2:2" x14ac:dyDescent="0.2">
      <c r="B20596" s="35"/>
    </row>
    <row r="20599" spans="2:2" x14ac:dyDescent="0.2">
      <c r="B20599" s="170"/>
    </row>
    <row r="20600" spans="2:2" x14ac:dyDescent="0.2">
      <c r="B20600" s="35"/>
    </row>
    <row r="20603" spans="2:2" x14ac:dyDescent="0.2">
      <c r="B20603" s="35"/>
    </row>
    <row r="20604" spans="2:2" x14ac:dyDescent="0.2">
      <c r="B20604" s="35"/>
    </row>
    <row r="20605" spans="2:2" x14ac:dyDescent="0.2">
      <c r="B20605" s="170"/>
    </row>
    <row r="20606" spans="2:2" x14ac:dyDescent="0.2">
      <c r="B20606" s="35"/>
    </row>
    <row r="20609" spans="2:2" x14ac:dyDescent="0.2">
      <c r="B20609" s="35"/>
    </row>
    <row r="20610" spans="2:2" x14ac:dyDescent="0.2">
      <c r="B20610" s="35"/>
    </row>
    <row r="20611" spans="2:2" x14ac:dyDescent="0.2">
      <c r="B20611" s="170"/>
    </row>
    <row r="20612" spans="2:2" x14ac:dyDescent="0.2">
      <c r="B20612" s="35"/>
    </row>
    <row r="20613" spans="2:2" x14ac:dyDescent="0.2">
      <c r="B20613" s="35"/>
    </row>
    <row r="20614" spans="2:2" x14ac:dyDescent="0.2">
      <c r="B20614" s="35"/>
    </row>
    <row r="20617" spans="2:2" x14ac:dyDescent="0.2">
      <c r="B20617" s="170"/>
    </row>
    <row r="20620" spans="2:2" x14ac:dyDescent="0.2">
      <c r="B20620" s="35"/>
    </row>
    <row r="20621" spans="2:2" x14ac:dyDescent="0.2">
      <c r="B20621" s="35"/>
    </row>
    <row r="20622" spans="2:2" x14ac:dyDescent="0.2">
      <c r="B20622" s="35"/>
    </row>
    <row r="20623" spans="2:2" x14ac:dyDescent="0.2">
      <c r="B20623" s="170"/>
    </row>
    <row r="20629" spans="2:2" x14ac:dyDescent="0.2">
      <c r="B20629" s="170"/>
    </row>
    <row r="20635" spans="2:2" x14ac:dyDescent="0.2">
      <c r="B20635" s="170"/>
    </row>
    <row r="20641" spans="2:2" x14ac:dyDescent="0.2">
      <c r="B20641" s="170"/>
    </row>
    <row r="20647" spans="2:2" x14ac:dyDescent="0.2">
      <c r="B20647" s="170"/>
    </row>
    <row r="20653" spans="2:2" x14ac:dyDescent="0.2">
      <c r="B20653" s="170"/>
    </row>
    <row r="20659" spans="2:2" x14ac:dyDescent="0.2">
      <c r="B20659" s="170"/>
    </row>
    <row r="20665" spans="2:2" x14ac:dyDescent="0.2">
      <c r="B20665" s="170"/>
    </row>
    <row r="20671" spans="2:2" x14ac:dyDescent="0.2">
      <c r="B20671" s="170"/>
    </row>
    <row r="20677" spans="2:2" x14ac:dyDescent="0.2">
      <c r="B20677" s="170"/>
    </row>
    <row r="20683" spans="2:2" x14ac:dyDescent="0.2">
      <c r="B20683" s="170"/>
    </row>
    <row r="20689" spans="2:2" x14ac:dyDescent="0.2">
      <c r="B20689" s="170"/>
    </row>
    <row r="20695" spans="2:2" x14ac:dyDescent="0.2">
      <c r="B20695" s="170"/>
    </row>
    <row r="20701" spans="2:2" x14ac:dyDescent="0.2">
      <c r="B20701" s="170"/>
    </row>
    <row r="20703" spans="2:2" x14ac:dyDescent="0.2">
      <c r="B20703" s="35"/>
    </row>
    <row r="20704" spans="2:2" x14ac:dyDescent="0.2">
      <c r="B20704" s="34"/>
    </row>
    <row r="20707" spans="2:2" x14ac:dyDescent="0.2">
      <c r="B20707" s="170"/>
    </row>
    <row r="20713" spans="2:2" x14ac:dyDescent="0.2">
      <c r="B20713" s="170"/>
    </row>
    <row r="20718" spans="2:2" x14ac:dyDescent="0.2">
      <c r="B20718" s="35"/>
    </row>
    <row r="20719" spans="2:2" x14ac:dyDescent="0.2">
      <c r="B20719" s="170"/>
    </row>
    <row r="20722" spans="2:2" x14ac:dyDescent="0.2">
      <c r="B20722" s="35"/>
    </row>
    <row r="20725" spans="2:2" x14ac:dyDescent="0.2">
      <c r="B20725" s="170"/>
    </row>
    <row r="20726" spans="2:2" x14ac:dyDescent="0.2">
      <c r="B20726" s="35"/>
    </row>
    <row r="20731" spans="2:2" x14ac:dyDescent="0.2">
      <c r="B20731" s="170"/>
    </row>
    <row r="20737" spans="2:2" x14ac:dyDescent="0.2">
      <c r="B20737" s="170"/>
    </row>
    <row r="20740" spans="2:2" x14ac:dyDescent="0.2">
      <c r="B20740" s="35"/>
    </row>
    <row r="20742" spans="2:2" x14ac:dyDescent="0.2">
      <c r="B20742" s="35"/>
    </row>
    <row r="20743" spans="2:2" x14ac:dyDescent="0.2">
      <c r="B20743" s="170"/>
    </row>
    <row r="20744" spans="2:2" x14ac:dyDescent="0.2">
      <c r="B20744" s="35"/>
    </row>
    <row r="20746" spans="2:2" x14ac:dyDescent="0.2">
      <c r="B20746" s="35"/>
    </row>
    <row r="20748" spans="2:2" x14ac:dyDescent="0.2">
      <c r="B20748" s="35"/>
    </row>
    <row r="20749" spans="2:2" x14ac:dyDescent="0.2">
      <c r="B20749" s="170"/>
    </row>
    <row r="20753" spans="2:2" x14ac:dyDescent="0.2">
      <c r="B20753" s="35"/>
    </row>
    <row r="20754" spans="2:2" x14ac:dyDescent="0.2">
      <c r="B20754" s="35"/>
    </row>
    <row r="20755" spans="2:2" x14ac:dyDescent="0.2">
      <c r="B20755" s="170"/>
    </row>
    <row r="20757" spans="2:2" x14ac:dyDescent="0.2">
      <c r="B20757" s="35"/>
    </row>
    <row r="20758" spans="2:2" x14ac:dyDescent="0.2">
      <c r="B20758" s="35"/>
    </row>
    <row r="20759" spans="2:2" x14ac:dyDescent="0.2">
      <c r="B20759" s="35"/>
    </row>
    <row r="20761" spans="2:2" x14ac:dyDescent="0.2">
      <c r="B20761" s="170"/>
    </row>
    <row r="20762" spans="2:2" x14ac:dyDescent="0.2">
      <c r="B20762" s="35"/>
    </row>
    <row r="20763" spans="2:2" x14ac:dyDescent="0.2">
      <c r="B20763" s="35"/>
    </row>
    <row r="20764" spans="2:2" x14ac:dyDescent="0.2">
      <c r="B20764" s="35"/>
    </row>
    <row r="20767" spans="2:2" x14ac:dyDescent="0.2">
      <c r="B20767" s="170"/>
    </row>
    <row r="20768" spans="2:2" x14ac:dyDescent="0.2">
      <c r="B20768" s="35"/>
    </row>
    <row r="20769" spans="2:2" x14ac:dyDescent="0.2">
      <c r="B20769" s="35"/>
    </row>
    <row r="20770" spans="2:2" x14ac:dyDescent="0.2">
      <c r="B20770" s="35"/>
    </row>
    <row r="20771" spans="2:2" x14ac:dyDescent="0.2">
      <c r="B20771" s="35"/>
    </row>
    <row r="20772" spans="2:2" x14ac:dyDescent="0.2">
      <c r="B20772" s="35"/>
    </row>
    <row r="20773" spans="2:2" x14ac:dyDescent="0.2">
      <c r="B20773" s="35"/>
    </row>
    <row r="20777" spans="2:2" x14ac:dyDescent="0.2">
      <c r="B20777" s="35"/>
    </row>
    <row r="20778" spans="2:2" x14ac:dyDescent="0.2">
      <c r="B20778" s="35"/>
    </row>
    <row r="20779" spans="2:2" x14ac:dyDescent="0.2">
      <c r="B20779" s="170"/>
    </row>
    <row r="20780" spans="2:2" x14ac:dyDescent="0.2">
      <c r="B20780" s="35"/>
    </row>
    <row r="20781" spans="2:2" x14ac:dyDescent="0.2">
      <c r="B20781" s="35"/>
    </row>
    <row r="20785" spans="2:2" x14ac:dyDescent="0.2">
      <c r="B20785" s="170"/>
    </row>
    <row r="20791" spans="2:2" x14ac:dyDescent="0.2">
      <c r="B20791" s="170"/>
    </row>
    <row r="20796" spans="2:2" x14ac:dyDescent="0.2">
      <c r="B20796" s="35"/>
    </row>
    <row r="20797" spans="2:2" x14ac:dyDescent="0.2">
      <c r="B20797" s="170"/>
    </row>
    <row r="20801" spans="2:2" x14ac:dyDescent="0.2">
      <c r="B20801" s="35"/>
    </row>
    <row r="20803" spans="2:2" x14ac:dyDescent="0.2">
      <c r="B20803" s="170"/>
    </row>
    <row r="20809" spans="2:2" x14ac:dyDescent="0.2">
      <c r="B20809" s="170"/>
    </row>
    <row r="20815" spans="2:2" x14ac:dyDescent="0.2">
      <c r="B20815" s="170"/>
    </row>
    <row r="20821" spans="2:2" x14ac:dyDescent="0.2">
      <c r="B20821" s="170"/>
    </row>
    <row r="20827" spans="2:2" x14ac:dyDescent="0.2">
      <c r="B20827" s="170"/>
    </row>
    <row r="20861" spans="2:2" x14ac:dyDescent="0.2">
      <c r="B20861" s="35"/>
    </row>
    <row r="20862" spans="2:2" x14ac:dyDescent="0.2">
      <c r="B20862" s="34"/>
    </row>
    <row r="20884" spans="2:2" x14ac:dyDescent="0.2">
      <c r="B20884" s="35"/>
    </row>
    <row r="20888" spans="2:2" x14ac:dyDescent="0.2">
      <c r="B20888" s="35"/>
    </row>
    <row r="20892" spans="2:2" x14ac:dyDescent="0.2">
      <c r="B20892" s="35"/>
    </row>
    <row r="20894" spans="2:2" x14ac:dyDescent="0.2">
      <c r="B20894" s="170"/>
    </row>
    <row r="20896" spans="2:2" x14ac:dyDescent="0.2">
      <c r="B20896" s="35"/>
    </row>
    <row r="20900" spans="2:2" x14ac:dyDescent="0.2">
      <c r="B20900" s="35"/>
    </row>
    <row r="20901" spans="2:2" x14ac:dyDescent="0.2">
      <c r="B20901" s="35"/>
    </row>
    <row r="20902" spans="2:2" x14ac:dyDescent="0.2">
      <c r="B20902" s="35"/>
    </row>
    <row r="20904" spans="2:2" x14ac:dyDescent="0.2">
      <c r="B20904" s="35"/>
    </row>
    <row r="20905" spans="2:2" x14ac:dyDescent="0.2">
      <c r="B20905" s="35"/>
    </row>
    <row r="20906" spans="2:2" x14ac:dyDescent="0.2">
      <c r="B20906" s="35"/>
    </row>
    <row r="20909" spans="2:2" x14ac:dyDescent="0.2">
      <c r="B20909" s="35"/>
    </row>
    <row r="20911" spans="2:2" x14ac:dyDescent="0.2">
      <c r="B20911" s="35"/>
    </row>
    <row r="20912" spans="2:2" x14ac:dyDescent="0.2">
      <c r="B20912" s="35"/>
    </row>
    <row r="20913" spans="2:2" x14ac:dyDescent="0.2">
      <c r="B20913" s="35"/>
    </row>
    <row r="20915" spans="2:2" x14ac:dyDescent="0.2">
      <c r="B20915" s="35"/>
    </row>
    <row r="20916" spans="2:2" x14ac:dyDescent="0.2">
      <c r="B20916" s="35"/>
    </row>
    <row r="20919" spans="2:2" x14ac:dyDescent="0.2">
      <c r="B20919" s="35"/>
    </row>
    <row r="20920" spans="2:2" x14ac:dyDescent="0.2">
      <c r="B20920" s="35"/>
    </row>
    <row r="20921" spans="2:2" x14ac:dyDescent="0.2">
      <c r="B20921" s="35"/>
    </row>
    <row r="20922" spans="2:2" x14ac:dyDescent="0.2">
      <c r="B20922" s="35"/>
    </row>
    <row r="20925" spans="2:2" x14ac:dyDescent="0.2">
      <c r="B20925" s="35"/>
    </row>
    <row r="20926" spans="2:2" x14ac:dyDescent="0.2">
      <c r="B20926" s="35"/>
    </row>
    <row r="20927" spans="2:2" x14ac:dyDescent="0.2">
      <c r="B20927" s="35"/>
    </row>
    <row r="20928" spans="2:2" x14ac:dyDescent="0.2">
      <c r="B20928" s="35"/>
    </row>
    <row r="20929" spans="2:2" x14ac:dyDescent="0.2">
      <c r="B20929" s="35"/>
    </row>
    <row r="20930" spans="2:2" x14ac:dyDescent="0.2">
      <c r="B20930" s="35"/>
    </row>
    <row r="20931" spans="2:2" x14ac:dyDescent="0.2">
      <c r="B20931" s="35"/>
    </row>
    <row r="20935" spans="2:2" x14ac:dyDescent="0.2">
      <c r="B20935" s="35"/>
    </row>
    <row r="20936" spans="2:2" x14ac:dyDescent="0.2">
      <c r="B20936" s="35"/>
    </row>
    <row r="20937" spans="2:2" x14ac:dyDescent="0.2">
      <c r="B20937" s="35"/>
    </row>
    <row r="20938" spans="2:2" x14ac:dyDescent="0.2">
      <c r="B20938" s="35"/>
    </row>
    <row r="20939" spans="2:2" x14ac:dyDescent="0.2">
      <c r="B20939" s="35"/>
    </row>
    <row r="20944" spans="2:2" x14ac:dyDescent="0.2">
      <c r="B20944" s="35"/>
    </row>
    <row r="20948" spans="2:2" x14ac:dyDescent="0.2">
      <c r="B20948" s="35"/>
    </row>
    <row r="20952" spans="2:2" x14ac:dyDescent="0.2">
      <c r="B20952" s="35"/>
    </row>
    <row r="20957" spans="2:2" x14ac:dyDescent="0.2">
      <c r="B20957" s="35"/>
    </row>
    <row r="20961" spans="2:2" x14ac:dyDescent="0.2">
      <c r="B20961" s="35"/>
    </row>
    <row r="20965" spans="2:2" x14ac:dyDescent="0.2">
      <c r="B20965" s="35"/>
    </row>
    <row r="21004" spans="2:2" x14ac:dyDescent="0.2">
      <c r="B21004" s="35"/>
    </row>
    <row r="21008" spans="2:2" x14ac:dyDescent="0.2">
      <c r="B21008" s="35"/>
    </row>
    <row r="21013" spans="2:2" x14ac:dyDescent="0.2">
      <c r="B21013" s="35"/>
    </row>
    <row r="21019" spans="2:2" x14ac:dyDescent="0.2">
      <c r="B21019" s="35"/>
    </row>
    <row r="21020" spans="2:2" x14ac:dyDescent="0.2">
      <c r="B21020" s="34"/>
    </row>
    <row r="21058" spans="2:2" x14ac:dyDescent="0.2">
      <c r="B21058" s="35"/>
    </row>
    <row r="21060" spans="2:2" x14ac:dyDescent="0.2">
      <c r="B21060" s="35"/>
    </row>
    <row r="21062" spans="2:2" x14ac:dyDescent="0.2">
      <c r="B21062" s="35"/>
    </row>
    <row r="21064" spans="2:2" x14ac:dyDescent="0.2">
      <c r="B21064" s="35"/>
    </row>
    <row r="21069" spans="2:2" x14ac:dyDescent="0.2">
      <c r="B21069" s="35"/>
    </row>
    <row r="21070" spans="2:2" x14ac:dyDescent="0.2">
      <c r="B21070" s="35"/>
    </row>
    <row r="21073" spans="2:2" x14ac:dyDescent="0.2">
      <c r="B21073" s="35"/>
    </row>
    <row r="21074" spans="2:2" x14ac:dyDescent="0.2">
      <c r="B21074" s="35"/>
    </row>
    <row r="21077" spans="2:2" x14ac:dyDescent="0.2">
      <c r="B21077" s="35"/>
    </row>
    <row r="21078" spans="2:2" x14ac:dyDescent="0.2">
      <c r="B21078" s="35"/>
    </row>
    <row r="21079" spans="2:2" x14ac:dyDescent="0.2">
      <c r="B21079" s="35"/>
    </row>
    <row r="21080" spans="2:2" x14ac:dyDescent="0.2">
      <c r="B21080" s="35"/>
    </row>
    <row r="21083" spans="2:2" x14ac:dyDescent="0.2">
      <c r="B21083" s="35"/>
    </row>
    <row r="21084" spans="2:2" x14ac:dyDescent="0.2">
      <c r="B21084" s="35"/>
    </row>
    <row r="21085" spans="2:2" x14ac:dyDescent="0.2">
      <c r="B21085" s="35"/>
    </row>
    <row r="21086" spans="2:2" x14ac:dyDescent="0.2">
      <c r="B21086" s="35"/>
    </row>
    <row r="21087" spans="2:2" x14ac:dyDescent="0.2">
      <c r="B21087" s="35"/>
    </row>
    <row r="21088" spans="2:2" x14ac:dyDescent="0.2">
      <c r="B21088" s="35"/>
    </row>
    <row r="21094" spans="2:2" x14ac:dyDescent="0.2">
      <c r="B21094" s="35"/>
    </row>
    <row r="21095" spans="2:2" x14ac:dyDescent="0.2">
      <c r="B21095" s="35"/>
    </row>
    <row r="21096" spans="2:2" x14ac:dyDescent="0.2">
      <c r="B21096" s="35"/>
    </row>
    <row r="21097" spans="2:2" x14ac:dyDescent="0.2">
      <c r="B21097" s="35"/>
    </row>
    <row r="21111" spans="2:2" x14ac:dyDescent="0.2">
      <c r="B21111" s="170"/>
    </row>
    <row r="21122" spans="2:2" x14ac:dyDescent="0.2">
      <c r="B21122" s="35"/>
    </row>
    <row r="21126" spans="2:2" x14ac:dyDescent="0.2">
      <c r="B21126" s="35"/>
    </row>
    <row r="21141" spans="2:2" x14ac:dyDescent="0.2">
      <c r="B21141" s="35"/>
    </row>
    <row r="21145" spans="2:2" x14ac:dyDescent="0.2">
      <c r="B21145" s="35"/>
    </row>
    <row r="21167" spans="2:2" x14ac:dyDescent="0.2">
      <c r="B21167" s="35"/>
    </row>
    <row r="21177" spans="2:2" x14ac:dyDescent="0.2">
      <c r="B21177" s="35"/>
    </row>
    <row r="21178" spans="2:2" x14ac:dyDescent="0.2">
      <c r="B21178" s="34"/>
    </row>
    <row r="21191" spans="2:2" x14ac:dyDescent="0.2">
      <c r="B21191" s="35"/>
    </row>
    <row r="21195" spans="2:2" x14ac:dyDescent="0.2">
      <c r="B21195" s="35"/>
    </row>
    <row r="21199" spans="2:2" x14ac:dyDescent="0.2">
      <c r="B21199" s="35"/>
    </row>
    <row r="21204" spans="2:2" x14ac:dyDescent="0.2">
      <c r="B21204" s="35"/>
    </row>
    <row r="21208" spans="2:2" x14ac:dyDescent="0.2">
      <c r="B21208" s="35"/>
    </row>
    <row r="21212" spans="2:2" x14ac:dyDescent="0.2">
      <c r="B21212" s="35"/>
    </row>
    <row r="21216" spans="2:2" x14ac:dyDescent="0.2">
      <c r="B21216" s="35"/>
    </row>
    <row r="21217" spans="2:2" x14ac:dyDescent="0.2">
      <c r="B21217" s="35"/>
    </row>
    <row r="21218" spans="2:2" x14ac:dyDescent="0.2">
      <c r="B21218" s="35"/>
    </row>
    <row r="21220" spans="2:2" x14ac:dyDescent="0.2">
      <c r="B21220" s="35"/>
    </row>
    <row r="21222" spans="2:2" x14ac:dyDescent="0.2">
      <c r="B21222" s="170"/>
    </row>
    <row r="21227" spans="2:2" x14ac:dyDescent="0.2">
      <c r="B21227" s="35"/>
    </row>
    <row r="21228" spans="2:2" x14ac:dyDescent="0.2">
      <c r="B21228" s="170"/>
    </row>
    <row r="21231" spans="2:2" x14ac:dyDescent="0.2">
      <c r="B21231" s="35"/>
    </row>
    <row r="21232" spans="2:2" x14ac:dyDescent="0.2">
      <c r="B21232" s="35"/>
    </row>
    <row r="21235" spans="2:2" x14ac:dyDescent="0.2">
      <c r="B21235" s="35"/>
    </row>
    <row r="21236" spans="2:2" x14ac:dyDescent="0.2">
      <c r="B21236" s="35"/>
    </row>
    <row r="21237" spans="2:2" x14ac:dyDescent="0.2">
      <c r="B21237" s="35"/>
    </row>
    <row r="21238" spans="2:2" x14ac:dyDescent="0.2">
      <c r="B21238" s="35"/>
    </row>
    <row r="21241" spans="2:2" x14ac:dyDescent="0.2">
      <c r="B21241" s="35"/>
    </row>
    <row r="21242" spans="2:2" x14ac:dyDescent="0.2">
      <c r="B21242" s="35"/>
    </row>
    <row r="21243" spans="2:2" x14ac:dyDescent="0.2">
      <c r="B21243" s="35"/>
    </row>
    <row r="21244" spans="2:2" x14ac:dyDescent="0.2">
      <c r="B21244" s="35"/>
    </row>
    <row r="21245" spans="2:2" x14ac:dyDescent="0.2">
      <c r="B21245" s="35"/>
    </row>
    <row r="21246" spans="2:2" x14ac:dyDescent="0.2">
      <c r="B21246" s="35"/>
    </row>
    <row r="21252" spans="2:2" x14ac:dyDescent="0.2">
      <c r="B21252" s="35"/>
    </row>
    <row r="21253" spans="2:2" x14ac:dyDescent="0.2">
      <c r="B21253" s="35"/>
    </row>
    <row r="21254" spans="2:2" x14ac:dyDescent="0.2">
      <c r="B21254" s="35"/>
    </row>
    <row r="21255" spans="2:2" x14ac:dyDescent="0.2">
      <c r="B21255" s="35"/>
    </row>
    <row r="21280" spans="2:2" x14ac:dyDescent="0.2">
      <c r="B21280" s="35"/>
    </row>
    <row r="21314" spans="2:2" x14ac:dyDescent="0.2">
      <c r="B21314" s="35"/>
    </row>
    <row r="21318" spans="2:2" x14ac:dyDescent="0.2">
      <c r="B21318" s="35"/>
    </row>
    <row r="21335" spans="2:2" x14ac:dyDescent="0.2">
      <c r="B21335" s="35"/>
    </row>
    <row r="21336" spans="2:2" x14ac:dyDescent="0.2">
      <c r="B21336" s="34"/>
    </row>
    <row r="21341" spans="2:2" x14ac:dyDescent="0.2">
      <c r="B21341" s="35"/>
    </row>
    <row r="21345" spans="2:2" x14ac:dyDescent="0.2">
      <c r="B21345" s="35"/>
    </row>
    <row r="21349" spans="2:2" x14ac:dyDescent="0.2">
      <c r="B21349" s="35"/>
    </row>
    <row r="21353" spans="2:2" x14ac:dyDescent="0.2">
      <c r="B21353" s="35"/>
    </row>
    <row r="21358" spans="2:2" x14ac:dyDescent="0.2">
      <c r="B21358" s="35"/>
    </row>
    <row r="21363" spans="2:2" x14ac:dyDescent="0.2">
      <c r="B21363" s="35"/>
    </row>
    <row r="21374" spans="2:2" x14ac:dyDescent="0.2">
      <c r="B21374" s="35"/>
    </row>
    <row r="21376" spans="2:2" x14ac:dyDescent="0.2">
      <c r="B21376" s="35"/>
    </row>
    <row r="21378" spans="2:2" x14ac:dyDescent="0.2">
      <c r="B21378" s="35"/>
    </row>
    <row r="21380" spans="2:2" x14ac:dyDescent="0.2">
      <c r="B21380" s="35"/>
    </row>
    <row r="21385" spans="2:2" x14ac:dyDescent="0.2">
      <c r="B21385" s="35"/>
    </row>
    <row r="21386" spans="2:2" x14ac:dyDescent="0.2">
      <c r="B21386" s="35"/>
    </row>
    <row r="21389" spans="2:2" x14ac:dyDescent="0.2">
      <c r="B21389" s="35"/>
    </row>
    <row r="21390" spans="2:2" x14ac:dyDescent="0.2">
      <c r="B21390" s="35"/>
    </row>
    <row r="21393" spans="2:2" x14ac:dyDescent="0.2">
      <c r="B21393" s="35"/>
    </row>
    <row r="21394" spans="2:2" x14ac:dyDescent="0.2">
      <c r="B21394" s="35"/>
    </row>
    <row r="21395" spans="2:2" x14ac:dyDescent="0.2">
      <c r="B21395" s="35"/>
    </row>
    <row r="21396" spans="2:2" x14ac:dyDescent="0.2">
      <c r="B21396" s="35"/>
    </row>
    <row r="21399" spans="2:2" x14ac:dyDescent="0.2">
      <c r="B21399" s="35"/>
    </row>
    <row r="21400" spans="2:2" x14ac:dyDescent="0.2">
      <c r="B21400" s="35"/>
    </row>
    <row r="21401" spans="2:2" x14ac:dyDescent="0.2">
      <c r="B21401" s="35"/>
    </row>
    <row r="21402" spans="2:2" x14ac:dyDescent="0.2">
      <c r="B21402" s="35"/>
    </row>
    <row r="21403" spans="2:2" x14ac:dyDescent="0.2">
      <c r="B21403" s="35"/>
    </row>
    <row r="21404" spans="2:2" x14ac:dyDescent="0.2">
      <c r="B21404" s="35"/>
    </row>
    <row r="21410" spans="2:2" x14ac:dyDescent="0.2">
      <c r="B21410" s="35"/>
    </row>
    <row r="21411" spans="2:2" x14ac:dyDescent="0.2">
      <c r="B21411" s="35"/>
    </row>
    <row r="21412" spans="2:2" x14ac:dyDescent="0.2">
      <c r="B21412" s="35"/>
    </row>
    <row r="21413" spans="2:2" x14ac:dyDescent="0.2">
      <c r="B21413" s="35"/>
    </row>
    <row r="21433" spans="2:2" x14ac:dyDescent="0.2">
      <c r="B21433" s="35"/>
    </row>
    <row r="21437" spans="2:2" x14ac:dyDescent="0.2">
      <c r="B21437" s="35"/>
    </row>
    <row r="21442" spans="2:2" x14ac:dyDescent="0.2">
      <c r="B21442" s="35"/>
    </row>
    <row r="21486" spans="2:2" x14ac:dyDescent="0.2">
      <c r="B21486" s="170"/>
    </row>
    <row r="21492" spans="2:2" x14ac:dyDescent="0.2">
      <c r="B21492" s="170"/>
    </row>
    <row r="21493" spans="2:2" x14ac:dyDescent="0.2">
      <c r="B21493" s="35"/>
    </row>
    <row r="21494" spans="2:2" x14ac:dyDescent="0.2">
      <c r="B21494" s="34"/>
    </row>
    <row r="21498" spans="2:2" x14ac:dyDescent="0.2">
      <c r="B21498" s="170"/>
    </row>
    <row r="21504" spans="2:2" x14ac:dyDescent="0.2">
      <c r="B21504" s="170"/>
    </row>
    <row r="21505" spans="2:2" x14ac:dyDescent="0.2">
      <c r="B21505" s="35"/>
    </row>
    <row r="21509" spans="2:2" x14ac:dyDescent="0.2">
      <c r="B21509" s="35"/>
    </row>
    <row r="21510" spans="2:2" x14ac:dyDescent="0.2">
      <c r="B21510" s="170"/>
    </row>
    <row r="21516" spans="2:2" x14ac:dyDescent="0.2">
      <c r="B21516" s="170"/>
    </row>
    <row r="21522" spans="2:2" x14ac:dyDescent="0.2">
      <c r="B21522" s="35"/>
    </row>
    <row r="21526" spans="2:2" x14ac:dyDescent="0.2">
      <c r="B21526" s="35"/>
    </row>
    <row r="21528" spans="2:2" x14ac:dyDescent="0.2">
      <c r="B21528" s="170"/>
    </row>
    <row r="21532" spans="2:2" x14ac:dyDescent="0.2">
      <c r="B21532" s="35"/>
    </row>
    <row r="21534" spans="2:2" x14ac:dyDescent="0.2">
      <c r="B21534" s="170"/>
    </row>
    <row r="21536" spans="2:2" x14ac:dyDescent="0.2">
      <c r="B21536" s="35"/>
    </row>
    <row r="21538" spans="2:2" x14ac:dyDescent="0.2">
      <c r="B21538" s="35"/>
    </row>
    <row r="21543" spans="2:2" x14ac:dyDescent="0.2">
      <c r="B21543" s="35"/>
    </row>
    <row r="21544" spans="2:2" x14ac:dyDescent="0.2">
      <c r="B21544" s="35"/>
    </row>
    <row r="21547" spans="2:2" x14ac:dyDescent="0.2">
      <c r="B21547" s="170"/>
    </row>
    <row r="21548" spans="2:2" x14ac:dyDescent="0.2">
      <c r="B21548" s="35"/>
    </row>
    <row r="21551" spans="2:2" x14ac:dyDescent="0.2">
      <c r="B21551" s="35"/>
    </row>
    <row r="21552" spans="2:2" x14ac:dyDescent="0.2">
      <c r="B21552" s="35"/>
    </row>
    <row r="21553" spans="2:2" x14ac:dyDescent="0.2">
      <c r="B21553" s="170"/>
    </row>
    <row r="21554" spans="2:2" x14ac:dyDescent="0.2">
      <c r="B21554" s="35"/>
    </row>
    <row r="21557" spans="2:2" x14ac:dyDescent="0.2">
      <c r="B21557" s="35"/>
    </row>
    <row r="21558" spans="2:2" x14ac:dyDescent="0.2">
      <c r="B21558" s="35"/>
    </row>
    <row r="21559" spans="2:2" x14ac:dyDescent="0.2">
      <c r="B21559" s="170"/>
    </row>
    <row r="21560" spans="2:2" x14ac:dyDescent="0.2">
      <c r="B21560" s="35"/>
    </row>
    <row r="21561" spans="2:2" x14ac:dyDescent="0.2">
      <c r="B21561" s="35"/>
    </row>
    <row r="21562" spans="2:2" x14ac:dyDescent="0.2">
      <c r="B21562" s="35"/>
    </row>
    <row r="21565" spans="2:2" x14ac:dyDescent="0.2">
      <c r="B21565" s="170"/>
    </row>
    <row r="21568" spans="2:2" x14ac:dyDescent="0.2">
      <c r="B21568" s="35"/>
    </row>
    <row r="21569" spans="2:2" x14ac:dyDescent="0.2">
      <c r="B21569" s="35"/>
    </row>
    <row r="21570" spans="2:2" x14ac:dyDescent="0.2">
      <c r="B21570" s="35"/>
    </row>
    <row r="21571" spans="2:2" x14ac:dyDescent="0.2">
      <c r="B21571" s="170"/>
    </row>
    <row r="21590" spans="2:2" x14ac:dyDescent="0.2">
      <c r="B21590" s="170"/>
    </row>
    <row r="21596" spans="2:2" x14ac:dyDescent="0.2">
      <c r="B21596" s="35"/>
    </row>
    <row r="21614" spans="2:2" x14ac:dyDescent="0.2">
      <c r="B21614" s="35"/>
    </row>
    <row r="21627" spans="2:2" x14ac:dyDescent="0.2">
      <c r="B21627" s="35"/>
    </row>
    <row r="21628" spans="2:2" x14ac:dyDescent="0.2">
      <c r="B21628" s="170"/>
    </row>
    <row r="21631" spans="2:2" x14ac:dyDescent="0.2">
      <c r="B21631" s="35"/>
    </row>
    <row r="21634" spans="2:2" x14ac:dyDescent="0.2">
      <c r="B21634" s="170"/>
    </row>
    <row r="21635" spans="2:2" x14ac:dyDescent="0.2">
      <c r="B21635" s="35"/>
    </row>
    <row r="21640" spans="2:2" x14ac:dyDescent="0.2">
      <c r="B21640" s="35"/>
    </row>
    <row r="21646" spans="2:2" x14ac:dyDescent="0.2">
      <c r="B21646" s="170"/>
    </row>
    <row r="21651" spans="2:2" x14ac:dyDescent="0.2">
      <c r="B21651" s="35"/>
    </row>
    <row r="21652" spans="2:2" x14ac:dyDescent="0.2">
      <c r="B21652" s="170"/>
    </row>
    <row r="21665" spans="2:2" x14ac:dyDescent="0.2">
      <c r="B21665" s="170"/>
    </row>
    <row r="21671" spans="2:2" x14ac:dyDescent="0.2">
      <c r="B21671" s="170"/>
    </row>
    <row r="21677" spans="2:2" x14ac:dyDescent="0.2">
      <c r="B21677" s="170"/>
    </row>
    <row r="21683" spans="2:2" x14ac:dyDescent="0.2">
      <c r="B21683" s="170"/>
    </row>
    <row r="21689" spans="2:2" x14ac:dyDescent="0.2">
      <c r="B21689" s="170"/>
    </row>
    <row r="21690" spans="2:2" x14ac:dyDescent="0.2">
      <c r="B21690" s="35"/>
    </row>
    <row r="21692" spans="2:2" x14ac:dyDescent="0.2">
      <c r="B21692" s="35"/>
    </row>
    <row r="21694" spans="2:2" x14ac:dyDescent="0.2">
      <c r="B21694" s="35"/>
    </row>
    <row r="21696" spans="2:2" x14ac:dyDescent="0.2">
      <c r="B21696" s="35"/>
    </row>
    <row r="21701" spans="2:2" x14ac:dyDescent="0.2">
      <c r="B21701" s="35"/>
    </row>
    <row r="21702" spans="2:2" x14ac:dyDescent="0.2">
      <c r="B21702" s="35"/>
    </row>
    <row r="21705" spans="2:2" x14ac:dyDescent="0.2">
      <c r="B21705" s="35"/>
    </row>
    <row r="21706" spans="2:2" x14ac:dyDescent="0.2">
      <c r="B21706" s="35"/>
    </row>
    <row r="21709" spans="2:2" x14ac:dyDescent="0.2">
      <c r="B21709" s="35"/>
    </row>
    <row r="21710" spans="2:2" x14ac:dyDescent="0.2">
      <c r="B21710" s="35"/>
    </row>
    <row r="21711" spans="2:2" x14ac:dyDescent="0.2">
      <c r="B21711" s="35"/>
    </row>
    <row r="21712" spans="2:2" x14ac:dyDescent="0.2">
      <c r="B21712" s="35"/>
    </row>
    <row r="21715" spans="2:2" x14ac:dyDescent="0.2">
      <c r="B21715" s="170"/>
    </row>
    <row r="21716" spans="2:2" x14ac:dyDescent="0.2">
      <c r="B21716" s="35"/>
    </row>
    <row r="21717" spans="2:2" x14ac:dyDescent="0.2">
      <c r="B21717" s="35"/>
    </row>
    <row r="21718" spans="2:2" x14ac:dyDescent="0.2">
      <c r="B21718" s="35"/>
    </row>
    <row r="21719" spans="2:2" x14ac:dyDescent="0.2">
      <c r="B21719" s="35"/>
    </row>
    <row r="21720" spans="2:2" x14ac:dyDescent="0.2">
      <c r="B21720" s="35"/>
    </row>
    <row r="21722" spans="2:2" x14ac:dyDescent="0.2">
      <c r="B21722" s="35"/>
    </row>
    <row r="21726" spans="2:2" x14ac:dyDescent="0.2">
      <c r="B21726" s="35"/>
    </row>
    <row r="21727" spans="2:2" x14ac:dyDescent="0.2">
      <c r="B21727" s="35"/>
    </row>
    <row r="21728" spans="2:2" x14ac:dyDescent="0.2">
      <c r="B21728" s="35"/>
    </row>
    <row r="21729" spans="2:2" x14ac:dyDescent="0.2">
      <c r="B21729" s="35"/>
    </row>
    <row r="21783" spans="2:2" x14ac:dyDescent="0.2">
      <c r="B21783" s="170"/>
    </row>
    <row r="21801" spans="2:2" x14ac:dyDescent="0.2">
      <c r="B21801" s="35"/>
    </row>
    <row r="21809" spans="2:2" x14ac:dyDescent="0.2">
      <c r="B21809" s="35"/>
    </row>
    <row r="21810" spans="2:2" x14ac:dyDescent="0.2">
      <c r="B21810" s="34"/>
    </row>
    <row r="21825" spans="2:2" x14ac:dyDescent="0.2">
      <c r="B21825" s="35"/>
    </row>
    <row r="21829" spans="2:2" x14ac:dyDescent="0.2">
      <c r="B21829" s="35"/>
    </row>
    <row r="21848" spans="2:2" x14ac:dyDescent="0.2">
      <c r="B21848" s="35"/>
    </row>
    <row r="21850" spans="2:2" x14ac:dyDescent="0.2">
      <c r="B21850" s="35"/>
    </row>
    <row r="21852" spans="2:2" x14ac:dyDescent="0.2">
      <c r="B21852" s="35"/>
    </row>
    <row r="21854" spans="2:2" x14ac:dyDescent="0.2">
      <c r="B21854" s="35"/>
    </row>
    <row r="21859" spans="2:2" x14ac:dyDescent="0.2">
      <c r="B21859" s="35"/>
    </row>
    <row r="21860" spans="2:2" x14ac:dyDescent="0.2">
      <c r="B21860" s="35"/>
    </row>
    <row r="21863" spans="2:2" x14ac:dyDescent="0.2">
      <c r="B21863" s="35"/>
    </row>
    <row r="21864" spans="2:2" x14ac:dyDescent="0.2">
      <c r="B21864" s="35"/>
    </row>
    <row r="21867" spans="2:2" x14ac:dyDescent="0.2">
      <c r="B21867" s="35"/>
    </row>
    <row r="21868" spans="2:2" x14ac:dyDescent="0.2">
      <c r="B21868" s="35"/>
    </row>
    <row r="21869" spans="2:2" x14ac:dyDescent="0.2">
      <c r="B21869" s="35"/>
    </row>
    <row r="21870" spans="2:2" x14ac:dyDescent="0.2">
      <c r="B21870" s="35"/>
    </row>
    <row r="21873" spans="2:2" x14ac:dyDescent="0.2">
      <c r="B21873" s="35"/>
    </row>
    <row r="21874" spans="2:2" x14ac:dyDescent="0.2">
      <c r="B21874" s="35"/>
    </row>
    <row r="21875" spans="2:2" x14ac:dyDescent="0.2">
      <c r="B21875" s="35"/>
    </row>
    <row r="21876" spans="2:2" x14ac:dyDescent="0.2">
      <c r="B21876" s="35"/>
    </row>
    <row r="21877" spans="2:2" x14ac:dyDescent="0.2">
      <c r="B21877" s="35"/>
    </row>
    <row r="21878" spans="2:2" x14ac:dyDescent="0.2">
      <c r="B21878" s="35"/>
    </row>
    <row r="21884" spans="2:2" x14ac:dyDescent="0.2">
      <c r="B21884" s="35"/>
    </row>
    <row r="21885" spans="2:2" x14ac:dyDescent="0.2">
      <c r="B21885" s="35"/>
    </row>
    <row r="21886" spans="2:2" x14ac:dyDescent="0.2">
      <c r="B21886" s="35"/>
    </row>
    <row r="21887" spans="2:2" x14ac:dyDescent="0.2">
      <c r="B21887" s="35"/>
    </row>
    <row r="21895" spans="2:2" x14ac:dyDescent="0.2">
      <c r="B21895" s="170"/>
    </row>
    <row r="21901" spans="2:2" x14ac:dyDescent="0.2">
      <c r="B21901" s="170"/>
    </row>
    <row r="21905" spans="2:2" x14ac:dyDescent="0.2">
      <c r="B21905" s="35"/>
    </row>
    <row r="21909" spans="2:2" x14ac:dyDescent="0.2">
      <c r="B21909" s="35"/>
    </row>
    <row r="21914" spans="2:2" x14ac:dyDescent="0.2">
      <c r="B21914" s="170"/>
    </row>
    <row r="21926" spans="2:2" x14ac:dyDescent="0.2">
      <c r="B21926" s="170"/>
    </row>
    <row r="21932" spans="2:2" x14ac:dyDescent="0.2">
      <c r="B21932" s="170"/>
    </row>
    <row r="21938" spans="2:2" x14ac:dyDescent="0.2">
      <c r="B21938" s="170"/>
    </row>
    <row r="21951" spans="2:2" x14ac:dyDescent="0.2">
      <c r="B21951" s="35"/>
    </row>
    <row r="21967" spans="2:2" x14ac:dyDescent="0.2">
      <c r="B21967" s="35"/>
    </row>
    <row r="21968" spans="2:2" x14ac:dyDescent="0.2">
      <c r="B21968" s="34"/>
    </row>
    <row r="21989" spans="2:2" x14ac:dyDescent="0.2">
      <c r="B21989" s="35"/>
    </row>
    <row r="21991" spans="2:2" x14ac:dyDescent="0.2">
      <c r="B21991" s="35"/>
    </row>
    <row r="21993" spans="2:2" x14ac:dyDescent="0.2">
      <c r="B21993" s="35"/>
    </row>
    <row r="21999" spans="2:2" x14ac:dyDescent="0.2">
      <c r="B21999" s="35"/>
    </row>
    <row r="22006" spans="2:2" x14ac:dyDescent="0.2">
      <c r="B22006" s="35"/>
    </row>
    <row r="22008" spans="2:2" x14ac:dyDescent="0.2">
      <c r="B22008" s="35"/>
    </row>
    <row r="22010" spans="2:2" x14ac:dyDescent="0.2">
      <c r="B22010" s="35"/>
    </row>
    <row r="22012" spans="2:2" x14ac:dyDescent="0.2">
      <c r="B22012" s="35"/>
    </row>
    <row r="22017" spans="2:2" x14ac:dyDescent="0.2">
      <c r="B22017" s="35"/>
    </row>
    <row r="22018" spans="2:2" x14ac:dyDescent="0.2">
      <c r="B22018" s="35"/>
    </row>
    <row r="22021" spans="2:2" x14ac:dyDescent="0.2">
      <c r="B22021" s="35"/>
    </row>
    <row r="22022" spans="2:2" x14ac:dyDescent="0.2">
      <c r="B22022" s="35"/>
    </row>
    <row r="22025" spans="2:2" x14ac:dyDescent="0.2">
      <c r="B22025" s="35"/>
    </row>
    <row r="22026" spans="2:2" x14ac:dyDescent="0.2">
      <c r="B22026" s="35"/>
    </row>
    <row r="22027" spans="2:2" x14ac:dyDescent="0.2">
      <c r="B22027" s="35"/>
    </row>
    <row r="22028" spans="2:2" x14ac:dyDescent="0.2">
      <c r="B22028" s="170"/>
    </row>
    <row r="22031" spans="2:2" x14ac:dyDescent="0.2">
      <c r="B22031" s="35"/>
    </row>
    <row r="22032" spans="2:2" x14ac:dyDescent="0.2">
      <c r="B22032" s="35"/>
    </row>
    <row r="22033" spans="2:2" x14ac:dyDescent="0.2">
      <c r="B22033" s="35"/>
    </row>
    <row r="22034" spans="2:2" x14ac:dyDescent="0.2">
      <c r="B22034" s="170"/>
    </row>
    <row r="22035" spans="2:2" x14ac:dyDescent="0.2">
      <c r="B22035" s="35"/>
    </row>
    <row r="22036" spans="2:2" x14ac:dyDescent="0.2">
      <c r="B22036" s="35"/>
    </row>
    <row r="22041" spans="2:2" x14ac:dyDescent="0.2">
      <c r="B22041" s="35"/>
    </row>
    <row r="22042" spans="2:2" x14ac:dyDescent="0.2">
      <c r="B22042" s="35"/>
    </row>
    <row r="22043" spans="2:2" x14ac:dyDescent="0.2">
      <c r="B22043" s="35"/>
    </row>
    <row r="22044" spans="2:2" x14ac:dyDescent="0.2">
      <c r="B22044" s="35"/>
    </row>
    <row r="22045" spans="2:2" x14ac:dyDescent="0.2">
      <c r="B22045" s="35"/>
    </row>
    <row r="22047" spans="2:2" x14ac:dyDescent="0.2">
      <c r="B22047" s="170"/>
    </row>
    <row r="22053" spans="2:2" x14ac:dyDescent="0.2">
      <c r="B22053" s="35"/>
    </row>
    <row r="22059" spans="2:2" x14ac:dyDescent="0.2">
      <c r="B22059" s="170"/>
    </row>
    <row r="22065" spans="2:2" x14ac:dyDescent="0.2">
      <c r="B22065" s="35"/>
    </row>
    <row r="22071" spans="2:2" x14ac:dyDescent="0.2">
      <c r="B22071" s="170"/>
    </row>
    <row r="22077" spans="2:2" x14ac:dyDescent="0.2">
      <c r="B22077" s="35"/>
    </row>
    <row r="22093" spans="2:2" x14ac:dyDescent="0.2">
      <c r="B22093" s="35"/>
    </row>
    <row r="22103" spans="2:2" x14ac:dyDescent="0.2">
      <c r="B22103" s="170"/>
    </row>
    <row r="22109" spans="2:2" x14ac:dyDescent="0.2">
      <c r="B22109" s="170"/>
    </row>
    <row r="22115" spans="2:2" x14ac:dyDescent="0.2">
      <c r="B22115" s="170"/>
    </row>
    <row r="22119" spans="2:2" x14ac:dyDescent="0.2">
      <c r="B22119" s="35"/>
    </row>
    <row r="22121" spans="2:2" x14ac:dyDescent="0.2">
      <c r="B22121" s="170"/>
    </row>
    <row r="22123" spans="2:2" x14ac:dyDescent="0.2">
      <c r="B22123" s="35"/>
    </row>
    <row r="22125" spans="2:2" x14ac:dyDescent="0.2">
      <c r="B22125" s="35"/>
    </row>
    <row r="22126" spans="2:2" x14ac:dyDescent="0.2">
      <c r="B22126" s="34"/>
    </row>
    <row r="22127" spans="2:2" x14ac:dyDescent="0.2">
      <c r="B22127" s="170"/>
    </row>
    <row r="22133" spans="2:2" x14ac:dyDescent="0.2">
      <c r="B22133" s="35"/>
    </row>
    <row r="22140" spans="2:2" x14ac:dyDescent="0.2">
      <c r="B22140" s="170"/>
    </row>
    <row r="22146" spans="2:2" x14ac:dyDescent="0.2">
      <c r="B22146" s="170"/>
    </row>
    <row r="22152" spans="2:2" x14ac:dyDescent="0.2">
      <c r="B22152" s="170"/>
    </row>
    <row r="22158" spans="2:2" x14ac:dyDescent="0.2">
      <c r="B22158" s="170"/>
    </row>
    <row r="22161" spans="2:2" x14ac:dyDescent="0.2">
      <c r="B22161" s="35"/>
    </row>
    <row r="22164" spans="2:2" x14ac:dyDescent="0.2">
      <c r="B22164" s="170"/>
    </row>
    <row r="22166" spans="2:2" x14ac:dyDescent="0.2">
      <c r="B22166" s="35"/>
    </row>
    <row r="22168" spans="2:2" x14ac:dyDescent="0.2">
      <c r="B22168" s="35"/>
    </row>
    <row r="22170" spans="2:2" x14ac:dyDescent="0.2">
      <c r="B22170" s="35"/>
    </row>
    <row r="22175" spans="2:2" x14ac:dyDescent="0.2">
      <c r="B22175" s="35"/>
    </row>
    <row r="22176" spans="2:2" x14ac:dyDescent="0.2">
      <c r="B22176" s="35"/>
    </row>
    <row r="22179" spans="2:2" x14ac:dyDescent="0.2">
      <c r="B22179" s="35"/>
    </row>
    <row r="22180" spans="2:2" x14ac:dyDescent="0.2">
      <c r="B22180" s="35"/>
    </row>
    <row r="22183" spans="2:2" x14ac:dyDescent="0.2">
      <c r="B22183" s="170"/>
    </row>
    <row r="22184" spans="2:2" x14ac:dyDescent="0.2">
      <c r="B22184" s="35"/>
    </row>
    <row r="22185" spans="2:2" x14ac:dyDescent="0.2">
      <c r="B22185" s="35"/>
    </row>
    <row r="22186" spans="2:2" x14ac:dyDescent="0.2">
      <c r="B22186" s="35"/>
    </row>
    <row r="22189" spans="2:2" x14ac:dyDescent="0.2">
      <c r="B22189" s="170"/>
    </row>
    <row r="22190" spans="2:2" x14ac:dyDescent="0.2">
      <c r="B22190" s="35"/>
    </row>
    <row r="22191" spans="2:2" x14ac:dyDescent="0.2">
      <c r="B22191" s="35"/>
    </row>
    <row r="22192" spans="2:2" x14ac:dyDescent="0.2">
      <c r="B22192" s="35"/>
    </row>
    <row r="22193" spans="2:2" x14ac:dyDescent="0.2">
      <c r="B22193" s="35"/>
    </row>
    <row r="22194" spans="2:2" x14ac:dyDescent="0.2">
      <c r="B22194" s="35"/>
    </row>
    <row r="22195" spans="2:2" x14ac:dyDescent="0.2">
      <c r="B22195" s="170"/>
    </row>
    <row r="22199" spans="2:2" x14ac:dyDescent="0.2">
      <c r="B22199" s="35"/>
    </row>
    <row r="22200" spans="2:2" x14ac:dyDescent="0.2">
      <c r="B22200" s="35"/>
    </row>
    <row r="22201" spans="2:2" x14ac:dyDescent="0.2">
      <c r="B22201" s="35"/>
    </row>
    <row r="22202" spans="2:2" x14ac:dyDescent="0.2">
      <c r="B22202" s="35"/>
    </row>
    <row r="22203" spans="2:2" x14ac:dyDescent="0.2">
      <c r="B22203" s="35"/>
    </row>
    <row r="22207" spans="2:2" x14ac:dyDescent="0.2">
      <c r="B22207" s="35"/>
    </row>
    <row r="22213" spans="2:2" x14ac:dyDescent="0.2">
      <c r="B22213" s="170"/>
    </row>
    <row r="22219" spans="2:2" x14ac:dyDescent="0.2">
      <c r="B22219" s="170"/>
    </row>
    <row r="22225" spans="2:2" x14ac:dyDescent="0.2">
      <c r="B22225" s="170"/>
    </row>
    <row r="22231" spans="2:2" x14ac:dyDescent="0.2">
      <c r="B22231" s="35"/>
    </row>
    <row r="22237" spans="2:2" x14ac:dyDescent="0.2">
      <c r="B22237" s="170"/>
    </row>
    <row r="22241" spans="2:2" x14ac:dyDescent="0.2">
      <c r="B22241" s="35"/>
    </row>
    <row r="22243" spans="2:2" x14ac:dyDescent="0.2">
      <c r="B22243" s="170"/>
    </row>
    <row r="22245" spans="2:2" x14ac:dyDescent="0.2">
      <c r="B22245" s="35"/>
    </row>
    <row r="22249" spans="2:2" x14ac:dyDescent="0.2">
      <c r="B22249" s="35"/>
    </row>
    <row r="22255" spans="2:2" x14ac:dyDescent="0.2">
      <c r="B22255" s="170"/>
    </row>
    <row r="22261" spans="2:2" x14ac:dyDescent="0.2">
      <c r="B22261" s="35"/>
    </row>
    <row r="22267" spans="2:2" x14ac:dyDescent="0.2">
      <c r="B22267" s="35"/>
    </row>
    <row r="22283" spans="2:2" x14ac:dyDescent="0.2">
      <c r="B22283" s="35"/>
    </row>
    <row r="22284" spans="2:2" x14ac:dyDescent="0.2">
      <c r="B22284" s="34"/>
    </row>
    <row r="22287" spans="2:2" x14ac:dyDescent="0.2">
      <c r="B22287" s="35"/>
    </row>
    <row r="22297" spans="2:2" x14ac:dyDescent="0.2">
      <c r="B22297" s="35"/>
    </row>
    <row r="22315" spans="2:2" x14ac:dyDescent="0.2">
      <c r="B22315" s="35"/>
    </row>
    <row r="22317" spans="2:2" x14ac:dyDescent="0.2">
      <c r="B22317" s="170"/>
    </row>
    <row r="22322" spans="2:2" x14ac:dyDescent="0.2">
      <c r="B22322" s="35"/>
    </row>
    <row r="22323" spans="2:2" x14ac:dyDescent="0.2">
      <c r="B22323" s="170"/>
    </row>
    <row r="22324" spans="2:2" x14ac:dyDescent="0.2">
      <c r="B22324" s="35"/>
    </row>
    <row r="22325" spans="2:2" x14ac:dyDescent="0.2">
      <c r="B22325" s="35"/>
    </row>
    <row r="22326" spans="2:2" x14ac:dyDescent="0.2">
      <c r="B22326" s="35"/>
    </row>
    <row r="22328" spans="2:2" x14ac:dyDescent="0.2">
      <c r="B22328" s="35"/>
    </row>
    <row r="22329" spans="2:2" x14ac:dyDescent="0.2">
      <c r="B22329" s="35"/>
    </row>
    <row r="22333" spans="2:2" x14ac:dyDescent="0.2">
      <c r="B22333" s="35"/>
    </row>
    <row r="22334" spans="2:2" x14ac:dyDescent="0.2">
      <c r="B22334" s="35"/>
    </row>
    <row r="22337" spans="2:2" x14ac:dyDescent="0.2">
      <c r="B22337" s="35"/>
    </row>
    <row r="22338" spans="2:2" x14ac:dyDescent="0.2">
      <c r="B22338" s="35"/>
    </row>
    <row r="22341" spans="2:2" x14ac:dyDescent="0.2">
      <c r="B22341" s="35"/>
    </row>
    <row r="22342" spans="2:2" x14ac:dyDescent="0.2">
      <c r="B22342" s="35"/>
    </row>
    <row r="22343" spans="2:2" x14ac:dyDescent="0.2">
      <c r="B22343" s="35"/>
    </row>
    <row r="22344" spans="2:2" x14ac:dyDescent="0.2">
      <c r="B22344" s="35"/>
    </row>
    <row r="22347" spans="2:2" x14ac:dyDescent="0.2">
      <c r="B22347" s="35"/>
    </row>
    <row r="22348" spans="2:2" x14ac:dyDescent="0.2">
      <c r="B22348" s="35"/>
    </row>
    <row r="22349" spans="2:2" x14ac:dyDescent="0.2">
      <c r="B22349" s="35"/>
    </row>
    <row r="22350" spans="2:2" x14ac:dyDescent="0.2">
      <c r="B22350" s="35"/>
    </row>
    <row r="22351" spans="2:2" x14ac:dyDescent="0.2">
      <c r="B22351" s="35"/>
    </row>
    <row r="22352" spans="2:2" x14ac:dyDescent="0.2">
      <c r="B22352" s="35"/>
    </row>
    <row r="22353" spans="2:2" x14ac:dyDescent="0.2">
      <c r="B22353" s="35"/>
    </row>
    <row r="22358" spans="2:2" x14ac:dyDescent="0.2">
      <c r="B22358" s="35"/>
    </row>
    <row r="22359" spans="2:2" x14ac:dyDescent="0.2">
      <c r="B22359" s="35"/>
    </row>
    <row r="22360" spans="2:2" x14ac:dyDescent="0.2">
      <c r="B22360" s="35"/>
    </row>
    <row r="22361" spans="2:2" x14ac:dyDescent="0.2">
      <c r="B22361" s="35"/>
    </row>
    <row r="22367" spans="2:2" x14ac:dyDescent="0.2">
      <c r="B22367" s="35"/>
    </row>
    <row r="22368" spans="2:2" x14ac:dyDescent="0.2">
      <c r="B22368" s="170"/>
    </row>
    <row r="22371" spans="2:2" x14ac:dyDescent="0.2">
      <c r="B22371" s="35"/>
    </row>
    <row r="22375" spans="2:2" x14ac:dyDescent="0.2">
      <c r="B22375" s="35"/>
    </row>
    <row r="22379" spans="2:2" x14ac:dyDescent="0.2">
      <c r="B22379" s="35"/>
    </row>
    <row r="22383" spans="2:2" x14ac:dyDescent="0.2">
      <c r="B22383" s="35"/>
    </row>
    <row r="22391" spans="2:2" x14ac:dyDescent="0.2">
      <c r="B22391" s="35"/>
    </row>
    <row r="22393" spans="2:2" x14ac:dyDescent="0.2">
      <c r="B22393" s="35"/>
    </row>
    <row r="22399" spans="2:2" x14ac:dyDescent="0.2">
      <c r="B22399" s="35"/>
    </row>
    <row r="22409" spans="2:2" x14ac:dyDescent="0.2">
      <c r="B22409" s="35"/>
    </row>
    <row r="22411" spans="2:2" x14ac:dyDescent="0.2">
      <c r="B22411" s="35"/>
    </row>
    <row r="22413" spans="2:2" x14ac:dyDescent="0.2">
      <c r="B22413" s="35"/>
    </row>
    <row r="22417" spans="2:2" x14ac:dyDescent="0.2">
      <c r="B22417" s="35"/>
    </row>
    <row r="22427" spans="2:2" x14ac:dyDescent="0.2">
      <c r="B22427" s="35"/>
    </row>
    <row r="22435" spans="2:2" x14ac:dyDescent="0.2">
      <c r="B22435" s="35"/>
    </row>
    <row r="22437" spans="2:2" x14ac:dyDescent="0.2">
      <c r="B22437" s="35"/>
    </row>
    <row r="22441" spans="2:2" x14ac:dyDescent="0.2">
      <c r="B22441" s="35"/>
    </row>
    <row r="22442" spans="2:2" x14ac:dyDescent="0.2">
      <c r="B22442" s="34"/>
    </row>
    <row r="22451" spans="2:2" x14ac:dyDescent="0.2">
      <c r="B22451" s="35"/>
    </row>
    <row r="22455" spans="2:2" x14ac:dyDescent="0.2">
      <c r="B22455" s="35"/>
    </row>
    <row r="22465" spans="2:2" x14ac:dyDescent="0.2">
      <c r="B22465" s="35"/>
    </row>
    <row r="22469" spans="2:2" x14ac:dyDescent="0.2">
      <c r="B22469" s="35"/>
    </row>
    <row r="22471" spans="2:2" x14ac:dyDescent="0.2">
      <c r="B22471" s="35"/>
    </row>
    <row r="22473" spans="2:2" x14ac:dyDescent="0.2">
      <c r="B22473" s="35"/>
    </row>
    <row r="22477" spans="2:2" x14ac:dyDescent="0.2">
      <c r="B22477" s="35"/>
    </row>
    <row r="22479" spans="2:2" x14ac:dyDescent="0.2">
      <c r="B22479" s="35"/>
    </row>
    <row r="22480" spans="2:2" x14ac:dyDescent="0.2">
      <c r="B22480" s="35"/>
    </row>
    <row r="22481" spans="2:2" x14ac:dyDescent="0.2">
      <c r="B22481" s="35"/>
    </row>
    <row r="22482" spans="2:2" x14ac:dyDescent="0.2">
      <c r="B22482" s="35"/>
    </row>
    <row r="22484" spans="2:2" x14ac:dyDescent="0.2">
      <c r="B22484" s="35"/>
    </row>
    <row r="22486" spans="2:2" x14ac:dyDescent="0.2">
      <c r="B22486" s="35"/>
    </row>
    <row r="22489" spans="2:2" x14ac:dyDescent="0.2">
      <c r="B22489" s="35"/>
    </row>
    <row r="22491" spans="2:2" x14ac:dyDescent="0.2">
      <c r="B22491" s="35"/>
    </row>
    <row r="22492" spans="2:2" x14ac:dyDescent="0.2">
      <c r="B22492" s="35"/>
    </row>
    <row r="22493" spans="2:2" x14ac:dyDescent="0.2">
      <c r="B22493" s="35"/>
    </row>
    <row r="22495" spans="2:2" x14ac:dyDescent="0.2">
      <c r="B22495" s="35"/>
    </row>
    <row r="22496" spans="2:2" x14ac:dyDescent="0.2">
      <c r="B22496" s="35"/>
    </row>
    <row r="22497" spans="2:2" x14ac:dyDescent="0.2">
      <c r="B22497" s="35"/>
    </row>
    <row r="22499" spans="2:2" x14ac:dyDescent="0.2">
      <c r="B22499" s="35"/>
    </row>
    <row r="22500" spans="2:2" x14ac:dyDescent="0.2">
      <c r="B22500" s="35"/>
    </row>
    <row r="22501" spans="2:2" x14ac:dyDescent="0.2">
      <c r="B22501" s="35"/>
    </row>
    <row r="22502" spans="2:2" x14ac:dyDescent="0.2">
      <c r="B22502" s="35"/>
    </row>
    <row r="22503" spans="2:2" x14ac:dyDescent="0.2">
      <c r="B22503" s="35"/>
    </row>
    <row r="22505" spans="2:2" x14ac:dyDescent="0.2">
      <c r="B22505" s="35"/>
    </row>
    <row r="22506" spans="2:2" x14ac:dyDescent="0.2">
      <c r="B22506" s="35"/>
    </row>
    <row r="22507" spans="2:2" x14ac:dyDescent="0.2">
      <c r="B22507" s="35"/>
    </row>
    <row r="22508" spans="2:2" x14ac:dyDescent="0.2">
      <c r="B22508" s="35"/>
    </row>
    <row r="22509" spans="2:2" x14ac:dyDescent="0.2">
      <c r="B22509" s="35"/>
    </row>
    <row r="22510" spans="2:2" x14ac:dyDescent="0.2">
      <c r="B22510" s="35"/>
    </row>
    <row r="22511" spans="2:2" x14ac:dyDescent="0.2">
      <c r="B22511" s="35"/>
    </row>
    <row r="22516" spans="2:2" x14ac:dyDescent="0.2">
      <c r="B22516" s="35"/>
    </row>
    <row r="22517" spans="2:2" x14ac:dyDescent="0.2">
      <c r="B22517" s="35"/>
    </row>
    <row r="22518" spans="2:2" x14ac:dyDescent="0.2">
      <c r="B22518" s="35"/>
    </row>
    <row r="22519" spans="2:2" x14ac:dyDescent="0.2">
      <c r="B22519" s="35"/>
    </row>
    <row r="22521" spans="2:2" x14ac:dyDescent="0.2">
      <c r="B22521" s="35"/>
    </row>
    <row r="22527" spans="2:2" x14ac:dyDescent="0.2">
      <c r="B22527" s="35"/>
    </row>
    <row r="22531" spans="2:2" x14ac:dyDescent="0.2">
      <c r="B22531" s="35"/>
    </row>
    <row r="22535" spans="2:2" x14ac:dyDescent="0.2">
      <c r="B22535" s="35"/>
    </row>
    <row r="22539" spans="2:2" x14ac:dyDescent="0.2">
      <c r="B22539" s="35"/>
    </row>
    <row r="22543" spans="2:2" x14ac:dyDescent="0.2">
      <c r="B22543" s="35"/>
    </row>
    <row r="22551" spans="2:2" x14ac:dyDescent="0.2">
      <c r="B22551" s="35"/>
    </row>
    <row r="22553" spans="2:2" x14ac:dyDescent="0.2">
      <c r="B22553" s="35"/>
    </row>
    <row r="22557" spans="2:2" x14ac:dyDescent="0.2">
      <c r="B22557" s="35"/>
    </row>
    <row r="22561" spans="2:2" x14ac:dyDescent="0.2">
      <c r="B22561" s="35"/>
    </row>
    <row r="22563" spans="2:2" x14ac:dyDescent="0.2">
      <c r="B22563" s="35"/>
    </row>
    <row r="22564" spans="2:2" x14ac:dyDescent="0.2">
      <c r="B22564" s="170"/>
    </row>
    <row r="22567" spans="2:2" x14ac:dyDescent="0.2">
      <c r="B22567" s="35"/>
    </row>
    <row r="22570" spans="2:2" x14ac:dyDescent="0.2">
      <c r="B22570" s="170"/>
    </row>
    <row r="22571" spans="2:2" x14ac:dyDescent="0.2">
      <c r="B22571" s="35"/>
    </row>
    <row r="22577" spans="2:2" x14ac:dyDescent="0.2">
      <c r="B22577" s="35"/>
    </row>
    <row r="22599" spans="2:2" x14ac:dyDescent="0.2">
      <c r="B22599" s="35"/>
    </row>
    <row r="22600" spans="2:2" x14ac:dyDescent="0.2">
      <c r="B22600" s="34"/>
    </row>
    <row r="22621" spans="2:2" x14ac:dyDescent="0.2">
      <c r="B22621" s="34"/>
    </row>
    <row r="22635" spans="2:2" x14ac:dyDescent="0.2">
      <c r="B22635" s="35"/>
    </row>
    <row r="22637" spans="2:2" x14ac:dyDescent="0.2">
      <c r="B22637" s="35"/>
    </row>
    <row r="22638" spans="2:2" x14ac:dyDescent="0.2">
      <c r="B22638" s="35"/>
    </row>
    <row r="22639" spans="2:2" x14ac:dyDescent="0.2">
      <c r="B22639" s="35"/>
    </row>
    <row r="22640" spans="2:2" x14ac:dyDescent="0.2">
      <c r="B22640" s="35"/>
    </row>
    <row r="22641" spans="2:2" x14ac:dyDescent="0.2">
      <c r="B22641" s="35"/>
    </row>
    <row r="22642" spans="2:2" x14ac:dyDescent="0.2">
      <c r="B22642" s="35"/>
    </row>
    <row r="22644" spans="2:2" x14ac:dyDescent="0.2">
      <c r="B22644" s="35"/>
    </row>
    <row r="22646" spans="2:2" x14ac:dyDescent="0.2">
      <c r="B22646" s="35"/>
    </row>
    <row r="22647" spans="2:2" x14ac:dyDescent="0.2">
      <c r="B22647" s="35"/>
    </row>
    <row r="22649" spans="2:2" x14ac:dyDescent="0.2">
      <c r="B22649" s="35"/>
    </row>
    <row r="22650" spans="2:2" x14ac:dyDescent="0.2">
      <c r="B22650" s="35"/>
    </row>
    <row r="22651" spans="2:2" x14ac:dyDescent="0.2">
      <c r="B22651" s="35"/>
    </row>
    <row r="22653" spans="2:2" x14ac:dyDescent="0.2">
      <c r="B22653" s="35"/>
    </row>
    <row r="22654" spans="2:2" x14ac:dyDescent="0.2">
      <c r="B22654" s="35"/>
    </row>
    <row r="22655" spans="2:2" x14ac:dyDescent="0.2">
      <c r="B22655" s="35"/>
    </row>
    <row r="22656" spans="2:2" x14ac:dyDescent="0.2">
      <c r="B22656" s="35"/>
    </row>
    <row r="22657" spans="2:2" x14ac:dyDescent="0.2">
      <c r="B22657" s="35"/>
    </row>
    <row r="22658" spans="2:2" x14ac:dyDescent="0.2">
      <c r="B22658" s="35"/>
    </row>
    <row r="22659" spans="2:2" x14ac:dyDescent="0.2">
      <c r="B22659" s="35"/>
    </row>
    <row r="22660" spans="2:2" x14ac:dyDescent="0.2">
      <c r="B22660" s="35"/>
    </row>
    <row r="22661" spans="2:2" x14ac:dyDescent="0.2">
      <c r="B22661" s="35"/>
    </row>
    <row r="22662" spans="2:2" x14ac:dyDescent="0.2">
      <c r="B22662" s="35"/>
    </row>
    <row r="22663" spans="2:2" x14ac:dyDescent="0.2">
      <c r="B22663" s="35"/>
    </row>
    <row r="22664" spans="2:2" x14ac:dyDescent="0.2">
      <c r="B22664" s="35"/>
    </row>
    <row r="22665" spans="2:2" x14ac:dyDescent="0.2">
      <c r="B22665" s="35"/>
    </row>
    <row r="22666" spans="2:2" x14ac:dyDescent="0.2">
      <c r="B22666" s="35"/>
    </row>
    <row r="22667" spans="2:2" x14ac:dyDescent="0.2">
      <c r="B22667" s="35"/>
    </row>
    <row r="22668" spans="2:2" x14ac:dyDescent="0.2">
      <c r="B22668" s="35"/>
    </row>
    <row r="22672" spans="2:2" x14ac:dyDescent="0.2">
      <c r="B22672" s="35"/>
    </row>
    <row r="22673" spans="2:2" x14ac:dyDescent="0.2">
      <c r="B22673" s="35"/>
    </row>
    <row r="22674" spans="2:2" x14ac:dyDescent="0.2">
      <c r="B22674" s="35"/>
    </row>
    <row r="22675" spans="2:2" x14ac:dyDescent="0.2">
      <c r="B22675" s="35"/>
    </row>
    <row r="22676" spans="2:2" x14ac:dyDescent="0.2">
      <c r="B22676" s="35"/>
    </row>
    <row r="22677" spans="2:2" x14ac:dyDescent="0.2">
      <c r="B22677" s="35"/>
    </row>
    <row r="22709" spans="2:2" x14ac:dyDescent="0.2">
      <c r="B22709" s="35"/>
    </row>
    <row r="22745" spans="2:2" x14ac:dyDescent="0.2">
      <c r="B22745" s="35"/>
    </row>
    <row r="22750" spans="2:2" x14ac:dyDescent="0.2">
      <c r="B22750" s="35"/>
    </row>
    <row r="22757" spans="2:2" x14ac:dyDescent="0.2">
      <c r="B22757" s="35"/>
    </row>
    <row r="22758" spans="2:2" x14ac:dyDescent="0.2">
      <c r="B22758" s="34"/>
    </row>
    <row r="22762" spans="2:2" x14ac:dyDescent="0.2">
      <c r="B22762" s="35"/>
    </row>
    <row r="22766" spans="2:2" x14ac:dyDescent="0.2">
      <c r="B22766" s="35"/>
    </row>
    <row r="22771" spans="2:2" x14ac:dyDescent="0.2">
      <c r="B22771" s="35"/>
    </row>
    <row r="22776" spans="2:2" x14ac:dyDescent="0.2">
      <c r="B22776" s="35"/>
    </row>
    <row r="22796" spans="2:2" x14ac:dyDescent="0.2">
      <c r="B22796" s="35"/>
    </row>
    <row r="22798" spans="2:2" x14ac:dyDescent="0.2">
      <c r="B22798" s="35"/>
    </row>
    <row r="22800" spans="2:2" x14ac:dyDescent="0.2">
      <c r="B22800" s="35"/>
    </row>
    <row r="22802" spans="2:2" x14ac:dyDescent="0.2">
      <c r="B22802" s="35"/>
    </row>
    <row r="22807" spans="2:2" x14ac:dyDescent="0.2">
      <c r="B22807" s="35"/>
    </row>
    <row r="22808" spans="2:2" x14ac:dyDescent="0.2">
      <c r="B22808" s="35"/>
    </row>
    <row r="22811" spans="2:2" x14ac:dyDescent="0.2">
      <c r="B22811" s="35"/>
    </row>
    <row r="22812" spans="2:2" x14ac:dyDescent="0.2">
      <c r="B22812" s="35"/>
    </row>
    <row r="22813" spans="2:2" x14ac:dyDescent="0.2">
      <c r="B22813" s="35"/>
    </row>
    <row r="22815" spans="2:2" x14ac:dyDescent="0.2">
      <c r="B22815" s="35"/>
    </row>
    <row r="22816" spans="2:2" x14ac:dyDescent="0.2">
      <c r="B22816" s="35"/>
    </row>
    <row r="22817" spans="2:2" x14ac:dyDescent="0.2">
      <c r="B22817" s="35"/>
    </row>
    <row r="22818" spans="2:2" x14ac:dyDescent="0.2">
      <c r="B22818" s="35"/>
    </row>
    <row r="22821" spans="2:2" x14ac:dyDescent="0.2">
      <c r="B22821" s="35"/>
    </row>
    <row r="22822" spans="2:2" x14ac:dyDescent="0.2">
      <c r="B22822" s="35"/>
    </row>
    <row r="22823" spans="2:2" x14ac:dyDescent="0.2">
      <c r="B22823" s="35"/>
    </row>
    <row r="22824" spans="2:2" x14ac:dyDescent="0.2">
      <c r="B22824" s="35"/>
    </row>
    <row r="22825" spans="2:2" x14ac:dyDescent="0.2">
      <c r="B22825" s="35"/>
    </row>
    <row r="22826" spans="2:2" x14ac:dyDescent="0.2">
      <c r="B22826" s="35"/>
    </row>
    <row r="22832" spans="2:2" x14ac:dyDescent="0.2">
      <c r="B22832" s="35"/>
    </row>
    <row r="22833" spans="2:2" x14ac:dyDescent="0.2">
      <c r="B22833" s="35"/>
    </row>
    <row r="22834" spans="2:2" x14ac:dyDescent="0.2">
      <c r="B22834" s="35"/>
    </row>
    <row r="22835" spans="2:2" x14ac:dyDescent="0.2">
      <c r="B22835" s="35"/>
    </row>
    <row r="22837" spans="2:2" x14ac:dyDescent="0.2">
      <c r="B22837" s="35"/>
    </row>
    <row r="22847" spans="2:2" x14ac:dyDescent="0.2">
      <c r="B22847" s="35"/>
    </row>
    <row r="22896" spans="2:2" x14ac:dyDescent="0.2">
      <c r="B22896" s="170"/>
    </row>
    <row r="22915" spans="2:2" x14ac:dyDescent="0.2">
      <c r="B22915" s="35"/>
    </row>
    <row r="22916" spans="2:2" x14ac:dyDescent="0.2">
      <c r="B22916" s="34"/>
    </row>
    <row r="22954" spans="2:2" x14ac:dyDescent="0.2">
      <c r="B22954" s="35"/>
    </row>
    <row r="22956" spans="2:2" x14ac:dyDescent="0.2">
      <c r="B22956" s="35"/>
    </row>
    <row r="22958" spans="2:2" x14ac:dyDescent="0.2">
      <c r="B22958" s="35"/>
    </row>
    <row r="22960" spans="2:2" x14ac:dyDescent="0.2">
      <c r="B22960" s="35"/>
    </row>
    <row r="22965" spans="2:2" x14ac:dyDescent="0.2">
      <c r="B22965" s="35"/>
    </row>
    <row r="22966" spans="2:2" x14ac:dyDescent="0.2">
      <c r="B22966" s="35"/>
    </row>
    <row r="22969" spans="2:2" x14ac:dyDescent="0.2">
      <c r="B22969" s="35"/>
    </row>
    <row r="22970" spans="2:2" x14ac:dyDescent="0.2">
      <c r="B22970" s="35"/>
    </row>
    <row r="22973" spans="2:2" x14ac:dyDescent="0.2">
      <c r="B22973" s="35"/>
    </row>
    <row r="22974" spans="2:2" x14ac:dyDescent="0.2">
      <c r="B22974" s="35"/>
    </row>
    <row r="22975" spans="2:2" x14ac:dyDescent="0.2">
      <c r="B22975" s="35"/>
    </row>
    <row r="22976" spans="2:2" x14ac:dyDescent="0.2">
      <c r="B22976" s="35"/>
    </row>
    <row r="22979" spans="2:2" x14ac:dyDescent="0.2">
      <c r="B22979" s="35"/>
    </row>
    <row r="22980" spans="2:2" x14ac:dyDescent="0.2">
      <c r="B22980" s="35"/>
    </row>
    <row r="22981" spans="2:2" x14ac:dyDescent="0.2">
      <c r="B22981" s="35"/>
    </row>
    <row r="22982" spans="2:2" x14ac:dyDescent="0.2">
      <c r="B22982" s="35"/>
    </row>
    <row r="22983" spans="2:2" x14ac:dyDescent="0.2">
      <c r="B22983" s="35"/>
    </row>
    <row r="22984" spans="2:2" x14ac:dyDescent="0.2">
      <c r="B22984" s="35"/>
    </row>
    <row r="22987" spans="2:2" x14ac:dyDescent="0.2">
      <c r="B22987" s="35"/>
    </row>
    <row r="22990" spans="2:2" x14ac:dyDescent="0.2">
      <c r="B22990" s="35"/>
    </row>
    <row r="22991" spans="2:2" x14ac:dyDescent="0.2">
      <c r="B22991" s="35"/>
    </row>
    <row r="22992" spans="2:2" x14ac:dyDescent="0.2">
      <c r="B22992" s="35"/>
    </row>
    <row r="22993" spans="2:2" x14ac:dyDescent="0.2">
      <c r="B22993" s="35"/>
    </row>
    <row r="23001" spans="2:2" x14ac:dyDescent="0.2">
      <c r="B23001" s="35"/>
    </row>
    <row r="23020" spans="2:2" x14ac:dyDescent="0.2">
      <c r="B23020" s="35"/>
    </row>
    <row r="23030" spans="2:2" x14ac:dyDescent="0.2">
      <c r="B23030" s="35"/>
    </row>
    <row r="23034" spans="2:2" x14ac:dyDescent="0.2">
      <c r="B23034" s="35"/>
    </row>
    <row r="23038" spans="2:2" x14ac:dyDescent="0.2">
      <c r="B23038" s="35"/>
    </row>
    <row r="23057" spans="2:2" x14ac:dyDescent="0.2">
      <c r="B23057" s="35"/>
    </row>
    <row r="23062" spans="2:2" x14ac:dyDescent="0.2">
      <c r="B23062" s="35"/>
    </row>
    <row r="23073" spans="2:2" x14ac:dyDescent="0.2">
      <c r="B23073" s="35"/>
    </row>
    <row r="23074" spans="2:2" x14ac:dyDescent="0.2">
      <c r="B23074" s="34"/>
    </row>
    <row r="23075" spans="2:2" x14ac:dyDescent="0.2">
      <c r="B23075" s="170"/>
    </row>
    <row r="23081" spans="2:2" x14ac:dyDescent="0.2">
      <c r="B23081" s="170"/>
    </row>
    <row r="23112" spans="2:2" x14ac:dyDescent="0.2">
      <c r="B23112" s="35"/>
    </row>
    <row r="23114" spans="2:2" x14ac:dyDescent="0.2">
      <c r="B23114" s="35"/>
    </row>
    <row r="23116" spans="2:2" x14ac:dyDescent="0.2">
      <c r="B23116" s="35"/>
    </row>
    <row r="23118" spans="2:2" x14ac:dyDescent="0.2">
      <c r="B23118" s="35"/>
    </row>
    <row r="23123" spans="2:2" x14ac:dyDescent="0.2">
      <c r="B23123" s="35"/>
    </row>
    <row r="23124" spans="2:2" x14ac:dyDescent="0.2">
      <c r="B23124" s="35"/>
    </row>
    <row r="23127" spans="2:2" x14ac:dyDescent="0.2">
      <c r="B23127" s="35"/>
    </row>
    <row r="23128" spans="2:2" x14ac:dyDescent="0.2">
      <c r="B23128" s="35"/>
    </row>
    <row r="23131" spans="2:2" x14ac:dyDescent="0.2">
      <c r="B23131" s="35"/>
    </row>
    <row r="23132" spans="2:2" x14ac:dyDescent="0.2">
      <c r="B23132" s="35"/>
    </row>
    <row r="23133" spans="2:2" x14ac:dyDescent="0.2">
      <c r="B23133" s="35"/>
    </row>
    <row r="23134" spans="2:2" x14ac:dyDescent="0.2">
      <c r="B23134" s="35"/>
    </row>
    <row r="23137" spans="2:2" x14ac:dyDescent="0.2">
      <c r="B23137" s="35"/>
    </row>
    <row r="23138" spans="2:2" x14ac:dyDescent="0.2">
      <c r="B23138" s="35"/>
    </row>
    <row r="23139" spans="2:2" x14ac:dyDescent="0.2">
      <c r="B23139" s="35"/>
    </row>
    <row r="23140" spans="2:2" x14ac:dyDescent="0.2">
      <c r="B23140" s="35"/>
    </row>
    <row r="23141" spans="2:2" x14ac:dyDescent="0.2">
      <c r="B23141" s="35"/>
    </row>
    <row r="23142" spans="2:2" x14ac:dyDescent="0.2">
      <c r="B23142" s="35"/>
    </row>
    <row r="23145" spans="2:2" x14ac:dyDescent="0.2">
      <c r="B23145" s="35"/>
    </row>
    <row r="23148" spans="2:2" x14ac:dyDescent="0.2">
      <c r="B23148" s="35"/>
    </row>
    <row r="23149" spans="2:2" x14ac:dyDescent="0.2">
      <c r="B23149" s="35"/>
    </row>
    <row r="23150" spans="2:2" x14ac:dyDescent="0.2">
      <c r="B23150" s="35"/>
    </row>
    <row r="23151" spans="2:2" x14ac:dyDescent="0.2">
      <c r="B23151" s="35"/>
    </row>
    <row r="23153" spans="2:2" x14ac:dyDescent="0.2">
      <c r="B23153" s="35"/>
    </row>
    <row r="23157" spans="2:2" x14ac:dyDescent="0.2">
      <c r="B23157" s="35"/>
    </row>
    <row r="23162" spans="2:2" x14ac:dyDescent="0.2">
      <c r="B23162" s="35"/>
    </row>
    <row r="23166" spans="2:2" x14ac:dyDescent="0.2">
      <c r="B23166" s="35"/>
    </row>
    <row r="23170" spans="2:2" x14ac:dyDescent="0.2">
      <c r="B23170" s="35"/>
    </row>
    <row r="23174" spans="2:2" x14ac:dyDescent="0.2">
      <c r="B23174" s="35"/>
    </row>
    <row r="23192" spans="2:2" x14ac:dyDescent="0.2">
      <c r="B23192" s="35"/>
    </row>
    <row r="23196" spans="2:2" x14ac:dyDescent="0.2">
      <c r="B23196" s="35"/>
    </row>
    <row r="23200" spans="2:2" x14ac:dyDescent="0.2">
      <c r="B23200" s="35"/>
    </row>
    <row r="23205" spans="2:2" x14ac:dyDescent="0.2">
      <c r="B23205" s="35"/>
    </row>
    <row r="23209" spans="2:2" x14ac:dyDescent="0.2">
      <c r="B23209" s="35"/>
    </row>
    <row r="23213" spans="2:2" x14ac:dyDescent="0.2">
      <c r="B23213" s="35"/>
    </row>
    <row r="23218" spans="2:2" x14ac:dyDescent="0.2">
      <c r="B23218" s="35"/>
    </row>
    <row r="23222" spans="2:2" x14ac:dyDescent="0.2">
      <c r="B23222" s="35"/>
    </row>
    <row r="23223" spans="2:2" x14ac:dyDescent="0.2">
      <c r="B23223" s="170"/>
    </row>
    <row r="23226" spans="2:2" x14ac:dyDescent="0.2">
      <c r="B23226" s="35"/>
    </row>
    <row r="23231" spans="2:2" x14ac:dyDescent="0.2">
      <c r="B23231" s="35"/>
    </row>
    <row r="23232" spans="2:2" x14ac:dyDescent="0.2">
      <c r="B23232" s="34"/>
    </row>
    <row r="23265" spans="2:2" x14ac:dyDescent="0.2">
      <c r="B23265" s="35"/>
    </row>
    <row r="23269" spans="2:2" x14ac:dyDescent="0.2">
      <c r="B23269" s="35"/>
    </row>
    <row r="23270" spans="2:2" x14ac:dyDescent="0.2">
      <c r="B23270" s="35"/>
    </row>
    <row r="23272" spans="2:2" x14ac:dyDescent="0.2">
      <c r="B23272" s="35"/>
    </row>
    <row r="23274" spans="2:2" x14ac:dyDescent="0.2">
      <c r="B23274" s="35"/>
    </row>
    <row r="23276" spans="2:2" x14ac:dyDescent="0.2">
      <c r="B23276" s="35"/>
    </row>
    <row r="23281" spans="2:2" x14ac:dyDescent="0.2">
      <c r="B23281" s="35"/>
    </row>
    <row r="23282" spans="2:2" x14ac:dyDescent="0.2">
      <c r="B23282" s="35"/>
    </row>
    <row r="23285" spans="2:2" x14ac:dyDescent="0.2">
      <c r="B23285" s="35"/>
    </row>
    <row r="23286" spans="2:2" x14ac:dyDescent="0.2">
      <c r="B23286" s="35"/>
    </row>
    <row r="23289" spans="2:2" x14ac:dyDescent="0.2">
      <c r="B23289" s="35"/>
    </row>
    <row r="23290" spans="2:2" x14ac:dyDescent="0.2">
      <c r="B23290" s="35"/>
    </row>
    <row r="23291" spans="2:2" x14ac:dyDescent="0.2">
      <c r="B23291" s="35"/>
    </row>
    <row r="23292" spans="2:2" x14ac:dyDescent="0.2">
      <c r="B23292" s="35"/>
    </row>
    <row r="23295" spans="2:2" x14ac:dyDescent="0.2">
      <c r="B23295" s="35"/>
    </row>
    <row r="23296" spans="2:2" x14ac:dyDescent="0.2">
      <c r="B23296" s="35"/>
    </row>
    <row r="23297" spans="2:2" x14ac:dyDescent="0.2">
      <c r="B23297" s="35"/>
    </row>
    <row r="23298" spans="2:2" x14ac:dyDescent="0.2">
      <c r="B23298" s="35"/>
    </row>
    <row r="23299" spans="2:2" x14ac:dyDescent="0.2">
      <c r="B23299" s="35"/>
    </row>
    <row r="23300" spans="2:2" x14ac:dyDescent="0.2">
      <c r="B23300" s="35"/>
    </row>
    <row r="23306" spans="2:2" x14ac:dyDescent="0.2">
      <c r="B23306" s="35"/>
    </row>
    <row r="23307" spans="2:2" x14ac:dyDescent="0.2">
      <c r="B23307" s="35"/>
    </row>
    <row r="23308" spans="2:2" x14ac:dyDescent="0.2">
      <c r="B23308" s="35"/>
    </row>
    <row r="23309" spans="2:2" x14ac:dyDescent="0.2">
      <c r="B23309" s="35"/>
    </row>
    <row r="23383" spans="2:2" x14ac:dyDescent="0.2">
      <c r="B23383" s="35"/>
    </row>
    <row r="23387" spans="2:2" x14ac:dyDescent="0.2">
      <c r="B23387" s="35"/>
    </row>
    <row r="23389" spans="2:2" x14ac:dyDescent="0.2">
      <c r="B23389" s="35"/>
    </row>
    <row r="23390" spans="2:2" x14ac:dyDescent="0.2">
      <c r="B23390" s="34"/>
    </row>
    <row r="23394" spans="2:2" x14ac:dyDescent="0.2">
      <c r="B23394" s="170"/>
    </row>
    <row r="23402" spans="2:2" x14ac:dyDescent="0.2">
      <c r="B23402" s="35"/>
    </row>
    <row r="23406" spans="2:2" x14ac:dyDescent="0.2">
      <c r="B23406" s="35"/>
    </row>
    <row r="23407" spans="2:2" x14ac:dyDescent="0.2">
      <c r="B23407" s="170"/>
    </row>
    <row r="23428" spans="2:2" x14ac:dyDescent="0.2">
      <c r="B23428" s="35"/>
    </row>
    <row r="23430" spans="2:2" x14ac:dyDescent="0.2">
      <c r="B23430" s="35"/>
    </row>
    <row r="23431" spans="2:2" x14ac:dyDescent="0.2">
      <c r="B23431" s="170"/>
    </row>
    <row r="23432" spans="2:2" x14ac:dyDescent="0.2">
      <c r="B23432" s="35"/>
    </row>
    <row r="23434" spans="2:2" x14ac:dyDescent="0.2">
      <c r="B23434" s="35"/>
    </row>
    <row r="23439" spans="2:2" x14ac:dyDescent="0.2">
      <c r="B23439" s="35"/>
    </row>
    <row r="23440" spans="2:2" x14ac:dyDescent="0.2">
      <c r="B23440" s="35"/>
    </row>
    <row r="23443" spans="2:2" x14ac:dyDescent="0.2">
      <c r="B23443" s="35"/>
    </row>
    <row r="23444" spans="2:2" x14ac:dyDescent="0.2">
      <c r="B23444" s="35"/>
    </row>
    <row r="23447" spans="2:2" x14ac:dyDescent="0.2">
      <c r="B23447" s="35"/>
    </row>
    <row r="23448" spans="2:2" x14ac:dyDescent="0.2">
      <c r="B23448" s="35"/>
    </row>
    <row r="23449" spans="2:2" x14ac:dyDescent="0.2">
      <c r="B23449" s="35"/>
    </row>
    <row r="23450" spans="2:2" x14ac:dyDescent="0.2">
      <c r="B23450" s="35"/>
    </row>
    <row r="23452" spans="2:2" x14ac:dyDescent="0.2">
      <c r="B23452" s="35"/>
    </row>
    <row r="23453" spans="2:2" x14ac:dyDescent="0.2">
      <c r="B23453" s="35"/>
    </row>
    <row r="23454" spans="2:2" x14ac:dyDescent="0.2">
      <c r="B23454" s="35"/>
    </row>
    <row r="23455" spans="2:2" x14ac:dyDescent="0.2">
      <c r="B23455" s="35"/>
    </row>
    <row r="23456" spans="2:2" x14ac:dyDescent="0.2">
      <c r="B23456" s="35"/>
    </row>
    <row r="23457" spans="2:2" x14ac:dyDescent="0.2">
      <c r="B23457" s="35"/>
    </row>
    <row r="23458" spans="2:2" x14ac:dyDescent="0.2">
      <c r="B23458" s="35"/>
    </row>
    <row r="23460" spans="2:2" x14ac:dyDescent="0.2">
      <c r="B23460" s="35"/>
    </row>
    <row r="23464" spans="2:2" x14ac:dyDescent="0.2">
      <c r="B23464" s="35"/>
    </row>
    <row r="23465" spans="2:2" x14ac:dyDescent="0.2">
      <c r="B23465" s="35"/>
    </row>
    <row r="23466" spans="2:2" x14ac:dyDescent="0.2">
      <c r="B23466" s="35"/>
    </row>
    <row r="23467" spans="2:2" x14ac:dyDescent="0.2">
      <c r="B23467" s="35"/>
    </row>
    <row r="23469" spans="2:2" x14ac:dyDescent="0.2">
      <c r="B23469" s="35"/>
    </row>
    <row r="23473" spans="2:2" x14ac:dyDescent="0.2">
      <c r="B23473" s="35"/>
    </row>
    <row r="23478" spans="2:2" x14ac:dyDescent="0.2">
      <c r="B23478" s="35"/>
    </row>
    <row r="23541" spans="2:2" x14ac:dyDescent="0.2">
      <c r="B23541" s="35"/>
    </row>
    <row r="23547" spans="2:2" x14ac:dyDescent="0.2">
      <c r="B23547" s="35"/>
    </row>
    <row r="23548" spans="2:2" x14ac:dyDescent="0.2">
      <c r="B23548" s="34"/>
    </row>
    <row r="23557" spans="2:2" x14ac:dyDescent="0.2">
      <c r="B23557" s="170"/>
    </row>
    <row r="23575" spans="2:2" x14ac:dyDescent="0.2">
      <c r="B23575" s="35"/>
    </row>
    <row r="23579" spans="2:2" x14ac:dyDescent="0.2">
      <c r="B23579" s="35"/>
    </row>
    <row r="23586" spans="2:2" x14ac:dyDescent="0.2">
      <c r="B23586" s="35"/>
    </row>
    <row r="23588" spans="2:2" x14ac:dyDescent="0.2">
      <c r="B23588" s="35"/>
    </row>
    <row r="23590" spans="2:2" x14ac:dyDescent="0.2">
      <c r="B23590" s="35"/>
    </row>
    <row r="23592" spans="2:2" x14ac:dyDescent="0.2">
      <c r="B23592" s="35"/>
    </row>
    <row r="23597" spans="2:2" x14ac:dyDescent="0.2">
      <c r="B23597" s="35"/>
    </row>
    <row r="23598" spans="2:2" x14ac:dyDescent="0.2">
      <c r="B23598" s="35"/>
    </row>
    <row r="23601" spans="2:2" x14ac:dyDescent="0.2">
      <c r="B23601" s="35"/>
    </row>
    <row r="23602" spans="2:2" x14ac:dyDescent="0.2">
      <c r="B23602" s="35"/>
    </row>
    <row r="23605" spans="2:2" x14ac:dyDescent="0.2">
      <c r="B23605" s="35"/>
    </row>
    <row r="23606" spans="2:2" x14ac:dyDescent="0.2">
      <c r="B23606" s="35"/>
    </row>
    <row r="23607" spans="2:2" x14ac:dyDescent="0.2">
      <c r="B23607" s="35"/>
    </row>
    <row r="23608" spans="2:2" x14ac:dyDescent="0.2">
      <c r="B23608" s="35"/>
    </row>
    <row r="23610" spans="2:2" x14ac:dyDescent="0.2">
      <c r="B23610" s="35"/>
    </row>
    <row r="23611" spans="2:2" x14ac:dyDescent="0.2">
      <c r="B23611" s="35"/>
    </row>
    <row r="23612" spans="2:2" x14ac:dyDescent="0.2">
      <c r="B23612" s="35"/>
    </row>
    <row r="23613" spans="2:2" x14ac:dyDescent="0.2">
      <c r="B23613" s="35"/>
    </row>
    <row r="23614" spans="2:2" x14ac:dyDescent="0.2">
      <c r="B23614" s="35"/>
    </row>
    <row r="23615" spans="2:2" x14ac:dyDescent="0.2">
      <c r="B23615" s="35"/>
    </row>
    <row r="23616" spans="2:2" x14ac:dyDescent="0.2">
      <c r="B23616" s="35"/>
    </row>
    <row r="23619" spans="2:2" x14ac:dyDescent="0.2">
      <c r="B23619" s="35"/>
    </row>
    <row r="23622" spans="2:2" x14ac:dyDescent="0.2">
      <c r="B23622" s="35"/>
    </row>
    <row r="23623" spans="2:2" x14ac:dyDescent="0.2">
      <c r="B23623" s="35"/>
    </row>
    <row r="23624" spans="2:2" x14ac:dyDescent="0.2">
      <c r="B23624" s="35"/>
    </row>
    <row r="23625" spans="2:2" x14ac:dyDescent="0.2">
      <c r="B23625" s="35"/>
    </row>
    <row r="23694" spans="2:2" x14ac:dyDescent="0.2">
      <c r="B23694" s="35"/>
    </row>
    <row r="23698" spans="2:2" x14ac:dyDescent="0.2">
      <c r="B23698" s="35"/>
    </row>
    <row r="23703" spans="2:2" x14ac:dyDescent="0.2">
      <c r="B23703" s="35"/>
    </row>
    <row r="23705" spans="2:2" x14ac:dyDescent="0.2">
      <c r="B23705" s="35"/>
    </row>
    <row r="23706" spans="2:2" x14ac:dyDescent="0.2">
      <c r="B23706" s="34"/>
    </row>
    <row r="23744" spans="2:2" x14ac:dyDescent="0.2">
      <c r="B23744" s="35"/>
    </row>
    <row r="23746" spans="2:2" x14ac:dyDescent="0.2">
      <c r="B23746" s="35"/>
    </row>
    <row r="23748" spans="2:2" x14ac:dyDescent="0.2">
      <c r="B23748" s="35"/>
    </row>
    <row r="23750" spans="2:2" x14ac:dyDescent="0.2">
      <c r="B23750" s="35"/>
    </row>
    <row r="23755" spans="2:2" x14ac:dyDescent="0.2">
      <c r="B23755" s="35"/>
    </row>
    <row r="23756" spans="2:2" x14ac:dyDescent="0.2">
      <c r="B23756" s="35"/>
    </row>
    <row r="23759" spans="2:2" x14ac:dyDescent="0.2">
      <c r="B23759" s="35"/>
    </row>
    <row r="23760" spans="2:2" x14ac:dyDescent="0.2">
      <c r="B23760" s="35"/>
    </row>
    <row r="23763" spans="2:2" x14ac:dyDescent="0.2">
      <c r="B23763" s="35"/>
    </row>
    <row r="23764" spans="2:2" x14ac:dyDescent="0.2">
      <c r="B23764" s="35"/>
    </row>
    <row r="23765" spans="2:2" x14ac:dyDescent="0.2">
      <c r="B23765" s="35"/>
    </row>
    <row r="23766" spans="2:2" x14ac:dyDescent="0.2">
      <c r="B23766" s="35"/>
    </row>
    <row r="23769" spans="2:2" x14ac:dyDescent="0.2">
      <c r="B23769" s="35"/>
    </row>
    <row r="23770" spans="2:2" x14ac:dyDescent="0.2">
      <c r="B23770" s="35"/>
    </row>
    <row r="23771" spans="2:2" x14ac:dyDescent="0.2">
      <c r="B23771" s="35"/>
    </row>
    <row r="23772" spans="2:2" x14ac:dyDescent="0.2">
      <c r="B23772" s="35"/>
    </row>
    <row r="23773" spans="2:2" x14ac:dyDescent="0.2">
      <c r="B23773" s="35"/>
    </row>
    <row r="23774" spans="2:2" x14ac:dyDescent="0.2">
      <c r="B23774" s="35"/>
    </row>
    <row r="23780" spans="2:2" x14ac:dyDescent="0.2">
      <c r="B23780" s="35"/>
    </row>
    <row r="23781" spans="2:2" x14ac:dyDescent="0.2">
      <c r="B23781" s="35"/>
    </row>
    <row r="23782" spans="2:2" x14ac:dyDescent="0.2">
      <c r="B23782" s="35"/>
    </row>
    <row r="23783" spans="2:2" x14ac:dyDescent="0.2">
      <c r="B23783" s="35"/>
    </row>
    <row r="23787" spans="2:2" x14ac:dyDescent="0.2">
      <c r="B23787" s="35"/>
    </row>
    <row r="23857" spans="2:2" x14ac:dyDescent="0.2">
      <c r="B23857" s="35"/>
    </row>
    <row r="23863" spans="2:2" x14ac:dyDescent="0.2">
      <c r="B23863" s="35"/>
    </row>
    <row r="23864" spans="2:2" x14ac:dyDescent="0.2">
      <c r="B23864" s="34"/>
    </row>
    <row r="23875" spans="2:2" x14ac:dyDescent="0.2">
      <c r="B23875" s="35"/>
    </row>
    <row r="23888" spans="2:2" x14ac:dyDescent="0.2">
      <c r="B23888" s="35"/>
    </row>
    <row r="23892" spans="2:2" x14ac:dyDescent="0.2">
      <c r="B23892" s="35"/>
    </row>
    <row r="23896" spans="2:2" x14ac:dyDescent="0.2">
      <c r="B23896" s="35"/>
    </row>
    <row r="23901" spans="2:2" x14ac:dyDescent="0.2">
      <c r="B23901" s="35"/>
    </row>
    <row r="23902" spans="2:2" x14ac:dyDescent="0.2">
      <c r="B23902" s="35"/>
    </row>
    <row r="23904" spans="2:2" x14ac:dyDescent="0.2">
      <c r="B23904" s="35"/>
    </row>
    <row r="23906" spans="2:2" x14ac:dyDescent="0.2">
      <c r="B23906" s="35"/>
    </row>
    <row r="23908" spans="2:2" x14ac:dyDescent="0.2">
      <c r="B23908" s="35"/>
    </row>
    <row r="23913" spans="2:2" x14ac:dyDescent="0.2">
      <c r="B23913" s="35"/>
    </row>
    <row r="23914" spans="2:2" x14ac:dyDescent="0.2">
      <c r="B23914" s="35"/>
    </row>
    <row r="23917" spans="2:2" x14ac:dyDescent="0.2">
      <c r="B23917" s="35"/>
    </row>
    <row r="23918" spans="2:2" x14ac:dyDescent="0.2">
      <c r="B23918" s="35"/>
    </row>
    <row r="23921" spans="2:2" x14ac:dyDescent="0.2">
      <c r="B23921" s="35"/>
    </row>
    <row r="23922" spans="2:2" x14ac:dyDescent="0.2">
      <c r="B23922" s="35"/>
    </row>
    <row r="23923" spans="2:2" x14ac:dyDescent="0.2">
      <c r="B23923" s="35"/>
    </row>
    <row r="23924" spans="2:2" x14ac:dyDescent="0.2">
      <c r="B23924" s="35"/>
    </row>
    <row r="23927" spans="2:2" x14ac:dyDescent="0.2">
      <c r="B23927" s="35"/>
    </row>
    <row r="23928" spans="2:2" x14ac:dyDescent="0.2">
      <c r="B23928" s="35"/>
    </row>
    <row r="23929" spans="2:2" x14ac:dyDescent="0.2">
      <c r="B23929" s="35"/>
    </row>
    <row r="23930" spans="2:2" x14ac:dyDescent="0.2">
      <c r="B23930" s="35"/>
    </row>
    <row r="23931" spans="2:2" x14ac:dyDescent="0.2">
      <c r="B23931" s="35"/>
    </row>
    <row r="23932" spans="2:2" x14ac:dyDescent="0.2">
      <c r="B23932" s="35"/>
    </row>
    <row r="23938" spans="2:2" x14ac:dyDescent="0.2">
      <c r="B23938" s="35"/>
    </row>
    <row r="23939" spans="2:2" x14ac:dyDescent="0.2">
      <c r="B23939" s="35"/>
    </row>
    <row r="23940" spans="2:2" x14ac:dyDescent="0.2">
      <c r="B23940" s="35"/>
    </row>
    <row r="23941" spans="2:2" x14ac:dyDescent="0.2">
      <c r="B23941" s="35"/>
    </row>
    <row r="23978" spans="2:2" x14ac:dyDescent="0.2">
      <c r="B23978" s="35"/>
    </row>
    <row r="23983" spans="2:2" x14ac:dyDescent="0.2">
      <c r="B23983" s="35"/>
    </row>
    <row r="24021" spans="2:2" x14ac:dyDescent="0.2">
      <c r="B24021" s="35"/>
    </row>
    <row r="24022" spans="2:2" x14ac:dyDescent="0.2">
      <c r="B24022" s="34"/>
    </row>
    <row r="24060" spans="2:2" x14ac:dyDescent="0.2">
      <c r="B24060" s="35"/>
    </row>
    <row r="24062" spans="2:2" x14ac:dyDescent="0.2">
      <c r="B24062" s="35"/>
    </row>
    <row r="24064" spans="2:2" x14ac:dyDescent="0.2">
      <c r="B24064" s="35"/>
    </row>
    <row r="24066" spans="2:2" x14ac:dyDescent="0.2">
      <c r="B24066" s="35"/>
    </row>
    <row r="24071" spans="2:2" x14ac:dyDescent="0.2">
      <c r="B24071" s="35"/>
    </row>
    <row r="24072" spans="2:2" x14ac:dyDescent="0.2">
      <c r="B24072" s="35"/>
    </row>
    <row r="24075" spans="2:2" x14ac:dyDescent="0.2">
      <c r="B24075" s="35"/>
    </row>
    <row r="24076" spans="2:2" x14ac:dyDescent="0.2">
      <c r="B24076" s="35"/>
    </row>
    <row r="24079" spans="2:2" x14ac:dyDescent="0.2">
      <c r="B24079" s="35"/>
    </row>
    <row r="24080" spans="2:2" x14ac:dyDescent="0.2">
      <c r="B24080" s="35"/>
    </row>
    <row r="24081" spans="2:2" x14ac:dyDescent="0.2">
      <c r="B24081" s="35"/>
    </row>
    <row r="24082" spans="2:2" x14ac:dyDescent="0.2">
      <c r="B24082" s="35"/>
    </row>
    <row r="24085" spans="2:2" x14ac:dyDescent="0.2">
      <c r="B24085" s="35"/>
    </row>
    <row r="24086" spans="2:2" x14ac:dyDescent="0.2">
      <c r="B24086" s="35"/>
    </row>
    <row r="24087" spans="2:2" x14ac:dyDescent="0.2">
      <c r="B24087" s="35"/>
    </row>
    <row r="24088" spans="2:2" x14ac:dyDescent="0.2">
      <c r="B24088" s="35"/>
    </row>
    <row r="24089" spans="2:2" x14ac:dyDescent="0.2">
      <c r="B24089" s="35"/>
    </row>
    <row r="24090" spans="2:2" x14ac:dyDescent="0.2">
      <c r="B24090" s="35"/>
    </row>
    <row r="24096" spans="2:2" x14ac:dyDescent="0.2">
      <c r="B24096" s="35"/>
    </row>
    <row r="24097" spans="2:2" x14ac:dyDescent="0.2">
      <c r="B24097" s="35"/>
    </row>
    <row r="24098" spans="2:2" x14ac:dyDescent="0.2">
      <c r="B24098" s="35"/>
    </row>
    <row r="24099" spans="2:2" x14ac:dyDescent="0.2">
      <c r="B24099" s="35"/>
    </row>
    <row r="24124" spans="2:2" x14ac:dyDescent="0.2">
      <c r="B24124" s="35"/>
    </row>
    <row r="24128" spans="2:2" x14ac:dyDescent="0.2">
      <c r="B24128" s="35"/>
    </row>
    <row r="24166" spans="2:2" x14ac:dyDescent="0.2">
      <c r="B24166" s="35"/>
    </row>
    <row r="24170" spans="2:2" x14ac:dyDescent="0.2">
      <c r="B24170" s="35"/>
    </row>
    <row r="24179" spans="2:2" x14ac:dyDescent="0.2">
      <c r="B24179" s="35"/>
    </row>
    <row r="24180" spans="2:2" x14ac:dyDescent="0.2">
      <c r="B24180" s="34"/>
    </row>
    <row r="24212" spans="2:2" x14ac:dyDescent="0.2">
      <c r="B24212" s="35"/>
    </row>
    <row r="24218" spans="2:2" x14ac:dyDescent="0.2">
      <c r="B24218" s="35"/>
    </row>
    <row r="24220" spans="2:2" x14ac:dyDescent="0.2">
      <c r="B24220" s="35"/>
    </row>
    <row r="24222" spans="2:2" x14ac:dyDescent="0.2">
      <c r="B24222" s="35"/>
    </row>
    <row r="24224" spans="2:2" x14ac:dyDescent="0.2">
      <c r="B24224" s="35"/>
    </row>
    <row r="24229" spans="2:2" x14ac:dyDescent="0.2">
      <c r="B24229" s="35"/>
    </row>
    <row r="24230" spans="2:2" x14ac:dyDescent="0.2">
      <c r="B24230" s="35"/>
    </row>
    <row r="24233" spans="2:2" x14ac:dyDescent="0.2">
      <c r="B24233" s="35"/>
    </row>
    <row r="24234" spans="2:2" x14ac:dyDescent="0.2">
      <c r="B24234" s="35"/>
    </row>
    <row r="24237" spans="2:2" x14ac:dyDescent="0.2">
      <c r="B24237" s="35"/>
    </row>
    <row r="24238" spans="2:2" x14ac:dyDescent="0.2">
      <c r="B24238" s="35"/>
    </row>
    <row r="24239" spans="2:2" x14ac:dyDescent="0.2">
      <c r="B24239" s="35"/>
    </row>
    <row r="24240" spans="2:2" x14ac:dyDescent="0.2">
      <c r="B24240" s="35"/>
    </row>
    <row r="24243" spans="2:2" x14ac:dyDescent="0.2">
      <c r="B24243" s="35"/>
    </row>
    <row r="24244" spans="2:2" x14ac:dyDescent="0.2">
      <c r="B24244" s="35"/>
    </row>
    <row r="24245" spans="2:2" x14ac:dyDescent="0.2">
      <c r="B24245" s="35"/>
    </row>
    <row r="24246" spans="2:2" x14ac:dyDescent="0.2">
      <c r="B24246" s="35"/>
    </row>
    <row r="24247" spans="2:2" x14ac:dyDescent="0.2">
      <c r="B24247" s="35"/>
    </row>
    <row r="24248" spans="2:2" x14ac:dyDescent="0.2">
      <c r="B24248" s="35"/>
    </row>
    <row r="24250" spans="2:2" x14ac:dyDescent="0.2">
      <c r="B24250" s="35"/>
    </row>
    <row r="24252" spans="2:2" x14ac:dyDescent="0.2">
      <c r="B24252" s="35"/>
    </row>
    <row r="24254" spans="2:2" x14ac:dyDescent="0.2">
      <c r="B24254" s="35"/>
    </row>
    <row r="24255" spans="2:2" x14ac:dyDescent="0.2">
      <c r="B24255" s="35"/>
    </row>
    <row r="24256" spans="2:2" x14ac:dyDescent="0.2">
      <c r="B24256" s="35"/>
    </row>
    <row r="24257" spans="2:2" x14ac:dyDescent="0.2">
      <c r="B24257" s="35"/>
    </row>
    <row r="24260" spans="2:2" x14ac:dyDescent="0.2">
      <c r="B24260" s="35"/>
    </row>
    <row r="24278" spans="2:2" x14ac:dyDescent="0.2">
      <c r="B24278" s="35"/>
    </row>
    <row r="24296" spans="2:2" x14ac:dyDescent="0.2">
      <c r="B24296" s="35"/>
    </row>
    <row r="24302" spans="2:2" x14ac:dyDescent="0.2">
      <c r="B24302" s="35"/>
    </row>
    <row r="24314" spans="2:2" x14ac:dyDescent="0.2">
      <c r="B24314" s="35"/>
    </row>
    <row r="24326" spans="2:2" x14ac:dyDescent="0.2">
      <c r="B24326" s="35"/>
    </row>
    <row r="24337" spans="2:2" x14ac:dyDescent="0.2">
      <c r="B24337" s="35"/>
    </row>
    <row r="24338" spans="2:2" x14ac:dyDescent="0.2">
      <c r="B24338" s="34"/>
    </row>
    <row r="24354" spans="2:2" x14ac:dyDescent="0.2">
      <c r="B24354" s="35"/>
    </row>
    <row r="24376" spans="2:2" x14ac:dyDescent="0.2">
      <c r="B24376" s="35"/>
    </row>
    <row r="24378" spans="2:2" x14ac:dyDescent="0.2">
      <c r="B24378" s="35"/>
    </row>
    <row r="24380" spans="2:2" x14ac:dyDescent="0.2">
      <c r="B24380" s="35"/>
    </row>
    <row r="24382" spans="2:2" x14ac:dyDescent="0.2">
      <c r="B24382" s="35"/>
    </row>
    <row r="24384" spans="2:2" x14ac:dyDescent="0.2">
      <c r="B24384" s="35"/>
    </row>
    <row r="24387" spans="2:2" x14ac:dyDescent="0.2">
      <c r="B24387" s="35"/>
    </row>
    <row r="24388" spans="2:2" x14ac:dyDescent="0.2">
      <c r="B24388" s="35"/>
    </row>
    <row r="24391" spans="2:2" x14ac:dyDescent="0.2">
      <c r="B24391" s="35"/>
    </row>
    <row r="24392" spans="2:2" x14ac:dyDescent="0.2">
      <c r="B24392" s="35"/>
    </row>
    <row r="24394" spans="2:2" x14ac:dyDescent="0.2">
      <c r="B24394" s="35"/>
    </row>
    <row r="24395" spans="2:2" x14ac:dyDescent="0.2">
      <c r="B24395" s="35"/>
    </row>
    <row r="24396" spans="2:2" x14ac:dyDescent="0.2">
      <c r="B24396" s="35"/>
    </row>
    <row r="24397" spans="2:2" x14ac:dyDescent="0.2">
      <c r="B24397" s="35"/>
    </row>
    <row r="24398" spans="2:2" x14ac:dyDescent="0.2">
      <c r="B24398" s="35"/>
    </row>
    <row r="24401" spans="2:2" x14ac:dyDescent="0.2">
      <c r="B24401" s="35"/>
    </row>
    <row r="24402" spans="2:2" x14ac:dyDescent="0.2">
      <c r="B24402" s="35"/>
    </row>
    <row r="24403" spans="2:2" x14ac:dyDescent="0.2">
      <c r="B24403" s="35"/>
    </row>
    <row r="24404" spans="2:2" x14ac:dyDescent="0.2">
      <c r="B24404" s="35"/>
    </row>
    <row r="24405" spans="2:2" x14ac:dyDescent="0.2">
      <c r="B24405" s="35"/>
    </row>
    <row r="24406" spans="2:2" x14ac:dyDescent="0.2">
      <c r="B24406" s="35"/>
    </row>
    <row r="24409" spans="2:2" x14ac:dyDescent="0.2">
      <c r="B24409" s="170"/>
    </row>
    <row r="24412" spans="2:2" x14ac:dyDescent="0.2">
      <c r="B24412" s="35"/>
    </row>
    <row r="24413" spans="2:2" x14ac:dyDescent="0.2">
      <c r="B24413" s="35"/>
    </row>
    <row r="24414" spans="2:2" x14ac:dyDescent="0.2">
      <c r="B24414" s="35"/>
    </row>
    <row r="24415" spans="2:2" x14ac:dyDescent="0.2">
      <c r="B24415" s="35"/>
    </row>
    <row r="24422" spans="2:2" x14ac:dyDescent="0.2">
      <c r="B24422" s="35"/>
    </row>
    <row r="24452" spans="2:2" x14ac:dyDescent="0.2">
      <c r="B24452" s="35"/>
    </row>
    <row r="24460" spans="2:2" x14ac:dyDescent="0.2">
      <c r="B24460" s="35"/>
    </row>
    <row r="24462" spans="2:2" x14ac:dyDescent="0.2">
      <c r="B24462" s="35"/>
    </row>
    <row r="24464" spans="2:2" x14ac:dyDescent="0.2">
      <c r="B24464" s="35"/>
    </row>
    <row r="24468" spans="2:2" x14ac:dyDescent="0.2">
      <c r="B24468" s="35"/>
    </row>
    <row r="24492" spans="2:2" x14ac:dyDescent="0.2">
      <c r="B24492" s="35"/>
    </row>
    <row r="24495" spans="2:2" x14ac:dyDescent="0.2">
      <c r="B24495" s="35"/>
    </row>
    <row r="24496" spans="2:2" x14ac:dyDescent="0.2">
      <c r="B24496" s="34"/>
    </row>
    <row r="24502" spans="2:2" x14ac:dyDescent="0.2">
      <c r="B24502" s="35"/>
    </row>
    <row r="24506" spans="2:2" x14ac:dyDescent="0.2">
      <c r="B24506" s="35"/>
    </row>
    <row r="24510" spans="2:2" x14ac:dyDescent="0.2">
      <c r="B24510" s="35"/>
    </row>
    <row r="24522" spans="2:2" x14ac:dyDescent="0.2">
      <c r="B24522" s="35"/>
    </row>
    <row r="24528" spans="2:2" x14ac:dyDescent="0.2">
      <c r="B24528" s="35"/>
    </row>
    <row r="24534" spans="2:2" x14ac:dyDescent="0.2">
      <c r="B24534" s="35"/>
    </row>
    <row r="24536" spans="2:2" x14ac:dyDescent="0.2">
      <c r="B24536" s="35"/>
    </row>
    <row r="24538" spans="2:2" x14ac:dyDescent="0.2">
      <c r="B24538" s="35"/>
    </row>
    <row r="24540" spans="2:2" x14ac:dyDescent="0.2">
      <c r="B24540" s="35"/>
    </row>
    <row r="24544" spans="2:2" x14ac:dyDescent="0.2">
      <c r="B24544" s="35"/>
    </row>
    <row r="24545" spans="2:2" x14ac:dyDescent="0.2">
      <c r="B24545" s="35"/>
    </row>
    <row r="24546" spans="2:2" x14ac:dyDescent="0.2">
      <c r="B24546" s="35"/>
    </row>
    <row r="24548" spans="2:2" x14ac:dyDescent="0.2">
      <c r="B24548" s="35"/>
    </row>
    <row r="24549" spans="2:2" x14ac:dyDescent="0.2">
      <c r="B24549" s="35"/>
    </row>
    <row r="24550" spans="2:2" x14ac:dyDescent="0.2">
      <c r="B24550" s="35"/>
    </row>
    <row r="24553" spans="2:2" x14ac:dyDescent="0.2">
      <c r="B24553" s="35"/>
    </row>
    <row r="24554" spans="2:2" x14ac:dyDescent="0.2">
      <c r="B24554" s="35"/>
    </row>
    <row r="24555" spans="2:2" x14ac:dyDescent="0.2">
      <c r="B24555" s="35"/>
    </row>
    <row r="24556" spans="2:2" x14ac:dyDescent="0.2">
      <c r="B24556" s="35"/>
    </row>
    <row r="24558" spans="2:2" x14ac:dyDescent="0.2">
      <c r="B24558" s="35"/>
    </row>
    <row r="24559" spans="2:2" x14ac:dyDescent="0.2">
      <c r="B24559" s="35"/>
    </row>
    <row r="24560" spans="2:2" x14ac:dyDescent="0.2">
      <c r="B24560" s="35"/>
    </row>
    <row r="24561" spans="2:2" x14ac:dyDescent="0.2">
      <c r="B24561" s="35"/>
    </row>
    <row r="24562" spans="2:2" x14ac:dyDescent="0.2">
      <c r="B24562" s="35"/>
    </row>
    <row r="24563" spans="2:2" x14ac:dyDescent="0.2">
      <c r="B24563" s="35"/>
    </row>
    <row r="24564" spans="2:2" x14ac:dyDescent="0.2">
      <c r="B24564" s="35"/>
    </row>
    <row r="24570" spans="2:2" x14ac:dyDescent="0.2">
      <c r="B24570" s="35"/>
    </row>
    <row r="24571" spans="2:2" x14ac:dyDescent="0.2">
      <c r="B24571" s="35"/>
    </row>
    <row r="24572" spans="2:2" x14ac:dyDescent="0.2">
      <c r="B24572" s="35"/>
    </row>
    <row r="24573" spans="2:2" x14ac:dyDescent="0.2">
      <c r="B24573" s="35"/>
    </row>
    <row r="24576" spans="2:2" x14ac:dyDescent="0.2">
      <c r="B24576" s="35"/>
    </row>
    <row r="24586" spans="2:2" x14ac:dyDescent="0.2">
      <c r="B24586" s="35"/>
    </row>
    <row r="24590" spans="2:2" x14ac:dyDescent="0.2">
      <c r="B24590" s="35"/>
    </row>
    <row r="24594" spans="2:2" x14ac:dyDescent="0.2">
      <c r="B24594" s="35"/>
    </row>
    <row r="24604" spans="2:2" x14ac:dyDescent="0.2">
      <c r="B24604" s="35"/>
    </row>
    <row r="24614" spans="2:2" x14ac:dyDescent="0.2">
      <c r="B24614" s="35"/>
    </row>
    <row r="24628" spans="2:2" x14ac:dyDescent="0.2">
      <c r="B24628" s="35"/>
    </row>
    <row r="24632" spans="2:2" x14ac:dyDescent="0.2">
      <c r="B24632" s="35"/>
    </row>
    <row r="24636" spans="2:2" x14ac:dyDescent="0.2">
      <c r="B24636" s="35"/>
    </row>
    <row r="24640" spans="2:2" x14ac:dyDescent="0.2">
      <c r="B24640" s="35"/>
    </row>
    <row r="24644" spans="2:2" x14ac:dyDescent="0.2">
      <c r="B24644" s="35"/>
    </row>
    <row r="24652" spans="2:2" x14ac:dyDescent="0.2">
      <c r="B24652" s="35"/>
    </row>
    <row r="24653" spans="2:2" x14ac:dyDescent="0.2">
      <c r="B24653" s="35"/>
    </row>
    <row r="24654" spans="2:2" x14ac:dyDescent="0.2">
      <c r="B24654" s="34"/>
    </row>
    <row r="24660" spans="2:2" x14ac:dyDescent="0.2">
      <c r="B24660" s="35"/>
    </row>
    <row r="24670" spans="2:2" x14ac:dyDescent="0.2">
      <c r="B24670" s="35"/>
    </row>
    <row r="24672" spans="2:2" x14ac:dyDescent="0.2">
      <c r="B24672" s="35"/>
    </row>
    <row r="24674" spans="2:2" x14ac:dyDescent="0.2">
      <c r="B24674" s="35"/>
    </row>
    <row r="24678" spans="2:2" x14ac:dyDescent="0.2">
      <c r="B24678" s="35"/>
    </row>
    <row r="24688" spans="2:2" x14ac:dyDescent="0.2">
      <c r="B24688" s="35"/>
    </row>
    <row r="24692" spans="2:2" x14ac:dyDescent="0.2">
      <c r="B24692" s="35"/>
    </row>
    <row r="24694" spans="2:2" x14ac:dyDescent="0.2">
      <c r="B24694" s="35"/>
    </row>
    <row r="24696" spans="2:2" x14ac:dyDescent="0.2">
      <c r="B24696" s="35"/>
    </row>
    <row r="24698" spans="2:2" x14ac:dyDescent="0.2">
      <c r="B24698" s="35"/>
    </row>
    <row r="24702" spans="2:2" x14ac:dyDescent="0.2">
      <c r="B24702" s="35"/>
    </row>
    <row r="24703" spans="2:2" x14ac:dyDescent="0.2">
      <c r="B24703" s="35"/>
    </row>
    <row r="24704" spans="2:2" x14ac:dyDescent="0.2">
      <c r="B24704" s="35"/>
    </row>
    <row r="24707" spans="2:2" x14ac:dyDescent="0.2">
      <c r="B24707" s="35"/>
    </row>
    <row r="24708" spans="2:2" x14ac:dyDescent="0.2">
      <c r="B24708" s="35"/>
    </row>
    <row r="24711" spans="2:2" x14ac:dyDescent="0.2">
      <c r="B24711" s="35"/>
    </row>
    <row r="24712" spans="2:2" x14ac:dyDescent="0.2">
      <c r="B24712" s="35"/>
    </row>
    <row r="24713" spans="2:2" x14ac:dyDescent="0.2">
      <c r="B24713" s="35"/>
    </row>
    <row r="24714" spans="2:2" x14ac:dyDescent="0.2">
      <c r="B24714" s="35"/>
    </row>
    <row r="24716" spans="2:2" x14ac:dyDescent="0.2">
      <c r="B24716" s="35"/>
    </row>
    <row r="24717" spans="2:2" x14ac:dyDescent="0.2">
      <c r="B24717" s="35"/>
    </row>
    <row r="24718" spans="2:2" x14ac:dyDescent="0.2">
      <c r="B24718" s="35"/>
    </row>
    <row r="24719" spans="2:2" x14ac:dyDescent="0.2">
      <c r="B24719" s="35"/>
    </row>
    <row r="24720" spans="2:2" x14ac:dyDescent="0.2">
      <c r="B24720" s="35"/>
    </row>
    <row r="24721" spans="2:2" x14ac:dyDescent="0.2">
      <c r="B24721" s="35"/>
    </row>
    <row r="24722" spans="2:2" x14ac:dyDescent="0.2">
      <c r="B24722" s="35"/>
    </row>
    <row r="24726" spans="2:2" x14ac:dyDescent="0.2">
      <c r="B24726" s="35"/>
    </row>
    <row r="24728" spans="2:2" x14ac:dyDescent="0.2">
      <c r="B24728" s="35"/>
    </row>
    <row r="24729" spans="2:2" x14ac:dyDescent="0.2">
      <c r="B24729" s="35"/>
    </row>
    <row r="24730" spans="2:2" x14ac:dyDescent="0.2">
      <c r="B24730" s="35"/>
    </row>
    <row r="24731" spans="2:2" x14ac:dyDescent="0.2">
      <c r="B24731" s="35"/>
    </row>
    <row r="24732" spans="2:2" x14ac:dyDescent="0.2">
      <c r="B24732" s="35"/>
    </row>
    <row r="24734" spans="2:2" x14ac:dyDescent="0.2">
      <c r="B24734" s="35"/>
    </row>
    <row r="24738" spans="2:2" x14ac:dyDescent="0.2">
      <c r="B24738" s="35"/>
    </row>
    <row r="24740" spans="2:2" x14ac:dyDescent="0.2">
      <c r="B24740" s="35"/>
    </row>
    <row r="24742" spans="2:2" x14ac:dyDescent="0.2">
      <c r="B24742" s="35"/>
    </row>
    <row r="24750" spans="2:2" x14ac:dyDescent="0.2">
      <c r="B24750" s="35"/>
    </row>
    <row r="24752" spans="2:2" x14ac:dyDescent="0.2">
      <c r="B24752" s="35"/>
    </row>
    <row r="24754" spans="2:2" x14ac:dyDescent="0.2">
      <c r="B24754" s="35"/>
    </row>
    <row r="24756" spans="2:2" x14ac:dyDescent="0.2">
      <c r="B24756" s="35"/>
    </row>
    <row r="24758" spans="2:2" x14ac:dyDescent="0.2">
      <c r="B24758" s="35"/>
    </row>
    <row r="24764" spans="2:2" x14ac:dyDescent="0.2">
      <c r="B24764" s="35"/>
    </row>
    <row r="24772" spans="2:2" x14ac:dyDescent="0.2">
      <c r="B24772" s="35"/>
    </row>
    <row r="24782" spans="2:2" x14ac:dyDescent="0.2">
      <c r="B24782" s="35"/>
    </row>
    <row r="24788" spans="2:2" x14ac:dyDescent="0.2">
      <c r="B24788" s="35"/>
    </row>
    <row r="24792" spans="2:2" x14ac:dyDescent="0.2">
      <c r="B24792" s="35"/>
    </row>
    <row r="24796" spans="2:2" x14ac:dyDescent="0.2">
      <c r="B24796" s="35"/>
    </row>
    <row r="24800" spans="2:2" x14ac:dyDescent="0.2">
      <c r="B24800" s="35"/>
    </row>
    <row r="24804" spans="2:2" x14ac:dyDescent="0.2">
      <c r="B24804" s="35"/>
    </row>
    <row r="24811" spans="2:2" x14ac:dyDescent="0.2">
      <c r="B24811" s="35"/>
    </row>
    <row r="24812" spans="2:2" x14ac:dyDescent="0.2">
      <c r="B24812" s="34"/>
    </row>
    <row r="24814" spans="2:2" x14ac:dyDescent="0.2">
      <c r="B24814" s="35"/>
    </row>
    <row r="24818" spans="2:2" x14ac:dyDescent="0.2">
      <c r="B24818" s="35"/>
    </row>
    <row r="24822" spans="2:2" x14ac:dyDescent="0.2">
      <c r="B24822" s="35"/>
    </row>
    <row r="24824" spans="2:2" x14ac:dyDescent="0.2">
      <c r="B24824" s="35"/>
    </row>
    <row r="24828" spans="2:2" x14ac:dyDescent="0.2">
      <c r="B24828" s="35"/>
    </row>
    <row r="24832" spans="2:2" x14ac:dyDescent="0.2">
      <c r="B24832" s="35"/>
    </row>
    <row r="24838" spans="2:2" x14ac:dyDescent="0.2">
      <c r="B24838" s="35"/>
    </row>
    <row r="24843" spans="2:2" x14ac:dyDescent="0.2">
      <c r="B24843" s="170"/>
    </row>
    <row r="24850" spans="2:2" x14ac:dyDescent="0.2">
      <c r="B24850" s="35"/>
    </row>
    <row r="24852" spans="2:2" x14ac:dyDescent="0.2">
      <c r="B24852" s="35"/>
    </row>
    <row r="24854" spans="2:2" x14ac:dyDescent="0.2">
      <c r="B24854" s="35"/>
    </row>
    <row r="24856" spans="2:2" x14ac:dyDescent="0.2">
      <c r="B24856" s="35"/>
    </row>
    <row r="24861" spans="2:2" x14ac:dyDescent="0.2">
      <c r="B24861" s="35"/>
    </row>
    <row r="24862" spans="2:2" x14ac:dyDescent="0.2">
      <c r="B24862" s="35"/>
    </row>
    <row r="24865" spans="2:2" x14ac:dyDescent="0.2">
      <c r="B24865" s="35"/>
    </row>
    <row r="24866" spans="2:2" x14ac:dyDescent="0.2">
      <c r="B24866" s="35"/>
    </row>
    <row r="24869" spans="2:2" x14ac:dyDescent="0.2">
      <c r="B24869" s="35"/>
    </row>
    <row r="24870" spans="2:2" x14ac:dyDescent="0.2">
      <c r="B24870" s="35"/>
    </row>
    <row r="24871" spans="2:2" x14ac:dyDescent="0.2">
      <c r="B24871" s="35"/>
    </row>
    <row r="24872" spans="2:2" x14ac:dyDescent="0.2">
      <c r="B24872" s="35"/>
    </row>
    <row r="24875" spans="2:2" x14ac:dyDescent="0.2">
      <c r="B24875" s="35"/>
    </row>
    <row r="24876" spans="2:2" x14ac:dyDescent="0.2">
      <c r="B24876" s="35"/>
    </row>
    <row r="24877" spans="2:2" x14ac:dyDescent="0.2">
      <c r="B24877" s="35"/>
    </row>
    <row r="24878" spans="2:2" x14ac:dyDescent="0.2">
      <c r="B24878" s="35"/>
    </row>
    <row r="24879" spans="2:2" x14ac:dyDescent="0.2">
      <c r="B24879" s="35"/>
    </row>
    <row r="24880" spans="2:2" x14ac:dyDescent="0.2">
      <c r="B24880" s="35"/>
    </row>
    <row r="24882" spans="2:2" x14ac:dyDescent="0.2">
      <c r="B24882" s="34"/>
    </row>
    <row r="24886" spans="2:2" x14ac:dyDescent="0.2">
      <c r="B24886" s="35"/>
    </row>
    <row r="24887" spans="2:2" x14ac:dyDescent="0.2">
      <c r="B24887" s="35"/>
    </row>
    <row r="24888" spans="2:2" x14ac:dyDescent="0.2">
      <c r="B24888" s="35"/>
    </row>
    <row r="24889" spans="2:2" x14ac:dyDescent="0.2">
      <c r="B24889" s="35"/>
    </row>
    <row r="24896" spans="2:2" x14ac:dyDescent="0.2">
      <c r="B24896" s="35"/>
    </row>
    <row r="24898" spans="2:2" x14ac:dyDescent="0.2">
      <c r="B24898" s="35"/>
    </row>
    <row r="24900" spans="2:2" x14ac:dyDescent="0.2">
      <c r="B24900" s="35"/>
    </row>
    <row r="24902" spans="2:2" x14ac:dyDescent="0.2">
      <c r="B24902" s="35"/>
    </row>
    <row r="24907" spans="2:2" x14ac:dyDescent="0.2">
      <c r="B24907" s="35"/>
    </row>
    <row r="24908" spans="2:2" x14ac:dyDescent="0.2">
      <c r="B24908" s="35"/>
    </row>
    <row r="24911" spans="2:2" x14ac:dyDescent="0.2">
      <c r="B24911" s="35"/>
    </row>
    <row r="24912" spans="2:2" x14ac:dyDescent="0.2">
      <c r="B24912" s="35"/>
    </row>
    <row r="24915" spans="2:2" x14ac:dyDescent="0.2">
      <c r="B24915" s="35"/>
    </row>
    <row r="24916" spans="2:2" x14ac:dyDescent="0.2">
      <c r="B24916" s="35"/>
    </row>
    <row r="24917" spans="2:2" x14ac:dyDescent="0.2">
      <c r="B24917" s="35"/>
    </row>
    <row r="24918" spans="2:2" x14ac:dyDescent="0.2">
      <c r="B24918" s="35"/>
    </row>
    <row r="24921" spans="2:2" x14ac:dyDescent="0.2">
      <c r="B24921" s="35"/>
    </row>
    <row r="24922" spans="2:2" x14ac:dyDescent="0.2">
      <c r="B24922" s="35"/>
    </row>
    <row r="24923" spans="2:2" x14ac:dyDescent="0.2">
      <c r="B24923" s="35"/>
    </row>
    <row r="24924" spans="2:2" x14ac:dyDescent="0.2">
      <c r="B24924" s="35"/>
    </row>
    <row r="24925" spans="2:2" x14ac:dyDescent="0.2">
      <c r="B24925" s="35"/>
    </row>
    <row r="24926" spans="2:2" x14ac:dyDescent="0.2">
      <c r="B24926" s="35"/>
    </row>
    <row r="24932" spans="2:2" x14ac:dyDescent="0.2">
      <c r="B24932" s="170"/>
    </row>
    <row r="24933" spans="2:2" x14ac:dyDescent="0.2">
      <c r="B24933" s="35"/>
    </row>
    <row r="24934" spans="2:2" x14ac:dyDescent="0.2">
      <c r="B24934" s="35"/>
    </row>
    <row r="24935" spans="2:2" x14ac:dyDescent="0.2">
      <c r="B24935" s="35"/>
    </row>
    <row r="24936" spans="2:2" x14ac:dyDescent="0.2">
      <c r="B24936" s="35"/>
    </row>
    <row r="24938" spans="2:2" x14ac:dyDescent="0.2">
      <c r="B24938" s="170"/>
    </row>
    <row r="24951" spans="2:2" x14ac:dyDescent="0.2">
      <c r="B24951" s="170"/>
    </row>
    <row r="24969" spans="2:2" x14ac:dyDescent="0.2">
      <c r="B24969" s="35"/>
    </row>
    <row r="24970" spans="2:2" x14ac:dyDescent="0.2">
      <c r="B24970" s="34"/>
    </row>
    <row r="25006" spans="2:2" x14ac:dyDescent="0.2">
      <c r="B25006" s="35"/>
    </row>
    <row r="25008" spans="2:2" x14ac:dyDescent="0.2">
      <c r="B25008" s="35"/>
    </row>
    <row r="25010" spans="2:2" x14ac:dyDescent="0.2">
      <c r="B25010" s="35"/>
    </row>
    <row r="25011" spans="2:2" x14ac:dyDescent="0.2">
      <c r="B25011" s="35"/>
    </row>
    <row r="25012" spans="2:2" x14ac:dyDescent="0.2">
      <c r="B25012" s="35"/>
    </row>
    <row r="25014" spans="2:2" x14ac:dyDescent="0.2">
      <c r="B25014" s="35"/>
    </row>
    <row r="25019" spans="2:2" x14ac:dyDescent="0.2">
      <c r="B25019" s="35"/>
    </row>
    <row r="25020" spans="2:2" x14ac:dyDescent="0.2">
      <c r="B25020" s="35"/>
    </row>
    <row r="25023" spans="2:2" x14ac:dyDescent="0.2">
      <c r="B25023" s="35"/>
    </row>
    <row r="25024" spans="2:2" x14ac:dyDescent="0.2">
      <c r="B25024" s="35"/>
    </row>
    <row r="25027" spans="2:2" x14ac:dyDescent="0.2">
      <c r="B25027" s="35"/>
    </row>
    <row r="25028" spans="2:2" x14ac:dyDescent="0.2">
      <c r="B25028" s="35"/>
    </row>
    <row r="25029" spans="2:2" x14ac:dyDescent="0.2">
      <c r="B25029" s="35"/>
    </row>
    <row r="25030" spans="2:2" x14ac:dyDescent="0.2">
      <c r="B25030" s="35"/>
    </row>
    <row r="25032" spans="2:2" x14ac:dyDescent="0.2">
      <c r="B25032" s="35"/>
    </row>
    <row r="25033" spans="2:2" x14ac:dyDescent="0.2">
      <c r="B25033" s="35"/>
    </row>
    <row r="25034" spans="2:2" x14ac:dyDescent="0.2">
      <c r="B25034" s="170"/>
    </row>
    <row r="25035" spans="2:2" x14ac:dyDescent="0.2">
      <c r="B25035" s="35"/>
    </row>
    <row r="25036" spans="2:2" x14ac:dyDescent="0.2">
      <c r="B25036" s="170"/>
    </row>
    <row r="25037" spans="2:2" x14ac:dyDescent="0.2">
      <c r="B25037" s="35"/>
    </row>
    <row r="25038" spans="2:2" x14ac:dyDescent="0.2">
      <c r="B25038" s="35"/>
    </row>
    <row r="25040" spans="2:2" x14ac:dyDescent="0.2">
      <c r="B25040" s="170"/>
    </row>
    <row r="25042" spans="2:2" x14ac:dyDescent="0.2">
      <c r="B25042" s="170"/>
    </row>
    <row r="25044" spans="2:2" x14ac:dyDescent="0.2">
      <c r="B25044" s="35"/>
    </row>
    <row r="25045" spans="2:2" x14ac:dyDescent="0.2">
      <c r="B25045" s="35"/>
    </row>
    <row r="25046" spans="2:2" x14ac:dyDescent="0.2">
      <c r="B25046" s="35"/>
    </row>
    <row r="25047" spans="2:2" x14ac:dyDescent="0.2">
      <c r="B25047" s="35"/>
    </row>
    <row r="25074" spans="2:2" x14ac:dyDescent="0.2">
      <c r="B25074" s="35"/>
    </row>
    <row r="25098" spans="2:2" x14ac:dyDescent="0.2">
      <c r="B25098" s="35"/>
    </row>
    <row r="25108" spans="2:2" x14ac:dyDescent="0.2">
      <c r="B25108" s="35"/>
    </row>
    <row r="25127" spans="2:2" x14ac:dyDescent="0.2">
      <c r="B25127" s="35"/>
    </row>
    <row r="25128" spans="2:2" x14ac:dyDescent="0.2">
      <c r="B25128" s="34"/>
    </row>
    <row r="25166" spans="2:2" x14ac:dyDescent="0.2">
      <c r="B25166" s="35"/>
    </row>
    <row r="25168" spans="2:2" x14ac:dyDescent="0.2">
      <c r="B25168" s="35"/>
    </row>
    <row r="25170" spans="2:2" x14ac:dyDescent="0.2">
      <c r="B25170" s="35"/>
    </row>
    <row r="25172" spans="2:2" x14ac:dyDescent="0.2">
      <c r="B25172" s="35"/>
    </row>
    <row r="25177" spans="2:2" x14ac:dyDescent="0.2">
      <c r="B25177" s="35"/>
    </row>
    <row r="25178" spans="2:2" x14ac:dyDescent="0.2">
      <c r="B25178" s="35"/>
    </row>
    <row r="25181" spans="2:2" x14ac:dyDescent="0.2">
      <c r="B25181" s="35"/>
    </row>
    <row r="25182" spans="2:2" x14ac:dyDescent="0.2">
      <c r="B25182" s="35"/>
    </row>
    <row r="25185" spans="2:2" x14ac:dyDescent="0.2">
      <c r="B25185" s="35"/>
    </row>
    <row r="25186" spans="2:2" x14ac:dyDescent="0.2">
      <c r="B25186" s="35"/>
    </row>
    <row r="25187" spans="2:2" x14ac:dyDescent="0.2">
      <c r="B25187" s="35"/>
    </row>
    <row r="25188" spans="2:2" x14ac:dyDescent="0.2">
      <c r="B25188" s="35"/>
    </row>
    <row r="25191" spans="2:2" x14ac:dyDescent="0.2">
      <c r="B25191" s="35"/>
    </row>
    <row r="25192" spans="2:2" x14ac:dyDescent="0.2">
      <c r="B25192" s="35"/>
    </row>
    <row r="25193" spans="2:2" x14ac:dyDescent="0.2">
      <c r="B25193" s="35"/>
    </row>
    <row r="25194" spans="2:2" x14ac:dyDescent="0.2">
      <c r="B25194" s="35"/>
    </row>
    <row r="25195" spans="2:2" x14ac:dyDescent="0.2">
      <c r="B25195" s="35"/>
    </row>
    <row r="25196" spans="2:2" x14ac:dyDescent="0.2">
      <c r="B25196" s="35"/>
    </row>
    <row r="25202" spans="2:2" x14ac:dyDescent="0.2">
      <c r="B25202" s="35"/>
    </row>
    <row r="25203" spans="2:2" x14ac:dyDescent="0.2">
      <c r="B25203" s="35"/>
    </row>
    <row r="25204" spans="2:2" x14ac:dyDescent="0.2">
      <c r="B25204" s="35"/>
    </row>
    <row r="25205" spans="2:2" x14ac:dyDescent="0.2">
      <c r="B25205" s="35"/>
    </row>
    <row r="25208" spans="2:2" x14ac:dyDescent="0.2">
      <c r="B25208" s="170"/>
    </row>
    <row r="25210" spans="2:2" x14ac:dyDescent="0.2">
      <c r="B25210" s="170"/>
    </row>
    <row r="25214" spans="2:2" x14ac:dyDescent="0.2">
      <c r="B25214" s="170"/>
    </row>
    <row r="25216" spans="2:2" x14ac:dyDescent="0.2">
      <c r="B25216" s="170"/>
    </row>
    <row r="25220" spans="2:2" x14ac:dyDescent="0.2">
      <c r="B25220" s="170"/>
    </row>
    <row r="25222" spans="2:2" x14ac:dyDescent="0.2">
      <c r="B25222" s="170"/>
    </row>
    <row r="25226" spans="2:2" x14ac:dyDescent="0.2">
      <c r="B25226" s="170"/>
    </row>
    <row r="25228" spans="2:2" x14ac:dyDescent="0.2">
      <c r="B25228" s="170"/>
    </row>
    <row r="25239" spans="2:2" x14ac:dyDescent="0.2">
      <c r="B25239" s="170"/>
    </row>
    <row r="25240" spans="2:2" x14ac:dyDescent="0.2">
      <c r="B25240" s="35"/>
    </row>
    <row r="25244" spans="2:2" x14ac:dyDescent="0.2">
      <c r="B25244" s="35"/>
    </row>
    <row r="25248" spans="2:2" x14ac:dyDescent="0.2">
      <c r="B25248" s="35"/>
    </row>
    <row r="25262" spans="2:2" x14ac:dyDescent="0.2">
      <c r="B25262" s="35"/>
    </row>
    <row r="25281" spans="2:2" x14ac:dyDescent="0.2">
      <c r="B25281" s="35"/>
    </row>
    <row r="25285" spans="2:2" x14ac:dyDescent="0.2">
      <c r="B25285" s="35"/>
    </row>
    <row r="25286" spans="2:2" x14ac:dyDescent="0.2">
      <c r="B25286" s="34"/>
    </row>
    <row r="25291" spans="2:2" x14ac:dyDescent="0.2">
      <c r="B25291" s="35"/>
    </row>
    <row r="25295" spans="2:2" x14ac:dyDescent="0.2">
      <c r="B25295" s="35"/>
    </row>
    <row r="25299" spans="2:2" x14ac:dyDescent="0.2">
      <c r="B25299" s="35"/>
    </row>
    <row r="25318" spans="2:2" x14ac:dyDescent="0.2">
      <c r="B25318" s="35"/>
    </row>
    <row r="25323" spans="2:2" x14ac:dyDescent="0.2">
      <c r="B25323" s="35"/>
    </row>
    <row r="25324" spans="2:2" x14ac:dyDescent="0.2">
      <c r="B25324" s="35"/>
    </row>
    <row r="25326" spans="2:2" x14ac:dyDescent="0.2">
      <c r="B25326" s="35"/>
    </row>
    <row r="25328" spans="2:2" x14ac:dyDescent="0.2">
      <c r="B25328" s="35"/>
    </row>
    <row r="25330" spans="2:2" x14ac:dyDescent="0.2">
      <c r="B25330" s="35"/>
    </row>
    <row r="25335" spans="2:2" x14ac:dyDescent="0.2">
      <c r="B25335" s="35"/>
    </row>
    <row r="25336" spans="2:2" x14ac:dyDescent="0.2">
      <c r="B25336" s="35"/>
    </row>
    <row r="25339" spans="2:2" x14ac:dyDescent="0.2">
      <c r="B25339" s="35"/>
    </row>
    <row r="25340" spans="2:2" x14ac:dyDescent="0.2">
      <c r="B25340" s="35"/>
    </row>
    <row r="25343" spans="2:2" x14ac:dyDescent="0.2">
      <c r="B25343" s="35"/>
    </row>
    <row r="25344" spans="2:2" x14ac:dyDescent="0.2">
      <c r="B25344" s="35"/>
    </row>
    <row r="25345" spans="2:2" x14ac:dyDescent="0.2">
      <c r="B25345" s="35"/>
    </row>
    <row r="25346" spans="2:2" x14ac:dyDescent="0.2">
      <c r="B25346" s="35"/>
    </row>
    <row r="25349" spans="2:2" x14ac:dyDescent="0.2">
      <c r="B25349" s="35"/>
    </row>
    <row r="25350" spans="2:2" x14ac:dyDescent="0.2">
      <c r="B25350" s="35"/>
    </row>
    <row r="25351" spans="2:2" x14ac:dyDescent="0.2">
      <c r="B25351" s="35"/>
    </row>
    <row r="25352" spans="2:2" x14ac:dyDescent="0.2">
      <c r="B25352" s="35"/>
    </row>
    <row r="25353" spans="2:2" x14ac:dyDescent="0.2">
      <c r="B25353" s="35"/>
    </row>
    <row r="25354" spans="2:2" x14ac:dyDescent="0.2">
      <c r="B25354" s="35"/>
    </row>
    <row r="25360" spans="2:2" x14ac:dyDescent="0.2">
      <c r="B25360" s="35"/>
    </row>
    <row r="25361" spans="2:2" x14ac:dyDescent="0.2">
      <c r="B25361" s="35"/>
    </row>
    <row r="25362" spans="2:2" x14ac:dyDescent="0.2">
      <c r="B25362" s="35"/>
    </row>
    <row r="25363" spans="2:2" x14ac:dyDescent="0.2">
      <c r="B25363" s="35"/>
    </row>
    <row r="25370" spans="2:2" x14ac:dyDescent="0.2">
      <c r="B25370" s="170"/>
    </row>
    <row r="25402" spans="2:2" x14ac:dyDescent="0.2">
      <c r="B25402" s="170"/>
    </row>
    <row r="25406" spans="2:2" x14ac:dyDescent="0.2">
      <c r="B25406" s="35"/>
    </row>
    <row r="25410" spans="2:2" x14ac:dyDescent="0.2">
      <c r="B25410" s="35"/>
    </row>
    <row r="25414" spans="2:2" x14ac:dyDescent="0.2">
      <c r="B25414" s="35"/>
    </row>
    <row r="25418" spans="2:2" x14ac:dyDescent="0.2">
      <c r="B25418" s="35"/>
    </row>
    <row r="25423" spans="2:2" x14ac:dyDescent="0.2">
      <c r="B25423" s="35"/>
    </row>
    <row r="25427" spans="2:2" x14ac:dyDescent="0.2">
      <c r="B25427" s="35"/>
    </row>
    <row r="25431" spans="2:2" x14ac:dyDescent="0.2">
      <c r="B25431" s="35"/>
    </row>
    <row r="25435" spans="2:2" x14ac:dyDescent="0.2">
      <c r="B25435" s="35"/>
    </row>
    <row r="25443" spans="2:2" x14ac:dyDescent="0.2">
      <c r="B25443" s="35"/>
    </row>
    <row r="25444" spans="2:2" x14ac:dyDescent="0.2">
      <c r="B25444" s="34"/>
    </row>
    <row r="25453" spans="2:2" x14ac:dyDescent="0.2">
      <c r="B25453" s="35"/>
    </row>
    <row r="25457" spans="2:2" x14ac:dyDescent="0.2">
      <c r="B25457" s="35"/>
    </row>
    <row r="25461" spans="2:2" x14ac:dyDescent="0.2">
      <c r="B25461" s="35"/>
    </row>
    <row r="25466" spans="2:2" x14ac:dyDescent="0.2">
      <c r="B25466" s="35"/>
    </row>
    <row r="25470" spans="2:2" x14ac:dyDescent="0.2">
      <c r="B25470" s="35"/>
    </row>
    <row r="25474" spans="2:2" x14ac:dyDescent="0.2">
      <c r="B25474" s="35"/>
    </row>
    <row r="25479" spans="2:2" x14ac:dyDescent="0.2">
      <c r="B25479" s="35"/>
    </row>
    <row r="25482" spans="2:2" x14ac:dyDescent="0.2">
      <c r="B25482" s="35"/>
    </row>
    <row r="25483" spans="2:2" x14ac:dyDescent="0.2">
      <c r="B25483" s="35"/>
    </row>
    <row r="25484" spans="2:2" x14ac:dyDescent="0.2">
      <c r="B25484" s="35"/>
    </row>
    <row r="25486" spans="2:2" x14ac:dyDescent="0.2">
      <c r="B25486" s="35"/>
    </row>
    <row r="25487" spans="2:2" x14ac:dyDescent="0.2">
      <c r="B25487" s="35"/>
    </row>
    <row r="25488" spans="2:2" x14ac:dyDescent="0.2">
      <c r="B25488" s="35"/>
    </row>
    <row r="25493" spans="2:2" x14ac:dyDescent="0.2">
      <c r="B25493" s="35"/>
    </row>
    <row r="25494" spans="2:2" x14ac:dyDescent="0.2">
      <c r="B25494" s="35"/>
    </row>
    <row r="25497" spans="2:2" x14ac:dyDescent="0.2">
      <c r="B25497" s="35"/>
    </row>
    <row r="25498" spans="2:2" x14ac:dyDescent="0.2">
      <c r="B25498" s="35"/>
    </row>
    <row r="25501" spans="2:2" x14ac:dyDescent="0.2">
      <c r="B25501" s="35"/>
    </row>
    <row r="25502" spans="2:2" x14ac:dyDescent="0.2">
      <c r="B25502" s="35"/>
    </row>
    <row r="25503" spans="2:2" x14ac:dyDescent="0.2">
      <c r="B25503" s="35"/>
    </row>
    <row r="25504" spans="2:2" x14ac:dyDescent="0.2">
      <c r="B25504" s="35"/>
    </row>
    <row r="25507" spans="2:2" x14ac:dyDescent="0.2">
      <c r="B25507" s="35"/>
    </row>
    <row r="25508" spans="2:2" x14ac:dyDescent="0.2">
      <c r="B25508" s="35"/>
    </row>
    <row r="25509" spans="2:2" x14ac:dyDescent="0.2">
      <c r="B25509" s="35"/>
    </row>
    <row r="25510" spans="2:2" x14ac:dyDescent="0.2">
      <c r="B25510" s="35"/>
    </row>
    <row r="25511" spans="2:2" x14ac:dyDescent="0.2">
      <c r="B25511" s="35"/>
    </row>
    <row r="25512" spans="2:2" x14ac:dyDescent="0.2">
      <c r="B25512" s="35"/>
    </row>
    <row r="25517" spans="2:2" x14ac:dyDescent="0.2">
      <c r="B25517" s="170"/>
    </row>
    <row r="25518" spans="2:2" x14ac:dyDescent="0.2">
      <c r="B25518" s="35"/>
    </row>
    <row r="25519" spans="2:2" x14ac:dyDescent="0.2">
      <c r="B25519" s="35"/>
    </row>
    <row r="25520" spans="2:2" x14ac:dyDescent="0.2">
      <c r="B25520" s="35"/>
    </row>
    <row r="25521" spans="2:2" x14ac:dyDescent="0.2">
      <c r="B25521" s="35"/>
    </row>
    <row r="25523" spans="2:2" x14ac:dyDescent="0.2">
      <c r="B25523" s="170"/>
    </row>
    <row r="25526" spans="2:2" x14ac:dyDescent="0.2">
      <c r="B25526" s="35"/>
    </row>
    <row r="25530" spans="2:2" x14ac:dyDescent="0.2">
      <c r="B25530" s="35"/>
    </row>
    <row r="25535" spans="2:2" x14ac:dyDescent="0.2">
      <c r="B25535" s="35"/>
    </row>
    <row r="25601" spans="2:2" x14ac:dyDescent="0.2">
      <c r="B25601" s="35"/>
    </row>
    <row r="25602" spans="2:2" x14ac:dyDescent="0.2">
      <c r="B25602" s="34"/>
    </row>
    <row r="25640" spans="2:2" x14ac:dyDescent="0.2">
      <c r="B25640" s="35"/>
    </row>
    <row r="25642" spans="2:2" x14ac:dyDescent="0.2">
      <c r="B25642" s="35"/>
    </row>
    <row r="25644" spans="2:2" x14ac:dyDescent="0.2">
      <c r="B25644" s="35"/>
    </row>
    <row r="25646" spans="2:2" x14ac:dyDescent="0.2">
      <c r="B25646" s="35"/>
    </row>
    <row r="25648" spans="2:2" x14ac:dyDescent="0.2">
      <c r="B25648" s="35"/>
    </row>
    <row r="25651" spans="2:2" x14ac:dyDescent="0.2">
      <c r="B25651" s="35"/>
    </row>
    <row r="25652" spans="2:2" x14ac:dyDescent="0.2">
      <c r="B25652" s="35"/>
    </row>
    <row r="25655" spans="2:2" x14ac:dyDescent="0.2">
      <c r="B25655" s="35"/>
    </row>
    <row r="25656" spans="2:2" x14ac:dyDescent="0.2">
      <c r="B25656" s="35"/>
    </row>
    <row r="25659" spans="2:2" x14ac:dyDescent="0.2">
      <c r="B25659" s="35"/>
    </row>
    <row r="25660" spans="2:2" x14ac:dyDescent="0.2">
      <c r="B25660" s="35"/>
    </row>
    <row r="25661" spans="2:2" x14ac:dyDescent="0.2">
      <c r="B25661" s="35"/>
    </row>
    <row r="25662" spans="2:2" x14ac:dyDescent="0.2">
      <c r="B25662" s="35"/>
    </row>
    <row r="25663" spans="2:2" x14ac:dyDescent="0.2">
      <c r="B25663" s="35"/>
    </row>
    <row r="25665" spans="2:2" x14ac:dyDescent="0.2">
      <c r="B25665" s="35"/>
    </row>
    <row r="25666" spans="2:2" x14ac:dyDescent="0.2">
      <c r="B25666" s="35"/>
    </row>
    <row r="25667" spans="2:2" x14ac:dyDescent="0.2">
      <c r="B25667" s="35"/>
    </row>
    <row r="25668" spans="2:2" x14ac:dyDescent="0.2">
      <c r="B25668" s="35"/>
    </row>
    <row r="25669" spans="2:2" x14ac:dyDescent="0.2">
      <c r="B25669" s="35"/>
    </row>
    <row r="25670" spans="2:2" x14ac:dyDescent="0.2">
      <c r="B25670" s="35"/>
    </row>
    <row r="25676" spans="2:2" x14ac:dyDescent="0.2">
      <c r="B25676" s="35"/>
    </row>
    <row r="25677" spans="2:2" x14ac:dyDescent="0.2">
      <c r="B25677" s="35"/>
    </row>
    <row r="25678" spans="2:2" x14ac:dyDescent="0.2">
      <c r="B25678" s="35"/>
    </row>
    <row r="25679" spans="2:2" x14ac:dyDescent="0.2">
      <c r="B25679" s="35"/>
    </row>
    <row r="25689" spans="2:2" x14ac:dyDescent="0.2">
      <c r="B25689" s="35"/>
    </row>
    <row r="25713" spans="2:2" x14ac:dyDescent="0.2">
      <c r="B25713" s="35"/>
    </row>
    <row r="25717" spans="2:2" x14ac:dyDescent="0.2">
      <c r="B25717" s="35"/>
    </row>
    <row r="25721" spans="2:2" x14ac:dyDescent="0.2">
      <c r="B25721" s="35"/>
    </row>
    <row r="25726" spans="2:2" x14ac:dyDescent="0.2">
      <c r="B25726" s="35"/>
    </row>
    <row r="25730" spans="2:2" x14ac:dyDescent="0.2">
      <c r="B25730" s="35"/>
    </row>
    <row r="25734" spans="2:2" x14ac:dyDescent="0.2">
      <c r="B25734" s="35"/>
    </row>
    <row r="25739" spans="2:2" x14ac:dyDescent="0.2">
      <c r="B25739" s="35"/>
    </row>
    <row r="25752" spans="2:2" x14ac:dyDescent="0.2">
      <c r="B25752" s="170"/>
    </row>
    <row r="25758" spans="2:2" x14ac:dyDescent="0.2">
      <c r="B25758" s="170"/>
    </row>
    <row r="25759" spans="2:2" x14ac:dyDescent="0.2">
      <c r="B25759" s="35"/>
    </row>
    <row r="25760" spans="2:2" x14ac:dyDescent="0.2">
      <c r="B25760" s="34"/>
    </row>
    <row r="25798" spans="2:2" x14ac:dyDescent="0.2">
      <c r="B25798" s="35"/>
    </row>
    <row r="25800" spans="2:2" x14ac:dyDescent="0.2">
      <c r="B25800" s="35"/>
    </row>
    <row r="25802" spans="2:2" x14ac:dyDescent="0.2">
      <c r="B25802" s="35"/>
    </row>
    <row r="25804" spans="2:2" x14ac:dyDescent="0.2">
      <c r="B25804" s="35"/>
    </row>
    <row r="25809" spans="2:2" x14ac:dyDescent="0.2">
      <c r="B25809" s="35"/>
    </row>
    <row r="25810" spans="2:2" x14ac:dyDescent="0.2">
      <c r="B25810" s="35"/>
    </row>
    <row r="25813" spans="2:2" x14ac:dyDescent="0.2">
      <c r="B25813" s="35"/>
    </row>
    <row r="25814" spans="2:2" x14ac:dyDescent="0.2">
      <c r="B25814" s="35"/>
    </row>
    <row r="25817" spans="2:2" x14ac:dyDescent="0.2">
      <c r="B25817" s="35"/>
    </row>
    <row r="25818" spans="2:2" x14ac:dyDescent="0.2">
      <c r="B25818" s="35"/>
    </row>
    <row r="25819" spans="2:2" x14ac:dyDescent="0.2">
      <c r="B25819" s="35"/>
    </row>
    <row r="25820" spans="2:2" x14ac:dyDescent="0.2">
      <c r="B25820" s="35"/>
    </row>
    <row r="25823" spans="2:2" x14ac:dyDescent="0.2">
      <c r="B25823" s="35"/>
    </row>
    <row r="25824" spans="2:2" x14ac:dyDescent="0.2">
      <c r="B25824" s="35"/>
    </row>
    <row r="25825" spans="2:2" x14ac:dyDescent="0.2">
      <c r="B25825" s="35"/>
    </row>
    <row r="25826" spans="2:2" x14ac:dyDescent="0.2">
      <c r="B25826" s="35"/>
    </row>
    <row r="25827" spans="2:2" x14ac:dyDescent="0.2">
      <c r="B25827" s="35"/>
    </row>
    <row r="25828" spans="2:2" x14ac:dyDescent="0.2">
      <c r="B25828" s="35"/>
    </row>
    <row r="25834" spans="2:2" x14ac:dyDescent="0.2">
      <c r="B25834" s="35"/>
    </row>
    <row r="25835" spans="2:2" x14ac:dyDescent="0.2">
      <c r="B25835" s="35"/>
    </row>
    <row r="25836" spans="2:2" x14ac:dyDescent="0.2">
      <c r="B25836" s="35"/>
    </row>
    <row r="25837" spans="2:2" x14ac:dyDescent="0.2">
      <c r="B25837" s="35"/>
    </row>
    <row r="25840" spans="2:2" x14ac:dyDescent="0.2">
      <c r="B25840" s="35"/>
    </row>
    <row r="25858" spans="2:2" x14ac:dyDescent="0.2">
      <c r="B25858" s="35"/>
    </row>
    <row r="25863" spans="2:2" x14ac:dyDescent="0.2">
      <c r="B25863" s="35"/>
    </row>
    <row r="25867" spans="2:2" x14ac:dyDescent="0.2">
      <c r="B25867" s="35"/>
    </row>
    <row r="25871" spans="2:2" x14ac:dyDescent="0.2">
      <c r="B25871" s="35"/>
    </row>
    <row r="25875" spans="2:2" x14ac:dyDescent="0.2">
      <c r="B25875" s="35"/>
    </row>
    <row r="25880" spans="2:2" x14ac:dyDescent="0.2">
      <c r="B25880" s="35"/>
    </row>
    <row r="25885" spans="2:2" x14ac:dyDescent="0.2">
      <c r="B25885" s="35"/>
    </row>
    <row r="25893" spans="2:2" x14ac:dyDescent="0.2">
      <c r="B25893" s="170"/>
    </row>
    <row r="25899" spans="2:2" x14ac:dyDescent="0.2">
      <c r="B25899" s="170"/>
    </row>
    <row r="25917" spans="2:2" x14ac:dyDescent="0.2">
      <c r="B25917" s="35"/>
    </row>
    <row r="25918" spans="2:2" x14ac:dyDescent="0.2">
      <c r="B25918" s="34"/>
    </row>
    <row r="25941" spans="2:2" x14ac:dyDescent="0.2">
      <c r="B25941" s="170"/>
    </row>
    <row r="25955" spans="2:2" x14ac:dyDescent="0.2">
      <c r="B25955" s="35"/>
    </row>
    <row r="25956" spans="2:2" x14ac:dyDescent="0.2">
      <c r="B25956" s="35"/>
    </row>
    <row r="25958" spans="2:2" x14ac:dyDescent="0.2">
      <c r="B25958" s="35"/>
    </row>
    <row r="25959" spans="2:2" x14ac:dyDescent="0.2">
      <c r="B25959" s="35"/>
    </row>
    <row r="25960" spans="2:2" x14ac:dyDescent="0.2">
      <c r="B25960" s="35"/>
    </row>
    <row r="25962" spans="2:2" x14ac:dyDescent="0.2">
      <c r="B25962" s="35"/>
    </row>
    <row r="25964" spans="2:2" x14ac:dyDescent="0.2">
      <c r="B25964" s="35"/>
    </row>
    <row r="25967" spans="2:2" x14ac:dyDescent="0.2">
      <c r="B25967" s="35"/>
    </row>
    <row r="25968" spans="2:2" x14ac:dyDescent="0.2">
      <c r="B25968" s="35"/>
    </row>
    <row r="25971" spans="2:2" x14ac:dyDescent="0.2">
      <c r="B25971" s="35"/>
    </row>
    <row r="25972" spans="2:2" x14ac:dyDescent="0.2">
      <c r="B25972" s="35"/>
    </row>
    <row r="25975" spans="2:2" x14ac:dyDescent="0.2">
      <c r="B25975" s="35"/>
    </row>
    <row r="25976" spans="2:2" x14ac:dyDescent="0.2">
      <c r="B25976" s="35"/>
    </row>
    <row r="25977" spans="2:2" x14ac:dyDescent="0.2">
      <c r="B25977" s="35"/>
    </row>
    <row r="25978" spans="2:2" x14ac:dyDescent="0.2">
      <c r="B25978" s="35"/>
    </row>
    <row r="25981" spans="2:2" x14ac:dyDescent="0.2">
      <c r="B25981" s="35"/>
    </row>
    <row r="25982" spans="2:2" x14ac:dyDescent="0.2">
      <c r="B25982" s="35"/>
    </row>
    <row r="25983" spans="2:2" x14ac:dyDescent="0.2">
      <c r="B25983" s="35"/>
    </row>
    <row r="25984" spans="2:2" x14ac:dyDescent="0.2">
      <c r="B25984" s="35"/>
    </row>
    <row r="25985" spans="2:2" x14ac:dyDescent="0.2">
      <c r="B25985" s="35"/>
    </row>
    <row r="25986" spans="2:2" x14ac:dyDescent="0.2">
      <c r="B25986" s="35"/>
    </row>
    <row r="25992" spans="2:2" x14ac:dyDescent="0.2">
      <c r="B25992" s="35"/>
    </row>
    <row r="25993" spans="2:2" x14ac:dyDescent="0.2">
      <c r="B25993" s="35"/>
    </row>
    <row r="25994" spans="2:2" x14ac:dyDescent="0.2">
      <c r="B25994" s="35"/>
    </row>
    <row r="25995" spans="2:2" x14ac:dyDescent="0.2">
      <c r="B25995" s="35"/>
    </row>
    <row r="26027" spans="2:2" x14ac:dyDescent="0.2">
      <c r="B26027" s="35"/>
    </row>
    <row r="26031" spans="2:2" x14ac:dyDescent="0.2">
      <c r="B26031" s="35"/>
    </row>
    <row r="26044" spans="2:2" x14ac:dyDescent="0.2">
      <c r="B26044" s="35"/>
    </row>
    <row r="26048" spans="2:2" x14ac:dyDescent="0.2">
      <c r="B26048" s="35"/>
    </row>
    <row r="26075" spans="2:2" x14ac:dyDescent="0.2">
      <c r="B26075" s="35"/>
    </row>
    <row r="26076" spans="2:2" x14ac:dyDescent="0.2">
      <c r="B26076" s="34"/>
    </row>
    <row r="26090" spans="2:2" x14ac:dyDescent="0.2">
      <c r="B26090" s="170"/>
    </row>
    <row r="26096" spans="2:2" x14ac:dyDescent="0.2">
      <c r="B26096" s="170"/>
    </row>
    <row r="26102" spans="2:2" x14ac:dyDescent="0.2">
      <c r="B26102" s="170"/>
    </row>
    <row r="26114" spans="2:2" x14ac:dyDescent="0.2">
      <c r="B26114" s="35"/>
    </row>
    <row r="26116" spans="2:2" x14ac:dyDescent="0.2">
      <c r="B26116" s="35"/>
    </row>
    <row r="26118" spans="2:2" x14ac:dyDescent="0.2">
      <c r="B26118" s="35"/>
    </row>
    <row r="26120" spans="2:2" x14ac:dyDescent="0.2">
      <c r="B26120" s="35"/>
    </row>
    <row r="26125" spans="2:2" x14ac:dyDescent="0.2">
      <c r="B26125" s="35"/>
    </row>
    <row r="26126" spans="2:2" x14ac:dyDescent="0.2">
      <c r="B26126" s="35"/>
    </row>
    <row r="26129" spans="2:2" x14ac:dyDescent="0.2">
      <c r="B26129" s="35"/>
    </row>
    <row r="26130" spans="2:2" x14ac:dyDescent="0.2">
      <c r="B26130" s="35"/>
    </row>
    <row r="26133" spans="2:2" x14ac:dyDescent="0.2">
      <c r="B26133" s="35"/>
    </row>
    <row r="26134" spans="2:2" x14ac:dyDescent="0.2">
      <c r="B26134" s="35"/>
    </row>
    <row r="26135" spans="2:2" x14ac:dyDescent="0.2">
      <c r="B26135" s="35"/>
    </row>
    <row r="26136" spans="2:2" x14ac:dyDescent="0.2">
      <c r="B26136" s="35"/>
    </row>
    <row r="26139" spans="2:2" x14ac:dyDescent="0.2">
      <c r="B26139" s="35"/>
    </row>
    <row r="26140" spans="2:2" x14ac:dyDescent="0.2">
      <c r="B26140" s="35"/>
    </row>
    <row r="26141" spans="2:2" x14ac:dyDescent="0.2">
      <c r="B26141" s="35"/>
    </row>
    <row r="26142" spans="2:2" x14ac:dyDescent="0.2">
      <c r="B26142" s="35"/>
    </row>
    <row r="26143" spans="2:2" x14ac:dyDescent="0.2">
      <c r="B26143" s="35"/>
    </row>
    <row r="26144" spans="2:2" x14ac:dyDescent="0.2">
      <c r="B26144" s="35"/>
    </row>
    <row r="26149" spans="2:2" x14ac:dyDescent="0.2">
      <c r="B26149" s="35"/>
    </row>
    <row r="26150" spans="2:2" x14ac:dyDescent="0.2">
      <c r="B26150" s="35"/>
    </row>
    <row r="26151" spans="2:2" x14ac:dyDescent="0.2">
      <c r="B26151" s="35"/>
    </row>
    <row r="26152" spans="2:2" x14ac:dyDescent="0.2">
      <c r="B26152" s="35"/>
    </row>
    <row r="26153" spans="2:2" x14ac:dyDescent="0.2">
      <c r="B26153" s="35"/>
    </row>
    <row r="26157" spans="2:2" x14ac:dyDescent="0.2">
      <c r="B26157" s="35"/>
    </row>
    <row r="26162" spans="2:2" x14ac:dyDescent="0.2">
      <c r="B26162" s="35"/>
    </row>
    <row r="26233" spans="2:2" x14ac:dyDescent="0.2">
      <c r="B26233" s="35"/>
    </row>
    <row r="26234" spans="2:2" x14ac:dyDescent="0.2">
      <c r="B26234" s="34"/>
    </row>
    <row r="26239" spans="2:2" x14ac:dyDescent="0.2">
      <c r="B26239" s="35"/>
    </row>
    <row r="26244" spans="2:2" x14ac:dyDescent="0.2">
      <c r="B26244" s="35"/>
    </row>
    <row r="26272" spans="2:2" x14ac:dyDescent="0.2">
      <c r="B26272" s="35"/>
    </row>
    <row r="26274" spans="2:2" x14ac:dyDescent="0.2">
      <c r="B26274" s="35"/>
    </row>
    <row r="26276" spans="2:2" x14ac:dyDescent="0.2">
      <c r="B26276" s="35"/>
    </row>
    <row r="26278" spans="2:2" x14ac:dyDescent="0.2">
      <c r="B26278" s="35"/>
    </row>
    <row r="26283" spans="2:2" x14ac:dyDescent="0.2">
      <c r="B26283" s="35"/>
    </row>
    <row r="26284" spans="2:2" x14ac:dyDescent="0.2">
      <c r="B26284" s="35"/>
    </row>
    <row r="26287" spans="2:2" x14ac:dyDescent="0.2">
      <c r="B26287" s="35"/>
    </row>
    <row r="26288" spans="2:2" x14ac:dyDescent="0.2">
      <c r="B26288" s="35"/>
    </row>
    <row r="26291" spans="2:2" x14ac:dyDescent="0.2">
      <c r="B26291" s="35"/>
    </row>
    <row r="26292" spans="2:2" x14ac:dyDescent="0.2">
      <c r="B26292" s="35"/>
    </row>
    <row r="26293" spans="2:2" x14ac:dyDescent="0.2">
      <c r="B26293" s="35"/>
    </row>
    <row r="26294" spans="2:2" x14ac:dyDescent="0.2">
      <c r="B26294" s="35"/>
    </row>
    <row r="26297" spans="2:2" x14ac:dyDescent="0.2">
      <c r="B26297" s="35"/>
    </row>
    <row r="26298" spans="2:2" x14ac:dyDescent="0.2">
      <c r="B26298" s="35"/>
    </row>
    <row r="26299" spans="2:2" x14ac:dyDescent="0.2">
      <c r="B26299" s="35"/>
    </row>
    <row r="26300" spans="2:2" x14ac:dyDescent="0.2">
      <c r="B26300" s="35"/>
    </row>
    <row r="26301" spans="2:2" x14ac:dyDescent="0.2">
      <c r="B26301" s="35"/>
    </row>
    <row r="26302" spans="2:2" x14ac:dyDescent="0.2">
      <c r="B26302" s="35"/>
    </row>
    <row r="26308" spans="2:2" x14ac:dyDescent="0.2">
      <c r="B26308" s="35"/>
    </row>
    <row r="26309" spans="2:2" x14ac:dyDescent="0.2">
      <c r="B26309" s="35"/>
    </row>
    <row r="26310" spans="2:2" x14ac:dyDescent="0.2">
      <c r="B26310" s="35"/>
    </row>
    <row r="26311" spans="2:2" x14ac:dyDescent="0.2">
      <c r="B26311" s="35"/>
    </row>
    <row r="26323" spans="2:2" x14ac:dyDescent="0.2">
      <c r="B26323" s="35"/>
    </row>
    <row r="26347" spans="2:2" x14ac:dyDescent="0.2">
      <c r="B26347" s="35"/>
    </row>
    <row r="26351" spans="2:2" x14ac:dyDescent="0.2">
      <c r="B26351" s="35"/>
    </row>
    <row r="26385" spans="2:2" x14ac:dyDescent="0.2">
      <c r="B26385" s="35"/>
    </row>
    <row r="26389" spans="2:2" x14ac:dyDescent="0.2">
      <c r="B26389" s="35"/>
    </row>
    <row r="26391" spans="2:2" x14ac:dyDescent="0.2">
      <c r="B26391" s="35"/>
    </row>
    <row r="26392" spans="2:2" x14ac:dyDescent="0.2">
      <c r="B26392" s="34"/>
    </row>
    <row r="26427" spans="2:2" x14ac:dyDescent="0.2">
      <c r="B26427" s="35"/>
    </row>
    <row r="26430" spans="2:2" x14ac:dyDescent="0.2">
      <c r="B26430" s="35"/>
    </row>
    <row r="26431" spans="2:2" x14ac:dyDescent="0.2">
      <c r="B26431" s="35"/>
    </row>
    <row r="26432" spans="2:2" x14ac:dyDescent="0.2">
      <c r="B26432" s="35"/>
    </row>
    <row r="26434" spans="2:2" x14ac:dyDescent="0.2">
      <c r="B26434" s="35"/>
    </row>
    <row r="26436" spans="2:2" x14ac:dyDescent="0.2">
      <c r="B26436" s="35"/>
    </row>
    <row r="26441" spans="2:2" x14ac:dyDescent="0.2">
      <c r="B26441" s="35"/>
    </row>
    <row r="26442" spans="2:2" x14ac:dyDescent="0.2">
      <c r="B26442" s="35"/>
    </row>
    <row r="26445" spans="2:2" x14ac:dyDescent="0.2">
      <c r="B26445" s="35"/>
    </row>
    <row r="26446" spans="2:2" x14ac:dyDescent="0.2">
      <c r="B26446" s="35"/>
    </row>
    <row r="26449" spans="2:2" x14ac:dyDescent="0.2">
      <c r="B26449" s="35"/>
    </row>
    <row r="26450" spans="2:2" x14ac:dyDescent="0.2">
      <c r="B26450" s="35"/>
    </row>
    <row r="26451" spans="2:2" x14ac:dyDescent="0.2">
      <c r="B26451" s="35"/>
    </row>
    <row r="26452" spans="2:2" x14ac:dyDescent="0.2">
      <c r="B26452" s="35"/>
    </row>
    <row r="26455" spans="2:2" x14ac:dyDescent="0.2">
      <c r="B26455" s="35"/>
    </row>
    <row r="26456" spans="2:2" x14ac:dyDescent="0.2">
      <c r="B26456" s="35"/>
    </row>
    <row r="26457" spans="2:2" x14ac:dyDescent="0.2">
      <c r="B26457" s="35"/>
    </row>
    <row r="26458" spans="2:2" x14ac:dyDescent="0.2">
      <c r="B26458" s="35"/>
    </row>
    <row r="26459" spans="2:2" x14ac:dyDescent="0.2">
      <c r="B26459" s="35"/>
    </row>
    <row r="26460" spans="2:2" x14ac:dyDescent="0.2">
      <c r="B26460" s="35"/>
    </row>
    <row r="26466" spans="2:2" x14ac:dyDescent="0.2">
      <c r="B26466" s="35"/>
    </row>
    <row r="26467" spans="2:2" x14ac:dyDescent="0.2">
      <c r="B26467" s="35"/>
    </row>
    <row r="26468" spans="2:2" x14ac:dyDescent="0.2">
      <c r="B26468" s="35"/>
    </row>
    <row r="26469" spans="2:2" x14ac:dyDescent="0.2">
      <c r="B26469" s="35"/>
    </row>
    <row r="26473" spans="2:2" x14ac:dyDescent="0.2">
      <c r="B26473" s="35"/>
    </row>
    <row r="26511" spans="2:2" x14ac:dyDescent="0.2">
      <c r="B26511" s="35"/>
    </row>
    <row r="26513" spans="2:2" x14ac:dyDescent="0.2">
      <c r="B26513" s="35"/>
    </row>
    <row r="26515" spans="2:2" x14ac:dyDescent="0.2">
      <c r="B26515" s="35"/>
    </row>
    <row r="26521" spans="2:2" x14ac:dyDescent="0.2">
      <c r="B26521" s="35"/>
    </row>
    <row r="26539" spans="2:2" x14ac:dyDescent="0.2">
      <c r="B26539" s="35"/>
    </row>
    <row r="26549" spans="2:2" x14ac:dyDescent="0.2">
      <c r="B26549" s="35"/>
    </row>
    <row r="26550" spans="2:2" x14ac:dyDescent="0.2">
      <c r="B26550" s="34"/>
    </row>
    <row r="26557" spans="2:2" x14ac:dyDescent="0.2">
      <c r="B26557" s="35"/>
    </row>
    <row r="26563" spans="2:2" x14ac:dyDescent="0.2">
      <c r="B26563" s="35"/>
    </row>
    <row r="26575" spans="2:2" x14ac:dyDescent="0.2">
      <c r="B26575" s="35"/>
    </row>
    <row r="26587" spans="2:2" x14ac:dyDescent="0.2">
      <c r="B26587" s="35"/>
    </row>
    <row r="26588" spans="2:2" x14ac:dyDescent="0.2">
      <c r="B26588" s="35"/>
    </row>
    <row r="26590" spans="2:2" x14ac:dyDescent="0.2">
      <c r="B26590" s="35"/>
    </row>
    <row r="26592" spans="2:2" x14ac:dyDescent="0.2">
      <c r="B26592" s="35"/>
    </row>
    <row r="26594" spans="2:2" x14ac:dyDescent="0.2">
      <c r="B26594" s="35"/>
    </row>
    <row r="26599" spans="2:2" x14ac:dyDescent="0.2">
      <c r="B26599" s="35"/>
    </row>
    <row r="26600" spans="2:2" x14ac:dyDescent="0.2">
      <c r="B26600" s="35"/>
    </row>
    <row r="26603" spans="2:2" x14ac:dyDescent="0.2">
      <c r="B26603" s="35"/>
    </row>
    <row r="26604" spans="2:2" x14ac:dyDescent="0.2">
      <c r="B26604" s="35"/>
    </row>
    <row r="26607" spans="2:2" x14ac:dyDescent="0.2">
      <c r="B26607" s="35"/>
    </row>
    <row r="26608" spans="2:2" x14ac:dyDescent="0.2">
      <c r="B26608" s="35"/>
    </row>
    <row r="26609" spans="2:2" x14ac:dyDescent="0.2">
      <c r="B26609" s="35"/>
    </row>
    <row r="26610" spans="2:2" x14ac:dyDescent="0.2">
      <c r="B26610" s="35"/>
    </row>
    <row r="26613" spans="2:2" x14ac:dyDescent="0.2">
      <c r="B26613" s="35"/>
    </row>
    <row r="26614" spans="2:2" x14ac:dyDescent="0.2">
      <c r="B26614" s="35"/>
    </row>
    <row r="26615" spans="2:2" x14ac:dyDescent="0.2">
      <c r="B26615" s="35"/>
    </row>
    <row r="26616" spans="2:2" x14ac:dyDescent="0.2">
      <c r="B26616" s="35"/>
    </row>
    <row r="26617" spans="2:2" x14ac:dyDescent="0.2">
      <c r="B26617" s="35"/>
    </row>
    <row r="26618" spans="2:2" x14ac:dyDescent="0.2">
      <c r="B26618" s="35"/>
    </row>
    <row r="26624" spans="2:2" x14ac:dyDescent="0.2">
      <c r="B26624" s="35"/>
    </row>
    <row r="26625" spans="2:2" x14ac:dyDescent="0.2">
      <c r="B26625" s="35"/>
    </row>
    <row r="26626" spans="2:2" x14ac:dyDescent="0.2">
      <c r="B26626" s="35"/>
    </row>
    <row r="26627" spans="2:2" x14ac:dyDescent="0.2">
      <c r="B26627" s="35"/>
    </row>
    <row r="26641" spans="2:2" x14ac:dyDescent="0.2">
      <c r="B26641" s="35"/>
    </row>
    <row r="26643" spans="2:2" x14ac:dyDescent="0.2">
      <c r="B26643" s="170"/>
    </row>
    <row r="26645" spans="2:2" x14ac:dyDescent="0.2">
      <c r="B26645" s="35"/>
    </row>
    <row r="26655" spans="2:2" x14ac:dyDescent="0.2">
      <c r="B26655" s="35"/>
    </row>
    <row r="26679" spans="2:2" x14ac:dyDescent="0.2">
      <c r="B26679" s="170"/>
    </row>
    <row r="26683" spans="2:2" x14ac:dyDescent="0.2">
      <c r="B26683" s="35"/>
    </row>
    <row r="26697" spans="2:2" x14ac:dyDescent="0.2">
      <c r="B26697" s="170"/>
    </row>
    <row r="26703" spans="2:2" x14ac:dyDescent="0.2">
      <c r="B26703" s="170"/>
    </row>
    <row r="26707" spans="2:2" x14ac:dyDescent="0.2">
      <c r="B26707" s="35"/>
    </row>
    <row r="26708" spans="2:2" x14ac:dyDescent="0.2">
      <c r="B26708" s="34"/>
    </row>
    <row r="26709" spans="2:2" x14ac:dyDescent="0.2">
      <c r="B26709" s="170"/>
    </row>
    <row r="26713" spans="2:2" x14ac:dyDescent="0.2">
      <c r="B26713" s="35"/>
    </row>
    <row r="26715" spans="2:2" x14ac:dyDescent="0.2">
      <c r="B26715" s="170"/>
    </row>
    <row r="26721" spans="2:2" x14ac:dyDescent="0.2">
      <c r="B26721" s="35"/>
    </row>
    <row r="26723" spans="2:2" x14ac:dyDescent="0.2">
      <c r="B26723" s="35"/>
    </row>
    <row r="26725" spans="2:2" x14ac:dyDescent="0.2">
      <c r="B26725" s="35"/>
    </row>
    <row r="26727" spans="2:2" x14ac:dyDescent="0.2">
      <c r="B26727" s="170"/>
    </row>
    <row r="26729" spans="2:2" x14ac:dyDescent="0.2">
      <c r="B26729" s="35"/>
    </row>
    <row r="26733" spans="2:2" x14ac:dyDescent="0.2">
      <c r="B26733" s="170"/>
    </row>
    <row r="26739" spans="2:2" x14ac:dyDescent="0.2">
      <c r="B26739" s="170"/>
    </row>
    <row r="26745" spans="2:2" x14ac:dyDescent="0.2">
      <c r="B26745" s="170"/>
    </row>
    <row r="26746" spans="2:2" x14ac:dyDescent="0.2">
      <c r="B26746" s="35"/>
    </row>
    <row r="26748" spans="2:2" x14ac:dyDescent="0.2">
      <c r="B26748" s="35"/>
    </row>
    <row r="26750" spans="2:2" x14ac:dyDescent="0.2">
      <c r="B26750" s="35"/>
    </row>
    <row r="26751" spans="2:2" x14ac:dyDescent="0.2">
      <c r="B26751" s="170"/>
    </row>
    <row r="26752" spans="2:2" x14ac:dyDescent="0.2">
      <c r="B26752" s="35"/>
    </row>
    <row r="26753" spans="2:2" x14ac:dyDescent="0.2">
      <c r="B26753" s="35"/>
    </row>
    <row r="26757" spans="2:2" x14ac:dyDescent="0.2">
      <c r="B26757" s="35"/>
    </row>
    <row r="26758" spans="2:2" x14ac:dyDescent="0.2">
      <c r="B26758" s="35"/>
    </row>
    <row r="26761" spans="2:2" x14ac:dyDescent="0.2">
      <c r="B26761" s="35"/>
    </row>
    <row r="26762" spans="2:2" x14ac:dyDescent="0.2">
      <c r="B26762" s="35"/>
    </row>
    <row r="26763" spans="2:2" x14ac:dyDescent="0.2">
      <c r="B26763" s="35"/>
    </row>
    <row r="26765" spans="2:2" x14ac:dyDescent="0.2">
      <c r="B26765" s="35"/>
    </row>
    <row r="26766" spans="2:2" x14ac:dyDescent="0.2">
      <c r="B26766" s="35"/>
    </row>
    <row r="26767" spans="2:2" x14ac:dyDescent="0.2">
      <c r="B26767" s="35"/>
    </row>
    <row r="26768" spans="2:2" x14ac:dyDescent="0.2">
      <c r="B26768" s="35"/>
    </row>
    <row r="26771" spans="2:2" x14ac:dyDescent="0.2">
      <c r="B26771" s="35"/>
    </row>
    <row r="26772" spans="2:2" x14ac:dyDescent="0.2">
      <c r="B26772" s="35"/>
    </row>
    <row r="26773" spans="2:2" x14ac:dyDescent="0.2">
      <c r="B26773" s="35"/>
    </row>
    <row r="26774" spans="2:2" x14ac:dyDescent="0.2">
      <c r="B26774" s="35"/>
    </row>
    <row r="26775" spans="2:2" x14ac:dyDescent="0.2">
      <c r="B26775" s="35"/>
    </row>
    <row r="26776" spans="2:2" x14ac:dyDescent="0.2">
      <c r="B26776" s="35"/>
    </row>
    <row r="26782" spans="2:2" x14ac:dyDescent="0.2">
      <c r="B26782" s="35"/>
    </row>
    <row r="26783" spans="2:2" x14ac:dyDescent="0.2">
      <c r="B26783" s="35"/>
    </row>
    <row r="26784" spans="2:2" x14ac:dyDescent="0.2">
      <c r="B26784" s="35"/>
    </row>
    <row r="26785" spans="2:2" x14ac:dyDescent="0.2">
      <c r="B26785" s="35"/>
    </row>
    <row r="26789" spans="2:2" x14ac:dyDescent="0.2">
      <c r="B26789" s="35"/>
    </row>
    <row r="26805" spans="2:2" x14ac:dyDescent="0.2">
      <c r="B26805" s="35"/>
    </row>
    <row r="26809" spans="2:2" x14ac:dyDescent="0.2">
      <c r="B26809" s="35"/>
    </row>
    <row r="26819" spans="2:2" x14ac:dyDescent="0.2">
      <c r="B26819" s="35"/>
    </row>
    <row r="26837" spans="2:2" x14ac:dyDescent="0.2">
      <c r="B26837" s="35"/>
    </row>
    <row r="26847" spans="2:2" x14ac:dyDescent="0.2">
      <c r="B26847" s="35"/>
    </row>
    <row r="26851" spans="2:2" x14ac:dyDescent="0.2">
      <c r="B26851" s="35"/>
    </row>
    <row r="26855" spans="2:2" x14ac:dyDescent="0.2">
      <c r="B26855" s="35"/>
    </row>
    <row r="26865" spans="2:2" x14ac:dyDescent="0.2">
      <c r="B26865" s="35"/>
    </row>
    <row r="26866" spans="2:2" x14ac:dyDescent="0.2">
      <c r="B26866" s="34"/>
    </row>
    <row r="26875" spans="2:2" x14ac:dyDescent="0.2">
      <c r="B26875" s="35"/>
    </row>
    <row r="26889" spans="2:2" x14ac:dyDescent="0.2">
      <c r="B26889" s="35"/>
    </row>
    <row r="26893" spans="2:2" x14ac:dyDescent="0.2">
      <c r="B26893" s="35"/>
    </row>
    <row r="26897" spans="2:2" x14ac:dyDescent="0.2">
      <c r="B26897" s="35"/>
    </row>
    <row r="26901" spans="2:2" x14ac:dyDescent="0.2">
      <c r="B26901" s="35"/>
    </row>
    <row r="26904" spans="2:2" x14ac:dyDescent="0.2">
      <c r="B26904" s="35"/>
    </row>
    <row r="26905" spans="2:2" x14ac:dyDescent="0.2">
      <c r="B26905" s="35"/>
    </row>
    <row r="26906" spans="2:2" x14ac:dyDescent="0.2">
      <c r="B26906" s="35"/>
    </row>
    <row r="26908" spans="2:2" x14ac:dyDescent="0.2">
      <c r="B26908" s="35"/>
    </row>
    <row r="26910" spans="2:2" x14ac:dyDescent="0.2">
      <c r="B26910" s="35"/>
    </row>
    <row r="26913" spans="2:2" x14ac:dyDescent="0.2">
      <c r="B26913" s="35"/>
    </row>
    <row r="26915" spans="2:2" x14ac:dyDescent="0.2">
      <c r="B26915" s="35"/>
    </row>
    <row r="26916" spans="2:2" x14ac:dyDescent="0.2">
      <c r="B26916" s="35"/>
    </row>
    <row r="26919" spans="2:2" x14ac:dyDescent="0.2">
      <c r="B26919" s="35"/>
    </row>
    <row r="26920" spans="2:2" x14ac:dyDescent="0.2">
      <c r="B26920" s="35"/>
    </row>
    <row r="26921" spans="2:2" x14ac:dyDescent="0.2">
      <c r="B26921" s="35"/>
    </row>
    <row r="26923" spans="2:2" x14ac:dyDescent="0.2">
      <c r="B26923" s="35"/>
    </row>
    <row r="26924" spans="2:2" x14ac:dyDescent="0.2">
      <c r="B26924" s="35"/>
    </row>
    <row r="26925" spans="2:2" x14ac:dyDescent="0.2">
      <c r="B26925" s="35"/>
    </row>
    <row r="26926" spans="2:2" x14ac:dyDescent="0.2">
      <c r="B26926" s="35"/>
    </row>
    <row r="26927" spans="2:2" x14ac:dyDescent="0.2">
      <c r="B26927" s="170"/>
    </row>
    <row r="26929" spans="2:2" x14ac:dyDescent="0.2">
      <c r="B26929" s="35"/>
    </row>
    <row r="26930" spans="2:2" x14ac:dyDescent="0.2">
      <c r="B26930" s="35"/>
    </row>
    <row r="26931" spans="2:2" x14ac:dyDescent="0.2">
      <c r="B26931" s="35"/>
    </row>
    <row r="26932" spans="2:2" x14ac:dyDescent="0.2">
      <c r="B26932" s="35"/>
    </row>
    <row r="26933" spans="2:2" x14ac:dyDescent="0.2">
      <c r="B26933" s="35"/>
    </row>
    <row r="26934" spans="2:2" x14ac:dyDescent="0.2">
      <c r="B26934" s="35"/>
    </row>
    <row r="26935" spans="2:2" x14ac:dyDescent="0.2">
      <c r="B26935" s="35"/>
    </row>
    <row r="26939" spans="2:2" x14ac:dyDescent="0.2">
      <c r="B26939" s="35"/>
    </row>
    <row r="26940" spans="2:2" x14ac:dyDescent="0.2">
      <c r="B26940" s="35"/>
    </row>
    <row r="26941" spans="2:2" x14ac:dyDescent="0.2">
      <c r="B26941" s="35"/>
    </row>
    <row r="26942" spans="2:2" x14ac:dyDescent="0.2">
      <c r="B26942" s="35"/>
    </row>
    <row r="26943" spans="2:2" x14ac:dyDescent="0.2">
      <c r="B26943" s="35"/>
    </row>
    <row r="26949" spans="2:2" x14ac:dyDescent="0.2">
      <c r="B26949" s="35"/>
    </row>
    <row r="26957" spans="2:2" x14ac:dyDescent="0.2">
      <c r="B26957" s="35"/>
    </row>
    <row r="26959" spans="2:2" x14ac:dyDescent="0.2">
      <c r="B26959" s="35"/>
    </row>
    <row r="26963" spans="2:2" x14ac:dyDescent="0.2">
      <c r="B26963" s="35"/>
    </row>
    <row r="26973" spans="2:2" x14ac:dyDescent="0.2">
      <c r="B26973" s="35"/>
    </row>
    <row r="26977" spans="2:2" x14ac:dyDescent="0.2">
      <c r="B26977" s="35"/>
    </row>
    <row r="26981" spans="2:2" x14ac:dyDescent="0.2">
      <c r="B26981" s="170"/>
    </row>
    <row r="26983" spans="2:2" x14ac:dyDescent="0.2">
      <c r="B26983" s="170"/>
    </row>
    <row r="26987" spans="2:2" x14ac:dyDescent="0.2">
      <c r="B26987" s="35"/>
    </row>
    <row r="26989" spans="2:2" x14ac:dyDescent="0.2">
      <c r="B26989" s="170"/>
    </row>
    <row r="26991" spans="2:2" x14ac:dyDescent="0.2">
      <c r="B26991" s="35"/>
    </row>
    <row r="26993" spans="2:2" x14ac:dyDescent="0.2">
      <c r="B26993" s="35"/>
    </row>
    <row r="26995" spans="2:2" x14ac:dyDescent="0.2">
      <c r="B26995" s="35"/>
    </row>
    <row r="26999" spans="2:2" x14ac:dyDescent="0.2">
      <c r="B26999" s="35"/>
    </row>
    <row r="27001" spans="2:2" x14ac:dyDescent="0.2">
      <c r="B27001" s="35"/>
    </row>
    <row r="27003" spans="2:2" x14ac:dyDescent="0.2">
      <c r="B27003" s="35"/>
    </row>
    <row r="27005" spans="2:2" x14ac:dyDescent="0.2">
      <c r="B27005" s="170"/>
    </row>
    <row r="27007" spans="2:2" x14ac:dyDescent="0.2">
      <c r="B27007" s="170"/>
    </row>
    <row r="27011" spans="2:2" x14ac:dyDescent="0.2">
      <c r="B27011" s="35"/>
    </row>
    <row r="27013" spans="2:2" x14ac:dyDescent="0.2">
      <c r="B27013" s="35"/>
    </row>
    <row r="27015" spans="2:2" x14ac:dyDescent="0.2">
      <c r="B27015" s="35"/>
    </row>
    <row r="27017" spans="2:2" x14ac:dyDescent="0.2">
      <c r="B27017" s="35"/>
    </row>
    <row r="27019" spans="2:2" x14ac:dyDescent="0.2">
      <c r="B27019" s="35"/>
    </row>
    <row r="27023" spans="2:2" x14ac:dyDescent="0.2">
      <c r="B27023" s="170"/>
    </row>
    <row r="27024" spans="2:2" x14ac:dyDescent="0.2">
      <c r="B27024" s="34"/>
    </row>
    <row r="27025" spans="2:2" x14ac:dyDescent="0.2">
      <c r="B27025" s="35"/>
    </row>
    <row r="27029" spans="2:2" x14ac:dyDescent="0.2">
      <c r="B27029" s="170"/>
    </row>
    <row r="27031" spans="2:2" x14ac:dyDescent="0.2">
      <c r="B27031" s="170"/>
    </row>
    <row r="27033" spans="2:2" x14ac:dyDescent="0.2">
      <c r="B27033" s="35"/>
    </row>
    <row r="27035" spans="2:2" x14ac:dyDescent="0.2">
      <c r="B27035" s="170"/>
    </row>
    <row r="27037" spans="2:2" x14ac:dyDescent="0.2">
      <c r="B27037" s="170"/>
    </row>
    <row r="27041" spans="2:2" x14ac:dyDescent="0.2">
      <c r="B27041" s="170"/>
    </row>
    <row r="27043" spans="2:2" x14ac:dyDescent="0.2">
      <c r="B27043" s="35"/>
    </row>
    <row r="27047" spans="2:2" x14ac:dyDescent="0.2">
      <c r="B27047" s="170"/>
    </row>
    <row r="27049" spans="2:2" x14ac:dyDescent="0.2">
      <c r="B27049" s="35"/>
    </row>
    <row r="27053" spans="2:2" x14ac:dyDescent="0.2">
      <c r="B27053" s="35"/>
    </row>
    <row r="27055" spans="2:2" x14ac:dyDescent="0.2">
      <c r="B27055" s="170"/>
    </row>
    <row r="27057" spans="2:2" x14ac:dyDescent="0.2">
      <c r="B27057" s="35"/>
    </row>
    <row r="27059" spans="2:2" x14ac:dyDescent="0.2">
      <c r="B27059" s="170"/>
    </row>
    <row r="27061" spans="2:2" x14ac:dyDescent="0.2">
      <c r="B27061" s="35"/>
    </row>
    <row r="27062" spans="2:2" x14ac:dyDescent="0.2">
      <c r="B27062" s="35"/>
    </row>
    <row r="27064" spans="2:2" x14ac:dyDescent="0.2">
      <c r="B27064" s="35"/>
    </row>
    <row r="27065" spans="2:2" x14ac:dyDescent="0.2">
      <c r="B27065" s="35"/>
    </row>
    <row r="27066" spans="2:2" x14ac:dyDescent="0.2">
      <c r="B27066" s="35"/>
    </row>
    <row r="27067" spans="2:2" x14ac:dyDescent="0.2">
      <c r="B27067" s="170"/>
    </row>
    <row r="27068" spans="2:2" x14ac:dyDescent="0.2">
      <c r="B27068" s="35"/>
    </row>
    <row r="27071" spans="2:2" x14ac:dyDescent="0.2">
      <c r="B27071" s="170"/>
    </row>
    <row r="27073" spans="2:2" x14ac:dyDescent="0.2">
      <c r="B27073" s="35"/>
    </row>
    <row r="27074" spans="2:2" x14ac:dyDescent="0.2">
      <c r="B27074" s="35"/>
    </row>
    <row r="27075" spans="2:2" x14ac:dyDescent="0.2">
      <c r="B27075" s="35"/>
    </row>
    <row r="27077" spans="2:2" x14ac:dyDescent="0.2">
      <c r="B27077" s="170"/>
    </row>
    <row r="27078" spans="2:2" x14ac:dyDescent="0.2">
      <c r="B27078" s="35"/>
    </row>
    <row r="27079" spans="2:2" x14ac:dyDescent="0.2">
      <c r="B27079" s="35"/>
    </row>
    <row r="27081" spans="2:2" x14ac:dyDescent="0.2">
      <c r="B27081" s="35"/>
    </row>
    <row r="27082" spans="2:2" x14ac:dyDescent="0.2">
      <c r="B27082" s="35"/>
    </row>
    <row r="27083" spans="2:2" x14ac:dyDescent="0.2">
      <c r="B27083" s="35"/>
    </row>
    <row r="27084" spans="2:2" x14ac:dyDescent="0.2">
      <c r="B27084" s="35"/>
    </row>
    <row r="27085" spans="2:2" x14ac:dyDescent="0.2">
      <c r="B27085" s="35"/>
    </row>
    <row r="27087" spans="2:2" x14ac:dyDescent="0.2">
      <c r="B27087" s="35"/>
    </row>
    <row r="27088" spans="2:2" x14ac:dyDescent="0.2">
      <c r="B27088" s="35"/>
    </row>
    <row r="27089" spans="2:2" x14ac:dyDescent="0.2">
      <c r="B27089" s="35"/>
    </row>
    <row r="27090" spans="2:2" x14ac:dyDescent="0.2">
      <c r="B27090" s="35"/>
    </row>
    <row r="27091" spans="2:2" x14ac:dyDescent="0.2">
      <c r="B27091" s="170"/>
    </row>
    <row r="27092" spans="2:2" x14ac:dyDescent="0.2">
      <c r="B27092" s="35"/>
    </row>
    <row r="27093" spans="2:2" x14ac:dyDescent="0.2">
      <c r="B27093" s="35"/>
    </row>
    <row r="27098" spans="2:2" x14ac:dyDescent="0.2">
      <c r="B27098" s="35"/>
    </row>
    <row r="27099" spans="2:2" x14ac:dyDescent="0.2">
      <c r="B27099" s="35"/>
    </row>
    <row r="27100" spans="2:2" x14ac:dyDescent="0.2">
      <c r="B27100" s="35"/>
    </row>
    <row r="27101" spans="2:2" x14ac:dyDescent="0.2">
      <c r="B27101" s="35"/>
    </row>
    <row r="27113" spans="2:2" x14ac:dyDescent="0.2">
      <c r="B27113" s="170"/>
    </row>
    <row r="27115" spans="2:2" x14ac:dyDescent="0.2">
      <c r="B27115" s="170"/>
    </row>
    <row r="27143" spans="2:2" x14ac:dyDescent="0.2">
      <c r="B27143" s="34"/>
    </row>
    <row r="27145" spans="2:2" x14ac:dyDescent="0.2">
      <c r="B27145" s="170"/>
    </row>
    <row r="27147" spans="2:2" x14ac:dyDescent="0.2">
      <c r="B27147" s="170"/>
    </row>
    <row r="27151" spans="2:2" x14ac:dyDescent="0.2">
      <c r="B27151" s="170"/>
    </row>
    <row r="27181" spans="2:2" x14ac:dyDescent="0.2">
      <c r="B27181" s="35"/>
    </row>
    <row r="27182" spans="2:2" x14ac:dyDescent="0.2">
      <c r="B27182" s="34"/>
    </row>
    <row r="27220" spans="2:2" x14ac:dyDescent="0.2">
      <c r="B27220" s="35"/>
    </row>
    <row r="27222" spans="2:2" x14ac:dyDescent="0.2">
      <c r="B27222" s="35"/>
    </row>
    <row r="27224" spans="2:2" x14ac:dyDescent="0.2">
      <c r="B27224" s="35"/>
    </row>
    <row r="27226" spans="2:2" x14ac:dyDescent="0.2">
      <c r="B27226" s="35"/>
    </row>
    <row r="27231" spans="2:2" x14ac:dyDescent="0.2">
      <c r="B27231" s="35"/>
    </row>
    <row r="27232" spans="2:2" x14ac:dyDescent="0.2">
      <c r="B27232" s="35"/>
    </row>
    <row r="27235" spans="2:2" x14ac:dyDescent="0.2">
      <c r="B27235" s="35"/>
    </row>
    <row r="27236" spans="2:2" x14ac:dyDescent="0.2">
      <c r="B27236" s="35"/>
    </row>
    <row r="27239" spans="2:2" x14ac:dyDescent="0.2">
      <c r="B27239" s="35"/>
    </row>
    <row r="27240" spans="2:2" x14ac:dyDescent="0.2">
      <c r="B27240" s="35"/>
    </row>
    <row r="27241" spans="2:2" x14ac:dyDescent="0.2">
      <c r="B27241" s="35"/>
    </row>
    <row r="27242" spans="2:2" x14ac:dyDescent="0.2">
      <c r="B27242" s="35"/>
    </row>
    <row r="27245" spans="2:2" x14ac:dyDescent="0.2">
      <c r="B27245" s="35"/>
    </row>
    <row r="27246" spans="2:2" x14ac:dyDescent="0.2">
      <c r="B27246" s="35"/>
    </row>
    <row r="27247" spans="2:2" x14ac:dyDescent="0.2">
      <c r="B27247" s="35"/>
    </row>
    <row r="27248" spans="2:2" x14ac:dyDescent="0.2">
      <c r="B27248" s="35"/>
    </row>
    <row r="27249" spans="2:2" x14ac:dyDescent="0.2">
      <c r="B27249" s="35"/>
    </row>
    <row r="27250" spans="2:2" x14ac:dyDescent="0.2">
      <c r="B27250" s="35"/>
    </row>
    <row r="27256" spans="2:2" x14ac:dyDescent="0.2">
      <c r="B27256" s="35"/>
    </row>
    <row r="27257" spans="2:2" x14ac:dyDescent="0.2">
      <c r="B27257" s="35"/>
    </row>
    <row r="27258" spans="2:2" x14ac:dyDescent="0.2">
      <c r="B27258" s="35"/>
    </row>
    <row r="27259" spans="2:2" x14ac:dyDescent="0.2">
      <c r="B27259" s="35"/>
    </row>
    <row r="27339" spans="2:2" x14ac:dyDescent="0.2">
      <c r="B27339" s="35"/>
    </row>
    <row r="27340" spans="2:2" x14ac:dyDescent="0.2">
      <c r="B27340" s="34"/>
    </row>
    <row r="27378" spans="2:2" x14ac:dyDescent="0.2">
      <c r="B27378" s="170"/>
    </row>
    <row r="27380" spans="2:2" x14ac:dyDescent="0.2">
      <c r="B27380" s="170"/>
    </row>
    <row r="27382" spans="2:2" x14ac:dyDescent="0.2">
      <c r="B27382" s="35"/>
    </row>
    <row r="27384" spans="2:2" x14ac:dyDescent="0.2">
      <c r="B27384" s="170"/>
    </row>
    <row r="27386" spans="2:2" x14ac:dyDescent="0.2">
      <c r="B27386" s="170"/>
    </row>
    <row r="27389" spans="2:2" x14ac:dyDescent="0.2">
      <c r="B27389" s="35"/>
    </row>
    <row r="27390" spans="2:2" x14ac:dyDescent="0.2">
      <c r="B27390" s="170"/>
    </row>
    <row r="27392" spans="2:2" x14ac:dyDescent="0.2">
      <c r="B27392" s="170"/>
    </row>
    <row r="27393" spans="2:2" x14ac:dyDescent="0.2">
      <c r="B27393" s="35"/>
    </row>
    <row r="27394" spans="2:2" x14ac:dyDescent="0.2">
      <c r="B27394" s="35"/>
    </row>
    <row r="27397" spans="2:2" x14ac:dyDescent="0.2">
      <c r="B27397" s="35"/>
    </row>
    <row r="27398" spans="2:2" x14ac:dyDescent="0.2">
      <c r="B27398" s="35"/>
    </row>
    <row r="27399" spans="2:2" x14ac:dyDescent="0.2">
      <c r="B27399" s="35"/>
    </row>
    <row r="27400" spans="2:2" x14ac:dyDescent="0.2">
      <c r="B27400" s="35"/>
    </row>
    <row r="27403" spans="2:2" x14ac:dyDescent="0.2">
      <c r="B27403" s="35"/>
    </row>
    <row r="27404" spans="2:2" x14ac:dyDescent="0.2">
      <c r="B27404" s="35"/>
    </row>
    <row r="27405" spans="2:2" x14ac:dyDescent="0.2">
      <c r="B27405" s="35"/>
    </row>
    <row r="27406" spans="2:2" x14ac:dyDescent="0.2">
      <c r="B27406" s="35"/>
    </row>
    <row r="27407" spans="2:2" x14ac:dyDescent="0.2">
      <c r="B27407" s="35"/>
    </row>
    <row r="27408" spans="2:2" x14ac:dyDescent="0.2">
      <c r="B27408" s="35"/>
    </row>
    <row r="27414" spans="2:2" x14ac:dyDescent="0.2">
      <c r="B27414" s="35"/>
    </row>
    <row r="27415" spans="2:2" x14ac:dyDescent="0.2">
      <c r="B27415" s="35"/>
    </row>
    <row r="27416" spans="2:2" x14ac:dyDescent="0.2">
      <c r="B27416" s="35"/>
    </row>
    <row r="27417" spans="2:2" x14ac:dyDescent="0.2">
      <c r="B27417" s="35"/>
    </row>
    <row r="27497" spans="2:2" x14ac:dyDescent="0.2">
      <c r="B27497" s="35"/>
    </row>
    <row r="27498" spans="2:2" x14ac:dyDescent="0.2">
      <c r="B27498" s="34"/>
    </row>
    <row r="27536" spans="2:2" x14ac:dyDescent="0.2">
      <c r="B27536" s="35"/>
    </row>
    <row r="27538" spans="2:2" x14ac:dyDescent="0.2">
      <c r="B27538" s="35"/>
    </row>
    <row r="27540" spans="2:2" x14ac:dyDescent="0.2">
      <c r="B27540" s="35"/>
    </row>
    <row r="27542" spans="2:2" x14ac:dyDescent="0.2">
      <c r="B27542" s="35"/>
    </row>
    <row r="27547" spans="2:2" x14ac:dyDescent="0.2">
      <c r="B27547" s="35"/>
    </row>
    <row r="27548" spans="2:2" x14ac:dyDescent="0.2">
      <c r="B27548" s="35"/>
    </row>
    <row r="27551" spans="2:2" x14ac:dyDescent="0.2">
      <c r="B27551" s="35"/>
    </row>
    <row r="27552" spans="2:2" x14ac:dyDescent="0.2">
      <c r="B27552" s="35"/>
    </row>
    <row r="27555" spans="2:2" x14ac:dyDescent="0.2">
      <c r="B27555" s="35"/>
    </row>
    <row r="27556" spans="2:2" x14ac:dyDescent="0.2">
      <c r="B27556" s="35"/>
    </row>
    <row r="27557" spans="2:2" x14ac:dyDescent="0.2">
      <c r="B27557" s="35"/>
    </row>
    <row r="27558" spans="2:2" x14ac:dyDescent="0.2">
      <c r="B27558" s="35"/>
    </row>
    <row r="27561" spans="2:2" x14ac:dyDescent="0.2">
      <c r="B27561" s="35"/>
    </row>
    <row r="27562" spans="2:2" x14ac:dyDescent="0.2">
      <c r="B27562" s="35"/>
    </row>
    <row r="27563" spans="2:2" x14ac:dyDescent="0.2">
      <c r="B27563" s="35"/>
    </row>
    <row r="27564" spans="2:2" x14ac:dyDescent="0.2">
      <c r="B27564" s="35"/>
    </row>
    <row r="27565" spans="2:2" x14ac:dyDescent="0.2">
      <c r="B27565" s="35"/>
    </row>
    <row r="27566" spans="2:2" x14ac:dyDescent="0.2">
      <c r="B27566" s="35"/>
    </row>
    <row r="27572" spans="2:2" x14ac:dyDescent="0.2">
      <c r="B27572" s="35"/>
    </row>
    <row r="27573" spans="2:2" x14ac:dyDescent="0.2">
      <c r="B27573" s="35"/>
    </row>
    <row r="27574" spans="2:2" x14ac:dyDescent="0.2">
      <c r="B27574" s="35"/>
    </row>
    <row r="27575" spans="2:2" x14ac:dyDescent="0.2">
      <c r="B27575" s="35"/>
    </row>
    <row r="27655" spans="2:2" x14ac:dyDescent="0.2">
      <c r="B27655" s="35"/>
    </row>
    <row r="27656" spans="2:2" x14ac:dyDescent="0.2">
      <c r="B27656" s="34"/>
    </row>
    <row r="27694" spans="2:2" x14ac:dyDescent="0.2">
      <c r="B27694" s="35"/>
    </row>
    <row r="27696" spans="2:2" x14ac:dyDescent="0.2">
      <c r="B27696" s="35"/>
    </row>
    <row r="27698" spans="2:2" x14ac:dyDescent="0.2">
      <c r="B27698" s="35"/>
    </row>
    <row r="27700" spans="2:2" x14ac:dyDescent="0.2">
      <c r="B27700" s="35"/>
    </row>
    <row r="27705" spans="2:2" x14ac:dyDescent="0.2">
      <c r="B27705" s="35"/>
    </row>
    <row r="27706" spans="2:2" x14ac:dyDescent="0.2">
      <c r="B27706" s="35"/>
    </row>
    <row r="27709" spans="2:2" x14ac:dyDescent="0.2">
      <c r="B27709" s="35"/>
    </row>
    <row r="27710" spans="2:2" x14ac:dyDescent="0.2">
      <c r="B27710" s="35"/>
    </row>
    <row r="27713" spans="2:2" x14ac:dyDescent="0.2">
      <c r="B27713" s="35"/>
    </row>
    <row r="27714" spans="2:2" x14ac:dyDescent="0.2">
      <c r="B27714" s="35"/>
    </row>
    <row r="27715" spans="2:2" x14ac:dyDescent="0.2">
      <c r="B27715" s="35"/>
    </row>
    <row r="27716" spans="2:2" x14ac:dyDescent="0.2">
      <c r="B27716" s="35"/>
    </row>
    <row r="27719" spans="2:2" x14ac:dyDescent="0.2">
      <c r="B27719" s="35"/>
    </row>
    <row r="27720" spans="2:2" x14ac:dyDescent="0.2">
      <c r="B27720" s="35"/>
    </row>
    <row r="27721" spans="2:2" x14ac:dyDescent="0.2">
      <c r="B27721" s="35"/>
    </row>
    <row r="27722" spans="2:2" x14ac:dyDescent="0.2">
      <c r="B27722" s="35"/>
    </row>
    <row r="27723" spans="2:2" x14ac:dyDescent="0.2">
      <c r="B27723" s="35"/>
    </row>
    <row r="27724" spans="2:2" x14ac:dyDescent="0.2">
      <c r="B27724" s="35"/>
    </row>
    <row r="27730" spans="2:2" x14ac:dyDescent="0.2">
      <c r="B27730" s="35"/>
    </row>
    <row r="27731" spans="2:2" x14ac:dyDescent="0.2">
      <c r="B27731" s="35"/>
    </row>
    <row r="27732" spans="2:2" x14ac:dyDescent="0.2">
      <c r="B27732" s="35"/>
    </row>
    <row r="27733" spans="2:2" x14ac:dyDescent="0.2">
      <c r="B27733" s="35"/>
    </row>
    <row r="27813" spans="2:2" x14ac:dyDescent="0.2">
      <c r="B27813" s="35"/>
    </row>
    <row r="27814" spans="2:2" x14ac:dyDescent="0.2">
      <c r="B27814" s="34"/>
    </row>
    <row r="27852" spans="2:2" x14ac:dyDescent="0.2">
      <c r="B27852" s="35"/>
    </row>
    <row r="27854" spans="2:2" x14ac:dyDescent="0.2">
      <c r="B27854" s="35"/>
    </row>
    <row r="27856" spans="2:2" x14ac:dyDescent="0.2">
      <c r="B27856" s="35"/>
    </row>
    <row r="27858" spans="2:2" x14ac:dyDescent="0.2">
      <c r="B27858" s="35"/>
    </row>
    <row r="27863" spans="2:2" x14ac:dyDescent="0.2">
      <c r="B27863" s="35"/>
    </row>
    <row r="27864" spans="2:2" x14ac:dyDescent="0.2">
      <c r="B27864" s="35"/>
    </row>
    <row r="27867" spans="2:2" x14ac:dyDescent="0.2">
      <c r="B27867" s="35"/>
    </row>
    <row r="27868" spans="2:2" x14ac:dyDescent="0.2">
      <c r="B27868" s="35"/>
    </row>
    <row r="27871" spans="2:2" x14ac:dyDescent="0.2">
      <c r="B27871" s="35"/>
    </row>
    <row r="27872" spans="2:2" x14ac:dyDescent="0.2">
      <c r="B27872" s="35"/>
    </row>
    <row r="27873" spans="2:2" x14ac:dyDescent="0.2">
      <c r="B27873" s="35"/>
    </row>
    <row r="27874" spans="2:2" x14ac:dyDescent="0.2">
      <c r="B27874" s="35"/>
    </row>
    <row r="27877" spans="2:2" x14ac:dyDescent="0.2">
      <c r="B27877" s="35"/>
    </row>
    <row r="27878" spans="2:2" x14ac:dyDescent="0.2">
      <c r="B27878" s="35"/>
    </row>
    <row r="27879" spans="2:2" x14ac:dyDescent="0.2">
      <c r="B27879" s="35"/>
    </row>
    <row r="27880" spans="2:2" x14ac:dyDescent="0.2">
      <c r="B27880" s="35"/>
    </row>
    <row r="27881" spans="2:2" x14ac:dyDescent="0.2">
      <c r="B27881" s="35"/>
    </row>
    <row r="27882" spans="2:2" x14ac:dyDescent="0.2">
      <c r="B27882" s="35"/>
    </row>
    <row r="27888" spans="2:2" x14ac:dyDescent="0.2">
      <c r="B27888" s="35"/>
    </row>
    <row r="27889" spans="2:2" x14ac:dyDescent="0.2">
      <c r="B27889" s="35"/>
    </row>
    <row r="27890" spans="2:2" x14ac:dyDescent="0.2">
      <c r="B27890" s="35"/>
    </row>
    <row r="27891" spans="2:2" x14ac:dyDescent="0.2">
      <c r="B27891" s="35"/>
    </row>
    <row r="27902" spans="2:2" x14ac:dyDescent="0.2">
      <c r="B27902" s="170"/>
    </row>
    <row r="27904" spans="2:2" x14ac:dyDescent="0.2">
      <c r="B27904" s="170"/>
    </row>
    <row r="27908" spans="2:2" x14ac:dyDescent="0.2">
      <c r="B27908" s="170"/>
    </row>
    <row r="27910" spans="2:2" x14ac:dyDescent="0.2">
      <c r="B27910" s="170"/>
    </row>
    <row r="27970" spans="2:2" x14ac:dyDescent="0.2">
      <c r="B27970" s="170"/>
    </row>
    <row r="27971" spans="2:2" x14ac:dyDescent="0.2">
      <c r="B27971" s="35"/>
    </row>
    <row r="27972" spans="2:2" x14ac:dyDescent="0.2">
      <c r="B27972" s="170"/>
    </row>
    <row r="28010" spans="2:2" x14ac:dyDescent="0.2">
      <c r="B28010" s="35"/>
    </row>
    <row r="28012" spans="2:2" x14ac:dyDescent="0.2">
      <c r="B28012" s="35"/>
    </row>
    <row r="28014" spans="2:2" x14ac:dyDescent="0.2">
      <c r="B28014" s="35"/>
    </row>
    <row r="28016" spans="2:2" x14ac:dyDescent="0.2">
      <c r="B28016" s="35"/>
    </row>
    <row r="28021" spans="2:2" x14ac:dyDescent="0.2">
      <c r="B28021" s="35"/>
    </row>
    <row r="28022" spans="2:2" x14ac:dyDescent="0.2">
      <c r="B28022" s="35"/>
    </row>
    <row r="28025" spans="2:2" x14ac:dyDescent="0.2">
      <c r="B28025" s="35"/>
    </row>
    <row r="28026" spans="2:2" x14ac:dyDescent="0.2">
      <c r="B28026" s="35"/>
    </row>
    <row r="28029" spans="2:2" x14ac:dyDescent="0.2">
      <c r="B28029" s="35"/>
    </row>
    <row r="28030" spans="2:2" x14ac:dyDescent="0.2">
      <c r="B28030" s="35"/>
    </row>
    <row r="28031" spans="2:2" x14ac:dyDescent="0.2">
      <c r="B28031" s="35"/>
    </row>
    <row r="28032" spans="2:2" x14ac:dyDescent="0.2">
      <c r="B28032" s="35"/>
    </row>
    <row r="28035" spans="2:2" x14ac:dyDescent="0.2">
      <c r="B28035" s="35"/>
    </row>
    <row r="28036" spans="2:2" x14ac:dyDescent="0.2">
      <c r="B28036" s="35"/>
    </row>
    <row r="28037" spans="2:2" x14ac:dyDescent="0.2">
      <c r="B28037" s="35"/>
    </row>
    <row r="28038" spans="2:2" x14ac:dyDescent="0.2">
      <c r="B28038" s="35"/>
    </row>
    <row r="28039" spans="2:2" x14ac:dyDescent="0.2">
      <c r="B28039" s="35"/>
    </row>
    <row r="28040" spans="2:2" x14ac:dyDescent="0.2">
      <c r="B28040" s="35"/>
    </row>
    <row r="28041" spans="2:2" x14ac:dyDescent="0.2">
      <c r="B28041" s="170"/>
    </row>
    <row r="28046" spans="2:2" x14ac:dyDescent="0.2">
      <c r="B28046" s="35"/>
    </row>
    <row r="28047" spans="2:2" x14ac:dyDescent="0.2">
      <c r="B28047" s="170"/>
    </row>
    <row r="28048" spans="2:2" x14ac:dyDescent="0.2">
      <c r="B28048" s="35"/>
    </row>
    <row r="28049" spans="2:2" x14ac:dyDescent="0.2">
      <c r="B28049" s="35"/>
    </row>
    <row r="28053" spans="2:2" x14ac:dyDescent="0.2">
      <c r="B28053" s="170"/>
    </row>
    <row r="28129" spans="2:2" x14ac:dyDescent="0.2">
      <c r="B28129" s="35"/>
    </row>
    <row r="28130" spans="2:2" x14ac:dyDescent="0.2">
      <c r="B28130" s="34"/>
    </row>
    <row r="28168" spans="2:2" x14ac:dyDescent="0.2">
      <c r="B28168" s="35"/>
    </row>
    <row r="28170" spans="2:2" x14ac:dyDescent="0.2">
      <c r="B28170" s="35"/>
    </row>
    <row r="28172" spans="2:2" x14ac:dyDescent="0.2">
      <c r="B28172" s="35"/>
    </row>
    <row r="28174" spans="2:2" x14ac:dyDescent="0.2">
      <c r="B28174" s="35"/>
    </row>
    <row r="28179" spans="2:2" x14ac:dyDescent="0.2">
      <c r="B28179" s="35"/>
    </row>
    <row r="28180" spans="2:2" x14ac:dyDescent="0.2">
      <c r="B28180" s="35"/>
    </row>
    <row r="28183" spans="2:2" x14ac:dyDescent="0.2">
      <c r="B28183" s="35"/>
    </row>
    <row r="28184" spans="2:2" x14ac:dyDescent="0.2">
      <c r="B28184" s="35"/>
    </row>
    <row r="28187" spans="2:2" x14ac:dyDescent="0.2">
      <c r="B28187" s="35"/>
    </row>
    <row r="28188" spans="2:2" x14ac:dyDescent="0.2">
      <c r="B28188" s="35"/>
    </row>
    <row r="28189" spans="2:2" x14ac:dyDescent="0.2">
      <c r="B28189" s="35"/>
    </row>
    <row r="28190" spans="2:2" x14ac:dyDescent="0.2">
      <c r="B28190" s="35"/>
    </row>
    <row r="28193" spans="2:2" x14ac:dyDescent="0.2">
      <c r="B28193" s="35"/>
    </row>
    <row r="28194" spans="2:2" x14ac:dyDescent="0.2">
      <c r="B28194" s="35"/>
    </row>
    <row r="28195" spans="2:2" x14ac:dyDescent="0.2">
      <c r="B28195" s="35"/>
    </row>
    <row r="28196" spans="2:2" x14ac:dyDescent="0.2">
      <c r="B28196" s="35"/>
    </row>
    <row r="28197" spans="2:2" x14ac:dyDescent="0.2">
      <c r="B28197" s="35"/>
    </row>
    <row r="28198" spans="2:2" x14ac:dyDescent="0.2">
      <c r="B28198" s="35"/>
    </row>
    <row r="28203" spans="2:2" x14ac:dyDescent="0.2">
      <c r="B28203" s="170"/>
    </row>
    <row r="28204" spans="2:2" x14ac:dyDescent="0.2">
      <c r="B28204" s="35"/>
    </row>
    <row r="28205" spans="2:2" x14ac:dyDescent="0.2">
      <c r="B28205" s="35"/>
    </row>
    <row r="28206" spans="2:2" x14ac:dyDescent="0.2">
      <c r="B28206" s="35"/>
    </row>
    <row r="28207" spans="2:2" x14ac:dyDescent="0.2">
      <c r="B28207" s="35"/>
    </row>
    <row r="28209" spans="2:2" x14ac:dyDescent="0.2">
      <c r="B28209" s="170"/>
    </row>
    <row r="28215" spans="2:2" x14ac:dyDescent="0.2">
      <c r="B28215" s="170"/>
    </row>
    <row r="28287" spans="2:2" x14ac:dyDescent="0.2">
      <c r="B28287" s="35"/>
    </row>
    <row r="28288" spans="2:2" x14ac:dyDescent="0.2">
      <c r="B28288" s="34"/>
    </row>
    <row r="28326" spans="2:2" x14ac:dyDescent="0.2">
      <c r="B28326" s="35"/>
    </row>
    <row r="28328" spans="2:2" x14ac:dyDescent="0.2">
      <c r="B28328" s="35"/>
    </row>
    <row r="28330" spans="2:2" x14ac:dyDescent="0.2">
      <c r="B28330" s="35"/>
    </row>
    <row r="28332" spans="2:2" x14ac:dyDescent="0.2">
      <c r="B28332" s="35"/>
    </row>
    <row r="28337" spans="2:2" x14ac:dyDescent="0.2">
      <c r="B28337" s="35"/>
    </row>
    <row r="28338" spans="2:2" x14ac:dyDescent="0.2">
      <c r="B28338" s="35"/>
    </row>
    <row r="28341" spans="2:2" x14ac:dyDescent="0.2">
      <c r="B28341" s="35"/>
    </row>
    <row r="28342" spans="2:2" x14ac:dyDescent="0.2">
      <c r="B28342" s="35"/>
    </row>
    <row r="28345" spans="2:2" x14ac:dyDescent="0.2">
      <c r="B28345" s="35"/>
    </row>
    <row r="28346" spans="2:2" x14ac:dyDescent="0.2">
      <c r="B28346" s="35"/>
    </row>
    <row r="28347" spans="2:2" x14ac:dyDescent="0.2">
      <c r="B28347" s="35"/>
    </row>
    <row r="28348" spans="2:2" x14ac:dyDescent="0.2">
      <c r="B28348" s="35"/>
    </row>
    <row r="28351" spans="2:2" x14ac:dyDescent="0.2">
      <c r="B28351" s="35"/>
    </row>
    <row r="28352" spans="2:2" x14ac:dyDescent="0.2">
      <c r="B28352" s="35"/>
    </row>
    <row r="28353" spans="2:2" x14ac:dyDescent="0.2">
      <c r="B28353" s="35"/>
    </row>
    <row r="28354" spans="2:2" x14ac:dyDescent="0.2">
      <c r="B28354" s="35"/>
    </row>
    <row r="28355" spans="2:2" x14ac:dyDescent="0.2">
      <c r="B28355" s="35"/>
    </row>
    <row r="28356" spans="2:2" x14ac:dyDescent="0.2">
      <c r="B28356" s="35"/>
    </row>
    <row r="28362" spans="2:2" x14ac:dyDescent="0.2">
      <c r="B28362" s="35"/>
    </row>
    <row r="28363" spans="2:2" x14ac:dyDescent="0.2">
      <c r="B28363" s="35"/>
    </row>
    <row r="28364" spans="2:2" x14ac:dyDescent="0.2">
      <c r="B28364" s="35"/>
    </row>
    <row r="28365" spans="2:2" x14ac:dyDescent="0.2">
      <c r="B28365" s="35"/>
    </row>
    <row r="28445" spans="2:2" x14ac:dyDescent="0.2">
      <c r="B28445" s="35"/>
    </row>
    <row r="28446" spans="2:2" x14ac:dyDescent="0.2">
      <c r="B28446" s="34"/>
    </row>
    <row r="28484" spans="2:2" x14ac:dyDescent="0.2">
      <c r="B28484" s="35"/>
    </row>
    <row r="28486" spans="2:2" x14ac:dyDescent="0.2">
      <c r="B28486" s="35"/>
    </row>
    <row r="28488" spans="2:2" x14ac:dyDescent="0.2">
      <c r="B28488" s="35"/>
    </row>
    <row r="28490" spans="2:2" x14ac:dyDescent="0.2">
      <c r="B28490" s="35"/>
    </row>
    <row r="28495" spans="2:2" x14ac:dyDescent="0.2">
      <c r="B28495" s="35"/>
    </row>
    <row r="28496" spans="2:2" x14ac:dyDescent="0.2">
      <c r="B28496" s="35"/>
    </row>
    <row r="28499" spans="2:2" x14ac:dyDescent="0.2">
      <c r="B28499" s="35"/>
    </row>
    <row r="28500" spans="2:2" x14ac:dyDescent="0.2">
      <c r="B28500" s="35"/>
    </row>
    <row r="28503" spans="2:2" x14ac:dyDescent="0.2">
      <c r="B28503" s="35"/>
    </row>
    <row r="28504" spans="2:2" x14ac:dyDescent="0.2">
      <c r="B28504" s="35"/>
    </row>
    <row r="28505" spans="2:2" x14ac:dyDescent="0.2">
      <c r="B28505" s="35"/>
    </row>
    <row r="28506" spans="2:2" x14ac:dyDescent="0.2">
      <c r="B28506" s="35"/>
    </row>
    <row r="28509" spans="2:2" x14ac:dyDescent="0.2">
      <c r="B28509" s="35"/>
    </row>
    <row r="28510" spans="2:2" x14ac:dyDescent="0.2">
      <c r="B28510" s="35"/>
    </row>
    <row r="28511" spans="2:2" x14ac:dyDescent="0.2">
      <c r="B28511" s="35"/>
    </row>
    <row r="28512" spans="2:2" x14ac:dyDescent="0.2">
      <c r="B28512" s="35"/>
    </row>
    <row r="28513" spans="2:2" x14ac:dyDescent="0.2">
      <c r="B28513" s="35"/>
    </row>
    <row r="28514" spans="2:2" x14ac:dyDescent="0.2">
      <c r="B28514" s="35"/>
    </row>
    <row r="28520" spans="2:2" x14ac:dyDescent="0.2">
      <c r="B28520" s="35"/>
    </row>
    <row r="28521" spans="2:2" x14ac:dyDescent="0.2">
      <c r="B28521" s="35"/>
    </row>
    <row r="28522" spans="2:2" x14ac:dyDescent="0.2">
      <c r="B28522" s="35"/>
    </row>
    <row r="28523" spans="2:2" x14ac:dyDescent="0.2">
      <c r="B28523" s="35"/>
    </row>
    <row r="28569" spans="2:2" x14ac:dyDescent="0.2">
      <c r="B28569" s="170"/>
    </row>
    <row r="28603" spans="2:2" x14ac:dyDescent="0.2">
      <c r="B28603" s="35"/>
    </row>
    <row r="28604" spans="2:2" x14ac:dyDescent="0.2">
      <c r="B28604" s="34"/>
    </row>
    <row r="28642" spans="2:2" x14ac:dyDescent="0.2">
      <c r="B28642" s="35"/>
    </row>
    <row r="28644" spans="2:2" x14ac:dyDescent="0.2">
      <c r="B28644" s="35"/>
    </row>
    <row r="28646" spans="2:2" x14ac:dyDescent="0.2">
      <c r="B28646" s="35"/>
    </row>
    <row r="28648" spans="2:2" x14ac:dyDescent="0.2">
      <c r="B28648" s="35"/>
    </row>
    <row r="28653" spans="2:2" x14ac:dyDescent="0.2">
      <c r="B28653" s="35"/>
    </row>
    <row r="28654" spans="2:2" x14ac:dyDescent="0.2">
      <c r="B28654" s="35"/>
    </row>
    <row r="28657" spans="2:2" x14ac:dyDescent="0.2">
      <c r="B28657" s="35"/>
    </row>
    <row r="28658" spans="2:2" x14ac:dyDescent="0.2">
      <c r="B28658" s="35"/>
    </row>
    <row r="28661" spans="2:2" x14ac:dyDescent="0.2">
      <c r="B28661" s="35"/>
    </row>
    <row r="28662" spans="2:2" x14ac:dyDescent="0.2">
      <c r="B28662" s="35"/>
    </row>
    <row r="28663" spans="2:2" x14ac:dyDescent="0.2">
      <c r="B28663" s="35"/>
    </row>
    <row r="28664" spans="2:2" x14ac:dyDescent="0.2">
      <c r="B28664" s="35"/>
    </row>
    <row r="28667" spans="2:2" x14ac:dyDescent="0.2">
      <c r="B28667" s="35"/>
    </row>
    <row r="28668" spans="2:2" x14ac:dyDescent="0.2">
      <c r="B28668" s="35"/>
    </row>
    <row r="28669" spans="2:2" x14ac:dyDescent="0.2">
      <c r="B28669" s="35"/>
    </row>
    <row r="28670" spans="2:2" x14ac:dyDescent="0.2">
      <c r="B28670" s="35"/>
    </row>
    <row r="28671" spans="2:2" x14ac:dyDescent="0.2">
      <c r="B28671" s="35"/>
    </row>
    <row r="28672" spans="2:2" x14ac:dyDescent="0.2">
      <c r="B28672" s="35"/>
    </row>
    <row r="28678" spans="2:2" x14ac:dyDescent="0.2">
      <c r="B28678" s="35"/>
    </row>
    <row r="28679" spans="2:2" x14ac:dyDescent="0.2">
      <c r="B28679" s="35"/>
    </row>
    <row r="28680" spans="2:2" x14ac:dyDescent="0.2">
      <c r="B28680" s="35"/>
    </row>
    <row r="28681" spans="2:2" x14ac:dyDescent="0.2">
      <c r="B28681" s="35"/>
    </row>
    <row r="28761" spans="2:2" x14ac:dyDescent="0.2">
      <c r="B28761" s="35"/>
    </row>
    <row r="28762" spans="2:2" x14ac:dyDescent="0.2">
      <c r="B28762" s="34"/>
    </row>
    <row r="28800" spans="2:2" x14ac:dyDescent="0.2">
      <c r="B28800" s="35"/>
    </row>
    <row r="28802" spans="2:2" x14ac:dyDescent="0.2">
      <c r="B28802" s="35"/>
    </row>
    <row r="28804" spans="2:2" x14ac:dyDescent="0.2">
      <c r="B28804" s="35"/>
    </row>
    <row r="28806" spans="2:2" x14ac:dyDescent="0.2">
      <c r="B28806" s="35"/>
    </row>
    <row r="28811" spans="2:2" x14ac:dyDescent="0.2">
      <c r="B28811" s="35"/>
    </row>
    <row r="28812" spans="2:2" x14ac:dyDescent="0.2">
      <c r="B28812" s="35"/>
    </row>
    <row r="28815" spans="2:2" x14ac:dyDescent="0.2">
      <c r="B28815" s="35"/>
    </row>
    <row r="28816" spans="2:2" x14ac:dyDescent="0.2">
      <c r="B28816" s="35"/>
    </row>
    <row r="28819" spans="2:2" x14ac:dyDescent="0.2">
      <c r="B28819" s="35"/>
    </row>
    <row r="28820" spans="2:2" x14ac:dyDescent="0.2">
      <c r="B28820" s="35"/>
    </row>
    <row r="28821" spans="2:2" x14ac:dyDescent="0.2">
      <c r="B28821" s="35"/>
    </row>
    <row r="28822" spans="2:2" x14ac:dyDescent="0.2">
      <c r="B28822" s="35"/>
    </row>
    <row r="28825" spans="2:2" x14ac:dyDescent="0.2">
      <c r="B28825" s="35"/>
    </row>
    <row r="28826" spans="2:2" x14ac:dyDescent="0.2">
      <c r="B28826" s="35"/>
    </row>
    <row r="28827" spans="2:2" x14ac:dyDescent="0.2">
      <c r="B28827" s="35"/>
    </row>
    <row r="28828" spans="2:2" x14ac:dyDescent="0.2">
      <c r="B28828" s="35"/>
    </row>
    <row r="28829" spans="2:2" x14ac:dyDescent="0.2">
      <c r="B28829" s="35"/>
    </row>
    <row r="28830" spans="2:2" x14ac:dyDescent="0.2">
      <c r="B28830" s="35"/>
    </row>
    <row r="28836" spans="2:2" x14ac:dyDescent="0.2">
      <c r="B28836" s="35"/>
    </row>
    <row r="28837" spans="2:2" x14ac:dyDescent="0.2">
      <c r="B28837" s="35"/>
    </row>
    <row r="28838" spans="2:2" x14ac:dyDescent="0.2">
      <c r="B28838" s="35"/>
    </row>
    <row r="28839" spans="2:2" x14ac:dyDescent="0.2">
      <c r="B28839" s="35"/>
    </row>
    <row r="28919" spans="2:2" x14ac:dyDescent="0.2">
      <c r="B28919" s="35"/>
    </row>
    <row r="28920" spans="2:2" x14ac:dyDescent="0.2">
      <c r="B28920" s="34"/>
    </row>
    <row r="28958" spans="2:2" x14ac:dyDescent="0.2">
      <c r="B28958" s="35"/>
    </row>
    <row r="28960" spans="2:2" x14ac:dyDescent="0.2">
      <c r="B28960" s="35"/>
    </row>
    <row r="28962" spans="2:2" x14ac:dyDescent="0.2">
      <c r="B28962" s="35"/>
    </row>
    <row r="28964" spans="2:2" x14ac:dyDescent="0.2">
      <c r="B28964" s="35"/>
    </row>
    <row r="28969" spans="2:2" x14ac:dyDescent="0.2">
      <c r="B28969" s="35"/>
    </row>
    <row r="28970" spans="2:2" x14ac:dyDescent="0.2">
      <c r="B28970" s="35"/>
    </row>
    <row r="28973" spans="2:2" x14ac:dyDescent="0.2">
      <c r="B28973" s="35"/>
    </row>
    <row r="28974" spans="2:2" x14ac:dyDescent="0.2">
      <c r="B28974" s="35"/>
    </row>
    <row r="28977" spans="2:2" x14ac:dyDescent="0.2">
      <c r="B28977" s="35"/>
    </row>
    <row r="28978" spans="2:2" x14ac:dyDescent="0.2">
      <c r="B28978" s="35"/>
    </row>
    <row r="28979" spans="2:2" x14ac:dyDescent="0.2">
      <c r="B28979" s="35"/>
    </row>
    <row r="28980" spans="2:2" x14ac:dyDescent="0.2">
      <c r="B28980" s="35"/>
    </row>
    <row r="28983" spans="2:2" x14ac:dyDescent="0.2">
      <c r="B28983" s="35"/>
    </row>
    <row r="28984" spans="2:2" x14ac:dyDescent="0.2">
      <c r="B28984" s="35"/>
    </row>
    <row r="28985" spans="2:2" x14ac:dyDescent="0.2">
      <c r="B28985" s="35"/>
    </row>
    <row r="28986" spans="2:2" x14ac:dyDescent="0.2">
      <c r="B28986" s="35"/>
    </row>
    <row r="28987" spans="2:2" x14ac:dyDescent="0.2">
      <c r="B28987" s="35"/>
    </row>
    <row r="28988" spans="2:2" x14ac:dyDescent="0.2">
      <c r="B28988" s="35"/>
    </row>
    <row r="28994" spans="2:2" x14ac:dyDescent="0.2">
      <c r="B28994" s="35"/>
    </row>
    <row r="28995" spans="2:2" x14ac:dyDescent="0.2">
      <c r="B28995" s="35"/>
    </row>
    <row r="28996" spans="2:2" x14ac:dyDescent="0.2">
      <c r="B28996" s="35"/>
    </row>
    <row r="28997" spans="2:2" x14ac:dyDescent="0.2">
      <c r="B28997" s="35"/>
    </row>
    <row r="29077" spans="2:2" x14ac:dyDescent="0.2">
      <c r="B29077" s="35"/>
    </row>
    <row r="29078" spans="2:2" x14ac:dyDescent="0.2">
      <c r="B29078" s="34"/>
    </row>
    <row r="29116" spans="2:2" x14ac:dyDescent="0.2">
      <c r="B29116" s="35"/>
    </row>
    <row r="29118" spans="2:2" x14ac:dyDescent="0.2">
      <c r="B29118" s="35"/>
    </row>
    <row r="29120" spans="2:2" x14ac:dyDescent="0.2">
      <c r="B29120" s="35"/>
    </row>
    <row r="29122" spans="2:2" x14ac:dyDescent="0.2">
      <c r="B29122" s="35"/>
    </row>
    <row r="29127" spans="2:2" x14ac:dyDescent="0.2">
      <c r="B29127" s="35"/>
    </row>
    <row r="29128" spans="2:2" x14ac:dyDescent="0.2">
      <c r="B29128" s="35"/>
    </row>
    <row r="29131" spans="2:2" x14ac:dyDescent="0.2">
      <c r="B29131" s="35"/>
    </row>
    <row r="29132" spans="2:2" x14ac:dyDescent="0.2">
      <c r="B29132" s="35"/>
    </row>
    <row r="29135" spans="2:2" x14ac:dyDescent="0.2">
      <c r="B29135" s="35"/>
    </row>
    <row r="29136" spans="2:2" x14ac:dyDescent="0.2">
      <c r="B29136" s="35"/>
    </row>
    <row r="29137" spans="2:2" x14ac:dyDescent="0.2">
      <c r="B29137" s="35"/>
    </row>
    <row r="29138" spans="2:2" x14ac:dyDescent="0.2">
      <c r="B29138" s="35"/>
    </row>
    <row r="29141" spans="2:2" x14ac:dyDescent="0.2">
      <c r="B29141" s="35"/>
    </row>
    <row r="29142" spans="2:2" x14ac:dyDescent="0.2">
      <c r="B29142" s="35"/>
    </row>
    <row r="29143" spans="2:2" x14ac:dyDescent="0.2">
      <c r="B29143" s="35"/>
    </row>
    <row r="29144" spans="2:2" x14ac:dyDescent="0.2">
      <c r="B29144" s="35"/>
    </row>
    <row r="29145" spans="2:2" x14ac:dyDescent="0.2">
      <c r="B29145" s="35"/>
    </row>
    <row r="29146" spans="2:2" x14ac:dyDescent="0.2">
      <c r="B29146" s="35"/>
    </row>
    <row r="29152" spans="2:2" x14ac:dyDescent="0.2">
      <c r="B29152" s="35"/>
    </row>
    <row r="29153" spans="2:2" x14ac:dyDescent="0.2">
      <c r="B29153" s="35"/>
    </row>
    <row r="29154" spans="2:2" x14ac:dyDescent="0.2">
      <c r="B29154" s="35"/>
    </row>
    <row r="29155" spans="2:2" x14ac:dyDescent="0.2">
      <c r="B29155" s="35"/>
    </row>
    <row r="29235" spans="2:2" x14ac:dyDescent="0.2">
      <c r="B29235" s="35"/>
    </row>
    <row r="29236" spans="2:2" x14ac:dyDescent="0.2">
      <c r="B29236" s="34"/>
    </row>
    <row r="29253" spans="2:2" x14ac:dyDescent="0.2">
      <c r="B29253" s="170"/>
    </row>
    <row r="29259" spans="2:2" x14ac:dyDescent="0.2">
      <c r="B29259" s="170"/>
    </row>
    <row r="29274" spans="2:2" x14ac:dyDescent="0.2">
      <c r="B29274" s="35"/>
    </row>
    <row r="29276" spans="2:2" x14ac:dyDescent="0.2">
      <c r="B29276" s="35"/>
    </row>
    <row r="29278" spans="2:2" x14ac:dyDescent="0.2">
      <c r="B29278" s="35"/>
    </row>
    <row r="29280" spans="2:2" x14ac:dyDescent="0.2">
      <c r="B29280" s="35"/>
    </row>
    <row r="29285" spans="2:2" x14ac:dyDescent="0.2">
      <c r="B29285" s="35"/>
    </row>
    <row r="29286" spans="2:2" x14ac:dyDescent="0.2">
      <c r="B29286" s="35"/>
    </row>
    <row r="29289" spans="2:2" x14ac:dyDescent="0.2">
      <c r="B29289" s="35"/>
    </row>
    <row r="29290" spans="2:2" x14ac:dyDescent="0.2">
      <c r="B29290" s="35"/>
    </row>
    <row r="29293" spans="2:2" x14ac:dyDescent="0.2">
      <c r="B29293" s="35"/>
    </row>
    <row r="29294" spans="2:2" x14ac:dyDescent="0.2">
      <c r="B29294" s="35"/>
    </row>
    <row r="29295" spans="2:2" x14ac:dyDescent="0.2">
      <c r="B29295" s="35"/>
    </row>
    <row r="29296" spans="2:2" x14ac:dyDescent="0.2">
      <c r="B29296" s="35"/>
    </row>
    <row r="29299" spans="2:2" x14ac:dyDescent="0.2">
      <c r="B29299" s="35"/>
    </row>
    <row r="29300" spans="2:2" x14ac:dyDescent="0.2">
      <c r="B29300" s="35"/>
    </row>
    <row r="29301" spans="2:2" x14ac:dyDescent="0.2">
      <c r="B29301" s="35"/>
    </row>
    <row r="29302" spans="2:2" x14ac:dyDescent="0.2">
      <c r="B29302" s="35"/>
    </row>
    <row r="29303" spans="2:2" x14ac:dyDescent="0.2">
      <c r="B29303" s="35"/>
    </row>
    <row r="29304" spans="2:2" x14ac:dyDescent="0.2">
      <c r="B29304" s="35"/>
    </row>
    <row r="29310" spans="2:2" x14ac:dyDescent="0.2">
      <c r="B29310" s="35"/>
    </row>
    <row r="29311" spans="2:2" x14ac:dyDescent="0.2">
      <c r="B29311" s="35"/>
    </row>
    <row r="29312" spans="2:2" x14ac:dyDescent="0.2">
      <c r="B29312" s="35"/>
    </row>
    <row r="29313" spans="2:2" x14ac:dyDescent="0.2">
      <c r="B29313" s="35"/>
    </row>
    <row r="29393" spans="2:2" x14ac:dyDescent="0.2">
      <c r="B29393" s="35"/>
    </row>
    <row r="29394" spans="2:2" x14ac:dyDescent="0.2">
      <c r="B29394" s="34"/>
    </row>
    <row r="29432" spans="2:2" x14ac:dyDescent="0.2">
      <c r="B29432" s="35"/>
    </row>
    <row r="29434" spans="2:2" x14ac:dyDescent="0.2">
      <c r="B29434" s="35"/>
    </row>
    <row r="29436" spans="2:2" x14ac:dyDescent="0.2">
      <c r="B29436" s="35"/>
    </row>
    <row r="29438" spans="2:2" x14ac:dyDescent="0.2">
      <c r="B29438" s="35"/>
    </row>
    <row r="29443" spans="2:2" x14ac:dyDescent="0.2">
      <c r="B29443" s="35"/>
    </row>
    <row r="29444" spans="2:2" x14ac:dyDescent="0.2">
      <c r="B29444" s="35"/>
    </row>
    <row r="29447" spans="2:2" x14ac:dyDescent="0.2">
      <c r="B29447" s="35"/>
    </row>
    <row r="29448" spans="2:2" x14ac:dyDescent="0.2">
      <c r="B29448" s="35"/>
    </row>
    <row r="29451" spans="2:2" x14ac:dyDescent="0.2">
      <c r="B29451" s="35"/>
    </row>
    <row r="29452" spans="2:2" x14ac:dyDescent="0.2">
      <c r="B29452" s="35"/>
    </row>
    <row r="29453" spans="2:2" x14ac:dyDescent="0.2">
      <c r="B29453" s="35"/>
    </row>
    <row r="29454" spans="2:2" x14ac:dyDescent="0.2">
      <c r="B29454" s="35"/>
    </row>
    <row r="29457" spans="2:2" x14ac:dyDescent="0.2">
      <c r="B29457" s="35"/>
    </row>
    <row r="29458" spans="2:2" x14ac:dyDescent="0.2">
      <c r="B29458" s="35"/>
    </row>
    <row r="29459" spans="2:2" x14ac:dyDescent="0.2">
      <c r="B29459" s="35"/>
    </row>
    <row r="29460" spans="2:2" x14ac:dyDescent="0.2">
      <c r="B29460" s="35"/>
    </row>
    <row r="29461" spans="2:2" x14ac:dyDescent="0.2">
      <c r="B29461" s="35"/>
    </row>
    <row r="29462" spans="2:2" x14ac:dyDescent="0.2">
      <c r="B29462" s="35"/>
    </row>
    <row r="29468" spans="2:2" x14ac:dyDescent="0.2">
      <c r="B29468" s="35"/>
    </row>
    <row r="29469" spans="2:2" x14ac:dyDescent="0.2">
      <c r="B29469" s="35"/>
    </row>
    <row r="29470" spans="2:2" x14ac:dyDescent="0.2">
      <c r="B29470" s="35"/>
    </row>
    <row r="29471" spans="2:2" x14ac:dyDescent="0.2">
      <c r="B29471" s="35"/>
    </row>
    <row r="29551" spans="2:2" x14ac:dyDescent="0.2">
      <c r="B29551" s="35"/>
    </row>
    <row r="29552" spans="2:2" x14ac:dyDescent="0.2">
      <c r="B29552" s="34"/>
    </row>
    <row r="29590" spans="2:2" x14ac:dyDescent="0.2">
      <c r="B29590" s="35"/>
    </row>
    <row r="29592" spans="2:2" x14ac:dyDescent="0.2">
      <c r="B29592" s="35"/>
    </row>
    <row r="29594" spans="2:2" x14ac:dyDescent="0.2">
      <c r="B29594" s="35"/>
    </row>
    <row r="29596" spans="2:2" x14ac:dyDescent="0.2">
      <c r="B29596" s="35"/>
    </row>
    <row r="29601" spans="2:2" x14ac:dyDescent="0.2">
      <c r="B29601" s="35"/>
    </row>
    <row r="29602" spans="2:2" x14ac:dyDescent="0.2">
      <c r="B29602" s="35"/>
    </row>
    <row r="29605" spans="2:2" x14ac:dyDescent="0.2">
      <c r="B29605" s="35"/>
    </row>
    <row r="29606" spans="2:2" x14ac:dyDescent="0.2">
      <c r="B29606" s="35"/>
    </row>
    <row r="29609" spans="2:2" x14ac:dyDescent="0.2">
      <c r="B29609" s="35"/>
    </row>
    <row r="29610" spans="2:2" x14ac:dyDescent="0.2">
      <c r="B29610" s="35"/>
    </row>
    <row r="29611" spans="2:2" x14ac:dyDescent="0.2">
      <c r="B29611" s="35"/>
    </row>
    <row r="29612" spans="2:2" x14ac:dyDescent="0.2">
      <c r="B29612" s="35"/>
    </row>
    <row r="29615" spans="2:2" x14ac:dyDescent="0.2">
      <c r="B29615" s="35"/>
    </row>
    <row r="29616" spans="2:2" x14ac:dyDescent="0.2">
      <c r="B29616" s="35"/>
    </row>
    <row r="29617" spans="2:2" x14ac:dyDescent="0.2">
      <c r="B29617" s="35"/>
    </row>
    <row r="29618" spans="2:2" x14ac:dyDescent="0.2">
      <c r="B29618" s="35"/>
    </row>
    <row r="29619" spans="2:2" x14ac:dyDescent="0.2">
      <c r="B29619" s="35"/>
    </row>
    <row r="29620" spans="2:2" x14ac:dyDescent="0.2">
      <c r="B29620" s="35"/>
    </row>
    <row r="29626" spans="2:2" x14ac:dyDescent="0.2">
      <c r="B29626" s="35"/>
    </row>
    <row r="29627" spans="2:2" x14ac:dyDescent="0.2">
      <c r="B29627" s="35"/>
    </row>
    <row r="29628" spans="2:2" x14ac:dyDescent="0.2">
      <c r="B29628" s="35"/>
    </row>
    <row r="29629" spans="2:2" x14ac:dyDescent="0.2">
      <c r="B29629" s="35"/>
    </row>
    <row r="29709" spans="2:2" x14ac:dyDescent="0.2">
      <c r="B29709" s="170"/>
    </row>
    <row r="29710" spans="2:2" x14ac:dyDescent="0.2">
      <c r="B29710" s="34"/>
    </row>
    <row r="29711" spans="2:2" x14ac:dyDescent="0.2">
      <c r="B29711" s="170"/>
    </row>
    <row r="29715" spans="2:2" x14ac:dyDescent="0.2">
      <c r="B29715" s="170"/>
    </row>
    <row r="29717" spans="2:2" x14ac:dyDescent="0.2">
      <c r="B29717" s="170"/>
    </row>
    <row r="29721" spans="2:2" x14ac:dyDescent="0.2">
      <c r="B29721" s="170"/>
    </row>
    <row r="29727" spans="2:2" x14ac:dyDescent="0.2">
      <c r="B29727" s="170"/>
    </row>
    <row r="29729" spans="2:2" x14ac:dyDescent="0.2">
      <c r="B29729" s="170"/>
    </row>
    <row r="29733" spans="2:2" x14ac:dyDescent="0.2">
      <c r="B29733" s="170"/>
    </row>
    <row r="29739" spans="2:2" x14ac:dyDescent="0.2">
      <c r="B29739" s="170"/>
    </row>
    <row r="29741" spans="2:2" x14ac:dyDescent="0.2">
      <c r="B29741" s="170"/>
    </row>
    <row r="29748" spans="2:2" x14ac:dyDescent="0.2">
      <c r="B29748" s="35"/>
    </row>
    <row r="29750" spans="2:2" x14ac:dyDescent="0.2">
      <c r="B29750" s="35"/>
    </row>
    <row r="29751" spans="2:2" x14ac:dyDescent="0.2">
      <c r="B29751" s="170"/>
    </row>
    <row r="29752" spans="2:2" x14ac:dyDescent="0.2">
      <c r="B29752" s="35"/>
    </row>
    <row r="29753" spans="2:2" x14ac:dyDescent="0.2">
      <c r="B29753" s="170"/>
    </row>
    <row r="29754" spans="2:2" x14ac:dyDescent="0.2">
      <c r="B29754" s="35"/>
    </row>
    <row r="29759" spans="2:2" x14ac:dyDescent="0.2">
      <c r="B29759" s="35"/>
    </row>
    <row r="29760" spans="2:2" x14ac:dyDescent="0.2">
      <c r="B29760" s="35"/>
    </row>
    <row r="29763" spans="2:2" x14ac:dyDescent="0.2">
      <c r="B29763" s="170"/>
    </row>
    <row r="29764" spans="2:2" x14ac:dyDescent="0.2">
      <c r="B29764" s="35"/>
    </row>
    <row r="29765" spans="2:2" x14ac:dyDescent="0.2">
      <c r="B29765" s="170"/>
    </row>
    <row r="29767" spans="2:2" x14ac:dyDescent="0.2">
      <c r="B29767" s="35"/>
    </row>
    <row r="29768" spans="2:2" x14ac:dyDescent="0.2">
      <c r="B29768" s="35"/>
    </row>
    <row r="29769" spans="2:2" x14ac:dyDescent="0.2">
      <c r="B29769" s="35"/>
    </row>
    <row r="29770" spans="2:2" x14ac:dyDescent="0.2">
      <c r="B29770" s="35"/>
    </row>
    <row r="29773" spans="2:2" x14ac:dyDescent="0.2">
      <c r="B29773" s="35"/>
    </row>
    <row r="29774" spans="2:2" x14ac:dyDescent="0.2">
      <c r="B29774" s="35"/>
    </row>
    <row r="29775" spans="2:2" x14ac:dyDescent="0.2">
      <c r="B29775" s="170"/>
    </row>
    <row r="29776" spans="2:2" x14ac:dyDescent="0.2">
      <c r="B29776" s="35"/>
    </row>
    <row r="29777" spans="2:2" x14ac:dyDescent="0.2">
      <c r="B29777" s="170"/>
    </row>
    <row r="29778" spans="2:2" x14ac:dyDescent="0.2">
      <c r="B29778" s="35"/>
    </row>
    <row r="29784" spans="2:2" x14ac:dyDescent="0.2">
      <c r="B29784" s="35"/>
    </row>
    <row r="29785" spans="2:2" x14ac:dyDescent="0.2">
      <c r="B29785" s="35"/>
    </row>
    <row r="29786" spans="2:2" x14ac:dyDescent="0.2">
      <c r="B29786" s="35"/>
    </row>
    <row r="29787" spans="2:2" x14ac:dyDescent="0.2">
      <c r="B29787" s="35"/>
    </row>
    <row r="29799" spans="2:2" x14ac:dyDescent="0.2">
      <c r="B29799" s="170"/>
    </row>
    <row r="29801" spans="2:2" x14ac:dyDescent="0.2">
      <c r="B29801" s="170"/>
    </row>
    <row r="29867" spans="2:2" x14ac:dyDescent="0.2">
      <c r="B29867" s="35"/>
    </row>
    <row r="29868" spans="2:2" x14ac:dyDescent="0.2">
      <c r="B29868" s="34"/>
    </row>
    <row r="29906" spans="2:2" x14ac:dyDescent="0.2">
      <c r="B29906" s="35"/>
    </row>
    <row r="29908" spans="2:2" x14ac:dyDescent="0.2">
      <c r="B29908" s="35"/>
    </row>
    <row r="29910" spans="2:2" x14ac:dyDescent="0.2">
      <c r="B29910" s="35"/>
    </row>
    <row r="29912" spans="2:2" x14ac:dyDescent="0.2">
      <c r="B29912" s="35"/>
    </row>
    <row r="29917" spans="2:2" x14ac:dyDescent="0.2">
      <c r="B29917" s="35"/>
    </row>
    <row r="29918" spans="2:2" x14ac:dyDescent="0.2">
      <c r="B29918" s="35"/>
    </row>
    <row r="29921" spans="2:2" x14ac:dyDescent="0.2">
      <c r="B29921" s="35"/>
    </row>
    <row r="29922" spans="2:2" x14ac:dyDescent="0.2">
      <c r="B29922" s="35"/>
    </row>
    <row r="29925" spans="2:2" x14ac:dyDescent="0.2">
      <c r="B29925" s="35"/>
    </row>
    <row r="29926" spans="2:2" x14ac:dyDescent="0.2">
      <c r="B29926" s="35"/>
    </row>
    <row r="29927" spans="2:2" x14ac:dyDescent="0.2">
      <c r="B29927" s="35"/>
    </row>
    <row r="29928" spans="2:2" x14ac:dyDescent="0.2">
      <c r="B29928" s="35"/>
    </row>
    <row r="29931" spans="2:2" x14ac:dyDescent="0.2">
      <c r="B29931" s="35"/>
    </row>
    <row r="29932" spans="2:2" x14ac:dyDescent="0.2">
      <c r="B29932" s="35"/>
    </row>
    <row r="29933" spans="2:2" x14ac:dyDescent="0.2">
      <c r="B29933" s="35"/>
    </row>
    <row r="29934" spans="2:2" x14ac:dyDescent="0.2">
      <c r="B29934" s="35"/>
    </row>
    <row r="29935" spans="2:2" x14ac:dyDescent="0.2">
      <c r="B29935" s="35"/>
    </row>
    <row r="29936" spans="2:2" x14ac:dyDescent="0.2">
      <c r="B29936" s="35"/>
    </row>
    <row r="29942" spans="2:2" x14ac:dyDescent="0.2">
      <c r="B29942" s="35"/>
    </row>
    <row r="29943" spans="2:2" x14ac:dyDescent="0.2">
      <c r="B29943" s="35"/>
    </row>
    <row r="29944" spans="2:2" x14ac:dyDescent="0.2">
      <c r="B29944" s="35"/>
    </row>
    <row r="29945" spans="2:2" x14ac:dyDescent="0.2">
      <c r="B29945" s="35"/>
    </row>
    <row r="30025" spans="2:2" x14ac:dyDescent="0.2">
      <c r="B30025" s="35"/>
    </row>
    <row r="30026" spans="2:2" x14ac:dyDescent="0.2">
      <c r="B30026" s="34"/>
    </row>
    <row r="30064" spans="2:2" x14ac:dyDescent="0.2">
      <c r="B30064" s="35"/>
    </row>
    <row r="30066" spans="2:2" x14ac:dyDescent="0.2">
      <c r="B30066" s="35"/>
    </row>
    <row r="30068" spans="2:2" x14ac:dyDescent="0.2">
      <c r="B30068" s="35"/>
    </row>
    <row r="30070" spans="2:2" x14ac:dyDescent="0.2">
      <c r="B30070" s="35"/>
    </row>
    <row r="30075" spans="2:2" x14ac:dyDescent="0.2">
      <c r="B30075" s="35"/>
    </row>
    <row r="30076" spans="2:2" x14ac:dyDescent="0.2">
      <c r="B30076" s="35"/>
    </row>
    <row r="30079" spans="2:2" x14ac:dyDescent="0.2">
      <c r="B30079" s="35"/>
    </row>
    <row r="30080" spans="2:2" x14ac:dyDescent="0.2">
      <c r="B30080" s="35"/>
    </row>
    <row r="30083" spans="2:2" x14ac:dyDescent="0.2">
      <c r="B30083" s="35"/>
    </row>
    <row r="30084" spans="2:2" x14ac:dyDescent="0.2">
      <c r="B30084" s="35"/>
    </row>
    <row r="30085" spans="2:2" x14ac:dyDescent="0.2">
      <c r="B30085" s="35"/>
    </row>
    <row r="30086" spans="2:2" x14ac:dyDescent="0.2">
      <c r="B30086" s="35"/>
    </row>
    <row r="30089" spans="2:2" x14ac:dyDescent="0.2">
      <c r="B30089" s="35"/>
    </row>
    <row r="30090" spans="2:2" x14ac:dyDescent="0.2">
      <c r="B30090" s="35"/>
    </row>
    <row r="30091" spans="2:2" x14ac:dyDescent="0.2">
      <c r="B30091" s="35"/>
    </row>
    <row r="30092" spans="2:2" x14ac:dyDescent="0.2">
      <c r="B30092" s="35"/>
    </row>
    <row r="30093" spans="2:2" x14ac:dyDescent="0.2">
      <c r="B30093" s="35"/>
    </row>
    <row r="30094" spans="2:2" x14ac:dyDescent="0.2">
      <c r="B30094" s="35"/>
    </row>
    <row r="30100" spans="2:2" x14ac:dyDescent="0.2">
      <c r="B30100" s="35"/>
    </row>
    <row r="30101" spans="2:2" x14ac:dyDescent="0.2">
      <c r="B30101" s="35"/>
    </row>
    <row r="30102" spans="2:2" x14ac:dyDescent="0.2">
      <c r="B30102" s="35"/>
    </row>
    <row r="30103" spans="2:2" x14ac:dyDescent="0.2">
      <c r="B30103" s="35"/>
    </row>
    <row r="30183" spans="2:2" x14ac:dyDescent="0.2">
      <c r="B30183" s="35"/>
    </row>
    <row r="30184" spans="2:2" x14ac:dyDescent="0.2">
      <c r="B30184" s="34"/>
    </row>
    <row r="30222" spans="2:2" x14ac:dyDescent="0.2">
      <c r="B30222" s="35"/>
    </row>
    <row r="30224" spans="2:2" x14ac:dyDescent="0.2">
      <c r="B30224" s="35"/>
    </row>
    <row r="30225" spans="2:2" x14ac:dyDescent="0.2">
      <c r="B30225" s="170"/>
    </row>
    <row r="30226" spans="2:2" x14ac:dyDescent="0.2">
      <c r="B30226" s="35"/>
    </row>
    <row r="30228" spans="2:2" x14ac:dyDescent="0.2">
      <c r="B30228" s="35"/>
    </row>
    <row r="30231" spans="2:2" x14ac:dyDescent="0.2">
      <c r="B30231" s="170"/>
    </row>
    <row r="30233" spans="2:2" x14ac:dyDescent="0.2">
      <c r="B30233" s="35"/>
    </row>
    <row r="30234" spans="2:2" x14ac:dyDescent="0.2">
      <c r="B30234" s="35"/>
    </row>
    <row r="30237" spans="2:2" x14ac:dyDescent="0.2">
      <c r="B30237" s="170"/>
    </row>
    <row r="30238" spans="2:2" x14ac:dyDescent="0.2">
      <c r="B30238" s="35"/>
    </row>
    <row r="30241" spans="2:2" x14ac:dyDescent="0.2">
      <c r="B30241" s="35"/>
    </row>
    <row r="30242" spans="2:2" x14ac:dyDescent="0.2">
      <c r="B30242" s="35"/>
    </row>
    <row r="30243" spans="2:2" x14ac:dyDescent="0.2">
      <c r="B30243" s="170"/>
    </row>
    <row r="30244" spans="2:2" x14ac:dyDescent="0.2">
      <c r="B30244" s="35"/>
    </row>
    <row r="30247" spans="2:2" x14ac:dyDescent="0.2">
      <c r="B30247" s="35"/>
    </row>
    <row r="30248" spans="2:2" x14ac:dyDescent="0.2">
      <c r="B30248" s="35"/>
    </row>
    <row r="30249" spans="2:2" x14ac:dyDescent="0.2">
      <c r="B30249" s="170"/>
    </row>
    <row r="30250" spans="2:2" x14ac:dyDescent="0.2">
      <c r="B30250" s="35"/>
    </row>
    <row r="30251" spans="2:2" x14ac:dyDescent="0.2">
      <c r="B30251" s="35"/>
    </row>
    <row r="30252" spans="2:2" x14ac:dyDescent="0.2">
      <c r="B30252" s="35"/>
    </row>
    <row r="30255" spans="2:2" x14ac:dyDescent="0.2">
      <c r="B30255" s="170"/>
    </row>
    <row r="30258" spans="2:2" x14ac:dyDescent="0.2">
      <c r="B30258" s="35"/>
    </row>
    <row r="30259" spans="2:2" x14ac:dyDescent="0.2">
      <c r="B30259" s="35"/>
    </row>
    <row r="30260" spans="2:2" x14ac:dyDescent="0.2">
      <c r="B30260" s="35"/>
    </row>
    <row r="30261" spans="2:2" x14ac:dyDescent="0.2">
      <c r="B30261" s="170"/>
    </row>
    <row r="30267" spans="2:2" x14ac:dyDescent="0.2">
      <c r="B30267" s="170"/>
    </row>
    <row r="30273" spans="2:2" x14ac:dyDescent="0.2">
      <c r="B30273" s="170"/>
    </row>
    <row r="30279" spans="2:2" x14ac:dyDescent="0.2">
      <c r="B30279" s="170"/>
    </row>
    <row r="30285" spans="2:2" x14ac:dyDescent="0.2">
      <c r="B30285" s="170"/>
    </row>
    <row r="30291" spans="2:2" x14ac:dyDescent="0.2">
      <c r="B30291" s="170"/>
    </row>
    <row r="30297" spans="2:2" x14ac:dyDescent="0.2">
      <c r="B30297" s="170"/>
    </row>
    <row r="30303" spans="2:2" x14ac:dyDescent="0.2">
      <c r="B30303" s="170"/>
    </row>
    <row r="30341" spans="2:2" x14ac:dyDescent="0.2">
      <c r="B30341" s="35"/>
    </row>
    <row r="30342" spans="2:2" x14ac:dyDescent="0.2">
      <c r="B30342" s="34"/>
    </row>
    <row r="30351" spans="2:2" x14ac:dyDescent="0.2">
      <c r="B30351" s="170"/>
    </row>
    <row r="30353" spans="2:2" x14ac:dyDescent="0.2">
      <c r="B30353" s="170"/>
    </row>
    <row r="30357" spans="2:2" x14ac:dyDescent="0.2">
      <c r="B30357" s="170"/>
    </row>
    <row r="30359" spans="2:2" x14ac:dyDescent="0.2">
      <c r="B30359" s="170"/>
    </row>
    <row r="30363" spans="2:2" x14ac:dyDescent="0.2">
      <c r="B30363" s="170"/>
    </row>
    <row r="30365" spans="2:2" x14ac:dyDescent="0.2">
      <c r="B30365" s="170"/>
    </row>
    <row r="30369" spans="2:2" x14ac:dyDescent="0.2">
      <c r="B30369" s="170"/>
    </row>
    <row r="30371" spans="2:2" x14ac:dyDescent="0.2">
      <c r="B30371" s="170"/>
    </row>
    <row r="30375" spans="2:2" x14ac:dyDescent="0.2">
      <c r="B30375" s="170"/>
    </row>
    <row r="30377" spans="2:2" x14ac:dyDescent="0.2">
      <c r="B30377" s="170"/>
    </row>
    <row r="30380" spans="2:2" x14ac:dyDescent="0.2">
      <c r="B30380" s="35"/>
    </row>
    <row r="30381" spans="2:2" x14ac:dyDescent="0.2">
      <c r="B30381" s="170"/>
    </row>
    <row r="30382" spans="2:2" x14ac:dyDescent="0.2">
      <c r="B30382" s="35"/>
    </row>
    <row r="30383" spans="2:2" x14ac:dyDescent="0.2">
      <c r="B30383" s="170"/>
    </row>
    <row r="30384" spans="2:2" x14ac:dyDescent="0.2">
      <c r="B30384" s="35"/>
    </row>
    <row r="30386" spans="2:2" x14ac:dyDescent="0.2">
      <c r="B30386" s="35"/>
    </row>
    <row r="30387" spans="2:2" x14ac:dyDescent="0.2">
      <c r="B30387" s="170"/>
    </row>
    <row r="30391" spans="2:2" x14ac:dyDescent="0.2">
      <c r="B30391" s="35"/>
    </row>
    <row r="30392" spans="2:2" x14ac:dyDescent="0.2">
      <c r="B30392" s="35"/>
    </row>
    <row r="30393" spans="2:2" x14ac:dyDescent="0.2">
      <c r="B30393" s="170"/>
    </row>
    <row r="30395" spans="2:2" x14ac:dyDescent="0.2">
      <c r="B30395" s="35"/>
    </row>
    <row r="30396" spans="2:2" x14ac:dyDescent="0.2">
      <c r="B30396" s="35"/>
    </row>
    <row r="30399" spans="2:2" x14ac:dyDescent="0.2">
      <c r="B30399" s="170"/>
    </row>
    <row r="30400" spans="2:2" x14ac:dyDescent="0.2">
      <c r="B30400" s="35"/>
    </row>
    <row r="30401" spans="2:2" x14ac:dyDescent="0.2">
      <c r="B30401" s="35"/>
    </row>
    <row r="30402" spans="2:2" x14ac:dyDescent="0.2">
      <c r="B30402" s="35"/>
    </row>
    <row r="30405" spans="2:2" x14ac:dyDescent="0.2">
      <c r="B30405" s="170"/>
    </row>
    <row r="30406" spans="2:2" x14ac:dyDescent="0.2">
      <c r="B30406" s="35"/>
    </row>
    <row r="30407" spans="2:2" x14ac:dyDescent="0.2">
      <c r="B30407" s="35"/>
    </row>
    <row r="30408" spans="2:2" x14ac:dyDescent="0.2">
      <c r="B30408" s="35"/>
    </row>
    <row r="30409" spans="2:2" x14ac:dyDescent="0.2">
      <c r="B30409" s="35"/>
    </row>
    <row r="30410" spans="2:2" x14ac:dyDescent="0.2">
      <c r="B30410" s="35"/>
    </row>
    <row r="30411" spans="2:2" x14ac:dyDescent="0.2">
      <c r="B30411" s="170"/>
    </row>
    <row r="30416" spans="2:2" x14ac:dyDescent="0.2">
      <c r="B30416" s="35"/>
    </row>
    <row r="30417" spans="2:2" x14ac:dyDescent="0.2">
      <c r="B30417" s="170"/>
    </row>
    <row r="30418" spans="2:2" x14ac:dyDescent="0.2">
      <c r="B30418" s="35"/>
    </row>
    <row r="30419" spans="2:2" x14ac:dyDescent="0.2">
      <c r="B30419" s="170"/>
    </row>
    <row r="30495" spans="2:2" x14ac:dyDescent="0.2">
      <c r="B30495" s="170"/>
    </row>
    <row r="30497" spans="2:2" x14ac:dyDescent="0.2">
      <c r="B30497" s="170"/>
    </row>
    <row r="30499" spans="2:2" x14ac:dyDescent="0.2">
      <c r="B30499" s="35"/>
    </row>
    <row r="30500" spans="2:2" x14ac:dyDescent="0.2">
      <c r="B30500" s="34"/>
    </row>
    <row r="30507" spans="2:2" x14ac:dyDescent="0.2">
      <c r="B30507" s="170"/>
    </row>
    <row r="30509" spans="2:2" x14ac:dyDescent="0.2">
      <c r="B30509" s="170"/>
    </row>
    <row r="30525" spans="2:2" x14ac:dyDescent="0.2">
      <c r="B30525" s="170"/>
    </row>
    <row r="30527" spans="2:2" x14ac:dyDescent="0.2">
      <c r="B30527" s="170"/>
    </row>
    <row r="30538" spans="2:2" x14ac:dyDescent="0.2">
      <c r="B30538" s="35"/>
    </row>
    <row r="30540" spans="2:2" x14ac:dyDescent="0.2">
      <c r="B30540" s="35"/>
    </row>
    <row r="30542" spans="2:2" x14ac:dyDescent="0.2">
      <c r="B30542" s="35"/>
    </row>
    <row r="30544" spans="2:2" x14ac:dyDescent="0.2">
      <c r="B30544" s="35"/>
    </row>
    <row r="30549" spans="2:2" x14ac:dyDescent="0.2">
      <c r="B30549" s="35"/>
    </row>
    <row r="30550" spans="2:2" x14ac:dyDescent="0.2">
      <c r="B30550" s="35"/>
    </row>
    <row r="30553" spans="2:2" x14ac:dyDescent="0.2">
      <c r="B30553" s="35"/>
    </row>
    <row r="30554" spans="2:2" x14ac:dyDescent="0.2">
      <c r="B30554" s="35"/>
    </row>
    <row r="30557" spans="2:2" x14ac:dyDescent="0.2">
      <c r="B30557" s="35"/>
    </row>
    <row r="30558" spans="2:2" x14ac:dyDescent="0.2">
      <c r="B30558" s="35"/>
    </row>
    <row r="30559" spans="2:2" x14ac:dyDescent="0.2">
      <c r="B30559" s="35"/>
    </row>
    <row r="30560" spans="2:2" x14ac:dyDescent="0.2">
      <c r="B30560" s="35"/>
    </row>
    <row r="30563" spans="2:2" x14ac:dyDescent="0.2">
      <c r="B30563" s="35"/>
    </row>
    <row r="30564" spans="2:2" x14ac:dyDescent="0.2">
      <c r="B30564" s="35"/>
    </row>
    <row r="30565" spans="2:2" x14ac:dyDescent="0.2">
      <c r="B30565" s="35"/>
    </row>
    <row r="30566" spans="2:2" x14ac:dyDescent="0.2">
      <c r="B30566" s="35"/>
    </row>
    <row r="30567" spans="2:2" x14ac:dyDescent="0.2">
      <c r="B30567" s="35"/>
    </row>
    <row r="30568" spans="2:2" x14ac:dyDescent="0.2">
      <c r="B30568" s="35"/>
    </row>
    <row r="30574" spans="2:2" x14ac:dyDescent="0.2">
      <c r="B30574" s="35"/>
    </row>
    <row r="30575" spans="2:2" x14ac:dyDescent="0.2">
      <c r="B30575" s="35"/>
    </row>
    <row r="30576" spans="2:2" x14ac:dyDescent="0.2">
      <c r="B30576" s="35"/>
    </row>
    <row r="30577" spans="2:2" x14ac:dyDescent="0.2">
      <c r="B30577" s="35"/>
    </row>
    <row r="30615" spans="2:2" x14ac:dyDescent="0.2">
      <c r="B30615" s="170"/>
    </row>
    <row r="30617" spans="2:2" x14ac:dyDescent="0.2">
      <c r="B30617" s="170"/>
    </row>
    <row r="30657" spans="2:2" x14ac:dyDescent="0.2">
      <c r="B30657" s="35"/>
    </row>
    <row r="30658" spans="2:2" x14ac:dyDescent="0.2">
      <c r="B30658" s="34"/>
    </row>
    <row r="30696" spans="2:2" x14ac:dyDescent="0.2">
      <c r="B30696" s="35"/>
    </row>
    <row r="30698" spans="2:2" x14ac:dyDescent="0.2">
      <c r="B30698" s="35"/>
    </row>
    <row r="30700" spans="2:2" x14ac:dyDescent="0.2">
      <c r="B30700" s="35"/>
    </row>
    <row r="30702" spans="2:2" x14ac:dyDescent="0.2">
      <c r="B30702" s="35"/>
    </row>
    <row r="30707" spans="2:2" x14ac:dyDescent="0.2">
      <c r="B30707" s="35"/>
    </row>
    <row r="30708" spans="2:2" x14ac:dyDescent="0.2">
      <c r="B30708" s="35"/>
    </row>
    <row r="30711" spans="2:2" x14ac:dyDescent="0.2">
      <c r="B30711" s="35"/>
    </row>
    <row r="30712" spans="2:2" x14ac:dyDescent="0.2">
      <c r="B30712" s="35"/>
    </row>
    <row r="30715" spans="2:2" x14ac:dyDescent="0.2">
      <c r="B30715" s="35"/>
    </row>
    <row r="30716" spans="2:2" x14ac:dyDescent="0.2">
      <c r="B30716" s="35"/>
    </row>
    <row r="30717" spans="2:2" x14ac:dyDescent="0.2">
      <c r="B30717" s="35"/>
    </row>
    <row r="30718" spans="2:2" x14ac:dyDescent="0.2">
      <c r="B30718" s="35"/>
    </row>
    <row r="30721" spans="2:2" x14ac:dyDescent="0.2">
      <c r="B30721" s="35"/>
    </row>
    <row r="30722" spans="2:2" x14ac:dyDescent="0.2">
      <c r="B30722" s="35"/>
    </row>
    <row r="30723" spans="2:2" x14ac:dyDescent="0.2">
      <c r="B30723" s="35"/>
    </row>
    <row r="30724" spans="2:2" x14ac:dyDescent="0.2">
      <c r="B30724" s="35"/>
    </row>
    <row r="30725" spans="2:2" x14ac:dyDescent="0.2">
      <c r="B30725" s="35"/>
    </row>
    <row r="30726" spans="2:2" x14ac:dyDescent="0.2">
      <c r="B30726" s="35"/>
    </row>
    <row r="30732" spans="2:2" x14ac:dyDescent="0.2">
      <c r="B30732" s="35"/>
    </row>
    <row r="30733" spans="2:2" x14ac:dyDescent="0.2">
      <c r="B30733" s="35"/>
    </row>
    <row r="30734" spans="2:2" x14ac:dyDescent="0.2">
      <c r="B30734" s="35"/>
    </row>
    <row r="30735" spans="2:2" x14ac:dyDescent="0.2">
      <c r="B30735" s="35"/>
    </row>
    <row r="30771" spans="2:2" x14ac:dyDescent="0.2">
      <c r="B30771" s="170"/>
    </row>
    <row r="30777" spans="2:2" x14ac:dyDescent="0.2">
      <c r="B30777" s="170"/>
    </row>
    <row r="30815" spans="2:2" x14ac:dyDescent="0.2">
      <c r="B30815" s="35"/>
    </row>
    <row r="30816" spans="2:2" x14ac:dyDescent="0.2">
      <c r="B30816" s="34"/>
    </row>
    <row r="30854" spans="2:2" x14ac:dyDescent="0.2">
      <c r="B30854" s="35"/>
    </row>
    <row r="30856" spans="2:2" x14ac:dyDescent="0.2">
      <c r="B30856" s="35"/>
    </row>
    <row r="30858" spans="2:2" x14ac:dyDescent="0.2">
      <c r="B30858" s="35"/>
    </row>
    <row r="30860" spans="2:2" x14ac:dyDescent="0.2">
      <c r="B30860" s="35"/>
    </row>
    <row r="30865" spans="2:2" x14ac:dyDescent="0.2">
      <c r="B30865" s="35"/>
    </row>
    <row r="30866" spans="2:2" x14ac:dyDescent="0.2">
      <c r="B30866" s="35"/>
    </row>
    <row r="30869" spans="2:2" x14ac:dyDescent="0.2">
      <c r="B30869" s="35"/>
    </row>
    <row r="30870" spans="2:2" x14ac:dyDescent="0.2">
      <c r="B30870" s="35"/>
    </row>
    <row r="30873" spans="2:2" x14ac:dyDescent="0.2">
      <c r="B30873" s="35"/>
    </row>
    <row r="30874" spans="2:2" x14ac:dyDescent="0.2">
      <c r="B30874" s="35"/>
    </row>
    <row r="30875" spans="2:2" x14ac:dyDescent="0.2">
      <c r="B30875" s="35"/>
    </row>
    <row r="30876" spans="2:2" x14ac:dyDescent="0.2">
      <c r="B30876" s="35"/>
    </row>
    <row r="30879" spans="2:2" x14ac:dyDescent="0.2">
      <c r="B30879" s="35"/>
    </row>
    <row r="30880" spans="2:2" x14ac:dyDescent="0.2">
      <c r="B30880" s="35"/>
    </row>
    <row r="30881" spans="2:2" x14ac:dyDescent="0.2">
      <c r="B30881" s="35"/>
    </row>
    <row r="30882" spans="2:2" x14ac:dyDescent="0.2">
      <c r="B30882" s="35"/>
    </row>
    <row r="30883" spans="2:2" x14ac:dyDescent="0.2">
      <c r="B30883" s="35"/>
    </row>
    <row r="30884" spans="2:2" x14ac:dyDescent="0.2">
      <c r="B30884" s="35"/>
    </row>
    <row r="30890" spans="2:2" x14ac:dyDescent="0.2">
      <c r="B30890" s="35"/>
    </row>
    <row r="30891" spans="2:2" x14ac:dyDescent="0.2">
      <c r="B30891" s="35"/>
    </row>
    <row r="30892" spans="2:2" x14ac:dyDescent="0.2">
      <c r="B30892" s="35"/>
    </row>
    <row r="30893" spans="2:2" x14ac:dyDescent="0.2">
      <c r="B30893" s="35"/>
    </row>
    <row r="30922" spans="2:2" x14ac:dyDescent="0.2">
      <c r="B30922" s="170"/>
    </row>
    <row r="30928" spans="2:2" x14ac:dyDescent="0.2">
      <c r="B30928" s="170"/>
    </row>
    <row r="30973" spans="2:2" x14ac:dyDescent="0.2">
      <c r="B30973" s="35"/>
    </row>
    <row r="30974" spans="2:2" x14ac:dyDescent="0.2">
      <c r="B30974" s="34"/>
    </row>
    <row r="31012" spans="2:2" x14ac:dyDescent="0.2">
      <c r="B31012" s="35"/>
    </row>
    <row r="31014" spans="2:2" x14ac:dyDescent="0.2">
      <c r="B31014" s="35"/>
    </row>
    <row r="31016" spans="2:2" x14ac:dyDescent="0.2">
      <c r="B31016" s="35"/>
    </row>
    <row r="31018" spans="2:2" x14ac:dyDescent="0.2">
      <c r="B31018" s="35"/>
    </row>
    <row r="31023" spans="2:2" x14ac:dyDescent="0.2">
      <c r="B31023" s="35"/>
    </row>
    <row r="31024" spans="2:2" x14ac:dyDescent="0.2">
      <c r="B31024" s="35"/>
    </row>
    <row r="31027" spans="2:2" x14ac:dyDescent="0.2">
      <c r="B31027" s="35"/>
    </row>
    <row r="31028" spans="2:2" x14ac:dyDescent="0.2">
      <c r="B31028" s="35"/>
    </row>
    <row r="31031" spans="2:2" x14ac:dyDescent="0.2">
      <c r="B31031" s="35"/>
    </row>
    <row r="31032" spans="2:2" x14ac:dyDescent="0.2">
      <c r="B31032" s="35"/>
    </row>
    <row r="31033" spans="2:2" x14ac:dyDescent="0.2">
      <c r="B31033" s="35"/>
    </row>
    <row r="31034" spans="2:2" x14ac:dyDescent="0.2">
      <c r="B31034" s="35"/>
    </row>
    <row r="31037" spans="2:2" x14ac:dyDescent="0.2">
      <c r="B31037" s="35"/>
    </row>
    <row r="31038" spans="2:2" x14ac:dyDescent="0.2">
      <c r="B31038" s="35"/>
    </row>
    <row r="31039" spans="2:2" x14ac:dyDescent="0.2">
      <c r="B31039" s="35"/>
    </row>
    <row r="31040" spans="2:2" x14ac:dyDescent="0.2">
      <c r="B31040" s="35"/>
    </row>
    <row r="31041" spans="2:2" x14ac:dyDescent="0.2">
      <c r="B31041" s="35"/>
    </row>
    <row r="31042" spans="2:2" x14ac:dyDescent="0.2">
      <c r="B31042" s="35"/>
    </row>
    <row r="31048" spans="2:2" x14ac:dyDescent="0.2">
      <c r="B31048" s="35"/>
    </row>
    <row r="31049" spans="2:2" x14ac:dyDescent="0.2">
      <c r="B31049" s="35"/>
    </row>
    <row r="31050" spans="2:2" x14ac:dyDescent="0.2">
      <c r="B31050" s="35"/>
    </row>
    <row r="31051" spans="2:2" x14ac:dyDescent="0.2">
      <c r="B31051" s="35"/>
    </row>
    <row r="31061" spans="2:2" x14ac:dyDescent="0.2">
      <c r="B31061" s="170"/>
    </row>
    <row r="31131" spans="2:2" x14ac:dyDescent="0.2">
      <c r="B31131" s="35"/>
    </row>
    <row r="31132" spans="2:2" x14ac:dyDescent="0.2">
      <c r="B31132" s="34"/>
    </row>
    <row r="31170" spans="2:2" x14ac:dyDescent="0.2">
      <c r="B31170" s="35"/>
    </row>
    <row r="31172" spans="2:2" x14ac:dyDescent="0.2">
      <c r="B31172" s="35"/>
    </row>
    <row r="31174" spans="2:2" x14ac:dyDescent="0.2">
      <c r="B31174" s="35"/>
    </row>
    <row r="31176" spans="2:2" x14ac:dyDescent="0.2">
      <c r="B31176" s="35"/>
    </row>
    <row r="31181" spans="2:2" x14ac:dyDescent="0.2">
      <c r="B31181" s="35"/>
    </row>
    <row r="31182" spans="2:2" x14ac:dyDescent="0.2">
      <c r="B31182" s="35"/>
    </row>
    <row r="31185" spans="2:2" x14ac:dyDescent="0.2">
      <c r="B31185" s="35"/>
    </row>
    <row r="31186" spans="2:2" x14ac:dyDescent="0.2">
      <c r="B31186" s="35"/>
    </row>
    <row r="31189" spans="2:2" x14ac:dyDescent="0.2">
      <c r="B31189" s="35"/>
    </row>
    <row r="31190" spans="2:2" x14ac:dyDescent="0.2">
      <c r="B31190" s="35"/>
    </row>
    <row r="31191" spans="2:2" x14ac:dyDescent="0.2">
      <c r="B31191" s="35"/>
    </row>
    <row r="31192" spans="2:2" x14ac:dyDescent="0.2">
      <c r="B31192" s="35"/>
    </row>
    <row r="31195" spans="2:2" x14ac:dyDescent="0.2">
      <c r="B31195" s="35"/>
    </row>
    <row r="31196" spans="2:2" x14ac:dyDescent="0.2">
      <c r="B31196" s="35"/>
    </row>
    <row r="31197" spans="2:2" x14ac:dyDescent="0.2">
      <c r="B31197" s="35"/>
    </row>
    <row r="31198" spans="2:2" x14ac:dyDescent="0.2">
      <c r="B31198" s="35"/>
    </row>
    <row r="31199" spans="2:2" x14ac:dyDescent="0.2">
      <c r="B31199" s="35"/>
    </row>
    <row r="31200" spans="2:2" x14ac:dyDescent="0.2">
      <c r="B31200" s="35"/>
    </row>
    <row r="31206" spans="2:2" x14ac:dyDescent="0.2">
      <c r="B31206" s="35"/>
    </row>
    <row r="31207" spans="2:2" x14ac:dyDescent="0.2">
      <c r="B31207" s="35"/>
    </row>
    <row r="31208" spans="2:2" x14ac:dyDescent="0.2">
      <c r="B31208" s="35"/>
    </row>
    <row r="31209" spans="2:2" x14ac:dyDescent="0.2">
      <c r="B31209" s="35"/>
    </row>
    <row r="31289" spans="2:2" x14ac:dyDescent="0.2">
      <c r="B31289" s="35"/>
    </row>
    <row r="31290" spans="2:2" x14ac:dyDescent="0.2">
      <c r="B31290" s="34"/>
    </row>
    <row r="31328" spans="2:2" x14ac:dyDescent="0.2">
      <c r="B31328" s="35"/>
    </row>
    <row r="31330" spans="2:2" x14ac:dyDescent="0.2">
      <c r="B31330" s="35"/>
    </row>
    <row r="31332" spans="2:2" x14ac:dyDescent="0.2">
      <c r="B31332" s="35"/>
    </row>
    <row r="31334" spans="2:2" x14ac:dyDescent="0.2">
      <c r="B31334" s="35"/>
    </row>
    <row r="31339" spans="2:2" x14ac:dyDescent="0.2">
      <c r="B31339" s="35"/>
    </row>
    <row r="31340" spans="2:2" x14ac:dyDescent="0.2">
      <c r="B31340" s="35"/>
    </row>
    <row r="31343" spans="2:2" x14ac:dyDescent="0.2">
      <c r="B31343" s="35"/>
    </row>
    <row r="31344" spans="2:2" x14ac:dyDescent="0.2">
      <c r="B31344" s="35"/>
    </row>
    <row r="31347" spans="2:2" x14ac:dyDescent="0.2">
      <c r="B31347" s="35"/>
    </row>
    <row r="31348" spans="2:2" x14ac:dyDescent="0.2">
      <c r="B31348" s="35"/>
    </row>
    <row r="31349" spans="2:2" x14ac:dyDescent="0.2">
      <c r="B31349" s="35"/>
    </row>
    <row r="31350" spans="2:2" x14ac:dyDescent="0.2">
      <c r="B31350" s="35"/>
    </row>
    <row r="31353" spans="2:2" x14ac:dyDescent="0.2">
      <c r="B31353" s="35"/>
    </row>
    <row r="31354" spans="2:2" x14ac:dyDescent="0.2">
      <c r="B31354" s="35"/>
    </row>
    <row r="31355" spans="2:2" x14ac:dyDescent="0.2">
      <c r="B31355" s="35"/>
    </row>
    <row r="31356" spans="2:2" x14ac:dyDescent="0.2">
      <c r="B31356" s="35"/>
    </row>
    <row r="31357" spans="2:2" x14ac:dyDescent="0.2">
      <c r="B31357" s="35"/>
    </row>
    <row r="31358" spans="2:2" x14ac:dyDescent="0.2">
      <c r="B31358" s="35"/>
    </row>
    <row r="31364" spans="2:2" x14ac:dyDescent="0.2">
      <c r="B31364" s="35"/>
    </row>
    <row r="31365" spans="2:2" x14ac:dyDescent="0.2">
      <c r="B31365" s="35"/>
    </row>
    <row r="31366" spans="2:2" x14ac:dyDescent="0.2">
      <c r="B31366" s="35"/>
    </row>
    <row r="31367" spans="2:2" x14ac:dyDescent="0.2">
      <c r="B31367" s="35"/>
    </row>
    <row r="31447" spans="2:2" x14ac:dyDescent="0.2">
      <c r="B31447" s="35"/>
    </row>
    <row r="31448" spans="2:2" x14ac:dyDescent="0.2">
      <c r="B31448" s="34"/>
    </row>
    <row r="31486" spans="2:2" x14ac:dyDescent="0.2">
      <c r="B31486" s="35"/>
    </row>
    <row r="31488" spans="2:2" x14ac:dyDescent="0.2">
      <c r="B31488" s="35"/>
    </row>
    <row r="31490" spans="2:2" x14ac:dyDescent="0.2">
      <c r="B31490" s="35"/>
    </row>
    <row r="31492" spans="2:2" x14ac:dyDescent="0.2">
      <c r="B31492" s="35"/>
    </row>
    <row r="31497" spans="2:2" x14ac:dyDescent="0.2">
      <c r="B31497" s="35"/>
    </row>
    <row r="31498" spans="2:2" x14ac:dyDescent="0.2">
      <c r="B31498" s="35"/>
    </row>
    <row r="31501" spans="2:2" x14ac:dyDescent="0.2">
      <c r="B31501" s="35"/>
    </row>
    <row r="31502" spans="2:2" x14ac:dyDescent="0.2">
      <c r="B31502" s="35"/>
    </row>
    <row r="31505" spans="2:2" x14ac:dyDescent="0.2">
      <c r="B31505" s="35"/>
    </row>
    <row r="31506" spans="2:2" x14ac:dyDescent="0.2">
      <c r="B31506" s="35"/>
    </row>
    <row r="31507" spans="2:2" x14ac:dyDescent="0.2">
      <c r="B31507" s="35"/>
    </row>
    <row r="31508" spans="2:2" x14ac:dyDescent="0.2">
      <c r="B31508" s="35"/>
    </row>
    <row r="31511" spans="2:2" x14ac:dyDescent="0.2">
      <c r="B31511" s="35"/>
    </row>
    <row r="31512" spans="2:2" x14ac:dyDescent="0.2">
      <c r="B31512" s="35"/>
    </row>
    <row r="31513" spans="2:2" x14ac:dyDescent="0.2">
      <c r="B31513" s="35"/>
    </row>
    <row r="31514" spans="2:2" x14ac:dyDescent="0.2">
      <c r="B31514" s="35"/>
    </row>
    <row r="31515" spans="2:2" x14ac:dyDescent="0.2">
      <c r="B31515" s="35"/>
    </row>
    <row r="31516" spans="2:2" x14ac:dyDescent="0.2">
      <c r="B31516" s="35"/>
    </row>
    <row r="31522" spans="2:2" x14ac:dyDescent="0.2">
      <c r="B31522" s="35"/>
    </row>
    <row r="31523" spans="2:2" x14ac:dyDescent="0.2">
      <c r="B31523" s="35"/>
    </row>
    <row r="31524" spans="2:2" x14ac:dyDescent="0.2">
      <c r="B31524" s="35"/>
    </row>
    <row r="31525" spans="2:2" x14ac:dyDescent="0.2">
      <c r="B31525" s="35"/>
    </row>
    <row r="31605" spans="2:2" x14ac:dyDescent="0.2">
      <c r="B31605" s="35"/>
    </row>
    <row r="31606" spans="2:2" x14ac:dyDescent="0.2">
      <c r="B31606" s="34"/>
    </row>
    <row r="31644" spans="2:2" x14ac:dyDescent="0.2">
      <c r="B31644" s="35"/>
    </row>
    <row r="31646" spans="2:2" x14ac:dyDescent="0.2">
      <c r="B31646" s="35"/>
    </row>
    <row r="31648" spans="2:2" x14ac:dyDescent="0.2">
      <c r="B31648" s="35"/>
    </row>
    <row r="31650" spans="2:2" x14ac:dyDescent="0.2">
      <c r="B31650" s="35"/>
    </row>
    <row r="31655" spans="2:2" x14ac:dyDescent="0.2">
      <c r="B31655" s="35"/>
    </row>
    <row r="31656" spans="2:2" x14ac:dyDescent="0.2">
      <c r="B31656" s="35"/>
    </row>
    <row r="31659" spans="2:2" x14ac:dyDescent="0.2">
      <c r="B31659" s="35"/>
    </row>
    <row r="31660" spans="2:2" x14ac:dyDescent="0.2">
      <c r="B31660" s="35"/>
    </row>
    <row r="31663" spans="2:2" x14ac:dyDescent="0.2">
      <c r="B31663" s="35"/>
    </row>
    <row r="31664" spans="2:2" x14ac:dyDescent="0.2">
      <c r="B31664" s="35"/>
    </row>
    <row r="31665" spans="2:2" x14ac:dyDescent="0.2">
      <c r="B31665" s="35"/>
    </row>
    <row r="31666" spans="2:2" x14ac:dyDescent="0.2">
      <c r="B31666" s="35"/>
    </row>
    <row r="31669" spans="2:2" x14ac:dyDescent="0.2">
      <c r="B31669" s="35"/>
    </row>
    <row r="31670" spans="2:2" x14ac:dyDescent="0.2">
      <c r="B31670" s="35"/>
    </row>
    <row r="31671" spans="2:2" x14ac:dyDescent="0.2">
      <c r="B31671" s="35"/>
    </row>
    <row r="31672" spans="2:2" x14ac:dyDescent="0.2">
      <c r="B31672" s="35"/>
    </row>
    <row r="31673" spans="2:2" x14ac:dyDescent="0.2">
      <c r="B31673" s="35"/>
    </row>
    <row r="31674" spans="2:2" x14ac:dyDescent="0.2">
      <c r="B31674" s="35"/>
    </row>
    <row r="31680" spans="2:2" x14ac:dyDescent="0.2">
      <c r="B31680" s="35"/>
    </row>
    <row r="31681" spans="2:2" x14ac:dyDescent="0.2">
      <c r="B31681" s="35"/>
    </row>
    <row r="31682" spans="2:2" x14ac:dyDescent="0.2">
      <c r="B31682" s="35"/>
    </row>
    <row r="31683" spans="2:2" x14ac:dyDescent="0.2">
      <c r="B31683" s="35"/>
    </row>
    <row r="31763" spans="2:2" x14ac:dyDescent="0.2">
      <c r="B31763" s="35"/>
    </row>
    <row r="31764" spans="2:2" x14ac:dyDescent="0.2">
      <c r="B31764" s="34"/>
    </row>
    <row r="31802" spans="2:2" x14ac:dyDescent="0.2">
      <c r="B31802" s="35"/>
    </row>
    <row r="31804" spans="2:2" x14ac:dyDescent="0.2">
      <c r="B31804" s="35"/>
    </row>
    <row r="31806" spans="2:2" x14ac:dyDescent="0.2">
      <c r="B31806" s="35"/>
    </row>
    <row r="31808" spans="2:2" x14ac:dyDescent="0.2">
      <c r="B31808" s="35"/>
    </row>
    <row r="31813" spans="2:2" x14ac:dyDescent="0.2">
      <c r="B31813" s="35"/>
    </row>
    <row r="31814" spans="2:2" x14ac:dyDescent="0.2">
      <c r="B31814" s="35"/>
    </row>
    <row r="31817" spans="2:2" x14ac:dyDescent="0.2">
      <c r="B31817" s="35"/>
    </row>
    <row r="31818" spans="2:2" x14ac:dyDescent="0.2">
      <c r="B31818" s="35"/>
    </row>
    <row r="31821" spans="2:2" x14ac:dyDescent="0.2">
      <c r="B31821" s="35"/>
    </row>
    <row r="31822" spans="2:2" x14ac:dyDescent="0.2">
      <c r="B31822" s="35"/>
    </row>
    <row r="31823" spans="2:2" x14ac:dyDescent="0.2">
      <c r="B31823" s="35"/>
    </row>
    <row r="31824" spans="2:2" x14ac:dyDescent="0.2">
      <c r="B31824" s="35"/>
    </row>
    <row r="31827" spans="2:2" x14ac:dyDescent="0.2">
      <c r="B31827" s="35"/>
    </row>
    <row r="31828" spans="2:2" x14ac:dyDescent="0.2">
      <c r="B31828" s="35"/>
    </row>
    <row r="31829" spans="2:2" x14ac:dyDescent="0.2">
      <c r="B31829" s="35"/>
    </row>
    <row r="31830" spans="2:2" x14ac:dyDescent="0.2">
      <c r="B31830" s="35"/>
    </row>
    <row r="31831" spans="2:2" x14ac:dyDescent="0.2">
      <c r="B31831" s="35"/>
    </row>
    <row r="31832" spans="2:2" x14ac:dyDescent="0.2">
      <c r="B31832" s="35"/>
    </row>
    <row r="31838" spans="2:2" x14ac:dyDescent="0.2">
      <c r="B31838" s="35"/>
    </row>
    <row r="31839" spans="2:2" x14ac:dyDescent="0.2">
      <c r="B31839" s="35"/>
    </row>
    <row r="31840" spans="2:2" x14ac:dyDescent="0.2">
      <c r="B31840" s="35"/>
    </row>
    <row r="31841" spans="2:2" x14ac:dyDescent="0.2">
      <c r="B31841" s="35"/>
    </row>
    <row r="31921" spans="2:2" x14ac:dyDescent="0.2">
      <c r="B31921" s="35"/>
    </row>
    <row r="31922" spans="2:2" x14ac:dyDescent="0.2">
      <c r="B31922" s="34"/>
    </row>
    <row r="31960" spans="2:2" x14ac:dyDescent="0.2">
      <c r="B31960" s="35"/>
    </row>
    <row r="31962" spans="2:2" x14ac:dyDescent="0.2">
      <c r="B31962" s="35"/>
    </row>
    <row r="31964" spans="2:2" x14ac:dyDescent="0.2">
      <c r="B31964" s="35"/>
    </row>
    <row r="31966" spans="2:2" x14ac:dyDescent="0.2">
      <c r="B31966" s="35"/>
    </row>
    <row r="31971" spans="2:2" x14ac:dyDescent="0.2">
      <c r="B31971" s="35"/>
    </row>
    <row r="31972" spans="2:2" x14ac:dyDescent="0.2">
      <c r="B31972" s="35"/>
    </row>
    <row r="31975" spans="2:2" x14ac:dyDescent="0.2">
      <c r="B31975" s="35"/>
    </row>
    <row r="31976" spans="2:2" x14ac:dyDescent="0.2">
      <c r="B31976" s="35"/>
    </row>
    <row r="31979" spans="2:2" x14ac:dyDescent="0.2">
      <c r="B31979" s="35"/>
    </row>
    <row r="31980" spans="2:2" x14ac:dyDescent="0.2">
      <c r="B31980" s="35"/>
    </row>
    <row r="31981" spans="2:2" x14ac:dyDescent="0.2">
      <c r="B31981" s="35"/>
    </row>
    <row r="31982" spans="2:2" x14ac:dyDescent="0.2">
      <c r="B31982" s="35"/>
    </row>
    <row r="31985" spans="2:2" x14ac:dyDescent="0.2">
      <c r="B31985" s="35"/>
    </row>
    <row r="31986" spans="2:2" x14ac:dyDescent="0.2">
      <c r="B31986" s="35"/>
    </row>
    <row r="31987" spans="2:2" x14ac:dyDescent="0.2">
      <c r="B31987" s="35"/>
    </row>
    <row r="31988" spans="2:2" x14ac:dyDescent="0.2">
      <c r="B31988" s="35"/>
    </row>
    <row r="31989" spans="2:2" x14ac:dyDescent="0.2">
      <c r="B31989" s="35"/>
    </row>
    <row r="31990" spans="2:2" x14ac:dyDescent="0.2">
      <c r="B31990" s="35"/>
    </row>
    <row r="31996" spans="2:2" x14ac:dyDescent="0.2">
      <c r="B31996" s="35"/>
    </row>
    <row r="31997" spans="2:2" x14ac:dyDescent="0.2">
      <c r="B31997" s="35"/>
    </row>
    <row r="31998" spans="2:2" x14ac:dyDescent="0.2">
      <c r="B31998" s="35"/>
    </row>
    <row r="31999" spans="2:2" x14ac:dyDescent="0.2">
      <c r="B31999" s="35"/>
    </row>
    <row r="32079" spans="2:2" x14ac:dyDescent="0.2">
      <c r="B32079" s="35"/>
    </row>
    <row r="32080" spans="2:2" x14ac:dyDescent="0.2">
      <c r="B32080" s="34"/>
    </row>
    <row r="32118" spans="2:2" x14ac:dyDescent="0.2">
      <c r="B32118" s="35"/>
    </row>
    <row r="32120" spans="2:2" x14ac:dyDescent="0.2">
      <c r="B32120" s="35"/>
    </row>
    <row r="32122" spans="2:2" x14ac:dyDescent="0.2">
      <c r="B32122" s="35"/>
    </row>
    <row r="32124" spans="2:2" x14ac:dyDescent="0.2">
      <c r="B32124" s="35"/>
    </row>
    <row r="32129" spans="2:2" x14ac:dyDescent="0.2">
      <c r="B32129" s="35"/>
    </row>
    <row r="32130" spans="2:2" x14ac:dyDescent="0.2">
      <c r="B32130" s="35"/>
    </row>
    <row r="32133" spans="2:2" x14ac:dyDescent="0.2">
      <c r="B32133" s="35"/>
    </row>
    <row r="32134" spans="2:2" x14ac:dyDescent="0.2">
      <c r="B32134" s="35"/>
    </row>
    <row r="32137" spans="2:2" x14ac:dyDescent="0.2">
      <c r="B32137" s="35"/>
    </row>
    <row r="32138" spans="2:2" x14ac:dyDescent="0.2">
      <c r="B32138" s="35"/>
    </row>
    <row r="32139" spans="2:2" x14ac:dyDescent="0.2">
      <c r="B32139" s="35"/>
    </row>
    <row r="32140" spans="2:2" x14ac:dyDescent="0.2">
      <c r="B32140" s="35"/>
    </row>
    <row r="32143" spans="2:2" x14ac:dyDescent="0.2">
      <c r="B32143" s="35"/>
    </row>
    <row r="32144" spans="2:2" x14ac:dyDescent="0.2">
      <c r="B32144" s="35"/>
    </row>
    <row r="32145" spans="2:2" x14ac:dyDescent="0.2">
      <c r="B32145" s="35"/>
    </row>
    <row r="32146" spans="2:2" x14ac:dyDescent="0.2">
      <c r="B32146" s="35"/>
    </row>
    <row r="32147" spans="2:2" x14ac:dyDescent="0.2">
      <c r="B32147" s="35"/>
    </row>
    <row r="32148" spans="2:2" x14ac:dyDescent="0.2">
      <c r="B32148" s="35"/>
    </row>
    <row r="32154" spans="2:2" x14ac:dyDescent="0.2">
      <c r="B32154" s="35"/>
    </row>
    <row r="32155" spans="2:2" x14ac:dyDescent="0.2">
      <c r="B32155" s="35"/>
    </row>
    <row r="32156" spans="2:2" x14ac:dyDescent="0.2">
      <c r="B32156" s="35"/>
    </row>
    <row r="32157" spans="2:2" x14ac:dyDescent="0.2">
      <c r="B32157" s="35"/>
    </row>
    <row r="32237" spans="2:2" x14ac:dyDescent="0.2">
      <c r="B32237" s="35"/>
    </row>
    <row r="32238" spans="2:2" x14ac:dyDescent="0.2">
      <c r="B32238" s="34"/>
    </row>
    <row r="32276" spans="2:2" x14ac:dyDescent="0.2">
      <c r="B32276" s="35"/>
    </row>
    <row r="32278" spans="2:2" x14ac:dyDescent="0.2">
      <c r="B32278" s="35"/>
    </row>
    <row r="32280" spans="2:2" x14ac:dyDescent="0.2">
      <c r="B32280" s="35"/>
    </row>
    <row r="32282" spans="2:2" x14ac:dyDescent="0.2">
      <c r="B32282" s="35"/>
    </row>
    <row r="32287" spans="2:2" x14ac:dyDescent="0.2">
      <c r="B32287" s="35"/>
    </row>
    <row r="32288" spans="2:2" x14ac:dyDescent="0.2">
      <c r="B32288" s="35"/>
    </row>
    <row r="32291" spans="2:2" x14ac:dyDescent="0.2">
      <c r="B32291" s="35"/>
    </row>
    <row r="32292" spans="2:2" x14ac:dyDescent="0.2">
      <c r="B32292" s="35"/>
    </row>
    <row r="32295" spans="2:2" x14ac:dyDescent="0.2">
      <c r="B32295" s="35"/>
    </row>
    <row r="32296" spans="2:2" x14ac:dyDescent="0.2">
      <c r="B32296" s="35"/>
    </row>
    <row r="32297" spans="2:2" x14ac:dyDescent="0.2">
      <c r="B32297" s="35"/>
    </row>
    <row r="32298" spans="2:2" x14ac:dyDescent="0.2">
      <c r="B32298" s="35"/>
    </row>
    <row r="32301" spans="2:2" x14ac:dyDescent="0.2">
      <c r="B32301" s="35"/>
    </row>
    <row r="32302" spans="2:2" x14ac:dyDescent="0.2">
      <c r="B32302" s="35"/>
    </row>
    <row r="32303" spans="2:2" x14ac:dyDescent="0.2">
      <c r="B32303" s="35"/>
    </row>
    <row r="32304" spans="2:2" x14ac:dyDescent="0.2">
      <c r="B32304" s="35"/>
    </row>
    <row r="32305" spans="2:2" x14ac:dyDescent="0.2">
      <c r="B32305" s="35"/>
    </row>
    <row r="32306" spans="2:2" x14ac:dyDescent="0.2">
      <c r="B32306" s="35"/>
    </row>
    <row r="32312" spans="2:2" x14ac:dyDescent="0.2">
      <c r="B32312" s="35"/>
    </row>
    <row r="32313" spans="2:2" x14ac:dyDescent="0.2">
      <c r="B32313" s="35"/>
    </row>
    <row r="32314" spans="2:2" x14ac:dyDescent="0.2">
      <c r="B32314" s="35"/>
    </row>
    <row r="32315" spans="2:2" x14ac:dyDescent="0.2">
      <c r="B32315" s="35"/>
    </row>
    <row r="32395" spans="2:2" x14ac:dyDescent="0.2">
      <c r="B32395" s="35"/>
    </row>
    <row r="32396" spans="2:2" x14ac:dyDescent="0.2">
      <c r="B32396" s="34"/>
    </row>
    <row r="32434" spans="2:2" x14ac:dyDescent="0.2">
      <c r="B32434" s="35"/>
    </row>
    <row r="32436" spans="2:2" x14ac:dyDescent="0.2">
      <c r="B32436" s="35"/>
    </row>
    <row r="32438" spans="2:2" x14ac:dyDescent="0.2">
      <c r="B32438" s="35"/>
    </row>
    <row r="32440" spans="2:2" x14ac:dyDescent="0.2">
      <c r="B32440" s="35"/>
    </row>
    <row r="32445" spans="2:2" x14ac:dyDescent="0.2">
      <c r="B32445" s="35"/>
    </row>
    <row r="32446" spans="2:2" x14ac:dyDescent="0.2">
      <c r="B32446" s="35"/>
    </row>
    <row r="32449" spans="2:2" x14ac:dyDescent="0.2">
      <c r="B32449" s="35"/>
    </row>
    <row r="32450" spans="2:2" x14ac:dyDescent="0.2">
      <c r="B32450" s="35"/>
    </row>
    <row r="32453" spans="2:2" x14ac:dyDescent="0.2">
      <c r="B32453" s="35"/>
    </row>
    <row r="32454" spans="2:2" x14ac:dyDescent="0.2">
      <c r="B32454" s="35"/>
    </row>
    <row r="32455" spans="2:2" x14ac:dyDescent="0.2">
      <c r="B32455" s="35"/>
    </row>
    <row r="32456" spans="2:2" x14ac:dyDescent="0.2">
      <c r="B32456" s="35"/>
    </row>
    <row r="32459" spans="2:2" x14ac:dyDescent="0.2">
      <c r="B32459" s="35"/>
    </row>
    <row r="32460" spans="2:2" x14ac:dyDescent="0.2">
      <c r="B32460" s="35"/>
    </row>
    <row r="32461" spans="2:2" x14ac:dyDescent="0.2">
      <c r="B32461" s="35"/>
    </row>
    <row r="32462" spans="2:2" x14ac:dyDescent="0.2">
      <c r="B32462" s="35"/>
    </row>
    <row r="32463" spans="2:2" x14ac:dyDescent="0.2">
      <c r="B32463" s="35"/>
    </row>
    <row r="32464" spans="2:2" x14ac:dyDescent="0.2">
      <c r="B32464" s="35"/>
    </row>
    <row r="32470" spans="2:2" x14ac:dyDescent="0.2">
      <c r="B32470" s="35"/>
    </row>
    <row r="32471" spans="2:2" x14ac:dyDescent="0.2">
      <c r="B32471" s="35"/>
    </row>
    <row r="32472" spans="2:2" x14ac:dyDescent="0.2">
      <c r="B32472" s="35"/>
    </row>
    <row r="32473" spans="2:2" x14ac:dyDescent="0.2">
      <c r="B32473" s="35"/>
    </row>
    <row r="32553" spans="2:2" x14ac:dyDescent="0.2">
      <c r="B32553" s="35"/>
    </row>
    <row r="32554" spans="2:2" x14ac:dyDescent="0.2">
      <c r="B32554" s="34"/>
    </row>
    <row r="32592" spans="2:2" x14ac:dyDescent="0.2">
      <c r="B32592" s="35"/>
    </row>
    <row r="32594" spans="2:2" x14ac:dyDescent="0.2">
      <c r="B32594" s="35"/>
    </row>
    <row r="32596" spans="2:2" x14ac:dyDescent="0.2">
      <c r="B32596" s="35"/>
    </row>
    <row r="32598" spans="2:2" x14ac:dyDescent="0.2">
      <c r="B32598" s="35"/>
    </row>
    <row r="32603" spans="2:2" x14ac:dyDescent="0.2">
      <c r="B32603" s="35"/>
    </row>
    <row r="32604" spans="2:2" x14ac:dyDescent="0.2">
      <c r="B32604" s="35"/>
    </row>
    <row r="32607" spans="2:2" x14ac:dyDescent="0.2">
      <c r="B32607" s="35"/>
    </row>
    <row r="32608" spans="2:2" x14ac:dyDescent="0.2">
      <c r="B32608" s="35"/>
    </row>
    <row r="32611" spans="2:2" x14ac:dyDescent="0.2">
      <c r="B32611" s="35"/>
    </row>
    <row r="32612" spans="2:2" x14ac:dyDescent="0.2">
      <c r="B32612" s="35"/>
    </row>
    <row r="32613" spans="2:2" x14ac:dyDescent="0.2">
      <c r="B32613" s="35"/>
    </row>
    <row r="32614" spans="2:2" x14ac:dyDescent="0.2">
      <c r="B32614" s="35"/>
    </row>
    <row r="32617" spans="2:2" x14ac:dyDescent="0.2">
      <c r="B32617" s="35"/>
    </row>
    <row r="32618" spans="2:2" x14ac:dyDescent="0.2">
      <c r="B32618" s="35"/>
    </row>
    <row r="32619" spans="2:2" x14ac:dyDescent="0.2">
      <c r="B32619" s="35"/>
    </row>
    <row r="32620" spans="2:2" x14ac:dyDescent="0.2">
      <c r="B32620" s="35"/>
    </row>
    <row r="32621" spans="2:2" x14ac:dyDescent="0.2">
      <c r="B32621" s="35"/>
    </row>
    <row r="32622" spans="2:2" x14ac:dyDescent="0.2">
      <c r="B32622" s="35"/>
    </row>
    <row r="32628" spans="2:2" x14ac:dyDescent="0.2">
      <c r="B32628" s="35"/>
    </row>
    <row r="32629" spans="2:2" x14ac:dyDescent="0.2">
      <c r="B32629" s="35"/>
    </row>
    <row r="32630" spans="2:2" x14ac:dyDescent="0.2">
      <c r="B32630" s="35"/>
    </row>
    <row r="32631" spans="2:2" x14ac:dyDescent="0.2">
      <c r="B32631" s="35"/>
    </row>
    <row r="32711" spans="2:2" x14ac:dyDescent="0.2">
      <c r="B32711" s="35"/>
    </row>
    <row r="32712" spans="2:2" x14ac:dyDescent="0.2">
      <c r="B32712" s="34"/>
    </row>
    <row r="32750" spans="2:2" x14ac:dyDescent="0.2">
      <c r="B32750" s="35"/>
    </row>
    <row r="32752" spans="2:2" x14ac:dyDescent="0.2">
      <c r="B32752" s="35"/>
    </row>
    <row r="32754" spans="2:2" x14ac:dyDescent="0.2">
      <c r="B32754" s="35"/>
    </row>
    <row r="32756" spans="2:2" x14ac:dyDescent="0.2">
      <c r="B32756" s="35"/>
    </row>
    <row r="32761" spans="2:2" x14ac:dyDescent="0.2">
      <c r="B32761" s="35"/>
    </row>
    <row r="32762" spans="2:2" x14ac:dyDescent="0.2">
      <c r="B32762" s="35"/>
    </row>
    <row r="32765" spans="2:2" x14ac:dyDescent="0.2">
      <c r="B32765" s="35"/>
    </row>
    <row r="32766" spans="2:2" x14ac:dyDescent="0.2">
      <c r="B32766" s="35"/>
    </row>
    <row r="32769" spans="2:2" x14ac:dyDescent="0.2">
      <c r="B32769" s="35"/>
    </row>
    <row r="32770" spans="2:2" x14ac:dyDescent="0.2">
      <c r="B32770" s="35"/>
    </row>
    <row r="32771" spans="2:2" x14ac:dyDescent="0.2">
      <c r="B32771" s="35"/>
    </row>
    <row r="32772" spans="2:2" x14ac:dyDescent="0.2">
      <c r="B32772" s="35"/>
    </row>
    <row r="32775" spans="2:2" x14ac:dyDescent="0.2">
      <c r="B32775" s="35"/>
    </row>
    <row r="32776" spans="2:2" x14ac:dyDescent="0.2">
      <c r="B32776" s="35"/>
    </row>
    <row r="32777" spans="2:2" x14ac:dyDescent="0.2">
      <c r="B32777" s="35"/>
    </row>
    <row r="32778" spans="2:2" x14ac:dyDescent="0.2">
      <c r="B32778" s="35"/>
    </row>
    <row r="32779" spans="2:2" x14ac:dyDescent="0.2">
      <c r="B32779" s="35"/>
    </row>
    <row r="32780" spans="2:2" x14ac:dyDescent="0.2">
      <c r="B32780" s="35"/>
    </row>
    <row r="32786" spans="2:2" x14ac:dyDescent="0.2">
      <c r="B32786" s="35"/>
    </row>
    <row r="32787" spans="2:2" x14ac:dyDescent="0.2">
      <c r="B32787" s="35"/>
    </row>
    <row r="32788" spans="2:2" x14ac:dyDescent="0.2">
      <c r="B32788" s="35"/>
    </row>
    <row r="32789" spans="2:2" x14ac:dyDescent="0.2">
      <c r="B32789" s="35"/>
    </row>
    <row r="32869" spans="2:2" x14ac:dyDescent="0.2">
      <c r="B32869" s="35"/>
    </row>
    <row r="32870" spans="2:2" x14ac:dyDescent="0.2">
      <c r="B32870" s="34"/>
    </row>
    <row r="32908" spans="2:2" x14ac:dyDescent="0.2">
      <c r="B32908" s="35"/>
    </row>
    <row r="32910" spans="2:2" x14ac:dyDescent="0.2">
      <c r="B32910" s="35"/>
    </row>
    <row r="32912" spans="2:2" x14ac:dyDescent="0.2">
      <c r="B32912" s="35"/>
    </row>
    <row r="32914" spans="2:2" x14ac:dyDescent="0.2">
      <c r="B32914" s="35"/>
    </row>
    <row r="32919" spans="2:2" x14ac:dyDescent="0.2">
      <c r="B32919" s="35"/>
    </row>
    <row r="32920" spans="2:2" x14ac:dyDescent="0.2">
      <c r="B32920" s="35"/>
    </row>
    <row r="32923" spans="2:2" x14ac:dyDescent="0.2">
      <c r="B32923" s="35"/>
    </row>
    <row r="32924" spans="2:2" x14ac:dyDescent="0.2">
      <c r="B32924" s="35"/>
    </row>
    <row r="32927" spans="2:2" x14ac:dyDescent="0.2">
      <c r="B32927" s="35"/>
    </row>
    <row r="32928" spans="2:2" x14ac:dyDescent="0.2">
      <c r="B32928" s="35"/>
    </row>
    <row r="32929" spans="2:2" x14ac:dyDescent="0.2">
      <c r="B32929" s="35"/>
    </row>
    <row r="32930" spans="2:2" x14ac:dyDescent="0.2">
      <c r="B32930" s="35"/>
    </row>
    <row r="32933" spans="2:2" x14ac:dyDescent="0.2">
      <c r="B32933" s="35"/>
    </row>
    <row r="32934" spans="2:2" x14ac:dyDescent="0.2">
      <c r="B32934" s="35"/>
    </row>
    <row r="32935" spans="2:2" x14ac:dyDescent="0.2">
      <c r="B32935" s="35"/>
    </row>
    <row r="32936" spans="2:2" x14ac:dyDescent="0.2">
      <c r="B32936" s="35"/>
    </row>
    <row r="32937" spans="2:2" x14ac:dyDescent="0.2">
      <c r="B32937" s="35"/>
    </row>
    <row r="32938" spans="2:2" x14ac:dyDescent="0.2">
      <c r="B32938" s="35"/>
    </row>
    <row r="32944" spans="2:2" x14ac:dyDescent="0.2">
      <c r="B32944" s="35"/>
    </row>
    <row r="32945" spans="2:2" x14ac:dyDescent="0.2">
      <c r="B32945" s="35"/>
    </row>
    <row r="32946" spans="2:2" x14ac:dyDescent="0.2">
      <c r="B32946" s="35"/>
    </row>
    <row r="32947" spans="2:2" x14ac:dyDescent="0.2">
      <c r="B32947" s="35"/>
    </row>
    <row r="33027" spans="2:2" x14ac:dyDescent="0.2">
      <c r="B33027" s="35"/>
    </row>
    <row r="33028" spans="2:2" x14ac:dyDescent="0.2">
      <c r="B33028" s="34"/>
    </row>
    <row r="33066" spans="2:2" x14ac:dyDescent="0.2">
      <c r="B33066" s="35"/>
    </row>
    <row r="33068" spans="2:2" x14ac:dyDescent="0.2">
      <c r="B33068" s="35"/>
    </row>
    <row r="33070" spans="2:2" x14ac:dyDescent="0.2">
      <c r="B33070" s="35"/>
    </row>
    <row r="33072" spans="2:2" x14ac:dyDescent="0.2">
      <c r="B33072" s="35"/>
    </row>
    <row r="33077" spans="2:2" x14ac:dyDescent="0.2">
      <c r="B33077" s="35"/>
    </row>
    <row r="33078" spans="2:2" x14ac:dyDescent="0.2">
      <c r="B33078" s="35"/>
    </row>
    <row r="33081" spans="2:2" x14ac:dyDescent="0.2">
      <c r="B33081" s="35"/>
    </row>
    <row r="33082" spans="2:2" x14ac:dyDescent="0.2">
      <c r="B33082" s="35"/>
    </row>
    <row r="33085" spans="2:2" x14ac:dyDescent="0.2">
      <c r="B33085" s="35"/>
    </row>
    <row r="33086" spans="2:2" x14ac:dyDescent="0.2">
      <c r="B33086" s="35"/>
    </row>
    <row r="33087" spans="2:2" x14ac:dyDescent="0.2">
      <c r="B33087" s="35"/>
    </row>
    <row r="33088" spans="2:2" x14ac:dyDescent="0.2">
      <c r="B33088" s="35"/>
    </row>
    <row r="33091" spans="2:2" x14ac:dyDescent="0.2">
      <c r="B33091" s="35"/>
    </row>
    <row r="33092" spans="2:2" x14ac:dyDescent="0.2">
      <c r="B33092" s="35"/>
    </row>
    <row r="33093" spans="2:2" x14ac:dyDescent="0.2">
      <c r="B33093" s="35"/>
    </row>
    <row r="33094" spans="2:2" x14ac:dyDescent="0.2">
      <c r="B33094" s="35"/>
    </row>
    <row r="33095" spans="2:2" x14ac:dyDescent="0.2">
      <c r="B33095" s="35"/>
    </row>
    <row r="33096" spans="2:2" x14ac:dyDescent="0.2">
      <c r="B33096" s="35"/>
    </row>
    <row r="33102" spans="2:2" x14ac:dyDescent="0.2">
      <c r="B33102" s="35"/>
    </row>
    <row r="33103" spans="2:2" x14ac:dyDescent="0.2">
      <c r="B33103" s="35"/>
    </row>
    <row r="33104" spans="2:2" x14ac:dyDescent="0.2">
      <c r="B33104" s="35"/>
    </row>
    <row r="33105" spans="2:2" x14ac:dyDescent="0.2">
      <c r="B33105" s="35"/>
    </row>
    <row r="33185" spans="2:2" x14ac:dyDescent="0.2">
      <c r="B33185" s="35"/>
    </row>
    <row r="33186" spans="2:2" x14ac:dyDescent="0.2">
      <c r="B33186" s="34"/>
    </row>
    <row r="33191" spans="2:2" x14ac:dyDescent="0.2">
      <c r="B33191" s="170"/>
    </row>
    <row r="33197" spans="2:2" x14ac:dyDescent="0.2">
      <c r="B33197" s="170"/>
    </row>
    <row r="33203" spans="2:2" x14ac:dyDescent="0.2">
      <c r="B33203" s="170"/>
    </row>
    <row r="33209" spans="2:2" x14ac:dyDescent="0.2">
      <c r="B33209" s="170"/>
    </row>
    <row r="33215" spans="2:2" x14ac:dyDescent="0.2">
      <c r="B33215" s="170"/>
    </row>
    <row r="33221" spans="2:2" x14ac:dyDescent="0.2">
      <c r="B33221" s="170"/>
    </row>
    <row r="33224" spans="2:2" x14ac:dyDescent="0.2">
      <c r="B33224" s="35"/>
    </row>
    <row r="33226" spans="2:2" x14ac:dyDescent="0.2">
      <c r="B33226" s="35"/>
    </row>
    <row r="33227" spans="2:2" x14ac:dyDescent="0.2">
      <c r="B33227" s="170"/>
    </row>
    <row r="33228" spans="2:2" x14ac:dyDescent="0.2">
      <c r="B33228" s="35"/>
    </row>
    <row r="33230" spans="2:2" x14ac:dyDescent="0.2">
      <c r="B33230" s="35"/>
    </row>
    <row r="33233" spans="2:2" x14ac:dyDescent="0.2">
      <c r="B33233" s="170"/>
    </row>
    <row r="33235" spans="2:2" x14ac:dyDescent="0.2">
      <c r="B33235" s="35"/>
    </row>
    <row r="33236" spans="2:2" x14ac:dyDescent="0.2">
      <c r="B33236" s="35"/>
    </row>
    <row r="33239" spans="2:2" x14ac:dyDescent="0.2">
      <c r="B33239" s="170"/>
    </row>
    <row r="33240" spans="2:2" x14ac:dyDescent="0.2">
      <c r="B33240" s="35"/>
    </row>
    <row r="33243" spans="2:2" x14ac:dyDescent="0.2">
      <c r="B33243" s="35"/>
    </row>
    <row r="33244" spans="2:2" x14ac:dyDescent="0.2">
      <c r="B33244" s="35"/>
    </row>
    <row r="33245" spans="2:2" x14ac:dyDescent="0.2">
      <c r="B33245" s="170"/>
    </row>
    <row r="33246" spans="2:2" x14ac:dyDescent="0.2">
      <c r="B33246" s="35"/>
    </row>
    <row r="33249" spans="2:2" x14ac:dyDescent="0.2">
      <c r="B33249" s="35"/>
    </row>
    <row r="33250" spans="2:2" x14ac:dyDescent="0.2">
      <c r="B33250" s="35"/>
    </row>
    <row r="33251" spans="2:2" x14ac:dyDescent="0.2">
      <c r="B33251" s="170"/>
    </row>
    <row r="33252" spans="2:2" x14ac:dyDescent="0.2">
      <c r="B33252" s="35"/>
    </row>
    <row r="33253" spans="2:2" x14ac:dyDescent="0.2">
      <c r="B33253" s="35"/>
    </row>
    <row r="33254" spans="2:2" x14ac:dyDescent="0.2">
      <c r="B33254" s="35"/>
    </row>
    <row r="33257" spans="2:2" x14ac:dyDescent="0.2">
      <c r="B33257" s="170"/>
    </row>
    <row r="33260" spans="2:2" x14ac:dyDescent="0.2">
      <c r="B33260" s="35"/>
    </row>
    <row r="33261" spans="2:2" x14ac:dyDescent="0.2">
      <c r="B33261" s="35"/>
    </row>
    <row r="33262" spans="2:2" x14ac:dyDescent="0.2">
      <c r="B33262" s="35"/>
    </row>
    <row r="33263" spans="2:2" x14ac:dyDescent="0.2">
      <c r="B33263" s="170"/>
    </row>
    <row r="33269" spans="2:2" x14ac:dyDescent="0.2">
      <c r="B33269" s="170"/>
    </row>
    <row r="33275" spans="2:2" x14ac:dyDescent="0.2">
      <c r="B33275" s="170"/>
    </row>
    <row r="33281" spans="2:2" x14ac:dyDescent="0.2">
      <c r="B33281" s="170"/>
    </row>
    <row r="33287" spans="2:2" x14ac:dyDescent="0.2">
      <c r="B33287" s="170"/>
    </row>
    <row r="33293" spans="2:2" x14ac:dyDescent="0.2">
      <c r="B33293" s="170"/>
    </row>
    <row r="33299" spans="2:2" x14ac:dyDescent="0.2">
      <c r="B33299" s="170"/>
    </row>
    <row r="33305" spans="2:2" x14ac:dyDescent="0.2">
      <c r="B33305" s="170"/>
    </row>
    <row r="33311" spans="2:2" x14ac:dyDescent="0.2">
      <c r="B33311" s="170"/>
    </row>
    <row r="33317" spans="2:2" x14ac:dyDescent="0.2">
      <c r="B33317" s="170"/>
    </row>
    <row r="33323" spans="2:2" x14ac:dyDescent="0.2">
      <c r="B33323" s="170"/>
    </row>
    <row r="33329" spans="2:2" x14ac:dyDescent="0.2">
      <c r="B33329" s="170"/>
    </row>
    <row r="33335" spans="2:2" x14ac:dyDescent="0.2">
      <c r="B33335" s="170"/>
    </row>
    <row r="33341" spans="2:2" x14ac:dyDescent="0.2">
      <c r="B33341" s="170"/>
    </row>
    <row r="33343" spans="2:2" x14ac:dyDescent="0.2">
      <c r="B33343" s="35"/>
    </row>
    <row r="33344" spans="2:2" x14ac:dyDescent="0.2">
      <c r="B33344" s="34"/>
    </row>
    <row r="33347" spans="2:2" x14ac:dyDescent="0.2">
      <c r="B33347" s="170"/>
    </row>
    <row r="33353" spans="2:2" x14ac:dyDescent="0.2">
      <c r="B33353" s="170"/>
    </row>
    <row r="33359" spans="2:2" x14ac:dyDescent="0.2">
      <c r="B33359" s="170"/>
    </row>
    <row r="33365" spans="2:2" x14ac:dyDescent="0.2">
      <c r="B33365" s="170"/>
    </row>
    <row r="33371" spans="2:2" x14ac:dyDescent="0.2">
      <c r="B33371" s="170"/>
    </row>
    <row r="33377" spans="2:2" x14ac:dyDescent="0.2">
      <c r="B33377" s="170"/>
    </row>
    <row r="33382" spans="2:2" x14ac:dyDescent="0.2">
      <c r="B33382" s="35"/>
    </row>
    <row r="33383" spans="2:2" x14ac:dyDescent="0.2">
      <c r="B33383" s="170"/>
    </row>
    <row r="33384" spans="2:2" x14ac:dyDescent="0.2">
      <c r="B33384" s="35"/>
    </row>
    <row r="33386" spans="2:2" x14ac:dyDescent="0.2">
      <c r="B33386" s="35"/>
    </row>
    <row r="33388" spans="2:2" x14ac:dyDescent="0.2">
      <c r="B33388" s="35"/>
    </row>
    <row r="33389" spans="2:2" x14ac:dyDescent="0.2">
      <c r="B33389" s="170"/>
    </row>
    <row r="33393" spans="2:2" x14ac:dyDescent="0.2">
      <c r="B33393" s="35"/>
    </row>
    <row r="33394" spans="2:2" x14ac:dyDescent="0.2">
      <c r="B33394" s="35"/>
    </row>
    <row r="33395" spans="2:2" x14ac:dyDescent="0.2">
      <c r="B33395" s="170"/>
    </row>
    <row r="33397" spans="2:2" x14ac:dyDescent="0.2">
      <c r="B33397" s="35"/>
    </row>
    <row r="33398" spans="2:2" x14ac:dyDescent="0.2">
      <c r="B33398" s="35"/>
    </row>
    <row r="33401" spans="2:2" x14ac:dyDescent="0.2">
      <c r="B33401" s="170"/>
    </row>
    <row r="33402" spans="2:2" x14ac:dyDescent="0.2">
      <c r="B33402" s="35"/>
    </row>
    <row r="33403" spans="2:2" x14ac:dyDescent="0.2">
      <c r="B33403" s="35"/>
    </row>
    <row r="33404" spans="2:2" x14ac:dyDescent="0.2">
      <c r="B33404" s="35"/>
    </row>
    <row r="33407" spans="2:2" x14ac:dyDescent="0.2">
      <c r="B33407" s="35"/>
    </row>
    <row r="33408" spans="2:2" x14ac:dyDescent="0.2">
      <c r="B33408" s="35"/>
    </row>
    <row r="33409" spans="2:2" x14ac:dyDescent="0.2">
      <c r="B33409" s="35"/>
    </row>
    <row r="33410" spans="2:2" x14ac:dyDescent="0.2">
      <c r="B33410" s="35"/>
    </row>
    <row r="33411" spans="2:2" x14ac:dyDescent="0.2">
      <c r="B33411" s="35"/>
    </row>
    <row r="33412" spans="2:2" x14ac:dyDescent="0.2">
      <c r="B33412" s="35"/>
    </row>
    <row r="33413" spans="2:2" x14ac:dyDescent="0.2">
      <c r="B33413" s="170"/>
    </row>
    <row r="33418" spans="2:2" x14ac:dyDescent="0.2">
      <c r="B33418" s="35"/>
    </row>
    <row r="33419" spans="2:2" x14ac:dyDescent="0.2">
      <c r="B33419" s="170"/>
    </row>
    <row r="33420" spans="2:2" x14ac:dyDescent="0.2">
      <c r="B33420" s="35"/>
    </row>
    <row r="33421" spans="2:2" x14ac:dyDescent="0.2">
      <c r="B33421" s="35"/>
    </row>
    <row r="33425" spans="2:2" x14ac:dyDescent="0.2">
      <c r="B33425" s="170"/>
    </row>
    <row r="33431" spans="2:2" x14ac:dyDescent="0.2">
      <c r="B33431" s="170"/>
    </row>
    <row r="33437" spans="2:2" x14ac:dyDescent="0.2">
      <c r="B33437" s="170"/>
    </row>
    <row r="33443" spans="2:2" x14ac:dyDescent="0.2">
      <c r="B33443" s="170"/>
    </row>
    <row r="33449" spans="2:2" x14ac:dyDescent="0.2">
      <c r="B33449" s="170"/>
    </row>
    <row r="33455" spans="2:2" x14ac:dyDescent="0.2">
      <c r="B33455" s="170"/>
    </row>
    <row r="33461" spans="2:2" x14ac:dyDescent="0.2">
      <c r="B33461" s="170"/>
    </row>
    <row r="33467" spans="2:2" x14ac:dyDescent="0.2">
      <c r="B33467" s="170"/>
    </row>
    <row r="33501" spans="2:2" x14ac:dyDescent="0.2">
      <c r="B33501" s="35"/>
    </row>
    <row r="33502" spans="2:2" x14ac:dyDescent="0.2">
      <c r="B33502" s="34"/>
    </row>
    <row r="33540" spans="2:2" x14ac:dyDescent="0.2">
      <c r="B33540" s="35"/>
    </row>
    <row r="33542" spans="2:2" x14ac:dyDescent="0.2">
      <c r="B33542" s="35"/>
    </row>
    <row r="33544" spans="2:2" x14ac:dyDescent="0.2">
      <c r="B33544" s="35"/>
    </row>
    <row r="33546" spans="2:2" x14ac:dyDescent="0.2">
      <c r="B33546" s="35"/>
    </row>
    <row r="33551" spans="2:2" x14ac:dyDescent="0.2">
      <c r="B33551" s="35"/>
    </row>
    <row r="33552" spans="2:2" x14ac:dyDescent="0.2">
      <c r="B33552" s="35"/>
    </row>
    <row r="33555" spans="2:2" x14ac:dyDescent="0.2">
      <c r="B33555" s="35"/>
    </row>
    <row r="33556" spans="2:2" x14ac:dyDescent="0.2">
      <c r="B33556" s="35"/>
    </row>
    <row r="33559" spans="2:2" x14ac:dyDescent="0.2">
      <c r="B33559" s="35"/>
    </row>
    <row r="33560" spans="2:2" x14ac:dyDescent="0.2">
      <c r="B33560" s="35"/>
    </row>
    <row r="33561" spans="2:2" x14ac:dyDescent="0.2">
      <c r="B33561" s="35"/>
    </row>
    <row r="33562" spans="2:2" x14ac:dyDescent="0.2">
      <c r="B33562" s="35"/>
    </row>
    <row r="33565" spans="2:2" x14ac:dyDescent="0.2">
      <c r="B33565" s="35"/>
    </row>
    <row r="33566" spans="2:2" x14ac:dyDescent="0.2">
      <c r="B33566" s="35"/>
    </row>
    <row r="33567" spans="2:2" x14ac:dyDescent="0.2">
      <c r="B33567" s="35"/>
    </row>
    <row r="33568" spans="2:2" x14ac:dyDescent="0.2">
      <c r="B33568" s="35"/>
    </row>
    <row r="33569" spans="2:2" x14ac:dyDescent="0.2">
      <c r="B33569" s="35"/>
    </row>
    <row r="33570" spans="2:2" x14ac:dyDescent="0.2">
      <c r="B33570" s="35"/>
    </row>
    <row r="33576" spans="2:2" x14ac:dyDescent="0.2">
      <c r="B33576" s="35"/>
    </row>
    <row r="33577" spans="2:2" x14ac:dyDescent="0.2">
      <c r="B33577" s="35"/>
    </row>
    <row r="33578" spans="2:2" x14ac:dyDescent="0.2">
      <c r="B33578" s="35"/>
    </row>
    <row r="33579" spans="2:2" x14ac:dyDescent="0.2">
      <c r="B33579" s="35"/>
    </row>
    <row r="33659" spans="2:2" x14ac:dyDescent="0.2">
      <c r="B33659" s="35"/>
    </row>
    <row r="33660" spans="2:2" x14ac:dyDescent="0.2">
      <c r="B33660" s="34"/>
    </row>
    <row r="33698" spans="2:2" x14ac:dyDescent="0.2">
      <c r="B33698" s="35"/>
    </row>
    <row r="33700" spans="2:2" x14ac:dyDescent="0.2">
      <c r="B33700" s="35"/>
    </row>
    <row r="33702" spans="2:2" x14ac:dyDescent="0.2">
      <c r="B33702" s="35"/>
    </row>
    <row r="33704" spans="2:2" x14ac:dyDescent="0.2">
      <c r="B33704" s="35"/>
    </row>
    <row r="33709" spans="2:2" x14ac:dyDescent="0.2">
      <c r="B33709" s="35"/>
    </row>
    <row r="33710" spans="2:2" x14ac:dyDescent="0.2">
      <c r="B33710" s="35"/>
    </row>
    <row r="33713" spans="2:2" x14ac:dyDescent="0.2">
      <c r="B33713" s="35"/>
    </row>
    <row r="33714" spans="2:2" x14ac:dyDescent="0.2">
      <c r="B33714" s="35"/>
    </row>
    <row r="33717" spans="2:2" x14ac:dyDescent="0.2">
      <c r="B33717" s="35"/>
    </row>
    <row r="33718" spans="2:2" x14ac:dyDescent="0.2">
      <c r="B33718" s="35"/>
    </row>
    <row r="33719" spans="2:2" x14ac:dyDescent="0.2">
      <c r="B33719" s="35"/>
    </row>
    <row r="33720" spans="2:2" x14ac:dyDescent="0.2">
      <c r="B33720" s="35"/>
    </row>
    <row r="33723" spans="2:2" x14ac:dyDescent="0.2">
      <c r="B33723" s="35"/>
    </row>
    <row r="33724" spans="2:2" x14ac:dyDescent="0.2">
      <c r="B33724" s="35"/>
    </row>
    <row r="33725" spans="2:2" x14ac:dyDescent="0.2">
      <c r="B33725" s="35"/>
    </row>
    <row r="33726" spans="2:2" x14ac:dyDescent="0.2">
      <c r="B33726" s="35"/>
    </row>
    <row r="33727" spans="2:2" x14ac:dyDescent="0.2">
      <c r="B33727" s="35"/>
    </row>
    <row r="33728" spans="2:2" x14ac:dyDescent="0.2">
      <c r="B33728" s="35"/>
    </row>
    <row r="33734" spans="2:2" x14ac:dyDescent="0.2">
      <c r="B33734" s="35"/>
    </row>
    <row r="33735" spans="2:2" x14ac:dyDescent="0.2">
      <c r="B33735" s="35"/>
    </row>
    <row r="33736" spans="2:2" x14ac:dyDescent="0.2">
      <c r="B33736" s="35"/>
    </row>
    <row r="33737" spans="2:2" x14ac:dyDescent="0.2">
      <c r="B33737" s="35"/>
    </row>
    <row r="33817" spans="2:2" x14ac:dyDescent="0.2">
      <c r="B33817" s="35"/>
    </row>
    <row r="33818" spans="2:2" x14ac:dyDescent="0.2">
      <c r="B33818" s="34"/>
    </row>
    <row r="33856" spans="2:2" x14ac:dyDescent="0.2">
      <c r="B33856" s="35"/>
    </row>
    <row r="33858" spans="2:2" x14ac:dyDescent="0.2">
      <c r="B33858" s="35"/>
    </row>
    <row r="33860" spans="2:2" x14ac:dyDescent="0.2">
      <c r="B33860" s="35"/>
    </row>
    <row r="33862" spans="2:2" x14ac:dyDescent="0.2">
      <c r="B33862" s="35"/>
    </row>
    <row r="33867" spans="2:2" x14ac:dyDescent="0.2">
      <c r="B33867" s="35"/>
    </row>
    <row r="33868" spans="2:2" x14ac:dyDescent="0.2">
      <c r="B33868" s="35"/>
    </row>
    <row r="33871" spans="2:2" x14ac:dyDescent="0.2">
      <c r="B33871" s="35"/>
    </row>
    <row r="33872" spans="2:2" x14ac:dyDescent="0.2">
      <c r="B33872" s="35"/>
    </row>
    <row r="33875" spans="2:2" x14ac:dyDescent="0.2">
      <c r="B33875" s="35"/>
    </row>
    <row r="33876" spans="2:2" x14ac:dyDescent="0.2">
      <c r="B33876" s="35"/>
    </row>
    <row r="33877" spans="2:2" x14ac:dyDescent="0.2">
      <c r="B33877" s="35"/>
    </row>
    <row r="33878" spans="2:2" x14ac:dyDescent="0.2">
      <c r="B33878" s="35"/>
    </row>
    <row r="33881" spans="2:2" x14ac:dyDescent="0.2">
      <c r="B33881" s="35"/>
    </row>
    <row r="33882" spans="2:2" x14ac:dyDescent="0.2">
      <c r="B33882" s="35"/>
    </row>
    <row r="33883" spans="2:2" x14ac:dyDescent="0.2">
      <c r="B33883" s="35"/>
    </row>
    <row r="33884" spans="2:2" x14ac:dyDescent="0.2">
      <c r="B33884" s="35"/>
    </row>
    <row r="33885" spans="2:2" x14ac:dyDescent="0.2">
      <c r="B33885" s="35"/>
    </row>
    <row r="33886" spans="2:2" x14ac:dyDescent="0.2">
      <c r="B33886" s="35"/>
    </row>
    <row r="33892" spans="2:2" x14ac:dyDescent="0.2">
      <c r="B33892" s="35"/>
    </row>
    <row r="33893" spans="2:2" x14ac:dyDescent="0.2">
      <c r="B33893" s="35"/>
    </row>
    <row r="33894" spans="2:2" x14ac:dyDescent="0.2">
      <c r="B33894" s="35"/>
    </row>
    <row r="33895" spans="2:2" x14ac:dyDescent="0.2">
      <c r="B33895" s="35"/>
    </row>
    <row r="33975" spans="2:2" x14ac:dyDescent="0.2">
      <c r="B33975" s="35"/>
    </row>
    <row r="33976" spans="2:2" x14ac:dyDescent="0.2">
      <c r="B33976" s="34"/>
    </row>
    <row r="34014" spans="2:2" x14ac:dyDescent="0.2">
      <c r="B34014" s="35"/>
    </row>
    <row r="34016" spans="2:2" x14ac:dyDescent="0.2">
      <c r="B34016" s="35"/>
    </row>
    <row r="34018" spans="2:2" x14ac:dyDescent="0.2">
      <c r="B34018" s="35"/>
    </row>
    <row r="34020" spans="2:2" x14ac:dyDescent="0.2">
      <c r="B34020" s="35"/>
    </row>
    <row r="34025" spans="2:2" x14ac:dyDescent="0.2">
      <c r="B34025" s="35"/>
    </row>
    <row r="34026" spans="2:2" x14ac:dyDescent="0.2">
      <c r="B34026" s="35"/>
    </row>
    <row r="34029" spans="2:2" x14ac:dyDescent="0.2">
      <c r="B34029" s="35"/>
    </row>
    <row r="34030" spans="2:2" x14ac:dyDescent="0.2">
      <c r="B34030" s="35"/>
    </row>
    <row r="34033" spans="2:2" x14ac:dyDescent="0.2">
      <c r="B34033" s="35"/>
    </row>
    <row r="34034" spans="2:2" x14ac:dyDescent="0.2">
      <c r="B34034" s="35"/>
    </row>
    <row r="34035" spans="2:2" x14ac:dyDescent="0.2">
      <c r="B34035" s="35"/>
    </row>
    <row r="34036" spans="2:2" x14ac:dyDescent="0.2">
      <c r="B34036" s="35"/>
    </row>
    <row r="34039" spans="2:2" x14ac:dyDescent="0.2">
      <c r="B34039" s="35"/>
    </row>
    <row r="34040" spans="2:2" x14ac:dyDescent="0.2">
      <c r="B34040" s="35"/>
    </row>
    <row r="34041" spans="2:2" x14ac:dyDescent="0.2">
      <c r="B34041" s="35"/>
    </row>
    <row r="34042" spans="2:2" x14ac:dyDescent="0.2">
      <c r="B34042" s="35"/>
    </row>
    <row r="34043" spans="2:2" x14ac:dyDescent="0.2">
      <c r="B34043" s="35"/>
    </row>
    <row r="34044" spans="2:2" x14ac:dyDescent="0.2">
      <c r="B34044" s="35"/>
    </row>
    <row r="34050" spans="2:2" x14ac:dyDescent="0.2">
      <c r="B34050" s="35"/>
    </row>
    <row r="34051" spans="2:2" x14ac:dyDescent="0.2">
      <c r="B34051" s="35"/>
    </row>
    <row r="34052" spans="2:2" x14ac:dyDescent="0.2">
      <c r="B34052" s="35"/>
    </row>
    <row r="34053" spans="2:2" x14ac:dyDescent="0.2">
      <c r="B34053" s="35"/>
    </row>
    <row r="34133" spans="2:2" x14ac:dyDescent="0.2">
      <c r="B34133" s="35"/>
    </row>
    <row r="34134" spans="2:2" x14ac:dyDescent="0.2">
      <c r="B34134" s="34"/>
    </row>
    <row r="34172" spans="2:2" x14ac:dyDescent="0.2">
      <c r="B34172" s="35"/>
    </row>
    <row r="34174" spans="2:2" x14ac:dyDescent="0.2">
      <c r="B34174" s="35"/>
    </row>
    <row r="34176" spans="2:2" x14ac:dyDescent="0.2">
      <c r="B34176" s="35"/>
    </row>
    <row r="34178" spans="2:2" x14ac:dyDescent="0.2">
      <c r="B34178" s="35"/>
    </row>
    <row r="34183" spans="2:2" x14ac:dyDescent="0.2">
      <c r="B34183" s="35"/>
    </row>
    <row r="34184" spans="2:2" x14ac:dyDescent="0.2">
      <c r="B34184" s="35"/>
    </row>
    <row r="34187" spans="2:2" x14ac:dyDescent="0.2">
      <c r="B34187" s="35"/>
    </row>
    <row r="34188" spans="2:2" x14ac:dyDescent="0.2">
      <c r="B34188" s="35"/>
    </row>
    <row r="34191" spans="2:2" x14ac:dyDescent="0.2">
      <c r="B34191" s="35"/>
    </row>
    <row r="34192" spans="2:2" x14ac:dyDescent="0.2">
      <c r="B34192" s="35"/>
    </row>
    <row r="34193" spans="2:2" x14ac:dyDescent="0.2">
      <c r="B34193" s="35"/>
    </row>
    <row r="34194" spans="2:2" x14ac:dyDescent="0.2">
      <c r="B34194" s="35"/>
    </row>
    <row r="34197" spans="2:2" x14ac:dyDescent="0.2">
      <c r="B34197" s="35"/>
    </row>
    <row r="34198" spans="2:2" x14ac:dyDescent="0.2">
      <c r="B34198" s="35"/>
    </row>
    <row r="34199" spans="2:2" x14ac:dyDescent="0.2">
      <c r="B34199" s="35"/>
    </row>
    <row r="34200" spans="2:2" x14ac:dyDescent="0.2">
      <c r="B34200" s="35"/>
    </row>
    <row r="34201" spans="2:2" x14ac:dyDescent="0.2">
      <c r="B34201" s="35"/>
    </row>
    <row r="34202" spans="2:2" x14ac:dyDescent="0.2">
      <c r="B34202" s="35"/>
    </row>
    <row r="34208" spans="2:2" x14ac:dyDescent="0.2">
      <c r="B34208" s="35"/>
    </row>
    <row r="34209" spans="2:2" x14ac:dyDescent="0.2">
      <c r="B34209" s="35"/>
    </row>
    <row r="34210" spans="2:2" x14ac:dyDescent="0.2">
      <c r="B34210" s="35"/>
    </row>
    <row r="34211" spans="2:2" x14ac:dyDescent="0.2">
      <c r="B34211" s="35"/>
    </row>
    <row r="34291" spans="2:2" x14ac:dyDescent="0.2">
      <c r="B34291" s="35"/>
    </row>
    <row r="34292" spans="2:2" x14ac:dyDescent="0.2">
      <c r="B34292" s="34"/>
    </row>
    <row r="34330" spans="2:2" x14ac:dyDescent="0.2">
      <c r="B34330" s="35"/>
    </row>
    <row r="34332" spans="2:2" x14ac:dyDescent="0.2">
      <c r="B34332" s="35"/>
    </row>
    <row r="34334" spans="2:2" x14ac:dyDescent="0.2">
      <c r="B34334" s="35"/>
    </row>
    <row r="34336" spans="2:2" x14ac:dyDescent="0.2">
      <c r="B34336" s="35"/>
    </row>
    <row r="34341" spans="2:2" x14ac:dyDescent="0.2">
      <c r="B34341" s="35"/>
    </row>
    <row r="34342" spans="2:2" x14ac:dyDescent="0.2">
      <c r="B34342" s="35"/>
    </row>
    <row r="34345" spans="2:2" x14ac:dyDescent="0.2">
      <c r="B34345" s="35"/>
    </row>
    <row r="34346" spans="2:2" x14ac:dyDescent="0.2">
      <c r="B34346" s="35"/>
    </row>
    <row r="34349" spans="2:2" x14ac:dyDescent="0.2">
      <c r="B34349" s="35"/>
    </row>
    <row r="34350" spans="2:2" x14ac:dyDescent="0.2">
      <c r="B34350" s="35"/>
    </row>
    <row r="34351" spans="2:2" x14ac:dyDescent="0.2">
      <c r="B34351" s="35"/>
    </row>
    <row r="34352" spans="2:2" x14ac:dyDescent="0.2">
      <c r="B34352" s="35"/>
    </row>
    <row r="34355" spans="2:2" x14ac:dyDescent="0.2">
      <c r="B34355" s="35"/>
    </row>
    <row r="34356" spans="2:2" x14ac:dyDescent="0.2">
      <c r="B34356" s="35"/>
    </row>
    <row r="34357" spans="2:2" x14ac:dyDescent="0.2">
      <c r="B34357" s="35"/>
    </row>
    <row r="34358" spans="2:2" x14ac:dyDescent="0.2">
      <c r="B34358" s="35"/>
    </row>
    <row r="34359" spans="2:2" x14ac:dyDescent="0.2">
      <c r="B34359" s="35"/>
    </row>
    <row r="34360" spans="2:2" x14ac:dyDescent="0.2">
      <c r="B34360" s="35"/>
    </row>
    <row r="34366" spans="2:2" x14ac:dyDescent="0.2">
      <c r="B34366" s="35"/>
    </row>
    <row r="34367" spans="2:2" x14ac:dyDescent="0.2">
      <c r="B34367" s="35"/>
    </row>
    <row r="34368" spans="2:2" x14ac:dyDescent="0.2">
      <c r="B34368" s="35"/>
    </row>
    <row r="34369" spans="2:2" x14ac:dyDescent="0.2">
      <c r="B34369" s="35"/>
    </row>
    <row r="34449" spans="2:2" x14ac:dyDescent="0.2">
      <c r="B34449" s="35"/>
    </row>
    <row r="34450" spans="2:2" x14ac:dyDescent="0.2">
      <c r="B34450" s="34"/>
    </row>
    <row r="34488" spans="2:2" x14ac:dyDescent="0.2">
      <c r="B34488" s="35"/>
    </row>
    <row r="34490" spans="2:2" x14ac:dyDescent="0.2">
      <c r="B34490" s="35"/>
    </row>
    <row r="34492" spans="2:2" x14ac:dyDescent="0.2">
      <c r="B34492" s="35"/>
    </row>
    <row r="34494" spans="2:2" x14ac:dyDescent="0.2">
      <c r="B34494" s="35"/>
    </row>
    <row r="34499" spans="2:2" x14ac:dyDescent="0.2">
      <c r="B34499" s="35"/>
    </row>
    <row r="34500" spans="2:2" x14ac:dyDescent="0.2">
      <c r="B34500" s="35"/>
    </row>
    <row r="34503" spans="2:2" x14ac:dyDescent="0.2">
      <c r="B34503" s="35"/>
    </row>
    <row r="34504" spans="2:2" x14ac:dyDescent="0.2">
      <c r="B34504" s="35"/>
    </row>
    <row r="34507" spans="2:2" x14ac:dyDescent="0.2">
      <c r="B34507" s="35"/>
    </row>
    <row r="34508" spans="2:2" x14ac:dyDescent="0.2">
      <c r="B34508" s="35"/>
    </row>
    <row r="34509" spans="2:2" x14ac:dyDescent="0.2">
      <c r="B34509" s="35"/>
    </row>
    <row r="34510" spans="2:2" x14ac:dyDescent="0.2">
      <c r="B34510" s="35"/>
    </row>
    <row r="34513" spans="2:2" x14ac:dyDescent="0.2">
      <c r="B34513" s="35"/>
    </row>
    <row r="34514" spans="2:2" x14ac:dyDescent="0.2">
      <c r="B34514" s="35"/>
    </row>
    <row r="34515" spans="2:2" x14ac:dyDescent="0.2">
      <c r="B34515" s="35"/>
    </row>
    <row r="34516" spans="2:2" x14ac:dyDescent="0.2">
      <c r="B34516" s="35"/>
    </row>
    <row r="34517" spans="2:2" x14ac:dyDescent="0.2">
      <c r="B34517" s="35"/>
    </row>
    <row r="34518" spans="2:2" x14ac:dyDescent="0.2">
      <c r="B34518" s="35"/>
    </row>
    <row r="34524" spans="2:2" x14ac:dyDescent="0.2">
      <c r="B34524" s="35"/>
    </row>
    <row r="34525" spans="2:2" x14ac:dyDescent="0.2">
      <c r="B34525" s="35"/>
    </row>
    <row r="34526" spans="2:2" x14ac:dyDescent="0.2">
      <c r="B34526" s="35"/>
    </row>
    <row r="34527" spans="2:2" x14ac:dyDescent="0.2">
      <c r="B34527" s="35"/>
    </row>
    <row r="34529" spans="2:2" x14ac:dyDescent="0.2">
      <c r="B34529" s="170"/>
    </row>
    <row r="34535" spans="2:2" x14ac:dyDescent="0.2">
      <c r="B34535" s="170"/>
    </row>
    <row r="34541" spans="2:2" x14ac:dyDescent="0.2">
      <c r="B34541" s="170"/>
    </row>
    <row r="34547" spans="2:2" x14ac:dyDescent="0.2">
      <c r="B34547" s="170"/>
    </row>
    <row r="34553" spans="2:2" x14ac:dyDescent="0.2">
      <c r="B34553" s="170"/>
    </row>
    <row r="34559" spans="2:2" x14ac:dyDescent="0.2">
      <c r="B34559" s="170"/>
    </row>
    <row r="34565" spans="2:2" x14ac:dyDescent="0.2">
      <c r="B34565" s="170"/>
    </row>
    <row r="34571" spans="2:2" x14ac:dyDescent="0.2">
      <c r="B34571" s="170"/>
    </row>
    <row r="34577" spans="2:2" x14ac:dyDescent="0.2">
      <c r="B34577" s="170"/>
    </row>
    <row r="34583" spans="2:2" x14ac:dyDescent="0.2">
      <c r="B34583" s="170"/>
    </row>
    <row r="34589" spans="2:2" x14ac:dyDescent="0.2">
      <c r="B34589" s="170"/>
    </row>
    <row r="34595" spans="2:2" x14ac:dyDescent="0.2">
      <c r="B34595" s="170"/>
    </row>
    <row r="34607" spans="2:2" x14ac:dyDescent="0.2">
      <c r="B34607" s="35"/>
    </row>
    <row r="34608" spans="2:2" x14ac:dyDescent="0.2">
      <c r="B34608" s="34"/>
    </row>
    <row r="34646" spans="2:2" x14ac:dyDescent="0.2">
      <c r="B34646" s="35"/>
    </row>
    <row r="34648" spans="2:2" x14ac:dyDescent="0.2">
      <c r="B34648" s="35"/>
    </row>
    <row r="34650" spans="2:2" x14ac:dyDescent="0.2">
      <c r="B34650" s="35"/>
    </row>
    <row r="34652" spans="2:2" x14ac:dyDescent="0.2">
      <c r="B34652" s="35"/>
    </row>
    <row r="34657" spans="2:2" x14ac:dyDescent="0.2">
      <c r="B34657" s="35"/>
    </row>
    <row r="34658" spans="2:2" x14ac:dyDescent="0.2">
      <c r="B34658" s="35"/>
    </row>
    <row r="34661" spans="2:2" x14ac:dyDescent="0.2">
      <c r="B34661" s="35"/>
    </row>
    <row r="34662" spans="2:2" x14ac:dyDescent="0.2">
      <c r="B34662" s="35"/>
    </row>
    <row r="34665" spans="2:2" x14ac:dyDescent="0.2">
      <c r="B34665" s="35"/>
    </row>
    <row r="34666" spans="2:2" x14ac:dyDescent="0.2">
      <c r="B34666" s="35"/>
    </row>
    <row r="34667" spans="2:2" x14ac:dyDescent="0.2">
      <c r="B34667" s="35"/>
    </row>
    <row r="34668" spans="2:2" x14ac:dyDescent="0.2">
      <c r="B34668" s="35"/>
    </row>
    <row r="34671" spans="2:2" x14ac:dyDescent="0.2">
      <c r="B34671" s="35"/>
    </row>
    <row r="34672" spans="2:2" x14ac:dyDescent="0.2">
      <c r="B34672" s="35"/>
    </row>
    <row r="34673" spans="2:2" x14ac:dyDescent="0.2">
      <c r="B34673" s="35"/>
    </row>
    <row r="34674" spans="2:2" x14ac:dyDescent="0.2">
      <c r="B34674" s="35"/>
    </row>
    <row r="34675" spans="2:2" x14ac:dyDescent="0.2">
      <c r="B34675" s="35"/>
    </row>
    <row r="34676" spans="2:2" x14ac:dyDescent="0.2">
      <c r="B34676" s="35"/>
    </row>
    <row r="34682" spans="2:2" x14ac:dyDescent="0.2">
      <c r="B34682" s="35"/>
    </row>
    <row r="34683" spans="2:2" x14ac:dyDescent="0.2">
      <c r="B34683" s="35"/>
    </row>
    <row r="34684" spans="2:2" x14ac:dyDescent="0.2">
      <c r="B34684" s="35"/>
    </row>
    <row r="34685" spans="2:2" x14ac:dyDescent="0.2">
      <c r="B34685" s="35"/>
    </row>
    <row r="34765" spans="2:2" x14ac:dyDescent="0.2">
      <c r="B34765" s="35"/>
    </row>
    <row r="34766" spans="2:2" x14ac:dyDescent="0.2">
      <c r="B34766" s="34"/>
    </row>
    <row r="34804" spans="2:2" x14ac:dyDescent="0.2">
      <c r="B34804" s="35"/>
    </row>
    <row r="34806" spans="2:2" x14ac:dyDescent="0.2">
      <c r="B34806" s="35"/>
    </row>
    <row r="34808" spans="2:2" x14ac:dyDescent="0.2">
      <c r="B34808" s="35"/>
    </row>
    <row r="34810" spans="2:2" x14ac:dyDescent="0.2">
      <c r="B34810" s="35"/>
    </row>
    <row r="34815" spans="2:2" x14ac:dyDescent="0.2">
      <c r="B34815" s="35"/>
    </row>
    <row r="34816" spans="2:2" x14ac:dyDescent="0.2">
      <c r="B34816" s="35"/>
    </row>
    <row r="34819" spans="2:2" x14ac:dyDescent="0.2">
      <c r="B34819" s="35"/>
    </row>
    <row r="34820" spans="2:2" x14ac:dyDescent="0.2">
      <c r="B34820" s="35"/>
    </row>
    <row r="34823" spans="2:2" x14ac:dyDescent="0.2">
      <c r="B34823" s="35"/>
    </row>
    <row r="34824" spans="2:2" x14ac:dyDescent="0.2">
      <c r="B34824" s="35"/>
    </row>
    <row r="34825" spans="2:2" x14ac:dyDescent="0.2">
      <c r="B34825" s="35"/>
    </row>
    <row r="34826" spans="2:2" x14ac:dyDescent="0.2">
      <c r="B34826" s="35"/>
    </row>
    <row r="34829" spans="2:2" x14ac:dyDescent="0.2">
      <c r="B34829" s="35"/>
    </row>
    <row r="34830" spans="2:2" x14ac:dyDescent="0.2">
      <c r="B34830" s="35"/>
    </row>
    <row r="34831" spans="2:2" x14ac:dyDescent="0.2">
      <c r="B34831" s="35"/>
    </row>
    <row r="34832" spans="2:2" x14ac:dyDescent="0.2">
      <c r="B34832" s="35"/>
    </row>
    <row r="34833" spans="2:2" x14ac:dyDescent="0.2">
      <c r="B34833" s="35"/>
    </row>
    <row r="34834" spans="2:2" x14ac:dyDescent="0.2">
      <c r="B34834" s="35"/>
    </row>
    <row r="34840" spans="2:2" x14ac:dyDescent="0.2">
      <c r="B34840" s="35"/>
    </row>
    <row r="34841" spans="2:2" x14ac:dyDescent="0.2">
      <c r="B34841" s="170"/>
    </row>
    <row r="34842" spans="2:2" x14ac:dyDescent="0.2">
      <c r="B34842" s="35"/>
    </row>
    <row r="34843" spans="2:2" x14ac:dyDescent="0.2">
      <c r="B34843" s="35"/>
    </row>
    <row r="34847" spans="2:2" x14ac:dyDescent="0.2">
      <c r="B34847" s="170"/>
    </row>
    <row r="34865" spans="2:2" x14ac:dyDescent="0.2">
      <c r="B34865" s="170"/>
    </row>
    <row r="34871" spans="2:2" x14ac:dyDescent="0.2">
      <c r="B34871" s="170"/>
    </row>
    <row r="34913" spans="2:2" x14ac:dyDescent="0.2">
      <c r="B34913" s="170"/>
    </row>
    <row r="34919" spans="2:2" x14ac:dyDescent="0.2">
      <c r="B34919" s="170"/>
    </row>
    <row r="34923" spans="2:2" x14ac:dyDescent="0.2">
      <c r="B34923" s="35"/>
    </row>
    <row r="34924" spans="2:2" x14ac:dyDescent="0.2">
      <c r="B34924" s="34"/>
    </row>
    <row r="34949" spans="2:2" x14ac:dyDescent="0.2">
      <c r="B34949" s="170"/>
    </row>
    <row r="34955" spans="2:2" x14ac:dyDescent="0.2">
      <c r="B34955" s="170"/>
    </row>
    <row r="34961" spans="2:2" x14ac:dyDescent="0.2">
      <c r="B34961" s="170"/>
    </row>
    <row r="34962" spans="2:2" x14ac:dyDescent="0.2">
      <c r="B34962" s="35"/>
    </row>
    <row r="34964" spans="2:2" x14ac:dyDescent="0.2">
      <c r="B34964" s="35"/>
    </row>
    <row r="34966" spans="2:2" x14ac:dyDescent="0.2">
      <c r="B34966" s="35"/>
    </row>
    <row r="34967" spans="2:2" x14ac:dyDescent="0.2">
      <c r="B34967" s="170"/>
    </row>
    <row r="34968" spans="2:2" x14ac:dyDescent="0.2">
      <c r="B34968" s="35"/>
    </row>
    <row r="34973" spans="2:2" x14ac:dyDescent="0.2">
      <c r="B34973" s="170"/>
    </row>
    <row r="34974" spans="2:2" x14ac:dyDescent="0.2">
      <c r="B34974" s="35"/>
    </row>
    <row r="34977" spans="2:2" x14ac:dyDescent="0.2">
      <c r="B34977" s="35"/>
    </row>
    <row r="34978" spans="2:2" x14ac:dyDescent="0.2">
      <c r="B34978" s="35"/>
    </row>
    <row r="34979" spans="2:2" x14ac:dyDescent="0.2">
      <c r="B34979" s="170"/>
    </row>
    <row r="34981" spans="2:2" x14ac:dyDescent="0.2">
      <c r="B34981" s="35"/>
    </row>
    <row r="34982" spans="2:2" x14ac:dyDescent="0.2">
      <c r="B34982" s="35"/>
    </row>
    <row r="34983" spans="2:2" x14ac:dyDescent="0.2">
      <c r="B34983" s="35"/>
    </row>
    <row r="34984" spans="2:2" x14ac:dyDescent="0.2">
      <c r="B34984" s="35"/>
    </row>
    <row r="34985" spans="2:2" x14ac:dyDescent="0.2">
      <c r="B34985" s="170"/>
    </row>
    <row r="34987" spans="2:2" x14ac:dyDescent="0.2">
      <c r="B34987" s="35"/>
    </row>
    <row r="34988" spans="2:2" x14ac:dyDescent="0.2">
      <c r="B34988" s="35"/>
    </row>
    <row r="34989" spans="2:2" x14ac:dyDescent="0.2">
      <c r="B34989" s="35"/>
    </row>
    <row r="34990" spans="2:2" x14ac:dyDescent="0.2">
      <c r="B34990" s="35"/>
    </row>
    <row r="34991" spans="2:2" x14ac:dyDescent="0.2">
      <c r="B34991" s="170"/>
    </row>
    <row r="34992" spans="2:2" x14ac:dyDescent="0.2">
      <c r="B34992" s="35"/>
    </row>
    <row r="34997" spans="2:2" x14ac:dyDescent="0.2">
      <c r="B34997" s="170"/>
    </row>
    <row r="34998" spans="2:2" x14ac:dyDescent="0.2">
      <c r="B34998" s="35"/>
    </row>
    <row r="34999" spans="2:2" x14ac:dyDescent="0.2">
      <c r="B34999" s="35"/>
    </row>
    <row r="35000" spans="2:2" x14ac:dyDescent="0.2">
      <c r="B35000" s="35"/>
    </row>
    <row r="35001" spans="2:2" x14ac:dyDescent="0.2">
      <c r="B35001" s="35"/>
    </row>
    <row r="35003" spans="2:2" x14ac:dyDescent="0.2">
      <c r="B35003" s="170"/>
    </row>
    <row r="35009" spans="2:2" x14ac:dyDescent="0.2">
      <c r="B35009" s="170"/>
    </row>
    <row r="35015" spans="2:2" x14ac:dyDescent="0.2">
      <c r="B35015" s="170"/>
    </row>
    <row r="35021" spans="2:2" x14ac:dyDescent="0.2">
      <c r="B35021" s="170"/>
    </row>
    <row r="35027" spans="2:2" x14ac:dyDescent="0.2">
      <c r="B35027" s="170"/>
    </row>
    <row r="35033" spans="2:2" x14ac:dyDescent="0.2">
      <c r="B35033" s="170"/>
    </row>
    <row r="35039" spans="2:2" x14ac:dyDescent="0.2">
      <c r="B35039" s="170"/>
    </row>
    <row r="35045" spans="2:2" x14ac:dyDescent="0.2">
      <c r="B35045" s="170"/>
    </row>
    <row r="35051" spans="2:2" x14ac:dyDescent="0.2">
      <c r="B35051" s="170"/>
    </row>
    <row r="35057" spans="2:2" x14ac:dyDescent="0.2">
      <c r="B35057" s="170"/>
    </row>
    <row r="35063" spans="2:2" x14ac:dyDescent="0.2">
      <c r="B35063" s="170"/>
    </row>
    <row r="35081" spans="2:2" x14ac:dyDescent="0.2">
      <c r="B35081" s="35"/>
    </row>
    <row r="35082" spans="2:2" x14ac:dyDescent="0.2">
      <c r="B35082" s="34"/>
    </row>
    <row r="35120" spans="2:2" x14ac:dyDescent="0.2">
      <c r="B35120" s="35"/>
    </row>
    <row r="35122" spans="2:2" x14ac:dyDescent="0.2">
      <c r="B35122" s="35"/>
    </row>
    <row r="35124" spans="2:2" x14ac:dyDescent="0.2">
      <c r="B35124" s="35"/>
    </row>
    <row r="35126" spans="2:2" x14ac:dyDescent="0.2">
      <c r="B35126" s="35"/>
    </row>
    <row r="35131" spans="2:2" x14ac:dyDescent="0.2">
      <c r="B35131" s="35"/>
    </row>
    <row r="35132" spans="2:2" x14ac:dyDescent="0.2">
      <c r="B35132" s="35"/>
    </row>
    <row r="35135" spans="2:2" x14ac:dyDescent="0.2">
      <c r="B35135" s="35"/>
    </row>
    <row r="35136" spans="2:2" x14ac:dyDescent="0.2">
      <c r="B35136" s="35"/>
    </row>
    <row r="35139" spans="2:2" x14ac:dyDescent="0.2">
      <c r="B35139" s="35"/>
    </row>
    <row r="35140" spans="2:2" x14ac:dyDescent="0.2">
      <c r="B35140" s="35"/>
    </row>
    <row r="35141" spans="2:2" x14ac:dyDescent="0.2">
      <c r="B35141" s="35"/>
    </row>
    <row r="35142" spans="2:2" x14ac:dyDescent="0.2">
      <c r="B35142" s="35"/>
    </row>
    <row r="35145" spans="2:2" x14ac:dyDescent="0.2">
      <c r="B35145" s="35"/>
    </row>
    <row r="35146" spans="2:2" x14ac:dyDescent="0.2">
      <c r="B35146" s="35"/>
    </row>
    <row r="35147" spans="2:2" x14ac:dyDescent="0.2">
      <c r="B35147" s="35"/>
    </row>
    <row r="35148" spans="2:2" x14ac:dyDescent="0.2">
      <c r="B35148" s="35"/>
    </row>
    <row r="35149" spans="2:2" x14ac:dyDescent="0.2">
      <c r="B35149" s="35"/>
    </row>
    <row r="35150" spans="2:2" x14ac:dyDescent="0.2">
      <c r="B35150" s="35"/>
    </row>
    <row r="35156" spans="2:2" x14ac:dyDescent="0.2">
      <c r="B35156" s="35"/>
    </row>
    <row r="35157" spans="2:2" x14ac:dyDescent="0.2">
      <c r="B35157" s="35"/>
    </row>
    <row r="35158" spans="2:2" x14ac:dyDescent="0.2">
      <c r="B35158" s="35"/>
    </row>
    <row r="35159" spans="2:2" x14ac:dyDescent="0.2">
      <c r="B35159" s="35"/>
    </row>
    <row r="35239" spans="2:2" x14ac:dyDescent="0.2">
      <c r="B35239" s="35"/>
    </row>
    <row r="35240" spans="2:2" x14ac:dyDescent="0.2">
      <c r="B35240" s="34"/>
    </row>
    <row r="35278" spans="2:2" x14ac:dyDescent="0.2">
      <c r="B35278" s="35"/>
    </row>
    <row r="35280" spans="2:2" x14ac:dyDescent="0.2">
      <c r="B35280" s="35"/>
    </row>
    <row r="35282" spans="2:2" x14ac:dyDescent="0.2">
      <c r="B35282" s="35"/>
    </row>
    <row r="35284" spans="2:2" x14ac:dyDescent="0.2">
      <c r="B35284" s="35"/>
    </row>
    <row r="35289" spans="2:2" x14ac:dyDescent="0.2">
      <c r="B35289" s="35"/>
    </row>
    <row r="35290" spans="2:2" x14ac:dyDescent="0.2">
      <c r="B35290" s="35"/>
    </row>
    <row r="35293" spans="2:2" x14ac:dyDescent="0.2">
      <c r="B35293" s="35"/>
    </row>
    <row r="35294" spans="2:2" x14ac:dyDescent="0.2">
      <c r="B35294" s="35"/>
    </row>
    <row r="35297" spans="2:2" x14ac:dyDescent="0.2">
      <c r="B35297" s="35"/>
    </row>
    <row r="35298" spans="2:2" x14ac:dyDescent="0.2">
      <c r="B35298" s="35"/>
    </row>
    <row r="35299" spans="2:2" x14ac:dyDescent="0.2">
      <c r="B35299" s="35"/>
    </row>
    <row r="35300" spans="2:2" x14ac:dyDescent="0.2">
      <c r="B35300" s="35"/>
    </row>
    <row r="35303" spans="2:2" x14ac:dyDescent="0.2">
      <c r="B35303" s="35"/>
    </row>
    <row r="35304" spans="2:2" x14ac:dyDescent="0.2">
      <c r="B35304" s="35"/>
    </row>
    <row r="35305" spans="2:2" x14ac:dyDescent="0.2">
      <c r="B35305" s="35"/>
    </row>
    <row r="35306" spans="2:2" x14ac:dyDescent="0.2">
      <c r="B35306" s="35"/>
    </row>
    <row r="35307" spans="2:2" x14ac:dyDescent="0.2">
      <c r="B35307" s="35"/>
    </row>
    <row r="35308" spans="2:2" x14ac:dyDescent="0.2">
      <c r="B35308" s="35"/>
    </row>
    <row r="35314" spans="2:2" x14ac:dyDescent="0.2">
      <c r="B35314" s="35"/>
    </row>
    <row r="35315" spans="2:2" x14ac:dyDescent="0.2">
      <c r="B35315" s="35"/>
    </row>
    <row r="35316" spans="2:2" x14ac:dyDescent="0.2">
      <c r="B35316" s="35"/>
    </row>
    <row r="35317" spans="2:2" x14ac:dyDescent="0.2">
      <c r="B35317" s="35"/>
    </row>
    <row r="35397" spans="2:2" x14ac:dyDescent="0.2">
      <c r="B35397" s="35"/>
    </row>
    <row r="35398" spans="2:2" x14ac:dyDescent="0.2">
      <c r="B35398" s="34"/>
    </row>
    <row r="35436" spans="2:2" x14ac:dyDescent="0.2">
      <c r="B35436" s="35"/>
    </row>
    <row r="35438" spans="2:2" x14ac:dyDescent="0.2">
      <c r="B35438" s="35"/>
    </row>
    <row r="35440" spans="2:2" x14ac:dyDescent="0.2">
      <c r="B35440" s="35"/>
    </row>
    <row r="35442" spans="2:2" x14ac:dyDescent="0.2">
      <c r="B35442" s="35"/>
    </row>
    <row r="35447" spans="2:2" x14ac:dyDescent="0.2">
      <c r="B35447" s="35"/>
    </row>
    <row r="35448" spans="2:2" x14ac:dyDescent="0.2">
      <c r="B35448" s="35"/>
    </row>
    <row r="35451" spans="2:2" x14ac:dyDescent="0.2">
      <c r="B35451" s="35"/>
    </row>
    <row r="35452" spans="2:2" x14ac:dyDescent="0.2">
      <c r="B35452" s="35"/>
    </row>
    <row r="35455" spans="2:2" x14ac:dyDescent="0.2">
      <c r="B35455" s="35"/>
    </row>
    <row r="35456" spans="2:2" x14ac:dyDescent="0.2">
      <c r="B35456" s="35"/>
    </row>
    <row r="35457" spans="2:2" x14ac:dyDescent="0.2">
      <c r="B35457" s="35"/>
    </row>
    <row r="35458" spans="2:2" x14ac:dyDescent="0.2">
      <c r="B35458" s="35"/>
    </row>
    <row r="35461" spans="2:2" x14ac:dyDescent="0.2">
      <c r="B35461" s="35"/>
    </row>
    <row r="35462" spans="2:2" x14ac:dyDescent="0.2">
      <c r="B35462" s="35"/>
    </row>
    <row r="35463" spans="2:2" x14ac:dyDescent="0.2">
      <c r="B35463" s="35"/>
    </row>
    <row r="35464" spans="2:2" x14ac:dyDescent="0.2">
      <c r="B35464" s="35"/>
    </row>
    <row r="35465" spans="2:2" x14ac:dyDescent="0.2">
      <c r="B35465" s="35"/>
    </row>
    <row r="35466" spans="2:2" x14ac:dyDescent="0.2">
      <c r="B35466" s="35"/>
    </row>
    <row r="35472" spans="2:2" x14ac:dyDescent="0.2">
      <c r="B35472" s="35"/>
    </row>
    <row r="35473" spans="2:2" x14ac:dyDescent="0.2">
      <c r="B35473" s="35"/>
    </row>
    <row r="35474" spans="2:2" x14ac:dyDescent="0.2">
      <c r="B35474" s="35"/>
    </row>
    <row r="35475" spans="2:2" x14ac:dyDescent="0.2">
      <c r="B35475" s="35"/>
    </row>
    <row r="35555" spans="2:2" x14ac:dyDescent="0.2">
      <c r="B35555" s="35"/>
    </row>
    <row r="35556" spans="2:2" x14ac:dyDescent="0.2">
      <c r="B35556" s="34"/>
    </row>
    <row r="35594" spans="2:2" x14ac:dyDescent="0.2">
      <c r="B35594" s="35"/>
    </row>
    <row r="35596" spans="2:2" x14ac:dyDescent="0.2">
      <c r="B35596" s="35"/>
    </row>
    <row r="35598" spans="2:2" x14ac:dyDescent="0.2">
      <c r="B35598" s="35"/>
    </row>
    <row r="35600" spans="2:2" x14ac:dyDescent="0.2">
      <c r="B35600" s="35"/>
    </row>
    <row r="35605" spans="2:2" x14ac:dyDescent="0.2">
      <c r="B35605" s="35"/>
    </row>
    <row r="35606" spans="2:2" x14ac:dyDescent="0.2">
      <c r="B35606" s="35"/>
    </row>
    <row r="35609" spans="2:2" x14ac:dyDescent="0.2">
      <c r="B35609" s="35"/>
    </row>
    <row r="35610" spans="2:2" x14ac:dyDescent="0.2">
      <c r="B35610" s="35"/>
    </row>
    <row r="35613" spans="2:2" x14ac:dyDescent="0.2">
      <c r="B35613" s="35"/>
    </row>
    <row r="35614" spans="2:2" x14ac:dyDescent="0.2">
      <c r="B35614" s="35"/>
    </row>
    <row r="35615" spans="2:2" x14ac:dyDescent="0.2">
      <c r="B35615" s="35"/>
    </row>
    <row r="35616" spans="2:2" x14ac:dyDescent="0.2">
      <c r="B35616" s="35"/>
    </row>
    <row r="35619" spans="2:2" x14ac:dyDescent="0.2">
      <c r="B35619" s="35"/>
    </row>
    <row r="35620" spans="2:2" x14ac:dyDescent="0.2">
      <c r="B35620" s="35"/>
    </row>
    <row r="35621" spans="2:2" x14ac:dyDescent="0.2">
      <c r="B35621" s="35"/>
    </row>
    <row r="35622" spans="2:2" x14ac:dyDescent="0.2">
      <c r="B35622" s="35"/>
    </row>
    <row r="35623" spans="2:2" x14ac:dyDescent="0.2">
      <c r="B35623" s="35"/>
    </row>
    <row r="35624" spans="2:2" x14ac:dyDescent="0.2">
      <c r="B35624" s="35"/>
    </row>
    <row r="35630" spans="2:2" x14ac:dyDescent="0.2">
      <c r="B35630" s="35"/>
    </row>
    <row r="35631" spans="2:2" x14ac:dyDescent="0.2">
      <c r="B35631" s="35"/>
    </row>
    <row r="35632" spans="2:2" x14ac:dyDescent="0.2">
      <c r="B35632" s="35"/>
    </row>
    <row r="35633" spans="2:2" x14ac:dyDescent="0.2">
      <c r="B35633" s="35"/>
    </row>
    <row r="35713" spans="2:2" x14ac:dyDescent="0.2">
      <c r="B35713" s="35"/>
    </row>
    <row r="35714" spans="2:2" x14ac:dyDescent="0.2">
      <c r="B35714" s="34"/>
    </row>
    <row r="35752" spans="2:2" x14ac:dyDescent="0.2">
      <c r="B35752" s="35"/>
    </row>
    <row r="35754" spans="2:2" x14ac:dyDescent="0.2">
      <c r="B35754" s="35"/>
    </row>
    <row r="35756" spans="2:2" x14ac:dyDescent="0.2">
      <c r="B35756" s="35"/>
    </row>
    <row r="35758" spans="2:2" x14ac:dyDescent="0.2">
      <c r="B35758" s="35"/>
    </row>
    <row r="35763" spans="2:2" x14ac:dyDescent="0.2">
      <c r="B35763" s="35"/>
    </row>
    <row r="35764" spans="2:2" x14ac:dyDescent="0.2">
      <c r="B35764" s="35"/>
    </row>
    <row r="35767" spans="2:2" x14ac:dyDescent="0.2">
      <c r="B35767" s="35"/>
    </row>
    <row r="35768" spans="2:2" x14ac:dyDescent="0.2">
      <c r="B35768" s="35"/>
    </row>
    <row r="35771" spans="2:2" x14ac:dyDescent="0.2">
      <c r="B35771" s="35"/>
    </row>
    <row r="35772" spans="2:2" x14ac:dyDescent="0.2">
      <c r="B35772" s="35"/>
    </row>
    <row r="35773" spans="2:2" x14ac:dyDescent="0.2">
      <c r="B35773" s="35"/>
    </row>
    <row r="35774" spans="2:2" x14ac:dyDescent="0.2">
      <c r="B35774" s="35"/>
    </row>
    <row r="35777" spans="2:2" x14ac:dyDescent="0.2">
      <c r="B35777" s="35"/>
    </row>
    <row r="35778" spans="2:2" x14ac:dyDescent="0.2">
      <c r="B35778" s="35"/>
    </row>
    <row r="35779" spans="2:2" x14ac:dyDescent="0.2">
      <c r="B35779" s="35"/>
    </row>
    <row r="35780" spans="2:2" x14ac:dyDescent="0.2">
      <c r="B35780" s="35"/>
    </row>
    <row r="35781" spans="2:2" x14ac:dyDescent="0.2">
      <c r="B35781" s="35"/>
    </row>
    <row r="35782" spans="2:2" x14ac:dyDescent="0.2">
      <c r="B35782" s="35"/>
    </row>
    <row r="35788" spans="2:2" x14ac:dyDescent="0.2">
      <c r="B35788" s="35"/>
    </row>
    <row r="35789" spans="2:2" x14ac:dyDescent="0.2">
      <c r="B35789" s="35"/>
    </row>
    <row r="35790" spans="2:2" x14ac:dyDescent="0.2">
      <c r="B35790" s="35"/>
    </row>
    <row r="35791" spans="2:2" x14ac:dyDescent="0.2">
      <c r="B35791" s="35"/>
    </row>
    <row r="35871" spans="2:2" x14ac:dyDescent="0.2">
      <c r="B35871" s="35"/>
    </row>
    <row r="35872" spans="2:2" x14ac:dyDescent="0.2">
      <c r="B35872" s="34"/>
    </row>
    <row r="35910" spans="2:2" x14ac:dyDescent="0.2">
      <c r="B35910" s="35"/>
    </row>
    <row r="35912" spans="2:2" x14ac:dyDescent="0.2">
      <c r="B35912" s="35"/>
    </row>
    <row r="35914" spans="2:2" x14ac:dyDescent="0.2">
      <c r="B35914" s="35"/>
    </row>
    <row r="35916" spans="2:2" x14ac:dyDescent="0.2">
      <c r="B35916" s="35"/>
    </row>
    <row r="35921" spans="2:2" x14ac:dyDescent="0.2">
      <c r="B35921" s="35"/>
    </row>
    <row r="35922" spans="2:2" x14ac:dyDescent="0.2">
      <c r="B35922" s="35"/>
    </row>
    <row r="35925" spans="2:2" x14ac:dyDescent="0.2">
      <c r="B35925" s="35"/>
    </row>
    <row r="35926" spans="2:2" x14ac:dyDescent="0.2">
      <c r="B35926" s="35"/>
    </row>
    <row r="35929" spans="2:2" x14ac:dyDescent="0.2">
      <c r="B35929" s="35"/>
    </row>
    <row r="35930" spans="2:2" x14ac:dyDescent="0.2">
      <c r="B35930" s="35"/>
    </row>
    <row r="35931" spans="2:2" x14ac:dyDescent="0.2">
      <c r="B35931" s="35"/>
    </row>
    <row r="35932" spans="2:2" x14ac:dyDescent="0.2">
      <c r="B35932" s="35"/>
    </row>
    <row r="35935" spans="2:2" x14ac:dyDescent="0.2">
      <c r="B35935" s="35"/>
    </row>
    <row r="35936" spans="2:2" x14ac:dyDescent="0.2">
      <c r="B35936" s="35"/>
    </row>
    <row r="35937" spans="2:2" x14ac:dyDescent="0.2">
      <c r="B35937" s="35"/>
    </row>
    <row r="35938" spans="2:2" x14ac:dyDescent="0.2">
      <c r="B35938" s="35"/>
    </row>
    <row r="35939" spans="2:2" x14ac:dyDescent="0.2">
      <c r="B35939" s="35"/>
    </row>
    <row r="35940" spans="2:2" x14ac:dyDescent="0.2">
      <c r="B35940" s="35"/>
    </row>
    <row r="35946" spans="2:2" x14ac:dyDescent="0.2">
      <c r="B35946" s="35"/>
    </row>
    <row r="35947" spans="2:2" x14ac:dyDescent="0.2">
      <c r="B35947" s="35"/>
    </row>
    <row r="35948" spans="2:2" x14ac:dyDescent="0.2">
      <c r="B35948" s="35"/>
    </row>
    <row r="35949" spans="2:2" x14ac:dyDescent="0.2">
      <c r="B35949" s="35"/>
    </row>
    <row r="36029" spans="2:2" x14ac:dyDescent="0.2">
      <c r="B36029" s="35"/>
    </row>
    <row r="36030" spans="2:2" x14ac:dyDescent="0.2">
      <c r="B36030" s="34"/>
    </row>
    <row r="36068" spans="2:2" x14ac:dyDescent="0.2">
      <c r="B36068" s="35"/>
    </row>
    <row r="36070" spans="2:2" x14ac:dyDescent="0.2">
      <c r="B36070" s="35"/>
    </row>
    <row r="36072" spans="2:2" x14ac:dyDescent="0.2">
      <c r="B36072" s="35"/>
    </row>
    <row r="36074" spans="2:2" x14ac:dyDescent="0.2">
      <c r="B36074" s="35"/>
    </row>
    <row r="36079" spans="2:2" x14ac:dyDescent="0.2">
      <c r="B36079" s="35"/>
    </row>
    <row r="36080" spans="2:2" x14ac:dyDescent="0.2">
      <c r="B36080" s="35"/>
    </row>
    <row r="36083" spans="2:2" x14ac:dyDescent="0.2">
      <c r="B36083" s="35"/>
    </row>
    <row r="36084" spans="2:2" x14ac:dyDescent="0.2">
      <c r="B36084" s="35"/>
    </row>
    <row r="36087" spans="2:2" x14ac:dyDescent="0.2">
      <c r="B36087" s="35"/>
    </row>
    <row r="36088" spans="2:2" x14ac:dyDescent="0.2">
      <c r="B36088" s="35"/>
    </row>
    <row r="36089" spans="2:2" x14ac:dyDescent="0.2">
      <c r="B36089" s="35"/>
    </row>
    <row r="36090" spans="2:2" x14ac:dyDescent="0.2">
      <c r="B36090" s="35"/>
    </row>
    <row r="36093" spans="2:2" x14ac:dyDescent="0.2">
      <c r="B36093" s="35"/>
    </row>
    <row r="36094" spans="2:2" x14ac:dyDescent="0.2">
      <c r="B36094" s="35"/>
    </row>
    <row r="36095" spans="2:2" x14ac:dyDescent="0.2">
      <c r="B36095" s="35"/>
    </row>
    <row r="36096" spans="2:2" x14ac:dyDescent="0.2">
      <c r="B36096" s="35"/>
    </row>
    <row r="36097" spans="2:2" x14ac:dyDescent="0.2">
      <c r="B36097" s="35"/>
    </row>
    <row r="36098" spans="2:2" x14ac:dyDescent="0.2">
      <c r="B36098" s="35"/>
    </row>
    <row r="36104" spans="2:2" x14ac:dyDescent="0.2">
      <c r="B36104" s="35"/>
    </row>
    <row r="36105" spans="2:2" x14ac:dyDescent="0.2">
      <c r="B36105" s="35"/>
    </row>
    <row r="36106" spans="2:2" x14ac:dyDescent="0.2">
      <c r="B36106" s="35"/>
    </row>
    <row r="36107" spans="2:2" x14ac:dyDescent="0.2">
      <c r="B36107" s="35"/>
    </row>
    <row r="36187" spans="2:2" x14ac:dyDescent="0.2">
      <c r="B36187" s="35"/>
    </row>
    <row r="36188" spans="2:2" x14ac:dyDescent="0.2">
      <c r="B36188" s="34"/>
    </row>
    <row r="36226" spans="2:2" x14ac:dyDescent="0.2">
      <c r="B36226" s="35"/>
    </row>
    <row r="36228" spans="2:2" x14ac:dyDescent="0.2">
      <c r="B36228" s="35"/>
    </row>
    <row r="36230" spans="2:2" x14ac:dyDescent="0.2">
      <c r="B36230" s="35"/>
    </row>
    <row r="36232" spans="2:2" x14ac:dyDescent="0.2">
      <c r="B36232" s="35"/>
    </row>
    <row r="36237" spans="2:2" x14ac:dyDescent="0.2">
      <c r="B36237" s="35"/>
    </row>
    <row r="36238" spans="2:2" x14ac:dyDescent="0.2">
      <c r="B36238" s="35"/>
    </row>
    <row r="36241" spans="2:2" x14ac:dyDescent="0.2">
      <c r="B36241" s="35"/>
    </row>
    <row r="36242" spans="2:2" x14ac:dyDescent="0.2">
      <c r="B36242" s="35"/>
    </row>
    <row r="36245" spans="2:2" x14ac:dyDescent="0.2">
      <c r="B36245" s="35"/>
    </row>
    <row r="36246" spans="2:2" x14ac:dyDescent="0.2">
      <c r="B36246" s="35"/>
    </row>
    <row r="36247" spans="2:2" x14ac:dyDescent="0.2">
      <c r="B36247" s="35"/>
    </row>
    <row r="36248" spans="2:2" x14ac:dyDescent="0.2">
      <c r="B36248" s="35"/>
    </row>
    <row r="36251" spans="2:2" x14ac:dyDescent="0.2">
      <c r="B36251" s="35"/>
    </row>
    <row r="36252" spans="2:2" x14ac:dyDescent="0.2">
      <c r="B36252" s="35"/>
    </row>
    <row r="36253" spans="2:2" x14ac:dyDescent="0.2">
      <c r="B36253" s="35"/>
    </row>
    <row r="36254" spans="2:2" x14ac:dyDescent="0.2">
      <c r="B36254" s="35"/>
    </row>
    <row r="36255" spans="2:2" x14ac:dyDescent="0.2">
      <c r="B36255" s="35"/>
    </row>
    <row r="36256" spans="2:2" x14ac:dyDescent="0.2">
      <c r="B36256" s="35"/>
    </row>
    <row r="36262" spans="2:2" x14ac:dyDescent="0.2">
      <c r="B36262" s="35"/>
    </row>
    <row r="36263" spans="2:2" x14ac:dyDescent="0.2">
      <c r="B36263" s="35"/>
    </row>
    <row r="36264" spans="2:2" x14ac:dyDescent="0.2">
      <c r="B36264" s="35"/>
    </row>
    <row r="36265" spans="2:2" x14ac:dyDescent="0.2">
      <c r="B36265" s="35"/>
    </row>
    <row r="36345" spans="2:2" x14ac:dyDescent="0.2">
      <c r="B36345" s="35"/>
    </row>
    <row r="36346" spans="2:2" x14ac:dyDescent="0.2">
      <c r="B36346" s="34"/>
    </row>
    <row r="36384" spans="2:2" x14ac:dyDescent="0.2">
      <c r="B36384" s="35"/>
    </row>
    <row r="36386" spans="2:2" x14ac:dyDescent="0.2">
      <c r="B36386" s="35"/>
    </row>
    <row r="36388" spans="2:2" x14ac:dyDescent="0.2">
      <c r="B36388" s="35"/>
    </row>
    <row r="36390" spans="2:2" x14ac:dyDescent="0.2">
      <c r="B36390" s="35"/>
    </row>
    <row r="36395" spans="2:2" x14ac:dyDescent="0.2">
      <c r="B36395" s="35"/>
    </row>
    <row r="36396" spans="2:2" x14ac:dyDescent="0.2">
      <c r="B36396" s="35"/>
    </row>
    <row r="36399" spans="2:2" x14ac:dyDescent="0.2">
      <c r="B36399" s="35"/>
    </row>
    <row r="36400" spans="2:2" x14ac:dyDescent="0.2">
      <c r="B36400" s="35"/>
    </row>
    <row r="36403" spans="2:2" x14ac:dyDescent="0.2">
      <c r="B36403" s="35"/>
    </row>
    <row r="36404" spans="2:2" x14ac:dyDescent="0.2">
      <c r="B36404" s="35"/>
    </row>
    <row r="36405" spans="2:2" x14ac:dyDescent="0.2">
      <c r="B36405" s="35"/>
    </row>
    <row r="36406" spans="2:2" x14ac:dyDescent="0.2">
      <c r="B36406" s="35"/>
    </row>
    <row r="36409" spans="2:2" x14ac:dyDescent="0.2">
      <c r="B36409" s="35"/>
    </row>
    <row r="36410" spans="2:2" x14ac:dyDescent="0.2">
      <c r="B36410" s="35"/>
    </row>
    <row r="36411" spans="2:2" x14ac:dyDescent="0.2">
      <c r="B36411" s="35"/>
    </row>
    <row r="36412" spans="2:2" x14ac:dyDescent="0.2">
      <c r="B36412" s="35"/>
    </row>
    <row r="36413" spans="2:2" x14ac:dyDescent="0.2">
      <c r="B36413" s="35"/>
    </row>
    <row r="36414" spans="2:2" x14ac:dyDescent="0.2">
      <c r="B36414" s="35"/>
    </row>
    <row r="36420" spans="2:2" x14ac:dyDescent="0.2">
      <c r="B36420" s="35"/>
    </row>
    <row r="36421" spans="2:2" x14ac:dyDescent="0.2">
      <c r="B36421" s="35"/>
    </row>
    <row r="36422" spans="2:2" x14ac:dyDescent="0.2">
      <c r="B36422" s="35"/>
    </row>
    <row r="36423" spans="2:2" x14ac:dyDescent="0.2">
      <c r="B36423" s="35"/>
    </row>
    <row r="36503" spans="2:2" x14ac:dyDescent="0.2">
      <c r="B36503" s="35"/>
    </row>
    <row r="36504" spans="2:2" x14ac:dyDescent="0.2">
      <c r="B36504" s="34"/>
    </row>
    <row r="36542" spans="2:2" x14ac:dyDescent="0.2">
      <c r="B36542" s="35"/>
    </row>
    <row r="36544" spans="2:2" x14ac:dyDescent="0.2">
      <c r="B36544" s="35"/>
    </row>
    <row r="36546" spans="2:2" x14ac:dyDescent="0.2">
      <c r="B36546" s="35"/>
    </row>
    <row r="36548" spans="2:2" x14ac:dyDescent="0.2">
      <c r="B36548" s="35"/>
    </row>
    <row r="36553" spans="2:2" x14ac:dyDescent="0.2">
      <c r="B36553" s="35"/>
    </row>
    <row r="36554" spans="2:2" x14ac:dyDescent="0.2">
      <c r="B36554" s="35"/>
    </row>
    <row r="36557" spans="2:2" x14ac:dyDescent="0.2">
      <c r="B36557" s="35"/>
    </row>
    <row r="36558" spans="2:2" x14ac:dyDescent="0.2">
      <c r="B36558" s="35"/>
    </row>
    <row r="36561" spans="2:2" x14ac:dyDescent="0.2">
      <c r="B36561" s="35"/>
    </row>
    <row r="36562" spans="2:2" x14ac:dyDescent="0.2">
      <c r="B36562" s="35"/>
    </row>
    <row r="36563" spans="2:2" x14ac:dyDescent="0.2">
      <c r="B36563" s="35"/>
    </row>
    <row r="36564" spans="2:2" x14ac:dyDescent="0.2">
      <c r="B36564" s="35"/>
    </row>
    <row r="36567" spans="2:2" x14ac:dyDescent="0.2">
      <c r="B36567" s="35"/>
    </row>
    <row r="36568" spans="2:2" x14ac:dyDescent="0.2">
      <c r="B36568" s="35"/>
    </row>
    <row r="36569" spans="2:2" x14ac:dyDescent="0.2">
      <c r="B36569" s="35"/>
    </row>
    <row r="36570" spans="2:2" x14ac:dyDescent="0.2">
      <c r="B36570" s="35"/>
    </row>
    <row r="36571" spans="2:2" x14ac:dyDescent="0.2">
      <c r="B36571" s="35"/>
    </row>
    <row r="36572" spans="2:2" x14ac:dyDescent="0.2">
      <c r="B36572" s="35"/>
    </row>
    <row r="36578" spans="2:2" x14ac:dyDescent="0.2">
      <c r="B36578" s="35"/>
    </row>
    <row r="36579" spans="2:2" x14ac:dyDescent="0.2">
      <c r="B36579" s="35"/>
    </row>
    <row r="36580" spans="2:2" x14ac:dyDescent="0.2">
      <c r="B36580" s="35"/>
    </row>
    <row r="36581" spans="2:2" x14ac:dyDescent="0.2">
      <c r="B36581" s="35"/>
    </row>
    <row r="36661" spans="2:2" x14ac:dyDescent="0.2">
      <c r="B36661" s="35"/>
    </row>
    <row r="36662" spans="2:2" x14ac:dyDescent="0.2">
      <c r="B36662" s="34"/>
    </row>
    <row r="36700" spans="2:2" x14ac:dyDescent="0.2">
      <c r="B36700" s="35"/>
    </row>
    <row r="36702" spans="2:2" x14ac:dyDescent="0.2">
      <c r="B36702" s="35"/>
    </row>
    <row r="36704" spans="2:2" x14ac:dyDescent="0.2">
      <c r="B36704" s="35"/>
    </row>
    <row r="36706" spans="2:2" x14ac:dyDescent="0.2">
      <c r="B36706" s="35"/>
    </row>
    <row r="36711" spans="2:2" x14ac:dyDescent="0.2">
      <c r="B36711" s="35"/>
    </row>
    <row r="36712" spans="2:2" x14ac:dyDescent="0.2">
      <c r="B36712" s="35"/>
    </row>
    <row r="36715" spans="2:2" x14ac:dyDescent="0.2">
      <c r="B36715" s="35"/>
    </row>
    <row r="36716" spans="2:2" x14ac:dyDescent="0.2">
      <c r="B36716" s="35"/>
    </row>
    <row r="36719" spans="2:2" x14ac:dyDescent="0.2">
      <c r="B36719" s="35"/>
    </row>
    <row r="36720" spans="2:2" x14ac:dyDescent="0.2">
      <c r="B36720" s="35"/>
    </row>
    <row r="36721" spans="2:2" x14ac:dyDescent="0.2">
      <c r="B36721" s="35"/>
    </row>
    <row r="36722" spans="2:2" x14ac:dyDescent="0.2">
      <c r="B36722" s="35"/>
    </row>
    <row r="36725" spans="2:2" x14ac:dyDescent="0.2">
      <c r="B36725" s="35"/>
    </row>
    <row r="36726" spans="2:2" x14ac:dyDescent="0.2">
      <c r="B36726" s="35"/>
    </row>
    <row r="36727" spans="2:2" x14ac:dyDescent="0.2">
      <c r="B36727" s="35"/>
    </row>
    <row r="36728" spans="2:2" x14ac:dyDescent="0.2">
      <c r="B36728" s="35"/>
    </row>
    <row r="36729" spans="2:2" x14ac:dyDescent="0.2">
      <c r="B36729" s="35"/>
    </row>
    <row r="36730" spans="2:2" x14ac:dyDescent="0.2">
      <c r="B36730" s="35"/>
    </row>
    <row r="36736" spans="2:2" x14ac:dyDescent="0.2">
      <c r="B36736" s="35"/>
    </row>
    <row r="36737" spans="2:2" x14ac:dyDescent="0.2">
      <c r="B36737" s="35"/>
    </row>
    <row r="36738" spans="2:2" x14ac:dyDescent="0.2">
      <c r="B36738" s="35"/>
    </row>
    <row r="36739" spans="2:2" x14ac:dyDescent="0.2">
      <c r="B36739" s="35"/>
    </row>
    <row r="36819" spans="2:2" x14ac:dyDescent="0.2">
      <c r="B36819" s="35"/>
    </row>
    <row r="36820" spans="2:2" x14ac:dyDescent="0.2">
      <c r="B36820" s="34"/>
    </row>
    <row r="36858" spans="2:2" x14ac:dyDescent="0.2">
      <c r="B36858" s="35"/>
    </row>
    <row r="36860" spans="2:2" x14ac:dyDescent="0.2">
      <c r="B36860" s="35"/>
    </row>
    <row r="36862" spans="2:2" x14ac:dyDescent="0.2">
      <c r="B36862" s="35"/>
    </row>
    <row r="36864" spans="2:2" x14ac:dyDescent="0.2">
      <c r="B36864" s="35"/>
    </row>
    <row r="36869" spans="2:2" x14ac:dyDescent="0.2">
      <c r="B36869" s="35"/>
    </row>
    <row r="36870" spans="2:2" x14ac:dyDescent="0.2">
      <c r="B36870" s="35"/>
    </row>
    <row r="36873" spans="2:2" x14ac:dyDescent="0.2">
      <c r="B36873" s="35"/>
    </row>
    <row r="36874" spans="2:2" x14ac:dyDescent="0.2">
      <c r="B36874" s="35"/>
    </row>
    <row r="36877" spans="2:2" x14ac:dyDescent="0.2">
      <c r="B36877" s="35"/>
    </row>
    <row r="36878" spans="2:2" x14ac:dyDescent="0.2">
      <c r="B36878" s="35"/>
    </row>
    <row r="36879" spans="2:2" x14ac:dyDescent="0.2">
      <c r="B36879" s="35"/>
    </row>
    <row r="36880" spans="2:2" x14ac:dyDescent="0.2">
      <c r="B36880" s="35"/>
    </row>
    <row r="36883" spans="2:2" x14ac:dyDescent="0.2">
      <c r="B36883" s="35"/>
    </row>
    <row r="36884" spans="2:2" x14ac:dyDescent="0.2">
      <c r="B36884" s="35"/>
    </row>
    <row r="36885" spans="2:2" x14ac:dyDescent="0.2">
      <c r="B36885" s="35"/>
    </row>
    <row r="36886" spans="2:2" x14ac:dyDescent="0.2">
      <c r="B36886" s="35"/>
    </row>
    <row r="36887" spans="2:2" x14ac:dyDescent="0.2">
      <c r="B36887" s="35"/>
    </row>
    <row r="36888" spans="2:2" x14ac:dyDescent="0.2">
      <c r="B36888" s="35"/>
    </row>
    <row r="36894" spans="2:2" x14ac:dyDescent="0.2">
      <c r="B36894" s="35"/>
    </row>
    <row r="36895" spans="2:2" x14ac:dyDescent="0.2">
      <c r="B36895" s="35"/>
    </row>
    <row r="36896" spans="2:2" x14ac:dyDescent="0.2">
      <c r="B36896" s="35"/>
    </row>
    <row r="36897" spans="2:2" x14ac:dyDescent="0.2">
      <c r="B36897" s="35"/>
    </row>
    <row r="36977" spans="2:2" x14ac:dyDescent="0.2">
      <c r="B36977" s="35"/>
    </row>
    <row r="36978" spans="2:2" x14ac:dyDescent="0.2">
      <c r="B36978" s="34"/>
    </row>
    <row r="37016" spans="2:2" x14ac:dyDescent="0.2">
      <c r="B37016" s="170"/>
    </row>
    <row r="37018" spans="2:2" x14ac:dyDescent="0.2">
      <c r="B37018" s="35"/>
    </row>
    <row r="37020" spans="2:2" x14ac:dyDescent="0.2">
      <c r="B37020" s="35"/>
    </row>
    <row r="37022" spans="2:2" x14ac:dyDescent="0.2">
      <c r="B37022" s="35"/>
    </row>
    <row r="37027" spans="2:2" x14ac:dyDescent="0.2">
      <c r="B37027" s="35"/>
    </row>
    <row r="37028" spans="2:2" x14ac:dyDescent="0.2">
      <c r="B37028" s="35"/>
    </row>
    <row r="37031" spans="2:2" x14ac:dyDescent="0.2">
      <c r="B37031" s="35"/>
    </row>
    <row r="37032" spans="2:2" x14ac:dyDescent="0.2">
      <c r="B37032" s="35"/>
    </row>
    <row r="37035" spans="2:2" x14ac:dyDescent="0.2">
      <c r="B37035" s="35"/>
    </row>
    <row r="37036" spans="2:2" x14ac:dyDescent="0.2">
      <c r="B37036" s="35"/>
    </row>
    <row r="37037" spans="2:2" x14ac:dyDescent="0.2">
      <c r="B37037" s="35"/>
    </row>
    <row r="37038" spans="2:2" x14ac:dyDescent="0.2">
      <c r="B37038" s="35"/>
    </row>
    <row r="37041" spans="2:2" x14ac:dyDescent="0.2">
      <c r="B37041" s="35"/>
    </row>
    <row r="37042" spans="2:2" x14ac:dyDescent="0.2">
      <c r="B37042" s="35"/>
    </row>
    <row r="37043" spans="2:2" x14ac:dyDescent="0.2">
      <c r="B37043" s="35"/>
    </row>
    <row r="37044" spans="2:2" x14ac:dyDescent="0.2">
      <c r="B37044" s="35"/>
    </row>
    <row r="37045" spans="2:2" x14ac:dyDescent="0.2">
      <c r="B37045" s="35"/>
    </row>
    <row r="37046" spans="2:2" x14ac:dyDescent="0.2">
      <c r="B37046" s="35"/>
    </row>
    <row r="37052" spans="2:2" x14ac:dyDescent="0.2">
      <c r="B37052" s="35"/>
    </row>
    <row r="37053" spans="2:2" x14ac:dyDescent="0.2">
      <c r="B37053" s="35"/>
    </row>
    <row r="37054" spans="2:2" x14ac:dyDescent="0.2">
      <c r="B37054" s="35"/>
    </row>
    <row r="37055" spans="2:2" x14ac:dyDescent="0.2">
      <c r="B37055" s="35"/>
    </row>
    <row r="37076" spans="2:2" x14ac:dyDescent="0.2">
      <c r="B37076" s="170"/>
    </row>
    <row r="37094" spans="2:2" x14ac:dyDescent="0.2">
      <c r="B37094" s="170"/>
    </row>
    <row r="37135" spans="2:2" x14ac:dyDescent="0.2">
      <c r="B37135" s="35"/>
    </row>
    <row r="37136" spans="2:2" x14ac:dyDescent="0.2">
      <c r="B37136" s="34"/>
    </row>
    <row r="37142" spans="2:2" x14ac:dyDescent="0.2">
      <c r="B37142" s="170"/>
    </row>
    <row r="37160" spans="2:2" x14ac:dyDescent="0.2">
      <c r="B37160" s="170"/>
    </row>
    <row r="37166" spans="2:2" x14ac:dyDescent="0.2">
      <c r="B37166" s="170"/>
    </row>
    <row r="37172" spans="2:2" x14ac:dyDescent="0.2">
      <c r="B37172" s="170"/>
    </row>
    <row r="37174" spans="2:2" x14ac:dyDescent="0.2">
      <c r="B37174" s="35"/>
    </row>
    <row r="37176" spans="2:2" x14ac:dyDescent="0.2">
      <c r="B37176" s="35"/>
    </row>
    <row r="37178" spans="2:2" x14ac:dyDescent="0.2">
      <c r="B37178" s="35"/>
    </row>
    <row r="37180" spans="2:2" x14ac:dyDescent="0.2">
      <c r="B37180" s="35"/>
    </row>
    <row r="37185" spans="2:2" x14ac:dyDescent="0.2">
      <c r="B37185" s="35"/>
    </row>
    <row r="37186" spans="2:2" x14ac:dyDescent="0.2">
      <c r="B37186" s="35"/>
    </row>
    <row r="37189" spans="2:2" x14ac:dyDescent="0.2">
      <c r="B37189" s="35"/>
    </row>
    <row r="37190" spans="2:2" x14ac:dyDescent="0.2">
      <c r="B37190" s="35"/>
    </row>
    <row r="37193" spans="2:2" x14ac:dyDescent="0.2">
      <c r="B37193" s="35"/>
    </row>
    <row r="37194" spans="2:2" x14ac:dyDescent="0.2">
      <c r="B37194" s="35"/>
    </row>
    <row r="37195" spans="2:2" x14ac:dyDescent="0.2">
      <c r="B37195" s="35"/>
    </row>
    <row r="37196" spans="2:2" x14ac:dyDescent="0.2">
      <c r="B37196" s="35"/>
    </row>
    <row r="37199" spans="2:2" x14ac:dyDescent="0.2">
      <c r="B37199" s="35"/>
    </row>
    <row r="37200" spans="2:2" x14ac:dyDescent="0.2">
      <c r="B37200" s="35"/>
    </row>
    <row r="37201" spans="2:2" x14ac:dyDescent="0.2">
      <c r="B37201" s="35"/>
    </row>
    <row r="37202" spans="2:2" x14ac:dyDescent="0.2">
      <c r="B37202" s="35"/>
    </row>
    <row r="37203" spans="2:2" x14ac:dyDescent="0.2">
      <c r="B37203" s="35"/>
    </row>
    <row r="37204" spans="2:2" x14ac:dyDescent="0.2">
      <c r="B37204" s="35"/>
    </row>
    <row r="37210" spans="2:2" x14ac:dyDescent="0.2">
      <c r="B37210" s="35"/>
    </row>
    <row r="37211" spans="2:2" x14ac:dyDescent="0.2">
      <c r="B37211" s="35"/>
    </row>
    <row r="37212" spans="2:2" x14ac:dyDescent="0.2">
      <c r="B37212" s="35"/>
    </row>
    <row r="37213" spans="2:2" x14ac:dyDescent="0.2">
      <c r="B37213" s="35"/>
    </row>
    <row r="37268" spans="2:2" x14ac:dyDescent="0.2">
      <c r="B37268" s="170"/>
    </row>
    <row r="37274" spans="2:2" x14ac:dyDescent="0.2">
      <c r="B37274" s="170"/>
    </row>
    <row r="37293" spans="2:2" x14ac:dyDescent="0.2">
      <c r="B37293" s="35"/>
    </row>
    <row r="37294" spans="2:2" x14ac:dyDescent="0.2">
      <c r="B37294" s="34"/>
    </row>
    <row r="37299" spans="2:2" x14ac:dyDescent="0.2">
      <c r="B37299" s="170"/>
    </row>
    <row r="37318" spans="2:2" x14ac:dyDescent="0.2">
      <c r="B37318" s="170"/>
    </row>
    <row r="37324" spans="2:2" x14ac:dyDescent="0.2">
      <c r="B37324" s="170"/>
    </row>
    <row r="37330" spans="2:2" x14ac:dyDescent="0.2">
      <c r="B37330" s="170"/>
    </row>
    <row r="37332" spans="2:2" x14ac:dyDescent="0.2">
      <c r="B37332" s="35"/>
    </row>
    <row r="37334" spans="2:2" x14ac:dyDescent="0.2">
      <c r="B37334" s="35"/>
    </row>
    <row r="37336" spans="2:2" x14ac:dyDescent="0.2">
      <c r="B37336" s="35"/>
    </row>
    <row r="37338" spans="2:2" x14ac:dyDescent="0.2">
      <c r="B37338" s="35"/>
    </row>
    <row r="37342" spans="2:2" x14ac:dyDescent="0.2">
      <c r="B37342" s="170"/>
    </row>
    <row r="37343" spans="2:2" x14ac:dyDescent="0.2">
      <c r="B37343" s="35"/>
    </row>
    <row r="37344" spans="2:2" x14ac:dyDescent="0.2">
      <c r="B37344" s="35"/>
    </row>
    <row r="37347" spans="2:2" x14ac:dyDescent="0.2">
      <c r="B37347" s="35"/>
    </row>
    <row r="37348" spans="2:2" x14ac:dyDescent="0.2">
      <c r="B37348" s="35"/>
    </row>
    <row r="37351" spans="2:2" x14ac:dyDescent="0.2">
      <c r="B37351" s="35"/>
    </row>
    <row r="37352" spans="2:2" x14ac:dyDescent="0.2">
      <c r="B37352" s="35"/>
    </row>
    <row r="37353" spans="2:2" x14ac:dyDescent="0.2">
      <c r="B37353" s="35"/>
    </row>
    <row r="37354" spans="2:2" x14ac:dyDescent="0.2">
      <c r="B37354" s="35"/>
    </row>
    <row r="37357" spans="2:2" x14ac:dyDescent="0.2">
      <c r="B37357" s="35"/>
    </row>
    <row r="37358" spans="2:2" x14ac:dyDescent="0.2">
      <c r="B37358" s="35"/>
    </row>
    <row r="37359" spans="2:2" x14ac:dyDescent="0.2">
      <c r="B37359" s="35"/>
    </row>
    <row r="37360" spans="2:2" x14ac:dyDescent="0.2">
      <c r="B37360" s="35"/>
    </row>
    <row r="37361" spans="2:2" x14ac:dyDescent="0.2">
      <c r="B37361" s="35"/>
    </row>
    <row r="37362" spans="2:2" x14ac:dyDescent="0.2">
      <c r="B37362" s="35"/>
    </row>
    <row r="37368" spans="2:2" x14ac:dyDescent="0.2">
      <c r="B37368" s="35"/>
    </row>
    <row r="37369" spans="2:2" x14ac:dyDescent="0.2">
      <c r="B37369" s="35"/>
    </row>
    <row r="37370" spans="2:2" x14ac:dyDescent="0.2">
      <c r="B37370" s="35"/>
    </row>
    <row r="37371" spans="2:2" x14ac:dyDescent="0.2">
      <c r="B37371" s="35"/>
    </row>
    <row r="37372" spans="2:2" x14ac:dyDescent="0.2">
      <c r="B37372" s="170"/>
    </row>
    <row r="37378" spans="2:2" x14ac:dyDescent="0.2">
      <c r="B37378" s="170"/>
    </row>
    <row r="37390" spans="2:2" x14ac:dyDescent="0.2">
      <c r="B37390" s="170"/>
    </row>
    <row r="37439" spans="2:2" x14ac:dyDescent="0.2">
      <c r="B37439" s="170"/>
    </row>
    <row r="37445" spans="2:2" x14ac:dyDescent="0.2">
      <c r="B37445" s="170"/>
    </row>
    <row r="37451" spans="2:2" x14ac:dyDescent="0.2">
      <c r="B37451" s="35"/>
    </row>
    <row r="37452" spans="2:2" x14ac:dyDescent="0.2">
      <c r="B37452" s="34"/>
    </row>
    <row r="37490" spans="2:2" x14ac:dyDescent="0.2">
      <c r="B37490" s="35"/>
    </row>
    <row r="37492" spans="2:2" x14ac:dyDescent="0.2">
      <c r="B37492" s="35"/>
    </row>
    <row r="37494" spans="2:2" x14ac:dyDescent="0.2">
      <c r="B37494" s="35"/>
    </row>
    <row r="37496" spans="2:2" x14ac:dyDescent="0.2">
      <c r="B37496" s="35"/>
    </row>
    <row r="37501" spans="2:2" x14ac:dyDescent="0.2">
      <c r="B37501" s="35"/>
    </row>
    <row r="37502" spans="2:2" x14ac:dyDescent="0.2">
      <c r="B37502" s="35"/>
    </row>
    <row r="37505" spans="2:2" x14ac:dyDescent="0.2">
      <c r="B37505" s="35"/>
    </row>
    <row r="37506" spans="2:2" x14ac:dyDescent="0.2">
      <c r="B37506" s="35"/>
    </row>
    <row r="37509" spans="2:2" x14ac:dyDescent="0.2">
      <c r="B37509" s="35"/>
    </row>
    <row r="37510" spans="2:2" x14ac:dyDescent="0.2">
      <c r="B37510" s="35"/>
    </row>
    <row r="37511" spans="2:2" x14ac:dyDescent="0.2">
      <c r="B37511" s="35"/>
    </row>
    <row r="37512" spans="2:2" x14ac:dyDescent="0.2">
      <c r="B37512" s="35"/>
    </row>
    <row r="37515" spans="2:2" x14ac:dyDescent="0.2">
      <c r="B37515" s="35"/>
    </row>
    <row r="37516" spans="2:2" x14ac:dyDescent="0.2">
      <c r="B37516" s="35"/>
    </row>
    <row r="37517" spans="2:2" x14ac:dyDescent="0.2">
      <c r="B37517" s="35"/>
    </row>
    <row r="37518" spans="2:2" x14ac:dyDescent="0.2">
      <c r="B37518" s="35"/>
    </row>
    <row r="37519" spans="2:2" x14ac:dyDescent="0.2">
      <c r="B37519" s="35"/>
    </row>
    <row r="37520" spans="2:2" x14ac:dyDescent="0.2">
      <c r="B37520" s="35"/>
    </row>
    <row r="37526" spans="2:2" x14ac:dyDescent="0.2">
      <c r="B37526" s="35"/>
    </row>
    <row r="37527" spans="2:2" x14ac:dyDescent="0.2">
      <c r="B37527" s="35"/>
    </row>
    <row r="37528" spans="2:2" x14ac:dyDescent="0.2">
      <c r="B37528" s="35"/>
    </row>
    <row r="37529" spans="2:2" x14ac:dyDescent="0.2">
      <c r="B37529" s="35"/>
    </row>
    <row r="37609" spans="2:2" x14ac:dyDescent="0.2">
      <c r="B37609" s="35"/>
    </row>
    <row r="37610" spans="2:2" x14ac:dyDescent="0.2">
      <c r="B37610" s="34"/>
    </row>
    <row r="37648" spans="2:2" x14ac:dyDescent="0.2">
      <c r="B37648" s="35"/>
    </row>
    <row r="37650" spans="2:2" x14ac:dyDescent="0.2">
      <c r="B37650" s="35"/>
    </row>
    <row r="37652" spans="2:2" x14ac:dyDescent="0.2">
      <c r="B37652" s="35"/>
    </row>
    <row r="37654" spans="2:2" x14ac:dyDescent="0.2">
      <c r="B37654" s="35"/>
    </row>
    <row r="37659" spans="2:2" x14ac:dyDescent="0.2">
      <c r="B37659" s="35"/>
    </row>
    <row r="37660" spans="2:2" x14ac:dyDescent="0.2">
      <c r="B37660" s="35"/>
    </row>
    <row r="37663" spans="2:2" x14ac:dyDescent="0.2">
      <c r="B37663" s="35"/>
    </row>
    <row r="37664" spans="2:2" x14ac:dyDescent="0.2">
      <c r="B37664" s="35"/>
    </row>
    <row r="37667" spans="2:2" x14ac:dyDescent="0.2">
      <c r="B37667" s="35"/>
    </row>
    <row r="37668" spans="2:2" x14ac:dyDescent="0.2">
      <c r="B37668" s="35"/>
    </row>
    <row r="37669" spans="2:2" x14ac:dyDescent="0.2">
      <c r="B37669" s="35"/>
    </row>
    <row r="37670" spans="2:2" x14ac:dyDescent="0.2">
      <c r="B37670" s="35"/>
    </row>
    <row r="37673" spans="2:2" x14ac:dyDescent="0.2">
      <c r="B37673" s="35"/>
    </row>
    <row r="37674" spans="2:2" x14ac:dyDescent="0.2">
      <c r="B37674" s="35"/>
    </row>
    <row r="37675" spans="2:2" x14ac:dyDescent="0.2">
      <c r="B37675" s="35"/>
    </row>
    <row r="37676" spans="2:2" x14ac:dyDescent="0.2">
      <c r="B37676" s="35"/>
    </row>
    <row r="37677" spans="2:2" x14ac:dyDescent="0.2">
      <c r="B37677" s="35"/>
    </row>
    <row r="37678" spans="2:2" x14ac:dyDescent="0.2">
      <c r="B37678" s="35"/>
    </row>
    <row r="37684" spans="2:2" x14ac:dyDescent="0.2">
      <c r="B37684" s="35"/>
    </row>
    <row r="37685" spans="2:2" x14ac:dyDescent="0.2">
      <c r="B37685" s="35"/>
    </row>
    <row r="37686" spans="2:2" x14ac:dyDescent="0.2">
      <c r="B37686" s="35"/>
    </row>
    <row r="37687" spans="2:2" x14ac:dyDescent="0.2">
      <c r="B37687" s="35"/>
    </row>
    <row r="37767" spans="2:2" x14ac:dyDescent="0.2">
      <c r="B37767" s="35"/>
    </row>
    <row r="37768" spans="2:2" x14ac:dyDescent="0.2">
      <c r="B37768" s="34"/>
    </row>
    <row r="37805" spans="2:2" x14ac:dyDescent="0.2">
      <c r="B37805" s="170"/>
    </row>
    <row r="37806" spans="2:2" x14ac:dyDescent="0.2">
      <c r="B37806" s="35"/>
    </row>
    <row r="37807" spans="2:2" x14ac:dyDescent="0.2">
      <c r="B37807" s="170"/>
    </row>
    <row r="37808" spans="2:2" x14ac:dyDescent="0.2">
      <c r="B37808" s="35"/>
    </row>
    <row r="37810" spans="2:2" x14ac:dyDescent="0.2">
      <c r="B37810" s="35"/>
    </row>
    <row r="37811" spans="2:2" x14ac:dyDescent="0.2">
      <c r="B37811" s="170"/>
    </row>
    <row r="37812" spans="2:2" x14ac:dyDescent="0.2">
      <c r="B37812" s="35"/>
    </row>
    <row r="37813" spans="2:2" x14ac:dyDescent="0.2">
      <c r="B37813" s="170"/>
    </row>
    <row r="37817" spans="2:2" x14ac:dyDescent="0.2">
      <c r="B37817" s="170"/>
    </row>
    <row r="37818" spans="2:2" x14ac:dyDescent="0.2">
      <c r="B37818" s="35"/>
    </row>
    <row r="37819" spans="2:2" x14ac:dyDescent="0.2">
      <c r="B37819" s="170"/>
    </row>
    <row r="37821" spans="2:2" x14ac:dyDescent="0.2">
      <c r="B37821" s="35"/>
    </row>
    <row r="37822" spans="2:2" x14ac:dyDescent="0.2">
      <c r="B37822" s="35"/>
    </row>
    <row r="37823" spans="2:2" x14ac:dyDescent="0.2">
      <c r="B37823" s="170"/>
    </row>
    <row r="37825" spans="2:2" x14ac:dyDescent="0.2">
      <c r="B37825" s="170"/>
    </row>
    <row r="37826" spans="2:2" x14ac:dyDescent="0.2">
      <c r="B37826" s="35"/>
    </row>
    <row r="37827" spans="2:2" x14ac:dyDescent="0.2">
      <c r="B37827" s="35"/>
    </row>
    <row r="37828" spans="2:2" x14ac:dyDescent="0.2">
      <c r="B37828" s="35"/>
    </row>
    <row r="37829" spans="2:2" x14ac:dyDescent="0.2">
      <c r="B37829" s="170"/>
    </row>
    <row r="37831" spans="2:2" x14ac:dyDescent="0.2">
      <c r="B37831" s="170"/>
    </row>
    <row r="37832" spans="2:2" x14ac:dyDescent="0.2">
      <c r="B37832" s="35"/>
    </row>
    <row r="37833" spans="2:2" x14ac:dyDescent="0.2">
      <c r="B37833" s="35"/>
    </row>
    <row r="37834" spans="2:2" x14ac:dyDescent="0.2">
      <c r="B37834" s="35"/>
    </row>
    <row r="37835" spans="2:2" x14ac:dyDescent="0.2">
      <c r="B37835" s="170"/>
    </row>
    <row r="37836" spans="2:2" x14ac:dyDescent="0.2">
      <c r="B37836" s="35"/>
    </row>
    <row r="37837" spans="2:2" x14ac:dyDescent="0.2">
      <c r="B37837" s="170"/>
    </row>
    <row r="37841" spans="2:2" x14ac:dyDescent="0.2">
      <c r="B37841" s="170"/>
    </row>
    <row r="37842" spans="2:2" x14ac:dyDescent="0.2">
      <c r="B37842" s="35"/>
    </row>
    <row r="37843" spans="2:2" x14ac:dyDescent="0.2">
      <c r="B37843" s="170"/>
    </row>
    <row r="37844" spans="2:2" x14ac:dyDescent="0.2">
      <c r="B37844" s="35"/>
    </row>
    <row r="37845" spans="2:2" x14ac:dyDescent="0.2">
      <c r="B37845" s="35"/>
    </row>
    <row r="37847" spans="2:2" x14ac:dyDescent="0.2">
      <c r="B37847" s="170"/>
    </row>
    <row r="37849" spans="2:2" x14ac:dyDescent="0.2">
      <c r="B37849" s="170"/>
    </row>
    <row r="37871" spans="2:2" x14ac:dyDescent="0.2">
      <c r="B37871" s="170"/>
    </row>
    <row r="37873" spans="2:2" x14ac:dyDescent="0.2">
      <c r="B37873" s="170"/>
    </row>
    <row r="37877" spans="2:2" x14ac:dyDescent="0.2">
      <c r="B37877" s="170"/>
    </row>
    <row r="37879" spans="2:2" x14ac:dyDescent="0.2">
      <c r="B37879" s="170"/>
    </row>
    <row r="37883" spans="2:2" x14ac:dyDescent="0.2">
      <c r="B37883" s="170"/>
    </row>
    <row r="37885" spans="2:2" x14ac:dyDescent="0.2">
      <c r="B37885" s="170"/>
    </row>
    <row r="37889" spans="2:2" x14ac:dyDescent="0.2">
      <c r="B37889" s="170"/>
    </row>
    <row r="37891" spans="2:2" x14ac:dyDescent="0.2">
      <c r="B37891" s="170"/>
    </row>
    <row r="37895" spans="2:2" x14ac:dyDescent="0.2">
      <c r="B37895" s="170"/>
    </row>
    <row r="37897" spans="2:2" x14ac:dyDescent="0.2">
      <c r="B37897" s="170"/>
    </row>
    <row r="37901" spans="2:2" x14ac:dyDescent="0.2">
      <c r="B37901" s="170"/>
    </row>
    <row r="37903" spans="2:2" x14ac:dyDescent="0.2">
      <c r="B37903" s="170"/>
    </row>
    <row r="37907" spans="2:2" x14ac:dyDescent="0.2">
      <c r="B37907" s="170"/>
    </row>
    <row r="37909" spans="2:2" x14ac:dyDescent="0.2">
      <c r="B37909" s="170"/>
    </row>
    <row r="37925" spans="2:2" x14ac:dyDescent="0.2">
      <c r="B37925" s="35"/>
    </row>
    <row r="37926" spans="2:2" x14ac:dyDescent="0.2">
      <c r="B37926" s="34"/>
    </row>
    <row r="37964" spans="2:2" x14ac:dyDescent="0.2">
      <c r="B37964" s="35"/>
    </row>
    <row r="37966" spans="2:2" x14ac:dyDescent="0.2">
      <c r="B37966" s="35"/>
    </row>
    <row r="37968" spans="2:2" x14ac:dyDescent="0.2">
      <c r="B37968" s="35"/>
    </row>
    <row r="37970" spans="2:2" x14ac:dyDescent="0.2">
      <c r="B37970" s="35"/>
    </row>
    <row r="37975" spans="2:2" x14ac:dyDescent="0.2">
      <c r="B37975" s="35"/>
    </row>
    <row r="37976" spans="2:2" x14ac:dyDescent="0.2">
      <c r="B37976" s="35"/>
    </row>
    <row r="37979" spans="2:2" x14ac:dyDescent="0.2">
      <c r="B37979" s="35"/>
    </row>
    <row r="37980" spans="2:2" x14ac:dyDescent="0.2">
      <c r="B37980" s="35"/>
    </row>
    <row r="37983" spans="2:2" x14ac:dyDescent="0.2">
      <c r="B37983" s="35"/>
    </row>
    <row r="37984" spans="2:2" x14ac:dyDescent="0.2">
      <c r="B37984" s="35"/>
    </row>
    <row r="37985" spans="2:2" x14ac:dyDescent="0.2">
      <c r="B37985" s="35"/>
    </row>
    <row r="37986" spans="2:2" x14ac:dyDescent="0.2">
      <c r="B37986" s="35"/>
    </row>
    <row r="37989" spans="2:2" x14ac:dyDescent="0.2">
      <c r="B37989" s="35"/>
    </row>
    <row r="37990" spans="2:2" x14ac:dyDescent="0.2">
      <c r="B37990" s="35"/>
    </row>
    <row r="37991" spans="2:2" x14ac:dyDescent="0.2">
      <c r="B37991" s="35"/>
    </row>
    <row r="37992" spans="2:2" x14ac:dyDescent="0.2">
      <c r="B37992" s="35"/>
    </row>
    <row r="37993" spans="2:2" x14ac:dyDescent="0.2">
      <c r="B37993" s="35"/>
    </row>
    <row r="37994" spans="2:2" x14ac:dyDescent="0.2">
      <c r="B37994" s="35"/>
    </row>
    <row r="38000" spans="2:2" x14ac:dyDescent="0.2">
      <c r="B38000" s="35"/>
    </row>
    <row r="38001" spans="2:2" x14ac:dyDescent="0.2">
      <c r="B38001" s="35"/>
    </row>
    <row r="38002" spans="2:2" x14ac:dyDescent="0.2">
      <c r="B38002" s="35"/>
    </row>
    <row r="38003" spans="2:2" x14ac:dyDescent="0.2">
      <c r="B38003" s="35"/>
    </row>
    <row r="38083" spans="2:2" x14ac:dyDescent="0.2">
      <c r="B38083" s="35"/>
    </row>
    <row r="38084" spans="2:2" x14ac:dyDescent="0.2">
      <c r="B38084" s="34"/>
    </row>
    <row r="38122" spans="2:2" x14ac:dyDescent="0.2">
      <c r="B38122" s="35"/>
    </row>
    <row r="38124" spans="2:2" x14ac:dyDescent="0.2">
      <c r="B38124" s="35"/>
    </row>
    <row r="38126" spans="2:2" x14ac:dyDescent="0.2">
      <c r="B38126" s="35"/>
    </row>
    <row r="38128" spans="2:2" x14ac:dyDescent="0.2">
      <c r="B38128" s="35"/>
    </row>
    <row r="38133" spans="2:2" x14ac:dyDescent="0.2">
      <c r="B38133" s="35"/>
    </row>
    <row r="38134" spans="2:2" x14ac:dyDescent="0.2">
      <c r="B38134" s="35"/>
    </row>
    <row r="38137" spans="2:2" x14ac:dyDescent="0.2">
      <c r="B38137" s="35"/>
    </row>
    <row r="38138" spans="2:2" x14ac:dyDescent="0.2">
      <c r="B38138" s="35"/>
    </row>
    <row r="38141" spans="2:2" x14ac:dyDescent="0.2">
      <c r="B38141" s="35"/>
    </row>
    <row r="38142" spans="2:2" x14ac:dyDescent="0.2">
      <c r="B38142" s="35"/>
    </row>
    <row r="38143" spans="2:2" x14ac:dyDescent="0.2">
      <c r="B38143" s="35"/>
    </row>
    <row r="38144" spans="2:2" x14ac:dyDescent="0.2">
      <c r="B38144" s="35"/>
    </row>
    <row r="38147" spans="2:2" x14ac:dyDescent="0.2">
      <c r="B38147" s="35"/>
    </row>
    <row r="38148" spans="2:2" x14ac:dyDescent="0.2">
      <c r="B38148" s="35"/>
    </row>
    <row r="38149" spans="2:2" x14ac:dyDescent="0.2">
      <c r="B38149" s="35"/>
    </row>
    <row r="38150" spans="2:2" x14ac:dyDescent="0.2">
      <c r="B38150" s="35"/>
    </row>
    <row r="38151" spans="2:2" x14ac:dyDescent="0.2">
      <c r="B38151" s="35"/>
    </row>
    <row r="38152" spans="2:2" x14ac:dyDescent="0.2">
      <c r="B38152" s="35"/>
    </row>
    <row r="38158" spans="2:2" x14ac:dyDescent="0.2">
      <c r="B38158" s="35"/>
    </row>
    <row r="38159" spans="2:2" x14ac:dyDescent="0.2">
      <c r="B38159" s="35"/>
    </row>
    <row r="38160" spans="2:2" x14ac:dyDescent="0.2">
      <c r="B38160" s="35"/>
    </row>
    <row r="38161" spans="2:2" x14ac:dyDescent="0.2">
      <c r="B38161" s="35"/>
    </row>
    <row r="38241" spans="2:2" x14ac:dyDescent="0.2">
      <c r="B38241" s="35"/>
    </row>
    <row r="38242" spans="2:2" x14ac:dyDescent="0.2">
      <c r="B38242" s="34"/>
    </row>
    <row r="38280" spans="2:2" x14ac:dyDescent="0.2">
      <c r="B38280" s="35"/>
    </row>
    <row r="38282" spans="2:2" x14ac:dyDescent="0.2">
      <c r="B38282" s="35"/>
    </row>
    <row r="38284" spans="2:2" x14ac:dyDescent="0.2">
      <c r="B38284" s="35"/>
    </row>
    <row r="38286" spans="2:2" x14ac:dyDescent="0.2">
      <c r="B38286" s="35"/>
    </row>
    <row r="38291" spans="2:2" x14ac:dyDescent="0.2">
      <c r="B38291" s="35"/>
    </row>
    <row r="38292" spans="2:2" x14ac:dyDescent="0.2">
      <c r="B38292" s="35"/>
    </row>
    <row r="38295" spans="2:2" x14ac:dyDescent="0.2">
      <c r="B38295" s="35"/>
    </row>
    <row r="38296" spans="2:2" x14ac:dyDescent="0.2">
      <c r="B38296" s="35"/>
    </row>
    <row r="38299" spans="2:2" x14ac:dyDescent="0.2">
      <c r="B38299" s="35"/>
    </row>
    <row r="38300" spans="2:2" x14ac:dyDescent="0.2">
      <c r="B38300" s="35"/>
    </row>
    <row r="38301" spans="2:2" x14ac:dyDescent="0.2">
      <c r="B38301" s="35"/>
    </row>
    <row r="38302" spans="2:2" x14ac:dyDescent="0.2">
      <c r="B38302" s="35"/>
    </row>
    <row r="38305" spans="2:2" x14ac:dyDescent="0.2">
      <c r="B38305" s="35"/>
    </row>
    <row r="38306" spans="2:2" x14ac:dyDescent="0.2">
      <c r="B38306" s="35"/>
    </row>
    <row r="38307" spans="2:2" x14ac:dyDescent="0.2">
      <c r="B38307" s="35"/>
    </row>
    <row r="38308" spans="2:2" x14ac:dyDescent="0.2">
      <c r="B38308" s="35"/>
    </row>
    <row r="38309" spans="2:2" x14ac:dyDescent="0.2">
      <c r="B38309" s="35"/>
    </row>
    <row r="38310" spans="2:2" x14ac:dyDescent="0.2">
      <c r="B38310" s="35"/>
    </row>
    <row r="38316" spans="2:2" x14ac:dyDescent="0.2">
      <c r="B38316" s="35"/>
    </row>
    <row r="38317" spans="2:2" x14ac:dyDescent="0.2">
      <c r="B38317" s="35"/>
    </row>
    <row r="38318" spans="2:2" x14ac:dyDescent="0.2">
      <c r="B38318" s="35"/>
    </row>
    <row r="38319" spans="2:2" x14ac:dyDescent="0.2">
      <c r="B38319" s="35"/>
    </row>
    <row r="38399" spans="2:2" x14ac:dyDescent="0.2">
      <c r="B38399" s="35"/>
    </row>
    <row r="38400" spans="2:2" x14ac:dyDescent="0.2">
      <c r="B38400" s="34"/>
    </row>
    <row r="38438" spans="2:2" x14ac:dyDescent="0.2">
      <c r="B38438" s="35"/>
    </row>
    <row r="38440" spans="2:2" x14ac:dyDescent="0.2">
      <c r="B38440" s="35"/>
    </row>
    <row r="38442" spans="2:2" x14ac:dyDescent="0.2">
      <c r="B38442" s="35"/>
    </row>
    <row r="38444" spans="2:2" x14ac:dyDescent="0.2">
      <c r="B38444" s="35"/>
    </row>
    <row r="38449" spans="2:2" x14ac:dyDescent="0.2">
      <c r="B38449" s="35"/>
    </row>
    <row r="38450" spans="2:2" x14ac:dyDescent="0.2">
      <c r="B38450" s="35"/>
    </row>
    <row r="38453" spans="2:2" x14ac:dyDescent="0.2">
      <c r="B38453" s="35"/>
    </row>
    <row r="38454" spans="2:2" x14ac:dyDescent="0.2">
      <c r="B38454" s="35"/>
    </row>
    <row r="38457" spans="2:2" x14ac:dyDescent="0.2">
      <c r="B38457" s="35"/>
    </row>
    <row r="38458" spans="2:2" x14ac:dyDescent="0.2">
      <c r="B38458" s="35"/>
    </row>
    <row r="38459" spans="2:2" x14ac:dyDescent="0.2">
      <c r="B38459" s="35"/>
    </row>
    <row r="38460" spans="2:2" x14ac:dyDescent="0.2">
      <c r="B38460" s="35"/>
    </row>
    <row r="38463" spans="2:2" x14ac:dyDescent="0.2">
      <c r="B38463" s="35"/>
    </row>
    <row r="38464" spans="2:2" x14ac:dyDescent="0.2">
      <c r="B38464" s="35"/>
    </row>
    <row r="38465" spans="2:2" x14ac:dyDescent="0.2">
      <c r="B38465" s="35"/>
    </row>
    <row r="38466" spans="2:2" x14ac:dyDescent="0.2">
      <c r="B38466" s="35"/>
    </row>
    <row r="38467" spans="2:2" x14ac:dyDescent="0.2">
      <c r="B38467" s="35"/>
    </row>
    <row r="38468" spans="2:2" x14ac:dyDescent="0.2">
      <c r="B38468" s="35"/>
    </row>
    <row r="38474" spans="2:2" x14ac:dyDescent="0.2">
      <c r="B38474" s="35"/>
    </row>
    <row r="38475" spans="2:2" x14ac:dyDescent="0.2">
      <c r="B38475" s="35"/>
    </row>
    <row r="38476" spans="2:2" x14ac:dyDescent="0.2">
      <c r="B38476" s="35"/>
    </row>
    <row r="38477" spans="2:2" x14ac:dyDescent="0.2">
      <c r="B38477" s="35"/>
    </row>
    <row r="38557" spans="2:2" x14ac:dyDescent="0.2">
      <c r="B38557" s="35"/>
    </row>
    <row r="38558" spans="2:2" x14ac:dyDescent="0.2">
      <c r="B38558" s="34"/>
    </row>
    <row r="38596" spans="2:2" x14ac:dyDescent="0.2">
      <c r="B38596" s="35"/>
    </row>
    <row r="38598" spans="2:2" x14ac:dyDescent="0.2">
      <c r="B38598" s="35"/>
    </row>
    <row r="38600" spans="2:2" x14ac:dyDescent="0.2">
      <c r="B38600" s="35"/>
    </row>
    <row r="38602" spans="2:2" x14ac:dyDescent="0.2">
      <c r="B38602" s="35"/>
    </row>
    <row r="38607" spans="2:2" x14ac:dyDescent="0.2">
      <c r="B38607" s="35"/>
    </row>
    <row r="38608" spans="2:2" x14ac:dyDescent="0.2">
      <c r="B38608" s="35"/>
    </row>
    <row r="38611" spans="2:2" x14ac:dyDescent="0.2">
      <c r="B38611" s="35"/>
    </row>
    <row r="38612" spans="2:2" x14ac:dyDescent="0.2">
      <c r="B38612" s="35"/>
    </row>
    <row r="38615" spans="2:2" x14ac:dyDescent="0.2">
      <c r="B38615" s="35"/>
    </row>
    <row r="38616" spans="2:2" x14ac:dyDescent="0.2">
      <c r="B38616" s="35"/>
    </row>
    <row r="38617" spans="2:2" x14ac:dyDescent="0.2">
      <c r="B38617" s="35"/>
    </row>
    <row r="38618" spans="2:2" x14ac:dyDescent="0.2">
      <c r="B38618" s="35"/>
    </row>
    <row r="38621" spans="2:2" x14ac:dyDescent="0.2">
      <c r="B38621" s="35"/>
    </row>
    <row r="38622" spans="2:2" x14ac:dyDescent="0.2">
      <c r="B38622" s="35"/>
    </row>
    <row r="38623" spans="2:2" x14ac:dyDescent="0.2">
      <c r="B38623" s="35"/>
    </row>
    <row r="38624" spans="2:2" x14ac:dyDescent="0.2">
      <c r="B38624" s="35"/>
    </row>
    <row r="38625" spans="2:2" x14ac:dyDescent="0.2">
      <c r="B38625" s="35"/>
    </row>
    <row r="38626" spans="2:2" x14ac:dyDescent="0.2">
      <c r="B38626" s="35"/>
    </row>
    <row r="38632" spans="2:2" x14ac:dyDescent="0.2">
      <c r="B38632" s="35"/>
    </row>
    <row r="38633" spans="2:2" x14ac:dyDescent="0.2">
      <c r="B38633" s="35"/>
    </row>
    <row r="38634" spans="2:2" x14ac:dyDescent="0.2">
      <c r="B38634" s="35"/>
    </row>
    <row r="38635" spans="2:2" x14ac:dyDescent="0.2">
      <c r="B38635" s="35"/>
    </row>
    <row r="38715" spans="2:2" x14ac:dyDescent="0.2">
      <c r="B38715" s="35"/>
    </row>
    <row r="38716" spans="2:2" x14ac:dyDescent="0.2">
      <c r="B38716" s="34"/>
    </row>
    <row r="38754" spans="2:2" x14ac:dyDescent="0.2">
      <c r="B38754" s="35"/>
    </row>
    <row r="38756" spans="2:2" x14ac:dyDescent="0.2">
      <c r="B38756" s="35"/>
    </row>
    <row r="38758" spans="2:2" x14ac:dyDescent="0.2">
      <c r="B38758" s="35"/>
    </row>
    <row r="38760" spans="2:2" x14ac:dyDescent="0.2">
      <c r="B38760" s="35"/>
    </row>
    <row r="38765" spans="2:2" x14ac:dyDescent="0.2">
      <c r="B38765" s="35"/>
    </row>
    <row r="38766" spans="2:2" x14ac:dyDescent="0.2">
      <c r="B38766" s="35"/>
    </row>
    <row r="38769" spans="2:2" x14ac:dyDescent="0.2">
      <c r="B38769" s="35"/>
    </row>
    <row r="38770" spans="2:2" x14ac:dyDescent="0.2">
      <c r="B38770" s="35"/>
    </row>
    <row r="38773" spans="2:2" x14ac:dyDescent="0.2">
      <c r="B38773" s="35"/>
    </row>
    <row r="38774" spans="2:2" x14ac:dyDescent="0.2">
      <c r="B38774" s="35"/>
    </row>
    <row r="38775" spans="2:2" x14ac:dyDescent="0.2">
      <c r="B38775" s="35"/>
    </row>
    <row r="38776" spans="2:2" x14ac:dyDescent="0.2">
      <c r="B38776" s="35"/>
    </row>
    <row r="38779" spans="2:2" x14ac:dyDescent="0.2">
      <c r="B38779" s="35"/>
    </row>
    <row r="38780" spans="2:2" x14ac:dyDescent="0.2">
      <c r="B38780" s="35"/>
    </row>
    <row r="38781" spans="2:2" x14ac:dyDescent="0.2">
      <c r="B38781" s="35"/>
    </row>
    <row r="38782" spans="2:2" x14ac:dyDescent="0.2">
      <c r="B38782" s="35"/>
    </row>
    <row r="38783" spans="2:2" x14ac:dyDescent="0.2">
      <c r="B38783" s="35"/>
    </row>
    <row r="38784" spans="2:2" x14ac:dyDescent="0.2">
      <c r="B38784" s="35"/>
    </row>
    <row r="38790" spans="2:2" x14ac:dyDescent="0.2">
      <c r="B38790" s="35"/>
    </row>
    <row r="38791" spans="2:2" x14ac:dyDescent="0.2">
      <c r="B38791" s="35"/>
    </row>
    <row r="38792" spans="2:2" x14ac:dyDescent="0.2">
      <c r="B38792" s="35"/>
    </row>
    <row r="38793" spans="2:2" x14ac:dyDescent="0.2">
      <c r="B38793" s="35"/>
    </row>
    <row r="38873" spans="2:2" x14ac:dyDescent="0.2">
      <c r="B38873" s="35"/>
    </row>
    <row r="38874" spans="2:2" x14ac:dyDescent="0.2">
      <c r="B38874" s="34"/>
    </row>
    <row r="38904" spans="2:2" x14ac:dyDescent="0.2">
      <c r="B38904" s="170"/>
    </row>
    <row r="38910" spans="2:2" x14ac:dyDescent="0.2">
      <c r="B38910" s="170"/>
    </row>
    <row r="38912" spans="2:2" x14ac:dyDescent="0.2">
      <c r="B38912" s="35"/>
    </row>
    <row r="38914" spans="2:2" x14ac:dyDescent="0.2">
      <c r="B38914" s="35"/>
    </row>
    <row r="38916" spans="2:2" x14ac:dyDescent="0.2">
      <c r="B38916" s="170"/>
    </row>
    <row r="38918" spans="2:2" x14ac:dyDescent="0.2">
      <c r="B38918" s="35"/>
    </row>
    <row r="38922" spans="2:2" x14ac:dyDescent="0.2">
      <c r="B38922" s="170"/>
    </row>
    <row r="38923" spans="2:2" x14ac:dyDescent="0.2">
      <c r="B38923" s="35"/>
    </row>
    <row r="38924" spans="2:2" x14ac:dyDescent="0.2">
      <c r="B38924" s="35"/>
    </row>
    <row r="38927" spans="2:2" x14ac:dyDescent="0.2">
      <c r="B38927" s="35"/>
    </row>
    <row r="38928" spans="2:2" x14ac:dyDescent="0.2">
      <c r="B38928" s="170"/>
    </row>
    <row r="38931" spans="2:2" x14ac:dyDescent="0.2">
      <c r="B38931" s="35"/>
    </row>
    <row r="38932" spans="2:2" x14ac:dyDescent="0.2">
      <c r="B38932" s="35"/>
    </row>
    <row r="38933" spans="2:2" x14ac:dyDescent="0.2">
      <c r="B38933" s="35"/>
    </row>
    <row r="38934" spans="2:2" x14ac:dyDescent="0.2">
      <c r="B38934" s="170"/>
    </row>
    <row r="38937" spans="2:2" x14ac:dyDescent="0.2">
      <c r="B38937" s="35"/>
    </row>
    <row r="38938" spans="2:2" x14ac:dyDescent="0.2">
      <c r="B38938" s="35"/>
    </row>
    <row r="38939" spans="2:2" x14ac:dyDescent="0.2">
      <c r="B38939" s="35"/>
    </row>
    <row r="38940" spans="2:2" x14ac:dyDescent="0.2">
      <c r="B38940" s="170"/>
    </row>
    <row r="38941" spans="2:2" x14ac:dyDescent="0.2">
      <c r="B38941" s="35"/>
    </row>
    <row r="38942" spans="2:2" x14ac:dyDescent="0.2">
      <c r="B38942" s="35"/>
    </row>
    <row r="38946" spans="2:2" x14ac:dyDescent="0.2">
      <c r="B38946" s="170"/>
    </row>
    <row r="38948" spans="2:2" x14ac:dyDescent="0.2">
      <c r="B38948" s="35"/>
    </row>
    <row r="38949" spans="2:2" x14ac:dyDescent="0.2">
      <c r="B38949" s="35"/>
    </row>
    <row r="38950" spans="2:2" x14ac:dyDescent="0.2">
      <c r="B38950" s="35"/>
    </row>
    <row r="38951" spans="2:2" x14ac:dyDescent="0.2">
      <c r="B38951" s="35"/>
    </row>
    <row r="38952" spans="2:2" x14ac:dyDescent="0.2">
      <c r="B38952" s="170"/>
    </row>
    <row r="38958" spans="2:2" x14ac:dyDescent="0.2">
      <c r="B38958" s="170"/>
    </row>
    <row r="38964" spans="2:2" x14ac:dyDescent="0.2">
      <c r="B38964" s="170"/>
    </row>
    <row r="38970" spans="2:2" x14ac:dyDescent="0.2">
      <c r="B38970" s="170"/>
    </row>
    <row r="38976" spans="2:2" x14ac:dyDescent="0.2">
      <c r="B38976" s="170"/>
    </row>
    <row r="38982" spans="2:2" x14ac:dyDescent="0.2">
      <c r="B38982" s="170"/>
    </row>
    <row r="38988" spans="2:2" x14ac:dyDescent="0.2">
      <c r="B38988" s="170"/>
    </row>
    <row r="38994" spans="2:2" x14ac:dyDescent="0.2">
      <c r="B38994" s="170"/>
    </row>
    <row r="39000" spans="2:2" x14ac:dyDescent="0.2">
      <c r="B39000" s="170"/>
    </row>
    <row r="39006" spans="2:2" x14ac:dyDescent="0.2">
      <c r="B39006" s="170"/>
    </row>
    <row r="39012" spans="2:2" x14ac:dyDescent="0.2">
      <c r="B39012" s="170"/>
    </row>
    <row r="39018" spans="2:2" x14ac:dyDescent="0.2">
      <c r="B39018" s="170"/>
    </row>
    <row r="39024" spans="2:2" x14ac:dyDescent="0.2">
      <c r="B39024" s="170"/>
    </row>
    <row r="39031" spans="2:2" x14ac:dyDescent="0.2">
      <c r="B39031" s="35"/>
    </row>
    <row r="39032" spans="2:2" x14ac:dyDescent="0.2">
      <c r="B39032" s="34"/>
    </row>
    <row r="39036" spans="2:2" x14ac:dyDescent="0.2">
      <c r="B39036" s="170"/>
    </row>
    <row r="39070" spans="2:2" x14ac:dyDescent="0.2">
      <c r="B39070" s="35"/>
    </row>
    <row r="39072" spans="2:2" x14ac:dyDescent="0.2">
      <c r="B39072" s="35"/>
    </row>
    <row r="39074" spans="2:2" x14ac:dyDescent="0.2">
      <c r="B39074" s="35"/>
    </row>
    <row r="39076" spans="2:2" x14ac:dyDescent="0.2">
      <c r="B39076" s="35"/>
    </row>
    <row r="39081" spans="2:2" x14ac:dyDescent="0.2">
      <c r="B39081" s="35"/>
    </row>
    <row r="39082" spans="2:2" x14ac:dyDescent="0.2">
      <c r="B39082" s="35"/>
    </row>
    <row r="39085" spans="2:2" x14ac:dyDescent="0.2">
      <c r="B39085" s="35"/>
    </row>
    <row r="39086" spans="2:2" x14ac:dyDescent="0.2">
      <c r="B39086" s="35"/>
    </row>
    <row r="39089" spans="2:2" x14ac:dyDescent="0.2">
      <c r="B39089" s="35"/>
    </row>
    <row r="39090" spans="2:2" x14ac:dyDescent="0.2">
      <c r="B39090" s="35"/>
    </row>
    <row r="39091" spans="2:2" x14ac:dyDescent="0.2">
      <c r="B39091" s="35"/>
    </row>
    <row r="39092" spans="2:2" x14ac:dyDescent="0.2">
      <c r="B39092" s="35"/>
    </row>
    <row r="39095" spans="2:2" x14ac:dyDescent="0.2">
      <c r="B39095" s="35"/>
    </row>
    <row r="39096" spans="2:2" x14ac:dyDescent="0.2">
      <c r="B39096" s="35"/>
    </row>
    <row r="39097" spans="2:2" x14ac:dyDescent="0.2">
      <c r="B39097" s="35"/>
    </row>
    <row r="39098" spans="2:2" x14ac:dyDescent="0.2">
      <c r="B39098" s="35"/>
    </row>
    <row r="39099" spans="2:2" x14ac:dyDescent="0.2">
      <c r="B39099" s="35"/>
    </row>
    <row r="39100" spans="2:2" x14ac:dyDescent="0.2">
      <c r="B39100" s="35"/>
    </row>
    <row r="39106" spans="2:2" x14ac:dyDescent="0.2">
      <c r="B39106" s="35"/>
    </row>
    <row r="39107" spans="2:2" x14ac:dyDescent="0.2">
      <c r="B39107" s="35"/>
    </row>
    <row r="39108" spans="2:2" x14ac:dyDescent="0.2">
      <c r="B39108" s="35"/>
    </row>
    <row r="39109" spans="2:2" x14ac:dyDescent="0.2">
      <c r="B39109" s="35"/>
    </row>
    <row r="39189" spans="2:2" x14ac:dyDescent="0.2">
      <c r="B39189" s="35"/>
    </row>
    <row r="39190" spans="2:2" x14ac:dyDescent="0.2">
      <c r="B39190" s="34"/>
    </row>
    <row r="39228" spans="2:2" x14ac:dyDescent="0.2">
      <c r="B39228" s="35"/>
    </row>
    <row r="39230" spans="2:2" x14ac:dyDescent="0.2">
      <c r="B39230" s="35"/>
    </row>
    <row r="39232" spans="2:2" x14ac:dyDescent="0.2">
      <c r="B39232" s="35"/>
    </row>
    <row r="39234" spans="2:2" x14ac:dyDescent="0.2">
      <c r="B39234" s="35"/>
    </row>
    <row r="39239" spans="2:2" x14ac:dyDescent="0.2">
      <c r="B39239" s="35"/>
    </row>
    <row r="39240" spans="2:2" x14ac:dyDescent="0.2">
      <c r="B39240" s="35"/>
    </row>
    <row r="39243" spans="2:2" x14ac:dyDescent="0.2">
      <c r="B39243" s="35"/>
    </row>
    <row r="39244" spans="2:2" x14ac:dyDescent="0.2">
      <c r="B39244" s="35"/>
    </row>
    <row r="39247" spans="2:2" x14ac:dyDescent="0.2">
      <c r="B39247" s="35"/>
    </row>
    <row r="39248" spans="2:2" x14ac:dyDescent="0.2">
      <c r="B39248" s="35"/>
    </row>
    <row r="39249" spans="2:2" x14ac:dyDescent="0.2">
      <c r="B39249" s="35"/>
    </row>
    <row r="39250" spans="2:2" x14ac:dyDescent="0.2">
      <c r="B39250" s="35"/>
    </row>
    <row r="39253" spans="2:2" x14ac:dyDescent="0.2">
      <c r="B39253" s="35"/>
    </row>
    <row r="39254" spans="2:2" x14ac:dyDescent="0.2">
      <c r="B39254" s="35"/>
    </row>
    <row r="39255" spans="2:2" x14ac:dyDescent="0.2">
      <c r="B39255" s="35"/>
    </row>
    <row r="39256" spans="2:2" x14ac:dyDescent="0.2">
      <c r="B39256" s="35"/>
    </row>
    <row r="39257" spans="2:2" x14ac:dyDescent="0.2">
      <c r="B39257" s="35"/>
    </row>
    <row r="39258" spans="2:2" x14ac:dyDescent="0.2">
      <c r="B39258" s="35"/>
    </row>
    <row r="39264" spans="2:2" x14ac:dyDescent="0.2">
      <c r="B39264" s="35"/>
    </row>
    <row r="39265" spans="2:2" x14ac:dyDescent="0.2">
      <c r="B39265" s="35"/>
    </row>
    <row r="39266" spans="2:2" x14ac:dyDescent="0.2">
      <c r="B39266" s="35"/>
    </row>
    <row r="39267" spans="2:2" x14ac:dyDescent="0.2">
      <c r="B39267" s="35"/>
    </row>
    <row r="39347" spans="2:2" x14ac:dyDescent="0.2">
      <c r="B39347" s="35"/>
    </row>
    <row r="39348" spans="2:2" x14ac:dyDescent="0.2">
      <c r="B39348" s="34"/>
    </row>
    <row r="39379" spans="2:2" x14ac:dyDescent="0.2">
      <c r="B39379" s="170"/>
    </row>
    <row r="39385" spans="2:2" x14ac:dyDescent="0.2">
      <c r="B39385" s="170"/>
    </row>
    <row r="39386" spans="2:2" x14ac:dyDescent="0.2">
      <c r="B39386" s="35"/>
    </row>
    <row r="39388" spans="2:2" x14ac:dyDescent="0.2">
      <c r="B39388" s="35"/>
    </row>
    <row r="39390" spans="2:2" x14ac:dyDescent="0.2">
      <c r="B39390" s="35"/>
    </row>
    <row r="39391" spans="2:2" x14ac:dyDescent="0.2">
      <c r="B39391" s="170"/>
    </row>
    <row r="39392" spans="2:2" x14ac:dyDescent="0.2">
      <c r="B39392" s="35"/>
    </row>
    <row r="39397" spans="2:2" x14ac:dyDescent="0.2">
      <c r="B39397" s="35"/>
    </row>
    <row r="39398" spans="2:2" x14ac:dyDescent="0.2">
      <c r="B39398" s="35"/>
    </row>
    <row r="39401" spans="2:2" x14ac:dyDescent="0.2">
      <c r="B39401" s="35"/>
    </row>
    <row r="39402" spans="2:2" x14ac:dyDescent="0.2">
      <c r="B39402" s="35"/>
    </row>
    <row r="39405" spans="2:2" x14ac:dyDescent="0.2">
      <c r="B39405" s="35"/>
    </row>
    <row r="39406" spans="2:2" x14ac:dyDescent="0.2">
      <c r="B39406" s="35"/>
    </row>
    <row r="39407" spans="2:2" x14ac:dyDescent="0.2">
      <c r="B39407" s="35"/>
    </row>
    <row r="39408" spans="2:2" x14ac:dyDescent="0.2">
      <c r="B39408" s="35"/>
    </row>
    <row r="39409" spans="2:2" x14ac:dyDescent="0.2">
      <c r="B39409" s="170"/>
    </row>
    <row r="39411" spans="2:2" x14ac:dyDescent="0.2">
      <c r="B39411" s="35"/>
    </row>
    <row r="39412" spans="2:2" x14ac:dyDescent="0.2">
      <c r="B39412" s="35"/>
    </row>
    <row r="39413" spans="2:2" x14ac:dyDescent="0.2">
      <c r="B39413" s="35"/>
    </row>
    <row r="39414" spans="2:2" x14ac:dyDescent="0.2">
      <c r="B39414" s="35"/>
    </row>
    <row r="39415" spans="2:2" x14ac:dyDescent="0.2">
      <c r="B39415" s="35"/>
    </row>
    <row r="39416" spans="2:2" x14ac:dyDescent="0.2">
      <c r="B39416" s="35"/>
    </row>
    <row r="39422" spans="2:2" x14ac:dyDescent="0.2">
      <c r="B39422" s="35"/>
    </row>
    <row r="39423" spans="2:2" x14ac:dyDescent="0.2">
      <c r="B39423" s="35"/>
    </row>
    <row r="39424" spans="2:2" x14ac:dyDescent="0.2">
      <c r="B39424" s="35"/>
    </row>
    <row r="39425" spans="2:2" x14ac:dyDescent="0.2">
      <c r="B39425" s="35"/>
    </row>
    <row r="39500" spans="2:2" x14ac:dyDescent="0.2">
      <c r="B39500" s="170"/>
    </row>
    <row r="39505" spans="2:2" x14ac:dyDescent="0.2">
      <c r="B39505" s="35"/>
    </row>
    <row r="39506" spans="2:2" x14ac:dyDescent="0.2">
      <c r="B39506" s="34"/>
    </row>
    <row r="39544" spans="2:2" x14ac:dyDescent="0.2">
      <c r="B39544" s="35"/>
    </row>
    <row r="39546" spans="2:2" x14ac:dyDescent="0.2">
      <c r="B39546" s="35"/>
    </row>
    <row r="39548" spans="2:2" x14ac:dyDescent="0.2">
      <c r="B39548" s="170"/>
    </row>
    <row r="39550" spans="2:2" x14ac:dyDescent="0.2">
      <c r="B39550" s="35"/>
    </row>
    <row r="39554" spans="2:2" x14ac:dyDescent="0.2">
      <c r="B39554" s="170"/>
    </row>
    <row r="39555" spans="2:2" x14ac:dyDescent="0.2">
      <c r="B39555" s="35"/>
    </row>
    <row r="39556" spans="2:2" x14ac:dyDescent="0.2">
      <c r="B39556" s="35"/>
    </row>
    <row r="39559" spans="2:2" x14ac:dyDescent="0.2">
      <c r="B39559" s="35"/>
    </row>
    <row r="39560" spans="2:2" x14ac:dyDescent="0.2">
      <c r="B39560" s="35"/>
    </row>
    <row r="39563" spans="2:2" x14ac:dyDescent="0.2">
      <c r="B39563" s="35"/>
    </row>
    <row r="39564" spans="2:2" x14ac:dyDescent="0.2">
      <c r="B39564" s="35"/>
    </row>
    <row r="39565" spans="2:2" x14ac:dyDescent="0.2">
      <c r="B39565" s="35"/>
    </row>
    <row r="39566" spans="2:2" x14ac:dyDescent="0.2">
      <c r="B39566" s="35"/>
    </row>
    <row r="39569" spans="2:2" x14ac:dyDescent="0.2">
      <c r="B39569" s="35"/>
    </row>
    <row r="39570" spans="2:2" x14ac:dyDescent="0.2">
      <c r="B39570" s="35"/>
    </row>
    <row r="39571" spans="2:2" x14ac:dyDescent="0.2">
      <c r="B39571" s="35"/>
    </row>
    <row r="39572" spans="2:2" x14ac:dyDescent="0.2">
      <c r="B39572" s="35"/>
    </row>
    <row r="39573" spans="2:2" x14ac:dyDescent="0.2">
      <c r="B39573" s="35"/>
    </row>
    <row r="39574" spans="2:2" x14ac:dyDescent="0.2">
      <c r="B39574" s="35"/>
    </row>
    <row r="39580" spans="2:2" x14ac:dyDescent="0.2">
      <c r="B39580" s="35"/>
    </row>
    <row r="39581" spans="2:2" x14ac:dyDescent="0.2">
      <c r="B39581" s="35"/>
    </row>
    <row r="39582" spans="2:2" x14ac:dyDescent="0.2">
      <c r="B39582" s="35"/>
    </row>
    <row r="39583" spans="2:2" x14ac:dyDescent="0.2">
      <c r="B39583" s="35"/>
    </row>
    <row r="39627" spans="2:2" x14ac:dyDescent="0.2">
      <c r="B39627" s="170"/>
    </row>
    <row r="39663" spans="2:2" x14ac:dyDescent="0.2">
      <c r="B39663" s="35"/>
    </row>
    <row r="39664" spans="2:2" x14ac:dyDescent="0.2">
      <c r="B39664" s="34"/>
    </row>
    <row r="39702" spans="2:2" x14ac:dyDescent="0.2">
      <c r="B39702" s="35"/>
    </row>
    <row r="39704" spans="2:2" x14ac:dyDescent="0.2">
      <c r="B39704" s="35"/>
    </row>
    <row r="39706" spans="2:2" x14ac:dyDescent="0.2">
      <c r="B39706" s="35"/>
    </row>
    <row r="39708" spans="2:2" x14ac:dyDescent="0.2">
      <c r="B39708" s="35"/>
    </row>
    <row r="39713" spans="2:2" x14ac:dyDescent="0.2">
      <c r="B39713" s="35"/>
    </row>
    <row r="39714" spans="2:2" x14ac:dyDescent="0.2">
      <c r="B39714" s="35"/>
    </row>
    <row r="39717" spans="2:2" x14ac:dyDescent="0.2">
      <c r="B39717" s="35"/>
    </row>
    <row r="39718" spans="2:2" x14ac:dyDescent="0.2">
      <c r="B39718" s="35"/>
    </row>
    <row r="39721" spans="2:2" x14ac:dyDescent="0.2">
      <c r="B39721" s="35"/>
    </row>
    <row r="39722" spans="2:2" x14ac:dyDescent="0.2">
      <c r="B39722" s="35"/>
    </row>
    <row r="39723" spans="2:2" x14ac:dyDescent="0.2">
      <c r="B39723" s="35"/>
    </row>
    <row r="39724" spans="2:2" x14ac:dyDescent="0.2">
      <c r="B39724" s="35"/>
    </row>
    <row r="39727" spans="2:2" x14ac:dyDescent="0.2">
      <c r="B39727" s="35"/>
    </row>
    <row r="39728" spans="2:2" x14ac:dyDescent="0.2">
      <c r="B39728" s="35"/>
    </row>
    <row r="39729" spans="2:2" x14ac:dyDescent="0.2">
      <c r="B39729" s="35"/>
    </row>
    <row r="39730" spans="2:2" x14ac:dyDescent="0.2">
      <c r="B39730" s="35"/>
    </row>
    <row r="39731" spans="2:2" x14ac:dyDescent="0.2">
      <c r="B39731" s="35"/>
    </row>
    <row r="39732" spans="2:2" x14ac:dyDescent="0.2">
      <c r="B39732" s="35"/>
    </row>
    <row r="39738" spans="2:2" x14ac:dyDescent="0.2">
      <c r="B39738" s="35"/>
    </row>
    <row r="39739" spans="2:2" x14ac:dyDescent="0.2">
      <c r="B39739" s="35"/>
    </row>
    <row r="39740" spans="2:2" x14ac:dyDescent="0.2">
      <c r="B39740" s="35"/>
    </row>
    <row r="39741" spans="2:2" x14ac:dyDescent="0.2">
      <c r="B39741" s="35"/>
    </row>
    <row r="39788" spans="2:2" x14ac:dyDescent="0.2">
      <c r="B39788" s="170"/>
    </row>
    <row r="39794" spans="2:2" x14ac:dyDescent="0.2">
      <c r="B39794" s="170"/>
    </row>
    <row r="39800" spans="2:2" x14ac:dyDescent="0.2">
      <c r="B39800" s="170"/>
    </row>
    <row r="39806" spans="2:2" x14ac:dyDescent="0.2">
      <c r="B39806" s="170"/>
    </row>
    <row r="39821" spans="2:2" x14ac:dyDescent="0.2">
      <c r="B39821" s="35"/>
    </row>
    <row r="39822" spans="2:2" x14ac:dyDescent="0.2">
      <c r="B39822" s="34"/>
    </row>
    <row r="39843" spans="2:2" x14ac:dyDescent="0.2">
      <c r="B39843" s="170"/>
    </row>
    <row r="39849" spans="2:2" x14ac:dyDescent="0.2">
      <c r="B39849" s="170"/>
    </row>
    <row r="39855" spans="2:2" x14ac:dyDescent="0.2">
      <c r="B39855" s="170"/>
    </row>
    <row r="39860" spans="2:2" x14ac:dyDescent="0.2">
      <c r="B39860" s="35"/>
    </row>
    <row r="39861" spans="2:2" x14ac:dyDescent="0.2">
      <c r="B39861" s="170"/>
    </row>
    <row r="39862" spans="2:2" x14ac:dyDescent="0.2">
      <c r="B39862" s="35"/>
    </row>
    <row r="39864" spans="2:2" x14ac:dyDescent="0.2">
      <c r="B39864" s="35"/>
    </row>
    <row r="39866" spans="2:2" x14ac:dyDescent="0.2">
      <c r="B39866" s="35"/>
    </row>
    <row r="39867" spans="2:2" x14ac:dyDescent="0.2">
      <c r="B39867" s="170"/>
    </row>
    <row r="39871" spans="2:2" x14ac:dyDescent="0.2">
      <c r="B39871" s="35"/>
    </row>
    <row r="39872" spans="2:2" x14ac:dyDescent="0.2">
      <c r="B39872" s="35"/>
    </row>
    <row r="39873" spans="2:2" x14ac:dyDescent="0.2">
      <c r="B39873" s="170"/>
    </row>
    <row r="39875" spans="2:2" x14ac:dyDescent="0.2">
      <c r="B39875" s="35"/>
    </row>
    <row r="39876" spans="2:2" x14ac:dyDescent="0.2">
      <c r="B39876" s="35"/>
    </row>
    <row r="39879" spans="2:2" x14ac:dyDescent="0.2">
      <c r="B39879" s="35"/>
    </row>
    <row r="39880" spans="2:2" x14ac:dyDescent="0.2">
      <c r="B39880" s="35"/>
    </row>
    <row r="39881" spans="2:2" x14ac:dyDescent="0.2">
      <c r="B39881" s="35"/>
    </row>
    <row r="39882" spans="2:2" x14ac:dyDescent="0.2">
      <c r="B39882" s="35"/>
    </row>
    <row r="39885" spans="2:2" x14ac:dyDescent="0.2">
      <c r="B39885" s="35"/>
    </row>
    <row r="39886" spans="2:2" x14ac:dyDescent="0.2">
      <c r="B39886" s="35"/>
    </row>
    <row r="39887" spans="2:2" x14ac:dyDescent="0.2">
      <c r="B39887" s="35"/>
    </row>
    <row r="39888" spans="2:2" x14ac:dyDescent="0.2">
      <c r="B39888" s="35"/>
    </row>
    <row r="39889" spans="2:2" x14ac:dyDescent="0.2">
      <c r="B39889" s="35"/>
    </row>
    <row r="39890" spans="2:2" x14ac:dyDescent="0.2">
      <c r="B39890" s="35"/>
    </row>
    <row r="39896" spans="2:2" x14ac:dyDescent="0.2">
      <c r="B39896" s="35"/>
    </row>
    <row r="39897" spans="2:2" x14ac:dyDescent="0.2">
      <c r="B39897" s="35"/>
    </row>
    <row r="39898" spans="2:2" x14ac:dyDescent="0.2">
      <c r="B39898" s="35"/>
    </row>
    <row r="39899" spans="2:2" x14ac:dyDescent="0.2">
      <c r="B39899" s="35"/>
    </row>
    <row r="39979" spans="2:2" x14ac:dyDescent="0.2">
      <c r="B39979" s="35"/>
    </row>
    <row r="39980" spans="2:2" x14ac:dyDescent="0.2">
      <c r="B39980" s="34"/>
    </row>
    <row r="40017" spans="2:2" x14ac:dyDescent="0.2">
      <c r="B40017" s="170"/>
    </row>
    <row r="40018" spans="2:2" x14ac:dyDescent="0.2">
      <c r="B40018" s="35"/>
    </row>
    <row r="40020" spans="2:2" x14ac:dyDescent="0.2">
      <c r="B40020" s="35"/>
    </row>
    <row r="40022" spans="2:2" x14ac:dyDescent="0.2">
      <c r="B40022" s="35"/>
    </row>
    <row r="40024" spans="2:2" x14ac:dyDescent="0.2">
      <c r="B40024" s="35"/>
    </row>
    <row r="40029" spans="2:2" x14ac:dyDescent="0.2">
      <c r="B40029" s="35"/>
    </row>
    <row r="40030" spans="2:2" x14ac:dyDescent="0.2">
      <c r="B40030" s="35"/>
    </row>
    <row r="40033" spans="2:2" x14ac:dyDescent="0.2">
      <c r="B40033" s="35"/>
    </row>
    <row r="40034" spans="2:2" x14ac:dyDescent="0.2">
      <c r="B40034" s="35"/>
    </row>
    <row r="40035" spans="2:2" x14ac:dyDescent="0.2">
      <c r="B40035" s="170"/>
    </row>
    <row r="40037" spans="2:2" x14ac:dyDescent="0.2">
      <c r="B40037" s="35"/>
    </row>
    <row r="40038" spans="2:2" x14ac:dyDescent="0.2">
      <c r="B40038" s="35"/>
    </row>
    <row r="40039" spans="2:2" x14ac:dyDescent="0.2">
      <c r="B40039" s="35"/>
    </row>
    <row r="40040" spans="2:2" x14ac:dyDescent="0.2">
      <c r="B40040" s="35"/>
    </row>
    <row r="40041" spans="2:2" x14ac:dyDescent="0.2">
      <c r="B40041" s="170"/>
    </row>
    <row r="40043" spans="2:2" x14ac:dyDescent="0.2">
      <c r="B40043" s="35"/>
    </row>
    <row r="40044" spans="2:2" x14ac:dyDescent="0.2">
      <c r="B40044" s="35"/>
    </row>
    <row r="40045" spans="2:2" x14ac:dyDescent="0.2">
      <c r="B40045" s="35"/>
    </row>
    <row r="40046" spans="2:2" x14ac:dyDescent="0.2">
      <c r="B40046" s="35"/>
    </row>
    <row r="40047" spans="2:2" x14ac:dyDescent="0.2">
      <c r="B40047" s="170"/>
    </row>
    <row r="40048" spans="2:2" x14ac:dyDescent="0.2">
      <c r="B40048" s="35"/>
    </row>
    <row r="40053" spans="2:2" x14ac:dyDescent="0.2">
      <c r="B40053" s="170"/>
    </row>
    <row r="40054" spans="2:2" x14ac:dyDescent="0.2">
      <c r="B40054" s="35"/>
    </row>
    <row r="40055" spans="2:2" x14ac:dyDescent="0.2">
      <c r="B40055" s="35"/>
    </row>
    <row r="40056" spans="2:2" x14ac:dyDescent="0.2">
      <c r="B40056" s="35"/>
    </row>
    <row r="40057" spans="2:2" x14ac:dyDescent="0.2">
      <c r="B40057" s="35"/>
    </row>
    <row r="40059" spans="2:2" x14ac:dyDescent="0.2">
      <c r="B40059" s="170"/>
    </row>
    <row r="40071" spans="2:2" x14ac:dyDescent="0.2">
      <c r="B40071" s="170"/>
    </row>
    <row r="40113" spans="2:2" x14ac:dyDescent="0.2">
      <c r="B40113" s="170"/>
    </row>
    <row r="40137" spans="2:2" x14ac:dyDescent="0.2">
      <c r="B40137" s="35"/>
    </row>
    <row r="40138" spans="2:2" x14ac:dyDescent="0.2">
      <c r="B40138" s="34"/>
    </row>
    <row r="40176" spans="2:2" x14ac:dyDescent="0.2">
      <c r="B40176" s="35"/>
    </row>
    <row r="40178" spans="2:2" x14ac:dyDescent="0.2">
      <c r="B40178" s="35"/>
    </row>
    <row r="40180" spans="2:2" x14ac:dyDescent="0.2">
      <c r="B40180" s="35"/>
    </row>
    <row r="40182" spans="2:2" x14ac:dyDescent="0.2">
      <c r="B40182" s="35"/>
    </row>
    <row r="40187" spans="2:2" x14ac:dyDescent="0.2">
      <c r="B40187" s="35"/>
    </row>
    <row r="40188" spans="2:2" x14ac:dyDescent="0.2">
      <c r="B40188" s="35"/>
    </row>
    <row r="40191" spans="2:2" x14ac:dyDescent="0.2">
      <c r="B40191" s="35"/>
    </row>
    <row r="40192" spans="2:2" x14ac:dyDescent="0.2">
      <c r="B40192" s="35"/>
    </row>
    <row r="40195" spans="2:2" x14ac:dyDescent="0.2">
      <c r="B40195" s="35"/>
    </row>
    <row r="40196" spans="2:2" x14ac:dyDescent="0.2">
      <c r="B40196" s="35"/>
    </row>
    <row r="40197" spans="2:2" x14ac:dyDescent="0.2">
      <c r="B40197" s="35"/>
    </row>
    <row r="40198" spans="2:2" x14ac:dyDescent="0.2">
      <c r="B40198" s="35"/>
    </row>
    <row r="40201" spans="2:2" x14ac:dyDescent="0.2">
      <c r="B40201" s="35"/>
    </row>
    <row r="40202" spans="2:2" x14ac:dyDescent="0.2">
      <c r="B40202" s="35"/>
    </row>
    <row r="40203" spans="2:2" x14ac:dyDescent="0.2">
      <c r="B40203" s="35"/>
    </row>
    <row r="40204" spans="2:2" x14ac:dyDescent="0.2">
      <c r="B40204" s="35"/>
    </row>
    <row r="40205" spans="2:2" x14ac:dyDescent="0.2">
      <c r="B40205" s="35"/>
    </row>
    <row r="40206" spans="2:2" x14ac:dyDescent="0.2">
      <c r="B40206" s="35"/>
    </row>
    <row r="40212" spans="2:2" x14ac:dyDescent="0.2">
      <c r="B40212" s="35"/>
    </row>
    <row r="40213" spans="2:2" x14ac:dyDescent="0.2">
      <c r="B40213" s="35"/>
    </row>
    <row r="40214" spans="2:2" x14ac:dyDescent="0.2">
      <c r="B40214" s="35"/>
    </row>
    <row r="40215" spans="2:2" x14ac:dyDescent="0.2">
      <c r="B40215" s="35"/>
    </row>
    <row r="40295" spans="2:2" x14ac:dyDescent="0.2">
      <c r="B40295" s="35"/>
    </row>
    <row r="40296" spans="2:2" x14ac:dyDescent="0.2">
      <c r="B40296" s="34"/>
    </row>
    <row r="40334" spans="2:2" x14ac:dyDescent="0.2">
      <c r="B40334" s="35"/>
    </row>
    <row r="40336" spans="2:2" x14ac:dyDescent="0.2">
      <c r="B40336" s="35"/>
    </row>
    <row r="40338" spans="2:2" x14ac:dyDescent="0.2">
      <c r="B40338" s="35"/>
    </row>
    <row r="40340" spans="2:2" x14ac:dyDescent="0.2">
      <c r="B40340" s="35"/>
    </row>
    <row r="40345" spans="2:2" x14ac:dyDescent="0.2">
      <c r="B40345" s="35"/>
    </row>
    <row r="40346" spans="2:2" x14ac:dyDescent="0.2">
      <c r="B40346" s="35"/>
    </row>
    <row r="40347" spans="2:2" x14ac:dyDescent="0.2">
      <c r="B40347" s="170"/>
    </row>
    <row r="40349" spans="2:2" x14ac:dyDescent="0.2">
      <c r="B40349" s="170"/>
    </row>
    <row r="40350" spans="2:2" x14ac:dyDescent="0.2">
      <c r="B40350" s="35"/>
    </row>
    <row r="40353" spans="2:2" x14ac:dyDescent="0.2">
      <c r="B40353" s="35"/>
    </row>
    <row r="40354" spans="2:2" x14ac:dyDescent="0.2">
      <c r="B40354" s="35"/>
    </row>
    <row r="40355" spans="2:2" x14ac:dyDescent="0.2">
      <c r="B40355" s="35"/>
    </row>
    <row r="40356" spans="2:2" x14ac:dyDescent="0.2">
      <c r="B40356" s="35"/>
    </row>
    <row r="40359" spans="2:2" x14ac:dyDescent="0.2">
      <c r="B40359" s="35"/>
    </row>
    <row r="40360" spans="2:2" x14ac:dyDescent="0.2">
      <c r="B40360" s="35"/>
    </row>
    <row r="40361" spans="2:2" x14ac:dyDescent="0.2">
      <c r="B40361" s="35"/>
    </row>
    <row r="40362" spans="2:2" x14ac:dyDescent="0.2">
      <c r="B40362" s="35"/>
    </row>
    <row r="40363" spans="2:2" x14ac:dyDescent="0.2">
      <c r="B40363" s="35"/>
    </row>
    <row r="40364" spans="2:2" x14ac:dyDescent="0.2">
      <c r="B40364" s="35"/>
    </row>
    <row r="40365" spans="2:2" x14ac:dyDescent="0.2">
      <c r="B40365" s="170"/>
    </row>
    <row r="40367" spans="2:2" x14ac:dyDescent="0.2">
      <c r="B40367" s="170"/>
    </row>
    <row r="40370" spans="2:2" x14ac:dyDescent="0.2">
      <c r="B40370" s="35"/>
    </row>
    <row r="40371" spans="2:2" x14ac:dyDescent="0.2">
      <c r="B40371" s="35"/>
    </row>
    <row r="40372" spans="2:2" x14ac:dyDescent="0.2">
      <c r="B40372" s="35"/>
    </row>
    <row r="40373" spans="2:2" x14ac:dyDescent="0.2">
      <c r="B40373" s="35"/>
    </row>
    <row r="40453" spans="2:2" x14ac:dyDescent="0.2">
      <c r="B40453" s="35"/>
    </row>
    <row r="40454" spans="2:2" x14ac:dyDescent="0.2">
      <c r="B40454" s="34"/>
    </row>
    <row r="40492" spans="2:2" x14ac:dyDescent="0.2">
      <c r="B40492" s="35"/>
    </row>
    <row r="40494" spans="2:2" x14ac:dyDescent="0.2">
      <c r="B40494" s="35"/>
    </row>
    <row r="40496" spans="2:2" x14ac:dyDescent="0.2">
      <c r="B40496" s="35"/>
    </row>
    <row r="40498" spans="2:2" x14ac:dyDescent="0.2">
      <c r="B40498" s="35"/>
    </row>
    <row r="40503" spans="2:2" x14ac:dyDescent="0.2">
      <c r="B40503" s="35"/>
    </row>
    <row r="40504" spans="2:2" x14ac:dyDescent="0.2">
      <c r="B40504" s="35"/>
    </row>
    <row r="40507" spans="2:2" x14ac:dyDescent="0.2">
      <c r="B40507" s="35"/>
    </row>
    <row r="40508" spans="2:2" x14ac:dyDescent="0.2">
      <c r="B40508" s="35"/>
    </row>
    <row r="40511" spans="2:2" x14ac:dyDescent="0.2">
      <c r="B40511" s="35"/>
    </row>
    <row r="40512" spans="2:2" x14ac:dyDescent="0.2">
      <c r="B40512" s="35"/>
    </row>
    <row r="40513" spans="2:2" x14ac:dyDescent="0.2">
      <c r="B40513" s="35"/>
    </row>
    <row r="40514" spans="2:2" x14ac:dyDescent="0.2">
      <c r="B40514" s="35"/>
    </row>
    <row r="40517" spans="2:2" x14ac:dyDescent="0.2">
      <c r="B40517" s="35"/>
    </row>
    <row r="40518" spans="2:2" x14ac:dyDescent="0.2">
      <c r="B40518" s="35"/>
    </row>
    <row r="40519" spans="2:2" x14ac:dyDescent="0.2">
      <c r="B40519" s="35"/>
    </row>
    <row r="40520" spans="2:2" x14ac:dyDescent="0.2">
      <c r="B40520" s="35"/>
    </row>
    <row r="40521" spans="2:2" x14ac:dyDescent="0.2">
      <c r="B40521" s="35"/>
    </row>
    <row r="40522" spans="2:2" x14ac:dyDescent="0.2">
      <c r="B40522" s="35"/>
    </row>
    <row r="40528" spans="2:2" x14ac:dyDescent="0.2">
      <c r="B40528" s="35"/>
    </row>
    <row r="40529" spans="2:2" x14ac:dyDescent="0.2">
      <c r="B40529" s="35"/>
    </row>
    <row r="40530" spans="2:2" x14ac:dyDescent="0.2">
      <c r="B40530" s="35"/>
    </row>
    <row r="40531" spans="2:2" x14ac:dyDescent="0.2">
      <c r="B40531" s="35"/>
    </row>
    <row r="40611" spans="2:2" x14ac:dyDescent="0.2">
      <c r="B40611" s="35"/>
    </row>
    <row r="40612" spans="2:2" x14ac:dyDescent="0.2">
      <c r="B40612" s="34"/>
    </row>
    <row r="40650" spans="2:2" x14ac:dyDescent="0.2">
      <c r="B40650" s="35"/>
    </row>
    <row r="40652" spans="2:2" x14ac:dyDescent="0.2">
      <c r="B40652" s="35"/>
    </row>
    <row r="40654" spans="2:2" x14ac:dyDescent="0.2">
      <c r="B40654" s="35"/>
    </row>
    <row r="40656" spans="2:2" x14ac:dyDescent="0.2">
      <c r="B40656" s="35"/>
    </row>
    <row r="40661" spans="2:2" x14ac:dyDescent="0.2">
      <c r="B40661" s="35"/>
    </row>
    <row r="40662" spans="2:2" x14ac:dyDescent="0.2">
      <c r="B40662" s="35"/>
    </row>
    <row r="40665" spans="2:2" x14ac:dyDescent="0.2">
      <c r="B40665" s="35"/>
    </row>
    <row r="40666" spans="2:2" x14ac:dyDescent="0.2">
      <c r="B40666" s="35"/>
    </row>
    <row r="40669" spans="2:2" x14ac:dyDescent="0.2">
      <c r="B40669" s="35"/>
    </row>
    <row r="40670" spans="2:2" x14ac:dyDescent="0.2">
      <c r="B40670" s="35"/>
    </row>
    <row r="40671" spans="2:2" x14ac:dyDescent="0.2">
      <c r="B40671" s="35"/>
    </row>
    <row r="40672" spans="2:2" x14ac:dyDescent="0.2">
      <c r="B40672" s="35"/>
    </row>
    <row r="40675" spans="2:2" x14ac:dyDescent="0.2">
      <c r="B40675" s="35"/>
    </row>
    <row r="40676" spans="2:2" x14ac:dyDescent="0.2">
      <c r="B40676" s="35"/>
    </row>
    <row r="40677" spans="2:2" x14ac:dyDescent="0.2">
      <c r="B40677" s="35"/>
    </row>
    <row r="40678" spans="2:2" x14ac:dyDescent="0.2">
      <c r="B40678" s="35"/>
    </row>
    <row r="40679" spans="2:2" x14ac:dyDescent="0.2">
      <c r="B40679" s="35"/>
    </row>
    <row r="40680" spans="2:2" x14ac:dyDescent="0.2">
      <c r="B40680" s="35"/>
    </row>
    <row r="40686" spans="2:2" x14ac:dyDescent="0.2">
      <c r="B40686" s="35"/>
    </row>
    <row r="40687" spans="2:2" x14ac:dyDescent="0.2">
      <c r="B40687" s="35"/>
    </row>
    <row r="40688" spans="2:2" x14ac:dyDescent="0.2">
      <c r="B40688" s="35"/>
    </row>
    <row r="40689" spans="2:2" x14ac:dyDescent="0.2">
      <c r="B40689" s="35"/>
    </row>
    <row r="40691" spans="2:2" x14ac:dyDescent="0.2">
      <c r="B40691" s="170"/>
    </row>
    <row r="40693" spans="2:2" x14ac:dyDescent="0.2">
      <c r="B40693" s="170"/>
    </row>
    <row r="40697" spans="2:2" x14ac:dyDescent="0.2">
      <c r="B40697" s="170"/>
    </row>
    <row r="40699" spans="2:2" x14ac:dyDescent="0.2">
      <c r="B40699" s="170"/>
    </row>
    <row r="40709" spans="2:2" x14ac:dyDescent="0.2">
      <c r="B40709" s="170"/>
    </row>
    <row r="40715" spans="2:2" x14ac:dyDescent="0.2">
      <c r="B40715" s="170"/>
    </row>
    <row r="40721" spans="2:2" x14ac:dyDescent="0.2">
      <c r="B40721" s="170"/>
    </row>
    <row r="40734" spans="2:2" x14ac:dyDescent="0.2">
      <c r="B40734" s="170"/>
    </row>
    <row r="40736" spans="2:2" x14ac:dyDescent="0.2">
      <c r="B40736" s="170"/>
    </row>
    <row r="40740" spans="2:2" x14ac:dyDescent="0.2">
      <c r="B40740" s="170"/>
    </row>
    <row r="40742" spans="2:2" x14ac:dyDescent="0.2">
      <c r="B40742" s="170"/>
    </row>
    <row r="40746" spans="2:2" x14ac:dyDescent="0.2">
      <c r="B40746" s="170"/>
    </row>
    <row r="40748" spans="2:2" x14ac:dyDescent="0.2">
      <c r="B40748" s="170"/>
    </row>
    <row r="40752" spans="2:2" x14ac:dyDescent="0.2">
      <c r="B40752" s="170"/>
    </row>
    <row r="40754" spans="2:2" x14ac:dyDescent="0.2">
      <c r="B40754" s="170"/>
    </row>
    <row r="40758" spans="2:2" x14ac:dyDescent="0.2">
      <c r="B40758" s="170"/>
    </row>
    <row r="40764" spans="2:2" x14ac:dyDescent="0.2">
      <c r="B40764" s="170"/>
    </row>
    <row r="40769" spans="2:2" x14ac:dyDescent="0.2">
      <c r="B40769" s="35"/>
    </row>
    <row r="40770" spans="2:2" x14ac:dyDescent="0.2">
      <c r="B40770" s="170"/>
    </row>
    <row r="40776" spans="2:2" x14ac:dyDescent="0.2">
      <c r="B40776" s="170"/>
    </row>
    <row r="40782" spans="2:2" x14ac:dyDescent="0.2">
      <c r="B40782" s="170"/>
    </row>
    <row r="40788" spans="2:2" x14ac:dyDescent="0.2">
      <c r="B40788" s="170"/>
    </row>
    <row r="40790" spans="2:2" x14ac:dyDescent="0.2">
      <c r="B40790" s="170"/>
    </row>
    <row r="40808" spans="2:2" x14ac:dyDescent="0.2">
      <c r="B40808" s="35"/>
    </row>
    <row r="40810" spans="2:2" x14ac:dyDescent="0.2">
      <c r="B40810" s="35"/>
    </row>
    <row r="40812" spans="2:2" x14ac:dyDescent="0.2">
      <c r="B40812" s="35"/>
    </row>
    <row r="40814" spans="2:2" x14ac:dyDescent="0.2">
      <c r="B40814" s="35"/>
    </row>
    <row r="40819" spans="2:2" x14ac:dyDescent="0.2">
      <c r="B40819" s="35"/>
    </row>
    <row r="40820" spans="2:2" x14ac:dyDescent="0.2">
      <c r="B40820" s="35"/>
    </row>
    <row r="40823" spans="2:2" x14ac:dyDescent="0.2">
      <c r="B40823" s="35"/>
    </row>
    <row r="40824" spans="2:2" x14ac:dyDescent="0.2">
      <c r="B40824" s="35"/>
    </row>
    <row r="40827" spans="2:2" x14ac:dyDescent="0.2">
      <c r="B40827" s="35"/>
    </row>
    <row r="40828" spans="2:2" x14ac:dyDescent="0.2">
      <c r="B40828" s="35"/>
    </row>
    <row r="40829" spans="2:2" x14ac:dyDescent="0.2">
      <c r="B40829" s="35"/>
    </row>
    <row r="40830" spans="2:2" x14ac:dyDescent="0.2">
      <c r="B40830" s="35"/>
    </row>
    <row r="40833" spans="2:2" x14ac:dyDescent="0.2">
      <c r="B40833" s="35"/>
    </row>
    <row r="40834" spans="2:2" x14ac:dyDescent="0.2">
      <c r="B40834" s="35"/>
    </row>
    <row r="40835" spans="2:2" x14ac:dyDescent="0.2">
      <c r="B40835" s="35"/>
    </row>
    <row r="40836" spans="2:2" x14ac:dyDescent="0.2">
      <c r="B40836" s="35"/>
    </row>
    <row r="40837" spans="2:2" x14ac:dyDescent="0.2">
      <c r="B40837" s="35"/>
    </row>
    <row r="40838" spans="2:2" x14ac:dyDescent="0.2">
      <c r="B40838" s="35"/>
    </row>
    <row r="40844" spans="2:2" x14ac:dyDescent="0.2">
      <c r="B40844" s="170"/>
    </row>
    <row r="40845" spans="2:2" x14ac:dyDescent="0.2">
      <c r="B40845" s="35"/>
    </row>
    <row r="40846" spans="2:2" x14ac:dyDescent="0.2">
      <c r="B40846" s="35"/>
    </row>
    <row r="40847" spans="2:2" x14ac:dyDescent="0.2">
      <c r="B40847" s="35"/>
    </row>
    <row r="40850" spans="2:2" x14ac:dyDescent="0.2">
      <c r="B40850" s="170"/>
    </row>
    <row r="40852" spans="2:2" x14ac:dyDescent="0.2">
      <c r="B40852" s="170"/>
    </row>
    <row r="40856" spans="2:2" x14ac:dyDescent="0.2">
      <c r="B40856" s="170"/>
    </row>
    <row r="40858" spans="2:2" x14ac:dyDescent="0.2">
      <c r="B40858" s="170"/>
    </row>
    <row r="40862" spans="2:2" x14ac:dyDescent="0.2">
      <c r="B40862" s="170"/>
    </row>
    <row r="40864" spans="2:2" x14ac:dyDescent="0.2">
      <c r="B40864" s="170"/>
    </row>
    <row r="40868" spans="2:2" x14ac:dyDescent="0.2">
      <c r="B40868" s="170"/>
    </row>
    <row r="40870" spans="2:2" x14ac:dyDescent="0.2">
      <c r="B40870" s="170"/>
    </row>
    <row r="40874" spans="2:2" x14ac:dyDescent="0.2">
      <c r="B40874" s="170"/>
    </row>
    <row r="40876" spans="2:2" x14ac:dyDescent="0.2">
      <c r="B40876" s="170"/>
    </row>
    <row r="40880" spans="2:2" x14ac:dyDescent="0.2">
      <c r="B40880" s="170"/>
    </row>
    <row r="40882" spans="2:2" x14ac:dyDescent="0.2">
      <c r="B40882" s="170"/>
    </row>
    <row r="40886" spans="2:2" x14ac:dyDescent="0.2">
      <c r="B40886" s="170"/>
    </row>
    <row r="40888" spans="2:2" x14ac:dyDescent="0.2">
      <c r="B40888" s="170"/>
    </row>
    <row r="40892" spans="2:2" x14ac:dyDescent="0.2">
      <c r="B40892" s="170"/>
    </row>
    <row r="40894" spans="2:2" x14ac:dyDescent="0.2">
      <c r="B40894" s="170"/>
    </row>
    <row r="40898" spans="2:2" x14ac:dyDescent="0.2">
      <c r="B40898" s="170"/>
    </row>
    <row r="40900" spans="2:2" x14ac:dyDescent="0.2">
      <c r="B40900" s="170"/>
    </row>
    <row r="40904" spans="2:2" x14ac:dyDescent="0.2">
      <c r="B40904" s="170"/>
    </row>
    <row r="40906" spans="2:2" x14ac:dyDescent="0.2">
      <c r="B40906" s="170"/>
    </row>
    <row r="40910" spans="2:2" x14ac:dyDescent="0.2">
      <c r="B40910" s="170"/>
    </row>
    <row r="40912" spans="2:2" x14ac:dyDescent="0.2">
      <c r="B40912" s="170"/>
    </row>
    <row r="40916" spans="2:2" x14ac:dyDescent="0.2">
      <c r="B40916" s="170"/>
    </row>
    <row r="40918" spans="2:2" x14ac:dyDescent="0.2">
      <c r="B40918" s="170"/>
    </row>
    <row r="40922" spans="2:2" x14ac:dyDescent="0.2">
      <c r="B40922" s="170"/>
    </row>
    <row r="40924" spans="2:2" x14ac:dyDescent="0.2">
      <c r="B40924" s="170"/>
    </row>
    <row r="40927" spans="2:2" x14ac:dyDescent="0.2">
      <c r="B40927" s="35"/>
    </row>
    <row r="40928" spans="2:2" x14ac:dyDescent="0.2">
      <c r="B40928" s="170"/>
    </row>
    <row r="40930" spans="2:2" x14ac:dyDescent="0.2">
      <c r="B40930" s="170"/>
    </row>
    <row r="40934" spans="2:2" x14ac:dyDescent="0.2">
      <c r="B40934" s="170"/>
    </row>
    <row r="40936" spans="2:2" x14ac:dyDescent="0.2">
      <c r="B40936" s="170"/>
    </row>
    <row r="40940" spans="2:2" x14ac:dyDescent="0.2">
      <c r="B40940" s="170"/>
    </row>
    <row r="40942" spans="2:2" x14ac:dyDescent="0.2">
      <c r="B40942" s="170"/>
    </row>
    <row r="40966" spans="2:2" x14ac:dyDescent="0.2">
      <c r="B40966" s="35"/>
    </row>
    <row r="40968" spans="2:2" x14ac:dyDescent="0.2">
      <c r="B40968" s="35"/>
    </row>
    <row r="40970" spans="2:2" x14ac:dyDescent="0.2">
      <c r="B40970" s="35"/>
    </row>
    <row r="40972" spans="2:2" x14ac:dyDescent="0.2">
      <c r="B40972" s="35"/>
    </row>
    <row r="40977" spans="2:2" x14ac:dyDescent="0.2">
      <c r="B40977" s="35"/>
    </row>
    <row r="40978" spans="2:2" x14ac:dyDescent="0.2">
      <c r="B40978" s="35"/>
    </row>
    <row r="40981" spans="2:2" x14ac:dyDescent="0.2">
      <c r="B40981" s="35"/>
    </row>
    <row r="40982" spans="2:2" x14ac:dyDescent="0.2">
      <c r="B40982" s="35"/>
    </row>
    <row r="40985" spans="2:2" x14ac:dyDescent="0.2">
      <c r="B40985" s="35"/>
    </row>
    <row r="40986" spans="2:2" x14ac:dyDescent="0.2">
      <c r="B40986" s="35"/>
    </row>
    <row r="40987" spans="2:2" x14ac:dyDescent="0.2">
      <c r="B40987" s="35"/>
    </row>
    <row r="40988" spans="2:2" x14ac:dyDescent="0.2">
      <c r="B40988" s="35"/>
    </row>
    <row r="40991" spans="2:2" x14ac:dyDescent="0.2">
      <c r="B40991" s="35"/>
    </row>
    <row r="40992" spans="2:2" x14ac:dyDescent="0.2">
      <c r="B40992" s="35"/>
    </row>
    <row r="40993" spans="2:2" x14ac:dyDescent="0.2">
      <c r="B40993" s="35"/>
    </row>
    <row r="40994" spans="2:2" x14ac:dyDescent="0.2">
      <c r="B40994" s="35"/>
    </row>
    <row r="40995" spans="2:2" x14ac:dyDescent="0.2">
      <c r="B40995" s="35"/>
    </row>
    <row r="40996" spans="2:2" x14ac:dyDescent="0.2">
      <c r="B40996" s="35"/>
    </row>
    <row r="41002" spans="2:2" x14ac:dyDescent="0.2">
      <c r="B41002" s="35"/>
    </row>
    <row r="41003" spans="2:2" x14ac:dyDescent="0.2">
      <c r="B41003" s="35"/>
    </row>
    <row r="41004" spans="2:2" x14ac:dyDescent="0.2">
      <c r="B41004" s="35"/>
    </row>
    <row r="41005" spans="2:2" x14ac:dyDescent="0.2">
      <c r="B41005" s="35"/>
    </row>
    <row r="41019" spans="2:2" x14ac:dyDescent="0.2">
      <c r="B41019" s="170"/>
    </row>
    <row r="41021" spans="2:2" x14ac:dyDescent="0.2">
      <c r="B41021" s="170"/>
    </row>
    <row r="41025" spans="2:2" x14ac:dyDescent="0.2">
      <c r="B41025" s="170"/>
    </row>
    <row r="41027" spans="2:2" x14ac:dyDescent="0.2">
      <c r="B41027" s="170"/>
    </row>
    <row r="41031" spans="2:2" x14ac:dyDescent="0.2">
      <c r="B41031" s="170"/>
    </row>
    <row r="41033" spans="2:2" x14ac:dyDescent="0.2">
      <c r="B41033" s="170"/>
    </row>
    <row r="41037" spans="2:2" x14ac:dyDescent="0.2">
      <c r="B41037" s="170"/>
    </row>
    <row r="41039" spans="2:2" x14ac:dyDescent="0.2">
      <c r="B41039" s="170"/>
    </row>
    <row r="41043" spans="2:2" x14ac:dyDescent="0.2">
      <c r="B41043" s="170"/>
    </row>
    <row r="41045" spans="2:2" x14ac:dyDescent="0.2">
      <c r="B41045" s="170"/>
    </row>
    <row r="41049" spans="2:2" x14ac:dyDescent="0.2">
      <c r="B41049" s="170"/>
    </row>
    <row r="41051" spans="2:2" x14ac:dyDescent="0.2">
      <c r="B41051" s="170"/>
    </row>
    <row r="41055" spans="2:2" x14ac:dyDescent="0.2">
      <c r="B41055" s="170"/>
    </row>
    <row r="41057" spans="2:2" x14ac:dyDescent="0.2">
      <c r="B41057" s="170"/>
    </row>
    <row r="41061" spans="2:2" x14ac:dyDescent="0.2">
      <c r="B41061" s="170"/>
    </row>
    <row r="41063" spans="2:2" x14ac:dyDescent="0.2">
      <c r="B41063" s="170"/>
    </row>
    <row r="41067" spans="2:2" x14ac:dyDescent="0.2">
      <c r="B41067" s="170"/>
    </row>
    <row r="41069" spans="2:2" x14ac:dyDescent="0.2">
      <c r="B41069" s="170"/>
    </row>
    <row r="41073" spans="2:2" x14ac:dyDescent="0.2">
      <c r="B41073" s="170"/>
    </row>
    <row r="41075" spans="2:2" x14ac:dyDescent="0.2">
      <c r="B41075" s="170"/>
    </row>
    <row r="41079" spans="2:2" x14ac:dyDescent="0.2">
      <c r="B41079" s="170"/>
    </row>
    <row r="41081" spans="2:2" x14ac:dyDescent="0.2">
      <c r="B41081" s="170"/>
    </row>
    <row r="41085" spans="2:2" x14ac:dyDescent="0.2">
      <c r="B41085" s="170"/>
    </row>
    <row r="41086" spans="2:2" x14ac:dyDescent="0.2">
      <c r="B41086" s="34"/>
    </row>
    <row r="41087" spans="2:2" x14ac:dyDescent="0.2">
      <c r="B41087" s="170"/>
    </row>
    <row r="41091" spans="2:2" x14ac:dyDescent="0.2">
      <c r="B41091" s="170"/>
    </row>
    <row r="41093" spans="2:2" x14ac:dyDescent="0.2">
      <c r="B41093" s="170"/>
    </row>
    <row r="41097" spans="2:2" x14ac:dyDescent="0.2">
      <c r="B41097" s="170"/>
    </row>
    <row r="41099" spans="2:2" x14ac:dyDescent="0.2">
      <c r="B41099" s="170"/>
    </row>
    <row r="41103" spans="2:2" x14ac:dyDescent="0.2">
      <c r="B41103" s="170"/>
    </row>
    <row r="41105" spans="2:2" x14ac:dyDescent="0.2">
      <c r="B41105" s="170"/>
    </row>
    <row r="41109" spans="2:2" x14ac:dyDescent="0.2">
      <c r="B41109" s="170"/>
    </row>
    <row r="41111" spans="2:2" x14ac:dyDescent="0.2">
      <c r="B41111" s="170"/>
    </row>
    <row r="41124" spans="2:2" x14ac:dyDescent="0.2">
      <c r="B41124" s="35"/>
    </row>
    <row r="41126" spans="2:2" x14ac:dyDescent="0.2">
      <c r="B41126" s="35"/>
    </row>
    <row r="41128" spans="2:2" x14ac:dyDescent="0.2">
      <c r="B41128" s="35"/>
    </row>
    <row r="41130" spans="2:2" x14ac:dyDescent="0.2">
      <c r="B41130" s="35"/>
    </row>
    <row r="41135" spans="2:2" x14ac:dyDescent="0.2">
      <c r="B41135" s="35"/>
    </row>
    <row r="41136" spans="2:2" x14ac:dyDescent="0.2">
      <c r="B41136" s="35"/>
    </row>
    <row r="41139" spans="2:2" x14ac:dyDescent="0.2">
      <c r="B41139" s="35"/>
    </row>
    <row r="41140" spans="2:2" x14ac:dyDescent="0.2">
      <c r="B41140" s="35"/>
    </row>
    <row r="41143" spans="2:2" x14ac:dyDescent="0.2">
      <c r="B41143" s="35"/>
    </row>
    <row r="41144" spans="2:2" x14ac:dyDescent="0.2">
      <c r="B41144" s="35"/>
    </row>
    <row r="41145" spans="2:2" x14ac:dyDescent="0.2">
      <c r="B41145" s="170"/>
    </row>
    <row r="41146" spans="2:2" x14ac:dyDescent="0.2">
      <c r="B41146" s="35"/>
    </row>
    <row r="41149" spans="2:2" x14ac:dyDescent="0.2">
      <c r="B41149" s="35"/>
    </row>
    <row r="41150" spans="2:2" x14ac:dyDescent="0.2">
      <c r="B41150" s="35"/>
    </row>
    <row r="41151" spans="2:2" x14ac:dyDescent="0.2">
      <c r="B41151" s="170"/>
    </row>
    <row r="41152" spans="2:2" x14ac:dyDescent="0.2">
      <c r="B41152" s="35"/>
    </row>
    <row r="41153" spans="2:2" x14ac:dyDescent="0.2">
      <c r="B41153" s="35"/>
    </row>
    <row r="41154" spans="2:2" x14ac:dyDescent="0.2">
      <c r="B41154" s="35"/>
    </row>
    <row r="41157" spans="2:2" x14ac:dyDescent="0.2">
      <c r="B41157" s="170"/>
    </row>
    <row r="41160" spans="2:2" x14ac:dyDescent="0.2">
      <c r="B41160" s="35"/>
    </row>
    <row r="41161" spans="2:2" x14ac:dyDescent="0.2">
      <c r="B41161" s="35"/>
    </row>
    <row r="41162" spans="2:2" x14ac:dyDescent="0.2">
      <c r="B41162" s="35"/>
    </row>
    <row r="41163" spans="2:2" x14ac:dyDescent="0.2">
      <c r="B41163" s="170"/>
    </row>
    <row r="41169" spans="2:2" x14ac:dyDescent="0.2">
      <c r="B41169" s="170"/>
    </row>
    <row r="41175" spans="2:2" x14ac:dyDescent="0.2">
      <c r="B41175" s="170"/>
    </row>
    <row r="41181" spans="2:2" x14ac:dyDescent="0.2">
      <c r="B41181" s="170"/>
    </row>
    <row r="41187" spans="2:2" x14ac:dyDescent="0.2">
      <c r="B41187" s="170"/>
    </row>
    <row r="41243" spans="2:2" x14ac:dyDescent="0.2">
      <c r="B41243" s="35"/>
    </row>
    <row r="41244" spans="2:2" x14ac:dyDescent="0.2">
      <c r="B41244" s="34"/>
    </row>
    <row r="41282" spans="2:2" x14ac:dyDescent="0.2">
      <c r="B41282" s="35"/>
    </row>
    <row r="41284" spans="2:2" x14ac:dyDescent="0.2">
      <c r="B41284" s="35"/>
    </row>
    <row r="41286" spans="2:2" x14ac:dyDescent="0.2">
      <c r="B41286" s="35"/>
    </row>
    <row r="41288" spans="2:2" x14ac:dyDescent="0.2">
      <c r="B41288" s="35"/>
    </row>
    <row r="41293" spans="2:2" x14ac:dyDescent="0.2">
      <c r="B41293" s="35"/>
    </row>
    <row r="41294" spans="2:2" x14ac:dyDescent="0.2">
      <c r="B41294" s="35"/>
    </row>
    <row r="41297" spans="2:2" x14ac:dyDescent="0.2">
      <c r="B41297" s="35"/>
    </row>
    <row r="41298" spans="2:2" x14ac:dyDescent="0.2">
      <c r="B41298" s="35"/>
    </row>
    <row r="41301" spans="2:2" x14ac:dyDescent="0.2">
      <c r="B41301" s="35"/>
    </row>
    <row r="41302" spans="2:2" x14ac:dyDescent="0.2">
      <c r="B41302" s="35"/>
    </row>
    <row r="41303" spans="2:2" x14ac:dyDescent="0.2">
      <c r="B41303" s="35"/>
    </row>
    <row r="41304" spans="2:2" x14ac:dyDescent="0.2">
      <c r="B41304" s="35"/>
    </row>
    <row r="41307" spans="2:2" x14ac:dyDescent="0.2">
      <c r="B41307" s="170"/>
    </row>
    <row r="41308" spans="2:2" x14ac:dyDescent="0.2">
      <c r="B41308" s="35"/>
    </row>
    <row r="41309" spans="2:2" x14ac:dyDescent="0.2">
      <c r="B41309" s="170"/>
    </row>
    <row r="41310" spans="2:2" x14ac:dyDescent="0.2">
      <c r="B41310" s="35"/>
    </row>
    <row r="41311" spans="2:2" x14ac:dyDescent="0.2">
      <c r="B41311" s="35"/>
    </row>
    <row r="41312" spans="2:2" x14ac:dyDescent="0.2">
      <c r="B41312" s="35"/>
    </row>
    <row r="41313" spans="2:2" x14ac:dyDescent="0.2">
      <c r="B41313" s="170"/>
    </row>
    <row r="41315" spans="2:2" x14ac:dyDescent="0.2">
      <c r="B41315" s="170"/>
    </row>
    <row r="41318" spans="2:2" x14ac:dyDescent="0.2">
      <c r="B41318" s="35"/>
    </row>
    <row r="41319" spans="2:2" x14ac:dyDescent="0.2">
      <c r="B41319" s="170"/>
    </row>
    <row r="41320" spans="2:2" x14ac:dyDescent="0.2">
      <c r="B41320" s="35"/>
    </row>
    <row r="41321" spans="2:2" x14ac:dyDescent="0.2">
      <c r="B41321" s="170"/>
    </row>
    <row r="41325" spans="2:2" x14ac:dyDescent="0.2">
      <c r="B41325" s="170"/>
    </row>
    <row r="41327" spans="2:2" x14ac:dyDescent="0.2">
      <c r="B41327" s="170"/>
    </row>
    <row r="41331" spans="2:2" x14ac:dyDescent="0.2">
      <c r="B41331" s="170"/>
    </row>
    <row r="41333" spans="2:2" x14ac:dyDescent="0.2">
      <c r="B41333" s="170"/>
    </row>
    <row r="41401" spans="2:2" x14ac:dyDescent="0.2">
      <c r="B41401" s="35"/>
    </row>
    <row r="41402" spans="2:2" x14ac:dyDescent="0.2">
      <c r="B41402" s="34"/>
    </row>
    <row r="41440" spans="2:2" x14ac:dyDescent="0.2">
      <c r="B41440" s="35"/>
    </row>
    <row r="41442" spans="2:2" x14ac:dyDescent="0.2">
      <c r="B41442" s="35"/>
    </row>
    <row r="41444" spans="2:2" x14ac:dyDescent="0.2">
      <c r="B41444" s="35"/>
    </row>
    <row r="41446" spans="2:2" x14ac:dyDescent="0.2">
      <c r="B41446" s="35"/>
    </row>
    <row r="41451" spans="2:2" x14ac:dyDescent="0.2">
      <c r="B41451" s="35"/>
    </row>
    <row r="41452" spans="2:2" x14ac:dyDescent="0.2">
      <c r="B41452" s="35"/>
    </row>
    <row r="41455" spans="2:2" x14ac:dyDescent="0.2">
      <c r="B41455" s="35"/>
    </row>
    <row r="41456" spans="2:2" x14ac:dyDescent="0.2">
      <c r="B41456" s="35"/>
    </row>
    <row r="41459" spans="2:2" x14ac:dyDescent="0.2">
      <c r="B41459" s="35"/>
    </row>
    <row r="41460" spans="2:2" x14ac:dyDescent="0.2">
      <c r="B41460" s="35"/>
    </row>
    <row r="41461" spans="2:2" x14ac:dyDescent="0.2">
      <c r="B41461" s="35"/>
    </row>
    <row r="41462" spans="2:2" x14ac:dyDescent="0.2">
      <c r="B41462" s="35"/>
    </row>
    <row r="41465" spans="2:2" x14ac:dyDescent="0.2">
      <c r="B41465" s="35"/>
    </row>
    <row r="41466" spans="2:2" x14ac:dyDescent="0.2">
      <c r="B41466" s="35"/>
    </row>
    <row r="41467" spans="2:2" x14ac:dyDescent="0.2">
      <c r="B41467" s="35"/>
    </row>
    <row r="41468" spans="2:2" x14ac:dyDescent="0.2">
      <c r="B41468" s="35"/>
    </row>
    <row r="41469" spans="2:2" x14ac:dyDescent="0.2">
      <c r="B41469" s="35"/>
    </row>
    <row r="41470" spans="2:2" x14ac:dyDescent="0.2">
      <c r="B41470" s="35"/>
    </row>
    <row r="41476" spans="2:2" x14ac:dyDescent="0.2">
      <c r="B41476" s="35"/>
    </row>
    <row r="41477" spans="2:2" x14ac:dyDescent="0.2">
      <c r="B41477" s="35"/>
    </row>
    <row r="41478" spans="2:2" x14ac:dyDescent="0.2">
      <c r="B41478" s="35"/>
    </row>
    <row r="41479" spans="2:2" x14ac:dyDescent="0.2">
      <c r="B41479" s="35"/>
    </row>
    <row r="41559" spans="2:2" x14ac:dyDescent="0.2">
      <c r="B41559" s="35"/>
    </row>
    <row r="41560" spans="2:2" x14ac:dyDescent="0.2">
      <c r="B41560" s="34"/>
    </row>
    <row r="41598" spans="2:2" x14ac:dyDescent="0.2">
      <c r="B41598" s="35"/>
    </row>
    <row r="41600" spans="2:2" x14ac:dyDescent="0.2">
      <c r="B41600" s="35"/>
    </row>
    <row r="41602" spans="2:2" x14ac:dyDescent="0.2">
      <c r="B41602" s="35"/>
    </row>
    <row r="41604" spans="2:2" x14ac:dyDescent="0.2">
      <c r="B41604" s="35"/>
    </row>
    <row r="41609" spans="2:2" x14ac:dyDescent="0.2">
      <c r="B41609" s="35"/>
    </row>
    <row r="41610" spans="2:2" x14ac:dyDescent="0.2">
      <c r="B41610" s="35"/>
    </row>
    <row r="41613" spans="2:2" x14ac:dyDescent="0.2">
      <c r="B41613" s="35"/>
    </row>
    <row r="41614" spans="2:2" x14ac:dyDescent="0.2">
      <c r="B41614" s="35"/>
    </row>
    <row r="41617" spans="2:2" x14ac:dyDescent="0.2">
      <c r="B41617" s="35"/>
    </row>
    <row r="41618" spans="2:2" x14ac:dyDescent="0.2">
      <c r="B41618" s="35"/>
    </row>
    <row r="41619" spans="2:2" x14ac:dyDescent="0.2">
      <c r="B41619" s="35"/>
    </row>
    <row r="41620" spans="2:2" x14ac:dyDescent="0.2">
      <c r="B41620" s="35"/>
    </row>
    <row r="41623" spans="2:2" x14ac:dyDescent="0.2">
      <c r="B41623" s="35"/>
    </row>
    <row r="41624" spans="2:2" x14ac:dyDescent="0.2">
      <c r="B41624" s="35"/>
    </row>
    <row r="41625" spans="2:2" x14ac:dyDescent="0.2">
      <c r="B41625" s="35"/>
    </row>
    <row r="41626" spans="2:2" x14ac:dyDescent="0.2">
      <c r="B41626" s="35"/>
    </row>
    <row r="41627" spans="2:2" x14ac:dyDescent="0.2">
      <c r="B41627" s="35"/>
    </row>
    <row r="41628" spans="2:2" x14ac:dyDescent="0.2">
      <c r="B41628" s="35"/>
    </row>
    <row r="41634" spans="2:2" x14ac:dyDescent="0.2">
      <c r="B41634" s="35"/>
    </row>
    <row r="41635" spans="2:2" x14ac:dyDescent="0.2">
      <c r="B41635" s="35"/>
    </row>
    <row r="41636" spans="2:2" x14ac:dyDescent="0.2">
      <c r="B41636" s="35"/>
    </row>
    <row r="41637" spans="2:2" x14ac:dyDescent="0.2">
      <c r="B41637" s="35"/>
    </row>
    <row r="41717" spans="2:2" x14ac:dyDescent="0.2">
      <c r="B41717" s="35"/>
    </row>
    <row r="41718" spans="2:2" x14ac:dyDescent="0.2">
      <c r="B41718" s="34"/>
    </row>
    <row r="41723" spans="2:2" x14ac:dyDescent="0.2">
      <c r="B41723" s="170"/>
    </row>
    <row r="41735" spans="2:2" x14ac:dyDescent="0.2">
      <c r="B41735" s="170"/>
    </row>
    <row r="41747" spans="2:2" x14ac:dyDescent="0.2">
      <c r="B41747" s="170"/>
    </row>
    <row r="41756" spans="2:2" x14ac:dyDescent="0.2">
      <c r="B41756" s="35"/>
    </row>
    <row r="41758" spans="2:2" x14ac:dyDescent="0.2">
      <c r="B41758" s="35"/>
    </row>
    <row r="41759" spans="2:2" x14ac:dyDescent="0.2">
      <c r="B41759" s="170"/>
    </row>
    <row r="41760" spans="2:2" x14ac:dyDescent="0.2">
      <c r="B41760" s="35"/>
    </row>
    <row r="41762" spans="2:2" x14ac:dyDescent="0.2">
      <c r="B41762" s="35"/>
    </row>
    <row r="41767" spans="2:2" x14ac:dyDescent="0.2">
      <c r="B41767" s="35"/>
    </row>
    <row r="41768" spans="2:2" x14ac:dyDescent="0.2">
      <c r="B41768" s="35"/>
    </row>
    <row r="41771" spans="2:2" x14ac:dyDescent="0.2">
      <c r="B41771" s="35"/>
    </row>
    <row r="41772" spans="2:2" x14ac:dyDescent="0.2">
      <c r="B41772" s="35"/>
    </row>
    <row r="41775" spans="2:2" x14ac:dyDescent="0.2">
      <c r="B41775" s="35"/>
    </row>
    <row r="41776" spans="2:2" x14ac:dyDescent="0.2">
      <c r="B41776" s="35"/>
    </row>
    <row r="41777" spans="2:2" x14ac:dyDescent="0.2">
      <c r="B41777" s="170"/>
    </row>
    <row r="41778" spans="2:2" x14ac:dyDescent="0.2">
      <c r="B41778" s="35"/>
    </row>
    <row r="41781" spans="2:2" x14ac:dyDescent="0.2">
      <c r="B41781" s="35"/>
    </row>
    <row r="41782" spans="2:2" x14ac:dyDescent="0.2">
      <c r="B41782" s="35"/>
    </row>
    <row r="41783" spans="2:2" x14ac:dyDescent="0.2">
      <c r="B41783" s="170"/>
    </row>
    <row r="41784" spans="2:2" x14ac:dyDescent="0.2">
      <c r="B41784" s="35"/>
    </row>
    <row r="41785" spans="2:2" x14ac:dyDescent="0.2">
      <c r="B41785" s="35"/>
    </row>
    <row r="41786" spans="2:2" x14ac:dyDescent="0.2">
      <c r="B41786" s="35"/>
    </row>
    <row r="41792" spans="2:2" x14ac:dyDescent="0.2">
      <c r="B41792" s="35"/>
    </row>
    <row r="41793" spans="2:2" x14ac:dyDescent="0.2">
      <c r="B41793" s="35"/>
    </row>
    <row r="41794" spans="2:2" x14ac:dyDescent="0.2">
      <c r="B41794" s="35"/>
    </row>
    <row r="41795" spans="2:2" x14ac:dyDescent="0.2">
      <c r="B41795" s="35"/>
    </row>
    <row r="41875" spans="2:2" x14ac:dyDescent="0.2">
      <c r="B41875" s="35"/>
    </row>
    <row r="41876" spans="2:2" x14ac:dyDescent="0.2">
      <c r="B41876" s="34"/>
    </row>
    <row r="41897" spans="2:2" x14ac:dyDescent="0.2">
      <c r="B41897" s="170"/>
    </row>
    <row r="41903" spans="2:2" x14ac:dyDescent="0.2">
      <c r="B41903" s="170"/>
    </row>
    <row r="41909" spans="2:2" x14ac:dyDescent="0.2">
      <c r="B41909" s="170"/>
    </row>
    <row r="41911" spans="2:2" x14ac:dyDescent="0.2">
      <c r="B41911" s="170"/>
    </row>
    <row r="41914" spans="2:2" x14ac:dyDescent="0.2">
      <c r="B41914" s="35"/>
    </row>
    <row r="41915" spans="2:2" x14ac:dyDescent="0.2">
      <c r="B41915" s="170"/>
    </row>
    <row r="41916" spans="2:2" x14ac:dyDescent="0.2">
      <c r="B41916" s="35"/>
    </row>
    <row r="41917" spans="2:2" x14ac:dyDescent="0.2">
      <c r="B41917" s="170"/>
    </row>
    <row r="41918" spans="2:2" x14ac:dyDescent="0.2">
      <c r="B41918" s="35"/>
    </row>
    <row r="41920" spans="2:2" x14ac:dyDescent="0.2">
      <c r="B41920" s="35"/>
    </row>
    <row r="41925" spans="2:2" x14ac:dyDescent="0.2">
      <c r="B41925" s="35"/>
    </row>
    <row r="41926" spans="2:2" x14ac:dyDescent="0.2">
      <c r="B41926" s="35"/>
    </row>
    <row r="41929" spans="2:2" x14ac:dyDescent="0.2">
      <c r="B41929" s="35"/>
    </row>
    <row r="41930" spans="2:2" x14ac:dyDescent="0.2">
      <c r="B41930" s="35"/>
    </row>
    <row r="41933" spans="2:2" x14ac:dyDescent="0.2">
      <c r="B41933" s="35"/>
    </row>
    <row r="41934" spans="2:2" x14ac:dyDescent="0.2">
      <c r="B41934" s="35"/>
    </row>
    <row r="41935" spans="2:2" x14ac:dyDescent="0.2">
      <c r="B41935" s="35"/>
    </row>
    <row r="41936" spans="2:2" x14ac:dyDescent="0.2">
      <c r="B41936" s="35"/>
    </row>
    <row r="41939" spans="2:2" x14ac:dyDescent="0.2">
      <c r="B41939" s="35"/>
    </row>
    <row r="41940" spans="2:2" x14ac:dyDescent="0.2">
      <c r="B41940" s="35"/>
    </row>
    <row r="41941" spans="2:2" x14ac:dyDescent="0.2">
      <c r="B41941" s="35"/>
    </row>
    <row r="41942" spans="2:2" x14ac:dyDescent="0.2">
      <c r="B41942" s="35"/>
    </row>
    <row r="41943" spans="2:2" x14ac:dyDescent="0.2">
      <c r="B41943" s="35"/>
    </row>
    <row r="41944" spans="2:2" x14ac:dyDescent="0.2">
      <c r="B41944" s="35"/>
    </row>
    <row r="41950" spans="2:2" x14ac:dyDescent="0.2">
      <c r="B41950" s="35"/>
    </row>
    <row r="41951" spans="2:2" x14ac:dyDescent="0.2">
      <c r="B41951" s="35"/>
    </row>
    <row r="41952" spans="2:2" x14ac:dyDescent="0.2">
      <c r="B41952" s="35"/>
    </row>
    <row r="41953" spans="2:2" x14ac:dyDescent="0.2">
      <c r="B41953" s="35"/>
    </row>
    <row r="42033" spans="2:2" x14ac:dyDescent="0.2">
      <c r="B42033" s="35"/>
    </row>
    <row r="42034" spans="2:2" x14ac:dyDescent="0.2">
      <c r="B42034" s="34"/>
    </row>
    <row r="42072" spans="2:2" x14ac:dyDescent="0.2">
      <c r="B42072" s="35"/>
    </row>
    <row r="42074" spans="2:2" x14ac:dyDescent="0.2">
      <c r="B42074" s="35"/>
    </row>
    <row r="42076" spans="2:2" x14ac:dyDescent="0.2">
      <c r="B42076" s="35"/>
    </row>
    <row r="42078" spans="2:2" x14ac:dyDescent="0.2">
      <c r="B42078" s="35"/>
    </row>
    <row r="42083" spans="2:2" x14ac:dyDescent="0.2">
      <c r="B42083" s="35"/>
    </row>
    <row r="42084" spans="2:2" x14ac:dyDescent="0.2">
      <c r="B42084" s="35"/>
    </row>
    <row r="42087" spans="2:2" x14ac:dyDescent="0.2">
      <c r="B42087" s="35"/>
    </row>
    <row r="42088" spans="2:2" x14ac:dyDescent="0.2">
      <c r="B42088" s="35"/>
    </row>
    <row r="42091" spans="2:2" x14ac:dyDescent="0.2">
      <c r="B42091" s="35"/>
    </row>
    <row r="42092" spans="2:2" x14ac:dyDescent="0.2">
      <c r="B42092" s="35"/>
    </row>
    <row r="42093" spans="2:2" x14ac:dyDescent="0.2">
      <c r="B42093" s="35"/>
    </row>
    <row r="42094" spans="2:2" x14ac:dyDescent="0.2">
      <c r="B42094" s="35"/>
    </row>
    <row r="42097" spans="2:2" x14ac:dyDescent="0.2">
      <c r="B42097" s="35"/>
    </row>
    <row r="42098" spans="2:2" x14ac:dyDescent="0.2">
      <c r="B42098" s="35"/>
    </row>
    <row r="42099" spans="2:2" x14ac:dyDescent="0.2">
      <c r="B42099" s="35"/>
    </row>
    <row r="42100" spans="2:2" x14ac:dyDescent="0.2">
      <c r="B42100" s="35"/>
    </row>
    <row r="42101" spans="2:2" x14ac:dyDescent="0.2">
      <c r="B42101" s="35"/>
    </row>
    <row r="42102" spans="2:2" x14ac:dyDescent="0.2">
      <c r="B42102" s="35"/>
    </row>
    <row r="42108" spans="2:2" x14ac:dyDescent="0.2">
      <c r="B42108" s="35"/>
    </row>
    <row r="42109" spans="2:2" x14ac:dyDescent="0.2">
      <c r="B42109" s="35"/>
    </row>
    <row r="42110" spans="2:2" x14ac:dyDescent="0.2">
      <c r="B42110" s="35"/>
    </row>
    <row r="42111" spans="2:2" x14ac:dyDescent="0.2">
      <c r="B42111" s="35"/>
    </row>
    <row r="42113" spans="2:2" x14ac:dyDescent="0.2">
      <c r="B42113" s="170"/>
    </row>
    <row r="42115" spans="2:2" x14ac:dyDescent="0.2">
      <c r="B42115" s="170"/>
    </row>
    <row r="42191" spans="2:2" x14ac:dyDescent="0.2">
      <c r="B42191" s="35"/>
    </row>
    <row r="42192" spans="2:2" x14ac:dyDescent="0.2">
      <c r="B42192" s="34"/>
    </row>
    <row r="42230" spans="2:2" x14ac:dyDescent="0.2">
      <c r="B42230" s="35"/>
    </row>
    <row r="42232" spans="2:2" x14ac:dyDescent="0.2">
      <c r="B42232" s="35"/>
    </row>
    <row r="42234" spans="2:2" x14ac:dyDescent="0.2">
      <c r="B42234" s="35"/>
    </row>
    <row r="42236" spans="2:2" x14ac:dyDescent="0.2">
      <c r="B42236" s="35"/>
    </row>
    <row r="42241" spans="2:2" x14ac:dyDescent="0.2">
      <c r="B42241" s="35"/>
    </row>
    <row r="42242" spans="2:2" x14ac:dyDescent="0.2">
      <c r="B42242" s="35"/>
    </row>
    <row r="42245" spans="2:2" x14ac:dyDescent="0.2">
      <c r="B42245" s="35"/>
    </row>
    <row r="42246" spans="2:2" x14ac:dyDescent="0.2">
      <c r="B42246" s="35"/>
    </row>
    <row r="42249" spans="2:2" x14ac:dyDescent="0.2">
      <c r="B42249" s="35"/>
    </row>
    <row r="42250" spans="2:2" x14ac:dyDescent="0.2">
      <c r="B42250" s="35"/>
    </row>
    <row r="42251" spans="2:2" x14ac:dyDescent="0.2">
      <c r="B42251" s="35"/>
    </row>
    <row r="42252" spans="2:2" x14ac:dyDescent="0.2">
      <c r="B42252" s="35"/>
    </row>
    <row r="42255" spans="2:2" x14ac:dyDescent="0.2">
      <c r="B42255" s="35"/>
    </row>
    <row r="42256" spans="2:2" x14ac:dyDescent="0.2">
      <c r="B42256" s="35"/>
    </row>
    <row r="42257" spans="2:2" x14ac:dyDescent="0.2">
      <c r="B42257" s="35"/>
    </row>
    <row r="42258" spans="2:2" x14ac:dyDescent="0.2">
      <c r="B42258" s="35"/>
    </row>
    <row r="42259" spans="2:2" x14ac:dyDescent="0.2">
      <c r="B42259" s="35"/>
    </row>
    <row r="42260" spans="2:2" x14ac:dyDescent="0.2">
      <c r="B42260" s="35"/>
    </row>
    <row r="42266" spans="2:2" x14ac:dyDescent="0.2">
      <c r="B42266" s="35"/>
    </row>
    <row r="42267" spans="2:2" x14ac:dyDescent="0.2">
      <c r="B42267" s="35"/>
    </row>
    <row r="42268" spans="2:2" x14ac:dyDescent="0.2">
      <c r="B42268" s="35"/>
    </row>
    <row r="42269" spans="2:2" x14ac:dyDescent="0.2">
      <c r="B42269" s="35"/>
    </row>
    <row r="42270" spans="2:2" x14ac:dyDescent="0.2">
      <c r="B42270" s="170"/>
    </row>
    <row r="42272" spans="2:2" x14ac:dyDescent="0.2">
      <c r="B42272" s="170"/>
    </row>
    <row r="42282" spans="2:2" x14ac:dyDescent="0.2">
      <c r="B42282" s="170"/>
    </row>
    <row r="42284" spans="2:2" x14ac:dyDescent="0.2">
      <c r="B42284" s="170"/>
    </row>
    <row r="42324" spans="2:2" x14ac:dyDescent="0.2">
      <c r="B42324" s="170"/>
    </row>
    <row r="42330" spans="2:2" x14ac:dyDescent="0.2">
      <c r="B42330" s="170"/>
    </row>
    <row r="42336" spans="2:2" x14ac:dyDescent="0.2">
      <c r="B42336" s="170"/>
    </row>
    <row r="42342" spans="2:2" x14ac:dyDescent="0.2">
      <c r="B42342" s="170"/>
    </row>
    <row r="42348" spans="2:2" x14ac:dyDescent="0.2">
      <c r="B42348" s="170"/>
    </row>
    <row r="42349" spans="2:2" x14ac:dyDescent="0.2">
      <c r="B42349" s="35"/>
    </row>
    <row r="42350" spans="2:2" x14ac:dyDescent="0.2">
      <c r="B42350" s="34"/>
    </row>
    <row r="42354" spans="2:2" x14ac:dyDescent="0.2">
      <c r="B42354" s="170"/>
    </row>
    <row r="42360" spans="2:2" x14ac:dyDescent="0.2">
      <c r="B42360" s="170"/>
    </row>
    <row r="42366" spans="2:2" x14ac:dyDescent="0.2">
      <c r="B42366" s="170"/>
    </row>
    <row r="42388" spans="2:2" x14ac:dyDescent="0.2">
      <c r="B42388" s="35"/>
    </row>
    <row r="42390" spans="2:2" x14ac:dyDescent="0.2">
      <c r="B42390" s="35"/>
    </row>
    <row r="42391" spans="2:2" x14ac:dyDescent="0.2">
      <c r="B42391" s="170"/>
    </row>
    <row r="42392" spans="2:2" x14ac:dyDescent="0.2">
      <c r="B42392" s="35"/>
    </row>
    <row r="42394" spans="2:2" x14ac:dyDescent="0.2">
      <c r="B42394" s="35"/>
    </row>
    <row r="42397" spans="2:2" x14ac:dyDescent="0.2">
      <c r="B42397" s="170"/>
    </row>
    <row r="42399" spans="2:2" x14ac:dyDescent="0.2">
      <c r="B42399" s="35"/>
    </row>
    <row r="42400" spans="2:2" x14ac:dyDescent="0.2">
      <c r="B42400" s="35"/>
    </row>
    <row r="42403" spans="2:2" x14ac:dyDescent="0.2">
      <c r="B42403" s="35"/>
    </row>
    <row r="42404" spans="2:2" x14ac:dyDescent="0.2">
      <c r="B42404" s="35"/>
    </row>
    <row r="42407" spans="2:2" x14ac:dyDescent="0.2">
      <c r="B42407" s="35"/>
    </row>
    <row r="42408" spans="2:2" x14ac:dyDescent="0.2">
      <c r="B42408" s="35"/>
    </row>
    <row r="42409" spans="2:2" x14ac:dyDescent="0.2">
      <c r="B42409" s="35"/>
    </row>
    <row r="42410" spans="2:2" x14ac:dyDescent="0.2">
      <c r="B42410" s="35"/>
    </row>
    <row r="42413" spans="2:2" x14ac:dyDescent="0.2">
      <c r="B42413" s="35"/>
    </row>
    <row r="42414" spans="2:2" x14ac:dyDescent="0.2">
      <c r="B42414" s="35"/>
    </row>
    <row r="42415" spans="2:2" x14ac:dyDescent="0.2">
      <c r="B42415" s="35"/>
    </row>
    <row r="42416" spans="2:2" x14ac:dyDescent="0.2">
      <c r="B42416" s="35"/>
    </row>
    <row r="42417" spans="2:2" x14ac:dyDescent="0.2">
      <c r="B42417" s="35"/>
    </row>
    <row r="42418" spans="2:2" x14ac:dyDescent="0.2">
      <c r="B42418" s="35"/>
    </row>
    <row r="42424" spans="2:2" x14ac:dyDescent="0.2">
      <c r="B42424" s="35"/>
    </row>
    <row r="42425" spans="2:2" x14ac:dyDescent="0.2">
      <c r="B42425" s="35"/>
    </row>
    <row r="42426" spans="2:2" x14ac:dyDescent="0.2">
      <c r="B42426" s="35"/>
    </row>
    <row r="42427" spans="2:2" x14ac:dyDescent="0.2">
      <c r="B42427" s="35"/>
    </row>
    <row r="42507" spans="2:2" x14ac:dyDescent="0.2">
      <c r="B42507" s="35"/>
    </row>
    <row r="42508" spans="2:2" x14ac:dyDescent="0.2">
      <c r="B42508" s="34"/>
    </row>
    <row r="42546" spans="2:2" x14ac:dyDescent="0.2">
      <c r="B42546" s="35"/>
    </row>
    <row r="42548" spans="2:2" x14ac:dyDescent="0.2">
      <c r="B42548" s="35"/>
    </row>
    <row r="42550" spans="2:2" x14ac:dyDescent="0.2">
      <c r="B42550" s="35"/>
    </row>
    <row r="42552" spans="2:2" x14ac:dyDescent="0.2">
      <c r="B42552" s="35"/>
    </row>
    <row r="42557" spans="2:2" x14ac:dyDescent="0.2">
      <c r="B42557" s="35"/>
    </row>
    <row r="42558" spans="2:2" x14ac:dyDescent="0.2">
      <c r="B42558" s="35"/>
    </row>
    <row r="42561" spans="2:2" x14ac:dyDescent="0.2">
      <c r="B42561" s="35"/>
    </row>
    <row r="42562" spans="2:2" x14ac:dyDescent="0.2">
      <c r="B42562" s="35"/>
    </row>
    <row r="42565" spans="2:2" x14ac:dyDescent="0.2">
      <c r="B42565" s="35"/>
    </row>
    <row r="42566" spans="2:2" x14ac:dyDescent="0.2">
      <c r="B42566" s="35"/>
    </row>
    <row r="42567" spans="2:2" x14ac:dyDescent="0.2">
      <c r="B42567" s="35"/>
    </row>
    <row r="42568" spans="2:2" x14ac:dyDescent="0.2">
      <c r="B42568" s="35"/>
    </row>
    <row r="42571" spans="2:2" x14ac:dyDescent="0.2">
      <c r="B42571" s="35"/>
    </row>
    <row r="42572" spans="2:2" x14ac:dyDescent="0.2">
      <c r="B42572" s="35"/>
    </row>
    <row r="42573" spans="2:2" x14ac:dyDescent="0.2">
      <c r="B42573" s="35"/>
    </row>
    <row r="42574" spans="2:2" x14ac:dyDescent="0.2">
      <c r="B42574" s="35"/>
    </row>
    <row r="42575" spans="2:2" x14ac:dyDescent="0.2">
      <c r="B42575" s="35"/>
    </row>
    <row r="42576" spans="2:2" x14ac:dyDescent="0.2">
      <c r="B42576" s="35"/>
    </row>
    <row r="42578" spans="2:2" x14ac:dyDescent="0.2">
      <c r="B42578" s="170"/>
    </row>
    <row r="42580" spans="2:2" x14ac:dyDescent="0.2">
      <c r="B42580" s="170"/>
    </row>
    <row r="42582" spans="2:2" x14ac:dyDescent="0.2">
      <c r="B42582" s="35"/>
    </row>
    <row r="42583" spans="2:2" x14ac:dyDescent="0.2">
      <c r="B42583" s="35"/>
    </row>
    <row r="42584" spans="2:2" x14ac:dyDescent="0.2">
      <c r="B42584" s="170"/>
    </row>
    <row r="42585" spans="2:2" x14ac:dyDescent="0.2">
      <c r="B42585" s="35"/>
    </row>
    <row r="42590" spans="2:2" x14ac:dyDescent="0.2">
      <c r="B42590" s="170"/>
    </row>
    <row r="42592" spans="2:2" x14ac:dyDescent="0.2">
      <c r="B42592" s="170"/>
    </row>
    <row r="42596" spans="2:2" x14ac:dyDescent="0.2">
      <c r="B42596" s="170"/>
    </row>
    <row r="42602" spans="2:2" x14ac:dyDescent="0.2">
      <c r="B42602" s="170"/>
    </row>
    <row r="42608" spans="2:2" x14ac:dyDescent="0.2">
      <c r="B42608" s="170"/>
    </row>
    <row r="42610" spans="2:2" x14ac:dyDescent="0.2">
      <c r="B42610" s="170"/>
    </row>
    <row r="42614" spans="2:2" x14ac:dyDescent="0.2">
      <c r="B42614" s="170"/>
    </row>
    <row r="42620" spans="2:2" x14ac:dyDescent="0.2">
      <c r="B42620" s="170"/>
    </row>
    <row r="42626" spans="2:2" x14ac:dyDescent="0.2">
      <c r="B42626" s="170"/>
    </row>
    <row r="42628" spans="2:2" x14ac:dyDescent="0.2">
      <c r="B42628" s="170"/>
    </row>
    <row r="42632" spans="2:2" x14ac:dyDescent="0.2">
      <c r="B42632" s="170"/>
    </row>
    <row r="42638" spans="2:2" x14ac:dyDescent="0.2">
      <c r="B42638" s="170"/>
    </row>
    <row r="42640" spans="2:2" x14ac:dyDescent="0.2">
      <c r="B42640" s="170"/>
    </row>
    <row r="42644" spans="2:2" x14ac:dyDescent="0.2">
      <c r="B42644" s="170"/>
    </row>
    <row r="42646" spans="2:2" x14ac:dyDescent="0.2">
      <c r="B42646" s="170"/>
    </row>
    <row r="42650" spans="2:2" x14ac:dyDescent="0.2">
      <c r="B42650" s="170"/>
    </row>
    <row r="42656" spans="2:2" x14ac:dyDescent="0.2">
      <c r="B42656" s="170"/>
    </row>
    <row r="42665" spans="2:2" x14ac:dyDescent="0.2">
      <c r="B42665" s="35"/>
    </row>
    <row r="42666" spans="2:2" x14ac:dyDescent="0.2">
      <c r="B42666" s="34"/>
    </row>
    <row r="42699" spans="2:2" x14ac:dyDescent="0.2">
      <c r="B42699" s="170"/>
    </row>
    <row r="42701" spans="2:2" x14ac:dyDescent="0.2">
      <c r="B42701" s="170"/>
    </row>
    <row r="42704" spans="2:2" x14ac:dyDescent="0.2">
      <c r="B42704" s="35"/>
    </row>
    <row r="42705" spans="2:2" x14ac:dyDescent="0.2">
      <c r="B42705" s="170"/>
    </row>
    <row r="42706" spans="2:2" x14ac:dyDescent="0.2">
      <c r="B42706" s="35"/>
    </row>
    <row r="42707" spans="2:2" x14ac:dyDescent="0.2">
      <c r="B42707" s="170"/>
    </row>
    <row r="42708" spans="2:2" x14ac:dyDescent="0.2">
      <c r="B42708" s="35"/>
    </row>
    <row r="42710" spans="2:2" x14ac:dyDescent="0.2">
      <c r="B42710" s="35"/>
    </row>
    <row r="42711" spans="2:2" x14ac:dyDescent="0.2">
      <c r="B42711" s="170"/>
    </row>
    <row r="42713" spans="2:2" x14ac:dyDescent="0.2">
      <c r="B42713" s="170"/>
    </row>
    <row r="42715" spans="2:2" x14ac:dyDescent="0.2">
      <c r="B42715" s="35"/>
    </row>
    <row r="42716" spans="2:2" x14ac:dyDescent="0.2">
      <c r="B42716" s="35"/>
    </row>
    <row r="42717" spans="2:2" x14ac:dyDescent="0.2">
      <c r="B42717" s="170"/>
    </row>
    <row r="42719" spans="2:2" x14ac:dyDescent="0.2">
      <c r="B42719" s="170"/>
    </row>
    <row r="42720" spans="2:2" x14ac:dyDescent="0.2">
      <c r="B42720" s="35"/>
    </row>
    <row r="42723" spans="2:2" x14ac:dyDescent="0.2">
      <c r="B42723" s="170"/>
    </row>
    <row r="42724" spans="2:2" x14ac:dyDescent="0.2">
      <c r="B42724" s="35"/>
    </row>
    <row r="42725" spans="2:2" x14ac:dyDescent="0.2">
      <c r="B42725" s="170"/>
    </row>
    <row r="42726" spans="2:2" x14ac:dyDescent="0.2">
      <c r="B42726" s="35"/>
    </row>
    <row r="42729" spans="2:2" x14ac:dyDescent="0.2">
      <c r="B42729" s="170"/>
    </row>
    <row r="42730" spans="2:2" x14ac:dyDescent="0.2">
      <c r="B42730" s="35"/>
    </row>
    <row r="42731" spans="2:2" x14ac:dyDescent="0.2">
      <c r="B42731" s="170"/>
    </row>
    <row r="42732" spans="2:2" x14ac:dyDescent="0.2">
      <c r="B42732" s="35"/>
    </row>
    <row r="42733" spans="2:2" x14ac:dyDescent="0.2">
      <c r="B42733" s="35"/>
    </row>
    <row r="42734" spans="2:2" x14ac:dyDescent="0.2">
      <c r="B42734" s="35"/>
    </row>
    <row r="42740" spans="2:2" x14ac:dyDescent="0.2">
      <c r="B42740" s="35"/>
    </row>
    <row r="42741" spans="2:2" x14ac:dyDescent="0.2">
      <c r="B42741" s="35"/>
    </row>
    <row r="42742" spans="2:2" x14ac:dyDescent="0.2">
      <c r="B42742" s="35"/>
    </row>
    <row r="42743" spans="2:2" x14ac:dyDescent="0.2">
      <c r="B42743" s="35"/>
    </row>
    <row r="42823" spans="2:2" x14ac:dyDescent="0.2">
      <c r="B42823" s="35"/>
    </row>
    <row r="42824" spans="2:2" x14ac:dyDescent="0.2">
      <c r="B42824" s="34"/>
    </row>
    <row r="42851" spans="2:2" x14ac:dyDescent="0.2">
      <c r="B42851" s="170"/>
    </row>
    <row r="42853" spans="2:2" x14ac:dyDescent="0.2">
      <c r="B42853" s="170"/>
    </row>
    <row r="42857" spans="2:2" x14ac:dyDescent="0.2">
      <c r="B42857" s="170"/>
    </row>
    <row r="42859" spans="2:2" x14ac:dyDescent="0.2">
      <c r="B42859" s="170"/>
    </row>
    <row r="42862" spans="2:2" x14ac:dyDescent="0.2">
      <c r="B42862" s="35"/>
    </row>
    <row r="42864" spans="2:2" x14ac:dyDescent="0.2">
      <c r="B42864" s="35"/>
    </row>
    <row r="42866" spans="2:2" x14ac:dyDescent="0.2">
      <c r="B42866" s="35"/>
    </row>
    <row r="42868" spans="2:2" x14ac:dyDescent="0.2">
      <c r="B42868" s="35"/>
    </row>
    <row r="42873" spans="2:2" x14ac:dyDescent="0.2">
      <c r="B42873" s="35"/>
    </row>
    <row r="42874" spans="2:2" x14ac:dyDescent="0.2">
      <c r="B42874" s="35"/>
    </row>
    <row r="42877" spans="2:2" x14ac:dyDescent="0.2">
      <c r="B42877" s="35"/>
    </row>
    <row r="42878" spans="2:2" x14ac:dyDescent="0.2">
      <c r="B42878" s="35"/>
    </row>
    <row r="42881" spans="2:2" x14ac:dyDescent="0.2">
      <c r="B42881" s="35"/>
    </row>
    <row r="42882" spans="2:2" x14ac:dyDescent="0.2">
      <c r="B42882" s="35"/>
    </row>
    <row r="42883" spans="2:2" x14ac:dyDescent="0.2">
      <c r="B42883" s="35"/>
    </row>
    <row r="42884" spans="2:2" x14ac:dyDescent="0.2">
      <c r="B42884" s="35"/>
    </row>
    <row r="42887" spans="2:2" x14ac:dyDescent="0.2">
      <c r="B42887" s="35"/>
    </row>
    <row r="42888" spans="2:2" x14ac:dyDescent="0.2">
      <c r="B42888" s="35"/>
    </row>
    <row r="42889" spans="2:2" x14ac:dyDescent="0.2">
      <c r="B42889" s="35"/>
    </row>
    <row r="42890" spans="2:2" x14ac:dyDescent="0.2">
      <c r="B42890" s="35"/>
    </row>
    <row r="42891" spans="2:2" x14ac:dyDescent="0.2">
      <c r="B42891" s="35"/>
    </row>
    <row r="42892" spans="2:2" x14ac:dyDescent="0.2">
      <c r="B42892" s="35"/>
    </row>
    <row r="42898" spans="2:2" x14ac:dyDescent="0.2">
      <c r="B42898" s="35"/>
    </row>
    <row r="42899" spans="2:2" x14ac:dyDescent="0.2">
      <c r="B42899" s="35"/>
    </row>
    <row r="42900" spans="2:2" x14ac:dyDescent="0.2">
      <c r="B42900" s="35"/>
    </row>
    <row r="42901" spans="2:2" x14ac:dyDescent="0.2">
      <c r="B42901" s="35"/>
    </row>
    <row r="42919" spans="2:2" x14ac:dyDescent="0.2">
      <c r="B42919" s="170"/>
    </row>
    <row r="42921" spans="2:2" x14ac:dyDescent="0.2">
      <c r="B42921" s="170"/>
    </row>
    <row r="42981" spans="2:2" x14ac:dyDescent="0.2">
      <c r="B42981" s="35"/>
    </row>
    <row r="42982" spans="2:2" x14ac:dyDescent="0.2">
      <c r="B42982" s="34"/>
    </row>
    <row r="43020" spans="2:2" x14ac:dyDescent="0.2">
      <c r="B43020" s="35"/>
    </row>
    <row r="43022" spans="2:2" x14ac:dyDescent="0.2">
      <c r="B43022" s="35"/>
    </row>
    <row r="43024" spans="2:2" x14ac:dyDescent="0.2">
      <c r="B43024" s="35"/>
    </row>
    <row r="43026" spans="2:2" x14ac:dyDescent="0.2">
      <c r="B43026" s="35"/>
    </row>
    <row r="43031" spans="2:2" x14ac:dyDescent="0.2">
      <c r="B43031" s="170"/>
    </row>
    <row r="43032" spans="2:2" x14ac:dyDescent="0.2">
      <c r="B43032" s="35"/>
    </row>
    <row r="43033" spans="2:2" x14ac:dyDescent="0.2">
      <c r="B43033" s="170"/>
    </row>
    <row r="43035" spans="2:2" x14ac:dyDescent="0.2">
      <c r="B43035" s="35"/>
    </row>
    <row r="43036" spans="2:2" x14ac:dyDescent="0.2">
      <c r="B43036" s="35"/>
    </row>
    <row r="43039" spans="2:2" x14ac:dyDescent="0.2">
      <c r="B43039" s="35"/>
    </row>
    <row r="43040" spans="2:2" x14ac:dyDescent="0.2">
      <c r="B43040" s="35"/>
    </row>
    <row r="43041" spans="2:2" x14ac:dyDescent="0.2">
      <c r="B43041" s="35"/>
    </row>
    <row r="43042" spans="2:2" x14ac:dyDescent="0.2">
      <c r="B43042" s="35"/>
    </row>
    <row r="43045" spans="2:2" x14ac:dyDescent="0.2">
      <c r="B43045" s="35"/>
    </row>
    <row r="43046" spans="2:2" x14ac:dyDescent="0.2">
      <c r="B43046" s="35"/>
    </row>
    <row r="43047" spans="2:2" x14ac:dyDescent="0.2">
      <c r="B43047" s="35"/>
    </row>
    <row r="43048" spans="2:2" x14ac:dyDescent="0.2">
      <c r="B43048" s="35"/>
    </row>
    <row r="43049" spans="2:2" x14ac:dyDescent="0.2">
      <c r="B43049" s="35"/>
    </row>
    <row r="43050" spans="2:2" x14ac:dyDescent="0.2">
      <c r="B43050" s="35"/>
    </row>
    <row r="43056" spans="2:2" x14ac:dyDescent="0.2">
      <c r="B43056" s="35"/>
    </row>
    <row r="43057" spans="2:2" x14ac:dyDescent="0.2">
      <c r="B43057" s="35"/>
    </row>
    <row r="43058" spans="2:2" x14ac:dyDescent="0.2">
      <c r="B43058" s="35"/>
    </row>
    <row r="43059" spans="2:2" x14ac:dyDescent="0.2">
      <c r="B43059" s="35"/>
    </row>
    <row r="43139" spans="2:2" x14ac:dyDescent="0.2">
      <c r="B43139" s="35"/>
    </row>
    <row r="43140" spans="2:2" x14ac:dyDescent="0.2">
      <c r="B43140" s="34"/>
    </row>
    <row r="43178" spans="2:2" x14ac:dyDescent="0.2">
      <c r="B43178" s="35"/>
    </row>
    <row r="43180" spans="2:2" x14ac:dyDescent="0.2">
      <c r="B43180" s="35"/>
    </row>
    <row r="43182" spans="2:2" x14ac:dyDescent="0.2">
      <c r="B43182" s="35"/>
    </row>
    <row r="43184" spans="2:2" x14ac:dyDescent="0.2">
      <c r="B43184" s="35"/>
    </row>
    <row r="43189" spans="2:2" x14ac:dyDescent="0.2">
      <c r="B43189" s="35"/>
    </row>
    <row r="43190" spans="2:2" x14ac:dyDescent="0.2">
      <c r="B43190" s="35"/>
    </row>
    <row r="43193" spans="2:2" x14ac:dyDescent="0.2">
      <c r="B43193" s="35"/>
    </row>
    <row r="43194" spans="2:2" x14ac:dyDescent="0.2">
      <c r="B43194" s="35"/>
    </row>
    <row r="43197" spans="2:2" x14ac:dyDescent="0.2">
      <c r="B43197" s="35"/>
    </row>
    <row r="43198" spans="2:2" x14ac:dyDescent="0.2">
      <c r="B43198" s="35"/>
    </row>
    <row r="43199" spans="2:2" x14ac:dyDescent="0.2">
      <c r="B43199" s="35"/>
    </row>
    <row r="43200" spans="2:2" x14ac:dyDescent="0.2">
      <c r="B43200" s="35"/>
    </row>
    <row r="43203" spans="2:2" x14ac:dyDescent="0.2">
      <c r="B43203" s="35"/>
    </row>
    <row r="43204" spans="2:2" x14ac:dyDescent="0.2">
      <c r="B43204" s="35"/>
    </row>
    <row r="43205" spans="2:2" x14ac:dyDescent="0.2">
      <c r="B43205" s="35"/>
    </row>
    <row r="43206" spans="2:2" x14ac:dyDescent="0.2">
      <c r="B43206" s="35"/>
    </row>
    <row r="43207" spans="2:2" x14ac:dyDescent="0.2">
      <c r="B43207" s="35"/>
    </row>
    <row r="43208" spans="2:2" x14ac:dyDescent="0.2">
      <c r="B43208" s="35"/>
    </row>
    <row r="43214" spans="2:2" x14ac:dyDescent="0.2">
      <c r="B43214" s="35"/>
    </row>
    <row r="43215" spans="2:2" x14ac:dyDescent="0.2">
      <c r="B43215" s="35"/>
    </row>
    <row r="43216" spans="2:2" x14ac:dyDescent="0.2">
      <c r="B43216" s="35"/>
    </row>
    <row r="43217" spans="2:2" x14ac:dyDescent="0.2">
      <c r="B43217" s="35"/>
    </row>
    <row r="43297" spans="2:2" x14ac:dyDescent="0.2">
      <c r="B43297" s="35"/>
    </row>
    <row r="43298" spans="2:2" x14ac:dyDescent="0.2">
      <c r="B43298" s="34"/>
    </row>
    <row r="43336" spans="2:2" x14ac:dyDescent="0.2">
      <c r="B43336" s="35"/>
    </row>
    <row r="43338" spans="2:2" x14ac:dyDescent="0.2">
      <c r="B43338" s="35"/>
    </row>
    <row r="43340" spans="2:2" x14ac:dyDescent="0.2">
      <c r="B43340" s="35"/>
    </row>
    <row r="43342" spans="2:2" x14ac:dyDescent="0.2">
      <c r="B43342" s="35"/>
    </row>
    <row r="43347" spans="2:2" x14ac:dyDescent="0.2">
      <c r="B43347" s="35"/>
    </row>
    <row r="43348" spans="2:2" x14ac:dyDescent="0.2">
      <c r="B43348" s="35"/>
    </row>
    <row r="43351" spans="2:2" x14ac:dyDescent="0.2">
      <c r="B43351" s="35"/>
    </row>
    <row r="43352" spans="2:2" x14ac:dyDescent="0.2">
      <c r="B43352" s="35"/>
    </row>
    <row r="43355" spans="2:2" x14ac:dyDescent="0.2">
      <c r="B43355" s="35"/>
    </row>
    <row r="43356" spans="2:2" x14ac:dyDescent="0.2">
      <c r="B43356" s="35"/>
    </row>
    <row r="43357" spans="2:2" x14ac:dyDescent="0.2">
      <c r="B43357" s="35"/>
    </row>
    <row r="43358" spans="2:2" x14ac:dyDescent="0.2">
      <c r="B43358" s="35"/>
    </row>
    <row r="43361" spans="2:2" x14ac:dyDescent="0.2">
      <c r="B43361" s="35"/>
    </row>
    <row r="43362" spans="2:2" x14ac:dyDescent="0.2">
      <c r="B43362" s="35"/>
    </row>
    <row r="43363" spans="2:2" x14ac:dyDescent="0.2">
      <c r="B43363" s="35"/>
    </row>
    <row r="43364" spans="2:2" x14ac:dyDescent="0.2">
      <c r="B43364" s="35"/>
    </row>
    <row r="43365" spans="2:2" x14ac:dyDescent="0.2">
      <c r="B43365" s="35"/>
    </row>
    <row r="43366" spans="2:2" x14ac:dyDescent="0.2">
      <c r="B43366" s="35"/>
    </row>
    <row r="43372" spans="2:2" x14ac:dyDescent="0.2">
      <c r="B43372" s="35"/>
    </row>
    <row r="43373" spans="2:2" x14ac:dyDescent="0.2">
      <c r="B43373" s="35"/>
    </row>
    <row r="43374" spans="2:2" x14ac:dyDescent="0.2">
      <c r="B43374" s="35"/>
    </row>
    <row r="43375" spans="2:2" x14ac:dyDescent="0.2">
      <c r="B43375" s="35"/>
    </row>
    <row r="43455" spans="2:2" x14ac:dyDescent="0.2">
      <c r="B43455" s="35"/>
    </row>
    <row r="43456" spans="2:2" x14ac:dyDescent="0.2">
      <c r="B43456" s="34"/>
    </row>
    <row r="43494" spans="2:2" x14ac:dyDescent="0.2">
      <c r="B43494" s="35"/>
    </row>
    <row r="43496" spans="2:2" x14ac:dyDescent="0.2">
      <c r="B43496" s="35"/>
    </row>
    <row r="43498" spans="2:2" x14ac:dyDescent="0.2">
      <c r="B43498" s="35"/>
    </row>
    <row r="43500" spans="2:2" x14ac:dyDescent="0.2">
      <c r="B43500" s="35"/>
    </row>
    <row r="43505" spans="2:2" x14ac:dyDescent="0.2">
      <c r="B43505" s="35"/>
    </row>
    <row r="43506" spans="2:2" x14ac:dyDescent="0.2">
      <c r="B43506" s="35"/>
    </row>
    <row r="43509" spans="2:2" x14ac:dyDescent="0.2">
      <c r="B43509" s="35"/>
    </row>
    <row r="43510" spans="2:2" x14ac:dyDescent="0.2">
      <c r="B43510" s="35"/>
    </row>
    <row r="43513" spans="2:2" x14ac:dyDescent="0.2">
      <c r="B43513" s="35"/>
    </row>
    <row r="43514" spans="2:2" x14ac:dyDescent="0.2">
      <c r="B43514" s="35"/>
    </row>
    <row r="43515" spans="2:2" x14ac:dyDescent="0.2">
      <c r="B43515" s="35"/>
    </row>
    <row r="43516" spans="2:2" x14ac:dyDescent="0.2">
      <c r="B43516" s="35"/>
    </row>
    <row r="43519" spans="2:2" x14ac:dyDescent="0.2">
      <c r="B43519" s="35"/>
    </row>
    <row r="43520" spans="2:2" x14ac:dyDescent="0.2">
      <c r="B43520" s="35"/>
    </row>
    <row r="43521" spans="2:2" x14ac:dyDescent="0.2">
      <c r="B43521" s="35"/>
    </row>
    <row r="43522" spans="2:2" x14ac:dyDescent="0.2">
      <c r="B43522" s="35"/>
    </row>
    <row r="43523" spans="2:2" x14ac:dyDescent="0.2">
      <c r="B43523" s="35"/>
    </row>
    <row r="43524" spans="2:2" x14ac:dyDescent="0.2">
      <c r="B43524" s="35"/>
    </row>
    <row r="43530" spans="2:2" x14ac:dyDescent="0.2">
      <c r="B43530" s="35"/>
    </row>
    <row r="43531" spans="2:2" x14ac:dyDescent="0.2">
      <c r="B43531" s="35"/>
    </row>
    <row r="43532" spans="2:2" x14ac:dyDescent="0.2">
      <c r="B43532" s="35"/>
    </row>
    <row r="43533" spans="2:2" x14ac:dyDescent="0.2">
      <c r="B43533" s="35"/>
    </row>
    <row r="43613" spans="2:2" x14ac:dyDescent="0.2">
      <c r="B43613" s="35"/>
    </row>
    <row r="43614" spans="2:2" x14ac:dyDescent="0.2">
      <c r="B43614" s="34"/>
    </row>
    <row r="43652" spans="2:2" x14ac:dyDescent="0.2">
      <c r="B43652" s="35"/>
    </row>
    <row r="43654" spans="2:2" x14ac:dyDescent="0.2">
      <c r="B43654" s="35"/>
    </row>
    <row r="43656" spans="2:2" x14ac:dyDescent="0.2">
      <c r="B43656" s="35"/>
    </row>
    <row r="43658" spans="2:2" x14ac:dyDescent="0.2">
      <c r="B43658" s="35"/>
    </row>
    <row r="43663" spans="2:2" x14ac:dyDescent="0.2">
      <c r="B43663" s="35"/>
    </row>
    <row r="43664" spans="2:2" x14ac:dyDescent="0.2">
      <c r="B43664" s="35"/>
    </row>
    <row r="43667" spans="2:2" x14ac:dyDescent="0.2">
      <c r="B43667" s="35"/>
    </row>
    <row r="43668" spans="2:2" x14ac:dyDescent="0.2">
      <c r="B43668" s="35"/>
    </row>
    <row r="43671" spans="2:2" x14ac:dyDescent="0.2">
      <c r="B43671" s="35"/>
    </row>
    <row r="43672" spans="2:2" x14ac:dyDescent="0.2">
      <c r="B43672" s="35"/>
    </row>
    <row r="43673" spans="2:2" x14ac:dyDescent="0.2">
      <c r="B43673" s="35"/>
    </row>
    <row r="43674" spans="2:2" x14ac:dyDescent="0.2">
      <c r="B43674" s="35"/>
    </row>
    <row r="43677" spans="2:2" x14ac:dyDescent="0.2">
      <c r="B43677" s="35"/>
    </row>
    <row r="43678" spans="2:2" x14ac:dyDescent="0.2">
      <c r="B43678" s="35"/>
    </row>
    <row r="43679" spans="2:2" x14ac:dyDescent="0.2">
      <c r="B43679" s="35"/>
    </row>
    <row r="43680" spans="2:2" x14ac:dyDescent="0.2">
      <c r="B43680" s="35"/>
    </row>
    <row r="43681" spans="2:2" x14ac:dyDescent="0.2">
      <c r="B43681" s="35"/>
    </row>
    <row r="43682" spans="2:2" x14ac:dyDescent="0.2">
      <c r="B43682" s="35"/>
    </row>
    <row r="43688" spans="2:2" x14ac:dyDescent="0.2">
      <c r="B43688" s="35"/>
    </row>
    <row r="43689" spans="2:2" x14ac:dyDescent="0.2">
      <c r="B43689" s="35"/>
    </row>
    <row r="43690" spans="2:2" x14ac:dyDescent="0.2">
      <c r="B43690" s="35"/>
    </row>
    <row r="43691" spans="2:2" x14ac:dyDescent="0.2">
      <c r="B43691" s="35"/>
    </row>
    <row r="43771" spans="2:2" x14ac:dyDescent="0.2">
      <c r="B43771" s="35"/>
    </row>
    <row r="43772" spans="2:2" x14ac:dyDescent="0.2">
      <c r="B43772" s="170"/>
    </row>
    <row r="43774" spans="2:2" x14ac:dyDescent="0.2">
      <c r="B43774" s="170"/>
    </row>
    <row r="43778" spans="2:2" x14ac:dyDescent="0.2">
      <c r="B43778" s="170"/>
    </row>
    <row r="43780" spans="2:2" x14ac:dyDescent="0.2">
      <c r="B43780" s="170"/>
    </row>
    <row r="43810" spans="2:2" x14ac:dyDescent="0.2">
      <c r="B43810" s="35"/>
    </row>
    <row r="43812" spans="2:2" x14ac:dyDescent="0.2">
      <c r="B43812" s="35"/>
    </row>
    <row r="43814" spans="2:2" x14ac:dyDescent="0.2">
      <c r="B43814" s="35"/>
    </row>
    <row r="43816" spans="2:2" x14ac:dyDescent="0.2">
      <c r="B43816" s="35"/>
    </row>
    <row r="43821" spans="2:2" x14ac:dyDescent="0.2">
      <c r="B43821" s="35"/>
    </row>
    <row r="43822" spans="2:2" x14ac:dyDescent="0.2">
      <c r="B43822" s="35"/>
    </row>
    <row r="43825" spans="2:2" x14ac:dyDescent="0.2">
      <c r="B43825" s="35"/>
    </row>
    <row r="43826" spans="2:2" x14ac:dyDescent="0.2">
      <c r="B43826" s="35"/>
    </row>
    <row r="43829" spans="2:2" x14ac:dyDescent="0.2">
      <c r="B43829" s="35"/>
    </row>
    <row r="43830" spans="2:2" x14ac:dyDescent="0.2">
      <c r="B43830" s="35"/>
    </row>
    <row r="43831" spans="2:2" x14ac:dyDescent="0.2">
      <c r="B43831" s="35"/>
    </row>
    <row r="43832" spans="2:2" x14ac:dyDescent="0.2">
      <c r="B43832" s="35"/>
    </row>
    <row r="43835" spans="2:2" x14ac:dyDescent="0.2">
      <c r="B43835" s="35"/>
    </row>
    <row r="43836" spans="2:2" x14ac:dyDescent="0.2">
      <c r="B43836" s="35"/>
    </row>
    <row r="43837" spans="2:2" x14ac:dyDescent="0.2">
      <c r="B43837" s="35"/>
    </row>
    <row r="43838" spans="2:2" x14ac:dyDescent="0.2">
      <c r="B43838" s="35"/>
    </row>
    <row r="43839" spans="2:2" x14ac:dyDescent="0.2">
      <c r="B43839" s="35"/>
    </row>
    <row r="43840" spans="2:2" x14ac:dyDescent="0.2">
      <c r="B43840" s="35"/>
    </row>
    <row r="43846" spans="2:2" x14ac:dyDescent="0.2">
      <c r="B43846" s="35"/>
    </row>
    <row r="43847" spans="2:2" x14ac:dyDescent="0.2">
      <c r="B43847" s="35"/>
    </row>
    <row r="43848" spans="2:2" x14ac:dyDescent="0.2">
      <c r="B43848" s="35"/>
    </row>
    <row r="43849" spans="2:2" x14ac:dyDescent="0.2">
      <c r="B43849" s="35"/>
    </row>
    <row r="43929" spans="2:2" x14ac:dyDescent="0.2">
      <c r="B43929" s="35"/>
    </row>
    <row r="43930" spans="2:2" x14ac:dyDescent="0.2">
      <c r="B43930" s="34"/>
    </row>
    <row r="43968" spans="2:2" x14ac:dyDescent="0.2">
      <c r="B43968" s="35"/>
    </row>
    <row r="43970" spans="2:2" x14ac:dyDescent="0.2">
      <c r="B43970" s="35"/>
    </row>
    <row r="43972" spans="2:2" x14ac:dyDescent="0.2">
      <c r="B43972" s="35"/>
    </row>
    <row r="43974" spans="2:2" x14ac:dyDescent="0.2">
      <c r="B43974" s="35"/>
    </row>
    <row r="43979" spans="2:2" x14ac:dyDescent="0.2">
      <c r="B43979" s="35"/>
    </row>
    <row r="43980" spans="2:2" x14ac:dyDescent="0.2">
      <c r="B43980" s="35"/>
    </row>
    <row r="43983" spans="2:2" x14ac:dyDescent="0.2">
      <c r="B43983" s="35"/>
    </row>
    <row r="43984" spans="2:2" x14ac:dyDescent="0.2">
      <c r="B43984" s="35"/>
    </row>
    <row r="43987" spans="2:2" x14ac:dyDescent="0.2">
      <c r="B43987" s="35"/>
    </row>
    <row r="43988" spans="2:2" x14ac:dyDescent="0.2">
      <c r="B43988" s="35"/>
    </row>
    <row r="43989" spans="2:2" x14ac:dyDescent="0.2">
      <c r="B43989" s="35"/>
    </row>
    <row r="43990" spans="2:2" x14ac:dyDescent="0.2">
      <c r="B43990" s="35"/>
    </row>
    <row r="43993" spans="2:2" x14ac:dyDescent="0.2">
      <c r="B43993" s="35"/>
    </row>
    <row r="43994" spans="2:2" x14ac:dyDescent="0.2">
      <c r="B43994" s="35"/>
    </row>
    <row r="43995" spans="2:2" x14ac:dyDescent="0.2">
      <c r="B43995" s="35"/>
    </row>
    <row r="43996" spans="2:2" x14ac:dyDescent="0.2">
      <c r="B43996" s="35"/>
    </row>
    <row r="43997" spans="2:2" x14ac:dyDescent="0.2">
      <c r="B43997" s="35"/>
    </row>
    <row r="43998" spans="2:2" x14ac:dyDescent="0.2">
      <c r="B43998" s="35"/>
    </row>
    <row r="44004" spans="2:2" x14ac:dyDescent="0.2">
      <c r="B44004" s="35"/>
    </row>
    <row r="44005" spans="2:2" x14ac:dyDescent="0.2">
      <c r="B44005" s="35"/>
    </row>
    <row r="44006" spans="2:2" x14ac:dyDescent="0.2">
      <c r="B44006" s="35"/>
    </row>
    <row r="44007" spans="2:2" x14ac:dyDescent="0.2">
      <c r="B44007" s="35"/>
    </row>
    <row r="44020" spans="2:2" x14ac:dyDescent="0.2">
      <c r="B44020" s="170"/>
    </row>
    <row r="44026" spans="2:2" x14ac:dyDescent="0.2">
      <c r="B44026" s="170"/>
    </row>
    <row r="44032" spans="2:2" x14ac:dyDescent="0.2">
      <c r="B44032" s="170"/>
    </row>
    <row r="44038" spans="2:2" x14ac:dyDescent="0.2">
      <c r="B44038" s="170"/>
    </row>
    <row r="44044" spans="2:2" x14ac:dyDescent="0.2">
      <c r="B44044" s="170"/>
    </row>
    <row r="44046" spans="2:2" x14ac:dyDescent="0.2">
      <c r="B44046" s="170"/>
    </row>
    <row r="44050" spans="2:2" x14ac:dyDescent="0.2">
      <c r="B44050" s="170"/>
    </row>
    <row r="44052" spans="2:2" x14ac:dyDescent="0.2">
      <c r="B44052" s="170"/>
    </row>
    <row r="44087" spans="2:2" x14ac:dyDescent="0.2">
      <c r="B44087" s="35"/>
    </row>
    <row r="44088" spans="2:2" x14ac:dyDescent="0.2">
      <c r="B44088" s="34"/>
    </row>
    <row r="44126" spans="2:2" x14ac:dyDescent="0.2">
      <c r="B44126" s="35"/>
    </row>
    <row r="44128" spans="2:2" x14ac:dyDescent="0.2">
      <c r="B44128" s="35"/>
    </row>
    <row r="44130" spans="2:2" x14ac:dyDescent="0.2">
      <c r="B44130" s="35"/>
    </row>
    <row r="44132" spans="2:2" x14ac:dyDescent="0.2">
      <c r="B44132" s="35"/>
    </row>
    <row r="44137" spans="2:2" x14ac:dyDescent="0.2">
      <c r="B44137" s="35"/>
    </row>
    <row r="44138" spans="2:2" x14ac:dyDescent="0.2">
      <c r="B44138" s="35"/>
    </row>
    <row r="44141" spans="2:2" x14ac:dyDescent="0.2">
      <c r="B44141" s="35"/>
    </row>
    <row r="44142" spans="2:2" x14ac:dyDescent="0.2">
      <c r="B44142" s="35"/>
    </row>
    <row r="44145" spans="2:2" x14ac:dyDescent="0.2">
      <c r="B44145" s="35"/>
    </row>
    <row r="44146" spans="2:2" x14ac:dyDescent="0.2">
      <c r="B44146" s="35"/>
    </row>
    <row r="44147" spans="2:2" x14ac:dyDescent="0.2">
      <c r="B44147" s="35"/>
    </row>
    <row r="44148" spans="2:2" x14ac:dyDescent="0.2">
      <c r="B44148" s="35"/>
    </row>
    <row r="44151" spans="2:2" x14ac:dyDescent="0.2">
      <c r="B44151" s="35"/>
    </row>
    <row r="44152" spans="2:2" x14ac:dyDescent="0.2">
      <c r="B44152" s="35"/>
    </row>
    <row r="44153" spans="2:2" x14ac:dyDescent="0.2">
      <c r="B44153" s="35"/>
    </row>
    <row r="44154" spans="2:2" x14ac:dyDescent="0.2">
      <c r="B44154" s="35"/>
    </row>
    <row r="44155" spans="2:2" x14ac:dyDescent="0.2">
      <c r="B44155" s="35"/>
    </row>
    <row r="44156" spans="2:2" x14ac:dyDescent="0.2">
      <c r="B44156" s="35"/>
    </row>
    <row r="44162" spans="2:2" x14ac:dyDescent="0.2">
      <c r="B44162" s="35"/>
    </row>
    <row r="44163" spans="2:2" x14ac:dyDescent="0.2">
      <c r="B44163" s="35"/>
    </row>
    <row r="44164" spans="2:2" x14ac:dyDescent="0.2">
      <c r="B44164" s="35"/>
    </row>
    <row r="44165" spans="2:2" x14ac:dyDescent="0.2">
      <c r="B44165" s="35"/>
    </row>
    <row r="44231" spans="2:2" x14ac:dyDescent="0.2">
      <c r="B44231" s="170"/>
    </row>
    <row r="44237" spans="2:2" x14ac:dyDescent="0.2">
      <c r="B44237" s="170"/>
    </row>
    <row r="44243" spans="2:2" x14ac:dyDescent="0.2">
      <c r="B44243" s="170"/>
    </row>
    <row r="44245" spans="2:2" x14ac:dyDescent="0.2">
      <c r="B44245" s="35"/>
    </row>
    <row r="44246" spans="2:2" x14ac:dyDescent="0.2">
      <c r="B44246" s="34"/>
    </row>
    <row r="44249" spans="2:2" x14ac:dyDescent="0.2">
      <c r="B44249" s="170"/>
    </row>
    <row r="44255" spans="2:2" x14ac:dyDescent="0.2">
      <c r="B44255" s="170"/>
    </row>
    <row r="44261" spans="2:2" x14ac:dyDescent="0.2">
      <c r="B44261" s="170"/>
    </row>
    <row r="44284" spans="2:2" x14ac:dyDescent="0.2">
      <c r="B44284" s="35"/>
    </row>
    <row r="44286" spans="2:2" x14ac:dyDescent="0.2">
      <c r="B44286" s="35"/>
    </row>
    <row r="44288" spans="2:2" x14ac:dyDescent="0.2">
      <c r="B44288" s="35"/>
    </row>
    <row r="44290" spans="2:2" x14ac:dyDescent="0.2">
      <c r="B44290" s="35"/>
    </row>
    <row r="44295" spans="2:2" x14ac:dyDescent="0.2">
      <c r="B44295" s="35"/>
    </row>
    <row r="44296" spans="2:2" x14ac:dyDescent="0.2">
      <c r="B44296" s="35"/>
    </row>
    <row r="44299" spans="2:2" x14ac:dyDescent="0.2">
      <c r="B44299" s="35"/>
    </row>
    <row r="44300" spans="2:2" x14ac:dyDescent="0.2">
      <c r="B44300" s="35"/>
    </row>
    <row r="44303" spans="2:2" x14ac:dyDescent="0.2">
      <c r="B44303" s="35"/>
    </row>
    <row r="44304" spans="2:2" x14ac:dyDescent="0.2">
      <c r="B44304" s="35"/>
    </row>
    <row r="44305" spans="2:2" x14ac:dyDescent="0.2">
      <c r="B44305" s="35"/>
    </row>
    <row r="44306" spans="2:2" x14ac:dyDescent="0.2">
      <c r="B44306" s="35"/>
    </row>
    <row r="44309" spans="2:2" x14ac:dyDescent="0.2">
      <c r="B44309" s="35"/>
    </row>
    <row r="44310" spans="2:2" x14ac:dyDescent="0.2">
      <c r="B44310" s="35"/>
    </row>
    <row r="44385" spans="2:2" x14ac:dyDescent="0.2">
      <c r="B44385" s="35"/>
    </row>
    <row r="44386" spans="2:2" x14ac:dyDescent="0.2">
      <c r="B44386" s="34"/>
    </row>
    <row r="44424" spans="2:2" x14ac:dyDescent="0.2">
      <c r="B44424" s="35"/>
    </row>
    <row r="44426" spans="2:2" x14ac:dyDescent="0.2">
      <c r="B44426" s="35"/>
    </row>
    <row r="44428" spans="2:2" x14ac:dyDescent="0.2">
      <c r="B44428" s="35"/>
    </row>
    <row r="44430" spans="2:2" x14ac:dyDescent="0.2">
      <c r="B44430" s="35"/>
    </row>
    <row r="44435" spans="2:2" x14ac:dyDescent="0.2">
      <c r="B44435" s="35"/>
    </row>
    <row r="44436" spans="2:2" x14ac:dyDescent="0.2">
      <c r="B44436" s="35"/>
    </row>
    <row r="44439" spans="2:2" x14ac:dyDescent="0.2">
      <c r="B44439" s="35"/>
    </row>
    <row r="44440" spans="2:2" x14ac:dyDescent="0.2">
      <c r="B44440" s="35"/>
    </row>
    <row r="44443" spans="2:2" x14ac:dyDescent="0.2">
      <c r="B44443" s="35"/>
    </row>
    <row r="44444" spans="2:2" x14ac:dyDescent="0.2">
      <c r="B44444" s="35"/>
    </row>
    <row r="44445" spans="2:2" x14ac:dyDescent="0.2">
      <c r="B44445" s="35"/>
    </row>
    <row r="44446" spans="2:2" x14ac:dyDescent="0.2">
      <c r="B44446" s="35"/>
    </row>
    <row r="44447" spans="2:2" x14ac:dyDescent="0.2">
      <c r="B44447" s="170"/>
    </row>
    <row r="44449" spans="2:2" x14ac:dyDescent="0.2">
      <c r="B44449" s="170"/>
    </row>
    <row r="44450" spans="2:2" x14ac:dyDescent="0.2">
      <c r="B44450" s="35"/>
    </row>
    <row r="44453" spans="2:2" x14ac:dyDescent="0.2">
      <c r="B44453" s="170"/>
    </row>
    <row r="44455" spans="2:2" x14ac:dyDescent="0.2">
      <c r="B44455" s="170"/>
    </row>
    <row r="44471" spans="2:2" x14ac:dyDescent="0.2">
      <c r="B44471" s="170"/>
    </row>
    <row r="44473" spans="2:2" x14ac:dyDescent="0.2">
      <c r="B44473" s="170"/>
    </row>
    <row r="44483" spans="2:2" x14ac:dyDescent="0.2">
      <c r="B44483" s="170"/>
    </row>
    <row r="44485" spans="2:2" x14ac:dyDescent="0.2">
      <c r="B44485" s="170"/>
    </row>
    <row r="44489" spans="2:2" x14ac:dyDescent="0.2">
      <c r="B44489" s="170"/>
    </row>
    <row r="44491" spans="2:2" x14ac:dyDescent="0.2">
      <c r="B44491" s="170"/>
    </row>
    <row r="44495" spans="2:2" x14ac:dyDescent="0.2">
      <c r="B44495" s="170"/>
    </row>
    <row r="44501" spans="2:2" x14ac:dyDescent="0.2">
      <c r="B44501" s="170"/>
    </row>
    <row r="44503" spans="2:2" x14ac:dyDescent="0.2">
      <c r="B44503" s="170"/>
    </row>
    <row r="44525" spans="2:2" x14ac:dyDescent="0.2">
      <c r="B44525" s="35"/>
    </row>
    <row r="44526" spans="2:2" x14ac:dyDescent="0.2">
      <c r="B44526" s="34"/>
    </row>
    <row r="44564" spans="2:2" x14ac:dyDescent="0.2">
      <c r="B44564" s="35"/>
    </row>
    <row r="44566" spans="2:2" x14ac:dyDescent="0.2">
      <c r="B44566" s="35"/>
    </row>
    <row r="44568" spans="2:2" x14ac:dyDescent="0.2">
      <c r="B44568" s="35"/>
    </row>
    <row r="44570" spans="2:2" x14ac:dyDescent="0.2">
      <c r="B44570" s="35"/>
    </row>
    <row r="44575" spans="2:2" x14ac:dyDescent="0.2">
      <c r="B44575" s="35"/>
    </row>
    <row r="44576" spans="2:2" x14ac:dyDescent="0.2">
      <c r="B44576" s="35"/>
    </row>
    <row r="44579" spans="2:2" x14ac:dyDescent="0.2">
      <c r="B44579" s="35"/>
    </row>
    <row r="44580" spans="2:2" x14ac:dyDescent="0.2">
      <c r="B44580" s="35"/>
    </row>
    <row r="44583" spans="2:2" x14ac:dyDescent="0.2">
      <c r="B44583" s="35"/>
    </row>
    <row r="44584" spans="2:2" x14ac:dyDescent="0.2">
      <c r="B44584" s="35"/>
    </row>
    <row r="44585" spans="2:2" x14ac:dyDescent="0.2">
      <c r="B44585" s="35"/>
    </row>
    <row r="44586" spans="2:2" x14ac:dyDescent="0.2">
      <c r="B44586" s="35"/>
    </row>
    <row r="44589" spans="2:2" x14ac:dyDescent="0.2">
      <c r="B44589" s="35"/>
    </row>
    <row r="44590" spans="2:2" x14ac:dyDescent="0.2">
      <c r="B44590" s="35"/>
    </row>
    <row r="44591" spans="2:2" x14ac:dyDescent="0.2">
      <c r="B44591" s="35"/>
    </row>
    <row r="44592" spans="2:2" x14ac:dyDescent="0.2">
      <c r="B44592" s="35"/>
    </row>
    <row r="44593" spans="2:2" x14ac:dyDescent="0.2">
      <c r="B44593" s="35"/>
    </row>
    <row r="44594" spans="2:2" x14ac:dyDescent="0.2">
      <c r="B44594" s="35"/>
    </row>
    <row r="44600" spans="2:2" x14ac:dyDescent="0.2">
      <c r="B44600" s="35"/>
    </row>
    <row r="44601" spans="2:2" x14ac:dyDescent="0.2">
      <c r="B44601" s="35"/>
    </row>
    <row r="44602" spans="2:2" x14ac:dyDescent="0.2">
      <c r="B44602" s="35"/>
    </row>
    <row r="44603" spans="2:2" x14ac:dyDescent="0.2">
      <c r="B44603" s="35"/>
    </row>
    <row r="44671" spans="2:2" x14ac:dyDescent="0.2">
      <c r="B44671" s="170"/>
    </row>
    <row r="44673" spans="2:2" x14ac:dyDescent="0.2">
      <c r="B44673" s="170"/>
    </row>
    <row r="44683" spans="2:2" x14ac:dyDescent="0.2">
      <c r="B44683" s="35"/>
    </row>
    <row r="44684" spans="2:2" x14ac:dyDescent="0.2">
      <c r="B44684" s="34"/>
    </row>
    <row r="44720" spans="2:2" x14ac:dyDescent="0.2">
      <c r="B44720" s="170"/>
    </row>
    <row r="44722" spans="2:2" x14ac:dyDescent="0.2">
      <c r="B44722" s="35"/>
    </row>
    <row r="44724" spans="2:2" x14ac:dyDescent="0.2">
      <c r="B44724" s="35"/>
    </row>
    <row r="44726" spans="2:2" x14ac:dyDescent="0.2">
      <c r="B44726" s="35"/>
    </row>
    <row r="44728" spans="2:2" x14ac:dyDescent="0.2">
      <c r="B44728" s="35"/>
    </row>
    <row r="44733" spans="2:2" x14ac:dyDescent="0.2">
      <c r="B44733" s="35"/>
    </row>
    <row r="44734" spans="2:2" x14ac:dyDescent="0.2">
      <c r="B44734" s="35"/>
    </row>
    <row r="44737" spans="2:2" x14ac:dyDescent="0.2">
      <c r="B44737" s="35"/>
    </row>
    <row r="44738" spans="2:2" x14ac:dyDescent="0.2">
      <c r="B44738" s="35"/>
    </row>
    <row r="44741" spans="2:2" x14ac:dyDescent="0.2">
      <c r="B44741" s="35"/>
    </row>
    <row r="44742" spans="2:2" x14ac:dyDescent="0.2">
      <c r="B44742" s="35"/>
    </row>
    <row r="44743" spans="2:2" x14ac:dyDescent="0.2">
      <c r="B44743" s="35"/>
    </row>
    <row r="44744" spans="2:2" x14ac:dyDescent="0.2">
      <c r="B44744" s="35"/>
    </row>
    <row r="44747" spans="2:2" x14ac:dyDescent="0.2">
      <c r="B44747" s="35"/>
    </row>
    <row r="44748" spans="2:2" x14ac:dyDescent="0.2">
      <c r="B44748" s="35"/>
    </row>
    <row r="44749" spans="2:2" x14ac:dyDescent="0.2">
      <c r="B44749" s="35"/>
    </row>
    <row r="44750" spans="2:2" x14ac:dyDescent="0.2">
      <c r="B44750" s="35"/>
    </row>
    <row r="44751" spans="2:2" x14ac:dyDescent="0.2">
      <c r="B44751" s="35"/>
    </row>
    <row r="44752" spans="2:2" x14ac:dyDescent="0.2">
      <c r="B44752" s="35"/>
    </row>
    <row r="44758" spans="2:2" x14ac:dyDescent="0.2">
      <c r="B44758" s="35"/>
    </row>
    <row r="44759" spans="2:2" x14ac:dyDescent="0.2">
      <c r="B44759" s="35"/>
    </row>
    <row r="44760" spans="2:2" x14ac:dyDescent="0.2">
      <c r="B44760" s="35"/>
    </row>
    <row r="44761" spans="2:2" x14ac:dyDescent="0.2">
      <c r="B44761" s="35"/>
    </row>
    <row r="44841" spans="2:2" x14ac:dyDescent="0.2">
      <c r="B44841" s="35"/>
    </row>
    <row r="44842" spans="2:2" x14ac:dyDescent="0.2">
      <c r="B44842" s="34"/>
    </row>
    <row r="44843" spans="2:2" x14ac:dyDescent="0.2">
      <c r="B44843" s="170"/>
    </row>
    <row r="44873" spans="2:2" x14ac:dyDescent="0.2">
      <c r="B44873" s="170"/>
    </row>
    <row r="44879" spans="2:2" x14ac:dyDescent="0.2">
      <c r="B44879" s="170"/>
    </row>
    <row r="44880" spans="2:2" x14ac:dyDescent="0.2">
      <c r="B44880" s="35"/>
    </row>
    <row r="44882" spans="2:2" x14ac:dyDescent="0.2">
      <c r="B44882" s="35"/>
    </row>
    <row r="44884" spans="2:2" x14ac:dyDescent="0.2">
      <c r="B44884" s="35"/>
    </row>
    <row r="44886" spans="2:2" x14ac:dyDescent="0.2">
      <c r="B44886" s="35"/>
    </row>
    <row r="44891" spans="2:2" x14ac:dyDescent="0.2">
      <c r="B44891" s="35"/>
    </row>
    <row r="44892" spans="2:2" x14ac:dyDescent="0.2">
      <c r="B44892" s="35"/>
    </row>
    <row r="44895" spans="2:2" x14ac:dyDescent="0.2">
      <c r="B44895" s="35"/>
    </row>
    <row r="44896" spans="2:2" x14ac:dyDescent="0.2">
      <c r="B44896" s="35"/>
    </row>
    <row r="44899" spans="2:2" x14ac:dyDescent="0.2">
      <c r="B44899" s="35"/>
    </row>
    <row r="44900" spans="2:2" x14ac:dyDescent="0.2">
      <c r="B44900" s="35"/>
    </row>
    <row r="44901" spans="2:2" x14ac:dyDescent="0.2">
      <c r="B44901" s="35"/>
    </row>
    <row r="44902" spans="2:2" x14ac:dyDescent="0.2">
      <c r="B44902" s="35"/>
    </row>
    <row r="44905" spans="2:2" x14ac:dyDescent="0.2">
      <c r="B44905" s="35"/>
    </row>
    <row r="44906" spans="2:2" x14ac:dyDescent="0.2">
      <c r="B44906" s="35"/>
    </row>
    <row r="44907" spans="2:2" x14ac:dyDescent="0.2">
      <c r="B44907" s="35"/>
    </row>
    <row r="44908" spans="2:2" x14ac:dyDescent="0.2">
      <c r="B44908" s="35"/>
    </row>
    <row r="44909" spans="2:2" x14ac:dyDescent="0.2">
      <c r="B44909" s="35"/>
    </row>
    <row r="44910" spans="2:2" x14ac:dyDescent="0.2">
      <c r="B44910" s="35"/>
    </row>
    <row r="44916" spans="2:2" x14ac:dyDescent="0.2">
      <c r="B44916" s="35"/>
    </row>
    <row r="44917" spans="2:2" x14ac:dyDescent="0.2">
      <c r="B44917" s="35"/>
    </row>
    <row r="44918" spans="2:2" x14ac:dyDescent="0.2">
      <c r="B44918" s="35"/>
    </row>
    <row r="44919" spans="2:2" x14ac:dyDescent="0.2">
      <c r="B44919" s="35"/>
    </row>
    <row r="44922" spans="2:2" x14ac:dyDescent="0.2">
      <c r="B44922" s="170"/>
    </row>
    <row r="44924" spans="2:2" x14ac:dyDescent="0.2">
      <c r="B44924" s="170"/>
    </row>
    <row r="44928" spans="2:2" x14ac:dyDescent="0.2">
      <c r="B44928" s="170"/>
    </row>
    <row r="44930" spans="2:2" x14ac:dyDescent="0.2">
      <c r="B44930" s="170"/>
    </row>
    <row r="44999" spans="2:2" x14ac:dyDescent="0.2">
      <c r="B44999" s="35"/>
    </row>
    <row r="45000" spans="2:2" x14ac:dyDescent="0.2">
      <c r="B45000" s="34"/>
    </row>
    <row r="45038" spans="2:2" x14ac:dyDescent="0.2">
      <c r="B45038" s="35"/>
    </row>
    <row r="45040" spans="2:2" x14ac:dyDescent="0.2">
      <c r="B45040" s="35"/>
    </row>
    <row r="45042" spans="2:2" x14ac:dyDescent="0.2">
      <c r="B45042" s="35"/>
    </row>
    <row r="45044" spans="2:2" x14ac:dyDescent="0.2">
      <c r="B45044" s="35"/>
    </row>
    <row r="45049" spans="2:2" x14ac:dyDescent="0.2">
      <c r="B45049" s="35"/>
    </row>
    <row r="45050" spans="2:2" x14ac:dyDescent="0.2">
      <c r="B45050" s="35"/>
    </row>
    <row r="45053" spans="2:2" x14ac:dyDescent="0.2">
      <c r="B45053" s="35"/>
    </row>
    <row r="45054" spans="2:2" x14ac:dyDescent="0.2">
      <c r="B45054" s="35"/>
    </row>
    <row r="45057" spans="2:2" x14ac:dyDescent="0.2">
      <c r="B45057" s="35"/>
    </row>
    <row r="45058" spans="2:2" x14ac:dyDescent="0.2">
      <c r="B45058" s="35"/>
    </row>
    <row r="45059" spans="2:2" x14ac:dyDescent="0.2">
      <c r="B45059" s="35"/>
    </row>
    <row r="45060" spans="2:2" x14ac:dyDescent="0.2">
      <c r="B45060" s="35"/>
    </row>
    <row r="45063" spans="2:2" x14ac:dyDescent="0.2">
      <c r="B45063" s="35"/>
    </row>
    <row r="45064" spans="2:2" x14ac:dyDescent="0.2">
      <c r="B45064" s="35"/>
    </row>
    <row r="45065" spans="2:2" x14ac:dyDescent="0.2">
      <c r="B45065" s="35"/>
    </row>
    <row r="45066" spans="2:2" x14ac:dyDescent="0.2">
      <c r="B45066" s="35"/>
    </row>
    <row r="45067" spans="2:2" x14ac:dyDescent="0.2">
      <c r="B45067" s="35"/>
    </row>
    <row r="45068" spans="2:2" x14ac:dyDescent="0.2">
      <c r="B45068" s="35"/>
    </row>
    <row r="45074" spans="2:2" x14ac:dyDescent="0.2">
      <c r="B45074" s="35"/>
    </row>
    <row r="45075" spans="2:2" x14ac:dyDescent="0.2">
      <c r="B45075" s="35"/>
    </row>
    <row r="45076" spans="2:2" x14ac:dyDescent="0.2">
      <c r="B45076" s="35"/>
    </row>
    <row r="45077" spans="2:2" x14ac:dyDescent="0.2">
      <c r="B45077" s="35"/>
    </row>
    <row r="45104" spans="2:2" x14ac:dyDescent="0.2">
      <c r="B45104" s="170"/>
    </row>
    <row r="45106" spans="2:2" x14ac:dyDescent="0.2">
      <c r="B45106" s="170"/>
    </row>
    <row r="45110" spans="2:2" x14ac:dyDescent="0.2">
      <c r="B45110" s="170"/>
    </row>
    <row r="45112" spans="2:2" x14ac:dyDescent="0.2">
      <c r="B45112" s="170"/>
    </row>
    <row r="45116" spans="2:2" x14ac:dyDescent="0.2">
      <c r="B45116" s="170"/>
    </row>
    <row r="45118" spans="2:2" x14ac:dyDescent="0.2">
      <c r="B45118" s="170"/>
    </row>
    <row r="45122" spans="2:2" x14ac:dyDescent="0.2">
      <c r="B45122" s="170"/>
    </row>
    <row r="45124" spans="2:2" x14ac:dyDescent="0.2">
      <c r="B45124" s="170"/>
    </row>
    <row r="45128" spans="2:2" x14ac:dyDescent="0.2">
      <c r="B45128" s="170"/>
    </row>
    <row r="45130" spans="2:2" x14ac:dyDescent="0.2">
      <c r="B45130" s="170"/>
    </row>
    <row r="45134" spans="2:2" x14ac:dyDescent="0.2">
      <c r="B45134" s="170"/>
    </row>
    <row r="45136" spans="2:2" x14ac:dyDescent="0.2">
      <c r="B45136" s="170"/>
    </row>
    <row r="45140" spans="2:2" x14ac:dyDescent="0.2">
      <c r="B45140" s="170"/>
    </row>
    <row r="45142" spans="2:2" x14ac:dyDescent="0.2">
      <c r="B45142" s="170"/>
    </row>
    <row r="45146" spans="2:2" x14ac:dyDescent="0.2">
      <c r="B45146" s="170"/>
    </row>
    <row r="45148" spans="2:2" x14ac:dyDescent="0.2">
      <c r="B45148" s="170"/>
    </row>
    <row r="45157" spans="2:2" x14ac:dyDescent="0.2">
      <c r="B45157" s="35"/>
    </row>
    <row r="45158" spans="2:2" x14ac:dyDescent="0.2">
      <c r="B45158" s="34"/>
    </row>
    <row r="45196" spans="2:2" x14ac:dyDescent="0.2">
      <c r="B45196" s="35"/>
    </row>
    <row r="45198" spans="2:2" x14ac:dyDescent="0.2">
      <c r="B45198" s="35"/>
    </row>
    <row r="45200" spans="2:2" x14ac:dyDescent="0.2">
      <c r="B45200" s="35"/>
    </row>
    <row r="45202" spans="2:2" x14ac:dyDescent="0.2">
      <c r="B45202" s="35"/>
    </row>
    <row r="45207" spans="2:2" x14ac:dyDescent="0.2">
      <c r="B45207" s="35"/>
    </row>
    <row r="45208" spans="2:2" x14ac:dyDescent="0.2">
      <c r="B45208" s="35"/>
    </row>
    <row r="45211" spans="2:2" x14ac:dyDescent="0.2">
      <c r="B45211" s="35"/>
    </row>
    <row r="45212" spans="2:2" x14ac:dyDescent="0.2">
      <c r="B45212" s="35"/>
    </row>
    <row r="45215" spans="2:2" x14ac:dyDescent="0.2">
      <c r="B45215" s="35"/>
    </row>
    <row r="45216" spans="2:2" x14ac:dyDescent="0.2">
      <c r="B45216" s="35"/>
    </row>
    <row r="45217" spans="2:2" x14ac:dyDescent="0.2">
      <c r="B45217" s="35"/>
    </row>
    <row r="45218" spans="2:2" x14ac:dyDescent="0.2">
      <c r="B45218" s="35"/>
    </row>
    <row r="45221" spans="2:2" x14ac:dyDescent="0.2">
      <c r="B45221" s="35"/>
    </row>
    <row r="45222" spans="2:2" x14ac:dyDescent="0.2">
      <c r="B45222" s="35"/>
    </row>
    <row r="45223" spans="2:2" x14ac:dyDescent="0.2">
      <c r="B45223" s="35"/>
    </row>
    <row r="45224" spans="2:2" x14ac:dyDescent="0.2">
      <c r="B45224" s="35"/>
    </row>
    <row r="45225" spans="2:2" x14ac:dyDescent="0.2">
      <c r="B45225" s="35"/>
    </row>
    <row r="45226" spans="2:2" x14ac:dyDescent="0.2">
      <c r="B45226" s="35"/>
    </row>
    <row r="45232" spans="2:2" x14ac:dyDescent="0.2">
      <c r="B45232" s="35"/>
    </row>
    <row r="45233" spans="2:2" x14ac:dyDescent="0.2">
      <c r="B45233" s="35"/>
    </row>
    <row r="45234" spans="2:2" x14ac:dyDescent="0.2">
      <c r="B45234" s="35"/>
    </row>
    <row r="45235" spans="2:2" x14ac:dyDescent="0.2">
      <c r="B45235" s="35"/>
    </row>
    <row r="45244" spans="2:2" x14ac:dyDescent="0.2">
      <c r="B45244" s="170"/>
    </row>
    <row r="45246" spans="2:2" x14ac:dyDescent="0.2">
      <c r="B45246" s="170"/>
    </row>
    <row r="45250" spans="2:2" x14ac:dyDescent="0.2">
      <c r="B45250" s="170"/>
    </row>
    <row r="45252" spans="2:2" x14ac:dyDescent="0.2">
      <c r="B45252" s="170"/>
    </row>
    <row r="45256" spans="2:2" x14ac:dyDescent="0.2">
      <c r="B45256" s="170"/>
    </row>
    <row r="45258" spans="2:2" x14ac:dyDescent="0.2">
      <c r="B45258" s="170"/>
    </row>
    <row r="45262" spans="2:2" x14ac:dyDescent="0.2">
      <c r="B45262" s="170"/>
    </row>
    <row r="45264" spans="2:2" x14ac:dyDescent="0.2">
      <c r="B45264" s="170"/>
    </row>
    <row r="45268" spans="2:2" x14ac:dyDescent="0.2">
      <c r="B45268" s="170"/>
    </row>
    <row r="45270" spans="2:2" x14ac:dyDescent="0.2">
      <c r="B45270" s="170"/>
    </row>
    <row r="45274" spans="2:2" x14ac:dyDescent="0.2">
      <c r="B45274" s="170"/>
    </row>
    <row r="45276" spans="2:2" x14ac:dyDescent="0.2">
      <c r="B45276" s="170"/>
    </row>
    <row r="45311" spans="2:2" x14ac:dyDescent="0.2">
      <c r="B45311" s="170"/>
    </row>
    <row r="45315" spans="2:2" x14ac:dyDescent="0.2">
      <c r="B45315" s="35"/>
    </row>
    <row r="45316" spans="2:2" x14ac:dyDescent="0.2">
      <c r="B45316" s="34"/>
    </row>
    <row r="45317" spans="2:2" x14ac:dyDescent="0.2">
      <c r="B45317" s="170"/>
    </row>
    <row r="45323" spans="2:2" x14ac:dyDescent="0.2">
      <c r="B45323" s="170"/>
    </row>
    <row r="45336" spans="2:2" x14ac:dyDescent="0.2">
      <c r="B45336" s="170"/>
    </row>
    <row r="45342" spans="2:2" x14ac:dyDescent="0.2">
      <c r="B45342" s="170"/>
    </row>
    <row r="45348" spans="2:2" x14ac:dyDescent="0.2">
      <c r="B45348" s="170"/>
    </row>
    <row r="45350" spans="2:2" x14ac:dyDescent="0.2">
      <c r="B45350" s="170"/>
    </row>
    <row r="45354" spans="2:2" x14ac:dyDescent="0.2">
      <c r="B45354" s="170"/>
    </row>
    <row r="45356" spans="2:2" x14ac:dyDescent="0.2">
      <c r="B45356" s="170"/>
    </row>
    <row r="45358" spans="2:2" x14ac:dyDescent="0.2">
      <c r="B45358" s="35"/>
    </row>
    <row r="45360" spans="2:2" x14ac:dyDescent="0.2">
      <c r="B45360" s="170"/>
    </row>
    <row r="45362" spans="2:2" x14ac:dyDescent="0.2">
      <c r="B45362" s="170"/>
    </row>
    <row r="45365" spans="2:2" x14ac:dyDescent="0.2">
      <c r="B45365" s="35"/>
    </row>
    <row r="45366" spans="2:2" x14ac:dyDescent="0.2">
      <c r="B45366" s="35"/>
    </row>
    <row r="45369" spans="2:2" x14ac:dyDescent="0.2">
      <c r="B45369" s="35"/>
    </row>
    <row r="45370" spans="2:2" x14ac:dyDescent="0.2">
      <c r="B45370" s="35"/>
    </row>
    <row r="45373" spans="2:2" x14ac:dyDescent="0.2">
      <c r="B45373" s="35"/>
    </row>
    <row r="45374" spans="2:2" x14ac:dyDescent="0.2">
      <c r="B45374" s="35"/>
    </row>
    <row r="45375" spans="2:2" x14ac:dyDescent="0.2">
      <c r="B45375" s="35"/>
    </row>
    <row r="45376" spans="2:2" x14ac:dyDescent="0.2">
      <c r="B45376" s="35"/>
    </row>
    <row r="45379" spans="2:2" x14ac:dyDescent="0.2">
      <c r="B45379" s="35"/>
    </row>
    <row r="45380" spans="2:2" x14ac:dyDescent="0.2">
      <c r="B45380" s="35"/>
    </row>
    <row r="45381" spans="2:2" x14ac:dyDescent="0.2">
      <c r="B45381" s="35"/>
    </row>
    <row r="45382" spans="2:2" x14ac:dyDescent="0.2">
      <c r="B45382" s="35"/>
    </row>
    <row r="45383" spans="2:2" x14ac:dyDescent="0.2">
      <c r="B45383" s="35"/>
    </row>
    <row r="45384" spans="2:2" x14ac:dyDescent="0.2">
      <c r="B45384" s="35"/>
    </row>
    <row r="45390" spans="2:2" x14ac:dyDescent="0.2">
      <c r="B45390" s="35"/>
    </row>
    <row r="45391" spans="2:2" x14ac:dyDescent="0.2">
      <c r="B45391" s="35"/>
    </row>
    <row r="45392" spans="2:2" x14ac:dyDescent="0.2">
      <c r="B45392" s="35"/>
    </row>
    <row r="45393" spans="2:2" x14ac:dyDescent="0.2">
      <c r="B45393" s="35"/>
    </row>
    <row r="45473" spans="2:2" x14ac:dyDescent="0.2">
      <c r="B45473" s="35"/>
    </row>
    <row r="45474" spans="2:2" x14ac:dyDescent="0.2">
      <c r="B45474" s="34"/>
    </row>
    <row r="45512" spans="2:2" x14ac:dyDescent="0.2">
      <c r="B45512" s="35"/>
    </row>
    <row r="45514" spans="2:2" x14ac:dyDescent="0.2">
      <c r="B45514" s="35"/>
    </row>
    <row r="45516" spans="2:2" x14ac:dyDescent="0.2">
      <c r="B45516" s="35"/>
    </row>
    <row r="45518" spans="2:2" x14ac:dyDescent="0.2">
      <c r="B45518" s="35"/>
    </row>
    <row r="45523" spans="2:2" x14ac:dyDescent="0.2">
      <c r="B45523" s="35"/>
    </row>
    <row r="45524" spans="2:2" x14ac:dyDescent="0.2">
      <c r="B45524" s="35"/>
    </row>
    <row r="45527" spans="2:2" x14ac:dyDescent="0.2">
      <c r="B45527" s="35"/>
    </row>
    <row r="45528" spans="2:2" x14ac:dyDescent="0.2">
      <c r="B45528" s="35"/>
    </row>
    <row r="45531" spans="2:2" x14ac:dyDescent="0.2">
      <c r="B45531" s="35"/>
    </row>
    <row r="45532" spans="2:2" x14ac:dyDescent="0.2">
      <c r="B45532" s="35"/>
    </row>
    <row r="45533" spans="2:2" x14ac:dyDescent="0.2">
      <c r="B45533" s="35"/>
    </row>
    <row r="45534" spans="2:2" x14ac:dyDescent="0.2">
      <c r="B45534" s="35"/>
    </row>
    <row r="45537" spans="2:2" x14ac:dyDescent="0.2">
      <c r="B45537" s="35"/>
    </row>
    <row r="45538" spans="2:2" x14ac:dyDescent="0.2">
      <c r="B45538" s="35"/>
    </row>
    <row r="45539" spans="2:2" x14ac:dyDescent="0.2">
      <c r="B45539" s="35"/>
    </row>
    <row r="45540" spans="2:2" x14ac:dyDescent="0.2">
      <c r="B45540" s="35"/>
    </row>
    <row r="45541" spans="2:2" x14ac:dyDescent="0.2">
      <c r="B45541" s="35"/>
    </row>
    <row r="45542" spans="2:2" x14ac:dyDescent="0.2">
      <c r="B45542" s="35"/>
    </row>
    <row r="45548" spans="2:2" x14ac:dyDescent="0.2">
      <c r="B45548" s="35"/>
    </row>
    <row r="45549" spans="2:2" x14ac:dyDescent="0.2">
      <c r="B45549" s="35"/>
    </row>
    <row r="45550" spans="2:2" x14ac:dyDescent="0.2">
      <c r="B45550" s="35"/>
    </row>
    <row r="45551" spans="2:2" x14ac:dyDescent="0.2">
      <c r="B45551" s="35"/>
    </row>
    <row r="45613" spans="2:2" x14ac:dyDescent="0.2">
      <c r="B45613" s="170"/>
    </row>
    <row r="45631" spans="2:2" x14ac:dyDescent="0.2">
      <c r="B45631" s="35"/>
    </row>
    <row r="45632" spans="2:2" x14ac:dyDescent="0.2">
      <c r="B45632" s="34"/>
    </row>
    <row r="45644" spans="2:2" x14ac:dyDescent="0.2">
      <c r="B45644" s="170"/>
    </row>
    <row r="45646" spans="2:2" x14ac:dyDescent="0.2">
      <c r="B45646" s="170"/>
    </row>
    <row r="45670" spans="2:2" x14ac:dyDescent="0.2">
      <c r="B45670" s="35"/>
    </row>
    <row r="45672" spans="2:2" x14ac:dyDescent="0.2">
      <c r="B45672" s="35"/>
    </row>
    <row r="45674" spans="2:2" x14ac:dyDescent="0.2">
      <c r="B45674" s="35"/>
    </row>
    <row r="45676" spans="2:2" x14ac:dyDescent="0.2">
      <c r="B45676" s="35"/>
    </row>
    <row r="45681" spans="2:2" x14ac:dyDescent="0.2">
      <c r="B45681" s="35"/>
    </row>
    <row r="45682" spans="2:2" x14ac:dyDescent="0.2">
      <c r="B45682" s="35"/>
    </row>
    <row r="45685" spans="2:2" x14ac:dyDescent="0.2">
      <c r="B45685" s="35"/>
    </row>
    <row r="45686" spans="2:2" x14ac:dyDescent="0.2">
      <c r="B45686" s="35"/>
    </row>
    <row r="45689" spans="2:2" x14ac:dyDescent="0.2">
      <c r="B45689" s="35"/>
    </row>
    <row r="45690" spans="2:2" x14ac:dyDescent="0.2">
      <c r="B45690" s="35"/>
    </row>
    <row r="45691" spans="2:2" x14ac:dyDescent="0.2">
      <c r="B45691" s="35"/>
    </row>
    <row r="45692" spans="2:2" x14ac:dyDescent="0.2">
      <c r="B45692" s="35"/>
    </row>
    <row r="45695" spans="2:2" x14ac:dyDescent="0.2">
      <c r="B45695" s="35"/>
    </row>
    <row r="45696" spans="2:2" x14ac:dyDescent="0.2">
      <c r="B45696" s="35"/>
    </row>
    <row r="45697" spans="2:2" x14ac:dyDescent="0.2">
      <c r="B45697" s="35"/>
    </row>
    <row r="45698" spans="2:2" x14ac:dyDescent="0.2">
      <c r="B45698" s="35"/>
    </row>
    <row r="45699" spans="2:2" x14ac:dyDescent="0.2">
      <c r="B45699" s="35"/>
    </row>
    <row r="45700" spans="2:2" x14ac:dyDescent="0.2">
      <c r="B45700" s="35"/>
    </row>
    <row r="45706" spans="2:2" x14ac:dyDescent="0.2">
      <c r="B45706" s="35"/>
    </row>
    <row r="45707" spans="2:2" x14ac:dyDescent="0.2">
      <c r="B45707" s="35"/>
    </row>
    <row r="45708" spans="2:2" x14ac:dyDescent="0.2">
      <c r="B45708" s="35"/>
    </row>
    <row r="45709" spans="2:2" x14ac:dyDescent="0.2">
      <c r="B45709" s="35"/>
    </row>
    <row r="45789" spans="2:2" x14ac:dyDescent="0.2">
      <c r="B45789" s="35"/>
    </row>
    <row r="45790" spans="2:2" x14ac:dyDescent="0.2">
      <c r="B45790" s="34"/>
    </row>
    <row r="45828" spans="2:2" x14ac:dyDescent="0.2">
      <c r="B45828" s="35"/>
    </row>
    <row r="45830" spans="2:2" x14ac:dyDescent="0.2">
      <c r="B45830" s="35"/>
    </row>
    <row r="45832" spans="2:2" x14ac:dyDescent="0.2">
      <c r="B45832" s="35"/>
    </row>
    <row r="45834" spans="2:2" x14ac:dyDescent="0.2">
      <c r="B45834" s="35"/>
    </row>
    <row r="45835" spans="2:2" x14ac:dyDescent="0.2">
      <c r="B45835" s="170"/>
    </row>
    <row r="45839" spans="2:2" x14ac:dyDescent="0.2">
      <c r="B45839" s="35"/>
    </row>
    <row r="45840" spans="2:2" x14ac:dyDescent="0.2">
      <c r="B45840" s="35"/>
    </row>
    <row r="45843" spans="2:2" x14ac:dyDescent="0.2">
      <c r="B45843" s="35"/>
    </row>
    <row r="45844" spans="2:2" x14ac:dyDescent="0.2">
      <c r="B45844" s="35"/>
    </row>
    <row r="45847" spans="2:2" x14ac:dyDescent="0.2">
      <c r="B45847" s="35"/>
    </row>
    <row r="45848" spans="2:2" x14ac:dyDescent="0.2">
      <c r="B45848" s="35"/>
    </row>
    <row r="45849" spans="2:2" x14ac:dyDescent="0.2">
      <c r="B45849" s="35"/>
    </row>
    <row r="45850" spans="2:2" x14ac:dyDescent="0.2">
      <c r="B45850" s="35"/>
    </row>
    <row r="45853" spans="2:2" x14ac:dyDescent="0.2">
      <c r="B45853" s="35"/>
    </row>
    <row r="45854" spans="2:2" x14ac:dyDescent="0.2">
      <c r="B45854" s="35"/>
    </row>
    <row r="45855" spans="2:2" x14ac:dyDescent="0.2">
      <c r="B45855" s="35"/>
    </row>
    <row r="45856" spans="2:2" x14ac:dyDescent="0.2">
      <c r="B45856" s="35"/>
    </row>
    <row r="45857" spans="2:2" x14ac:dyDescent="0.2">
      <c r="B45857" s="35"/>
    </row>
    <row r="45858" spans="2:2" x14ac:dyDescent="0.2">
      <c r="B45858" s="35"/>
    </row>
    <row r="45864" spans="2:2" x14ac:dyDescent="0.2">
      <c r="B45864" s="35"/>
    </row>
    <row r="45865" spans="2:2" x14ac:dyDescent="0.2">
      <c r="B45865" s="35"/>
    </row>
    <row r="45866" spans="2:2" x14ac:dyDescent="0.2">
      <c r="B45866" s="35"/>
    </row>
    <row r="45867" spans="2:2" x14ac:dyDescent="0.2">
      <c r="B45867" s="35"/>
    </row>
    <row r="45884" spans="2:2" x14ac:dyDescent="0.2">
      <c r="B45884" s="170"/>
    </row>
    <row r="45890" spans="2:2" x14ac:dyDescent="0.2">
      <c r="B45890" s="170"/>
    </row>
    <row r="45896" spans="2:2" x14ac:dyDescent="0.2">
      <c r="B45896" s="170"/>
    </row>
    <row r="45902" spans="2:2" x14ac:dyDescent="0.2">
      <c r="B45902" s="170"/>
    </row>
    <row r="45947" spans="2:2" x14ac:dyDescent="0.2">
      <c r="B45947" s="35"/>
    </row>
    <row r="45948" spans="2:2" x14ac:dyDescent="0.2">
      <c r="B45948" s="34"/>
    </row>
    <row r="45950" spans="2:2" x14ac:dyDescent="0.2">
      <c r="B45950" s="170"/>
    </row>
    <row r="45952" spans="2:2" x14ac:dyDescent="0.2">
      <c r="B45952" s="170"/>
    </row>
    <row r="45956" spans="2:2" x14ac:dyDescent="0.2">
      <c r="B45956" s="170"/>
    </row>
    <row r="45958" spans="2:2" x14ac:dyDescent="0.2">
      <c r="B45958" s="170"/>
    </row>
    <row r="45968" spans="2:2" x14ac:dyDescent="0.2">
      <c r="B45968" s="170"/>
    </row>
    <row r="45970" spans="2:2" x14ac:dyDescent="0.2">
      <c r="B45970" s="170"/>
    </row>
    <row r="45974" spans="2:2" x14ac:dyDescent="0.2">
      <c r="B45974" s="170"/>
    </row>
    <row r="45976" spans="2:2" x14ac:dyDescent="0.2">
      <c r="B45976" s="170"/>
    </row>
    <row r="45980" spans="2:2" x14ac:dyDescent="0.2">
      <c r="B45980" s="170"/>
    </row>
    <row r="45982" spans="2:2" x14ac:dyDescent="0.2">
      <c r="B45982" s="170"/>
    </row>
    <row r="45986" spans="2:2" x14ac:dyDescent="0.2">
      <c r="B45986" s="35"/>
    </row>
    <row r="45988" spans="2:2" x14ac:dyDescent="0.2">
      <c r="B45988" s="35"/>
    </row>
    <row r="45990" spans="2:2" x14ac:dyDescent="0.2">
      <c r="B45990" s="35"/>
    </row>
    <row r="45992" spans="2:2" x14ac:dyDescent="0.2">
      <c r="B45992" s="170"/>
    </row>
    <row r="45994" spans="2:2" x14ac:dyDescent="0.2">
      <c r="B45994" s="170"/>
    </row>
    <row r="45997" spans="2:2" x14ac:dyDescent="0.2">
      <c r="B45997" s="35"/>
    </row>
    <row r="45998" spans="2:2" x14ac:dyDescent="0.2">
      <c r="B45998" s="170"/>
    </row>
    <row r="46000" spans="2:2" x14ac:dyDescent="0.2">
      <c r="B46000" s="170"/>
    </row>
    <row r="46001" spans="2:2" x14ac:dyDescent="0.2">
      <c r="B46001" s="35"/>
    </row>
    <row r="46002" spans="2:2" x14ac:dyDescent="0.2">
      <c r="B46002" s="35"/>
    </row>
    <row r="46004" spans="2:2" x14ac:dyDescent="0.2">
      <c r="B46004" s="170"/>
    </row>
    <row r="46005" spans="2:2" x14ac:dyDescent="0.2">
      <c r="B46005" s="35"/>
    </row>
    <row r="46006" spans="2:2" x14ac:dyDescent="0.2">
      <c r="B46006" s="170"/>
    </row>
    <row r="46007" spans="2:2" x14ac:dyDescent="0.2">
      <c r="B46007" s="35"/>
    </row>
    <row r="46008" spans="2:2" x14ac:dyDescent="0.2">
      <c r="B46008" s="35"/>
    </row>
    <row r="46010" spans="2:2" x14ac:dyDescent="0.2">
      <c r="B46010" s="170"/>
    </row>
    <row r="46011" spans="2:2" x14ac:dyDescent="0.2">
      <c r="B46011" s="35"/>
    </row>
    <row r="46012" spans="2:2" x14ac:dyDescent="0.2">
      <c r="B46012" s="170"/>
    </row>
    <row r="46013" spans="2:2" x14ac:dyDescent="0.2">
      <c r="B46013" s="35"/>
    </row>
    <row r="46014" spans="2:2" x14ac:dyDescent="0.2">
      <c r="B46014" s="35"/>
    </row>
    <row r="46015" spans="2:2" x14ac:dyDescent="0.2">
      <c r="B46015" s="35"/>
    </row>
    <row r="46016" spans="2:2" x14ac:dyDescent="0.2">
      <c r="B46016" s="170"/>
    </row>
    <row r="46018" spans="2:2" x14ac:dyDescent="0.2">
      <c r="B46018" s="170"/>
    </row>
    <row r="46022" spans="2:2" x14ac:dyDescent="0.2">
      <c r="B46022" s="170"/>
    </row>
    <row r="46023" spans="2:2" x14ac:dyDescent="0.2">
      <c r="B46023" s="35"/>
    </row>
    <row r="46024" spans="2:2" x14ac:dyDescent="0.2">
      <c r="B46024" s="170"/>
    </row>
    <row r="46025" spans="2:2" x14ac:dyDescent="0.2">
      <c r="B46025" s="35"/>
    </row>
    <row r="46028" spans="2:2" x14ac:dyDescent="0.2">
      <c r="B46028" s="170"/>
    </row>
    <row r="46030" spans="2:2" x14ac:dyDescent="0.2">
      <c r="B46030" s="170"/>
    </row>
    <row r="46034" spans="2:2" x14ac:dyDescent="0.2">
      <c r="B46034" s="170"/>
    </row>
    <row r="46036" spans="2:2" x14ac:dyDescent="0.2">
      <c r="B46036" s="170"/>
    </row>
    <row r="46095" spans="2:2" x14ac:dyDescent="0.2">
      <c r="B46095" s="170"/>
    </row>
    <row r="46105" spans="2:2" x14ac:dyDescent="0.2">
      <c r="B46105" s="35"/>
    </row>
    <row r="46106" spans="2:2" x14ac:dyDescent="0.2">
      <c r="B46106" s="34"/>
    </row>
    <row r="46144" spans="2:2" x14ac:dyDescent="0.2">
      <c r="B46144" s="35"/>
    </row>
    <row r="46146" spans="2:2" x14ac:dyDescent="0.2">
      <c r="B46146" s="35"/>
    </row>
    <row r="46148" spans="2:2" x14ac:dyDescent="0.2">
      <c r="B46148" s="35"/>
    </row>
    <row r="46150" spans="2:2" x14ac:dyDescent="0.2">
      <c r="B46150" s="35"/>
    </row>
    <row r="46155" spans="2:2" x14ac:dyDescent="0.2">
      <c r="B46155" s="35"/>
    </row>
    <row r="46156" spans="2:2" x14ac:dyDescent="0.2">
      <c r="B46156" s="35"/>
    </row>
    <row r="46159" spans="2:2" x14ac:dyDescent="0.2">
      <c r="B46159" s="35"/>
    </row>
    <row r="46160" spans="2:2" x14ac:dyDescent="0.2">
      <c r="B46160" s="35"/>
    </row>
    <row r="46162" spans="2:2" x14ac:dyDescent="0.2">
      <c r="B46162" s="170"/>
    </row>
    <row r="46163" spans="2:2" x14ac:dyDescent="0.2">
      <c r="B46163" s="35"/>
    </row>
    <row r="46164" spans="2:2" x14ac:dyDescent="0.2">
      <c r="B46164" s="35"/>
    </row>
    <row r="46165" spans="2:2" x14ac:dyDescent="0.2">
      <c r="B46165" s="35"/>
    </row>
    <row r="46166" spans="2:2" x14ac:dyDescent="0.2">
      <c r="B46166" s="35"/>
    </row>
    <row r="46168" spans="2:2" x14ac:dyDescent="0.2">
      <c r="B46168" s="170"/>
    </row>
    <row r="46169" spans="2:2" x14ac:dyDescent="0.2">
      <c r="B46169" s="35"/>
    </row>
    <row r="46170" spans="2:2" x14ac:dyDescent="0.2">
      <c r="B46170" s="35"/>
    </row>
    <row r="46171" spans="2:2" x14ac:dyDescent="0.2">
      <c r="B46171" s="35"/>
    </row>
    <row r="46172" spans="2:2" x14ac:dyDescent="0.2">
      <c r="B46172" s="35"/>
    </row>
    <row r="46173" spans="2:2" x14ac:dyDescent="0.2">
      <c r="B46173" s="35"/>
    </row>
    <row r="46174" spans="2:2" x14ac:dyDescent="0.2">
      <c r="B46174" s="170"/>
    </row>
    <row r="46180" spans="2:2" x14ac:dyDescent="0.2">
      <c r="B46180" s="35"/>
    </row>
    <row r="46181" spans="2:2" x14ac:dyDescent="0.2">
      <c r="B46181" s="35"/>
    </row>
    <row r="46182" spans="2:2" x14ac:dyDescent="0.2">
      <c r="B46182" s="35"/>
    </row>
    <row r="46183" spans="2:2" x14ac:dyDescent="0.2">
      <c r="B46183" s="35"/>
    </row>
    <row r="46263" spans="2:2" x14ac:dyDescent="0.2">
      <c r="B46263" s="35"/>
    </row>
    <row r="46264" spans="2:2" x14ac:dyDescent="0.2">
      <c r="B46264" s="34"/>
    </row>
    <row r="46302" spans="2:2" x14ac:dyDescent="0.2">
      <c r="B46302" s="35"/>
    </row>
    <row r="46304" spans="2:2" x14ac:dyDescent="0.2">
      <c r="B46304" s="35"/>
    </row>
    <row r="46306" spans="2:2" x14ac:dyDescent="0.2">
      <c r="B46306" s="35"/>
    </row>
    <row r="46308" spans="2:2" x14ac:dyDescent="0.2">
      <c r="B46308" s="35"/>
    </row>
    <row r="46313" spans="2:2" x14ac:dyDescent="0.2">
      <c r="B46313" s="35"/>
    </row>
    <row r="46314" spans="2:2" x14ac:dyDescent="0.2">
      <c r="B46314" s="35"/>
    </row>
    <row r="46317" spans="2:2" x14ac:dyDescent="0.2">
      <c r="B46317" s="35"/>
    </row>
    <row r="46318" spans="2:2" x14ac:dyDescent="0.2">
      <c r="B46318" s="35"/>
    </row>
    <row r="46320" spans="2:2" x14ac:dyDescent="0.2">
      <c r="B46320" s="170"/>
    </row>
    <row r="46321" spans="2:2" x14ac:dyDescent="0.2">
      <c r="B46321" s="35"/>
    </row>
    <row r="46322" spans="2:2" x14ac:dyDescent="0.2">
      <c r="B46322" s="170"/>
    </row>
    <row r="46323" spans="2:2" x14ac:dyDescent="0.2">
      <c r="B46323" s="35"/>
    </row>
    <row r="46324" spans="2:2" x14ac:dyDescent="0.2">
      <c r="B46324" s="35"/>
    </row>
    <row r="46327" spans="2:2" x14ac:dyDescent="0.2">
      <c r="B46327" s="35"/>
    </row>
    <row r="46328" spans="2:2" x14ac:dyDescent="0.2">
      <c r="B46328" s="35"/>
    </row>
    <row r="46329" spans="2:2" x14ac:dyDescent="0.2">
      <c r="B46329" s="35"/>
    </row>
    <row r="46330" spans="2:2" x14ac:dyDescent="0.2">
      <c r="B46330" s="35"/>
    </row>
    <row r="46331" spans="2:2" x14ac:dyDescent="0.2">
      <c r="B46331" s="35"/>
    </row>
    <row r="46332" spans="2:2" x14ac:dyDescent="0.2">
      <c r="B46332" s="170"/>
    </row>
    <row r="46334" spans="2:2" x14ac:dyDescent="0.2">
      <c r="B46334" s="170"/>
    </row>
    <row r="46338" spans="2:2" x14ac:dyDescent="0.2">
      <c r="B46338" s="35"/>
    </row>
    <row r="46339" spans="2:2" x14ac:dyDescent="0.2">
      <c r="B46339" s="35"/>
    </row>
    <row r="46340" spans="2:2" x14ac:dyDescent="0.2">
      <c r="B46340" s="35"/>
    </row>
    <row r="46341" spans="2:2" x14ac:dyDescent="0.2">
      <c r="B46341" s="35"/>
    </row>
    <row r="46387" spans="2:2" x14ac:dyDescent="0.2">
      <c r="B46387" s="170"/>
    </row>
    <row r="46405" spans="2:2" x14ac:dyDescent="0.2">
      <c r="B46405" s="170"/>
    </row>
    <row r="46411" spans="2:2" x14ac:dyDescent="0.2">
      <c r="B46411" s="170"/>
    </row>
    <row r="46421" spans="2:2" x14ac:dyDescent="0.2">
      <c r="B46421" s="35"/>
    </row>
    <row r="46422" spans="2:2" x14ac:dyDescent="0.2">
      <c r="B46422" s="34"/>
    </row>
    <row r="46460" spans="2:2" x14ac:dyDescent="0.2">
      <c r="B46460" s="35"/>
    </row>
    <row r="46462" spans="2:2" x14ac:dyDescent="0.2">
      <c r="B46462" s="35"/>
    </row>
    <row r="46464" spans="2:2" x14ac:dyDescent="0.2">
      <c r="B46464" s="35"/>
    </row>
    <row r="46466" spans="2:2" x14ac:dyDescent="0.2">
      <c r="B46466" s="35"/>
    </row>
    <row r="46471" spans="2:2" x14ac:dyDescent="0.2">
      <c r="B46471" s="35"/>
    </row>
    <row r="46472" spans="2:2" x14ac:dyDescent="0.2">
      <c r="B46472" s="35"/>
    </row>
    <row r="46475" spans="2:2" x14ac:dyDescent="0.2">
      <c r="B46475" s="35"/>
    </row>
    <row r="46476" spans="2:2" x14ac:dyDescent="0.2">
      <c r="B46476" s="35"/>
    </row>
    <row r="46479" spans="2:2" x14ac:dyDescent="0.2">
      <c r="B46479" s="35"/>
    </row>
    <row r="46480" spans="2:2" x14ac:dyDescent="0.2">
      <c r="B46480" s="35"/>
    </row>
    <row r="46481" spans="2:2" x14ac:dyDescent="0.2">
      <c r="B46481" s="35"/>
    </row>
    <row r="46482" spans="2:2" x14ac:dyDescent="0.2">
      <c r="B46482" s="35"/>
    </row>
    <row r="46485" spans="2:2" x14ac:dyDescent="0.2">
      <c r="B46485" s="35"/>
    </row>
    <row r="46486" spans="2:2" x14ac:dyDescent="0.2">
      <c r="B46486" s="35"/>
    </row>
    <row r="46487" spans="2:2" x14ac:dyDescent="0.2">
      <c r="B46487" s="35"/>
    </row>
    <row r="46488" spans="2:2" x14ac:dyDescent="0.2">
      <c r="B46488" s="35"/>
    </row>
    <row r="46489" spans="2:2" x14ac:dyDescent="0.2">
      <c r="B46489" s="35"/>
    </row>
    <row r="46490" spans="2:2" x14ac:dyDescent="0.2">
      <c r="B46490" s="35"/>
    </row>
    <row r="46496" spans="2:2" x14ac:dyDescent="0.2">
      <c r="B46496" s="35"/>
    </row>
    <row r="46497" spans="2:2" x14ac:dyDescent="0.2">
      <c r="B46497" s="35"/>
    </row>
    <row r="46498" spans="2:2" x14ac:dyDescent="0.2">
      <c r="B46498" s="35"/>
    </row>
    <row r="46499" spans="2:2" x14ac:dyDescent="0.2">
      <c r="B46499" s="35"/>
    </row>
    <row r="46560" spans="2:2" x14ac:dyDescent="0.2">
      <c r="B46560" s="170"/>
    </row>
    <row r="46562" spans="2:2" x14ac:dyDescent="0.2">
      <c r="B46562" s="170"/>
    </row>
    <row r="46566" spans="2:2" x14ac:dyDescent="0.2">
      <c r="B46566" s="170"/>
    </row>
    <row r="46568" spans="2:2" x14ac:dyDescent="0.2">
      <c r="B46568" s="170"/>
    </row>
    <row r="46572" spans="2:2" x14ac:dyDescent="0.2">
      <c r="B46572" s="170"/>
    </row>
    <row r="46574" spans="2:2" x14ac:dyDescent="0.2">
      <c r="B46574" s="170"/>
    </row>
    <row r="46578" spans="2:2" x14ac:dyDescent="0.2">
      <c r="B46578" s="170"/>
    </row>
    <row r="46579" spans="2:2" x14ac:dyDescent="0.2">
      <c r="B46579" s="35"/>
    </row>
    <row r="46580" spans="2:2" x14ac:dyDescent="0.2">
      <c r="B46580" s="170"/>
    </row>
    <row r="46584" spans="2:2" x14ac:dyDescent="0.2">
      <c r="B46584" s="170"/>
    </row>
    <row r="46586" spans="2:2" x14ac:dyDescent="0.2">
      <c r="B46586" s="170"/>
    </row>
    <row r="46590" spans="2:2" x14ac:dyDescent="0.2">
      <c r="B46590" s="170"/>
    </row>
    <row r="46608" spans="2:2" x14ac:dyDescent="0.2">
      <c r="B46608" s="170"/>
    </row>
    <row r="46610" spans="2:2" x14ac:dyDescent="0.2">
      <c r="B46610" s="170"/>
    </row>
    <row r="46614" spans="2:2" x14ac:dyDescent="0.2">
      <c r="B46614" s="170"/>
    </row>
    <row r="46616" spans="2:2" x14ac:dyDescent="0.2">
      <c r="B46616" s="170"/>
    </row>
    <row r="46618" spans="2:2" x14ac:dyDescent="0.2">
      <c r="B46618" s="35"/>
    </row>
    <row r="46620" spans="2:2" x14ac:dyDescent="0.2">
      <c r="B46620" s="170"/>
    </row>
    <row r="46622" spans="2:2" x14ac:dyDescent="0.2">
      <c r="B46622" s="170"/>
    </row>
    <row r="46624" spans="2:2" x14ac:dyDescent="0.2">
      <c r="B46624" s="35"/>
    </row>
    <row r="46626" spans="2:2" x14ac:dyDescent="0.2">
      <c r="B46626" s="170"/>
    </row>
    <row r="46628" spans="2:2" x14ac:dyDescent="0.2">
      <c r="B46628" s="170"/>
    </row>
    <row r="46629" spans="2:2" x14ac:dyDescent="0.2">
      <c r="B46629" s="35"/>
    </row>
    <row r="46630" spans="2:2" x14ac:dyDescent="0.2">
      <c r="B46630" s="35"/>
    </row>
    <row r="46632" spans="2:2" x14ac:dyDescent="0.2">
      <c r="B46632" s="170"/>
    </row>
    <row r="46633" spans="2:2" x14ac:dyDescent="0.2">
      <c r="B46633" s="35"/>
    </row>
    <row r="46634" spans="2:2" x14ac:dyDescent="0.2">
      <c r="B46634" s="170"/>
    </row>
    <row r="46637" spans="2:2" x14ac:dyDescent="0.2">
      <c r="B46637" s="35"/>
    </row>
    <row r="46638" spans="2:2" x14ac:dyDescent="0.2">
      <c r="B46638" s="170"/>
    </row>
    <row r="46639" spans="2:2" x14ac:dyDescent="0.2">
      <c r="B46639" s="35"/>
    </row>
    <row r="46640" spans="2:2" x14ac:dyDescent="0.2">
      <c r="B46640" s="170"/>
    </row>
    <row r="46643" spans="2:2" x14ac:dyDescent="0.2">
      <c r="B46643" s="35"/>
    </row>
    <row r="46644" spans="2:2" x14ac:dyDescent="0.2">
      <c r="B46644" s="170"/>
    </row>
    <row r="46645" spans="2:2" x14ac:dyDescent="0.2">
      <c r="B46645" s="35"/>
    </row>
    <row r="46646" spans="2:2" x14ac:dyDescent="0.2">
      <c r="B46646" s="170"/>
    </row>
    <row r="46647" spans="2:2" x14ac:dyDescent="0.2">
      <c r="B46647" s="35"/>
    </row>
    <row r="46648" spans="2:2" x14ac:dyDescent="0.2">
      <c r="B46648" s="35"/>
    </row>
    <row r="46650" spans="2:2" x14ac:dyDescent="0.2">
      <c r="B46650" s="170"/>
    </row>
    <row r="46652" spans="2:2" x14ac:dyDescent="0.2">
      <c r="B46652" s="170"/>
    </row>
    <row r="46654" spans="2:2" x14ac:dyDescent="0.2">
      <c r="B46654" s="35"/>
    </row>
    <row r="46655" spans="2:2" x14ac:dyDescent="0.2">
      <c r="B46655" s="35"/>
    </row>
    <row r="46656" spans="2:2" x14ac:dyDescent="0.2">
      <c r="B46656" s="170"/>
    </row>
    <row r="46657" spans="2:2" x14ac:dyDescent="0.2">
      <c r="B46657" s="35"/>
    </row>
    <row r="46658" spans="2:2" x14ac:dyDescent="0.2">
      <c r="B46658" s="170"/>
    </row>
    <row r="46662" spans="2:2" x14ac:dyDescent="0.2">
      <c r="B46662" s="170"/>
    </row>
    <row r="46664" spans="2:2" x14ac:dyDescent="0.2">
      <c r="B46664" s="170"/>
    </row>
    <row r="46668" spans="2:2" x14ac:dyDescent="0.2">
      <c r="B46668" s="170"/>
    </row>
    <row r="46670" spans="2:2" x14ac:dyDescent="0.2">
      <c r="B46670" s="170"/>
    </row>
    <row r="46674" spans="2:2" x14ac:dyDescent="0.2">
      <c r="B46674" s="170"/>
    </row>
    <row r="46676" spans="2:2" x14ac:dyDescent="0.2">
      <c r="B46676" s="170"/>
    </row>
    <row r="46680" spans="2:2" x14ac:dyDescent="0.2">
      <c r="B46680" s="170"/>
    </row>
    <row r="46682" spans="2:2" x14ac:dyDescent="0.2">
      <c r="B46682" s="170"/>
    </row>
    <row r="46686" spans="2:2" x14ac:dyDescent="0.2">
      <c r="B46686" s="170"/>
    </row>
    <row r="46688" spans="2:2" x14ac:dyDescent="0.2">
      <c r="B46688" s="170"/>
    </row>
    <row r="46692" spans="2:2" x14ac:dyDescent="0.2">
      <c r="B46692" s="170"/>
    </row>
    <row r="46694" spans="2:2" x14ac:dyDescent="0.2">
      <c r="B46694" s="170"/>
    </row>
    <row r="46698" spans="2:2" x14ac:dyDescent="0.2">
      <c r="B46698" s="170"/>
    </row>
    <row r="46700" spans="2:2" x14ac:dyDescent="0.2">
      <c r="B46700" s="170"/>
    </row>
    <row r="46704" spans="2:2" x14ac:dyDescent="0.2">
      <c r="B46704" s="170"/>
    </row>
    <row r="46706" spans="2:2" x14ac:dyDescent="0.2">
      <c r="B46706" s="170"/>
    </row>
    <row r="46710" spans="2:2" x14ac:dyDescent="0.2">
      <c r="B46710" s="170"/>
    </row>
    <row r="46712" spans="2:2" x14ac:dyDescent="0.2">
      <c r="B46712" s="170"/>
    </row>
    <row r="46716" spans="2:2" x14ac:dyDescent="0.2">
      <c r="B46716" s="170"/>
    </row>
    <row r="46718" spans="2:2" x14ac:dyDescent="0.2">
      <c r="B46718" s="170"/>
    </row>
    <row r="46737" spans="2:2" x14ac:dyDescent="0.2">
      <c r="B46737" s="35"/>
    </row>
    <row r="46738" spans="2:2" x14ac:dyDescent="0.2">
      <c r="B46738" s="34"/>
    </row>
    <row r="46776" spans="2:2" x14ac:dyDescent="0.2">
      <c r="B46776" s="35"/>
    </row>
    <row r="46778" spans="2:2" x14ac:dyDescent="0.2">
      <c r="B46778" s="35"/>
    </row>
    <row r="46780" spans="2:2" x14ac:dyDescent="0.2">
      <c r="B46780" s="35"/>
    </row>
    <row r="46782" spans="2:2" x14ac:dyDescent="0.2">
      <c r="B46782" s="35"/>
    </row>
    <row r="46787" spans="2:2" x14ac:dyDescent="0.2">
      <c r="B46787" s="35"/>
    </row>
    <row r="46788" spans="2:2" x14ac:dyDescent="0.2">
      <c r="B46788" s="35"/>
    </row>
    <row r="46791" spans="2:2" x14ac:dyDescent="0.2">
      <c r="B46791" s="35"/>
    </row>
    <row r="46792" spans="2:2" x14ac:dyDescent="0.2">
      <c r="B46792" s="35"/>
    </row>
    <row r="46795" spans="2:2" x14ac:dyDescent="0.2">
      <c r="B46795" s="35"/>
    </row>
    <row r="46796" spans="2:2" x14ac:dyDescent="0.2">
      <c r="B46796" s="35"/>
    </row>
    <row r="46797" spans="2:2" x14ac:dyDescent="0.2">
      <c r="B46797" s="35"/>
    </row>
    <row r="46798" spans="2:2" x14ac:dyDescent="0.2">
      <c r="B46798" s="35"/>
    </row>
    <row r="46801" spans="2:2" x14ac:dyDescent="0.2">
      <c r="B46801" s="35"/>
    </row>
    <row r="46802" spans="2:2" x14ac:dyDescent="0.2">
      <c r="B46802" s="35"/>
    </row>
    <row r="46803" spans="2:2" x14ac:dyDescent="0.2">
      <c r="B46803" s="35"/>
    </row>
    <row r="46804" spans="2:2" x14ac:dyDescent="0.2">
      <c r="B46804" s="35"/>
    </row>
    <row r="46805" spans="2:2" x14ac:dyDescent="0.2">
      <c r="B46805" s="35"/>
    </row>
    <row r="46806" spans="2:2" x14ac:dyDescent="0.2">
      <c r="B46806" s="35"/>
    </row>
    <row r="46812" spans="2:2" x14ac:dyDescent="0.2">
      <c r="B46812" s="35"/>
    </row>
    <row r="46813" spans="2:2" x14ac:dyDescent="0.2">
      <c r="B46813" s="35"/>
    </row>
    <row r="46814" spans="2:2" x14ac:dyDescent="0.2">
      <c r="B46814" s="35"/>
    </row>
    <row r="46815" spans="2:2" x14ac:dyDescent="0.2">
      <c r="B46815" s="35"/>
    </row>
    <row r="46849" spans="2:2" x14ac:dyDescent="0.2">
      <c r="B46849" s="170"/>
    </row>
    <row r="46851" spans="2:2" x14ac:dyDescent="0.2">
      <c r="B46851" s="170"/>
    </row>
    <row r="46895" spans="2:2" x14ac:dyDescent="0.2">
      <c r="B46895" s="35"/>
    </row>
    <row r="46896" spans="2:2" x14ac:dyDescent="0.2">
      <c r="B46896" s="34"/>
    </row>
    <row r="46934" spans="2:2" x14ac:dyDescent="0.2">
      <c r="B46934" s="35"/>
    </row>
    <row r="46936" spans="2:2" x14ac:dyDescent="0.2">
      <c r="B46936" s="35"/>
    </row>
    <row r="46938" spans="2:2" x14ac:dyDescent="0.2">
      <c r="B46938" s="35"/>
    </row>
    <row r="46940" spans="2:2" x14ac:dyDescent="0.2">
      <c r="B46940" s="35"/>
    </row>
    <row r="46945" spans="2:2" x14ac:dyDescent="0.2">
      <c r="B46945" s="35"/>
    </row>
    <row r="46946" spans="2:2" x14ac:dyDescent="0.2">
      <c r="B46946" s="35"/>
    </row>
    <row r="46949" spans="2:2" x14ac:dyDescent="0.2">
      <c r="B46949" s="35"/>
    </row>
    <row r="46950" spans="2:2" x14ac:dyDescent="0.2">
      <c r="B46950" s="35"/>
    </row>
    <row r="46953" spans="2:2" x14ac:dyDescent="0.2">
      <c r="B46953" s="35"/>
    </row>
    <row r="46954" spans="2:2" x14ac:dyDescent="0.2">
      <c r="B46954" s="35"/>
    </row>
    <row r="46955" spans="2:2" x14ac:dyDescent="0.2">
      <c r="B46955" s="35"/>
    </row>
    <row r="46956" spans="2:2" x14ac:dyDescent="0.2">
      <c r="B46956" s="35"/>
    </row>
    <row r="46959" spans="2:2" x14ac:dyDescent="0.2">
      <c r="B46959" s="35"/>
    </row>
    <row r="46960" spans="2:2" x14ac:dyDescent="0.2">
      <c r="B46960" s="35"/>
    </row>
    <row r="46961" spans="2:2" x14ac:dyDescent="0.2">
      <c r="B46961" s="35"/>
    </row>
    <row r="46962" spans="2:2" x14ac:dyDescent="0.2">
      <c r="B46962" s="35"/>
    </row>
    <row r="46963" spans="2:2" x14ac:dyDescent="0.2">
      <c r="B46963" s="170"/>
    </row>
    <row r="46964" spans="2:2" x14ac:dyDescent="0.2">
      <c r="B46964" s="35"/>
    </row>
    <row r="46970" spans="2:2" x14ac:dyDescent="0.2">
      <c r="B46970" s="35"/>
    </row>
    <row r="46971" spans="2:2" x14ac:dyDescent="0.2">
      <c r="B46971" s="35"/>
    </row>
    <row r="46972" spans="2:2" x14ac:dyDescent="0.2">
      <c r="B46972" s="35"/>
    </row>
    <row r="46973" spans="2:2" x14ac:dyDescent="0.2">
      <c r="B46973" s="35"/>
    </row>
    <row r="47041" spans="2:2" x14ac:dyDescent="0.2">
      <c r="B47041" s="170"/>
    </row>
    <row r="47047" spans="2:2" x14ac:dyDescent="0.2">
      <c r="B47047" s="170"/>
    </row>
    <row r="47053" spans="2:2" x14ac:dyDescent="0.2">
      <c r="B47053" s="170"/>
    </row>
    <row r="47054" spans="2:2" x14ac:dyDescent="0.2">
      <c r="B47054" s="34"/>
    </row>
    <row r="47089" spans="2:2" x14ac:dyDescent="0.2">
      <c r="B47089" s="170"/>
    </row>
    <row r="47092" spans="2:2" x14ac:dyDescent="0.2">
      <c r="B47092" s="35"/>
    </row>
    <row r="47094" spans="2:2" x14ac:dyDescent="0.2">
      <c r="B47094" s="35"/>
    </row>
    <row r="47095" spans="2:2" x14ac:dyDescent="0.2">
      <c r="B47095" s="170"/>
    </row>
    <row r="47096" spans="2:2" x14ac:dyDescent="0.2">
      <c r="B47096" s="35"/>
    </row>
    <row r="47098" spans="2:2" x14ac:dyDescent="0.2">
      <c r="B47098" s="35"/>
    </row>
    <row r="47103" spans="2:2" x14ac:dyDescent="0.2">
      <c r="B47103" s="35"/>
    </row>
    <row r="47104" spans="2:2" x14ac:dyDescent="0.2">
      <c r="B47104" s="35"/>
    </row>
    <row r="47107" spans="2:2" x14ac:dyDescent="0.2">
      <c r="B47107" s="35"/>
    </row>
    <row r="47108" spans="2:2" x14ac:dyDescent="0.2">
      <c r="B47108" s="35"/>
    </row>
    <row r="47111" spans="2:2" x14ac:dyDescent="0.2">
      <c r="B47111" s="35"/>
    </row>
    <row r="47112" spans="2:2" x14ac:dyDescent="0.2">
      <c r="B47112" s="35"/>
    </row>
    <row r="47113" spans="2:2" x14ac:dyDescent="0.2">
      <c r="B47113" s="35"/>
    </row>
    <row r="47114" spans="2:2" x14ac:dyDescent="0.2">
      <c r="B47114" s="35"/>
    </row>
    <row r="47117" spans="2:2" x14ac:dyDescent="0.2">
      <c r="B47117" s="35"/>
    </row>
    <row r="47118" spans="2:2" x14ac:dyDescent="0.2">
      <c r="B47118" s="35"/>
    </row>
    <row r="47119" spans="2:2" x14ac:dyDescent="0.2">
      <c r="B47119" s="35"/>
    </row>
    <row r="47120" spans="2:2" x14ac:dyDescent="0.2">
      <c r="B47120" s="35"/>
    </row>
    <row r="47121" spans="2:2" x14ac:dyDescent="0.2">
      <c r="B47121" s="35"/>
    </row>
    <row r="47122" spans="2:2" x14ac:dyDescent="0.2">
      <c r="B47122" s="35"/>
    </row>
    <row r="47128" spans="2:2" x14ac:dyDescent="0.2">
      <c r="B47128" s="35"/>
    </row>
    <row r="47129" spans="2:2" x14ac:dyDescent="0.2">
      <c r="B47129" s="35"/>
    </row>
    <row r="47130" spans="2:2" x14ac:dyDescent="0.2">
      <c r="B47130" s="35"/>
    </row>
    <row r="47131" spans="2:2" x14ac:dyDescent="0.2">
      <c r="B47131" s="35"/>
    </row>
    <row r="47137" spans="2:2" x14ac:dyDescent="0.2">
      <c r="B47137" s="170"/>
    </row>
    <row r="47143" spans="2:2" x14ac:dyDescent="0.2">
      <c r="B47143" s="170"/>
    </row>
    <row r="47149" spans="2:2" x14ac:dyDescent="0.2">
      <c r="B47149" s="170"/>
    </row>
    <row r="47191" spans="2:2" x14ac:dyDescent="0.2">
      <c r="B47191" s="170"/>
    </row>
    <row r="47211" spans="2:2" x14ac:dyDescent="0.2">
      <c r="B47211" s="35"/>
    </row>
    <row r="47212" spans="2:2" x14ac:dyDescent="0.2">
      <c r="B47212" s="34"/>
    </row>
    <row r="47250" spans="2:2" x14ac:dyDescent="0.2">
      <c r="B47250" s="35"/>
    </row>
    <row r="47252" spans="2:2" x14ac:dyDescent="0.2">
      <c r="B47252" s="35"/>
    </row>
    <row r="47254" spans="2:2" x14ac:dyDescent="0.2">
      <c r="B47254" s="35"/>
    </row>
    <row r="47256" spans="2:2" x14ac:dyDescent="0.2">
      <c r="B47256" s="35"/>
    </row>
    <row r="47261" spans="2:2" x14ac:dyDescent="0.2">
      <c r="B47261" s="35"/>
    </row>
    <row r="47262" spans="2:2" x14ac:dyDescent="0.2">
      <c r="B47262" s="35"/>
    </row>
    <row r="47265" spans="2:2" x14ac:dyDescent="0.2">
      <c r="B47265" s="35"/>
    </row>
    <row r="47266" spans="2:2" x14ac:dyDescent="0.2">
      <c r="B47266" s="35"/>
    </row>
    <row r="47269" spans="2:2" x14ac:dyDescent="0.2">
      <c r="B47269" s="35"/>
    </row>
    <row r="47270" spans="2:2" x14ac:dyDescent="0.2">
      <c r="B47270" s="35"/>
    </row>
    <row r="47271" spans="2:2" x14ac:dyDescent="0.2">
      <c r="B47271" s="35"/>
    </row>
    <row r="47272" spans="2:2" x14ac:dyDescent="0.2">
      <c r="B47272" s="35"/>
    </row>
    <row r="47275" spans="2:2" x14ac:dyDescent="0.2">
      <c r="B47275" s="35"/>
    </row>
    <row r="47276" spans="2:2" x14ac:dyDescent="0.2">
      <c r="B47276" s="35"/>
    </row>
    <row r="47277" spans="2:2" x14ac:dyDescent="0.2">
      <c r="B47277" s="35"/>
    </row>
    <row r="47278" spans="2:2" x14ac:dyDescent="0.2">
      <c r="B47278" s="35"/>
    </row>
    <row r="47279" spans="2:2" x14ac:dyDescent="0.2">
      <c r="B47279" s="35"/>
    </row>
    <row r="47280" spans="2:2" x14ac:dyDescent="0.2">
      <c r="B47280" s="35"/>
    </row>
    <row r="47286" spans="2:2" x14ac:dyDescent="0.2">
      <c r="B47286" s="35"/>
    </row>
    <row r="47287" spans="2:2" x14ac:dyDescent="0.2">
      <c r="B47287" s="35"/>
    </row>
    <row r="47288" spans="2:2" x14ac:dyDescent="0.2">
      <c r="B47288" s="35"/>
    </row>
    <row r="47289" spans="2:2" x14ac:dyDescent="0.2">
      <c r="B47289" s="35"/>
    </row>
    <row r="47369" spans="2:2" x14ac:dyDescent="0.2">
      <c r="B47369" s="35"/>
    </row>
    <row r="47370" spans="2:2" x14ac:dyDescent="0.2">
      <c r="B47370" s="34"/>
    </row>
    <row r="47372" spans="2:2" x14ac:dyDescent="0.2">
      <c r="B47372" s="170"/>
    </row>
    <row r="47408" spans="2:2" x14ac:dyDescent="0.2">
      <c r="B47408" s="35"/>
    </row>
    <row r="47410" spans="2:2" x14ac:dyDescent="0.2">
      <c r="B47410" s="35"/>
    </row>
    <row r="47412" spans="2:2" x14ac:dyDescent="0.2">
      <c r="B47412" s="35"/>
    </row>
    <row r="47414" spans="2:2" x14ac:dyDescent="0.2">
      <c r="B47414" s="35"/>
    </row>
    <row r="47419" spans="2:2" x14ac:dyDescent="0.2">
      <c r="B47419" s="35"/>
    </row>
    <row r="47420" spans="2:2" x14ac:dyDescent="0.2">
      <c r="B47420" s="35"/>
    </row>
    <row r="47423" spans="2:2" x14ac:dyDescent="0.2">
      <c r="B47423" s="35"/>
    </row>
    <row r="47424" spans="2:2" x14ac:dyDescent="0.2">
      <c r="B47424" s="35"/>
    </row>
    <row r="47427" spans="2:2" x14ac:dyDescent="0.2">
      <c r="B47427" s="35"/>
    </row>
    <row r="47428" spans="2:2" x14ac:dyDescent="0.2">
      <c r="B47428" s="35"/>
    </row>
    <row r="47429" spans="2:2" x14ac:dyDescent="0.2">
      <c r="B47429" s="35"/>
    </row>
    <row r="47430" spans="2:2" x14ac:dyDescent="0.2">
      <c r="B47430" s="35"/>
    </row>
    <row r="47433" spans="2:2" x14ac:dyDescent="0.2">
      <c r="B47433" s="35"/>
    </row>
    <row r="47434" spans="2:2" x14ac:dyDescent="0.2">
      <c r="B47434" s="35"/>
    </row>
    <row r="47435" spans="2:2" x14ac:dyDescent="0.2">
      <c r="B47435" s="35"/>
    </row>
    <row r="47436" spans="2:2" x14ac:dyDescent="0.2">
      <c r="B47436" s="35"/>
    </row>
    <row r="47437" spans="2:2" x14ac:dyDescent="0.2">
      <c r="B47437" s="35"/>
    </row>
    <row r="47438" spans="2:2" x14ac:dyDescent="0.2">
      <c r="B47438" s="35"/>
    </row>
    <row r="47444" spans="2:2" x14ac:dyDescent="0.2">
      <c r="B47444" s="35"/>
    </row>
    <row r="47445" spans="2:2" x14ac:dyDescent="0.2">
      <c r="B47445" s="35"/>
    </row>
    <row r="47446" spans="2:2" x14ac:dyDescent="0.2">
      <c r="B47446" s="35"/>
    </row>
    <row r="47447" spans="2:2" x14ac:dyDescent="0.2">
      <c r="B47447" s="35"/>
    </row>
    <row r="47527" spans="2:2" x14ac:dyDescent="0.2">
      <c r="B47527" s="35"/>
    </row>
    <row r="47528" spans="2:2" x14ac:dyDescent="0.2">
      <c r="B47528" s="34"/>
    </row>
    <row r="47566" spans="2:2" x14ac:dyDescent="0.2">
      <c r="B47566" s="35"/>
    </row>
    <row r="47568" spans="2:2" x14ac:dyDescent="0.2">
      <c r="B47568" s="35"/>
    </row>
    <row r="47570" spans="2:2" x14ac:dyDescent="0.2">
      <c r="B47570" s="35"/>
    </row>
    <row r="47572" spans="2:2" x14ac:dyDescent="0.2">
      <c r="B47572" s="35"/>
    </row>
    <row r="47577" spans="2:2" x14ac:dyDescent="0.2">
      <c r="B47577" s="35"/>
    </row>
    <row r="47578" spans="2:2" x14ac:dyDescent="0.2">
      <c r="B47578" s="35"/>
    </row>
    <row r="47581" spans="2:2" x14ac:dyDescent="0.2">
      <c r="B47581" s="35"/>
    </row>
    <row r="47582" spans="2:2" x14ac:dyDescent="0.2">
      <c r="B47582" s="35"/>
    </row>
    <row r="47585" spans="2:2" x14ac:dyDescent="0.2">
      <c r="B47585" s="35"/>
    </row>
    <row r="47586" spans="2:2" x14ac:dyDescent="0.2">
      <c r="B47586" s="35"/>
    </row>
    <row r="47587" spans="2:2" x14ac:dyDescent="0.2">
      <c r="B47587" s="35"/>
    </row>
    <row r="47588" spans="2:2" x14ac:dyDescent="0.2">
      <c r="B47588" s="35"/>
    </row>
    <row r="47591" spans="2:2" x14ac:dyDescent="0.2">
      <c r="B47591" s="35"/>
    </row>
    <row r="47592" spans="2:2" x14ac:dyDescent="0.2">
      <c r="B47592" s="35"/>
    </row>
    <row r="47593" spans="2:2" x14ac:dyDescent="0.2">
      <c r="B47593" s="35"/>
    </row>
    <row r="47594" spans="2:2" x14ac:dyDescent="0.2">
      <c r="B47594" s="35"/>
    </row>
    <row r="47595" spans="2:2" x14ac:dyDescent="0.2">
      <c r="B47595" s="35"/>
    </row>
    <row r="47596" spans="2:2" x14ac:dyDescent="0.2">
      <c r="B47596" s="35"/>
    </row>
    <row r="47602" spans="2:2" x14ac:dyDescent="0.2">
      <c r="B47602" s="35"/>
    </row>
    <row r="47603" spans="2:2" x14ac:dyDescent="0.2">
      <c r="B47603" s="35"/>
    </row>
    <row r="47604" spans="2:2" x14ac:dyDescent="0.2">
      <c r="B47604" s="35"/>
    </row>
    <row r="47605" spans="2:2" x14ac:dyDescent="0.2">
      <c r="B47605" s="35"/>
    </row>
    <row r="47685" spans="2:2" x14ac:dyDescent="0.2">
      <c r="B47685" s="35"/>
    </row>
    <row r="47686" spans="2:2" x14ac:dyDescent="0.2">
      <c r="B47686" s="34"/>
    </row>
    <row r="47707" spans="2:2" x14ac:dyDescent="0.2">
      <c r="B47707" s="170"/>
    </row>
    <row r="47709" spans="2:2" x14ac:dyDescent="0.2">
      <c r="B47709" s="170"/>
    </row>
    <row r="47713" spans="2:2" x14ac:dyDescent="0.2">
      <c r="B47713" s="170"/>
    </row>
    <row r="47715" spans="2:2" x14ac:dyDescent="0.2">
      <c r="B47715" s="170"/>
    </row>
    <row r="47719" spans="2:2" x14ac:dyDescent="0.2">
      <c r="B47719" s="170"/>
    </row>
    <row r="47721" spans="2:2" x14ac:dyDescent="0.2">
      <c r="B47721" s="170"/>
    </row>
    <row r="47724" spans="2:2" x14ac:dyDescent="0.2">
      <c r="B47724" s="35"/>
    </row>
    <row r="47725" spans="2:2" x14ac:dyDescent="0.2">
      <c r="B47725" s="170"/>
    </row>
    <row r="47726" spans="2:2" x14ac:dyDescent="0.2">
      <c r="B47726" s="35"/>
    </row>
    <row r="47727" spans="2:2" x14ac:dyDescent="0.2">
      <c r="B47727" s="170"/>
    </row>
    <row r="47728" spans="2:2" x14ac:dyDescent="0.2">
      <c r="B47728" s="35"/>
    </row>
    <row r="47730" spans="2:2" x14ac:dyDescent="0.2">
      <c r="B47730" s="35"/>
    </row>
    <row r="47731" spans="2:2" x14ac:dyDescent="0.2">
      <c r="B47731" s="170"/>
    </row>
    <row r="47733" spans="2:2" x14ac:dyDescent="0.2">
      <c r="B47733" s="170"/>
    </row>
    <row r="47735" spans="2:2" x14ac:dyDescent="0.2">
      <c r="B47735" s="35"/>
    </row>
    <row r="47736" spans="2:2" x14ac:dyDescent="0.2">
      <c r="B47736" s="35"/>
    </row>
    <row r="47737" spans="2:2" x14ac:dyDescent="0.2">
      <c r="B47737" s="170"/>
    </row>
    <row r="47739" spans="2:2" x14ac:dyDescent="0.2">
      <c r="B47739" s="170"/>
    </row>
    <row r="47740" spans="2:2" x14ac:dyDescent="0.2">
      <c r="B47740" s="35"/>
    </row>
    <row r="47743" spans="2:2" x14ac:dyDescent="0.2">
      <c r="B47743" s="170"/>
    </row>
    <row r="47744" spans="2:2" x14ac:dyDescent="0.2">
      <c r="B47744" s="35"/>
    </row>
    <row r="47745" spans="2:2" x14ac:dyDescent="0.2">
      <c r="B47745" s="170"/>
    </row>
    <row r="47746" spans="2:2" x14ac:dyDescent="0.2">
      <c r="B47746" s="35"/>
    </row>
    <row r="47749" spans="2:2" x14ac:dyDescent="0.2">
      <c r="B47749" s="170"/>
    </row>
    <row r="47750" spans="2:2" x14ac:dyDescent="0.2">
      <c r="B47750" s="35"/>
    </row>
    <row r="47751" spans="2:2" x14ac:dyDescent="0.2">
      <c r="B47751" s="170"/>
    </row>
    <row r="47752" spans="2:2" x14ac:dyDescent="0.2">
      <c r="B47752" s="35"/>
    </row>
    <row r="47753" spans="2:2" x14ac:dyDescent="0.2">
      <c r="B47753" s="35"/>
    </row>
    <row r="47754" spans="2:2" x14ac:dyDescent="0.2">
      <c r="B47754" s="35"/>
    </row>
    <row r="47755" spans="2:2" x14ac:dyDescent="0.2">
      <c r="B47755" s="170"/>
    </row>
    <row r="47757" spans="2:2" x14ac:dyDescent="0.2">
      <c r="B47757" s="170"/>
    </row>
    <row r="47760" spans="2:2" x14ac:dyDescent="0.2">
      <c r="B47760" s="35"/>
    </row>
    <row r="47761" spans="2:2" x14ac:dyDescent="0.2">
      <c r="B47761" s="35"/>
    </row>
    <row r="47762" spans="2:2" x14ac:dyDescent="0.2">
      <c r="B47762" s="35"/>
    </row>
    <row r="47763" spans="2:2" x14ac:dyDescent="0.2">
      <c r="B47763" s="35"/>
    </row>
    <row r="47809" spans="2:2" x14ac:dyDescent="0.2">
      <c r="B47809" s="170"/>
    </row>
    <row r="47811" spans="2:2" x14ac:dyDescent="0.2">
      <c r="B47811" s="170"/>
    </row>
    <row r="47815" spans="2:2" x14ac:dyDescent="0.2">
      <c r="B47815" s="170"/>
    </row>
    <row r="47817" spans="2:2" x14ac:dyDescent="0.2">
      <c r="B47817" s="170"/>
    </row>
    <row r="47828" spans="2:2" x14ac:dyDescent="0.2">
      <c r="B47828" s="170"/>
    </row>
    <row r="47834" spans="2:2" x14ac:dyDescent="0.2">
      <c r="B47834" s="170"/>
    </row>
    <row r="47840" spans="2:2" x14ac:dyDescent="0.2">
      <c r="B47840" s="170"/>
    </row>
    <row r="47843" spans="2:2" x14ac:dyDescent="0.2">
      <c r="B47843" s="35"/>
    </row>
    <row r="47844" spans="2:2" x14ac:dyDescent="0.2">
      <c r="B47844" s="34"/>
    </row>
    <row r="47846" spans="2:2" x14ac:dyDescent="0.2">
      <c r="B47846" s="170"/>
    </row>
    <row r="47852" spans="2:2" x14ac:dyDescent="0.2">
      <c r="B47852" s="170"/>
    </row>
    <row r="47858" spans="2:2" x14ac:dyDescent="0.2">
      <c r="B47858" s="170"/>
    </row>
    <row r="47864" spans="2:2" x14ac:dyDescent="0.2">
      <c r="B47864" s="170"/>
    </row>
    <row r="47870" spans="2:2" x14ac:dyDescent="0.2">
      <c r="B47870" s="170"/>
    </row>
    <row r="47876" spans="2:2" x14ac:dyDescent="0.2">
      <c r="B47876" s="170"/>
    </row>
    <row r="47882" spans="2:2" x14ac:dyDescent="0.2">
      <c r="B47882" s="170"/>
    </row>
    <row r="47884" spans="2:2" x14ac:dyDescent="0.2">
      <c r="B47884" s="35"/>
    </row>
    <row r="47886" spans="2:2" x14ac:dyDescent="0.2">
      <c r="B47886" s="35"/>
    </row>
    <row r="47888" spans="2:2" x14ac:dyDescent="0.2">
      <c r="B47888" s="170"/>
    </row>
    <row r="47893" spans="2:2" x14ac:dyDescent="0.2">
      <c r="B47893" s="35"/>
    </row>
    <row r="47894" spans="2:2" x14ac:dyDescent="0.2">
      <c r="B47894" s="170"/>
    </row>
    <row r="47897" spans="2:2" x14ac:dyDescent="0.2">
      <c r="B47897" s="35"/>
    </row>
    <row r="47898" spans="2:2" x14ac:dyDescent="0.2">
      <c r="B47898" s="35"/>
    </row>
    <row r="47900" spans="2:2" x14ac:dyDescent="0.2">
      <c r="B47900" s="170"/>
    </row>
    <row r="47901" spans="2:2" x14ac:dyDescent="0.2">
      <c r="B47901" s="35"/>
    </row>
    <row r="47902" spans="2:2" x14ac:dyDescent="0.2">
      <c r="B47902" s="35"/>
    </row>
    <row r="47903" spans="2:2" x14ac:dyDescent="0.2">
      <c r="B47903" s="35"/>
    </row>
    <row r="47904" spans="2:2" x14ac:dyDescent="0.2">
      <c r="B47904" s="35"/>
    </row>
    <row r="47906" spans="2:2" x14ac:dyDescent="0.2">
      <c r="B47906" s="170"/>
    </row>
    <row r="47907" spans="2:2" x14ac:dyDescent="0.2">
      <c r="B47907" s="35"/>
    </row>
    <row r="47908" spans="2:2" x14ac:dyDescent="0.2">
      <c r="B47908" s="35"/>
    </row>
    <row r="47909" spans="2:2" x14ac:dyDescent="0.2">
      <c r="B47909" s="35"/>
    </row>
    <row r="47910" spans="2:2" x14ac:dyDescent="0.2">
      <c r="B47910" s="35"/>
    </row>
    <row r="47911" spans="2:2" x14ac:dyDescent="0.2">
      <c r="B47911" s="35"/>
    </row>
    <row r="47912" spans="2:2" x14ac:dyDescent="0.2">
      <c r="B47912" s="170"/>
    </row>
    <row r="47918" spans="2:2" x14ac:dyDescent="0.2">
      <c r="B47918" s="170"/>
    </row>
    <row r="47919" spans="2:2" x14ac:dyDescent="0.2">
      <c r="B47919" s="35"/>
    </row>
    <row r="47920" spans="2:2" x14ac:dyDescent="0.2">
      <c r="B47920" s="35"/>
    </row>
    <row r="47921" spans="2:2" x14ac:dyDescent="0.2">
      <c r="B47921" s="35"/>
    </row>
    <row r="47924" spans="2:2" x14ac:dyDescent="0.2">
      <c r="B47924" s="170"/>
    </row>
    <row r="47930" spans="2:2" x14ac:dyDescent="0.2">
      <c r="B47930" s="170"/>
    </row>
    <row r="47936" spans="2:2" x14ac:dyDescent="0.2">
      <c r="B47936" s="170"/>
    </row>
    <row r="47942" spans="2:2" x14ac:dyDescent="0.2">
      <c r="B47942" s="170"/>
    </row>
    <row r="47948" spans="2:2" x14ac:dyDescent="0.2">
      <c r="B47948" s="170"/>
    </row>
    <row r="47960" spans="2:2" x14ac:dyDescent="0.2">
      <c r="B47960" s="170"/>
    </row>
    <row r="47985" spans="2:2" x14ac:dyDescent="0.2">
      <c r="B47985" s="170"/>
    </row>
    <row r="47991" spans="2:2" x14ac:dyDescent="0.2">
      <c r="B47991" s="170"/>
    </row>
    <row r="47997" spans="2:2" x14ac:dyDescent="0.2">
      <c r="B47997" s="170"/>
    </row>
    <row r="48001" spans="2:2" x14ac:dyDescent="0.2">
      <c r="B48001" s="35"/>
    </row>
    <row r="48002" spans="2:2" x14ac:dyDescent="0.2">
      <c r="B48002" s="34"/>
    </row>
    <row r="48015" spans="2:2" x14ac:dyDescent="0.2">
      <c r="B48015" s="170"/>
    </row>
    <row r="48027" spans="2:2" x14ac:dyDescent="0.2">
      <c r="B48027" s="170"/>
    </row>
    <row r="48040" spans="2:2" x14ac:dyDescent="0.2">
      <c r="B48040" s="35"/>
    </row>
    <row r="48042" spans="2:2" x14ac:dyDescent="0.2">
      <c r="B48042" s="35"/>
    </row>
    <row r="48044" spans="2:2" x14ac:dyDescent="0.2">
      <c r="B48044" s="35"/>
    </row>
    <row r="48046" spans="2:2" x14ac:dyDescent="0.2">
      <c r="B48046" s="35"/>
    </row>
    <row r="48051" spans="2:2" x14ac:dyDescent="0.2">
      <c r="B48051" s="35"/>
    </row>
    <row r="48052" spans="2:2" x14ac:dyDescent="0.2">
      <c r="B48052" s="35"/>
    </row>
    <row r="48055" spans="2:2" x14ac:dyDescent="0.2">
      <c r="B48055" s="35"/>
    </row>
    <row r="48056" spans="2:2" x14ac:dyDescent="0.2">
      <c r="B48056" s="35"/>
    </row>
    <row r="48059" spans="2:2" x14ac:dyDescent="0.2">
      <c r="B48059" s="35"/>
    </row>
    <row r="48060" spans="2:2" x14ac:dyDescent="0.2">
      <c r="B48060" s="35"/>
    </row>
    <row r="48061" spans="2:2" x14ac:dyDescent="0.2">
      <c r="B48061" s="35"/>
    </row>
    <row r="48062" spans="2:2" x14ac:dyDescent="0.2">
      <c r="B48062" s="35"/>
    </row>
    <row r="48065" spans="2:2" x14ac:dyDescent="0.2">
      <c r="B48065" s="35"/>
    </row>
    <row r="48066" spans="2:2" x14ac:dyDescent="0.2">
      <c r="B48066" s="35"/>
    </row>
    <row r="48067" spans="2:2" x14ac:dyDescent="0.2">
      <c r="B48067" s="35"/>
    </row>
    <row r="48068" spans="2:2" x14ac:dyDescent="0.2">
      <c r="B48068" s="35"/>
    </row>
    <row r="48069" spans="2:2" x14ac:dyDescent="0.2">
      <c r="B48069" s="35"/>
    </row>
    <row r="48070" spans="2:2" x14ac:dyDescent="0.2">
      <c r="B48070" s="35"/>
    </row>
    <row r="48076" spans="2:2" x14ac:dyDescent="0.2">
      <c r="B48076" s="35"/>
    </row>
    <row r="48077" spans="2:2" x14ac:dyDescent="0.2">
      <c r="B48077" s="170"/>
    </row>
    <row r="48078" spans="2:2" x14ac:dyDescent="0.2">
      <c r="B48078" s="35"/>
    </row>
    <row r="48079" spans="2:2" x14ac:dyDescent="0.2">
      <c r="B48079" s="35"/>
    </row>
    <row r="48083" spans="2:2" x14ac:dyDescent="0.2">
      <c r="B48083" s="170"/>
    </row>
    <row r="48089" spans="2:2" x14ac:dyDescent="0.2">
      <c r="B48089" s="170"/>
    </row>
    <row r="48095" spans="2:2" x14ac:dyDescent="0.2">
      <c r="B48095" s="170"/>
    </row>
    <row r="48101" spans="2:2" x14ac:dyDescent="0.2">
      <c r="B48101" s="170"/>
    </row>
    <row r="48107" spans="2:2" x14ac:dyDescent="0.2">
      <c r="B48107" s="170"/>
    </row>
    <row r="48113" spans="2:2" x14ac:dyDescent="0.2">
      <c r="B48113" s="170"/>
    </row>
    <row r="48119" spans="2:2" x14ac:dyDescent="0.2">
      <c r="B48119" s="170"/>
    </row>
    <row r="48121" spans="2:2" x14ac:dyDescent="0.2">
      <c r="B48121" s="170"/>
    </row>
    <row r="48159" spans="2:2" x14ac:dyDescent="0.2">
      <c r="B48159" s="35"/>
    </row>
    <row r="48160" spans="2:2" x14ac:dyDescent="0.2">
      <c r="B48160" s="34"/>
    </row>
    <row r="48188" spans="2:2" x14ac:dyDescent="0.2">
      <c r="B48188" s="170"/>
    </row>
    <row r="48194" spans="2:2" x14ac:dyDescent="0.2">
      <c r="B48194" s="170"/>
    </row>
    <row r="48198" spans="2:2" x14ac:dyDescent="0.2">
      <c r="B48198" s="35"/>
    </row>
    <row r="48200" spans="2:2" x14ac:dyDescent="0.2">
      <c r="B48200" s="35"/>
    </row>
    <row r="48202" spans="2:2" x14ac:dyDescent="0.2">
      <c r="B48202" s="35"/>
    </row>
    <row r="48204" spans="2:2" x14ac:dyDescent="0.2">
      <c r="B48204" s="35"/>
    </row>
    <row r="48207" spans="2:2" x14ac:dyDescent="0.2">
      <c r="B48207" s="170"/>
    </row>
    <row r="48209" spans="2:2" x14ac:dyDescent="0.2">
      <c r="B48209" s="170"/>
    </row>
    <row r="48210" spans="2:2" x14ac:dyDescent="0.2">
      <c r="B48210" s="35"/>
    </row>
    <row r="48213" spans="2:2" x14ac:dyDescent="0.2">
      <c r="B48213" s="35"/>
    </row>
    <row r="48214" spans="2:2" x14ac:dyDescent="0.2">
      <c r="B48214" s="35"/>
    </row>
    <row r="48217" spans="2:2" x14ac:dyDescent="0.2">
      <c r="B48217" s="35"/>
    </row>
    <row r="48218" spans="2:2" x14ac:dyDescent="0.2">
      <c r="B48218" s="35"/>
    </row>
    <row r="48219" spans="2:2" x14ac:dyDescent="0.2">
      <c r="B48219" s="170"/>
    </row>
    <row r="48220" spans="2:2" x14ac:dyDescent="0.2">
      <c r="B48220" s="35"/>
    </row>
    <row r="48221" spans="2:2" x14ac:dyDescent="0.2">
      <c r="B48221" s="170"/>
    </row>
    <row r="48223" spans="2:2" x14ac:dyDescent="0.2">
      <c r="B48223" s="35"/>
    </row>
    <row r="48224" spans="2:2" x14ac:dyDescent="0.2">
      <c r="B48224" s="35"/>
    </row>
    <row r="48225" spans="2:2" x14ac:dyDescent="0.2">
      <c r="B48225" s="35"/>
    </row>
    <row r="48226" spans="2:2" x14ac:dyDescent="0.2">
      <c r="B48226" s="35"/>
    </row>
    <row r="48227" spans="2:2" x14ac:dyDescent="0.2">
      <c r="B48227" s="35"/>
    </row>
    <row r="48228" spans="2:2" x14ac:dyDescent="0.2">
      <c r="B48228" s="35"/>
    </row>
    <row r="48234" spans="2:2" x14ac:dyDescent="0.2">
      <c r="B48234" s="35"/>
    </row>
    <row r="48235" spans="2:2" x14ac:dyDescent="0.2">
      <c r="B48235" s="35"/>
    </row>
    <row r="48236" spans="2:2" x14ac:dyDescent="0.2">
      <c r="B48236" s="35"/>
    </row>
    <row r="48237" spans="2:2" x14ac:dyDescent="0.2">
      <c r="B48237" s="35"/>
    </row>
    <row r="48255" spans="2:2" x14ac:dyDescent="0.2">
      <c r="B48255" s="170"/>
    </row>
    <row r="48257" spans="2:2" x14ac:dyDescent="0.2">
      <c r="B48257" s="170"/>
    </row>
    <row r="48261" spans="2:2" x14ac:dyDescent="0.2">
      <c r="B48261" s="170"/>
    </row>
    <row r="48263" spans="2:2" x14ac:dyDescent="0.2">
      <c r="B48263" s="170"/>
    </row>
    <row r="48267" spans="2:2" x14ac:dyDescent="0.2">
      <c r="B48267" s="170"/>
    </row>
    <row r="48269" spans="2:2" x14ac:dyDescent="0.2">
      <c r="B48269" s="170"/>
    </row>
    <row r="48273" spans="2:2" x14ac:dyDescent="0.2">
      <c r="B48273" s="170"/>
    </row>
    <row r="48275" spans="2:2" x14ac:dyDescent="0.2">
      <c r="B48275" s="170"/>
    </row>
    <row r="48279" spans="2:2" x14ac:dyDescent="0.2">
      <c r="B48279" s="170"/>
    </row>
    <row r="48281" spans="2:2" x14ac:dyDescent="0.2">
      <c r="B48281" s="170"/>
    </row>
    <row r="48317" spans="2:2" x14ac:dyDescent="0.2">
      <c r="B48317" s="35"/>
    </row>
    <row r="48318" spans="2:2" x14ac:dyDescent="0.2">
      <c r="B48318" s="34"/>
    </row>
    <row r="48356" spans="2:2" x14ac:dyDescent="0.2">
      <c r="B48356" s="35"/>
    </row>
    <row r="48358" spans="2:2" x14ac:dyDescent="0.2">
      <c r="B48358" s="35"/>
    </row>
    <row r="48360" spans="2:2" x14ac:dyDescent="0.2">
      <c r="B48360" s="35"/>
    </row>
    <row r="48362" spans="2:2" x14ac:dyDescent="0.2">
      <c r="B48362" s="35"/>
    </row>
    <row r="48367" spans="2:2" x14ac:dyDescent="0.2">
      <c r="B48367" s="35"/>
    </row>
    <row r="48368" spans="2:2" x14ac:dyDescent="0.2">
      <c r="B48368" s="35"/>
    </row>
    <row r="48371" spans="2:2" x14ac:dyDescent="0.2">
      <c r="B48371" s="35"/>
    </row>
    <row r="48372" spans="2:2" x14ac:dyDescent="0.2">
      <c r="B48372" s="35"/>
    </row>
    <row r="48375" spans="2:2" x14ac:dyDescent="0.2">
      <c r="B48375" s="35"/>
    </row>
    <row r="48376" spans="2:2" x14ac:dyDescent="0.2">
      <c r="B48376" s="35"/>
    </row>
    <row r="48377" spans="2:2" x14ac:dyDescent="0.2">
      <c r="B48377" s="35"/>
    </row>
    <row r="48378" spans="2:2" x14ac:dyDescent="0.2">
      <c r="B48378" s="35"/>
    </row>
    <row r="48381" spans="2:2" x14ac:dyDescent="0.2">
      <c r="B48381" s="35"/>
    </row>
    <row r="48382" spans="2:2" x14ac:dyDescent="0.2">
      <c r="B48382" s="35"/>
    </row>
    <row r="48383" spans="2:2" x14ac:dyDescent="0.2">
      <c r="B48383" s="35"/>
    </row>
    <row r="48384" spans="2:2" x14ac:dyDescent="0.2">
      <c r="B48384" s="35"/>
    </row>
    <row r="48385" spans="2:2" x14ac:dyDescent="0.2">
      <c r="B48385" s="35"/>
    </row>
    <row r="48386" spans="2:2" x14ac:dyDescent="0.2">
      <c r="B48386" s="35"/>
    </row>
    <row r="48392" spans="2:2" x14ac:dyDescent="0.2">
      <c r="B48392" s="35"/>
    </row>
    <row r="48393" spans="2:2" x14ac:dyDescent="0.2">
      <c r="B48393" s="35"/>
    </row>
    <row r="48394" spans="2:2" x14ac:dyDescent="0.2">
      <c r="B48394" s="35"/>
    </row>
    <row r="48395" spans="2:2" x14ac:dyDescent="0.2">
      <c r="B48395" s="35"/>
    </row>
    <row r="48475" spans="2:2" x14ac:dyDescent="0.2">
      <c r="B48475" s="35"/>
    </row>
    <row r="48476" spans="2:2" x14ac:dyDescent="0.2">
      <c r="B48476" s="34"/>
    </row>
    <row r="48489" spans="2:2" x14ac:dyDescent="0.2">
      <c r="B48489" s="170"/>
    </row>
    <row r="48514" spans="2:2" x14ac:dyDescent="0.2">
      <c r="B48514" s="35"/>
    </row>
    <row r="48516" spans="2:2" x14ac:dyDescent="0.2">
      <c r="B48516" s="35"/>
    </row>
    <row r="48518" spans="2:2" x14ac:dyDescent="0.2">
      <c r="B48518" s="35"/>
    </row>
    <row r="48520" spans="2:2" x14ac:dyDescent="0.2">
      <c r="B48520" s="170"/>
    </row>
    <row r="48522" spans="2:2" x14ac:dyDescent="0.2">
      <c r="B48522" s="170"/>
    </row>
    <row r="48525" spans="2:2" x14ac:dyDescent="0.2">
      <c r="B48525" s="35"/>
    </row>
    <row r="48526" spans="2:2" x14ac:dyDescent="0.2">
      <c r="B48526" s="170"/>
    </row>
    <row r="48528" spans="2:2" x14ac:dyDescent="0.2">
      <c r="B48528" s="170"/>
    </row>
    <row r="48529" spans="2:2" x14ac:dyDescent="0.2">
      <c r="B48529" s="35"/>
    </row>
    <row r="48530" spans="2:2" x14ac:dyDescent="0.2">
      <c r="B48530" s="35"/>
    </row>
    <row r="48532" spans="2:2" x14ac:dyDescent="0.2">
      <c r="B48532" s="170"/>
    </row>
    <row r="48533" spans="2:2" x14ac:dyDescent="0.2">
      <c r="B48533" s="35"/>
    </row>
    <row r="48534" spans="2:2" x14ac:dyDescent="0.2">
      <c r="B48534" s="170"/>
    </row>
    <row r="48535" spans="2:2" x14ac:dyDescent="0.2">
      <c r="B48535" s="35"/>
    </row>
    <row r="48536" spans="2:2" x14ac:dyDescent="0.2">
      <c r="B48536" s="35"/>
    </row>
    <row r="48538" spans="2:2" x14ac:dyDescent="0.2">
      <c r="B48538" s="170"/>
    </row>
    <row r="48539" spans="2:2" x14ac:dyDescent="0.2">
      <c r="B48539" s="35"/>
    </row>
    <row r="48540" spans="2:2" x14ac:dyDescent="0.2">
      <c r="B48540" s="170"/>
    </row>
    <row r="48541" spans="2:2" x14ac:dyDescent="0.2">
      <c r="B48541" s="35"/>
    </row>
    <row r="48542" spans="2:2" x14ac:dyDescent="0.2">
      <c r="B48542" s="35"/>
    </row>
    <row r="48543" spans="2:2" x14ac:dyDescent="0.2">
      <c r="B48543" s="35"/>
    </row>
    <row r="48544" spans="2:2" x14ac:dyDescent="0.2">
      <c r="B48544" s="170"/>
    </row>
    <row r="48550" spans="2:2" x14ac:dyDescent="0.2">
      <c r="B48550" s="170"/>
    </row>
    <row r="48551" spans="2:2" x14ac:dyDescent="0.2">
      <c r="B48551" s="35"/>
    </row>
    <row r="48552" spans="2:2" x14ac:dyDescent="0.2">
      <c r="B48552" s="170"/>
    </row>
    <row r="48553" spans="2:2" x14ac:dyDescent="0.2">
      <c r="B48553" s="35"/>
    </row>
    <row r="48633" spans="2:2" x14ac:dyDescent="0.2">
      <c r="B48633" s="35"/>
    </row>
    <row r="48634" spans="2:2" x14ac:dyDescent="0.2">
      <c r="B48634" s="34"/>
    </row>
    <row r="48672" spans="2:2" x14ac:dyDescent="0.2">
      <c r="B48672" s="35"/>
    </row>
    <row r="48674" spans="2:2" x14ac:dyDescent="0.2">
      <c r="B48674" s="35"/>
    </row>
    <row r="48676" spans="2:2" x14ac:dyDescent="0.2">
      <c r="B48676" s="35"/>
    </row>
    <row r="48678" spans="2:2" x14ac:dyDescent="0.2">
      <c r="B48678" s="35"/>
    </row>
    <row r="48683" spans="2:2" x14ac:dyDescent="0.2">
      <c r="B48683" s="35"/>
    </row>
    <row r="48684" spans="2:2" x14ac:dyDescent="0.2">
      <c r="B48684" s="35"/>
    </row>
    <row r="48687" spans="2:2" x14ac:dyDescent="0.2">
      <c r="B48687" s="35"/>
    </row>
    <row r="48688" spans="2:2" x14ac:dyDescent="0.2">
      <c r="B48688" s="35"/>
    </row>
    <row r="48691" spans="2:2" x14ac:dyDescent="0.2">
      <c r="B48691" s="35"/>
    </row>
    <row r="48692" spans="2:2" x14ac:dyDescent="0.2">
      <c r="B48692" s="35"/>
    </row>
    <row r="48693" spans="2:2" x14ac:dyDescent="0.2">
      <c r="B48693" s="35"/>
    </row>
    <row r="48694" spans="2:2" x14ac:dyDescent="0.2">
      <c r="B48694" s="35"/>
    </row>
    <row r="48697" spans="2:2" x14ac:dyDescent="0.2">
      <c r="B48697" s="35"/>
    </row>
    <row r="48698" spans="2:2" x14ac:dyDescent="0.2">
      <c r="B48698" s="35"/>
    </row>
    <row r="48699" spans="2:2" x14ac:dyDescent="0.2">
      <c r="B48699" s="35"/>
    </row>
    <row r="48700" spans="2:2" x14ac:dyDescent="0.2">
      <c r="B48700" s="35"/>
    </row>
    <row r="48701" spans="2:2" x14ac:dyDescent="0.2">
      <c r="B48701" s="35"/>
    </row>
    <row r="48702" spans="2:2" x14ac:dyDescent="0.2">
      <c r="B48702" s="35"/>
    </row>
    <row r="48708" spans="2:2" x14ac:dyDescent="0.2">
      <c r="B48708" s="35"/>
    </row>
    <row r="48709" spans="2:2" x14ac:dyDescent="0.2">
      <c r="B48709" s="35"/>
    </row>
    <row r="48710" spans="2:2" x14ac:dyDescent="0.2">
      <c r="B48710" s="35"/>
    </row>
    <row r="48711" spans="2:2" x14ac:dyDescent="0.2">
      <c r="B48711" s="35"/>
    </row>
    <row r="48791" spans="2:2" x14ac:dyDescent="0.2">
      <c r="B48791" s="35"/>
    </row>
    <row r="48792" spans="2:2" x14ac:dyDescent="0.2">
      <c r="B48792" s="34"/>
    </row>
    <row r="48830" spans="2:2" x14ac:dyDescent="0.2">
      <c r="B48830" s="35"/>
    </row>
    <row r="48832" spans="2:2" x14ac:dyDescent="0.2">
      <c r="B48832" s="35"/>
    </row>
    <row r="48834" spans="2:2" x14ac:dyDescent="0.2">
      <c r="B48834" s="35"/>
    </row>
    <row r="48836" spans="2:2" x14ac:dyDescent="0.2">
      <c r="B48836" s="35"/>
    </row>
    <row r="48841" spans="2:2" x14ac:dyDescent="0.2">
      <c r="B48841" s="35"/>
    </row>
    <row r="48842" spans="2:2" x14ac:dyDescent="0.2">
      <c r="B48842" s="35"/>
    </row>
    <row r="48845" spans="2:2" x14ac:dyDescent="0.2">
      <c r="B48845" s="35"/>
    </row>
    <row r="48846" spans="2:2" x14ac:dyDescent="0.2">
      <c r="B48846" s="35"/>
    </row>
    <row r="48849" spans="2:2" x14ac:dyDescent="0.2">
      <c r="B48849" s="35"/>
    </row>
    <row r="48850" spans="2:2" x14ac:dyDescent="0.2">
      <c r="B48850" s="35"/>
    </row>
    <row r="48851" spans="2:2" x14ac:dyDescent="0.2">
      <c r="B48851" s="35"/>
    </row>
    <row r="48852" spans="2:2" x14ac:dyDescent="0.2">
      <c r="B48852" s="35"/>
    </row>
    <row r="48855" spans="2:2" x14ac:dyDescent="0.2">
      <c r="B48855" s="35"/>
    </row>
    <row r="48856" spans="2:2" x14ac:dyDescent="0.2">
      <c r="B48856" s="35"/>
    </row>
    <row r="48857" spans="2:2" x14ac:dyDescent="0.2">
      <c r="B48857" s="35"/>
    </row>
    <row r="48858" spans="2:2" x14ac:dyDescent="0.2">
      <c r="B48858" s="35"/>
    </row>
    <row r="48859" spans="2:2" x14ac:dyDescent="0.2">
      <c r="B48859" s="35"/>
    </row>
    <row r="48860" spans="2:2" x14ac:dyDescent="0.2">
      <c r="B48860" s="35"/>
    </row>
    <row r="48866" spans="2:2" x14ac:dyDescent="0.2">
      <c r="B48866" s="35"/>
    </row>
    <row r="48867" spans="2:2" x14ac:dyDescent="0.2">
      <c r="B48867" s="35"/>
    </row>
    <row r="48868" spans="2:2" x14ac:dyDescent="0.2">
      <c r="B48868" s="35"/>
    </row>
    <row r="48869" spans="2:2" x14ac:dyDescent="0.2">
      <c r="B48869" s="35"/>
    </row>
    <row r="48949" spans="2:2" x14ac:dyDescent="0.2">
      <c r="B48949" s="35"/>
    </row>
    <row r="48950" spans="2:2" x14ac:dyDescent="0.2">
      <c r="B48950" s="34"/>
    </row>
    <row r="48988" spans="2:2" x14ac:dyDescent="0.2">
      <c r="B48988" s="35"/>
    </row>
    <row r="48990" spans="2:2" x14ac:dyDescent="0.2">
      <c r="B48990" s="35"/>
    </row>
    <row r="48992" spans="2:2" x14ac:dyDescent="0.2">
      <c r="B48992" s="35"/>
    </row>
    <row r="48994" spans="2:2" x14ac:dyDescent="0.2">
      <c r="B48994" s="35"/>
    </row>
    <row r="48999" spans="2:2" x14ac:dyDescent="0.2">
      <c r="B48999" s="35"/>
    </row>
    <row r="49000" spans="2:2" x14ac:dyDescent="0.2">
      <c r="B49000" s="35"/>
    </row>
    <row r="49003" spans="2:2" x14ac:dyDescent="0.2">
      <c r="B49003" s="35"/>
    </row>
    <row r="49004" spans="2:2" x14ac:dyDescent="0.2">
      <c r="B49004" s="35"/>
    </row>
    <row r="49007" spans="2:2" x14ac:dyDescent="0.2">
      <c r="B49007" s="35"/>
    </row>
    <row r="49008" spans="2:2" x14ac:dyDescent="0.2">
      <c r="B49008" s="35"/>
    </row>
    <row r="49009" spans="2:2" x14ac:dyDescent="0.2">
      <c r="B49009" s="35"/>
    </row>
    <row r="49010" spans="2:2" x14ac:dyDescent="0.2">
      <c r="B49010" s="35"/>
    </row>
    <row r="49013" spans="2:2" x14ac:dyDescent="0.2">
      <c r="B49013" s="35"/>
    </row>
    <row r="49014" spans="2:2" x14ac:dyDescent="0.2">
      <c r="B49014" s="35"/>
    </row>
    <row r="49015" spans="2:2" x14ac:dyDescent="0.2">
      <c r="B49015" s="35"/>
    </row>
    <row r="49016" spans="2:2" x14ac:dyDescent="0.2">
      <c r="B49016" s="35"/>
    </row>
    <row r="49017" spans="2:2" x14ac:dyDescent="0.2">
      <c r="B49017" s="35"/>
    </row>
    <row r="49018" spans="2:2" x14ac:dyDescent="0.2">
      <c r="B49018" s="35"/>
    </row>
    <row r="49024" spans="2:2" x14ac:dyDescent="0.2">
      <c r="B49024" s="35"/>
    </row>
    <row r="49025" spans="2:2" x14ac:dyDescent="0.2">
      <c r="B49025" s="35"/>
    </row>
    <row r="49026" spans="2:2" x14ac:dyDescent="0.2">
      <c r="B49026" s="35"/>
    </row>
    <row r="49027" spans="2:2" x14ac:dyDescent="0.2">
      <c r="B49027" s="35"/>
    </row>
    <row r="49107" spans="2:2" x14ac:dyDescent="0.2">
      <c r="B49107" s="35"/>
    </row>
    <row r="49108" spans="2:2" x14ac:dyDescent="0.2">
      <c r="B49108" s="34"/>
    </row>
    <row r="49128" spans="2:2" x14ac:dyDescent="0.2">
      <c r="B49128" s="170"/>
    </row>
    <row r="49130" spans="2:2" x14ac:dyDescent="0.2">
      <c r="B49130" s="170"/>
    </row>
    <row r="49134" spans="2:2" x14ac:dyDescent="0.2">
      <c r="B49134" s="170"/>
    </row>
    <row r="49136" spans="2:2" x14ac:dyDescent="0.2">
      <c r="B49136" s="170"/>
    </row>
    <row r="49140" spans="2:2" x14ac:dyDescent="0.2">
      <c r="B49140" s="170"/>
    </row>
    <row r="49142" spans="2:2" x14ac:dyDescent="0.2">
      <c r="B49142" s="170"/>
    </row>
    <row r="49146" spans="2:2" x14ac:dyDescent="0.2">
      <c r="B49146" s="170"/>
    </row>
    <row r="49148" spans="2:2" x14ac:dyDescent="0.2">
      <c r="B49148" s="170"/>
    </row>
    <row r="49150" spans="2:2" x14ac:dyDescent="0.2">
      <c r="B49150" s="35"/>
    </row>
    <row r="49152" spans="2:2" x14ac:dyDescent="0.2">
      <c r="B49152" s="170"/>
    </row>
    <row r="49157" spans="2:2" x14ac:dyDescent="0.2">
      <c r="B49157" s="35"/>
    </row>
    <row r="49158" spans="2:2" x14ac:dyDescent="0.2">
      <c r="B49158" s="170"/>
    </row>
    <row r="49160" spans="2:2" x14ac:dyDescent="0.2">
      <c r="B49160" s="170"/>
    </row>
    <row r="49161" spans="2:2" x14ac:dyDescent="0.2">
      <c r="B49161" s="35"/>
    </row>
    <row r="49162" spans="2:2" x14ac:dyDescent="0.2">
      <c r="B49162" s="35"/>
    </row>
    <row r="49164" spans="2:2" x14ac:dyDescent="0.2">
      <c r="B49164" s="170"/>
    </row>
    <row r="49165" spans="2:2" x14ac:dyDescent="0.2">
      <c r="B49165" s="35"/>
    </row>
    <row r="49166" spans="2:2" x14ac:dyDescent="0.2">
      <c r="B49166" s="170"/>
    </row>
    <row r="49167" spans="2:2" x14ac:dyDescent="0.2">
      <c r="B49167" s="35"/>
    </row>
    <row r="49168" spans="2:2" x14ac:dyDescent="0.2">
      <c r="B49168" s="35"/>
    </row>
    <row r="49170" spans="2:2" x14ac:dyDescent="0.2">
      <c r="B49170" s="170"/>
    </row>
    <row r="49171" spans="2:2" x14ac:dyDescent="0.2">
      <c r="B49171" s="35"/>
    </row>
    <row r="49172" spans="2:2" x14ac:dyDescent="0.2">
      <c r="B49172" s="35"/>
    </row>
    <row r="49173" spans="2:2" x14ac:dyDescent="0.2">
      <c r="B49173" s="35"/>
    </row>
    <row r="49174" spans="2:2" x14ac:dyDescent="0.2">
      <c r="B49174" s="35"/>
    </row>
    <row r="49175" spans="2:2" x14ac:dyDescent="0.2">
      <c r="B49175" s="35"/>
    </row>
    <row r="49176" spans="2:2" x14ac:dyDescent="0.2">
      <c r="B49176" s="170"/>
    </row>
    <row r="49182" spans="2:2" x14ac:dyDescent="0.2">
      <c r="B49182" s="170"/>
    </row>
    <row r="49183" spans="2:2" x14ac:dyDescent="0.2">
      <c r="B49183" s="35"/>
    </row>
    <row r="49184" spans="2:2" x14ac:dyDescent="0.2">
      <c r="B49184" s="35"/>
    </row>
    <row r="49185" spans="2:2" x14ac:dyDescent="0.2">
      <c r="B49185" s="35"/>
    </row>
    <row r="49188" spans="2:2" x14ac:dyDescent="0.2">
      <c r="B49188" s="170"/>
    </row>
    <row r="49194" spans="2:2" x14ac:dyDescent="0.2">
      <c r="B49194" s="170"/>
    </row>
    <row r="49200" spans="2:2" x14ac:dyDescent="0.2">
      <c r="B49200" s="170"/>
    </row>
    <row r="49265" spans="2:2" x14ac:dyDescent="0.2">
      <c r="B49265" s="35"/>
    </row>
    <row r="49266" spans="2:2" x14ac:dyDescent="0.2">
      <c r="B49266" s="34"/>
    </row>
    <row r="49304" spans="2:2" x14ac:dyDescent="0.2">
      <c r="B49304" s="35"/>
    </row>
    <row r="49306" spans="2:2" x14ac:dyDescent="0.2">
      <c r="B49306" s="35"/>
    </row>
    <row r="49308" spans="2:2" x14ac:dyDescent="0.2">
      <c r="B49308" s="35"/>
    </row>
    <row r="49310" spans="2:2" x14ac:dyDescent="0.2">
      <c r="B49310" s="35"/>
    </row>
    <row r="49315" spans="2:2" x14ac:dyDescent="0.2">
      <c r="B49315" s="35"/>
    </row>
    <row r="49316" spans="2:2" x14ac:dyDescent="0.2">
      <c r="B49316" s="35"/>
    </row>
    <row r="49319" spans="2:2" x14ac:dyDescent="0.2">
      <c r="B49319" s="35"/>
    </row>
    <row r="49320" spans="2:2" x14ac:dyDescent="0.2">
      <c r="B49320" s="35"/>
    </row>
    <row r="49323" spans="2:2" x14ac:dyDescent="0.2">
      <c r="B49323" s="35"/>
    </row>
    <row r="49324" spans="2:2" x14ac:dyDescent="0.2">
      <c r="B49324" s="35"/>
    </row>
    <row r="49325" spans="2:2" x14ac:dyDescent="0.2">
      <c r="B49325" s="35"/>
    </row>
    <row r="49326" spans="2:2" x14ac:dyDescent="0.2">
      <c r="B49326" s="35"/>
    </row>
    <row r="49329" spans="2:2" x14ac:dyDescent="0.2">
      <c r="B49329" s="35"/>
    </row>
    <row r="49330" spans="2:2" x14ac:dyDescent="0.2">
      <c r="B49330" s="35"/>
    </row>
    <row r="49331" spans="2:2" x14ac:dyDescent="0.2">
      <c r="B49331" s="35"/>
    </row>
    <row r="49332" spans="2:2" x14ac:dyDescent="0.2">
      <c r="B49332" s="35"/>
    </row>
    <row r="49333" spans="2:2" x14ac:dyDescent="0.2">
      <c r="B49333" s="35"/>
    </row>
    <row r="49334" spans="2:2" x14ac:dyDescent="0.2">
      <c r="B49334" s="35"/>
    </row>
    <row r="49340" spans="2:2" x14ac:dyDescent="0.2">
      <c r="B49340" s="35"/>
    </row>
    <row r="49341" spans="2:2" x14ac:dyDescent="0.2">
      <c r="B49341" s="35"/>
    </row>
    <row r="49342" spans="2:2" x14ac:dyDescent="0.2">
      <c r="B49342" s="35"/>
    </row>
    <row r="49343" spans="2:2" x14ac:dyDescent="0.2">
      <c r="B49343" s="35"/>
    </row>
    <row r="49392" spans="2:2" x14ac:dyDescent="0.2">
      <c r="B49392" s="170"/>
    </row>
    <row r="49394" spans="2:2" x14ac:dyDescent="0.2">
      <c r="B49394" s="170"/>
    </row>
    <row r="49404" spans="2:2" x14ac:dyDescent="0.2">
      <c r="B49404" s="170"/>
    </row>
    <row r="49406" spans="2:2" x14ac:dyDescent="0.2">
      <c r="B49406" s="170"/>
    </row>
    <row r="49423" spans="2:2" x14ac:dyDescent="0.2">
      <c r="B49423" s="35"/>
    </row>
    <row r="49424" spans="2:2" x14ac:dyDescent="0.2">
      <c r="B49424" s="34"/>
    </row>
    <row r="49462" spans="2:2" x14ac:dyDescent="0.2">
      <c r="B49462" s="35"/>
    </row>
    <row r="49464" spans="2:2" x14ac:dyDescent="0.2">
      <c r="B49464" s="35"/>
    </row>
    <row r="49466" spans="2:2" x14ac:dyDescent="0.2">
      <c r="B49466" s="35"/>
    </row>
    <row r="49468" spans="2:2" x14ac:dyDescent="0.2">
      <c r="B49468" s="35"/>
    </row>
    <row r="49473" spans="2:2" x14ac:dyDescent="0.2">
      <c r="B49473" s="35"/>
    </row>
    <row r="49474" spans="2:2" x14ac:dyDescent="0.2">
      <c r="B49474" s="35"/>
    </row>
    <row r="49477" spans="2:2" x14ac:dyDescent="0.2">
      <c r="B49477" s="35"/>
    </row>
    <row r="49478" spans="2:2" x14ac:dyDescent="0.2">
      <c r="B49478" s="35"/>
    </row>
    <row r="49481" spans="2:2" x14ac:dyDescent="0.2">
      <c r="B49481" s="35"/>
    </row>
    <row r="49482" spans="2:2" x14ac:dyDescent="0.2">
      <c r="B49482" s="35"/>
    </row>
    <row r="49483" spans="2:2" x14ac:dyDescent="0.2">
      <c r="B49483" s="35"/>
    </row>
    <row r="49484" spans="2:2" x14ac:dyDescent="0.2">
      <c r="B49484" s="35"/>
    </row>
    <row r="49487" spans="2:2" x14ac:dyDescent="0.2">
      <c r="B49487" s="35"/>
    </row>
    <row r="49488" spans="2:2" x14ac:dyDescent="0.2">
      <c r="B49488" s="35"/>
    </row>
    <row r="49489" spans="2:2" x14ac:dyDescent="0.2">
      <c r="B49489" s="35"/>
    </row>
    <row r="49490" spans="2:2" x14ac:dyDescent="0.2">
      <c r="B49490" s="35"/>
    </row>
    <row r="49491" spans="2:2" x14ac:dyDescent="0.2">
      <c r="B49491" s="35"/>
    </row>
    <row r="49492" spans="2:2" x14ac:dyDescent="0.2">
      <c r="B49492" s="35"/>
    </row>
    <row r="49498" spans="2:2" x14ac:dyDescent="0.2">
      <c r="B49498" s="35"/>
    </row>
    <row r="49499" spans="2:2" x14ac:dyDescent="0.2">
      <c r="B49499" s="35"/>
    </row>
    <row r="49500" spans="2:2" x14ac:dyDescent="0.2">
      <c r="B49500" s="35"/>
    </row>
    <row r="49501" spans="2:2" x14ac:dyDescent="0.2">
      <c r="B49501" s="35"/>
    </row>
    <row r="49581" spans="2:2" x14ac:dyDescent="0.2">
      <c r="B49581" s="35"/>
    </row>
    <row r="49582" spans="2:2" x14ac:dyDescent="0.2">
      <c r="B49582" s="34"/>
    </row>
    <row r="49584" spans="2:2" x14ac:dyDescent="0.2">
      <c r="B49584" s="170"/>
    </row>
    <row r="49586" spans="2:2" x14ac:dyDescent="0.2">
      <c r="B49586" s="170"/>
    </row>
    <row r="49590" spans="2:2" x14ac:dyDescent="0.2">
      <c r="B49590" s="170"/>
    </row>
    <row r="49592" spans="2:2" x14ac:dyDescent="0.2">
      <c r="B49592" s="170"/>
    </row>
    <row r="49596" spans="2:2" x14ac:dyDescent="0.2">
      <c r="B49596" s="170"/>
    </row>
    <row r="49598" spans="2:2" x14ac:dyDescent="0.2">
      <c r="B49598" s="170"/>
    </row>
    <row r="49602" spans="2:2" x14ac:dyDescent="0.2">
      <c r="B49602" s="170"/>
    </row>
    <row r="49604" spans="2:2" x14ac:dyDescent="0.2">
      <c r="B49604" s="170"/>
    </row>
    <row r="49608" spans="2:2" x14ac:dyDescent="0.2">
      <c r="B49608" s="170"/>
    </row>
    <row r="49610" spans="2:2" x14ac:dyDescent="0.2">
      <c r="B49610" s="170"/>
    </row>
    <row r="49614" spans="2:2" x14ac:dyDescent="0.2">
      <c r="B49614" s="170"/>
    </row>
    <row r="49616" spans="2:2" x14ac:dyDescent="0.2">
      <c r="B49616" s="170"/>
    </row>
    <row r="49620" spans="2:2" x14ac:dyDescent="0.2">
      <c r="B49620" s="170"/>
    </row>
    <row r="49622" spans="2:2" x14ac:dyDescent="0.2">
      <c r="B49622" s="170"/>
    </row>
    <row r="49624" spans="2:2" x14ac:dyDescent="0.2">
      <c r="B49624" s="35"/>
    </row>
    <row r="49626" spans="2:2" x14ac:dyDescent="0.2">
      <c r="B49626" s="170"/>
    </row>
    <row r="49628" spans="2:2" x14ac:dyDescent="0.2">
      <c r="B49628" s="170"/>
    </row>
    <row r="49631" spans="2:2" x14ac:dyDescent="0.2">
      <c r="B49631" s="35"/>
    </row>
    <row r="49632" spans="2:2" x14ac:dyDescent="0.2">
      <c r="B49632" s="170"/>
    </row>
    <row r="49634" spans="2:2" x14ac:dyDescent="0.2">
      <c r="B49634" s="170"/>
    </row>
    <row r="49635" spans="2:2" x14ac:dyDescent="0.2">
      <c r="B49635" s="35"/>
    </row>
    <row r="49636" spans="2:2" x14ac:dyDescent="0.2">
      <c r="B49636" s="35"/>
    </row>
    <row r="49638" spans="2:2" x14ac:dyDescent="0.2">
      <c r="B49638" s="170"/>
    </row>
    <row r="49639" spans="2:2" x14ac:dyDescent="0.2">
      <c r="B49639" s="35"/>
    </row>
    <row r="49640" spans="2:2" x14ac:dyDescent="0.2">
      <c r="B49640" s="170"/>
    </row>
    <row r="49641" spans="2:2" x14ac:dyDescent="0.2">
      <c r="B49641" s="35"/>
    </row>
    <row r="49642" spans="2:2" x14ac:dyDescent="0.2">
      <c r="B49642" s="35"/>
    </row>
    <row r="49644" spans="2:2" x14ac:dyDescent="0.2">
      <c r="B49644" s="170"/>
    </row>
    <row r="49645" spans="2:2" x14ac:dyDescent="0.2">
      <c r="B49645" s="35"/>
    </row>
    <row r="49646" spans="2:2" x14ac:dyDescent="0.2">
      <c r="B49646" s="170"/>
    </row>
    <row r="49647" spans="2:2" x14ac:dyDescent="0.2">
      <c r="B49647" s="35"/>
    </row>
    <row r="49648" spans="2:2" x14ac:dyDescent="0.2">
      <c r="B49648" s="35"/>
    </row>
    <row r="49649" spans="2:2" x14ac:dyDescent="0.2">
      <c r="B49649" s="35"/>
    </row>
    <row r="49650" spans="2:2" x14ac:dyDescent="0.2">
      <c r="B49650" s="170"/>
    </row>
    <row r="49652" spans="2:2" x14ac:dyDescent="0.2">
      <c r="B49652" s="170"/>
    </row>
    <row r="49656" spans="2:2" x14ac:dyDescent="0.2">
      <c r="B49656" s="170"/>
    </row>
    <row r="49657" spans="2:2" x14ac:dyDescent="0.2">
      <c r="B49657" s="35"/>
    </row>
    <row r="49658" spans="2:2" x14ac:dyDescent="0.2">
      <c r="B49658" s="170"/>
    </row>
    <row r="49659" spans="2:2" x14ac:dyDescent="0.2">
      <c r="B49659" s="35"/>
    </row>
    <row r="49662" spans="2:2" x14ac:dyDescent="0.2">
      <c r="B49662" s="170"/>
    </row>
    <row r="49664" spans="2:2" x14ac:dyDescent="0.2">
      <c r="B49664" s="170"/>
    </row>
    <row r="49668" spans="2:2" x14ac:dyDescent="0.2">
      <c r="B49668" s="170"/>
    </row>
    <row r="49670" spans="2:2" x14ac:dyDescent="0.2">
      <c r="B49670" s="170"/>
    </row>
    <row r="49674" spans="2:2" x14ac:dyDescent="0.2">
      <c r="B49674" s="170"/>
    </row>
    <row r="49676" spans="2:2" x14ac:dyDescent="0.2">
      <c r="B49676" s="170"/>
    </row>
    <row r="49680" spans="2:2" x14ac:dyDescent="0.2">
      <c r="B49680" s="170"/>
    </row>
    <row r="49682" spans="2:2" x14ac:dyDescent="0.2">
      <c r="B49682" s="170"/>
    </row>
    <row r="49686" spans="2:2" x14ac:dyDescent="0.2">
      <c r="B49686" s="170"/>
    </row>
    <row r="49688" spans="2:2" x14ac:dyDescent="0.2">
      <c r="B49688" s="170"/>
    </row>
    <row r="49692" spans="2:2" x14ac:dyDescent="0.2">
      <c r="B49692" s="170"/>
    </row>
    <row r="49694" spans="2:2" x14ac:dyDescent="0.2">
      <c r="B49694" s="170"/>
    </row>
    <row r="49739" spans="2:2" x14ac:dyDescent="0.2">
      <c r="B49739" s="35"/>
    </row>
    <row r="49740" spans="2:2" x14ac:dyDescent="0.2">
      <c r="B49740" s="34"/>
    </row>
    <row r="49778" spans="2:2" x14ac:dyDescent="0.2">
      <c r="B49778" s="35"/>
    </row>
    <row r="49780" spans="2:2" x14ac:dyDescent="0.2">
      <c r="B49780" s="35"/>
    </row>
    <row r="49782" spans="2:2" x14ac:dyDescent="0.2">
      <c r="B49782" s="35"/>
    </row>
    <row r="49784" spans="2:2" x14ac:dyDescent="0.2">
      <c r="B49784" s="35"/>
    </row>
    <row r="49789" spans="2:2" x14ac:dyDescent="0.2">
      <c r="B49789" s="35"/>
    </row>
    <row r="49790" spans="2:2" x14ac:dyDescent="0.2">
      <c r="B49790" s="35"/>
    </row>
    <row r="49793" spans="2:2" x14ac:dyDescent="0.2">
      <c r="B49793" s="35"/>
    </row>
    <row r="49794" spans="2:2" x14ac:dyDescent="0.2">
      <c r="B49794" s="35"/>
    </row>
    <row r="49797" spans="2:2" x14ac:dyDescent="0.2">
      <c r="B49797" s="35"/>
    </row>
    <row r="49798" spans="2:2" x14ac:dyDescent="0.2">
      <c r="B49798" s="35"/>
    </row>
    <row r="49799" spans="2:2" x14ac:dyDescent="0.2">
      <c r="B49799" s="35"/>
    </row>
    <row r="49800" spans="2:2" x14ac:dyDescent="0.2">
      <c r="B49800" s="35"/>
    </row>
    <row r="49803" spans="2:2" x14ac:dyDescent="0.2">
      <c r="B49803" s="35"/>
    </row>
    <row r="49804" spans="2:2" x14ac:dyDescent="0.2">
      <c r="B49804" s="35"/>
    </row>
    <row r="49805" spans="2:2" x14ac:dyDescent="0.2">
      <c r="B49805" s="35"/>
    </row>
    <row r="49806" spans="2:2" x14ac:dyDescent="0.2">
      <c r="B49806" s="35"/>
    </row>
    <row r="49807" spans="2:2" x14ac:dyDescent="0.2">
      <c r="B49807" s="35"/>
    </row>
    <row r="49808" spans="2:2" x14ac:dyDescent="0.2">
      <c r="B49808" s="35"/>
    </row>
    <row r="49814" spans="2:2" x14ac:dyDescent="0.2">
      <c r="B49814" s="35"/>
    </row>
    <row r="49815" spans="2:2" x14ac:dyDescent="0.2">
      <c r="B49815" s="35"/>
    </row>
    <row r="49816" spans="2:2" x14ac:dyDescent="0.2">
      <c r="B49816" s="35"/>
    </row>
    <row r="49817" spans="2:2" x14ac:dyDescent="0.2">
      <c r="B49817" s="35"/>
    </row>
    <row r="49897" spans="2:2" x14ac:dyDescent="0.2">
      <c r="B49897" s="35"/>
    </row>
    <row r="49898" spans="2:2" x14ac:dyDescent="0.2">
      <c r="B49898" s="34"/>
    </row>
    <row r="49936" spans="2:2" x14ac:dyDescent="0.2">
      <c r="B49936" s="35"/>
    </row>
    <row r="49938" spans="2:2" x14ac:dyDescent="0.2">
      <c r="B49938" s="35"/>
    </row>
    <row r="49940" spans="2:2" x14ac:dyDescent="0.2">
      <c r="B49940" s="35"/>
    </row>
    <row r="49942" spans="2:2" x14ac:dyDescent="0.2">
      <c r="B49942" s="35"/>
    </row>
    <row r="49947" spans="2:2" x14ac:dyDescent="0.2">
      <c r="B49947" s="35"/>
    </row>
    <row r="49948" spans="2:2" x14ac:dyDescent="0.2">
      <c r="B49948" s="35"/>
    </row>
    <row r="49951" spans="2:2" x14ac:dyDescent="0.2">
      <c r="B49951" s="35"/>
    </row>
    <row r="49952" spans="2:2" x14ac:dyDescent="0.2">
      <c r="B49952" s="35"/>
    </row>
    <row r="49955" spans="2:2" x14ac:dyDescent="0.2">
      <c r="B49955" s="35"/>
    </row>
    <row r="49956" spans="2:2" x14ac:dyDescent="0.2">
      <c r="B49956" s="35"/>
    </row>
    <row r="49957" spans="2:2" x14ac:dyDescent="0.2">
      <c r="B49957" s="35"/>
    </row>
    <row r="49958" spans="2:2" x14ac:dyDescent="0.2">
      <c r="B49958" s="35"/>
    </row>
    <row r="49961" spans="2:2" x14ac:dyDescent="0.2">
      <c r="B49961" s="35"/>
    </row>
    <row r="49962" spans="2:2" x14ac:dyDescent="0.2">
      <c r="B49962" s="35"/>
    </row>
    <row r="49963" spans="2:2" x14ac:dyDescent="0.2">
      <c r="B49963" s="35"/>
    </row>
    <row r="49964" spans="2:2" x14ac:dyDescent="0.2">
      <c r="B49964" s="35"/>
    </row>
    <row r="49965" spans="2:2" x14ac:dyDescent="0.2">
      <c r="B49965" s="35"/>
    </row>
    <row r="49966" spans="2:2" x14ac:dyDescent="0.2">
      <c r="B49966" s="35"/>
    </row>
    <row r="49972" spans="2:2" x14ac:dyDescent="0.2">
      <c r="B49972" s="35"/>
    </row>
    <row r="49973" spans="2:2" x14ac:dyDescent="0.2">
      <c r="B49973" s="35"/>
    </row>
    <row r="49974" spans="2:2" x14ac:dyDescent="0.2">
      <c r="B49974" s="35"/>
    </row>
    <row r="49975" spans="2:2" x14ac:dyDescent="0.2">
      <c r="B49975" s="35"/>
    </row>
    <row r="50055" spans="2:2" x14ac:dyDescent="0.2">
      <c r="B50055" s="35"/>
    </row>
    <row r="50056" spans="2:2" x14ac:dyDescent="0.2">
      <c r="B50056" s="34"/>
    </row>
    <row r="50061" spans="2:2" x14ac:dyDescent="0.2">
      <c r="B50061" s="170"/>
    </row>
    <row r="50063" spans="2:2" x14ac:dyDescent="0.2">
      <c r="B50063" s="170"/>
    </row>
    <row r="50067" spans="2:2" x14ac:dyDescent="0.2">
      <c r="B50067" s="170"/>
    </row>
    <row r="50094" spans="2:2" x14ac:dyDescent="0.2">
      <c r="B50094" s="35"/>
    </row>
    <row r="50096" spans="2:2" x14ac:dyDescent="0.2">
      <c r="B50096" s="35"/>
    </row>
    <row r="50098" spans="2:2" x14ac:dyDescent="0.2">
      <c r="B50098" s="35"/>
    </row>
    <row r="50100" spans="2:2" x14ac:dyDescent="0.2">
      <c r="B50100" s="35"/>
    </row>
    <row r="50105" spans="2:2" x14ac:dyDescent="0.2">
      <c r="B50105" s="35"/>
    </row>
    <row r="50106" spans="2:2" x14ac:dyDescent="0.2">
      <c r="B50106" s="35"/>
    </row>
    <row r="50109" spans="2:2" x14ac:dyDescent="0.2">
      <c r="B50109" s="35"/>
    </row>
    <row r="50110" spans="2:2" x14ac:dyDescent="0.2">
      <c r="B50110" s="35"/>
    </row>
    <row r="50113" spans="2:2" x14ac:dyDescent="0.2">
      <c r="B50113" s="35"/>
    </row>
    <row r="50114" spans="2:2" x14ac:dyDescent="0.2">
      <c r="B50114" s="35"/>
    </row>
    <row r="50115" spans="2:2" x14ac:dyDescent="0.2">
      <c r="B50115" s="35"/>
    </row>
    <row r="50116" spans="2:2" x14ac:dyDescent="0.2">
      <c r="B50116" s="35"/>
    </row>
    <row r="50119" spans="2:2" x14ac:dyDescent="0.2">
      <c r="B50119" s="35"/>
    </row>
    <row r="50120" spans="2:2" x14ac:dyDescent="0.2">
      <c r="B50120" s="35"/>
    </row>
    <row r="50121" spans="2:2" x14ac:dyDescent="0.2">
      <c r="B50121" s="35"/>
    </row>
    <row r="50122" spans="2:2" x14ac:dyDescent="0.2">
      <c r="B50122" s="35"/>
    </row>
    <row r="50123" spans="2:2" x14ac:dyDescent="0.2">
      <c r="B50123" s="35"/>
    </row>
    <row r="50124" spans="2:2" x14ac:dyDescent="0.2">
      <c r="B50124" s="35"/>
    </row>
    <row r="50130" spans="2:2" x14ac:dyDescent="0.2">
      <c r="B50130" s="35"/>
    </row>
    <row r="50131" spans="2:2" x14ac:dyDescent="0.2">
      <c r="B50131" s="35"/>
    </row>
    <row r="50132" spans="2:2" x14ac:dyDescent="0.2">
      <c r="B50132" s="35"/>
    </row>
    <row r="50133" spans="2:2" x14ac:dyDescent="0.2">
      <c r="B50133" s="35"/>
    </row>
    <row r="50135" spans="2:2" x14ac:dyDescent="0.2">
      <c r="B50135" s="170"/>
    </row>
    <row r="50141" spans="2:2" x14ac:dyDescent="0.2">
      <c r="B50141" s="170"/>
    </row>
    <row r="50147" spans="2:2" x14ac:dyDescent="0.2">
      <c r="B50147" s="170"/>
    </row>
    <row r="50153" spans="2:2" x14ac:dyDescent="0.2">
      <c r="B50153" s="170"/>
    </row>
    <row r="50159" spans="2:2" x14ac:dyDescent="0.2">
      <c r="B50159" s="170"/>
    </row>
    <row r="50165" spans="2:2" x14ac:dyDescent="0.2">
      <c r="B50165" s="170"/>
    </row>
    <row r="50171" spans="2:2" x14ac:dyDescent="0.2">
      <c r="B50171" s="170"/>
    </row>
    <row r="50213" spans="2:2" x14ac:dyDescent="0.2">
      <c r="B50213" s="35"/>
    </row>
    <row r="50214" spans="2:2" x14ac:dyDescent="0.2">
      <c r="B50214" s="34"/>
    </row>
    <row r="50231" spans="2:2" x14ac:dyDescent="0.2">
      <c r="B50231" s="170"/>
    </row>
    <row r="50237" spans="2:2" x14ac:dyDescent="0.2">
      <c r="B50237" s="170"/>
    </row>
    <row r="50243" spans="2:2" x14ac:dyDescent="0.2">
      <c r="B50243" s="170"/>
    </row>
    <row r="50249" spans="2:2" x14ac:dyDescent="0.2">
      <c r="B50249" s="170"/>
    </row>
    <row r="50252" spans="2:2" x14ac:dyDescent="0.2">
      <c r="B50252" s="35"/>
    </row>
    <row r="50254" spans="2:2" x14ac:dyDescent="0.2">
      <c r="B50254" s="35"/>
    </row>
    <row r="50255" spans="2:2" x14ac:dyDescent="0.2">
      <c r="B50255" s="170"/>
    </row>
    <row r="50256" spans="2:2" x14ac:dyDescent="0.2">
      <c r="B50256" s="35"/>
    </row>
    <row r="50258" spans="2:2" x14ac:dyDescent="0.2">
      <c r="B50258" s="35"/>
    </row>
    <row r="50261" spans="2:2" x14ac:dyDescent="0.2">
      <c r="B50261" s="170"/>
    </row>
    <row r="50263" spans="2:2" x14ac:dyDescent="0.2">
      <c r="B50263" s="35"/>
    </row>
    <row r="50264" spans="2:2" x14ac:dyDescent="0.2">
      <c r="B50264" s="35"/>
    </row>
    <row r="50267" spans="2:2" x14ac:dyDescent="0.2">
      <c r="B50267" s="170"/>
    </row>
    <row r="50268" spans="2:2" x14ac:dyDescent="0.2">
      <c r="B50268" s="35"/>
    </row>
    <row r="50271" spans="2:2" x14ac:dyDescent="0.2">
      <c r="B50271" s="35"/>
    </row>
    <row r="50272" spans="2:2" x14ac:dyDescent="0.2">
      <c r="B50272" s="35"/>
    </row>
    <row r="50273" spans="2:2" x14ac:dyDescent="0.2">
      <c r="B50273" s="170"/>
    </row>
    <row r="50274" spans="2:2" x14ac:dyDescent="0.2">
      <c r="B50274" s="35"/>
    </row>
    <row r="50277" spans="2:2" x14ac:dyDescent="0.2">
      <c r="B50277" s="35"/>
    </row>
    <row r="50278" spans="2:2" x14ac:dyDescent="0.2">
      <c r="B50278" s="35"/>
    </row>
    <row r="50279" spans="2:2" x14ac:dyDescent="0.2">
      <c r="B50279" s="35"/>
    </row>
    <row r="50280" spans="2:2" x14ac:dyDescent="0.2">
      <c r="B50280" s="35"/>
    </row>
    <row r="50281" spans="2:2" x14ac:dyDescent="0.2">
      <c r="B50281" s="35"/>
    </row>
    <row r="50282" spans="2:2" x14ac:dyDescent="0.2">
      <c r="B50282" s="35"/>
    </row>
    <row r="50288" spans="2:2" x14ac:dyDescent="0.2">
      <c r="B50288" s="35"/>
    </row>
    <row r="50289" spans="2:2" x14ac:dyDescent="0.2">
      <c r="B50289" s="35"/>
    </row>
    <row r="50290" spans="2:2" x14ac:dyDescent="0.2">
      <c r="B50290" s="35"/>
    </row>
    <row r="50291" spans="2:2" x14ac:dyDescent="0.2">
      <c r="B50291" s="35"/>
    </row>
    <row r="50371" spans="2:2" x14ac:dyDescent="0.2">
      <c r="B50371" s="35"/>
    </row>
    <row r="50372" spans="2:2" x14ac:dyDescent="0.2">
      <c r="B50372" s="34"/>
    </row>
    <row r="50410" spans="2:2" x14ac:dyDescent="0.2">
      <c r="B50410" s="35"/>
    </row>
    <row r="50412" spans="2:2" x14ac:dyDescent="0.2">
      <c r="B50412" s="35"/>
    </row>
    <row r="50414" spans="2:2" x14ac:dyDescent="0.2">
      <c r="B50414" s="35"/>
    </row>
    <row r="50416" spans="2:2" x14ac:dyDescent="0.2">
      <c r="B50416" s="35"/>
    </row>
    <row r="50421" spans="2:2" x14ac:dyDescent="0.2">
      <c r="B50421" s="35"/>
    </row>
    <row r="50422" spans="2:2" x14ac:dyDescent="0.2">
      <c r="B50422" s="35"/>
    </row>
    <row r="50425" spans="2:2" x14ac:dyDescent="0.2">
      <c r="B50425" s="35"/>
    </row>
    <row r="50426" spans="2:2" x14ac:dyDescent="0.2">
      <c r="B50426" s="35"/>
    </row>
    <row r="50429" spans="2:2" x14ac:dyDescent="0.2">
      <c r="B50429" s="35"/>
    </row>
    <row r="50430" spans="2:2" x14ac:dyDescent="0.2">
      <c r="B50430" s="35"/>
    </row>
    <row r="50431" spans="2:2" x14ac:dyDescent="0.2">
      <c r="B50431" s="35"/>
    </row>
    <row r="50432" spans="2:2" x14ac:dyDescent="0.2">
      <c r="B50432" s="35"/>
    </row>
    <row r="50435" spans="2:2" x14ac:dyDescent="0.2">
      <c r="B50435" s="35"/>
    </row>
    <row r="50436" spans="2:2" x14ac:dyDescent="0.2">
      <c r="B50436" s="35"/>
    </row>
    <row r="50437" spans="2:2" x14ac:dyDescent="0.2">
      <c r="B50437" s="35"/>
    </row>
    <row r="50438" spans="2:2" x14ac:dyDescent="0.2">
      <c r="B50438" s="35"/>
    </row>
    <row r="50439" spans="2:2" x14ac:dyDescent="0.2">
      <c r="B50439" s="35"/>
    </row>
    <row r="50440" spans="2:2" x14ac:dyDescent="0.2">
      <c r="B50440" s="35"/>
    </row>
    <row r="50446" spans="2:2" x14ac:dyDescent="0.2">
      <c r="B50446" s="35"/>
    </row>
    <row r="50447" spans="2:2" x14ac:dyDescent="0.2">
      <c r="B50447" s="35"/>
    </row>
    <row r="50448" spans="2:2" x14ac:dyDescent="0.2">
      <c r="B50448" s="35"/>
    </row>
    <row r="50449" spans="2:2" x14ac:dyDescent="0.2">
      <c r="B50449" s="35"/>
    </row>
    <row r="50529" spans="2:2" x14ac:dyDescent="0.2">
      <c r="B50529" s="35"/>
    </row>
    <row r="50530" spans="2:2" x14ac:dyDescent="0.2">
      <c r="B50530" s="34"/>
    </row>
    <row r="50568" spans="2:2" x14ac:dyDescent="0.2">
      <c r="B50568" s="35"/>
    </row>
    <row r="50570" spans="2:2" x14ac:dyDescent="0.2">
      <c r="B50570" s="35"/>
    </row>
    <row r="50572" spans="2:2" x14ac:dyDescent="0.2">
      <c r="B50572" s="35"/>
    </row>
    <row r="50574" spans="2:2" x14ac:dyDescent="0.2">
      <c r="B50574" s="35"/>
    </row>
    <row r="50579" spans="2:2" x14ac:dyDescent="0.2">
      <c r="B50579" s="35"/>
    </row>
    <row r="50580" spans="2:2" x14ac:dyDescent="0.2">
      <c r="B50580" s="35"/>
    </row>
    <row r="50583" spans="2:2" x14ac:dyDescent="0.2">
      <c r="B50583" s="35"/>
    </row>
    <row r="50584" spans="2:2" x14ac:dyDescent="0.2">
      <c r="B50584" s="35"/>
    </row>
    <row r="50587" spans="2:2" x14ac:dyDescent="0.2">
      <c r="B50587" s="35"/>
    </row>
    <row r="50588" spans="2:2" x14ac:dyDescent="0.2">
      <c r="B50588" s="35"/>
    </row>
    <row r="50589" spans="2:2" x14ac:dyDescent="0.2">
      <c r="B50589" s="35"/>
    </row>
    <row r="50590" spans="2:2" x14ac:dyDescent="0.2">
      <c r="B50590" s="35"/>
    </row>
    <row r="50593" spans="2:2" x14ac:dyDescent="0.2">
      <c r="B50593" s="35"/>
    </row>
    <row r="50594" spans="2:2" x14ac:dyDescent="0.2">
      <c r="B50594" s="35"/>
    </row>
    <row r="50595" spans="2:2" x14ac:dyDescent="0.2">
      <c r="B50595" s="35"/>
    </row>
    <row r="50596" spans="2:2" x14ac:dyDescent="0.2">
      <c r="B50596" s="35"/>
    </row>
    <row r="50597" spans="2:2" x14ac:dyDescent="0.2">
      <c r="B50597" s="35"/>
    </row>
    <row r="50598" spans="2:2" x14ac:dyDescent="0.2">
      <c r="B50598" s="35"/>
    </row>
    <row r="50604" spans="2:2" x14ac:dyDescent="0.2">
      <c r="B50604" s="35"/>
    </row>
    <row r="50605" spans="2:2" x14ac:dyDescent="0.2">
      <c r="B50605" s="35"/>
    </row>
    <row r="50606" spans="2:2" x14ac:dyDescent="0.2">
      <c r="B50606" s="35"/>
    </row>
    <row r="50607" spans="2:2" x14ac:dyDescent="0.2">
      <c r="B50607" s="35"/>
    </row>
    <row r="50687" spans="2:2" x14ac:dyDescent="0.2">
      <c r="B50687" s="35"/>
    </row>
    <row r="50688" spans="2:2" x14ac:dyDescent="0.2">
      <c r="B50688" s="34"/>
    </row>
    <row r="50697" spans="2:2" x14ac:dyDescent="0.2">
      <c r="B50697" s="170"/>
    </row>
    <row r="50703" spans="2:2" x14ac:dyDescent="0.2">
      <c r="B50703" s="170"/>
    </row>
    <row r="50709" spans="2:2" x14ac:dyDescent="0.2">
      <c r="B50709" s="170"/>
    </row>
    <row r="50711" spans="2:2" x14ac:dyDescent="0.2">
      <c r="B50711" s="170"/>
    </row>
    <row r="50715" spans="2:2" x14ac:dyDescent="0.2">
      <c r="B50715" s="170"/>
    </row>
    <row r="50717" spans="2:2" x14ac:dyDescent="0.2">
      <c r="B50717" s="170"/>
    </row>
    <row r="50721" spans="2:2" x14ac:dyDescent="0.2">
      <c r="B50721" s="170"/>
    </row>
    <row r="50723" spans="2:2" x14ac:dyDescent="0.2">
      <c r="B50723" s="170"/>
    </row>
    <row r="50726" spans="2:2" x14ac:dyDescent="0.2">
      <c r="B50726" s="35"/>
    </row>
    <row r="50728" spans="2:2" x14ac:dyDescent="0.2">
      <c r="B50728" s="35"/>
    </row>
    <row r="50730" spans="2:2" x14ac:dyDescent="0.2">
      <c r="B50730" s="35"/>
    </row>
    <row r="50732" spans="2:2" x14ac:dyDescent="0.2">
      <c r="B50732" s="35"/>
    </row>
    <row r="50737" spans="2:2" x14ac:dyDescent="0.2">
      <c r="B50737" s="35"/>
    </row>
    <row r="50738" spans="2:2" x14ac:dyDescent="0.2">
      <c r="B50738" s="35"/>
    </row>
    <row r="50741" spans="2:2" x14ac:dyDescent="0.2">
      <c r="B50741" s="35"/>
    </row>
    <row r="50742" spans="2:2" x14ac:dyDescent="0.2">
      <c r="B50742" s="35"/>
    </row>
    <row r="50745" spans="2:2" x14ac:dyDescent="0.2">
      <c r="B50745" s="35"/>
    </row>
    <row r="50746" spans="2:2" x14ac:dyDescent="0.2">
      <c r="B50746" s="35"/>
    </row>
    <row r="50747" spans="2:2" x14ac:dyDescent="0.2">
      <c r="B50747" s="35"/>
    </row>
    <row r="50748" spans="2:2" x14ac:dyDescent="0.2">
      <c r="B50748" s="35"/>
    </row>
    <row r="50751" spans="2:2" x14ac:dyDescent="0.2">
      <c r="B50751" s="35"/>
    </row>
    <row r="50752" spans="2:2" x14ac:dyDescent="0.2">
      <c r="B50752" s="35"/>
    </row>
    <row r="50753" spans="2:2" x14ac:dyDescent="0.2">
      <c r="B50753" s="35"/>
    </row>
    <row r="50754" spans="2:2" x14ac:dyDescent="0.2">
      <c r="B50754" s="35"/>
    </row>
    <row r="50755" spans="2:2" x14ac:dyDescent="0.2">
      <c r="B50755" s="35"/>
    </row>
    <row r="50756" spans="2:2" x14ac:dyDescent="0.2">
      <c r="B50756" s="35"/>
    </row>
    <row r="50757" spans="2:2" x14ac:dyDescent="0.2">
      <c r="B50757" s="170"/>
    </row>
    <row r="50762" spans="2:2" x14ac:dyDescent="0.2">
      <c r="B50762" s="35"/>
    </row>
    <row r="50763" spans="2:2" x14ac:dyDescent="0.2">
      <c r="B50763" s="170"/>
    </row>
    <row r="50764" spans="2:2" x14ac:dyDescent="0.2">
      <c r="B50764" s="35"/>
    </row>
    <row r="50765" spans="2:2" x14ac:dyDescent="0.2">
      <c r="B50765" s="35"/>
    </row>
    <row r="50769" spans="2:2" x14ac:dyDescent="0.2">
      <c r="B50769" s="170"/>
    </row>
    <row r="50771" spans="2:2" x14ac:dyDescent="0.2">
      <c r="B50771" s="170"/>
    </row>
    <row r="50781" spans="2:2" x14ac:dyDescent="0.2">
      <c r="B50781" s="170"/>
    </row>
    <row r="50783" spans="2:2" x14ac:dyDescent="0.2">
      <c r="B50783" s="170"/>
    </row>
    <row r="50841" spans="2:2" x14ac:dyDescent="0.2">
      <c r="B50841" s="170"/>
    </row>
    <row r="50843" spans="2:2" x14ac:dyDescent="0.2">
      <c r="B50843" s="170"/>
    </row>
    <row r="50845" spans="2:2" x14ac:dyDescent="0.2">
      <c r="B50845" s="35"/>
    </row>
    <row r="50846" spans="2:2" x14ac:dyDescent="0.2">
      <c r="B50846" s="34"/>
    </row>
    <row r="50853" spans="2:2" x14ac:dyDescent="0.2">
      <c r="B50853" s="170"/>
    </row>
    <row r="50855" spans="2:2" x14ac:dyDescent="0.2">
      <c r="B50855" s="170"/>
    </row>
    <row r="50871" spans="2:2" x14ac:dyDescent="0.2">
      <c r="B50871" s="170"/>
    </row>
    <row r="50873" spans="2:2" x14ac:dyDescent="0.2">
      <c r="B50873" s="170"/>
    </row>
    <row r="50884" spans="2:2" x14ac:dyDescent="0.2">
      <c r="B50884" s="35"/>
    </row>
    <row r="50886" spans="2:2" x14ac:dyDescent="0.2">
      <c r="B50886" s="35"/>
    </row>
    <row r="50888" spans="2:2" x14ac:dyDescent="0.2">
      <c r="B50888" s="35"/>
    </row>
    <row r="50890" spans="2:2" x14ac:dyDescent="0.2">
      <c r="B50890" s="35"/>
    </row>
    <row r="50895" spans="2:2" x14ac:dyDescent="0.2">
      <c r="B50895" s="35"/>
    </row>
    <row r="50896" spans="2:2" x14ac:dyDescent="0.2">
      <c r="B50896" s="35"/>
    </row>
    <row r="50899" spans="2:2" x14ac:dyDescent="0.2">
      <c r="B50899" s="35"/>
    </row>
    <row r="50900" spans="2:2" x14ac:dyDescent="0.2">
      <c r="B50900" s="35"/>
    </row>
    <row r="50903" spans="2:2" x14ac:dyDescent="0.2">
      <c r="B50903" s="35"/>
    </row>
    <row r="50904" spans="2:2" x14ac:dyDescent="0.2">
      <c r="B50904" s="35"/>
    </row>
    <row r="50905" spans="2:2" x14ac:dyDescent="0.2">
      <c r="B50905" s="35"/>
    </row>
    <row r="50906" spans="2:2" x14ac:dyDescent="0.2">
      <c r="B50906" s="35"/>
    </row>
    <row r="50909" spans="2:2" x14ac:dyDescent="0.2">
      <c r="B50909" s="35"/>
    </row>
    <row r="50910" spans="2:2" x14ac:dyDescent="0.2">
      <c r="B50910" s="35"/>
    </row>
    <row r="50911" spans="2:2" x14ac:dyDescent="0.2">
      <c r="B50911" s="35"/>
    </row>
    <row r="50912" spans="2:2" x14ac:dyDescent="0.2">
      <c r="B50912" s="35"/>
    </row>
    <row r="50913" spans="2:2" x14ac:dyDescent="0.2">
      <c r="B50913" s="35"/>
    </row>
    <row r="50914" spans="2:2" x14ac:dyDescent="0.2">
      <c r="B50914" s="35"/>
    </row>
    <row r="50920" spans="2:2" x14ac:dyDescent="0.2">
      <c r="B50920" s="35"/>
    </row>
    <row r="50921" spans="2:2" x14ac:dyDescent="0.2">
      <c r="B50921" s="35"/>
    </row>
    <row r="50922" spans="2:2" x14ac:dyDescent="0.2">
      <c r="B50922" s="35"/>
    </row>
    <row r="50923" spans="2:2" x14ac:dyDescent="0.2">
      <c r="B50923" s="35"/>
    </row>
    <row r="50987" spans="2:2" x14ac:dyDescent="0.2">
      <c r="B50987" s="170"/>
    </row>
    <row r="50993" spans="2:2" x14ac:dyDescent="0.2">
      <c r="B50993" s="170"/>
    </row>
    <row r="50999" spans="2:2" x14ac:dyDescent="0.2">
      <c r="B50999" s="170"/>
    </row>
    <row r="51003" spans="2:2" x14ac:dyDescent="0.2">
      <c r="B51003" s="35"/>
    </row>
    <row r="51004" spans="2:2" x14ac:dyDescent="0.2">
      <c r="B51004" s="34"/>
    </row>
    <row r="51041" spans="2:2" x14ac:dyDescent="0.2">
      <c r="B51041" s="170"/>
    </row>
    <row r="51042" spans="2:2" x14ac:dyDescent="0.2">
      <c r="B51042" s="35"/>
    </row>
    <row r="51044" spans="2:2" x14ac:dyDescent="0.2">
      <c r="B51044" s="35"/>
    </row>
    <row r="51046" spans="2:2" x14ac:dyDescent="0.2">
      <c r="B51046" s="35"/>
    </row>
    <row r="51047" spans="2:2" x14ac:dyDescent="0.2">
      <c r="B51047" s="170"/>
    </row>
    <row r="51048" spans="2:2" x14ac:dyDescent="0.2">
      <c r="B51048" s="35"/>
    </row>
    <row r="51053" spans="2:2" x14ac:dyDescent="0.2">
      <c r="B51053" s="35"/>
    </row>
    <row r="51054" spans="2:2" x14ac:dyDescent="0.2">
      <c r="B51054" s="35"/>
    </row>
    <row r="51057" spans="2:2" x14ac:dyDescent="0.2">
      <c r="B51057" s="35"/>
    </row>
    <row r="51058" spans="2:2" x14ac:dyDescent="0.2">
      <c r="B51058" s="35"/>
    </row>
    <row r="51061" spans="2:2" x14ac:dyDescent="0.2">
      <c r="B51061" s="35"/>
    </row>
    <row r="51062" spans="2:2" x14ac:dyDescent="0.2">
      <c r="B51062" s="35"/>
    </row>
    <row r="51063" spans="2:2" x14ac:dyDescent="0.2">
      <c r="B51063" s="35"/>
    </row>
    <row r="51064" spans="2:2" x14ac:dyDescent="0.2">
      <c r="B51064" s="35"/>
    </row>
    <row r="51067" spans="2:2" x14ac:dyDescent="0.2">
      <c r="B51067" s="35"/>
    </row>
    <row r="51068" spans="2:2" x14ac:dyDescent="0.2">
      <c r="B51068" s="35"/>
    </row>
    <row r="51069" spans="2:2" x14ac:dyDescent="0.2">
      <c r="B51069" s="35"/>
    </row>
    <row r="51070" spans="2:2" x14ac:dyDescent="0.2">
      <c r="B51070" s="35"/>
    </row>
    <row r="51071" spans="2:2" x14ac:dyDescent="0.2">
      <c r="B51071" s="35"/>
    </row>
    <row r="51072" spans="2:2" x14ac:dyDescent="0.2">
      <c r="B51072" s="35"/>
    </row>
    <row r="51078" spans="2:2" x14ac:dyDescent="0.2">
      <c r="B51078" s="35"/>
    </row>
    <row r="51079" spans="2:2" x14ac:dyDescent="0.2">
      <c r="B51079" s="35"/>
    </row>
    <row r="51080" spans="2:2" x14ac:dyDescent="0.2">
      <c r="B51080" s="35"/>
    </row>
    <row r="51081" spans="2:2" x14ac:dyDescent="0.2">
      <c r="B51081" s="35"/>
    </row>
    <row r="51083" spans="2:2" x14ac:dyDescent="0.2">
      <c r="B51083" s="170"/>
    </row>
    <row r="51085" spans="2:2" x14ac:dyDescent="0.2">
      <c r="B51085" s="170"/>
    </row>
    <row r="51161" spans="2:2" x14ac:dyDescent="0.2">
      <c r="B51161" s="35"/>
    </row>
    <row r="51162" spans="2:2" x14ac:dyDescent="0.2">
      <c r="B51162" s="34"/>
    </row>
    <row r="51200" spans="2:2" x14ac:dyDescent="0.2">
      <c r="B51200" s="35"/>
    </row>
    <row r="51202" spans="2:2" x14ac:dyDescent="0.2">
      <c r="B51202" s="35"/>
    </row>
    <row r="51204" spans="2:2" x14ac:dyDescent="0.2">
      <c r="B51204" s="35"/>
    </row>
    <row r="51206" spans="2:2" x14ac:dyDescent="0.2">
      <c r="B51206" s="35"/>
    </row>
    <row r="51211" spans="2:2" x14ac:dyDescent="0.2">
      <c r="B51211" s="35"/>
    </row>
    <row r="51212" spans="2:2" x14ac:dyDescent="0.2">
      <c r="B51212" s="35"/>
    </row>
    <row r="51215" spans="2:2" x14ac:dyDescent="0.2">
      <c r="B51215" s="35"/>
    </row>
    <row r="51216" spans="2:2" x14ac:dyDescent="0.2">
      <c r="B51216" s="35"/>
    </row>
    <row r="51219" spans="2:2" x14ac:dyDescent="0.2">
      <c r="B51219" s="35"/>
    </row>
    <row r="51220" spans="2:2" x14ac:dyDescent="0.2">
      <c r="B51220" s="35"/>
    </row>
    <row r="51221" spans="2:2" x14ac:dyDescent="0.2">
      <c r="B51221" s="35"/>
    </row>
    <row r="51222" spans="2:2" x14ac:dyDescent="0.2">
      <c r="B51222" s="35"/>
    </row>
    <row r="51225" spans="2:2" x14ac:dyDescent="0.2">
      <c r="B51225" s="35"/>
    </row>
    <row r="51226" spans="2:2" x14ac:dyDescent="0.2">
      <c r="B51226" s="35"/>
    </row>
    <row r="51227" spans="2:2" x14ac:dyDescent="0.2">
      <c r="B51227" s="35"/>
    </row>
    <row r="51228" spans="2:2" x14ac:dyDescent="0.2">
      <c r="B51228" s="35"/>
    </row>
    <row r="51229" spans="2:2" x14ac:dyDescent="0.2">
      <c r="B51229" s="35"/>
    </row>
    <row r="51230" spans="2:2" x14ac:dyDescent="0.2">
      <c r="B51230" s="35"/>
    </row>
    <row r="51236" spans="2:2" x14ac:dyDescent="0.2">
      <c r="B51236" s="35"/>
    </row>
    <row r="51237" spans="2:2" x14ac:dyDescent="0.2">
      <c r="B51237" s="35"/>
    </row>
    <row r="51238" spans="2:2" x14ac:dyDescent="0.2">
      <c r="B51238" s="35"/>
    </row>
    <row r="51239" spans="2:2" x14ac:dyDescent="0.2">
      <c r="B51239" s="35"/>
    </row>
    <row r="51319" spans="2:2" x14ac:dyDescent="0.2">
      <c r="B51319" s="35"/>
    </row>
    <row r="51320" spans="2:2" x14ac:dyDescent="0.2">
      <c r="B51320" s="34"/>
    </row>
    <row r="51322" spans="2:2" x14ac:dyDescent="0.2">
      <c r="B51322" s="170"/>
    </row>
    <row r="51358" spans="2:2" x14ac:dyDescent="0.2">
      <c r="B51358" s="35"/>
    </row>
    <row r="51360" spans="2:2" x14ac:dyDescent="0.2">
      <c r="B51360" s="35"/>
    </row>
    <row r="51362" spans="2:2" x14ac:dyDescent="0.2">
      <c r="B51362" s="35"/>
    </row>
    <row r="51364" spans="2:2" x14ac:dyDescent="0.2">
      <c r="B51364" s="35"/>
    </row>
    <row r="51369" spans="2:2" x14ac:dyDescent="0.2">
      <c r="B51369" s="35"/>
    </row>
    <row r="51370" spans="2:2" x14ac:dyDescent="0.2">
      <c r="B51370" s="35"/>
    </row>
    <row r="51373" spans="2:2" x14ac:dyDescent="0.2">
      <c r="B51373" s="35"/>
    </row>
    <row r="51374" spans="2:2" x14ac:dyDescent="0.2">
      <c r="B51374" s="35"/>
    </row>
    <row r="51377" spans="2:2" x14ac:dyDescent="0.2">
      <c r="B51377" s="35"/>
    </row>
    <row r="51378" spans="2:2" x14ac:dyDescent="0.2">
      <c r="B51378" s="35"/>
    </row>
    <row r="51379" spans="2:2" x14ac:dyDescent="0.2">
      <c r="B51379" s="35"/>
    </row>
    <row r="51380" spans="2:2" x14ac:dyDescent="0.2">
      <c r="B51380" s="35"/>
    </row>
    <row r="51383" spans="2:2" x14ac:dyDescent="0.2">
      <c r="B51383" s="35"/>
    </row>
    <row r="51384" spans="2:2" x14ac:dyDescent="0.2">
      <c r="B51384" s="35"/>
    </row>
    <row r="51385" spans="2:2" x14ac:dyDescent="0.2">
      <c r="B51385" s="35"/>
    </row>
    <row r="51386" spans="2:2" x14ac:dyDescent="0.2">
      <c r="B51386" s="35"/>
    </row>
    <row r="51387" spans="2:2" x14ac:dyDescent="0.2">
      <c r="B51387" s="35"/>
    </row>
    <row r="51388" spans="2:2" x14ac:dyDescent="0.2">
      <c r="B51388" s="35"/>
    </row>
    <row r="51394" spans="2:2" x14ac:dyDescent="0.2">
      <c r="B51394" s="35"/>
    </row>
    <row r="51395" spans="2:2" x14ac:dyDescent="0.2">
      <c r="B51395" s="35"/>
    </row>
    <row r="51396" spans="2:2" x14ac:dyDescent="0.2">
      <c r="B51396" s="35"/>
    </row>
    <row r="51397" spans="2:2" x14ac:dyDescent="0.2">
      <c r="B51397" s="35"/>
    </row>
    <row r="51431" spans="2:2" x14ac:dyDescent="0.2">
      <c r="B51431" s="170"/>
    </row>
    <row r="51437" spans="2:2" x14ac:dyDescent="0.2">
      <c r="B51437" s="170"/>
    </row>
    <row r="51477" spans="2:2" x14ac:dyDescent="0.2">
      <c r="B51477" s="35"/>
    </row>
    <row r="51478" spans="2:2" x14ac:dyDescent="0.2">
      <c r="B51478" s="34"/>
    </row>
    <row r="51516" spans="2:2" x14ac:dyDescent="0.2">
      <c r="B51516" s="35"/>
    </row>
    <row r="51518" spans="2:2" x14ac:dyDescent="0.2">
      <c r="B51518" s="35"/>
    </row>
    <row r="51520" spans="2:2" x14ac:dyDescent="0.2">
      <c r="B51520" s="35"/>
    </row>
    <row r="51522" spans="2:2" x14ac:dyDescent="0.2">
      <c r="B51522" s="170"/>
    </row>
    <row r="51527" spans="2:2" x14ac:dyDescent="0.2">
      <c r="B51527" s="35"/>
    </row>
    <row r="51528" spans="2:2" x14ac:dyDescent="0.2">
      <c r="B51528" s="170"/>
    </row>
    <row r="51531" spans="2:2" x14ac:dyDescent="0.2">
      <c r="B51531" s="35"/>
    </row>
    <row r="51532" spans="2:2" x14ac:dyDescent="0.2">
      <c r="B51532" s="35"/>
    </row>
    <row r="51535" spans="2:2" x14ac:dyDescent="0.2">
      <c r="B51535" s="35"/>
    </row>
    <row r="51536" spans="2:2" x14ac:dyDescent="0.2">
      <c r="B51536" s="35"/>
    </row>
    <row r="51537" spans="2:2" x14ac:dyDescent="0.2">
      <c r="B51537" s="35"/>
    </row>
    <row r="51538" spans="2:2" x14ac:dyDescent="0.2">
      <c r="B51538" s="35"/>
    </row>
    <row r="51541" spans="2:2" x14ac:dyDescent="0.2">
      <c r="B51541" s="35"/>
    </row>
    <row r="51542" spans="2:2" x14ac:dyDescent="0.2">
      <c r="B51542" s="35"/>
    </row>
    <row r="51543" spans="2:2" x14ac:dyDescent="0.2">
      <c r="B51543" s="35"/>
    </row>
    <row r="51544" spans="2:2" x14ac:dyDescent="0.2">
      <c r="B51544" s="35"/>
    </row>
    <row r="51545" spans="2:2" x14ac:dyDescent="0.2">
      <c r="B51545" s="35"/>
    </row>
    <row r="51546" spans="2:2" x14ac:dyDescent="0.2">
      <c r="B51546" s="35"/>
    </row>
    <row r="51547" spans="2:2" x14ac:dyDescent="0.2">
      <c r="B51547" s="170"/>
    </row>
    <row r="51552" spans="2:2" x14ac:dyDescent="0.2">
      <c r="B51552" s="35"/>
    </row>
    <row r="51553" spans="2:2" x14ac:dyDescent="0.2">
      <c r="B51553" s="170"/>
    </row>
    <row r="51554" spans="2:2" x14ac:dyDescent="0.2">
      <c r="B51554" s="35"/>
    </row>
    <row r="51555" spans="2:2" x14ac:dyDescent="0.2">
      <c r="B51555" s="35"/>
    </row>
    <row r="51559" spans="2:2" x14ac:dyDescent="0.2">
      <c r="B51559" s="170"/>
    </row>
    <row r="51565" spans="2:2" x14ac:dyDescent="0.2">
      <c r="B51565" s="170"/>
    </row>
    <row r="51635" spans="2:2" x14ac:dyDescent="0.2">
      <c r="B51635" s="35"/>
    </row>
    <row r="51636" spans="2:2" x14ac:dyDescent="0.2">
      <c r="B51636" s="34"/>
    </row>
    <row r="51667" spans="2:2" x14ac:dyDescent="0.2">
      <c r="B51667" s="170"/>
    </row>
    <row r="51669" spans="2:2" x14ac:dyDescent="0.2">
      <c r="B51669" s="170"/>
    </row>
    <row r="51673" spans="2:2" x14ac:dyDescent="0.2">
      <c r="B51673" s="170"/>
    </row>
    <row r="51674" spans="2:2" x14ac:dyDescent="0.2">
      <c r="B51674" s="35"/>
    </row>
    <row r="51675" spans="2:2" x14ac:dyDescent="0.2">
      <c r="B51675" s="170"/>
    </row>
    <row r="51676" spans="2:2" x14ac:dyDescent="0.2">
      <c r="B51676" s="35"/>
    </row>
    <row r="51678" spans="2:2" x14ac:dyDescent="0.2">
      <c r="B51678" s="35"/>
    </row>
    <row r="51679" spans="2:2" x14ac:dyDescent="0.2">
      <c r="B51679" s="170"/>
    </row>
    <row r="51680" spans="2:2" x14ac:dyDescent="0.2">
      <c r="B51680" s="35"/>
    </row>
    <row r="51681" spans="2:2" x14ac:dyDescent="0.2">
      <c r="B51681" s="170"/>
    </row>
    <row r="51685" spans="2:2" x14ac:dyDescent="0.2">
      <c r="B51685" s="170"/>
    </row>
    <row r="51686" spans="2:2" x14ac:dyDescent="0.2">
      <c r="B51686" s="35"/>
    </row>
    <row r="51687" spans="2:2" x14ac:dyDescent="0.2">
      <c r="B51687" s="170"/>
    </row>
    <row r="51689" spans="2:2" x14ac:dyDescent="0.2">
      <c r="B51689" s="35"/>
    </row>
    <row r="51690" spans="2:2" x14ac:dyDescent="0.2">
      <c r="B51690" s="35"/>
    </row>
    <row r="51691" spans="2:2" x14ac:dyDescent="0.2">
      <c r="B51691" s="170"/>
    </row>
    <row r="51693" spans="2:2" x14ac:dyDescent="0.2">
      <c r="B51693" s="35"/>
    </row>
    <row r="51694" spans="2:2" x14ac:dyDescent="0.2">
      <c r="B51694" s="35"/>
    </row>
    <row r="51695" spans="2:2" x14ac:dyDescent="0.2">
      <c r="B51695" s="35"/>
    </row>
    <row r="51696" spans="2:2" x14ac:dyDescent="0.2">
      <c r="B51696" s="35"/>
    </row>
    <row r="51697" spans="2:2" x14ac:dyDescent="0.2">
      <c r="B51697" s="170"/>
    </row>
    <row r="51699" spans="2:2" x14ac:dyDescent="0.2">
      <c r="B51699" s="35"/>
    </row>
    <row r="51700" spans="2:2" x14ac:dyDescent="0.2">
      <c r="B51700" s="35"/>
    </row>
    <row r="51701" spans="2:2" x14ac:dyDescent="0.2">
      <c r="B51701" s="35"/>
    </row>
    <row r="51702" spans="2:2" x14ac:dyDescent="0.2">
      <c r="B51702" s="35"/>
    </row>
    <row r="51703" spans="2:2" x14ac:dyDescent="0.2">
      <c r="B51703" s="170"/>
    </row>
    <row r="51704" spans="2:2" x14ac:dyDescent="0.2">
      <c r="B51704" s="35"/>
    </row>
    <row r="51710" spans="2:2" x14ac:dyDescent="0.2">
      <c r="B51710" s="35"/>
    </row>
    <row r="51711" spans="2:2" x14ac:dyDescent="0.2">
      <c r="B51711" s="35"/>
    </row>
    <row r="51712" spans="2:2" x14ac:dyDescent="0.2">
      <c r="B51712" s="35"/>
    </row>
    <row r="51713" spans="2:2" x14ac:dyDescent="0.2">
      <c r="B51713" s="35"/>
    </row>
    <row r="51721" spans="2:2" x14ac:dyDescent="0.2">
      <c r="B51721" s="170"/>
    </row>
    <row r="51781" spans="2:2" x14ac:dyDescent="0.2">
      <c r="B51781" s="170"/>
    </row>
    <row r="51783" spans="2:2" x14ac:dyDescent="0.2">
      <c r="B51783" s="170"/>
    </row>
    <row r="51787" spans="2:2" x14ac:dyDescent="0.2">
      <c r="B51787" s="170"/>
    </row>
    <row r="51789" spans="2:2" x14ac:dyDescent="0.2">
      <c r="B51789" s="170"/>
    </row>
    <row r="51793" spans="2:2" x14ac:dyDescent="0.2">
      <c r="B51793" s="170"/>
    </row>
    <row r="51794" spans="2:2" x14ac:dyDescent="0.2">
      <c r="B51794" s="34"/>
    </row>
    <row r="51795" spans="2:2" x14ac:dyDescent="0.2">
      <c r="B51795" s="170"/>
    </row>
    <row r="51799" spans="2:2" x14ac:dyDescent="0.2">
      <c r="B51799" s="170"/>
    </row>
    <row r="51801" spans="2:2" x14ac:dyDescent="0.2">
      <c r="B51801" s="170"/>
    </row>
    <row r="51832" spans="2:2" x14ac:dyDescent="0.2">
      <c r="B51832" s="35"/>
    </row>
    <row r="51834" spans="2:2" x14ac:dyDescent="0.2">
      <c r="B51834" s="35"/>
    </row>
    <row r="51836" spans="2:2" x14ac:dyDescent="0.2">
      <c r="B51836" s="35"/>
    </row>
    <row r="51838" spans="2:2" x14ac:dyDescent="0.2">
      <c r="B51838" s="35"/>
    </row>
    <row r="51843" spans="2:2" x14ac:dyDescent="0.2">
      <c r="B51843" s="35"/>
    </row>
    <row r="51844" spans="2:2" x14ac:dyDescent="0.2">
      <c r="B51844" s="35"/>
    </row>
    <row r="51847" spans="2:2" x14ac:dyDescent="0.2">
      <c r="B51847" s="35"/>
    </row>
    <row r="51848" spans="2:2" x14ac:dyDescent="0.2">
      <c r="B51848" s="35"/>
    </row>
    <row r="51851" spans="2:2" x14ac:dyDescent="0.2">
      <c r="B51851" s="35"/>
    </row>
    <row r="51852" spans="2:2" x14ac:dyDescent="0.2">
      <c r="B51852" s="35"/>
    </row>
    <row r="51853" spans="2:2" x14ac:dyDescent="0.2">
      <c r="B51853" s="35"/>
    </row>
    <row r="51854" spans="2:2" x14ac:dyDescent="0.2">
      <c r="B51854" s="35"/>
    </row>
    <row r="51857" spans="2:2" x14ac:dyDescent="0.2">
      <c r="B51857" s="35"/>
    </row>
    <row r="51858" spans="2:2" x14ac:dyDescent="0.2">
      <c r="B51858" s="35"/>
    </row>
    <row r="51859" spans="2:2" x14ac:dyDescent="0.2">
      <c r="B51859" s="35"/>
    </row>
    <row r="51860" spans="2:2" x14ac:dyDescent="0.2">
      <c r="B51860" s="35"/>
    </row>
    <row r="51861" spans="2:2" x14ac:dyDescent="0.2">
      <c r="B51861" s="35"/>
    </row>
    <row r="51862" spans="2:2" x14ac:dyDescent="0.2">
      <c r="B51862" s="35"/>
    </row>
    <row r="51868" spans="2:2" x14ac:dyDescent="0.2">
      <c r="B51868" s="35"/>
    </row>
    <row r="51869" spans="2:2" x14ac:dyDescent="0.2">
      <c r="B51869" s="35"/>
    </row>
    <row r="51870" spans="2:2" x14ac:dyDescent="0.2">
      <c r="B51870" s="35"/>
    </row>
    <row r="51871" spans="2:2" x14ac:dyDescent="0.2">
      <c r="B51871" s="35"/>
    </row>
    <row r="51951" spans="2:2" x14ac:dyDescent="0.2">
      <c r="B51951" s="35"/>
    </row>
    <row r="51952" spans="2:2" x14ac:dyDescent="0.2">
      <c r="B51952" s="34"/>
    </row>
    <row r="51987" spans="2:2" x14ac:dyDescent="0.2">
      <c r="B51987" s="170"/>
    </row>
    <row r="51990" spans="2:2" x14ac:dyDescent="0.2">
      <c r="B51990" s="35"/>
    </row>
    <row r="51992" spans="2:2" x14ac:dyDescent="0.2">
      <c r="B51992" s="35"/>
    </row>
    <row r="51993" spans="2:2" x14ac:dyDescent="0.2">
      <c r="B51993" s="170"/>
    </row>
    <row r="51994" spans="2:2" x14ac:dyDescent="0.2">
      <c r="B51994" s="35"/>
    </row>
    <row r="51996" spans="2:2" x14ac:dyDescent="0.2">
      <c r="B51996" s="35"/>
    </row>
    <row r="51999" spans="2:2" x14ac:dyDescent="0.2">
      <c r="B51999" s="170"/>
    </row>
    <row r="52001" spans="2:2" x14ac:dyDescent="0.2">
      <c r="B52001" s="35"/>
    </row>
    <row r="52002" spans="2:2" x14ac:dyDescent="0.2">
      <c r="B52002" s="35"/>
    </row>
    <row r="52005" spans="2:2" x14ac:dyDescent="0.2">
      <c r="B52005" s="170"/>
    </row>
    <row r="52006" spans="2:2" x14ac:dyDescent="0.2">
      <c r="B52006" s="35"/>
    </row>
    <row r="52009" spans="2:2" x14ac:dyDescent="0.2">
      <c r="B52009" s="35"/>
    </row>
    <row r="52010" spans="2:2" x14ac:dyDescent="0.2">
      <c r="B52010" s="35"/>
    </row>
    <row r="52011" spans="2:2" x14ac:dyDescent="0.2">
      <c r="B52011" s="170"/>
    </row>
    <row r="52012" spans="2:2" x14ac:dyDescent="0.2">
      <c r="B52012" s="35"/>
    </row>
    <row r="52015" spans="2:2" x14ac:dyDescent="0.2">
      <c r="B52015" s="35"/>
    </row>
    <row r="52016" spans="2:2" x14ac:dyDescent="0.2">
      <c r="B52016" s="35"/>
    </row>
    <row r="52017" spans="2:2" x14ac:dyDescent="0.2">
      <c r="B52017" s="170"/>
    </row>
    <row r="52018" spans="2:2" x14ac:dyDescent="0.2">
      <c r="B52018" s="35"/>
    </row>
    <row r="52019" spans="2:2" x14ac:dyDescent="0.2">
      <c r="B52019" s="35"/>
    </row>
    <row r="52020" spans="2:2" x14ac:dyDescent="0.2">
      <c r="B52020" s="35"/>
    </row>
    <row r="52023" spans="2:2" x14ac:dyDescent="0.2">
      <c r="B52023" s="170"/>
    </row>
    <row r="52026" spans="2:2" x14ac:dyDescent="0.2">
      <c r="B52026" s="35"/>
    </row>
    <row r="52027" spans="2:2" x14ac:dyDescent="0.2">
      <c r="B52027" s="35"/>
    </row>
    <row r="52028" spans="2:2" x14ac:dyDescent="0.2">
      <c r="B52028" s="35"/>
    </row>
    <row r="52029" spans="2:2" x14ac:dyDescent="0.2">
      <c r="B52029" s="170"/>
    </row>
    <row r="52083" spans="2:2" x14ac:dyDescent="0.2">
      <c r="B52083" s="170"/>
    </row>
    <row r="52085" spans="2:2" x14ac:dyDescent="0.2">
      <c r="B52085" s="170"/>
    </row>
    <row r="52089" spans="2:2" x14ac:dyDescent="0.2">
      <c r="B52089" s="170"/>
    </row>
    <row r="52091" spans="2:2" x14ac:dyDescent="0.2">
      <c r="B52091" s="170"/>
    </row>
    <row r="52109" spans="2:2" x14ac:dyDescent="0.2">
      <c r="B52109" s="35"/>
    </row>
    <row r="52110" spans="2:2" x14ac:dyDescent="0.2">
      <c r="B52110" s="34"/>
    </row>
    <row r="52148" spans="2:2" x14ac:dyDescent="0.2">
      <c r="B52148" s="35"/>
    </row>
    <row r="52150" spans="2:2" x14ac:dyDescent="0.2">
      <c r="B52150" s="35"/>
    </row>
    <row r="52152" spans="2:2" x14ac:dyDescent="0.2">
      <c r="B52152" s="35"/>
    </row>
    <row r="52154" spans="2:2" x14ac:dyDescent="0.2">
      <c r="B52154" s="35"/>
    </row>
    <row r="52159" spans="2:2" x14ac:dyDescent="0.2">
      <c r="B52159" s="35"/>
    </row>
    <row r="52160" spans="2:2" x14ac:dyDescent="0.2">
      <c r="B52160" s="35"/>
    </row>
    <row r="52163" spans="2:2" x14ac:dyDescent="0.2">
      <c r="B52163" s="35"/>
    </row>
    <row r="52164" spans="2:2" x14ac:dyDescent="0.2">
      <c r="B52164" s="35"/>
    </row>
    <row r="52167" spans="2:2" x14ac:dyDescent="0.2">
      <c r="B52167" s="35"/>
    </row>
    <row r="52168" spans="2:2" x14ac:dyDescent="0.2">
      <c r="B52168" s="35"/>
    </row>
    <row r="52169" spans="2:2" x14ac:dyDescent="0.2">
      <c r="B52169" s="35"/>
    </row>
    <row r="52170" spans="2:2" x14ac:dyDescent="0.2">
      <c r="B52170" s="35"/>
    </row>
    <row r="52173" spans="2:2" x14ac:dyDescent="0.2">
      <c r="B52173" s="35"/>
    </row>
    <row r="52174" spans="2:2" x14ac:dyDescent="0.2">
      <c r="B52174" s="35"/>
    </row>
    <row r="52175" spans="2:2" x14ac:dyDescent="0.2">
      <c r="B52175" s="35"/>
    </row>
    <row r="52176" spans="2:2" x14ac:dyDescent="0.2">
      <c r="B52176" s="35"/>
    </row>
    <row r="52177" spans="2:2" x14ac:dyDescent="0.2">
      <c r="B52177" s="35"/>
    </row>
    <row r="52178" spans="2:2" x14ac:dyDescent="0.2">
      <c r="B52178" s="35"/>
    </row>
    <row r="52184" spans="2:2" x14ac:dyDescent="0.2">
      <c r="B52184" s="35"/>
    </row>
    <row r="52185" spans="2:2" x14ac:dyDescent="0.2">
      <c r="B52185" s="35"/>
    </row>
    <row r="52186" spans="2:2" x14ac:dyDescent="0.2">
      <c r="B52186" s="35"/>
    </row>
    <row r="52187" spans="2:2" x14ac:dyDescent="0.2">
      <c r="B52187" s="35"/>
    </row>
    <row r="52267" spans="2:2" x14ac:dyDescent="0.2">
      <c r="B52267" s="35"/>
    </row>
    <row r="52268" spans="2:2" x14ac:dyDescent="0.2">
      <c r="B52268" s="34"/>
    </row>
    <row r="52306" spans="2:2" x14ac:dyDescent="0.2">
      <c r="B52306" s="35"/>
    </row>
    <row r="52308" spans="2:2" x14ac:dyDescent="0.2">
      <c r="B52308" s="35"/>
    </row>
    <row r="52310" spans="2:2" x14ac:dyDescent="0.2">
      <c r="B52310" s="35"/>
    </row>
    <row r="52312" spans="2:2" x14ac:dyDescent="0.2">
      <c r="B52312" s="35"/>
    </row>
    <row r="52317" spans="2:2" x14ac:dyDescent="0.2">
      <c r="B52317" s="35"/>
    </row>
    <row r="52318" spans="2:2" x14ac:dyDescent="0.2">
      <c r="B52318" s="35"/>
    </row>
    <row r="52321" spans="2:2" x14ac:dyDescent="0.2">
      <c r="B52321" s="35"/>
    </row>
    <row r="52322" spans="2:2" x14ac:dyDescent="0.2">
      <c r="B52322" s="35"/>
    </row>
    <row r="52325" spans="2:2" x14ac:dyDescent="0.2">
      <c r="B52325" s="35"/>
    </row>
    <row r="52326" spans="2:2" x14ac:dyDescent="0.2">
      <c r="B52326" s="35"/>
    </row>
    <row r="52327" spans="2:2" x14ac:dyDescent="0.2">
      <c r="B52327" s="35"/>
    </row>
    <row r="52328" spans="2:2" x14ac:dyDescent="0.2">
      <c r="B52328" s="35"/>
    </row>
    <row r="52331" spans="2:2" x14ac:dyDescent="0.2">
      <c r="B52331" s="35"/>
    </row>
    <row r="52332" spans="2:2" x14ac:dyDescent="0.2">
      <c r="B52332" s="35"/>
    </row>
    <row r="52333" spans="2:2" x14ac:dyDescent="0.2">
      <c r="B52333" s="35"/>
    </row>
    <row r="52334" spans="2:2" x14ac:dyDescent="0.2">
      <c r="B52334" s="35"/>
    </row>
    <row r="52335" spans="2:2" x14ac:dyDescent="0.2">
      <c r="B52335" s="35"/>
    </row>
    <row r="52336" spans="2:2" x14ac:dyDescent="0.2">
      <c r="B52336" s="35"/>
    </row>
    <row r="52342" spans="2:2" x14ac:dyDescent="0.2">
      <c r="B52342" s="35"/>
    </row>
    <row r="52343" spans="2:2" x14ac:dyDescent="0.2">
      <c r="B52343" s="170"/>
    </row>
    <row r="52344" spans="2:2" x14ac:dyDescent="0.2">
      <c r="B52344" s="35"/>
    </row>
    <row r="52345" spans="2:2" x14ac:dyDescent="0.2">
      <c r="B52345" s="35"/>
    </row>
    <row r="52349" spans="2:2" x14ac:dyDescent="0.2">
      <c r="B52349" s="170"/>
    </row>
    <row r="52355" spans="2:2" x14ac:dyDescent="0.2">
      <c r="B52355" s="170"/>
    </row>
    <row r="52361" spans="2:2" x14ac:dyDescent="0.2">
      <c r="B52361" s="170"/>
    </row>
    <row r="52367" spans="2:2" x14ac:dyDescent="0.2">
      <c r="B52367" s="170"/>
    </row>
    <row r="52373" spans="2:2" x14ac:dyDescent="0.2">
      <c r="B52373" s="170"/>
    </row>
    <row r="52379" spans="2:2" x14ac:dyDescent="0.2">
      <c r="B52379" s="170"/>
    </row>
    <row r="52385" spans="2:2" x14ac:dyDescent="0.2">
      <c r="B52385" s="170"/>
    </row>
    <row r="52425" spans="2:2" x14ac:dyDescent="0.2">
      <c r="B52425" s="35"/>
    </row>
    <row r="52426" spans="2:2" x14ac:dyDescent="0.2">
      <c r="B52426" s="34"/>
    </row>
    <row r="52464" spans="2:2" x14ac:dyDescent="0.2">
      <c r="B52464" s="35"/>
    </row>
    <row r="52466" spans="2:2" x14ac:dyDescent="0.2">
      <c r="B52466" s="35"/>
    </row>
    <row r="52468" spans="2:2" x14ac:dyDescent="0.2">
      <c r="B52468" s="35"/>
    </row>
    <row r="52470" spans="2:2" x14ac:dyDescent="0.2">
      <c r="B52470" s="35"/>
    </row>
    <row r="52475" spans="2:2" x14ac:dyDescent="0.2">
      <c r="B52475" s="35"/>
    </row>
    <row r="52476" spans="2:2" x14ac:dyDescent="0.2">
      <c r="B52476" s="35"/>
    </row>
    <row r="52479" spans="2:2" x14ac:dyDescent="0.2">
      <c r="B52479" s="35"/>
    </row>
    <row r="52480" spans="2:2" x14ac:dyDescent="0.2">
      <c r="B52480" s="35"/>
    </row>
    <row r="52483" spans="2:2" x14ac:dyDescent="0.2">
      <c r="B52483" s="35"/>
    </row>
    <row r="52484" spans="2:2" x14ac:dyDescent="0.2">
      <c r="B52484" s="35"/>
    </row>
    <row r="52485" spans="2:2" x14ac:dyDescent="0.2">
      <c r="B52485" s="35"/>
    </row>
    <row r="52486" spans="2:2" x14ac:dyDescent="0.2">
      <c r="B52486" s="35"/>
    </row>
    <row r="52489" spans="2:2" x14ac:dyDescent="0.2">
      <c r="B52489" s="35"/>
    </row>
    <row r="52490" spans="2:2" x14ac:dyDescent="0.2">
      <c r="B52490" s="35"/>
    </row>
    <row r="52491" spans="2:2" x14ac:dyDescent="0.2">
      <c r="B52491" s="35"/>
    </row>
    <row r="52492" spans="2:2" x14ac:dyDescent="0.2">
      <c r="B52492" s="35"/>
    </row>
    <row r="52493" spans="2:2" x14ac:dyDescent="0.2">
      <c r="B52493" s="35"/>
    </row>
    <row r="52494" spans="2:2" x14ac:dyDescent="0.2">
      <c r="B52494" s="35"/>
    </row>
    <row r="52500" spans="2:2" x14ac:dyDescent="0.2">
      <c r="B52500" s="35"/>
    </row>
    <row r="52501" spans="2:2" x14ac:dyDescent="0.2">
      <c r="B52501" s="35"/>
    </row>
    <row r="52502" spans="2:2" x14ac:dyDescent="0.2">
      <c r="B52502" s="35"/>
    </row>
    <row r="52503" spans="2:2" x14ac:dyDescent="0.2">
      <c r="B52503" s="35"/>
    </row>
    <row r="52583" spans="2:2" x14ac:dyDescent="0.2">
      <c r="B52583" s="35"/>
    </row>
    <row r="52584" spans="2:2" x14ac:dyDescent="0.2">
      <c r="B52584" s="34"/>
    </row>
    <row r="52622" spans="2:2" x14ac:dyDescent="0.2">
      <c r="B52622" s="35"/>
    </row>
    <row r="52624" spans="2:2" x14ac:dyDescent="0.2">
      <c r="B52624" s="170"/>
    </row>
    <row r="52626" spans="2:2" x14ac:dyDescent="0.2">
      <c r="B52626" s="170"/>
    </row>
    <row r="52628" spans="2:2" x14ac:dyDescent="0.2">
      <c r="B52628" s="35"/>
    </row>
    <row r="52633" spans="2:2" x14ac:dyDescent="0.2">
      <c r="B52633" s="35"/>
    </row>
    <row r="52634" spans="2:2" x14ac:dyDescent="0.2">
      <c r="B52634" s="35"/>
    </row>
    <row r="52636" spans="2:2" x14ac:dyDescent="0.2">
      <c r="B52636" s="170"/>
    </row>
    <row r="52637" spans="2:2" x14ac:dyDescent="0.2">
      <c r="B52637" s="35"/>
    </row>
    <row r="52638" spans="2:2" x14ac:dyDescent="0.2">
      <c r="B52638" s="170"/>
    </row>
    <row r="52641" spans="2:2" x14ac:dyDescent="0.2">
      <c r="B52641" s="35"/>
    </row>
    <row r="52642" spans="2:2" x14ac:dyDescent="0.2">
      <c r="B52642" s="35"/>
    </row>
    <row r="52643" spans="2:2" x14ac:dyDescent="0.2">
      <c r="B52643" s="35"/>
    </row>
    <row r="52644" spans="2:2" x14ac:dyDescent="0.2">
      <c r="B52644" s="35"/>
    </row>
    <row r="52647" spans="2:2" x14ac:dyDescent="0.2">
      <c r="B52647" s="35"/>
    </row>
    <row r="52648" spans="2:2" x14ac:dyDescent="0.2">
      <c r="B52648" s="35"/>
    </row>
    <row r="52649" spans="2:2" x14ac:dyDescent="0.2">
      <c r="B52649" s="35"/>
    </row>
    <row r="52650" spans="2:2" x14ac:dyDescent="0.2">
      <c r="B52650" s="35"/>
    </row>
    <row r="52651" spans="2:2" x14ac:dyDescent="0.2">
      <c r="B52651" s="35"/>
    </row>
    <row r="52652" spans="2:2" x14ac:dyDescent="0.2">
      <c r="B52652" s="35"/>
    </row>
    <row r="52658" spans="2:2" x14ac:dyDescent="0.2">
      <c r="B52658" s="35"/>
    </row>
    <row r="52659" spans="2:2" x14ac:dyDescent="0.2">
      <c r="B52659" s="35"/>
    </row>
    <row r="52660" spans="2:2" x14ac:dyDescent="0.2">
      <c r="B52660" s="35"/>
    </row>
    <row r="52661" spans="2:2" x14ac:dyDescent="0.2">
      <c r="B52661" s="35"/>
    </row>
    <row r="52705" spans="2:2" x14ac:dyDescent="0.2">
      <c r="B52705" s="170"/>
    </row>
    <row r="52718" spans="2:2" x14ac:dyDescent="0.2">
      <c r="B52718" s="170"/>
    </row>
    <row r="52730" spans="2:2" x14ac:dyDescent="0.2">
      <c r="B52730" s="170"/>
    </row>
    <row r="52736" spans="2:2" x14ac:dyDescent="0.2">
      <c r="B52736" s="170"/>
    </row>
    <row r="52741" spans="2:2" x14ac:dyDescent="0.2">
      <c r="B52741" s="35"/>
    </row>
    <row r="52742" spans="2:2" x14ac:dyDescent="0.2">
      <c r="B52742" s="34"/>
    </row>
    <row r="52748" spans="2:2" x14ac:dyDescent="0.2">
      <c r="B52748" s="170"/>
    </row>
    <row r="52754" spans="2:2" x14ac:dyDescent="0.2">
      <c r="B52754" s="170"/>
    </row>
    <row r="52766" spans="2:2" x14ac:dyDescent="0.2">
      <c r="B52766" s="170"/>
    </row>
    <row r="52778" spans="2:2" x14ac:dyDescent="0.2">
      <c r="B52778" s="170"/>
    </row>
    <row r="52780" spans="2:2" x14ac:dyDescent="0.2">
      <c r="B52780" s="35"/>
    </row>
    <row r="52782" spans="2:2" x14ac:dyDescent="0.2">
      <c r="B52782" s="35"/>
    </row>
    <row r="52784" spans="2:2" x14ac:dyDescent="0.2">
      <c r="B52784" s="170"/>
    </row>
    <row r="52786" spans="2:2" x14ac:dyDescent="0.2">
      <c r="B52786" s="35"/>
    </row>
    <row r="52790" spans="2:2" x14ac:dyDescent="0.2">
      <c r="B52790" s="170"/>
    </row>
    <row r="52791" spans="2:2" x14ac:dyDescent="0.2">
      <c r="B52791" s="35"/>
    </row>
    <row r="52792" spans="2:2" x14ac:dyDescent="0.2">
      <c r="B52792" s="35"/>
    </row>
    <row r="52795" spans="2:2" x14ac:dyDescent="0.2">
      <c r="B52795" s="35"/>
    </row>
    <row r="52796" spans="2:2" x14ac:dyDescent="0.2">
      <c r="B52796" s="35"/>
    </row>
    <row r="52799" spans="2:2" x14ac:dyDescent="0.2">
      <c r="B52799" s="35"/>
    </row>
    <row r="52800" spans="2:2" x14ac:dyDescent="0.2">
      <c r="B52800" s="35"/>
    </row>
    <row r="52801" spans="2:2" x14ac:dyDescent="0.2">
      <c r="B52801" s="35"/>
    </row>
    <row r="52802" spans="2:2" x14ac:dyDescent="0.2">
      <c r="B52802" s="35"/>
    </row>
    <row r="52805" spans="2:2" x14ac:dyDescent="0.2">
      <c r="B52805" s="35"/>
    </row>
    <row r="52806" spans="2:2" x14ac:dyDescent="0.2">
      <c r="B52806" s="35"/>
    </row>
    <row r="52807" spans="2:2" x14ac:dyDescent="0.2">
      <c r="B52807" s="35"/>
    </row>
    <row r="52808" spans="2:2" x14ac:dyDescent="0.2">
      <c r="B52808" s="35"/>
    </row>
    <row r="52809" spans="2:2" x14ac:dyDescent="0.2">
      <c r="B52809" s="35"/>
    </row>
    <row r="52810" spans="2:2" x14ac:dyDescent="0.2">
      <c r="B52810" s="35"/>
    </row>
    <row r="52814" spans="2:2" x14ac:dyDescent="0.2">
      <c r="B52814" s="170"/>
    </row>
    <row r="52816" spans="2:2" x14ac:dyDescent="0.2">
      <c r="B52816" s="35"/>
    </row>
    <row r="52817" spans="2:2" x14ac:dyDescent="0.2">
      <c r="B52817" s="35"/>
    </row>
    <row r="52818" spans="2:2" x14ac:dyDescent="0.2">
      <c r="B52818" s="35"/>
    </row>
    <row r="52819" spans="2:2" x14ac:dyDescent="0.2">
      <c r="B52819" s="35"/>
    </row>
    <row r="52899" spans="2:2" x14ac:dyDescent="0.2">
      <c r="B52899" s="35"/>
    </row>
    <row r="52900" spans="2:2" x14ac:dyDescent="0.2">
      <c r="B52900" s="34"/>
    </row>
    <row r="52937" spans="2:2" x14ac:dyDescent="0.2">
      <c r="B52937" s="170"/>
    </row>
    <row r="52938" spans="2:2" x14ac:dyDescent="0.2">
      <c r="B52938" s="35"/>
    </row>
    <row r="52940" spans="2:2" x14ac:dyDescent="0.2">
      <c r="B52940" s="35"/>
    </row>
    <row r="52942" spans="2:2" x14ac:dyDescent="0.2">
      <c r="B52942" s="35"/>
    </row>
    <row r="52944" spans="2:2" x14ac:dyDescent="0.2">
      <c r="B52944" s="35"/>
    </row>
    <row r="52949" spans="2:2" x14ac:dyDescent="0.2">
      <c r="B52949" s="35"/>
    </row>
    <row r="52950" spans="2:2" x14ac:dyDescent="0.2">
      <c r="B52950" s="35"/>
    </row>
    <row r="52953" spans="2:2" x14ac:dyDescent="0.2">
      <c r="B52953" s="35"/>
    </row>
    <row r="52954" spans="2:2" x14ac:dyDescent="0.2">
      <c r="B52954" s="35"/>
    </row>
    <row r="52957" spans="2:2" x14ac:dyDescent="0.2">
      <c r="B52957" s="35"/>
    </row>
    <row r="52958" spans="2:2" x14ac:dyDescent="0.2">
      <c r="B52958" s="35"/>
    </row>
    <row r="52959" spans="2:2" x14ac:dyDescent="0.2">
      <c r="B52959" s="35"/>
    </row>
    <row r="52960" spans="2:2" x14ac:dyDescent="0.2">
      <c r="B52960" s="35"/>
    </row>
    <row r="52963" spans="2:2" x14ac:dyDescent="0.2">
      <c r="B52963" s="35"/>
    </row>
    <row r="52964" spans="2:2" x14ac:dyDescent="0.2">
      <c r="B52964" s="35"/>
    </row>
    <row r="52965" spans="2:2" x14ac:dyDescent="0.2">
      <c r="B52965" s="35"/>
    </row>
    <row r="52966" spans="2:2" x14ac:dyDescent="0.2">
      <c r="B52966" s="35"/>
    </row>
    <row r="52967" spans="2:2" x14ac:dyDescent="0.2">
      <c r="B52967" s="35"/>
    </row>
    <row r="52968" spans="2:2" x14ac:dyDescent="0.2">
      <c r="B52968" s="35"/>
    </row>
    <row r="52974" spans="2:2" x14ac:dyDescent="0.2">
      <c r="B52974" s="35"/>
    </row>
    <row r="52975" spans="2:2" x14ac:dyDescent="0.2">
      <c r="B52975" s="35"/>
    </row>
    <row r="52976" spans="2:2" x14ac:dyDescent="0.2">
      <c r="B52976" s="35"/>
    </row>
    <row r="52977" spans="2:2" x14ac:dyDescent="0.2">
      <c r="B52977" s="35"/>
    </row>
    <row r="53057" spans="2:2" x14ac:dyDescent="0.2">
      <c r="B53057" s="35"/>
    </row>
    <row r="53058" spans="2:2" x14ac:dyDescent="0.2">
      <c r="B53058" s="34"/>
    </row>
    <row r="53096" spans="2:2" x14ac:dyDescent="0.2">
      <c r="B53096" s="35"/>
    </row>
    <row r="53098" spans="2:2" x14ac:dyDescent="0.2">
      <c r="B53098" s="35"/>
    </row>
    <row r="53100" spans="2:2" x14ac:dyDescent="0.2">
      <c r="B53100" s="35"/>
    </row>
    <row r="53102" spans="2:2" x14ac:dyDescent="0.2">
      <c r="B53102" s="35"/>
    </row>
    <row r="53107" spans="2:2" x14ac:dyDescent="0.2">
      <c r="B53107" s="35"/>
    </row>
    <row r="53108" spans="2:2" x14ac:dyDescent="0.2">
      <c r="B53108" s="35"/>
    </row>
    <row r="53111" spans="2:2" x14ac:dyDescent="0.2">
      <c r="B53111" s="35"/>
    </row>
    <row r="53112" spans="2:2" x14ac:dyDescent="0.2">
      <c r="B53112" s="35"/>
    </row>
    <row r="53115" spans="2:2" x14ac:dyDescent="0.2">
      <c r="B53115" s="35"/>
    </row>
    <row r="53116" spans="2:2" x14ac:dyDescent="0.2">
      <c r="B53116" s="35"/>
    </row>
    <row r="53117" spans="2:2" x14ac:dyDescent="0.2">
      <c r="B53117" s="35"/>
    </row>
    <row r="53118" spans="2:2" x14ac:dyDescent="0.2">
      <c r="B53118" s="35"/>
    </row>
    <row r="53121" spans="2:2" x14ac:dyDescent="0.2">
      <c r="B53121" s="35"/>
    </row>
    <row r="53122" spans="2:2" x14ac:dyDescent="0.2">
      <c r="B53122" s="35"/>
    </row>
    <row r="53123" spans="2:2" x14ac:dyDescent="0.2">
      <c r="B53123" s="35"/>
    </row>
    <row r="53124" spans="2:2" x14ac:dyDescent="0.2">
      <c r="B53124" s="35"/>
    </row>
    <row r="53125" spans="2:2" x14ac:dyDescent="0.2">
      <c r="B53125" s="35"/>
    </row>
    <row r="53126" spans="2:2" x14ac:dyDescent="0.2">
      <c r="B53126" s="35"/>
    </row>
    <row r="53129" spans="2:2" x14ac:dyDescent="0.2">
      <c r="B53129" s="170"/>
    </row>
    <row r="53132" spans="2:2" x14ac:dyDescent="0.2">
      <c r="B53132" s="35"/>
    </row>
    <row r="53133" spans="2:2" x14ac:dyDescent="0.2">
      <c r="B53133" s="35"/>
    </row>
    <row r="53134" spans="2:2" x14ac:dyDescent="0.2">
      <c r="B53134" s="35"/>
    </row>
    <row r="53135" spans="2:2" x14ac:dyDescent="0.2">
      <c r="B53135" s="170"/>
    </row>
    <row r="53215" spans="2:2" x14ac:dyDescent="0.2">
      <c r="B53215" s="35"/>
    </row>
    <row r="53216" spans="2:2" x14ac:dyDescent="0.2">
      <c r="B53216" s="34"/>
    </row>
    <row r="53237" spans="2:2" x14ac:dyDescent="0.2">
      <c r="B53237" s="170"/>
    </row>
    <row r="53254" spans="2:2" x14ac:dyDescent="0.2">
      <c r="B53254" s="35"/>
    </row>
    <row r="53256" spans="2:2" x14ac:dyDescent="0.2">
      <c r="B53256" s="35"/>
    </row>
    <row r="53258" spans="2:2" x14ac:dyDescent="0.2">
      <c r="B53258" s="35"/>
    </row>
    <row r="53260" spans="2:2" x14ac:dyDescent="0.2">
      <c r="B53260" s="35"/>
    </row>
    <row r="53265" spans="2:2" x14ac:dyDescent="0.2">
      <c r="B53265" s="35"/>
    </row>
    <row r="53266" spans="2:2" x14ac:dyDescent="0.2">
      <c r="B53266" s="35"/>
    </row>
    <row r="53269" spans="2:2" x14ac:dyDescent="0.2">
      <c r="B53269" s="35"/>
    </row>
    <row r="53270" spans="2:2" x14ac:dyDescent="0.2">
      <c r="B53270" s="35"/>
    </row>
    <row r="53273" spans="2:2" x14ac:dyDescent="0.2">
      <c r="B53273" s="35"/>
    </row>
    <row r="53274" spans="2:2" x14ac:dyDescent="0.2">
      <c r="B53274" s="35"/>
    </row>
    <row r="53275" spans="2:2" x14ac:dyDescent="0.2">
      <c r="B53275" s="35"/>
    </row>
    <row r="53276" spans="2:2" x14ac:dyDescent="0.2">
      <c r="B53276" s="35"/>
    </row>
    <row r="53279" spans="2:2" x14ac:dyDescent="0.2">
      <c r="B53279" s="35"/>
    </row>
    <row r="53280" spans="2:2" x14ac:dyDescent="0.2">
      <c r="B53280" s="35"/>
    </row>
    <row r="53281" spans="2:2" x14ac:dyDescent="0.2">
      <c r="B53281" s="35"/>
    </row>
    <row r="53282" spans="2:2" x14ac:dyDescent="0.2">
      <c r="B53282" s="35"/>
    </row>
    <row r="53283" spans="2:2" x14ac:dyDescent="0.2">
      <c r="B53283" s="35"/>
    </row>
    <row r="53284" spans="2:2" x14ac:dyDescent="0.2">
      <c r="B53284" s="35"/>
    </row>
    <row r="53290" spans="2:2" x14ac:dyDescent="0.2">
      <c r="B53290" s="35"/>
    </row>
    <row r="53291" spans="2:2" x14ac:dyDescent="0.2">
      <c r="B53291" s="35"/>
    </row>
    <row r="53292" spans="2:2" x14ac:dyDescent="0.2">
      <c r="B53292" s="35"/>
    </row>
    <row r="53293" spans="2:2" x14ac:dyDescent="0.2">
      <c r="B53293" s="35"/>
    </row>
    <row r="53309" spans="2:2" x14ac:dyDescent="0.2">
      <c r="B53309" s="170"/>
    </row>
    <row r="53311" spans="2:2" x14ac:dyDescent="0.2">
      <c r="B53311" s="170"/>
    </row>
    <row r="53315" spans="2:2" x14ac:dyDescent="0.2">
      <c r="B53315" s="170"/>
    </row>
    <row r="53317" spans="2:2" x14ac:dyDescent="0.2">
      <c r="B53317" s="170"/>
    </row>
    <row r="53327" spans="2:2" x14ac:dyDescent="0.2">
      <c r="B53327" s="170"/>
    </row>
    <row r="53329" spans="2:2" x14ac:dyDescent="0.2">
      <c r="B53329" s="170"/>
    </row>
    <row r="53333" spans="2:2" x14ac:dyDescent="0.2">
      <c r="B53333" s="170"/>
    </row>
    <row r="53335" spans="2:2" x14ac:dyDescent="0.2">
      <c r="B53335" s="170"/>
    </row>
    <row r="53339" spans="2:2" x14ac:dyDescent="0.2">
      <c r="B53339" s="170"/>
    </row>
    <row r="53341" spans="2:2" x14ac:dyDescent="0.2">
      <c r="B53341" s="170"/>
    </row>
    <row r="53345" spans="2:2" x14ac:dyDescent="0.2">
      <c r="B53345" s="170"/>
    </row>
    <row r="53347" spans="2:2" x14ac:dyDescent="0.2">
      <c r="B53347" s="170"/>
    </row>
    <row r="53351" spans="2:2" x14ac:dyDescent="0.2">
      <c r="B53351" s="170"/>
    </row>
    <row r="53357" spans="2:2" x14ac:dyDescent="0.2">
      <c r="B53357" s="170"/>
    </row>
    <row r="53363" spans="2:2" x14ac:dyDescent="0.2">
      <c r="B53363" s="170"/>
    </row>
    <row r="53369" spans="2:2" x14ac:dyDescent="0.2">
      <c r="B53369" s="170"/>
    </row>
    <row r="53373" spans="2:2" x14ac:dyDescent="0.2">
      <c r="B53373" s="35"/>
    </row>
    <row r="53374" spans="2:2" x14ac:dyDescent="0.2">
      <c r="B53374" s="34"/>
    </row>
    <row r="53375" spans="2:2" x14ac:dyDescent="0.2">
      <c r="B53375" s="170"/>
    </row>
    <row r="53381" spans="2:2" x14ac:dyDescent="0.2">
      <c r="B53381" s="170"/>
    </row>
    <row r="53383" spans="2:2" x14ac:dyDescent="0.2">
      <c r="B53383" s="170"/>
    </row>
    <row r="53412" spans="2:2" x14ac:dyDescent="0.2">
      <c r="B53412" s="35"/>
    </row>
    <row r="53414" spans="2:2" x14ac:dyDescent="0.2">
      <c r="B53414" s="35"/>
    </row>
    <row r="53416" spans="2:2" x14ac:dyDescent="0.2">
      <c r="B53416" s="35"/>
    </row>
    <row r="53418" spans="2:2" x14ac:dyDescent="0.2">
      <c r="B53418" s="35"/>
    </row>
    <row r="53419" spans="2:2" x14ac:dyDescent="0.2">
      <c r="B53419" s="170"/>
    </row>
    <row r="53423" spans="2:2" x14ac:dyDescent="0.2">
      <c r="B53423" s="35"/>
    </row>
    <row r="53424" spans="2:2" x14ac:dyDescent="0.2">
      <c r="B53424" s="35"/>
    </row>
    <row r="53427" spans="2:2" x14ac:dyDescent="0.2">
      <c r="B53427" s="35"/>
    </row>
    <row r="53428" spans="2:2" x14ac:dyDescent="0.2">
      <c r="B53428" s="35"/>
    </row>
    <row r="53431" spans="2:2" x14ac:dyDescent="0.2">
      <c r="B53431" s="35"/>
    </row>
    <row r="53432" spans="2:2" x14ac:dyDescent="0.2">
      <c r="B53432" s="35"/>
    </row>
    <row r="53433" spans="2:2" x14ac:dyDescent="0.2">
      <c r="B53433" s="35"/>
    </row>
    <row r="53434" spans="2:2" x14ac:dyDescent="0.2">
      <c r="B53434" s="35"/>
    </row>
    <row r="53437" spans="2:2" x14ac:dyDescent="0.2">
      <c r="B53437" s="35"/>
    </row>
    <row r="53438" spans="2:2" x14ac:dyDescent="0.2">
      <c r="B53438" s="170"/>
    </row>
    <row r="53439" spans="2:2" x14ac:dyDescent="0.2">
      <c r="B53439" s="35"/>
    </row>
    <row r="53440" spans="2:2" x14ac:dyDescent="0.2">
      <c r="B53440" s="35"/>
    </row>
    <row r="53441" spans="2:2" x14ac:dyDescent="0.2">
      <c r="B53441" s="35"/>
    </row>
    <row r="53442" spans="2:2" x14ac:dyDescent="0.2">
      <c r="B53442" s="35"/>
    </row>
    <row r="53444" spans="2:2" x14ac:dyDescent="0.2">
      <c r="B53444" s="170"/>
    </row>
    <row r="53448" spans="2:2" x14ac:dyDescent="0.2">
      <c r="B53448" s="35"/>
    </row>
    <row r="53449" spans="2:2" x14ac:dyDescent="0.2">
      <c r="B53449" s="35"/>
    </row>
    <row r="53450" spans="2:2" x14ac:dyDescent="0.2">
      <c r="B53450" s="35"/>
    </row>
    <row r="53451" spans="2:2" x14ac:dyDescent="0.2">
      <c r="B53451" s="35"/>
    </row>
    <row r="53488" spans="2:2" x14ac:dyDescent="0.2">
      <c r="B53488" s="170"/>
    </row>
    <row r="53531" spans="2:2" x14ac:dyDescent="0.2">
      <c r="B53531" s="35"/>
    </row>
    <row r="53532" spans="2:2" x14ac:dyDescent="0.2">
      <c r="B53532" s="34"/>
    </row>
    <row r="53570" spans="2:2" x14ac:dyDescent="0.2">
      <c r="B53570" s="35"/>
    </row>
    <row r="53572" spans="2:2" x14ac:dyDescent="0.2">
      <c r="B53572" s="35"/>
    </row>
    <row r="53574" spans="2:2" x14ac:dyDescent="0.2">
      <c r="B53574" s="35"/>
    </row>
    <row r="53576" spans="2:2" x14ac:dyDescent="0.2">
      <c r="B53576" s="35"/>
    </row>
    <row r="53581" spans="2:2" x14ac:dyDescent="0.2">
      <c r="B53581" s="35"/>
    </row>
    <row r="53582" spans="2:2" x14ac:dyDescent="0.2">
      <c r="B53582" s="35"/>
    </row>
    <row r="53585" spans="2:2" x14ac:dyDescent="0.2">
      <c r="B53585" s="35"/>
    </row>
    <row r="53586" spans="2:2" x14ac:dyDescent="0.2">
      <c r="B53586" s="35"/>
    </row>
    <row r="53589" spans="2:2" x14ac:dyDescent="0.2">
      <c r="B53589" s="35"/>
    </row>
    <row r="53590" spans="2:2" x14ac:dyDescent="0.2">
      <c r="B53590" s="35"/>
    </row>
    <row r="53591" spans="2:2" x14ac:dyDescent="0.2">
      <c r="B53591" s="35"/>
    </row>
    <row r="53592" spans="2:2" x14ac:dyDescent="0.2">
      <c r="B53592" s="35"/>
    </row>
    <row r="53595" spans="2:2" x14ac:dyDescent="0.2">
      <c r="B53595" s="35"/>
    </row>
    <row r="53596" spans="2:2" x14ac:dyDescent="0.2">
      <c r="B53596" s="35"/>
    </row>
    <row r="53597" spans="2:2" x14ac:dyDescent="0.2">
      <c r="B53597" s="35"/>
    </row>
    <row r="53598" spans="2:2" x14ac:dyDescent="0.2">
      <c r="B53598" s="35"/>
    </row>
    <row r="53599" spans="2:2" x14ac:dyDescent="0.2">
      <c r="B53599" s="35"/>
    </row>
    <row r="53600" spans="2:2" x14ac:dyDescent="0.2">
      <c r="B53600" s="35"/>
    </row>
    <row r="53606" spans="2:2" x14ac:dyDescent="0.2">
      <c r="B53606" s="35"/>
    </row>
    <row r="53607" spans="2:2" x14ac:dyDescent="0.2">
      <c r="B53607" s="35"/>
    </row>
    <row r="53608" spans="2:2" x14ac:dyDescent="0.2">
      <c r="B53608" s="35"/>
    </row>
    <row r="53609" spans="2:2" x14ac:dyDescent="0.2">
      <c r="B53609" s="35"/>
    </row>
    <row r="53665" spans="2:2" x14ac:dyDescent="0.2">
      <c r="B53665" s="170"/>
    </row>
    <row r="53671" spans="2:2" x14ac:dyDescent="0.2">
      <c r="B53671" s="170"/>
    </row>
    <row r="53677" spans="2:2" x14ac:dyDescent="0.2">
      <c r="B53677" s="170"/>
    </row>
    <row r="53683" spans="2:2" x14ac:dyDescent="0.2">
      <c r="B53683" s="170"/>
    </row>
    <row r="53689" spans="2:2" x14ac:dyDescent="0.2">
      <c r="B53689" s="170"/>
    </row>
    <row r="53690" spans="2:2" x14ac:dyDescent="0.2">
      <c r="B53690" s="34"/>
    </row>
    <row r="53707" spans="2:2" x14ac:dyDescent="0.2">
      <c r="B53707" s="170"/>
    </row>
    <row r="53719" spans="2:2" x14ac:dyDescent="0.2">
      <c r="B53719" s="170"/>
    </row>
    <row r="53725" spans="2:2" x14ac:dyDescent="0.2">
      <c r="B53725" s="170"/>
    </row>
    <row r="53728" spans="2:2" x14ac:dyDescent="0.2">
      <c r="B53728" s="35"/>
    </row>
    <row r="53730" spans="2:2" x14ac:dyDescent="0.2">
      <c r="B53730" s="35"/>
    </row>
    <row r="53731" spans="2:2" x14ac:dyDescent="0.2">
      <c r="B53731" s="170"/>
    </row>
    <row r="53732" spans="2:2" x14ac:dyDescent="0.2">
      <c r="B53732" s="35"/>
    </row>
    <row r="53734" spans="2:2" x14ac:dyDescent="0.2">
      <c r="B53734" s="35"/>
    </row>
    <row r="53739" spans="2:2" x14ac:dyDescent="0.2">
      <c r="B53739" s="35"/>
    </row>
    <row r="53740" spans="2:2" x14ac:dyDescent="0.2">
      <c r="B53740" s="35"/>
    </row>
    <row r="53743" spans="2:2" x14ac:dyDescent="0.2">
      <c r="B53743" s="35"/>
    </row>
    <row r="53744" spans="2:2" x14ac:dyDescent="0.2">
      <c r="B53744" s="35"/>
    </row>
    <row r="53747" spans="2:2" x14ac:dyDescent="0.2">
      <c r="B53747" s="35"/>
    </row>
    <row r="53748" spans="2:2" x14ac:dyDescent="0.2">
      <c r="B53748" s="35"/>
    </row>
    <row r="53749" spans="2:2" x14ac:dyDescent="0.2">
      <c r="B53749" s="35"/>
    </row>
    <row r="53750" spans="2:2" x14ac:dyDescent="0.2">
      <c r="B53750" s="35"/>
    </row>
    <row r="53753" spans="2:2" x14ac:dyDescent="0.2">
      <c r="B53753" s="35"/>
    </row>
    <row r="53754" spans="2:2" x14ac:dyDescent="0.2">
      <c r="B53754" s="35"/>
    </row>
    <row r="53755" spans="2:2" x14ac:dyDescent="0.2">
      <c r="B53755" s="35"/>
    </row>
    <row r="53756" spans="2:2" x14ac:dyDescent="0.2">
      <c r="B53756" s="35"/>
    </row>
    <row r="53757" spans="2:2" x14ac:dyDescent="0.2">
      <c r="B53757" s="35"/>
    </row>
    <row r="53758" spans="2:2" x14ac:dyDescent="0.2">
      <c r="B53758" s="35"/>
    </row>
    <row r="53764" spans="2:2" x14ac:dyDescent="0.2">
      <c r="B53764" s="35"/>
    </row>
    <row r="53765" spans="2:2" x14ac:dyDescent="0.2">
      <c r="B53765" s="35"/>
    </row>
    <row r="53766" spans="2:2" x14ac:dyDescent="0.2">
      <c r="B53766" s="35"/>
    </row>
    <row r="53767" spans="2:2" x14ac:dyDescent="0.2">
      <c r="B53767" s="35"/>
    </row>
    <row r="53769" spans="2:2" x14ac:dyDescent="0.2">
      <c r="B53769" s="170"/>
    </row>
    <row r="53847" spans="2:2" x14ac:dyDescent="0.2">
      <c r="B53847" s="35"/>
    </row>
    <row r="53848" spans="2:2" x14ac:dyDescent="0.2">
      <c r="B53848" s="34"/>
    </row>
    <row r="53878" spans="2:2" x14ac:dyDescent="0.2">
      <c r="B53878" s="170"/>
    </row>
    <row r="53880" spans="2:2" x14ac:dyDescent="0.2">
      <c r="B53880" s="170"/>
    </row>
    <row r="53884" spans="2:2" x14ac:dyDescent="0.2">
      <c r="B53884" s="170"/>
    </row>
    <row r="53886" spans="2:2" x14ac:dyDescent="0.2">
      <c r="B53886" s="170"/>
    </row>
    <row r="53888" spans="2:2" x14ac:dyDescent="0.2">
      <c r="B53888" s="35"/>
    </row>
    <row r="53890" spans="2:2" x14ac:dyDescent="0.2">
      <c r="B53890" s="170"/>
    </row>
    <row r="53892" spans="2:2" x14ac:dyDescent="0.2">
      <c r="B53892" s="170"/>
    </row>
    <row r="53896" spans="2:2" x14ac:dyDescent="0.2">
      <c r="B53896" s="170"/>
    </row>
    <row r="53897" spans="2:2" x14ac:dyDescent="0.2">
      <c r="B53897" s="35"/>
    </row>
    <row r="53898" spans="2:2" x14ac:dyDescent="0.2">
      <c r="B53898" s="170"/>
    </row>
    <row r="53901" spans="2:2" x14ac:dyDescent="0.2">
      <c r="B53901" s="35"/>
    </row>
    <row r="53902" spans="2:2" x14ac:dyDescent="0.2">
      <c r="B53902" s="170"/>
    </row>
    <row r="53904" spans="2:2" x14ac:dyDescent="0.2">
      <c r="B53904" s="170"/>
    </row>
    <row r="53905" spans="2:2" x14ac:dyDescent="0.2">
      <c r="B53905" s="35"/>
    </row>
    <row r="53906" spans="2:2" x14ac:dyDescent="0.2">
      <c r="B53906" s="35"/>
    </row>
    <row r="53907" spans="2:2" x14ac:dyDescent="0.2">
      <c r="B53907" s="35"/>
    </row>
    <row r="53908" spans="2:2" x14ac:dyDescent="0.2">
      <c r="B53908" s="170"/>
    </row>
    <row r="53910" spans="2:2" x14ac:dyDescent="0.2">
      <c r="B53910" s="170"/>
    </row>
    <row r="53911" spans="2:2" x14ac:dyDescent="0.2">
      <c r="B53911" s="35"/>
    </row>
    <row r="53912" spans="2:2" x14ac:dyDescent="0.2">
      <c r="B53912" s="35"/>
    </row>
    <row r="53913" spans="2:2" x14ac:dyDescent="0.2">
      <c r="B53913" s="35"/>
    </row>
    <row r="53914" spans="2:2" x14ac:dyDescent="0.2">
      <c r="B53914" s="170"/>
    </row>
    <row r="53915" spans="2:2" x14ac:dyDescent="0.2">
      <c r="B53915" s="35"/>
    </row>
    <row r="53916" spans="2:2" x14ac:dyDescent="0.2">
      <c r="B53916" s="170"/>
    </row>
    <row r="53920" spans="2:2" x14ac:dyDescent="0.2">
      <c r="B53920" s="170"/>
    </row>
    <row r="53922" spans="2:2" x14ac:dyDescent="0.2">
      <c r="B53922" s="170"/>
    </row>
    <row r="53923" spans="2:2" x14ac:dyDescent="0.2">
      <c r="B53923" s="35"/>
    </row>
    <row r="53924" spans="2:2" x14ac:dyDescent="0.2">
      <c r="B53924" s="35"/>
    </row>
    <row r="53925" spans="2:2" x14ac:dyDescent="0.2">
      <c r="B53925" s="35"/>
    </row>
    <row r="53926" spans="2:2" x14ac:dyDescent="0.2">
      <c r="B53926" s="170"/>
    </row>
    <row r="53928" spans="2:2" x14ac:dyDescent="0.2">
      <c r="B53928" s="170"/>
    </row>
    <row r="53932" spans="2:2" x14ac:dyDescent="0.2">
      <c r="B53932" s="170"/>
    </row>
    <row r="53934" spans="2:2" x14ac:dyDescent="0.2">
      <c r="B53934" s="170"/>
    </row>
    <row r="53938" spans="2:2" x14ac:dyDescent="0.2">
      <c r="B53938" s="170"/>
    </row>
    <row r="53940" spans="2:2" x14ac:dyDescent="0.2">
      <c r="B53940" s="170"/>
    </row>
    <row r="53944" spans="2:2" x14ac:dyDescent="0.2">
      <c r="B53944" s="170"/>
    </row>
    <row r="53946" spans="2:2" x14ac:dyDescent="0.2">
      <c r="B53946" s="170"/>
    </row>
    <row r="53950" spans="2:2" x14ac:dyDescent="0.2">
      <c r="B53950" s="170"/>
    </row>
    <row r="53952" spans="2:2" x14ac:dyDescent="0.2">
      <c r="B53952" s="170"/>
    </row>
    <row r="53956" spans="2:2" x14ac:dyDescent="0.2">
      <c r="B53956" s="170"/>
    </row>
    <row r="53958" spans="2:2" x14ac:dyDescent="0.2">
      <c r="B53958" s="170"/>
    </row>
    <row r="53962" spans="2:2" x14ac:dyDescent="0.2">
      <c r="B53962" s="170"/>
    </row>
    <row r="53964" spans="2:2" x14ac:dyDescent="0.2">
      <c r="B53964" s="170"/>
    </row>
    <row r="53968" spans="2:2" x14ac:dyDescent="0.2">
      <c r="B53968" s="170"/>
    </row>
    <row r="53970" spans="2:2" x14ac:dyDescent="0.2">
      <c r="B53970" s="170"/>
    </row>
    <row r="53980" spans="2:2" x14ac:dyDescent="0.2">
      <c r="B53980" s="170"/>
    </row>
    <row r="53982" spans="2:2" x14ac:dyDescent="0.2">
      <c r="B53982" s="170"/>
    </row>
    <row r="53986" spans="2:2" x14ac:dyDescent="0.2">
      <c r="B53986" s="170"/>
    </row>
    <row r="53988" spans="2:2" x14ac:dyDescent="0.2">
      <c r="B53988" s="170"/>
    </row>
    <row r="53992" spans="2:2" x14ac:dyDescent="0.2">
      <c r="B53992" s="170"/>
    </row>
    <row r="53994" spans="2:2" x14ac:dyDescent="0.2">
      <c r="B53994" s="170"/>
    </row>
    <row r="53998" spans="2:2" x14ac:dyDescent="0.2">
      <c r="B53998" s="170"/>
    </row>
    <row r="54000" spans="2:2" x14ac:dyDescent="0.2">
      <c r="B54000" s="170"/>
    </row>
    <row r="54004" spans="2:2" x14ac:dyDescent="0.2">
      <c r="B54004" s="170"/>
    </row>
    <row r="54005" spans="2:2" x14ac:dyDescent="0.2">
      <c r="B54005" s="35"/>
    </row>
    <row r="54006" spans="2:2" x14ac:dyDescent="0.2">
      <c r="B54006" s="170"/>
    </row>
    <row r="54010" spans="2:2" x14ac:dyDescent="0.2">
      <c r="B54010" s="170"/>
    </row>
    <row r="54012" spans="2:2" x14ac:dyDescent="0.2">
      <c r="B54012" s="170"/>
    </row>
    <row r="54016" spans="2:2" x14ac:dyDescent="0.2">
      <c r="B54016" s="170"/>
    </row>
    <row r="54018" spans="2:2" x14ac:dyDescent="0.2">
      <c r="B54018" s="170"/>
    </row>
    <row r="54022" spans="2:2" x14ac:dyDescent="0.2">
      <c r="B54022" s="170"/>
    </row>
    <row r="54024" spans="2:2" x14ac:dyDescent="0.2">
      <c r="B54024" s="170"/>
    </row>
    <row r="54028" spans="2:2" x14ac:dyDescent="0.2">
      <c r="B54028" s="170"/>
    </row>
    <row r="54030" spans="2:2" x14ac:dyDescent="0.2">
      <c r="B54030" s="170"/>
    </row>
    <row r="54034" spans="2:2" x14ac:dyDescent="0.2">
      <c r="B54034" s="170"/>
    </row>
    <row r="54036" spans="2:2" x14ac:dyDescent="0.2">
      <c r="B54036" s="170"/>
    </row>
    <row r="54040" spans="2:2" x14ac:dyDescent="0.2">
      <c r="B54040" s="170"/>
    </row>
    <row r="54042" spans="2:2" x14ac:dyDescent="0.2">
      <c r="B54042" s="170"/>
    </row>
    <row r="54044" spans="2:2" x14ac:dyDescent="0.2">
      <c r="B54044" s="35"/>
    </row>
    <row r="54046" spans="2:2" x14ac:dyDescent="0.2">
      <c r="B54046" s="170"/>
    </row>
    <row r="54048" spans="2:2" x14ac:dyDescent="0.2">
      <c r="B54048" s="170"/>
    </row>
    <row r="54050" spans="2:2" x14ac:dyDescent="0.2">
      <c r="B54050" s="35"/>
    </row>
    <row r="54052" spans="2:2" x14ac:dyDescent="0.2">
      <c r="B54052" s="170"/>
    </row>
    <row r="54054" spans="2:2" x14ac:dyDescent="0.2">
      <c r="B54054" s="170"/>
    </row>
    <row r="54055" spans="2:2" x14ac:dyDescent="0.2">
      <c r="B54055" s="35"/>
    </row>
    <row r="54056" spans="2:2" x14ac:dyDescent="0.2">
      <c r="B54056" s="35"/>
    </row>
    <row r="54058" spans="2:2" x14ac:dyDescent="0.2">
      <c r="B54058" s="170"/>
    </row>
    <row r="54059" spans="2:2" x14ac:dyDescent="0.2">
      <c r="B54059" s="35"/>
    </row>
    <row r="54060" spans="2:2" x14ac:dyDescent="0.2">
      <c r="B54060" s="170"/>
    </row>
    <row r="54063" spans="2:2" x14ac:dyDescent="0.2">
      <c r="B54063" s="35"/>
    </row>
    <row r="54064" spans="2:2" x14ac:dyDescent="0.2">
      <c r="B54064" s="170"/>
    </row>
    <row r="54065" spans="2:2" x14ac:dyDescent="0.2">
      <c r="B54065" s="35"/>
    </row>
    <row r="54066" spans="2:2" x14ac:dyDescent="0.2">
      <c r="B54066" s="170"/>
    </row>
    <row r="54069" spans="2:2" x14ac:dyDescent="0.2">
      <c r="B54069" s="35"/>
    </row>
    <row r="54070" spans="2:2" x14ac:dyDescent="0.2">
      <c r="B54070" s="170"/>
    </row>
    <row r="54071" spans="2:2" x14ac:dyDescent="0.2">
      <c r="B54071" s="35"/>
    </row>
    <row r="54072" spans="2:2" x14ac:dyDescent="0.2">
      <c r="B54072" s="170"/>
    </row>
    <row r="54073" spans="2:2" x14ac:dyDescent="0.2">
      <c r="B54073" s="35"/>
    </row>
    <row r="54074" spans="2:2" x14ac:dyDescent="0.2">
      <c r="B54074" s="35"/>
    </row>
    <row r="54076" spans="2:2" x14ac:dyDescent="0.2">
      <c r="B54076" s="170"/>
    </row>
    <row r="54080" spans="2:2" x14ac:dyDescent="0.2">
      <c r="B54080" s="35"/>
    </row>
    <row r="54081" spans="2:2" x14ac:dyDescent="0.2">
      <c r="B54081" s="35"/>
    </row>
    <row r="54082" spans="2:2" x14ac:dyDescent="0.2">
      <c r="B54082" s="170"/>
    </row>
    <row r="54083" spans="2:2" x14ac:dyDescent="0.2">
      <c r="B54083" s="35"/>
    </row>
    <row r="54088" spans="2:2" x14ac:dyDescent="0.2">
      <c r="B54088" s="170"/>
    </row>
    <row r="54094" spans="2:2" x14ac:dyDescent="0.2">
      <c r="B54094" s="170"/>
    </row>
    <row r="54100" spans="2:2" x14ac:dyDescent="0.2">
      <c r="B54100" s="170"/>
    </row>
    <row r="54106" spans="2:2" x14ac:dyDescent="0.2">
      <c r="B54106" s="170"/>
    </row>
    <row r="54112" spans="2:2" x14ac:dyDescent="0.2">
      <c r="B54112" s="170"/>
    </row>
    <row r="54118" spans="2:2" x14ac:dyDescent="0.2">
      <c r="B54118" s="170"/>
    </row>
    <row r="54124" spans="2:2" x14ac:dyDescent="0.2">
      <c r="B54124" s="170"/>
    </row>
    <row r="54130" spans="2:2" x14ac:dyDescent="0.2">
      <c r="B54130" s="170"/>
    </row>
    <row r="54136" spans="2:2" x14ac:dyDescent="0.2">
      <c r="B54136" s="170"/>
    </row>
    <row r="54142" spans="2:2" x14ac:dyDescent="0.2">
      <c r="B54142" s="170"/>
    </row>
    <row r="54144" spans="2:2" x14ac:dyDescent="0.2">
      <c r="B54144" s="170"/>
    </row>
    <row r="54148" spans="2:2" x14ac:dyDescent="0.2">
      <c r="B54148" s="170"/>
    </row>
    <row r="54150" spans="2:2" x14ac:dyDescent="0.2">
      <c r="B54150" s="170"/>
    </row>
    <row r="54154" spans="2:2" x14ac:dyDescent="0.2">
      <c r="B54154" s="170"/>
    </row>
    <row r="54156" spans="2:2" x14ac:dyDescent="0.2">
      <c r="B54156" s="170"/>
    </row>
    <row r="54160" spans="2:2" x14ac:dyDescent="0.2">
      <c r="B54160" s="170"/>
    </row>
    <row r="54162" spans="2:2" x14ac:dyDescent="0.2">
      <c r="B54162" s="170"/>
    </row>
    <row r="54163" spans="2:2" x14ac:dyDescent="0.2">
      <c r="B54163" s="35"/>
    </row>
    <row r="54164" spans="2:2" x14ac:dyDescent="0.2">
      <c r="B54164" s="34"/>
    </row>
    <row r="54166" spans="2:2" x14ac:dyDescent="0.2">
      <c r="B54166" s="170"/>
    </row>
    <row r="54168" spans="2:2" x14ac:dyDescent="0.2">
      <c r="B54168" s="170"/>
    </row>
    <row r="54172" spans="2:2" x14ac:dyDescent="0.2">
      <c r="B54172" s="170"/>
    </row>
    <row r="54174" spans="2:2" x14ac:dyDescent="0.2">
      <c r="B54174" s="170"/>
    </row>
    <row r="54178" spans="2:2" x14ac:dyDescent="0.2">
      <c r="B54178" s="170"/>
    </row>
    <row r="54180" spans="2:2" x14ac:dyDescent="0.2">
      <c r="B54180" s="170"/>
    </row>
    <row r="54184" spans="2:2" x14ac:dyDescent="0.2">
      <c r="B54184" s="170"/>
    </row>
    <row r="54186" spans="2:2" x14ac:dyDescent="0.2">
      <c r="B54186" s="170"/>
    </row>
    <row r="54190" spans="2:2" x14ac:dyDescent="0.2">
      <c r="B54190" s="170"/>
    </row>
    <row r="54192" spans="2:2" x14ac:dyDescent="0.2">
      <c r="B54192" s="170"/>
    </row>
    <row r="54196" spans="2:2" x14ac:dyDescent="0.2">
      <c r="B54196" s="170"/>
    </row>
    <row r="54198" spans="2:2" x14ac:dyDescent="0.2">
      <c r="B54198" s="170"/>
    </row>
    <row r="54202" spans="2:2" x14ac:dyDescent="0.2">
      <c r="B54202" s="170"/>
    </row>
    <row r="54204" spans="2:2" x14ac:dyDescent="0.2">
      <c r="B54204" s="170"/>
    </row>
    <row r="54206" spans="2:2" x14ac:dyDescent="0.2">
      <c r="B54206" s="35"/>
    </row>
    <row r="54208" spans="2:2" x14ac:dyDescent="0.2">
      <c r="B54208" s="170"/>
    </row>
    <row r="54210" spans="2:2" x14ac:dyDescent="0.2">
      <c r="B54210" s="170"/>
    </row>
    <row r="54213" spans="2:2" x14ac:dyDescent="0.2">
      <c r="B54213" s="35"/>
    </row>
    <row r="54214" spans="2:2" x14ac:dyDescent="0.2">
      <c r="B54214" s="170"/>
    </row>
    <row r="54216" spans="2:2" x14ac:dyDescent="0.2">
      <c r="B54216" s="170"/>
    </row>
    <row r="54217" spans="2:2" x14ac:dyDescent="0.2">
      <c r="B54217" s="35"/>
    </row>
    <row r="54218" spans="2:2" x14ac:dyDescent="0.2">
      <c r="B54218" s="35"/>
    </row>
    <row r="54220" spans="2:2" x14ac:dyDescent="0.2">
      <c r="B54220" s="170"/>
    </row>
    <row r="54221" spans="2:2" x14ac:dyDescent="0.2">
      <c r="B54221" s="35"/>
    </row>
    <row r="54222" spans="2:2" x14ac:dyDescent="0.2">
      <c r="B54222" s="170"/>
    </row>
    <row r="54223" spans="2:2" x14ac:dyDescent="0.2">
      <c r="B54223" s="35"/>
    </row>
    <row r="54224" spans="2:2" x14ac:dyDescent="0.2">
      <c r="B54224" s="35"/>
    </row>
    <row r="54226" spans="2:2" x14ac:dyDescent="0.2">
      <c r="B54226" s="170"/>
    </row>
    <row r="54227" spans="2:2" x14ac:dyDescent="0.2">
      <c r="B54227" s="35"/>
    </row>
    <row r="54228" spans="2:2" x14ac:dyDescent="0.2">
      <c r="B54228" s="170"/>
    </row>
    <row r="54229" spans="2:2" x14ac:dyDescent="0.2">
      <c r="B54229" s="35"/>
    </row>
    <row r="54230" spans="2:2" x14ac:dyDescent="0.2">
      <c r="B54230" s="35"/>
    </row>
    <row r="54231" spans="2:2" x14ac:dyDescent="0.2">
      <c r="B54231" s="35"/>
    </row>
    <row r="54232" spans="2:2" x14ac:dyDescent="0.2">
      <c r="B54232" s="170"/>
    </row>
    <row r="54234" spans="2:2" x14ac:dyDescent="0.2">
      <c r="B54234" s="170"/>
    </row>
    <row r="54238" spans="2:2" x14ac:dyDescent="0.2">
      <c r="B54238" s="170"/>
    </row>
    <row r="54239" spans="2:2" x14ac:dyDescent="0.2">
      <c r="B54239" s="35"/>
    </row>
    <row r="54240" spans="2:2" x14ac:dyDescent="0.2">
      <c r="B54240" s="170"/>
    </row>
    <row r="54241" spans="2:2" x14ac:dyDescent="0.2">
      <c r="B54241" s="35"/>
    </row>
    <row r="54244" spans="2:2" x14ac:dyDescent="0.2">
      <c r="B54244" s="170"/>
    </row>
    <row r="54246" spans="2:2" x14ac:dyDescent="0.2">
      <c r="B54246" s="170"/>
    </row>
    <row r="54292" spans="2:2" x14ac:dyDescent="0.2">
      <c r="B54292" s="170"/>
    </row>
    <row r="54294" spans="2:2" x14ac:dyDescent="0.2">
      <c r="B54294" s="170"/>
    </row>
    <row r="54321" spans="2:2" x14ac:dyDescent="0.2">
      <c r="B54321" s="35"/>
    </row>
    <row r="54322" spans="2:2" x14ac:dyDescent="0.2">
      <c r="B54322" s="34"/>
    </row>
    <row r="54360" spans="2:2" x14ac:dyDescent="0.2">
      <c r="B54360" s="35"/>
    </row>
    <row r="54362" spans="2:2" x14ac:dyDescent="0.2">
      <c r="B54362" s="35"/>
    </row>
    <row r="54364" spans="2:2" x14ac:dyDescent="0.2">
      <c r="B54364" s="35"/>
    </row>
    <row r="54366" spans="2:2" x14ac:dyDescent="0.2">
      <c r="B54366" s="35"/>
    </row>
    <row r="54371" spans="2:2" x14ac:dyDescent="0.2">
      <c r="B54371" s="35"/>
    </row>
    <row r="54372" spans="2:2" x14ac:dyDescent="0.2">
      <c r="B54372" s="35"/>
    </row>
    <row r="54375" spans="2:2" x14ac:dyDescent="0.2">
      <c r="B54375" s="35"/>
    </row>
    <row r="54376" spans="2:2" x14ac:dyDescent="0.2">
      <c r="B54376" s="35"/>
    </row>
    <row r="54379" spans="2:2" x14ac:dyDescent="0.2">
      <c r="B54379" s="35"/>
    </row>
    <row r="54380" spans="2:2" x14ac:dyDescent="0.2">
      <c r="B54380" s="35"/>
    </row>
    <row r="54381" spans="2:2" x14ac:dyDescent="0.2">
      <c r="B54381" s="35"/>
    </row>
    <row r="54382" spans="2:2" x14ac:dyDescent="0.2">
      <c r="B54382" s="35"/>
    </row>
    <row r="54385" spans="2:2" x14ac:dyDescent="0.2">
      <c r="B54385" s="35"/>
    </row>
    <row r="54386" spans="2:2" x14ac:dyDescent="0.2">
      <c r="B54386" s="35"/>
    </row>
    <row r="54387" spans="2:2" x14ac:dyDescent="0.2">
      <c r="B54387" s="35"/>
    </row>
    <row r="54388" spans="2:2" x14ac:dyDescent="0.2">
      <c r="B54388" s="35"/>
    </row>
    <row r="54389" spans="2:2" x14ac:dyDescent="0.2">
      <c r="B54389" s="35"/>
    </row>
    <row r="54390" spans="2:2" x14ac:dyDescent="0.2">
      <c r="B54390" s="35"/>
    </row>
    <row r="54396" spans="2:2" x14ac:dyDescent="0.2">
      <c r="B54396" s="35"/>
    </row>
    <row r="54397" spans="2:2" x14ac:dyDescent="0.2">
      <c r="B54397" s="35"/>
    </row>
    <row r="54398" spans="2:2" x14ac:dyDescent="0.2">
      <c r="B54398" s="35"/>
    </row>
    <row r="54399" spans="2:2" x14ac:dyDescent="0.2">
      <c r="B54399" s="35"/>
    </row>
    <row r="54448" spans="2:2" x14ac:dyDescent="0.2">
      <c r="B54448" s="170"/>
    </row>
    <row r="54450" spans="2:2" x14ac:dyDescent="0.2">
      <c r="B54450" s="170"/>
    </row>
    <row r="54479" spans="2:2" x14ac:dyDescent="0.2">
      <c r="B54479" s="35"/>
    </row>
    <row r="54480" spans="2:2" x14ac:dyDescent="0.2">
      <c r="B54480" s="34"/>
    </row>
    <row r="54518" spans="2:2" x14ac:dyDescent="0.2">
      <c r="B54518" s="35"/>
    </row>
    <row r="54520" spans="2:2" x14ac:dyDescent="0.2">
      <c r="B54520" s="35"/>
    </row>
    <row r="54522" spans="2:2" x14ac:dyDescent="0.2">
      <c r="B54522" s="35"/>
    </row>
    <row r="54524" spans="2:2" x14ac:dyDescent="0.2">
      <c r="B54524" s="35"/>
    </row>
    <row r="54529" spans="2:2" x14ac:dyDescent="0.2">
      <c r="B54529" s="35"/>
    </row>
    <row r="54530" spans="2:2" x14ac:dyDescent="0.2">
      <c r="B54530" s="35"/>
    </row>
    <row r="54533" spans="2:2" x14ac:dyDescent="0.2">
      <c r="B54533" s="35"/>
    </row>
    <row r="54534" spans="2:2" x14ac:dyDescent="0.2">
      <c r="B54534" s="35"/>
    </row>
    <row r="54537" spans="2:2" x14ac:dyDescent="0.2">
      <c r="B54537" s="35"/>
    </row>
    <row r="54538" spans="2:2" x14ac:dyDescent="0.2">
      <c r="B54538" s="35"/>
    </row>
    <row r="54539" spans="2:2" x14ac:dyDescent="0.2">
      <c r="B54539" s="35"/>
    </row>
    <row r="54540" spans="2:2" x14ac:dyDescent="0.2">
      <c r="B54540" s="35"/>
    </row>
    <row r="54543" spans="2:2" x14ac:dyDescent="0.2">
      <c r="B54543" s="35"/>
    </row>
    <row r="54544" spans="2:2" x14ac:dyDescent="0.2">
      <c r="B54544" s="35"/>
    </row>
    <row r="54545" spans="2:2" x14ac:dyDescent="0.2">
      <c r="B54545" s="35"/>
    </row>
    <row r="54546" spans="2:2" x14ac:dyDescent="0.2">
      <c r="B54546" s="35"/>
    </row>
    <row r="54547" spans="2:2" x14ac:dyDescent="0.2">
      <c r="B54547" s="35"/>
    </row>
    <row r="54548" spans="2:2" x14ac:dyDescent="0.2">
      <c r="B54548" s="35"/>
    </row>
    <row r="54554" spans="2:2" x14ac:dyDescent="0.2">
      <c r="B54554" s="35"/>
    </row>
    <row r="54555" spans="2:2" x14ac:dyDescent="0.2">
      <c r="B54555" s="35"/>
    </row>
    <row r="54556" spans="2:2" x14ac:dyDescent="0.2">
      <c r="B54556" s="35"/>
    </row>
    <row r="54557" spans="2:2" x14ac:dyDescent="0.2">
      <c r="B54557" s="35"/>
    </row>
    <row r="54637" spans="2:2" x14ac:dyDescent="0.2">
      <c r="B54637" s="35"/>
    </row>
    <row r="54638" spans="2:2" x14ac:dyDescent="0.2">
      <c r="B54638" s="34"/>
    </row>
    <row r="54676" spans="2:2" x14ac:dyDescent="0.2">
      <c r="B54676" s="35"/>
    </row>
    <row r="54678" spans="2:2" x14ac:dyDescent="0.2">
      <c r="B54678" s="35"/>
    </row>
    <row r="54680" spans="2:2" x14ac:dyDescent="0.2">
      <c r="B54680" s="35"/>
    </row>
    <row r="54682" spans="2:2" x14ac:dyDescent="0.2">
      <c r="B54682" s="35"/>
    </row>
    <row r="54687" spans="2:2" x14ac:dyDescent="0.2">
      <c r="B54687" s="35"/>
    </row>
    <row r="54688" spans="2:2" x14ac:dyDescent="0.2">
      <c r="B54688" s="35"/>
    </row>
    <row r="54691" spans="2:2" x14ac:dyDescent="0.2">
      <c r="B54691" s="35"/>
    </row>
    <row r="54692" spans="2:2" x14ac:dyDescent="0.2">
      <c r="B54692" s="35"/>
    </row>
    <row r="54695" spans="2:2" x14ac:dyDescent="0.2">
      <c r="B54695" s="35"/>
    </row>
    <row r="54696" spans="2:2" x14ac:dyDescent="0.2">
      <c r="B54696" s="35"/>
    </row>
    <row r="54697" spans="2:2" x14ac:dyDescent="0.2">
      <c r="B54697" s="35"/>
    </row>
    <row r="54698" spans="2:2" x14ac:dyDescent="0.2">
      <c r="B54698" s="35"/>
    </row>
    <row r="54701" spans="2:2" x14ac:dyDescent="0.2">
      <c r="B54701" s="35"/>
    </row>
    <row r="54702" spans="2:2" x14ac:dyDescent="0.2">
      <c r="B54702" s="35"/>
    </row>
    <row r="54703" spans="2:2" x14ac:dyDescent="0.2">
      <c r="B54703" s="35"/>
    </row>
    <row r="54704" spans="2:2" x14ac:dyDescent="0.2">
      <c r="B54704" s="35"/>
    </row>
    <row r="54705" spans="2:2" x14ac:dyDescent="0.2">
      <c r="B54705" s="35"/>
    </row>
    <row r="54706" spans="2:2" x14ac:dyDescent="0.2">
      <c r="B54706" s="35"/>
    </row>
    <row r="54712" spans="2:2" x14ac:dyDescent="0.2">
      <c r="B54712" s="35"/>
    </row>
    <row r="54713" spans="2:2" x14ac:dyDescent="0.2">
      <c r="B54713" s="35"/>
    </row>
    <row r="54714" spans="2:2" x14ac:dyDescent="0.2">
      <c r="B54714" s="35"/>
    </row>
    <row r="54715" spans="2:2" x14ac:dyDescent="0.2">
      <c r="B54715" s="35"/>
    </row>
    <row r="54795" spans="2:2" x14ac:dyDescent="0.2">
      <c r="B54795" s="35"/>
    </row>
    <row r="54796" spans="2:2" x14ac:dyDescent="0.2">
      <c r="B54796" s="34"/>
    </row>
    <row r="54834" spans="2:2" x14ac:dyDescent="0.2">
      <c r="B54834" s="35"/>
    </row>
    <row r="54836" spans="2:2" x14ac:dyDescent="0.2">
      <c r="B54836" s="35"/>
    </row>
    <row r="54838" spans="2:2" x14ac:dyDescent="0.2">
      <c r="B54838" s="35"/>
    </row>
    <row r="54840" spans="2:2" x14ac:dyDescent="0.2">
      <c r="B54840" s="35"/>
    </row>
    <row r="54845" spans="2:2" x14ac:dyDescent="0.2">
      <c r="B54845" s="35"/>
    </row>
    <row r="54846" spans="2:2" x14ac:dyDescent="0.2">
      <c r="B54846" s="35"/>
    </row>
    <row r="54849" spans="2:2" x14ac:dyDescent="0.2">
      <c r="B54849" s="35"/>
    </row>
    <row r="54850" spans="2:2" x14ac:dyDescent="0.2">
      <c r="B54850" s="35"/>
    </row>
    <row r="54853" spans="2:2" x14ac:dyDescent="0.2">
      <c r="B54853" s="35"/>
    </row>
    <row r="54854" spans="2:2" x14ac:dyDescent="0.2">
      <c r="B54854" s="35"/>
    </row>
    <row r="54855" spans="2:2" x14ac:dyDescent="0.2">
      <c r="B54855" s="35"/>
    </row>
    <row r="54856" spans="2:2" x14ac:dyDescent="0.2">
      <c r="B54856" s="35"/>
    </row>
    <row r="54859" spans="2:2" x14ac:dyDescent="0.2">
      <c r="B54859" s="35"/>
    </row>
    <row r="54860" spans="2:2" x14ac:dyDescent="0.2">
      <c r="B54860" s="35"/>
    </row>
    <row r="54861" spans="2:2" x14ac:dyDescent="0.2">
      <c r="B54861" s="35"/>
    </row>
    <row r="54862" spans="2:2" x14ac:dyDescent="0.2">
      <c r="B54862" s="35"/>
    </row>
    <row r="54863" spans="2:2" x14ac:dyDescent="0.2">
      <c r="B54863" s="35"/>
    </row>
    <row r="54864" spans="2:2" x14ac:dyDescent="0.2">
      <c r="B54864" s="35"/>
    </row>
    <row r="54870" spans="2:2" x14ac:dyDescent="0.2">
      <c r="B54870" s="35"/>
    </row>
    <row r="54871" spans="2:2" x14ac:dyDescent="0.2">
      <c r="B54871" s="35"/>
    </row>
    <row r="54872" spans="2:2" x14ac:dyDescent="0.2">
      <c r="B54872" s="35"/>
    </row>
    <row r="54873" spans="2:2" x14ac:dyDescent="0.2">
      <c r="B54873" s="35"/>
    </row>
    <row r="54953" spans="2:2" x14ac:dyDescent="0.2">
      <c r="B54953" s="35"/>
    </row>
    <row r="54954" spans="2:2" x14ac:dyDescent="0.2">
      <c r="B54954" s="34"/>
    </row>
    <row r="54992" spans="2:2" x14ac:dyDescent="0.2">
      <c r="B54992" s="35"/>
    </row>
    <row r="54994" spans="2:2" x14ac:dyDescent="0.2">
      <c r="B54994" s="35"/>
    </row>
    <row r="54996" spans="2:2" x14ac:dyDescent="0.2">
      <c r="B54996" s="35"/>
    </row>
    <row r="54998" spans="2:2" x14ac:dyDescent="0.2">
      <c r="B54998" s="35"/>
    </row>
    <row r="55003" spans="2:2" x14ac:dyDescent="0.2">
      <c r="B55003" s="35"/>
    </row>
    <row r="55004" spans="2:2" x14ac:dyDescent="0.2">
      <c r="B55004" s="35"/>
    </row>
    <row r="55007" spans="2:2" x14ac:dyDescent="0.2">
      <c r="B55007" s="35"/>
    </row>
    <row r="55008" spans="2:2" x14ac:dyDescent="0.2">
      <c r="B55008" s="35"/>
    </row>
    <row r="55011" spans="2:2" x14ac:dyDescent="0.2">
      <c r="B55011" s="35"/>
    </row>
    <row r="55012" spans="2:2" x14ac:dyDescent="0.2">
      <c r="B55012" s="35"/>
    </row>
    <row r="55013" spans="2:2" x14ac:dyDescent="0.2">
      <c r="B55013" s="35"/>
    </row>
    <row r="55014" spans="2:2" x14ac:dyDescent="0.2">
      <c r="B55014" s="35"/>
    </row>
    <row r="55017" spans="2:2" x14ac:dyDescent="0.2">
      <c r="B55017" s="35"/>
    </row>
    <row r="55018" spans="2:2" x14ac:dyDescent="0.2">
      <c r="B55018" s="35"/>
    </row>
    <row r="55019" spans="2:2" x14ac:dyDescent="0.2">
      <c r="B55019" s="35"/>
    </row>
    <row r="55020" spans="2:2" x14ac:dyDescent="0.2">
      <c r="B55020" s="35"/>
    </row>
    <row r="55021" spans="2:2" x14ac:dyDescent="0.2">
      <c r="B55021" s="35"/>
    </row>
    <row r="55022" spans="2:2" x14ac:dyDescent="0.2">
      <c r="B55022" s="35"/>
    </row>
    <row r="55028" spans="2:2" x14ac:dyDescent="0.2">
      <c r="B55028" s="35"/>
    </row>
    <row r="55029" spans="2:2" x14ac:dyDescent="0.2">
      <c r="B55029" s="35"/>
    </row>
    <row r="55030" spans="2:2" x14ac:dyDescent="0.2">
      <c r="B55030" s="35"/>
    </row>
    <row r="55031" spans="2:2" x14ac:dyDescent="0.2">
      <c r="B55031" s="35"/>
    </row>
    <row r="55111" spans="2:2" x14ac:dyDescent="0.2">
      <c r="B55111" s="35"/>
    </row>
    <row r="55112" spans="2:2" x14ac:dyDescent="0.2">
      <c r="B55112" s="34"/>
    </row>
    <row r="55150" spans="2:2" x14ac:dyDescent="0.2">
      <c r="B55150" s="35"/>
    </row>
    <row r="55152" spans="2:2" x14ac:dyDescent="0.2">
      <c r="B55152" s="35"/>
    </row>
    <row r="55154" spans="2:2" x14ac:dyDescent="0.2">
      <c r="B55154" s="35"/>
    </row>
    <row r="55156" spans="2:2" x14ac:dyDescent="0.2">
      <c r="B55156" s="35"/>
    </row>
    <row r="55161" spans="2:2" x14ac:dyDescent="0.2">
      <c r="B55161" s="35"/>
    </row>
    <row r="55162" spans="2:2" x14ac:dyDescent="0.2">
      <c r="B55162" s="35"/>
    </row>
    <row r="55165" spans="2:2" x14ac:dyDescent="0.2">
      <c r="B55165" s="35"/>
    </row>
    <row r="55166" spans="2:2" x14ac:dyDescent="0.2">
      <c r="B55166" s="35"/>
    </row>
    <row r="55169" spans="2:2" x14ac:dyDescent="0.2">
      <c r="B55169" s="35"/>
    </row>
    <row r="55170" spans="2:2" x14ac:dyDescent="0.2">
      <c r="B55170" s="35"/>
    </row>
    <row r="55171" spans="2:2" x14ac:dyDescent="0.2">
      <c r="B55171" s="35"/>
    </row>
    <row r="55172" spans="2:2" x14ac:dyDescent="0.2">
      <c r="B55172" s="35"/>
    </row>
    <row r="55175" spans="2:2" x14ac:dyDescent="0.2">
      <c r="B55175" s="35"/>
    </row>
    <row r="55176" spans="2:2" x14ac:dyDescent="0.2">
      <c r="B55176" s="35"/>
    </row>
    <row r="55177" spans="2:2" x14ac:dyDescent="0.2">
      <c r="B55177" s="35"/>
    </row>
    <row r="55178" spans="2:2" x14ac:dyDescent="0.2">
      <c r="B55178" s="35"/>
    </row>
    <row r="55179" spans="2:2" x14ac:dyDescent="0.2">
      <c r="B55179" s="35"/>
    </row>
    <row r="55180" spans="2:2" x14ac:dyDescent="0.2">
      <c r="B55180" s="35"/>
    </row>
    <row r="55186" spans="2:2" x14ac:dyDescent="0.2">
      <c r="B55186" s="35"/>
    </row>
    <row r="55187" spans="2:2" x14ac:dyDescent="0.2">
      <c r="B55187" s="35"/>
    </row>
    <row r="55188" spans="2:2" x14ac:dyDescent="0.2">
      <c r="B55188" s="35"/>
    </row>
    <row r="55189" spans="2:2" x14ac:dyDescent="0.2">
      <c r="B55189" s="35"/>
    </row>
    <row r="55269" spans="2:2" x14ac:dyDescent="0.2">
      <c r="B55269" s="35"/>
    </row>
    <row r="55270" spans="2:2" x14ac:dyDescent="0.2">
      <c r="B55270" s="34"/>
    </row>
    <row r="55308" spans="2:2" x14ac:dyDescent="0.2">
      <c r="B55308" s="35"/>
    </row>
    <row r="55310" spans="2:2" x14ac:dyDescent="0.2">
      <c r="B55310" s="35"/>
    </row>
    <row r="55312" spans="2:2" x14ac:dyDescent="0.2">
      <c r="B55312" s="35"/>
    </row>
    <row r="55314" spans="2:2" x14ac:dyDescent="0.2">
      <c r="B55314" s="35"/>
    </row>
    <row r="55319" spans="2:2" x14ac:dyDescent="0.2">
      <c r="B55319" s="35"/>
    </row>
    <row r="55320" spans="2:2" x14ac:dyDescent="0.2">
      <c r="B55320" s="35"/>
    </row>
    <row r="55323" spans="2:2" x14ac:dyDescent="0.2">
      <c r="B55323" s="35"/>
    </row>
    <row r="55324" spans="2:2" x14ac:dyDescent="0.2">
      <c r="B55324" s="35"/>
    </row>
    <row r="55327" spans="2:2" x14ac:dyDescent="0.2">
      <c r="B55327" s="35"/>
    </row>
    <row r="55328" spans="2:2" x14ac:dyDescent="0.2">
      <c r="B55328" s="35"/>
    </row>
    <row r="55329" spans="2:2" x14ac:dyDescent="0.2">
      <c r="B55329" s="35"/>
    </row>
    <row r="55330" spans="2:2" x14ac:dyDescent="0.2">
      <c r="B55330" s="35"/>
    </row>
    <row r="55333" spans="2:2" x14ac:dyDescent="0.2">
      <c r="B55333" s="35"/>
    </row>
    <row r="55334" spans="2:2" x14ac:dyDescent="0.2">
      <c r="B55334" s="35"/>
    </row>
    <row r="55409" spans="2:2" x14ac:dyDescent="0.2">
      <c r="B55409" s="35"/>
    </row>
    <row r="55410" spans="2:2" x14ac:dyDescent="0.2">
      <c r="B55410" s="34"/>
    </row>
    <row r="55448" spans="2:2" x14ac:dyDescent="0.2">
      <c r="B55448" s="35"/>
    </row>
    <row r="55450" spans="2:2" x14ac:dyDescent="0.2">
      <c r="B55450" s="35"/>
    </row>
    <row r="55452" spans="2:2" x14ac:dyDescent="0.2">
      <c r="B55452" s="35"/>
    </row>
    <row r="55454" spans="2:2" x14ac:dyDescent="0.2">
      <c r="B55454" s="35"/>
    </row>
    <row r="55459" spans="2:2" x14ac:dyDescent="0.2">
      <c r="B55459" s="35"/>
    </row>
    <row r="55460" spans="2:2" x14ac:dyDescent="0.2">
      <c r="B55460" s="35"/>
    </row>
    <row r="55463" spans="2:2" x14ac:dyDescent="0.2">
      <c r="B55463" s="35"/>
    </row>
    <row r="55464" spans="2:2" x14ac:dyDescent="0.2">
      <c r="B55464" s="35"/>
    </row>
    <row r="55467" spans="2:2" x14ac:dyDescent="0.2">
      <c r="B55467" s="35"/>
    </row>
    <row r="55468" spans="2:2" x14ac:dyDescent="0.2">
      <c r="B55468" s="35"/>
    </row>
    <row r="55469" spans="2:2" x14ac:dyDescent="0.2">
      <c r="B55469" s="35"/>
    </row>
    <row r="55470" spans="2:2" x14ac:dyDescent="0.2">
      <c r="B55470" s="35"/>
    </row>
    <row r="55473" spans="2:2" x14ac:dyDescent="0.2">
      <c r="B55473" s="35"/>
    </row>
    <row r="55474" spans="2:2" x14ac:dyDescent="0.2">
      <c r="B55474" s="35"/>
    </row>
    <row r="55549" spans="2:2" x14ac:dyDescent="0.2">
      <c r="B55549" s="35"/>
    </row>
    <row r="55550" spans="2:2" x14ac:dyDescent="0.2">
      <c r="B55550" s="34"/>
    </row>
    <row r="55588" spans="2:2" x14ac:dyDescent="0.2">
      <c r="B55588" s="35"/>
    </row>
    <row r="55590" spans="2:2" x14ac:dyDescent="0.2">
      <c r="B55590" s="35"/>
    </row>
    <row r="55592" spans="2:2" x14ac:dyDescent="0.2">
      <c r="B55592" s="35"/>
    </row>
    <row r="55594" spans="2:2" x14ac:dyDescent="0.2">
      <c r="B55594" s="35"/>
    </row>
    <row r="55599" spans="2:2" x14ac:dyDescent="0.2">
      <c r="B55599" s="35"/>
    </row>
    <row r="55600" spans="2:2" x14ac:dyDescent="0.2">
      <c r="B55600" s="35"/>
    </row>
    <row r="55603" spans="2:2" x14ac:dyDescent="0.2">
      <c r="B55603" s="35"/>
    </row>
    <row r="55604" spans="2:2" x14ac:dyDescent="0.2">
      <c r="B55604" s="35"/>
    </row>
    <row r="55607" spans="2:2" x14ac:dyDescent="0.2">
      <c r="B55607" s="35"/>
    </row>
    <row r="55608" spans="2:2" x14ac:dyDescent="0.2">
      <c r="B55608" s="35"/>
    </row>
    <row r="55609" spans="2:2" x14ac:dyDescent="0.2">
      <c r="B55609" s="35"/>
    </row>
    <row r="55610" spans="2:2" x14ac:dyDescent="0.2">
      <c r="B55610" s="35"/>
    </row>
    <row r="55613" spans="2:2" x14ac:dyDescent="0.2">
      <c r="B55613" s="35"/>
    </row>
    <row r="55614" spans="2:2" x14ac:dyDescent="0.2">
      <c r="B55614" s="35"/>
    </row>
    <row r="55615" spans="2:2" x14ac:dyDescent="0.2">
      <c r="B55615" s="35"/>
    </row>
    <row r="55616" spans="2:2" x14ac:dyDescent="0.2">
      <c r="B55616" s="35"/>
    </row>
    <row r="55617" spans="2:2" x14ac:dyDescent="0.2">
      <c r="B55617" s="35"/>
    </row>
    <row r="55618" spans="2:2" x14ac:dyDescent="0.2">
      <c r="B55618" s="35"/>
    </row>
    <row r="55624" spans="2:2" x14ac:dyDescent="0.2">
      <c r="B55624" s="35"/>
    </row>
    <row r="55625" spans="2:2" x14ac:dyDescent="0.2">
      <c r="B55625" s="35"/>
    </row>
    <row r="55626" spans="2:2" x14ac:dyDescent="0.2">
      <c r="B55626" s="35"/>
    </row>
    <row r="55627" spans="2:2" x14ac:dyDescent="0.2">
      <c r="B55627" s="35"/>
    </row>
    <row r="55707" spans="2:2" x14ac:dyDescent="0.2">
      <c r="B55707" s="35"/>
    </row>
    <row r="55708" spans="2:2" x14ac:dyDescent="0.2">
      <c r="B55708" s="34"/>
    </row>
    <row r="55746" spans="2:2" x14ac:dyDescent="0.2">
      <c r="B55746" s="35"/>
    </row>
    <row r="55748" spans="2:2" x14ac:dyDescent="0.2">
      <c r="B55748" s="35"/>
    </row>
    <row r="55750" spans="2:2" x14ac:dyDescent="0.2">
      <c r="B55750" s="35"/>
    </row>
    <row r="55752" spans="2:2" x14ac:dyDescent="0.2">
      <c r="B55752" s="35"/>
    </row>
    <row r="55757" spans="2:2" x14ac:dyDescent="0.2">
      <c r="B55757" s="35"/>
    </row>
    <row r="55758" spans="2:2" x14ac:dyDescent="0.2">
      <c r="B55758" s="35"/>
    </row>
    <row r="55761" spans="2:2" x14ac:dyDescent="0.2">
      <c r="B55761" s="35"/>
    </row>
    <row r="55762" spans="2:2" x14ac:dyDescent="0.2">
      <c r="B55762" s="35"/>
    </row>
    <row r="55765" spans="2:2" x14ac:dyDescent="0.2">
      <c r="B55765" s="35"/>
    </row>
    <row r="55766" spans="2:2" x14ac:dyDescent="0.2">
      <c r="B55766" s="35"/>
    </row>
    <row r="55767" spans="2:2" x14ac:dyDescent="0.2">
      <c r="B55767" s="35"/>
    </row>
    <row r="55768" spans="2:2" x14ac:dyDescent="0.2">
      <c r="B55768" s="35"/>
    </row>
    <row r="55771" spans="2:2" x14ac:dyDescent="0.2">
      <c r="B55771" s="35"/>
    </row>
    <row r="55772" spans="2:2" x14ac:dyDescent="0.2">
      <c r="B55772" s="35"/>
    </row>
    <row r="55773" spans="2:2" x14ac:dyDescent="0.2">
      <c r="B55773" s="35"/>
    </row>
    <row r="55774" spans="2:2" x14ac:dyDescent="0.2">
      <c r="B55774" s="35"/>
    </row>
    <row r="55775" spans="2:2" x14ac:dyDescent="0.2">
      <c r="B55775" s="35"/>
    </row>
    <row r="55776" spans="2:2" x14ac:dyDescent="0.2">
      <c r="B55776" s="35"/>
    </row>
    <row r="55782" spans="2:2" x14ac:dyDescent="0.2">
      <c r="B55782" s="35"/>
    </row>
    <row r="55783" spans="2:2" x14ac:dyDescent="0.2">
      <c r="B55783" s="35"/>
    </row>
    <row r="55784" spans="2:2" x14ac:dyDescent="0.2">
      <c r="B55784" s="35"/>
    </row>
    <row r="55785" spans="2:2" x14ac:dyDescent="0.2">
      <c r="B55785" s="35"/>
    </row>
    <row r="55865" spans="2:2" x14ac:dyDescent="0.2">
      <c r="B55865" s="35"/>
    </row>
    <row r="55866" spans="2:2" x14ac:dyDescent="0.2">
      <c r="B55866" s="34"/>
    </row>
    <row r="55904" spans="2:2" x14ac:dyDescent="0.2">
      <c r="B55904" s="35"/>
    </row>
    <row r="55906" spans="2:2" x14ac:dyDescent="0.2">
      <c r="B55906" s="35"/>
    </row>
    <row r="55908" spans="2:2" x14ac:dyDescent="0.2">
      <c r="B55908" s="35"/>
    </row>
    <row r="55910" spans="2:2" x14ac:dyDescent="0.2">
      <c r="B55910" s="35"/>
    </row>
    <row r="55915" spans="2:2" x14ac:dyDescent="0.2">
      <c r="B55915" s="35"/>
    </row>
    <row r="55916" spans="2:2" x14ac:dyDescent="0.2">
      <c r="B55916" s="35"/>
    </row>
    <row r="55919" spans="2:2" x14ac:dyDescent="0.2">
      <c r="B55919" s="35"/>
    </row>
    <row r="55920" spans="2:2" x14ac:dyDescent="0.2">
      <c r="B55920" s="35"/>
    </row>
    <row r="55923" spans="2:2" x14ac:dyDescent="0.2">
      <c r="B55923" s="35"/>
    </row>
    <row r="55924" spans="2:2" x14ac:dyDescent="0.2">
      <c r="B55924" s="35"/>
    </row>
    <row r="55925" spans="2:2" x14ac:dyDescent="0.2">
      <c r="B55925" s="35"/>
    </row>
    <row r="55926" spans="2:2" x14ac:dyDescent="0.2">
      <c r="B55926" s="35"/>
    </row>
    <row r="55929" spans="2:2" x14ac:dyDescent="0.2">
      <c r="B55929" s="35"/>
    </row>
    <row r="55930" spans="2:2" x14ac:dyDescent="0.2">
      <c r="B55930" s="35"/>
    </row>
    <row r="55931" spans="2:2" x14ac:dyDescent="0.2">
      <c r="B55931" s="35"/>
    </row>
    <row r="55932" spans="2:2" x14ac:dyDescent="0.2">
      <c r="B55932" s="35"/>
    </row>
    <row r="55933" spans="2:2" x14ac:dyDescent="0.2">
      <c r="B55933" s="35"/>
    </row>
    <row r="55934" spans="2:2" x14ac:dyDescent="0.2">
      <c r="B55934" s="35"/>
    </row>
    <row r="55940" spans="2:2" x14ac:dyDescent="0.2">
      <c r="B55940" s="35"/>
    </row>
    <row r="55941" spans="2:2" x14ac:dyDescent="0.2">
      <c r="B55941" s="35"/>
    </row>
    <row r="55942" spans="2:2" x14ac:dyDescent="0.2">
      <c r="B55942" s="35"/>
    </row>
    <row r="55943" spans="2:2" x14ac:dyDescent="0.2">
      <c r="B55943" s="170"/>
    </row>
    <row r="55949" spans="2:2" x14ac:dyDescent="0.2">
      <c r="B55949" s="170"/>
    </row>
    <row r="55955" spans="2:2" x14ac:dyDescent="0.2">
      <c r="B55955" s="170"/>
    </row>
    <row r="55961" spans="2:2" x14ac:dyDescent="0.2">
      <c r="B55961" s="170"/>
    </row>
    <row r="55967" spans="2:2" x14ac:dyDescent="0.2">
      <c r="B55967" s="170"/>
    </row>
    <row r="55973" spans="2:2" x14ac:dyDescent="0.2">
      <c r="B55973" s="170"/>
    </row>
    <row r="56023" spans="2:2" x14ac:dyDescent="0.2">
      <c r="B56023" s="35"/>
    </row>
    <row r="56024" spans="2:2" x14ac:dyDescent="0.2">
      <c r="B56024" s="34"/>
    </row>
    <row r="56062" spans="2:2" x14ac:dyDescent="0.2">
      <c r="B56062" s="35"/>
    </row>
    <row r="56064" spans="2:2" x14ac:dyDescent="0.2">
      <c r="B56064" s="35"/>
    </row>
    <row r="56066" spans="2:2" x14ac:dyDescent="0.2">
      <c r="B56066" s="35"/>
    </row>
    <row r="56068" spans="2:2" x14ac:dyDescent="0.2">
      <c r="B56068" s="35"/>
    </row>
    <row r="56073" spans="2:2" x14ac:dyDescent="0.2">
      <c r="B56073" s="35"/>
    </row>
    <row r="56074" spans="2:2" x14ac:dyDescent="0.2">
      <c r="B56074" s="35"/>
    </row>
    <row r="56077" spans="2:2" x14ac:dyDescent="0.2">
      <c r="B56077" s="35"/>
    </row>
    <row r="56078" spans="2:2" x14ac:dyDescent="0.2">
      <c r="B56078" s="35"/>
    </row>
    <row r="56081" spans="2:2" x14ac:dyDescent="0.2">
      <c r="B56081" s="35"/>
    </row>
    <row r="56082" spans="2:2" x14ac:dyDescent="0.2">
      <c r="B56082" s="35"/>
    </row>
    <row r="56083" spans="2:2" x14ac:dyDescent="0.2">
      <c r="B56083" s="35"/>
    </row>
    <row r="56084" spans="2:2" x14ac:dyDescent="0.2">
      <c r="B56084" s="35"/>
    </row>
    <row r="56087" spans="2:2" x14ac:dyDescent="0.2">
      <c r="B56087" s="35"/>
    </row>
    <row r="56088" spans="2:2" x14ac:dyDescent="0.2">
      <c r="B56088" s="35"/>
    </row>
    <row r="56089" spans="2:2" x14ac:dyDescent="0.2">
      <c r="B56089" s="35"/>
    </row>
    <row r="56090" spans="2:2" x14ac:dyDescent="0.2">
      <c r="B56090" s="35"/>
    </row>
    <row r="56091" spans="2:2" x14ac:dyDescent="0.2">
      <c r="B56091" s="35"/>
    </row>
    <row r="56092" spans="2:2" x14ac:dyDescent="0.2">
      <c r="B56092" s="35"/>
    </row>
    <row r="56093" spans="2:2" x14ac:dyDescent="0.2">
      <c r="B56093" s="170"/>
    </row>
    <row r="56098" spans="2:2" x14ac:dyDescent="0.2">
      <c r="B56098" s="35"/>
    </row>
    <row r="56099" spans="2:2" x14ac:dyDescent="0.2">
      <c r="B56099" s="35"/>
    </row>
    <row r="56100" spans="2:2" x14ac:dyDescent="0.2">
      <c r="B56100" s="35"/>
    </row>
    <row r="56101" spans="2:2" x14ac:dyDescent="0.2">
      <c r="B56101" s="35"/>
    </row>
    <row r="56105" spans="2:2" x14ac:dyDescent="0.2">
      <c r="B56105" s="170"/>
    </row>
    <row r="56129" spans="2:2" x14ac:dyDescent="0.2">
      <c r="B56129" s="170"/>
    </row>
    <row r="56147" spans="2:2" x14ac:dyDescent="0.2">
      <c r="B56147" s="170"/>
    </row>
    <row r="56153" spans="2:2" x14ac:dyDescent="0.2">
      <c r="B56153" s="170"/>
    </row>
    <row r="56159" spans="2:2" x14ac:dyDescent="0.2">
      <c r="B56159" s="170"/>
    </row>
    <row r="56165" spans="2:2" x14ac:dyDescent="0.2">
      <c r="B56165" s="170"/>
    </row>
    <row r="56171" spans="2:2" x14ac:dyDescent="0.2">
      <c r="B56171" s="170"/>
    </row>
    <row r="56177" spans="2:2" x14ac:dyDescent="0.2">
      <c r="B56177" s="170"/>
    </row>
    <row r="56181" spans="2:2" x14ac:dyDescent="0.2">
      <c r="B56181" s="35"/>
    </row>
    <row r="56182" spans="2:2" x14ac:dyDescent="0.2">
      <c r="B56182" s="34"/>
    </row>
    <row r="56183" spans="2:2" x14ac:dyDescent="0.2">
      <c r="B56183" s="170"/>
    </row>
    <row r="56189" spans="2:2" x14ac:dyDescent="0.2">
      <c r="B56189" s="170"/>
    </row>
    <row r="56195" spans="2:2" x14ac:dyDescent="0.2">
      <c r="B56195" s="170"/>
    </row>
    <row r="56201" spans="2:2" x14ac:dyDescent="0.2">
      <c r="B56201" s="170"/>
    </row>
    <row r="56220" spans="2:2" x14ac:dyDescent="0.2">
      <c r="B56220" s="35"/>
    </row>
    <row r="56222" spans="2:2" x14ac:dyDescent="0.2">
      <c r="B56222" s="35"/>
    </row>
    <row r="56224" spans="2:2" x14ac:dyDescent="0.2">
      <c r="B56224" s="35"/>
    </row>
    <row r="56226" spans="2:2" x14ac:dyDescent="0.2">
      <c r="B56226" s="35"/>
    </row>
    <row r="56231" spans="2:2" x14ac:dyDescent="0.2">
      <c r="B56231" s="35"/>
    </row>
    <row r="56232" spans="2:2" x14ac:dyDescent="0.2">
      <c r="B56232" s="35"/>
    </row>
    <row r="56235" spans="2:2" x14ac:dyDescent="0.2">
      <c r="B56235" s="35"/>
    </row>
    <row r="56236" spans="2:2" x14ac:dyDescent="0.2">
      <c r="B56236" s="35"/>
    </row>
    <row r="56239" spans="2:2" x14ac:dyDescent="0.2">
      <c r="B56239" s="35"/>
    </row>
    <row r="56240" spans="2:2" x14ac:dyDescent="0.2">
      <c r="B56240" s="35"/>
    </row>
    <row r="56241" spans="2:2" x14ac:dyDescent="0.2">
      <c r="B56241" s="35"/>
    </row>
    <row r="56242" spans="2:2" x14ac:dyDescent="0.2">
      <c r="B56242" s="35"/>
    </row>
    <row r="56245" spans="2:2" x14ac:dyDescent="0.2">
      <c r="B56245" s="35"/>
    </row>
    <row r="56246" spans="2:2" x14ac:dyDescent="0.2">
      <c r="B56246" s="35"/>
    </row>
    <row r="56247" spans="2:2" x14ac:dyDescent="0.2">
      <c r="B56247" s="35"/>
    </row>
    <row r="56248" spans="2:2" x14ac:dyDescent="0.2">
      <c r="B56248" s="35"/>
    </row>
    <row r="56249" spans="2:2" x14ac:dyDescent="0.2">
      <c r="B56249" s="35"/>
    </row>
    <row r="56250" spans="2:2" x14ac:dyDescent="0.2">
      <c r="B56250" s="35"/>
    </row>
    <row r="56256" spans="2:2" x14ac:dyDescent="0.2">
      <c r="B56256" s="35"/>
    </row>
    <row r="56257" spans="2:2" x14ac:dyDescent="0.2">
      <c r="B56257" s="35"/>
    </row>
    <row r="56258" spans="2:2" x14ac:dyDescent="0.2">
      <c r="B56258" s="35"/>
    </row>
    <row r="56259" spans="2:2" x14ac:dyDescent="0.2">
      <c r="B56259" s="35"/>
    </row>
    <row r="56339" spans="2:2" x14ac:dyDescent="0.2">
      <c r="B56339" s="35"/>
    </row>
    <row r="56340" spans="2:2" x14ac:dyDescent="0.2">
      <c r="B56340" s="34"/>
    </row>
    <row r="56378" spans="2:2" x14ac:dyDescent="0.2">
      <c r="B56378" s="35"/>
    </row>
    <row r="56380" spans="2:2" x14ac:dyDescent="0.2">
      <c r="B56380" s="35"/>
    </row>
    <row r="56382" spans="2:2" x14ac:dyDescent="0.2">
      <c r="B56382" s="35"/>
    </row>
    <row r="56384" spans="2:2" x14ac:dyDescent="0.2">
      <c r="B56384" s="35"/>
    </row>
    <row r="56389" spans="2:2" x14ac:dyDescent="0.2">
      <c r="B56389" s="35"/>
    </row>
    <row r="56390" spans="2:2" x14ac:dyDescent="0.2">
      <c r="B56390" s="35"/>
    </row>
    <row r="56393" spans="2:2" x14ac:dyDescent="0.2">
      <c r="B56393" s="35"/>
    </row>
    <row r="56394" spans="2:2" x14ac:dyDescent="0.2">
      <c r="B56394" s="35"/>
    </row>
    <row r="56397" spans="2:2" x14ac:dyDescent="0.2">
      <c r="B56397" s="35"/>
    </row>
    <row r="56398" spans="2:2" x14ac:dyDescent="0.2">
      <c r="B56398" s="35"/>
    </row>
    <row r="56399" spans="2:2" x14ac:dyDescent="0.2">
      <c r="B56399" s="35"/>
    </row>
    <row r="56400" spans="2:2" x14ac:dyDescent="0.2">
      <c r="B56400" s="35"/>
    </row>
    <row r="56403" spans="2:2" x14ac:dyDescent="0.2">
      <c r="B56403" s="35"/>
    </row>
    <row r="56404" spans="2:2" x14ac:dyDescent="0.2">
      <c r="B56404" s="35"/>
    </row>
    <row r="56405" spans="2:2" x14ac:dyDescent="0.2">
      <c r="B56405" s="35"/>
    </row>
    <row r="56406" spans="2:2" x14ac:dyDescent="0.2">
      <c r="B56406" s="35"/>
    </row>
    <row r="56407" spans="2:2" x14ac:dyDescent="0.2">
      <c r="B56407" s="35"/>
    </row>
    <row r="56408" spans="2:2" x14ac:dyDescent="0.2">
      <c r="B56408" s="35"/>
    </row>
    <row r="56414" spans="2:2" x14ac:dyDescent="0.2">
      <c r="B56414" s="35"/>
    </row>
    <row r="56415" spans="2:2" x14ac:dyDescent="0.2">
      <c r="B56415" s="35"/>
    </row>
    <row r="56416" spans="2:2" x14ac:dyDescent="0.2">
      <c r="B56416" s="35"/>
    </row>
    <row r="56417" spans="2:2" x14ac:dyDescent="0.2">
      <c r="B56417" s="35"/>
    </row>
    <row r="56497" spans="2:2" x14ac:dyDescent="0.2">
      <c r="B56497" s="35"/>
    </row>
    <row r="56498" spans="2:2" x14ac:dyDescent="0.2">
      <c r="B56498" s="34"/>
    </row>
    <row r="56536" spans="2:2" x14ac:dyDescent="0.2">
      <c r="B56536" s="35"/>
    </row>
    <row r="56538" spans="2:2" x14ac:dyDescent="0.2">
      <c r="B56538" s="35"/>
    </row>
    <row r="56540" spans="2:2" x14ac:dyDescent="0.2">
      <c r="B56540" s="35"/>
    </row>
    <row r="56542" spans="2:2" x14ac:dyDescent="0.2">
      <c r="B56542" s="35"/>
    </row>
    <row r="56547" spans="2:2" x14ac:dyDescent="0.2">
      <c r="B56547" s="35"/>
    </row>
    <row r="56548" spans="2:2" x14ac:dyDescent="0.2">
      <c r="B56548" s="35"/>
    </row>
    <row r="56551" spans="2:2" x14ac:dyDescent="0.2">
      <c r="B56551" s="35"/>
    </row>
    <row r="56552" spans="2:2" x14ac:dyDescent="0.2">
      <c r="B56552" s="35"/>
    </row>
    <row r="56555" spans="2:2" x14ac:dyDescent="0.2">
      <c r="B56555" s="35"/>
    </row>
    <row r="56556" spans="2:2" x14ac:dyDescent="0.2">
      <c r="B56556" s="35"/>
    </row>
    <row r="56557" spans="2:2" x14ac:dyDescent="0.2">
      <c r="B56557" s="35"/>
    </row>
    <row r="56558" spans="2:2" x14ac:dyDescent="0.2">
      <c r="B56558" s="35"/>
    </row>
    <row r="56561" spans="2:2" x14ac:dyDescent="0.2">
      <c r="B56561" s="35"/>
    </row>
    <row r="56562" spans="2:2" x14ac:dyDescent="0.2">
      <c r="B56562" s="35"/>
    </row>
    <row r="56563" spans="2:2" x14ac:dyDescent="0.2">
      <c r="B56563" s="35"/>
    </row>
    <row r="56564" spans="2:2" x14ac:dyDescent="0.2">
      <c r="B56564" s="35"/>
    </row>
    <row r="56565" spans="2:2" x14ac:dyDescent="0.2">
      <c r="B56565" s="35"/>
    </row>
    <row r="56566" spans="2:2" x14ac:dyDescent="0.2">
      <c r="B56566" s="35"/>
    </row>
    <row r="56572" spans="2:2" x14ac:dyDescent="0.2">
      <c r="B56572" s="35"/>
    </row>
    <row r="56573" spans="2:2" x14ac:dyDescent="0.2">
      <c r="B56573" s="35"/>
    </row>
    <row r="56574" spans="2:2" x14ac:dyDescent="0.2">
      <c r="B56574" s="35"/>
    </row>
    <row r="56575" spans="2:2" x14ac:dyDescent="0.2">
      <c r="B56575" s="35"/>
    </row>
    <row r="56655" spans="2:2" x14ac:dyDescent="0.2">
      <c r="B56655" s="35"/>
    </row>
    <row r="56656" spans="2:2" x14ac:dyDescent="0.2">
      <c r="B56656" s="34"/>
    </row>
    <row r="56694" spans="2:2" x14ac:dyDescent="0.2">
      <c r="B56694" s="35"/>
    </row>
    <row r="56696" spans="2:2" x14ac:dyDescent="0.2">
      <c r="B56696" s="35"/>
    </row>
    <row r="56698" spans="2:2" x14ac:dyDescent="0.2">
      <c r="B56698" s="35"/>
    </row>
    <row r="56700" spans="2:2" x14ac:dyDescent="0.2">
      <c r="B56700" s="35"/>
    </row>
    <row r="56705" spans="2:2" x14ac:dyDescent="0.2">
      <c r="B56705" s="35"/>
    </row>
    <row r="56706" spans="2:2" x14ac:dyDescent="0.2">
      <c r="B56706" s="35"/>
    </row>
    <row r="56709" spans="2:2" x14ac:dyDescent="0.2">
      <c r="B56709" s="35"/>
    </row>
    <row r="56710" spans="2:2" x14ac:dyDescent="0.2">
      <c r="B56710" s="35"/>
    </row>
    <row r="56713" spans="2:2" x14ac:dyDescent="0.2">
      <c r="B56713" s="35"/>
    </row>
    <row r="56714" spans="2:2" x14ac:dyDescent="0.2">
      <c r="B56714" s="35"/>
    </row>
    <row r="56715" spans="2:2" x14ac:dyDescent="0.2">
      <c r="B56715" s="35"/>
    </row>
    <row r="56716" spans="2:2" x14ac:dyDescent="0.2">
      <c r="B56716" s="35"/>
    </row>
    <row r="56719" spans="2:2" x14ac:dyDescent="0.2">
      <c r="B56719" s="35"/>
    </row>
    <row r="56720" spans="2:2" x14ac:dyDescent="0.2">
      <c r="B56720" s="35"/>
    </row>
    <row r="56721" spans="2:2" x14ac:dyDescent="0.2">
      <c r="B56721" s="35"/>
    </row>
    <row r="56722" spans="2:2" x14ac:dyDescent="0.2">
      <c r="B56722" s="35"/>
    </row>
    <row r="56723" spans="2:2" x14ac:dyDescent="0.2">
      <c r="B56723" s="35"/>
    </row>
    <row r="56724" spans="2:2" x14ac:dyDescent="0.2">
      <c r="B56724" s="35"/>
    </row>
    <row r="56730" spans="2:2" x14ac:dyDescent="0.2">
      <c r="B56730" s="35"/>
    </row>
    <row r="56731" spans="2:2" x14ac:dyDescent="0.2">
      <c r="B56731" s="35"/>
    </row>
    <row r="56732" spans="2:2" x14ac:dyDescent="0.2">
      <c r="B56732" s="35"/>
    </row>
    <row r="56733" spans="2:2" x14ac:dyDescent="0.2">
      <c r="B56733" s="35"/>
    </row>
    <row r="56813" spans="2:2" x14ac:dyDescent="0.2">
      <c r="B56813" s="35"/>
    </row>
    <row r="56814" spans="2:2" x14ac:dyDescent="0.2">
      <c r="B56814" s="34"/>
    </row>
    <row r="56852" spans="2:2" x14ac:dyDescent="0.2">
      <c r="B56852" s="35"/>
    </row>
    <row r="56854" spans="2:2" x14ac:dyDescent="0.2">
      <c r="B56854" s="35"/>
    </row>
    <row r="56856" spans="2:2" x14ac:dyDescent="0.2">
      <c r="B56856" s="35"/>
    </row>
    <row r="56858" spans="2:2" x14ac:dyDescent="0.2">
      <c r="B56858" s="35"/>
    </row>
    <row r="56863" spans="2:2" x14ac:dyDescent="0.2">
      <c r="B56863" s="35"/>
    </row>
    <row r="56864" spans="2:2" x14ac:dyDescent="0.2">
      <c r="B56864" s="35"/>
    </row>
    <row r="56867" spans="2:2" x14ac:dyDescent="0.2">
      <c r="B56867" s="35"/>
    </row>
    <row r="56868" spans="2:2" x14ac:dyDescent="0.2">
      <c r="B56868" s="35"/>
    </row>
    <row r="56871" spans="2:2" x14ac:dyDescent="0.2">
      <c r="B56871" s="35"/>
    </row>
    <row r="56872" spans="2:2" x14ac:dyDescent="0.2">
      <c r="B56872" s="35"/>
    </row>
    <row r="56873" spans="2:2" x14ac:dyDescent="0.2">
      <c r="B56873" s="35"/>
    </row>
    <row r="56874" spans="2:2" x14ac:dyDescent="0.2">
      <c r="B56874" s="35"/>
    </row>
    <row r="56877" spans="2:2" x14ac:dyDescent="0.2">
      <c r="B56877" s="35"/>
    </row>
    <row r="56878" spans="2:2" x14ac:dyDescent="0.2">
      <c r="B56878" s="35"/>
    </row>
    <row r="56879" spans="2:2" x14ac:dyDescent="0.2">
      <c r="B56879" s="35"/>
    </row>
    <row r="56880" spans="2:2" x14ac:dyDescent="0.2">
      <c r="B56880" s="35"/>
    </row>
    <row r="56881" spans="2:2" x14ac:dyDescent="0.2">
      <c r="B56881" s="35"/>
    </row>
    <row r="56882" spans="2:2" x14ac:dyDescent="0.2">
      <c r="B56882" s="35"/>
    </row>
    <row r="56888" spans="2:2" x14ac:dyDescent="0.2">
      <c r="B56888" s="35"/>
    </row>
    <row r="56889" spans="2:2" x14ac:dyDescent="0.2">
      <c r="B56889" s="35"/>
    </row>
    <row r="56890" spans="2:2" x14ac:dyDescent="0.2">
      <c r="B56890" s="35"/>
    </row>
    <row r="56891" spans="2:2" x14ac:dyDescent="0.2">
      <c r="B56891" s="35"/>
    </row>
    <row r="56971" spans="2:2" x14ac:dyDescent="0.2">
      <c r="B56971" s="35"/>
    </row>
    <row r="56972" spans="2:2" x14ac:dyDescent="0.2">
      <c r="B56972" s="34"/>
    </row>
    <row r="57010" spans="2:2" x14ac:dyDescent="0.2">
      <c r="B57010" s="35"/>
    </row>
    <row r="57012" spans="2:2" x14ac:dyDescent="0.2">
      <c r="B57012" s="35"/>
    </row>
    <row r="57014" spans="2:2" x14ac:dyDescent="0.2">
      <c r="B57014" s="35"/>
    </row>
    <row r="57016" spans="2:2" x14ac:dyDescent="0.2">
      <c r="B57016" s="35"/>
    </row>
    <row r="57021" spans="2:2" x14ac:dyDescent="0.2">
      <c r="B57021" s="35"/>
    </row>
    <row r="57022" spans="2:2" x14ac:dyDescent="0.2">
      <c r="B57022" s="35"/>
    </row>
    <row r="57025" spans="2:2" x14ac:dyDescent="0.2">
      <c r="B57025" s="35"/>
    </row>
    <row r="57026" spans="2:2" x14ac:dyDescent="0.2">
      <c r="B57026" s="35"/>
    </row>
    <row r="57029" spans="2:2" x14ac:dyDescent="0.2">
      <c r="B57029" s="35"/>
    </row>
    <row r="57030" spans="2:2" x14ac:dyDescent="0.2">
      <c r="B57030" s="35"/>
    </row>
    <row r="57031" spans="2:2" x14ac:dyDescent="0.2">
      <c r="B57031" s="35"/>
    </row>
    <row r="57032" spans="2:2" x14ac:dyDescent="0.2">
      <c r="B57032" s="35"/>
    </row>
    <row r="57035" spans="2:2" x14ac:dyDescent="0.2">
      <c r="B57035" s="35"/>
    </row>
    <row r="57036" spans="2:2" x14ac:dyDescent="0.2">
      <c r="B57036" s="35"/>
    </row>
    <row r="57037" spans="2:2" x14ac:dyDescent="0.2">
      <c r="B57037" s="35"/>
    </row>
    <row r="57038" spans="2:2" x14ac:dyDescent="0.2">
      <c r="B57038" s="35"/>
    </row>
    <row r="57039" spans="2:2" x14ac:dyDescent="0.2">
      <c r="B57039" s="35"/>
    </row>
    <row r="57040" spans="2:2" x14ac:dyDescent="0.2">
      <c r="B57040" s="35"/>
    </row>
    <row r="57046" spans="2:2" x14ac:dyDescent="0.2">
      <c r="B57046" s="35"/>
    </row>
    <row r="57047" spans="2:2" x14ac:dyDescent="0.2">
      <c r="B57047" s="35"/>
    </row>
    <row r="57048" spans="2:2" x14ac:dyDescent="0.2">
      <c r="B57048" s="35"/>
    </row>
    <row r="57049" spans="2:2" x14ac:dyDescent="0.2">
      <c r="B57049" s="35"/>
    </row>
    <row r="57129" spans="2:2" x14ac:dyDescent="0.2">
      <c r="B57129" s="35"/>
    </row>
    <row r="57130" spans="2:2" x14ac:dyDescent="0.2">
      <c r="B57130" s="34"/>
    </row>
    <row r="57168" spans="2:2" x14ac:dyDescent="0.2">
      <c r="B57168" s="35"/>
    </row>
    <row r="57170" spans="2:2" x14ac:dyDescent="0.2">
      <c r="B57170" s="35"/>
    </row>
    <row r="57172" spans="2:2" x14ac:dyDescent="0.2">
      <c r="B57172" s="35"/>
    </row>
    <row r="57174" spans="2:2" x14ac:dyDescent="0.2">
      <c r="B57174" s="35"/>
    </row>
    <row r="57179" spans="2:2" x14ac:dyDescent="0.2">
      <c r="B57179" s="35"/>
    </row>
    <row r="57180" spans="2:2" x14ac:dyDescent="0.2">
      <c r="B57180" s="35"/>
    </row>
    <row r="57183" spans="2:2" x14ac:dyDescent="0.2">
      <c r="B57183" s="35"/>
    </row>
    <row r="57184" spans="2:2" x14ac:dyDescent="0.2">
      <c r="B57184" s="35"/>
    </row>
    <row r="57187" spans="2:2" x14ac:dyDescent="0.2">
      <c r="B57187" s="35"/>
    </row>
    <row r="57188" spans="2:2" x14ac:dyDescent="0.2">
      <c r="B57188" s="35"/>
    </row>
    <row r="57189" spans="2:2" x14ac:dyDescent="0.2">
      <c r="B57189" s="35"/>
    </row>
    <row r="57190" spans="2:2" x14ac:dyDescent="0.2">
      <c r="B57190" s="35"/>
    </row>
    <row r="57193" spans="2:2" x14ac:dyDescent="0.2">
      <c r="B57193" s="35"/>
    </row>
    <row r="57194" spans="2:2" x14ac:dyDescent="0.2">
      <c r="B57194" s="35"/>
    </row>
    <row r="57195" spans="2:2" x14ac:dyDescent="0.2">
      <c r="B57195" s="35"/>
    </row>
    <row r="57196" spans="2:2" x14ac:dyDescent="0.2">
      <c r="B57196" s="35"/>
    </row>
    <row r="57197" spans="2:2" x14ac:dyDescent="0.2">
      <c r="B57197" s="170"/>
    </row>
    <row r="57198" spans="2:2" x14ac:dyDescent="0.2">
      <c r="B57198" s="35"/>
    </row>
    <row r="57203" spans="2:2" x14ac:dyDescent="0.2">
      <c r="B57203" s="170"/>
    </row>
    <row r="57204" spans="2:2" x14ac:dyDescent="0.2">
      <c r="B57204" s="35"/>
    </row>
    <row r="57205" spans="2:2" x14ac:dyDescent="0.2">
      <c r="B57205" s="35"/>
    </row>
    <row r="57206" spans="2:2" x14ac:dyDescent="0.2">
      <c r="B57206" s="35"/>
    </row>
    <row r="57207" spans="2:2" x14ac:dyDescent="0.2">
      <c r="B57207" s="35"/>
    </row>
    <row r="57209" spans="2:2" x14ac:dyDescent="0.2">
      <c r="B57209" s="170"/>
    </row>
    <row r="57215" spans="2:2" x14ac:dyDescent="0.2">
      <c r="B57215" s="170"/>
    </row>
    <row r="57221" spans="2:2" x14ac:dyDescent="0.2">
      <c r="B57221" s="170"/>
    </row>
    <row r="57227" spans="2:2" x14ac:dyDescent="0.2">
      <c r="B57227" s="170"/>
    </row>
    <row r="57287" spans="2:2" x14ac:dyDescent="0.2">
      <c r="B57287" s="35"/>
    </row>
    <row r="57288" spans="2:2" x14ac:dyDescent="0.2">
      <c r="B57288" s="34"/>
    </row>
    <row r="57326" spans="2:2" x14ac:dyDescent="0.2">
      <c r="B57326" s="35"/>
    </row>
    <row r="57328" spans="2:2" x14ac:dyDescent="0.2">
      <c r="B57328" s="35"/>
    </row>
    <row r="57330" spans="2:2" x14ac:dyDescent="0.2">
      <c r="B57330" s="35"/>
    </row>
    <row r="57332" spans="2:2" x14ac:dyDescent="0.2">
      <c r="B57332" s="35"/>
    </row>
    <row r="57337" spans="2:2" x14ac:dyDescent="0.2">
      <c r="B57337" s="35"/>
    </row>
    <row r="57338" spans="2:2" x14ac:dyDescent="0.2">
      <c r="B57338" s="35"/>
    </row>
    <row r="57341" spans="2:2" x14ac:dyDescent="0.2">
      <c r="B57341" s="35"/>
    </row>
    <row r="57342" spans="2:2" x14ac:dyDescent="0.2">
      <c r="B57342" s="35"/>
    </row>
    <row r="57345" spans="2:2" x14ac:dyDescent="0.2">
      <c r="B57345" s="35"/>
    </row>
    <row r="57346" spans="2:2" x14ac:dyDescent="0.2">
      <c r="B57346" s="35"/>
    </row>
    <row r="57347" spans="2:2" x14ac:dyDescent="0.2">
      <c r="B57347" s="35"/>
    </row>
    <row r="57348" spans="2:2" x14ac:dyDescent="0.2">
      <c r="B57348" s="35"/>
    </row>
    <row r="57351" spans="2:2" x14ac:dyDescent="0.2">
      <c r="B57351" s="35"/>
    </row>
    <row r="57352" spans="2:2" x14ac:dyDescent="0.2">
      <c r="B57352" s="35"/>
    </row>
    <row r="57353" spans="2:2" x14ac:dyDescent="0.2">
      <c r="B57353" s="35"/>
    </row>
    <row r="57354" spans="2:2" x14ac:dyDescent="0.2">
      <c r="B57354" s="35"/>
    </row>
    <row r="57355" spans="2:2" x14ac:dyDescent="0.2">
      <c r="B57355" s="35"/>
    </row>
    <row r="57356" spans="2:2" x14ac:dyDescent="0.2">
      <c r="B57356" s="35"/>
    </row>
    <row r="57362" spans="2:2" x14ac:dyDescent="0.2">
      <c r="B57362" s="35"/>
    </row>
    <row r="57363" spans="2:2" x14ac:dyDescent="0.2">
      <c r="B57363" s="35"/>
    </row>
    <row r="57364" spans="2:2" x14ac:dyDescent="0.2">
      <c r="B57364" s="35"/>
    </row>
    <row r="57365" spans="2:2" x14ac:dyDescent="0.2">
      <c r="B57365" s="35"/>
    </row>
    <row r="57445" spans="2:2" x14ac:dyDescent="0.2">
      <c r="B57445" s="35"/>
    </row>
    <row r="57446" spans="2:2" x14ac:dyDescent="0.2">
      <c r="B57446" s="34"/>
    </row>
    <row r="57484" spans="2:2" x14ac:dyDescent="0.2">
      <c r="B57484" s="35"/>
    </row>
    <row r="57486" spans="2:2" x14ac:dyDescent="0.2">
      <c r="B57486" s="35"/>
    </row>
    <row r="57488" spans="2:2" x14ac:dyDescent="0.2">
      <c r="B57488" s="35"/>
    </row>
    <row r="57490" spans="2:2" x14ac:dyDescent="0.2">
      <c r="B57490" s="35"/>
    </row>
    <row r="57495" spans="2:2" x14ac:dyDescent="0.2">
      <c r="B57495" s="35"/>
    </row>
    <row r="57496" spans="2:2" x14ac:dyDescent="0.2">
      <c r="B57496" s="35"/>
    </row>
    <row r="57499" spans="2:2" x14ac:dyDescent="0.2">
      <c r="B57499" s="35"/>
    </row>
    <row r="57500" spans="2:2" x14ac:dyDescent="0.2">
      <c r="B57500" s="35"/>
    </row>
    <row r="57503" spans="2:2" x14ac:dyDescent="0.2">
      <c r="B57503" s="35"/>
    </row>
    <row r="57504" spans="2:2" x14ac:dyDescent="0.2">
      <c r="B57504" s="35"/>
    </row>
    <row r="57505" spans="2:2" x14ac:dyDescent="0.2">
      <c r="B57505" s="35"/>
    </row>
    <row r="57506" spans="2:2" x14ac:dyDescent="0.2">
      <c r="B57506" s="35"/>
    </row>
    <row r="57509" spans="2:2" x14ac:dyDescent="0.2">
      <c r="B57509" s="35"/>
    </row>
    <row r="57510" spans="2:2" x14ac:dyDescent="0.2">
      <c r="B57510" s="35"/>
    </row>
    <row r="57511" spans="2:2" x14ac:dyDescent="0.2">
      <c r="B57511" s="35"/>
    </row>
    <row r="57512" spans="2:2" x14ac:dyDescent="0.2">
      <c r="B57512" s="35"/>
    </row>
    <row r="57513" spans="2:2" x14ac:dyDescent="0.2">
      <c r="B57513" s="35"/>
    </row>
    <row r="57514" spans="2:2" x14ac:dyDescent="0.2">
      <c r="B57514" s="35"/>
    </row>
    <row r="57520" spans="2:2" x14ac:dyDescent="0.2">
      <c r="B57520" s="35"/>
    </row>
    <row r="57521" spans="2:2" x14ac:dyDescent="0.2">
      <c r="B57521" s="35"/>
    </row>
    <row r="57522" spans="2:2" x14ac:dyDescent="0.2">
      <c r="B57522" s="35"/>
    </row>
    <row r="57523" spans="2:2" x14ac:dyDescent="0.2">
      <c r="B57523" s="35"/>
    </row>
    <row r="57603" spans="2:2" x14ac:dyDescent="0.2">
      <c r="B57603" s="35"/>
    </row>
    <row r="57604" spans="2:2" x14ac:dyDescent="0.2">
      <c r="B57604" s="34"/>
    </row>
    <row r="57642" spans="2:2" x14ac:dyDescent="0.2">
      <c r="B57642" s="35"/>
    </row>
    <row r="57644" spans="2:2" x14ac:dyDescent="0.2">
      <c r="B57644" s="35"/>
    </row>
    <row r="57646" spans="2:2" x14ac:dyDescent="0.2">
      <c r="B57646" s="35"/>
    </row>
    <row r="57648" spans="2:2" x14ac:dyDescent="0.2">
      <c r="B57648" s="35"/>
    </row>
    <row r="57653" spans="2:2" x14ac:dyDescent="0.2">
      <c r="B57653" s="35"/>
    </row>
    <row r="57654" spans="2:2" x14ac:dyDescent="0.2">
      <c r="B57654" s="35"/>
    </row>
    <row r="57657" spans="2:2" x14ac:dyDescent="0.2">
      <c r="B57657" s="35"/>
    </row>
    <row r="57658" spans="2:2" x14ac:dyDescent="0.2">
      <c r="B57658" s="35"/>
    </row>
    <row r="57661" spans="2:2" x14ac:dyDescent="0.2">
      <c r="B57661" s="35"/>
    </row>
    <row r="57662" spans="2:2" x14ac:dyDescent="0.2">
      <c r="B57662" s="35"/>
    </row>
    <row r="57663" spans="2:2" x14ac:dyDescent="0.2">
      <c r="B57663" s="35"/>
    </row>
    <row r="57664" spans="2:2" x14ac:dyDescent="0.2">
      <c r="B57664" s="35"/>
    </row>
    <row r="57667" spans="2:2" x14ac:dyDescent="0.2">
      <c r="B57667" s="35"/>
    </row>
    <row r="57668" spans="2:2" x14ac:dyDescent="0.2">
      <c r="B57668" s="35"/>
    </row>
    <row r="57669" spans="2:2" x14ac:dyDescent="0.2">
      <c r="B57669" s="35"/>
    </row>
    <row r="57670" spans="2:2" x14ac:dyDescent="0.2">
      <c r="B57670" s="35"/>
    </row>
    <row r="57671" spans="2:2" x14ac:dyDescent="0.2">
      <c r="B57671" s="35"/>
    </row>
    <row r="57672" spans="2:2" x14ac:dyDescent="0.2">
      <c r="B57672" s="35"/>
    </row>
    <row r="57678" spans="2:2" x14ac:dyDescent="0.2">
      <c r="B57678" s="35"/>
    </row>
    <row r="57679" spans="2:2" x14ac:dyDescent="0.2">
      <c r="B57679" s="35"/>
    </row>
    <row r="57680" spans="2:2" x14ac:dyDescent="0.2">
      <c r="B57680" s="35"/>
    </row>
    <row r="57681" spans="2:2" x14ac:dyDescent="0.2">
      <c r="B57681" s="35"/>
    </row>
    <row r="57761" spans="2:2" x14ac:dyDescent="0.2">
      <c r="B57761" s="35"/>
    </row>
    <row r="57762" spans="2:2" x14ac:dyDescent="0.2">
      <c r="B57762" s="34"/>
    </row>
    <row r="57800" spans="2:2" x14ac:dyDescent="0.2">
      <c r="B57800" s="35"/>
    </row>
    <row r="57802" spans="2:2" x14ac:dyDescent="0.2">
      <c r="B57802" s="35"/>
    </row>
    <row r="57804" spans="2:2" x14ac:dyDescent="0.2">
      <c r="B57804" s="35"/>
    </row>
    <row r="57806" spans="2:2" x14ac:dyDescent="0.2">
      <c r="B57806" s="35"/>
    </row>
    <row r="57811" spans="2:2" x14ac:dyDescent="0.2">
      <c r="B57811" s="35"/>
    </row>
    <row r="57812" spans="2:2" x14ac:dyDescent="0.2">
      <c r="B57812" s="35"/>
    </row>
    <row r="57815" spans="2:2" x14ac:dyDescent="0.2">
      <c r="B57815" s="35"/>
    </row>
    <row r="57816" spans="2:2" x14ac:dyDescent="0.2">
      <c r="B57816" s="35"/>
    </row>
    <row r="57819" spans="2:2" x14ac:dyDescent="0.2">
      <c r="B57819" s="35"/>
    </row>
    <row r="57820" spans="2:2" x14ac:dyDescent="0.2">
      <c r="B57820" s="35"/>
    </row>
    <row r="57821" spans="2:2" x14ac:dyDescent="0.2">
      <c r="B57821" s="35"/>
    </row>
    <row r="57822" spans="2:2" x14ac:dyDescent="0.2">
      <c r="B57822" s="35"/>
    </row>
    <row r="57825" spans="2:2" x14ac:dyDescent="0.2">
      <c r="B57825" s="35"/>
    </row>
    <row r="57826" spans="2:2" x14ac:dyDescent="0.2">
      <c r="B57826" s="35"/>
    </row>
    <row r="57827" spans="2:2" x14ac:dyDescent="0.2">
      <c r="B57827" s="35"/>
    </row>
    <row r="57828" spans="2:2" x14ac:dyDescent="0.2">
      <c r="B57828" s="35"/>
    </row>
    <row r="57829" spans="2:2" x14ac:dyDescent="0.2">
      <c r="B57829" s="35"/>
    </row>
    <row r="57830" spans="2:2" x14ac:dyDescent="0.2">
      <c r="B57830" s="35"/>
    </row>
    <row r="57836" spans="2:2" x14ac:dyDescent="0.2">
      <c r="B57836" s="35"/>
    </row>
    <row r="57837" spans="2:2" x14ac:dyDescent="0.2">
      <c r="B57837" s="35"/>
    </row>
    <row r="57838" spans="2:2" x14ac:dyDescent="0.2">
      <c r="B57838" s="35"/>
    </row>
    <row r="57839" spans="2:2" x14ac:dyDescent="0.2">
      <c r="B57839" s="35"/>
    </row>
    <row r="57919" spans="2:2" x14ac:dyDescent="0.2">
      <c r="B57919" s="35"/>
    </row>
    <row r="57920" spans="2:2" x14ac:dyDescent="0.2">
      <c r="B57920" s="34"/>
    </row>
    <row r="57958" spans="2:2" x14ac:dyDescent="0.2">
      <c r="B57958" s="35"/>
    </row>
    <row r="57960" spans="2:2" x14ac:dyDescent="0.2">
      <c r="B57960" s="35"/>
    </row>
    <row r="57962" spans="2:2" x14ac:dyDescent="0.2">
      <c r="B57962" s="35"/>
    </row>
    <row r="57964" spans="2:2" x14ac:dyDescent="0.2">
      <c r="B57964" s="35"/>
    </row>
    <row r="57969" spans="2:2" x14ac:dyDescent="0.2">
      <c r="B57969" s="35"/>
    </row>
    <row r="57970" spans="2:2" x14ac:dyDescent="0.2">
      <c r="B57970" s="35"/>
    </row>
    <row r="57973" spans="2:2" x14ac:dyDescent="0.2">
      <c r="B57973" s="35"/>
    </row>
    <row r="57974" spans="2:2" x14ac:dyDescent="0.2">
      <c r="B57974" s="35"/>
    </row>
    <row r="57977" spans="2:2" x14ac:dyDescent="0.2">
      <c r="B57977" s="35"/>
    </row>
    <row r="57978" spans="2:2" x14ac:dyDescent="0.2">
      <c r="B57978" s="35"/>
    </row>
    <row r="57979" spans="2:2" x14ac:dyDescent="0.2">
      <c r="B57979" s="35"/>
    </row>
    <row r="57980" spans="2:2" x14ac:dyDescent="0.2">
      <c r="B57980" s="35"/>
    </row>
    <row r="57983" spans="2:2" x14ac:dyDescent="0.2">
      <c r="B57983" s="35"/>
    </row>
    <row r="57984" spans="2:2" x14ac:dyDescent="0.2">
      <c r="B57984" s="35"/>
    </row>
    <row r="57985" spans="2:2" x14ac:dyDescent="0.2">
      <c r="B57985" s="35"/>
    </row>
    <row r="57986" spans="2:2" x14ac:dyDescent="0.2">
      <c r="B57986" s="35"/>
    </row>
    <row r="57987" spans="2:2" x14ac:dyDescent="0.2">
      <c r="B57987" s="35"/>
    </row>
    <row r="57988" spans="2:2" x14ac:dyDescent="0.2">
      <c r="B57988" s="35"/>
    </row>
    <row r="57994" spans="2:2" x14ac:dyDescent="0.2">
      <c r="B57994" s="35"/>
    </row>
    <row r="57995" spans="2:2" x14ac:dyDescent="0.2">
      <c r="B57995" s="35"/>
    </row>
    <row r="57996" spans="2:2" x14ac:dyDescent="0.2">
      <c r="B57996" s="35"/>
    </row>
    <row r="57997" spans="2:2" x14ac:dyDescent="0.2">
      <c r="B57997" s="35"/>
    </row>
    <row r="58029" spans="2:2" x14ac:dyDescent="0.2">
      <c r="B58029" s="170"/>
    </row>
    <row r="58077" spans="2:2" x14ac:dyDescent="0.2">
      <c r="B58077" s="35"/>
    </row>
    <row r="58078" spans="2:2" x14ac:dyDescent="0.2">
      <c r="B58078" s="34"/>
    </row>
    <row r="58116" spans="2:2" x14ac:dyDescent="0.2">
      <c r="B58116" s="35"/>
    </row>
    <row r="58118" spans="2:2" x14ac:dyDescent="0.2">
      <c r="B58118" s="35"/>
    </row>
    <row r="58120" spans="2:2" x14ac:dyDescent="0.2">
      <c r="B58120" s="35"/>
    </row>
    <row r="58122" spans="2:2" x14ac:dyDescent="0.2">
      <c r="B58122" s="35"/>
    </row>
    <row r="58127" spans="2:2" x14ac:dyDescent="0.2">
      <c r="B58127" s="35"/>
    </row>
    <row r="58128" spans="2:2" x14ac:dyDescent="0.2">
      <c r="B58128" s="35"/>
    </row>
    <row r="58131" spans="2:2" x14ac:dyDescent="0.2">
      <c r="B58131" s="35"/>
    </row>
    <row r="58132" spans="2:2" x14ac:dyDescent="0.2">
      <c r="B58132" s="35"/>
    </row>
    <row r="58135" spans="2:2" x14ac:dyDescent="0.2">
      <c r="B58135" s="35"/>
    </row>
    <row r="58136" spans="2:2" x14ac:dyDescent="0.2">
      <c r="B58136" s="35"/>
    </row>
    <row r="58137" spans="2:2" x14ac:dyDescent="0.2">
      <c r="B58137" s="35"/>
    </row>
    <row r="58138" spans="2:2" x14ac:dyDescent="0.2">
      <c r="B58138" s="35"/>
    </row>
    <row r="58141" spans="2:2" x14ac:dyDescent="0.2">
      <c r="B58141" s="35"/>
    </row>
    <row r="58142" spans="2:2" x14ac:dyDescent="0.2">
      <c r="B58142" s="35"/>
    </row>
    <row r="58143" spans="2:2" x14ac:dyDescent="0.2">
      <c r="B58143" s="35"/>
    </row>
    <row r="58144" spans="2:2" x14ac:dyDescent="0.2">
      <c r="B58144" s="35"/>
    </row>
    <row r="58145" spans="2:2" x14ac:dyDescent="0.2">
      <c r="B58145" s="35"/>
    </row>
    <row r="58146" spans="2:2" x14ac:dyDescent="0.2">
      <c r="B58146" s="35"/>
    </row>
    <row r="58152" spans="2:2" x14ac:dyDescent="0.2">
      <c r="B58152" s="35"/>
    </row>
    <row r="58153" spans="2:2" x14ac:dyDescent="0.2">
      <c r="B58153" s="35"/>
    </row>
    <row r="58154" spans="2:2" x14ac:dyDescent="0.2">
      <c r="B58154" s="35"/>
    </row>
    <row r="58155" spans="2:2" x14ac:dyDescent="0.2">
      <c r="B58155" s="35"/>
    </row>
    <row r="58178" spans="2:2" x14ac:dyDescent="0.2">
      <c r="B58178" s="170"/>
    </row>
    <row r="58180" spans="2:2" x14ac:dyDescent="0.2">
      <c r="B58180" s="170"/>
    </row>
    <row r="58184" spans="2:2" x14ac:dyDescent="0.2">
      <c r="B58184" s="170"/>
    </row>
    <row r="58196" spans="2:2" x14ac:dyDescent="0.2">
      <c r="B58196" s="170"/>
    </row>
    <row r="58198" spans="2:2" x14ac:dyDescent="0.2">
      <c r="B58198" s="170"/>
    </row>
    <row r="58235" spans="2:2" x14ac:dyDescent="0.2">
      <c r="B58235" s="35"/>
    </row>
    <row r="58236" spans="2:2" x14ac:dyDescent="0.2">
      <c r="B58236" s="34"/>
    </row>
    <row r="58274" spans="2:2" x14ac:dyDescent="0.2">
      <c r="B58274" s="35"/>
    </row>
    <row r="58276" spans="2:2" x14ac:dyDescent="0.2">
      <c r="B58276" s="35"/>
    </row>
    <row r="58278" spans="2:2" x14ac:dyDescent="0.2">
      <c r="B58278" s="35"/>
    </row>
    <row r="58280" spans="2:2" x14ac:dyDescent="0.2">
      <c r="B58280" s="35"/>
    </row>
    <row r="58285" spans="2:2" x14ac:dyDescent="0.2">
      <c r="B58285" s="35"/>
    </row>
    <row r="58286" spans="2:2" x14ac:dyDescent="0.2">
      <c r="B58286" s="35"/>
    </row>
    <row r="58289" spans="2:2" x14ac:dyDescent="0.2">
      <c r="B58289" s="35"/>
    </row>
    <row r="58290" spans="2:2" x14ac:dyDescent="0.2">
      <c r="B58290" s="35"/>
    </row>
    <row r="58293" spans="2:2" x14ac:dyDescent="0.2">
      <c r="B58293" s="35"/>
    </row>
    <row r="58294" spans="2:2" x14ac:dyDescent="0.2">
      <c r="B58294" s="35"/>
    </row>
    <row r="58295" spans="2:2" x14ac:dyDescent="0.2">
      <c r="B58295" s="35"/>
    </row>
    <row r="58296" spans="2:2" x14ac:dyDescent="0.2">
      <c r="B58296" s="35"/>
    </row>
    <row r="58299" spans="2:2" x14ac:dyDescent="0.2">
      <c r="B58299" s="35"/>
    </row>
    <row r="58300" spans="2:2" x14ac:dyDescent="0.2">
      <c r="B58300" s="35"/>
    </row>
    <row r="58301" spans="2:2" x14ac:dyDescent="0.2">
      <c r="B58301" s="35"/>
    </row>
    <row r="58302" spans="2:2" x14ac:dyDescent="0.2">
      <c r="B58302" s="35"/>
    </row>
    <row r="58303" spans="2:2" x14ac:dyDescent="0.2">
      <c r="B58303" s="35"/>
    </row>
    <row r="58304" spans="2:2" x14ac:dyDescent="0.2">
      <c r="B58304" s="35"/>
    </row>
    <row r="58310" spans="2:2" x14ac:dyDescent="0.2">
      <c r="B58310" s="35"/>
    </row>
    <row r="58311" spans="2:2" x14ac:dyDescent="0.2">
      <c r="B58311" s="35"/>
    </row>
    <row r="58312" spans="2:2" x14ac:dyDescent="0.2">
      <c r="B58312" s="35"/>
    </row>
    <row r="58313" spans="2:2" x14ac:dyDescent="0.2">
      <c r="B58313" s="35"/>
    </row>
    <row r="58363" spans="2:2" x14ac:dyDescent="0.2">
      <c r="B58363" s="170"/>
    </row>
    <row r="58365" spans="2:2" x14ac:dyDescent="0.2">
      <c r="B58365" s="170"/>
    </row>
    <row r="58393" spans="2:2" x14ac:dyDescent="0.2">
      <c r="B58393" s="35"/>
    </row>
    <row r="58394" spans="2:2" x14ac:dyDescent="0.2">
      <c r="B58394" s="34"/>
    </row>
    <row r="58401" spans="2:2" x14ac:dyDescent="0.2">
      <c r="B58401" s="170"/>
    </row>
    <row r="58407" spans="2:2" x14ac:dyDescent="0.2">
      <c r="B58407" s="170"/>
    </row>
    <row r="58426" spans="2:2" x14ac:dyDescent="0.2">
      <c r="B58426" s="170"/>
    </row>
    <row r="58432" spans="2:2" x14ac:dyDescent="0.2">
      <c r="B58432" s="35"/>
    </row>
    <row r="58434" spans="2:2" x14ac:dyDescent="0.2">
      <c r="B58434" s="35"/>
    </row>
    <row r="58436" spans="2:2" x14ac:dyDescent="0.2">
      <c r="B58436" s="35"/>
    </row>
    <row r="58438" spans="2:2" x14ac:dyDescent="0.2">
      <c r="B58438" s="35"/>
    </row>
    <row r="58443" spans="2:2" x14ac:dyDescent="0.2">
      <c r="B58443" s="35"/>
    </row>
    <row r="58444" spans="2:2" x14ac:dyDescent="0.2">
      <c r="B58444" s="35"/>
    </row>
    <row r="58447" spans="2:2" x14ac:dyDescent="0.2">
      <c r="B58447" s="35"/>
    </row>
    <row r="58448" spans="2:2" x14ac:dyDescent="0.2">
      <c r="B58448" s="35"/>
    </row>
    <row r="58451" spans="2:2" x14ac:dyDescent="0.2">
      <c r="B58451" s="170"/>
    </row>
    <row r="58452" spans="2:2" x14ac:dyDescent="0.2">
      <c r="B58452" s="35"/>
    </row>
    <row r="58453" spans="2:2" x14ac:dyDescent="0.2">
      <c r="B58453" s="35"/>
    </row>
    <row r="58454" spans="2:2" x14ac:dyDescent="0.2">
      <c r="B58454" s="35"/>
    </row>
    <row r="58457" spans="2:2" x14ac:dyDescent="0.2">
      <c r="B58457" s="35"/>
    </row>
    <row r="58458" spans="2:2" x14ac:dyDescent="0.2">
      <c r="B58458" s="35"/>
    </row>
    <row r="58459" spans="2:2" x14ac:dyDescent="0.2">
      <c r="B58459" s="35"/>
    </row>
    <row r="58460" spans="2:2" x14ac:dyDescent="0.2">
      <c r="B58460" s="35"/>
    </row>
    <row r="58461" spans="2:2" x14ac:dyDescent="0.2">
      <c r="B58461" s="35"/>
    </row>
    <row r="58462" spans="2:2" x14ac:dyDescent="0.2">
      <c r="B58462" s="35"/>
    </row>
    <row r="58468" spans="2:2" x14ac:dyDescent="0.2">
      <c r="B58468" s="35"/>
    </row>
    <row r="58469" spans="2:2" x14ac:dyDescent="0.2">
      <c r="B58469" s="35"/>
    </row>
    <row r="58470" spans="2:2" x14ac:dyDescent="0.2">
      <c r="B58470" s="170"/>
    </row>
    <row r="58471" spans="2:2" x14ac:dyDescent="0.2">
      <c r="B58471" s="35"/>
    </row>
    <row r="58476" spans="2:2" x14ac:dyDescent="0.2">
      <c r="B58476" s="170"/>
    </row>
    <row r="58545" spans="2:2" x14ac:dyDescent="0.2">
      <c r="B58545" s="170"/>
    </row>
    <row r="58551" spans="2:2" x14ac:dyDescent="0.2">
      <c r="B58551" s="35"/>
    </row>
    <row r="58552" spans="2:2" x14ac:dyDescent="0.2">
      <c r="B58552" s="34"/>
    </row>
    <row r="58569" spans="2:2" x14ac:dyDescent="0.2">
      <c r="B58569" s="170"/>
    </row>
    <row r="58575" spans="2:2" x14ac:dyDescent="0.2">
      <c r="B58575" s="170"/>
    </row>
    <row r="58590" spans="2:2" x14ac:dyDescent="0.2">
      <c r="B58590" s="35"/>
    </row>
    <row r="58592" spans="2:2" x14ac:dyDescent="0.2">
      <c r="B58592" s="35"/>
    </row>
    <row r="58594" spans="2:2" x14ac:dyDescent="0.2">
      <c r="B58594" s="35"/>
    </row>
    <row r="58596" spans="2:2" x14ac:dyDescent="0.2">
      <c r="B58596" s="35"/>
    </row>
    <row r="58601" spans="2:2" x14ac:dyDescent="0.2">
      <c r="B58601" s="35"/>
    </row>
    <row r="58602" spans="2:2" x14ac:dyDescent="0.2">
      <c r="B58602" s="35"/>
    </row>
    <row r="58605" spans="2:2" x14ac:dyDescent="0.2">
      <c r="B58605" s="35"/>
    </row>
    <row r="58606" spans="2:2" x14ac:dyDescent="0.2">
      <c r="B58606" s="35"/>
    </row>
    <row r="58609" spans="2:2" x14ac:dyDescent="0.2">
      <c r="B58609" s="35"/>
    </row>
    <row r="58610" spans="2:2" x14ac:dyDescent="0.2">
      <c r="B58610" s="35"/>
    </row>
    <row r="58611" spans="2:2" x14ac:dyDescent="0.2">
      <c r="B58611" s="35"/>
    </row>
    <row r="58612" spans="2:2" x14ac:dyDescent="0.2">
      <c r="B58612" s="35"/>
    </row>
    <row r="58615" spans="2:2" x14ac:dyDescent="0.2">
      <c r="B58615" s="35"/>
    </row>
    <row r="58616" spans="2:2" x14ac:dyDescent="0.2">
      <c r="B58616" s="35"/>
    </row>
    <row r="58617" spans="2:2" x14ac:dyDescent="0.2">
      <c r="B58617" s="35"/>
    </row>
    <row r="58618" spans="2:2" x14ac:dyDescent="0.2">
      <c r="B58618" s="35"/>
    </row>
    <row r="58619" spans="2:2" x14ac:dyDescent="0.2">
      <c r="B58619" s="35"/>
    </row>
    <row r="58620" spans="2:2" x14ac:dyDescent="0.2">
      <c r="B58620" s="35"/>
    </row>
    <row r="58626" spans="2:2" x14ac:dyDescent="0.2">
      <c r="B58626" s="35"/>
    </row>
    <row r="58627" spans="2:2" x14ac:dyDescent="0.2">
      <c r="B58627" s="35"/>
    </row>
    <row r="58628" spans="2:2" x14ac:dyDescent="0.2">
      <c r="B58628" s="35"/>
    </row>
    <row r="58629" spans="2:2" x14ac:dyDescent="0.2">
      <c r="B58629" s="35"/>
    </row>
    <row r="58636" spans="2:2" x14ac:dyDescent="0.2">
      <c r="B58636" s="170"/>
    </row>
    <row r="58642" spans="2:2" x14ac:dyDescent="0.2">
      <c r="B58642" s="170"/>
    </row>
    <row r="58674" spans="2:2" x14ac:dyDescent="0.2">
      <c r="B58674" s="170"/>
    </row>
    <row r="58699" spans="2:2" x14ac:dyDescent="0.2">
      <c r="B58699" s="170"/>
    </row>
    <row r="58705" spans="2:2" x14ac:dyDescent="0.2">
      <c r="B58705" s="170"/>
    </row>
    <row r="58709" spans="2:2" x14ac:dyDescent="0.2">
      <c r="B58709" s="35"/>
    </row>
    <row r="58710" spans="2:2" x14ac:dyDescent="0.2">
      <c r="B58710" s="34"/>
    </row>
    <row r="58731" spans="2:2" x14ac:dyDescent="0.2">
      <c r="B58731" s="170"/>
    </row>
    <row r="58748" spans="2:2" x14ac:dyDescent="0.2">
      <c r="B58748" s="35"/>
    </row>
    <row r="58750" spans="2:2" x14ac:dyDescent="0.2">
      <c r="B58750" s="35"/>
    </row>
    <row r="58752" spans="2:2" x14ac:dyDescent="0.2">
      <c r="B58752" s="35"/>
    </row>
    <row r="58754" spans="2:2" x14ac:dyDescent="0.2">
      <c r="B58754" s="35"/>
    </row>
    <row r="58759" spans="2:2" x14ac:dyDescent="0.2">
      <c r="B58759" s="35"/>
    </row>
    <row r="58760" spans="2:2" x14ac:dyDescent="0.2">
      <c r="B58760" s="35"/>
    </row>
    <row r="58763" spans="2:2" x14ac:dyDescent="0.2">
      <c r="B58763" s="35"/>
    </row>
    <row r="58764" spans="2:2" x14ac:dyDescent="0.2">
      <c r="B58764" s="35"/>
    </row>
    <row r="58767" spans="2:2" x14ac:dyDescent="0.2">
      <c r="B58767" s="35"/>
    </row>
    <row r="58768" spans="2:2" x14ac:dyDescent="0.2">
      <c r="B58768" s="35"/>
    </row>
    <row r="58769" spans="2:2" x14ac:dyDescent="0.2">
      <c r="B58769" s="35"/>
    </row>
    <row r="58770" spans="2:2" x14ac:dyDescent="0.2">
      <c r="B58770" s="35"/>
    </row>
    <row r="58773" spans="2:2" x14ac:dyDescent="0.2">
      <c r="B58773" s="35"/>
    </row>
    <row r="58774" spans="2:2" x14ac:dyDescent="0.2">
      <c r="B58774" s="35"/>
    </row>
    <row r="58775" spans="2:2" x14ac:dyDescent="0.2">
      <c r="B58775" s="35"/>
    </row>
    <row r="58776" spans="2:2" x14ac:dyDescent="0.2">
      <c r="B58776" s="35"/>
    </row>
    <row r="58777" spans="2:2" x14ac:dyDescent="0.2">
      <c r="B58777" s="35"/>
    </row>
    <row r="58778" spans="2:2" x14ac:dyDescent="0.2">
      <c r="B58778" s="35"/>
    </row>
    <row r="58784" spans="2:2" x14ac:dyDescent="0.2">
      <c r="B58784" s="35"/>
    </row>
    <row r="58785" spans="2:2" x14ac:dyDescent="0.2">
      <c r="B58785" s="35"/>
    </row>
    <row r="58786" spans="2:2" x14ac:dyDescent="0.2">
      <c r="B58786" s="35"/>
    </row>
    <row r="58787" spans="2:2" x14ac:dyDescent="0.2">
      <c r="B58787" s="170"/>
    </row>
    <row r="58831" spans="2:2" x14ac:dyDescent="0.2">
      <c r="B58831" s="170"/>
    </row>
    <row r="58837" spans="2:2" x14ac:dyDescent="0.2">
      <c r="B58837" s="170"/>
    </row>
    <row r="58867" spans="2:2" x14ac:dyDescent="0.2">
      <c r="B58867" s="35"/>
    </row>
    <row r="58868" spans="2:2" x14ac:dyDescent="0.2">
      <c r="B58868" s="34"/>
    </row>
    <row r="58876" spans="2:2" x14ac:dyDescent="0.2">
      <c r="B58876" s="170"/>
    </row>
    <row r="58895" spans="2:2" x14ac:dyDescent="0.2">
      <c r="B58895" s="170"/>
    </row>
    <row r="58906" spans="2:2" x14ac:dyDescent="0.2">
      <c r="B58906" s="35"/>
    </row>
    <row r="58908" spans="2:2" x14ac:dyDescent="0.2">
      <c r="B58908" s="35"/>
    </row>
    <row r="58910" spans="2:2" x14ac:dyDescent="0.2">
      <c r="B58910" s="35"/>
    </row>
    <row r="58912" spans="2:2" x14ac:dyDescent="0.2">
      <c r="B58912" s="35"/>
    </row>
    <row r="58917" spans="2:2" x14ac:dyDescent="0.2">
      <c r="B58917" s="35"/>
    </row>
    <row r="58918" spans="2:2" x14ac:dyDescent="0.2">
      <c r="B58918" s="35"/>
    </row>
    <row r="58921" spans="2:2" x14ac:dyDescent="0.2">
      <c r="B58921" s="35"/>
    </row>
    <row r="58922" spans="2:2" x14ac:dyDescent="0.2">
      <c r="B58922" s="35"/>
    </row>
    <row r="58925" spans="2:2" x14ac:dyDescent="0.2">
      <c r="B58925" s="35"/>
    </row>
    <row r="58926" spans="2:2" x14ac:dyDescent="0.2">
      <c r="B58926" s="35"/>
    </row>
    <row r="58927" spans="2:2" x14ac:dyDescent="0.2">
      <c r="B58927" s="35"/>
    </row>
    <row r="58928" spans="2:2" x14ac:dyDescent="0.2">
      <c r="B58928" s="35"/>
    </row>
    <row r="58931" spans="2:2" x14ac:dyDescent="0.2">
      <c r="B58931" s="35"/>
    </row>
    <row r="58932" spans="2:2" x14ac:dyDescent="0.2">
      <c r="B58932" s="35"/>
    </row>
    <row r="58933" spans="2:2" x14ac:dyDescent="0.2">
      <c r="B58933" s="35"/>
    </row>
    <row r="58934" spans="2:2" x14ac:dyDescent="0.2">
      <c r="B58934" s="35"/>
    </row>
    <row r="58935" spans="2:2" x14ac:dyDescent="0.2">
      <c r="B58935" s="35"/>
    </row>
    <row r="58936" spans="2:2" x14ac:dyDescent="0.2">
      <c r="B58936" s="35"/>
    </row>
    <row r="58942" spans="2:2" x14ac:dyDescent="0.2">
      <c r="B58942" s="35"/>
    </row>
    <row r="58943" spans="2:2" x14ac:dyDescent="0.2">
      <c r="B58943" s="35"/>
    </row>
    <row r="58944" spans="2:2" x14ac:dyDescent="0.2">
      <c r="B58944" s="35"/>
    </row>
    <row r="58945" spans="2:2" x14ac:dyDescent="0.2">
      <c r="B58945" s="35"/>
    </row>
    <row r="59025" spans="2:2" x14ac:dyDescent="0.2">
      <c r="B59025" s="35"/>
    </row>
    <row r="59026" spans="2:2" x14ac:dyDescent="0.2">
      <c r="B59026" s="34"/>
    </row>
    <row r="59059" spans="2:2" x14ac:dyDescent="0.2">
      <c r="B59059" s="170"/>
    </row>
    <row r="59064" spans="2:2" x14ac:dyDescent="0.2">
      <c r="B59064" s="35"/>
    </row>
    <row r="59066" spans="2:2" x14ac:dyDescent="0.2">
      <c r="B59066" s="35"/>
    </row>
    <row r="59068" spans="2:2" x14ac:dyDescent="0.2">
      <c r="B59068" s="35"/>
    </row>
    <row r="59070" spans="2:2" x14ac:dyDescent="0.2">
      <c r="B59070" s="35"/>
    </row>
    <row r="59075" spans="2:2" x14ac:dyDescent="0.2">
      <c r="B59075" s="35"/>
    </row>
    <row r="59076" spans="2:2" x14ac:dyDescent="0.2">
      <c r="B59076" s="35"/>
    </row>
    <row r="59078" spans="2:2" x14ac:dyDescent="0.2">
      <c r="B59078" s="170"/>
    </row>
    <row r="59079" spans="2:2" x14ac:dyDescent="0.2">
      <c r="B59079" s="35"/>
    </row>
    <row r="59080" spans="2:2" x14ac:dyDescent="0.2">
      <c r="B59080" s="35"/>
    </row>
    <row r="59083" spans="2:2" x14ac:dyDescent="0.2">
      <c r="B59083" s="35"/>
    </row>
    <row r="59084" spans="2:2" x14ac:dyDescent="0.2">
      <c r="B59084" s="35"/>
    </row>
    <row r="59085" spans="2:2" x14ac:dyDescent="0.2">
      <c r="B59085" s="35"/>
    </row>
    <row r="59086" spans="2:2" x14ac:dyDescent="0.2">
      <c r="B59086" s="35"/>
    </row>
    <row r="59089" spans="2:2" x14ac:dyDescent="0.2">
      <c r="B59089" s="35"/>
    </row>
    <row r="59090" spans="2:2" x14ac:dyDescent="0.2">
      <c r="B59090" s="35"/>
    </row>
    <row r="59091" spans="2:2" x14ac:dyDescent="0.2">
      <c r="B59091" s="35"/>
    </row>
    <row r="59092" spans="2:2" x14ac:dyDescent="0.2">
      <c r="B59092" s="35"/>
    </row>
    <row r="59093" spans="2:2" x14ac:dyDescent="0.2">
      <c r="B59093" s="35"/>
    </row>
    <row r="59094" spans="2:2" x14ac:dyDescent="0.2">
      <c r="B59094" s="35"/>
    </row>
    <row r="59100" spans="2:2" x14ac:dyDescent="0.2">
      <c r="B59100" s="35"/>
    </row>
    <row r="59101" spans="2:2" x14ac:dyDescent="0.2">
      <c r="B59101" s="35"/>
    </row>
    <row r="59102" spans="2:2" x14ac:dyDescent="0.2">
      <c r="B59102" s="35"/>
    </row>
    <row r="59103" spans="2:2" x14ac:dyDescent="0.2">
      <c r="B59103" s="35"/>
    </row>
    <row r="59117" spans="2:2" x14ac:dyDescent="0.2">
      <c r="B59117" s="170"/>
    </row>
    <row r="59149" spans="2:2" x14ac:dyDescent="0.2">
      <c r="B59149" s="170"/>
    </row>
    <row r="59183" spans="2:2" x14ac:dyDescent="0.2">
      <c r="B59183" s="35"/>
    </row>
    <row r="59184" spans="2:2" x14ac:dyDescent="0.2">
      <c r="B59184" s="34"/>
    </row>
    <row r="59199" spans="2:2" x14ac:dyDescent="0.2">
      <c r="B59199" s="170"/>
    </row>
    <row r="59205" spans="2:2" x14ac:dyDescent="0.2">
      <c r="B59205" s="170"/>
    </row>
    <row r="59211" spans="2:2" x14ac:dyDescent="0.2">
      <c r="B59211" s="170"/>
    </row>
    <row r="59217" spans="2:2" x14ac:dyDescent="0.2">
      <c r="B59217" s="170"/>
    </row>
    <row r="59222" spans="2:2" x14ac:dyDescent="0.2">
      <c r="B59222" s="35"/>
    </row>
    <row r="59223" spans="2:2" x14ac:dyDescent="0.2">
      <c r="B59223" s="170"/>
    </row>
    <row r="59224" spans="2:2" x14ac:dyDescent="0.2">
      <c r="B59224" s="35"/>
    </row>
    <row r="59226" spans="2:2" x14ac:dyDescent="0.2">
      <c r="B59226" s="35"/>
    </row>
    <row r="59228" spans="2:2" x14ac:dyDescent="0.2">
      <c r="B59228" s="35"/>
    </row>
    <row r="59229" spans="2:2" x14ac:dyDescent="0.2">
      <c r="B59229" s="170"/>
    </row>
    <row r="59233" spans="2:2" x14ac:dyDescent="0.2">
      <c r="B59233" s="35"/>
    </row>
    <row r="59234" spans="2:2" x14ac:dyDescent="0.2">
      <c r="B59234" s="35"/>
    </row>
    <row r="59235" spans="2:2" x14ac:dyDescent="0.2">
      <c r="B59235" s="170"/>
    </row>
    <row r="59237" spans="2:2" x14ac:dyDescent="0.2">
      <c r="B59237" s="35"/>
    </row>
    <row r="59238" spans="2:2" x14ac:dyDescent="0.2">
      <c r="B59238" s="35"/>
    </row>
    <row r="59241" spans="2:2" x14ac:dyDescent="0.2">
      <c r="B59241" s="170"/>
    </row>
    <row r="59242" spans="2:2" x14ac:dyDescent="0.2">
      <c r="B59242" s="35"/>
    </row>
    <row r="59243" spans="2:2" x14ac:dyDescent="0.2">
      <c r="B59243" s="35"/>
    </row>
    <row r="59244" spans="2:2" x14ac:dyDescent="0.2">
      <c r="B59244" s="35"/>
    </row>
    <row r="59247" spans="2:2" x14ac:dyDescent="0.2">
      <c r="B59247" s="35"/>
    </row>
    <row r="59248" spans="2:2" x14ac:dyDescent="0.2">
      <c r="B59248" s="35"/>
    </row>
    <row r="59249" spans="2:2" x14ac:dyDescent="0.2">
      <c r="B59249" s="35"/>
    </row>
    <row r="59250" spans="2:2" x14ac:dyDescent="0.2">
      <c r="B59250" s="35"/>
    </row>
    <row r="59251" spans="2:2" x14ac:dyDescent="0.2">
      <c r="B59251" s="35"/>
    </row>
    <row r="59252" spans="2:2" x14ac:dyDescent="0.2">
      <c r="B59252" s="35"/>
    </row>
    <row r="59258" spans="2:2" x14ac:dyDescent="0.2">
      <c r="B59258" s="35"/>
    </row>
    <row r="59259" spans="2:2" x14ac:dyDescent="0.2">
      <c r="B59259" s="35"/>
    </row>
    <row r="59260" spans="2:2" x14ac:dyDescent="0.2">
      <c r="B59260" s="35"/>
    </row>
    <row r="59261" spans="2:2" x14ac:dyDescent="0.2">
      <c r="B59261" s="35"/>
    </row>
    <row r="59273" spans="2:2" x14ac:dyDescent="0.2">
      <c r="B59273" s="170"/>
    </row>
    <row r="59322" spans="2:2" x14ac:dyDescent="0.2">
      <c r="B59322" s="170"/>
    </row>
    <row r="59328" spans="2:2" x14ac:dyDescent="0.2">
      <c r="B59328" s="170"/>
    </row>
    <row r="59334" spans="2:2" x14ac:dyDescent="0.2">
      <c r="B59334" s="170"/>
    </row>
    <row r="59340" spans="2:2" x14ac:dyDescent="0.2">
      <c r="B59340" s="170"/>
    </row>
    <row r="59341" spans="2:2" x14ac:dyDescent="0.2">
      <c r="B59341" s="35"/>
    </row>
    <row r="59342" spans="2:2" x14ac:dyDescent="0.2">
      <c r="B59342" s="34"/>
    </row>
    <row r="59346" spans="2:2" x14ac:dyDescent="0.2">
      <c r="B59346" s="170"/>
    </row>
    <row r="59380" spans="2:2" x14ac:dyDescent="0.2">
      <c r="B59380" s="35"/>
    </row>
    <row r="59382" spans="2:2" x14ac:dyDescent="0.2">
      <c r="B59382" s="35"/>
    </row>
    <row r="59384" spans="2:2" x14ac:dyDescent="0.2">
      <c r="B59384" s="35"/>
    </row>
    <row r="59386" spans="2:2" x14ac:dyDescent="0.2">
      <c r="B59386" s="35"/>
    </row>
    <row r="59391" spans="2:2" x14ac:dyDescent="0.2">
      <c r="B59391" s="35"/>
    </row>
    <row r="59392" spans="2:2" x14ac:dyDescent="0.2">
      <c r="B59392" s="35"/>
    </row>
    <row r="59395" spans="2:2" x14ac:dyDescent="0.2">
      <c r="B59395" s="35"/>
    </row>
    <row r="59396" spans="2:2" x14ac:dyDescent="0.2">
      <c r="B59396" s="35"/>
    </row>
    <row r="59399" spans="2:2" x14ac:dyDescent="0.2">
      <c r="B59399" s="35"/>
    </row>
    <row r="59400" spans="2:2" x14ac:dyDescent="0.2">
      <c r="B59400" s="35"/>
    </row>
    <row r="59401" spans="2:2" x14ac:dyDescent="0.2">
      <c r="B59401" s="35"/>
    </row>
    <row r="59402" spans="2:2" x14ac:dyDescent="0.2">
      <c r="B59402" s="35"/>
    </row>
    <row r="59405" spans="2:2" x14ac:dyDescent="0.2">
      <c r="B59405" s="35"/>
    </row>
    <row r="59406" spans="2:2" x14ac:dyDescent="0.2">
      <c r="B59406" s="35"/>
    </row>
    <row r="59407" spans="2:2" x14ac:dyDescent="0.2">
      <c r="B59407" s="35"/>
    </row>
    <row r="59408" spans="2:2" x14ac:dyDescent="0.2">
      <c r="B59408" s="35"/>
    </row>
    <row r="59409" spans="2:2" x14ac:dyDescent="0.2">
      <c r="B59409" s="35"/>
    </row>
    <row r="59410" spans="2:2" x14ac:dyDescent="0.2">
      <c r="B59410" s="35"/>
    </row>
    <row r="59416" spans="2:2" x14ac:dyDescent="0.2">
      <c r="B59416" s="35"/>
    </row>
    <row r="59417" spans="2:2" x14ac:dyDescent="0.2">
      <c r="B59417" s="35"/>
    </row>
    <row r="59418" spans="2:2" x14ac:dyDescent="0.2">
      <c r="B59418" s="35"/>
    </row>
    <row r="59419" spans="2:2" x14ac:dyDescent="0.2">
      <c r="B59419" s="35"/>
    </row>
    <row r="59459" spans="2:2" x14ac:dyDescent="0.2">
      <c r="B59459" s="170"/>
    </row>
    <row r="59499" spans="2:2" x14ac:dyDescent="0.2">
      <c r="B59499" s="35"/>
    </row>
    <row r="59500" spans="2:2" x14ac:dyDescent="0.2">
      <c r="B59500" s="34"/>
    </row>
    <row r="59508" spans="2:2" x14ac:dyDescent="0.2">
      <c r="B59508" s="170"/>
    </row>
    <row r="59514" spans="2:2" x14ac:dyDescent="0.2">
      <c r="B59514" s="170"/>
    </row>
    <row r="59520" spans="2:2" x14ac:dyDescent="0.2">
      <c r="B59520" s="170"/>
    </row>
    <row r="59538" spans="2:2" x14ac:dyDescent="0.2">
      <c r="B59538" s="35"/>
    </row>
    <row r="59540" spans="2:2" x14ac:dyDescent="0.2">
      <c r="B59540" s="35"/>
    </row>
    <row r="59542" spans="2:2" x14ac:dyDescent="0.2">
      <c r="B59542" s="35"/>
    </row>
    <row r="59544" spans="2:2" x14ac:dyDescent="0.2">
      <c r="B59544" s="35"/>
    </row>
    <row r="59549" spans="2:2" x14ac:dyDescent="0.2">
      <c r="B59549" s="35"/>
    </row>
    <row r="59550" spans="2:2" x14ac:dyDescent="0.2">
      <c r="B59550" s="35"/>
    </row>
    <row r="59553" spans="2:2" x14ac:dyDescent="0.2">
      <c r="B59553" s="35"/>
    </row>
    <row r="59554" spans="2:2" x14ac:dyDescent="0.2">
      <c r="B59554" s="35"/>
    </row>
    <row r="59557" spans="2:2" x14ac:dyDescent="0.2">
      <c r="B59557" s="35"/>
    </row>
    <row r="59558" spans="2:2" x14ac:dyDescent="0.2">
      <c r="B59558" s="35"/>
    </row>
    <row r="59559" spans="2:2" x14ac:dyDescent="0.2">
      <c r="B59559" s="35"/>
    </row>
    <row r="59560" spans="2:2" x14ac:dyDescent="0.2">
      <c r="B59560" s="35"/>
    </row>
    <row r="59563" spans="2:2" x14ac:dyDescent="0.2">
      <c r="B59563" s="35"/>
    </row>
    <row r="59564" spans="2:2" x14ac:dyDescent="0.2">
      <c r="B59564" s="35"/>
    </row>
    <row r="59565" spans="2:2" x14ac:dyDescent="0.2">
      <c r="B59565" s="35"/>
    </row>
    <row r="59566" spans="2:2" x14ac:dyDescent="0.2">
      <c r="B59566" s="35"/>
    </row>
    <row r="59567" spans="2:2" x14ac:dyDescent="0.2">
      <c r="B59567" s="35"/>
    </row>
    <row r="59568" spans="2:2" x14ac:dyDescent="0.2">
      <c r="B59568" s="35"/>
    </row>
    <row r="59574" spans="2:2" x14ac:dyDescent="0.2">
      <c r="B59574" s="35"/>
    </row>
    <row r="59575" spans="2:2" x14ac:dyDescent="0.2">
      <c r="B59575" s="35"/>
    </row>
    <row r="59576" spans="2:2" x14ac:dyDescent="0.2">
      <c r="B59576" s="35"/>
    </row>
    <row r="59577" spans="2:2" x14ac:dyDescent="0.2">
      <c r="B59577" s="35"/>
    </row>
    <row r="59581" spans="2:2" x14ac:dyDescent="0.2">
      <c r="B59581" s="170"/>
    </row>
    <row r="59629" spans="2:2" x14ac:dyDescent="0.2">
      <c r="B59629" s="170"/>
    </row>
    <row r="59635" spans="2:2" x14ac:dyDescent="0.2">
      <c r="B59635" s="170"/>
    </row>
    <row r="59657" spans="2:2" x14ac:dyDescent="0.2">
      <c r="B59657" s="35"/>
    </row>
    <row r="59658" spans="2:2" x14ac:dyDescent="0.2">
      <c r="B59658" s="34"/>
    </row>
    <row r="59696" spans="2:2" x14ac:dyDescent="0.2">
      <c r="B59696" s="35"/>
    </row>
    <row r="59698" spans="2:2" x14ac:dyDescent="0.2">
      <c r="B59698" s="35"/>
    </row>
    <row r="59700" spans="2:2" x14ac:dyDescent="0.2">
      <c r="B59700" s="35"/>
    </row>
    <row r="59702" spans="2:2" x14ac:dyDescent="0.2">
      <c r="B59702" s="35"/>
    </row>
    <row r="59707" spans="2:2" x14ac:dyDescent="0.2">
      <c r="B59707" s="35"/>
    </row>
    <row r="59708" spans="2:2" x14ac:dyDescent="0.2">
      <c r="B59708" s="35"/>
    </row>
    <row r="59711" spans="2:2" x14ac:dyDescent="0.2">
      <c r="B59711" s="35"/>
    </row>
    <row r="59712" spans="2:2" x14ac:dyDescent="0.2">
      <c r="B59712" s="35"/>
    </row>
    <row r="59715" spans="2:2" x14ac:dyDescent="0.2">
      <c r="B59715" s="35"/>
    </row>
    <row r="59716" spans="2:2" x14ac:dyDescent="0.2">
      <c r="B59716" s="35"/>
    </row>
    <row r="59717" spans="2:2" x14ac:dyDescent="0.2">
      <c r="B59717" s="35"/>
    </row>
    <row r="59718" spans="2:2" x14ac:dyDescent="0.2">
      <c r="B59718" s="35"/>
    </row>
    <row r="59721" spans="2:2" x14ac:dyDescent="0.2">
      <c r="B59721" s="35"/>
    </row>
    <row r="59722" spans="2:2" x14ac:dyDescent="0.2">
      <c r="B59722" s="35"/>
    </row>
    <row r="59723" spans="2:2" x14ac:dyDescent="0.2">
      <c r="B59723" s="35"/>
    </row>
    <row r="59724" spans="2:2" x14ac:dyDescent="0.2">
      <c r="B59724" s="35"/>
    </row>
    <row r="59725" spans="2:2" x14ac:dyDescent="0.2">
      <c r="B59725" s="35"/>
    </row>
    <row r="59726" spans="2:2" x14ac:dyDescent="0.2">
      <c r="B59726" s="35"/>
    </row>
    <row r="59732" spans="2:2" x14ac:dyDescent="0.2">
      <c r="B59732" s="35"/>
    </row>
    <row r="59733" spans="2:2" x14ac:dyDescent="0.2">
      <c r="B59733" s="35"/>
    </row>
    <row r="59734" spans="2:2" x14ac:dyDescent="0.2">
      <c r="B59734" s="35"/>
    </row>
    <row r="59735" spans="2:2" x14ac:dyDescent="0.2">
      <c r="B59735" s="35"/>
    </row>
    <row r="59799" spans="2:2" x14ac:dyDescent="0.2">
      <c r="B59799" s="170"/>
    </row>
    <row r="59801" spans="2:2" x14ac:dyDescent="0.2">
      <c r="B59801" s="170"/>
    </row>
    <row r="59805" spans="2:2" x14ac:dyDescent="0.2">
      <c r="B59805" s="170"/>
    </row>
    <row r="59807" spans="2:2" x14ac:dyDescent="0.2">
      <c r="B59807" s="170"/>
    </row>
    <row r="59815" spans="2:2" x14ac:dyDescent="0.2">
      <c r="B59815" s="35"/>
    </row>
    <row r="59816" spans="2:2" x14ac:dyDescent="0.2">
      <c r="B59816" s="34"/>
    </row>
    <row r="59818" spans="2:2" x14ac:dyDescent="0.2">
      <c r="B59818" s="170"/>
    </row>
    <row r="59830" spans="2:2" x14ac:dyDescent="0.2">
      <c r="B59830" s="170"/>
    </row>
    <row r="59854" spans="2:2" x14ac:dyDescent="0.2">
      <c r="B59854" s="35"/>
    </row>
    <row r="59856" spans="2:2" x14ac:dyDescent="0.2">
      <c r="B59856" s="35"/>
    </row>
    <row r="59858" spans="2:2" x14ac:dyDescent="0.2">
      <c r="B59858" s="35"/>
    </row>
    <row r="59860" spans="2:2" x14ac:dyDescent="0.2">
      <c r="B59860" s="35"/>
    </row>
    <row r="59865" spans="2:2" x14ac:dyDescent="0.2">
      <c r="B59865" s="35"/>
    </row>
    <row r="59866" spans="2:2" x14ac:dyDescent="0.2">
      <c r="B59866" s="35"/>
    </row>
    <row r="59869" spans="2:2" x14ac:dyDescent="0.2">
      <c r="B59869" s="35"/>
    </row>
    <row r="59870" spans="2:2" x14ac:dyDescent="0.2">
      <c r="B59870" s="35"/>
    </row>
    <row r="59873" spans="2:2" x14ac:dyDescent="0.2">
      <c r="B59873" s="35"/>
    </row>
    <row r="59874" spans="2:2" x14ac:dyDescent="0.2">
      <c r="B59874" s="35"/>
    </row>
    <row r="59875" spans="2:2" x14ac:dyDescent="0.2">
      <c r="B59875" s="35"/>
    </row>
    <row r="59876" spans="2:2" x14ac:dyDescent="0.2">
      <c r="B59876" s="35"/>
    </row>
    <row r="59879" spans="2:2" x14ac:dyDescent="0.2">
      <c r="B59879" s="35"/>
    </row>
    <row r="59880" spans="2:2" x14ac:dyDescent="0.2">
      <c r="B59880" s="35"/>
    </row>
    <row r="59881" spans="2:2" x14ac:dyDescent="0.2">
      <c r="B59881" s="35"/>
    </row>
    <row r="59882" spans="2:2" x14ac:dyDescent="0.2">
      <c r="B59882" s="35"/>
    </row>
    <row r="59883" spans="2:2" x14ac:dyDescent="0.2">
      <c r="B59883" s="35"/>
    </row>
    <row r="59884" spans="2:2" x14ac:dyDescent="0.2">
      <c r="B59884" s="35"/>
    </row>
    <row r="59890" spans="2:2" x14ac:dyDescent="0.2">
      <c r="B59890" s="35"/>
    </row>
    <row r="59891" spans="2:2" x14ac:dyDescent="0.2">
      <c r="B59891" s="35"/>
    </row>
    <row r="59892" spans="2:2" x14ac:dyDescent="0.2">
      <c r="B59892" s="35"/>
    </row>
    <row r="59893" spans="2:2" x14ac:dyDescent="0.2">
      <c r="B59893" s="35"/>
    </row>
    <row r="59942" spans="2:2" x14ac:dyDescent="0.2">
      <c r="B59942" s="170"/>
    </row>
    <row r="59948" spans="2:2" x14ac:dyDescent="0.2">
      <c r="B59948" s="170"/>
    </row>
    <row r="59973" spans="2:2" x14ac:dyDescent="0.2">
      <c r="B59973" s="35"/>
    </row>
    <row r="59974" spans="2:2" x14ac:dyDescent="0.2">
      <c r="B59974" s="34"/>
    </row>
    <row r="59987" spans="2:2" x14ac:dyDescent="0.2">
      <c r="B59987" s="170"/>
    </row>
    <row r="60012" spans="2:2" x14ac:dyDescent="0.2">
      <c r="B60012" s="35"/>
    </row>
    <row r="60014" spans="2:2" x14ac:dyDescent="0.2">
      <c r="B60014" s="35"/>
    </row>
    <row r="60016" spans="2:2" x14ac:dyDescent="0.2">
      <c r="B60016" s="35"/>
    </row>
    <row r="60018" spans="2:2" x14ac:dyDescent="0.2">
      <c r="B60018" s="170"/>
    </row>
    <row r="60020" spans="2:2" x14ac:dyDescent="0.2">
      <c r="B60020" s="170"/>
    </row>
    <row r="60023" spans="2:2" x14ac:dyDescent="0.2">
      <c r="B60023" s="35"/>
    </row>
    <row r="60024" spans="2:2" x14ac:dyDescent="0.2">
      <c r="B60024" s="35"/>
    </row>
    <row r="60027" spans="2:2" x14ac:dyDescent="0.2">
      <c r="B60027" s="35"/>
    </row>
    <row r="60028" spans="2:2" x14ac:dyDescent="0.2">
      <c r="B60028" s="35"/>
    </row>
    <row r="60031" spans="2:2" x14ac:dyDescent="0.2">
      <c r="B60031" s="35"/>
    </row>
    <row r="60032" spans="2:2" x14ac:dyDescent="0.2">
      <c r="B60032" s="35"/>
    </row>
    <row r="60033" spans="2:2" x14ac:dyDescent="0.2">
      <c r="B60033" s="35"/>
    </row>
    <row r="60034" spans="2:2" x14ac:dyDescent="0.2">
      <c r="B60034" s="35"/>
    </row>
    <row r="60037" spans="2:2" x14ac:dyDescent="0.2">
      <c r="B60037" s="35"/>
    </row>
    <row r="60038" spans="2:2" x14ac:dyDescent="0.2">
      <c r="B60038" s="35"/>
    </row>
    <row r="60039" spans="2:2" x14ac:dyDescent="0.2">
      <c r="B60039" s="35"/>
    </row>
    <row r="60040" spans="2:2" x14ac:dyDescent="0.2">
      <c r="B60040" s="35"/>
    </row>
    <row r="60041" spans="2:2" x14ac:dyDescent="0.2">
      <c r="B60041" s="35"/>
    </row>
    <row r="60042" spans="2:2" x14ac:dyDescent="0.2">
      <c r="B60042" s="35"/>
    </row>
    <row r="60048" spans="2:2" x14ac:dyDescent="0.2">
      <c r="B60048" s="35"/>
    </row>
    <row r="60049" spans="2:2" x14ac:dyDescent="0.2">
      <c r="B60049" s="35"/>
    </row>
    <row r="60050" spans="2:2" x14ac:dyDescent="0.2">
      <c r="B60050" s="35"/>
    </row>
    <row r="60051" spans="2:2" x14ac:dyDescent="0.2">
      <c r="B60051" s="35"/>
    </row>
    <row r="60078" spans="2:2" x14ac:dyDescent="0.2">
      <c r="B60078" s="170"/>
    </row>
    <row r="60080" spans="2:2" x14ac:dyDescent="0.2">
      <c r="B60080" s="170"/>
    </row>
    <row r="60084" spans="2:2" x14ac:dyDescent="0.2">
      <c r="B60084" s="170"/>
    </row>
    <row r="60086" spans="2:2" x14ac:dyDescent="0.2">
      <c r="B60086" s="170"/>
    </row>
    <row r="60103" spans="2:2" x14ac:dyDescent="0.2">
      <c r="B60103" s="170"/>
    </row>
    <row r="60131" spans="2:2" x14ac:dyDescent="0.2">
      <c r="B60131" s="35"/>
    </row>
    <row r="60132" spans="2:2" x14ac:dyDescent="0.2">
      <c r="B60132" s="34"/>
    </row>
    <row r="60170" spans="2:2" x14ac:dyDescent="0.2">
      <c r="B60170" s="35"/>
    </row>
    <row r="60172" spans="2:2" x14ac:dyDescent="0.2">
      <c r="B60172" s="35"/>
    </row>
    <row r="60174" spans="2:2" x14ac:dyDescent="0.2">
      <c r="B60174" s="35"/>
    </row>
    <row r="60176" spans="2:2" x14ac:dyDescent="0.2">
      <c r="B60176" s="35"/>
    </row>
    <row r="60181" spans="2:2" x14ac:dyDescent="0.2">
      <c r="B60181" s="35"/>
    </row>
    <row r="60182" spans="2:2" x14ac:dyDescent="0.2">
      <c r="B60182" s="35"/>
    </row>
    <row r="60185" spans="2:2" x14ac:dyDescent="0.2">
      <c r="B60185" s="35"/>
    </row>
    <row r="60186" spans="2:2" x14ac:dyDescent="0.2">
      <c r="B60186" s="35"/>
    </row>
    <row r="60189" spans="2:2" x14ac:dyDescent="0.2">
      <c r="B60189" s="35"/>
    </row>
    <row r="60190" spans="2:2" x14ac:dyDescent="0.2">
      <c r="B60190" s="35"/>
    </row>
    <row r="60191" spans="2:2" x14ac:dyDescent="0.2">
      <c r="B60191" s="35"/>
    </row>
    <row r="60192" spans="2:2" x14ac:dyDescent="0.2">
      <c r="B60192" s="35"/>
    </row>
    <row r="60195" spans="2:2" x14ac:dyDescent="0.2">
      <c r="B60195" s="35"/>
    </row>
    <row r="60196" spans="2:2" x14ac:dyDescent="0.2">
      <c r="B60196" s="35"/>
    </row>
    <row r="60197" spans="2:2" x14ac:dyDescent="0.2">
      <c r="B60197" s="35"/>
    </row>
    <row r="60198" spans="2:2" x14ac:dyDescent="0.2">
      <c r="B60198" s="35"/>
    </row>
    <row r="60199" spans="2:2" x14ac:dyDescent="0.2">
      <c r="B60199" s="35"/>
    </row>
    <row r="60200" spans="2:2" x14ac:dyDescent="0.2">
      <c r="B60200" s="35"/>
    </row>
    <row r="60206" spans="2:2" x14ac:dyDescent="0.2">
      <c r="B60206" s="35"/>
    </row>
    <row r="60207" spans="2:2" x14ac:dyDescent="0.2">
      <c r="B60207" s="35"/>
    </row>
    <row r="60208" spans="2:2" x14ac:dyDescent="0.2">
      <c r="B60208" s="35"/>
    </row>
    <row r="60209" spans="2:2" x14ac:dyDescent="0.2">
      <c r="B60209" s="35"/>
    </row>
    <row r="60220" spans="2:2" x14ac:dyDescent="0.2">
      <c r="B60220" s="170"/>
    </row>
    <row r="60226" spans="2:2" x14ac:dyDescent="0.2">
      <c r="B60226" s="170"/>
    </row>
    <row r="60258" spans="2:2" x14ac:dyDescent="0.2">
      <c r="B60258" s="170"/>
    </row>
    <row r="60289" spans="2:2" x14ac:dyDescent="0.2">
      <c r="B60289" s="35"/>
    </row>
    <row r="60290" spans="2:2" x14ac:dyDescent="0.2">
      <c r="B60290" s="34"/>
    </row>
    <row r="60296" spans="2:2" x14ac:dyDescent="0.2">
      <c r="B60296" s="170"/>
    </row>
    <row r="60328" spans="2:2" x14ac:dyDescent="0.2">
      <c r="B60328" s="35"/>
    </row>
    <row r="60330" spans="2:2" x14ac:dyDescent="0.2">
      <c r="B60330" s="35"/>
    </row>
    <row r="60332" spans="2:2" x14ac:dyDescent="0.2">
      <c r="B60332" s="35"/>
    </row>
    <row r="60334" spans="2:2" x14ac:dyDescent="0.2">
      <c r="B60334" s="35"/>
    </row>
    <row r="60339" spans="2:2" x14ac:dyDescent="0.2">
      <c r="B60339" s="35"/>
    </row>
    <row r="60340" spans="2:2" x14ac:dyDescent="0.2">
      <c r="B60340" s="35"/>
    </row>
    <row r="60343" spans="2:2" x14ac:dyDescent="0.2">
      <c r="B60343" s="35"/>
    </row>
    <row r="60344" spans="2:2" x14ac:dyDescent="0.2">
      <c r="B60344" s="35"/>
    </row>
    <row r="60347" spans="2:2" x14ac:dyDescent="0.2">
      <c r="B60347" s="35"/>
    </row>
    <row r="60348" spans="2:2" x14ac:dyDescent="0.2">
      <c r="B60348" s="35"/>
    </row>
    <row r="60349" spans="2:2" x14ac:dyDescent="0.2">
      <c r="B60349" s="35"/>
    </row>
    <row r="60350" spans="2:2" x14ac:dyDescent="0.2">
      <c r="B60350" s="35"/>
    </row>
    <row r="60353" spans="2:2" x14ac:dyDescent="0.2">
      <c r="B60353" s="35"/>
    </row>
    <row r="60354" spans="2:2" x14ac:dyDescent="0.2">
      <c r="B60354" s="35"/>
    </row>
    <row r="60355" spans="2:2" x14ac:dyDescent="0.2">
      <c r="B60355" s="35"/>
    </row>
    <row r="60356" spans="2:2" x14ac:dyDescent="0.2">
      <c r="B60356" s="35"/>
    </row>
    <row r="60357" spans="2:2" x14ac:dyDescent="0.2">
      <c r="B60357" s="35"/>
    </row>
    <row r="60358" spans="2:2" x14ac:dyDescent="0.2">
      <c r="B60358" s="35"/>
    </row>
    <row r="60364" spans="2:2" x14ac:dyDescent="0.2">
      <c r="B60364" s="35"/>
    </row>
    <row r="60365" spans="2:2" x14ac:dyDescent="0.2">
      <c r="B60365" s="35"/>
    </row>
    <row r="60366" spans="2:2" x14ac:dyDescent="0.2">
      <c r="B60366" s="35"/>
    </row>
    <row r="60367" spans="2:2" x14ac:dyDescent="0.2">
      <c r="B60367" s="35"/>
    </row>
    <row r="60426" spans="2:2" x14ac:dyDescent="0.2">
      <c r="B60426" s="170"/>
    </row>
    <row r="60444" spans="2:2" x14ac:dyDescent="0.2">
      <c r="B60444" s="170"/>
    </row>
    <row r="60446" spans="2:2" x14ac:dyDescent="0.2">
      <c r="B60446" s="170"/>
    </row>
    <row r="60447" spans="2:2" x14ac:dyDescent="0.2">
      <c r="B60447" s="35"/>
    </row>
    <row r="60448" spans="2:2" x14ac:dyDescent="0.2">
      <c r="B60448" s="34"/>
    </row>
    <row r="60450" spans="2:2" x14ac:dyDescent="0.2">
      <c r="B60450" s="170"/>
    </row>
    <row r="60452" spans="2:2" x14ac:dyDescent="0.2">
      <c r="B60452" s="170"/>
    </row>
    <row r="60462" spans="2:2" x14ac:dyDescent="0.2">
      <c r="B60462" s="170"/>
    </row>
    <row r="60486" spans="2:2" x14ac:dyDescent="0.2">
      <c r="B60486" s="35"/>
    </row>
    <row r="60488" spans="2:2" x14ac:dyDescent="0.2">
      <c r="B60488" s="35"/>
    </row>
    <row r="60490" spans="2:2" x14ac:dyDescent="0.2">
      <c r="B60490" s="35"/>
    </row>
    <row r="60492" spans="2:2" x14ac:dyDescent="0.2">
      <c r="B60492" s="35"/>
    </row>
    <row r="60497" spans="2:2" x14ac:dyDescent="0.2">
      <c r="B60497" s="35"/>
    </row>
    <row r="60498" spans="2:2" x14ac:dyDescent="0.2">
      <c r="B60498" s="35"/>
    </row>
    <row r="60500" spans="2:2" x14ac:dyDescent="0.2">
      <c r="B60500" s="170"/>
    </row>
    <row r="60501" spans="2:2" x14ac:dyDescent="0.2">
      <c r="B60501" s="35"/>
    </row>
    <row r="60502" spans="2:2" x14ac:dyDescent="0.2">
      <c r="B60502" s="35"/>
    </row>
    <row r="60505" spans="2:2" x14ac:dyDescent="0.2">
      <c r="B60505" s="35"/>
    </row>
    <row r="60506" spans="2:2" x14ac:dyDescent="0.2">
      <c r="B60506" s="35"/>
    </row>
    <row r="60507" spans="2:2" x14ac:dyDescent="0.2">
      <c r="B60507" s="35"/>
    </row>
    <row r="60508" spans="2:2" x14ac:dyDescent="0.2">
      <c r="B60508" s="35"/>
    </row>
    <row r="60511" spans="2:2" x14ac:dyDescent="0.2">
      <c r="B60511" s="35"/>
    </row>
    <row r="60512" spans="2:2" x14ac:dyDescent="0.2">
      <c r="B60512" s="170"/>
    </row>
    <row r="60513" spans="2:2" x14ac:dyDescent="0.2">
      <c r="B60513" s="35"/>
    </row>
    <row r="60514" spans="2:2" x14ac:dyDescent="0.2">
      <c r="B60514" s="170"/>
    </row>
    <row r="60515" spans="2:2" x14ac:dyDescent="0.2">
      <c r="B60515" s="35"/>
    </row>
    <row r="60516" spans="2:2" x14ac:dyDescent="0.2">
      <c r="B60516" s="35"/>
    </row>
    <row r="60518" spans="2:2" x14ac:dyDescent="0.2">
      <c r="B60518" s="170"/>
    </row>
    <row r="60520" spans="2:2" x14ac:dyDescent="0.2">
      <c r="B60520" s="170"/>
    </row>
    <row r="60522" spans="2:2" x14ac:dyDescent="0.2">
      <c r="B60522" s="35"/>
    </row>
    <row r="60523" spans="2:2" x14ac:dyDescent="0.2">
      <c r="B60523" s="35"/>
    </row>
    <row r="60524" spans="2:2" x14ac:dyDescent="0.2">
      <c r="B60524" s="35"/>
    </row>
    <row r="60525" spans="2:2" x14ac:dyDescent="0.2">
      <c r="B60525" s="35"/>
    </row>
    <row r="60568" spans="2:2" x14ac:dyDescent="0.2">
      <c r="B60568" s="170"/>
    </row>
    <row r="60574" spans="2:2" x14ac:dyDescent="0.2">
      <c r="B60574" s="170"/>
    </row>
    <row r="60580" spans="2:2" x14ac:dyDescent="0.2">
      <c r="B60580" s="170"/>
    </row>
    <row r="60586" spans="2:2" x14ac:dyDescent="0.2">
      <c r="B60586" s="170"/>
    </row>
    <row r="60604" spans="2:2" x14ac:dyDescent="0.2">
      <c r="B60604" s="170"/>
    </row>
    <row r="60605" spans="2:2" x14ac:dyDescent="0.2">
      <c r="B60605" s="35"/>
    </row>
    <row r="60606" spans="2:2" x14ac:dyDescent="0.2">
      <c r="B60606" s="34"/>
    </row>
    <row r="60610" spans="2:2" x14ac:dyDescent="0.2">
      <c r="B60610" s="170"/>
    </row>
    <row r="60616" spans="2:2" x14ac:dyDescent="0.2">
      <c r="B60616" s="170"/>
    </row>
    <row r="60640" spans="2:2" x14ac:dyDescent="0.2">
      <c r="B60640" s="170"/>
    </row>
    <row r="60644" spans="2:2" x14ac:dyDescent="0.2">
      <c r="B60644" s="35"/>
    </row>
    <row r="60646" spans="2:2" x14ac:dyDescent="0.2">
      <c r="B60646" s="35"/>
    </row>
    <row r="60648" spans="2:2" x14ac:dyDescent="0.2">
      <c r="B60648" s="35"/>
    </row>
    <row r="60650" spans="2:2" x14ac:dyDescent="0.2">
      <c r="B60650" s="35"/>
    </row>
    <row r="60655" spans="2:2" x14ac:dyDescent="0.2">
      <c r="B60655" s="35"/>
    </row>
    <row r="60656" spans="2:2" x14ac:dyDescent="0.2">
      <c r="B60656" s="35"/>
    </row>
    <row r="60659" spans="2:2" x14ac:dyDescent="0.2">
      <c r="B60659" s="35"/>
    </row>
    <row r="60660" spans="2:2" x14ac:dyDescent="0.2">
      <c r="B60660" s="35"/>
    </row>
    <row r="60663" spans="2:2" x14ac:dyDescent="0.2">
      <c r="B60663" s="35"/>
    </row>
    <row r="60664" spans="2:2" x14ac:dyDescent="0.2">
      <c r="B60664" s="35"/>
    </row>
    <row r="60665" spans="2:2" x14ac:dyDescent="0.2">
      <c r="B60665" s="35"/>
    </row>
    <row r="60666" spans="2:2" x14ac:dyDescent="0.2">
      <c r="B60666" s="35"/>
    </row>
    <row r="60669" spans="2:2" x14ac:dyDescent="0.2">
      <c r="B60669" s="35"/>
    </row>
    <row r="60670" spans="2:2" x14ac:dyDescent="0.2">
      <c r="B60670" s="35"/>
    </row>
    <row r="60671" spans="2:2" x14ac:dyDescent="0.2">
      <c r="B60671" s="35"/>
    </row>
    <row r="60672" spans="2:2" x14ac:dyDescent="0.2">
      <c r="B60672" s="35"/>
    </row>
    <row r="60673" spans="2:2" x14ac:dyDescent="0.2">
      <c r="B60673" s="35"/>
    </row>
    <row r="60674" spans="2:2" x14ac:dyDescent="0.2">
      <c r="B60674" s="35"/>
    </row>
    <row r="60680" spans="2:2" x14ac:dyDescent="0.2">
      <c r="B60680" s="35"/>
    </row>
    <row r="60681" spans="2:2" x14ac:dyDescent="0.2">
      <c r="B60681" s="35"/>
    </row>
    <row r="60682" spans="2:2" x14ac:dyDescent="0.2">
      <c r="B60682" s="35"/>
    </row>
    <row r="60683" spans="2:2" x14ac:dyDescent="0.2">
      <c r="B60683" s="35"/>
    </row>
    <row r="60684" spans="2:2" x14ac:dyDescent="0.2">
      <c r="B60684" s="170"/>
    </row>
    <row r="60697" spans="2:2" x14ac:dyDescent="0.2">
      <c r="B60697" s="170"/>
    </row>
    <row r="60710" spans="2:2" x14ac:dyDescent="0.2">
      <c r="B60710" s="170"/>
    </row>
    <row r="60763" spans="2:2" x14ac:dyDescent="0.2">
      <c r="B60763" s="35"/>
    </row>
    <row r="60764" spans="2:2" x14ac:dyDescent="0.2">
      <c r="B60764" s="34"/>
    </row>
    <row r="60802" spans="2:2" x14ac:dyDescent="0.2">
      <c r="B60802" s="35"/>
    </row>
    <row r="60804" spans="2:2" x14ac:dyDescent="0.2">
      <c r="B60804" s="35"/>
    </row>
    <row r="60806" spans="2:2" x14ac:dyDescent="0.2">
      <c r="B60806" s="35"/>
    </row>
    <row r="60808" spans="2:2" x14ac:dyDescent="0.2">
      <c r="B60808" s="35"/>
    </row>
    <row r="60813" spans="2:2" x14ac:dyDescent="0.2">
      <c r="B60813" s="35"/>
    </row>
    <row r="60814" spans="2:2" x14ac:dyDescent="0.2">
      <c r="B60814" s="35"/>
    </row>
    <row r="60817" spans="2:2" x14ac:dyDescent="0.2">
      <c r="B60817" s="35"/>
    </row>
    <row r="60818" spans="2:2" x14ac:dyDescent="0.2">
      <c r="B60818" s="35"/>
    </row>
    <row r="60821" spans="2:2" x14ac:dyDescent="0.2">
      <c r="B60821" s="35"/>
    </row>
    <row r="60822" spans="2:2" x14ac:dyDescent="0.2">
      <c r="B60822" s="35"/>
    </row>
    <row r="60823" spans="2:2" x14ac:dyDescent="0.2">
      <c r="B60823" s="35"/>
    </row>
    <row r="60824" spans="2:2" x14ac:dyDescent="0.2">
      <c r="B60824" s="35"/>
    </row>
    <row r="60827" spans="2:2" x14ac:dyDescent="0.2">
      <c r="B60827" s="35"/>
    </row>
    <row r="60828" spans="2:2" x14ac:dyDescent="0.2">
      <c r="B60828" s="35"/>
    </row>
    <row r="60829" spans="2:2" x14ac:dyDescent="0.2">
      <c r="B60829" s="35"/>
    </row>
    <row r="60830" spans="2:2" x14ac:dyDescent="0.2">
      <c r="B60830" s="35"/>
    </row>
    <row r="60831" spans="2:2" x14ac:dyDescent="0.2">
      <c r="B60831" s="35"/>
    </row>
    <row r="60832" spans="2:2" x14ac:dyDescent="0.2">
      <c r="B60832" s="35"/>
    </row>
    <row r="60837" spans="2:2" x14ac:dyDescent="0.2">
      <c r="B60837" s="170"/>
    </row>
    <row r="60838" spans="2:2" x14ac:dyDescent="0.2">
      <c r="B60838" s="35"/>
    </row>
    <row r="60839" spans="2:2" x14ac:dyDescent="0.2">
      <c r="B60839" s="35"/>
    </row>
    <row r="60840" spans="2:2" x14ac:dyDescent="0.2">
      <c r="B60840" s="35"/>
    </row>
    <row r="60841" spans="2:2" x14ac:dyDescent="0.2">
      <c r="B60841" s="35"/>
    </row>
    <row r="60895" spans="2:2" x14ac:dyDescent="0.2">
      <c r="B60895" s="170"/>
    </row>
    <row r="60908" spans="2:2" x14ac:dyDescent="0.2">
      <c r="B60908" s="170"/>
    </row>
    <row r="60914" spans="2:2" x14ac:dyDescent="0.2">
      <c r="B60914" s="170"/>
    </row>
    <row r="60921" spans="2:2" x14ac:dyDescent="0.2">
      <c r="B60921" s="35"/>
    </row>
    <row r="60922" spans="2:2" x14ac:dyDescent="0.2">
      <c r="B60922" s="34"/>
    </row>
    <row r="60927" spans="2:2" x14ac:dyDescent="0.2">
      <c r="B60927" s="170"/>
    </row>
    <row r="60940" spans="2:2" x14ac:dyDescent="0.2">
      <c r="B60940" s="170"/>
    </row>
    <row r="60953" spans="2:2" x14ac:dyDescent="0.2">
      <c r="B60953" s="170"/>
    </row>
    <row r="60960" spans="2:2" x14ac:dyDescent="0.2">
      <c r="B60960" s="35"/>
    </row>
    <row r="60962" spans="2:2" x14ac:dyDescent="0.2">
      <c r="B60962" s="35"/>
    </row>
    <row r="60964" spans="2:2" x14ac:dyDescent="0.2">
      <c r="B60964" s="35"/>
    </row>
    <row r="60966" spans="2:2" x14ac:dyDescent="0.2">
      <c r="B60966" s="170"/>
    </row>
    <row r="60971" spans="2:2" x14ac:dyDescent="0.2">
      <c r="B60971" s="35"/>
    </row>
    <row r="60972" spans="2:2" x14ac:dyDescent="0.2">
      <c r="B60972" s="35"/>
    </row>
    <row r="60975" spans="2:2" x14ac:dyDescent="0.2">
      <c r="B60975" s="35"/>
    </row>
    <row r="60976" spans="2:2" x14ac:dyDescent="0.2">
      <c r="B60976" s="35"/>
    </row>
    <row r="60979" spans="2:2" x14ac:dyDescent="0.2">
      <c r="B60979" s="35"/>
    </row>
    <row r="60980" spans="2:2" x14ac:dyDescent="0.2">
      <c r="B60980" s="35"/>
    </row>
    <row r="60981" spans="2:2" x14ac:dyDescent="0.2">
      <c r="B60981" s="35"/>
    </row>
    <row r="60982" spans="2:2" x14ac:dyDescent="0.2">
      <c r="B60982" s="35"/>
    </row>
    <row r="60985" spans="2:2" x14ac:dyDescent="0.2">
      <c r="B60985" s="35"/>
    </row>
    <row r="60986" spans="2:2" x14ac:dyDescent="0.2">
      <c r="B60986" s="35"/>
    </row>
    <row r="60987" spans="2:2" x14ac:dyDescent="0.2">
      <c r="B60987" s="35"/>
    </row>
    <row r="60988" spans="2:2" x14ac:dyDescent="0.2">
      <c r="B60988" s="35"/>
    </row>
    <row r="60989" spans="2:2" x14ac:dyDescent="0.2">
      <c r="B60989" s="35"/>
    </row>
    <row r="60990" spans="2:2" x14ac:dyDescent="0.2">
      <c r="B60990" s="35"/>
    </row>
    <row r="60992" spans="2:2" x14ac:dyDescent="0.2">
      <c r="B60992" s="170"/>
    </row>
    <row r="60996" spans="2:2" x14ac:dyDescent="0.2">
      <c r="B60996" s="35"/>
    </row>
    <row r="60997" spans="2:2" x14ac:dyDescent="0.2">
      <c r="B60997" s="35"/>
    </row>
    <row r="60998" spans="2:2" x14ac:dyDescent="0.2">
      <c r="B60998" s="35"/>
    </row>
    <row r="60999" spans="2:2" x14ac:dyDescent="0.2">
      <c r="B60999" s="35"/>
    </row>
    <row r="61056" spans="2:2" x14ac:dyDescent="0.2">
      <c r="B61056" s="170"/>
    </row>
    <row r="61079" spans="2:2" x14ac:dyDescent="0.2">
      <c r="B61079" s="35"/>
    </row>
    <row r="61080" spans="2:2" x14ac:dyDescent="0.2">
      <c r="B61080" s="34"/>
    </row>
    <row r="61118" spans="2:2" x14ac:dyDescent="0.2">
      <c r="B61118" s="35"/>
    </row>
    <row r="61120" spans="2:2" x14ac:dyDescent="0.2">
      <c r="B61120" s="35"/>
    </row>
    <row r="61122" spans="2:2" x14ac:dyDescent="0.2">
      <c r="B61122" s="35"/>
    </row>
    <row r="61124" spans="2:2" x14ac:dyDescent="0.2">
      <c r="B61124" s="35"/>
    </row>
    <row r="61129" spans="2:2" x14ac:dyDescent="0.2">
      <c r="B61129" s="35"/>
    </row>
    <row r="61130" spans="2:2" x14ac:dyDescent="0.2">
      <c r="B61130" s="35"/>
    </row>
    <row r="61133" spans="2:2" x14ac:dyDescent="0.2">
      <c r="B61133" s="35"/>
    </row>
    <row r="61134" spans="2:2" x14ac:dyDescent="0.2">
      <c r="B61134" s="35"/>
    </row>
    <row r="61137" spans="2:2" x14ac:dyDescent="0.2">
      <c r="B61137" s="35"/>
    </row>
    <row r="61138" spans="2:2" x14ac:dyDescent="0.2">
      <c r="B61138" s="35"/>
    </row>
    <row r="61139" spans="2:2" x14ac:dyDescent="0.2">
      <c r="B61139" s="35"/>
    </row>
    <row r="61140" spans="2:2" x14ac:dyDescent="0.2">
      <c r="B61140" s="35"/>
    </row>
    <row r="61143" spans="2:2" x14ac:dyDescent="0.2">
      <c r="B61143" s="35"/>
    </row>
    <row r="61144" spans="2:2" x14ac:dyDescent="0.2">
      <c r="B61144" s="35"/>
    </row>
    <row r="61145" spans="2:2" x14ac:dyDescent="0.2">
      <c r="B61145" s="35"/>
    </row>
    <row r="61146" spans="2:2" x14ac:dyDescent="0.2">
      <c r="B61146" s="35"/>
    </row>
    <row r="61147" spans="2:2" x14ac:dyDescent="0.2">
      <c r="B61147" s="35"/>
    </row>
    <row r="61148" spans="2:2" x14ac:dyDescent="0.2">
      <c r="B61148" s="35"/>
    </row>
    <row r="61154" spans="2:2" x14ac:dyDescent="0.2">
      <c r="B61154" s="35"/>
    </row>
    <row r="61155" spans="2:2" x14ac:dyDescent="0.2">
      <c r="B61155" s="35"/>
    </row>
    <row r="61156" spans="2:2" x14ac:dyDescent="0.2">
      <c r="B61156" s="35"/>
    </row>
    <row r="61157" spans="2:2" x14ac:dyDescent="0.2">
      <c r="B61157" s="35"/>
    </row>
    <row r="61226" spans="2:2" x14ac:dyDescent="0.2">
      <c r="B61226" s="170"/>
    </row>
    <row r="61237" spans="2:2" x14ac:dyDescent="0.2">
      <c r="B61237" s="35"/>
    </row>
    <row r="61238" spans="2:2" x14ac:dyDescent="0.2">
      <c r="B61238" s="34"/>
    </row>
    <row r="61276" spans="2:2" x14ac:dyDescent="0.2">
      <c r="B61276" s="35"/>
    </row>
    <row r="61278" spans="2:2" x14ac:dyDescent="0.2">
      <c r="B61278" s="35"/>
    </row>
    <row r="61280" spans="2:2" x14ac:dyDescent="0.2">
      <c r="B61280" s="35"/>
    </row>
    <row r="61282" spans="2:2" x14ac:dyDescent="0.2">
      <c r="B61282" s="35"/>
    </row>
    <row r="61287" spans="2:2" x14ac:dyDescent="0.2">
      <c r="B61287" s="35"/>
    </row>
    <row r="61288" spans="2:2" x14ac:dyDescent="0.2">
      <c r="B61288" s="35"/>
    </row>
    <row r="61291" spans="2:2" x14ac:dyDescent="0.2">
      <c r="B61291" s="35"/>
    </row>
    <row r="61292" spans="2:2" x14ac:dyDescent="0.2">
      <c r="B61292" s="35"/>
    </row>
    <row r="61295" spans="2:2" x14ac:dyDescent="0.2">
      <c r="B61295" s="35"/>
    </row>
    <row r="61296" spans="2:2" x14ac:dyDescent="0.2">
      <c r="B61296" s="35"/>
    </row>
    <row r="61297" spans="2:2" x14ac:dyDescent="0.2">
      <c r="B61297" s="35"/>
    </row>
    <row r="61298" spans="2:2" x14ac:dyDescent="0.2">
      <c r="B61298" s="35"/>
    </row>
    <row r="61301" spans="2:2" x14ac:dyDescent="0.2">
      <c r="B61301" s="35"/>
    </row>
    <row r="61302" spans="2:2" x14ac:dyDescent="0.2">
      <c r="B61302" s="35"/>
    </row>
    <row r="61303" spans="2:2" x14ac:dyDescent="0.2">
      <c r="B61303" s="35"/>
    </row>
    <row r="61304" spans="2:2" x14ac:dyDescent="0.2">
      <c r="B61304" s="35"/>
    </row>
    <row r="61305" spans="2:2" x14ac:dyDescent="0.2">
      <c r="B61305" s="35"/>
    </row>
    <row r="61306" spans="2:2" x14ac:dyDescent="0.2">
      <c r="B61306" s="35"/>
    </row>
    <row r="61312" spans="2:2" x14ac:dyDescent="0.2">
      <c r="B61312" s="35"/>
    </row>
    <row r="61313" spans="2:2" x14ac:dyDescent="0.2">
      <c r="B61313" s="35"/>
    </row>
    <row r="61314" spans="2:2" x14ac:dyDescent="0.2">
      <c r="B61314" s="35"/>
    </row>
    <row r="61315" spans="2:2" x14ac:dyDescent="0.2">
      <c r="B61315" s="35"/>
    </row>
    <row r="61319" spans="2:2" x14ac:dyDescent="0.2">
      <c r="B61319" s="170"/>
    </row>
    <row r="61390" spans="2:2" x14ac:dyDescent="0.2">
      <c r="B61390" s="170"/>
    </row>
    <row r="61395" spans="2:2" x14ac:dyDescent="0.2">
      <c r="B61395" s="35"/>
    </row>
    <row r="61396" spans="2:2" x14ac:dyDescent="0.2">
      <c r="B61396" s="34"/>
    </row>
    <row r="61434" spans="2:2" x14ac:dyDescent="0.2">
      <c r="B61434" s="35"/>
    </row>
    <row r="61436" spans="2:2" x14ac:dyDescent="0.2">
      <c r="B61436" s="35"/>
    </row>
    <row r="61438" spans="2:2" x14ac:dyDescent="0.2">
      <c r="B61438" s="35"/>
    </row>
    <row r="61440" spans="2:2" x14ac:dyDescent="0.2">
      <c r="B61440" s="35"/>
    </row>
    <row r="61445" spans="2:2" x14ac:dyDescent="0.2">
      <c r="B61445" s="35"/>
    </row>
    <row r="61446" spans="2:2" x14ac:dyDescent="0.2">
      <c r="B61446" s="35"/>
    </row>
    <row r="61449" spans="2:2" x14ac:dyDescent="0.2">
      <c r="B61449" s="35"/>
    </row>
    <row r="61450" spans="2:2" x14ac:dyDescent="0.2">
      <c r="B61450" s="35"/>
    </row>
    <row r="61453" spans="2:2" x14ac:dyDescent="0.2">
      <c r="B61453" s="35"/>
    </row>
    <row r="61454" spans="2:2" x14ac:dyDescent="0.2">
      <c r="B61454" s="35"/>
    </row>
    <row r="61455" spans="2:2" x14ac:dyDescent="0.2">
      <c r="B61455" s="35"/>
    </row>
    <row r="61456" spans="2:2" x14ac:dyDescent="0.2">
      <c r="B61456" s="35"/>
    </row>
    <row r="61459" spans="2:2" x14ac:dyDescent="0.2">
      <c r="B61459" s="35"/>
    </row>
    <row r="61460" spans="2:2" x14ac:dyDescent="0.2">
      <c r="B61460" s="35"/>
    </row>
    <row r="61461" spans="2:2" x14ac:dyDescent="0.2">
      <c r="B61461" s="35"/>
    </row>
    <row r="61462" spans="2:2" x14ac:dyDescent="0.2">
      <c r="B61462" s="35"/>
    </row>
    <row r="61463" spans="2:2" x14ac:dyDescent="0.2">
      <c r="B61463" s="35"/>
    </row>
    <row r="61464" spans="2:2" x14ac:dyDescent="0.2">
      <c r="B61464" s="35"/>
    </row>
    <row r="61468" spans="2:2" x14ac:dyDescent="0.2">
      <c r="B61468" s="170"/>
    </row>
    <row r="61470" spans="2:2" x14ac:dyDescent="0.2">
      <c r="B61470" s="35"/>
    </row>
    <row r="61471" spans="2:2" x14ac:dyDescent="0.2">
      <c r="B61471" s="35"/>
    </row>
    <row r="61472" spans="2:2" x14ac:dyDescent="0.2">
      <c r="B61472" s="35"/>
    </row>
    <row r="61473" spans="2:2" x14ac:dyDescent="0.2">
      <c r="B61473" s="35"/>
    </row>
    <row r="61513" spans="2:2" x14ac:dyDescent="0.2">
      <c r="B61513" s="170"/>
    </row>
    <row r="61553" spans="2:2" x14ac:dyDescent="0.2">
      <c r="B61553" s="35"/>
    </row>
    <row r="61554" spans="2:2" x14ac:dyDescent="0.2">
      <c r="B61554" s="34"/>
    </row>
    <row r="61565" spans="2:2" x14ac:dyDescent="0.2">
      <c r="B61565" s="170"/>
    </row>
    <row r="61571" spans="2:2" x14ac:dyDescent="0.2">
      <c r="B61571" s="170"/>
    </row>
    <row r="61577" spans="2:2" x14ac:dyDescent="0.2">
      <c r="B61577" s="170"/>
    </row>
    <row r="61590" spans="2:2" x14ac:dyDescent="0.2">
      <c r="B61590" s="170"/>
    </row>
    <row r="61592" spans="2:2" x14ac:dyDescent="0.2">
      <c r="B61592" s="35"/>
    </row>
    <row r="61594" spans="2:2" x14ac:dyDescent="0.2">
      <c r="B61594" s="35"/>
    </row>
    <row r="61596" spans="2:2" x14ac:dyDescent="0.2">
      <c r="B61596" s="170"/>
    </row>
    <row r="61598" spans="2:2" x14ac:dyDescent="0.2">
      <c r="B61598" s="35"/>
    </row>
    <row r="61602" spans="2:2" x14ac:dyDescent="0.2">
      <c r="B61602" s="170"/>
    </row>
    <row r="61603" spans="2:2" x14ac:dyDescent="0.2">
      <c r="B61603" s="35"/>
    </row>
    <row r="61604" spans="2:2" x14ac:dyDescent="0.2">
      <c r="B61604" s="35"/>
    </row>
    <row r="61607" spans="2:2" x14ac:dyDescent="0.2">
      <c r="B61607" s="35"/>
    </row>
    <row r="61608" spans="2:2" x14ac:dyDescent="0.2">
      <c r="B61608" s="35"/>
    </row>
    <row r="61611" spans="2:2" x14ac:dyDescent="0.2">
      <c r="B61611" s="35"/>
    </row>
    <row r="61612" spans="2:2" x14ac:dyDescent="0.2">
      <c r="B61612" s="35"/>
    </row>
    <row r="61613" spans="2:2" x14ac:dyDescent="0.2">
      <c r="B61613" s="35"/>
    </row>
    <row r="61614" spans="2:2" x14ac:dyDescent="0.2">
      <c r="B61614" s="35"/>
    </row>
    <row r="61615" spans="2:2" x14ac:dyDescent="0.2">
      <c r="B61615" s="170"/>
    </row>
    <row r="61617" spans="2:2" x14ac:dyDescent="0.2">
      <c r="B61617" s="35"/>
    </row>
    <row r="61618" spans="2:2" x14ac:dyDescent="0.2">
      <c r="B61618" s="35"/>
    </row>
    <row r="61619" spans="2:2" x14ac:dyDescent="0.2">
      <c r="B61619" s="35"/>
    </row>
    <row r="61620" spans="2:2" x14ac:dyDescent="0.2">
      <c r="B61620" s="35"/>
    </row>
    <row r="61621" spans="2:2" x14ac:dyDescent="0.2">
      <c r="B61621" s="35"/>
    </row>
    <row r="61622" spans="2:2" x14ac:dyDescent="0.2">
      <c r="B61622" s="35"/>
    </row>
    <row r="61628" spans="2:2" x14ac:dyDescent="0.2">
      <c r="B61628" s="35"/>
    </row>
    <row r="61629" spans="2:2" x14ac:dyDescent="0.2">
      <c r="B61629" s="35"/>
    </row>
    <row r="61630" spans="2:2" x14ac:dyDescent="0.2">
      <c r="B61630" s="35"/>
    </row>
    <row r="61631" spans="2:2" x14ac:dyDescent="0.2">
      <c r="B61631" s="35"/>
    </row>
    <row r="61680" spans="2:2" x14ac:dyDescent="0.2">
      <c r="B61680" s="170"/>
    </row>
    <row r="61693" spans="2:2" x14ac:dyDescent="0.2">
      <c r="B61693" s="170"/>
    </row>
    <row r="61711" spans="2:2" x14ac:dyDescent="0.2">
      <c r="B61711" s="35"/>
    </row>
    <row r="61712" spans="2:2" x14ac:dyDescent="0.2">
      <c r="B61712" s="34"/>
    </row>
    <row r="61750" spans="2:2" x14ac:dyDescent="0.2">
      <c r="B61750" s="35"/>
    </row>
    <row r="61752" spans="2:2" x14ac:dyDescent="0.2">
      <c r="B61752" s="35"/>
    </row>
    <row r="61754" spans="2:2" x14ac:dyDescent="0.2">
      <c r="B61754" s="35"/>
    </row>
    <row r="61756" spans="2:2" x14ac:dyDescent="0.2">
      <c r="B61756" s="35"/>
    </row>
    <row r="61761" spans="2:2" x14ac:dyDescent="0.2">
      <c r="B61761" s="35"/>
    </row>
    <row r="61762" spans="2:2" x14ac:dyDescent="0.2">
      <c r="B61762" s="35"/>
    </row>
    <row r="61765" spans="2:2" x14ac:dyDescent="0.2">
      <c r="B61765" s="35"/>
    </row>
    <row r="61766" spans="2:2" x14ac:dyDescent="0.2">
      <c r="B61766" s="35"/>
    </row>
    <row r="61769" spans="2:2" x14ac:dyDescent="0.2">
      <c r="B61769" s="35"/>
    </row>
    <row r="61770" spans="2:2" x14ac:dyDescent="0.2">
      <c r="B61770" s="35"/>
    </row>
    <row r="61771" spans="2:2" x14ac:dyDescent="0.2">
      <c r="B61771" s="35"/>
    </row>
    <row r="61772" spans="2:2" x14ac:dyDescent="0.2">
      <c r="B61772" s="35"/>
    </row>
    <row r="61775" spans="2:2" x14ac:dyDescent="0.2">
      <c r="B61775" s="35"/>
    </row>
    <row r="61776" spans="2:2" x14ac:dyDescent="0.2">
      <c r="B61776" s="35"/>
    </row>
    <row r="61777" spans="2:2" x14ac:dyDescent="0.2">
      <c r="B61777" s="35"/>
    </row>
    <row r="61778" spans="2:2" x14ac:dyDescent="0.2">
      <c r="B61778" s="35"/>
    </row>
    <row r="61779" spans="2:2" x14ac:dyDescent="0.2">
      <c r="B61779" s="35"/>
    </row>
    <row r="61780" spans="2:2" x14ac:dyDescent="0.2">
      <c r="B61780" s="35"/>
    </row>
    <row r="61786" spans="2:2" x14ac:dyDescent="0.2">
      <c r="B61786" s="35"/>
    </row>
    <row r="61787" spans="2:2" x14ac:dyDescent="0.2">
      <c r="B61787" s="35"/>
    </row>
    <row r="61788" spans="2:2" x14ac:dyDescent="0.2">
      <c r="B61788" s="35"/>
    </row>
    <row r="61789" spans="2:2" x14ac:dyDescent="0.2">
      <c r="B61789" s="35"/>
    </row>
    <row r="61869" spans="2:2" x14ac:dyDescent="0.2">
      <c r="B61869" s="35"/>
    </row>
    <row r="61870" spans="2:2" x14ac:dyDescent="0.2">
      <c r="B61870" s="34"/>
    </row>
    <row r="61871" spans="2:2" x14ac:dyDescent="0.2">
      <c r="B61871" s="170"/>
    </row>
    <row r="61908" spans="2:2" x14ac:dyDescent="0.2">
      <c r="B61908" s="35"/>
    </row>
    <row r="61910" spans="2:2" x14ac:dyDescent="0.2">
      <c r="B61910" s="35"/>
    </row>
    <row r="61912" spans="2:2" x14ac:dyDescent="0.2">
      <c r="B61912" s="35"/>
    </row>
    <row r="61914" spans="2:2" x14ac:dyDescent="0.2">
      <c r="B61914" s="35"/>
    </row>
    <row r="61919" spans="2:2" x14ac:dyDescent="0.2">
      <c r="B61919" s="35"/>
    </row>
    <row r="61920" spans="2:2" x14ac:dyDescent="0.2">
      <c r="B61920" s="35"/>
    </row>
    <row r="61923" spans="2:2" x14ac:dyDescent="0.2">
      <c r="B61923" s="35"/>
    </row>
    <row r="61924" spans="2:2" x14ac:dyDescent="0.2">
      <c r="B61924" s="35"/>
    </row>
    <row r="61927" spans="2:2" x14ac:dyDescent="0.2">
      <c r="B61927" s="35"/>
    </row>
    <row r="61928" spans="2:2" x14ac:dyDescent="0.2">
      <c r="B61928" s="35"/>
    </row>
    <row r="61929" spans="2:2" x14ac:dyDescent="0.2">
      <c r="B61929" s="35"/>
    </row>
    <row r="61930" spans="2:2" x14ac:dyDescent="0.2">
      <c r="B61930" s="35"/>
    </row>
    <row r="61933" spans="2:2" x14ac:dyDescent="0.2">
      <c r="B61933" s="35"/>
    </row>
    <row r="61934" spans="2:2" x14ac:dyDescent="0.2">
      <c r="B61934" s="35"/>
    </row>
    <row r="61935" spans="2:2" x14ac:dyDescent="0.2">
      <c r="B61935" s="35"/>
    </row>
    <row r="61936" spans="2:2" x14ac:dyDescent="0.2">
      <c r="B61936" s="35"/>
    </row>
    <row r="61937" spans="2:2" x14ac:dyDescent="0.2">
      <c r="B61937" s="35"/>
    </row>
    <row r="61938" spans="2:2" x14ac:dyDescent="0.2">
      <c r="B61938" s="35"/>
    </row>
    <row r="61944" spans="2:2" x14ac:dyDescent="0.2">
      <c r="B61944" s="35"/>
    </row>
    <row r="61945" spans="2:2" x14ac:dyDescent="0.2">
      <c r="B61945" s="35"/>
    </row>
    <row r="61946" spans="2:2" x14ac:dyDescent="0.2">
      <c r="B61946" s="35"/>
    </row>
    <row r="61947" spans="2:2" x14ac:dyDescent="0.2">
      <c r="B61947" s="35"/>
    </row>
    <row r="62027" spans="2:2" x14ac:dyDescent="0.2">
      <c r="B62027" s="35"/>
    </row>
    <row r="62028" spans="2:2" x14ac:dyDescent="0.2">
      <c r="B62028" s="34"/>
    </row>
    <row r="62066" spans="2:2" x14ac:dyDescent="0.2">
      <c r="B62066" s="35"/>
    </row>
    <row r="62068" spans="2:2" x14ac:dyDescent="0.2">
      <c r="B62068" s="35"/>
    </row>
    <row r="62070" spans="2:2" x14ac:dyDescent="0.2">
      <c r="B62070" s="35"/>
    </row>
    <row r="62072" spans="2:2" x14ac:dyDescent="0.2">
      <c r="B62072" s="35"/>
    </row>
    <row r="62077" spans="2:2" x14ac:dyDescent="0.2">
      <c r="B62077" s="35"/>
    </row>
    <row r="62078" spans="2:2" x14ac:dyDescent="0.2">
      <c r="B62078" s="35"/>
    </row>
    <row r="62081" spans="2:2" x14ac:dyDescent="0.2">
      <c r="B62081" s="35"/>
    </row>
    <row r="62082" spans="2:2" x14ac:dyDescent="0.2">
      <c r="B62082" s="35"/>
    </row>
    <row r="62085" spans="2:2" x14ac:dyDescent="0.2">
      <c r="B62085" s="35"/>
    </row>
    <row r="62086" spans="2:2" x14ac:dyDescent="0.2">
      <c r="B62086" s="35"/>
    </row>
    <row r="62087" spans="2:2" x14ac:dyDescent="0.2">
      <c r="B62087" s="35"/>
    </row>
    <row r="62088" spans="2:2" x14ac:dyDescent="0.2">
      <c r="B62088" s="35"/>
    </row>
    <row r="62091" spans="2:2" x14ac:dyDescent="0.2">
      <c r="B62091" s="35"/>
    </row>
    <row r="62092" spans="2:2" x14ac:dyDescent="0.2">
      <c r="B62092" s="35"/>
    </row>
    <row r="62093" spans="2:2" x14ac:dyDescent="0.2">
      <c r="B62093" s="35"/>
    </row>
    <row r="62094" spans="2:2" x14ac:dyDescent="0.2">
      <c r="B62094" s="35"/>
    </row>
    <row r="62095" spans="2:2" x14ac:dyDescent="0.2">
      <c r="B62095" s="35"/>
    </row>
    <row r="62096" spans="2:2" x14ac:dyDescent="0.2">
      <c r="B62096" s="35"/>
    </row>
    <row r="62102" spans="2:2" x14ac:dyDescent="0.2">
      <c r="B62102" s="35"/>
    </row>
    <row r="62103" spans="2:2" x14ac:dyDescent="0.2">
      <c r="B62103" s="35"/>
    </row>
    <row r="62104" spans="2:2" x14ac:dyDescent="0.2">
      <c r="B62104" s="35"/>
    </row>
    <row r="62105" spans="2:2" x14ac:dyDescent="0.2">
      <c r="B62105" s="35"/>
    </row>
    <row r="62185" spans="2:2" x14ac:dyDescent="0.2">
      <c r="B62185" s="35"/>
    </row>
    <row r="62186" spans="2:2" x14ac:dyDescent="0.2">
      <c r="B62186" s="34"/>
    </row>
    <row r="62192" spans="2:2" x14ac:dyDescent="0.2">
      <c r="B62192" s="170"/>
    </row>
    <row r="62224" spans="2:2" x14ac:dyDescent="0.2">
      <c r="B62224" s="35"/>
    </row>
    <row r="62226" spans="2:2" x14ac:dyDescent="0.2">
      <c r="B62226" s="35"/>
    </row>
    <row r="62228" spans="2:2" x14ac:dyDescent="0.2">
      <c r="B62228" s="35"/>
    </row>
    <row r="62230" spans="2:2" x14ac:dyDescent="0.2">
      <c r="B62230" s="35"/>
    </row>
    <row r="62235" spans="2:2" x14ac:dyDescent="0.2">
      <c r="B62235" s="35"/>
    </row>
    <row r="62236" spans="2:2" x14ac:dyDescent="0.2">
      <c r="B62236" s="35"/>
    </row>
    <row r="62239" spans="2:2" x14ac:dyDescent="0.2">
      <c r="B62239" s="35"/>
    </row>
    <row r="62240" spans="2:2" x14ac:dyDescent="0.2">
      <c r="B62240" s="35"/>
    </row>
    <row r="62243" spans="2:2" x14ac:dyDescent="0.2">
      <c r="B62243" s="35"/>
    </row>
    <row r="62244" spans="2:2" x14ac:dyDescent="0.2">
      <c r="B62244" s="35"/>
    </row>
    <row r="62245" spans="2:2" x14ac:dyDescent="0.2">
      <c r="B62245" s="35"/>
    </row>
    <row r="62246" spans="2:2" x14ac:dyDescent="0.2">
      <c r="B62246" s="35"/>
    </row>
    <row r="62249" spans="2:2" x14ac:dyDescent="0.2">
      <c r="B62249" s="35"/>
    </row>
    <row r="62250" spans="2:2" x14ac:dyDescent="0.2">
      <c r="B62250" s="35"/>
    </row>
    <row r="62251" spans="2:2" x14ac:dyDescent="0.2">
      <c r="B62251" s="35"/>
    </row>
    <row r="62252" spans="2:2" x14ac:dyDescent="0.2">
      <c r="B62252" s="35"/>
    </row>
    <row r="62253" spans="2:2" x14ac:dyDescent="0.2">
      <c r="B62253" s="35"/>
    </row>
    <row r="62254" spans="2:2" x14ac:dyDescent="0.2">
      <c r="B62254" s="35"/>
    </row>
    <row r="62260" spans="2:2" x14ac:dyDescent="0.2">
      <c r="B62260" s="35"/>
    </row>
    <row r="62261" spans="2:2" x14ac:dyDescent="0.2">
      <c r="B62261" s="35"/>
    </row>
    <row r="62262" spans="2:2" x14ac:dyDescent="0.2">
      <c r="B62262" s="35"/>
    </row>
    <row r="62263" spans="2:2" x14ac:dyDescent="0.2">
      <c r="B62263" s="35"/>
    </row>
    <row r="62322" spans="2:2" x14ac:dyDescent="0.2">
      <c r="B62322" s="170"/>
    </row>
    <row r="62343" spans="2:2" x14ac:dyDescent="0.2">
      <c r="B62343" s="35"/>
    </row>
    <row r="62344" spans="2:2" x14ac:dyDescent="0.2">
      <c r="B62344" s="34"/>
    </row>
    <row r="62382" spans="2:2" x14ac:dyDescent="0.2">
      <c r="B62382" s="35"/>
    </row>
    <row r="62384" spans="2:2" x14ac:dyDescent="0.2">
      <c r="B62384" s="35"/>
    </row>
    <row r="62386" spans="2:2" x14ac:dyDescent="0.2">
      <c r="B62386" s="35"/>
    </row>
    <row r="62388" spans="2:2" x14ac:dyDescent="0.2">
      <c r="B62388" s="35"/>
    </row>
    <row r="62393" spans="2:2" x14ac:dyDescent="0.2">
      <c r="B62393" s="35"/>
    </row>
    <row r="62394" spans="2:2" x14ac:dyDescent="0.2">
      <c r="B62394" s="35"/>
    </row>
    <row r="62397" spans="2:2" x14ac:dyDescent="0.2">
      <c r="B62397" s="35"/>
    </row>
    <row r="62398" spans="2:2" x14ac:dyDescent="0.2">
      <c r="B62398" s="35"/>
    </row>
    <row r="62401" spans="2:2" x14ac:dyDescent="0.2">
      <c r="B62401" s="35"/>
    </row>
    <row r="62402" spans="2:2" x14ac:dyDescent="0.2">
      <c r="B62402" s="35"/>
    </row>
    <row r="62403" spans="2:2" x14ac:dyDescent="0.2">
      <c r="B62403" s="35"/>
    </row>
    <row r="62404" spans="2:2" x14ac:dyDescent="0.2">
      <c r="B62404" s="35"/>
    </row>
    <row r="62407" spans="2:2" x14ac:dyDescent="0.2">
      <c r="B62407" s="35"/>
    </row>
    <row r="62408" spans="2:2" x14ac:dyDescent="0.2">
      <c r="B62408" s="35"/>
    </row>
    <row r="62409" spans="2:2" x14ac:dyDescent="0.2">
      <c r="B62409" s="35"/>
    </row>
    <row r="62410" spans="2:2" x14ac:dyDescent="0.2">
      <c r="B62410" s="35"/>
    </row>
    <row r="62411" spans="2:2" x14ac:dyDescent="0.2">
      <c r="B62411" s="35"/>
    </row>
    <row r="62412" spans="2:2" x14ac:dyDescent="0.2">
      <c r="B62412" s="35"/>
    </row>
    <row r="62418" spans="2:2" x14ac:dyDescent="0.2">
      <c r="B62418" s="35"/>
    </row>
    <row r="62419" spans="2:2" x14ac:dyDescent="0.2">
      <c r="B62419" s="35"/>
    </row>
    <row r="62420" spans="2:2" x14ac:dyDescent="0.2">
      <c r="B62420" s="35"/>
    </row>
    <row r="62421" spans="2:2" x14ac:dyDescent="0.2">
      <c r="B62421" s="35"/>
    </row>
    <row r="62501" spans="2:2" x14ac:dyDescent="0.2">
      <c r="B62501" s="35"/>
    </row>
    <row r="62502" spans="2:2" x14ac:dyDescent="0.2">
      <c r="B62502" s="34"/>
    </row>
    <row r="62506" spans="2:2" x14ac:dyDescent="0.2">
      <c r="B62506" s="170"/>
    </row>
    <row r="62519" spans="2:2" x14ac:dyDescent="0.2">
      <c r="B62519" s="170"/>
    </row>
    <row r="62525" spans="2:2" x14ac:dyDescent="0.2">
      <c r="B62525" s="170"/>
    </row>
    <row r="62540" spans="2:2" x14ac:dyDescent="0.2">
      <c r="B62540" s="35"/>
    </row>
    <row r="62542" spans="2:2" x14ac:dyDescent="0.2">
      <c r="B62542" s="35"/>
    </row>
    <row r="62544" spans="2:2" x14ac:dyDescent="0.2">
      <c r="B62544" s="35"/>
    </row>
    <row r="62546" spans="2:2" x14ac:dyDescent="0.2">
      <c r="B62546" s="35"/>
    </row>
    <row r="62551" spans="2:2" x14ac:dyDescent="0.2">
      <c r="B62551" s="170"/>
    </row>
    <row r="62552" spans="2:2" x14ac:dyDescent="0.2">
      <c r="B62552" s="35"/>
    </row>
    <row r="62555" spans="2:2" x14ac:dyDescent="0.2">
      <c r="B62555" s="35"/>
    </row>
    <row r="62556" spans="2:2" x14ac:dyDescent="0.2">
      <c r="B62556" s="35"/>
    </row>
    <row r="62559" spans="2:2" x14ac:dyDescent="0.2">
      <c r="B62559" s="35"/>
    </row>
    <row r="62560" spans="2:2" x14ac:dyDescent="0.2">
      <c r="B62560" s="35"/>
    </row>
    <row r="62561" spans="2:2" x14ac:dyDescent="0.2">
      <c r="B62561" s="35"/>
    </row>
    <row r="62562" spans="2:2" x14ac:dyDescent="0.2">
      <c r="B62562" s="35"/>
    </row>
    <row r="62564" spans="2:2" x14ac:dyDescent="0.2">
      <c r="B62564" s="170"/>
    </row>
    <row r="62565" spans="2:2" x14ac:dyDescent="0.2">
      <c r="B62565" s="35"/>
    </row>
    <row r="62566" spans="2:2" x14ac:dyDescent="0.2">
      <c r="B62566" s="35"/>
    </row>
    <row r="62567" spans="2:2" x14ac:dyDescent="0.2">
      <c r="B62567" s="35"/>
    </row>
    <row r="62568" spans="2:2" x14ac:dyDescent="0.2">
      <c r="B62568" s="35"/>
    </row>
    <row r="62569" spans="2:2" x14ac:dyDescent="0.2">
      <c r="B62569" s="35"/>
    </row>
    <row r="62570" spans="2:2" x14ac:dyDescent="0.2">
      <c r="B62570" s="35"/>
    </row>
    <row r="62576" spans="2:2" x14ac:dyDescent="0.2">
      <c r="B62576" s="35"/>
    </row>
    <row r="62577" spans="2:2" x14ac:dyDescent="0.2">
      <c r="B62577" s="35"/>
    </row>
    <row r="62578" spans="2:2" x14ac:dyDescent="0.2">
      <c r="B62578" s="35"/>
    </row>
    <row r="62579" spans="2:2" x14ac:dyDescent="0.2">
      <c r="B62579" s="35"/>
    </row>
    <row r="62596" spans="2:2" x14ac:dyDescent="0.2">
      <c r="B62596" s="170"/>
    </row>
    <row r="62602" spans="2:2" x14ac:dyDescent="0.2">
      <c r="B62602" s="170"/>
    </row>
    <row r="62608" spans="2:2" x14ac:dyDescent="0.2">
      <c r="B62608" s="170"/>
    </row>
    <row r="62639" spans="2:2" x14ac:dyDescent="0.2">
      <c r="B62639" s="170"/>
    </row>
    <row r="62659" spans="2:2" x14ac:dyDescent="0.2">
      <c r="B62659" s="35"/>
    </row>
    <row r="62660" spans="2:2" x14ac:dyDescent="0.2">
      <c r="B62660" s="34"/>
    </row>
    <row r="62691" spans="2:2" x14ac:dyDescent="0.2">
      <c r="B62691" s="170"/>
    </row>
    <row r="62698" spans="2:2" x14ac:dyDescent="0.2">
      <c r="B62698" s="35"/>
    </row>
    <row r="62700" spans="2:2" x14ac:dyDescent="0.2">
      <c r="B62700" s="35"/>
    </row>
    <row r="62702" spans="2:2" x14ac:dyDescent="0.2">
      <c r="B62702" s="35"/>
    </row>
    <row r="62704" spans="2:2" x14ac:dyDescent="0.2">
      <c r="B62704" s="35"/>
    </row>
    <row r="62709" spans="2:2" x14ac:dyDescent="0.2">
      <c r="B62709" s="35"/>
    </row>
    <row r="62710" spans="2:2" x14ac:dyDescent="0.2">
      <c r="B62710" s="35"/>
    </row>
    <row r="62713" spans="2:2" x14ac:dyDescent="0.2">
      <c r="B62713" s="35"/>
    </row>
    <row r="62714" spans="2:2" x14ac:dyDescent="0.2">
      <c r="B62714" s="35"/>
    </row>
    <row r="62717" spans="2:2" x14ac:dyDescent="0.2">
      <c r="B62717" s="35"/>
    </row>
    <row r="62718" spans="2:2" x14ac:dyDescent="0.2">
      <c r="B62718" s="35"/>
    </row>
    <row r="62719" spans="2:2" x14ac:dyDescent="0.2">
      <c r="B62719" s="35"/>
    </row>
    <row r="62720" spans="2:2" x14ac:dyDescent="0.2">
      <c r="B62720" s="35"/>
    </row>
    <row r="62723" spans="2:2" x14ac:dyDescent="0.2">
      <c r="B62723" s="35"/>
    </row>
    <row r="62724" spans="2:2" x14ac:dyDescent="0.2">
      <c r="B62724" s="35"/>
    </row>
    <row r="62725" spans="2:2" x14ac:dyDescent="0.2">
      <c r="B62725" s="35"/>
    </row>
    <row r="62726" spans="2:2" x14ac:dyDescent="0.2">
      <c r="B62726" s="35"/>
    </row>
    <row r="62727" spans="2:2" x14ac:dyDescent="0.2">
      <c r="B62727" s="35"/>
    </row>
    <row r="62728" spans="2:2" x14ac:dyDescent="0.2">
      <c r="B62728" s="35"/>
    </row>
    <row r="62734" spans="2:2" x14ac:dyDescent="0.2">
      <c r="B62734" s="35"/>
    </row>
    <row r="62735" spans="2:2" x14ac:dyDescent="0.2">
      <c r="B62735" s="35"/>
    </row>
    <row r="62736" spans="2:2" x14ac:dyDescent="0.2">
      <c r="B62736" s="35"/>
    </row>
    <row r="62737" spans="2:2" x14ac:dyDescent="0.2">
      <c r="B62737" s="35"/>
    </row>
    <row r="62817" spans="2:2" x14ac:dyDescent="0.2">
      <c r="B62817" s="35"/>
    </row>
    <row r="62818" spans="2:2" x14ac:dyDescent="0.2">
      <c r="B62818" s="34"/>
    </row>
    <row r="62856" spans="2:2" x14ac:dyDescent="0.2">
      <c r="B62856" s="35"/>
    </row>
    <row r="62858" spans="2:2" x14ac:dyDescent="0.2">
      <c r="B62858" s="35"/>
    </row>
    <row r="62860" spans="2:2" x14ac:dyDescent="0.2">
      <c r="B62860" s="35"/>
    </row>
    <row r="62862" spans="2:2" x14ac:dyDescent="0.2">
      <c r="B62862" s="35"/>
    </row>
    <row r="62867" spans="2:2" x14ac:dyDescent="0.2">
      <c r="B62867" s="35"/>
    </row>
    <row r="62868" spans="2:2" x14ac:dyDescent="0.2">
      <c r="B62868" s="35"/>
    </row>
    <row r="62871" spans="2:2" x14ac:dyDescent="0.2">
      <c r="B62871" s="35"/>
    </row>
    <row r="62872" spans="2:2" x14ac:dyDescent="0.2">
      <c r="B62872" s="35"/>
    </row>
    <row r="62875" spans="2:2" x14ac:dyDescent="0.2">
      <c r="B62875" s="35"/>
    </row>
    <row r="62876" spans="2:2" x14ac:dyDescent="0.2">
      <c r="B62876" s="35"/>
    </row>
    <row r="62877" spans="2:2" x14ac:dyDescent="0.2">
      <c r="B62877" s="35"/>
    </row>
    <row r="62878" spans="2:2" x14ac:dyDescent="0.2">
      <c r="B62878" s="35"/>
    </row>
    <row r="62881" spans="2:2" x14ac:dyDescent="0.2">
      <c r="B62881" s="35"/>
    </row>
    <row r="62882" spans="2:2" x14ac:dyDescent="0.2">
      <c r="B62882" s="35"/>
    </row>
    <row r="62883" spans="2:2" x14ac:dyDescent="0.2">
      <c r="B62883" s="35"/>
    </row>
    <row r="62884" spans="2:2" x14ac:dyDescent="0.2">
      <c r="B62884" s="35"/>
    </row>
    <row r="62885" spans="2:2" x14ac:dyDescent="0.2">
      <c r="B62885" s="35"/>
    </row>
    <row r="62886" spans="2:2" x14ac:dyDescent="0.2">
      <c r="B62886" s="35"/>
    </row>
    <row r="62892" spans="2:2" x14ac:dyDescent="0.2">
      <c r="B62892" s="35"/>
    </row>
    <row r="62893" spans="2:2" x14ac:dyDescent="0.2">
      <c r="B62893" s="35"/>
    </row>
    <row r="62894" spans="2:2" x14ac:dyDescent="0.2">
      <c r="B62894" s="35"/>
    </row>
    <row r="62895" spans="2:2" x14ac:dyDescent="0.2">
      <c r="B62895" s="35"/>
    </row>
    <row r="62975" spans="2:2" x14ac:dyDescent="0.2">
      <c r="B62975" s="35"/>
    </row>
    <row r="62976" spans="2:2" x14ac:dyDescent="0.2">
      <c r="B62976" s="34"/>
    </row>
    <row r="63014" spans="2:2" x14ac:dyDescent="0.2">
      <c r="B63014" s="35"/>
    </row>
    <row r="63016" spans="2:2" x14ac:dyDescent="0.2">
      <c r="B63016" s="35"/>
    </row>
    <row r="63018" spans="2:2" x14ac:dyDescent="0.2">
      <c r="B63018" s="35"/>
    </row>
    <row r="63020" spans="2:2" x14ac:dyDescent="0.2">
      <c r="B63020" s="35"/>
    </row>
    <row r="63025" spans="2:2" x14ac:dyDescent="0.2">
      <c r="B63025" s="35"/>
    </row>
    <row r="63026" spans="2:2" x14ac:dyDescent="0.2">
      <c r="B63026" s="35"/>
    </row>
    <row r="63029" spans="2:2" x14ac:dyDescent="0.2">
      <c r="B63029" s="35"/>
    </row>
    <row r="63030" spans="2:2" x14ac:dyDescent="0.2">
      <c r="B63030" s="35"/>
    </row>
    <row r="63033" spans="2:2" x14ac:dyDescent="0.2">
      <c r="B63033" s="35"/>
    </row>
    <row r="63034" spans="2:2" x14ac:dyDescent="0.2">
      <c r="B63034" s="35"/>
    </row>
    <row r="63035" spans="2:2" x14ac:dyDescent="0.2">
      <c r="B63035" s="35"/>
    </row>
    <row r="63036" spans="2:2" x14ac:dyDescent="0.2">
      <c r="B63036" s="35"/>
    </row>
    <row r="63039" spans="2:2" x14ac:dyDescent="0.2">
      <c r="B63039" s="35"/>
    </row>
    <row r="63040" spans="2:2" x14ac:dyDescent="0.2">
      <c r="B63040" s="35"/>
    </row>
    <row r="63041" spans="2:2" x14ac:dyDescent="0.2">
      <c r="B63041" s="35"/>
    </row>
    <row r="63042" spans="2:2" x14ac:dyDescent="0.2">
      <c r="B63042" s="35"/>
    </row>
    <row r="63043" spans="2:2" x14ac:dyDescent="0.2">
      <c r="B63043" s="35"/>
    </row>
    <row r="63044" spans="2:2" x14ac:dyDescent="0.2">
      <c r="B63044" s="35"/>
    </row>
    <row r="63050" spans="2:2" x14ac:dyDescent="0.2">
      <c r="B63050" s="35"/>
    </row>
    <row r="63051" spans="2:2" x14ac:dyDescent="0.2">
      <c r="B63051" s="35"/>
    </row>
    <row r="63052" spans="2:2" x14ac:dyDescent="0.2">
      <c r="B63052" s="35"/>
    </row>
    <row r="63053" spans="2:2" x14ac:dyDescent="0.2">
      <c r="B63053" s="35"/>
    </row>
    <row r="63133" spans="2:2" x14ac:dyDescent="0.2">
      <c r="B63133" s="35"/>
    </row>
    <row r="63134" spans="2:2" x14ac:dyDescent="0.2">
      <c r="B63134" s="34"/>
    </row>
    <row r="63172" spans="2:2" x14ac:dyDescent="0.2">
      <c r="B63172" s="35"/>
    </row>
    <row r="63174" spans="2:2" x14ac:dyDescent="0.2">
      <c r="B63174" s="35"/>
    </row>
    <row r="63176" spans="2:2" x14ac:dyDescent="0.2">
      <c r="B63176" s="35"/>
    </row>
    <row r="63178" spans="2:2" x14ac:dyDescent="0.2">
      <c r="B63178" s="35"/>
    </row>
    <row r="63183" spans="2:2" x14ac:dyDescent="0.2">
      <c r="B63183" s="35"/>
    </row>
    <row r="63184" spans="2:2" x14ac:dyDescent="0.2">
      <c r="B63184" s="35"/>
    </row>
    <row r="63186" spans="2:2" x14ac:dyDescent="0.2">
      <c r="B63186" s="170"/>
    </row>
    <row r="63187" spans="2:2" x14ac:dyDescent="0.2">
      <c r="B63187" s="35"/>
    </row>
    <row r="63188" spans="2:2" x14ac:dyDescent="0.2">
      <c r="B63188" s="35"/>
    </row>
    <row r="63191" spans="2:2" x14ac:dyDescent="0.2">
      <c r="B63191" s="35"/>
    </row>
    <row r="63192" spans="2:2" x14ac:dyDescent="0.2">
      <c r="B63192" s="35"/>
    </row>
    <row r="63193" spans="2:2" x14ac:dyDescent="0.2">
      <c r="B63193" s="35"/>
    </row>
    <row r="63194" spans="2:2" x14ac:dyDescent="0.2">
      <c r="B63194" s="35"/>
    </row>
    <row r="63197" spans="2:2" x14ac:dyDescent="0.2">
      <c r="B63197" s="35"/>
    </row>
    <row r="63198" spans="2:2" x14ac:dyDescent="0.2">
      <c r="B63198" s="35"/>
    </row>
    <row r="63199" spans="2:2" x14ac:dyDescent="0.2">
      <c r="B63199" s="35"/>
    </row>
    <row r="63200" spans="2:2" x14ac:dyDescent="0.2">
      <c r="B63200" s="35"/>
    </row>
    <row r="63201" spans="2:2" x14ac:dyDescent="0.2">
      <c r="B63201" s="35"/>
    </row>
    <row r="63202" spans="2:2" x14ac:dyDescent="0.2">
      <c r="B63202" s="35"/>
    </row>
    <row r="63208" spans="2:2" x14ac:dyDescent="0.2">
      <c r="B63208" s="35"/>
    </row>
    <row r="63209" spans="2:2" x14ac:dyDescent="0.2">
      <c r="B63209" s="35"/>
    </row>
    <row r="63210" spans="2:2" x14ac:dyDescent="0.2">
      <c r="B63210" s="35"/>
    </row>
    <row r="63211" spans="2:2" x14ac:dyDescent="0.2">
      <c r="B63211" s="35"/>
    </row>
    <row r="63291" spans="2:2" x14ac:dyDescent="0.2">
      <c r="B63291" s="35"/>
    </row>
    <row r="63292" spans="2:2" x14ac:dyDescent="0.2">
      <c r="B63292" s="34"/>
    </row>
    <row r="63330" spans="2:2" x14ac:dyDescent="0.2">
      <c r="B63330" s="35"/>
    </row>
    <row r="63332" spans="2:2" x14ac:dyDescent="0.2">
      <c r="B63332" s="35"/>
    </row>
    <row r="63334" spans="2:2" x14ac:dyDescent="0.2">
      <c r="B63334" s="35"/>
    </row>
    <row r="63336" spans="2:2" x14ac:dyDescent="0.2">
      <c r="B63336" s="35"/>
    </row>
    <row r="63341" spans="2:2" x14ac:dyDescent="0.2">
      <c r="B63341" s="35"/>
    </row>
    <row r="63342" spans="2:2" x14ac:dyDescent="0.2">
      <c r="B63342" s="35"/>
    </row>
    <row r="63345" spans="2:2" x14ac:dyDescent="0.2">
      <c r="B63345" s="35"/>
    </row>
    <row r="63346" spans="2:2" x14ac:dyDescent="0.2">
      <c r="B63346" s="35"/>
    </row>
    <row r="63349" spans="2:2" x14ac:dyDescent="0.2">
      <c r="B63349" s="35"/>
    </row>
    <row r="63350" spans="2:2" x14ac:dyDescent="0.2">
      <c r="B63350" s="35"/>
    </row>
    <row r="63351" spans="2:2" x14ac:dyDescent="0.2">
      <c r="B63351" s="35"/>
    </row>
    <row r="63352" spans="2:2" x14ac:dyDescent="0.2">
      <c r="B63352" s="35"/>
    </row>
    <row r="63355" spans="2:2" x14ac:dyDescent="0.2">
      <c r="B63355" s="35"/>
    </row>
    <row r="63356" spans="2:2" x14ac:dyDescent="0.2">
      <c r="B63356" s="35"/>
    </row>
    <row r="63357" spans="2:2" x14ac:dyDescent="0.2">
      <c r="B63357" s="35"/>
    </row>
    <row r="63358" spans="2:2" x14ac:dyDescent="0.2">
      <c r="B63358" s="35"/>
    </row>
    <row r="63359" spans="2:2" x14ac:dyDescent="0.2">
      <c r="B63359" s="35"/>
    </row>
    <row r="63360" spans="2:2" x14ac:dyDescent="0.2">
      <c r="B63360" s="35"/>
    </row>
    <row r="63366" spans="2:2" x14ac:dyDescent="0.2">
      <c r="B63366" s="35"/>
    </row>
    <row r="63367" spans="2:2" x14ac:dyDescent="0.2">
      <c r="B63367" s="35"/>
    </row>
    <row r="63368" spans="2:2" x14ac:dyDescent="0.2">
      <c r="B63368" s="35"/>
    </row>
    <row r="63369" spans="2:2" x14ac:dyDescent="0.2">
      <c r="B63369" s="35"/>
    </row>
    <row r="63404" spans="2:2" x14ac:dyDescent="0.2">
      <c r="B63404" s="170"/>
    </row>
    <row r="63417" spans="2:2" x14ac:dyDescent="0.2">
      <c r="B63417" s="170"/>
    </row>
    <row r="63449" spans="2:2" x14ac:dyDescent="0.2">
      <c r="B63449" s="35"/>
    </row>
    <row r="63450" spans="2:2" x14ac:dyDescent="0.2">
      <c r="B63450" s="34"/>
    </row>
    <row r="63488" spans="2:2" x14ac:dyDescent="0.2">
      <c r="B63488" s="35"/>
    </row>
    <row r="63490" spans="2:2" x14ac:dyDescent="0.2">
      <c r="B63490" s="35"/>
    </row>
    <row r="63492" spans="2:2" x14ac:dyDescent="0.2">
      <c r="B63492" s="35"/>
    </row>
    <row r="63494" spans="2:2" x14ac:dyDescent="0.2">
      <c r="B63494" s="35"/>
    </row>
    <row r="63499" spans="2:2" x14ac:dyDescent="0.2">
      <c r="B63499" s="35"/>
    </row>
    <row r="63500" spans="2:2" x14ac:dyDescent="0.2">
      <c r="B63500" s="35"/>
    </row>
    <row r="63503" spans="2:2" x14ac:dyDescent="0.2">
      <c r="B63503" s="35"/>
    </row>
    <row r="63504" spans="2:2" x14ac:dyDescent="0.2">
      <c r="B63504" s="35"/>
    </row>
    <row r="63507" spans="2:2" x14ac:dyDescent="0.2">
      <c r="B63507" s="35"/>
    </row>
    <row r="63508" spans="2:2" x14ac:dyDescent="0.2">
      <c r="B63508" s="35"/>
    </row>
    <row r="63509" spans="2:2" x14ac:dyDescent="0.2">
      <c r="B63509" s="35"/>
    </row>
    <row r="63510" spans="2:2" x14ac:dyDescent="0.2">
      <c r="B63510" s="35"/>
    </row>
    <row r="63513" spans="2:2" x14ac:dyDescent="0.2">
      <c r="B63513" s="35"/>
    </row>
    <row r="63514" spans="2:2" x14ac:dyDescent="0.2">
      <c r="B63514" s="35"/>
    </row>
    <row r="63515" spans="2:2" x14ac:dyDescent="0.2">
      <c r="B63515" s="35"/>
    </row>
    <row r="63516" spans="2:2" x14ac:dyDescent="0.2">
      <c r="B63516" s="35"/>
    </row>
    <row r="63517" spans="2:2" x14ac:dyDescent="0.2">
      <c r="B63517" s="35"/>
    </row>
    <row r="63518" spans="2:2" x14ac:dyDescent="0.2">
      <c r="B63518" s="35"/>
    </row>
    <row r="63524" spans="2:2" x14ac:dyDescent="0.2">
      <c r="B63524" s="35"/>
    </row>
    <row r="63525" spans="2:2" x14ac:dyDescent="0.2">
      <c r="B63525" s="35"/>
    </row>
    <row r="63526" spans="2:2" x14ac:dyDescent="0.2">
      <c r="B63526" s="35"/>
    </row>
    <row r="63527" spans="2:2" x14ac:dyDescent="0.2">
      <c r="B63527" s="35"/>
    </row>
    <row r="63607" spans="2:2" x14ac:dyDescent="0.2">
      <c r="B63607" s="35"/>
    </row>
    <row r="63608" spans="2:2" x14ac:dyDescent="0.2">
      <c r="B63608" s="34"/>
    </row>
    <row r="63646" spans="2:2" x14ac:dyDescent="0.2">
      <c r="B63646" s="35"/>
    </row>
    <row r="63648" spans="2:2" x14ac:dyDescent="0.2">
      <c r="B63648" s="35"/>
    </row>
    <row r="63650" spans="2:2" x14ac:dyDescent="0.2">
      <c r="B63650" s="35"/>
    </row>
    <row r="63652" spans="2:2" x14ac:dyDescent="0.2">
      <c r="B63652" s="35"/>
    </row>
    <row r="63657" spans="2:2" x14ac:dyDescent="0.2">
      <c r="B63657" s="35"/>
    </row>
    <row r="63658" spans="2:2" x14ac:dyDescent="0.2">
      <c r="B63658" s="35"/>
    </row>
    <row r="63661" spans="2:2" x14ac:dyDescent="0.2">
      <c r="B63661" s="35"/>
    </row>
    <row r="63662" spans="2:2" x14ac:dyDescent="0.2">
      <c r="B63662" s="35"/>
    </row>
    <row r="63665" spans="2:2" x14ac:dyDescent="0.2">
      <c r="B63665" s="35"/>
    </row>
    <row r="63666" spans="2:2" x14ac:dyDescent="0.2">
      <c r="B63666" s="35"/>
    </row>
    <row r="63667" spans="2:2" x14ac:dyDescent="0.2">
      <c r="B63667" s="35"/>
    </row>
    <row r="63668" spans="2:2" x14ac:dyDescent="0.2">
      <c r="B63668" s="35"/>
    </row>
    <row r="63671" spans="2:2" x14ac:dyDescent="0.2">
      <c r="B63671" s="35"/>
    </row>
    <row r="63672" spans="2:2" x14ac:dyDescent="0.2">
      <c r="B63672" s="35"/>
    </row>
    <row r="63673" spans="2:2" x14ac:dyDescent="0.2">
      <c r="B63673" s="35"/>
    </row>
    <row r="63674" spans="2:2" x14ac:dyDescent="0.2">
      <c r="B63674" s="35"/>
    </row>
    <row r="63675" spans="2:2" x14ac:dyDescent="0.2">
      <c r="B63675" s="35"/>
    </row>
    <row r="63676" spans="2:2" x14ac:dyDescent="0.2">
      <c r="B63676" s="35"/>
    </row>
    <row r="63682" spans="2:2" x14ac:dyDescent="0.2">
      <c r="B63682" s="35"/>
    </row>
    <row r="63683" spans="2:2" x14ac:dyDescent="0.2">
      <c r="B63683" s="35"/>
    </row>
    <row r="63684" spans="2:2" x14ac:dyDescent="0.2">
      <c r="B63684" s="35"/>
    </row>
    <row r="63685" spans="2:2" x14ac:dyDescent="0.2">
      <c r="B63685" s="35"/>
    </row>
    <row r="63765" spans="2:2" x14ac:dyDescent="0.2">
      <c r="B63765" s="35"/>
    </row>
    <row r="63766" spans="2:2" x14ac:dyDescent="0.2">
      <c r="B63766" s="34"/>
    </row>
    <row r="63804" spans="2:2" x14ac:dyDescent="0.2">
      <c r="B63804" s="35"/>
    </row>
    <row r="63806" spans="2:2" x14ac:dyDescent="0.2">
      <c r="B63806" s="35"/>
    </row>
    <row r="63808" spans="2:2" x14ac:dyDescent="0.2">
      <c r="B63808" s="35"/>
    </row>
    <row r="63810" spans="2:2" x14ac:dyDescent="0.2">
      <c r="B63810" s="35"/>
    </row>
    <row r="63815" spans="2:2" x14ac:dyDescent="0.2">
      <c r="B63815" s="35"/>
    </row>
    <row r="63816" spans="2:2" x14ac:dyDescent="0.2">
      <c r="B63816" s="35"/>
    </row>
    <row r="63819" spans="2:2" x14ac:dyDescent="0.2">
      <c r="B63819" s="35"/>
    </row>
    <row r="63820" spans="2:2" x14ac:dyDescent="0.2">
      <c r="B63820" s="35"/>
    </row>
    <row r="63823" spans="2:2" x14ac:dyDescent="0.2">
      <c r="B63823" s="35"/>
    </row>
    <row r="63824" spans="2:2" x14ac:dyDescent="0.2">
      <c r="B63824" s="35"/>
    </row>
    <row r="63825" spans="2:2" x14ac:dyDescent="0.2">
      <c r="B63825" s="35"/>
    </row>
    <row r="63826" spans="2:2" x14ac:dyDescent="0.2">
      <c r="B63826" s="35"/>
    </row>
    <row r="63829" spans="2:2" x14ac:dyDescent="0.2">
      <c r="B63829" s="35"/>
    </row>
    <row r="63830" spans="2:2" x14ac:dyDescent="0.2">
      <c r="B63830" s="35"/>
    </row>
    <row r="63831" spans="2:2" x14ac:dyDescent="0.2">
      <c r="B63831" s="35"/>
    </row>
    <row r="63832" spans="2:2" x14ac:dyDescent="0.2">
      <c r="B63832" s="35"/>
    </row>
    <row r="63833" spans="2:2" x14ac:dyDescent="0.2">
      <c r="B63833" s="35"/>
    </row>
    <row r="63834" spans="2:2" x14ac:dyDescent="0.2">
      <c r="B63834" s="35"/>
    </row>
    <row r="63840" spans="2:2" x14ac:dyDescent="0.2">
      <c r="B63840" s="35"/>
    </row>
    <row r="63841" spans="2:2" x14ac:dyDescent="0.2">
      <c r="B63841" s="35"/>
    </row>
    <row r="63842" spans="2:2" x14ac:dyDescent="0.2">
      <c r="B63842" s="35"/>
    </row>
    <row r="63843" spans="2:2" x14ac:dyDescent="0.2">
      <c r="B63843" s="35"/>
    </row>
    <row r="63923" spans="2:2" x14ac:dyDescent="0.2">
      <c r="B63923" s="35"/>
    </row>
    <row r="63924" spans="2:2" x14ac:dyDescent="0.2">
      <c r="B63924" s="34"/>
    </row>
    <row r="63962" spans="2:2" x14ac:dyDescent="0.2">
      <c r="B63962" s="35"/>
    </row>
    <row r="63964" spans="2:2" x14ac:dyDescent="0.2">
      <c r="B63964" s="35"/>
    </row>
    <row r="63966" spans="2:2" x14ac:dyDescent="0.2">
      <c r="B63966" s="35"/>
    </row>
    <row r="63968" spans="2:2" x14ac:dyDescent="0.2">
      <c r="B63968" s="35"/>
    </row>
    <row r="63973" spans="2:2" x14ac:dyDescent="0.2">
      <c r="B63973" s="35"/>
    </row>
    <row r="63974" spans="2:2" x14ac:dyDescent="0.2">
      <c r="B63974" s="35"/>
    </row>
    <row r="63977" spans="2:2" x14ac:dyDescent="0.2">
      <c r="B63977" s="35"/>
    </row>
    <row r="63978" spans="2:2" x14ac:dyDescent="0.2">
      <c r="B63978" s="35"/>
    </row>
    <row r="63981" spans="2:2" x14ac:dyDescent="0.2">
      <c r="B63981" s="35"/>
    </row>
    <row r="63982" spans="2:2" x14ac:dyDescent="0.2">
      <c r="B63982" s="35"/>
    </row>
    <row r="63983" spans="2:2" x14ac:dyDescent="0.2">
      <c r="B63983" s="35"/>
    </row>
    <row r="63984" spans="2:2" x14ac:dyDescent="0.2">
      <c r="B63984" s="35"/>
    </row>
    <row r="63987" spans="2:2" x14ac:dyDescent="0.2">
      <c r="B63987" s="35"/>
    </row>
    <row r="63988" spans="2:2" x14ac:dyDescent="0.2">
      <c r="B63988" s="35"/>
    </row>
    <row r="63989" spans="2:2" x14ac:dyDescent="0.2">
      <c r="B63989" s="35"/>
    </row>
    <row r="63990" spans="2:2" x14ac:dyDescent="0.2">
      <c r="B63990" s="35"/>
    </row>
    <row r="63991" spans="2:2" x14ac:dyDescent="0.2">
      <c r="B63991" s="35"/>
    </row>
    <row r="63992" spans="2:2" x14ac:dyDescent="0.2">
      <c r="B63992" s="35"/>
    </row>
    <row r="63998" spans="2:2" x14ac:dyDescent="0.2">
      <c r="B63998" s="35"/>
    </row>
    <row r="63999" spans="2:2" x14ac:dyDescent="0.2">
      <c r="B63999" s="35"/>
    </row>
    <row r="64000" spans="2:2" x14ac:dyDescent="0.2">
      <c r="B64000" s="35"/>
    </row>
    <row r="64001" spans="2:2" x14ac:dyDescent="0.2">
      <c r="B64001" s="35"/>
    </row>
    <row r="64081" spans="2:2" x14ac:dyDescent="0.2">
      <c r="B64081" s="35"/>
    </row>
    <row r="64082" spans="2:2" x14ac:dyDescent="0.2">
      <c r="B64082" s="34"/>
    </row>
    <row r="64120" spans="2:2" x14ac:dyDescent="0.2">
      <c r="B64120" s="35"/>
    </row>
    <row r="64122" spans="2:2" x14ac:dyDescent="0.2">
      <c r="B64122" s="35"/>
    </row>
    <row r="64124" spans="2:2" x14ac:dyDescent="0.2">
      <c r="B64124" s="35"/>
    </row>
    <row r="64126" spans="2:2" x14ac:dyDescent="0.2">
      <c r="B64126" s="35"/>
    </row>
    <row r="64131" spans="2:2" x14ac:dyDescent="0.2">
      <c r="B64131" s="35"/>
    </row>
    <row r="64132" spans="2:2" x14ac:dyDescent="0.2">
      <c r="B64132" s="35"/>
    </row>
    <row r="64135" spans="2:2" x14ac:dyDescent="0.2">
      <c r="B64135" s="35"/>
    </row>
    <row r="64136" spans="2:2" x14ac:dyDescent="0.2">
      <c r="B64136" s="35"/>
    </row>
    <row r="64139" spans="2:2" x14ac:dyDescent="0.2">
      <c r="B64139" s="35"/>
    </row>
    <row r="64140" spans="2:2" x14ac:dyDescent="0.2">
      <c r="B64140" s="35"/>
    </row>
    <row r="64141" spans="2:2" x14ac:dyDescent="0.2">
      <c r="B64141" s="35"/>
    </row>
    <row r="64142" spans="2:2" x14ac:dyDescent="0.2">
      <c r="B64142" s="35"/>
    </row>
    <row r="64145" spans="2:2" x14ac:dyDescent="0.2">
      <c r="B64145" s="35"/>
    </row>
    <row r="64146" spans="2:2" x14ac:dyDescent="0.2">
      <c r="B64146" s="35"/>
    </row>
    <row r="64147" spans="2:2" x14ac:dyDescent="0.2">
      <c r="B64147" s="35"/>
    </row>
    <row r="64148" spans="2:2" x14ac:dyDescent="0.2">
      <c r="B64148" s="35"/>
    </row>
    <row r="64149" spans="2:2" x14ac:dyDescent="0.2">
      <c r="B64149" s="35"/>
    </row>
    <row r="64150" spans="2:2" x14ac:dyDescent="0.2">
      <c r="B64150" s="35"/>
    </row>
    <row r="64156" spans="2:2" x14ac:dyDescent="0.2">
      <c r="B64156" s="35"/>
    </row>
    <row r="64157" spans="2:2" x14ac:dyDescent="0.2">
      <c r="B64157" s="35"/>
    </row>
    <row r="64158" spans="2:2" x14ac:dyDescent="0.2">
      <c r="B64158" s="35"/>
    </row>
    <row r="64159" spans="2:2" x14ac:dyDescent="0.2">
      <c r="B64159" s="35"/>
    </row>
    <row r="64182" spans="2:2" x14ac:dyDescent="0.2">
      <c r="B64182" s="170"/>
    </row>
    <row r="64188" spans="2:2" x14ac:dyDescent="0.2">
      <c r="B64188" s="170"/>
    </row>
    <row r="64201" spans="2:2" x14ac:dyDescent="0.2">
      <c r="B64201" s="170"/>
    </row>
    <row r="64214" spans="2:2" x14ac:dyDescent="0.2">
      <c r="B64214" s="170"/>
    </row>
    <row r="64220" spans="2:2" x14ac:dyDescent="0.2">
      <c r="B64220" s="170"/>
    </row>
    <row r="64239" spans="2:2" x14ac:dyDescent="0.2">
      <c r="B64239" s="35"/>
    </row>
    <row r="64240" spans="2:2" x14ac:dyDescent="0.2">
      <c r="B64240" s="34"/>
    </row>
    <row r="64278" spans="2:2" x14ac:dyDescent="0.2">
      <c r="B64278" s="35"/>
    </row>
    <row r="64280" spans="2:2" x14ac:dyDescent="0.2">
      <c r="B64280" s="35"/>
    </row>
    <row r="64282" spans="2:2" x14ac:dyDescent="0.2">
      <c r="B64282" s="35"/>
    </row>
    <row r="64284" spans="2:2" x14ac:dyDescent="0.2">
      <c r="B64284" s="35"/>
    </row>
    <row r="64289" spans="2:2" x14ac:dyDescent="0.2">
      <c r="B64289" s="35"/>
    </row>
    <row r="64290" spans="2:2" x14ac:dyDescent="0.2">
      <c r="B64290" s="35"/>
    </row>
    <row r="64293" spans="2:2" x14ac:dyDescent="0.2">
      <c r="B64293" s="35"/>
    </row>
    <row r="64294" spans="2:2" x14ac:dyDescent="0.2">
      <c r="B64294" s="35"/>
    </row>
    <row r="64297" spans="2:2" x14ac:dyDescent="0.2">
      <c r="B64297" s="35"/>
    </row>
    <row r="64298" spans="2:2" x14ac:dyDescent="0.2">
      <c r="B64298" s="35"/>
    </row>
    <row r="64299" spans="2:2" x14ac:dyDescent="0.2">
      <c r="B64299" s="35"/>
    </row>
    <row r="64300" spans="2:2" x14ac:dyDescent="0.2">
      <c r="B64300" s="35"/>
    </row>
    <row r="64303" spans="2:2" x14ac:dyDescent="0.2">
      <c r="B64303" s="35"/>
    </row>
    <row r="64304" spans="2:2" x14ac:dyDescent="0.2">
      <c r="B64304" s="35"/>
    </row>
    <row r="64305" spans="2:2" x14ac:dyDescent="0.2">
      <c r="B64305" s="35"/>
    </row>
    <row r="64306" spans="2:2" x14ac:dyDescent="0.2">
      <c r="B64306" s="35"/>
    </row>
    <row r="64307" spans="2:2" x14ac:dyDescent="0.2">
      <c r="B64307" s="35"/>
    </row>
    <row r="64308" spans="2:2" x14ac:dyDescent="0.2">
      <c r="B64308" s="35"/>
    </row>
    <row r="64314" spans="2:2" x14ac:dyDescent="0.2">
      <c r="B64314" s="35"/>
    </row>
    <row r="64315" spans="2:2" x14ac:dyDescent="0.2">
      <c r="B64315" s="35"/>
    </row>
    <row r="64316" spans="2:2" x14ac:dyDescent="0.2">
      <c r="B64316" s="35"/>
    </row>
    <row r="64317" spans="2:2" x14ac:dyDescent="0.2">
      <c r="B64317" s="35"/>
    </row>
    <row r="64397" spans="2:2" x14ac:dyDescent="0.2">
      <c r="B64397" s="35"/>
    </row>
    <row r="64398" spans="2:2" x14ac:dyDescent="0.2">
      <c r="B64398" s="34"/>
    </row>
    <row r="64436" spans="2:2" x14ac:dyDescent="0.2">
      <c r="B64436" s="35"/>
    </row>
    <row r="64438" spans="2:2" x14ac:dyDescent="0.2">
      <c r="B64438" s="35"/>
    </row>
    <row r="64440" spans="2:2" x14ac:dyDescent="0.2">
      <c r="B64440" s="35"/>
    </row>
    <row r="64442" spans="2:2" x14ac:dyDescent="0.2">
      <c r="B64442" s="35"/>
    </row>
    <row r="64447" spans="2:2" x14ac:dyDescent="0.2">
      <c r="B64447" s="35"/>
    </row>
    <row r="64448" spans="2:2" x14ac:dyDescent="0.2">
      <c r="B64448" s="35"/>
    </row>
    <row r="64451" spans="2:2" x14ac:dyDescent="0.2">
      <c r="B64451" s="35"/>
    </row>
    <row r="64452" spans="2:2" x14ac:dyDescent="0.2">
      <c r="B64452" s="35"/>
    </row>
    <row r="64455" spans="2:2" x14ac:dyDescent="0.2">
      <c r="B64455" s="35"/>
    </row>
    <row r="64456" spans="2:2" x14ac:dyDescent="0.2">
      <c r="B64456" s="35"/>
    </row>
    <row r="64457" spans="2:2" x14ac:dyDescent="0.2">
      <c r="B64457" s="35"/>
    </row>
    <row r="64458" spans="2:2" x14ac:dyDescent="0.2">
      <c r="B64458" s="35"/>
    </row>
    <row r="64461" spans="2:2" x14ac:dyDescent="0.2">
      <c r="B64461" s="35"/>
    </row>
    <row r="64462" spans="2:2" x14ac:dyDescent="0.2">
      <c r="B64462" s="35"/>
    </row>
    <row r="64463" spans="2:2" x14ac:dyDescent="0.2">
      <c r="B64463" s="35"/>
    </row>
    <row r="64464" spans="2:2" x14ac:dyDescent="0.2">
      <c r="B64464" s="35"/>
    </row>
    <row r="64465" spans="2:2" x14ac:dyDescent="0.2">
      <c r="B64465" s="35"/>
    </row>
    <row r="64466" spans="2:2" x14ac:dyDescent="0.2">
      <c r="B64466" s="35"/>
    </row>
    <row r="64472" spans="2:2" x14ac:dyDescent="0.2">
      <c r="B64472" s="35"/>
    </row>
    <row r="64473" spans="2:2" x14ac:dyDescent="0.2">
      <c r="B64473" s="35"/>
    </row>
    <row r="64474" spans="2:2" x14ac:dyDescent="0.2">
      <c r="B64474" s="35"/>
    </row>
    <row r="64475" spans="2:2" x14ac:dyDescent="0.2">
      <c r="B64475" s="35"/>
    </row>
    <row r="64555" spans="2:2" x14ac:dyDescent="0.2">
      <c r="B64555" s="35"/>
    </row>
    <row r="64556" spans="2:2" x14ac:dyDescent="0.2">
      <c r="B64556" s="34"/>
    </row>
    <row r="64571" spans="2:2" x14ac:dyDescent="0.2">
      <c r="B64571" s="170"/>
    </row>
    <row r="64584" spans="2:2" x14ac:dyDescent="0.2">
      <c r="B64584" s="170"/>
    </row>
    <row r="64594" spans="2:2" x14ac:dyDescent="0.2">
      <c r="B64594" s="35"/>
    </row>
    <row r="64596" spans="2:2" x14ac:dyDescent="0.2">
      <c r="B64596" s="35"/>
    </row>
    <row r="64598" spans="2:2" x14ac:dyDescent="0.2">
      <c r="B64598" s="35"/>
    </row>
    <row r="64600" spans="2:2" x14ac:dyDescent="0.2">
      <c r="B64600" s="35"/>
    </row>
    <row r="64605" spans="2:2" x14ac:dyDescent="0.2">
      <c r="B64605" s="35"/>
    </row>
    <row r="64606" spans="2:2" x14ac:dyDescent="0.2">
      <c r="B64606" s="35"/>
    </row>
    <row r="64609" spans="2:2" x14ac:dyDescent="0.2">
      <c r="B64609" s="35"/>
    </row>
    <row r="64610" spans="2:2" x14ac:dyDescent="0.2">
      <c r="B64610" s="35"/>
    </row>
    <row r="64613" spans="2:2" x14ac:dyDescent="0.2">
      <c r="B64613" s="35"/>
    </row>
    <row r="64614" spans="2:2" x14ac:dyDescent="0.2">
      <c r="B64614" s="35"/>
    </row>
    <row r="64615" spans="2:2" x14ac:dyDescent="0.2">
      <c r="B64615" s="35"/>
    </row>
    <row r="64616" spans="2:2" x14ac:dyDescent="0.2">
      <c r="B64616" s="35"/>
    </row>
    <row r="64619" spans="2:2" x14ac:dyDescent="0.2">
      <c r="B64619" s="35"/>
    </row>
    <row r="64620" spans="2:2" x14ac:dyDescent="0.2">
      <c r="B64620" s="35"/>
    </row>
    <row r="64621" spans="2:2" x14ac:dyDescent="0.2">
      <c r="B64621" s="35"/>
    </row>
    <row r="64622" spans="2:2" x14ac:dyDescent="0.2">
      <c r="B64622" s="35"/>
    </row>
    <row r="64623" spans="2:2" x14ac:dyDescent="0.2">
      <c r="B64623" s="35"/>
    </row>
    <row r="64624" spans="2:2" x14ac:dyDescent="0.2">
      <c r="B64624" s="35"/>
    </row>
    <row r="64630" spans="2:2" x14ac:dyDescent="0.2">
      <c r="B64630" s="35"/>
    </row>
    <row r="64631" spans="2:2" x14ac:dyDescent="0.2">
      <c r="B64631" s="35"/>
    </row>
    <row r="64632" spans="2:2" x14ac:dyDescent="0.2">
      <c r="B64632" s="35"/>
    </row>
    <row r="64633" spans="2:2" x14ac:dyDescent="0.2">
      <c r="B64633" s="35"/>
    </row>
    <row r="64678" spans="2:2" x14ac:dyDescent="0.2">
      <c r="B64678" s="170"/>
    </row>
    <row r="64684" spans="2:2" x14ac:dyDescent="0.2">
      <c r="B64684" s="170"/>
    </row>
    <row r="64702" spans="2:2" x14ac:dyDescent="0.2">
      <c r="B64702" s="170"/>
    </row>
    <row r="64713" spans="2:2" x14ac:dyDescent="0.2">
      <c r="B64713" s="35"/>
    </row>
    <row r="64714" spans="2:2" x14ac:dyDescent="0.2">
      <c r="B64714" s="34"/>
    </row>
    <row r="64752" spans="2:2" x14ac:dyDescent="0.2">
      <c r="B64752" s="170"/>
    </row>
    <row r="64754" spans="2:2" x14ac:dyDescent="0.2">
      <c r="B64754" s="35"/>
    </row>
    <row r="64756" spans="2:2" x14ac:dyDescent="0.2">
      <c r="B64756" s="35"/>
    </row>
    <row r="64758" spans="2:2" x14ac:dyDescent="0.2">
      <c r="B64758" s="170"/>
    </row>
    <row r="64763" spans="2:2" x14ac:dyDescent="0.2">
      <c r="B64763" s="35"/>
    </row>
    <row r="64764" spans="2:2" x14ac:dyDescent="0.2">
      <c r="B64764" s="35"/>
    </row>
    <row r="64767" spans="2:2" x14ac:dyDescent="0.2">
      <c r="B64767" s="35"/>
    </row>
    <row r="64768" spans="2:2" x14ac:dyDescent="0.2">
      <c r="B64768" s="35"/>
    </row>
    <row r="64771" spans="2:2" x14ac:dyDescent="0.2">
      <c r="B64771" s="35"/>
    </row>
    <row r="64772" spans="2:2" x14ac:dyDescent="0.2">
      <c r="B64772" s="35"/>
    </row>
    <row r="64773" spans="2:2" x14ac:dyDescent="0.2">
      <c r="B64773" s="35"/>
    </row>
    <row r="64774" spans="2:2" x14ac:dyDescent="0.2">
      <c r="B64774" s="35"/>
    </row>
    <row r="64777" spans="2:2" x14ac:dyDescent="0.2">
      <c r="B64777" s="35"/>
    </row>
    <row r="64778" spans="2:2" x14ac:dyDescent="0.2">
      <c r="B64778" s="35"/>
    </row>
    <row r="64779" spans="2:2" x14ac:dyDescent="0.2">
      <c r="B64779" s="35"/>
    </row>
    <row r="64780" spans="2:2" x14ac:dyDescent="0.2">
      <c r="B64780" s="35"/>
    </row>
    <row r="64781" spans="2:2" x14ac:dyDescent="0.2">
      <c r="B64781" s="35"/>
    </row>
    <row r="64782" spans="2:2" x14ac:dyDescent="0.2">
      <c r="B64782" s="35"/>
    </row>
    <row r="64788" spans="2:2" x14ac:dyDescent="0.2">
      <c r="B64788" s="35"/>
    </row>
    <row r="64789" spans="2:2" x14ac:dyDescent="0.2">
      <c r="B64789" s="35"/>
    </row>
    <row r="64790" spans="2:2" x14ac:dyDescent="0.2">
      <c r="B64790" s="35"/>
    </row>
    <row r="64791" spans="2:2" x14ac:dyDescent="0.2">
      <c r="B64791" s="35"/>
    </row>
    <row r="64808" spans="2:2" x14ac:dyDescent="0.2">
      <c r="B64808" s="170"/>
    </row>
    <row r="64871" spans="2:2" x14ac:dyDescent="0.2">
      <c r="B64871" s="35"/>
    </row>
    <row r="64872" spans="2:2" x14ac:dyDescent="0.2">
      <c r="B64872" s="34"/>
    </row>
    <row r="64910" spans="2:2" x14ac:dyDescent="0.2">
      <c r="B64910" s="35"/>
    </row>
    <row r="64912" spans="2:2" x14ac:dyDescent="0.2">
      <c r="B64912" s="35"/>
    </row>
    <row r="64914" spans="2:2" x14ac:dyDescent="0.2">
      <c r="B64914" s="35"/>
    </row>
    <row r="64916" spans="2:2" x14ac:dyDescent="0.2">
      <c r="B64916" s="35"/>
    </row>
    <row r="64921" spans="2:2" x14ac:dyDescent="0.2">
      <c r="B64921" s="35"/>
    </row>
    <row r="64922" spans="2:2" x14ac:dyDescent="0.2">
      <c r="B64922" s="35"/>
    </row>
    <row r="64925" spans="2:2" x14ac:dyDescent="0.2">
      <c r="B64925" s="35"/>
    </row>
    <row r="64926" spans="2:2" x14ac:dyDescent="0.2">
      <c r="B64926" s="35"/>
    </row>
    <row r="64929" spans="2:2" x14ac:dyDescent="0.2">
      <c r="B64929" s="35"/>
    </row>
    <row r="64930" spans="2:2" x14ac:dyDescent="0.2">
      <c r="B64930" s="35"/>
    </row>
    <row r="64931" spans="2:2" x14ac:dyDescent="0.2">
      <c r="B64931" s="35"/>
    </row>
    <row r="64932" spans="2:2" x14ac:dyDescent="0.2">
      <c r="B64932" s="35"/>
    </row>
    <row r="64935" spans="2:2" x14ac:dyDescent="0.2">
      <c r="B64935" s="35"/>
    </row>
    <row r="64936" spans="2:2" x14ac:dyDescent="0.2">
      <c r="B64936" s="35"/>
    </row>
    <row r="64937" spans="2:2" x14ac:dyDescent="0.2">
      <c r="B64937" s="35"/>
    </row>
    <row r="64938" spans="2:2" x14ac:dyDescent="0.2">
      <c r="B64938" s="35"/>
    </row>
    <row r="64939" spans="2:2" x14ac:dyDescent="0.2">
      <c r="B64939" s="35"/>
    </row>
    <row r="64940" spans="2:2" x14ac:dyDescent="0.2">
      <c r="B64940" s="35"/>
    </row>
    <row r="64946" spans="2:2" x14ac:dyDescent="0.2">
      <c r="B64946" s="35"/>
    </row>
    <row r="64947" spans="2:2" x14ac:dyDescent="0.2">
      <c r="B64947" s="35"/>
    </row>
    <row r="64948" spans="2:2" x14ac:dyDescent="0.2">
      <c r="B64948" s="35"/>
    </row>
    <row r="64949" spans="2:2" x14ac:dyDescent="0.2">
      <c r="B64949" s="35"/>
    </row>
    <row r="65029" spans="2:2" x14ac:dyDescent="0.2">
      <c r="B65029" s="35"/>
    </row>
    <row r="65030" spans="2:2" x14ac:dyDescent="0.2">
      <c r="B65030" s="34"/>
    </row>
    <row r="65068" spans="2:2" x14ac:dyDescent="0.2">
      <c r="B65068" s="35"/>
    </row>
    <row r="65070" spans="2:2" x14ac:dyDescent="0.2">
      <c r="B65070" s="35"/>
    </row>
    <row r="65072" spans="2:2" x14ac:dyDescent="0.2">
      <c r="B65072" s="35"/>
    </row>
    <row r="65074" spans="2:2" x14ac:dyDescent="0.2">
      <c r="B65074" s="35"/>
    </row>
    <row r="65079" spans="2:2" x14ac:dyDescent="0.2">
      <c r="B65079" s="35"/>
    </row>
    <row r="65080" spans="2:2" x14ac:dyDescent="0.2">
      <c r="B65080" s="35"/>
    </row>
    <row r="65083" spans="2:2" x14ac:dyDescent="0.2">
      <c r="B65083" s="35"/>
    </row>
    <row r="65084" spans="2:2" x14ac:dyDescent="0.2">
      <c r="B65084" s="170"/>
    </row>
    <row r="65087" spans="2:2" x14ac:dyDescent="0.2">
      <c r="B65087" s="35"/>
    </row>
    <row r="65088" spans="2:2" x14ac:dyDescent="0.2">
      <c r="B65088" s="35"/>
    </row>
    <row r="65089" spans="2:2" x14ac:dyDescent="0.2">
      <c r="B65089" s="35"/>
    </row>
    <row r="65090" spans="2:2" x14ac:dyDescent="0.2">
      <c r="B65090" s="170"/>
    </row>
    <row r="65093" spans="2:2" x14ac:dyDescent="0.2">
      <c r="B65093" s="35"/>
    </row>
    <row r="65094" spans="2:2" x14ac:dyDescent="0.2">
      <c r="B65094" s="35"/>
    </row>
    <row r="65095" spans="2:2" x14ac:dyDescent="0.2">
      <c r="B65095" s="35"/>
    </row>
    <row r="65096" spans="2:2" x14ac:dyDescent="0.2">
      <c r="B65096" s="35"/>
    </row>
    <row r="65097" spans="2:2" x14ac:dyDescent="0.2">
      <c r="B65097" s="35"/>
    </row>
    <row r="65098" spans="2:2" x14ac:dyDescent="0.2">
      <c r="B65098" s="35"/>
    </row>
    <row r="65104" spans="2:2" x14ac:dyDescent="0.2">
      <c r="B65104" s="35"/>
    </row>
    <row r="65105" spans="2:2" x14ac:dyDescent="0.2">
      <c r="B65105" s="35"/>
    </row>
    <row r="65106" spans="2:2" x14ac:dyDescent="0.2">
      <c r="B65106" s="35"/>
    </row>
    <row r="65107" spans="2:2" x14ac:dyDescent="0.2">
      <c r="B65107" s="35"/>
    </row>
    <row r="65142" spans="2:2" x14ac:dyDescent="0.2">
      <c r="B65142" s="170"/>
    </row>
    <row r="65155" spans="2:2" x14ac:dyDescent="0.2">
      <c r="B65155" s="170"/>
    </row>
    <row r="65168" spans="2:2" x14ac:dyDescent="0.2">
      <c r="B65168" s="170"/>
    </row>
    <row r="65187" spans="2:2" x14ac:dyDescent="0.2">
      <c r="B65187" s="35"/>
    </row>
    <row r="65188" spans="2:2" x14ac:dyDescent="0.2">
      <c r="B65188" s="34"/>
    </row>
    <row r="65226" spans="2:2" x14ac:dyDescent="0.2">
      <c r="B65226" s="35"/>
    </row>
    <row r="65228" spans="2:2" x14ac:dyDescent="0.2">
      <c r="B65228" s="35"/>
    </row>
    <row r="65230" spans="2:2" x14ac:dyDescent="0.2">
      <c r="B65230" s="35"/>
    </row>
    <row r="65232" spans="2:2" x14ac:dyDescent="0.2">
      <c r="B65232" s="35"/>
    </row>
    <row r="65237" spans="2:2" x14ac:dyDescent="0.2">
      <c r="B65237" s="35"/>
    </row>
    <row r="65238" spans="2:2" x14ac:dyDescent="0.2">
      <c r="B65238" s="35"/>
    </row>
    <row r="65241" spans="2:2" x14ac:dyDescent="0.2">
      <c r="B65241" s="35"/>
    </row>
    <row r="65242" spans="2:2" x14ac:dyDescent="0.2">
      <c r="B65242" s="35"/>
    </row>
    <row r="65245" spans="2:2" x14ac:dyDescent="0.2">
      <c r="B65245" s="35"/>
    </row>
    <row r="65246" spans="2:2" x14ac:dyDescent="0.2">
      <c r="B65246" s="35"/>
    </row>
    <row r="65247" spans="2:2" x14ac:dyDescent="0.2">
      <c r="B65247" s="35"/>
    </row>
    <row r="65248" spans="2:2" x14ac:dyDescent="0.2">
      <c r="B65248" s="35"/>
    </row>
    <row r="65251" spans="2:2" x14ac:dyDescent="0.2">
      <c r="B65251" s="35"/>
    </row>
    <row r="65252" spans="2:2" x14ac:dyDescent="0.2">
      <c r="B65252" s="35"/>
    </row>
    <row r="65253" spans="2:2" x14ac:dyDescent="0.2">
      <c r="B65253" s="35"/>
    </row>
    <row r="65254" spans="2:2" x14ac:dyDescent="0.2">
      <c r="B65254" s="35"/>
    </row>
    <row r="65255" spans="2:2" x14ac:dyDescent="0.2">
      <c r="B65255" s="35"/>
    </row>
    <row r="65256" spans="2:2" x14ac:dyDescent="0.2">
      <c r="B65256" s="35"/>
    </row>
    <row r="65262" spans="2:2" x14ac:dyDescent="0.2">
      <c r="B65262" s="35"/>
    </row>
    <row r="65263" spans="2:2" x14ac:dyDescent="0.2">
      <c r="B65263" s="35"/>
    </row>
    <row r="65264" spans="2:2" x14ac:dyDescent="0.2">
      <c r="B65264" s="35"/>
    </row>
    <row r="65265" spans="2:2" x14ac:dyDescent="0.2">
      <c r="B65265" s="35"/>
    </row>
    <row r="65345" spans="2:2" x14ac:dyDescent="0.2">
      <c r="B65345" s="35"/>
    </row>
    <row r="65346" spans="2:2" x14ac:dyDescent="0.2">
      <c r="B65346" s="34"/>
    </row>
    <row r="65384" spans="2:2" x14ac:dyDescent="0.2">
      <c r="B65384" s="35"/>
    </row>
    <row r="65386" spans="2:2" x14ac:dyDescent="0.2">
      <c r="B65386" s="35"/>
    </row>
    <row r="65388" spans="2:2" x14ac:dyDescent="0.2">
      <c r="B65388" s="35"/>
    </row>
    <row r="65390" spans="2:2" x14ac:dyDescent="0.2">
      <c r="B65390" s="35"/>
    </row>
    <row r="65395" spans="2:2" x14ac:dyDescent="0.2">
      <c r="B65395" s="35"/>
    </row>
    <row r="65396" spans="2:2" x14ac:dyDescent="0.2">
      <c r="B65396" s="35"/>
    </row>
    <row r="65399" spans="2:2" x14ac:dyDescent="0.2">
      <c r="B65399" s="35"/>
    </row>
    <row r="65400" spans="2:2" x14ac:dyDescent="0.2">
      <c r="B65400" s="35"/>
    </row>
    <row r="65403" spans="2:2" x14ac:dyDescent="0.2">
      <c r="B65403" s="35"/>
    </row>
    <row r="65404" spans="2:2" x14ac:dyDescent="0.2">
      <c r="B65404" s="35"/>
    </row>
    <row r="65405" spans="2:2" x14ac:dyDescent="0.2">
      <c r="B65405" s="35"/>
    </row>
    <row r="65406" spans="2:2" x14ac:dyDescent="0.2">
      <c r="B65406" s="35"/>
    </row>
    <row r="65409" spans="2:2" x14ac:dyDescent="0.2">
      <c r="B65409" s="35"/>
    </row>
    <row r="65410" spans="2:2" x14ac:dyDescent="0.2">
      <c r="B65410" s="35"/>
    </row>
    <row r="65411" spans="2:2" x14ac:dyDescent="0.2">
      <c r="B65411" s="35"/>
    </row>
    <row r="65412" spans="2:2" x14ac:dyDescent="0.2">
      <c r="B65412" s="35"/>
    </row>
    <row r="65413" spans="2:2" x14ac:dyDescent="0.2">
      <c r="B65413" s="35"/>
    </row>
    <row r="65414" spans="2:2" x14ac:dyDescent="0.2">
      <c r="B65414" s="35"/>
    </row>
    <row r="65420" spans="2:2" x14ac:dyDescent="0.2">
      <c r="B65420" s="35"/>
    </row>
    <row r="65421" spans="2:2" x14ac:dyDescent="0.2">
      <c r="B65421" s="35"/>
    </row>
    <row r="65422" spans="2:2" x14ac:dyDescent="0.2">
      <c r="B65422" s="35"/>
    </row>
    <row r="65423" spans="2:2" x14ac:dyDescent="0.2">
      <c r="B65423" s="35"/>
    </row>
    <row r="65448" spans="2:2" x14ac:dyDescent="0.2">
      <c r="B65448" s="170"/>
    </row>
    <row r="65484" spans="2:2" x14ac:dyDescent="0.2">
      <c r="B65484" s="170"/>
    </row>
    <row r="65503" spans="2:2" x14ac:dyDescent="0.2">
      <c r="B65503" s="35"/>
    </row>
    <row r="65504" spans="2:2" x14ac:dyDescent="0.2">
      <c r="B65504" s="34"/>
    </row>
    <row r="65522" spans="2:2" x14ac:dyDescent="0.2">
      <c r="B65522" s="170"/>
    </row>
    <row r="65542" spans="2:2" x14ac:dyDescent="0.2">
      <c r="B65542" s="35"/>
    </row>
    <row r="65544" spans="2:2" x14ac:dyDescent="0.2">
      <c r="B65544" s="35"/>
    </row>
    <row r="65546" spans="2:2" x14ac:dyDescent="0.2">
      <c r="B65546" s="35"/>
    </row>
    <row r="65548" spans="2:2" x14ac:dyDescent="0.2">
      <c r="B65548" s="35"/>
    </row>
    <row r="65553" spans="2:2" x14ac:dyDescent="0.2">
      <c r="B65553" s="35"/>
    </row>
    <row r="65554" spans="2:2" x14ac:dyDescent="0.2">
      <c r="B65554" s="35"/>
    </row>
    <row r="65557" spans="2:2" x14ac:dyDescent="0.2">
      <c r="B65557" s="35"/>
    </row>
    <row r="65558" spans="2:2" x14ac:dyDescent="0.2">
      <c r="B65558" s="35"/>
    </row>
    <row r="65561" spans="2:2" x14ac:dyDescent="0.2">
      <c r="B65561" s="35"/>
    </row>
    <row r="65562" spans="2:2" x14ac:dyDescent="0.2">
      <c r="B65562" s="35"/>
    </row>
    <row r="65563" spans="2:2" x14ac:dyDescent="0.2">
      <c r="B65563" s="35"/>
    </row>
    <row r="65564" spans="2:2" x14ac:dyDescent="0.2">
      <c r="B65564" s="35"/>
    </row>
    <row r="65567" spans="2:2" x14ac:dyDescent="0.2">
      <c r="B65567" s="35"/>
    </row>
    <row r="65568" spans="2:2" x14ac:dyDescent="0.2">
      <c r="B65568" s="35"/>
    </row>
    <row r="65569" spans="2:2" x14ac:dyDescent="0.2">
      <c r="B65569" s="35"/>
    </row>
    <row r="65570" spans="2:2" x14ac:dyDescent="0.2">
      <c r="B65570" s="35"/>
    </row>
    <row r="65571" spans="2:2" x14ac:dyDescent="0.2">
      <c r="B65571" s="35"/>
    </row>
    <row r="65572" spans="2:2" x14ac:dyDescent="0.2">
      <c r="B65572" s="35"/>
    </row>
    <row r="65578" spans="2:2" x14ac:dyDescent="0.2">
      <c r="B65578" s="35"/>
    </row>
    <row r="65579" spans="2:2" x14ac:dyDescent="0.2">
      <c r="B65579" s="35"/>
    </row>
    <row r="65580" spans="2:2" x14ac:dyDescent="0.2">
      <c r="B65580" s="35"/>
    </row>
    <row r="65581" spans="2:2" x14ac:dyDescent="0.2">
      <c r="B65581" s="35"/>
    </row>
    <row r="65661" spans="2:2" x14ac:dyDescent="0.2">
      <c r="B65661" s="35"/>
    </row>
    <row r="65662" spans="2:2" x14ac:dyDescent="0.2">
      <c r="B65662" s="34"/>
    </row>
    <row r="65700" spans="2:2" x14ac:dyDescent="0.2">
      <c r="B65700" s="35"/>
    </row>
    <row r="65702" spans="2:2" x14ac:dyDescent="0.2">
      <c r="B65702" s="35"/>
    </row>
    <row r="65704" spans="2:2" x14ac:dyDescent="0.2">
      <c r="B65704" s="35"/>
    </row>
    <row r="65706" spans="2:2" x14ac:dyDescent="0.2">
      <c r="B65706" s="35"/>
    </row>
    <row r="65711" spans="2:2" x14ac:dyDescent="0.2">
      <c r="B65711" s="35"/>
    </row>
    <row r="65712" spans="2:2" x14ac:dyDescent="0.2">
      <c r="B65712" s="35"/>
    </row>
    <row r="65715" spans="2:2" x14ac:dyDescent="0.2">
      <c r="B65715" s="35"/>
    </row>
    <row r="65716" spans="2:2" x14ac:dyDescent="0.2">
      <c r="B65716" s="35"/>
    </row>
    <row r="65719" spans="2:2" x14ac:dyDescent="0.2">
      <c r="B65719" s="35"/>
    </row>
    <row r="65720" spans="2:2" x14ac:dyDescent="0.2">
      <c r="B65720" s="35"/>
    </row>
    <row r="65721" spans="2:2" x14ac:dyDescent="0.2">
      <c r="B65721" s="35"/>
    </row>
    <row r="65722" spans="2:2" x14ac:dyDescent="0.2">
      <c r="B65722" s="35"/>
    </row>
    <row r="65725" spans="2:2" x14ac:dyDescent="0.2">
      <c r="B65725" s="35"/>
    </row>
    <row r="65726" spans="2:2" x14ac:dyDescent="0.2">
      <c r="B65726" s="35"/>
    </row>
    <row r="65727" spans="2:2" x14ac:dyDescent="0.2">
      <c r="B65727" s="35"/>
    </row>
    <row r="65728" spans="2:2" x14ac:dyDescent="0.2">
      <c r="B65728" s="35"/>
    </row>
    <row r="65729" spans="2:2" x14ac:dyDescent="0.2">
      <c r="B65729" s="35"/>
    </row>
    <row r="65730" spans="2:2" x14ac:dyDescent="0.2">
      <c r="B65730" s="35"/>
    </row>
    <row r="65736" spans="2:2" x14ac:dyDescent="0.2">
      <c r="B65736" s="35"/>
    </row>
    <row r="65737" spans="2:2" x14ac:dyDescent="0.2">
      <c r="B65737" s="35"/>
    </row>
    <row r="65738" spans="2:2" x14ac:dyDescent="0.2">
      <c r="B65738" s="35"/>
    </row>
    <row r="65739" spans="2:2" x14ac:dyDescent="0.2">
      <c r="B65739" s="35"/>
    </row>
    <row r="65819" spans="2:2" x14ac:dyDescent="0.2">
      <c r="B65819" s="35"/>
    </row>
    <row r="65820" spans="2:2" x14ac:dyDescent="0.2">
      <c r="B65820" s="34"/>
    </row>
    <row r="65835" spans="2:2" x14ac:dyDescent="0.2">
      <c r="B65835" s="170"/>
    </row>
    <row r="65858" spans="2:2" x14ac:dyDescent="0.2">
      <c r="B65858" s="35"/>
    </row>
    <row r="65860" spans="2:2" x14ac:dyDescent="0.2">
      <c r="B65860" s="35"/>
    </row>
    <row r="65862" spans="2:2" x14ac:dyDescent="0.2">
      <c r="B65862" s="35"/>
    </row>
    <row r="65864" spans="2:2" x14ac:dyDescent="0.2">
      <c r="B65864" s="35"/>
    </row>
    <row r="65867" spans="2:2" x14ac:dyDescent="0.2">
      <c r="B65867" s="170"/>
    </row>
    <row r="65869" spans="2:2" x14ac:dyDescent="0.2">
      <c r="B65869" s="35"/>
    </row>
    <row r="65870" spans="2:2" x14ac:dyDescent="0.2">
      <c r="B65870" s="35"/>
    </row>
    <row r="65873" spans="2:2" x14ac:dyDescent="0.2">
      <c r="B65873" s="35"/>
    </row>
    <row r="65874" spans="2:2" x14ac:dyDescent="0.2">
      <c r="B65874" s="35"/>
    </row>
    <row r="65877" spans="2:2" x14ac:dyDescent="0.2">
      <c r="B65877" s="35"/>
    </row>
    <row r="65878" spans="2:2" x14ac:dyDescent="0.2">
      <c r="B65878" s="35"/>
    </row>
    <row r="65879" spans="2:2" x14ac:dyDescent="0.2">
      <c r="B65879" s="35"/>
    </row>
    <row r="65880" spans="2:2" x14ac:dyDescent="0.2">
      <c r="B65880" s="35"/>
    </row>
    <row r="65883" spans="2:2" x14ac:dyDescent="0.2">
      <c r="B65883" s="35"/>
    </row>
    <row r="65884" spans="2:2" x14ac:dyDescent="0.2">
      <c r="B65884" s="35"/>
    </row>
    <row r="65885" spans="2:2" x14ac:dyDescent="0.2">
      <c r="B65885" s="35"/>
    </row>
    <row r="65886" spans="2:2" x14ac:dyDescent="0.2">
      <c r="B65886" s="35"/>
    </row>
    <row r="65887" spans="2:2" x14ac:dyDescent="0.2">
      <c r="B65887" s="35"/>
    </row>
    <row r="65888" spans="2:2" x14ac:dyDescent="0.2">
      <c r="B65888" s="35"/>
    </row>
    <row r="65894" spans="2:2" x14ac:dyDescent="0.2">
      <c r="B65894" s="35"/>
    </row>
    <row r="65895" spans="2:2" x14ac:dyDescent="0.2">
      <c r="B65895" s="35"/>
    </row>
    <row r="65896" spans="2:2" x14ac:dyDescent="0.2">
      <c r="B65896" s="35"/>
    </row>
    <row r="65897" spans="2:2" x14ac:dyDescent="0.2">
      <c r="B65897" s="35"/>
    </row>
    <row r="65936" spans="2:2" x14ac:dyDescent="0.2">
      <c r="B65936" s="170"/>
    </row>
    <row r="65949" spans="2:2" x14ac:dyDescent="0.2">
      <c r="B65949" s="170"/>
    </row>
    <row r="65955" spans="2:2" x14ac:dyDescent="0.2">
      <c r="B65955" s="170"/>
    </row>
    <row r="65977" spans="2:2" x14ac:dyDescent="0.2">
      <c r="B65977" s="35"/>
    </row>
    <row r="65978" spans="2:2" x14ac:dyDescent="0.2">
      <c r="B65978" s="34"/>
    </row>
    <row r="66016" spans="2:2" x14ac:dyDescent="0.2">
      <c r="B66016" s="35"/>
    </row>
    <row r="66018" spans="2:2" x14ac:dyDescent="0.2">
      <c r="B66018" s="35"/>
    </row>
    <row r="66020" spans="2:2" x14ac:dyDescent="0.2">
      <c r="B66020" s="170"/>
    </row>
    <row r="66022" spans="2:2" x14ac:dyDescent="0.2">
      <c r="B66022" s="35"/>
    </row>
    <row r="66027" spans="2:2" x14ac:dyDescent="0.2">
      <c r="B66027" s="35"/>
    </row>
    <row r="66028" spans="2:2" x14ac:dyDescent="0.2">
      <c r="B66028" s="35"/>
    </row>
    <row r="66031" spans="2:2" x14ac:dyDescent="0.2">
      <c r="B66031" s="35"/>
    </row>
    <row r="66032" spans="2:2" x14ac:dyDescent="0.2">
      <c r="B66032" s="35"/>
    </row>
    <row r="66035" spans="2:2" x14ac:dyDescent="0.2">
      <c r="B66035" s="35"/>
    </row>
    <row r="66036" spans="2:2" x14ac:dyDescent="0.2">
      <c r="B66036" s="35"/>
    </row>
    <row r="66037" spans="2:2" x14ac:dyDescent="0.2">
      <c r="B66037" s="35"/>
    </row>
    <row r="66038" spans="2:2" x14ac:dyDescent="0.2">
      <c r="B66038" s="35"/>
    </row>
    <row r="66041" spans="2:2" x14ac:dyDescent="0.2">
      <c r="B66041" s="35"/>
    </row>
    <row r="66042" spans="2:2" x14ac:dyDescent="0.2">
      <c r="B66042" s="35"/>
    </row>
    <row r="66043" spans="2:2" x14ac:dyDescent="0.2">
      <c r="B66043" s="35"/>
    </row>
    <row r="66044" spans="2:2" x14ac:dyDescent="0.2">
      <c r="B66044" s="35"/>
    </row>
    <row r="66045" spans="2:2" x14ac:dyDescent="0.2">
      <c r="B66045" s="35"/>
    </row>
    <row r="66046" spans="2:2" x14ac:dyDescent="0.2">
      <c r="B66046" s="35"/>
    </row>
    <row r="66052" spans="2:2" x14ac:dyDescent="0.2">
      <c r="B66052" s="35"/>
    </row>
    <row r="66053" spans="2:2" x14ac:dyDescent="0.2">
      <c r="B66053" s="35"/>
    </row>
    <row r="66054" spans="2:2" x14ac:dyDescent="0.2">
      <c r="B66054" s="35"/>
    </row>
    <row r="66055" spans="2:2" x14ac:dyDescent="0.2">
      <c r="B66055" s="35"/>
    </row>
    <row r="66135" spans="2:2" x14ac:dyDescent="0.2">
      <c r="B66135" s="35"/>
    </row>
    <row r="66136" spans="2:2" x14ac:dyDescent="0.2">
      <c r="B66136" s="34"/>
    </row>
    <row r="66174" spans="2:2" x14ac:dyDescent="0.2">
      <c r="B66174" s="35"/>
    </row>
    <row r="66176" spans="2:2" x14ac:dyDescent="0.2">
      <c r="B66176" s="35"/>
    </row>
    <row r="66178" spans="2:2" x14ac:dyDescent="0.2">
      <c r="B66178" s="35"/>
    </row>
    <row r="66180" spans="2:2" x14ac:dyDescent="0.2">
      <c r="B66180" s="35"/>
    </row>
    <row r="66185" spans="2:2" x14ac:dyDescent="0.2">
      <c r="B66185" s="35"/>
    </row>
    <row r="66186" spans="2:2" x14ac:dyDescent="0.2">
      <c r="B66186" s="35"/>
    </row>
    <row r="66189" spans="2:2" x14ac:dyDescent="0.2">
      <c r="B66189" s="35"/>
    </row>
    <row r="66190" spans="2:2" x14ac:dyDescent="0.2">
      <c r="B66190" s="35"/>
    </row>
    <row r="66193" spans="2:2" x14ac:dyDescent="0.2">
      <c r="B66193" s="35"/>
    </row>
    <row r="66194" spans="2:2" x14ac:dyDescent="0.2">
      <c r="B66194" s="35"/>
    </row>
    <row r="66195" spans="2:2" x14ac:dyDescent="0.2">
      <c r="B66195" s="35"/>
    </row>
    <row r="66196" spans="2:2" x14ac:dyDescent="0.2">
      <c r="B66196" s="35"/>
    </row>
    <row r="66199" spans="2:2" x14ac:dyDescent="0.2">
      <c r="B66199" s="35"/>
    </row>
    <row r="66200" spans="2:2" x14ac:dyDescent="0.2">
      <c r="B66200" s="35"/>
    </row>
    <row r="66201" spans="2:2" x14ac:dyDescent="0.2">
      <c r="B66201" s="35"/>
    </row>
    <row r="66202" spans="2:2" x14ac:dyDescent="0.2">
      <c r="B66202" s="35"/>
    </row>
    <row r="66203" spans="2:2" x14ac:dyDescent="0.2">
      <c r="B66203" s="35"/>
    </row>
    <row r="66204" spans="2:2" x14ac:dyDescent="0.2">
      <c r="B66204" s="35"/>
    </row>
    <row r="66210" spans="2:2" x14ac:dyDescent="0.2">
      <c r="B66210" s="35"/>
    </row>
    <row r="66211" spans="2:2" x14ac:dyDescent="0.2">
      <c r="B66211" s="35"/>
    </row>
    <row r="66212" spans="2:2" x14ac:dyDescent="0.2">
      <c r="B66212" s="35"/>
    </row>
    <row r="66213" spans="2:2" x14ac:dyDescent="0.2">
      <c r="B66213" s="35"/>
    </row>
    <row r="66293" spans="2:2" x14ac:dyDescent="0.2">
      <c r="B66293" s="35"/>
    </row>
    <row r="66294" spans="2:2" x14ac:dyDescent="0.2">
      <c r="B66294" s="34"/>
    </row>
    <row r="66332" spans="2:2" x14ac:dyDescent="0.2">
      <c r="B66332" s="35"/>
    </row>
    <row r="66334" spans="2:2" x14ac:dyDescent="0.2">
      <c r="B66334" s="35"/>
    </row>
    <row r="66336" spans="2:2" x14ac:dyDescent="0.2">
      <c r="B66336" s="35"/>
    </row>
    <row r="66338" spans="2:2" x14ac:dyDescent="0.2">
      <c r="B66338" s="35"/>
    </row>
    <row r="66339" spans="2:2" x14ac:dyDescent="0.2">
      <c r="B66339" s="170"/>
    </row>
    <row r="66343" spans="2:2" x14ac:dyDescent="0.2">
      <c r="B66343" s="35"/>
    </row>
    <row r="66344" spans="2:2" x14ac:dyDescent="0.2">
      <c r="B66344" s="35"/>
    </row>
    <row r="66347" spans="2:2" x14ac:dyDescent="0.2">
      <c r="B66347" s="35"/>
    </row>
    <row r="66348" spans="2:2" x14ac:dyDescent="0.2">
      <c r="B66348" s="35"/>
    </row>
    <row r="66351" spans="2:2" x14ac:dyDescent="0.2">
      <c r="B66351" s="35"/>
    </row>
    <row r="66352" spans="2:2" x14ac:dyDescent="0.2">
      <c r="B66352" s="170"/>
    </row>
    <row r="66353" spans="2:2" x14ac:dyDescent="0.2">
      <c r="B66353" s="35"/>
    </row>
    <row r="66354" spans="2:2" x14ac:dyDescent="0.2">
      <c r="B66354" s="35"/>
    </row>
    <row r="66357" spans="2:2" x14ac:dyDescent="0.2">
      <c r="B66357" s="35"/>
    </row>
    <row r="66358" spans="2:2" x14ac:dyDescent="0.2">
      <c r="B66358" s="35"/>
    </row>
    <row r="66359" spans="2:2" x14ac:dyDescent="0.2">
      <c r="B66359" s="35"/>
    </row>
    <row r="66360" spans="2:2" x14ac:dyDescent="0.2">
      <c r="B66360" s="35"/>
    </row>
    <row r="66361" spans="2:2" x14ac:dyDescent="0.2">
      <c r="B66361" s="35"/>
    </row>
    <row r="66362" spans="2:2" x14ac:dyDescent="0.2">
      <c r="B66362" s="35"/>
    </row>
    <row r="66368" spans="2:2" x14ac:dyDescent="0.2">
      <c r="B66368" s="35"/>
    </row>
    <row r="66369" spans="2:2" x14ac:dyDescent="0.2">
      <c r="B66369" s="35"/>
    </row>
    <row r="66370" spans="2:2" x14ac:dyDescent="0.2">
      <c r="B66370" s="35"/>
    </row>
    <row r="66371" spans="2:2" x14ac:dyDescent="0.2">
      <c r="B66371" s="35"/>
    </row>
    <row r="66384" spans="2:2" x14ac:dyDescent="0.2">
      <c r="B66384" s="170"/>
    </row>
    <row r="66397" spans="2:2" x14ac:dyDescent="0.2">
      <c r="B66397" s="170"/>
    </row>
    <row r="66451" spans="2:2" x14ac:dyDescent="0.2">
      <c r="B66451" s="35"/>
    </row>
    <row r="66452" spans="2:2" x14ac:dyDescent="0.2">
      <c r="B66452" s="34"/>
    </row>
    <row r="66490" spans="2:2" x14ac:dyDescent="0.2">
      <c r="B66490" s="35"/>
    </row>
    <row r="66492" spans="2:2" x14ac:dyDescent="0.2">
      <c r="B66492" s="35"/>
    </row>
    <row r="66494" spans="2:2" x14ac:dyDescent="0.2">
      <c r="B66494" s="35"/>
    </row>
    <row r="66496" spans="2:2" x14ac:dyDescent="0.2">
      <c r="B66496" s="35"/>
    </row>
    <row r="66501" spans="2:2" x14ac:dyDescent="0.2">
      <c r="B66501" s="35"/>
    </row>
    <row r="66502" spans="2:2" x14ac:dyDescent="0.2">
      <c r="B66502" s="35"/>
    </row>
    <row r="66505" spans="2:2" x14ac:dyDescent="0.2">
      <c r="B66505" s="35"/>
    </row>
    <row r="66506" spans="2:2" x14ac:dyDescent="0.2">
      <c r="B66506" s="35"/>
    </row>
    <row r="66509" spans="2:2" x14ac:dyDescent="0.2">
      <c r="B66509" s="35"/>
    </row>
    <row r="66510" spans="2:2" x14ac:dyDescent="0.2">
      <c r="B66510" s="35"/>
    </row>
    <row r="66511" spans="2:2" x14ac:dyDescent="0.2">
      <c r="B66511" s="35"/>
    </row>
    <row r="66512" spans="2:2" x14ac:dyDescent="0.2">
      <c r="B66512" s="35"/>
    </row>
    <row r="66515" spans="2:2" x14ac:dyDescent="0.2">
      <c r="B66515" s="35"/>
    </row>
    <row r="66516" spans="2:2" x14ac:dyDescent="0.2">
      <c r="B66516" s="35"/>
    </row>
    <row r="66517" spans="2:2" x14ac:dyDescent="0.2">
      <c r="B66517" s="35"/>
    </row>
    <row r="66518" spans="2:2" x14ac:dyDescent="0.2">
      <c r="B66518" s="35"/>
    </row>
    <row r="66519" spans="2:2" x14ac:dyDescent="0.2">
      <c r="B66519" s="35"/>
    </row>
    <row r="66520" spans="2:2" x14ac:dyDescent="0.2">
      <c r="B66520" s="35"/>
    </row>
    <row r="66526" spans="2:2" x14ac:dyDescent="0.2">
      <c r="B66526" s="35"/>
    </row>
    <row r="66527" spans="2:2" x14ac:dyDescent="0.2">
      <c r="B66527" s="35"/>
    </row>
    <row r="66528" spans="2:2" x14ac:dyDescent="0.2">
      <c r="B66528" s="35"/>
    </row>
    <row r="66529" spans="2:2" x14ac:dyDescent="0.2">
      <c r="B66529" s="35"/>
    </row>
    <row r="66609" spans="2:2" x14ac:dyDescent="0.2">
      <c r="B66609" s="35"/>
    </row>
    <row r="66610" spans="2:2" x14ac:dyDescent="0.2">
      <c r="B66610" s="34"/>
    </row>
    <row r="66624" spans="2:2" x14ac:dyDescent="0.2">
      <c r="B66624" s="170"/>
    </row>
    <row r="66630" spans="2:2" x14ac:dyDescent="0.2">
      <c r="B66630" s="170"/>
    </row>
    <row r="66643" spans="2:2" x14ac:dyDescent="0.2">
      <c r="B66643" s="170"/>
    </row>
    <row r="66648" spans="2:2" x14ac:dyDescent="0.2">
      <c r="B66648" s="35"/>
    </row>
    <row r="66650" spans="2:2" x14ac:dyDescent="0.2">
      <c r="B66650" s="35"/>
    </row>
    <row r="66652" spans="2:2" x14ac:dyDescent="0.2">
      <c r="B66652" s="35"/>
    </row>
    <row r="66654" spans="2:2" x14ac:dyDescent="0.2">
      <c r="B66654" s="35"/>
    </row>
    <row r="66659" spans="2:2" x14ac:dyDescent="0.2">
      <c r="B66659" s="35"/>
    </row>
    <row r="66660" spans="2:2" x14ac:dyDescent="0.2">
      <c r="B66660" s="35"/>
    </row>
    <row r="66663" spans="2:2" x14ac:dyDescent="0.2">
      <c r="B66663" s="35"/>
    </row>
    <row r="66664" spans="2:2" x14ac:dyDescent="0.2">
      <c r="B66664" s="35"/>
    </row>
    <row r="66667" spans="2:2" x14ac:dyDescent="0.2">
      <c r="B66667" s="35"/>
    </row>
    <row r="66668" spans="2:2" x14ac:dyDescent="0.2">
      <c r="B66668" s="35"/>
    </row>
    <row r="66669" spans="2:2" x14ac:dyDescent="0.2">
      <c r="B66669" s="35"/>
    </row>
    <row r="66670" spans="2:2" x14ac:dyDescent="0.2">
      <c r="B66670" s="35"/>
    </row>
    <row r="66673" spans="2:2" x14ac:dyDescent="0.2">
      <c r="B66673" s="35"/>
    </row>
    <row r="66674" spans="2:2" x14ac:dyDescent="0.2">
      <c r="B66674" s="35"/>
    </row>
    <row r="66675" spans="2:2" x14ac:dyDescent="0.2">
      <c r="B66675" s="35"/>
    </row>
    <row r="66676" spans="2:2" x14ac:dyDescent="0.2">
      <c r="B66676" s="35"/>
    </row>
    <row r="66677" spans="2:2" x14ac:dyDescent="0.2">
      <c r="B66677" s="35"/>
    </row>
    <row r="66678" spans="2:2" x14ac:dyDescent="0.2">
      <c r="B66678" s="35"/>
    </row>
    <row r="66684" spans="2:2" x14ac:dyDescent="0.2">
      <c r="B66684" s="35"/>
    </row>
    <row r="66685" spans="2:2" x14ac:dyDescent="0.2">
      <c r="B66685" s="35"/>
    </row>
    <row r="66686" spans="2:2" x14ac:dyDescent="0.2">
      <c r="B66686" s="35"/>
    </row>
    <row r="66687" spans="2:2" x14ac:dyDescent="0.2">
      <c r="B66687" s="35"/>
    </row>
    <row r="66767" spans="2:2" x14ac:dyDescent="0.2">
      <c r="B66767" s="35"/>
    </row>
    <row r="66768" spans="2:2" x14ac:dyDescent="0.2">
      <c r="B66768" s="34"/>
    </row>
    <row r="66806" spans="2:2" x14ac:dyDescent="0.2">
      <c r="B66806" s="35"/>
    </row>
    <row r="66808" spans="2:2" x14ac:dyDescent="0.2">
      <c r="B66808" s="35"/>
    </row>
    <row r="66810" spans="2:2" x14ac:dyDescent="0.2">
      <c r="B66810" s="35"/>
    </row>
    <row r="66812" spans="2:2" x14ac:dyDescent="0.2">
      <c r="B66812" s="35"/>
    </row>
    <row r="66817" spans="2:2" x14ac:dyDescent="0.2">
      <c r="B66817" s="35"/>
    </row>
    <row r="66818" spans="2:2" x14ac:dyDescent="0.2">
      <c r="B66818" s="35"/>
    </row>
    <row r="66821" spans="2:2" x14ac:dyDescent="0.2">
      <c r="B66821" s="35"/>
    </row>
    <row r="66822" spans="2:2" x14ac:dyDescent="0.2">
      <c r="B66822" s="35"/>
    </row>
    <row r="66825" spans="2:2" x14ac:dyDescent="0.2">
      <c r="B66825" s="35"/>
    </row>
    <row r="66826" spans="2:2" x14ac:dyDescent="0.2">
      <c r="B66826" s="35"/>
    </row>
    <row r="66827" spans="2:2" x14ac:dyDescent="0.2">
      <c r="B66827" s="35"/>
    </row>
    <row r="66828" spans="2:2" x14ac:dyDescent="0.2">
      <c r="B66828" s="35"/>
    </row>
    <row r="66831" spans="2:2" x14ac:dyDescent="0.2">
      <c r="B66831" s="35"/>
    </row>
    <row r="66832" spans="2:2" x14ac:dyDescent="0.2">
      <c r="B66832" s="35"/>
    </row>
    <row r="66833" spans="2:2" x14ac:dyDescent="0.2">
      <c r="B66833" s="35"/>
    </row>
    <row r="66834" spans="2:2" x14ac:dyDescent="0.2">
      <c r="B66834" s="35"/>
    </row>
    <row r="66835" spans="2:2" x14ac:dyDescent="0.2">
      <c r="B66835" s="35"/>
    </row>
    <row r="66836" spans="2:2" x14ac:dyDescent="0.2">
      <c r="B66836" s="35"/>
    </row>
    <row r="66842" spans="2:2" x14ac:dyDescent="0.2">
      <c r="B66842" s="35"/>
    </row>
    <row r="66843" spans="2:2" x14ac:dyDescent="0.2">
      <c r="B66843" s="35"/>
    </row>
    <row r="66844" spans="2:2" x14ac:dyDescent="0.2">
      <c r="B66844" s="35"/>
    </row>
    <row r="66845" spans="2:2" x14ac:dyDescent="0.2">
      <c r="B66845" s="35"/>
    </row>
    <row r="66925" spans="2:2" x14ac:dyDescent="0.2">
      <c r="B66925" s="35"/>
    </row>
    <row r="66926" spans="2:2" x14ac:dyDescent="0.2">
      <c r="B66926" s="34"/>
    </row>
    <row r="66964" spans="2:2" x14ac:dyDescent="0.2">
      <c r="B66964" s="35"/>
    </row>
    <row r="66966" spans="2:2" x14ac:dyDescent="0.2">
      <c r="B66966" s="35"/>
    </row>
    <row r="66968" spans="2:2" x14ac:dyDescent="0.2">
      <c r="B66968" s="35"/>
    </row>
    <row r="66970" spans="2:2" x14ac:dyDescent="0.2">
      <c r="B66970" s="35"/>
    </row>
    <row r="66975" spans="2:2" x14ac:dyDescent="0.2">
      <c r="B66975" s="35"/>
    </row>
    <row r="66976" spans="2:2" x14ac:dyDescent="0.2">
      <c r="B66976" s="35"/>
    </row>
    <row r="66979" spans="2:2" x14ac:dyDescent="0.2">
      <c r="B66979" s="35"/>
    </row>
    <row r="66980" spans="2:2" x14ac:dyDescent="0.2">
      <c r="B66980" s="35"/>
    </row>
    <row r="66983" spans="2:2" x14ac:dyDescent="0.2">
      <c r="B66983" s="35"/>
    </row>
    <row r="66984" spans="2:2" x14ac:dyDescent="0.2">
      <c r="B66984" s="35"/>
    </row>
    <row r="66985" spans="2:2" x14ac:dyDescent="0.2">
      <c r="B66985" s="35"/>
    </row>
    <row r="66986" spans="2:2" x14ac:dyDescent="0.2">
      <c r="B66986" s="35"/>
    </row>
    <row r="66989" spans="2:2" x14ac:dyDescent="0.2">
      <c r="B66989" s="35"/>
    </row>
    <row r="66990" spans="2:2" x14ac:dyDescent="0.2">
      <c r="B66990" s="35"/>
    </row>
    <row r="66991" spans="2:2" x14ac:dyDescent="0.2">
      <c r="B66991" s="35"/>
    </row>
    <row r="66992" spans="2:2" x14ac:dyDescent="0.2">
      <c r="B66992" s="35"/>
    </row>
    <row r="66993" spans="2:2" x14ac:dyDescent="0.2">
      <c r="B66993" s="35"/>
    </row>
    <row r="66994" spans="2:2" x14ac:dyDescent="0.2">
      <c r="B66994" s="35"/>
    </row>
    <row r="67000" spans="2:2" x14ac:dyDescent="0.2">
      <c r="B67000" s="35"/>
    </row>
    <row r="67001" spans="2:2" x14ac:dyDescent="0.2">
      <c r="B67001" s="35"/>
    </row>
    <row r="67002" spans="2:2" x14ac:dyDescent="0.2">
      <c r="B67002" s="35"/>
    </row>
    <row r="67003" spans="2:2" x14ac:dyDescent="0.2">
      <c r="B67003" s="35"/>
    </row>
    <row r="67083" spans="2:2" x14ac:dyDescent="0.2">
      <c r="B67083" s="35"/>
    </row>
    <row r="67084" spans="2:2" x14ac:dyDescent="0.2">
      <c r="B67084" s="34"/>
    </row>
    <row r="67122" spans="2:2" x14ac:dyDescent="0.2">
      <c r="B67122" s="35"/>
    </row>
    <row r="67124" spans="2:2" x14ac:dyDescent="0.2">
      <c r="B67124" s="35"/>
    </row>
    <row r="67126" spans="2:2" x14ac:dyDescent="0.2">
      <c r="B67126" s="35"/>
    </row>
    <row r="67128" spans="2:2" x14ac:dyDescent="0.2">
      <c r="B67128" s="35"/>
    </row>
    <row r="67133" spans="2:2" x14ac:dyDescent="0.2">
      <c r="B67133" s="35"/>
    </row>
    <row r="67134" spans="2:2" x14ac:dyDescent="0.2">
      <c r="B67134" s="35"/>
    </row>
    <row r="67137" spans="2:2" x14ac:dyDescent="0.2">
      <c r="B67137" s="35"/>
    </row>
    <row r="67138" spans="2:2" x14ac:dyDescent="0.2">
      <c r="B67138" s="35"/>
    </row>
    <row r="67141" spans="2:2" x14ac:dyDescent="0.2">
      <c r="B67141" s="35"/>
    </row>
    <row r="67142" spans="2:2" x14ac:dyDescent="0.2">
      <c r="B67142" s="35"/>
    </row>
    <row r="67143" spans="2:2" x14ac:dyDescent="0.2">
      <c r="B67143" s="35"/>
    </row>
    <row r="67144" spans="2:2" x14ac:dyDescent="0.2">
      <c r="B67144" s="35"/>
    </row>
    <row r="67147" spans="2:2" x14ac:dyDescent="0.2">
      <c r="B67147" s="35"/>
    </row>
    <row r="67148" spans="2:2" x14ac:dyDescent="0.2">
      <c r="B67148" s="35"/>
    </row>
    <row r="67149" spans="2:2" x14ac:dyDescent="0.2">
      <c r="B67149" s="35"/>
    </row>
    <row r="67150" spans="2:2" x14ac:dyDescent="0.2">
      <c r="B67150" s="35"/>
    </row>
    <row r="67151" spans="2:2" x14ac:dyDescent="0.2">
      <c r="B67151" s="35"/>
    </row>
    <row r="67152" spans="2:2" x14ac:dyDescent="0.2">
      <c r="B67152" s="35"/>
    </row>
    <row r="67158" spans="2:2" x14ac:dyDescent="0.2">
      <c r="B67158" s="35"/>
    </row>
    <row r="67159" spans="2:2" x14ac:dyDescent="0.2">
      <c r="B67159" s="35"/>
    </row>
    <row r="67160" spans="2:2" x14ac:dyDescent="0.2">
      <c r="B67160" s="35"/>
    </row>
    <row r="67161" spans="2:2" x14ac:dyDescent="0.2">
      <c r="B67161" s="35"/>
    </row>
    <row r="67201" spans="2:2" x14ac:dyDescent="0.2">
      <c r="B67201" s="170"/>
    </row>
    <row r="67241" spans="2:2" x14ac:dyDescent="0.2">
      <c r="B67241" s="35"/>
    </row>
    <row r="67242" spans="2:2" x14ac:dyDescent="0.2">
      <c r="B67242" s="34"/>
    </row>
    <row r="67278" spans="2:2" x14ac:dyDescent="0.2">
      <c r="B67278" s="170"/>
    </row>
    <row r="67280" spans="2:2" x14ac:dyDescent="0.2">
      <c r="B67280" s="35"/>
    </row>
    <row r="67282" spans="2:2" x14ac:dyDescent="0.2">
      <c r="B67282" s="35"/>
    </row>
    <row r="67284" spans="2:2" x14ac:dyDescent="0.2">
      <c r="B67284" s="35"/>
    </row>
    <row r="67286" spans="2:2" x14ac:dyDescent="0.2">
      <c r="B67286" s="35"/>
    </row>
    <row r="67291" spans="2:2" x14ac:dyDescent="0.2">
      <c r="B67291" s="35"/>
    </row>
    <row r="67292" spans="2:2" x14ac:dyDescent="0.2">
      <c r="B67292" s="35"/>
    </row>
    <row r="67295" spans="2:2" x14ac:dyDescent="0.2">
      <c r="B67295" s="35"/>
    </row>
    <row r="67296" spans="2:2" x14ac:dyDescent="0.2">
      <c r="B67296" s="35"/>
    </row>
    <row r="67299" spans="2:2" x14ac:dyDescent="0.2">
      <c r="B67299" s="35"/>
    </row>
    <row r="67300" spans="2:2" x14ac:dyDescent="0.2">
      <c r="B67300" s="35"/>
    </row>
    <row r="67301" spans="2:2" x14ac:dyDescent="0.2">
      <c r="B67301" s="35"/>
    </row>
    <row r="67302" spans="2:2" x14ac:dyDescent="0.2">
      <c r="B67302" s="35"/>
    </row>
    <row r="67305" spans="2:2" x14ac:dyDescent="0.2">
      <c r="B67305" s="35"/>
    </row>
    <row r="67306" spans="2:2" x14ac:dyDescent="0.2">
      <c r="B67306" s="35"/>
    </row>
    <row r="67307" spans="2:2" x14ac:dyDescent="0.2">
      <c r="B67307" s="35"/>
    </row>
    <row r="67308" spans="2:2" x14ac:dyDescent="0.2">
      <c r="B67308" s="35"/>
    </row>
    <row r="67309" spans="2:2" x14ac:dyDescent="0.2">
      <c r="B67309" s="35"/>
    </row>
    <row r="67310" spans="2:2" x14ac:dyDescent="0.2">
      <c r="B67310" s="35"/>
    </row>
    <row r="67316" spans="2:2" x14ac:dyDescent="0.2">
      <c r="B67316" s="35"/>
    </row>
    <row r="67317" spans="2:2" x14ac:dyDescent="0.2">
      <c r="B67317" s="35"/>
    </row>
    <row r="67318" spans="2:2" x14ac:dyDescent="0.2">
      <c r="B67318" s="35"/>
    </row>
    <row r="67319" spans="2:2" x14ac:dyDescent="0.2">
      <c r="B67319" s="35"/>
    </row>
    <row r="67399" spans="2:2" x14ac:dyDescent="0.2">
      <c r="B67399" s="35"/>
    </row>
    <row r="67400" spans="2:2" x14ac:dyDescent="0.2">
      <c r="B67400" s="34"/>
    </row>
    <row r="67438" spans="2:2" x14ac:dyDescent="0.2">
      <c r="B67438" s="35"/>
    </row>
    <row r="67440" spans="2:2" x14ac:dyDescent="0.2">
      <c r="B67440" s="35"/>
    </row>
    <row r="67442" spans="2:2" x14ac:dyDescent="0.2">
      <c r="B67442" s="170"/>
    </row>
    <row r="67444" spans="2:2" x14ac:dyDescent="0.2">
      <c r="B67444" s="35"/>
    </row>
    <row r="67448" spans="2:2" x14ac:dyDescent="0.2">
      <c r="B67448" s="170"/>
    </row>
    <row r="67449" spans="2:2" x14ac:dyDescent="0.2">
      <c r="B67449" s="35"/>
    </row>
    <row r="67450" spans="2:2" x14ac:dyDescent="0.2">
      <c r="B67450" s="35"/>
    </row>
    <row r="67453" spans="2:2" x14ac:dyDescent="0.2">
      <c r="B67453" s="35"/>
    </row>
    <row r="67454" spans="2:2" x14ac:dyDescent="0.2">
      <c r="B67454" s="170"/>
    </row>
    <row r="67457" spans="2:2" x14ac:dyDescent="0.2">
      <c r="B67457" s="35"/>
    </row>
    <row r="67458" spans="2:2" x14ac:dyDescent="0.2">
      <c r="B67458" s="35"/>
    </row>
    <row r="67459" spans="2:2" x14ac:dyDescent="0.2">
      <c r="B67459" s="35"/>
    </row>
    <row r="67460" spans="2:2" x14ac:dyDescent="0.2">
      <c r="B67460" s="35"/>
    </row>
    <row r="67463" spans="2:2" x14ac:dyDescent="0.2">
      <c r="B67463" s="35"/>
    </row>
    <row r="67464" spans="2:2" x14ac:dyDescent="0.2">
      <c r="B67464" s="35"/>
    </row>
    <row r="67465" spans="2:2" x14ac:dyDescent="0.2">
      <c r="B67465" s="35"/>
    </row>
    <row r="67466" spans="2:2" x14ac:dyDescent="0.2">
      <c r="B67466" s="35"/>
    </row>
    <row r="67467" spans="2:2" x14ac:dyDescent="0.2">
      <c r="B67467" s="35"/>
    </row>
    <row r="67468" spans="2:2" x14ac:dyDescent="0.2">
      <c r="B67468" s="35"/>
    </row>
    <row r="67474" spans="2:2" x14ac:dyDescent="0.2">
      <c r="B67474" s="35"/>
    </row>
    <row r="67475" spans="2:2" x14ac:dyDescent="0.2">
      <c r="B67475" s="35"/>
    </row>
    <row r="67476" spans="2:2" x14ac:dyDescent="0.2">
      <c r="B67476" s="35"/>
    </row>
    <row r="67477" spans="2:2" x14ac:dyDescent="0.2">
      <c r="B67477" s="35"/>
    </row>
    <row r="67480" spans="2:2" x14ac:dyDescent="0.2">
      <c r="B67480" s="170"/>
    </row>
    <row r="67486" spans="2:2" x14ac:dyDescent="0.2">
      <c r="B67486" s="170"/>
    </row>
    <row r="67529" spans="2:2" x14ac:dyDescent="0.2">
      <c r="B67529" s="170"/>
    </row>
    <row r="67557" spans="2:2" x14ac:dyDescent="0.2">
      <c r="B67557" s="35"/>
    </row>
    <row r="67558" spans="2:2" x14ac:dyDescent="0.2">
      <c r="B67558" s="34"/>
    </row>
    <row r="67596" spans="2:2" x14ac:dyDescent="0.2">
      <c r="B67596" s="35"/>
    </row>
    <row r="67598" spans="2:2" x14ac:dyDescent="0.2">
      <c r="B67598" s="35"/>
    </row>
    <row r="67599" spans="2:2" x14ac:dyDescent="0.2">
      <c r="B67599" s="170"/>
    </row>
    <row r="67600" spans="2:2" x14ac:dyDescent="0.2">
      <c r="B67600" s="35"/>
    </row>
    <row r="67602" spans="2:2" x14ac:dyDescent="0.2">
      <c r="B67602" s="35"/>
    </row>
    <row r="67607" spans="2:2" x14ac:dyDescent="0.2">
      <c r="B67607" s="35"/>
    </row>
    <row r="67608" spans="2:2" x14ac:dyDescent="0.2">
      <c r="B67608" s="35"/>
    </row>
    <row r="67611" spans="2:2" x14ac:dyDescent="0.2">
      <c r="B67611" s="35"/>
    </row>
    <row r="67612" spans="2:2" x14ac:dyDescent="0.2">
      <c r="B67612" s="35"/>
    </row>
    <row r="67615" spans="2:2" x14ac:dyDescent="0.2">
      <c r="B67615" s="35"/>
    </row>
    <row r="67616" spans="2:2" x14ac:dyDescent="0.2">
      <c r="B67616" s="35"/>
    </row>
    <row r="67617" spans="2:2" x14ac:dyDescent="0.2">
      <c r="B67617" s="35"/>
    </row>
    <row r="67618" spans="2:2" x14ac:dyDescent="0.2">
      <c r="B67618" s="35"/>
    </row>
    <row r="67621" spans="2:2" x14ac:dyDescent="0.2">
      <c r="B67621" s="35"/>
    </row>
    <row r="67622" spans="2:2" x14ac:dyDescent="0.2">
      <c r="B67622" s="35"/>
    </row>
    <row r="67623" spans="2:2" x14ac:dyDescent="0.2">
      <c r="B67623" s="35"/>
    </row>
    <row r="67624" spans="2:2" x14ac:dyDescent="0.2">
      <c r="B67624" s="35"/>
    </row>
    <row r="67625" spans="2:2" x14ac:dyDescent="0.2">
      <c r="B67625" s="35"/>
    </row>
    <row r="67626" spans="2:2" x14ac:dyDescent="0.2">
      <c r="B67626" s="35"/>
    </row>
    <row r="67632" spans="2:2" x14ac:dyDescent="0.2">
      <c r="B67632" s="35"/>
    </row>
    <row r="67633" spans="2:2" x14ac:dyDescent="0.2">
      <c r="B67633" s="35"/>
    </row>
    <row r="67634" spans="2:2" x14ac:dyDescent="0.2">
      <c r="B67634" s="35"/>
    </row>
    <row r="67635" spans="2:2" x14ac:dyDescent="0.2">
      <c r="B67635" s="35"/>
    </row>
    <row r="67715" spans="2:2" x14ac:dyDescent="0.2">
      <c r="B67715" s="35"/>
    </row>
    <row r="67716" spans="2:2" x14ac:dyDescent="0.2">
      <c r="B67716" s="34"/>
    </row>
    <row r="67744" spans="2:2" x14ac:dyDescent="0.2">
      <c r="B67744" s="170"/>
    </row>
    <row r="67754" spans="2:2" x14ac:dyDescent="0.2">
      <c r="B67754" s="35"/>
    </row>
    <row r="67756" spans="2:2" x14ac:dyDescent="0.2">
      <c r="B67756" s="35"/>
    </row>
    <row r="67758" spans="2:2" x14ac:dyDescent="0.2">
      <c r="B67758" s="35"/>
    </row>
    <row r="67760" spans="2:2" x14ac:dyDescent="0.2">
      <c r="B67760" s="35"/>
    </row>
    <row r="67765" spans="2:2" x14ac:dyDescent="0.2">
      <c r="B67765" s="35"/>
    </row>
    <row r="67766" spans="2:2" x14ac:dyDescent="0.2">
      <c r="B67766" s="35"/>
    </row>
    <row r="67769" spans="2:2" x14ac:dyDescent="0.2">
      <c r="B67769" s="35"/>
    </row>
    <row r="67770" spans="2:2" x14ac:dyDescent="0.2">
      <c r="B67770" s="35"/>
    </row>
    <row r="67773" spans="2:2" x14ac:dyDescent="0.2">
      <c r="B67773" s="35"/>
    </row>
    <row r="67774" spans="2:2" x14ac:dyDescent="0.2">
      <c r="B67774" s="35"/>
    </row>
    <row r="67775" spans="2:2" x14ac:dyDescent="0.2">
      <c r="B67775" s="35"/>
    </row>
    <row r="67776" spans="2:2" x14ac:dyDescent="0.2">
      <c r="B67776" s="35"/>
    </row>
    <row r="67779" spans="2:2" x14ac:dyDescent="0.2">
      <c r="B67779" s="35"/>
    </row>
    <row r="67780" spans="2:2" x14ac:dyDescent="0.2">
      <c r="B67780" s="35"/>
    </row>
    <row r="67781" spans="2:2" x14ac:dyDescent="0.2">
      <c r="B67781" s="35"/>
    </row>
    <row r="67782" spans="2:2" x14ac:dyDescent="0.2">
      <c r="B67782" s="35"/>
    </row>
    <row r="67783" spans="2:2" x14ac:dyDescent="0.2">
      <c r="B67783" s="35"/>
    </row>
    <row r="67784" spans="2:2" x14ac:dyDescent="0.2">
      <c r="B67784" s="35"/>
    </row>
    <row r="67790" spans="2:2" x14ac:dyDescent="0.2">
      <c r="B67790" s="35"/>
    </row>
    <row r="67791" spans="2:2" x14ac:dyDescent="0.2">
      <c r="B67791" s="35"/>
    </row>
    <row r="67792" spans="2:2" x14ac:dyDescent="0.2">
      <c r="B67792" s="35"/>
    </row>
    <row r="67793" spans="2:2" x14ac:dyDescent="0.2">
      <c r="B67793" s="35"/>
    </row>
    <row r="67873" spans="2:2" x14ac:dyDescent="0.2">
      <c r="B67873" s="35"/>
    </row>
    <row r="67874" spans="2:2" x14ac:dyDescent="0.2">
      <c r="B67874" s="34"/>
    </row>
    <row r="67912" spans="2:2" x14ac:dyDescent="0.2">
      <c r="B67912" s="35"/>
    </row>
    <row r="67914" spans="2:2" x14ac:dyDescent="0.2">
      <c r="B67914" s="35"/>
    </row>
    <row r="67916" spans="2:2" x14ac:dyDescent="0.2">
      <c r="B67916" s="35"/>
    </row>
    <row r="67918" spans="2:2" x14ac:dyDescent="0.2">
      <c r="B67918" s="35"/>
    </row>
    <row r="67923" spans="2:2" x14ac:dyDescent="0.2">
      <c r="B67923" s="35"/>
    </row>
    <row r="67924" spans="2:2" x14ac:dyDescent="0.2">
      <c r="B67924" s="35"/>
    </row>
    <row r="67927" spans="2:2" x14ac:dyDescent="0.2">
      <c r="B67927" s="35"/>
    </row>
    <row r="67928" spans="2:2" x14ac:dyDescent="0.2">
      <c r="B67928" s="35"/>
    </row>
    <row r="67931" spans="2:2" x14ac:dyDescent="0.2">
      <c r="B67931" s="35"/>
    </row>
    <row r="67932" spans="2:2" x14ac:dyDescent="0.2">
      <c r="B67932" s="35"/>
    </row>
    <row r="67933" spans="2:2" x14ac:dyDescent="0.2">
      <c r="B67933" s="35"/>
    </row>
    <row r="67934" spans="2:2" x14ac:dyDescent="0.2">
      <c r="B67934" s="35"/>
    </row>
    <row r="67937" spans="2:2" x14ac:dyDescent="0.2">
      <c r="B67937" s="35"/>
    </row>
    <row r="67938" spans="2:2" x14ac:dyDescent="0.2">
      <c r="B67938" s="35"/>
    </row>
    <row r="67939" spans="2:2" x14ac:dyDescent="0.2">
      <c r="B67939" s="35"/>
    </row>
    <row r="67940" spans="2:2" x14ac:dyDescent="0.2">
      <c r="B67940" s="35"/>
    </row>
    <row r="67941" spans="2:2" x14ac:dyDescent="0.2">
      <c r="B67941" s="35"/>
    </row>
    <row r="67942" spans="2:2" x14ac:dyDescent="0.2">
      <c r="B67942" s="35"/>
    </row>
    <row r="67948" spans="2:2" x14ac:dyDescent="0.2">
      <c r="B67948" s="35"/>
    </row>
    <row r="67949" spans="2:2" x14ac:dyDescent="0.2">
      <c r="B67949" s="35"/>
    </row>
    <row r="67950" spans="2:2" x14ac:dyDescent="0.2">
      <c r="B67950" s="35"/>
    </row>
    <row r="67951" spans="2:2" x14ac:dyDescent="0.2">
      <c r="B67951" s="35"/>
    </row>
    <row r="68031" spans="2:2" x14ac:dyDescent="0.2">
      <c r="B68031" s="35"/>
    </row>
    <row r="68032" spans="2:2" x14ac:dyDescent="0.2">
      <c r="B68032" s="34"/>
    </row>
    <row r="68070" spans="2:2" x14ac:dyDescent="0.2">
      <c r="B68070" s="35"/>
    </row>
    <row r="68072" spans="2:2" x14ac:dyDescent="0.2">
      <c r="B68072" s="35"/>
    </row>
    <row r="68074" spans="2:2" x14ac:dyDescent="0.2">
      <c r="B68074" s="35"/>
    </row>
    <row r="68076" spans="2:2" x14ac:dyDescent="0.2">
      <c r="B68076" s="35"/>
    </row>
    <row r="68081" spans="2:2" x14ac:dyDescent="0.2">
      <c r="B68081" s="35"/>
    </row>
    <row r="68082" spans="2:2" x14ac:dyDescent="0.2">
      <c r="B68082" s="35"/>
    </row>
    <row r="68085" spans="2:2" x14ac:dyDescent="0.2">
      <c r="B68085" s="35"/>
    </row>
    <row r="68086" spans="2:2" x14ac:dyDescent="0.2">
      <c r="B68086" s="35"/>
    </row>
    <row r="68089" spans="2:2" x14ac:dyDescent="0.2">
      <c r="B68089" s="35"/>
    </row>
    <row r="68090" spans="2:2" x14ac:dyDescent="0.2">
      <c r="B68090" s="35"/>
    </row>
    <row r="68091" spans="2:2" x14ac:dyDescent="0.2">
      <c r="B68091" s="35"/>
    </row>
    <row r="68092" spans="2:2" x14ac:dyDescent="0.2">
      <c r="B68092" s="35"/>
    </row>
    <row r="68095" spans="2:2" x14ac:dyDescent="0.2">
      <c r="B68095" s="35"/>
    </row>
    <row r="68096" spans="2:2" x14ac:dyDescent="0.2">
      <c r="B68096" s="35"/>
    </row>
    <row r="68097" spans="2:2" x14ac:dyDescent="0.2">
      <c r="B68097" s="35"/>
    </row>
    <row r="68098" spans="2:2" x14ac:dyDescent="0.2">
      <c r="B68098" s="35"/>
    </row>
    <row r="68099" spans="2:2" x14ac:dyDescent="0.2">
      <c r="B68099" s="35"/>
    </row>
    <row r="68100" spans="2:2" x14ac:dyDescent="0.2">
      <c r="B68100" s="35"/>
    </row>
    <row r="68106" spans="2:2" x14ac:dyDescent="0.2">
      <c r="B68106" s="35"/>
    </row>
    <row r="68107" spans="2:2" x14ac:dyDescent="0.2">
      <c r="B68107" s="35"/>
    </row>
    <row r="68108" spans="2:2" x14ac:dyDescent="0.2">
      <c r="B68108" s="35"/>
    </row>
    <row r="68109" spans="2:2" x14ac:dyDescent="0.2">
      <c r="B68109" s="35"/>
    </row>
    <row r="68189" spans="2:2" x14ac:dyDescent="0.2">
      <c r="B68189" s="35"/>
    </row>
    <row r="68190" spans="2:2" x14ac:dyDescent="0.2">
      <c r="B68190" s="34"/>
    </row>
    <row r="68226" spans="2:2" x14ac:dyDescent="0.2">
      <c r="B68226" s="170"/>
    </row>
    <row r="68228" spans="2:2" x14ac:dyDescent="0.2">
      <c r="B68228" s="35"/>
    </row>
    <row r="68230" spans="2:2" x14ac:dyDescent="0.2">
      <c r="B68230" s="35"/>
    </row>
    <row r="68232" spans="2:2" x14ac:dyDescent="0.2">
      <c r="B68232" s="35"/>
    </row>
    <row r="68234" spans="2:2" x14ac:dyDescent="0.2">
      <c r="B68234" s="35"/>
    </row>
    <row r="68239" spans="2:2" x14ac:dyDescent="0.2">
      <c r="B68239" s="170"/>
    </row>
    <row r="68240" spans="2:2" x14ac:dyDescent="0.2">
      <c r="B68240" s="35"/>
    </row>
    <row r="68243" spans="2:2" x14ac:dyDescent="0.2">
      <c r="B68243" s="35"/>
    </row>
    <row r="68244" spans="2:2" x14ac:dyDescent="0.2">
      <c r="B68244" s="35"/>
    </row>
    <row r="68247" spans="2:2" x14ac:dyDescent="0.2">
      <c r="B68247" s="35"/>
    </row>
    <row r="68248" spans="2:2" x14ac:dyDescent="0.2">
      <c r="B68248" s="35"/>
    </row>
    <row r="68249" spans="2:2" x14ac:dyDescent="0.2">
      <c r="B68249" s="35"/>
    </row>
    <row r="68250" spans="2:2" x14ac:dyDescent="0.2">
      <c r="B68250" s="35"/>
    </row>
    <row r="68253" spans="2:2" x14ac:dyDescent="0.2">
      <c r="B68253" s="35"/>
    </row>
    <row r="68254" spans="2:2" x14ac:dyDescent="0.2">
      <c r="B68254" s="35"/>
    </row>
    <row r="68255" spans="2:2" x14ac:dyDescent="0.2">
      <c r="B68255" s="35"/>
    </row>
    <row r="68256" spans="2:2" x14ac:dyDescent="0.2">
      <c r="B68256" s="35"/>
    </row>
    <row r="68257" spans="2:2" x14ac:dyDescent="0.2">
      <c r="B68257" s="35"/>
    </row>
    <row r="68258" spans="2:2" x14ac:dyDescent="0.2">
      <c r="B68258" s="170"/>
    </row>
    <row r="68264" spans="2:2" x14ac:dyDescent="0.2">
      <c r="B68264" s="35"/>
    </row>
    <row r="68265" spans="2:2" x14ac:dyDescent="0.2">
      <c r="B68265" s="35"/>
    </row>
    <row r="68266" spans="2:2" x14ac:dyDescent="0.2">
      <c r="B68266" s="35"/>
    </row>
    <row r="68267" spans="2:2" x14ac:dyDescent="0.2">
      <c r="B68267" s="35"/>
    </row>
    <row r="68310" spans="2:2" x14ac:dyDescent="0.2">
      <c r="B68310" s="170"/>
    </row>
    <row r="68347" spans="2:2" x14ac:dyDescent="0.2">
      <c r="B68347" s="35"/>
    </row>
    <row r="68348" spans="2:2" x14ac:dyDescent="0.2">
      <c r="B68348" s="170"/>
    </row>
    <row r="68374" spans="2:2" x14ac:dyDescent="0.2">
      <c r="B68374" s="170"/>
    </row>
    <row r="68386" spans="2:2" x14ac:dyDescent="0.2">
      <c r="B68386" s="35"/>
    </row>
    <row r="68388" spans="2:2" x14ac:dyDescent="0.2">
      <c r="B68388" s="35"/>
    </row>
    <row r="68390" spans="2:2" x14ac:dyDescent="0.2">
      <c r="B68390" s="35"/>
    </row>
    <row r="68392" spans="2:2" x14ac:dyDescent="0.2">
      <c r="B68392" s="35"/>
    </row>
    <row r="68397" spans="2:2" x14ac:dyDescent="0.2">
      <c r="B68397" s="35"/>
    </row>
    <row r="68398" spans="2:2" x14ac:dyDescent="0.2">
      <c r="B68398" s="35"/>
    </row>
    <row r="68401" spans="2:2" x14ac:dyDescent="0.2">
      <c r="B68401" s="35"/>
    </row>
    <row r="68402" spans="2:2" x14ac:dyDescent="0.2">
      <c r="B68402" s="35"/>
    </row>
    <row r="68405" spans="2:2" x14ac:dyDescent="0.2">
      <c r="B68405" s="35"/>
    </row>
    <row r="68406" spans="2:2" x14ac:dyDescent="0.2">
      <c r="B68406" s="35"/>
    </row>
    <row r="68407" spans="2:2" x14ac:dyDescent="0.2">
      <c r="B68407" s="35"/>
    </row>
    <row r="68408" spans="2:2" x14ac:dyDescent="0.2">
      <c r="B68408" s="35"/>
    </row>
    <row r="68411" spans="2:2" x14ac:dyDescent="0.2">
      <c r="B68411" s="35"/>
    </row>
    <row r="68412" spans="2:2" x14ac:dyDescent="0.2">
      <c r="B68412" s="35"/>
    </row>
    <row r="68413" spans="2:2" x14ac:dyDescent="0.2">
      <c r="B68413" s="35"/>
    </row>
    <row r="68414" spans="2:2" x14ac:dyDescent="0.2">
      <c r="B68414" s="35"/>
    </row>
    <row r="68415" spans="2:2" x14ac:dyDescent="0.2">
      <c r="B68415" s="35"/>
    </row>
    <row r="68416" spans="2:2" x14ac:dyDescent="0.2">
      <c r="B68416" s="35"/>
    </row>
    <row r="68422" spans="2:2" x14ac:dyDescent="0.2">
      <c r="B68422" s="35"/>
    </row>
    <row r="68423" spans="2:2" x14ac:dyDescent="0.2">
      <c r="B68423" s="35"/>
    </row>
    <row r="68424" spans="2:2" x14ac:dyDescent="0.2">
      <c r="B68424" s="35"/>
    </row>
    <row r="68425" spans="2:2" x14ac:dyDescent="0.2">
      <c r="B68425" s="35"/>
    </row>
    <row r="68505" spans="2:2" x14ac:dyDescent="0.2">
      <c r="B68505" s="35"/>
    </row>
    <row r="68506" spans="2:2" x14ac:dyDescent="0.2">
      <c r="B68506" s="34"/>
    </row>
    <row r="68541" spans="2:2" x14ac:dyDescent="0.2">
      <c r="B68541" s="170"/>
    </row>
    <row r="68544" spans="2:2" x14ac:dyDescent="0.2">
      <c r="B68544" s="35"/>
    </row>
    <row r="68546" spans="2:2" x14ac:dyDescent="0.2">
      <c r="B68546" s="35"/>
    </row>
    <row r="68548" spans="2:2" x14ac:dyDescent="0.2">
      <c r="B68548" s="35"/>
    </row>
    <row r="68550" spans="2:2" x14ac:dyDescent="0.2">
      <c r="B68550" s="35"/>
    </row>
    <row r="68555" spans="2:2" x14ac:dyDescent="0.2">
      <c r="B68555" s="35"/>
    </row>
    <row r="68556" spans="2:2" x14ac:dyDescent="0.2">
      <c r="B68556" s="35"/>
    </row>
    <row r="68559" spans="2:2" x14ac:dyDescent="0.2">
      <c r="B68559" s="35"/>
    </row>
    <row r="68560" spans="2:2" x14ac:dyDescent="0.2">
      <c r="B68560" s="35"/>
    </row>
    <row r="68563" spans="2:2" x14ac:dyDescent="0.2">
      <c r="B68563" s="35"/>
    </row>
    <row r="68564" spans="2:2" x14ac:dyDescent="0.2">
      <c r="B68564" s="35"/>
    </row>
    <row r="68565" spans="2:2" x14ac:dyDescent="0.2">
      <c r="B68565" s="35"/>
    </row>
    <row r="68566" spans="2:2" x14ac:dyDescent="0.2">
      <c r="B68566" s="35"/>
    </row>
    <row r="68567" spans="2:2" x14ac:dyDescent="0.2">
      <c r="B68567" s="170"/>
    </row>
    <row r="68569" spans="2:2" x14ac:dyDescent="0.2">
      <c r="B68569" s="35"/>
    </row>
    <row r="68570" spans="2:2" x14ac:dyDescent="0.2">
      <c r="B68570" s="35"/>
    </row>
    <row r="68571" spans="2:2" x14ac:dyDescent="0.2">
      <c r="B68571" s="35"/>
    </row>
    <row r="68572" spans="2:2" x14ac:dyDescent="0.2">
      <c r="B68572" s="35"/>
    </row>
    <row r="68573" spans="2:2" x14ac:dyDescent="0.2">
      <c r="B68573" s="35"/>
    </row>
    <row r="68574" spans="2:2" x14ac:dyDescent="0.2">
      <c r="B68574" s="35"/>
    </row>
    <row r="68580" spans="2:2" x14ac:dyDescent="0.2">
      <c r="B68580" s="35"/>
    </row>
    <row r="68581" spans="2:2" x14ac:dyDescent="0.2">
      <c r="B68581" s="35"/>
    </row>
    <row r="68582" spans="2:2" x14ac:dyDescent="0.2">
      <c r="B68582" s="35"/>
    </row>
    <row r="68583" spans="2:2" x14ac:dyDescent="0.2">
      <c r="B68583" s="35"/>
    </row>
    <row r="68663" spans="2:2" x14ac:dyDescent="0.2">
      <c r="B68663" s="35"/>
    </row>
    <row r="68664" spans="2:2" x14ac:dyDescent="0.2">
      <c r="B68664" s="34"/>
    </row>
    <row r="68702" spans="2:2" x14ac:dyDescent="0.2">
      <c r="B68702" s="35"/>
    </row>
    <row r="68704" spans="2:2" x14ac:dyDescent="0.2">
      <c r="B68704" s="35"/>
    </row>
    <row r="68706" spans="2:2" x14ac:dyDescent="0.2">
      <c r="B68706" s="35"/>
    </row>
    <row r="68708" spans="2:2" x14ac:dyDescent="0.2">
      <c r="B68708" s="35"/>
    </row>
    <row r="68713" spans="2:2" x14ac:dyDescent="0.2">
      <c r="B68713" s="170"/>
    </row>
    <row r="68714" spans="2:2" x14ac:dyDescent="0.2">
      <c r="B68714" s="35"/>
    </row>
    <row r="68717" spans="2:2" x14ac:dyDescent="0.2">
      <c r="B68717" s="35"/>
    </row>
    <row r="68718" spans="2:2" x14ac:dyDescent="0.2">
      <c r="B68718" s="35"/>
    </row>
    <row r="68721" spans="2:2" x14ac:dyDescent="0.2">
      <c r="B68721" s="35"/>
    </row>
    <row r="68722" spans="2:2" x14ac:dyDescent="0.2">
      <c r="B68722" s="35"/>
    </row>
    <row r="68723" spans="2:2" x14ac:dyDescent="0.2">
      <c r="B68723" s="35"/>
    </row>
    <row r="68724" spans="2:2" x14ac:dyDescent="0.2">
      <c r="B68724" s="35"/>
    </row>
    <row r="68726" spans="2:2" x14ac:dyDescent="0.2">
      <c r="B68726" s="170"/>
    </row>
    <row r="68727" spans="2:2" x14ac:dyDescent="0.2">
      <c r="B68727" s="35"/>
    </row>
    <row r="68728" spans="2:2" x14ac:dyDescent="0.2">
      <c r="B68728" s="35"/>
    </row>
    <row r="68729" spans="2:2" x14ac:dyDescent="0.2">
      <c r="B68729" s="35"/>
    </row>
    <row r="68730" spans="2:2" x14ac:dyDescent="0.2">
      <c r="B68730" s="35"/>
    </row>
    <row r="68731" spans="2:2" x14ac:dyDescent="0.2">
      <c r="B68731" s="35"/>
    </row>
    <row r="68732" spans="2:2" x14ac:dyDescent="0.2">
      <c r="B68732" s="35"/>
    </row>
    <row r="68738" spans="2:2" x14ac:dyDescent="0.2">
      <c r="B68738" s="35"/>
    </row>
    <row r="68739" spans="2:2" x14ac:dyDescent="0.2">
      <c r="B68739" s="35"/>
    </row>
    <row r="68740" spans="2:2" x14ac:dyDescent="0.2">
      <c r="B68740" s="35"/>
    </row>
    <row r="68741" spans="2:2" x14ac:dyDescent="0.2">
      <c r="B68741" s="35"/>
    </row>
    <row r="68821" spans="2:2" x14ac:dyDescent="0.2">
      <c r="B68821" s="35"/>
    </row>
    <row r="68822" spans="2:2" x14ac:dyDescent="0.2">
      <c r="B68822" s="34"/>
    </row>
    <row r="68860" spans="2:2" x14ac:dyDescent="0.2">
      <c r="B68860" s="35"/>
    </row>
    <row r="68862" spans="2:2" x14ac:dyDescent="0.2">
      <c r="B68862" s="35"/>
    </row>
    <row r="68864" spans="2:2" x14ac:dyDescent="0.2">
      <c r="B68864" s="35"/>
    </row>
    <row r="68866" spans="2:2" x14ac:dyDescent="0.2">
      <c r="B68866" s="35"/>
    </row>
    <row r="68871" spans="2:2" x14ac:dyDescent="0.2">
      <c r="B68871" s="35"/>
    </row>
    <row r="68872" spans="2:2" x14ac:dyDescent="0.2">
      <c r="B68872" s="35"/>
    </row>
    <row r="68875" spans="2:2" x14ac:dyDescent="0.2">
      <c r="B68875" s="35"/>
    </row>
    <row r="68876" spans="2:2" x14ac:dyDescent="0.2">
      <c r="B68876" s="35"/>
    </row>
    <row r="68879" spans="2:2" x14ac:dyDescent="0.2">
      <c r="B68879" s="35"/>
    </row>
    <row r="68880" spans="2:2" x14ac:dyDescent="0.2">
      <c r="B68880" s="35"/>
    </row>
    <row r="68881" spans="2:2" x14ac:dyDescent="0.2">
      <c r="B68881" s="35"/>
    </row>
    <row r="68882" spans="2:2" x14ac:dyDescent="0.2">
      <c r="B68882" s="35"/>
    </row>
    <row r="68885" spans="2:2" x14ac:dyDescent="0.2">
      <c r="B68885" s="35"/>
    </row>
    <row r="68886" spans="2:2" x14ac:dyDescent="0.2">
      <c r="B68886" s="170"/>
    </row>
    <row r="68887" spans="2:2" x14ac:dyDescent="0.2">
      <c r="B68887" s="35"/>
    </row>
    <row r="68888" spans="2:2" x14ac:dyDescent="0.2">
      <c r="B68888" s="35"/>
    </row>
    <row r="68889" spans="2:2" x14ac:dyDescent="0.2">
      <c r="B68889" s="35"/>
    </row>
    <row r="68890" spans="2:2" x14ac:dyDescent="0.2">
      <c r="B68890" s="35"/>
    </row>
    <row r="68896" spans="2:2" x14ac:dyDescent="0.2">
      <c r="B68896" s="35"/>
    </row>
    <row r="68897" spans="2:2" x14ac:dyDescent="0.2">
      <c r="B68897" s="35"/>
    </row>
    <row r="68898" spans="2:2" x14ac:dyDescent="0.2">
      <c r="B68898" s="35"/>
    </row>
    <row r="68899" spans="2:2" x14ac:dyDescent="0.2">
      <c r="B68899" s="170"/>
    </row>
    <row r="68905" spans="2:2" x14ac:dyDescent="0.2">
      <c r="B68905" s="170"/>
    </row>
    <row r="68918" spans="2:2" x14ac:dyDescent="0.2">
      <c r="B68918" s="170"/>
    </row>
    <row r="68979" spans="2:2" x14ac:dyDescent="0.2">
      <c r="B68979" s="35"/>
    </row>
    <row r="68980" spans="2:2" x14ac:dyDescent="0.2">
      <c r="B68980" s="34"/>
    </row>
    <row r="69008" spans="2:2" x14ac:dyDescent="0.2">
      <c r="B69008" s="170"/>
    </row>
    <row r="69018" spans="2:2" x14ac:dyDescent="0.2">
      <c r="B69018" s="35"/>
    </row>
    <row r="69020" spans="2:2" x14ac:dyDescent="0.2">
      <c r="B69020" s="35"/>
    </row>
    <row r="69021" spans="2:2" x14ac:dyDescent="0.2">
      <c r="B69021" s="170"/>
    </row>
    <row r="69022" spans="2:2" x14ac:dyDescent="0.2">
      <c r="B69022" s="35"/>
    </row>
    <row r="69024" spans="2:2" x14ac:dyDescent="0.2">
      <c r="B69024" s="35"/>
    </row>
    <row r="69029" spans="2:2" x14ac:dyDescent="0.2">
      <c r="B69029" s="35"/>
    </row>
    <row r="69030" spans="2:2" x14ac:dyDescent="0.2">
      <c r="B69030" s="35"/>
    </row>
    <row r="69033" spans="2:2" x14ac:dyDescent="0.2">
      <c r="B69033" s="35"/>
    </row>
    <row r="69034" spans="2:2" x14ac:dyDescent="0.2">
      <c r="B69034" s="35"/>
    </row>
    <row r="69037" spans="2:2" x14ac:dyDescent="0.2">
      <c r="B69037" s="35"/>
    </row>
    <row r="69038" spans="2:2" x14ac:dyDescent="0.2">
      <c r="B69038" s="35"/>
    </row>
    <row r="69039" spans="2:2" x14ac:dyDescent="0.2">
      <c r="B69039" s="35"/>
    </row>
    <row r="69040" spans="2:2" x14ac:dyDescent="0.2">
      <c r="B69040" s="35"/>
    </row>
    <row r="69043" spans="2:2" x14ac:dyDescent="0.2">
      <c r="B69043" s="35"/>
    </row>
    <row r="69044" spans="2:2" x14ac:dyDescent="0.2">
      <c r="B69044" s="35"/>
    </row>
    <row r="69045" spans="2:2" x14ac:dyDescent="0.2">
      <c r="B69045" s="35"/>
    </row>
    <row r="69046" spans="2:2" x14ac:dyDescent="0.2">
      <c r="B69046" s="35"/>
    </row>
    <row r="69047" spans="2:2" x14ac:dyDescent="0.2">
      <c r="B69047" s="35"/>
    </row>
    <row r="69048" spans="2:2" x14ac:dyDescent="0.2">
      <c r="B69048" s="35"/>
    </row>
    <row r="69054" spans="2:2" x14ac:dyDescent="0.2">
      <c r="B69054" s="35"/>
    </row>
    <row r="69055" spans="2:2" x14ac:dyDescent="0.2">
      <c r="B69055" s="35"/>
    </row>
    <row r="69056" spans="2:2" x14ac:dyDescent="0.2">
      <c r="B69056" s="35"/>
    </row>
    <row r="69057" spans="2:2" x14ac:dyDescent="0.2">
      <c r="B69057" s="35"/>
    </row>
    <row r="69137" spans="2:2" x14ac:dyDescent="0.2">
      <c r="B69137" s="35"/>
    </row>
    <row r="69138" spans="2:2" x14ac:dyDescent="0.2">
      <c r="B69138" s="34"/>
    </row>
    <row r="69176" spans="2:2" x14ac:dyDescent="0.2">
      <c r="B69176" s="35"/>
    </row>
    <row r="69178" spans="2:2" x14ac:dyDescent="0.2">
      <c r="B69178" s="35"/>
    </row>
    <row r="69180" spans="2:2" x14ac:dyDescent="0.2">
      <c r="B69180" s="35"/>
    </row>
    <row r="69182" spans="2:2" x14ac:dyDescent="0.2">
      <c r="B69182" s="35"/>
    </row>
    <row r="69187" spans="2:2" x14ac:dyDescent="0.2">
      <c r="B69187" s="35"/>
    </row>
    <row r="69188" spans="2:2" x14ac:dyDescent="0.2">
      <c r="B69188" s="35"/>
    </row>
    <row r="69191" spans="2:2" x14ac:dyDescent="0.2">
      <c r="B69191" s="35"/>
    </row>
    <row r="69192" spans="2:2" x14ac:dyDescent="0.2">
      <c r="B69192" s="35"/>
    </row>
    <row r="69195" spans="2:2" x14ac:dyDescent="0.2">
      <c r="B69195" s="35"/>
    </row>
    <row r="69196" spans="2:2" x14ac:dyDescent="0.2">
      <c r="B69196" s="35"/>
    </row>
    <row r="69197" spans="2:2" x14ac:dyDescent="0.2">
      <c r="B69197" s="35"/>
    </row>
    <row r="69198" spans="2:2" x14ac:dyDescent="0.2">
      <c r="B69198" s="35"/>
    </row>
    <row r="69201" spans="2:2" x14ac:dyDescent="0.2">
      <c r="B69201" s="35"/>
    </row>
    <row r="69202" spans="2:2" x14ac:dyDescent="0.2">
      <c r="B69202" s="35"/>
    </row>
    <row r="69203" spans="2:2" x14ac:dyDescent="0.2">
      <c r="B69203" s="35"/>
    </row>
    <row r="69204" spans="2:2" x14ac:dyDescent="0.2">
      <c r="B69204" s="35"/>
    </row>
    <row r="69205" spans="2:2" x14ac:dyDescent="0.2">
      <c r="B69205" s="35"/>
    </row>
    <row r="69206" spans="2:2" x14ac:dyDescent="0.2">
      <c r="B69206" s="35"/>
    </row>
    <row r="69212" spans="2:2" x14ac:dyDescent="0.2">
      <c r="B69212" s="35"/>
    </row>
    <row r="69213" spans="2:2" x14ac:dyDescent="0.2">
      <c r="B69213" s="35"/>
    </row>
    <row r="69214" spans="2:2" x14ac:dyDescent="0.2">
      <c r="B69214" s="35"/>
    </row>
    <row r="69215" spans="2:2" x14ac:dyDescent="0.2">
      <c r="B69215" s="35"/>
    </row>
    <row r="69295" spans="2:2" x14ac:dyDescent="0.2">
      <c r="B69295" s="35"/>
    </row>
    <row r="69296" spans="2:2" x14ac:dyDescent="0.2">
      <c r="B69296" s="34"/>
    </row>
    <row r="69334" spans="2:2" x14ac:dyDescent="0.2">
      <c r="B69334" s="35"/>
    </row>
    <row r="69336" spans="2:2" x14ac:dyDescent="0.2">
      <c r="B69336" s="35"/>
    </row>
    <row r="69338" spans="2:2" x14ac:dyDescent="0.2">
      <c r="B69338" s="35"/>
    </row>
    <row r="69340" spans="2:2" x14ac:dyDescent="0.2">
      <c r="B69340" s="35"/>
    </row>
    <row r="69345" spans="2:2" x14ac:dyDescent="0.2">
      <c r="B69345" s="35"/>
    </row>
    <row r="69346" spans="2:2" x14ac:dyDescent="0.2">
      <c r="B69346" s="35"/>
    </row>
    <row r="69349" spans="2:2" x14ac:dyDescent="0.2">
      <c r="B69349" s="35"/>
    </row>
    <row r="69350" spans="2:2" x14ac:dyDescent="0.2">
      <c r="B69350" s="35"/>
    </row>
    <row r="69353" spans="2:2" x14ac:dyDescent="0.2">
      <c r="B69353" s="35"/>
    </row>
    <row r="69354" spans="2:2" x14ac:dyDescent="0.2">
      <c r="B69354" s="35"/>
    </row>
    <row r="69355" spans="2:2" x14ac:dyDescent="0.2">
      <c r="B69355" s="35"/>
    </row>
    <row r="69356" spans="2:2" x14ac:dyDescent="0.2">
      <c r="B69356" s="35"/>
    </row>
    <row r="69359" spans="2:2" x14ac:dyDescent="0.2">
      <c r="B69359" s="35"/>
    </row>
    <row r="69360" spans="2:2" x14ac:dyDescent="0.2">
      <c r="B69360" s="35"/>
    </row>
    <row r="69361" spans="2:2" x14ac:dyDescent="0.2">
      <c r="B69361" s="35"/>
    </row>
    <row r="69362" spans="2:2" x14ac:dyDescent="0.2">
      <c r="B69362" s="35"/>
    </row>
    <row r="69363" spans="2:2" x14ac:dyDescent="0.2">
      <c r="B69363" s="35"/>
    </row>
    <row r="69364" spans="2:2" x14ac:dyDescent="0.2">
      <c r="B69364" s="35"/>
    </row>
    <row r="69370" spans="2:2" x14ac:dyDescent="0.2">
      <c r="B69370" s="35"/>
    </row>
    <row r="69371" spans="2:2" x14ac:dyDescent="0.2">
      <c r="B69371" s="35"/>
    </row>
    <row r="69372" spans="2:2" x14ac:dyDescent="0.2">
      <c r="B69372" s="35"/>
    </row>
    <row r="69373" spans="2:2" x14ac:dyDescent="0.2">
      <c r="B69373" s="35"/>
    </row>
    <row r="69453" spans="2:2" x14ac:dyDescent="0.2">
      <c r="B69453" s="35"/>
    </row>
    <row r="69454" spans="2:2" x14ac:dyDescent="0.2">
      <c r="B69454" s="34"/>
    </row>
    <row r="69456" spans="2:2" x14ac:dyDescent="0.2">
      <c r="B69456" s="170"/>
    </row>
    <row r="69492" spans="2:2" x14ac:dyDescent="0.2">
      <c r="B69492" s="35"/>
    </row>
    <row r="69494" spans="2:2" x14ac:dyDescent="0.2">
      <c r="B69494" s="35"/>
    </row>
    <row r="69496" spans="2:2" x14ac:dyDescent="0.2">
      <c r="B69496" s="35"/>
    </row>
    <row r="69498" spans="2:2" x14ac:dyDescent="0.2">
      <c r="B69498" s="35"/>
    </row>
    <row r="69503" spans="2:2" x14ac:dyDescent="0.2">
      <c r="B69503" s="35"/>
    </row>
    <row r="69504" spans="2:2" x14ac:dyDescent="0.2">
      <c r="B69504" s="35"/>
    </row>
    <row r="69507" spans="2:2" x14ac:dyDescent="0.2">
      <c r="B69507" s="35"/>
    </row>
    <row r="69508" spans="2:2" x14ac:dyDescent="0.2">
      <c r="B69508" s="35"/>
    </row>
    <row r="69511" spans="2:2" x14ac:dyDescent="0.2">
      <c r="B69511" s="35"/>
    </row>
    <row r="69512" spans="2:2" x14ac:dyDescent="0.2">
      <c r="B69512" s="35"/>
    </row>
    <row r="69513" spans="2:2" x14ac:dyDescent="0.2">
      <c r="B69513" s="35"/>
    </row>
    <row r="69514" spans="2:2" x14ac:dyDescent="0.2">
      <c r="B69514" s="35"/>
    </row>
    <row r="69517" spans="2:2" x14ac:dyDescent="0.2">
      <c r="B69517" s="35"/>
    </row>
    <row r="69518" spans="2:2" x14ac:dyDescent="0.2">
      <c r="B69518" s="35"/>
    </row>
    <row r="69519" spans="2:2" x14ac:dyDescent="0.2">
      <c r="B69519" s="35"/>
    </row>
    <row r="69520" spans="2:2" x14ac:dyDescent="0.2">
      <c r="B69520" s="35"/>
    </row>
    <row r="69521" spans="2:2" x14ac:dyDescent="0.2">
      <c r="B69521" s="35"/>
    </row>
    <row r="69522" spans="2:2" x14ac:dyDescent="0.2">
      <c r="B69522" s="35"/>
    </row>
    <row r="69528" spans="2:2" x14ac:dyDescent="0.2">
      <c r="B69528" s="35"/>
    </row>
    <row r="69529" spans="2:2" x14ac:dyDescent="0.2">
      <c r="B69529" s="35"/>
    </row>
    <row r="69530" spans="2:2" x14ac:dyDescent="0.2">
      <c r="B69530" s="35"/>
    </row>
    <row r="69531" spans="2:2" x14ac:dyDescent="0.2">
      <c r="B69531" s="35"/>
    </row>
    <row r="69532" spans="2:2" x14ac:dyDescent="0.2">
      <c r="B69532" s="170"/>
    </row>
    <row r="69558" spans="2:2" x14ac:dyDescent="0.2">
      <c r="B69558" s="170"/>
    </row>
    <row r="69571" spans="2:2" x14ac:dyDescent="0.2">
      <c r="B69571" s="170"/>
    </row>
    <row r="69611" spans="2:2" x14ac:dyDescent="0.2">
      <c r="B69611" s="35"/>
    </row>
    <row r="69612" spans="2:2" x14ac:dyDescent="0.2">
      <c r="B69612" s="34"/>
    </row>
    <row r="69650" spans="2:2" x14ac:dyDescent="0.2">
      <c r="B69650" s="35"/>
    </row>
    <row r="69652" spans="2:2" x14ac:dyDescent="0.2">
      <c r="B69652" s="35"/>
    </row>
    <row r="69654" spans="2:2" x14ac:dyDescent="0.2">
      <c r="B69654" s="35"/>
    </row>
    <row r="69656" spans="2:2" x14ac:dyDescent="0.2">
      <c r="B69656" s="35"/>
    </row>
    <row r="69661" spans="2:2" x14ac:dyDescent="0.2">
      <c r="B69661" s="35"/>
    </row>
    <row r="69662" spans="2:2" x14ac:dyDescent="0.2">
      <c r="B69662" s="35"/>
    </row>
    <row r="69665" spans="2:2" x14ac:dyDescent="0.2">
      <c r="B69665" s="35"/>
    </row>
    <row r="69666" spans="2:2" x14ac:dyDescent="0.2">
      <c r="B69666" s="35"/>
    </row>
    <row r="69669" spans="2:2" x14ac:dyDescent="0.2">
      <c r="B69669" s="35"/>
    </row>
    <row r="69670" spans="2:2" x14ac:dyDescent="0.2">
      <c r="B69670" s="35"/>
    </row>
    <row r="69671" spans="2:2" x14ac:dyDescent="0.2">
      <c r="B69671" s="35"/>
    </row>
    <row r="69672" spans="2:2" x14ac:dyDescent="0.2">
      <c r="B69672" s="35"/>
    </row>
    <row r="69675" spans="2:2" x14ac:dyDescent="0.2">
      <c r="B69675" s="35"/>
    </row>
    <row r="69676" spans="2:2" x14ac:dyDescent="0.2">
      <c r="B69676" s="35"/>
    </row>
    <row r="69677" spans="2:2" x14ac:dyDescent="0.2">
      <c r="B69677" s="35"/>
    </row>
    <row r="69678" spans="2:2" x14ac:dyDescent="0.2">
      <c r="B69678" s="35"/>
    </row>
    <row r="69679" spans="2:2" x14ac:dyDescent="0.2">
      <c r="B69679" s="35"/>
    </row>
    <row r="69680" spans="2:2" x14ac:dyDescent="0.2">
      <c r="B69680" s="35"/>
    </row>
    <row r="69686" spans="2:2" x14ac:dyDescent="0.2">
      <c r="B69686" s="35"/>
    </row>
    <row r="69687" spans="2:2" x14ac:dyDescent="0.2">
      <c r="B69687" s="35"/>
    </row>
    <row r="69688" spans="2:2" x14ac:dyDescent="0.2">
      <c r="B69688" s="35"/>
    </row>
    <row r="69689" spans="2:2" x14ac:dyDescent="0.2">
      <c r="B69689" s="35"/>
    </row>
    <row r="69769" spans="2:2" x14ac:dyDescent="0.2">
      <c r="B69769" s="35"/>
    </row>
    <row r="69770" spans="2:2" x14ac:dyDescent="0.2">
      <c r="B69770" s="34"/>
    </row>
    <row r="69808" spans="2:2" x14ac:dyDescent="0.2">
      <c r="B69808" s="35"/>
    </row>
    <row r="69810" spans="2:2" x14ac:dyDescent="0.2">
      <c r="B69810" s="35"/>
    </row>
    <row r="69812" spans="2:2" x14ac:dyDescent="0.2">
      <c r="B69812" s="35"/>
    </row>
    <row r="69814" spans="2:2" x14ac:dyDescent="0.2">
      <c r="B69814" s="35"/>
    </row>
    <row r="69819" spans="2:2" x14ac:dyDescent="0.2">
      <c r="B69819" s="35"/>
    </row>
    <row r="69820" spans="2:2" x14ac:dyDescent="0.2">
      <c r="B69820" s="35"/>
    </row>
    <row r="69823" spans="2:2" x14ac:dyDescent="0.2">
      <c r="B69823" s="35"/>
    </row>
    <row r="69824" spans="2:2" x14ac:dyDescent="0.2">
      <c r="B69824" s="35"/>
    </row>
    <row r="69827" spans="2:2" x14ac:dyDescent="0.2">
      <c r="B69827" s="35"/>
    </row>
    <row r="69828" spans="2:2" x14ac:dyDescent="0.2">
      <c r="B69828" s="35"/>
    </row>
    <row r="69829" spans="2:2" x14ac:dyDescent="0.2">
      <c r="B69829" s="35"/>
    </row>
    <row r="69830" spans="2:2" x14ac:dyDescent="0.2">
      <c r="B69830" s="35"/>
    </row>
    <row r="69833" spans="2:2" x14ac:dyDescent="0.2">
      <c r="B69833" s="35"/>
    </row>
    <row r="69834" spans="2:2" x14ac:dyDescent="0.2">
      <c r="B69834" s="35"/>
    </row>
    <row r="69835" spans="2:2" x14ac:dyDescent="0.2">
      <c r="B69835" s="35"/>
    </row>
    <row r="69836" spans="2:2" x14ac:dyDescent="0.2">
      <c r="B69836" s="35"/>
    </row>
    <row r="69837" spans="2:2" x14ac:dyDescent="0.2">
      <c r="B69837" s="35"/>
    </row>
    <row r="69838" spans="2:2" x14ac:dyDescent="0.2">
      <c r="B69838" s="35"/>
    </row>
    <row r="69844" spans="2:2" x14ac:dyDescent="0.2">
      <c r="B69844" s="35"/>
    </row>
    <row r="69845" spans="2:2" x14ac:dyDescent="0.2">
      <c r="B69845" s="35"/>
    </row>
    <row r="69846" spans="2:2" x14ac:dyDescent="0.2">
      <c r="B69846" s="35"/>
    </row>
    <row r="69847" spans="2:2" x14ac:dyDescent="0.2">
      <c r="B69847" s="35"/>
    </row>
    <row r="69927" spans="2:2" x14ac:dyDescent="0.2">
      <c r="B69927" s="35"/>
    </row>
    <row r="69928" spans="2:2" x14ac:dyDescent="0.2">
      <c r="B69928" s="34"/>
    </row>
    <row r="69966" spans="2:2" x14ac:dyDescent="0.2">
      <c r="B69966" s="35"/>
    </row>
    <row r="69968" spans="2:2" x14ac:dyDescent="0.2">
      <c r="B69968" s="35"/>
    </row>
    <row r="69970" spans="2:2" x14ac:dyDescent="0.2">
      <c r="B69970" s="35"/>
    </row>
    <row r="69972" spans="2:2" x14ac:dyDescent="0.2">
      <c r="B69972" s="35"/>
    </row>
    <row r="69977" spans="2:2" x14ac:dyDescent="0.2">
      <c r="B69977" s="35"/>
    </row>
    <row r="69978" spans="2:2" x14ac:dyDescent="0.2">
      <c r="B69978" s="35"/>
    </row>
    <row r="69981" spans="2:2" x14ac:dyDescent="0.2">
      <c r="B69981" s="170"/>
    </row>
    <row r="69982" spans="2:2" x14ac:dyDescent="0.2">
      <c r="B69982" s="35"/>
    </row>
    <row r="69985" spans="2:2" x14ac:dyDescent="0.2">
      <c r="B69985" s="35"/>
    </row>
    <row r="69986" spans="2:2" x14ac:dyDescent="0.2">
      <c r="B69986" s="35"/>
    </row>
    <row r="69987" spans="2:2" x14ac:dyDescent="0.2">
      <c r="B69987" s="35"/>
    </row>
    <row r="69988" spans="2:2" x14ac:dyDescent="0.2">
      <c r="B69988" s="35"/>
    </row>
    <row r="69991" spans="2:2" x14ac:dyDescent="0.2">
      <c r="B69991" s="35"/>
    </row>
    <row r="69992" spans="2:2" x14ac:dyDescent="0.2">
      <c r="B69992" s="35"/>
    </row>
    <row r="69993" spans="2:2" x14ac:dyDescent="0.2">
      <c r="B69993" s="35"/>
    </row>
    <row r="69994" spans="2:2" x14ac:dyDescent="0.2">
      <c r="B69994" s="35"/>
    </row>
    <row r="69995" spans="2:2" x14ac:dyDescent="0.2">
      <c r="B69995" s="35"/>
    </row>
    <row r="69996" spans="2:2" x14ac:dyDescent="0.2">
      <c r="B69996" s="35"/>
    </row>
    <row r="70002" spans="2:2" x14ac:dyDescent="0.2">
      <c r="B70002" s="35"/>
    </row>
    <row r="70003" spans="2:2" x14ac:dyDescent="0.2">
      <c r="B70003" s="35"/>
    </row>
    <row r="70004" spans="2:2" x14ac:dyDescent="0.2">
      <c r="B70004" s="35"/>
    </row>
    <row r="70005" spans="2:2" x14ac:dyDescent="0.2">
      <c r="B70005" s="35"/>
    </row>
    <row r="70085" spans="2:2" x14ac:dyDescent="0.2">
      <c r="B70085" s="35"/>
    </row>
    <row r="70086" spans="2:2" x14ac:dyDescent="0.2">
      <c r="B70086" s="34"/>
    </row>
    <row r="70124" spans="2:2" x14ac:dyDescent="0.2">
      <c r="B70124" s="35"/>
    </row>
    <row r="70126" spans="2:2" x14ac:dyDescent="0.2">
      <c r="B70126" s="35"/>
    </row>
    <row r="70128" spans="2:2" x14ac:dyDescent="0.2">
      <c r="B70128" s="35"/>
    </row>
    <row r="70130" spans="2:2" x14ac:dyDescent="0.2">
      <c r="B70130" s="35"/>
    </row>
    <row r="70135" spans="2:2" x14ac:dyDescent="0.2">
      <c r="B70135" s="35"/>
    </row>
    <row r="70136" spans="2:2" x14ac:dyDescent="0.2">
      <c r="B70136" s="35"/>
    </row>
    <row r="70139" spans="2:2" x14ac:dyDescent="0.2">
      <c r="B70139" s="35"/>
    </row>
    <row r="70140" spans="2:2" x14ac:dyDescent="0.2">
      <c r="B70140" s="35"/>
    </row>
    <row r="70143" spans="2:2" x14ac:dyDescent="0.2">
      <c r="B70143" s="35"/>
    </row>
    <row r="70144" spans="2:2" x14ac:dyDescent="0.2">
      <c r="B70144" s="35"/>
    </row>
    <row r="70145" spans="2:2" x14ac:dyDescent="0.2">
      <c r="B70145" s="35"/>
    </row>
    <row r="70146" spans="2:2" x14ac:dyDescent="0.2">
      <c r="B70146" s="35"/>
    </row>
    <row r="70149" spans="2:2" x14ac:dyDescent="0.2">
      <c r="B70149" s="35"/>
    </row>
    <row r="70150" spans="2:2" x14ac:dyDescent="0.2">
      <c r="B70150" s="35"/>
    </row>
    <row r="70151" spans="2:2" x14ac:dyDescent="0.2">
      <c r="B70151" s="35"/>
    </row>
    <row r="70152" spans="2:2" x14ac:dyDescent="0.2">
      <c r="B70152" s="35"/>
    </row>
    <row r="70153" spans="2:2" x14ac:dyDescent="0.2">
      <c r="B70153" s="35"/>
    </row>
    <row r="70154" spans="2:2" x14ac:dyDescent="0.2">
      <c r="B70154" s="35"/>
    </row>
    <row r="70160" spans="2:2" x14ac:dyDescent="0.2">
      <c r="B70160" s="35"/>
    </row>
    <row r="70161" spans="2:2" x14ac:dyDescent="0.2">
      <c r="B70161" s="35"/>
    </row>
    <row r="70162" spans="2:2" x14ac:dyDescent="0.2">
      <c r="B70162" s="35"/>
    </row>
    <row r="70163" spans="2:2" x14ac:dyDescent="0.2">
      <c r="B70163" s="35"/>
    </row>
    <row r="70170" spans="2:2" x14ac:dyDescent="0.2">
      <c r="B70170" s="170"/>
    </row>
    <row r="70243" spans="2:2" x14ac:dyDescent="0.2">
      <c r="B70243" s="35"/>
    </row>
    <row r="70244" spans="2:2" x14ac:dyDescent="0.2">
      <c r="B70244" s="34"/>
    </row>
    <row r="70279" spans="2:2" x14ac:dyDescent="0.2">
      <c r="B70279" s="170"/>
    </row>
    <row r="70282" spans="2:2" x14ac:dyDescent="0.2">
      <c r="B70282" s="35"/>
    </row>
    <row r="70284" spans="2:2" x14ac:dyDescent="0.2">
      <c r="B70284" s="35"/>
    </row>
    <row r="70286" spans="2:2" x14ac:dyDescent="0.2">
      <c r="B70286" s="35"/>
    </row>
    <row r="70288" spans="2:2" x14ac:dyDescent="0.2">
      <c r="B70288" s="35"/>
    </row>
    <row r="70293" spans="2:2" x14ac:dyDescent="0.2">
      <c r="B70293" s="35"/>
    </row>
    <row r="70294" spans="2:2" x14ac:dyDescent="0.2">
      <c r="B70294" s="35"/>
    </row>
    <row r="70297" spans="2:2" x14ac:dyDescent="0.2">
      <c r="B70297" s="35"/>
    </row>
    <row r="70298" spans="2:2" x14ac:dyDescent="0.2">
      <c r="B70298" s="35"/>
    </row>
    <row r="70301" spans="2:2" x14ac:dyDescent="0.2">
      <c r="B70301" s="35"/>
    </row>
    <row r="70302" spans="2:2" x14ac:dyDescent="0.2">
      <c r="B70302" s="35"/>
    </row>
    <row r="70303" spans="2:2" x14ac:dyDescent="0.2">
      <c r="B70303" s="35"/>
    </row>
    <row r="70304" spans="2:2" x14ac:dyDescent="0.2">
      <c r="B70304" s="35"/>
    </row>
    <row r="70307" spans="2:2" x14ac:dyDescent="0.2">
      <c r="B70307" s="35"/>
    </row>
    <row r="70308" spans="2:2" x14ac:dyDescent="0.2">
      <c r="B70308" s="35"/>
    </row>
    <row r="70309" spans="2:2" x14ac:dyDescent="0.2">
      <c r="B70309" s="35"/>
    </row>
    <row r="70310" spans="2:2" x14ac:dyDescent="0.2">
      <c r="B70310" s="35"/>
    </row>
    <row r="70311" spans="2:2" x14ac:dyDescent="0.2">
      <c r="B70311" s="35"/>
    </row>
    <row r="70312" spans="2:2" x14ac:dyDescent="0.2">
      <c r="B70312" s="35"/>
    </row>
    <row r="70318" spans="2:2" x14ac:dyDescent="0.2">
      <c r="B70318" s="35"/>
    </row>
    <row r="70319" spans="2:2" x14ac:dyDescent="0.2">
      <c r="B70319" s="35"/>
    </row>
    <row r="70320" spans="2:2" x14ac:dyDescent="0.2">
      <c r="B70320" s="35"/>
    </row>
    <row r="70321" spans="2:2" x14ac:dyDescent="0.2">
      <c r="B70321" s="35"/>
    </row>
    <row r="70369" spans="2:2" x14ac:dyDescent="0.2">
      <c r="B70369" s="170"/>
    </row>
    <row r="70375" spans="2:2" x14ac:dyDescent="0.2">
      <c r="B70375" s="170"/>
    </row>
    <row r="70401" spans="2:2" x14ac:dyDescent="0.2">
      <c r="B70401" s="35"/>
    </row>
    <row r="70402" spans="2:2" x14ac:dyDescent="0.2">
      <c r="B70402" s="34"/>
    </row>
    <row r="70440" spans="2:2" x14ac:dyDescent="0.2">
      <c r="B70440" s="35"/>
    </row>
    <row r="70442" spans="2:2" x14ac:dyDescent="0.2">
      <c r="B70442" s="35"/>
    </row>
    <row r="70444" spans="2:2" x14ac:dyDescent="0.2">
      <c r="B70444" s="35"/>
    </row>
    <row r="70446" spans="2:2" x14ac:dyDescent="0.2">
      <c r="B70446" s="35"/>
    </row>
    <row r="70451" spans="2:2" x14ac:dyDescent="0.2">
      <c r="B70451" s="35"/>
    </row>
    <row r="70452" spans="2:2" x14ac:dyDescent="0.2">
      <c r="B70452" s="35"/>
    </row>
    <row r="70455" spans="2:2" x14ac:dyDescent="0.2">
      <c r="B70455" s="35"/>
    </row>
    <row r="70456" spans="2:2" x14ac:dyDescent="0.2">
      <c r="B70456" s="35"/>
    </row>
    <row r="70459" spans="2:2" x14ac:dyDescent="0.2">
      <c r="B70459" s="35"/>
    </row>
    <row r="70460" spans="2:2" x14ac:dyDescent="0.2">
      <c r="B70460" s="35"/>
    </row>
    <row r="70461" spans="2:2" x14ac:dyDescent="0.2">
      <c r="B70461" s="35"/>
    </row>
    <row r="70462" spans="2:2" x14ac:dyDescent="0.2">
      <c r="B70462" s="35"/>
    </row>
    <row r="70465" spans="2:2" x14ac:dyDescent="0.2">
      <c r="B70465" s="35"/>
    </row>
    <row r="70466" spans="2:2" x14ac:dyDescent="0.2">
      <c r="B70466" s="35"/>
    </row>
    <row r="70467" spans="2:2" x14ac:dyDescent="0.2">
      <c r="B70467" s="35"/>
    </row>
    <row r="70468" spans="2:2" x14ac:dyDescent="0.2">
      <c r="B70468" s="35"/>
    </row>
    <row r="70469" spans="2:2" x14ac:dyDescent="0.2">
      <c r="B70469" s="35"/>
    </row>
    <row r="70470" spans="2:2" x14ac:dyDescent="0.2">
      <c r="B70470" s="35"/>
    </row>
    <row r="70476" spans="2:2" x14ac:dyDescent="0.2">
      <c r="B70476" s="170"/>
    </row>
    <row r="70477" spans="2:2" x14ac:dyDescent="0.2">
      <c r="B70477" s="35"/>
    </row>
    <row r="70478" spans="2:2" x14ac:dyDescent="0.2">
      <c r="B70478" s="35"/>
    </row>
    <row r="70479" spans="2:2" x14ac:dyDescent="0.2">
      <c r="B70479" s="35"/>
    </row>
    <row r="70482" spans="2:2" x14ac:dyDescent="0.2">
      <c r="B70482" s="170"/>
    </row>
    <row r="70559" spans="2:2" x14ac:dyDescent="0.2">
      <c r="B70559" s="170"/>
    </row>
    <row r="70560" spans="2:2" x14ac:dyDescent="0.2">
      <c r="B70560" s="34"/>
    </row>
    <row r="70565" spans="2:2" x14ac:dyDescent="0.2">
      <c r="B70565" s="170"/>
    </row>
    <row r="70598" spans="2:2" x14ac:dyDescent="0.2">
      <c r="B70598" s="35"/>
    </row>
    <row r="70600" spans="2:2" x14ac:dyDescent="0.2">
      <c r="B70600" s="35"/>
    </row>
    <row r="70602" spans="2:2" x14ac:dyDescent="0.2">
      <c r="B70602" s="35"/>
    </row>
    <row r="70604" spans="2:2" x14ac:dyDescent="0.2">
      <c r="B70604" s="35"/>
    </row>
    <row r="70609" spans="2:2" x14ac:dyDescent="0.2">
      <c r="B70609" s="35"/>
    </row>
    <row r="70610" spans="2:2" x14ac:dyDescent="0.2">
      <c r="B70610" s="35"/>
    </row>
    <row r="70613" spans="2:2" x14ac:dyDescent="0.2">
      <c r="B70613" s="35"/>
    </row>
    <row r="70614" spans="2:2" x14ac:dyDescent="0.2">
      <c r="B70614" s="35"/>
    </row>
    <row r="70617" spans="2:2" x14ac:dyDescent="0.2">
      <c r="B70617" s="35"/>
    </row>
    <row r="70618" spans="2:2" x14ac:dyDescent="0.2">
      <c r="B70618" s="35"/>
    </row>
    <row r="70619" spans="2:2" x14ac:dyDescent="0.2">
      <c r="B70619" s="35"/>
    </row>
    <row r="70620" spans="2:2" x14ac:dyDescent="0.2">
      <c r="B70620" s="35"/>
    </row>
    <row r="70621" spans="2:2" x14ac:dyDescent="0.2">
      <c r="B70621" s="170"/>
    </row>
    <row r="70623" spans="2:2" x14ac:dyDescent="0.2">
      <c r="B70623" s="35"/>
    </row>
    <row r="70624" spans="2:2" x14ac:dyDescent="0.2">
      <c r="B70624" s="35"/>
    </row>
    <row r="70625" spans="2:2" x14ac:dyDescent="0.2">
      <c r="B70625" s="35"/>
    </row>
    <row r="70626" spans="2:2" x14ac:dyDescent="0.2">
      <c r="B70626" s="35"/>
    </row>
    <row r="70627" spans="2:2" x14ac:dyDescent="0.2">
      <c r="B70627" s="170"/>
    </row>
    <row r="70628" spans="2:2" x14ac:dyDescent="0.2">
      <c r="B70628" s="35"/>
    </row>
    <row r="70633" spans="2:2" x14ac:dyDescent="0.2">
      <c r="B70633" s="170"/>
    </row>
    <row r="70634" spans="2:2" x14ac:dyDescent="0.2">
      <c r="B70634" s="35"/>
    </row>
    <row r="70635" spans="2:2" x14ac:dyDescent="0.2">
      <c r="B70635" s="35"/>
    </row>
    <row r="70636" spans="2:2" x14ac:dyDescent="0.2">
      <c r="B70636" s="35"/>
    </row>
    <row r="70637" spans="2:2" x14ac:dyDescent="0.2">
      <c r="B70637" s="35"/>
    </row>
    <row r="70646" spans="2:2" x14ac:dyDescent="0.2">
      <c r="B70646" s="170"/>
    </row>
    <row r="70717" spans="2:2" x14ac:dyDescent="0.2">
      <c r="B70717" s="35"/>
    </row>
    <row r="70718" spans="2:2" x14ac:dyDescent="0.2">
      <c r="B70718" s="34"/>
    </row>
    <row r="70756" spans="2:2" x14ac:dyDescent="0.2">
      <c r="B70756" s="35"/>
    </row>
    <row r="70758" spans="2:2" x14ac:dyDescent="0.2">
      <c r="B70758" s="35"/>
    </row>
    <row r="70760" spans="2:2" x14ac:dyDescent="0.2">
      <c r="B70760" s="35"/>
    </row>
    <row r="70762" spans="2:2" x14ac:dyDescent="0.2">
      <c r="B70762" s="35"/>
    </row>
    <row r="70767" spans="2:2" x14ac:dyDescent="0.2">
      <c r="B70767" s="35"/>
    </row>
    <row r="70768" spans="2:2" x14ac:dyDescent="0.2">
      <c r="B70768" s="35"/>
    </row>
    <row r="70771" spans="2:2" x14ac:dyDescent="0.2">
      <c r="B70771" s="35"/>
    </row>
    <row r="70772" spans="2:2" x14ac:dyDescent="0.2">
      <c r="B70772" s="35"/>
    </row>
    <row r="70775" spans="2:2" x14ac:dyDescent="0.2">
      <c r="B70775" s="35"/>
    </row>
    <row r="70776" spans="2:2" x14ac:dyDescent="0.2">
      <c r="B70776" s="35"/>
    </row>
    <row r="70777" spans="2:2" x14ac:dyDescent="0.2">
      <c r="B70777" s="35"/>
    </row>
    <row r="70778" spans="2:2" x14ac:dyDescent="0.2">
      <c r="B70778" s="35"/>
    </row>
    <row r="70781" spans="2:2" x14ac:dyDescent="0.2">
      <c r="B70781" s="35"/>
    </row>
    <row r="70782" spans="2:2" x14ac:dyDescent="0.2">
      <c r="B70782" s="35"/>
    </row>
    <row r="70783" spans="2:2" x14ac:dyDescent="0.2">
      <c r="B70783" s="35"/>
    </row>
    <row r="70784" spans="2:2" x14ac:dyDescent="0.2">
      <c r="B70784" s="35"/>
    </row>
    <row r="70785" spans="2:2" x14ac:dyDescent="0.2">
      <c r="B70785" s="35"/>
    </row>
    <row r="70786" spans="2:2" x14ac:dyDescent="0.2">
      <c r="B70786" s="35"/>
    </row>
    <row r="70792" spans="2:2" x14ac:dyDescent="0.2">
      <c r="B70792" s="35"/>
    </row>
    <row r="70793" spans="2:2" x14ac:dyDescent="0.2">
      <c r="B70793" s="35"/>
    </row>
    <row r="70794" spans="2:2" x14ac:dyDescent="0.2">
      <c r="B70794" s="35"/>
    </row>
    <row r="70795" spans="2:2" x14ac:dyDescent="0.2">
      <c r="B70795" s="35"/>
    </row>
    <row r="70799" spans="2:2" x14ac:dyDescent="0.2">
      <c r="B70799" s="170"/>
    </row>
    <row r="70812" spans="2:2" x14ac:dyDescent="0.2">
      <c r="B70812" s="170"/>
    </row>
    <row r="70861" spans="2:2" x14ac:dyDescent="0.2">
      <c r="B70861" s="170"/>
    </row>
    <row r="70875" spans="2:2" x14ac:dyDescent="0.2">
      <c r="B70875" s="35"/>
    </row>
    <row r="70876" spans="2:2" x14ac:dyDescent="0.2">
      <c r="B70876" s="34"/>
    </row>
    <row r="70899" spans="2:2" x14ac:dyDescent="0.2">
      <c r="B70899" s="170"/>
    </row>
    <row r="70912" spans="2:2" x14ac:dyDescent="0.2">
      <c r="B70912" s="170"/>
    </row>
    <row r="70914" spans="2:2" x14ac:dyDescent="0.2">
      <c r="B70914" s="35"/>
    </row>
    <row r="70916" spans="2:2" x14ac:dyDescent="0.2">
      <c r="B70916" s="35"/>
    </row>
    <row r="70918" spans="2:2" x14ac:dyDescent="0.2">
      <c r="B70918" s="35"/>
    </row>
    <row r="70920" spans="2:2" x14ac:dyDescent="0.2">
      <c r="B70920" s="35"/>
    </row>
    <row r="70925" spans="2:2" x14ac:dyDescent="0.2">
      <c r="B70925" s="35"/>
    </row>
    <row r="70926" spans="2:2" x14ac:dyDescent="0.2">
      <c r="B70926" s="35"/>
    </row>
    <row r="70929" spans="2:2" x14ac:dyDescent="0.2">
      <c r="B70929" s="35"/>
    </row>
    <row r="70930" spans="2:2" x14ac:dyDescent="0.2">
      <c r="B70930" s="35"/>
    </row>
    <row r="70933" spans="2:2" x14ac:dyDescent="0.2">
      <c r="B70933" s="35"/>
    </row>
    <row r="70934" spans="2:2" x14ac:dyDescent="0.2">
      <c r="B70934" s="35"/>
    </row>
    <row r="70935" spans="2:2" x14ac:dyDescent="0.2">
      <c r="B70935" s="35"/>
    </row>
    <row r="70936" spans="2:2" x14ac:dyDescent="0.2">
      <c r="B70936" s="35"/>
    </row>
    <row r="70939" spans="2:2" x14ac:dyDescent="0.2">
      <c r="B70939" s="35"/>
    </row>
    <row r="70940" spans="2:2" x14ac:dyDescent="0.2">
      <c r="B70940" s="35"/>
    </row>
    <row r="70941" spans="2:2" x14ac:dyDescent="0.2">
      <c r="B70941" s="35"/>
    </row>
    <row r="70942" spans="2:2" x14ac:dyDescent="0.2">
      <c r="B70942" s="35"/>
    </row>
    <row r="70943" spans="2:2" x14ac:dyDescent="0.2">
      <c r="B70943" s="35"/>
    </row>
    <row r="70944" spans="2:2" x14ac:dyDescent="0.2">
      <c r="B70944" s="35"/>
    </row>
    <row r="70950" spans="2:2" x14ac:dyDescent="0.2">
      <c r="B70950" s="35"/>
    </row>
    <row r="70951" spans="2:2" x14ac:dyDescent="0.2">
      <c r="B70951" s="35"/>
    </row>
    <row r="70952" spans="2:2" x14ac:dyDescent="0.2">
      <c r="B70952" s="35"/>
    </row>
    <row r="70953" spans="2:2" x14ac:dyDescent="0.2">
      <c r="B70953" s="35"/>
    </row>
    <row r="70962" spans="2:2" x14ac:dyDescent="0.2">
      <c r="B70962" s="170"/>
    </row>
    <row r="71033" spans="2:2" x14ac:dyDescent="0.2">
      <c r="B71033" s="35"/>
    </row>
    <row r="71034" spans="2:2" x14ac:dyDescent="0.2">
      <c r="B71034" s="34"/>
    </row>
    <row r="71072" spans="2:2" x14ac:dyDescent="0.2">
      <c r="B71072" s="35"/>
    </row>
    <row r="71074" spans="2:2" x14ac:dyDescent="0.2">
      <c r="B71074" s="35"/>
    </row>
    <row r="71076" spans="2:2" x14ac:dyDescent="0.2">
      <c r="B71076" s="35"/>
    </row>
    <row r="71078" spans="2:2" x14ac:dyDescent="0.2">
      <c r="B71078" s="35"/>
    </row>
    <row r="71083" spans="2:2" x14ac:dyDescent="0.2">
      <c r="B71083" s="35"/>
    </row>
    <row r="71084" spans="2:2" x14ac:dyDescent="0.2">
      <c r="B71084" s="35"/>
    </row>
    <row r="71087" spans="2:2" x14ac:dyDescent="0.2">
      <c r="B71087" s="35"/>
    </row>
    <row r="71088" spans="2:2" x14ac:dyDescent="0.2">
      <c r="B71088" s="35"/>
    </row>
    <row r="71091" spans="2:2" x14ac:dyDescent="0.2">
      <c r="B71091" s="35"/>
    </row>
    <row r="71092" spans="2:2" x14ac:dyDescent="0.2">
      <c r="B71092" s="35"/>
    </row>
    <row r="71093" spans="2:2" x14ac:dyDescent="0.2">
      <c r="B71093" s="35"/>
    </row>
    <row r="71094" spans="2:2" x14ac:dyDescent="0.2">
      <c r="B71094" s="35"/>
    </row>
    <row r="71097" spans="2:2" x14ac:dyDescent="0.2">
      <c r="B71097" s="35"/>
    </row>
    <row r="71098" spans="2:2" x14ac:dyDescent="0.2">
      <c r="B71098" s="35"/>
    </row>
    <row r="71099" spans="2:2" x14ac:dyDescent="0.2">
      <c r="B71099" s="35"/>
    </row>
    <row r="71100" spans="2:2" x14ac:dyDescent="0.2">
      <c r="B71100" s="35"/>
    </row>
    <row r="71101" spans="2:2" x14ac:dyDescent="0.2">
      <c r="B71101" s="35"/>
    </row>
    <row r="71102" spans="2:2" x14ac:dyDescent="0.2">
      <c r="B71102" s="35"/>
    </row>
    <row r="71108" spans="2:2" x14ac:dyDescent="0.2">
      <c r="B71108" s="35"/>
    </row>
    <row r="71109" spans="2:2" x14ac:dyDescent="0.2">
      <c r="B71109" s="35"/>
    </row>
    <row r="71110" spans="2:2" x14ac:dyDescent="0.2">
      <c r="B71110" s="35"/>
    </row>
    <row r="71111" spans="2:2" x14ac:dyDescent="0.2">
      <c r="B71111" s="35"/>
    </row>
    <row r="71191" spans="2:2" x14ac:dyDescent="0.2">
      <c r="B71191" s="35"/>
    </row>
    <row r="71192" spans="2:2" x14ac:dyDescent="0.2">
      <c r="B71192" s="34"/>
    </row>
    <row r="71230" spans="2:2" x14ac:dyDescent="0.2">
      <c r="B71230" s="35"/>
    </row>
    <row r="71232" spans="2:2" x14ac:dyDescent="0.2">
      <c r="B71232" s="35"/>
    </row>
    <row r="71234" spans="2:2" x14ac:dyDescent="0.2">
      <c r="B71234" s="35"/>
    </row>
    <row r="71236" spans="2:2" x14ac:dyDescent="0.2">
      <c r="B71236" s="35"/>
    </row>
    <row r="71241" spans="2:2" x14ac:dyDescent="0.2">
      <c r="B71241" s="35"/>
    </row>
    <row r="71242" spans="2:2" x14ac:dyDescent="0.2">
      <c r="B71242" s="35"/>
    </row>
    <row r="71245" spans="2:2" x14ac:dyDescent="0.2">
      <c r="B71245" s="35"/>
    </row>
    <row r="71246" spans="2:2" x14ac:dyDescent="0.2">
      <c r="B71246" s="35"/>
    </row>
    <row r="71249" spans="2:2" x14ac:dyDescent="0.2">
      <c r="B71249" s="35"/>
    </row>
    <row r="71250" spans="2:2" x14ac:dyDescent="0.2">
      <c r="B71250" s="35"/>
    </row>
    <row r="71251" spans="2:2" x14ac:dyDescent="0.2">
      <c r="B71251" s="35"/>
    </row>
    <row r="71252" spans="2:2" x14ac:dyDescent="0.2">
      <c r="B71252" s="35"/>
    </row>
    <row r="71255" spans="2:2" x14ac:dyDescent="0.2">
      <c r="B71255" s="35"/>
    </row>
    <row r="71256" spans="2:2" x14ac:dyDescent="0.2">
      <c r="B71256" s="35"/>
    </row>
    <row r="71257" spans="2:2" x14ac:dyDescent="0.2">
      <c r="B71257" s="35"/>
    </row>
    <row r="71258" spans="2:2" x14ac:dyDescent="0.2">
      <c r="B71258" s="35"/>
    </row>
    <row r="71259" spans="2:2" x14ac:dyDescent="0.2">
      <c r="B71259" s="35"/>
    </row>
    <row r="71260" spans="2:2" x14ac:dyDescent="0.2">
      <c r="B71260" s="35"/>
    </row>
    <row r="71266" spans="2:2" x14ac:dyDescent="0.2">
      <c r="B71266" s="35"/>
    </row>
    <row r="71267" spans="2:2" x14ac:dyDescent="0.2">
      <c r="B71267" s="35"/>
    </row>
    <row r="71268" spans="2:2" x14ac:dyDescent="0.2">
      <c r="B71268" s="35"/>
    </row>
    <row r="71269" spans="2:2" x14ac:dyDescent="0.2">
      <c r="B71269" s="35"/>
    </row>
    <row r="71349" spans="2:2" x14ac:dyDescent="0.2">
      <c r="B71349" s="35"/>
    </row>
    <row r="71350" spans="2:2" x14ac:dyDescent="0.2">
      <c r="B71350" s="34"/>
    </row>
    <row r="71388" spans="2:2" x14ac:dyDescent="0.2">
      <c r="B71388" s="35"/>
    </row>
    <row r="71390" spans="2:2" x14ac:dyDescent="0.2">
      <c r="B71390" s="35"/>
    </row>
    <row r="71392" spans="2:2" x14ac:dyDescent="0.2">
      <c r="B71392" s="35"/>
    </row>
    <row r="71394" spans="2:2" x14ac:dyDescent="0.2">
      <c r="B71394" s="35"/>
    </row>
    <row r="71399" spans="2:2" x14ac:dyDescent="0.2">
      <c r="B71399" s="35"/>
    </row>
    <row r="71400" spans="2:2" x14ac:dyDescent="0.2">
      <c r="B71400" s="35"/>
    </row>
    <row r="71403" spans="2:2" x14ac:dyDescent="0.2">
      <c r="B71403" s="35"/>
    </row>
    <row r="71404" spans="2:2" x14ac:dyDescent="0.2">
      <c r="B71404" s="35"/>
    </row>
    <row r="71407" spans="2:2" x14ac:dyDescent="0.2">
      <c r="B71407" s="35"/>
    </row>
    <row r="71408" spans="2:2" x14ac:dyDescent="0.2">
      <c r="B71408" s="35"/>
    </row>
    <row r="71409" spans="2:2" x14ac:dyDescent="0.2">
      <c r="B71409" s="35"/>
    </row>
    <row r="71410" spans="2:2" x14ac:dyDescent="0.2">
      <c r="B71410" s="35"/>
    </row>
    <row r="71413" spans="2:2" x14ac:dyDescent="0.2">
      <c r="B71413" s="35"/>
    </row>
    <row r="71414" spans="2:2" x14ac:dyDescent="0.2">
      <c r="B71414" s="35"/>
    </row>
    <row r="71415" spans="2:2" x14ac:dyDescent="0.2">
      <c r="B71415" s="35"/>
    </row>
    <row r="71416" spans="2:2" x14ac:dyDescent="0.2">
      <c r="B71416" s="35"/>
    </row>
    <row r="71417" spans="2:2" x14ac:dyDescent="0.2">
      <c r="B71417" s="35"/>
    </row>
    <row r="71418" spans="2:2" x14ac:dyDescent="0.2">
      <c r="B71418" s="35"/>
    </row>
    <row r="71424" spans="2:2" x14ac:dyDescent="0.2">
      <c r="B71424" s="35"/>
    </row>
    <row r="71425" spans="2:2" x14ac:dyDescent="0.2">
      <c r="B71425" s="35"/>
    </row>
    <row r="71426" spans="2:2" x14ac:dyDescent="0.2">
      <c r="B71426" s="35"/>
    </row>
    <row r="71427" spans="2:2" x14ac:dyDescent="0.2">
      <c r="B71427" s="35"/>
    </row>
    <row r="71507" spans="2:2" x14ac:dyDescent="0.2">
      <c r="B71507" s="35"/>
    </row>
    <row r="71508" spans="2:2" x14ac:dyDescent="0.2">
      <c r="B71508" s="34"/>
    </row>
    <row r="71546" spans="2:2" x14ac:dyDescent="0.2">
      <c r="B71546" s="35"/>
    </row>
    <row r="71548" spans="2:2" x14ac:dyDescent="0.2">
      <c r="B71548" s="35"/>
    </row>
    <row r="71550" spans="2:2" x14ac:dyDescent="0.2">
      <c r="B71550" s="35"/>
    </row>
    <row r="71552" spans="2:2" x14ac:dyDescent="0.2">
      <c r="B71552" s="35"/>
    </row>
    <row r="71557" spans="2:2" x14ac:dyDescent="0.2">
      <c r="B71557" s="35"/>
    </row>
    <row r="71558" spans="2:2" x14ac:dyDescent="0.2">
      <c r="B71558" s="35"/>
    </row>
    <row r="71561" spans="2:2" x14ac:dyDescent="0.2">
      <c r="B71561" s="35"/>
    </row>
    <row r="71562" spans="2:2" x14ac:dyDescent="0.2">
      <c r="B71562" s="35"/>
    </row>
    <row r="71565" spans="2:2" x14ac:dyDescent="0.2">
      <c r="B71565" s="35"/>
    </row>
    <row r="71566" spans="2:2" x14ac:dyDescent="0.2">
      <c r="B71566" s="35"/>
    </row>
    <row r="71567" spans="2:2" x14ac:dyDescent="0.2">
      <c r="B71567" s="35"/>
    </row>
    <row r="71568" spans="2:2" x14ac:dyDescent="0.2">
      <c r="B71568" s="35"/>
    </row>
    <row r="71571" spans="2:2" x14ac:dyDescent="0.2">
      <c r="B71571" s="35"/>
    </row>
    <row r="71572" spans="2:2" x14ac:dyDescent="0.2">
      <c r="B71572" s="35"/>
    </row>
    <row r="71573" spans="2:2" x14ac:dyDescent="0.2">
      <c r="B71573" s="35"/>
    </row>
    <row r="71574" spans="2:2" x14ac:dyDescent="0.2">
      <c r="B71574" s="35"/>
    </row>
    <row r="71575" spans="2:2" x14ac:dyDescent="0.2">
      <c r="B71575" s="35"/>
    </row>
    <row r="71576" spans="2:2" x14ac:dyDescent="0.2">
      <c r="B71576" s="35"/>
    </row>
    <row r="71582" spans="2:2" x14ac:dyDescent="0.2">
      <c r="B71582" s="35"/>
    </row>
    <row r="71583" spans="2:2" x14ac:dyDescent="0.2">
      <c r="B71583" s="35"/>
    </row>
    <row r="71584" spans="2:2" x14ac:dyDescent="0.2">
      <c r="B71584" s="35"/>
    </row>
    <row r="71585" spans="2:2" x14ac:dyDescent="0.2">
      <c r="B71585" s="35"/>
    </row>
    <row r="71646" spans="2:2" x14ac:dyDescent="0.2">
      <c r="B71646" s="170"/>
    </row>
    <row r="71665" spans="2:2" x14ac:dyDescent="0.2">
      <c r="B71665" s="35"/>
    </row>
    <row r="71666" spans="2:2" x14ac:dyDescent="0.2">
      <c r="B71666" s="34"/>
    </row>
    <row r="71704" spans="2:2" x14ac:dyDescent="0.2">
      <c r="B71704" s="35"/>
    </row>
    <row r="71706" spans="2:2" x14ac:dyDescent="0.2">
      <c r="B71706" s="35"/>
    </row>
    <row r="71708" spans="2:2" x14ac:dyDescent="0.2">
      <c r="B71708" s="35"/>
    </row>
    <row r="71710" spans="2:2" x14ac:dyDescent="0.2">
      <c r="B71710" s="35"/>
    </row>
    <row r="71715" spans="2:2" x14ac:dyDescent="0.2">
      <c r="B71715" s="35"/>
    </row>
    <row r="71716" spans="2:2" x14ac:dyDescent="0.2">
      <c r="B71716" s="35"/>
    </row>
    <row r="71719" spans="2:2" x14ac:dyDescent="0.2">
      <c r="B71719" s="35"/>
    </row>
    <row r="71720" spans="2:2" x14ac:dyDescent="0.2">
      <c r="B71720" s="35"/>
    </row>
    <row r="71723" spans="2:2" x14ac:dyDescent="0.2">
      <c r="B71723" s="35"/>
    </row>
    <row r="71724" spans="2:2" x14ac:dyDescent="0.2">
      <c r="B71724" s="35"/>
    </row>
    <row r="71725" spans="2:2" x14ac:dyDescent="0.2">
      <c r="B71725" s="35"/>
    </row>
    <row r="71726" spans="2:2" x14ac:dyDescent="0.2">
      <c r="B71726" s="35"/>
    </row>
    <row r="71729" spans="2:2" x14ac:dyDescent="0.2">
      <c r="B71729" s="35"/>
    </row>
    <row r="71730" spans="2:2" x14ac:dyDescent="0.2">
      <c r="B71730" s="35"/>
    </row>
    <row r="71731" spans="2:2" x14ac:dyDescent="0.2">
      <c r="B71731" s="35"/>
    </row>
    <row r="71732" spans="2:2" x14ac:dyDescent="0.2">
      <c r="B71732" s="35"/>
    </row>
    <row r="71733" spans="2:2" x14ac:dyDescent="0.2">
      <c r="B71733" s="35"/>
    </row>
    <row r="71734" spans="2:2" x14ac:dyDescent="0.2">
      <c r="B71734" s="35"/>
    </row>
    <row r="71740" spans="2:2" x14ac:dyDescent="0.2">
      <c r="B71740" s="35"/>
    </row>
    <row r="71741" spans="2:2" x14ac:dyDescent="0.2">
      <c r="B71741" s="35"/>
    </row>
    <row r="71742" spans="2:2" x14ac:dyDescent="0.2">
      <c r="B71742" s="35"/>
    </row>
    <row r="71743" spans="2:2" x14ac:dyDescent="0.2">
      <c r="B71743" s="35"/>
    </row>
    <row r="71823" spans="2:2" x14ac:dyDescent="0.2">
      <c r="B71823" s="35"/>
    </row>
    <row r="71824" spans="2:2" x14ac:dyDescent="0.2">
      <c r="B71824" s="34"/>
    </row>
    <row r="71862" spans="2:2" x14ac:dyDescent="0.2">
      <c r="B71862" s="35"/>
    </row>
    <row r="71864" spans="2:2" x14ac:dyDescent="0.2">
      <c r="B71864" s="35"/>
    </row>
    <row r="71866" spans="2:2" x14ac:dyDescent="0.2">
      <c r="B71866" s="35"/>
    </row>
    <row r="71868" spans="2:2" x14ac:dyDescent="0.2">
      <c r="B71868" s="35"/>
    </row>
    <row r="71873" spans="2:2" x14ac:dyDescent="0.2">
      <c r="B71873" s="35"/>
    </row>
    <row r="71874" spans="2:2" x14ac:dyDescent="0.2">
      <c r="B71874" s="35"/>
    </row>
    <row r="71877" spans="2:2" x14ac:dyDescent="0.2">
      <c r="B71877" s="35"/>
    </row>
    <row r="71878" spans="2:2" x14ac:dyDescent="0.2">
      <c r="B71878" s="35"/>
    </row>
    <row r="71881" spans="2:2" x14ac:dyDescent="0.2">
      <c r="B71881" s="35"/>
    </row>
    <row r="71882" spans="2:2" x14ac:dyDescent="0.2">
      <c r="B71882" s="35"/>
    </row>
    <row r="71883" spans="2:2" x14ac:dyDescent="0.2">
      <c r="B71883" s="35"/>
    </row>
    <row r="71884" spans="2:2" x14ac:dyDescent="0.2">
      <c r="B71884" s="35"/>
    </row>
    <row r="71887" spans="2:2" x14ac:dyDescent="0.2">
      <c r="B71887" s="35"/>
    </row>
    <row r="71888" spans="2:2" x14ac:dyDescent="0.2">
      <c r="B71888" s="35"/>
    </row>
    <row r="71889" spans="2:2" x14ac:dyDescent="0.2">
      <c r="B71889" s="35"/>
    </row>
    <row r="71890" spans="2:2" x14ac:dyDescent="0.2">
      <c r="B71890" s="35"/>
    </row>
    <row r="71891" spans="2:2" x14ac:dyDescent="0.2">
      <c r="B71891" s="35"/>
    </row>
    <row r="71892" spans="2:2" x14ac:dyDescent="0.2">
      <c r="B71892" s="35"/>
    </row>
    <row r="71898" spans="2:2" x14ac:dyDescent="0.2">
      <c r="B71898" s="35"/>
    </row>
    <row r="71899" spans="2:2" x14ac:dyDescent="0.2">
      <c r="B71899" s="35"/>
    </row>
    <row r="71900" spans="2:2" x14ac:dyDescent="0.2">
      <c r="B71900" s="35"/>
    </row>
    <row r="71901" spans="2:2" x14ac:dyDescent="0.2">
      <c r="B71901" s="35"/>
    </row>
    <row r="71981" spans="2:2" x14ac:dyDescent="0.2">
      <c r="B71981" s="35"/>
    </row>
    <row r="71982" spans="2:2" x14ac:dyDescent="0.2">
      <c r="B71982" s="34"/>
    </row>
    <row r="72020" spans="2:2" x14ac:dyDescent="0.2">
      <c r="B72020" s="35"/>
    </row>
    <row r="72022" spans="2:2" x14ac:dyDescent="0.2">
      <c r="B72022" s="35"/>
    </row>
    <row r="72024" spans="2:2" x14ac:dyDescent="0.2">
      <c r="B72024" s="35"/>
    </row>
    <row r="72026" spans="2:2" x14ac:dyDescent="0.2">
      <c r="B72026" s="35"/>
    </row>
    <row r="72031" spans="2:2" x14ac:dyDescent="0.2">
      <c r="B72031" s="35"/>
    </row>
    <row r="72032" spans="2:2" x14ac:dyDescent="0.2">
      <c r="B72032" s="35"/>
    </row>
    <row r="72035" spans="2:2" x14ac:dyDescent="0.2">
      <c r="B72035" s="35"/>
    </row>
    <row r="72036" spans="2:2" x14ac:dyDescent="0.2">
      <c r="B72036" s="35"/>
    </row>
    <row r="72039" spans="2:2" x14ac:dyDescent="0.2">
      <c r="B72039" s="35"/>
    </row>
    <row r="72040" spans="2:2" x14ac:dyDescent="0.2">
      <c r="B72040" s="35"/>
    </row>
    <row r="72041" spans="2:2" x14ac:dyDescent="0.2">
      <c r="B72041" s="35"/>
    </row>
    <row r="72042" spans="2:2" x14ac:dyDescent="0.2">
      <c r="B72042" s="35"/>
    </row>
    <row r="72045" spans="2:2" x14ac:dyDescent="0.2">
      <c r="B72045" s="35"/>
    </row>
    <row r="72046" spans="2:2" x14ac:dyDescent="0.2">
      <c r="B72046" s="35"/>
    </row>
    <row r="72047" spans="2:2" x14ac:dyDescent="0.2">
      <c r="B72047" s="35"/>
    </row>
    <row r="72048" spans="2:2" x14ac:dyDescent="0.2">
      <c r="B72048" s="35"/>
    </row>
    <row r="72049" spans="2:2" x14ac:dyDescent="0.2">
      <c r="B72049" s="35"/>
    </row>
    <row r="72050" spans="2:2" x14ac:dyDescent="0.2">
      <c r="B72050" s="35"/>
    </row>
    <row r="72056" spans="2:2" x14ac:dyDescent="0.2">
      <c r="B72056" s="35"/>
    </row>
    <row r="72057" spans="2:2" x14ac:dyDescent="0.2">
      <c r="B72057" s="35"/>
    </row>
    <row r="72058" spans="2:2" x14ac:dyDescent="0.2">
      <c r="B72058" s="35"/>
    </row>
    <row r="72059" spans="2:2" x14ac:dyDescent="0.2">
      <c r="B72059" s="35"/>
    </row>
    <row r="72139" spans="2:2" x14ac:dyDescent="0.2">
      <c r="B72139" s="35"/>
    </row>
    <row r="72140" spans="2:2" x14ac:dyDescent="0.2">
      <c r="B72140" s="34"/>
    </row>
    <row r="72151" spans="2:2" x14ac:dyDescent="0.2">
      <c r="B72151" s="170"/>
    </row>
    <row r="72157" spans="2:2" x14ac:dyDescent="0.2">
      <c r="B72157" s="170"/>
    </row>
    <row r="72178" spans="2:2" x14ac:dyDescent="0.2">
      <c r="B72178" s="35"/>
    </row>
    <row r="72180" spans="2:2" x14ac:dyDescent="0.2">
      <c r="B72180" s="35"/>
    </row>
    <row r="72182" spans="2:2" x14ac:dyDescent="0.2">
      <c r="B72182" s="35"/>
    </row>
    <row r="72184" spans="2:2" x14ac:dyDescent="0.2">
      <c r="B72184" s="35"/>
    </row>
    <row r="72189" spans="2:2" x14ac:dyDescent="0.2">
      <c r="B72189" s="35"/>
    </row>
    <row r="72190" spans="2:2" x14ac:dyDescent="0.2">
      <c r="B72190" s="35"/>
    </row>
    <row r="72193" spans="2:2" x14ac:dyDescent="0.2">
      <c r="B72193" s="35"/>
    </row>
    <row r="72194" spans="2:2" x14ac:dyDescent="0.2">
      <c r="B72194" s="35"/>
    </row>
    <row r="72197" spans="2:2" x14ac:dyDescent="0.2">
      <c r="B72197" s="35"/>
    </row>
    <row r="72198" spans="2:2" x14ac:dyDescent="0.2">
      <c r="B72198" s="35"/>
    </row>
    <row r="72199" spans="2:2" x14ac:dyDescent="0.2">
      <c r="B72199" s="35"/>
    </row>
    <row r="72200" spans="2:2" x14ac:dyDescent="0.2">
      <c r="B72200" s="35"/>
    </row>
    <row r="72203" spans="2:2" x14ac:dyDescent="0.2">
      <c r="B72203" s="35"/>
    </row>
    <row r="72204" spans="2:2" x14ac:dyDescent="0.2">
      <c r="B72204" s="35"/>
    </row>
    <row r="72205" spans="2:2" x14ac:dyDescent="0.2">
      <c r="B72205" s="35"/>
    </row>
    <row r="72206" spans="2:2" x14ac:dyDescent="0.2">
      <c r="B72206" s="35"/>
    </row>
    <row r="72207" spans="2:2" x14ac:dyDescent="0.2">
      <c r="B72207" s="35"/>
    </row>
    <row r="72208" spans="2:2" x14ac:dyDescent="0.2">
      <c r="B72208" s="35"/>
    </row>
    <row r="72214" spans="2:2" x14ac:dyDescent="0.2">
      <c r="B72214" s="35"/>
    </row>
    <row r="72215" spans="2:2" x14ac:dyDescent="0.2">
      <c r="B72215" s="35"/>
    </row>
    <row r="72216" spans="2:2" x14ac:dyDescent="0.2">
      <c r="B72216" s="35"/>
    </row>
    <row r="72217" spans="2:2" x14ac:dyDescent="0.2">
      <c r="B72217" s="35"/>
    </row>
    <row r="72246" spans="2:2" x14ac:dyDescent="0.2">
      <c r="B72246" s="170"/>
    </row>
    <row r="72259" spans="2:2" x14ac:dyDescent="0.2">
      <c r="B72259" s="170"/>
    </row>
    <row r="72272" spans="2:2" x14ac:dyDescent="0.2">
      <c r="B72272" s="170"/>
    </row>
    <row r="72274" spans="2:2" x14ac:dyDescent="0.2">
      <c r="B72274" s="170"/>
    </row>
    <row r="72297" spans="2:2" x14ac:dyDescent="0.2">
      <c r="B72297" s="35"/>
    </row>
    <row r="72298" spans="2:2" x14ac:dyDescent="0.2">
      <c r="B72298" s="170"/>
    </row>
    <row r="72304" spans="2:2" x14ac:dyDescent="0.2">
      <c r="B72304" s="170"/>
    </row>
    <row r="72310" spans="2:2" x14ac:dyDescent="0.2">
      <c r="B72310" s="170"/>
    </row>
    <row r="72336" spans="2:2" x14ac:dyDescent="0.2">
      <c r="B72336" s="35"/>
    </row>
    <row r="72338" spans="2:2" x14ac:dyDescent="0.2">
      <c r="B72338" s="35"/>
    </row>
    <row r="72340" spans="2:2" x14ac:dyDescent="0.2">
      <c r="B72340" s="35"/>
    </row>
    <row r="72342" spans="2:2" x14ac:dyDescent="0.2">
      <c r="B72342" s="35"/>
    </row>
    <row r="72347" spans="2:2" x14ac:dyDescent="0.2">
      <c r="B72347" s="35"/>
    </row>
    <row r="72348" spans="2:2" x14ac:dyDescent="0.2">
      <c r="B72348" s="35"/>
    </row>
    <row r="72351" spans="2:2" x14ac:dyDescent="0.2">
      <c r="B72351" s="35"/>
    </row>
    <row r="72352" spans="2:2" x14ac:dyDescent="0.2">
      <c r="B72352" s="35"/>
    </row>
    <row r="72355" spans="2:2" x14ac:dyDescent="0.2">
      <c r="B72355" s="35"/>
    </row>
    <row r="72356" spans="2:2" x14ac:dyDescent="0.2">
      <c r="B72356" s="35"/>
    </row>
    <row r="72357" spans="2:2" x14ac:dyDescent="0.2">
      <c r="B72357" s="35"/>
    </row>
    <row r="72358" spans="2:2" x14ac:dyDescent="0.2">
      <c r="B72358" s="35"/>
    </row>
    <row r="72361" spans="2:2" x14ac:dyDescent="0.2">
      <c r="B72361" s="35"/>
    </row>
    <row r="72362" spans="2:2" x14ac:dyDescent="0.2">
      <c r="B72362" s="35"/>
    </row>
    <row r="72363" spans="2:2" x14ac:dyDescent="0.2">
      <c r="B72363" s="35"/>
    </row>
    <row r="72364" spans="2:2" x14ac:dyDescent="0.2">
      <c r="B72364" s="170"/>
    </row>
    <row r="72365" spans="2:2" x14ac:dyDescent="0.2">
      <c r="B72365" s="35"/>
    </row>
    <row r="72366" spans="2:2" x14ac:dyDescent="0.2">
      <c r="B72366" s="35"/>
    </row>
    <row r="72372" spans="2:2" x14ac:dyDescent="0.2">
      <c r="B72372" s="35"/>
    </row>
    <row r="72373" spans="2:2" x14ac:dyDescent="0.2">
      <c r="B72373" s="35"/>
    </row>
    <row r="72374" spans="2:2" x14ac:dyDescent="0.2">
      <c r="B72374" s="35"/>
    </row>
    <row r="72375" spans="2:2" x14ac:dyDescent="0.2">
      <c r="B72375" s="35"/>
    </row>
    <row r="72455" spans="2:2" x14ac:dyDescent="0.2">
      <c r="B72455" s="35"/>
    </row>
    <row r="72456" spans="2:2" x14ac:dyDescent="0.2">
      <c r="B72456" s="34"/>
    </row>
    <row r="72494" spans="2:2" x14ac:dyDescent="0.2">
      <c r="B72494" s="35"/>
    </row>
    <row r="72496" spans="2:2" x14ac:dyDescent="0.2">
      <c r="B72496" s="35"/>
    </row>
    <row r="72498" spans="2:2" x14ac:dyDescent="0.2">
      <c r="B72498" s="35"/>
    </row>
    <row r="72500" spans="2:2" x14ac:dyDescent="0.2">
      <c r="B72500" s="35"/>
    </row>
    <row r="72505" spans="2:2" x14ac:dyDescent="0.2">
      <c r="B72505" s="35"/>
    </row>
    <row r="72506" spans="2:2" x14ac:dyDescent="0.2">
      <c r="B72506" s="35"/>
    </row>
    <row r="72509" spans="2:2" x14ac:dyDescent="0.2">
      <c r="B72509" s="35"/>
    </row>
    <row r="72510" spans="2:2" x14ac:dyDescent="0.2">
      <c r="B72510" s="35"/>
    </row>
    <row r="72513" spans="2:2" x14ac:dyDescent="0.2">
      <c r="B72513" s="35"/>
    </row>
    <row r="72514" spans="2:2" x14ac:dyDescent="0.2">
      <c r="B72514" s="35"/>
    </row>
    <row r="72515" spans="2:2" x14ac:dyDescent="0.2">
      <c r="B72515" s="35"/>
    </row>
    <row r="72516" spans="2:2" x14ac:dyDescent="0.2">
      <c r="B72516" s="35"/>
    </row>
    <row r="72519" spans="2:2" x14ac:dyDescent="0.2">
      <c r="B72519" s="35"/>
    </row>
    <row r="72520" spans="2:2" x14ac:dyDescent="0.2">
      <c r="B72520" s="35"/>
    </row>
    <row r="72521" spans="2:2" x14ac:dyDescent="0.2">
      <c r="B72521" s="35"/>
    </row>
    <row r="72522" spans="2:2" x14ac:dyDescent="0.2">
      <c r="B72522" s="35"/>
    </row>
    <row r="72523" spans="2:2" x14ac:dyDescent="0.2">
      <c r="B72523" s="35"/>
    </row>
    <row r="72524" spans="2:2" x14ac:dyDescent="0.2">
      <c r="B72524" s="35"/>
    </row>
    <row r="72530" spans="2:2" x14ac:dyDescent="0.2">
      <c r="B72530" s="35"/>
    </row>
    <row r="72531" spans="2:2" x14ac:dyDescent="0.2">
      <c r="B72531" s="35"/>
    </row>
    <row r="72532" spans="2:2" x14ac:dyDescent="0.2">
      <c r="B72532" s="35"/>
    </row>
    <row r="72533" spans="2:2" x14ac:dyDescent="0.2">
      <c r="B72533" s="35"/>
    </row>
    <row r="72613" spans="2:2" x14ac:dyDescent="0.2">
      <c r="B72613" s="35"/>
    </row>
    <row r="72614" spans="2:2" x14ac:dyDescent="0.2">
      <c r="B72614" s="34"/>
    </row>
    <row r="72626" spans="2:2" x14ac:dyDescent="0.2">
      <c r="B72626" s="170"/>
    </row>
    <row r="72632" spans="2:2" x14ac:dyDescent="0.2">
      <c r="B72632" s="170"/>
    </row>
    <row r="72652" spans="2:2" x14ac:dyDescent="0.2">
      <c r="B72652" s="35"/>
    </row>
    <row r="72654" spans="2:2" x14ac:dyDescent="0.2">
      <c r="B72654" s="35"/>
    </row>
    <row r="72656" spans="2:2" x14ac:dyDescent="0.2">
      <c r="B72656" s="35"/>
    </row>
    <row r="72658" spans="2:2" x14ac:dyDescent="0.2">
      <c r="B72658" s="35"/>
    </row>
    <row r="72663" spans="2:2" x14ac:dyDescent="0.2">
      <c r="B72663" s="35"/>
    </row>
    <row r="72664" spans="2:2" x14ac:dyDescent="0.2">
      <c r="B72664" s="35"/>
    </row>
    <row r="72667" spans="2:2" x14ac:dyDescent="0.2">
      <c r="B72667" s="35"/>
    </row>
    <row r="72668" spans="2:2" x14ac:dyDescent="0.2">
      <c r="B72668" s="35"/>
    </row>
    <row r="72671" spans="2:2" x14ac:dyDescent="0.2">
      <c r="B72671" s="35"/>
    </row>
    <row r="72672" spans="2:2" x14ac:dyDescent="0.2">
      <c r="B72672" s="35"/>
    </row>
    <row r="72673" spans="2:2" x14ac:dyDescent="0.2">
      <c r="B72673" s="35"/>
    </row>
    <row r="72674" spans="2:2" x14ac:dyDescent="0.2">
      <c r="B72674" s="35"/>
    </row>
    <row r="72677" spans="2:2" x14ac:dyDescent="0.2">
      <c r="B72677" s="35"/>
    </row>
    <row r="72678" spans="2:2" x14ac:dyDescent="0.2">
      <c r="B72678" s="35"/>
    </row>
    <row r="72679" spans="2:2" x14ac:dyDescent="0.2">
      <c r="B72679" s="35"/>
    </row>
    <row r="72680" spans="2:2" x14ac:dyDescent="0.2">
      <c r="B72680" s="35"/>
    </row>
    <row r="72681" spans="2:2" x14ac:dyDescent="0.2">
      <c r="B72681" s="35"/>
    </row>
    <row r="72682" spans="2:2" x14ac:dyDescent="0.2">
      <c r="B72682" s="35"/>
    </row>
    <row r="72688" spans="2:2" x14ac:dyDescent="0.2">
      <c r="B72688" s="35"/>
    </row>
    <row r="72689" spans="2:2" x14ac:dyDescent="0.2">
      <c r="B72689" s="35"/>
    </row>
    <row r="72690" spans="2:2" x14ac:dyDescent="0.2">
      <c r="B72690" s="35"/>
    </row>
    <row r="72691" spans="2:2" x14ac:dyDescent="0.2">
      <c r="B72691" s="35"/>
    </row>
    <row r="72771" spans="2:2" x14ac:dyDescent="0.2">
      <c r="B72771" s="35"/>
    </row>
    <row r="72772" spans="2:2" x14ac:dyDescent="0.2">
      <c r="B72772" s="170"/>
    </row>
    <row r="72778" spans="2:2" x14ac:dyDescent="0.2">
      <c r="B72778" s="170"/>
    </row>
    <row r="72784" spans="2:2" x14ac:dyDescent="0.2">
      <c r="B72784" s="170"/>
    </row>
    <row r="72797" spans="2:2" x14ac:dyDescent="0.2">
      <c r="B72797" s="170"/>
    </row>
    <row r="72810" spans="2:2" x14ac:dyDescent="0.2">
      <c r="B72810" s="170"/>
    </row>
    <row r="72812" spans="2:2" x14ac:dyDescent="0.2">
      <c r="B72812" s="35"/>
    </row>
    <row r="72814" spans="2:2" x14ac:dyDescent="0.2">
      <c r="B72814" s="35"/>
    </row>
    <row r="72816" spans="2:2" x14ac:dyDescent="0.2">
      <c r="B72816" s="35"/>
    </row>
    <row r="72821" spans="2:2" x14ac:dyDescent="0.2">
      <c r="B72821" s="35"/>
    </row>
    <row r="72822" spans="2:2" x14ac:dyDescent="0.2">
      <c r="B72822" s="35"/>
    </row>
    <row r="72825" spans="2:2" x14ac:dyDescent="0.2">
      <c r="B72825" s="35"/>
    </row>
    <row r="72826" spans="2:2" x14ac:dyDescent="0.2">
      <c r="B72826" s="35"/>
    </row>
    <row r="72829" spans="2:2" x14ac:dyDescent="0.2">
      <c r="B72829" s="35"/>
    </row>
    <row r="72830" spans="2:2" x14ac:dyDescent="0.2">
      <c r="B72830" s="35"/>
    </row>
    <row r="72831" spans="2:2" x14ac:dyDescent="0.2">
      <c r="B72831" s="35"/>
    </row>
    <row r="72832" spans="2:2" x14ac:dyDescent="0.2">
      <c r="B72832" s="35"/>
    </row>
    <row r="72835" spans="2:2" x14ac:dyDescent="0.2">
      <c r="B72835" s="35"/>
    </row>
    <row r="72836" spans="2:2" x14ac:dyDescent="0.2">
      <c r="B72836" s="35"/>
    </row>
    <row r="72837" spans="2:2" x14ac:dyDescent="0.2">
      <c r="B72837" s="35"/>
    </row>
    <row r="72838" spans="2:2" x14ac:dyDescent="0.2">
      <c r="B72838" s="35"/>
    </row>
    <row r="72839" spans="2:2" x14ac:dyDescent="0.2">
      <c r="B72839" s="35"/>
    </row>
    <row r="72840" spans="2:2" x14ac:dyDescent="0.2">
      <c r="B72840" s="35"/>
    </row>
    <row r="72846" spans="2:2" x14ac:dyDescent="0.2">
      <c r="B72846" s="35"/>
    </row>
    <row r="72847" spans="2:2" x14ac:dyDescent="0.2">
      <c r="B72847" s="170"/>
    </row>
    <row r="72848" spans="2:2" x14ac:dyDescent="0.2">
      <c r="B72848" s="35"/>
    </row>
    <row r="72849" spans="2:2" x14ac:dyDescent="0.2">
      <c r="B72849" s="35"/>
    </row>
    <row r="72853" spans="2:2" x14ac:dyDescent="0.2">
      <c r="B72853" s="170"/>
    </row>
    <row r="72859" spans="2:2" x14ac:dyDescent="0.2">
      <c r="B72859" s="170"/>
    </row>
    <row r="72865" spans="2:2" x14ac:dyDescent="0.2">
      <c r="B72865" s="170"/>
    </row>
    <row r="72929" spans="2:2" x14ac:dyDescent="0.2">
      <c r="B72929" s="35"/>
    </row>
    <row r="72930" spans="2:2" x14ac:dyDescent="0.2">
      <c r="B72930" s="34"/>
    </row>
    <row r="72943" spans="2:2" x14ac:dyDescent="0.2">
      <c r="B72943" s="170"/>
    </row>
    <row r="72949" spans="2:2" x14ac:dyDescent="0.2">
      <c r="B72949" s="170"/>
    </row>
    <row r="72955" spans="2:2" x14ac:dyDescent="0.2">
      <c r="B72955" s="170"/>
    </row>
    <row r="72961" spans="2:2" x14ac:dyDescent="0.2">
      <c r="B72961" s="170"/>
    </row>
    <row r="72967" spans="2:2" x14ac:dyDescent="0.2">
      <c r="B72967" s="170"/>
    </row>
    <row r="72968" spans="2:2" x14ac:dyDescent="0.2">
      <c r="B72968" s="35"/>
    </row>
    <row r="72970" spans="2:2" x14ac:dyDescent="0.2">
      <c r="B72970" s="35"/>
    </row>
    <row r="72972" spans="2:2" x14ac:dyDescent="0.2">
      <c r="B72972" s="35"/>
    </row>
    <row r="72973" spans="2:2" x14ac:dyDescent="0.2">
      <c r="B72973" s="170"/>
    </row>
    <row r="72974" spans="2:2" x14ac:dyDescent="0.2">
      <c r="B72974" s="35"/>
    </row>
    <row r="72979" spans="2:2" x14ac:dyDescent="0.2">
      <c r="B72979" s="170"/>
    </row>
    <row r="72980" spans="2:2" x14ac:dyDescent="0.2">
      <c r="B72980" s="35"/>
    </row>
    <row r="72983" spans="2:2" x14ac:dyDescent="0.2">
      <c r="B72983" s="35"/>
    </row>
    <row r="72984" spans="2:2" x14ac:dyDescent="0.2">
      <c r="B72984" s="35"/>
    </row>
    <row r="72985" spans="2:2" x14ac:dyDescent="0.2">
      <c r="B72985" s="170"/>
    </row>
    <row r="72987" spans="2:2" x14ac:dyDescent="0.2">
      <c r="B72987" s="35"/>
    </row>
    <row r="72988" spans="2:2" x14ac:dyDescent="0.2">
      <c r="B72988" s="35"/>
    </row>
    <row r="72989" spans="2:2" x14ac:dyDescent="0.2">
      <c r="B72989" s="35"/>
    </row>
    <row r="72990" spans="2:2" x14ac:dyDescent="0.2">
      <c r="B72990" s="35"/>
    </row>
    <row r="72991" spans="2:2" x14ac:dyDescent="0.2">
      <c r="B72991" s="170"/>
    </row>
    <row r="72993" spans="2:2" x14ac:dyDescent="0.2">
      <c r="B72993" s="35"/>
    </row>
    <row r="72994" spans="2:2" x14ac:dyDescent="0.2">
      <c r="B72994" s="35"/>
    </row>
    <row r="72995" spans="2:2" x14ac:dyDescent="0.2">
      <c r="B72995" s="35"/>
    </row>
    <row r="72996" spans="2:2" x14ac:dyDescent="0.2">
      <c r="B72996" s="35"/>
    </row>
    <row r="72997" spans="2:2" x14ac:dyDescent="0.2">
      <c r="B72997" s="35"/>
    </row>
    <row r="72998" spans="2:2" x14ac:dyDescent="0.2">
      <c r="B72998" s="35"/>
    </row>
    <row r="73004" spans="2:2" x14ac:dyDescent="0.2">
      <c r="B73004" s="35"/>
    </row>
    <row r="73005" spans="2:2" x14ac:dyDescent="0.2">
      <c r="B73005" s="35"/>
    </row>
    <row r="73006" spans="2:2" x14ac:dyDescent="0.2">
      <c r="B73006" s="35"/>
    </row>
    <row r="73007" spans="2:2" x14ac:dyDescent="0.2">
      <c r="B73007" s="35"/>
    </row>
    <row r="73047" spans="2:2" x14ac:dyDescent="0.2">
      <c r="B73047" s="170"/>
    </row>
    <row r="73053" spans="2:2" x14ac:dyDescent="0.2">
      <c r="B73053" s="170"/>
    </row>
    <row r="73059" spans="2:2" x14ac:dyDescent="0.2">
      <c r="B73059" s="170"/>
    </row>
    <row r="73065" spans="2:2" x14ac:dyDescent="0.2">
      <c r="B73065" s="170"/>
    </row>
    <row r="73071" spans="2:2" x14ac:dyDescent="0.2">
      <c r="B73071" s="170"/>
    </row>
    <row r="73077" spans="2:2" x14ac:dyDescent="0.2">
      <c r="B73077" s="170"/>
    </row>
    <row r="73083" spans="2:2" x14ac:dyDescent="0.2">
      <c r="B73083" s="170"/>
    </row>
    <row r="73087" spans="2:2" x14ac:dyDescent="0.2">
      <c r="B73087" s="35"/>
    </row>
    <row r="73088" spans="2:2" x14ac:dyDescent="0.2">
      <c r="B73088" s="34"/>
    </row>
    <row r="73089" spans="2:2" x14ac:dyDescent="0.2">
      <c r="B73089" s="170"/>
    </row>
    <row r="73095" spans="2:2" x14ac:dyDescent="0.2">
      <c r="B73095" s="170"/>
    </row>
    <row r="73108" spans="2:2" x14ac:dyDescent="0.2">
      <c r="B73108" s="170"/>
    </row>
    <row r="73120" spans="2:2" x14ac:dyDescent="0.2">
      <c r="B73120" s="170"/>
    </row>
    <row r="73126" spans="2:2" x14ac:dyDescent="0.2">
      <c r="B73126" s="170"/>
    </row>
    <row r="73128" spans="2:2" x14ac:dyDescent="0.2">
      <c r="B73128" s="35"/>
    </row>
    <row r="73130" spans="2:2" x14ac:dyDescent="0.2">
      <c r="B73130" s="35"/>
    </row>
    <row r="73132" spans="2:2" x14ac:dyDescent="0.2">
      <c r="B73132" s="35"/>
    </row>
    <row r="73137" spans="2:2" x14ac:dyDescent="0.2">
      <c r="B73137" s="35"/>
    </row>
    <row r="73138" spans="2:2" x14ac:dyDescent="0.2">
      <c r="B73138" s="170"/>
    </row>
    <row r="73141" spans="2:2" x14ac:dyDescent="0.2">
      <c r="B73141" s="35"/>
    </row>
    <row r="73142" spans="2:2" x14ac:dyDescent="0.2">
      <c r="B73142" s="35"/>
    </row>
    <row r="73144" spans="2:2" x14ac:dyDescent="0.2">
      <c r="B73144" s="170"/>
    </row>
    <row r="73145" spans="2:2" x14ac:dyDescent="0.2">
      <c r="B73145" s="35"/>
    </row>
    <row r="73146" spans="2:2" x14ac:dyDescent="0.2">
      <c r="B73146" s="35"/>
    </row>
    <row r="73147" spans="2:2" x14ac:dyDescent="0.2">
      <c r="B73147" s="35"/>
    </row>
    <row r="73148" spans="2:2" x14ac:dyDescent="0.2">
      <c r="B73148" s="35"/>
    </row>
    <row r="73150" spans="2:2" x14ac:dyDescent="0.2">
      <c r="B73150" s="170"/>
    </row>
    <row r="73151" spans="2:2" x14ac:dyDescent="0.2">
      <c r="B73151" s="35"/>
    </row>
    <row r="73152" spans="2:2" x14ac:dyDescent="0.2">
      <c r="B73152" s="35"/>
    </row>
    <row r="73153" spans="2:2" x14ac:dyDescent="0.2">
      <c r="B73153" s="35"/>
    </row>
    <row r="73154" spans="2:2" x14ac:dyDescent="0.2">
      <c r="B73154" s="35"/>
    </row>
    <row r="73155" spans="2:2" x14ac:dyDescent="0.2">
      <c r="B73155" s="35"/>
    </row>
    <row r="73156" spans="2:2" x14ac:dyDescent="0.2">
      <c r="B73156" s="35"/>
    </row>
    <row r="73162" spans="2:2" x14ac:dyDescent="0.2">
      <c r="B73162" s="35"/>
    </row>
    <row r="73163" spans="2:2" x14ac:dyDescent="0.2">
      <c r="B73163" s="35"/>
    </row>
    <row r="73164" spans="2:2" x14ac:dyDescent="0.2">
      <c r="B73164" s="35"/>
    </row>
    <row r="73165" spans="2:2" x14ac:dyDescent="0.2">
      <c r="B73165" s="35"/>
    </row>
    <row r="73174" spans="2:2" x14ac:dyDescent="0.2">
      <c r="B73174" s="170"/>
    </row>
    <row r="73180" spans="2:2" x14ac:dyDescent="0.2">
      <c r="B73180" s="170"/>
    </row>
    <row r="73192" spans="2:2" x14ac:dyDescent="0.2">
      <c r="B73192" s="170"/>
    </row>
    <row r="73218" spans="2:2" x14ac:dyDescent="0.2">
      <c r="B73218" s="170"/>
    </row>
    <row r="73224" spans="2:2" x14ac:dyDescent="0.2">
      <c r="B73224" s="170"/>
    </row>
    <row r="73230" spans="2:2" x14ac:dyDescent="0.2">
      <c r="B73230" s="170"/>
    </row>
    <row r="73236" spans="2:2" x14ac:dyDescent="0.2">
      <c r="B73236" s="170"/>
    </row>
    <row r="73242" spans="2:2" x14ac:dyDescent="0.2">
      <c r="B73242" s="170"/>
    </row>
    <row r="73245" spans="2:2" x14ac:dyDescent="0.2">
      <c r="B73245" s="35"/>
    </row>
    <row r="73246" spans="2:2" x14ac:dyDescent="0.2">
      <c r="B73246" s="34"/>
    </row>
    <row r="73248" spans="2:2" x14ac:dyDescent="0.2">
      <c r="B73248" s="170"/>
    </row>
    <row r="73254" spans="2:2" x14ac:dyDescent="0.2">
      <c r="B73254" s="170"/>
    </row>
    <row r="73260" spans="2:2" x14ac:dyDescent="0.2">
      <c r="B73260" s="170"/>
    </row>
    <row r="73266" spans="2:2" x14ac:dyDescent="0.2">
      <c r="B73266" s="170"/>
    </row>
    <row r="73284" spans="2:2" x14ac:dyDescent="0.2">
      <c r="B73284" s="35"/>
    </row>
    <row r="73286" spans="2:2" x14ac:dyDescent="0.2">
      <c r="B73286" s="35"/>
    </row>
    <row r="73288" spans="2:2" x14ac:dyDescent="0.2">
      <c r="B73288" s="35"/>
    </row>
    <row r="73290" spans="2:2" x14ac:dyDescent="0.2">
      <c r="B73290" s="35"/>
    </row>
    <row r="73295" spans="2:2" x14ac:dyDescent="0.2">
      <c r="B73295" s="35"/>
    </row>
    <row r="73296" spans="2:2" x14ac:dyDescent="0.2">
      <c r="B73296" s="35"/>
    </row>
    <row r="73299" spans="2:2" x14ac:dyDescent="0.2">
      <c r="B73299" s="35"/>
    </row>
    <row r="73300" spans="2:2" x14ac:dyDescent="0.2">
      <c r="B73300" s="35"/>
    </row>
    <row r="73303" spans="2:2" x14ac:dyDescent="0.2">
      <c r="B73303" s="35"/>
    </row>
    <row r="73304" spans="2:2" x14ac:dyDescent="0.2">
      <c r="B73304" s="35"/>
    </row>
    <row r="73305" spans="2:2" x14ac:dyDescent="0.2">
      <c r="B73305" s="35"/>
    </row>
    <row r="73306" spans="2:2" x14ac:dyDescent="0.2">
      <c r="B73306" s="35"/>
    </row>
    <row r="73309" spans="2:2" x14ac:dyDescent="0.2">
      <c r="B73309" s="35"/>
    </row>
    <row r="73310" spans="2:2" x14ac:dyDescent="0.2">
      <c r="B73310" s="35"/>
    </row>
    <row r="73311" spans="2:2" x14ac:dyDescent="0.2">
      <c r="B73311" s="35"/>
    </row>
    <row r="73312" spans="2:2" x14ac:dyDescent="0.2">
      <c r="B73312" s="35"/>
    </row>
    <row r="73313" spans="2:2" x14ac:dyDescent="0.2">
      <c r="B73313" s="35"/>
    </row>
    <row r="73314" spans="2:2" x14ac:dyDescent="0.2">
      <c r="B73314" s="35"/>
    </row>
    <row r="73320" spans="2:2" x14ac:dyDescent="0.2">
      <c r="B73320" s="35"/>
    </row>
    <row r="73321" spans="2:2" x14ac:dyDescent="0.2">
      <c r="B73321" s="35"/>
    </row>
    <row r="73322" spans="2:2" x14ac:dyDescent="0.2">
      <c r="B73322" s="35"/>
    </row>
    <row r="73323" spans="2:2" x14ac:dyDescent="0.2">
      <c r="B73323" s="35"/>
    </row>
    <row r="73337" spans="2:2" x14ac:dyDescent="0.2">
      <c r="B73337" s="170"/>
    </row>
    <row r="73363" spans="2:2" x14ac:dyDescent="0.2">
      <c r="B73363" s="170"/>
    </row>
    <row r="73369" spans="2:2" x14ac:dyDescent="0.2">
      <c r="B73369" s="170"/>
    </row>
    <row r="73375" spans="2:2" x14ac:dyDescent="0.2">
      <c r="B73375" s="170"/>
    </row>
    <row r="73381" spans="2:2" x14ac:dyDescent="0.2">
      <c r="B73381" s="170"/>
    </row>
    <row r="73387" spans="2:2" x14ac:dyDescent="0.2">
      <c r="B73387" s="170"/>
    </row>
    <row r="73393" spans="2:2" x14ac:dyDescent="0.2">
      <c r="B73393" s="170"/>
    </row>
    <row r="73399" spans="2:2" x14ac:dyDescent="0.2">
      <c r="B73399" s="170"/>
    </row>
    <row r="73403" spans="2:2" x14ac:dyDescent="0.2">
      <c r="B73403" s="35"/>
    </row>
    <row r="73404" spans="2:2" x14ac:dyDescent="0.2">
      <c r="B73404" s="34"/>
    </row>
    <row r="73405" spans="2:2" x14ac:dyDescent="0.2">
      <c r="B73405" s="170"/>
    </row>
    <row r="73411" spans="2:2" x14ac:dyDescent="0.2">
      <c r="B73411" s="170"/>
    </row>
    <row r="73424" spans="2:2" x14ac:dyDescent="0.2">
      <c r="B73424" s="170"/>
    </row>
    <row r="73430" spans="2:2" x14ac:dyDescent="0.2">
      <c r="B73430" s="170"/>
    </row>
    <row r="73436" spans="2:2" x14ac:dyDescent="0.2">
      <c r="B73436" s="170"/>
    </row>
    <row r="73442" spans="2:2" x14ac:dyDescent="0.2">
      <c r="B73442" s="170"/>
    </row>
    <row r="73444" spans="2:2" x14ac:dyDescent="0.2">
      <c r="B73444" s="35"/>
    </row>
    <row r="73446" spans="2:2" x14ac:dyDescent="0.2">
      <c r="B73446" s="35"/>
    </row>
    <row r="73448" spans="2:2" x14ac:dyDescent="0.2">
      <c r="B73448" s="170"/>
    </row>
    <row r="73453" spans="2:2" x14ac:dyDescent="0.2">
      <c r="B73453" s="35"/>
    </row>
    <row r="73454" spans="2:2" x14ac:dyDescent="0.2">
      <c r="B73454" s="170"/>
    </row>
    <row r="73457" spans="2:2" x14ac:dyDescent="0.2">
      <c r="B73457" s="35"/>
    </row>
    <row r="73458" spans="2:2" x14ac:dyDescent="0.2">
      <c r="B73458" s="35"/>
    </row>
    <row r="73460" spans="2:2" x14ac:dyDescent="0.2">
      <c r="B73460" s="170"/>
    </row>
    <row r="73461" spans="2:2" x14ac:dyDescent="0.2">
      <c r="B73461" s="35"/>
    </row>
    <row r="73462" spans="2:2" x14ac:dyDescent="0.2">
      <c r="B73462" s="35"/>
    </row>
    <row r="73463" spans="2:2" x14ac:dyDescent="0.2">
      <c r="B73463" s="35"/>
    </row>
    <row r="73464" spans="2:2" x14ac:dyDescent="0.2">
      <c r="B73464" s="35"/>
    </row>
    <row r="73466" spans="2:2" x14ac:dyDescent="0.2">
      <c r="B73466" s="170"/>
    </row>
    <row r="73467" spans="2:2" x14ac:dyDescent="0.2">
      <c r="B73467" s="35"/>
    </row>
    <row r="73468" spans="2:2" x14ac:dyDescent="0.2">
      <c r="B73468" s="35"/>
    </row>
    <row r="73469" spans="2:2" x14ac:dyDescent="0.2">
      <c r="B73469" s="35"/>
    </row>
    <row r="73470" spans="2:2" x14ac:dyDescent="0.2">
      <c r="B73470" s="35"/>
    </row>
    <row r="73471" spans="2:2" x14ac:dyDescent="0.2">
      <c r="B73471" s="35"/>
    </row>
    <row r="73472" spans="2:2" x14ac:dyDescent="0.2">
      <c r="B73472" s="170"/>
    </row>
    <row r="73478" spans="2:2" x14ac:dyDescent="0.2">
      <c r="B73478" s="35"/>
    </row>
    <row r="73479" spans="2:2" x14ac:dyDescent="0.2">
      <c r="B73479" s="35"/>
    </row>
    <row r="73480" spans="2:2" x14ac:dyDescent="0.2">
      <c r="B73480" s="35"/>
    </row>
    <row r="73481" spans="2:2" x14ac:dyDescent="0.2">
      <c r="B73481" s="35"/>
    </row>
    <row r="73485" spans="2:2" x14ac:dyDescent="0.2">
      <c r="B73485" s="170"/>
    </row>
    <row r="73503" spans="2:2" x14ac:dyDescent="0.2">
      <c r="B73503" s="170"/>
    </row>
    <row r="73509" spans="2:2" x14ac:dyDescent="0.2">
      <c r="B73509" s="170"/>
    </row>
    <row r="73515" spans="2:2" x14ac:dyDescent="0.2">
      <c r="B73515" s="170"/>
    </row>
    <row r="73521" spans="2:2" x14ac:dyDescent="0.2">
      <c r="B73521" s="170"/>
    </row>
    <row r="73527" spans="2:2" x14ac:dyDescent="0.2">
      <c r="B73527" s="170"/>
    </row>
    <row r="73533" spans="2:2" x14ac:dyDescent="0.2">
      <c r="B73533" s="170"/>
    </row>
    <row r="73539" spans="2:2" x14ac:dyDescent="0.2">
      <c r="B73539" s="170"/>
    </row>
    <row r="73557" spans="2:2" x14ac:dyDescent="0.2">
      <c r="B73557" s="170"/>
    </row>
    <row r="73561" spans="2:2" x14ac:dyDescent="0.2">
      <c r="B73561" s="35"/>
    </row>
    <row r="73562" spans="2:2" x14ac:dyDescent="0.2">
      <c r="B73562" s="34"/>
    </row>
    <row r="73600" spans="2:2" x14ac:dyDescent="0.2">
      <c r="B73600" s="35"/>
    </row>
    <row r="73602" spans="2:2" x14ac:dyDescent="0.2">
      <c r="B73602" s="35"/>
    </row>
    <row r="73604" spans="2:2" x14ac:dyDescent="0.2">
      <c r="B73604" s="35"/>
    </row>
    <row r="73606" spans="2:2" x14ac:dyDescent="0.2">
      <c r="B73606" s="35"/>
    </row>
    <row r="73611" spans="2:2" x14ac:dyDescent="0.2">
      <c r="B73611" s="35"/>
    </row>
    <row r="73612" spans="2:2" x14ac:dyDescent="0.2">
      <c r="B73612" s="35"/>
    </row>
    <row r="73615" spans="2:2" x14ac:dyDescent="0.2">
      <c r="B73615" s="35"/>
    </row>
    <row r="73616" spans="2:2" x14ac:dyDescent="0.2">
      <c r="B73616" s="35"/>
    </row>
    <row r="73619" spans="2:2" x14ac:dyDescent="0.2">
      <c r="B73619" s="35"/>
    </row>
    <row r="73620" spans="2:2" x14ac:dyDescent="0.2">
      <c r="B73620" s="35"/>
    </row>
    <row r="73621" spans="2:2" x14ac:dyDescent="0.2">
      <c r="B73621" s="35"/>
    </row>
    <row r="73622" spans="2:2" x14ac:dyDescent="0.2">
      <c r="B73622" s="35"/>
    </row>
    <row r="73625" spans="2:2" x14ac:dyDescent="0.2">
      <c r="B73625" s="35"/>
    </row>
    <row r="73626" spans="2:2" x14ac:dyDescent="0.2">
      <c r="B73626" s="35"/>
    </row>
    <row r="73627" spans="2:2" x14ac:dyDescent="0.2">
      <c r="B73627" s="35"/>
    </row>
    <row r="73628" spans="2:2" x14ac:dyDescent="0.2">
      <c r="B73628" s="35"/>
    </row>
    <row r="73629" spans="2:2" x14ac:dyDescent="0.2">
      <c r="B73629" s="35"/>
    </row>
    <row r="73630" spans="2:2" x14ac:dyDescent="0.2">
      <c r="B73630" s="35"/>
    </row>
    <row r="73636" spans="2:2" x14ac:dyDescent="0.2">
      <c r="B73636" s="35"/>
    </row>
    <row r="73637" spans="2:2" x14ac:dyDescent="0.2">
      <c r="B73637" s="35"/>
    </row>
    <row r="73638" spans="2:2" x14ac:dyDescent="0.2">
      <c r="B73638" s="170"/>
    </row>
    <row r="73639" spans="2:2" x14ac:dyDescent="0.2">
      <c r="B73639" s="35"/>
    </row>
    <row r="73644" spans="2:2" x14ac:dyDescent="0.2">
      <c r="B73644" s="170"/>
    </row>
    <row r="73650" spans="2:2" x14ac:dyDescent="0.2">
      <c r="B73650" s="170"/>
    </row>
    <row r="73656" spans="2:2" x14ac:dyDescent="0.2">
      <c r="B73656" s="170"/>
    </row>
    <row r="73662" spans="2:2" x14ac:dyDescent="0.2">
      <c r="B73662" s="170"/>
    </row>
    <row r="73668" spans="2:2" x14ac:dyDescent="0.2">
      <c r="B73668" s="170"/>
    </row>
    <row r="73674" spans="2:2" x14ac:dyDescent="0.2">
      <c r="B73674" s="170"/>
    </row>
    <row r="73680" spans="2:2" x14ac:dyDescent="0.2">
      <c r="B73680" s="170"/>
    </row>
    <row r="73686" spans="2:2" x14ac:dyDescent="0.2">
      <c r="B73686" s="170"/>
    </row>
    <row r="73719" spans="2:2" x14ac:dyDescent="0.2">
      <c r="B73719" s="35"/>
    </row>
    <row r="73720" spans="2:2" x14ac:dyDescent="0.2">
      <c r="B73720" s="34"/>
    </row>
    <row r="73758" spans="2:2" x14ac:dyDescent="0.2">
      <c r="B73758" s="35"/>
    </row>
    <row r="73760" spans="2:2" x14ac:dyDescent="0.2">
      <c r="B73760" s="35"/>
    </row>
    <row r="73762" spans="2:2" x14ac:dyDescent="0.2">
      <c r="B73762" s="35"/>
    </row>
    <row r="73764" spans="2:2" x14ac:dyDescent="0.2">
      <c r="B73764" s="35"/>
    </row>
    <row r="73769" spans="2:2" x14ac:dyDescent="0.2">
      <c r="B73769" s="35"/>
    </row>
    <row r="73770" spans="2:2" x14ac:dyDescent="0.2">
      <c r="B73770" s="35"/>
    </row>
    <row r="73773" spans="2:2" x14ac:dyDescent="0.2">
      <c r="B73773" s="35"/>
    </row>
    <row r="73774" spans="2:2" x14ac:dyDescent="0.2">
      <c r="B73774" s="35"/>
    </row>
    <row r="73777" spans="2:2" x14ac:dyDescent="0.2">
      <c r="B73777" s="35"/>
    </row>
    <row r="73778" spans="2:2" x14ac:dyDescent="0.2">
      <c r="B73778" s="35"/>
    </row>
    <row r="73779" spans="2:2" x14ac:dyDescent="0.2">
      <c r="B73779" s="35"/>
    </row>
    <row r="73780" spans="2:2" x14ac:dyDescent="0.2">
      <c r="B73780" s="35"/>
    </row>
    <row r="73783" spans="2:2" x14ac:dyDescent="0.2">
      <c r="B73783" s="35"/>
    </row>
    <row r="73784" spans="2:2" x14ac:dyDescent="0.2">
      <c r="B73784" s="35"/>
    </row>
    <row r="73785" spans="2:2" x14ac:dyDescent="0.2">
      <c r="B73785" s="35"/>
    </row>
    <row r="73786" spans="2:2" x14ac:dyDescent="0.2">
      <c r="B73786" s="35"/>
    </row>
    <row r="73787" spans="2:2" x14ac:dyDescent="0.2">
      <c r="B73787" s="170"/>
    </row>
    <row r="73788" spans="2:2" x14ac:dyDescent="0.2">
      <c r="B73788" s="35"/>
    </row>
    <row r="73794" spans="2:2" x14ac:dyDescent="0.2">
      <c r="B73794" s="35"/>
    </row>
    <row r="73795" spans="2:2" x14ac:dyDescent="0.2">
      <c r="B73795" s="35"/>
    </row>
    <row r="73796" spans="2:2" x14ac:dyDescent="0.2">
      <c r="B73796" s="35"/>
    </row>
    <row r="73797" spans="2:2" x14ac:dyDescent="0.2">
      <c r="B73797" s="35"/>
    </row>
    <row r="73877" spans="2:2" x14ac:dyDescent="0.2">
      <c r="B73877" s="35"/>
    </row>
    <row r="73878" spans="2:2" x14ac:dyDescent="0.2">
      <c r="B73878" s="34"/>
    </row>
    <row r="73881" spans="2:2" x14ac:dyDescent="0.2">
      <c r="B73881" s="170"/>
    </row>
    <row r="73916" spans="2:2" x14ac:dyDescent="0.2">
      <c r="B73916" s="35"/>
    </row>
    <row r="73918" spans="2:2" x14ac:dyDescent="0.2">
      <c r="B73918" s="35"/>
    </row>
    <row r="73920" spans="2:2" x14ac:dyDescent="0.2">
      <c r="B73920" s="35"/>
    </row>
    <row r="73922" spans="2:2" x14ac:dyDescent="0.2">
      <c r="B73922" s="35"/>
    </row>
    <row r="73927" spans="2:2" x14ac:dyDescent="0.2">
      <c r="B73927" s="35"/>
    </row>
    <row r="73928" spans="2:2" x14ac:dyDescent="0.2">
      <c r="B73928" s="35"/>
    </row>
    <row r="73931" spans="2:2" x14ac:dyDescent="0.2">
      <c r="B73931" s="35"/>
    </row>
    <row r="73932" spans="2:2" x14ac:dyDescent="0.2">
      <c r="B73932" s="35"/>
    </row>
    <row r="73935" spans="2:2" x14ac:dyDescent="0.2">
      <c r="B73935" s="35"/>
    </row>
    <row r="73936" spans="2:2" x14ac:dyDescent="0.2">
      <c r="B73936" s="35"/>
    </row>
    <row r="73937" spans="2:2" x14ac:dyDescent="0.2">
      <c r="B73937" s="35"/>
    </row>
    <row r="73938" spans="2:2" x14ac:dyDescent="0.2">
      <c r="B73938" s="35"/>
    </row>
    <row r="73941" spans="2:2" x14ac:dyDescent="0.2">
      <c r="B73941" s="35"/>
    </row>
    <row r="73942" spans="2:2" x14ac:dyDescent="0.2">
      <c r="B73942" s="35"/>
    </row>
    <row r="73943" spans="2:2" x14ac:dyDescent="0.2">
      <c r="B73943" s="35"/>
    </row>
    <row r="73944" spans="2:2" x14ac:dyDescent="0.2">
      <c r="B73944" s="35"/>
    </row>
    <row r="73945" spans="2:2" x14ac:dyDescent="0.2">
      <c r="B73945" s="35"/>
    </row>
    <row r="73946" spans="2:2" x14ac:dyDescent="0.2">
      <c r="B73946" s="35"/>
    </row>
    <row r="73952" spans="2:2" x14ac:dyDescent="0.2">
      <c r="B73952" s="35"/>
    </row>
    <row r="73953" spans="2:2" x14ac:dyDescent="0.2">
      <c r="B73953" s="35"/>
    </row>
    <row r="73954" spans="2:2" x14ac:dyDescent="0.2">
      <c r="B73954" s="35"/>
    </row>
    <row r="73955" spans="2:2" x14ac:dyDescent="0.2">
      <c r="B73955" s="35"/>
    </row>
    <row r="74003" spans="2:2" x14ac:dyDescent="0.2">
      <c r="B74003" s="170"/>
    </row>
    <row r="74035" spans="2:2" x14ac:dyDescent="0.2">
      <c r="B74035" s="35"/>
    </row>
    <row r="74036" spans="2:2" x14ac:dyDescent="0.2">
      <c r="B74036" s="34"/>
    </row>
    <row r="74074" spans="2:2" x14ac:dyDescent="0.2">
      <c r="B74074" s="35"/>
    </row>
    <row r="74076" spans="2:2" x14ac:dyDescent="0.2">
      <c r="B74076" s="35"/>
    </row>
    <row r="74078" spans="2:2" x14ac:dyDescent="0.2">
      <c r="B74078" s="35"/>
    </row>
    <row r="74080" spans="2:2" x14ac:dyDescent="0.2">
      <c r="B74080" s="35"/>
    </row>
    <row r="74085" spans="2:2" x14ac:dyDescent="0.2">
      <c r="B74085" s="35"/>
    </row>
    <row r="74086" spans="2:2" x14ac:dyDescent="0.2">
      <c r="B74086" s="35"/>
    </row>
    <row r="74089" spans="2:2" x14ac:dyDescent="0.2">
      <c r="B74089" s="35"/>
    </row>
    <row r="74090" spans="2:2" x14ac:dyDescent="0.2">
      <c r="B74090" s="35"/>
    </row>
    <row r="74093" spans="2:2" x14ac:dyDescent="0.2">
      <c r="B74093" s="35"/>
    </row>
    <row r="74094" spans="2:2" x14ac:dyDescent="0.2">
      <c r="B74094" s="35"/>
    </row>
    <row r="74095" spans="2:2" x14ac:dyDescent="0.2">
      <c r="B74095" s="35"/>
    </row>
    <row r="74096" spans="2:2" x14ac:dyDescent="0.2">
      <c r="B74096" s="35"/>
    </row>
    <row r="74099" spans="2:2" x14ac:dyDescent="0.2">
      <c r="B74099" s="35"/>
    </row>
    <row r="74100" spans="2:2" x14ac:dyDescent="0.2">
      <c r="B74100" s="35"/>
    </row>
    <row r="74101" spans="2:2" x14ac:dyDescent="0.2">
      <c r="B74101" s="35"/>
    </row>
    <row r="74102" spans="2:2" x14ac:dyDescent="0.2">
      <c r="B74102" s="35"/>
    </row>
    <row r="74103" spans="2:2" x14ac:dyDescent="0.2">
      <c r="B74103" s="35"/>
    </row>
    <row r="74104" spans="2:2" x14ac:dyDescent="0.2">
      <c r="B74104" s="35"/>
    </row>
    <row r="74110" spans="2:2" x14ac:dyDescent="0.2">
      <c r="B74110" s="35"/>
    </row>
    <row r="74111" spans="2:2" x14ac:dyDescent="0.2">
      <c r="B74111" s="35"/>
    </row>
    <row r="74112" spans="2:2" x14ac:dyDescent="0.2">
      <c r="B74112" s="35"/>
    </row>
    <row r="74113" spans="2:2" x14ac:dyDescent="0.2">
      <c r="B74113" s="35"/>
    </row>
    <row r="74193" spans="2:2" x14ac:dyDescent="0.2">
      <c r="B74193" s="35"/>
    </row>
    <row r="74194" spans="2:2" x14ac:dyDescent="0.2">
      <c r="B74194" s="34"/>
    </row>
    <row r="74232" spans="2:2" x14ac:dyDescent="0.2">
      <c r="B74232" s="35"/>
    </row>
    <row r="74234" spans="2:2" x14ac:dyDescent="0.2">
      <c r="B74234" s="35"/>
    </row>
    <row r="74236" spans="2:2" x14ac:dyDescent="0.2">
      <c r="B74236" s="35"/>
    </row>
    <row r="74238" spans="2:2" x14ac:dyDescent="0.2">
      <c r="B74238" s="35"/>
    </row>
    <row r="74243" spans="2:2" x14ac:dyDescent="0.2">
      <c r="B74243" s="35"/>
    </row>
    <row r="74244" spans="2:2" x14ac:dyDescent="0.2">
      <c r="B74244" s="35"/>
    </row>
    <row r="74247" spans="2:2" x14ac:dyDescent="0.2">
      <c r="B74247" s="35"/>
    </row>
    <row r="74248" spans="2:2" x14ac:dyDescent="0.2">
      <c r="B74248" s="35"/>
    </row>
    <row r="74251" spans="2:2" x14ac:dyDescent="0.2">
      <c r="B74251" s="35"/>
    </row>
    <row r="74252" spans="2:2" x14ac:dyDescent="0.2">
      <c r="B74252" s="35"/>
    </row>
    <row r="74253" spans="2:2" x14ac:dyDescent="0.2">
      <c r="B74253" s="35"/>
    </row>
    <row r="74254" spans="2:2" x14ac:dyDescent="0.2">
      <c r="B74254" s="35"/>
    </row>
    <row r="74257" spans="2:2" x14ac:dyDescent="0.2">
      <c r="B74257" s="35"/>
    </row>
    <row r="74258" spans="2:2" x14ac:dyDescent="0.2">
      <c r="B74258" s="35"/>
    </row>
    <row r="74259" spans="2:2" x14ac:dyDescent="0.2">
      <c r="B74259" s="35"/>
    </row>
    <row r="74260" spans="2:2" x14ac:dyDescent="0.2">
      <c r="B74260" s="35"/>
    </row>
    <row r="74261" spans="2:2" x14ac:dyDescent="0.2">
      <c r="B74261" s="35"/>
    </row>
    <row r="74262" spans="2:2" x14ac:dyDescent="0.2">
      <c r="B74262" s="35"/>
    </row>
    <row r="74268" spans="2:2" x14ac:dyDescent="0.2">
      <c r="B74268" s="35"/>
    </row>
    <row r="74269" spans="2:2" x14ac:dyDescent="0.2">
      <c r="B74269" s="35"/>
    </row>
    <row r="74270" spans="2:2" x14ac:dyDescent="0.2">
      <c r="B74270" s="35"/>
    </row>
    <row r="74271" spans="2:2" x14ac:dyDescent="0.2">
      <c r="B74271" s="35"/>
    </row>
    <row r="74351" spans="2:2" x14ac:dyDescent="0.2">
      <c r="B74351" s="35"/>
    </row>
    <row r="74352" spans="2:2" x14ac:dyDescent="0.2">
      <c r="B74352" s="34"/>
    </row>
    <row r="74390" spans="2:2" x14ac:dyDescent="0.2">
      <c r="B74390" s="35"/>
    </row>
    <row r="74392" spans="2:2" x14ac:dyDescent="0.2">
      <c r="B74392" s="35"/>
    </row>
    <row r="74394" spans="2:2" x14ac:dyDescent="0.2">
      <c r="B74394" s="35"/>
    </row>
    <row r="74396" spans="2:2" x14ac:dyDescent="0.2">
      <c r="B74396" s="35"/>
    </row>
    <row r="74401" spans="2:2" x14ac:dyDescent="0.2">
      <c r="B74401" s="35"/>
    </row>
    <row r="74402" spans="2:2" x14ac:dyDescent="0.2">
      <c r="B74402" s="35"/>
    </row>
    <row r="74405" spans="2:2" x14ac:dyDescent="0.2">
      <c r="B74405" s="35"/>
    </row>
    <row r="74406" spans="2:2" x14ac:dyDescent="0.2">
      <c r="B74406" s="35"/>
    </row>
    <row r="74409" spans="2:2" x14ac:dyDescent="0.2">
      <c r="B74409" s="35"/>
    </row>
    <row r="74410" spans="2:2" x14ac:dyDescent="0.2">
      <c r="B74410" s="35"/>
    </row>
    <row r="74411" spans="2:2" x14ac:dyDescent="0.2">
      <c r="B74411" s="35"/>
    </row>
    <row r="74412" spans="2:2" x14ac:dyDescent="0.2">
      <c r="B74412" s="35"/>
    </row>
    <row r="74415" spans="2:2" x14ac:dyDescent="0.2">
      <c r="B74415" s="35"/>
    </row>
    <row r="74416" spans="2:2" x14ac:dyDescent="0.2">
      <c r="B74416" s="35"/>
    </row>
    <row r="74417" spans="2:2" x14ac:dyDescent="0.2">
      <c r="B74417" s="35"/>
    </row>
    <row r="74418" spans="2:2" x14ac:dyDescent="0.2">
      <c r="B74418" s="35"/>
    </row>
    <row r="74419" spans="2:2" x14ac:dyDescent="0.2">
      <c r="B74419" s="35"/>
    </row>
    <row r="74420" spans="2:2" x14ac:dyDescent="0.2">
      <c r="B74420" s="35"/>
    </row>
    <row r="74426" spans="2:2" x14ac:dyDescent="0.2">
      <c r="B74426" s="35"/>
    </row>
    <row r="74427" spans="2:2" x14ac:dyDescent="0.2">
      <c r="B74427" s="35"/>
    </row>
    <row r="74428" spans="2:2" x14ac:dyDescent="0.2">
      <c r="B74428" s="170"/>
    </row>
    <row r="74429" spans="2:2" x14ac:dyDescent="0.2">
      <c r="B74429" s="35"/>
    </row>
    <row r="74441" spans="2:2" x14ac:dyDescent="0.2">
      <c r="B74441" s="170"/>
    </row>
    <row r="74447" spans="2:2" x14ac:dyDescent="0.2">
      <c r="B74447" s="170"/>
    </row>
    <row r="74509" spans="2:2" x14ac:dyDescent="0.2">
      <c r="B74509" s="35"/>
    </row>
    <row r="74510" spans="2:2" x14ac:dyDescent="0.2">
      <c r="B74510" s="34"/>
    </row>
    <row r="74536" spans="2:2" x14ac:dyDescent="0.2">
      <c r="B74536" s="170"/>
    </row>
    <row r="74548" spans="2:2" x14ac:dyDescent="0.2">
      <c r="B74548" s="35"/>
    </row>
    <row r="74550" spans="2:2" x14ac:dyDescent="0.2">
      <c r="B74550" s="35"/>
    </row>
    <row r="74552" spans="2:2" x14ac:dyDescent="0.2">
      <c r="B74552" s="35"/>
    </row>
    <row r="74554" spans="2:2" x14ac:dyDescent="0.2">
      <c r="B74554" s="35"/>
    </row>
    <row r="74559" spans="2:2" x14ac:dyDescent="0.2">
      <c r="B74559" s="35"/>
    </row>
    <row r="74560" spans="2:2" x14ac:dyDescent="0.2">
      <c r="B74560" s="35"/>
    </row>
    <row r="74563" spans="2:2" x14ac:dyDescent="0.2">
      <c r="B74563" s="35"/>
    </row>
    <row r="74564" spans="2:2" x14ac:dyDescent="0.2">
      <c r="B74564" s="35"/>
    </row>
    <row r="74567" spans="2:2" x14ac:dyDescent="0.2">
      <c r="B74567" s="35"/>
    </row>
    <row r="74568" spans="2:2" x14ac:dyDescent="0.2">
      <c r="B74568" s="35"/>
    </row>
    <row r="74569" spans="2:2" x14ac:dyDescent="0.2">
      <c r="B74569" s="35"/>
    </row>
    <row r="74570" spans="2:2" x14ac:dyDescent="0.2">
      <c r="B74570" s="35"/>
    </row>
    <row r="74573" spans="2:2" x14ac:dyDescent="0.2">
      <c r="B74573" s="35"/>
    </row>
    <row r="74574" spans="2:2" x14ac:dyDescent="0.2">
      <c r="B74574" s="35"/>
    </row>
    <row r="74575" spans="2:2" x14ac:dyDescent="0.2">
      <c r="B74575" s="35"/>
    </row>
    <row r="74576" spans="2:2" x14ac:dyDescent="0.2">
      <c r="B74576" s="35"/>
    </row>
    <row r="74577" spans="2:2" x14ac:dyDescent="0.2">
      <c r="B74577" s="35"/>
    </row>
    <row r="74578" spans="2:2" x14ac:dyDescent="0.2">
      <c r="B74578" s="35"/>
    </row>
    <row r="74584" spans="2:2" x14ac:dyDescent="0.2">
      <c r="B74584" s="35"/>
    </row>
    <row r="74585" spans="2:2" x14ac:dyDescent="0.2">
      <c r="B74585" s="35"/>
    </row>
    <row r="74586" spans="2:2" x14ac:dyDescent="0.2">
      <c r="B74586" s="35"/>
    </row>
    <row r="74587" spans="2:2" x14ac:dyDescent="0.2">
      <c r="B74587" s="35"/>
    </row>
    <row r="74667" spans="2:2" x14ac:dyDescent="0.2">
      <c r="B74667" s="35"/>
    </row>
    <row r="74668" spans="2:2" x14ac:dyDescent="0.2">
      <c r="B74668" s="34"/>
    </row>
    <row r="74702" spans="2:2" x14ac:dyDescent="0.2">
      <c r="B74702" s="170"/>
    </row>
    <row r="74706" spans="2:2" x14ac:dyDescent="0.2">
      <c r="B74706" s="35"/>
    </row>
    <row r="74708" spans="2:2" x14ac:dyDescent="0.2">
      <c r="B74708" s="35"/>
    </row>
    <row r="74710" spans="2:2" x14ac:dyDescent="0.2">
      <c r="B74710" s="35"/>
    </row>
    <row r="74712" spans="2:2" x14ac:dyDescent="0.2">
      <c r="B74712" s="35"/>
    </row>
    <row r="74717" spans="2:2" x14ac:dyDescent="0.2">
      <c r="B74717" s="35"/>
    </row>
    <row r="74718" spans="2:2" x14ac:dyDescent="0.2">
      <c r="B74718" s="35"/>
    </row>
    <row r="74721" spans="2:2" x14ac:dyDescent="0.2">
      <c r="B74721" s="35"/>
    </row>
    <row r="74722" spans="2:2" x14ac:dyDescent="0.2">
      <c r="B74722" s="35"/>
    </row>
    <row r="74725" spans="2:2" x14ac:dyDescent="0.2">
      <c r="B74725" s="35"/>
    </row>
    <row r="74726" spans="2:2" x14ac:dyDescent="0.2">
      <c r="B74726" s="35"/>
    </row>
    <row r="74727" spans="2:2" x14ac:dyDescent="0.2">
      <c r="B74727" s="170"/>
    </row>
    <row r="74728" spans="2:2" x14ac:dyDescent="0.2">
      <c r="B74728" s="35"/>
    </row>
    <row r="74731" spans="2:2" x14ac:dyDescent="0.2">
      <c r="B74731" s="35"/>
    </row>
    <row r="74732" spans="2:2" x14ac:dyDescent="0.2">
      <c r="B74732" s="35"/>
    </row>
    <row r="74733" spans="2:2" x14ac:dyDescent="0.2">
      <c r="B74733" s="35"/>
    </row>
    <row r="74734" spans="2:2" x14ac:dyDescent="0.2">
      <c r="B74734" s="35"/>
    </row>
    <row r="74735" spans="2:2" x14ac:dyDescent="0.2">
      <c r="B74735" s="35"/>
    </row>
    <row r="74736" spans="2:2" x14ac:dyDescent="0.2">
      <c r="B74736" s="35"/>
    </row>
    <row r="74742" spans="2:2" x14ac:dyDescent="0.2">
      <c r="B74742" s="35"/>
    </row>
    <row r="74743" spans="2:2" x14ac:dyDescent="0.2">
      <c r="B74743" s="35"/>
    </row>
    <row r="74744" spans="2:2" x14ac:dyDescent="0.2">
      <c r="B74744" s="35"/>
    </row>
    <row r="74745" spans="2:2" x14ac:dyDescent="0.2">
      <c r="B74745" s="35"/>
    </row>
    <row r="74746" spans="2:2" x14ac:dyDescent="0.2">
      <c r="B74746" s="170"/>
    </row>
    <row r="74758" spans="2:2" x14ac:dyDescent="0.2">
      <c r="B74758" s="170"/>
    </row>
    <row r="74789" spans="2:2" x14ac:dyDescent="0.2">
      <c r="B74789" s="170"/>
    </row>
    <row r="74825" spans="2:2" x14ac:dyDescent="0.2">
      <c r="B74825" s="35"/>
    </row>
    <row r="74826" spans="2:2" x14ac:dyDescent="0.2">
      <c r="B74826" s="34"/>
    </row>
    <row r="74864" spans="2:2" x14ac:dyDescent="0.2">
      <c r="B74864" s="35"/>
    </row>
    <row r="74866" spans="2:2" x14ac:dyDescent="0.2">
      <c r="B74866" s="35"/>
    </row>
    <row r="74868" spans="2:2" x14ac:dyDescent="0.2">
      <c r="B74868" s="35"/>
    </row>
    <row r="74870" spans="2:2" x14ac:dyDescent="0.2">
      <c r="B74870" s="35"/>
    </row>
    <row r="74875" spans="2:2" x14ac:dyDescent="0.2">
      <c r="B74875" s="35"/>
    </row>
    <row r="74876" spans="2:2" x14ac:dyDescent="0.2">
      <c r="B74876" s="35"/>
    </row>
    <row r="74878" spans="2:2" x14ac:dyDescent="0.2">
      <c r="B74878" s="170"/>
    </row>
    <row r="74879" spans="2:2" x14ac:dyDescent="0.2">
      <c r="B74879" s="35"/>
    </row>
    <row r="74880" spans="2:2" x14ac:dyDescent="0.2">
      <c r="B74880" s="35"/>
    </row>
    <row r="74883" spans="2:2" x14ac:dyDescent="0.2">
      <c r="B74883" s="35"/>
    </row>
    <row r="74884" spans="2:2" x14ac:dyDescent="0.2">
      <c r="B74884" s="35"/>
    </row>
    <row r="74885" spans="2:2" x14ac:dyDescent="0.2">
      <c r="B74885" s="35"/>
    </row>
    <row r="74886" spans="2:2" x14ac:dyDescent="0.2">
      <c r="B74886" s="35"/>
    </row>
    <row r="74889" spans="2:2" x14ac:dyDescent="0.2">
      <c r="B74889" s="35"/>
    </row>
    <row r="74890" spans="2:2" x14ac:dyDescent="0.2">
      <c r="B74890" s="35"/>
    </row>
    <row r="74891" spans="2:2" x14ac:dyDescent="0.2">
      <c r="B74891" s="35"/>
    </row>
    <row r="74892" spans="2:2" x14ac:dyDescent="0.2">
      <c r="B74892" s="35"/>
    </row>
    <row r="74893" spans="2:2" x14ac:dyDescent="0.2">
      <c r="B74893" s="35"/>
    </row>
    <row r="74894" spans="2:2" x14ac:dyDescent="0.2">
      <c r="B74894" s="35"/>
    </row>
    <row r="74900" spans="2:2" x14ac:dyDescent="0.2">
      <c r="B74900" s="35"/>
    </row>
    <row r="74901" spans="2:2" x14ac:dyDescent="0.2">
      <c r="B74901" s="35"/>
    </row>
    <row r="74902" spans="2:2" x14ac:dyDescent="0.2">
      <c r="B74902" s="35"/>
    </row>
    <row r="74903" spans="2:2" x14ac:dyDescent="0.2">
      <c r="B74903" s="35"/>
    </row>
    <row r="74910" spans="2:2" x14ac:dyDescent="0.2">
      <c r="B74910" s="170"/>
    </row>
    <row r="74983" spans="2:2" x14ac:dyDescent="0.2">
      <c r="B74983" s="35"/>
    </row>
    <row r="74984" spans="2:2" x14ac:dyDescent="0.2">
      <c r="B74984" s="34"/>
    </row>
    <row r="74986" spans="2:2" x14ac:dyDescent="0.2">
      <c r="B74986" s="170"/>
    </row>
    <row r="75005" spans="2:2" x14ac:dyDescent="0.2">
      <c r="B75005" s="170"/>
    </row>
    <row r="75011" spans="2:2" x14ac:dyDescent="0.2">
      <c r="B75011" s="170"/>
    </row>
    <row r="75017" spans="2:2" x14ac:dyDescent="0.2">
      <c r="B75017" s="170"/>
    </row>
    <row r="75022" spans="2:2" x14ac:dyDescent="0.2">
      <c r="B75022" s="35"/>
    </row>
    <row r="75023" spans="2:2" x14ac:dyDescent="0.2">
      <c r="B75023" s="170"/>
    </row>
    <row r="75024" spans="2:2" x14ac:dyDescent="0.2">
      <c r="B75024" s="35"/>
    </row>
    <row r="75026" spans="2:2" x14ac:dyDescent="0.2">
      <c r="B75026" s="35"/>
    </row>
    <row r="75028" spans="2:2" x14ac:dyDescent="0.2">
      <c r="B75028" s="35"/>
    </row>
    <row r="75029" spans="2:2" x14ac:dyDescent="0.2">
      <c r="B75029" s="170"/>
    </row>
    <row r="75033" spans="2:2" x14ac:dyDescent="0.2">
      <c r="B75033" s="35"/>
    </row>
    <row r="75034" spans="2:2" x14ac:dyDescent="0.2">
      <c r="B75034" s="35"/>
    </row>
    <row r="75037" spans="2:2" x14ac:dyDescent="0.2">
      <c r="B75037" s="35"/>
    </row>
    <row r="75038" spans="2:2" x14ac:dyDescent="0.2">
      <c r="B75038" s="35"/>
    </row>
    <row r="75041" spans="2:2" x14ac:dyDescent="0.2">
      <c r="B75041" s="35"/>
    </row>
    <row r="75042" spans="2:2" x14ac:dyDescent="0.2">
      <c r="B75042" s="35"/>
    </row>
    <row r="75043" spans="2:2" x14ac:dyDescent="0.2">
      <c r="B75043" s="35"/>
    </row>
    <row r="75044" spans="2:2" x14ac:dyDescent="0.2">
      <c r="B75044" s="35"/>
    </row>
    <row r="75047" spans="2:2" x14ac:dyDescent="0.2">
      <c r="B75047" s="35"/>
    </row>
    <row r="75048" spans="2:2" x14ac:dyDescent="0.2">
      <c r="B75048" s="35"/>
    </row>
    <row r="75049" spans="2:2" x14ac:dyDescent="0.2">
      <c r="B75049" s="35"/>
    </row>
    <row r="75050" spans="2:2" x14ac:dyDescent="0.2">
      <c r="B75050" s="35"/>
    </row>
    <row r="75051" spans="2:2" x14ac:dyDescent="0.2">
      <c r="B75051" s="35"/>
    </row>
    <row r="75052" spans="2:2" x14ac:dyDescent="0.2">
      <c r="B75052" s="35"/>
    </row>
    <row r="75058" spans="2:2" x14ac:dyDescent="0.2">
      <c r="B75058" s="35"/>
    </row>
    <row r="75059" spans="2:2" x14ac:dyDescent="0.2">
      <c r="B75059" s="35"/>
    </row>
    <row r="75060" spans="2:2" x14ac:dyDescent="0.2">
      <c r="B75060" s="35"/>
    </row>
    <row r="75061" spans="2:2" x14ac:dyDescent="0.2">
      <c r="B75061" s="35"/>
    </row>
    <row r="75074" spans="2:2" x14ac:dyDescent="0.2">
      <c r="B75074" s="170"/>
    </row>
    <row r="75141" spans="2:2" x14ac:dyDescent="0.2">
      <c r="B75141" s="35"/>
    </row>
    <row r="75142" spans="2:2" x14ac:dyDescent="0.2">
      <c r="B75142" s="34"/>
    </row>
    <row r="75180" spans="2:2" x14ac:dyDescent="0.2">
      <c r="B75180" s="35"/>
    </row>
    <row r="75182" spans="2:2" x14ac:dyDescent="0.2">
      <c r="B75182" s="35"/>
    </row>
    <row r="75184" spans="2:2" x14ac:dyDescent="0.2">
      <c r="B75184" s="35"/>
    </row>
    <row r="75186" spans="2:2" x14ac:dyDescent="0.2">
      <c r="B75186" s="35"/>
    </row>
    <row r="75191" spans="2:2" x14ac:dyDescent="0.2">
      <c r="B75191" s="35"/>
    </row>
    <row r="75192" spans="2:2" x14ac:dyDescent="0.2">
      <c r="B75192" s="35"/>
    </row>
    <row r="75195" spans="2:2" x14ac:dyDescent="0.2">
      <c r="B75195" s="35"/>
    </row>
    <row r="75196" spans="2:2" x14ac:dyDescent="0.2">
      <c r="B75196" s="35"/>
    </row>
    <row r="75199" spans="2:2" x14ac:dyDescent="0.2">
      <c r="B75199" s="35"/>
    </row>
    <row r="75200" spans="2:2" x14ac:dyDescent="0.2">
      <c r="B75200" s="35"/>
    </row>
    <row r="75201" spans="2:2" x14ac:dyDescent="0.2">
      <c r="B75201" s="35"/>
    </row>
    <row r="75202" spans="2:2" x14ac:dyDescent="0.2">
      <c r="B75202" s="35"/>
    </row>
    <row r="75205" spans="2:2" x14ac:dyDescent="0.2">
      <c r="B75205" s="35"/>
    </row>
    <row r="75206" spans="2:2" x14ac:dyDescent="0.2">
      <c r="B75206" s="35"/>
    </row>
    <row r="75207" spans="2:2" x14ac:dyDescent="0.2">
      <c r="B75207" s="35"/>
    </row>
    <row r="75208" spans="2:2" x14ac:dyDescent="0.2">
      <c r="B75208" s="35"/>
    </row>
    <row r="75209" spans="2:2" x14ac:dyDescent="0.2">
      <c r="B75209" s="35"/>
    </row>
    <row r="75210" spans="2:2" x14ac:dyDescent="0.2">
      <c r="B75210" s="35"/>
    </row>
    <row r="75216" spans="2:2" x14ac:dyDescent="0.2">
      <c r="B75216" s="35"/>
    </row>
    <row r="75217" spans="2:2" x14ac:dyDescent="0.2">
      <c r="B75217" s="35"/>
    </row>
    <row r="75218" spans="2:2" x14ac:dyDescent="0.2">
      <c r="B75218" s="35"/>
    </row>
    <row r="75219" spans="2:2" x14ac:dyDescent="0.2">
      <c r="B75219" s="35"/>
    </row>
    <row r="75225" spans="2:2" x14ac:dyDescent="0.2">
      <c r="B75225" s="170"/>
    </row>
    <row r="75231" spans="2:2" x14ac:dyDescent="0.2">
      <c r="B75231" s="170"/>
    </row>
    <row r="75299" spans="2:2" x14ac:dyDescent="0.2">
      <c r="B75299" s="35"/>
    </row>
    <row r="75300" spans="2:2" x14ac:dyDescent="0.2">
      <c r="B75300" s="34"/>
    </row>
    <row r="75326" spans="2:2" x14ac:dyDescent="0.2">
      <c r="B75326" s="170"/>
    </row>
    <row r="75332" spans="2:2" x14ac:dyDescent="0.2">
      <c r="B75332" s="170"/>
    </row>
    <row r="75338" spans="2:2" x14ac:dyDescent="0.2">
      <c r="B75338" s="170"/>
    </row>
    <row r="75340" spans="2:2" x14ac:dyDescent="0.2">
      <c r="B75340" s="35"/>
    </row>
    <row r="75342" spans="2:2" x14ac:dyDescent="0.2">
      <c r="B75342" s="35"/>
    </row>
    <row r="75344" spans="2:2" x14ac:dyDescent="0.2">
      <c r="B75344" s="170"/>
    </row>
    <row r="75349" spans="2:2" x14ac:dyDescent="0.2">
      <c r="B75349" s="35"/>
    </row>
    <row r="75350" spans="2:2" x14ac:dyDescent="0.2">
      <c r="B75350" s="35"/>
    </row>
    <row r="75353" spans="2:2" x14ac:dyDescent="0.2">
      <c r="B75353" s="35"/>
    </row>
    <row r="75354" spans="2:2" x14ac:dyDescent="0.2">
      <c r="B75354" s="35"/>
    </row>
    <row r="75357" spans="2:2" x14ac:dyDescent="0.2">
      <c r="B75357" s="35"/>
    </row>
    <row r="75358" spans="2:2" x14ac:dyDescent="0.2">
      <c r="B75358" s="35"/>
    </row>
    <row r="75359" spans="2:2" x14ac:dyDescent="0.2">
      <c r="B75359" s="35"/>
    </row>
    <row r="75360" spans="2:2" x14ac:dyDescent="0.2">
      <c r="B75360" s="35"/>
    </row>
    <row r="75363" spans="2:2" x14ac:dyDescent="0.2">
      <c r="B75363" s="35"/>
    </row>
    <row r="75364" spans="2:2" x14ac:dyDescent="0.2">
      <c r="B75364" s="35"/>
    </row>
    <row r="75365" spans="2:2" x14ac:dyDescent="0.2">
      <c r="B75365" s="35"/>
    </row>
    <row r="75366" spans="2:2" x14ac:dyDescent="0.2">
      <c r="B75366" s="35"/>
    </row>
    <row r="75367" spans="2:2" x14ac:dyDescent="0.2">
      <c r="B75367" s="35"/>
    </row>
    <row r="75368" spans="2:2" x14ac:dyDescent="0.2">
      <c r="B75368" s="35"/>
    </row>
    <row r="75374" spans="2:2" x14ac:dyDescent="0.2">
      <c r="B75374" s="35"/>
    </row>
    <row r="75375" spans="2:2" x14ac:dyDescent="0.2">
      <c r="B75375" s="35"/>
    </row>
    <row r="75376" spans="2:2" x14ac:dyDescent="0.2">
      <c r="B75376" s="35"/>
    </row>
    <row r="75377" spans="2:2" x14ac:dyDescent="0.2">
      <c r="B75377" s="35"/>
    </row>
    <row r="75394" spans="2:2" x14ac:dyDescent="0.2">
      <c r="B75394" s="170"/>
    </row>
    <row r="75426" spans="2:2" x14ac:dyDescent="0.2">
      <c r="B75426" s="170"/>
    </row>
    <row r="75432" spans="2:2" x14ac:dyDescent="0.2">
      <c r="B75432" s="170"/>
    </row>
    <row r="75457" spans="2:2" x14ac:dyDescent="0.2">
      <c r="B75457" s="35"/>
    </row>
    <row r="75458" spans="2:2" x14ac:dyDescent="0.2">
      <c r="B75458" s="34"/>
    </row>
    <row r="75482" spans="2:2" x14ac:dyDescent="0.2">
      <c r="B75482" s="170"/>
    </row>
    <row r="75488" spans="2:2" x14ac:dyDescent="0.2">
      <c r="B75488" s="170"/>
    </row>
    <row r="75494" spans="2:2" x14ac:dyDescent="0.2">
      <c r="B75494" s="170"/>
    </row>
    <row r="75496" spans="2:2" x14ac:dyDescent="0.2">
      <c r="B75496" s="35"/>
    </row>
    <row r="75498" spans="2:2" x14ac:dyDescent="0.2">
      <c r="B75498" s="35"/>
    </row>
    <row r="75500" spans="2:2" x14ac:dyDescent="0.2">
      <c r="B75500" s="170"/>
    </row>
    <row r="75502" spans="2:2" x14ac:dyDescent="0.2">
      <c r="B75502" s="35"/>
    </row>
    <row r="75507" spans="2:2" x14ac:dyDescent="0.2">
      <c r="B75507" s="35"/>
    </row>
    <row r="75508" spans="2:2" x14ac:dyDescent="0.2">
      <c r="B75508" s="35"/>
    </row>
    <row r="75511" spans="2:2" x14ac:dyDescent="0.2">
      <c r="B75511" s="35"/>
    </row>
    <row r="75512" spans="2:2" x14ac:dyDescent="0.2">
      <c r="B75512" s="35"/>
    </row>
    <row r="75513" spans="2:2" x14ac:dyDescent="0.2">
      <c r="B75513" s="170"/>
    </row>
    <row r="75515" spans="2:2" x14ac:dyDescent="0.2">
      <c r="B75515" s="35"/>
    </row>
    <row r="75516" spans="2:2" x14ac:dyDescent="0.2">
      <c r="B75516" s="35"/>
    </row>
    <row r="75517" spans="2:2" x14ac:dyDescent="0.2">
      <c r="B75517" s="35"/>
    </row>
    <row r="75518" spans="2:2" x14ac:dyDescent="0.2">
      <c r="B75518" s="35"/>
    </row>
    <row r="75519" spans="2:2" x14ac:dyDescent="0.2">
      <c r="B75519" s="170"/>
    </row>
    <row r="75521" spans="2:2" x14ac:dyDescent="0.2">
      <c r="B75521" s="35"/>
    </row>
    <row r="75522" spans="2:2" x14ac:dyDescent="0.2">
      <c r="B75522" s="35"/>
    </row>
    <row r="75523" spans="2:2" x14ac:dyDescent="0.2">
      <c r="B75523" s="35"/>
    </row>
    <row r="75524" spans="2:2" x14ac:dyDescent="0.2">
      <c r="B75524" s="35"/>
    </row>
    <row r="75525" spans="2:2" x14ac:dyDescent="0.2">
      <c r="B75525" s="170"/>
    </row>
    <row r="75526" spans="2:2" x14ac:dyDescent="0.2">
      <c r="B75526" s="35"/>
    </row>
    <row r="75532" spans="2:2" x14ac:dyDescent="0.2">
      <c r="B75532" s="35"/>
    </row>
    <row r="75533" spans="2:2" x14ac:dyDescent="0.2">
      <c r="B75533" s="35"/>
    </row>
    <row r="75534" spans="2:2" x14ac:dyDescent="0.2">
      <c r="B75534" s="35"/>
    </row>
    <row r="75535" spans="2:2" x14ac:dyDescent="0.2">
      <c r="B75535" s="35"/>
    </row>
    <row r="75615" spans="2:2" x14ac:dyDescent="0.2">
      <c r="B75615" s="35"/>
    </row>
    <row r="75616" spans="2:2" x14ac:dyDescent="0.2">
      <c r="B75616" s="34"/>
    </row>
    <row r="75654" spans="2:2" x14ac:dyDescent="0.2">
      <c r="B75654" s="35"/>
    </row>
    <row r="75656" spans="2:2" x14ac:dyDescent="0.2">
      <c r="B75656" s="35"/>
    </row>
    <row r="75658" spans="2:2" x14ac:dyDescent="0.2">
      <c r="B75658" s="35"/>
    </row>
    <row r="75660" spans="2:2" x14ac:dyDescent="0.2">
      <c r="B75660" s="35"/>
    </row>
    <row r="75665" spans="2:2" x14ac:dyDescent="0.2">
      <c r="B75665" s="35"/>
    </row>
    <row r="75666" spans="2:2" x14ac:dyDescent="0.2">
      <c r="B75666" s="35"/>
    </row>
    <row r="75669" spans="2:2" x14ac:dyDescent="0.2">
      <c r="B75669" s="35"/>
    </row>
    <row r="75670" spans="2:2" x14ac:dyDescent="0.2">
      <c r="B75670" s="35"/>
    </row>
    <row r="75673" spans="2:2" x14ac:dyDescent="0.2">
      <c r="B75673" s="35"/>
    </row>
    <row r="75674" spans="2:2" x14ac:dyDescent="0.2">
      <c r="B75674" s="35"/>
    </row>
    <row r="75675" spans="2:2" x14ac:dyDescent="0.2">
      <c r="B75675" s="35"/>
    </row>
    <row r="75676" spans="2:2" x14ac:dyDescent="0.2">
      <c r="B75676" s="35"/>
    </row>
    <row r="75679" spans="2:2" x14ac:dyDescent="0.2">
      <c r="B75679" s="35"/>
    </row>
    <row r="75680" spans="2:2" x14ac:dyDescent="0.2">
      <c r="B75680" s="35"/>
    </row>
    <row r="75681" spans="2:2" x14ac:dyDescent="0.2">
      <c r="B75681" s="35"/>
    </row>
    <row r="75682" spans="2:2" x14ac:dyDescent="0.2">
      <c r="B75682" s="35"/>
    </row>
    <row r="75683" spans="2:2" x14ac:dyDescent="0.2">
      <c r="B75683" s="35"/>
    </row>
    <row r="75684" spans="2:2" x14ac:dyDescent="0.2">
      <c r="B75684" s="35"/>
    </row>
    <row r="75690" spans="2:2" x14ac:dyDescent="0.2">
      <c r="B75690" s="35"/>
    </row>
    <row r="75691" spans="2:2" x14ac:dyDescent="0.2">
      <c r="B75691" s="35"/>
    </row>
    <row r="75692" spans="2:2" x14ac:dyDescent="0.2">
      <c r="B75692" s="35"/>
    </row>
    <row r="75693" spans="2:2" x14ac:dyDescent="0.2">
      <c r="B75693" s="35"/>
    </row>
    <row r="75771" spans="2:2" x14ac:dyDescent="0.2">
      <c r="B75771" s="170"/>
    </row>
    <row r="75773" spans="2:2" x14ac:dyDescent="0.2">
      <c r="B75773" s="35"/>
    </row>
    <row r="75774" spans="2:2" x14ac:dyDescent="0.2">
      <c r="B75774" s="34"/>
    </row>
    <row r="75777" spans="2:2" x14ac:dyDescent="0.2">
      <c r="B75777" s="170"/>
    </row>
    <row r="75783" spans="2:2" x14ac:dyDescent="0.2">
      <c r="B75783" s="170"/>
    </row>
    <row r="75812" spans="2:2" x14ac:dyDescent="0.2">
      <c r="B75812" s="35"/>
    </row>
    <row r="75813" spans="2:2" x14ac:dyDescent="0.2">
      <c r="B75813" s="170"/>
    </row>
    <row r="75814" spans="2:2" x14ac:dyDescent="0.2">
      <c r="B75814" s="35"/>
    </row>
    <row r="75816" spans="2:2" x14ac:dyDescent="0.2">
      <c r="B75816" s="35"/>
    </row>
    <row r="75818" spans="2:2" x14ac:dyDescent="0.2">
      <c r="B75818" s="35"/>
    </row>
    <row r="75819" spans="2:2" x14ac:dyDescent="0.2">
      <c r="B75819" s="170"/>
    </row>
    <row r="75823" spans="2:2" x14ac:dyDescent="0.2">
      <c r="B75823" s="35"/>
    </row>
    <row r="75824" spans="2:2" x14ac:dyDescent="0.2">
      <c r="B75824" s="35"/>
    </row>
    <row r="75825" spans="2:2" x14ac:dyDescent="0.2">
      <c r="B75825" s="170"/>
    </row>
    <row r="75827" spans="2:2" x14ac:dyDescent="0.2">
      <c r="B75827" s="35"/>
    </row>
    <row r="75828" spans="2:2" x14ac:dyDescent="0.2">
      <c r="B75828" s="35"/>
    </row>
    <row r="75831" spans="2:2" x14ac:dyDescent="0.2">
      <c r="B75831" s="170"/>
    </row>
    <row r="75832" spans="2:2" x14ac:dyDescent="0.2">
      <c r="B75832" s="35"/>
    </row>
    <row r="75833" spans="2:2" x14ac:dyDescent="0.2">
      <c r="B75833" s="35"/>
    </row>
    <row r="75834" spans="2:2" x14ac:dyDescent="0.2">
      <c r="B75834" s="35"/>
    </row>
    <row r="75837" spans="2:2" x14ac:dyDescent="0.2">
      <c r="B75837" s="170"/>
    </row>
    <row r="75838" spans="2:2" x14ac:dyDescent="0.2">
      <c r="B75838" s="35"/>
    </row>
    <row r="75839" spans="2:2" x14ac:dyDescent="0.2">
      <c r="B75839" s="35"/>
    </row>
    <row r="75840" spans="2:2" x14ac:dyDescent="0.2">
      <c r="B75840" s="35"/>
    </row>
    <row r="75841" spans="2:2" x14ac:dyDescent="0.2">
      <c r="B75841" s="35"/>
    </row>
    <row r="75842" spans="2:2" x14ac:dyDescent="0.2">
      <c r="B75842" s="35"/>
    </row>
    <row r="75843" spans="2:2" x14ac:dyDescent="0.2">
      <c r="B75843" s="170"/>
    </row>
    <row r="75848" spans="2:2" x14ac:dyDescent="0.2">
      <c r="B75848" s="35"/>
    </row>
    <row r="75849" spans="2:2" x14ac:dyDescent="0.2">
      <c r="B75849" s="170"/>
    </row>
    <row r="75850" spans="2:2" x14ac:dyDescent="0.2">
      <c r="B75850" s="35"/>
    </row>
    <row r="75851" spans="2:2" x14ac:dyDescent="0.2">
      <c r="B75851" s="35"/>
    </row>
    <row r="75898" spans="2:2" x14ac:dyDescent="0.2">
      <c r="B75898" s="170"/>
    </row>
    <row r="75904" spans="2:2" x14ac:dyDescent="0.2">
      <c r="B75904" s="170"/>
    </row>
    <row r="75910" spans="2:2" x14ac:dyDescent="0.2">
      <c r="B75910" s="170"/>
    </row>
    <row r="75923" spans="2:2" x14ac:dyDescent="0.2">
      <c r="B75923" s="170"/>
    </row>
    <row r="75929" spans="2:2" x14ac:dyDescent="0.2">
      <c r="B75929" s="170"/>
    </row>
    <row r="75931" spans="2:2" x14ac:dyDescent="0.2">
      <c r="B75931" s="35"/>
    </row>
    <row r="75932" spans="2:2" x14ac:dyDescent="0.2">
      <c r="B75932" s="34"/>
    </row>
    <row r="75935" spans="2:2" x14ac:dyDescent="0.2">
      <c r="B75935" s="170"/>
    </row>
    <row r="75941" spans="2:2" x14ac:dyDescent="0.2">
      <c r="B75941" s="170"/>
    </row>
    <row r="75970" spans="2:2" x14ac:dyDescent="0.2">
      <c r="B75970" s="35"/>
    </row>
    <row r="75972" spans="2:2" x14ac:dyDescent="0.2">
      <c r="B75972" s="35"/>
    </row>
    <row r="75974" spans="2:2" x14ac:dyDescent="0.2">
      <c r="B75974" s="35"/>
    </row>
    <row r="75976" spans="2:2" x14ac:dyDescent="0.2">
      <c r="B75976" s="35"/>
    </row>
    <row r="75981" spans="2:2" x14ac:dyDescent="0.2">
      <c r="B75981" s="35"/>
    </row>
    <row r="75982" spans="2:2" x14ac:dyDescent="0.2">
      <c r="B75982" s="35"/>
    </row>
    <row r="75985" spans="2:2" x14ac:dyDescent="0.2">
      <c r="B75985" s="35"/>
    </row>
    <row r="75986" spans="2:2" x14ac:dyDescent="0.2">
      <c r="B75986" s="35"/>
    </row>
    <row r="75989" spans="2:2" x14ac:dyDescent="0.2">
      <c r="B75989" s="35"/>
    </row>
    <row r="75990" spans="2:2" x14ac:dyDescent="0.2">
      <c r="B75990" s="35"/>
    </row>
    <row r="75991" spans="2:2" x14ac:dyDescent="0.2">
      <c r="B75991" s="35"/>
    </row>
    <row r="75992" spans="2:2" x14ac:dyDescent="0.2">
      <c r="B75992" s="35"/>
    </row>
    <row r="75995" spans="2:2" x14ac:dyDescent="0.2">
      <c r="B75995" s="35"/>
    </row>
    <row r="75996" spans="2:2" x14ac:dyDescent="0.2">
      <c r="B75996" s="35"/>
    </row>
    <row r="75997" spans="2:2" x14ac:dyDescent="0.2">
      <c r="B75997" s="35"/>
    </row>
    <row r="75998" spans="2:2" x14ac:dyDescent="0.2">
      <c r="B75998" s="35"/>
    </row>
    <row r="75999" spans="2:2" x14ac:dyDescent="0.2">
      <c r="B75999" s="35"/>
    </row>
    <row r="76000" spans="2:2" x14ac:dyDescent="0.2">
      <c r="B76000" s="35"/>
    </row>
    <row r="76006" spans="2:2" x14ac:dyDescent="0.2">
      <c r="B76006" s="35"/>
    </row>
    <row r="76007" spans="2:2" x14ac:dyDescent="0.2">
      <c r="B76007" s="35"/>
    </row>
    <row r="76008" spans="2:2" x14ac:dyDescent="0.2">
      <c r="B76008" s="35"/>
    </row>
    <row r="76009" spans="2:2" x14ac:dyDescent="0.2">
      <c r="B76009" s="35"/>
    </row>
    <row r="76056" spans="2:2" x14ac:dyDescent="0.2">
      <c r="B76056" s="170"/>
    </row>
    <row r="76089" spans="2:2" x14ac:dyDescent="0.2">
      <c r="B76089" s="35"/>
    </row>
    <row r="76090" spans="2:2" x14ac:dyDescent="0.2">
      <c r="B76090" s="34"/>
    </row>
    <row r="76108" spans="2:2" x14ac:dyDescent="0.2">
      <c r="B76108" s="170"/>
    </row>
    <row r="76114" spans="2:2" x14ac:dyDescent="0.2">
      <c r="B76114" s="170"/>
    </row>
    <row r="76120" spans="2:2" x14ac:dyDescent="0.2">
      <c r="B76120" s="170"/>
    </row>
    <row r="76126" spans="2:2" x14ac:dyDescent="0.2">
      <c r="B76126" s="170"/>
    </row>
    <row r="76128" spans="2:2" x14ac:dyDescent="0.2">
      <c r="B76128" s="35"/>
    </row>
    <row r="76130" spans="2:2" x14ac:dyDescent="0.2">
      <c r="B76130" s="35"/>
    </row>
    <row r="76132" spans="2:2" x14ac:dyDescent="0.2">
      <c r="B76132" s="170"/>
    </row>
    <row r="76134" spans="2:2" x14ac:dyDescent="0.2">
      <c r="B76134" s="35"/>
    </row>
    <row r="76138" spans="2:2" x14ac:dyDescent="0.2">
      <c r="B76138" s="170"/>
    </row>
    <row r="76139" spans="2:2" x14ac:dyDescent="0.2">
      <c r="B76139" s="35"/>
    </row>
    <row r="76140" spans="2:2" x14ac:dyDescent="0.2">
      <c r="B76140" s="35"/>
    </row>
    <row r="76143" spans="2:2" x14ac:dyDescent="0.2">
      <c r="B76143" s="35"/>
    </row>
    <row r="76144" spans="2:2" x14ac:dyDescent="0.2">
      <c r="B76144" s="35"/>
    </row>
    <row r="76147" spans="2:2" x14ac:dyDescent="0.2">
      <c r="B76147" s="35"/>
    </row>
    <row r="76148" spans="2:2" x14ac:dyDescent="0.2">
      <c r="B76148" s="35"/>
    </row>
    <row r="76149" spans="2:2" x14ac:dyDescent="0.2">
      <c r="B76149" s="35"/>
    </row>
    <row r="76150" spans="2:2" x14ac:dyDescent="0.2">
      <c r="B76150" s="35"/>
    </row>
    <row r="76153" spans="2:2" x14ac:dyDescent="0.2">
      <c r="B76153" s="35"/>
    </row>
    <row r="76154" spans="2:2" x14ac:dyDescent="0.2">
      <c r="B76154" s="35"/>
    </row>
    <row r="76155" spans="2:2" x14ac:dyDescent="0.2">
      <c r="B76155" s="35"/>
    </row>
    <row r="76156" spans="2:2" x14ac:dyDescent="0.2">
      <c r="B76156" s="35"/>
    </row>
    <row r="76157" spans="2:2" x14ac:dyDescent="0.2">
      <c r="B76157" s="35"/>
    </row>
    <row r="76158" spans="2:2" x14ac:dyDescent="0.2">
      <c r="B76158" s="35"/>
    </row>
    <row r="76164" spans="2:2" x14ac:dyDescent="0.2">
      <c r="B76164" s="35"/>
    </row>
    <row r="76165" spans="2:2" x14ac:dyDescent="0.2">
      <c r="B76165" s="35"/>
    </row>
    <row r="76166" spans="2:2" x14ac:dyDescent="0.2">
      <c r="B76166" s="35"/>
    </row>
    <row r="76167" spans="2:2" x14ac:dyDescent="0.2">
      <c r="B76167" s="35"/>
    </row>
    <row r="76247" spans="2:2" x14ac:dyDescent="0.2">
      <c r="B76247" s="35"/>
    </row>
    <row r="76248" spans="2:2" x14ac:dyDescent="0.2">
      <c r="B76248" s="34"/>
    </row>
    <row r="76286" spans="2:2" x14ac:dyDescent="0.2">
      <c r="B76286" s="35"/>
    </row>
    <row r="76288" spans="2:2" x14ac:dyDescent="0.2">
      <c r="B76288" s="35"/>
    </row>
    <row r="76290" spans="2:2" x14ac:dyDescent="0.2">
      <c r="B76290" s="35"/>
    </row>
    <row r="76292" spans="2:2" x14ac:dyDescent="0.2">
      <c r="B76292" s="35"/>
    </row>
    <row r="76297" spans="2:2" x14ac:dyDescent="0.2">
      <c r="B76297" s="35"/>
    </row>
    <row r="76298" spans="2:2" x14ac:dyDescent="0.2">
      <c r="B76298" s="35"/>
    </row>
    <row r="76301" spans="2:2" x14ac:dyDescent="0.2">
      <c r="B76301" s="35"/>
    </row>
    <row r="76302" spans="2:2" x14ac:dyDescent="0.2">
      <c r="B76302" s="35"/>
    </row>
    <row r="76305" spans="2:2" x14ac:dyDescent="0.2">
      <c r="B76305" s="35"/>
    </row>
    <row r="76306" spans="2:2" x14ac:dyDescent="0.2">
      <c r="B76306" s="35"/>
    </row>
    <row r="76307" spans="2:2" x14ac:dyDescent="0.2">
      <c r="B76307" s="35"/>
    </row>
    <row r="76308" spans="2:2" x14ac:dyDescent="0.2">
      <c r="B76308" s="35"/>
    </row>
    <row r="76311" spans="2:2" x14ac:dyDescent="0.2">
      <c r="B76311" s="35"/>
    </row>
    <row r="76312" spans="2:2" x14ac:dyDescent="0.2">
      <c r="B76312" s="35"/>
    </row>
    <row r="76313" spans="2:2" x14ac:dyDescent="0.2">
      <c r="B76313" s="35"/>
    </row>
    <row r="76314" spans="2:2" x14ac:dyDescent="0.2">
      <c r="B76314" s="35"/>
    </row>
    <row r="76315" spans="2:2" x14ac:dyDescent="0.2">
      <c r="B76315" s="35"/>
    </row>
    <row r="76316" spans="2:2" x14ac:dyDescent="0.2">
      <c r="B76316" s="35"/>
    </row>
    <row r="76322" spans="2:2" x14ac:dyDescent="0.2">
      <c r="B76322" s="35"/>
    </row>
    <row r="76323" spans="2:2" x14ac:dyDescent="0.2">
      <c r="B76323" s="35"/>
    </row>
    <row r="76324" spans="2:2" x14ac:dyDescent="0.2">
      <c r="B76324" s="35"/>
    </row>
    <row r="76325" spans="2:2" x14ac:dyDescent="0.2">
      <c r="B76325" s="35"/>
    </row>
    <row r="76332" spans="2:2" x14ac:dyDescent="0.2">
      <c r="B76332" s="170"/>
    </row>
    <row r="76338" spans="2:2" x14ac:dyDescent="0.2">
      <c r="B76338" s="170"/>
    </row>
    <row r="76344" spans="2:2" x14ac:dyDescent="0.2">
      <c r="B76344" s="170"/>
    </row>
    <row r="76350" spans="2:2" x14ac:dyDescent="0.2">
      <c r="B76350" s="170"/>
    </row>
    <row r="76356" spans="2:2" x14ac:dyDescent="0.2">
      <c r="B76356" s="170"/>
    </row>
    <row r="76362" spans="2:2" x14ac:dyDescent="0.2">
      <c r="B76362" s="170"/>
    </row>
    <row r="76405" spans="2:2" x14ac:dyDescent="0.2">
      <c r="B76405" s="35"/>
    </row>
    <row r="76406" spans="2:2" x14ac:dyDescent="0.2">
      <c r="B76406" s="34"/>
    </row>
    <row r="76414" spans="2:2" x14ac:dyDescent="0.2">
      <c r="B76414" s="170"/>
    </row>
    <row r="76420" spans="2:2" x14ac:dyDescent="0.2">
      <c r="B76420" s="170"/>
    </row>
    <row r="76444" spans="2:2" x14ac:dyDescent="0.2">
      <c r="B76444" s="35"/>
    </row>
    <row r="76446" spans="2:2" x14ac:dyDescent="0.2">
      <c r="B76446" s="35"/>
    </row>
    <row r="76448" spans="2:2" x14ac:dyDescent="0.2">
      <c r="B76448" s="35"/>
    </row>
    <row r="76450" spans="2:2" x14ac:dyDescent="0.2">
      <c r="B76450" s="35"/>
    </row>
    <row r="76455" spans="2:2" x14ac:dyDescent="0.2">
      <c r="B76455" s="35"/>
    </row>
    <row r="76456" spans="2:2" x14ac:dyDescent="0.2">
      <c r="B76456" s="35"/>
    </row>
    <row r="76459" spans="2:2" x14ac:dyDescent="0.2">
      <c r="B76459" s="35"/>
    </row>
    <row r="76460" spans="2:2" x14ac:dyDescent="0.2">
      <c r="B76460" s="35"/>
    </row>
    <row r="76463" spans="2:2" x14ac:dyDescent="0.2">
      <c r="B76463" s="35"/>
    </row>
    <row r="76464" spans="2:2" x14ac:dyDescent="0.2">
      <c r="B76464" s="35"/>
    </row>
    <row r="76465" spans="2:2" x14ac:dyDescent="0.2">
      <c r="B76465" s="170"/>
    </row>
    <row r="76466" spans="2:2" x14ac:dyDescent="0.2">
      <c r="B76466" s="35"/>
    </row>
    <row r="76469" spans="2:2" x14ac:dyDescent="0.2">
      <c r="B76469" s="35"/>
    </row>
    <row r="76470" spans="2:2" x14ac:dyDescent="0.2">
      <c r="B76470" s="35"/>
    </row>
    <row r="76471" spans="2:2" x14ac:dyDescent="0.2">
      <c r="B76471" s="170"/>
    </row>
    <row r="76472" spans="2:2" x14ac:dyDescent="0.2">
      <c r="B76472" s="35"/>
    </row>
    <row r="76473" spans="2:2" x14ac:dyDescent="0.2">
      <c r="B76473" s="35"/>
    </row>
    <row r="76474" spans="2:2" x14ac:dyDescent="0.2">
      <c r="B76474" s="35"/>
    </row>
    <row r="76477" spans="2:2" x14ac:dyDescent="0.2">
      <c r="B76477" s="170"/>
    </row>
    <row r="76480" spans="2:2" x14ac:dyDescent="0.2">
      <c r="B76480" s="35"/>
    </row>
    <row r="76481" spans="2:2" x14ac:dyDescent="0.2">
      <c r="B76481" s="35"/>
    </row>
    <row r="76482" spans="2:2" x14ac:dyDescent="0.2">
      <c r="B76482" s="35"/>
    </row>
    <row r="76483" spans="2:2" x14ac:dyDescent="0.2">
      <c r="B76483" s="35"/>
    </row>
    <row r="76531" spans="2:2" x14ac:dyDescent="0.2">
      <c r="B76531" s="170"/>
    </row>
    <row r="76537" spans="2:2" x14ac:dyDescent="0.2">
      <c r="B76537" s="170"/>
    </row>
    <row r="76543" spans="2:2" x14ac:dyDescent="0.2">
      <c r="B76543" s="170"/>
    </row>
    <row r="76549" spans="2:2" x14ac:dyDescent="0.2">
      <c r="B76549" s="170"/>
    </row>
    <row r="76555" spans="2:2" x14ac:dyDescent="0.2">
      <c r="B76555" s="170"/>
    </row>
    <row r="76561" spans="2:2" x14ac:dyDescent="0.2">
      <c r="B76561" s="170"/>
    </row>
    <row r="76563" spans="2:2" x14ac:dyDescent="0.2">
      <c r="B76563" s="35"/>
    </row>
    <row r="76564" spans="2:2" x14ac:dyDescent="0.2">
      <c r="B76564" s="34"/>
    </row>
    <row r="76567" spans="2:2" x14ac:dyDescent="0.2">
      <c r="B76567" s="170"/>
    </row>
    <row r="76602" spans="2:2" x14ac:dyDescent="0.2">
      <c r="B76602" s="35"/>
    </row>
    <row r="76604" spans="2:2" x14ac:dyDescent="0.2">
      <c r="B76604" s="35"/>
    </row>
    <row r="76606" spans="2:2" x14ac:dyDescent="0.2">
      <c r="B76606" s="35"/>
    </row>
    <row r="76608" spans="2:2" x14ac:dyDescent="0.2">
      <c r="B76608" s="35"/>
    </row>
    <row r="76613" spans="2:2" x14ac:dyDescent="0.2">
      <c r="B76613" s="35"/>
    </row>
    <row r="76614" spans="2:2" x14ac:dyDescent="0.2">
      <c r="B76614" s="35"/>
    </row>
    <row r="76617" spans="2:2" x14ac:dyDescent="0.2">
      <c r="B76617" s="35"/>
    </row>
    <row r="76618" spans="2:2" x14ac:dyDescent="0.2">
      <c r="B76618" s="35"/>
    </row>
    <row r="76621" spans="2:2" x14ac:dyDescent="0.2">
      <c r="B76621" s="35"/>
    </row>
    <row r="76622" spans="2:2" x14ac:dyDescent="0.2">
      <c r="B76622" s="35"/>
    </row>
    <row r="76623" spans="2:2" x14ac:dyDescent="0.2">
      <c r="B76623" s="35"/>
    </row>
    <row r="76624" spans="2:2" x14ac:dyDescent="0.2">
      <c r="B76624" s="35"/>
    </row>
    <row r="76627" spans="2:2" x14ac:dyDescent="0.2">
      <c r="B76627" s="35"/>
    </row>
    <row r="76628" spans="2:2" x14ac:dyDescent="0.2">
      <c r="B76628" s="35"/>
    </row>
    <row r="76629" spans="2:2" x14ac:dyDescent="0.2">
      <c r="B76629" s="35"/>
    </row>
    <row r="76630" spans="2:2" x14ac:dyDescent="0.2">
      <c r="B76630" s="35"/>
    </row>
    <row r="76631" spans="2:2" x14ac:dyDescent="0.2">
      <c r="B76631" s="35"/>
    </row>
    <row r="76632" spans="2:2" x14ac:dyDescent="0.2">
      <c r="B76632" s="35"/>
    </row>
    <row r="76638" spans="2:2" x14ac:dyDescent="0.2">
      <c r="B76638" s="35"/>
    </row>
    <row r="76639" spans="2:2" x14ac:dyDescent="0.2">
      <c r="B76639" s="35"/>
    </row>
    <row r="76640" spans="2:2" x14ac:dyDescent="0.2">
      <c r="B76640" s="35"/>
    </row>
    <row r="76641" spans="2:2" x14ac:dyDescent="0.2">
      <c r="B76641" s="35"/>
    </row>
    <row r="76721" spans="2:2" x14ac:dyDescent="0.2">
      <c r="B76721" s="35"/>
    </row>
    <row r="76722" spans="2:2" x14ac:dyDescent="0.2">
      <c r="B76722" s="34"/>
    </row>
    <row r="76760" spans="2:2" x14ac:dyDescent="0.2">
      <c r="B76760" s="35"/>
    </row>
    <row r="76762" spans="2:2" x14ac:dyDescent="0.2">
      <c r="B76762" s="35"/>
    </row>
    <row r="76764" spans="2:2" x14ac:dyDescent="0.2">
      <c r="B76764" s="35"/>
    </row>
    <row r="76766" spans="2:2" x14ac:dyDescent="0.2">
      <c r="B76766" s="35"/>
    </row>
    <row r="76771" spans="2:2" x14ac:dyDescent="0.2">
      <c r="B76771" s="35"/>
    </row>
    <row r="76772" spans="2:2" x14ac:dyDescent="0.2">
      <c r="B76772" s="35"/>
    </row>
    <row r="76775" spans="2:2" x14ac:dyDescent="0.2">
      <c r="B76775" s="35"/>
    </row>
    <row r="76776" spans="2:2" x14ac:dyDescent="0.2">
      <c r="B76776" s="35"/>
    </row>
    <row r="76779" spans="2:2" x14ac:dyDescent="0.2">
      <c r="B76779" s="35"/>
    </row>
    <row r="76780" spans="2:2" x14ac:dyDescent="0.2">
      <c r="B76780" s="35"/>
    </row>
    <row r="76781" spans="2:2" x14ac:dyDescent="0.2">
      <c r="B76781" s="35"/>
    </row>
    <row r="76782" spans="2:2" x14ac:dyDescent="0.2">
      <c r="B76782" s="35"/>
    </row>
    <row r="76785" spans="2:2" x14ac:dyDescent="0.2">
      <c r="B76785" s="35"/>
    </row>
    <row r="76786" spans="2:2" x14ac:dyDescent="0.2">
      <c r="B76786" s="35"/>
    </row>
    <row r="76861" spans="2:2" x14ac:dyDescent="0.2">
      <c r="B76861" s="35"/>
    </row>
    <row r="76862" spans="2:2" x14ac:dyDescent="0.2">
      <c r="B76862" s="34"/>
    </row>
    <row r="76900" spans="2:2" x14ac:dyDescent="0.2">
      <c r="B76900" s="35"/>
    </row>
    <row r="76902" spans="2:2" x14ac:dyDescent="0.2">
      <c r="B76902" s="35"/>
    </row>
    <row r="76904" spans="2:2" x14ac:dyDescent="0.2">
      <c r="B76904" s="35"/>
    </row>
    <row r="76906" spans="2:2" x14ac:dyDescent="0.2">
      <c r="B76906" s="35"/>
    </row>
    <row r="76911" spans="2:2" x14ac:dyDescent="0.2">
      <c r="B76911" s="35"/>
    </row>
    <row r="76912" spans="2:2" x14ac:dyDescent="0.2">
      <c r="B76912" s="35"/>
    </row>
    <row r="76915" spans="2:2" x14ac:dyDescent="0.2">
      <c r="B76915" s="35"/>
    </row>
    <row r="76916" spans="2:2" x14ac:dyDescent="0.2">
      <c r="B76916" s="35"/>
    </row>
    <row r="76919" spans="2:2" x14ac:dyDescent="0.2">
      <c r="B76919" s="35"/>
    </row>
    <row r="76920" spans="2:2" x14ac:dyDescent="0.2">
      <c r="B76920" s="35"/>
    </row>
    <row r="76921" spans="2:2" x14ac:dyDescent="0.2">
      <c r="B76921" s="35"/>
    </row>
    <row r="76922" spans="2:2" x14ac:dyDescent="0.2">
      <c r="B76922" s="35"/>
    </row>
    <row r="76925" spans="2:2" x14ac:dyDescent="0.2">
      <c r="B76925" s="35"/>
    </row>
    <row r="76926" spans="2:2" x14ac:dyDescent="0.2">
      <c r="B76926" s="35"/>
    </row>
    <row r="76927" spans="2:2" x14ac:dyDescent="0.2">
      <c r="B76927" s="170"/>
    </row>
    <row r="76933" spans="2:2" x14ac:dyDescent="0.2">
      <c r="B76933" s="170"/>
    </row>
    <row r="77001" spans="2:2" x14ac:dyDescent="0.2">
      <c r="B77001" s="35"/>
    </row>
    <row r="77002" spans="2:2" x14ac:dyDescent="0.2">
      <c r="B77002" s="34"/>
    </row>
    <row r="77040" spans="2:2" x14ac:dyDescent="0.2">
      <c r="B77040" s="35"/>
    </row>
    <row r="77042" spans="2:2" x14ac:dyDescent="0.2">
      <c r="B77042" s="35"/>
    </row>
    <row r="77044" spans="2:2" x14ac:dyDescent="0.2">
      <c r="B77044" s="35"/>
    </row>
    <row r="77046" spans="2:2" x14ac:dyDescent="0.2">
      <c r="B77046" s="35"/>
    </row>
    <row r="77051" spans="2:2" x14ac:dyDescent="0.2">
      <c r="B77051" s="35"/>
    </row>
    <row r="77052" spans="2:2" x14ac:dyDescent="0.2">
      <c r="B77052" s="35"/>
    </row>
    <row r="77055" spans="2:2" x14ac:dyDescent="0.2">
      <c r="B77055" s="35"/>
    </row>
    <row r="77056" spans="2:2" x14ac:dyDescent="0.2">
      <c r="B77056" s="35"/>
    </row>
    <row r="77059" spans="2:2" x14ac:dyDescent="0.2">
      <c r="B77059" s="35"/>
    </row>
    <row r="77060" spans="2:2" x14ac:dyDescent="0.2">
      <c r="B77060" s="35"/>
    </row>
    <row r="77061" spans="2:2" x14ac:dyDescent="0.2">
      <c r="B77061" s="35"/>
    </row>
    <row r="77062" spans="2:2" x14ac:dyDescent="0.2">
      <c r="B77062" s="35"/>
    </row>
    <row r="77065" spans="2:2" x14ac:dyDescent="0.2">
      <c r="B77065" s="35"/>
    </row>
    <row r="77066" spans="2:2" x14ac:dyDescent="0.2">
      <c r="B77066" s="35"/>
    </row>
    <row r="77141" spans="2:2" x14ac:dyDescent="0.2">
      <c r="B77141" s="35"/>
    </row>
    <row r="77142" spans="2:2" x14ac:dyDescent="0.2">
      <c r="B77142" s="34"/>
    </row>
    <row r="77180" spans="2:2" x14ac:dyDescent="0.2">
      <c r="B77180" s="35"/>
    </row>
    <row r="77182" spans="2:2" x14ac:dyDescent="0.2">
      <c r="B77182" s="35"/>
    </row>
    <row r="77184" spans="2:2" x14ac:dyDescent="0.2">
      <c r="B77184" s="35"/>
    </row>
    <row r="77186" spans="2:2" x14ac:dyDescent="0.2">
      <c r="B77186" s="35"/>
    </row>
    <row r="77191" spans="2:2" x14ac:dyDescent="0.2">
      <c r="B77191" s="35"/>
    </row>
    <row r="77192" spans="2:2" x14ac:dyDescent="0.2">
      <c r="B77192" s="35"/>
    </row>
    <row r="77195" spans="2:2" x14ac:dyDescent="0.2">
      <c r="B77195" s="35"/>
    </row>
    <row r="77196" spans="2:2" x14ac:dyDescent="0.2">
      <c r="B77196" s="35"/>
    </row>
    <row r="77199" spans="2:2" x14ac:dyDescent="0.2">
      <c r="B77199" s="35"/>
    </row>
    <row r="77200" spans="2:2" x14ac:dyDescent="0.2">
      <c r="B77200" s="35"/>
    </row>
    <row r="77201" spans="2:2" x14ac:dyDescent="0.2">
      <c r="B77201" s="35"/>
    </row>
    <row r="77202" spans="2:2" x14ac:dyDescent="0.2">
      <c r="B77202" s="35"/>
    </row>
    <row r="77205" spans="2:2" x14ac:dyDescent="0.2">
      <c r="B77205" s="35"/>
    </row>
    <row r="77206" spans="2:2" x14ac:dyDescent="0.2">
      <c r="B77206" s="35"/>
    </row>
    <row r="77281" spans="2:2" x14ac:dyDescent="0.2">
      <c r="B77281" s="35"/>
    </row>
    <row r="77282" spans="2:2" x14ac:dyDescent="0.2">
      <c r="B77282" s="34"/>
    </row>
    <row r="77320" spans="2:2" x14ac:dyDescent="0.2">
      <c r="B77320" s="35"/>
    </row>
    <row r="77322" spans="2:2" x14ac:dyDescent="0.2">
      <c r="B77322" s="35"/>
    </row>
    <row r="77324" spans="2:2" x14ac:dyDescent="0.2">
      <c r="B77324" s="35"/>
    </row>
    <row r="77326" spans="2:2" x14ac:dyDescent="0.2">
      <c r="B77326" s="35"/>
    </row>
    <row r="77331" spans="2:2" x14ac:dyDescent="0.2">
      <c r="B77331" s="35"/>
    </row>
    <row r="77332" spans="2:2" x14ac:dyDescent="0.2">
      <c r="B77332" s="35"/>
    </row>
    <row r="77335" spans="2:2" x14ac:dyDescent="0.2">
      <c r="B77335" s="35"/>
    </row>
    <row r="77336" spans="2:2" x14ac:dyDescent="0.2">
      <c r="B77336" s="35"/>
    </row>
    <row r="77339" spans="2:2" x14ac:dyDescent="0.2">
      <c r="B77339" s="35"/>
    </row>
    <row r="77340" spans="2:2" x14ac:dyDescent="0.2">
      <c r="B77340" s="35"/>
    </row>
    <row r="77341" spans="2:2" x14ac:dyDescent="0.2">
      <c r="B77341" s="35"/>
    </row>
    <row r="77342" spans="2:2" x14ac:dyDescent="0.2">
      <c r="B77342" s="35"/>
    </row>
    <row r="77345" spans="2:2" x14ac:dyDescent="0.2">
      <c r="B77345" s="35"/>
    </row>
    <row r="77346" spans="2:2" x14ac:dyDescent="0.2">
      <c r="B77346" s="35"/>
    </row>
    <row r="77347" spans="2:2" x14ac:dyDescent="0.2">
      <c r="B77347" s="35"/>
    </row>
    <row r="77348" spans="2:2" x14ac:dyDescent="0.2">
      <c r="B77348" s="35"/>
    </row>
    <row r="77349" spans="2:2" x14ac:dyDescent="0.2">
      <c r="B77349" s="35"/>
    </row>
    <row r="77350" spans="2:2" x14ac:dyDescent="0.2">
      <c r="B77350" s="35"/>
    </row>
    <row r="77356" spans="2:2" x14ac:dyDescent="0.2">
      <c r="B77356" s="35"/>
    </row>
    <row r="77357" spans="2:2" x14ac:dyDescent="0.2">
      <c r="B77357" s="35"/>
    </row>
    <row r="77358" spans="2:2" x14ac:dyDescent="0.2">
      <c r="B77358" s="35"/>
    </row>
    <row r="77359" spans="2:2" x14ac:dyDescent="0.2">
      <c r="B77359" s="35"/>
    </row>
    <row r="77439" spans="2:2" x14ac:dyDescent="0.2">
      <c r="B77439" s="35"/>
    </row>
    <row r="77440" spans="2:2" x14ac:dyDescent="0.2">
      <c r="B77440" s="34"/>
    </row>
    <row r="77478" spans="2:2" x14ac:dyDescent="0.2">
      <c r="B77478" s="35"/>
    </row>
    <row r="77480" spans="2:2" x14ac:dyDescent="0.2">
      <c r="B77480" s="35"/>
    </row>
    <row r="77482" spans="2:2" x14ac:dyDescent="0.2">
      <c r="B77482" s="35"/>
    </row>
    <row r="77484" spans="2:2" x14ac:dyDescent="0.2">
      <c r="B77484" s="35"/>
    </row>
    <row r="77489" spans="2:2" x14ac:dyDescent="0.2">
      <c r="B77489" s="35"/>
    </row>
    <row r="77490" spans="2:2" x14ac:dyDescent="0.2">
      <c r="B77490" s="35"/>
    </row>
    <row r="77493" spans="2:2" x14ac:dyDescent="0.2">
      <c r="B77493" s="35"/>
    </row>
    <row r="77494" spans="2:2" x14ac:dyDescent="0.2">
      <c r="B77494" s="35"/>
    </row>
    <row r="77497" spans="2:2" x14ac:dyDescent="0.2">
      <c r="B77497" s="35"/>
    </row>
    <row r="77498" spans="2:2" x14ac:dyDescent="0.2">
      <c r="B77498" s="35"/>
    </row>
    <row r="77499" spans="2:2" x14ac:dyDescent="0.2">
      <c r="B77499" s="35"/>
    </row>
    <row r="77500" spans="2:2" x14ac:dyDescent="0.2">
      <c r="B77500" s="35"/>
    </row>
    <row r="77503" spans="2:2" x14ac:dyDescent="0.2">
      <c r="B77503" s="35"/>
    </row>
    <row r="77504" spans="2:2" x14ac:dyDescent="0.2">
      <c r="B77504" s="35"/>
    </row>
    <row r="77505" spans="2:2" x14ac:dyDescent="0.2">
      <c r="B77505" s="35"/>
    </row>
    <row r="77506" spans="2:2" x14ac:dyDescent="0.2">
      <c r="B77506" s="35"/>
    </row>
    <row r="77507" spans="2:2" x14ac:dyDescent="0.2">
      <c r="B77507" s="35"/>
    </row>
    <row r="77508" spans="2:2" x14ac:dyDescent="0.2">
      <c r="B77508" s="35"/>
    </row>
    <row r="77514" spans="2:2" x14ac:dyDescent="0.2">
      <c r="B77514" s="35"/>
    </row>
    <row r="77515" spans="2:2" x14ac:dyDescent="0.2">
      <c r="B77515" s="35"/>
    </row>
    <row r="77516" spans="2:2" x14ac:dyDescent="0.2">
      <c r="B77516" s="35"/>
    </row>
    <row r="77517" spans="2:2" x14ac:dyDescent="0.2">
      <c r="B77517" s="35"/>
    </row>
    <row r="77563" spans="2:2" x14ac:dyDescent="0.2">
      <c r="B77563" s="170"/>
    </row>
    <row r="77569" spans="2:2" x14ac:dyDescent="0.2">
      <c r="B77569" s="170"/>
    </row>
    <row r="77575" spans="2:2" x14ac:dyDescent="0.2">
      <c r="B77575" s="170"/>
    </row>
    <row r="77581" spans="2:2" x14ac:dyDescent="0.2">
      <c r="B77581" s="170"/>
    </row>
    <row r="77597" spans="2:2" x14ac:dyDescent="0.2">
      <c r="B77597" s="35"/>
    </row>
    <row r="77598" spans="2:2" x14ac:dyDescent="0.2">
      <c r="B77598" s="34"/>
    </row>
    <row r="77636" spans="2:2" x14ac:dyDescent="0.2">
      <c r="B77636" s="35"/>
    </row>
    <row r="77638" spans="2:2" x14ac:dyDescent="0.2">
      <c r="B77638" s="35"/>
    </row>
    <row r="77640" spans="2:2" x14ac:dyDescent="0.2">
      <c r="B77640" s="35"/>
    </row>
    <row r="77642" spans="2:2" x14ac:dyDescent="0.2">
      <c r="B77642" s="35"/>
    </row>
    <row r="77647" spans="2:2" x14ac:dyDescent="0.2">
      <c r="B77647" s="35"/>
    </row>
    <row r="77648" spans="2:2" x14ac:dyDescent="0.2">
      <c r="B77648" s="35"/>
    </row>
    <row r="77651" spans="2:2" x14ac:dyDescent="0.2">
      <c r="B77651" s="35"/>
    </row>
    <row r="77652" spans="2:2" x14ac:dyDescent="0.2">
      <c r="B77652" s="35"/>
    </row>
    <row r="77655" spans="2:2" x14ac:dyDescent="0.2">
      <c r="B77655" s="35"/>
    </row>
    <row r="77656" spans="2:2" x14ac:dyDescent="0.2">
      <c r="B77656" s="35"/>
    </row>
    <row r="77657" spans="2:2" x14ac:dyDescent="0.2">
      <c r="B77657" s="35"/>
    </row>
    <row r="77658" spans="2:2" x14ac:dyDescent="0.2">
      <c r="B77658" s="35"/>
    </row>
    <row r="77661" spans="2:2" x14ac:dyDescent="0.2">
      <c r="B77661" s="35"/>
    </row>
    <row r="77662" spans="2:2" x14ac:dyDescent="0.2">
      <c r="B77662" s="35"/>
    </row>
    <row r="77663" spans="2:2" x14ac:dyDescent="0.2">
      <c r="B77663" s="35"/>
    </row>
    <row r="77664" spans="2:2" x14ac:dyDescent="0.2">
      <c r="B77664" s="35"/>
    </row>
    <row r="77665" spans="2:2" x14ac:dyDescent="0.2">
      <c r="B77665" s="35"/>
    </row>
    <row r="77666" spans="2:2" x14ac:dyDescent="0.2">
      <c r="B77666" s="35"/>
    </row>
    <row r="77672" spans="2:2" x14ac:dyDescent="0.2">
      <c r="B77672" s="35"/>
    </row>
    <row r="77673" spans="2:2" x14ac:dyDescent="0.2">
      <c r="B77673" s="35"/>
    </row>
    <row r="77674" spans="2:2" x14ac:dyDescent="0.2">
      <c r="B77674" s="35"/>
    </row>
    <row r="77675" spans="2:2" x14ac:dyDescent="0.2">
      <c r="B77675" s="35"/>
    </row>
    <row r="77738" spans="2:2" x14ac:dyDescent="0.2">
      <c r="B77738" s="170"/>
    </row>
    <row r="77755" spans="2:2" x14ac:dyDescent="0.2">
      <c r="B77755" s="35"/>
    </row>
    <row r="77756" spans="2:2" x14ac:dyDescent="0.2">
      <c r="B77756" s="34"/>
    </row>
    <row r="77794" spans="2:2" x14ac:dyDescent="0.2">
      <c r="B77794" s="35"/>
    </row>
    <row r="77796" spans="2:2" x14ac:dyDescent="0.2">
      <c r="B77796" s="35"/>
    </row>
    <row r="77798" spans="2:2" x14ac:dyDescent="0.2">
      <c r="B77798" s="35"/>
    </row>
    <row r="77800" spans="2:2" x14ac:dyDescent="0.2">
      <c r="B77800" s="35"/>
    </row>
    <row r="77805" spans="2:2" x14ac:dyDescent="0.2">
      <c r="B77805" s="35"/>
    </row>
    <row r="77806" spans="2:2" x14ac:dyDescent="0.2">
      <c r="B77806" s="35"/>
    </row>
    <row r="77809" spans="2:2" x14ac:dyDescent="0.2">
      <c r="B77809" s="35"/>
    </row>
    <row r="77810" spans="2:2" x14ac:dyDescent="0.2">
      <c r="B77810" s="35"/>
    </row>
    <row r="77813" spans="2:2" x14ac:dyDescent="0.2">
      <c r="B77813" s="35"/>
    </row>
    <row r="77814" spans="2:2" x14ac:dyDescent="0.2">
      <c r="B77814" s="35"/>
    </row>
    <row r="77815" spans="2:2" x14ac:dyDescent="0.2">
      <c r="B77815" s="35"/>
    </row>
    <row r="77816" spans="2:2" x14ac:dyDescent="0.2">
      <c r="B77816" s="35"/>
    </row>
    <row r="77819" spans="2:2" x14ac:dyDescent="0.2">
      <c r="B77819" s="35"/>
    </row>
    <row r="77820" spans="2:2" x14ac:dyDescent="0.2">
      <c r="B77820" s="35"/>
    </row>
    <row r="77821" spans="2:2" x14ac:dyDescent="0.2">
      <c r="B77821" s="35"/>
    </row>
    <row r="77822" spans="2:2" x14ac:dyDescent="0.2">
      <c r="B77822" s="35"/>
    </row>
    <row r="77823" spans="2:2" x14ac:dyDescent="0.2">
      <c r="B77823" s="35"/>
    </row>
    <row r="77824" spans="2:2" x14ac:dyDescent="0.2">
      <c r="B77824" s="35"/>
    </row>
    <row r="77830" spans="2:2" x14ac:dyDescent="0.2">
      <c r="B77830" s="35"/>
    </row>
    <row r="77831" spans="2:2" x14ac:dyDescent="0.2">
      <c r="B77831" s="35"/>
    </row>
    <row r="77832" spans="2:2" x14ac:dyDescent="0.2">
      <c r="B77832" s="35"/>
    </row>
    <row r="77833" spans="2:2" x14ac:dyDescent="0.2">
      <c r="B77833" s="35"/>
    </row>
    <row r="77913" spans="2:2" x14ac:dyDescent="0.2">
      <c r="B77913" s="35"/>
    </row>
    <row r="77914" spans="2:2" x14ac:dyDescent="0.2">
      <c r="B77914" s="34"/>
    </row>
    <row r="77952" spans="2:2" x14ac:dyDescent="0.2">
      <c r="B77952" s="35"/>
    </row>
    <row r="77954" spans="2:2" x14ac:dyDescent="0.2">
      <c r="B77954" s="35"/>
    </row>
    <row r="77956" spans="2:2" x14ac:dyDescent="0.2">
      <c r="B77956" s="35"/>
    </row>
    <row r="77958" spans="2:2" x14ac:dyDescent="0.2">
      <c r="B77958" s="35"/>
    </row>
    <row r="77963" spans="2:2" x14ac:dyDescent="0.2">
      <c r="B77963" s="35"/>
    </row>
    <row r="77964" spans="2:2" x14ac:dyDescent="0.2">
      <c r="B77964" s="35"/>
    </row>
    <row r="77967" spans="2:2" x14ac:dyDescent="0.2">
      <c r="B77967" s="35"/>
    </row>
    <row r="77968" spans="2:2" x14ac:dyDescent="0.2">
      <c r="B77968" s="35"/>
    </row>
    <row r="77971" spans="2:2" x14ac:dyDescent="0.2">
      <c r="B77971" s="35"/>
    </row>
    <row r="77972" spans="2:2" x14ac:dyDescent="0.2">
      <c r="B77972" s="35"/>
    </row>
    <row r="77973" spans="2:2" x14ac:dyDescent="0.2">
      <c r="B77973" s="35"/>
    </row>
    <row r="77974" spans="2:2" x14ac:dyDescent="0.2">
      <c r="B77974" s="35"/>
    </row>
    <row r="77977" spans="2:2" x14ac:dyDescent="0.2">
      <c r="B77977" s="35"/>
    </row>
    <row r="77978" spans="2:2" x14ac:dyDescent="0.2">
      <c r="B77978" s="35"/>
    </row>
    <row r="77979" spans="2:2" x14ac:dyDescent="0.2">
      <c r="B77979" s="35"/>
    </row>
    <row r="77980" spans="2:2" x14ac:dyDescent="0.2">
      <c r="B77980" s="35"/>
    </row>
    <row r="77981" spans="2:2" x14ac:dyDescent="0.2">
      <c r="B77981" s="35"/>
    </row>
    <row r="77982" spans="2:2" x14ac:dyDescent="0.2">
      <c r="B77982" s="35"/>
    </row>
    <row r="77988" spans="2:2" x14ac:dyDescent="0.2">
      <c r="B77988" s="35"/>
    </row>
    <row r="77989" spans="2:2" x14ac:dyDescent="0.2">
      <c r="B77989" s="35"/>
    </row>
    <row r="77990" spans="2:2" x14ac:dyDescent="0.2">
      <c r="B77990" s="35"/>
    </row>
    <row r="77991" spans="2:2" x14ac:dyDescent="0.2">
      <c r="B77991" s="35"/>
    </row>
    <row r="78071" spans="2:2" x14ac:dyDescent="0.2">
      <c r="B78071" s="35"/>
    </row>
    <row r="78072" spans="2:2" x14ac:dyDescent="0.2">
      <c r="B78072" s="34"/>
    </row>
    <row r="78110" spans="2:2" x14ac:dyDescent="0.2">
      <c r="B78110" s="35"/>
    </row>
    <row r="78112" spans="2:2" x14ac:dyDescent="0.2">
      <c r="B78112" s="170"/>
    </row>
    <row r="78114" spans="2:2" x14ac:dyDescent="0.2">
      <c r="B78114" s="35"/>
    </row>
    <row r="78116" spans="2:2" x14ac:dyDescent="0.2">
      <c r="B78116" s="35"/>
    </row>
    <row r="78121" spans="2:2" x14ac:dyDescent="0.2">
      <c r="B78121" s="35"/>
    </row>
    <row r="78122" spans="2:2" x14ac:dyDescent="0.2">
      <c r="B78122" s="35"/>
    </row>
    <row r="78125" spans="2:2" x14ac:dyDescent="0.2">
      <c r="B78125" s="35"/>
    </row>
    <row r="78126" spans="2:2" x14ac:dyDescent="0.2">
      <c r="B78126" s="35"/>
    </row>
    <row r="78129" spans="2:2" x14ac:dyDescent="0.2">
      <c r="B78129" s="35"/>
    </row>
    <row r="78130" spans="2:2" x14ac:dyDescent="0.2">
      <c r="B78130" s="35"/>
    </row>
    <row r="78131" spans="2:2" x14ac:dyDescent="0.2">
      <c r="B78131" s="35"/>
    </row>
    <row r="78132" spans="2:2" x14ac:dyDescent="0.2">
      <c r="B78132" s="35"/>
    </row>
    <row r="78135" spans="2:2" x14ac:dyDescent="0.2">
      <c r="B78135" s="35"/>
    </row>
    <row r="78136" spans="2:2" x14ac:dyDescent="0.2">
      <c r="B78136" s="35"/>
    </row>
    <row r="78137" spans="2:2" x14ac:dyDescent="0.2">
      <c r="B78137" s="35"/>
    </row>
    <row r="78138" spans="2:2" x14ac:dyDescent="0.2">
      <c r="B78138" s="35"/>
    </row>
    <row r="78139" spans="2:2" x14ac:dyDescent="0.2">
      <c r="B78139" s="35"/>
    </row>
    <row r="78140" spans="2:2" x14ac:dyDescent="0.2">
      <c r="B78140" s="35"/>
    </row>
    <row r="78146" spans="2:2" x14ac:dyDescent="0.2">
      <c r="B78146" s="35"/>
    </row>
    <row r="78147" spans="2:2" x14ac:dyDescent="0.2">
      <c r="B78147" s="35"/>
    </row>
    <row r="78148" spans="2:2" x14ac:dyDescent="0.2">
      <c r="B78148" s="35"/>
    </row>
    <row r="78149" spans="2:2" x14ac:dyDescent="0.2">
      <c r="B78149" s="35"/>
    </row>
    <row r="78183" spans="2:2" x14ac:dyDescent="0.2">
      <c r="B78183" s="170"/>
    </row>
    <row r="78189" spans="2:2" x14ac:dyDescent="0.2">
      <c r="B78189" s="170"/>
    </row>
    <row r="78229" spans="2:2" x14ac:dyDescent="0.2">
      <c r="B78229" s="35"/>
    </row>
    <row r="78230" spans="2:2" x14ac:dyDescent="0.2">
      <c r="B78230" s="34"/>
    </row>
    <row r="78268" spans="2:2" x14ac:dyDescent="0.2">
      <c r="B78268" s="35"/>
    </row>
    <row r="78270" spans="2:2" x14ac:dyDescent="0.2">
      <c r="B78270" s="35"/>
    </row>
    <row r="78272" spans="2:2" x14ac:dyDescent="0.2">
      <c r="B78272" s="35"/>
    </row>
    <row r="78274" spans="2:2" x14ac:dyDescent="0.2">
      <c r="B78274" s="35"/>
    </row>
    <row r="78279" spans="2:2" x14ac:dyDescent="0.2">
      <c r="B78279" s="35"/>
    </row>
    <row r="78280" spans="2:2" x14ac:dyDescent="0.2">
      <c r="B78280" s="35"/>
    </row>
    <row r="78283" spans="2:2" x14ac:dyDescent="0.2">
      <c r="B78283" s="35"/>
    </row>
    <row r="78284" spans="2:2" x14ac:dyDescent="0.2">
      <c r="B78284" s="35"/>
    </row>
    <row r="78287" spans="2:2" x14ac:dyDescent="0.2">
      <c r="B78287" s="35"/>
    </row>
    <row r="78288" spans="2:2" x14ac:dyDescent="0.2">
      <c r="B78288" s="35"/>
    </row>
    <row r="78289" spans="2:2" x14ac:dyDescent="0.2">
      <c r="B78289" s="35"/>
    </row>
    <row r="78290" spans="2:2" x14ac:dyDescent="0.2">
      <c r="B78290" s="35"/>
    </row>
    <row r="78293" spans="2:2" x14ac:dyDescent="0.2">
      <c r="B78293" s="35"/>
    </row>
    <row r="78294" spans="2:2" x14ac:dyDescent="0.2">
      <c r="B78294" s="35"/>
    </row>
    <row r="78295" spans="2:2" x14ac:dyDescent="0.2">
      <c r="B78295" s="35"/>
    </row>
    <row r="78296" spans="2:2" x14ac:dyDescent="0.2">
      <c r="B78296" s="35"/>
    </row>
    <row r="78297" spans="2:2" x14ac:dyDescent="0.2">
      <c r="B78297" s="35"/>
    </row>
    <row r="78298" spans="2:2" x14ac:dyDescent="0.2">
      <c r="B78298" s="35"/>
    </row>
    <row r="78304" spans="2:2" x14ac:dyDescent="0.2">
      <c r="B78304" s="35"/>
    </row>
    <row r="78305" spans="2:2" x14ac:dyDescent="0.2">
      <c r="B78305" s="35"/>
    </row>
    <row r="78306" spans="2:2" x14ac:dyDescent="0.2">
      <c r="B78306" s="35"/>
    </row>
    <row r="78307" spans="2:2" x14ac:dyDescent="0.2">
      <c r="B78307" s="35"/>
    </row>
    <row r="78335" spans="2:2" x14ac:dyDescent="0.2">
      <c r="B78335" s="170"/>
    </row>
    <row r="78347" spans="2:2" x14ac:dyDescent="0.2">
      <c r="B78347" s="170"/>
    </row>
    <row r="78379" spans="2:2" x14ac:dyDescent="0.2">
      <c r="B78379" s="170"/>
    </row>
    <row r="78385" spans="2:2" x14ac:dyDescent="0.2">
      <c r="B78385" s="170"/>
    </row>
    <row r="78387" spans="2:2" x14ac:dyDescent="0.2">
      <c r="B78387" s="35"/>
    </row>
    <row r="78388" spans="2:2" x14ac:dyDescent="0.2">
      <c r="B78388" s="34"/>
    </row>
    <row r="78426" spans="2:2" x14ac:dyDescent="0.2">
      <c r="B78426" s="35"/>
    </row>
    <row r="78428" spans="2:2" x14ac:dyDescent="0.2">
      <c r="B78428" s="35"/>
    </row>
    <row r="78430" spans="2:2" x14ac:dyDescent="0.2">
      <c r="B78430" s="35"/>
    </row>
    <row r="78432" spans="2:2" x14ac:dyDescent="0.2">
      <c r="B78432" s="35"/>
    </row>
    <row r="78437" spans="2:2" x14ac:dyDescent="0.2">
      <c r="B78437" s="35"/>
    </row>
    <row r="78438" spans="2:2" x14ac:dyDescent="0.2">
      <c r="B78438" s="35"/>
    </row>
    <row r="78441" spans="2:2" x14ac:dyDescent="0.2">
      <c r="B78441" s="35"/>
    </row>
    <row r="78442" spans="2:2" x14ac:dyDescent="0.2">
      <c r="B78442" s="35"/>
    </row>
    <row r="78445" spans="2:2" x14ac:dyDescent="0.2">
      <c r="B78445" s="35"/>
    </row>
    <row r="78446" spans="2:2" x14ac:dyDescent="0.2">
      <c r="B78446" s="35"/>
    </row>
    <row r="78447" spans="2:2" x14ac:dyDescent="0.2">
      <c r="B78447" s="35"/>
    </row>
    <row r="78448" spans="2:2" x14ac:dyDescent="0.2">
      <c r="B78448" s="35"/>
    </row>
    <row r="78451" spans="2:2" x14ac:dyDescent="0.2">
      <c r="B78451" s="35"/>
    </row>
    <row r="78452" spans="2:2" x14ac:dyDescent="0.2">
      <c r="B78452" s="35"/>
    </row>
    <row r="78453" spans="2:2" x14ac:dyDescent="0.2">
      <c r="B78453" s="35"/>
    </row>
    <row r="78454" spans="2:2" x14ac:dyDescent="0.2">
      <c r="B78454" s="35"/>
    </row>
    <row r="78455" spans="2:2" x14ac:dyDescent="0.2">
      <c r="B78455" s="35"/>
    </row>
    <row r="78456" spans="2:2" x14ac:dyDescent="0.2">
      <c r="B78456" s="35"/>
    </row>
    <row r="78462" spans="2:2" x14ac:dyDescent="0.2">
      <c r="B78462" s="35"/>
    </row>
    <row r="78463" spans="2:2" x14ac:dyDescent="0.2">
      <c r="B78463" s="35"/>
    </row>
    <row r="78464" spans="2:2" x14ac:dyDescent="0.2">
      <c r="B78464" s="35"/>
    </row>
    <row r="78465" spans="2:2" x14ac:dyDescent="0.2">
      <c r="B78465" s="35"/>
    </row>
    <row r="78469" spans="2:2" x14ac:dyDescent="0.2">
      <c r="B78469" s="170"/>
    </row>
    <row r="78545" spans="2:2" x14ac:dyDescent="0.2">
      <c r="B78545" s="35"/>
    </row>
    <row r="78546" spans="2:2" x14ac:dyDescent="0.2">
      <c r="B78546" s="34"/>
    </row>
    <row r="78584" spans="2:2" x14ac:dyDescent="0.2">
      <c r="B78584" s="35"/>
    </row>
    <row r="78586" spans="2:2" x14ac:dyDescent="0.2">
      <c r="B78586" s="35"/>
    </row>
    <row r="78588" spans="2:2" x14ac:dyDescent="0.2">
      <c r="B78588" s="35"/>
    </row>
    <row r="78590" spans="2:2" x14ac:dyDescent="0.2">
      <c r="B78590" s="35"/>
    </row>
    <row r="78595" spans="2:2" x14ac:dyDescent="0.2">
      <c r="B78595" s="35"/>
    </row>
    <row r="78596" spans="2:2" x14ac:dyDescent="0.2">
      <c r="B78596" s="35"/>
    </row>
    <row r="78599" spans="2:2" x14ac:dyDescent="0.2">
      <c r="B78599" s="35"/>
    </row>
    <row r="78600" spans="2:2" x14ac:dyDescent="0.2">
      <c r="B78600" s="35"/>
    </row>
    <row r="78603" spans="2:2" x14ac:dyDescent="0.2">
      <c r="B78603" s="35"/>
    </row>
    <row r="78604" spans="2:2" x14ac:dyDescent="0.2">
      <c r="B78604" s="35"/>
    </row>
    <row r="78605" spans="2:2" x14ac:dyDescent="0.2">
      <c r="B78605" s="35"/>
    </row>
    <row r="78606" spans="2:2" x14ac:dyDescent="0.2">
      <c r="B78606" s="35"/>
    </row>
    <row r="78609" spans="2:2" x14ac:dyDescent="0.2">
      <c r="B78609" s="35"/>
    </row>
    <row r="78610" spans="2:2" x14ac:dyDescent="0.2">
      <c r="B78610" s="35"/>
    </row>
    <row r="78611" spans="2:2" x14ac:dyDescent="0.2">
      <c r="B78611" s="35"/>
    </row>
    <row r="78612" spans="2:2" x14ac:dyDescent="0.2">
      <c r="B78612" s="35"/>
    </row>
    <row r="78613" spans="2:2" x14ac:dyDescent="0.2">
      <c r="B78613" s="35"/>
    </row>
    <row r="78614" spans="2:2" x14ac:dyDescent="0.2">
      <c r="B78614" s="35"/>
    </row>
    <row r="78620" spans="2:2" x14ac:dyDescent="0.2">
      <c r="B78620" s="35"/>
    </row>
    <row r="78621" spans="2:2" x14ac:dyDescent="0.2">
      <c r="B78621" s="35"/>
    </row>
    <row r="78622" spans="2:2" x14ac:dyDescent="0.2">
      <c r="B78622" s="35"/>
    </row>
    <row r="78623" spans="2:2" x14ac:dyDescent="0.2">
      <c r="B78623" s="35"/>
    </row>
    <row r="78703" spans="2:2" x14ac:dyDescent="0.2">
      <c r="B78703" s="35"/>
    </row>
    <row r="78704" spans="2:2" x14ac:dyDescent="0.2">
      <c r="B78704" s="34"/>
    </row>
    <row r="78728" spans="2:2" x14ac:dyDescent="0.2">
      <c r="B78728" s="170"/>
    </row>
    <row r="78734" spans="2:2" x14ac:dyDescent="0.2">
      <c r="B78734" s="170"/>
    </row>
    <row r="78742" spans="2:2" x14ac:dyDescent="0.2">
      <c r="B78742" s="35"/>
    </row>
    <row r="78744" spans="2:2" x14ac:dyDescent="0.2">
      <c r="B78744" s="35"/>
    </row>
    <row r="78746" spans="2:2" x14ac:dyDescent="0.2">
      <c r="B78746" s="35"/>
    </row>
    <row r="78748" spans="2:2" x14ac:dyDescent="0.2">
      <c r="B78748" s="35"/>
    </row>
    <row r="78753" spans="2:2" x14ac:dyDescent="0.2">
      <c r="B78753" s="35"/>
    </row>
    <row r="78754" spans="2:2" x14ac:dyDescent="0.2">
      <c r="B78754" s="35"/>
    </row>
    <row r="78757" spans="2:2" x14ac:dyDescent="0.2">
      <c r="B78757" s="35"/>
    </row>
    <row r="78758" spans="2:2" x14ac:dyDescent="0.2">
      <c r="B78758" s="35"/>
    </row>
    <row r="78761" spans="2:2" x14ac:dyDescent="0.2">
      <c r="B78761" s="35"/>
    </row>
    <row r="78762" spans="2:2" x14ac:dyDescent="0.2">
      <c r="B78762" s="35"/>
    </row>
    <row r="78763" spans="2:2" x14ac:dyDescent="0.2">
      <c r="B78763" s="35"/>
    </row>
    <row r="78764" spans="2:2" x14ac:dyDescent="0.2">
      <c r="B78764" s="35"/>
    </row>
    <row r="78767" spans="2:2" x14ac:dyDescent="0.2">
      <c r="B78767" s="35"/>
    </row>
    <row r="78768" spans="2:2" x14ac:dyDescent="0.2">
      <c r="B78768" s="35"/>
    </row>
    <row r="78769" spans="2:2" x14ac:dyDescent="0.2">
      <c r="B78769" s="35"/>
    </row>
    <row r="78770" spans="2:2" x14ac:dyDescent="0.2">
      <c r="B78770" s="35"/>
    </row>
    <row r="78771" spans="2:2" x14ac:dyDescent="0.2">
      <c r="B78771" s="35"/>
    </row>
    <row r="78772" spans="2:2" x14ac:dyDescent="0.2">
      <c r="B78772" s="35"/>
    </row>
    <row r="78778" spans="2:2" x14ac:dyDescent="0.2">
      <c r="B78778" s="35"/>
    </row>
    <row r="78779" spans="2:2" x14ac:dyDescent="0.2">
      <c r="B78779" s="35"/>
    </row>
    <row r="78780" spans="2:2" x14ac:dyDescent="0.2">
      <c r="B78780" s="35"/>
    </row>
    <row r="78781" spans="2:2" x14ac:dyDescent="0.2">
      <c r="B78781" s="35"/>
    </row>
    <row r="78830" spans="2:2" x14ac:dyDescent="0.2">
      <c r="B78830" s="170"/>
    </row>
    <row r="78843" spans="2:2" x14ac:dyDescent="0.2">
      <c r="B78843" s="170"/>
    </row>
    <row r="78849" spans="2:2" x14ac:dyDescent="0.2">
      <c r="B78849" s="170"/>
    </row>
    <row r="78861" spans="2:2" x14ac:dyDescent="0.2">
      <c r="B78861" s="35"/>
    </row>
    <row r="78862" spans="2:2" x14ac:dyDescent="0.2">
      <c r="B78862" s="34"/>
    </row>
    <row r="78900" spans="2:2" x14ac:dyDescent="0.2">
      <c r="B78900" s="35"/>
    </row>
    <row r="78902" spans="2:2" x14ac:dyDescent="0.2">
      <c r="B78902" s="35"/>
    </row>
    <row r="78904" spans="2:2" x14ac:dyDescent="0.2">
      <c r="B78904" s="35"/>
    </row>
    <row r="78906" spans="2:2" x14ac:dyDescent="0.2">
      <c r="B78906" s="35"/>
    </row>
    <row r="78911" spans="2:2" x14ac:dyDescent="0.2">
      <c r="B78911" s="35"/>
    </row>
    <row r="78912" spans="2:2" x14ac:dyDescent="0.2">
      <c r="B78912" s="35"/>
    </row>
    <row r="78915" spans="2:2" x14ac:dyDescent="0.2">
      <c r="B78915" s="35"/>
    </row>
    <row r="78916" spans="2:2" x14ac:dyDescent="0.2">
      <c r="B78916" s="35"/>
    </row>
    <row r="78919" spans="2:2" x14ac:dyDescent="0.2">
      <c r="B78919" s="35"/>
    </row>
    <row r="78920" spans="2:2" x14ac:dyDescent="0.2">
      <c r="B78920" s="35"/>
    </row>
    <row r="78921" spans="2:2" x14ac:dyDescent="0.2">
      <c r="B78921" s="35"/>
    </row>
    <row r="78922" spans="2:2" x14ac:dyDescent="0.2">
      <c r="B78922" s="35"/>
    </row>
    <row r="78925" spans="2:2" x14ac:dyDescent="0.2">
      <c r="B78925" s="35"/>
    </row>
    <row r="78926" spans="2:2" x14ac:dyDescent="0.2">
      <c r="B78926" s="35"/>
    </row>
    <row r="78927" spans="2:2" x14ac:dyDescent="0.2">
      <c r="B78927" s="35"/>
    </row>
    <row r="78928" spans="2:2" x14ac:dyDescent="0.2">
      <c r="B78928" s="35"/>
    </row>
    <row r="78929" spans="2:2" x14ac:dyDescent="0.2">
      <c r="B78929" s="35"/>
    </row>
    <row r="78930" spans="2:2" x14ac:dyDescent="0.2">
      <c r="B78930" s="35"/>
    </row>
    <row r="78936" spans="2:2" x14ac:dyDescent="0.2">
      <c r="B78936" s="35"/>
    </row>
    <row r="78937" spans="2:2" x14ac:dyDescent="0.2">
      <c r="B78937" s="35"/>
    </row>
    <row r="78938" spans="2:2" x14ac:dyDescent="0.2">
      <c r="B78938" s="35"/>
    </row>
    <row r="78939" spans="2:2" x14ac:dyDescent="0.2">
      <c r="B78939" s="35"/>
    </row>
    <row r="79019" spans="2:2" x14ac:dyDescent="0.2">
      <c r="B79019" s="35"/>
    </row>
    <row r="79020" spans="2:2" x14ac:dyDescent="0.2">
      <c r="B79020" s="34"/>
    </row>
    <row r="79058" spans="2:2" x14ac:dyDescent="0.2">
      <c r="B79058" s="35"/>
    </row>
    <row r="79060" spans="2:2" x14ac:dyDescent="0.2">
      <c r="B79060" s="35"/>
    </row>
    <row r="79062" spans="2:2" x14ac:dyDescent="0.2">
      <c r="B79062" s="35"/>
    </row>
    <row r="79064" spans="2:2" x14ac:dyDescent="0.2">
      <c r="B79064" s="35"/>
    </row>
    <row r="79069" spans="2:2" x14ac:dyDescent="0.2">
      <c r="B79069" s="35"/>
    </row>
    <row r="79070" spans="2:2" x14ac:dyDescent="0.2">
      <c r="B79070" s="35"/>
    </row>
    <row r="79073" spans="2:2" x14ac:dyDescent="0.2">
      <c r="B79073" s="35"/>
    </row>
    <row r="79074" spans="2:2" x14ac:dyDescent="0.2">
      <c r="B79074" s="35"/>
    </row>
    <row r="79077" spans="2:2" x14ac:dyDescent="0.2">
      <c r="B79077" s="35"/>
    </row>
    <row r="79078" spans="2:2" x14ac:dyDescent="0.2">
      <c r="B79078" s="35"/>
    </row>
    <row r="79079" spans="2:2" x14ac:dyDescent="0.2">
      <c r="B79079" s="35"/>
    </row>
    <row r="79080" spans="2:2" x14ac:dyDescent="0.2">
      <c r="B79080" s="35"/>
    </row>
    <row r="79083" spans="2:2" x14ac:dyDescent="0.2">
      <c r="B79083" s="35"/>
    </row>
    <row r="79084" spans="2:2" x14ac:dyDescent="0.2">
      <c r="B79084" s="35"/>
    </row>
    <row r="79085" spans="2:2" x14ac:dyDescent="0.2">
      <c r="B79085" s="35"/>
    </row>
    <row r="79086" spans="2:2" x14ac:dyDescent="0.2">
      <c r="B79086" s="35"/>
    </row>
    <row r="79087" spans="2:2" x14ac:dyDescent="0.2">
      <c r="B79087" s="35"/>
    </row>
    <row r="79088" spans="2:2" x14ac:dyDescent="0.2">
      <c r="B79088" s="35"/>
    </row>
    <row r="79094" spans="2:2" x14ac:dyDescent="0.2">
      <c r="B79094" s="35"/>
    </row>
    <row r="79095" spans="2:2" x14ac:dyDescent="0.2">
      <c r="B79095" s="35"/>
    </row>
    <row r="79096" spans="2:2" x14ac:dyDescent="0.2">
      <c r="B79096" s="35"/>
    </row>
    <row r="79097" spans="2:2" x14ac:dyDescent="0.2">
      <c r="B79097" s="35"/>
    </row>
    <row r="79177" spans="2:2" x14ac:dyDescent="0.2">
      <c r="B79177" s="35"/>
    </row>
    <row r="79178" spans="2:2" x14ac:dyDescent="0.2">
      <c r="B79178" s="34"/>
    </row>
    <row r="79216" spans="2:2" x14ac:dyDescent="0.2">
      <c r="B79216" s="35"/>
    </row>
    <row r="79218" spans="2:2" x14ac:dyDescent="0.2">
      <c r="B79218" s="35"/>
    </row>
    <row r="79220" spans="2:2" x14ac:dyDescent="0.2">
      <c r="B79220" s="35"/>
    </row>
    <row r="79222" spans="2:2" x14ac:dyDescent="0.2">
      <c r="B79222" s="35"/>
    </row>
    <row r="79227" spans="2:2" x14ac:dyDescent="0.2">
      <c r="B79227" s="35"/>
    </row>
    <row r="79228" spans="2:2" x14ac:dyDescent="0.2">
      <c r="B79228" s="35"/>
    </row>
    <row r="79231" spans="2:2" x14ac:dyDescent="0.2">
      <c r="B79231" s="35"/>
    </row>
    <row r="79232" spans="2:2" x14ac:dyDescent="0.2">
      <c r="B79232" s="35"/>
    </row>
    <row r="79235" spans="2:2" x14ac:dyDescent="0.2">
      <c r="B79235" s="35"/>
    </row>
    <row r="79236" spans="2:2" x14ac:dyDescent="0.2">
      <c r="B79236" s="35"/>
    </row>
    <row r="79237" spans="2:2" x14ac:dyDescent="0.2">
      <c r="B79237" s="35"/>
    </row>
    <row r="79238" spans="2:2" x14ac:dyDescent="0.2">
      <c r="B79238" s="35"/>
    </row>
    <row r="79241" spans="2:2" x14ac:dyDescent="0.2">
      <c r="B79241" s="35"/>
    </row>
    <row r="79242" spans="2:2" x14ac:dyDescent="0.2">
      <c r="B79242" s="35"/>
    </row>
    <row r="79243" spans="2:2" x14ac:dyDescent="0.2">
      <c r="B79243" s="35"/>
    </row>
    <row r="79244" spans="2:2" x14ac:dyDescent="0.2">
      <c r="B79244" s="35"/>
    </row>
    <row r="79245" spans="2:2" x14ac:dyDescent="0.2">
      <c r="B79245" s="35"/>
    </row>
    <row r="79246" spans="2:2" x14ac:dyDescent="0.2">
      <c r="B79246" s="35"/>
    </row>
    <row r="79252" spans="2:2" x14ac:dyDescent="0.2">
      <c r="B79252" s="35"/>
    </row>
    <row r="79253" spans="2:2" x14ac:dyDescent="0.2">
      <c r="B79253" s="35"/>
    </row>
    <row r="79254" spans="2:2" x14ac:dyDescent="0.2">
      <c r="B79254" s="35"/>
    </row>
    <row r="79255" spans="2:2" x14ac:dyDescent="0.2">
      <c r="B79255" s="35"/>
    </row>
    <row r="79335" spans="2:2" x14ac:dyDescent="0.2">
      <c r="B79335" s="35"/>
    </row>
    <row r="79336" spans="2:2" x14ac:dyDescent="0.2">
      <c r="B79336" s="34"/>
    </row>
    <row r="79374" spans="2:2" x14ac:dyDescent="0.2">
      <c r="B79374" s="35"/>
    </row>
    <row r="79376" spans="2:2" x14ac:dyDescent="0.2">
      <c r="B79376" s="35"/>
    </row>
    <row r="79378" spans="2:2" x14ac:dyDescent="0.2">
      <c r="B79378" s="35"/>
    </row>
    <row r="79380" spans="2:2" x14ac:dyDescent="0.2">
      <c r="B79380" s="35"/>
    </row>
    <row r="79385" spans="2:2" x14ac:dyDescent="0.2">
      <c r="B79385" s="35"/>
    </row>
    <row r="79386" spans="2:2" x14ac:dyDescent="0.2">
      <c r="B79386" s="35"/>
    </row>
    <row r="79389" spans="2:2" x14ac:dyDescent="0.2">
      <c r="B79389" s="35"/>
    </row>
    <row r="79390" spans="2:2" x14ac:dyDescent="0.2">
      <c r="B79390" s="35"/>
    </row>
    <row r="79393" spans="2:2" x14ac:dyDescent="0.2">
      <c r="B79393" s="35"/>
    </row>
    <row r="79394" spans="2:2" x14ac:dyDescent="0.2">
      <c r="B79394" s="35"/>
    </row>
    <row r="79395" spans="2:2" x14ac:dyDescent="0.2">
      <c r="B79395" s="35"/>
    </row>
    <row r="79396" spans="2:2" x14ac:dyDescent="0.2">
      <c r="B79396" s="35"/>
    </row>
    <row r="79399" spans="2:2" x14ac:dyDescent="0.2">
      <c r="B79399" s="35"/>
    </row>
    <row r="79400" spans="2:2" x14ac:dyDescent="0.2">
      <c r="B79400" s="35"/>
    </row>
    <row r="79401" spans="2:2" x14ac:dyDescent="0.2">
      <c r="B79401" s="35"/>
    </row>
    <row r="79402" spans="2:2" x14ac:dyDescent="0.2">
      <c r="B79402" s="35"/>
    </row>
    <row r="79403" spans="2:2" x14ac:dyDescent="0.2">
      <c r="B79403" s="35"/>
    </row>
    <row r="79404" spans="2:2" x14ac:dyDescent="0.2">
      <c r="B79404" s="35"/>
    </row>
    <row r="79410" spans="2:2" x14ac:dyDescent="0.2">
      <c r="B79410" s="35"/>
    </row>
    <row r="79411" spans="2:2" x14ac:dyDescent="0.2">
      <c r="B79411" s="35"/>
    </row>
    <row r="79412" spans="2:2" x14ac:dyDescent="0.2">
      <c r="B79412" s="35"/>
    </row>
    <row r="79413" spans="2:2" x14ac:dyDescent="0.2">
      <c r="B79413" s="35"/>
    </row>
    <row r="79493" spans="2:2" x14ac:dyDescent="0.2">
      <c r="B79493" s="35"/>
    </row>
    <row r="79494" spans="2:2" x14ac:dyDescent="0.2">
      <c r="B79494" s="34"/>
    </row>
    <row r="79532" spans="2:2" x14ac:dyDescent="0.2">
      <c r="B79532" s="35"/>
    </row>
    <row r="79534" spans="2:2" x14ac:dyDescent="0.2">
      <c r="B79534" s="35"/>
    </row>
    <row r="79536" spans="2:2" x14ac:dyDescent="0.2">
      <c r="B79536" s="35"/>
    </row>
    <row r="79538" spans="2:2" x14ac:dyDescent="0.2">
      <c r="B79538" s="35"/>
    </row>
    <row r="79543" spans="2:2" x14ac:dyDescent="0.2">
      <c r="B79543" s="35"/>
    </row>
    <row r="79544" spans="2:2" x14ac:dyDescent="0.2">
      <c r="B79544" s="35"/>
    </row>
    <row r="79547" spans="2:2" x14ac:dyDescent="0.2">
      <c r="B79547" s="35"/>
    </row>
    <row r="79548" spans="2:2" x14ac:dyDescent="0.2">
      <c r="B79548" s="35"/>
    </row>
    <row r="79551" spans="2:2" x14ac:dyDescent="0.2">
      <c r="B79551" s="35"/>
    </row>
    <row r="79552" spans="2:2" x14ac:dyDescent="0.2">
      <c r="B79552" s="35"/>
    </row>
    <row r="79553" spans="2:2" x14ac:dyDescent="0.2">
      <c r="B79553" s="35"/>
    </row>
    <row r="79554" spans="2:2" x14ac:dyDescent="0.2">
      <c r="B79554" s="35"/>
    </row>
    <row r="79557" spans="2:2" x14ac:dyDescent="0.2">
      <c r="B79557" s="35"/>
    </row>
    <row r="79558" spans="2:2" x14ac:dyDescent="0.2">
      <c r="B79558" s="35"/>
    </row>
    <row r="79559" spans="2:2" x14ac:dyDescent="0.2">
      <c r="B79559" s="35"/>
    </row>
    <row r="79560" spans="2:2" x14ac:dyDescent="0.2">
      <c r="B79560" s="35"/>
    </row>
    <row r="79561" spans="2:2" x14ac:dyDescent="0.2">
      <c r="B79561" s="35"/>
    </row>
    <row r="79562" spans="2:2" x14ac:dyDescent="0.2">
      <c r="B79562" s="35"/>
    </row>
    <row r="79568" spans="2:2" x14ac:dyDescent="0.2">
      <c r="B79568" s="35"/>
    </row>
    <row r="79569" spans="2:2" x14ac:dyDescent="0.2">
      <c r="B79569" s="35"/>
    </row>
    <row r="79570" spans="2:2" x14ac:dyDescent="0.2">
      <c r="B79570" s="35"/>
    </row>
    <row r="79571" spans="2:2" x14ac:dyDescent="0.2">
      <c r="B79571" s="35"/>
    </row>
    <row r="79651" spans="2:2" x14ac:dyDescent="0.2">
      <c r="B79651" s="35"/>
    </row>
    <row r="79652" spans="2:2" x14ac:dyDescent="0.2">
      <c r="B79652" s="34"/>
    </row>
    <row r="79690" spans="2:2" x14ac:dyDescent="0.2">
      <c r="B79690" s="35"/>
    </row>
    <row r="79692" spans="2:2" x14ac:dyDescent="0.2">
      <c r="B79692" s="35"/>
    </row>
    <row r="79694" spans="2:2" x14ac:dyDescent="0.2">
      <c r="B79694" s="35"/>
    </row>
    <row r="79696" spans="2:2" x14ac:dyDescent="0.2">
      <c r="B79696" s="35"/>
    </row>
    <row r="79701" spans="2:2" x14ac:dyDescent="0.2">
      <c r="B79701" s="35"/>
    </row>
    <row r="79702" spans="2:2" x14ac:dyDescent="0.2">
      <c r="B79702" s="35"/>
    </row>
    <row r="79705" spans="2:2" x14ac:dyDescent="0.2">
      <c r="B79705" s="35"/>
    </row>
    <row r="79706" spans="2:2" x14ac:dyDescent="0.2">
      <c r="B79706" s="35"/>
    </row>
    <row r="79709" spans="2:2" x14ac:dyDescent="0.2">
      <c r="B79709" s="35"/>
    </row>
    <row r="79710" spans="2:2" x14ac:dyDescent="0.2">
      <c r="B79710" s="35"/>
    </row>
    <row r="79711" spans="2:2" x14ac:dyDescent="0.2">
      <c r="B79711" s="35"/>
    </row>
    <row r="79712" spans="2:2" x14ac:dyDescent="0.2">
      <c r="B79712" s="35"/>
    </row>
    <row r="79715" spans="2:2" x14ac:dyDescent="0.2">
      <c r="B79715" s="35"/>
    </row>
    <row r="79716" spans="2:2" x14ac:dyDescent="0.2">
      <c r="B79716" s="35"/>
    </row>
    <row r="79717" spans="2:2" x14ac:dyDescent="0.2">
      <c r="B79717" s="35"/>
    </row>
    <row r="79718" spans="2:2" x14ac:dyDescent="0.2">
      <c r="B79718" s="35"/>
    </row>
    <row r="79719" spans="2:2" x14ac:dyDescent="0.2">
      <c r="B79719" s="35"/>
    </row>
    <row r="79720" spans="2:2" x14ac:dyDescent="0.2">
      <c r="B79720" s="35"/>
    </row>
    <row r="79726" spans="2:2" x14ac:dyDescent="0.2">
      <c r="B79726" s="35"/>
    </row>
    <row r="79727" spans="2:2" x14ac:dyDescent="0.2">
      <c r="B79727" s="35"/>
    </row>
    <row r="79728" spans="2:2" x14ac:dyDescent="0.2">
      <c r="B79728" s="35"/>
    </row>
    <row r="79729" spans="2:2" x14ac:dyDescent="0.2">
      <c r="B79729" s="35"/>
    </row>
    <row r="79809" spans="2:2" x14ac:dyDescent="0.2">
      <c r="B79809" s="35"/>
    </row>
    <row r="79810" spans="2:2" x14ac:dyDescent="0.2">
      <c r="B79810" s="34"/>
    </row>
    <row r="79848" spans="2:2" x14ac:dyDescent="0.2">
      <c r="B79848" s="35"/>
    </row>
    <row r="79850" spans="2:2" x14ac:dyDescent="0.2">
      <c r="B79850" s="35"/>
    </row>
    <row r="79852" spans="2:2" x14ac:dyDescent="0.2">
      <c r="B79852" s="35"/>
    </row>
    <row r="79854" spans="2:2" x14ac:dyDescent="0.2">
      <c r="B79854" s="35"/>
    </row>
    <row r="79859" spans="2:2" x14ac:dyDescent="0.2">
      <c r="B79859" s="35"/>
    </row>
    <row r="79860" spans="2:2" x14ac:dyDescent="0.2">
      <c r="B79860" s="35"/>
    </row>
    <row r="79863" spans="2:2" x14ac:dyDescent="0.2">
      <c r="B79863" s="35"/>
    </row>
    <row r="79864" spans="2:2" x14ac:dyDescent="0.2">
      <c r="B79864" s="35"/>
    </row>
    <row r="79867" spans="2:2" x14ac:dyDescent="0.2">
      <c r="B79867" s="35"/>
    </row>
    <row r="79868" spans="2:2" x14ac:dyDescent="0.2">
      <c r="B79868" s="35"/>
    </row>
    <row r="79869" spans="2:2" x14ac:dyDescent="0.2">
      <c r="B79869" s="35"/>
    </row>
    <row r="79870" spans="2:2" x14ac:dyDescent="0.2">
      <c r="B79870" s="35"/>
    </row>
    <row r="79873" spans="2:2" x14ac:dyDescent="0.2">
      <c r="B79873" s="35"/>
    </row>
    <row r="79874" spans="2:2" x14ac:dyDescent="0.2">
      <c r="B79874" s="35"/>
    </row>
    <row r="79875" spans="2:2" x14ac:dyDescent="0.2">
      <c r="B79875" s="35"/>
    </row>
    <row r="79876" spans="2:2" x14ac:dyDescent="0.2">
      <c r="B79876" s="35"/>
    </row>
    <row r="79877" spans="2:2" x14ac:dyDescent="0.2">
      <c r="B79877" s="35"/>
    </row>
    <row r="79878" spans="2:2" x14ac:dyDescent="0.2">
      <c r="B79878" s="35"/>
    </row>
    <row r="79884" spans="2:2" x14ac:dyDescent="0.2">
      <c r="B79884" s="35"/>
    </row>
    <row r="79885" spans="2:2" x14ac:dyDescent="0.2">
      <c r="B79885" s="35"/>
    </row>
    <row r="79886" spans="2:2" x14ac:dyDescent="0.2">
      <c r="B79886" s="35"/>
    </row>
    <row r="79887" spans="2:2" x14ac:dyDescent="0.2">
      <c r="B79887" s="35"/>
    </row>
    <row r="79967" spans="2:2" x14ac:dyDescent="0.2">
      <c r="B79967" s="35"/>
    </row>
    <row r="79968" spans="2:2" x14ac:dyDescent="0.2">
      <c r="B79968" s="34"/>
    </row>
    <row r="80006" spans="2:2" x14ac:dyDescent="0.2">
      <c r="B80006" s="35"/>
    </row>
    <row r="80008" spans="2:2" x14ac:dyDescent="0.2">
      <c r="B80008" s="35"/>
    </row>
    <row r="80010" spans="2:2" x14ac:dyDescent="0.2">
      <c r="B80010" s="35"/>
    </row>
    <row r="80012" spans="2:2" x14ac:dyDescent="0.2">
      <c r="B80012" s="35"/>
    </row>
    <row r="80017" spans="2:2" x14ac:dyDescent="0.2">
      <c r="B80017" s="35"/>
    </row>
    <row r="80018" spans="2:2" x14ac:dyDescent="0.2">
      <c r="B80018" s="35"/>
    </row>
    <row r="80021" spans="2:2" x14ac:dyDescent="0.2">
      <c r="B80021" s="35"/>
    </row>
    <row r="80022" spans="2:2" x14ac:dyDescent="0.2">
      <c r="B80022" s="35"/>
    </row>
    <row r="80025" spans="2:2" x14ac:dyDescent="0.2">
      <c r="B80025" s="35"/>
    </row>
    <row r="80026" spans="2:2" x14ac:dyDescent="0.2">
      <c r="B80026" s="35"/>
    </row>
    <row r="80027" spans="2:2" x14ac:dyDescent="0.2">
      <c r="B80027" s="35"/>
    </row>
    <row r="80028" spans="2:2" x14ac:dyDescent="0.2">
      <c r="B80028" s="35"/>
    </row>
    <row r="80031" spans="2:2" x14ac:dyDescent="0.2">
      <c r="B80031" s="35"/>
    </row>
    <row r="80032" spans="2:2" x14ac:dyDescent="0.2">
      <c r="B80032" s="35"/>
    </row>
    <row r="80033" spans="2:2" x14ac:dyDescent="0.2">
      <c r="B80033" s="35"/>
    </row>
    <row r="80034" spans="2:2" x14ac:dyDescent="0.2">
      <c r="B80034" s="35"/>
    </row>
    <row r="80035" spans="2:2" x14ac:dyDescent="0.2">
      <c r="B80035" s="35"/>
    </row>
    <row r="80036" spans="2:2" x14ac:dyDescent="0.2">
      <c r="B80036" s="35"/>
    </row>
    <row r="80042" spans="2:2" x14ac:dyDescent="0.2">
      <c r="B80042" s="35"/>
    </row>
    <row r="80043" spans="2:2" x14ac:dyDescent="0.2">
      <c r="B80043" s="35"/>
    </row>
    <row r="80044" spans="2:2" x14ac:dyDescent="0.2">
      <c r="B80044" s="35"/>
    </row>
    <row r="80045" spans="2:2" x14ac:dyDescent="0.2">
      <c r="B80045" s="35"/>
    </row>
    <row r="80061" spans="2:2" x14ac:dyDescent="0.2">
      <c r="B80061" s="170"/>
    </row>
    <row r="80125" spans="2:2" x14ac:dyDescent="0.2">
      <c r="B80125" s="35"/>
    </row>
    <row r="80126" spans="2:2" x14ac:dyDescent="0.2">
      <c r="B80126" s="34"/>
    </row>
    <row r="80145" spans="2:2" x14ac:dyDescent="0.2">
      <c r="B80145" s="170"/>
    </row>
    <row r="80164" spans="2:2" x14ac:dyDescent="0.2">
      <c r="B80164" s="35"/>
    </row>
    <row r="80166" spans="2:2" x14ac:dyDescent="0.2">
      <c r="B80166" s="35"/>
    </row>
    <row r="80168" spans="2:2" x14ac:dyDescent="0.2">
      <c r="B80168" s="35"/>
    </row>
    <row r="80170" spans="2:2" x14ac:dyDescent="0.2">
      <c r="B80170" s="35"/>
    </row>
    <row r="80175" spans="2:2" x14ac:dyDescent="0.2">
      <c r="B80175" s="35"/>
    </row>
    <row r="80176" spans="2:2" x14ac:dyDescent="0.2">
      <c r="B80176" s="35"/>
    </row>
    <row r="80179" spans="2:2" x14ac:dyDescent="0.2">
      <c r="B80179" s="35"/>
    </row>
    <row r="80180" spans="2:2" x14ac:dyDescent="0.2">
      <c r="B80180" s="35"/>
    </row>
    <row r="80183" spans="2:2" x14ac:dyDescent="0.2">
      <c r="B80183" s="35"/>
    </row>
    <row r="80184" spans="2:2" x14ac:dyDescent="0.2">
      <c r="B80184" s="35"/>
    </row>
    <row r="80185" spans="2:2" x14ac:dyDescent="0.2">
      <c r="B80185" s="35"/>
    </row>
    <row r="80186" spans="2:2" x14ac:dyDescent="0.2">
      <c r="B80186" s="35"/>
    </row>
    <row r="80189" spans="2:2" x14ac:dyDescent="0.2">
      <c r="B80189" s="35"/>
    </row>
    <row r="80190" spans="2:2" x14ac:dyDescent="0.2">
      <c r="B80190" s="35"/>
    </row>
    <row r="80191" spans="2:2" x14ac:dyDescent="0.2">
      <c r="B80191" s="35"/>
    </row>
    <row r="80192" spans="2:2" x14ac:dyDescent="0.2">
      <c r="B80192" s="35"/>
    </row>
    <row r="80193" spans="2:2" x14ac:dyDescent="0.2">
      <c r="B80193" s="35"/>
    </row>
    <row r="80194" spans="2:2" x14ac:dyDescent="0.2">
      <c r="B80194" s="35"/>
    </row>
    <row r="80200" spans="2:2" x14ac:dyDescent="0.2">
      <c r="B80200" s="35"/>
    </row>
    <row r="80201" spans="2:2" x14ac:dyDescent="0.2">
      <c r="B80201" s="35"/>
    </row>
    <row r="80202" spans="2:2" x14ac:dyDescent="0.2">
      <c r="B80202" s="35"/>
    </row>
    <row r="80203" spans="2:2" x14ac:dyDescent="0.2">
      <c r="B80203" s="35"/>
    </row>
    <row r="80221" spans="2:2" x14ac:dyDescent="0.2">
      <c r="B80221" s="170"/>
    </row>
    <row r="80283" spans="2:2" x14ac:dyDescent="0.2">
      <c r="B80283" s="35"/>
    </row>
    <row r="80284" spans="2:2" x14ac:dyDescent="0.2">
      <c r="B80284" s="34"/>
    </row>
    <row r="80322" spans="2:2" x14ac:dyDescent="0.2">
      <c r="B80322" s="35"/>
    </row>
    <row r="80324" spans="2:2" x14ac:dyDescent="0.2">
      <c r="B80324" s="35"/>
    </row>
    <row r="80326" spans="2:2" x14ac:dyDescent="0.2">
      <c r="B80326" s="35"/>
    </row>
    <row r="80328" spans="2:2" x14ac:dyDescent="0.2">
      <c r="B80328" s="35"/>
    </row>
    <row r="80333" spans="2:2" x14ac:dyDescent="0.2">
      <c r="B80333" s="35"/>
    </row>
    <row r="80334" spans="2:2" x14ac:dyDescent="0.2">
      <c r="B80334" s="35"/>
    </row>
    <row r="80337" spans="2:2" x14ac:dyDescent="0.2">
      <c r="B80337" s="35"/>
    </row>
    <row r="80338" spans="2:2" x14ac:dyDescent="0.2">
      <c r="B80338" s="35"/>
    </row>
    <row r="80341" spans="2:2" x14ac:dyDescent="0.2">
      <c r="B80341" s="35"/>
    </row>
    <row r="80342" spans="2:2" x14ac:dyDescent="0.2">
      <c r="B80342" s="35"/>
    </row>
    <row r="80343" spans="2:2" x14ac:dyDescent="0.2">
      <c r="B80343" s="35"/>
    </row>
    <row r="80344" spans="2:2" x14ac:dyDescent="0.2">
      <c r="B80344" s="35"/>
    </row>
    <row r="80347" spans="2:2" x14ac:dyDescent="0.2">
      <c r="B80347" s="35"/>
    </row>
    <row r="80348" spans="2:2" x14ac:dyDescent="0.2">
      <c r="B80348" s="35"/>
    </row>
    <row r="80349" spans="2:2" x14ac:dyDescent="0.2">
      <c r="B80349" s="35"/>
    </row>
    <row r="80350" spans="2:2" x14ac:dyDescent="0.2">
      <c r="B80350" s="35"/>
    </row>
    <row r="80351" spans="2:2" x14ac:dyDescent="0.2">
      <c r="B80351" s="35"/>
    </row>
    <row r="80352" spans="2:2" x14ac:dyDescent="0.2">
      <c r="B80352" s="35"/>
    </row>
    <row r="80358" spans="2:2" x14ac:dyDescent="0.2">
      <c r="B80358" s="35"/>
    </row>
    <row r="80359" spans="2:2" x14ac:dyDescent="0.2">
      <c r="B80359" s="35"/>
    </row>
    <row r="80360" spans="2:2" x14ac:dyDescent="0.2">
      <c r="B80360" s="35"/>
    </row>
    <row r="80361" spans="2:2" x14ac:dyDescent="0.2">
      <c r="B80361" s="35"/>
    </row>
    <row r="80441" spans="2:2" x14ac:dyDescent="0.2">
      <c r="B80441" s="35"/>
    </row>
    <row r="80442" spans="2:2" x14ac:dyDescent="0.2">
      <c r="B80442" s="34"/>
    </row>
    <row r="80462" spans="2:2" x14ac:dyDescent="0.2">
      <c r="B80462" s="170"/>
    </row>
    <row r="80480" spans="2:2" x14ac:dyDescent="0.2">
      <c r="B80480" s="35"/>
    </row>
    <row r="80482" spans="2:2" x14ac:dyDescent="0.2">
      <c r="B80482" s="35"/>
    </row>
    <row r="80484" spans="2:2" x14ac:dyDescent="0.2">
      <c r="B80484" s="35"/>
    </row>
    <row r="80486" spans="2:2" x14ac:dyDescent="0.2">
      <c r="B80486" s="35"/>
    </row>
    <row r="80491" spans="2:2" x14ac:dyDescent="0.2">
      <c r="B80491" s="35"/>
    </row>
    <row r="80492" spans="2:2" x14ac:dyDescent="0.2">
      <c r="B80492" s="35"/>
    </row>
    <row r="80495" spans="2:2" x14ac:dyDescent="0.2">
      <c r="B80495" s="35"/>
    </row>
    <row r="80496" spans="2:2" x14ac:dyDescent="0.2">
      <c r="B80496" s="35"/>
    </row>
    <row r="80499" spans="2:2" x14ac:dyDescent="0.2">
      <c r="B80499" s="35"/>
    </row>
    <row r="80500" spans="2:2" x14ac:dyDescent="0.2">
      <c r="B80500" s="35"/>
    </row>
    <row r="80501" spans="2:2" x14ac:dyDescent="0.2">
      <c r="B80501" s="35"/>
    </row>
    <row r="80502" spans="2:2" x14ac:dyDescent="0.2">
      <c r="B80502" s="35"/>
    </row>
    <row r="80505" spans="2:2" x14ac:dyDescent="0.2">
      <c r="B80505" s="35"/>
    </row>
    <row r="80506" spans="2:2" x14ac:dyDescent="0.2">
      <c r="B80506" s="35"/>
    </row>
    <row r="80507" spans="2:2" x14ac:dyDescent="0.2">
      <c r="B80507" s="35"/>
    </row>
    <row r="80508" spans="2:2" x14ac:dyDescent="0.2">
      <c r="B80508" s="35"/>
    </row>
    <row r="80509" spans="2:2" x14ac:dyDescent="0.2">
      <c r="B80509" s="35"/>
    </row>
    <row r="80510" spans="2:2" x14ac:dyDescent="0.2">
      <c r="B80510" s="35"/>
    </row>
    <row r="80516" spans="2:2" x14ac:dyDescent="0.2">
      <c r="B80516" s="35"/>
    </row>
    <row r="80517" spans="2:2" x14ac:dyDescent="0.2">
      <c r="B80517" s="35"/>
    </row>
    <row r="80518" spans="2:2" x14ac:dyDescent="0.2">
      <c r="B80518" s="35"/>
    </row>
    <row r="80519" spans="2:2" x14ac:dyDescent="0.2">
      <c r="B80519" s="35"/>
    </row>
    <row r="80599" spans="2:2" x14ac:dyDescent="0.2">
      <c r="B80599" s="35"/>
    </row>
    <row r="80600" spans="2:2" x14ac:dyDescent="0.2">
      <c r="B80600" s="34"/>
    </row>
    <row r="80638" spans="2:2" x14ac:dyDescent="0.2">
      <c r="B80638" s="35"/>
    </row>
    <row r="80640" spans="2:2" x14ac:dyDescent="0.2">
      <c r="B80640" s="35"/>
    </row>
    <row r="80642" spans="2:2" x14ac:dyDescent="0.2">
      <c r="B80642" s="35"/>
    </row>
    <row r="80644" spans="2:2" x14ac:dyDescent="0.2">
      <c r="B80644" s="35"/>
    </row>
    <row r="80649" spans="2:2" x14ac:dyDescent="0.2">
      <c r="B80649" s="35"/>
    </row>
    <row r="80650" spans="2:2" x14ac:dyDescent="0.2">
      <c r="B80650" s="35"/>
    </row>
    <row r="80653" spans="2:2" x14ac:dyDescent="0.2">
      <c r="B80653" s="35"/>
    </row>
    <row r="80654" spans="2:2" x14ac:dyDescent="0.2">
      <c r="B80654" s="35"/>
    </row>
    <row r="80657" spans="2:2" x14ac:dyDescent="0.2">
      <c r="B80657" s="35"/>
    </row>
    <row r="80658" spans="2:2" x14ac:dyDescent="0.2">
      <c r="B80658" s="35"/>
    </row>
    <row r="80659" spans="2:2" x14ac:dyDescent="0.2">
      <c r="B80659" s="35"/>
    </row>
    <row r="80660" spans="2:2" x14ac:dyDescent="0.2">
      <c r="B80660" s="35"/>
    </row>
    <row r="80663" spans="2:2" x14ac:dyDescent="0.2">
      <c r="B80663" s="35"/>
    </row>
    <row r="80664" spans="2:2" x14ac:dyDescent="0.2">
      <c r="B80664" s="35"/>
    </row>
    <row r="80665" spans="2:2" x14ac:dyDescent="0.2">
      <c r="B80665" s="35"/>
    </row>
    <row r="80666" spans="2:2" x14ac:dyDescent="0.2">
      <c r="B80666" s="35"/>
    </row>
    <row r="80667" spans="2:2" x14ac:dyDescent="0.2">
      <c r="B80667" s="35"/>
    </row>
    <row r="80668" spans="2:2" x14ac:dyDescent="0.2">
      <c r="B80668" s="35"/>
    </row>
    <row r="80674" spans="2:2" x14ac:dyDescent="0.2">
      <c r="B80674" s="35"/>
    </row>
    <row r="80675" spans="2:2" x14ac:dyDescent="0.2">
      <c r="B80675" s="35"/>
    </row>
    <row r="80676" spans="2:2" x14ac:dyDescent="0.2">
      <c r="B80676" s="35"/>
    </row>
    <row r="80677" spans="2:2" x14ac:dyDescent="0.2">
      <c r="B80677" s="35"/>
    </row>
    <row r="80757" spans="2:2" x14ac:dyDescent="0.2">
      <c r="B80757" s="35"/>
    </row>
    <row r="80758" spans="2:2" x14ac:dyDescent="0.2">
      <c r="B80758" s="34"/>
    </row>
    <row r="80796" spans="2:2" x14ac:dyDescent="0.2">
      <c r="B80796" s="35"/>
    </row>
    <row r="80798" spans="2:2" x14ac:dyDescent="0.2">
      <c r="B80798" s="35"/>
    </row>
    <row r="80800" spans="2:2" x14ac:dyDescent="0.2">
      <c r="B80800" s="35"/>
    </row>
    <row r="80802" spans="2:2" x14ac:dyDescent="0.2">
      <c r="B80802" s="35"/>
    </row>
    <row r="80807" spans="2:2" x14ac:dyDescent="0.2">
      <c r="B80807" s="35"/>
    </row>
    <row r="80808" spans="2:2" x14ac:dyDescent="0.2">
      <c r="B80808" s="35"/>
    </row>
    <row r="80811" spans="2:2" x14ac:dyDescent="0.2">
      <c r="B80811" s="35"/>
    </row>
    <row r="80812" spans="2:2" x14ac:dyDescent="0.2">
      <c r="B80812" s="35"/>
    </row>
    <row r="80815" spans="2:2" x14ac:dyDescent="0.2">
      <c r="B80815" s="35"/>
    </row>
    <row r="80816" spans="2:2" x14ac:dyDescent="0.2">
      <c r="B80816" s="35"/>
    </row>
    <row r="80817" spans="2:2" x14ac:dyDescent="0.2">
      <c r="B80817" s="35"/>
    </row>
    <row r="80818" spans="2:2" x14ac:dyDescent="0.2">
      <c r="B80818" s="35"/>
    </row>
    <row r="80821" spans="2:2" x14ac:dyDescent="0.2">
      <c r="B80821" s="35"/>
    </row>
    <row r="80822" spans="2:2" x14ac:dyDescent="0.2">
      <c r="B80822" s="35"/>
    </row>
    <row r="80823" spans="2:2" x14ac:dyDescent="0.2">
      <c r="B80823" s="35"/>
    </row>
    <row r="80824" spans="2:2" x14ac:dyDescent="0.2">
      <c r="B80824" s="35"/>
    </row>
    <row r="80825" spans="2:2" x14ac:dyDescent="0.2">
      <c r="B80825" s="35"/>
    </row>
    <row r="80826" spans="2:2" x14ac:dyDescent="0.2">
      <c r="B80826" s="35"/>
    </row>
    <row r="80832" spans="2:2" x14ac:dyDescent="0.2">
      <c r="B80832" s="35"/>
    </row>
    <row r="80833" spans="2:2" x14ac:dyDescent="0.2">
      <c r="B80833" s="35"/>
    </row>
    <row r="80834" spans="2:2" x14ac:dyDescent="0.2">
      <c r="B80834" s="35"/>
    </row>
    <row r="80835" spans="2:2" x14ac:dyDescent="0.2">
      <c r="B80835" s="35"/>
    </row>
    <row r="80915" spans="2:2" x14ac:dyDescent="0.2">
      <c r="B80915" s="35"/>
    </row>
    <row r="80916" spans="2:2" x14ac:dyDescent="0.2">
      <c r="B80916" s="34"/>
    </row>
    <row r="80954" spans="2:2" x14ac:dyDescent="0.2">
      <c r="B80954" s="35"/>
    </row>
    <row r="80956" spans="2:2" x14ac:dyDescent="0.2">
      <c r="B80956" s="35"/>
    </row>
    <row r="80958" spans="2:2" x14ac:dyDescent="0.2">
      <c r="B80958" s="35"/>
    </row>
    <row r="80960" spans="2:2" x14ac:dyDescent="0.2">
      <c r="B80960" s="35"/>
    </row>
    <row r="80965" spans="2:2" x14ac:dyDescent="0.2">
      <c r="B80965" s="35"/>
    </row>
    <row r="80966" spans="2:2" x14ac:dyDescent="0.2">
      <c r="B80966" s="35"/>
    </row>
    <row r="80969" spans="2:2" x14ac:dyDescent="0.2">
      <c r="B80969" s="35"/>
    </row>
    <row r="80970" spans="2:2" x14ac:dyDescent="0.2">
      <c r="B80970" s="35"/>
    </row>
    <row r="80973" spans="2:2" x14ac:dyDescent="0.2">
      <c r="B80973" s="35"/>
    </row>
    <row r="80974" spans="2:2" x14ac:dyDescent="0.2">
      <c r="B80974" s="35"/>
    </row>
    <row r="80975" spans="2:2" x14ac:dyDescent="0.2">
      <c r="B80975" s="35"/>
    </row>
    <row r="80976" spans="2:2" x14ac:dyDescent="0.2">
      <c r="B80976" s="35"/>
    </row>
    <row r="80979" spans="2:2" x14ac:dyDescent="0.2">
      <c r="B80979" s="35"/>
    </row>
    <row r="80980" spans="2:2" x14ac:dyDescent="0.2">
      <c r="B80980" s="35"/>
    </row>
    <row r="80981" spans="2:2" x14ac:dyDescent="0.2">
      <c r="B80981" s="35"/>
    </row>
    <row r="80982" spans="2:2" x14ac:dyDescent="0.2">
      <c r="B80982" s="35"/>
    </row>
    <row r="80983" spans="2:2" x14ac:dyDescent="0.2">
      <c r="B80983" s="35"/>
    </row>
    <row r="80984" spans="2:2" x14ac:dyDescent="0.2">
      <c r="B80984" s="35"/>
    </row>
    <row r="80990" spans="2:2" x14ac:dyDescent="0.2">
      <c r="B80990" s="35"/>
    </row>
    <row r="80991" spans="2:2" x14ac:dyDescent="0.2">
      <c r="B80991" s="35"/>
    </row>
    <row r="80992" spans="2:2" x14ac:dyDescent="0.2">
      <c r="B80992" s="35"/>
    </row>
    <row r="80993" spans="2:2" x14ac:dyDescent="0.2">
      <c r="B80993" s="35"/>
    </row>
    <row r="81048" spans="2:2" x14ac:dyDescent="0.2">
      <c r="B81048" s="170"/>
    </row>
    <row r="81054" spans="2:2" x14ac:dyDescent="0.2">
      <c r="B81054" s="170"/>
    </row>
    <row r="81060" spans="2:2" x14ac:dyDescent="0.2">
      <c r="B81060" s="170"/>
    </row>
    <row r="81073" spans="2:2" x14ac:dyDescent="0.2">
      <c r="B81073" s="35"/>
    </row>
    <row r="81074" spans="2:2" x14ac:dyDescent="0.2">
      <c r="B81074" s="34"/>
    </row>
    <row r="81085" spans="2:2" x14ac:dyDescent="0.2">
      <c r="B81085" s="170"/>
    </row>
    <row r="81112" spans="2:2" x14ac:dyDescent="0.2">
      <c r="B81112" s="35"/>
    </row>
    <row r="81114" spans="2:2" x14ac:dyDescent="0.2">
      <c r="B81114" s="35"/>
    </row>
    <row r="81116" spans="2:2" x14ac:dyDescent="0.2">
      <c r="B81116" s="35"/>
    </row>
    <row r="81118" spans="2:2" x14ac:dyDescent="0.2">
      <c r="B81118" s="35"/>
    </row>
    <row r="81123" spans="2:2" x14ac:dyDescent="0.2">
      <c r="B81123" s="35"/>
    </row>
    <row r="81124" spans="2:2" x14ac:dyDescent="0.2">
      <c r="B81124" s="35"/>
    </row>
    <row r="81127" spans="2:2" x14ac:dyDescent="0.2">
      <c r="B81127" s="35"/>
    </row>
    <row r="81128" spans="2:2" x14ac:dyDescent="0.2">
      <c r="B81128" s="35"/>
    </row>
    <row r="81131" spans="2:2" x14ac:dyDescent="0.2">
      <c r="B81131" s="35"/>
    </row>
    <row r="81132" spans="2:2" x14ac:dyDescent="0.2">
      <c r="B81132" s="35"/>
    </row>
    <row r="81133" spans="2:2" x14ac:dyDescent="0.2">
      <c r="B81133" s="35"/>
    </row>
    <row r="81134" spans="2:2" x14ac:dyDescent="0.2">
      <c r="B81134" s="35"/>
    </row>
    <row r="81137" spans="2:2" x14ac:dyDescent="0.2">
      <c r="B81137" s="35"/>
    </row>
    <row r="81138" spans="2:2" x14ac:dyDescent="0.2">
      <c r="B81138" s="35"/>
    </row>
    <row r="81139" spans="2:2" x14ac:dyDescent="0.2">
      <c r="B81139" s="35"/>
    </row>
    <row r="81140" spans="2:2" x14ac:dyDescent="0.2">
      <c r="B81140" s="35"/>
    </row>
    <row r="81141" spans="2:2" x14ac:dyDescent="0.2">
      <c r="B81141" s="35"/>
    </row>
    <row r="81142" spans="2:2" x14ac:dyDescent="0.2">
      <c r="B81142" s="35"/>
    </row>
    <row r="81148" spans="2:2" x14ac:dyDescent="0.2">
      <c r="B81148" s="35"/>
    </row>
    <row r="81149" spans="2:2" x14ac:dyDescent="0.2">
      <c r="B81149" s="35"/>
    </row>
    <row r="81150" spans="2:2" x14ac:dyDescent="0.2">
      <c r="B81150" s="35"/>
    </row>
    <row r="81151" spans="2:2" x14ac:dyDescent="0.2">
      <c r="B81151" s="35"/>
    </row>
    <row r="81211" spans="2:2" x14ac:dyDescent="0.2">
      <c r="B81211" s="170"/>
    </row>
    <row r="81231" spans="2:2" x14ac:dyDescent="0.2">
      <c r="B81231" s="35"/>
    </row>
    <row r="81232" spans="2:2" x14ac:dyDescent="0.2">
      <c r="B81232" s="34"/>
    </row>
    <row r="81255" spans="2:2" x14ac:dyDescent="0.2">
      <c r="B81255" s="170"/>
    </row>
    <row r="81270" spans="2:2" x14ac:dyDescent="0.2">
      <c r="B81270" s="35"/>
    </row>
    <row r="81272" spans="2:2" x14ac:dyDescent="0.2">
      <c r="B81272" s="35"/>
    </row>
    <row r="81274" spans="2:2" x14ac:dyDescent="0.2">
      <c r="B81274" s="35"/>
    </row>
    <row r="81276" spans="2:2" x14ac:dyDescent="0.2">
      <c r="B81276" s="35"/>
    </row>
    <row r="81281" spans="2:2" x14ac:dyDescent="0.2">
      <c r="B81281" s="35"/>
    </row>
    <row r="81282" spans="2:2" x14ac:dyDescent="0.2">
      <c r="B81282" s="35"/>
    </row>
    <row r="81285" spans="2:2" x14ac:dyDescent="0.2">
      <c r="B81285" s="35"/>
    </row>
    <row r="81286" spans="2:2" x14ac:dyDescent="0.2">
      <c r="B81286" s="35"/>
    </row>
    <row r="81289" spans="2:2" x14ac:dyDescent="0.2">
      <c r="B81289" s="35"/>
    </row>
    <row r="81290" spans="2:2" x14ac:dyDescent="0.2">
      <c r="B81290" s="35"/>
    </row>
    <row r="81291" spans="2:2" x14ac:dyDescent="0.2">
      <c r="B81291" s="35"/>
    </row>
    <row r="81292" spans="2:2" x14ac:dyDescent="0.2">
      <c r="B81292" s="35"/>
    </row>
    <row r="81295" spans="2:2" x14ac:dyDescent="0.2">
      <c r="B81295" s="35"/>
    </row>
    <row r="81296" spans="2:2" x14ac:dyDescent="0.2">
      <c r="B81296" s="35"/>
    </row>
    <row r="81297" spans="2:2" x14ac:dyDescent="0.2">
      <c r="B81297" s="35"/>
    </row>
    <row r="81298" spans="2:2" x14ac:dyDescent="0.2">
      <c r="B81298" s="35"/>
    </row>
    <row r="81299" spans="2:2" x14ac:dyDescent="0.2">
      <c r="B81299" s="35"/>
    </row>
    <row r="81300" spans="2:2" x14ac:dyDescent="0.2">
      <c r="B81300" s="35"/>
    </row>
    <row r="81306" spans="2:2" x14ac:dyDescent="0.2">
      <c r="B81306" s="35"/>
    </row>
    <row r="81307" spans="2:2" x14ac:dyDescent="0.2">
      <c r="B81307" s="35"/>
    </row>
    <row r="81308" spans="2:2" x14ac:dyDescent="0.2">
      <c r="B81308" s="35"/>
    </row>
    <row r="81309" spans="2:2" x14ac:dyDescent="0.2">
      <c r="B81309" s="35"/>
    </row>
    <row r="81344" spans="2:2" x14ac:dyDescent="0.2">
      <c r="B81344" s="170"/>
    </row>
    <row r="81389" spans="2:2" x14ac:dyDescent="0.2">
      <c r="B81389" s="35"/>
    </row>
    <row r="81390" spans="2:2" x14ac:dyDescent="0.2">
      <c r="B81390" s="34"/>
    </row>
    <row r="81428" spans="2:2" x14ac:dyDescent="0.2">
      <c r="B81428" s="35"/>
    </row>
    <row r="81430" spans="2:2" x14ac:dyDescent="0.2">
      <c r="B81430" s="35"/>
    </row>
    <row r="81432" spans="2:2" x14ac:dyDescent="0.2">
      <c r="B81432" s="35"/>
    </row>
    <row r="81434" spans="2:2" x14ac:dyDescent="0.2">
      <c r="B81434" s="35"/>
    </row>
    <row r="81439" spans="2:2" x14ac:dyDescent="0.2">
      <c r="B81439" s="35"/>
    </row>
    <row r="81440" spans="2:2" x14ac:dyDescent="0.2">
      <c r="B81440" s="35"/>
    </row>
    <row r="81443" spans="2:2" x14ac:dyDescent="0.2">
      <c r="B81443" s="35"/>
    </row>
    <row r="81444" spans="2:2" x14ac:dyDescent="0.2">
      <c r="B81444" s="35"/>
    </row>
    <row r="81447" spans="2:2" x14ac:dyDescent="0.2">
      <c r="B81447" s="35"/>
    </row>
    <row r="81448" spans="2:2" x14ac:dyDescent="0.2">
      <c r="B81448" s="35"/>
    </row>
    <row r="81449" spans="2:2" x14ac:dyDescent="0.2">
      <c r="B81449" s="35"/>
    </row>
    <row r="81450" spans="2:2" x14ac:dyDescent="0.2">
      <c r="B81450" s="35"/>
    </row>
    <row r="81453" spans="2:2" x14ac:dyDescent="0.2">
      <c r="B81453" s="35"/>
    </row>
    <row r="81454" spans="2:2" x14ac:dyDescent="0.2">
      <c r="B81454" s="35"/>
    </row>
    <row r="81455" spans="2:2" x14ac:dyDescent="0.2">
      <c r="B81455" s="35"/>
    </row>
    <row r="81456" spans="2:2" x14ac:dyDescent="0.2">
      <c r="B81456" s="35"/>
    </row>
    <row r="81457" spans="2:2" x14ac:dyDescent="0.2">
      <c r="B81457" s="35"/>
    </row>
    <row r="81458" spans="2:2" x14ac:dyDescent="0.2">
      <c r="B81458" s="35"/>
    </row>
    <row r="81464" spans="2:2" x14ac:dyDescent="0.2">
      <c r="B81464" s="35"/>
    </row>
    <row r="81465" spans="2:2" x14ac:dyDescent="0.2">
      <c r="B81465" s="35"/>
    </row>
    <row r="81466" spans="2:2" x14ac:dyDescent="0.2">
      <c r="B81466" s="35"/>
    </row>
    <row r="81467" spans="2:2" x14ac:dyDescent="0.2">
      <c r="B81467" s="35"/>
    </row>
    <row r="81547" spans="2:2" x14ac:dyDescent="0.2">
      <c r="B81547" s="35"/>
    </row>
    <row r="81548" spans="2:2" x14ac:dyDescent="0.2">
      <c r="B81548" s="34"/>
    </row>
    <row r="81586" spans="2:2" x14ac:dyDescent="0.2">
      <c r="B81586" s="35"/>
    </row>
    <row r="81588" spans="2:2" x14ac:dyDescent="0.2">
      <c r="B81588" s="35"/>
    </row>
    <row r="81590" spans="2:2" x14ac:dyDescent="0.2">
      <c r="B81590" s="35"/>
    </row>
    <row r="81592" spans="2:2" x14ac:dyDescent="0.2">
      <c r="B81592" s="35"/>
    </row>
    <row r="81597" spans="2:2" x14ac:dyDescent="0.2">
      <c r="B81597" s="35"/>
    </row>
    <row r="81598" spans="2:2" x14ac:dyDescent="0.2">
      <c r="B81598" s="35"/>
    </row>
    <row r="81601" spans="2:2" x14ac:dyDescent="0.2">
      <c r="B81601" s="35"/>
    </row>
    <row r="81602" spans="2:2" x14ac:dyDescent="0.2">
      <c r="B81602" s="35"/>
    </row>
    <row r="81605" spans="2:2" x14ac:dyDescent="0.2">
      <c r="B81605" s="35"/>
    </row>
    <row r="81606" spans="2:2" x14ac:dyDescent="0.2">
      <c r="B81606" s="35"/>
    </row>
    <row r="81607" spans="2:2" x14ac:dyDescent="0.2">
      <c r="B81607" s="35"/>
    </row>
    <row r="81608" spans="2:2" x14ac:dyDescent="0.2">
      <c r="B81608" s="35"/>
    </row>
    <row r="81611" spans="2:2" x14ac:dyDescent="0.2">
      <c r="B81611" s="35"/>
    </row>
    <row r="81612" spans="2:2" x14ac:dyDescent="0.2">
      <c r="B81612" s="35"/>
    </row>
    <row r="81613" spans="2:2" x14ac:dyDescent="0.2">
      <c r="B81613" s="35"/>
    </row>
    <row r="81614" spans="2:2" x14ac:dyDescent="0.2">
      <c r="B81614" s="35"/>
    </row>
    <row r="81615" spans="2:2" x14ac:dyDescent="0.2">
      <c r="B81615" s="35"/>
    </row>
    <row r="81616" spans="2:2" x14ac:dyDescent="0.2">
      <c r="B81616" s="35"/>
    </row>
    <row r="81622" spans="2:2" x14ac:dyDescent="0.2">
      <c r="B81622" s="35"/>
    </row>
    <row r="81623" spans="2:2" x14ac:dyDescent="0.2">
      <c r="B81623" s="35"/>
    </row>
    <row r="81624" spans="2:2" x14ac:dyDescent="0.2">
      <c r="B81624" s="35"/>
    </row>
    <row r="81625" spans="2:2" x14ac:dyDescent="0.2">
      <c r="B81625" s="35"/>
    </row>
    <row r="81675" spans="2:2" x14ac:dyDescent="0.2">
      <c r="B81675" s="170"/>
    </row>
    <row r="81705" spans="2:2" x14ac:dyDescent="0.2">
      <c r="B81705" s="35"/>
    </row>
    <row r="81706" spans="2:2" x14ac:dyDescent="0.2">
      <c r="B81706" s="34"/>
    </row>
    <row r="81744" spans="2:2" x14ac:dyDescent="0.2">
      <c r="B81744" s="35"/>
    </row>
    <row r="81746" spans="2:2" x14ac:dyDescent="0.2">
      <c r="B81746" s="35"/>
    </row>
    <row r="81748" spans="2:2" x14ac:dyDescent="0.2">
      <c r="B81748" s="35"/>
    </row>
    <row r="81750" spans="2:2" x14ac:dyDescent="0.2">
      <c r="B81750" s="35"/>
    </row>
    <row r="81752" spans="2:2" x14ac:dyDescent="0.2">
      <c r="B81752" s="170"/>
    </row>
    <row r="81755" spans="2:2" x14ac:dyDescent="0.2">
      <c r="B81755" s="35"/>
    </row>
    <row r="81756" spans="2:2" x14ac:dyDescent="0.2">
      <c r="B81756" s="35"/>
    </row>
    <row r="81759" spans="2:2" x14ac:dyDescent="0.2">
      <c r="B81759" s="35"/>
    </row>
    <row r="81760" spans="2:2" x14ac:dyDescent="0.2">
      <c r="B81760" s="35"/>
    </row>
    <row r="81763" spans="2:2" x14ac:dyDescent="0.2">
      <c r="B81763" s="35"/>
    </row>
    <row r="81764" spans="2:2" x14ac:dyDescent="0.2">
      <c r="B81764" s="35"/>
    </row>
    <row r="81765" spans="2:2" x14ac:dyDescent="0.2">
      <c r="B81765" s="35"/>
    </row>
    <row r="81766" spans="2:2" x14ac:dyDescent="0.2">
      <c r="B81766" s="35"/>
    </row>
    <row r="81769" spans="2:2" x14ac:dyDescent="0.2">
      <c r="B81769" s="35"/>
    </row>
    <row r="81770" spans="2:2" x14ac:dyDescent="0.2">
      <c r="B81770" s="35"/>
    </row>
    <row r="81771" spans="2:2" x14ac:dyDescent="0.2">
      <c r="B81771" s="35"/>
    </row>
    <row r="81772" spans="2:2" x14ac:dyDescent="0.2">
      <c r="B81772" s="35"/>
    </row>
    <row r="81773" spans="2:2" x14ac:dyDescent="0.2">
      <c r="B81773" s="35"/>
    </row>
    <row r="81774" spans="2:2" x14ac:dyDescent="0.2">
      <c r="B81774" s="35"/>
    </row>
    <row r="81780" spans="2:2" x14ac:dyDescent="0.2">
      <c r="B81780" s="35"/>
    </row>
    <row r="81781" spans="2:2" x14ac:dyDescent="0.2">
      <c r="B81781" s="35"/>
    </row>
    <row r="81782" spans="2:2" x14ac:dyDescent="0.2">
      <c r="B81782" s="35"/>
    </row>
    <row r="81783" spans="2:2" x14ac:dyDescent="0.2">
      <c r="B81783" s="35"/>
    </row>
    <row r="81863" spans="2:2" x14ac:dyDescent="0.2">
      <c r="B81863" s="35"/>
    </row>
    <row r="81864" spans="2:2" x14ac:dyDescent="0.2">
      <c r="B81864" s="34"/>
    </row>
    <row r="81902" spans="2:2" x14ac:dyDescent="0.2">
      <c r="B81902" s="35"/>
    </row>
    <row r="81904" spans="2:2" x14ac:dyDescent="0.2">
      <c r="B81904" s="35"/>
    </row>
    <row r="81906" spans="2:2" x14ac:dyDescent="0.2">
      <c r="B81906" s="35"/>
    </row>
    <row r="81908" spans="2:2" x14ac:dyDescent="0.2">
      <c r="B81908" s="35"/>
    </row>
    <row r="81913" spans="2:2" x14ac:dyDescent="0.2">
      <c r="B81913" s="35"/>
    </row>
    <row r="81914" spans="2:2" x14ac:dyDescent="0.2">
      <c r="B81914" s="35"/>
    </row>
    <row r="81917" spans="2:2" x14ac:dyDescent="0.2">
      <c r="B81917" s="35"/>
    </row>
    <row r="81918" spans="2:2" x14ac:dyDescent="0.2">
      <c r="B81918" s="35"/>
    </row>
    <row r="81921" spans="2:2" x14ac:dyDescent="0.2">
      <c r="B81921" s="35"/>
    </row>
    <row r="81922" spans="2:2" x14ac:dyDescent="0.2">
      <c r="B81922" s="35"/>
    </row>
    <row r="81923" spans="2:2" x14ac:dyDescent="0.2">
      <c r="B81923" s="35"/>
    </row>
    <row r="81924" spans="2:2" x14ac:dyDescent="0.2">
      <c r="B81924" s="35"/>
    </row>
    <row r="81927" spans="2:2" x14ac:dyDescent="0.2">
      <c r="B81927" s="35"/>
    </row>
    <row r="81928" spans="2:2" x14ac:dyDescent="0.2">
      <c r="B81928" s="35"/>
    </row>
    <row r="81929" spans="2:2" x14ac:dyDescent="0.2">
      <c r="B81929" s="35"/>
    </row>
    <row r="81930" spans="2:2" x14ac:dyDescent="0.2">
      <c r="B81930" s="35"/>
    </row>
    <row r="81931" spans="2:2" x14ac:dyDescent="0.2">
      <c r="B81931" s="35"/>
    </row>
    <row r="81932" spans="2:2" x14ac:dyDescent="0.2">
      <c r="B81932" s="35"/>
    </row>
    <row r="81938" spans="2:2" x14ac:dyDescent="0.2">
      <c r="B81938" s="35"/>
    </row>
    <row r="81939" spans="2:2" x14ac:dyDescent="0.2">
      <c r="B81939" s="35"/>
    </row>
    <row r="81940" spans="2:2" x14ac:dyDescent="0.2">
      <c r="B81940" s="35"/>
    </row>
    <row r="81941" spans="2:2" x14ac:dyDescent="0.2">
      <c r="B81941" s="35"/>
    </row>
    <row r="82021" spans="2:2" x14ac:dyDescent="0.2">
      <c r="B82021" s="35"/>
    </row>
    <row r="82022" spans="2:2" x14ac:dyDescent="0.2">
      <c r="B82022" s="34"/>
    </row>
    <row r="82060" spans="2:2" x14ac:dyDescent="0.2">
      <c r="B82060" s="35"/>
    </row>
    <row r="82062" spans="2:2" x14ac:dyDescent="0.2">
      <c r="B82062" s="35"/>
    </row>
    <row r="82064" spans="2:2" x14ac:dyDescent="0.2">
      <c r="B82064" s="35"/>
    </row>
    <row r="82066" spans="2:2" x14ac:dyDescent="0.2">
      <c r="B82066" s="35"/>
    </row>
    <row r="82071" spans="2:2" x14ac:dyDescent="0.2">
      <c r="B82071" s="35"/>
    </row>
    <row r="82072" spans="2:2" x14ac:dyDescent="0.2">
      <c r="B82072" s="35"/>
    </row>
    <row r="82075" spans="2:2" x14ac:dyDescent="0.2">
      <c r="B82075" s="35"/>
    </row>
    <row r="82076" spans="2:2" x14ac:dyDescent="0.2">
      <c r="B82076" s="35"/>
    </row>
    <row r="82079" spans="2:2" x14ac:dyDescent="0.2">
      <c r="B82079" s="35"/>
    </row>
    <row r="82080" spans="2:2" x14ac:dyDescent="0.2">
      <c r="B82080" s="35"/>
    </row>
    <row r="82081" spans="2:2" x14ac:dyDescent="0.2">
      <c r="B82081" s="35"/>
    </row>
    <row r="82082" spans="2:2" x14ac:dyDescent="0.2">
      <c r="B82082" s="35"/>
    </row>
    <row r="82085" spans="2:2" x14ac:dyDescent="0.2">
      <c r="B82085" s="35"/>
    </row>
    <row r="82086" spans="2:2" x14ac:dyDescent="0.2">
      <c r="B82086" s="35"/>
    </row>
    <row r="82087" spans="2:2" x14ac:dyDescent="0.2">
      <c r="B82087" s="35"/>
    </row>
    <row r="82088" spans="2:2" x14ac:dyDescent="0.2">
      <c r="B82088" s="35"/>
    </row>
    <row r="82089" spans="2:2" x14ac:dyDescent="0.2">
      <c r="B82089" s="35"/>
    </row>
    <row r="82090" spans="2:2" x14ac:dyDescent="0.2">
      <c r="B82090" s="35"/>
    </row>
    <row r="82095" spans="2:2" x14ac:dyDescent="0.2">
      <c r="B82095" s="170"/>
    </row>
    <row r="82096" spans="2:2" x14ac:dyDescent="0.2">
      <c r="B82096" s="35"/>
    </row>
    <row r="82097" spans="2:2" x14ac:dyDescent="0.2">
      <c r="B82097" s="35"/>
    </row>
    <row r="82098" spans="2:2" x14ac:dyDescent="0.2">
      <c r="B82098" s="35"/>
    </row>
    <row r="82099" spans="2:2" x14ac:dyDescent="0.2">
      <c r="B82099" s="35"/>
    </row>
    <row r="82179" spans="2:2" x14ac:dyDescent="0.2">
      <c r="B82179" s="35"/>
    </row>
    <row r="82180" spans="2:2" x14ac:dyDescent="0.2">
      <c r="B82180" s="34"/>
    </row>
    <row r="82191" spans="2:2" x14ac:dyDescent="0.2">
      <c r="B82191" s="170"/>
    </row>
    <row r="82197" spans="2:2" x14ac:dyDescent="0.2">
      <c r="B82197" s="170"/>
    </row>
    <row r="82203" spans="2:2" x14ac:dyDescent="0.2">
      <c r="B82203" s="170"/>
    </row>
    <row r="82218" spans="2:2" x14ac:dyDescent="0.2">
      <c r="B82218" s="35"/>
    </row>
    <row r="82220" spans="2:2" x14ac:dyDescent="0.2">
      <c r="B82220" s="35"/>
    </row>
    <row r="82222" spans="2:2" x14ac:dyDescent="0.2">
      <c r="B82222" s="35"/>
    </row>
    <row r="82224" spans="2:2" x14ac:dyDescent="0.2">
      <c r="B82224" s="35"/>
    </row>
    <row r="82229" spans="2:2" x14ac:dyDescent="0.2">
      <c r="B82229" s="35"/>
    </row>
    <row r="82230" spans="2:2" x14ac:dyDescent="0.2">
      <c r="B82230" s="35"/>
    </row>
    <row r="82233" spans="2:2" x14ac:dyDescent="0.2">
      <c r="B82233" s="35"/>
    </row>
    <row r="82234" spans="2:2" x14ac:dyDescent="0.2">
      <c r="B82234" s="35"/>
    </row>
    <row r="82237" spans="2:2" x14ac:dyDescent="0.2">
      <c r="B82237" s="35"/>
    </row>
    <row r="82238" spans="2:2" x14ac:dyDescent="0.2">
      <c r="B82238" s="35"/>
    </row>
    <row r="82239" spans="2:2" x14ac:dyDescent="0.2">
      <c r="B82239" s="35"/>
    </row>
    <row r="82240" spans="2:2" x14ac:dyDescent="0.2">
      <c r="B82240" s="35"/>
    </row>
    <row r="82243" spans="2:2" x14ac:dyDescent="0.2">
      <c r="B82243" s="35"/>
    </row>
    <row r="82244" spans="2:2" x14ac:dyDescent="0.2">
      <c r="B82244" s="35"/>
    </row>
    <row r="82245" spans="2:2" x14ac:dyDescent="0.2">
      <c r="B82245" s="35"/>
    </row>
    <row r="82246" spans="2:2" x14ac:dyDescent="0.2">
      <c r="B82246" s="35"/>
    </row>
    <row r="82247" spans="2:2" x14ac:dyDescent="0.2">
      <c r="B82247" s="35"/>
    </row>
    <row r="82248" spans="2:2" x14ac:dyDescent="0.2">
      <c r="B82248" s="35"/>
    </row>
    <row r="82254" spans="2:2" x14ac:dyDescent="0.2">
      <c r="B82254" s="35"/>
    </row>
    <row r="82255" spans="2:2" x14ac:dyDescent="0.2">
      <c r="B82255" s="35"/>
    </row>
    <row r="82256" spans="2:2" x14ac:dyDescent="0.2">
      <c r="B82256" s="35"/>
    </row>
    <row r="82257" spans="2:2" x14ac:dyDescent="0.2">
      <c r="B82257" s="35"/>
    </row>
    <row r="82315" spans="2:2" x14ac:dyDescent="0.2">
      <c r="B82315" s="170"/>
    </row>
    <row r="82328" spans="2:2" x14ac:dyDescent="0.2">
      <c r="B82328" s="170"/>
    </row>
    <row r="82337" spans="2:2" x14ac:dyDescent="0.2">
      <c r="B82337" s="35"/>
    </row>
    <row r="82338" spans="2:2" x14ac:dyDescent="0.2">
      <c r="B82338" s="34"/>
    </row>
    <row r="82376" spans="2:2" x14ac:dyDescent="0.2">
      <c r="B82376" s="35"/>
    </row>
    <row r="82378" spans="2:2" x14ac:dyDescent="0.2">
      <c r="B82378" s="35"/>
    </row>
    <row r="82380" spans="2:2" x14ac:dyDescent="0.2">
      <c r="B82380" s="35"/>
    </row>
    <row r="82382" spans="2:2" x14ac:dyDescent="0.2">
      <c r="B82382" s="35"/>
    </row>
    <row r="82387" spans="2:2" x14ac:dyDescent="0.2">
      <c r="B82387" s="35"/>
    </row>
    <row r="82388" spans="2:2" x14ac:dyDescent="0.2">
      <c r="B82388" s="35"/>
    </row>
    <row r="82391" spans="2:2" x14ac:dyDescent="0.2">
      <c r="B82391" s="35"/>
    </row>
    <row r="82392" spans="2:2" x14ac:dyDescent="0.2">
      <c r="B82392" s="35"/>
    </row>
    <row r="82395" spans="2:2" x14ac:dyDescent="0.2">
      <c r="B82395" s="35"/>
    </row>
    <row r="82396" spans="2:2" x14ac:dyDescent="0.2">
      <c r="B82396" s="35"/>
    </row>
    <row r="82397" spans="2:2" x14ac:dyDescent="0.2">
      <c r="B82397" s="35"/>
    </row>
    <row r="82398" spans="2:2" x14ac:dyDescent="0.2">
      <c r="B82398" s="35"/>
    </row>
    <row r="82401" spans="2:2" x14ac:dyDescent="0.2">
      <c r="B82401" s="35"/>
    </row>
    <row r="82402" spans="2:2" x14ac:dyDescent="0.2">
      <c r="B82402" s="35"/>
    </row>
    <row r="82403" spans="2:2" x14ac:dyDescent="0.2">
      <c r="B82403" s="35"/>
    </row>
    <row r="82404" spans="2:2" x14ac:dyDescent="0.2">
      <c r="B82404" s="35"/>
    </row>
    <row r="82405" spans="2:2" x14ac:dyDescent="0.2">
      <c r="B82405" s="35"/>
    </row>
    <row r="82406" spans="2:2" x14ac:dyDescent="0.2">
      <c r="B82406" s="35"/>
    </row>
    <row r="82412" spans="2:2" x14ac:dyDescent="0.2">
      <c r="B82412" s="35"/>
    </row>
    <row r="82413" spans="2:2" x14ac:dyDescent="0.2">
      <c r="B82413" s="35"/>
    </row>
    <row r="82414" spans="2:2" x14ac:dyDescent="0.2">
      <c r="B82414" s="35"/>
    </row>
    <row r="82415" spans="2:2" x14ac:dyDescent="0.2">
      <c r="B82415" s="35"/>
    </row>
    <row r="82495" spans="2:2" x14ac:dyDescent="0.2">
      <c r="B82495" s="35"/>
    </row>
    <row r="82496" spans="2:2" x14ac:dyDescent="0.2">
      <c r="B82496" s="34"/>
    </row>
    <row r="82534" spans="2:2" x14ac:dyDescent="0.2">
      <c r="B82534" s="35"/>
    </row>
    <row r="82536" spans="2:2" x14ac:dyDescent="0.2">
      <c r="B82536" s="35"/>
    </row>
    <row r="82538" spans="2:2" x14ac:dyDescent="0.2">
      <c r="B82538" s="35"/>
    </row>
    <row r="82540" spans="2:2" x14ac:dyDescent="0.2">
      <c r="B82540" s="35"/>
    </row>
    <row r="82545" spans="2:2" x14ac:dyDescent="0.2">
      <c r="B82545" s="35"/>
    </row>
    <row r="82546" spans="2:2" x14ac:dyDescent="0.2">
      <c r="B82546" s="35"/>
    </row>
    <row r="82549" spans="2:2" x14ac:dyDescent="0.2">
      <c r="B82549" s="35"/>
    </row>
    <row r="82550" spans="2:2" x14ac:dyDescent="0.2">
      <c r="B82550" s="35"/>
    </row>
    <row r="82553" spans="2:2" x14ac:dyDescent="0.2">
      <c r="B82553" s="35"/>
    </row>
    <row r="82554" spans="2:2" x14ac:dyDescent="0.2">
      <c r="B82554" s="35"/>
    </row>
    <row r="82555" spans="2:2" x14ac:dyDescent="0.2">
      <c r="B82555" s="35"/>
    </row>
    <row r="82556" spans="2:2" x14ac:dyDescent="0.2">
      <c r="B82556" s="35"/>
    </row>
    <row r="82559" spans="2:2" x14ac:dyDescent="0.2">
      <c r="B82559" s="35"/>
    </row>
    <row r="82560" spans="2:2" x14ac:dyDescent="0.2">
      <c r="B82560" s="35"/>
    </row>
    <row r="82561" spans="2:2" x14ac:dyDescent="0.2">
      <c r="B82561" s="35"/>
    </row>
    <row r="82562" spans="2:2" x14ac:dyDescent="0.2">
      <c r="B82562" s="35"/>
    </row>
    <row r="82563" spans="2:2" x14ac:dyDescent="0.2">
      <c r="B82563" s="35"/>
    </row>
    <row r="82564" spans="2:2" x14ac:dyDescent="0.2">
      <c r="B82564" s="35"/>
    </row>
    <row r="82570" spans="2:2" x14ac:dyDescent="0.2">
      <c r="B82570" s="35"/>
    </row>
    <row r="82571" spans="2:2" x14ac:dyDescent="0.2">
      <c r="B82571" s="35"/>
    </row>
    <row r="82572" spans="2:2" x14ac:dyDescent="0.2">
      <c r="B82572" s="35"/>
    </row>
    <row r="82573" spans="2:2" x14ac:dyDescent="0.2">
      <c r="B82573" s="35"/>
    </row>
    <row r="82653" spans="2:2" x14ac:dyDescent="0.2">
      <c r="B82653" s="35"/>
    </row>
    <row r="82654" spans="2:2" x14ac:dyDescent="0.2">
      <c r="B82654" s="34"/>
    </row>
    <row r="82692" spans="2:2" x14ac:dyDescent="0.2">
      <c r="B82692" s="35"/>
    </row>
    <row r="82694" spans="2:2" x14ac:dyDescent="0.2">
      <c r="B82694" s="35"/>
    </row>
    <row r="82696" spans="2:2" x14ac:dyDescent="0.2">
      <c r="B82696" s="35"/>
    </row>
    <row r="82698" spans="2:2" x14ac:dyDescent="0.2">
      <c r="B82698" s="35"/>
    </row>
    <row r="82703" spans="2:2" x14ac:dyDescent="0.2">
      <c r="B82703" s="35"/>
    </row>
    <row r="82704" spans="2:2" x14ac:dyDescent="0.2">
      <c r="B82704" s="35"/>
    </row>
    <row r="82707" spans="2:2" x14ac:dyDescent="0.2">
      <c r="B82707" s="35"/>
    </row>
    <row r="82708" spans="2:2" x14ac:dyDescent="0.2">
      <c r="B82708" s="35"/>
    </row>
    <row r="82711" spans="2:2" x14ac:dyDescent="0.2">
      <c r="B82711" s="35"/>
    </row>
    <row r="82712" spans="2:2" x14ac:dyDescent="0.2">
      <c r="B82712" s="35"/>
    </row>
    <row r="82713" spans="2:2" x14ac:dyDescent="0.2">
      <c r="B82713" s="35"/>
    </row>
    <row r="82714" spans="2:2" x14ac:dyDescent="0.2">
      <c r="B82714" s="35"/>
    </row>
    <row r="82717" spans="2:2" x14ac:dyDescent="0.2">
      <c r="B82717" s="35"/>
    </row>
    <row r="82718" spans="2:2" x14ac:dyDescent="0.2">
      <c r="B82718" s="35"/>
    </row>
    <row r="82719" spans="2:2" x14ac:dyDescent="0.2">
      <c r="B82719" s="35"/>
    </row>
    <row r="82720" spans="2:2" x14ac:dyDescent="0.2">
      <c r="B82720" s="35"/>
    </row>
    <row r="82721" spans="2:2" x14ac:dyDescent="0.2">
      <c r="B82721" s="35"/>
    </row>
    <row r="82722" spans="2:2" x14ac:dyDescent="0.2">
      <c r="B82722" s="35"/>
    </row>
    <row r="82728" spans="2:2" x14ac:dyDescent="0.2">
      <c r="B82728" s="35"/>
    </row>
    <row r="82729" spans="2:2" x14ac:dyDescent="0.2">
      <c r="B82729" s="35"/>
    </row>
    <row r="82730" spans="2:2" x14ac:dyDescent="0.2">
      <c r="B82730" s="35"/>
    </row>
    <row r="82731" spans="2:2" x14ac:dyDescent="0.2">
      <c r="B82731" s="35"/>
    </row>
    <row r="82811" spans="2:2" x14ac:dyDescent="0.2">
      <c r="B82811" s="35"/>
    </row>
    <row r="82812" spans="2:2" x14ac:dyDescent="0.2">
      <c r="B82812" s="34"/>
    </row>
    <row r="82850" spans="2:2" x14ac:dyDescent="0.2">
      <c r="B82850" s="35"/>
    </row>
    <row r="82852" spans="2:2" x14ac:dyDescent="0.2">
      <c r="B82852" s="35"/>
    </row>
    <row r="82854" spans="2:2" x14ac:dyDescent="0.2">
      <c r="B82854" s="35"/>
    </row>
    <row r="82856" spans="2:2" x14ac:dyDescent="0.2">
      <c r="B82856" s="35"/>
    </row>
    <row r="82861" spans="2:2" x14ac:dyDescent="0.2">
      <c r="B82861" s="35"/>
    </row>
    <row r="82862" spans="2:2" x14ac:dyDescent="0.2">
      <c r="B82862" s="35"/>
    </row>
    <row r="82865" spans="2:2" x14ac:dyDescent="0.2">
      <c r="B82865" s="35"/>
    </row>
    <row r="82866" spans="2:2" x14ac:dyDescent="0.2">
      <c r="B82866" s="35"/>
    </row>
    <row r="82869" spans="2:2" x14ac:dyDescent="0.2">
      <c r="B82869" s="35"/>
    </row>
    <row r="82870" spans="2:2" x14ac:dyDescent="0.2">
      <c r="B82870" s="35"/>
    </row>
    <row r="82871" spans="2:2" x14ac:dyDescent="0.2">
      <c r="B82871" s="35"/>
    </row>
    <row r="82872" spans="2:2" x14ac:dyDescent="0.2">
      <c r="B82872" s="35"/>
    </row>
    <row r="82875" spans="2:2" x14ac:dyDescent="0.2">
      <c r="B82875" s="35"/>
    </row>
    <row r="82876" spans="2:2" x14ac:dyDescent="0.2">
      <c r="B82876" s="35"/>
    </row>
    <row r="82877" spans="2:2" x14ac:dyDescent="0.2">
      <c r="B82877" s="35"/>
    </row>
    <row r="82878" spans="2:2" x14ac:dyDescent="0.2">
      <c r="B82878" s="35"/>
    </row>
    <row r="82879" spans="2:2" x14ac:dyDescent="0.2">
      <c r="B82879" s="35"/>
    </row>
    <row r="82880" spans="2:2" x14ac:dyDescent="0.2">
      <c r="B82880" s="35"/>
    </row>
    <row r="82886" spans="2:2" x14ac:dyDescent="0.2">
      <c r="B82886" s="35"/>
    </row>
    <row r="82887" spans="2:2" x14ac:dyDescent="0.2">
      <c r="B82887" s="35"/>
    </row>
    <row r="82888" spans="2:2" x14ac:dyDescent="0.2">
      <c r="B82888" s="35"/>
    </row>
    <row r="82889" spans="2:2" x14ac:dyDescent="0.2">
      <c r="B82889" s="35"/>
    </row>
    <row r="82969" spans="2:2" x14ac:dyDescent="0.2">
      <c r="B82969" s="35"/>
    </row>
    <row r="82970" spans="2:2" x14ac:dyDescent="0.2">
      <c r="B82970" s="34"/>
    </row>
    <row r="83008" spans="2:2" x14ac:dyDescent="0.2">
      <c r="B83008" s="35"/>
    </row>
    <row r="83010" spans="2:2" x14ac:dyDescent="0.2">
      <c r="B83010" s="35"/>
    </row>
    <row r="83012" spans="2:2" x14ac:dyDescent="0.2">
      <c r="B83012" s="35"/>
    </row>
    <row r="83014" spans="2:2" x14ac:dyDescent="0.2">
      <c r="B83014" s="35"/>
    </row>
    <row r="83019" spans="2:2" x14ac:dyDescent="0.2">
      <c r="B83019" s="35"/>
    </row>
    <row r="83020" spans="2:2" x14ac:dyDescent="0.2">
      <c r="B83020" s="35"/>
    </row>
    <row r="83023" spans="2:2" x14ac:dyDescent="0.2">
      <c r="B83023" s="35"/>
    </row>
    <row r="83024" spans="2:2" x14ac:dyDescent="0.2">
      <c r="B83024" s="35"/>
    </row>
    <row r="83027" spans="2:2" x14ac:dyDescent="0.2">
      <c r="B83027" s="35"/>
    </row>
    <row r="83028" spans="2:2" x14ac:dyDescent="0.2">
      <c r="B83028" s="35"/>
    </row>
    <row r="83029" spans="2:2" x14ac:dyDescent="0.2">
      <c r="B83029" s="35"/>
    </row>
    <row r="83030" spans="2:2" x14ac:dyDescent="0.2">
      <c r="B83030" s="35"/>
    </row>
    <row r="83033" spans="2:2" x14ac:dyDescent="0.2">
      <c r="B83033" s="35"/>
    </row>
    <row r="83034" spans="2:2" x14ac:dyDescent="0.2">
      <c r="B83034" s="35"/>
    </row>
    <row r="83035" spans="2:2" x14ac:dyDescent="0.2">
      <c r="B83035" s="35"/>
    </row>
    <row r="83036" spans="2:2" x14ac:dyDescent="0.2">
      <c r="B83036" s="35"/>
    </row>
    <row r="83037" spans="2:2" x14ac:dyDescent="0.2">
      <c r="B83037" s="35"/>
    </row>
    <row r="83038" spans="2:2" x14ac:dyDescent="0.2">
      <c r="B83038" s="35"/>
    </row>
    <row r="83044" spans="2:2" x14ac:dyDescent="0.2">
      <c r="B83044" s="35"/>
    </row>
    <row r="83045" spans="2:2" x14ac:dyDescent="0.2">
      <c r="B83045" s="35"/>
    </row>
    <row r="83046" spans="2:2" x14ac:dyDescent="0.2">
      <c r="B83046" s="35"/>
    </row>
    <row r="83047" spans="2:2" x14ac:dyDescent="0.2">
      <c r="B83047" s="35"/>
    </row>
    <row r="83099" spans="2:2" x14ac:dyDescent="0.2">
      <c r="B83099" s="170"/>
    </row>
    <row r="83127" spans="2:2" x14ac:dyDescent="0.2">
      <c r="B83127" s="35"/>
    </row>
    <row r="83128" spans="2:2" x14ac:dyDescent="0.2">
      <c r="B83128" s="34"/>
    </row>
    <row r="83166" spans="2:2" x14ac:dyDescent="0.2">
      <c r="B83166" s="35"/>
    </row>
    <row r="83168" spans="2:2" x14ac:dyDescent="0.2">
      <c r="B83168" s="35"/>
    </row>
    <row r="83170" spans="2:2" x14ac:dyDescent="0.2">
      <c r="B83170" s="35"/>
    </row>
    <row r="83172" spans="2:2" x14ac:dyDescent="0.2">
      <c r="B83172" s="35"/>
    </row>
    <row r="83177" spans="2:2" x14ac:dyDescent="0.2">
      <c r="B83177" s="35"/>
    </row>
    <row r="83178" spans="2:2" x14ac:dyDescent="0.2">
      <c r="B83178" s="35"/>
    </row>
    <row r="83181" spans="2:2" x14ac:dyDescent="0.2">
      <c r="B83181" s="35"/>
    </row>
    <row r="83182" spans="2:2" x14ac:dyDescent="0.2">
      <c r="B83182" s="35"/>
    </row>
    <row r="83185" spans="2:2" x14ac:dyDescent="0.2">
      <c r="B83185" s="35"/>
    </row>
    <row r="83186" spans="2:2" x14ac:dyDescent="0.2">
      <c r="B83186" s="35"/>
    </row>
    <row r="83187" spans="2:2" x14ac:dyDescent="0.2">
      <c r="B83187" s="35"/>
    </row>
    <row r="83188" spans="2:2" x14ac:dyDescent="0.2">
      <c r="B83188" s="35"/>
    </row>
    <row r="83191" spans="2:2" x14ac:dyDescent="0.2">
      <c r="B83191" s="35"/>
    </row>
    <row r="83192" spans="2:2" x14ac:dyDescent="0.2">
      <c r="B83192" s="35"/>
    </row>
    <row r="83193" spans="2:2" x14ac:dyDescent="0.2">
      <c r="B83193" s="35"/>
    </row>
    <row r="83194" spans="2:2" x14ac:dyDescent="0.2">
      <c r="B83194" s="35"/>
    </row>
    <row r="83195" spans="2:2" x14ac:dyDescent="0.2">
      <c r="B83195" s="35"/>
    </row>
    <row r="83196" spans="2:2" x14ac:dyDescent="0.2">
      <c r="B83196" s="35"/>
    </row>
    <row r="83202" spans="2:2" x14ac:dyDescent="0.2">
      <c r="B83202" s="35"/>
    </row>
    <row r="83203" spans="2:2" x14ac:dyDescent="0.2">
      <c r="B83203" s="35"/>
    </row>
    <row r="83204" spans="2:2" x14ac:dyDescent="0.2">
      <c r="B83204" s="35"/>
    </row>
    <row r="83205" spans="2:2" x14ac:dyDescent="0.2">
      <c r="B83205" s="35"/>
    </row>
    <row r="83285" spans="2:2" x14ac:dyDescent="0.2">
      <c r="B83285" s="35"/>
    </row>
    <row r="83286" spans="2:2" x14ac:dyDescent="0.2">
      <c r="B83286" s="34"/>
    </row>
    <row r="83324" spans="2:2" x14ac:dyDescent="0.2">
      <c r="B83324" s="35"/>
    </row>
    <row r="83326" spans="2:2" x14ac:dyDescent="0.2">
      <c r="B83326" s="35"/>
    </row>
    <row r="83328" spans="2:2" x14ac:dyDescent="0.2">
      <c r="B83328" s="35"/>
    </row>
    <row r="83330" spans="2:2" x14ac:dyDescent="0.2">
      <c r="B83330" s="35"/>
    </row>
    <row r="83335" spans="2:2" x14ac:dyDescent="0.2">
      <c r="B83335" s="35"/>
    </row>
    <row r="83336" spans="2:2" x14ac:dyDescent="0.2">
      <c r="B83336" s="35"/>
    </row>
    <row r="83339" spans="2:2" x14ac:dyDescent="0.2">
      <c r="B83339" s="35"/>
    </row>
    <row r="83340" spans="2:2" x14ac:dyDescent="0.2">
      <c r="B83340" s="35"/>
    </row>
    <row r="83343" spans="2:2" x14ac:dyDescent="0.2">
      <c r="B83343" s="35"/>
    </row>
    <row r="83344" spans="2:2" x14ac:dyDescent="0.2">
      <c r="B83344" s="35"/>
    </row>
    <row r="83345" spans="2:2" x14ac:dyDescent="0.2">
      <c r="B83345" s="35"/>
    </row>
    <row r="83346" spans="2:2" x14ac:dyDescent="0.2">
      <c r="B83346" s="35"/>
    </row>
    <row r="83349" spans="2:2" x14ac:dyDescent="0.2">
      <c r="B83349" s="35"/>
    </row>
    <row r="83350" spans="2:2" x14ac:dyDescent="0.2">
      <c r="B83350" s="35"/>
    </row>
    <row r="83351" spans="2:2" x14ac:dyDescent="0.2">
      <c r="B83351" s="35"/>
    </row>
    <row r="83352" spans="2:2" x14ac:dyDescent="0.2">
      <c r="B83352" s="35"/>
    </row>
    <row r="83353" spans="2:2" x14ac:dyDescent="0.2">
      <c r="B83353" s="35"/>
    </row>
    <row r="83354" spans="2:2" x14ac:dyDescent="0.2">
      <c r="B83354" s="35"/>
    </row>
    <row r="83360" spans="2:2" x14ac:dyDescent="0.2">
      <c r="B83360" s="35"/>
    </row>
    <row r="83361" spans="2:2" x14ac:dyDescent="0.2">
      <c r="B83361" s="35"/>
    </row>
    <row r="83362" spans="2:2" x14ac:dyDescent="0.2">
      <c r="B83362" s="35"/>
    </row>
    <row r="83363" spans="2:2" x14ac:dyDescent="0.2">
      <c r="B83363" s="35"/>
    </row>
    <row r="83443" spans="2:2" x14ac:dyDescent="0.2">
      <c r="B83443" s="35"/>
    </row>
    <row r="83444" spans="2:2" x14ac:dyDescent="0.2">
      <c r="B83444" s="34"/>
    </row>
    <row r="83482" spans="2:2" x14ac:dyDescent="0.2">
      <c r="B83482" s="35"/>
    </row>
    <row r="83484" spans="2:2" x14ac:dyDescent="0.2">
      <c r="B83484" s="35"/>
    </row>
    <row r="83486" spans="2:2" x14ac:dyDescent="0.2">
      <c r="B83486" s="35"/>
    </row>
    <row r="83488" spans="2:2" x14ac:dyDescent="0.2">
      <c r="B83488" s="35"/>
    </row>
    <row r="83493" spans="2:2" x14ac:dyDescent="0.2">
      <c r="B83493" s="35"/>
    </row>
    <row r="83494" spans="2:2" x14ac:dyDescent="0.2">
      <c r="B83494" s="35"/>
    </row>
    <row r="83497" spans="2:2" x14ac:dyDescent="0.2">
      <c r="B83497" s="35"/>
    </row>
    <row r="83498" spans="2:2" x14ac:dyDescent="0.2">
      <c r="B83498" s="35"/>
    </row>
    <row r="83501" spans="2:2" x14ac:dyDescent="0.2">
      <c r="B83501" s="35"/>
    </row>
    <row r="83502" spans="2:2" x14ac:dyDescent="0.2">
      <c r="B83502" s="35"/>
    </row>
    <row r="83503" spans="2:2" x14ac:dyDescent="0.2">
      <c r="B83503" s="35"/>
    </row>
    <row r="83504" spans="2:2" x14ac:dyDescent="0.2">
      <c r="B83504" s="35"/>
    </row>
    <row r="83507" spans="2:2" x14ac:dyDescent="0.2">
      <c r="B83507" s="35"/>
    </row>
    <row r="83508" spans="2:2" x14ac:dyDescent="0.2">
      <c r="B83508" s="35"/>
    </row>
    <row r="83509" spans="2:2" x14ac:dyDescent="0.2">
      <c r="B83509" s="35"/>
    </row>
    <row r="83510" spans="2:2" x14ac:dyDescent="0.2">
      <c r="B83510" s="35"/>
    </row>
    <row r="83511" spans="2:2" x14ac:dyDescent="0.2">
      <c r="B83511" s="35"/>
    </row>
    <row r="83512" spans="2:2" x14ac:dyDescent="0.2">
      <c r="B83512" s="35"/>
    </row>
    <row r="83518" spans="2:2" x14ac:dyDescent="0.2">
      <c r="B83518" s="35"/>
    </row>
    <row r="83519" spans="2:2" x14ac:dyDescent="0.2">
      <c r="B83519" s="35"/>
    </row>
    <row r="83520" spans="2:2" x14ac:dyDescent="0.2">
      <c r="B83520" s="35"/>
    </row>
    <row r="83521" spans="2:2" x14ac:dyDescent="0.2">
      <c r="B83521" s="35"/>
    </row>
    <row r="83601" spans="2:2" x14ac:dyDescent="0.2">
      <c r="B83601" s="35"/>
    </row>
    <row r="83602" spans="2:2" x14ac:dyDescent="0.2">
      <c r="B83602" s="34"/>
    </row>
    <row r="83629" spans="2:2" x14ac:dyDescent="0.2">
      <c r="B83629" s="170"/>
    </row>
    <row r="83640" spans="2:2" x14ac:dyDescent="0.2">
      <c r="B83640" s="35"/>
    </row>
    <row r="83642" spans="2:2" x14ac:dyDescent="0.2">
      <c r="B83642" s="35"/>
    </row>
    <row r="83644" spans="2:2" x14ac:dyDescent="0.2">
      <c r="B83644" s="35"/>
    </row>
    <row r="83646" spans="2:2" x14ac:dyDescent="0.2">
      <c r="B83646" s="35"/>
    </row>
    <row r="83651" spans="2:2" x14ac:dyDescent="0.2">
      <c r="B83651" s="35"/>
    </row>
    <row r="83652" spans="2:2" x14ac:dyDescent="0.2">
      <c r="B83652" s="35"/>
    </row>
    <row r="83655" spans="2:2" x14ac:dyDescent="0.2">
      <c r="B83655" s="35"/>
    </row>
    <row r="83656" spans="2:2" x14ac:dyDescent="0.2">
      <c r="B83656" s="35"/>
    </row>
    <row r="83659" spans="2:2" x14ac:dyDescent="0.2">
      <c r="B83659" s="35"/>
    </row>
    <row r="83660" spans="2:2" x14ac:dyDescent="0.2">
      <c r="B83660" s="35"/>
    </row>
    <row r="83661" spans="2:2" x14ac:dyDescent="0.2">
      <c r="B83661" s="35"/>
    </row>
    <row r="83662" spans="2:2" x14ac:dyDescent="0.2">
      <c r="B83662" s="35"/>
    </row>
    <row r="83665" spans="2:2" x14ac:dyDescent="0.2">
      <c r="B83665" s="35"/>
    </row>
    <row r="83666" spans="2:2" x14ac:dyDescent="0.2">
      <c r="B83666" s="35"/>
    </row>
    <row r="83667" spans="2:2" x14ac:dyDescent="0.2">
      <c r="B83667" s="35"/>
    </row>
    <row r="83668" spans="2:2" x14ac:dyDescent="0.2">
      <c r="B83668" s="170"/>
    </row>
    <row r="83669" spans="2:2" x14ac:dyDescent="0.2">
      <c r="B83669" s="35"/>
    </row>
    <row r="83670" spans="2:2" x14ac:dyDescent="0.2">
      <c r="B83670" s="35"/>
    </row>
    <row r="83676" spans="2:2" x14ac:dyDescent="0.2">
      <c r="B83676" s="35"/>
    </row>
    <row r="83677" spans="2:2" x14ac:dyDescent="0.2">
      <c r="B83677" s="35"/>
    </row>
    <row r="83678" spans="2:2" x14ac:dyDescent="0.2">
      <c r="B83678" s="35"/>
    </row>
    <row r="83679" spans="2:2" x14ac:dyDescent="0.2">
      <c r="B83679" s="35"/>
    </row>
    <row r="83733" spans="2:2" x14ac:dyDescent="0.2">
      <c r="B83733" s="170"/>
    </row>
    <row r="83746" spans="2:2" x14ac:dyDescent="0.2">
      <c r="B83746" s="170"/>
    </row>
    <row r="83759" spans="2:2" x14ac:dyDescent="0.2">
      <c r="B83759" s="35"/>
    </row>
    <row r="83760" spans="2:2" x14ac:dyDescent="0.2">
      <c r="B83760" s="34"/>
    </row>
    <row r="83778" spans="2:2" x14ac:dyDescent="0.2">
      <c r="B83778" s="170"/>
    </row>
    <row r="83798" spans="2:2" x14ac:dyDescent="0.2">
      <c r="B83798" s="35"/>
    </row>
    <row r="83800" spans="2:2" x14ac:dyDescent="0.2">
      <c r="B83800" s="35"/>
    </row>
    <row r="83802" spans="2:2" x14ac:dyDescent="0.2">
      <c r="B83802" s="35"/>
    </row>
    <row r="83804" spans="2:2" x14ac:dyDescent="0.2">
      <c r="B83804" s="35"/>
    </row>
    <row r="83809" spans="2:2" x14ac:dyDescent="0.2">
      <c r="B83809" s="35"/>
    </row>
    <row r="83810" spans="2:2" x14ac:dyDescent="0.2">
      <c r="B83810" s="35"/>
    </row>
    <row r="83813" spans="2:2" x14ac:dyDescent="0.2">
      <c r="B83813" s="35"/>
    </row>
    <row r="83814" spans="2:2" x14ac:dyDescent="0.2">
      <c r="B83814" s="35"/>
    </row>
    <row r="83817" spans="2:2" x14ac:dyDescent="0.2">
      <c r="B83817" s="35"/>
    </row>
    <row r="83818" spans="2:2" x14ac:dyDescent="0.2">
      <c r="B83818" s="35"/>
    </row>
    <row r="83819" spans="2:2" x14ac:dyDescent="0.2">
      <c r="B83819" s="35"/>
    </row>
    <row r="83820" spans="2:2" x14ac:dyDescent="0.2">
      <c r="B83820" s="35"/>
    </row>
    <row r="83823" spans="2:2" x14ac:dyDescent="0.2">
      <c r="B83823" s="170"/>
    </row>
    <row r="83824" spans="2:2" x14ac:dyDescent="0.2">
      <c r="B83824" s="35"/>
    </row>
    <row r="83825" spans="2:2" x14ac:dyDescent="0.2">
      <c r="B83825" s="35"/>
    </row>
    <row r="83826" spans="2:2" x14ac:dyDescent="0.2">
      <c r="B83826" s="35"/>
    </row>
    <row r="83827" spans="2:2" x14ac:dyDescent="0.2">
      <c r="B83827" s="35"/>
    </row>
    <row r="83828" spans="2:2" x14ac:dyDescent="0.2">
      <c r="B83828" s="35"/>
    </row>
    <row r="83834" spans="2:2" x14ac:dyDescent="0.2">
      <c r="B83834" s="35"/>
    </row>
    <row r="83835" spans="2:2" x14ac:dyDescent="0.2">
      <c r="B83835" s="35"/>
    </row>
    <row r="83836" spans="2:2" x14ac:dyDescent="0.2">
      <c r="B83836" s="170"/>
    </row>
    <row r="83837" spans="2:2" x14ac:dyDescent="0.2">
      <c r="B83837" s="35"/>
    </row>
    <row r="83875" spans="2:2" x14ac:dyDescent="0.2">
      <c r="B83875" s="170"/>
    </row>
    <row r="83888" spans="2:2" x14ac:dyDescent="0.2">
      <c r="B83888" s="170"/>
    </row>
    <row r="83917" spans="2:2" x14ac:dyDescent="0.2">
      <c r="B83917" s="35"/>
    </row>
    <row r="83918" spans="2:2" x14ac:dyDescent="0.2">
      <c r="B83918" s="34"/>
    </row>
    <row r="83956" spans="2:2" x14ac:dyDescent="0.2">
      <c r="B83956" s="35"/>
    </row>
    <row r="83958" spans="2:2" x14ac:dyDescent="0.2">
      <c r="B83958" s="35"/>
    </row>
    <row r="83960" spans="2:2" x14ac:dyDescent="0.2">
      <c r="B83960" s="35"/>
    </row>
    <row r="83962" spans="2:2" x14ac:dyDescent="0.2">
      <c r="B83962" s="35"/>
    </row>
    <row r="83967" spans="2:2" x14ac:dyDescent="0.2">
      <c r="B83967" s="35"/>
    </row>
    <row r="83968" spans="2:2" x14ac:dyDescent="0.2">
      <c r="B83968" s="35"/>
    </row>
    <row r="83971" spans="2:2" x14ac:dyDescent="0.2">
      <c r="B83971" s="35"/>
    </row>
    <row r="83972" spans="2:2" x14ac:dyDescent="0.2">
      <c r="B83972" s="35"/>
    </row>
    <row r="83975" spans="2:2" x14ac:dyDescent="0.2">
      <c r="B83975" s="35"/>
    </row>
    <row r="83976" spans="2:2" x14ac:dyDescent="0.2">
      <c r="B83976" s="35"/>
    </row>
    <row r="83977" spans="2:2" x14ac:dyDescent="0.2">
      <c r="B83977" s="35"/>
    </row>
    <row r="83978" spans="2:2" x14ac:dyDescent="0.2">
      <c r="B83978" s="35"/>
    </row>
    <row r="83981" spans="2:2" x14ac:dyDescent="0.2">
      <c r="B83981" s="35"/>
    </row>
    <row r="83982" spans="2:2" x14ac:dyDescent="0.2">
      <c r="B83982" s="35"/>
    </row>
    <row r="83983" spans="2:2" x14ac:dyDescent="0.2">
      <c r="B83983" s="35"/>
    </row>
    <row r="83984" spans="2:2" x14ac:dyDescent="0.2">
      <c r="B83984" s="35"/>
    </row>
    <row r="83985" spans="2:2" x14ac:dyDescent="0.2">
      <c r="B83985" s="35"/>
    </row>
    <row r="83986" spans="2:2" x14ac:dyDescent="0.2">
      <c r="B83986" s="35"/>
    </row>
    <row r="83992" spans="2:2" x14ac:dyDescent="0.2">
      <c r="B83992" s="35"/>
    </row>
    <row r="83993" spans="2:2" x14ac:dyDescent="0.2">
      <c r="B83993" s="35"/>
    </row>
    <row r="83994" spans="2:2" x14ac:dyDescent="0.2">
      <c r="B83994" s="35"/>
    </row>
    <row r="83995" spans="2:2" x14ac:dyDescent="0.2">
      <c r="B83995" s="35"/>
    </row>
    <row r="84075" spans="2:2" x14ac:dyDescent="0.2">
      <c r="B84075" s="35"/>
    </row>
    <row r="84076" spans="2:2" x14ac:dyDescent="0.2">
      <c r="B84076" s="34"/>
    </row>
    <row r="84114" spans="2:2" x14ac:dyDescent="0.2">
      <c r="B84114" s="35"/>
    </row>
    <row r="84116" spans="2:2" x14ac:dyDescent="0.2">
      <c r="B84116" s="35"/>
    </row>
    <row r="84118" spans="2:2" x14ac:dyDescent="0.2">
      <c r="B84118" s="35"/>
    </row>
    <row r="84120" spans="2:2" x14ac:dyDescent="0.2">
      <c r="B84120" s="35"/>
    </row>
    <row r="84125" spans="2:2" x14ac:dyDescent="0.2">
      <c r="B84125" s="35"/>
    </row>
    <row r="84126" spans="2:2" x14ac:dyDescent="0.2">
      <c r="B84126" s="35"/>
    </row>
    <row r="84129" spans="2:2" x14ac:dyDescent="0.2">
      <c r="B84129" s="35"/>
    </row>
    <row r="84130" spans="2:2" x14ac:dyDescent="0.2">
      <c r="B84130" s="35"/>
    </row>
    <row r="84133" spans="2:2" x14ac:dyDescent="0.2">
      <c r="B84133" s="35"/>
    </row>
    <row r="84134" spans="2:2" x14ac:dyDescent="0.2">
      <c r="B84134" s="35"/>
    </row>
    <row r="84135" spans="2:2" x14ac:dyDescent="0.2">
      <c r="B84135" s="35"/>
    </row>
    <row r="84136" spans="2:2" x14ac:dyDescent="0.2">
      <c r="B84136" s="35"/>
    </row>
    <row r="84139" spans="2:2" x14ac:dyDescent="0.2">
      <c r="B84139" s="35"/>
    </row>
    <row r="84140" spans="2:2" x14ac:dyDescent="0.2">
      <c r="B84140" s="35"/>
    </row>
    <row r="84141" spans="2:2" x14ac:dyDescent="0.2">
      <c r="B84141" s="35"/>
    </row>
    <row r="84142" spans="2:2" x14ac:dyDescent="0.2">
      <c r="B84142" s="35"/>
    </row>
    <row r="84143" spans="2:2" x14ac:dyDescent="0.2">
      <c r="B84143" s="35"/>
    </row>
    <row r="84144" spans="2:2" x14ac:dyDescent="0.2">
      <c r="B84144" s="35"/>
    </row>
    <row r="84150" spans="2:2" x14ac:dyDescent="0.2">
      <c r="B84150" s="35"/>
    </row>
    <row r="84151" spans="2:2" x14ac:dyDescent="0.2">
      <c r="B84151" s="35"/>
    </row>
    <row r="84152" spans="2:2" x14ac:dyDescent="0.2">
      <c r="B84152" s="35"/>
    </row>
    <row r="84153" spans="2:2" x14ac:dyDescent="0.2">
      <c r="B84153" s="35"/>
    </row>
    <row r="84163" spans="2:2" x14ac:dyDescent="0.2">
      <c r="B84163" s="170"/>
    </row>
    <row r="84169" spans="2:2" x14ac:dyDescent="0.2">
      <c r="B84169" s="170"/>
    </row>
    <row r="84175" spans="2:2" x14ac:dyDescent="0.2">
      <c r="B84175" s="170"/>
    </row>
    <row r="84188" spans="2:2" x14ac:dyDescent="0.2">
      <c r="B84188" s="170"/>
    </row>
    <row r="84194" spans="2:2" x14ac:dyDescent="0.2">
      <c r="B84194" s="170"/>
    </row>
    <row r="84200" spans="2:2" x14ac:dyDescent="0.2">
      <c r="B84200" s="170"/>
    </row>
    <row r="84233" spans="2:2" x14ac:dyDescent="0.2">
      <c r="B84233" s="35"/>
    </row>
    <row r="84234" spans="2:2" x14ac:dyDescent="0.2">
      <c r="B84234" s="34"/>
    </row>
    <row r="84272" spans="2:2" x14ac:dyDescent="0.2">
      <c r="B84272" s="35"/>
    </row>
    <row r="84274" spans="2:2" x14ac:dyDescent="0.2">
      <c r="B84274" s="35"/>
    </row>
    <row r="84276" spans="2:2" x14ac:dyDescent="0.2">
      <c r="B84276" s="35"/>
    </row>
    <row r="84278" spans="2:2" x14ac:dyDescent="0.2">
      <c r="B84278" s="35"/>
    </row>
    <row r="84283" spans="2:2" x14ac:dyDescent="0.2">
      <c r="B84283" s="35"/>
    </row>
    <row r="84284" spans="2:2" x14ac:dyDescent="0.2">
      <c r="B84284" s="35"/>
    </row>
    <row r="84287" spans="2:2" x14ac:dyDescent="0.2">
      <c r="B84287" s="35"/>
    </row>
    <row r="84288" spans="2:2" x14ac:dyDescent="0.2">
      <c r="B84288" s="35"/>
    </row>
    <row r="84291" spans="2:2" x14ac:dyDescent="0.2">
      <c r="B84291" s="35"/>
    </row>
    <row r="84292" spans="2:2" x14ac:dyDescent="0.2">
      <c r="B84292" s="35"/>
    </row>
    <row r="84293" spans="2:2" x14ac:dyDescent="0.2">
      <c r="B84293" s="35"/>
    </row>
    <row r="84294" spans="2:2" x14ac:dyDescent="0.2">
      <c r="B84294" s="35"/>
    </row>
    <row r="84297" spans="2:2" x14ac:dyDescent="0.2">
      <c r="B84297" s="35"/>
    </row>
    <row r="84298" spans="2:2" x14ac:dyDescent="0.2">
      <c r="B84298" s="35"/>
    </row>
    <row r="84299" spans="2:2" x14ac:dyDescent="0.2">
      <c r="B84299" s="35"/>
    </row>
    <row r="84300" spans="2:2" x14ac:dyDescent="0.2">
      <c r="B84300" s="35"/>
    </row>
    <row r="84301" spans="2:2" x14ac:dyDescent="0.2">
      <c r="B84301" s="35"/>
    </row>
    <row r="84302" spans="2:2" x14ac:dyDescent="0.2">
      <c r="B84302" s="35"/>
    </row>
    <row r="84308" spans="2:2" x14ac:dyDescent="0.2">
      <c r="B84308" s="35"/>
    </row>
    <row r="84309" spans="2:2" x14ac:dyDescent="0.2">
      <c r="B84309" s="35"/>
    </row>
    <row r="84310" spans="2:2" x14ac:dyDescent="0.2">
      <c r="B84310" s="35"/>
    </row>
    <row r="84311" spans="2:2" x14ac:dyDescent="0.2">
      <c r="B84311" s="35"/>
    </row>
    <row r="84329" spans="2:2" x14ac:dyDescent="0.2">
      <c r="B84329" s="170"/>
    </row>
    <row r="84391" spans="2:2" x14ac:dyDescent="0.2">
      <c r="B84391" s="35"/>
    </row>
    <row r="84392" spans="2:2" x14ac:dyDescent="0.2">
      <c r="B84392" s="34"/>
    </row>
    <row r="84404" spans="2:2" x14ac:dyDescent="0.2">
      <c r="B84404" s="170"/>
    </row>
    <row r="84410" spans="2:2" x14ac:dyDescent="0.2">
      <c r="B84410" s="170"/>
    </row>
    <row r="84416" spans="2:2" x14ac:dyDescent="0.2">
      <c r="B84416" s="170"/>
    </row>
    <row r="84430" spans="2:2" x14ac:dyDescent="0.2">
      <c r="B84430" s="35"/>
    </row>
    <row r="84432" spans="2:2" x14ac:dyDescent="0.2">
      <c r="B84432" s="35"/>
    </row>
    <row r="84434" spans="2:2" x14ac:dyDescent="0.2">
      <c r="B84434" s="35"/>
    </row>
    <row r="84436" spans="2:2" x14ac:dyDescent="0.2">
      <c r="B84436" s="35"/>
    </row>
    <row r="84441" spans="2:2" x14ac:dyDescent="0.2">
      <c r="B84441" s="35"/>
    </row>
    <row r="84442" spans="2:2" x14ac:dyDescent="0.2">
      <c r="B84442" s="35"/>
    </row>
    <row r="84445" spans="2:2" x14ac:dyDescent="0.2">
      <c r="B84445" s="35"/>
    </row>
    <row r="84446" spans="2:2" x14ac:dyDescent="0.2">
      <c r="B84446" s="35"/>
    </row>
    <row r="84449" spans="2:2" x14ac:dyDescent="0.2">
      <c r="B84449" s="35"/>
    </row>
    <row r="84450" spans="2:2" x14ac:dyDescent="0.2">
      <c r="B84450" s="35"/>
    </row>
    <row r="84451" spans="2:2" x14ac:dyDescent="0.2">
      <c r="B84451" s="35"/>
    </row>
    <row r="84452" spans="2:2" x14ac:dyDescent="0.2">
      <c r="B84452" s="35"/>
    </row>
    <row r="84455" spans="2:2" x14ac:dyDescent="0.2">
      <c r="B84455" s="35"/>
    </row>
    <row r="84456" spans="2:2" x14ac:dyDescent="0.2">
      <c r="B84456" s="35"/>
    </row>
    <row r="84457" spans="2:2" x14ac:dyDescent="0.2">
      <c r="B84457" s="35"/>
    </row>
    <row r="84458" spans="2:2" x14ac:dyDescent="0.2">
      <c r="B84458" s="35"/>
    </row>
    <row r="84459" spans="2:2" x14ac:dyDescent="0.2">
      <c r="B84459" s="35"/>
    </row>
    <row r="84460" spans="2:2" x14ac:dyDescent="0.2">
      <c r="B84460" s="35"/>
    </row>
    <row r="84466" spans="2:2" x14ac:dyDescent="0.2">
      <c r="B84466" s="35"/>
    </row>
    <row r="84467" spans="2:2" x14ac:dyDescent="0.2">
      <c r="B84467" s="35"/>
    </row>
    <row r="84468" spans="2:2" x14ac:dyDescent="0.2">
      <c r="B84468" s="35"/>
    </row>
    <row r="84469" spans="2:2" x14ac:dyDescent="0.2">
      <c r="B84469" s="35"/>
    </row>
    <row r="84549" spans="2:2" x14ac:dyDescent="0.2">
      <c r="B84549" s="35"/>
    </row>
    <row r="84550" spans="2:2" x14ac:dyDescent="0.2">
      <c r="B84550" s="34"/>
    </row>
    <row r="84588" spans="2:2" x14ac:dyDescent="0.2">
      <c r="B84588" s="35"/>
    </row>
    <row r="84590" spans="2:2" x14ac:dyDescent="0.2">
      <c r="B84590" s="170"/>
    </row>
    <row r="84592" spans="2:2" x14ac:dyDescent="0.2">
      <c r="B84592" s="35"/>
    </row>
    <row r="84594" spans="2:2" x14ac:dyDescent="0.2">
      <c r="B84594" s="35"/>
    </row>
    <row r="84596" spans="2:2" x14ac:dyDescent="0.2">
      <c r="B84596" s="170"/>
    </row>
    <row r="84599" spans="2:2" x14ac:dyDescent="0.2">
      <c r="B84599" s="35"/>
    </row>
    <row r="84600" spans="2:2" x14ac:dyDescent="0.2">
      <c r="B84600" s="35"/>
    </row>
    <row r="84602" spans="2:2" x14ac:dyDescent="0.2">
      <c r="B84602" s="170"/>
    </row>
    <row r="84603" spans="2:2" x14ac:dyDescent="0.2">
      <c r="B84603" s="35"/>
    </row>
    <row r="84604" spans="2:2" x14ac:dyDescent="0.2">
      <c r="B84604" s="35"/>
    </row>
    <row r="84607" spans="2:2" x14ac:dyDescent="0.2">
      <c r="B84607" s="35"/>
    </row>
    <row r="84608" spans="2:2" x14ac:dyDescent="0.2">
      <c r="B84608" s="35"/>
    </row>
    <row r="84609" spans="2:2" x14ac:dyDescent="0.2">
      <c r="B84609" s="35"/>
    </row>
    <row r="84610" spans="2:2" x14ac:dyDescent="0.2">
      <c r="B84610" s="35"/>
    </row>
    <row r="84613" spans="2:2" x14ac:dyDescent="0.2">
      <c r="B84613" s="35"/>
    </row>
    <row r="84614" spans="2:2" x14ac:dyDescent="0.2">
      <c r="B84614" s="35"/>
    </row>
    <row r="84615" spans="2:2" x14ac:dyDescent="0.2">
      <c r="B84615" s="35"/>
    </row>
    <row r="84616" spans="2:2" x14ac:dyDescent="0.2">
      <c r="B84616" s="35"/>
    </row>
    <row r="84617" spans="2:2" x14ac:dyDescent="0.2">
      <c r="B84617" s="35"/>
    </row>
    <row r="84618" spans="2:2" x14ac:dyDescent="0.2">
      <c r="B84618" s="35"/>
    </row>
    <row r="84624" spans="2:2" x14ac:dyDescent="0.2">
      <c r="B84624" s="35"/>
    </row>
    <row r="84625" spans="2:2" x14ac:dyDescent="0.2">
      <c r="B84625" s="35"/>
    </row>
    <row r="84626" spans="2:2" x14ac:dyDescent="0.2">
      <c r="B84626" s="35"/>
    </row>
    <row r="84627" spans="2:2" x14ac:dyDescent="0.2">
      <c r="B84627" s="35"/>
    </row>
    <row r="84658" spans="2:2" x14ac:dyDescent="0.2">
      <c r="B84658" s="170"/>
    </row>
    <row r="84671" spans="2:2" x14ac:dyDescent="0.2">
      <c r="B84671" s="170"/>
    </row>
    <row r="84677" spans="2:2" x14ac:dyDescent="0.2">
      <c r="B84677" s="170"/>
    </row>
    <row r="84683" spans="2:2" x14ac:dyDescent="0.2">
      <c r="B84683" s="170"/>
    </row>
    <row r="84689" spans="2:2" x14ac:dyDescent="0.2">
      <c r="B84689" s="170"/>
    </row>
    <row r="84695" spans="2:2" x14ac:dyDescent="0.2">
      <c r="B84695" s="170"/>
    </row>
    <row r="84701" spans="2:2" x14ac:dyDescent="0.2">
      <c r="B84701" s="170"/>
    </row>
    <row r="84707" spans="2:2" x14ac:dyDescent="0.2">
      <c r="B84707" s="35"/>
    </row>
    <row r="84708" spans="2:2" x14ac:dyDescent="0.2">
      <c r="B84708" s="34"/>
    </row>
    <row r="84739" spans="2:2" x14ac:dyDescent="0.2">
      <c r="B84739" s="170"/>
    </row>
    <row r="84741" spans="2:2" x14ac:dyDescent="0.2">
      <c r="B84741" s="170"/>
    </row>
    <row r="84745" spans="2:2" x14ac:dyDescent="0.2">
      <c r="B84745" s="170"/>
    </row>
    <row r="84746" spans="2:2" x14ac:dyDescent="0.2">
      <c r="B84746" s="35"/>
    </row>
    <row r="84747" spans="2:2" x14ac:dyDescent="0.2">
      <c r="B84747" s="170"/>
    </row>
    <row r="84748" spans="2:2" x14ac:dyDescent="0.2">
      <c r="B84748" s="35"/>
    </row>
    <row r="84750" spans="2:2" x14ac:dyDescent="0.2">
      <c r="B84750" s="35"/>
    </row>
    <row r="84752" spans="2:2" x14ac:dyDescent="0.2">
      <c r="B84752" s="35"/>
    </row>
    <row r="84757" spans="2:2" x14ac:dyDescent="0.2">
      <c r="B84757" s="35"/>
    </row>
    <row r="84758" spans="2:2" x14ac:dyDescent="0.2">
      <c r="B84758" s="35"/>
    </row>
    <row r="84761" spans="2:2" x14ac:dyDescent="0.2">
      <c r="B84761" s="35"/>
    </row>
    <row r="84762" spans="2:2" x14ac:dyDescent="0.2">
      <c r="B84762" s="35"/>
    </row>
    <row r="84765" spans="2:2" x14ac:dyDescent="0.2">
      <c r="B84765" s="35"/>
    </row>
    <row r="84766" spans="2:2" x14ac:dyDescent="0.2">
      <c r="B84766" s="35"/>
    </row>
    <row r="84767" spans="2:2" x14ac:dyDescent="0.2">
      <c r="B84767" s="35"/>
    </row>
    <row r="84768" spans="2:2" x14ac:dyDescent="0.2">
      <c r="B84768" s="35"/>
    </row>
    <row r="84771" spans="2:2" x14ac:dyDescent="0.2">
      <c r="B84771" s="35"/>
    </row>
    <row r="84772" spans="2:2" x14ac:dyDescent="0.2">
      <c r="B84772" s="35"/>
    </row>
    <row r="84773" spans="2:2" x14ac:dyDescent="0.2">
      <c r="B84773" s="35"/>
    </row>
    <row r="84774" spans="2:2" x14ac:dyDescent="0.2">
      <c r="B84774" s="35"/>
    </row>
    <row r="84775" spans="2:2" x14ac:dyDescent="0.2">
      <c r="B84775" s="35"/>
    </row>
    <row r="84776" spans="2:2" x14ac:dyDescent="0.2">
      <c r="B84776" s="35"/>
    </row>
    <row r="84782" spans="2:2" x14ac:dyDescent="0.2">
      <c r="B84782" s="35"/>
    </row>
    <row r="84783" spans="2:2" x14ac:dyDescent="0.2">
      <c r="B84783" s="35"/>
    </row>
    <row r="84784" spans="2:2" x14ac:dyDescent="0.2">
      <c r="B84784" s="35"/>
    </row>
    <row r="84785" spans="2:2" x14ac:dyDescent="0.2">
      <c r="B84785" s="35"/>
    </row>
    <row r="84801" spans="2:2" x14ac:dyDescent="0.2">
      <c r="B84801" s="170"/>
    </row>
    <row r="84807" spans="2:2" x14ac:dyDescent="0.2">
      <c r="B84807" s="170"/>
    </row>
    <row r="84813" spans="2:2" x14ac:dyDescent="0.2">
      <c r="B84813" s="170"/>
    </row>
    <row r="84844" spans="2:2" x14ac:dyDescent="0.2">
      <c r="B84844" s="170"/>
    </row>
    <row r="84850" spans="2:2" x14ac:dyDescent="0.2">
      <c r="B84850" s="170"/>
    </row>
    <row r="84856" spans="2:2" x14ac:dyDescent="0.2">
      <c r="B84856" s="170"/>
    </row>
    <row r="84865" spans="2:2" x14ac:dyDescent="0.2">
      <c r="B84865" s="35"/>
    </row>
    <row r="84866" spans="2:2" x14ac:dyDescent="0.2">
      <c r="B84866" s="34"/>
    </row>
    <row r="84869" spans="2:2" x14ac:dyDescent="0.2">
      <c r="B84869" s="170"/>
    </row>
    <row r="84875" spans="2:2" x14ac:dyDescent="0.2">
      <c r="B84875" s="170"/>
    </row>
    <row r="84888" spans="2:2" x14ac:dyDescent="0.2">
      <c r="B84888" s="170"/>
    </row>
    <row r="84904" spans="2:2" x14ac:dyDescent="0.2">
      <c r="B84904" s="35"/>
    </row>
    <row r="84906" spans="2:2" x14ac:dyDescent="0.2">
      <c r="B84906" s="35"/>
    </row>
    <row r="84908" spans="2:2" x14ac:dyDescent="0.2">
      <c r="B84908" s="35"/>
    </row>
    <row r="84910" spans="2:2" x14ac:dyDescent="0.2">
      <c r="B84910" s="35"/>
    </row>
    <row r="84915" spans="2:2" x14ac:dyDescent="0.2">
      <c r="B84915" s="35"/>
    </row>
    <row r="84916" spans="2:2" x14ac:dyDescent="0.2">
      <c r="B84916" s="35"/>
    </row>
    <row r="84919" spans="2:2" x14ac:dyDescent="0.2">
      <c r="B84919" s="35"/>
    </row>
    <row r="84920" spans="2:2" x14ac:dyDescent="0.2">
      <c r="B84920" s="35"/>
    </row>
    <row r="84923" spans="2:2" x14ac:dyDescent="0.2">
      <c r="B84923" s="35"/>
    </row>
    <row r="84924" spans="2:2" x14ac:dyDescent="0.2">
      <c r="B84924" s="35"/>
    </row>
    <row r="84925" spans="2:2" x14ac:dyDescent="0.2">
      <c r="B84925" s="35"/>
    </row>
    <row r="84926" spans="2:2" x14ac:dyDescent="0.2">
      <c r="B84926" s="35"/>
    </row>
    <row r="84929" spans="2:2" x14ac:dyDescent="0.2">
      <c r="B84929" s="35"/>
    </row>
    <row r="84930" spans="2:2" x14ac:dyDescent="0.2">
      <c r="B84930" s="35"/>
    </row>
    <row r="84931" spans="2:2" x14ac:dyDescent="0.2">
      <c r="B84931" s="35"/>
    </row>
    <row r="84932" spans="2:2" x14ac:dyDescent="0.2">
      <c r="B84932" s="35"/>
    </row>
    <row r="84933" spans="2:2" x14ac:dyDescent="0.2">
      <c r="B84933" s="35"/>
    </row>
    <row r="84934" spans="2:2" x14ac:dyDescent="0.2">
      <c r="B84934" s="35"/>
    </row>
    <row r="84940" spans="2:2" x14ac:dyDescent="0.2">
      <c r="B84940" s="35"/>
    </row>
    <row r="84941" spans="2:2" x14ac:dyDescent="0.2">
      <c r="B84941" s="35"/>
    </row>
    <row r="84942" spans="2:2" x14ac:dyDescent="0.2">
      <c r="B84942" s="35"/>
    </row>
    <row r="84943" spans="2:2" x14ac:dyDescent="0.2">
      <c r="B84943" s="35"/>
    </row>
    <row r="84952" spans="2:2" x14ac:dyDescent="0.2">
      <c r="B84952" s="170"/>
    </row>
    <row r="84965" spans="2:2" x14ac:dyDescent="0.2">
      <c r="B84965" s="170"/>
    </row>
    <row r="85023" spans="2:2" x14ac:dyDescent="0.2">
      <c r="B85023" s="35"/>
    </row>
    <row r="85024" spans="2:2" x14ac:dyDescent="0.2">
      <c r="B85024" s="34"/>
    </row>
    <row r="85062" spans="2:2" x14ac:dyDescent="0.2">
      <c r="B85062" s="35"/>
    </row>
    <row r="85064" spans="2:2" x14ac:dyDescent="0.2">
      <c r="B85064" s="35"/>
    </row>
    <row r="85066" spans="2:2" x14ac:dyDescent="0.2">
      <c r="B85066" s="35"/>
    </row>
    <row r="85068" spans="2:2" x14ac:dyDescent="0.2">
      <c r="B85068" s="35"/>
    </row>
    <row r="85073" spans="2:2" x14ac:dyDescent="0.2">
      <c r="B85073" s="35"/>
    </row>
    <row r="85074" spans="2:2" x14ac:dyDescent="0.2">
      <c r="B85074" s="35"/>
    </row>
    <row r="85077" spans="2:2" x14ac:dyDescent="0.2">
      <c r="B85077" s="35"/>
    </row>
    <row r="85078" spans="2:2" x14ac:dyDescent="0.2">
      <c r="B85078" s="35"/>
    </row>
    <row r="85081" spans="2:2" x14ac:dyDescent="0.2">
      <c r="B85081" s="35"/>
    </row>
    <row r="85082" spans="2:2" x14ac:dyDescent="0.2">
      <c r="B85082" s="35"/>
    </row>
    <row r="85083" spans="2:2" x14ac:dyDescent="0.2">
      <c r="B85083" s="35"/>
    </row>
    <row r="85084" spans="2:2" x14ac:dyDescent="0.2">
      <c r="B85084" s="35"/>
    </row>
    <row r="85087" spans="2:2" x14ac:dyDescent="0.2">
      <c r="B85087" s="35"/>
    </row>
    <row r="85088" spans="2:2" x14ac:dyDescent="0.2">
      <c r="B85088" s="35"/>
    </row>
    <row r="85089" spans="2:2" x14ac:dyDescent="0.2">
      <c r="B85089" s="35"/>
    </row>
    <row r="85090" spans="2:2" x14ac:dyDescent="0.2">
      <c r="B85090" s="35"/>
    </row>
    <row r="85091" spans="2:2" x14ac:dyDescent="0.2">
      <c r="B85091" s="35"/>
    </row>
    <row r="85092" spans="2:2" x14ac:dyDescent="0.2">
      <c r="B85092" s="35"/>
    </row>
    <row r="85098" spans="2:2" x14ac:dyDescent="0.2">
      <c r="B85098" s="35"/>
    </row>
    <row r="85099" spans="2:2" x14ac:dyDescent="0.2">
      <c r="B85099" s="35"/>
    </row>
    <row r="85100" spans="2:2" x14ac:dyDescent="0.2">
      <c r="B85100" s="35"/>
    </row>
    <row r="85101" spans="2:2" x14ac:dyDescent="0.2">
      <c r="B85101" s="35"/>
    </row>
    <row r="85121" spans="2:2" x14ac:dyDescent="0.2">
      <c r="B85121" s="170"/>
    </row>
    <row r="85181" spans="2:2" x14ac:dyDescent="0.2">
      <c r="B85181" s="35"/>
    </row>
    <row r="85182" spans="2:2" x14ac:dyDescent="0.2">
      <c r="B85182" s="34"/>
    </row>
    <row r="85220" spans="2:2" x14ac:dyDescent="0.2">
      <c r="B85220" s="35"/>
    </row>
    <row r="85222" spans="2:2" x14ac:dyDescent="0.2">
      <c r="B85222" s="170"/>
    </row>
    <row r="85224" spans="2:2" x14ac:dyDescent="0.2">
      <c r="B85224" s="35"/>
    </row>
    <row r="85226" spans="2:2" x14ac:dyDescent="0.2">
      <c r="B85226" s="35"/>
    </row>
    <row r="85231" spans="2:2" x14ac:dyDescent="0.2">
      <c r="B85231" s="35"/>
    </row>
    <row r="85232" spans="2:2" x14ac:dyDescent="0.2">
      <c r="B85232" s="35"/>
    </row>
    <row r="85235" spans="2:2" x14ac:dyDescent="0.2">
      <c r="B85235" s="35"/>
    </row>
    <row r="85236" spans="2:2" x14ac:dyDescent="0.2">
      <c r="B85236" s="35"/>
    </row>
    <row r="85239" spans="2:2" x14ac:dyDescent="0.2">
      <c r="B85239" s="35"/>
    </row>
    <row r="85240" spans="2:2" x14ac:dyDescent="0.2">
      <c r="B85240" s="35"/>
    </row>
    <row r="85241" spans="2:2" x14ac:dyDescent="0.2">
      <c r="B85241" s="35"/>
    </row>
    <row r="85242" spans="2:2" x14ac:dyDescent="0.2">
      <c r="B85242" s="35"/>
    </row>
    <row r="85245" spans="2:2" x14ac:dyDescent="0.2">
      <c r="B85245" s="35"/>
    </row>
    <row r="85246" spans="2:2" x14ac:dyDescent="0.2">
      <c r="B85246" s="35"/>
    </row>
    <row r="85247" spans="2:2" x14ac:dyDescent="0.2">
      <c r="B85247" s="35"/>
    </row>
    <row r="85248" spans="2:2" x14ac:dyDescent="0.2">
      <c r="B85248" s="35"/>
    </row>
    <row r="85249" spans="2:2" x14ac:dyDescent="0.2">
      <c r="B85249" s="35"/>
    </row>
    <row r="85250" spans="2:2" x14ac:dyDescent="0.2">
      <c r="B85250" s="35"/>
    </row>
    <row r="85256" spans="2:2" x14ac:dyDescent="0.2">
      <c r="B85256" s="35"/>
    </row>
    <row r="85257" spans="2:2" x14ac:dyDescent="0.2">
      <c r="B85257" s="35"/>
    </row>
    <row r="85258" spans="2:2" x14ac:dyDescent="0.2">
      <c r="B85258" s="35"/>
    </row>
    <row r="85259" spans="2:2" x14ac:dyDescent="0.2">
      <c r="B85259" s="35"/>
    </row>
    <row r="85297" spans="2:2" x14ac:dyDescent="0.2">
      <c r="B85297" s="170"/>
    </row>
    <row r="85339" spans="2:2" x14ac:dyDescent="0.2">
      <c r="B85339" s="35"/>
    </row>
    <row r="85340" spans="2:2" x14ac:dyDescent="0.2">
      <c r="B85340" s="34"/>
    </row>
    <row r="85378" spans="2:2" x14ac:dyDescent="0.2">
      <c r="B85378" s="35"/>
    </row>
    <row r="85380" spans="2:2" x14ac:dyDescent="0.2">
      <c r="B85380" s="35"/>
    </row>
    <row r="85382" spans="2:2" x14ac:dyDescent="0.2">
      <c r="B85382" s="35"/>
    </row>
    <row r="85384" spans="2:2" x14ac:dyDescent="0.2">
      <c r="B85384" s="35"/>
    </row>
    <row r="85389" spans="2:2" x14ac:dyDescent="0.2">
      <c r="B85389" s="35"/>
    </row>
    <row r="85390" spans="2:2" x14ac:dyDescent="0.2">
      <c r="B85390" s="35"/>
    </row>
    <row r="85393" spans="2:2" x14ac:dyDescent="0.2">
      <c r="B85393" s="35"/>
    </row>
    <row r="85394" spans="2:2" x14ac:dyDescent="0.2">
      <c r="B85394" s="35"/>
    </row>
    <row r="85397" spans="2:2" x14ac:dyDescent="0.2">
      <c r="B85397" s="35"/>
    </row>
    <row r="85398" spans="2:2" x14ac:dyDescent="0.2">
      <c r="B85398" s="35"/>
    </row>
    <row r="85399" spans="2:2" x14ac:dyDescent="0.2">
      <c r="B85399" s="35"/>
    </row>
    <row r="85400" spans="2:2" x14ac:dyDescent="0.2">
      <c r="B85400" s="35"/>
    </row>
    <row r="85403" spans="2:2" x14ac:dyDescent="0.2">
      <c r="B85403" s="35"/>
    </row>
    <row r="85404" spans="2:2" x14ac:dyDescent="0.2">
      <c r="B85404" s="35"/>
    </row>
    <row r="85405" spans="2:2" x14ac:dyDescent="0.2">
      <c r="B85405" s="35"/>
    </row>
    <row r="85406" spans="2:2" x14ac:dyDescent="0.2">
      <c r="B85406" s="35"/>
    </row>
    <row r="85407" spans="2:2" x14ac:dyDescent="0.2">
      <c r="B85407" s="35"/>
    </row>
    <row r="85408" spans="2:2" x14ac:dyDescent="0.2">
      <c r="B85408" s="35"/>
    </row>
    <row r="85414" spans="2:2" x14ac:dyDescent="0.2">
      <c r="B85414" s="35"/>
    </row>
    <row r="85415" spans="2:2" x14ac:dyDescent="0.2">
      <c r="B85415" s="35"/>
    </row>
    <row r="85416" spans="2:2" x14ac:dyDescent="0.2">
      <c r="B85416" s="35"/>
    </row>
    <row r="85417" spans="2:2" x14ac:dyDescent="0.2">
      <c r="B85417" s="35"/>
    </row>
    <row r="85497" spans="2:2" x14ac:dyDescent="0.2">
      <c r="B85497" s="35"/>
    </row>
    <row r="85498" spans="2:2" x14ac:dyDescent="0.2">
      <c r="B85498" s="34"/>
    </row>
    <row r="85532" spans="2:2" x14ac:dyDescent="0.2">
      <c r="B85532" s="170"/>
    </row>
    <row r="85536" spans="2:2" x14ac:dyDescent="0.2">
      <c r="B85536" s="35"/>
    </row>
    <row r="85538" spans="2:2" x14ac:dyDescent="0.2">
      <c r="B85538" s="35"/>
    </row>
    <row r="85540" spans="2:2" x14ac:dyDescent="0.2">
      <c r="B85540" s="35"/>
    </row>
    <row r="85542" spans="2:2" x14ac:dyDescent="0.2">
      <c r="B85542" s="35"/>
    </row>
    <row r="85547" spans="2:2" x14ac:dyDescent="0.2">
      <c r="B85547" s="35"/>
    </row>
    <row r="85548" spans="2:2" x14ac:dyDescent="0.2">
      <c r="B85548" s="35"/>
    </row>
    <row r="85551" spans="2:2" x14ac:dyDescent="0.2">
      <c r="B85551" s="35"/>
    </row>
    <row r="85552" spans="2:2" x14ac:dyDescent="0.2">
      <c r="B85552" s="35"/>
    </row>
    <row r="85555" spans="2:2" x14ac:dyDescent="0.2">
      <c r="B85555" s="35"/>
    </row>
    <row r="85556" spans="2:2" x14ac:dyDescent="0.2">
      <c r="B85556" s="35"/>
    </row>
    <row r="85557" spans="2:2" x14ac:dyDescent="0.2">
      <c r="B85557" s="35"/>
    </row>
    <row r="85558" spans="2:2" x14ac:dyDescent="0.2">
      <c r="B85558" s="35"/>
    </row>
    <row r="85561" spans="2:2" x14ac:dyDescent="0.2">
      <c r="B85561" s="35"/>
    </row>
    <row r="85562" spans="2:2" x14ac:dyDescent="0.2">
      <c r="B85562" s="35"/>
    </row>
    <row r="85563" spans="2:2" x14ac:dyDescent="0.2">
      <c r="B85563" s="35"/>
    </row>
    <row r="85564" spans="2:2" x14ac:dyDescent="0.2">
      <c r="B85564" s="35"/>
    </row>
    <row r="85565" spans="2:2" x14ac:dyDescent="0.2">
      <c r="B85565" s="35"/>
    </row>
    <row r="85566" spans="2:2" x14ac:dyDescent="0.2">
      <c r="B85566" s="35"/>
    </row>
    <row r="85572" spans="2:2" x14ac:dyDescent="0.2">
      <c r="B85572" s="35"/>
    </row>
    <row r="85573" spans="2:2" x14ac:dyDescent="0.2">
      <c r="B85573" s="35"/>
    </row>
    <row r="85574" spans="2:2" x14ac:dyDescent="0.2">
      <c r="B85574" s="35"/>
    </row>
    <row r="85575" spans="2:2" x14ac:dyDescent="0.2">
      <c r="B85575" s="35"/>
    </row>
    <row r="85655" spans="2:2" x14ac:dyDescent="0.2">
      <c r="B85655" s="35"/>
    </row>
    <row r="85656" spans="2:2" x14ac:dyDescent="0.2">
      <c r="B85656" s="34"/>
    </row>
    <row r="85694" spans="2:2" x14ac:dyDescent="0.2">
      <c r="B85694" s="35"/>
    </row>
    <row r="85696" spans="2:2" x14ac:dyDescent="0.2">
      <c r="B85696" s="170"/>
    </row>
    <row r="85698" spans="2:2" x14ac:dyDescent="0.2">
      <c r="B85698" s="35"/>
    </row>
    <row r="85700" spans="2:2" x14ac:dyDescent="0.2">
      <c r="B85700" s="35"/>
    </row>
    <row r="85702" spans="2:2" x14ac:dyDescent="0.2">
      <c r="B85702" s="170"/>
    </row>
    <row r="85705" spans="2:2" x14ac:dyDescent="0.2">
      <c r="B85705" s="35"/>
    </row>
    <row r="85706" spans="2:2" x14ac:dyDescent="0.2">
      <c r="B85706" s="35"/>
    </row>
    <row r="85708" spans="2:2" x14ac:dyDescent="0.2">
      <c r="B85708" s="170"/>
    </row>
    <row r="85709" spans="2:2" x14ac:dyDescent="0.2">
      <c r="B85709" s="35"/>
    </row>
    <row r="85710" spans="2:2" x14ac:dyDescent="0.2">
      <c r="B85710" s="35"/>
    </row>
    <row r="85713" spans="2:2" x14ac:dyDescent="0.2">
      <c r="B85713" s="35"/>
    </row>
    <row r="85714" spans="2:2" x14ac:dyDescent="0.2">
      <c r="B85714" s="170"/>
    </row>
    <row r="85715" spans="2:2" x14ac:dyDescent="0.2">
      <c r="B85715" s="35"/>
    </row>
    <row r="85716" spans="2:2" x14ac:dyDescent="0.2">
      <c r="B85716" s="35"/>
    </row>
    <row r="85719" spans="2:2" x14ac:dyDescent="0.2">
      <c r="B85719" s="35"/>
    </row>
    <row r="85720" spans="2:2" x14ac:dyDescent="0.2">
      <c r="B85720" s="35"/>
    </row>
    <row r="85721" spans="2:2" x14ac:dyDescent="0.2">
      <c r="B85721" s="35"/>
    </row>
    <row r="85722" spans="2:2" x14ac:dyDescent="0.2">
      <c r="B85722" s="35"/>
    </row>
    <row r="85723" spans="2:2" x14ac:dyDescent="0.2">
      <c r="B85723" s="35"/>
    </row>
    <row r="85724" spans="2:2" x14ac:dyDescent="0.2">
      <c r="B85724" s="35"/>
    </row>
    <row r="85730" spans="2:2" x14ac:dyDescent="0.2">
      <c r="B85730" s="35"/>
    </row>
    <row r="85731" spans="2:2" x14ac:dyDescent="0.2">
      <c r="B85731" s="35"/>
    </row>
    <row r="85732" spans="2:2" x14ac:dyDescent="0.2">
      <c r="B85732" s="35"/>
    </row>
    <row r="85733" spans="2:2" x14ac:dyDescent="0.2">
      <c r="B85733" s="35"/>
    </row>
    <row r="85813" spans="2:2" x14ac:dyDescent="0.2">
      <c r="B85813" s="35"/>
    </row>
    <row r="85814" spans="2:2" x14ac:dyDescent="0.2">
      <c r="B85814" s="34"/>
    </row>
    <row r="85852" spans="2:2" x14ac:dyDescent="0.2">
      <c r="B85852" s="35"/>
    </row>
    <row r="85854" spans="2:2" x14ac:dyDescent="0.2">
      <c r="B85854" s="35"/>
    </row>
    <row r="85856" spans="2:2" x14ac:dyDescent="0.2">
      <c r="B85856" s="35"/>
    </row>
    <row r="85858" spans="2:2" x14ac:dyDescent="0.2">
      <c r="B85858" s="35"/>
    </row>
    <row r="85863" spans="2:2" x14ac:dyDescent="0.2">
      <c r="B85863" s="35"/>
    </row>
    <row r="85864" spans="2:2" x14ac:dyDescent="0.2">
      <c r="B85864" s="35"/>
    </row>
    <row r="85867" spans="2:2" x14ac:dyDescent="0.2">
      <c r="B85867" s="35"/>
    </row>
    <row r="85868" spans="2:2" x14ac:dyDescent="0.2">
      <c r="B85868" s="35"/>
    </row>
    <row r="85871" spans="2:2" x14ac:dyDescent="0.2">
      <c r="B85871" s="35"/>
    </row>
    <row r="85872" spans="2:2" x14ac:dyDescent="0.2">
      <c r="B85872" s="35"/>
    </row>
    <row r="85873" spans="2:2" x14ac:dyDescent="0.2">
      <c r="B85873" s="35"/>
    </row>
    <row r="85874" spans="2:2" x14ac:dyDescent="0.2">
      <c r="B85874" s="35"/>
    </row>
    <row r="85877" spans="2:2" x14ac:dyDescent="0.2">
      <c r="B85877" s="35"/>
    </row>
    <row r="85878" spans="2:2" x14ac:dyDescent="0.2">
      <c r="B85878" s="35"/>
    </row>
    <row r="85879" spans="2:2" x14ac:dyDescent="0.2">
      <c r="B85879" s="35"/>
    </row>
    <row r="85880" spans="2:2" x14ac:dyDescent="0.2">
      <c r="B85880" s="170"/>
    </row>
    <row r="85881" spans="2:2" x14ac:dyDescent="0.2">
      <c r="B85881" s="35"/>
    </row>
    <row r="85882" spans="2:2" x14ac:dyDescent="0.2">
      <c r="B85882" s="35"/>
    </row>
    <row r="85886" spans="2:2" x14ac:dyDescent="0.2">
      <c r="B85886" s="170"/>
    </row>
    <row r="85888" spans="2:2" x14ac:dyDescent="0.2">
      <c r="B85888" s="35"/>
    </row>
    <row r="85889" spans="2:2" x14ac:dyDescent="0.2">
      <c r="B85889" s="35"/>
    </row>
    <row r="85890" spans="2:2" x14ac:dyDescent="0.2">
      <c r="B85890" s="35"/>
    </row>
    <row r="85891" spans="2:2" x14ac:dyDescent="0.2">
      <c r="B85891" s="35"/>
    </row>
    <row r="85892" spans="2:2" x14ac:dyDescent="0.2">
      <c r="B85892" s="170"/>
    </row>
    <row r="85898" spans="2:2" x14ac:dyDescent="0.2">
      <c r="B85898" s="170"/>
    </row>
    <row r="85971" spans="2:2" x14ac:dyDescent="0.2">
      <c r="B85971" s="35"/>
    </row>
    <row r="85972" spans="2:2" x14ac:dyDescent="0.2">
      <c r="B85972" s="34"/>
    </row>
    <row r="86010" spans="2:2" x14ac:dyDescent="0.2">
      <c r="B86010" s="35"/>
    </row>
    <row r="86012" spans="2:2" x14ac:dyDescent="0.2">
      <c r="B86012" s="35"/>
    </row>
    <row r="86014" spans="2:2" x14ac:dyDescent="0.2">
      <c r="B86014" s="35"/>
    </row>
    <row r="86016" spans="2:2" x14ac:dyDescent="0.2">
      <c r="B86016" s="35"/>
    </row>
    <row r="86021" spans="2:2" x14ac:dyDescent="0.2">
      <c r="B86021" s="35"/>
    </row>
    <row r="86022" spans="2:2" x14ac:dyDescent="0.2">
      <c r="B86022" s="35"/>
    </row>
    <row r="86025" spans="2:2" x14ac:dyDescent="0.2">
      <c r="B86025" s="35"/>
    </row>
    <row r="86026" spans="2:2" x14ac:dyDescent="0.2">
      <c r="B86026" s="35"/>
    </row>
    <row r="86029" spans="2:2" x14ac:dyDescent="0.2">
      <c r="B86029" s="35"/>
    </row>
    <row r="86030" spans="2:2" x14ac:dyDescent="0.2">
      <c r="B86030" s="170"/>
    </row>
    <row r="86031" spans="2:2" x14ac:dyDescent="0.2">
      <c r="B86031" s="35"/>
    </row>
    <row r="86032" spans="2:2" x14ac:dyDescent="0.2">
      <c r="B86032" s="35"/>
    </row>
    <row r="86035" spans="2:2" x14ac:dyDescent="0.2">
      <c r="B86035" s="35"/>
    </row>
    <row r="86036" spans="2:2" x14ac:dyDescent="0.2">
      <c r="B86036" s="35"/>
    </row>
    <row r="86037" spans="2:2" x14ac:dyDescent="0.2">
      <c r="B86037" s="35"/>
    </row>
    <row r="86038" spans="2:2" x14ac:dyDescent="0.2">
      <c r="B86038" s="35"/>
    </row>
    <row r="86039" spans="2:2" x14ac:dyDescent="0.2">
      <c r="B86039" s="35"/>
    </row>
    <row r="86040" spans="2:2" x14ac:dyDescent="0.2">
      <c r="B86040" s="35"/>
    </row>
    <row r="86046" spans="2:2" x14ac:dyDescent="0.2">
      <c r="B86046" s="35"/>
    </row>
    <row r="86047" spans="2:2" x14ac:dyDescent="0.2">
      <c r="B86047" s="35"/>
    </row>
    <row r="86048" spans="2:2" x14ac:dyDescent="0.2">
      <c r="B86048" s="35"/>
    </row>
    <row r="86049" spans="2:2" x14ac:dyDescent="0.2">
      <c r="B86049" s="35"/>
    </row>
    <row r="86080" spans="2:2" x14ac:dyDescent="0.2">
      <c r="B86080" s="170"/>
    </row>
    <row r="86082" spans="2:2" x14ac:dyDescent="0.2">
      <c r="B86082" s="170"/>
    </row>
    <row r="86086" spans="2:2" x14ac:dyDescent="0.2">
      <c r="B86086" s="170"/>
    </row>
    <row r="86088" spans="2:2" x14ac:dyDescent="0.2">
      <c r="B86088" s="170"/>
    </row>
    <row r="86092" spans="2:2" x14ac:dyDescent="0.2">
      <c r="B86092" s="170"/>
    </row>
    <row r="86105" spans="2:2" x14ac:dyDescent="0.2">
      <c r="B86105" s="170"/>
    </row>
    <row r="86111" spans="2:2" x14ac:dyDescent="0.2">
      <c r="B86111" s="170"/>
    </row>
    <row r="86129" spans="2:2" x14ac:dyDescent="0.2">
      <c r="B86129" s="35"/>
    </row>
    <row r="86130" spans="2:2" x14ac:dyDescent="0.2">
      <c r="B86130" s="34"/>
    </row>
    <row r="86161" spans="2:2" x14ac:dyDescent="0.2">
      <c r="B86161" s="170"/>
    </row>
    <row r="86167" spans="2:2" x14ac:dyDescent="0.2">
      <c r="B86167" s="170"/>
    </row>
    <row r="86168" spans="2:2" x14ac:dyDescent="0.2">
      <c r="B86168" s="35"/>
    </row>
    <row r="86170" spans="2:2" x14ac:dyDescent="0.2">
      <c r="B86170" s="35"/>
    </row>
    <row r="86172" spans="2:2" x14ac:dyDescent="0.2">
      <c r="B86172" s="35"/>
    </row>
    <row r="86174" spans="2:2" x14ac:dyDescent="0.2">
      <c r="B86174" s="35"/>
    </row>
    <row r="86179" spans="2:2" x14ac:dyDescent="0.2">
      <c r="B86179" s="35"/>
    </row>
    <row r="86180" spans="2:2" x14ac:dyDescent="0.2">
      <c r="B86180" s="35"/>
    </row>
    <row r="86183" spans="2:2" x14ac:dyDescent="0.2">
      <c r="B86183" s="35"/>
    </row>
    <row r="86184" spans="2:2" x14ac:dyDescent="0.2">
      <c r="B86184" s="35"/>
    </row>
    <row r="86187" spans="2:2" x14ac:dyDescent="0.2">
      <c r="B86187" s="35"/>
    </row>
    <row r="86188" spans="2:2" x14ac:dyDescent="0.2">
      <c r="B86188" s="35"/>
    </row>
    <row r="86189" spans="2:2" x14ac:dyDescent="0.2">
      <c r="B86189" s="35"/>
    </row>
    <row r="86190" spans="2:2" x14ac:dyDescent="0.2">
      <c r="B86190" s="35"/>
    </row>
    <row r="86193" spans="2:2" x14ac:dyDescent="0.2">
      <c r="B86193" s="35"/>
    </row>
    <row r="86194" spans="2:2" x14ac:dyDescent="0.2">
      <c r="B86194" s="35"/>
    </row>
    <row r="86195" spans="2:2" x14ac:dyDescent="0.2">
      <c r="B86195" s="35"/>
    </row>
    <row r="86196" spans="2:2" x14ac:dyDescent="0.2">
      <c r="B86196" s="35"/>
    </row>
    <row r="86197" spans="2:2" x14ac:dyDescent="0.2">
      <c r="B86197" s="35"/>
    </row>
    <row r="86198" spans="2:2" x14ac:dyDescent="0.2">
      <c r="B86198" s="35"/>
    </row>
    <row r="86204" spans="2:2" x14ac:dyDescent="0.2">
      <c r="B86204" s="35"/>
    </row>
    <row r="86205" spans="2:2" x14ac:dyDescent="0.2">
      <c r="B86205" s="35"/>
    </row>
    <row r="86206" spans="2:2" x14ac:dyDescent="0.2">
      <c r="B86206" s="35"/>
    </row>
    <row r="86207" spans="2:2" x14ac:dyDescent="0.2">
      <c r="B86207" s="35"/>
    </row>
    <row r="86223" spans="2:2" x14ac:dyDescent="0.2">
      <c r="B86223" s="170"/>
    </row>
    <row r="86229" spans="2:2" x14ac:dyDescent="0.2">
      <c r="B86229" s="170"/>
    </row>
    <row r="86287" spans="2:2" x14ac:dyDescent="0.2">
      <c r="B86287" s="35"/>
    </row>
    <row r="86288" spans="2:2" x14ac:dyDescent="0.2">
      <c r="B86288" s="34"/>
    </row>
    <row r="86326" spans="2:2" x14ac:dyDescent="0.2">
      <c r="B86326" s="35"/>
    </row>
    <row r="86328" spans="2:2" x14ac:dyDescent="0.2">
      <c r="B86328" s="35"/>
    </row>
    <row r="86330" spans="2:2" x14ac:dyDescent="0.2">
      <c r="B86330" s="35"/>
    </row>
    <row r="86332" spans="2:2" x14ac:dyDescent="0.2">
      <c r="B86332" s="35"/>
    </row>
    <row r="86337" spans="2:2" x14ac:dyDescent="0.2">
      <c r="B86337" s="35"/>
    </row>
    <row r="86338" spans="2:2" x14ac:dyDescent="0.2">
      <c r="B86338" s="35"/>
    </row>
    <row r="86341" spans="2:2" x14ac:dyDescent="0.2">
      <c r="B86341" s="35"/>
    </row>
    <row r="86342" spans="2:2" x14ac:dyDescent="0.2">
      <c r="B86342" s="35"/>
    </row>
    <row r="86345" spans="2:2" x14ac:dyDescent="0.2">
      <c r="B86345" s="35"/>
    </row>
    <row r="86346" spans="2:2" x14ac:dyDescent="0.2">
      <c r="B86346" s="35"/>
    </row>
    <row r="86347" spans="2:2" x14ac:dyDescent="0.2">
      <c r="B86347" s="35"/>
    </row>
    <row r="86348" spans="2:2" x14ac:dyDescent="0.2">
      <c r="B86348" s="35"/>
    </row>
    <row r="86351" spans="2:2" x14ac:dyDescent="0.2">
      <c r="B86351" s="35"/>
    </row>
    <row r="86352" spans="2:2" x14ac:dyDescent="0.2">
      <c r="B86352" s="35"/>
    </row>
    <row r="86353" spans="2:2" x14ac:dyDescent="0.2">
      <c r="B86353" s="35"/>
    </row>
    <row r="86354" spans="2:2" x14ac:dyDescent="0.2">
      <c r="B86354" s="35"/>
    </row>
    <row r="86355" spans="2:2" x14ac:dyDescent="0.2">
      <c r="B86355" s="35"/>
    </row>
    <row r="86356" spans="2:2" x14ac:dyDescent="0.2">
      <c r="B86356" s="35"/>
    </row>
    <row r="86362" spans="2:2" x14ac:dyDescent="0.2">
      <c r="B86362" s="35"/>
    </row>
    <row r="86363" spans="2:2" x14ac:dyDescent="0.2">
      <c r="B86363" s="35"/>
    </row>
    <row r="86364" spans="2:2" x14ac:dyDescent="0.2">
      <c r="B86364" s="35"/>
    </row>
    <row r="86365" spans="2:2" x14ac:dyDescent="0.2">
      <c r="B86365" s="35"/>
    </row>
    <row r="86366" spans="2:2" x14ac:dyDescent="0.2">
      <c r="B86366" s="170"/>
    </row>
    <row r="86372" spans="2:2" x14ac:dyDescent="0.2">
      <c r="B86372" s="170"/>
    </row>
    <row r="86378" spans="2:2" x14ac:dyDescent="0.2">
      <c r="B86378" s="170"/>
    </row>
    <row r="86384" spans="2:2" x14ac:dyDescent="0.2">
      <c r="B86384" s="170"/>
    </row>
    <row r="86390" spans="2:2" x14ac:dyDescent="0.2">
      <c r="B86390" s="170"/>
    </row>
    <row r="86396" spans="2:2" x14ac:dyDescent="0.2">
      <c r="B86396" s="170"/>
    </row>
    <row r="86402" spans="2:2" x14ac:dyDescent="0.2">
      <c r="B86402" s="170"/>
    </row>
    <row r="86408" spans="2:2" x14ac:dyDescent="0.2">
      <c r="B86408" s="170"/>
    </row>
    <row r="86421" spans="2:2" x14ac:dyDescent="0.2">
      <c r="B86421" s="170"/>
    </row>
    <row r="86440" spans="2:2" x14ac:dyDescent="0.2">
      <c r="B86440" s="170"/>
    </row>
    <row r="86445" spans="2:2" x14ac:dyDescent="0.2">
      <c r="B86445" s="35"/>
    </row>
    <row r="86446" spans="2:2" x14ac:dyDescent="0.2">
      <c r="B86446" s="170"/>
    </row>
    <row r="86452" spans="2:2" x14ac:dyDescent="0.2">
      <c r="B86452" s="170"/>
    </row>
    <row r="86458" spans="2:2" x14ac:dyDescent="0.2">
      <c r="B86458" s="170"/>
    </row>
    <row r="86464" spans="2:2" x14ac:dyDescent="0.2">
      <c r="B86464" s="170"/>
    </row>
    <row r="86470" spans="2:2" x14ac:dyDescent="0.2">
      <c r="B86470" s="170"/>
    </row>
    <row r="86476" spans="2:2" x14ac:dyDescent="0.2">
      <c r="B86476" s="170"/>
    </row>
    <row r="86484" spans="2:2" x14ac:dyDescent="0.2">
      <c r="B86484" s="35"/>
    </row>
    <row r="86486" spans="2:2" x14ac:dyDescent="0.2">
      <c r="B86486" s="35"/>
    </row>
    <row r="86488" spans="2:2" x14ac:dyDescent="0.2">
      <c r="B86488" s="35"/>
    </row>
    <row r="86490" spans="2:2" x14ac:dyDescent="0.2">
      <c r="B86490" s="35"/>
    </row>
    <row r="86495" spans="2:2" x14ac:dyDescent="0.2">
      <c r="B86495" s="35"/>
    </row>
    <row r="86496" spans="2:2" x14ac:dyDescent="0.2">
      <c r="B86496" s="35"/>
    </row>
    <row r="86499" spans="2:2" x14ac:dyDescent="0.2">
      <c r="B86499" s="35"/>
    </row>
    <row r="86500" spans="2:2" x14ac:dyDescent="0.2">
      <c r="B86500" s="35"/>
    </row>
    <row r="86503" spans="2:2" x14ac:dyDescent="0.2">
      <c r="B86503" s="35"/>
    </row>
    <row r="86504" spans="2:2" x14ac:dyDescent="0.2">
      <c r="B86504" s="35"/>
    </row>
    <row r="86505" spans="2:2" x14ac:dyDescent="0.2">
      <c r="B86505" s="35"/>
    </row>
    <row r="86506" spans="2:2" x14ac:dyDescent="0.2">
      <c r="B86506" s="35"/>
    </row>
    <row r="86509" spans="2:2" x14ac:dyDescent="0.2">
      <c r="B86509" s="35"/>
    </row>
    <row r="86510" spans="2:2" x14ac:dyDescent="0.2">
      <c r="B86510" s="35"/>
    </row>
    <row r="86511" spans="2:2" x14ac:dyDescent="0.2">
      <c r="B86511" s="35"/>
    </row>
    <row r="86512" spans="2:2" x14ac:dyDescent="0.2">
      <c r="B86512" s="35"/>
    </row>
    <row r="86513" spans="2:2" x14ac:dyDescent="0.2">
      <c r="B86513" s="35"/>
    </row>
    <row r="86514" spans="2:2" x14ac:dyDescent="0.2">
      <c r="B86514" s="35"/>
    </row>
    <row r="86520" spans="2:2" x14ac:dyDescent="0.2">
      <c r="B86520" s="35"/>
    </row>
    <row r="86521" spans="2:2" x14ac:dyDescent="0.2">
      <c r="B86521" s="35"/>
    </row>
    <row r="86522" spans="2:2" x14ac:dyDescent="0.2">
      <c r="B86522" s="35"/>
    </row>
    <row r="86523" spans="2:2" x14ac:dyDescent="0.2">
      <c r="B86523" s="35"/>
    </row>
    <row r="86585" spans="2:2" x14ac:dyDescent="0.2">
      <c r="B86585" s="170"/>
    </row>
    <row r="86591" spans="2:2" x14ac:dyDescent="0.2">
      <c r="B86591" s="170"/>
    </row>
    <row r="86597" spans="2:2" x14ac:dyDescent="0.2">
      <c r="B86597" s="170"/>
    </row>
    <row r="86603" spans="2:2" x14ac:dyDescent="0.2">
      <c r="B86603" s="170"/>
    </row>
    <row r="86604" spans="2:2" x14ac:dyDescent="0.2">
      <c r="B86604" s="34"/>
    </row>
    <row r="86616" spans="2:2" x14ac:dyDescent="0.2">
      <c r="B86616" s="170"/>
    </row>
    <row r="86634" spans="2:2" x14ac:dyDescent="0.2">
      <c r="B86634" s="170"/>
    </row>
    <row r="86636" spans="2:2" x14ac:dyDescent="0.2">
      <c r="B86636" s="170"/>
    </row>
    <row r="86642" spans="2:2" x14ac:dyDescent="0.2">
      <c r="B86642" s="35"/>
    </row>
    <row r="86644" spans="2:2" x14ac:dyDescent="0.2">
      <c r="B86644" s="35"/>
    </row>
    <row r="86646" spans="2:2" x14ac:dyDescent="0.2">
      <c r="B86646" s="170"/>
    </row>
    <row r="86648" spans="2:2" x14ac:dyDescent="0.2">
      <c r="B86648" s="170"/>
    </row>
    <row r="86653" spans="2:2" x14ac:dyDescent="0.2">
      <c r="B86653" s="35"/>
    </row>
    <row r="86654" spans="2:2" x14ac:dyDescent="0.2">
      <c r="B86654" s="35"/>
    </row>
    <row r="86657" spans="2:2" x14ac:dyDescent="0.2">
      <c r="B86657" s="35"/>
    </row>
    <row r="86658" spans="2:2" x14ac:dyDescent="0.2">
      <c r="B86658" s="35"/>
    </row>
    <row r="86661" spans="2:2" x14ac:dyDescent="0.2">
      <c r="B86661" s="35"/>
    </row>
    <row r="86662" spans="2:2" x14ac:dyDescent="0.2">
      <c r="B86662" s="35"/>
    </row>
    <row r="86663" spans="2:2" x14ac:dyDescent="0.2">
      <c r="B86663" s="35"/>
    </row>
    <row r="86664" spans="2:2" x14ac:dyDescent="0.2">
      <c r="B86664" s="35"/>
    </row>
    <row r="86667" spans="2:2" x14ac:dyDescent="0.2">
      <c r="B86667" s="35"/>
    </row>
    <row r="86668" spans="2:2" x14ac:dyDescent="0.2">
      <c r="B86668" s="35"/>
    </row>
    <row r="86669" spans="2:2" x14ac:dyDescent="0.2">
      <c r="B86669" s="35"/>
    </row>
    <row r="86670" spans="2:2" x14ac:dyDescent="0.2">
      <c r="B86670" s="35"/>
    </row>
    <row r="86671" spans="2:2" x14ac:dyDescent="0.2">
      <c r="B86671" s="35"/>
    </row>
    <row r="86672" spans="2:2" x14ac:dyDescent="0.2">
      <c r="B86672" s="35"/>
    </row>
    <row r="86678" spans="2:2" x14ac:dyDescent="0.2">
      <c r="B86678" s="35"/>
    </row>
    <row r="86679" spans="2:2" x14ac:dyDescent="0.2">
      <c r="B86679" s="35"/>
    </row>
    <row r="86680" spans="2:2" x14ac:dyDescent="0.2">
      <c r="B86680" s="35"/>
    </row>
    <row r="86681" spans="2:2" x14ac:dyDescent="0.2">
      <c r="B86681" s="35"/>
    </row>
    <row r="86702" spans="2:2" x14ac:dyDescent="0.2">
      <c r="B86702" s="170"/>
    </row>
    <row r="86714" spans="2:2" x14ac:dyDescent="0.2">
      <c r="B86714" s="170"/>
    </row>
    <row r="86720" spans="2:2" x14ac:dyDescent="0.2">
      <c r="B86720" s="170"/>
    </row>
    <row r="86744" spans="2:2" x14ac:dyDescent="0.2">
      <c r="B86744" s="170"/>
    </row>
    <row r="86750" spans="2:2" x14ac:dyDescent="0.2">
      <c r="B86750" s="170"/>
    </row>
    <row r="86761" spans="2:2" x14ac:dyDescent="0.2">
      <c r="B86761" s="35"/>
    </row>
    <row r="86762" spans="2:2" x14ac:dyDescent="0.2">
      <c r="B86762" s="34"/>
    </row>
    <row r="86794" spans="2:2" x14ac:dyDescent="0.2">
      <c r="B86794" s="170"/>
    </row>
    <row r="86800" spans="2:2" x14ac:dyDescent="0.2">
      <c r="B86800" s="35"/>
    </row>
    <row r="86802" spans="2:2" x14ac:dyDescent="0.2">
      <c r="B86802" s="35"/>
    </row>
    <row r="86804" spans="2:2" x14ac:dyDescent="0.2">
      <c r="B86804" s="35"/>
    </row>
    <row r="86806" spans="2:2" x14ac:dyDescent="0.2">
      <c r="B86806" s="35"/>
    </row>
    <row r="86811" spans="2:2" x14ac:dyDescent="0.2">
      <c r="B86811" s="35"/>
    </row>
    <row r="86812" spans="2:2" x14ac:dyDescent="0.2">
      <c r="B86812" s="35"/>
    </row>
    <row r="86815" spans="2:2" x14ac:dyDescent="0.2">
      <c r="B86815" s="35"/>
    </row>
    <row r="86816" spans="2:2" x14ac:dyDescent="0.2">
      <c r="B86816" s="35"/>
    </row>
    <row r="86818" spans="2:2" x14ac:dyDescent="0.2">
      <c r="B86818" s="170"/>
    </row>
    <row r="86819" spans="2:2" x14ac:dyDescent="0.2">
      <c r="B86819" s="35"/>
    </row>
    <row r="86820" spans="2:2" x14ac:dyDescent="0.2">
      <c r="B86820" s="35"/>
    </row>
    <row r="86821" spans="2:2" x14ac:dyDescent="0.2">
      <c r="B86821" s="35"/>
    </row>
    <row r="86822" spans="2:2" x14ac:dyDescent="0.2">
      <c r="B86822" s="35"/>
    </row>
    <row r="86825" spans="2:2" x14ac:dyDescent="0.2">
      <c r="B86825" s="35"/>
    </row>
    <row r="86826" spans="2:2" x14ac:dyDescent="0.2">
      <c r="B86826" s="35"/>
    </row>
    <row r="86827" spans="2:2" x14ac:dyDescent="0.2">
      <c r="B86827" s="35"/>
    </row>
    <row r="86828" spans="2:2" x14ac:dyDescent="0.2">
      <c r="B86828" s="35"/>
    </row>
    <row r="86829" spans="2:2" x14ac:dyDescent="0.2">
      <c r="B86829" s="35"/>
    </row>
    <row r="86830" spans="2:2" x14ac:dyDescent="0.2">
      <c r="B86830" s="35"/>
    </row>
    <row r="86836" spans="2:2" x14ac:dyDescent="0.2">
      <c r="B86836" s="170"/>
    </row>
    <row r="86837" spans="2:2" x14ac:dyDescent="0.2">
      <c r="B86837" s="35"/>
    </row>
    <row r="86838" spans="2:2" x14ac:dyDescent="0.2">
      <c r="B86838" s="35"/>
    </row>
    <row r="86839" spans="2:2" x14ac:dyDescent="0.2">
      <c r="B86839" s="35"/>
    </row>
    <row r="86919" spans="2:2" x14ac:dyDescent="0.2">
      <c r="B86919" s="35"/>
    </row>
    <row r="86920" spans="2:2" x14ac:dyDescent="0.2">
      <c r="B86920" s="34"/>
    </row>
    <row r="86958" spans="2:2" x14ac:dyDescent="0.2">
      <c r="B86958" s="35"/>
    </row>
    <row r="86960" spans="2:2" x14ac:dyDescent="0.2">
      <c r="B86960" s="35"/>
    </row>
    <row r="86962" spans="2:2" x14ac:dyDescent="0.2">
      <c r="B86962" s="35"/>
    </row>
    <row r="86964" spans="2:2" x14ac:dyDescent="0.2">
      <c r="B86964" s="35"/>
    </row>
    <row r="86969" spans="2:2" x14ac:dyDescent="0.2">
      <c r="B86969" s="35"/>
    </row>
    <row r="86970" spans="2:2" x14ac:dyDescent="0.2">
      <c r="B86970" s="35"/>
    </row>
    <row r="86973" spans="2:2" x14ac:dyDescent="0.2">
      <c r="B86973" s="35"/>
    </row>
    <row r="86974" spans="2:2" x14ac:dyDescent="0.2">
      <c r="B86974" s="35"/>
    </row>
    <row r="86977" spans="2:2" x14ac:dyDescent="0.2">
      <c r="B86977" s="35"/>
    </row>
    <row r="86978" spans="2:2" x14ac:dyDescent="0.2">
      <c r="B86978" s="35"/>
    </row>
    <row r="86979" spans="2:2" x14ac:dyDescent="0.2">
      <c r="B86979" s="35"/>
    </row>
    <row r="86980" spans="2:2" x14ac:dyDescent="0.2">
      <c r="B86980" s="35"/>
    </row>
    <row r="86983" spans="2:2" x14ac:dyDescent="0.2">
      <c r="B86983" s="35"/>
    </row>
    <row r="86984" spans="2:2" x14ac:dyDescent="0.2">
      <c r="B86984" s="35"/>
    </row>
    <row r="86985" spans="2:2" x14ac:dyDescent="0.2">
      <c r="B86985" s="35"/>
    </row>
    <row r="86986" spans="2:2" x14ac:dyDescent="0.2">
      <c r="B86986" s="35"/>
    </row>
    <row r="86987" spans="2:2" x14ac:dyDescent="0.2">
      <c r="B86987" s="35"/>
    </row>
    <row r="86988" spans="2:2" x14ac:dyDescent="0.2">
      <c r="B86988" s="35"/>
    </row>
    <row r="86994" spans="2:2" x14ac:dyDescent="0.2">
      <c r="B86994" s="35"/>
    </row>
    <row r="86995" spans="2:2" x14ac:dyDescent="0.2">
      <c r="B86995" s="35"/>
    </row>
    <row r="86996" spans="2:2" x14ac:dyDescent="0.2">
      <c r="B86996" s="35"/>
    </row>
    <row r="86997" spans="2:2" x14ac:dyDescent="0.2">
      <c r="B86997" s="35"/>
    </row>
    <row r="87036" spans="2:2" x14ac:dyDescent="0.2">
      <c r="B87036" s="170"/>
    </row>
    <row r="87042" spans="2:2" x14ac:dyDescent="0.2">
      <c r="B87042" s="170"/>
    </row>
    <row r="87048" spans="2:2" x14ac:dyDescent="0.2">
      <c r="B87048" s="170"/>
    </row>
    <row r="87054" spans="2:2" x14ac:dyDescent="0.2">
      <c r="B87054" s="170"/>
    </row>
    <row r="87060" spans="2:2" x14ac:dyDescent="0.2">
      <c r="B87060" s="170"/>
    </row>
    <row r="87066" spans="2:2" x14ac:dyDescent="0.2">
      <c r="B87066" s="170"/>
    </row>
    <row r="87077" spans="2:2" x14ac:dyDescent="0.2">
      <c r="B87077" s="35"/>
    </row>
    <row r="87078" spans="2:2" x14ac:dyDescent="0.2">
      <c r="B87078" s="34"/>
    </row>
    <row r="87116" spans="2:2" x14ac:dyDescent="0.2">
      <c r="B87116" s="35"/>
    </row>
    <row r="87118" spans="2:2" x14ac:dyDescent="0.2">
      <c r="B87118" s="35"/>
    </row>
    <row r="87120" spans="2:2" x14ac:dyDescent="0.2">
      <c r="B87120" s="35"/>
    </row>
    <row r="87122" spans="2:2" x14ac:dyDescent="0.2">
      <c r="B87122" s="170"/>
    </row>
    <row r="87127" spans="2:2" x14ac:dyDescent="0.2">
      <c r="B87127" s="35"/>
    </row>
    <row r="87128" spans="2:2" x14ac:dyDescent="0.2">
      <c r="B87128" s="35"/>
    </row>
    <row r="87131" spans="2:2" x14ac:dyDescent="0.2">
      <c r="B87131" s="35"/>
    </row>
    <row r="87132" spans="2:2" x14ac:dyDescent="0.2">
      <c r="B87132" s="35"/>
    </row>
    <row r="87135" spans="2:2" x14ac:dyDescent="0.2">
      <c r="B87135" s="35"/>
    </row>
    <row r="87136" spans="2:2" x14ac:dyDescent="0.2">
      <c r="B87136" s="35"/>
    </row>
    <row r="87137" spans="2:2" x14ac:dyDescent="0.2">
      <c r="B87137" s="35"/>
    </row>
    <row r="87138" spans="2:2" x14ac:dyDescent="0.2">
      <c r="B87138" s="35"/>
    </row>
    <row r="87141" spans="2:2" x14ac:dyDescent="0.2">
      <c r="B87141" s="35"/>
    </row>
    <row r="87142" spans="2:2" x14ac:dyDescent="0.2">
      <c r="B87142" s="35"/>
    </row>
    <row r="87143" spans="2:2" x14ac:dyDescent="0.2">
      <c r="B87143" s="35"/>
    </row>
    <row r="87144" spans="2:2" x14ac:dyDescent="0.2">
      <c r="B87144" s="35"/>
    </row>
    <row r="87145" spans="2:2" x14ac:dyDescent="0.2">
      <c r="B87145" s="35"/>
    </row>
    <row r="87146" spans="2:2" x14ac:dyDescent="0.2">
      <c r="B87146" s="35"/>
    </row>
    <row r="87152" spans="2:2" x14ac:dyDescent="0.2">
      <c r="B87152" s="35"/>
    </row>
    <row r="87153" spans="2:2" x14ac:dyDescent="0.2">
      <c r="B87153" s="35"/>
    </row>
    <row r="87154" spans="2:2" x14ac:dyDescent="0.2">
      <c r="B87154" s="35"/>
    </row>
    <row r="87155" spans="2:2" x14ac:dyDescent="0.2">
      <c r="B87155" s="35"/>
    </row>
    <row r="87235" spans="2:2" x14ac:dyDescent="0.2">
      <c r="B87235" s="35"/>
    </row>
    <row r="87236" spans="2:2" x14ac:dyDescent="0.2">
      <c r="B87236" s="34"/>
    </row>
    <row r="87258" spans="2:2" x14ac:dyDescent="0.2">
      <c r="B87258" s="170"/>
    </row>
    <row r="87274" spans="2:2" x14ac:dyDescent="0.2">
      <c r="B87274" s="35"/>
    </row>
    <row r="87276" spans="2:2" x14ac:dyDescent="0.2">
      <c r="B87276" s="35"/>
    </row>
    <row r="87278" spans="2:2" x14ac:dyDescent="0.2">
      <c r="B87278" s="35"/>
    </row>
    <row r="87280" spans="2:2" x14ac:dyDescent="0.2">
      <c r="B87280" s="35"/>
    </row>
    <row r="87285" spans="2:2" x14ac:dyDescent="0.2">
      <c r="B87285" s="35"/>
    </row>
    <row r="87286" spans="2:2" x14ac:dyDescent="0.2">
      <c r="B87286" s="35"/>
    </row>
    <row r="87289" spans="2:2" x14ac:dyDescent="0.2">
      <c r="B87289" s="35"/>
    </row>
    <row r="87290" spans="2:2" x14ac:dyDescent="0.2">
      <c r="B87290" s="35"/>
    </row>
    <row r="87293" spans="2:2" x14ac:dyDescent="0.2">
      <c r="B87293" s="35"/>
    </row>
    <row r="87294" spans="2:2" x14ac:dyDescent="0.2">
      <c r="B87294" s="35"/>
    </row>
    <row r="87295" spans="2:2" x14ac:dyDescent="0.2">
      <c r="B87295" s="35"/>
    </row>
    <row r="87296" spans="2:2" x14ac:dyDescent="0.2">
      <c r="B87296" s="35"/>
    </row>
    <row r="87299" spans="2:2" x14ac:dyDescent="0.2">
      <c r="B87299" s="35"/>
    </row>
    <row r="87300" spans="2:2" x14ac:dyDescent="0.2">
      <c r="B87300" s="35"/>
    </row>
    <row r="87301" spans="2:2" x14ac:dyDescent="0.2">
      <c r="B87301" s="35"/>
    </row>
    <row r="87302" spans="2:2" x14ac:dyDescent="0.2">
      <c r="B87302" s="35"/>
    </row>
    <row r="87303" spans="2:2" x14ac:dyDescent="0.2">
      <c r="B87303" s="35"/>
    </row>
    <row r="87304" spans="2:2" x14ac:dyDescent="0.2">
      <c r="B87304" s="35"/>
    </row>
    <row r="87310" spans="2:2" x14ac:dyDescent="0.2">
      <c r="B87310" s="35"/>
    </row>
    <row r="87311" spans="2:2" x14ac:dyDescent="0.2">
      <c r="B87311" s="35"/>
    </row>
    <row r="87312" spans="2:2" x14ac:dyDescent="0.2">
      <c r="B87312" s="35"/>
    </row>
    <row r="87313" spans="2:2" x14ac:dyDescent="0.2">
      <c r="B87313" s="35"/>
    </row>
    <row r="87393" spans="2:2" x14ac:dyDescent="0.2">
      <c r="B87393" s="35"/>
    </row>
    <row r="87394" spans="2:2" x14ac:dyDescent="0.2">
      <c r="B87394" s="34"/>
    </row>
    <row r="87432" spans="2:2" x14ac:dyDescent="0.2">
      <c r="B87432" s="35"/>
    </row>
    <row r="87434" spans="2:2" x14ac:dyDescent="0.2">
      <c r="B87434" s="170"/>
    </row>
    <row r="87436" spans="2:2" x14ac:dyDescent="0.2">
      <c r="B87436" s="35"/>
    </row>
    <row r="87438" spans="2:2" x14ac:dyDescent="0.2">
      <c r="B87438" s="35"/>
    </row>
    <row r="87440" spans="2:2" x14ac:dyDescent="0.2">
      <c r="B87440" s="170"/>
    </row>
    <row r="87443" spans="2:2" x14ac:dyDescent="0.2">
      <c r="B87443" s="35"/>
    </row>
    <row r="87444" spans="2:2" x14ac:dyDescent="0.2">
      <c r="B87444" s="35"/>
    </row>
    <row r="87446" spans="2:2" x14ac:dyDescent="0.2">
      <c r="B87446" s="170"/>
    </row>
    <row r="87447" spans="2:2" x14ac:dyDescent="0.2">
      <c r="B87447" s="35"/>
    </row>
    <row r="87448" spans="2:2" x14ac:dyDescent="0.2">
      <c r="B87448" s="35"/>
    </row>
    <row r="87451" spans="2:2" x14ac:dyDescent="0.2">
      <c r="B87451" s="35"/>
    </row>
    <row r="87452" spans="2:2" x14ac:dyDescent="0.2">
      <c r="B87452" s="170"/>
    </row>
    <row r="87453" spans="2:2" x14ac:dyDescent="0.2">
      <c r="B87453" s="35"/>
    </row>
    <row r="87454" spans="2:2" x14ac:dyDescent="0.2">
      <c r="B87454" s="35"/>
    </row>
    <row r="87457" spans="2:2" x14ac:dyDescent="0.2">
      <c r="B87457" s="35"/>
    </row>
    <row r="87458" spans="2:2" x14ac:dyDescent="0.2">
      <c r="B87458" s="170"/>
    </row>
    <row r="87459" spans="2:2" x14ac:dyDescent="0.2">
      <c r="B87459" s="35"/>
    </row>
    <row r="87460" spans="2:2" x14ac:dyDescent="0.2">
      <c r="B87460" s="35"/>
    </row>
    <row r="87461" spans="2:2" x14ac:dyDescent="0.2">
      <c r="B87461" s="35"/>
    </row>
    <row r="87462" spans="2:2" x14ac:dyDescent="0.2">
      <c r="B87462" s="35"/>
    </row>
    <row r="87464" spans="2:2" x14ac:dyDescent="0.2">
      <c r="B87464" s="170"/>
    </row>
    <row r="87468" spans="2:2" x14ac:dyDescent="0.2">
      <c r="B87468" s="35"/>
    </row>
    <row r="87469" spans="2:2" x14ac:dyDescent="0.2">
      <c r="B87469" s="35"/>
    </row>
    <row r="87470" spans="2:2" x14ac:dyDescent="0.2">
      <c r="B87470" s="170"/>
    </row>
    <row r="87471" spans="2:2" x14ac:dyDescent="0.2">
      <c r="B87471" s="35"/>
    </row>
    <row r="87476" spans="2:2" x14ac:dyDescent="0.2">
      <c r="B87476" s="170"/>
    </row>
    <row r="87482" spans="2:2" x14ac:dyDescent="0.2">
      <c r="B87482" s="170"/>
    </row>
    <row r="87531" spans="2:2" x14ac:dyDescent="0.2">
      <c r="B87531" s="170"/>
    </row>
    <row r="87537" spans="2:2" x14ac:dyDescent="0.2">
      <c r="B87537" s="170"/>
    </row>
    <row r="87543" spans="2:2" x14ac:dyDescent="0.2">
      <c r="B87543" s="170"/>
    </row>
    <row r="87549" spans="2:2" x14ac:dyDescent="0.2">
      <c r="B87549" s="170"/>
    </row>
    <row r="87551" spans="2:2" x14ac:dyDescent="0.2">
      <c r="B87551" s="35"/>
    </row>
    <row r="87552" spans="2:2" x14ac:dyDescent="0.2">
      <c r="B87552" s="34"/>
    </row>
    <row r="87590" spans="2:2" x14ac:dyDescent="0.2">
      <c r="B87590" s="35"/>
    </row>
    <row r="87592" spans="2:2" x14ac:dyDescent="0.2">
      <c r="B87592" s="35"/>
    </row>
    <row r="87594" spans="2:2" x14ac:dyDescent="0.2">
      <c r="B87594" s="35"/>
    </row>
    <row r="87596" spans="2:2" x14ac:dyDescent="0.2">
      <c r="B87596" s="35"/>
    </row>
    <row r="87601" spans="2:2" x14ac:dyDescent="0.2">
      <c r="B87601" s="35"/>
    </row>
    <row r="87602" spans="2:2" x14ac:dyDescent="0.2">
      <c r="B87602" s="35"/>
    </row>
    <row r="87605" spans="2:2" x14ac:dyDescent="0.2">
      <c r="B87605" s="35"/>
    </row>
    <row r="87606" spans="2:2" x14ac:dyDescent="0.2">
      <c r="B87606" s="35"/>
    </row>
    <row r="87609" spans="2:2" x14ac:dyDescent="0.2">
      <c r="B87609" s="35"/>
    </row>
    <row r="87610" spans="2:2" x14ac:dyDescent="0.2">
      <c r="B87610" s="35"/>
    </row>
    <row r="87611" spans="2:2" x14ac:dyDescent="0.2">
      <c r="B87611" s="35"/>
    </row>
    <row r="87612" spans="2:2" x14ac:dyDescent="0.2">
      <c r="B87612" s="35"/>
    </row>
    <row r="87615" spans="2:2" x14ac:dyDescent="0.2">
      <c r="B87615" s="35"/>
    </row>
    <row r="87616" spans="2:2" x14ac:dyDescent="0.2">
      <c r="B87616" s="35"/>
    </row>
    <row r="87617" spans="2:2" x14ac:dyDescent="0.2">
      <c r="B87617" s="35"/>
    </row>
    <row r="87618" spans="2:2" x14ac:dyDescent="0.2">
      <c r="B87618" s="35"/>
    </row>
    <row r="87619" spans="2:2" x14ac:dyDescent="0.2">
      <c r="B87619" s="35"/>
    </row>
    <row r="87620" spans="2:2" x14ac:dyDescent="0.2">
      <c r="B87620" s="35"/>
    </row>
    <row r="87626" spans="2:2" x14ac:dyDescent="0.2">
      <c r="B87626" s="35"/>
    </row>
    <row r="87627" spans="2:2" x14ac:dyDescent="0.2">
      <c r="B87627" s="35"/>
    </row>
    <row r="87628" spans="2:2" x14ac:dyDescent="0.2">
      <c r="B87628" s="35"/>
    </row>
    <row r="87629" spans="2:2" x14ac:dyDescent="0.2">
      <c r="B87629" s="35"/>
    </row>
    <row r="87709" spans="2:2" x14ac:dyDescent="0.2">
      <c r="B87709" s="35"/>
    </row>
    <row r="87710" spans="2:2" x14ac:dyDescent="0.2">
      <c r="B87710" s="34"/>
    </row>
    <row r="87730" spans="2:2" x14ac:dyDescent="0.2">
      <c r="B87730" s="170"/>
    </row>
    <row r="87748" spans="2:2" x14ac:dyDescent="0.2">
      <c r="B87748" s="35"/>
    </row>
    <row r="87750" spans="2:2" x14ac:dyDescent="0.2">
      <c r="B87750" s="35"/>
    </row>
    <row r="87752" spans="2:2" x14ac:dyDescent="0.2">
      <c r="B87752" s="35"/>
    </row>
    <row r="87754" spans="2:2" x14ac:dyDescent="0.2">
      <c r="B87754" s="35"/>
    </row>
    <row r="87759" spans="2:2" x14ac:dyDescent="0.2">
      <c r="B87759" s="35"/>
    </row>
    <row r="87760" spans="2:2" x14ac:dyDescent="0.2">
      <c r="B87760" s="35"/>
    </row>
    <row r="87763" spans="2:2" x14ac:dyDescent="0.2">
      <c r="B87763" s="35"/>
    </row>
    <row r="87764" spans="2:2" x14ac:dyDescent="0.2">
      <c r="B87764" s="35"/>
    </row>
    <row r="87767" spans="2:2" x14ac:dyDescent="0.2">
      <c r="B87767" s="35"/>
    </row>
    <row r="87768" spans="2:2" x14ac:dyDescent="0.2">
      <c r="B87768" s="35"/>
    </row>
    <row r="87769" spans="2:2" x14ac:dyDescent="0.2">
      <c r="B87769" s="35"/>
    </row>
    <row r="87770" spans="2:2" x14ac:dyDescent="0.2">
      <c r="B87770" s="35"/>
    </row>
    <row r="87773" spans="2:2" x14ac:dyDescent="0.2">
      <c r="B87773" s="35"/>
    </row>
    <row r="87774" spans="2:2" x14ac:dyDescent="0.2">
      <c r="B87774" s="35"/>
    </row>
    <row r="87775" spans="2:2" x14ac:dyDescent="0.2">
      <c r="B87775" s="35"/>
    </row>
    <row r="87776" spans="2:2" x14ac:dyDescent="0.2">
      <c r="B87776" s="35"/>
    </row>
    <row r="87777" spans="2:2" x14ac:dyDescent="0.2">
      <c r="B87777" s="35"/>
    </row>
    <row r="87778" spans="2:2" x14ac:dyDescent="0.2">
      <c r="B87778" s="35"/>
    </row>
    <row r="87784" spans="2:2" x14ac:dyDescent="0.2">
      <c r="B87784" s="35"/>
    </row>
    <row r="87785" spans="2:2" x14ac:dyDescent="0.2">
      <c r="B87785" s="35"/>
    </row>
    <row r="87786" spans="2:2" x14ac:dyDescent="0.2">
      <c r="B87786" s="35"/>
    </row>
    <row r="87787" spans="2:2" x14ac:dyDescent="0.2">
      <c r="B87787" s="35"/>
    </row>
    <row r="87867" spans="2:2" x14ac:dyDescent="0.2">
      <c r="B87867" s="35"/>
    </row>
    <row r="87868" spans="2:2" x14ac:dyDescent="0.2">
      <c r="B87868" s="34"/>
    </row>
    <row r="87895" spans="2:2" x14ac:dyDescent="0.2">
      <c r="B87895" s="170"/>
    </row>
    <row r="87901" spans="2:2" x14ac:dyDescent="0.2">
      <c r="B87901" s="170"/>
    </row>
    <row r="87906" spans="2:2" x14ac:dyDescent="0.2">
      <c r="B87906" s="35"/>
    </row>
    <row r="87908" spans="2:2" x14ac:dyDescent="0.2">
      <c r="B87908" s="35"/>
    </row>
    <row r="87910" spans="2:2" x14ac:dyDescent="0.2">
      <c r="B87910" s="35"/>
    </row>
    <row r="87912" spans="2:2" x14ac:dyDescent="0.2">
      <c r="B87912" s="35"/>
    </row>
    <row r="87917" spans="2:2" x14ac:dyDescent="0.2">
      <c r="B87917" s="35"/>
    </row>
    <row r="87918" spans="2:2" x14ac:dyDescent="0.2">
      <c r="B87918" s="35"/>
    </row>
    <row r="87921" spans="2:2" x14ac:dyDescent="0.2">
      <c r="B87921" s="35"/>
    </row>
    <row r="87922" spans="2:2" x14ac:dyDescent="0.2">
      <c r="B87922" s="35"/>
    </row>
    <row r="87925" spans="2:2" x14ac:dyDescent="0.2">
      <c r="B87925" s="35"/>
    </row>
    <row r="87926" spans="2:2" x14ac:dyDescent="0.2">
      <c r="B87926" s="35"/>
    </row>
    <row r="87927" spans="2:2" x14ac:dyDescent="0.2">
      <c r="B87927" s="35"/>
    </row>
    <row r="87928" spans="2:2" x14ac:dyDescent="0.2">
      <c r="B87928" s="35"/>
    </row>
    <row r="87931" spans="2:2" x14ac:dyDescent="0.2">
      <c r="B87931" s="35"/>
    </row>
    <row r="87932" spans="2:2" x14ac:dyDescent="0.2">
      <c r="B87932" s="35"/>
    </row>
    <row r="87933" spans="2:2" x14ac:dyDescent="0.2">
      <c r="B87933" s="35"/>
    </row>
    <row r="87934" spans="2:2" x14ac:dyDescent="0.2">
      <c r="B87934" s="35"/>
    </row>
    <row r="87935" spans="2:2" x14ac:dyDescent="0.2">
      <c r="B87935" s="35"/>
    </row>
    <row r="87936" spans="2:2" x14ac:dyDescent="0.2">
      <c r="B87936" s="35"/>
    </row>
    <row r="87942" spans="2:2" x14ac:dyDescent="0.2">
      <c r="B87942" s="35"/>
    </row>
    <row r="87943" spans="2:2" x14ac:dyDescent="0.2">
      <c r="B87943" s="35"/>
    </row>
    <row r="87944" spans="2:2" x14ac:dyDescent="0.2">
      <c r="B87944" s="35"/>
    </row>
    <row r="87945" spans="2:2" x14ac:dyDescent="0.2">
      <c r="B87945" s="35"/>
    </row>
    <row r="87980" spans="2:2" x14ac:dyDescent="0.2">
      <c r="B87980" s="170"/>
    </row>
    <row r="87986" spans="2:2" x14ac:dyDescent="0.2">
      <c r="B87986" s="170"/>
    </row>
    <row r="88017" spans="2:2" x14ac:dyDescent="0.2">
      <c r="B88017" s="170"/>
    </row>
    <row r="88025" spans="2:2" x14ac:dyDescent="0.2">
      <c r="B88025" s="35"/>
    </row>
    <row r="88026" spans="2:2" x14ac:dyDescent="0.2">
      <c r="B88026" s="34"/>
    </row>
    <row r="88064" spans="2:2" x14ac:dyDescent="0.2">
      <c r="B88064" s="35"/>
    </row>
    <row r="88066" spans="2:2" x14ac:dyDescent="0.2">
      <c r="B88066" s="35"/>
    </row>
    <row r="88068" spans="2:2" x14ac:dyDescent="0.2">
      <c r="B88068" s="35"/>
    </row>
    <row r="88070" spans="2:2" x14ac:dyDescent="0.2">
      <c r="B88070" s="35"/>
    </row>
    <row r="88073" spans="2:2" x14ac:dyDescent="0.2">
      <c r="B88073" s="170"/>
    </row>
    <row r="88075" spans="2:2" x14ac:dyDescent="0.2">
      <c r="B88075" s="35"/>
    </row>
    <row r="88076" spans="2:2" x14ac:dyDescent="0.2">
      <c r="B88076" s="35"/>
    </row>
    <row r="88079" spans="2:2" x14ac:dyDescent="0.2">
      <c r="B88079" s="35"/>
    </row>
    <row r="88080" spans="2:2" x14ac:dyDescent="0.2">
      <c r="B88080" s="35"/>
    </row>
    <row r="88083" spans="2:2" x14ac:dyDescent="0.2">
      <c r="B88083" s="35"/>
    </row>
    <row r="88084" spans="2:2" x14ac:dyDescent="0.2">
      <c r="B88084" s="35"/>
    </row>
    <row r="88085" spans="2:2" x14ac:dyDescent="0.2">
      <c r="B88085" s="35"/>
    </row>
    <row r="88086" spans="2:2" x14ac:dyDescent="0.2">
      <c r="B88086" s="35"/>
    </row>
    <row r="88089" spans="2:2" x14ac:dyDescent="0.2">
      <c r="B88089" s="35"/>
    </row>
    <row r="88090" spans="2:2" x14ac:dyDescent="0.2">
      <c r="B88090" s="35"/>
    </row>
    <row r="88091" spans="2:2" x14ac:dyDescent="0.2">
      <c r="B88091" s="35"/>
    </row>
    <row r="88092" spans="2:2" x14ac:dyDescent="0.2">
      <c r="B88092" s="35"/>
    </row>
    <row r="88093" spans="2:2" x14ac:dyDescent="0.2">
      <c r="B88093" s="35"/>
    </row>
    <row r="88094" spans="2:2" x14ac:dyDescent="0.2">
      <c r="B88094" s="35"/>
    </row>
    <row r="88100" spans="2:2" x14ac:dyDescent="0.2">
      <c r="B88100" s="35"/>
    </row>
    <row r="88101" spans="2:2" x14ac:dyDescent="0.2">
      <c r="B88101" s="35"/>
    </row>
    <row r="88102" spans="2:2" x14ac:dyDescent="0.2">
      <c r="B88102" s="35"/>
    </row>
    <row r="88103" spans="2:2" x14ac:dyDescent="0.2">
      <c r="B88103" s="170"/>
    </row>
    <row r="88109" spans="2:2" x14ac:dyDescent="0.2">
      <c r="B88109" s="170"/>
    </row>
    <row r="88183" spans="2:2" x14ac:dyDescent="0.2">
      <c r="B88183" s="35"/>
    </row>
    <row r="88184" spans="2:2" x14ac:dyDescent="0.2">
      <c r="B88184" s="34"/>
    </row>
    <row r="88222" spans="2:2" x14ac:dyDescent="0.2">
      <c r="B88222" s="35"/>
    </row>
    <row r="88224" spans="2:2" x14ac:dyDescent="0.2">
      <c r="B88224" s="35"/>
    </row>
    <row r="88226" spans="2:2" x14ac:dyDescent="0.2">
      <c r="B88226" s="35"/>
    </row>
    <row r="88228" spans="2:2" x14ac:dyDescent="0.2">
      <c r="B88228" s="35"/>
    </row>
    <row r="88233" spans="2:2" x14ac:dyDescent="0.2">
      <c r="B88233" s="35"/>
    </row>
    <row r="88234" spans="2:2" x14ac:dyDescent="0.2">
      <c r="B88234" s="35"/>
    </row>
    <row r="88237" spans="2:2" x14ac:dyDescent="0.2">
      <c r="B88237" s="35"/>
    </row>
    <row r="88238" spans="2:2" x14ac:dyDescent="0.2">
      <c r="B88238" s="35"/>
    </row>
    <row r="88241" spans="2:2" x14ac:dyDescent="0.2">
      <c r="B88241" s="35"/>
    </row>
    <row r="88242" spans="2:2" x14ac:dyDescent="0.2">
      <c r="B88242" s="35"/>
    </row>
    <row r="88243" spans="2:2" x14ac:dyDescent="0.2">
      <c r="B88243" s="35"/>
    </row>
    <row r="88244" spans="2:2" x14ac:dyDescent="0.2">
      <c r="B88244" s="35"/>
    </row>
    <row r="88247" spans="2:2" x14ac:dyDescent="0.2">
      <c r="B88247" s="35"/>
    </row>
    <row r="88248" spans="2:2" x14ac:dyDescent="0.2">
      <c r="B88248" s="35"/>
    </row>
    <row r="88249" spans="2:2" x14ac:dyDescent="0.2">
      <c r="B88249" s="35"/>
    </row>
    <row r="88250" spans="2:2" x14ac:dyDescent="0.2">
      <c r="B88250" s="35"/>
    </row>
    <row r="88251" spans="2:2" x14ac:dyDescent="0.2">
      <c r="B88251" s="35"/>
    </row>
    <row r="88252" spans="2:2" x14ac:dyDescent="0.2">
      <c r="B88252" s="35"/>
    </row>
    <row r="88258" spans="2:2" x14ac:dyDescent="0.2">
      <c r="B88258" s="35"/>
    </row>
    <row r="88259" spans="2:2" x14ac:dyDescent="0.2">
      <c r="B88259" s="35"/>
    </row>
    <row r="88260" spans="2:2" x14ac:dyDescent="0.2">
      <c r="B88260" s="35"/>
    </row>
    <row r="88261" spans="2:2" x14ac:dyDescent="0.2">
      <c r="B88261" s="35"/>
    </row>
    <row r="88292" spans="2:2" x14ac:dyDescent="0.2">
      <c r="B88292" s="170"/>
    </row>
    <row r="88298" spans="2:2" x14ac:dyDescent="0.2">
      <c r="B88298" s="170"/>
    </row>
    <row r="88341" spans="2:2" x14ac:dyDescent="0.2">
      <c r="B88341" s="35"/>
    </row>
    <row r="88342" spans="2:2" x14ac:dyDescent="0.2">
      <c r="B88342" s="34"/>
    </row>
    <row r="88380" spans="2:2" x14ac:dyDescent="0.2">
      <c r="B88380" s="35"/>
    </row>
    <row r="88382" spans="2:2" x14ac:dyDescent="0.2">
      <c r="B88382" s="35"/>
    </row>
    <row r="88384" spans="2:2" x14ac:dyDescent="0.2">
      <c r="B88384" s="35"/>
    </row>
    <row r="88386" spans="2:2" x14ac:dyDescent="0.2">
      <c r="B88386" s="35"/>
    </row>
    <row r="88391" spans="2:2" x14ac:dyDescent="0.2">
      <c r="B88391" s="35"/>
    </row>
    <row r="88392" spans="2:2" x14ac:dyDescent="0.2">
      <c r="B88392" s="35"/>
    </row>
    <row r="88395" spans="2:2" x14ac:dyDescent="0.2">
      <c r="B88395" s="35"/>
    </row>
    <row r="88396" spans="2:2" x14ac:dyDescent="0.2">
      <c r="B88396" s="35"/>
    </row>
    <row r="88399" spans="2:2" x14ac:dyDescent="0.2">
      <c r="B88399" s="35"/>
    </row>
    <row r="88400" spans="2:2" x14ac:dyDescent="0.2">
      <c r="B88400" s="35"/>
    </row>
    <row r="88401" spans="2:2" x14ac:dyDescent="0.2">
      <c r="B88401" s="35"/>
    </row>
    <row r="88402" spans="2:2" x14ac:dyDescent="0.2">
      <c r="B88402" s="35"/>
    </row>
    <row r="88405" spans="2:2" x14ac:dyDescent="0.2">
      <c r="B88405" s="35"/>
    </row>
    <row r="88406" spans="2:2" x14ac:dyDescent="0.2">
      <c r="B88406" s="170"/>
    </row>
    <row r="88407" spans="2:2" x14ac:dyDescent="0.2">
      <c r="B88407" s="35"/>
    </row>
    <row r="88408" spans="2:2" x14ac:dyDescent="0.2">
      <c r="B88408" s="35"/>
    </row>
    <row r="88409" spans="2:2" x14ac:dyDescent="0.2">
      <c r="B88409" s="35"/>
    </row>
    <row r="88410" spans="2:2" x14ac:dyDescent="0.2">
      <c r="B88410" s="35"/>
    </row>
    <row r="88412" spans="2:2" x14ac:dyDescent="0.2">
      <c r="B88412" s="170"/>
    </row>
    <row r="88416" spans="2:2" x14ac:dyDescent="0.2">
      <c r="B88416" s="35"/>
    </row>
    <row r="88417" spans="2:2" x14ac:dyDescent="0.2">
      <c r="B88417" s="35"/>
    </row>
    <row r="88418" spans="2:2" x14ac:dyDescent="0.2">
      <c r="B88418" s="35"/>
    </row>
    <row r="88419" spans="2:2" x14ac:dyDescent="0.2">
      <c r="B88419" s="35"/>
    </row>
    <row r="88431" spans="2:2" x14ac:dyDescent="0.2">
      <c r="B88431" s="170"/>
    </row>
    <row r="88450" spans="2:2" x14ac:dyDescent="0.2">
      <c r="B88450" s="170"/>
    </row>
    <row r="88468" spans="2:2" x14ac:dyDescent="0.2">
      <c r="B88468" s="170"/>
    </row>
    <row r="88474" spans="2:2" x14ac:dyDescent="0.2">
      <c r="B88474" s="170"/>
    </row>
    <row r="88480" spans="2:2" x14ac:dyDescent="0.2">
      <c r="B88480" s="170"/>
    </row>
    <row r="88492" spans="2:2" x14ac:dyDescent="0.2">
      <c r="B88492" s="170"/>
    </row>
    <row r="88498" spans="2:2" x14ac:dyDescent="0.2">
      <c r="B88498" s="170"/>
    </row>
    <row r="88499" spans="2:2" x14ac:dyDescent="0.2">
      <c r="B88499" s="35"/>
    </row>
    <row r="88500" spans="2:2" x14ac:dyDescent="0.2">
      <c r="B88500" s="34"/>
    </row>
    <row r="88504" spans="2:2" x14ac:dyDescent="0.2">
      <c r="B88504" s="170"/>
    </row>
    <row r="88510" spans="2:2" x14ac:dyDescent="0.2">
      <c r="B88510" s="170"/>
    </row>
    <row r="88523" spans="2:2" x14ac:dyDescent="0.2">
      <c r="B88523" s="170"/>
    </row>
    <row r="88529" spans="2:2" x14ac:dyDescent="0.2">
      <c r="B88529" s="170"/>
    </row>
    <row r="88538" spans="2:2" x14ac:dyDescent="0.2">
      <c r="B88538" s="35"/>
    </row>
    <row r="88540" spans="2:2" x14ac:dyDescent="0.2">
      <c r="B88540" s="35"/>
    </row>
    <row r="88542" spans="2:2" x14ac:dyDescent="0.2">
      <c r="B88542" s="170"/>
    </row>
    <row r="88544" spans="2:2" x14ac:dyDescent="0.2">
      <c r="B88544" s="35"/>
    </row>
    <row r="88548" spans="2:2" x14ac:dyDescent="0.2">
      <c r="B88548" s="170"/>
    </row>
    <row r="88549" spans="2:2" x14ac:dyDescent="0.2">
      <c r="B88549" s="35"/>
    </row>
    <row r="88550" spans="2:2" x14ac:dyDescent="0.2">
      <c r="B88550" s="35"/>
    </row>
    <row r="88553" spans="2:2" x14ac:dyDescent="0.2">
      <c r="B88553" s="35"/>
    </row>
    <row r="88554" spans="2:2" x14ac:dyDescent="0.2">
      <c r="B88554" s="170"/>
    </row>
    <row r="88557" spans="2:2" x14ac:dyDescent="0.2">
      <c r="B88557" s="35"/>
    </row>
    <row r="88558" spans="2:2" x14ac:dyDescent="0.2">
      <c r="B88558" s="35"/>
    </row>
    <row r="88559" spans="2:2" x14ac:dyDescent="0.2">
      <c r="B88559" s="35"/>
    </row>
    <row r="88560" spans="2:2" x14ac:dyDescent="0.2">
      <c r="B88560" s="35"/>
    </row>
    <row r="88563" spans="2:2" x14ac:dyDescent="0.2">
      <c r="B88563" s="35"/>
    </row>
    <row r="88564" spans="2:2" x14ac:dyDescent="0.2">
      <c r="B88564" s="35"/>
    </row>
    <row r="88565" spans="2:2" x14ac:dyDescent="0.2">
      <c r="B88565" s="35"/>
    </row>
    <row r="88566" spans="2:2" x14ac:dyDescent="0.2">
      <c r="B88566" s="35"/>
    </row>
    <row r="88567" spans="2:2" x14ac:dyDescent="0.2">
      <c r="B88567" s="170"/>
    </row>
    <row r="88568" spans="2:2" x14ac:dyDescent="0.2">
      <c r="B88568" s="35"/>
    </row>
    <row r="88573" spans="2:2" x14ac:dyDescent="0.2">
      <c r="B88573" s="170"/>
    </row>
    <row r="88574" spans="2:2" x14ac:dyDescent="0.2">
      <c r="B88574" s="35"/>
    </row>
    <row r="88575" spans="2:2" x14ac:dyDescent="0.2">
      <c r="B88575" s="35"/>
    </row>
    <row r="88576" spans="2:2" x14ac:dyDescent="0.2">
      <c r="B88576" s="35"/>
    </row>
    <row r="88577" spans="2:2" x14ac:dyDescent="0.2">
      <c r="B88577" s="35"/>
    </row>
    <row r="88579" spans="2:2" x14ac:dyDescent="0.2">
      <c r="B88579" s="170"/>
    </row>
    <row r="88585" spans="2:2" x14ac:dyDescent="0.2">
      <c r="B88585" s="170"/>
    </row>
    <row r="88657" spans="2:2" x14ac:dyDescent="0.2">
      <c r="B88657" s="35"/>
    </row>
    <row r="88658" spans="2:2" x14ac:dyDescent="0.2">
      <c r="B88658" s="34"/>
    </row>
    <row r="88696" spans="2:2" x14ac:dyDescent="0.2">
      <c r="B88696" s="35"/>
    </row>
    <row r="88698" spans="2:2" x14ac:dyDescent="0.2">
      <c r="B88698" s="35"/>
    </row>
    <row r="88700" spans="2:2" x14ac:dyDescent="0.2">
      <c r="B88700" s="35"/>
    </row>
    <row r="88702" spans="2:2" x14ac:dyDescent="0.2">
      <c r="B88702" s="35"/>
    </row>
    <row r="88707" spans="2:2" x14ac:dyDescent="0.2">
      <c r="B88707" s="35"/>
    </row>
    <row r="88708" spans="2:2" x14ac:dyDescent="0.2">
      <c r="B88708" s="35"/>
    </row>
    <row r="88711" spans="2:2" x14ac:dyDescent="0.2">
      <c r="B88711" s="35"/>
    </row>
    <row r="88712" spans="2:2" x14ac:dyDescent="0.2">
      <c r="B88712" s="35"/>
    </row>
    <row r="88715" spans="2:2" x14ac:dyDescent="0.2">
      <c r="B88715" s="35"/>
    </row>
    <row r="88716" spans="2:2" x14ac:dyDescent="0.2">
      <c r="B88716" s="35"/>
    </row>
    <row r="88717" spans="2:2" x14ac:dyDescent="0.2">
      <c r="B88717" s="35"/>
    </row>
    <row r="88718" spans="2:2" x14ac:dyDescent="0.2">
      <c r="B88718" s="35"/>
    </row>
    <row r="88721" spans="2:2" x14ac:dyDescent="0.2">
      <c r="B88721" s="35"/>
    </row>
    <row r="88722" spans="2:2" x14ac:dyDescent="0.2">
      <c r="B88722" s="35"/>
    </row>
    <row r="88723" spans="2:2" x14ac:dyDescent="0.2">
      <c r="B88723" s="35"/>
    </row>
    <row r="88724" spans="2:2" x14ac:dyDescent="0.2">
      <c r="B88724" s="35"/>
    </row>
    <row r="88725" spans="2:2" x14ac:dyDescent="0.2">
      <c r="B88725" s="35"/>
    </row>
    <row r="88726" spans="2:2" x14ac:dyDescent="0.2">
      <c r="B88726" s="35"/>
    </row>
    <row r="88732" spans="2:2" x14ac:dyDescent="0.2">
      <c r="B88732" s="35"/>
    </row>
    <row r="88733" spans="2:2" x14ac:dyDescent="0.2">
      <c r="B88733" s="35"/>
    </row>
    <row r="88734" spans="2:2" x14ac:dyDescent="0.2">
      <c r="B88734" s="35"/>
    </row>
    <row r="88735" spans="2:2" x14ac:dyDescent="0.2">
      <c r="B88735" s="35"/>
    </row>
    <row r="88815" spans="2:2" x14ac:dyDescent="0.2">
      <c r="B88815" s="35"/>
    </row>
    <row r="88816" spans="2:2" x14ac:dyDescent="0.2">
      <c r="B88816" s="34"/>
    </row>
    <row r="88840" spans="2:2" x14ac:dyDescent="0.2">
      <c r="B88840" s="170"/>
    </row>
    <row r="88846" spans="2:2" x14ac:dyDescent="0.2">
      <c r="B88846" s="170"/>
    </row>
    <row r="88854" spans="2:2" x14ac:dyDescent="0.2">
      <c r="B88854" s="35"/>
    </row>
    <row r="88856" spans="2:2" x14ac:dyDescent="0.2">
      <c r="B88856" s="35"/>
    </row>
    <row r="88858" spans="2:2" x14ac:dyDescent="0.2">
      <c r="B88858" s="35"/>
    </row>
    <row r="88860" spans="2:2" x14ac:dyDescent="0.2">
      <c r="B88860" s="35"/>
    </row>
    <row r="88865" spans="2:2" x14ac:dyDescent="0.2">
      <c r="B88865" s="35"/>
    </row>
    <row r="88866" spans="2:2" x14ac:dyDescent="0.2">
      <c r="B88866" s="35"/>
    </row>
    <row r="88869" spans="2:2" x14ac:dyDescent="0.2">
      <c r="B88869" s="35"/>
    </row>
    <row r="88870" spans="2:2" x14ac:dyDescent="0.2">
      <c r="B88870" s="35"/>
    </row>
    <row r="88873" spans="2:2" x14ac:dyDescent="0.2">
      <c r="B88873" s="35"/>
    </row>
    <row r="88874" spans="2:2" x14ac:dyDescent="0.2">
      <c r="B88874" s="35"/>
    </row>
    <row r="88875" spans="2:2" x14ac:dyDescent="0.2">
      <c r="B88875" s="35"/>
    </row>
    <row r="88876" spans="2:2" x14ac:dyDescent="0.2">
      <c r="B88876" s="35"/>
    </row>
    <row r="88879" spans="2:2" x14ac:dyDescent="0.2">
      <c r="B88879" s="35"/>
    </row>
    <row r="88880" spans="2:2" x14ac:dyDescent="0.2">
      <c r="B88880" s="35"/>
    </row>
    <row r="88881" spans="2:2" x14ac:dyDescent="0.2">
      <c r="B88881" s="35"/>
    </row>
    <row r="88882" spans="2:2" x14ac:dyDescent="0.2">
      <c r="B88882" s="35"/>
    </row>
    <row r="88883" spans="2:2" x14ac:dyDescent="0.2">
      <c r="B88883" s="35"/>
    </row>
    <row r="88884" spans="2:2" x14ac:dyDescent="0.2">
      <c r="B88884" s="35"/>
    </row>
    <row r="88890" spans="2:2" x14ac:dyDescent="0.2">
      <c r="B88890" s="35"/>
    </row>
    <row r="88891" spans="2:2" x14ac:dyDescent="0.2">
      <c r="B88891" s="35"/>
    </row>
    <row r="88892" spans="2:2" x14ac:dyDescent="0.2">
      <c r="B88892" s="35"/>
    </row>
    <row r="88893" spans="2:2" x14ac:dyDescent="0.2">
      <c r="B88893" s="35"/>
    </row>
    <row r="88927" spans="2:2" x14ac:dyDescent="0.2">
      <c r="B88927" s="170"/>
    </row>
    <row r="88973" spans="2:2" x14ac:dyDescent="0.2">
      <c r="B88973" s="35"/>
    </row>
    <row r="88974" spans="2:2" x14ac:dyDescent="0.2">
      <c r="B88974" s="34"/>
    </row>
    <row r="89012" spans="2:2" x14ac:dyDescent="0.2">
      <c r="B89012" s="35"/>
    </row>
    <row r="89014" spans="2:2" x14ac:dyDescent="0.2">
      <c r="B89014" s="35"/>
    </row>
    <row r="89016" spans="2:2" x14ac:dyDescent="0.2">
      <c r="B89016" s="35"/>
    </row>
    <row r="89018" spans="2:2" x14ac:dyDescent="0.2">
      <c r="B89018" s="35"/>
    </row>
    <row r="89023" spans="2:2" x14ac:dyDescent="0.2">
      <c r="B89023" s="35"/>
    </row>
    <row r="89024" spans="2:2" x14ac:dyDescent="0.2">
      <c r="B89024" s="35"/>
    </row>
    <row r="89027" spans="2:2" x14ac:dyDescent="0.2">
      <c r="B89027" s="35"/>
    </row>
    <row r="89028" spans="2:2" x14ac:dyDescent="0.2">
      <c r="B89028" s="35"/>
    </row>
    <row r="89031" spans="2:2" x14ac:dyDescent="0.2">
      <c r="B89031" s="35"/>
    </row>
    <row r="89032" spans="2:2" x14ac:dyDescent="0.2">
      <c r="B89032" s="35"/>
    </row>
    <row r="89033" spans="2:2" x14ac:dyDescent="0.2">
      <c r="B89033" s="35"/>
    </row>
    <row r="89034" spans="2:2" x14ac:dyDescent="0.2">
      <c r="B89034" s="35"/>
    </row>
    <row r="89037" spans="2:2" x14ac:dyDescent="0.2">
      <c r="B89037" s="35"/>
    </row>
    <row r="89038" spans="2:2" x14ac:dyDescent="0.2">
      <c r="B89038" s="35"/>
    </row>
    <row r="89039" spans="2:2" x14ac:dyDescent="0.2">
      <c r="B89039" s="35"/>
    </row>
    <row r="89040" spans="2:2" x14ac:dyDescent="0.2">
      <c r="B89040" s="35"/>
    </row>
    <row r="89041" spans="2:2" x14ac:dyDescent="0.2">
      <c r="B89041" s="35"/>
    </row>
    <row r="89042" spans="2:2" x14ac:dyDescent="0.2">
      <c r="B89042" s="35"/>
    </row>
    <row r="89048" spans="2:2" x14ac:dyDescent="0.2">
      <c r="B89048" s="35"/>
    </row>
    <row r="89049" spans="2:2" x14ac:dyDescent="0.2">
      <c r="B89049" s="35"/>
    </row>
    <row r="89050" spans="2:2" x14ac:dyDescent="0.2">
      <c r="B89050" s="35"/>
    </row>
    <row r="89051" spans="2:2" x14ac:dyDescent="0.2">
      <c r="B89051" s="35"/>
    </row>
    <row r="89131" spans="2:2" x14ac:dyDescent="0.2">
      <c r="B89131" s="35"/>
    </row>
    <row r="89132" spans="2:2" x14ac:dyDescent="0.2">
      <c r="B89132" s="34"/>
    </row>
    <row r="89170" spans="2:2" x14ac:dyDescent="0.2">
      <c r="B89170" s="35"/>
    </row>
    <row r="89172" spans="2:2" x14ac:dyDescent="0.2">
      <c r="B89172" s="35"/>
    </row>
    <row r="89174" spans="2:2" x14ac:dyDescent="0.2">
      <c r="B89174" s="35"/>
    </row>
    <row r="89176" spans="2:2" x14ac:dyDescent="0.2">
      <c r="B89176" s="35"/>
    </row>
    <row r="89181" spans="2:2" x14ac:dyDescent="0.2">
      <c r="B89181" s="35"/>
    </row>
    <row r="89182" spans="2:2" x14ac:dyDescent="0.2">
      <c r="B89182" s="35"/>
    </row>
    <row r="89185" spans="2:2" x14ac:dyDescent="0.2">
      <c r="B89185" s="35"/>
    </row>
    <row r="89186" spans="2:2" x14ac:dyDescent="0.2">
      <c r="B89186" s="35"/>
    </row>
    <row r="89189" spans="2:2" x14ac:dyDescent="0.2">
      <c r="B89189" s="35"/>
    </row>
    <row r="89190" spans="2:2" x14ac:dyDescent="0.2">
      <c r="B89190" s="35"/>
    </row>
    <row r="89191" spans="2:2" x14ac:dyDescent="0.2">
      <c r="B89191" s="35"/>
    </row>
    <row r="89192" spans="2:2" x14ac:dyDescent="0.2">
      <c r="B89192" s="35"/>
    </row>
    <row r="89195" spans="2:2" x14ac:dyDescent="0.2">
      <c r="B89195" s="35"/>
    </row>
    <row r="89196" spans="2:2" x14ac:dyDescent="0.2">
      <c r="B89196" s="35"/>
    </row>
    <row r="89197" spans="2:2" x14ac:dyDescent="0.2">
      <c r="B89197" s="35"/>
    </row>
    <row r="89198" spans="2:2" x14ac:dyDescent="0.2">
      <c r="B89198" s="35"/>
    </row>
    <row r="89199" spans="2:2" x14ac:dyDescent="0.2">
      <c r="B89199" s="35"/>
    </row>
    <row r="89200" spans="2:2" x14ac:dyDescent="0.2">
      <c r="B89200" s="35"/>
    </row>
    <row r="89206" spans="2:2" x14ac:dyDescent="0.2">
      <c r="B89206" s="35"/>
    </row>
    <row r="89207" spans="2:2" x14ac:dyDescent="0.2">
      <c r="B89207" s="35"/>
    </row>
    <row r="89208" spans="2:2" x14ac:dyDescent="0.2">
      <c r="B89208" s="35"/>
    </row>
    <row r="89209" spans="2:2" x14ac:dyDescent="0.2">
      <c r="B89209" s="35"/>
    </row>
    <row r="89286" spans="2:2" x14ac:dyDescent="0.2">
      <c r="B89286" s="170"/>
    </row>
    <row r="89289" spans="2:2" x14ac:dyDescent="0.2">
      <c r="B89289" s="35"/>
    </row>
    <row r="89290" spans="2:2" x14ac:dyDescent="0.2">
      <c r="B89290" s="34"/>
    </row>
    <row r="89292" spans="2:2" x14ac:dyDescent="0.2">
      <c r="B89292" s="170"/>
    </row>
    <row r="89328" spans="2:2" x14ac:dyDescent="0.2">
      <c r="B89328" s="35"/>
    </row>
    <row r="89330" spans="2:2" x14ac:dyDescent="0.2">
      <c r="B89330" s="35"/>
    </row>
    <row r="89332" spans="2:2" x14ac:dyDescent="0.2">
      <c r="B89332" s="35"/>
    </row>
    <row r="89334" spans="2:2" x14ac:dyDescent="0.2">
      <c r="B89334" s="35"/>
    </row>
    <row r="89339" spans="2:2" x14ac:dyDescent="0.2">
      <c r="B89339" s="35"/>
    </row>
    <row r="89340" spans="2:2" x14ac:dyDescent="0.2">
      <c r="B89340" s="35"/>
    </row>
    <row r="89343" spans="2:2" x14ac:dyDescent="0.2">
      <c r="B89343" s="35"/>
    </row>
    <row r="89344" spans="2:2" x14ac:dyDescent="0.2">
      <c r="B89344" s="35"/>
    </row>
    <row r="89347" spans="2:2" x14ac:dyDescent="0.2">
      <c r="B89347" s="35"/>
    </row>
    <row r="89348" spans="2:2" x14ac:dyDescent="0.2">
      <c r="B89348" s="35"/>
    </row>
    <row r="89349" spans="2:2" x14ac:dyDescent="0.2">
      <c r="B89349" s="35"/>
    </row>
    <row r="89350" spans="2:2" x14ac:dyDescent="0.2">
      <c r="B89350" s="35"/>
    </row>
    <row r="89353" spans="2:2" x14ac:dyDescent="0.2">
      <c r="B89353" s="35"/>
    </row>
    <row r="89354" spans="2:2" x14ac:dyDescent="0.2">
      <c r="B89354" s="35"/>
    </row>
    <row r="89355" spans="2:2" x14ac:dyDescent="0.2">
      <c r="B89355" s="35"/>
    </row>
    <row r="89356" spans="2:2" x14ac:dyDescent="0.2">
      <c r="B89356" s="35"/>
    </row>
    <row r="89357" spans="2:2" x14ac:dyDescent="0.2">
      <c r="B89357" s="35"/>
    </row>
    <row r="89358" spans="2:2" x14ac:dyDescent="0.2">
      <c r="B89358" s="35"/>
    </row>
    <row r="89360" spans="2:2" x14ac:dyDescent="0.2">
      <c r="B89360" s="170"/>
    </row>
    <row r="89364" spans="2:2" x14ac:dyDescent="0.2">
      <c r="B89364" s="35"/>
    </row>
    <row r="89365" spans="2:2" x14ac:dyDescent="0.2">
      <c r="B89365" s="35"/>
    </row>
    <row r="89366" spans="2:2" x14ac:dyDescent="0.2">
      <c r="B89366" s="170"/>
    </row>
    <row r="89367" spans="2:2" x14ac:dyDescent="0.2">
      <c r="B89367" s="35"/>
    </row>
    <row r="89372" spans="2:2" x14ac:dyDescent="0.2">
      <c r="B89372" s="170"/>
    </row>
    <row r="89378" spans="2:2" x14ac:dyDescent="0.2">
      <c r="B89378" s="170"/>
    </row>
    <row r="89447" spans="2:2" x14ac:dyDescent="0.2">
      <c r="B89447" s="35"/>
    </row>
    <row r="89448" spans="2:2" x14ac:dyDescent="0.2">
      <c r="B89448" s="34"/>
    </row>
    <row r="89486" spans="2:2" x14ac:dyDescent="0.2">
      <c r="B89486" s="35"/>
    </row>
    <row r="89488" spans="2:2" x14ac:dyDescent="0.2">
      <c r="B89488" s="35"/>
    </row>
    <row r="89490" spans="2:2" x14ac:dyDescent="0.2">
      <c r="B89490" s="35"/>
    </row>
    <row r="89492" spans="2:2" x14ac:dyDescent="0.2">
      <c r="B89492" s="35"/>
    </row>
    <row r="89497" spans="2:2" x14ac:dyDescent="0.2">
      <c r="B89497" s="35"/>
    </row>
    <row r="89498" spans="2:2" x14ac:dyDescent="0.2">
      <c r="B89498" s="35"/>
    </row>
    <row r="89501" spans="2:2" x14ac:dyDescent="0.2">
      <c r="B89501" s="35"/>
    </row>
    <row r="89502" spans="2:2" x14ac:dyDescent="0.2">
      <c r="B89502" s="35"/>
    </row>
    <row r="89505" spans="2:2" x14ac:dyDescent="0.2">
      <c r="B89505" s="35"/>
    </row>
    <row r="89506" spans="2:2" x14ac:dyDescent="0.2">
      <c r="B89506" s="35"/>
    </row>
    <row r="89507" spans="2:2" x14ac:dyDescent="0.2">
      <c r="B89507" s="35"/>
    </row>
    <row r="89508" spans="2:2" x14ac:dyDescent="0.2">
      <c r="B89508" s="35"/>
    </row>
    <row r="89511" spans="2:2" x14ac:dyDescent="0.2">
      <c r="B89511" s="35"/>
    </row>
    <row r="89512" spans="2:2" x14ac:dyDescent="0.2">
      <c r="B89512" s="35"/>
    </row>
    <row r="89513" spans="2:2" x14ac:dyDescent="0.2">
      <c r="B89513" s="35"/>
    </row>
    <row r="89514" spans="2:2" x14ac:dyDescent="0.2">
      <c r="B89514" s="35"/>
    </row>
    <row r="89515" spans="2:2" x14ac:dyDescent="0.2">
      <c r="B89515" s="35"/>
    </row>
    <row r="89516" spans="2:2" x14ac:dyDescent="0.2">
      <c r="B89516" s="35"/>
    </row>
    <row r="89522" spans="2:2" x14ac:dyDescent="0.2">
      <c r="B89522" s="35"/>
    </row>
    <row r="89523" spans="2:2" x14ac:dyDescent="0.2">
      <c r="B89523" s="35"/>
    </row>
    <row r="89524" spans="2:2" x14ac:dyDescent="0.2">
      <c r="B89524" s="35"/>
    </row>
    <row r="89525" spans="2:2" x14ac:dyDescent="0.2">
      <c r="B89525" s="35"/>
    </row>
    <row r="89562" spans="2:2" x14ac:dyDescent="0.2">
      <c r="B89562" s="170"/>
    </row>
    <row r="89568" spans="2:2" x14ac:dyDescent="0.2">
      <c r="B89568" s="170"/>
    </row>
    <row r="89605" spans="2:2" x14ac:dyDescent="0.2">
      <c r="B89605" s="35"/>
    </row>
    <row r="89606" spans="2:2" x14ac:dyDescent="0.2">
      <c r="B89606" s="34"/>
    </row>
    <row r="89637" spans="2:2" x14ac:dyDescent="0.2">
      <c r="B89637" s="170"/>
    </row>
    <row r="89643" spans="2:2" x14ac:dyDescent="0.2">
      <c r="B89643" s="170"/>
    </row>
    <row r="89644" spans="2:2" x14ac:dyDescent="0.2">
      <c r="B89644" s="35"/>
    </row>
    <row r="89646" spans="2:2" x14ac:dyDescent="0.2">
      <c r="B89646" s="35"/>
    </row>
    <row r="89648" spans="2:2" x14ac:dyDescent="0.2">
      <c r="B89648" s="35"/>
    </row>
    <row r="89650" spans="2:2" x14ac:dyDescent="0.2">
      <c r="B89650" s="35"/>
    </row>
    <row r="89655" spans="2:2" x14ac:dyDescent="0.2">
      <c r="B89655" s="35"/>
    </row>
    <row r="89656" spans="2:2" x14ac:dyDescent="0.2">
      <c r="B89656" s="35"/>
    </row>
    <row r="89659" spans="2:2" x14ac:dyDescent="0.2">
      <c r="B89659" s="35"/>
    </row>
    <row r="89660" spans="2:2" x14ac:dyDescent="0.2">
      <c r="B89660" s="35"/>
    </row>
    <row r="89663" spans="2:2" x14ac:dyDescent="0.2">
      <c r="B89663" s="35"/>
    </row>
    <row r="89664" spans="2:2" x14ac:dyDescent="0.2">
      <c r="B89664" s="35"/>
    </row>
    <row r="89665" spans="2:2" x14ac:dyDescent="0.2">
      <c r="B89665" s="35"/>
    </row>
    <row r="89666" spans="2:2" x14ac:dyDescent="0.2">
      <c r="B89666" s="35"/>
    </row>
    <row r="89669" spans="2:2" x14ac:dyDescent="0.2">
      <c r="B89669" s="35"/>
    </row>
    <row r="89670" spans="2:2" x14ac:dyDescent="0.2">
      <c r="B89670" s="35"/>
    </row>
    <row r="89671" spans="2:2" x14ac:dyDescent="0.2">
      <c r="B89671" s="35"/>
    </row>
    <row r="89672" spans="2:2" x14ac:dyDescent="0.2">
      <c r="B89672" s="35"/>
    </row>
    <row r="89673" spans="2:2" x14ac:dyDescent="0.2">
      <c r="B89673" s="35"/>
    </row>
    <row r="89674" spans="2:2" x14ac:dyDescent="0.2">
      <c r="B89674" s="35"/>
    </row>
    <row r="89680" spans="2:2" x14ac:dyDescent="0.2">
      <c r="B89680" s="35"/>
    </row>
    <row r="89681" spans="2:2" x14ac:dyDescent="0.2">
      <c r="B89681" s="35"/>
    </row>
    <row r="89682" spans="2:2" x14ac:dyDescent="0.2">
      <c r="B89682" s="35"/>
    </row>
    <row r="89683" spans="2:2" x14ac:dyDescent="0.2">
      <c r="B89683" s="35"/>
    </row>
    <row r="89693" spans="2:2" x14ac:dyDescent="0.2">
      <c r="B89693" s="170"/>
    </row>
    <row r="89763" spans="2:2" x14ac:dyDescent="0.2">
      <c r="B89763" s="35"/>
    </row>
    <row r="89764" spans="2:2" x14ac:dyDescent="0.2">
      <c r="B89764" s="34"/>
    </row>
    <row r="89802" spans="2:2" x14ac:dyDescent="0.2">
      <c r="B89802" s="35"/>
    </row>
    <row r="89804" spans="2:2" x14ac:dyDescent="0.2">
      <c r="B89804" s="35"/>
    </row>
    <row r="89806" spans="2:2" x14ac:dyDescent="0.2">
      <c r="B89806" s="35"/>
    </row>
    <row r="89808" spans="2:2" x14ac:dyDescent="0.2">
      <c r="B89808" s="35"/>
    </row>
    <row r="89813" spans="2:2" x14ac:dyDescent="0.2">
      <c r="B89813" s="35"/>
    </row>
    <row r="89814" spans="2:2" x14ac:dyDescent="0.2">
      <c r="B89814" s="35"/>
    </row>
    <row r="89817" spans="2:2" x14ac:dyDescent="0.2">
      <c r="B89817" s="35"/>
    </row>
    <row r="89818" spans="2:2" x14ac:dyDescent="0.2">
      <c r="B89818" s="35"/>
    </row>
    <row r="89821" spans="2:2" x14ac:dyDescent="0.2">
      <c r="B89821" s="35"/>
    </row>
    <row r="89822" spans="2:2" x14ac:dyDescent="0.2">
      <c r="B89822" s="35"/>
    </row>
    <row r="89823" spans="2:2" x14ac:dyDescent="0.2">
      <c r="B89823" s="35"/>
    </row>
    <row r="89824" spans="2:2" x14ac:dyDescent="0.2">
      <c r="B89824" s="35"/>
    </row>
    <row r="89827" spans="2:2" x14ac:dyDescent="0.2">
      <c r="B89827" s="35"/>
    </row>
    <row r="89828" spans="2:2" x14ac:dyDescent="0.2">
      <c r="B89828" s="35"/>
    </row>
    <row r="89829" spans="2:2" x14ac:dyDescent="0.2">
      <c r="B89829" s="35"/>
    </row>
    <row r="89830" spans="2:2" x14ac:dyDescent="0.2">
      <c r="B89830" s="35"/>
    </row>
    <row r="89831" spans="2:2" x14ac:dyDescent="0.2">
      <c r="B89831" s="35"/>
    </row>
    <row r="89832" spans="2:2" x14ac:dyDescent="0.2">
      <c r="B89832" s="35"/>
    </row>
    <row r="89838" spans="2:2" x14ac:dyDescent="0.2">
      <c r="B89838" s="35"/>
    </row>
    <row r="89839" spans="2:2" x14ac:dyDescent="0.2">
      <c r="B89839" s="35"/>
    </row>
    <row r="89840" spans="2:2" x14ac:dyDescent="0.2">
      <c r="B89840" s="35"/>
    </row>
    <row r="89841" spans="2:2" x14ac:dyDescent="0.2">
      <c r="B89841" s="35"/>
    </row>
    <row r="89849" spans="2:2" x14ac:dyDescent="0.2">
      <c r="B89849" s="170"/>
    </row>
    <row r="89855" spans="2:2" x14ac:dyDescent="0.2">
      <c r="B89855" s="170"/>
    </row>
    <row r="89921" spans="2:2" x14ac:dyDescent="0.2">
      <c r="B89921" s="35"/>
    </row>
    <row r="89922" spans="2:2" x14ac:dyDescent="0.2">
      <c r="B89922" s="34"/>
    </row>
    <row r="89960" spans="2:2" x14ac:dyDescent="0.2">
      <c r="B89960" s="35"/>
    </row>
    <row r="89962" spans="2:2" x14ac:dyDescent="0.2">
      <c r="B89962" s="35"/>
    </row>
    <row r="89964" spans="2:2" x14ac:dyDescent="0.2">
      <c r="B89964" s="35"/>
    </row>
    <row r="89966" spans="2:2" x14ac:dyDescent="0.2">
      <c r="B89966" s="35"/>
    </row>
    <row r="89971" spans="2:2" x14ac:dyDescent="0.2">
      <c r="B89971" s="35"/>
    </row>
    <row r="89972" spans="2:2" x14ac:dyDescent="0.2">
      <c r="B89972" s="35"/>
    </row>
    <row r="89975" spans="2:2" x14ac:dyDescent="0.2">
      <c r="B89975" s="35"/>
    </row>
    <row r="89976" spans="2:2" x14ac:dyDescent="0.2">
      <c r="B89976" s="35"/>
    </row>
    <row r="89979" spans="2:2" x14ac:dyDescent="0.2">
      <c r="B89979" s="35"/>
    </row>
    <row r="89980" spans="2:2" x14ac:dyDescent="0.2">
      <c r="B89980" s="35"/>
    </row>
    <row r="89981" spans="2:2" x14ac:dyDescent="0.2">
      <c r="B89981" s="35"/>
    </row>
    <row r="89982" spans="2:2" x14ac:dyDescent="0.2">
      <c r="B89982" s="35"/>
    </row>
    <row r="89985" spans="2:2" x14ac:dyDescent="0.2">
      <c r="B89985" s="35"/>
    </row>
    <row r="89986" spans="2:2" x14ac:dyDescent="0.2">
      <c r="B89986" s="35"/>
    </row>
    <row r="89987" spans="2:2" x14ac:dyDescent="0.2">
      <c r="B89987" s="35"/>
    </row>
    <row r="89988" spans="2:2" x14ac:dyDescent="0.2">
      <c r="B89988" s="35"/>
    </row>
    <row r="89989" spans="2:2" x14ac:dyDescent="0.2">
      <c r="B89989" s="35"/>
    </row>
    <row r="89990" spans="2:2" x14ac:dyDescent="0.2">
      <c r="B89990" s="35"/>
    </row>
    <row r="89996" spans="2:2" x14ac:dyDescent="0.2">
      <c r="B89996" s="35"/>
    </row>
    <row r="89997" spans="2:2" x14ac:dyDescent="0.2">
      <c r="B89997" s="35"/>
    </row>
    <row r="89998" spans="2:2" x14ac:dyDescent="0.2">
      <c r="B89998" s="35"/>
    </row>
    <row r="89999" spans="2:2" x14ac:dyDescent="0.2">
      <c r="B89999" s="35"/>
    </row>
    <row r="90079" spans="2:2" x14ac:dyDescent="0.2">
      <c r="B90079" s="35"/>
    </row>
    <row r="90080" spans="2:2" x14ac:dyDescent="0.2">
      <c r="B90080" s="34"/>
    </row>
    <row r="90116" spans="2:2" x14ac:dyDescent="0.2">
      <c r="B90116" s="170"/>
    </row>
    <row r="90118" spans="2:2" x14ac:dyDescent="0.2">
      <c r="B90118" s="35"/>
    </row>
    <row r="90120" spans="2:2" x14ac:dyDescent="0.2">
      <c r="B90120" s="35"/>
    </row>
    <row r="90122" spans="2:2" x14ac:dyDescent="0.2">
      <c r="B90122" s="35"/>
    </row>
    <row r="90124" spans="2:2" x14ac:dyDescent="0.2">
      <c r="B90124" s="35"/>
    </row>
    <row r="90129" spans="2:2" x14ac:dyDescent="0.2">
      <c r="B90129" s="35"/>
    </row>
    <row r="90130" spans="2:2" x14ac:dyDescent="0.2">
      <c r="B90130" s="35"/>
    </row>
    <row r="90133" spans="2:2" x14ac:dyDescent="0.2">
      <c r="B90133" s="35"/>
    </row>
    <row r="90134" spans="2:2" x14ac:dyDescent="0.2">
      <c r="B90134" s="35"/>
    </row>
    <row r="90137" spans="2:2" x14ac:dyDescent="0.2">
      <c r="B90137" s="35"/>
    </row>
    <row r="90138" spans="2:2" x14ac:dyDescent="0.2">
      <c r="B90138" s="35"/>
    </row>
    <row r="90139" spans="2:2" x14ac:dyDescent="0.2">
      <c r="B90139" s="35"/>
    </row>
    <row r="90140" spans="2:2" x14ac:dyDescent="0.2">
      <c r="B90140" s="35"/>
    </row>
    <row r="90143" spans="2:2" x14ac:dyDescent="0.2">
      <c r="B90143" s="35"/>
    </row>
    <row r="90144" spans="2:2" x14ac:dyDescent="0.2">
      <c r="B90144" s="35"/>
    </row>
    <row r="90145" spans="2:2" x14ac:dyDescent="0.2">
      <c r="B90145" s="35"/>
    </row>
    <row r="90146" spans="2:2" x14ac:dyDescent="0.2">
      <c r="B90146" s="35"/>
    </row>
    <row r="90147" spans="2:2" x14ac:dyDescent="0.2">
      <c r="B90147" s="35"/>
    </row>
    <row r="90148" spans="2:2" x14ac:dyDescent="0.2">
      <c r="B90148" s="35"/>
    </row>
    <row r="90154" spans="2:2" x14ac:dyDescent="0.2">
      <c r="B90154" s="35"/>
    </row>
    <row r="90155" spans="2:2" x14ac:dyDescent="0.2">
      <c r="B90155" s="35"/>
    </row>
    <row r="90156" spans="2:2" x14ac:dyDescent="0.2">
      <c r="B90156" s="35"/>
    </row>
    <row r="90157" spans="2:2" x14ac:dyDescent="0.2">
      <c r="B90157" s="35"/>
    </row>
    <row r="90237" spans="2:2" x14ac:dyDescent="0.2">
      <c r="B90237" s="35"/>
    </row>
    <row r="90238" spans="2:2" x14ac:dyDescent="0.2">
      <c r="B90238" s="34"/>
    </row>
    <row r="90276" spans="2:2" x14ac:dyDescent="0.2">
      <c r="B90276" s="35"/>
    </row>
    <row r="90278" spans="2:2" x14ac:dyDescent="0.2">
      <c r="B90278" s="35"/>
    </row>
    <row r="90280" spans="2:2" x14ac:dyDescent="0.2">
      <c r="B90280" s="35"/>
    </row>
    <row r="90282" spans="2:2" x14ac:dyDescent="0.2">
      <c r="B90282" s="35"/>
    </row>
    <row r="90287" spans="2:2" x14ac:dyDescent="0.2">
      <c r="B90287" s="35"/>
    </row>
    <row r="90288" spans="2:2" x14ac:dyDescent="0.2">
      <c r="B90288" s="35"/>
    </row>
    <row r="90291" spans="2:2" x14ac:dyDescent="0.2">
      <c r="B90291" s="35"/>
    </row>
    <row r="90292" spans="2:2" x14ac:dyDescent="0.2">
      <c r="B90292" s="35"/>
    </row>
    <row r="90295" spans="2:2" x14ac:dyDescent="0.2">
      <c r="B90295" s="35"/>
    </row>
    <row r="90296" spans="2:2" x14ac:dyDescent="0.2">
      <c r="B90296" s="35"/>
    </row>
    <row r="90297" spans="2:2" x14ac:dyDescent="0.2">
      <c r="B90297" s="35"/>
    </row>
    <row r="90298" spans="2:2" x14ac:dyDescent="0.2">
      <c r="B90298" s="35"/>
    </row>
    <row r="90301" spans="2:2" x14ac:dyDescent="0.2">
      <c r="B90301" s="35"/>
    </row>
    <row r="90302" spans="2:2" x14ac:dyDescent="0.2">
      <c r="B90302" s="35"/>
    </row>
    <row r="90303" spans="2:2" x14ac:dyDescent="0.2">
      <c r="B90303" s="35"/>
    </row>
    <row r="90304" spans="2:2" x14ac:dyDescent="0.2">
      <c r="B90304" s="35"/>
    </row>
    <row r="90305" spans="2:2" x14ac:dyDescent="0.2">
      <c r="B90305" s="35"/>
    </row>
    <row r="90306" spans="2:2" x14ac:dyDescent="0.2">
      <c r="B90306" s="35"/>
    </row>
    <row r="90312" spans="2:2" x14ac:dyDescent="0.2">
      <c r="B90312" s="35"/>
    </row>
    <row r="90313" spans="2:2" x14ac:dyDescent="0.2">
      <c r="B90313" s="35"/>
    </row>
    <row r="90314" spans="2:2" x14ac:dyDescent="0.2">
      <c r="B90314" s="35"/>
    </row>
    <row r="90315" spans="2:2" x14ac:dyDescent="0.2">
      <c r="B90315" s="35"/>
    </row>
    <row r="90365" spans="2:2" x14ac:dyDescent="0.2">
      <c r="B90365" s="170"/>
    </row>
    <row r="90395" spans="2:2" x14ac:dyDescent="0.2">
      <c r="B90395" s="35"/>
    </row>
    <row r="90396" spans="2:2" x14ac:dyDescent="0.2">
      <c r="B90396" s="34"/>
    </row>
    <row r="90403" spans="2:2" x14ac:dyDescent="0.2">
      <c r="B90403" s="170"/>
    </row>
    <row r="90405" spans="2:2" x14ac:dyDescent="0.2">
      <c r="B90405" s="170"/>
    </row>
    <row r="90409" spans="2:2" x14ac:dyDescent="0.2">
      <c r="B90409" s="170"/>
    </row>
    <row r="90411" spans="2:2" x14ac:dyDescent="0.2">
      <c r="B90411" s="170"/>
    </row>
    <row r="90415" spans="2:2" x14ac:dyDescent="0.2">
      <c r="B90415" s="170"/>
    </row>
    <row r="90417" spans="2:2" x14ac:dyDescent="0.2">
      <c r="B90417" s="170"/>
    </row>
    <row r="90434" spans="2:2" x14ac:dyDescent="0.2">
      <c r="B90434" s="35"/>
    </row>
    <row r="90436" spans="2:2" x14ac:dyDescent="0.2">
      <c r="B90436" s="35"/>
    </row>
    <row r="90438" spans="2:2" x14ac:dyDescent="0.2">
      <c r="B90438" s="35"/>
    </row>
    <row r="90440" spans="2:2" x14ac:dyDescent="0.2">
      <c r="B90440" s="35"/>
    </row>
    <row r="90445" spans="2:2" x14ac:dyDescent="0.2">
      <c r="B90445" s="35"/>
    </row>
    <row r="90446" spans="2:2" x14ac:dyDescent="0.2">
      <c r="B90446" s="35"/>
    </row>
    <row r="90449" spans="2:2" x14ac:dyDescent="0.2">
      <c r="B90449" s="35"/>
    </row>
    <row r="90450" spans="2:2" x14ac:dyDescent="0.2">
      <c r="B90450" s="35"/>
    </row>
    <row r="90453" spans="2:2" x14ac:dyDescent="0.2">
      <c r="B90453" s="35"/>
    </row>
    <row r="90454" spans="2:2" x14ac:dyDescent="0.2">
      <c r="B90454" s="35"/>
    </row>
    <row r="90455" spans="2:2" x14ac:dyDescent="0.2">
      <c r="B90455" s="35"/>
    </row>
    <row r="90456" spans="2:2" x14ac:dyDescent="0.2">
      <c r="B90456" s="35"/>
    </row>
    <row r="90459" spans="2:2" x14ac:dyDescent="0.2">
      <c r="B90459" s="35"/>
    </row>
    <row r="90460" spans="2:2" x14ac:dyDescent="0.2">
      <c r="B90460" s="35"/>
    </row>
    <row r="90461" spans="2:2" x14ac:dyDescent="0.2">
      <c r="B90461" s="35"/>
    </row>
    <row r="90462" spans="2:2" x14ac:dyDescent="0.2">
      <c r="B90462" s="35"/>
    </row>
    <row r="90463" spans="2:2" x14ac:dyDescent="0.2">
      <c r="B90463" s="35"/>
    </row>
    <row r="90464" spans="2:2" x14ac:dyDescent="0.2">
      <c r="B90464" s="35"/>
    </row>
    <row r="90470" spans="2:2" x14ac:dyDescent="0.2">
      <c r="B90470" s="35"/>
    </row>
    <row r="90471" spans="2:2" x14ac:dyDescent="0.2">
      <c r="B90471" s="35"/>
    </row>
    <row r="90472" spans="2:2" x14ac:dyDescent="0.2">
      <c r="B90472" s="35"/>
    </row>
    <row r="90473" spans="2:2" x14ac:dyDescent="0.2">
      <c r="B90473" s="35"/>
    </row>
    <row r="90553" spans="2:2" x14ac:dyDescent="0.2">
      <c r="B90553" s="35"/>
    </row>
    <row r="90554" spans="2:2" x14ac:dyDescent="0.2">
      <c r="B90554" s="34"/>
    </row>
    <row r="90557" spans="2:2" x14ac:dyDescent="0.2">
      <c r="B90557" s="170"/>
    </row>
    <row r="90588" spans="2:2" x14ac:dyDescent="0.2">
      <c r="B90588" s="170"/>
    </row>
    <row r="90592" spans="2:2" x14ac:dyDescent="0.2">
      <c r="B90592" s="35"/>
    </row>
    <row r="90594" spans="2:2" x14ac:dyDescent="0.2">
      <c r="B90594" s="170"/>
    </row>
    <row r="90596" spans="2:2" x14ac:dyDescent="0.2">
      <c r="B90596" s="35"/>
    </row>
    <row r="90598" spans="2:2" x14ac:dyDescent="0.2">
      <c r="B90598" s="35"/>
    </row>
    <row r="90600" spans="2:2" x14ac:dyDescent="0.2">
      <c r="B90600" s="170"/>
    </row>
    <row r="90603" spans="2:2" x14ac:dyDescent="0.2">
      <c r="B90603" s="35"/>
    </row>
    <row r="90604" spans="2:2" x14ac:dyDescent="0.2">
      <c r="B90604" s="35"/>
    </row>
    <row r="90607" spans="2:2" x14ac:dyDescent="0.2">
      <c r="B90607" s="35"/>
    </row>
    <row r="90608" spans="2:2" x14ac:dyDescent="0.2">
      <c r="B90608" s="35"/>
    </row>
    <row r="90611" spans="2:2" x14ac:dyDescent="0.2">
      <c r="B90611" s="35"/>
    </row>
    <row r="90612" spans="2:2" x14ac:dyDescent="0.2">
      <c r="B90612" s="35"/>
    </row>
    <row r="90613" spans="2:2" x14ac:dyDescent="0.2">
      <c r="B90613" s="35"/>
    </row>
    <row r="90614" spans="2:2" x14ac:dyDescent="0.2">
      <c r="B90614" s="35"/>
    </row>
    <row r="90617" spans="2:2" x14ac:dyDescent="0.2">
      <c r="B90617" s="35"/>
    </row>
    <row r="90618" spans="2:2" x14ac:dyDescent="0.2">
      <c r="B90618" s="35"/>
    </row>
    <row r="90619" spans="2:2" x14ac:dyDescent="0.2">
      <c r="B90619" s="35"/>
    </row>
    <row r="90620" spans="2:2" x14ac:dyDescent="0.2">
      <c r="B90620" s="35"/>
    </row>
    <row r="90621" spans="2:2" x14ac:dyDescent="0.2">
      <c r="B90621" s="35"/>
    </row>
    <row r="90622" spans="2:2" x14ac:dyDescent="0.2">
      <c r="B90622" s="35"/>
    </row>
    <row r="90628" spans="2:2" x14ac:dyDescent="0.2">
      <c r="B90628" s="35"/>
    </row>
    <row r="90629" spans="2:2" x14ac:dyDescent="0.2">
      <c r="B90629" s="35"/>
    </row>
    <row r="90630" spans="2:2" x14ac:dyDescent="0.2">
      <c r="B90630" s="35"/>
    </row>
    <row r="90631" spans="2:2" x14ac:dyDescent="0.2">
      <c r="B90631" s="35"/>
    </row>
    <row r="90644" spans="2:2" x14ac:dyDescent="0.2">
      <c r="B90644" s="170"/>
    </row>
    <row r="90650" spans="2:2" x14ac:dyDescent="0.2">
      <c r="B90650" s="170"/>
    </row>
    <row r="90711" spans="2:2" x14ac:dyDescent="0.2">
      <c r="B90711" s="35"/>
    </row>
    <row r="90712" spans="2:2" x14ac:dyDescent="0.2">
      <c r="B90712" s="34"/>
    </row>
    <row r="90750" spans="2:2" x14ac:dyDescent="0.2">
      <c r="B90750" s="35"/>
    </row>
    <row r="90752" spans="2:2" x14ac:dyDescent="0.2">
      <c r="B90752" s="35"/>
    </row>
    <row r="90754" spans="2:2" x14ac:dyDescent="0.2">
      <c r="B90754" s="35"/>
    </row>
    <row r="90756" spans="2:2" x14ac:dyDescent="0.2">
      <c r="B90756" s="35"/>
    </row>
    <row r="90761" spans="2:2" x14ac:dyDescent="0.2">
      <c r="B90761" s="35"/>
    </row>
    <row r="90762" spans="2:2" x14ac:dyDescent="0.2">
      <c r="B90762" s="35"/>
    </row>
    <row r="90765" spans="2:2" x14ac:dyDescent="0.2">
      <c r="B90765" s="35"/>
    </row>
    <row r="90766" spans="2:2" x14ac:dyDescent="0.2">
      <c r="B90766" s="35"/>
    </row>
    <row r="90769" spans="2:2" x14ac:dyDescent="0.2">
      <c r="B90769" s="35"/>
    </row>
    <row r="90770" spans="2:2" x14ac:dyDescent="0.2">
      <c r="B90770" s="35"/>
    </row>
    <row r="90771" spans="2:2" x14ac:dyDescent="0.2">
      <c r="B90771" s="35"/>
    </row>
    <row r="90772" spans="2:2" x14ac:dyDescent="0.2">
      <c r="B90772" s="35"/>
    </row>
    <row r="90775" spans="2:2" x14ac:dyDescent="0.2">
      <c r="B90775" s="35"/>
    </row>
    <row r="90776" spans="2:2" x14ac:dyDescent="0.2">
      <c r="B90776" s="35"/>
    </row>
    <row r="90777" spans="2:2" x14ac:dyDescent="0.2">
      <c r="B90777" s="35"/>
    </row>
    <row r="90778" spans="2:2" x14ac:dyDescent="0.2">
      <c r="B90778" s="35"/>
    </row>
    <row r="90779" spans="2:2" x14ac:dyDescent="0.2">
      <c r="B90779" s="35"/>
    </row>
    <row r="90780" spans="2:2" x14ac:dyDescent="0.2">
      <c r="B90780" s="35"/>
    </row>
    <row r="90786" spans="2:2" x14ac:dyDescent="0.2">
      <c r="B90786" s="35"/>
    </row>
    <row r="90787" spans="2:2" x14ac:dyDescent="0.2">
      <c r="B90787" s="35"/>
    </row>
    <row r="90788" spans="2:2" x14ac:dyDescent="0.2">
      <c r="B90788" s="35"/>
    </row>
    <row r="90789" spans="2:2" x14ac:dyDescent="0.2">
      <c r="B90789" s="35"/>
    </row>
    <row r="90869" spans="2:2" x14ac:dyDescent="0.2">
      <c r="B90869" s="35"/>
    </row>
    <row r="90870" spans="2:2" x14ac:dyDescent="0.2">
      <c r="B90870" s="34"/>
    </row>
    <row r="90908" spans="2:2" x14ac:dyDescent="0.2">
      <c r="B90908" s="35"/>
    </row>
    <row r="90910" spans="2:2" x14ac:dyDescent="0.2">
      <c r="B90910" s="35"/>
    </row>
    <row r="90912" spans="2:2" x14ac:dyDescent="0.2">
      <c r="B90912" s="35"/>
    </row>
    <row r="90914" spans="2:2" x14ac:dyDescent="0.2">
      <c r="B90914" s="35"/>
    </row>
    <row r="90919" spans="2:2" x14ac:dyDescent="0.2">
      <c r="B90919" s="35"/>
    </row>
    <row r="90920" spans="2:2" x14ac:dyDescent="0.2">
      <c r="B90920" s="35"/>
    </row>
    <row r="90923" spans="2:2" x14ac:dyDescent="0.2">
      <c r="B90923" s="35"/>
    </row>
    <row r="90924" spans="2:2" x14ac:dyDescent="0.2">
      <c r="B90924" s="35"/>
    </row>
    <row r="90927" spans="2:2" x14ac:dyDescent="0.2">
      <c r="B90927" s="35"/>
    </row>
    <row r="90928" spans="2:2" x14ac:dyDescent="0.2">
      <c r="B90928" s="35"/>
    </row>
    <row r="90929" spans="2:2" x14ac:dyDescent="0.2">
      <c r="B90929" s="35"/>
    </row>
    <row r="90930" spans="2:2" x14ac:dyDescent="0.2">
      <c r="B90930" s="35"/>
    </row>
    <row r="90933" spans="2:2" x14ac:dyDescent="0.2">
      <c r="B90933" s="35"/>
    </row>
    <row r="90934" spans="2:2" x14ac:dyDescent="0.2">
      <c r="B90934" s="35"/>
    </row>
    <row r="90935" spans="2:2" x14ac:dyDescent="0.2">
      <c r="B90935" s="35"/>
    </row>
    <row r="90936" spans="2:2" x14ac:dyDescent="0.2">
      <c r="B90936" s="35"/>
    </row>
    <row r="90937" spans="2:2" x14ac:dyDescent="0.2">
      <c r="B90937" s="35"/>
    </row>
    <row r="90938" spans="2:2" x14ac:dyDescent="0.2">
      <c r="B90938" s="35"/>
    </row>
    <row r="90944" spans="2:2" x14ac:dyDescent="0.2">
      <c r="B90944" s="35"/>
    </row>
    <row r="90945" spans="2:2" x14ac:dyDescent="0.2">
      <c r="B90945" s="35"/>
    </row>
    <row r="90946" spans="2:2" x14ac:dyDescent="0.2">
      <c r="B90946" s="35"/>
    </row>
    <row r="90947" spans="2:2" x14ac:dyDescent="0.2">
      <c r="B90947" s="35"/>
    </row>
    <row r="91010" spans="2:2" x14ac:dyDescent="0.2">
      <c r="B91010" s="170"/>
    </row>
    <row r="91016" spans="2:2" x14ac:dyDescent="0.2">
      <c r="B91016" s="170"/>
    </row>
    <row r="91022" spans="2:2" x14ac:dyDescent="0.2">
      <c r="B91022" s="170"/>
    </row>
    <row r="91027" spans="2:2" x14ac:dyDescent="0.2">
      <c r="B91027" s="35"/>
    </row>
    <row r="91028" spans="2:2" x14ac:dyDescent="0.2">
      <c r="B91028" s="34"/>
    </row>
    <row r="91066" spans="2:2" x14ac:dyDescent="0.2">
      <c r="B91066" s="35"/>
    </row>
    <row r="91068" spans="2:2" x14ac:dyDescent="0.2">
      <c r="B91068" s="35"/>
    </row>
    <row r="91070" spans="2:2" x14ac:dyDescent="0.2">
      <c r="B91070" s="35"/>
    </row>
    <row r="91072" spans="2:2" x14ac:dyDescent="0.2">
      <c r="B91072" s="35"/>
    </row>
    <row r="91073" spans="2:2" x14ac:dyDescent="0.2">
      <c r="B91073" s="170"/>
    </row>
    <row r="91077" spans="2:2" x14ac:dyDescent="0.2">
      <c r="B91077" s="35"/>
    </row>
    <row r="91078" spans="2:2" x14ac:dyDescent="0.2">
      <c r="B91078" s="35"/>
    </row>
    <row r="91081" spans="2:2" x14ac:dyDescent="0.2">
      <c r="B91081" s="35"/>
    </row>
    <row r="91082" spans="2:2" x14ac:dyDescent="0.2">
      <c r="B91082" s="35"/>
    </row>
    <row r="91085" spans="2:2" x14ac:dyDescent="0.2">
      <c r="B91085" s="35"/>
    </row>
    <row r="91086" spans="2:2" x14ac:dyDescent="0.2">
      <c r="B91086" s="35"/>
    </row>
    <row r="91087" spans="2:2" x14ac:dyDescent="0.2">
      <c r="B91087" s="35"/>
    </row>
    <row r="91088" spans="2:2" x14ac:dyDescent="0.2">
      <c r="B91088" s="35"/>
    </row>
    <row r="91091" spans="2:2" x14ac:dyDescent="0.2">
      <c r="B91091" s="35"/>
    </row>
    <row r="91092" spans="2:2" x14ac:dyDescent="0.2">
      <c r="B91092" s="35"/>
    </row>
    <row r="91093" spans="2:2" x14ac:dyDescent="0.2">
      <c r="B91093" s="35"/>
    </row>
    <row r="91094" spans="2:2" x14ac:dyDescent="0.2">
      <c r="B91094" s="35"/>
    </row>
    <row r="91095" spans="2:2" x14ac:dyDescent="0.2">
      <c r="B91095" s="35"/>
    </row>
    <row r="91096" spans="2:2" x14ac:dyDescent="0.2">
      <c r="B91096" s="35"/>
    </row>
    <row r="91102" spans="2:2" x14ac:dyDescent="0.2">
      <c r="B91102" s="35"/>
    </row>
    <row r="91103" spans="2:2" x14ac:dyDescent="0.2">
      <c r="B91103" s="35"/>
    </row>
    <row r="91104" spans="2:2" x14ac:dyDescent="0.2">
      <c r="B91104" s="35"/>
    </row>
    <row r="91105" spans="2:2" x14ac:dyDescent="0.2">
      <c r="B91105" s="35"/>
    </row>
    <row r="91174" spans="2:2" x14ac:dyDescent="0.2">
      <c r="B91174" s="170"/>
    </row>
    <row r="91185" spans="2:2" x14ac:dyDescent="0.2">
      <c r="B91185" s="35"/>
    </row>
    <row r="91186" spans="2:2" x14ac:dyDescent="0.2">
      <c r="B91186" s="34"/>
    </row>
    <row r="91224" spans="2:2" x14ac:dyDescent="0.2">
      <c r="B91224" s="35"/>
    </row>
    <row r="91226" spans="2:2" x14ac:dyDescent="0.2">
      <c r="B91226" s="35"/>
    </row>
    <row r="91228" spans="2:2" x14ac:dyDescent="0.2">
      <c r="B91228" s="35"/>
    </row>
    <row r="91230" spans="2:2" x14ac:dyDescent="0.2">
      <c r="B91230" s="35"/>
    </row>
    <row r="91231" spans="2:2" x14ac:dyDescent="0.2">
      <c r="B91231" s="170"/>
    </row>
    <row r="91235" spans="2:2" x14ac:dyDescent="0.2">
      <c r="B91235" s="35"/>
    </row>
    <row r="91236" spans="2:2" x14ac:dyDescent="0.2">
      <c r="B91236" s="35"/>
    </row>
    <row r="91237" spans="2:2" x14ac:dyDescent="0.2">
      <c r="B91237" s="170"/>
    </row>
    <row r="91239" spans="2:2" x14ac:dyDescent="0.2">
      <c r="B91239" s="35"/>
    </row>
    <row r="91240" spans="2:2" x14ac:dyDescent="0.2">
      <c r="B91240" s="35"/>
    </row>
    <row r="91243" spans="2:2" x14ac:dyDescent="0.2">
      <c r="B91243" s="170"/>
    </row>
    <row r="91244" spans="2:2" x14ac:dyDescent="0.2">
      <c r="B91244" s="35"/>
    </row>
    <row r="91245" spans="2:2" x14ac:dyDescent="0.2">
      <c r="B91245" s="35"/>
    </row>
    <row r="91246" spans="2:2" x14ac:dyDescent="0.2">
      <c r="B91246" s="35"/>
    </row>
    <row r="91249" spans="2:2" x14ac:dyDescent="0.2">
      <c r="B91249" s="170"/>
    </row>
    <row r="91250" spans="2:2" x14ac:dyDescent="0.2">
      <c r="B91250" s="35"/>
    </row>
    <row r="91251" spans="2:2" x14ac:dyDescent="0.2">
      <c r="B91251" s="35"/>
    </row>
    <row r="91252" spans="2:2" x14ac:dyDescent="0.2">
      <c r="B91252" s="35"/>
    </row>
    <row r="91253" spans="2:2" x14ac:dyDescent="0.2">
      <c r="B91253" s="35"/>
    </row>
    <row r="91254" spans="2:2" x14ac:dyDescent="0.2">
      <c r="B91254" s="35"/>
    </row>
    <row r="91260" spans="2:2" x14ac:dyDescent="0.2">
      <c r="B91260" s="35"/>
    </row>
    <row r="91261" spans="2:2" x14ac:dyDescent="0.2">
      <c r="B91261" s="35"/>
    </row>
    <row r="91262" spans="2:2" x14ac:dyDescent="0.2">
      <c r="B91262" s="35"/>
    </row>
    <row r="91263" spans="2:2" x14ac:dyDescent="0.2">
      <c r="B91263" s="35"/>
    </row>
    <row r="91274" spans="2:2" x14ac:dyDescent="0.2">
      <c r="B91274" s="170"/>
    </row>
    <row r="91280" spans="2:2" x14ac:dyDescent="0.2">
      <c r="B91280" s="170"/>
    </row>
    <row r="91343" spans="2:2" x14ac:dyDescent="0.2">
      <c r="B91343" s="35"/>
    </row>
    <row r="91344" spans="2:2" x14ac:dyDescent="0.2">
      <c r="B91344" s="34"/>
    </row>
    <row r="91382" spans="2:2" x14ac:dyDescent="0.2">
      <c r="B91382" s="35"/>
    </row>
    <row r="91384" spans="2:2" x14ac:dyDescent="0.2">
      <c r="B91384" s="35"/>
    </row>
    <row r="91386" spans="2:2" x14ac:dyDescent="0.2">
      <c r="B91386" s="35"/>
    </row>
    <row r="91388" spans="2:2" x14ac:dyDescent="0.2">
      <c r="B91388" s="35"/>
    </row>
    <row r="91393" spans="2:2" x14ac:dyDescent="0.2">
      <c r="B91393" s="35"/>
    </row>
    <row r="91394" spans="2:2" x14ac:dyDescent="0.2">
      <c r="B91394" s="35"/>
    </row>
    <row r="91397" spans="2:2" x14ac:dyDescent="0.2">
      <c r="B91397" s="35"/>
    </row>
    <row r="91398" spans="2:2" x14ac:dyDescent="0.2">
      <c r="B91398" s="35"/>
    </row>
    <row r="91401" spans="2:2" x14ac:dyDescent="0.2">
      <c r="B91401" s="35"/>
    </row>
    <row r="91402" spans="2:2" x14ac:dyDescent="0.2">
      <c r="B91402" s="35"/>
    </row>
    <row r="91403" spans="2:2" x14ac:dyDescent="0.2">
      <c r="B91403" s="35"/>
    </row>
    <row r="91404" spans="2:2" x14ac:dyDescent="0.2">
      <c r="B91404" s="35"/>
    </row>
    <row r="91407" spans="2:2" x14ac:dyDescent="0.2">
      <c r="B91407" s="35"/>
    </row>
    <row r="91408" spans="2:2" x14ac:dyDescent="0.2">
      <c r="B91408" s="35"/>
    </row>
    <row r="91409" spans="2:2" x14ac:dyDescent="0.2">
      <c r="B91409" s="35"/>
    </row>
    <row r="91410" spans="2:2" x14ac:dyDescent="0.2">
      <c r="B91410" s="35"/>
    </row>
    <row r="91411" spans="2:2" x14ac:dyDescent="0.2">
      <c r="B91411" s="35"/>
    </row>
    <row r="91412" spans="2:2" x14ac:dyDescent="0.2">
      <c r="B91412" s="35"/>
    </row>
    <row r="91418" spans="2:2" x14ac:dyDescent="0.2">
      <c r="B91418" s="35"/>
    </row>
    <row r="91419" spans="2:2" x14ac:dyDescent="0.2">
      <c r="B91419" s="35"/>
    </row>
    <row r="91420" spans="2:2" x14ac:dyDescent="0.2">
      <c r="B91420" s="170"/>
    </row>
    <row r="91421" spans="2:2" x14ac:dyDescent="0.2">
      <c r="B91421" s="35"/>
    </row>
    <row r="91426" spans="2:2" x14ac:dyDescent="0.2">
      <c r="B91426" s="170"/>
    </row>
    <row r="91432" spans="2:2" x14ac:dyDescent="0.2">
      <c r="B91432" s="170"/>
    </row>
    <row r="91501" spans="2:2" x14ac:dyDescent="0.2">
      <c r="B91501" s="35"/>
    </row>
    <row r="91502" spans="2:2" x14ac:dyDescent="0.2">
      <c r="B91502" s="34"/>
    </row>
    <row r="91529" spans="2:2" x14ac:dyDescent="0.2">
      <c r="B91529" s="170"/>
    </row>
    <row r="91540" spans="2:2" x14ac:dyDescent="0.2">
      <c r="B91540" s="35"/>
    </row>
    <row r="91542" spans="2:2" x14ac:dyDescent="0.2">
      <c r="B91542" s="35"/>
    </row>
    <row r="91544" spans="2:2" x14ac:dyDescent="0.2">
      <c r="B91544" s="35"/>
    </row>
    <row r="91546" spans="2:2" x14ac:dyDescent="0.2">
      <c r="B91546" s="35"/>
    </row>
    <row r="91551" spans="2:2" x14ac:dyDescent="0.2">
      <c r="B91551" s="35"/>
    </row>
    <row r="91552" spans="2:2" x14ac:dyDescent="0.2">
      <c r="B91552" s="35"/>
    </row>
    <row r="91555" spans="2:2" x14ac:dyDescent="0.2">
      <c r="B91555" s="35"/>
    </row>
    <row r="91556" spans="2:2" x14ac:dyDescent="0.2">
      <c r="B91556" s="35"/>
    </row>
    <row r="91559" spans="2:2" x14ac:dyDescent="0.2">
      <c r="B91559" s="35"/>
    </row>
    <row r="91560" spans="2:2" x14ac:dyDescent="0.2">
      <c r="B91560" s="35"/>
    </row>
    <row r="91561" spans="2:2" x14ac:dyDescent="0.2">
      <c r="B91561" s="35"/>
    </row>
    <row r="91562" spans="2:2" x14ac:dyDescent="0.2">
      <c r="B91562" s="35"/>
    </row>
    <row r="91565" spans="2:2" x14ac:dyDescent="0.2">
      <c r="B91565" s="35"/>
    </row>
    <row r="91566" spans="2:2" x14ac:dyDescent="0.2">
      <c r="B91566" s="35"/>
    </row>
    <row r="91567" spans="2:2" x14ac:dyDescent="0.2">
      <c r="B91567" s="35"/>
    </row>
    <row r="91568" spans="2:2" x14ac:dyDescent="0.2">
      <c r="B91568" s="35"/>
    </row>
    <row r="91569" spans="2:2" x14ac:dyDescent="0.2">
      <c r="B91569" s="35"/>
    </row>
    <row r="91570" spans="2:2" x14ac:dyDescent="0.2">
      <c r="B91570" s="35"/>
    </row>
    <row r="91576" spans="2:2" x14ac:dyDescent="0.2">
      <c r="B91576" s="35"/>
    </row>
    <row r="91577" spans="2:2" x14ac:dyDescent="0.2">
      <c r="B91577" s="35"/>
    </row>
    <row r="91578" spans="2:2" x14ac:dyDescent="0.2">
      <c r="B91578" s="35"/>
    </row>
    <row r="91579" spans="2:2" x14ac:dyDescent="0.2">
      <c r="B91579" s="35"/>
    </row>
    <row r="91602" spans="2:2" x14ac:dyDescent="0.2">
      <c r="B91602" s="170"/>
    </row>
    <row r="91608" spans="2:2" x14ac:dyDescent="0.2">
      <c r="B91608" s="170"/>
    </row>
    <row r="91614" spans="2:2" x14ac:dyDescent="0.2">
      <c r="B91614" s="170"/>
    </row>
    <row r="91620" spans="2:2" x14ac:dyDescent="0.2">
      <c r="B91620" s="170"/>
    </row>
    <row r="91626" spans="2:2" x14ac:dyDescent="0.2">
      <c r="B91626" s="170"/>
    </row>
    <row r="91632" spans="2:2" x14ac:dyDescent="0.2">
      <c r="B91632" s="170"/>
    </row>
    <row r="91638" spans="2:2" x14ac:dyDescent="0.2">
      <c r="B91638" s="170"/>
    </row>
    <row r="91644" spans="2:2" x14ac:dyDescent="0.2">
      <c r="B91644" s="170"/>
    </row>
    <row r="91659" spans="2:2" x14ac:dyDescent="0.2">
      <c r="B91659" s="35"/>
    </row>
    <row r="91660" spans="2:2" x14ac:dyDescent="0.2">
      <c r="B91660" s="34"/>
    </row>
    <row r="91698" spans="2:2" x14ac:dyDescent="0.2">
      <c r="B91698" s="35"/>
    </row>
    <row r="91700" spans="2:2" x14ac:dyDescent="0.2">
      <c r="B91700" s="35"/>
    </row>
    <row r="91702" spans="2:2" x14ac:dyDescent="0.2">
      <c r="B91702" s="35"/>
    </row>
    <row r="91704" spans="2:2" x14ac:dyDescent="0.2">
      <c r="B91704" s="35"/>
    </row>
    <row r="91709" spans="2:2" x14ac:dyDescent="0.2">
      <c r="B91709" s="35"/>
    </row>
    <row r="91710" spans="2:2" x14ac:dyDescent="0.2">
      <c r="B91710" s="35"/>
    </row>
    <row r="91713" spans="2:2" x14ac:dyDescent="0.2">
      <c r="B91713" s="35"/>
    </row>
    <row r="91714" spans="2:2" x14ac:dyDescent="0.2">
      <c r="B91714" s="35"/>
    </row>
    <row r="91717" spans="2:2" x14ac:dyDescent="0.2">
      <c r="B91717" s="35"/>
    </row>
    <row r="91718" spans="2:2" x14ac:dyDescent="0.2">
      <c r="B91718" s="35"/>
    </row>
    <row r="91719" spans="2:2" x14ac:dyDescent="0.2">
      <c r="B91719" s="35"/>
    </row>
    <row r="91720" spans="2:2" x14ac:dyDescent="0.2">
      <c r="B91720" s="35"/>
    </row>
    <row r="91723" spans="2:2" x14ac:dyDescent="0.2">
      <c r="B91723" s="35"/>
    </row>
    <row r="91724" spans="2:2" x14ac:dyDescent="0.2">
      <c r="B91724" s="35"/>
    </row>
    <row r="91725" spans="2:2" x14ac:dyDescent="0.2">
      <c r="B91725" s="35"/>
    </row>
    <row r="91726" spans="2:2" x14ac:dyDescent="0.2">
      <c r="B91726" s="35"/>
    </row>
    <row r="91727" spans="2:2" x14ac:dyDescent="0.2">
      <c r="B91727" s="35"/>
    </row>
    <row r="91728" spans="2:2" x14ac:dyDescent="0.2">
      <c r="B91728" s="35"/>
    </row>
    <row r="91734" spans="2:2" x14ac:dyDescent="0.2">
      <c r="B91734" s="35"/>
    </row>
    <row r="91735" spans="2:2" x14ac:dyDescent="0.2">
      <c r="B91735" s="35"/>
    </row>
    <row r="91736" spans="2:2" x14ac:dyDescent="0.2">
      <c r="B91736" s="35"/>
    </row>
    <row r="91737" spans="2:2" x14ac:dyDescent="0.2">
      <c r="B91737" s="35"/>
    </row>
    <row r="91817" spans="2:2" x14ac:dyDescent="0.2">
      <c r="B91817" s="35"/>
    </row>
    <row r="91818" spans="2:2" x14ac:dyDescent="0.2">
      <c r="B91818" s="34"/>
    </row>
    <row r="91856" spans="2:2" x14ac:dyDescent="0.2">
      <c r="B91856" s="35"/>
    </row>
    <row r="91858" spans="2:2" x14ac:dyDescent="0.2">
      <c r="B91858" s="35"/>
    </row>
    <row r="91860" spans="2:2" x14ac:dyDescent="0.2">
      <c r="B91860" s="35"/>
    </row>
    <row r="91862" spans="2:2" x14ac:dyDescent="0.2">
      <c r="B91862" s="35"/>
    </row>
    <row r="91867" spans="2:2" x14ac:dyDescent="0.2">
      <c r="B91867" s="35"/>
    </row>
    <row r="91868" spans="2:2" x14ac:dyDescent="0.2">
      <c r="B91868" s="35"/>
    </row>
    <row r="91871" spans="2:2" x14ac:dyDescent="0.2">
      <c r="B91871" s="35"/>
    </row>
    <row r="91872" spans="2:2" x14ac:dyDescent="0.2">
      <c r="B91872" s="35"/>
    </row>
    <row r="91875" spans="2:2" x14ac:dyDescent="0.2">
      <c r="B91875" s="35"/>
    </row>
    <row r="91876" spans="2:2" x14ac:dyDescent="0.2">
      <c r="B91876" s="35"/>
    </row>
    <row r="91877" spans="2:2" x14ac:dyDescent="0.2">
      <c r="B91877" s="35"/>
    </row>
    <row r="91878" spans="2:2" x14ac:dyDescent="0.2">
      <c r="B91878" s="35"/>
    </row>
    <row r="91881" spans="2:2" x14ac:dyDescent="0.2">
      <c r="B91881" s="35"/>
    </row>
    <row r="91882" spans="2:2" x14ac:dyDescent="0.2">
      <c r="B91882" s="35"/>
    </row>
    <row r="91883" spans="2:2" x14ac:dyDescent="0.2">
      <c r="B91883" s="35"/>
    </row>
    <row r="91884" spans="2:2" x14ac:dyDescent="0.2">
      <c r="B91884" s="35"/>
    </row>
    <row r="91885" spans="2:2" x14ac:dyDescent="0.2">
      <c r="B91885" s="35"/>
    </row>
    <row r="91886" spans="2:2" x14ac:dyDescent="0.2">
      <c r="B91886" s="35"/>
    </row>
    <row r="91892" spans="2:2" x14ac:dyDescent="0.2">
      <c r="B91892" s="35"/>
    </row>
    <row r="91893" spans="2:2" x14ac:dyDescent="0.2">
      <c r="B91893" s="35"/>
    </row>
    <row r="91894" spans="2:2" x14ac:dyDescent="0.2">
      <c r="B91894" s="35"/>
    </row>
    <row r="91895" spans="2:2" x14ac:dyDescent="0.2">
      <c r="B91895" s="35"/>
    </row>
    <row r="91975" spans="2:2" x14ac:dyDescent="0.2">
      <c r="B91975" s="35"/>
    </row>
    <row r="91976" spans="2:2" x14ac:dyDescent="0.2">
      <c r="B91976" s="34"/>
    </row>
    <row r="91991" spans="2:2" x14ac:dyDescent="0.2">
      <c r="B91991" s="170"/>
    </row>
    <row r="91997" spans="2:2" x14ac:dyDescent="0.2">
      <c r="B91997" s="170"/>
    </row>
    <row r="92003" spans="2:2" x14ac:dyDescent="0.2">
      <c r="B92003" s="170"/>
    </row>
    <row r="92009" spans="2:2" x14ac:dyDescent="0.2">
      <c r="B92009" s="170"/>
    </row>
    <row r="92014" spans="2:2" x14ac:dyDescent="0.2">
      <c r="B92014" s="35"/>
    </row>
    <row r="92016" spans="2:2" x14ac:dyDescent="0.2">
      <c r="B92016" s="35"/>
    </row>
    <row r="92018" spans="2:2" x14ac:dyDescent="0.2">
      <c r="B92018" s="35"/>
    </row>
    <row r="92020" spans="2:2" x14ac:dyDescent="0.2">
      <c r="B92020" s="35"/>
    </row>
    <row r="92025" spans="2:2" x14ac:dyDescent="0.2">
      <c r="B92025" s="35"/>
    </row>
    <row r="92026" spans="2:2" x14ac:dyDescent="0.2">
      <c r="B92026" s="35"/>
    </row>
    <row r="92029" spans="2:2" x14ac:dyDescent="0.2">
      <c r="B92029" s="35"/>
    </row>
    <row r="92030" spans="2:2" x14ac:dyDescent="0.2">
      <c r="B92030" s="35"/>
    </row>
    <row r="92033" spans="2:2" x14ac:dyDescent="0.2">
      <c r="B92033" s="35"/>
    </row>
    <row r="92034" spans="2:2" x14ac:dyDescent="0.2">
      <c r="B92034" s="35"/>
    </row>
    <row r="92035" spans="2:2" x14ac:dyDescent="0.2">
      <c r="B92035" s="35"/>
    </row>
    <row r="92036" spans="2:2" x14ac:dyDescent="0.2">
      <c r="B92036" s="35"/>
    </row>
    <row r="92039" spans="2:2" x14ac:dyDescent="0.2">
      <c r="B92039" s="35"/>
    </row>
    <row r="92040" spans="2:2" x14ac:dyDescent="0.2">
      <c r="B92040" s="35"/>
    </row>
    <row r="92041" spans="2:2" x14ac:dyDescent="0.2">
      <c r="B92041" s="35"/>
    </row>
    <row r="92042" spans="2:2" x14ac:dyDescent="0.2">
      <c r="B92042" s="35"/>
    </row>
    <row r="92043" spans="2:2" x14ac:dyDescent="0.2">
      <c r="B92043" s="35"/>
    </row>
    <row r="92044" spans="2:2" x14ac:dyDescent="0.2">
      <c r="B92044" s="35"/>
    </row>
    <row r="92050" spans="2:2" x14ac:dyDescent="0.2">
      <c r="B92050" s="35"/>
    </row>
    <row r="92051" spans="2:2" x14ac:dyDescent="0.2">
      <c r="B92051" s="35"/>
    </row>
    <row r="92052" spans="2:2" x14ac:dyDescent="0.2">
      <c r="B92052" s="35"/>
    </row>
    <row r="92053" spans="2:2" x14ac:dyDescent="0.2">
      <c r="B92053" s="35"/>
    </row>
    <row r="92133" spans="2:2" x14ac:dyDescent="0.2">
      <c r="B92133" s="35"/>
    </row>
    <row r="92134" spans="2:2" x14ac:dyDescent="0.2">
      <c r="B92134" s="34"/>
    </row>
    <row r="92172" spans="2:2" x14ac:dyDescent="0.2">
      <c r="B92172" s="35"/>
    </row>
    <row r="92174" spans="2:2" x14ac:dyDescent="0.2">
      <c r="B92174" s="35"/>
    </row>
    <row r="92176" spans="2:2" x14ac:dyDescent="0.2">
      <c r="B92176" s="35"/>
    </row>
    <row r="92178" spans="2:2" x14ac:dyDescent="0.2">
      <c r="B92178" s="35"/>
    </row>
    <row r="92183" spans="2:2" x14ac:dyDescent="0.2">
      <c r="B92183" s="35"/>
    </row>
    <row r="92184" spans="2:2" x14ac:dyDescent="0.2">
      <c r="B92184" s="35"/>
    </row>
    <row r="92187" spans="2:2" x14ac:dyDescent="0.2">
      <c r="B92187" s="35"/>
    </row>
    <row r="92188" spans="2:2" x14ac:dyDescent="0.2">
      <c r="B92188" s="35"/>
    </row>
    <row r="92191" spans="2:2" x14ac:dyDescent="0.2">
      <c r="B92191" s="35"/>
    </row>
    <row r="92192" spans="2:2" x14ac:dyDescent="0.2">
      <c r="B92192" s="35"/>
    </row>
    <row r="92193" spans="2:2" x14ac:dyDescent="0.2">
      <c r="B92193" s="35"/>
    </row>
    <row r="92194" spans="2:2" x14ac:dyDescent="0.2">
      <c r="B92194" s="35"/>
    </row>
    <row r="92197" spans="2:2" x14ac:dyDescent="0.2">
      <c r="B92197" s="35"/>
    </row>
    <row r="92198" spans="2:2" x14ac:dyDescent="0.2">
      <c r="B92198" s="35"/>
    </row>
    <row r="92199" spans="2:2" x14ac:dyDescent="0.2">
      <c r="B92199" s="35"/>
    </row>
    <row r="92200" spans="2:2" x14ac:dyDescent="0.2">
      <c r="B92200" s="35"/>
    </row>
    <row r="92201" spans="2:2" x14ac:dyDescent="0.2">
      <c r="B92201" s="170"/>
    </row>
    <row r="92202" spans="2:2" x14ac:dyDescent="0.2">
      <c r="B92202" s="35"/>
    </row>
    <row r="92208" spans="2:2" x14ac:dyDescent="0.2">
      <c r="B92208" s="35"/>
    </row>
    <row r="92209" spans="2:2" x14ac:dyDescent="0.2">
      <c r="B92209" s="35"/>
    </row>
    <row r="92210" spans="2:2" x14ac:dyDescent="0.2">
      <c r="B92210" s="35"/>
    </row>
    <row r="92211" spans="2:2" x14ac:dyDescent="0.2">
      <c r="B92211" s="35"/>
    </row>
    <row r="92252" spans="2:2" x14ac:dyDescent="0.2">
      <c r="B92252" s="170"/>
    </row>
    <row r="92291" spans="2:2" x14ac:dyDescent="0.2">
      <c r="B92291" s="35"/>
    </row>
    <row r="92292" spans="2:2" x14ac:dyDescent="0.2">
      <c r="B92292" s="34"/>
    </row>
    <row r="92330" spans="2:2" x14ac:dyDescent="0.2">
      <c r="B92330" s="35"/>
    </row>
    <row r="92332" spans="2:2" x14ac:dyDescent="0.2">
      <c r="B92332" s="35"/>
    </row>
    <row r="92334" spans="2:2" x14ac:dyDescent="0.2">
      <c r="B92334" s="35"/>
    </row>
    <row r="92336" spans="2:2" x14ac:dyDescent="0.2">
      <c r="B92336" s="35"/>
    </row>
    <row r="92341" spans="2:2" x14ac:dyDescent="0.2">
      <c r="B92341" s="35"/>
    </row>
    <row r="92342" spans="2:2" x14ac:dyDescent="0.2">
      <c r="B92342" s="35"/>
    </row>
    <row r="92345" spans="2:2" x14ac:dyDescent="0.2">
      <c r="B92345" s="35"/>
    </row>
    <row r="92346" spans="2:2" x14ac:dyDescent="0.2">
      <c r="B92346" s="35"/>
    </row>
    <row r="92349" spans="2:2" x14ac:dyDescent="0.2">
      <c r="B92349" s="35"/>
    </row>
    <row r="92350" spans="2:2" x14ac:dyDescent="0.2">
      <c r="B92350" s="35"/>
    </row>
    <row r="92351" spans="2:2" x14ac:dyDescent="0.2">
      <c r="B92351" s="35"/>
    </row>
    <row r="92352" spans="2:2" x14ac:dyDescent="0.2">
      <c r="B92352" s="35"/>
    </row>
    <row r="92355" spans="2:2" x14ac:dyDescent="0.2">
      <c r="B92355" s="35"/>
    </row>
    <row r="92356" spans="2:2" x14ac:dyDescent="0.2">
      <c r="B92356" s="35"/>
    </row>
    <row r="92357" spans="2:2" x14ac:dyDescent="0.2">
      <c r="B92357" s="35"/>
    </row>
    <row r="92358" spans="2:2" x14ac:dyDescent="0.2">
      <c r="B92358" s="35"/>
    </row>
    <row r="92359" spans="2:2" x14ac:dyDescent="0.2">
      <c r="B92359" s="35"/>
    </row>
    <row r="92360" spans="2:2" x14ac:dyDescent="0.2">
      <c r="B92360" s="35"/>
    </row>
    <row r="92366" spans="2:2" x14ac:dyDescent="0.2">
      <c r="B92366" s="35"/>
    </row>
    <row r="92367" spans="2:2" x14ac:dyDescent="0.2">
      <c r="B92367" s="35"/>
    </row>
    <row r="92368" spans="2:2" x14ac:dyDescent="0.2">
      <c r="B92368" s="35"/>
    </row>
    <row r="92369" spans="2:2" x14ac:dyDescent="0.2">
      <c r="B92369" s="35"/>
    </row>
    <row r="92374" spans="2:2" x14ac:dyDescent="0.2">
      <c r="B92374" s="170"/>
    </row>
    <row r="92380" spans="2:2" x14ac:dyDescent="0.2">
      <c r="B92380" s="170"/>
    </row>
    <row r="92410" spans="2:2" x14ac:dyDescent="0.2">
      <c r="B92410" s="170"/>
    </row>
    <row r="92416" spans="2:2" x14ac:dyDescent="0.2">
      <c r="B92416" s="170"/>
    </row>
    <row r="92422" spans="2:2" x14ac:dyDescent="0.2">
      <c r="B92422" s="170"/>
    </row>
    <row r="92449" spans="2:2" x14ac:dyDescent="0.2">
      <c r="B92449" s="35"/>
    </row>
    <row r="92450" spans="2:2" x14ac:dyDescent="0.2">
      <c r="B92450" s="34"/>
    </row>
    <row r="92488" spans="2:2" x14ac:dyDescent="0.2">
      <c r="B92488" s="35"/>
    </row>
    <row r="92490" spans="2:2" x14ac:dyDescent="0.2">
      <c r="B92490" s="35"/>
    </row>
    <row r="92492" spans="2:2" x14ac:dyDescent="0.2">
      <c r="B92492" s="35"/>
    </row>
    <row r="92494" spans="2:2" x14ac:dyDescent="0.2">
      <c r="B92494" s="35"/>
    </row>
    <row r="92499" spans="2:2" x14ac:dyDescent="0.2">
      <c r="B92499" s="35"/>
    </row>
    <row r="92500" spans="2:2" x14ac:dyDescent="0.2">
      <c r="B92500" s="35"/>
    </row>
    <row r="92503" spans="2:2" x14ac:dyDescent="0.2">
      <c r="B92503" s="35"/>
    </row>
    <row r="92504" spans="2:2" x14ac:dyDescent="0.2">
      <c r="B92504" s="35"/>
    </row>
    <row r="92507" spans="2:2" x14ac:dyDescent="0.2">
      <c r="B92507" s="35"/>
    </row>
    <row r="92508" spans="2:2" x14ac:dyDescent="0.2">
      <c r="B92508" s="35"/>
    </row>
    <row r="92509" spans="2:2" x14ac:dyDescent="0.2">
      <c r="B92509" s="35"/>
    </row>
    <row r="92510" spans="2:2" x14ac:dyDescent="0.2">
      <c r="B92510" s="35"/>
    </row>
    <row r="92513" spans="2:2" x14ac:dyDescent="0.2">
      <c r="B92513" s="35"/>
    </row>
    <row r="92514" spans="2:2" x14ac:dyDescent="0.2">
      <c r="B92514" s="35"/>
    </row>
    <row r="92523" spans="2:2" x14ac:dyDescent="0.2">
      <c r="B92523" s="170"/>
    </row>
    <row r="92529" spans="2:2" x14ac:dyDescent="0.2">
      <c r="B92529" s="170"/>
    </row>
    <row r="92535" spans="2:2" x14ac:dyDescent="0.2">
      <c r="B92535" s="170"/>
    </row>
    <row r="92589" spans="2:2" x14ac:dyDescent="0.2">
      <c r="B92589" s="35"/>
    </row>
    <row r="92590" spans="2:2" x14ac:dyDescent="0.2">
      <c r="B92590" s="34"/>
    </row>
    <row r="92628" spans="2:2" x14ac:dyDescent="0.2">
      <c r="B92628" s="35"/>
    </row>
    <row r="92630" spans="2:2" x14ac:dyDescent="0.2">
      <c r="B92630" s="35"/>
    </row>
    <row r="92632" spans="2:2" x14ac:dyDescent="0.2">
      <c r="B92632" s="35"/>
    </row>
    <row r="92634" spans="2:2" x14ac:dyDescent="0.2">
      <c r="B92634" s="35"/>
    </row>
    <row r="92639" spans="2:2" x14ac:dyDescent="0.2">
      <c r="B92639" s="35"/>
    </row>
    <row r="92640" spans="2:2" x14ac:dyDescent="0.2">
      <c r="B92640" s="35"/>
    </row>
    <row r="92643" spans="2:2" x14ac:dyDescent="0.2">
      <c r="B92643" s="35"/>
    </row>
    <row r="92644" spans="2:2" x14ac:dyDescent="0.2">
      <c r="B92644" s="35"/>
    </row>
    <row r="92647" spans="2:2" x14ac:dyDescent="0.2">
      <c r="B92647" s="35"/>
    </row>
    <row r="92648" spans="2:2" x14ac:dyDescent="0.2">
      <c r="B92648" s="35"/>
    </row>
    <row r="92649" spans="2:2" x14ac:dyDescent="0.2">
      <c r="B92649" s="35"/>
    </row>
    <row r="92650" spans="2:2" x14ac:dyDescent="0.2">
      <c r="B92650" s="35"/>
    </row>
    <row r="92653" spans="2:2" x14ac:dyDescent="0.2">
      <c r="B92653" s="35"/>
    </row>
    <row r="92654" spans="2:2" x14ac:dyDescent="0.2">
      <c r="B92654" s="35"/>
    </row>
    <row r="92684" spans="2:2" x14ac:dyDescent="0.2">
      <c r="B92684" s="170"/>
    </row>
    <row r="92729" spans="2:2" x14ac:dyDescent="0.2">
      <c r="B92729" s="35"/>
    </row>
    <row r="92730" spans="2:2" x14ac:dyDescent="0.2">
      <c r="B92730" s="34"/>
    </row>
    <row r="92768" spans="2:2" x14ac:dyDescent="0.2">
      <c r="B92768" s="35"/>
    </row>
    <row r="92770" spans="2:2" x14ac:dyDescent="0.2">
      <c r="B92770" s="35"/>
    </row>
    <row r="92772" spans="2:2" x14ac:dyDescent="0.2">
      <c r="B92772" s="35"/>
    </row>
    <row r="92774" spans="2:2" x14ac:dyDescent="0.2">
      <c r="B92774" s="35"/>
    </row>
    <row r="92779" spans="2:2" x14ac:dyDescent="0.2">
      <c r="B92779" s="35"/>
    </row>
    <row r="92780" spans="2:2" x14ac:dyDescent="0.2">
      <c r="B92780" s="35"/>
    </row>
    <row r="92783" spans="2:2" x14ac:dyDescent="0.2">
      <c r="B92783" s="35"/>
    </row>
    <row r="92784" spans="2:2" x14ac:dyDescent="0.2">
      <c r="B92784" s="35"/>
    </row>
    <row r="92787" spans="2:2" x14ac:dyDescent="0.2">
      <c r="B92787" s="35"/>
    </row>
    <row r="92788" spans="2:2" x14ac:dyDescent="0.2">
      <c r="B92788" s="35"/>
    </row>
    <row r="92789" spans="2:2" x14ac:dyDescent="0.2">
      <c r="B92789" s="35"/>
    </row>
    <row r="92790" spans="2:2" x14ac:dyDescent="0.2">
      <c r="B92790" s="35"/>
    </row>
    <row r="92793" spans="2:2" x14ac:dyDescent="0.2">
      <c r="B92793" s="35"/>
    </row>
    <row r="92794" spans="2:2" x14ac:dyDescent="0.2">
      <c r="B92794" s="35"/>
    </row>
    <row r="92817" spans="2:2" x14ac:dyDescent="0.2">
      <c r="B92817" s="170"/>
    </row>
    <row r="92819" spans="2:2" x14ac:dyDescent="0.2">
      <c r="B92819" s="170"/>
    </row>
    <row r="92823" spans="2:2" x14ac:dyDescent="0.2">
      <c r="B92823" s="170"/>
    </row>
    <row r="92825" spans="2:2" x14ac:dyDescent="0.2">
      <c r="B92825" s="170"/>
    </row>
    <row r="92829" spans="2:2" x14ac:dyDescent="0.2">
      <c r="B92829" s="170"/>
    </row>
    <row r="92831" spans="2:2" x14ac:dyDescent="0.2">
      <c r="B92831" s="170"/>
    </row>
    <row r="92866" spans="2:2" x14ac:dyDescent="0.2">
      <c r="B92866" s="170"/>
    </row>
    <row r="92869" spans="2:2" x14ac:dyDescent="0.2">
      <c r="B92869" s="35"/>
    </row>
    <row r="92870" spans="2:2" x14ac:dyDescent="0.2">
      <c r="B92870" s="34"/>
    </row>
    <row r="92872" spans="2:2" x14ac:dyDescent="0.2">
      <c r="B92872" s="170"/>
    </row>
    <row r="92878" spans="2:2" x14ac:dyDescent="0.2">
      <c r="B92878" s="170"/>
    </row>
    <row r="92884" spans="2:2" x14ac:dyDescent="0.2">
      <c r="B92884" s="170"/>
    </row>
    <row r="92908" spans="2:2" x14ac:dyDescent="0.2">
      <c r="B92908" s="35"/>
    </row>
    <row r="92910" spans="2:2" x14ac:dyDescent="0.2">
      <c r="B92910" s="35"/>
    </row>
    <row r="92912" spans="2:2" x14ac:dyDescent="0.2">
      <c r="B92912" s="35"/>
    </row>
    <row r="92914" spans="2:2" x14ac:dyDescent="0.2">
      <c r="B92914" s="35"/>
    </row>
    <row r="92919" spans="2:2" x14ac:dyDescent="0.2">
      <c r="B92919" s="35"/>
    </row>
    <row r="92920" spans="2:2" x14ac:dyDescent="0.2">
      <c r="B92920" s="35"/>
    </row>
    <row r="92923" spans="2:2" x14ac:dyDescent="0.2">
      <c r="B92923" s="35"/>
    </row>
    <row r="92924" spans="2:2" x14ac:dyDescent="0.2">
      <c r="B92924" s="35"/>
    </row>
    <row r="92927" spans="2:2" x14ac:dyDescent="0.2">
      <c r="B92927" s="35"/>
    </row>
    <row r="92928" spans="2:2" x14ac:dyDescent="0.2">
      <c r="B92928" s="35"/>
    </row>
    <row r="92929" spans="2:2" x14ac:dyDescent="0.2">
      <c r="B92929" s="35"/>
    </row>
    <row r="92930" spans="2:2" x14ac:dyDescent="0.2">
      <c r="B92930" s="35"/>
    </row>
    <row r="92933" spans="2:2" x14ac:dyDescent="0.2">
      <c r="B92933" s="35"/>
    </row>
    <row r="92934" spans="2:2" x14ac:dyDescent="0.2">
      <c r="B92934" s="35"/>
    </row>
    <row r="92957" spans="2:2" x14ac:dyDescent="0.2">
      <c r="B92957" s="170"/>
    </row>
    <row r="92963" spans="2:2" x14ac:dyDescent="0.2">
      <c r="B92963" s="170"/>
    </row>
    <row r="92969" spans="2:2" x14ac:dyDescent="0.2">
      <c r="B92969" s="170"/>
    </row>
    <row r="92975" spans="2:2" x14ac:dyDescent="0.2">
      <c r="B92975" s="170"/>
    </row>
    <row r="92981" spans="2:2" x14ac:dyDescent="0.2">
      <c r="B92981" s="170"/>
    </row>
    <row r="92987" spans="2:2" x14ac:dyDescent="0.2">
      <c r="B92987" s="170"/>
    </row>
    <row r="92993" spans="2:2" x14ac:dyDescent="0.2">
      <c r="B92993" s="170"/>
    </row>
    <row r="92999" spans="2:2" x14ac:dyDescent="0.2">
      <c r="B92999" s="170"/>
    </row>
    <row r="93009" spans="2:2" x14ac:dyDescent="0.2">
      <c r="B93009" s="35"/>
    </row>
    <row r="93010" spans="2:2" x14ac:dyDescent="0.2">
      <c r="B93010" s="34"/>
    </row>
    <row r="93012" spans="2:2" x14ac:dyDescent="0.2">
      <c r="B93012" s="170"/>
    </row>
    <row r="93025" spans="2:2" x14ac:dyDescent="0.2">
      <c r="B93025" s="170"/>
    </row>
    <row r="93048" spans="2:2" x14ac:dyDescent="0.2">
      <c r="B93048" s="35"/>
    </row>
    <row r="93050" spans="2:2" x14ac:dyDescent="0.2">
      <c r="B93050" s="35"/>
    </row>
    <row r="93052" spans="2:2" x14ac:dyDescent="0.2">
      <c r="B93052" s="35"/>
    </row>
    <row r="93054" spans="2:2" x14ac:dyDescent="0.2">
      <c r="B93054" s="35"/>
    </row>
    <row r="93059" spans="2:2" x14ac:dyDescent="0.2">
      <c r="B93059" s="35"/>
    </row>
    <row r="93060" spans="2:2" x14ac:dyDescent="0.2">
      <c r="B93060" s="35"/>
    </row>
    <row r="93063" spans="2:2" x14ac:dyDescent="0.2">
      <c r="B93063" s="35"/>
    </row>
    <row r="93064" spans="2:2" x14ac:dyDescent="0.2">
      <c r="B93064" s="35"/>
    </row>
    <row r="93067" spans="2:2" x14ac:dyDescent="0.2">
      <c r="B93067" s="35"/>
    </row>
    <row r="93068" spans="2:2" x14ac:dyDescent="0.2">
      <c r="B93068" s="35"/>
    </row>
    <row r="93069" spans="2:2" x14ac:dyDescent="0.2">
      <c r="B93069" s="35"/>
    </row>
    <row r="93070" spans="2:2" x14ac:dyDescent="0.2">
      <c r="B93070" s="35"/>
    </row>
    <row r="93073" spans="2:2" x14ac:dyDescent="0.2">
      <c r="B93073" s="35"/>
    </row>
    <row r="93074" spans="2:2" x14ac:dyDescent="0.2">
      <c r="B93074" s="35"/>
    </row>
    <row r="93149" spans="2:2" x14ac:dyDescent="0.2">
      <c r="B93149" s="35"/>
    </row>
    <row r="93150" spans="2:2" x14ac:dyDescent="0.2">
      <c r="B93150" s="34"/>
    </row>
    <row r="93188" spans="2:2" x14ac:dyDescent="0.2">
      <c r="B93188" s="35"/>
    </row>
    <row r="93190" spans="2:2" x14ac:dyDescent="0.2">
      <c r="B93190" s="35"/>
    </row>
    <row r="93192" spans="2:2" x14ac:dyDescent="0.2">
      <c r="B93192" s="35"/>
    </row>
    <row r="93194" spans="2:2" x14ac:dyDescent="0.2">
      <c r="B93194" s="35"/>
    </row>
    <row r="93199" spans="2:2" x14ac:dyDescent="0.2">
      <c r="B93199" s="35"/>
    </row>
    <row r="93200" spans="2:2" x14ac:dyDescent="0.2">
      <c r="B93200" s="35"/>
    </row>
    <row r="93203" spans="2:2" x14ac:dyDescent="0.2">
      <c r="B93203" s="35"/>
    </row>
    <row r="93204" spans="2:2" x14ac:dyDescent="0.2">
      <c r="B93204" s="35"/>
    </row>
    <row r="93207" spans="2:2" x14ac:dyDescent="0.2">
      <c r="B93207" s="35"/>
    </row>
    <row r="93208" spans="2:2" x14ac:dyDescent="0.2">
      <c r="B93208" s="35"/>
    </row>
    <row r="93209" spans="2:2" x14ac:dyDescent="0.2">
      <c r="B93209" s="35"/>
    </row>
    <row r="93210" spans="2:2" x14ac:dyDescent="0.2">
      <c r="B93210" s="35"/>
    </row>
    <row r="93213" spans="2:2" x14ac:dyDescent="0.2">
      <c r="B93213" s="35"/>
    </row>
    <row r="93214" spans="2:2" x14ac:dyDescent="0.2">
      <c r="B93214" s="35"/>
    </row>
    <row r="93289" spans="2:2" x14ac:dyDescent="0.2">
      <c r="B93289" s="35"/>
    </row>
    <row r="93290" spans="2:2" x14ac:dyDescent="0.2">
      <c r="B93290" s="34"/>
    </row>
    <row r="93328" spans="2:2" x14ac:dyDescent="0.2">
      <c r="B93328" s="35"/>
    </row>
    <row r="93330" spans="2:2" x14ac:dyDescent="0.2">
      <c r="B93330" s="35"/>
    </row>
    <row r="93332" spans="2:2" x14ac:dyDescent="0.2">
      <c r="B93332" s="35"/>
    </row>
    <row r="93334" spans="2:2" x14ac:dyDescent="0.2">
      <c r="B93334" s="35"/>
    </row>
    <row r="93339" spans="2:2" x14ac:dyDescent="0.2">
      <c r="B93339" s="35"/>
    </row>
    <row r="93340" spans="2:2" x14ac:dyDescent="0.2">
      <c r="B93340" s="35"/>
    </row>
    <row r="93343" spans="2:2" x14ac:dyDescent="0.2">
      <c r="B93343" s="35"/>
    </row>
    <row r="93344" spans="2:2" x14ac:dyDescent="0.2">
      <c r="B93344" s="35"/>
    </row>
    <row r="93347" spans="2:2" x14ac:dyDescent="0.2">
      <c r="B93347" s="35"/>
    </row>
    <row r="93348" spans="2:2" x14ac:dyDescent="0.2">
      <c r="B93348" s="35"/>
    </row>
    <row r="93349" spans="2:2" x14ac:dyDescent="0.2">
      <c r="B93349" s="35"/>
    </row>
    <row r="93350" spans="2:2" x14ac:dyDescent="0.2">
      <c r="B93350" s="35"/>
    </row>
    <row r="93353" spans="2:2" x14ac:dyDescent="0.2">
      <c r="B93353" s="35"/>
    </row>
    <row r="93354" spans="2:2" x14ac:dyDescent="0.2">
      <c r="B93354" s="35"/>
    </row>
    <row r="93355" spans="2:2" x14ac:dyDescent="0.2">
      <c r="B93355" s="35"/>
    </row>
    <row r="93356" spans="2:2" x14ac:dyDescent="0.2">
      <c r="B93356" s="35"/>
    </row>
    <row r="93357" spans="2:2" x14ac:dyDescent="0.2">
      <c r="B93357" s="35"/>
    </row>
    <row r="93358" spans="2:2" x14ac:dyDescent="0.2">
      <c r="B93358" s="35"/>
    </row>
    <row r="93364" spans="2:2" x14ac:dyDescent="0.2">
      <c r="B93364" s="35"/>
    </row>
    <row r="93365" spans="2:2" x14ac:dyDescent="0.2">
      <c r="B93365" s="35"/>
    </row>
    <row r="93366" spans="2:2" x14ac:dyDescent="0.2">
      <c r="B93366" s="35"/>
    </row>
    <row r="93367" spans="2:2" x14ac:dyDescent="0.2">
      <c r="B93367" s="35"/>
    </row>
    <row r="93447" spans="2:2" x14ac:dyDescent="0.2">
      <c r="B93447" s="35"/>
    </row>
    <row r="93448" spans="2:2" x14ac:dyDescent="0.2">
      <c r="B93448" s="34"/>
    </row>
    <row r="93467" spans="2:2" x14ac:dyDescent="0.2">
      <c r="B93467" s="170"/>
    </row>
    <row r="93473" spans="2:2" x14ac:dyDescent="0.2">
      <c r="B93473" s="170"/>
    </row>
    <row r="93486" spans="2:2" x14ac:dyDescent="0.2">
      <c r="B93486" s="35"/>
    </row>
    <row r="93488" spans="2:2" x14ac:dyDescent="0.2">
      <c r="B93488" s="35"/>
    </row>
    <row r="93490" spans="2:2" x14ac:dyDescent="0.2">
      <c r="B93490" s="35"/>
    </row>
    <row r="93492" spans="2:2" x14ac:dyDescent="0.2">
      <c r="B93492" s="35"/>
    </row>
    <row r="93497" spans="2:2" x14ac:dyDescent="0.2">
      <c r="B93497" s="35"/>
    </row>
    <row r="93498" spans="2:2" x14ac:dyDescent="0.2">
      <c r="B93498" s="35"/>
    </row>
    <row r="93501" spans="2:2" x14ac:dyDescent="0.2">
      <c r="B93501" s="35"/>
    </row>
    <row r="93502" spans="2:2" x14ac:dyDescent="0.2">
      <c r="B93502" s="35"/>
    </row>
    <row r="93505" spans="2:2" x14ac:dyDescent="0.2">
      <c r="B93505" s="35"/>
    </row>
    <row r="93506" spans="2:2" x14ac:dyDescent="0.2">
      <c r="B93506" s="35"/>
    </row>
    <row r="93507" spans="2:2" x14ac:dyDescent="0.2">
      <c r="B93507" s="35"/>
    </row>
    <row r="93508" spans="2:2" x14ac:dyDescent="0.2">
      <c r="B93508" s="35"/>
    </row>
    <row r="93511" spans="2:2" x14ac:dyDescent="0.2">
      <c r="B93511" s="35"/>
    </row>
    <row r="93512" spans="2:2" x14ac:dyDescent="0.2">
      <c r="B93512" s="35"/>
    </row>
    <row r="93513" spans="2:2" x14ac:dyDescent="0.2">
      <c r="B93513" s="35"/>
    </row>
    <row r="93514" spans="2:2" x14ac:dyDescent="0.2">
      <c r="B93514" s="35"/>
    </row>
    <row r="93515" spans="2:2" x14ac:dyDescent="0.2">
      <c r="B93515" s="35"/>
    </row>
    <row r="93516" spans="2:2" x14ac:dyDescent="0.2">
      <c r="B93516" s="35"/>
    </row>
    <row r="93522" spans="2:2" x14ac:dyDescent="0.2">
      <c r="B93522" s="35"/>
    </row>
    <row r="93523" spans="2:2" x14ac:dyDescent="0.2">
      <c r="B93523" s="35"/>
    </row>
    <row r="93524" spans="2:2" x14ac:dyDescent="0.2">
      <c r="B93524" s="35"/>
    </row>
    <row r="93525" spans="2:2" x14ac:dyDescent="0.2">
      <c r="B93525" s="35"/>
    </row>
    <row r="93605" spans="2:2" x14ac:dyDescent="0.2">
      <c r="B93605" s="35"/>
    </row>
    <row r="93606" spans="2:2" x14ac:dyDescent="0.2">
      <c r="B93606" s="34"/>
    </row>
    <row r="93644" spans="2:2" x14ac:dyDescent="0.2">
      <c r="B93644" s="35"/>
    </row>
    <row r="93646" spans="2:2" x14ac:dyDescent="0.2">
      <c r="B93646" s="35"/>
    </row>
    <row r="93648" spans="2:2" x14ac:dyDescent="0.2">
      <c r="B93648" s="35"/>
    </row>
    <row r="93650" spans="2:2" x14ac:dyDescent="0.2">
      <c r="B93650" s="35"/>
    </row>
    <row r="93655" spans="2:2" x14ac:dyDescent="0.2">
      <c r="B93655" s="35"/>
    </row>
    <row r="93656" spans="2:2" x14ac:dyDescent="0.2">
      <c r="B93656" s="35"/>
    </row>
    <row r="93659" spans="2:2" x14ac:dyDescent="0.2">
      <c r="B93659" s="35"/>
    </row>
    <row r="93660" spans="2:2" x14ac:dyDescent="0.2">
      <c r="B93660" s="35"/>
    </row>
    <row r="93663" spans="2:2" x14ac:dyDescent="0.2">
      <c r="B93663" s="35"/>
    </row>
    <row r="93664" spans="2:2" x14ac:dyDescent="0.2">
      <c r="B93664" s="35"/>
    </row>
    <row r="93665" spans="2:2" x14ac:dyDescent="0.2">
      <c r="B93665" s="35"/>
    </row>
    <row r="93666" spans="2:2" x14ac:dyDescent="0.2">
      <c r="B93666" s="35"/>
    </row>
    <row r="93669" spans="2:2" x14ac:dyDescent="0.2">
      <c r="B93669" s="35"/>
    </row>
    <row r="93670" spans="2:2" x14ac:dyDescent="0.2">
      <c r="B93670" s="35"/>
    </row>
    <row r="93671" spans="2:2" x14ac:dyDescent="0.2">
      <c r="B93671" s="35"/>
    </row>
    <row r="93672" spans="2:2" x14ac:dyDescent="0.2">
      <c r="B93672" s="35"/>
    </row>
    <row r="93673" spans="2:2" x14ac:dyDescent="0.2">
      <c r="B93673" s="35"/>
    </row>
    <row r="93674" spans="2:2" x14ac:dyDescent="0.2">
      <c r="B93674" s="35"/>
    </row>
    <row r="93680" spans="2:2" x14ac:dyDescent="0.2">
      <c r="B93680" s="35"/>
    </row>
    <row r="93681" spans="2:2" x14ac:dyDescent="0.2">
      <c r="B93681" s="35"/>
    </row>
    <row r="93682" spans="2:2" x14ac:dyDescent="0.2">
      <c r="B93682" s="35"/>
    </row>
    <row r="93683" spans="2:2" x14ac:dyDescent="0.2">
      <c r="B93683" s="35"/>
    </row>
    <row r="93688" spans="2:2" x14ac:dyDescent="0.2">
      <c r="B93688" s="170"/>
    </row>
    <row r="93694" spans="2:2" x14ac:dyDescent="0.2">
      <c r="B93694" s="170"/>
    </row>
    <row r="93700" spans="2:2" x14ac:dyDescent="0.2">
      <c r="B93700" s="170"/>
    </row>
    <row r="93706" spans="2:2" x14ac:dyDescent="0.2">
      <c r="B93706" s="170"/>
    </row>
    <row r="93763" spans="2:2" x14ac:dyDescent="0.2">
      <c r="B93763" s="35"/>
    </row>
    <row r="93764" spans="2:2" x14ac:dyDescent="0.2">
      <c r="B93764" s="34"/>
    </row>
    <row r="93799" spans="2:2" x14ac:dyDescent="0.2">
      <c r="B93799" s="170"/>
    </row>
    <row r="93802" spans="2:2" x14ac:dyDescent="0.2">
      <c r="B93802" s="35"/>
    </row>
    <row r="93804" spans="2:2" x14ac:dyDescent="0.2">
      <c r="B93804" s="35"/>
    </row>
    <row r="93805" spans="2:2" x14ac:dyDescent="0.2">
      <c r="B93805" s="170"/>
    </row>
    <row r="93806" spans="2:2" x14ac:dyDescent="0.2">
      <c r="B93806" s="35"/>
    </row>
    <row r="93808" spans="2:2" x14ac:dyDescent="0.2">
      <c r="B93808" s="35"/>
    </row>
    <row r="93813" spans="2:2" x14ac:dyDescent="0.2">
      <c r="B93813" s="35"/>
    </row>
    <row r="93814" spans="2:2" x14ac:dyDescent="0.2">
      <c r="B93814" s="35"/>
    </row>
    <row r="93817" spans="2:2" x14ac:dyDescent="0.2">
      <c r="B93817" s="35"/>
    </row>
    <row r="93818" spans="2:2" x14ac:dyDescent="0.2">
      <c r="B93818" s="35"/>
    </row>
    <row r="93821" spans="2:2" x14ac:dyDescent="0.2">
      <c r="B93821" s="35"/>
    </row>
    <row r="93822" spans="2:2" x14ac:dyDescent="0.2">
      <c r="B93822" s="35"/>
    </row>
    <row r="93823" spans="2:2" x14ac:dyDescent="0.2">
      <c r="B93823" s="35"/>
    </row>
    <row r="93824" spans="2:2" x14ac:dyDescent="0.2">
      <c r="B93824" s="35"/>
    </row>
    <row r="93827" spans="2:2" x14ac:dyDescent="0.2">
      <c r="B93827" s="35"/>
    </row>
    <row r="93828" spans="2:2" x14ac:dyDescent="0.2">
      <c r="B93828" s="35"/>
    </row>
    <row r="93829" spans="2:2" x14ac:dyDescent="0.2">
      <c r="B93829" s="35"/>
    </row>
    <row r="93830" spans="2:2" x14ac:dyDescent="0.2">
      <c r="B93830" s="35"/>
    </row>
    <row r="93831" spans="2:2" x14ac:dyDescent="0.2">
      <c r="B93831" s="35"/>
    </row>
    <row r="93832" spans="2:2" x14ac:dyDescent="0.2">
      <c r="B93832" s="35"/>
    </row>
    <row r="93838" spans="2:2" x14ac:dyDescent="0.2">
      <c r="B93838" s="35"/>
    </row>
    <row r="93839" spans="2:2" x14ac:dyDescent="0.2">
      <c r="B93839" s="35"/>
    </row>
    <row r="93840" spans="2:2" x14ac:dyDescent="0.2">
      <c r="B93840" s="35"/>
    </row>
    <row r="93841" spans="2:2" x14ac:dyDescent="0.2">
      <c r="B93841" s="35"/>
    </row>
    <row r="93855" spans="2:2" x14ac:dyDescent="0.2">
      <c r="B93855" s="170"/>
    </row>
    <row r="93900" spans="2:2" x14ac:dyDescent="0.2">
      <c r="B93900" s="170"/>
    </row>
    <row r="93906" spans="2:2" x14ac:dyDescent="0.2">
      <c r="B93906" s="170"/>
    </row>
    <row r="93921" spans="2:2" x14ac:dyDescent="0.2">
      <c r="B93921" s="35"/>
    </row>
    <row r="93922" spans="2:2" x14ac:dyDescent="0.2">
      <c r="B93922" s="34"/>
    </row>
    <row r="93944" spans="2:2" x14ac:dyDescent="0.2">
      <c r="B93944" s="170"/>
    </row>
    <row r="93960" spans="2:2" x14ac:dyDescent="0.2">
      <c r="B93960" s="35"/>
    </row>
    <row r="93962" spans="2:2" x14ac:dyDescent="0.2">
      <c r="B93962" s="35"/>
    </row>
    <row r="93963" spans="2:2" x14ac:dyDescent="0.2">
      <c r="B93963" s="170"/>
    </row>
    <row r="93964" spans="2:2" x14ac:dyDescent="0.2">
      <c r="B93964" s="35"/>
    </row>
    <row r="93966" spans="2:2" x14ac:dyDescent="0.2">
      <c r="B93966" s="35"/>
    </row>
    <row r="93969" spans="2:2" x14ac:dyDescent="0.2">
      <c r="B93969" s="170"/>
    </row>
    <row r="93971" spans="2:2" x14ac:dyDescent="0.2">
      <c r="B93971" s="35"/>
    </row>
    <row r="93972" spans="2:2" x14ac:dyDescent="0.2">
      <c r="B93972" s="35"/>
    </row>
    <row r="93975" spans="2:2" x14ac:dyDescent="0.2">
      <c r="B93975" s="35"/>
    </row>
    <row r="93976" spans="2:2" x14ac:dyDescent="0.2">
      <c r="B93976" s="35"/>
    </row>
    <row r="93979" spans="2:2" x14ac:dyDescent="0.2">
      <c r="B93979" s="35"/>
    </row>
    <row r="93980" spans="2:2" x14ac:dyDescent="0.2">
      <c r="B93980" s="35"/>
    </row>
    <row r="93981" spans="2:2" x14ac:dyDescent="0.2">
      <c r="B93981" s="35"/>
    </row>
    <row r="93982" spans="2:2" x14ac:dyDescent="0.2">
      <c r="B93982" s="170"/>
    </row>
    <row r="93985" spans="2:2" x14ac:dyDescent="0.2">
      <c r="B93985" s="35"/>
    </row>
    <row r="93986" spans="2:2" x14ac:dyDescent="0.2">
      <c r="B93986" s="35"/>
    </row>
    <row r="93988" spans="2:2" x14ac:dyDescent="0.2">
      <c r="B93988" s="170"/>
    </row>
    <row r="93994" spans="2:2" x14ac:dyDescent="0.2">
      <c r="B93994" s="170"/>
    </row>
    <row r="94013" spans="2:2" x14ac:dyDescent="0.2">
      <c r="B94013" s="170"/>
    </row>
    <row r="94019" spans="2:2" x14ac:dyDescent="0.2">
      <c r="B94019" s="170"/>
    </row>
    <row r="94061" spans="2:2" x14ac:dyDescent="0.2">
      <c r="B94061" s="35"/>
    </row>
    <row r="94062" spans="2:2" x14ac:dyDescent="0.2">
      <c r="B94062" s="34"/>
    </row>
    <row r="94069" spans="2:2" x14ac:dyDescent="0.2">
      <c r="B94069" s="170"/>
    </row>
    <row r="94075" spans="2:2" x14ac:dyDescent="0.2">
      <c r="B94075" s="170"/>
    </row>
    <row r="94100" spans="2:2" x14ac:dyDescent="0.2">
      <c r="B94100" s="35"/>
    </row>
    <row r="94102" spans="2:2" x14ac:dyDescent="0.2">
      <c r="B94102" s="35"/>
    </row>
    <row r="94104" spans="2:2" x14ac:dyDescent="0.2">
      <c r="B94104" s="35"/>
    </row>
    <row r="94106" spans="2:2" x14ac:dyDescent="0.2">
      <c r="B94106" s="35"/>
    </row>
    <row r="94111" spans="2:2" x14ac:dyDescent="0.2">
      <c r="B94111" s="35"/>
    </row>
    <row r="94112" spans="2:2" x14ac:dyDescent="0.2">
      <c r="B94112" s="35"/>
    </row>
    <row r="94115" spans="2:2" x14ac:dyDescent="0.2">
      <c r="B94115" s="35"/>
    </row>
    <row r="94116" spans="2:2" x14ac:dyDescent="0.2">
      <c r="B94116" s="35"/>
    </row>
    <row r="94119" spans="2:2" x14ac:dyDescent="0.2">
      <c r="B94119" s="35"/>
    </row>
    <row r="94120" spans="2:2" x14ac:dyDescent="0.2">
      <c r="B94120" s="35"/>
    </row>
    <row r="94121" spans="2:2" x14ac:dyDescent="0.2">
      <c r="B94121" s="35"/>
    </row>
    <row r="94122" spans="2:2" x14ac:dyDescent="0.2">
      <c r="B94122" s="35"/>
    </row>
    <row r="94125" spans="2:2" x14ac:dyDescent="0.2">
      <c r="B94125" s="35"/>
    </row>
    <row r="94126" spans="2:2" x14ac:dyDescent="0.2">
      <c r="B94126" s="35"/>
    </row>
    <row r="94178" spans="2:2" x14ac:dyDescent="0.2">
      <c r="B94178" s="170"/>
    </row>
    <row r="94180" spans="2:2" x14ac:dyDescent="0.2">
      <c r="B94180" s="170"/>
    </row>
    <row r="94184" spans="2:2" x14ac:dyDescent="0.2">
      <c r="B94184" s="170"/>
    </row>
    <row r="94186" spans="2:2" x14ac:dyDescent="0.2">
      <c r="B94186" s="170"/>
    </row>
    <row r="94197" spans="2:2" x14ac:dyDescent="0.2">
      <c r="B94197" s="170"/>
    </row>
    <row r="94201" spans="2:2" x14ac:dyDescent="0.2">
      <c r="B94201" s="35"/>
    </row>
    <row r="94202" spans="2:2" x14ac:dyDescent="0.2">
      <c r="B94202" s="34"/>
    </row>
    <row r="94203" spans="2:2" x14ac:dyDescent="0.2">
      <c r="B94203" s="170"/>
    </row>
    <row r="94209" spans="2:2" x14ac:dyDescent="0.2">
      <c r="B94209" s="170"/>
    </row>
    <row r="94240" spans="2:2" x14ac:dyDescent="0.2">
      <c r="B94240" s="35"/>
    </row>
    <row r="94242" spans="2:2" x14ac:dyDescent="0.2">
      <c r="B94242" s="35"/>
    </row>
    <row r="94244" spans="2:2" x14ac:dyDescent="0.2">
      <c r="B94244" s="35"/>
    </row>
    <row r="94246" spans="2:2" x14ac:dyDescent="0.2">
      <c r="B94246" s="35"/>
    </row>
    <row r="94251" spans="2:2" x14ac:dyDescent="0.2">
      <c r="B94251" s="35"/>
    </row>
    <row r="94252" spans="2:2" x14ac:dyDescent="0.2">
      <c r="B94252" s="35"/>
    </row>
    <row r="94255" spans="2:2" x14ac:dyDescent="0.2">
      <c r="B94255" s="35"/>
    </row>
    <row r="94256" spans="2:2" x14ac:dyDescent="0.2">
      <c r="B94256" s="35"/>
    </row>
    <row r="94259" spans="2:2" x14ac:dyDescent="0.2">
      <c r="B94259" s="35"/>
    </row>
    <row r="94260" spans="2:2" x14ac:dyDescent="0.2">
      <c r="B94260" s="35"/>
    </row>
    <row r="94261" spans="2:2" x14ac:dyDescent="0.2">
      <c r="B94261" s="35"/>
    </row>
    <row r="94262" spans="2:2" x14ac:dyDescent="0.2">
      <c r="B94262" s="35"/>
    </row>
    <row r="94265" spans="2:2" x14ac:dyDescent="0.2">
      <c r="B94265" s="35"/>
    </row>
    <row r="94266" spans="2:2" x14ac:dyDescent="0.2">
      <c r="B94266" s="35"/>
    </row>
    <row r="94340" spans="2:2" x14ac:dyDescent="0.2">
      <c r="B94340" s="170"/>
    </row>
    <row r="94341" spans="2:2" x14ac:dyDescent="0.2">
      <c r="B94341" s="35"/>
    </row>
    <row r="94342" spans="2:2" x14ac:dyDescent="0.2">
      <c r="B94342" s="34"/>
    </row>
    <row r="94346" spans="2:2" x14ac:dyDescent="0.2">
      <c r="B94346" s="170"/>
    </row>
    <row r="94352" spans="2:2" x14ac:dyDescent="0.2">
      <c r="B94352" s="170"/>
    </row>
    <row r="94370" spans="2:2" x14ac:dyDescent="0.2">
      <c r="B94370" s="170"/>
    </row>
    <row r="94372" spans="2:2" x14ac:dyDescent="0.2">
      <c r="B94372" s="170"/>
    </row>
    <row r="94376" spans="2:2" x14ac:dyDescent="0.2">
      <c r="B94376" s="170"/>
    </row>
    <row r="94380" spans="2:2" x14ac:dyDescent="0.2">
      <c r="B94380" s="35"/>
    </row>
    <row r="94382" spans="2:2" x14ac:dyDescent="0.2">
      <c r="B94382" s="35"/>
    </row>
    <row r="94384" spans="2:2" x14ac:dyDescent="0.2">
      <c r="B94384" s="35"/>
    </row>
    <row r="94386" spans="2:2" x14ac:dyDescent="0.2">
      <c r="B94386" s="35"/>
    </row>
    <row r="94391" spans="2:2" x14ac:dyDescent="0.2">
      <c r="B94391" s="35"/>
    </row>
    <row r="94392" spans="2:2" x14ac:dyDescent="0.2">
      <c r="B94392" s="35"/>
    </row>
    <row r="94395" spans="2:2" x14ac:dyDescent="0.2">
      <c r="B94395" s="35"/>
    </row>
    <row r="94396" spans="2:2" x14ac:dyDescent="0.2">
      <c r="B94396" s="35"/>
    </row>
    <row r="94399" spans="2:2" x14ac:dyDescent="0.2">
      <c r="B94399" s="35"/>
    </row>
    <row r="94400" spans="2:2" x14ac:dyDescent="0.2">
      <c r="B94400" s="35"/>
    </row>
    <row r="94401" spans="2:2" x14ac:dyDescent="0.2">
      <c r="B94401" s="35"/>
    </row>
    <row r="94402" spans="2:2" x14ac:dyDescent="0.2">
      <c r="B94402" s="35"/>
    </row>
    <row r="94405" spans="2:2" x14ac:dyDescent="0.2">
      <c r="B94405" s="35"/>
    </row>
    <row r="94406" spans="2:2" x14ac:dyDescent="0.2">
      <c r="B94406" s="35"/>
    </row>
    <row r="94432" spans="2:2" x14ac:dyDescent="0.2">
      <c r="B94432" s="170"/>
    </row>
    <row r="94438" spans="2:2" x14ac:dyDescent="0.2">
      <c r="B94438" s="170"/>
    </row>
    <row r="94481" spans="2:2" x14ac:dyDescent="0.2">
      <c r="B94481" s="35"/>
    </row>
    <row r="94482" spans="2:2" x14ac:dyDescent="0.2">
      <c r="B94482" s="34"/>
    </row>
    <row r="94514" spans="2:2" x14ac:dyDescent="0.2">
      <c r="B94514" s="170"/>
    </row>
    <row r="94520" spans="2:2" x14ac:dyDescent="0.2">
      <c r="B94520" s="35"/>
    </row>
    <row r="94522" spans="2:2" x14ac:dyDescent="0.2">
      <c r="B94522" s="35"/>
    </row>
    <row r="94524" spans="2:2" x14ac:dyDescent="0.2">
      <c r="B94524" s="35"/>
    </row>
    <row r="94526" spans="2:2" x14ac:dyDescent="0.2">
      <c r="B94526" s="35"/>
    </row>
    <row r="94531" spans="2:2" x14ac:dyDescent="0.2">
      <c r="B94531" s="35"/>
    </row>
    <row r="94532" spans="2:2" x14ac:dyDescent="0.2">
      <c r="B94532" s="35"/>
    </row>
    <row r="94535" spans="2:2" x14ac:dyDescent="0.2">
      <c r="B94535" s="35"/>
    </row>
    <row r="94536" spans="2:2" x14ac:dyDescent="0.2">
      <c r="B94536" s="35"/>
    </row>
    <row r="94539" spans="2:2" x14ac:dyDescent="0.2">
      <c r="B94539" s="35"/>
    </row>
    <row r="94540" spans="2:2" x14ac:dyDescent="0.2">
      <c r="B94540" s="35"/>
    </row>
    <row r="94541" spans="2:2" x14ac:dyDescent="0.2">
      <c r="B94541" s="35"/>
    </row>
    <row r="94542" spans="2:2" x14ac:dyDescent="0.2">
      <c r="B94542" s="35"/>
    </row>
    <row r="94545" spans="2:2" x14ac:dyDescent="0.2">
      <c r="B94545" s="170"/>
    </row>
    <row r="94546" spans="2:2" x14ac:dyDescent="0.2">
      <c r="B94546" s="35"/>
    </row>
    <row r="94551" spans="2:2" x14ac:dyDescent="0.2">
      <c r="B94551" s="170"/>
    </row>
    <row r="94557" spans="2:2" x14ac:dyDescent="0.2">
      <c r="B94557" s="170"/>
    </row>
    <row r="94563" spans="2:2" x14ac:dyDescent="0.2">
      <c r="B94563" s="170"/>
    </row>
    <row r="94621" spans="2:2" x14ac:dyDescent="0.2">
      <c r="B94621" s="35"/>
    </row>
    <row r="94622" spans="2:2" x14ac:dyDescent="0.2">
      <c r="B94622" s="34"/>
    </row>
    <row r="94639" spans="2:2" x14ac:dyDescent="0.2">
      <c r="B94639" s="170"/>
    </row>
    <row r="94641" spans="2:2" x14ac:dyDescent="0.2">
      <c r="B94641" s="170"/>
    </row>
    <row r="94657" spans="2:2" x14ac:dyDescent="0.2">
      <c r="B94657" s="170"/>
    </row>
    <row r="94659" spans="2:2" x14ac:dyDescent="0.2">
      <c r="B94659" s="170"/>
    </row>
    <row r="94660" spans="2:2" x14ac:dyDescent="0.2">
      <c r="B94660" s="35"/>
    </row>
    <row r="94662" spans="2:2" x14ac:dyDescent="0.2">
      <c r="B94662" s="35"/>
    </row>
    <row r="94664" spans="2:2" x14ac:dyDescent="0.2">
      <c r="B94664" s="35"/>
    </row>
    <row r="94666" spans="2:2" x14ac:dyDescent="0.2">
      <c r="B94666" s="35"/>
    </row>
    <row r="94671" spans="2:2" x14ac:dyDescent="0.2">
      <c r="B94671" s="35"/>
    </row>
    <row r="94672" spans="2:2" x14ac:dyDescent="0.2">
      <c r="B94672" s="35"/>
    </row>
    <row r="94675" spans="2:2" x14ac:dyDescent="0.2">
      <c r="B94675" s="35"/>
    </row>
    <row r="94676" spans="2:2" x14ac:dyDescent="0.2">
      <c r="B94676" s="35"/>
    </row>
    <row r="94679" spans="2:2" x14ac:dyDescent="0.2">
      <c r="B94679" s="35"/>
    </row>
    <row r="94680" spans="2:2" x14ac:dyDescent="0.2">
      <c r="B94680" s="35"/>
    </row>
    <row r="94681" spans="2:2" x14ac:dyDescent="0.2">
      <c r="B94681" s="35"/>
    </row>
    <row r="94682" spans="2:2" x14ac:dyDescent="0.2">
      <c r="B94682" s="35"/>
    </row>
    <row r="94685" spans="2:2" x14ac:dyDescent="0.2">
      <c r="B94685" s="35"/>
    </row>
    <row r="94686" spans="2:2" x14ac:dyDescent="0.2">
      <c r="B94686" s="35"/>
    </row>
    <row r="94720" spans="2:2" x14ac:dyDescent="0.2">
      <c r="B94720" s="170"/>
    </row>
    <row r="94761" spans="2:2" x14ac:dyDescent="0.2">
      <c r="B94761" s="35"/>
    </row>
    <row r="94762" spans="2:2" x14ac:dyDescent="0.2">
      <c r="B94762" s="34"/>
    </row>
    <row r="94794" spans="2:2" x14ac:dyDescent="0.2">
      <c r="B94794" s="170"/>
    </row>
    <row r="94800" spans="2:2" x14ac:dyDescent="0.2">
      <c r="B94800" s="35"/>
    </row>
    <row r="94802" spans="2:2" x14ac:dyDescent="0.2">
      <c r="B94802" s="35"/>
    </row>
    <row r="94804" spans="2:2" x14ac:dyDescent="0.2">
      <c r="B94804" s="35"/>
    </row>
    <row r="94806" spans="2:2" x14ac:dyDescent="0.2">
      <c r="B94806" s="35"/>
    </row>
    <row r="94811" spans="2:2" x14ac:dyDescent="0.2">
      <c r="B94811" s="35"/>
    </row>
    <row r="94812" spans="2:2" x14ac:dyDescent="0.2">
      <c r="B94812" s="35"/>
    </row>
    <row r="94815" spans="2:2" x14ac:dyDescent="0.2">
      <c r="B94815" s="35"/>
    </row>
    <row r="94816" spans="2:2" x14ac:dyDescent="0.2">
      <c r="B94816" s="35"/>
    </row>
    <row r="94819" spans="2:2" x14ac:dyDescent="0.2">
      <c r="B94819" s="35"/>
    </row>
    <row r="94820" spans="2:2" x14ac:dyDescent="0.2">
      <c r="B94820" s="35"/>
    </row>
    <row r="94821" spans="2:2" x14ac:dyDescent="0.2">
      <c r="B94821" s="35"/>
    </row>
    <row r="94822" spans="2:2" x14ac:dyDescent="0.2">
      <c r="B94822" s="35"/>
    </row>
    <row r="94825" spans="2:2" x14ac:dyDescent="0.2">
      <c r="B94825" s="35"/>
    </row>
    <row r="94826" spans="2:2" x14ac:dyDescent="0.2">
      <c r="B94826" s="35"/>
    </row>
    <row r="94831" spans="2:2" x14ac:dyDescent="0.2">
      <c r="B94831" s="170"/>
    </row>
    <row r="94855" spans="2:2" x14ac:dyDescent="0.2">
      <c r="B94855" s="170"/>
    </row>
    <row r="94879" spans="2:2" x14ac:dyDescent="0.2">
      <c r="B94879" s="170"/>
    </row>
    <row r="94885" spans="2:2" x14ac:dyDescent="0.2">
      <c r="B94885" s="170"/>
    </row>
    <row r="94891" spans="2:2" x14ac:dyDescent="0.2">
      <c r="B94891" s="170"/>
    </row>
    <row r="94901" spans="2:2" x14ac:dyDescent="0.2">
      <c r="B94901" s="35"/>
    </row>
    <row r="94902" spans="2:2" x14ac:dyDescent="0.2">
      <c r="B94902" s="34"/>
    </row>
    <row r="94940" spans="2:2" x14ac:dyDescent="0.2">
      <c r="B94940" s="35"/>
    </row>
    <row r="94942" spans="2:2" x14ac:dyDescent="0.2">
      <c r="B94942" s="35"/>
    </row>
    <row r="94944" spans="2:2" x14ac:dyDescent="0.2">
      <c r="B94944" s="35"/>
    </row>
    <row r="94946" spans="2:2" x14ac:dyDescent="0.2">
      <c r="B94946" s="35"/>
    </row>
    <row r="94951" spans="2:2" x14ac:dyDescent="0.2">
      <c r="B94951" s="35"/>
    </row>
    <row r="94952" spans="2:2" x14ac:dyDescent="0.2">
      <c r="B94952" s="35"/>
    </row>
    <row r="94955" spans="2:2" x14ac:dyDescent="0.2">
      <c r="B94955" s="35"/>
    </row>
    <row r="94956" spans="2:2" x14ac:dyDescent="0.2">
      <c r="B94956" s="35"/>
    </row>
    <row r="94959" spans="2:2" x14ac:dyDescent="0.2">
      <c r="B94959" s="35"/>
    </row>
    <row r="94960" spans="2:2" x14ac:dyDescent="0.2">
      <c r="B94960" s="35"/>
    </row>
    <row r="94961" spans="2:2" x14ac:dyDescent="0.2">
      <c r="B94961" s="35"/>
    </row>
    <row r="94962" spans="2:2" x14ac:dyDescent="0.2">
      <c r="B94962" s="35"/>
    </row>
    <row r="94965" spans="2:2" x14ac:dyDescent="0.2">
      <c r="B94965" s="35"/>
    </row>
    <row r="94966" spans="2:2" x14ac:dyDescent="0.2">
      <c r="B94966" s="35"/>
    </row>
    <row r="94978" spans="2:2" x14ac:dyDescent="0.2">
      <c r="B94978" s="170"/>
    </row>
    <row r="94990" spans="2:2" x14ac:dyDescent="0.2">
      <c r="B94990" s="170"/>
    </row>
    <row r="95041" spans="2:2" x14ac:dyDescent="0.2">
      <c r="B95041" s="35"/>
    </row>
    <row r="95042" spans="2:2" x14ac:dyDescent="0.2">
      <c r="B95042" s="34"/>
    </row>
    <row r="95053" spans="2:2" x14ac:dyDescent="0.2">
      <c r="B95053" s="170"/>
    </row>
    <row r="95059" spans="2:2" x14ac:dyDescent="0.2">
      <c r="B95059" s="170"/>
    </row>
    <row r="95065" spans="2:2" x14ac:dyDescent="0.2">
      <c r="B95065" s="170"/>
    </row>
    <row r="95080" spans="2:2" x14ac:dyDescent="0.2">
      <c r="B95080" s="35"/>
    </row>
    <row r="95082" spans="2:2" x14ac:dyDescent="0.2">
      <c r="B95082" s="35"/>
    </row>
    <row r="95084" spans="2:2" x14ac:dyDescent="0.2">
      <c r="B95084" s="35"/>
    </row>
    <row r="95086" spans="2:2" x14ac:dyDescent="0.2">
      <c r="B95086" s="35"/>
    </row>
    <row r="95091" spans="2:2" x14ac:dyDescent="0.2">
      <c r="B95091" s="35"/>
    </row>
    <row r="95092" spans="2:2" x14ac:dyDescent="0.2">
      <c r="B95092" s="35"/>
    </row>
    <row r="95095" spans="2:2" x14ac:dyDescent="0.2">
      <c r="B95095" s="35"/>
    </row>
    <row r="95096" spans="2:2" x14ac:dyDescent="0.2">
      <c r="B95096" s="35"/>
    </row>
    <row r="95099" spans="2:2" x14ac:dyDescent="0.2">
      <c r="B95099" s="35"/>
    </row>
    <row r="95100" spans="2:2" x14ac:dyDescent="0.2">
      <c r="B95100" s="35"/>
    </row>
    <row r="95101" spans="2:2" x14ac:dyDescent="0.2">
      <c r="B95101" s="35"/>
    </row>
    <row r="95102" spans="2:2" x14ac:dyDescent="0.2">
      <c r="B95102" s="35"/>
    </row>
    <row r="95105" spans="2:2" x14ac:dyDescent="0.2">
      <c r="B95105" s="35"/>
    </row>
    <row r="95106" spans="2:2" x14ac:dyDescent="0.2">
      <c r="B95106" s="35"/>
    </row>
    <row r="95172" spans="2:2" x14ac:dyDescent="0.2">
      <c r="B95172" s="170"/>
    </row>
    <row r="95181" spans="2:2" x14ac:dyDescent="0.2">
      <c r="B95181" s="35"/>
    </row>
    <row r="95182" spans="2:2" x14ac:dyDescent="0.2">
      <c r="B95182" s="34"/>
    </row>
    <row r="95220" spans="2:2" x14ac:dyDescent="0.2">
      <c r="B95220" s="35"/>
    </row>
    <row r="95222" spans="2:2" x14ac:dyDescent="0.2">
      <c r="B95222" s="35"/>
    </row>
    <row r="95224" spans="2:2" x14ac:dyDescent="0.2">
      <c r="B95224" s="35"/>
    </row>
    <row r="95226" spans="2:2" x14ac:dyDescent="0.2">
      <c r="B95226" s="35"/>
    </row>
    <row r="95231" spans="2:2" x14ac:dyDescent="0.2">
      <c r="B95231" s="35"/>
    </row>
    <row r="95232" spans="2:2" x14ac:dyDescent="0.2">
      <c r="B95232" s="35"/>
    </row>
    <row r="95235" spans="2:2" x14ac:dyDescent="0.2">
      <c r="B95235" s="35"/>
    </row>
    <row r="95236" spans="2:2" x14ac:dyDescent="0.2">
      <c r="B95236" s="35"/>
    </row>
    <row r="95239" spans="2:2" x14ac:dyDescent="0.2">
      <c r="B95239" s="35"/>
    </row>
    <row r="95240" spans="2:2" x14ac:dyDescent="0.2">
      <c r="B95240" s="35"/>
    </row>
    <row r="95241" spans="2:2" x14ac:dyDescent="0.2">
      <c r="B95241" s="35"/>
    </row>
    <row r="95242" spans="2:2" x14ac:dyDescent="0.2">
      <c r="B95242" s="35"/>
    </row>
    <row r="95245" spans="2:2" x14ac:dyDescent="0.2">
      <c r="B95245" s="35"/>
    </row>
    <row r="95246" spans="2:2" x14ac:dyDescent="0.2">
      <c r="B95246" s="35"/>
    </row>
    <row r="95310" spans="2:2" x14ac:dyDescent="0.2">
      <c r="B95310" s="170"/>
    </row>
    <row r="95316" spans="2:2" x14ac:dyDescent="0.2">
      <c r="B95316" s="170"/>
    </row>
    <row r="95321" spans="2:2" x14ac:dyDescent="0.2">
      <c r="B95321" s="35"/>
    </row>
    <row r="95322" spans="2:2" x14ac:dyDescent="0.2">
      <c r="B95322" s="34"/>
    </row>
    <row r="95360" spans="2:2" x14ac:dyDescent="0.2">
      <c r="B95360" s="35"/>
    </row>
    <row r="95362" spans="2:2" x14ac:dyDescent="0.2">
      <c r="B95362" s="35"/>
    </row>
    <row r="95364" spans="2:2" x14ac:dyDescent="0.2">
      <c r="B95364" s="35"/>
    </row>
    <row r="95366" spans="2:2" x14ac:dyDescent="0.2">
      <c r="B95366" s="35"/>
    </row>
    <row r="95371" spans="2:2" x14ac:dyDescent="0.2">
      <c r="B95371" s="35"/>
    </row>
    <row r="95372" spans="2:2" x14ac:dyDescent="0.2">
      <c r="B95372" s="35"/>
    </row>
    <row r="95375" spans="2:2" x14ac:dyDescent="0.2">
      <c r="B95375" s="35"/>
    </row>
    <row r="95376" spans="2:2" x14ac:dyDescent="0.2">
      <c r="B95376" s="35"/>
    </row>
    <row r="95379" spans="2:2" x14ac:dyDescent="0.2">
      <c r="B95379" s="35"/>
    </row>
    <row r="95380" spans="2:2" x14ac:dyDescent="0.2">
      <c r="B95380" s="35"/>
    </row>
    <row r="95381" spans="2:2" x14ac:dyDescent="0.2">
      <c r="B95381" s="35"/>
    </row>
    <row r="95382" spans="2:2" x14ac:dyDescent="0.2">
      <c r="B95382" s="35"/>
    </row>
    <row r="95385" spans="2:2" x14ac:dyDescent="0.2">
      <c r="B95385" s="35"/>
    </row>
    <row r="95386" spans="2:2" x14ac:dyDescent="0.2">
      <c r="B95386" s="35"/>
    </row>
    <row r="95461" spans="2:2" x14ac:dyDescent="0.2">
      <c r="B95461" s="35"/>
    </row>
    <row r="95462" spans="2:2" x14ac:dyDescent="0.2">
      <c r="B95462" s="34"/>
    </row>
    <row r="95492" spans="2:2" x14ac:dyDescent="0.2">
      <c r="B95492" s="170"/>
    </row>
    <row r="95500" spans="2:2" x14ac:dyDescent="0.2">
      <c r="B95500" s="35"/>
    </row>
    <row r="95502" spans="2:2" x14ac:dyDescent="0.2">
      <c r="B95502" s="35"/>
    </row>
    <row r="95504" spans="2:2" x14ac:dyDescent="0.2">
      <c r="B95504" s="35"/>
    </row>
    <row r="95506" spans="2:2" x14ac:dyDescent="0.2">
      <c r="B95506" s="35"/>
    </row>
    <row r="95511" spans="2:2" x14ac:dyDescent="0.2">
      <c r="B95511" s="35"/>
    </row>
    <row r="95512" spans="2:2" x14ac:dyDescent="0.2">
      <c r="B95512" s="35"/>
    </row>
    <row r="95515" spans="2:2" x14ac:dyDescent="0.2">
      <c r="B95515" s="35"/>
    </row>
    <row r="95516" spans="2:2" x14ac:dyDescent="0.2">
      <c r="B95516" s="35"/>
    </row>
    <row r="95519" spans="2:2" x14ac:dyDescent="0.2">
      <c r="B95519" s="35"/>
    </row>
    <row r="95520" spans="2:2" x14ac:dyDescent="0.2">
      <c r="B95520" s="35"/>
    </row>
    <row r="95521" spans="2:2" x14ac:dyDescent="0.2">
      <c r="B95521" s="35"/>
    </row>
    <row r="95522" spans="2:2" x14ac:dyDescent="0.2">
      <c r="B95522" s="35"/>
    </row>
    <row r="95525" spans="2:2" x14ac:dyDescent="0.2">
      <c r="B95525" s="35"/>
    </row>
    <row r="95526" spans="2:2" x14ac:dyDescent="0.2">
      <c r="B95526" s="35"/>
    </row>
    <row r="95574" spans="2:2" x14ac:dyDescent="0.2">
      <c r="B95574" s="170"/>
    </row>
    <row r="95587" spans="2:2" x14ac:dyDescent="0.2">
      <c r="B95587" s="170"/>
    </row>
    <row r="95601" spans="2:2" x14ac:dyDescent="0.2">
      <c r="B95601" s="35"/>
    </row>
    <row r="95602" spans="2:2" x14ac:dyDescent="0.2">
      <c r="B95602" s="34"/>
    </row>
    <row r="95606" spans="2:2" x14ac:dyDescent="0.2">
      <c r="B95606" s="170"/>
    </row>
    <row r="95640" spans="2:2" x14ac:dyDescent="0.2">
      <c r="B95640" s="35"/>
    </row>
    <row r="95642" spans="2:2" x14ac:dyDescent="0.2">
      <c r="B95642" s="35"/>
    </row>
    <row r="95644" spans="2:2" x14ac:dyDescent="0.2">
      <c r="B95644" s="35"/>
    </row>
    <row r="95645" spans="2:2" x14ac:dyDescent="0.2">
      <c r="B95645" s="170"/>
    </row>
    <row r="95646" spans="2:2" x14ac:dyDescent="0.2">
      <c r="B95646" s="35"/>
    </row>
    <row r="95651" spans="2:2" x14ac:dyDescent="0.2">
      <c r="B95651" s="35"/>
    </row>
    <row r="95652" spans="2:2" x14ac:dyDescent="0.2">
      <c r="B95652" s="35"/>
    </row>
    <row r="95655" spans="2:2" x14ac:dyDescent="0.2">
      <c r="B95655" s="35"/>
    </row>
    <row r="95656" spans="2:2" x14ac:dyDescent="0.2">
      <c r="B95656" s="35"/>
    </row>
    <row r="95659" spans="2:2" x14ac:dyDescent="0.2">
      <c r="B95659" s="35"/>
    </row>
    <row r="95660" spans="2:2" x14ac:dyDescent="0.2">
      <c r="B95660" s="35"/>
    </row>
    <row r="95661" spans="2:2" x14ac:dyDescent="0.2">
      <c r="B95661" s="35"/>
    </row>
    <row r="95662" spans="2:2" x14ac:dyDescent="0.2">
      <c r="B95662" s="35"/>
    </row>
    <row r="95665" spans="2:2" x14ac:dyDescent="0.2">
      <c r="B95665" s="35"/>
    </row>
    <row r="95666" spans="2:2" x14ac:dyDescent="0.2">
      <c r="B95666" s="35"/>
    </row>
    <row r="95671" spans="2:2" x14ac:dyDescent="0.2">
      <c r="B95671" s="170"/>
    </row>
    <row r="95684" spans="2:2" x14ac:dyDescent="0.2">
      <c r="B95684" s="170"/>
    </row>
    <row r="95690" spans="2:2" x14ac:dyDescent="0.2">
      <c r="B95690" s="170"/>
    </row>
    <row r="95696" spans="2:2" x14ac:dyDescent="0.2">
      <c r="B95696" s="170"/>
    </row>
    <row r="95702" spans="2:2" x14ac:dyDescent="0.2">
      <c r="B95702" s="170"/>
    </row>
    <row r="95704" spans="2:2" x14ac:dyDescent="0.2">
      <c r="B95704" s="170"/>
    </row>
    <row r="95708" spans="2:2" x14ac:dyDescent="0.2">
      <c r="B95708" s="170"/>
    </row>
    <row r="95732" spans="2:2" x14ac:dyDescent="0.2">
      <c r="B95732" s="170"/>
    </row>
    <row r="95734" spans="2:2" x14ac:dyDescent="0.2">
      <c r="B95734" s="170"/>
    </row>
    <row r="95738" spans="2:2" x14ac:dyDescent="0.2">
      <c r="B95738" s="170"/>
    </row>
    <row r="95740" spans="2:2" x14ac:dyDescent="0.2">
      <c r="B95740" s="170"/>
    </row>
    <row r="95741" spans="2:2" x14ac:dyDescent="0.2">
      <c r="B95741" s="35"/>
    </row>
    <row r="95742" spans="2:2" x14ac:dyDescent="0.2">
      <c r="B95742" s="34"/>
    </row>
    <row r="95775" spans="2:2" x14ac:dyDescent="0.2">
      <c r="B95775" s="170"/>
    </row>
    <row r="95780" spans="2:2" x14ac:dyDescent="0.2">
      <c r="B95780" s="35"/>
    </row>
    <row r="95781" spans="2:2" x14ac:dyDescent="0.2">
      <c r="B95781" s="170"/>
    </row>
    <row r="95782" spans="2:2" x14ac:dyDescent="0.2">
      <c r="B95782" s="35"/>
    </row>
    <row r="95784" spans="2:2" x14ac:dyDescent="0.2">
      <c r="B95784" s="35"/>
    </row>
    <row r="95786" spans="2:2" x14ac:dyDescent="0.2">
      <c r="B95786" s="35"/>
    </row>
    <row r="95787" spans="2:2" x14ac:dyDescent="0.2">
      <c r="B95787" s="170"/>
    </row>
    <row r="95791" spans="2:2" x14ac:dyDescent="0.2">
      <c r="B95791" s="35"/>
    </row>
    <row r="95792" spans="2:2" x14ac:dyDescent="0.2">
      <c r="B95792" s="35"/>
    </row>
    <row r="95795" spans="2:2" x14ac:dyDescent="0.2">
      <c r="B95795" s="35"/>
    </row>
    <row r="95796" spans="2:2" x14ac:dyDescent="0.2">
      <c r="B95796" s="35"/>
    </row>
    <row r="95799" spans="2:2" x14ac:dyDescent="0.2">
      <c r="B95799" s="35"/>
    </row>
    <row r="95800" spans="2:2" x14ac:dyDescent="0.2">
      <c r="B95800" s="35"/>
    </row>
    <row r="95801" spans="2:2" x14ac:dyDescent="0.2">
      <c r="B95801" s="35"/>
    </row>
    <row r="95802" spans="2:2" x14ac:dyDescent="0.2">
      <c r="B95802" s="35"/>
    </row>
    <row r="95805" spans="2:2" x14ac:dyDescent="0.2">
      <c r="B95805" s="35"/>
    </row>
    <row r="95806" spans="2:2" x14ac:dyDescent="0.2">
      <c r="B95806" s="35"/>
    </row>
    <row r="95881" spans="2:2" x14ac:dyDescent="0.2">
      <c r="B95881" s="35"/>
    </row>
    <row r="95882" spans="2:2" x14ac:dyDescent="0.2">
      <c r="B95882" s="34"/>
    </row>
    <row r="95886" spans="2:2" x14ac:dyDescent="0.2">
      <c r="B95886" s="170"/>
    </row>
    <row r="95888" spans="2:2" x14ac:dyDescent="0.2">
      <c r="B95888" s="170"/>
    </row>
    <row r="95892" spans="2:2" x14ac:dyDescent="0.2">
      <c r="B95892" s="170"/>
    </row>
    <row r="95894" spans="2:2" x14ac:dyDescent="0.2">
      <c r="B95894" s="170"/>
    </row>
    <row r="95920" spans="2:2" x14ac:dyDescent="0.2">
      <c r="B95920" s="35"/>
    </row>
    <row r="95922" spans="2:2" x14ac:dyDescent="0.2">
      <c r="B95922" s="35"/>
    </row>
    <row r="95924" spans="2:2" x14ac:dyDescent="0.2">
      <c r="B95924" s="35"/>
    </row>
    <row r="95926" spans="2:2" x14ac:dyDescent="0.2">
      <c r="B95926" s="35"/>
    </row>
    <row r="95931" spans="2:2" x14ac:dyDescent="0.2">
      <c r="B95931" s="35"/>
    </row>
    <row r="95932" spans="2:2" x14ac:dyDescent="0.2">
      <c r="B95932" s="35"/>
    </row>
    <row r="95935" spans="2:2" x14ac:dyDescent="0.2">
      <c r="B95935" s="35"/>
    </row>
    <row r="95936" spans="2:2" x14ac:dyDescent="0.2">
      <c r="B95936" s="35"/>
    </row>
    <row r="95939" spans="2:2" x14ac:dyDescent="0.2">
      <c r="B95939" s="35"/>
    </row>
    <row r="95940" spans="2:2" x14ac:dyDescent="0.2">
      <c r="B95940" s="35"/>
    </row>
    <row r="95941" spans="2:2" x14ac:dyDescent="0.2">
      <c r="B95941" s="35"/>
    </row>
    <row r="95942" spans="2:2" x14ac:dyDescent="0.2">
      <c r="B95942" s="35"/>
    </row>
    <row r="95945" spans="2:2" x14ac:dyDescent="0.2">
      <c r="B95945" s="35"/>
    </row>
    <row r="95946" spans="2:2" x14ac:dyDescent="0.2">
      <c r="B95946" s="35"/>
    </row>
    <row r="95993" spans="2:2" x14ac:dyDescent="0.2">
      <c r="B95993" s="170"/>
    </row>
    <row r="96021" spans="2:2" x14ac:dyDescent="0.2">
      <c r="B96021" s="35"/>
    </row>
    <row r="96022" spans="2:2" x14ac:dyDescent="0.2">
      <c r="B96022" s="34"/>
    </row>
    <row r="96060" spans="2:2" x14ac:dyDescent="0.2">
      <c r="B96060" s="35"/>
    </row>
    <row r="96062" spans="2:2" x14ac:dyDescent="0.2">
      <c r="B96062" s="35"/>
    </row>
    <row r="96064" spans="2:2" x14ac:dyDescent="0.2">
      <c r="B96064" s="35"/>
    </row>
    <row r="96066" spans="2:2" x14ac:dyDescent="0.2">
      <c r="B96066" s="35"/>
    </row>
    <row r="96071" spans="2:2" x14ac:dyDescent="0.2">
      <c r="B96071" s="35"/>
    </row>
    <row r="96072" spans="2:2" x14ac:dyDescent="0.2">
      <c r="B96072" s="35"/>
    </row>
    <row r="96075" spans="2:2" x14ac:dyDescent="0.2">
      <c r="B96075" s="35"/>
    </row>
    <row r="96076" spans="2:2" x14ac:dyDescent="0.2">
      <c r="B96076" s="35"/>
    </row>
    <row r="96079" spans="2:2" x14ac:dyDescent="0.2">
      <c r="B96079" s="35"/>
    </row>
    <row r="96080" spans="2:2" x14ac:dyDescent="0.2">
      <c r="B96080" s="35"/>
    </row>
    <row r="96081" spans="2:2" x14ac:dyDescent="0.2">
      <c r="B96081" s="35"/>
    </row>
    <row r="96082" spans="2:2" x14ac:dyDescent="0.2">
      <c r="B96082" s="35"/>
    </row>
    <row r="96085" spans="2:2" x14ac:dyDescent="0.2">
      <c r="B96085" s="35"/>
    </row>
    <row r="96086" spans="2:2" x14ac:dyDescent="0.2">
      <c r="B96086" s="35"/>
    </row>
    <row r="96107" spans="2:2" x14ac:dyDescent="0.2">
      <c r="B96107" s="170"/>
    </row>
    <row r="96113" spans="2:2" x14ac:dyDescent="0.2">
      <c r="B96113" s="170"/>
    </row>
    <row r="96144" spans="2:2" x14ac:dyDescent="0.2">
      <c r="B96144" s="170"/>
    </row>
    <row r="96150" spans="2:2" x14ac:dyDescent="0.2">
      <c r="B96150" s="170"/>
    </row>
    <row r="96156" spans="2:2" x14ac:dyDescent="0.2">
      <c r="B96156" s="170"/>
    </row>
    <row r="96161" spans="2:2" x14ac:dyDescent="0.2">
      <c r="B96161" s="35"/>
    </row>
    <row r="96162" spans="2:2" x14ac:dyDescent="0.2">
      <c r="B96162" s="170"/>
    </row>
    <row r="96181" spans="2:2" x14ac:dyDescent="0.2">
      <c r="B96181" s="170"/>
    </row>
    <row r="96187" spans="2:2" x14ac:dyDescent="0.2">
      <c r="B96187" s="170"/>
    </row>
    <row r="96193" spans="2:2" x14ac:dyDescent="0.2">
      <c r="B96193" s="170"/>
    </row>
    <row r="96200" spans="2:2" x14ac:dyDescent="0.2">
      <c r="B96200" s="35"/>
    </row>
    <row r="96202" spans="2:2" x14ac:dyDescent="0.2">
      <c r="B96202" s="35"/>
    </row>
    <row r="96204" spans="2:2" x14ac:dyDescent="0.2">
      <c r="B96204" s="35"/>
    </row>
    <row r="96206" spans="2:2" x14ac:dyDescent="0.2">
      <c r="B96206" s="35"/>
    </row>
    <row r="96211" spans="2:2" x14ac:dyDescent="0.2">
      <c r="B96211" s="35"/>
    </row>
    <row r="96212" spans="2:2" x14ac:dyDescent="0.2">
      <c r="B96212" s="35"/>
    </row>
    <row r="96215" spans="2:2" x14ac:dyDescent="0.2">
      <c r="B96215" s="35"/>
    </row>
    <row r="96216" spans="2:2" x14ac:dyDescent="0.2">
      <c r="B96216" s="35"/>
    </row>
    <row r="96219" spans="2:2" x14ac:dyDescent="0.2">
      <c r="B96219" s="35"/>
    </row>
    <row r="96220" spans="2:2" x14ac:dyDescent="0.2">
      <c r="B96220" s="35"/>
    </row>
    <row r="96221" spans="2:2" x14ac:dyDescent="0.2">
      <c r="B96221" s="35"/>
    </row>
    <row r="96222" spans="2:2" x14ac:dyDescent="0.2">
      <c r="B96222" s="35"/>
    </row>
    <row r="96225" spans="2:2" x14ac:dyDescent="0.2">
      <c r="B96225" s="35"/>
    </row>
    <row r="96226" spans="2:2" x14ac:dyDescent="0.2">
      <c r="B96226" s="35"/>
    </row>
    <row r="96301" spans="2:2" x14ac:dyDescent="0.2">
      <c r="B96301" s="35"/>
    </row>
    <row r="96302" spans="2:2" x14ac:dyDescent="0.2">
      <c r="B96302" s="34"/>
    </row>
    <row r="96340" spans="2:2" x14ac:dyDescent="0.2">
      <c r="B96340" s="35"/>
    </row>
    <row r="96342" spans="2:2" x14ac:dyDescent="0.2">
      <c r="B96342" s="35"/>
    </row>
    <row r="96344" spans="2:2" x14ac:dyDescent="0.2">
      <c r="B96344" s="35"/>
    </row>
    <row r="96346" spans="2:2" x14ac:dyDescent="0.2">
      <c r="B96346" s="35"/>
    </row>
    <row r="96351" spans="2:2" x14ac:dyDescent="0.2">
      <c r="B96351" s="35"/>
    </row>
    <row r="96352" spans="2:2" x14ac:dyDescent="0.2">
      <c r="B96352" s="35"/>
    </row>
    <row r="96355" spans="2:2" x14ac:dyDescent="0.2">
      <c r="B96355" s="35"/>
    </row>
    <row r="96356" spans="2:2" x14ac:dyDescent="0.2">
      <c r="B96356" s="35"/>
    </row>
    <row r="96359" spans="2:2" x14ac:dyDescent="0.2">
      <c r="B96359" s="35"/>
    </row>
    <row r="96360" spans="2:2" x14ac:dyDescent="0.2">
      <c r="B96360" s="35"/>
    </row>
    <row r="96361" spans="2:2" x14ac:dyDescent="0.2">
      <c r="B96361" s="170"/>
    </row>
    <row r="96362" spans="2:2" x14ac:dyDescent="0.2">
      <c r="B96362" s="35"/>
    </row>
    <row r="96365" spans="2:2" x14ac:dyDescent="0.2">
      <c r="B96365" s="35"/>
    </row>
    <row r="96366" spans="2:2" x14ac:dyDescent="0.2">
      <c r="B96366" s="35"/>
    </row>
    <row r="96367" spans="2:2" x14ac:dyDescent="0.2">
      <c r="B96367" s="170"/>
    </row>
    <row r="96441" spans="2:2" x14ac:dyDescent="0.2">
      <c r="B96441" s="35"/>
    </row>
    <row r="96442" spans="2:2" x14ac:dyDescent="0.2">
      <c r="B96442" s="34"/>
    </row>
    <row r="96480" spans="2:2" x14ac:dyDescent="0.2">
      <c r="B96480" s="35"/>
    </row>
    <row r="96482" spans="2:2" x14ac:dyDescent="0.2">
      <c r="B96482" s="35"/>
    </row>
    <row r="96484" spans="2:2" x14ac:dyDescent="0.2">
      <c r="B96484" s="35"/>
    </row>
    <row r="96486" spans="2:2" x14ac:dyDescent="0.2">
      <c r="B96486" s="35"/>
    </row>
    <row r="96491" spans="2:2" x14ac:dyDescent="0.2">
      <c r="B96491" s="35"/>
    </row>
    <row r="96492" spans="2:2" x14ac:dyDescent="0.2">
      <c r="B96492" s="35"/>
    </row>
    <row r="96495" spans="2:2" x14ac:dyDescent="0.2">
      <c r="B96495" s="35"/>
    </row>
    <row r="96496" spans="2:2" x14ac:dyDescent="0.2">
      <c r="B96496" s="35"/>
    </row>
    <row r="96499" spans="2:2" x14ac:dyDescent="0.2">
      <c r="B96499" s="35"/>
    </row>
    <row r="96500" spans="2:2" x14ac:dyDescent="0.2">
      <c r="B96500" s="35"/>
    </row>
    <row r="96501" spans="2:2" x14ac:dyDescent="0.2">
      <c r="B96501" s="35"/>
    </row>
    <row r="96502" spans="2:2" x14ac:dyDescent="0.2">
      <c r="B96502" s="35"/>
    </row>
    <row r="96505" spans="2:2" x14ac:dyDescent="0.2">
      <c r="B96505" s="35"/>
    </row>
    <row r="96506" spans="2:2" x14ac:dyDescent="0.2">
      <c r="B96506" s="35"/>
    </row>
    <row r="96581" spans="2:2" x14ac:dyDescent="0.2">
      <c r="B96581" s="35"/>
    </row>
    <row r="96582" spans="2:2" x14ac:dyDescent="0.2">
      <c r="B96582" s="34"/>
    </row>
    <row r="96620" spans="2:2" x14ac:dyDescent="0.2">
      <c r="B96620" s="35"/>
    </row>
    <row r="96622" spans="2:2" x14ac:dyDescent="0.2">
      <c r="B96622" s="35"/>
    </row>
    <row r="96624" spans="2:2" x14ac:dyDescent="0.2">
      <c r="B96624" s="35"/>
    </row>
    <row r="96626" spans="2:2" x14ac:dyDescent="0.2">
      <c r="B96626" s="35"/>
    </row>
    <row r="96631" spans="2:2" x14ac:dyDescent="0.2">
      <c r="B96631" s="35"/>
    </row>
    <row r="96632" spans="2:2" x14ac:dyDescent="0.2">
      <c r="B96632" s="35"/>
    </row>
    <row r="96635" spans="2:2" x14ac:dyDescent="0.2">
      <c r="B96635" s="35"/>
    </row>
    <row r="96636" spans="2:2" x14ac:dyDescent="0.2">
      <c r="B96636" s="35"/>
    </row>
    <row r="96639" spans="2:2" x14ac:dyDescent="0.2">
      <c r="B96639" s="35"/>
    </row>
    <row r="96640" spans="2:2" x14ac:dyDescent="0.2">
      <c r="B96640" s="35"/>
    </row>
    <row r="96641" spans="2:2" x14ac:dyDescent="0.2">
      <c r="B96641" s="35"/>
    </row>
    <row r="96642" spans="2:2" x14ac:dyDescent="0.2">
      <c r="B96642" s="35"/>
    </row>
    <row r="96645" spans="2:2" x14ac:dyDescent="0.2">
      <c r="B96645" s="35"/>
    </row>
    <row r="96646" spans="2:2" x14ac:dyDescent="0.2">
      <c r="B96646" s="35"/>
    </row>
    <row r="96704" spans="2:2" x14ac:dyDescent="0.2">
      <c r="B96704" s="170"/>
    </row>
    <row r="96710" spans="2:2" x14ac:dyDescent="0.2">
      <c r="B96710" s="170"/>
    </row>
    <row r="96716" spans="2:2" x14ac:dyDescent="0.2">
      <c r="B96716" s="170"/>
    </row>
    <row r="96721" spans="2:2" x14ac:dyDescent="0.2">
      <c r="B96721" s="35"/>
    </row>
    <row r="96722" spans="2:2" x14ac:dyDescent="0.2">
      <c r="B96722" s="170"/>
    </row>
    <row r="96760" spans="2:2" x14ac:dyDescent="0.2">
      <c r="B96760" s="35"/>
    </row>
    <row r="96762" spans="2:2" x14ac:dyDescent="0.2">
      <c r="B96762" s="35"/>
    </row>
    <row r="96764" spans="2:2" x14ac:dyDescent="0.2">
      <c r="B96764" s="35"/>
    </row>
    <row r="96766" spans="2:2" x14ac:dyDescent="0.2">
      <c r="B96766" s="35"/>
    </row>
    <row r="96771" spans="2:2" x14ac:dyDescent="0.2">
      <c r="B96771" s="35"/>
    </row>
    <row r="96772" spans="2:2" x14ac:dyDescent="0.2">
      <c r="B96772" s="35"/>
    </row>
    <row r="96775" spans="2:2" x14ac:dyDescent="0.2">
      <c r="B96775" s="35"/>
    </row>
    <row r="96776" spans="2:2" x14ac:dyDescent="0.2">
      <c r="B96776" s="35"/>
    </row>
    <row r="96779" spans="2:2" x14ac:dyDescent="0.2">
      <c r="B96779" s="35"/>
    </row>
    <row r="96780" spans="2:2" x14ac:dyDescent="0.2">
      <c r="B96780" s="35"/>
    </row>
    <row r="96781" spans="2:2" x14ac:dyDescent="0.2">
      <c r="B96781" s="35"/>
    </row>
    <row r="96782" spans="2:2" x14ac:dyDescent="0.2">
      <c r="B96782" s="35"/>
    </row>
    <row r="96785" spans="2:2" x14ac:dyDescent="0.2">
      <c r="B96785" s="35"/>
    </row>
    <row r="96786" spans="2:2" x14ac:dyDescent="0.2">
      <c r="B96786" s="35"/>
    </row>
    <row r="96861" spans="2:2" x14ac:dyDescent="0.2">
      <c r="B96861" s="35"/>
    </row>
    <row r="96862" spans="2:2" x14ac:dyDescent="0.2">
      <c r="B96862" s="34"/>
    </row>
    <row r="96900" spans="2:2" x14ac:dyDescent="0.2">
      <c r="B96900" s="35"/>
    </row>
    <row r="96902" spans="2:2" x14ac:dyDescent="0.2">
      <c r="B96902" s="35"/>
    </row>
    <row r="96904" spans="2:2" x14ac:dyDescent="0.2">
      <c r="B96904" s="35"/>
    </row>
    <row r="96906" spans="2:2" x14ac:dyDescent="0.2">
      <c r="B96906" s="35"/>
    </row>
    <row r="96911" spans="2:2" x14ac:dyDescent="0.2">
      <c r="B96911" s="35"/>
    </row>
    <row r="96912" spans="2:2" x14ac:dyDescent="0.2">
      <c r="B96912" s="35"/>
    </row>
    <row r="96915" spans="2:2" x14ac:dyDescent="0.2">
      <c r="B96915" s="35"/>
    </row>
    <row r="96916" spans="2:2" x14ac:dyDescent="0.2">
      <c r="B96916" s="35"/>
    </row>
    <row r="96919" spans="2:2" x14ac:dyDescent="0.2">
      <c r="B96919" s="35"/>
    </row>
    <row r="96920" spans="2:2" x14ac:dyDescent="0.2">
      <c r="B96920" s="35"/>
    </row>
    <row r="96921" spans="2:2" x14ac:dyDescent="0.2">
      <c r="B96921" s="35"/>
    </row>
    <row r="96922" spans="2:2" x14ac:dyDescent="0.2">
      <c r="B96922" s="35"/>
    </row>
    <row r="96925" spans="2:2" x14ac:dyDescent="0.2">
      <c r="B96925" s="35"/>
    </row>
    <row r="96926" spans="2:2" x14ac:dyDescent="0.2">
      <c r="B96926" s="35"/>
    </row>
    <row r="96960" spans="2:2" x14ac:dyDescent="0.2">
      <c r="B96960" s="170"/>
    </row>
    <row r="96973" spans="2:2" x14ac:dyDescent="0.2">
      <c r="B96973" s="170"/>
    </row>
    <row r="96979" spans="2:2" x14ac:dyDescent="0.2">
      <c r="B96979" s="170"/>
    </row>
    <row r="96992" spans="2:2" x14ac:dyDescent="0.2">
      <c r="B96992" s="170"/>
    </row>
    <row r="97001" spans="2:2" x14ac:dyDescent="0.2">
      <c r="B97001" s="35"/>
    </row>
    <row r="97002" spans="2:2" x14ac:dyDescent="0.2">
      <c r="B97002" s="34"/>
    </row>
    <row r="97040" spans="2:2" x14ac:dyDescent="0.2">
      <c r="B97040" s="35"/>
    </row>
    <row r="97042" spans="2:2" x14ac:dyDescent="0.2">
      <c r="B97042" s="35"/>
    </row>
    <row r="97044" spans="2:2" x14ac:dyDescent="0.2">
      <c r="B97044" s="35"/>
    </row>
    <row r="97046" spans="2:2" x14ac:dyDescent="0.2">
      <c r="B97046" s="35"/>
    </row>
    <row r="97051" spans="2:2" x14ac:dyDescent="0.2">
      <c r="B97051" s="35"/>
    </row>
    <row r="97052" spans="2:2" x14ac:dyDescent="0.2">
      <c r="B97052" s="35"/>
    </row>
    <row r="97055" spans="2:2" x14ac:dyDescent="0.2">
      <c r="B97055" s="35"/>
    </row>
    <row r="97056" spans="2:2" x14ac:dyDescent="0.2">
      <c r="B97056" s="35"/>
    </row>
    <row r="97059" spans="2:2" x14ac:dyDescent="0.2">
      <c r="B97059" s="35"/>
    </row>
    <row r="97060" spans="2:2" x14ac:dyDescent="0.2">
      <c r="B97060" s="35"/>
    </row>
    <row r="97061" spans="2:2" x14ac:dyDescent="0.2">
      <c r="B97061" s="35"/>
    </row>
    <row r="97062" spans="2:2" x14ac:dyDescent="0.2">
      <c r="B97062" s="35"/>
    </row>
    <row r="97065" spans="2:2" x14ac:dyDescent="0.2">
      <c r="B97065" s="35"/>
    </row>
    <row r="97066" spans="2:2" x14ac:dyDescent="0.2">
      <c r="B97066" s="35"/>
    </row>
    <row r="97100" spans="2:2" x14ac:dyDescent="0.2">
      <c r="B97100" s="170"/>
    </row>
    <row r="97106" spans="2:2" x14ac:dyDescent="0.2">
      <c r="B97106" s="170"/>
    </row>
    <row r="97112" spans="2:2" x14ac:dyDescent="0.2">
      <c r="B97112" s="170"/>
    </row>
    <row r="97125" spans="2:2" x14ac:dyDescent="0.2">
      <c r="B97125" s="170"/>
    </row>
    <row r="97141" spans="2:2" x14ac:dyDescent="0.2">
      <c r="B97141" s="35"/>
    </row>
    <row r="97142" spans="2:2" x14ac:dyDescent="0.2">
      <c r="B97142" s="34"/>
    </row>
    <row r="97180" spans="2:2" x14ac:dyDescent="0.2">
      <c r="B97180" s="35"/>
    </row>
    <row r="97182" spans="2:2" x14ac:dyDescent="0.2">
      <c r="B97182" s="35"/>
    </row>
    <row r="97184" spans="2:2" x14ac:dyDescent="0.2">
      <c r="B97184" s="35"/>
    </row>
    <row r="97186" spans="2:2" x14ac:dyDescent="0.2">
      <c r="B97186" s="35"/>
    </row>
    <row r="97191" spans="2:2" x14ac:dyDescent="0.2">
      <c r="B97191" s="35"/>
    </row>
    <row r="97192" spans="2:2" x14ac:dyDescent="0.2">
      <c r="B97192" s="35"/>
    </row>
    <row r="97195" spans="2:2" x14ac:dyDescent="0.2">
      <c r="B97195" s="35"/>
    </row>
    <row r="97196" spans="2:2" x14ac:dyDescent="0.2">
      <c r="B97196" s="35"/>
    </row>
    <row r="97199" spans="2:2" x14ac:dyDescent="0.2">
      <c r="B97199" s="35"/>
    </row>
    <row r="97200" spans="2:2" x14ac:dyDescent="0.2">
      <c r="B97200" s="35"/>
    </row>
    <row r="97201" spans="2:2" x14ac:dyDescent="0.2">
      <c r="B97201" s="35"/>
    </row>
    <row r="97202" spans="2:2" x14ac:dyDescent="0.2">
      <c r="B97202" s="35"/>
    </row>
    <row r="97205" spans="2:2" x14ac:dyDescent="0.2">
      <c r="B97205" s="35"/>
    </row>
    <row r="97206" spans="2:2" x14ac:dyDescent="0.2">
      <c r="B97206" s="35"/>
    </row>
    <row r="97281" spans="2:2" x14ac:dyDescent="0.2">
      <c r="B97281" s="35"/>
    </row>
    <row r="97282" spans="2:2" x14ac:dyDescent="0.2">
      <c r="B97282" s="34"/>
    </row>
    <row r="97320" spans="2:2" x14ac:dyDescent="0.2">
      <c r="B97320" s="35"/>
    </row>
    <row r="97322" spans="2:2" x14ac:dyDescent="0.2">
      <c r="B97322" s="35"/>
    </row>
    <row r="97324" spans="2:2" x14ac:dyDescent="0.2">
      <c r="B97324" s="35"/>
    </row>
    <row r="97326" spans="2:2" x14ac:dyDescent="0.2">
      <c r="B97326" s="35"/>
    </row>
    <row r="97331" spans="2:2" x14ac:dyDescent="0.2">
      <c r="B97331" s="35"/>
    </row>
    <row r="97332" spans="2:2" x14ac:dyDescent="0.2">
      <c r="B97332" s="35"/>
    </row>
    <row r="97335" spans="2:2" x14ac:dyDescent="0.2">
      <c r="B97335" s="35"/>
    </row>
    <row r="97336" spans="2:2" x14ac:dyDescent="0.2">
      <c r="B97336" s="35"/>
    </row>
    <row r="97339" spans="2:2" x14ac:dyDescent="0.2">
      <c r="B97339" s="35"/>
    </row>
    <row r="97340" spans="2:2" x14ac:dyDescent="0.2">
      <c r="B97340" s="35"/>
    </row>
    <row r="97341" spans="2:2" x14ac:dyDescent="0.2">
      <c r="B97341" s="35"/>
    </row>
    <row r="97342" spans="2:2" x14ac:dyDescent="0.2">
      <c r="B97342" s="35"/>
    </row>
    <row r="97345" spans="2:2" x14ac:dyDescent="0.2">
      <c r="B97345" s="35"/>
    </row>
    <row r="97346" spans="2:2" x14ac:dyDescent="0.2">
      <c r="B97346" s="35"/>
    </row>
    <row r="97365" spans="2:2" x14ac:dyDescent="0.2">
      <c r="B97365" s="170"/>
    </row>
    <row r="97378" spans="2:2" x14ac:dyDescent="0.2">
      <c r="B97378" s="170"/>
    </row>
    <row r="97391" spans="2:2" x14ac:dyDescent="0.2">
      <c r="B97391" s="170"/>
    </row>
    <row r="97404" spans="2:2" x14ac:dyDescent="0.2">
      <c r="B97404" s="170"/>
    </row>
    <row r="97421" spans="2:2" x14ac:dyDescent="0.2">
      <c r="B97421" s="35"/>
    </row>
    <row r="97422" spans="2:2" x14ac:dyDescent="0.2">
      <c r="B97422" s="34"/>
    </row>
    <row r="97460" spans="2:2" x14ac:dyDescent="0.2">
      <c r="B97460" s="35"/>
    </row>
    <row r="97462" spans="2:2" x14ac:dyDescent="0.2">
      <c r="B97462" s="35"/>
    </row>
    <row r="97464" spans="2:2" x14ac:dyDescent="0.2">
      <c r="B97464" s="35"/>
    </row>
    <row r="97466" spans="2:2" x14ac:dyDescent="0.2">
      <c r="B97466" s="35"/>
    </row>
    <row r="97471" spans="2:2" x14ac:dyDescent="0.2">
      <c r="B97471" s="35"/>
    </row>
    <row r="97472" spans="2:2" x14ac:dyDescent="0.2">
      <c r="B97472" s="35"/>
    </row>
    <row r="97475" spans="2:2" x14ac:dyDescent="0.2">
      <c r="B97475" s="35"/>
    </row>
    <row r="97476" spans="2:2" x14ac:dyDescent="0.2">
      <c r="B97476" s="35"/>
    </row>
    <row r="97479" spans="2:2" x14ac:dyDescent="0.2">
      <c r="B97479" s="35"/>
    </row>
    <row r="97480" spans="2:2" x14ac:dyDescent="0.2">
      <c r="B97480" s="35"/>
    </row>
    <row r="97481" spans="2:2" x14ac:dyDescent="0.2">
      <c r="B97481" s="35"/>
    </row>
    <row r="97482" spans="2:2" x14ac:dyDescent="0.2">
      <c r="B97482" s="35"/>
    </row>
    <row r="97485" spans="2:2" x14ac:dyDescent="0.2">
      <c r="B97485" s="35"/>
    </row>
    <row r="97486" spans="2:2" x14ac:dyDescent="0.2">
      <c r="B97486" s="35"/>
    </row>
    <row r="97561" spans="2:2" x14ac:dyDescent="0.2">
      <c r="B97561" s="35"/>
    </row>
    <row r="97562" spans="2:2" x14ac:dyDescent="0.2">
      <c r="B97562" s="34"/>
    </row>
    <row r="97600" spans="2:2" x14ac:dyDescent="0.2">
      <c r="B97600" s="35"/>
    </row>
    <row r="97602" spans="2:2" x14ac:dyDescent="0.2">
      <c r="B97602" s="35"/>
    </row>
    <row r="97604" spans="2:2" x14ac:dyDescent="0.2">
      <c r="B97604" s="35"/>
    </row>
    <row r="97606" spans="2:2" x14ac:dyDescent="0.2">
      <c r="B97606" s="35"/>
    </row>
    <row r="97611" spans="2:2" x14ac:dyDescent="0.2">
      <c r="B97611" s="35"/>
    </row>
    <row r="97612" spans="2:2" x14ac:dyDescent="0.2">
      <c r="B97612" s="35"/>
    </row>
    <row r="97615" spans="2:2" x14ac:dyDescent="0.2">
      <c r="B97615" s="35"/>
    </row>
    <row r="97616" spans="2:2" x14ac:dyDescent="0.2">
      <c r="B97616" s="35"/>
    </row>
    <row r="97619" spans="2:2" x14ac:dyDescent="0.2">
      <c r="B97619" s="35"/>
    </row>
    <row r="97620" spans="2:2" x14ac:dyDescent="0.2">
      <c r="B97620" s="35"/>
    </row>
    <row r="97621" spans="2:2" x14ac:dyDescent="0.2">
      <c r="B97621" s="35"/>
    </row>
    <row r="97622" spans="2:2" x14ac:dyDescent="0.2">
      <c r="B97622" s="35"/>
    </row>
    <row r="97625" spans="2:2" x14ac:dyDescent="0.2">
      <c r="B97625" s="35"/>
    </row>
    <row r="97626" spans="2:2" x14ac:dyDescent="0.2">
      <c r="B97626" s="35"/>
    </row>
    <row r="97701" spans="2:2" x14ac:dyDescent="0.2">
      <c r="B97701" s="35"/>
    </row>
    <row r="97702" spans="2:2" x14ac:dyDescent="0.2">
      <c r="B97702" s="34"/>
    </row>
    <row r="97740" spans="2:2" x14ac:dyDescent="0.2">
      <c r="B97740" s="35"/>
    </row>
    <row r="97742" spans="2:2" x14ac:dyDescent="0.2">
      <c r="B97742" s="35"/>
    </row>
    <row r="97744" spans="2:2" x14ac:dyDescent="0.2">
      <c r="B97744" s="35"/>
    </row>
    <row r="97746" spans="2:2" x14ac:dyDescent="0.2">
      <c r="B97746" s="35"/>
    </row>
    <row r="97751" spans="2:2" x14ac:dyDescent="0.2">
      <c r="B97751" s="35"/>
    </row>
    <row r="97752" spans="2:2" x14ac:dyDescent="0.2">
      <c r="B97752" s="35"/>
    </row>
    <row r="97755" spans="2:2" x14ac:dyDescent="0.2">
      <c r="B97755" s="35"/>
    </row>
    <row r="97756" spans="2:2" x14ac:dyDescent="0.2">
      <c r="B97756" s="35"/>
    </row>
    <row r="97759" spans="2:2" x14ac:dyDescent="0.2">
      <c r="B97759" s="35"/>
    </row>
    <row r="97760" spans="2:2" x14ac:dyDescent="0.2">
      <c r="B97760" s="35"/>
    </row>
    <row r="97761" spans="2:2" x14ac:dyDescent="0.2">
      <c r="B97761" s="35"/>
    </row>
    <row r="97762" spans="2:2" x14ac:dyDescent="0.2">
      <c r="B97762" s="35"/>
    </row>
    <row r="97765" spans="2:2" x14ac:dyDescent="0.2">
      <c r="B97765" s="35"/>
    </row>
    <row r="97766" spans="2:2" x14ac:dyDescent="0.2">
      <c r="B97766" s="35"/>
    </row>
    <row r="97773" spans="2:2" x14ac:dyDescent="0.2">
      <c r="B97773" s="170"/>
    </row>
    <row r="97811" spans="2:2" x14ac:dyDescent="0.2">
      <c r="B97811" s="170"/>
    </row>
    <row r="97817" spans="2:2" x14ac:dyDescent="0.2">
      <c r="B97817" s="170"/>
    </row>
    <row r="97836" spans="2:2" x14ac:dyDescent="0.2">
      <c r="B97836" s="170"/>
    </row>
    <row r="97841" spans="2:2" x14ac:dyDescent="0.2">
      <c r="B97841" s="35"/>
    </row>
    <row r="97842" spans="2:2" x14ac:dyDescent="0.2">
      <c r="B97842" s="34"/>
    </row>
    <row r="97867" spans="2:2" x14ac:dyDescent="0.2">
      <c r="B97867" s="170"/>
    </row>
    <row r="97880" spans="2:2" x14ac:dyDescent="0.2">
      <c r="B97880" s="35"/>
    </row>
    <row r="97882" spans="2:2" x14ac:dyDescent="0.2">
      <c r="B97882" s="35"/>
    </row>
    <row r="97884" spans="2:2" x14ac:dyDescent="0.2">
      <c r="B97884" s="35"/>
    </row>
    <row r="97886" spans="2:2" x14ac:dyDescent="0.2">
      <c r="B97886" s="35"/>
    </row>
    <row r="97891" spans="2:2" x14ac:dyDescent="0.2">
      <c r="B97891" s="35"/>
    </row>
    <row r="97892" spans="2:2" x14ac:dyDescent="0.2">
      <c r="B97892" s="35"/>
    </row>
    <row r="97895" spans="2:2" x14ac:dyDescent="0.2">
      <c r="B97895" s="35"/>
    </row>
    <row r="97896" spans="2:2" x14ac:dyDescent="0.2">
      <c r="B97896" s="35"/>
    </row>
    <row r="97899" spans="2:2" x14ac:dyDescent="0.2">
      <c r="B97899" s="35"/>
    </row>
    <row r="97900" spans="2:2" x14ac:dyDescent="0.2">
      <c r="B97900" s="35"/>
    </row>
    <row r="97901" spans="2:2" x14ac:dyDescent="0.2">
      <c r="B97901" s="35"/>
    </row>
    <row r="97902" spans="2:2" x14ac:dyDescent="0.2">
      <c r="B97902" s="35"/>
    </row>
    <row r="97905" spans="2:2" x14ac:dyDescent="0.2">
      <c r="B97905" s="35"/>
    </row>
    <row r="97906" spans="2:2" x14ac:dyDescent="0.2">
      <c r="B97906" s="35"/>
    </row>
    <row r="97981" spans="2:2" x14ac:dyDescent="0.2">
      <c r="B97981" s="35"/>
    </row>
    <row r="97982" spans="2:2" x14ac:dyDescent="0.2">
      <c r="B97982" s="34"/>
    </row>
    <row r="98020" spans="2:2" x14ac:dyDescent="0.2">
      <c r="B98020" s="35"/>
    </row>
    <row r="98022" spans="2:2" x14ac:dyDescent="0.2">
      <c r="B98022" s="35"/>
    </row>
    <row r="98024" spans="2:2" x14ac:dyDescent="0.2">
      <c r="B98024" s="35"/>
    </row>
    <row r="98026" spans="2:2" x14ac:dyDescent="0.2">
      <c r="B98026" s="35"/>
    </row>
    <row r="98031" spans="2:2" x14ac:dyDescent="0.2">
      <c r="B98031" s="35"/>
    </row>
    <row r="98032" spans="2:2" x14ac:dyDescent="0.2">
      <c r="B98032" s="35"/>
    </row>
    <row r="98035" spans="2:2" x14ac:dyDescent="0.2">
      <c r="B98035" s="35"/>
    </row>
    <row r="98036" spans="2:2" x14ac:dyDescent="0.2">
      <c r="B98036" s="35"/>
    </row>
    <row r="98039" spans="2:2" x14ac:dyDescent="0.2">
      <c r="B98039" s="35"/>
    </row>
    <row r="98040" spans="2:2" x14ac:dyDescent="0.2">
      <c r="B98040" s="35"/>
    </row>
    <row r="98041" spans="2:2" x14ac:dyDescent="0.2">
      <c r="B98041" s="35"/>
    </row>
    <row r="98042" spans="2:2" x14ac:dyDescent="0.2">
      <c r="B98042" s="35"/>
    </row>
    <row r="98045" spans="2:2" x14ac:dyDescent="0.2">
      <c r="B98045" s="35"/>
    </row>
    <row r="98046" spans="2:2" x14ac:dyDescent="0.2">
      <c r="B98046" s="35"/>
    </row>
    <row r="98115" spans="2:2" x14ac:dyDescent="0.2">
      <c r="B98115" s="170"/>
    </row>
    <row r="98121" spans="2:2" x14ac:dyDescent="0.2">
      <c r="B98121" s="170"/>
    </row>
    <row r="98122" spans="2:2" x14ac:dyDescent="0.2">
      <c r="B98122" s="34"/>
    </row>
    <row r="98160" spans="2:2" x14ac:dyDescent="0.2">
      <c r="B98160" s="35"/>
    </row>
    <row r="98162" spans="2:2" x14ac:dyDescent="0.2">
      <c r="B98162" s="35"/>
    </row>
    <row r="98164" spans="2:2" x14ac:dyDescent="0.2">
      <c r="B98164" s="35"/>
    </row>
    <row r="98165" spans="2:2" x14ac:dyDescent="0.2">
      <c r="B98165" s="170"/>
    </row>
    <row r="98166" spans="2:2" x14ac:dyDescent="0.2">
      <c r="B98166" s="35"/>
    </row>
    <row r="98171" spans="2:2" x14ac:dyDescent="0.2">
      <c r="B98171" s="170"/>
    </row>
    <row r="98172" spans="2:2" x14ac:dyDescent="0.2">
      <c r="B98172" s="35"/>
    </row>
    <row r="98175" spans="2:2" x14ac:dyDescent="0.2">
      <c r="B98175" s="35"/>
    </row>
    <row r="98176" spans="2:2" x14ac:dyDescent="0.2">
      <c r="B98176" s="35"/>
    </row>
    <row r="98179" spans="2:2" x14ac:dyDescent="0.2">
      <c r="B98179" s="35"/>
    </row>
    <row r="98180" spans="2:2" x14ac:dyDescent="0.2">
      <c r="B98180" s="35"/>
    </row>
    <row r="98181" spans="2:2" x14ac:dyDescent="0.2">
      <c r="B98181" s="35"/>
    </row>
    <row r="98182" spans="2:2" x14ac:dyDescent="0.2">
      <c r="B98182" s="35"/>
    </row>
    <row r="98184" spans="2:2" x14ac:dyDescent="0.2">
      <c r="B98184" s="170"/>
    </row>
    <row r="98185" spans="2:2" x14ac:dyDescent="0.2">
      <c r="B98185" s="35"/>
    </row>
    <row r="98186" spans="2:2" x14ac:dyDescent="0.2">
      <c r="B98186" s="35"/>
    </row>
    <row r="98190" spans="2:2" x14ac:dyDescent="0.2">
      <c r="B98190" s="170"/>
    </row>
    <row r="98196" spans="2:2" x14ac:dyDescent="0.2">
      <c r="B98196" s="170"/>
    </row>
    <row r="98209" spans="2:2" x14ac:dyDescent="0.2">
      <c r="B98209" s="170"/>
    </row>
    <row r="98261" spans="2:2" x14ac:dyDescent="0.2">
      <c r="B98261" s="35"/>
    </row>
    <row r="98262" spans="2:2" x14ac:dyDescent="0.2">
      <c r="B98262" s="34"/>
    </row>
    <row r="98267" spans="2:2" x14ac:dyDescent="0.2">
      <c r="B98267" s="170"/>
    </row>
    <row r="98280" spans="2:2" x14ac:dyDescent="0.2">
      <c r="B98280" s="170"/>
    </row>
    <row r="98300" spans="2:2" x14ac:dyDescent="0.2">
      <c r="B98300" s="35"/>
    </row>
    <row r="98302" spans="2:2" x14ac:dyDescent="0.2">
      <c r="B98302" s="35"/>
    </row>
    <row r="98304" spans="2:2" x14ac:dyDescent="0.2">
      <c r="B98304" s="35"/>
    </row>
    <row r="98306" spans="2:2" x14ac:dyDescent="0.2">
      <c r="B98306" s="35"/>
    </row>
    <row r="98311" spans="2:2" x14ac:dyDescent="0.2">
      <c r="B98311" s="35"/>
    </row>
    <row r="98312" spans="2:2" x14ac:dyDescent="0.2">
      <c r="B98312" s="170"/>
    </row>
    <row r="98315" spans="2:2" x14ac:dyDescent="0.2">
      <c r="B98315" s="35"/>
    </row>
    <row r="98316" spans="2:2" x14ac:dyDescent="0.2">
      <c r="B98316" s="35"/>
    </row>
    <row r="98319" spans="2:2" x14ac:dyDescent="0.2">
      <c r="B98319" s="35"/>
    </row>
    <row r="98320" spans="2:2" x14ac:dyDescent="0.2">
      <c r="B98320" s="35"/>
    </row>
    <row r="98321" spans="2:2" x14ac:dyDescent="0.2">
      <c r="B98321" s="35"/>
    </row>
    <row r="98322" spans="2:2" x14ac:dyDescent="0.2">
      <c r="B98322" s="35"/>
    </row>
    <row r="98325" spans="2:2" x14ac:dyDescent="0.2">
      <c r="B98325" s="35"/>
    </row>
    <row r="98326" spans="2:2" x14ac:dyDescent="0.2">
      <c r="B98326" s="35"/>
    </row>
    <row r="98401" spans="2:2" x14ac:dyDescent="0.2">
      <c r="B98401" s="35"/>
    </row>
    <row r="98402" spans="2:2" x14ac:dyDescent="0.2">
      <c r="B98402" s="34"/>
    </row>
    <row r="98440" spans="2:2" x14ac:dyDescent="0.2">
      <c r="B98440" s="35"/>
    </row>
    <row r="98442" spans="2:2" x14ac:dyDescent="0.2">
      <c r="B98442" s="35"/>
    </row>
    <row r="98444" spans="2:2" x14ac:dyDescent="0.2">
      <c r="B98444" s="35"/>
    </row>
    <row r="98446" spans="2:2" x14ac:dyDescent="0.2">
      <c r="B98446" s="35"/>
    </row>
    <row r="98451" spans="2:2" x14ac:dyDescent="0.2">
      <c r="B98451" s="35"/>
    </row>
    <row r="98452" spans="2:2" x14ac:dyDescent="0.2">
      <c r="B98452" s="35"/>
    </row>
    <row r="98455" spans="2:2" x14ac:dyDescent="0.2">
      <c r="B98455" s="35"/>
    </row>
    <row r="98456" spans="2:2" x14ac:dyDescent="0.2">
      <c r="B98456" s="35"/>
    </row>
    <row r="98459" spans="2:2" x14ac:dyDescent="0.2">
      <c r="B98459" s="35"/>
    </row>
    <row r="98460" spans="2:2" x14ac:dyDescent="0.2">
      <c r="B98460" s="35"/>
    </row>
    <row r="98461" spans="2:2" x14ac:dyDescent="0.2">
      <c r="B98461" s="35"/>
    </row>
    <row r="98462" spans="2:2" x14ac:dyDescent="0.2">
      <c r="B98462" s="35"/>
    </row>
    <row r="98465" spans="2:2" x14ac:dyDescent="0.2">
      <c r="B98465" s="35"/>
    </row>
    <row r="98466" spans="2:2" x14ac:dyDescent="0.2">
      <c r="B98466" s="35"/>
    </row>
    <row r="98473" spans="2:2" x14ac:dyDescent="0.2">
      <c r="B98473" s="170"/>
    </row>
    <row r="98499" spans="2:2" x14ac:dyDescent="0.2">
      <c r="B98499" s="170"/>
    </row>
    <row r="98541" spans="2:2" x14ac:dyDescent="0.2">
      <c r="B98541" s="35"/>
    </row>
    <row r="98542" spans="2:2" x14ac:dyDescent="0.2">
      <c r="B98542" s="34"/>
    </row>
    <row r="98577" spans="2:2" x14ac:dyDescent="0.2">
      <c r="B98577" s="170"/>
    </row>
    <row r="98580" spans="2:2" x14ac:dyDescent="0.2">
      <c r="B98580" s="35"/>
    </row>
    <row r="98582" spans="2:2" x14ac:dyDescent="0.2">
      <c r="B98582" s="35"/>
    </row>
    <row r="98584" spans="2:2" x14ac:dyDescent="0.2">
      <c r="B98584" s="35"/>
    </row>
    <row r="98586" spans="2:2" x14ac:dyDescent="0.2">
      <c r="B98586" s="35"/>
    </row>
    <row r="98590" spans="2:2" x14ac:dyDescent="0.2">
      <c r="B98590" s="170"/>
    </row>
    <row r="98591" spans="2:2" x14ac:dyDescent="0.2">
      <c r="B98591" s="35"/>
    </row>
    <row r="98592" spans="2:2" x14ac:dyDescent="0.2">
      <c r="B98592" s="35"/>
    </row>
    <row r="98595" spans="2:2" x14ac:dyDescent="0.2">
      <c r="B98595" s="35"/>
    </row>
    <row r="98596" spans="2:2" x14ac:dyDescent="0.2">
      <c r="B98596" s="35"/>
    </row>
    <row r="98599" spans="2:2" x14ac:dyDescent="0.2">
      <c r="B98599" s="35"/>
    </row>
    <row r="98600" spans="2:2" x14ac:dyDescent="0.2">
      <c r="B98600" s="35"/>
    </row>
    <row r="98601" spans="2:2" x14ac:dyDescent="0.2">
      <c r="B98601" s="35"/>
    </row>
    <row r="98602" spans="2:2" x14ac:dyDescent="0.2">
      <c r="B98602" s="35"/>
    </row>
    <row r="98605" spans="2:2" x14ac:dyDescent="0.2">
      <c r="B98605" s="35"/>
    </row>
    <row r="98606" spans="2:2" x14ac:dyDescent="0.2">
      <c r="B98606" s="35"/>
    </row>
    <row r="98634" spans="2:2" x14ac:dyDescent="0.2">
      <c r="B98634" s="170"/>
    </row>
    <row r="98640" spans="2:2" x14ac:dyDescent="0.2">
      <c r="B98640" s="170"/>
    </row>
    <row r="98681" spans="2:2" x14ac:dyDescent="0.2">
      <c r="B98681" s="35"/>
    </row>
    <row r="98682" spans="2:2" x14ac:dyDescent="0.2">
      <c r="B98682" s="34"/>
    </row>
    <row r="98704" spans="2:2" x14ac:dyDescent="0.2">
      <c r="B98704" s="170"/>
    </row>
    <row r="98710" spans="2:2" x14ac:dyDescent="0.2">
      <c r="B98710" s="170"/>
    </row>
    <row r="98720" spans="2:2" x14ac:dyDescent="0.2">
      <c r="B98720" s="35"/>
    </row>
    <row r="98722" spans="2:2" x14ac:dyDescent="0.2">
      <c r="B98722" s="35"/>
    </row>
    <row r="98724" spans="2:2" x14ac:dyDescent="0.2">
      <c r="B98724" s="35"/>
    </row>
    <row r="98726" spans="2:2" x14ac:dyDescent="0.2">
      <c r="B98726" s="35"/>
    </row>
    <row r="98731" spans="2:2" x14ac:dyDescent="0.2">
      <c r="B98731" s="35"/>
    </row>
    <row r="98732" spans="2:2" x14ac:dyDescent="0.2">
      <c r="B98732" s="35"/>
    </row>
    <row r="98735" spans="2:2" x14ac:dyDescent="0.2">
      <c r="B98735" s="35"/>
    </row>
    <row r="98736" spans="2:2" x14ac:dyDescent="0.2">
      <c r="B98736" s="170"/>
    </row>
    <row r="98739" spans="2:2" x14ac:dyDescent="0.2">
      <c r="B98739" s="35"/>
    </row>
    <row r="98740" spans="2:2" x14ac:dyDescent="0.2">
      <c r="B98740" s="35"/>
    </row>
    <row r="98741" spans="2:2" x14ac:dyDescent="0.2">
      <c r="B98741" s="35"/>
    </row>
    <row r="98742" spans="2:2" x14ac:dyDescent="0.2">
      <c r="B98742" s="35"/>
    </row>
    <row r="98745" spans="2:2" x14ac:dyDescent="0.2">
      <c r="B98745" s="35"/>
    </row>
    <row r="98746" spans="2:2" x14ac:dyDescent="0.2">
      <c r="B98746" s="35"/>
    </row>
    <row r="98788" spans="2:2" x14ac:dyDescent="0.2">
      <c r="B98788" s="170"/>
    </row>
    <row r="98814" spans="2:2" x14ac:dyDescent="0.2">
      <c r="B98814" s="170"/>
    </row>
    <row r="98821" spans="2:2" x14ac:dyDescent="0.2">
      <c r="B98821" s="35"/>
    </row>
    <row r="98822" spans="2:2" x14ac:dyDescent="0.2">
      <c r="B98822" s="34"/>
    </row>
    <row r="98840" spans="2:2" x14ac:dyDescent="0.2">
      <c r="B98840" s="170"/>
    </row>
    <row r="98860" spans="2:2" x14ac:dyDescent="0.2">
      <c r="B98860" s="35"/>
    </row>
    <row r="98862" spans="2:2" x14ac:dyDescent="0.2">
      <c r="B98862" s="35"/>
    </row>
    <row r="98864" spans="2:2" x14ac:dyDescent="0.2">
      <c r="B98864" s="35"/>
    </row>
    <row r="98866" spans="2:2" x14ac:dyDescent="0.2">
      <c r="B98866" s="35"/>
    </row>
    <row r="98871" spans="2:2" x14ac:dyDescent="0.2">
      <c r="B98871" s="35"/>
    </row>
    <row r="98872" spans="2:2" x14ac:dyDescent="0.2">
      <c r="B98872" s="35"/>
    </row>
    <row r="98875" spans="2:2" x14ac:dyDescent="0.2">
      <c r="B98875" s="35"/>
    </row>
    <row r="98876" spans="2:2" x14ac:dyDescent="0.2">
      <c r="B98876" s="35"/>
    </row>
    <row r="98879" spans="2:2" x14ac:dyDescent="0.2">
      <c r="B98879" s="170"/>
    </row>
    <row r="98880" spans="2:2" x14ac:dyDescent="0.2">
      <c r="B98880" s="35"/>
    </row>
    <row r="98881" spans="2:2" x14ac:dyDescent="0.2">
      <c r="B98881" s="35"/>
    </row>
    <row r="98882" spans="2:2" x14ac:dyDescent="0.2">
      <c r="B98882" s="35"/>
    </row>
    <row r="98885" spans="2:2" x14ac:dyDescent="0.2">
      <c r="B98885" s="35"/>
    </row>
    <row r="98886" spans="2:2" x14ac:dyDescent="0.2">
      <c r="B98886" s="35"/>
    </row>
    <row r="98918" spans="2:2" x14ac:dyDescent="0.2">
      <c r="B98918" s="170"/>
    </row>
    <row r="98961" spans="2:2" x14ac:dyDescent="0.2">
      <c r="B98961" s="35"/>
    </row>
    <row r="98962" spans="2:2" x14ac:dyDescent="0.2">
      <c r="B98962" s="34"/>
    </row>
    <row r="99000" spans="2:2" x14ac:dyDescent="0.2">
      <c r="B99000" s="35"/>
    </row>
    <row r="99002" spans="2:2" x14ac:dyDescent="0.2">
      <c r="B99002" s="35"/>
    </row>
    <row r="99004" spans="2:2" x14ac:dyDescent="0.2">
      <c r="B99004" s="35"/>
    </row>
    <row r="99006" spans="2:2" x14ac:dyDescent="0.2">
      <c r="B99006" s="35"/>
    </row>
    <row r="99011" spans="2:2" x14ac:dyDescent="0.2">
      <c r="B99011" s="35"/>
    </row>
    <row r="99012" spans="2:2" x14ac:dyDescent="0.2">
      <c r="B99012" s="35"/>
    </row>
    <row r="99015" spans="2:2" x14ac:dyDescent="0.2">
      <c r="B99015" s="35"/>
    </row>
    <row r="99016" spans="2:2" x14ac:dyDescent="0.2">
      <c r="B99016" s="35"/>
    </row>
    <row r="99019" spans="2:2" x14ac:dyDescent="0.2">
      <c r="B99019" s="35"/>
    </row>
    <row r="99020" spans="2:2" x14ac:dyDescent="0.2">
      <c r="B99020" s="35"/>
    </row>
    <row r="99021" spans="2:2" x14ac:dyDescent="0.2">
      <c r="B99021" s="35"/>
    </row>
    <row r="99022" spans="2:2" x14ac:dyDescent="0.2">
      <c r="B99022" s="35"/>
    </row>
    <row r="99025" spans="2:2" x14ac:dyDescent="0.2">
      <c r="B99025" s="35"/>
    </row>
    <row r="99026" spans="2:2" x14ac:dyDescent="0.2">
      <c r="B99026" s="35"/>
    </row>
    <row r="99051" spans="2:2" x14ac:dyDescent="0.2">
      <c r="B99051" s="170"/>
    </row>
    <row r="99057" spans="2:2" x14ac:dyDescent="0.2">
      <c r="B99057" s="170"/>
    </row>
    <row r="99101" spans="2:2" x14ac:dyDescent="0.2">
      <c r="B99101" s="35"/>
    </row>
    <row r="99102" spans="2:2" x14ac:dyDescent="0.2">
      <c r="B99102" s="34"/>
    </row>
    <row r="99140" spans="2:2" x14ac:dyDescent="0.2">
      <c r="B99140" s="35"/>
    </row>
    <row r="99142" spans="2:2" x14ac:dyDescent="0.2">
      <c r="B99142" s="35"/>
    </row>
    <row r="99144" spans="2:2" x14ac:dyDescent="0.2">
      <c r="B99144" s="35"/>
    </row>
    <row r="99146" spans="2:2" x14ac:dyDescent="0.2">
      <c r="B99146" s="35"/>
    </row>
    <row r="99151" spans="2:2" x14ac:dyDescent="0.2">
      <c r="B99151" s="35"/>
    </row>
    <row r="99152" spans="2:2" x14ac:dyDescent="0.2">
      <c r="B99152" s="35"/>
    </row>
    <row r="99155" spans="2:2" x14ac:dyDescent="0.2">
      <c r="B99155" s="35"/>
    </row>
    <row r="99156" spans="2:2" x14ac:dyDescent="0.2">
      <c r="B99156" s="35"/>
    </row>
    <row r="99159" spans="2:2" x14ac:dyDescent="0.2">
      <c r="B99159" s="35"/>
    </row>
    <row r="99160" spans="2:2" x14ac:dyDescent="0.2">
      <c r="B99160" s="35"/>
    </row>
    <row r="99161" spans="2:2" x14ac:dyDescent="0.2">
      <c r="B99161" s="35"/>
    </row>
    <row r="99162" spans="2:2" x14ac:dyDescent="0.2">
      <c r="B99162" s="170"/>
    </row>
    <row r="99165" spans="2:2" x14ac:dyDescent="0.2">
      <c r="B99165" s="35"/>
    </row>
    <row r="99166" spans="2:2" x14ac:dyDescent="0.2">
      <c r="B99166" s="35"/>
    </row>
    <row r="99168" spans="2:2" x14ac:dyDescent="0.2">
      <c r="B99168" s="170"/>
    </row>
    <row r="99241" spans="2:2" x14ac:dyDescent="0.2">
      <c r="B99241" s="35"/>
    </row>
    <row r="99242" spans="2:2" x14ac:dyDescent="0.2">
      <c r="B99242" s="34"/>
    </row>
    <row r="99250" spans="2:2" x14ac:dyDescent="0.2">
      <c r="B99250" s="170"/>
    </row>
    <row r="99256" spans="2:2" x14ac:dyDescent="0.2">
      <c r="B99256" s="170"/>
    </row>
    <row r="99262" spans="2:2" x14ac:dyDescent="0.2">
      <c r="B99262" s="170"/>
    </row>
    <row r="99275" spans="2:2" x14ac:dyDescent="0.2">
      <c r="B99275" s="170"/>
    </row>
    <row r="99280" spans="2:2" x14ac:dyDescent="0.2">
      <c r="B99280" s="35"/>
    </row>
    <row r="99282" spans="2:2" x14ac:dyDescent="0.2">
      <c r="B99282" s="35"/>
    </row>
    <row r="99284" spans="2:2" x14ac:dyDescent="0.2">
      <c r="B99284" s="35"/>
    </row>
    <row r="99286" spans="2:2" x14ac:dyDescent="0.2">
      <c r="B99286" s="35"/>
    </row>
    <row r="99291" spans="2:2" x14ac:dyDescent="0.2">
      <c r="B99291" s="35"/>
    </row>
    <row r="99292" spans="2:2" x14ac:dyDescent="0.2">
      <c r="B99292" s="35"/>
    </row>
    <row r="99295" spans="2:2" x14ac:dyDescent="0.2">
      <c r="B99295" s="35"/>
    </row>
    <row r="99296" spans="2:2" x14ac:dyDescent="0.2">
      <c r="B99296" s="35"/>
    </row>
    <row r="99299" spans="2:2" x14ac:dyDescent="0.2">
      <c r="B99299" s="35"/>
    </row>
    <row r="99300" spans="2:2" x14ac:dyDescent="0.2">
      <c r="B99300" s="35"/>
    </row>
    <row r="99301" spans="2:2" x14ac:dyDescent="0.2">
      <c r="B99301" s="35"/>
    </row>
    <row r="99302" spans="2:2" x14ac:dyDescent="0.2">
      <c r="B99302" s="35"/>
    </row>
    <row r="99305" spans="2:2" x14ac:dyDescent="0.2">
      <c r="B99305" s="35"/>
    </row>
    <row r="99306" spans="2:2" x14ac:dyDescent="0.2">
      <c r="B99306" s="35"/>
    </row>
    <row r="99381" spans="2:2" x14ac:dyDescent="0.2">
      <c r="B99381" s="35"/>
    </row>
    <row r="99382" spans="2:2" x14ac:dyDescent="0.2">
      <c r="B99382" s="34"/>
    </row>
    <row r="99404" spans="2:2" x14ac:dyDescent="0.2">
      <c r="B99404" s="170"/>
    </row>
    <row r="99420" spans="2:2" x14ac:dyDescent="0.2">
      <c r="B99420" s="35"/>
    </row>
    <row r="99422" spans="2:2" x14ac:dyDescent="0.2">
      <c r="B99422" s="35"/>
    </row>
    <row r="99424" spans="2:2" x14ac:dyDescent="0.2">
      <c r="B99424" s="35"/>
    </row>
    <row r="99426" spans="2:2" x14ac:dyDescent="0.2">
      <c r="B99426" s="35"/>
    </row>
    <row r="99431" spans="2:2" x14ac:dyDescent="0.2">
      <c r="B99431" s="35"/>
    </row>
    <row r="99432" spans="2:2" x14ac:dyDescent="0.2">
      <c r="B99432" s="35"/>
    </row>
    <row r="99435" spans="2:2" x14ac:dyDescent="0.2">
      <c r="B99435" s="35"/>
    </row>
    <row r="99436" spans="2:2" x14ac:dyDescent="0.2">
      <c r="B99436" s="35"/>
    </row>
    <row r="99439" spans="2:2" x14ac:dyDescent="0.2">
      <c r="B99439" s="35"/>
    </row>
    <row r="99440" spans="2:2" x14ac:dyDescent="0.2">
      <c r="B99440" s="35"/>
    </row>
    <row r="99441" spans="2:2" x14ac:dyDescent="0.2">
      <c r="B99441" s="35"/>
    </row>
    <row r="99442" spans="2:2" x14ac:dyDescent="0.2">
      <c r="B99442" s="35"/>
    </row>
    <row r="99445" spans="2:2" x14ac:dyDescent="0.2">
      <c r="B99445" s="35"/>
    </row>
    <row r="99446" spans="2:2" x14ac:dyDescent="0.2">
      <c r="B99446" s="35"/>
    </row>
    <row r="99521" spans="2:2" x14ac:dyDescent="0.2">
      <c r="B99521" s="35"/>
    </row>
    <row r="99522" spans="2:2" x14ac:dyDescent="0.2">
      <c r="B99522" s="34"/>
    </row>
    <row r="99527" spans="2:2" x14ac:dyDescent="0.2">
      <c r="B99527" s="170"/>
    </row>
    <row r="99533" spans="2:2" x14ac:dyDescent="0.2">
      <c r="B99533" s="170"/>
    </row>
    <row r="99539" spans="2:2" x14ac:dyDescent="0.2">
      <c r="B99539" s="170"/>
    </row>
    <row r="99560" spans="2:2" x14ac:dyDescent="0.2">
      <c r="B99560" s="35"/>
    </row>
    <row r="99562" spans="2:2" x14ac:dyDescent="0.2">
      <c r="B99562" s="35"/>
    </row>
    <row r="99564" spans="2:2" x14ac:dyDescent="0.2">
      <c r="B99564" s="35"/>
    </row>
    <row r="99566" spans="2:2" x14ac:dyDescent="0.2">
      <c r="B99566" s="35"/>
    </row>
    <row r="99571" spans="2:2" x14ac:dyDescent="0.2">
      <c r="B99571" s="170"/>
    </row>
    <row r="99572" spans="2:2" x14ac:dyDescent="0.2">
      <c r="B99572" s="35"/>
    </row>
    <row r="99575" spans="2:2" x14ac:dyDescent="0.2">
      <c r="B99575" s="35"/>
    </row>
    <row r="99576" spans="2:2" x14ac:dyDescent="0.2">
      <c r="B99576" s="35"/>
    </row>
    <row r="99577" spans="2:2" x14ac:dyDescent="0.2">
      <c r="B99577" s="170"/>
    </row>
    <row r="99579" spans="2:2" x14ac:dyDescent="0.2">
      <c r="B99579" s="35"/>
    </row>
    <row r="99580" spans="2:2" x14ac:dyDescent="0.2">
      <c r="B99580" s="35"/>
    </row>
    <row r="99581" spans="2:2" x14ac:dyDescent="0.2">
      <c r="B99581" s="35"/>
    </row>
    <row r="99582" spans="2:2" x14ac:dyDescent="0.2">
      <c r="B99582" s="35"/>
    </row>
    <row r="99585" spans="2:2" x14ac:dyDescent="0.2">
      <c r="B99585" s="35"/>
    </row>
    <row r="99586" spans="2:2" x14ac:dyDescent="0.2">
      <c r="B99586" s="35"/>
    </row>
    <row r="99661" spans="2:2" x14ac:dyDescent="0.2">
      <c r="B99661" s="35"/>
    </row>
    <row r="99662" spans="2:2" x14ac:dyDescent="0.2">
      <c r="B99662" s="34"/>
    </row>
    <row r="99700" spans="2:2" x14ac:dyDescent="0.2">
      <c r="B99700" s="35"/>
    </row>
    <row r="99702" spans="2:2" x14ac:dyDescent="0.2">
      <c r="B99702" s="35"/>
    </row>
    <row r="99704" spans="2:2" x14ac:dyDescent="0.2">
      <c r="B99704" s="35"/>
    </row>
    <row r="99706" spans="2:2" x14ac:dyDescent="0.2">
      <c r="B99706" s="35"/>
    </row>
    <row r="99711" spans="2:2" x14ac:dyDescent="0.2">
      <c r="B99711" s="35"/>
    </row>
    <row r="99712" spans="2:2" x14ac:dyDescent="0.2">
      <c r="B99712" s="35"/>
    </row>
    <row r="99715" spans="2:2" x14ac:dyDescent="0.2">
      <c r="B99715" s="35"/>
    </row>
    <row r="99716" spans="2:2" x14ac:dyDescent="0.2">
      <c r="B99716" s="35"/>
    </row>
    <row r="99719" spans="2:2" x14ac:dyDescent="0.2">
      <c r="B99719" s="35"/>
    </row>
    <row r="99720" spans="2:2" x14ac:dyDescent="0.2">
      <c r="B99720" s="35"/>
    </row>
    <row r="99721" spans="2:2" x14ac:dyDescent="0.2">
      <c r="B99721" s="35"/>
    </row>
    <row r="99722" spans="2:2" x14ac:dyDescent="0.2">
      <c r="B99722" s="35"/>
    </row>
    <row r="99725" spans="2:2" x14ac:dyDescent="0.2">
      <c r="B99725" s="35"/>
    </row>
    <row r="99726" spans="2:2" x14ac:dyDescent="0.2">
      <c r="B99726" s="35"/>
    </row>
    <row r="99770" spans="2:2" x14ac:dyDescent="0.2">
      <c r="B99770" s="170"/>
    </row>
    <row r="99776" spans="2:2" x14ac:dyDescent="0.2">
      <c r="B99776" s="170"/>
    </row>
    <row r="99782" spans="2:2" x14ac:dyDescent="0.2">
      <c r="B99782" s="170"/>
    </row>
    <row r="99788" spans="2:2" x14ac:dyDescent="0.2">
      <c r="B99788" s="170"/>
    </row>
    <row r="99794" spans="2:2" x14ac:dyDescent="0.2">
      <c r="B99794" s="170"/>
    </row>
    <row r="99800" spans="2:2" x14ac:dyDescent="0.2">
      <c r="B99800" s="170"/>
    </row>
    <row r="99801" spans="2:2" x14ac:dyDescent="0.2">
      <c r="B99801" s="35"/>
    </row>
    <row r="99802" spans="2:2" x14ac:dyDescent="0.2">
      <c r="B99802" s="34"/>
    </row>
    <row r="99806" spans="2:2" x14ac:dyDescent="0.2">
      <c r="B99806" s="170"/>
    </row>
    <row r="99831" spans="2:2" x14ac:dyDescent="0.2">
      <c r="B99831" s="170"/>
    </row>
    <row r="99837" spans="2:2" x14ac:dyDescent="0.2">
      <c r="B99837" s="170"/>
    </row>
    <row r="99840" spans="2:2" x14ac:dyDescent="0.2">
      <c r="B99840" s="35"/>
    </row>
    <row r="99842" spans="2:2" x14ac:dyDescent="0.2">
      <c r="B99842" s="35"/>
    </row>
    <row r="99844" spans="2:2" x14ac:dyDescent="0.2">
      <c r="B99844" s="35"/>
    </row>
    <row r="99846" spans="2:2" x14ac:dyDescent="0.2">
      <c r="B99846" s="35"/>
    </row>
    <row r="99851" spans="2:2" x14ac:dyDescent="0.2">
      <c r="B99851" s="35"/>
    </row>
    <row r="99852" spans="2:2" x14ac:dyDescent="0.2">
      <c r="B99852" s="35"/>
    </row>
    <row r="99855" spans="2:2" x14ac:dyDescent="0.2">
      <c r="B99855" s="35"/>
    </row>
    <row r="99856" spans="2:2" x14ac:dyDescent="0.2">
      <c r="B99856" s="35"/>
    </row>
    <row r="99859" spans="2:2" x14ac:dyDescent="0.2">
      <c r="B99859" s="35"/>
    </row>
    <row r="99860" spans="2:2" x14ac:dyDescent="0.2">
      <c r="B99860" s="35"/>
    </row>
    <row r="99861" spans="2:2" x14ac:dyDescent="0.2">
      <c r="B99861" s="35"/>
    </row>
    <row r="99862" spans="2:2" x14ac:dyDescent="0.2">
      <c r="B99862" s="35"/>
    </row>
    <row r="99865" spans="2:2" x14ac:dyDescent="0.2">
      <c r="B99865" s="35"/>
    </row>
    <row r="99866" spans="2:2" x14ac:dyDescent="0.2">
      <c r="B99866" s="35"/>
    </row>
    <row r="99875" spans="2:2" x14ac:dyDescent="0.2">
      <c r="B99875" s="170"/>
    </row>
    <row r="99888" spans="2:2" x14ac:dyDescent="0.2">
      <c r="B99888" s="170"/>
    </row>
    <row r="99941" spans="2:2" x14ac:dyDescent="0.2">
      <c r="B99941" s="35"/>
    </row>
    <row r="99942" spans="2:2" x14ac:dyDescent="0.2">
      <c r="B99942" s="34"/>
    </row>
    <row r="99980" spans="2:2" x14ac:dyDescent="0.2">
      <c r="B99980" s="35"/>
    </row>
    <row r="99982" spans="2:2" x14ac:dyDescent="0.2">
      <c r="B99982" s="35"/>
    </row>
    <row r="99984" spans="2:2" x14ac:dyDescent="0.2">
      <c r="B99984" s="35"/>
    </row>
    <row r="99986" spans="2:2" x14ac:dyDescent="0.2">
      <c r="B99986" s="35"/>
    </row>
    <row r="99991" spans="2:2" x14ac:dyDescent="0.2">
      <c r="B99991" s="35"/>
    </row>
    <row r="99992" spans="2:2" x14ac:dyDescent="0.2">
      <c r="B99992" s="35"/>
    </row>
    <row r="99995" spans="2:2" x14ac:dyDescent="0.2">
      <c r="B99995" s="35"/>
    </row>
    <row r="99996" spans="2:2" x14ac:dyDescent="0.2">
      <c r="B99996" s="35"/>
    </row>
    <row r="99999" spans="2:2" x14ac:dyDescent="0.2">
      <c r="B99999" s="35"/>
    </row>
    <row r="100000" spans="2:2" x14ac:dyDescent="0.2">
      <c r="B100000" s="35"/>
    </row>
    <row r="100001" spans="2:2" x14ac:dyDescent="0.2">
      <c r="B100001" s="35"/>
    </row>
    <row r="100002" spans="2:2" x14ac:dyDescent="0.2">
      <c r="B100002" s="35"/>
    </row>
    <row r="100005" spans="2:2" x14ac:dyDescent="0.2">
      <c r="B100005" s="170"/>
    </row>
    <row r="100006" spans="2:2" x14ac:dyDescent="0.2">
      <c r="B100006" s="35"/>
    </row>
    <row r="100055" spans="2:2" x14ac:dyDescent="0.2">
      <c r="B100055" s="170"/>
    </row>
    <row r="100068" spans="2:2" x14ac:dyDescent="0.2">
      <c r="B100068" s="170"/>
    </row>
    <row r="100074" spans="2:2" x14ac:dyDescent="0.2">
      <c r="B100074" s="170"/>
    </row>
    <row r="100080" spans="2:2" x14ac:dyDescent="0.2">
      <c r="B100080" s="170"/>
    </row>
    <row r="100081" spans="2:2" x14ac:dyDescent="0.2">
      <c r="B100081" s="35"/>
    </row>
    <row r="100082" spans="2:2" x14ac:dyDescent="0.2">
      <c r="B100082" s="34"/>
    </row>
    <row r="100086" spans="2:2" x14ac:dyDescent="0.2">
      <c r="B100086" s="170"/>
    </row>
    <row r="100092" spans="2:2" x14ac:dyDescent="0.2">
      <c r="B100092" s="170"/>
    </row>
    <row r="100098" spans="2:2" x14ac:dyDescent="0.2">
      <c r="B100098" s="170"/>
    </row>
    <row r="100104" spans="2:2" x14ac:dyDescent="0.2">
      <c r="B100104" s="170"/>
    </row>
    <row r="100120" spans="2:2" x14ac:dyDescent="0.2">
      <c r="B100120" s="35"/>
    </row>
    <row r="100122" spans="2:2" x14ac:dyDescent="0.2">
      <c r="B100122" s="35"/>
    </row>
    <row r="100124" spans="2:2" x14ac:dyDescent="0.2">
      <c r="B100124" s="35"/>
    </row>
    <row r="100126" spans="2:2" x14ac:dyDescent="0.2">
      <c r="B100126" s="35"/>
    </row>
    <row r="100131" spans="2:2" x14ac:dyDescent="0.2">
      <c r="B100131" s="35"/>
    </row>
    <row r="100132" spans="2:2" x14ac:dyDescent="0.2">
      <c r="B100132" s="35"/>
    </row>
    <row r="100135" spans="2:2" x14ac:dyDescent="0.2">
      <c r="B100135" s="35"/>
    </row>
    <row r="100136" spans="2:2" x14ac:dyDescent="0.2">
      <c r="B100136" s="35"/>
    </row>
    <row r="100139" spans="2:2" x14ac:dyDescent="0.2">
      <c r="B100139" s="35"/>
    </row>
    <row r="100140" spans="2:2" x14ac:dyDescent="0.2">
      <c r="B100140" s="35"/>
    </row>
    <row r="100141" spans="2:2" x14ac:dyDescent="0.2">
      <c r="B100141" s="35"/>
    </row>
    <row r="100142" spans="2:2" x14ac:dyDescent="0.2">
      <c r="B100142" s="35"/>
    </row>
    <row r="100145" spans="2:2" x14ac:dyDescent="0.2">
      <c r="B100145" s="35"/>
    </row>
    <row r="100146" spans="2:2" x14ac:dyDescent="0.2">
      <c r="B100146" s="35"/>
    </row>
    <row r="100221" spans="2:2" x14ac:dyDescent="0.2">
      <c r="B100221" s="35"/>
    </row>
    <row r="100222" spans="2:2" x14ac:dyDescent="0.2">
      <c r="B100222" s="34"/>
    </row>
    <row r="100260" spans="2:2" x14ac:dyDescent="0.2">
      <c r="B100260" s="35"/>
    </row>
    <row r="100262" spans="2:2" x14ac:dyDescent="0.2">
      <c r="B100262" s="35"/>
    </row>
    <row r="100264" spans="2:2" x14ac:dyDescent="0.2">
      <c r="B100264" s="35"/>
    </row>
    <row r="100266" spans="2:2" x14ac:dyDescent="0.2">
      <c r="B100266" s="35"/>
    </row>
    <row r="100271" spans="2:2" x14ac:dyDescent="0.2">
      <c r="B100271" s="35"/>
    </row>
    <row r="100272" spans="2:2" x14ac:dyDescent="0.2">
      <c r="B100272" s="35"/>
    </row>
    <row r="100275" spans="2:2" x14ac:dyDescent="0.2">
      <c r="B100275" s="35"/>
    </row>
    <row r="100276" spans="2:2" x14ac:dyDescent="0.2">
      <c r="B100276" s="35"/>
    </row>
    <row r="100279" spans="2:2" x14ac:dyDescent="0.2">
      <c r="B100279" s="35"/>
    </row>
    <row r="100280" spans="2:2" x14ac:dyDescent="0.2">
      <c r="B100280" s="35"/>
    </row>
    <row r="100281" spans="2:2" x14ac:dyDescent="0.2">
      <c r="B100281" s="35"/>
    </row>
    <row r="100282" spans="2:2" x14ac:dyDescent="0.2">
      <c r="B100282" s="35"/>
    </row>
    <row r="100285" spans="2:2" x14ac:dyDescent="0.2">
      <c r="B100285" s="35"/>
    </row>
    <row r="100286" spans="2:2" x14ac:dyDescent="0.2">
      <c r="B100286" s="35"/>
    </row>
    <row r="100325" spans="2:2" x14ac:dyDescent="0.2">
      <c r="B100325" s="170"/>
    </row>
    <row r="100351" spans="2:2" x14ac:dyDescent="0.2">
      <c r="B100351" s="170"/>
    </row>
    <row r="100361" spans="2:2" x14ac:dyDescent="0.2">
      <c r="B100361" s="35"/>
    </row>
    <row r="100362" spans="2:2" x14ac:dyDescent="0.2">
      <c r="B100362" s="34"/>
    </row>
    <row r="100400" spans="2:2" x14ac:dyDescent="0.2">
      <c r="B100400" s="35"/>
    </row>
    <row r="100402" spans="2:2" x14ac:dyDescent="0.2">
      <c r="B100402" s="35"/>
    </row>
    <row r="100404" spans="2:2" x14ac:dyDescent="0.2">
      <c r="B100404" s="35"/>
    </row>
    <row r="100406" spans="2:2" x14ac:dyDescent="0.2">
      <c r="B100406" s="35"/>
    </row>
    <row r="100411" spans="2:2" x14ac:dyDescent="0.2">
      <c r="B100411" s="35"/>
    </row>
    <row r="100412" spans="2:2" x14ac:dyDescent="0.2">
      <c r="B100412" s="35"/>
    </row>
    <row r="100415" spans="2:2" x14ac:dyDescent="0.2">
      <c r="B100415" s="35"/>
    </row>
    <row r="100416" spans="2:2" x14ac:dyDescent="0.2">
      <c r="B100416" s="35"/>
    </row>
    <row r="100419" spans="2:2" x14ac:dyDescent="0.2">
      <c r="B100419" s="35"/>
    </row>
    <row r="100420" spans="2:2" x14ac:dyDescent="0.2">
      <c r="B100420" s="35"/>
    </row>
    <row r="100421" spans="2:2" x14ac:dyDescent="0.2">
      <c r="B100421" s="35"/>
    </row>
    <row r="100422" spans="2:2" x14ac:dyDescent="0.2">
      <c r="B100422" s="35"/>
    </row>
    <row r="100425" spans="2:2" x14ac:dyDescent="0.2">
      <c r="B100425" s="35"/>
    </row>
    <row r="100426" spans="2:2" x14ac:dyDescent="0.2">
      <c r="B100426" s="35"/>
    </row>
    <row r="100501" spans="2:2" x14ac:dyDescent="0.2">
      <c r="B100501" s="35"/>
    </row>
    <row r="100502" spans="2:2" x14ac:dyDescent="0.2">
      <c r="B100502" s="34"/>
    </row>
    <row r="100540" spans="2:2" x14ac:dyDescent="0.2">
      <c r="B100540" s="35"/>
    </row>
    <row r="100542" spans="2:2" x14ac:dyDescent="0.2">
      <c r="B100542" s="35"/>
    </row>
    <row r="100543" spans="2:2" x14ac:dyDescent="0.2">
      <c r="B100543" s="170"/>
    </row>
    <row r="100544" spans="2:2" x14ac:dyDescent="0.2">
      <c r="B100544" s="35"/>
    </row>
    <row r="100546" spans="2:2" x14ac:dyDescent="0.2">
      <c r="B100546" s="35"/>
    </row>
    <row r="100551" spans="2:2" x14ac:dyDescent="0.2">
      <c r="B100551" s="35"/>
    </row>
    <row r="100552" spans="2:2" x14ac:dyDescent="0.2">
      <c r="B100552" s="35"/>
    </row>
    <row r="100555" spans="2:2" x14ac:dyDescent="0.2">
      <c r="B100555" s="35"/>
    </row>
    <row r="100556" spans="2:2" x14ac:dyDescent="0.2">
      <c r="B100556" s="35"/>
    </row>
    <row r="100559" spans="2:2" x14ac:dyDescent="0.2">
      <c r="B100559" s="35"/>
    </row>
    <row r="100560" spans="2:2" x14ac:dyDescent="0.2">
      <c r="B100560" s="35"/>
    </row>
    <row r="100561" spans="2:2" x14ac:dyDescent="0.2">
      <c r="B100561" s="35"/>
    </row>
    <row r="100562" spans="2:2" x14ac:dyDescent="0.2">
      <c r="B100562" s="170"/>
    </row>
    <row r="100565" spans="2:2" x14ac:dyDescent="0.2">
      <c r="B100565" s="35"/>
    </row>
    <row r="100566" spans="2:2" x14ac:dyDescent="0.2">
      <c r="B100566" s="35"/>
    </row>
    <row r="100575" spans="2:2" x14ac:dyDescent="0.2">
      <c r="B100575" s="170"/>
    </row>
    <row r="100581" spans="2:2" x14ac:dyDescent="0.2">
      <c r="B100581" s="170"/>
    </row>
    <row r="100587" spans="2:2" x14ac:dyDescent="0.2">
      <c r="B100587" s="170"/>
    </row>
    <row r="100593" spans="2:2" x14ac:dyDescent="0.2">
      <c r="B100593" s="170"/>
    </row>
    <row r="100641" spans="2:2" x14ac:dyDescent="0.2">
      <c r="B100641" s="35"/>
    </row>
    <row r="100642" spans="2:2" x14ac:dyDescent="0.2">
      <c r="B100642" s="34"/>
    </row>
    <row r="100680" spans="2:2" x14ac:dyDescent="0.2">
      <c r="B100680" s="35"/>
    </row>
    <row r="100682" spans="2:2" x14ac:dyDescent="0.2">
      <c r="B100682" s="35"/>
    </row>
    <row r="100684" spans="2:2" x14ac:dyDescent="0.2">
      <c r="B100684" s="35"/>
    </row>
    <row r="100686" spans="2:2" x14ac:dyDescent="0.2">
      <c r="B100686" s="35"/>
    </row>
    <row r="100691" spans="2:2" x14ac:dyDescent="0.2">
      <c r="B100691" s="35"/>
    </row>
    <row r="100692" spans="2:2" x14ac:dyDescent="0.2">
      <c r="B100692" s="35"/>
    </row>
    <row r="100695" spans="2:2" x14ac:dyDescent="0.2">
      <c r="B100695" s="35"/>
    </row>
    <row r="100696" spans="2:2" x14ac:dyDescent="0.2">
      <c r="B100696" s="35"/>
    </row>
    <row r="100699" spans="2:2" x14ac:dyDescent="0.2">
      <c r="B100699" s="35"/>
    </row>
    <row r="100700" spans="2:2" x14ac:dyDescent="0.2">
      <c r="B100700" s="35"/>
    </row>
    <row r="100701" spans="2:2" x14ac:dyDescent="0.2">
      <c r="B100701" s="35"/>
    </row>
    <row r="100702" spans="2:2" x14ac:dyDescent="0.2">
      <c r="B100702" s="35"/>
    </row>
    <row r="100705" spans="2:2" x14ac:dyDescent="0.2">
      <c r="B100705" s="35"/>
    </row>
    <row r="100706" spans="2:2" x14ac:dyDescent="0.2">
      <c r="B100706" s="35"/>
    </row>
    <row r="100781" spans="2:2" x14ac:dyDescent="0.2">
      <c r="B100781" s="35"/>
    </row>
    <row r="100782" spans="2:2" x14ac:dyDescent="0.2">
      <c r="B100782" s="34"/>
    </row>
    <row r="100820" spans="2:2" x14ac:dyDescent="0.2">
      <c r="B100820" s="35"/>
    </row>
    <row r="100822" spans="2:2" x14ac:dyDescent="0.2">
      <c r="B100822" s="35"/>
    </row>
    <row r="100824" spans="2:2" x14ac:dyDescent="0.2">
      <c r="B100824" s="35"/>
    </row>
    <row r="100826" spans="2:2" x14ac:dyDescent="0.2">
      <c r="B100826" s="35"/>
    </row>
    <row r="100831" spans="2:2" x14ac:dyDescent="0.2">
      <c r="B100831" s="35"/>
    </row>
    <row r="100832" spans="2:2" x14ac:dyDescent="0.2">
      <c r="B100832" s="35"/>
    </row>
    <row r="100835" spans="2:2" x14ac:dyDescent="0.2">
      <c r="B100835" s="35"/>
    </row>
    <row r="100836" spans="2:2" x14ac:dyDescent="0.2">
      <c r="B100836" s="35"/>
    </row>
    <row r="100839" spans="2:2" x14ac:dyDescent="0.2">
      <c r="B100839" s="35"/>
    </row>
    <row r="100840" spans="2:2" x14ac:dyDescent="0.2">
      <c r="B100840" s="35"/>
    </row>
    <row r="100841" spans="2:2" x14ac:dyDescent="0.2">
      <c r="B100841" s="35"/>
    </row>
    <row r="100842" spans="2:2" x14ac:dyDescent="0.2">
      <c r="B100842" s="35"/>
    </row>
    <row r="100845" spans="2:2" x14ac:dyDescent="0.2">
      <c r="B100845" s="35"/>
    </row>
    <row r="100846" spans="2:2" x14ac:dyDescent="0.2">
      <c r="B100846" s="35"/>
    </row>
    <row r="100911" spans="2:2" x14ac:dyDescent="0.2">
      <c r="B100911" s="170"/>
    </row>
    <row r="100921" spans="2:2" x14ac:dyDescent="0.2">
      <c r="B100921" s="35"/>
    </row>
    <row r="100922" spans="2:2" x14ac:dyDescent="0.2">
      <c r="B100922" s="34"/>
    </row>
    <row r="100960" spans="2:2" x14ac:dyDescent="0.2">
      <c r="B100960" s="35"/>
    </row>
    <row r="100962" spans="2:2" x14ac:dyDescent="0.2">
      <c r="B100962" s="35"/>
    </row>
    <row r="100964" spans="2:2" x14ac:dyDescent="0.2">
      <c r="B100964" s="35"/>
    </row>
    <row r="100966" spans="2:2" x14ac:dyDescent="0.2">
      <c r="B100966" s="35"/>
    </row>
    <row r="100971" spans="2:2" x14ac:dyDescent="0.2">
      <c r="B100971" s="35"/>
    </row>
    <row r="100972" spans="2:2" x14ac:dyDescent="0.2">
      <c r="B100972" s="35"/>
    </row>
    <row r="100975" spans="2:2" x14ac:dyDescent="0.2">
      <c r="B100975" s="35"/>
    </row>
    <row r="100976" spans="2:2" x14ac:dyDescent="0.2">
      <c r="B100976" s="35"/>
    </row>
    <row r="100979" spans="2:2" x14ac:dyDescent="0.2">
      <c r="B100979" s="35"/>
    </row>
    <row r="100980" spans="2:2" x14ac:dyDescent="0.2">
      <c r="B100980" s="35"/>
    </row>
    <row r="100981" spans="2:2" x14ac:dyDescent="0.2">
      <c r="B100981" s="35"/>
    </row>
    <row r="100982" spans="2:2" x14ac:dyDescent="0.2">
      <c r="B100982" s="35"/>
    </row>
    <row r="100985" spans="2:2" x14ac:dyDescent="0.2">
      <c r="B100985" s="35"/>
    </row>
    <row r="100986" spans="2:2" x14ac:dyDescent="0.2">
      <c r="B100986" s="35"/>
    </row>
    <row r="101061" spans="2:2" x14ac:dyDescent="0.2">
      <c r="B101061" s="35"/>
    </row>
    <row r="101062" spans="2:2" x14ac:dyDescent="0.2">
      <c r="B101062" s="34"/>
    </row>
    <row r="101100" spans="2:2" x14ac:dyDescent="0.2">
      <c r="B101100" s="35"/>
    </row>
    <row r="101102" spans="2:2" x14ac:dyDescent="0.2">
      <c r="B101102" s="35"/>
    </row>
    <row r="101104" spans="2:2" x14ac:dyDescent="0.2">
      <c r="B101104" s="35"/>
    </row>
    <row r="101106" spans="2:2" x14ac:dyDescent="0.2">
      <c r="B101106" s="35"/>
    </row>
    <row r="101111" spans="2:2" x14ac:dyDescent="0.2">
      <c r="B101111" s="35"/>
    </row>
    <row r="101112" spans="2:2" x14ac:dyDescent="0.2">
      <c r="B101112" s="35"/>
    </row>
    <row r="101115" spans="2:2" x14ac:dyDescent="0.2">
      <c r="B101115" s="35"/>
    </row>
    <row r="101116" spans="2:2" x14ac:dyDescent="0.2">
      <c r="B101116" s="35"/>
    </row>
    <row r="101119" spans="2:2" x14ac:dyDescent="0.2">
      <c r="B101119" s="35"/>
    </row>
    <row r="101120" spans="2:2" x14ac:dyDescent="0.2">
      <c r="B101120" s="35"/>
    </row>
    <row r="101121" spans="2:2" x14ac:dyDescent="0.2">
      <c r="B101121" s="35"/>
    </row>
    <row r="101122" spans="2:2" x14ac:dyDescent="0.2">
      <c r="B101122" s="35"/>
    </row>
    <row r="101125" spans="2:2" x14ac:dyDescent="0.2">
      <c r="B101125" s="35"/>
    </row>
    <row r="101126" spans="2:2" x14ac:dyDescent="0.2">
      <c r="B101126" s="35"/>
    </row>
    <row r="101201" spans="2:2" x14ac:dyDescent="0.2">
      <c r="B101201" s="35"/>
    </row>
    <row r="101202" spans="2:2" x14ac:dyDescent="0.2">
      <c r="B101202" s="34"/>
    </row>
    <row r="101240" spans="2:2" x14ac:dyDescent="0.2">
      <c r="B101240" s="35"/>
    </row>
    <row r="101242" spans="2:2" x14ac:dyDescent="0.2">
      <c r="B101242" s="35"/>
    </row>
    <row r="101244" spans="2:2" x14ac:dyDescent="0.2">
      <c r="B101244" s="35"/>
    </row>
    <row r="101246" spans="2:2" x14ac:dyDescent="0.2">
      <c r="B101246" s="35"/>
    </row>
    <row r="101251" spans="2:2" x14ac:dyDescent="0.2">
      <c r="B101251" s="35"/>
    </row>
    <row r="101252" spans="2:2" x14ac:dyDescent="0.2">
      <c r="B101252" s="35"/>
    </row>
    <row r="101255" spans="2:2" x14ac:dyDescent="0.2">
      <c r="B101255" s="35"/>
    </row>
    <row r="101256" spans="2:2" x14ac:dyDescent="0.2">
      <c r="B101256" s="35"/>
    </row>
    <row r="101259" spans="2:2" x14ac:dyDescent="0.2">
      <c r="B101259" s="35"/>
    </row>
    <row r="101260" spans="2:2" x14ac:dyDescent="0.2">
      <c r="B101260" s="35"/>
    </row>
    <row r="101261" spans="2:2" x14ac:dyDescent="0.2">
      <c r="B101261" s="35"/>
    </row>
    <row r="101262" spans="2:2" x14ac:dyDescent="0.2">
      <c r="B101262" s="35"/>
    </row>
    <row r="101265" spans="2:2" x14ac:dyDescent="0.2">
      <c r="B101265" s="35"/>
    </row>
    <row r="101266" spans="2:2" x14ac:dyDescent="0.2">
      <c r="B101266" s="35"/>
    </row>
    <row r="101341" spans="2:2" x14ac:dyDescent="0.2">
      <c r="B101341" s="35"/>
    </row>
    <row r="101342" spans="2:2" x14ac:dyDescent="0.2">
      <c r="B101342" s="34"/>
    </row>
    <row r="101380" spans="2:2" x14ac:dyDescent="0.2">
      <c r="B101380" s="35"/>
    </row>
    <row r="101382" spans="2:2" x14ac:dyDescent="0.2">
      <c r="B101382" s="35"/>
    </row>
    <row r="101384" spans="2:2" x14ac:dyDescent="0.2">
      <c r="B101384" s="35"/>
    </row>
    <row r="101386" spans="2:2" x14ac:dyDescent="0.2">
      <c r="B101386" s="35"/>
    </row>
    <row r="101391" spans="2:2" x14ac:dyDescent="0.2">
      <c r="B101391" s="35"/>
    </row>
    <row r="101392" spans="2:2" x14ac:dyDescent="0.2">
      <c r="B101392" s="35"/>
    </row>
    <row r="101395" spans="2:2" x14ac:dyDescent="0.2">
      <c r="B101395" s="35"/>
    </row>
    <row r="101396" spans="2:2" x14ac:dyDescent="0.2">
      <c r="B101396" s="35"/>
    </row>
    <row r="101399" spans="2:2" x14ac:dyDescent="0.2">
      <c r="B101399" s="35"/>
    </row>
    <row r="101400" spans="2:2" x14ac:dyDescent="0.2">
      <c r="B101400" s="35"/>
    </row>
    <row r="101401" spans="2:2" x14ac:dyDescent="0.2">
      <c r="B101401" s="35"/>
    </row>
    <row r="101402" spans="2:2" x14ac:dyDescent="0.2">
      <c r="B101402" s="35"/>
    </row>
    <row r="101405" spans="2:2" x14ac:dyDescent="0.2">
      <c r="B101405" s="35"/>
    </row>
    <row r="101406" spans="2:2" x14ac:dyDescent="0.2">
      <c r="B101406" s="35"/>
    </row>
    <row r="101481" spans="2:2" x14ac:dyDescent="0.2">
      <c r="B101481" s="35"/>
    </row>
    <row r="101482" spans="2:2" x14ac:dyDescent="0.2">
      <c r="B101482" s="34"/>
    </row>
    <row r="101520" spans="2:2" x14ac:dyDescent="0.2">
      <c r="B101520" s="35"/>
    </row>
    <row r="101522" spans="2:2" x14ac:dyDescent="0.2">
      <c r="B101522" s="35"/>
    </row>
    <row r="101524" spans="2:2" x14ac:dyDescent="0.2">
      <c r="B101524" s="35"/>
    </row>
    <row r="101526" spans="2:2" x14ac:dyDescent="0.2">
      <c r="B101526" s="35"/>
    </row>
    <row r="101531" spans="2:2" x14ac:dyDescent="0.2">
      <c r="B101531" s="35"/>
    </row>
    <row r="101532" spans="2:2" x14ac:dyDescent="0.2">
      <c r="B101532" s="35"/>
    </row>
    <row r="101535" spans="2:2" x14ac:dyDescent="0.2">
      <c r="B101535" s="35"/>
    </row>
    <row r="101536" spans="2:2" x14ac:dyDescent="0.2">
      <c r="B101536" s="35"/>
    </row>
    <row r="101539" spans="2:2" x14ac:dyDescent="0.2">
      <c r="B101539" s="35"/>
    </row>
    <row r="101540" spans="2:2" x14ac:dyDescent="0.2">
      <c r="B101540" s="35"/>
    </row>
    <row r="101541" spans="2:2" x14ac:dyDescent="0.2">
      <c r="B101541" s="35"/>
    </row>
    <row r="101542" spans="2:2" x14ac:dyDescent="0.2">
      <c r="B101542" s="35"/>
    </row>
    <row r="101545" spans="2:2" x14ac:dyDescent="0.2">
      <c r="B101545" s="35"/>
    </row>
    <row r="101546" spans="2:2" x14ac:dyDescent="0.2">
      <c r="B101546" s="35"/>
    </row>
    <row r="101621" spans="2:2" x14ac:dyDescent="0.2">
      <c r="B101621" s="35"/>
    </row>
    <row r="101622" spans="2:2" x14ac:dyDescent="0.2">
      <c r="B101622" s="34"/>
    </row>
    <row r="101660" spans="2:2" x14ac:dyDescent="0.2">
      <c r="B101660" s="35"/>
    </row>
    <row r="101662" spans="2:2" x14ac:dyDescent="0.2">
      <c r="B101662" s="35"/>
    </row>
    <row r="101664" spans="2:2" x14ac:dyDescent="0.2">
      <c r="B101664" s="35"/>
    </row>
    <row r="101666" spans="2:2" x14ac:dyDescent="0.2">
      <c r="B101666" s="35"/>
    </row>
    <row r="101671" spans="2:2" x14ac:dyDescent="0.2">
      <c r="B101671" s="35"/>
    </row>
    <row r="101672" spans="2:2" x14ac:dyDescent="0.2">
      <c r="B101672" s="35"/>
    </row>
    <row r="101675" spans="2:2" x14ac:dyDescent="0.2">
      <c r="B101675" s="35"/>
    </row>
    <row r="101676" spans="2:2" x14ac:dyDescent="0.2">
      <c r="B101676" s="35"/>
    </row>
    <row r="101679" spans="2:2" x14ac:dyDescent="0.2">
      <c r="B101679" s="35"/>
    </row>
    <row r="101680" spans="2:2" x14ac:dyDescent="0.2">
      <c r="B101680" s="35"/>
    </row>
    <row r="101681" spans="2:2" x14ac:dyDescent="0.2">
      <c r="B101681" s="35"/>
    </row>
    <row r="101682" spans="2:2" x14ac:dyDescent="0.2">
      <c r="B101682" s="35"/>
    </row>
    <row r="101685" spans="2:2" x14ac:dyDescent="0.2">
      <c r="B101685" s="35"/>
    </row>
    <row r="101686" spans="2:2" x14ac:dyDescent="0.2">
      <c r="B101686" s="35"/>
    </row>
    <row r="101761" spans="2:2" x14ac:dyDescent="0.2">
      <c r="B101761" s="35"/>
    </row>
    <row r="101762" spans="2:2" x14ac:dyDescent="0.2">
      <c r="B101762" s="34"/>
    </row>
    <row r="101800" spans="2:2" x14ac:dyDescent="0.2">
      <c r="B101800" s="35"/>
    </row>
    <row r="101802" spans="2:2" x14ac:dyDescent="0.2">
      <c r="B101802" s="35"/>
    </row>
    <row r="101804" spans="2:2" x14ac:dyDescent="0.2">
      <c r="B101804" s="35"/>
    </row>
    <row r="101806" spans="2:2" x14ac:dyDescent="0.2">
      <c r="B101806" s="35"/>
    </row>
    <row r="101811" spans="2:2" x14ac:dyDescent="0.2">
      <c r="B101811" s="35"/>
    </row>
    <row r="101812" spans="2:2" x14ac:dyDescent="0.2">
      <c r="B101812" s="35"/>
    </row>
    <row r="101815" spans="2:2" x14ac:dyDescent="0.2">
      <c r="B101815" s="35"/>
    </row>
    <row r="101816" spans="2:2" x14ac:dyDescent="0.2">
      <c r="B101816" s="35"/>
    </row>
    <row r="101819" spans="2:2" x14ac:dyDescent="0.2">
      <c r="B101819" s="35"/>
    </row>
    <row r="101820" spans="2:2" x14ac:dyDescent="0.2">
      <c r="B101820" s="35"/>
    </row>
    <row r="101821" spans="2:2" x14ac:dyDescent="0.2">
      <c r="B101821" s="35"/>
    </row>
    <row r="101822" spans="2:2" x14ac:dyDescent="0.2">
      <c r="B101822" s="35"/>
    </row>
    <row r="101825" spans="2:2" x14ac:dyDescent="0.2">
      <c r="B101825" s="35"/>
    </row>
    <row r="101826" spans="2:2" x14ac:dyDescent="0.2">
      <c r="B101826" s="35"/>
    </row>
    <row r="101901" spans="2:2" x14ac:dyDescent="0.2">
      <c r="B101901" s="35"/>
    </row>
    <row r="101902" spans="2:2" x14ac:dyDescent="0.2">
      <c r="B101902" s="34"/>
    </row>
    <row r="101904" spans="2:2" x14ac:dyDescent="0.2">
      <c r="B101904" s="170"/>
    </row>
    <row r="101930" spans="2:2" x14ac:dyDescent="0.2">
      <c r="B101930" s="170"/>
    </row>
    <row r="101940" spans="2:2" x14ac:dyDescent="0.2">
      <c r="B101940" s="35"/>
    </row>
    <row r="101942" spans="2:2" x14ac:dyDescent="0.2">
      <c r="B101942" s="35"/>
    </row>
    <row r="101944" spans="2:2" x14ac:dyDescent="0.2">
      <c r="B101944" s="35"/>
    </row>
    <row r="101946" spans="2:2" x14ac:dyDescent="0.2">
      <c r="B101946" s="35"/>
    </row>
    <row r="101951" spans="2:2" x14ac:dyDescent="0.2">
      <c r="B101951" s="35"/>
    </row>
    <row r="101952" spans="2:2" x14ac:dyDescent="0.2">
      <c r="B101952" s="35"/>
    </row>
    <row r="101955" spans="2:2" x14ac:dyDescent="0.2">
      <c r="B101955" s="35"/>
    </row>
    <row r="101956" spans="2:2" x14ac:dyDescent="0.2">
      <c r="B101956" s="35"/>
    </row>
    <row r="101959" spans="2:2" x14ac:dyDescent="0.2">
      <c r="B101959" s="35"/>
    </row>
    <row r="101960" spans="2:2" x14ac:dyDescent="0.2">
      <c r="B101960" s="35"/>
    </row>
    <row r="101961" spans="2:2" x14ac:dyDescent="0.2">
      <c r="B101961" s="35"/>
    </row>
    <row r="101962" spans="2:2" x14ac:dyDescent="0.2">
      <c r="B101962" s="35"/>
    </row>
    <row r="101965" spans="2:2" x14ac:dyDescent="0.2">
      <c r="B101965" s="35"/>
    </row>
    <row r="101966" spans="2:2" x14ac:dyDescent="0.2">
      <c r="B101966" s="35"/>
    </row>
    <row r="102041" spans="2:2" x14ac:dyDescent="0.2">
      <c r="B102041" s="35"/>
    </row>
    <row r="102042" spans="2:2" x14ac:dyDescent="0.2">
      <c r="B102042" s="34"/>
    </row>
    <row r="102080" spans="2:2" x14ac:dyDescent="0.2">
      <c r="B102080" s="35"/>
    </row>
    <row r="102082" spans="2:2" x14ac:dyDescent="0.2">
      <c r="B102082" s="35"/>
    </row>
    <row r="102084" spans="2:2" x14ac:dyDescent="0.2">
      <c r="B102084" s="35"/>
    </row>
    <row r="102086" spans="2:2" x14ac:dyDescent="0.2">
      <c r="B102086" s="35"/>
    </row>
    <row r="102091" spans="2:2" x14ac:dyDescent="0.2">
      <c r="B102091" s="35"/>
    </row>
    <row r="102092" spans="2:2" x14ac:dyDescent="0.2">
      <c r="B102092" s="35"/>
    </row>
    <row r="102095" spans="2:2" x14ac:dyDescent="0.2">
      <c r="B102095" s="35"/>
    </row>
    <row r="102096" spans="2:2" x14ac:dyDescent="0.2">
      <c r="B102096" s="35"/>
    </row>
    <row r="102099" spans="2:2" x14ac:dyDescent="0.2">
      <c r="B102099" s="35"/>
    </row>
    <row r="102100" spans="2:2" x14ac:dyDescent="0.2">
      <c r="B102100" s="35"/>
    </row>
    <row r="102101" spans="2:2" x14ac:dyDescent="0.2">
      <c r="B102101" s="35"/>
    </row>
    <row r="102102" spans="2:2" x14ac:dyDescent="0.2">
      <c r="B102102" s="35"/>
    </row>
    <row r="102105" spans="2:2" x14ac:dyDescent="0.2">
      <c r="B102105" s="35"/>
    </row>
    <row r="102106" spans="2:2" x14ac:dyDescent="0.2">
      <c r="B102106" s="35"/>
    </row>
    <row r="102181" spans="2:2" x14ac:dyDescent="0.2">
      <c r="B102181" s="35"/>
    </row>
    <row r="102182" spans="2:2" x14ac:dyDescent="0.2">
      <c r="B102182" s="34"/>
    </row>
    <row r="102220" spans="2:2" x14ac:dyDescent="0.2">
      <c r="B102220" s="35"/>
    </row>
    <row r="102222" spans="2:2" x14ac:dyDescent="0.2">
      <c r="B102222" s="35"/>
    </row>
    <row r="102224" spans="2:2" x14ac:dyDescent="0.2">
      <c r="B102224" s="35"/>
    </row>
    <row r="102226" spans="2:2" x14ac:dyDescent="0.2">
      <c r="B102226" s="35"/>
    </row>
    <row r="102231" spans="2:2" x14ac:dyDescent="0.2">
      <c r="B102231" s="35"/>
    </row>
    <row r="102232" spans="2:2" x14ac:dyDescent="0.2">
      <c r="B102232" s="35"/>
    </row>
    <row r="102235" spans="2:2" x14ac:dyDescent="0.2">
      <c r="B102235" s="35"/>
    </row>
    <row r="102236" spans="2:2" x14ac:dyDescent="0.2">
      <c r="B102236" s="35"/>
    </row>
    <row r="102239" spans="2:2" x14ac:dyDescent="0.2">
      <c r="B102239" s="35"/>
    </row>
    <row r="102240" spans="2:2" x14ac:dyDescent="0.2">
      <c r="B102240" s="35"/>
    </row>
    <row r="102241" spans="2:2" x14ac:dyDescent="0.2">
      <c r="B102241" s="35"/>
    </row>
    <row r="102242" spans="2:2" x14ac:dyDescent="0.2">
      <c r="B102242" s="35"/>
    </row>
    <row r="102245" spans="2:2" x14ac:dyDescent="0.2">
      <c r="B102245" s="35"/>
    </row>
    <row r="102246" spans="2:2" x14ac:dyDescent="0.2">
      <c r="B102246" s="35"/>
    </row>
    <row r="102321" spans="2:2" x14ac:dyDescent="0.2">
      <c r="B102321" s="35"/>
    </row>
    <row r="102322" spans="2:2" x14ac:dyDescent="0.2">
      <c r="B102322" s="34"/>
    </row>
    <row r="102360" spans="2:2" x14ac:dyDescent="0.2">
      <c r="B102360" s="35"/>
    </row>
    <row r="102362" spans="2:2" x14ac:dyDescent="0.2">
      <c r="B102362" s="35"/>
    </row>
    <row r="102364" spans="2:2" x14ac:dyDescent="0.2">
      <c r="B102364" s="35"/>
    </row>
    <row r="102366" spans="2:2" x14ac:dyDescent="0.2">
      <c r="B102366" s="35"/>
    </row>
    <row r="102371" spans="2:2" x14ac:dyDescent="0.2">
      <c r="B102371" s="35"/>
    </row>
    <row r="102372" spans="2:2" x14ac:dyDescent="0.2">
      <c r="B102372" s="35"/>
    </row>
    <row r="102375" spans="2:2" x14ac:dyDescent="0.2">
      <c r="B102375" s="35"/>
    </row>
    <row r="102376" spans="2:2" x14ac:dyDescent="0.2">
      <c r="B102376" s="35"/>
    </row>
    <row r="102379" spans="2:2" x14ac:dyDescent="0.2">
      <c r="B102379" s="35"/>
    </row>
    <row r="102380" spans="2:2" x14ac:dyDescent="0.2">
      <c r="B102380" s="35"/>
    </row>
    <row r="102381" spans="2:2" x14ac:dyDescent="0.2">
      <c r="B102381" s="35"/>
    </row>
    <row r="102382" spans="2:2" x14ac:dyDescent="0.2">
      <c r="B102382" s="35"/>
    </row>
    <row r="102385" spans="2:2" x14ac:dyDescent="0.2">
      <c r="B102385" s="35"/>
    </row>
    <row r="102386" spans="2:2" x14ac:dyDescent="0.2">
      <c r="B102386" s="35"/>
    </row>
    <row r="102461" spans="2:2" x14ac:dyDescent="0.2">
      <c r="B102461" s="35"/>
    </row>
    <row r="102462" spans="2:2" x14ac:dyDescent="0.2">
      <c r="B102462" s="34"/>
    </row>
    <row r="102500" spans="2:2" x14ac:dyDescent="0.2">
      <c r="B102500" s="35"/>
    </row>
    <row r="102502" spans="2:2" x14ac:dyDescent="0.2">
      <c r="B102502" s="35"/>
    </row>
    <row r="102504" spans="2:2" x14ac:dyDescent="0.2">
      <c r="B102504" s="35"/>
    </row>
    <row r="102506" spans="2:2" x14ac:dyDescent="0.2">
      <c r="B102506" s="35"/>
    </row>
    <row r="102511" spans="2:2" x14ac:dyDescent="0.2">
      <c r="B102511" s="35"/>
    </row>
    <row r="102512" spans="2:2" x14ac:dyDescent="0.2">
      <c r="B102512" s="35"/>
    </row>
    <row r="102515" spans="2:2" x14ac:dyDescent="0.2">
      <c r="B102515" s="35"/>
    </row>
    <row r="102516" spans="2:2" x14ac:dyDescent="0.2">
      <c r="B102516" s="35"/>
    </row>
    <row r="102519" spans="2:2" x14ac:dyDescent="0.2">
      <c r="B102519" s="35"/>
    </row>
    <row r="102520" spans="2:2" x14ac:dyDescent="0.2">
      <c r="B102520" s="35"/>
    </row>
    <row r="102521" spans="2:2" x14ac:dyDescent="0.2">
      <c r="B102521" s="35"/>
    </row>
    <row r="102522" spans="2:2" x14ac:dyDescent="0.2">
      <c r="B102522" s="35"/>
    </row>
    <row r="102525" spans="2:2" x14ac:dyDescent="0.2">
      <c r="B102525" s="35"/>
    </row>
    <row r="102526" spans="2:2" x14ac:dyDescent="0.2">
      <c r="B102526" s="35"/>
    </row>
    <row r="102601" spans="2:2" x14ac:dyDescent="0.2">
      <c r="B102601" s="35"/>
    </row>
    <row r="102602" spans="2:2" x14ac:dyDescent="0.2">
      <c r="B102602" s="34"/>
    </row>
    <row r="102640" spans="2:2" x14ac:dyDescent="0.2">
      <c r="B102640" s="35"/>
    </row>
    <row r="102642" spans="2:2" x14ac:dyDescent="0.2">
      <c r="B102642" s="35"/>
    </row>
    <row r="102644" spans="2:2" x14ac:dyDescent="0.2">
      <c r="B102644" s="35"/>
    </row>
    <row r="102646" spans="2:2" x14ac:dyDescent="0.2">
      <c r="B102646" s="35"/>
    </row>
    <row r="102651" spans="2:2" x14ac:dyDescent="0.2">
      <c r="B102651" s="35"/>
    </row>
    <row r="102652" spans="2:2" x14ac:dyDescent="0.2">
      <c r="B102652" s="35"/>
    </row>
    <row r="102655" spans="2:2" x14ac:dyDescent="0.2">
      <c r="B102655" s="35"/>
    </row>
    <row r="102656" spans="2:2" x14ac:dyDescent="0.2">
      <c r="B102656" s="35"/>
    </row>
    <row r="102659" spans="2:2" x14ac:dyDescent="0.2">
      <c r="B102659" s="35"/>
    </row>
    <row r="102660" spans="2:2" x14ac:dyDescent="0.2">
      <c r="B102660" s="35"/>
    </row>
    <row r="102661" spans="2:2" x14ac:dyDescent="0.2">
      <c r="B102661" s="35"/>
    </row>
    <row r="102662" spans="2:2" x14ac:dyDescent="0.2">
      <c r="B102662" s="35"/>
    </row>
    <row r="102665" spans="2:2" x14ac:dyDescent="0.2">
      <c r="B102665" s="35"/>
    </row>
    <row r="102666" spans="2:2" x14ac:dyDescent="0.2">
      <c r="B102666" s="35"/>
    </row>
    <row r="102741" spans="2:2" x14ac:dyDescent="0.2">
      <c r="B102741" s="35"/>
    </row>
    <row r="102742" spans="2:2" x14ac:dyDescent="0.2">
      <c r="B102742" s="34"/>
    </row>
    <row r="102780" spans="2:2" x14ac:dyDescent="0.2">
      <c r="B102780" s="35"/>
    </row>
    <row r="102782" spans="2:2" x14ac:dyDescent="0.2">
      <c r="B102782" s="35"/>
    </row>
    <row r="102784" spans="2:2" x14ac:dyDescent="0.2">
      <c r="B102784" s="35"/>
    </row>
    <row r="102786" spans="2:2" x14ac:dyDescent="0.2">
      <c r="B102786" s="35"/>
    </row>
    <row r="102791" spans="2:2" x14ac:dyDescent="0.2">
      <c r="B102791" s="35"/>
    </row>
    <row r="102792" spans="2:2" x14ac:dyDescent="0.2">
      <c r="B102792" s="35"/>
    </row>
    <row r="102795" spans="2:2" x14ac:dyDescent="0.2">
      <c r="B102795" s="35"/>
    </row>
    <row r="102796" spans="2:2" x14ac:dyDescent="0.2">
      <c r="B102796" s="35"/>
    </row>
    <row r="102799" spans="2:2" x14ac:dyDescent="0.2">
      <c r="B102799" s="35"/>
    </row>
    <row r="102800" spans="2:2" x14ac:dyDescent="0.2">
      <c r="B102800" s="35"/>
    </row>
    <row r="102801" spans="2:2" x14ac:dyDescent="0.2">
      <c r="B102801" s="35"/>
    </row>
    <row r="102802" spans="2:2" x14ac:dyDescent="0.2">
      <c r="B102802" s="35"/>
    </row>
    <row r="102805" spans="2:2" x14ac:dyDescent="0.2">
      <c r="B102805" s="35"/>
    </row>
    <row r="102806" spans="2:2" x14ac:dyDescent="0.2">
      <c r="B102806" s="35"/>
    </row>
    <row r="102881" spans="2:2" x14ac:dyDescent="0.2">
      <c r="B102881" s="35"/>
    </row>
    <row r="102882" spans="2:2" x14ac:dyDescent="0.2">
      <c r="B102882" s="34"/>
    </row>
    <row r="102919" spans="2:2" x14ac:dyDescent="0.2">
      <c r="B102919" s="170"/>
    </row>
    <row r="102920" spans="2:2" x14ac:dyDescent="0.2">
      <c r="B102920" s="35"/>
    </row>
    <row r="102922" spans="2:2" x14ac:dyDescent="0.2">
      <c r="B102922" s="35"/>
    </row>
    <row r="102924" spans="2:2" x14ac:dyDescent="0.2">
      <c r="B102924" s="35"/>
    </row>
    <row r="102926" spans="2:2" x14ac:dyDescent="0.2">
      <c r="B102926" s="35"/>
    </row>
    <row r="102931" spans="2:2" x14ac:dyDescent="0.2">
      <c r="B102931" s="35"/>
    </row>
    <row r="102932" spans="2:2" x14ac:dyDescent="0.2">
      <c r="B102932" s="35"/>
    </row>
    <row r="102935" spans="2:2" x14ac:dyDescent="0.2">
      <c r="B102935" s="35"/>
    </row>
    <row r="102936" spans="2:2" x14ac:dyDescent="0.2">
      <c r="B102936" s="35"/>
    </row>
    <row r="102939" spans="2:2" x14ac:dyDescent="0.2">
      <c r="B102939" s="35"/>
    </row>
    <row r="102940" spans="2:2" x14ac:dyDescent="0.2">
      <c r="B102940" s="35"/>
    </row>
    <row r="102941" spans="2:2" x14ac:dyDescent="0.2">
      <c r="B102941" s="35"/>
    </row>
    <row r="102942" spans="2:2" x14ac:dyDescent="0.2">
      <c r="B102942" s="35"/>
    </row>
    <row r="102945" spans="2:2" x14ac:dyDescent="0.2">
      <c r="B102945" s="35"/>
    </row>
    <row r="102946" spans="2:2" x14ac:dyDescent="0.2">
      <c r="B102946" s="35"/>
    </row>
    <row r="103021" spans="2:2" x14ac:dyDescent="0.2">
      <c r="B103021" s="35"/>
    </row>
    <row r="103022" spans="2:2" x14ac:dyDescent="0.2">
      <c r="B103022" s="34"/>
    </row>
    <row r="103040" spans="2:2" x14ac:dyDescent="0.2">
      <c r="B103040" s="170"/>
    </row>
    <row r="103060" spans="2:2" x14ac:dyDescent="0.2">
      <c r="B103060" s="35"/>
    </row>
    <row r="103062" spans="2:2" x14ac:dyDescent="0.2">
      <c r="B103062" s="35"/>
    </row>
    <row r="103064" spans="2:2" x14ac:dyDescent="0.2">
      <c r="B103064" s="35"/>
    </row>
    <row r="103066" spans="2:2" x14ac:dyDescent="0.2">
      <c r="B103066" s="35"/>
    </row>
    <row r="103071" spans="2:2" x14ac:dyDescent="0.2">
      <c r="B103071" s="35"/>
    </row>
    <row r="103072" spans="2:2" x14ac:dyDescent="0.2">
      <c r="B103072" s="35"/>
    </row>
    <row r="103075" spans="2:2" x14ac:dyDescent="0.2">
      <c r="B103075" s="35"/>
    </row>
    <row r="103076" spans="2:2" x14ac:dyDescent="0.2">
      <c r="B103076" s="35"/>
    </row>
    <row r="103079" spans="2:2" x14ac:dyDescent="0.2">
      <c r="B103079" s="35"/>
    </row>
    <row r="103080" spans="2:2" x14ac:dyDescent="0.2">
      <c r="B103080" s="35"/>
    </row>
    <row r="103081" spans="2:2" x14ac:dyDescent="0.2">
      <c r="B103081" s="35"/>
    </row>
    <row r="103082" spans="2:2" x14ac:dyDescent="0.2">
      <c r="B103082" s="35"/>
    </row>
    <row r="103085" spans="2:2" x14ac:dyDescent="0.2">
      <c r="B103085" s="35"/>
    </row>
    <row r="103086" spans="2:2" x14ac:dyDescent="0.2">
      <c r="B103086" s="35"/>
    </row>
    <row r="103130" spans="2:2" x14ac:dyDescent="0.2">
      <c r="B103130" s="170"/>
    </row>
    <row r="103161" spans="2:2" x14ac:dyDescent="0.2">
      <c r="B103161" s="35"/>
    </row>
    <row r="103162" spans="2:2" x14ac:dyDescent="0.2">
      <c r="B103162" s="34"/>
    </row>
    <row r="103169" spans="2:2" x14ac:dyDescent="0.2">
      <c r="B103169" s="170"/>
    </row>
    <row r="103182" spans="2:2" x14ac:dyDescent="0.2">
      <c r="B103182" s="170"/>
    </row>
    <row r="103200" spans="2:2" x14ac:dyDescent="0.2">
      <c r="B103200" s="35"/>
    </row>
    <row r="103202" spans="2:2" x14ac:dyDescent="0.2">
      <c r="B103202" s="35"/>
    </row>
    <row r="103204" spans="2:2" x14ac:dyDescent="0.2">
      <c r="B103204" s="35"/>
    </row>
    <row r="103206" spans="2:2" x14ac:dyDescent="0.2">
      <c r="B103206" s="35"/>
    </row>
    <row r="103208" spans="2:2" x14ac:dyDescent="0.2">
      <c r="B103208" s="170"/>
    </row>
    <row r="103211" spans="2:2" x14ac:dyDescent="0.2">
      <c r="B103211" s="35"/>
    </row>
    <row r="103212" spans="2:2" x14ac:dyDescent="0.2">
      <c r="B103212" s="35"/>
    </row>
    <row r="103215" spans="2:2" x14ac:dyDescent="0.2">
      <c r="B103215" s="35"/>
    </row>
    <row r="103216" spans="2:2" x14ac:dyDescent="0.2">
      <c r="B103216" s="35"/>
    </row>
    <row r="103219" spans="2:2" x14ac:dyDescent="0.2">
      <c r="B103219" s="35"/>
    </row>
    <row r="103220" spans="2:2" x14ac:dyDescent="0.2">
      <c r="B103220" s="35"/>
    </row>
    <row r="103221" spans="2:2" x14ac:dyDescent="0.2">
      <c r="B103221" s="35"/>
    </row>
    <row r="103222" spans="2:2" x14ac:dyDescent="0.2">
      <c r="B103222" s="35"/>
    </row>
    <row r="103225" spans="2:2" x14ac:dyDescent="0.2">
      <c r="B103225" s="35"/>
    </row>
    <row r="103226" spans="2:2" x14ac:dyDescent="0.2">
      <c r="B103226" s="35"/>
    </row>
    <row r="103234" spans="2:2" x14ac:dyDescent="0.2">
      <c r="B103234" s="170"/>
    </row>
    <row r="103240" spans="2:2" x14ac:dyDescent="0.2">
      <c r="B103240" s="170"/>
    </row>
    <row r="103285" spans="2:2" x14ac:dyDescent="0.2">
      <c r="B103285" s="170"/>
    </row>
    <row r="103298" spans="2:2" x14ac:dyDescent="0.2">
      <c r="B103298" s="170"/>
    </row>
    <row r="103301" spans="2:2" x14ac:dyDescent="0.2">
      <c r="B103301" s="35"/>
    </row>
    <row r="103302" spans="2:2" x14ac:dyDescent="0.2">
      <c r="B103302" s="34"/>
    </row>
    <row r="103340" spans="2:2" x14ac:dyDescent="0.2">
      <c r="B103340" s="35"/>
    </row>
    <row r="103342" spans="2:2" x14ac:dyDescent="0.2">
      <c r="B103342" s="35"/>
    </row>
    <row r="103344" spans="2:2" x14ac:dyDescent="0.2">
      <c r="B103344" s="35"/>
    </row>
    <row r="103346" spans="2:2" x14ac:dyDescent="0.2">
      <c r="B103346" s="35"/>
    </row>
    <row r="103351" spans="2:2" x14ac:dyDescent="0.2">
      <c r="B103351" s="35"/>
    </row>
    <row r="103352" spans="2:2" x14ac:dyDescent="0.2">
      <c r="B103352" s="35"/>
    </row>
    <row r="103355" spans="2:2" x14ac:dyDescent="0.2">
      <c r="B103355" s="35"/>
    </row>
    <row r="103356" spans="2:2" x14ac:dyDescent="0.2">
      <c r="B103356" s="35"/>
    </row>
    <row r="103359" spans="2:2" x14ac:dyDescent="0.2">
      <c r="B103359" s="35"/>
    </row>
    <row r="103360" spans="2:2" x14ac:dyDescent="0.2">
      <c r="B103360" s="35"/>
    </row>
    <row r="103361" spans="2:2" x14ac:dyDescent="0.2">
      <c r="B103361" s="35"/>
    </row>
    <row r="103362" spans="2:2" x14ac:dyDescent="0.2">
      <c r="B103362" s="35"/>
    </row>
    <row r="103363" spans="2:2" x14ac:dyDescent="0.2">
      <c r="B103363" s="170"/>
    </row>
    <row r="103365" spans="2:2" x14ac:dyDescent="0.2">
      <c r="B103365" s="35"/>
    </row>
    <row r="103366" spans="2:2" x14ac:dyDescent="0.2">
      <c r="B103366" s="35"/>
    </row>
    <row r="103376" spans="2:2" x14ac:dyDescent="0.2">
      <c r="B103376" s="170"/>
    </row>
    <row r="103389" spans="2:2" x14ac:dyDescent="0.2">
      <c r="B103389" s="170"/>
    </row>
    <row r="103441" spans="2:2" x14ac:dyDescent="0.2">
      <c r="B103441" s="35"/>
    </row>
    <row r="103442" spans="2:2" x14ac:dyDescent="0.2">
      <c r="B103442" s="34"/>
    </row>
    <row r="103480" spans="2:2" x14ac:dyDescent="0.2">
      <c r="B103480" s="170"/>
    </row>
    <row r="103482" spans="2:2" x14ac:dyDescent="0.2">
      <c r="B103482" s="35"/>
    </row>
    <row r="103484" spans="2:2" x14ac:dyDescent="0.2">
      <c r="B103484" s="35"/>
    </row>
    <row r="103486" spans="2:2" x14ac:dyDescent="0.2">
      <c r="B103486" s="170"/>
    </row>
    <row r="103491" spans="2:2" x14ac:dyDescent="0.2">
      <c r="B103491" s="35"/>
    </row>
    <row r="103492" spans="2:2" x14ac:dyDescent="0.2">
      <c r="B103492" s="170"/>
    </row>
    <row r="103495" spans="2:2" x14ac:dyDescent="0.2">
      <c r="B103495" s="35"/>
    </row>
    <row r="103496" spans="2:2" x14ac:dyDescent="0.2">
      <c r="B103496" s="35"/>
    </row>
    <row r="103499" spans="2:2" x14ac:dyDescent="0.2">
      <c r="B103499" s="35"/>
    </row>
    <row r="103500" spans="2:2" x14ac:dyDescent="0.2">
      <c r="B103500" s="35"/>
    </row>
    <row r="103501" spans="2:2" x14ac:dyDescent="0.2">
      <c r="B103501" s="35"/>
    </row>
    <row r="103502" spans="2:2" x14ac:dyDescent="0.2">
      <c r="B103502" s="35"/>
    </row>
    <row r="103505" spans="2:2" x14ac:dyDescent="0.2">
      <c r="B103505" s="35"/>
    </row>
    <row r="103506" spans="2:2" x14ac:dyDescent="0.2">
      <c r="B103506" s="35"/>
    </row>
    <row r="103530" spans="2:2" x14ac:dyDescent="0.2">
      <c r="B103530" s="170"/>
    </row>
    <row r="103536" spans="2:2" x14ac:dyDescent="0.2">
      <c r="B103536" s="170"/>
    </row>
    <row r="103581" spans="2:2" x14ac:dyDescent="0.2">
      <c r="B103581" s="170"/>
    </row>
    <row r="103582" spans="2:2" x14ac:dyDescent="0.2">
      <c r="B103582" s="34"/>
    </row>
    <row r="103587" spans="2:2" x14ac:dyDescent="0.2">
      <c r="B103587" s="170"/>
    </row>
    <row r="103600" spans="2:2" x14ac:dyDescent="0.2">
      <c r="B103600" s="170"/>
    </row>
    <row r="103620" spans="2:2" x14ac:dyDescent="0.2">
      <c r="B103620" s="35"/>
    </row>
    <row r="103622" spans="2:2" x14ac:dyDescent="0.2">
      <c r="B103622" s="35"/>
    </row>
    <row r="103624" spans="2:2" x14ac:dyDescent="0.2">
      <c r="B103624" s="35"/>
    </row>
    <row r="103626" spans="2:2" x14ac:dyDescent="0.2">
      <c r="B103626" s="170"/>
    </row>
    <row r="103631" spans="2:2" x14ac:dyDescent="0.2">
      <c r="B103631" s="35"/>
    </row>
    <row r="103632" spans="2:2" x14ac:dyDescent="0.2">
      <c r="B103632" s="35"/>
    </row>
    <row r="103635" spans="2:2" x14ac:dyDescent="0.2">
      <c r="B103635" s="35"/>
    </row>
    <row r="103636" spans="2:2" x14ac:dyDescent="0.2">
      <c r="B103636" s="35"/>
    </row>
    <row r="103639" spans="2:2" x14ac:dyDescent="0.2">
      <c r="B103639" s="170"/>
    </row>
    <row r="103640" spans="2:2" x14ac:dyDescent="0.2">
      <c r="B103640" s="35"/>
    </row>
    <row r="103641" spans="2:2" x14ac:dyDescent="0.2">
      <c r="B103641" s="35"/>
    </row>
    <row r="103642" spans="2:2" x14ac:dyDescent="0.2">
      <c r="B103642" s="35"/>
    </row>
    <row r="103645" spans="2:2" x14ac:dyDescent="0.2">
      <c r="B103645" s="35"/>
    </row>
    <row r="103646" spans="2:2" x14ac:dyDescent="0.2">
      <c r="B103646" s="35"/>
    </row>
    <row r="103708" spans="2:2" x14ac:dyDescent="0.2">
      <c r="B103708" s="170"/>
    </row>
    <row r="103714" spans="2:2" x14ac:dyDescent="0.2">
      <c r="B103714" s="170"/>
    </row>
    <row r="103721" spans="2:2" x14ac:dyDescent="0.2">
      <c r="B103721" s="35"/>
    </row>
    <row r="103722" spans="2:2" x14ac:dyDescent="0.2">
      <c r="B103722" s="34"/>
    </row>
    <row r="103727" spans="2:2" x14ac:dyDescent="0.2">
      <c r="B103727" s="170"/>
    </row>
    <row r="103760" spans="2:2" x14ac:dyDescent="0.2">
      <c r="B103760" s="35"/>
    </row>
    <row r="103762" spans="2:2" x14ac:dyDescent="0.2">
      <c r="B103762" s="35"/>
    </row>
    <row r="103764" spans="2:2" x14ac:dyDescent="0.2">
      <c r="B103764" s="35"/>
    </row>
    <row r="103766" spans="2:2" x14ac:dyDescent="0.2">
      <c r="B103766" s="35"/>
    </row>
    <row r="103771" spans="2:2" x14ac:dyDescent="0.2">
      <c r="B103771" s="35"/>
    </row>
    <row r="103772" spans="2:2" x14ac:dyDescent="0.2">
      <c r="B103772" s="35"/>
    </row>
    <row r="103775" spans="2:2" x14ac:dyDescent="0.2">
      <c r="B103775" s="35"/>
    </row>
    <row r="103776" spans="2:2" x14ac:dyDescent="0.2">
      <c r="B103776" s="35"/>
    </row>
    <row r="103779" spans="2:2" x14ac:dyDescent="0.2">
      <c r="B103779" s="35"/>
    </row>
    <row r="103780" spans="2:2" x14ac:dyDescent="0.2">
      <c r="B103780" s="35"/>
    </row>
    <row r="103781" spans="2:2" x14ac:dyDescent="0.2">
      <c r="B103781" s="35"/>
    </row>
    <row r="103782" spans="2:2" x14ac:dyDescent="0.2">
      <c r="B103782" s="35"/>
    </row>
    <row r="103785" spans="2:2" x14ac:dyDescent="0.2">
      <c r="B103785" s="35"/>
    </row>
    <row r="103786" spans="2:2" x14ac:dyDescent="0.2">
      <c r="B103786" s="35"/>
    </row>
    <row r="103861" spans="2:2" x14ac:dyDescent="0.2">
      <c r="B103861" s="35"/>
    </row>
    <row r="103862" spans="2:2" x14ac:dyDescent="0.2">
      <c r="B103862" s="34"/>
    </row>
    <row r="103869" spans="2:2" x14ac:dyDescent="0.2">
      <c r="B103869" s="170"/>
    </row>
    <row r="103900" spans="2:2" x14ac:dyDescent="0.2">
      <c r="B103900" s="35"/>
    </row>
    <row r="103902" spans="2:2" x14ac:dyDescent="0.2">
      <c r="B103902" s="35"/>
    </row>
    <row r="103904" spans="2:2" x14ac:dyDescent="0.2">
      <c r="B103904" s="35"/>
    </row>
    <row r="103906" spans="2:2" x14ac:dyDescent="0.2">
      <c r="B103906" s="35"/>
    </row>
    <row r="103911" spans="2:2" x14ac:dyDescent="0.2">
      <c r="B103911" s="35"/>
    </row>
    <row r="103912" spans="2:2" x14ac:dyDescent="0.2">
      <c r="B103912" s="35"/>
    </row>
    <row r="103915" spans="2:2" x14ac:dyDescent="0.2">
      <c r="B103915" s="35"/>
    </row>
    <row r="103916" spans="2:2" x14ac:dyDescent="0.2">
      <c r="B103916" s="35"/>
    </row>
    <row r="103919" spans="2:2" x14ac:dyDescent="0.2">
      <c r="B103919" s="35"/>
    </row>
    <row r="103920" spans="2:2" x14ac:dyDescent="0.2">
      <c r="B103920" s="35"/>
    </row>
    <row r="103921" spans="2:2" x14ac:dyDescent="0.2">
      <c r="B103921" s="35"/>
    </row>
    <row r="103922" spans="2:2" x14ac:dyDescent="0.2">
      <c r="B103922" s="35"/>
    </row>
    <row r="103925" spans="2:2" x14ac:dyDescent="0.2">
      <c r="B103925" s="35"/>
    </row>
    <row r="103926" spans="2:2" x14ac:dyDescent="0.2">
      <c r="B103926" s="35"/>
    </row>
    <row r="104001" spans="2:2" x14ac:dyDescent="0.2">
      <c r="B104001" s="35"/>
    </row>
    <row r="104002" spans="2:2" x14ac:dyDescent="0.2">
      <c r="B104002" s="34"/>
    </row>
    <row r="104040" spans="2:2" x14ac:dyDescent="0.2">
      <c r="B104040" s="35"/>
    </row>
    <row r="104042" spans="2:2" x14ac:dyDescent="0.2">
      <c r="B104042" s="35"/>
    </row>
    <row r="104044" spans="2:2" x14ac:dyDescent="0.2">
      <c r="B104044" s="35"/>
    </row>
    <row r="104046" spans="2:2" x14ac:dyDescent="0.2">
      <c r="B104046" s="35"/>
    </row>
    <row r="104051" spans="2:2" x14ac:dyDescent="0.2">
      <c r="B104051" s="35"/>
    </row>
    <row r="104052" spans="2:2" x14ac:dyDescent="0.2">
      <c r="B104052" s="35"/>
    </row>
    <row r="104055" spans="2:2" x14ac:dyDescent="0.2">
      <c r="B104055" s="35"/>
    </row>
    <row r="104056" spans="2:2" x14ac:dyDescent="0.2">
      <c r="B104056" s="35"/>
    </row>
    <row r="104059" spans="2:2" x14ac:dyDescent="0.2">
      <c r="B104059" s="35"/>
    </row>
    <row r="104060" spans="2:2" x14ac:dyDescent="0.2">
      <c r="B104060" s="35"/>
    </row>
    <row r="104061" spans="2:2" x14ac:dyDescent="0.2">
      <c r="B104061" s="35"/>
    </row>
    <row r="104062" spans="2:2" x14ac:dyDescent="0.2">
      <c r="B104062" s="35"/>
    </row>
    <row r="104065" spans="2:2" x14ac:dyDescent="0.2">
      <c r="B104065" s="35"/>
    </row>
    <row r="104066" spans="2:2" x14ac:dyDescent="0.2">
      <c r="B104066" s="35"/>
    </row>
    <row r="104141" spans="2:2" x14ac:dyDescent="0.2">
      <c r="B104141" s="35"/>
    </row>
    <row r="104142" spans="2:2" x14ac:dyDescent="0.2">
      <c r="B104142" s="34"/>
    </row>
    <row r="104162" spans="2:2" x14ac:dyDescent="0.2">
      <c r="B104162" s="170"/>
    </row>
    <row r="104180" spans="2:2" x14ac:dyDescent="0.2">
      <c r="B104180" s="35"/>
    </row>
    <row r="104182" spans="2:2" x14ac:dyDescent="0.2">
      <c r="B104182" s="35"/>
    </row>
    <row r="104184" spans="2:2" x14ac:dyDescent="0.2">
      <c r="B104184" s="35"/>
    </row>
    <row r="104186" spans="2:2" x14ac:dyDescent="0.2">
      <c r="B104186" s="35"/>
    </row>
    <row r="104191" spans="2:2" x14ac:dyDescent="0.2">
      <c r="B104191" s="35"/>
    </row>
    <row r="104192" spans="2:2" x14ac:dyDescent="0.2">
      <c r="B104192" s="35"/>
    </row>
    <row r="104195" spans="2:2" x14ac:dyDescent="0.2">
      <c r="B104195" s="35"/>
    </row>
    <row r="104196" spans="2:2" x14ac:dyDescent="0.2">
      <c r="B104196" s="35"/>
    </row>
    <row r="104199" spans="2:2" x14ac:dyDescent="0.2">
      <c r="B104199" s="35"/>
    </row>
    <row r="104200" spans="2:2" x14ac:dyDescent="0.2">
      <c r="B104200" s="35"/>
    </row>
    <row r="104201" spans="2:2" x14ac:dyDescent="0.2">
      <c r="B104201" s="35"/>
    </row>
    <row r="104202" spans="2:2" x14ac:dyDescent="0.2">
      <c r="B104202" s="35"/>
    </row>
    <row r="104205" spans="2:2" x14ac:dyDescent="0.2">
      <c r="B104205" s="35"/>
    </row>
    <row r="104206" spans="2:2" x14ac:dyDescent="0.2">
      <c r="B104206" s="35"/>
    </row>
    <row r="104281" spans="2:2" x14ac:dyDescent="0.2">
      <c r="B104281" s="35"/>
    </row>
    <row r="104282" spans="2:2" x14ac:dyDescent="0.2">
      <c r="B104282" s="34"/>
    </row>
    <row r="104320" spans="2:2" x14ac:dyDescent="0.2">
      <c r="B104320" s="35"/>
    </row>
    <row r="104322" spans="2:2" x14ac:dyDescent="0.2">
      <c r="B104322" s="35"/>
    </row>
    <row r="104324" spans="2:2" x14ac:dyDescent="0.2">
      <c r="B104324" s="35"/>
    </row>
    <row r="104326" spans="2:2" x14ac:dyDescent="0.2">
      <c r="B104326" s="35"/>
    </row>
    <row r="104331" spans="2:2" x14ac:dyDescent="0.2">
      <c r="B104331" s="35"/>
    </row>
    <row r="104332" spans="2:2" x14ac:dyDescent="0.2">
      <c r="B104332" s="35"/>
    </row>
    <row r="104335" spans="2:2" x14ac:dyDescent="0.2">
      <c r="B104335" s="35"/>
    </row>
    <row r="104336" spans="2:2" x14ac:dyDescent="0.2">
      <c r="B104336" s="35"/>
    </row>
    <row r="104339" spans="2:2" x14ac:dyDescent="0.2">
      <c r="B104339" s="35"/>
    </row>
    <row r="104340" spans="2:2" x14ac:dyDescent="0.2">
      <c r="B104340" s="35"/>
    </row>
    <row r="104341" spans="2:2" x14ac:dyDescent="0.2">
      <c r="B104341" s="35"/>
    </row>
    <row r="104342" spans="2:2" x14ac:dyDescent="0.2">
      <c r="B104342" s="35"/>
    </row>
    <row r="104345" spans="2:2" x14ac:dyDescent="0.2">
      <c r="B104345" s="35"/>
    </row>
    <row r="104346" spans="2:2" x14ac:dyDescent="0.2">
      <c r="B104346" s="35"/>
    </row>
    <row r="104421" spans="2:2" x14ac:dyDescent="0.2">
      <c r="B104421" s="35"/>
    </row>
    <row r="104422" spans="2:2" x14ac:dyDescent="0.2">
      <c r="B104422" s="34"/>
    </row>
    <row r="104460" spans="2:2" x14ac:dyDescent="0.2">
      <c r="B104460" s="35"/>
    </row>
    <row r="104462" spans="2:2" x14ac:dyDescent="0.2">
      <c r="B104462" s="35"/>
    </row>
    <row r="104464" spans="2:2" x14ac:dyDescent="0.2">
      <c r="B104464" s="35"/>
    </row>
    <row r="104466" spans="2:2" x14ac:dyDescent="0.2">
      <c r="B104466" s="35"/>
    </row>
    <row r="104471" spans="2:2" x14ac:dyDescent="0.2">
      <c r="B104471" s="35"/>
    </row>
    <row r="104472" spans="2:2" x14ac:dyDescent="0.2">
      <c r="B104472" s="35"/>
    </row>
    <row r="104475" spans="2:2" x14ac:dyDescent="0.2">
      <c r="B104475" s="35"/>
    </row>
    <row r="104476" spans="2:2" x14ac:dyDescent="0.2">
      <c r="B104476" s="35"/>
    </row>
    <row r="104479" spans="2:2" x14ac:dyDescent="0.2">
      <c r="B104479" s="35"/>
    </row>
    <row r="104480" spans="2:2" x14ac:dyDescent="0.2">
      <c r="B104480" s="35"/>
    </row>
    <row r="104481" spans="2:2" x14ac:dyDescent="0.2">
      <c r="B104481" s="35"/>
    </row>
    <row r="104482" spans="2:2" x14ac:dyDescent="0.2">
      <c r="B104482" s="35"/>
    </row>
    <row r="104485" spans="2:2" x14ac:dyDescent="0.2">
      <c r="B104485" s="35"/>
    </row>
    <row r="104486" spans="2:2" x14ac:dyDescent="0.2">
      <c r="B104486" s="35"/>
    </row>
    <row r="104561" spans="2:2" x14ac:dyDescent="0.2">
      <c r="B104561" s="35"/>
    </row>
    <row r="104562" spans="2:2" x14ac:dyDescent="0.2">
      <c r="B104562" s="34"/>
    </row>
    <row r="104600" spans="2:2" x14ac:dyDescent="0.2">
      <c r="B104600" s="35"/>
    </row>
    <row r="104602" spans="2:2" x14ac:dyDescent="0.2">
      <c r="B104602" s="35"/>
    </row>
    <row r="104604" spans="2:2" x14ac:dyDescent="0.2">
      <c r="B104604" s="35"/>
    </row>
    <row r="104606" spans="2:2" x14ac:dyDescent="0.2">
      <c r="B104606" s="35"/>
    </row>
    <row r="104611" spans="2:2" x14ac:dyDescent="0.2">
      <c r="B104611" s="35"/>
    </row>
    <row r="104612" spans="2:2" x14ac:dyDescent="0.2">
      <c r="B104612" s="35"/>
    </row>
    <row r="104615" spans="2:2" x14ac:dyDescent="0.2">
      <c r="B104615" s="35"/>
    </row>
    <row r="104616" spans="2:2" x14ac:dyDescent="0.2">
      <c r="B104616" s="35"/>
    </row>
    <row r="104619" spans="2:2" x14ac:dyDescent="0.2">
      <c r="B104619" s="35"/>
    </row>
    <row r="104620" spans="2:2" x14ac:dyDescent="0.2">
      <c r="B104620" s="35"/>
    </row>
    <row r="104621" spans="2:2" x14ac:dyDescent="0.2">
      <c r="B104621" s="35"/>
    </row>
    <row r="104622" spans="2:2" x14ac:dyDescent="0.2">
      <c r="B104622" s="35"/>
    </row>
    <row r="104625" spans="2:2" x14ac:dyDescent="0.2">
      <c r="B104625" s="35"/>
    </row>
    <row r="104626" spans="2:2" x14ac:dyDescent="0.2">
      <c r="B104626" s="35"/>
    </row>
    <row r="104680" spans="2:2" x14ac:dyDescent="0.2">
      <c r="B104680" s="170"/>
    </row>
    <row r="104686" spans="2:2" x14ac:dyDescent="0.2">
      <c r="B104686" s="170"/>
    </row>
    <row r="104692" spans="2:2" x14ac:dyDescent="0.2">
      <c r="B104692" s="170"/>
    </row>
    <row r="104701" spans="2:2" x14ac:dyDescent="0.2">
      <c r="B104701" s="35"/>
    </row>
    <row r="104702" spans="2:2" x14ac:dyDescent="0.2">
      <c r="B104702" s="34"/>
    </row>
    <row r="104705" spans="2:2" x14ac:dyDescent="0.2">
      <c r="B104705" s="170"/>
    </row>
    <row r="104740" spans="2:2" x14ac:dyDescent="0.2">
      <c r="B104740" s="35"/>
    </row>
    <row r="104742" spans="2:2" x14ac:dyDescent="0.2">
      <c r="B104742" s="35"/>
    </row>
    <row r="104744" spans="2:2" x14ac:dyDescent="0.2">
      <c r="B104744" s="35"/>
    </row>
    <row r="104746" spans="2:2" x14ac:dyDescent="0.2">
      <c r="B104746" s="35"/>
    </row>
    <row r="104751" spans="2:2" x14ac:dyDescent="0.2">
      <c r="B104751" s="35"/>
    </row>
    <row r="104752" spans="2:2" x14ac:dyDescent="0.2">
      <c r="B104752" s="35"/>
    </row>
    <row r="104755" spans="2:2" x14ac:dyDescent="0.2">
      <c r="B104755" s="35"/>
    </row>
    <row r="104756" spans="2:2" x14ac:dyDescent="0.2">
      <c r="B104756" s="35"/>
    </row>
    <row r="104757" spans="2:2" x14ac:dyDescent="0.2">
      <c r="B104757" s="170"/>
    </row>
    <row r="104759" spans="2:2" x14ac:dyDescent="0.2">
      <c r="B104759" s="35"/>
    </row>
    <row r="104760" spans="2:2" x14ac:dyDescent="0.2">
      <c r="B104760" s="35"/>
    </row>
    <row r="104761" spans="2:2" x14ac:dyDescent="0.2">
      <c r="B104761" s="35"/>
    </row>
    <row r="104762" spans="2:2" x14ac:dyDescent="0.2">
      <c r="B104762" s="35"/>
    </row>
    <row r="104765" spans="2:2" x14ac:dyDescent="0.2">
      <c r="B104765" s="35"/>
    </row>
    <row r="104766" spans="2:2" x14ac:dyDescent="0.2">
      <c r="B104766" s="35"/>
    </row>
    <row r="104841" spans="2:2" x14ac:dyDescent="0.2">
      <c r="B104841" s="35"/>
    </row>
    <row r="104842" spans="2:2" x14ac:dyDescent="0.2">
      <c r="B104842" s="34"/>
    </row>
    <row r="104880" spans="2:2" x14ac:dyDescent="0.2">
      <c r="B104880" s="35"/>
    </row>
    <row r="104882" spans="2:2" x14ac:dyDescent="0.2">
      <c r="B104882" s="35"/>
    </row>
    <row r="104884" spans="2:2" x14ac:dyDescent="0.2">
      <c r="B104884" s="35"/>
    </row>
    <row r="104886" spans="2:2" x14ac:dyDescent="0.2">
      <c r="B104886" s="35"/>
    </row>
    <row r="104891" spans="2:2" x14ac:dyDescent="0.2">
      <c r="B104891" s="35"/>
    </row>
    <row r="104892" spans="2:2" x14ac:dyDescent="0.2">
      <c r="B104892" s="35"/>
    </row>
    <row r="104893" spans="2:2" x14ac:dyDescent="0.2">
      <c r="B104893" s="170"/>
    </row>
    <row r="104895" spans="2:2" x14ac:dyDescent="0.2">
      <c r="B104895" s="35"/>
    </row>
    <row r="104896" spans="2:2" x14ac:dyDescent="0.2">
      <c r="B104896" s="35"/>
    </row>
    <row r="104899" spans="2:2" x14ac:dyDescent="0.2">
      <c r="B104899" s="170"/>
    </row>
    <row r="104900" spans="2:2" x14ac:dyDescent="0.2">
      <c r="B104900" s="35"/>
    </row>
    <row r="104901" spans="2:2" x14ac:dyDescent="0.2">
      <c r="B104901" s="35"/>
    </row>
    <row r="104902" spans="2:2" x14ac:dyDescent="0.2">
      <c r="B104902" s="35"/>
    </row>
    <row r="104905" spans="2:2" x14ac:dyDescent="0.2">
      <c r="B104905" s="170"/>
    </row>
    <row r="104906" spans="2:2" x14ac:dyDescent="0.2">
      <c r="B104906" s="35"/>
    </row>
    <row r="104931" spans="2:2" x14ac:dyDescent="0.2">
      <c r="B104931" s="170"/>
    </row>
    <row r="104981" spans="2:2" x14ac:dyDescent="0.2">
      <c r="B104981" s="35"/>
    </row>
    <row r="104982" spans="2:2" x14ac:dyDescent="0.2">
      <c r="B104982" s="34"/>
    </row>
    <row r="104983" spans="2:2" x14ac:dyDescent="0.2">
      <c r="B104983" s="170"/>
    </row>
    <row r="105020" spans="2:2" x14ac:dyDescent="0.2">
      <c r="B105020" s="35"/>
    </row>
    <row r="105021" spans="2:2" x14ac:dyDescent="0.2">
      <c r="B105021" s="170"/>
    </row>
    <row r="105022" spans="2:2" x14ac:dyDescent="0.2">
      <c r="B105022" s="35"/>
    </row>
    <row r="105024" spans="2:2" x14ac:dyDescent="0.2">
      <c r="B105024" s="35"/>
    </row>
    <row r="105026" spans="2:2" x14ac:dyDescent="0.2">
      <c r="B105026" s="35"/>
    </row>
    <row r="105031" spans="2:2" x14ac:dyDescent="0.2">
      <c r="B105031" s="35"/>
    </row>
    <row r="105032" spans="2:2" x14ac:dyDescent="0.2">
      <c r="B105032" s="35"/>
    </row>
    <row r="105035" spans="2:2" x14ac:dyDescent="0.2">
      <c r="B105035" s="35"/>
    </row>
    <row r="105036" spans="2:2" x14ac:dyDescent="0.2">
      <c r="B105036" s="35"/>
    </row>
    <row r="105039" spans="2:2" x14ac:dyDescent="0.2">
      <c r="B105039" s="35"/>
    </row>
    <row r="105040" spans="2:2" x14ac:dyDescent="0.2">
      <c r="B105040" s="35"/>
    </row>
    <row r="105041" spans="2:2" x14ac:dyDescent="0.2">
      <c r="B105041" s="35"/>
    </row>
    <row r="105042" spans="2:2" x14ac:dyDescent="0.2">
      <c r="B105042" s="35"/>
    </row>
    <row r="105045" spans="2:2" x14ac:dyDescent="0.2">
      <c r="B105045" s="35"/>
    </row>
    <row r="105046" spans="2:2" x14ac:dyDescent="0.2">
      <c r="B105046" s="35"/>
    </row>
    <row r="105053" spans="2:2" x14ac:dyDescent="0.2">
      <c r="B105053" s="170"/>
    </row>
    <row r="105079" spans="2:2" x14ac:dyDescent="0.2">
      <c r="B105079" s="170"/>
    </row>
    <row r="105105" spans="2:2" x14ac:dyDescent="0.2">
      <c r="B105105" s="170"/>
    </row>
    <row r="105121" spans="2:2" x14ac:dyDescent="0.2">
      <c r="B105121" s="35"/>
    </row>
    <row r="105122" spans="2:2" x14ac:dyDescent="0.2">
      <c r="B105122" s="34"/>
    </row>
    <row r="105130" spans="2:2" x14ac:dyDescent="0.2">
      <c r="B105130" s="170"/>
    </row>
    <row r="105160" spans="2:2" x14ac:dyDescent="0.2">
      <c r="B105160" s="35"/>
    </row>
    <row r="105162" spans="2:2" x14ac:dyDescent="0.2">
      <c r="B105162" s="35"/>
    </row>
    <row r="105164" spans="2:2" x14ac:dyDescent="0.2">
      <c r="B105164" s="35"/>
    </row>
    <row r="105166" spans="2:2" x14ac:dyDescent="0.2">
      <c r="B105166" s="35"/>
    </row>
    <row r="105171" spans="2:2" x14ac:dyDescent="0.2">
      <c r="B105171" s="35"/>
    </row>
    <row r="105172" spans="2:2" x14ac:dyDescent="0.2">
      <c r="B105172" s="35"/>
    </row>
    <row r="105175" spans="2:2" x14ac:dyDescent="0.2">
      <c r="B105175" s="35"/>
    </row>
    <row r="105176" spans="2:2" x14ac:dyDescent="0.2">
      <c r="B105176" s="35"/>
    </row>
    <row r="105179" spans="2:2" x14ac:dyDescent="0.2">
      <c r="B105179" s="35"/>
    </row>
    <row r="105180" spans="2:2" x14ac:dyDescent="0.2">
      <c r="B105180" s="35"/>
    </row>
    <row r="105181" spans="2:2" x14ac:dyDescent="0.2">
      <c r="B105181" s="35"/>
    </row>
    <row r="105182" spans="2:2" x14ac:dyDescent="0.2">
      <c r="B105182" s="35"/>
    </row>
    <row r="105185" spans="2:2" x14ac:dyDescent="0.2">
      <c r="B105185" s="35"/>
    </row>
    <row r="105186" spans="2:2" x14ac:dyDescent="0.2">
      <c r="B105186" s="35"/>
    </row>
    <row r="105261" spans="2:2" x14ac:dyDescent="0.2">
      <c r="B105261" s="35"/>
    </row>
    <row r="105262" spans="2:2" x14ac:dyDescent="0.2">
      <c r="B105262" s="34"/>
    </row>
    <row r="105265" spans="2:2" x14ac:dyDescent="0.2">
      <c r="B105265" s="170"/>
    </row>
    <row r="105300" spans="2:2" x14ac:dyDescent="0.2">
      <c r="B105300" s="35"/>
    </row>
    <row r="105302" spans="2:2" x14ac:dyDescent="0.2">
      <c r="B105302" s="35"/>
    </row>
    <row r="105304" spans="2:2" x14ac:dyDescent="0.2">
      <c r="B105304" s="35"/>
    </row>
    <row r="105306" spans="2:2" x14ac:dyDescent="0.2">
      <c r="B105306" s="35"/>
    </row>
    <row r="105311" spans="2:2" x14ac:dyDescent="0.2">
      <c r="B105311" s="35"/>
    </row>
    <row r="105312" spans="2:2" x14ac:dyDescent="0.2">
      <c r="B105312" s="35"/>
    </row>
    <row r="105315" spans="2:2" x14ac:dyDescent="0.2">
      <c r="B105315" s="35"/>
    </row>
    <row r="105316" spans="2:2" x14ac:dyDescent="0.2">
      <c r="B105316" s="170"/>
    </row>
    <row r="105319" spans="2:2" x14ac:dyDescent="0.2">
      <c r="B105319" s="35"/>
    </row>
    <row r="105320" spans="2:2" x14ac:dyDescent="0.2">
      <c r="B105320" s="35"/>
    </row>
    <row r="105321" spans="2:2" x14ac:dyDescent="0.2">
      <c r="B105321" s="35"/>
    </row>
    <row r="105322" spans="2:2" x14ac:dyDescent="0.2">
      <c r="B105322" s="35"/>
    </row>
    <row r="105325" spans="2:2" x14ac:dyDescent="0.2">
      <c r="B105325" s="35"/>
    </row>
    <row r="105326" spans="2:2" x14ac:dyDescent="0.2">
      <c r="B105326" s="35"/>
    </row>
    <row r="105401" spans="2:2" x14ac:dyDescent="0.2">
      <c r="B105401" s="35"/>
    </row>
    <row r="105402" spans="2:2" x14ac:dyDescent="0.2">
      <c r="B105402" s="34"/>
    </row>
    <row r="105440" spans="2:2" x14ac:dyDescent="0.2">
      <c r="B105440" s="35"/>
    </row>
    <row r="105442" spans="2:2" x14ac:dyDescent="0.2">
      <c r="B105442" s="35"/>
    </row>
    <row r="105444" spans="2:2" x14ac:dyDescent="0.2">
      <c r="B105444" s="35"/>
    </row>
    <row r="105445" spans="2:2" x14ac:dyDescent="0.2">
      <c r="B105445" s="170"/>
    </row>
    <row r="105446" spans="2:2" x14ac:dyDescent="0.2">
      <c r="B105446" s="35"/>
    </row>
    <row r="105451" spans="2:2" x14ac:dyDescent="0.2">
      <c r="B105451" s="35"/>
    </row>
    <row r="105452" spans="2:2" x14ac:dyDescent="0.2">
      <c r="B105452" s="35"/>
    </row>
    <row r="105455" spans="2:2" x14ac:dyDescent="0.2">
      <c r="B105455" s="35"/>
    </row>
    <row r="105456" spans="2:2" x14ac:dyDescent="0.2">
      <c r="B105456" s="35"/>
    </row>
    <row r="105459" spans="2:2" x14ac:dyDescent="0.2">
      <c r="B105459" s="35"/>
    </row>
    <row r="105460" spans="2:2" x14ac:dyDescent="0.2">
      <c r="B105460" s="35"/>
    </row>
    <row r="105461" spans="2:2" x14ac:dyDescent="0.2">
      <c r="B105461" s="35"/>
    </row>
    <row r="105462" spans="2:2" x14ac:dyDescent="0.2">
      <c r="B105462" s="35"/>
    </row>
    <row r="105465" spans="2:2" x14ac:dyDescent="0.2">
      <c r="B105465" s="35"/>
    </row>
    <row r="105466" spans="2:2" x14ac:dyDescent="0.2">
      <c r="B105466" s="35"/>
    </row>
    <row r="105536" spans="2:2" x14ac:dyDescent="0.2">
      <c r="B105536" s="170"/>
    </row>
    <row r="105541" spans="2:2" x14ac:dyDescent="0.2">
      <c r="B105541" s="35"/>
    </row>
    <row r="105542" spans="2:2" x14ac:dyDescent="0.2">
      <c r="B105542" s="34"/>
    </row>
    <row r="105580" spans="2:2" x14ac:dyDescent="0.2">
      <c r="B105580" s="35"/>
    </row>
    <row r="105582" spans="2:2" x14ac:dyDescent="0.2">
      <c r="B105582" s="35"/>
    </row>
    <row r="105584" spans="2:2" x14ac:dyDescent="0.2">
      <c r="B105584" s="35"/>
    </row>
    <row r="105586" spans="2:2" x14ac:dyDescent="0.2">
      <c r="B105586" s="35"/>
    </row>
    <row r="105591" spans="2:2" x14ac:dyDescent="0.2">
      <c r="B105591" s="35"/>
    </row>
    <row r="105592" spans="2:2" x14ac:dyDescent="0.2">
      <c r="B105592" s="35"/>
    </row>
    <row r="105595" spans="2:2" x14ac:dyDescent="0.2">
      <c r="B105595" s="35"/>
    </row>
    <row r="105596" spans="2:2" x14ac:dyDescent="0.2">
      <c r="B105596" s="35"/>
    </row>
    <row r="105599" spans="2:2" x14ac:dyDescent="0.2">
      <c r="B105599" s="35"/>
    </row>
    <row r="105600" spans="2:2" x14ac:dyDescent="0.2">
      <c r="B105600" s="35"/>
    </row>
    <row r="105601" spans="2:2" x14ac:dyDescent="0.2">
      <c r="B105601" s="35"/>
    </row>
    <row r="105602" spans="2:2" x14ac:dyDescent="0.2">
      <c r="B105602" s="35"/>
    </row>
    <row r="105605" spans="2:2" x14ac:dyDescent="0.2">
      <c r="B105605" s="35"/>
    </row>
    <row r="105606" spans="2:2" x14ac:dyDescent="0.2">
      <c r="B105606" s="35"/>
    </row>
    <row r="105613" spans="2:2" x14ac:dyDescent="0.2">
      <c r="B105613" s="170"/>
    </row>
    <row r="105619" spans="2:2" x14ac:dyDescent="0.2">
      <c r="B105619" s="170"/>
    </row>
    <row r="105625" spans="2:2" x14ac:dyDescent="0.2">
      <c r="B105625" s="170"/>
    </row>
    <row r="105631" spans="2:2" x14ac:dyDescent="0.2">
      <c r="B105631" s="170"/>
    </row>
    <row r="105637" spans="2:2" x14ac:dyDescent="0.2">
      <c r="B105637" s="170"/>
    </row>
    <row r="105663" spans="2:2" x14ac:dyDescent="0.2">
      <c r="B105663" s="170"/>
    </row>
    <row r="105681" spans="2:2" x14ac:dyDescent="0.2">
      <c r="B105681" s="35"/>
    </row>
    <row r="105682" spans="2:2" x14ac:dyDescent="0.2">
      <c r="B105682" s="34"/>
    </row>
    <row r="105720" spans="2:2" x14ac:dyDescent="0.2">
      <c r="B105720" s="35"/>
    </row>
    <row r="105722" spans="2:2" x14ac:dyDescent="0.2">
      <c r="B105722" s="35"/>
    </row>
    <row r="105724" spans="2:2" x14ac:dyDescent="0.2">
      <c r="B105724" s="35"/>
    </row>
    <row r="105726" spans="2:2" x14ac:dyDescent="0.2">
      <c r="B105726" s="35"/>
    </row>
    <row r="105731" spans="2:2" x14ac:dyDescent="0.2">
      <c r="B105731" s="35"/>
    </row>
    <row r="105732" spans="2:2" x14ac:dyDescent="0.2">
      <c r="B105732" s="35"/>
    </row>
    <row r="105735" spans="2:2" x14ac:dyDescent="0.2">
      <c r="B105735" s="35"/>
    </row>
    <row r="105736" spans="2:2" x14ac:dyDescent="0.2">
      <c r="B105736" s="35"/>
    </row>
    <row r="105739" spans="2:2" x14ac:dyDescent="0.2">
      <c r="B105739" s="35"/>
    </row>
    <row r="105740" spans="2:2" x14ac:dyDescent="0.2">
      <c r="B105740" s="35"/>
    </row>
    <row r="105741" spans="2:2" x14ac:dyDescent="0.2">
      <c r="B105741" s="35"/>
    </row>
    <row r="105742" spans="2:2" x14ac:dyDescent="0.2">
      <c r="B105742" s="35"/>
    </row>
    <row r="105745" spans="2:2" x14ac:dyDescent="0.2">
      <c r="B105745" s="35"/>
    </row>
    <row r="105746" spans="2:2" x14ac:dyDescent="0.2">
      <c r="B105746" s="35"/>
    </row>
    <row r="105766" spans="2:2" x14ac:dyDescent="0.2">
      <c r="B105766" s="170"/>
    </row>
    <row r="105821" spans="2:2" x14ac:dyDescent="0.2">
      <c r="B105821" s="35"/>
    </row>
    <row r="105822" spans="2:2" x14ac:dyDescent="0.2">
      <c r="B105822" s="34"/>
    </row>
    <row r="105850" spans="2:2" x14ac:dyDescent="0.2">
      <c r="B105850" s="170"/>
    </row>
    <row r="105860" spans="2:2" x14ac:dyDescent="0.2">
      <c r="B105860" s="35"/>
    </row>
    <row r="105862" spans="2:2" x14ac:dyDescent="0.2">
      <c r="B105862" s="35"/>
    </row>
    <row r="105863" spans="2:2" x14ac:dyDescent="0.2">
      <c r="B105863" s="170"/>
    </row>
    <row r="105864" spans="2:2" x14ac:dyDescent="0.2">
      <c r="B105864" s="35"/>
    </row>
    <row r="105866" spans="2:2" x14ac:dyDescent="0.2">
      <c r="B105866" s="35"/>
    </row>
    <row r="105871" spans="2:2" x14ac:dyDescent="0.2">
      <c r="B105871" s="35"/>
    </row>
    <row r="105872" spans="2:2" x14ac:dyDescent="0.2">
      <c r="B105872" s="35"/>
    </row>
    <row r="105875" spans="2:2" x14ac:dyDescent="0.2">
      <c r="B105875" s="35"/>
    </row>
    <row r="105876" spans="2:2" x14ac:dyDescent="0.2">
      <c r="B105876" s="35"/>
    </row>
    <row r="105879" spans="2:2" x14ac:dyDescent="0.2">
      <c r="B105879" s="35"/>
    </row>
    <row r="105880" spans="2:2" x14ac:dyDescent="0.2">
      <c r="B105880" s="35"/>
    </row>
    <row r="105881" spans="2:2" x14ac:dyDescent="0.2">
      <c r="B105881" s="35"/>
    </row>
    <row r="105882" spans="2:2" x14ac:dyDescent="0.2">
      <c r="B105882" s="35"/>
    </row>
    <row r="105885" spans="2:2" x14ac:dyDescent="0.2">
      <c r="B105885" s="35"/>
    </row>
    <row r="105886" spans="2:2" x14ac:dyDescent="0.2">
      <c r="B105886" s="35"/>
    </row>
    <row r="105940" spans="2:2" x14ac:dyDescent="0.2">
      <c r="B105940" s="170"/>
    </row>
    <row r="105953" spans="2:2" x14ac:dyDescent="0.2">
      <c r="B105953" s="170"/>
    </row>
    <row r="105961" spans="2:2" x14ac:dyDescent="0.2">
      <c r="B105961" s="35"/>
    </row>
    <row r="105962" spans="2:2" x14ac:dyDescent="0.2">
      <c r="B105962" s="34"/>
    </row>
    <row r="106000" spans="2:2" x14ac:dyDescent="0.2">
      <c r="B106000" s="35"/>
    </row>
    <row r="106002" spans="2:2" x14ac:dyDescent="0.2">
      <c r="B106002" s="35"/>
    </row>
    <row r="106004" spans="2:2" x14ac:dyDescent="0.2">
      <c r="B106004" s="35"/>
    </row>
    <row r="106006" spans="2:2" x14ac:dyDescent="0.2">
      <c r="B106006" s="35"/>
    </row>
    <row r="106011" spans="2:2" x14ac:dyDescent="0.2">
      <c r="B106011" s="35"/>
    </row>
    <row r="106012" spans="2:2" x14ac:dyDescent="0.2">
      <c r="B106012" s="35"/>
    </row>
    <row r="106015" spans="2:2" x14ac:dyDescent="0.2">
      <c r="B106015" s="35"/>
    </row>
    <row r="106016" spans="2:2" x14ac:dyDescent="0.2">
      <c r="B106016" s="35"/>
    </row>
    <row r="106019" spans="2:2" x14ac:dyDescent="0.2">
      <c r="B106019" s="35"/>
    </row>
    <row r="106020" spans="2:2" x14ac:dyDescent="0.2">
      <c r="B106020" s="35"/>
    </row>
    <row r="106021" spans="2:2" x14ac:dyDescent="0.2">
      <c r="B106021" s="35"/>
    </row>
    <row r="106022" spans="2:2" x14ac:dyDescent="0.2">
      <c r="B106022" s="35"/>
    </row>
    <row r="106025" spans="2:2" x14ac:dyDescent="0.2">
      <c r="B106025" s="35"/>
    </row>
    <row r="106026" spans="2:2" x14ac:dyDescent="0.2">
      <c r="B106026" s="35"/>
    </row>
    <row r="106037" spans="2:2" x14ac:dyDescent="0.2">
      <c r="B106037" s="170"/>
    </row>
    <row r="106101" spans="2:2" x14ac:dyDescent="0.2">
      <c r="B106101" s="35"/>
    </row>
    <row r="106102" spans="2:2" x14ac:dyDescent="0.2">
      <c r="B106102" s="34"/>
    </row>
    <row r="106127" spans="2:2" x14ac:dyDescent="0.2">
      <c r="B106127" s="170"/>
    </row>
    <row r="106140" spans="2:2" x14ac:dyDescent="0.2">
      <c r="B106140" s="35"/>
    </row>
    <row r="106142" spans="2:2" x14ac:dyDescent="0.2">
      <c r="B106142" s="35"/>
    </row>
    <row r="106144" spans="2:2" x14ac:dyDescent="0.2">
      <c r="B106144" s="35"/>
    </row>
    <row r="106146" spans="2:2" x14ac:dyDescent="0.2">
      <c r="B106146" s="35"/>
    </row>
    <row r="106151" spans="2:2" x14ac:dyDescent="0.2">
      <c r="B106151" s="35"/>
    </row>
    <row r="106152" spans="2:2" x14ac:dyDescent="0.2">
      <c r="B106152" s="35"/>
    </row>
    <row r="106155" spans="2:2" x14ac:dyDescent="0.2">
      <c r="B106155" s="35"/>
    </row>
    <row r="106156" spans="2:2" x14ac:dyDescent="0.2">
      <c r="B106156" s="35"/>
    </row>
    <row r="106159" spans="2:2" x14ac:dyDescent="0.2">
      <c r="B106159" s="35"/>
    </row>
    <row r="106160" spans="2:2" x14ac:dyDescent="0.2">
      <c r="B106160" s="35"/>
    </row>
    <row r="106161" spans="2:2" x14ac:dyDescent="0.2">
      <c r="B106161" s="35"/>
    </row>
    <row r="106162" spans="2:2" x14ac:dyDescent="0.2">
      <c r="B106162" s="35"/>
    </row>
    <row r="106165" spans="2:2" x14ac:dyDescent="0.2">
      <c r="B106165" s="35"/>
    </row>
    <row r="106166" spans="2:2" x14ac:dyDescent="0.2">
      <c r="B106166" s="35"/>
    </row>
    <row r="106171" spans="2:2" x14ac:dyDescent="0.2">
      <c r="B106171" s="170"/>
    </row>
    <row r="106203" spans="2:2" x14ac:dyDescent="0.2">
      <c r="B106203" s="170"/>
    </row>
    <row r="106229" spans="2:2" x14ac:dyDescent="0.2">
      <c r="B106229" s="170"/>
    </row>
    <row r="106241" spans="2:2" x14ac:dyDescent="0.2">
      <c r="B106241" s="35"/>
    </row>
    <row r="106242" spans="2:2" x14ac:dyDescent="0.2">
      <c r="B106242" s="34"/>
    </row>
    <row r="106280" spans="2:2" x14ac:dyDescent="0.2">
      <c r="B106280" s="35"/>
    </row>
    <row r="106282" spans="2:2" x14ac:dyDescent="0.2">
      <c r="B106282" s="35"/>
    </row>
    <row r="106284" spans="2:2" x14ac:dyDescent="0.2">
      <c r="B106284" s="35"/>
    </row>
    <row r="106286" spans="2:2" x14ac:dyDescent="0.2">
      <c r="B106286" s="35"/>
    </row>
    <row r="106291" spans="2:2" x14ac:dyDescent="0.2">
      <c r="B106291" s="35"/>
    </row>
    <row r="106292" spans="2:2" x14ac:dyDescent="0.2">
      <c r="B106292" s="35"/>
    </row>
    <row r="106295" spans="2:2" x14ac:dyDescent="0.2">
      <c r="B106295" s="35"/>
    </row>
    <row r="106296" spans="2:2" x14ac:dyDescent="0.2">
      <c r="B106296" s="35"/>
    </row>
    <row r="106299" spans="2:2" x14ac:dyDescent="0.2">
      <c r="B106299" s="35"/>
    </row>
    <row r="106300" spans="2:2" x14ac:dyDescent="0.2">
      <c r="B106300" s="35"/>
    </row>
    <row r="106301" spans="2:2" x14ac:dyDescent="0.2">
      <c r="B106301" s="35"/>
    </row>
    <row r="106302" spans="2:2" x14ac:dyDescent="0.2">
      <c r="B106302" s="35"/>
    </row>
    <row r="106305" spans="2:2" x14ac:dyDescent="0.2">
      <c r="B106305" s="35"/>
    </row>
    <row r="106306" spans="2:2" x14ac:dyDescent="0.2">
      <c r="B106306" s="35"/>
    </row>
    <row r="106381" spans="2:2" x14ac:dyDescent="0.2">
      <c r="B106381" s="35"/>
    </row>
    <row r="106382" spans="2:2" x14ac:dyDescent="0.2">
      <c r="B106382" s="34"/>
    </row>
    <row r="106420" spans="2:2" x14ac:dyDescent="0.2">
      <c r="B106420" s="35"/>
    </row>
    <row r="106422" spans="2:2" x14ac:dyDescent="0.2">
      <c r="B106422" s="35"/>
    </row>
    <row r="106424" spans="2:2" x14ac:dyDescent="0.2">
      <c r="B106424" s="35"/>
    </row>
    <row r="106426" spans="2:2" x14ac:dyDescent="0.2">
      <c r="B106426" s="35"/>
    </row>
    <row r="106431" spans="2:2" x14ac:dyDescent="0.2">
      <c r="B106431" s="35"/>
    </row>
    <row r="106432" spans="2:2" x14ac:dyDescent="0.2">
      <c r="B106432" s="35"/>
    </row>
    <row r="106433" spans="2:2" x14ac:dyDescent="0.2">
      <c r="B106433" s="170"/>
    </row>
    <row r="106435" spans="2:2" x14ac:dyDescent="0.2">
      <c r="B106435" s="35"/>
    </row>
    <row r="106436" spans="2:2" x14ac:dyDescent="0.2">
      <c r="B106436" s="35"/>
    </row>
    <row r="106439" spans="2:2" x14ac:dyDescent="0.2">
      <c r="B106439" s="35"/>
    </row>
    <row r="106440" spans="2:2" x14ac:dyDescent="0.2">
      <c r="B106440" s="35"/>
    </row>
    <row r="106441" spans="2:2" x14ac:dyDescent="0.2">
      <c r="B106441" s="35"/>
    </row>
    <row r="106442" spans="2:2" x14ac:dyDescent="0.2">
      <c r="B106442" s="35"/>
    </row>
    <row r="106445" spans="2:2" x14ac:dyDescent="0.2">
      <c r="B106445" s="35"/>
    </row>
    <row r="106446" spans="2:2" x14ac:dyDescent="0.2">
      <c r="B106446" s="170"/>
    </row>
    <row r="106459" spans="2:2" x14ac:dyDescent="0.2">
      <c r="B106459" s="170"/>
    </row>
    <row r="106498" spans="2:2" x14ac:dyDescent="0.2">
      <c r="B106498" s="170"/>
    </row>
    <row r="106521" spans="2:2" x14ac:dyDescent="0.2">
      <c r="B106521" s="35"/>
    </row>
    <row r="106522" spans="2:2" x14ac:dyDescent="0.2">
      <c r="B106522" s="34"/>
    </row>
    <row r="106560" spans="2:2" x14ac:dyDescent="0.2">
      <c r="B106560" s="35"/>
    </row>
    <row r="106562" spans="2:2" x14ac:dyDescent="0.2">
      <c r="B106562" s="35"/>
    </row>
    <row r="106564" spans="2:2" x14ac:dyDescent="0.2">
      <c r="B106564" s="35"/>
    </row>
    <row r="106566" spans="2:2" x14ac:dyDescent="0.2">
      <c r="B106566" s="35"/>
    </row>
    <row r="106571" spans="2:2" x14ac:dyDescent="0.2">
      <c r="B106571" s="35"/>
    </row>
    <row r="106572" spans="2:2" x14ac:dyDescent="0.2">
      <c r="B106572" s="35"/>
    </row>
    <row r="106575" spans="2:2" x14ac:dyDescent="0.2">
      <c r="B106575" s="35"/>
    </row>
    <row r="106576" spans="2:2" x14ac:dyDescent="0.2">
      <c r="B106576" s="35"/>
    </row>
    <row r="106579" spans="2:2" x14ac:dyDescent="0.2">
      <c r="B106579" s="35"/>
    </row>
    <row r="106580" spans="2:2" x14ac:dyDescent="0.2">
      <c r="B106580" s="35"/>
    </row>
    <row r="106581" spans="2:2" x14ac:dyDescent="0.2">
      <c r="B106581" s="35"/>
    </row>
    <row r="106582" spans="2:2" x14ac:dyDescent="0.2">
      <c r="B106582" s="35"/>
    </row>
    <row r="106585" spans="2:2" x14ac:dyDescent="0.2">
      <c r="B106585" s="35"/>
    </row>
    <row r="106586" spans="2:2" x14ac:dyDescent="0.2">
      <c r="B106586" s="35"/>
    </row>
    <row r="106637" spans="2:2" x14ac:dyDescent="0.2">
      <c r="B106637" s="170"/>
    </row>
    <row r="106661" spans="2:2" x14ac:dyDescent="0.2">
      <c r="B106661" s="35"/>
    </row>
    <row r="106662" spans="2:2" x14ac:dyDescent="0.2">
      <c r="B106662" s="34"/>
    </row>
    <row r="106700" spans="2:2" x14ac:dyDescent="0.2">
      <c r="B106700" s="35"/>
    </row>
    <row r="106702" spans="2:2" x14ac:dyDescent="0.2">
      <c r="B106702" s="35"/>
    </row>
    <row r="106704" spans="2:2" x14ac:dyDescent="0.2">
      <c r="B106704" s="35"/>
    </row>
    <row r="106706" spans="2:2" x14ac:dyDescent="0.2">
      <c r="B106706" s="35"/>
    </row>
    <row r="106711" spans="2:2" x14ac:dyDescent="0.2">
      <c r="B106711" s="35"/>
    </row>
    <row r="106712" spans="2:2" x14ac:dyDescent="0.2">
      <c r="B106712" s="35"/>
    </row>
    <row r="106715" spans="2:2" x14ac:dyDescent="0.2">
      <c r="B106715" s="35"/>
    </row>
    <row r="106716" spans="2:2" x14ac:dyDescent="0.2">
      <c r="B106716" s="35"/>
    </row>
    <row r="106719" spans="2:2" x14ac:dyDescent="0.2">
      <c r="B106719" s="35"/>
    </row>
    <row r="106720" spans="2:2" x14ac:dyDescent="0.2">
      <c r="B106720" s="35"/>
    </row>
    <row r="106721" spans="2:2" x14ac:dyDescent="0.2">
      <c r="B106721" s="35"/>
    </row>
    <row r="106722" spans="2:2" x14ac:dyDescent="0.2">
      <c r="B106722" s="35"/>
    </row>
    <row r="106725" spans="2:2" x14ac:dyDescent="0.2">
      <c r="B106725" s="35"/>
    </row>
    <row r="106726" spans="2:2" x14ac:dyDescent="0.2">
      <c r="B106726" s="35"/>
    </row>
    <row r="106801" spans="2:2" x14ac:dyDescent="0.2">
      <c r="B106801" s="35"/>
    </row>
    <row r="106802" spans="2:2" x14ac:dyDescent="0.2">
      <c r="B106802" s="34"/>
    </row>
    <row r="106804" spans="2:2" x14ac:dyDescent="0.2">
      <c r="B106804" s="170"/>
    </row>
    <row r="106840" spans="2:2" x14ac:dyDescent="0.2">
      <c r="B106840" s="35"/>
    </row>
    <row r="106842" spans="2:2" x14ac:dyDescent="0.2">
      <c r="B106842" s="35"/>
    </row>
    <row r="106844" spans="2:2" x14ac:dyDescent="0.2">
      <c r="B106844" s="35"/>
    </row>
    <row r="106846" spans="2:2" x14ac:dyDescent="0.2">
      <c r="B106846" s="35"/>
    </row>
    <row r="106851" spans="2:2" x14ac:dyDescent="0.2">
      <c r="B106851" s="35"/>
    </row>
    <row r="106852" spans="2:2" x14ac:dyDescent="0.2">
      <c r="B106852" s="35"/>
    </row>
    <row r="106855" spans="2:2" x14ac:dyDescent="0.2">
      <c r="B106855" s="35"/>
    </row>
    <row r="106856" spans="2:2" x14ac:dyDescent="0.2">
      <c r="B106856" s="35"/>
    </row>
    <row r="106859" spans="2:2" x14ac:dyDescent="0.2">
      <c r="B106859" s="35"/>
    </row>
    <row r="106860" spans="2:2" x14ac:dyDescent="0.2">
      <c r="B106860" s="35"/>
    </row>
    <row r="106861" spans="2:2" x14ac:dyDescent="0.2">
      <c r="B106861" s="35"/>
    </row>
    <row r="106862" spans="2:2" x14ac:dyDescent="0.2">
      <c r="B106862" s="170"/>
    </row>
    <row r="106865" spans="2:2" x14ac:dyDescent="0.2">
      <c r="B106865" s="35"/>
    </row>
    <row r="106866" spans="2:2" x14ac:dyDescent="0.2">
      <c r="B106866" s="35"/>
    </row>
    <row r="106914" spans="2:2" x14ac:dyDescent="0.2">
      <c r="B106914" s="170"/>
    </row>
    <row r="106941" spans="2:2" x14ac:dyDescent="0.2">
      <c r="B106941" s="35"/>
    </row>
    <row r="106942" spans="2:2" x14ac:dyDescent="0.2">
      <c r="B106942" s="34"/>
    </row>
    <row r="106980" spans="2:2" x14ac:dyDescent="0.2">
      <c r="B106980" s="35"/>
    </row>
    <row r="106982" spans="2:2" x14ac:dyDescent="0.2">
      <c r="B106982" s="35"/>
    </row>
    <row r="106984" spans="2:2" x14ac:dyDescent="0.2">
      <c r="B106984" s="35"/>
    </row>
    <row r="106986" spans="2:2" x14ac:dyDescent="0.2">
      <c r="B106986" s="35"/>
    </row>
    <row r="106991" spans="2:2" x14ac:dyDescent="0.2">
      <c r="B106991" s="35"/>
    </row>
    <row r="106992" spans="2:2" x14ac:dyDescent="0.2">
      <c r="B106992" s="35"/>
    </row>
    <row r="106995" spans="2:2" x14ac:dyDescent="0.2">
      <c r="B106995" s="35"/>
    </row>
    <row r="106996" spans="2:2" x14ac:dyDescent="0.2">
      <c r="B106996" s="35"/>
    </row>
    <row r="106999" spans="2:2" x14ac:dyDescent="0.2">
      <c r="B106999" s="35"/>
    </row>
    <row r="107000" spans="2:2" x14ac:dyDescent="0.2">
      <c r="B107000" s="35"/>
    </row>
    <row r="107001" spans="2:2" x14ac:dyDescent="0.2">
      <c r="B107001" s="35"/>
    </row>
    <row r="107002" spans="2:2" x14ac:dyDescent="0.2">
      <c r="B107002" s="35"/>
    </row>
    <row r="107005" spans="2:2" x14ac:dyDescent="0.2">
      <c r="B107005" s="35"/>
    </row>
    <row r="107006" spans="2:2" x14ac:dyDescent="0.2">
      <c r="B107006" s="35"/>
    </row>
    <row r="107081" spans="2:2" x14ac:dyDescent="0.2">
      <c r="B107081" s="35"/>
    </row>
    <row r="107082" spans="2:2" x14ac:dyDescent="0.2">
      <c r="B107082" s="34"/>
    </row>
    <row r="107105" spans="2:2" x14ac:dyDescent="0.2">
      <c r="B107105" s="170"/>
    </row>
    <row r="107120" spans="2:2" x14ac:dyDescent="0.2">
      <c r="B107120" s="35"/>
    </row>
    <row r="107122" spans="2:2" x14ac:dyDescent="0.2">
      <c r="B107122" s="35"/>
    </row>
    <row r="107124" spans="2:2" x14ac:dyDescent="0.2">
      <c r="B107124" s="35"/>
    </row>
    <row r="107126" spans="2:2" x14ac:dyDescent="0.2">
      <c r="B107126" s="35"/>
    </row>
    <row r="107131" spans="2:2" x14ac:dyDescent="0.2">
      <c r="B107131" s="35"/>
    </row>
    <row r="107132" spans="2:2" x14ac:dyDescent="0.2">
      <c r="B107132" s="35"/>
    </row>
    <row r="107135" spans="2:2" x14ac:dyDescent="0.2">
      <c r="B107135" s="35"/>
    </row>
    <row r="107136" spans="2:2" x14ac:dyDescent="0.2">
      <c r="B107136" s="35"/>
    </row>
    <row r="107139" spans="2:2" x14ac:dyDescent="0.2">
      <c r="B107139" s="35"/>
    </row>
    <row r="107140" spans="2:2" x14ac:dyDescent="0.2">
      <c r="B107140" s="35"/>
    </row>
    <row r="107141" spans="2:2" x14ac:dyDescent="0.2">
      <c r="B107141" s="35"/>
    </row>
    <row r="107142" spans="2:2" x14ac:dyDescent="0.2">
      <c r="B107142" s="35"/>
    </row>
    <row r="107145" spans="2:2" x14ac:dyDescent="0.2">
      <c r="B107145" s="35"/>
    </row>
    <row r="107146" spans="2:2" x14ac:dyDescent="0.2">
      <c r="B107146" s="35"/>
    </row>
    <row r="107221" spans="2:2" x14ac:dyDescent="0.2">
      <c r="B107221" s="35"/>
    </row>
    <row r="107222" spans="2:2" x14ac:dyDescent="0.2">
      <c r="B107222" s="34"/>
    </row>
    <row r="107260" spans="2:2" x14ac:dyDescent="0.2">
      <c r="B107260" s="35"/>
    </row>
    <row r="107262" spans="2:2" x14ac:dyDescent="0.2">
      <c r="B107262" s="35"/>
    </row>
    <row r="107264" spans="2:2" x14ac:dyDescent="0.2">
      <c r="B107264" s="35"/>
    </row>
    <row r="107266" spans="2:2" x14ac:dyDescent="0.2">
      <c r="B107266" s="35"/>
    </row>
    <row r="107271" spans="2:2" x14ac:dyDescent="0.2">
      <c r="B107271" s="35"/>
    </row>
    <row r="107272" spans="2:2" x14ac:dyDescent="0.2">
      <c r="B107272" s="35"/>
    </row>
    <row r="107275" spans="2:2" x14ac:dyDescent="0.2">
      <c r="B107275" s="35"/>
    </row>
    <row r="107276" spans="2:2" x14ac:dyDescent="0.2">
      <c r="B107276" s="35"/>
    </row>
    <row r="107279" spans="2:2" x14ac:dyDescent="0.2">
      <c r="B107279" s="35"/>
    </row>
    <row r="107280" spans="2:2" x14ac:dyDescent="0.2">
      <c r="B107280" s="35"/>
    </row>
    <row r="107281" spans="2:2" x14ac:dyDescent="0.2">
      <c r="B107281" s="35"/>
    </row>
    <row r="107282" spans="2:2" x14ac:dyDescent="0.2">
      <c r="B107282" s="35"/>
    </row>
    <row r="107285" spans="2:2" x14ac:dyDescent="0.2">
      <c r="B107285" s="35"/>
    </row>
    <row r="107286" spans="2:2" x14ac:dyDescent="0.2">
      <c r="B107286" s="35"/>
    </row>
    <row r="107361" spans="2:2" x14ac:dyDescent="0.2">
      <c r="B107361" s="35"/>
    </row>
    <row r="107362" spans="2:2" x14ac:dyDescent="0.2">
      <c r="B107362" s="34"/>
    </row>
    <row r="107400" spans="2:2" x14ac:dyDescent="0.2">
      <c r="B107400" s="35"/>
    </row>
    <row r="107402" spans="2:2" x14ac:dyDescent="0.2">
      <c r="B107402" s="35"/>
    </row>
    <row r="107404" spans="2:2" x14ac:dyDescent="0.2">
      <c r="B107404" s="35"/>
    </row>
    <row r="107406" spans="2:2" x14ac:dyDescent="0.2">
      <c r="B107406" s="35"/>
    </row>
    <row r="107411" spans="2:2" x14ac:dyDescent="0.2">
      <c r="B107411" s="35"/>
    </row>
    <row r="107412" spans="2:2" x14ac:dyDescent="0.2">
      <c r="B107412" s="35"/>
    </row>
    <row r="107415" spans="2:2" x14ac:dyDescent="0.2">
      <c r="B107415" s="35"/>
    </row>
    <row r="107416" spans="2:2" x14ac:dyDescent="0.2">
      <c r="B107416" s="35"/>
    </row>
    <row r="107419" spans="2:2" x14ac:dyDescent="0.2">
      <c r="B107419" s="35"/>
    </row>
    <row r="107420" spans="2:2" x14ac:dyDescent="0.2">
      <c r="B107420" s="35"/>
    </row>
    <row r="107421" spans="2:2" x14ac:dyDescent="0.2">
      <c r="B107421" s="35"/>
    </row>
    <row r="107422" spans="2:2" x14ac:dyDescent="0.2">
      <c r="B107422" s="35"/>
    </row>
    <row r="107425" spans="2:2" x14ac:dyDescent="0.2">
      <c r="B107425" s="35"/>
    </row>
    <row r="107426" spans="2:2" x14ac:dyDescent="0.2">
      <c r="B107426" s="35"/>
    </row>
    <row r="107473" spans="2:2" x14ac:dyDescent="0.2">
      <c r="B107473" s="170"/>
    </row>
    <row r="107501" spans="2:2" x14ac:dyDescent="0.2">
      <c r="B107501" s="35"/>
    </row>
    <row r="107502" spans="2:2" x14ac:dyDescent="0.2">
      <c r="B107502" s="34"/>
    </row>
    <row r="107512" spans="2:2" x14ac:dyDescent="0.2">
      <c r="B107512" s="170"/>
    </row>
    <row r="107525" spans="2:2" x14ac:dyDescent="0.2">
      <c r="B107525" s="170"/>
    </row>
    <row r="107540" spans="2:2" x14ac:dyDescent="0.2">
      <c r="B107540" s="35"/>
    </row>
    <row r="107542" spans="2:2" x14ac:dyDescent="0.2">
      <c r="B107542" s="35"/>
    </row>
    <row r="107544" spans="2:2" x14ac:dyDescent="0.2">
      <c r="B107544" s="35"/>
    </row>
    <row r="107546" spans="2:2" x14ac:dyDescent="0.2">
      <c r="B107546" s="35"/>
    </row>
    <row r="107551" spans="2:2" x14ac:dyDescent="0.2">
      <c r="B107551" s="35"/>
    </row>
    <row r="107552" spans="2:2" x14ac:dyDescent="0.2">
      <c r="B107552" s="35"/>
    </row>
    <row r="107555" spans="2:2" x14ac:dyDescent="0.2">
      <c r="B107555" s="35"/>
    </row>
    <row r="107556" spans="2:2" x14ac:dyDescent="0.2">
      <c r="B107556" s="170"/>
    </row>
    <row r="107559" spans="2:2" x14ac:dyDescent="0.2">
      <c r="B107559" s="35"/>
    </row>
    <row r="107560" spans="2:2" x14ac:dyDescent="0.2">
      <c r="B107560" s="35"/>
    </row>
    <row r="107561" spans="2:2" x14ac:dyDescent="0.2">
      <c r="B107561" s="35"/>
    </row>
    <row r="107562" spans="2:2" x14ac:dyDescent="0.2">
      <c r="B107562" s="35"/>
    </row>
    <row r="107565" spans="2:2" x14ac:dyDescent="0.2">
      <c r="B107565" s="35"/>
    </row>
    <row r="107566" spans="2:2" x14ac:dyDescent="0.2">
      <c r="B107566" s="35"/>
    </row>
    <row r="107569" spans="2:2" x14ac:dyDescent="0.2">
      <c r="B107569" s="170"/>
    </row>
    <row r="107575" spans="2:2" x14ac:dyDescent="0.2">
      <c r="B107575" s="170"/>
    </row>
    <row r="107577" spans="2:2" x14ac:dyDescent="0.2">
      <c r="B107577" s="170"/>
    </row>
    <row r="107588" spans="2:2" x14ac:dyDescent="0.2">
      <c r="B107588" s="170"/>
    </row>
    <row r="107641" spans="2:2" x14ac:dyDescent="0.2">
      <c r="B107641" s="35"/>
    </row>
    <row r="107642" spans="2:2" x14ac:dyDescent="0.2">
      <c r="B107642" s="34"/>
    </row>
    <row r="107659" spans="2:2" x14ac:dyDescent="0.2">
      <c r="B107659" s="170"/>
    </row>
    <row r="107680" spans="2:2" x14ac:dyDescent="0.2">
      <c r="B107680" s="35"/>
    </row>
    <row r="107682" spans="2:2" x14ac:dyDescent="0.2">
      <c r="B107682" s="35"/>
    </row>
    <row r="107684" spans="2:2" x14ac:dyDescent="0.2">
      <c r="B107684" s="35"/>
    </row>
    <row r="107686" spans="2:2" x14ac:dyDescent="0.2">
      <c r="B107686" s="35"/>
    </row>
    <row r="107691" spans="2:2" x14ac:dyDescent="0.2">
      <c r="B107691" s="35"/>
    </row>
    <row r="107692" spans="2:2" x14ac:dyDescent="0.2">
      <c r="B107692" s="35"/>
    </row>
    <row r="107695" spans="2:2" x14ac:dyDescent="0.2">
      <c r="B107695" s="35"/>
    </row>
    <row r="107696" spans="2:2" x14ac:dyDescent="0.2">
      <c r="B107696" s="35"/>
    </row>
    <row r="107699" spans="2:2" x14ac:dyDescent="0.2">
      <c r="B107699" s="35"/>
    </row>
    <row r="107700" spans="2:2" x14ac:dyDescent="0.2">
      <c r="B107700" s="35"/>
    </row>
    <row r="107701" spans="2:2" x14ac:dyDescent="0.2">
      <c r="B107701" s="35"/>
    </row>
    <row r="107702" spans="2:2" x14ac:dyDescent="0.2">
      <c r="B107702" s="35"/>
    </row>
    <row r="107704" spans="2:2" x14ac:dyDescent="0.2">
      <c r="B107704" s="170"/>
    </row>
    <row r="107705" spans="2:2" x14ac:dyDescent="0.2">
      <c r="B107705" s="35"/>
    </row>
    <row r="107706" spans="2:2" x14ac:dyDescent="0.2">
      <c r="B107706" s="35"/>
    </row>
    <row r="107762" spans="2:2" x14ac:dyDescent="0.2">
      <c r="B107762" s="170"/>
    </row>
    <row r="107781" spans="2:2" x14ac:dyDescent="0.2">
      <c r="B107781" s="35"/>
    </row>
    <row r="107782" spans="2:2" x14ac:dyDescent="0.2">
      <c r="B107782" s="34"/>
    </row>
    <row r="107820" spans="2:2" x14ac:dyDescent="0.2">
      <c r="B107820" s="35"/>
    </row>
    <row r="107822" spans="2:2" x14ac:dyDescent="0.2">
      <c r="B107822" s="35"/>
    </row>
    <row r="107824" spans="2:2" x14ac:dyDescent="0.2">
      <c r="B107824" s="35"/>
    </row>
    <row r="107826" spans="2:2" x14ac:dyDescent="0.2">
      <c r="B107826" s="35"/>
    </row>
    <row r="107827" spans="2:2" x14ac:dyDescent="0.2">
      <c r="B107827" s="170"/>
    </row>
    <row r="107831" spans="2:2" x14ac:dyDescent="0.2">
      <c r="B107831" s="35"/>
    </row>
    <row r="107832" spans="2:2" x14ac:dyDescent="0.2">
      <c r="B107832" s="35"/>
    </row>
    <row r="107835" spans="2:2" x14ac:dyDescent="0.2">
      <c r="B107835" s="35"/>
    </row>
    <row r="107836" spans="2:2" x14ac:dyDescent="0.2">
      <c r="B107836" s="35"/>
    </row>
    <row r="107839" spans="2:2" x14ac:dyDescent="0.2">
      <c r="B107839" s="35"/>
    </row>
    <row r="107840" spans="2:2" x14ac:dyDescent="0.2">
      <c r="B107840" s="35"/>
    </row>
    <row r="107841" spans="2:2" x14ac:dyDescent="0.2">
      <c r="B107841" s="35"/>
    </row>
    <row r="107842" spans="2:2" x14ac:dyDescent="0.2">
      <c r="B107842" s="35"/>
    </row>
    <row r="107845" spans="2:2" x14ac:dyDescent="0.2">
      <c r="B107845" s="35"/>
    </row>
    <row r="107846" spans="2:2" x14ac:dyDescent="0.2">
      <c r="B107846" s="35"/>
    </row>
    <row r="107921" spans="2:2" x14ac:dyDescent="0.2">
      <c r="B107921" s="35"/>
    </row>
    <row r="107922" spans="2:2" x14ac:dyDescent="0.2">
      <c r="B107922" s="34"/>
    </row>
    <row r="107940" spans="2:2" x14ac:dyDescent="0.2">
      <c r="B107940" s="170"/>
    </row>
    <row r="107953" spans="2:2" x14ac:dyDescent="0.2">
      <c r="B107953" s="170"/>
    </row>
    <row r="107960" spans="2:2" x14ac:dyDescent="0.2">
      <c r="B107960" s="35"/>
    </row>
    <row r="107962" spans="2:2" x14ac:dyDescent="0.2">
      <c r="B107962" s="35"/>
    </row>
    <row r="107964" spans="2:2" x14ac:dyDescent="0.2">
      <c r="B107964" s="35"/>
    </row>
    <row r="107966" spans="2:2" x14ac:dyDescent="0.2">
      <c r="B107966" s="170"/>
    </row>
    <row r="107971" spans="2:2" x14ac:dyDescent="0.2">
      <c r="B107971" s="35"/>
    </row>
    <row r="107972" spans="2:2" x14ac:dyDescent="0.2">
      <c r="B107972" s="35"/>
    </row>
    <row r="107975" spans="2:2" x14ac:dyDescent="0.2">
      <c r="B107975" s="35"/>
    </row>
    <row r="107976" spans="2:2" x14ac:dyDescent="0.2">
      <c r="B107976" s="35"/>
    </row>
    <row r="107979" spans="2:2" x14ac:dyDescent="0.2">
      <c r="B107979" s="35"/>
    </row>
    <row r="107980" spans="2:2" x14ac:dyDescent="0.2">
      <c r="B107980" s="35"/>
    </row>
    <row r="107981" spans="2:2" x14ac:dyDescent="0.2">
      <c r="B107981" s="35"/>
    </row>
    <row r="107982" spans="2:2" x14ac:dyDescent="0.2">
      <c r="B107982" s="35"/>
    </row>
    <row r="107985" spans="2:2" x14ac:dyDescent="0.2">
      <c r="B107985" s="35"/>
    </row>
    <row r="107986" spans="2:2" x14ac:dyDescent="0.2">
      <c r="B107986" s="35"/>
    </row>
    <row r="108024" spans="2:2" x14ac:dyDescent="0.2">
      <c r="B108024" s="170"/>
    </row>
    <row r="108037" spans="2:2" x14ac:dyDescent="0.2">
      <c r="B108037" s="170"/>
    </row>
    <row r="108061" spans="2:2" x14ac:dyDescent="0.2">
      <c r="B108061" s="35"/>
    </row>
    <row r="108062" spans="2:2" x14ac:dyDescent="0.2">
      <c r="B108062" s="34"/>
    </row>
    <row r="108100" spans="2:2" x14ac:dyDescent="0.2">
      <c r="B108100" s="35"/>
    </row>
    <row r="108102" spans="2:2" x14ac:dyDescent="0.2">
      <c r="B108102" s="35"/>
    </row>
    <row r="108104" spans="2:2" x14ac:dyDescent="0.2">
      <c r="B108104" s="35"/>
    </row>
    <row r="108106" spans="2:2" x14ac:dyDescent="0.2">
      <c r="B108106" s="35"/>
    </row>
    <row r="108111" spans="2:2" x14ac:dyDescent="0.2">
      <c r="B108111" s="35"/>
    </row>
    <row r="108112" spans="2:2" x14ac:dyDescent="0.2">
      <c r="B108112" s="35"/>
    </row>
    <row r="108115" spans="2:2" x14ac:dyDescent="0.2">
      <c r="B108115" s="35"/>
    </row>
    <row r="108116" spans="2:2" x14ac:dyDescent="0.2">
      <c r="B108116" s="35"/>
    </row>
    <row r="108119" spans="2:2" x14ac:dyDescent="0.2">
      <c r="B108119" s="35"/>
    </row>
    <row r="108120" spans="2:2" x14ac:dyDescent="0.2">
      <c r="B108120" s="35"/>
    </row>
    <row r="108121" spans="2:2" x14ac:dyDescent="0.2">
      <c r="B108121" s="35"/>
    </row>
    <row r="108122" spans="2:2" x14ac:dyDescent="0.2">
      <c r="B108122" s="35"/>
    </row>
    <row r="108125" spans="2:2" x14ac:dyDescent="0.2">
      <c r="B108125" s="35"/>
    </row>
    <row r="108126" spans="2:2" x14ac:dyDescent="0.2">
      <c r="B108126" s="35"/>
    </row>
    <row r="108185" spans="2:2" x14ac:dyDescent="0.2">
      <c r="B108185" s="170"/>
    </row>
    <row r="108198" spans="2:2" x14ac:dyDescent="0.2">
      <c r="B108198" s="170"/>
    </row>
    <row r="108201" spans="2:2" x14ac:dyDescent="0.2">
      <c r="B108201" s="35"/>
    </row>
    <row r="108202" spans="2:2" x14ac:dyDescent="0.2">
      <c r="B108202" s="34"/>
    </row>
    <row r="108237" spans="2:2" x14ac:dyDescent="0.2">
      <c r="B108237" s="170"/>
    </row>
    <row r="108240" spans="2:2" x14ac:dyDescent="0.2">
      <c r="B108240" s="35"/>
    </row>
    <row r="108242" spans="2:2" x14ac:dyDescent="0.2">
      <c r="B108242" s="35"/>
    </row>
    <row r="108244" spans="2:2" x14ac:dyDescent="0.2">
      <c r="B108244" s="35"/>
    </row>
    <row r="108246" spans="2:2" x14ac:dyDescent="0.2">
      <c r="B108246" s="35"/>
    </row>
    <row r="108251" spans="2:2" x14ac:dyDescent="0.2">
      <c r="B108251" s="35"/>
    </row>
    <row r="108252" spans="2:2" x14ac:dyDescent="0.2">
      <c r="B108252" s="35"/>
    </row>
    <row r="108255" spans="2:2" x14ac:dyDescent="0.2">
      <c r="B108255" s="35"/>
    </row>
    <row r="108256" spans="2:2" x14ac:dyDescent="0.2">
      <c r="B108256" s="35"/>
    </row>
    <row r="108259" spans="2:2" x14ac:dyDescent="0.2">
      <c r="B108259" s="35"/>
    </row>
    <row r="108260" spans="2:2" x14ac:dyDescent="0.2">
      <c r="B108260" s="35"/>
    </row>
    <row r="108261" spans="2:2" x14ac:dyDescent="0.2">
      <c r="B108261" s="35"/>
    </row>
    <row r="108262" spans="2:2" x14ac:dyDescent="0.2">
      <c r="B108262" s="35"/>
    </row>
    <row r="108265" spans="2:2" x14ac:dyDescent="0.2">
      <c r="B108265" s="35"/>
    </row>
    <row r="108266" spans="2:2" x14ac:dyDescent="0.2">
      <c r="B108266" s="35"/>
    </row>
    <row r="108267" spans="2:2" x14ac:dyDescent="0.2">
      <c r="B108267" s="35"/>
    </row>
    <row r="108268" spans="2:2" x14ac:dyDescent="0.2">
      <c r="B108268" s="35"/>
    </row>
    <row r="108269" spans="2:2" x14ac:dyDescent="0.2">
      <c r="B108269" s="35"/>
    </row>
    <row r="108270" spans="2:2" x14ac:dyDescent="0.2">
      <c r="B108270" s="35"/>
    </row>
    <row r="108276" spans="2:2" x14ac:dyDescent="0.2">
      <c r="B108276" s="35"/>
    </row>
    <row r="108277" spans="2:2" x14ac:dyDescent="0.2">
      <c r="B108277" s="35"/>
    </row>
    <row r="108278" spans="2:2" x14ac:dyDescent="0.2">
      <c r="B108278" s="35"/>
    </row>
    <row r="108279" spans="2:2" x14ac:dyDescent="0.2">
      <c r="B108279" s="35"/>
    </row>
    <row r="108282" spans="2:2" x14ac:dyDescent="0.2">
      <c r="B108282" s="170"/>
    </row>
    <row r="108333" spans="2:2" x14ac:dyDescent="0.2">
      <c r="B108333" s="170"/>
    </row>
    <row r="108346" spans="2:2" x14ac:dyDescent="0.2">
      <c r="B108346" s="170"/>
    </row>
    <row r="108359" spans="2:2" x14ac:dyDescent="0.2">
      <c r="B108359" s="35"/>
    </row>
    <row r="108360" spans="2:2" x14ac:dyDescent="0.2">
      <c r="B108360" s="34"/>
    </row>
    <row r="108372" spans="2:2" x14ac:dyDescent="0.2">
      <c r="B108372" s="170"/>
    </row>
    <row r="108398" spans="2:2" x14ac:dyDescent="0.2">
      <c r="B108398" s="35"/>
    </row>
    <row r="108400" spans="2:2" x14ac:dyDescent="0.2">
      <c r="B108400" s="35"/>
    </row>
    <row r="108402" spans="2:2" x14ac:dyDescent="0.2">
      <c r="B108402" s="35"/>
    </row>
    <row r="108404" spans="2:2" x14ac:dyDescent="0.2">
      <c r="B108404" s="35"/>
    </row>
    <row r="108409" spans="2:2" x14ac:dyDescent="0.2">
      <c r="B108409" s="35"/>
    </row>
    <row r="108410" spans="2:2" x14ac:dyDescent="0.2">
      <c r="B108410" s="35"/>
    </row>
    <row r="108413" spans="2:2" x14ac:dyDescent="0.2">
      <c r="B108413" s="35"/>
    </row>
    <row r="108414" spans="2:2" x14ac:dyDescent="0.2">
      <c r="B108414" s="35"/>
    </row>
    <row r="108417" spans="2:2" x14ac:dyDescent="0.2">
      <c r="B108417" s="35"/>
    </row>
    <row r="108418" spans="2:2" x14ac:dyDescent="0.2">
      <c r="B108418" s="35"/>
    </row>
    <row r="108419" spans="2:2" x14ac:dyDescent="0.2">
      <c r="B108419" s="35"/>
    </row>
    <row r="108420" spans="2:2" x14ac:dyDescent="0.2">
      <c r="B108420" s="35"/>
    </row>
    <row r="108423" spans="2:2" x14ac:dyDescent="0.2">
      <c r="B108423" s="35"/>
    </row>
    <row r="108424" spans="2:2" x14ac:dyDescent="0.2">
      <c r="B108424" s="35"/>
    </row>
    <row r="108425" spans="2:2" x14ac:dyDescent="0.2">
      <c r="B108425" s="35"/>
    </row>
    <row r="108426" spans="2:2" x14ac:dyDescent="0.2">
      <c r="B108426" s="35"/>
    </row>
    <row r="108427" spans="2:2" x14ac:dyDescent="0.2">
      <c r="B108427" s="35"/>
    </row>
    <row r="108428" spans="2:2" x14ac:dyDescent="0.2">
      <c r="B108428" s="35"/>
    </row>
    <row r="108430" spans="2:2" x14ac:dyDescent="0.2">
      <c r="B108430" s="170"/>
    </row>
    <row r="108434" spans="2:2" x14ac:dyDescent="0.2">
      <c r="B108434" s="35"/>
    </row>
    <row r="108435" spans="2:2" x14ac:dyDescent="0.2">
      <c r="B108435" s="35"/>
    </row>
    <row r="108436" spans="2:2" x14ac:dyDescent="0.2">
      <c r="B108436" s="35"/>
    </row>
    <row r="108437" spans="2:2" x14ac:dyDescent="0.2">
      <c r="B108437" s="35"/>
    </row>
    <row r="108508" spans="2:2" x14ac:dyDescent="0.2">
      <c r="B108508" s="170"/>
    </row>
    <row r="108517" spans="2:2" x14ac:dyDescent="0.2">
      <c r="B108517" s="35"/>
    </row>
    <row r="108518" spans="2:2" x14ac:dyDescent="0.2">
      <c r="B108518" s="34"/>
    </row>
    <row r="108521" spans="2:2" x14ac:dyDescent="0.2">
      <c r="B108521" s="170"/>
    </row>
    <row r="108556" spans="2:2" x14ac:dyDescent="0.2">
      <c r="B108556" s="35"/>
    </row>
    <row r="108558" spans="2:2" x14ac:dyDescent="0.2">
      <c r="B108558" s="35"/>
    </row>
    <row r="108560" spans="2:2" x14ac:dyDescent="0.2">
      <c r="B108560" s="170"/>
    </row>
    <row r="108562" spans="2:2" x14ac:dyDescent="0.2">
      <c r="B108562" s="35"/>
    </row>
    <row r="108567" spans="2:2" x14ac:dyDescent="0.2">
      <c r="B108567" s="35"/>
    </row>
    <row r="108568" spans="2:2" x14ac:dyDescent="0.2">
      <c r="B108568" s="35"/>
    </row>
    <row r="108571" spans="2:2" x14ac:dyDescent="0.2">
      <c r="B108571" s="35"/>
    </row>
    <row r="108572" spans="2:2" x14ac:dyDescent="0.2">
      <c r="B108572" s="35"/>
    </row>
    <row r="108575" spans="2:2" x14ac:dyDescent="0.2">
      <c r="B108575" s="35"/>
    </row>
    <row r="108576" spans="2:2" x14ac:dyDescent="0.2">
      <c r="B108576" s="35"/>
    </row>
    <row r="108577" spans="2:2" x14ac:dyDescent="0.2">
      <c r="B108577" s="35"/>
    </row>
    <row r="108578" spans="2:2" x14ac:dyDescent="0.2">
      <c r="B108578" s="35"/>
    </row>
    <row r="108581" spans="2:2" x14ac:dyDescent="0.2">
      <c r="B108581" s="35"/>
    </row>
    <row r="108582" spans="2:2" x14ac:dyDescent="0.2">
      <c r="B108582" s="35"/>
    </row>
    <row r="108657" spans="2:2" x14ac:dyDescent="0.2">
      <c r="B108657" s="35"/>
    </row>
    <row r="108658" spans="2:2" x14ac:dyDescent="0.2">
      <c r="B108658" s="34"/>
    </row>
    <row r="108681" spans="2:2" x14ac:dyDescent="0.2">
      <c r="B108681" s="170"/>
    </row>
    <row r="108696" spans="2:2" x14ac:dyDescent="0.2">
      <c r="B108696" s="35"/>
    </row>
    <row r="108698" spans="2:2" x14ac:dyDescent="0.2">
      <c r="B108698" s="35"/>
    </row>
    <row r="108700" spans="2:2" x14ac:dyDescent="0.2">
      <c r="B108700" s="35"/>
    </row>
    <row r="108702" spans="2:2" x14ac:dyDescent="0.2">
      <c r="B108702" s="35"/>
    </row>
    <row r="108707" spans="2:2" x14ac:dyDescent="0.2">
      <c r="B108707" s="35"/>
    </row>
    <row r="108708" spans="2:2" x14ac:dyDescent="0.2">
      <c r="B108708" s="35"/>
    </row>
    <row r="108711" spans="2:2" x14ac:dyDescent="0.2">
      <c r="B108711" s="35"/>
    </row>
    <row r="108712" spans="2:2" x14ac:dyDescent="0.2">
      <c r="B108712" s="35"/>
    </row>
    <row r="108715" spans="2:2" x14ac:dyDescent="0.2">
      <c r="B108715" s="35"/>
    </row>
    <row r="108716" spans="2:2" x14ac:dyDescent="0.2">
      <c r="B108716" s="35"/>
    </row>
    <row r="108717" spans="2:2" x14ac:dyDescent="0.2">
      <c r="B108717" s="35"/>
    </row>
    <row r="108718" spans="2:2" x14ac:dyDescent="0.2">
      <c r="B108718" s="35"/>
    </row>
    <row r="108721" spans="2:2" x14ac:dyDescent="0.2">
      <c r="B108721" s="35"/>
    </row>
    <row r="108722" spans="2:2" x14ac:dyDescent="0.2">
      <c r="B108722" s="35"/>
    </row>
    <row r="108749" spans="2:2" x14ac:dyDescent="0.2">
      <c r="B108749" s="170"/>
    </row>
    <row r="108793" spans="2:2" x14ac:dyDescent="0.2">
      <c r="B108793" s="170"/>
    </row>
    <row r="108797" spans="2:2" x14ac:dyDescent="0.2">
      <c r="B108797" s="35"/>
    </row>
    <row r="108798" spans="2:2" x14ac:dyDescent="0.2">
      <c r="B108798" s="34"/>
    </row>
    <row r="108836" spans="2:2" x14ac:dyDescent="0.2">
      <c r="B108836" s="35"/>
    </row>
    <row r="108838" spans="2:2" x14ac:dyDescent="0.2">
      <c r="B108838" s="170"/>
    </row>
    <row r="108840" spans="2:2" x14ac:dyDescent="0.2">
      <c r="B108840" s="35"/>
    </row>
    <row r="108842" spans="2:2" x14ac:dyDescent="0.2">
      <c r="B108842" s="35"/>
    </row>
    <row r="108847" spans="2:2" x14ac:dyDescent="0.2">
      <c r="B108847" s="35"/>
    </row>
    <row r="108848" spans="2:2" x14ac:dyDescent="0.2">
      <c r="B108848" s="35"/>
    </row>
    <row r="108851" spans="2:2" x14ac:dyDescent="0.2">
      <c r="B108851" s="35"/>
    </row>
    <row r="108852" spans="2:2" x14ac:dyDescent="0.2">
      <c r="B108852" s="35"/>
    </row>
    <row r="108855" spans="2:2" x14ac:dyDescent="0.2">
      <c r="B108855" s="35"/>
    </row>
    <row r="108856" spans="2:2" x14ac:dyDescent="0.2">
      <c r="B108856" s="35"/>
    </row>
    <row r="108857" spans="2:2" x14ac:dyDescent="0.2">
      <c r="B108857" s="35"/>
    </row>
    <row r="108858" spans="2:2" x14ac:dyDescent="0.2">
      <c r="B108858" s="35"/>
    </row>
    <row r="108861" spans="2:2" x14ac:dyDescent="0.2">
      <c r="B108861" s="35"/>
    </row>
    <row r="108862" spans="2:2" x14ac:dyDescent="0.2">
      <c r="B108862" s="35"/>
    </row>
    <row r="108937" spans="2:2" x14ac:dyDescent="0.2">
      <c r="B108937" s="35"/>
    </row>
    <row r="108938" spans="2:2" x14ac:dyDescent="0.2">
      <c r="B108938" s="34"/>
    </row>
    <row r="108970" spans="2:2" x14ac:dyDescent="0.2">
      <c r="B108970" s="170"/>
    </row>
    <row r="108976" spans="2:2" x14ac:dyDescent="0.2">
      <c r="B108976" s="35"/>
    </row>
    <row r="108978" spans="2:2" x14ac:dyDescent="0.2">
      <c r="B108978" s="35"/>
    </row>
    <row r="108980" spans="2:2" x14ac:dyDescent="0.2">
      <c r="B108980" s="35"/>
    </row>
    <row r="108982" spans="2:2" x14ac:dyDescent="0.2">
      <c r="B108982" s="35"/>
    </row>
    <row r="108983" spans="2:2" x14ac:dyDescent="0.2">
      <c r="B108983" s="170"/>
    </row>
    <row r="108987" spans="2:2" x14ac:dyDescent="0.2">
      <c r="B108987" s="35"/>
    </row>
    <row r="108988" spans="2:2" x14ac:dyDescent="0.2">
      <c r="B108988" s="35"/>
    </row>
    <row r="108991" spans="2:2" x14ac:dyDescent="0.2">
      <c r="B108991" s="35"/>
    </row>
    <row r="108992" spans="2:2" x14ac:dyDescent="0.2">
      <c r="B108992" s="35"/>
    </row>
    <row r="108995" spans="2:2" x14ac:dyDescent="0.2">
      <c r="B108995" s="35"/>
    </row>
    <row r="108996" spans="2:2" x14ac:dyDescent="0.2">
      <c r="B108996" s="35"/>
    </row>
    <row r="108997" spans="2:2" x14ac:dyDescent="0.2">
      <c r="B108997" s="35"/>
    </row>
    <row r="108998" spans="2:2" x14ac:dyDescent="0.2">
      <c r="B108998" s="35"/>
    </row>
    <row r="109001" spans="2:2" x14ac:dyDescent="0.2">
      <c r="B109001" s="35"/>
    </row>
    <row r="109002" spans="2:2" x14ac:dyDescent="0.2">
      <c r="B109002" s="35"/>
    </row>
    <row r="109009" spans="2:2" x14ac:dyDescent="0.2">
      <c r="B109009" s="170"/>
    </row>
    <row r="109077" spans="2:2" x14ac:dyDescent="0.2">
      <c r="B109077" s="35"/>
    </row>
    <row r="109078" spans="2:2" x14ac:dyDescent="0.2">
      <c r="B109078" s="34"/>
    </row>
    <row r="109116" spans="2:2" x14ac:dyDescent="0.2">
      <c r="B109116" s="35"/>
    </row>
    <row r="109118" spans="2:2" x14ac:dyDescent="0.2">
      <c r="B109118" s="35"/>
    </row>
    <row r="109120" spans="2:2" x14ac:dyDescent="0.2">
      <c r="B109120" s="35"/>
    </row>
    <row r="109122" spans="2:2" x14ac:dyDescent="0.2">
      <c r="B109122" s="35"/>
    </row>
    <row r="109127" spans="2:2" x14ac:dyDescent="0.2">
      <c r="B109127" s="35"/>
    </row>
    <row r="109128" spans="2:2" x14ac:dyDescent="0.2">
      <c r="B109128" s="35"/>
    </row>
    <row r="109131" spans="2:2" x14ac:dyDescent="0.2">
      <c r="B109131" s="35"/>
    </row>
    <row r="109132" spans="2:2" x14ac:dyDescent="0.2">
      <c r="B109132" s="35"/>
    </row>
    <row r="109135" spans="2:2" x14ac:dyDescent="0.2">
      <c r="B109135" s="35"/>
    </row>
    <row r="109136" spans="2:2" x14ac:dyDescent="0.2">
      <c r="B109136" s="35"/>
    </row>
    <row r="109137" spans="2:2" x14ac:dyDescent="0.2">
      <c r="B109137" s="35"/>
    </row>
    <row r="109138" spans="2:2" x14ac:dyDescent="0.2">
      <c r="B109138" s="35"/>
    </row>
    <row r="109141" spans="2:2" x14ac:dyDescent="0.2">
      <c r="B109141" s="35"/>
    </row>
    <row r="109142" spans="2:2" x14ac:dyDescent="0.2">
      <c r="B109142" s="35"/>
    </row>
    <row r="109217" spans="2:2" x14ac:dyDescent="0.2">
      <c r="B109217" s="35"/>
    </row>
    <row r="109218" spans="2:2" x14ac:dyDescent="0.2">
      <c r="B109218" s="34"/>
    </row>
    <row r="109256" spans="2:2" x14ac:dyDescent="0.2">
      <c r="B109256" s="35"/>
    </row>
    <row r="109258" spans="2:2" x14ac:dyDescent="0.2">
      <c r="B109258" s="35"/>
    </row>
    <row r="109260" spans="2:2" x14ac:dyDescent="0.2">
      <c r="B109260" s="35"/>
    </row>
    <row r="109262" spans="2:2" x14ac:dyDescent="0.2">
      <c r="B109262" s="35"/>
    </row>
    <row r="109267" spans="2:2" x14ac:dyDescent="0.2">
      <c r="B109267" s="35"/>
    </row>
    <row r="109268" spans="2:2" x14ac:dyDescent="0.2">
      <c r="B109268" s="35"/>
    </row>
    <row r="109271" spans="2:2" x14ac:dyDescent="0.2">
      <c r="B109271" s="35"/>
    </row>
    <row r="109272" spans="2:2" x14ac:dyDescent="0.2">
      <c r="B109272" s="35"/>
    </row>
    <row r="109275" spans="2:2" x14ac:dyDescent="0.2">
      <c r="B109275" s="35"/>
    </row>
    <row r="109276" spans="2:2" x14ac:dyDescent="0.2">
      <c r="B109276" s="35"/>
    </row>
    <row r="109277" spans="2:2" x14ac:dyDescent="0.2">
      <c r="B109277" s="35"/>
    </row>
    <row r="109278" spans="2:2" x14ac:dyDescent="0.2">
      <c r="B109278" s="35"/>
    </row>
    <row r="109281" spans="2:2" x14ac:dyDescent="0.2">
      <c r="B109281" s="35"/>
    </row>
    <row r="109282" spans="2:2" x14ac:dyDescent="0.2">
      <c r="B109282" s="35"/>
    </row>
    <row r="109351" spans="2:2" x14ac:dyDescent="0.2">
      <c r="B109351" s="170"/>
    </row>
    <row r="109357" spans="2:2" x14ac:dyDescent="0.2">
      <c r="B109357" s="35"/>
    </row>
    <row r="109358" spans="2:2" x14ac:dyDescent="0.2">
      <c r="B109358" s="34"/>
    </row>
    <row r="109383" spans="2:2" x14ac:dyDescent="0.2">
      <c r="B109383" s="170"/>
    </row>
    <row r="109396" spans="2:2" x14ac:dyDescent="0.2">
      <c r="B109396" s="35"/>
    </row>
    <row r="109398" spans="2:2" x14ac:dyDescent="0.2">
      <c r="B109398" s="35"/>
    </row>
    <row r="109400" spans="2:2" x14ac:dyDescent="0.2">
      <c r="B109400" s="35"/>
    </row>
    <row r="109402" spans="2:2" x14ac:dyDescent="0.2">
      <c r="B109402" s="35"/>
    </row>
    <row r="109407" spans="2:2" x14ac:dyDescent="0.2">
      <c r="B109407" s="35"/>
    </row>
    <row r="109408" spans="2:2" x14ac:dyDescent="0.2">
      <c r="B109408" s="35"/>
    </row>
    <row r="109409" spans="2:2" x14ac:dyDescent="0.2">
      <c r="B109409" s="170"/>
    </row>
    <row r="109411" spans="2:2" x14ac:dyDescent="0.2">
      <c r="B109411" s="35"/>
    </row>
    <row r="109412" spans="2:2" x14ac:dyDescent="0.2">
      <c r="B109412" s="35"/>
    </row>
    <row r="109415" spans="2:2" x14ac:dyDescent="0.2">
      <c r="B109415" s="170"/>
    </row>
    <row r="109416" spans="2:2" x14ac:dyDescent="0.2">
      <c r="B109416" s="35"/>
    </row>
    <row r="109417" spans="2:2" x14ac:dyDescent="0.2">
      <c r="B109417" s="35"/>
    </row>
    <row r="109418" spans="2:2" x14ac:dyDescent="0.2">
      <c r="B109418" s="35"/>
    </row>
    <row r="109421" spans="2:2" x14ac:dyDescent="0.2">
      <c r="B109421" s="35"/>
    </row>
    <row r="109422" spans="2:2" x14ac:dyDescent="0.2">
      <c r="B109422" s="35"/>
    </row>
    <row r="109428" spans="2:2" x14ac:dyDescent="0.2">
      <c r="B109428" s="170"/>
    </row>
    <row r="109467" spans="2:2" x14ac:dyDescent="0.2">
      <c r="B109467" s="170"/>
    </row>
    <row r="109493" spans="2:2" x14ac:dyDescent="0.2">
      <c r="B109493" s="170"/>
    </row>
    <row r="109497" spans="2:2" x14ac:dyDescent="0.2">
      <c r="B109497" s="35"/>
    </row>
    <row r="109498" spans="2:2" x14ac:dyDescent="0.2">
      <c r="B109498" s="34"/>
    </row>
    <row r="109506" spans="2:2" x14ac:dyDescent="0.2">
      <c r="B109506" s="170"/>
    </row>
    <row r="109536" spans="2:2" x14ac:dyDescent="0.2">
      <c r="B109536" s="35"/>
    </row>
    <row r="109538" spans="2:2" x14ac:dyDescent="0.2">
      <c r="B109538" s="170"/>
    </row>
    <row r="109540" spans="2:2" x14ac:dyDescent="0.2">
      <c r="B109540" s="35"/>
    </row>
    <row r="109542" spans="2:2" x14ac:dyDescent="0.2">
      <c r="B109542" s="35"/>
    </row>
    <row r="109547" spans="2:2" x14ac:dyDescent="0.2">
      <c r="B109547" s="35"/>
    </row>
    <row r="109548" spans="2:2" x14ac:dyDescent="0.2">
      <c r="B109548" s="35"/>
    </row>
    <row r="109551" spans="2:2" x14ac:dyDescent="0.2">
      <c r="B109551" s="170"/>
    </row>
    <row r="109552" spans="2:2" x14ac:dyDescent="0.2">
      <c r="B109552" s="35"/>
    </row>
    <row r="109555" spans="2:2" x14ac:dyDescent="0.2">
      <c r="B109555" s="35"/>
    </row>
    <row r="109556" spans="2:2" x14ac:dyDescent="0.2">
      <c r="B109556" s="35"/>
    </row>
    <row r="109557" spans="2:2" x14ac:dyDescent="0.2">
      <c r="B109557" s="35"/>
    </row>
    <row r="109558" spans="2:2" x14ac:dyDescent="0.2">
      <c r="B109558" s="35"/>
    </row>
    <row r="109561" spans="2:2" x14ac:dyDescent="0.2">
      <c r="B109561" s="35"/>
    </row>
    <row r="109562" spans="2:2" x14ac:dyDescent="0.2">
      <c r="B109562" s="35"/>
    </row>
    <row r="109570" spans="2:2" x14ac:dyDescent="0.2">
      <c r="B109570" s="170"/>
    </row>
    <row r="109583" spans="2:2" x14ac:dyDescent="0.2">
      <c r="B109583" s="170"/>
    </row>
    <row r="109622" spans="2:2" x14ac:dyDescent="0.2">
      <c r="B109622" s="170"/>
    </row>
    <row r="109637" spans="2:2" x14ac:dyDescent="0.2">
      <c r="B109637" s="35"/>
    </row>
    <row r="109638" spans="2:2" x14ac:dyDescent="0.2">
      <c r="B109638" s="34"/>
    </row>
    <row r="109654" spans="2:2" x14ac:dyDescent="0.2">
      <c r="B109654" s="170"/>
    </row>
    <row r="109676" spans="2:2" x14ac:dyDescent="0.2">
      <c r="B109676" s="35"/>
    </row>
    <row r="109678" spans="2:2" x14ac:dyDescent="0.2">
      <c r="B109678" s="35"/>
    </row>
    <row r="109680" spans="2:2" x14ac:dyDescent="0.2">
      <c r="B109680" s="35"/>
    </row>
    <row r="109682" spans="2:2" x14ac:dyDescent="0.2">
      <c r="B109682" s="35"/>
    </row>
    <row r="109687" spans="2:2" x14ac:dyDescent="0.2">
      <c r="B109687" s="35"/>
    </row>
    <row r="109688" spans="2:2" x14ac:dyDescent="0.2">
      <c r="B109688" s="35"/>
    </row>
    <row r="109691" spans="2:2" x14ac:dyDescent="0.2">
      <c r="B109691" s="35"/>
    </row>
    <row r="109692" spans="2:2" x14ac:dyDescent="0.2">
      <c r="B109692" s="35"/>
    </row>
    <row r="109695" spans="2:2" x14ac:dyDescent="0.2">
      <c r="B109695" s="35"/>
    </row>
    <row r="109696" spans="2:2" x14ac:dyDescent="0.2">
      <c r="B109696" s="35"/>
    </row>
    <row r="109697" spans="2:2" x14ac:dyDescent="0.2">
      <c r="B109697" s="35"/>
    </row>
    <row r="109698" spans="2:2" x14ac:dyDescent="0.2">
      <c r="B109698" s="35"/>
    </row>
    <row r="109701" spans="2:2" x14ac:dyDescent="0.2">
      <c r="B109701" s="35"/>
    </row>
    <row r="109702" spans="2:2" x14ac:dyDescent="0.2">
      <c r="B109702" s="35"/>
    </row>
    <row r="109751" spans="2:2" x14ac:dyDescent="0.2">
      <c r="B109751" s="170"/>
    </row>
    <row r="109777" spans="2:2" x14ac:dyDescent="0.2">
      <c r="B109777" s="170"/>
    </row>
    <row r="109778" spans="2:2" x14ac:dyDescent="0.2">
      <c r="B109778" s="34"/>
    </row>
    <row r="109783" spans="2:2" x14ac:dyDescent="0.2">
      <c r="B109783" s="170"/>
    </row>
    <row r="109815" spans="2:2" x14ac:dyDescent="0.2">
      <c r="B109815" s="170"/>
    </row>
    <row r="109816" spans="2:2" x14ac:dyDescent="0.2">
      <c r="B109816" s="35"/>
    </row>
    <row r="109818" spans="2:2" x14ac:dyDescent="0.2">
      <c r="B109818" s="35"/>
    </row>
    <row r="109820" spans="2:2" x14ac:dyDescent="0.2">
      <c r="B109820" s="35"/>
    </row>
    <row r="109821" spans="2:2" x14ac:dyDescent="0.2">
      <c r="B109821" s="170"/>
    </row>
    <row r="109822" spans="2:2" x14ac:dyDescent="0.2">
      <c r="B109822" s="35"/>
    </row>
    <row r="109827" spans="2:2" x14ac:dyDescent="0.2">
      <c r="B109827" s="35"/>
    </row>
    <row r="109828" spans="2:2" x14ac:dyDescent="0.2">
      <c r="B109828" s="35"/>
    </row>
    <row r="109831" spans="2:2" x14ac:dyDescent="0.2">
      <c r="B109831" s="35"/>
    </row>
    <row r="109832" spans="2:2" x14ac:dyDescent="0.2">
      <c r="B109832" s="35"/>
    </row>
    <row r="109834" spans="2:2" x14ac:dyDescent="0.2">
      <c r="B109834" s="170"/>
    </row>
    <row r="109835" spans="2:2" x14ac:dyDescent="0.2">
      <c r="B109835" s="35"/>
    </row>
    <row r="109836" spans="2:2" x14ac:dyDescent="0.2">
      <c r="B109836" s="35"/>
    </row>
    <row r="109837" spans="2:2" x14ac:dyDescent="0.2">
      <c r="B109837" s="35"/>
    </row>
    <row r="109838" spans="2:2" x14ac:dyDescent="0.2">
      <c r="B109838" s="35"/>
    </row>
    <row r="109840" spans="2:2" x14ac:dyDescent="0.2">
      <c r="B109840" s="170"/>
    </row>
    <row r="109841" spans="2:2" x14ac:dyDescent="0.2">
      <c r="B109841" s="35"/>
    </row>
    <row r="109842" spans="2:2" x14ac:dyDescent="0.2">
      <c r="B109842" s="35"/>
    </row>
    <row r="109866" spans="2:2" x14ac:dyDescent="0.2">
      <c r="B109866" s="170"/>
    </row>
    <row r="109917" spans="2:2" x14ac:dyDescent="0.2">
      <c r="B109917" s="35"/>
    </row>
    <row r="109918" spans="2:2" x14ac:dyDescent="0.2">
      <c r="B109918" s="34"/>
    </row>
    <row r="109956" spans="2:2" x14ac:dyDescent="0.2">
      <c r="B109956" s="35"/>
    </row>
    <row r="109958" spans="2:2" x14ac:dyDescent="0.2">
      <c r="B109958" s="35"/>
    </row>
    <row r="109960" spans="2:2" x14ac:dyDescent="0.2">
      <c r="B109960" s="35"/>
    </row>
    <row r="109962" spans="2:2" x14ac:dyDescent="0.2">
      <c r="B109962" s="35"/>
    </row>
    <row r="109967" spans="2:2" x14ac:dyDescent="0.2">
      <c r="B109967" s="35"/>
    </row>
    <row r="109968" spans="2:2" x14ac:dyDescent="0.2">
      <c r="B109968" s="35"/>
    </row>
    <row r="109971" spans="2:2" x14ac:dyDescent="0.2">
      <c r="B109971" s="35"/>
    </row>
    <row r="109972" spans="2:2" x14ac:dyDescent="0.2">
      <c r="B109972" s="35"/>
    </row>
    <row r="109975" spans="2:2" x14ac:dyDescent="0.2">
      <c r="B109975" s="35"/>
    </row>
    <row r="109976" spans="2:2" x14ac:dyDescent="0.2">
      <c r="B109976" s="35"/>
    </row>
    <row r="109977" spans="2:2" x14ac:dyDescent="0.2">
      <c r="B109977" s="35"/>
    </row>
    <row r="109978" spans="2:2" x14ac:dyDescent="0.2">
      <c r="B109978" s="35"/>
    </row>
    <row r="109981" spans="2:2" x14ac:dyDescent="0.2">
      <c r="B109981" s="35"/>
    </row>
    <row r="109982" spans="2:2" x14ac:dyDescent="0.2">
      <c r="B109982" s="35"/>
    </row>
    <row r="110037" spans="2:2" x14ac:dyDescent="0.2">
      <c r="B110037" s="170"/>
    </row>
    <row r="110057" spans="2:2" x14ac:dyDescent="0.2">
      <c r="B110057" s="35"/>
    </row>
    <row r="110058" spans="2:2" x14ac:dyDescent="0.2">
      <c r="B110058" s="34"/>
    </row>
    <row r="110069" spans="2:2" x14ac:dyDescent="0.2">
      <c r="B110069" s="170"/>
    </row>
    <row r="110096" spans="2:2" x14ac:dyDescent="0.2">
      <c r="B110096" s="35"/>
    </row>
    <row r="110098" spans="2:2" x14ac:dyDescent="0.2">
      <c r="B110098" s="35"/>
    </row>
    <row r="110100" spans="2:2" x14ac:dyDescent="0.2">
      <c r="B110100" s="35"/>
    </row>
    <row r="110102" spans="2:2" x14ac:dyDescent="0.2">
      <c r="B110102" s="35"/>
    </row>
    <row r="110107" spans="2:2" x14ac:dyDescent="0.2">
      <c r="B110107" s="35"/>
    </row>
    <row r="110108" spans="2:2" x14ac:dyDescent="0.2">
      <c r="B110108" s="170"/>
    </row>
    <row r="110111" spans="2:2" x14ac:dyDescent="0.2">
      <c r="B110111" s="35"/>
    </row>
    <row r="110112" spans="2:2" x14ac:dyDescent="0.2">
      <c r="B110112" s="35"/>
    </row>
    <row r="110115" spans="2:2" x14ac:dyDescent="0.2">
      <c r="B110115" s="35"/>
    </row>
    <row r="110116" spans="2:2" x14ac:dyDescent="0.2">
      <c r="B110116" s="35"/>
    </row>
    <row r="110117" spans="2:2" x14ac:dyDescent="0.2">
      <c r="B110117" s="35"/>
    </row>
    <row r="110118" spans="2:2" x14ac:dyDescent="0.2">
      <c r="B110118" s="35"/>
    </row>
    <row r="110121" spans="2:2" x14ac:dyDescent="0.2">
      <c r="B110121" s="170"/>
    </row>
    <row r="110122" spans="2:2" x14ac:dyDescent="0.2">
      <c r="B110122" s="35"/>
    </row>
    <row r="110197" spans="2:2" x14ac:dyDescent="0.2">
      <c r="B110197" s="35"/>
    </row>
    <row r="110198" spans="2:2" x14ac:dyDescent="0.2">
      <c r="B110198" s="34"/>
    </row>
    <row r="110236" spans="2:2" x14ac:dyDescent="0.2">
      <c r="B110236" s="35"/>
    </row>
    <row r="110238" spans="2:2" x14ac:dyDescent="0.2">
      <c r="B110238" s="35"/>
    </row>
    <row r="110240" spans="2:2" x14ac:dyDescent="0.2">
      <c r="B110240" s="35"/>
    </row>
    <row r="110242" spans="2:2" x14ac:dyDescent="0.2">
      <c r="B110242" s="35"/>
    </row>
    <row r="110247" spans="2:2" x14ac:dyDescent="0.2">
      <c r="B110247" s="35"/>
    </row>
    <row r="110248" spans="2:2" x14ac:dyDescent="0.2">
      <c r="B110248" s="35"/>
    </row>
    <row r="110251" spans="2:2" x14ac:dyDescent="0.2">
      <c r="B110251" s="35"/>
    </row>
    <row r="110252" spans="2:2" x14ac:dyDescent="0.2">
      <c r="B110252" s="35"/>
    </row>
    <row r="110255" spans="2:2" x14ac:dyDescent="0.2">
      <c r="B110255" s="35"/>
    </row>
    <row r="110256" spans="2:2" x14ac:dyDescent="0.2">
      <c r="B110256" s="35"/>
    </row>
    <row r="110257" spans="2:2" x14ac:dyDescent="0.2">
      <c r="B110257" s="35"/>
    </row>
    <row r="110258" spans="2:2" x14ac:dyDescent="0.2">
      <c r="B110258" s="35"/>
    </row>
    <row r="110261" spans="2:2" x14ac:dyDescent="0.2">
      <c r="B110261" s="35"/>
    </row>
    <row r="110262" spans="2:2" x14ac:dyDescent="0.2">
      <c r="B110262" s="35"/>
    </row>
    <row r="110337" spans="2:2" x14ac:dyDescent="0.2">
      <c r="B110337" s="35"/>
    </row>
    <row r="110338" spans="2:2" x14ac:dyDescent="0.2">
      <c r="B110338" s="34"/>
    </row>
    <row r="110345" spans="2:2" x14ac:dyDescent="0.2">
      <c r="B110345" s="170"/>
    </row>
    <row r="110376" spans="2:2" x14ac:dyDescent="0.2">
      <c r="B110376" s="35"/>
    </row>
    <row r="110378" spans="2:2" x14ac:dyDescent="0.2">
      <c r="B110378" s="35"/>
    </row>
    <row r="110380" spans="2:2" x14ac:dyDescent="0.2">
      <c r="B110380" s="35"/>
    </row>
    <row r="110382" spans="2:2" x14ac:dyDescent="0.2">
      <c r="B110382" s="35"/>
    </row>
    <row r="110387" spans="2:2" x14ac:dyDescent="0.2">
      <c r="B110387" s="35"/>
    </row>
    <row r="110388" spans="2:2" x14ac:dyDescent="0.2">
      <c r="B110388" s="35"/>
    </row>
    <row r="110391" spans="2:2" x14ac:dyDescent="0.2">
      <c r="B110391" s="35"/>
    </row>
    <row r="110392" spans="2:2" x14ac:dyDescent="0.2">
      <c r="B110392" s="35"/>
    </row>
    <row r="110395" spans="2:2" x14ac:dyDescent="0.2">
      <c r="B110395" s="35"/>
    </row>
    <row r="110396" spans="2:2" x14ac:dyDescent="0.2">
      <c r="B110396" s="35"/>
    </row>
    <row r="110397" spans="2:2" x14ac:dyDescent="0.2">
      <c r="B110397" s="35"/>
    </row>
    <row r="110398" spans="2:2" x14ac:dyDescent="0.2">
      <c r="B110398" s="35"/>
    </row>
    <row r="110401" spans="2:2" x14ac:dyDescent="0.2">
      <c r="B110401" s="35"/>
    </row>
    <row r="110402" spans="2:2" x14ac:dyDescent="0.2">
      <c r="B110402" s="35"/>
    </row>
    <row r="110421" spans="2:2" x14ac:dyDescent="0.2">
      <c r="B110421" s="170"/>
    </row>
    <row r="110427" spans="2:2" x14ac:dyDescent="0.2">
      <c r="B110427" s="170"/>
    </row>
    <row r="110433" spans="2:2" x14ac:dyDescent="0.2">
      <c r="B110433" s="170"/>
    </row>
    <row r="110459" spans="2:2" x14ac:dyDescent="0.2">
      <c r="B110459" s="170"/>
    </row>
    <row r="110477" spans="2:2" x14ac:dyDescent="0.2">
      <c r="B110477" s="35"/>
    </row>
    <row r="110478" spans="2:2" x14ac:dyDescent="0.2">
      <c r="B110478" s="34"/>
    </row>
    <row r="110516" spans="2:2" x14ac:dyDescent="0.2">
      <c r="B110516" s="35"/>
    </row>
    <row r="110517" spans="2:2" x14ac:dyDescent="0.2">
      <c r="B110517" s="170"/>
    </row>
    <row r="110518" spans="2:2" x14ac:dyDescent="0.2">
      <c r="B110518" s="35"/>
    </row>
    <row r="110520" spans="2:2" x14ac:dyDescent="0.2">
      <c r="B110520" s="35"/>
    </row>
    <row r="110522" spans="2:2" x14ac:dyDescent="0.2">
      <c r="B110522" s="35"/>
    </row>
    <row r="110527" spans="2:2" x14ac:dyDescent="0.2">
      <c r="B110527" s="35"/>
    </row>
    <row r="110528" spans="2:2" x14ac:dyDescent="0.2">
      <c r="B110528" s="35"/>
    </row>
    <row r="110531" spans="2:2" x14ac:dyDescent="0.2">
      <c r="B110531" s="35"/>
    </row>
    <row r="110532" spans="2:2" x14ac:dyDescent="0.2">
      <c r="B110532" s="35"/>
    </row>
    <row r="110535" spans="2:2" x14ac:dyDescent="0.2">
      <c r="B110535" s="35"/>
    </row>
    <row r="110536" spans="2:2" x14ac:dyDescent="0.2">
      <c r="B110536" s="35"/>
    </row>
    <row r="110537" spans="2:2" x14ac:dyDescent="0.2">
      <c r="B110537" s="35"/>
    </row>
    <row r="110538" spans="2:2" x14ac:dyDescent="0.2">
      <c r="B110538" s="35"/>
    </row>
    <row r="110541" spans="2:2" x14ac:dyDescent="0.2">
      <c r="B110541" s="35"/>
    </row>
    <row r="110542" spans="2:2" x14ac:dyDescent="0.2">
      <c r="B110542" s="35"/>
    </row>
    <row r="110581" spans="2:2" x14ac:dyDescent="0.2">
      <c r="B110581" s="170"/>
    </row>
    <row r="110594" spans="2:2" x14ac:dyDescent="0.2">
      <c r="B110594" s="170"/>
    </row>
    <row r="110617" spans="2:2" x14ac:dyDescent="0.2">
      <c r="B110617" s="35"/>
    </row>
    <row r="110618" spans="2:2" x14ac:dyDescent="0.2">
      <c r="B110618" s="34"/>
    </row>
    <row r="110644" spans="2:2" x14ac:dyDescent="0.2">
      <c r="B110644" s="170"/>
    </row>
    <row r="110656" spans="2:2" x14ac:dyDescent="0.2">
      <c r="B110656" s="35"/>
    </row>
    <row r="110658" spans="2:2" x14ac:dyDescent="0.2">
      <c r="B110658" s="35"/>
    </row>
    <row r="110660" spans="2:2" x14ac:dyDescent="0.2">
      <c r="B110660" s="35"/>
    </row>
    <row r="110662" spans="2:2" x14ac:dyDescent="0.2">
      <c r="B110662" s="35"/>
    </row>
    <row r="110663" spans="2:2" x14ac:dyDescent="0.2">
      <c r="B110663" s="170"/>
    </row>
    <row r="110667" spans="2:2" x14ac:dyDescent="0.2">
      <c r="B110667" s="35"/>
    </row>
    <row r="110668" spans="2:2" x14ac:dyDescent="0.2">
      <c r="B110668" s="35"/>
    </row>
    <row r="110671" spans="2:2" x14ac:dyDescent="0.2">
      <c r="B110671" s="35"/>
    </row>
    <row r="110672" spans="2:2" x14ac:dyDescent="0.2">
      <c r="B110672" s="35"/>
    </row>
    <row r="110675" spans="2:2" x14ac:dyDescent="0.2">
      <c r="B110675" s="35"/>
    </row>
    <row r="110676" spans="2:2" x14ac:dyDescent="0.2">
      <c r="B110676" s="35"/>
    </row>
    <row r="110677" spans="2:2" x14ac:dyDescent="0.2">
      <c r="B110677" s="35"/>
    </row>
    <row r="110678" spans="2:2" x14ac:dyDescent="0.2">
      <c r="B110678" s="35"/>
    </row>
    <row r="110681" spans="2:2" x14ac:dyDescent="0.2">
      <c r="B110681" s="35"/>
    </row>
    <row r="110682" spans="2:2" x14ac:dyDescent="0.2">
      <c r="B110682" s="35"/>
    </row>
    <row r="110757" spans="2:2" x14ac:dyDescent="0.2">
      <c r="B110757" s="35"/>
    </row>
    <row r="110758" spans="2:2" x14ac:dyDescent="0.2">
      <c r="B110758" s="170"/>
    </row>
    <row r="110796" spans="2:2" x14ac:dyDescent="0.2">
      <c r="B110796" s="35"/>
    </row>
    <row r="110798" spans="2:2" x14ac:dyDescent="0.2">
      <c r="B110798" s="35"/>
    </row>
    <row r="110800" spans="2:2" x14ac:dyDescent="0.2">
      <c r="B110800" s="35"/>
    </row>
    <row r="110802" spans="2:2" x14ac:dyDescent="0.2">
      <c r="B110802" s="35"/>
    </row>
    <row r="110807" spans="2:2" x14ac:dyDescent="0.2">
      <c r="B110807" s="35"/>
    </row>
    <row r="110808" spans="2:2" x14ac:dyDescent="0.2">
      <c r="B110808" s="35"/>
    </row>
    <row r="110811" spans="2:2" x14ac:dyDescent="0.2">
      <c r="B110811" s="35"/>
    </row>
    <row r="110812" spans="2:2" x14ac:dyDescent="0.2">
      <c r="B110812" s="35"/>
    </row>
    <row r="110815" spans="2:2" x14ac:dyDescent="0.2">
      <c r="B110815" s="35"/>
    </row>
    <row r="110816" spans="2:2" x14ac:dyDescent="0.2">
      <c r="B110816" s="35"/>
    </row>
    <row r="110817" spans="2:2" x14ac:dyDescent="0.2">
      <c r="B110817" s="35"/>
    </row>
    <row r="110818" spans="2:2" x14ac:dyDescent="0.2">
      <c r="B110818" s="35"/>
    </row>
    <row r="110821" spans="2:2" x14ac:dyDescent="0.2">
      <c r="B110821" s="35"/>
    </row>
    <row r="110822" spans="2:2" x14ac:dyDescent="0.2">
      <c r="B110822" s="35"/>
    </row>
    <row r="110862" spans="2:2" x14ac:dyDescent="0.2">
      <c r="B110862" s="170"/>
    </row>
    <row r="110875" spans="2:2" x14ac:dyDescent="0.2">
      <c r="B110875" s="170"/>
    </row>
    <row r="110888" spans="2:2" x14ac:dyDescent="0.2">
      <c r="B110888" s="170"/>
    </row>
    <row r="110897" spans="2:2" x14ac:dyDescent="0.2">
      <c r="B110897" s="35"/>
    </row>
    <row r="110898" spans="2:2" x14ac:dyDescent="0.2">
      <c r="B110898" s="34"/>
    </row>
    <row r="110936" spans="2:2" x14ac:dyDescent="0.2">
      <c r="B110936" s="35"/>
    </row>
    <row r="110938" spans="2:2" x14ac:dyDescent="0.2">
      <c r="B110938" s="35"/>
    </row>
    <row r="110940" spans="2:2" x14ac:dyDescent="0.2">
      <c r="B110940" s="35"/>
    </row>
    <row r="110942" spans="2:2" x14ac:dyDescent="0.2">
      <c r="B110942" s="35"/>
    </row>
    <row r="110947" spans="2:2" x14ac:dyDescent="0.2">
      <c r="B110947" s="35"/>
    </row>
    <row r="110948" spans="2:2" x14ac:dyDescent="0.2">
      <c r="B110948" s="35"/>
    </row>
    <row r="110951" spans="2:2" x14ac:dyDescent="0.2">
      <c r="B110951" s="35"/>
    </row>
    <row r="110952" spans="2:2" x14ac:dyDescent="0.2">
      <c r="B110952" s="35"/>
    </row>
    <row r="110955" spans="2:2" x14ac:dyDescent="0.2">
      <c r="B110955" s="35"/>
    </row>
    <row r="110956" spans="2:2" x14ac:dyDescent="0.2">
      <c r="B110956" s="35"/>
    </row>
    <row r="110957" spans="2:2" x14ac:dyDescent="0.2">
      <c r="B110957" s="35"/>
    </row>
    <row r="110958" spans="2:2" x14ac:dyDescent="0.2">
      <c r="B110958" s="35"/>
    </row>
    <row r="110959" spans="2:2" x14ac:dyDescent="0.2">
      <c r="B110959" s="170"/>
    </row>
    <row r="110961" spans="2:2" x14ac:dyDescent="0.2">
      <c r="B110961" s="35"/>
    </row>
    <row r="110962" spans="2:2" x14ac:dyDescent="0.2">
      <c r="B110962" s="35"/>
    </row>
    <row r="111015" spans="2:2" x14ac:dyDescent="0.2">
      <c r="B111015" s="170"/>
    </row>
    <row r="111037" spans="2:2" x14ac:dyDescent="0.2">
      <c r="B111037" s="35"/>
    </row>
    <row r="111038" spans="2:2" x14ac:dyDescent="0.2">
      <c r="B111038" s="34"/>
    </row>
    <row r="111076" spans="2:2" x14ac:dyDescent="0.2">
      <c r="B111076" s="35"/>
    </row>
    <row r="111078" spans="2:2" x14ac:dyDescent="0.2">
      <c r="B111078" s="35"/>
    </row>
    <row r="111080" spans="2:2" x14ac:dyDescent="0.2">
      <c r="B111080" s="35"/>
    </row>
    <row r="111082" spans="2:2" x14ac:dyDescent="0.2">
      <c r="B111082" s="35"/>
    </row>
    <row r="111085" spans="2:2" x14ac:dyDescent="0.2">
      <c r="B111085" s="170"/>
    </row>
    <row r="111087" spans="2:2" x14ac:dyDescent="0.2">
      <c r="B111087" s="35"/>
    </row>
    <row r="111088" spans="2:2" x14ac:dyDescent="0.2">
      <c r="B111088" s="35"/>
    </row>
    <row r="111091" spans="2:2" x14ac:dyDescent="0.2">
      <c r="B111091" s="35"/>
    </row>
    <row r="111092" spans="2:2" x14ac:dyDescent="0.2">
      <c r="B111092" s="35"/>
    </row>
    <row r="111095" spans="2:2" x14ac:dyDescent="0.2">
      <c r="B111095" s="35"/>
    </row>
    <row r="111096" spans="2:2" x14ac:dyDescent="0.2">
      <c r="B111096" s="35"/>
    </row>
    <row r="111097" spans="2:2" x14ac:dyDescent="0.2">
      <c r="B111097" s="35"/>
    </row>
    <row r="111098" spans="2:2" x14ac:dyDescent="0.2">
      <c r="B111098" s="35"/>
    </row>
    <row r="111101" spans="2:2" x14ac:dyDescent="0.2">
      <c r="B111101" s="35"/>
    </row>
    <row r="111102" spans="2:2" x14ac:dyDescent="0.2">
      <c r="B111102" s="35"/>
    </row>
    <row r="111177" spans="2:2" x14ac:dyDescent="0.2">
      <c r="B111177" s="35"/>
    </row>
    <row r="111178" spans="2:2" x14ac:dyDescent="0.2">
      <c r="B111178" s="34"/>
    </row>
    <row r="111216" spans="2:2" x14ac:dyDescent="0.2">
      <c r="B111216" s="35"/>
    </row>
    <row r="111218" spans="2:2" x14ac:dyDescent="0.2">
      <c r="B111218" s="35"/>
    </row>
    <row r="111220" spans="2:2" x14ac:dyDescent="0.2">
      <c r="B111220" s="35"/>
    </row>
    <row r="111222" spans="2:2" x14ac:dyDescent="0.2">
      <c r="B111222" s="35"/>
    </row>
    <row r="111227" spans="2:2" x14ac:dyDescent="0.2">
      <c r="B111227" s="35"/>
    </row>
    <row r="111228" spans="2:2" x14ac:dyDescent="0.2">
      <c r="B111228" s="35"/>
    </row>
    <row r="111231" spans="2:2" x14ac:dyDescent="0.2">
      <c r="B111231" s="35"/>
    </row>
    <row r="111232" spans="2:2" x14ac:dyDescent="0.2">
      <c r="B111232" s="35"/>
    </row>
    <row r="111235" spans="2:2" x14ac:dyDescent="0.2">
      <c r="B111235" s="35"/>
    </row>
    <row r="111236" spans="2:2" x14ac:dyDescent="0.2">
      <c r="B111236" s="35"/>
    </row>
    <row r="111237" spans="2:2" x14ac:dyDescent="0.2">
      <c r="B111237" s="35"/>
    </row>
    <row r="111238" spans="2:2" x14ac:dyDescent="0.2">
      <c r="B111238" s="35"/>
    </row>
    <row r="111241" spans="2:2" x14ac:dyDescent="0.2">
      <c r="B111241" s="35"/>
    </row>
    <row r="111242" spans="2:2" x14ac:dyDescent="0.2">
      <c r="B111242" s="35"/>
    </row>
    <row r="111317" spans="2:2" x14ac:dyDescent="0.2">
      <c r="B111317" s="35"/>
    </row>
    <row r="111318" spans="2:2" x14ac:dyDescent="0.2">
      <c r="B111318" s="34"/>
    </row>
    <row r="111356" spans="2:2" x14ac:dyDescent="0.2">
      <c r="B111356" s="35"/>
    </row>
    <row r="111358" spans="2:2" x14ac:dyDescent="0.2">
      <c r="B111358" s="35"/>
    </row>
    <row r="111360" spans="2:2" x14ac:dyDescent="0.2">
      <c r="B111360" s="35"/>
    </row>
    <row r="111362" spans="2:2" x14ac:dyDescent="0.2">
      <c r="B111362" s="35"/>
    </row>
    <row r="111367" spans="2:2" x14ac:dyDescent="0.2">
      <c r="B111367" s="35"/>
    </row>
    <row r="111368" spans="2:2" x14ac:dyDescent="0.2">
      <c r="B111368" s="35"/>
    </row>
    <row r="111371" spans="2:2" x14ac:dyDescent="0.2">
      <c r="B111371" s="35"/>
    </row>
    <row r="111372" spans="2:2" x14ac:dyDescent="0.2">
      <c r="B111372" s="35"/>
    </row>
    <row r="111375" spans="2:2" x14ac:dyDescent="0.2">
      <c r="B111375" s="35"/>
    </row>
    <row r="111376" spans="2:2" x14ac:dyDescent="0.2">
      <c r="B111376" s="35"/>
    </row>
    <row r="111377" spans="2:2" x14ac:dyDescent="0.2">
      <c r="B111377" s="35"/>
    </row>
    <row r="111378" spans="2:2" x14ac:dyDescent="0.2">
      <c r="B111378" s="35"/>
    </row>
    <row r="111381" spans="2:2" x14ac:dyDescent="0.2">
      <c r="B111381" s="35"/>
    </row>
    <row r="111382" spans="2:2" x14ac:dyDescent="0.2">
      <c r="B111382" s="35"/>
    </row>
    <row r="111447" spans="2:2" x14ac:dyDescent="0.2">
      <c r="B111447" s="170"/>
    </row>
    <row r="111457" spans="2:2" x14ac:dyDescent="0.2">
      <c r="B111457" s="35"/>
    </row>
    <row r="111458" spans="2:2" x14ac:dyDescent="0.2">
      <c r="B111458" s="34"/>
    </row>
    <row r="111496" spans="2:2" x14ac:dyDescent="0.2">
      <c r="B111496" s="35"/>
    </row>
    <row r="111498" spans="2:2" x14ac:dyDescent="0.2">
      <c r="B111498" s="35"/>
    </row>
    <row r="111500" spans="2:2" x14ac:dyDescent="0.2">
      <c r="B111500" s="35"/>
    </row>
    <row r="111502" spans="2:2" x14ac:dyDescent="0.2">
      <c r="B111502" s="35"/>
    </row>
    <row r="111507" spans="2:2" x14ac:dyDescent="0.2">
      <c r="B111507" s="35"/>
    </row>
    <row r="111508" spans="2:2" x14ac:dyDescent="0.2">
      <c r="B111508" s="35"/>
    </row>
    <row r="111511" spans="2:2" x14ac:dyDescent="0.2">
      <c r="B111511" s="35"/>
    </row>
    <row r="111512" spans="2:2" x14ac:dyDescent="0.2">
      <c r="B111512" s="35"/>
    </row>
    <row r="111515" spans="2:2" x14ac:dyDescent="0.2">
      <c r="B111515" s="35"/>
    </row>
    <row r="111516" spans="2:2" x14ac:dyDescent="0.2">
      <c r="B111516" s="35"/>
    </row>
    <row r="111517" spans="2:2" x14ac:dyDescent="0.2">
      <c r="B111517" s="35"/>
    </row>
    <row r="111518" spans="2:2" x14ac:dyDescent="0.2">
      <c r="B111518" s="35"/>
    </row>
    <row r="111521" spans="2:2" x14ac:dyDescent="0.2">
      <c r="B111521" s="35"/>
    </row>
    <row r="111522" spans="2:2" x14ac:dyDescent="0.2">
      <c r="B111522" s="35"/>
    </row>
    <row r="111597" spans="2:2" x14ac:dyDescent="0.2">
      <c r="B111597" s="35"/>
    </row>
    <row r="111598" spans="2:2" x14ac:dyDescent="0.2">
      <c r="B111598" s="34"/>
    </row>
    <row r="111601" spans="2:2" x14ac:dyDescent="0.2">
      <c r="B111601" s="170"/>
    </row>
    <row r="111636" spans="2:2" x14ac:dyDescent="0.2">
      <c r="B111636" s="35"/>
    </row>
    <row r="111638" spans="2:2" x14ac:dyDescent="0.2">
      <c r="B111638" s="35"/>
    </row>
    <row r="111640" spans="2:2" x14ac:dyDescent="0.2">
      <c r="B111640" s="35"/>
    </row>
    <row r="111642" spans="2:2" x14ac:dyDescent="0.2">
      <c r="B111642" s="35"/>
    </row>
    <row r="111647" spans="2:2" x14ac:dyDescent="0.2">
      <c r="B111647" s="35"/>
    </row>
    <row r="111648" spans="2:2" x14ac:dyDescent="0.2">
      <c r="B111648" s="35"/>
    </row>
    <row r="111651" spans="2:2" x14ac:dyDescent="0.2">
      <c r="B111651" s="35"/>
    </row>
    <row r="111652" spans="2:2" x14ac:dyDescent="0.2">
      <c r="B111652" s="35"/>
    </row>
    <row r="111655" spans="2:2" x14ac:dyDescent="0.2">
      <c r="B111655" s="35"/>
    </row>
    <row r="111656" spans="2:2" x14ac:dyDescent="0.2">
      <c r="B111656" s="35"/>
    </row>
    <row r="111657" spans="2:2" x14ac:dyDescent="0.2">
      <c r="B111657" s="35"/>
    </row>
    <row r="111658" spans="2:2" x14ac:dyDescent="0.2">
      <c r="B111658" s="35"/>
    </row>
    <row r="111661" spans="2:2" x14ac:dyDescent="0.2">
      <c r="B111661" s="35"/>
    </row>
    <row r="111662" spans="2:2" x14ac:dyDescent="0.2">
      <c r="B111662" s="35"/>
    </row>
    <row r="111665" spans="2:2" x14ac:dyDescent="0.2">
      <c r="B111665" s="170"/>
    </row>
    <row r="111671" spans="2:2" x14ac:dyDescent="0.2">
      <c r="B111671" s="170"/>
    </row>
    <row r="111727" spans="2:2" x14ac:dyDescent="0.2">
      <c r="B111727" s="170"/>
    </row>
    <row r="111737" spans="2:2" x14ac:dyDescent="0.2">
      <c r="B111737" s="35"/>
    </row>
    <row r="111738" spans="2:2" x14ac:dyDescent="0.2">
      <c r="B111738" s="34"/>
    </row>
    <row r="111776" spans="2:2" x14ac:dyDescent="0.2">
      <c r="B111776" s="35"/>
    </row>
    <row r="111778" spans="2:2" x14ac:dyDescent="0.2">
      <c r="B111778" s="35"/>
    </row>
    <row r="111780" spans="2:2" x14ac:dyDescent="0.2">
      <c r="B111780" s="35"/>
    </row>
    <row r="111782" spans="2:2" x14ac:dyDescent="0.2">
      <c r="B111782" s="35"/>
    </row>
    <row r="111787" spans="2:2" x14ac:dyDescent="0.2">
      <c r="B111787" s="35"/>
    </row>
    <row r="111788" spans="2:2" x14ac:dyDescent="0.2">
      <c r="B111788" s="35"/>
    </row>
    <row r="111791" spans="2:2" x14ac:dyDescent="0.2">
      <c r="B111791" s="35"/>
    </row>
    <row r="111792" spans="2:2" x14ac:dyDescent="0.2">
      <c r="B111792" s="170"/>
    </row>
    <row r="111795" spans="2:2" x14ac:dyDescent="0.2">
      <c r="B111795" s="35"/>
    </row>
    <row r="111796" spans="2:2" x14ac:dyDescent="0.2">
      <c r="B111796" s="35"/>
    </row>
    <row r="111797" spans="2:2" x14ac:dyDescent="0.2">
      <c r="B111797" s="35"/>
    </row>
    <row r="111798" spans="2:2" x14ac:dyDescent="0.2">
      <c r="B111798" s="35"/>
    </row>
    <row r="111801" spans="2:2" x14ac:dyDescent="0.2">
      <c r="B111801" s="35"/>
    </row>
    <row r="111802" spans="2:2" x14ac:dyDescent="0.2">
      <c r="B111802" s="35"/>
    </row>
    <row r="111818" spans="2:2" x14ac:dyDescent="0.2">
      <c r="B111818" s="170"/>
    </row>
    <row r="111831" spans="2:2" x14ac:dyDescent="0.2">
      <c r="B111831" s="170"/>
    </row>
    <row r="111844" spans="2:2" x14ac:dyDescent="0.2">
      <c r="B111844" s="170"/>
    </row>
    <row r="111857" spans="2:2" x14ac:dyDescent="0.2">
      <c r="B111857" s="170"/>
    </row>
    <row r="111870" spans="2:2" x14ac:dyDescent="0.2">
      <c r="B111870" s="170"/>
    </row>
    <row r="111877" spans="2:2" x14ac:dyDescent="0.2">
      <c r="B111877" s="35"/>
    </row>
    <row r="111878" spans="2:2" x14ac:dyDescent="0.2">
      <c r="B111878" s="34"/>
    </row>
    <row r="111883" spans="2:2" x14ac:dyDescent="0.2">
      <c r="B111883" s="170"/>
    </row>
    <row r="111916" spans="2:2" x14ac:dyDescent="0.2">
      <c r="B111916" s="35"/>
    </row>
    <row r="111918" spans="2:2" x14ac:dyDescent="0.2">
      <c r="B111918" s="35"/>
    </row>
    <row r="111920" spans="2:2" x14ac:dyDescent="0.2">
      <c r="B111920" s="35"/>
    </row>
    <row r="111922" spans="2:2" x14ac:dyDescent="0.2">
      <c r="B111922" s="35"/>
    </row>
    <row r="111927" spans="2:2" x14ac:dyDescent="0.2">
      <c r="B111927" s="35"/>
    </row>
    <row r="111928" spans="2:2" x14ac:dyDescent="0.2">
      <c r="B111928" s="35"/>
    </row>
    <row r="111931" spans="2:2" x14ac:dyDescent="0.2">
      <c r="B111931" s="35"/>
    </row>
    <row r="111932" spans="2:2" x14ac:dyDescent="0.2">
      <c r="B111932" s="35"/>
    </row>
    <row r="111935" spans="2:2" x14ac:dyDescent="0.2">
      <c r="B111935" s="35"/>
    </row>
    <row r="111936" spans="2:2" x14ac:dyDescent="0.2">
      <c r="B111936" s="35"/>
    </row>
    <row r="111937" spans="2:2" x14ac:dyDescent="0.2">
      <c r="B111937" s="35"/>
    </row>
    <row r="111938" spans="2:2" x14ac:dyDescent="0.2">
      <c r="B111938" s="35"/>
    </row>
    <row r="111941" spans="2:2" x14ac:dyDescent="0.2">
      <c r="B111941" s="35"/>
    </row>
    <row r="111942" spans="2:2" x14ac:dyDescent="0.2">
      <c r="B111942" s="35"/>
    </row>
    <row r="112017" spans="2:2" x14ac:dyDescent="0.2">
      <c r="B112017" s="35"/>
    </row>
    <row r="112018" spans="2:2" x14ac:dyDescent="0.2">
      <c r="B112018" s="34"/>
    </row>
    <row r="112056" spans="2:2" x14ac:dyDescent="0.2">
      <c r="B112056" s="35"/>
    </row>
    <row r="112058" spans="2:2" x14ac:dyDescent="0.2">
      <c r="B112058" s="35"/>
    </row>
    <row r="112060" spans="2:2" x14ac:dyDescent="0.2">
      <c r="B112060" s="35"/>
    </row>
    <row r="112062" spans="2:2" x14ac:dyDescent="0.2">
      <c r="B112062" s="35"/>
    </row>
    <row r="112067" spans="2:2" x14ac:dyDescent="0.2">
      <c r="B112067" s="35"/>
    </row>
    <row r="112068" spans="2:2" x14ac:dyDescent="0.2">
      <c r="B112068" s="35"/>
    </row>
    <row r="112071" spans="2:2" x14ac:dyDescent="0.2">
      <c r="B112071" s="35"/>
    </row>
    <row r="112072" spans="2:2" x14ac:dyDescent="0.2">
      <c r="B112072" s="35"/>
    </row>
    <row r="112075" spans="2:2" x14ac:dyDescent="0.2">
      <c r="B112075" s="35"/>
    </row>
    <row r="112076" spans="2:2" x14ac:dyDescent="0.2">
      <c r="B112076" s="35"/>
    </row>
    <row r="112077" spans="2:2" x14ac:dyDescent="0.2">
      <c r="B112077" s="35"/>
    </row>
    <row r="112078" spans="2:2" x14ac:dyDescent="0.2">
      <c r="B112078" s="35"/>
    </row>
    <row r="112081" spans="2:2" x14ac:dyDescent="0.2">
      <c r="B112081" s="35"/>
    </row>
    <row r="112082" spans="2:2" x14ac:dyDescent="0.2">
      <c r="B112082" s="35"/>
    </row>
    <row r="112114" spans="2:2" x14ac:dyDescent="0.2">
      <c r="B112114" s="170"/>
    </row>
    <row r="112126" spans="2:2" x14ac:dyDescent="0.2">
      <c r="B112126" s="170"/>
    </row>
    <row r="112132" spans="2:2" x14ac:dyDescent="0.2">
      <c r="B112132" s="170"/>
    </row>
    <row r="112157" spans="2:2" x14ac:dyDescent="0.2">
      <c r="B112157" s="35"/>
    </row>
    <row r="112158" spans="2:2" x14ac:dyDescent="0.2">
      <c r="B112158" s="34"/>
    </row>
    <row r="112171" spans="2:2" x14ac:dyDescent="0.2">
      <c r="B112171" s="170"/>
    </row>
    <row r="112196" spans="2:2" x14ac:dyDescent="0.2">
      <c r="B112196" s="35"/>
    </row>
    <row r="112198" spans="2:2" x14ac:dyDescent="0.2">
      <c r="B112198" s="35"/>
    </row>
    <row r="112200" spans="2:2" x14ac:dyDescent="0.2">
      <c r="B112200" s="35"/>
    </row>
    <row r="112202" spans="2:2" x14ac:dyDescent="0.2">
      <c r="B112202" s="35"/>
    </row>
    <row r="112203" spans="2:2" x14ac:dyDescent="0.2">
      <c r="B112203" s="170"/>
    </row>
    <row r="112207" spans="2:2" x14ac:dyDescent="0.2">
      <c r="B112207" s="35"/>
    </row>
    <row r="112208" spans="2:2" x14ac:dyDescent="0.2">
      <c r="B112208" s="35"/>
    </row>
    <row r="112211" spans="2:2" x14ac:dyDescent="0.2">
      <c r="B112211" s="35"/>
    </row>
    <row r="112212" spans="2:2" x14ac:dyDescent="0.2">
      <c r="B112212" s="35"/>
    </row>
    <row r="112215" spans="2:2" x14ac:dyDescent="0.2">
      <c r="B112215" s="35"/>
    </row>
    <row r="112216" spans="2:2" x14ac:dyDescent="0.2">
      <c r="B112216" s="35"/>
    </row>
    <row r="112217" spans="2:2" x14ac:dyDescent="0.2">
      <c r="B112217" s="35"/>
    </row>
    <row r="112218" spans="2:2" x14ac:dyDescent="0.2">
      <c r="B112218" s="35"/>
    </row>
    <row r="112221" spans="2:2" x14ac:dyDescent="0.2">
      <c r="B112221" s="35"/>
    </row>
    <row r="112222" spans="2:2" x14ac:dyDescent="0.2">
      <c r="B112222" s="35"/>
    </row>
    <row r="112297" spans="2:2" x14ac:dyDescent="0.2">
      <c r="B112297" s="35"/>
    </row>
    <row r="112298" spans="2:2" x14ac:dyDescent="0.2">
      <c r="B112298" s="34"/>
    </row>
    <row r="112300" spans="2:2" x14ac:dyDescent="0.2">
      <c r="B112300" s="170"/>
    </row>
    <row r="112326" spans="2:2" x14ac:dyDescent="0.2">
      <c r="B112326" s="170"/>
    </row>
    <row r="112336" spans="2:2" x14ac:dyDescent="0.2">
      <c r="B112336" s="35"/>
    </row>
    <row r="112338" spans="2:2" x14ac:dyDescent="0.2">
      <c r="B112338" s="35"/>
    </row>
    <row r="112339" spans="2:2" x14ac:dyDescent="0.2">
      <c r="B112339" s="170"/>
    </row>
    <row r="112340" spans="2:2" x14ac:dyDescent="0.2">
      <c r="B112340" s="35"/>
    </row>
    <row r="112342" spans="2:2" x14ac:dyDescent="0.2">
      <c r="B112342" s="35"/>
    </row>
    <row r="112347" spans="2:2" x14ac:dyDescent="0.2">
      <c r="B112347" s="35"/>
    </row>
    <row r="112348" spans="2:2" x14ac:dyDescent="0.2">
      <c r="B112348" s="35"/>
    </row>
    <row r="112351" spans="2:2" x14ac:dyDescent="0.2">
      <c r="B112351" s="35"/>
    </row>
    <row r="112352" spans="2:2" x14ac:dyDescent="0.2">
      <c r="B112352" s="35"/>
    </row>
    <row r="112355" spans="2:2" x14ac:dyDescent="0.2">
      <c r="B112355" s="35"/>
    </row>
    <row r="112356" spans="2:2" x14ac:dyDescent="0.2">
      <c r="B112356" s="35"/>
    </row>
    <row r="112357" spans="2:2" x14ac:dyDescent="0.2">
      <c r="B112357" s="35"/>
    </row>
    <row r="112358" spans="2:2" x14ac:dyDescent="0.2">
      <c r="B112358" s="35"/>
    </row>
    <row r="112361" spans="2:2" x14ac:dyDescent="0.2">
      <c r="B112361" s="35"/>
    </row>
    <row r="112362" spans="2:2" x14ac:dyDescent="0.2">
      <c r="B112362" s="35"/>
    </row>
    <row r="112436" spans="2:2" x14ac:dyDescent="0.2">
      <c r="B112436" s="170"/>
    </row>
    <row r="112437" spans="2:2" x14ac:dyDescent="0.2">
      <c r="B112437" s="35"/>
    </row>
    <row r="112438" spans="2:2" x14ac:dyDescent="0.2">
      <c r="B112438" s="34"/>
    </row>
    <row r="112462" spans="2:2" x14ac:dyDescent="0.2">
      <c r="B112462" s="170"/>
    </row>
    <row r="112475" spans="2:2" x14ac:dyDescent="0.2">
      <c r="B112475" s="170"/>
    </row>
    <row r="112476" spans="2:2" x14ac:dyDescent="0.2">
      <c r="B112476" s="35"/>
    </row>
    <row r="112478" spans="2:2" x14ac:dyDescent="0.2">
      <c r="B112478" s="35"/>
    </row>
    <row r="112480" spans="2:2" x14ac:dyDescent="0.2">
      <c r="B112480" s="35"/>
    </row>
    <row r="112482" spans="2:2" x14ac:dyDescent="0.2">
      <c r="B112482" s="35"/>
    </row>
    <row r="112487" spans="2:2" x14ac:dyDescent="0.2">
      <c r="B112487" s="35"/>
    </row>
    <row r="112488" spans="2:2" x14ac:dyDescent="0.2">
      <c r="B112488" s="170"/>
    </row>
    <row r="112491" spans="2:2" x14ac:dyDescent="0.2">
      <c r="B112491" s="35"/>
    </row>
    <row r="112492" spans="2:2" x14ac:dyDescent="0.2">
      <c r="B112492" s="35"/>
    </row>
    <row r="112495" spans="2:2" x14ac:dyDescent="0.2">
      <c r="B112495" s="35"/>
    </row>
    <row r="112496" spans="2:2" x14ac:dyDescent="0.2">
      <c r="B112496" s="35"/>
    </row>
    <row r="112497" spans="2:2" x14ac:dyDescent="0.2">
      <c r="B112497" s="35"/>
    </row>
    <row r="112498" spans="2:2" x14ac:dyDescent="0.2">
      <c r="B112498" s="35"/>
    </row>
    <row r="112501" spans="2:2" x14ac:dyDescent="0.2">
      <c r="B112501" s="35"/>
    </row>
    <row r="112502" spans="2:2" x14ac:dyDescent="0.2">
      <c r="B112502" s="35"/>
    </row>
    <row r="112553" spans="2:2" x14ac:dyDescent="0.2">
      <c r="B112553" s="170"/>
    </row>
    <row r="112577" spans="2:2" x14ac:dyDescent="0.2">
      <c r="B112577" s="35"/>
    </row>
    <row r="112578" spans="2:2" x14ac:dyDescent="0.2">
      <c r="B112578" s="34"/>
    </row>
    <row r="112579" spans="2:2" x14ac:dyDescent="0.2">
      <c r="B112579" s="170"/>
    </row>
    <row r="112592" spans="2:2" x14ac:dyDescent="0.2">
      <c r="B112592" s="170"/>
    </row>
    <row r="112605" spans="2:2" x14ac:dyDescent="0.2">
      <c r="B112605" s="170"/>
    </row>
    <row r="112611" spans="2:2" x14ac:dyDescent="0.2">
      <c r="B112611" s="170"/>
    </row>
    <row r="112616" spans="2:2" x14ac:dyDescent="0.2">
      <c r="B112616" s="35"/>
    </row>
    <row r="112618" spans="2:2" x14ac:dyDescent="0.2">
      <c r="B112618" s="35"/>
    </row>
    <row r="112620" spans="2:2" x14ac:dyDescent="0.2">
      <c r="B112620" s="35"/>
    </row>
    <row r="112622" spans="2:2" x14ac:dyDescent="0.2">
      <c r="B112622" s="35"/>
    </row>
    <row r="112627" spans="2:2" x14ac:dyDescent="0.2">
      <c r="B112627" s="35"/>
    </row>
    <row r="112628" spans="2:2" x14ac:dyDescent="0.2">
      <c r="B112628" s="35"/>
    </row>
    <row r="112631" spans="2:2" x14ac:dyDescent="0.2">
      <c r="B112631" s="35"/>
    </row>
    <row r="112632" spans="2:2" x14ac:dyDescent="0.2">
      <c r="B112632" s="35"/>
    </row>
    <row r="112635" spans="2:2" x14ac:dyDescent="0.2">
      <c r="B112635" s="35"/>
    </row>
    <row r="112636" spans="2:2" x14ac:dyDescent="0.2">
      <c r="B112636" s="35"/>
    </row>
    <row r="112637" spans="2:2" x14ac:dyDescent="0.2">
      <c r="B112637" s="170"/>
    </row>
    <row r="112638" spans="2:2" x14ac:dyDescent="0.2">
      <c r="B112638" s="35"/>
    </row>
    <row r="112641" spans="2:2" x14ac:dyDescent="0.2">
      <c r="B112641" s="35"/>
    </row>
    <row r="112642" spans="2:2" x14ac:dyDescent="0.2">
      <c r="B112642" s="35"/>
    </row>
    <row r="112717" spans="2:2" x14ac:dyDescent="0.2">
      <c r="B112717" s="35"/>
    </row>
    <row r="112718" spans="2:2" x14ac:dyDescent="0.2">
      <c r="B112718" s="34"/>
    </row>
    <row r="112721" spans="2:2" x14ac:dyDescent="0.2">
      <c r="B112721" s="170"/>
    </row>
    <row r="112734" spans="2:2" x14ac:dyDescent="0.2">
      <c r="B112734" s="170"/>
    </row>
    <row r="112747" spans="2:2" x14ac:dyDescent="0.2">
      <c r="B112747" s="170"/>
    </row>
    <row r="112756" spans="2:2" x14ac:dyDescent="0.2">
      <c r="B112756" s="35"/>
    </row>
    <row r="112758" spans="2:2" x14ac:dyDescent="0.2">
      <c r="B112758" s="35"/>
    </row>
    <row r="112760" spans="2:2" x14ac:dyDescent="0.2">
      <c r="B112760" s="170"/>
    </row>
    <row r="112762" spans="2:2" x14ac:dyDescent="0.2">
      <c r="B112762" s="35"/>
    </row>
    <row r="112767" spans="2:2" x14ac:dyDescent="0.2">
      <c r="B112767" s="35"/>
    </row>
    <row r="112768" spans="2:2" x14ac:dyDescent="0.2">
      <c r="B112768" s="35"/>
    </row>
    <row r="112771" spans="2:2" x14ac:dyDescent="0.2">
      <c r="B112771" s="35"/>
    </row>
    <row r="112772" spans="2:2" x14ac:dyDescent="0.2">
      <c r="B112772" s="35"/>
    </row>
    <row r="112775" spans="2:2" x14ac:dyDescent="0.2">
      <c r="B112775" s="35"/>
    </row>
    <row r="112776" spans="2:2" x14ac:dyDescent="0.2">
      <c r="B112776" s="35"/>
    </row>
    <row r="112777" spans="2:2" x14ac:dyDescent="0.2">
      <c r="B112777" s="35"/>
    </row>
    <row r="112778" spans="2:2" x14ac:dyDescent="0.2">
      <c r="B112778" s="35"/>
    </row>
    <row r="112781" spans="2:2" x14ac:dyDescent="0.2">
      <c r="B112781" s="35"/>
    </row>
    <row r="112782" spans="2:2" x14ac:dyDescent="0.2">
      <c r="B112782" s="35"/>
    </row>
    <row r="112799" spans="2:2" x14ac:dyDescent="0.2">
      <c r="B112799" s="170"/>
    </row>
    <row r="112838" spans="2:2" x14ac:dyDescent="0.2">
      <c r="B112838" s="170"/>
    </row>
    <row r="112857" spans="2:2" x14ac:dyDescent="0.2">
      <c r="B112857" s="35"/>
    </row>
    <row r="112858" spans="2:2" x14ac:dyDescent="0.2">
      <c r="B112858" s="34"/>
    </row>
    <row r="112864" spans="2:2" x14ac:dyDescent="0.2">
      <c r="B112864" s="170"/>
    </row>
    <row r="112895" spans="2:2" x14ac:dyDescent="0.2">
      <c r="B112895" s="170"/>
    </row>
    <row r="112896" spans="2:2" x14ac:dyDescent="0.2">
      <c r="B112896" s="35"/>
    </row>
    <row r="112898" spans="2:2" x14ac:dyDescent="0.2">
      <c r="B112898" s="35"/>
    </row>
    <row r="112900" spans="2:2" x14ac:dyDescent="0.2">
      <c r="B112900" s="35"/>
    </row>
    <row r="112901" spans="2:2" x14ac:dyDescent="0.2">
      <c r="B112901" s="170"/>
    </row>
    <row r="112902" spans="2:2" x14ac:dyDescent="0.2">
      <c r="B112902" s="35"/>
    </row>
    <row r="112907" spans="2:2" x14ac:dyDescent="0.2">
      <c r="B112907" s="170"/>
    </row>
    <row r="112908" spans="2:2" x14ac:dyDescent="0.2">
      <c r="B112908" s="35"/>
    </row>
    <row r="112911" spans="2:2" x14ac:dyDescent="0.2">
      <c r="B112911" s="35"/>
    </row>
    <row r="112912" spans="2:2" x14ac:dyDescent="0.2">
      <c r="B112912" s="35"/>
    </row>
    <row r="112913" spans="2:2" x14ac:dyDescent="0.2">
      <c r="B112913" s="170"/>
    </row>
    <row r="112915" spans="2:2" x14ac:dyDescent="0.2">
      <c r="B112915" s="35"/>
    </row>
    <row r="112916" spans="2:2" x14ac:dyDescent="0.2">
      <c r="B112916" s="35"/>
    </row>
    <row r="112917" spans="2:2" x14ac:dyDescent="0.2">
      <c r="B112917" s="35"/>
    </row>
    <row r="112918" spans="2:2" x14ac:dyDescent="0.2">
      <c r="B112918" s="35"/>
    </row>
    <row r="112919" spans="2:2" x14ac:dyDescent="0.2">
      <c r="B112919" s="170"/>
    </row>
    <row r="112921" spans="2:2" x14ac:dyDescent="0.2">
      <c r="B112921" s="35"/>
    </row>
    <row r="112922" spans="2:2" x14ac:dyDescent="0.2">
      <c r="B112922" s="35"/>
    </row>
    <row r="112980" spans="2:2" x14ac:dyDescent="0.2">
      <c r="B112980" s="170"/>
    </row>
    <row r="112986" spans="2:2" x14ac:dyDescent="0.2">
      <c r="B112986" s="170"/>
    </row>
    <row r="112997" spans="2:2" x14ac:dyDescent="0.2">
      <c r="B112997" s="35"/>
    </row>
    <row r="112998" spans="2:2" x14ac:dyDescent="0.2">
      <c r="B112998" s="34"/>
    </row>
    <row r="113024" spans="2:2" x14ac:dyDescent="0.2">
      <c r="B113024" s="170"/>
    </row>
    <row r="113036" spans="2:2" x14ac:dyDescent="0.2">
      <c r="B113036" s="35"/>
    </row>
    <row r="113038" spans="2:2" x14ac:dyDescent="0.2">
      <c r="B113038" s="35"/>
    </row>
    <row r="113040" spans="2:2" x14ac:dyDescent="0.2">
      <c r="B113040" s="35"/>
    </row>
    <row r="113042" spans="2:2" x14ac:dyDescent="0.2">
      <c r="B113042" s="35"/>
    </row>
    <row r="113047" spans="2:2" x14ac:dyDescent="0.2">
      <c r="B113047" s="35"/>
    </row>
    <row r="113048" spans="2:2" x14ac:dyDescent="0.2">
      <c r="B113048" s="35"/>
    </row>
    <row r="113051" spans="2:2" x14ac:dyDescent="0.2">
      <c r="B113051" s="35"/>
    </row>
    <row r="113052" spans="2:2" x14ac:dyDescent="0.2">
      <c r="B113052" s="35"/>
    </row>
    <row r="113055" spans="2:2" x14ac:dyDescent="0.2">
      <c r="B113055" s="35"/>
    </row>
    <row r="113056" spans="2:2" x14ac:dyDescent="0.2">
      <c r="B113056" s="35"/>
    </row>
    <row r="113057" spans="2:2" x14ac:dyDescent="0.2">
      <c r="B113057" s="35"/>
    </row>
    <row r="113058" spans="2:2" x14ac:dyDescent="0.2">
      <c r="B113058" s="35"/>
    </row>
    <row r="113061" spans="2:2" x14ac:dyDescent="0.2">
      <c r="B113061" s="35"/>
    </row>
    <row r="113062" spans="2:2" x14ac:dyDescent="0.2">
      <c r="B113062" s="35"/>
    </row>
    <row r="113120" spans="2:2" x14ac:dyDescent="0.2">
      <c r="B113120" s="170"/>
    </row>
    <row r="113137" spans="2:2" x14ac:dyDescent="0.2">
      <c r="B113137" s="35"/>
    </row>
    <row r="113138" spans="2:2" x14ac:dyDescent="0.2">
      <c r="B113138" s="34"/>
    </row>
    <row r="113152" spans="2:2" x14ac:dyDescent="0.2">
      <c r="B113152" s="170"/>
    </row>
    <row r="113176" spans="2:2" x14ac:dyDescent="0.2">
      <c r="B113176" s="35"/>
    </row>
    <row r="113178" spans="2:2" x14ac:dyDescent="0.2">
      <c r="B113178" s="170"/>
    </row>
    <row r="113180" spans="2:2" x14ac:dyDescent="0.2">
      <c r="B113180" s="35"/>
    </row>
    <row r="113182" spans="2:2" x14ac:dyDescent="0.2">
      <c r="B113182" s="35"/>
    </row>
    <row r="113187" spans="2:2" x14ac:dyDescent="0.2">
      <c r="B113187" s="35"/>
    </row>
    <row r="113188" spans="2:2" x14ac:dyDescent="0.2">
      <c r="B113188" s="35"/>
    </row>
    <row r="113191" spans="2:2" x14ac:dyDescent="0.2">
      <c r="B113191" s="35"/>
    </row>
    <row r="113192" spans="2:2" x14ac:dyDescent="0.2">
      <c r="B113192" s="35"/>
    </row>
    <row r="113195" spans="2:2" x14ac:dyDescent="0.2">
      <c r="B113195" s="35"/>
    </row>
    <row r="113196" spans="2:2" x14ac:dyDescent="0.2">
      <c r="B113196" s="35"/>
    </row>
    <row r="113197" spans="2:2" x14ac:dyDescent="0.2">
      <c r="B113197" s="35"/>
    </row>
    <row r="113198" spans="2:2" x14ac:dyDescent="0.2">
      <c r="B113198" s="35"/>
    </row>
    <row r="113201" spans="2:2" x14ac:dyDescent="0.2">
      <c r="B113201" s="35"/>
    </row>
    <row r="113202" spans="2:2" x14ac:dyDescent="0.2">
      <c r="B113202" s="35"/>
    </row>
    <row r="113235" spans="2:2" x14ac:dyDescent="0.2">
      <c r="B113235" s="170"/>
    </row>
    <row r="113241" spans="2:2" x14ac:dyDescent="0.2">
      <c r="B113241" s="170"/>
    </row>
    <row r="113265" spans="2:2" x14ac:dyDescent="0.2">
      <c r="B113265" s="170"/>
    </row>
    <row r="113277" spans="2:2" x14ac:dyDescent="0.2">
      <c r="B113277" s="35"/>
    </row>
    <row r="113278" spans="2:2" x14ac:dyDescent="0.2">
      <c r="B113278" s="34"/>
    </row>
    <row r="113316" spans="2:2" x14ac:dyDescent="0.2">
      <c r="B113316" s="35"/>
    </row>
    <row r="113318" spans="2:2" x14ac:dyDescent="0.2">
      <c r="B113318" s="35"/>
    </row>
    <row r="113320" spans="2:2" x14ac:dyDescent="0.2">
      <c r="B113320" s="35"/>
    </row>
    <row r="113322" spans="2:2" x14ac:dyDescent="0.2">
      <c r="B113322" s="35"/>
    </row>
    <row r="113327" spans="2:2" x14ac:dyDescent="0.2">
      <c r="B113327" s="35"/>
    </row>
    <row r="113328" spans="2:2" x14ac:dyDescent="0.2">
      <c r="B113328" s="35"/>
    </row>
    <row r="113331" spans="2:2" x14ac:dyDescent="0.2">
      <c r="B113331" s="35"/>
    </row>
    <row r="113332" spans="2:2" x14ac:dyDescent="0.2">
      <c r="B113332" s="35"/>
    </row>
    <row r="113335" spans="2:2" x14ac:dyDescent="0.2">
      <c r="B113335" s="35"/>
    </row>
    <row r="113336" spans="2:2" x14ac:dyDescent="0.2">
      <c r="B113336" s="35"/>
    </row>
    <row r="113337" spans="2:2" x14ac:dyDescent="0.2">
      <c r="B113337" s="35"/>
    </row>
    <row r="113338" spans="2:2" x14ac:dyDescent="0.2">
      <c r="B113338" s="35"/>
    </row>
    <row r="113341" spans="2:2" x14ac:dyDescent="0.2">
      <c r="B113341" s="35"/>
    </row>
    <row r="113342" spans="2:2" x14ac:dyDescent="0.2">
      <c r="B113342" s="35"/>
    </row>
    <row r="113408" spans="2:2" x14ac:dyDescent="0.2">
      <c r="B113408" s="170"/>
    </row>
    <row r="113417" spans="2:2" x14ac:dyDescent="0.2">
      <c r="B113417" s="35"/>
    </row>
    <row r="113418" spans="2:2" x14ac:dyDescent="0.2">
      <c r="B113418" s="34"/>
    </row>
    <row r="113433" spans="2:2" x14ac:dyDescent="0.2">
      <c r="B113433" s="170"/>
    </row>
    <row r="113439" spans="2:2" x14ac:dyDescent="0.2">
      <c r="B113439" s="170"/>
    </row>
    <row r="113445" spans="2:2" x14ac:dyDescent="0.2">
      <c r="B113445" s="170"/>
    </row>
    <row r="113456" spans="2:2" x14ac:dyDescent="0.2">
      <c r="B113456" s="35"/>
    </row>
    <row r="113458" spans="2:2" x14ac:dyDescent="0.2">
      <c r="B113458" s="35"/>
    </row>
    <row r="113460" spans="2:2" x14ac:dyDescent="0.2">
      <c r="B113460" s="35"/>
    </row>
    <row r="113462" spans="2:2" x14ac:dyDescent="0.2">
      <c r="B113462" s="35"/>
    </row>
    <row r="113467" spans="2:2" x14ac:dyDescent="0.2">
      <c r="B113467" s="35"/>
    </row>
    <row r="113468" spans="2:2" x14ac:dyDescent="0.2">
      <c r="B113468" s="35"/>
    </row>
    <row r="113471" spans="2:2" x14ac:dyDescent="0.2">
      <c r="B113471" s="35"/>
    </row>
    <row r="113472" spans="2:2" x14ac:dyDescent="0.2">
      <c r="B113472" s="35"/>
    </row>
    <row r="113475" spans="2:2" x14ac:dyDescent="0.2">
      <c r="B113475" s="170"/>
    </row>
    <row r="113476" spans="2:2" x14ac:dyDescent="0.2">
      <c r="B113476" s="35"/>
    </row>
    <row r="113477" spans="2:2" x14ac:dyDescent="0.2">
      <c r="B113477" s="35"/>
    </row>
    <row r="113478" spans="2:2" x14ac:dyDescent="0.2">
      <c r="B113478" s="35"/>
    </row>
    <row r="113481" spans="2:2" x14ac:dyDescent="0.2">
      <c r="B113481" s="35"/>
    </row>
    <row r="113482" spans="2:2" x14ac:dyDescent="0.2">
      <c r="B113482" s="35"/>
    </row>
    <row r="113557" spans="2:2" x14ac:dyDescent="0.2">
      <c r="B113557" s="35"/>
    </row>
    <row r="113558" spans="2:2" x14ac:dyDescent="0.2">
      <c r="B113558" s="34"/>
    </row>
    <row r="113579" spans="2:2" x14ac:dyDescent="0.2">
      <c r="B113579" s="170"/>
    </row>
    <row r="113596" spans="2:2" x14ac:dyDescent="0.2">
      <c r="B113596" s="35"/>
    </row>
    <row r="113598" spans="2:2" x14ac:dyDescent="0.2">
      <c r="B113598" s="35"/>
    </row>
    <row r="113600" spans="2:2" x14ac:dyDescent="0.2">
      <c r="B113600" s="35"/>
    </row>
    <row r="113602" spans="2:2" x14ac:dyDescent="0.2">
      <c r="B113602" s="35"/>
    </row>
    <row r="113607" spans="2:2" x14ac:dyDescent="0.2">
      <c r="B113607" s="35"/>
    </row>
    <row r="113608" spans="2:2" x14ac:dyDescent="0.2">
      <c r="B113608" s="35"/>
    </row>
    <row r="113611" spans="2:2" x14ac:dyDescent="0.2">
      <c r="B113611" s="35"/>
    </row>
    <row r="113612" spans="2:2" x14ac:dyDescent="0.2">
      <c r="B113612" s="35"/>
    </row>
    <row r="113615" spans="2:2" x14ac:dyDescent="0.2">
      <c r="B113615" s="35"/>
    </row>
    <row r="113616" spans="2:2" x14ac:dyDescent="0.2">
      <c r="B113616" s="35"/>
    </row>
    <row r="113617" spans="2:2" x14ac:dyDescent="0.2">
      <c r="B113617" s="35"/>
    </row>
    <row r="113618" spans="2:2" x14ac:dyDescent="0.2">
      <c r="B113618" s="35"/>
    </row>
    <row r="113621" spans="2:2" x14ac:dyDescent="0.2">
      <c r="B113621" s="35"/>
    </row>
    <row r="113622" spans="2:2" x14ac:dyDescent="0.2">
      <c r="B113622" s="35"/>
    </row>
    <row r="113697" spans="2:2" x14ac:dyDescent="0.2">
      <c r="B113697" s="35"/>
    </row>
    <row r="113698" spans="2:2" x14ac:dyDescent="0.2">
      <c r="B113698" s="34"/>
    </row>
    <row r="113736" spans="2:2" x14ac:dyDescent="0.2">
      <c r="B113736" s="35"/>
    </row>
    <row r="113738" spans="2:2" x14ac:dyDescent="0.2">
      <c r="B113738" s="35"/>
    </row>
    <row r="113740" spans="2:2" x14ac:dyDescent="0.2">
      <c r="B113740" s="35"/>
    </row>
    <row r="113742" spans="2:2" x14ac:dyDescent="0.2">
      <c r="B113742" s="35"/>
    </row>
    <row r="113744" spans="2:2" x14ac:dyDescent="0.2">
      <c r="B113744" s="170"/>
    </row>
    <row r="113747" spans="2:2" x14ac:dyDescent="0.2">
      <c r="B113747" s="35"/>
    </row>
    <row r="113748" spans="2:2" x14ac:dyDescent="0.2">
      <c r="B113748" s="35"/>
    </row>
    <row r="113751" spans="2:2" x14ac:dyDescent="0.2">
      <c r="B113751" s="35"/>
    </row>
    <row r="113752" spans="2:2" x14ac:dyDescent="0.2">
      <c r="B113752" s="35"/>
    </row>
    <row r="113755" spans="2:2" x14ac:dyDescent="0.2">
      <c r="B113755" s="35"/>
    </row>
    <row r="113756" spans="2:2" x14ac:dyDescent="0.2">
      <c r="B113756" s="35"/>
    </row>
    <row r="113757" spans="2:2" x14ac:dyDescent="0.2">
      <c r="B113757" s="170"/>
    </row>
    <row r="113758" spans="2:2" x14ac:dyDescent="0.2">
      <c r="B113758" s="35"/>
    </row>
    <row r="113761" spans="2:2" x14ac:dyDescent="0.2">
      <c r="B113761" s="35"/>
    </row>
    <row r="113762" spans="2:2" x14ac:dyDescent="0.2">
      <c r="B113762" s="35"/>
    </row>
    <row r="113776" spans="2:2" x14ac:dyDescent="0.2">
      <c r="B113776" s="170"/>
    </row>
    <row r="113789" spans="2:2" x14ac:dyDescent="0.2">
      <c r="B113789" s="170"/>
    </row>
    <row r="113815" spans="2:2" x14ac:dyDescent="0.2">
      <c r="B113815" s="170"/>
    </row>
    <row r="113828" spans="2:2" x14ac:dyDescent="0.2">
      <c r="B113828" s="170"/>
    </row>
    <row r="113837" spans="2:2" x14ac:dyDescent="0.2">
      <c r="B113837" s="35"/>
    </row>
    <row r="113838" spans="2:2" x14ac:dyDescent="0.2">
      <c r="B113838" s="34"/>
    </row>
    <row r="113841" spans="2:2" x14ac:dyDescent="0.2">
      <c r="B113841" s="170"/>
    </row>
    <row r="113847" spans="2:2" x14ac:dyDescent="0.2">
      <c r="B113847" s="170"/>
    </row>
    <row r="113876" spans="2:2" x14ac:dyDescent="0.2">
      <c r="B113876" s="35"/>
    </row>
    <row r="113878" spans="2:2" x14ac:dyDescent="0.2">
      <c r="B113878" s="35"/>
    </row>
    <row r="113880" spans="2:2" x14ac:dyDescent="0.2">
      <c r="B113880" s="35"/>
    </row>
    <row r="113882" spans="2:2" x14ac:dyDescent="0.2">
      <c r="B113882" s="35"/>
    </row>
    <row r="113887" spans="2:2" x14ac:dyDescent="0.2">
      <c r="B113887" s="35"/>
    </row>
    <row r="113888" spans="2:2" x14ac:dyDescent="0.2">
      <c r="B113888" s="35"/>
    </row>
    <row r="113891" spans="2:2" x14ac:dyDescent="0.2">
      <c r="B113891" s="35"/>
    </row>
    <row r="113892" spans="2:2" x14ac:dyDescent="0.2">
      <c r="B113892" s="35"/>
    </row>
    <row r="113895" spans="2:2" x14ac:dyDescent="0.2">
      <c r="B113895" s="35"/>
    </row>
    <row r="113896" spans="2:2" x14ac:dyDescent="0.2">
      <c r="B113896" s="35"/>
    </row>
    <row r="113897" spans="2:2" x14ac:dyDescent="0.2">
      <c r="B113897" s="35"/>
    </row>
    <row r="113898" spans="2:2" x14ac:dyDescent="0.2">
      <c r="B113898" s="35"/>
    </row>
    <row r="113901" spans="2:2" x14ac:dyDescent="0.2">
      <c r="B113901" s="35"/>
    </row>
    <row r="113902" spans="2:2" x14ac:dyDescent="0.2">
      <c r="B113902" s="35"/>
    </row>
    <row r="113905" spans="2:2" x14ac:dyDescent="0.2">
      <c r="B113905" s="170"/>
    </row>
    <row r="113918" spans="2:2" x14ac:dyDescent="0.2">
      <c r="B113918" s="170"/>
    </row>
    <row r="113943" spans="2:2" x14ac:dyDescent="0.2">
      <c r="B113943" s="170"/>
    </row>
    <row r="113977" spans="2:2" x14ac:dyDescent="0.2">
      <c r="B113977" s="35"/>
    </row>
    <row r="113978" spans="2:2" x14ac:dyDescent="0.2">
      <c r="B113978" s="34"/>
    </row>
    <row r="114016" spans="2:2" x14ac:dyDescent="0.2">
      <c r="B114016" s="35"/>
    </row>
    <row r="114018" spans="2:2" x14ac:dyDescent="0.2">
      <c r="B114018" s="35"/>
    </row>
    <row r="114020" spans="2:2" x14ac:dyDescent="0.2">
      <c r="B114020" s="35"/>
    </row>
    <row r="114022" spans="2:2" x14ac:dyDescent="0.2">
      <c r="B114022" s="35"/>
    </row>
    <row r="114027" spans="2:2" x14ac:dyDescent="0.2">
      <c r="B114027" s="35"/>
    </row>
    <row r="114028" spans="2:2" x14ac:dyDescent="0.2">
      <c r="B114028" s="35"/>
    </row>
    <row r="114031" spans="2:2" x14ac:dyDescent="0.2">
      <c r="B114031" s="35"/>
    </row>
    <row r="114032" spans="2:2" x14ac:dyDescent="0.2">
      <c r="B114032" s="35"/>
    </row>
    <row r="114034" spans="2:2" x14ac:dyDescent="0.2">
      <c r="B114034" s="170"/>
    </row>
    <row r="114035" spans="2:2" x14ac:dyDescent="0.2">
      <c r="B114035" s="35"/>
    </row>
    <row r="114036" spans="2:2" x14ac:dyDescent="0.2">
      <c r="B114036" s="35"/>
    </row>
    <row r="114037" spans="2:2" x14ac:dyDescent="0.2">
      <c r="B114037" s="35"/>
    </row>
    <row r="114038" spans="2:2" x14ac:dyDescent="0.2">
      <c r="B114038" s="35"/>
    </row>
    <row r="114041" spans="2:2" x14ac:dyDescent="0.2">
      <c r="B114041" s="35"/>
    </row>
    <row r="114042" spans="2:2" x14ac:dyDescent="0.2">
      <c r="B114042" s="35"/>
    </row>
    <row r="114117" spans="2:2" x14ac:dyDescent="0.2">
      <c r="B114117" s="35"/>
    </row>
    <row r="114118" spans="2:2" x14ac:dyDescent="0.2">
      <c r="B114118" s="34"/>
    </row>
    <row r="114156" spans="2:2" x14ac:dyDescent="0.2">
      <c r="B114156" s="35"/>
    </row>
    <row r="114158" spans="2:2" x14ac:dyDescent="0.2">
      <c r="B114158" s="35"/>
    </row>
    <row r="114160" spans="2:2" x14ac:dyDescent="0.2">
      <c r="B114160" s="35"/>
    </row>
    <row r="114162" spans="2:2" x14ac:dyDescent="0.2">
      <c r="B114162" s="35"/>
    </row>
    <row r="114167" spans="2:2" x14ac:dyDescent="0.2">
      <c r="B114167" s="35"/>
    </row>
    <row r="114168" spans="2:2" x14ac:dyDescent="0.2">
      <c r="B114168" s="35"/>
    </row>
    <row r="114171" spans="2:2" x14ac:dyDescent="0.2">
      <c r="B114171" s="35"/>
    </row>
    <row r="114172" spans="2:2" x14ac:dyDescent="0.2">
      <c r="B114172" s="35"/>
    </row>
    <row r="114175" spans="2:2" x14ac:dyDescent="0.2">
      <c r="B114175" s="35"/>
    </row>
    <row r="114176" spans="2:2" x14ac:dyDescent="0.2">
      <c r="B114176" s="35"/>
    </row>
    <row r="114177" spans="2:2" x14ac:dyDescent="0.2">
      <c r="B114177" s="35"/>
    </row>
    <row r="114178" spans="2:2" x14ac:dyDescent="0.2">
      <c r="B114178" s="35"/>
    </row>
    <row r="114181" spans="2:2" x14ac:dyDescent="0.2">
      <c r="B114181" s="35"/>
    </row>
    <row r="114182" spans="2:2" x14ac:dyDescent="0.2">
      <c r="B114182" s="35"/>
    </row>
    <row r="114257" spans="2:2" x14ac:dyDescent="0.2">
      <c r="B114257" s="35"/>
    </row>
    <row r="114258" spans="2:2" x14ac:dyDescent="0.2">
      <c r="B114258" s="34"/>
    </row>
    <row r="114296" spans="2:2" x14ac:dyDescent="0.2">
      <c r="B114296" s="35"/>
    </row>
    <row r="114298" spans="2:2" x14ac:dyDescent="0.2">
      <c r="B114298" s="35"/>
    </row>
    <row r="114300" spans="2:2" x14ac:dyDescent="0.2">
      <c r="B114300" s="35"/>
    </row>
    <row r="114302" spans="2:2" x14ac:dyDescent="0.2">
      <c r="B114302" s="35"/>
    </row>
    <row r="114307" spans="2:2" x14ac:dyDescent="0.2">
      <c r="B114307" s="35"/>
    </row>
    <row r="114308" spans="2:2" x14ac:dyDescent="0.2">
      <c r="B114308" s="35"/>
    </row>
    <row r="114311" spans="2:2" x14ac:dyDescent="0.2">
      <c r="B114311" s="35"/>
    </row>
    <row r="114312" spans="2:2" x14ac:dyDescent="0.2">
      <c r="B114312" s="35"/>
    </row>
    <row r="114315" spans="2:2" x14ac:dyDescent="0.2">
      <c r="B114315" s="35"/>
    </row>
    <row r="114316" spans="2:2" x14ac:dyDescent="0.2">
      <c r="B114316" s="35"/>
    </row>
    <row r="114317" spans="2:2" x14ac:dyDescent="0.2">
      <c r="B114317" s="35"/>
    </row>
    <row r="114318" spans="2:2" x14ac:dyDescent="0.2">
      <c r="B114318" s="35"/>
    </row>
    <row r="114321" spans="2:2" x14ac:dyDescent="0.2">
      <c r="B114321" s="35"/>
    </row>
    <row r="114322" spans="2:2" x14ac:dyDescent="0.2">
      <c r="B114322" s="35"/>
    </row>
    <row r="114357" spans="2:2" x14ac:dyDescent="0.2">
      <c r="B114357" s="170"/>
    </row>
    <row r="114397" spans="2:2" x14ac:dyDescent="0.2">
      <c r="B114397" s="35"/>
    </row>
    <row r="114398" spans="2:2" x14ac:dyDescent="0.2">
      <c r="B114398" s="34"/>
    </row>
    <row r="114436" spans="2:2" x14ac:dyDescent="0.2">
      <c r="B114436" s="35"/>
    </row>
    <row r="114438" spans="2:2" x14ac:dyDescent="0.2">
      <c r="B114438" s="35"/>
    </row>
    <row r="114440" spans="2:2" x14ac:dyDescent="0.2">
      <c r="B114440" s="35"/>
    </row>
    <row r="114442" spans="2:2" x14ac:dyDescent="0.2">
      <c r="B114442" s="35"/>
    </row>
    <row r="114447" spans="2:2" x14ac:dyDescent="0.2">
      <c r="B114447" s="35"/>
    </row>
    <row r="114448" spans="2:2" x14ac:dyDescent="0.2">
      <c r="B114448" s="35"/>
    </row>
    <row r="114451" spans="2:2" x14ac:dyDescent="0.2">
      <c r="B114451" s="35"/>
    </row>
    <row r="114452" spans="2:2" x14ac:dyDescent="0.2">
      <c r="B114452" s="35"/>
    </row>
    <row r="114455" spans="2:2" x14ac:dyDescent="0.2">
      <c r="B114455" s="35"/>
    </row>
    <row r="114456" spans="2:2" x14ac:dyDescent="0.2">
      <c r="B114456" s="35"/>
    </row>
    <row r="114457" spans="2:2" x14ac:dyDescent="0.2">
      <c r="B114457" s="35"/>
    </row>
    <row r="114458" spans="2:2" x14ac:dyDescent="0.2">
      <c r="B114458" s="35"/>
    </row>
    <row r="114461" spans="2:2" x14ac:dyDescent="0.2">
      <c r="B114461" s="35"/>
    </row>
    <row r="114462" spans="2:2" x14ac:dyDescent="0.2">
      <c r="B114462" s="35"/>
    </row>
    <row r="114479" spans="2:2" x14ac:dyDescent="0.2">
      <c r="B114479" s="170"/>
    </row>
    <row r="114492" spans="2:2" x14ac:dyDescent="0.2">
      <c r="B114492" s="170"/>
    </row>
    <row r="114498" spans="2:2" x14ac:dyDescent="0.2">
      <c r="B114498" s="170"/>
    </row>
    <row r="114524" spans="2:2" x14ac:dyDescent="0.2">
      <c r="B114524" s="170"/>
    </row>
    <row r="114537" spans="2:2" x14ac:dyDescent="0.2">
      <c r="B114537" s="170"/>
    </row>
    <row r="114538" spans="2:2" x14ac:dyDescent="0.2">
      <c r="B114538" s="34"/>
    </row>
    <row r="114550" spans="2:2" x14ac:dyDescent="0.2">
      <c r="B114550" s="170"/>
    </row>
    <row r="114563" spans="2:2" x14ac:dyDescent="0.2">
      <c r="B114563" s="170"/>
    </row>
    <row r="114569" spans="2:2" x14ac:dyDescent="0.2">
      <c r="B114569" s="170"/>
    </row>
    <row r="114576" spans="2:2" x14ac:dyDescent="0.2">
      <c r="B114576" s="35"/>
    </row>
    <row r="114578" spans="2:2" x14ac:dyDescent="0.2">
      <c r="B114578" s="35"/>
    </row>
    <row r="114580" spans="2:2" x14ac:dyDescent="0.2">
      <c r="B114580" s="35"/>
    </row>
    <row r="114582" spans="2:2" x14ac:dyDescent="0.2">
      <c r="B114582" s="35"/>
    </row>
    <row r="114587" spans="2:2" x14ac:dyDescent="0.2">
      <c r="B114587" s="35"/>
    </row>
    <row r="114588" spans="2:2" x14ac:dyDescent="0.2">
      <c r="B114588" s="35"/>
    </row>
    <row r="114591" spans="2:2" x14ac:dyDescent="0.2">
      <c r="B114591" s="35"/>
    </row>
    <row r="114592" spans="2:2" x14ac:dyDescent="0.2">
      <c r="B114592" s="35"/>
    </row>
    <row r="114595" spans="2:2" x14ac:dyDescent="0.2">
      <c r="B114595" s="170"/>
    </row>
    <row r="114596" spans="2:2" x14ac:dyDescent="0.2">
      <c r="B114596" s="35"/>
    </row>
    <row r="114597" spans="2:2" x14ac:dyDescent="0.2">
      <c r="B114597" s="35"/>
    </row>
    <row r="114598" spans="2:2" x14ac:dyDescent="0.2">
      <c r="B114598" s="35"/>
    </row>
    <row r="114601" spans="2:2" x14ac:dyDescent="0.2">
      <c r="B114601" s="35"/>
    </row>
    <row r="114602" spans="2:2" x14ac:dyDescent="0.2">
      <c r="B114602" s="35"/>
    </row>
    <row r="114621" spans="2:2" x14ac:dyDescent="0.2">
      <c r="B114621" s="170"/>
    </row>
    <row r="114634" spans="2:2" x14ac:dyDescent="0.2">
      <c r="B114634" s="170"/>
    </row>
    <row r="114647" spans="2:2" x14ac:dyDescent="0.2">
      <c r="B114647" s="170"/>
    </row>
    <row r="114653" spans="2:2" x14ac:dyDescent="0.2">
      <c r="B114653" s="170"/>
    </row>
    <row r="114659" spans="2:2" x14ac:dyDescent="0.2">
      <c r="B114659" s="170"/>
    </row>
    <row r="114665" spans="2:2" x14ac:dyDescent="0.2">
      <c r="B114665" s="170"/>
    </row>
    <row r="114677" spans="2:2" x14ac:dyDescent="0.2">
      <c r="B114677" s="35"/>
    </row>
    <row r="114678" spans="2:2" x14ac:dyDescent="0.2">
      <c r="B114678" s="170"/>
    </row>
    <row r="114691" spans="2:2" x14ac:dyDescent="0.2">
      <c r="B114691" s="170"/>
    </row>
    <row r="114697" spans="2:2" x14ac:dyDescent="0.2">
      <c r="B114697" s="170"/>
    </row>
    <row r="114703" spans="2:2" x14ac:dyDescent="0.2">
      <c r="B114703" s="170"/>
    </row>
    <row r="114716" spans="2:2" x14ac:dyDescent="0.2">
      <c r="B114716" s="35"/>
    </row>
    <row r="114718" spans="2:2" x14ac:dyDescent="0.2">
      <c r="B114718" s="35"/>
    </row>
    <row r="114720" spans="2:2" x14ac:dyDescent="0.2">
      <c r="B114720" s="35"/>
    </row>
    <row r="114722" spans="2:2" x14ac:dyDescent="0.2">
      <c r="B114722" s="35"/>
    </row>
    <row r="114727" spans="2:2" x14ac:dyDescent="0.2">
      <c r="B114727" s="35"/>
    </row>
    <row r="114728" spans="2:2" x14ac:dyDescent="0.2">
      <c r="B114728" s="35"/>
    </row>
    <row r="114731" spans="2:2" x14ac:dyDescent="0.2">
      <c r="B114731" s="35"/>
    </row>
    <row r="114732" spans="2:2" x14ac:dyDescent="0.2">
      <c r="B114732" s="35"/>
    </row>
    <row r="114735" spans="2:2" x14ac:dyDescent="0.2">
      <c r="B114735" s="35"/>
    </row>
    <row r="114736" spans="2:2" x14ac:dyDescent="0.2">
      <c r="B114736" s="35"/>
    </row>
    <row r="114737" spans="2:2" x14ac:dyDescent="0.2">
      <c r="B114737" s="35"/>
    </row>
    <row r="114738" spans="2:2" x14ac:dyDescent="0.2">
      <c r="B114738" s="35"/>
    </row>
    <row r="114741" spans="2:2" x14ac:dyDescent="0.2">
      <c r="B114741" s="35"/>
    </row>
    <row r="114742" spans="2:2" x14ac:dyDescent="0.2">
      <c r="B114742" s="35"/>
    </row>
    <row r="114747" spans="2:2" x14ac:dyDescent="0.2">
      <c r="B114747" s="170"/>
    </row>
    <row r="114753" spans="2:2" x14ac:dyDescent="0.2">
      <c r="B114753" s="170"/>
    </row>
    <row r="114759" spans="2:2" x14ac:dyDescent="0.2">
      <c r="B114759" s="170"/>
    </row>
    <row r="114765" spans="2:2" x14ac:dyDescent="0.2">
      <c r="B114765" s="170"/>
    </row>
    <row r="114771" spans="2:2" x14ac:dyDescent="0.2">
      <c r="B114771" s="170"/>
    </row>
    <row r="114777" spans="2:2" x14ac:dyDescent="0.2">
      <c r="B114777" s="170"/>
    </row>
    <row r="114783" spans="2:2" x14ac:dyDescent="0.2">
      <c r="B114783" s="170"/>
    </row>
    <row r="114789" spans="2:2" x14ac:dyDescent="0.2">
      <c r="B114789" s="170"/>
    </row>
    <row r="114795" spans="2:2" x14ac:dyDescent="0.2">
      <c r="B114795" s="170"/>
    </row>
    <row r="114801" spans="2:2" x14ac:dyDescent="0.2">
      <c r="B114801" s="170"/>
    </row>
    <row r="114814" spans="2:2" x14ac:dyDescent="0.2">
      <c r="B114814" s="170"/>
    </row>
    <row r="114817" spans="2:2" x14ac:dyDescent="0.2">
      <c r="B114817" s="35"/>
    </row>
    <row r="114818" spans="2:2" x14ac:dyDescent="0.2">
      <c r="B114818" s="34"/>
    </row>
    <row r="114820" spans="2:2" x14ac:dyDescent="0.2">
      <c r="B114820" s="170"/>
    </row>
    <row r="114833" spans="2:2" x14ac:dyDescent="0.2">
      <c r="B114833" s="170"/>
    </row>
    <row r="114839" spans="2:2" x14ac:dyDescent="0.2">
      <c r="B114839" s="170"/>
    </row>
    <row r="114845" spans="2:2" x14ac:dyDescent="0.2">
      <c r="B114845" s="170"/>
    </row>
    <row r="114851" spans="2:2" x14ac:dyDescent="0.2">
      <c r="B114851" s="170"/>
    </row>
    <row r="114856" spans="2:2" x14ac:dyDescent="0.2">
      <c r="B114856" s="35"/>
    </row>
    <row r="114857" spans="2:2" x14ac:dyDescent="0.2">
      <c r="B114857" s="170"/>
    </row>
    <row r="114858" spans="2:2" x14ac:dyDescent="0.2">
      <c r="B114858" s="35"/>
    </row>
    <row r="114860" spans="2:2" x14ac:dyDescent="0.2">
      <c r="B114860" s="35"/>
    </row>
    <row r="114862" spans="2:2" x14ac:dyDescent="0.2">
      <c r="B114862" s="35"/>
    </row>
    <row r="114863" spans="2:2" x14ac:dyDescent="0.2">
      <c r="B114863" s="170"/>
    </row>
    <row r="114867" spans="2:2" x14ac:dyDescent="0.2">
      <c r="B114867" s="35"/>
    </row>
    <row r="114868" spans="2:2" x14ac:dyDescent="0.2">
      <c r="B114868" s="35"/>
    </row>
    <row r="114871" spans="2:2" x14ac:dyDescent="0.2">
      <c r="B114871" s="35"/>
    </row>
    <row r="114872" spans="2:2" x14ac:dyDescent="0.2">
      <c r="B114872" s="35"/>
    </row>
    <row r="114875" spans="2:2" x14ac:dyDescent="0.2">
      <c r="B114875" s="35"/>
    </row>
    <row r="114876" spans="2:2" x14ac:dyDescent="0.2">
      <c r="B114876" s="35"/>
    </row>
    <row r="114877" spans="2:2" x14ac:dyDescent="0.2">
      <c r="B114877" s="35"/>
    </row>
    <row r="114878" spans="2:2" x14ac:dyDescent="0.2">
      <c r="B114878" s="35"/>
    </row>
    <row r="114881" spans="2:2" x14ac:dyDescent="0.2">
      <c r="B114881" s="35"/>
    </row>
    <row r="114882" spans="2:2" x14ac:dyDescent="0.2">
      <c r="B114882" s="170"/>
    </row>
    <row r="114906" spans="2:2" x14ac:dyDescent="0.2">
      <c r="B114906" s="170"/>
    </row>
    <row r="114957" spans="2:2" x14ac:dyDescent="0.2">
      <c r="B114957" s="35"/>
    </row>
    <row r="114958" spans="2:2" x14ac:dyDescent="0.2">
      <c r="B114958" s="34"/>
    </row>
    <row r="114975" spans="2:2" x14ac:dyDescent="0.2">
      <c r="B114975" s="170"/>
    </row>
    <row r="114987" spans="2:2" x14ac:dyDescent="0.2">
      <c r="B114987" s="170"/>
    </row>
    <row r="114993" spans="2:2" x14ac:dyDescent="0.2">
      <c r="B114993" s="170"/>
    </row>
    <row r="114996" spans="2:2" x14ac:dyDescent="0.2">
      <c r="B114996" s="35"/>
    </row>
    <row r="114998" spans="2:2" x14ac:dyDescent="0.2">
      <c r="B114998" s="35"/>
    </row>
    <row r="115000" spans="2:2" x14ac:dyDescent="0.2">
      <c r="B115000" s="35"/>
    </row>
    <row r="115002" spans="2:2" x14ac:dyDescent="0.2">
      <c r="B115002" s="35"/>
    </row>
    <row r="115007" spans="2:2" x14ac:dyDescent="0.2">
      <c r="B115007" s="35"/>
    </row>
    <row r="115008" spans="2:2" x14ac:dyDescent="0.2">
      <c r="B115008" s="35"/>
    </row>
    <row r="115011" spans="2:2" x14ac:dyDescent="0.2">
      <c r="B115011" s="35"/>
    </row>
    <row r="115012" spans="2:2" x14ac:dyDescent="0.2">
      <c r="B115012" s="35"/>
    </row>
    <row r="115015" spans="2:2" x14ac:dyDescent="0.2">
      <c r="B115015" s="35"/>
    </row>
    <row r="115016" spans="2:2" x14ac:dyDescent="0.2">
      <c r="B115016" s="35"/>
    </row>
    <row r="115017" spans="2:2" x14ac:dyDescent="0.2">
      <c r="B115017" s="170"/>
    </row>
    <row r="115018" spans="2:2" x14ac:dyDescent="0.2">
      <c r="B115018" s="35"/>
    </row>
    <row r="115021" spans="2:2" x14ac:dyDescent="0.2">
      <c r="B115021" s="35"/>
    </row>
    <row r="115022" spans="2:2" x14ac:dyDescent="0.2">
      <c r="B115022" s="35"/>
    </row>
    <row r="115074" spans="2:2" x14ac:dyDescent="0.2">
      <c r="B115074" s="170"/>
    </row>
    <row r="115080" spans="2:2" x14ac:dyDescent="0.2">
      <c r="B115080" s="170"/>
    </row>
    <row r="115097" spans="2:2" x14ac:dyDescent="0.2">
      <c r="B115097" s="35"/>
    </row>
    <row r="115098" spans="2:2" x14ac:dyDescent="0.2">
      <c r="B115098" s="34"/>
    </row>
    <row r="115106" spans="2:2" x14ac:dyDescent="0.2">
      <c r="B115106" s="170"/>
    </row>
    <row r="115119" spans="2:2" x14ac:dyDescent="0.2">
      <c r="B115119" s="170"/>
    </row>
    <row r="115136" spans="2:2" x14ac:dyDescent="0.2">
      <c r="B115136" s="35"/>
    </row>
    <row r="115138" spans="2:2" x14ac:dyDescent="0.2">
      <c r="B115138" s="35"/>
    </row>
    <row r="115140" spans="2:2" x14ac:dyDescent="0.2">
      <c r="B115140" s="35"/>
    </row>
    <row r="115142" spans="2:2" x14ac:dyDescent="0.2">
      <c r="B115142" s="35"/>
    </row>
    <row r="115145" spans="2:2" x14ac:dyDescent="0.2">
      <c r="B115145" s="170"/>
    </row>
    <row r="115147" spans="2:2" x14ac:dyDescent="0.2">
      <c r="B115147" s="35"/>
    </row>
    <row r="115148" spans="2:2" x14ac:dyDescent="0.2">
      <c r="B115148" s="35"/>
    </row>
    <row r="115151" spans="2:2" x14ac:dyDescent="0.2">
      <c r="B115151" s="170"/>
    </row>
    <row r="115152" spans="2:2" x14ac:dyDescent="0.2">
      <c r="B115152" s="35"/>
    </row>
    <row r="115155" spans="2:2" x14ac:dyDescent="0.2">
      <c r="B115155" s="35"/>
    </row>
    <row r="115156" spans="2:2" x14ac:dyDescent="0.2">
      <c r="B115156" s="35"/>
    </row>
    <row r="115157" spans="2:2" x14ac:dyDescent="0.2">
      <c r="B115157" s="35"/>
    </row>
    <row r="115158" spans="2:2" x14ac:dyDescent="0.2">
      <c r="B115158" s="35"/>
    </row>
    <row r="115161" spans="2:2" x14ac:dyDescent="0.2">
      <c r="B115161" s="35"/>
    </row>
    <row r="115162" spans="2:2" x14ac:dyDescent="0.2">
      <c r="B115162" s="35"/>
    </row>
    <row r="115164" spans="2:2" x14ac:dyDescent="0.2">
      <c r="B115164" s="170"/>
    </row>
    <row r="115170" spans="2:2" x14ac:dyDescent="0.2">
      <c r="B115170" s="170"/>
    </row>
    <row r="115183" spans="2:2" x14ac:dyDescent="0.2">
      <c r="B115183" s="170"/>
    </row>
    <row r="115189" spans="2:2" x14ac:dyDescent="0.2">
      <c r="B115189" s="170"/>
    </row>
    <row r="115195" spans="2:2" x14ac:dyDescent="0.2">
      <c r="B115195" s="170"/>
    </row>
    <row r="115208" spans="2:2" x14ac:dyDescent="0.2">
      <c r="B115208" s="170"/>
    </row>
    <row r="115214" spans="2:2" x14ac:dyDescent="0.2">
      <c r="B115214" s="170"/>
    </row>
    <row r="115227" spans="2:2" x14ac:dyDescent="0.2">
      <c r="B115227" s="170"/>
    </row>
    <row r="115233" spans="2:2" x14ac:dyDescent="0.2">
      <c r="B115233" s="170"/>
    </row>
    <row r="115237" spans="2:2" x14ac:dyDescent="0.2">
      <c r="B115237" s="35"/>
    </row>
    <row r="115238" spans="2:2" x14ac:dyDescent="0.2">
      <c r="B115238" s="34"/>
    </row>
    <row r="115239" spans="2:2" x14ac:dyDescent="0.2">
      <c r="B115239" s="170"/>
    </row>
    <row r="115245" spans="2:2" x14ac:dyDescent="0.2">
      <c r="B115245" s="170"/>
    </row>
    <row r="115276" spans="2:2" x14ac:dyDescent="0.2">
      <c r="B115276" s="35"/>
    </row>
    <row r="115277" spans="2:2" x14ac:dyDescent="0.2">
      <c r="B115277" s="170"/>
    </row>
    <row r="115278" spans="2:2" x14ac:dyDescent="0.2">
      <c r="B115278" s="35"/>
    </row>
    <row r="115280" spans="2:2" x14ac:dyDescent="0.2">
      <c r="B115280" s="35"/>
    </row>
    <row r="115282" spans="2:2" x14ac:dyDescent="0.2">
      <c r="B115282" s="35"/>
    </row>
    <row r="115283" spans="2:2" x14ac:dyDescent="0.2">
      <c r="B115283" s="170"/>
    </row>
    <row r="115287" spans="2:2" x14ac:dyDescent="0.2">
      <c r="B115287" s="35"/>
    </row>
    <row r="115288" spans="2:2" x14ac:dyDescent="0.2">
      <c r="B115288" s="35"/>
    </row>
    <row r="115289" spans="2:2" x14ac:dyDescent="0.2">
      <c r="B115289" s="170"/>
    </row>
    <row r="115291" spans="2:2" x14ac:dyDescent="0.2">
      <c r="B115291" s="35"/>
    </row>
    <row r="115292" spans="2:2" x14ac:dyDescent="0.2">
      <c r="B115292" s="35"/>
    </row>
    <row r="115295" spans="2:2" x14ac:dyDescent="0.2">
      <c r="B115295" s="170"/>
    </row>
    <row r="115296" spans="2:2" x14ac:dyDescent="0.2">
      <c r="B115296" s="35"/>
    </row>
    <row r="115297" spans="2:2" x14ac:dyDescent="0.2">
      <c r="B115297" s="35"/>
    </row>
    <row r="115298" spans="2:2" x14ac:dyDescent="0.2">
      <c r="B115298" s="35"/>
    </row>
    <row r="115301" spans="2:2" x14ac:dyDescent="0.2">
      <c r="B115301" s="170"/>
    </row>
    <row r="115302" spans="2:2" x14ac:dyDescent="0.2">
      <c r="B115302" s="35"/>
    </row>
    <row r="115307" spans="2:2" x14ac:dyDescent="0.2">
      <c r="B115307" s="170"/>
    </row>
    <row r="115313" spans="2:2" x14ac:dyDescent="0.2">
      <c r="B115313" s="170"/>
    </row>
    <row r="115319" spans="2:2" x14ac:dyDescent="0.2">
      <c r="B115319" s="170"/>
    </row>
    <row r="115325" spans="2:2" x14ac:dyDescent="0.2">
      <c r="B115325" s="170"/>
    </row>
    <row r="115331" spans="2:2" x14ac:dyDescent="0.2">
      <c r="B115331" s="170"/>
    </row>
    <row r="115337" spans="2:2" x14ac:dyDescent="0.2">
      <c r="B115337" s="170"/>
    </row>
    <row r="115343" spans="2:2" x14ac:dyDescent="0.2">
      <c r="B115343" s="170"/>
    </row>
    <row r="115356" spans="2:2" x14ac:dyDescent="0.2">
      <c r="B115356" s="170"/>
    </row>
    <row r="115369" spans="2:2" x14ac:dyDescent="0.2">
      <c r="B115369" s="170"/>
    </row>
    <row r="115377" spans="2:2" x14ac:dyDescent="0.2">
      <c r="B115377" s="35"/>
    </row>
    <row r="115378" spans="2:2" x14ac:dyDescent="0.2">
      <c r="B115378" s="34"/>
    </row>
    <row r="115416" spans="2:2" x14ac:dyDescent="0.2">
      <c r="B115416" s="35"/>
    </row>
    <row r="115418" spans="2:2" x14ac:dyDescent="0.2">
      <c r="B115418" s="35"/>
    </row>
    <row r="115420" spans="2:2" x14ac:dyDescent="0.2">
      <c r="B115420" s="35"/>
    </row>
    <row r="115422" spans="2:2" x14ac:dyDescent="0.2">
      <c r="B115422" s="35"/>
    </row>
    <row r="115427" spans="2:2" x14ac:dyDescent="0.2">
      <c r="B115427" s="35"/>
    </row>
    <row r="115428" spans="2:2" x14ac:dyDescent="0.2">
      <c r="B115428" s="35"/>
    </row>
    <row r="115431" spans="2:2" x14ac:dyDescent="0.2">
      <c r="B115431" s="35"/>
    </row>
    <row r="115432" spans="2:2" x14ac:dyDescent="0.2">
      <c r="B115432" s="35"/>
    </row>
    <row r="115435" spans="2:2" x14ac:dyDescent="0.2">
      <c r="B115435" s="35"/>
    </row>
    <row r="115436" spans="2:2" x14ac:dyDescent="0.2">
      <c r="B115436" s="35"/>
    </row>
    <row r="115437" spans="2:2" x14ac:dyDescent="0.2">
      <c r="B115437" s="35"/>
    </row>
    <row r="115438" spans="2:2" x14ac:dyDescent="0.2">
      <c r="B115438" s="35"/>
    </row>
    <row r="115440" spans="2:2" x14ac:dyDescent="0.2">
      <c r="B115440" s="170"/>
    </row>
    <row r="115441" spans="2:2" x14ac:dyDescent="0.2">
      <c r="B115441" s="35"/>
    </row>
    <row r="115442" spans="2:2" x14ac:dyDescent="0.2">
      <c r="B115442" s="35"/>
    </row>
    <row r="115446" spans="2:2" x14ac:dyDescent="0.2">
      <c r="B115446" s="170"/>
    </row>
    <row r="115452" spans="2:2" x14ac:dyDescent="0.2">
      <c r="B115452" s="170"/>
    </row>
    <row r="115458" spans="2:2" x14ac:dyDescent="0.2">
      <c r="B115458" s="170"/>
    </row>
    <row r="115482" spans="2:2" x14ac:dyDescent="0.2">
      <c r="B115482" s="170"/>
    </row>
    <row r="115488" spans="2:2" x14ac:dyDescent="0.2">
      <c r="B115488" s="170"/>
    </row>
    <row r="115494" spans="2:2" x14ac:dyDescent="0.2">
      <c r="B115494" s="170"/>
    </row>
    <row r="115500" spans="2:2" x14ac:dyDescent="0.2">
      <c r="B115500" s="170"/>
    </row>
    <row r="115517" spans="2:2" x14ac:dyDescent="0.2">
      <c r="B115517" s="35"/>
    </row>
    <row r="115518" spans="2:2" x14ac:dyDescent="0.2">
      <c r="B115518" s="170"/>
    </row>
    <row r="115531" spans="2:2" x14ac:dyDescent="0.2">
      <c r="B115531" s="170"/>
    </row>
    <row r="115544" spans="2:2" x14ac:dyDescent="0.2">
      <c r="B115544" s="170"/>
    </row>
    <row r="115550" spans="2:2" x14ac:dyDescent="0.2">
      <c r="B115550" s="170"/>
    </row>
    <row r="115556" spans="2:2" x14ac:dyDescent="0.2">
      <c r="B115556" s="35"/>
    </row>
    <row r="115558" spans="2:2" x14ac:dyDescent="0.2">
      <c r="B115558" s="35"/>
    </row>
    <row r="115560" spans="2:2" x14ac:dyDescent="0.2">
      <c r="B115560" s="35"/>
    </row>
    <row r="115562" spans="2:2" x14ac:dyDescent="0.2">
      <c r="B115562" s="35"/>
    </row>
    <row r="115563" spans="2:2" x14ac:dyDescent="0.2">
      <c r="B115563" s="170"/>
    </row>
    <row r="115567" spans="2:2" x14ac:dyDescent="0.2">
      <c r="B115567" s="35"/>
    </row>
    <row r="115568" spans="2:2" x14ac:dyDescent="0.2">
      <c r="B115568" s="35"/>
    </row>
    <row r="115569" spans="2:2" x14ac:dyDescent="0.2">
      <c r="B115569" s="170"/>
    </row>
    <row r="115571" spans="2:2" x14ac:dyDescent="0.2">
      <c r="B115571" s="35"/>
    </row>
    <row r="115572" spans="2:2" x14ac:dyDescent="0.2">
      <c r="B115572" s="35"/>
    </row>
    <row r="115575" spans="2:2" x14ac:dyDescent="0.2">
      <c r="B115575" s="35"/>
    </row>
    <row r="115576" spans="2:2" x14ac:dyDescent="0.2">
      <c r="B115576" s="35"/>
    </row>
    <row r="115577" spans="2:2" x14ac:dyDescent="0.2">
      <c r="B115577" s="35"/>
    </row>
    <row r="115578" spans="2:2" x14ac:dyDescent="0.2">
      <c r="B115578" s="35"/>
    </row>
    <row r="115581" spans="2:2" x14ac:dyDescent="0.2">
      <c r="B115581" s="35"/>
    </row>
    <row r="115582" spans="2:2" x14ac:dyDescent="0.2">
      <c r="B115582" s="35"/>
    </row>
    <row r="115633" spans="2:2" x14ac:dyDescent="0.2">
      <c r="B115633" s="170"/>
    </row>
    <row r="115657" spans="2:2" x14ac:dyDescent="0.2">
      <c r="B115657" s="35"/>
    </row>
    <row r="115658" spans="2:2" x14ac:dyDescent="0.2">
      <c r="B115658" s="34"/>
    </row>
    <row r="115696" spans="2:2" x14ac:dyDescent="0.2">
      <c r="B115696" s="35"/>
    </row>
    <row r="115698" spans="2:2" x14ac:dyDescent="0.2">
      <c r="B115698" s="170"/>
    </row>
    <row r="115700" spans="2:2" x14ac:dyDescent="0.2">
      <c r="B115700" s="35"/>
    </row>
    <row r="115702" spans="2:2" x14ac:dyDescent="0.2">
      <c r="B115702" s="35"/>
    </row>
    <row r="115704" spans="2:2" x14ac:dyDescent="0.2">
      <c r="B115704" s="170"/>
    </row>
    <row r="115707" spans="2:2" x14ac:dyDescent="0.2">
      <c r="B115707" s="35"/>
    </row>
    <row r="115708" spans="2:2" x14ac:dyDescent="0.2">
      <c r="B115708" s="35"/>
    </row>
    <row r="115710" spans="2:2" x14ac:dyDescent="0.2">
      <c r="B115710" s="170"/>
    </row>
    <row r="115711" spans="2:2" x14ac:dyDescent="0.2">
      <c r="B115711" s="35"/>
    </row>
    <row r="115712" spans="2:2" x14ac:dyDescent="0.2">
      <c r="B115712" s="35"/>
    </row>
    <row r="115715" spans="2:2" x14ac:dyDescent="0.2">
      <c r="B115715" s="35"/>
    </row>
    <row r="115716" spans="2:2" x14ac:dyDescent="0.2">
      <c r="B115716" s="35"/>
    </row>
    <row r="115717" spans="2:2" x14ac:dyDescent="0.2">
      <c r="B115717" s="35"/>
    </row>
    <row r="115718" spans="2:2" x14ac:dyDescent="0.2">
      <c r="B115718" s="35"/>
    </row>
    <row r="115721" spans="2:2" x14ac:dyDescent="0.2">
      <c r="B115721" s="35"/>
    </row>
    <row r="115722" spans="2:2" x14ac:dyDescent="0.2">
      <c r="B115722" s="35"/>
    </row>
    <row r="115755" spans="2:2" x14ac:dyDescent="0.2">
      <c r="B115755" s="170"/>
    </row>
    <row r="115761" spans="2:2" x14ac:dyDescent="0.2">
      <c r="B115761" s="170"/>
    </row>
    <row r="115767" spans="2:2" x14ac:dyDescent="0.2">
      <c r="B115767" s="170"/>
    </row>
    <row r="115773" spans="2:2" x14ac:dyDescent="0.2">
      <c r="B115773" s="170"/>
    </row>
    <row r="115779" spans="2:2" x14ac:dyDescent="0.2">
      <c r="B115779" s="170"/>
    </row>
    <row r="115785" spans="2:2" x14ac:dyDescent="0.2">
      <c r="B115785" s="170"/>
    </row>
    <row r="115797" spans="2:2" x14ac:dyDescent="0.2">
      <c r="B115797" s="35"/>
    </row>
    <row r="115798" spans="2:2" x14ac:dyDescent="0.2">
      <c r="B115798" s="170"/>
    </row>
    <row r="115804" spans="2:2" x14ac:dyDescent="0.2">
      <c r="B115804" s="170"/>
    </row>
    <row r="115810" spans="2:2" x14ac:dyDescent="0.2">
      <c r="B115810" s="170"/>
    </row>
    <row r="115816" spans="2:2" x14ac:dyDescent="0.2">
      <c r="B115816" s="170"/>
    </row>
    <row r="115822" spans="2:2" x14ac:dyDescent="0.2">
      <c r="B115822" s="170"/>
    </row>
    <row r="115828" spans="2:2" x14ac:dyDescent="0.2">
      <c r="B115828" s="170"/>
    </row>
    <row r="115836" spans="2:2" x14ac:dyDescent="0.2">
      <c r="B115836" s="35"/>
    </row>
    <row r="115838" spans="2:2" x14ac:dyDescent="0.2">
      <c r="B115838" s="35"/>
    </row>
    <row r="115840" spans="2:2" x14ac:dyDescent="0.2">
      <c r="B115840" s="35"/>
    </row>
    <row r="115842" spans="2:2" x14ac:dyDescent="0.2">
      <c r="B115842" s="35"/>
    </row>
    <row r="115847" spans="2:2" x14ac:dyDescent="0.2">
      <c r="B115847" s="35"/>
    </row>
    <row r="115848" spans="2:2" x14ac:dyDescent="0.2">
      <c r="B115848" s="35"/>
    </row>
    <row r="115851" spans="2:2" x14ac:dyDescent="0.2">
      <c r="B115851" s="35"/>
    </row>
    <row r="115852" spans="2:2" x14ac:dyDescent="0.2">
      <c r="B115852" s="35"/>
    </row>
    <row r="115854" spans="2:2" x14ac:dyDescent="0.2">
      <c r="B115854" s="170"/>
    </row>
    <row r="115855" spans="2:2" x14ac:dyDescent="0.2">
      <c r="B115855" s="35"/>
    </row>
    <row r="115856" spans="2:2" x14ac:dyDescent="0.2">
      <c r="B115856" s="35"/>
    </row>
    <row r="115857" spans="2:2" x14ac:dyDescent="0.2">
      <c r="B115857" s="35"/>
    </row>
    <row r="115858" spans="2:2" x14ac:dyDescent="0.2">
      <c r="B115858" s="35"/>
    </row>
    <row r="115861" spans="2:2" x14ac:dyDescent="0.2">
      <c r="B115861" s="35"/>
    </row>
    <row r="115862" spans="2:2" x14ac:dyDescent="0.2">
      <c r="B115862" s="35"/>
    </row>
    <row r="115867" spans="2:2" x14ac:dyDescent="0.2">
      <c r="B115867" s="170"/>
    </row>
    <row r="115937" spans="2:2" x14ac:dyDescent="0.2">
      <c r="B115937" s="35"/>
    </row>
    <row r="115938" spans="2:2" x14ac:dyDescent="0.2">
      <c r="B115938" s="34"/>
    </row>
    <row r="115976" spans="2:2" x14ac:dyDescent="0.2">
      <c r="B115976" s="35"/>
    </row>
    <row r="115978" spans="2:2" x14ac:dyDescent="0.2">
      <c r="B115978" s="35"/>
    </row>
    <row r="115980" spans="2:2" x14ac:dyDescent="0.2">
      <c r="B115980" s="35"/>
    </row>
    <row r="115982" spans="2:2" x14ac:dyDescent="0.2">
      <c r="B115982" s="35"/>
    </row>
    <row r="115987" spans="2:2" x14ac:dyDescent="0.2">
      <c r="B115987" s="35"/>
    </row>
    <row r="115988" spans="2:2" x14ac:dyDescent="0.2">
      <c r="B115988" s="35"/>
    </row>
    <row r="115991" spans="2:2" x14ac:dyDescent="0.2">
      <c r="B115991" s="35"/>
    </row>
    <row r="115992" spans="2:2" x14ac:dyDescent="0.2">
      <c r="B115992" s="35"/>
    </row>
    <row r="115995" spans="2:2" x14ac:dyDescent="0.2">
      <c r="B115995" s="35"/>
    </row>
    <row r="115996" spans="2:2" x14ac:dyDescent="0.2">
      <c r="B115996" s="35"/>
    </row>
    <row r="115997" spans="2:2" x14ac:dyDescent="0.2">
      <c r="B115997" s="35"/>
    </row>
    <row r="115998" spans="2:2" x14ac:dyDescent="0.2">
      <c r="B115998" s="35"/>
    </row>
    <row r="116001" spans="2:2" x14ac:dyDescent="0.2">
      <c r="B116001" s="35"/>
    </row>
    <row r="116002" spans="2:2" x14ac:dyDescent="0.2">
      <c r="B116002" s="35"/>
    </row>
    <row r="116077" spans="2:2" x14ac:dyDescent="0.2">
      <c r="B116077" s="35"/>
    </row>
    <row r="116078" spans="2:2" x14ac:dyDescent="0.2">
      <c r="B116078" s="34"/>
    </row>
    <row r="116116" spans="2:2" x14ac:dyDescent="0.2">
      <c r="B116116" s="35"/>
    </row>
    <row r="116118" spans="2:2" x14ac:dyDescent="0.2">
      <c r="B116118" s="35"/>
    </row>
    <row r="116120" spans="2:2" x14ac:dyDescent="0.2">
      <c r="B116120" s="35"/>
    </row>
    <row r="116122" spans="2:2" x14ac:dyDescent="0.2">
      <c r="B116122" s="35"/>
    </row>
    <row r="116127" spans="2:2" x14ac:dyDescent="0.2">
      <c r="B116127" s="35"/>
    </row>
    <row r="116128" spans="2:2" x14ac:dyDescent="0.2">
      <c r="B116128" s="35"/>
    </row>
    <row r="116131" spans="2:2" x14ac:dyDescent="0.2">
      <c r="B116131" s="35"/>
    </row>
    <row r="116132" spans="2:2" x14ac:dyDescent="0.2">
      <c r="B116132" s="35"/>
    </row>
    <row r="116135" spans="2:2" x14ac:dyDescent="0.2">
      <c r="B116135" s="170"/>
    </row>
    <row r="116136" spans="2:2" x14ac:dyDescent="0.2">
      <c r="B116136" s="35"/>
    </row>
    <row r="116137" spans="2:2" x14ac:dyDescent="0.2">
      <c r="B116137" s="35"/>
    </row>
    <row r="116138" spans="2:2" x14ac:dyDescent="0.2">
      <c r="B116138" s="35"/>
    </row>
    <row r="116141" spans="2:2" x14ac:dyDescent="0.2">
      <c r="B116141" s="35"/>
    </row>
    <row r="116142" spans="2:2" x14ac:dyDescent="0.2">
      <c r="B116142" s="35"/>
    </row>
    <row r="116217" spans="2:2" x14ac:dyDescent="0.2">
      <c r="B116217" s="35"/>
    </row>
    <row r="116218" spans="2:2" x14ac:dyDescent="0.2">
      <c r="B116218" s="34"/>
    </row>
    <row r="116256" spans="2:2" x14ac:dyDescent="0.2">
      <c r="B116256" s="35"/>
    </row>
    <row r="116258" spans="2:2" x14ac:dyDescent="0.2">
      <c r="B116258" s="35"/>
    </row>
    <row r="116260" spans="2:2" x14ac:dyDescent="0.2">
      <c r="B116260" s="35"/>
    </row>
    <row r="116262" spans="2:2" x14ac:dyDescent="0.2">
      <c r="B116262" s="35"/>
    </row>
    <row r="116267" spans="2:2" x14ac:dyDescent="0.2">
      <c r="B116267" s="35"/>
    </row>
    <row r="116268" spans="2:2" x14ac:dyDescent="0.2">
      <c r="B116268" s="35"/>
    </row>
    <row r="116271" spans="2:2" x14ac:dyDescent="0.2">
      <c r="B116271" s="35"/>
    </row>
    <row r="116272" spans="2:2" x14ac:dyDescent="0.2">
      <c r="B116272" s="35"/>
    </row>
    <row r="116275" spans="2:2" x14ac:dyDescent="0.2">
      <c r="B116275" s="35"/>
    </row>
    <row r="116276" spans="2:2" x14ac:dyDescent="0.2">
      <c r="B116276" s="35"/>
    </row>
    <row r="116277" spans="2:2" x14ac:dyDescent="0.2">
      <c r="B116277" s="35"/>
    </row>
    <row r="116278" spans="2:2" x14ac:dyDescent="0.2">
      <c r="B116278" s="35"/>
    </row>
    <row r="116281" spans="2:2" x14ac:dyDescent="0.2">
      <c r="B116281" s="35"/>
    </row>
    <row r="116282" spans="2:2" x14ac:dyDescent="0.2">
      <c r="B116282" s="35"/>
    </row>
    <row r="116357" spans="2:2" x14ac:dyDescent="0.2">
      <c r="B116357" s="35"/>
    </row>
    <row r="116358" spans="2:2" x14ac:dyDescent="0.2">
      <c r="B116358" s="34"/>
    </row>
    <row r="116396" spans="2:2" x14ac:dyDescent="0.2">
      <c r="B116396" s="35"/>
    </row>
    <row r="116398" spans="2:2" x14ac:dyDescent="0.2">
      <c r="B116398" s="35"/>
    </row>
    <row r="116400" spans="2:2" x14ac:dyDescent="0.2">
      <c r="B116400" s="35"/>
    </row>
    <row r="116402" spans="2:2" x14ac:dyDescent="0.2">
      <c r="B116402" s="35"/>
    </row>
    <row r="116407" spans="2:2" x14ac:dyDescent="0.2">
      <c r="B116407" s="35"/>
    </row>
    <row r="116408" spans="2:2" x14ac:dyDescent="0.2">
      <c r="B116408" s="35"/>
    </row>
    <row r="116411" spans="2:2" x14ac:dyDescent="0.2">
      <c r="B116411" s="35"/>
    </row>
    <row r="116412" spans="2:2" x14ac:dyDescent="0.2">
      <c r="B116412" s="35"/>
    </row>
    <row r="116415" spans="2:2" x14ac:dyDescent="0.2">
      <c r="B116415" s="35"/>
    </row>
    <row r="116416" spans="2:2" x14ac:dyDescent="0.2">
      <c r="B116416" s="35"/>
    </row>
    <row r="116417" spans="2:2" x14ac:dyDescent="0.2">
      <c r="B116417" s="35"/>
    </row>
    <row r="116418" spans="2:2" x14ac:dyDescent="0.2">
      <c r="B116418" s="35"/>
    </row>
    <row r="116421" spans="2:2" x14ac:dyDescent="0.2">
      <c r="B116421" s="35"/>
    </row>
    <row r="116422" spans="2:2" x14ac:dyDescent="0.2">
      <c r="B116422" s="35"/>
    </row>
    <row r="116497" spans="2:2" x14ac:dyDescent="0.2">
      <c r="B116497" s="35"/>
    </row>
    <row r="116498" spans="2:2" x14ac:dyDescent="0.2">
      <c r="B116498" s="34"/>
    </row>
    <row r="116536" spans="2:2" x14ac:dyDescent="0.2">
      <c r="B116536" s="35"/>
    </row>
    <row r="116538" spans="2:2" x14ac:dyDescent="0.2">
      <c r="B116538" s="35"/>
    </row>
    <row r="116540" spans="2:2" x14ac:dyDescent="0.2">
      <c r="B116540" s="35"/>
    </row>
    <row r="116542" spans="2:2" x14ac:dyDescent="0.2">
      <c r="B116542" s="35"/>
    </row>
    <row r="116547" spans="2:2" x14ac:dyDescent="0.2">
      <c r="B116547" s="35"/>
    </row>
    <row r="116548" spans="2:2" x14ac:dyDescent="0.2">
      <c r="B116548" s="35"/>
    </row>
    <row r="116551" spans="2:2" x14ac:dyDescent="0.2">
      <c r="B116551" s="35"/>
    </row>
    <row r="116552" spans="2:2" x14ac:dyDescent="0.2">
      <c r="B116552" s="35"/>
    </row>
    <row r="116555" spans="2:2" x14ac:dyDescent="0.2">
      <c r="B116555" s="35"/>
    </row>
    <row r="116556" spans="2:2" x14ac:dyDescent="0.2">
      <c r="B116556" s="35"/>
    </row>
    <row r="116557" spans="2:2" x14ac:dyDescent="0.2">
      <c r="B116557" s="35"/>
    </row>
    <row r="116558" spans="2:2" x14ac:dyDescent="0.2">
      <c r="B116558" s="35"/>
    </row>
    <row r="116561" spans="2:2" x14ac:dyDescent="0.2">
      <c r="B116561" s="35"/>
    </row>
    <row r="116562" spans="2:2" x14ac:dyDescent="0.2">
      <c r="B116562" s="35"/>
    </row>
    <row r="116610" spans="2:2" x14ac:dyDescent="0.2">
      <c r="B116610" s="170"/>
    </row>
    <row r="116637" spans="2:2" x14ac:dyDescent="0.2">
      <c r="B116637" s="35"/>
    </row>
    <row r="116638" spans="2:2" x14ac:dyDescent="0.2">
      <c r="B116638" s="34"/>
    </row>
    <row r="116642" spans="2:2" x14ac:dyDescent="0.2">
      <c r="B116642" s="170"/>
    </row>
    <row r="116655" spans="2:2" x14ac:dyDescent="0.2">
      <c r="B116655" s="170"/>
    </row>
    <row r="116676" spans="2:2" x14ac:dyDescent="0.2">
      <c r="B116676" s="35"/>
    </row>
    <row r="116678" spans="2:2" x14ac:dyDescent="0.2">
      <c r="B116678" s="35"/>
    </row>
    <row r="116680" spans="2:2" x14ac:dyDescent="0.2">
      <c r="B116680" s="35"/>
    </row>
    <row r="116682" spans="2:2" x14ac:dyDescent="0.2">
      <c r="B116682" s="35"/>
    </row>
    <row r="116687" spans="2:2" x14ac:dyDescent="0.2">
      <c r="B116687" s="35"/>
    </row>
    <row r="116688" spans="2:2" x14ac:dyDescent="0.2">
      <c r="B116688" s="35"/>
    </row>
    <row r="116691" spans="2:2" x14ac:dyDescent="0.2">
      <c r="B116691" s="35"/>
    </row>
    <row r="116692" spans="2:2" x14ac:dyDescent="0.2">
      <c r="B116692" s="35"/>
    </row>
    <row r="116695" spans="2:2" x14ac:dyDescent="0.2">
      <c r="B116695" s="35"/>
    </row>
    <row r="116696" spans="2:2" x14ac:dyDescent="0.2">
      <c r="B116696" s="35"/>
    </row>
    <row r="116697" spans="2:2" x14ac:dyDescent="0.2">
      <c r="B116697" s="35"/>
    </row>
    <row r="116698" spans="2:2" x14ac:dyDescent="0.2">
      <c r="B116698" s="35"/>
    </row>
    <row r="116701" spans="2:2" x14ac:dyDescent="0.2">
      <c r="B116701" s="35"/>
    </row>
    <row r="116702" spans="2:2" x14ac:dyDescent="0.2">
      <c r="B116702" s="35"/>
    </row>
    <row r="116777" spans="2:2" x14ac:dyDescent="0.2">
      <c r="B116777" s="35"/>
    </row>
    <row r="116778" spans="2:2" x14ac:dyDescent="0.2">
      <c r="B116778" s="34"/>
    </row>
    <row r="116816" spans="2:2" x14ac:dyDescent="0.2">
      <c r="B116816" s="35"/>
    </row>
    <row r="116818" spans="2:2" x14ac:dyDescent="0.2">
      <c r="B116818" s="35"/>
    </row>
    <row r="116820" spans="2:2" x14ac:dyDescent="0.2">
      <c r="B116820" s="35"/>
    </row>
    <row r="116822" spans="2:2" x14ac:dyDescent="0.2">
      <c r="B116822" s="35"/>
    </row>
    <row r="116827" spans="2:2" x14ac:dyDescent="0.2">
      <c r="B116827" s="35"/>
    </row>
    <row r="116828" spans="2:2" x14ac:dyDescent="0.2">
      <c r="B116828" s="35"/>
    </row>
    <row r="116831" spans="2:2" x14ac:dyDescent="0.2">
      <c r="B116831" s="35"/>
    </row>
    <row r="116832" spans="2:2" x14ac:dyDescent="0.2">
      <c r="B116832" s="35"/>
    </row>
    <row r="116835" spans="2:2" x14ac:dyDescent="0.2">
      <c r="B116835" s="35"/>
    </row>
    <row r="116836" spans="2:2" x14ac:dyDescent="0.2">
      <c r="B116836" s="35"/>
    </row>
    <row r="116837" spans="2:2" x14ac:dyDescent="0.2">
      <c r="B116837" s="35"/>
    </row>
    <row r="116838" spans="2:2" x14ac:dyDescent="0.2">
      <c r="B116838" s="35"/>
    </row>
    <row r="116841" spans="2:2" x14ac:dyDescent="0.2">
      <c r="B116841" s="35"/>
    </row>
    <row r="116842" spans="2:2" x14ac:dyDescent="0.2">
      <c r="B116842" s="35"/>
    </row>
    <row r="116917" spans="2:2" x14ac:dyDescent="0.2">
      <c r="B116917" s="35"/>
    </row>
    <row r="116918" spans="2:2" x14ac:dyDescent="0.2">
      <c r="B116918" s="34"/>
    </row>
    <row r="116956" spans="2:2" x14ac:dyDescent="0.2">
      <c r="B116956" s="35"/>
    </row>
    <row r="116958" spans="2:2" x14ac:dyDescent="0.2">
      <c r="B116958" s="35"/>
    </row>
    <row r="116960" spans="2:2" x14ac:dyDescent="0.2">
      <c r="B116960" s="35"/>
    </row>
    <row r="116962" spans="2:2" x14ac:dyDescent="0.2">
      <c r="B116962" s="35"/>
    </row>
    <row r="116967" spans="2:2" x14ac:dyDescent="0.2">
      <c r="B116967" s="35"/>
    </row>
    <row r="116968" spans="2:2" x14ac:dyDescent="0.2">
      <c r="B116968" s="35"/>
    </row>
    <row r="116971" spans="2:2" x14ac:dyDescent="0.2">
      <c r="B116971" s="35"/>
    </row>
    <row r="116972" spans="2:2" x14ac:dyDescent="0.2">
      <c r="B116972" s="35"/>
    </row>
    <row r="116975" spans="2:2" x14ac:dyDescent="0.2">
      <c r="B116975" s="35"/>
    </row>
    <row r="116976" spans="2:2" x14ac:dyDescent="0.2">
      <c r="B116976" s="35"/>
    </row>
    <row r="116977" spans="2:2" x14ac:dyDescent="0.2">
      <c r="B116977" s="35"/>
    </row>
    <row r="116978" spans="2:2" x14ac:dyDescent="0.2">
      <c r="B116978" s="35"/>
    </row>
    <row r="116981" spans="2:2" x14ac:dyDescent="0.2">
      <c r="B116981" s="35"/>
    </row>
    <row r="116982" spans="2:2" x14ac:dyDescent="0.2">
      <c r="B116982" s="170"/>
    </row>
    <row r="117057" spans="2:2" x14ac:dyDescent="0.2">
      <c r="B117057" s="35"/>
    </row>
    <row r="117058" spans="2:2" x14ac:dyDescent="0.2">
      <c r="B117058" s="34"/>
    </row>
    <row r="117096" spans="2:2" x14ac:dyDescent="0.2">
      <c r="B117096" s="35"/>
    </row>
    <row r="117098" spans="2:2" x14ac:dyDescent="0.2">
      <c r="B117098" s="170"/>
    </row>
    <row r="117100" spans="2:2" x14ac:dyDescent="0.2">
      <c r="B117100" s="35"/>
    </row>
    <row r="117102" spans="2:2" x14ac:dyDescent="0.2">
      <c r="B117102" s="35"/>
    </row>
    <row r="117104" spans="2:2" x14ac:dyDescent="0.2">
      <c r="B117104" s="170"/>
    </row>
    <row r="117107" spans="2:2" x14ac:dyDescent="0.2">
      <c r="B117107" s="35"/>
    </row>
    <row r="117108" spans="2:2" x14ac:dyDescent="0.2">
      <c r="B117108" s="35"/>
    </row>
    <row r="117111" spans="2:2" x14ac:dyDescent="0.2">
      <c r="B117111" s="35"/>
    </row>
    <row r="117112" spans="2:2" x14ac:dyDescent="0.2">
      <c r="B117112" s="35"/>
    </row>
    <row r="117115" spans="2:2" x14ac:dyDescent="0.2">
      <c r="B117115" s="35"/>
    </row>
    <row r="117116" spans="2:2" x14ac:dyDescent="0.2">
      <c r="B117116" s="35"/>
    </row>
    <row r="117117" spans="2:2" x14ac:dyDescent="0.2">
      <c r="B117117" s="35"/>
    </row>
    <row r="117118" spans="2:2" x14ac:dyDescent="0.2">
      <c r="B117118" s="35"/>
    </row>
    <row r="117121" spans="2:2" x14ac:dyDescent="0.2">
      <c r="B117121" s="35"/>
    </row>
    <row r="117122" spans="2:2" x14ac:dyDescent="0.2">
      <c r="B117122" s="35"/>
    </row>
    <row r="117197" spans="2:2" x14ac:dyDescent="0.2">
      <c r="B117197" s="35"/>
    </row>
    <row r="117198" spans="2:2" x14ac:dyDescent="0.2">
      <c r="B117198" s="34"/>
    </row>
    <row r="117236" spans="2:2" x14ac:dyDescent="0.2">
      <c r="B117236" s="35"/>
    </row>
    <row r="117238" spans="2:2" x14ac:dyDescent="0.2">
      <c r="B117238" s="35"/>
    </row>
    <row r="117240" spans="2:2" x14ac:dyDescent="0.2">
      <c r="B117240" s="35"/>
    </row>
    <row r="117242" spans="2:2" x14ac:dyDescent="0.2">
      <c r="B117242" s="35"/>
    </row>
    <row r="117247" spans="2:2" x14ac:dyDescent="0.2">
      <c r="B117247" s="35"/>
    </row>
    <row r="117248" spans="2:2" x14ac:dyDescent="0.2">
      <c r="B117248" s="35"/>
    </row>
    <row r="117251" spans="2:2" x14ac:dyDescent="0.2">
      <c r="B117251" s="35"/>
    </row>
    <row r="117252" spans="2:2" x14ac:dyDescent="0.2">
      <c r="B117252" s="35"/>
    </row>
    <row r="117255" spans="2:2" x14ac:dyDescent="0.2">
      <c r="B117255" s="35"/>
    </row>
    <row r="117256" spans="2:2" x14ac:dyDescent="0.2">
      <c r="B117256" s="35"/>
    </row>
    <row r="117257" spans="2:2" x14ac:dyDescent="0.2">
      <c r="B117257" s="35"/>
    </row>
    <row r="117258" spans="2:2" x14ac:dyDescent="0.2">
      <c r="B117258" s="35"/>
    </row>
    <row r="117261" spans="2:2" x14ac:dyDescent="0.2">
      <c r="B117261" s="35"/>
    </row>
    <row r="117262" spans="2:2" x14ac:dyDescent="0.2">
      <c r="B117262" s="35"/>
    </row>
    <row r="117337" spans="2:2" x14ac:dyDescent="0.2">
      <c r="B117337" s="35"/>
    </row>
    <row r="117338" spans="2:2" x14ac:dyDescent="0.2">
      <c r="B117338" s="34"/>
    </row>
    <row r="117376" spans="2:2" x14ac:dyDescent="0.2">
      <c r="B117376" s="35"/>
    </row>
    <row r="117378" spans="2:2" x14ac:dyDescent="0.2">
      <c r="B117378" s="35"/>
    </row>
    <row r="117380" spans="2:2" x14ac:dyDescent="0.2">
      <c r="B117380" s="35"/>
    </row>
    <row r="117382" spans="2:2" x14ac:dyDescent="0.2">
      <c r="B117382" s="35"/>
    </row>
    <row r="117387" spans="2:2" x14ac:dyDescent="0.2">
      <c r="B117387" s="35"/>
    </row>
    <row r="117388" spans="2:2" x14ac:dyDescent="0.2">
      <c r="B117388" s="35"/>
    </row>
    <row r="117391" spans="2:2" x14ac:dyDescent="0.2">
      <c r="B117391" s="35"/>
    </row>
    <row r="117392" spans="2:2" x14ac:dyDescent="0.2">
      <c r="B117392" s="35"/>
    </row>
    <row r="117395" spans="2:2" x14ac:dyDescent="0.2">
      <c r="B117395" s="35"/>
    </row>
    <row r="117396" spans="2:2" x14ac:dyDescent="0.2">
      <c r="B117396" s="35"/>
    </row>
    <row r="117397" spans="2:2" x14ac:dyDescent="0.2">
      <c r="B117397" s="35"/>
    </row>
    <row r="117398" spans="2:2" x14ac:dyDescent="0.2">
      <c r="B117398" s="35"/>
    </row>
    <row r="117401" spans="2:2" x14ac:dyDescent="0.2">
      <c r="B117401" s="35"/>
    </row>
    <row r="117402" spans="2:2" x14ac:dyDescent="0.2">
      <c r="B117402" s="35"/>
    </row>
    <row r="117425" spans="2:2" x14ac:dyDescent="0.2">
      <c r="B117425" s="170"/>
    </row>
    <row r="117477" spans="2:2" x14ac:dyDescent="0.2">
      <c r="B117477" s="35"/>
    </row>
    <row r="117478" spans="2:2" x14ac:dyDescent="0.2">
      <c r="B117478" s="34"/>
    </row>
    <row r="117516" spans="2:2" x14ac:dyDescent="0.2">
      <c r="B117516" s="35"/>
    </row>
    <row r="117518" spans="2:2" x14ac:dyDescent="0.2">
      <c r="B117518" s="35"/>
    </row>
    <row r="117520" spans="2:2" x14ac:dyDescent="0.2">
      <c r="B117520" s="35"/>
    </row>
    <row r="117522" spans="2:2" x14ac:dyDescent="0.2">
      <c r="B117522" s="35"/>
    </row>
    <row r="117527" spans="2:2" x14ac:dyDescent="0.2">
      <c r="B117527" s="35"/>
    </row>
    <row r="117528" spans="2:2" x14ac:dyDescent="0.2">
      <c r="B117528" s="35"/>
    </row>
    <row r="117531" spans="2:2" x14ac:dyDescent="0.2">
      <c r="B117531" s="35"/>
    </row>
    <row r="117532" spans="2:2" x14ac:dyDescent="0.2">
      <c r="B117532" s="35"/>
    </row>
    <row r="117535" spans="2:2" x14ac:dyDescent="0.2">
      <c r="B117535" s="35"/>
    </row>
    <row r="117536" spans="2:2" x14ac:dyDescent="0.2">
      <c r="B117536" s="35"/>
    </row>
    <row r="117537" spans="2:2" x14ac:dyDescent="0.2">
      <c r="B117537" s="35"/>
    </row>
    <row r="117538" spans="2:2" x14ac:dyDescent="0.2">
      <c r="B117538" s="35"/>
    </row>
    <row r="117541" spans="2:2" x14ac:dyDescent="0.2">
      <c r="B117541" s="35"/>
    </row>
    <row r="117542" spans="2:2" x14ac:dyDescent="0.2">
      <c r="B117542" s="35"/>
    </row>
    <row r="117617" spans="2:2" x14ac:dyDescent="0.2">
      <c r="B117617" s="35"/>
    </row>
    <row r="117618" spans="2:2" x14ac:dyDescent="0.2">
      <c r="B117618" s="34"/>
    </row>
    <row r="117656" spans="2:2" x14ac:dyDescent="0.2">
      <c r="B117656" s="35"/>
    </row>
    <row r="117658" spans="2:2" x14ac:dyDescent="0.2">
      <c r="B117658" s="35"/>
    </row>
    <row r="117660" spans="2:2" x14ac:dyDescent="0.2">
      <c r="B117660" s="35"/>
    </row>
    <row r="117662" spans="2:2" x14ac:dyDescent="0.2">
      <c r="B117662" s="35"/>
    </row>
    <row r="117667" spans="2:2" x14ac:dyDescent="0.2">
      <c r="B117667" s="35"/>
    </row>
    <row r="117668" spans="2:2" x14ac:dyDescent="0.2">
      <c r="B117668" s="35"/>
    </row>
    <row r="117671" spans="2:2" x14ac:dyDescent="0.2">
      <c r="B117671" s="35"/>
    </row>
    <row r="117672" spans="2:2" x14ac:dyDescent="0.2">
      <c r="B117672" s="35"/>
    </row>
    <row r="117675" spans="2:2" x14ac:dyDescent="0.2">
      <c r="B117675" s="35"/>
    </row>
    <row r="117676" spans="2:2" x14ac:dyDescent="0.2">
      <c r="B117676" s="35"/>
    </row>
    <row r="117677" spans="2:2" x14ac:dyDescent="0.2">
      <c r="B117677" s="35"/>
    </row>
    <row r="117678" spans="2:2" x14ac:dyDescent="0.2">
      <c r="B117678" s="35"/>
    </row>
    <row r="117681" spans="2:2" x14ac:dyDescent="0.2">
      <c r="B117681" s="35"/>
    </row>
    <row r="117682" spans="2:2" x14ac:dyDescent="0.2">
      <c r="B117682" s="35"/>
    </row>
    <row r="117757" spans="2:2" x14ac:dyDescent="0.2">
      <c r="B117757" s="35"/>
    </row>
    <row r="117758" spans="2:2" x14ac:dyDescent="0.2">
      <c r="B117758" s="34"/>
    </row>
    <row r="117765" spans="2:2" x14ac:dyDescent="0.2">
      <c r="B117765" s="170"/>
    </row>
    <row r="117771" spans="2:2" x14ac:dyDescent="0.2">
      <c r="B117771" s="170"/>
    </row>
    <row r="117796" spans="2:2" x14ac:dyDescent="0.2">
      <c r="B117796" s="35"/>
    </row>
    <row r="117798" spans="2:2" x14ac:dyDescent="0.2">
      <c r="B117798" s="35"/>
    </row>
    <row r="117800" spans="2:2" x14ac:dyDescent="0.2">
      <c r="B117800" s="35"/>
    </row>
    <row r="117802" spans="2:2" x14ac:dyDescent="0.2">
      <c r="B117802" s="35"/>
    </row>
    <row r="117807" spans="2:2" x14ac:dyDescent="0.2">
      <c r="B117807" s="35"/>
    </row>
    <row r="117808" spans="2:2" x14ac:dyDescent="0.2">
      <c r="B117808" s="35"/>
    </row>
    <row r="117810" spans="2:2" x14ac:dyDescent="0.2">
      <c r="B117810" s="170"/>
    </row>
    <row r="117811" spans="2:2" x14ac:dyDescent="0.2">
      <c r="B117811" s="35"/>
    </row>
    <row r="117812" spans="2:2" x14ac:dyDescent="0.2">
      <c r="B117812" s="35"/>
    </row>
    <row r="117815" spans="2:2" x14ac:dyDescent="0.2">
      <c r="B117815" s="35"/>
    </row>
    <row r="117816" spans="2:2" x14ac:dyDescent="0.2">
      <c r="B117816" s="35"/>
    </row>
    <row r="117817" spans="2:2" x14ac:dyDescent="0.2">
      <c r="B117817" s="35"/>
    </row>
    <row r="117818" spans="2:2" x14ac:dyDescent="0.2">
      <c r="B117818" s="35"/>
    </row>
    <row r="117821" spans="2:2" x14ac:dyDescent="0.2">
      <c r="B117821" s="35"/>
    </row>
    <row r="117822" spans="2:2" x14ac:dyDescent="0.2">
      <c r="B117822" s="35"/>
    </row>
    <row r="117854" spans="2:2" x14ac:dyDescent="0.2">
      <c r="B117854" s="170"/>
    </row>
    <row r="117897" spans="2:2" x14ac:dyDescent="0.2">
      <c r="B117897" s="35"/>
    </row>
    <row r="117898" spans="2:2" x14ac:dyDescent="0.2">
      <c r="B117898" s="34"/>
    </row>
    <row r="117936" spans="2:2" x14ac:dyDescent="0.2">
      <c r="B117936" s="35"/>
    </row>
    <row r="117938" spans="2:2" x14ac:dyDescent="0.2">
      <c r="B117938" s="35"/>
    </row>
    <row r="117940" spans="2:2" x14ac:dyDescent="0.2">
      <c r="B117940" s="35"/>
    </row>
    <row r="117942" spans="2:2" x14ac:dyDescent="0.2">
      <c r="B117942" s="35"/>
    </row>
    <row r="117947" spans="2:2" x14ac:dyDescent="0.2">
      <c r="B117947" s="35"/>
    </row>
    <row r="117948" spans="2:2" x14ac:dyDescent="0.2">
      <c r="B117948" s="35"/>
    </row>
    <row r="117951" spans="2:2" x14ac:dyDescent="0.2">
      <c r="B117951" s="35"/>
    </row>
    <row r="117952" spans="2:2" x14ac:dyDescent="0.2">
      <c r="B117952" s="35"/>
    </row>
    <row r="117955" spans="2:2" x14ac:dyDescent="0.2">
      <c r="B117955" s="35"/>
    </row>
    <row r="117956" spans="2:2" x14ac:dyDescent="0.2">
      <c r="B117956" s="35"/>
    </row>
    <row r="117957" spans="2:2" x14ac:dyDescent="0.2">
      <c r="B117957" s="35"/>
    </row>
    <row r="117958" spans="2:2" x14ac:dyDescent="0.2">
      <c r="B117958" s="35"/>
    </row>
    <row r="117961" spans="2:2" x14ac:dyDescent="0.2">
      <c r="B117961" s="35"/>
    </row>
    <row r="117962" spans="2:2" x14ac:dyDescent="0.2">
      <c r="B117962" s="35"/>
    </row>
    <row r="118018" spans="2:2" x14ac:dyDescent="0.2">
      <c r="B118018" s="170"/>
    </row>
    <row r="118024" spans="2:2" x14ac:dyDescent="0.2">
      <c r="B118024" s="170"/>
    </row>
    <row r="118030" spans="2:2" x14ac:dyDescent="0.2">
      <c r="B118030" s="170"/>
    </row>
    <row r="118037" spans="2:2" x14ac:dyDescent="0.2">
      <c r="B118037" s="35"/>
    </row>
    <row r="118038" spans="2:2" x14ac:dyDescent="0.2">
      <c r="B118038" s="34"/>
    </row>
    <row r="118055" spans="2:2" x14ac:dyDescent="0.2">
      <c r="B118055" s="170"/>
    </row>
    <row r="118068" spans="2:2" x14ac:dyDescent="0.2">
      <c r="B118068" s="170"/>
    </row>
    <row r="118074" spans="2:2" x14ac:dyDescent="0.2">
      <c r="B118074" s="170"/>
    </row>
    <row r="118076" spans="2:2" x14ac:dyDescent="0.2">
      <c r="B118076" s="35"/>
    </row>
    <row r="118078" spans="2:2" x14ac:dyDescent="0.2">
      <c r="B118078" s="35"/>
    </row>
    <row r="118080" spans="2:2" x14ac:dyDescent="0.2">
      <c r="B118080" s="35"/>
    </row>
    <row r="118082" spans="2:2" x14ac:dyDescent="0.2">
      <c r="B118082" s="35"/>
    </row>
    <row r="118087" spans="2:2" x14ac:dyDescent="0.2">
      <c r="B118087" s="170"/>
    </row>
    <row r="118088" spans="2:2" x14ac:dyDescent="0.2">
      <c r="B118088" s="35"/>
    </row>
    <row r="118091" spans="2:2" x14ac:dyDescent="0.2">
      <c r="B118091" s="35"/>
    </row>
    <row r="118092" spans="2:2" x14ac:dyDescent="0.2">
      <c r="B118092" s="35"/>
    </row>
    <row r="118095" spans="2:2" x14ac:dyDescent="0.2">
      <c r="B118095" s="35"/>
    </row>
    <row r="118096" spans="2:2" x14ac:dyDescent="0.2">
      <c r="B118096" s="35"/>
    </row>
    <row r="118097" spans="2:2" x14ac:dyDescent="0.2">
      <c r="B118097" s="35"/>
    </row>
    <row r="118098" spans="2:2" x14ac:dyDescent="0.2">
      <c r="B118098" s="35"/>
    </row>
    <row r="118101" spans="2:2" x14ac:dyDescent="0.2">
      <c r="B118101" s="35"/>
    </row>
    <row r="118102" spans="2:2" x14ac:dyDescent="0.2">
      <c r="B118102" s="35"/>
    </row>
    <row r="118177" spans="2:2" x14ac:dyDescent="0.2">
      <c r="B118177" s="35"/>
    </row>
    <row r="118178" spans="2:2" x14ac:dyDescent="0.2">
      <c r="B118178" s="34"/>
    </row>
    <row r="118216" spans="2:2" x14ac:dyDescent="0.2">
      <c r="B118216" s="35"/>
    </row>
    <row r="118218" spans="2:2" x14ac:dyDescent="0.2">
      <c r="B118218" s="35"/>
    </row>
    <row r="118220" spans="2:2" x14ac:dyDescent="0.2">
      <c r="B118220" s="35"/>
    </row>
    <row r="118222" spans="2:2" x14ac:dyDescent="0.2">
      <c r="B118222" s="35"/>
    </row>
    <row r="118227" spans="2:2" x14ac:dyDescent="0.2">
      <c r="B118227" s="35"/>
    </row>
    <row r="118228" spans="2:2" x14ac:dyDescent="0.2">
      <c r="B118228" s="35"/>
    </row>
    <row r="118231" spans="2:2" x14ac:dyDescent="0.2">
      <c r="B118231" s="35"/>
    </row>
    <row r="118232" spans="2:2" x14ac:dyDescent="0.2">
      <c r="B118232" s="35"/>
    </row>
    <row r="118235" spans="2:2" x14ac:dyDescent="0.2">
      <c r="B118235" s="35"/>
    </row>
    <row r="118236" spans="2:2" x14ac:dyDescent="0.2">
      <c r="B118236" s="35"/>
    </row>
    <row r="118237" spans="2:2" x14ac:dyDescent="0.2">
      <c r="B118237" s="35"/>
    </row>
    <row r="118238" spans="2:2" x14ac:dyDescent="0.2">
      <c r="B118238" s="35"/>
    </row>
    <row r="118241" spans="2:2" x14ac:dyDescent="0.2">
      <c r="B118241" s="35"/>
    </row>
    <row r="118242" spans="2:2" x14ac:dyDescent="0.2">
      <c r="B118242" s="35"/>
    </row>
    <row r="118317" spans="2:2" x14ac:dyDescent="0.2">
      <c r="B118317" s="35"/>
    </row>
    <row r="118318" spans="2:2" x14ac:dyDescent="0.2">
      <c r="B118318" s="34"/>
    </row>
    <row r="118356" spans="2:2" x14ac:dyDescent="0.2">
      <c r="B118356" s="35"/>
    </row>
    <row r="118358" spans="2:2" x14ac:dyDescent="0.2">
      <c r="B118358" s="35"/>
    </row>
    <row r="118360" spans="2:2" x14ac:dyDescent="0.2">
      <c r="B118360" s="35"/>
    </row>
    <row r="118362" spans="2:2" x14ac:dyDescent="0.2">
      <c r="B118362" s="35"/>
    </row>
    <row r="118367" spans="2:2" x14ac:dyDescent="0.2">
      <c r="B118367" s="35"/>
    </row>
    <row r="118368" spans="2:2" x14ac:dyDescent="0.2">
      <c r="B118368" s="35"/>
    </row>
    <row r="118371" spans="2:2" x14ac:dyDescent="0.2">
      <c r="B118371" s="35"/>
    </row>
    <row r="118372" spans="2:2" x14ac:dyDescent="0.2">
      <c r="B118372" s="35"/>
    </row>
    <row r="118375" spans="2:2" x14ac:dyDescent="0.2">
      <c r="B118375" s="35"/>
    </row>
    <row r="118376" spans="2:2" x14ac:dyDescent="0.2">
      <c r="B118376" s="35"/>
    </row>
    <row r="118377" spans="2:2" x14ac:dyDescent="0.2">
      <c r="B118377" s="35"/>
    </row>
    <row r="118378" spans="2:2" x14ac:dyDescent="0.2">
      <c r="B118378" s="35"/>
    </row>
    <row r="118381" spans="2:2" x14ac:dyDescent="0.2">
      <c r="B118381" s="35"/>
    </row>
    <row r="118382" spans="2:2" x14ac:dyDescent="0.2">
      <c r="B118382" s="35"/>
    </row>
    <row r="118412" spans="2:2" x14ac:dyDescent="0.2">
      <c r="B118412" s="170"/>
    </row>
    <row r="118457" spans="2:2" x14ac:dyDescent="0.2">
      <c r="B118457" s="35"/>
    </row>
    <row r="118458" spans="2:2" x14ac:dyDescent="0.2">
      <c r="B118458" s="34"/>
    </row>
    <row r="118496" spans="2:2" x14ac:dyDescent="0.2">
      <c r="B118496" s="35"/>
    </row>
    <row r="118498" spans="2:2" x14ac:dyDescent="0.2">
      <c r="B118498" s="35"/>
    </row>
    <row r="118500" spans="2:2" x14ac:dyDescent="0.2">
      <c r="B118500" s="35"/>
    </row>
    <row r="118501" spans="2:2" x14ac:dyDescent="0.2">
      <c r="B118501" s="170"/>
    </row>
    <row r="118502" spans="2:2" x14ac:dyDescent="0.2">
      <c r="B118502" s="35"/>
    </row>
    <row r="118507" spans="2:2" x14ac:dyDescent="0.2">
      <c r="B118507" s="35"/>
    </row>
    <row r="118508" spans="2:2" x14ac:dyDescent="0.2">
      <c r="B118508" s="35"/>
    </row>
    <row r="118511" spans="2:2" x14ac:dyDescent="0.2">
      <c r="B118511" s="35"/>
    </row>
    <row r="118512" spans="2:2" x14ac:dyDescent="0.2">
      <c r="B118512" s="35"/>
    </row>
    <row r="118515" spans="2:2" x14ac:dyDescent="0.2">
      <c r="B118515" s="35"/>
    </row>
    <row r="118516" spans="2:2" x14ac:dyDescent="0.2">
      <c r="B118516" s="35"/>
    </row>
    <row r="118517" spans="2:2" x14ac:dyDescent="0.2">
      <c r="B118517" s="35"/>
    </row>
    <row r="118518" spans="2:2" x14ac:dyDescent="0.2">
      <c r="B118518" s="35"/>
    </row>
    <row r="118521" spans="2:2" x14ac:dyDescent="0.2">
      <c r="B118521" s="35"/>
    </row>
    <row r="118522" spans="2:2" x14ac:dyDescent="0.2">
      <c r="B118522" s="35"/>
    </row>
    <row r="118571" spans="2:2" x14ac:dyDescent="0.2">
      <c r="B118571" s="170"/>
    </row>
    <row r="118584" spans="2:2" x14ac:dyDescent="0.2">
      <c r="B118584" s="170"/>
    </row>
    <row r="118597" spans="2:2" x14ac:dyDescent="0.2">
      <c r="B118597" s="35"/>
    </row>
    <row r="118598" spans="2:2" x14ac:dyDescent="0.2">
      <c r="B118598" s="34"/>
    </row>
    <row r="118636" spans="2:2" x14ac:dyDescent="0.2">
      <c r="B118636" s="35"/>
    </row>
    <row r="118638" spans="2:2" x14ac:dyDescent="0.2">
      <c r="B118638" s="35"/>
    </row>
    <row r="118640" spans="2:2" x14ac:dyDescent="0.2">
      <c r="B118640" s="35"/>
    </row>
    <row r="118641" spans="2:2" x14ac:dyDescent="0.2">
      <c r="B118641" s="170"/>
    </row>
    <row r="118642" spans="2:2" x14ac:dyDescent="0.2">
      <c r="B118642" s="35"/>
    </row>
    <row r="118647" spans="2:2" x14ac:dyDescent="0.2">
      <c r="B118647" s="35"/>
    </row>
    <row r="118648" spans="2:2" x14ac:dyDescent="0.2">
      <c r="B118648" s="35"/>
    </row>
    <row r="118651" spans="2:2" x14ac:dyDescent="0.2">
      <c r="B118651" s="35"/>
    </row>
    <row r="118652" spans="2:2" x14ac:dyDescent="0.2">
      <c r="B118652" s="35"/>
    </row>
    <row r="118655" spans="2:2" x14ac:dyDescent="0.2">
      <c r="B118655" s="35"/>
    </row>
    <row r="118656" spans="2:2" x14ac:dyDescent="0.2">
      <c r="B118656" s="35"/>
    </row>
    <row r="118657" spans="2:2" x14ac:dyDescent="0.2">
      <c r="B118657" s="35"/>
    </row>
    <row r="118658" spans="2:2" x14ac:dyDescent="0.2">
      <c r="B118658" s="35"/>
    </row>
    <row r="118661" spans="2:2" x14ac:dyDescent="0.2">
      <c r="B118661" s="35"/>
    </row>
    <row r="118662" spans="2:2" x14ac:dyDescent="0.2">
      <c r="B118662" s="35"/>
    </row>
    <row r="118679" spans="2:2" x14ac:dyDescent="0.2">
      <c r="B118679" s="170"/>
    </row>
    <row r="118692" spans="2:2" x14ac:dyDescent="0.2">
      <c r="B118692" s="170"/>
    </row>
    <row r="118705" spans="2:2" x14ac:dyDescent="0.2">
      <c r="B118705" s="170"/>
    </row>
    <row r="118711" spans="2:2" x14ac:dyDescent="0.2">
      <c r="B118711" s="170"/>
    </row>
    <row r="118737" spans="2:2" x14ac:dyDescent="0.2">
      <c r="B118737" s="35"/>
    </row>
    <row r="118738" spans="2:2" x14ac:dyDescent="0.2">
      <c r="B118738" s="34"/>
    </row>
    <row r="118776" spans="2:2" x14ac:dyDescent="0.2">
      <c r="B118776" s="35"/>
    </row>
    <row r="118778" spans="2:2" x14ac:dyDescent="0.2">
      <c r="B118778" s="35"/>
    </row>
    <row r="118780" spans="2:2" x14ac:dyDescent="0.2">
      <c r="B118780" s="35"/>
    </row>
    <row r="118782" spans="2:2" x14ac:dyDescent="0.2">
      <c r="B118782" s="35"/>
    </row>
    <row r="118787" spans="2:2" x14ac:dyDescent="0.2">
      <c r="B118787" s="35"/>
    </row>
    <row r="118788" spans="2:2" x14ac:dyDescent="0.2">
      <c r="B118788" s="170"/>
    </row>
    <row r="118791" spans="2:2" x14ac:dyDescent="0.2">
      <c r="B118791" s="35"/>
    </row>
    <row r="118792" spans="2:2" x14ac:dyDescent="0.2">
      <c r="B118792" s="35"/>
    </row>
    <row r="118794" spans="2:2" x14ac:dyDescent="0.2">
      <c r="B118794" s="170"/>
    </row>
    <row r="118795" spans="2:2" x14ac:dyDescent="0.2">
      <c r="B118795" s="35"/>
    </row>
    <row r="118796" spans="2:2" x14ac:dyDescent="0.2">
      <c r="B118796" s="35"/>
    </row>
    <row r="118797" spans="2:2" x14ac:dyDescent="0.2">
      <c r="B118797" s="35"/>
    </row>
    <row r="118798" spans="2:2" x14ac:dyDescent="0.2">
      <c r="B118798" s="35"/>
    </row>
    <row r="118800" spans="2:2" x14ac:dyDescent="0.2">
      <c r="B118800" s="170"/>
    </row>
    <row r="118801" spans="2:2" x14ac:dyDescent="0.2">
      <c r="B118801" s="35"/>
    </row>
    <row r="118802" spans="2:2" x14ac:dyDescent="0.2">
      <c r="B118802" s="35"/>
    </row>
    <row r="118877" spans="2:2" x14ac:dyDescent="0.2">
      <c r="B118877" s="35"/>
    </row>
    <row r="118878" spans="2:2" x14ac:dyDescent="0.2">
      <c r="B118878" s="34"/>
    </row>
    <row r="118898" spans="2:2" x14ac:dyDescent="0.2">
      <c r="B118898" s="170"/>
    </row>
    <row r="118916" spans="2:2" x14ac:dyDescent="0.2">
      <c r="B118916" s="35"/>
    </row>
    <row r="118918" spans="2:2" x14ac:dyDescent="0.2">
      <c r="B118918" s="35"/>
    </row>
    <row r="118920" spans="2:2" x14ac:dyDescent="0.2">
      <c r="B118920" s="35"/>
    </row>
    <row r="118922" spans="2:2" x14ac:dyDescent="0.2">
      <c r="B118922" s="35"/>
    </row>
    <row r="118927" spans="2:2" x14ac:dyDescent="0.2">
      <c r="B118927" s="35"/>
    </row>
    <row r="118928" spans="2:2" x14ac:dyDescent="0.2">
      <c r="B118928" s="35"/>
    </row>
    <row r="118931" spans="2:2" x14ac:dyDescent="0.2">
      <c r="B118931" s="35"/>
    </row>
    <row r="118932" spans="2:2" x14ac:dyDescent="0.2">
      <c r="B118932" s="35"/>
    </row>
    <row r="118935" spans="2:2" x14ac:dyDescent="0.2">
      <c r="B118935" s="35"/>
    </row>
    <row r="118936" spans="2:2" x14ac:dyDescent="0.2">
      <c r="B118936" s="35"/>
    </row>
    <row r="118937" spans="2:2" x14ac:dyDescent="0.2">
      <c r="B118937" s="35"/>
    </row>
    <row r="118938" spans="2:2" x14ac:dyDescent="0.2">
      <c r="B118938" s="35"/>
    </row>
    <row r="118941" spans="2:2" x14ac:dyDescent="0.2">
      <c r="B118941" s="35"/>
    </row>
    <row r="118942" spans="2:2" x14ac:dyDescent="0.2">
      <c r="B118942" s="35"/>
    </row>
    <row r="118969" spans="2:2" x14ac:dyDescent="0.2">
      <c r="B118969" s="170"/>
    </row>
    <row r="119013" spans="2:2" x14ac:dyDescent="0.2">
      <c r="B119013" s="170"/>
    </row>
    <row r="119017" spans="2:2" x14ac:dyDescent="0.2">
      <c r="B119017" s="35"/>
    </row>
    <row r="119018" spans="2:2" x14ac:dyDescent="0.2">
      <c r="B119018" s="34"/>
    </row>
    <row r="119032" spans="2:2" x14ac:dyDescent="0.2">
      <c r="B119032" s="170"/>
    </row>
    <row r="119056" spans="2:2" x14ac:dyDescent="0.2">
      <c r="B119056" s="35"/>
    </row>
    <row r="119058" spans="2:2" x14ac:dyDescent="0.2">
      <c r="B119058" s="35"/>
    </row>
    <row r="119060" spans="2:2" x14ac:dyDescent="0.2">
      <c r="B119060" s="35"/>
    </row>
    <row r="119062" spans="2:2" x14ac:dyDescent="0.2">
      <c r="B119062" s="35"/>
    </row>
    <row r="119067" spans="2:2" x14ac:dyDescent="0.2">
      <c r="B119067" s="35"/>
    </row>
    <row r="119068" spans="2:2" x14ac:dyDescent="0.2">
      <c r="B119068" s="35"/>
    </row>
    <row r="119071" spans="2:2" x14ac:dyDescent="0.2">
      <c r="B119071" s="35"/>
    </row>
    <row r="119072" spans="2:2" x14ac:dyDescent="0.2">
      <c r="B119072" s="35"/>
    </row>
    <row r="119075" spans="2:2" x14ac:dyDescent="0.2">
      <c r="B119075" s="35"/>
    </row>
    <row r="119076" spans="2:2" x14ac:dyDescent="0.2">
      <c r="B119076" s="35"/>
    </row>
    <row r="119077" spans="2:2" x14ac:dyDescent="0.2">
      <c r="B119077" s="35"/>
    </row>
    <row r="119078" spans="2:2" x14ac:dyDescent="0.2">
      <c r="B119078" s="35"/>
    </row>
    <row r="119081" spans="2:2" x14ac:dyDescent="0.2">
      <c r="B119081" s="35"/>
    </row>
    <row r="119082" spans="2:2" x14ac:dyDescent="0.2">
      <c r="B119082" s="35"/>
    </row>
    <row r="119147" spans="2:2" x14ac:dyDescent="0.2">
      <c r="B119147" s="170"/>
    </row>
    <row r="119157" spans="2:2" x14ac:dyDescent="0.2">
      <c r="B119157" s="35"/>
    </row>
    <row r="119158" spans="2:2" x14ac:dyDescent="0.2">
      <c r="B119158" s="34"/>
    </row>
    <row r="119196" spans="2:2" x14ac:dyDescent="0.2">
      <c r="B119196" s="35"/>
    </row>
    <row r="119198" spans="2:2" x14ac:dyDescent="0.2">
      <c r="B119198" s="35"/>
    </row>
    <row r="119200" spans="2:2" x14ac:dyDescent="0.2">
      <c r="B119200" s="35"/>
    </row>
    <row r="119202" spans="2:2" x14ac:dyDescent="0.2">
      <c r="B119202" s="35"/>
    </row>
    <row r="119207" spans="2:2" x14ac:dyDescent="0.2">
      <c r="B119207" s="35"/>
    </row>
    <row r="119208" spans="2:2" x14ac:dyDescent="0.2">
      <c r="B119208" s="35"/>
    </row>
    <row r="119211" spans="2:2" x14ac:dyDescent="0.2">
      <c r="B119211" s="35"/>
    </row>
    <row r="119212" spans="2:2" x14ac:dyDescent="0.2">
      <c r="B119212" s="35"/>
    </row>
    <row r="119215" spans="2:2" x14ac:dyDescent="0.2">
      <c r="B119215" s="35"/>
    </row>
    <row r="119216" spans="2:2" x14ac:dyDescent="0.2">
      <c r="B119216" s="35"/>
    </row>
    <row r="119217" spans="2:2" x14ac:dyDescent="0.2">
      <c r="B119217" s="35"/>
    </row>
    <row r="119218" spans="2:2" x14ac:dyDescent="0.2">
      <c r="B119218" s="35"/>
    </row>
    <row r="119221" spans="2:2" x14ac:dyDescent="0.2">
      <c r="B119221" s="35"/>
    </row>
    <row r="119222" spans="2:2" x14ac:dyDescent="0.2">
      <c r="B119222" s="35"/>
    </row>
    <row r="119280" spans="2:2" x14ac:dyDescent="0.2">
      <c r="B119280" s="170"/>
    </row>
    <row r="119286" spans="2:2" x14ac:dyDescent="0.2">
      <c r="B119286" s="170"/>
    </row>
    <row r="119297" spans="2:2" x14ac:dyDescent="0.2">
      <c r="B119297" s="35"/>
    </row>
    <row r="119298" spans="2:2" x14ac:dyDescent="0.2">
      <c r="B119298" s="34"/>
    </row>
    <row r="119336" spans="2:2" x14ac:dyDescent="0.2">
      <c r="B119336" s="35"/>
    </row>
    <row r="119338" spans="2:2" x14ac:dyDescent="0.2">
      <c r="B119338" s="35"/>
    </row>
    <row r="119340" spans="2:2" x14ac:dyDescent="0.2">
      <c r="B119340" s="35"/>
    </row>
    <row r="119342" spans="2:2" x14ac:dyDescent="0.2">
      <c r="B119342" s="35"/>
    </row>
    <row r="119347" spans="2:2" x14ac:dyDescent="0.2">
      <c r="B119347" s="35"/>
    </row>
    <row r="119348" spans="2:2" x14ac:dyDescent="0.2">
      <c r="B119348" s="35"/>
    </row>
    <row r="119351" spans="2:2" x14ac:dyDescent="0.2">
      <c r="B119351" s="35"/>
    </row>
    <row r="119352" spans="2:2" x14ac:dyDescent="0.2">
      <c r="B119352" s="35"/>
    </row>
    <row r="119355" spans="2:2" x14ac:dyDescent="0.2">
      <c r="B119355" s="35"/>
    </row>
    <row r="119356" spans="2:2" x14ac:dyDescent="0.2">
      <c r="B119356" s="35"/>
    </row>
    <row r="119357" spans="2:2" x14ac:dyDescent="0.2">
      <c r="B119357" s="35"/>
    </row>
    <row r="119358" spans="2:2" x14ac:dyDescent="0.2">
      <c r="B119358" s="35"/>
    </row>
    <row r="119361" spans="2:2" x14ac:dyDescent="0.2">
      <c r="B119361" s="35"/>
    </row>
    <row r="119362" spans="2:2" x14ac:dyDescent="0.2">
      <c r="B119362" s="35"/>
    </row>
    <row r="119437" spans="2:2" x14ac:dyDescent="0.2">
      <c r="B119437" s="35"/>
    </row>
    <row r="119438" spans="2:2" x14ac:dyDescent="0.2">
      <c r="B119438" s="34"/>
    </row>
    <row r="119476" spans="2:2" x14ac:dyDescent="0.2">
      <c r="B119476" s="35"/>
    </row>
    <row r="119478" spans="2:2" x14ac:dyDescent="0.2">
      <c r="B119478" s="35"/>
    </row>
    <row r="119480" spans="2:2" x14ac:dyDescent="0.2">
      <c r="B119480" s="35"/>
    </row>
    <row r="119482" spans="2:2" x14ac:dyDescent="0.2">
      <c r="B119482" s="35"/>
    </row>
    <row r="119487" spans="2:2" x14ac:dyDescent="0.2">
      <c r="B119487" s="35"/>
    </row>
    <row r="119488" spans="2:2" x14ac:dyDescent="0.2">
      <c r="B119488" s="35"/>
    </row>
    <row r="119491" spans="2:2" x14ac:dyDescent="0.2">
      <c r="B119491" s="35"/>
    </row>
    <row r="119492" spans="2:2" x14ac:dyDescent="0.2">
      <c r="B119492" s="35"/>
    </row>
    <row r="119495" spans="2:2" x14ac:dyDescent="0.2">
      <c r="B119495" s="35"/>
    </row>
    <row r="119496" spans="2:2" x14ac:dyDescent="0.2">
      <c r="B119496" s="35"/>
    </row>
    <row r="119497" spans="2:2" x14ac:dyDescent="0.2">
      <c r="B119497" s="35"/>
    </row>
    <row r="119498" spans="2:2" x14ac:dyDescent="0.2">
      <c r="B119498" s="35"/>
    </row>
    <row r="119501" spans="2:2" x14ac:dyDescent="0.2">
      <c r="B119501" s="35"/>
    </row>
    <row r="119502" spans="2:2" x14ac:dyDescent="0.2">
      <c r="B119502" s="35"/>
    </row>
    <row r="119577" spans="2:2" x14ac:dyDescent="0.2">
      <c r="B119577" s="35"/>
    </row>
    <row r="119578" spans="2:2" x14ac:dyDescent="0.2">
      <c r="B119578" s="34"/>
    </row>
    <row r="119616" spans="2:2" x14ac:dyDescent="0.2">
      <c r="B119616" s="35"/>
    </row>
    <row r="119618" spans="2:2" x14ac:dyDescent="0.2">
      <c r="B119618" s="35"/>
    </row>
    <row r="119620" spans="2:2" x14ac:dyDescent="0.2">
      <c r="B119620" s="35"/>
    </row>
    <row r="119622" spans="2:2" x14ac:dyDescent="0.2">
      <c r="B119622" s="35"/>
    </row>
    <row r="119627" spans="2:2" x14ac:dyDescent="0.2">
      <c r="B119627" s="35"/>
    </row>
    <row r="119628" spans="2:2" x14ac:dyDescent="0.2">
      <c r="B119628" s="35"/>
    </row>
    <row r="119631" spans="2:2" x14ac:dyDescent="0.2">
      <c r="B119631" s="35"/>
    </row>
    <row r="119632" spans="2:2" x14ac:dyDescent="0.2">
      <c r="B119632" s="35"/>
    </row>
    <row r="119635" spans="2:2" x14ac:dyDescent="0.2">
      <c r="B119635" s="35"/>
    </row>
    <row r="119636" spans="2:2" x14ac:dyDescent="0.2">
      <c r="B119636" s="35"/>
    </row>
    <row r="119637" spans="2:2" x14ac:dyDescent="0.2">
      <c r="B119637" s="35"/>
    </row>
    <row r="119638" spans="2:2" x14ac:dyDescent="0.2">
      <c r="B119638" s="35"/>
    </row>
    <row r="119641" spans="2:2" x14ac:dyDescent="0.2">
      <c r="B119641" s="35"/>
    </row>
    <row r="119642" spans="2:2" x14ac:dyDescent="0.2">
      <c r="B119642" s="35"/>
    </row>
    <row r="119717" spans="2:2" x14ac:dyDescent="0.2">
      <c r="B119717" s="35"/>
    </row>
    <row r="119718" spans="2:2" x14ac:dyDescent="0.2">
      <c r="B119718" s="34"/>
    </row>
    <row r="119756" spans="2:2" x14ac:dyDescent="0.2">
      <c r="B119756" s="35"/>
    </row>
    <row r="119758" spans="2:2" x14ac:dyDescent="0.2">
      <c r="B119758" s="35"/>
    </row>
    <row r="119760" spans="2:2" x14ac:dyDescent="0.2">
      <c r="B119760" s="35"/>
    </row>
    <row r="119762" spans="2:2" x14ac:dyDescent="0.2">
      <c r="B119762" s="35"/>
    </row>
    <row r="119767" spans="2:2" x14ac:dyDescent="0.2">
      <c r="B119767" s="35"/>
    </row>
    <row r="119768" spans="2:2" x14ac:dyDescent="0.2">
      <c r="B119768" s="35"/>
    </row>
    <row r="119771" spans="2:2" x14ac:dyDescent="0.2">
      <c r="B119771" s="35"/>
    </row>
    <row r="119772" spans="2:2" x14ac:dyDescent="0.2">
      <c r="B119772" s="35"/>
    </row>
    <row r="119775" spans="2:2" x14ac:dyDescent="0.2">
      <c r="B119775" s="35"/>
    </row>
    <row r="119776" spans="2:2" x14ac:dyDescent="0.2">
      <c r="B119776" s="35"/>
    </row>
    <row r="119777" spans="2:2" x14ac:dyDescent="0.2">
      <c r="B119777" s="35"/>
    </row>
    <row r="119778" spans="2:2" x14ac:dyDescent="0.2">
      <c r="B119778" s="35"/>
    </row>
    <row r="119781" spans="2:2" x14ac:dyDescent="0.2">
      <c r="B119781" s="35"/>
    </row>
    <row r="119782" spans="2:2" x14ac:dyDescent="0.2">
      <c r="B119782" s="35"/>
    </row>
    <row r="119857" spans="2:2" x14ac:dyDescent="0.2">
      <c r="B119857" s="170"/>
    </row>
    <row r="119858" spans="2:2" x14ac:dyDescent="0.2">
      <c r="B119858" s="34"/>
    </row>
    <row r="119889" spans="2:2" x14ac:dyDescent="0.2">
      <c r="B119889" s="170"/>
    </row>
    <row r="119895" spans="2:2" x14ac:dyDescent="0.2">
      <c r="B119895" s="170"/>
    </row>
    <row r="119896" spans="2:2" x14ac:dyDescent="0.2">
      <c r="B119896" s="35"/>
    </row>
    <row r="119898" spans="2:2" x14ac:dyDescent="0.2">
      <c r="B119898" s="35"/>
    </row>
    <row r="119900" spans="2:2" x14ac:dyDescent="0.2">
      <c r="B119900" s="35"/>
    </row>
    <row r="119901" spans="2:2" x14ac:dyDescent="0.2">
      <c r="B119901" s="170"/>
    </row>
    <row r="119902" spans="2:2" x14ac:dyDescent="0.2">
      <c r="B119902" s="35"/>
    </row>
    <row r="119907" spans="2:2" x14ac:dyDescent="0.2">
      <c r="B119907" s="170"/>
    </row>
    <row r="119908" spans="2:2" x14ac:dyDescent="0.2">
      <c r="B119908" s="35"/>
    </row>
    <row r="119911" spans="2:2" x14ac:dyDescent="0.2">
      <c r="B119911" s="35"/>
    </row>
    <row r="119912" spans="2:2" x14ac:dyDescent="0.2">
      <c r="B119912" s="35"/>
    </row>
    <row r="119915" spans="2:2" x14ac:dyDescent="0.2">
      <c r="B119915" s="35"/>
    </row>
    <row r="119916" spans="2:2" x14ac:dyDescent="0.2">
      <c r="B119916" s="35"/>
    </row>
    <row r="119917" spans="2:2" x14ac:dyDescent="0.2">
      <c r="B119917" s="35"/>
    </row>
    <row r="119918" spans="2:2" x14ac:dyDescent="0.2">
      <c r="B119918" s="35"/>
    </row>
    <row r="119921" spans="2:2" x14ac:dyDescent="0.2">
      <c r="B119921" s="35"/>
    </row>
    <row r="119922" spans="2:2" x14ac:dyDescent="0.2">
      <c r="B119922" s="35"/>
    </row>
    <row r="119972" spans="2:2" x14ac:dyDescent="0.2">
      <c r="B119972" s="170"/>
    </row>
    <row r="119997" spans="2:2" x14ac:dyDescent="0.2">
      <c r="B119997" s="35"/>
    </row>
    <row r="119998" spans="2:2" x14ac:dyDescent="0.2">
      <c r="B119998" s="34"/>
    </row>
    <row r="120028" spans="2:2" x14ac:dyDescent="0.2">
      <c r="B120028" s="170"/>
    </row>
    <row r="120036" spans="2:2" x14ac:dyDescent="0.2">
      <c r="B120036" s="35"/>
    </row>
    <row r="120038" spans="2:2" x14ac:dyDescent="0.2">
      <c r="B120038" s="35"/>
    </row>
    <row r="120040" spans="2:2" x14ac:dyDescent="0.2">
      <c r="B120040" s="35"/>
    </row>
    <row r="120042" spans="2:2" x14ac:dyDescent="0.2">
      <c r="B120042" s="35"/>
    </row>
    <row r="120047" spans="2:2" x14ac:dyDescent="0.2">
      <c r="B120047" s="35"/>
    </row>
    <row r="120048" spans="2:2" x14ac:dyDescent="0.2">
      <c r="B120048" s="35"/>
    </row>
    <row r="120051" spans="2:2" x14ac:dyDescent="0.2">
      <c r="B120051" s="35"/>
    </row>
    <row r="120052" spans="2:2" x14ac:dyDescent="0.2">
      <c r="B120052" s="35"/>
    </row>
    <row r="120055" spans="2:2" x14ac:dyDescent="0.2">
      <c r="B120055" s="35"/>
    </row>
    <row r="120056" spans="2:2" x14ac:dyDescent="0.2">
      <c r="B120056" s="35"/>
    </row>
    <row r="120057" spans="2:2" x14ac:dyDescent="0.2">
      <c r="B120057" s="35"/>
    </row>
    <row r="120058" spans="2:2" x14ac:dyDescent="0.2">
      <c r="B120058" s="35"/>
    </row>
    <row r="120061" spans="2:2" x14ac:dyDescent="0.2">
      <c r="B120061" s="35"/>
    </row>
    <row r="120062" spans="2:2" x14ac:dyDescent="0.2">
      <c r="B120062" s="35"/>
    </row>
    <row r="120137" spans="2:2" x14ac:dyDescent="0.2">
      <c r="B120137" s="35"/>
    </row>
    <row r="120138" spans="2:2" x14ac:dyDescent="0.2">
      <c r="B120138" s="34"/>
    </row>
    <row r="120176" spans="2:2" x14ac:dyDescent="0.2">
      <c r="B120176" s="35"/>
    </row>
    <row r="120178" spans="2:2" x14ac:dyDescent="0.2">
      <c r="B120178" s="35"/>
    </row>
    <row r="120180" spans="2:2" x14ac:dyDescent="0.2">
      <c r="B120180" s="35"/>
    </row>
    <row r="120182" spans="2:2" x14ac:dyDescent="0.2">
      <c r="B120182" s="35"/>
    </row>
    <row r="120187" spans="2:2" x14ac:dyDescent="0.2">
      <c r="B120187" s="35"/>
    </row>
    <row r="120188" spans="2:2" x14ac:dyDescent="0.2">
      <c r="B120188" s="35"/>
    </row>
    <row r="120191" spans="2:2" x14ac:dyDescent="0.2">
      <c r="B120191" s="35"/>
    </row>
    <row r="120192" spans="2:2" x14ac:dyDescent="0.2">
      <c r="B120192" s="35"/>
    </row>
    <row r="120195" spans="2:2" x14ac:dyDescent="0.2">
      <c r="B120195" s="35"/>
    </row>
    <row r="120196" spans="2:2" x14ac:dyDescent="0.2">
      <c r="B120196" s="35"/>
    </row>
    <row r="120197" spans="2:2" x14ac:dyDescent="0.2">
      <c r="B120197" s="35"/>
    </row>
    <row r="120198" spans="2:2" x14ac:dyDescent="0.2">
      <c r="B120198" s="35"/>
    </row>
    <row r="120201" spans="2:2" x14ac:dyDescent="0.2">
      <c r="B120201" s="35"/>
    </row>
    <row r="120202" spans="2:2" x14ac:dyDescent="0.2">
      <c r="B120202" s="35"/>
    </row>
    <row r="120277" spans="2:2" x14ac:dyDescent="0.2">
      <c r="B120277" s="35"/>
    </row>
    <row r="120278" spans="2:2" x14ac:dyDescent="0.2">
      <c r="B120278" s="34"/>
    </row>
    <row r="120316" spans="2:2" x14ac:dyDescent="0.2">
      <c r="B120316" s="35"/>
    </row>
    <row r="120318" spans="2:2" x14ac:dyDescent="0.2">
      <c r="B120318" s="35"/>
    </row>
    <row r="120320" spans="2:2" x14ac:dyDescent="0.2">
      <c r="B120320" s="35"/>
    </row>
    <row r="120322" spans="2:2" x14ac:dyDescent="0.2">
      <c r="B120322" s="35"/>
    </row>
    <row r="120327" spans="2:2" x14ac:dyDescent="0.2">
      <c r="B120327" s="35"/>
    </row>
    <row r="120328" spans="2:2" x14ac:dyDescent="0.2">
      <c r="B120328" s="35"/>
    </row>
    <row r="120331" spans="2:2" x14ac:dyDescent="0.2">
      <c r="B120331" s="35"/>
    </row>
    <row r="120332" spans="2:2" x14ac:dyDescent="0.2">
      <c r="B120332" s="35"/>
    </row>
    <row r="120335" spans="2:2" x14ac:dyDescent="0.2">
      <c r="B120335" s="35"/>
    </row>
    <row r="120336" spans="2:2" x14ac:dyDescent="0.2">
      <c r="B120336" s="35"/>
    </row>
    <row r="120337" spans="2:2" x14ac:dyDescent="0.2">
      <c r="B120337" s="35"/>
    </row>
    <row r="120338" spans="2:2" x14ac:dyDescent="0.2">
      <c r="B120338" s="35"/>
    </row>
    <row r="120341" spans="2:2" x14ac:dyDescent="0.2">
      <c r="B120341" s="35"/>
    </row>
    <row r="120342" spans="2:2" x14ac:dyDescent="0.2">
      <c r="B120342" s="35"/>
    </row>
    <row r="120417" spans="2:2" x14ac:dyDescent="0.2">
      <c r="B120417" s="35"/>
    </row>
    <row r="120418" spans="2:2" x14ac:dyDescent="0.2">
      <c r="B120418" s="34"/>
    </row>
    <row r="120456" spans="2:2" x14ac:dyDescent="0.2">
      <c r="B120456" s="35"/>
    </row>
    <row r="120458" spans="2:2" x14ac:dyDescent="0.2">
      <c r="B120458" s="35"/>
    </row>
    <row r="120460" spans="2:2" x14ac:dyDescent="0.2">
      <c r="B120460" s="35"/>
    </row>
    <row r="120462" spans="2:2" x14ac:dyDescent="0.2">
      <c r="B120462" s="35"/>
    </row>
    <row r="120467" spans="2:2" x14ac:dyDescent="0.2">
      <c r="B120467" s="35"/>
    </row>
    <row r="120468" spans="2:2" x14ac:dyDescent="0.2">
      <c r="B120468" s="35"/>
    </row>
    <row r="120471" spans="2:2" x14ac:dyDescent="0.2">
      <c r="B120471" s="35"/>
    </row>
    <row r="120472" spans="2:2" x14ac:dyDescent="0.2">
      <c r="B120472" s="35"/>
    </row>
    <row r="120475" spans="2:2" x14ac:dyDescent="0.2">
      <c r="B120475" s="35"/>
    </row>
    <row r="120476" spans="2:2" x14ac:dyDescent="0.2">
      <c r="B120476" s="35"/>
    </row>
    <row r="120477" spans="2:2" x14ac:dyDescent="0.2">
      <c r="B120477" s="35"/>
    </row>
    <row r="120478" spans="2:2" x14ac:dyDescent="0.2">
      <c r="B120478" s="35"/>
    </row>
    <row r="120481" spans="2:2" x14ac:dyDescent="0.2">
      <c r="B120481" s="35"/>
    </row>
    <row r="120482" spans="2:2" x14ac:dyDescent="0.2">
      <c r="B120482" s="35"/>
    </row>
    <row r="120557" spans="2:2" x14ac:dyDescent="0.2">
      <c r="B120557" s="35"/>
    </row>
    <row r="120558" spans="2:2" x14ac:dyDescent="0.2">
      <c r="B120558" s="34"/>
    </row>
    <row r="120596" spans="2:2" x14ac:dyDescent="0.2">
      <c r="B120596" s="35"/>
    </row>
    <row r="120598" spans="2:2" x14ac:dyDescent="0.2">
      <c r="B120598" s="35"/>
    </row>
    <row r="120600" spans="2:2" x14ac:dyDescent="0.2">
      <c r="B120600" s="35"/>
    </row>
    <row r="120602" spans="2:2" x14ac:dyDescent="0.2">
      <c r="B120602" s="35"/>
    </row>
    <row r="120607" spans="2:2" x14ac:dyDescent="0.2">
      <c r="B120607" s="35"/>
    </row>
    <row r="120608" spans="2:2" x14ac:dyDescent="0.2">
      <c r="B120608" s="35"/>
    </row>
    <row r="120611" spans="2:2" x14ac:dyDescent="0.2">
      <c r="B120611" s="35"/>
    </row>
    <row r="120612" spans="2:2" x14ac:dyDescent="0.2">
      <c r="B120612" s="35"/>
    </row>
    <row r="120615" spans="2:2" x14ac:dyDescent="0.2">
      <c r="B120615" s="35"/>
    </row>
    <row r="120616" spans="2:2" x14ac:dyDescent="0.2">
      <c r="B120616" s="35"/>
    </row>
    <row r="120617" spans="2:2" x14ac:dyDescent="0.2">
      <c r="B120617" s="35"/>
    </row>
    <row r="120618" spans="2:2" x14ac:dyDescent="0.2">
      <c r="B120618" s="35"/>
    </row>
    <row r="120621" spans="2:2" x14ac:dyDescent="0.2">
      <c r="B120621" s="35"/>
    </row>
    <row r="120622" spans="2:2" x14ac:dyDescent="0.2">
      <c r="B120622" s="35"/>
    </row>
    <row r="120697" spans="2:2" x14ac:dyDescent="0.2">
      <c r="B120697" s="35"/>
    </row>
    <row r="120698" spans="2:2" x14ac:dyDescent="0.2">
      <c r="B120698" s="34"/>
    </row>
    <row r="120736" spans="2:2" x14ac:dyDescent="0.2">
      <c r="B120736" s="35"/>
    </row>
    <row r="120738" spans="2:2" x14ac:dyDescent="0.2">
      <c r="B120738" s="35"/>
    </row>
    <row r="120740" spans="2:2" x14ac:dyDescent="0.2">
      <c r="B120740" s="35"/>
    </row>
    <row r="120742" spans="2:2" x14ac:dyDescent="0.2">
      <c r="B120742" s="35"/>
    </row>
    <row r="120747" spans="2:2" x14ac:dyDescent="0.2">
      <c r="B120747" s="35"/>
    </row>
    <row r="120748" spans="2:2" x14ac:dyDescent="0.2">
      <c r="B120748" s="35"/>
    </row>
    <row r="120751" spans="2:2" x14ac:dyDescent="0.2">
      <c r="B120751" s="35"/>
    </row>
    <row r="120752" spans="2:2" x14ac:dyDescent="0.2">
      <c r="B120752" s="35"/>
    </row>
    <row r="120755" spans="2:2" x14ac:dyDescent="0.2">
      <c r="B120755" s="35"/>
    </row>
    <row r="120756" spans="2:2" x14ac:dyDescent="0.2">
      <c r="B120756" s="35"/>
    </row>
    <row r="120757" spans="2:2" x14ac:dyDescent="0.2">
      <c r="B120757" s="35"/>
    </row>
    <row r="120758" spans="2:2" x14ac:dyDescent="0.2">
      <c r="B120758" s="35"/>
    </row>
    <row r="120761" spans="2:2" x14ac:dyDescent="0.2">
      <c r="B120761" s="35"/>
    </row>
    <row r="120762" spans="2:2" x14ac:dyDescent="0.2">
      <c r="B120762" s="35"/>
    </row>
    <row r="120837" spans="2:2" x14ac:dyDescent="0.2">
      <c r="B120837" s="35"/>
    </row>
    <row r="120838" spans="2:2" x14ac:dyDescent="0.2">
      <c r="B120838" s="34"/>
    </row>
    <row r="120876" spans="2:2" x14ac:dyDescent="0.2">
      <c r="B120876" s="35"/>
    </row>
    <row r="120878" spans="2:2" x14ac:dyDescent="0.2">
      <c r="B120878" s="35"/>
    </row>
    <row r="120880" spans="2:2" x14ac:dyDescent="0.2">
      <c r="B120880" s="35"/>
    </row>
    <row r="120882" spans="2:2" x14ac:dyDescent="0.2">
      <c r="B120882" s="35"/>
    </row>
    <row r="120887" spans="2:2" x14ac:dyDescent="0.2">
      <c r="B120887" s="35"/>
    </row>
    <row r="120888" spans="2:2" x14ac:dyDescent="0.2">
      <c r="B120888" s="35"/>
    </row>
    <row r="120891" spans="2:2" x14ac:dyDescent="0.2">
      <c r="B120891" s="35"/>
    </row>
    <row r="120892" spans="2:2" x14ac:dyDescent="0.2">
      <c r="B120892" s="35"/>
    </row>
    <row r="120895" spans="2:2" x14ac:dyDescent="0.2">
      <c r="B120895" s="35"/>
    </row>
    <row r="120896" spans="2:2" x14ac:dyDescent="0.2">
      <c r="B120896" s="35"/>
    </row>
    <row r="120897" spans="2:2" x14ac:dyDescent="0.2">
      <c r="B120897" s="35"/>
    </row>
    <row r="120898" spans="2:2" x14ac:dyDescent="0.2">
      <c r="B120898" s="35"/>
    </row>
    <row r="120901" spans="2:2" x14ac:dyDescent="0.2">
      <c r="B120901" s="35"/>
    </row>
    <row r="120902" spans="2:2" x14ac:dyDescent="0.2">
      <c r="B120902" s="35"/>
    </row>
    <row r="120977" spans="2:2" x14ac:dyDescent="0.2">
      <c r="B120977" s="35"/>
    </row>
    <row r="120978" spans="2:2" x14ac:dyDescent="0.2">
      <c r="B120978" s="34"/>
    </row>
    <row r="121016" spans="2:2" x14ac:dyDescent="0.2">
      <c r="B121016" s="35"/>
    </row>
    <row r="121018" spans="2:2" x14ac:dyDescent="0.2">
      <c r="B121018" s="35"/>
    </row>
    <row r="121020" spans="2:2" x14ac:dyDescent="0.2">
      <c r="B121020" s="35"/>
    </row>
    <row r="121022" spans="2:2" x14ac:dyDescent="0.2">
      <c r="B121022" s="35"/>
    </row>
    <row r="121027" spans="2:2" x14ac:dyDescent="0.2">
      <c r="B121027" s="35"/>
    </row>
    <row r="121028" spans="2:2" x14ac:dyDescent="0.2">
      <c r="B121028" s="35"/>
    </row>
    <row r="121031" spans="2:2" x14ac:dyDescent="0.2">
      <c r="B121031" s="35"/>
    </row>
    <row r="121032" spans="2:2" x14ac:dyDescent="0.2">
      <c r="B121032" s="35"/>
    </row>
    <row r="121035" spans="2:2" x14ac:dyDescent="0.2">
      <c r="B121035" s="35"/>
    </row>
    <row r="121036" spans="2:2" x14ac:dyDescent="0.2">
      <c r="B121036" s="35"/>
    </row>
    <row r="121037" spans="2:2" x14ac:dyDescent="0.2">
      <c r="B121037" s="35"/>
    </row>
    <row r="121038" spans="2:2" x14ac:dyDescent="0.2">
      <c r="B121038" s="35"/>
    </row>
    <row r="121041" spans="2:2" x14ac:dyDescent="0.2">
      <c r="B121041" s="35"/>
    </row>
    <row r="121042" spans="2:2" x14ac:dyDescent="0.2">
      <c r="B121042" s="35"/>
    </row>
    <row r="121117" spans="2:2" x14ac:dyDescent="0.2">
      <c r="B121117" s="35"/>
    </row>
    <row r="121118" spans="2:2" x14ac:dyDescent="0.2">
      <c r="B121118" s="34"/>
    </row>
    <row r="121125" spans="2:2" x14ac:dyDescent="0.2">
      <c r="B121125" s="170"/>
    </row>
    <row r="121156" spans="2:2" x14ac:dyDescent="0.2">
      <c r="B121156" s="35"/>
    </row>
    <row r="121158" spans="2:2" x14ac:dyDescent="0.2">
      <c r="B121158" s="35"/>
    </row>
    <row r="121160" spans="2:2" x14ac:dyDescent="0.2">
      <c r="B121160" s="35"/>
    </row>
    <row r="121162" spans="2:2" x14ac:dyDescent="0.2">
      <c r="B121162" s="35"/>
    </row>
    <row r="121167" spans="2:2" x14ac:dyDescent="0.2">
      <c r="B121167" s="35"/>
    </row>
    <row r="121168" spans="2:2" x14ac:dyDescent="0.2">
      <c r="B121168" s="35"/>
    </row>
    <row r="121171" spans="2:2" x14ac:dyDescent="0.2">
      <c r="B121171" s="35"/>
    </row>
    <row r="121172" spans="2:2" x14ac:dyDescent="0.2">
      <c r="B121172" s="35"/>
    </row>
    <row r="121175" spans="2:2" x14ac:dyDescent="0.2">
      <c r="B121175" s="35"/>
    </row>
    <row r="121176" spans="2:2" x14ac:dyDescent="0.2">
      <c r="B121176" s="35"/>
    </row>
    <row r="121177" spans="2:2" x14ac:dyDescent="0.2">
      <c r="B121177" s="35"/>
    </row>
    <row r="121178" spans="2:2" x14ac:dyDescent="0.2">
      <c r="B121178" s="35"/>
    </row>
    <row r="121181" spans="2:2" x14ac:dyDescent="0.2">
      <c r="B121181" s="35"/>
    </row>
    <row r="121182" spans="2:2" x14ac:dyDescent="0.2">
      <c r="B121182" s="35"/>
    </row>
    <row r="121257" spans="2:2" x14ac:dyDescent="0.2">
      <c r="B121257" s="35"/>
    </row>
    <row r="121258" spans="2:2" x14ac:dyDescent="0.2">
      <c r="B121258" s="34"/>
    </row>
    <row r="121296" spans="2:2" x14ac:dyDescent="0.2">
      <c r="B121296" s="35"/>
    </row>
    <row r="121298" spans="2:2" x14ac:dyDescent="0.2">
      <c r="B121298" s="35"/>
    </row>
    <row r="121300" spans="2:2" x14ac:dyDescent="0.2">
      <c r="B121300" s="35"/>
    </row>
    <row r="121302" spans="2:2" x14ac:dyDescent="0.2">
      <c r="B121302" s="35"/>
    </row>
    <row r="121307" spans="2:2" x14ac:dyDescent="0.2">
      <c r="B121307" s="35"/>
    </row>
    <row r="121308" spans="2:2" x14ac:dyDescent="0.2">
      <c r="B121308" s="35"/>
    </row>
    <row r="121311" spans="2:2" x14ac:dyDescent="0.2">
      <c r="B121311" s="35"/>
    </row>
    <row r="121312" spans="2:2" x14ac:dyDescent="0.2">
      <c r="B121312" s="35"/>
    </row>
    <row r="121315" spans="2:2" x14ac:dyDescent="0.2">
      <c r="B121315" s="35"/>
    </row>
    <row r="121316" spans="2:2" x14ac:dyDescent="0.2">
      <c r="B121316" s="35"/>
    </row>
    <row r="121317" spans="2:2" x14ac:dyDescent="0.2">
      <c r="B121317" s="35"/>
    </row>
    <row r="121318" spans="2:2" x14ac:dyDescent="0.2">
      <c r="B121318" s="35"/>
    </row>
    <row r="121321" spans="2:2" x14ac:dyDescent="0.2">
      <c r="B121321" s="35"/>
    </row>
    <row r="121322" spans="2:2" x14ac:dyDescent="0.2">
      <c r="B121322" s="35"/>
    </row>
    <row r="121397" spans="2:2" x14ac:dyDescent="0.2">
      <c r="B121397" s="35"/>
    </row>
    <row r="121398" spans="2:2" x14ac:dyDescent="0.2">
      <c r="B121398" s="34"/>
    </row>
    <row r="121436" spans="2:2" x14ac:dyDescent="0.2">
      <c r="B121436" s="35"/>
    </row>
    <row r="121438" spans="2:2" x14ac:dyDescent="0.2">
      <c r="B121438" s="35"/>
    </row>
    <row r="121440" spans="2:2" x14ac:dyDescent="0.2">
      <c r="B121440" s="35"/>
    </row>
    <row r="121442" spans="2:2" x14ac:dyDescent="0.2">
      <c r="B121442" s="35"/>
    </row>
    <row r="121447" spans="2:2" x14ac:dyDescent="0.2">
      <c r="B121447" s="35"/>
    </row>
    <row r="121448" spans="2:2" x14ac:dyDescent="0.2">
      <c r="B121448" s="35"/>
    </row>
    <row r="121451" spans="2:2" x14ac:dyDescent="0.2">
      <c r="B121451" s="35"/>
    </row>
    <row r="121452" spans="2:2" x14ac:dyDescent="0.2">
      <c r="B121452" s="35"/>
    </row>
    <row r="121455" spans="2:2" x14ac:dyDescent="0.2">
      <c r="B121455" s="35"/>
    </row>
    <row r="121456" spans="2:2" x14ac:dyDescent="0.2">
      <c r="B121456" s="35"/>
    </row>
    <row r="121457" spans="2:2" x14ac:dyDescent="0.2">
      <c r="B121457" s="35"/>
    </row>
    <row r="121458" spans="2:2" x14ac:dyDescent="0.2">
      <c r="B121458" s="35"/>
    </row>
    <row r="121461" spans="2:2" x14ac:dyDescent="0.2">
      <c r="B121461" s="35"/>
    </row>
    <row r="121462" spans="2:2" x14ac:dyDescent="0.2">
      <c r="B121462" s="35"/>
    </row>
    <row r="121521" spans="2:2" x14ac:dyDescent="0.2">
      <c r="B121521" s="170"/>
    </row>
    <row r="121537" spans="2:2" x14ac:dyDescent="0.2">
      <c r="B121537" s="35"/>
    </row>
    <row r="121538" spans="2:2" x14ac:dyDescent="0.2">
      <c r="B121538" s="34"/>
    </row>
    <row r="121576" spans="2:2" x14ac:dyDescent="0.2">
      <c r="B121576" s="35"/>
    </row>
    <row r="121578" spans="2:2" x14ac:dyDescent="0.2">
      <c r="B121578" s="35"/>
    </row>
    <row r="121580" spans="2:2" x14ac:dyDescent="0.2">
      <c r="B121580" s="35"/>
    </row>
    <row r="121582" spans="2:2" x14ac:dyDescent="0.2">
      <c r="B121582" s="35"/>
    </row>
    <row r="121587" spans="2:2" x14ac:dyDescent="0.2">
      <c r="B121587" s="35"/>
    </row>
    <row r="121588" spans="2:2" x14ac:dyDescent="0.2">
      <c r="B121588" s="35"/>
    </row>
    <row r="121591" spans="2:2" x14ac:dyDescent="0.2">
      <c r="B121591" s="35"/>
    </row>
    <row r="121592" spans="2:2" x14ac:dyDescent="0.2">
      <c r="B121592" s="35"/>
    </row>
    <row r="121595" spans="2:2" x14ac:dyDescent="0.2">
      <c r="B121595" s="35"/>
    </row>
    <row r="121596" spans="2:2" x14ac:dyDescent="0.2">
      <c r="B121596" s="35"/>
    </row>
    <row r="121597" spans="2:2" x14ac:dyDescent="0.2">
      <c r="B121597" s="35"/>
    </row>
    <row r="121598" spans="2:2" x14ac:dyDescent="0.2">
      <c r="B121598" s="35"/>
    </row>
    <row r="121601" spans="2:2" x14ac:dyDescent="0.2">
      <c r="B121601" s="35"/>
    </row>
    <row r="121602" spans="2:2" x14ac:dyDescent="0.2">
      <c r="B121602" s="35"/>
    </row>
    <row r="121677" spans="2:2" x14ac:dyDescent="0.2">
      <c r="B121677" s="35"/>
    </row>
    <row r="121678" spans="2:2" x14ac:dyDescent="0.2">
      <c r="B121678" s="34"/>
    </row>
    <row r="121716" spans="2:2" x14ac:dyDescent="0.2">
      <c r="B121716" s="35"/>
    </row>
    <row r="121718" spans="2:2" x14ac:dyDescent="0.2">
      <c r="B121718" s="35"/>
    </row>
    <row r="121720" spans="2:2" x14ac:dyDescent="0.2">
      <c r="B121720" s="35"/>
    </row>
    <row r="121722" spans="2:2" x14ac:dyDescent="0.2">
      <c r="B121722" s="35"/>
    </row>
    <row r="121727" spans="2:2" x14ac:dyDescent="0.2">
      <c r="B121727" s="35"/>
    </row>
    <row r="121728" spans="2:2" x14ac:dyDescent="0.2">
      <c r="B121728" s="35"/>
    </row>
    <row r="121731" spans="2:2" x14ac:dyDescent="0.2">
      <c r="B121731" s="35"/>
    </row>
    <row r="121732" spans="2:2" x14ac:dyDescent="0.2">
      <c r="B121732" s="35"/>
    </row>
    <row r="121735" spans="2:2" x14ac:dyDescent="0.2">
      <c r="B121735" s="35"/>
    </row>
    <row r="121736" spans="2:2" x14ac:dyDescent="0.2">
      <c r="B121736" s="35"/>
    </row>
    <row r="121737" spans="2:2" x14ac:dyDescent="0.2">
      <c r="B121737" s="35"/>
    </row>
    <row r="121738" spans="2:2" x14ac:dyDescent="0.2">
      <c r="B121738" s="35"/>
    </row>
    <row r="121741" spans="2:2" x14ac:dyDescent="0.2">
      <c r="B121741" s="35"/>
    </row>
    <row r="121742" spans="2:2" x14ac:dyDescent="0.2">
      <c r="B121742" s="35"/>
    </row>
    <row r="121817" spans="2:2" x14ac:dyDescent="0.2">
      <c r="B121817" s="35"/>
    </row>
    <row r="121818" spans="2:2" x14ac:dyDescent="0.2">
      <c r="B121818" s="34"/>
    </row>
    <row r="121856" spans="2:2" x14ac:dyDescent="0.2">
      <c r="B121856" s="35"/>
    </row>
    <row r="121858" spans="2:2" x14ac:dyDescent="0.2">
      <c r="B121858" s="35"/>
    </row>
    <row r="121860" spans="2:2" x14ac:dyDescent="0.2">
      <c r="B121860" s="35"/>
    </row>
    <row r="121862" spans="2:2" x14ac:dyDescent="0.2">
      <c r="B121862" s="35"/>
    </row>
    <row r="121867" spans="2:2" x14ac:dyDescent="0.2">
      <c r="B121867" s="35"/>
    </row>
    <row r="121868" spans="2:2" x14ac:dyDescent="0.2">
      <c r="B121868" s="35"/>
    </row>
    <row r="121871" spans="2:2" x14ac:dyDescent="0.2">
      <c r="B121871" s="35"/>
    </row>
    <row r="121872" spans="2:2" x14ac:dyDescent="0.2">
      <c r="B121872" s="35"/>
    </row>
    <row r="121875" spans="2:2" x14ac:dyDescent="0.2">
      <c r="B121875" s="35"/>
    </row>
    <row r="121876" spans="2:2" x14ac:dyDescent="0.2">
      <c r="B121876" s="35"/>
    </row>
    <row r="121877" spans="2:2" x14ac:dyDescent="0.2">
      <c r="B121877" s="35"/>
    </row>
    <row r="121878" spans="2:2" x14ac:dyDescent="0.2">
      <c r="B121878" s="35"/>
    </row>
    <row r="121881" spans="2:2" x14ac:dyDescent="0.2">
      <c r="B121881" s="35"/>
    </row>
    <row r="121882" spans="2:2" x14ac:dyDescent="0.2">
      <c r="B121882" s="35"/>
    </row>
    <row r="121957" spans="2:2" x14ac:dyDescent="0.2">
      <c r="B121957" s="35"/>
    </row>
    <row r="121958" spans="2:2" x14ac:dyDescent="0.2">
      <c r="B121958" s="34"/>
    </row>
    <row r="121982" spans="2:2" x14ac:dyDescent="0.2">
      <c r="B121982" s="170"/>
    </row>
    <row r="121996" spans="2:2" x14ac:dyDescent="0.2">
      <c r="B121996" s="35"/>
    </row>
    <row r="121998" spans="2:2" x14ac:dyDescent="0.2">
      <c r="B121998" s="35"/>
    </row>
    <row r="122000" spans="2:2" x14ac:dyDescent="0.2">
      <c r="B122000" s="35"/>
    </row>
    <row r="122002" spans="2:2" x14ac:dyDescent="0.2">
      <c r="B122002" s="35"/>
    </row>
    <row r="122007" spans="2:2" x14ac:dyDescent="0.2">
      <c r="B122007" s="35"/>
    </row>
    <row r="122008" spans="2:2" x14ac:dyDescent="0.2">
      <c r="B122008" s="35"/>
    </row>
    <row r="122011" spans="2:2" x14ac:dyDescent="0.2">
      <c r="B122011" s="35"/>
    </row>
    <row r="122012" spans="2:2" x14ac:dyDescent="0.2">
      <c r="B122012" s="35"/>
    </row>
    <row r="122015" spans="2:2" x14ac:dyDescent="0.2">
      <c r="B122015" s="35"/>
    </row>
    <row r="122016" spans="2:2" x14ac:dyDescent="0.2">
      <c r="B122016" s="35"/>
    </row>
    <row r="122017" spans="2:2" x14ac:dyDescent="0.2">
      <c r="B122017" s="35"/>
    </row>
    <row r="122018" spans="2:2" x14ac:dyDescent="0.2">
      <c r="B122018" s="35"/>
    </row>
    <row r="122021" spans="2:2" x14ac:dyDescent="0.2">
      <c r="B122021" s="35"/>
    </row>
    <row r="122022" spans="2:2" x14ac:dyDescent="0.2">
      <c r="B122022" s="35"/>
    </row>
    <row r="122034" spans="2:2" x14ac:dyDescent="0.2">
      <c r="B122034" s="170"/>
    </row>
    <row r="122040" spans="2:2" x14ac:dyDescent="0.2">
      <c r="B122040" s="170"/>
    </row>
    <row r="122053" spans="2:2" x14ac:dyDescent="0.2">
      <c r="B122053" s="170"/>
    </row>
    <row r="122059" spans="2:2" x14ac:dyDescent="0.2">
      <c r="B122059" s="170"/>
    </row>
    <row r="122072" spans="2:2" x14ac:dyDescent="0.2">
      <c r="B122072" s="170"/>
    </row>
    <row r="122097" spans="2:2" x14ac:dyDescent="0.2">
      <c r="B122097" s="35"/>
    </row>
    <row r="122098" spans="2:2" x14ac:dyDescent="0.2">
      <c r="B122098" s="34"/>
    </row>
    <row r="122116" spans="2:2" x14ac:dyDescent="0.2">
      <c r="B122116" s="170"/>
    </row>
    <row r="122136" spans="2:2" x14ac:dyDescent="0.2">
      <c r="B122136" s="35"/>
    </row>
    <row r="122138" spans="2:2" x14ac:dyDescent="0.2">
      <c r="B122138" s="35"/>
    </row>
    <row r="122140" spans="2:2" x14ac:dyDescent="0.2">
      <c r="B122140" s="35"/>
    </row>
    <row r="122142" spans="2:2" x14ac:dyDescent="0.2">
      <c r="B122142" s="35"/>
    </row>
    <row r="122147" spans="2:2" x14ac:dyDescent="0.2">
      <c r="B122147" s="35"/>
    </row>
    <row r="122148" spans="2:2" x14ac:dyDescent="0.2">
      <c r="B122148" s="35"/>
    </row>
    <row r="122151" spans="2:2" x14ac:dyDescent="0.2">
      <c r="B122151" s="35"/>
    </row>
    <row r="122152" spans="2:2" x14ac:dyDescent="0.2">
      <c r="B122152" s="35"/>
    </row>
    <row r="122155" spans="2:2" x14ac:dyDescent="0.2">
      <c r="B122155" s="35"/>
    </row>
    <row r="122156" spans="2:2" x14ac:dyDescent="0.2">
      <c r="B122156" s="35"/>
    </row>
    <row r="122157" spans="2:2" x14ac:dyDescent="0.2">
      <c r="B122157" s="35"/>
    </row>
    <row r="122158" spans="2:2" x14ac:dyDescent="0.2">
      <c r="B122158" s="35"/>
    </row>
    <row r="122161" spans="2:2" x14ac:dyDescent="0.2">
      <c r="B122161" s="35"/>
    </row>
    <row r="122162" spans="2:2" x14ac:dyDescent="0.2">
      <c r="B122162" s="35"/>
    </row>
    <row r="122200" spans="2:2" x14ac:dyDescent="0.2">
      <c r="B122200" s="170"/>
    </row>
    <row r="122237" spans="2:2" x14ac:dyDescent="0.2">
      <c r="B122237" s="35"/>
    </row>
    <row r="122238" spans="2:2" x14ac:dyDescent="0.2">
      <c r="B122238" s="34"/>
    </row>
    <row r="122276" spans="2:2" x14ac:dyDescent="0.2">
      <c r="B122276" s="35"/>
    </row>
    <row r="122278" spans="2:2" x14ac:dyDescent="0.2">
      <c r="B122278" s="35"/>
    </row>
    <row r="122280" spans="2:2" x14ac:dyDescent="0.2">
      <c r="B122280" s="35"/>
    </row>
    <row r="122282" spans="2:2" x14ac:dyDescent="0.2">
      <c r="B122282" s="35"/>
    </row>
    <row r="122287" spans="2:2" x14ac:dyDescent="0.2">
      <c r="B122287" s="35"/>
    </row>
    <row r="122288" spans="2:2" x14ac:dyDescent="0.2">
      <c r="B122288" s="35"/>
    </row>
    <row r="122291" spans="2:2" x14ac:dyDescent="0.2">
      <c r="B122291" s="35"/>
    </row>
    <row r="122292" spans="2:2" x14ac:dyDescent="0.2">
      <c r="B122292" s="35"/>
    </row>
    <row r="122295" spans="2:2" x14ac:dyDescent="0.2">
      <c r="B122295" s="35"/>
    </row>
    <row r="122296" spans="2:2" x14ac:dyDescent="0.2">
      <c r="B122296" s="35"/>
    </row>
    <row r="122297" spans="2:2" x14ac:dyDescent="0.2">
      <c r="B122297" s="170"/>
    </row>
    <row r="122298" spans="2:2" x14ac:dyDescent="0.2">
      <c r="B122298" s="35"/>
    </row>
    <row r="122301" spans="2:2" x14ac:dyDescent="0.2">
      <c r="B122301" s="35"/>
    </row>
    <row r="122302" spans="2:2" x14ac:dyDescent="0.2">
      <c r="B122302" s="35"/>
    </row>
    <row r="122377" spans="2:2" x14ac:dyDescent="0.2">
      <c r="B122377" s="35"/>
    </row>
    <row r="122378" spans="2:2" x14ac:dyDescent="0.2">
      <c r="B122378" s="34"/>
    </row>
    <row r="122413" spans="2:2" x14ac:dyDescent="0.2">
      <c r="B122413" s="170"/>
    </row>
    <row r="122416" spans="2:2" x14ac:dyDescent="0.2">
      <c r="B122416" s="35"/>
    </row>
    <row r="122418" spans="2:2" x14ac:dyDescent="0.2">
      <c r="B122418" s="35"/>
    </row>
    <row r="122420" spans="2:2" x14ac:dyDescent="0.2">
      <c r="B122420" s="35"/>
    </row>
    <row r="122422" spans="2:2" x14ac:dyDescent="0.2">
      <c r="B122422" s="35"/>
    </row>
    <row r="122427" spans="2:2" x14ac:dyDescent="0.2">
      <c r="B122427" s="35"/>
    </row>
    <row r="122428" spans="2:2" x14ac:dyDescent="0.2">
      <c r="B122428" s="35"/>
    </row>
    <row r="122431" spans="2:2" x14ac:dyDescent="0.2">
      <c r="B122431" s="35"/>
    </row>
    <row r="122432" spans="2:2" x14ac:dyDescent="0.2">
      <c r="B122432" s="35"/>
    </row>
    <row r="122435" spans="2:2" x14ac:dyDescent="0.2">
      <c r="B122435" s="35"/>
    </row>
    <row r="122436" spans="2:2" x14ac:dyDescent="0.2">
      <c r="B122436" s="35"/>
    </row>
    <row r="122437" spans="2:2" x14ac:dyDescent="0.2">
      <c r="B122437" s="35"/>
    </row>
    <row r="122438" spans="2:2" x14ac:dyDescent="0.2">
      <c r="B122438" s="35"/>
    </row>
    <row r="122441" spans="2:2" x14ac:dyDescent="0.2">
      <c r="B122441" s="35"/>
    </row>
    <row r="122442" spans="2:2" x14ac:dyDescent="0.2">
      <c r="B122442" s="35"/>
    </row>
    <row r="122503" spans="2:2" x14ac:dyDescent="0.2">
      <c r="B122503" s="170"/>
    </row>
    <row r="122516" spans="2:2" x14ac:dyDescent="0.2">
      <c r="B122516" s="170"/>
    </row>
    <row r="122517" spans="2:2" x14ac:dyDescent="0.2">
      <c r="B122517" s="35"/>
    </row>
    <row r="122518" spans="2:2" x14ac:dyDescent="0.2">
      <c r="B122518" s="34"/>
    </row>
    <row r="122529" spans="2:2" x14ac:dyDescent="0.2">
      <c r="B122529" s="170"/>
    </row>
    <row r="122555" spans="2:2" x14ac:dyDescent="0.2">
      <c r="B122555" s="170"/>
    </row>
    <row r="122556" spans="2:2" x14ac:dyDescent="0.2">
      <c r="B122556" s="35"/>
    </row>
    <row r="122558" spans="2:2" x14ac:dyDescent="0.2">
      <c r="B122558" s="35"/>
    </row>
    <row r="122560" spans="2:2" x14ac:dyDescent="0.2">
      <c r="B122560" s="35"/>
    </row>
    <row r="122562" spans="2:2" x14ac:dyDescent="0.2">
      <c r="B122562" s="35"/>
    </row>
    <row r="122567" spans="2:2" x14ac:dyDescent="0.2">
      <c r="B122567" s="35"/>
    </row>
    <row r="122568" spans="2:2" x14ac:dyDescent="0.2">
      <c r="B122568" s="35"/>
    </row>
    <row r="122571" spans="2:2" x14ac:dyDescent="0.2">
      <c r="B122571" s="35"/>
    </row>
    <row r="122572" spans="2:2" x14ac:dyDescent="0.2">
      <c r="B122572" s="35"/>
    </row>
    <row r="122575" spans="2:2" x14ac:dyDescent="0.2">
      <c r="B122575" s="35"/>
    </row>
    <row r="122576" spans="2:2" x14ac:dyDescent="0.2">
      <c r="B122576" s="35"/>
    </row>
    <row r="122577" spans="2:2" x14ac:dyDescent="0.2">
      <c r="B122577" s="35"/>
    </row>
    <row r="122578" spans="2:2" x14ac:dyDescent="0.2">
      <c r="B122578" s="35"/>
    </row>
    <row r="122581" spans="2:2" x14ac:dyDescent="0.2">
      <c r="B122581" s="170"/>
    </row>
    <row r="122582" spans="2:2" x14ac:dyDescent="0.2">
      <c r="B122582" s="35"/>
    </row>
    <row r="122620" spans="2:2" x14ac:dyDescent="0.2">
      <c r="B122620" s="170"/>
    </row>
    <row r="122657" spans="2:2" x14ac:dyDescent="0.2">
      <c r="B122657" s="35"/>
    </row>
    <row r="122658" spans="2:2" x14ac:dyDescent="0.2">
      <c r="B122658" s="34"/>
    </row>
    <row r="122659" spans="2:2" x14ac:dyDescent="0.2">
      <c r="B122659" s="170"/>
    </row>
    <row r="122696" spans="2:2" x14ac:dyDescent="0.2">
      <c r="B122696" s="35"/>
    </row>
    <row r="122698" spans="2:2" x14ac:dyDescent="0.2">
      <c r="B122698" s="35"/>
    </row>
    <row r="122700" spans="2:2" x14ac:dyDescent="0.2">
      <c r="B122700" s="35"/>
    </row>
    <row r="122702" spans="2:2" x14ac:dyDescent="0.2">
      <c r="B122702" s="35"/>
    </row>
    <row r="122707" spans="2:2" x14ac:dyDescent="0.2">
      <c r="B122707" s="35"/>
    </row>
    <row r="122708" spans="2:2" x14ac:dyDescent="0.2">
      <c r="B122708" s="35"/>
    </row>
    <row r="122711" spans="2:2" x14ac:dyDescent="0.2">
      <c r="B122711" s="35"/>
    </row>
    <row r="122712" spans="2:2" x14ac:dyDescent="0.2">
      <c r="B122712" s="35"/>
    </row>
    <row r="122715" spans="2:2" x14ac:dyDescent="0.2">
      <c r="B122715" s="35"/>
    </row>
    <row r="122716" spans="2:2" x14ac:dyDescent="0.2">
      <c r="B122716" s="35"/>
    </row>
    <row r="122717" spans="2:2" x14ac:dyDescent="0.2">
      <c r="B122717" s="35"/>
    </row>
    <row r="122718" spans="2:2" x14ac:dyDescent="0.2">
      <c r="B122718" s="35"/>
    </row>
    <row r="122721" spans="2:2" x14ac:dyDescent="0.2">
      <c r="B122721" s="35"/>
    </row>
    <row r="122722" spans="2:2" x14ac:dyDescent="0.2">
      <c r="B122722" s="35"/>
    </row>
    <row r="122743" spans="2:2" x14ac:dyDescent="0.2">
      <c r="B122743" s="170"/>
    </row>
    <row r="122797" spans="2:2" x14ac:dyDescent="0.2">
      <c r="B122797" s="35"/>
    </row>
    <row r="122798" spans="2:2" x14ac:dyDescent="0.2">
      <c r="B122798" s="34"/>
    </row>
    <row r="122836" spans="2:2" x14ac:dyDescent="0.2">
      <c r="B122836" s="35"/>
    </row>
    <row r="122838" spans="2:2" x14ac:dyDescent="0.2">
      <c r="B122838" s="35"/>
    </row>
    <row r="122840" spans="2:2" x14ac:dyDescent="0.2">
      <c r="B122840" s="35"/>
    </row>
    <row r="122842" spans="2:2" x14ac:dyDescent="0.2">
      <c r="B122842" s="35"/>
    </row>
    <row r="122847" spans="2:2" x14ac:dyDescent="0.2">
      <c r="B122847" s="35"/>
    </row>
    <row r="122848" spans="2:2" x14ac:dyDescent="0.2">
      <c r="B122848" s="35"/>
    </row>
    <row r="122851" spans="2:2" x14ac:dyDescent="0.2">
      <c r="B122851" s="35"/>
    </row>
    <row r="122852" spans="2:2" x14ac:dyDescent="0.2">
      <c r="B122852" s="35"/>
    </row>
    <row r="122855" spans="2:2" x14ac:dyDescent="0.2">
      <c r="B122855" s="35"/>
    </row>
    <row r="122856" spans="2:2" x14ac:dyDescent="0.2">
      <c r="B122856" s="35"/>
    </row>
    <row r="122857" spans="2:2" x14ac:dyDescent="0.2">
      <c r="B122857" s="35"/>
    </row>
    <row r="122858" spans="2:2" x14ac:dyDescent="0.2">
      <c r="B122858" s="35"/>
    </row>
    <row r="122861" spans="2:2" x14ac:dyDescent="0.2">
      <c r="B122861" s="35"/>
    </row>
    <row r="122862" spans="2:2" x14ac:dyDescent="0.2">
      <c r="B122862" s="35"/>
    </row>
    <row r="122879" spans="2:2" x14ac:dyDescent="0.2">
      <c r="B122879" s="170"/>
    </row>
    <row r="122885" spans="2:2" x14ac:dyDescent="0.2">
      <c r="B122885" s="170"/>
    </row>
    <row r="122898" spans="2:2" x14ac:dyDescent="0.2">
      <c r="B122898" s="170"/>
    </row>
    <row r="122929" spans="2:2" x14ac:dyDescent="0.2">
      <c r="B122929" s="170"/>
    </row>
    <row r="122937" spans="2:2" x14ac:dyDescent="0.2">
      <c r="B122937" s="35"/>
    </row>
    <row r="122938" spans="2:2" x14ac:dyDescent="0.2">
      <c r="B122938" s="34"/>
    </row>
    <row r="122967" spans="2:2" x14ac:dyDescent="0.2">
      <c r="B122967" s="170"/>
    </row>
    <row r="122973" spans="2:2" x14ac:dyDescent="0.2">
      <c r="B122973" s="170"/>
    </row>
    <row r="122976" spans="2:2" x14ac:dyDescent="0.2">
      <c r="B122976" s="35"/>
    </row>
    <row r="122978" spans="2:2" x14ac:dyDescent="0.2">
      <c r="B122978" s="35"/>
    </row>
    <row r="122980" spans="2:2" x14ac:dyDescent="0.2">
      <c r="B122980" s="35"/>
    </row>
    <row r="122982" spans="2:2" x14ac:dyDescent="0.2">
      <c r="B122982" s="35"/>
    </row>
    <row r="122987" spans="2:2" x14ac:dyDescent="0.2">
      <c r="B122987" s="35"/>
    </row>
    <row r="122988" spans="2:2" x14ac:dyDescent="0.2">
      <c r="B122988" s="35"/>
    </row>
    <row r="122991" spans="2:2" x14ac:dyDescent="0.2">
      <c r="B122991" s="35"/>
    </row>
    <row r="122992" spans="2:2" x14ac:dyDescent="0.2">
      <c r="B122992" s="35"/>
    </row>
    <row r="122995" spans="2:2" x14ac:dyDescent="0.2">
      <c r="B122995" s="35"/>
    </row>
    <row r="122996" spans="2:2" x14ac:dyDescent="0.2">
      <c r="B122996" s="35"/>
    </row>
    <row r="122997" spans="2:2" x14ac:dyDescent="0.2">
      <c r="B122997" s="35"/>
    </row>
    <row r="122998" spans="2:2" x14ac:dyDescent="0.2">
      <c r="B122998" s="35"/>
    </row>
    <row r="123001" spans="2:2" x14ac:dyDescent="0.2">
      <c r="B123001" s="35"/>
    </row>
    <row r="123002" spans="2:2" x14ac:dyDescent="0.2">
      <c r="B123002" s="35"/>
    </row>
    <row r="123025" spans="2:2" x14ac:dyDescent="0.2">
      <c r="B123025" s="170"/>
    </row>
    <row r="123057" spans="2:2" x14ac:dyDescent="0.2">
      <c r="B123057" s="170"/>
    </row>
    <row r="123063" spans="2:2" x14ac:dyDescent="0.2">
      <c r="B123063" s="170"/>
    </row>
    <row r="123069" spans="2:2" x14ac:dyDescent="0.2">
      <c r="B123069" s="170"/>
    </row>
    <row r="123077" spans="2:2" x14ac:dyDescent="0.2">
      <c r="B123077" s="35"/>
    </row>
    <row r="123078" spans="2:2" x14ac:dyDescent="0.2">
      <c r="B123078" s="34"/>
    </row>
    <row r="123082" spans="2:2" x14ac:dyDescent="0.2">
      <c r="B123082" s="170"/>
    </row>
    <row r="123116" spans="2:2" x14ac:dyDescent="0.2">
      <c r="B123116" s="35"/>
    </row>
    <row r="123118" spans="2:2" x14ac:dyDescent="0.2">
      <c r="B123118" s="35"/>
    </row>
    <row r="123120" spans="2:2" x14ac:dyDescent="0.2">
      <c r="B123120" s="35"/>
    </row>
    <row r="123122" spans="2:2" x14ac:dyDescent="0.2">
      <c r="B123122" s="35"/>
    </row>
    <row r="123127" spans="2:2" x14ac:dyDescent="0.2">
      <c r="B123127" s="35"/>
    </row>
    <row r="123128" spans="2:2" x14ac:dyDescent="0.2">
      <c r="B123128" s="35"/>
    </row>
    <row r="123131" spans="2:2" x14ac:dyDescent="0.2">
      <c r="B123131" s="35"/>
    </row>
    <row r="123132" spans="2:2" x14ac:dyDescent="0.2">
      <c r="B123132" s="35"/>
    </row>
    <row r="123135" spans="2:2" x14ac:dyDescent="0.2">
      <c r="B123135" s="35"/>
    </row>
    <row r="123136" spans="2:2" x14ac:dyDescent="0.2">
      <c r="B123136" s="35"/>
    </row>
    <row r="123137" spans="2:2" x14ac:dyDescent="0.2">
      <c r="B123137" s="35"/>
    </row>
    <row r="123138" spans="2:2" x14ac:dyDescent="0.2">
      <c r="B123138" s="35"/>
    </row>
    <row r="123141" spans="2:2" x14ac:dyDescent="0.2">
      <c r="B123141" s="35"/>
    </row>
    <row r="123142" spans="2:2" x14ac:dyDescent="0.2">
      <c r="B123142" s="35"/>
    </row>
    <row r="123159" spans="2:2" x14ac:dyDescent="0.2">
      <c r="B123159" s="170"/>
    </row>
    <row r="123217" spans="2:2" x14ac:dyDescent="0.2">
      <c r="B123217" s="35"/>
    </row>
    <row r="123218" spans="2:2" x14ac:dyDescent="0.2">
      <c r="B123218" s="34"/>
    </row>
    <row r="123256" spans="2:2" x14ac:dyDescent="0.2">
      <c r="B123256" s="35"/>
    </row>
    <row r="123258" spans="2:2" x14ac:dyDescent="0.2">
      <c r="B123258" s="35"/>
    </row>
    <row r="123260" spans="2:2" x14ac:dyDescent="0.2">
      <c r="B123260" s="35"/>
    </row>
    <row r="123262" spans="2:2" x14ac:dyDescent="0.2">
      <c r="B123262" s="35"/>
    </row>
    <row r="123267" spans="2:2" x14ac:dyDescent="0.2">
      <c r="B123267" s="35"/>
    </row>
    <row r="123268" spans="2:2" x14ac:dyDescent="0.2">
      <c r="B123268" s="35"/>
    </row>
    <row r="123271" spans="2:2" x14ac:dyDescent="0.2">
      <c r="B123271" s="35"/>
    </row>
    <row r="123272" spans="2:2" x14ac:dyDescent="0.2">
      <c r="B123272" s="35"/>
    </row>
    <row r="123275" spans="2:2" x14ac:dyDescent="0.2">
      <c r="B123275" s="35"/>
    </row>
    <row r="123276" spans="2:2" x14ac:dyDescent="0.2">
      <c r="B123276" s="35"/>
    </row>
    <row r="123277" spans="2:2" x14ac:dyDescent="0.2">
      <c r="B123277" s="35"/>
    </row>
    <row r="123278" spans="2:2" x14ac:dyDescent="0.2">
      <c r="B123278" s="35"/>
    </row>
    <row r="123281" spans="2:2" x14ac:dyDescent="0.2">
      <c r="B123281" s="35"/>
    </row>
    <row r="123282" spans="2:2" x14ac:dyDescent="0.2">
      <c r="B123282" s="170"/>
    </row>
    <row r="123301" spans="2:2" x14ac:dyDescent="0.2">
      <c r="B123301" s="170"/>
    </row>
    <row r="123346" spans="2:2" x14ac:dyDescent="0.2">
      <c r="B123346" s="170"/>
    </row>
    <row r="123357" spans="2:2" x14ac:dyDescent="0.2">
      <c r="B123357" s="35"/>
    </row>
    <row r="123358" spans="2:2" x14ac:dyDescent="0.2">
      <c r="B123358" s="34"/>
    </row>
    <row r="123396" spans="2:2" x14ac:dyDescent="0.2">
      <c r="B123396" s="35"/>
    </row>
    <row r="123398" spans="2:2" x14ac:dyDescent="0.2">
      <c r="B123398" s="35"/>
    </row>
    <row r="123400" spans="2:2" x14ac:dyDescent="0.2">
      <c r="B123400" s="35"/>
    </row>
    <row r="123402" spans="2:2" x14ac:dyDescent="0.2">
      <c r="B123402" s="35"/>
    </row>
    <row r="123407" spans="2:2" x14ac:dyDescent="0.2">
      <c r="B123407" s="35"/>
    </row>
    <row r="123408" spans="2:2" x14ac:dyDescent="0.2">
      <c r="B123408" s="35"/>
    </row>
    <row r="123411" spans="2:2" x14ac:dyDescent="0.2">
      <c r="B123411" s="35"/>
    </row>
    <row r="123412" spans="2:2" x14ac:dyDescent="0.2">
      <c r="B123412" s="35"/>
    </row>
    <row r="123415" spans="2:2" x14ac:dyDescent="0.2">
      <c r="B123415" s="35"/>
    </row>
    <row r="123416" spans="2:2" x14ac:dyDescent="0.2">
      <c r="B123416" s="35"/>
    </row>
    <row r="123417" spans="2:2" x14ac:dyDescent="0.2">
      <c r="B123417" s="35"/>
    </row>
    <row r="123418" spans="2:2" x14ac:dyDescent="0.2">
      <c r="B123418" s="35"/>
    </row>
    <row r="123421" spans="2:2" x14ac:dyDescent="0.2">
      <c r="B123421" s="35"/>
    </row>
    <row r="123422" spans="2:2" x14ac:dyDescent="0.2">
      <c r="B123422" s="35"/>
    </row>
    <row r="123456" spans="2:2" x14ac:dyDescent="0.2">
      <c r="B123456" s="170"/>
    </row>
    <row r="123497" spans="2:2" x14ac:dyDescent="0.2">
      <c r="B123497" s="35"/>
    </row>
    <row r="123498" spans="2:2" x14ac:dyDescent="0.2">
      <c r="B123498" s="34"/>
    </row>
    <row r="123536" spans="2:2" x14ac:dyDescent="0.2">
      <c r="B123536" s="35"/>
    </row>
    <row r="123538" spans="2:2" x14ac:dyDescent="0.2">
      <c r="B123538" s="35"/>
    </row>
    <row r="123540" spans="2:2" x14ac:dyDescent="0.2">
      <c r="B123540" s="35"/>
    </row>
    <row r="123542" spans="2:2" x14ac:dyDescent="0.2">
      <c r="B123542" s="35"/>
    </row>
    <row r="123546" spans="2:2" x14ac:dyDescent="0.2">
      <c r="B123546" s="170"/>
    </row>
    <row r="123547" spans="2:2" x14ac:dyDescent="0.2">
      <c r="B123547" s="35"/>
    </row>
    <row r="123548" spans="2:2" x14ac:dyDescent="0.2">
      <c r="B123548" s="35"/>
    </row>
    <row r="123551" spans="2:2" x14ac:dyDescent="0.2">
      <c r="B123551" s="35"/>
    </row>
    <row r="123552" spans="2:2" x14ac:dyDescent="0.2">
      <c r="B123552" s="35"/>
    </row>
    <row r="123555" spans="2:2" x14ac:dyDescent="0.2">
      <c r="B123555" s="35"/>
    </row>
    <row r="123556" spans="2:2" x14ac:dyDescent="0.2">
      <c r="B123556" s="35"/>
    </row>
    <row r="123557" spans="2:2" x14ac:dyDescent="0.2">
      <c r="B123557" s="35"/>
    </row>
    <row r="123558" spans="2:2" x14ac:dyDescent="0.2">
      <c r="B123558" s="35"/>
    </row>
    <row r="123559" spans="2:2" x14ac:dyDescent="0.2">
      <c r="B123559" s="170"/>
    </row>
    <row r="123561" spans="2:2" x14ac:dyDescent="0.2">
      <c r="B123561" s="35"/>
    </row>
    <row r="123562" spans="2:2" x14ac:dyDescent="0.2">
      <c r="B123562" s="35"/>
    </row>
    <row r="123637" spans="2:2" x14ac:dyDescent="0.2">
      <c r="B123637" s="35"/>
    </row>
    <row r="123638" spans="2:2" x14ac:dyDescent="0.2">
      <c r="B123638" s="34"/>
    </row>
    <row r="123676" spans="2:2" x14ac:dyDescent="0.2">
      <c r="B123676" s="35"/>
    </row>
    <row r="123678" spans="2:2" x14ac:dyDescent="0.2">
      <c r="B123678" s="35"/>
    </row>
    <row r="123680" spans="2:2" x14ac:dyDescent="0.2">
      <c r="B123680" s="35"/>
    </row>
    <row r="123682" spans="2:2" x14ac:dyDescent="0.2">
      <c r="B123682" s="35"/>
    </row>
    <row r="123687" spans="2:2" x14ac:dyDescent="0.2">
      <c r="B123687" s="35"/>
    </row>
    <row r="123688" spans="2:2" x14ac:dyDescent="0.2">
      <c r="B123688" s="35"/>
    </row>
    <row r="123691" spans="2:2" x14ac:dyDescent="0.2">
      <c r="B123691" s="35"/>
    </row>
    <row r="123692" spans="2:2" x14ac:dyDescent="0.2">
      <c r="B123692" s="35"/>
    </row>
    <row r="123695" spans="2:2" x14ac:dyDescent="0.2">
      <c r="B123695" s="35"/>
    </row>
    <row r="123696" spans="2:2" x14ac:dyDescent="0.2">
      <c r="B123696" s="35"/>
    </row>
    <row r="123697" spans="2:2" x14ac:dyDescent="0.2">
      <c r="B123697" s="35"/>
    </row>
    <row r="123698" spans="2:2" x14ac:dyDescent="0.2">
      <c r="B123698" s="35"/>
    </row>
    <row r="123701" spans="2:2" x14ac:dyDescent="0.2">
      <c r="B123701" s="35"/>
    </row>
    <row r="123702" spans="2:2" x14ac:dyDescent="0.2">
      <c r="B123702" s="35"/>
    </row>
    <row r="123725" spans="2:2" x14ac:dyDescent="0.2">
      <c r="B123725" s="170"/>
    </row>
    <row r="123738" spans="2:2" x14ac:dyDescent="0.2">
      <c r="B123738" s="170"/>
    </row>
    <row r="123751" spans="2:2" x14ac:dyDescent="0.2">
      <c r="B123751" s="170"/>
    </row>
    <row r="123757" spans="2:2" x14ac:dyDescent="0.2">
      <c r="B123757" s="170"/>
    </row>
    <row r="123770" spans="2:2" x14ac:dyDescent="0.2">
      <c r="B123770" s="170"/>
    </row>
    <row r="123776" spans="2:2" x14ac:dyDescent="0.2">
      <c r="B123776" s="170"/>
    </row>
    <row r="123777" spans="2:2" x14ac:dyDescent="0.2">
      <c r="B123777" s="35"/>
    </row>
    <row r="123778" spans="2:2" x14ac:dyDescent="0.2">
      <c r="B123778" s="34"/>
    </row>
    <row r="123782" spans="2:2" x14ac:dyDescent="0.2">
      <c r="B123782" s="170"/>
    </row>
    <row r="123788" spans="2:2" x14ac:dyDescent="0.2">
      <c r="B123788" s="170"/>
    </row>
    <row r="123801" spans="2:2" x14ac:dyDescent="0.2">
      <c r="B123801" s="170"/>
    </row>
    <row r="123816" spans="2:2" x14ac:dyDescent="0.2">
      <c r="B123816" s="35"/>
    </row>
    <row r="123818" spans="2:2" x14ac:dyDescent="0.2">
      <c r="B123818" s="35"/>
    </row>
    <row r="123820" spans="2:2" x14ac:dyDescent="0.2">
      <c r="B123820" s="35"/>
    </row>
    <row r="123822" spans="2:2" x14ac:dyDescent="0.2">
      <c r="B123822" s="35"/>
    </row>
    <row r="123827" spans="2:2" x14ac:dyDescent="0.2">
      <c r="B123827" s="35"/>
    </row>
    <row r="123828" spans="2:2" x14ac:dyDescent="0.2">
      <c r="B123828" s="35"/>
    </row>
    <row r="123831" spans="2:2" x14ac:dyDescent="0.2">
      <c r="B123831" s="35"/>
    </row>
    <row r="123832" spans="2:2" x14ac:dyDescent="0.2">
      <c r="B123832" s="35"/>
    </row>
    <row r="123833" spans="2:2" x14ac:dyDescent="0.2">
      <c r="B123833" s="170"/>
    </row>
    <row r="123835" spans="2:2" x14ac:dyDescent="0.2">
      <c r="B123835" s="35"/>
    </row>
    <row r="123836" spans="2:2" x14ac:dyDescent="0.2">
      <c r="B123836" s="35"/>
    </row>
    <row r="123837" spans="2:2" x14ac:dyDescent="0.2">
      <c r="B123837" s="35"/>
    </row>
    <row r="123838" spans="2:2" x14ac:dyDescent="0.2">
      <c r="B123838" s="35"/>
    </row>
    <row r="123841" spans="2:2" x14ac:dyDescent="0.2">
      <c r="B123841" s="35"/>
    </row>
    <row r="123842" spans="2:2" x14ac:dyDescent="0.2">
      <c r="B123842" s="35"/>
    </row>
    <row r="123852" spans="2:2" x14ac:dyDescent="0.2">
      <c r="B123852" s="170"/>
    </row>
    <row r="123865" spans="2:2" x14ac:dyDescent="0.2">
      <c r="B123865" s="170"/>
    </row>
    <row r="123878" spans="2:2" x14ac:dyDescent="0.2">
      <c r="B123878" s="170"/>
    </row>
    <row r="123917" spans="2:2" x14ac:dyDescent="0.2">
      <c r="B123917" s="35"/>
    </row>
    <row r="123918" spans="2:2" x14ac:dyDescent="0.2">
      <c r="B123918" s="34"/>
    </row>
    <row r="123936" spans="2:2" x14ac:dyDescent="0.2">
      <c r="B123936" s="170"/>
    </row>
    <row r="123949" spans="2:2" x14ac:dyDescent="0.2">
      <c r="B123949" s="170"/>
    </row>
    <row r="123956" spans="2:2" x14ac:dyDescent="0.2">
      <c r="B123956" s="35"/>
    </row>
    <row r="123958" spans="2:2" x14ac:dyDescent="0.2">
      <c r="B123958" s="35"/>
    </row>
    <row r="123960" spans="2:2" x14ac:dyDescent="0.2">
      <c r="B123960" s="35"/>
    </row>
    <row r="123962" spans="2:2" x14ac:dyDescent="0.2">
      <c r="B123962" s="170"/>
    </row>
    <row r="123967" spans="2:2" x14ac:dyDescent="0.2">
      <c r="B123967" s="35"/>
    </row>
    <row r="123968" spans="2:2" x14ac:dyDescent="0.2">
      <c r="B123968" s="35"/>
    </row>
    <row r="123971" spans="2:2" x14ac:dyDescent="0.2">
      <c r="B123971" s="35"/>
    </row>
    <row r="123972" spans="2:2" x14ac:dyDescent="0.2">
      <c r="B123972" s="35"/>
    </row>
    <row r="123975" spans="2:2" x14ac:dyDescent="0.2">
      <c r="B123975" s="35"/>
    </row>
    <row r="123976" spans="2:2" x14ac:dyDescent="0.2">
      <c r="B123976" s="35"/>
    </row>
    <row r="123977" spans="2:2" x14ac:dyDescent="0.2">
      <c r="B123977" s="35"/>
    </row>
    <row r="123978" spans="2:2" x14ac:dyDescent="0.2">
      <c r="B123978" s="35"/>
    </row>
    <row r="123981" spans="2:2" x14ac:dyDescent="0.2">
      <c r="B123981" s="35"/>
    </row>
    <row r="123982" spans="2:2" x14ac:dyDescent="0.2">
      <c r="B123982" s="35"/>
    </row>
    <row r="124007" spans="2:2" x14ac:dyDescent="0.2">
      <c r="B124007" s="170"/>
    </row>
    <row r="124020" spans="2:2" x14ac:dyDescent="0.2">
      <c r="B124020" s="170"/>
    </row>
    <row r="124057" spans="2:2" x14ac:dyDescent="0.2">
      <c r="B124057" s="35"/>
    </row>
    <row r="124058" spans="2:2" x14ac:dyDescent="0.2">
      <c r="B124058" s="34"/>
    </row>
    <row r="124065" spans="2:2" x14ac:dyDescent="0.2">
      <c r="B124065" s="170"/>
    </row>
    <row r="124096" spans="2:2" x14ac:dyDescent="0.2">
      <c r="B124096" s="35"/>
    </row>
    <row r="124098" spans="2:2" x14ac:dyDescent="0.2">
      <c r="B124098" s="35"/>
    </row>
    <row r="124100" spans="2:2" x14ac:dyDescent="0.2">
      <c r="B124100" s="35"/>
    </row>
    <row r="124102" spans="2:2" x14ac:dyDescent="0.2">
      <c r="B124102" s="35"/>
    </row>
    <row r="124107" spans="2:2" x14ac:dyDescent="0.2">
      <c r="B124107" s="35"/>
    </row>
    <row r="124108" spans="2:2" x14ac:dyDescent="0.2">
      <c r="B124108" s="35"/>
    </row>
    <row r="124111" spans="2:2" x14ac:dyDescent="0.2">
      <c r="B124111" s="35"/>
    </row>
    <row r="124112" spans="2:2" x14ac:dyDescent="0.2">
      <c r="B124112" s="35"/>
    </row>
    <row r="124115" spans="2:2" x14ac:dyDescent="0.2">
      <c r="B124115" s="35"/>
    </row>
    <row r="124116" spans="2:2" x14ac:dyDescent="0.2">
      <c r="B124116" s="35"/>
    </row>
    <row r="124117" spans="2:2" x14ac:dyDescent="0.2">
      <c r="B124117" s="35"/>
    </row>
    <row r="124118" spans="2:2" x14ac:dyDescent="0.2">
      <c r="B124118" s="35"/>
    </row>
    <row r="124121" spans="2:2" x14ac:dyDescent="0.2">
      <c r="B124121" s="35"/>
    </row>
    <row r="124122" spans="2:2" x14ac:dyDescent="0.2">
      <c r="B124122" s="35"/>
    </row>
    <row r="124143" spans="2:2" x14ac:dyDescent="0.2">
      <c r="B124143" s="170"/>
    </row>
    <row r="124197" spans="2:2" x14ac:dyDescent="0.2">
      <c r="B124197" s="35"/>
    </row>
    <row r="124198" spans="2:2" x14ac:dyDescent="0.2">
      <c r="B124198" s="34"/>
    </row>
    <row r="124236" spans="2:2" x14ac:dyDescent="0.2">
      <c r="B124236" s="35"/>
    </row>
    <row r="124238" spans="2:2" x14ac:dyDescent="0.2">
      <c r="B124238" s="35"/>
    </row>
    <row r="124240" spans="2:2" x14ac:dyDescent="0.2">
      <c r="B124240" s="35"/>
    </row>
    <row r="124242" spans="2:2" x14ac:dyDescent="0.2">
      <c r="B124242" s="35"/>
    </row>
    <row r="124247" spans="2:2" x14ac:dyDescent="0.2">
      <c r="B124247" s="35"/>
    </row>
    <row r="124248" spans="2:2" x14ac:dyDescent="0.2">
      <c r="B124248" s="35"/>
    </row>
    <row r="124251" spans="2:2" x14ac:dyDescent="0.2">
      <c r="B124251" s="35"/>
    </row>
    <row r="124252" spans="2:2" x14ac:dyDescent="0.2">
      <c r="B124252" s="35"/>
    </row>
    <row r="124255" spans="2:2" x14ac:dyDescent="0.2">
      <c r="B124255" s="35"/>
    </row>
    <row r="124256" spans="2:2" x14ac:dyDescent="0.2">
      <c r="B124256" s="35"/>
    </row>
    <row r="124257" spans="2:2" x14ac:dyDescent="0.2">
      <c r="B124257" s="35"/>
    </row>
    <row r="124258" spans="2:2" x14ac:dyDescent="0.2">
      <c r="B124258" s="35"/>
    </row>
    <row r="124261" spans="2:2" x14ac:dyDescent="0.2">
      <c r="B124261" s="35"/>
    </row>
    <row r="124262" spans="2:2" x14ac:dyDescent="0.2">
      <c r="B124262" s="35"/>
    </row>
    <row r="124303" spans="2:2" x14ac:dyDescent="0.2">
      <c r="B124303" s="170"/>
    </row>
    <row r="124337" spans="2:2" x14ac:dyDescent="0.2">
      <c r="B124337" s="35"/>
    </row>
    <row r="124338" spans="2:2" x14ac:dyDescent="0.2">
      <c r="B124338" s="34"/>
    </row>
    <row r="124376" spans="2:2" x14ac:dyDescent="0.2">
      <c r="B124376" s="35"/>
    </row>
    <row r="124378" spans="2:2" x14ac:dyDescent="0.2">
      <c r="B124378" s="35"/>
    </row>
    <row r="124380" spans="2:2" x14ac:dyDescent="0.2">
      <c r="B124380" s="35"/>
    </row>
    <row r="124382" spans="2:2" x14ac:dyDescent="0.2">
      <c r="B124382" s="35"/>
    </row>
    <row r="124387" spans="2:2" x14ac:dyDescent="0.2">
      <c r="B124387" s="35"/>
    </row>
    <row r="124388" spans="2:2" x14ac:dyDescent="0.2">
      <c r="B124388" s="35"/>
    </row>
    <row r="124391" spans="2:2" x14ac:dyDescent="0.2">
      <c r="B124391" s="35"/>
    </row>
    <row r="124392" spans="2:2" x14ac:dyDescent="0.2">
      <c r="B124392" s="35"/>
    </row>
    <row r="124395" spans="2:2" x14ac:dyDescent="0.2">
      <c r="B124395" s="35"/>
    </row>
    <row r="124396" spans="2:2" x14ac:dyDescent="0.2">
      <c r="B124396" s="35"/>
    </row>
    <row r="124397" spans="2:2" x14ac:dyDescent="0.2">
      <c r="B124397" s="35"/>
    </row>
    <row r="124398" spans="2:2" x14ac:dyDescent="0.2">
      <c r="B124398" s="35"/>
    </row>
    <row r="124401" spans="2:2" x14ac:dyDescent="0.2">
      <c r="B124401" s="35"/>
    </row>
    <row r="124402" spans="2:2" x14ac:dyDescent="0.2">
      <c r="B124402" s="35"/>
    </row>
    <row r="124409" spans="2:2" x14ac:dyDescent="0.2">
      <c r="B124409" s="170"/>
    </row>
    <row r="124422" spans="2:2" x14ac:dyDescent="0.2">
      <c r="B124422" s="170"/>
    </row>
    <row r="124453" spans="2:2" x14ac:dyDescent="0.2">
      <c r="B124453" s="170"/>
    </row>
    <row r="124477" spans="2:2" x14ac:dyDescent="0.2">
      <c r="B124477" s="35"/>
    </row>
    <row r="124478" spans="2:2" x14ac:dyDescent="0.2">
      <c r="B124478" s="34"/>
    </row>
    <row r="124516" spans="2:2" x14ac:dyDescent="0.2">
      <c r="B124516" s="35"/>
    </row>
    <row r="124518" spans="2:2" x14ac:dyDescent="0.2">
      <c r="B124518" s="35"/>
    </row>
    <row r="124520" spans="2:2" x14ac:dyDescent="0.2">
      <c r="B124520" s="35"/>
    </row>
    <row r="124522" spans="2:2" x14ac:dyDescent="0.2">
      <c r="B124522" s="35"/>
    </row>
    <row r="124527" spans="2:2" x14ac:dyDescent="0.2">
      <c r="B124527" s="35"/>
    </row>
    <row r="124528" spans="2:2" x14ac:dyDescent="0.2">
      <c r="B124528" s="35"/>
    </row>
    <row r="124531" spans="2:2" x14ac:dyDescent="0.2">
      <c r="B124531" s="35"/>
    </row>
    <row r="124532" spans="2:2" x14ac:dyDescent="0.2">
      <c r="B124532" s="35"/>
    </row>
    <row r="124535" spans="2:2" x14ac:dyDescent="0.2">
      <c r="B124535" s="35"/>
    </row>
    <row r="124536" spans="2:2" x14ac:dyDescent="0.2">
      <c r="B124536" s="35"/>
    </row>
    <row r="124537" spans="2:2" x14ac:dyDescent="0.2">
      <c r="B124537" s="35"/>
    </row>
    <row r="124538" spans="2:2" x14ac:dyDescent="0.2">
      <c r="B124538" s="35"/>
    </row>
    <row r="124541" spans="2:2" x14ac:dyDescent="0.2">
      <c r="B124541" s="35"/>
    </row>
    <row r="124542" spans="2:2" x14ac:dyDescent="0.2">
      <c r="B124542" s="35"/>
    </row>
    <row r="124617" spans="2:2" x14ac:dyDescent="0.2">
      <c r="B124617" s="35"/>
    </row>
    <row r="124618" spans="2:2" x14ac:dyDescent="0.2">
      <c r="B124618" s="34"/>
    </row>
    <row r="124645" spans="2:2" x14ac:dyDescent="0.2">
      <c r="B124645" s="170"/>
    </row>
    <row r="124656" spans="2:2" x14ac:dyDescent="0.2">
      <c r="B124656" s="35"/>
    </row>
    <row r="124658" spans="2:2" x14ac:dyDescent="0.2">
      <c r="B124658" s="35"/>
    </row>
    <row r="124660" spans="2:2" x14ac:dyDescent="0.2">
      <c r="B124660" s="35"/>
    </row>
    <row r="124662" spans="2:2" x14ac:dyDescent="0.2">
      <c r="B124662" s="35"/>
    </row>
    <row r="124667" spans="2:2" x14ac:dyDescent="0.2">
      <c r="B124667" s="35"/>
    </row>
    <row r="124668" spans="2:2" x14ac:dyDescent="0.2">
      <c r="B124668" s="35"/>
    </row>
    <row r="124671" spans="2:2" x14ac:dyDescent="0.2">
      <c r="B124671" s="35"/>
    </row>
    <row r="124672" spans="2:2" x14ac:dyDescent="0.2">
      <c r="B124672" s="35"/>
    </row>
    <row r="124675" spans="2:2" x14ac:dyDescent="0.2">
      <c r="B124675" s="35"/>
    </row>
    <row r="124676" spans="2:2" x14ac:dyDescent="0.2">
      <c r="B124676" s="35"/>
    </row>
    <row r="124677" spans="2:2" x14ac:dyDescent="0.2">
      <c r="B124677" s="35"/>
    </row>
    <row r="124678" spans="2:2" x14ac:dyDescent="0.2">
      <c r="B124678" s="35"/>
    </row>
    <row r="124681" spans="2:2" x14ac:dyDescent="0.2">
      <c r="B124681" s="35"/>
    </row>
    <row r="124682" spans="2:2" x14ac:dyDescent="0.2">
      <c r="B124682" s="35"/>
    </row>
    <row r="124757" spans="2:2" x14ac:dyDescent="0.2">
      <c r="B124757" s="35"/>
    </row>
    <row r="124758" spans="2:2" x14ac:dyDescent="0.2">
      <c r="B124758" s="34"/>
    </row>
    <row r="124796" spans="2:2" x14ac:dyDescent="0.2">
      <c r="B124796" s="35"/>
    </row>
    <row r="124798" spans="2:2" x14ac:dyDescent="0.2">
      <c r="B124798" s="35"/>
    </row>
    <row r="124800" spans="2:2" x14ac:dyDescent="0.2">
      <c r="B124800" s="35"/>
    </row>
    <row r="124802" spans="2:2" x14ac:dyDescent="0.2">
      <c r="B124802" s="35"/>
    </row>
    <row r="124807" spans="2:2" x14ac:dyDescent="0.2">
      <c r="B124807" s="35"/>
    </row>
    <row r="124808" spans="2:2" x14ac:dyDescent="0.2">
      <c r="B124808" s="35"/>
    </row>
    <row r="124811" spans="2:2" x14ac:dyDescent="0.2">
      <c r="B124811" s="35"/>
    </row>
    <row r="124812" spans="2:2" x14ac:dyDescent="0.2">
      <c r="B124812" s="35"/>
    </row>
    <row r="124815" spans="2:2" x14ac:dyDescent="0.2">
      <c r="B124815" s="35"/>
    </row>
    <row r="124816" spans="2:2" x14ac:dyDescent="0.2">
      <c r="B124816" s="35"/>
    </row>
    <row r="124817" spans="2:2" x14ac:dyDescent="0.2">
      <c r="B124817" s="35"/>
    </row>
    <row r="124818" spans="2:2" x14ac:dyDescent="0.2">
      <c r="B124818" s="35"/>
    </row>
    <row r="124821" spans="2:2" x14ac:dyDescent="0.2">
      <c r="B124821" s="35"/>
    </row>
    <row r="124822" spans="2:2" x14ac:dyDescent="0.2">
      <c r="B124822" s="35"/>
    </row>
    <row r="124869" spans="2:2" x14ac:dyDescent="0.2">
      <c r="B124869" s="170"/>
    </row>
    <row r="124897" spans="2:2" x14ac:dyDescent="0.2">
      <c r="B124897" s="35"/>
    </row>
    <row r="124898" spans="2:2" x14ac:dyDescent="0.2">
      <c r="B124898" s="34"/>
    </row>
    <row r="124927" spans="2:2" x14ac:dyDescent="0.2">
      <c r="B124927" s="170"/>
    </row>
    <row r="124933" spans="2:2" x14ac:dyDescent="0.2">
      <c r="B124933" s="170"/>
    </row>
    <row r="124936" spans="2:2" x14ac:dyDescent="0.2">
      <c r="B124936" s="35"/>
    </row>
    <row r="124938" spans="2:2" x14ac:dyDescent="0.2">
      <c r="B124938" s="35"/>
    </row>
    <row r="124940" spans="2:2" x14ac:dyDescent="0.2">
      <c r="B124940" s="35"/>
    </row>
    <row r="124942" spans="2:2" x14ac:dyDescent="0.2">
      <c r="B124942" s="35"/>
    </row>
    <row r="124947" spans="2:2" x14ac:dyDescent="0.2">
      <c r="B124947" s="35"/>
    </row>
    <row r="124948" spans="2:2" x14ac:dyDescent="0.2">
      <c r="B124948" s="35"/>
    </row>
    <row r="124951" spans="2:2" x14ac:dyDescent="0.2">
      <c r="B124951" s="35"/>
    </row>
    <row r="124952" spans="2:2" x14ac:dyDescent="0.2">
      <c r="B124952" s="35"/>
    </row>
    <row r="124955" spans="2:2" x14ac:dyDescent="0.2">
      <c r="B124955" s="35"/>
    </row>
    <row r="124956" spans="2:2" x14ac:dyDescent="0.2">
      <c r="B124956" s="35"/>
    </row>
    <row r="124957" spans="2:2" x14ac:dyDescent="0.2">
      <c r="B124957" s="35"/>
    </row>
    <row r="124958" spans="2:2" x14ac:dyDescent="0.2">
      <c r="B124958" s="35"/>
    </row>
    <row r="124961" spans="2:2" x14ac:dyDescent="0.2">
      <c r="B124961" s="35"/>
    </row>
    <row r="124962" spans="2:2" x14ac:dyDescent="0.2">
      <c r="B124962" s="35"/>
    </row>
    <row r="124997" spans="2:2" x14ac:dyDescent="0.2">
      <c r="B124997" s="170"/>
    </row>
    <row r="125023" spans="2:2" x14ac:dyDescent="0.2">
      <c r="B125023" s="170"/>
    </row>
    <row r="125037" spans="2:2" x14ac:dyDescent="0.2">
      <c r="B125037" s="35"/>
    </row>
    <row r="125038" spans="2:2" x14ac:dyDescent="0.2">
      <c r="B125038" s="34"/>
    </row>
    <row r="125076" spans="2:2" x14ac:dyDescent="0.2">
      <c r="B125076" s="35"/>
    </row>
    <row r="125078" spans="2:2" x14ac:dyDescent="0.2">
      <c r="B125078" s="35"/>
    </row>
    <row r="125080" spans="2:2" x14ac:dyDescent="0.2">
      <c r="B125080" s="35"/>
    </row>
    <row r="125082" spans="2:2" x14ac:dyDescent="0.2">
      <c r="B125082" s="35"/>
    </row>
    <row r="125087" spans="2:2" x14ac:dyDescent="0.2">
      <c r="B125087" s="35"/>
    </row>
    <row r="125088" spans="2:2" x14ac:dyDescent="0.2">
      <c r="B125088" s="35"/>
    </row>
    <row r="125091" spans="2:2" x14ac:dyDescent="0.2">
      <c r="B125091" s="35"/>
    </row>
    <row r="125092" spans="2:2" x14ac:dyDescent="0.2">
      <c r="B125092" s="35"/>
    </row>
    <row r="125095" spans="2:2" x14ac:dyDescent="0.2">
      <c r="B125095" s="35"/>
    </row>
    <row r="125096" spans="2:2" x14ac:dyDescent="0.2">
      <c r="B125096" s="35"/>
    </row>
    <row r="125097" spans="2:2" x14ac:dyDescent="0.2">
      <c r="B125097" s="35"/>
    </row>
    <row r="125098" spans="2:2" x14ac:dyDescent="0.2">
      <c r="B125098" s="35"/>
    </row>
    <row r="125101" spans="2:2" x14ac:dyDescent="0.2">
      <c r="B125101" s="35"/>
    </row>
    <row r="125102" spans="2:2" x14ac:dyDescent="0.2">
      <c r="B125102" s="35"/>
    </row>
    <row r="125113" spans="2:2" x14ac:dyDescent="0.2">
      <c r="B125113" s="170"/>
    </row>
    <row r="125132" spans="2:2" x14ac:dyDescent="0.2">
      <c r="B125132" s="170"/>
    </row>
    <row r="125145" spans="2:2" x14ac:dyDescent="0.2">
      <c r="B125145" s="170"/>
    </row>
    <row r="125171" spans="2:2" x14ac:dyDescent="0.2">
      <c r="B125171" s="170"/>
    </row>
    <row r="125177" spans="2:2" x14ac:dyDescent="0.2">
      <c r="B125177" s="35"/>
    </row>
    <row r="125178" spans="2:2" x14ac:dyDescent="0.2">
      <c r="B125178" s="34"/>
    </row>
    <row r="125197" spans="2:2" x14ac:dyDescent="0.2">
      <c r="B125197" s="170"/>
    </row>
    <row r="125210" spans="2:2" x14ac:dyDescent="0.2">
      <c r="B125210" s="170"/>
    </row>
    <row r="125216" spans="2:2" x14ac:dyDescent="0.2">
      <c r="B125216" s="35"/>
    </row>
    <row r="125218" spans="2:2" x14ac:dyDescent="0.2">
      <c r="B125218" s="35"/>
    </row>
    <row r="125220" spans="2:2" x14ac:dyDescent="0.2">
      <c r="B125220" s="35"/>
    </row>
    <row r="125222" spans="2:2" x14ac:dyDescent="0.2">
      <c r="B125222" s="35"/>
    </row>
    <row r="125227" spans="2:2" x14ac:dyDescent="0.2">
      <c r="B125227" s="35"/>
    </row>
    <row r="125228" spans="2:2" x14ac:dyDescent="0.2">
      <c r="B125228" s="35"/>
    </row>
    <row r="125231" spans="2:2" x14ac:dyDescent="0.2">
      <c r="B125231" s="35"/>
    </row>
    <row r="125232" spans="2:2" x14ac:dyDescent="0.2">
      <c r="B125232" s="35"/>
    </row>
    <row r="125235" spans="2:2" x14ac:dyDescent="0.2">
      <c r="B125235" s="35"/>
    </row>
    <row r="125236" spans="2:2" x14ac:dyDescent="0.2">
      <c r="B125236" s="35"/>
    </row>
    <row r="125237" spans="2:2" x14ac:dyDescent="0.2">
      <c r="B125237" s="35"/>
    </row>
    <row r="125238" spans="2:2" x14ac:dyDescent="0.2">
      <c r="B125238" s="35"/>
    </row>
    <row r="125241" spans="2:2" x14ac:dyDescent="0.2">
      <c r="B125241" s="35"/>
    </row>
    <row r="125242" spans="2:2" x14ac:dyDescent="0.2">
      <c r="B125242" s="35"/>
    </row>
    <row r="125254" spans="2:2" x14ac:dyDescent="0.2">
      <c r="B125254" s="170"/>
    </row>
    <row r="125267" spans="2:2" x14ac:dyDescent="0.2">
      <c r="B125267" s="170"/>
    </row>
    <row r="125317" spans="2:2" x14ac:dyDescent="0.2">
      <c r="B125317" s="35"/>
    </row>
    <row r="125318" spans="2:2" x14ac:dyDescent="0.2">
      <c r="B125318" s="34"/>
    </row>
    <row r="125337" spans="2:2" x14ac:dyDescent="0.2">
      <c r="B125337" s="170"/>
    </row>
    <row r="125350" spans="2:2" x14ac:dyDescent="0.2">
      <c r="B125350" s="170"/>
    </row>
    <row r="125356" spans="2:2" x14ac:dyDescent="0.2">
      <c r="B125356" s="170"/>
    </row>
    <row r="125358" spans="2:2" x14ac:dyDescent="0.2">
      <c r="B125358" s="35"/>
    </row>
    <row r="125360" spans="2:2" x14ac:dyDescent="0.2">
      <c r="B125360" s="35"/>
    </row>
    <row r="125362" spans="2:2" x14ac:dyDescent="0.2">
      <c r="B125362" s="35"/>
    </row>
    <row r="125367" spans="2:2" x14ac:dyDescent="0.2">
      <c r="B125367" s="35"/>
    </row>
    <row r="125368" spans="2:2" x14ac:dyDescent="0.2">
      <c r="B125368" s="35"/>
    </row>
    <row r="125369" spans="2:2" x14ac:dyDescent="0.2">
      <c r="B125369" s="170"/>
    </row>
    <row r="125371" spans="2:2" x14ac:dyDescent="0.2">
      <c r="B125371" s="35"/>
    </row>
    <row r="125372" spans="2:2" x14ac:dyDescent="0.2">
      <c r="B125372" s="35"/>
    </row>
    <row r="125375" spans="2:2" x14ac:dyDescent="0.2">
      <c r="B125375" s="170"/>
    </row>
    <row r="125376" spans="2:2" x14ac:dyDescent="0.2">
      <c r="B125376" s="35"/>
    </row>
    <row r="125377" spans="2:2" x14ac:dyDescent="0.2">
      <c r="B125377" s="35"/>
    </row>
    <row r="125378" spans="2:2" x14ac:dyDescent="0.2">
      <c r="B125378" s="35"/>
    </row>
    <row r="125381" spans="2:2" x14ac:dyDescent="0.2">
      <c r="B125381" s="35"/>
    </row>
    <row r="125382" spans="2:2" x14ac:dyDescent="0.2">
      <c r="B125382" s="35"/>
    </row>
    <row r="125427" spans="2:2" x14ac:dyDescent="0.2">
      <c r="B125427" s="170"/>
    </row>
    <row r="125440" spans="2:2" x14ac:dyDescent="0.2">
      <c r="B125440" s="170"/>
    </row>
    <row r="125457" spans="2:2" x14ac:dyDescent="0.2">
      <c r="B125457" s="35"/>
    </row>
    <row r="125458" spans="2:2" x14ac:dyDescent="0.2">
      <c r="B125458" s="34"/>
    </row>
    <row r="125479" spans="2:2" x14ac:dyDescent="0.2">
      <c r="B125479" s="170"/>
    </row>
    <row r="125496" spans="2:2" x14ac:dyDescent="0.2">
      <c r="B125496" s="35"/>
    </row>
    <row r="125498" spans="2:2" x14ac:dyDescent="0.2">
      <c r="B125498" s="170"/>
    </row>
    <row r="125500" spans="2:2" x14ac:dyDescent="0.2">
      <c r="B125500" s="35"/>
    </row>
    <row r="125502" spans="2:2" x14ac:dyDescent="0.2">
      <c r="B125502" s="35"/>
    </row>
    <row r="125504" spans="2:2" x14ac:dyDescent="0.2">
      <c r="B125504" s="170"/>
    </row>
    <row r="125507" spans="2:2" x14ac:dyDescent="0.2">
      <c r="B125507" s="35"/>
    </row>
    <row r="125508" spans="2:2" x14ac:dyDescent="0.2">
      <c r="B125508" s="35"/>
    </row>
    <row r="125510" spans="2:2" x14ac:dyDescent="0.2">
      <c r="B125510" s="170"/>
    </row>
    <row r="125511" spans="2:2" x14ac:dyDescent="0.2">
      <c r="B125511" s="35"/>
    </row>
    <row r="125512" spans="2:2" x14ac:dyDescent="0.2">
      <c r="B125512" s="35"/>
    </row>
    <row r="125515" spans="2:2" x14ac:dyDescent="0.2">
      <c r="B125515" s="35"/>
    </row>
    <row r="125516" spans="2:2" x14ac:dyDescent="0.2">
      <c r="B125516" s="35"/>
    </row>
    <row r="125517" spans="2:2" x14ac:dyDescent="0.2">
      <c r="B125517" s="35"/>
    </row>
    <row r="125518" spans="2:2" x14ac:dyDescent="0.2">
      <c r="B125518" s="35"/>
    </row>
    <row r="125521" spans="2:2" x14ac:dyDescent="0.2">
      <c r="B125521" s="35"/>
    </row>
    <row r="125522" spans="2:2" x14ac:dyDescent="0.2">
      <c r="B125522" s="35"/>
    </row>
    <row r="125555" spans="2:2" x14ac:dyDescent="0.2">
      <c r="B125555" s="170"/>
    </row>
    <row r="125597" spans="2:2" x14ac:dyDescent="0.2">
      <c r="B125597" s="35"/>
    </row>
    <row r="125598" spans="2:2" x14ac:dyDescent="0.2">
      <c r="B125598" s="34"/>
    </row>
    <row r="125606" spans="2:2" x14ac:dyDescent="0.2">
      <c r="B125606" s="170"/>
    </row>
    <row r="125612" spans="2:2" x14ac:dyDescent="0.2">
      <c r="B125612" s="170"/>
    </row>
    <row r="125625" spans="2:2" x14ac:dyDescent="0.2">
      <c r="B125625" s="170"/>
    </row>
    <row r="125636" spans="2:2" x14ac:dyDescent="0.2">
      <c r="B125636" s="35"/>
    </row>
    <row r="125638" spans="2:2" x14ac:dyDescent="0.2">
      <c r="B125638" s="170"/>
    </row>
    <row r="125640" spans="2:2" x14ac:dyDescent="0.2">
      <c r="B125640" s="35"/>
    </row>
    <row r="125642" spans="2:2" x14ac:dyDescent="0.2">
      <c r="B125642" s="35"/>
    </row>
    <row r="125647" spans="2:2" x14ac:dyDescent="0.2">
      <c r="B125647" s="35"/>
    </row>
    <row r="125648" spans="2:2" x14ac:dyDescent="0.2">
      <c r="B125648" s="35"/>
    </row>
    <row r="125651" spans="2:2" x14ac:dyDescent="0.2">
      <c r="B125651" s="35"/>
    </row>
    <row r="125652" spans="2:2" x14ac:dyDescent="0.2">
      <c r="B125652" s="35"/>
    </row>
    <row r="125655" spans="2:2" x14ac:dyDescent="0.2">
      <c r="B125655" s="35"/>
    </row>
    <row r="125656" spans="2:2" x14ac:dyDescent="0.2">
      <c r="B125656" s="35"/>
    </row>
    <row r="125657" spans="2:2" x14ac:dyDescent="0.2">
      <c r="B125657" s="35"/>
    </row>
    <row r="125658" spans="2:2" x14ac:dyDescent="0.2">
      <c r="B125658" s="35"/>
    </row>
    <row r="125661" spans="2:2" x14ac:dyDescent="0.2">
      <c r="B125661" s="35"/>
    </row>
    <row r="125662" spans="2:2" x14ac:dyDescent="0.2">
      <c r="B125662" s="35"/>
    </row>
    <row r="125737" spans="2:2" x14ac:dyDescent="0.2">
      <c r="B125737" s="35"/>
    </row>
    <row r="125738" spans="2:2" x14ac:dyDescent="0.2">
      <c r="B125738" s="34"/>
    </row>
    <row r="125768" spans="2:2" x14ac:dyDescent="0.2">
      <c r="B125768" s="170"/>
    </row>
    <row r="125776" spans="2:2" x14ac:dyDescent="0.2">
      <c r="B125776" s="35"/>
    </row>
    <row r="125778" spans="2:2" x14ac:dyDescent="0.2">
      <c r="B125778" s="35"/>
    </row>
    <row r="125780" spans="2:2" x14ac:dyDescent="0.2">
      <c r="B125780" s="35"/>
    </row>
    <row r="125782" spans="2:2" x14ac:dyDescent="0.2">
      <c r="B125782" s="35"/>
    </row>
    <row r="125787" spans="2:2" x14ac:dyDescent="0.2">
      <c r="B125787" s="35"/>
    </row>
    <row r="125788" spans="2:2" x14ac:dyDescent="0.2">
      <c r="B125788" s="35"/>
    </row>
    <row r="125791" spans="2:2" x14ac:dyDescent="0.2">
      <c r="B125791" s="35"/>
    </row>
    <row r="125792" spans="2:2" x14ac:dyDescent="0.2">
      <c r="B125792" s="35"/>
    </row>
    <row r="125795" spans="2:2" x14ac:dyDescent="0.2">
      <c r="B125795" s="35"/>
    </row>
    <row r="125796" spans="2:2" x14ac:dyDescent="0.2">
      <c r="B125796" s="35"/>
    </row>
    <row r="125797" spans="2:2" x14ac:dyDescent="0.2">
      <c r="B125797" s="35"/>
    </row>
    <row r="125798" spans="2:2" x14ac:dyDescent="0.2">
      <c r="B125798" s="35"/>
    </row>
    <row r="125801" spans="2:2" x14ac:dyDescent="0.2">
      <c r="B125801" s="35"/>
    </row>
    <row r="125802" spans="2:2" x14ac:dyDescent="0.2">
      <c r="B125802" s="35"/>
    </row>
    <row r="125877" spans="2:2" x14ac:dyDescent="0.2">
      <c r="B125877" s="35"/>
    </row>
    <row r="125878" spans="2:2" x14ac:dyDescent="0.2">
      <c r="B125878" s="34"/>
    </row>
    <row r="125916" spans="2:2" x14ac:dyDescent="0.2">
      <c r="B125916" s="35"/>
    </row>
    <row r="125918" spans="2:2" x14ac:dyDescent="0.2">
      <c r="B125918" s="35"/>
    </row>
    <row r="125920" spans="2:2" x14ac:dyDescent="0.2">
      <c r="B125920" s="35"/>
    </row>
    <row r="125922" spans="2:2" x14ac:dyDescent="0.2">
      <c r="B125922" s="35"/>
    </row>
    <row r="125927" spans="2:2" x14ac:dyDescent="0.2">
      <c r="B125927" s="35"/>
    </row>
    <row r="125928" spans="2:2" x14ac:dyDescent="0.2">
      <c r="B125928" s="35"/>
    </row>
    <row r="125931" spans="2:2" x14ac:dyDescent="0.2">
      <c r="B125931" s="35"/>
    </row>
    <row r="125932" spans="2:2" x14ac:dyDescent="0.2">
      <c r="B125932" s="35"/>
    </row>
    <row r="125935" spans="2:2" x14ac:dyDescent="0.2">
      <c r="B125935" s="35"/>
    </row>
    <row r="125936" spans="2:2" x14ac:dyDescent="0.2">
      <c r="B125936" s="35"/>
    </row>
    <row r="125937" spans="2:2" x14ac:dyDescent="0.2">
      <c r="B125937" s="35"/>
    </row>
    <row r="125938" spans="2:2" x14ac:dyDescent="0.2">
      <c r="B125938" s="35"/>
    </row>
    <row r="125941" spans="2:2" x14ac:dyDescent="0.2">
      <c r="B125941" s="35"/>
    </row>
    <row r="125942" spans="2:2" x14ac:dyDescent="0.2">
      <c r="B125942" s="35"/>
    </row>
    <row r="125998" spans="2:2" x14ac:dyDescent="0.2">
      <c r="B125998" s="170"/>
    </row>
    <row r="126004" spans="2:2" x14ac:dyDescent="0.2">
      <c r="B126004" s="170"/>
    </row>
    <row r="126017" spans="2:2" x14ac:dyDescent="0.2">
      <c r="B126017" s="35"/>
    </row>
    <row r="126018" spans="2:2" x14ac:dyDescent="0.2">
      <c r="B126018" s="34"/>
    </row>
    <row r="126049" spans="2:2" x14ac:dyDescent="0.2">
      <c r="B126049" s="170"/>
    </row>
    <row r="126056" spans="2:2" x14ac:dyDescent="0.2">
      <c r="B126056" s="35"/>
    </row>
    <row r="126058" spans="2:2" x14ac:dyDescent="0.2">
      <c r="B126058" s="35"/>
    </row>
    <row r="126060" spans="2:2" x14ac:dyDescent="0.2">
      <c r="B126060" s="35"/>
    </row>
    <row r="126062" spans="2:2" x14ac:dyDescent="0.2">
      <c r="B126062" s="35"/>
    </row>
    <row r="126067" spans="2:2" x14ac:dyDescent="0.2">
      <c r="B126067" s="35"/>
    </row>
    <row r="126068" spans="2:2" x14ac:dyDescent="0.2">
      <c r="B126068" s="35"/>
    </row>
    <row r="126071" spans="2:2" x14ac:dyDescent="0.2">
      <c r="B126071" s="35"/>
    </row>
    <row r="126072" spans="2:2" x14ac:dyDescent="0.2">
      <c r="B126072" s="35"/>
    </row>
    <row r="126075" spans="2:2" x14ac:dyDescent="0.2">
      <c r="B126075" s="35"/>
    </row>
    <row r="126076" spans="2:2" x14ac:dyDescent="0.2">
      <c r="B126076" s="35"/>
    </row>
    <row r="126077" spans="2:2" x14ac:dyDescent="0.2">
      <c r="B126077" s="35"/>
    </row>
    <row r="126078" spans="2:2" x14ac:dyDescent="0.2">
      <c r="B126078" s="35"/>
    </row>
    <row r="126081" spans="2:2" x14ac:dyDescent="0.2">
      <c r="B126081" s="35"/>
    </row>
    <row r="126082" spans="2:2" x14ac:dyDescent="0.2">
      <c r="B126082" s="35"/>
    </row>
    <row r="126137" spans="2:2" x14ac:dyDescent="0.2">
      <c r="B126137" s="170"/>
    </row>
    <row r="126157" spans="2:2" x14ac:dyDescent="0.2">
      <c r="B126157" s="35"/>
    </row>
    <row r="126158" spans="2:2" x14ac:dyDescent="0.2">
      <c r="B126158" s="34"/>
    </row>
    <row r="126188" spans="2:2" x14ac:dyDescent="0.2">
      <c r="B126188" s="170"/>
    </row>
    <row r="126196" spans="2:2" x14ac:dyDescent="0.2">
      <c r="B126196" s="35"/>
    </row>
    <row r="126198" spans="2:2" x14ac:dyDescent="0.2">
      <c r="B126198" s="35"/>
    </row>
    <row r="126200" spans="2:2" x14ac:dyDescent="0.2">
      <c r="B126200" s="35"/>
    </row>
    <row r="126201" spans="2:2" x14ac:dyDescent="0.2">
      <c r="B126201" s="170"/>
    </row>
    <row r="126202" spans="2:2" x14ac:dyDescent="0.2">
      <c r="B126202" s="35"/>
    </row>
    <row r="126207" spans="2:2" x14ac:dyDescent="0.2">
      <c r="B126207" s="35"/>
    </row>
    <row r="126208" spans="2:2" x14ac:dyDescent="0.2">
      <c r="B126208" s="35"/>
    </row>
    <row r="126211" spans="2:2" x14ac:dyDescent="0.2">
      <c r="B126211" s="35"/>
    </row>
    <row r="126212" spans="2:2" x14ac:dyDescent="0.2">
      <c r="B126212" s="35"/>
    </row>
    <row r="126214" spans="2:2" x14ac:dyDescent="0.2">
      <c r="B126214" s="170"/>
    </row>
    <row r="126215" spans="2:2" x14ac:dyDescent="0.2">
      <c r="B126215" s="35"/>
    </row>
    <row r="126216" spans="2:2" x14ac:dyDescent="0.2">
      <c r="B126216" s="35"/>
    </row>
    <row r="126217" spans="2:2" x14ac:dyDescent="0.2">
      <c r="B126217" s="35"/>
    </row>
    <row r="126218" spans="2:2" x14ac:dyDescent="0.2">
      <c r="B126218" s="35"/>
    </row>
    <row r="126221" spans="2:2" x14ac:dyDescent="0.2">
      <c r="B126221" s="35"/>
    </row>
    <row r="126222" spans="2:2" x14ac:dyDescent="0.2">
      <c r="B126222" s="35"/>
    </row>
    <row r="126240" spans="2:2" x14ac:dyDescent="0.2">
      <c r="B126240" s="170"/>
    </row>
    <row r="126272" spans="2:2" x14ac:dyDescent="0.2">
      <c r="B126272" s="170"/>
    </row>
    <row r="126297" spans="2:2" x14ac:dyDescent="0.2">
      <c r="B126297" s="35"/>
    </row>
    <row r="126298" spans="2:2" x14ac:dyDescent="0.2">
      <c r="B126298" s="34"/>
    </row>
    <row r="126311" spans="2:2" x14ac:dyDescent="0.2">
      <c r="B126311" s="170"/>
    </row>
    <row r="126336" spans="2:2" x14ac:dyDescent="0.2">
      <c r="B126336" s="35"/>
    </row>
    <row r="126338" spans="2:2" x14ac:dyDescent="0.2">
      <c r="B126338" s="35"/>
    </row>
    <row r="126340" spans="2:2" x14ac:dyDescent="0.2">
      <c r="B126340" s="35"/>
    </row>
    <row r="126342" spans="2:2" x14ac:dyDescent="0.2">
      <c r="B126342" s="35"/>
    </row>
    <row r="126347" spans="2:2" x14ac:dyDescent="0.2">
      <c r="B126347" s="35"/>
    </row>
    <row r="126348" spans="2:2" x14ac:dyDescent="0.2">
      <c r="B126348" s="35"/>
    </row>
    <row r="126350" spans="2:2" x14ac:dyDescent="0.2">
      <c r="B126350" s="170"/>
    </row>
    <row r="126351" spans="2:2" x14ac:dyDescent="0.2">
      <c r="B126351" s="35"/>
    </row>
    <row r="126352" spans="2:2" x14ac:dyDescent="0.2">
      <c r="B126352" s="35"/>
    </row>
    <row r="126355" spans="2:2" x14ac:dyDescent="0.2">
      <c r="B126355" s="35"/>
    </row>
    <row r="126356" spans="2:2" x14ac:dyDescent="0.2">
      <c r="B126356" s="35"/>
    </row>
    <row r="126357" spans="2:2" x14ac:dyDescent="0.2">
      <c r="B126357" s="35"/>
    </row>
    <row r="126358" spans="2:2" x14ac:dyDescent="0.2">
      <c r="B126358" s="35"/>
    </row>
    <row r="126361" spans="2:2" x14ac:dyDescent="0.2">
      <c r="B126361" s="35"/>
    </row>
    <row r="126362" spans="2:2" x14ac:dyDescent="0.2">
      <c r="B126362" s="35"/>
    </row>
    <row r="126437" spans="2:2" x14ac:dyDescent="0.2">
      <c r="B126437" s="35"/>
    </row>
    <row r="126438" spans="2:2" x14ac:dyDescent="0.2">
      <c r="B126438" s="34"/>
    </row>
    <row r="126476" spans="2:2" x14ac:dyDescent="0.2">
      <c r="B126476" s="35"/>
    </row>
    <row r="126478" spans="2:2" x14ac:dyDescent="0.2">
      <c r="B126478" s="35"/>
    </row>
    <row r="126480" spans="2:2" x14ac:dyDescent="0.2">
      <c r="B126480" s="35"/>
    </row>
    <row r="126482" spans="2:2" x14ac:dyDescent="0.2">
      <c r="B126482" s="35"/>
    </row>
    <row r="126487" spans="2:2" x14ac:dyDescent="0.2">
      <c r="B126487" s="35"/>
    </row>
    <row r="126488" spans="2:2" x14ac:dyDescent="0.2">
      <c r="B126488" s="35"/>
    </row>
    <row r="126491" spans="2:2" x14ac:dyDescent="0.2">
      <c r="B126491" s="35"/>
    </row>
    <row r="126492" spans="2:2" x14ac:dyDescent="0.2">
      <c r="B126492" s="35"/>
    </row>
    <row r="126495" spans="2:2" x14ac:dyDescent="0.2">
      <c r="B126495" s="35"/>
    </row>
    <row r="126496" spans="2:2" x14ac:dyDescent="0.2">
      <c r="B126496" s="35"/>
    </row>
    <row r="126497" spans="2:2" x14ac:dyDescent="0.2">
      <c r="B126497" s="35"/>
    </row>
    <row r="126498" spans="2:2" x14ac:dyDescent="0.2">
      <c r="B126498" s="35"/>
    </row>
    <row r="126501" spans="2:2" x14ac:dyDescent="0.2">
      <c r="B126501" s="35"/>
    </row>
    <row r="126502" spans="2:2" x14ac:dyDescent="0.2">
      <c r="B126502" s="35"/>
    </row>
    <row r="126562" spans="2:2" x14ac:dyDescent="0.2">
      <c r="B126562" s="170"/>
    </row>
    <row r="126577" spans="2:2" x14ac:dyDescent="0.2">
      <c r="B126577" s="35"/>
    </row>
    <row r="126578" spans="2:2" x14ac:dyDescent="0.2">
      <c r="B126578" s="34"/>
    </row>
    <row r="126616" spans="2:2" x14ac:dyDescent="0.2">
      <c r="B126616" s="35"/>
    </row>
    <row r="126618" spans="2:2" x14ac:dyDescent="0.2">
      <c r="B126618" s="170"/>
    </row>
    <row r="126620" spans="2:2" x14ac:dyDescent="0.2">
      <c r="B126620" s="35"/>
    </row>
    <row r="126622" spans="2:2" x14ac:dyDescent="0.2">
      <c r="B126622" s="35"/>
    </row>
    <row r="126624" spans="2:2" x14ac:dyDescent="0.2">
      <c r="B126624" s="170"/>
    </row>
    <row r="126627" spans="2:2" x14ac:dyDescent="0.2">
      <c r="B126627" s="35"/>
    </row>
    <row r="126628" spans="2:2" x14ac:dyDescent="0.2">
      <c r="B126628" s="35"/>
    </row>
    <row r="126630" spans="2:2" x14ac:dyDescent="0.2">
      <c r="B126630" s="170"/>
    </row>
    <row r="126631" spans="2:2" x14ac:dyDescent="0.2">
      <c r="B126631" s="35"/>
    </row>
    <row r="126632" spans="2:2" x14ac:dyDescent="0.2">
      <c r="B126632" s="35"/>
    </row>
    <row r="126635" spans="2:2" x14ac:dyDescent="0.2">
      <c r="B126635" s="35"/>
    </row>
    <row r="126636" spans="2:2" x14ac:dyDescent="0.2">
      <c r="B126636" s="170"/>
    </row>
    <row r="126637" spans="2:2" x14ac:dyDescent="0.2">
      <c r="B126637" s="35"/>
    </row>
    <row r="126638" spans="2:2" x14ac:dyDescent="0.2">
      <c r="B126638" s="35"/>
    </row>
    <row r="126641" spans="2:2" x14ac:dyDescent="0.2">
      <c r="B126641" s="35"/>
    </row>
    <row r="126642" spans="2:2" x14ac:dyDescent="0.2">
      <c r="B126642" s="170"/>
    </row>
    <row r="126648" spans="2:2" x14ac:dyDescent="0.2">
      <c r="B126648" s="170"/>
    </row>
    <row r="126654" spans="2:2" x14ac:dyDescent="0.2">
      <c r="B126654" s="170"/>
    </row>
    <row r="126660" spans="2:2" x14ac:dyDescent="0.2">
      <c r="B126660" s="170"/>
    </row>
    <row r="126686" spans="2:2" x14ac:dyDescent="0.2">
      <c r="B126686" s="170"/>
    </row>
    <row r="126712" spans="2:2" x14ac:dyDescent="0.2">
      <c r="B126712" s="170"/>
    </row>
    <row r="126717" spans="2:2" x14ac:dyDescent="0.2">
      <c r="B126717" s="35"/>
    </row>
    <row r="126718" spans="2:2" x14ac:dyDescent="0.2">
      <c r="B126718" s="34"/>
    </row>
    <row r="126731" spans="2:2" x14ac:dyDescent="0.2">
      <c r="B126731" s="170"/>
    </row>
    <row r="126756" spans="2:2" x14ac:dyDescent="0.2">
      <c r="B126756" s="35"/>
    </row>
    <row r="126757" spans="2:2" x14ac:dyDescent="0.2">
      <c r="B126757" s="170"/>
    </row>
    <row r="126758" spans="2:2" x14ac:dyDescent="0.2">
      <c r="B126758" s="35"/>
    </row>
    <row r="126760" spans="2:2" x14ac:dyDescent="0.2">
      <c r="B126760" s="35"/>
    </row>
    <row r="126762" spans="2:2" x14ac:dyDescent="0.2">
      <c r="B126762" s="35"/>
    </row>
    <row r="126767" spans="2:2" x14ac:dyDescent="0.2">
      <c r="B126767" s="35"/>
    </row>
    <row r="126768" spans="2:2" x14ac:dyDescent="0.2">
      <c r="B126768" s="35"/>
    </row>
    <row r="126771" spans="2:2" x14ac:dyDescent="0.2">
      <c r="B126771" s="35"/>
    </row>
    <row r="126772" spans="2:2" x14ac:dyDescent="0.2">
      <c r="B126772" s="35"/>
    </row>
    <row r="126775" spans="2:2" x14ac:dyDescent="0.2">
      <c r="B126775" s="35"/>
    </row>
    <row r="126776" spans="2:2" x14ac:dyDescent="0.2">
      <c r="B126776" s="35"/>
    </row>
    <row r="126777" spans="2:2" x14ac:dyDescent="0.2">
      <c r="B126777" s="35"/>
    </row>
    <row r="126778" spans="2:2" x14ac:dyDescent="0.2">
      <c r="B126778" s="35"/>
    </row>
    <row r="126781" spans="2:2" x14ac:dyDescent="0.2">
      <c r="B126781" s="35"/>
    </row>
    <row r="126782" spans="2:2" x14ac:dyDescent="0.2">
      <c r="B126782" s="35"/>
    </row>
    <row r="126783" spans="2:2" x14ac:dyDescent="0.2">
      <c r="B126783" s="170"/>
    </row>
    <row r="126838" spans="2:2" x14ac:dyDescent="0.2">
      <c r="B126838" s="170"/>
    </row>
    <row r="126844" spans="2:2" x14ac:dyDescent="0.2">
      <c r="B126844" s="170"/>
    </row>
    <row r="126857" spans="2:2" x14ac:dyDescent="0.2">
      <c r="B126857" s="170"/>
    </row>
    <row r="126858" spans="2:2" x14ac:dyDescent="0.2">
      <c r="B126858" s="34"/>
    </row>
    <row r="126863" spans="2:2" x14ac:dyDescent="0.2">
      <c r="B126863" s="170"/>
    </row>
    <row r="126895" spans="2:2" x14ac:dyDescent="0.2">
      <c r="B126895" s="170"/>
    </row>
    <row r="126896" spans="2:2" x14ac:dyDescent="0.2">
      <c r="B126896" s="35"/>
    </row>
    <row r="126898" spans="2:2" x14ac:dyDescent="0.2">
      <c r="B126898" s="35"/>
    </row>
    <row r="126900" spans="2:2" x14ac:dyDescent="0.2">
      <c r="B126900" s="35"/>
    </row>
    <row r="126902" spans="2:2" x14ac:dyDescent="0.2">
      <c r="B126902" s="35"/>
    </row>
    <row r="126907" spans="2:2" x14ac:dyDescent="0.2">
      <c r="B126907" s="35"/>
    </row>
    <row r="126908" spans="2:2" x14ac:dyDescent="0.2">
      <c r="B126908" s="35"/>
    </row>
    <row r="126911" spans="2:2" x14ac:dyDescent="0.2">
      <c r="B126911" s="35"/>
    </row>
    <row r="126912" spans="2:2" x14ac:dyDescent="0.2">
      <c r="B126912" s="35"/>
    </row>
    <row r="126915" spans="2:2" x14ac:dyDescent="0.2">
      <c r="B126915" s="35"/>
    </row>
    <row r="126916" spans="2:2" x14ac:dyDescent="0.2">
      <c r="B126916" s="35"/>
    </row>
    <row r="126917" spans="2:2" x14ac:dyDescent="0.2">
      <c r="B126917" s="35"/>
    </row>
    <row r="126918" spans="2:2" x14ac:dyDescent="0.2">
      <c r="B126918" s="35"/>
    </row>
    <row r="126921" spans="2:2" x14ac:dyDescent="0.2">
      <c r="B126921" s="35"/>
    </row>
    <row r="126922" spans="2:2" x14ac:dyDescent="0.2">
      <c r="B126922" s="35"/>
    </row>
    <row r="126997" spans="2:2" x14ac:dyDescent="0.2">
      <c r="B126997" s="35"/>
    </row>
    <row r="126998" spans="2:2" x14ac:dyDescent="0.2">
      <c r="B126998" s="34"/>
    </row>
    <row r="127036" spans="2:2" x14ac:dyDescent="0.2">
      <c r="B127036" s="35"/>
    </row>
    <row r="127038" spans="2:2" x14ac:dyDescent="0.2">
      <c r="B127038" s="35"/>
    </row>
    <row r="127040" spans="2:2" x14ac:dyDescent="0.2">
      <c r="B127040" s="35"/>
    </row>
    <row r="127042" spans="2:2" x14ac:dyDescent="0.2">
      <c r="B127042" s="35"/>
    </row>
    <row r="127047" spans="2:2" x14ac:dyDescent="0.2">
      <c r="B127047" s="35"/>
    </row>
    <row r="127048" spans="2:2" x14ac:dyDescent="0.2">
      <c r="B127048" s="35"/>
    </row>
    <row r="127051" spans="2:2" x14ac:dyDescent="0.2">
      <c r="B127051" s="35"/>
    </row>
    <row r="127052" spans="2:2" x14ac:dyDescent="0.2">
      <c r="B127052" s="35"/>
    </row>
    <row r="127055" spans="2:2" x14ac:dyDescent="0.2">
      <c r="B127055" s="35"/>
    </row>
    <row r="127056" spans="2:2" x14ac:dyDescent="0.2">
      <c r="B127056" s="35"/>
    </row>
    <row r="127057" spans="2:2" x14ac:dyDescent="0.2">
      <c r="B127057" s="35"/>
    </row>
    <row r="127058" spans="2:2" x14ac:dyDescent="0.2">
      <c r="B127058" s="35"/>
    </row>
    <row r="127061" spans="2:2" x14ac:dyDescent="0.2">
      <c r="B127061" s="35"/>
    </row>
    <row r="127062" spans="2:2" x14ac:dyDescent="0.2">
      <c r="B127062" s="35"/>
    </row>
    <row r="127137" spans="2:2" x14ac:dyDescent="0.2">
      <c r="B127137" s="35"/>
    </row>
    <row r="127138" spans="2:2" x14ac:dyDescent="0.2">
      <c r="B127138" s="34"/>
    </row>
    <row r="127159" spans="2:2" x14ac:dyDescent="0.2">
      <c r="B127159" s="170"/>
    </row>
    <row r="127172" spans="2:2" x14ac:dyDescent="0.2">
      <c r="B127172" s="170"/>
    </row>
    <row r="127176" spans="2:2" x14ac:dyDescent="0.2">
      <c r="B127176" s="35"/>
    </row>
    <row r="127178" spans="2:2" x14ac:dyDescent="0.2">
      <c r="B127178" s="35"/>
    </row>
    <row r="127180" spans="2:2" x14ac:dyDescent="0.2">
      <c r="B127180" s="35"/>
    </row>
    <row r="127182" spans="2:2" x14ac:dyDescent="0.2">
      <c r="B127182" s="35"/>
    </row>
    <row r="127187" spans="2:2" x14ac:dyDescent="0.2">
      <c r="B127187" s="35"/>
    </row>
    <row r="127188" spans="2:2" x14ac:dyDescent="0.2">
      <c r="B127188" s="35"/>
    </row>
    <row r="127191" spans="2:2" x14ac:dyDescent="0.2">
      <c r="B127191" s="35"/>
    </row>
    <row r="127192" spans="2:2" x14ac:dyDescent="0.2">
      <c r="B127192" s="35"/>
    </row>
    <row r="127195" spans="2:2" x14ac:dyDescent="0.2">
      <c r="B127195" s="35"/>
    </row>
    <row r="127196" spans="2:2" x14ac:dyDescent="0.2">
      <c r="B127196" s="35"/>
    </row>
    <row r="127197" spans="2:2" x14ac:dyDescent="0.2">
      <c r="B127197" s="35"/>
    </row>
    <row r="127198" spans="2:2" x14ac:dyDescent="0.2">
      <c r="B127198" s="35"/>
    </row>
    <row r="127201" spans="2:2" x14ac:dyDescent="0.2">
      <c r="B127201" s="35"/>
    </row>
    <row r="127202" spans="2:2" x14ac:dyDescent="0.2">
      <c r="B127202" s="35"/>
    </row>
    <row r="127277" spans="2:2" x14ac:dyDescent="0.2">
      <c r="B127277" s="35"/>
    </row>
    <row r="127278" spans="2:2" x14ac:dyDescent="0.2">
      <c r="B127278" s="34"/>
    </row>
    <row r="127316" spans="2:2" x14ac:dyDescent="0.2">
      <c r="B127316" s="35"/>
    </row>
    <row r="127318" spans="2:2" x14ac:dyDescent="0.2">
      <c r="B127318" s="35"/>
    </row>
    <row r="127320" spans="2:2" x14ac:dyDescent="0.2">
      <c r="B127320" s="35"/>
    </row>
    <row r="127322" spans="2:2" x14ac:dyDescent="0.2">
      <c r="B127322" s="35"/>
    </row>
    <row r="127327" spans="2:2" x14ac:dyDescent="0.2">
      <c r="B127327" s="35"/>
    </row>
    <row r="127328" spans="2:2" x14ac:dyDescent="0.2">
      <c r="B127328" s="35"/>
    </row>
    <row r="127331" spans="2:2" x14ac:dyDescent="0.2">
      <c r="B127331" s="35"/>
    </row>
    <row r="127332" spans="2:2" x14ac:dyDescent="0.2">
      <c r="B127332" s="35"/>
    </row>
    <row r="127335" spans="2:2" x14ac:dyDescent="0.2">
      <c r="B127335" s="35"/>
    </row>
    <row r="127336" spans="2:2" x14ac:dyDescent="0.2">
      <c r="B127336" s="35"/>
    </row>
    <row r="127337" spans="2:2" x14ac:dyDescent="0.2">
      <c r="B127337" s="35"/>
    </row>
    <row r="127338" spans="2:2" x14ac:dyDescent="0.2">
      <c r="B127338" s="35"/>
    </row>
    <row r="127341" spans="2:2" x14ac:dyDescent="0.2">
      <c r="B127341" s="35"/>
    </row>
    <row r="127342" spans="2:2" x14ac:dyDescent="0.2">
      <c r="B127342" s="35"/>
    </row>
    <row r="127361" spans="2:2" x14ac:dyDescent="0.2">
      <c r="B127361" s="170"/>
    </row>
    <row r="127367" spans="2:2" x14ac:dyDescent="0.2">
      <c r="B127367" s="170"/>
    </row>
    <row r="127417" spans="2:2" x14ac:dyDescent="0.2">
      <c r="B127417" s="35"/>
    </row>
    <row r="127418" spans="2:2" x14ac:dyDescent="0.2">
      <c r="B127418" s="34"/>
    </row>
    <row r="127431" spans="2:2" x14ac:dyDescent="0.2">
      <c r="B127431" s="170"/>
    </row>
    <row r="127444" spans="2:2" x14ac:dyDescent="0.2">
      <c r="B127444" s="170"/>
    </row>
    <row r="127456" spans="2:2" x14ac:dyDescent="0.2">
      <c r="B127456" s="35"/>
    </row>
    <row r="127457" spans="2:2" x14ac:dyDescent="0.2">
      <c r="B127457" s="170"/>
    </row>
    <row r="127458" spans="2:2" x14ac:dyDescent="0.2">
      <c r="B127458" s="35"/>
    </row>
    <row r="127460" spans="2:2" x14ac:dyDescent="0.2">
      <c r="B127460" s="35"/>
    </row>
    <row r="127462" spans="2:2" x14ac:dyDescent="0.2">
      <c r="B127462" s="35"/>
    </row>
    <row r="127467" spans="2:2" x14ac:dyDescent="0.2">
      <c r="B127467" s="35"/>
    </row>
    <row r="127468" spans="2:2" x14ac:dyDescent="0.2">
      <c r="B127468" s="35"/>
    </row>
    <row r="127471" spans="2:2" x14ac:dyDescent="0.2">
      <c r="B127471" s="35"/>
    </row>
    <row r="127472" spans="2:2" x14ac:dyDescent="0.2">
      <c r="B127472" s="35"/>
    </row>
    <row r="127475" spans="2:2" x14ac:dyDescent="0.2">
      <c r="B127475" s="35"/>
    </row>
    <row r="127476" spans="2:2" x14ac:dyDescent="0.2">
      <c r="B127476" s="170"/>
    </row>
    <row r="127477" spans="2:2" x14ac:dyDescent="0.2">
      <c r="B127477" s="35"/>
    </row>
    <row r="127478" spans="2:2" x14ac:dyDescent="0.2">
      <c r="B127478" s="35"/>
    </row>
    <row r="127481" spans="2:2" x14ac:dyDescent="0.2">
      <c r="B127481" s="35"/>
    </row>
    <row r="127482" spans="2:2" x14ac:dyDescent="0.2">
      <c r="B127482" s="35"/>
    </row>
    <row r="127557" spans="2:2" x14ac:dyDescent="0.2">
      <c r="B127557" s="35"/>
    </row>
    <row r="127558" spans="2:2" x14ac:dyDescent="0.2">
      <c r="B127558" s="34"/>
    </row>
    <row r="127596" spans="2:2" x14ac:dyDescent="0.2">
      <c r="B127596" s="35"/>
    </row>
    <row r="127598" spans="2:2" x14ac:dyDescent="0.2">
      <c r="B127598" s="35"/>
    </row>
    <row r="127600" spans="2:2" x14ac:dyDescent="0.2">
      <c r="B127600" s="35"/>
    </row>
    <row r="127602" spans="2:2" x14ac:dyDescent="0.2">
      <c r="B127602" s="35"/>
    </row>
    <row r="127607" spans="2:2" x14ac:dyDescent="0.2">
      <c r="B127607" s="35"/>
    </row>
    <row r="127608" spans="2:2" x14ac:dyDescent="0.2">
      <c r="B127608" s="35"/>
    </row>
    <row r="127611" spans="2:2" x14ac:dyDescent="0.2">
      <c r="B127611" s="35"/>
    </row>
    <row r="127612" spans="2:2" x14ac:dyDescent="0.2">
      <c r="B127612" s="35"/>
    </row>
    <row r="127615" spans="2:2" x14ac:dyDescent="0.2">
      <c r="B127615" s="35"/>
    </row>
    <row r="127616" spans="2:2" x14ac:dyDescent="0.2">
      <c r="B127616" s="35"/>
    </row>
    <row r="127617" spans="2:2" x14ac:dyDescent="0.2">
      <c r="B127617" s="35"/>
    </row>
    <row r="127618" spans="2:2" x14ac:dyDescent="0.2">
      <c r="B127618" s="35"/>
    </row>
    <row r="127621" spans="2:2" x14ac:dyDescent="0.2">
      <c r="B127621" s="35"/>
    </row>
    <row r="127622" spans="2:2" x14ac:dyDescent="0.2">
      <c r="B127622" s="35"/>
    </row>
    <row r="127697" spans="2:2" x14ac:dyDescent="0.2">
      <c r="B127697" s="35"/>
    </row>
    <row r="127698" spans="2:2" x14ac:dyDescent="0.2">
      <c r="B127698" s="34"/>
    </row>
    <row r="127726" spans="2:2" x14ac:dyDescent="0.2">
      <c r="B127726" s="170"/>
    </row>
    <row r="127736" spans="2:2" x14ac:dyDescent="0.2">
      <c r="B127736" s="35"/>
    </row>
    <row r="127738" spans="2:2" x14ac:dyDescent="0.2">
      <c r="B127738" s="35"/>
    </row>
    <row r="127740" spans="2:2" x14ac:dyDescent="0.2">
      <c r="B127740" s="35"/>
    </row>
    <row r="127742" spans="2:2" x14ac:dyDescent="0.2">
      <c r="B127742" s="35"/>
    </row>
    <row r="127747" spans="2:2" x14ac:dyDescent="0.2">
      <c r="B127747" s="35"/>
    </row>
    <row r="127748" spans="2:2" x14ac:dyDescent="0.2">
      <c r="B127748" s="35"/>
    </row>
    <row r="127751" spans="2:2" x14ac:dyDescent="0.2">
      <c r="B127751" s="35"/>
    </row>
    <row r="127752" spans="2:2" x14ac:dyDescent="0.2">
      <c r="B127752" s="35"/>
    </row>
    <row r="127755" spans="2:2" x14ac:dyDescent="0.2">
      <c r="B127755" s="35"/>
    </row>
    <row r="127756" spans="2:2" x14ac:dyDescent="0.2">
      <c r="B127756" s="35"/>
    </row>
    <row r="127757" spans="2:2" x14ac:dyDescent="0.2">
      <c r="B127757" s="35"/>
    </row>
    <row r="127758" spans="2:2" x14ac:dyDescent="0.2">
      <c r="B127758" s="35"/>
    </row>
    <row r="127761" spans="2:2" x14ac:dyDescent="0.2">
      <c r="B127761" s="35"/>
    </row>
    <row r="127762" spans="2:2" x14ac:dyDescent="0.2">
      <c r="B127762" s="35"/>
    </row>
    <row r="127837" spans="2:2" x14ac:dyDescent="0.2">
      <c r="B127837" s="35"/>
    </row>
    <row r="127838" spans="2:2" x14ac:dyDescent="0.2">
      <c r="B127838" s="34"/>
    </row>
    <row r="127876" spans="2:2" x14ac:dyDescent="0.2">
      <c r="B127876" s="35"/>
    </row>
    <row r="127878" spans="2:2" x14ac:dyDescent="0.2">
      <c r="B127878" s="35"/>
    </row>
    <row r="127880" spans="2:2" x14ac:dyDescent="0.2">
      <c r="B127880" s="35"/>
    </row>
    <row r="127882" spans="2:2" x14ac:dyDescent="0.2">
      <c r="B127882" s="35"/>
    </row>
    <row r="127887" spans="2:2" x14ac:dyDescent="0.2">
      <c r="B127887" s="35"/>
    </row>
    <row r="127888" spans="2:2" x14ac:dyDescent="0.2">
      <c r="B127888" s="35"/>
    </row>
    <row r="127891" spans="2:2" x14ac:dyDescent="0.2">
      <c r="B127891" s="35"/>
    </row>
    <row r="127892" spans="2:2" x14ac:dyDescent="0.2">
      <c r="B127892" s="35"/>
    </row>
    <row r="127895" spans="2:2" x14ac:dyDescent="0.2">
      <c r="B127895" s="35"/>
    </row>
    <row r="127896" spans="2:2" x14ac:dyDescent="0.2">
      <c r="B127896" s="35"/>
    </row>
    <row r="127897" spans="2:2" x14ac:dyDescent="0.2">
      <c r="B127897" s="35"/>
    </row>
    <row r="127898" spans="2:2" x14ac:dyDescent="0.2">
      <c r="B127898" s="35"/>
    </row>
    <row r="127901" spans="2:2" x14ac:dyDescent="0.2">
      <c r="B127901" s="35"/>
    </row>
    <row r="127902" spans="2:2" x14ac:dyDescent="0.2">
      <c r="B127902" s="35"/>
    </row>
    <row r="127923" spans="2:2" x14ac:dyDescent="0.2">
      <c r="B127923" s="170"/>
    </row>
    <row r="127977" spans="2:2" x14ac:dyDescent="0.2">
      <c r="B127977" s="35"/>
    </row>
    <row r="127978" spans="2:2" x14ac:dyDescent="0.2">
      <c r="B127978" s="34"/>
    </row>
    <row r="128016" spans="2:2" x14ac:dyDescent="0.2">
      <c r="B128016" s="35"/>
    </row>
    <row r="128018" spans="2:2" x14ac:dyDescent="0.2">
      <c r="B128018" s="35"/>
    </row>
    <row r="128020" spans="2:2" x14ac:dyDescent="0.2">
      <c r="B128020" s="35"/>
    </row>
    <row r="128022" spans="2:2" x14ac:dyDescent="0.2">
      <c r="B128022" s="35"/>
    </row>
    <row r="128027" spans="2:2" x14ac:dyDescent="0.2">
      <c r="B128027" s="35"/>
    </row>
    <row r="128028" spans="2:2" x14ac:dyDescent="0.2">
      <c r="B128028" s="35"/>
    </row>
    <row r="128031" spans="2:2" x14ac:dyDescent="0.2">
      <c r="B128031" s="35"/>
    </row>
    <row r="128032" spans="2:2" x14ac:dyDescent="0.2">
      <c r="B128032" s="35"/>
    </row>
    <row r="128035" spans="2:2" x14ac:dyDescent="0.2">
      <c r="B128035" s="35"/>
    </row>
    <row r="128036" spans="2:2" x14ac:dyDescent="0.2">
      <c r="B128036" s="35"/>
    </row>
    <row r="128037" spans="2:2" x14ac:dyDescent="0.2">
      <c r="B128037" s="35"/>
    </row>
    <row r="128038" spans="2:2" x14ac:dyDescent="0.2">
      <c r="B128038" s="35"/>
    </row>
    <row r="128041" spans="2:2" x14ac:dyDescent="0.2">
      <c r="B128041" s="35"/>
    </row>
    <row r="128042" spans="2:2" x14ac:dyDescent="0.2">
      <c r="B128042" s="35"/>
    </row>
    <row r="128075" spans="2:2" x14ac:dyDescent="0.2">
      <c r="B128075" s="170"/>
    </row>
    <row r="128087" spans="2:2" x14ac:dyDescent="0.2">
      <c r="B128087" s="170"/>
    </row>
    <row r="128117" spans="2:2" x14ac:dyDescent="0.2">
      <c r="B128117" s="35"/>
    </row>
    <row r="128118" spans="2:2" x14ac:dyDescent="0.2">
      <c r="B128118" s="34"/>
    </row>
    <row r="128156" spans="2:2" x14ac:dyDescent="0.2">
      <c r="B128156" s="35"/>
    </row>
    <row r="128158" spans="2:2" x14ac:dyDescent="0.2">
      <c r="B128158" s="35"/>
    </row>
    <row r="128160" spans="2:2" x14ac:dyDescent="0.2">
      <c r="B128160" s="35"/>
    </row>
    <row r="128162" spans="2:2" x14ac:dyDescent="0.2">
      <c r="B128162" s="35"/>
    </row>
    <row r="128167" spans="2:2" x14ac:dyDescent="0.2">
      <c r="B128167" s="35"/>
    </row>
    <row r="128168" spans="2:2" x14ac:dyDescent="0.2">
      <c r="B128168" s="35"/>
    </row>
    <row r="128171" spans="2:2" x14ac:dyDescent="0.2">
      <c r="B128171" s="35"/>
    </row>
    <row r="128172" spans="2:2" x14ac:dyDescent="0.2">
      <c r="B128172" s="35"/>
    </row>
    <row r="128175" spans="2:2" x14ac:dyDescent="0.2">
      <c r="B128175" s="35"/>
    </row>
    <row r="128176" spans="2:2" x14ac:dyDescent="0.2">
      <c r="B128176" s="35"/>
    </row>
    <row r="128177" spans="2:2" x14ac:dyDescent="0.2">
      <c r="B128177" s="35"/>
    </row>
    <row r="128178" spans="2:2" x14ac:dyDescent="0.2">
      <c r="B128178" s="35"/>
    </row>
    <row r="128181" spans="2:2" x14ac:dyDescent="0.2">
      <c r="B128181" s="35"/>
    </row>
    <row r="128182" spans="2:2" x14ac:dyDescent="0.2">
      <c r="B128182" s="35"/>
    </row>
    <row r="128244" spans="2:2" x14ac:dyDescent="0.2">
      <c r="B128244" s="170"/>
    </row>
    <row r="128257" spans="2:2" x14ac:dyDescent="0.2">
      <c r="B128257" s="35"/>
    </row>
    <row r="128258" spans="2:2" x14ac:dyDescent="0.2">
      <c r="B128258" s="34"/>
    </row>
    <row r="128296" spans="2:2" x14ac:dyDescent="0.2">
      <c r="B128296" s="35"/>
    </row>
    <row r="128298" spans="2:2" x14ac:dyDescent="0.2">
      <c r="B128298" s="35"/>
    </row>
    <row r="128300" spans="2:2" x14ac:dyDescent="0.2">
      <c r="B128300" s="35"/>
    </row>
    <row r="128302" spans="2:2" x14ac:dyDescent="0.2">
      <c r="B128302" s="35"/>
    </row>
    <row r="128307" spans="2:2" x14ac:dyDescent="0.2">
      <c r="B128307" s="35"/>
    </row>
    <row r="128308" spans="2:2" x14ac:dyDescent="0.2">
      <c r="B128308" s="35"/>
    </row>
    <row r="128311" spans="2:2" x14ac:dyDescent="0.2">
      <c r="B128311" s="35"/>
    </row>
    <row r="128312" spans="2:2" x14ac:dyDescent="0.2">
      <c r="B128312" s="35"/>
    </row>
    <row r="128315" spans="2:2" x14ac:dyDescent="0.2">
      <c r="B128315" s="35"/>
    </row>
    <row r="128316" spans="2:2" x14ac:dyDescent="0.2">
      <c r="B128316" s="35"/>
    </row>
    <row r="128317" spans="2:2" x14ac:dyDescent="0.2">
      <c r="B128317" s="35"/>
    </row>
    <row r="128318" spans="2:2" x14ac:dyDescent="0.2">
      <c r="B128318" s="35"/>
    </row>
    <row r="128321" spans="2:2" x14ac:dyDescent="0.2">
      <c r="B128321" s="35"/>
    </row>
    <row r="128322" spans="2:2" x14ac:dyDescent="0.2">
      <c r="B128322" s="35"/>
    </row>
    <row r="128397" spans="2:2" x14ac:dyDescent="0.2">
      <c r="B128397" s="35"/>
    </row>
    <row r="128398" spans="2:2" x14ac:dyDescent="0.2">
      <c r="B128398" s="34"/>
    </row>
    <row r="128436" spans="2:2" x14ac:dyDescent="0.2">
      <c r="B128436" s="35"/>
    </row>
    <row r="128438" spans="2:2" x14ac:dyDescent="0.2">
      <c r="B128438" s="35"/>
    </row>
    <row r="128440" spans="2:2" x14ac:dyDescent="0.2">
      <c r="B128440" s="35"/>
    </row>
    <row r="128442" spans="2:2" x14ac:dyDescent="0.2">
      <c r="B128442" s="35"/>
    </row>
    <row r="128447" spans="2:2" x14ac:dyDescent="0.2">
      <c r="B128447" s="35"/>
    </row>
    <row r="128448" spans="2:2" x14ac:dyDescent="0.2">
      <c r="B128448" s="35"/>
    </row>
    <row r="128451" spans="2:2" x14ac:dyDescent="0.2">
      <c r="B128451" s="35"/>
    </row>
    <row r="128452" spans="2:2" x14ac:dyDescent="0.2">
      <c r="B128452" s="35"/>
    </row>
    <row r="128455" spans="2:2" x14ac:dyDescent="0.2">
      <c r="B128455" s="35"/>
    </row>
    <row r="128456" spans="2:2" x14ac:dyDescent="0.2">
      <c r="B128456" s="35"/>
    </row>
    <row r="128457" spans="2:2" x14ac:dyDescent="0.2">
      <c r="B128457" s="35"/>
    </row>
    <row r="128458" spans="2:2" x14ac:dyDescent="0.2">
      <c r="B128458" s="35"/>
    </row>
    <row r="128461" spans="2:2" x14ac:dyDescent="0.2">
      <c r="B128461" s="35"/>
    </row>
    <row r="128462" spans="2:2" x14ac:dyDescent="0.2">
      <c r="B128462" s="35"/>
    </row>
    <row r="128537" spans="2:2" x14ac:dyDescent="0.2">
      <c r="B128537" s="35"/>
    </row>
    <row r="128538" spans="2:2" x14ac:dyDescent="0.2">
      <c r="B128538" s="34"/>
    </row>
    <row r="128574" spans="2:2" x14ac:dyDescent="0.2">
      <c r="B128574" s="170"/>
    </row>
    <row r="128576" spans="2:2" x14ac:dyDescent="0.2">
      <c r="B128576" s="35"/>
    </row>
    <row r="128578" spans="2:2" x14ac:dyDescent="0.2">
      <c r="B128578" s="35"/>
    </row>
    <row r="128580" spans="2:2" x14ac:dyDescent="0.2">
      <c r="B128580" s="170"/>
    </row>
    <row r="128582" spans="2:2" x14ac:dyDescent="0.2">
      <c r="B128582" s="35"/>
    </row>
    <row r="128587" spans="2:2" x14ac:dyDescent="0.2">
      <c r="B128587" s="35"/>
    </row>
    <row r="128588" spans="2:2" x14ac:dyDescent="0.2">
      <c r="B128588" s="35"/>
    </row>
    <row r="128591" spans="2:2" x14ac:dyDescent="0.2">
      <c r="B128591" s="35"/>
    </row>
    <row r="128592" spans="2:2" x14ac:dyDescent="0.2">
      <c r="B128592" s="35"/>
    </row>
    <row r="128593" spans="2:2" x14ac:dyDescent="0.2">
      <c r="B128593" s="170"/>
    </row>
    <row r="128595" spans="2:2" x14ac:dyDescent="0.2">
      <c r="B128595" s="35"/>
    </row>
    <row r="128596" spans="2:2" x14ac:dyDescent="0.2">
      <c r="B128596" s="35"/>
    </row>
    <row r="128597" spans="2:2" x14ac:dyDescent="0.2">
      <c r="B128597" s="35"/>
    </row>
    <row r="128598" spans="2:2" x14ac:dyDescent="0.2">
      <c r="B128598" s="35"/>
    </row>
    <row r="128599" spans="2:2" x14ac:dyDescent="0.2">
      <c r="B128599" s="170"/>
    </row>
    <row r="128601" spans="2:2" x14ac:dyDescent="0.2">
      <c r="B128601" s="35"/>
    </row>
    <row r="128602" spans="2:2" x14ac:dyDescent="0.2">
      <c r="B128602" s="35"/>
    </row>
    <row r="128612" spans="2:2" x14ac:dyDescent="0.2">
      <c r="B128612" s="170"/>
    </row>
    <row r="128625" spans="2:2" x14ac:dyDescent="0.2">
      <c r="B128625" s="170"/>
    </row>
    <row r="128638" spans="2:2" x14ac:dyDescent="0.2">
      <c r="B128638" s="170"/>
    </row>
    <row r="128677" spans="2:2" x14ac:dyDescent="0.2">
      <c r="B128677" s="35"/>
    </row>
    <row r="128678" spans="2:2" x14ac:dyDescent="0.2">
      <c r="B128678" s="34"/>
    </row>
    <row r="128707" spans="2:2" x14ac:dyDescent="0.2">
      <c r="B128707" s="170"/>
    </row>
    <row r="128716" spans="2:2" x14ac:dyDescent="0.2">
      <c r="B128716" s="35"/>
    </row>
    <row r="128718" spans="2:2" x14ac:dyDescent="0.2">
      <c r="B128718" s="35"/>
    </row>
    <row r="128720" spans="2:2" x14ac:dyDescent="0.2">
      <c r="B128720" s="35"/>
    </row>
    <row r="128722" spans="2:2" x14ac:dyDescent="0.2">
      <c r="B128722" s="35"/>
    </row>
    <row r="128727" spans="2:2" x14ac:dyDescent="0.2">
      <c r="B128727" s="35"/>
    </row>
    <row r="128728" spans="2:2" x14ac:dyDescent="0.2">
      <c r="B128728" s="35"/>
    </row>
    <row r="128731" spans="2:2" x14ac:dyDescent="0.2">
      <c r="B128731" s="35"/>
    </row>
    <row r="128732" spans="2:2" x14ac:dyDescent="0.2">
      <c r="B128732" s="35"/>
    </row>
    <row r="128735" spans="2:2" x14ac:dyDescent="0.2">
      <c r="B128735" s="35"/>
    </row>
    <row r="128736" spans="2:2" x14ac:dyDescent="0.2">
      <c r="B128736" s="35"/>
    </row>
    <row r="128737" spans="2:2" x14ac:dyDescent="0.2">
      <c r="B128737" s="35"/>
    </row>
    <row r="128738" spans="2:2" x14ac:dyDescent="0.2">
      <c r="B128738" s="35"/>
    </row>
    <row r="128741" spans="2:2" x14ac:dyDescent="0.2">
      <c r="B128741" s="35"/>
    </row>
    <row r="128742" spans="2:2" x14ac:dyDescent="0.2">
      <c r="B128742" s="35"/>
    </row>
    <row r="128817" spans="2:2" x14ac:dyDescent="0.2">
      <c r="B128817" s="35"/>
    </row>
    <row r="128818" spans="2:2" x14ac:dyDescent="0.2">
      <c r="B128818" s="34"/>
    </row>
    <row r="128845" spans="2:2" x14ac:dyDescent="0.2">
      <c r="B128845" s="170"/>
    </row>
    <row r="128856" spans="2:2" x14ac:dyDescent="0.2">
      <c r="B128856" s="35"/>
    </row>
    <row r="128858" spans="2:2" x14ac:dyDescent="0.2">
      <c r="B128858" s="35"/>
    </row>
    <row r="128860" spans="2:2" x14ac:dyDescent="0.2">
      <c r="B128860" s="35"/>
    </row>
    <row r="128862" spans="2:2" x14ac:dyDescent="0.2">
      <c r="B128862" s="35"/>
    </row>
    <row r="128867" spans="2:2" x14ac:dyDescent="0.2">
      <c r="B128867" s="35"/>
    </row>
    <row r="128868" spans="2:2" x14ac:dyDescent="0.2">
      <c r="B128868" s="35"/>
    </row>
    <row r="128871" spans="2:2" x14ac:dyDescent="0.2">
      <c r="B128871" s="35"/>
    </row>
    <row r="128872" spans="2:2" x14ac:dyDescent="0.2">
      <c r="B128872" s="35"/>
    </row>
    <row r="128875" spans="2:2" x14ac:dyDescent="0.2">
      <c r="B128875" s="35"/>
    </row>
    <row r="128876" spans="2:2" x14ac:dyDescent="0.2">
      <c r="B128876" s="35"/>
    </row>
    <row r="128877" spans="2:2" x14ac:dyDescent="0.2">
      <c r="B128877" s="35"/>
    </row>
    <row r="128878" spans="2:2" x14ac:dyDescent="0.2">
      <c r="B128878" s="35"/>
    </row>
    <row r="128881" spans="2:2" x14ac:dyDescent="0.2">
      <c r="B128881" s="35"/>
    </row>
    <row r="128882" spans="2:2" x14ac:dyDescent="0.2">
      <c r="B128882" s="35"/>
    </row>
    <row r="128941" spans="2:2" x14ac:dyDescent="0.2">
      <c r="B128941" s="170"/>
    </row>
    <row r="128954" spans="2:2" x14ac:dyDescent="0.2">
      <c r="B128954" s="170"/>
    </row>
    <row r="128957" spans="2:2" x14ac:dyDescent="0.2">
      <c r="B128957" s="35"/>
    </row>
    <row r="128958" spans="2:2" x14ac:dyDescent="0.2">
      <c r="B128958" s="34"/>
    </row>
    <row r="128960" spans="2:2" x14ac:dyDescent="0.2">
      <c r="B128960" s="170"/>
    </row>
    <row r="128996" spans="2:2" x14ac:dyDescent="0.2">
      <c r="B128996" s="35"/>
    </row>
    <row r="128998" spans="2:2" x14ac:dyDescent="0.2">
      <c r="B128998" s="35"/>
    </row>
    <row r="129000" spans="2:2" x14ac:dyDescent="0.2">
      <c r="B129000" s="35"/>
    </row>
    <row r="129002" spans="2:2" x14ac:dyDescent="0.2">
      <c r="B129002" s="35"/>
    </row>
    <row r="129007" spans="2:2" x14ac:dyDescent="0.2">
      <c r="B129007" s="35"/>
    </row>
    <row r="129008" spans="2:2" x14ac:dyDescent="0.2">
      <c r="B129008" s="35"/>
    </row>
    <row r="129011" spans="2:2" x14ac:dyDescent="0.2">
      <c r="B129011" s="35"/>
    </row>
    <row r="129012" spans="2:2" x14ac:dyDescent="0.2">
      <c r="B129012" s="35"/>
    </row>
    <row r="129015" spans="2:2" x14ac:dyDescent="0.2">
      <c r="B129015" s="35"/>
    </row>
    <row r="129016" spans="2:2" x14ac:dyDescent="0.2">
      <c r="B129016" s="35"/>
    </row>
    <row r="129017" spans="2:2" x14ac:dyDescent="0.2">
      <c r="B129017" s="35"/>
    </row>
    <row r="129018" spans="2:2" x14ac:dyDescent="0.2">
      <c r="B129018" s="35"/>
    </row>
    <row r="129021" spans="2:2" x14ac:dyDescent="0.2">
      <c r="B129021" s="35"/>
    </row>
    <row r="129022" spans="2:2" x14ac:dyDescent="0.2">
      <c r="B129022" s="35"/>
    </row>
    <row r="129062" spans="2:2" x14ac:dyDescent="0.2">
      <c r="B129062" s="170"/>
    </row>
    <row r="129097" spans="2:2" x14ac:dyDescent="0.2">
      <c r="B129097" s="35"/>
    </row>
    <row r="129098" spans="2:2" x14ac:dyDescent="0.2">
      <c r="B129098" s="34"/>
    </row>
    <row r="129136" spans="2:2" x14ac:dyDescent="0.2">
      <c r="B129136" s="35"/>
    </row>
    <row r="129138" spans="2:2" x14ac:dyDescent="0.2">
      <c r="B129138" s="35"/>
    </row>
    <row r="129140" spans="2:2" x14ac:dyDescent="0.2">
      <c r="B129140" s="35"/>
    </row>
    <row r="129142" spans="2:2" x14ac:dyDescent="0.2">
      <c r="B129142" s="35"/>
    </row>
    <row r="129147" spans="2:2" x14ac:dyDescent="0.2">
      <c r="B129147" s="35"/>
    </row>
    <row r="129148" spans="2:2" x14ac:dyDescent="0.2">
      <c r="B129148" s="35"/>
    </row>
    <row r="129151" spans="2:2" x14ac:dyDescent="0.2">
      <c r="B129151" s="35"/>
    </row>
    <row r="129152" spans="2:2" x14ac:dyDescent="0.2">
      <c r="B129152" s="35"/>
    </row>
    <row r="129155" spans="2:2" x14ac:dyDescent="0.2">
      <c r="B129155" s="35"/>
    </row>
    <row r="129156" spans="2:2" x14ac:dyDescent="0.2">
      <c r="B129156" s="35"/>
    </row>
    <row r="129157" spans="2:2" x14ac:dyDescent="0.2">
      <c r="B129157" s="35"/>
    </row>
    <row r="129158" spans="2:2" x14ac:dyDescent="0.2">
      <c r="B129158" s="35"/>
    </row>
    <row r="129161" spans="2:2" x14ac:dyDescent="0.2">
      <c r="B129161" s="35"/>
    </row>
    <row r="129162" spans="2:2" x14ac:dyDescent="0.2">
      <c r="B129162" s="35"/>
    </row>
    <row r="129237" spans="2:2" x14ac:dyDescent="0.2">
      <c r="B129237" s="35"/>
    </row>
    <row r="129238" spans="2:2" x14ac:dyDescent="0.2">
      <c r="B129238" s="34"/>
    </row>
    <row r="129243" spans="2:2" x14ac:dyDescent="0.2">
      <c r="B129243" s="170"/>
    </row>
    <row r="129276" spans="2:2" x14ac:dyDescent="0.2">
      <c r="B129276" s="35"/>
    </row>
    <row r="129278" spans="2:2" x14ac:dyDescent="0.2">
      <c r="B129278" s="35"/>
    </row>
    <row r="129280" spans="2:2" x14ac:dyDescent="0.2">
      <c r="B129280" s="35"/>
    </row>
    <row r="129282" spans="2:2" x14ac:dyDescent="0.2">
      <c r="B129282" s="35"/>
    </row>
    <row r="129287" spans="2:2" x14ac:dyDescent="0.2">
      <c r="B129287" s="35"/>
    </row>
    <row r="129288" spans="2:2" x14ac:dyDescent="0.2">
      <c r="B129288" s="170"/>
    </row>
    <row r="129291" spans="2:2" x14ac:dyDescent="0.2">
      <c r="B129291" s="35"/>
    </row>
    <row r="129292" spans="2:2" x14ac:dyDescent="0.2">
      <c r="B129292" s="35"/>
    </row>
    <row r="129295" spans="2:2" x14ac:dyDescent="0.2">
      <c r="B129295" s="35"/>
    </row>
    <row r="129296" spans="2:2" x14ac:dyDescent="0.2">
      <c r="B129296" s="35"/>
    </row>
    <row r="129297" spans="2:2" x14ac:dyDescent="0.2">
      <c r="B129297" s="35"/>
    </row>
    <row r="129298" spans="2:2" x14ac:dyDescent="0.2">
      <c r="B129298" s="35"/>
    </row>
    <row r="129301" spans="2:2" x14ac:dyDescent="0.2">
      <c r="B129301" s="170"/>
    </row>
    <row r="129302" spans="2:2" x14ac:dyDescent="0.2">
      <c r="B129302" s="35"/>
    </row>
    <row r="129353" spans="2:2" x14ac:dyDescent="0.2">
      <c r="B129353" s="170"/>
    </row>
    <row r="129366" spans="2:2" x14ac:dyDescent="0.2">
      <c r="B129366" s="170"/>
    </row>
    <row r="129377" spans="2:2" x14ac:dyDescent="0.2">
      <c r="B129377" s="35"/>
    </row>
    <row r="129378" spans="2:2" x14ac:dyDescent="0.2">
      <c r="B129378" s="34"/>
    </row>
    <row r="129379" spans="2:2" x14ac:dyDescent="0.2">
      <c r="B129379" s="170"/>
    </row>
    <row r="129405" spans="2:2" x14ac:dyDescent="0.2">
      <c r="B129405" s="170"/>
    </row>
    <row r="129416" spans="2:2" x14ac:dyDescent="0.2">
      <c r="B129416" s="35"/>
    </row>
    <row r="129418" spans="2:2" x14ac:dyDescent="0.2">
      <c r="B129418" s="170"/>
    </row>
    <row r="129420" spans="2:2" x14ac:dyDescent="0.2">
      <c r="B129420" s="35"/>
    </row>
    <row r="129422" spans="2:2" x14ac:dyDescent="0.2">
      <c r="B129422" s="35"/>
    </row>
    <row r="129427" spans="2:2" x14ac:dyDescent="0.2">
      <c r="B129427" s="35"/>
    </row>
    <row r="129428" spans="2:2" x14ac:dyDescent="0.2">
      <c r="B129428" s="35"/>
    </row>
    <row r="129431" spans="2:2" x14ac:dyDescent="0.2">
      <c r="B129431" s="170"/>
    </row>
    <row r="129432" spans="2:2" x14ac:dyDescent="0.2">
      <c r="B129432" s="35"/>
    </row>
    <row r="129435" spans="2:2" x14ac:dyDescent="0.2">
      <c r="B129435" s="35"/>
    </row>
    <row r="129436" spans="2:2" x14ac:dyDescent="0.2">
      <c r="B129436" s="35"/>
    </row>
    <row r="129437" spans="2:2" x14ac:dyDescent="0.2">
      <c r="B129437" s="35"/>
    </row>
    <row r="129438" spans="2:2" x14ac:dyDescent="0.2">
      <c r="B129438" s="35"/>
    </row>
    <row r="129441" spans="2:2" x14ac:dyDescent="0.2">
      <c r="B129441" s="35"/>
    </row>
    <row r="129442" spans="2:2" x14ac:dyDescent="0.2">
      <c r="B129442" s="35"/>
    </row>
    <row r="129470" spans="2:2" x14ac:dyDescent="0.2">
      <c r="B129470" s="170"/>
    </row>
    <row r="129496" spans="2:2" x14ac:dyDescent="0.2">
      <c r="B129496" s="170"/>
    </row>
    <row r="129517" spans="2:2" x14ac:dyDescent="0.2">
      <c r="B129517" s="35"/>
    </row>
    <row r="129518" spans="2:2" x14ac:dyDescent="0.2">
      <c r="B129518" s="34"/>
    </row>
    <row r="129522" spans="2:2" x14ac:dyDescent="0.2">
      <c r="B129522" s="170"/>
    </row>
    <row r="129556" spans="2:2" x14ac:dyDescent="0.2">
      <c r="B129556" s="35"/>
    </row>
    <row r="129558" spans="2:2" x14ac:dyDescent="0.2">
      <c r="B129558" s="35"/>
    </row>
    <row r="129560" spans="2:2" x14ac:dyDescent="0.2">
      <c r="B129560" s="35"/>
    </row>
    <row r="129562" spans="2:2" x14ac:dyDescent="0.2">
      <c r="B129562" s="35"/>
    </row>
    <row r="129567" spans="2:2" x14ac:dyDescent="0.2">
      <c r="B129567" s="170"/>
    </row>
    <row r="129568" spans="2:2" x14ac:dyDescent="0.2">
      <c r="B129568" s="35"/>
    </row>
    <row r="129571" spans="2:2" x14ac:dyDescent="0.2">
      <c r="B129571" s="35"/>
    </row>
    <row r="129572" spans="2:2" x14ac:dyDescent="0.2">
      <c r="B129572" s="35"/>
    </row>
    <row r="129575" spans="2:2" x14ac:dyDescent="0.2">
      <c r="B129575" s="35"/>
    </row>
    <row r="129576" spans="2:2" x14ac:dyDescent="0.2">
      <c r="B129576" s="35"/>
    </row>
    <row r="129577" spans="2:2" x14ac:dyDescent="0.2">
      <c r="B129577" s="35"/>
    </row>
    <row r="129578" spans="2:2" x14ac:dyDescent="0.2">
      <c r="B129578" s="35"/>
    </row>
    <row r="129581" spans="2:2" x14ac:dyDescent="0.2">
      <c r="B129581" s="35"/>
    </row>
    <row r="129582" spans="2:2" x14ac:dyDescent="0.2">
      <c r="B129582" s="35"/>
    </row>
    <row r="129657" spans="2:2" x14ac:dyDescent="0.2">
      <c r="B129657" s="35"/>
    </row>
    <row r="129658" spans="2:2" x14ac:dyDescent="0.2">
      <c r="B129658" s="34"/>
    </row>
    <row r="129696" spans="2:2" x14ac:dyDescent="0.2">
      <c r="B129696" s="35"/>
    </row>
    <row r="129698" spans="2:2" x14ac:dyDescent="0.2">
      <c r="B129698" s="35"/>
    </row>
    <row r="129700" spans="2:2" x14ac:dyDescent="0.2">
      <c r="B129700" s="35"/>
    </row>
    <row r="129702" spans="2:2" x14ac:dyDescent="0.2">
      <c r="B129702" s="35"/>
    </row>
    <row r="129707" spans="2:2" x14ac:dyDescent="0.2">
      <c r="B129707" s="35"/>
    </row>
    <row r="129708" spans="2:2" x14ac:dyDescent="0.2">
      <c r="B129708" s="35"/>
    </row>
    <row r="129711" spans="2:2" x14ac:dyDescent="0.2">
      <c r="B129711" s="35"/>
    </row>
    <row r="129712" spans="2:2" x14ac:dyDescent="0.2">
      <c r="B129712" s="35"/>
    </row>
    <row r="129715" spans="2:2" x14ac:dyDescent="0.2">
      <c r="B129715" s="35"/>
    </row>
    <row r="129716" spans="2:2" x14ac:dyDescent="0.2">
      <c r="B129716" s="35"/>
    </row>
    <row r="129717" spans="2:2" x14ac:dyDescent="0.2">
      <c r="B129717" s="35"/>
    </row>
    <row r="129718" spans="2:2" x14ac:dyDescent="0.2">
      <c r="B129718" s="35"/>
    </row>
    <row r="129719" spans="2:2" x14ac:dyDescent="0.2">
      <c r="B129719" s="170"/>
    </row>
    <row r="129721" spans="2:2" x14ac:dyDescent="0.2">
      <c r="B129721" s="35"/>
    </row>
    <row r="129722" spans="2:2" x14ac:dyDescent="0.2">
      <c r="B129722" s="35"/>
    </row>
    <row r="129797" spans="2:2" x14ac:dyDescent="0.2">
      <c r="B129797" s="35"/>
    </row>
    <row r="129798" spans="2:2" x14ac:dyDescent="0.2">
      <c r="B129798" s="34"/>
    </row>
    <row r="129828" spans="2:2" x14ac:dyDescent="0.2">
      <c r="B129828" s="170"/>
    </row>
    <row r="129836" spans="2:2" x14ac:dyDescent="0.2">
      <c r="B129836" s="35"/>
    </row>
    <row r="129838" spans="2:2" x14ac:dyDescent="0.2">
      <c r="B129838" s="35"/>
    </row>
    <row r="129840" spans="2:2" x14ac:dyDescent="0.2">
      <c r="B129840" s="35"/>
    </row>
    <row r="129841" spans="2:2" x14ac:dyDescent="0.2">
      <c r="B129841" s="170"/>
    </row>
    <row r="129842" spans="2:2" x14ac:dyDescent="0.2">
      <c r="B129842" s="35"/>
    </row>
    <row r="129847" spans="2:2" x14ac:dyDescent="0.2">
      <c r="B129847" s="35"/>
    </row>
    <row r="129848" spans="2:2" x14ac:dyDescent="0.2">
      <c r="B129848" s="35"/>
    </row>
    <row r="129851" spans="2:2" x14ac:dyDescent="0.2">
      <c r="B129851" s="35"/>
    </row>
    <row r="129852" spans="2:2" x14ac:dyDescent="0.2">
      <c r="B129852" s="35"/>
    </row>
    <row r="129855" spans="2:2" x14ac:dyDescent="0.2">
      <c r="B129855" s="35"/>
    </row>
    <row r="129856" spans="2:2" x14ac:dyDescent="0.2">
      <c r="B129856" s="35"/>
    </row>
    <row r="129857" spans="2:2" x14ac:dyDescent="0.2">
      <c r="B129857" s="35"/>
    </row>
    <row r="129858" spans="2:2" x14ac:dyDescent="0.2">
      <c r="B129858" s="35"/>
    </row>
    <row r="129861" spans="2:2" x14ac:dyDescent="0.2">
      <c r="B129861" s="35"/>
    </row>
    <row r="129862" spans="2:2" x14ac:dyDescent="0.2">
      <c r="B129862" s="35"/>
    </row>
    <row r="129937" spans="2:2" x14ac:dyDescent="0.2">
      <c r="B129937" s="35"/>
    </row>
    <row r="129938" spans="2:2" x14ac:dyDescent="0.2">
      <c r="B129938" s="34"/>
    </row>
    <row r="129969" spans="2:2" x14ac:dyDescent="0.2">
      <c r="B129969" s="170"/>
    </row>
    <row r="129971" spans="2:2" x14ac:dyDescent="0.2">
      <c r="B129971" s="170"/>
    </row>
    <row r="129975" spans="2:2" x14ac:dyDescent="0.2">
      <c r="B129975" s="170"/>
    </row>
    <row r="129976" spans="2:2" x14ac:dyDescent="0.2">
      <c r="B129976" s="35"/>
    </row>
    <row r="129977" spans="2:2" x14ac:dyDescent="0.2">
      <c r="B129977" s="170"/>
    </row>
    <row r="129978" spans="2:2" x14ac:dyDescent="0.2">
      <c r="B129978" s="35"/>
    </row>
    <row r="129980" spans="2:2" x14ac:dyDescent="0.2">
      <c r="B129980" s="35"/>
    </row>
    <row r="129982" spans="2:2" x14ac:dyDescent="0.2">
      <c r="B129982" s="35"/>
    </row>
    <row r="129987" spans="2:2" x14ac:dyDescent="0.2">
      <c r="B129987" s="35"/>
    </row>
    <row r="129988" spans="2:2" x14ac:dyDescent="0.2">
      <c r="B129988" s="170"/>
    </row>
    <row r="129990" spans="2:2" x14ac:dyDescent="0.2">
      <c r="B129990" s="170"/>
    </row>
    <row r="129991" spans="2:2" x14ac:dyDescent="0.2">
      <c r="B129991" s="35"/>
    </row>
    <row r="129992" spans="2:2" x14ac:dyDescent="0.2">
      <c r="B129992" s="35"/>
    </row>
    <row r="129995" spans="2:2" x14ac:dyDescent="0.2">
      <c r="B129995" s="35"/>
    </row>
    <row r="129996" spans="2:2" x14ac:dyDescent="0.2">
      <c r="B129996" s="35"/>
    </row>
    <row r="129997" spans="2:2" x14ac:dyDescent="0.2">
      <c r="B129997" s="35"/>
    </row>
    <row r="129998" spans="2:2" x14ac:dyDescent="0.2">
      <c r="B129998" s="35"/>
    </row>
    <row r="130001" spans="2:2" x14ac:dyDescent="0.2">
      <c r="B130001" s="35"/>
    </row>
    <row r="130002" spans="2:2" x14ac:dyDescent="0.2">
      <c r="B130002" s="35"/>
    </row>
    <row r="130026" spans="2:2" x14ac:dyDescent="0.2">
      <c r="B130026" s="170"/>
    </row>
    <row r="130028" spans="2:2" x14ac:dyDescent="0.2">
      <c r="B130028" s="170"/>
    </row>
    <row r="130039" spans="2:2" x14ac:dyDescent="0.2">
      <c r="B130039" s="170"/>
    </row>
    <row r="130041" spans="2:2" x14ac:dyDescent="0.2">
      <c r="B130041" s="170"/>
    </row>
    <row r="130077" spans="2:2" x14ac:dyDescent="0.2">
      <c r="B130077" s="35"/>
    </row>
    <row r="130078" spans="2:2" x14ac:dyDescent="0.2">
      <c r="B130078" s="34"/>
    </row>
    <row r="130094" spans="2:2" x14ac:dyDescent="0.2">
      <c r="B130094" s="170"/>
    </row>
    <row r="130096" spans="2:2" x14ac:dyDescent="0.2">
      <c r="B130096" s="170"/>
    </row>
    <row r="130100" spans="2:2" x14ac:dyDescent="0.2">
      <c r="B130100" s="170"/>
    </row>
    <row r="130102" spans="2:2" x14ac:dyDescent="0.2">
      <c r="B130102" s="170"/>
    </row>
    <row r="130112" spans="2:2" x14ac:dyDescent="0.2">
      <c r="B130112" s="170"/>
    </row>
    <row r="130114" spans="2:2" x14ac:dyDescent="0.2">
      <c r="B130114" s="170"/>
    </row>
    <row r="130116" spans="2:2" x14ac:dyDescent="0.2">
      <c r="B130116" s="35"/>
    </row>
    <row r="130118" spans="2:2" x14ac:dyDescent="0.2">
      <c r="B130118" s="35"/>
    </row>
    <row r="130120" spans="2:2" x14ac:dyDescent="0.2">
      <c r="B130120" s="35"/>
    </row>
    <row r="130122" spans="2:2" x14ac:dyDescent="0.2">
      <c r="B130122" s="35"/>
    </row>
    <row r="130127" spans="2:2" x14ac:dyDescent="0.2">
      <c r="B130127" s="35"/>
    </row>
    <row r="130128" spans="2:2" x14ac:dyDescent="0.2">
      <c r="B130128" s="35"/>
    </row>
    <row r="130131" spans="2:2" x14ac:dyDescent="0.2">
      <c r="B130131" s="35"/>
    </row>
    <row r="130132" spans="2:2" x14ac:dyDescent="0.2">
      <c r="B130132" s="35"/>
    </row>
    <row r="130135" spans="2:2" x14ac:dyDescent="0.2">
      <c r="B130135" s="35"/>
    </row>
    <row r="130136" spans="2:2" x14ac:dyDescent="0.2">
      <c r="B130136" s="35"/>
    </row>
    <row r="130137" spans="2:2" x14ac:dyDescent="0.2">
      <c r="B130137" s="35"/>
    </row>
    <row r="130138" spans="2:2" x14ac:dyDescent="0.2">
      <c r="B130138" s="35"/>
    </row>
    <row r="130141" spans="2:2" x14ac:dyDescent="0.2">
      <c r="B130141" s="35"/>
    </row>
    <row r="130142" spans="2:2" x14ac:dyDescent="0.2">
      <c r="B130142" s="35"/>
    </row>
    <row r="130217" spans="2:2" x14ac:dyDescent="0.2">
      <c r="B130217" s="35"/>
    </row>
    <row r="130218" spans="2:2" x14ac:dyDescent="0.2">
      <c r="B130218" s="34"/>
    </row>
    <row r="130256" spans="2:2" x14ac:dyDescent="0.2">
      <c r="B130256" s="35"/>
    </row>
    <row r="130258" spans="2:2" x14ac:dyDescent="0.2">
      <c r="B130258" s="35"/>
    </row>
    <row r="130260" spans="2:2" x14ac:dyDescent="0.2">
      <c r="B130260" s="35"/>
    </row>
    <row r="130262" spans="2:2" x14ac:dyDescent="0.2">
      <c r="B130262" s="35"/>
    </row>
    <row r="130267" spans="2:2" x14ac:dyDescent="0.2">
      <c r="B130267" s="35"/>
    </row>
    <row r="130268" spans="2:2" x14ac:dyDescent="0.2">
      <c r="B130268" s="35"/>
    </row>
    <row r="130271" spans="2:2" x14ac:dyDescent="0.2">
      <c r="B130271" s="35"/>
    </row>
    <row r="130272" spans="2:2" x14ac:dyDescent="0.2">
      <c r="B130272" s="35"/>
    </row>
    <row r="130275" spans="2:2" x14ac:dyDescent="0.2">
      <c r="B130275" s="35"/>
    </row>
    <row r="130276" spans="2:2" x14ac:dyDescent="0.2">
      <c r="B130276" s="35"/>
    </row>
    <row r="130277" spans="2:2" x14ac:dyDescent="0.2">
      <c r="B130277" s="35"/>
    </row>
    <row r="130278" spans="2:2" x14ac:dyDescent="0.2">
      <c r="B130278" s="35"/>
    </row>
    <row r="130281" spans="2:2" x14ac:dyDescent="0.2">
      <c r="B130281" s="35"/>
    </row>
    <row r="130282" spans="2:2" x14ac:dyDescent="0.2">
      <c r="B130282" s="35"/>
    </row>
    <row r="130285" spans="2:2" x14ac:dyDescent="0.2">
      <c r="B130285" s="170"/>
    </row>
    <row r="130287" spans="2:2" x14ac:dyDescent="0.2">
      <c r="B130287" s="170"/>
    </row>
    <row r="130357" spans="2:2" x14ac:dyDescent="0.2">
      <c r="B130357" s="35"/>
    </row>
    <row r="130358" spans="2:2" x14ac:dyDescent="0.2">
      <c r="B130358" s="34"/>
    </row>
    <row r="130366" spans="2:2" x14ac:dyDescent="0.2">
      <c r="B130366" s="170"/>
    </row>
    <row r="130368" spans="2:2" x14ac:dyDescent="0.2">
      <c r="B130368" s="170"/>
    </row>
    <row r="130396" spans="2:2" x14ac:dyDescent="0.2">
      <c r="B130396" s="35"/>
    </row>
    <row r="130398" spans="2:2" x14ac:dyDescent="0.2">
      <c r="B130398" s="35"/>
    </row>
    <row r="130400" spans="2:2" x14ac:dyDescent="0.2">
      <c r="B130400" s="35"/>
    </row>
    <row r="130402" spans="2:2" x14ac:dyDescent="0.2">
      <c r="B130402" s="35"/>
    </row>
    <row r="130407" spans="2:2" x14ac:dyDescent="0.2">
      <c r="B130407" s="35"/>
    </row>
    <row r="130408" spans="2:2" x14ac:dyDescent="0.2">
      <c r="B130408" s="35"/>
    </row>
    <row r="130411" spans="2:2" x14ac:dyDescent="0.2">
      <c r="B130411" s="35"/>
    </row>
    <row r="130412" spans="2:2" x14ac:dyDescent="0.2">
      <c r="B130412" s="35"/>
    </row>
    <row r="130415" spans="2:2" x14ac:dyDescent="0.2">
      <c r="B130415" s="35"/>
    </row>
    <row r="130416" spans="2:2" x14ac:dyDescent="0.2">
      <c r="B130416" s="35"/>
    </row>
    <row r="130417" spans="2:2" x14ac:dyDescent="0.2">
      <c r="B130417" s="35"/>
    </row>
    <row r="130418" spans="2:2" x14ac:dyDescent="0.2">
      <c r="B130418" s="35"/>
    </row>
    <row r="130421" spans="2:2" x14ac:dyDescent="0.2">
      <c r="B130421" s="35"/>
    </row>
    <row r="130422" spans="2:2" x14ac:dyDescent="0.2">
      <c r="B130422" s="35"/>
    </row>
    <row r="130494" spans="2:2" x14ac:dyDescent="0.2">
      <c r="B130494" s="170"/>
    </row>
    <row r="130497" spans="2:2" x14ac:dyDescent="0.2">
      <c r="B130497" s="35"/>
    </row>
    <row r="130498" spans="2:2" x14ac:dyDescent="0.2">
      <c r="B130498" s="34"/>
    </row>
    <row r="130500" spans="2:2" x14ac:dyDescent="0.2">
      <c r="B130500" s="170"/>
    </row>
    <row r="130536" spans="2:2" x14ac:dyDescent="0.2">
      <c r="B130536" s="35"/>
    </row>
    <row r="130538" spans="2:2" x14ac:dyDescent="0.2">
      <c r="B130538" s="35"/>
    </row>
    <row r="130540" spans="2:2" x14ac:dyDescent="0.2">
      <c r="B130540" s="35"/>
    </row>
    <row r="130542" spans="2:2" x14ac:dyDescent="0.2">
      <c r="B130542" s="35"/>
    </row>
    <row r="130547" spans="2:2" x14ac:dyDescent="0.2">
      <c r="B130547" s="35"/>
    </row>
    <row r="130548" spans="2:2" x14ac:dyDescent="0.2">
      <c r="B130548" s="35"/>
    </row>
    <row r="130551" spans="2:2" x14ac:dyDescent="0.2">
      <c r="B130551" s="35"/>
    </row>
    <row r="130552" spans="2:2" x14ac:dyDescent="0.2">
      <c r="B130552" s="35"/>
    </row>
    <row r="130555" spans="2:2" x14ac:dyDescent="0.2">
      <c r="B130555" s="35"/>
    </row>
    <row r="130556" spans="2:2" x14ac:dyDescent="0.2">
      <c r="B130556" s="35"/>
    </row>
    <row r="130557" spans="2:2" x14ac:dyDescent="0.2">
      <c r="B130557" s="35"/>
    </row>
    <row r="130558" spans="2:2" x14ac:dyDescent="0.2">
      <c r="B130558" s="35"/>
    </row>
    <row r="130561" spans="2:2" x14ac:dyDescent="0.2">
      <c r="B130561" s="35"/>
    </row>
    <row r="130562" spans="2:2" x14ac:dyDescent="0.2">
      <c r="B130562" s="35"/>
    </row>
    <row r="130604" spans="2:2" x14ac:dyDescent="0.2">
      <c r="B130604" s="170"/>
    </row>
    <row r="130637" spans="2:2" x14ac:dyDescent="0.2">
      <c r="B130637" s="35"/>
    </row>
    <row r="130638" spans="2:2" x14ac:dyDescent="0.2">
      <c r="B130638" s="34"/>
    </row>
    <row r="130641" spans="2:2" x14ac:dyDescent="0.2">
      <c r="B130641" s="170"/>
    </row>
    <row r="130647" spans="2:2" x14ac:dyDescent="0.2">
      <c r="B130647" s="170"/>
    </row>
    <row r="130653" spans="2:2" x14ac:dyDescent="0.2">
      <c r="B130653" s="170"/>
    </row>
    <row r="130659" spans="2:2" x14ac:dyDescent="0.2">
      <c r="B130659" s="170"/>
    </row>
    <row r="130665" spans="2:2" x14ac:dyDescent="0.2">
      <c r="B130665" s="170"/>
    </row>
    <row r="130671" spans="2:2" x14ac:dyDescent="0.2">
      <c r="B130671" s="170"/>
    </row>
    <row r="130676" spans="2:2" x14ac:dyDescent="0.2">
      <c r="B130676" s="35"/>
    </row>
    <row r="130677" spans="2:2" x14ac:dyDescent="0.2">
      <c r="B130677" s="170"/>
    </row>
    <row r="130678" spans="2:2" x14ac:dyDescent="0.2">
      <c r="B130678" s="35"/>
    </row>
    <row r="130680" spans="2:2" x14ac:dyDescent="0.2">
      <c r="B130680" s="35"/>
    </row>
    <row r="130682" spans="2:2" x14ac:dyDescent="0.2">
      <c r="B130682" s="35"/>
    </row>
    <row r="130683" spans="2:2" x14ac:dyDescent="0.2">
      <c r="B130683" s="170"/>
    </row>
    <row r="130687" spans="2:2" x14ac:dyDescent="0.2">
      <c r="B130687" s="35"/>
    </row>
    <row r="130688" spans="2:2" x14ac:dyDescent="0.2">
      <c r="B130688" s="35"/>
    </row>
    <row r="130691" spans="2:2" x14ac:dyDescent="0.2">
      <c r="B130691" s="35"/>
    </row>
    <row r="130692" spans="2:2" x14ac:dyDescent="0.2">
      <c r="B130692" s="35"/>
    </row>
    <row r="130695" spans="2:2" x14ac:dyDescent="0.2">
      <c r="B130695" s="170"/>
    </row>
    <row r="130696" spans="2:2" x14ac:dyDescent="0.2">
      <c r="B130696" s="35"/>
    </row>
    <row r="130697" spans="2:2" x14ac:dyDescent="0.2">
      <c r="B130697" s="35"/>
    </row>
    <row r="130698" spans="2:2" x14ac:dyDescent="0.2">
      <c r="B130698" s="35"/>
    </row>
    <row r="130701" spans="2:2" x14ac:dyDescent="0.2">
      <c r="B130701" s="170"/>
    </row>
    <row r="130702" spans="2:2" x14ac:dyDescent="0.2">
      <c r="B130702" s="35"/>
    </row>
    <row r="130743" spans="2:2" x14ac:dyDescent="0.2">
      <c r="B130743" s="170"/>
    </row>
    <row r="130749" spans="2:2" x14ac:dyDescent="0.2">
      <c r="B130749" s="170"/>
    </row>
    <row r="130777" spans="2:2" x14ac:dyDescent="0.2">
      <c r="B130777" s="35"/>
    </row>
    <row r="130778" spans="2:2" x14ac:dyDescent="0.2">
      <c r="B130778" s="34"/>
    </row>
    <row r="130797" spans="2:2" x14ac:dyDescent="0.2">
      <c r="B130797" s="170"/>
    </row>
    <row r="130803" spans="2:2" x14ac:dyDescent="0.2">
      <c r="B130803" s="170"/>
    </row>
    <row r="130816" spans="2:2" x14ac:dyDescent="0.2">
      <c r="B130816" s="35"/>
    </row>
    <row r="130818" spans="2:2" x14ac:dyDescent="0.2">
      <c r="B130818" s="35"/>
    </row>
    <row r="130820" spans="2:2" x14ac:dyDescent="0.2">
      <c r="B130820" s="35"/>
    </row>
    <row r="130822" spans="2:2" x14ac:dyDescent="0.2">
      <c r="B130822" s="35"/>
    </row>
    <row r="130827" spans="2:2" x14ac:dyDescent="0.2">
      <c r="B130827" s="35"/>
    </row>
    <row r="130828" spans="2:2" x14ac:dyDescent="0.2">
      <c r="B130828" s="35"/>
    </row>
    <row r="130831" spans="2:2" x14ac:dyDescent="0.2">
      <c r="B130831" s="35"/>
    </row>
    <row r="130832" spans="2:2" x14ac:dyDescent="0.2">
      <c r="B130832" s="35"/>
    </row>
    <row r="130835" spans="2:2" x14ac:dyDescent="0.2">
      <c r="B130835" s="35"/>
    </row>
    <row r="130836" spans="2:2" x14ac:dyDescent="0.2">
      <c r="B130836" s="35"/>
    </row>
    <row r="130837" spans="2:2" x14ac:dyDescent="0.2">
      <c r="B130837" s="35"/>
    </row>
    <row r="130838" spans="2:2" x14ac:dyDescent="0.2">
      <c r="B130838" s="35"/>
    </row>
    <row r="130841" spans="2:2" x14ac:dyDescent="0.2">
      <c r="B130841" s="35"/>
    </row>
    <row r="130842" spans="2:2" x14ac:dyDescent="0.2">
      <c r="B130842" s="35"/>
    </row>
    <row r="130911" spans="2:2" x14ac:dyDescent="0.2">
      <c r="B130911" s="170"/>
    </row>
    <row r="130917" spans="2:2" x14ac:dyDescent="0.2">
      <c r="B130917" s="170"/>
    </row>
    <row r="130918" spans="2:2" x14ac:dyDescent="0.2">
      <c r="B130918" s="34"/>
    </row>
    <row r="130923" spans="2:2" x14ac:dyDescent="0.2">
      <c r="B130923" s="170"/>
    </row>
    <row r="130929" spans="2:2" x14ac:dyDescent="0.2">
      <c r="B130929" s="170"/>
    </row>
    <row r="130935" spans="2:2" x14ac:dyDescent="0.2">
      <c r="B130935" s="170"/>
    </row>
    <row r="130941" spans="2:2" x14ac:dyDescent="0.2">
      <c r="B130941" s="170"/>
    </row>
    <row r="130956" spans="2:2" x14ac:dyDescent="0.2">
      <c r="B130956" s="35"/>
    </row>
    <row r="130958" spans="2:2" x14ac:dyDescent="0.2">
      <c r="B130958" s="35"/>
    </row>
    <row r="130960" spans="2:2" x14ac:dyDescent="0.2">
      <c r="B130960" s="35"/>
    </row>
    <row r="130962" spans="2:2" x14ac:dyDescent="0.2">
      <c r="B130962" s="35"/>
    </row>
    <row r="130967" spans="2:2" x14ac:dyDescent="0.2">
      <c r="B130967" s="35"/>
    </row>
    <row r="130968" spans="2:2" x14ac:dyDescent="0.2">
      <c r="B130968" s="35"/>
    </row>
    <row r="130971" spans="2:2" x14ac:dyDescent="0.2">
      <c r="B130971" s="35"/>
    </row>
    <row r="130972" spans="2:2" x14ac:dyDescent="0.2">
      <c r="B130972" s="35"/>
    </row>
    <row r="130975" spans="2:2" x14ac:dyDescent="0.2">
      <c r="B130975" s="35"/>
    </row>
    <row r="130976" spans="2:2" x14ac:dyDescent="0.2">
      <c r="B130976" s="35"/>
    </row>
    <row r="130977" spans="2:2" x14ac:dyDescent="0.2">
      <c r="B130977" s="35"/>
    </row>
    <row r="130978" spans="2:2" x14ac:dyDescent="0.2">
      <c r="B130978" s="35"/>
    </row>
    <row r="130981" spans="2:2" x14ac:dyDescent="0.2">
      <c r="B130981" s="35"/>
    </row>
    <row r="130982" spans="2:2" x14ac:dyDescent="0.2">
      <c r="B130982" s="35"/>
    </row>
    <row r="131057" spans="2:2" x14ac:dyDescent="0.2">
      <c r="B131057" s="35"/>
    </row>
    <row r="131058" spans="2:2" x14ac:dyDescent="0.2">
      <c r="B131058" s="34"/>
    </row>
    <row r="131096" spans="2:2" x14ac:dyDescent="0.2">
      <c r="B131096" s="35"/>
    </row>
    <row r="131098" spans="2:2" x14ac:dyDescent="0.2">
      <c r="B131098" s="35"/>
    </row>
    <row r="131100" spans="2:2" x14ac:dyDescent="0.2">
      <c r="B131100" s="35"/>
    </row>
    <row r="131102" spans="2:2" x14ac:dyDescent="0.2">
      <c r="B131102" s="35"/>
    </row>
    <row r="131107" spans="2:2" x14ac:dyDescent="0.2">
      <c r="B131107" s="35"/>
    </row>
    <row r="131108" spans="2:2" x14ac:dyDescent="0.2">
      <c r="B131108" s="35"/>
    </row>
    <row r="131111" spans="2:2" x14ac:dyDescent="0.2">
      <c r="B131111" s="35"/>
    </row>
    <row r="131112" spans="2:2" x14ac:dyDescent="0.2">
      <c r="B131112" s="35"/>
    </row>
    <row r="131115" spans="2:2" x14ac:dyDescent="0.2">
      <c r="B131115" s="35"/>
    </row>
    <row r="131116" spans="2:2" x14ac:dyDescent="0.2">
      <c r="B131116" s="35"/>
    </row>
    <row r="131117" spans="2:2" x14ac:dyDescent="0.2">
      <c r="B131117" s="35"/>
    </row>
    <row r="131118" spans="2:2" x14ac:dyDescent="0.2">
      <c r="B131118" s="35"/>
    </row>
    <row r="131121" spans="2:2" x14ac:dyDescent="0.2">
      <c r="B131121" s="35"/>
    </row>
    <row r="131122" spans="2:2" x14ac:dyDescent="0.2">
      <c r="B131122" s="35"/>
    </row>
    <row r="131149" spans="2:2" x14ac:dyDescent="0.2">
      <c r="B131149" s="170"/>
    </row>
    <row r="131155" spans="2:2" x14ac:dyDescent="0.2">
      <c r="B131155" s="170"/>
    </row>
    <row r="131161" spans="2:2" x14ac:dyDescent="0.2">
      <c r="B131161" s="170"/>
    </row>
    <row r="131197" spans="2:2" x14ac:dyDescent="0.2">
      <c r="B131197" s="35"/>
    </row>
    <row r="131198" spans="2:2" x14ac:dyDescent="0.2">
      <c r="B131198" s="34"/>
    </row>
    <row r="131206" spans="2:2" x14ac:dyDescent="0.2">
      <c r="B131206" s="170"/>
    </row>
    <row r="131236" spans="2:2" x14ac:dyDescent="0.2">
      <c r="B131236" s="35"/>
    </row>
    <row r="131238" spans="2:2" x14ac:dyDescent="0.2">
      <c r="B131238" s="35"/>
    </row>
    <row r="131240" spans="2:2" x14ac:dyDescent="0.2">
      <c r="B131240" s="35"/>
    </row>
    <row r="131242" spans="2:2" x14ac:dyDescent="0.2">
      <c r="B131242" s="35"/>
    </row>
    <row r="131247" spans="2:2" x14ac:dyDescent="0.2">
      <c r="B131247" s="35"/>
    </row>
    <row r="131248" spans="2:2" x14ac:dyDescent="0.2">
      <c r="B131248" s="35"/>
    </row>
    <row r="131251" spans="2:2" x14ac:dyDescent="0.2">
      <c r="B131251" s="170"/>
    </row>
    <row r="131252" spans="2:2" x14ac:dyDescent="0.2">
      <c r="B131252" s="35"/>
    </row>
    <row r="131255" spans="2:2" x14ac:dyDescent="0.2">
      <c r="B131255" s="35"/>
    </row>
    <row r="131256" spans="2:2" x14ac:dyDescent="0.2">
      <c r="B131256" s="35"/>
    </row>
    <row r="131257" spans="2:2" x14ac:dyDescent="0.2">
      <c r="B131257" s="35"/>
    </row>
    <row r="131258" spans="2:2" x14ac:dyDescent="0.2">
      <c r="B131258" s="35"/>
    </row>
    <row r="131261" spans="2:2" x14ac:dyDescent="0.2">
      <c r="B131261" s="35"/>
    </row>
    <row r="131262" spans="2:2" x14ac:dyDescent="0.2">
      <c r="B131262" s="35"/>
    </row>
    <row r="131307" spans="2:2" x14ac:dyDescent="0.2">
      <c r="B131307" s="170"/>
    </row>
    <row r="131313" spans="2:2" x14ac:dyDescent="0.2">
      <c r="B131313" s="170"/>
    </row>
    <row r="131319" spans="2:2" x14ac:dyDescent="0.2">
      <c r="B131319" s="170"/>
    </row>
    <row r="131337" spans="2:2" x14ac:dyDescent="0.2">
      <c r="B131337" s="35"/>
    </row>
    <row r="131338" spans="2:2" x14ac:dyDescent="0.2">
      <c r="B131338" s="34"/>
    </row>
    <row r="131376" spans="2:2" x14ac:dyDescent="0.2">
      <c r="B131376" s="35"/>
    </row>
    <row r="131378" spans="2:2" x14ac:dyDescent="0.2">
      <c r="B131378" s="35"/>
    </row>
    <row r="131380" spans="2:2" x14ac:dyDescent="0.2">
      <c r="B131380" s="35"/>
    </row>
    <row r="131382" spans="2:2" x14ac:dyDescent="0.2">
      <c r="B131382" s="35"/>
    </row>
    <row r="131387" spans="2:2" x14ac:dyDescent="0.2">
      <c r="B131387" s="35"/>
    </row>
    <row r="131388" spans="2:2" x14ac:dyDescent="0.2">
      <c r="B131388" s="35"/>
    </row>
    <row r="131391" spans="2:2" x14ac:dyDescent="0.2">
      <c r="B131391" s="35"/>
    </row>
    <row r="131392" spans="2:2" x14ac:dyDescent="0.2">
      <c r="B131392" s="35"/>
    </row>
    <row r="131395" spans="2:2" x14ac:dyDescent="0.2">
      <c r="B131395" s="35"/>
    </row>
    <row r="131396" spans="2:2" x14ac:dyDescent="0.2">
      <c r="B131396" s="35"/>
    </row>
    <row r="131397" spans="2:2" x14ac:dyDescent="0.2">
      <c r="B131397" s="35"/>
    </row>
    <row r="131398" spans="2:2" x14ac:dyDescent="0.2">
      <c r="B131398" s="35"/>
    </row>
    <row r="131401" spans="2:2" x14ac:dyDescent="0.2">
      <c r="B131401" s="35"/>
    </row>
    <row r="131402" spans="2:2" x14ac:dyDescent="0.2">
      <c r="B131402" s="35"/>
    </row>
    <row r="131477" spans="2:2" x14ac:dyDescent="0.2">
      <c r="B131477" s="170"/>
    </row>
    <row r="131478" spans="2:2" x14ac:dyDescent="0.2">
      <c r="B131478" s="34"/>
    </row>
    <row r="131490" spans="2:2" x14ac:dyDescent="0.2">
      <c r="B131490" s="170"/>
    </row>
    <row r="131496" spans="2:2" x14ac:dyDescent="0.2">
      <c r="B131496" s="170"/>
    </row>
    <row r="131516" spans="2:2" x14ac:dyDescent="0.2">
      <c r="B131516" s="35"/>
    </row>
    <row r="131518" spans="2:2" x14ac:dyDescent="0.2">
      <c r="B131518" s="35"/>
    </row>
    <row r="131520" spans="2:2" x14ac:dyDescent="0.2">
      <c r="B131520" s="35"/>
    </row>
    <row r="131522" spans="2:2" x14ac:dyDescent="0.2">
      <c r="B131522" s="35"/>
    </row>
    <row r="131527" spans="2:2" x14ac:dyDescent="0.2">
      <c r="B131527" s="35"/>
    </row>
    <row r="131528" spans="2:2" x14ac:dyDescent="0.2">
      <c r="B131528" s="35"/>
    </row>
    <row r="131531" spans="2:2" x14ac:dyDescent="0.2">
      <c r="B131531" s="35"/>
    </row>
    <row r="131532" spans="2:2" x14ac:dyDescent="0.2">
      <c r="B131532" s="35"/>
    </row>
    <row r="131535" spans="2:2" x14ac:dyDescent="0.2">
      <c r="B131535" s="35"/>
    </row>
    <row r="131536" spans="2:2" x14ac:dyDescent="0.2">
      <c r="B131536" s="35"/>
    </row>
    <row r="131537" spans="2:2" x14ac:dyDescent="0.2">
      <c r="B131537" s="35"/>
    </row>
    <row r="131538" spans="2:2" x14ac:dyDescent="0.2">
      <c r="B131538" s="35"/>
    </row>
    <row r="131541" spans="2:2" x14ac:dyDescent="0.2">
      <c r="B131541" s="35"/>
    </row>
    <row r="131542" spans="2:2" x14ac:dyDescent="0.2">
      <c r="B131542" s="35"/>
    </row>
    <row r="131585" spans="2:2" x14ac:dyDescent="0.2">
      <c r="B131585" s="170"/>
    </row>
    <row r="131617" spans="2:2" x14ac:dyDescent="0.2">
      <c r="B131617" s="35"/>
    </row>
    <row r="131618" spans="2:2" x14ac:dyDescent="0.2">
      <c r="B131618" s="34"/>
    </row>
    <row r="131656" spans="2:2" x14ac:dyDescent="0.2">
      <c r="B131656" s="35"/>
    </row>
    <row r="131658" spans="2:2" x14ac:dyDescent="0.2">
      <c r="B131658" s="35"/>
    </row>
    <row r="131660" spans="2:2" x14ac:dyDescent="0.2">
      <c r="B131660" s="35"/>
    </row>
    <row r="131662" spans="2:2" x14ac:dyDescent="0.2">
      <c r="B131662" s="35"/>
    </row>
    <row r="131667" spans="2:2" x14ac:dyDescent="0.2">
      <c r="B131667" s="35"/>
    </row>
    <row r="131668" spans="2:2" x14ac:dyDescent="0.2">
      <c r="B131668" s="35"/>
    </row>
    <row r="131671" spans="2:2" x14ac:dyDescent="0.2">
      <c r="B131671" s="35"/>
    </row>
    <row r="131672" spans="2:2" x14ac:dyDescent="0.2">
      <c r="B131672" s="35"/>
    </row>
    <row r="131675" spans="2:2" x14ac:dyDescent="0.2">
      <c r="B131675" s="35"/>
    </row>
    <row r="131676" spans="2:2" x14ac:dyDescent="0.2">
      <c r="B131676" s="35"/>
    </row>
    <row r="131677" spans="2:2" x14ac:dyDescent="0.2">
      <c r="B131677" s="35"/>
    </row>
    <row r="131678" spans="2:2" x14ac:dyDescent="0.2">
      <c r="B131678" s="35"/>
    </row>
    <row r="131681" spans="2:2" x14ac:dyDescent="0.2">
      <c r="B131681" s="35"/>
    </row>
    <row r="131682" spans="2:2" x14ac:dyDescent="0.2">
      <c r="B131682" s="35"/>
    </row>
    <row r="131734" spans="2:2" x14ac:dyDescent="0.2">
      <c r="B131734" s="170"/>
    </row>
    <row r="131740" spans="2:2" x14ac:dyDescent="0.2">
      <c r="B131740" s="170"/>
    </row>
    <row r="131746" spans="2:2" x14ac:dyDescent="0.2">
      <c r="B131746" s="170"/>
    </row>
    <row r="131752" spans="2:2" x14ac:dyDescent="0.2">
      <c r="B131752" s="170"/>
    </row>
    <row r="131757" spans="2:2" x14ac:dyDescent="0.2">
      <c r="B131757" s="35"/>
    </row>
    <row r="131758" spans="2:2" x14ac:dyDescent="0.2">
      <c r="B131758" s="170"/>
    </row>
    <row r="131796" spans="2:2" x14ac:dyDescent="0.2">
      <c r="B131796" s="35"/>
    </row>
    <row r="131798" spans="2:2" x14ac:dyDescent="0.2">
      <c r="B131798" s="35"/>
    </row>
    <row r="131800" spans="2:2" x14ac:dyDescent="0.2">
      <c r="B131800" s="35"/>
    </row>
    <row r="131802" spans="2:2" x14ac:dyDescent="0.2">
      <c r="B131802" s="35"/>
    </row>
    <row r="131807" spans="2:2" x14ac:dyDescent="0.2">
      <c r="B131807" s="35"/>
    </row>
    <row r="131808" spans="2:2" x14ac:dyDescent="0.2">
      <c r="B131808" s="35"/>
    </row>
    <row r="131811" spans="2:2" x14ac:dyDescent="0.2">
      <c r="B131811" s="35"/>
    </row>
    <row r="131812" spans="2:2" x14ac:dyDescent="0.2">
      <c r="B131812" s="35"/>
    </row>
    <row r="131815" spans="2:2" x14ac:dyDescent="0.2">
      <c r="B131815" s="35"/>
    </row>
    <row r="131816" spans="2:2" x14ac:dyDescent="0.2">
      <c r="B131816" s="35"/>
    </row>
    <row r="131817" spans="2:2" x14ac:dyDescent="0.2">
      <c r="B131817" s="35"/>
    </row>
    <row r="131818" spans="2:2" x14ac:dyDescent="0.2">
      <c r="B131818" s="35"/>
    </row>
    <row r="131821" spans="2:2" x14ac:dyDescent="0.2">
      <c r="B131821" s="35"/>
    </row>
    <row r="131822" spans="2:2" x14ac:dyDescent="0.2">
      <c r="B131822" s="35"/>
    </row>
    <row r="131871" spans="2:2" x14ac:dyDescent="0.2">
      <c r="B131871" s="170"/>
    </row>
    <row r="131877" spans="2:2" x14ac:dyDescent="0.2">
      <c r="B131877" s="170"/>
    </row>
    <row r="131896" spans="2:2" x14ac:dyDescent="0.2">
      <c r="B131896" s="170"/>
    </row>
    <row r="131897" spans="2:2" x14ac:dyDescent="0.2">
      <c r="B131897" s="35"/>
    </row>
    <row r="131898" spans="2:2" x14ac:dyDescent="0.2">
      <c r="B131898" s="34"/>
    </row>
    <row r="131902" spans="2:2" x14ac:dyDescent="0.2">
      <c r="B131902" s="170"/>
    </row>
    <row r="131936" spans="2:2" x14ac:dyDescent="0.2">
      <c r="B131936" s="35"/>
    </row>
    <row r="131938" spans="2:2" x14ac:dyDescent="0.2">
      <c r="B131938" s="35"/>
    </row>
    <row r="131940" spans="2:2" x14ac:dyDescent="0.2">
      <c r="B131940" s="35"/>
    </row>
    <row r="131942" spans="2:2" x14ac:dyDescent="0.2">
      <c r="B131942" s="35"/>
    </row>
    <row r="131947" spans="2:2" x14ac:dyDescent="0.2">
      <c r="B131947" s="35"/>
    </row>
    <row r="131948" spans="2:2" x14ac:dyDescent="0.2">
      <c r="B131948" s="35"/>
    </row>
    <row r="131951" spans="2:2" x14ac:dyDescent="0.2">
      <c r="B131951" s="35"/>
    </row>
    <row r="131952" spans="2:2" x14ac:dyDescent="0.2">
      <c r="B131952" s="35"/>
    </row>
    <row r="131955" spans="2:2" x14ac:dyDescent="0.2">
      <c r="B131955" s="35"/>
    </row>
    <row r="131956" spans="2:2" x14ac:dyDescent="0.2">
      <c r="B131956" s="35"/>
    </row>
    <row r="131957" spans="2:2" x14ac:dyDescent="0.2">
      <c r="B131957" s="170"/>
    </row>
    <row r="131958" spans="2:2" x14ac:dyDescent="0.2">
      <c r="B131958" s="35"/>
    </row>
    <row r="131961" spans="2:2" x14ac:dyDescent="0.2">
      <c r="B131961" s="35"/>
    </row>
    <row r="131962" spans="2:2" x14ac:dyDescent="0.2">
      <c r="B131962" s="35"/>
    </row>
    <row r="132037" spans="2:2" x14ac:dyDescent="0.2">
      <c r="B132037" s="35"/>
    </row>
    <row r="132038" spans="2:2" x14ac:dyDescent="0.2">
      <c r="B132038" s="34"/>
    </row>
    <row r="132076" spans="2:2" x14ac:dyDescent="0.2">
      <c r="B132076" s="35"/>
    </row>
    <row r="132078" spans="2:2" x14ac:dyDescent="0.2">
      <c r="B132078" s="35"/>
    </row>
    <row r="132080" spans="2:2" x14ac:dyDescent="0.2">
      <c r="B132080" s="35"/>
    </row>
    <row r="132082" spans="2:2" x14ac:dyDescent="0.2">
      <c r="B132082" s="35"/>
    </row>
    <row r="132087" spans="2:2" x14ac:dyDescent="0.2">
      <c r="B132087" s="35"/>
    </row>
    <row r="132088" spans="2:2" x14ac:dyDescent="0.2">
      <c r="B132088" s="35"/>
    </row>
    <row r="132091" spans="2:2" x14ac:dyDescent="0.2">
      <c r="B132091" s="35"/>
    </row>
    <row r="132092" spans="2:2" x14ac:dyDescent="0.2">
      <c r="B132092" s="35"/>
    </row>
    <row r="132095" spans="2:2" x14ac:dyDescent="0.2">
      <c r="B132095" s="35"/>
    </row>
    <row r="132096" spans="2:2" x14ac:dyDescent="0.2">
      <c r="B132096" s="35"/>
    </row>
    <row r="132097" spans="2:2" x14ac:dyDescent="0.2">
      <c r="B132097" s="35"/>
    </row>
    <row r="132098" spans="2:2" x14ac:dyDescent="0.2">
      <c r="B132098" s="35"/>
    </row>
    <row r="132101" spans="2:2" x14ac:dyDescent="0.2">
      <c r="B132101" s="35"/>
    </row>
    <row r="132102" spans="2:2" x14ac:dyDescent="0.2">
      <c r="B132102" s="35"/>
    </row>
    <row r="132155" spans="2:2" x14ac:dyDescent="0.2">
      <c r="B132155" s="170"/>
    </row>
    <row r="132177" spans="2:2" x14ac:dyDescent="0.2">
      <c r="B132177" s="35"/>
    </row>
    <row r="132178" spans="2:2" x14ac:dyDescent="0.2">
      <c r="B132178" s="34"/>
    </row>
    <row r="132216" spans="2:2" x14ac:dyDescent="0.2">
      <c r="B132216" s="35"/>
    </row>
    <row r="132218" spans="2:2" x14ac:dyDescent="0.2">
      <c r="B132218" s="35"/>
    </row>
    <row r="132220" spans="2:2" x14ac:dyDescent="0.2">
      <c r="B132220" s="35"/>
    </row>
    <row r="132222" spans="2:2" x14ac:dyDescent="0.2">
      <c r="B132222" s="35"/>
    </row>
    <row r="132227" spans="2:2" x14ac:dyDescent="0.2">
      <c r="B132227" s="35"/>
    </row>
    <row r="132228" spans="2:2" x14ac:dyDescent="0.2">
      <c r="B132228" s="35"/>
    </row>
    <row r="132231" spans="2:2" x14ac:dyDescent="0.2">
      <c r="B132231" s="35"/>
    </row>
    <row r="132232" spans="2:2" x14ac:dyDescent="0.2">
      <c r="B132232" s="35"/>
    </row>
    <row r="132235" spans="2:2" x14ac:dyDescent="0.2">
      <c r="B132235" s="35"/>
    </row>
    <row r="132236" spans="2:2" x14ac:dyDescent="0.2">
      <c r="B132236" s="35"/>
    </row>
    <row r="132237" spans="2:2" x14ac:dyDescent="0.2">
      <c r="B132237" s="35"/>
    </row>
    <row r="132238" spans="2:2" x14ac:dyDescent="0.2">
      <c r="B132238" s="35"/>
    </row>
    <row r="132241" spans="2:2" x14ac:dyDescent="0.2">
      <c r="B132241" s="35"/>
    </row>
    <row r="132242" spans="2:2" x14ac:dyDescent="0.2">
      <c r="B132242" s="35"/>
    </row>
    <row r="132274" spans="2:2" x14ac:dyDescent="0.2">
      <c r="B132274" s="170"/>
    </row>
    <row r="132280" spans="2:2" x14ac:dyDescent="0.2">
      <c r="B132280" s="170"/>
    </row>
    <row r="132317" spans="2:2" x14ac:dyDescent="0.2">
      <c r="B132317" s="35"/>
    </row>
    <row r="132318" spans="2:2" x14ac:dyDescent="0.2">
      <c r="B132318" s="34"/>
    </row>
    <row r="132356" spans="2:2" x14ac:dyDescent="0.2">
      <c r="B132356" s="35"/>
    </row>
    <row r="132358" spans="2:2" x14ac:dyDescent="0.2">
      <c r="B132358" s="35"/>
    </row>
    <row r="132360" spans="2:2" x14ac:dyDescent="0.2">
      <c r="B132360" s="35"/>
    </row>
    <row r="132362" spans="2:2" x14ac:dyDescent="0.2">
      <c r="B132362" s="35"/>
    </row>
    <row r="132367" spans="2:2" x14ac:dyDescent="0.2">
      <c r="B132367" s="35"/>
    </row>
    <row r="132368" spans="2:2" x14ac:dyDescent="0.2">
      <c r="B132368" s="35"/>
    </row>
    <row r="132371" spans="2:2" x14ac:dyDescent="0.2">
      <c r="B132371" s="35"/>
    </row>
    <row r="132372" spans="2:2" x14ac:dyDescent="0.2">
      <c r="B132372" s="35"/>
    </row>
    <row r="132375" spans="2:2" x14ac:dyDescent="0.2">
      <c r="B132375" s="35"/>
    </row>
    <row r="132376" spans="2:2" x14ac:dyDescent="0.2">
      <c r="B132376" s="35"/>
    </row>
    <row r="132377" spans="2:2" x14ac:dyDescent="0.2">
      <c r="B132377" s="35"/>
    </row>
    <row r="132378" spans="2:2" x14ac:dyDescent="0.2">
      <c r="B132378" s="35"/>
    </row>
    <row r="132381" spans="2:2" x14ac:dyDescent="0.2">
      <c r="B132381" s="35"/>
    </row>
    <row r="132382" spans="2:2" x14ac:dyDescent="0.2">
      <c r="B132382" s="35"/>
    </row>
    <row r="132457" spans="2:2" x14ac:dyDescent="0.2">
      <c r="B132457" s="35"/>
    </row>
    <row r="132458" spans="2:2" x14ac:dyDescent="0.2">
      <c r="B132458" s="34"/>
    </row>
    <row r="132496" spans="2:2" x14ac:dyDescent="0.2">
      <c r="B132496" s="35"/>
    </row>
    <row r="132498" spans="2:2" x14ac:dyDescent="0.2">
      <c r="B132498" s="35"/>
    </row>
    <row r="132500" spans="2:2" x14ac:dyDescent="0.2">
      <c r="B132500" s="35"/>
    </row>
    <row r="132502" spans="2:2" x14ac:dyDescent="0.2">
      <c r="B132502" s="35"/>
    </row>
    <row r="132507" spans="2:2" x14ac:dyDescent="0.2">
      <c r="B132507" s="35"/>
    </row>
    <row r="132508" spans="2:2" x14ac:dyDescent="0.2">
      <c r="B132508" s="35"/>
    </row>
    <row r="132511" spans="2:2" x14ac:dyDescent="0.2">
      <c r="B132511" s="35"/>
    </row>
    <row r="132512" spans="2:2" x14ac:dyDescent="0.2">
      <c r="B132512" s="35"/>
    </row>
    <row r="132515" spans="2:2" x14ac:dyDescent="0.2">
      <c r="B132515" s="35"/>
    </row>
    <row r="132516" spans="2:2" x14ac:dyDescent="0.2">
      <c r="B132516" s="35"/>
    </row>
    <row r="132517" spans="2:2" x14ac:dyDescent="0.2">
      <c r="B132517" s="35"/>
    </row>
    <row r="132518" spans="2:2" x14ac:dyDescent="0.2">
      <c r="B132518" s="170"/>
    </row>
    <row r="132521" spans="2:2" x14ac:dyDescent="0.2">
      <c r="B132521" s="35"/>
    </row>
    <row r="132522" spans="2:2" x14ac:dyDescent="0.2">
      <c r="B132522" s="35"/>
    </row>
    <row r="132544" spans="2:2" x14ac:dyDescent="0.2">
      <c r="B132544" s="170"/>
    </row>
    <row r="132550" spans="2:2" x14ac:dyDescent="0.2">
      <c r="B132550" s="170"/>
    </row>
    <row r="132569" spans="2:2" x14ac:dyDescent="0.2">
      <c r="B132569" s="170"/>
    </row>
    <row r="132575" spans="2:2" x14ac:dyDescent="0.2">
      <c r="B132575" s="170"/>
    </row>
    <row r="132597" spans="2:2" x14ac:dyDescent="0.2">
      <c r="B132597" s="35"/>
    </row>
    <row r="132598" spans="2:2" x14ac:dyDescent="0.2">
      <c r="B132598" s="34"/>
    </row>
    <row r="132636" spans="2:2" x14ac:dyDescent="0.2">
      <c r="B132636" s="35"/>
    </row>
    <row r="132638" spans="2:2" x14ac:dyDescent="0.2">
      <c r="B132638" s="35"/>
    </row>
    <row r="132640" spans="2:2" x14ac:dyDescent="0.2">
      <c r="B132640" s="35"/>
    </row>
    <row r="132642" spans="2:2" x14ac:dyDescent="0.2">
      <c r="B132642" s="35"/>
    </row>
    <row r="132647" spans="2:2" x14ac:dyDescent="0.2">
      <c r="B132647" s="35"/>
    </row>
    <row r="132648" spans="2:2" x14ac:dyDescent="0.2">
      <c r="B132648" s="35"/>
    </row>
    <row r="132651" spans="2:2" x14ac:dyDescent="0.2">
      <c r="B132651" s="35"/>
    </row>
    <row r="132652" spans="2:2" x14ac:dyDescent="0.2">
      <c r="B132652" s="35"/>
    </row>
    <row r="132655" spans="2:2" x14ac:dyDescent="0.2">
      <c r="B132655" s="35"/>
    </row>
    <row r="132656" spans="2:2" x14ac:dyDescent="0.2">
      <c r="B132656" s="35"/>
    </row>
    <row r="132657" spans="2:2" x14ac:dyDescent="0.2">
      <c r="B132657" s="35"/>
    </row>
    <row r="132658" spans="2:2" x14ac:dyDescent="0.2">
      <c r="B132658" s="35"/>
    </row>
    <row r="132661" spans="2:2" x14ac:dyDescent="0.2">
      <c r="B132661" s="35"/>
    </row>
    <row r="132662" spans="2:2" x14ac:dyDescent="0.2">
      <c r="B132662" s="35"/>
    </row>
    <row r="132737" spans="2:2" x14ac:dyDescent="0.2">
      <c r="B132737" s="35"/>
    </row>
    <row r="132738" spans="2:2" x14ac:dyDescent="0.2">
      <c r="B132738" s="34"/>
    </row>
    <row r="132767" spans="2:2" x14ac:dyDescent="0.2">
      <c r="B132767" s="170"/>
    </row>
    <row r="132776" spans="2:2" x14ac:dyDescent="0.2">
      <c r="B132776" s="35"/>
    </row>
    <row r="132778" spans="2:2" x14ac:dyDescent="0.2">
      <c r="B132778" s="35"/>
    </row>
    <row r="132780" spans="2:2" x14ac:dyDescent="0.2">
      <c r="B132780" s="35"/>
    </row>
    <row r="132782" spans="2:2" x14ac:dyDescent="0.2">
      <c r="B132782" s="35"/>
    </row>
    <row r="132787" spans="2:2" x14ac:dyDescent="0.2">
      <c r="B132787" s="35"/>
    </row>
    <row r="132788" spans="2:2" x14ac:dyDescent="0.2">
      <c r="B132788" s="35"/>
    </row>
    <row r="132791" spans="2:2" x14ac:dyDescent="0.2">
      <c r="B132791" s="35"/>
    </row>
    <row r="132792" spans="2:2" x14ac:dyDescent="0.2">
      <c r="B132792" s="35"/>
    </row>
    <row r="132795" spans="2:2" x14ac:dyDescent="0.2">
      <c r="B132795" s="35"/>
    </row>
    <row r="132796" spans="2:2" x14ac:dyDescent="0.2">
      <c r="B132796" s="35"/>
    </row>
    <row r="132797" spans="2:2" x14ac:dyDescent="0.2">
      <c r="B132797" s="35"/>
    </row>
    <row r="132798" spans="2:2" x14ac:dyDescent="0.2">
      <c r="B132798" s="35"/>
    </row>
    <row r="132801" spans="2:2" x14ac:dyDescent="0.2">
      <c r="B132801" s="35"/>
    </row>
    <row r="132802" spans="2:2" x14ac:dyDescent="0.2">
      <c r="B132802" s="35"/>
    </row>
    <row r="132877" spans="2:2" x14ac:dyDescent="0.2">
      <c r="B132877" s="35"/>
    </row>
    <row r="132878" spans="2:2" x14ac:dyDescent="0.2">
      <c r="B132878" s="34"/>
    </row>
    <row r="132913" spans="2:2" x14ac:dyDescent="0.2">
      <c r="B132913" s="170"/>
    </row>
    <row r="132916" spans="2:2" x14ac:dyDescent="0.2">
      <c r="B132916" s="35"/>
    </row>
    <row r="132918" spans="2:2" x14ac:dyDescent="0.2">
      <c r="B132918" s="35"/>
    </row>
    <row r="132920" spans="2:2" x14ac:dyDescent="0.2">
      <c r="B132920" s="35"/>
    </row>
    <row r="132922" spans="2:2" x14ac:dyDescent="0.2">
      <c r="B132922" s="35"/>
    </row>
    <row r="132927" spans="2:2" x14ac:dyDescent="0.2">
      <c r="B132927" s="35"/>
    </row>
    <row r="132928" spans="2:2" x14ac:dyDescent="0.2">
      <c r="B132928" s="35"/>
    </row>
    <row r="132931" spans="2:2" x14ac:dyDescent="0.2">
      <c r="B132931" s="35"/>
    </row>
    <row r="132932" spans="2:2" x14ac:dyDescent="0.2">
      <c r="B132932" s="35"/>
    </row>
    <row r="132935" spans="2:2" x14ac:dyDescent="0.2">
      <c r="B132935" s="35"/>
    </row>
    <row r="132936" spans="2:2" x14ac:dyDescent="0.2">
      <c r="B132936" s="35"/>
    </row>
    <row r="132937" spans="2:2" x14ac:dyDescent="0.2">
      <c r="B132937" s="35"/>
    </row>
    <row r="132938" spans="2:2" x14ac:dyDescent="0.2">
      <c r="B132938" s="35"/>
    </row>
    <row r="132941" spans="2:2" x14ac:dyDescent="0.2">
      <c r="B132941" s="35"/>
    </row>
    <row r="132942" spans="2:2" x14ac:dyDescent="0.2">
      <c r="B132942" s="35"/>
    </row>
    <row r="132951" spans="2:2" x14ac:dyDescent="0.2">
      <c r="B132951" s="170"/>
    </row>
    <row r="132964" spans="2:2" x14ac:dyDescent="0.2">
      <c r="B132964" s="170"/>
    </row>
    <row r="133017" spans="2:2" x14ac:dyDescent="0.2">
      <c r="B133017" s="35"/>
    </row>
    <row r="133018" spans="2:2" x14ac:dyDescent="0.2">
      <c r="B133018" s="34"/>
    </row>
    <row r="133047" spans="2:2" x14ac:dyDescent="0.2">
      <c r="B133047" s="170"/>
    </row>
    <row r="133053" spans="2:2" x14ac:dyDescent="0.2">
      <c r="B133053" s="170"/>
    </row>
    <row r="133056" spans="2:2" x14ac:dyDescent="0.2">
      <c r="B133056" s="35"/>
    </row>
    <row r="133058" spans="2:2" x14ac:dyDescent="0.2">
      <c r="B133058" s="35"/>
    </row>
    <row r="133059" spans="2:2" x14ac:dyDescent="0.2">
      <c r="B133059" s="170"/>
    </row>
    <row r="133060" spans="2:2" x14ac:dyDescent="0.2">
      <c r="B133060" s="35"/>
    </row>
    <row r="133062" spans="2:2" x14ac:dyDescent="0.2">
      <c r="B133062" s="35"/>
    </row>
    <row r="133067" spans="2:2" x14ac:dyDescent="0.2">
      <c r="B133067" s="35"/>
    </row>
    <row r="133068" spans="2:2" x14ac:dyDescent="0.2">
      <c r="B133068" s="35"/>
    </row>
    <row r="133071" spans="2:2" x14ac:dyDescent="0.2">
      <c r="B133071" s="35"/>
    </row>
    <row r="133072" spans="2:2" x14ac:dyDescent="0.2">
      <c r="B133072" s="35"/>
    </row>
    <row r="133075" spans="2:2" x14ac:dyDescent="0.2">
      <c r="B133075" s="35"/>
    </row>
    <row r="133076" spans="2:2" x14ac:dyDescent="0.2">
      <c r="B133076" s="35"/>
    </row>
    <row r="133077" spans="2:2" x14ac:dyDescent="0.2">
      <c r="B133077" s="35"/>
    </row>
    <row r="133078" spans="2:2" x14ac:dyDescent="0.2">
      <c r="B133078" s="35"/>
    </row>
    <row r="133081" spans="2:2" x14ac:dyDescent="0.2">
      <c r="B133081" s="35"/>
    </row>
    <row r="133082" spans="2:2" x14ac:dyDescent="0.2">
      <c r="B133082" s="35"/>
    </row>
    <row r="133085" spans="2:2" x14ac:dyDescent="0.2">
      <c r="B133085" s="170"/>
    </row>
    <row r="133157" spans="2:2" x14ac:dyDescent="0.2">
      <c r="B133157" s="35"/>
    </row>
    <row r="133158" spans="2:2" x14ac:dyDescent="0.2">
      <c r="B133158" s="34"/>
    </row>
    <row r="133193" spans="2:2" x14ac:dyDescent="0.2">
      <c r="B133193" s="170"/>
    </row>
    <row r="133196" spans="2:2" x14ac:dyDescent="0.2">
      <c r="B133196" s="35"/>
    </row>
    <row r="133198" spans="2:2" x14ac:dyDescent="0.2">
      <c r="B133198" s="35"/>
    </row>
    <row r="133200" spans="2:2" x14ac:dyDescent="0.2">
      <c r="B133200" s="35"/>
    </row>
    <row r="133202" spans="2:2" x14ac:dyDescent="0.2">
      <c r="B133202" s="35"/>
    </row>
    <row r="133207" spans="2:2" x14ac:dyDescent="0.2">
      <c r="B133207" s="35"/>
    </row>
    <row r="133208" spans="2:2" x14ac:dyDescent="0.2">
      <c r="B133208" s="35"/>
    </row>
    <row r="133211" spans="2:2" x14ac:dyDescent="0.2">
      <c r="B133211" s="35"/>
    </row>
    <row r="133212" spans="2:2" x14ac:dyDescent="0.2">
      <c r="B133212" s="170"/>
    </row>
    <row r="133215" spans="2:2" x14ac:dyDescent="0.2">
      <c r="B133215" s="35"/>
    </row>
    <row r="133216" spans="2:2" x14ac:dyDescent="0.2">
      <c r="B133216" s="35"/>
    </row>
    <row r="133217" spans="2:2" x14ac:dyDescent="0.2">
      <c r="B133217" s="35"/>
    </row>
    <row r="133218" spans="2:2" x14ac:dyDescent="0.2">
      <c r="B133218" s="35"/>
    </row>
    <row r="133221" spans="2:2" x14ac:dyDescent="0.2">
      <c r="B133221" s="35"/>
    </row>
    <row r="133222" spans="2:2" x14ac:dyDescent="0.2">
      <c r="B133222" s="35"/>
    </row>
    <row r="133297" spans="2:2" x14ac:dyDescent="0.2">
      <c r="B133297" s="35"/>
    </row>
    <row r="133298" spans="2:2" x14ac:dyDescent="0.2">
      <c r="B133298" s="34"/>
    </row>
    <row r="133336" spans="2:2" x14ac:dyDescent="0.2">
      <c r="B133336" s="35"/>
    </row>
    <row r="133338" spans="2:2" x14ac:dyDescent="0.2">
      <c r="B133338" s="35"/>
    </row>
    <row r="133340" spans="2:2" x14ac:dyDescent="0.2">
      <c r="B133340" s="35"/>
    </row>
    <row r="133342" spans="2:2" x14ac:dyDescent="0.2">
      <c r="B133342" s="35"/>
    </row>
    <row r="133347" spans="2:2" x14ac:dyDescent="0.2">
      <c r="B133347" s="35"/>
    </row>
    <row r="133348" spans="2:2" x14ac:dyDescent="0.2">
      <c r="B133348" s="35"/>
    </row>
    <row r="133351" spans="2:2" x14ac:dyDescent="0.2">
      <c r="B133351" s="35"/>
    </row>
    <row r="133352" spans="2:2" x14ac:dyDescent="0.2">
      <c r="B133352" s="35"/>
    </row>
    <row r="133355" spans="2:2" x14ac:dyDescent="0.2">
      <c r="B133355" s="35"/>
    </row>
    <row r="133356" spans="2:2" x14ac:dyDescent="0.2">
      <c r="B133356" s="35"/>
    </row>
    <row r="133357" spans="2:2" x14ac:dyDescent="0.2">
      <c r="B133357" s="35"/>
    </row>
    <row r="133358" spans="2:2" x14ac:dyDescent="0.2">
      <c r="B133358" s="35"/>
    </row>
    <row r="133361" spans="2:2" x14ac:dyDescent="0.2">
      <c r="B133361" s="35"/>
    </row>
    <row r="133362" spans="2:2" x14ac:dyDescent="0.2">
      <c r="B133362" s="35"/>
    </row>
    <row r="133437" spans="2:2" x14ac:dyDescent="0.2">
      <c r="B133437" s="35"/>
    </row>
    <row r="133438" spans="2:2" x14ac:dyDescent="0.2">
      <c r="B133438" s="34"/>
    </row>
    <row r="133476" spans="2:2" x14ac:dyDescent="0.2">
      <c r="B133476" s="35"/>
    </row>
    <row r="133477" spans="2:2" x14ac:dyDescent="0.2">
      <c r="B133477" s="170"/>
    </row>
    <row r="133478" spans="2:2" x14ac:dyDescent="0.2">
      <c r="B133478" s="35"/>
    </row>
    <row r="133480" spans="2:2" x14ac:dyDescent="0.2">
      <c r="B133480" s="35"/>
    </row>
    <row r="133482" spans="2:2" x14ac:dyDescent="0.2">
      <c r="B133482" s="35"/>
    </row>
    <row r="133487" spans="2:2" x14ac:dyDescent="0.2">
      <c r="B133487" s="35"/>
    </row>
    <row r="133488" spans="2:2" x14ac:dyDescent="0.2">
      <c r="B133488" s="35"/>
    </row>
    <row r="133491" spans="2:2" x14ac:dyDescent="0.2">
      <c r="B133491" s="35"/>
    </row>
    <row r="133492" spans="2:2" x14ac:dyDescent="0.2">
      <c r="B133492" s="35"/>
    </row>
    <row r="133495" spans="2:2" x14ac:dyDescent="0.2">
      <c r="B133495" s="35"/>
    </row>
    <row r="133496" spans="2:2" x14ac:dyDescent="0.2">
      <c r="B133496" s="35"/>
    </row>
    <row r="133497" spans="2:2" x14ac:dyDescent="0.2">
      <c r="B133497" s="35"/>
    </row>
    <row r="133498" spans="2:2" x14ac:dyDescent="0.2">
      <c r="B133498" s="35"/>
    </row>
    <row r="133501" spans="2:2" x14ac:dyDescent="0.2">
      <c r="B133501" s="35"/>
    </row>
    <row r="133502" spans="2:2" x14ac:dyDescent="0.2">
      <c r="B133502" s="35"/>
    </row>
    <row r="133577" spans="2:2" x14ac:dyDescent="0.2">
      <c r="B133577" s="35"/>
    </row>
    <row r="133578" spans="2:2" x14ac:dyDescent="0.2">
      <c r="B133578" s="34"/>
    </row>
    <row r="133580" spans="2:2" x14ac:dyDescent="0.2">
      <c r="B133580" s="170"/>
    </row>
    <row r="133586" spans="2:2" x14ac:dyDescent="0.2">
      <c r="B133586" s="170"/>
    </row>
    <row r="133616" spans="2:2" x14ac:dyDescent="0.2">
      <c r="B133616" s="35"/>
    </row>
    <row r="133618" spans="2:2" x14ac:dyDescent="0.2">
      <c r="B133618" s="35"/>
    </row>
    <row r="133620" spans="2:2" x14ac:dyDescent="0.2">
      <c r="B133620" s="35"/>
    </row>
    <row r="133622" spans="2:2" x14ac:dyDescent="0.2">
      <c r="B133622" s="35"/>
    </row>
    <row r="133627" spans="2:2" x14ac:dyDescent="0.2">
      <c r="B133627" s="35"/>
    </row>
    <row r="133628" spans="2:2" x14ac:dyDescent="0.2">
      <c r="B133628" s="35"/>
    </row>
    <row r="133631" spans="2:2" x14ac:dyDescent="0.2">
      <c r="B133631" s="35"/>
    </row>
    <row r="133632" spans="2:2" x14ac:dyDescent="0.2">
      <c r="B133632" s="35"/>
    </row>
    <row r="133635" spans="2:2" x14ac:dyDescent="0.2">
      <c r="B133635" s="35"/>
    </row>
    <row r="133636" spans="2:2" x14ac:dyDescent="0.2">
      <c r="B133636" s="35"/>
    </row>
    <row r="133637" spans="2:2" x14ac:dyDescent="0.2">
      <c r="B133637" s="35"/>
    </row>
    <row r="133638" spans="2:2" x14ac:dyDescent="0.2">
      <c r="B133638" s="35"/>
    </row>
    <row r="133641" spans="2:2" x14ac:dyDescent="0.2">
      <c r="B133641" s="35"/>
    </row>
    <row r="133642" spans="2:2" x14ac:dyDescent="0.2">
      <c r="B133642" s="35"/>
    </row>
    <row r="133644" spans="2:2" x14ac:dyDescent="0.2">
      <c r="B133644" s="170"/>
    </row>
    <row r="133670" spans="2:2" x14ac:dyDescent="0.2">
      <c r="B133670" s="170"/>
    </row>
    <row r="133717" spans="2:2" x14ac:dyDescent="0.2">
      <c r="B133717" s="35"/>
    </row>
    <row r="133718" spans="2:2" x14ac:dyDescent="0.2">
      <c r="B133718" s="34"/>
    </row>
    <row r="133756" spans="2:2" x14ac:dyDescent="0.2">
      <c r="B133756" s="35"/>
    </row>
    <row r="133758" spans="2:2" x14ac:dyDescent="0.2">
      <c r="B133758" s="35"/>
    </row>
    <row r="133760" spans="2:2" x14ac:dyDescent="0.2">
      <c r="B133760" s="170"/>
    </row>
    <row r="133762" spans="2:2" x14ac:dyDescent="0.2">
      <c r="B133762" s="35"/>
    </row>
    <row r="133767" spans="2:2" x14ac:dyDescent="0.2">
      <c r="B133767" s="35"/>
    </row>
    <row r="133768" spans="2:2" x14ac:dyDescent="0.2">
      <c r="B133768" s="35"/>
    </row>
    <row r="133771" spans="2:2" x14ac:dyDescent="0.2">
      <c r="B133771" s="35"/>
    </row>
    <row r="133772" spans="2:2" x14ac:dyDescent="0.2">
      <c r="B133772" s="35"/>
    </row>
    <row r="133775" spans="2:2" x14ac:dyDescent="0.2">
      <c r="B133775" s="35"/>
    </row>
    <row r="133776" spans="2:2" x14ac:dyDescent="0.2">
      <c r="B133776" s="35"/>
    </row>
    <row r="133777" spans="2:2" x14ac:dyDescent="0.2">
      <c r="B133777" s="35"/>
    </row>
    <row r="133778" spans="2:2" x14ac:dyDescent="0.2">
      <c r="B133778" s="35"/>
    </row>
    <row r="133781" spans="2:2" x14ac:dyDescent="0.2">
      <c r="B133781" s="35"/>
    </row>
    <row r="133782" spans="2:2" x14ac:dyDescent="0.2">
      <c r="B133782" s="35"/>
    </row>
    <row r="133830" spans="2:2" x14ac:dyDescent="0.2">
      <c r="B133830" s="170"/>
    </row>
    <row r="133857" spans="2:2" x14ac:dyDescent="0.2">
      <c r="B133857" s="35"/>
    </row>
    <row r="133858" spans="2:2" x14ac:dyDescent="0.2">
      <c r="B133858" s="34"/>
    </row>
    <row r="133882" spans="2:2" x14ac:dyDescent="0.2">
      <c r="B133882" s="170"/>
    </row>
    <row r="133888" spans="2:2" x14ac:dyDescent="0.2">
      <c r="B133888" s="170"/>
    </row>
    <row r="133896" spans="2:2" x14ac:dyDescent="0.2">
      <c r="B133896" s="35"/>
    </row>
    <row r="133898" spans="2:2" x14ac:dyDescent="0.2">
      <c r="B133898" s="35"/>
    </row>
    <row r="133900" spans="2:2" x14ac:dyDescent="0.2">
      <c r="B133900" s="35"/>
    </row>
    <row r="133902" spans="2:2" x14ac:dyDescent="0.2">
      <c r="B133902" s="35"/>
    </row>
    <row r="133907" spans="2:2" x14ac:dyDescent="0.2">
      <c r="B133907" s="35"/>
    </row>
    <row r="133908" spans="2:2" x14ac:dyDescent="0.2">
      <c r="B133908" s="35"/>
    </row>
    <row r="133911" spans="2:2" x14ac:dyDescent="0.2">
      <c r="B133911" s="35"/>
    </row>
    <row r="133912" spans="2:2" x14ac:dyDescent="0.2">
      <c r="B133912" s="35"/>
    </row>
    <row r="133915" spans="2:2" x14ac:dyDescent="0.2">
      <c r="B133915" s="35"/>
    </row>
    <row r="133916" spans="2:2" x14ac:dyDescent="0.2">
      <c r="B133916" s="35"/>
    </row>
    <row r="133917" spans="2:2" x14ac:dyDescent="0.2">
      <c r="B133917" s="35"/>
    </row>
    <row r="133918" spans="2:2" x14ac:dyDescent="0.2">
      <c r="B133918" s="35"/>
    </row>
    <row r="133921" spans="2:2" x14ac:dyDescent="0.2">
      <c r="B133921" s="35"/>
    </row>
    <row r="133922" spans="2:2" x14ac:dyDescent="0.2">
      <c r="B133922" s="35"/>
    </row>
    <row r="133979" spans="2:2" x14ac:dyDescent="0.2">
      <c r="B133979" s="170"/>
    </row>
    <row r="133992" spans="2:2" x14ac:dyDescent="0.2">
      <c r="B133992" s="170"/>
    </row>
    <row r="133997" spans="2:2" x14ac:dyDescent="0.2">
      <c r="B133997" s="35"/>
    </row>
    <row r="133998" spans="2:2" x14ac:dyDescent="0.2">
      <c r="B133998" s="34"/>
    </row>
    <row r="134018" spans="2:2" x14ac:dyDescent="0.2">
      <c r="B134018" s="170"/>
    </row>
    <row r="134036" spans="2:2" x14ac:dyDescent="0.2">
      <c r="B134036" s="35"/>
    </row>
    <row r="134038" spans="2:2" x14ac:dyDescent="0.2">
      <c r="B134038" s="35"/>
    </row>
    <row r="134040" spans="2:2" x14ac:dyDescent="0.2">
      <c r="B134040" s="35"/>
    </row>
    <row r="134042" spans="2:2" x14ac:dyDescent="0.2">
      <c r="B134042" s="35"/>
    </row>
    <row r="134047" spans="2:2" x14ac:dyDescent="0.2">
      <c r="B134047" s="35"/>
    </row>
    <row r="134048" spans="2:2" x14ac:dyDescent="0.2">
      <c r="B134048" s="35"/>
    </row>
    <row r="134051" spans="2:2" x14ac:dyDescent="0.2">
      <c r="B134051" s="35"/>
    </row>
    <row r="134052" spans="2:2" x14ac:dyDescent="0.2">
      <c r="B134052" s="35"/>
    </row>
    <row r="134055" spans="2:2" x14ac:dyDescent="0.2">
      <c r="B134055" s="35"/>
    </row>
    <row r="134056" spans="2:2" x14ac:dyDescent="0.2">
      <c r="B134056" s="35"/>
    </row>
    <row r="134057" spans="2:2" x14ac:dyDescent="0.2">
      <c r="B134057" s="35"/>
    </row>
    <row r="134058" spans="2:2" x14ac:dyDescent="0.2">
      <c r="B134058" s="35"/>
    </row>
    <row r="134061" spans="2:2" x14ac:dyDescent="0.2">
      <c r="B134061" s="35"/>
    </row>
    <row r="134062" spans="2:2" x14ac:dyDescent="0.2">
      <c r="B134062" s="35"/>
    </row>
    <row r="134088" spans="2:2" x14ac:dyDescent="0.2">
      <c r="B134088" s="170"/>
    </row>
    <row r="134120" spans="2:2" x14ac:dyDescent="0.2">
      <c r="B134120" s="170"/>
    </row>
    <row r="134126" spans="2:2" x14ac:dyDescent="0.2">
      <c r="B134126" s="170"/>
    </row>
    <row r="134137" spans="2:2" x14ac:dyDescent="0.2">
      <c r="B134137" s="35"/>
    </row>
    <row r="134138" spans="2:2" x14ac:dyDescent="0.2">
      <c r="B134138" s="34"/>
    </row>
    <row r="134165" spans="2:2" x14ac:dyDescent="0.2">
      <c r="B134165" s="170"/>
    </row>
    <row r="134171" spans="2:2" x14ac:dyDescent="0.2">
      <c r="B134171" s="170"/>
    </row>
    <row r="134176" spans="2:2" x14ac:dyDescent="0.2">
      <c r="B134176" s="35"/>
    </row>
    <row r="134178" spans="2:2" x14ac:dyDescent="0.2">
      <c r="B134178" s="35"/>
    </row>
    <row r="134180" spans="2:2" x14ac:dyDescent="0.2">
      <c r="B134180" s="35"/>
    </row>
    <row r="134182" spans="2:2" x14ac:dyDescent="0.2">
      <c r="B134182" s="35"/>
    </row>
    <row r="134187" spans="2:2" x14ac:dyDescent="0.2">
      <c r="B134187" s="35"/>
    </row>
    <row r="134188" spans="2:2" x14ac:dyDescent="0.2">
      <c r="B134188" s="35"/>
    </row>
    <row r="134191" spans="2:2" x14ac:dyDescent="0.2">
      <c r="B134191" s="35"/>
    </row>
    <row r="134192" spans="2:2" x14ac:dyDescent="0.2">
      <c r="B134192" s="35"/>
    </row>
    <row r="134195" spans="2:2" x14ac:dyDescent="0.2">
      <c r="B134195" s="35"/>
    </row>
    <row r="134196" spans="2:2" x14ac:dyDescent="0.2">
      <c r="B134196" s="35"/>
    </row>
    <row r="134197" spans="2:2" x14ac:dyDescent="0.2">
      <c r="B134197" s="170"/>
    </row>
    <row r="134198" spans="2:2" x14ac:dyDescent="0.2">
      <c r="B134198" s="35"/>
    </row>
    <row r="134201" spans="2:2" x14ac:dyDescent="0.2">
      <c r="B134201" s="35"/>
    </row>
    <row r="134202" spans="2:2" x14ac:dyDescent="0.2">
      <c r="B134202" s="35"/>
    </row>
    <row r="134203" spans="2:2" x14ac:dyDescent="0.2">
      <c r="B134203" s="170"/>
    </row>
    <row r="134261" spans="2:2" x14ac:dyDescent="0.2">
      <c r="B134261" s="170"/>
    </row>
    <row r="134277" spans="2:2" x14ac:dyDescent="0.2">
      <c r="B134277" s="35"/>
    </row>
    <row r="134278" spans="2:2" x14ac:dyDescent="0.2">
      <c r="B134278" s="34"/>
    </row>
    <row r="134299" spans="2:2" x14ac:dyDescent="0.2">
      <c r="B134299" s="170"/>
    </row>
    <row r="134305" spans="2:2" x14ac:dyDescent="0.2">
      <c r="B134305" s="170"/>
    </row>
    <row r="134311" spans="2:2" x14ac:dyDescent="0.2">
      <c r="B134311" s="170"/>
    </row>
    <row r="134316" spans="2:2" x14ac:dyDescent="0.2">
      <c r="B134316" s="35"/>
    </row>
    <row r="134318" spans="2:2" x14ac:dyDescent="0.2">
      <c r="B134318" s="35"/>
    </row>
    <row r="134320" spans="2:2" x14ac:dyDescent="0.2">
      <c r="B134320" s="35"/>
    </row>
    <row r="134322" spans="2:2" x14ac:dyDescent="0.2">
      <c r="B134322" s="35"/>
    </row>
    <row r="134327" spans="2:2" x14ac:dyDescent="0.2">
      <c r="B134327" s="35"/>
    </row>
    <row r="134328" spans="2:2" x14ac:dyDescent="0.2">
      <c r="B134328" s="35"/>
    </row>
    <row r="134331" spans="2:2" x14ac:dyDescent="0.2">
      <c r="B134331" s="35"/>
    </row>
    <row r="134332" spans="2:2" x14ac:dyDescent="0.2">
      <c r="B134332" s="35"/>
    </row>
    <row r="134335" spans="2:2" x14ac:dyDescent="0.2">
      <c r="B134335" s="35"/>
    </row>
    <row r="134336" spans="2:2" x14ac:dyDescent="0.2">
      <c r="B134336" s="35"/>
    </row>
    <row r="134337" spans="2:2" x14ac:dyDescent="0.2">
      <c r="B134337" s="35"/>
    </row>
    <row r="134338" spans="2:2" x14ac:dyDescent="0.2">
      <c r="B134338" s="35"/>
    </row>
    <row r="134341" spans="2:2" x14ac:dyDescent="0.2">
      <c r="B134341" s="35"/>
    </row>
    <row r="134342" spans="2:2" x14ac:dyDescent="0.2">
      <c r="B134342" s="35"/>
    </row>
    <row r="134417" spans="2:2" x14ac:dyDescent="0.2">
      <c r="B134417" s="35"/>
    </row>
    <row r="134418" spans="2:2" x14ac:dyDescent="0.2">
      <c r="B134418" s="34"/>
    </row>
    <row r="134442" spans="2:2" x14ac:dyDescent="0.2">
      <c r="B134442" s="170"/>
    </row>
    <row r="134456" spans="2:2" x14ac:dyDescent="0.2">
      <c r="B134456" s="35"/>
    </row>
    <row r="134458" spans="2:2" x14ac:dyDescent="0.2">
      <c r="B134458" s="35"/>
    </row>
    <row r="134460" spans="2:2" x14ac:dyDescent="0.2">
      <c r="B134460" s="35"/>
    </row>
    <row r="134462" spans="2:2" x14ac:dyDescent="0.2">
      <c r="B134462" s="35"/>
    </row>
    <row r="134467" spans="2:2" x14ac:dyDescent="0.2">
      <c r="B134467" s="35"/>
    </row>
    <row r="134468" spans="2:2" x14ac:dyDescent="0.2">
      <c r="B134468" s="35"/>
    </row>
    <row r="134471" spans="2:2" x14ac:dyDescent="0.2">
      <c r="B134471" s="35"/>
    </row>
    <row r="134472" spans="2:2" x14ac:dyDescent="0.2">
      <c r="B134472" s="35"/>
    </row>
    <row r="134475" spans="2:2" x14ac:dyDescent="0.2">
      <c r="B134475" s="35"/>
    </row>
    <row r="134476" spans="2:2" x14ac:dyDescent="0.2">
      <c r="B134476" s="35"/>
    </row>
    <row r="134477" spans="2:2" x14ac:dyDescent="0.2">
      <c r="B134477" s="35"/>
    </row>
    <row r="134478" spans="2:2" x14ac:dyDescent="0.2">
      <c r="B134478" s="35"/>
    </row>
    <row r="134481" spans="2:2" x14ac:dyDescent="0.2">
      <c r="B134481" s="35"/>
    </row>
    <row r="134482" spans="2:2" x14ac:dyDescent="0.2">
      <c r="B134482" s="35"/>
    </row>
    <row r="134557" spans="2:2" x14ac:dyDescent="0.2">
      <c r="B134557" s="35"/>
    </row>
    <row r="134558" spans="2:2" x14ac:dyDescent="0.2">
      <c r="B134558" s="34"/>
    </row>
    <row r="134570" spans="2:2" x14ac:dyDescent="0.2">
      <c r="B134570" s="170"/>
    </row>
    <row r="134583" spans="2:2" x14ac:dyDescent="0.2">
      <c r="B134583" s="170"/>
    </row>
    <row r="134596" spans="2:2" x14ac:dyDescent="0.2">
      <c r="B134596" s="35"/>
    </row>
    <row r="134598" spans="2:2" x14ac:dyDescent="0.2">
      <c r="B134598" s="35"/>
    </row>
    <row r="134600" spans="2:2" x14ac:dyDescent="0.2">
      <c r="B134600" s="35"/>
    </row>
    <row r="134602" spans="2:2" x14ac:dyDescent="0.2">
      <c r="B134602" s="35"/>
    </row>
    <row r="134607" spans="2:2" x14ac:dyDescent="0.2">
      <c r="B134607" s="35"/>
    </row>
    <row r="134608" spans="2:2" x14ac:dyDescent="0.2">
      <c r="B134608" s="35"/>
    </row>
    <row r="134611" spans="2:2" x14ac:dyDescent="0.2">
      <c r="B134611" s="35"/>
    </row>
    <row r="134612" spans="2:2" x14ac:dyDescent="0.2">
      <c r="B134612" s="35"/>
    </row>
    <row r="134615" spans="2:2" x14ac:dyDescent="0.2">
      <c r="B134615" s="35"/>
    </row>
    <row r="134616" spans="2:2" x14ac:dyDescent="0.2">
      <c r="B134616" s="35"/>
    </row>
    <row r="134617" spans="2:2" x14ac:dyDescent="0.2">
      <c r="B134617" s="35"/>
    </row>
    <row r="134618" spans="2:2" x14ac:dyDescent="0.2">
      <c r="B134618" s="35"/>
    </row>
    <row r="134621" spans="2:2" x14ac:dyDescent="0.2">
      <c r="B134621" s="35"/>
    </row>
    <row r="134622" spans="2:2" x14ac:dyDescent="0.2">
      <c r="B134622" s="35"/>
    </row>
    <row r="134697" spans="2:2" x14ac:dyDescent="0.2">
      <c r="B134697" s="35"/>
    </row>
    <row r="134698" spans="2:2" x14ac:dyDescent="0.2">
      <c r="B134698" s="34"/>
    </row>
    <row r="134736" spans="2:2" x14ac:dyDescent="0.2">
      <c r="B134736" s="35"/>
    </row>
    <row r="134738" spans="2:2" x14ac:dyDescent="0.2">
      <c r="B134738" s="35"/>
    </row>
    <row r="134740" spans="2:2" x14ac:dyDescent="0.2">
      <c r="B134740" s="35"/>
    </row>
    <row r="134742" spans="2:2" x14ac:dyDescent="0.2">
      <c r="B134742" s="35"/>
    </row>
    <row r="134747" spans="2:2" x14ac:dyDescent="0.2">
      <c r="B134747" s="35"/>
    </row>
    <row r="134748" spans="2:2" x14ac:dyDescent="0.2">
      <c r="B134748" s="35"/>
    </row>
    <row r="134751" spans="2:2" x14ac:dyDescent="0.2">
      <c r="B134751" s="35"/>
    </row>
    <row r="134752" spans="2:2" x14ac:dyDescent="0.2">
      <c r="B134752" s="35"/>
    </row>
    <row r="134755" spans="2:2" x14ac:dyDescent="0.2">
      <c r="B134755" s="35"/>
    </row>
    <row r="134756" spans="2:2" x14ac:dyDescent="0.2">
      <c r="B134756" s="35"/>
    </row>
    <row r="134757" spans="2:2" x14ac:dyDescent="0.2">
      <c r="B134757" s="35"/>
    </row>
    <row r="134758" spans="2:2" x14ac:dyDescent="0.2">
      <c r="B134758" s="35"/>
    </row>
    <row r="134761" spans="2:2" x14ac:dyDescent="0.2">
      <c r="B134761" s="35"/>
    </row>
    <row r="134762" spans="2:2" x14ac:dyDescent="0.2">
      <c r="B134762" s="35"/>
    </row>
    <row r="134824" spans="2:2" x14ac:dyDescent="0.2">
      <c r="B134824" s="170"/>
    </row>
    <row r="134837" spans="2:2" x14ac:dyDescent="0.2">
      <c r="B134837" s="35"/>
    </row>
    <row r="134838" spans="2:2" x14ac:dyDescent="0.2">
      <c r="B134838" s="34"/>
    </row>
    <row r="134876" spans="2:2" x14ac:dyDescent="0.2">
      <c r="B134876" s="35"/>
    </row>
    <row r="134878" spans="2:2" x14ac:dyDescent="0.2">
      <c r="B134878" s="35"/>
    </row>
    <row r="134880" spans="2:2" x14ac:dyDescent="0.2">
      <c r="B134880" s="170"/>
    </row>
    <row r="134882" spans="2:2" x14ac:dyDescent="0.2">
      <c r="B134882" s="35"/>
    </row>
    <row r="134887" spans="2:2" x14ac:dyDescent="0.2">
      <c r="B134887" s="35"/>
    </row>
    <row r="134888" spans="2:2" x14ac:dyDescent="0.2">
      <c r="B134888" s="35"/>
    </row>
    <row r="134891" spans="2:2" x14ac:dyDescent="0.2">
      <c r="B134891" s="35"/>
    </row>
    <row r="134892" spans="2:2" x14ac:dyDescent="0.2">
      <c r="B134892" s="35"/>
    </row>
    <row r="134893" spans="2:2" x14ac:dyDescent="0.2">
      <c r="B134893" s="170"/>
    </row>
    <row r="134895" spans="2:2" x14ac:dyDescent="0.2">
      <c r="B134895" s="35"/>
    </row>
    <row r="134896" spans="2:2" x14ac:dyDescent="0.2">
      <c r="B134896" s="35"/>
    </row>
    <row r="134897" spans="2:2" x14ac:dyDescent="0.2">
      <c r="B134897" s="35"/>
    </row>
    <row r="134898" spans="2:2" x14ac:dyDescent="0.2">
      <c r="B134898" s="35"/>
    </row>
    <row r="134901" spans="2:2" x14ac:dyDescent="0.2">
      <c r="B134901" s="35"/>
    </row>
    <row r="134902" spans="2:2" x14ac:dyDescent="0.2">
      <c r="B134902" s="35"/>
    </row>
    <row r="134977" spans="2:2" x14ac:dyDescent="0.2">
      <c r="B134977" s="35"/>
    </row>
    <row r="134978" spans="2:2" x14ac:dyDescent="0.2">
      <c r="B134978" s="34"/>
    </row>
    <row r="135016" spans="2:2" x14ac:dyDescent="0.2">
      <c r="B135016" s="35"/>
    </row>
    <row r="135018" spans="2:2" x14ac:dyDescent="0.2">
      <c r="B135018" s="35"/>
    </row>
    <row r="135020" spans="2:2" x14ac:dyDescent="0.2">
      <c r="B135020" s="35"/>
    </row>
    <row r="135022" spans="2:2" x14ac:dyDescent="0.2">
      <c r="B135022" s="35"/>
    </row>
    <row r="135027" spans="2:2" x14ac:dyDescent="0.2">
      <c r="B135027" s="35"/>
    </row>
    <row r="135028" spans="2:2" x14ac:dyDescent="0.2">
      <c r="B135028" s="35"/>
    </row>
    <row r="135031" spans="2:2" x14ac:dyDescent="0.2">
      <c r="B135031" s="35"/>
    </row>
    <row r="135032" spans="2:2" x14ac:dyDescent="0.2">
      <c r="B135032" s="35"/>
    </row>
    <row r="135035" spans="2:2" x14ac:dyDescent="0.2">
      <c r="B135035" s="35"/>
    </row>
    <row r="135036" spans="2:2" x14ac:dyDescent="0.2">
      <c r="B135036" s="35"/>
    </row>
    <row r="135037" spans="2:2" x14ac:dyDescent="0.2">
      <c r="B135037" s="35"/>
    </row>
    <row r="135038" spans="2:2" x14ac:dyDescent="0.2">
      <c r="B135038" s="35"/>
    </row>
    <row r="135041" spans="2:2" x14ac:dyDescent="0.2">
      <c r="B135041" s="35"/>
    </row>
    <row r="135042" spans="2:2" x14ac:dyDescent="0.2">
      <c r="B135042" s="35"/>
    </row>
    <row r="135060" spans="2:2" x14ac:dyDescent="0.2">
      <c r="B135060" s="170"/>
    </row>
    <row r="135066" spans="2:2" x14ac:dyDescent="0.2">
      <c r="B135066" s="170"/>
    </row>
    <row r="135072" spans="2:2" x14ac:dyDescent="0.2">
      <c r="B135072" s="170"/>
    </row>
    <row r="135078" spans="2:2" x14ac:dyDescent="0.2">
      <c r="B135078" s="170"/>
    </row>
    <row r="135117" spans="2:2" x14ac:dyDescent="0.2">
      <c r="B135117" s="35"/>
    </row>
    <row r="135118" spans="2:2" x14ac:dyDescent="0.2">
      <c r="B135118" s="34"/>
    </row>
    <row r="135156" spans="2:2" x14ac:dyDescent="0.2">
      <c r="B135156" s="35"/>
    </row>
    <row r="135158" spans="2:2" x14ac:dyDescent="0.2">
      <c r="B135158" s="35"/>
    </row>
    <row r="135160" spans="2:2" x14ac:dyDescent="0.2">
      <c r="B135160" s="35"/>
    </row>
    <row r="135162" spans="2:2" x14ac:dyDescent="0.2">
      <c r="B135162" s="35"/>
    </row>
    <row r="135167" spans="2:2" x14ac:dyDescent="0.2">
      <c r="B135167" s="35"/>
    </row>
    <row r="135168" spans="2:2" x14ac:dyDescent="0.2">
      <c r="B135168" s="35"/>
    </row>
    <row r="135171" spans="2:2" x14ac:dyDescent="0.2">
      <c r="B135171" s="35"/>
    </row>
    <row r="135172" spans="2:2" x14ac:dyDescent="0.2">
      <c r="B135172" s="35"/>
    </row>
    <row r="135175" spans="2:2" x14ac:dyDescent="0.2">
      <c r="B135175" s="35"/>
    </row>
    <row r="135176" spans="2:2" x14ac:dyDescent="0.2">
      <c r="B135176" s="35"/>
    </row>
    <row r="135177" spans="2:2" x14ac:dyDescent="0.2">
      <c r="B135177" s="35"/>
    </row>
    <row r="135178" spans="2:2" x14ac:dyDescent="0.2">
      <c r="B135178" s="35"/>
    </row>
    <row r="135181" spans="2:2" x14ac:dyDescent="0.2">
      <c r="B135181" s="35"/>
    </row>
    <row r="135182" spans="2:2" x14ac:dyDescent="0.2">
      <c r="B135182" s="35"/>
    </row>
    <row r="135192" spans="2:2" x14ac:dyDescent="0.2">
      <c r="B135192" s="170"/>
    </row>
    <row r="135198" spans="2:2" x14ac:dyDescent="0.2">
      <c r="B135198" s="170"/>
    </row>
    <row r="135204" spans="2:2" x14ac:dyDescent="0.2">
      <c r="B135204" s="170"/>
    </row>
    <row r="135210" spans="2:2" x14ac:dyDescent="0.2">
      <c r="B135210" s="170"/>
    </row>
    <row r="135257" spans="2:2" x14ac:dyDescent="0.2">
      <c r="B135257" s="35"/>
    </row>
    <row r="135258" spans="2:2" x14ac:dyDescent="0.2">
      <c r="B135258" s="34"/>
    </row>
    <row r="135260" spans="2:2" x14ac:dyDescent="0.2">
      <c r="B135260" s="170"/>
    </row>
    <row r="135296" spans="2:2" x14ac:dyDescent="0.2">
      <c r="B135296" s="35"/>
    </row>
    <row r="135298" spans="2:2" x14ac:dyDescent="0.2">
      <c r="B135298" s="35"/>
    </row>
    <row r="135300" spans="2:2" x14ac:dyDescent="0.2">
      <c r="B135300" s="35"/>
    </row>
    <row r="135302" spans="2:2" x14ac:dyDescent="0.2">
      <c r="B135302" s="35"/>
    </row>
    <row r="135307" spans="2:2" x14ac:dyDescent="0.2">
      <c r="B135307" s="35"/>
    </row>
    <row r="135308" spans="2:2" x14ac:dyDescent="0.2">
      <c r="B135308" s="35"/>
    </row>
    <row r="135311" spans="2:2" x14ac:dyDescent="0.2">
      <c r="B135311" s="35"/>
    </row>
    <row r="135312" spans="2:2" x14ac:dyDescent="0.2">
      <c r="B135312" s="35"/>
    </row>
    <row r="135315" spans="2:2" x14ac:dyDescent="0.2">
      <c r="B135315" s="35"/>
    </row>
    <row r="135316" spans="2:2" x14ac:dyDescent="0.2">
      <c r="B135316" s="35"/>
    </row>
    <row r="135317" spans="2:2" x14ac:dyDescent="0.2">
      <c r="B135317" s="35"/>
    </row>
    <row r="135318" spans="2:2" x14ac:dyDescent="0.2">
      <c r="B135318" s="35"/>
    </row>
    <row r="135321" spans="2:2" x14ac:dyDescent="0.2">
      <c r="B135321" s="35"/>
    </row>
    <row r="135322" spans="2:2" x14ac:dyDescent="0.2">
      <c r="B135322" s="35"/>
    </row>
    <row r="135397" spans="2:2" x14ac:dyDescent="0.2">
      <c r="B135397" s="35"/>
    </row>
    <row r="135398" spans="2:2" x14ac:dyDescent="0.2">
      <c r="B135398" s="34"/>
    </row>
    <row r="135436" spans="2:2" x14ac:dyDescent="0.2">
      <c r="B135436" s="35"/>
    </row>
    <row r="135438" spans="2:2" x14ac:dyDescent="0.2">
      <c r="B135438" s="35"/>
    </row>
    <row r="135440" spans="2:2" x14ac:dyDescent="0.2">
      <c r="B135440" s="35"/>
    </row>
    <row r="135442" spans="2:2" x14ac:dyDescent="0.2">
      <c r="B135442" s="35"/>
    </row>
    <row r="135447" spans="2:2" x14ac:dyDescent="0.2">
      <c r="B135447" s="35"/>
    </row>
    <row r="135448" spans="2:2" x14ac:dyDescent="0.2">
      <c r="B135448" s="35"/>
    </row>
    <row r="135451" spans="2:2" x14ac:dyDescent="0.2">
      <c r="B135451" s="35"/>
    </row>
    <row r="135452" spans="2:2" x14ac:dyDescent="0.2">
      <c r="B135452" s="35"/>
    </row>
    <row r="135455" spans="2:2" x14ac:dyDescent="0.2">
      <c r="B135455" s="35"/>
    </row>
    <row r="135456" spans="2:2" x14ac:dyDescent="0.2">
      <c r="B135456" s="35"/>
    </row>
    <row r="135457" spans="2:2" x14ac:dyDescent="0.2">
      <c r="B135457" s="35"/>
    </row>
    <row r="135458" spans="2:2" x14ac:dyDescent="0.2">
      <c r="B135458" s="35"/>
    </row>
    <row r="135461" spans="2:2" x14ac:dyDescent="0.2">
      <c r="B135461" s="35"/>
    </row>
    <row r="135462" spans="2:2" x14ac:dyDescent="0.2">
      <c r="B135462" s="35"/>
    </row>
    <row r="135537" spans="2:2" x14ac:dyDescent="0.2">
      <c r="B135537" s="35"/>
    </row>
    <row r="135538" spans="2:2" x14ac:dyDescent="0.2">
      <c r="B135538" s="34"/>
    </row>
    <row r="135560" spans="2:2" x14ac:dyDescent="0.2">
      <c r="B135560" s="170"/>
    </row>
    <row r="135566" spans="2:2" x14ac:dyDescent="0.2">
      <c r="B135566" s="170"/>
    </row>
    <row r="135572" spans="2:2" x14ac:dyDescent="0.2">
      <c r="B135572" s="170"/>
    </row>
    <row r="135576" spans="2:2" x14ac:dyDescent="0.2">
      <c r="B135576" s="35"/>
    </row>
    <row r="135578" spans="2:2" x14ac:dyDescent="0.2">
      <c r="B135578" s="170"/>
    </row>
    <row r="135580" spans="2:2" x14ac:dyDescent="0.2">
      <c r="B135580" s="35"/>
    </row>
    <row r="135582" spans="2:2" x14ac:dyDescent="0.2">
      <c r="B135582" s="35"/>
    </row>
    <row r="135584" spans="2:2" x14ac:dyDescent="0.2">
      <c r="B135584" s="170"/>
    </row>
    <row r="135587" spans="2:2" x14ac:dyDescent="0.2">
      <c r="B135587" s="35"/>
    </row>
    <row r="135588" spans="2:2" x14ac:dyDescent="0.2">
      <c r="B135588" s="35"/>
    </row>
    <row r="135591" spans="2:2" x14ac:dyDescent="0.2">
      <c r="B135591" s="35"/>
    </row>
    <row r="135592" spans="2:2" x14ac:dyDescent="0.2">
      <c r="B135592" s="35"/>
    </row>
    <row r="135595" spans="2:2" x14ac:dyDescent="0.2">
      <c r="B135595" s="35"/>
    </row>
    <row r="135596" spans="2:2" x14ac:dyDescent="0.2">
      <c r="B135596" s="35"/>
    </row>
    <row r="135597" spans="2:2" x14ac:dyDescent="0.2">
      <c r="B135597" s="35"/>
    </row>
    <row r="135598" spans="2:2" x14ac:dyDescent="0.2">
      <c r="B135598" s="35"/>
    </row>
    <row r="135601" spans="2:2" x14ac:dyDescent="0.2">
      <c r="B135601" s="35"/>
    </row>
    <row r="135602" spans="2:2" x14ac:dyDescent="0.2">
      <c r="B135602" s="35"/>
    </row>
    <row r="135677" spans="2:2" x14ac:dyDescent="0.2">
      <c r="B135677" s="35"/>
    </row>
    <row r="135678" spans="2:2" x14ac:dyDescent="0.2">
      <c r="B135678" s="34"/>
    </row>
    <row r="135716" spans="2:2" x14ac:dyDescent="0.2">
      <c r="B135716" s="35"/>
    </row>
    <row r="135718" spans="2:2" x14ac:dyDescent="0.2">
      <c r="B135718" s="35"/>
    </row>
    <row r="135720" spans="2:2" x14ac:dyDescent="0.2">
      <c r="B135720" s="35"/>
    </row>
    <row r="135722" spans="2:2" x14ac:dyDescent="0.2">
      <c r="B135722" s="35"/>
    </row>
    <row r="135727" spans="2:2" x14ac:dyDescent="0.2">
      <c r="B135727" s="35"/>
    </row>
    <row r="135728" spans="2:2" x14ac:dyDescent="0.2">
      <c r="B135728" s="35"/>
    </row>
    <row r="135731" spans="2:2" x14ac:dyDescent="0.2">
      <c r="B135731" s="35"/>
    </row>
    <row r="135732" spans="2:2" x14ac:dyDescent="0.2">
      <c r="B135732" s="35"/>
    </row>
    <row r="135735" spans="2:2" x14ac:dyDescent="0.2">
      <c r="B135735" s="35"/>
    </row>
    <row r="135736" spans="2:2" x14ac:dyDescent="0.2">
      <c r="B135736" s="35"/>
    </row>
    <row r="135737" spans="2:2" x14ac:dyDescent="0.2">
      <c r="B135737" s="35"/>
    </row>
    <row r="135738" spans="2:2" x14ac:dyDescent="0.2">
      <c r="B135738" s="35"/>
    </row>
    <row r="135741" spans="2:2" x14ac:dyDescent="0.2">
      <c r="B135741" s="35"/>
    </row>
    <row r="135742" spans="2:2" x14ac:dyDescent="0.2">
      <c r="B135742" s="35"/>
    </row>
    <row r="135817" spans="2:2" x14ac:dyDescent="0.2">
      <c r="B135817" s="35"/>
    </row>
    <row r="135818" spans="2:2" x14ac:dyDescent="0.2">
      <c r="B135818" s="34"/>
    </row>
    <row r="135856" spans="2:2" x14ac:dyDescent="0.2">
      <c r="B135856" s="35"/>
    </row>
    <row r="135858" spans="2:2" x14ac:dyDescent="0.2">
      <c r="B135858" s="35"/>
    </row>
    <row r="135860" spans="2:2" x14ac:dyDescent="0.2">
      <c r="B135860" s="35"/>
    </row>
    <row r="135862" spans="2:2" x14ac:dyDescent="0.2">
      <c r="B135862" s="35"/>
    </row>
    <row r="135867" spans="2:2" x14ac:dyDescent="0.2">
      <c r="B135867" s="35"/>
    </row>
    <row r="135868" spans="2:2" x14ac:dyDescent="0.2">
      <c r="B135868" s="35"/>
    </row>
    <row r="135871" spans="2:2" x14ac:dyDescent="0.2">
      <c r="B135871" s="35"/>
    </row>
    <row r="135872" spans="2:2" x14ac:dyDescent="0.2">
      <c r="B135872" s="35"/>
    </row>
    <row r="135875" spans="2:2" x14ac:dyDescent="0.2">
      <c r="B135875" s="35"/>
    </row>
    <row r="135876" spans="2:2" x14ac:dyDescent="0.2">
      <c r="B135876" s="35"/>
    </row>
    <row r="135877" spans="2:2" x14ac:dyDescent="0.2">
      <c r="B135877" s="35"/>
    </row>
    <row r="135878" spans="2:2" x14ac:dyDescent="0.2">
      <c r="B135878" s="35"/>
    </row>
    <row r="135881" spans="2:2" x14ac:dyDescent="0.2">
      <c r="B135881" s="35"/>
    </row>
    <row r="135882" spans="2:2" x14ac:dyDescent="0.2">
      <c r="B135882" s="35"/>
    </row>
    <row r="135957" spans="2:2" x14ac:dyDescent="0.2">
      <c r="B135957" s="35"/>
    </row>
    <row r="135958" spans="2:2" x14ac:dyDescent="0.2">
      <c r="B135958" s="34"/>
    </row>
    <row r="135996" spans="2:2" x14ac:dyDescent="0.2">
      <c r="B135996" s="35"/>
    </row>
    <row r="135998" spans="2:2" x14ac:dyDescent="0.2">
      <c r="B135998" s="35"/>
    </row>
    <row r="136000" spans="2:2" x14ac:dyDescent="0.2">
      <c r="B136000" s="35"/>
    </row>
    <row r="136002" spans="2:2" x14ac:dyDescent="0.2">
      <c r="B136002" s="35"/>
    </row>
    <row r="136007" spans="2:2" x14ac:dyDescent="0.2">
      <c r="B136007" s="35"/>
    </row>
    <row r="136008" spans="2:2" x14ac:dyDescent="0.2">
      <c r="B136008" s="35"/>
    </row>
    <row r="136011" spans="2:2" x14ac:dyDescent="0.2">
      <c r="B136011" s="35"/>
    </row>
    <row r="136012" spans="2:2" x14ac:dyDescent="0.2">
      <c r="B136012" s="35"/>
    </row>
    <row r="136015" spans="2:2" x14ac:dyDescent="0.2">
      <c r="B136015" s="35"/>
    </row>
    <row r="136016" spans="2:2" x14ac:dyDescent="0.2">
      <c r="B136016" s="35"/>
    </row>
    <row r="136017" spans="2:2" x14ac:dyDescent="0.2">
      <c r="B136017" s="35"/>
    </row>
    <row r="136018" spans="2:2" x14ac:dyDescent="0.2">
      <c r="B136018" s="35"/>
    </row>
    <row r="136021" spans="2:2" x14ac:dyDescent="0.2">
      <c r="B136021" s="35"/>
    </row>
    <row r="136022" spans="2:2" x14ac:dyDescent="0.2">
      <c r="B136022" s="35"/>
    </row>
    <row r="136097" spans="2:2" x14ac:dyDescent="0.2">
      <c r="B136097" s="35"/>
    </row>
    <row r="136098" spans="2:2" x14ac:dyDescent="0.2">
      <c r="B136098" s="34"/>
    </row>
    <row r="136136" spans="2:2" x14ac:dyDescent="0.2">
      <c r="B136136" s="35"/>
    </row>
    <row r="136138" spans="2:2" x14ac:dyDescent="0.2">
      <c r="B136138" s="35"/>
    </row>
    <row r="136140" spans="2:2" x14ac:dyDescent="0.2">
      <c r="B136140" s="35"/>
    </row>
    <row r="136142" spans="2:2" x14ac:dyDescent="0.2">
      <c r="B136142" s="35"/>
    </row>
    <row r="136147" spans="2:2" x14ac:dyDescent="0.2">
      <c r="B136147" s="35"/>
    </row>
    <row r="136148" spans="2:2" x14ac:dyDescent="0.2">
      <c r="B136148" s="35"/>
    </row>
    <row r="136151" spans="2:2" x14ac:dyDescent="0.2">
      <c r="B136151" s="35"/>
    </row>
    <row r="136152" spans="2:2" x14ac:dyDescent="0.2">
      <c r="B136152" s="35"/>
    </row>
    <row r="136155" spans="2:2" x14ac:dyDescent="0.2">
      <c r="B136155" s="35"/>
    </row>
    <row r="136156" spans="2:2" x14ac:dyDescent="0.2">
      <c r="B136156" s="35"/>
    </row>
    <row r="136157" spans="2:2" x14ac:dyDescent="0.2">
      <c r="B136157" s="35"/>
    </row>
    <row r="136158" spans="2:2" x14ac:dyDescent="0.2">
      <c r="B136158" s="35"/>
    </row>
    <row r="136161" spans="2:2" x14ac:dyDescent="0.2">
      <c r="B136161" s="35"/>
    </row>
    <row r="136162" spans="2:2" x14ac:dyDescent="0.2">
      <c r="B136162" s="35"/>
    </row>
    <row r="136237" spans="2:2" x14ac:dyDescent="0.2">
      <c r="B136237" s="35"/>
    </row>
    <row r="136238" spans="2:2" x14ac:dyDescent="0.2">
      <c r="B136238" s="34"/>
    </row>
    <row r="136276" spans="2:2" x14ac:dyDescent="0.2">
      <c r="B136276" s="35"/>
    </row>
    <row r="136278" spans="2:2" x14ac:dyDescent="0.2">
      <c r="B136278" s="35"/>
    </row>
    <row r="136280" spans="2:2" x14ac:dyDescent="0.2">
      <c r="B136280" s="35"/>
    </row>
    <row r="136282" spans="2:2" x14ac:dyDescent="0.2">
      <c r="B136282" s="35"/>
    </row>
    <row r="136287" spans="2:2" x14ac:dyDescent="0.2">
      <c r="B136287" s="35"/>
    </row>
    <row r="136288" spans="2:2" x14ac:dyDescent="0.2">
      <c r="B136288" s="35"/>
    </row>
    <row r="136291" spans="2:2" x14ac:dyDescent="0.2">
      <c r="B136291" s="35"/>
    </row>
    <row r="136292" spans="2:2" x14ac:dyDescent="0.2">
      <c r="B136292" s="35"/>
    </row>
    <row r="136295" spans="2:2" x14ac:dyDescent="0.2">
      <c r="B136295" s="35"/>
    </row>
    <row r="136296" spans="2:2" x14ac:dyDescent="0.2">
      <c r="B136296" s="35"/>
    </row>
    <row r="136297" spans="2:2" x14ac:dyDescent="0.2">
      <c r="B136297" s="35"/>
    </row>
    <row r="136298" spans="2:2" x14ac:dyDescent="0.2">
      <c r="B136298" s="35"/>
    </row>
    <row r="136301" spans="2:2" x14ac:dyDescent="0.2">
      <c r="B136301" s="35"/>
    </row>
    <row r="136302" spans="2:2" x14ac:dyDescent="0.2">
      <c r="B136302" s="35"/>
    </row>
    <row r="136377" spans="2:2" x14ac:dyDescent="0.2">
      <c r="B136377" s="35"/>
    </row>
    <row r="136378" spans="2:2" x14ac:dyDescent="0.2">
      <c r="B136378" s="34"/>
    </row>
    <row r="136416" spans="2:2" x14ac:dyDescent="0.2">
      <c r="B136416" s="35"/>
    </row>
    <row r="136418" spans="2:2" x14ac:dyDescent="0.2">
      <c r="B136418" s="35"/>
    </row>
    <row r="136420" spans="2:2" x14ac:dyDescent="0.2">
      <c r="B136420" s="35"/>
    </row>
    <row r="136422" spans="2:2" x14ac:dyDescent="0.2">
      <c r="B136422" s="35"/>
    </row>
    <row r="136427" spans="2:2" x14ac:dyDescent="0.2">
      <c r="B136427" s="35"/>
    </row>
    <row r="136428" spans="2:2" x14ac:dyDescent="0.2">
      <c r="B136428" s="35"/>
    </row>
    <row r="136431" spans="2:2" x14ac:dyDescent="0.2">
      <c r="B136431" s="35"/>
    </row>
    <row r="136432" spans="2:2" x14ac:dyDescent="0.2">
      <c r="B136432" s="35"/>
    </row>
    <row r="136435" spans="2:2" x14ac:dyDescent="0.2">
      <c r="B136435" s="35"/>
    </row>
    <row r="136436" spans="2:2" x14ac:dyDescent="0.2">
      <c r="B136436" s="35"/>
    </row>
    <row r="136437" spans="2:2" x14ac:dyDescent="0.2">
      <c r="B136437" s="35"/>
    </row>
    <row r="136438" spans="2:2" x14ac:dyDescent="0.2">
      <c r="B136438" s="35"/>
    </row>
    <row r="136441" spans="2:2" x14ac:dyDescent="0.2">
      <c r="B136441" s="35"/>
    </row>
    <row r="136442" spans="2:2" x14ac:dyDescent="0.2">
      <c r="B136442" s="35"/>
    </row>
    <row r="136498" spans="2:2" x14ac:dyDescent="0.2">
      <c r="B136498" s="170"/>
    </row>
    <row r="136517" spans="2:2" x14ac:dyDescent="0.2">
      <c r="B136517" s="35"/>
    </row>
    <row r="136518" spans="2:2" x14ac:dyDescent="0.2">
      <c r="B136518" s="34"/>
    </row>
    <row r="136535" spans="2:2" x14ac:dyDescent="0.2">
      <c r="B136535" s="170"/>
    </row>
    <row r="136556" spans="2:2" x14ac:dyDescent="0.2">
      <c r="B136556" s="35"/>
    </row>
    <row r="136558" spans="2:2" x14ac:dyDescent="0.2">
      <c r="B136558" s="35"/>
    </row>
    <row r="136560" spans="2:2" x14ac:dyDescent="0.2">
      <c r="B136560" s="35"/>
    </row>
    <row r="136562" spans="2:2" x14ac:dyDescent="0.2">
      <c r="B136562" s="35"/>
    </row>
    <row r="136567" spans="2:2" x14ac:dyDescent="0.2">
      <c r="B136567" s="35"/>
    </row>
    <row r="136568" spans="2:2" x14ac:dyDescent="0.2">
      <c r="B136568" s="35"/>
    </row>
    <row r="136571" spans="2:2" x14ac:dyDescent="0.2">
      <c r="B136571" s="35"/>
    </row>
    <row r="136572" spans="2:2" x14ac:dyDescent="0.2">
      <c r="B136572" s="35"/>
    </row>
    <row r="136575" spans="2:2" x14ac:dyDescent="0.2">
      <c r="B136575" s="35"/>
    </row>
    <row r="136576" spans="2:2" x14ac:dyDescent="0.2">
      <c r="B136576" s="35"/>
    </row>
    <row r="136577" spans="2:2" x14ac:dyDescent="0.2">
      <c r="B136577" s="35"/>
    </row>
    <row r="136578" spans="2:2" x14ac:dyDescent="0.2">
      <c r="B136578" s="35"/>
    </row>
    <row r="136581" spans="2:2" x14ac:dyDescent="0.2">
      <c r="B136581" s="35"/>
    </row>
    <row r="136582" spans="2:2" x14ac:dyDescent="0.2">
      <c r="B136582" s="35"/>
    </row>
    <row r="136657" spans="2:2" x14ac:dyDescent="0.2">
      <c r="B136657" s="35"/>
    </row>
    <row r="136658" spans="2:2" x14ac:dyDescent="0.2">
      <c r="B136658" s="34"/>
    </row>
    <row r="136693" spans="2:2" x14ac:dyDescent="0.2">
      <c r="B136693" s="170"/>
    </row>
    <row r="136696" spans="2:2" x14ac:dyDescent="0.2">
      <c r="B136696" s="35"/>
    </row>
    <row r="136698" spans="2:2" x14ac:dyDescent="0.2">
      <c r="B136698" s="35"/>
    </row>
    <row r="136700" spans="2:2" x14ac:dyDescent="0.2">
      <c r="B136700" s="35"/>
    </row>
    <row r="136702" spans="2:2" x14ac:dyDescent="0.2">
      <c r="B136702" s="35"/>
    </row>
    <row r="136707" spans="2:2" x14ac:dyDescent="0.2">
      <c r="B136707" s="35"/>
    </row>
    <row r="136708" spans="2:2" x14ac:dyDescent="0.2">
      <c r="B136708" s="35"/>
    </row>
    <row r="136711" spans="2:2" x14ac:dyDescent="0.2">
      <c r="B136711" s="35"/>
    </row>
    <row r="136712" spans="2:2" x14ac:dyDescent="0.2">
      <c r="B136712" s="35"/>
    </row>
    <row r="136715" spans="2:2" x14ac:dyDescent="0.2">
      <c r="B136715" s="35"/>
    </row>
    <row r="136716" spans="2:2" x14ac:dyDescent="0.2">
      <c r="B136716" s="35"/>
    </row>
    <row r="136717" spans="2:2" x14ac:dyDescent="0.2">
      <c r="B136717" s="35"/>
    </row>
    <row r="136718" spans="2:2" x14ac:dyDescent="0.2">
      <c r="B136718" s="35"/>
    </row>
    <row r="136721" spans="2:2" x14ac:dyDescent="0.2">
      <c r="B136721" s="35"/>
    </row>
    <row r="136722" spans="2:2" x14ac:dyDescent="0.2">
      <c r="B136722" s="35"/>
    </row>
    <row r="136797" spans="2:2" x14ac:dyDescent="0.2">
      <c r="B136797" s="35"/>
    </row>
    <row r="136798" spans="2:2" x14ac:dyDescent="0.2">
      <c r="B136798" s="34"/>
    </row>
    <row r="136813" spans="2:2" x14ac:dyDescent="0.2">
      <c r="B136813" s="170"/>
    </row>
    <row r="136819" spans="2:2" x14ac:dyDescent="0.2">
      <c r="B136819" s="170"/>
    </row>
    <row r="136825" spans="2:2" x14ac:dyDescent="0.2">
      <c r="B136825" s="170"/>
    </row>
    <row r="136831" spans="2:2" x14ac:dyDescent="0.2">
      <c r="B136831" s="170"/>
    </row>
    <row r="136836" spans="2:2" x14ac:dyDescent="0.2">
      <c r="B136836" s="35"/>
    </row>
    <row r="136837" spans="2:2" x14ac:dyDescent="0.2">
      <c r="B136837" s="170"/>
    </row>
    <row r="136838" spans="2:2" x14ac:dyDescent="0.2">
      <c r="B136838" s="35"/>
    </row>
    <row r="136840" spans="2:2" x14ac:dyDescent="0.2">
      <c r="B136840" s="35"/>
    </row>
    <row r="136842" spans="2:2" x14ac:dyDescent="0.2">
      <c r="B136842" s="35"/>
    </row>
    <row r="136843" spans="2:2" x14ac:dyDescent="0.2">
      <c r="B136843" s="170"/>
    </row>
    <row r="136847" spans="2:2" x14ac:dyDescent="0.2">
      <c r="B136847" s="35"/>
    </row>
    <row r="136848" spans="2:2" x14ac:dyDescent="0.2">
      <c r="B136848" s="35"/>
    </row>
    <row r="136851" spans="2:2" x14ac:dyDescent="0.2">
      <c r="B136851" s="35"/>
    </row>
    <row r="136852" spans="2:2" x14ac:dyDescent="0.2">
      <c r="B136852" s="35"/>
    </row>
    <row r="136855" spans="2:2" x14ac:dyDescent="0.2">
      <c r="B136855" s="35"/>
    </row>
    <row r="136856" spans="2:2" x14ac:dyDescent="0.2">
      <c r="B136856" s="35"/>
    </row>
    <row r="136857" spans="2:2" x14ac:dyDescent="0.2">
      <c r="B136857" s="35"/>
    </row>
    <row r="136858" spans="2:2" x14ac:dyDescent="0.2">
      <c r="B136858" s="35"/>
    </row>
    <row r="136861" spans="2:2" x14ac:dyDescent="0.2">
      <c r="B136861" s="35"/>
    </row>
    <row r="136862" spans="2:2" x14ac:dyDescent="0.2">
      <c r="B136862" s="35"/>
    </row>
    <row r="136937" spans="2:2" x14ac:dyDescent="0.2">
      <c r="B136937" s="35"/>
    </row>
    <row r="136938" spans="2:2" x14ac:dyDescent="0.2">
      <c r="B136938" s="34"/>
    </row>
    <row r="136976" spans="2:2" x14ac:dyDescent="0.2">
      <c r="B136976" s="35"/>
    </row>
    <row r="136978" spans="2:2" x14ac:dyDescent="0.2">
      <c r="B136978" s="35"/>
    </row>
    <row r="136980" spans="2:2" x14ac:dyDescent="0.2">
      <c r="B136980" s="35"/>
    </row>
    <row r="136982" spans="2:2" x14ac:dyDescent="0.2">
      <c r="B136982" s="35"/>
    </row>
    <row r="136983" spans="2:2" x14ac:dyDescent="0.2">
      <c r="B136983" s="170"/>
    </row>
    <row r="136987" spans="2:2" x14ac:dyDescent="0.2">
      <c r="B136987" s="35"/>
    </row>
    <row r="136988" spans="2:2" x14ac:dyDescent="0.2">
      <c r="B136988" s="35"/>
    </row>
    <row r="136991" spans="2:2" x14ac:dyDescent="0.2">
      <c r="B136991" s="35"/>
    </row>
    <row r="136992" spans="2:2" x14ac:dyDescent="0.2">
      <c r="B136992" s="35"/>
    </row>
    <row r="136995" spans="2:2" x14ac:dyDescent="0.2">
      <c r="B136995" s="35"/>
    </row>
    <row r="136996" spans="2:2" x14ac:dyDescent="0.2">
      <c r="B136996" s="35"/>
    </row>
    <row r="136997" spans="2:2" x14ac:dyDescent="0.2">
      <c r="B136997" s="35"/>
    </row>
    <row r="136998" spans="2:2" x14ac:dyDescent="0.2">
      <c r="B136998" s="35"/>
    </row>
    <row r="137001" spans="2:2" x14ac:dyDescent="0.2">
      <c r="B137001" s="35"/>
    </row>
    <row r="137002" spans="2:2" x14ac:dyDescent="0.2">
      <c r="B137002" s="35"/>
    </row>
    <row r="137059" spans="2:2" x14ac:dyDescent="0.2">
      <c r="B137059" s="170"/>
    </row>
    <row r="137065" spans="2:2" x14ac:dyDescent="0.2">
      <c r="B137065" s="170"/>
    </row>
    <row r="137071" spans="2:2" x14ac:dyDescent="0.2">
      <c r="B137071" s="170"/>
    </row>
    <row r="137077" spans="2:2" x14ac:dyDescent="0.2">
      <c r="B137077" s="170"/>
    </row>
    <row r="137078" spans="2:2" x14ac:dyDescent="0.2">
      <c r="B137078" s="34"/>
    </row>
    <row r="137116" spans="2:2" x14ac:dyDescent="0.2">
      <c r="B137116" s="35"/>
    </row>
    <row r="137118" spans="2:2" x14ac:dyDescent="0.2">
      <c r="B137118" s="35"/>
    </row>
    <row r="137120" spans="2:2" x14ac:dyDescent="0.2">
      <c r="B137120" s="35"/>
    </row>
    <row r="137122" spans="2:2" x14ac:dyDescent="0.2">
      <c r="B137122" s="35"/>
    </row>
    <row r="137127" spans="2:2" x14ac:dyDescent="0.2">
      <c r="B137127" s="35"/>
    </row>
    <row r="137128" spans="2:2" x14ac:dyDescent="0.2">
      <c r="B137128" s="35"/>
    </row>
    <row r="137131" spans="2:2" x14ac:dyDescent="0.2">
      <c r="B137131" s="35"/>
    </row>
    <row r="137132" spans="2:2" x14ac:dyDescent="0.2">
      <c r="B137132" s="35"/>
    </row>
    <row r="137135" spans="2:2" x14ac:dyDescent="0.2">
      <c r="B137135" s="35"/>
    </row>
    <row r="137136" spans="2:2" x14ac:dyDescent="0.2">
      <c r="B137136" s="35"/>
    </row>
    <row r="137137" spans="2:2" x14ac:dyDescent="0.2">
      <c r="B137137" s="35"/>
    </row>
    <row r="137138" spans="2:2" x14ac:dyDescent="0.2">
      <c r="B137138" s="35"/>
    </row>
    <row r="137141" spans="2:2" x14ac:dyDescent="0.2">
      <c r="B137141" s="35"/>
    </row>
    <row r="137142" spans="2:2" x14ac:dyDescent="0.2">
      <c r="B137142" s="35"/>
    </row>
    <row r="137217" spans="2:2" x14ac:dyDescent="0.2">
      <c r="B137217" s="35"/>
    </row>
    <row r="137218" spans="2:2" x14ac:dyDescent="0.2">
      <c r="B137218" s="34"/>
    </row>
    <row r="137256" spans="2:2" x14ac:dyDescent="0.2">
      <c r="B137256" s="35"/>
    </row>
    <row r="137258" spans="2:2" x14ac:dyDescent="0.2">
      <c r="B137258" s="35"/>
    </row>
    <row r="137260" spans="2:2" x14ac:dyDescent="0.2">
      <c r="B137260" s="35"/>
    </row>
    <row r="137262" spans="2:2" x14ac:dyDescent="0.2">
      <c r="B137262" s="35"/>
    </row>
    <row r="137267" spans="2:2" x14ac:dyDescent="0.2">
      <c r="B137267" s="35"/>
    </row>
    <row r="137268" spans="2:2" x14ac:dyDescent="0.2">
      <c r="B137268" s="35"/>
    </row>
    <row r="137271" spans="2:2" x14ac:dyDescent="0.2">
      <c r="B137271" s="35"/>
    </row>
    <row r="137272" spans="2:2" x14ac:dyDescent="0.2">
      <c r="B137272" s="35"/>
    </row>
    <row r="137275" spans="2:2" x14ac:dyDescent="0.2">
      <c r="B137275" s="35"/>
    </row>
    <row r="137276" spans="2:2" x14ac:dyDescent="0.2">
      <c r="B137276" s="35"/>
    </row>
    <row r="137277" spans="2:2" x14ac:dyDescent="0.2">
      <c r="B137277" s="35"/>
    </row>
    <row r="137278" spans="2:2" x14ac:dyDescent="0.2">
      <c r="B137278" s="35"/>
    </row>
    <row r="137281" spans="2:2" x14ac:dyDescent="0.2">
      <c r="B137281" s="35"/>
    </row>
    <row r="137282" spans="2:2" x14ac:dyDescent="0.2">
      <c r="B137282" s="35"/>
    </row>
    <row r="137357" spans="2:2" x14ac:dyDescent="0.2">
      <c r="B137357" s="35"/>
    </row>
    <row r="137358" spans="2:2" x14ac:dyDescent="0.2">
      <c r="B137358" s="34"/>
    </row>
    <row r="137396" spans="2:2" x14ac:dyDescent="0.2">
      <c r="B137396" s="35"/>
    </row>
    <row r="137398" spans="2:2" x14ac:dyDescent="0.2">
      <c r="B137398" s="35"/>
    </row>
    <row r="137400" spans="2:2" x14ac:dyDescent="0.2">
      <c r="B137400" s="35"/>
    </row>
    <row r="137402" spans="2:2" x14ac:dyDescent="0.2">
      <c r="B137402" s="35"/>
    </row>
    <row r="137407" spans="2:2" x14ac:dyDescent="0.2">
      <c r="B137407" s="35"/>
    </row>
    <row r="137408" spans="2:2" x14ac:dyDescent="0.2">
      <c r="B137408" s="35"/>
    </row>
    <row r="137411" spans="2:2" x14ac:dyDescent="0.2">
      <c r="B137411" s="35"/>
    </row>
    <row r="137412" spans="2:2" x14ac:dyDescent="0.2">
      <c r="B137412" s="35"/>
    </row>
    <row r="137415" spans="2:2" x14ac:dyDescent="0.2">
      <c r="B137415" s="35"/>
    </row>
    <row r="137416" spans="2:2" x14ac:dyDescent="0.2">
      <c r="B137416" s="35"/>
    </row>
    <row r="137417" spans="2:2" x14ac:dyDescent="0.2">
      <c r="B137417" s="35"/>
    </row>
    <row r="137418" spans="2:2" x14ac:dyDescent="0.2">
      <c r="B137418" s="35"/>
    </row>
    <row r="137421" spans="2:2" x14ac:dyDescent="0.2">
      <c r="B137421" s="35"/>
    </row>
    <row r="137422" spans="2:2" x14ac:dyDescent="0.2">
      <c r="B137422" s="35"/>
    </row>
    <row r="137497" spans="2:2" x14ac:dyDescent="0.2">
      <c r="B137497" s="35"/>
    </row>
    <row r="137498" spans="2:2" x14ac:dyDescent="0.2">
      <c r="B137498" s="34"/>
    </row>
    <row r="137536" spans="2:2" x14ac:dyDescent="0.2">
      <c r="B137536" s="35"/>
    </row>
    <row r="137538" spans="2:2" x14ac:dyDescent="0.2">
      <c r="B137538" s="35"/>
    </row>
    <row r="137540" spans="2:2" x14ac:dyDescent="0.2">
      <c r="B137540" s="35"/>
    </row>
    <row r="137542" spans="2:2" x14ac:dyDescent="0.2">
      <c r="B137542" s="35"/>
    </row>
    <row r="137547" spans="2:2" x14ac:dyDescent="0.2">
      <c r="B137547" s="35"/>
    </row>
    <row r="137548" spans="2:2" x14ac:dyDescent="0.2">
      <c r="B137548" s="35"/>
    </row>
    <row r="137551" spans="2:2" x14ac:dyDescent="0.2">
      <c r="B137551" s="35"/>
    </row>
    <row r="137552" spans="2:2" x14ac:dyDescent="0.2">
      <c r="B137552" s="35"/>
    </row>
    <row r="137555" spans="2:2" x14ac:dyDescent="0.2">
      <c r="B137555" s="35"/>
    </row>
    <row r="137556" spans="2:2" x14ac:dyDescent="0.2">
      <c r="B137556" s="35"/>
    </row>
    <row r="137557" spans="2:2" x14ac:dyDescent="0.2">
      <c r="B137557" s="35"/>
    </row>
    <row r="137558" spans="2:2" x14ac:dyDescent="0.2">
      <c r="B137558" s="35"/>
    </row>
    <row r="137561" spans="2:2" x14ac:dyDescent="0.2">
      <c r="B137561" s="35"/>
    </row>
    <row r="137562" spans="2:2" x14ac:dyDescent="0.2">
      <c r="B137562" s="35"/>
    </row>
    <row r="137637" spans="2:2" x14ac:dyDescent="0.2">
      <c r="B137637" s="35"/>
    </row>
    <row r="137638" spans="2:2" x14ac:dyDescent="0.2">
      <c r="B137638" s="34"/>
    </row>
    <row r="137676" spans="2:2" x14ac:dyDescent="0.2">
      <c r="B137676" s="35"/>
    </row>
    <row r="137678" spans="2:2" x14ac:dyDescent="0.2">
      <c r="B137678" s="35"/>
    </row>
    <row r="137680" spans="2:2" x14ac:dyDescent="0.2">
      <c r="B137680" s="35"/>
    </row>
    <row r="137682" spans="2:2" x14ac:dyDescent="0.2">
      <c r="B137682" s="35"/>
    </row>
    <row r="137684" spans="2:2" x14ac:dyDescent="0.2">
      <c r="B137684" s="170"/>
    </row>
    <row r="137687" spans="2:2" x14ac:dyDescent="0.2">
      <c r="B137687" s="35"/>
    </row>
    <row r="137688" spans="2:2" x14ac:dyDescent="0.2">
      <c r="B137688" s="35"/>
    </row>
    <row r="137691" spans="2:2" x14ac:dyDescent="0.2">
      <c r="B137691" s="35"/>
    </row>
    <row r="137692" spans="2:2" x14ac:dyDescent="0.2">
      <c r="B137692" s="35"/>
    </row>
    <row r="137695" spans="2:2" x14ac:dyDescent="0.2">
      <c r="B137695" s="35"/>
    </row>
    <row r="137696" spans="2:2" x14ac:dyDescent="0.2">
      <c r="B137696" s="35"/>
    </row>
    <row r="137697" spans="2:2" x14ac:dyDescent="0.2">
      <c r="B137697" s="35"/>
    </row>
    <row r="137698" spans="2:2" x14ac:dyDescent="0.2">
      <c r="B137698" s="35"/>
    </row>
    <row r="137701" spans="2:2" x14ac:dyDescent="0.2">
      <c r="B137701" s="35"/>
    </row>
    <row r="137702" spans="2:2" x14ac:dyDescent="0.2">
      <c r="B137702" s="35"/>
    </row>
    <row r="137709" spans="2:2" x14ac:dyDescent="0.2">
      <c r="B137709" s="170"/>
    </row>
    <row r="137735" spans="2:2" x14ac:dyDescent="0.2">
      <c r="B137735" s="170"/>
    </row>
    <row r="137777" spans="2:2" x14ac:dyDescent="0.2">
      <c r="B137777" s="35"/>
    </row>
    <row r="137778" spans="2:2" x14ac:dyDescent="0.2">
      <c r="B137778" s="34"/>
    </row>
    <row r="137815" spans="2:2" x14ac:dyDescent="0.2">
      <c r="B137815" s="170"/>
    </row>
    <row r="137816" spans="2:2" x14ac:dyDescent="0.2">
      <c r="B137816" s="35"/>
    </row>
    <row r="137818" spans="2:2" x14ac:dyDescent="0.2">
      <c r="B137818" s="35"/>
    </row>
    <row r="137820" spans="2:2" x14ac:dyDescent="0.2">
      <c r="B137820" s="35"/>
    </row>
    <row r="137822" spans="2:2" x14ac:dyDescent="0.2">
      <c r="B137822" s="35"/>
    </row>
    <row r="137827" spans="2:2" x14ac:dyDescent="0.2">
      <c r="B137827" s="35"/>
    </row>
    <row r="137828" spans="2:2" x14ac:dyDescent="0.2">
      <c r="B137828" s="35"/>
    </row>
    <row r="137831" spans="2:2" x14ac:dyDescent="0.2">
      <c r="B137831" s="35"/>
    </row>
    <row r="137832" spans="2:2" x14ac:dyDescent="0.2">
      <c r="B137832" s="35"/>
    </row>
    <row r="137835" spans="2:2" x14ac:dyDescent="0.2">
      <c r="B137835" s="35"/>
    </row>
    <row r="137836" spans="2:2" x14ac:dyDescent="0.2">
      <c r="B137836" s="35"/>
    </row>
    <row r="137837" spans="2:2" x14ac:dyDescent="0.2">
      <c r="B137837" s="35"/>
    </row>
    <row r="137838" spans="2:2" x14ac:dyDescent="0.2">
      <c r="B137838" s="35"/>
    </row>
    <row r="137841" spans="2:2" x14ac:dyDescent="0.2">
      <c r="B137841" s="35"/>
    </row>
    <row r="137842" spans="2:2" x14ac:dyDescent="0.2">
      <c r="B137842" s="35"/>
    </row>
    <row r="137917" spans="2:2" x14ac:dyDescent="0.2">
      <c r="B137917" s="35"/>
    </row>
    <row r="137918" spans="2:2" x14ac:dyDescent="0.2">
      <c r="B137918" s="34"/>
    </row>
    <row r="137920" spans="2:2" x14ac:dyDescent="0.2">
      <c r="B137920" s="170"/>
    </row>
    <row r="137926" spans="2:2" x14ac:dyDescent="0.2">
      <c r="B137926" s="170"/>
    </row>
    <row r="137932" spans="2:2" x14ac:dyDescent="0.2">
      <c r="B137932" s="170"/>
    </row>
    <row r="137945" spans="2:2" x14ac:dyDescent="0.2">
      <c r="B137945" s="170"/>
    </row>
    <row r="137956" spans="2:2" x14ac:dyDescent="0.2">
      <c r="B137956" s="35"/>
    </row>
    <row r="137958" spans="2:2" x14ac:dyDescent="0.2">
      <c r="B137958" s="35"/>
    </row>
    <row r="137960" spans="2:2" x14ac:dyDescent="0.2">
      <c r="B137960" s="35"/>
    </row>
    <row r="137962" spans="2:2" x14ac:dyDescent="0.2">
      <c r="B137962" s="35"/>
    </row>
    <row r="137967" spans="2:2" x14ac:dyDescent="0.2">
      <c r="B137967" s="35"/>
    </row>
    <row r="137968" spans="2:2" x14ac:dyDescent="0.2">
      <c r="B137968" s="35"/>
    </row>
    <row r="137970" spans="2:2" x14ac:dyDescent="0.2">
      <c r="B137970" s="170"/>
    </row>
    <row r="137971" spans="2:2" x14ac:dyDescent="0.2">
      <c r="B137971" s="35"/>
    </row>
    <row r="137972" spans="2:2" x14ac:dyDescent="0.2">
      <c r="B137972" s="35"/>
    </row>
    <row r="137975" spans="2:2" x14ac:dyDescent="0.2">
      <c r="B137975" s="35"/>
    </row>
    <row r="137976" spans="2:2" x14ac:dyDescent="0.2">
      <c r="B137976" s="170"/>
    </row>
    <row r="137977" spans="2:2" x14ac:dyDescent="0.2">
      <c r="B137977" s="35"/>
    </row>
    <row r="137978" spans="2:2" x14ac:dyDescent="0.2">
      <c r="B137978" s="35"/>
    </row>
    <row r="137981" spans="2:2" x14ac:dyDescent="0.2">
      <c r="B137981" s="35"/>
    </row>
    <row r="137982" spans="2:2" x14ac:dyDescent="0.2">
      <c r="B137982" s="170"/>
    </row>
    <row r="137988" spans="2:2" x14ac:dyDescent="0.2">
      <c r="B137988" s="170"/>
    </row>
    <row r="138057" spans="2:2" x14ac:dyDescent="0.2">
      <c r="B138057" s="35"/>
    </row>
    <row r="138058" spans="2:2" x14ac:dyDescent="0.2">
      <c r="B138058" s="34"/>
    </row>
    <row r="138096" spans="2:2" x14ac:dyDescent="0.2">
      <c r="B138096" s="35"/>
    </row>
    <row r="138098" spans="2:2" x14ac:dyDescent="0.2">
      <c r="B138098" s="35"/>
    </row>
    <row r="138100" spans="2:2" x14ac:dyDescent="0.2">
      <c r="B138100" s="35"/>
    </row>
    <row r="138102" spans="2:2" x14ac:dyDescent="0.2">
      <c r="B138102" s="35"/>
    </row>
    <row r="138107" spans="2:2" x14ac:dyDescent="0.2">
      <c r="B138107" s="35"/>
    </row>
    <row r="138108" spans="2:2" x14ac:dyDescent="0.2">
      <c r="B138108" s="35"/>
    </row>
    <row r="138111" spans="2:2" x14ac:dyDescent="0.2">
      <c r="B138111" s="35"/>
    </row>
    <row r="138112" spans="2:2" x14ac:dyDescent="0.2">
      <c r="B138112" s="35"/>
    </row>
    <row r="138115" spans="2:2" x14ac:dyDescent="0.2">
      <c r="B138115" s="35"/>
    </row>
    <row r="138116" spans="2:2" x14ac:dyDescent="0.2">
      <c r="B138116" s="35"/>
    </row>
    <row r="138117" spans="2:2" x14ac:dyDescent="0.2">
      <c r="B138117" s="35"/>
    </row>
    <row r="138118" spans="2:2" x14ac:dyDescent="0.2">
      <c r="B138118" s="35"/>
    </row>
    <row r="138121" spans="2:2" x14ac:dyDescent="0.2">
      <c r="B138121" s="35"/>
    </row>
    <row r="138122" spans="2:2" x14ac:dyDescent="0.2">
      <c r="B138122" s="35"/>
    </row>
    <row r="138197" spans="2:2" x14ac:dyDescent="0.2">
      <c r="B138197" s="35"/>
    </row>
    <row r="138198" spans="2:2" x14ac:dyDescent="0.2">
      <c r="B138198" s="34"/>
    </row>
    <row r="138236" spans="2:2" x14ac:dyDescent="0.2">
      <c r="B138236" s="35"/>
    </row>
    <row r="138238" spans="2:2" x14ac:dyDescent="0.2">
      <c r="B138238" s="35"/>
    </row>
    <row r="138240" spans="2:2" x14ac:dyDescent="0.2">
      <c r="B138240" s="35"/>
    </row>
    <row r="138242" spans="2:2" x14ac:dyDescent="0.2">
      <c r="B138242" s="35"/>
    </row>
    <row r="138247" spans="2:2" x14ac:dyDescent="0.2">
      <c r="B138247" s="35"/>
    </row>
    <row r="138248" spans="2:2" x14ac:dyDescent="0.2">
      <c r="B138248" s="35"/>
    </row>
    <row r="138251" spans="2:2" x14ac:dyDescent="0.2">
      <c r="B138251" s="35"/>
    </row>
    <row r="138252" spans="2:2" x14ac:dyDescent="0.2">
      <c r="B138252" s="35"/>
    </row>
    <row r="138255" spans="2:2" x14ac:dyDescent="0.2">
      <c r="B138255" s="35"/>
    </row>
    <row r="138256" spans="2:2" x14ac:dyDescent="0.2">
      <c r="B138256" s="35"/>
    </row>
    <row r="138257" spans="2:2" x14ac:dyDescent="0.2">
      <c r="B138257" s="35"/>
    </row>
    <row r="138258" spans="2:2" x14ac:dyDescent="0.2">
      <c r="B138258" s="35"/>
    </row>
    <row r="138261" spans="2:2" x14ac:dyDescent="0.2">
      <c r="B138261" s="35"/>
    </row>
    <row r="138262" spans="2:2" x14ac:dyDescent="0.2">
      <c r="B138262" s="35"/>
    </row>
    <row r="138337" spans="2:2" x14ac:dyDescent="0.2">
      <c r="B138337" s="35"/>
    </row>
    <row r="138338" spans="2:2" x14ac:dyDescent="0.2">
      <c r="B138338" s="34"/>
    </row>
    <row r="138376" spans="2:2" x14ac:dyDescent="0.2">
      <c r="B138376" s="35"/>
    </row>
    <row r="138378" spans="2:2" x14ac:dyDescent="0.2">
      <c r="B138378" s="35"/>
    </row>
    <row r="138380" spans="2:2" x14ac:dyDescent="0.2">
      <c r="B138380" s="35"/>
    </row>
    <row r="138382" spans="2:2" x14ac:dyDescent="0.2">
      <c r="B138382" s="35"/>
    </row>
    <row r="138387" spans="2:2" x14ac:dyDescent="0.2">
      <c r="B138387" s="35"/>
    </row>
    <row r="138388" spans="2:2" x14ac:dyDescent="0.2">
      <c r="B138388" s="35"/>
    </row>
    <row r="138391" spans="2:2" x14ac:dyDescent="0.2">
      <c r="B138391" s="35"/>
    </row>
    <row r="138392" spans="2:2" x14ac:dyDescent="0.2">
      <c r="B138392" s="35"/>
    </row>
    <row r="138395" spans="2:2" x14ac:dyDescent="0.2">
      <c r="B138395" s="35"/>
    </row>
    <row r="138396" spans="2:2" x14ac:dyDescent="0.2">
      <c r="B138396" s="35"/>
    </row>
    <row r="138397" spans="2:2" x14ac:dyDescent="0.2">
      <c r="B138397" s="35"/>
    </row>
    <row r="138398" spans="2:2" x14ac:dyDescent="0.2">
      <c r="B138398" s="35"/>
    </row>
    <row r="138401" spans="2:2" x14ac:dyDescent="0.2">
      <c r="B138401" s="35"/>
    </row>
    <row r="138402" spans="2:2" x14ac:dyDescent="0.2">
      <c r="B138402" s="35"/>
    </row>
    <row r="138477" spans="2:2" x14ac:dyDescent="0.2">
      <c r="B138477" s="35"/>
    </row>
    <row r="138478" spans="2:2" x14ac:dyDescent="0.2">
      <c r="B138478" s="34"/>
    </row>
    <row r="138516" spans="2:2" x14ac:dyDescent="0.2">
      <c r="B138516" s="35"/>
    </row>
    <row r="138518" spans="2:2" x14ac:dyDescent="0.2">
      <c r="B138518" s="35"/>
    </row>
    <row r="138520" spans="2:2" x14ac:dyDescent="0.2">
      <c r="B138520" s="35"/>
    </row>
    <row r="138522" spans="2:2" x14ac:dyDescent="0.2">
      <c r="B138522" s="35"/>
    </row>
    <row r="138527" spans="2:2" x14ac:dyDescent="0.2">
      <c r="B138527" s="35"/>
    </row>
    <row r="138528" spans="2:2" x14ac:dyDescent="0.2">
      <c r="B138528" s="35"/>
    </row>
    <row r="138531" spans="2:2" x14ac:dyDescent="0.2">
      <c r="B138531" s="35"/>
    </row>
    <row r="138532" spans="2:2" x14ac:dyDescent="0.2">
      <c r="B138532" s="35"/>
    </row>
    <row r="138535" spans="2:2" x14ac:dyDescent="0.2">
      <c r="B138535" s="35"/>
    </row>
    <row r="138536" spans="2:2" x14ac:dyDescent="0.2">
      <c r="B138536" s="35"/>
    </row>
    <row r="138537" spans="2:2" x14ac:dyDescent="0.2">
      <c r="B138537" s="35"/>
    </row>
    <row r="138538" spans="2:2" x14ac:dyDescent="0.2">
      <c r="B138538" s="35"/>
    </row>
    <row r="138541" spans="2:2" x14ac:dyDescent="0.2">
      <c r="B138541" s="35"/>
    </row>
    <row r="138542" spans="2:2" x14ac:dyDescent="0.2">
      <c r="B138542" s="35"/>
    </row>
    <row r="138617" spans="2:2" x14ac:dyDescent="0.2">
      <c r="B138617" s="35"/>
    </row>
    <row r="138618" spans="2:2" x14ac:dyDescent="0.2">
      <c r="B138618" s="34"/>
    </row>
    <row r="138630" spans="2:2" x14ac:dyDescent="0.2">
      <c r="B138630" s="170"/>
    </row>
    <row r="138636" spans="2:2" x14ac:dyDescent="0.2">
      <c r="B138636" s="170"/>
    </row>
    <row r="138642" spans="2:2" x14ac:dyDescent="0.2">
      <c r="B138642" s="170"/>
    </row>
    <row r="138648" spans="2:2" x14ac:dyDescent="0.2">
      <c r="B138648" s="170"/>
    </row>
    <row r="138654" spans="2:2" x14ac:dyDescent="0.2">
      <c r="B138654" s="170"/>
    </row>
    <row r="138656" spans="2:2" x14ac:dyDescent="0.2">
      <c r="B138656" s="35"/>
    </row>
    <row r="138658" spans="2:2" x14ac:dyDescent="0.2">
      <c r="B138658" s="35"/>
    </row>
    <row r="138660" spans="2:2" x14ac:dyDescent="0.2">
      <c r="B138660" s="170"/>
    </row>
    <row r="138662" spans="2:2" x14ac:dyDescent="0.2">
      <c r="B138662" s="35"/>
    </row>
    <row r="138666" spans="2:2" x14ac:dyDescent="0.2">
      <c r="B138666" s="170"/>
    </row>
    <row r="138667" spans="2:2" x14ac:dyDescent="0.2">
      <c r="B138667" s="35"/>
    </row>
    <row r="138668" spans="2:2" x14ac:dyDescent="0.2">
      <c r="B138668" s="35"/>
    </row>
    <row r="138671" spans="2:2" x14ac:dyDescent="0.2">
      <c r="B138671" s="35"/>
    </row>
    <row r="138672" spans="2:2" x14ac:dyDescent="0.2">
      <c r="B138672" s="170"/>
    </row>
    <row r="138675" spans="2:2" x14ac:dyDescent="0.2">
      <c r="B138675" s="35"/>
    </row>
    <row r="138676" spans="2:2" x14ac:dyDescent="0.2">
      <c r="B138676" s="35"/>
    </row>
    <row r="138677" spans="2:2" x14ac:dyDescent="0.2">
      <c r="B138677" s="35"/>
    </row>
    <row r="138678" spans="2:2" x14ac:dyDescent="0.2">
      <c r="B138678" s="170"/>
    </row>
    <row r="138681" spans="2:2" x14ac:dyDescent="0.2">
      <c r="B138681" s="35"/>
    </row>
    <row r="138682" spans="2:2" x14ac:dyDescent="0.2">
      <c r="B138682" s="35"/>
    </row>
    <row r="138684" spans="2:2" x14ac:dyDescent="0.2">
      <c r="B138684" s="170"/>
    </row>
    <row r="138690" spans="2:2" x14ac:dyDescent="0.2">
      <c r="B138690" s="170"/>
    </row>
    <row r="138696" spans="2:2" x14ac:dyDescent="0.2">
      <c r="B138696" s="170"/>
    </row>
    <row r="138702" spans="2:2" x14ac:dyDescent="0.2">
      <c r="B138702" s="170"/>
    </row>
    <row r="138708" spans="2:2" x14ac:dyDescent="0.2">
      <c r="B138708" s="170"/>
    </row>
    <row r="138714" spans="2:2" x14ac:dyDescent="0.2">
      <c r="B138714" s="170"/>
    </row>
    <row r="138720" spans="2:2" x14ac:dyDescent="0.2">
      <c r="B138720" s="170"/>
    </row>
    <row r="138726" spans="2:2" x14ac:dyDescent="0.2">
      <c r="B138726" s="170"/>
    </row>
    <row r="138732" spans="2:2" x14ac:dyDescent="0.2">
      <c r="B138732" s="170"/>
    </row>
    <row r="138738" spans="2:2" x14ac:dyDescent="0.2">
      <c r="B138738" s="170"/>
    </row>
    <row r="138744" spans="2:2" x14ac:dyDescent="0.2">
      <c r="B138744" s="170"/>
    </row>
    <row r="138750" spans="2:2" x14ac:dyDescent="0.2">
      <c r="B138750" s="170"/>
    </row>
    <row r="138756" spans="2:2" x14ac:dyDescent="0.2">
      <c r="B138756" s="170"/>
    </row>
    <row r="138757" spans="2:2" x14ac:dyDescent="0.2">
      <c r="B138757" s="35"/>
    </row>
    <row r="138758" spans="2:2" x14ac:dyDescent="0.2">
      <c r="B138758" s="34"/>
    </row>
    <row r="138762" spans="2:2" x14ac:dyDescent="0.2">
      <c r="B138762" s="170"/>
    </row>
    <row r="138768" spans="2:2" x14ac:dyDescent="0.2">
      <c r="B138768" s="170"/>
    </row>
    <row r="138774" spans="2:2" x14ac:dyDescent="0.2">
      <c r="B138774" s="170"/>
    </row>
    <row r="138780" spans="2:2" x14ac:dyDescent="0.2">
      <c r="B138780" s="170"/>
    </row>
    <row r="138786" spans="2:2" x14ac:dyDescent="0.2">
      <c r="B138786" s="170"/>
    </row>
    <row r="138792" spans="2:2" x14ac:dyDescent="0.2">
      <c r="B138792" s="170"/>
    </row>
    <row r="138796" spans="2:2" x14ac:dyDescent="0.2">
      <c r="B138796" s="35"/>
    </row>
    <row r="138798" spans="2:2" x14ac:dyDescent="0.2">
      <c r="B138798" s="170"/>
    </row>
    <row r="138800" spans="2:2" x14ac:dyDescent="0.2">
      <c r="B138800" s="35"/>
    </row>
    <row r="138802" spans="2:2" x14ac:dyDescent="0.2">
      <c r="B138802" s="35"/>
    </row>
    <row r="138804" spans="2:2" x14ac:dyDescent="0.2">
      <c r="B138804" s="170"/>
    </row>
    <row r="138807" spans="2:2" x14ac:dyDescent="0.2">
      <c r="B138807" s="35"/>
    </row>
    <row r="138808" spans="2:2" x14ac:dyDescent="0.2">
      <c r="B138808" s="35"/>
    </row>
    <row r="138810" spans="2:2" x14ac:dyDescent="0.2">
      <c r="B138810" s="170"/>
    </row>
    <row r="138811" spans="2:2" x14ac:dyDescent="0.2">
      <c r="B138811" s="35"/>
    </row>
    <row r="138812" spans="2:2" x14ac:dyDescent="0.2">
      <c r="B138812" s="35"/>
    </row>
    <row r="138815" spans="2:2" x14ac:dyDescent="0.2">
      <c r="B138815" s="35"/>
    </row>
    <row r="138816" spans="2:2" x14ac:dyDescent="0.2">
      <c r="B138816" s="170"/>
    </row>
    <row r="138817" spans="2:2" x14ac:dyDescent="0.2">
      <c r="B138817" s="35"/>
    </row>
    <row r="138818" spans="2:2" x14ac:dyDescent="0.2">
      <c r="B138818" s="35"/>
    </row>
    <row r="138821" spans="2:2" x14ac:dyDescent="0.2">
      <c r="B138821" s="35"/>
    </row>
    <row r="138822" spans="2:2" x14ac:dyDescent="0.2">
      <c r="B138822" s="35"/>
    </row>
    <row r="138897" spans="2:2" x14ac:dyDescent="0.2">
      <c r="B138897" s="35"/>
    </row>
    <row r="138898" spans="2:2" x14ac:dyDescent="0.2">
      <c r="B138898" s="34"/>
    </row>
    <row r="138936" spans="2:2" x14ac:dyDescent="0.2">
      <c r="B138936" s="35"/>
    </row>
    <row r="138938" spans="2:2" x14ac:dyDescent="0.2">
      <c r="B138938" s="35"/>
    </row>
    <row r="138940" spans="2:2" x14ac:dyDescent="0.2">
      <c r="B138940" s="35"/>
    </row>
    <row r="138942" spans="2:2" x14ac:dyDescent="0.2">
      <c r="B138942" s="35"/>
    </row>
    <row r="138947" spans="2:2" x14ac:dyDescent="0.2">
      <c r="B138947" s="35"/>
    </row>
    <row r="138948" spans="2:2" x14ac:dyDescent="0.2">
      <c r="B138948" s="35"/>
    </row>
    <row r="138951" spans="2:2" x14ac:dyDescent="0.2">
      <c r="B138951" s="35"/>
    </row>
    <row r="138952" spans="2:2" x14ac:dyDescent="0.2">
      <c r="B138952" s="35"/>
    </row>
    <row r="138955" spans="2:2" x14ac:dyDescent="0.2">
      <c r="B138955" s="35"/>
    </row>
    <row r="138956" spans="2:2" x14ac:dyDescent="0.2">
      <c r="B138956" s="35"/>
    </row>
    <row r="138957" spans="2:2" x14ac:dyDescent="0.2">
      <c r="B138957" s="35"/>
    </row>
    <row r="138958" spans="2:2" x14ac:dyDescent="0.2">
      <c r="B138958" s="35"/>
    </row>
    <row r="138961" spans="2:2" x14ac:dyDescent="0.2">
      <c r="B138961" s="35"/>
    </row>
    <row r="138962" spans="2:2" x14ac:dyDescent="0.2">
      <c r="B138962" s="35"/>
    </row>
    <row r="139037" spans="2:2" x14ac:dyDescent="0.2">
      <c r="B139037" s="35"/>
    </row>
    <row r="139038" spans="2:2" x14ac:dyDescent="0.2">
      <c r="B139038" s="34"/>
    </row>
    <row r="139076" spans="2:2" x14ac:dyDescent="0.2">
      <c r="B139076" s="35"/>
    </row>
    <row r="139078" spans="2:2" x14ac:dyDescent="0.2">
      <c r="B139078" s="35"/>
    </row>
    <row r="139080" spans="2:2" x14ac:dyDescent="0.2">
      <c r="B139080" s="35"/>
    </row>
    <row r="139082" spans="2:2" x14ac:dyDescent="0.2">
      <c r="B139082" s="35"/>
    </row>
    <row r="139087" spans="2:2" x14ac:dyDescent="0.2">
      <c r="B139087" s="35"/>
    </row>
    <row r="139088" spans="2:2" x14ac:dyDescent="0.2">
      <c r="B139088" s="35"/>
    </row>
    <row r="139091" spans="2:2" x14ac:dyDescent="0.2">
      <c r="B139091" s="35"/>
    </row>
    <row r="139092" spans="2:2" x14ac:dyDescent="0.2">
      <c r="B139092" s="35"/>
    </row>
    <row r="139095" spans="2:2" x14ac:dyDescent="0.2">
      <c r="B139095" s="35"/>
    </row>
    <row r="139096" spans="2:2" x14ac:dyDescent="0.2">
      <c r="B139096" s="35"/>
    </row>
    <row r="139097" spans="2:2" x14ac:dyDescent="0.2">
      <c r="B139097" s="35"/>
    </row>
    <row r="139098" spans="2:2" x14ac:dyDescent="0.2">
      <c r="B139098" s="35"/>
    </row>
    <row r="139101" spans="2:2" x14ac:dyDescent="0.2">
      <c r="B139101" s="35"/>
    </row>
    <row r="139102" spans="2:2" x14ac:dyDescent="0.2">
      <c r="B139102" s="35"/>
    </row>
    <row r="139177" spans="2:2" x14ac:dyDescent="0.2">
      <c r="B139177" s="35"/>
    </row>
    <row r="139178" spans="2:2" x14ac:dyDescent="0.2">
      <c r="B139178" s="34"/>
    </row>
    <row r="139216" spans="2:2" x14ac:dyDescent="0.2">
      <c r="B139216" s="35"/>
    </row>
    <row r="139218" spans="2:2" x14ac:dyDescent="0.2">
      <c r="B139218" s="35"/>
    </row>
    <row r="139220" spans="2:2" x14ac:dyDescent="0.2">
      <c r="B139220" s="35"/>
    </row>
    <row r="139222" spans="2:2" x14ac:dyDescent="0.2">
      <c r="B139222" s="35"/>
    </row>
    <row r="139227" spans="2:2" x14ac:dyDescent="0.2">
      <c r="B139227" s="35"/>
    </row>
    <row r="139228" spans="2:2" x14ac:dyDescent="0.2">
      <c r="B139228" s="35"/>
    </row>
    <row r="139231" spans="2:2" x14ac:dyDescent="0.2">
      <c r="B139231" s="35"/>
    </row>
    <row r="139232" spans="2:2" x14ac:dyDescent="0.2">
      <c r="B139232" s="35"/>
    </row>
    <row r="139235" spans="2:2" x14ac:dyDescent="0.2">
      <c r="B139235" s="35"/>
    </row>
    <row r="139236" spans="2:2" x14ac:dyDescent="0.2">
      <c r="B139236" s="35"/>
    </row>
    <row r="139237" spans="2:2" x14ac:dyDescent="0.2">
      <c r="B139237" s="35"/>
    </row>
    <row r="139238" spans="2:2" x14ac:dyDescent="0.2">
      <c r="B139238" s="35"/>
    </row>
    <row r="139241" spans="2:2" x14ac:dyDescent="0.2">
      <c r="B139241" s="35"/>
    </row>
    <row r="139242" spans="2:2" x14ac:dyDescent="0.2">
      <c r="B139242" s="35"/>
    </row>
    <row r="139317" spans="2:2" x14ac:dyDescent="0.2">
      <c r="B139317" s="35"/>
    </row>
    <row r="139318" spans="2:2" x14ac:dyDescent="0.2">
      <c r="B139318" s="34"/>
    </row>
    <row r="139356" spans="2:2" x14ac:dyDescent="0.2">
      <c r="B139356" s="35"/>
    </row>
    <row r="139358" spans="2:2" x14ac:dyDescent="0.2">
      <c r="B139358" s="35"/>
    </row>
    <row r="139360" spans="2:2" x14ac:dyDescent="0.2">
      <c r="B139360" s="35"/>
    </row>
    <row r="139362" spans="2:2" x14ac:dyDescent="0.2">
      <c r="B139362" s="35"/>
    </row>
    <row r="139367" spans="2:2" x14ac:dyDescent="0.2">
      <c r="B139367" s="35"/>
    </row>
    <row r="139368" spans="2:2" x14ac:dyDescent="0.2">
      <c r="B139368" s="35"/>
    </row>
    <row r="139371" spans="2:2" x14ac:dyDescent="0.2">
      <c r="B139371" s="35"/>
    </row>
    <row r="139372" spans="2:2" x14ac:dyDescent="0.2">
      <c r="B139372" s="35"/>
    </row>
    <row r="139375" spans="2:2" x14ac:dyDescent="0.2">
      <c r="B139375" s="35"/>
    </row>
    <row r="139376" spans="2:2" x14ac:dyDescent="0.2">
      <c r="B139376" s="35"/>
    </row>
    <row r="139377" spans="2:2" x14ac:dyDescent="0.2">
      <c r="B139377" s="35"/>
    </row>
    <row r="139378" spans="2:2" x14ac:dyDescent="0.2">
      <c r="B139378" s="35"/>
    </row>
    <row r="139381" spans="2:2" x14ac:dyDescent="0.2">
      <c r="B139381" s="35"/>
    </row>
    <row r="139382" spans="2:2" x14ac:dyDescent="0.2">
      <c r="B139382" s="35"/>
    </row>
    <row r="139457" spans="2:2" x14ac:dyDescent="0.2">
      <c r="B139457" s="35"/>
    </row>
    <row r="139458" spans="2:2" x14ac:dyDescent="0.2">
      <c r="B139458" s="34"/>
    </row>
    <row r="139496" spans="2:2" x14ac:dyDescent="0.2">
      <c r="B139496" s="35"/>
    </row>
    <row r="139498" spans="2:2" x14ac:dyDescent="0.2">
      <c r="B139498" s="35"/>
    </row>
    <row r="139500" spans="2:2" x14ac:dyDescent="0.2">
      <c r="B139500" s="35"/>
    </row>
    <row r="139502" spans="2:2" x14ac:dyDescent="0.2">
      <c r="B139502" s="35"/>
    </row>
    <row r="139507" spans="2:2" x14ac:dyDescent="0.2">
      <c r="B139507" s="35"/>
    </row>
    <row r="139508" spans="2:2" x14ac:dyDescent="0.2">
      <c r="B139508" s="35"/>
    </row>
    <row r="139511" spans="2:2" x14ac:dyDescent="0.2">
      <c r="B139511" s="35"/>
    </row>
    <row r="139512" spans="2:2" x14ac:dyDescent="0.2">
      <c r="B139512" s="35"/>
    </row>
    <row r="139515" spans="2:2" x14ac:dyDescent="0.2">
      <c r="B139515" s="35"/>
    </row>
    <row r="139516" spans="2:2" x14ac:dyDescent="0.2">
      <c r="B139516" s="35"/>
    </row>
    <row r="139517" spans="2:2" x14ac:dyDescent="0.2">
      <c r="B139517" s="35"/>
    </row>
    <row r="139518" spans="2:2" x14ac:dyDescent="0.2">
      <c r="B139518" s="35"/>
    </row>
    <row r="139521" spans="2:2" x14ac:dyDescent="0.2">
      <c r="B139521" s="35"/>
    </row>
    <row r="139522" spans="2:2" x14ac:dyDescent="0.2">
      <c r="B139522" s="35"/>
    </row>
    <row r="139597" spans="2:2" x14ac:dyDescent="0.2">
      <c r="B139597" s="35"/>
    </row>
    <row r="139598" spans="2:2" x14ac:dyDescent="0.2">
      <c r="B139598" s="34"/>
    </row>
    <row r="139636" spans="2:2" x14ac:dyDescent="0.2">
      <c r="B139636" s="35"/>
    </row>
    <row r="139638" spans="2:2" x14ac:dyDescent="0.2">
      <c r="B139638" s="35"/>
    </row>
    <row r="139640" spans="2:2" x14ac:dyDescent="0.2">
      <c r="B139640" s="35"/>
    </row>
    <row r="139642" spans="2:2" x14ac:dyDescent="0.2">
      <c r="B139642" s="35"/>
    </row>
    <row r="139647" spans="2:2" x14ac:dyDescent="0.2">
      <c r="B139647" s="35"/>
    </row>
    <row r="139648" spans="2:2" x14ac:dyDescent="0.2">
      <c r="B139648" s="35"/>
    </row>
    <row r="139651" spans="2:2" x14ac:dyDescent="0.2">
      <c r="B139651" s="35"/>
    </row>
    <row r="139652" spans="2:2" x14ac:dyDescent="0.2">
      <c r="B139652" s="35"/>
    </row>
    <row r="139655" spans="2:2" x14ac:dyDescent="0.2">
      <c r="B139655" s="35"/>
    </row>
    <row r="139656" spans="2:2" x14ac:dyDescent="0.2">
      <c r="B139656" s="35"/>
    </row>
    <row r="139657" spans="2:2" x14ac:dyDescent="0.2">
      <c r="B139657" s="35"/>
    </row>
    <row r="139658" spans="2:2" x14ac:dyDescent="0.2">
      <c r="B139658" s="35"/>
    </row>
    <row r="139661" spans="2:2" x14ac:dyDescent="0.2">
      <c r="B139661" s="35"/>
    </row>
    <row r="139662" spans="2:2" x14ac:dyDescent="0.2">
      <c r="B139662" s="35"/>
    </row>
    <row r="139737" spans="2:2" x14ac:dyDescent="0.2">
      <c r="B139737" s="35"/>
    </row>
    <row r="139738" spans="2:2" x14ac:dyDescent="0.2">
      <c r="B139738" s="34"/>
    </row>
    <row r="139776" spans="2:2" x14ac:dyDescent="0.2">
      <c r="B139776" s="35"/>
    </row>
    <row r="139778" spans="2:2" x14ac:dyDescent="0.2">
      <c r="B139778" s="35"/>
    </row>
    <row r="139780" spans="2:2" x14ac:dyDescent="0.2">
      <c r="B139780" s="35"/>
    </row>
    <row r="139782" spans="2:2" x14ac:dyDescent="0.2">
      <c r="B139782" s="35"/>
    </row>
    <row r="139787" spans="2:2" x14ac:dyDescent="0.2">
      <c r="B139787" s="35"/>
    </row>
    <row r="139788" spans="2:2" x14ac:dyDescent="0.2">
      <c r="B139788" s="35"/>
    </row>
    <row r="139791" spans="2:2" x14ac:dyDescent="0.2">
      <c r="B139791" s="35"/>
    </row>
    <row r="139792" spans="2:2" x14ac:dyDescent="0.2">
      <c r="B139792" s="35"/>
    </row>
    <row r="139795" spans="2:2" x14ac:dyDescent="0.2">
      <c r="B139795" s="35"/>
    </row>
    <row r="139796" spans="2:2" x14ac:dyDescent="0.2">
      <c r="B139796" s="35"/>
    </row>
    <row r="139797" spans="2:2" x14ac:dyDescent="0.2">
      <c r="B139797" s="35"/>
    </row>
    <row r="139798" spans="2:2" x14ac:dyDescent="0.2">
      <c r="B139798" s="35"/>
    </row>
    <row r="139801" spans="2:2" x14ac:dyDescent="0.2">
      <c r="B139801" s="35"/>
    </row>
    <row r="139802" spans="2:2" x14ac:dyDescent="0.2">
      <c r="B139802" s="35"/>
    </row>
    <row r="139877" spans="2:2" x14ac:dyDescent="0.2">
      <c r="B139877" s="35"/>
    </row>
    <row r="139878" spans="2:2" x14ac:dyDescent="0.2">
      <c r="B139878" s="34"/>
    </row>
    <row r="139916" spans="2:2" x14ac:dyDescent="0.2">
      <c r="B139916" s="35"/>
    </row>
    <row r="139918" spans="2:2" x14ac:dyDescent="0.2">
      <c r="B139918" s="35"/>
    </row>
    <row r="139920" spans="2:2" x14ac:dyDescent="0.2">
      <c r="B139920" s="35"/>
    </row>
    <row r="139922" spans="2:2" x14ac:dyDescent="0.2">
      <c r="B139922" s="35"/>
    </row>
    <row r="139927" spans="2:2" x14ac:dyDescent="0.2">
      <c r="B139927" s="35"/>
    </row>
    <row r="139928" spans="2:2" x14ac:dyDescent="0.2">
      <c r="B139928" s="35"/>
    </row>
    <row r="139931" spans="2:2" x14ac:dyDescent="0.2">
      <c r="B139931" s="35"/>
    </row>
    <row r="139932" spans="2:2" x14ac:dyDescent="0.2">
      <c r="B139932" s="35"/>
    </row>
    <row r="139935" spans="2:2" x14ac:dyDescent="0.2">
      <c r="B139935" s="35"/>
    </row>
    <row r="139936" spans="2:2" x14ac:dyDescent="0.2">
      <c r="B139936" s="35"/>
    </row>
    <row r="139937" spans="2:2" x14ac:dyDescent="0.2">
      <c r="B139937" s="35"/>
    </row>
    <row r="139938" spans="2:2" x14ac:dyDescent="0.2">
      <c r="B139938" s="35"/>
    </row>
    <row r="139941" spans="2:2" x14ac:dyDescent="0.2">
      <c r="B139941" s="35"/>
    </row>
    <row r="139942" spans="2:2" x14ac:dyDescent="0.2">
      <c r="B139942" s="35"/>
    </row>
    <row r="139999" spans="2:2" x14ac:dyDescent="0.2">
      <c r="B139999" s="170"/>
    </row>
    <row r="140017" spans="2:2" x14ac:dyDescent="0.2">
      <c r="B140017" s="35"/>
    </row>
    <row r="140018" spans="2:2" x14ac:dyDescent="0.2">
      <c r="B140018" s="34"/>
    </row>
    <row r="140025" spans="2:2" x14ac:dyDescent="0.2">
      <c r="B140025" s="170"/>
    </row>
    <row r="140056" spans="2:2" x14ac:dyDescent="0.2">
      <c r="B140056" s="35"/>
    </row>
    <row r="140058" spans="2:2" x14ac:dyDescent="0.2">
      <c r="B140058" s="35"/>
    </row>
    <row r="140060" spans="2:2" x14ac:dyDescent="0.2">
      <c r="B140060" s="35"/>
    </row>
    <row r="140062" spans="2:2" x14ac:dyDescent="0.2">
      <c r="B140062" s="35"/>
    </row>
    <row r="140067" spans="2:2" x14ac:dyDescent="0.2">
      <c r="B140067" s="35"/>
    </row>
    <row r="140068" spans="2:2" x14ac:dyDescent="0.2">
      <c r="B140068" s="35"/>
    </row>
    <row r="140071" spans="2:2" x14ac:dyDescent="0.2">
      <c r="B140071" s="35"/>
    </row>
    <row r="140072" spans="2:2" x14ac:dyDescent="0.2">
      <c r="B140072" s="35"/>
    </row>
    <row r="140075" spans="2:2" x14ac:dyDescent="0.2">
      <c r="B140075" s="35"/>
    </row>
    <row r="140076" spans="2:2" x14ac:dyDescent="0.2">
      <c r="B140076" s="35"/>
    </row>
    <row r="140077" spans="2:2" x14ac:dyDescent="0.2">
      <c r="B140077" s="35"/>
    </row>
    <row r="140078" spans="2:2" x14ac:dyDescent="0.2">
      <c r="B140078" s="35"/>
    </row>
    <row r="140081" spans="2:2" x14ac:dyDescent="0.2">
      <c r="B140081" s="35"/>
    </row>
    <row r="140082" spans="2:2" x14ac:dyDescent="0.2">
      <c r="B140082" s="170"/>
    </row>
    <row r="140101" spans="2:2" x14ac:dyDescent="0.2">
      <c r="B140101" s="170"/>
    </row>
    <row r="140114" spans="2:2" x14ac:dyDescent="0.2">
      <c r="B140114" s="170"/>
    </row>
    <row r="140157" spans="2:2" x14ac:dyDescent="0.2">
      <c r="B140157" s="35"/>
    </row>
    <row r="140158" spans="2:2" x14ac:dyDescent="0.2">
      <c r="B140158" s="34"/>
    </row>
    <row r="140196" spans="2:2" x14ac:dyDescent="0.2">
      <c r="B140196" s="35"/>
    </row>
    <row r="140198" spans="2:2" x14ac:dyDescent="0.2">
      <c r="B140198" s="35"/>
    </row>
    <row r="140200" spans="2:2" x14ac:dyDescent="0.2">
      <c r="B140200" s="35"/>
    </row>
    <row r="140202" spans="2:2" x14ac:dyDescent="0.2">
      <c r="B140202" s="35"/>
    </row>
    <row r="140207" spans="2:2" x14ac:dyDescent="0.2">
      <c r="B140207" s="35"/>
    </row>
    <row r="140208" spans="2:2" x14ac:dyDescent="0.2">
      <c r="B140208" s="35"/>
    </row>
    <row r="140211" spans="2:2" x14ac:dyDescent="0.2">
      <c r="B140211" s="35"/>
    </row>
    <row r="140212" spans="2:2" x14ac:dyDescent="0.2">
      <c r="B140212" s="35"/>
    </row>
    <row r="140215" spans="2:2" x14ac:dyDescent="0.2">
      <c r="B140215" s="35"/>
    </row>
    <row r="140216" spans="2:2" x14ac:dyDescent="0.2">
      <c r="B140216" s="35"/>
    </row>
    <row r="140217" spans="2:2" x14ac:dyDescent="0.2">
      <c r="B140217" s="35"/>
    </row>
    <row r="140218" spans="2:2" x14ac:dyDescent="0.2">
      <c r="B140218" s="35"/>
    </row>
    <row r="140221" spans="2:2" x14ac:dyDescent="0.2">
      <c r="B140221" s="35"/>
    </row>
    <row r="140222" spans="2:2" x14ac:dyDescent="0.2">
      <c r="B140222" s="35"/>
    </row>
    <row r="140297" spans="2:2" x14ac:dyDescent="0.2">
      <c r="B140297" s="35"/>
    </row>
    <row r="140298" spans="2:2" x14ac:dyDescent="0.2">
      <c r="B140298" s="34"/>
    </row>
    <row r="140336" spans="2:2" x14ac:dyDescent="0.2">
      <c r="B140336" s="35"/>
    </row>
    <row r="140338" spans="2:2" x14ac:dyDescent="0.2">
      <c r="B140338" s="35"/>
    </row>
    <row r="140340" spans="2:2" x14ac:dyDescent="0.2">
      <c r="B140340" s="35"/>
    </row>
    <row r="140342" spans="2:2" x14ac:dyDescent="0.2">
      <c r="B140342" s="35"/>
    </row>
    <row r="140347" spans="2:2" x14ac:dyDescent="0.2">
      <c r="B140347" s="35"/>
    </row>
    <row r="140348" spans="2:2" x14ac:dyDescent="0.2">
      <c r="B140348" s="35"/>
    </row>
    <row r="140351" spans="2:2" x14ac:dyDescent="0.2">
      <c r="B140351" s="35"/>
    </row>
    <row r="140352" spans="2:2" x14ac:dyDescent="0.2">
      <c r="B140352" s="35"/>
    </row>
    <row r="140355" spans="2:2" x14ac:dyDescent="0.2">
      <c r="B140355" s="35"/>
    </row>
    <row r="140356" spans="2:2" x14ac:dyDescent="0.2">
      <c r="B140356" s="35"/>
    </row>
    <row r="140357" spans="2:2" x14ac:dyDescent="0.2">
      <c r="B140357" s="35"/>
    </row>
    <row r="140358" spans="2:2" x14ac:dyDescent="0.2">
      <c r="B140358" s="35"/>
    </row>
    <row r="140361" spans="2:2" x14ac:dyDescent="0.2">
      <c r="B140361" s="35"/>
    </row>
    <row r="140362" spans="2:2" x14ac:dyDescent="0.2">
      <c r="B140362" s="35"/>
    </row>
    <row r="140437" spans="2:2" x14ac:dyDescent="0.2">
      <c r="B140437" s="35"/>
    </row>
    <row r="140438" spans="2:2" x14ac:dyDescent="0.2">
      <c r="B140438" s="34"/>
    </row>
    <row r="140476" spans="2:2" x14ac:dyDescent="0.2">
      <c r="B140476" s="35"/>
    </row>
    <row r="140478" spans="2:2" x14ac:dyDescent="0.2">
      <c r="B140478" s="35"/>
    </row>
    <row r="140480" spans="2:2" x14ac:dyDescent="0.2">
      <c r="B140480" s="35"/>
    </row>
    <row r="140482" spans="2:2" x14ac:dyDescent="0.2">
      <c r="B140482" s="35"/>
    </row>
    <row r="140487" spans="2:2" x14ac:dyDescent="0.2">
      <c r="B140487" s="35"/>
    </row>
    <row r="140488" spans="2:2" x14ac:dyDescent="0.2">
      <c r="B140488" s="35"/>
    </row>
    <row r="140491" spans="2:2" x14ac:dyDescent="0.2">
      <c r="B140491" s="35"/>
    </row>
    <row r="140492" spans="2:2" x14ac:dyDescent="0.2">
      <c r="B140492" s="35"/>
    </row>
    <row r="140495" spans="2:2" x14ac:dyDescent="0.2">
      <c r="B140495" s="35"/>
    </row>
    <row r="140496" spans="2:2" x14ac:dyDescent="0.2">
      <c r="B140496" s="35"/>
    </row>
    <row r="140497" spans="2:2" x14ac:dyDescent="0.2">
      <c r="B140497" s="35"/>
    </row>
    <row r="140498" spans="2:2" x14ac:dyDescent="0.2">
      <c r="B140498" s="35"/>
    </row>
    <row r="140501" spans="2:2" x14ac:dyDescent="0.2">
      <c r="B140501" s="35"/>
    </row>
    <row r="140502" spans="2:2" x14ac:dyDescent="0.2">
      <c r="B140502" s="35"/>
    </row>
    <row r="140550" spans="2:2" x14ac:dyDescent="0.2">
      <c r="B140550" s="170"/>
    </row>
    <row r="140556" spans="2:2" x14ac:dyDescent="0.2">
      <c r="B140556" s="170"/>
    </row>
    <row r="140562" spans="2:2" x14ac:dyDescent="0.2">
      <c r="B140562" s="170"/>
    </row>
    <row r="140568" spans="2:2" x14ac:dyDescent="0.2">
      <c r="B140568" s="170"/>
    </row>
    <row r="140574" spans="2:2" x14ac:dyDescent="0.2">
      <c r="B140574" s="170"/>
    </row>
    <row r="140577" spans="2:2" x14ac:dyDescent="0.2">
      <c r="B140577" s="35"/>
    </row>
    <row r="140578" spans="2:2" x14ac:dyDescent="0.2">
      <c r="B140578" s="34"/>
    </row>
    <row r="140580" spans="2:2" x14ac:dyDescent="0.2">
      <c r="B140580" s="170"/>
    </row>
    <row r="140586" spans="2:2" x14ac:dyDescent="0.2">
      <c r="B140586" s="170"/>
    </row>
    <row r="140592" spans="2:2" x14ac:dyDescent="0.2">
      <c r="B140592" s="170"/>
    </row>
    <row r="140598" spans="2:2" x14ac:dyDescent="0.2">
      <c r="B140598" s="170"/>
    </row>
    <row r="140604" spans="2:2" x14ac:dyDescent="0.2">
      <c r="B140604" s="170"/>
    </row>
    <row r="140610" spans="2:2" x14ac:dyDescent="0.2">
      <c r="B140610" s="170"/>
    </row>
    <row r="140616" spans="2:2" x14ac:dyDescent="0.2">
      <c r="B140616" s="170"/>
    </row>
    <row r="140618" spans="2:2" x14ac:dyDescent="0.2">
      <c r="B140618" s="35"/>
    </row>
    <row r="140620" spans="2:2" x14ac:dyDescent="0.2">
      <c r="B140620" s="35"/>
    </row>
    <row r="140622" spans="2:2" x14ac:dyDescent="0.2">
      <c r="B140622" s="170"/>
    </row>
    <row r="140627" spans="2:2" x14ac:dyDescent="0.2">
      <c r="B140627" s="35"/>
    </row>
    <row r="140628" spans="2:2" x14ac:dyDescent="0.2">
      <c r="B140628" s="170"/>
    </row>
    <row r="140631" spans="2:2" x14ac:dyDescent="0.2">
      <c r="B140631" s="35"/>
    </row>
    <row r="140632" spans="2:2" x14ac:dyDescent="0.2">
      <c r="B140632" s="35"/>
    </row>
    <row r="140634" spans="2:2" x14ac:dyDescent="0.2">
      <c r="B140634" s="170"/>
    </row>
    <row r="140635" spans="2:2" x14ac:dyDescent="0.2">
      <c r="B140635" s="35"/>
    </row>
    <row r="140636" spans="2:2" x14ac:dyDescent="0.2">
      <c r="B140636" s="35"/>
    </row>
    <row r="140637" spans="2:2" x14ac:dyDescent="0.2">
      <c r="B140637" s="35"/>
    </row>
    <row r="140638" spans="2:2" x14ac:dyDescent="0.2">
      <c r="B140638" s="35"/>
    </row>
    <row r="140640" spans="2:2" x14ac:dyDescent="0.2">
      <c r="B140640" s="170"/>
    </row>
    <row r="140641" spans="2:2" x14ac:dyDescent="0.2">
      <c r="B140641" s="35"/>
    </row>
    <row r="140642" spans="2:2" x14ac:dyDescent="0.2">
      <c r="B140642" s="35"/>
    </row>
    <row r="140717" spans="2:2" x14ac:dyDescent="0.2">
      <c r="B140717" s="35"/>
    </row>
    <row r="140718" spans="2:2" x14ac:dyDescent="0.2">
      <c r="B140718" s="34"/>
    </row>
    <row r="140756" spans="2:2" x14ac:dyDescent="0.2">
      <c r="B140756" s="35"/>
    </row>
    <row r="140758" spans="2:2" x14ac:dyDescent="0.2">
      <c r="B140758" s="35"/>
    </row>
    <row r="140760" spans="2:2" x14ac:dyDescent="0.2">
      <c r="B140760" s="35"/>
    </row>
    <row r="140762" spans="2:2" x14ac:dyDescent="0.2">
      <c r="B140762" s="35"/>
    </row>
    <row r="140767" spans="2:2" x14ac:dyDescent="0.2">
      <c r="B140767" s="35"/>
    </row>
    <row r="140768" spans="2:2" x14ac:dyDescent="0.2">
      <c r="B140768" s="35"/>
    </row>
    <row r="140771" spans="2:2" x14ac:dyDescent="0.2">
      <c r="B140771" s="35"/>
    </row>
    <row r="140772" spans="2:2" x14ac:dyDescent="0.2">
      <c r="B140772" s="35"/>
    </row>
    <row r="140775" spans="2:2" x14ac:dyDescent="0.2">
      <c r="B140775" s="35"/>
    </row>
    <row r="140776" spans="2:2" x14ac:dyDescent="0.2">
      <c r="B140776" s="35"/>
    </row>
    <row r="140777" spans="2:2" x14ac:dyDescent="0.2">
      <c r="B140777" s="35"/>
    </row>
    <row r="140778" spans="2:2" x14ac:dyDescent="0.2">
      <c r="B140778" s="35"/>
    </row>
    <row r="140781" spans="2:2" x14ac:dyDescent="0.2">
      <c r="B140781" s="35"/>
    </row>
    <row r="140782" spans="2:2" x14ac:dyDescent="0.2">
      <c r="B140782" s="35"/>
    </row>
    <row r="140857" spans="2:2" x14ac:dyDescent="0.2">
      <c r="B140857" s="35"/>
    </row>
    <row r="140858" spans="2:2" x14ac:dyDescent="0.2">
      <c r="B140858" s="34"/>
    </row>
    <row r="140896" spans="2:2" x14ac:dyDescent="0.2">
      <c r="B140896" s="35"/>
    </row>
    <row r="140898" spans="2:2" x14ac:dyDescent="0.2">
      <c r="B140898" s="35"/>
    </row>
    <row r="140900" spans="2:2" x14ac:dyDescent="0.2">
      <c r="B140900" s="35"/>
    </row>
    <row r="140902" spans="2:2" x14ac:dyDescent="0.2">
      <c r="B140902" s="35"/>
    </row>
    <row r="140907" spans="2:2" x14ac:dyDescent="0.2">
      <c r="B140907" s="35"/>
    </row>
    <row r="140908" spans="2:2" x14ac:dyDescent="0.2">
      <c r="B140908" s="35"/>
    </row>
    <row r="140911" spans="2:2" x14ac:dyDescent="0.2">
      <c r="B140911" s="35"/>
    </row>
    <row r="140912" spans="2:2" x14ac:dyDescent="0.2">
      <c r="B140912" s="35"/>
    </row>
    <row r="140915" spans="2:2" x14ac:dyDescent="0.2">
      <c r="B140915" s="35"/>
    </row>
    <row r="140916" spans="2:2" x14ac:dyDescent="0.2">
      <c r="B140916" s="35"/>
    </row>
    <row r="140917" spans="2:2" x14ac:dyDescent="0.2">
      <c r="B140917" s="35"/>
    </row>
    <row r="140918" spans="2:2" x14ac:dyDescent="0.2">
      <c r="B140918" s="35"/>
    </row>
    <row r="140921" spans="2:2" x14ac:dyDescent="0.2">
      <c r="B140921" s="35"/>
    </row>
    <row r="140922" spans="2:2" x14ac:dyDescent="0.2">
      <c r="B140922" s="35"/>
    </row>
    <row r="140997" spans="2:2" x14ac:dyDescent="0.2">
      <c r="B140997" s="35"/>
    </row>
    <row r="140998" spans="2:2" x14ac:dyDescent="0.2">
      <c r="B140998" s="34"/>
    </row>
    <row r="141005" spans="2:2" x14ac:dyDescent="0.2">
      <c r="B141005" s="170"/>
    </row>
    <row r="141011" spans="2:2" x14ac:dyDescent="0.2">
      <c r="B141011" s="170"/>
    </row>
    <row r="141017" spans="2:2" x14ac:dyDescent="0.2">
      <c r="B141017" s="170"/>
    </row>
    <row r="141036" spans="2:2" x14ac:dyDescent="0.2">
      <c r="B141036" s="35"/>
    </row>
    <row r="141038" spans="2:2" x14ac:dyDescent="0.2">
      <c r="B141038" s="35"/>
    </row>
    <row r="141040" spans="2:2" x14ac:dyDescent="0.2">
      <c r="B141040" s="35"/>
    </row>
    <row r="141042" spans="2:2" x14ac:dyDescent="0.2">
      <c r="B141042" s="35"/>
    </row>
    <row r="141047" spans="2:2" x14ac:dyDescent="0.2">
      <c r="B141047" s="35"/>
    </row>
    <row r="141048" spans="2:2" x14ac:dyDescent="0.2">
      <c r="B141048" s="35"/>
    </row>
    <row r="141051" spans="2:2" x14ac:dyDescent="0.2">
      <c r="B141051" s="35"/>
    </row>
    <row r="141052" spans="2:2" x14ac:dyDescent="0.2">
      <c r="B141052" s="35"/>
    </row>
    <row r="141055" spans="2:2" x14ac:dyDescent="0.2">
      <c r="B141055" s="35"/>
    </row>
    <row r="141056" spans="2:2" x14ac:dyDescent="0.2">
      <c r="B141056" s="35"/>
    </row>
    <row r="141057" spans="2:2" x14ac:dyDescent="0.2">
      <c r="B141057" s="35"/>
    </row>
    <row r="141058" spans="2:2" x14ac:dyDescent="0.2">
      <c r="B141058" s="35"/>
    </row>
    <row r="141061" spans="2:2" x14ac:dyDescent="0.2">
      <c r="B141061" s="35"/>
    </row>
    <row r="141062" spans="2:2" x14ac:dyDescent="0.2">
      <c r="B141062" s="35"/>
    </row>
    <row r="141123" spans="2:2" x14ac:dyDescent="0.2">
      <c r="B141123" s="170"/>
    </row>
    <row r="141129" spans="2:2" x14ac:dyDescent="0.2">
      <c r="B141129" s="170"/>
    </row>
    <row r="141135" spans="2:2" x14ac:dyDescent="0.2">
      <c r="B141135" s="170"/>
    </row>
    <row r="141137" spans="2:2" x14ac:dyDescent="0.2">
      <c r="B141137" s="35"/>
    </row>
    <row r="141138" spans="2:2" x14ac:dyDescent="0.2">
      <c r="B141138" s="34"/>
    </row>
    <row r="141141" spans="2:2" x14ac:dyDescent="0.2">
      <c r="B141141" s="170"/>
    </row>
    <row r="141147" spans="2:2" x14ac:dyDescent="0.2">
      <c r="B141147" s="170"/>
    </row>
    <row r="141153" spans="2:2" x14ac:dyDescent="0.2">
      <c r="B141153" s="170"/>
    </row>
    <row r="141159" spans="2:2" x14ac:dyDescent="0.2">
      <c r="B141159" s="170"/>
    </row>
    <row r="141165" spans="2:2" x14ac:dyDescent="0.2">
      <c r="B141165" s="170"/>
    </row>
    <row r="141171" spans="2:2" x14ac:dyDescent="0.2">
      <c r="B141171" s="170"/>
    </row>
    <row r="141176" spans="2:2" x14ac:dyDescent="0.2">
      <c r="B141176" s="35"/>
    </row>
    <row r="141177" spans="2:2" x14ac:dyDescent="0.2">
      <c r="B141177" s="170"/>
    </row>
    <row r="141178" spans="2:2" x14ac:dyDescent="0.2">
      <c r="B141178" s="35"/>
    </row>
    <row r="141180" spans="2:2" x14ac:dyDescent="0.2">
      <c r="B141180" s="35"/>
    </row>
    <row r="141182" spans="2:2" x14ac:dyDescent="0.2">
      <c r="B141182" s="35"/>
    </row>
    <row r="141183" spans="2:2" x14ac:dyDescent="0.2">
      <c r="B141183" s="170"/>
    </row>
    <row r="141187" spans="2:2" x14ac:dyDescent="0.2">
      <c r="B141187" s="35"/>
    </row>
    <row r="141188" spans="2:2" x14ac:dyDescent="0.2">
      <c r="B141188" s="35"/>
    </row>
    <row r="141189" spans="2:2" x14ac:dyDescent="0.2">
      <c r="B141189" s="170"/>
    </row>
    <row r="141191" spans="2:2" x14ac:dyDescent="0.2">
      <c r="B141191" s="35"/>
    </row>
    <row r="141192" spans="2:2" x14ac:dyDescent="0.2">
      <c r="B141192" s="35"/>
    </row>
    <row r="141195" spans="2:2" x14ac:dyDescent="0.2">
      <c r="B141195" s="170"/>
    </row>
    <row r="141196" spans="2:2" x14ac:dyDescent="0.2">
      <c r="B141196" s="35"/>
    </row>
    <row r="141197" spans="2:2" x14ac:dyDescent="0.2">
      <c r="B141197" s="35"/>
    </row>
    <row r="141198" spans="2:2" x14ac:dyDescent="0.2">
      <c r="B141198" s="35"/>
    </row>
    <row r="141201" spans="2:2" x14ac:dyDescent="0.2">
      <c r="B141201" s="170"/>
    </row>
    <row r="141202" spans="2:2" x14ac:dyDescent="0.2">
      <c r="B141202" s="35"/>
    </row>
    <row r="141207" spans="2:2" x14ac:dyDescent="0.2">
      <c r="B141207" s="170"/>
    </row>
    <row r="141213" spans="2:2" x14ac:dyDescent="0.2">
      <c r="B141213" s="170"/>
    </row>
    <row r="141277" spans="2:2" x14ac:dyDescent="0.2">
      <c r="B141277" s="35"/>
    </row>
    <row r="141278" spans="2:2" x14ac:dyDescent="0.2">
      <c r="B141278" s="34"/>
    </row>
    <row r="141316" spans="2:2" x14ac:dyDescent="0.2">
      <c r="B141316" s="35"/>
    </row>
    <row r="141318" spans="2:2" x14ac:dyDescent="0.2">
      <c r="B141318" s="35"/>
    </row>
    <row r="141320" spans="2:2" x14ac:dyDescent="0.2">
      <c r="B141320" s="35"/>
    </row>
    <row r="141322" spans="2:2" x14ac:dyDescent="0.2">
      <c r="B141322" s="35"/>
    </row>
    <row r="141327" spans="2:2" x14ac:dyDescent="0.2">
      <c r="B141327" s="35"/>
    </row>
    <row r="141328" spans="2:2" x14ac:dyDescent="0.2">
      <c r="B141328" s="35"/>
    </row>
    <row r="141331" spans="2:2" x14ac:dyDescent="0.2">
      <c r="B141331" s="35"/>
    </row>
    <row r="141332" spans="2:2" x14ac:dyDescent="0.2">
      <c r="B141332" s="35"/>
    </row>
    <row r="141335" spans="2:2" x14ac:dyDescent="0.2">
      <c r="B141335" s="35"/>
    </row>
    <row r="141336" spans="2:2" x14ac:dyDescent="0.2">
      <c r="B141336" s="35"/>
    </row>
    <row r="141337" spans="2:2" x14ac:dyDescent="0.2">
      <c r="B141337" s="35"/>
    </row>
    <row r="141338" spans="2:2" x14ac:dyDescent="0.2">
      <c r="B141338" s="35"/>
    </row>
    <row r="141341" spans="2:2" x14ac:dyDescent="0.2">
      <c r="B141341" s="35"/>
    </row>
    <row r="141342" spans="2:2" x14ac:dyDescent="0.2">
      <c r="B141342" s="35"/>
    </row>
    <row r="141417" spans="2:2" x14ac:dyDescent="0.2">
      <c r="B141417" s="35"/>
    </row>
    <row r="141418" spans="2:2" x14ac:dyDescent="0.2">
      <c r="B141418" s="34"/>
    </row>
    <row r="141456" spans="2:2" x14ac:dyDescent="0.2">
      <c r="B141456" s="35"/>
    </row>
    <row r="141458" spans="2:2" x14ac:dyDescent="0.2">
      <c r="B141458" s="35"/>
    </row>
    <row r="141460" spans="2:2" x14ac:dyDescent="0.2">
      <c r="B141460" s="35"/>
    </row>
    <row r="141462" spans="2:2" x14ac:dyDescent="0.2">
      <c r="B141462" s="35"/>
    </row>
    <row r="141467" spans="2:2" x14ac:dyDescent="0.2">
      <c r="B141467" s="35"/>
    </row>
    <row r="141468" spans="2:2" x14ac:dyDescent="0.2">
      <c r="B141468" s="35"/>
    </row>
    <row r="141471" spans="2:2" x14ac:dyDescent="0.2">
      <c r="B141471" s="35"/>
    </row>
    <row r="141472" spans="2:2" x14ac:dyDescent="0.2">
      <c r="B141472" s="35"/>
    </row>
    <row r="141475" spans="2:2" x14ac:dyDescent="0.2">
      <c r="B141475" s="35"/>
    </row>
    <row r="141476" spans="2:2" x14ac:dyDescent="0.2">
      <c r="B141476" s="35"/>
    </row>
    <row r="141477" spans="2:2" x14ac:dyDescent="0.2">
      <c r="B141477" s="35"/>
    </row>
    <row r="141478" spans="2:2" x14ac:dyDescent="0.2">
      <c r="B141478" s="35"/>
    </row>
    <row r="141481" spans="2:2" x14ac:dyDescent="0.2">
      <c r="B141481" s="35"/>
    </row>
    <row r="141482" spans="2:2" x14ac:dyDescent="0.2">
      <c r="B141482" s="35"/>
    </row>
    <row r="141524" spans="2:2" x14ac:dyDescent="0.2">
      <c r="B141524" s="170"/>
    </row>
    <row r="141557" spans="2:2" x14ac:dyDescent="0.2">
      <c r="B141557" s="35"/>
    </row>
    <row r="141558" spans="2:2" x14ac:dyDescent="0.2">
      <c r="B141558" s="34"/>
    </row>
    <row r="141596" spans="2:2" x14ac:dyDescent="0.2">
      <c r="B141596" s="35"/>
    </row>
    <row r="141598" spans="2:2" x14ac:dyDescent="0.2">
      <c r="B141598" s="35"/>
    </row>
    <row r="141600" spans="2:2" x14ac:dyDescent="0.2">
      <c r="B141600" s="35"/>
    </row>
    <row r="141602" spans="2:2" x14ac:dyDescent="0.2">
      <c r="B141602" s="35"/>
    </row>
    <row r="141607" spans="2:2" x14ac:dyDescent="0.2">
      <c r="B141607" s="35"/>
    </row>
    <row r="141608" spans="2:2" x14ac:dyDescent="0.2">
      <c r="B141608" s="35"/>
    </row>
    <row r="141611" spans="2:2" x14ac:dyDescent="0.2">
      <c r="B141611" s="35"/>
    </row>
    <row r="141612" spans="2:2" x14ac:dyDescent="0.2">
      <c r="B141612" s="35"/>
    </row>
    <row r="141615" spans="2:2" x14ac:dyDescent="0.2">
      <c r="B141615" s="35"/>
    </row>
    <row r="141616" spans="2:2" x14ac:dyDescent="0.2">
      <c r="B141616" s="35"/>
    </row>
    <row r="141617" spans="2:2" x14ac:dyDescent="0.2">
      <c r="B141617" s="35"/>
    </row>
    <row r="141618" spans="2:2" x14ac:dyDescent="0.2">
      <c r="B141618" s="35"/>
    </row>
    <row r="141621" spans="2:2" x14ac:dyDescent="0.2">
      <c r="B141621" s="35"/>
    </row>
    <row r="141622" spans="2:2" x14ac:dyDescent="0.2">
      <c r="B141622" s="35"/>
    </row>
    <row r="141697" spans="2:2" x14ac:dyDescent="0.2">
      <c r="B141697" s="35"/>
    </row>
    <row r="141698" spans="2:2" x14ac:dyDescent="0.2">
      <c r="B141698" s="34"/>
    </row>
    <row r="141736" spans="2:2" x14ac:dyDescent="0.2">
      <c r="B141736" s="35"/>
    </row>
    <row r="141738" spans="2:2" x14ac:dyDescent="0.2">
      <c r="B141738" s="35"/>
    </row>
    <row r="141740" spans="2:2" x14ac:dyDescent="0.2">
      <c r="B141740" s="35"/>
    </row>
    <row r="141742" spans="2:2" x14ac:dyDescent="0.2">
      <c r="B141742" s="35"/>
    </row>
    <row r="141747" spans="2:2" x14ac:dyDescent="0.2">
      <c r="B141747" s="35"/>
    </row>
    <row r="141748" spans="2:2" x14ac:dyDescent="0.2">
      <c r="B141748" s="35"/>
    </row>
    <row r="141751" spans="2:2" x14ac:dyDescent="0.2">
      <c r="B141751" s="35"/>
    </row>
    <row r="141752" spans="2:2" x14ac:dyDescent="0.2">
      <c r="B141752" s="35"/>
    </row>
    <row r="141755" spans="2:2" x14ac:dyDescent="0.2">
      <c r="B141755" s="35"/>
    </row>
    <row r="141756" spans="2:2" x14ac:dyDescent="0.2">
      <c r="B141756" s="35"/>
    </row>
    <row r="141757" spans="2:2" x14ac:dyDescent="0.2">
      <c r="B141757" s="35"/>
    </row>
    <row r="141758" spans="2:2" x14ac:dyDescent="0.2">
      <c r="B141758" s="35"/>
    </row>
    <row r="141761" spans="2:2" x14ac:dyDescent="0.2">
      <c r="B141761" s="35"/>
    </row>
    <row r="141762" spans="2:2" x14ac:dyDescent="0.2">
      <c r="B141762" s="35"/>
    </row>
    <row r="141837" spans="2:2" x14ac:dyDescent="0.2">
      <c r="B141837" s="35"/>
    </row>
    <row r="141838" spans="2:2" x14ac:dyDescent="0.2">
      <c r="B141838" s="34"/>
    </row>
    <row r="141854" spans="2:2" x14ac:dyDescent="0.2">
      <c r="B141854" s="170"/>
    </row>
    <row r="141876" spans="2:2" x14ac:dyDescent="0.2">
      <c r="B141876" s="35"/>
    </row>
    <row r="141878" spans="2:2" x14ac:dyDescent="0.2">
      <c r="B141878" s="35"/>
    </row>
    <row r="141880" spans="2:2" x14ac:dyDescent="0.2">
      <c r="B141880" s="170"/>
    </row>
    <row r="141882" spans="2:2" x14ac:dyDescent="0.2">
      <c r="B141882" s="35"/>
    </row>
    <row r="141887" spans="2:2" x14ac:dyDescent="0.2">
      <c r="B141887" s="35"/>
    </row>
    <row r="141888" spans="2:2" x14ac:dyDescent="0.2">
      <c r="B141888" s="35"/>
    </row>
    <row r="141891" spans="2:2" x14ac:dyDescent="0.2">
      <c r="B141891" s="35"/>
    </row>
    <row r="141892" spans="2:2" x14ac:dyDescent="0.2">
      <c r="B141892" s="35"/>
    </row>
    <row r="141895" spans="2:2" x14ac:dyDescent="0.2">
      <c r="B141895" s="35"/>
    </row>
    <row r="141896" spans="2:2" x14ac:dyDescent="0.2">
      <c r="B141896" s="35"/>
    </row>
    <row r="141897" spans="2:2" x14ac:dyDescent="0.2">
      <c r="B141897" s="35"/>
    </row>
    <row r="141898" spans="2:2" x14ac:dyDescent="0.2">
      <c r="B141898" s="35"/>
    </row>
    <row r="141901" spans="2:2" x14ac:dyDescent="0.2">
      <c r="B141901" s="35"/>
    </row>
    <row r="141902" spans="2:2" x14ac:dyDescent="0.2">
      <c r="B141902" s="35"/>
    </row>
    <row r="141977" spans="2:2" x14ac:dyDescent="0.2">
      <c r="B141977" s="35"/>
    </row>
    <row r="141978" spans="2:2" x14ac:dyDescent="0.2">
      <c r="B141978" s="34"/>
    </row>
    <row r="142016" spans="2:2" x14ac:dyDescent="0.2">
      <c r="B142016" s="35"/>
    </row>
    <row r="142018" spans="2:2" x14ac:dyDescent="0.2">
      <c r="B142018" s="35"/>
    </row>
    <row r="142020" spans="2:2" x14ac:dyDescent="0.2">
      <c r="B142020" s="35"/>
    </row>
    <row r="142022" spans="2:2" x14ac:dyDescent="0.2">
      <c r="B142022" s="35"/>
    </row>
    <row r="142027" spans="2:2" x14ac:dyDescent="0.2">
      <c r="B142027" s="35"/>
    </row>
    <row r="142028" spans="2:2" x14ac:dyDescent="0.2">
      <c r="B142028" s="35"/>
    </row>
    <row r="142031" spans="2:2" x14ac:dyDescent="0.2">
      <c r="B142031" s="35"/>
    </row>
    <row r="142032" spans="2:2" x14ac:dyDescent="0.2">
      <c r="B142032" s="35"/>
    </row>
    <row r="142035" spans="2:2" x14ac:dyDescent="0.2">
      <c r="B142035" s="35"/>
    </row>
    <row r="142036" spans="2:2" x14ac:dyDescent="0.2">
      <c r="B142036" s="35"/>
    </row>
    <row r="142037" spans="2:2" x14ac:dyDescent="0.2">
      <c r="B142037" s="35"/>
    </row>
    <row r="142038" spans="2:2" x14ac:dyDescent="0.2">
      <c r="B142038" s="35"/>
    </row>
    <row r="142041" spans="2:2" x14ac:dyDescent="0.2">
      <c r="B142041" s="35"/>
    </row>
    <row r="142042" spans="2:2" x14ac:dyDescent="0.2">
      <c r="B142042" s="35"/>
    </row>
    <row r="142117" spans="2:2" x14ac:dyDescent="0.2">
      <c r="B142117" s="35"/>
    </row>
    <row r="142118" spans="2:2" x14ac:dyDescent="0.2">
      <c r="B142118" s="34"/>
    </row>
    <row r="142156" spans="2:2" x14ac:dyDescent="0.2">
      <c r="B142156" s="35"/>
    </row>
    <row r="142158" spans="2:2" x14ac:dyDescent="0.2">
      <c r="B142158" s="35"/>
    </row>
    <row r="142160" spans="2:2" x14ac:dyDescent="0.2">
      <c r="B142160" s="35"/>
    </row>
    <row r="142162" spans="2:2" x14ac:dyDescent="0.2">
      <c r="B142162" s="35"/>
    </row>
    <row r="142167" spans="2:2" x14ac:dyDescent="0.2">
      <c r="B142167" s="35"/>
    </row>
    <row r="142168" spans="2:2" x14ac:dyDescent="0.2">
      <c r="B142168" s="35"/>
    </row>
    <row r="142171" spans="2:2" x14ac:dyDescent="0.2">
      <c r="B142171" s="35"/>
    </row>
    <row r="142172" spans="2:2" x14ac:dyDescent="0.2">
      <c r="B142172" s="35"/>
    </row>
    <row r="142175" spans="2:2" x14ac:dyDescent="0.2">
      <c r="B142175" s="35"/>
    </row>
    <row r="142176" spans="2:2" x14ac:dyDescent="0.2">
      <c r="B142176" s="35"/>
    </row>
    <row r="142177" spans="2:2" x14ac:dyDescent="0.2">
      <c r="B142177" s="35"/>
    </row>
    <row r="142178" spans="2:2" x14ac:dyDescent="0.2">
      <c r="B142178" s="35"/>
    </row>
    <row r="142181" spans="2:2" x14ac:dyDescent="0.2">
      <c r="B142181" s="35"/>
    </row>
    <row r="142182" spans="2:2" x14ac:dyDescent="0.2">
      <c r="B142182" s="35"/>
    </row>
    <row r="142208" spans="2:2" x14ac:dyDescent="0.2">
      <c r="B142208" s="170"/>
    </row>
    <row r="142257" spans="2:2" x14ac:dyDescent="0.2">
      <c r="B142257" s="35"/>
    </row>
    <row r="142258" spans="2:2" x14ac:dyDescent="0.2">
      <c r="B142258" s="34"/>
    </row>
    <row r="142296" spans="2:2" x14ac:dyDescent="0.2">
      <c r="B142296" s="35"/>
    </row>
    <row r="142298" spans="2:2" x14ac:dyDescent="0.2">
      <c r="B142298" s="35"/>
    </row>
    <row r="142300" spans="2:2" x14ac:dyDescent="0.2">
      <c r="B142300" s="35"/>
    </row>
    <row r="142302" spans="2:2" x14ac:dyDescent="0.2">
      <c r="B142302" s="35"/>
    </row>
    <row r="142307" spans="2:2" x14ac:dyDescent="0.2">
      <c r="B142307" s="35"/>
    </row>
    <row r="142308" spans="2:2" x14ac:dyDescent="0.2">
      <c r="B142308" s="35"/>
    </row>
    <row r="142311" spans="2:2" x14ac:dyDescent="0.2">
      <c r="B142311" s="35"/>
    </row>
    <row r="142312" spans="2:2" x14ac:dyDescent="0.2">
      <c r="B142312" s="35"/>
    </row>
    <row r="142315" spans="2:2" x14ac:dyDescent="0.2">
      <c r="B142315" s="35"/>
    </row>
    <row r="142316" spans="2:2" x14ac:dyDescent="0.2">
      <c r="B142316" s="35"/>
    </row>
    <row r="142317" spans="2:2" x14ac:dyDescent="0.2">
      <c r="B142317" s="35"/>
    </row>
    <row r="142318" spans="2:2" x14ac:dyDescent="0.2">
      <c r="B142318" s="35"/>
    </row>
    <row r="142321" spans="2:2" x14ac:dyDescent="0.2">
      <c r="B142321" s="35"/>
    </row>
    <row r="142322" spans="2:2" x14ac:dyDescent="0.2">
      <c r="B142322" s="35"/>
    </row>
    <row r="142397" spans="2:2" x14ac:dyDescent="0.2">
      <c r="B142397" s="35"/>
    </row>
    <row r="142398" spans="2:2" x14ac:dyDescent="0.2">
      <c r="B142398" s="34"/>
    </row>
    <row r="142436" spans="2:2" x14ac:dyDescent="0.2">
      <c r="B142436" s="35"/>
    </row>
    <row r="142438" spans="2:2" x14ac:dyDescent="0.2">
      <c r="B142438" s="35"/>
    </row>
    <row r="142440" spans="2:2" x14ac:dyDescent="0.2">
      <c r="B142440" s="35"/>
    </row>
    <row r="142442" spans="2:2" x14ac:dyDescent="0.2">
      <c r="B142442" s="35"/>
    </row>
    <row r="142447" spans="2:2" x14ac:dyDescent="0.2">
      <c r="B142447" s="35"/>
    </row>
    <row r="142448" spans="2:2" x14ac:dyDescent="0.2">
      <c r="B142448" s="35"/>
    </row>
    <row r="142451" spans="2:2" x14ac:dyDescent="0.2">
      <c r="B142451" s="35"/>
    </row>
    <row r="142452" spans="2:2" x14ac:dyDescent="0.2">
      <c r="B142452" s="35"/>
    </row>
    <row r="142455" spans="2:2" x14ac:dyDescent="0.2">
      <c r="B142455" s="35"/>
    </row>
    <row r="142456" spans="2:2" x14ac:dyDescent="0.2">
      <c r="B142456" s="35"/>
    </row>
    <row r="142457" spans="2:2" x14ac:dyDescent="0.2">
      <c r="B142457" s="35"/>
    </row>
    <row r="142458" spans="2:2" x14ac:dyDescent="0.2">
      <c r="B142458" s="35"/>
    </row>
    <row r="142461" spans="2:2" x14ac:dyDescent="0.2">
      <c r="B142461" s="35"/>
    </row>
    <row r="142462" spans="2:2" x14ac:dyDescent="0.2">
      <c r="B142462" s="35"/>
    </row>
    <row r="142482" spans="2:2" x14ac:dyDescent="0.2">
      <c r="B142482" s="170"/>
    </row>
    <row r="142537" spans="2:2" x14ac:dyDescent="0.2">
      <c r="B142537" s="35"/>
    </row>
    <row r="142538" spans="2:2" x14ac:dyDescent="0.2">
      <c r="B142538" s="34"/>
    </row>
    <row r="142555" spans="2:2" x14ac:dyDescent="0.2">
      <c r="B142555" s="170"/>
    </row>
    <row r="142576" spans="2:2" x14ac:dyDescent="0.2">
      <c r="B142576" s="35"/>
    </row>
    <row r="142578" spans="2:2" x14ac:dyDescent="0.2">
      <c r="B142578" s="35"/>
    </row>
    <row r="142580" spans="2:2" x14ac:dyDescent="0.2">
      <c r="B142580" s="35"/>
    </row>
    <row r="142582" spans="2:2" x14ac:dyDescent="0.2">
      <c r="B142582" s="35"/>
    </row>
    <row r="142587" spans="2:2" x14ac:dyDescent="0.2">
      <c r="B142587" s="35"/>
    </row>
    <row r="142588" spans="2:2" x14ac:dyDescent="0.2">
      <c r="B142588" s="35"/>
    </row>
    <row r="142591" spans="2:2" x14ac:dyDescent="0.2">
      <c r="B142591" s="35"/>
    </row>
    <row r="142592" spans="2:2" x14ac:dyDescent="0.2">
      <c r="B142592" s="170"/>
    </row>
    <row r="142595" spans="2:2" x14ac:dyDescent="0.2">
      <c r="B142595" s="35"/>
    </row>
    <row r="142596" spans="2:2" x14ac:dyDescent="0.2">
      <c r="B142596" s="35"/>
    </row>
    <row r="142597" spans="2:2" x14ac:dyDescent="0.2">
      <c r="B142597" s="35"/>
    </row>
    <row r="142598" spans="2:2" x14ac:dyDescent="0.2">
      <c r="B142598" s="35"/>
    </row>
    <row r="142601" spans="2:2" x14ac:dyDescent="0.2">
      <c r="B142601" s="35"/>
    </row>
    <row r="142602" spans="2:2" x14ac:dyDescent="0.2">
      <c r="B142602" s="35"/>
    </row>
    <row r="142677" spans="2:2" x14ac:dyDescent="0.2">
      <c r="B142677" s="35"/>
    </row>
    <row r="142678" spans="2:2" x14ac:dyDescent="0.2">
      <c r="B142678" s="34"/>
    </row>
    <row r="142716" spans="2:2" x14ac:dyDescent="0.2">
      <c r="B142716" s="35"/>
    </row>
    <row r="142718" spans="2:2" x14ac:dyDescent="0.2">
      <c r="B142718" s="35"/>
    </row>
    <row r="142720" spans="2:2" x14ac:dyDescent="0.2">
      <c r="B142720" s="35"/>
    </row>
    <row r="142722" spans="2:2" x14ac:dyDescent="0.2">
      <c r="B142722" s="35"/>
    </row>
    <row r="142727" spans="2:2" x14ac:dyDescent="0.2">
      <c r="B142727" s="35"/>
    </row>
    <row r="142728" spans="2:2" x14ac:dyDescent="0.2">
      <c r="B142728" s="35"/>
    </row>
    <row r="142731" spans="2:2" x14ac:dyDescent="0.2">
      <c r="B142731" s="35"/>
    </row>
    <row r="142732" spans="2:2" x14ac:dyDescent="0.2">
      <c r="B142732" s="35"/>
    </row>
    <row r="142735" spans="2:2" x14ac:dyDescent="0.2">
      <c r="B142735" s="35"/>
    </row>
    <row r="142736" spans="2:2" x14ac:dyDescent="0.2">
      <c r="B142736" s="35"/>
    </row>
    <row r="142737" spans="2:2" x14ac:dyDescent="0.2">
      <c r="B142737" s="35"/>
    </row>
    <row r="142738" spans="2:2" x14ac:dyDescent="0.2">
      <c r="B142738" s="35"/>
    </row>
    <row r="142741" spans="2:2" x14ac:dyDescent="0.2">
      <c r="B142741" s="35"/>
    </row>
    <row r="142742" spans="2:2" x14ac:dyDescent="0.2">
      <c r="B142742" s="35"/>
    </row>
    <row r="142817" spans="2:2" x14ac:dyDescent="0.2">
      <c r="B142817" s="35"/>
    </row>
    <row r="142818" spans="2:2" x14ac:dyDescent="0.2">
      <c r="B142818" s="34"/>
    </row>
    <row r="142856" spans="2:2" x14ac:dyDescent="0.2">
      <c r="B142856" s="35"/>
    </row>
    <row r="142858" spans="2:2" x14ac:dyDescent="0.2">
      <c r="B142858" s="35"/>
    </row>
    <row r="142860" spans="2:2" x14ac:dyDescent="0.2">
      <c r="B142860" s="35"/>
    </row>
    <row r="142862" spans="2:2" x14ac:dyDescent="0.2">
      <c r="B142862" s="35"/>
    </row>
    <row r="142867" spans="2:2" x14ac:dyDescent="0.2">
      <c r="B142867" s="35"/>
    </row>
    <row r="142868" spans="2:2" x14ac:dyDescent="0.2">
      <c r="B142868" s="35"/>
    </row>
    <row r="142871" spans="2:2" x14ac:dyDescent="0.2">
      <c r="B142871" s="35"/>
    </row>
    <row r="142872" spans="2:2" x14ac:dyDescent="0.2">
      <c r="B142872" s="35"/>
    </row>
    <row r="142875" spans="2:2" x14ac:dyDescent="0.2">
      <c r="B142875" s="35"/>
    </row>
    <row r="142876" spans="2:2" x14ac:dyDescent="0.2">
      <c r="B142876" s="35"/>
    </row>
    <row r="142877" spans="2:2" x14ac:dyDescent="0.2">
      <c r="B142877" s="35"/>
    </row>
    <row r="142878" spans="2:2" x14ac:dyDescent="0.2">
      <c r="B142878" s="35"/>
    </row>
    <row r="142881" spans="2:2" x14ac:dyDescent="0.2">
      <c r="B142881" s="35"/>
    </row>
    <row r="142882" spans="2:2" x14ac:dyDescent="0.2">
      <c r="B142882" s="35"/>
    </row>
    <row r="142957" spans="2:2" x14ac:dyDescent="0.2">
      <c r="B142957" s="35"/>
    </row>
    <row r="142958" spans="2:2" x14ac:dyDescent="0.2">
      <c r="B142958" s="34"/>
    </row>
    <row r="142996" spans="2:2" x14ac:dyDescent="0.2">
      <c r="B142996" s="35"/>
    </row>
    <row r="142998" spans="2:2" x14ac:dyDescent="0.2">
      <c r="B142998" s="35"/>
    </row>
    <row r="143000" spans="2:2" x14ac:dyDescent="0.2">
      <c r="B143000" s="35"/>
    </row>
    <row r="143002" spans="2:2" x14ac:dyDescent="0.2">
      <c r="B143002" s="35"/>
    </row>
    <row r="143007" spans="2:2" x14ac:dyDescent="0.2">
      <c r="B143007" s="35"/>
    </row>
    <row r="143008" spans="2:2" x14ac:dyDescent="0.2">
      <c r="B143008" s="35"/>
    </row>
    <row r="143011" spans="2:2" x14ac:dyDescent="0.2">
      <c r="B143011" s="35"/>
    </row>
    <row r="143012" spans="2:2" x14ac:dyDescent="0.2">
      <c r="B143012" s="35"/>
    </row>
    <row r="143015" spans="2:2" x14ac:dyDescent="0.2">
      <c r="B143015" s="35"/>
    </row>
    <row r="143016" spans="2:2" x14ac:dyDescent="0.2">
      <c r="B143016" s="35"/>
    </row>
    <row r="143017" spans="2:2" x14ac:dyDescent="0.2">
      <c r="B143017" s="35"/>
    </row>
    <row r="143018" spans="2:2" x14ac:dyDescent="0.2">
      <c r="B143018" s="35"/>
    </row>
    <row r="143021" spans="2:2" x14ac:dyDescent="0.2">
      <c r="B143021" s="35"/>
    </row>
    <row r="143022" spans="2:2" x14ac:dyDescent="0.2">
      <c r="B143022" s="35"/>
    </row>
    <row r="143097" spans="2:2" x14ac:dyDescent="0.2">
      <c r="B143097" s="35"/>
    </row>
    <row r="143098" spans="2:2" x14ac:dyDescent="0.2">
      <c r="B143098" s="34"/>
    </row>
    <row r="143136" spans="2:2" x14ac:dyDescent="0.2">
      <c r="B143136" s="35"/>
    </row>
    <row r="143138" spans="2:2" x14ac:dyDescent="0.2">
      <c r="B143138" s="35"/>
    </row>
    <row r="143140" spans="2:2" x14ac:dyDescent="0.2">
      <c r="B143140" s="35"/>
    </row>
    <row r="143142" spans="2:2" x14ac:dyDescent="0.2">
      <c r="B143142" s="35"/>
    </row>
    <row r="143147" spans="2:2" x14ac:dyDescent="0.2">
      <c r="B143147" s="35"/>
    </row>
    <row r="143148" spans="2:2" x14ac:dyDescent="0.2">
      <c r="B143148" s="35"/>
    </row>
    <row r="143151" spans="2:2" x14ac:dyDescent="0.2">
      <c r="B143151" s="35"/>
    </row>
    <row r="143152" spans="2:2" x14ac:dyDescent="0.2">
      <c r="B143152" s="35"/>
    </row>
    <row r="143155" spans="2:2" x14ac:dyDescent="0.2">
      <c r="B143155" s="35"/>
    </row>
    <row r="143156" spans="2:2" x14ac:dyDescent="0.2">
      <c r="B143156" s="35"/>
    </row>
    <row r="143157" spans="2:2" x14ac:dyDescent="0.2">
      <c r="B143157" s="35"/>
    </row>
    <row r="143158" spans="2:2" x14ac:dyDescent="0.2">
      <c r="B143158" s="35"/>
    </row>
    <row r="143161" spans="2:2" x14ac:dyDescent="0.2">
      <c r="B143161" s="35"/>
    </row>
    <row r="143162" spans="2:2" x14ac:dyDescent="0.2">
      <c r="B143162" s="35"/>
    </row>
    <row r="143237" spans="2:2" x14ac:dyDescent="0.2">
      <c r="B143237" s="35"/>
    </row>
    <row r="143238" spans="2:2" x14ac:dyDescent="0.2">
      <c r="B143238" s="34"/>
    </row>
    <row r="143276" spans="2:2" x14ac:dyDescent="0.2">
      <c r="B143276" s="35"/>
    </row>
    <row r="143278" spans="2:2" x14ac:dyDescent="0.2">
      <c r="B143278" s="35"/>
    </row>
    <row r="143280" spans="2:2" x14ac:dyDescent="0.2">
      <c r="B143280" s="35"/>
    </row>
    <row r="143282" spans="2:2" x14ac:dyDescent="0.2">
      <c r="B143282" s="35"/>
    </row>
    <row r="143287" spans="2:2" x14ac:dyDescent="0.2">
      <c r="B143287" s="35"/>
    </row>
    <row r="143288" spans="2:2" x14ac:dyDescent="0.2">
      <c r="B143288" s="35"/>
    </row>
    <row r="143291" spans="2:2" x14ac:dyDescent="0.2">
      <c r="B143291" s="35"/>
    </row>
    <row r="143292" spans="2:2" x14ac:dyDescent="0.2">
      <c r="B143292" s="35"/>
    </row>
    <row r="143295" spans="2:2" x14ac:dyDescent="0.2">
      <c r="B143295" s="35"/>
    </row>
    <row r="143296" spans="2:2" x14ac:dyDescent="0.2">
      <c r="B143296" s="35"/>
    </row>
    <row r="143297" spans="2:2" x14ac:dyDescent="0.2">
      <c r="B143297" s="35"/>
    </row>
    <row r="143298" spans="2:2" x14ac:dyDescent="0.2">
      <c r="B143298" s="35"/>
    </row>
    <row r="143301" spans="2:2" x14ac:dyDescent="0.2">
      <c r="B143301" s="35"/>
    </row>
    <row r="143302" spans="2:2" x14ac:dyDescent="0.2">
      <c r="B143302" s="35"/>
    </row>
    <row r="143377" spans="2:2" x14ac:dyDescent="0.2">
      <c r="B143377" s="35"/>
    </row>
    <row r="143378" spans="2:2" x14ac:dyDescent="0.2">
      <c r="B143378" s="34"/>
    </row>
    <row r="143416" spans="2:2" x14ac:dyDescent="0.2">
      <c r="B143416" s="35"/>
    </row>
    <row r="143418" spans="2:2" x14ac:dyDescent="0.2">
      <c r="B143418" s="35"/>
    </row>
    <row r="143420" spans="2:2" x14ac:dyDescent="0.2">
      <c r="B143420" s="35"/>
    </row>
    <row r="143422" spans="2:2" x14ac:dyDescent="0.2">
      <c r="B143422" s="35"/>
    </row>
    <row r="143427" spans="2:2" x14ac:dyDescent="0.2">
      <c r="B143427" s="35"/>
    </row>
    <row r="143428" spans="2:2" x14ac:dyDescent="0.2">
      <c r="B143428" s="35"/>
    </row>
    <row r="143431" spans="2:2" x14ac:dyDescent="0.2">
      <c r="B143431" s="35"/>
    </row>
    <row r="143432" spans="2:2" x14ac:dyDescent="0.2">
      <c r="B143432" s="35"/>
    </row>
    <row r="143435" spans="2:2" x14ac:dyDescent="0.2">
      <c r="B143435" s="35"/>
    </row>
    <row r="143436" spans="2:2" x14ac:dyDescent="0.2">
      <c r="B143436" s="35"/>
    </row>
    <row r="143437" spans="2:2" x14ac:dyDescent="0.2">
      <c r="B143437" s="35"/>
    </row>
    <row r="143438" spans="2:2" x14ac:dyDescent="0.2">
      <c r="B143438" s="35"/>
    </row>
    <row r="143441" spans="2:2" x14ac:dyDescent="0.2">
      <c r="B143441" s="35"/>
    </row>
    <row r="143442" spans="2:2" x14ac:dyDescent="0.2">
      <c r="B143442" s="35"/>
    </row>
    <row r="143517" spans="2:2" x14ac:dyDescent="0.2">
      <c r="B143517" s="35"/>
    </row>
    <row r="143518" spans="2:2" x14ac:dyDescent="0.2">
      <c r="B143518" s="34"/>
    </row>
    <row r="143556" spans="2:2" x14ac:dyDescent="0.2">
      <c r="B143556" s="35"/>
    </row>
    <row r="143558" spans="2:2" x14ac:dyDescent="0.2">
      <c r="B143558" s="35"/>
    </row>
    <row r="143560" spans="2:2" x14ac:dyDescent="0.2">
      <c r="B143560" s="35"/>
    </row>
    <row r="143562" spans="2:2" x14ac:dyDescent="0.2">
      <c r="B143562" s="35"/>
    </row>
    <row r="143567" spans="2:2" x14ac:dyDescent="0.2">
      <c r="B143567" s="35"/>
    </row>
    <row r="143568" spans="2:2" x14ac:dyDescent="0.2">
      <c r="B143568" s="35"/>
    </row>
    <row r="143571" spans="2:2" x14ac:dyDescent="0.2">
      <c r="B143571" s="35"/>
    </row>
    <row r="143572" spans="2:2" x14ac:dyDescent="0.2">
      <c r="B143572" s="35"/>
    </row>
    <row r="143575" spans="2:2" x14ac:dyDescent="0.2">
      <c r="B143575" s="35"/>
    </row>
    <row r="143576" spans="2:2" x14ac:dyDescent="0.2">
      <c r="B143576" s="35"/>
    </row>
    <row r="143577" spans="2:2" x14ac:dyDescent="0.2">
      <c r="B143577" s="35"/>
    </row>
    <row r="143578" spans="2:2" x14ac:dyDescent="0.2">
      <c r="B143578" s="35"/>
    </row>
    <row r="143581" spans="2:2" x14ac:dyDescent="0.2">
      <c r="B143581" s="35"/>
    </row>
    <row r="143582" spans="2:2" x14ac:dyDescent="0.2">
      <c r="B143582" s="35"/>
    </row>
    <row r="143657" spans="2:2" x14ac:dyDescent="0.2">
      <c r="B143657" s="35"/>
    </row>
    <row r="143658" spans="2:2" x14ac:dyDescent="0.2">
      <c r="B143658" s="34"/>
    </row>
    <row r="143696" spans="2:2" x14ac:dyDescent="0.2">
      <c r="B143696" s="35"/>
    </row>
    <row r="143698" spans="2:2" x14ac:dyDescent="0.2">
      <c r="B143698" s="35"/>
    </row>
    <row r="143700" spans="2:2" x14ac:dyDescent="0.2">
      <c r="B143700" s="35"/>
    </row>
    <row r="143702" spans="2:2" x14ac:dyDescent="0.2">
      <c r="B143702" s="35"/>
    </row>
    <row r="143707" spans="2:2" x14ac:dyDescent="0.2">
      <c r="B143707" s="35"/>
    </row>
    <row r="143708" spans="2:2" x14ac:dyDescent="0.2">
      <c r="B143708" s="35"/>
    </row>
    <row r="143711" spans="2:2" x14ac:dyDescent="0.2">
      <c r="B143711" s="35"/>
    </row>
    <row r="143712" spans="2:2" x14ac:dyDescent="0.2">
      <c r="B143712" s="35"/>
    </row>
    <row r="143715" spans="2:2" x14ac:dyDescent="0.2">
      <c r="B143715" s="35"/>
    </row>
    <row r="143716" spans="2:2" x14ac:dyDescent="0.2">
      <c r="B143716" s="35"/>
    </row>
    <row r="143717" spans="2:2" x14ac:dyDescent="0.2">
      <c r="B143717" s="35"/>
    </row>
    <row r="143718" spans="2:2" x14ac:dyDescent="0.2">
      <c r="B143718" s="35"/>
    </row>
    <row r="143721" spans="2:2" x14ac:dyDescent="0.2">
      <c r="B143721" s="35"/>
    </row>
    <row r="143722" spans="2:2" x14ac:dyDescent="0.2">
      <c r="B143722" s="35"/>
    </row>
    <row r="143797" spans="2:2" x14ac:dyDescent="0.2">
      <c r="B143797" s="35"/>
    </row>
    <row r="143798" spans="2:2" x14ac:dyDescent="0.2">
      <c r="B143798" s="34"/>
    </row>
    <row r="143836" spans="2:2" x14ac:dyDescent="0.2">
      <c r="B143836" s="35"/>
    </row>
    <row r="143838" spans="2:2" x14ac:dyDescent="0.2">
      <c r="B143838" s="35"/>
    </row>
    <row r="143840" spans="2:2" x14ac:dyDescent="0.2">
      <c r="B143840" s="35"/>
    </row>
    <row r="143842" spans="2:2" x14ac:dyDescent="0.2">
      <c r="B143842" s="35"/>
    </row>
    <row r="143847" spans="2:2" x14ac:dyDescent="0.2">
      <c r="B143847" s="35"/>
    </row>
    <row r="143848" spans="2:2" x14ac:dyDescent="0.2">
      <c r="B143848" s="35"/>
    </row>
    <row r="143851" spans="2:2" x14ac:dyDescent="0.2">
      <c r="B143851" s="35"/>
    </row>
    <row r="143852" spans="2:2" x14ac:dyDescent="0.2">
      <c r="B143852" s="35"/>
    </row>
    <row r="143855" spans="2:2" x14ac:dyDescent="0.2">
      <c r="B143855" s="35"/>
    </row>
    <row r="143856" spans="2:2" x14ac:dyDescent="0.2">
      <c r="B143856" s="35"/>
    </row>
    <row r="143857" spans="2:2" x14ac:dyDescent="0.2">
      <c r="B143857" s="35"/>
    </row>
    <row r="143858" spans="2:2" x14ac:dyDescent="0.2">
      <c r="B143858" s="35"/>
    </row>
    <row r="143861" spans="2:2" x14ac:dyDescent="0.2">
      <c r="B143861" s="35"/>
    </row>
    <row r="143862" spans="2:2" x14ac:dyDescent="0.2">
      <c r="B143862" s="35"/>
    </row>
    <row r="143937" spans="2:2" x14ac:dyDescent="0.2">
      <c r="B143937" s="35"/>
    </row>
    <row r="143938" spans="2:2" x14ac:dyDescent="0.2">
      <c r="B143938" s="34"/>
    </row>
    <row r="143976" spans="2:2" x14ac:dyDescent="0.2">
      <c r="B143976" s="35"/>
    </row>
    <row r="143978" spans="2:2" x14ac:dyDescent="0.2">
      <c r="B143978" s="35"/>
    </row>
    <row r="143980" spans="2:2" x14ac:dyDescent="0.2">
      <c r="B143980" s="35"/>
    </row>
    <row r="143982" spans="2:2" x14ac:dyDescent="0.2">
      <c r="B143982" s="35"/>
    </row>
    <row r="143987" spans="2:2" x14ac:dyDescent="0.2">
      <c r="B143987" s="35"/>
    </row>
    <row r="143988" spans="2:2" x14ac:dyDescent="0.2">
      <c r="B143988" s="35"/>
    </row>
    <row r="143991" spans="2:2" x14ac:dyDescent="0.2">
      <c r="B143991" s="35"/>
    </row>
    <row r="143992" spans="2:2" x14ac:dyDescent="0.2">
      <c r="B143992" s="35"/>
    </row>
    <row r="143995" spans="2:2" x14ac:dyDescent="0.2">
      <c r="B143995" s="35"/>
    </row>
    <row r="143996" spans="2:2" x14ac:dyDescent="0.2">
      <c r="B143996" s="35"/>
    </row>
    <row r="143997" spans="2:2" x14ac:dyDescent="0.2">
      <c r="B143997" s="35"/>
    </row>
    <row r="143998" spans="2:2" x14ac:dyDescent="0.2">
      <c r="B143998" s="35"/>
    </row>
    <row r="144001" spans="2:2" x14ac:dyDescent="0.2">
      <c r="B144001" s="35"/>
    </row>
    <row r="144002" spans="2:2" x14ac:dyDescent="0.2">
      <c r="B144002" s="35"/>
    </row>
    <row r="144077" spans="2:2" x14ac:dyDescent="0.2">
      <c r="B144077" s="35"/>
    </row>
    <row r="144078" spans="2:2" x14ac:dyDescent="0.2">
      <c r="B144078" s="34"/>
    </row>
    <row r="144116" spans="2:2" x14ac:dyDescent="0.2">
      <c r="B144116" s="35"/>
    </row>
    <row r="144118" spans="2:2" x14ac:dyDescent="0.2">
      <c r="B144118" s="35"/>
    </row>
    <row r="144120" spans="2:2" x14ac:dyDescent="0.2">
      <c r="B144120" s="35"/>
    </row>
    <row r="144122" spans="2:2" x14ac:dyDescent="0.2">
      <c r="B144122" s="35"/>
    </row>
    <row r="144127" spans="2:2" x14ac:dyDescent="0.2">
      <c r="B144127" s="35"/>
    </row>
    <row r="144128" spans="2:2" x14ac:dyDescent="0.2">
      <c r="B144128" s="35"/>
    </row>
    <row r="144131" spans="2:2" x14ac:dyDescent="0.2">
      <c r="B144131" s="35"/>
    </row>
    <row r="144132" spans="2:2" x14ac:dyDescent="0.2">
      <c r="B144132" s="35"/>
    </row>
    <row r="144135" spans="2:2" x14ac:dyDescent="0.2">
      <c r="B144135" s="35"/>
    </row>
    <row r="144136" spans="2:2" x14ac:dyDescent="0.2">
      <c r="B144136" s="35"/>
    </row>
    <row r="144137" spans="2:2" x14ac:dyDescent="0.2">
      <c r="B144137" s="35"/>
    </row>
    <row r="144138" spans="2:2" x14ac:dyDescent="0.2">
      <c r="B144138" s="35"/>
    </row>
    <row r="144141" spans="2:2" x14ac:dyDescent="0.2">
      <c r="B144141" s="35"/>
    </row>
    <row r="144142" spans="2:2" x14ac:dyDescent="0.2">
      <c r="B144142" s="35"/>
    </row>
    <row r="144217" spans="2:2" x14ac:dyDescent="0.2">
      <c r="B144217" s="35"/>
    </row>
    <row r="144218" spans="2:2" x14ac:dyDescent="0.2">
      <c r="B144218" s="34"/>
    </row>
    <row r="144256" spans="2:2" x14ac:dyDescent="0.2">
      <c r="B144256" s="35"/>
    </row>
    <row r="144258" spans="2:2" x14ac:dyDescent="0.2">
      <c r="B144258" s="35"/>
    </row>
    <row r="144260" spans="2:2" x14ac:dyDescent="0.2">
      <c r="B144260" s="35"/>
    </row>
    <row r="144262" spans="2:2" x14ac:dyDescent="0.2">
      <c r="B144262" s="35"/>
    </row>
    <row r="144267" spans="2:2" x14ac:dyDescent="0.2">
      <c r="B144267" s="35"/>
    </row>
    <row r="144268" spans="2:2" x14ac:dyDescent="0.2">
      <c r="B144268" s="35"/>
    </row>
    <row r="144271" spans="2:2" x14ac:dyDescent="0.2">
      <c r="B144271" s="35"/>
    </row>
    <row r="144272" spans="2:2" x14ac:dyDescent="0.2">
      <c r="B144272" s="35"/>
    </row>
    <row r="144275" spans="2:2" x14ac:dyDescent="0.2">
      <c r="B144275" s="35"/>
    </row>
    <row r="144276" spans="2:2" x14ac:dyDescent="0.2">
      <c r="B144276" s="35"/>
    </row>
    <row r="144277" spans="2:2" x14ac:dyDescent="0.2">
      <c r="B144277" s="35"/>
    </row>
    <row r="144278" spans="2:2" x14ac:dyDescent="0.2">
      <c r="B144278" s="35"/>
    </row>
    <row r="144281" spans="2:2" x14ac:dyDescent="0.2">
      <c r="B144281" s="35"/>
    </row>
    <row r="144282" spans="2:2" x14ac:dyDescent="0.2">
      <c r="B144282" s="35"/>
    </row>
    <row r="144357" spans="2:2" x14ac:dyDescent="0.2">
      <c r="B144357" s="35"/>
    </row>
    <row r="144358" spans="2:2" x14ac:dyDescent="0.2">
      <c r="B144358" s="34"/>
    </row>
    <row r="144396" spans="2:2" x14ac:dyDescent="0.2">
      <c r="B144396" s="35"/>
    </row>
    <row r="144398" spans="2:2" x14ac:dyDescent="0.2">
      <c r="B144398" s="35"/>
    </row>
    <row r="144400" spans="2:2" x14ac:dyDescent="0.2">
      <c r="B144400" s="35"/>
    </row>
    <row r="144402" spans="2:2" x14ac:dyDescent="0.2">
      <c r="B144402" s="35"/>
    </row>
    <row r="144407" spans="2:2" x14ac:dyDescent="0.2">
      <c r="B144407" s="35"/>
    </row>
    <row r="144408" spans="2:2" x14ac:dyDescent="0.2">
      <c r="B144408" s="35"/>
    </row>
    <row r="144411" spans="2:2" x14ac:dyDescent="0.2">
      <c r="B144411" s="35"/>
    </row>
    <row r="144412" spans="2:2" x14ac:dyDescent="0.2">
      <c r="B144412" s="35"/>
    </row>
    <row r="144415" spans="2:2" x14ac:dyDescent="0.2">
      <c r="B144415" s="35"/>
    </row>
    <row r="144416" spans="2:2" x14ac:dyDescent="0.2">
      <c r="B144416" s="35"/>
    </row>
    <row r="144417" spans="2:2" x14ac:dyDescent="0.2">
      <c r="B144417" s="35"/>
    </row>
    <row r="144418" spans="2:2" x14ac:dyDescent="0.2">
      <c r="B144418" s="35"/>
    </row>
    <row r="144421" spans="2:2" x14ac:dyDescent="0.2">
      <c r="B144421" s="35"/>
    </row>
    <row r="144422" spans="2:2" x14ac:dyDescent="0.2">
      <c r="B144422" s="35"/>
    </row>
    <row r="144492" spans="2:2" x14ac:dyDescent="0.2">
      <c r="B144492" s="170"/>
    </row>
    <row r="144497" spans="2:2" x14ac:dyDescent="0.2">
      <c r="B144497" s="35"/>
    </row>
    <row r="144498" spans="2:2" x14ac:dyDescent="0.2">
      <c r="B144498" s="170"/>
    </row>
    <row r="144504" spans="2:2" x14ac:dyDescent="0.2">
      <c r="B144504" s="170"/>
    </row>
    <row r="144510" spans="2:2" x14ac:dyDescent="0.2">
      <c r="B144510" s="170"/>
    </row>
    <row r="144516" spans="2:2" x14ac:dyDescent="0.2">
      <c r="B144516" s="170"/>
    </row>
    <row r="144522" spans="2:2" x14ac:dyDescent="0.2">
      <c r="B144522" s="170"/>
    </row>
    <row r="144536" spans="2:2" x14ac:dyDescent="0.2">
      <c r="B144536" s="35"/>
    </row>
    <row r="144538" spans="2:2" x14ac:dyDescent="0.2">
      <c r="B144538" s="35"/>
    </row>
    <row r="144540" spans="2:2" x14ac:dyDescent="0.2">
      <c r="B144540" s="35"/>
    </row>
    <row r="144542" spans="2:2" x14ac:dyDescent="0.2">
      <c r="B144542" s="35"/>
    </row>
    <row r="144547" spans="2:2" x14ac:dyDescent="0.2">
      <c r="B144547" s="35"/>
    </row>
    <row r="144548" spans="2:2" x14ac:dyDescent="0.2">
      <c r="B144548" s="35"/>
    </row>
    <row r="144551" spans="2:2" x14ac:dyDescent="0.2">
      <c r="B144551" s="35"/>
    </row>
    <row r="144552" spans="2:2" x14ac:dyDescent="0.2">
      <c r="B144552" s="35"/>
    </row>
    <row r="144555" spans="2:2" x14ac:dyDescent="0.2">
      <c r="B144555" s="35"/>
    </row>
    <row r="144556" spans="2:2" x14ac:dyDescent="0.2">
      <c r="B144556" s="35"/>
    </row>
    <row r="144557" spans="2:2" x14ac:dyDescent="0.2">
      <c r="B144557" s="35"/>
    </row>
    <row r="144558" spans="2:2" x14ac:dyDescent="0.2">
      <c r="B144558" s="35"/>
    </row>
    <row r="144561" spans="2:2" x14ac:dyDescent="0.2">
      <c r="B144561" s="35"/>
    </row>
    <row r="144562" spans="2:2" x14ac:dyDescent="0.2">
      <c r="B144562" s="35"/>
    </row>
    <row r="144620" spans="2:2" x14ac:dyDescent="0.2">
      <c r="B144620" s="170"/>
    </row>
    <row r="144626" spans="2:2" x14ac:dyDescent="0.2">
      <c r="B144626" s="170"/>
    </row>
    <row r="144632" spans="2:2" x14ac:dyDescent="0.2">
      <c r="B144632" s="170"/>
    </row>
    <row r="144637" spans="2:2" x14ac:dyDescent="0.2">
      <c r="B144637" s="35"/>
    </row>
    <row r="144638" spans="2:2" x14ac:dyDescent="0.2">
      <c r="B144638" s="170"/>
    </row>
    <row r="144644" spans="2:2" x14ac:dyDescent="0.2">
      <c r="B144644" s="170"/>
    </row>
    <row r="144676" spans="2:2" x14ac:dyDescent="0.2">
      <c r="B144676" s="35"/>
    </row>
    <row r="144678" spans="2:2" x14ac:dyDescent="0.2">
      <c r="B144678" s="35"/>
    </row>
    <row r="144680" spans="2:2" x14ac:dyDescent="0.2">
      <c r="B144680" s="35"/>
    </row>
    <row r="144682" spans="2:2" x14ac:dyDescent="0.2">
      <c r="B144682" s="35"/>
    </row>
    <row r="144687" spans="2:2" x14ac:dyDescent="0.2">
      <c r="B144687" s="35"/>
    </row>
    <row r="144688" spans="2:2" x14ac:dyDescent="0.2">
      <c r="B144688" s="35"/>
    </row>
    <row r="144691" spans="2:2" x14ac:dyDescent="0.2">
      <c r="B144691" s="35"/>
    </row>
    <row r="144692" spans="2:2" x14ac:dyDescent="0.2">
      <c r="B144692" s="35"/>
    </row>
    <row r="144695" spans="2:2" x14ac:dyDescent="0.2">
      <c r="B144695" s="35"/>
    </row>
    <row r="144696" spans="2:2" x14ac:dyDescent="0.2">
      <c r="B144696" s="35"/>
    </row>
    <row r="144697" spans="2:2" x14ac:dyDescent="0.2">
      <c r="B144697" s="35"/>
    </row>
    <row r="144698" spans="2:2" x14ac:dyDescent="0.2">
      <c r="B144698" s="35"/>
    </row>
    <row r="144701" spans="2:2" x14ac:dyDescent="0.2">
      <c r="B144701" s="35"/>
    </row>
    <row r="144702" spans="2:2" x14ac:dyDescent="0.2">
      <c r="B144702" s="35"/>
    </row>
    <row r="144777" spans="2:2" x14ac:dyDescent="0.2">
      <c r="B144777" s="35"/>
    </row>
    <row r="144778" spans="2:2" x14ac:dyDescent="0.2">
      <c r="B144778" s="34"/>
    </row>
    <row r="144816" spans="2:2" x14ac:dyDescent="0.2">
      <c r="B144816" s="35"/>
    </row>
    <row r="144818" spans="2:2" x14ac:dyDescent="0.2">
      <c r="B144818" s="35"/>
    </row>
    <row r="144820" spans="2:2" x14ac:dyDescent="0.2">
      <c r="B144820" s="35"/>
    </row>
    <row r="144822" spans="2:2" x14ac:dyDescent="0.2">
      <c r="B144822" s="35"/>
    </row>
    <row r="144827" spans="2:2" x14ac:dyDescent="0.2">
      <c r="B144827" s="35"/>
    </row>
    <row r="144828" spans="2:2" x14ac:dyDescent="0.2">
      <c r="B144828" s="35"/>
    </row>
    <row r="144831" spans="2:2" x14ac:dyDescent="0.2">
      <c r="B144831" s="35"/>
    </row>
    <row r="144832" spans="2:2" x14ac:dyDescent="0.2">
      <c r="B144832" s="35"/>
    </row>
    <row r="144835" spans="2:2" x14ac:dyDescent="0.2">
      <c r="B144835" s="35"/>
    </row>
    <row r="144836" spans="2:2" x14ac:dyDescent="0.2">
      <c r="B144836" s="35"/>
    </row>
    <row r="144837" spans="2:2" x14ac:dyDescent="0.2">
      <c r="B144837" s="35"/>
    </row>
    <row r="144838" spans="2:2" x14ac:dyDescent="0.2">
      <c r="B144838" s="35"/>
    </row>
    <row r="144841" spans="2:2" x14ac:dyDescent="0.2">
      <c r="B144841" s="35"/>
    </row>
    <row r="144842" spans="2:2" x14ac:dyDescent="0.2">
      <c r="B144842" s="35"/>
    </row>
    <row r="144869" spans="2:2" x14ac:dyDescent="0.2">
      <c r="B144869" s="170"/>
    </row>
    <row r="144871" spans="2:2" x14ac:dyDescent="0.2">
      <c r="B144871" s="170"/>
    </row>
    <row r="144875" spans="2:2" x14ac:dyDescent="0.2">
      <c r="B144875" s="170"/>
    </row>
    <row r="144877" spans="2:2" x14ac:dyDescent="0.2">
      <c r="B144877" s="170"/>
    </row>
    <row r="144881" spans="2:2" x14ac:dyDescent="0.2">
      <c r="B144881" s="170"/>
    </row>
    <row r="144883" spans="2:2" x14ac:dyDescent="0.2">
      <c r="B144883" s="170"/>
    </row>
    <row r="144887" spans="2:2" x14ac:dyDescent="0.2">
      <c r="B144887" s="170"/>
    </row>
    <row r="144889" spans="2:2" x14ac:dyDescent="0.2">
      <c r="B144889" s="170"/>
    </row>
    <row r="144893" spans="2:2" x14ac:dyDescent="0.2">
      <c r="B144893" s="170"/>
    </row>
    <row r="144895" spans="2:2" x14ac:dyDescent="0.2">
      <c r="B144895" s="170"/>
    </row>
    <row r="144917" spans="2:2" x14ac:dyDescent="0.2">
      <c r="B144917" s="35"/>
    </row>
    <row r="144918" spans="2:2" x14ac:dyDescent="0.2">
      <c r="B144918" s="34"/>
    </row>
    <row r="144956" spans="2:2" x14ac:dyDescent="0.2">
      <c r="B144956" s="35"/>
    </row>
    <row r="144958" spans="2:2" x14ac:dyDescent="0.2">
      <c r="B144958" s="35"/>
    </row>
    <row r="144960" spans="2:2" x14ac:dyDescent="0.2">
      <c r="B144960" s="35"/>
    </row>
    <row r="144962" spans="2:2" x14ac:dyDescent="0.2">
      <c r="B144962" s="35"/>
    </row>
    <row r="144967" spans="2:2" x14ac:dyDescent="0.2">
      <c r="B144967" s="35"/>
    </row>
    <row r="144968" spans="2:2" x14ac:dyDescent="0.2">
      <c r="B144968" s="35"/>
    </row>
    <row r="144971" spans="2:2" x14ac:dyDescent="0.2">
      <c r="B144971" s="35"/>
    </row>
    <row r="144972" spans="2:2" x14ac:dyDescent="0.2">
      <c r="B144972" s="35"/>
    </row>
    <row r="144975" spans="2:2" x14ac:dyDescent="0.2">
      <c r="B144975" s="35"/>
    </row>
    <row r="144976" spans="2:2" x14ac:dyDescent="0.2">
      <c r="B144976" s="35"/>
    </row>
    <row r="144977" spans="2:2" x14ac:dyDescent="0.2">
      <c r="B144977" s="35"/>
    </row>
    <row r="144978" spans="2:2" x14ac:dyDescent="0.2">
      <c r="B144978" s="35"/>
    </row>
    <row r="144981" spans="2:2" x14ac:dyDescent="0.2">
      <c r="B144981" s="35"/>
    </row>
    <row r="144982" spans="2:2" x14ac:dyDescent="0.2">
      <c r="B144982" s="35"/>
    </row>
    <row r="144996" spans="2:2" x14ac:dyDescent="0.2">
      <c r="B144996" s="170"/>
    </row>
    <row r="145057" spans="2:2" x14ac:dyDescent="0.2">
      <c r="B145057" s="35"/>
    </row>
    <row r="145058" spans="2:2" x14ac:dyDescent="0.2">
      <c r="B145058" s="34"/>
    </row>
    <row r="145096" spans="2:2" x14ac:dyDescent="0.2">
      <c r="B145096" s="35"/>
    </row>
    <row r="145098" spans="2:2" x14ac:dyDescent="0.2">
      <c r="B145098" s="35"/>
    </row>
    <row r="145100" spans="2:2" x14ac:dyDescent="0.2">
      <c r="B145100" s="35"/>
    </row>
    <row r="145102" spans="2:2" x14ac:dyDescent="0.2">
      <c r="B145102" s="35"/>
    </row>
    <row r="145107" spans="2:2" x14ac:dyDescent="0.2">
      <c r="B145107" s="35"/>
    </row>
    <row r="145108" spans="2:2" x14ac:dyDescent="0.2">
      <c r="B145108" s="35"/>
    </row>
    <row r="145111" spans="2:2" x14ac:dyDescent="0.2">
      <c r="B145111" s="35"/>
    </row>
    <row r="145112" spans="2:2" x14ac:dyDescent="0.2">
      <c r="B145112" s="35"/>
    </row>
    <row r="145115" spans="2:2" x14ac:dyDescent="0.2">
      <c r="B145115" s="35"/>
    </row>
    <row r="145116" spans="2:2" x14ac:dyDescent="0.2">
      <c r="B145116" s="35"/>
    </row>
    <row r="145117" spans="2:2" x14ac:dyDescent="0.2">
      <c r="B145117" s="35"/>
    </row>
    <row r="145118" spans="2:2" x14ac:dyDescent="0.2">
      <c r="B145118" s="35"/>
    </row>
    <row r="145121" spans="2:2" x14ac:dyDescent="0.2">
      <c r="B145121" s="35"/>
    </row>
    <row r="145122" spans="2:2" x14ac:dyDescent="0.2">
      <c r="B145122" s="35"/>
    </row>
    <row r="145197" spans="2:2" x14ac:dyDescent="0.2">
      <c r="B145197" s="35"/>
    </row>
    <row r="145198" spans="2:2" x14ac:dyDescent="0.2">
      <c r="B145198" s="34"/>
    </row>
    <row r="145236" spans="2:2" x14ac:dyDescent="0.2">
      <c r="B145236" s="35"/>
    </row>
    <row r="145238" spans="2:2" x14ac:dyDescent="0.2">
      <c r="B145238" s="35"/>
    </row>
    <row r="145240" spans="2:2" x14ac:dyDescent="0.2">
      <c r="B145240" s="35"/>
    </row>
    <row r="145242" spans="2:2" x14ac:dyDescent="0.2">
      <c r="B145242" s="35"/>
    </row>
    <row r="145247" spans="2:2" x14ac:dyDescent="0.2">
      <c r="B145247" s="35"/>
    </row>
    <row r="145248" spans="2:2" x14ac:dyDescent="0.2">
      <c r="B145248" s="35"/>
    </row>
    <row r="145251" spans="2:2" x14ac:dyDescent="0.2">
      <c r="B145251" s="35"/>
    </row>
    <row r="145252" spans="2:2" x14ac:dyDescent="0.2">
      <c r="B145252" s="35"/>
    </row>
    <row r="145255" spans="2:2" x14ac:dyDescent="0.2">
      <c r="B145255" s="35"/>
    </row>
    <row r="145256" spans="2:2" x14ac:dyDescent="0.2">
      <c r="B145256" s="35"/>
    </row>
    <row r="145257" spans="2:2" x14ac:dyDescent="0.2">
      <c r="B145257" s="35"/>
    </row>
    <row r="145258" spans="2:2" x14ac:dyDescent="0.2">
      <c r="B145258" s="35"/>
    </row>
    <row r="145261" spans="2:2" x14ac:dyDescent="0.2">
      <c r="B145261" s="35"/>
    </row>
    <row r="145262" spans="2:2" x14ac:dyDescent="0.2">
      <c r="B145262" s="35"/>
    </row>
    <row r="145337" spans="2:2" x14ac:dyDescent="0.2">
      <c r="B145337" s="35"/>
    </row>
    <row r="145338" spans="2:2" x14ac:dyDescent="0.2">
      <c r="B145338" s="34"/>
    </row>
    <row r="145376" spans="2:2" x14ac:dyDescent="0.2">
      <c r="B145376" s="35"/>
    </row>
    <row r="145378" spans="2:2" x14ac:dyDescent="0.2">
      <c r="B145378" s="35"/>
    </row>
    <row r="145380" spans="2:2" x14ac:dyDescent="0.2">
      <c r="B145380" s="35"/>
    </row>
    <row r="145382" spans="2:2" x14ac:dyDescent="0.2">
      <c r="B145382" s="35"/>
    </row>
    <row r="145387" spans="2:2" x14ac:dyDescent="0.2">
      <c r="B145387" s="35"/>
    </row>
    <row r="145388" spans="2:2" x14ac:dyDescent="0.2">
      <c r="B145388" s="35"/>
    </row>
    <row r="145391" spans="2:2" x14ac:dyDescent="0.2">
      <c r="B145391" s="35"/>
    </row>
    <row r="145392" spans="2:2" x14ac:dyDescent="0.2">
      <c r="B145392" s="35"/>
    </row>
    <row r="145395" spans="2:2" x14ac:dyDescent="0.2">
      <c r="B145395" s="35"/>
    </row>
    <row r="145396" spans="2:2" x14ac:dyDescent="0.2">
      <c r="B145396" s="35"/>
    </row>
    <row r="145397" spans="2:2" x14ac:dyDescent="0.2">
      <c r="B145397" s="35"/>
    </row>
    <row r="145398" spans="2:2" x14ac:dyDescent="0.2">
      <c r="B145398" s="35"/>
    </row>
    <row r="145401" spans="2:2" x14ac:dyDescent="0.2">
      <c r="B145401" s="35"/>
    </row>
    <row r="145402" spans="2:2" x14ac:dyDescent="0.2">
      <c r="B145402" s="35"/>
    </row>
    <row r="145477" spans="2:2" x14ac:dyDescent="0.2">
      <c r="B145477" s="35"/>
    </row>
    <row r="145478" spans="2:2" x14ac:dyDescent="0.2">
      <c r="B145478" s="34"/>
    </row>
    <row r="145516" spans="2:2" x14ac:dyDescent="0.2">
      <c r="B145516" s="35"/>
    </row>
    <row r="145518" spans="2:2" x14ac:dyDescent="0.2">
      <c r="B145518" s="35"/>
    </row>
    <row r="145520" spans="2:2" x14ac:dyDescent="0.2">
      <c r="B145520" s="35"/>
    </row>
    <row r="145522" spans="2:2" x14ac:dyDescent="0.2">
      <c r="B145522" s="35"/>
    </row>
    <row r="145527" spans="2:2" x14ac:dyDescent="0.2">
      <c r="B145527" s="35"/>
    </row>
    <row r="145528" spans="2:2" x14ac:dyDescent="0.2">
      <c r="B145528" s="35"/>
    </row>
    <row r="145531" spans="2:2" x14ac:dyDescent="0.2">
      <c r="B145531" s="35"/>
    </row>
    <row r="145532" spans="2:2" x14ac:dyDescent="0.2">
      <c r="B145532" s="35"/>
    </row>
    <row r="145535" spans="2:2" x14ac:dyDescent="0.2">
      <c r="B145535" s="35"/>
    </row>
    <row r="145536" spans="2:2" x14ac:dyDescent="0.2">
      <c r="B145536" s="35"/>
    </row>
    <row r="145537" spans="2:2" x14ac:dyDescent="0.2">
      <c r="B145537" s="35"/>
    </row>
    <row r="145538" spans="2:2" x14ac:dyDescent="0.2">
      <c r="B145538" s="35"/>
    </row>
    <row r="145541" spans="2:2" x14ac:dyDescent="0.2">
      <c r="B145541" s="35"/>
    </row>
    <row r="145542" spans="2:2" x14ac:dyDescent="0.2">
      <c r="B145542" s="35"/>
    </row>
    <row r="145617" spans="2:2" x14ac:dyDescent="0.2">
      <c r="B145617" s="35"/>
    </row>
    <row r="145618" spans="2:2" x14ac:dyDescent="0.2">
      <c r="B145618" s="34"/>
    </row>
    <row r="145625" spans="2:2" x14ac:dyDescent="0.2">
      <c r="B145625" s="170"/>
    </row>
    <row r="145631" spans="2:2" x14ac:dyDescent="0.2">
      <c r="B145631" s="170"/>
    </row>
    <row r="145637" spans="2:2" x14ac:dyDescent="0.2">
      <c r="B145637" s="170"/>
    </row>
    <row r="145643" spans="2:2" x14ac:dyDescent="0.2">
      <c r="B145643" s="170"/>
    </row>
    <row r="145649" spans="2:2" x14ac:dyDescent="0.2">
      <c r="B145649" s="170"/>
    </row>
    <row r="145655" spans="2:2" x14ac:dyDescent="0.2">
      <c r="B145655" s="170"/>
    </row>
    <row r="145656" spans="2:2" x14ac:dyDescent="0.2">
      <c r="B145656" s="35"/>
    </row>
    <row r="145658" spans="2:2" x14ac:dyDescent="0.2">
      <c r="B145658" s="35"/>
    </row>
    <row r="145660" spans="2:2" x14ac:dyDescent="0.2">
      <c r="B145660" s="35"/>
    </row>
    <row r="145661" spans="2:2" x14ac:dyDescent="0.2">
      <c r="B145661" s="170"/>
    </row>
    <row r="145662" spans="2:2" x14ac:dyDescent="0.2">
      <c r="B145662" s="35"/>
    </row>
    <row r="145667" spans="2:2" x14ac:dyDescent="0.2">
      <c r="B145667" s="170"/>
    </row>
    <row r="145668" spans="2:2" x14ac:dyDescent="0.2">
      <c r="B145668" s="35"/>
    </row>
    <row r="145671" spans="2:2" x14ac:dyDescent="0.2">
      <c r="B145671" s="35"/>
    </row>
    <row r="145672" spans="2:2" x14ac:dyDescent="0.2">
      <c r="B145672" s="35"/>
    </row>
    <row r="145673" spans="2:2" x14ac:dyDescent="0.2">
      <c r="B145673" s="170"/>
    </row>
    <row r="145675" spans="2:2" x14ac:dyDescent="0.2">
      <c r="B145675" s="35"/>
    </row>
    <row r="145676" spans="2:2" x14ac:dyDescent="0.2">
      <c r="B145676" s="35"/>
    </row>
    <row r="145677" spans="2:2" x14ac:dyDescent="0.2">
      <c r="B145677" s="35"/>
    </row>
    <row r="145678" spans="2:2" x14ac:dyDescent="0.2">
      <c r="B145678" s="35"/>
    </row>
    <row r="145679" spans="2:2" x14ac:dyDescent="0.2">
      <c r="B145679" s="170"/>
    </row>
    <row r="145681" spans="2:2" x14ac:dyDescent="0.2">
      <c r="B145681" s="35"/>
    </row>
    <row r="145682" spans="2:2" x14ac:dyDescent="0.2">
      <c r="B145682" s="35"/>
    </row>
    <row r="145723" spans="2:2" x14ac:dyDescent="0.2">
      <c r="B145723" s="170"/>
    </row>
    <row r="145729" spans="2:2" x14ac:dyDescent="0.2">
      <c r="B145729" s="170"/>
    </row>
    <row r="145757" spans="2:2" x14ac:dyDescent="0.2">
      <c r="B145757" s="35"/>
    </row>
    <row r="145758" spans="2:2" x14ac:dyDescent="0.2">
      <c r="B145758" s="34"/>
    </row>
    <row r="145796" spans="2:2" x14ac:dyDescent="0.2">
      <c r="B145796" s="35"/>
    </row>
    <row r="145798" spans="2:2" x14ac:dyDescent="0.2">
      <c r="B145798" s="35"/>
    </row>
    <row r="145800" spans="2:2" x14ac:dyDescent="0.2">
      <c r="B145800" s="35"/>
    </row>
    <row r="145802" spans="2:2" x14ac:dyDescent="0.2">
      <c r="B145802" s="35"/>
    </row>
    <row r="145804" spans="2:2" x14ac:dyDescent="0.2">
      <c r="B145804" s="170"/>
    </row>
    <row r="145806" spans="2:2" x14ac:dyDescent="0.2">
      <c r="B145806" s="170"/>
    </row>
    <row r="145807" spans="2:2" x14ac:dyDescent="0.2">
      <c r="B145807" s="35"/>
    </row>
    <row r="145808" spans="2:2" x14ac:dyDescent="0.2">
      <c r="B145808" s="35"/>
    </row>
    <row r="145810" spans="2:2" x14ac:dyDescent="0.2">
      <c r="B145810" s="170"/>
    </row>
    <row r="145811" spans="2:2" x14ac:dyDescent="0.2">
      <c r="B145811" s="35"/>
    </row>
    <row r="145812" spans="2:2" x14ac:dyDescent="0.2">
      <c r="B145812" s="170"/>
    </row>
    <row r="145815" spans="2:2" x14ac:dyDescent="0.2">
      <c r="B145815" s="35"/>
    </row>
    <row r="145816" spans="2:2" x14ac:dyDescent="0.2">
      <c r="B145816" s="170"/>
    </row>
    <row r="145817" spans="2:2" x14ac:dyDescent="0.2">
      <c r="B145817" s="35"/>
    </row>
    <row r="145818" spans="2:2" x14ac:dyDescent="0.2">
      <c r="B145818" s="170"/>
    </row>
    <row r="145821" spans="2:2" x14ac:dyDescent="0.2">
      <c r="B145821" s="35"/>
    </row>
    <row r="145822" spans="2:2" x14ac:dyDescent="0.2">
      <c r="B145822" s="170"/>
    </row>
    <row r="145824" spans="2:2" x14ac:dyDescent="0.2">
      <c r="B145824" s="170"/>
    </row>
    <row r="145828" spans="2:2" x14ac:dyDescent="0.2">
      <c r="B145828" s="170"/>
    </row>
    <row r="145830" spans="2:2" x14ac:dyDescent="0.2">
      <c r="B145830" s="170"/>
    </row>
    <row r="145897" spans="2:2" x14ac:dyDescent="0.2">
      <c r="B145897" s="35"/>
    </row>
    <row r="145898" spans="2:2" x14ac:dyDescent="0.2">
      <c r="B145898" s="34"/>
    </row>
    <row r="145903" spans="2:2" x14ac:dyDescent="0.2">
      <c r="B145903" s="170"/>
    </row>
    <row r="145909" spans="2:2" x14ac:dyDescent="0.2">
      <c r="B145909" s="170"/>
    </row>
    <row r="145915" spans="2:2" x14ac:dyDescent="0.2">
      <c r="B145915" s="170"/>
    </row>
    <row r="145936" spans="2:2" x14ac:dyDescent="0.2">
      <c r="B145936" s="35"/>
    </row>
    <row r="145938" spans="2:2" x14ac:dyDescent="0.2">
      <c r="B145938" s="35"/>
    </row>
    <row r="145940" spans="2:2" x14ac:dyDescent="0.2">
      <c r="B145940" s="35"/>
    </row>
    <row r="145942" spans="2:2" x14ac:dyDescent="0.2">
      <c r="B145942" s="35"/>
    </row>
    <row r="145947" spans="2:2" x14ac:dyDescent="0.2">
      <c r="B145947" s="35"/>
    </row>
    <row r="145948" spans="2:2" x14ac:dyDescent="0.2">
      <c r="B145948" s="35"/>
    </row>
    <row r="145951" spans="2:2" x14ac:dyDescent="0.2">
      <c r="B145951" s="35"/>
    </row>
    <row r="145952" spans="2:2" x14ac:dyDescent="0.2">
      <c r="B145952" s="35"/>
    </row>
    <row r="145955" spans="2:2" x14ac:dyDescent="0.2">
      <c r="B145955" s="35"/>
    </row>
    <row r="145956" spans="2:2" x14ac:dyDescent="0.2">
      <c r="B145956" s="35"/>
    </row>
    <row r="145957" spans="2:2" x14ac:dyDescent="0.2">
      <c r="B145957" s="35"/>
    </row>
    <row r="145958" spans="2:2" x14ac:dyDescent="0.2">
      <c r="B145958" s="35"/>
    </row>
    <row r="145961" spans="2:2" x14ac:dyDescent="0.2">
      <c r="B145961" s="35"/>
    </row>
    <row r="145962" spans="2:2" x14ac:dyDescent="0.2">
      <c r="B145962" s="35"/>
    </row>
    <row r="145965" spans="2:2" x14ac:dyDescent="0.2">
      <c r="B145965" s="170"/>
    </row>
    <row r="146037" spans="2:2" x14ac:dyDescent="0.2">
      <c r="B146037" s="35"/>
    </row>
    <row r="146038" spans="2:2" x14ac:dyDescent="0.2">
      <c r="B146038" s="34"/>
    </row>
    <row r="146076" spans="2:2" x14ac:dyDescent="0.2">
      <c r="B146076" s="35"/>
    </row>
    <row r="146078" spans="2:2" x14ac:dyDescent="0.2">
      <c r="B146078" s="35"/>
    </row>
    <row r="146080" spans="2:2" x14ac:dyDescent="0.2">
      <c r="B146080" s="35"/>
    </row>
    <row r="146082" spans="2:2" x14ac:dyDescent="0.2">
      <c r="B146082" s="35"/>
    </row>
    <row r="146087" spans="2:2" x14ac:dyDescent="0.2">
      <c r="B146087" s="35"/>
    </row>
    <row r="146088" spans="2:2" x14ac:dyDescent="0.2">
      <c r="B146088" s="35"/>
    </row>
    <row r="146091" spans="2:2" x14ac:dyDescent="0.2">
      <c r="B146091" s="35"/>
    </row>
    <row r="146092" spans="2:2" x14ac:dyDescent="0.2">
      <c r="B146092" s="35"/>
    </row>
    <row r="146095" spans="2:2" x14ac:dyDescent="0.2">
      <c r="B146095" s="35"/>
    </row>
    <row r="146096" spans="2:2" x14ac:dyDescent="0.2">
      <c r="B146096" s="35"/>
    </row>
    <row r="146097" spans="2:2" x14ac:dyDescent="0.2">
      <c r="B146097" s="35"/>
    </row>
    <row r="146098" spans="2:2" x14ac:dyDescent="0.2">
      <c r="B146098" s="35"/>
    </row>
    <row r="146101" spans="2:2" x14ac:dyDescent="0.2">
      <c r="B146101" s="35"/>
    </row>
    <row r="146102" spans="2:2" x14ac:dyDescent="0.2">
      <c r="B146102" s="35"/>
    </row>
    <row r="146141" spans="2:2" x14ac:dyDescent="0.2">
      <c r="B146141" s="170"/>
    </row>
    <row r="146166" spans="2:2" x14ac:dyDescent="0.2">
      <c r="B146166" s="170"/>
    </row>
    <row r="146177" spans="2:2" x14ac:dyDescent="0.2">
      <c r="B146177" s="35"/>
    </row>
    <row r="146178" spans="2:2" x14ac:dyDescent="0.2">
      <c r="B146178" s="34"/>
    </row>
    <row r="146216" spans="2:2" x14ac:dyDescent="0.2">
      <c r="B146216" s="35"/>
    </row>
    <row r="146218" spans="2:2" x14ac:dyDescent="0.2">
      <c r="B146218" s="35"/>
    </row>
    <row r="146220" spans="2:2" x14ac:dyDescent="0.2">
      <c r="B146220" s="35"/>
    </row>
    <row r="146222" spans="2:2" x14ac:dyDescent="0.2">
      <c r="B146222" s="35"/>
    </row>
    <row r="146227" spans="2:2" x14ac:dyDescent="0.2">
      <c r="B146227" s="35"/>
    </row>
    <row r="146228" spans="2:2" x14ac:dyDescent="0.2">
      <c r="B146228" s="35"/>
    </row>
    <row r="146231" spans="2:2" x14ac:dyDescent="0.2">
      <c r="B146231" s="35"/>
    </row>
    <row r="146232" spans="2:2" x14ac:dyDescent="0.2">
      <c r="B146232" s="35"/>
    </row>
    <row r="146235" spans="2:2" x14ac:dyDescent="0.2">
      <c r="B146235" s="35"/>
    </row>
    <row r="146236" spans="2:2" x14ac:dyDescent="0.2">
      <c r="B146236" s="35"/>
    </row>
    <row r="146237" spans="2:2" x14ac:dyDescent="0.2">
      <c r="B146237" s="35"/>
    </row>
    <row r="146238" spans="2:2" x14ac:dyDescent="0.2">
      <c r="B146238" s="35"/>
    </row>
    <row r="146241" spans="2:2" x14ac:dyDescent="0.2">
      <c r="B146241" s="35"/>
    </row>
    <row r="146242" spans="2:2" x14ac:dyDescent="0.2">
      <c r="B146242" s="35"/>
    </row>
    <row r="146275" spans="2:2" x14ac:dyDescent="0.2">
      <c r="B146275" s="170"/>
    </row>
    <row r="146317" spans="2:2" x14ac:dyDescent="0.2">
      <c r="B146317" s="35"/>
    </row>
    <row r="146318" spans="2:2" x14ac:dyDescent="0.2">
      <c r="B146318" s="34"/>
    </row>
    <row r="146356" spans="2:2" x14ac:dyDescent="0.2">
      <c r="B146356" s="35"/>
    </row>
    <row r="146358" spans="2:2" x14ac:dyDescent="0.2">
      <c r="B146358" s="35"/>
    </row>
    <row r="146360" spans="2:2" x14ac:dyDescent="0.2">
      <c r="B146360" s="35"/>
    </row>
    <row r="146362" spans="2:2" x14ac:dyDescent="0.2">
      <c r="B146362" s="35"/>
    </row>
    <row r="146367" spans="2:2" x14ac:dyDescent="0.2">
      <c r="B146367" s="35"/>
    </row>
    <row r="146368" spans="2:2" x14ac:dyDescent="0.2">
      <c r="B146368" s="35"/>
    </row>
    <row r="146371" spans="2:2" x14ac:dyDescent="0.2">
      <c r="B146371" s="35"/>
    </row>
    <row r="146372" spans="2:2" x14ac:dyDescent="0.2">
      <c r="B146372" s="35"/>
    </row>
    <row r="146375" spans="2:2" x14ac:dyDescent="0.2">
      <c r="B146375" s="35"/>
    </row>
    <row r="146376" spans="2:2" x14ac:dyDescent="0.2">
      <c r="B146376" s="35"/>
    </row>
    <row r="146377" spans="2:2" x14ac:dyDescent="0.2">
      <c r="B146377" s="35"/>
    </row>
    <row r="146378" spans="2:2" x14ac:dyDescent="0.2">
      <c r="B146378" s="35"/>
    </row>
    <row r="146381" spans="2:2" x14ac:dyDescent="0.2">
      <c r="B146381" s="35"/>
    </row>
    <row r="146382" spans="2:2" x14ac:dyDescent="0.2">
      <c r="B146382" s="35"/>
    </row>
    <row r="146457" spans="2:2" x14ac:dyDescent="0.2">
      <c r="B146457" s="35"/>
    </row>
    <row r="146458" spans="2:2" x14ac:dyDescent="0.2">
      <c r="B146458" s="34"/>
    </row>
    <row r="146496" spans="2:2" x14ac:dyDescent="0.2">
      <c r="B146496" s="35"/>
    </row>
    <row r="146498" spans="2:2" x14ac:dyDescent="0.2">
      <c r="B146498" s="35"/>
    </row>
    <row r="146500" spans="2:2" x14ac:dyDescent="0.2">
      <c r="B146500" s="35"/>
    </row>
    <row r="146502" spans="2:2" x14ac:dyDescent="0.2">
      <c r="B146502" s="35"/>
    </row>
    <row r="146507" spans="2:2" x14ac:dyDescent="0.2">
      <c r="B146507" s="35"/>
    </row>
    <row r="146508" spans="2:2" x14ac:dyDescent="0.2">
      <c r="B146508" s="35"/>
    </row>
    <row r="146511" spans="2:2" x14ac:dyDescent="0.2">
      <c r="B146511" s="35"/>
    </row>
    <row r="146512" spans="2:2" x14ac:dyDescent="0.2">
      <c r="B146512" s="35"/>
    </row>
    <row r="146515" spans="2:2" x14ac:dyDescent="0.2">
      <c r="B146515" s="35"/>
    </row>
    <row r="146516" spans="2:2" x14ac:dyDescent="0.2">
      <c r="B146516" s="35"/>
    </row>
    <row r="146517" spans="2:2" x14ac:dyDescent="0.2">
      <c r="B146517" s="35"/>
    </row>
    <row r="146518" spans="2:2" x14ac:dyDescent="0.2">
      <c r="B146518" s="35"/>
    </row>
    <row r="146521" spans="2:2" x14ac:dyDescent="0.2">
      <c r="B146521" s="35"/>
    </row>
    <row r="146522" spans="2:2" x14ac:dyDescent="0.2">
      <c r="B146522" s="35"/>
    </row>
    <row r="146597" spans="2:2" x14ac:dyDescent="0.2">
      <c r="B146597" s="35"/>
    </row>
    <row r="146598" spans="2:2" x14ac:dyDescent="0.2">
      <c r="B146598" s="34"/>
    </row>
    <row r="146636" spans="2:2" x14ac:dyDescent="0.2">
      <c r="B146636" s="35"/>
    </row>
    <row r="146638" spans="2:2" x14ac:dyDescent="0.2">
      <c r="B146638" s="35"/>
    </row>
    <row r="146640" spans="2:2" x14ac:dyDescent="0.2">
      <c r="B146640" s="35"/>
    </row>
    <row r="146642" spans="2:2" x14ac:dyDescent="0.2">
      <c r="B146642" s="35"/>
    </row>
    <row r="146647" spans="2:2" x14ac:dyDescent="0.2">
      <c r="B146647" s="35"/>
    </row>
    <row r="146648" spans="2:2" x14ac:dyDescent="0.2">
      <c r="B146648" s="35"/>
    </row>
    <row r="146651" spans="2:2" x14ac:dyDescent="0.2">
      <c r="B146651" s="35"/>
    </row>
    <row r="146652" spans="2:2" x14ac:dyDescent="0.2">
      <c r="B146652" s="35"/>
    </row>
    <row r="146655" spans="2:2" x14ac:dyDescent="0.2">
      <c r="B146655" s="35"/>
    </row>
    <row r="146656" spans="2:2" x14ac:dyDescent="0.2">
      <c r="B146656" s="35"/>
    </row>
    <row r="146657" spans="2:2" x14ac:dyDescent="0.2">
      <c r="B146657" s="35"/>
    </row>
    <row r="146658" spans="2:2" x14ac:dyDescent="0.2">
      <c r="B146658" s="35"/>
    </row>
    <row r="146661" spans="2:2" x14ac:dyDescent="0.2">
      <c r="B146661" s="35"/>
    </row>
    <row r="146662" spans="2:2" x14ac:dyDescent="0.2">
      <c r="B146662" s="35"/>
    </row>
    <row r="146737" spans="2:2" x14ac:dyDescent="0.2">
      <c r="B146737" s="35"/>
    </row>
    <row r="146738" spans="2:2" x14ac:dyDescent="0.2">
      <c r="B146738" s="34"/>
    </row>
    <row r="146760" spans="2:2" x14ac:dyDescent="0.2">
      <c r="B146760" s="170"/>
    </row>
    <row r="146776" spans="2:2" x14ac:dyDescent="0.2">
      <c r="B146776" s="35"/>
    </row>
    <row r="146778" spans="2:2" x14ac:dyDescent="0.2">
      <c r="B146778" s="35"/>
    </row>
    <row r="146780" spans="2:2" x14ac:dyDescent="0.2">
      <c r="B146780" s="35"/>
    </row>
    <row r="146782" spans="2:2" x14ac:dyDescent="0.2">
      <c r="B146782" s="35"/>
    </row>
    <row r="146786" spans="2:2" x14ac:dyDescent="0.2">
      <c r="B146786" s="170"/>
    </row>
    <row r="146787" spans="2:2" x14ac:dyDescent="0.2">
      <c r="B146787" s="35"/>
    </row>
    <row r="146788" spans="2:2" x14ac:dyDescent="0.2">
      <c r="B146788" s="35"/>
    </row>
    <row r="146791" spans="2:2" x14ac:dyDescent="0.2">
      <c r="B146791" s="35"/>
    </row>
    <row r="146792" spans="2:2" x14ac:dyDescent="0.2">
      <c r="B146792" s="35"/>
    </row>
    <row r="146795" spans="2:2" x14ac:dyDescent="0.2">
      <c r="B146795" s="35"/>
    </row>
    <row r="146796" spans="2:2" x14ac:dyDescent="0.2">
      <c r="B146796" s="35"/>
    </row>
    <row r="146797" spans="2:2" x14ac:dyDescent="0.2">
      <c r="B146797" s="35"/>
    </row>
    <row r="146798" spans="2:2" x14ac:dyDescent="0.2">
      <c r="B146798" s="35"/>
    </row>
    <row r="146801" spans="2:2" x14ac:dyDescent="0.2">
      <c r="B146801" s="35"/>
    </row>
    <row r="146802" spans="2:2" x14ac:dyDescent="0.2">
      <c r="B146802" s="35"/>
    </row>
    <row r="146877" spans="2:2" x14ac:dyDescent="0.2">
      <c r="B146877" s="35"/>
    </row>
    <row r="146878" spans="2:2" x14ac:dyDescent="0.2">
      <c r="B146878" s="34"/>
    </row>
    <row r="146888" spans="2:2" x14ac:dyDescent="0.2">
      <c r="B146888" s="170"/>
    </row>
    <row r="146916" spans="2:2" x14ac:dyDescent="0.2">
      <c r="B146916" s="35"/>
    </row>
    <row r="146918" spans="2:2" x14ac:dyDescent="0.2">
      <c r="B146918" s="35"/>
    </row>
    <row r="146920" spans="2:2" x14ac:dyDescent="0.2">
      <c r="B146920" s="35"/>
    </row>
    <row r="146922" spans="2:2" x14ac:dyDescent="0.2">
      <c r="B146922" s="35"/>
    </row>
    <row r="146927" spans="2:2" x14ac:dyDescent="0.2">
      <c r="B146927" s="35"/>
    </row>
    <row r="146928" spans="2:2" x14ac:dyDescent="0.2">
      <c r="B146928" s="35"/>
    </row>
    <row r="146931" spans="2:2" x14ac:dyDescent="0.2">
      <c r="B146931" s="35"/>
    </row>
    <row r="146932" spans="2:2" x14ac:dyDescent="0.2">
      <c r="B146932" s="35"/>
    </row>
    <row r="146935" spans="2:2" x14ac:dyDescent="0.2">
      <c r="B146935" s="35"/>
    </row>
    <row r="146936" spans="2:2" x14ac:dyDescent="0.2">
      <c r="B146936" s="35"/>
    </row>
    <row r="146937" spans="2:2" x14ac:dyDescent="0.2">
      <c r="B146937" s="35"/>
    </row>
    <row r="146938" spans="2:2" x14ac:dyDescent="0.2">
      <c r="B146938" s="35"/>
    </row>
    <row r="146941" spans="2:2" x14ac:dyDescent="0.2">
      <c r="B146941" s="35"/>
    </row>
    <row r="146942" spans="2:2" x14ac:dyDescent="0.2">
      <c r="B146942" s="35"/>
    </row>
    <row r="146994" spans="2:2" x14ac:dyDescent="0.2">
      <c r="B146994" s="170"/>
    </row>
    <row r="147017" spans="2:2" x14ac:dyDescent="0.2">
      <c r="B147017" s="35"/>
    </row>
    <row r="147018" spans="2:2" x14ac:dyDescent="0.2">
      <c r="B147018" s="34"/>
    </row>
    <row r="147056" spans="2:2" x14ac:dyDescent="0.2">
      <c r="B147056" s="35"/>
    </row>
    <row r="147058" spans="2:2" x14ac:dyDescent="0.2">
      <c r="B147058" s="35"/>
    </row>
    <row r="147060" spans="2:2" x14ac:dyDescent="0.2">
      <c r="B147060" s="35"/>
    </row>
    <row r="147062" spans="2:2" x14ac:dyDescent="0.2">
      <c r="B147062" s="35"/>
    </row>
    <row r="147067" spans="2:2" x14ac:dyDescent="0.2">
      <c r="B147067" s="35"/>
    </row>
    <row r="147068" spans="2:2" x14ac:dyDescent="0.2">
      <c r="B147068" s="35"/>
    </row>
    <row r="147071" spans="2:2" x14ac:dyDescent="0.2">
      <c r="B147071" s="35"/>
    </row>
    <row r="147072" spans="2:2" x14ac:dyDescent="0.2">
      <c r="B147072" s="35"/>
    </row>
    <row r="147075" spans="2:2" x14ac:dyDescent="0.2">
      <c r="B147075" s="35"/>
    </row>
    <row r="147076" spans="2:2" x14ac:dyDescent="0.2">
      <c r="B147076" s="35"/>
    </row>
    <row r="147077" spans="2:2" x14ac:dyDescent="0.2">
      <c r="B147077" s="35"/>
    </row>
    <row r="147078" spans="2:2" x14ac:dyDescent="0.2">
      <c r="B147078" s="170"/>
    </row>
    <row r="147081" spans="2:2" x14ac:dyDescent="0.2">
      <c r="B147081" s="35"/>
    </row>
    <row r="147082" spans="2:2" x14ac:dyDescent="0.2">
      <c r="B147082" s="35"/>
    </row>
    <row r="147157" spans="2:2" x14ac:dyDescent="0.2">
      <c r="B147157" s="35"/>
    </row>
    <row r="147158" spans="2:2" x14ac:dyDescent="0.2">
      <c r="B147158" s="34"/>
    </row>
    <row r="147196" spans="2:2" x14ac:dyDescent="0.2">
      <c r="B147196" s="35"/>
    </row>
    <row r="147198" spans="2:2" x14ac:dyDescent="0.2">
      <c r="B147198" s="35"/>
    </row>
    <row r="147200" spans="2:2" x14ac:dyDescent="0.2">
      <c r="B147200" s="35"/>
    </row>
    <row r="147202" spans="2:2" x14ac:dyDescent="0.2">
      <c r="B147202" s="35"/>
    </row>
    <row r="147207" spans="2:2" x14ac:dyDescent="0.2">
      <c r="B147207" s="35"/>
    </row>
    <row r="147208" spans="2:2" x14ac:dyDescent="0.2">
      <c r="B147208" s="35"/>
    </row>
    <row r="147211" spans="2:2" x14ac:dyDescent="0.2">
      <c r="B147211" s="35"/>
    </row>
    <row r="147212" spans="2:2" x14ac:dyDescent="0.2">
      <c r="B147212" s="170"/>
    </row>
    <row r="147215" spans="2:2" x14ac:dyDescent="0.2">
      <c r="B147215" s="35"/>
    </row>
    <row r="147216" spans="2:2" x14ac:dyDescent="0.2">
      <c r="B147216" s="35"/>
    </row>
    <row r="147217" spans="2:2" x14ac:dyDescent="0.2">
      <c r="B147217" s="35"/>
    </row>
    <row r="147218" spans="2:2" x14ac:dyDescent="0.2">
      <c r="B147218" s="170"/>
    </row>
    <row r="147221" spans="2:2" x14ac:dyDescent="0.2">
      <c r="B147221" s="35"/>
    </row>
    <row r="147222" spans="2:2" x14ac:dyDescent="0.2">
      <c r="B147222" s="35"/>
    </row>
    <row r="147286" spans="2:2" x14ac:dyDescent="0.2">
      <c r="B147286" s="170"/>
    </row>
    <row r="147292" spans="2:2" x14ac:dyDescent="0.2">
      <c r="B147292" s="170"/>
    </row>
    <row r="147297" spans="2:2" x14ac:dyDescent="0.2">
      <c r="B147297" s="35"/>
    </row>
    <row r="147298" spans="2:2" x14ac:dyDescent="0.2">
      <c r="B147298" s="34"/>
    </row>
    <row r="147336" spans="2:2" x14ac:dyDescent="0.2">
      <c r="B147336" s="170"/>
    </row>
    <row r="147338" spans="2:2" x14ac:dyDescent="0.2">
      <c r="B147338" s="35"/>
    </row>
    <row r="147340" spans="2:2" x14ac:dyDescent="0.2">
      <c r="B147340" s="35"/>
    </row>
    <row r="147342" spans="2:2" x14ac:dyDescent="0.2">
      <c r="B147342" s="35"/>
    </row>
    <row r="147347" spans="2:2" x14ac:dyDescent="0.2">
      <c r="B147347" s="35"/>
    </row>
    <row r="147348" spans="2:2" x14ac:dyDescent="0.2">
      <c r="B147348" s="35"/>
    </row>
    <row r="147351" spans="2:2" x14ac:dyDescent="0.2">
      <c r="B147351" s="35"/>
    </row>
    <row r="147352" spans="2:2" x14ac:dyDescent="0.2">
      <c r="B147352" s="35"/>
    </row>
    <row r="147355" spans="2:2" x14ac:dyDescent="0.2">
      <c r="B147355" s="35"/>
    </row>
    <row r="147356" spans="2:2" x14ac:dyDescent="0.2">
      <c r="B147356" s="35"/>
    </row>
    <row r="147357" spans="2:2" x14ac:dyDescent="0.2">
      <c r="B147357" s="35"/>
    </row>
    <row r="147358" spans="2:2" x14ac:dyDescent="0.2">
      <c r="B147358" s="35"/>
    </row>
    <row r="147361" spans="2:2" x14ac:dyDescent="0.2">
      <c r="B147361" s="35"/>
    </row>
    <row r="147362" spans="2:2" x14ac:dyDescent="0.2">
      <c r="B147362" s="35"/>
    </row>
    <row r="147437" spans="2:2" x14ac:dyDescent="0.2">
      <c r="B147437" s="35"/>
    </row>
    <row r="147438" spans="2:2" x14ac:dyDescent="0.2">
      <c r="B147438" s="34"/>
    </row>
    <row r="147468" spans="2:2" x14ac:dyDescent="0.2">
      <c r="B147468" s="170"/>
    </row>
    <row r="147476" spans="2:2" x14ac:dyDescent="0.2">
      <c r="B147476" s="35"/>
    </row>
    <row r="147478" spans="2:2" x14ac:dyDescent="0.2">
      <c r="B147478" s="35"/>
    </row>
    <row r="147480" spans="2:2" x14ac:dyDescent="0.2">
      <c r="B147480" s="35"/>
    </row>
    <row r="147482" spans="2:2" x14ac:dyDescent="0.2">
      <c r="B147482" s="35"/>
    </row>
    <row r="147487" spans="2:2" x14ac:dyDescent="0.2">
      <c r="B147487" s="35"/>
    </row>
    <row r="147488" spans="2:2" x14ac:dyDescent="0.2">
      <c r="B147488" s="35"/>
    </row>
    <row r="147491" spans="2:2" x14ac:dyDescent="0.2">
      <c r="B147491" s="35"/>
    </row>
    <row r="147492" spans="2:2" x14ac:dyDescent="0.2">
      <c r="B147492" s="35"/>
    </row>
    <row r="147495" spans="2:2" x14ac:dyDescent="0.2">
      <c r="B147495" s="35"/>
    </row>
    <row r="147496" spans="2:2" x14ac:dyDescent="0.2">
      <c r="B147496" s="35"/>
    </row>
    <row r="147497" spans="2:2" x14ac:dyDescent="0.2">
      <c r="B147497" s="35"/>
    </row>
    <row r="147498" spans="2:2" x14ac:dyDescent="0.2">
      <c r="B147498" s="35"/>
    </row>
    <row r="147501" spans="2:2" x14ac:dyDescent="0.2">
      <c r="B147501" s="35"/>
    </row>
    <row r="147502" spans="2:2" x14ac:dyDescent="0.2">
      <c r="B147502" s="35"/>
    </row>
    <row r="147577" spans="2:2" x14ac:dyDescent="0.2">
      <c r="B147577" s="35"/>
    </row>
    <row r="147578" spans="2:2" x14ac:dyDescent="0.2">
      <c r="B147578" s="34"/>
    </row>
    <row r="147608" spans="2:2" x14ac:dyDescent="0.2">
      <c r="B147608" s="170"/>
    </row>
    <row r="147614" spans="2:2" x14ac:dyDescent="0.2">
      <c r="B147614" s="170"/>
    </row>
    <row r="147616" spans="2:2" x14ac:dyDescent="0.2">
      <c r="B147616" s="35"/>
    </row>
    <row r="147618" spans="2:2" x14ac:dyDescent="0.2">
      <c r="B147618" s="35"/>
    </row>
    <row r="147620" spans="2:2" x14ac:dyDescent="0.2">
      <c r="B147620" s="35"/>
    </row>
    <row r="147622" spans="2:2" x14ac:dyDescent="0.2">
      <c r="B147622" s="35"/>
    </row>
    <row r="147627" spans="2:2" x14ac:dyDescent="0.2">
      <c r="B147627" s="35"/>
    </row>
    <row r="147628" spans="2:2" x14ac:dyDescent="0.2">
      <c r="B147628" s="35"/>
    </row>
    <row r="147631" spans="2:2" x14ac:dyDescent="0.2">
      <c r="B147631" s="35"/>
    </row>
    <row r="147632" spans="2:2" x14ac:dyDescent="0.2">
      <c r="B147632" s="35"/>
    </row>
    <row r="147635" spans="2:2" x14ac:dyDescent="0.2">
      <c r="B147635" s="35"/>
    </row>
    <row r="147636" spans="2:2" x14ac:dyDescent="0.2">
      <c r="B147636" s="35"/>
    </row>
    <row r="147637" spans="2:2" x14ac:dyDescent="0.2">
      <c r="B147637" s="35"/>
    </row>
    <row r="147638" spans="2:2" x14ac:dyDescent="0.2">
      <c r="B147638" s="35"/>
    </row>
    <row r="147640" spans="2:2" x14ac:dyDescent="0.2">
      <c r="B147640" s="170"/>
    </row>
    <row r="147641" spans="2:2" x14ac:dyDescent="0.2">
      <c r="B147641" s="35"/>
    </row>
    <row r="147642" spans="2:2" x14ac:dyDescent="0.2">
      <c r="B147642" s="35"/>
    </row>
    <row r="147671" spans="2:2" x14ac:dyDescent="0.2">
      <c r="B147671" s="170"/>
    </row>
    <row r="147717" spans="2:2" x14ac:dyDescent="0.2">
      <c r="B147717" s="35"/>
    </row>
    <row r="147718" spans="2:2" x14ac:dyDescent="0.2">
      <c r="B147718" s="34"/>
    </row>
    <row r="147756" spans="2:2" x14ac:dyDescent="0.2">
      <c r="B147756" s="35"/>
    </row>
    <row r="147758" spans="2:2" x14ac:dyDescent="0.2">
      <c r="B147758" s="35"/>
    </row>
    <row r="147760" spans="2:2" x14ac:dyDescent="0.2">
      <c r="B147760" s="35"/>
    </row>
    <row r="147762" spans="2:2" x14ac:dyDescent="0.2">
      <c r="B147762" s="35"/>
    </row>
    <row r="147767" spans="2:2" x14ac:dyDescent="0.2">
      <c r="B147767" s="35"/>
    </row>
    <row r="147768" spans="2:2" x14ac:dyDescent="0.2">
      <c r="B147768" s="35"/>
    </row>
    <row r="147771" spans="2:2" x14ac:dyDescent="0.2">
      <c r="B147771" s="35"/>
    </row>
    <row r="147772" spans="2:2" x14ac:dyDescent="0.2">
      <c r="B147772" s="35"/>
    </row>
    <row r="147775" spans="2:2" x14ac:dyDescent="0.2">
      <c r="B147775" s="35"/>
    </row>
    <row r="147776" spans="2:2" x14ac:dyDescent="0.2">
      <c r="B147776" s="35"/>
    </row>
    <row r="147777" spans="2:2" x14ac:dyDescent="0.2">
      <c r="B147777" s="35"/>
    </row>
    <row r="147778" spans="2:2" x14ac:dyDescent="0.2">
      <c r="B147778" s="35"/>
    </row>
    <row r="147781" spans="2:2" x14ac:dyDescent="0.2">
      <c r="B147781" s="35"/>
    </row>
    <row r="147782" spans="2:2" x14ac:dyDescent="0.2">
      <c r="B147782" s="35"/>
    </row>
    <row r="147857" spans="2:2" x14ac:dyDescent="0.2">
      <c r="B147857" s="35"/>
    </row>
    <row r="147858" spans="2:2" x14ac:dyDescent="0.2">
      <c r="B147858" s="34"/>
    </row>
    <row r="147896" spans="2:2" x14ac:dyDescent="0.2">
      <c r="B147896" s="35"/>
    </row>
    <row r="147898" spans="2:2" x14ac:dyDescent="0.2">
      <c r="B147898" s="35"/>
    </row>
    <row r="147900" spans="2:2" x14ac:dyDescent="0.2">
      <c r="B147900" s="35"/>
    </row>
    <row r="147902" spans="2:2" x14ac:dyDescent="0.2">
      <c r="B147902" s="35"/>
    </row>
    <row r="147907" spans="2:2" x14ac:dyDescent="0.2">
      <c r="B147907" s="35"/>
    </row>
    <row r="147908" spans="2:2" x14ac:dyDescent="0.2">
      <c r="B147908" s="35"/>
    </row>
    <row r="147911" spans="2:2" x14ac:dyDescent="0.2">
      <c r="B147911" s="35"/>
    </row>
    <row r="147912" spans="2:2" x14ac:dyDescent="0.2">
      <c r="B147912" s="35"/>
    </row>
    <row r="147915" spans="2:2" x14ac:dyDescent="0.2">
      <c r="B147915" s="35"/>
    </row>
    <row r="147916" spans="2:2" x14ac:dyDescent="0.2">
      <c r="B147916" s="35"/>
    </row>
    <row r="147917" spans="2:2" x14ac:dyDescent="0.2">
      <c r="B147917" s="35"/>
    </row>
    <row r="147918" spans="2:2" x14ac:dyDescent="0.2">
      <c r="B147918" s="35"/>
    </row>
    <row r="147921" spans="2:2" x14ac:dyDescent="0.2">
      <c r="B147921" s="35"/>
    </row>
    <row r="147922" spans="2:2" x14ac:dyDescent="0.2">
      <c r="B147922" s="35"/>
    </row>
    <row r="147952" spans="2:2" x14ac:dyDescent="0.2">
      <c r="B147952" s="170"/>
    </row>
    <row r="147997" spans="2:2" x14ac:dyDescent="0.2">
      <c r="B147997" s="35"/>
    </row>
    <row r="147998" spans="2:2" x14ac:dyDescent="0.2">
      <c r="B147998" s="34"/>
    </row>
    <row r="148036" spans="2:2" x14ac:dyDescent="0.2">
      <c r="B148036" s="35"/>
    </row>
    <row r="148038" spans="2:2" x14ac:dyDescent="0.2">
      <c r="B148038" s="35"/>
    </row>
    <row r="148040" spans="2:2" x14ac:dyDescent="0.2">
      <c r="B148040" s="35"/>
    </row>
    <row r="148042" spans="2:2" x14ac:dyDescent="0.2">
      <c r="B148042" s="35"/>
    </row>
    <row r="148047" spans="2:2" x14ac:dyDescent="0.2">
      <c r="B148047" s="35"/>
    </row>
    <row r="148048" spans="2:2" x14ac:dyDescent="0.2">
      <c r="B148048" s="35"/>
    </row>
    <row r="148051" spans="2:2" x14ac:dyDescent="0.2">
      <c r="B148051" s="35"/>
    </row>
    <row r="148052" spans="2:2" x14ac:dyDescent="0.2">
      <c r="B148052" s="35"/>
    </row>
    <row r="148055" spans="2:2" x14ac:dyDescent="0.2">
      <c r="B148055" s="35"/>
    </row>
    <row r="148056" spans="2:2" x14ac:dyDescent="0.2">
      <c r="B148056" s="35"/>
    </row>
    <row r="148057" spans="2:2" x14ac:dyDescent="0.2">
      <c r="B148057" s="35"/>
    </row>
    <row r="148058" spans="2:2" x14ac:dyDescent="0.2">
      <c r="B148058" s="35"/>
    </row>
    <row r="148061" spans="2:2" x14ac:dyDescent="0.2">
      <c r="B148061" s="35"/>
    </row>
    <row r="148062" spans="2:2" x14ac:dyDescent="0.2">
      <c r="B148062" s="35"/>
    </row>
    <row r="148072" spans="2:2" x14ac:dyDescent="0.2">
      <c r="B148072" s="170"/>
    </row>
    <row r="148116" spans="2:2" x14ac:dyDescent="0.2">
      <c r="B148116" s="170"/>
    </row>
    <row r="148137" spans="2:2" x14ac:dyDescent="0.2">
      <c r="B148137" s="35"/>
    </row>
    <row r="148138" spans="2:2" x14ac:dyDescent="0.2">
      <c r="B148138" s="34"/>
    </row>
    <row r="148176" spans="2:2" x14ac:dyDescent="0.2">
      <c r="B148176" s="35"/>
    </row>
    <row r="148178" spans="2:2" x14ac:dyDescent="0.2">
      <c r="B148178" s="35"/>
    </row>
    <row r="148180" spans="2:2" x14ac:dyDescent="0.2">
      <c r="B148180" s="35"/>
    </row>
    <row r="148182" spans="2:2" x14ac:dyDescent="0.2">
      <c r="B148182" s="35"/>
    </row>
    <row r="148187" spans="2:2" x14ac:dyDescent="0.2">
      <c r="B148187" s="35"/>
    </row>
    <row r="148188" spans="2:2" x14ac:dyDescent="0.2">
      <c r="B148188" s="35"/>
    </row>
    <row r="148191" spans="2:2" x14ac:dyDescent="0.2">
      <c r="B148191" s="35"/>
    </row>
    <row r="148192" spans="2:2" x14ac:dyDescent="0.2">
      <c r="B148192" s="35"/>
    </row>
    <row r="148195" spans="2:2" x14ac:dyDescent="0.2">
      <c r="B148195" s="35"/>
    </row>
    <row r="148196" spans="2:2" x14ac:dyDescent="0.2">
      <c r="B148196" s="35"/>
    </row>
    <row r="148197" spans="2:2" x14ac:dyDescent="0.2">
      <c r="B148197" s="35"/>
    </row>
    <row r="148198" spans="2:2" x14ac:dyDescent="0.2">
      <c r="B148198" s="170"/>
    </row>
    <row r="148201" spans="2:2" x14ac:dyDescent="0.2">
      <c r="B148201" s="35"/>
    </row>
    <row r="148202" spans="2:2" x14ac:dyDescent="0.2">
      <c r="B148202" s="35"/>
    </row>
    <row r="148204" spans="2:2" x14ac:dyDescent="0.2">
      <c r="B148204" s="170"/>
    </row>
    <row r="148277" spans="2:2" x14ac:dyDescent="0.2">
      <c r="B148277" s="35"/>
    </row>
    <row r="148278" spans="2:2" x14ac:dyDescent="0.2">
      <c r="B148278" s="34"/>
    </row>
    <row r="148316" spans="2:2" x14ac:dyDescent="0.2">
      <c r="B148316" s="35"/>
    </row>
    <row r="148318" spans="2:2" x14ac:dyDescent="0.2">
      <c r="B148318" s="35"/>
    </row>
    <row r="148320" spans="2:2" x14ac:dyDescent="0.2">
      <c r="B148320" s="35"/>
    </row>
    <row r="148322" spans="2:2" x14ac:dyDescent="0.2">
      <c r="B148322" s="35"/>
    </row>
    <row r="148327" spans="2:2" x14ac:dyDescent="0.2">
      <c r="B148327" s="35"/>
    </row>
    <row r="148328" spans="2:2" x14ac:dyDescent="0.2">
      <c r="B148328" s="35"/>
    </row>
    <row r="148331" spans="2:2" x14ac:dyDescent="0.2">
      <c r="B148331" s="35"/>
    </row>
    <row r="148332" spans="2:2" x14ac:dyDescent="0.2">
      <c r="B148332" s="35"/>
    </row>
    <row r="148335" spans="2:2" x14ac:dyDescent="0.2">
      <c r="B148335" s="35"/>
    </row>
    <row r="148336" spans="2:2" x14ac:dyDescent="0.2">
      <c r="B148336" s="35"/>
    </row>
    <row r="148337" spans="2:2" x14ac:dyDescent="0.2">
      <c r="B148337" s="35"/>
    </row>
    <row r="148338" spans="2:2" x14ac:dyDescent="0.2">
      <c r="B148338" s="35"/>
    </row>
    <row r="148341" spans="2:2" x14ac:dyDescent="0.2">
      <c r="B148341" s="35"/>
    </row>
    <row r="148342" spans="2:2" x14ac:dyDescent="0.2">
      <c r="B148342" s="35"/>
    </row>
    <row r="148363" spans="2:2" x14ac:dyDescent="0.2">
      <c r="B148363" s="170"/>
    </row>
    <row r="148369" spans="2:2" x14ac:dyDescent="0.2">
      <c r="B148369" s="170"/>
    </row>
    <row r="148375" spans="2:2" x14ac:dyDescent="0.2">
      <c r="B148375" s="170"/>
    </row>
    <row r="148381" spans="2:2" x14ac:dyDescent="0.2">
      <c r="B148381" s="170"/>
    </row>
    <row r="148387" spans="2:2" x14ac:dyDescent="0.2">
      <c r="B148387" s="170"/>
    </row>
    <row r="148417" spans="2:2" x14ac:dyDescent="0.2">
      <c r="B148417" s="35"/>
    </row>
    <row r="148418" spans="2:2" x14ac:dyDescent="0.2">
      <c r="B148418" s="34"/>
    </row>
    <row r="148456" spans="2:2" x14ac:dyDescent="0.2">
      <c r="B148456" s="35"/>
    </row>
    <row r="148458" spans="2:2" x14ac:dyDescent="0.2">
      <c r="B148458" s="35"/>
    </row>
    <row r="148460" spans="2:2" x14ac:dyDescent="0.2">
      <c r="B148460" s="35"/>
    </row>
    <row r="148462" spans="2:2" x14ac:dyDescent="0.2">
      <c r="B148462" s="35"/>
    </row>
    <row r="148467" spans="2:2" x14ac:dyDescent="0.2">
      <c r="B148467" s="35"/>
    </row>
    <row r="148468" spans="2:2" x14ac:dyDescent="0.2">
      <c r="B148468" s="35"/>
    </row>
    <row r="148471" spans="2:2" x14ac:dyDescent="0.2">
      <c r="B148471" s="35"/>
    </row>
    <row r="148472" spans="2:2" x14ac:dyDescent="0.2">
      <c r="B148472" s="35"/>
    </row>
    <row r="148475" spans="2:2" x14ac:dyDescent="0.2">
      <c r="B148475" s="35"/>
    </row>
    <row r="148476" spans="2:2" x14ac:dyDescent="0.2">
      <c r="B148476" s="35"/>
    </row>
    <row r="148477" spans="2:2" x14ac:dyDescent="0.2">
      <c r="B148477" s="35"/>
    </row>
    <row r="148478" spans="2:2" x14ac:dyDescent="0.2">
      <c r="B148478" s="35"/>
    </row>
    <row r="148480" spans="2:2" x14ac:dyDescent="0.2">
      <c r="B148480" s="170"/>
    </row>
    <row r="148481" spans="2:2" x14ac:dyDescent="0.2">
      <c r="B148481" s="35"/>
    </row>
    <row r="148482" spans="2:2" x14ac:dyDescent="0.2">
      <c r="B148482" s="35"/>
    </row>
    <row r="148486" spans="2:2" x14ac:dyDescent="0.2">
      <c r="B148486" s="170"/>
    </row>
    <row r="148499" spans="2:2" x14ac:dyDescent="0.2">
      <c r="B148499" s="170"/>
    </row>
    <row r="148512" spans="2:2" x14ac:dyDescent="0.2">
      <c r="B148512" s="170"/>
    </row>
    <row r="148557" spans="2:2" x14ac:dyDescent="0.2">
      <c r="B148557" s="35"/>
    </row>
    <row r="148558" spans="2:2" x14ac:dyDescent="0.2">
      <c r="B148558" s="34"/>
    </row>
    <row r="148596" spans="2:2" x14ac:dyDescent="0.2">
      <c r="B148596" s="35"/>
    </row>
    <row r="148598" spans="2:2" x14ac:dyDescent="0.2">
      <c r="B148598" s="35"/>
    </row>
    <row r="148600" spans="2:2" x14ac:dyDescent="0.2">
      <c r="B148600" s="35"/>
    </row>
    <row r="148602" spans="2:2" x14ac:dyDescent="0.2">
      <c r="B148602" s="35"/>
    </row>
    <row r="148607" spans="2:2" x14ac:dyDescent="0.2">
      <c r="B148607" s="35"/>
    </row>
    <row r="148608" spans="2:2" x14ac:dyDescent="0.2">
      <c r="B148608" s="35"/>
    </row>
    <row r="148611" spans="2:2" x14ac:dyDescent="0.2">
      <c r="B148611" s="35"/>
    </row>
    <row r="148612" spans="2:2" x14ac:dyDescent="0.2">
      <c r="B148612" s="35"/>
    </row>
    <row r="148615" spans="2:2" x14ac:dyDescent="0.2">
      <c r="B148615" s="35"/>
    </row>
    <row r="148616" spans="2:2" x14ac:dyDescent="0.2">
      <c r="B148616" s="35"/>
    </row>
    <row r="148617" spans="2:2" x14ac:dyDescent="0.2">
      <c r="B148617" s="35"/>
    </row>
    <row r="148618" spans="2:2" x14ac:dyDescent="0.2">
      <c r="B148618" s="35"/>
    </row>
    <row r="148621" spans="2:2" x14ac:dyDescent="0.2">
      <c r="B148621" s="35"/>
    </row>
    <row r="148622" spans="2:2" x14ac:dyDescent="0.2">
      <c r="B148622" s="35"/>
    </row>
    <row r="148697" spans="2:2" x14ac:dyDescent="0.2">
      <c r="B148697" s="35"/>
    </row>
    <row r="148698" spans="2:2" x14ac:dyDescent="0.2">
      <c r="B148698" s="34"/>
    </row>
    <row r="148736" spans="2:2" x14ac:dyDescent="0.2">
      <c r="B148736" s="35"/>
    </row>
    <row r="148738" spans="2:2" x14ac:dyDescent="0.2">
      <c r="B148738" s="35"/>
    </row>
    <row r="148740" spans="2:2" x14ac:dyDescent="0.2">
      <c r="B148740" s="35"/>
    </row>
    <row r="148742" spans="2:2" x14ac:dyDescent="0.2">
      <c r="B148742" s="35"/>
    </row>
    <row r="148747" spans="2:2" x14ac:dyDescent="0.2">
      <c r="B148747" s="35"/>
    </row>
    <row r="148748" spans="2:2" x14ac:dyDescent="0.2">
      <c r="B148748" s="35"/>
    </row>
    <row r="148751" spans="2:2" x14ac:dyDescent="0.2">
      <c r="B148751" s="35"/>
    </row>
    <row r="148752" spans="2:2" x14ac:dyDescent="0.2">
      <c r="B148752" s="35"/>
    </row>
    <row r="148755" spans="2:2" x14ac:dyDescent="0.2">
      <c r="B148755" s="35"/>
    </row>
    <row r="148756" spans="2:2" x14ac:dyDescent="0.2">
      <c r="B148756" s="35"/>
    </row>
    <row r="148757" spans="2:2" x14ac:dyDescent="0.2">
      <c r="B148757" s="35"/>
    </row>
    <row r="148758" spans="2:2" x14ac:dyDescent="0.2">
      <c r="B148758" s="35"/>
    </row>
    <row r="148761" spans="2:2" x14ac:dyDescent="0.2">
      <c r="B148761" s="35"/>
    </row>
    <row r="148762" spans="2:2" x14ac:dyDescent="0.2">
      <c r="B148762" s="35"/>
    </row>
    <row r="148770" spans="2:2" x14ac:dyDescent="0.2">
      <c r="B148770" s="170"/>
    </row>
    <row r="148796" spans="2:2" x14ac:dyDescent="0.2">
      <c r="B148796" s="170"/>
    </row>
    <row r="148809" spans="2:2" x14ac:dyDescent="0.2">
      <c r="B148809" s="170"/>
    </row>
    <row r="148837" spans="2:2" x14ac:dyDescent="0.2">
      <c r="B148837" s="35"/>
    </row>
    <row r="148838" spans="2:2" x14ac:dyDescent="0.2">
      <c r="B148838" s="34"/>
    </row>
    <row r="148876" spans="2:2" x14ac:dyDescent="0.2">
      <c r="B148876" s="35"/>
    </row>
    <row r="148878" spans="2:2" x14ac:dyDescent="0.2">
      <c r="B148878" s="35"/>
    </row>
    <row r="148880" spans="2:2" x14ac:dyDescent="0.2">
      <c r="B148880" s="35"/>
    </row>
    <row r="148882" spans="2:2" x14ac:dyDescent="0.2">
      <c r="B148882" s="35"/>
    </row>
    <row r="148887" spans="2:2" x14ac:dyDescent="0.2">
      <c r="B148887" s="35"/>
    </row>
    <row r="148888" spans="2:2" x14ac:dyDescent="0.2">
      <c r="B148888" s="35"/>
    </row>
    <row r="148891" spans="2:2" x14ac:dyDescent="0.2">
      <c r="B148891" s="35"/>
    </row>
    <row r="148892" spans="2:2" x14ac:dyDescent="0.2">
      <c r="B148892" s="35"/>
    </row>
    <row r="148895" spans="2:2" x14ac:dyDescent="0.2">
      <c r="B148895" s="35"/>
    </row>
    <row r="148896" spans="2:2" x14ac:dyDescent="0.2">
      <c r="B148896" s="35"/>
    </row>
    <row r="148897" spans="2:2" x14ac:dyDescent="0.2">
      <c r="B148897" s="35"/>
    </row>
    <row r="148898" spans="2:2" x14ac:dyDescent="0.2">
      <c r="B148898" s="35"/>
    </row>
    <row r="148901" spans="2:2" x14ac:dyDescent="0.2">
      <c r="B148901" s="35"/>
    </row>
    <row r="148902" spans="2:2" x14ac:dyDescent="0.2">
      <c r="B148902" s="35"/>
    </row>
    <row r="148931" spans="2:2" x14ac:dyDescent="0.2">
      <c r="B148931" s="170"/>
    </row>
    <row r="148957" spans="2:2" x14ac:dyDescent="0.2">
      <c r="B148957" s="170"/>
    </row>
    <row r="148963" spans="2:2" x14ac:dyDescent="0.2">
      <c r="B148963" s="170"/>
    </row>
    <row r="148969" spans="2:2" x14ac:dyDescent="0.2">
      <c r="B148969" s="170"/>
    </row>
    <row r="148975" spans="2:2" x14ac:dyDescent="0.2">
      <c r="B148975" s="170"/>
    </row>
    <row r="148977" spans="2:2" x14ac:dyDescent="0.2">
      <c r="B148977" s="35"/>
    </row>
    <row r="148978" spans="2:2" x14ac:dyDescent="0.2">
      <c r="B148978" s="34"/>
    </row>
    <row r="148981" spans="2:2" x14ac:dyDescent="0.2">
      <c r="B148981" s="170"/>
    </row>
    <row r="149016" spans="2:2" x14ac:dyDescent="0.2">
      <c r="B149016" s="35"/>
    </row>
    <row r="149018" spans="2:2" x14ac:dyDescent="0.2">
      <c r="B149018" s="35"/>
    </row>
    <row r="149020" spans="2:2" x14ac:dyDescent="0.2">
      <c r="B149020" s="35"/>
    </row>
    <row r="149022" spans="2:2" x14ac:dyDescent="0.2">
      <c r="B149022" s="35"/>
    </row>
    <row r="149027" spans="2:2" x14ac:dyDescent="0.2">
      <c r="B149027" s="35"/>
    </row>
    <row r="149028" spans="2:2" x14ac:dyDescent="0.2">
      <c r="B149028" s="35"/>
    </row>
    <row r="149031" spans="2:2" x14ac:dyDescent="0.2">
      <c r="B149031" s="35"/>
    </row>
    <row r="149032" spans="2:2" x14ac:dyDescent="0.2">
      <c r="B149032" s="35"/>
    </row>
    <row r="149035" spans="2:2" x14ac:dyDescent="0.2">
      <c r="B149035" s="35"/>
    </row>
    <row r="149036" spans="2:2" x14ac:dyDescent="0.2">
      <c r="B149036" s="35"/>
    </row>
    <row r="149037" spans="2:2" x14ac:dyDescent="0.2">
      <c r="B149037" s="35"/>
    </row>
    <row r="149038" spans="2:2" x14ac:dyDescent="0.2">
      <c r="B149038" s="170"/>
    </row>
    <row r="149041" spans="2:2" x14ac:dyDescent="0.2">
      <c r="B149041" s="35"/>
    </row>
    <row r="149042" spans="2:2" x14ac:dyDescent="0.2">
      <c r="B149042" s="35"/>
    </row>
    <row r="149117" spans="2:2" x14ac:dyDescent="0.2">
      <c r="B149117" s="35"/>
    </row>
    <row r="149118" spans="2:2" x14ac:dyDescent="0.2">
      <c r="B149118" s="34"/>
    </row>
    <row r="149142" spans="2:2" x14ac:dyDescent="0.2">
      <c r="B149142" s="170"/>
    </row>
    <row r="149155" spans="2:2" x14ac:dyDescent="0.2">
      <c r="B149155" s="170"/>
    </row>
    <row r="149339" spans="2:2" x14ac:dyDescent="0.2">
      <c r="B149339" s="170"/>
    </row>
    <row r="149384" spans="2:2" x14ac:dyDescent="0.2">
      <c r="B149384" s="170"/>
    </row>
    <row r="149520" spans="2:2" x14ac:dyDescent="0.2">
      <c r="B149520" s="170"/>
    </row>
    <row r="149533" spans="2:2" x14ac:dyDescent="0.2">
      <c r="B149533" s="170"/>
    </row>
    <row r="149559" spans="2:2" x14ac:dyDescent="0.2">
      <c r="B149559" s="170"/>
    </row>
    <row r="149572" spans="2:2" x14ac:dyDescent="0.2">
      <c r="B149572" s="170"/>
    </row>
    <row r="149585" spans="2:2" x14ac:dyDescent="0.2">
      <c r="B149585" s="170"/>
    </row>
    <row r="149661" spans="2:2" x14ac:dyDescent="0.2">
      <c r="B149661" s="170"/>
    </row>
    <row r="149667" spans="2:2" x14ac:dyDescent="0.2">
      <c r="B149667" s="170"/>
    </row>
    <row r="149699" spans="2:2" x14ac:dyDescent="0.2">
      <c r="B149699" s="170"/>
    </row>
    <row r="149795" spans="2:2" x14ac:dyDescent="0.2">
      <c r="B149795" s="170"/>
    </row>
    <row r="149834" spans="2:2" x14ac:dyDescent="0.2">
      <c r="B149834" s="170"/>
    </row>
    <row r="149873" spans="2:2" x14ac:dyDescent="0.2">
      <c r="B149873" s="170"/>
    </row>
    <row r="149899" spans="2:2" x14ac:dyDescent="0.2">
      <c r="B149899" s="170"/>
    </row>
    <row r="149912" spans="2:2" x14ac:dyDescent="0.2">
      <c r="B149912" s="170"/>
    </row>
    <row r="149925" spans="2:2" x14ac:dyDescent="0.2">
      <c r="B149925" s="170"/>
    </row>
    <row r="150124" spans="2:2" x14ac:dyDescent="0.2">
      <c r="B150124" s="170"/>
    </row>
    <row r="150130" spans="2:2" x14ac:dyDescent="0.2">
      <c r="B150130" s="170"/>
    </row>
    <row r="150156" spans="2:2" x14ac:dyDescent="0.2">
      <c r="B150156" s="170"/>
    </row>
    <row r="150259" spans="2:2" x14ac:dyDescent="0.2">
      <c r="B150259" s="170"/>
    </row>
    <row r="150265" spans="2:2" x14ac:dyDescent="0.2">
      <c r="B150265" s="170"/>
    </row>
    <row r="150297" spans="2:2" x14ac:dyDescent="0.2">
      <c r="B150297" s="170"/>
    </row>
    <row r="150336" spans="2:2" x14ac:dyDescent="0.2">
      <c r="B150336" s="170"/>
    </row>
    <row r="150375" spans="2:2" x14ac:dyDescent="0.2">
      <c r="B150375" s="170"/>
    </row>
    <row r="150420" spans="2:2" x14ac:dyDescent="0.2">
      <c r="B150420" s="170"/>
    </row>
    <row r="150426" spans="2:2" x14ac:dyDescent="0.2">
      <c r="B150426" s="170"/>
    </row>
    <row r="150432" spans="2:2" x14ac:dyDescent="0.2">
      <c r="B150432" s="170"/>
    </row>
    <row r="150458" spans="2:2" x14ac:dyDescent="0.2">
      <c r="B150458" s="170"/>
    </row>
    <row r="150471" spans="2:2" x14ac:dyDescent="0.2">
      <c r="B150471" s="170"/>
    </row>
    <row r="150484" spans="2:2" x14ac:dyDescent="0.2">
      <c r="B150484" s="170"/>
    </row>
    <row r="150510" spans="2:2" x14ac:dyDescent="0.2">
      <c r="B150510" s="170"/>
    </row>
    <row r="150516" spans="2:2" x14ac:dyDescent="0.2">
      <c r="B150516" s="170"/>
    </row>
    <row r="150522" spans="2:2" x14ac:dyDescent="0.2">
      <c r="B150522" s="170"/>
    </row>
    <row r="150528" spans="2:2" x14ac:dyDescent="0.2">
      <c r="B150528" s="170"/>
    </row>
    <row r="150534" spans="2:2" x14ac:dyDescent="0.2">
      <c r="B150534" s="170"/>
    </row>
    <row r="150540" spans="2:2" x14ac:dyDescent="0.2">
      <c r="B150540" s="170"/>
    </row>
    <row r="150546" spans="2:2" x14ac:dyDescent="0.2">
      <c r="B150546" s="170"/>
    </row>
    <row r="150552" spans="2:2" x14ac:dyDescent="0.2">
      <c r="B150552" s="170"/>
    </row>
    <row r="150591" spans="2:2" x14ac:dyDescent="0.2">
      <c r="B150591" s="170"/>
    </row>
    <row r="150597" spans="2:2" x14ac:dyDescent="0.2">
      <c r="B150597" s="170"/>
    </row>
    <row r="150603" spans="2:2" x14ac:dyDescent="0.2">
      <c r="B150603" s="170"/>
    </row>
    <row r="150615" spans="2:2" x14ac:dyDescent="0.2">
      <c r="B150615" s="170"/>
    </row>
    <row r="150627" spans="2:2" x14ac:dyDescent="0.2">
      <c r="B150627" s="170"/>
    </row>
    <row r="150633" spans="2:2" x14ac:dyDescent="0.2">
      <c r="B150633" s="170"/>
    </row>
    <row r="150639" spans="2:2" x14ac:dyDescent="0.2">
      <c r="B150639" s="170"/>
    </row>
    <row r="150845" spans="2:2" x14ac:dyDescent="0.2">
      <c r="B150845" s="170"/>
    </row>
    <row r="150851" spans="2:2" x14ac:dyDescent="0.2">
      <c r="B150851" s="170"/>
    </row>
    <row r="150857" spans="2:2" x14ac:dyDescent="0.2">
      <c r="B150857" s="170"/>
    </row>
    <row r="151097" spans="2:2" x14ac:dyDescent="0.2">
      <c r="B151097" s="170"/>
    </row>
    <row r="151103" spans="2:2" x14ac:dyDescent="0.2">
      <c r="B151103" s="170"/>
    </row>
    <row r="151109" spans="2:2" x14ac:dyDescent="0.2">
      <c r="B151109" s="170"/>
    </row>
    <row r="151294" spans="2:2" x14ac:dyDescent="0.2">
      <c r="B151294" s="170"/>
    </row>
    <row r="151306" spans="2:2" x14ac:dyDescent="0.2">
      <c r="B151306" s="170"/>
    </row>
    <row r="151312" spans="2:2" x14ac:dyDescent="0.2">
      <c r="B151312" s="170"/>
    </row>
    <row r="151318" spans="2:2" x14ac:dyDescent="0.2">
      <c r="B151318" s="170"/>
    </row>
    <row r="151376" spans="2:2" x14ac:dyDescent="0.2">
      <c r="B151376" s="170"/>
    </row>
    <row r="151382" spans="2:2" x14ac:dyDescent="0.2">
      <c r="B151382" s="170"/>
    </row>
    <row r="151427" spans="2:2" x14ac:dyDescent="0.2">
      <c r="B151427" s="170"/>
    </row>
    <row r="151528" spans="2:2" x14ac:dyDescent="0.2">
      <c r="B151528" s="170"/>
    </row>
    <row r="151534" spans="2:2" x14ac:dyDescent="0.2">
      <c r="B151534" s="170"/>
    </row>
    <row r="151540" spans="2:2" x14ac:dyDescent="0.2">
      <c r="B151540" s="170"/>
    </row>
    <row r="151687" spans="2:2" x14ac:dyDescent="0.2">
      <c r="B151687" s="170"/>
    </row>
    <row r="151693" spans="2:2" x14ac:dyDescent="0.2">
      <c r="B151693" s="170"/>
    </row>
    <row r="151842" spans="2:2" x14ac:dyDescent="0.2">
      <c r="B151842" s="170"/>
    </row>
    <row r="151848" spans="2:2" x14ac:dyDescent="0.2">
      <c r="B151848" s="170"/>
    </row>
    <row r="151867" spans="2:2" x14ac:dyDescent="0.2">
      <c r="B151867" s="170"/>
    </row>
    <row r="151873" spans="2:2" x14ac:dyDescent="0.2">
      <c r="B151873" s="170"/>
    </row>
    <row r="151899" spans="2:2" x14ac:dyDescent="0.2">
      <c r="B151899" s="170"/>
    </row>
    <row r="151969" spans="2:2" x14ac:dyDescent="0.2">
      <c r="B151969" s="170"/>
    </row>
    <row r="151975" spans="2:2" x14ac:dyDescent="0.2">
      <c r="B151975" s="170"/>
    </row>
    <row r="152000" spans="2:2" x14ac:dyDescent="0.2">
      <c r="B152000" s="170"/>
    </row>
    <row r="152031" spans="2:2" x14ac:dyDescent="0.2">
      <c r="B152031" s="170"/>
    </row>
    <row r="152711" spans="2:2" x14ac:dyDescent="0.2">
      <c r="B152711" s="170"/>
    </row>
    <row r="152729" spans="2:2" x14ac:dyDescent="0.2">
      <c r="B152729" s="170"/>
    </row>
    <row r="152735" spans="2:2" x14ac:dyDescent="0.2">
      <c r="B152735" s="170"/>
    </row>
    <row r="153138" spans="2:2" x14ac:dyDescent="0.2">
      <c r="B153138" s="170"/>
    </row>
    <row r="153144" spans="2:2" x14ac:dyDescent="0.2">
      <c r="B153144" s="170"/>
    </row>
    <row r="153270" spans="2:2" x14ac:dyDescent="0.2">
      <c r="B153270" s="170"/>
    </row>
    <row r="153295" spans="2:2" x14ac:dyDescent="0.2">
      <c r="B153295" s="170"/>
    </row>
    <row r="153301" spans="2:2" x14ac:dyDescent="0.2">
      <c r="B153301" s="170"/>
    </row>
    <row r="153307" spans="2:2" x14ac:dyDescent="0.2">
      <c r="B153307" s="170"/>
    </row>
    <row r="153472" spans="2:2" x14ac:dyDescent="0.2">
      <c r="B153472" s="170"/>
    </row>
    <row r="153478" spans="2:2" x14ac:dyDescent="0.2">
      <c r="B153478" s="170"/>
    </row>
    <row r="153484" spans="2:2" x14ac:dyDescent="0.2">
      <c r="B153484" s="170"/>
    </row>
    <row r="153490" spans="2:2" x14ac:dyDescent="0.2">
      <c r="B153490" s="170"/>
    </row>
    <row r="153496" spans="2:2" x14ac:dyDescent="0.2">
      <c r="B153496" s="170"/>
    </row>
    <row r="153508" spans="2:2" x14ac:dyDescent="0.2">
      <c r="B153508" s="170"/>
    </row>
    <row r="153551" spans="2:2" x14ac:dyDescent="0.2">
      <c r="B153551" s="170"/>
    </row>
    <row r="153575" spans="2:2" x14ac:dyDescent="0.2">
      <c r="B153575" s="170"/>
    </row>
    <row r="153587" spans="2:2" x14ac:dyDescent="0.2">
      <c r="B153587" s="170"/>
    </row>
    <row r="153600" spans="2:2" x14ac:dyDescent="0.2">
      <c r="B153600" s="170"/>
    </row>
    <row r="153638" spans="2:2" x14ac:dyDescent="0.2">
      <c r="B153638" s="170"/>
    </row>
    <row r="153644" spans="2:2" x14ac:dyDescent="0.2">
      <c r="B153644" s="170"/>
    </row>
    <row r="153676" spans="2:2" x14ac:dyDescent="0.2">
      <c r="B153676" s="170"/>
    </row>
    <row r="153689" spans="2:2" x14ac:dyDescent="0.2">
      <c r="B153689" s="170"/>
    </row>
    <row r="153695" spans="2:2" x14ac:dyDescent="0.2">
      <c r="B153695" s="170"/>
    </row>
    <row r="153701" spans="2:2" x14ac:dyDescent="0.2">
      <c r="B153701" s="170"/>
    </row>
    <row r="153714" spans="2:2" x14ac:dyDescent="0.2">
      <c r="B153714" s="170"/>
    </row>
    <row r="153720" spans="2:2" x14ac:dyDescent="0.2">
      <c r="B153720" s="170"/>
    </row>
    <row r="153726" spans="2:2" x14ac:dyDescent="0.2">
      <c r="B153726" s="170"/>
    </row>
    <row r="153745" spans="2:2" x14ac:dyDescent="0.2">
      <c r="B153745" s="170"/>
    </row>
    <row r="153770" spans="2:2" x14ac:dyDescent="0.2">
      <c r="B153770" s="170"/>
    </row>
    <row r="153835" spans="2:2" x14ac:dyDescent="0.2">
      <c r="B153835" s="170"/>
    </row>
    <row r="153848" spans="2:2" x14ac:dyDescent="0.2">
      <c r="B153848" s="170"/>
    </row>
    <row r="153880" spans="2:2" x14ac:dyDescent="0.2">
      <c r="B153880" s="170"/>
    </row>
    <row r="153932" spans="2:2" x14ac:dyDescent="0.2">
      <c r="B153932" s="170"/>
    </row>
    <row r="154175" spans="2:2" x14ac:dyDescent="0.2">
      <c r="B154175" s="170"/>
    </row>
    <row r="154181" spans="2:2" x14ac:dyDescent="0.2">
      <c r="B154181" s="170"/>
    </row>
    <row r="154187" spans="2:2" x14ac:dyDescent="0.2">
      <c r="B154187" s="170"/>
    </row>
    <row r="154212" spans="2:2" x14ac:dyDescent="0.2">
      <c r="B154212" s="170"/>
    </row>
    <row r="154248" spans="2:2" x14ac:dyDescent="0.2">
      <c r="B154248" s="170"/>
    </row>
    <row r="154279" spans="2:2" x14ac:dyDescent="0.2">
      <c r="B154279" s="170"/>
    </row>
    <row r="154285" spans="2:2" x14ac:dyDescent="0.2">
      <c r="B154285" s="170"/>
    </row>
    <row r="154291" spans="2:2" x14ac:dyDescent="0.2">
      <c r="B154291" s="170"/>
    </row>
    <row r="154399" spans="2:2" x14ac:dyDescent="0.2">
      <c r="B154399" s="170"/>
    </row>
    <row r="154797" spans="2:2" x14ac:dyDescent="0.2">
      <c r="B154797" s="170"/>
    </row>
    <row r="154829" spans="2:2" x14ac:dyDescent="0.2">
      <c r="B154829" s="170"/>
    </row>
    <row r="154842" spans="2:2" x14ac:dyDescent="0.2">
      <c r="B154842" s="170"/>
    </row>
    <row r="154868" spans="2:2" x14ac:dyDescent="0.2">
      <c r="B154868" s="170"/>
    </row>
    <row r="154906" spans="2:2" x14ac:dyDescent="0.2">
      <c r="B154906" s="170"/>
    </row>
    <row r="154912" spans="2:2" x14ac:dyDescent="0.2">
      <c r="B154912" s="170"/>
    </row>
    <row r="154918" spans="2:2" x14ac:dyDescent="0.2">
      <c r="B154918" s="170"/>
    </row>
    <row r="154924" spans="2:2" x14ac:dyDescent="0.2">
      <c r="B154924" s="170"/>
    </row>
    <row r="154930" spans="2:2" x14ac:dyDescent="0.2">
      <c r="B154930" s="170"/>
    </row>
    <row r="154936" spans="2:2" x14ac:dyDescent="0.2">
      <c r="B154936" s="170"/>
    </row>
    <row r="155166" spans="2:2" x14ac:dyDescent="0.2">
      <c r="B155166" s="170"/>
    </row>
    <row r="155179" spans="2:2" x14ac:dyDescent="0.2">
      <c r="B155179" s="170"/>
    </row>
    <row r="155319" spans="2:2" x14ac:dyDescent="0.2">
      <c r="B155319" s="170"/>
    </row>
    <row r="155363" spans="2:2" x14ac:dyDescent="0.2">
      <c r="B155363" s="170"/>
    </row>
    <row r="155394" spans="2:2" x14ac:dyDescent="0.2">
      <c r="B155394" s="170"/>
    </row>
    <row r="155412" spans="2:2" x14ac:dyDescent="0.2">
      <c r="B155412" s="170"/>
    </row>
    <row r="155449" spans="2:2" x14ac:dyDescent="0.2">
      <c r="B155449" s="170"/>
    </row>
    <row r="155455" spans="2:2" x14ac:dyDescent="0.2">
      <c r="B155455" s="170"/>
    </row>
    <row r="155461" spans="2:2" x14ac:dyDescent="0.2">
      <c r="B155461" s="170"/>
    </row>
    <row r="155467" spans="2:2" x14ac:dyDescent="0.2">
      <c r="B155467" s="170"/>
    </row>
    <row r="155473" spans="2:2" x14ac:dyDescent="0.2">
      <c r="B155473" s="170"/>
    </row>
    <row r="155551" spans="2:2" x14ac:dyDescent="0.2">
      <c r="B155551" s="170"/>
    </row>
    <row r="155557" spans="2:2" x14ac:dyDescent="0.2">
      <c r="B155557" s="170"/>
    </row>
    <row r="155563" spans="2:2" x14ac:dyDescent="0.2">
      <c r="B155563" s="170"/>
    </row>
    <row r="155569" spans="2:2" x14ac:dyDescent="0.2">
      <c r="B155569" s="170"/>
    </row>
    <row r="155575" spans="2:2" x14ac:dyDescent="0.2">
      <c r="B155575" s="170"/>
    </row>
    <row r="155758" spans="2:2" x14ac:dyDescent="0.2">
      <c r="B155758" s="170"/>
    </row>
    <row r="156021" spans="2:2" x14ac:dyDescent="0.2">
      <c r="B156021" s="170"/>
    </row>
    <row r="156047" spans="2:2" x14ac:dyDescent="0.2">
      <c r="B156047" s="170"/>
    </row>
    <row r="156263" spans="2:2" x14ac:dyDescent="0.2">
      <c r="B156263" s="170"/>
    </row>
    <row r="156302" spans="2:2" x14ac:dyDescent="0.2">
      <c r="B156302" s="170"/>
    </row>
    <row r="156308" spans="2:2" x14ac:dyDescent="0.2">
      <c r="B156308" s="170"/>
    </row>
    <row r="156314" spans="2:2" x14ac:dyDescent="0.2">
      <c r="B156314" s="170"/>
    </row>
    <row r="156320" spans="2:2" x14ac:dyDescent="0.2">
      <c r="B156320" s="170"/>
    </row>
    <row r="156326" spans="2:2" x14ac:dyDescent="0.2">
      <c r="B156326" s="170"/>
    </row>
    <row r="156453" spans="2:2" x14ac:dyDescent="0.2">
      <c r="B156453" s="170"/>
    </row>
    <row r="156459" spans="2:2" x14ac:dyDescent="0.2">
      <c r="B156459" s="170"/>
    </row>
    <row r="156497" spans="2:2" x14ac:dyDescent="0.2">
      <c r="B156497" s="170"/>
    </row>
    <row r="156521" spans="2:2" x14ac:dyDescent="0.2">
      <c r="B156521" s="170"/>
    </row>
    <row r="156638" spans="2:2" x14ac:dyDescent="0.2">
      <c r="B156638" s="170"/>
    </row>
    <row r="156752" spans="2:2" x14ac:dyDescent="0.2">
      <c r="B156752" s="170"/>
    </row>
    <row r="156758" spans="2:2" x14ac:dyDescent="0.2">
      <c r="B156758" s="170"/>
    </row>
    <row r="157075" spans="2:2" x14ac:dyDescent="0.2">
      <c r="B157075" s="170"/>
    </row>
    <row r="157081" spans="2:2" x14ac:dyDescent="0.2">
      <c r="B157081" s="170"/>
    </row>
    <row r="157087" spans="2:2" x14ac:dyDescent="0.2">
      <c r="B157087" s="170"/>
    </row>
    <row r="157089" spans="2:2" x14ac:dyDescent="0.2">
      <c r="B157089" s="170"/>
    </row>
    <row r="157093" spans="2:2" x14ac:dyDescent="0.2">
      <c r="B157093" s="170"/>
    </row>
    <row r="157095" spans="2:2" x14ac:dyDescent="0.2">
      <c r="B157095" s="170"/>
    </row>
    <row r="157099" spans="2:2" x14ac:dyDescent="0.2">
      <c r="B157099" s="170"/>
    </row>
    <row r="157101" spans="2:2" x14ac:dyDescent="0.2">
      <c r="B157101" s="170"/>
    </row>
    <row r="157137" spans="2:2" x14ac:dyDescent="0.2">
      <c r="B157137" s="170"/>
    </row>
    <row r="157212" spans="2:2" x14ac:dyDescent="0.2">
      <c r="B157212" s="170"/>
    </row>
    <row r="157574" spans="2:2" x14ac:dyDescent="0.2">
      <c r="B157574" s="170"/>
    </row>
    <row r="157580" spans="2:2" x14ac:dyDescent="0.2">
      <c r="B157580" s="170"/>
    </row>
    <row r="157586" spans="2:2" x14ac:dyDescent="0.2">
      <c r="B157586" s="170"/>
    </row>
    <row r="157592" spans="2:2" x14ac:dyDescent="0.2">
      <c r="B157592" s="170"/>
    </row>
    <row r="157598" spans="2:2" x14ac:dyDescent="0.2">
      <c r="B157598" s="170"/>
    </row>
    <row r="157604" spans="2:2" x14ac:dyDescent="0.2">
      <c r="B157604" s="170"/>
    </row>
    <row r="157610" spans="2:2" x14ac:dyDescent="0.2">
      <c r="B157610" s="170"/>
    </row>
    <row r="157616" spans="2:2" x14ac:dyDescent="0.2">
      <c r="B157616" s="170"/>
    </row>
    <row r="157628" spans="2:2" x14ac:dyDescent="0.2">
      <c r="B157628" s="170"/>
    </row>
    <row r="157634" spans="2:2" x14ac:dyDescent="0.2">
      <c r="B157634" s="170"/>
    </row>
    <row r="157846" spans="2:2" x14ac:dyDescent="0.2">
      <c r="B157846" s="170"/>
    </row>
    <row r="157852" spans="2:2" x14ac:dyDescent="0.2">
      <c r="B157852" s="170"/>
    </row>
    <row r="157858" spans="2:2" x14ac:dyDescent="0.2">
      <c r="B157858" s="170"/>
    </row>
    <row r="157864" spans="2:2" x14ac:dyDescent="0.2">
      <c r="B157864" s="170"/>
    </row>
    <row r="157921" spans="2:2" x14ac:dyDescent="0.2">
      <c r="B157921" s="170"/>
    </row>
    <row r="158367" spans="2:2" x14ac:dyDescent="0.2">
      <c r="B158367" s="170"/>
    </row>
    <row r="158446" spans="2:2" x14ac:dyDescent="0.2">
      <c r="B158446" s="170"/>
    </row>
    <row r="158476" spans="2:2" x14ac:dyDescent="0.2">
      <c r="B158476" s="170"/>
    </row>
    <row r="158482" spans="2:2" x14ac:dyDescent="0.2">
      <c r="B158482" s="170"/>
    </row>
    <row r="158488" spans="2:2" x14ac:dyDescent="0.2">
      <c r="B158488" s="170"/>
    </row>
    <row r="158550" spans="2:2" x14ac:dyDescent="0.2">
      <c r="B158550" s="170"/>
    </row>
    <row r="158556" spans="2:2" x14ac:dyDescent="0.2">
      <c r="B158556" s="170"/>
    </row>
    <row r="158562" spans="2:2" x14ac:dyDescent="0.2">
      <c r="B158562" s="170"/>
    </row>
    <row r="158568" spans="2:2" x14ac:dyDescent="0.2">
      <c r="B158568" s="170"/>
    </row>
    <row r="158838" spans="2:2" x14ac:dyDescent="0.2">
      <c r="B158838" s="170"/>
    </row>
    <row r="158844" spans="2:2" x14ac:dyDescent="0.2">
      <c r="B158844" s="170"/>
    </row>
    <row r="158850" spans="2:2" x14ac:dyDescent="0.2">
      <c r="B158850" s="170"/>
    </row>
    <row r="158856" spans="2:2" x14ac:dyDescent="0.2">
      <c r="B158856" s="170"/>
    </row>
    <row r="159054" spans="2:2" x14ac:dyDescent="0.2">
      <c r="B159054" s="170"/>
    </row>
    <row r="159060" spans="2:2" x14ac:dyDescent="0.2">
      <c r="B159060" s="170"/>
    </row>
    <row r="159066" spans="2:2" x14ac:dyDescent="0.2">
      <c r="B159066" s="170"/>
    </row>
    <row r="159072" spans="2:2" x14ac:dyDescent="0.2">
      <c r="B159072" s="170"/>
    </row>
    <row r="159097" spans="2:2" x14ac:dyDescent="0.2">
      <c r="B159097" s="170"/>
    </row>
    <row r="159103" spans="2:2" x14ac:dyDescent="0.2">
      <c r="B159103" s="170"/>
    </row>
    <row r="159109" spans="2:2" x14ac:dyDescent="0.2">
      <c r="B159109" s="170"/>
    </row>
    <row r="159115" spans="2:2" x14ac:dyDescent="0.2">
      <c r="B159115" s="170"/>
    </row>
    <row r="159121" spans="2:2" x14ac:dyDescent="0.2">
      <c r="B159121" s="170"/>
    </row>
    <row r="159127" spans="2:2" x14ac:dyDescent="0.2">
      <c r="B159127" s="170"/>
    </row>
    <row r="159133" spans="2:2" x14ac:dyDescent="0.2">
      <c r="B159133" s="170"/>
    </row>
    <row r="159139" spans="2:2" x14ac:dyDescent="0.2">
      <c r="B159139" s="170"/>
    </row>
    <row r="159145" spans="2:2" x14ac:dyDescent="0.2">
      <c r="B159145" s="170"/>
    </row>
    <row r="159220" spans="2:2" x14ac:dyDescent="0.2">
      <c r="B159220" s="170"/>
    </row>
    <row r="159251" spans="2:2" x14ac:dyDescent="0.2">
      <c r="B159251" s="170"/>
    </row>
    <row r="159257" spans="2:2" x14ac:dyDescent="0.2">
      <c r="B159257" s="170"/>
    </row>
    <row r="159263" spans="2:2" x14ac:dyDescent="0.2">
      <c r="B159263" s="170"/>
    </row>
    <row r="159269" spans="2:2" x14ac:dyDescent="0.2">
      <c r="B159269" s="170"/>
    </row>
    <row r="159275" spans="2:2" x14ac:dyDescent="0.2">
      <c r="B159275" s="170"/>
    </row>
    <row r="159281" spans="2:2" x14ac:dyDescent="0.2">
      <c r="B159281" s="170"/>
    </row>
    <row r="159287" spans="2:2" x14ac:dyDescent="0.2">
      <c r="B159287" s="170"/>
    </row>
    <row r="159293" spans="2:2" x14ac:dyDescent="0.2">
      <c r="B159293" s="170"/>
    </row>
    <row r="159299" spans="2:2" x14ac:dyDescent="0.2">
      <c r="B159299" s="170"/>
    </row>
    <row r="159305" spans="2:2" x14ac:dyDescent="0.2">
      <c r="B159305" s="170"/>
    </row>
    <row r="159311" spans="2:2" x14ac:dyDescent="0.2">
      <c r="B159311" s="170"/>
    </row>
    <row r="159317" spans="2:2" x14ac:dyDescent="0.2">
      <c r="B159317" s="170"/>
    </row>
    <row r="159323" spans="2:2" x14ac:dyDescent="0.2">
      <c r="B159323" s="170"/>
    </row>
    <row r="159329" spans="2:2" x14ac:dyDescent="0.2">
      <c r="B159329" s="170"/>
    </row>
    <row r="159335" spans="2:2" x14ac:dyDescent="0.2">
      <c r="B159335" s="170"/>
    </row>
    <row r="159341" spans="2:2" x14ac:dyDescent="0.2">
      <c r="B159341" s="170"/>
    </row>
    <row r="159347" spans="2:2" x14ac:dyDescent="0.2">
      <c r="B159347" s="170"/>
    </row>
    <row r="159353" spans="2:2" x14ac:dyDescent="0.2">
      <c r="B159353" s="170"/>
    </row>
    <row r="159359" spans="2:2" x14ac:dyDescent="0.2">
      <c r="B159359" s="170"/>
    </row>
    <row r="159365" spans="2:2" x14ac:dyDescent="0.2">
      <c r="B159365" s="170"/>
    </row>
    <row r="159371" spans="2:2" x14ac:dyDescent="0.2">
      <c r="B159371" s="170"/>
    </row>
    <row r="159377" spans="2:2" x14ac:dyDescent="0.2">
      <c r="B159377" s="170"/>
    </row>
    <row r="159389" spans="2:2" x14ac:dyDescent="0.2">
      <c r="B159389" s="170"/>
    </row>
    <row r="159433" spans="2:2" x14ac:dyDescent="0.2">
      <c r="B159433" s="170"/>
    </row>
    <row r="159439" spans="2:2" x14ac:dyDescent="0.2">
      <c r="B159439" s="170"/>
    </row>
    <row r="159445" spans="2:2" x14ac:dyDescent="0.2">
      <c r="B159445" s="170"/>
    </row>
    <row r="159513" spans="2:2" x14ac:dyDescent="0.2">
      <c r="B159513" s="170"/>
    </row>
    <row r="159612" spans="2:2" x14ac:dyDescent="0.2">
      <c r="B159612" s="170"/>
    </row>
    <row r="159618" spans="2:2" x14ac:dyDescent="0.2">
      <c r="B159618" s="170"/>
    </row>
    <row r="159648" spans="2:2" x14ac:dyDescent="0.2">
      <c r="B159648" s="170"/>
    </row>
    <row r="159680" spans="2:2" x14ac:dyDescent="0.2">
      <c r="B159680" s="170"/>
    </row>
    <row r="159686" spans="2:2" x14ac:dyDescent="0.2">
      <c r="B159686" s="170"/>
    </row>
    <row r="159692" spans="2:2" x14ac:dyDescent="0.2">
      <c r="B159692" s="170"/>
    </row>
    <row r="159698" spans="2:2" x14ac:dyDescent="0.2">
      <c r="B159698" s="170"/>
    </row>
    <row r="159704" spans="2:2" x14ac:dyDescent="0.2">
      <c r="B159704" s="170"/>
    </row>
    <row r="159710" spans="2:2" x14ac:dyDescent="0.2">
      <c r="B159710" s="170"/>
    </row>
    <row r="159716" spans="2:2" x14ac:dyDescent="0.2">
      <c r="B159716" s="170"/>
    </row>
    <row r="159722" spans="2:2" x14ac:dyDescent="0.2">
      <c r="B159722" s="170"/>
    </row>
    <row r="159728" spans="2:2" x14ac:dyDescent="0.2">
      <c r="B159728" s="170"/>
    </row>
    <row r="159734" spans="2:2" x14ac:dyDescent="0.2">
      <c r="B159734" s="170"/>
    </row>
    <row r="159740" spans="2:2" x14ac:dyDescent="0.2">
      <c r="B159740" s="170"/>
    </row>
    <row r="159746" spans="2:2" x14ac:dyDescent="0.2">
      <c r="B159746" s="170"/>
    </row>
    <row r="159752" spans="2:2" x14ac:dyDescent="0.2">
      <c r="B159752" s="170"/>
    </row>
    <row r="159758" spans="2:2" x14ac:dyDescent="0.2">
      <c r="B159758" s="170"/>
    </row>
    <row r="159764" spans="2:2" x14ac:dyDescent="0.2">
      <c r="B159764" s="170"/>
    </row>
    <row r="159770" spans="2:2" x14ac:dyDescent="0.2">
      <c r="B159770" s="170"/>
    </row>
    <row r="159776" spans="2:2" x14ac:dyDescent="0.2">
      <c r="B159776" s="170"/>
    </row>
    <row r="159782" spans="2:2" x14ac:dyDescent="0.2">
      <c r="B159782" s="170"/>
    </row>
    <row r="160145" spans="2:2" x14ac:dyDescent="0.2">
      <c r="B160145" s="170"/>
    </row>
    <row r="160230" spans="2:2" x14ac:dyDescent="0.2">
      <c r="B160230" s="170"/>
    </row>
    <row r="160243" spans="2:2" x14ac:dyDescent="0.2">
      <c r="B160243" s="170"/>
    </row>
    <row r="160294" spans="2:2" x14ac:dyDescent="0.2">
      <c r="B160294" s="170"/>
    </row>
    <row r="160344" spans="2:2" x14ac:dyDescent="0.2">
      <c r="B160344" s="170"/>
    </row>
    <row r="160350" spans="2:2" x14ac:dyDescent="0.2">
      <c r="B160350" s="170"/>
    </row>
    <row r="160356" spans="2:2" x14ac:dyDescent="0.2">
      <c r="B160356" s="170"/>
    </row>
    <row r="160362" spans="2:2" x14ac:dyDescent="0.2">
      <c r="B160362" s="170"/>
    </row>
    <row r="160682" spans="2:2" x14ac:dyDescent="0.2">
      <c r="B160682" s="170"/>
    </row>
    <row r="160880" spans="2:2" x14ac:dyDescent="0.2">
      <c r="B160880" s="170"/>
    </row>
    <row r="160886" spans="2:2" x14ac:dyDescent="0.2">
      <c r="B160886" s="170"/>
    </row>
    <row r="160892" spans="2:2" x14ac:dyDescent="0.2">
      <c r="B160892" s="170"/>
    </row>
    <row r="160898" spans="2:2" x14ac:dyDescent="0.2">
      <c r="B160898" s="170"/>
    </row>
    <row r="160904" spans="2:2" x14ac:dyDescent="0.2">
      <c r="B160904" s="170"/>
    </row>
    <row r="160910" spans="2:2" x14ac:dyDescent="0.2">
      <c r="B160910" s="170"/>
    </row>
    <row r="160916" spans="2:2" x14ac:dyDescent="0.2">
      <c r="B160916" s="170"/>
    </row>
    <row r="160922" spans="2:2" x14ac:dyDescent="0.2">
      <c r="B160922" s="170"/>
    </row>
    <row r="160928" spans="2:2" x14ac:dyDescent="0.2">
      <c r="B160928" s="170"/>
    </row>
    <row r="160934" spans="2:2" x14ac:dyDescent="0.2">
      <c r="B160934" s="170"/>
    </row>
    <row r="160940" spans="2:2" x14ac:dyDescent="0.2">
      <c r="B160940" s="170"/>
    </row>
    <row r="160946" spans="2:2" x14ac:dyDescent="0.2">
      <c r="B160946" s="170"/>
    </row>
    <row r="160952" spans="2:2" x14ac:dyDescent="0.2">
      <c r="B160952" s="170"/>
    </row>
    <row r="160958" spans="2:2" x14ac:dyDescent="0.2">
      <c r="B160958" s="170"/>
    </row>
    <row r="160964" spans="2:2" x14ac:dyDescent="0.2">
      <c r="B160964" s="170"/>
    </row>
    <row r="160970" spans="2:2" x14ac:dyDescent="0.2">
      <c r="B160970" s="170"/>
    </row>
    <row r="160976" spans="2:2" x14ac:dyDescent="0.2">
      <c r="B160976" s="170"/>
    </row>
    <row r="160982" spans="2:2" x14ac:dyDescent="0.2">
      <c r="B160982" s="170"/>
    </row>
    <row r="160988" spans="2:2" x14ac:dyDescent="0.2">
      <c r="B160988" s="170"/>
    </row>
    <row r="160994" spans="2:2" x14ac:dyDescent="0.2">
      <c r="B160994" s="170"/>
    </row>
    <row r="161006" spans="2:2" x14ac:dyDescent="0.2">
      <c r="B161006" s="170"/>
    </row>
    <row r="161228" spans="2:2" x14ac:dyDescent="0.2">
      <c r="B161228" s="170"/>
    </row>
    <row r="161332" spans="2:2" x14ac:dyDescent="0.2">
      <c r="B161332" s="170"/>
    </row>
    <row r="161338" spans="2:2" x14ac:dyDescent="0.2">
      <c r="B161338" s="170"/>
    </row>
    <row r="161344" spans="2:2" x14ac:dyDescent="0.2">
      <c r="B161344" s="170"/>
    </row>
    <row r="161350" spans="2:2" x14ac:dyDescent="0.2">
      <c r="B161350" s="170"/>
    </row>
    <row r="161356" spans="2:2" x14ac:dyDescent="0.2">
      <c r="B161356" s="170"/>
    </row>
    <row r="161362" spans="2:2" x14ac:dyDescent="0.2">
      <c r="B161362" s="170"/>
    </row>
    <row r="161374" spans="2:2" x14ac:dyDescent="0.2">
      <c r="B161374" s="170"/>
    </row>
    <row r="161380" spans="2:2" x14ac:dyDescent="0.2">
      <c r="B161380" s="170"/>
    </row>
    <row r="161455" spans="2:2" x14ac:dyDescent="0.2">
      <c r="B161455" s="170"/>
    </row>
    <row r="161461" spans="2:2" x14ac:dyDescent="0.2">
      <c r="B161461" s="170"/>
    </row>
    <row r="161467" spans="2:2" x14ac:dyDescent="0.2">
      <c r="B161467" s="170"/>
    </row>
    <row r="161473" spans="2:2" x14ac:dyDescent="0.2">
      <c r="B161473" s="170"/>
    </row>
    <row r="161479" spans="2:2" x14ac:dyDescent="0.2">
      <c r="B161479" s="170"/>
    </row>
    <row r="161485" spans="2:2" x14ac:dyDescent="0.2">
      <c r="B161485" s="170"/>
    </row>
    <row r="161529" spans="2:2" x14ac:dyDescent="0.2">
      <c r="B161529" s="170"/>
    </row>
    <row r="161650" spans="2:2" x14ac:dyDescent="0.2">
      <c r="B161650" s="170"/>
    </row>
    <row r="161656" spans="2:2" x14ac:dyDescent="0.2">
      <c r="B161656" s="170"/>
    </row>
    <row r="161662" spans="2:2" x14ac:dyDescent="0.2">
      <c r="B161662" s="170"/>
    </row>
    <row r="161668" spans="2:2" x14ac:dyDescent="0.2">
      <c r="B161668" s="170"/>
    </row>
    <row r="161674" spans="2:2" x14ac:dyDescent="0.2">
      <c r="B161674" s="170"/>
    </row>
    <row r="161753" spans="2:2" x14ac:dyDescent="0.2">
      <c r="B161753" s="170"/>
    </row>
    <row r="161765" spans="2:2" x14ac:dyDescent="0.2">
      <c r="B161765" s="170"/>
    </row>
    <row r="161807" spans="2:2" x14ac:dyDescent="0.2">
      <c r="B161807" s="170"/>
    </row>
    <row r="161825" spans="2:2" x14ac:dyDescent="0.2">
      <c r="B161825" s="170"/>
    </row>
    <row r="161831" spans="2:2" x14ac:dyDescent="0.2">
      <c r="B161831" s="170"/>
    </row>
    <row r="161837" spans="2:2" x14ac:dyDescent="0.2">
      <c r="B161837" s="170"/>
    </row>
    <row r="161843" spans="2:2" x14ac:dyDescent="0.2">
      <c r="B161843" s="170"/>
    </row>
    <row r="161849" spans="2:2" x14ac:dyDescent="0.2">
      <c r="B161849" s="170"/>
    </row>
    <row r="161855" spans="2:2" x14ac:dyDescent="0.2">
      <c r="B161855" s="170"/>
    </row>
    <row r="161861" spans="2:2" x14ac:dyDescent="0.2">
      <c r="B161861" s="170"/>
    </row>
    <row r="161867" spans="2:2" x14ac:dyDescent="0.2">
      <c r="B161867" s="170"/>
    </row>
    <row r="162115" spans="2:2" x14ac:dyDescent="0.2">
      <c r="B162115" s="170"/>
    </row>
    <row r="162121" spans="2:2" x14ac:dyDescent="0.2">
      <c r="B162121" s="170"/>
    </row>
    <row r="162127" spans="2:2" x14ac:dyDescent="0.2">
      <c r="B162127" s="170"/>
    </row>
    <row r="162133" spans="2:2" x14ac:dyDescent="0.2">
      <c r="B162133" s="170"/>
    </row>
    <row r="162139" spans="2:2" x14ac:dyDescent="0.2">
      <c r="B162139" s="170"/>
    </row>
    <row r="162145" spans="2:2" x14ac:dyDescent="0.2">
      <c r="B162145" s="170"/>
    </row>
    <row r="162151" spans="2:2" x14ac:dyDescent="0.2">
      <c r="B162151" s="170"/>
    </row>
    <row r="162157" spans="2:2" x14ac:dyDescent="0.2">
      <c r="B162157" s="170"/>
    </row>
    <row r="162163" spans="2:2" x14ac:dyDescent="0.2">
      <c r="B162163" s="170"/>
    </row>
    <row r="162169" spans="2:2" x14ac:dyDescent="0.2">
      <c r="B162169" s="170"/>
    </row>
    <row r="162175" spans="2:2" x14ac:dyDescent="0.2">
      <c r="B162175" s="170"/>
    </row>
    <row r="162181" spans="2:2" x14ac:dyDescent="0.2">
      <c r="B162181" s="170"/>
    </row>
    <row r="162187" spans="2:2" x14ac:dyDescent="0.2">
      <c r="B162187" s="170"/>
    </row>
    <row r="162193" spans="2:2" x14ac:dyDescent="0.2">
      <c r="B162193" s="170"/>
    </row>
    <row r="162199" spans="2:2" x14ac:dyDescent="0.2">
      <c r="B162199" s="170"/>
    </row>
    <row r="162205" spans="2:2" x14ac:dyDescent="0.2">
      <c r="B162205" s="170"/>
    </row>
    <row r="162211" spans="2:2" x14ac:dyDescent="0.2">
      <c r="B162211" s="170"/>
    </row>
    <row r="162217" spans="2:2" x14ac:dyDescent="0.2">
      <c r="B162217" s="170"/>
    </row>
    <row r="162248" spans="2:2" x14ac:dyDescent="0.2">
      <c r="B162248" s="170"/>
    </row>
    <row r="162254" spans="2:2" x14ac:dyDescent="0.2">
      <c r="B162254" s="170"/>
    </row>
    <row r="162408" spans="2:2" x14ac:dyDescent="0.2">
      <c r="B162408" s="170"/>
    </row>
    <row r="162414" spans="2:2" x14ac:dyDescent="0.2">
      <c r="B162414" s="170"/>
    </row>
    <row r="162420" spans="2:2" x14ac:dyDescent="0.2">
      <c r="B162420" s="170"/>
    </row>
    <row r="162426" spans="2:2" x14ac:dyDescent="0.2">
      <c r="B162426" s="170"/>
    </row>
    <row r="162445" spans="2:2" x14ac:dyDescent="0.2">
      <c r="B162445" s="170"/>
    </row>
    <row r="162451" spans="2:2" x14ac:dyDescent="0.2">
      <c r="B162451" s="170"/>
    </row>
    <row r="162464" spans="2:2" x14ac:dyDescent="0.2">
      <c r="B162464" s="170"/>
    </row>
    <row r="162470" spans="2:2" x14ac:dyDescent="0.2">
      <c r="B162470" s="170"/>
    </row>
    <row r="162509" spans="2:2" x14ac:dyDescent="0.2">
      <c r="B162509" s="170"/>
    </row>
    <row r="162515" spans="2:2" x14ac:dyDescent="0.2">
      <c r="B162515" s="170"/>
    </row>
    <row r="162617" spans="2:2" x14ac:dyDescent="0.2">
      <c r="B162617" s="170"/>
    </row>
    <row r="162623" spans="2:2" x14ac:dyDescent="0.2">
      <c r="B162623" s="170"/>
    </row>
    <row r="162629" spans="2:2" x14ac:dyDescent="0.2">
      <c r="B162629" s="170"/>
    </row>
    <row r="162635" spans="2:2" x14ac:dyDescent="0.2">
      <c r="B162635" s="170"/>
    </row>
    <row r="162654" spans="2:2" x14ac:dyDescent="0.2">
      <c r="B162654" s="170"/>
    </row>
    <row r="162660" spans="2:2" x14ac:dyDescent="0.2">
      <c r="B162660" s="170"/>
    </row>
    <row r="162666" spans="2:2" x14ac:dyDescent="0.2">
      <c r="B162666" s="170"/>
    </row>
    <row r="162891" spans="2:2" x14ac:dyDescent="0.2">
      <c r="B162891" s="170"/>
    </row>
    <row r="162897" spans="2:2" x14ac:dyDescent="0.2">
      <c r="B162897" s="170"/>
    </row>
    <row r="162903" spans="2:2" x14ac:dyDescent="0.2">
      <c r="B162903" s="170"/>
    </row>
    <row r="162973" spans="2:2" x14ac:dyDescent="0.2">
      <c r="B162973" s="170"/>
    </row>
    <row r="162979" spans="2:2" x14ac:dyDescent="0.2">
      <c r="B162979" s="170"/>
    </row>
    <row r="162985" spans="2:2" x14ac:dyDescent="0.2">
      <c r="B162985" s="170"/>
    </row>
    <row r="163004" spans="2:2" x14ac:dyDescent="0.2">
      <c r="B163004" s="170"/>
    </row>
    <row r="163010" spans="2:2" x14ac:dyDescent="0.2">
      <c r="B163010" s="170"/>
    </row>
    <row r="163016" spans="2:2" x14ac:dyDescent="0.2">
      <c r="B163016" s="170"/>
    </row>
    <row r="163086" spans="2:2" x14ac:dyDescent="0.2">
      <c r="B163086" s="170"/>
    </row>
    <row r="163092" spans="2:2" x14ac:dyDescent="0.2">
      <c r="B163092" s="170"/>
    </row>
    <row r="163098" spans="2:2" x14ac:dyDescent="0.2">
      <c r="B163098" s="170"/>
    </row>
    <row r="163130" spans="2:2" x14ac:dyDescent="0.2">
      <c r="B163130" s="170"/>
    </row>
    <row r="163136" spans="2:2" x14ac:dyDescent="0.2">
      <c r="B163136" s="170"/>
    </row>
    <row r="163142" spans="2:2" x14ac:dyDescent="0.2">
      <c r="B163142" s="170"/>
    </row>
    <row r="163212" spans="2:2" x14ac:dyDescent="0.2">
      <c r="B163212" s="170"/>
    </row>
    <row r="163293" spans="2:2" x14ac:dyDescent="0.2">
      <c r="B163293" s="170"/>
    </row>
    <row r="163501" spans="2:2" x14ac:dyDescent="0.2">
      <c r="B163501" s="170"/>
    </row>
    <row r="163507" spans="2:2" x14ac:dyDescent="0.2">
      <c r="B163507" s="170"/>
    </row>
    <row r="163513" spans="2:2" x14ac:dyDescent="0.2">
      <c r="B163513" s="170"/>
    </row>
    <row r="163545" spans="2:2" x14ac:dyDescent="0.2">
      <c r="B163545" s="170"/>
    </row>
    <row r="163551" spans="2:2" x14ac:dyDescent="0.2">
      <c r="B163551" s="170"/>
    </row>
    <row r="163569" spans="2:2" x14ac:dyDescent="0.2">
      <c r="B163569" s="170"/>
    </row>
    <row r="163588" spans="2:2" x14ac:dyDescent="0.2">
      <c r="B163588" s="170"/>
    </row>
    <row r="163594" spans="2:2" x14ac:dyDescent="0.2">
      <c r="B163594" s="170"/>
    </row>
    <row r="163600" spans="2:2" x14ac:dyDescent="0.2">
      <c r="B163600" s="170"/>
    </row>
    <row r="163606" spans="2:2" x14ac:dyDescent="0.2">
      <c r="B163606" s="170"/>
    </row>
    <row r="163632" spans="2:2" x14ac:dyDescent="0.2">
      <c r="B163632" s="170"/>
    </row>
    <row r="163638" spans="2:2" x14ac:dyDescent="0.2">
      <c r="B163638" s="170"/>
    </row>
    <row r="163832" spans="2:2" x14ac:dyDescent="0.2">
      <c r="B163832" s="170"/>
    </row>
    <row r="163838" spans="2:2" x14ac:dyDescent="0.2">
      <c r="B163838" s="170"/>
    </row>
    <row r="163844" spans="2:2" x14ac:dyDescent="0.2">
      <c r="B163844" s="170"/>
    </row>
    <row r="163870" spans="2:2" x14ac:dyDescent="0.2">
      <c r="B163870" s="170"/>
    </row>
    <row r="163876" spans="2:2" x14ac:dyDescent="0.2">
      <c r="B163876" s="170"/>
    </row>
    <row r="163882" spans="2:2" x14ac:dyDescent="0.2">
      <c r="B163882" s="170"/>
    </row>
    <row r="163901" spans="2:2" x14ac:dyDescent="0.2">
      <c r="B163901" s="170"/>
    </row>
    <row r="164053" spans="2:2" x14ac:dyDescent="0.2">
      <c r="B164053" s="170"/>
    </row>
    <row r="164065" spans="2:2" x14ac:dyDescent="0.2">
      <c r="B164065" s="170"/>
    </row>
    <row r="164257" spans="2:2" x14ac:dyDescent="0.2">
      <c r="B164257" s="170"/>
    </row>
    <row r="164269" spans="2:2" x14ac:dyDescent="0.2">
      <c r="B164269" s="170"/>
    </row>
    <row r="164311" spans="2:2" x14ac:dyDescent="0.2">
      <c r="B164311" s="170"/>
    </row>
    <row r="164329" spans="2:2" x14ac:dyDescent="0.2">
      <c r="B164329" s="170"/>
    </row>
    <row r="164355" spans="2:2" x14ac:dyDescent="0.2">
      <c r="B164355" s="170"/>
    </row>
    <row r="164361" spans="2:2" x14ac:dyDescent="0.2">
      <c r="B164361" s="170"/>
    </row>
    <row r="164374" spans="2:2" x14ac:dyDescent="0.2">
      <c r="B164374" s="170"/>
    </row>
    <row r="164380" spans="2:2" x14ac:dyDescent="0.2">
      <c r="B164380" s="170"/>
    </row>
    <row r="164386" spans="2:2" x14ac:dyDescent="0.2">
      <c r="B164386" s="170"/>
    </row>
    <row r="164392" spans="2:2" x14ac:dyDescent="0.2">
      <c r="B164392" s="170"/>
    </row>
    <row r="164398" spans="2:2" x14ac:dyDescent="0.2">
      <c r="B164398" s="170"/>
    </row>
    <row r="164404" spans="2:2" x14ac:dyDescent="0.2">
      <c r="B164404" s="170"/>
    </row>
    <row r="164410" spans="2:2" x14ac:dyDescent="0.2">
      <c r="B164410" s="170"/>
    </row>
    <row r="164650" spans="2:2" x14ac:dyDescent="0.2">
      <c r="B164650" s="170"/>
    </row>
    <row r="164656" spans="2:2" x14ac:dyDescent="0.2">
      <c r="B164656" s="170"/>
    </row>
    <row r="164797" spans="2:2" x14ac:dyDescent="0.2">
      <c r="B164797" s="170"/>
    </row>
    <row r="164803" spans="2:2" x14ac:dyDescent="0.2">
      <c r="B164803" s="170"/>
    </row>
    <row r="164822" spans="2:2" x14ac:dyDescent="0.2">
      <c r="B164822" s="170"/>
    </row>
    <row r="164834" spans="2:2" x14ac:dyDescent="0.2">
      <c r="B164834" s="170"/>
    </row>
    <row r="164978" spans="2:2" x14ac:dyDescent="0.2">
      <c r="B164978" s="170"/>
    </row>
    <row r="165048" spans="2:2" x14ac:dyDescent="0.2">
      <c r="B165048" s="170"/>
    </row>
    <row r="165143" spans="2:2" x14ac:dyDescent="0.2">
      <c r="B165143" s="170"/>
    </row>
    <row r="165277" spans="2:2" x14ac:dyDescent="0.2">
      <c r="B165277" s="170"/>
    </row>
    <row r="165283" spans="2:2" x14ac:dyDescent="0.2">
      <c r="B165283" s="170"/>
    </row>
    <row r="165289" spans="2:2" x14ac:dyDescent="0.2">
      <c r="B165289" s="170"/>
    </row>
    <row r="165295" spans="2:2" x14ac:dyDescent="0.2">
      <c r="B165295" s="170"/>
    </row>
    <row r="165301" spans="2:2" x14ac:dyDescent="0.2">
      <c r="B165301" s="170"/>
    </row>
    <row r="165307" spans="2:2" x14ac:dyDescent="0.2">
      <c r="B165307" s="170"/>
    </row>
    <row r="165319" spans="2:2" x14ac:dyDescent="0.2">
      <c r="B165319" s="170"/>
    </row>
    <row r="165325" spans="2:2" x14ac:dyDescent="0.2">
      <c r="B165325" s="170"/>
    </row>
    <row r="165344" spans="2:2" x14ac:dyDescent="0.2">
      <c r="B165344" s="170"/>
    </row>
    <row r="165363" spans="2:2" x14ac:dyDescent="0.2">
      <c r="B165363" s="170"/>
    </row>
    <row r="165369" spans="2:2" x14ac:dyDescent="0.2">
      <c r="B165369" s="170"/>
    </row>
    <row r="165475" spans="2:2" x14ac:dyDescent="0.2">
      <c r="B165475" s="170"/>
    </row>
    <row r="165481" spans="2:2" x14ac:dyDescent="0.2">
      <c r="B165481" s="170"/>
    </row>
    <row r="165494" spans="2:2" x14ac:dyDescent="0.2">
      <c r="B165494" s="170"/>
    </row>
    <row r="165500" spans="2:2" x14ac:dyDescent="0.2">
      <c r="B165500" s="170"/>
    </row>
    <row r="165506" spans="2:2" x14ac:dyDescent="0.2">
      <c r="B165506" s="170"/>
    </row>
    <row r="165512" spans="2:2" x14ac:dyDescent="0.2">
      <c r="B165512" s="170"/>
    </row>
    <row r="165518" spans="2:2" x14ac:dyDescent="0.2">
      <c r="B165518" s="170"/>
    </row>
    <row r="165524" spans="2:2" x14ac:dyDescent="0.2">
      <c r="B165524" s="170"/>
    </row>
    <row r="166216" spans="2:2" x14ac:dyDescent="0.2">
      <c r="B166216" s="170"/>
    </row>
    <row r="166222" spans="2:2" x14ac:dyDescent="0.2">
      <c r="B166222" s="170"/>
    </row>
    <row r="166228" spans="2:2" x14ac:dyDescent="0.2">
      <c r="B166228" s="170"/>
    </row>
    <row r="166234" spans="2:2" x14ac:dyDescent="0.2">
      <c r="B166234" s="170"/>
    </row>
    <row r="166240" spans="2:2" x14ac:dyDescent="0.2">
      <c r="B166240" s="170"/>
    </row>
    <row r="166246" spans="2:2" x14ac:dyDescent="0.2">
      <c r="B166246" s="170"/>
    </row>
    <row r="166252" spans="2:2" x14ac:dyDescent="0.2">
      <c r="B166252" s="170"/>
    </row>
    <row r="166319" spans="2:2" x14ac:dyDescent="0.2">
      <c r="B166319" s="170"/>
    </row>
    <row r="166321" spans="2:2" x14ac:dyDescent="0.2">
      <c r="B166321" s="170"/>
    </row>
    <row r="166331" spans="2:2" x14ac:dyDescent="0.2">
      <c r="B166331" s="170"/>
    </row>
    <row r="166333" spans="2:2" x14ac:dyDescent="0.2">
      <c r="B166333" s="170"/>
    </row>
    <row r="166337" spans="2:2" x14ac:dyDescent="0.2">
      <c r="B166337" s="170"/>
    </row>
    <row r="166343" spans="2:2" x14ac:dyDescent="0.2">
      <c r="B166343" s="170"/>
    </row>
    <row r="166349" spans="2:2" x14ac:dyDescent="0.2">
      <c r="B166349" s="170"/>
    </row>
    <row r="166351" spans="2:2" x14ac:dyDescent="0.2">
      <c r="B166351" s="170"/>
    </row>
    <row r="166355" spans="2:2" x14ac:dyDescent="0.2">
      <c r="B166355" s="170"/>
    </row>
    <row r="166357" spans="2:2" x14ac:dyDescent="0.2">
      <c r="B166357" s="170"/>
    </row>
    <row r="166361" spans="2:2" x14ac:dyDescent="0.2">
      <c r="B166361" s="170"/>
    </row>
    <row r="166363" spans="2:2" x14ac:dyDescent="0.2">
      <c r="B166363" s="170"/>
    </row>
    <row r="166854" spans="2:2" x14ac:dyDescent="0.2">
      <c r="B166854" s="170"/>
    </row>
    <row r="166860" spans="2:2" x14ac:dyDescent="0.2">
      <c r="B166860" s="170"/>
    </row>
    <row r="166886" spans="2:2" x14ac:dyDescent="0.2">
      <c r="B166886" s="170"/>
    </row>
    <row r="166955" spans="2:2" x14ac:dyDescent="0.2">
      <c r="B166955" s="170"/>
    </row>
    <row r="167057" spans="2:2" x14ac:dyDescent="0.2">
      <c r="B167057" s="170"/>
    </row>
    <row r="167063" spans="2:2" x14ac:dyDescent="0.2">
      <c r="B167063" s="170"/>
    </row>
    <row r="167069" spans="2:2" x14ac:dyDescent="0.2">
      <c r="B167069" s="170"/>
    </row>
    <row r="167075" spans="2:2" x14ac:dyDescent="0.2">
      <c r="B167075" s="170"/>
    </row>
    <row r="167099" spans="2:2" x14ac:dyDescent="0.2">
      <c r="B167099" s="170"/>
    </row>
    <row r="167112" spans="2:2" x14ac:dyDescent="0.2">
      <c r="B167112" s="170"/>
    </row>
    <row r="167125" spans="2:2" x14ac:dyDescent="0.2">
      <c r="B167125" s="170"/>
    </row>
    <row r="167295" spans="2:2" x14ac:dyDescent="0.2">
      <c r="B167295" s="170"/>
    </row>
    <row r="167362" spans="2:2" x14ac:dyDescent="0.2">
      <c r="B167362" s="170"/>
    </row>
    <row r="167364" spans="2:2" x14ac:dyDescent="0.2">
      <c r="B167364" s="170"/>
    </row>
    <row r="167368" spans="2:2" x14ac:dyDescent="0.2">
      <c r="B167368" s="170"/>
    </row>
    <row r="167370" spans="2:2" x14ac:dyDescent="0.2">
      <c r="B167370" s="170"/>
    </row>
    <row r="167374" spans="2:2" x14ac:dyDescent="0.2">
      <c r="B167374" s="170"/>
    </row>
    <row r="167376" spans="2:2" x14ac:dyDescent="0.2">
      <c r="B167376" s="170"/>
    </row>
    <row r="167380" spans="2:2" x14ac:dyDescent="0.2">
      <c r="B167380" s="170"/>
    </row>
    <row r="167382" spans="2:2" x14ac:dyDescent="0.2">
      <c r="B167382" s="170"/>
    </row>
    <row r="167399" spans="2:2" x14ac:dyDescent="0.2">
      <c r="B167399" s="170"/>
    </row>
    <row r="167405" spans="2:2" x14ac:dyDescent="0.2">
      <c r="B167405" s="170"/>
    </row>
    <row r="167411" spans="2:2" x14ac:dyDescent="0.2">
      <c r="B167411" s="170"/>
    </row>
    <row r="167417" spans="2:2" x14ac:dyDescent="0.2">
      <c r="B167417" s="170"/>
    </row>
    <row r="167423" spans="2:2" x14ac:dyDescent="0.2">
      <c r="B167423" s="170"/>
    </row>
    <row r="167429" spans="2:2" x14ac:dyDescent="0.2">
      <c r="B167429" s="170"/>
    </row>
    <row r="167435" spans="2:2" x14ac:dyDescent="0.2">
      <c r="B167435" s="170"/>
    </row>
    <row r="167441" spans="2:2" x14ac:dyDescent="0.2">
      <c r="B167441" s="170"/>
    </row>
    <row r="167447" spans="2:2" x14ac:dyDescent="0.2">
      <c r="B167447" s="170"/>
    </row>
    <row r="167453" spans="2:2" x14ac:dyDescent="0.2">
      <c r="B167453" s="170"/>
    </row>
    <row r="167459" spans="2:2" x14ac:dyDescent="0.2">
      <c r="B167459" s="170"/>
    </row>
    <row r="167465" spans="2:2" x14ac:dyDescent="0.2">
      <c r="B167465" s="170"/>
    </row>
    <row r="167471" spans="2:2" x14ac:dyDescent="0.2">
      <c r="B167471" s="170"/>
    </row>
    <row r="167477" spans="2:2" x14ac:dyDescent="0.2">
      <c r="B167477" s="170"/>
    </row>
    <row r="167483" spans="2:2" x14ac:dyDescent="0.2">
      <c r="B167483" s="170"/>
    </row>
    <row r="167489" spans="2:2" x14ac:dyDescent="0.2">
      <c r="B167489" s="170"/>
    </row>
    <row r="167495" spans="2:2" x14ac:dyDescent="0.2">
      <c r="B167495" s="170"/>
    </row>
    <row r="167501" spans="2:2" x14ac:dyDescent="0.2">
      <c r="B167501" s="170"/>
    </row>
    <row r="167717" spans="2:2" x14ac:dyDescent="0.2">
      <c r="B167717" s="170"/>
    </row>
    <row r="167741" spans="2:2" x14ac:dyDescent="0.2">
      <c r="B167741" s="170"/>
    </row>
    <row r="167753" spans="2:2" x14ac:dyDescent="0.2">
      <c r="B167753" s="170"/>
    </row>
    <row r="167765" spans="2:2" x14ac:dyDescent="0.2">
      <c r="B167765" s="170"/>
    </row>
    <row r="167771" spans="2:2" x14ac:dyDescent="0.2">
      <c r="B167771" s="170"/>
    </row>
    <row r="167789" spans="2:2" x14ac:dyDescent="0.2">
      <c r="B167789" s="170"/>
    </row>
    <row r="167801" spans="2:2" x14ac:dyDescent="0.2">
      <c r="B167801" s="170"/>
    </row>
    <row r="167851" spans="2:2" x14ac:dyDescent="0.2">
      <c r="B167851" s="170"/>
    </row>
    <row r="167857" spans="2:2" x14ac:dyDescent="0.2">
      <c r="B167857" s="170"/>
    </row>
    <row r="167863" spans="2:2" x14ac:dyDescent="0.2">
      <c r="B167863" s="170"/>
    </row>
    <row r="167876" spans="2:2" x14ac:dyDescent="0.2">
      <c r="B167876" s="170"/>
    </row>
    <row r="167888" spans="2:2" x14ac:dyDescent="0.2">
      <c r="B167888" s="170"/>
    </row>
    <row r="168346" spans="2:2" x14ac:dyDescent="0.2">
      <c r="B168346" s="170"/>
    </row>
    <row r="168358" spans="2:2" x14ac:dyDescent="0.2">
      <c r="B168358" s="170"/>
    </row>
    <row r="168382" spans="2:2" x14ac:dyDescent="0.2">
      <c r="B168382" s="170"/>
    </row>
    <row r="168460" spans="2:2" x14ac:dyDescent="0.2">
      <c r="B168460" s="170"/>
    </row>
    <row r="168496" spans="2:2" x14ac:dyDescent="0.2">
      <c r="B168496" s="170"/>
    </row>
    <row r="168502" spans="2:2" x14ac:dyDescent="0.2">
      <c r="B168502" s="170"/>
    </row>
    <row r="168598" spans="2:2" x14ac:dyDescent="0.2">
      <c r="B168598" s="170"/>
    </row>
    <row r="168604" spans="2:2" x14ac:dyDescent="0.2">
      <c r="B168604" s="170"/>
    </row>
    <row r="168610" spans="2:2" x14ac:dyDescent="0.2">
      <c r="B168610" s="170"/>
    </row>
    <row r="168616" spans="2:2" x14ac:dyDescent="0.2">
      <c r="B168616" s="170"/>
    </row>
    <row r="168622" spans="2:2" x14ac:dyDescent="0.2">
      <c r="B168622" s="170"/>
    </row>
    <row r="168628" spans="2:2" x14ac:dyDescent="0.2">
      <c r="B168628" s="170"/>
    </row>
    <row r="168634" spans="2:2" x14ac:dyDescent="0.2">
      <c r="B168634" s="170"/>
    </row>
    <row r="168640" spans="2:2" x14ac:dyDescent="0.2">
      <c r="B168640" s="170"/>
    </row>
    <row r="168646" spans="2:2" x14ac:dyDescent="0.2">
      <c r="B168646" s="170"/>
    </row>
    <row r="168652" spans="2:2" x14ac:dyDescent="0.2">
      <c r="B168652" s="170"/>
    </row>
    <row r="168658" spans="2:2" x14ac:dyDescent="0.2">
      <c r="B168658" s="170"/>
    </row>
    <row r="168664" spans="2:2" x14ac:dyDescent="0.2">
      <c r="B168664" s="170"/>
    </row>
    <row r="168670" spans="2:2" x14ac:dyDescent="0.2">
      <c r="B168670" s="170"/>
    </row>
    <row r="168676" spans="2:2" x14ac:dyDescent="0.2">
      <c r="B168676" s="170"/>
    </row>
    <row r="168732" spans="2:2" x14ac:dyDescent="0.2">
      <c r="B168732" s="170"/>
    </row>
    <row r="168738" spans="2:2" x14ac:dyDescent="0.2">
      <c r="B168738" s="170"/>
    </row>
    <row r="168744" spans="2:2" x14ac:dyDescent="0.2">
      <c r="B168744" s="170"/>
    </row>
    <row r="171193" spans="2:2" x14ac:dyDescent="0.2">
      <c r="B171193" s="170"/>
    </row>
    <row r="171205" spans="2:2" x14ac:dyDescent="0.2">
      <c r="B171205" s="170"/>
    </row>
    <row r="171218" spans="2:2" x14ac:dyDescent="0.2">
      <c r="B171218" s="170"/>
    </row>
    <row r="171224" spans="2:2" x14ac:dyDescent="0.2">
      <c r="B171224" s="170"/>
    </row>
    <row r="171230" spans="2:2" x14ac:dyDescent="0.2">
      <c r="B171230" s="170"/>
    </row>
    <row r="171243" spans="2:2" x14ac:dyDescent="0.2">
      <c r="B171243" s="170"/>
    </row>
    <row r="171249" spans="2:2" x14ac:dyDescent="0.2">
      <c r="B171249" s="170"/>
    </row>
    <row r="171255" spans="2:2" x14ac:dyDescent="0.2">
      <c r="B171255" s="170"/>
    </row>
    <row r="171261" spans="2:2" x14ac:dyDescent="0.2">
      <c r="B171261" s="170"/>
    </row>
    <row r="171267" spans="2:2" x14ac:dyDescent="0.2">
      <c r="B171267" s="170"/>
    </row>
    <row r="171273" spans="2:2" x14ac:dyDescent="0.2">
      <c r="B171273" s="170"/>
    </row>
    <row r="171279" spans="2:2" x14ac:dyDescent="0.2">
      <c r="B171279" s="170"/>
    </row>
    <row r="171425" spans="2:2" x14ac:dyDescent="0.2">
      <c r="B171425" s="170"/>
    </row>
    <row r="171431" spans="2:2" x14ac:dyDescent="0.2">
      <c r="B171431" s="170"/>
    </row>
    <row r="171507" spans="2:2" x14ac:dyDescent="0.2">
      <c r="B171507" s="170"/>
    </row>
    <row r="171513" spans="2:2" x14ac:dyDescent="0.2">
      <c r="B171513" s="170"/>
    </row>
    <row r="171633" spans="2:2" x14ac:dyDescent="0.2">
      <c r="B171633" s="170"/>
    </row>
    <row r="171639" spans="2:2" x14ac:dyDescent="0.2">
      <c r="B171639" s="170"/>
    </row>
    <row r="171695" spans="2:2" x14ac:dyDescent="0.2">
      <c r="B171695" s="170"/>
    </row>
    <row r="171707" spans="2:2" x14ac:dyDescent="0.2">
      <c r="B171707" s="170"/>
    </row>
    <row r="171733" spans="2:2" x14ac:dyDescent="0.2">
      <c r="B171733" s="170"/>
    </row>
    <row r="171771" spans="2:2" x14ac:dyDescent="0.2">
      <c r="B171771" s="170"/>
    </row>
    <row r="171797" spans="2:2" x14ac:dyDescent="0.2">
      <c r="B171797" s="170"/>
    </row>
    <row r="171803" spans="2:2" x14ac:dyDescent="0.2">
      <c r="B171803" s="170"/>
    </row>
    <row r="171816" spans="2:2" x14ac:dyDescent="0.2">
      <c r="B171816" s="170"/>
    </row>
    <row r="171861" spans="2:2" x14ac:dyDescent="0.2">
      <c r="B171861" s="170"/>
    </row>
    <row r="171867" spans="2:2" x14ac:dyDescent="0.2">
      <c r="B171867" s="170"/>
    </row>
    <row r="171873" spans="2:2" x14ac:dyDescent="0.2">
      <c r="B171873" s="170"/>
    </row>
    <row r="171879" spans="2:2" x14ac:dyDescent="0.2">
      <c r="B171879" s="170"/>
    </row>
    <row r="171976" spans="2:2" x14ac:dyDescent="0.2">
      <c r="B171976" s="170"/>
    </row>
    <row r="171989" spans="2:2" x14ac:dyDescent="0.2">
      <c r="B171989" s="170"/>
    </row>
    <row r="171995" spans="2:2" x14ac:dyDescent="0.2">
      <c r="B171995" s="170"/>
    </row>
    <row r="172008" spans="2:2" x14ac:dyDescent="0.2">
      <c r="B172008" s="170"/>
    </row>
    <row r="172060" spans="2:2" x14ac:dyDescent="0.2">
      <c r="B172060" s="170"/>
    </row>
    <row r="172186" spans="2:2" x14ac:dyDescent="0.2">
      <c r="B172186" s="170"/>
    </row>
    <row r="172224" spans="2:2" x14ac:dyDescent="0.2">
      <c r="B172224" s="170"/>
    </row>
    <row r="172237" spans="2:2" x14ac:dyDescent="0.2">
      <c r="B172237" s="170"/>
    </row>
    <row r="172250" spans="2:2" x14ac:dyDescent="0.2">
      <c r="B172250" s="170"/>
    </row>
    <row r="172256" spans="2:2" x14ac:dyDescent="0.2">
      <c r="B172256" s="170"/>
    </row>
    <row r="172345" spans="2:2" x14ac:dyDescent="0.2">
      <c r="B172345" s="170"/>
    </row>
    <row r="172351" spans="2:2" x14ac:dyDescent="0.2">
      <c r="B172351" s="170"/>
    </row>
    <row r="172357" spans="2:2" x14ac:dyDescent="0.2">
      <c r="B172357" s="170"/>
    </row>
    <row r="172363" spans="2:2" x14ac:dyDescent="0.2">
      <c r="B172363" s="170"/>
    </row>
    <row r="172369" spans="2:2" x14ac:dyDescent="0.2">
      <c r="B172369" s="170"/>
    </row>
    <row r="172375" spans="2:2" x14ac:dyDescent="0.2">
      <c r="B172375" s="170"/>
    </row>
    <row r="172381" spans="2:2" x14ac:dyDescent="0.2">
      <c r="B172381" s="170"/>
    </row>
    <row r="172387" spans="2:2" x14ac:dyDescent="0.2">
      <c r="B172387" s="170"/>
    </row>
    <row r="172393" spans="2:2" x14ac:dyDescent="0.2">
      <c r="B172393" s="170"/>
    </row>
    <row r="172399" spans="2:2" x14ac:dyDescent="0.2">
      <c r="B172399" s="170"/>
    </row>
    <row r="172405" spans="2:2" x14ac:dyDescent="0.2">
      <c r="B172405" s="170"/>
    </row>
    <row r="172411" spans="2:2" x14ac:dyDescent="0.2">
      <c r="B172411" s="170"/>
    </row>
    <row r="172417" spans="2:2" x14ac:dyDescent="0.2">
      <c r="B172417" s="170"/>
    </row>
    <row r="172423" spans="2:2" x14ac:dyDescent="0.2">
      <c r="B172423" s="170"/>
    </row>
    <row r="172429" spans="2:2" x14ac:dyDescent="0.2">
      <c r="B172429" s="170"/>
    </row>
    <row r="172435" spans="2:2" x14ac:dyDescent="0.2">
      <c r="B172435" s="170"/>
    </row>
    <row r="172447" spans="2:2" x14ac:dyDescent="0.2">
      <c r="B172447" s="170"/>
    </row>
    <row r="172453" spans="2:2" x14ac:dyDescent="0.2">
      <c r="B172453" s="170"/>
    </row>
    <row r="172542" spans="2:2" x14ac:dyDescent="0.2">
      <c r="B172542" s="170"/>
    </row>
    <row r="172548" spans="2:2" x14ac:dyDescent="0.2">
      <c r="B172548" s="170"/>
    </row>
    <row r="172554" spans="2:2" x14ac:dyDescent="0.2">
      <c r="B172554" s="170"/>
    </row>
    <row r="172560" spans="2:2" x14ac:dyDescent="0.2">
      <c r="B172560" s="170"/>
    </row>
    <row r="172566" spans="2:2" x14ac:dyDescent="0.2">
      <c r="B172566" s="170"/>
    </row>
    <row r="172572" spans="2:2" x14ac:dyDescent="0.2">
      <c r="B172572" s="170"/>
    </row>
    <row r="172578" spans="2:2" x14ac:dyDescent="0.2">
      <c r="B172578" s="170"/>
    </row>
    <row r="172584" spans="2:2" x14ac:dyDescent="0.2">
      <c r="B172584" s="170"/>
    </row>
    <row r="172590" spans="2:2" x14ac:dyDescent="0.2">
      <c r="B172590" s="170"/>
    </row>
    <row r="172596" spans="2:2" x14ac:dyDescent="0.2">
      <c r="B172596" s="170"/>
    </row>
    <row r="172602" spans="2:2" x14ac:dyDescent="0.2">
      <c r="B172602" s="170"/>
    </row>
    <row r="172608" spans="2:2" x14ac:dyDescent="0.2">
      <c r="B172608" s="170"/>
    </row>
    <row r="172614" spans="2:2" x14ac:dyDescent="0.2">
      <c r="B172614" s="170"/>
    </row>
    <row r="172620" spans="2:2" x14ac:dyDescent="0.2">
      <c r="B172620" s="170"/>
    </row>
    <row r="172626" spans="2:2" x14ac:dyDescent="0.2">
      <c r="B172626" s="170"/>
    </row>
    <row r="172632" spans="2:2" x14ac:dyDescent="0.2">
      <c r="B172632" s="170"/>
    </row>
    <row r="172638" spans="2:2" x14ac:dyDescent="0.2">
      <c r="B172638" s="170"/>
    </row>
    <row r="172644" spans="2:2" x14ac:dyDescent="0.2">
      <c r="B172644" s="170"/>
    </row>
    <row r="172650" spans="2:2" x14ac:dyDescent="0.2">
      <c r="B172650" s="170"/>
    </row>
    <row r="172656" spans="2:2" x14ac:dyDescent="0.2">
      <c r="B172656" s="170"/>
    </row>
    <row r="172662" spans="2:2" x14ac:dyDescent="0.2">
      <c r="B172662" s="170"/>
    </row>
    <row r="172716" spans="2:2" x14ac:dyDescent="0.2">
      <c r="B172716" s="170"/>
    </row>
    <row r="172722" spans="2:2" x14ac:dyDescent="0.2">
      <c r="B172722" s="170"/>
    </row>
    <row r="172728" spans="2:2" x14ac:dyDescent="0.2">
      <c r="B172728" s="170"/>
    </row>
    <row r="172853" spans="2:2" x14ac:dyDescent="0.2">
      <c r="B172853" s="170"/>
    </row>
    <row r="172859" spans="2:2" x14ac:dyDescent="0.2">
      <c r="B172859" s="170"/>
    </row>
    <row r="172884" spans="2:2" x14ac:dyDescent="0.2">
      <c r="B172884" s="170"/>
    </row>
    <row r="172890" spans="2:2" x14ac:dyDescent="0.2">
      <c r="B172890" s="170"/>
    </row>
    <row r="172896" spans="2:2" x14ac:dyDescent="0.2">
      <c r="B172896" s="170"/>
    </row>
    <row r="172909" spans="2:2" x14ac:dyDescent="0.2">
      <c r="B172909" s="170"/>
    </row>
    <row r="172915" spans="2:2" x14ac:dyDescent="0.2">
      <c r="B172915" s="170"/>
    </row>
    <row r="172921" spans="2:2" x14ac:dyDescent="0.2">
      <c r="B172921" s="170"/>
    </row>
    <row r="172927" spans="2:2" x14ac:dyDescent="0.2">
      <c r="B172927" s="170"/>
    </row>
    <row r="172933" spans="2:2" x14ac:dyDescent="0.2">
      <c r="B172933" s="170"/>
    </row>
    <row r="172939" spans="2:2" x14ac:dyDescent="0.2">
      <c r="B172939" s="170"/>
    </row>
    <row r="172945" spans="2:2" x14ac:dyDescent="0.2">
      <c r="B172945" s="170"/>
    </row>
    <row r="172951" spans="2:2" x14ac:dyDescent="0.2">
      <c r="B172951" s="170"/>
    </row>
    <row r="173163" spans="2:2" x14ac:dyDescent="0.2">
      <c r="B173163" s="170"/>
    </row>
    <row r="173207" spans="2:2" x14ac:dyDescent="0.2">
      <c r="B173207" s="170"/>
    </row>
    <row r="173213" spans="2:2" x14ac:dyDescent="0.2">
      <c r="B173213" s="170"/>
    </row>
    <row r="173219" spans="2:2" x14ac:dyDescent="0.2">
      <c r="B173219" s="170"/>
    </row>
    <row r="173225" spans="2:2" x14ac:dyDescent="0.2">
      <c r="B173225" s="170"/>
    </row>
    <row r="173231" spans="2:2" x14ac:dyDescent="0.2">
      <c r="B173231" s="170"/>
    </row>
    <row r="173237" spans="2:2" x14ac:dyDescent="0.2">
      <c r="B173237" s="170"/>
    </row>
    <row r="173243" spans="2:2" x14ac:dyDescent="0.2">
      <c r="B173243" s="170"/>
    </row>
    <row r="173249" spans="2:2" x14ac:dyDescent="0.2">
      <c r="B173249" s="170"/>
    </row>
    <row r="173255" spans="2:2" x14ac:dyDescent="0.2">
      <c r="B173255" s="170"/>
    </row>
    <row r="173261" spans="2:2" x14ac:dyDescent="0.2">
      <c r="B173261" s="170"/>
    </row>
    <row r="173267" spans="2:2" x14ac:dyDescent="0.2">
      <c r="B173267" s="170"/>
    </row>
    <row r="173273" spans="2:2" x14ac:dyDescent="0.2">
      <c r="B173273" s="170"/>
    </row>
    <row r="173279" spans="2:2" x14ac:dyDescent="0.2">
      <c r="B173279" s="170"/>
    </row>
    <row r="173285" spans="2:2" x14ac:dyDescent="0.2">
      <c r="B173285" s="170"/>
    </row>
    <row r="173291" spans="2:2" x14ac:dyDescent="0.2">
      <c r="B173291" s="170"/>
    </row>
    <row r="173297" spans="2:2" x14ac:dyDescent="0.2">
      <c r="B173297" s="170"/>
    </row>
    <row r="173303" spans="2:2" x14ac:dyDescent="0.2">
      <c r="B173303" s="170"/>
    </row>
    <row r="173309" spans="2:2" x14ac:dyDescent="0.2">
      <c r="B173309" s="170"/>
    </row>
    <row r="173375" spans="2:2" x14ac:dyDescent="0.2">
      <c r="B173375" s="170"/>
    </row>
    <row r="173377" spans="2:2" x14ac:dyDescent="0.2">
      <c r="B173377" s="170"/>
    </row>
    <row r="173393" spans="2:2" x14ac:dyDescent="0.2">
      <c r="B173393" s="170"/>
    </row>
    <row r="173395" spans="2:2" x14ac:dyDescent="0.2">
      <c r="B173395" s="170"/>
    </row>
    <row r="173676" spans="2:2" x14ac:dyDescent="0.2">
      <c r="B173676" s="170"/>
    </row>
    <row r="173682" spans="2:2" x14ac:dyDescent="0.2">
      <c r="B173682" s="170"/>
    </row>
    <row r="173880" spans="2:2" x14ac:dyDescent="0.2">
      <c r="B173880" s="170"/>
    </row>
    <row r="173912" spans="2:2" x14ac:dyDescent="0.2">
      <c r="B173912" s="170"/>
    </row>
    <row r="174168" spans="2:2" x14ac:dyDescent="0.2">
      <c r="B174168" s="170"/>
    </row>
    <row r="174174" spans="2:2" x14ac:dyDescent="0.2">
      <c r="B174174" s="170"/>
    </row>
    <row r="174180" spans="2:2" x14ac:dyDescent="0.2">
      <c r="B174180" s="170"/>
    </row>
    <row r="174186" spans="2:2" x14ac:dyDescent="0.2">
      <c r="B174186" s="170"/>
    </row>
    <row r="174192" spans="2:2" x14ac:dyDescent="0.2">
      <c r="B174192" s="170"/>
    </row>
    <row r="174198" spans="2:2" x14ac:dyDescent="0.2">
      <c r="B174198" s="170"/>
    </row>
    <row r="174287" spans="2:2" x14ac:dyDescent="0.2">
      <c r="B174287" s="170"/>
    </row>
    <row r="174338" spans="2:2" x14ac:dyDescent="0.2">
      <c r="B174338" s="170"/>
    </row>
    <row r="174344" spans="2:2" x14ac:dyDescent="0.2">
      <c r="B174344" s="170"/>
    </row>
    <row r="174389" spans="2:2" x14ac:dyDescent="0.2">
      <c r="B174389" s="170"/>
    </row>
    <row r="174395" spans="2:2" x14ac:dyDescent="0.2">
      <c r="B174395" s="170"/>
    </row>
    <row r="174401" spans="2:2" x14ac:dyDescent="0.2">
      <c r="B174401" s="170"/>
    </row>
    <row r="174407" spans="2:2" x14ac:dyDescent="0.2">
      <c r="B174407" s="170"/>
    </row>
    <row r="174413" spans="2:2" x14ac:dyDescent="0.2">
      <c r="B174413" s="170"/>
    </row>
    <row r="174419" spans="2:2" x14ac:dyDescent="0.2">
      <c r="B174419" s="170"/>
    </row>
    <row r="174425" spans="2:2" x14ac:dyDescent="0.2">
      <c r="B174425" s="170"/>
    </row>
    <row r="174470" spans="2:2" x14ac:dyDescent="0.2">
      <c r="B174470" s="170"/>
    </row>
    <row r="174476" spans="2:2" x14ac:dyDescent="0.2">
      <c r="B174476" s="170"/>
    </row>
    <row r="174482" spans="2:2" x14ac:dyDescent="0.2">
      <c r="B174482" s="170"/>
    </row>
    <row r="174488" spans="2:2" x14ac:dyDescent="0.2">
      <c r="B174488" s="170"/>
    </row>
    <row r="174526" spans="2:2" x14ac:dyDescent="0.2">
      <c r="B174526" s="170"/>
    </row>
    <row r="174532" spans="2:2" x14ac:dyDescent="0.2">
      <c r="B174532" s="170"/>
    </row>
    <row r="174707" spans="2:2" x14ac:dyDescent="0.2">
      <c r="B174707" s="170"/>
    </row>
    <row r="174713" spans="2:2" x14ac:dyDescent="0.2">
      <c r="B174713" s="170"/>
    </row>
    <row r="175140" spans="2:2" x14ac:dyDescent="0.2">
      <c r="B175140" s="170"/>
    </row>
    <row r="175240" spans="2:2" x14ac:dyDescent="0.2">
      <c r="B175240" s="170"/>
    </row>
    <row r="175246" spans="2:2" x14ac:dyDescent="0.2">
      <c r="B175246" s="170"/>
    </row>
    <row r="175252" spans="2:2" x14ac:dyDescent="0.2">
      <c r="B175252" s="170"/>
    </row>
    <row r="175258" spans="2:2" x14ac:dyDescent="0.2">
      <c r="B175258" s="170"/>
    </row>
    <row r="175277" spans="2:2" x14ac:dyDescent="0.2">
      <c r="B175277" s="170"/>
    </row>
    <row r="175309" spans="2:2" x14ac:dyDescent="0.2">
      <c r="B175309" s="170"/>
    </row>
    <row r="175311" spans="2:2" x14ac:dyDescent="0.2">
      <c r="B175311" s="170"/>
    </row>
    <row r="175315" spans="2:2" x14ac:dyDescent="0.2">
      <c r="B175315" s="170"/>
    </row>
    <row r="175317" spans="2:2" x14ac:dyDescent="0.2">
      <c r="B175317" s="170"/>
    </row>
    <row r="175321" spans="2:2" x14ac:dyDescent="0.2">
      <c r="B175321" s="170"/>
    </row>
    <row r="175323" spans="2:2" x14ac:dyDescent="0.2">
      <c r="B175323" s="170"/>
    </row>
    <row r="175327" spans="2:2" x14ac:dyDescent="0.2">
      <c r="B175327" s="170"/>
    </row>
    <row r="175329" spans="2:2" x14ac:dyDescent="0.2">
      <c r="B175329" s="170"/>
    </row>
    <row r="175407" spans="2:2" x14ac:dyDescent="0.2">
      <c r="B175407" s="170"/>
    </row>
    <row r="175619" spans="2:2" x14ac:dyDescent="0.2">
      <c r="B175619" s="170"/>
    </row>
    <row r="176021" spans="2:2" x14ac:dyDescent="0.2">
      <c r="B176021" s="170"/>
    </row>
    <row r="176047" spans="2:2" x14ac:dyDescent="0.2">
      <c r="B176047" s="170"/>
    </row>
    <row r="176098" spans="2:2" x14ac:dyDescent="0.2">
      <c r="B176098" s="170"/>
    </row>
    <row r="176111" spans="2:2" x14ac:dyDescent="0.2">
      <c r="B176111" s="170"/>
    </row>
    <row r="176117" spans="2:2" x14ac:dyDescent="0.2">
      <c r="B176117" s="170"/>
    </row>
    <row r="176154" spans="2:2" x14ac:dyDescent="0.2">
      <c r="B176154" s="170"/>
    </row>
    <row r="176210" spans="2:2" x14ac:dyDescent="0.2">
      <c r="B176210" s="170"/>
    </row>
    <row r="176216" spans="2:2" x14ac:dyDescent="0.2">
      <c r="B176216" s="170"/>
    </row>
    <row r="176248" spans="2:2" x14ac:dyDescent="0.2">
      <c r="B176248" s="170"/>
    </row>
    <row r="176267" spans="2:2" x14ac:dyDescent="0.2">
      <c r="B176267" s="170"/>
    </row>
    <row r="176443" spans="2:2" x14ac:dyDescent="0.2">
      <c r="B176443" s="170"/>
    </row>
    <row r="176456" spans="2:2" x14ac:dyDescent="0.2">
      <c r="B176456" s="170"/>
    </row>
    <row r="176519" spans="2:2" x14ac:dyDescent="0.2">
      <c r="B176519" s="170"/>
    </row>
    <row r="176750" spans="2:2" x14ac:dyDescent="0.2">
      <c r="B176750" s="170"/>
    </row>
    <row r="176802" spans="2:2" x14ac:dyDescent="0.2">
      <c r="B176802" s="170"/>
    </row>
    <row r="176976" spans="2:2" x14ac:dyDescent="0.2">
      <c r="B176976" s="170"/>
    </row>
    <row r="177180" spans="2:2" x14ac:dyDescent="0.2">
      <c r="B177180" s="170"/>
    </row>
    <row r="177306" spans="2:2" x14ac:dyDescent="0.2">
      <c r="B177306" s="170"/>
    </row>
    <row r="177332" spans="2:2" x14ac:dyDescent="0.2">
      <c r="B177332" s="170"/>
    </row>
    <row r="177474" spans="2:2" x14ac:dyDescent="0.2">
      <c r="B177474" s="170"/>
    </row>
    <row r="177678" spans="2:2" x14ac:dyDescent="0.2">
      <c r="B177678" s="170"/>
    </row>
    <row r="177723" spans="2:2" x14ac:dyDescent="0.2">
      <c r="B177723" s="170"/>
    </row>
    <row r="177820" spans="2:2" x14ac:dyDescent="0.2">
      <c r="B177820" s="170"/>
    </row>
    <row r="177949" spans="2:2" x14ac:dyDescent="0.2">
      <c r="B177949" s="170"/>
    </row>
    <row r="178026" spans="2:2" x14ac:dyDescent="0.2">
      <c r="B178026" s="170"/>
    </row>
    <row r="178032" spans="2:2" x14ac:dyDescent="0.2">
      <c r="B178032" s="170"/>
    </row>
    <row r="178113" spans="2:2" x14ac:dyDescent="0.2">
      <c r="B178113" s="170"/>
    </row>
    <row r="178119" spans="2:2" x14ac:dyDescent="0.2">
      <c r="B178119" s="170"/>
    </row>
    <row r="178189" spans="2:2" x14ac:dyDescent="0.2">
      <c r="B178189" s="170"/>
    </row>
    <row r="178195" spans="2:2" x14ac:dyDescent="0.2">
      <c r="B178195" s="170"/>
    </row>
    <row r="178208" spans="2:2" x14ac:dyDescent="0.2">
      <c r="B178208" s="170"/>
    </row>
    <row r="178221" spans="2:2" x14ac:dyDescent="0.2">
      <c r="B178221" s="170"/>
    </row>
    <row r="178227" spans="2:2" x14ac:dyDescent="0.2">
      <c r="B178227" s="170"/>
    </row>
    <row r="178288" spans="2:2" x14ac:dyDescent="0.2">
      <c r="B178288" s="170"/>
    </row>
    <row r="178301" spans="2:2" x14ac:dyDescent="0.2">
      <c r="B178301" s="170"/>
    </row>
    <row r="178426" spans="2:2" x14ac:dyDescent="0.2">
      <c r="B178426" s="170"/>
    </row>
    <row r="178432" spans="2:2" x14ac:dyDescent="0.2">
      <c r="B178432" s="170"/>
    </row>
    <row r="178522" spans="2:2" x14ac:dyDescent="0.2">
      <c r="B178522" s="170"/>
    </row>
    <row r="178528" spans="2:2" x14ac:dyDescent="0.2">
      <c r="B178528" s="170"/>
    </row>
    <row r="178624" spans="2:2" x14ac:dyDescent="0.2">
      <c r="B178624" s="170"/>
    </row>
    <row r="178630" spans="2:2" x14ac:dyDescent="0.2">
      <c r="B178630" s="170"/>
    </row>
    <row r="178636" spans="2:2" x14ac:dyDescent="0.2">
      <c r="B178636" s="170"/>
    </row>
    <row r="178871" spans="2:2" x14ac:dyDescent="0.2">
      <c r="B178871" s="170"/>
    </row>
    <row r="178877" spans="2:2" x14ac:dyDescent="0.2">
      <c r="B178877" s="170"/>
    </row>
    <row r="179106" spans="2:2" x14ac:dyDescent="0.2">
      <c r="B179106" s="170"/>
    </row>
    <row r="179222" spans="2:2" x14ac:dyDescent="0.2">
      <c r="B179222" s="170"/>
    </row>
    <row r="179331" spans="2:2" x14ac:dyDescent="0.2">
      <c r="B179331" s="170"/>
    </row>
    <row r="179363" spans="2:2" x14ac:dyDescent="0.2">
      <c r="B179363" s="170"/>
    </row>
    <row r="179376" spans="2:2" x14ac:dyDescent="0.2">
      <c r="B179376" s="170"/>
    </row>
    <row r="179382" spans="2:2" x14ac:dyDescent="0.2">
      <c r="B179382" s="170"/>
    </row>
    <row r="179434" spans="2:2" x14ac:dyDescent="0.2">
      <c r="B179434" s="170"/>
    </row>
    <row r="179440" spans="2:2" x14ac:dyDescent="0.2">
      <c r="B179440" s="170"/>
    </row>
    <row r="179992" spans="2:2" x14ac:dyDescent="0.2">
      <c r="B179992" s="170"/>
    </row>
    <row r="180069" spans="2:2" x14ac:dyDescent="0.2">
      <c r="B180069" s="170"/>
    </row>
    <row r="180101" spans="2:2" x14ac:dyDescent="0.2">
      <c r="B180101" s="170"/>
    </row>
    <row r="180114" spans="2:2" x14ac:dyDescent="0.2">
      <c r="B180114" s="170"/>
    </row>
    <row r="180120" spans="2:2" x14ac:dyDescent="0.2">
      <c r="B180120" s="170"/>
    </row>
    <row r="180430" spans="2:2" x14ac:dyDescent="0.2">
      <c r="B180430" s="170"/>
    </row>
    <row r="180646" spans="2:2" x14ac:dyDescent="0.2">
      <c r="B180646" s="170"/>
    </row>
    <row r="180659" spans="2:2" x14ac:dyDescent="0.2">
      <c r="B180659" s="170"/>
    </row>
    <row r="180665" spans="2:2" x14ac:dyDescent="0.2">
      <c r="B180665" s="170"/>
    </row>
    <row r="180730" spans="2:2" x14ac:dyDescent="0.2">
      <c r="B180730" s="170"/>
    </row>
    <row r="180918" spans="2:2" x14ac:dyDescent="0.2">
      <c r="B180918" s="170"/>
    </row>
    <row r="180931" spans="2:2" x14ac:dyDescent="0.2">
      <c r="B180931" s="170"/>
    </row>
    <row r="180983" spans="2:2" x14ac:dyDescent="0.2">
      <c r="B180983" s="170"/>
    </row>
    <row r="181415" spans="2:2" x14ac:dyDescent="0.2">
      <c r="B181415" s="170"/>
    </row>
    <row r="181447" spans="2:2" x14ac:dyDescent="0.2">
      <c r="B181447" s="170"/>
    </row>
    <row r="181460" spans="2:2" x14ac:dyDescent="0.2">
      <c r="B181460" s="170"/>
    </row>
    <row r="181473" spans="2:2" x14ac:dyDescent="0.2">
      <c r="B181473" s="170"/>
    </row>
    <row r="181486" spans="2:2" x14ac:dyDescent="0.2">
      <c r="B181486" s="170"/>
    </row>
    <row r="181499" spans="2:2" x14ac:dyDescent="0.2">
      <c r="B181499" s="170"/>
    </row>
    <row r="181569" spans="2:2" x14ac:dyDescent="0.2">
      <c r="B181569" s="170"/>
    </row>
    <row r="181621" spans="2:2" x14ac:dyDescent="0.2">
      <c r="B181621" s="170"/>
    </row>
    <row r="181743" spans="2:2" x14ac:dyDescent="0.2">
      <c r="B181743" s="170"/>
    </row>
    <row r="181756" spans="2:2" x14ac:dyDescent="0.2">
      <c r="B181756" s="170"/>
    </row>
    <row r="181800" spans="2:2" x14ac:dyDescent="0.2">
      <c r="B181800" s="170"/>
    </row>
    <row r="181813" spans="2:2" x14ac:dyDescent="0.2">
      <c r="B181813" s="170"/>
    </row>
    <row r="181876" spans="2:2" x14ac:dyDescent="0.2">
      <c r="B181876" s="170"/>
    </row>
    <row r="181882" spans="2:2" x14ac:dyDescent="0.2">
      <c r="B181882" s="170"/>
    </row>
    <row r="182015" spans="2:2" x14ac:dyDescent="0.2">
      <c r="B182015" s="170"/>
    </row>
    <row r="182021" spans="2:2" x14ac:dyDescent="0.2">
      <c r="B182021" s="170"/>
    </row>
    <row r="182047" spans="2:2" x14ac:dyDescent="0.2">
      <c r="B182047" s="170"/>
    </row>
    <row r="182098" spans="2:2" x14ac:dyDescent="0.2">
      <c r="B182098" s="170"/>
    </row>
    <row r="182258" spans="2:2" x14ac:dyDescent="0.2">
      <c r="B182258" s="170"/>
    </row>
    <row r="182264" spans="2:2" x14ac:dyDescent="0.2">
      <c r="B182264" s="170"/>
    </row>
    <row r="182381" spans="2:2" x14ac:dyDescent="0.2">
      <c r="B182381" s="170"/>
    </row>
    <row r="182420" spans="2:2" x14ac:dyDescent="0.2">
      <c r="B182420" s="170"/>
    </row>
    <row r="182490" spans="2:2" x14ac:dyDescent="0.2">
      <c r="B182490" s="170"/>
    </row>
    <row r="182496" spans="2:2" x14ac:dyDescent="0.2">
      <c r="B182496" s="170"/>
    </row>
    <row r="182648" spans="2:2" x14ac:dyDescent="0.2">
      <c r="B182648" s="170"/>
    </row>
    <row r="182795" spans="2:2" x14ac:dyDescent="0.2">
      <c r="B182795" s="170"/>
    </row>
    <row r="182801" spans="2:2" x14ac:dyDescent="0.2">
      <c r="B182801" s="170"/>
    </row>
    <row r="182807" spans="2:2" x14ac:dyDescent="0.2">
      <c r="B182807" s="170"/>
    </row>
    <row r="182813" spans="2:2" x14ac:dyDescent="0.2">
      <c r="B182813" s="170"/>
    </row>
    <row r="182888" spans="2:2" x14ac:dyDescent="0.2">
      <c r="B182888" s="170"/>
    </row>
    <row r="182914" spans="2:2" x14ac:dyDescent="0.2">
      <c r="B182914" s="170"/>
    </row>
    <row r="183215" spans="2:2" x14ac:dyDescent="0.2">
      <c r="B183215" s="170"/>
    </row>
    <row r="183333" spans="2:2" x14ac:dyDescent="0.2">
      <c r="B183333" s="170"/>
    </row>
    <row r="183408" spans="2:2" x14ac:dyDescent="0.2">
      <c r="B183408" s="170"/>
    </row>
    <row r="183414" spans="2:2" x14ac:dyDescent="0.2">
      <c r="B183414" s="170"/>
    </row>
    <row r="183446" spans="2:2" x14ac:dyDescent="0.2">
      <c r="B183446" s="170"/>
    </row>
    <row r="183478" spans="2:2" x14ac:dyDescent="0.2">
      <c r="B183478" s="170"/>
    </row>
    <row r="183559" spans="2:2" x14ac:dyDescent="0.2">
      <c r="B183559" s="170"/>
    </row>
    <row r="183585" spans="2:2" x14ac:dyDescent="0.2">
      <c r="B183585" s="170"/>
    </row>
    <row r="183591" spans="2:2" x14ac:dyDescent="0.2">
      <c r="B183591" s="170"/>
    </row>
    <row r="183604" spans="2:2" x14ac:dyDescent="0.2">
      <c r="B183604" s="170"/>
    </row>
    <row r="183610" spans="2:2" x14ac:dyDescent="0.2">
      <c r="B183610" s="170"/>
    </row>
    <row r="184401" spans="2:2" x14ac:dyDescent="0.2">
      <c r="B184401" s="170"/>
    </row>
    <row r="184407" spans="2:2" x14ac:dyDescent="0.2">
      <c r="B184407" s="170"/>
    </row>
    <row r="184952" spans="2:2" x14ac:dyDescent="0.2">
      <c r="B184952" s="170"/>
    </row>
    <row r="184965" spans="2:2" x14ac:dyDescent="0.2">
      <c r="B184965" s="170"/>
    </row>
    <row r="184984" spans="2:2" x14ac:dyDescent="0.2">
      <c r="B184984" s="170"/>
    </row>
    <row r="185848" spans="2:2" x14ac:dyDescent="0.2">
      <c r="B185848" s="170"/>
    </row>
    <row r="185867" spans="2:2" x14ac:dyDescent="0.2">
      <c r="B185867" s="170"/>
    </row>
    <row r="185873" spans="2:2" x14ac:dyDescent="0.2">
      <c r="B185873" s="170"/>
    </row>
    <row r="185936" spans="2:2" x14ac:dyDescent="0.2">
      <c r="B185936" s="170"/>
    </row>
    <row r="186193" spans="2:2" x14ac:dyDescent="0.2">
      <c r="B186193" s="170"/>
    </row>
    <row r="186329" spans="2:2" x14ac:dyDescent="0.2">
      <c r="B186329" s="170"/>
    </row>
    <row r="186385" spans="2:2" x14ac:dyDescent="0.2">
      <c r="B186385" s="170"/>
    </row>
    <row r="186398" spans="2:2" x14ac:dyDescent="0.2">
      <c r="B186398" s="170"/>
    </row>
    <row r="186645" spans="2:2" x14ac:dyDescent="0.2">
      <c r="B186645" s="170"/>
    </row>
    <row r="186651" spans="2:2" x14ac:dyDescent="0.2">
      <c r="B186651" s="170"/>
    </row>
    <row r="186983" spans="2:2" x14ac:dyDescent="0.2">
      <c r="B186983" s="170"/>
    </row>
    <row r="186989" spans="2:2" x14ac:dyDescent="0.2">
      <c r="B186989" s="170"/>
    </row>
    <row r="187189" spans="2:2" x14ac:dyDescent="0.2">
      <c r="B187189" s="170"/>
    </row>
    <row r="187202" spans="2:2" x14ac:dyDescent="0.2">
      <c r="B187202" s="170"/>
    </row>
    <row r="187280" spans="2:2" x14ac:dyDescent="0.2">
      <c r="B187280" s="170"/>
    </row>
    <row r="187286" spans="2:2" x14ac:dyDescent="0.2">
      <c r="B187286" s="170"/>
    </row>
    <row r="187338" spans="2:2" x14ac:dyDescent="0.2">
      <c r="B187338" s="170"/>
    </row>
    <row r="187558" spans="2:2" x14ac:dyDescent="0.2">
      <c r="B187558" s="170"/>
    </row>
    <row r="187571" spans="2:2" x14ac:dyDescent="0.2">
      <c r="B187571" s="170"/>
    </row>
    <row r="187577" spans="2:2" x14ac:dyDescent="0.2">
      <c r="B187577" s="170"/>
    </row>
    <row r="187667" spans="2:2" x14ac:dyDescent="0.2">
      <c r="B187667" s="170"/>
    </row>
    <row r="187680" spans="2:2" x14ac:dyDescent="0.2">
      <c r="B187680" s="170"/>
    </row>
    <row r="187712" spans="2:2" x14ac:dyDescent="0.2">
      <c r="B187712" s="170"/>
    </row>
    <row r="187718" spans="2:2" x14ac:dyDescent="0.2">
      <c r="B187718" s="170"/>
    </row>
    <row r="187801" spans="2:2" x14ac:dyDescent="0.2">
      <c r="B187801" s="170"/>
    </row>
    <row r="187865" spans="2:2" x14ac:dyDescent="0.2">
      <c r="B187865" s="170"/>
    </row>
    <row r="187904" spans="2:2" x14ac:dyDescent="0.2">
      <c r="B187904" s="170"/>
    </row>
    <row r="187969" spans="2:2" x14ac:dyDescent="0.2">
      <c r="B187969" s="170"/>
    </row>
    <row r="188040" spans="2:2" x14ac:dyDescent="0.2">
      <c r="B188040" s="170"/>
    </row>
    <row r="188078" spans="2:2" x14ac:dyDescent="0.2">
      <c r="B188078" s="170"/>
    </row>
    <row r="188084" spans="2:2" x14ac:dyDescent="0.2">
      <c r="B188084" s="170"/>
    </row>
    <row r="188090" spans="2:2" x14ac:dyDescent="0.2">
      <c r="B188090" s="170"/>
    </row>
    <row r="188096" spans="2:2" x14ac:dyDescent="0.2">
      <c r="B188096" s="170"/>
    </row>
    <row r="188102" spans="2:2" x14ac:dyDescent="0.2">
      <c r="B188102" s="170"/>
    </row>
    <row r="188108" spans="2:2" x14ac:dyDescent="0.2">
      <c r="B188108" s="170"/>
    </row>
    <row r="188114" spans="2:2" x14ac:dyDescent="0.2">
      <c r="B188114" s="170"/>
    </row>
    <row r="188159" spans="2:2" x14ac:dyDescent="0.2">
      <c r="B188159" s="170"/>
    </row>
    <row r="188165" spans="2:2" x14ac:dyDescent="0.2">
      <c r="B188165" s="170"/>
    </row>
    <row r="188171" spans="2:2" x14ac:dyDescent="0.2">
      <c r="B188171" s="170"/>
    </row>
    <row r="188177" spans="2:2" x14ac:dyDescent="0.2">
      <c r="B188177" s="170"/>
    </row>
    <row r="188183" spans="2:2" x14ac:dyDescent="0.2">
      <c r="B188183" s="170"/>
    </row>
    <row r="188189" spans="2:2" x14ac:dyDescent="0.2">
      <c r="B188189" s="170"/>
    </row>
    <row r="188259" spans="2:2" x14ac:dyDescent="0.2">
      <c r="B188259" s="170"/>
    </row>
    <row r="188272" spans="2:2" x14ac:dyDescent="0.2">
      <c r="B188272" s="170"/>
    </row>
    <row r="188285" spans="2:2" x14ac:dyDescent="0.2">
      <c r="B188285" s="170"/>
    </row>
    <row r="188311" spans="2:2" x14ac:dyDescent="0.2">
      <c r="B188311" s="170"/>
    </row>
    <row r="188324" spans="2:2" x14ac:dyDescent="0.2">
      <c r="B188324" s="170"/>
    </row>
    <row r="188337" spans="2:2" x14ac:dyDescent="0.2">
      <c r="B188337" s="170"/>
    </row>
    <row r="188408" spans="2:2" x14ac:dyDescent="0.2">
      <c r="B188408" s="170"/>
    </row>
    <row r="188637" spans="2:2" x14ac:dyDescent="0.2">
      <c r="B188637" s="170"/>
    </row>
    <row r="188732" spans="2:2" x14ac:dyDescent="0.2">
      <c r="B188732" s="170"/>
    </row>
    <row r="188750" spans="2:2" x14ac:dyDescent="0.2">
      <c r="B188750" s="170"/>
    </row>
    <row r="188826" spans="2:2" x14ac:dyDescent="0.2">
      <c r="B188826" s="170"/>
    </row>
    <row r="188832" spans="2:2" x14ac:dyDescent="0.2">
      <c r="B188832" s="170"/>
    </row>
    <row r="188838" spans="2:2" x14ac:dyDescent="0.2">
      <c r="B188838" s="170"/>
    </row>
    <row r="188844" spans="2:2" x14ac:dyDescent="0.2">
      <c r="B188844" s="170"/>
    </row>
    <row r="188850" spans="2:2" x14ac:dyDescent="0.2">
      <c r="B188850" s="170"/>
    </row>
    <row r="188856" spans="2:2" x14ac:dyDescent="0.2">
      <c r="B188856" s="170"/>
    </row>
    <row r="188955" spans="2:2" x14ac:dyDescent="0.2">
      <c r="B188955" s="170"/>
    </row>
    <row r="188967" spans="2:2" x14ac:dyDescent="0.2">
      <c r="B188967" s="170"/>
    </row>
    <row r="188979" spans="2:2" x14ac:dyDescent="0.2">
      <c r="B188979" s="170"/>
    </row>
    <row r="188985" spans="2:2" x14ac:dyDescent="0.2">
      <c r="B188985" s="170"/>
    </row>
    <row r="188991" spans="2:2" x14ac:dyDescent="0.2">
      <c r="B188991" s="170"/>
    </row>
    <row r="189534" spans="2:2" x14ac:dyDescent="0.2">
      <c r="B189534" s="170"/>
    </row>
    <row r="190236" spans="2:2" x14ac:dyDescent="0.2">
      <c r="B190236" s="170"/>
    </row>
    <row r="190242" spans="2:2" x14ac:dyDescent="0.2">
      <c r="B190242" s="170"/>
    </row>
    <row r="190255" spans="2:2" x14ac:dyDescent="0.2">
      <c r="B190255" s="170"/>
    </row>
    <row r="190268" spans="2:2" x14ac:dyDescent="0.2">
      <c r="B190268" s="170"/>
    </row>
    <row r="190281" spans="2:2" x14ac:dyDescent="0.2">
      <c r="B190281" s="170"/>
    </row>
    <row r="190299" spans="2:2" x14ac:dyDescent="0.2">
      <c r="B190299" s="170"/>
    </row>
    <row r="190305" spans="2:2" x14ac:dyDescent="0.2">
      <c r="B190305" s="170"/>
    </row>
    <row r="190311" spans="2:2" x14ac:dyDescent="0.2">
      <c r="B190311" s="170"/>
    </row>
    <row r="190324" spans="2:2" x14ac:dyDescent="0.2">
      <c r="B190324" s="170"/>
    </row>
    <row r="190342" spans="2:2" x14ac:dyDescent="0.2">
      <c r="B190342" s="170"/>
    </row>
    <row r="190443" spans="2:2" x14ac:dyDescent="0.2">
      <c r="B190443" s="170"/>
    </row>
    <row r="190456" spans="2:2" x14ac:dyDescent="0.2">
      <c r="B190456" s="170"/>
    </row>
    <row r="190488" spans="2:2" x14ac:dyDescent="0.2">
      <c r="B190488" s="170"/>
    </row>
    <row r="190494" spans="2:2" x14ac:dyDescent="0.2">
      <c r="B190494" s="170"/>
    </row>
    <row r="190500" spans="2:2" x14ac:dyDescent="0.2">
      <c r="B190500" s="170"/>
    </row>
    <row r="190558" spans="2:2" x14ac:dyDescent="0.2">
      <c r="B190558" s="170"/>
    </row>
    <row r="190596" spans="2:2" x14ac:dyDescent="0.2">
      <c r="B190596" s="170"/>
    </row>
    <row r="190609" spans="2:2" x14ac:dyDescent="0.2">
      <c r="B190609" s="170"/>
    </row>
    <row r="190615" spans="2:2" x14ac:dyDescent="0.2">
      <c r="B190615" s="170"/>
    </row>
    <row r="190788" spans="2:2" x14ac:dyDescent="0.2">
      <c r="B190788" s="170"/>
    </row>
    <row r="190941" spans="2:2" x14ac:dyDescent="0.2">
      <c r="B190941" s="170"/>
    </row>
    <row r="190954" spans="2:2" x14ac:dyDescent="0.2">
      <c r="B190954" s="170"/>
    </row>
    <row r="191011" spans="2:2" x14ac:dyDescent="0.2">
      <c r="B191011" s="170"/>
    </row>
    <row r="191092" spans="2:2" x14ac:dyDescent="0.2">
      <c r="B191092" s="170"/>
    </row>
    <row r="191111" spans="2:2" x14ac:dyDescent="0.2">
      <c r="B191111" s="170"/>
    </row>
    <row r="191130" spans="2:2" x14ac:dyDescent="0.2">
      <c r="B191130" s="170"/>
    </row>
    <row r="191182" spans="2:2" x14ac:dyDescent="0.2">
      <c r="B191182" s="170"/>
    </row>
    <row r="191479" spans="2:2" x14ac:dyDescent="0.2">
      <c r="B191479" s="170"/>
    </row>
    <row r="191492" spans="2:2" x14ac:dyDescent="0.2">
      <c r="B191492" s="170"/>
    </row>
    <row r="191498" spans="2:2" x14ac:dyDescent="0.2">
      <c r="B191498" s="170"/>
    </row>
    <row r="191942" spans="2:2" x14ac:dyDescent="0.2">
      <c r="B191942" s="170"/>
    </row>
    <row r="192398" spans="2:2" x14ac:dyDescent="0.2">
      <c r="B192398" s="170"/>
    </row>
    <row r="192411" spans="2:2" x14ac:dyDescent="0.2">
      <c r="B192411" s="170"/>
    </row>
    <row r="192468" spans="2:2" x14ac:dyDescent="0.2">
      <c r="B192468" s="170"/>
    </row>
    <row r="192481" spans="2:2" x14ac:dyDescent="0.2">
      <c r="B192481" s="170"/>
    </row>
    <row r="192770" spans="2:2" x14ac:dyDescent="0.2">
      <c r="B192770" s="170"/>
    </row>
    <row r="192783" spans="2:2" x14ac:dyDescent="0.2">
      <c r="B192783" s="170"/>
    </row>
    <row r="193210" spans="2:2" x14ac:dyDescent="0.2">
      <c r="B193210" s="170"/>
    </row>
    <row r="193216" spans="2:2" x14ac:dyDescent="0.2">
      <c r="B193216" s="170"/>
    </row>
    <row r="193558" spans="2:2" x14ac:dyDescent="0.2">
      <c r="B193558" s="170"/>
    </row>
    <row r="193564" spans="2:2" x14ac:dyDescent="0.2">
      <c r="B193564" s="170"/>
    </row>
    <row r="193588" spans="2:2" x14ac:dyDescent="0.2">
      <c r="B193588" s="170"/>
    </row>
    <row r="193594" spans="2:2" x14ac:dyDescent="0.2">
      <c r="B193594" s="170"/>
    </row>
    <row r="193600" spans="2:2" x14ac:dyDescent="0.2">
      <c r="B193600" s="170"/>
    </row>
    <row r="193606" spans="2:2" x14ac:dyDescent="0.2">
      <c r="B193606" s="170"/>
    </row>
    <row r="193618" spans="2:2" x14ac:dyDescent="0.2">
      <c r="B193618" s="170"/>
    </row>
    <row r="193624" spans="2:2" x14ac:dyDescent="0.2">
      <c r="B193624" s="170"/>
    </row>
    <row r="193630" spans="2:2" x14ac:dyDescent="0.2">
      <c r="B193630" s="170"/>
    </row>
    <row r="193636" spans="2:2" x14ac:dyDescent="0.2">
      <c r="B193636" s="170"/>
    </row>
    <row r="193648" spans="2:2" x14ac:dyDescent="0.2">
      <c r="B193648" s="170"/>
    </row>
    <row r="193654" spans="2:2" x14ac:dyDescent="0.2">
      <c r="B193654" s="170"/>
    </row>
    <row r="193660" spans="2:2" x14ac:dyDescent="0.2">
      <c r="B193660" s="170"/>
    </row>
    <row r="193666" spans="2:2" x14ac:dyDescent="0.2">
      <c r="B193666" s="170"/>
    </row>
    <row r="193727" spans="2:2" x14ac:dyDescent="0.2">
      <c r="B193727" s="170"/>
    </row>
    <row r="193733" spans="2:2" x14ac:dyDescent="0.2">
      <c r="B193733" s="170"/>
    </row>
    <row r="193995" spans="2:2" x14ac:dyDescent="0.2">
      <c r="B193995" s="170"/>
    </row>
    <row r="194021" spans="2:2" x14ac:dyDescent="0.2">
      <c r="B194021" s="170"/>
    </row>
    <row r="194183" spans="2:2" x14ac:dyDescent="0.2">
      <c r="B194183" s="170"/>
    </row>
    <row r="194189" spans="2:2" x14ac:dyDescent="0.2">
      <c r="B194189" s="170"/>
    </row>
    <row r="194272" spans="2:2" x14ac:dyDescent="0.2">
      <c r="B194272" s="170"/>
    </row>
    <row r="194278" spans="2:2" x14ac:dyDescent="0.2">
      <c r="B194278" s="170"/>
    </row>
    <row r="194316" spans="2:2" x14ac:dyDescent="0.2">
      <c r="B194316" s="170"/>
    </row>
    <row r="194393" spans="2:2" x14ac:dyDescent="0.2">
      <c r="B194393" s="170"/>
    </row>
    <row r="194479" spans="2:2" x14ac:dyDescent="0.2">
      <c r="B194479" s="170"/>
    </row>
    <row r="194492" spans="2:2" x14ac:dyDescent="0.2">
      <c r="B194492" s="170"/>
    </row>
    <row r="194677" spans="2:2" x14ac:dyDescent="0.2">
      <c r="B194677" s="170"/>
    </row>
    <row r="194696" spans="2:2" x14ac:dyDescent="0.2">
      <c r="B194696" s="170"/>
    </row>
    <row r="194907" spans="2:2" x14ac:dyDescent="0.2">
      <c r="B194907" s="170"/>
    </row>
    <row r="194933" spans="2:2" x14ac:dyDescent="0.2">
      <c r="B194933" s="170"/>
    </row>
    <row r="194959" spans="2:2" x14ac:dyDescent="0.2">
      <c r="B194959" s="170"/>
    </row>
    <row r="194965" spans="2:2" x14ac:dyDescent="0.2">
      <c r="B194965" s="170"/>
    </row>
    <row r="195261" spans="2:2" x14ac:dyDescent="0.2">
      <c r="B195261" s="170"/>
    </row>
    <row r="195274" spans="2:2" x14ac:dyDescent="0.2">
      <c r="B195274" s="170"/>
    </row>
    <row r="195606" spans="2:2" x14ac:dyDescent="0.2">
      <c r="B195606" s="170"/>
    </row>
    <row r="195760" spans="2:2" x14ac:dyDescent="0.2">
      <c r="B195760" s="170"/>
    </row>
    <row r="195823" spans="2:2" x14ac:dyDescent="0.2">
      <c r="B195823" s="170"/>
    </row>
    <row r="195829" spans="2:2" x14ac:dyDescent="0.2">
      <c r="B195829" s="170"/>
    </row>
    <row r="195993" spans="2:2" x14ac:dyDescent="0.2">
      <c r="B195993" s="170"/>
    </row>
    <row r="196006" spans="2:2" x14ac:dyDescent="0.2">
      <c r="B196006" s="170"/>
    </row>
    <row r="196019" spans="2:2" x14ac:dyDescent="0.2">
      <c r="B196019" s="170"/>
    </row>
    <row r="196025" spans="2:2" x14ac:dyDescent="0.2">
      <c r="B196025" s="170"/>
    </row>
    <row r="196122" spans="2:2" x14ac:dyDescent="0.2">
      <c r="B196122" s="170"/>
    </row>
    <row r="196193" spans="2:2" x14ac:dyDescent="0.2">
      <c r="B196193" s="170"/>
    </row>
    <row r="196199" spans="2:2" x14ac:dyDescent="0.2">
      <c r="B196199" s="170"/>
    </row>
    <row r="196296" spans="2:2" x14ac:dyDescent="0.2">
      <c r="B196296" s="170"/>
    </row>
    <row r="196451" spans="2:2" x14ac:dyDescent="0.2">
      <c r="B196451" s="170"/>
    </row>
    <row r="196457" spans="2:2" x14ac:dyDescent="0.2">
      <c r="B196457" s="170"/>
    </row>
    <row r="196483" spans="2:2" x14ac:dyDescent="0.2">
      <c r="B196483" s="170"/>
    </row>
    <row r="196768" spans="2:2" x14ac:dyDescent="0.2">
      <c r="B196768" s="170"/>
    </row>
    <row r="197675" spans="2:2" x14ac:dyDescent="0.2">
      <c r="B197675" s="170"/>
    </row>
    <row r="197688" spans="2:2" x14ac:dyDescent="0.2">
      <c r="B197688" s="170"/>
    </row>
    <row r="197738" spans="2:2" x14ac:dyDescent="0.2">
      <c r="B197738" s="170"/>
    </row>
    <row r="197757" spans="2:2" x14ac:dyDescent="0.2">
      <c r="B197757" s="170"/>
    </row>
    <row r="197770" spans="2:2" x14ac:dyDescent="0.2">
      <c r="B197770" s="170"/>
    </row>
    <row r="197815" spans="2:2" x14ac:dyDescent="0.2">
      <c r="B197815" s="170"/>
    </row>
    <row r="197828" spans="2:2" x14ac:dyDescent="0.2">
      <c r="B197828" s="170"/>
    </row>
    <row r="198641" spans="2:2" x14ac:dyDescent="0.2">
      <c r="B198641" s="170"/>
    </row>
    <row r="198647" spans="2:2" x14ac:dyDescent="0.2">
      <c r="B198647" s="170"/>
    </row>
    <row r="198653" spans="2:2" x14ac:dyDescent="0.2">
      <c r="B198653" s="170"/>
    </row>
    <row r="198683" spans="2:2" x14ac:dyDescent="0.2">
      <c r="B198683" s="170"/>
    </row>
    <row r="198689" spans="2:2" x14ac:dyDescent="0.2">
      <c r="B198689" s="170"/>
    </row>
    <row r="199124" spans="2:2" x14ac:dyDescent="0.2">
      <c r="B199124" s="170"/>
    </row>
    <row r="199130" spans="2:2" x14ac:dyDescent="0.2">
      <c r="B199130" s="170"/>
    </row>
    <row r="199136" spans="2:2" x14ac:dyDescent="0.2">
      <c r="B199136" s="170"/>
    </row>
    <row r="199142" spans="2:2" x14ac:dyDescent="0.2">
      <c r="B199142" s="170"/>
    </row>
    <row r="199148" spans="2:2" x14ac:dyDescent="0.2">
      <c r="B199148" s="170"/>
    </row>
    <row r="199161" spans="2:2" x14ac:dyDescent="0.2">
      <c r="B199161" s="170"/>
    </row>
    <row r="199684" spans="2:2" x14ac:dyDescent="0.2">
      <c r="B199684" s="170"/>
    </row>
    <row r="199723" spans="2:2" x14ac:dyDescent="0.2">
      <c r="B199723" s="170"/>
    </row>
    <row r="199749" spans="2:2" x14ac:dyDescent="0.2">
      <c r="B199749" s="170"/>
    </row>
    <row r="199762" spans="2:2" x14ac:dyDescent="0.2">
      <c r="B199762" s="170"/>
    </row>
    <row r="199866" spans="2:2" x14ac:dyDescent="0.2">
      <c r="B199866" s="170"/>
    </row>
    <row r="199872" spans="2:2" x14ac:dyDescent="0.2">
      <c r="B199872" s="170"/>
    </row>
    <row r="199992" spans="2:2" x14ac:dyDescent="0.2">
      <c r="B199992" s="170"/>
    </row>
    <row r="200011" spans="2:2" x14ac:dyDescent="0.2">
      <c r="B200011" s="170"/>
    </row>
    <row r="200024" spans="2:2" x14ac:dyDescent="0.2">
      <c r="B200024" s="170"/>
    </row>
    <row r="200217" spans="2:2" x14ac:dyDescent="0.2">
      <c r="B200217" s="170"/>
    </row>
    <row r="200223" spans="2:2" x14ac:dyDescent="0.2">
      <c r="B200223" s="170"/>
    </row>
    <row r="200319" spans="2:2" x14ac:dyDescent="0.2">
      <c r="B200319" s="170"/>
    </row>
    <row r="200460" spans="2:2" x14ac:dyDescent="0.2">
      <c r="B200460" s="170"/>
    </row>
    <row r="200556" spans="2:2" x14ac:dyDescent="0.2">
      <c r="B200556" s="170"/>
    </row>
    <row r="200582" spans="2:2" x14ac:dyDescent="0.2">
      <c r="B200582" s="170"/>
    </row>
    <row r="200595" spans="2:2" x14ac:dyDescent="0.2">
      <c r="B200595" s="170"/>
    </row>
    <row r="200634" spans="2:2" x14ac:dyDescent="0.2">
      <c r="B200634" s="170"/>
    </row>
    <row r="200640" spans="2:2" x14ac:dyDescent="0.2">
      <c r="B200640" s="170"/>
    </row>
    <row r="200653" spans="2:2" x14ac:dyDescent="0.2">
      <c r="B200653" s="170"/>
    </row>
    <row r="200659" spans="2:2" x14ac:dyDescent="0.2">
      <c r="B200659" s="170"/>
    </row>
    <row r="200672" spans="2:2" x14ac:dyDescent="0.2">
      <c r="B200672" s="170"/>
    </row>
    <row r="200704" spans="2:2" x14ac:dyDescent="0.2">
      <c r="B200704" s="170"/>
    </row>
    <row r="200717" spans="2:2" x14ac:dyDescent="0.2">
      <c r="B200717" s="170"/>
    </row>
    <row r="200762" spans="2:2" x14ac:dyDescent="0.2">
      <c r="B200762" s="170"/>
    </row>
    <row r="200814" spans="2:2" x14ac:dyDescent="0.2">
      <c r="B200814" s="170"/>
    </row>
    <row r="200840" spans="2:2" x14ac:dyDescent="0.2">
      <c r="B200840" s="170"/>
    </row>
    <row r="200846" spans="2:2" x14ac:dyDescent="0.2">
      <c r="B200846" s="170"/>
    </row>
    <row r="200852" spans="2:2" x14ac:dyDescent="0.2">
      <c r="B200852" s="170"/>
    </row>
    <row r="200858" spans="2:2" x14ac:dyDescent="0.2">
      <c r="B200858" s="170"/>
    </row>
    <row r="200871" spans="2:2" x14ac:dyDescent="0.2">
      <c r="B200871" s="170"/>
    </row>
    <row r="200884" spans="2:2" x14ac:dyDescent="0.2">
      <c r="B200884" s="170"/>
    </row>
    <row r="200897" spans="2:2" x14ac:dyDescent="0.2">
      <c r="B200897" s="170"/>
    </row>
    <row r="200903" spans="2:2" x14ac:dyDescent="0.2">
      <c r="B200903" s="170"/>
    </row>
    <row r="200909" spans="2:2" x14ac:dyDescent="0.2">
      <c r="B200909" s="170"/>
    </row>
    <row r="200934" spans="2:2" x14ac:dyDescent="0.2">
      <c r="B200934" s="170"/>
    </row>
    <row r="200986" spans="2:2" x14ac:dyDescent="0.2">
      <c r="B200986" s="170"/>
    </row>
    <row r="201031" spans="2:2" x14ac:dyDescent="0.2">
      <c r="B201031" s="170"/>
    </row>
    <row r="201037" spans="2:2" x14ac:dyDescent="0.2">
      <c r="B201037" s="170"/>
    </row>
    <row r="201050" spans="2:2" x14ac:dyDescent="0.2">
      <c r="B201050" s="170"/>
    </row>
    <row r="201150" spans="2:2" x14ac:dyDescent="0.2">
      <c r="B201150" s="170"/>
    </row>
    <row r="201202" spans="2:2" x14ac:dyDescent="0.2">
      <c r="B201202" s="170"/>
    </row>
    <row r="201208" spans="2:2" x14ac:dyDescent="0.2">
      <c r="B201208" s="170"/>
    </row>
    <row r="201789" spans="2:2" x14ac:dyDescent="0.2">
      <c r="B201789" s="170"/>
    </row>
    <row r="201795" spans="2:2" x14ac:dyDescent="0.2">
      <c r="B201795" s="170"/>
    </row>
    <row r="201884" spans="2:2" x14ac:dyDescent="0.2">
      <c r="B201884" s="170"/>
    </row>
    <row r="201903" spans="2:2" x14ac:dyDescent="0.2">
      <c r="B201903" s="170"/>
    </row>
    <row r="203057" spans="2:2" x14ac:dyDescent="0.2">
      <c r="B203057" s="170"/>
    </row>
    <row r="203206" spans="2:2" x14ac:dyDescent="0.2">
      <c r="B203206" s="170"/>
    </row>
    <row r="203212" spans="2:2" x14ac:dyDescent="0.2">
      <c r="B203212" s="170"/>
    </row>
    <row r="203439" spans="2:2" x14ac:dyDescent="0.2">
      <c r="B203439" s="170"/>
    </row>
    <row r="203562" spans="2:2" x14ac:dyDescent="0.2">
      <c r="B203562" s="170"/>
    </row>
    <row r="203606" spans="2:2" x14ac:dyDescent="0.2">
      <c r="B203606" s="170"/>
    </row>
    <row r="203612" spans="2:2" x14ac:dyDescent="0.2">
      <c r="B203612" s="170"/>
    </row>
    <row r="203618" spans="2:2" x14ac:dyDescent="0.2">
      <c r="B203618" s="170"/>
    </row>
    <row r="203624" spans="2:2" x14ac:dyDescent="0.2">
      <c r="B203624" s="170"/>
    </row>
    <row r="203726" spans="2:2" x14ac:dyDescent="0.2">
      <c r="B203726" s="170"/>
    </row>
    <row r="203732" spans="2:2" x14ac:dyDescent="0.2">
      <c r="B203732" s="170"/>
    </row>
    <row r="203738" spans="2:2" x14ac:dyDescent="0.2">
      <c r="B203738" s="170"/>
    </row>
    <row r="203859" spans="2:2" x14ac:dyDescent="0.2">
      <c r="B203859" s="170"/>
    </row>
    <row r="203865" spans="2:2" x14ac:dyDescent="0.2">
      <c r="B203865" s="170"/>
    </row>
    <row r="203871" spans="2:2" x14ac:dyDescent="0.2">
      <c r="B203871" s="170"/>
    </row>
    <row r="203877" spans="2:2" x14ac:dyDescent="0.2">
      <c r="B203877" s="170"/>
    </row>
    <row r="203883" spans="2:2" x14ac:dyDescent="0.2">
      <c r="B203883" s="170"/>
    </row>
    <row r="203889" spans="2:2" x14ac:dyDescent="0.2">
      <c r="B203889" s="170"/>
    </row>
    <row r="203902" spans="2:2" x14ac:dyDescent="0.2">
      <c r="B203902" s="170"/>
    </row>
    <row r="203908" spans="2:2" x14ac:dyDescent="0.2">
      <c r="B203908" s="170"/>
    </row>
    <row r="203914" spans="2:2" x14ac:dyDescent="0.2">
      <c r="B203914" s="170"/>
    </row>
    <row r="203927" spans="2:2" x14ac:dyDescent="0.2">
      <c r="B203927" s="170"/>
    </row>
    <row r="203933" spans="2:2" x14ac:dyDescent="0.2">
      <c r="B203933" s="170"/>
    </row>
    <row r="203952" spans="2:2" x14ac:dyDescent="0.2">
      <c r="B203952" s="170"/>
    </row>
    <row r="203991" spans="2:2" x14ac:dyDescent="0.2">
      <c r="B203991" s="170"/>
    </row>
    <row r="204004" spans="2:2" x14ac:dyDescent="0.2">
      <c r="B204004" s="170"/>
    </row>
    <row r="204010" spans="2:2" x14ac:dyDescent="0.2">
      <c r="B204010" s="170"/>
    </row>
    <row r="204016" spans="2:2" x14ac:dyDescent="0.2">
      <c r="B204016" s="170"/>
    </row>
    <row r="204087" spans="2:2" x14ac:dyDescent="0.2">
      <c r="B204087" s="170"/>
    </row>
    <row r="204093" spans="2:2" x14ac:dyDescent="0.2">
      <c r="B204093" s="170"/>
    </row>
    <row r="204099" spans="2:2" x14ac:dyDescent="0.2">
      <c r="B204099" s="170"/>
    </row>
    <row r="204112" spans="2:2" x14ac:dyDescent="0.2">
      <c r="B204112" s="170"/>
    </row>
    <row r="204138" spans="2:2" x14ac:dyDescent="0.2">
      <c r="B204138" s="170"/>
    </row>
    <row r="204144" spans="2:2" x14ac:dyDescent="0.2">
      <c r="B204144" s="170"/>
    </row>
    <row r="204258" spans="2:2" x14ac:dyDescent="0.2">
      <c r="B204258" s="170"/>
    </row>
    <row r="204320" spans="2:2" x14ac:dyDescent="0.2">
      <c r="B204320" s="170"/>
    </row>
    <row r="204333" spans="2:2" x14ac:dyDescent="0.2">
      <c r="B204333" s="170"/>
    </row>
    <row r="204359" spans="2:2" x14ac:dyDescent="0.2">
      <c r="B204359" s="170"/>
    </row>
    <row r="204398" spans="2:2" x14ac:dyDescent="0.2">
      <c r="B204398" s="170"/>
    </row>
    <row r="204404" spans="2:2" x14ac:dyDescent="0.2">
      <c r="B204404" s="170"/>
    </row>
    <row r="204563" spans="2:2" x14ac:dyDescent="0.2">
      <c r="B204563" s="170"/>
    </row>
    <row r="204569" spans="2:2" x14ac:dyDescent="0.2">
      <c r="B204569" s="170"/>
    </row>
    <row r="204575" spans="2:2" x14ac:dyDescent="0.2">
      <c r="B204575" s="170"/>
    </row>
    <row r="204607" spans="2:2" x14ac:dyDescent="0.2">
      <c r="B204607" s="170"/>
    </row>
    <row r="204665" spans="2:2" x14ac:dyDescent="0.2">
      <c r="B204665" s="170"/>
    </row>
    <row r="204678" spans="2:2" x14ac:dyDescent="0.2">
      <c r="B204678" s="170"/>
    </row>
    <row r="204734" spans="2:2" x14ac:dyDescent="0.2">
      <c r="B204734" s="170"/>
    </row>
    <row r="204747" spans="2:2" x14ac:dyDescent="0.2">
      <c r="B204747" s="170"/>
    </row>
    <row r="204989" spans="2:2" x14ac:dyDescent="0.2">
      <c r="B204989" s="170"/>
    </row>
    <row r="204995" spans="2:2" x14ac:dyDescent="0.2">
      <c r="B204995" s="170"/>
    </row>
    <row r="205001" spans="2:2" x14ac:dyDescent="0.2">
      <c r="B205001" s="170"/>
    </row>
    <row r="205020" spans="2:2" x14ac:dyDescent="0.2">
      <c r="B205020" s="170"/>
    </row>
    <row r="205141" spans="2:2" x14ac:dyDescent="0.2">
      <c r="B205141" s="170"/>
    </row>
    <row r="205147" spans="2:2" x14ac:dyDescent="0.2">
      <c r="B205147" s="170"/>
    </row>
    <row r="205153" spans="2:2" x14ac:dyDescent="0.2">
      <c r="B205153" s="170"/>
    </row>
    <row r="205179" spans="2:2" x14ac:dyDescent="0.2">
      <c r="B205179" s="170"/>
    </row>
    <row r="205224" spans="2:2" x14ac:dyDescent="0.2">
      <c r="B205224" s="170"/>
    </row>
    <row r="205250" spans="2:2" x14ac:dyDescent="0.2">
      <c r="B205250" s="170"/>
    </row>
    <row r="205495" spans="2:2" x14ac:dyDescent="0.2">
      <c r="B205495" s="170"/>
    </row>
    <row r="205637" spans="2:2" x14ac:dyDescent="0.2">
      <c r="B205637" s="170"/>
    </row>
    <row r="205674" spans="2:2" x14ac:dyDescent="0.2">
      <c r="B205674" s="170"/>
    </row>
    <row r="205687" spans="2:2" x14ac:dyDescent="0.2">
      <c r="B205687" s="170"/>
    </row>
    <row r="205693" spans="2:2" x14ac:dyDescent="0.2">
      <c r="B205693" s="170"/>
    </row>
    <row r="205699" spans="2:2" x14ac:dyDescent="0.2">
      <c r="B205699" s="170"/>
    </row>
    <row r="205803" spans="2:2" x14ac:dyDescent="0.2">
      <c r="B205803" s="170"/>
    </row>
    <row r="205816" spans="2:2" x14ac:dyDescent="0.2">
      <c r="B205816" s="170"/>
    </row>
    <row r="205976" spans="2:2" x14ac:dyDescent="0.2">
      <c r="B205976" s="170"/>
    </row>
    <row r="206008" spans="2:2" x14ac:dyDescent="0.2">
      <c r="B206008" s="170"/>
    </row>
    <row r="206014" spans="2:2" x14ac:dyDescent="0.2">
      <c r="B206014" s="170"/>
    </row>
    <row r="206046" spans="2:2" x14ac:dyDescent="0.2">
      <c r="B206046" s="170"/>
    </row>
    <row r="206059" spans="2:2" x14ac:dyDescent="0.2">
      <c r="B206059" s="170"/>
    </row>
    <row r="206072" spans="2:2" x14ac:dyDescent="0.2">
      <c r="B206072" s="170"/>
    </row>
    <row r="206085" spans="2:2" x14ac:dyDescent="0.2">
      <c r="B206085" s="170"/>
    </row>
    <row r="206098" spans="2:2" x14ac:dyDescent="0.2">
      <c r="B206098" s="170"/>
    </row>
    <row r="206124" spans="2:2" x14ac:dyDescent="0.2">
      <c r="B206124" s="170"/>
    </row>
    <row r="206137" spans="2:2" x14ac:dyDescent="0.2">
      <c r="B206137" s="170"/>
    </row>
    <row r="206169" spans="2:2" x14ac:dyDescent="0.2">
      <c r="B206169" s="170"/>
    </row>
    <row r="206182" spans="2:2" x14ac:dyDescent="0.2">
      <c r="B206182" s="170"/>
    </row>
    <row r="206225" spans="2:2" x14ac:dyDescent="0.2">
      <c r="B206225" s="170"/>
    </row>
    <row r="206231" spans="2:2" x14ac:dyDescent="0.2">
      <c r="B206231" s="170"/>
    </row>
    <row r="206403" spans="2:2" x14ac:dyDescent="0.2">
      <c r="B206403" s="170"/>
    </row>
    <row r="206409" spans="2:2" x14ac:dyDescent="0.2">
      <c r="B206409" s="170"/>
    </row>
    <row r="206415" spans="2:2" x14ac:dyDescent="0.2">
      <c r="B206415" s="170"/>
    </row>
    <row r="206454" spans="2:2" x14ac:dyDescent="0.2">
      <c r="B206454" s="170"/>
    </row>
    <row r="206460" spans="2:2" x14ac:dyDescent="0.2">
      <c r="B206460" s="170"/>
    </row>
    <row r="206466" spans="2:2" x14ac:dyDescent="0.2">
      <c r="B206466" s="170"/>
    </row>
    <row r="206518" spans="2:2" x14ac:dyDescent="0.2">
      <c r="B206518" s="170"/>
    </row>
    <row r="206524" spans="2:2" x14ac:dyDescent="0.2">
      <c r="B206524" s="170"/>
    </row>
    <row r="206537" spans="2:2" x14ac:dyDescent="0.2">
      <c r="B206537" s="170"/>
    </row>
    <row r="206851" spans="2:2" x14ac:dyDescent="0.2">
      <c r="B206851" s="170"/>
    </row>
    <row r="206931" spans="2:2" x14ac:dyDescent="0.2">
      <c r="B206931" s="170"/>
    </row>
    <row r="206937" spans="2:2" x14ac:dyDescent="0.2">
      <c r="B206937" s="170"/>
    </row>
    <row r="206943" spans="2:2" x14ac:dyDescent="0.2">
      <c r="B206943" s="170"/>
    </row>
    <row r="206949" spans="2:2" x14ac:dyDescent="0.2">
      <c r="B206949" s="170"/>
    </row>
    <row r="206968" spans="2:2" x14ac:dyDescent="0.2">
      <c r="B206968" s="170"/>
    </row>
    <row r="206974" spans="2:2" x14ac:dyDescent="0.2">
      <c r="B206974" s="170"/>
    </row>
    <row r="206987" spans="2:2" x14ac:dyDescent="0.2">
      <c r="B206987" s="170"/>
    </row>
    <row r="206993" spans="2:2" x14ac:dyDescent="0.2">
      <c r="B206993" s="170"/>
    </row>
    <row r="207057" spans="2:2" x14ac:dyDescent="0.2">
      <c r="B207057" s="170"/>
    </row>
    <row r="207076" spans="2:2" x14ac:dyDescent="0.2">
      <c r="B207076" s="170"/>
    </row>
    <row r="207121" spans="2:2" x14ac:dyDescent="0.2">
      <c r="B207121" s="170"/>
    </row>
    <row r="207312" spans="2:2" x14ac:dyDescent="0.2">
      <c r="B207312" s="170"/>
    </row>
    <row r="207318" spans="2:2" x14ac:dyDescent="0.2">
      <c r="B207318" s="170"/>
    </row>
    <row r="207344" spans="2:2" x14ac:dyDescent="0.2">
      <c r="B207344" s="170"/>
    </row>
    <row r="207357" spans="2:2" x14ac:dyDescent="0.2">
      <c r="B207357" s="170"/>
    </row>
    <row r="207363" spans="2:2" x14ac:dyDescent="0.2">
      <c r="B207363" s="170"/>
    </row>
    <row r="207376" spans="2:2" x14ac:dyDescent="0.2">
      <c r="B207376" s="170"/>
    </row>
    <row r="207389" spans="2:2" x14ac:dyDescent="0.2">
      <c r="B207389" s="170"/>
    </row>
    <row r="207402" spans="2:2" x14ac:dyDescent="0.2">
      <c r="B207402" s="170"/>
    </row>
    <row r="207408" spans="2:2" x14ac:dyDescent="0.2">
      <c r="B207408" s="170"/>
    </row>
    <row r="207414" spans="2:2" x14ac:dyDescent="0.2">
      <c r="B207414" s="170"/>
    </row>
    <row r="207552" spans="2:2" x14ac:dyDescent="0.2">
      <c r="B207552" s="170"/>
    </row>
    <row r="207596" spans="2:2" x14ac:dyDescent="0.2">
      <c r="B207596" s="170"/>
    </row>
    <row r="207685" spans="2:2" x14ac:dyDescent="0.2">
      <c r="B207685" s="170"/>
    </row>
    <row r="207737" spans="2:2" x14ac:dyDescent="0.2">
      <c r="B207737" s="170"/>
    </row>
    <row r="207788" spans="2:2" x14ac:dyDescent="0.2">
      <c r="B207788" s="170"/>
    </row>
    <row r="207814" spans="2:2" x14ac:dyDescent="0.2">
      <c r="B207814" s="170"/>
    </row>
    <row r="207865" spans="2:2" x14ac:dyDescent="0.2">
      <c r="B207865" s="170"/>
    </row>
    <row r="207904" spans="2:2" x14ac:dyDescent="0.2">
      <c r="B207904" s="170"/>
    </row>
    <row r="207972" spans="2:2" x14ac:dyDescent="0.2">
      <c r="B207972" s="170"/>
    </row>
    <row r="207978" spans="2:2" x14ac:dyDescent="0.2">
      <c r="B207978" s="170"/>
    </row>
    <row r="207984" spans="2:2" x14ac:dyDescent="0.2">
      <c r="B207984" s="170"/>
    </row>
    <row r="207990" spans="2:2" x14ac:dyDescent="0.2">
      <c r="B207990" s="170"/>
    </row>
    <row r="207996" spans="2:2" x14ac:dyDescent="0.2">
      <c r="B207996" s="170"/>
    </row>
    <row r="208002" spans="2:2" x14ac:dyDescent="0.2">
      <c r="B208002" s="170"/>
    </row>
    <row r="208008" spans="2:2" x14ac:dyDescent="0.2">
      <c r="B208008" s="170"/>
    </row>
    <row r="208014" spans="2:2" x14ac:dyDescent="0.2">
      <c r="B208014" s="170"/>
    </row>
    <row r="208020" spans="2:2" x14ac:dyDescent="0.2">
      <c r="B208020" s="170"/>
    </row>
    <row r="208026" spans="2:2" x14ac:dyDescent="0.2">
      <c r="B208026" s="170"/>
    </row>
    <row r="208032" spans="2:2" x14ac:dyDescent="0.2">
      <c r="B208032" s="170"/>
    </row>
    <row r="208038" spans="2:2" x14ac:dyDescent="0.2">
      <c r="B208038" s="170"/>
    </row>
    <row r="208165" spans="2:2" x14ac:dyDescent="0.2">
      <c r="B208165" s="170"/>
    </row>
    <row r="208342" spans="2:2" x14ac:dyDescent="0.2">
      <c r="B208342" s="170"/>
    </row>
    <row r="208348" spans="2:2" x14ac:dyDescent="0.2">
      <c r="B208348" s="170"/>
    </row>
    <row r="208354" spans="2:2" x14ac:dyDescent="0.2">
      <c r="B208354" s="170"/>
    </row>
    <row r="208360" spans="2:2" x14ac:dyDescent="0.2">
      <c r="B208360" s="170"/>
    </row>
    <row r="208366" spans="2:2" x14ac:dyDescent="0.2">
      <c r="B208366" s="170"/>
    </row>
    <row r="208372" spans="2:2" x14ac:dyDescent="0.2">
      <c r="B208372" s="170"/>
    </row>
    <row r="208378" spans="2:2" x14ac:dyDescent="0.2">
      <c r="B208378" s="170"/>
    </row>
    <row r="208384" spans="2:2" x14ac:dyDescent="0.2">
      <c r="B208384" s="170"/>
    </row>
    <row r="208390" spans="2:2" x14ac:dyDescent="0.2">
      <c r="B208390" s="170"/>
    </row>
    <row r="208396" spans="2:2" x14ac:dyDescent="0.2">
      <c r="B208396" s="170"/>
    </row>
    <row r="208402" spans="2:2" x14ac:dyDescent="0.2">
      <c r="B208402" s="170"/>
    </row>
    <row r="208408" spans="2:2" x14ac:dyDescent="0.2">
      <c r="B208408" s="170"/>
    </row>
    <row r="208464" spans="2:2" x14ac:dyDescent="0.2">
      <c r="B208464" s="170"/>
    </row>
    <row r="208470" spans="2:2" x14ac:dyDescent="0.2">
      <c r="B208470" s="170"/>
    </row>
    <row r="208476" spans="2:2" x14ac:dyDescent="0.2">
      <c r="B208476" s="170"/>
    </row>
    <row r="208482" spans="2:2" x14ac:dyDescent="0.2">
      <c r="B208482" s="170"/>
    </row>
    <row r="208488" spans="2:2" x14ac:dyDescent="0.2">
      <c r="B208488" s="170"/>
    </row>
    <row r="208494" spans="2:2" x14ac:dyDescent="0.2">
      <c r="B208494" s="170"/>
    </row>
    <row r="208500" spans="2:2" x14ac:dyDescent="0.2">
      <c r="B208500" s="170"/>
    </row>
    <row r="208506" spans="2:2" x14ac:dyDescent="0.2">
      <c r="B208506" s="170"/>
    </row>
    <row r="208512" spans="2:2" x14ac:dyDescent="0.2">
      <c r="B208512" s="170"/>
    </row>
    <row r="208556" spans="2:2" x14ac:dyDescent="0.2">
      <c r="B208556" s="170"/>
    </row>
    <row r="208562" spans="2:2" x14ac:dyDescent="0.2">
      <c r="B208562" s="170"/>
    </row>
    <row r="208568" spans="2:2" x14ac:dyDescent="0.2">
      <c r="B208568" s="170"/>
    </row>
    <row r="208574" spans="2:2" x14ac:dyDescent="0.2">
      <c r="B208574" s="170"/>
    </row>
    <row r="208586" spans="2:2" x14ac:dyDescent="0.2">
      <c r="B208586" s="170"/>
    </row>
    <row r="208592" spans="2:2" x14ac:dyDescent="0.2">
      <c r="B208592" s="170"/>
    </row>
    <row r="208598" spans="2:2" x14ac:dyDescent="0.2">
      <c r="B208598" s="170"/>
    </row>
    <row r="208881" spans="2:2" x14ac:dyDescent="0.2">
      <c r="B208881" s="170"/>
    </row>
    <row r="208887" spans="2:2" x14ac:dyDescent="0.2">
      <c r="B208887" s="170"/>
    </row>
    <row r="208899" spans="2:2" x14ac:dyDescent="0.2">
      <c r="B208899" s="170"/>
    </row>
    <row r="208912" spans="2:2" x14ac:dyDescent="0.2">
      <c r="B208912" s="170"/>
    </row>
    <row r="208918" spans="2:2" x14ac:dyDescent="0.2">
      <c r="B208918" s="170"/>
    </row>
    <row r="209033" spans="2:2" x14ac:dyDescent="0.2">
      <c r="B209033" s="170"/>
    </row>
    <row r="209046" spans="2:2" x14ac:dyDescent="0.2">
      <c r="B209046" s="170"/>
    </row>
    <row r="209278" spans="2:2" x14ac:dyDescent="0.2">
      <c r="B209278" s="170"/>
    </row>
    <row r="209284" spans="2:2" x14ac:dyDescent="0.2">
      <c r="B209284" s="170"/>
    </row>
    <row r="209290" spans="2:2" x14ac:dyDescent="0.2">
      <c r="B209290" s="170"/>
    </row>
    <row r="209296" spans="2:2" x14ac:dyDescent="0.2">
      <c r="B209296" s="170"/>
    </row>
    <row r="209302" spans="2:2" x14ac:dyDescent="0.2">
      <c r="B209302" s="170"/>
    </row>
    <row r="209308" spans="2:2" x14ac:dyDescent="0.2">
      <c r="B209308" s="170"/>
    </row>
    <row r="209314" spans="2:2" x14ac:dyDescent="0.2">
      <c r="B209314" s="170"/>
    </row>
    <row r="209320" spans="2:2" x14ac:dyDescent="0.2">
      <c r="B209320" s="170"/>
    </row>
    <row r="209332" spans="2:2" x14ac:dyDescent="0.2">
      <c r="B209332" s="170"/>
    </row>
    <row r="209338" spans="2:2" x14ac:dyDescent="0.2">
      <c r="B209338" s="170"/>
    </row>
    <row r="209344" spans="2:2" x14ac:dyDescent="0.2">
      <c r="B209344" s="170"/>
    </row>
    <row r="209350" spans="2:2" x14ac:dyDescent="0.2">
      <c r="B209350" s="170"/>
    </row>
    <row r="209356" spans="2:2" x14ac:dyDescent="0.2">
      <c r="B209356" s="170"/>
    </row>
    <row r="209362" spans="2:2" x14ac:dyDescent="0.2">
      <c r="B209362" s="170"/>
    </row>
    <row r="209368" spans="2:2" x14ac:dyDescent="0.2">
      <c r="B209368" s="170"/>
    </row>
    <row r="209400" spans="2:2" x14ac:dyDescent="0.2">
      <c r="B209400" s="170"/>
    </row>
    <row r="209524" spans="2:2" x14ac:dyDescent="0.2">
      <c r="B209524" s="170"/>
    </row>
    <row r="209530" spans="2:2" x14ac:dyDescent="0.2">
      <c r="B209530" s="170"/>
    </row>
    <row r="209536" spans="2:2" x14ac:dyDescent="0.2">
      <c r="B209536" s="170"/>
    </row>
    <row r="209542" spans="2:2" x14ac:dyDescent="0.2">
      <c r="B209542" s="170"/>
    </row>
    <row r="209554" spans="2:2" x14ac:dyDescent="0.2">
      <c r="B209554" s="170"/>
    </row>
    <row r="209560" spans="2:2" x14ac:dyDescent="0.2">
      <c r="B209560" s="170"/>
    </row>
    <row r="209566" spans="2:2" x14ac:dyDescent="0.2">
      <c r="B209566" s="170"/>
    </row>
    <row r="209671" spans="2:2" x14ac:dyDescent="0.2">
      <c r="B209671" s="170"/>
    </row>
    <row r="209677" spans="2:2" x14ac:dyDescent="0.2">
      <c r="B209677" s="170"/>
    </row>
    <row r="209683" spans="2:2" x14ac:dyDescent="0.2">
      <c r="B209683" s="170"/>
    </row>
    <row r="209689" spans="2:2" x14ac:dyDescent="0.2">
      <c r="B209689" s="170"/>
    </row>
    <row r="209775" spans="2:2" x14ac:dyDescent="0.2">
      <c r="B209775" s="170"/>
    </row>
    <row r="209777" spans="2:2" x14ac:dyDescent="0.2">
      <c r="B209777" s="170"/>
    </row>
    <row r="209781" spans="2:2" x14ac:dyDescent="0.2">
      <c r="B209781" s="170"/>
    </row>
    <row r="209783" spans="2:2" x14ac:dyDescent="0.2">
      <c r="B209783" s="170"/>
    </row>
    <row r="209787" spans="2:2" x14ac:dyDescent="0.2">
      <c r="B209787" s="170"/>
    </row>
    <row r="209789" spans="2:2" x14ac:dyDescent="0.2">
      <c r="B209789" s="170"/>
    </row>
    <row r="209793" spans="2:2" x14ac:dyDescent="0.2">
      <c r="B209793" s="170"/>
    </row>
    <row r="209795" spans="2:2" x14ac:dyDescent="0.2">
      <c r="B209795" s="170"/>
    </row>
    <row r="209855" spans="2:2" x14ac:dyDescent="0.2">
      <c r="B209855" s="170"/>
    </row>
    <row r="209892" spans="2:2" x14ac:dyDescent="0.2">
      <c r="B209892" s="170"/>
    </row>
    <row r="209898" spans="2:2" x14ac:dyDescent="0.2">
      <c r="B209898" s="170"/>
    </row>
    <row r="209904" spans="2:2" x14ac:dyDescent="0.2">
      <c r="B209904" s="170"/>
    </row>
    <row r="209923" spans="2:2" x14ac:dyDescent="0.2">
      <c r="B209923" s="170"/>
    </row>
    <row r="209929" spans="2:2" x14ac:dyDescent="0.2">
      <c r="B209929" s="170"/>
    </row>
    <row r="209935" spans="2:2" x14ac:dyDescent="0.2">
      <c r="B209935" s="170"/>
    </row>
    <row r="209941" spans="2:2" x14ac:dyDescent="0.2">
      <c r="B209941" s="170"/>
    </row>
    <row r="209947" spans="2:2" x14ac:dyDescent="0.2">
      <c r="B209947" s="170"/>
    </row>
    <row r="209953" spans="2:2" x14ac:dyDescent="0.2">
      <c r="B209953" s="170"/>
    </row>
    <row r="209959" spans="2:2" x14ac:dyDescent="0.2">
      <c r="B209959" s="170"/>
    </row>
    <row r="209965" spans="2:2" x14ac:dyDescent="0.2">
      <c r="B209965" s="170"/>
    </row>
    <row r="209971" spans="2:2" x14ac:dyDescent="0.2">
      <c r="B209971" s="170"/>
    </row>
    <row r="210143" spans="2:2" x14ac:dyDescent="0.2">
      <c r="B210143" s="170"/>
    </row>
    <row r="210179" spans="2:2" x14ac:dyDescent="0.2">
      <c r="B210179" s="170"/>
    </row>
    <row r="210191" spans="2:2" x14ac:dyDescent="0.2">
      <c r="B210191" s="170"/>
    </row>
    <row r="210209" spans="2:2" x14ac:dyDescent="0.2">
      <c r="B210209" s="170"/>
    </row>
    <row r="210227" spans="2:2" x14ac:dyDescent="0.2">
      <c r="B210227" s="170"/>
    </row>
    <row r="210233" spans="2:2" x14ac:dyDescent="0.2">
      <c r="B210233" s="170"/>
    </row>
    <row r="210239" spans="2:2" x14ac:dyDescent="0.2">
      <c r="B210239" s="170"/>
    </row>
    <row r="210327" spans="2:2" x14ac:dyDescent="0.2">
      <c r="B210327" s="170"/>
    </row>
    <row r="210333" spans="2:2" x14ac:dyDescent="0.2">
      <c r="B210333" s="170"/>
    </row>
    <row r="210339" spans="2:2" x14ac:dyDescent="0.2">
      <c r="B210339" s="170"/>
    </row>
    <row r="210345" spans="2:2" x14ac:dyDescent="0.2">
      <c r="B210345" s="170"/>
    </row>
    <row r="210396" spans="2:2" x14ac:dyDescent="0.2">
      <c r="B210396" s="170"/>
    </row>
    <row r="210544" spans="2:2" x14ac:dyDescent="0.2">
      <c r="B210544" s="170"/>
    </row>
    <row r="210550" spans="2:2" x14ac:dyDescent="0.2">
      <c r="B210550" s="170"/>
    </row>
    <row r="210556" spans="2:2" x14ac:dyDescent="0.2">
      <c r="B210556" s="170"/>
    </row>
    <row r="210594" spans="2:2" x14ac:dyDescent="0.2">
      <c r="B210594" s="170"/>
    </row>
    <row r="210600" spans="2:2" x14ac:dyDescent="0.2">
      <c r="B210600" s="170"/>
    </row>
    <row r="210606" spans="2:2" x14ac:dyDescent="0.2">
      <c r="B210606" s="170"/>
    </row>
    <row r="210612" spans="2:2" x14ac:dyDescent="0.2">
      <c r="B210612" s="170"/>
    </row>
    <row r="210618" spans="2:2" x14ac:dyDescent="0.2">
      <c r="B210618" s="170"/>
    </row>
    <row r="210624" spans="2:2" x14ac:dyDescent="0.2">
      <c r="B210624" s="170"/>
    </row>
    <row r="210630" spans="2:2" x14ac:dyDescent="0.2">
      <c r="B210630" s="170"/>
    </row>
    <row r="210636" spans="2:2" x14ac:dyDescent="0.2">
      <c r="B210636" s="170"/>
    </row>
    <row r="210648" spans="2:2" x14ac:dyDescent="0.2">
      <c r="B210648" s="170"/>
    </row>
    <row r="210654" spans="2:2" x14ac:dyDescent="0.2">
      <c r="B210654" s="170"/>
    </row>
    <row r="210660" spans="2:2" x14ac:dyDescent="0.2">
      <c r="B210660" s="170"/>
    </row>
    <row r="210666" spans="2:2" x14ac:dyDescent="0.2">
      <c r="B210666" s="170"/>
    </row>
    <row r="210672" spans="2:2" x14ac:dyDescent="0.2">
      <c r="B210672" s="170"/>
    </row>
    <row r="210678" spans="2:2" x14ac:dyDescent="0.2">
      <c r="B210678" s="170"/>
    </row>
    <row r="210684" spans="2:2" x14ac:dyDescent="0.2">
      <c r="B210684" s="170"/>
    </row>
    <row r="210690" spans="2:2" x14ac:dyDescent="0.2">
      <c r="B210690" s="170"/>
    </row>
    <row r="210696" spans="2:2" x14ac:dyDescent="0.2">
      <c r="B210696" s="170"/>
    </row>
    <row r="210702" spans="2:2" x14ac:dyDescent="0.2">
      <c r="B210702" s="170"/>
    </row>
    <row r="210708" spans="2:2" x14ac:dyDescent="0.2">
      <c r="B210708" s="170"/>
    </row>
    <row r="210714" spans="2:2" x14ac:dyDescent="0.2">
      <c r="B210714" s="170"/>
    </row>
    <row r="210720" spans="2:2" x14ac:dyDescent="0.2">
      <c r="B210720" s="170"/>
    </row>
    <row r="210726" spans="2:2" x14ac:dyDescent="0.2">
      <c r="B210726" s="170"/>
    </row>
    <row r="210732" spans="2:2" x14ac:dyDescent="0.2">
      <c r="B210732" s="170"/>
    </row>
    <row r="210738" spans="2:2" x14ac:dyDescent="0.2">
      <c r="B210738" s="170"/>
    </row>
    <row r="210744" spans="2:2" x14ac:dyDescent="0.2">
      <c r="B210744" s="170"/>
    </row>
    <row r="210864" spans="2:2" x14ac:dyDescent="0.2">
      <c r="B210864" s="170"/>
    </row>
    <row r="210877" spans="2:2" x14ac:dyDescent="0.2">
      <c r="B210877" s="170"/>
    </row>
    <row r="211047" spans="2:2" x14ac:dyDescent="0.2">
      <c r="B211047" s="170"/>
    </row>
    <row r="211256" spans="2:2" x14ac:dyDescent="0.2">
      <c r="B211256" s="170"/>
    </row>
    <row r="211335" spans="2:2" x14ac:dyDescent="0.2">
      <c r="B211335" s="170"/>
    </row>
    <row r="211341" spans="2:2" x14ac:dyDescent="0.2">
      <c r="B211341" s="170"/>
    </row>
    <row r="211347" spans="2:2" x14ac:dyDescent="0.2">
      <c r="B211347" s="170"/>
    </row>
    <row r="211353" spans="2:2" x14ac:dyDescent="0.2">
      <c r="B211353" s="170"/>
    </row>
    <row r="211359" spans="2:2" x14ac:dyDescent="0.2">
      <c r="B211359" s="170"/>
    </row>
    <row r="211422" spans="2:2" x14ac:dyDescent="0.2">
      <c r="B211422" s="170"/>
    </row>
    <row r="211428" spans="2:2" x14ac:dyDescent="0.2">
      <c r="B211428" s="170"/>
    </row>
    <row r="211434" spans="2:2" x14ac:dyDescent="0.2">
      <c r="B211434" s="170"/>
    </row>
    <row r="211440" spans="2:2" x14ac:dyDescent="0.2">
      <c r="B211440" s="170"/>
    </row>
    <row r="211453" spans="2:2" x14ac:dyDescent="0.2">
      <c r="B211453" s="170"/>
    </row>
    <row r="211459" spans="2:2" x14ac:dyDescent="0.2">
      <c r="B211459" s="170"/>
    </row>
    <row r="211718" spans="2:2" x14ac:dyDescent="0.2">
      <c r="B211718" s="170"/>
    </row>
    <row r="211762" spans="2:2" x14ac:dyDescent="0.2">
      <c r="B211762" s="170"/>
    </row>
    <row r="211768" spans="2:2" x14ac:dyDescent="0.2">
      <c r="B211768" s="170"/>
    </row>
    <row r="211893" spans="2:2" x14ac:dyDescent="0.2">
      <c r="B211893" s="170"/>
    </row>
    <row r="211899" spans="2:2" x14ac:dyDescent="0.2">
      <c r="B211899" s="170"/>
    </row>
    <row r="211905" spans="2:2" x14ac:dyDescent="0.2">
      <c r="B211905" s="170"/>
    </row>
    <row r="211911" spans="2:2" x14ac:dyDescent="0.2">
      <c r="B211911" s="170"/>
    </row>
    <row r="211917" spans="2:2" x14ac:dyDescent="0.2">
      <c r="B211917" s="170"/>
    </row>
    <row r="211923" spans="2:2" x14ac:dyDescent="0.2">
      <c r="B211923" s="170"/>
    </row>
    <row r="212118" spans="2:2" x14ac:dyDescent="0.2">
      <c r="B212118" s="170"/>
    </row>
    <row r="212124" spans="2:2" x14ac:dyDescent="0.2">
      <c r="B212124" s="170"/>
    </row>
    <row r="212130" spans="2:2" x14ac:dyDescent="0.2">
      <c r="B212130" s="170"/>
    </row>
    <row r="212136" spans="2:2" x14ac:dyDescent="0.2">
      <c r="B212136" s="170"/>
    </row>
    <row r="212149" spans="2:2" x14ac:dyDescent="0.2">
      <c r="B212149" s="170"/>
    </row>
    <row r="212155" spans="2:2" x14ac:dyDescent="0.2">
      <c r="B212155" s="170"/>
    </row>
    <row r="212284" spans="2:2" x14ac:dyDescent="0.2">
      <c r="B212284" s="170"/>
    </row>
    <row r="212290" spans="2:2" x14ac:dyDescent="0.2">
      <c r="B212290" s="170"/>
    </row>
    <row r="212296" spans="2:2" x14ac:dyDescent="0.2">
      <c r="B212296" s="170"/>
    </row>
    <row r="212302" spans="2:2" x14ac:dyDescent="0.2">
      <c r="B212302" s="170"/>
    </row>
    <row r="212420" spans="2:2" x14ac:dyDescent="0.2">
      <c r="B212420" s="170"/>
    </row>
    <row r="212426" spans="2:2" x14ac:dyDescent="0.2">
      <c r="B212426" s="170"/>
    </row>
    <row r="212432" spans="2:2" x14ac:dyDescent="0.2">
      <c r="B212432" s="170"/>
    </row>
    <row r="212438" spans="2:2" x14ac:dyDescent="0.2">
      <c r="B212438" s="170"/>
    </row>
    <row r="212444" spans="2:2" x14ac:dyDescent="0.2">
      <c r="B212444" s="170"/>
    </row>
    <row r="212536" spans="2:2" x14ac:dyDescent="0.2">
      <c r="B212536" s="170"/>
    </row>
    <row r="212542" spans="2:2" x14ac:dyDescent="0.2">
      <c r="B212542" s="170"/>
    </row>
    <row r="212586" spans="2:2" x14ac:dyDescent="0.2">
      <c r="B212586" s="170"/>
    </row>
    <row r="212599" spans="2:2" x14ac:dyDescent="0.2">
      <c r="B212599" s="170"/>
    </row>
    <row r="212612" spans="2:2" x14ac:dyDescent="0.2">
      <c r="B212612" s="170"/>
    </row>
    <row r="212618" spans="2:2" x14ac:dyDescent="0.2">
      <c r="B212618" s="170"/>
    </row>
    <row r="212624" spans="2:2" x14ac:dyDescent="0.2">
      <c r="B212624" s="170"/>
    </row>
    <row r="212630" spans="2:2" x14ac:dyDescent="0.2">
      <c r="B212630" s="170"/>
    </row>
    <row r="212724" spans="2:2" x14ac:dyDescent="0.2">
      <c r="B212724" s="170"/>
    </row>
    <row r="212730" spans="2:2" x14ac:dyDescent="0.2">
      <c r="B212730" s="170"/>
    </row>
    <row r="212736" spans="2:2" x14ac:dyDescent="0.2">
      <c r="B212736" s="170"/>
    </row>
    <row r="212742" spans="2:2" x14ac:dyDescent="0.2">
      <c r="B212742" s="170"/>
    </row>
    <row r="212748" spans="2:2" x14ac:dyDescent="0.2">
      <c r="B212748" s="170"/>
    </row>
    <row r="212786" spans="2:2" x14ac:dyDescent="0.2">
      <c r="B212786" s="170"/>
    </row>
    <row r="212792" spans="2:2" x14ac:dyDescent="0.2">
      <c r="B212792" s="170"/>
    </row>
    <row r="212798" spans="2:2" x14ac:dyDescent="0.2">
      <c r="B212798" s="170"/>
    </row>
    <row r="212848" spans="2:2" x14ac:dyDescent="0.2">
      <c r="B212848" s="170"/>
    </row>
    <row r="212854" spans="2:2" x14ac:dyDescent="0.2">
      <c r="B212854" s="170"/>
    </row>
    <row r="212885" spans="2:2" x14ac:dyDescent="0.2">
      <c r="B212885" s="170"/>
    </row>
    <row r="212898" spans="2:2" x14ac:dyDescent="0.2">
      <c r="B212898" s="170"/>
    </row>
    <row r="212936" spans="2:2" x14ac:dyDescent="0.2">
      <c r="B212936" s="170"/>
    </row>
    <row r="212942" spans="2:2" x14ac:dyDescent="0.2">
      <c r="B212942" s="170"/>
    </row>
    <row r="212948" spans="2:2" x14ac:dyDescent="0.2">
      <c r="B212948" s="170"/>
    </row>
    <row r="213000" spans="2:2" x14ac:dyDescent="0.2">
      <c r="B213000" s="170"/>
    </row>
    <row r="213006" spans="2:2" x14ac:dyDescent="0.2">
      <c r="B213006" s="170"/>
    </row>
    <row r="213012" spans="2:2" x14ac:dyDescent="0.2">
      <c r="B213012" s="170"/>
    </row>
    <row r="213080" spans="2:2" x14ac:dyDescent="0.2">
      <c r="B213080" s="170"/>
    </row>
    <row r="213086" spans="2:2" x14ac:dyDescent="0.2">
      <c r="B213086" s="170"/>
    </row>
    <row r="213092" spans="2:2" x14ac:dyDescent="0.2">
      <c r="B213092" s="170"/>
    </row>
    <row r="213098" spans="2:2" x14ac:dyDescent="0.2">
      <c r="B213098" s="170"/>
    </row>
    <row r="213104" spans="2:2" x14ac:dyDescent="0.2">
      <c r="B213104" s="170"/>
    </row>
    <row r="213110" spans="2:2" x14ac:dyDescent="0.2">
      <c r="B213110" s="170"/>
    </row>
    <row r="213179" spans="2:2" x14ac:dyDescent="0.2">
      <c r="B213179" s="170"/>
    </row>
    <row r="213191" spans="2:2" x14ac:dyDescent="0.2">
      <c r="B213191" s="170"/>
    </row>
    <row r="213197" spans="2:2" x14ac:dyDescent="0.2">
      <c r="B213197" s="170"/>
    </row>
    <row r="213432" spans="2:2" x14ac:dyDescent="0.2">
      <c r="B213432" s="170"/>
    </row>
    <row r="213487" spans="2:2" x14ac:dyDescent="0.2">
      <c r="B213487" s="170"/>
    </row>
    <row r="213582" spans="2:2" x14ac:dyDescent="0.2">
      <c r="B213582" s="170"/>
    </row>
    <row r="213588" spans="2:2" x14ac:dyDescent="0.2">
      <c r="B213588" s="170"/>
    </row>
    <row r="213594" spans="2:2" x14ac:dyDescent="0.2">
      <c r="B213594" s="170"/>
    </row>
    <row r="213600" spans="2:2" x14ac:dyDescent="0.2">
      <c r="B213600" s="170"/>
    </row>
    <row r="213631" spans="2:2" x14ac:dyDescent="0.2">
      <c r="B213631" s="170"/>
    </row>
    <row r="213669" spans="2:2" x14ac:dyDescent="0.2">
      <c r="B213669" s="170"/>
    </row>
    <row r="213774" spans="2:2" x14ac:dyDescent="0.2">
      <c r="B213774" s="170"/>
    </row>
    <row r="213787" spans="2:2" x14ac:dyDescent="0.2">
      <c r="B213787" s="170"/>
    </row>
    <row r="213793" spans="2:2" x14ac:dyDescent="0.2">
      <c r="B213793" s="170"/>
    </row>
    <row r="214615" spans="2:2" x14ac:dyDescent="0.2">
      <c r="B214615" s="170"/>
    </row>
    <row r="214975" spans="2:2" x14ac:dyDescent="0.2">
      <c r="B214975" s="170"/>
    </row>
    <row r="215007" spans="2:2" x14ac:dyDescent="0.2">
      <c r="B215007" s="170"/>
    </row>
    <row r="215026" spans="2:2" x14ac:dyDescent="0.2">
      <c r="B215026" s="170"/>
    </row>
    <row r="215032" spans="2:2" x14ac:dyDescent="0.2">
      <c r="B215032" s="170"/>
    </row>
    <row r="215038" spans="2:2" x14ac:dyDescent="0.2">
      <c r="B215038" s="170"/>
    </row>
    <row r="215051" spans="2:2" x14ac:dyDescent="0.2">
      <c r="B215051" s="170"/>
    </row>
    <row r="215057" spans="2:2" x14ac:dyDescent="0.2">
      <c r="B215057" s="170"/>
    </row>
    <row r="215167" spans="2:2" x14ac:dyDescent="0.2">
      <c r="B215167" s="170"/>
    </row>
    <row r="215193" spans="2:2" x14ac:dyDescent="0.2">
      <c r="B215193" s="170"/>
    </row>
    <row r="215302" spans="2:2" x14ac:dyDescent="0.2">
      <c r="B215302" s="170"/>
    </row>
    <row r="215353" spans="2:2" x14ac:dyDescent="0.2">
      <c r="B215353" s="170"/>
    </row>
    <row r="215366" spans="2:2" x14ac:dyDescent="0.2">
      <c r="B215366" s="170"/>
    </row>
    <row r="215372" spans="2:2" x14ac:dyDescent="0.2">
      <c r="B215372" s="170"/>
    </row>
    <row r="215378" spans="2:2" x14ac:dyDescent="0.2">
      <c r="B215378" s="170"/>
    </row>
    <row r="215707" spans="2:2" x14ac:dyDescent="0.2">
      <c r="B215707" s="170"/>
    </row>
    <row r="215751" spans="2:2" x14ac:dyDescent="0.2">
      <c r="B215751" s="170"/>
    </row>
    <row r="215764" spans="2:2" x14ac:dyDescent="0.2">
      <c r="B215764" s="170"/>
    </row>
    <row r="215816" spans="2:2" x14ac:dyDescent="0.2">
      <c r="B215816" s="170"/>
    </row>
    <row r="215861" spans="2:2" x14ac:dyDescent="0.2">
      <c r="B215861" s="170"/>
    </row>
    <row r="215867" spans="2:2" x14ac:dyDescent="0.2">
      <c r="B215867" s="170"/>
    </row>
    <row r="215911" spans="2:2" x14ac:dyDescent="0.2">
      <c r="B215911" s="170"/>
    </row>
    <row r="215917" spans="2:2" x14ac:dyDescent="0.2">
      <c r="B215917" s="170"/>
    </row>
    <row r="215923" spans="2:2" x14ac:dyDescent="0.2">
      <c r="B215923" s="170"/>
    </row>
    <row r="216054" spans="2:2" x14ac:dyDescent="0.2">
      <c r="B216054" s="170"/>
    </row>
    <row r="216060" spans="2:2" x14ac:dyDescent="0.2">
      <c r="B216060" s="170"/>
    </row>
    <row r="216066" spans="2:2" x14ac:dyDescent="0.2">
      <c r="B216066" s="170"/>
    </row>
    <row r="216072" spans="2:2" x14ac:dyDescent="0.2">
      <c r="B216072" s="170"/>
    </row>
    <row r="216207" spans="2:2" x14ac:dyDescent="0.2">
      <c r="B216207" s="170"/>
    </row>
    <row r="216335" spans="2:2" x14ac:dyDescent="0.2">
      <c r="B216335" s="170"/>
    </row>
    <row r="216424" spans="2:2" x14ac:dyDescent="0.2">
      <c r="B216424" s="170"/>
    </row>
    <row r="216443" spans="2:2" x14ac:dyDescent="0.2">
      <c r="B216443" s="170"/>
    </row>
    <row r="216473" spans="2:2" x14ac:dyDescent="0.2">
      <c r="B216473" s="170"/>
    </row>
    <row r="216533" spans="2:2" x14ac:dyDescent="0.2">
      <c r="B216533" s="170"/>
    </row>
    <row r="216539" spans="2:2" x14ac:dyDescent="0.2">
      <c r="B216539" s="170"/>
    </row>
    <row r="216551" spans="2:2" x14ac:dyDescent="0.2">
      <c r="B216551" s="170"/>
    </row>
    <row r="216557" spans="2:2" x14ac:dyDescent="0.2">
      <c r="B216557" s="170"/>
    </row>
    <row r="217172" spans="2:2" x14ac:dyDescent="0.2">
      <c r="B217172" s="170"/>
    </row>
    <row r="217197" spans="2:2" x14ac:dyDescent="0.2">
      <c r="B217197" s="170"/>
    </row>
    <row r="217203" spans="2:2" x14ac:dyDescent="0.2">
      <c r="B217203" s="170"/>
    </row>
    <row r="217209" spans="2:2" x14ac:dyDescent="0.2">
      <c r="B217209" s="170"/>
    </row>
    <row r="217227" spans="2:2" x14ac:dyDescent="0.2">
      <c r="B217227" s="170"/>
    </row>
    <row r="217246" spans="2:2" x14ac:dyDescent="0.2">
      <c r="B217246" s="170"/>
    </row>
    <row r="217337" spans="2:2" x14ac:dyDescent="0.2">
      <c r="B217337" s="170"/>
    </row>
    <row r="217389" spans="2:2" x14ac:dyDescent="0.2">
      <c r="B217389" s="170"/>
    </row>
    <row r="217395" spans="2:2" x14ac:dyDescent="0.2">
      <c r="B217395" s="170"/>
    </row>
    <row r="217401" spans="2:2" x14ac:dyDescent="0.2">
      <c r="B217401" s="170"/>
    </row>
    <row r="217407" spans="2:2" x14ac:dyDescent="0.2">
      <c r="B217407" s="170"/>
    </row>
    <row r="217540" spans="2:2" x14ac:dyDescent="0.2">
      <c r="B217540" s="170"/>
    </row>
    <row r="217546" spans="2:2" x14ac:dyDescent="0.2">
      <c r="B217546" s="170"/>
    </row>
    <row r="217552" spans="2:2" x14ac:dyDescent="0.2">
      <c r="B217552" s="170"/>
    </row>
    <row r="217694" spans="2:2" x14ac:dyDescent="0.2">
      <c r="B217694" s="170"/>
    </row>
    <row r="217846" spans="2:2" x14ac:dyDescent="0.2">
      <c r="B217846" s="170"/>
    </row>
    <row r="217903" spans="2:2" x14ac:dyDescent="0.2">
      <c r="B217903" s="170"/>
    </row>
    <row r="217916" spans="2:2" x14ac:dyDescent="0.2">
      <c r="B217916" s="170"/>
    </row>
    <row r="217929" spans="2:2" x14ac:dyDescent="0.2">
      <c r="B217929" s="170"/>
    </row>
    <row r="217955" spans="2:2" x14ac:dyDescent="0.2">
      <c r="B217955" s="170"/>
    </row>
    <row r="217961" spans="2:2" x14ac:dyDescent="0.2">
      <c r="B217961" s="170"/>
    </row>
    <row r="217967" spans="2:2" x14ac:dyDescent="0.2">
      <c r="B217967" s="170"/>
    </row>
    <row r="217986" spans="2:2" x14ac:dyDescent="0.2">
      <c r="B217986" s="170"/>
    </row>
    <row r="218012" spans="2:2" x14ac:dyDescent="0.2">
      <c r="B218012" s="170"/>
    </row>
    <row r="218093" spans="2:2" x14ac:dyDescent="0.2">
      <c r="B218093" s="170"/>
    </row>
    <row r="218099" spans="2:2" x14ac:dyDescent="0.2">
      <c r="B218099" s="170"/>
    </row>
    <row r="218105" spans="2:2" x14ac:dyDescent="0.2">
      <c r="B218105" s="170"/>
    </row>
    <row r="218198" spans="2:2" x14ac:dyDescent="0.2">
      <c r="B218198" s="170"/>
    </row>
    <row r="218236" spans="2:2" x14ac:dyDescent="0.2">
      <c r="B218236" s="170"/>
    </row>
    <row r="218332" spans="2:2" x14ac:dyDescent="0.2">
      <c r="B218332" s="170"/>
    </row>
    <row r="218351" spans="2:2" x14ac:dyDescent="0.2">
      <c r="B218351" s="170"/>
    </row>
    <row r="218357" spans="2:2" x14ac:dyDescent="0.2">
      <c r="B218357" s="170"/>
    </row>
    <row r="218363" spans="2:2" x14ac:dyDescent="0.2">
      <c r="B218363" s="170"/>
    </row>
    <row r="218672" spans="2:2" x14ac:dyDescent="0.2">
      <c r="B218672" s="170"/>
    </row>
    <row r="218678" spans="2:2" x14ac:dyDescent="0.2">
      <c r="B218678" s="170"/>
    </row>
    <row r="218684" spans="2:2" x14ac:dyDescent="0.2">
      <c r="B218684" s="170"/>
    </row>
    <row r="218722" spans="2:2" x14ac:dyDescent="0.2">
      <c r="B218722" s="170"/>
    </row>
    <row r="218779" spans="2:2" x14ac:dyDescent="0.2">
      <c r="B218779" s="170"/>
    </row>
    <row r="218830" spans="2:2" x14ac:dyDescent="0.2">
      <c r="B218830" s="170"/>
    </row>
    <row r="218908" spans="2:2" x14ac:dyDescent="0.2">
      <c r="B218908" s="170"/>
    </row>
    <row r="218914" spans="2:2" x14ac:dyDescent="0.2">
      <c r="B218914" s="170"/>
    </row>
    <row r="218920" spans="2:2" x14ac:dyDescent="0.2">
      <c r="B218920" s="170"/>
    </row>
    <row r="218946" spans="2:2" x14ac:dyDescent="0.2">
      <c r="B218946" s="170"/>
    </row>
    <row r="218972" spans="2:2" x14ac:dyDescent="0.2">
      <c r="B218972" s="170"/>
    </row>
    <row r="219004" spans="2:2" x14ac:dyDescent="0.2">
      <c r="B219004" s="170"/>
    </row>
    <row r="219010" spans="2:2" x14ac:dyDescent="0.2">
      <c r="B219010" s="170"/>
    </row>
    <row r="219016" spans="2:2" x14ac:dyDescent="0.2">
      <c r="B219016" s="170"/>
    </row>
    <row r="219244" spans="2:2" x14ac:dyDescent="0.2">
      <c r="B219244" s="170"/>
    </row>
    <row r="219250" spans="2:2" x14ac:dyDescent="0.2">
      <c r="B219250" s="170"/>
    </row>
    <row r="219306" spans="2:2" x14ac:dyDescent="0.2">
      <c r="B219306" s="170"/>
    </row>
    <row r="219319" spans="2:2" x14ac:dyDescent="0.2">
      <c r="B219319" s="170"/>
    </row>
    <row r="219867" spans="2:2" x14ac:dyDescent="0.2">
      <c r="B219867" s="170"/>
    </row>
    <row r="219905" spans="2:2" x14ac:dyDescent="0.2">
      <c r="B219905" s="170"/>
    </row>
    <row r="219931" spans="2:2" x14ac:dyDescent="0.2">
      <c r="B219931" s="170"/>
    </row>
    <row r="219937" spans="2:2" x14ac:dyDescent="0.2">
      <c r="B219937" s="170"/>
    </row>
    <row r="219943" spans="2:2" x14ac:dyDescent="0.2">
      <c r="B219943" s="170"/>
    </row>
    <row r="219949" spans="2:2" x14ac:dyDescent="0.2">
      <c r="B219949" s="170"/>
    </row>
    <row r="219955" spans="2:2" x14ac:dyDescent="0.2">
      <c r="B219955" s="170"/>
    </row>
    <row r="220000" spans="2:2" x14ac:dyDescent="0.2">
      <c r="B220000" s="170"/>
    </row>
    <row r="220006" spans="2:2" x14ac:dyDescent="0.2">
      <c r="B220006" s="170"/>
    </row>
    <row r="220012" spans="2:2" x14ac:dyDescent="0.2">
      <c r="B220012" s="170"/>
    </row>
    <row r="220018" spans="2:2" x14ac:dyDescent="0.2">
      <c r="B220018" s="170"/>
    </row>
    <row r="220024" spans="2:2" x14ac:dyDescent="0.2">
      <c r="B220024" s="170"/>
    </row>
    <row r="220026" spans="2:2" x14ac:dyDescent="0.2">
      <c r="B220026" s="170"/>
    </row>
    <row r="220030" spans="2:2" x14ac:dyDescent="0.2">
      <c r="B220030" s="170"/>
    </row>
    <row r="220032" spans="2:2" x14ac:dyDescent="0.2">
      <c r="B220032" s="170"/>
    </row>
    <row r="220036" spans="2:2" x14ac:dyDescent="0.2">
      <c r="B220036" s="170"/>
    </row>
    <row r="220042" spans="2:2" x14ac:dyDescent="0.2">
      <c r="B220042" s="170"/>
    </row>
    <row r="220147" spans="2:2" x14ac:dyDescent="0.2">
      <c r="B220147" s="170"/>
    </row>
    <row r="220153" spans="2:2" x14ac:dyDescent="0.2">
      <c r="B220153" s="170"/>
    </row>
    <row r="220159" spans="2:2" x14ac:dyDescent="0.2">
      <c r="B220159" s="170"/>
    </row>
    <row r="220165" spans="2:2" x14ac:dyDescent="0.2">
      <c r="B220165" s="170"/>
    </row>
    <row r="220271" spans="2:2" x14ac:dyDescent="0.2">
      <c r="B220271" s="170"/>
    </row>
    <row r="220284" spans="2:2" x14ac:dyDescent="0.2">
      <c r="B220284" s="170"/>
    </row>
    <row r="220290" spans="2:2" x14ac:dyDescent="0.2">
      <c r="B220290" s="170"/>
    </row>
    <row r="220296" spans="2:2" x14ac:dyDescent="0.2">
      <c r="B220296" s="170"/>
    </row>
    <row r="220302" spans="2:2" x14ac:dyDescent="0.2">
      <c r="B220302" s="170"/>
    </row>
    <row r="220308" spans="2:2" x14ac:dyDescent="0.2">
      <c r="B220308" s="170"/>
    </row>
    <row r="220314" spans="2:2" x14ac:dyDescent="0.2">
      <c r="B220314" s="170"/>
    </row>
    <row r="220320" spans="2:2" x14ac:dyDescent="0.2">
      <c r="B220320" s="170"/>
    </row>
    <row r="220322" spans="2:2" x14ac:dyDescent="0.2">
      <c r="B220322" s="170"/>
    </row>
    <row r="220326" spans="2:2" x14ac:dyDescent="0.2">
      <c r="B220326" s="170"/>
    </row>
    <row r="220328" spans="2:2" x14ac:dyDescent="0.2">
      <c r="B220328" s="170"/>
    </row>
    <row r="220332" spans="2:2" x14ac:dyDescent="0.2">
      <c r="B220332" s="170"/>
    </row>
    <row r="220334" spans="2:2" x14ac:dyDescent="0.2">
      <c r="B220334" s="170"/>
    </row>
    <row r="220405" spans="2:2" x14ac:dyDescent="0.2">
      <c r="B220405" s="170"/>
    </row>
    <row r="220612" spans="2:2" x14ac:dyDescent="0.2">
      <c r="B220612" s="170"/>
    </row>
    <row r="220782" spans="2:2" x14ac:dyDescent="0.2">
      <c r="B220782" s="170"/>
    </row>
    <row r="220788" spans="2:2" x14ac:dyDescent="0.2">
      <c r="B220788" s="170"/>
    </row>
    <row r="220790" spans="2:2" x14ac:dyDescent="0.2">
      <c r="B220790" s="170"/>
    </row>
    <row r="220794" spans="2:2" x14ac:dyDescent="0.2">
      <c r="B220794" s="170"/>
    </row>
    <row r="220796" spans="2:2" x14ac:dyDescent="0.2">
      <c r="B220796" s="170"/>
    </row>
    <row r="220800" spans="2:2" x14ac:dyDescent="0.2">
      <c r="B220800" s="170"/>
    </row>
    <row r="220806" spans="2:2" x14ac:dyDescent="0.2">
      <c r="B220806" s="170"/>
    </row>
    <row r="220812" spans="2:2" x14ac:dyDescent="0.2">
      <c r="B220812" s="170"/>
    </row>
    <row r="220818" spans="2:2" x14ac:dyDescent="0.2">
      <c r="B220818" s="170"/>
    </row>
    <row r="220820" spans="2:2" x14ac:dyDescent="0.2">
      <c r="B220820" s="170"/>
    </row>
    <row r="220824" spans="2:2" x14ac:dyDescent="0.2">
      <c r="B220824" s="170"/>
    </row>
    <row r="220826" spans="2:2" x14ac:dyDescent="0.2">
      <c r="B220826" s="170"/>
    </row>
    <row r="220830" spans="2:2" x14ac:dyDescent="0.2">
      <c r="B220830" s="170"/>
    </row>
    <row r="220832" spans="2:2" x14ac:dyDescent="0.2">
      <c r="B220832" s="170"/>
    </row>
    <row r="220836" spans="2:2" x14ac:dyDescent="0.2">
      <c r="B220836" s="170"/>
    </row>
    <row r="220838" spans="2:2" x14ac:dyDescent="0.2">
      <c r="B220838" s="170"/>
    </row>
    <row r="220842" spans="2:2" x14ac:dyDescent="0.2">
      <c r="B220842" s="170"/>
    </row>
    <row r="220844" spans="2:2" x14ac:dyDescent="0.2">
      <c r="B220844" s="170"/>
    </row>
    <row r="220848" spans="2:2" x14ac:dyDescent="0.2">
      <c r="B220848" s="170"/>
    </row>
    <row r="220854" spans="2:2" x14ac:dyDescent="0.2">
      <c r="B220854" s="170"/>
    </row>
    <row r="220856" spans="2:2" x14ac:dyDescent="0.2">
      <c r="B220856" s="170"/>
    </row>
    <row r="220860" spans="2:2" x14ac:dyDescent="0.2">
      <c r="B220860" s="170"/>
    </row>
    <row r="220862" spans="2:2" x14ac:dyDescent="0.2">
      <c r="B220862" s="170"/>
    </row>
    <row r="220866" spans="2:2" x14ac:dyDescent="0.2">
      <c r="B220866" s="170"/>
    </row>
    <row r="220868" spans="2:2" x14ac:dyDescent="0.2">
      <c r="B220868" s="170"/>
    </row>
    <row r="220872" spans="2:2" x14ac:dyDescent="0.2">
      <c r="B220872" s="170"/>
    </row>
    <row r="220874" spans="2:2" x14ac:dyDescent="0.2">
      <c r="B220874" s="170"/>
    </row>
    <row r="220878" spans="2:2" x14ac:dyDescent="0.2">
      <c r="B220878" s="170"/>
    </row>
    <row r="220884" spans="2:2" x14ac:dyDescent="0.2">
      <c r="B220884" s="170"/>
    </row>
    <row r="220886" spans="2:2" x14ac:dyDescent="0.2">
      <c r="B220886" s="170"/>
    </row>
    <row r="220890" spans="2:2" x14ac:dyDescent="0.2">
      <c r="B220890" s="170"/>
    </row>
    <row r="220892" spans="2:2" x14ac:dyDescent="0.2">
      <c r="B220892" s="170"/>
    </row>
    <row r="221186" spans="2:2" x14ac:dyDescent="0.2">
      <c r="B221186" s="170"/>
    </row>
    <row r="221310" spans="2:2" x14ac:dyDescent="0.2">
      <c r="B221310" s="170"/>
    </row>
    <row r="221312" spans="2:2" x14ac:dyDescent="0.2">
      <c r="B221312" s="170"/>
    </row>
    <row r="221316" spans="2:2" x14ac:dyDescent="0.2">
      <c r="B221316" s="170"/>
    </row>
    <row r="221318" spans="2:2" x14ac:dyDescent="0.2">
      <c r="B221318" s="170"/>
    </row>
    <row r="221322" spans="2:2" x14ac:dyDescent="0.2">
      <c r="B221322" s="170"/>
    </row>
    <row r="221324" spans="2:2" x14ac:dyDescent="0.2">
      <c r="B221324" s="170"/>
    </row>
    <row r="221444" spans="2:2" x14ac:dyDescent="0.2">
      <c r="B221444" s="170"/>
    </row>
    <row r="221450" spans="2:2" x14ac:dyDescent="0.2">
      <c r="B221450" s="170"/>
    </row>
    <row r="221456" spans="2:2" x14ac:dyDescent="0.2">
      <c r="B221456" s="170"/>
    </row>
    <row r="221462" spans="2:2" x14ac:dyDescent="0.2">
      <c r="B221462" s="170"/>
    </row>
    <row r="221512" spans="2:2" x14ac:dyDescent="0.2">
      <c r="B221512" s="170"/>
    </row>
    <row r="221998" spans="2:2" x14ac:dyDescent="0.2">
      <c r="B221998" s="170"/>
    </row>
    <row r="222004" spans="2:2" x14ac:dyDescent="0.2">
      <c r="B222004" s="170"/>
    </row>
    <row r="222010" spans="2:2" x14ac:dyDescent="0.2">
      <c r="B222010" s="170"/>
    </row>
    <row r="222012" spans="2:2" x14ac:dyDescent="0.2">
      <c r="B222012" s="170"/>
    </row>
    <row r="222016" spans="2:2" x14ac:dyDescent="0.2">
      <c r="B222016" s="170"/>
    </row>
    <row r="222018" spans="2:2" x14ac:dyDescent="0.2">
      <c r="B222018" s="170"/>
    </row>
    <row r="222222" spans="2:2" x14ac:dyDescent="0.2">
      <c r="B222222" s="170"/>
    </row>
    <row r="222224" spans="2:2" x14ac:dyDescent="0.2">
      <c r="B222224" s="170"/>
    </row>
    <row r="222228" spans="2:2" x14ac:dyDescent="0.2">
      <c r="B222228" s="170"/>
    </row>
    <row r="222230" spans="2:2" x14ac:dyDescent="0.2">
      <c r="B222230" s="170"/>
    </row>
    <row r="222234" spans="2:2" x14ac:dyDescent="0.2">
      <c r="B222234" s="170"/>
    </row>
    <row r="222236" spans="2:2" x14ac:dyDescent="0.2">
      <c r="B222236" s="170"/>
    </row>
    <row r="222240" spans="2:2" x14ac:dyDescent="0.2">
      <c r="B222240" s="170"/>
    </row>
    <row r="222242" spans="2:2" x14ac:dyDescent="0.2">
      <c r="B222242" s="170"/>
    </row>
    <row r="222246" spans="2:2" x14ac:dyDescent="0.2">
      <c r="B222246" s="170"/>
    </row>
    <row r="222248" spans="2:2" x14ac:dyDescent="0.2">
      <c r="B222248" s="170"/>
    </row>
    <row r="222252" spans="2:2" x14ac:dyDescent="0.2">
      <c r="B222252" s="170"/>
    </row>
    <row r="222254" spans="2:2" x14ac:dyDescent="0.2">
      <c r="B222254" s="170"/>
    </row>
    <row r="222258" spans="2:2" x14ac:dyDescent="0.2">
      <c r="B222258" s="170"/>
    </row>
    <row r="222260" spans="2:2" x14ac:dyDescent="0.2">
      <c r="B222260" s="170"/>
    </row>
    <row r="222264" spans="2:2" x14ac:dyDescent="0.2">
      <c r="B222264" s="170"/>
    </row>
    <row r="222266" spans="2:2" x14ac:dyDescent="0.2">
      <c r="B222266" s="170"/>
    </row>
    <row r="222270" spans="2:2" x14ac:dyDescent="0.2">
      <c r="B222270" s="170"/>
    </row>
    <row r="222272" spans="2:2" x14ac:dyDescent="0.2">
      <c r="B222272" s="170"/>
    </row>
    <row r="222276" spans="2:2" x14ac:dyDescent="0.2">
      <c r="B222276" s="170"/>
    </row>
    <row r="222278" spans="2:2" x14ac:dyDescent="0.2">
      <c r="B222278" s="170"/>
    </row>
    <row r="222282" spans="2:2" x14ac:dyDescent="0.2">
      <c r="B222282" s="170"/>
    </row>
    <row r="222284" spans="2:2" x14ac:dyDescent="0.2">
      <c r="B222284" s="170"/>
    </row>
    <row r="222288" spans="2:2" x14ac:dyDescent="0.2">
      <c r="B222288" s="170"/>
    </row>
    <row r="222290" spans="2:2" x14ac:dyDescent="0.2">
      <c r="B222290" s="170"/>
    </row>
    <row r="222294" spans="2:2" x14ac:dyDescent="0.2">
      <c r="B222294" s="170"/>
    </row>
    <row r="222296" spans="2:2" x14ac:dyDescent="0.2">
      <c r="B222296" s="170"/>
    </row>
    <row r="222300" spans="2:2" x14ac:dyDescent="0.2">
      <c r="B222300" s="170"/>
    </row>
    <row r="222302" spans="2:2" x14ac:dyDescent="0.2">
      <c r="B222302" s="170"/>
    </row>
    <row r="222306" spans="2:2" x14ac:dyDescent="0.2">
      <c r="B222306" s="170"/>
    </row>
    <row r="222308" spans="2:2" x14ac:dyDescent="0.2">
      <c r="B222308" s="170"/>
    </row>
    <row r="222312" spans="2:2" x14ac:dyDescent="0.2">
      <c r="B222312" s="170"/>
    </row>
    <row r="222314" spans="2:2" x14ac:dyDescent="0.2">
      <c r="B222314" s="170"/>
    </row>
    <row r="222318" spans="2:2" x14ac:dyDescent="0.2">
      <c r="B222318" s="170"/>
    </row>
    <row r="222320" spans="2:2" x14ac:dyDescent="0.2">
      <c r="B222320" s="170"/>
    </row>
    <row r="222324" spans="2:2" x14ac:dyDescent="0.2">
      <c r="B222324" s="170"/>
    </row>
    <row r="222326" spans="2:2" x14ac:dyDescent="0.2">
      <c r="B222326" s="170"/>
    </row>
    <row r="222330" spans="2:2" x14ac:dyDescent="0.2">
      <c r="B222330" s="170"/>
    </row>
    <row r="222332" spans="2:2" x14ac:dyDescent="0.2">
      <c r="B222332" s="170"/>
    </row>
    <row r="222336" spans="2:2" x14ac:dyDescent="0.2">
      <c r="B222336" s="170"/>
    </row>
    <row r="222338" spans="2:2" x14ac:dyDescent="0.2">
      <c r="B222338" s="170"/>
    </row>
    <row r="222541" spans="2:2" x14ac:dyDescent="0.2">
      <c r="B222541" s="170"/>
    </row>
    <row r="222585" spans="2:2" x14ac:dyDescent="0.2">
      <c r="B222585" s="170"/>
    </row>
    <row r="222591" spans="2:2" x14ac:dyDescent="0.2">
      <c r="B222591" s="170"/>
    </row>
    <row r="222666" spans="2:2" x14ac:dyDescent="0.2">
      <c r="B222666" s="170"/>
    </row>
    <row r="222829" spans="2:2" x14ac:dyDescent="0.2">
      <c r="B222829" s="170"/>
    </row>
    <row r="222835" spans="2:2" x14ac:dyDescent="0.2">
      <c r="B222835" s="170"/>
    </row>
    <row r="222841" spans="2:2" x14ac:dyDescent="0.2">
      <c r="B222841" s="170"/>
    </row>
    <row r="222847" spans="2:2" x14ac:dyDescent="0.2">
      <c r="B222847" s="170"/>
    </row>
    <row r="222920" spans="2:2" x14ac:dyDescent="0.2">
      <c r="B222920" s="170"/>
    </row>
    <row r="222926" spans="2:2" x14ac:dyDescent="0.2">
      <c r="B222926" s="170"/>
    </row>
    <row r="222932" spans="2:2" x14ac:dyDescent="0.2">
      <c r="B222932" s="170"/>
    </row>
    <row r="222934" spans="2:2" x14ac:dyDescent="0.2">
      <c r="B222934" s="170"/>
    </row>
    <row r="222938" spans="2:2" x14ac:dyDescent="0.2">
      <c r="B222938" s="170"/>
    </row>
    <row r="223031" spans="2:2" x14ac:dyDescent="0.2">
      <c r="B223031" s="170"/>
    </row>
    <row r="223037" spans="2:2" x14ac:dyDescent="0.2">
      <c r="B223037" s="170"/>
    </row>
    <row r="223039" spans="2:2" x14ac:dyDescent="0.2">
      <c r="B223039" s="170"/>
    </row>
    <row r="223043" spans="2:2" x14ac:dyDescent="0.2">
      <c r="B223043" s="170"/>
    </row>
    <row r="223045" spans="2:2" x14ac:dyDescent="0.2">
      <c r="B223045" s="170"/>
    </row>
    <row r="223049" spans="2:2" x14ac:dyDescent="0.2">
      <c r="B223049" s="170"/>
    </row>
    <row r="223051" spans="2:2" x14ac:dyDescent="0.2">
      <c r="B223051" s="170"/>
    </row>
    <row r="223055" spans="2:2" x14ac:dyDescent="0.2">
      <c r="B223055" s="170"/>
    </row>
    <row r="223057" spans="2:2" x14ac:dyDescent="0.2">
      <c r="B223057" s="170"/>
    </row>
    <row r="223061" spans="2:2" x14ac:dyDescent="0.2">
      <c r="B223061" s="170"/>
    </row>
    <row r="223067" spans="2:2" x14ac:dyDescent="0.2">
      <c r="B223067" s="170"/>
    </row>
    <row r="223069" spans="2:2" x14ac:dyDescent="0.2">
      <c r="B223069" s="170"/>
    </row>
    <row r="223073" spans="2:2" x14ac:dyDescent="0.2">
      <c r="B223073" s="170"/>
    </row>
    <row r="223075" spans="2:2" x14ac:dyDescent="0.2">
      <c r="B223075" s="170"/>
    </row>
    <row r="223079" spans="2:2" x14ac:dyDescent="0.2">
      <c r="B223079" s="170"/>
    </row>
    <row r="223081" spans="2:2" x14ac:dyDescent="0.2">
      <c r="B223081" s="170"/>
    </row>
    <row r="223085" spans="2:2" x14ac:dyDescent="0.2">
      <c r="B223085" s="170"/>
    </row>
    <row r="223087" spans="2:2" x14ac:dyDescent="0.2">
      <c r="B223087" s="170"/>
    </row>
    <row r="223116" spans="2:2" x14ac:dyDescent="0.2">
      <c r="B223116" s="170"/>
    </row>
    <row r="223118" spans="2:2" x14ac:dyDescent="0.2">
      <c r="B223118" s="170"/>
    </row>
    <row r="223147" spans="2:2" x14ac:dyDescent="0.2">
      <c r="B223147" s="170"/>
    </row>
    <row r="223199" spans="2:2" x14ac:dyDescent="0.2">
      <c r="B223199" s="170"/>
    </row>
    <row r="223230" spans="2:2" x14ac:dyDescent="0.2">
      <c r="B223230" s="170"/>
    </row>
    <row r="223243" spans="2:2" x14ac:dyDescent="0.2">
      <c r="B223243" s="170"/>
    </row>
    <row r="223245" spans="2:2" x14ac:dyDescent="0.2">
      <c r="B223245" s="170"/>
    </row>
    <row r="223281" spans="2:2" x14ac:dyDescent="0.2">
      <c r="B223281" s="170"/>
    </row>
    <row r="223287" spans="2:2" x14ac:dyDescent="0.2">
      <c r="B223287" s="170"/>
    </row>
    <row r="223434" spans="2:2" x14ac:dyDescent="0.2">
      <c r="B223434" s="170"/>
    </row>
    <row r="223440" spans="2:2" x14ac:dyDescent="0.2">
      <c r="B223440" s="170"/>
    </row>
    <row r="223510" spans="2:2" x14ac:dyDescent="0.2">
      <c r="B223510" s="170"/>
    </row>
    <row r="223602" spans="2:2" x14ac:dyDescent="0.2">
      <c r="B223602" s="170"/>
    </row>
    <row r="223620" spans="2:2" x14ac:dyDescent="0.2">
      <c r="B223620" s="170"/>
    </row>
    <row r="223626" spans="2:2" x14ac:dyDescent="0.2">
      <c r="B223626" s="170"/>
    </row>
    <row r="223837" spans="2:2" x14ac:dyDescent="0.2">
      <c r="B223837" s="170"/>
    </row>
    <row r="223900" spans="2:2" x14ac:dyDescent="0.2">
      <c r="B223900" s="170"/>
    </row>
    <row r="223926" spans="2:2" x14ac:dyDescent="0.2">
      <c r="B223926" s="170"/>
    </row>
    <row r="224139" spans="2:2" x14ac:dyDescent="0.2">
      <c r="B224139" s="170"/>
    </row>
    <row r="224141" spans="2:2" x14ac:dyDescent="0.2">
      <c r="B224141" s="170"/>
    </row>
    <row r="224461" spans="2:2" x14ac:dyDescent="0.2">
      <c r="B224461" s="170"/>
    </row>
    <row r="224467" spans="2:2" x14ac:dyDescent="0.2">
      <c r="B224467" s="170"/>
    </row>
    <row r="224473" spans="2:2" x14ac:dyDescent="0.2">
      <c r="B224473" s="170"/>
    </row>
    <row r="224479" spans="2:2" x14ac:dyDescent="0.2">
      <c r="B224479" s="170"/>
    </row>
    <row r="224517" spans="2:2" x14ac:dyDescent="0.2">
      <c r="B224517" s="170"/>
    </row>
    <row r="224562" spans="2:2" x14ac:dyDescent="0.2">
      <c r="B224562" s="170"/>
    </row>
    <row r="224586" spans="2:2" x14ac:dyDescent="0.2">
      <c r="B224586" s="170"/>
    </row>
    <row r="224592" spans="2:2" x14ac:dyDescent="0.2">
      <c r="B224592" s="170"/>
    </row>
    <row r="224594" spans="2:2" x14ac:dyDescent="0.2">
      <c r="B224594" s="170"/>
    </row>
    <row r="224730" spans="2:2" x14ac:dyDescent="0.2">
      <c r="B224730" s="170"/>
    </row>
    <row r="224743" spans="2:2" x14ac:dyDescent="0.2">
      <c r="B224743" s="170"/>
    </row>
    <row r="224756" spans="2:2" x14ac:dyDescent="0.2">
      <c r="B224756" s="170"/>
    </row>
    <row r="224863" spans="2:2" x14ac:dyDescent="0.2">
      <c r="B224863" s="170"/>
    </row>
    <row r="224926" spans="2:2" x14ac:dyDescent="0.2">
      <c r="B224926" s="170"/>
    </row>
    <row r="225521" spans="2:2" x14ac:dyDescent="0.2">
      <c r="B225521" s="170"/>
    </row>
    <row r="225527" spans="2:2" x14ac:dyDescent="0.2">
      <c r="B225527" s="170"/>
    </row>
    <row r="225609" spans="2:2" x14ac:dyDescent="0.2">
      <c r="B225609" s="170"/>
    </row>
    <row r="225635" spans="2:2" x14ac:dyDescent="0.2">
      <c r="B225635" s="170"/>
    </row>
    <row r="225752" spans="2:2" x14ac:dyDescent="0.2">
      <c r="B225752" s="170"/>
    </row>
    <row r="225758" spans="2:2" x14ac:dyDescent="0.2">
      <c r="B225758" s="170"/>
    </row>
    <row r="225764" spans="2:2" x14ac:dyDescent="0.2">
      <c r="B225764" s="170"/>
    </row>
    <row r="225770" spans="2:2" x14ac:dyDescent="0.2">
      <c r="B225770" s="170"/>
    </row>
    <row r="225776" spans="2:2" x14ac:dyDescent="0.2">
      <c r="B225776" s="170"/>
    </row>
    <row r="225993" spans="2:2" x14ac:dyDescent="0.2">
      <c r="B225993" s="170"/>
    </row>
    <row r="226019" spans="2:2" x14ac:dyDescent="0.2">
      <c r="B226019" s="170"/>
    </row>
    <row r="226025" spans="2:2" x14ac:dyDescent="0.2">
      <c r="B226025" s="170"/>
    </row>
    <row r="226038" spans="2:2" x14ac:dyDescent="0.2">
      <c r="B226038" s="170"/>
    </row>
    <row r="226044" spans="2:2" x14ac:dyDescent="0.2">
      <c r="B226044" s="170"/>
    </row>
    <row r="226050" spans="2:2" x14ac:dyDescent="0.2">
      <c r="B226050" s="170"/>
    </row>
    <row r="226056" spans="2:2" x14ac:dyDescent="0.2">
      <c r="B226056" s="170"/>
    </row>
    <row r="226062" spans="2:2" x14ac:dyDescent="0.2">
      <c r="B226062" s="170"/>
    </row>
    <row r="226165" spans="2:2" x14ac:dyDescent="0.2">
      <c r="B226165" s="170"/>
    </row>
    <row r="226261" spans="2:2" x14ac:dyDescent="0.2">
      <c r="B226261" s="170"/>
    </row>
    <row r="226267" spans="2:2" x14ac:dyDescent="0.2">
      <c r="B226267" s="170"/>
    </row>
    <row r="226293" spans="2:2" x14ac:dyDescent="0.2">
      <c r="B226293" s="170"/>
    </row>
    <row r="226445" spans="2:2" x14ac:dyDescent="0.2">
      <c r="B226445" s="170"/>
    </row>
    <row r="226451" spans="2:2" x14ac:dyDescent="0.2">
      <c r="B226451" s="170"/>
    </row>
    <row r="226457" spans="2:2" x14ac:dyDescent="0.2">
      <c r="B226457" s="170"/>
    </row>
    <row r="226463" spans="2:2" x14ac:dyDescent="0.2">
      <c r="B226463" s="170"/>
    </row>
    <row r="226476" spans="2:2" x14ac:dyDescent="0.2">
      <c r="B226476" s="170"/>
    </row>
    <row r="226650" spans="2:2" x14ac:dyDescent="0.2">
      <c r="B226650" s="170"/>
    </row>
    <row r="226656" spans="2:2" x14ac:dyDescent="0.2">
      <c r="B226656" s="170"/>
    </row>
    <row r="226662" spans="2:2" x14ac:dyDescent="0.2">
      <c r="B226662" s="170"/>
    </row>
    <row r="226668" spans="2:2" x14ac:dyDescent="0.2">
      <c r="B226668" s="170"/>
    </row>
    <row r="227153" spans="2:2" x14ac:dyDescent="0.2">
      <c r="B227153" s="170"/>
    </row>
    <row r="227518" spans="2:2" x14ac:dyDescent="0.2">
      <c r="B227518" s="170"/>
    </row>
    <row r="227646" spans="2:2" x14ac:dyDescent="0.2">
      <c r="B227646" s="170"/>
    </row>
    <row r="227894" spans="2:2" x14ac:dyDescent="0.2">
      <c r="B227894" s="170"/>
    </row>
    <row r="228054" spans="2:2" x14ac:dyDescent="0.2">
      <c r="B228054" s="170"/>
    </row>
    <row r="228439" spans="2:2" x14ac:dyDescent="0.2">
      <c r="B228439" s="170"/>
    </row>
    <row r="228520" spans="2:2" x14ac:dyDescent="0.2">
      <c r="B228520" s="170"/>
    </row>
    <row r="228526" spans="2:2" x14ac:dyDescent="0.2">
      <c r="B228526" s="170"/>
    </row>
    <row r="228532" spans="2:2" x14ac:dyDescent="0.2">
      <c r="B228532" s="170"/>
    </row>
    <row r="228538" spans="2:2" x14ac:dyDescent="0.2">
      <c r="B228538" s="170"/>
    </row>
    <row r="228641" spans="2:2" x14ac:dyDescent="0.2">
      <c r="B228641" s="170"/>
    </row>
    <row r="228647" spans="2:2" x14ac:dyDescent="0.2">
      <c r="B228647" s="170"/>
    </row>
    <row r="228715" spans="2:2" x14ac:dyDescent="0.2">
      <c r="B228715" s="170"/>
    </row>
    <row r="228727" spans="2:2" x14ac:dyDescent="0.2">
      <c r="B228727" s="170"/>
    </row>
    <row r="228733" spans="2:2" x14ac:dyDescent="0.2">
      <c r="B228733" s="170"/>
    </row>
    <row r="228751" spans="2:2" x14ac:dyDescent="0.2">
      <c r="B228751" s="170"/>
    </row>
    <row r="228788" spans="2:2" x14ac:dyDescent="0.2">
      <c r="B228788" s="170"/>
    </row>
    <row r="228870" spans="2:2" x14ac:dyDescent="0.2">
      <c r="B228870" s="170"/>
    </row>
    <row r="228882" spans="2:2" x14ac:dyDescent="0.2">
      <c r="B228882" s="170"/>
    </row>
    <row r="228894" spans="2:2" x14ac:dyDescent="0.2">
      <c r="B228894" s="170"/>
    </row>
    <row r="228912" spans="2:2" x14ac:dyDescent="0.2">
      <c r="B228912" s="170"/>
    </row>
    <row r="228918" spans="2:2" x14ac:dyDescent="0.2">
      <c r="B228918" s="170"/>
    </row>
    <row r="229114" spans="2:2" x14ac:dyDescent="0.2">
      <c r="B229114" s="170"/>
    </row>
    <row r="229126" spans="2:2" x14ac:dyDescent="0.2">
      <c r="B229126" s="170"/>
    </row>
    <row r="229162" spans="2:2" x14ac:dyDescent="0.2">
      <c r="B229162" s="170"/>
    </row>
    <row r="229174" spans="2:2" x14ac:dyDescent="0.2">
      <c r="B229174" s="170"/>
    </row>
    <row r="229242" spans="2:2" x14ac:dyDescent="0.2">
      <c r="B229242" s="170"/>
    </row>
    <row r="229248" spans="2:2" x14ac:dyDescent="0.2">
      <c r="B229248" s="170"/>
    </row>
    <row r="229254" spans="2:2" x14ac:dyDescent="0.2">
      <c r="B229254" s="170"/>
    </row>
    <row r="229280" spans="2:2" x14ac:dyDescent="0.2">
      <c r="B229280" s="170"/>
    </row>
    <row r="229286" spans="2:2" x14ac:dyDescent="0.2">
      <c r="B229286" s="170"/>
    </row>
    <row r="229292" spans="2:2" x14ac:dyDescent="0.2">
      <c r="B229292" s="170"/>
    </row>
    <row r="229298" spans="2:2" x14ac:dyDescent="0.2">
      <c r="B229298" s="170"/>
    </row>
    <row r="229509" spans="2:2" x14ac:dyDescent="0.2">
      <c r="B229509" s="170"/>
    </row>
    <row r="229667" spans="2:2" x14ac:dyDescent="0.2">
      <c r="B229667" s="170"/>
    </row>
    <row r="229673" spans="2:2" x14ac:dyDescent="0.2">
      <c r="B229673" s="170"/>
    </row>
    <row r="229679" spans="2:2" x14ac:dyDescent="0.2">
      <c r="B229679" s="170"/>
    </row>
    <row r="229685" spans="2:2" x14ac:dyDescent="0.2">
      <c r="B229685" s="170"/>
    </row>
    <row r="229691" spans="2:2" x14ac:dyDescent="0.2">
      <c r="B229691" s="170"/>
    </row>
    <row r="229773" spans="2:2" x14ac:dyDescent="0.2">
      <c r="B229773" s="170"/>
    </row>
    <row r="229779" spans="2:2" x14ac:dyDescent="0.2">
      <c r="B229779" s="170"/>
    </row>
    <row r="229785" spans="2:2" x14ac:dyDescent="0.2">
      <c r="B229785" s="170"/>
    </row>
    <row r="229791" spans="2:2" x14ac:dyDescent="0.2">
      <c r="B229791" s="170"/>
    </row>
    <row r="229804" spans="2:2" x14ac:dyDescent="0.2">
      <c r="B229804" s="170"/>
    </row>
    <row r="229909" spans="2:2" x14ac:dyDescent="0.2">
      <c r="B229909" s="170"/>
    </row>
    <row r="229935" spans="2:2" x14ac:dyDescent="0.2">
      <c r="B229935" s="170"/>
    </row>
    <row r="230016" spans="2:2" x14ac:dyDescent="0.2">
      <c r="B230016" s="170"/>
    </row>
    <row r="230222" spans="2:2" x14ac:dyDescent="0.2">
      <c r="B230222" s="170"/>
    </row>
    <row r="230816" spans="2:2" x14ac:dyDescent="0.2">
      <c r="B230816" s="170"/>
    </row>
    <row r="230855" spans="2:2" x14ac:dyDescent="0.2">
      <c r="B230855" s="170"/>
    </row>
    <row r="230881" spans="2:2" x14ac:dyDescent="0.2">
      <c r="B230881" s="170"/>
    </row>
    <row r="230983" spans="2:2" x14ac:dyDescent="0.2">
      <c r="B230983" s="170"/>
    </row>
    <row r="231148" spans="2:2" x14ac:dyDescent="0.2">
      <c r="B231148" s="170"/>
    </row>
    <row r="231206" spans="2:2" x14ac:dyDescent="0.2">
      <c r="B231206" s="170"/>
    </row>
    <row r="231212" spans="2:2" x14ac:dyDescent="0.2">
      <c r="B231212" s="170"/>
    </row>
    <row r="231218" spans="2:2" x14ac:dyDescent="0.2">
      <c r="B231218" s="170"/>
    </row>
    <row r="231300" spans="2:2" x14ac:dyDescent="0.2">
      <c r="B231300" s="170"/>
    </row>
    <row r="231306" spans="2:2" x14ac:dyDescent="0.2">
      <c r="B231306" s="170"/>
    </row>
    <row r="231349" spans="2:2" x14ac:dyDescent="0.2">
      <c r="B231349" s="170"/>
    </row>
    <row r="231355" spans="2:2" x14ac:dyDescent="0.2">
      <c r="B231355" s="170"/>
    </row>
    <row r="231361" spans="2:2" x14ac:dyDescent="0.2">
      <c r="B231361" s="170"/>
    </row>
    <row r="231398" spans="2:2" x14ac:dyDescent="0.2">
      <c r="B231398" s="170"/>
    </row>
    <row r="231453" spans="2:2" x14ac:dyDescent="0.2">
      <c r="B231453" s="170"/>
    </row>
    <row r="231497" spans="2:2" x14ac:dyDescent="0.2">
      <c r="B231497" s="170"/>
    </row>
    <row r="231510" spans="2:2" x14ac:dyDescent="0.2">
      <c r="B231510" s="170"/>
    </row>
    <row r="231516" spans="2:2" x14ac:dyDescent="0.2">
      <c r="B231516" s="170"/>
    </row>
    <row r="231529" spans="2:2" x14ac:dyDescent="0.2">
      <c r="B231529" s="170"/>
    </row>
    <row r="231700" spans="2:2" x14ac:dyDescent="0.2">
      <c r="B231700" s="170"/>
    </row>
    <row r="231893" spans="2:2" x14ac:dyDescent="0.2">
      <c r="B231893" s="170"/>
    </row>
    <row r="231929" spans="2:2" x14ac:dyDescent="0.2">
      <c r="B231929" s="170"/>
    </row>
    <row r="231941" spans="2:2" x14ac:dyDescent="0.2">
      <c r="B231941" s="170"/>
    </row>
    <row r="232205" spans="2:2" x14ac:dyDescent="0.2">
      <c r="B232205" s="170"/>
    </row>
    <row r="232268" spans="2:2" x14ac:dyDescent="0.2">
      <c r="B232268" s="170"/>
    </row>
    <row r="232499" spans="2:2" x14ac:dyDescent="0.2">
      <c r="B232499" s="170"/>
    </row>
    <row r="232505" spans="2:2" x14ac:dyDescent="0.2">
      <c r="B232505" s="170"/>
    </row>
    <row r="232511" spans="2:2" x14ac:dyDescent="0.2">
      <c r="B232511" s="170"/>
    </row>
    <row r="233109" spans="2:2" x14ac:dyDescent="0.2">
      <c r="B233109" s="170"/>
    </row>
    <row r="233122" spans="2:2" x14ac:dyDescent="0.2">
      <c r="B233122" s="170"/>
    </row>
    <row r="233128" spans="2:2" x14ac:dyDescent="0.2">
      <c r="B233128" s="170"/>
    </row>
    <row r="233154" spans="2:2" x14ac:dyDescent="0.2">
      <c r="B233154" s="170"/>
    </row>
    <row r="233160" spans="2:2" x14ac:dyDescent="0.2">
      <c r="B233160" s="170"/>
    </row>
    <row r="233173" spans="2:2" x14ac:dyDescent="0.2">
      <c r="B233173" s="170"/>
    </row>
    <row r="233186" spans="2:2" x14ac:dyDescent="0.2">
      <c r="B233186" s="170"/>
    </row>
    <row r="233199" spans="2:2" x14ac:dyDescent="0.2">
      <c r="B233199" s="170"/>
    </row>
    <row r="233225" spans="2:2" x14ac:dyDescent="0.2">
      <c r="B233225" s="170"/>
    </row>
    <row r="233231" spans="2:2" x14ac:dyDescent="0.2">
      <c r="B233231" s="170"/>
    </row>
    <row r="233930" spans="2:2" x14ac:dyDescent="0.2">
      <c r="B233930" s="170"/>
    </row>
    <row r="234816" spans="2:2" x14ac:dyDescent="0.2">
      <c r="B234816" s="170"/>
    </row>
    <row r="234913" spans="2:2" x14ac:dyDescent="0.2">
      <c r="B234913" s="170"/>
    </row>
    <row r="235617" spans="2:2" x14ac:dyDescent="0.2">
      <c r="B235617" s="170"/>
    </row>
    <row r="235643" spans="2:2" x14ac:dyDescent="0.2">
      <c r="B235643" s="170"/>
    </row>
    <row r="235649" spans="2:2" x14ac:dyDescent="0.2">
      <c r="B235649" s="170"/>
    </row>
    <row r="235655" spans="2:2" x14ac:dyDescent="0.2">
      <c r="B235655" s="170"/>
    </row>
    <row r="235661" spans="2:2" x14ac:dyDescent="0.2">
      <c r="B235661" s="170"/>
    </row>
    <row r="235711" spans="2:2" x14ac:dyDescent="0.2">
      <c r="B235711" s="170"/>
    </row>
    <row r="235717" spans="2:2" x14ac:dyDescent="0.2">
      <c r="B235717" s="170"/>
    </row>
    <row r="235723" spans="2:2" x14ac:dyDescent="0.2">
      <c r="B235723" s="170"/>
    </row>
    <row r="235762" spans="2:2" x14ac:dyDescent="0.2">
      <c r="B235762" s="170"/>
    </row>
    <row r="235768" spans="2:2" x14ac:dyDescent="0.2">
      <c r="B235768" s="170"/>
    </row>
    <row r="235774" spans="2:2" x14ac:dyDescent="0.2">
      <c r="B235774" s="170"/>
    </row>
    <row r="235844" spans="2:2" x14ac:dyDescent="0.2">
      <c r="B235844" s="170"/>
    </row>
    <row r="235857" spans="2:2" x14ac:dyDescent="0.2">
      <c r="B235857" s="170"/>
    </row>
    <row r="235882" spans="2:2" x14ac:dyDescent="0.2">
      <c r="B235882" s="170"/>
    </row>
    <row r="236339" spans="2:2" x14ac:dyDescent="0.2">
      <c r="B236339" s="170"/>
    </row>
    <row r="236396" spans="2:2" x14ac:dyDescent="0.2">
      <c r="B236396" s="170"/>
    </row>
    <row r="236499" spans="2:2" x14ac:dyDescent="0.2">
      <c r="B236499" s="170"/>
    </row>
    <row r="236512" spans="2:2" x14ac:dyDescent="0.2">
      <c r="B236512" s="170"/>
    </row>
    <row r="236518" spans="2:2" x14ac:dyDescent="0.2">
      <c r="B236518" s="170"/>
    </row>
    <row r="236531" spans="2:2" x14ac:dyDescent="0.2">
      <c r="B236531" s="170"/>
    </row>
    <row r="236563" spans="2:2" x14ac:dyDescent="0.2">
      <c r="B236563" s="170"/>
    </row>
    <row r="236582" spans="2:2" x14ac:dyDescent="0.2">
      <c r="B236582" s="170"/>
    </row>
    <row r="236588" spans="2:2" x14ac:dyDescent="0.2">
      <c r="B236588" s="170"/>
    </row>
    <row r="236607" spans="2:2" x14ac:dyDescent="0.2">
      <c r="B236607" s="170"/>
    </row>
    <row r="236671" spans="2:2" x14ac:dyDescent="0.2">
      <c r="B236671" s="170"/>
    </row>
    <row r="236697" spans="2:2" x14ac:dyDescent="0.2">
      <c r="B236697" s="170"/>
    </row>
    <row r="236742" spans="2:2" x14ac:dyDescent="0.2">
      <c r="B236742" s="170"/>
    </row>
    <row r="236774" spans="2:2" x14ac:dyDescent="0.2">
      <c r="B236774" s="170"/>
    </row>
    <row r="236787" spans="2:2" x14ac:dyDescent="0.2">
      <c r="B236787" s="170"/>
    </row>
    <row r="236793" spans="2:2" x14ac:dyDescent="0.2">
      <c r="B236793" s="170"/>
    </row>
    <row r="236806" spans="2:2" x14ac:dyDescent="0.2">
      <c r="B236806" s="170"/>
    </row>
    <row r="236824" spans="2:2" x14ac:dyDescent="0.2">
      <c r="B236824" s="170"/>
    </row>
    <row r="236856" spans="2:2" x14ac:dyDescent="0.2">
      <c r="B236856" s="170"/>
    </row>
    <row r="236921" spans="2:2" x14ac:dyDescent="0.2">
      <c r="B236921" s="170"/>
    </row>
    <row r="236947" spans="2:2" x14ac:dyDescent="0.2">
      <c r="B236947" s="170"/>
    </row>
    <row r="237030" spans="2:2" x14ac:dyDescent="0.2">
      <c r="B237030" s="170"/>
    </row>
    <row r="237139" spans="2:2" x14ac:dyDescent="0.2">
      <c r="B237139" s="170"/>
    </row>
    <row r="237582" spans="2:2" x14ac:dyDescent="0.2">
      <c r="B237582" s="170"/>
    </row>
    <row r="237626" spans="2:2" x14ac:dyDescent="0.2">
      <c r="B237626" s="170"/>
    </row>
    <row r="237657" spans="2:2" x14ac:dyDescent="0.2">
      <c r="B237657" s="170"/>
    </row>
    <row r="237874" spans="2:2" x14ac:dyDescent="0.2">
      <c r="B237874" s="170"/>
    </row>
    <row r="238173" spans="2:2" x14ac:dyDescent="0.2">
      <c r="B238173" s="170"/>
    </row>
    <row r="238218" spans="2:2" x14ac:dyDescent="0.2">
      <c r="B238218" s="170"/>
    </row>
    <row r="238288" spans="2:2" x14ac:dyDescent="0.2">
      <c r="B238288" s="170"/>
    </row>
    <row r="238353" spans="2:2" x14ac:dyDescent="0.2">
      <c r="B238353" s="170"/>
    </row>
    <row r="238617" spans="2:2" x14ac:dyDescent="0.2">
      <c r="B238617" s="170"/>
    </row>
    <row r="238791" spans="2:2" x14ac:dyDescent="0.2">
      <c r="B238791" s="170"/>
    </row>
    <row r="238797" spans="2:2" x14ac:dyDescent="0.2">
      <c r="B238797" s="170"/>
    </row>
    <row r="238829" spans="2:2" x14ac:dyDescent="0.2">
      <c r="B238829" s="170"/>
    </row>
    <row r="238989" spans="2:2" x14ac:dyDescent="0.2">
      <c r="B238989" s="170"/>
    </row>
    <row r="238995" spans="2:2" x14ac:dyDescent="0.2">
      <c r="B238995" s="170"/>
    </row>
    <row r="239109" spans="2:2" x14ac:dyDescent="0.2">
      <c r="B239109" s="170"/>
    </row>
    <row r="239122" spans="2:2" x14ac:dyDescent="0.2">
      <c r="B239122" s="170"/>
    </row>
    <row r="239128" spans="2:2" x14ac:dyDescent="0.2">
      <c r="B239128" s="170"/>
    </row>
    <row r="239294" spans="2:2" x14ac:dyDescent="0.2">
      <c r="B239294" s="170"/>
    </row>
    <row r="239300" spans="2:2" x14ac:dyDescent="0.2">
      <c r="B239300" s="170"/>
    </row>
    <row r="239352" spans="2:2" x14ac:dyDescent="0.2">
      <c r="B239352" s="170"/>
    </row>
    <row r="239547" spans="2:2" x14ac:dyDescent="0.2">
      <c r="B239547" s="170"/>
    </row>
    <row r="239874" spans="2:2" x14ac:dyDescent="0.2">
      <c r="B239874" s="170"/>
    </row>
    <row r="239880" spans="2:2" x14ac:dyDescent="0.2">
      <c r="B239880" s="170"/>
    </row>
    <row r="240020" spans="2:2" x14ac:dyDescent="0.2">
      <c r="B240020" s="170"/>
    </row>
    <row r="240026" spans="2:2" x14ac:dyDescent="0.2">
      <c r="B240026" s="170"/>
    </row>
    <row r="240065" spans="2:2" x14ac:dyDescent="0.2">
      <c r="B240065" s="170"/>
    </row>
    <row r="240116" spans="2:2" x14ac:dyDescent="0.2">
      <c r="B240116" s="170"/>
    </row>
    <row r="240129" spans="2:2" x14ac:dyDescent="0.2">
      <c r="B240129" s="170"/>
    </row>
    <row r="240142" spans="2:2" x14ac:dyDescent="0.2">
      <c r="B240142" s="170"/>
    </row>
    <row r="240155" spans="2:2" x14ac:dyDescent="0.2">
      <c r="B240155" s="170"/>
    </row>
    <row r="240336" spans="2:2" x14ac:dyDescent="0.2">
      <c r="B240336" s="170"/>
    </row>
    <row r="240387" spans="2:2" x14ac:dyDescent="0.2">
      <c r="B240387" s="170"/>
    </row>
    <row r="240432" spans="2:2" x14ac:dyDescent="0.2">
      <c r="B240432" s="170"/>
    </row>
    <row r="240438" spans="2:2" x14ac:dyDescent="0.2">
      <c r="B240438" s="170"/>
    </row>
    <row r="240451" spans="2:2" x14ac:dyDescent="0.2">
      <c r="B240451" s="170"/>
    </row>
    <row r="240457" spans="2:2" x14ac:dyDescent="0.2">
      <c r="B240457" s="170"/>
    </row>
    <row r="240463" spans="2:2" x14ac:dyDescent="0.2">
      <c r="B240463" s="170"/>
    </row>
    <row r="240469" spans="2:2" x14ac:dyDescent="0.2">
      <c r="B240469" s="170"/>
    </row>
    <row r="240482" spans="2:2" x14ac:dyDescent="0.2">
      <c r="B240482" s="170"/>
    </row>
    <row r="240508" spans="2:2" x14ac:dyDescent="0.2">
      <c r="B240508" s="170"/>
    </row>
    <row r="240566" spans="2:2" x14ac:dyDescent="0.2">
      <c r="B240566" s="170"/>
    </row>
    <row r="240724" spans="2:2" x14ac:dyDescent="0.2">
      <c r="B240724" s="170"/>
    </row>
    <row r="240737" spans="2:2" x14ac:dyDescent="0.2">
      <c r="B240737" s="170"/>
    </row>
    <row r="241175" spans="2:2" x14ac:dyDescent="0.2">
      <c r="B241175" s="170"/>
    </row>
    <row r="241181" spans="2:2" x14ac:dyDescent="0.2">
      <c r="B241181" s="170"/>
    </row>
    <row r="241220" spans="2:2" x14ac:dyDescent="0.2">
      <c r="B241220" s="170"/>
    </row>
    <row r="241278" spans="2:2" x14ac:dyDescent="0.2">
      <c r="B241278" s="170"/>
    </row>
    <row r="241284" spans="2:2" x14ac:dyDescent="0.2">
      <c r="B241284" s="170"/>
    </row>
    <row r="241290" spans="2:2" x14ac:dyDescent="0.2">
      <c r="B241290" s="170"/>
    </row>
    <row r="241455" spans="2:2" x14ac:dyDescent="0.2">
      <c r="B241455" s="170"/>
    </row>
    <row r="241538" spans="2:2" x14ac:dyDescent="0.2">
      <c r="B241538" s="170"/>
    </row>
    <row r="241583" spans="2:2" x14ac:dyDescent="0.2">
      <c r="B241583" s="170"/>
    </row>
    <row r="241736" spans="2:2" x14ac:dyDescent="0.2">
      <c r="B241736" s="170"/>
    </row>
    <row r="241749" spans="2:2" x14ac:dyDescent="0.2">
      <c r="B241749" s="170"/>
    </row>
    <row r="241755" spans="2:2" x14ac:dyDescent="0.2">
      <c r="B241755" s="170"/>
    </row>
    <row r="241768" spans="2:2" x14ac:dyDescent="0.2">
      <c r="B241768" s="170"/>
    </row>
    <row r="241781" spans="2:2" x14ac:dyDescent="0.2">
      <c r="B241781" s="170"/>
    </row>
    <row r="241818" spans="2:2" x14ac:dyDescent="0.2">
      <c r="B241818" s="170"/>
    </row>
    <row r="241887" spans="2:2" x14ac:dyDescent="0.2">
      <c r="B241887" s="170"/>
    </row>
    <row r="241918" spans="2:2" x14ac:dyDescent="0.2">
      <c r="B241918" s="170"/>
    </row>
    <row r="241943" spans="2:2" x14ac:dyDescent="0.2">
      <c r="B241943" s="170"/>
    </row>
    <row r="241949" spans="2:2" x14ac:dyDescent="0.2">
      <c r="B241949" s="170"/>
    </row>
    <row r="241955" spans="2:2" x14ac:dyDescent="0.2">
      <c r="B241955" s="170"/>
    </row>
    <row r="241961" spans="2:2" x14ac:dyDescent="0.2">
      <c r="B241961" s="170"/>
    </row>
    <row r="241967" spans="2:2" x14ac:dyDescent="0.2">
      <c r="B241967" s="170"/>
    </row>
    <row r="241973" spans="2:2" x14ac:dyDescent="0.2">
      <c r="B241973" s="170"/>
    </row>
    <row r="241979" spans="2:2" x14ac:dyDescent="0.2">
      <c r="B241979" s="170"/>
    </row>
    <row r="241985" spans="2:2" x14ac:dyDescent="0.2">
      <c r="B241985" s="170"/>
    </row>
    <row r="241991" spans="2:2" x14ac:dyDescent="0.2">
      <c r="B241991" s="170"/>
    </row>
    <row r="241997" spans="2:2" x14ac:dyDescent="0.2">
      <c r="B241997" s="170"/>
    </row>
    <row r="242003" spans="2:2" x14ac:dyDescent="0.2">
      <c r="B242003" s="170"/>
    </row>
    <row r="242009" spans="2:2" x14ac:dyDescent="0.2">
      <c r="B242009" s="170"/>
    </row>
    <row r="242015" spans="2:2" x14ac:dyDescent="0.2">
      <c r="B242015" s="170"/>
    </row>
    <row r="242021" spans="2:2" x14ac:dyDescent="0.2">
      <c r="B242021" s="170"/>
    </row>
    <row r="242027" spans="2:2" x14ac:dyDescent="0.2">
      <c r="B242027" s="170"/>
    </row>
    <row r="242033" spans="2:2" x14ac:dyDescent="0.2">
      <c r="B242033" s="170"/>
    </row>
    <row r="242039" spans="2:2" x14ac:dyDescent="0.2">
      <c r="B242039" s="170"/>
    </row>
    <row r="242045" spans="2:2" x14ac:dyDescent="0.2">
      <c r="B242045" s="170"/>
    </row>
    <row r="242163" spans="2:2" x14ac:dyDescent="0.2">
      <c r="B242163" s="170"/>
    </row>
    <row r="242282" spans="2:2" x14ac:dyDescent="0.2">
      <c r="B242282" s="170"/>
    </row>
    <row r="242288" spans="2:2" x14ac:dyDescent="0.2">
      <c r="B242288" s="170"/>
    </row>
    <row r="242332" spans="2:2" x14ac:dyDescent="0.2">
      <c r="B242332" s="170"/>
    </row>
    <row r="242338" spans="2:2" x14ac:dyDescent="0.2">
      <c r="B242338" s="170"/>
    </row>
    <row r="242344" spans="2:2" x14ac:dyDescent="0.2">
      <c r="B242344" s="170"/>
    </row>
    <row r="242350" spans="2:2" x14ac:dyDescent="0.2">
      <c r="B242350" s="170"/>
    </row>
    <row r="242356" spans="2:2" x14ac:dyDescent="0.2">
      <c r="B242356" s="170"/>
    </row>
    <row r="242362" spans="2:2" x14ac:dyDescent="0.2">
      <c r="B242362" s="170"/>
    </row>
    <row r="242368" spans="2:2" x14ac:dyDescent="0.2">
      <c r="B242368" s="170"/>
    </row>
    <row r="242374" spans="2:2" x14ac:dyDescent="0.2">
      <c r="B242374" s="170"/>
    </row>
    <row r="242380" spans="2:2" x14ac:dyDescent="0.2">
      <c r="B242380" s="170"/>
    </row>
    <row r="242393" spans="2:2" x14ac:dyDescent="0.2">
      <c r="B242393" s="170"/>
    </row>
    <row r="242399" spans="2:2" x14ac:dyDescent="0.2">
      <c r="B242399" s="170"/>
    </row>
    <row r="242405" spans="2:2" x14ac:dyDescent="0.2">
      <c r="B242405" s="170"/>
    </row>
    <row r="242411" spans="2:2" x14ac:dyDescent="0.2">
      <c r="B242411" s="170"/>
    </row>
    <row r="242417" spans="2:2" x14ac:dyDescent="0.2">
      <c r="B242417" s="170"/>
    </row>
    <row r="242423" spans="2:2" x14ac:dyDescent="0.2">
      <c r="B242423" s="170"/>
    </row>
    <row r="242497" spans="2:2" x14ac:dyDescent="0.2">
      <c r="B242497" s="170"/>
    </row>
    <row r="242553" spans="2:2" x14ac:dyDescent="0.2">
      <c r="B242553" s="170"/>
    </row>
    <row r="242559" spans="2:2" x14ac:dyDescent="0.2">
      <c r="B242559" s="170"/>
    </row>
    <row r="242629" spans="2:2" x14ac:dyDescent="0.2">
      <c r="B242629" s="170"/>
    </row>
    <row r="242635" spans="2:2" x14ac:dyDescent="0.2">
      <c r="B242635" s="170"/>
    </row>
    <row r="242672" spans="2:2" x14ac:dyDescent="0.2">
      <c r="B242672" s="170"/>
    </row>
    <row r="242678" spans="2:2" x14ac:dyDescent="0.2">
      <c r="B242678" s="170"/>
    </row>
    <row r="242684" spans="2:2" x14ac:dyDescent="0.2">
      <c r="B242684" s="170"/>
    </row>
    <row r="242690" spans="2:2" x14ac:dyDescent="0.2">
      <c r="B242690" s="170"/>
    </row>
    <row r="242696" spans="2:2" x14ac:dyDescent="0.2">
      <c r="B242696" s="170"/>
    </row>
    <row r="242702" spans="2:2" x14ac:dyDescent="0.2">
      <c r="B242702" s="170"/>
    </row>
    <row r="242962" spans="2:2" x14ac:dyDescent="0.2">
      <c r="B242962" s="170"/>
    </row>
    <row r="242968" spans="2:2" x14ac:dyDescent="0.2">
      <c r="B242968" s="170"/>
    </row>
    <row r="242974" spans="2:2" x14ac:dyDescent="0.2">
      <c r="B242974" s="170"/>
    </row>
    <row r="242980" spans="2:2" x14ac:dyDescent="0.2">
      <c r="B242980" s="170"/>
    </row>
    <row r="243066" spans="2:2" x14ac:dyDescent="0.2">
      <c r="B243066" s="170"/>
    </row>
    <row r="243072" spans="2:2" x14ac:dyDescent="0.2">
      <c r="B243072" s="170"/>
    </row>
    <row r="243078" spans="2:2" x14ac:dyDescent="0.2">
      <c r="B243078" s="170"/>
    </row>
    <row r="243084" spans="2:2" x14ac:dyDescent="0.2">
      <c r="B243084" s="170"/>
    </row>
    <row r="243090" spans="2:2" x14ac:dyDescent="0.2">
      <c r="B243090" s="170"/>
    </row>
    <row r="243096" spans="2:2" x14ac:dyDescent="0.2">
      <c r="B243096" s="170"/>
    </row>
    <row r="243102" spans="2:2" x14ac:dyDescent="0.2">
      <c r="B243102" s="170"/>
    </row>
    <row r="243108" spans="2:2" x14ac:dyDescent="0.2">
      <c r="B243108" s="170"/>
    </row>
    <row r="243114" spans="2:2" x14ac:dyDescent="0.2">
      <c r="B243114" s="170"/>
    </row>
    <row r="243120" spans="2:2" x14ac:dyDescent="0.2">
      <c r="B243120" s="170"/>
    </row>
    <row r="243359" spans="2:2" x14ac:dyDescent="0.2">
      <c r="B243359" s="170"/>
    </row>
    <row r="243372" spans="2:2" x14ac:dyDescent="0.2">
      <c r="B243372" s="170"/>
    </row>
    <row r="243397" spans="2:2" x14ac:dyDescent="0.2">
      <c r="B243397" s="170"/>
    </row>
    <row r="243429" spans="2:2" x14ac:dyDescent="0.2">
      <c r="B243429" s="170"/>
    </row>
    <row r="244046" spans="2:2" x14ac:dyDescent="0.2">
      <c r="B244046" s="170"/>
    </row>
    <row r="244052" spans="2:2" x14ac:dyDescent="0.2">
      <c r="B244052" s="170"/>
    </row>
    <row r="244097" spans="2:2" x14ac:dyDescent="0.2">
      <c r="B244097" s="170"/>
    </row>
    <row r="244103" spans="2:2" x14ac:dyDescent="0.2">
      <c r="B244103" s="170"/>
    </row>
    <row r="244109" spans="2:2" x14ac:dyDescent="0.2">
      <c r="B244109" s="170"/>
    </row>
    <row r="244115" spans="2:2" x14ac:dyDescent="0.2">
      <c r="B244115" s="170"/>
    </row>
    <row r="244216" spans="2:2" x14ac:dyDescent="0.2">
      <c r="B244216" s="170"/>
    </row>
    <row r="244222" spans="2:2" x14ac:dyDescent="0.2">
      <c r="B244222" s="170"/>
    </row>
    <row r="244228" spans="2:2" x14ac:dyDescent="0.2">
      <c r="B244228" s="170"/>
    </row>
    <row r="244234" spans="2:2" x14ac:dyDescent="0.2">
      <c r="B244234" s="170"/>
    </row>
    <row r="244240" spans="2:2" x14ac:dyDescent="0.2">
      <c r="B244240" s="170"/>
    </row>
    <row r="244350" spans="2:2" x14ac:dyDescent="0.2">
      <c r="B244350" s="170"/>
    </row>
    <row r="244356" spans="2:2" x14ac:dyDescent="0.2">
      <c r="B244356" s="170"/>
    </row>
    <row r="244575" spans="2:2" x14ac:dyDescent="0.2">
      <c r="B244575" s="170"/>
    </row>
    <row r="244588" spans="2:2" x14ac:dyDescent="0.2">
      <c r="B244588" s="170"/>
    </row>
    <row r="244594" spans="2:2" x14ac:dyDescent="0.2">
      <c r="B244594" s="170"/>
    </row>
    <row r="244656" spans="2:2" x14ac:dyDescent="0.2">
      <c r="B244656" s="170"/>
    </row>
    <row r="244668" spans="2:2" x14ac:dyDescent="0.2">
      <c r="B244668" s="170"/>
    </row>
    <row r="244687" spans="2:2" x14ac:dyDescent="0.2">
      <c r="B244687" s="170"/>
    </row>
    <row r="244693" spans="2:2" x14ac:dyDescent="0.2">
      <c r="B244693" s="170"/>
    </row>
    <row r="244803" spans="2:2" x14ac:dyDescent="0.2">
      <c r="B244803" s="170"/>
    </row>
    <row r="244906" spans="2:2" x14ac:dyDescent="0.2">
      <c r="B244906" s="170"/>
    </row>
    <row r="244912" spans="2:2" x14ac:dyDescent="0.2">
      <c r="B244912" s="170"/>
    </row>
    <row r="244918" spans="2:2" x14ac:dyDescent="0.2">
      <c r="B244918" s="170"/>
    </row>
    <row r="244949" spans="2:2" x14ac:dyDescent="0.2">
      <c r="B244949" s="170"/>
    </row>
    <row r="244955" spans="2:2" x14ac:dyDescent="0.2">
      <c r="B244955" s="170"/>
    </row>
    <row r="244961" spans="2:2" x14ac:dyDescent="0.2">
      <c r="B244961" s="170"/>
    </row>
    <row r="244967" spans="2:2" x14ac:dyDescent="0.2">
      <c r="B244967" s="170"/>
    </row>
    <row r="244973" spans="2:2" x14ac:dyDescent="0.2">
      <c r="B244973" s="170"/>
    </row>
    <row r="244979" spans="2:2" x14ac:dyDescent="0.2">
      <c r="B244979" s="170"/>
    </row>
    <row r="244985" spans="2:2" x14ac:dyDescent="0.2">
      <c r="B244985" s="170"/>
    </row>
    <row r="245489" spans="2:2" x14ac:dyDescent="0.2">
      <c r="B245489" s="170"/>
    </row>
    <row r="245502" spans="2:2" x14ac:dyDescent="0.2">
      <c r="B245502" s="170"/>
    </row>
    <row r="245528" spans="2:2" x14ac:dyDescent="0.2">
      <c r="B245528" s="170"/>
    </row>
    <row r="245534" spans="2:2" x14ac:dyDescent="0.2">
      <c r="B245534" s="170"/>
    </row>
    <row r="245732" spans="2:2" x14ac:dyDescent="0.2">
      <c r="B245732" s="170"/>
    </row>
    <row r="245918" spans="2:2" x14ac:dyDescent="0.2">
      <c r="B245918" s="170"/>
    </row>
    <row r="246171" spans="2:2" x14ac:dyDescent="0.2">
      <c r="B246171" s="170"/>
    </row>
    <row r="246184" spans="2:2" x14ac:dyDescent="0.2">
      <c r="B246184" s="170"/>
    </row>
    <row r="246258" spans="2:2" x14ac:dyDescent="0.2">
      <c r="B246258" s="170"/>
    </row>
    <row r="246335" spans="2:2" x14ac:dyDescent="0.2">
      <c r="B246335" s="170"/>
    </row>
    <row r="246393" spans="2:2" x14ac:dyDescent="0.2">
      <c r="B246393" s="170"/>
    </row>
    <row r="246462" spans="2:2" x14ac:dyDescent="0.2">
      <c r="B246462" s="170"/>
    </row>
    <row r="246591" spans="2:2" x14ac:dyDescent="0.2">
      <c r="B246591" s="170"/>
    </row>
    <row r="246617" spans="2:2" x14ac:dyDescent="0.2">
      <c r="B246617" s="170"/>
    </row>
    <row r="246719" spans="2:2" x14ac:dyDescent="0.2">
      <c r="B246719" s="170"/>
    </row>
    <row r="246745" spans="2:2" x14ac:dyDescent="0.2">
      <c r="B246745" s="170"/>
    </row>
    <row r="246758" spans="2:2" x14ac:dyDescent="0.2">
      <c r="B246758" s="170"/>
    </row>
    <row r="246771" spans="2:2" x14ac:dyDescent="0.2">
      <c r="B246771" s="170"/>
    </row>
    <row r="246820" spans="2:2" x14ac:dyDescent="0.2">
      <c r="B246820" s="170"/>
    </row>
    <row r="246826" spans="2:2" x14ac:dyDescent="0.2">
      <c r="B246826" s="170"/>
    </row>
    <row r="246839" spans="2:2" x14ac:dyDescent="0.2">
      <c r="B246839" s="170"/>
    </row>
    <row r="246852" spans="2:2" x14ac:dyDescent="0.2">
      <c r="B246852" s="170"/>
    </row>
    <row r="246871" spans="2:2" x14ac:dyDescent="0.2">
      <c r="B246871" s="170"/>
    </row>
    <row r="246884" spans="2:2" x14ac:dyDescent="0.2">
      <c r="B246884" s="170"/>
    </row>
    <row r="246946" spans="2:2" x14ac:dyDescent="0.2">
      <c r="B246946" s="170"/>
    </row>
    <row r="246952" spans="2:2" x14ac:dyDescent="0.2">
      <c r="B246952" s="170"/>
    </row>
    <row r="246971" spans="2:2" x14ac:dyDescent="0.2">
      <c r="B246971" s="170"/>
    </row>
    <row r="247195" spans="2:2" x14ac:dyDescent="0.2">
      <c r="B247195" s="170"/>
    </row>
    <row r="247526" spans="2:2" x14ac:dyDescent="0.2">
      <c r="B247526" s="170"/>
    </row>
    <row r="247532" spans="2:2" x14ac:dyDescent="0.2">
      <c r="B247532" s="170"/>
    </row>
    <row r="247817" spans="2:2" x14ac:dyDescent="0.2">
      <c r="B247817" s="170"/>
    </row>
    <row r="247823" spans="2:2" x14ac:dyDescent="0.2">
      <c r="B247823" s="170"/>
    </row>
    <row r="247868" spans="2:2" x14ac:dyDescent="0.2">
      <c r="B247868" s="170"/>
    </row>
    <row r="247887" spans="2:2" x14ac:dyDescent="0.2">
      <c r="B247887" s="170"/>
    </row>
    <row r="247900" spans="2:2" x14ac:dyDescent="0.2">
      <c r="B247900" s="170"/>
    </row>
    <row r="247913" spans="2:2" x14ac:dyDescent="0.2">
      <c r="B247913" s="170"/>
    </row>
    <row r="248437" spans="2:2" x14ac:dyDescent="0.2">
      <c r="B248437" s="170"/>
    </row>
    <row r="248614" spans="2:2" x14ac:dyDescent="0.2">
      <c r="B248614" s="170"/>
    </row>
    <row r="248620" spans="2:2" x14ac:dyDescent="0.2">
      <c r="B248620" s="170"/>
    </row>
    <row r="248633" spans="2:2" x14ac:dyDescent="0.2">
      <c r="B248633" s="170"/>
    </row>
    <row r="248639" spans="2:2" x14ac:dyDescent="0.2">
      <c r="B248639" s="170"/>
    </row>
    <row r="248645" spans="2:2" x14ac:dyDescent="0.2">
      <c r="B248645" s="170"/>
    </row>
    <row r="248651" spans="2:2" x14ac:dyDescent="0.2">
      <c r="B248651" s="170"/>
    </row>
    <row r="248694" spans="2:2" x14ac:dyDescent="0.2">
      <c r="B248694" s="170"/>
    </row>
    <row r="248798" spans="2:2" x14ac:dyDescent="0.2">
      <c r="B248798" s="170"/>
    </row>
    <row r="248843" spans="2:2" x14ac:dyDescent="0.2">
      <c r="B248843" s="170"/>
    </row>
    <row r="249005" spans="2:2" x14ac:dyDescent="0.2">
      <c r="B249005" s="170"/>
    </row>
    <row r="249247" spans="2:2" x14ac:dyDescent="0.2">
      <c r="B249247" s="170"/>
    </row>
    <row r="249260" spans="2:2" x14ac:dyDescent="0.2">
      <c r="B249260" s="170"/>
    </row>
    <row r="249579" spans="2:2" x14ac:dyDescent="0.2">
      <c r="B249579" s="170"/>
    </row>
    <row r="249592" spans="2:2" x14ac:dyDescent="0.2">
      <c r="B249592" s="170"/>
    </row>
    <row r="249813" spans="2:2" x14ac:dyDescent="0.2">
      <c r="B249813" s="170"/>
    </row>
    <row r="249819" spans="2:2" x14ac:dyDescent="0.2">
      <c r="B249819" s="170"/>
    </row>
    <row r="249825" spans="2:2" x14ac:dyDescent="0.2">
      <c r="B249825" s="170"/>
    </row>
    <row r="250395" spans="2:2" x14ac:dyDescent="0.2">
      <c r="B250395" s="170"/>
    </row>
    <row r="250421" spans="2:2" x14ac:dyDescent="0.2">
      <c r="B250421" s="170"/>
    </row>
    <row r="250434" spans="2:2" x14ac:dyDescent="0.2">
      <c r="B250434" s="170"/>
    </row>
    <row r="250453" spans="2:2" x14ac:dyDescent="0.2">
      <c r="B250453" s="170"/>
    </row>
    <row r="250497" spans="2:2" x14ac:dyDescent="0.2">
      <c r="B250497" s="170"/>
    </row>
    <row r="250528" spans="2:2" x14ac:dyDescent="0.2">
      <c r="B250528" s="170"/>
    </row>
    <row r="250573" spans="2:2" x14ac:dyDescent="0.2">
      <c r="B250573" s="170"/>
    </row>
    <row r="250592" spans="2:2" x14ac:dyDescent="0.2">
      <c r="B250592" s="170"/>
    </row>
    <row r="250598" spans="2:2" x14ac:dyDescent="0.2">
      <c r="B250598" s="170"/>
    </row>
    <row r="250624" spans="2:2" x14ac:dyDescent="0.2">
      <c r="B250624" s="170"/>
    </row>
    <row r="250799" spans="2:2" x14ac:dyDescent="0.2">
      <c r="B250799" s="170"/>
    </row>
    <row r="250805" spans="2:2" x14ac:dyDescent="0.2">
      <c r="B250805" s="170"/>
    </row>
    <row r="250817" spans="2:2" x14ac:dyDescent="0.2">
      <c r="B250817" s="170"/>
    </row>
    <row r="250903" spans="2:2" x14ac:dyDescent="0.2">
      <c r="B250903" s="170"/>
    </row>
    <row r="251064" spans="2:2" x14ac:dyDescent="0.2">
      <c r="B251064" s="170"/>
    </row>
    <row r="251108" spans="2:2" x14ac:dyDescent="0.2">
      <c r="B251108" s="170"/>
    </row>
    <row r="251242" spans="2:2" x14ac:dyDescent="0.2">
      <c r="B251242" s="170"/>
    </row>
    <row r="251332" spans="2:2" x14ac:dyDescent="0.2">
      <c r="B251332" s="170"/>
    </row>
    <row r="251415" spans="2:2" x14ac:dyDescent="0.2">
      <c r="B251415" s="170"/>
    </row>
    <row r="251421" spans="2:2" x14ac:dyDescent="0.2">
      <c r="B251421" s="170"/>
    </row>
    <row r="251459" spans="2:2" x14ac:dyDescent="0.2">
      <c r="B251459" s="170"/>
    </row>
    <row r="251465" spans="2:2" x14ac:dyDescent="0.2">
      <c r="B251465" s="170"/>
    </row>
    <row r="251509" spans="2:2" x14ac:dyDescent="0.2">
      <c r="B251509" s="170"/>
    </row>
    <row r="251522" spans="2:2" x14ac:dyDescent="0.2">
      <c r="B251522" s="170"/>
    </row>
    <row r="251535" spans="2:2" x14ac:dyDescent="0.2">
      <c r="B251535" s="170"/>
    </row>
    <row r="251548" spans="2:2" x14ac:dyDescent="0.2">
      <c r="B251548" s="170"/>
    </row>
    <row r="251843" spans="2:2" x14ac:dyDescent="0.2">
      <c r="B251843" s="170"/>
    </row>
    <row r="252165" spans="2:2" x14ac:dyDescent="0.2">
      <c r="B252165" s="170"/>
    </row>
    <row r="252305" spans="2:2" x14ac:dyDescent="0.2">
      <c r="B252305" s="170"/>
    </row>
    <row r="252318" spans="2:2" x14ac:dyDescent="0.2">
      <c r="B252318" s="170"/>
    </row>
    <row r="252324" spans="2:2" x14ac:dyDescent="0.2">
      <c r="B252324" s="170"/>
    </row>
    <row r="252422" spans="2:2" x14ac:dyDescent="0.2">
      <c r="B252422" s="170"/>
    </row>
    <row r="252614" spans="2:2" x14ac:dyDescent="0.2">
      <c r="B252614" s="170"/>
    </row>
    <row r="252633" spans="2:2" x14ac:dyDescent="0.2">
      <c r="B252633" s="170"/>
    </row>
    <row r="252751" spans="2:2" x14ac:dyDescent="0.2">
      <c r="B252751" s="170"/>
    </row>
    <row r="252816" spans="2:2" x14ac:dyDescent="0.2">
      <c r="B252816" s="170"/>
    </row>
    <row r="252822" spans="2:2" x14ac:dyDescent="0.2">
      <c r="B252822" s="170"/>
    </row>
    <row r="252835" spans="2:2" x14ac:dyDescent="0.2">
      <c r="B252835" s="170"/>
    </row>
    <row r="252841" spans="2:2" x14ac:dyDescent="0.2">
      <c r="B252841" s="170"/>
    </row>
    <row r="252898" spans="2:2" x14ac:dyDescent="0.2">
      <c r="B252898" s="170"/>
    </row>
    <row r="252904" spans="2:2" x14ac:dyDescent="0.2">
      <c r="B252904" s="170"/>
    </row>
    <row r="253005" spans="2:2" x14ac:dyDescent="0.2">
      <c r="B253005" s="170"/>
    </row>
    <row r="253018" spans="2:2" x14ac:dyDescent="0.2">
      <c r="B253018" s="170"/>
    </row>
    <row r="253152" spans="2:2" x14ac:dyDescent="0.2">
      <c r="B253152" s="170"/>
    </row>
    <row r="253158" spans="2:2" x14ac:dyDescent="0.2">
      <c r="B253158" s="170"/>
    </row>
    <row r="253389" spans="2:2" x14ac:dyDescent="0.2">
      <c r="B253389" s="170"/>
    </row>
    <row r="253395" spans="2:2" x14ac:dyDescent="0.2">
      <c r="B253395" s="170"/>
    </row>
    <row r="253408" spans="2:2" x14ac:dyDescent="0.2">
      <c r="B253408" s="170"/>
    </row>
    <row r="253414" spans="2:2" x14ac:dyDescent="0.2">
      <c r="B253414" s="170"/>
    </row>
    <row r="253427" spans="2:2" x14ac:dyDescent="0.2">
      <c r="B253427" s="170"/>
    </row>
    <row r="253498" spans="2:2" x14ac:dyDescent="0.2">
      <c r="B253498" s="170"/>
    </row>
    <row r="253563" spans="2:2" x14ac:dyDescent="0.2">
      <c r="B253563" s="170"/>
    </row>
    <row r="253634" spans="2:2" x14ac:dyDescent="0.2">
      <c r="B253634" s="170"/>
    </row>
    <row r="253750" spans="2:2" x14ac:dyDescent="0.2">
      <c r="B253750" s="170"/>
    </row>
    <row r="253955" spans="2:2" x14ac:dyDescent="0.2">
      <c r="B253955" s="170"/>
    </row>
    <row r="253961" spans="2:2" x14ac:dyDescent="0.2">
      <c r="B253961" s="170"/>
    </row>
    <row r="253987" spans="2:2" x14ac:dyDescent="0.2">
      <c r="B253987" s="170"/>
    </row>
    <row r="254148" spans="2:2" x14ac:dyDescent="0.2">
      <c r="B254148" s="170"/>
    </row>
    <row r="254185" spans="2:2" x14ac:dyDescent="0.2">
      <c r="B254185" s="170"/>
    </row>
    <row r="254191" spans="2:2" x14ac:dyDescent="0.2">
      <c r="B254191" s="170"/>
    </row>
    <row r="254197" spans="2:2" x14ac:dyDescent="0.2">
      <c r="B254197" s="170"/>
    </row>
    <row r="254223" spans="2:2" x14ac:dyDescent="0.2">
      <c r="B254223" s="170"/>
    </row>
    <row r="254229" spans="2:2" x14ac:dyDescent="0.2">
      <c r="B254229" s="170"/>
    </row>
    <row r="254235" spans="2:2" x14ac:dyDescent="0.2">
      <c r="B254235" s="170"/>
    </row>
    <row r="254266" spans="2:2" x14ac:dyDescent="0.2">
      <c r="B254266" s="170"/>
    </row>
    <row r="254279" spans="2:2" x14ac:dyDescent="0.2">
      <c r="B254279" s="170"/>
    </row>
    <row r="254357" spans="2:2" x14ac:dyDescent="0.2">
      <c r="B254357" s="170"/>
    </row>
    <row r="254370" spans="2:2" x14ac:dyDescent="0.2">
      <c r="B254370" s="170"/>
    </row>
    <row r="254402" spans="2:2" x14ac:dyDescent="0.2">
      <c r="B254402" s="170"/>
    </row>
    <row r="254768" spans="2:2" x14ac:dyDescent="0.2">
      <c r="B254768" s="170"/>
    </row>
    <row r="255743" spans="2:2" x14ac:dyDescent="0.2">
      <c r="B255743" s="170"/>
    </row>
    <row r="256580" spans="2:2" x14ac:dyDescent="0.2">
      <c r="B256580" s="170"/>
    </row>
    <row r="256632" spans="2:2" x14ac:dyDescent="0.2">
      <c r="B256632" s="170"/>
    </row>
    <row r="256638" spans="2:2" x14ac:dyDescent="0.2">
      <c r="B256638" s="170"/>
    </row>
    <row r="256644" spans="2:2" x14ac:dyDescent="0.2">
      <c r="B256644" s="170"/>
    </row>
    <row r="256650" spans="2:2" x14ac:dyDescent="0.2">
      <c r="B256650" s="170"/>
    </row>
    <row r="256656" spans="2:2" x14ac:dyDescent="0.2">
      <c r="B256656" s="170"/>
    </row>
    <row r="256682" spans="2:2" x14ac:dyDescent="0.2">
      <c r="B256682" s="170"/>
    </row>
    <row r="256688" spans="2:2" x14ac:dyDescent="0.2">
      <c r="B256688" s="170"/>
    </row>
    <row r="256824" spans="2:2" x14ac:dyDescent="0.2">
      <c r="B256824" s="170"/>
    </row>
    <row r="256876" spans="2:2" x14ac:dyDescent="0.2">
      <c r="B256876" s="170"/>
    </row>
    <row r="256915" spans="2:2" x14ac:dyDescent="0.2">
      <c r="B256915" s="170"/>
    </row>
    <row r="256979" spans="2:2" x14ac:dyDescent="0.2">
      <c r="B256979" s="170"/>
    </row>
    <row r="256992" spans="2:2" x14ac:dyDescent="0.2">
      <c r="B256992" s="170"/>
    </row>
    <row r="257115" spans="2:2" x14ac:dyDescent="0.2">
      <c r="B257115" s="170"/>
    </row>
    <row r="257128" spans="2:2" x14ac:dyDescent="0.2">
      <c r="B257128" s="170"/>
    </row>
    <row r="257263" spans="2:2" x14ac:dyDescent="0.2">
      <c r="B257263" s="170"/>
    </row>
    <row r="257276" spans="2:2" x14ac:dyDescent="0.2">
      <c r="B257276" s="170"/>
    </row>
    <row r="257315" spans="2:2" x14ac:dyDescent="0.2">
      <c r="B257315" s="170"/>
    </row>
    <row r="257354" spans="2:2" x14ac:dyDescent="0.2">
      <c r="B257354" s="170"/>
    </row>
    <row r="257367" spans="2:2" x14ac:dyDescent="0.2">
      <c r="B257367" s="170"/>
    </row>
    <row r="257406" spans="2:2" x14ac:dyDescent="0.2">
      <c r="B257406" s="170"/>
    </row>
    <row r="257419" spans="2:2" x14ac:dyDescent="0.2">
      <c r="B257419" s="170"/>
    </row>
    <row r="257425" spans="2:2" x14ac:dyDescent="0.2">
      <c r="B257425" s="170"/>
    </row>
    <row r="257438" spans="2:2" x14ac:dyDescent="0.2">
      <c r="B257438" s="170"/>
    </row>
    <row r="257444" spans="2:2" x14ac:dyDescent="0.2">
      <c r="B257444" s="170"/>
    </row>
    <row r="257450" spans="2:2" x14ac:dyDescent="0.2">
      <c r="B257450" s="170"/>
    </row>
    <row r="257576" spans="2:2" x14ac:dyDescent="0.2">
      <c r="B257576" s="170"/>
    </row>
    <row r="257582" spans="2:2" x14ac:dyDescent="0.2">
      <c r="B257582" s="170"/>
    </row>
    <row r="257620" spans="2:2" x14ac:dyDescent="0.2">
      <c r="B257620" s="170"/>
    </row>
    <row r="257639" spans="2:2" x14ac:dyDescent="0.2">
      <c r="B257639" s="170"/>
    </row>
    <row r="257723" spans="2:2" x14ac:dyDescent="0.2">
      <c r="B257723" s="170"/>
    </row>
    <row r="257885" spans="2:2" x14ac:dyDescent="0.2">
      <c r="B257885" s="170"/>
    </row>
    <row r="257891" spans="2:2" x14ac:dyDescent="0.2">
      <c r="B257891" s="170"/>
    </row>
    <row r="257985" spans="2:2" x14ac:dyDescent="0.2">
      <c r="B257985" s="170"/>
    </row>
    <row r="258245" spans="2:2" x14ac:dyDescent="0.2">
      <c r="B258245" s="170"/>
    </row>
    <row r="258251" spans="2:2" x14ac:dyDescent="0.2">
      <c r="B258251" s="170"/>
    </row>
    <row r="258257" spans="2:2" x14ac:dyDescent="0.2">
      <c r="B258257" s="170"/>
    </row>
    <row r="258270" spans="2:2" x14ac:dyDescent="0.2">
      <c r="B258270" s="170"/>
    </row>
    <row r="258276" spans="2:2" x14ac:dyDescent="0.2">
      <c r="B258276" s="170"/>
    </row>
    <row r="258978" spans="2:2" x14ac:dyDescent="0.2">
      <c r="B258978" s="170"/>
    </row>
    <row r="258991" spans="2:2" x14ac:dyDescent="0.2">
      <c r="B258991" s="170"/>
    </row>
    <row r="259139" spans="2:2" x14ac:dyDescent="0.2">
      <c r="B259139" s="170"/>
    </row>
    <row r="259191" spans="2:2" x14ac:dyDescent="0.2">
      <c r="B259191" s="170"/>
    </row>
    <row r="259204" spans="2:2" x14ac:dyDescent="0.2">
      <c r="B259204" s="170"/>
    </row>
    <row r="259249" spans="2:2" x14ac:dyDescent="0.2">
      <c r="B259249" s="170"/>
    </row>
    <row r="259288" spans="2:2" x14ac:dyDescent="0.2">
      <c r="B259288" s="170"/>
    </row>
    <row r="259398" spans="2:2" x14ac:dyDescent="0.2">
      <c r="B259398" s="170"/>
    </row>
    <row r="259437" spans="2:2" x14ac:dyDescent="0.2">
      <c r="B259437" s="170"/>
    </row>
    <row r="259501" spans="2:2" x14ac:dyDescent="0.2">
      <c r="B259501" s="170"/>
    </row>
    <row r="259559" spans="2:2" x14ac:dyDescent="0.2">
      <c r="B259559" s="170"/>
    </row>
    <row r="259598" spans="2:2" x14ac:dyDescent="0.2">
      <c r="B259598" s="170"/>
    </row>
    <row r="259611" spans="2:2" x14ac:dyDescent="0.2">
      <c r="B259611" s="170"/>
    </row>
    <row r="259637" spans="2:2" x14ac:dyDescent="0.2">
      <c r="B259637" s="170"/>
    </row>
    <row r="259739" spans="2:2" x14ac:dyDescent="0.2">
      <c r="B259739" s="170"/>
    </row>
    <row r="259850" spans="2:2" x14ac:dyDescent="0.2">
      <c r="B259850" s="170"/>
    </row>
    <row r="259856" spans="2:2" x14ac:dyDescent="0.2">
      <c r="B259856" s="170"/>
    </row>
    <row r="259912" spans="2:2" x14ac:dyDescent="0.2">
      <c r="B259912" s="170"/>
    </row>
    <row r="259937" spans="2:2" x14ac:dyDescent="0.2">
      <c r="B259937" s="170"/>
    </row>
    <row r="259975" spans="2:2" x14ac:dyDescent="0.2">
      <c r="B259975" s="170"/>
    </row>
    <row r="259981" spans="2:2" x14ac:dyDescent="0.2">
      <c r="B259981" s="170"/>
    </row>
    <row r="259994" spans="2:2" x14ac:dyDescent="0.2">
      <c r="B259994" s="170"/>
    </row>
    <row r="260033" spans="2:2" x14ac:dyDescent="0.2">
      <c r="B260033" s="170"/>
    </row>
    <row r="260352" spans="2:2" x14ac:dyDescent="0.2">
      <c r="B260352" s="170"/>
    </row>
    <row r="260579" spans="2:2" x14ac:dyDescent="0.2">
      <c r="B260579" s="170"/>
    </row>
    <row r="260660" spans="2:2" x14ac:dyDescent="0.2">
      <c r="B260660" s="170"/>
    </row>
    <row r="260686" spans="2:2" x14ac:dyDescent="0.2">
      <c r="B260686" s="170"/>
    </row>
    <row r="260738" spans="2:2" x14ac:dyDescent="0.2">
      <c r="B260738" s="170"/>
    </row>
    <row r="260949" spans="2:2" x14ac:dyDescent="0.2">
      <c r="B260949" s="170"/>
    </row>
    <row r="260986" spans="2:2" x14ac:dyDescent="0.2">
      <c r="B260986" s="170"/>
    </row>
    <row r="261029" spans="2:2" x14ac:dyDescent="0.2">
      <c r="B261029" s="170"/>
    </row>
    <row r="261042" spans="2:2" x14ac:dyDescent="0.2">
      <c r="B261042" s="170"/>
    </row>
    <row r="261055" spans="2:2" x14ac:dyDescent="0.2">
      <c r="B261055" s="170"/>
    </row>
    <row r="261081" spans="2:2" x14ac:dyDescent="0.2">
      <c r="B261081" s="170"/>
    </row>
    <row r="261137" spans="2:2" x14ac:dyDescent="0.2">
      <c r="B261137" s="170"/>
    </row>
    <row r="261143" spans="2:2" x14ac:dyDescent="0.2">
      <c r="B261143" s="170"/>
    </row>
    <row r="261182" spans="2:2" x14ac:dyDescent="0.2">
      <c r="B261182" s="170"/>
    </row>
    <row r="261188" spans="2:2" x14ac:dyDescent="0.2">
      <c r="B261188" s="170"/>
    </row>
    <row r="261194" spans="2:2" x14ac:dyDescent="0.2">
      <c r="B261194" s="170"/>
    </row>
    <row r="261412" spans="2:2" x14ac:dyDescent="0.2">
      <c r="B261412" s="170"/>
    </row>
    <row r="261418" spans="2:2" x14ac:dyDescent="0.2">
      <c r="B261418" s="170"/>
    </row>
    <row r="261424" spans="2:2" x14ac:dyDescent="0.2">
      <c r="B261424" s="170"/>
    </row>
    <row r="261430" spans="2:2" x14ac:dyDescent="0.2">
      <c r="B261430" s="170"/>
    </row>
    <row r="261436" spans="2:2" x14ac:dyDescent="0.2">
      <c r="B261436" s="170"/>
    </row>
    <row r="261442" spans="2:2" x14ac:dyDescent="0.2">
      <c r="B261442" s="170"/>
    </row>
    <row r="261578" spans="2:2" x14ac:dyDescent="0.2">
      <c r="B261578" s="170"/>
    </row>
    <row r="261584" spans="2:2" x14ac:dyDescent="0.2">
      <c r="B261584" s="170"/>
    </row>
    <row r="261590" spans="2:2" x14ac:dyDescent="0.2">
      <c r="B261590" s="170"/>
    </row>
    <row r="261635" spans="2:2" x14ac:dyDescent="0.2">
      <c r="B261635" s="170"/>
    </row>
    <row r="261661" spans="2:2" x14ac:dyDescent="0.2">
      <c r="B261661" s="170"/>
    </row>
    <row r="261699" spans="2:2" x14ac:dyDescent="0.2">
      <c r="B261699" s="170"/>
    </row>
    <row r="261744" spans="2:2" x14ac:dyDescent="0.2">
      <c r="B261744" s="170"/>
    </row>
    <row r="261927" spans="2:2" x14ac:dyDescent="0.2">
      <c r="B261927" s="170"/>
    </row>
    <row r="261966" spans="2:2" x14ac:dyDescent="0.2">
      <c r="B261966" s="170"/>
    </row>
    <row r="262005" spans="2:2" x14ac:dyDescent="0.2">
      <c r="B262005" s="170"/>
    </row>
    <row r="262096" spans="2:2" x14ac:dyDescent="0.2">
      <c r="B262096" s="170"/>
    </row>
    <row r="262135" spans="2:2" x14ac:dyDescent="0.2">
      <c r="B262135" s="170"/>
    </row>
    <row r="262141" spans="2:2" x14ac:dyDescent="0.2">
      <c r="B262141" s="170"/>
    </row>
    <row r="262287" spans="2:2" x14ac:dyDescent="0.2">
      <c r="B262287" s="170"/>
    </row>
    <row r="262293" spans="2:2" x14ac:dyDescent="0.2">
      <c r="B262293" s="170"/>
    </row>
    <row r="262299" spans="2:2" x14ac:dyDescent="0.2">
      <c r="B262299" s="170"/>
    </row>
    <row r="262311" spans="2:2" x14ac:dyDescent="0.2">
      <c r="B262311" s="170"/>
    </row>
    <row r="262343" spans="2:2" x14ac:dyDescent="0.2">
      <c r="B262343" s="170"/>
    </row>
    <row r="262356" spans="2:2" x14ac:dyDescent="0.2">
      <c r="B262356" s="170"/>
    </row>
    <row r="262401" spans="2:2" x14ac:dyDescent="0.2">
      <c r="B262401" s="170"/>
    </row>
    <row r="262414" spans="2:2" x14ac:dyDescent="0.2">
      <c r="B262414" s="170"/>
    </row>
    <row r="262416" spans="2:2" x14ac:dyDescent="0.2">
      <c r="B262416" s="170"/>
    </row>
    <row r="262420" spans="2:2" x14ac:dyDescent="0.2">
      <c r="B262420" s="170"/>
    </row>
    <row r="262459" spans="2:2" x14ac:dyDescent="0.2">
      <c r="B262459" s="170"/>
    </row>
    <row r="262472" spans="2:2" x14ac:dyDescent="0.2">
      <c r="B262472" s="170"/>
    </row>
    <row r="262569" spans="2:2" x14ac:dyDescent="0.2">
      <c r="B262569" s="170"/>
    </row>
    <row r="262692" spans="2:2" x14ac:dyDescent="0.2">
      <c r="B262692" s="170"/>
    </row>
    <row r="262698" spans="2:2" x14ac:dyDescent="0.2">
      <c r="B262698" s="170"/>
    </row>
    <row r="262819" spans="2:2" x14ac:dyDescent="0.2">
      <c r="B262819" s="170"/>
    </row>
    <row r="262825" spans="2:2" x14ac:dyDescent="0.2">
      <c r="B262825" s="170"/>
    </row>
    <row r="262838" spans="2:2" x14ac:dyDescent="0.2">
      <c r="B262838" s="170"/>
    </row>
    <row r="262851" spans="2:2" x14ac:dyDescent="0.2">
      <c r="B262851" s="170"/>
    </row>
    <row r="262870" spans="2:2" x14ac:dyDescent="0.2">
      <c r="B262870" s="170"/>
    </row>
    <row r="263112" spans="2:2" x14ac:dyDescent="0.2">
      <c r="B263112" s="170"/>
    </row>
    <row r="263125" spans="2:2" x14ac:dyDescent="0.2">
      <c r="B263125" s="170"/>
    </row>
    <row r="263150" spans="2:2" x14ac:dyDescent="0.2">
      <c r="B263150" s="170"/>
    </row>
    <row r="263370" spans="2:2" x14ac:dyDescent="0.2">
      <c r="B263370" s="170"/>
    </row>
    <row r="263447" spans="2:2" x14ac:dyDescent="0.2">
      <c r="B263447" s="170"/>
    </row>
    <row r="263658" spans="2:2" x14ac:dyDescent="0.2">
      <c r="B263658" s="170"/>
    </row>
    <row r="264066" spans="2:2" x14ac:dyDescent="0.2">
      <c r="B264066" s="170"/>
    </row>
    <row r="264118" spans="2:2" x14ac:dyDescent="0.2">
      <c r="B264118" s="170"/>
    </row>
    <row r="264394" spans="2:2" x14ac:dyDescent="0.2">
      <c r="B264394" s="170"/>
    </row>
    <row r="264413" spans="2:2" x14ac:dyDescent="0.2">
      <c r="B264413" s="170"/>
    </row>
    <row r="264426" spans="2:2" x14ac:dyDescent="0.2">
      <c r="B264426" s="170"/>
    </row>
    <row r="264584" spans="2:2" x14ac:dyDescent="0.2">
      <c r="B264584" s="170"/>
    </row>
    <row r="264590" spans="2:2" x14ac:dyDescent="0.2">
      <c r="B264590" s="170"/>
    </row>
    <row r="264596" spans="2:2" x14ac:dyDescent="0.2">
      <c r="B264596" s="170"/>
    </row>
    <row r="264622" spans="2:2" x14ac:dyDescent="0.2">
      <c r="B264622" s="170"/>
    </row>
    <row r="264647" spans="2:2" x14ac:dyDescent="0.2">
      <c r="B264647" s="170"/>
    </row>
    <row r="264756" spans="2:2" x14ac:dyDescent="0.2">
      <c r="B264756" s="170"/>
    </row>
    <row r="264897" spans="2:2" x14ac:dyDescent="0.2">
      <c r="B264897" s="170"/>
    </row>
    <row r="265228" spans="2:2" x14ac:dyDescent="0.2">
      <c r="B265228" s="170"/>
    </row>
    <row r="265446" spans="2:2" x14ac:dyDescent="0.2">
      <c r="B265446" s="170"/>
    </row>
    <row r="265452" spans="2:2" x14ac:dyDescent="0.2">
      <c r="B265452" s="170"/>
    </row>
    <row r="265562" spans="2:2" x14ac:dyDescent="0.2">
      <c r="B265562" s="170"/>
    </row>
    <row r="265568" spans="2:2" x14ac:dyDescent="0.2">
      <c r="B265568" s="170"/>
    </row>
    <row r="266009" spans="2:2" x14ac:dyDescent="0.2">
      <c r="B266009" s="170"/>
    </row>
    <row r="266048" spans="2:2" x14ac:dyDescent="0.2">
      <c r="B266048" s="170"/>
    </row>
    <row r="266080" spans="2:2" x14ac:dyDescent="0.2">
      <c r="B266080" s="170"/>
    </row>
    <row r="266086" spans="2:2" x14ac:dyDescent="0.2">
      <c r="B266086" s="170"/>
    </row>
    <row r="266112" spans="2:2" x14ac:dyDescent="0.2">
      <c r="B266112" s="170"/>
    </row>
    <row r="266138" spans="2:2" x14ac:dyDescent="0.2">
      <c r="B266138" s="170"/>
    </row>
    <row r="266151" spans="2:2" x14ac:dyDescent="0.2">
      <c r="B266151" s="170"/>
    </row>
    <row r="266221" spans="2:2" x14ac:dyDescent="0.2">
      <c r="B266221" s="170"/>
    </row>
    <row r="266227" spans="2:2" x14ac:dyDescent="0.2">
      <c r="B266227" s="170"/>
    </row>
    <row r="266336" spans="2:2" x14ac:dyDescent="0.2">
      <c r="B266336" s="170"/>
    </row>
    <row r="266349" spans="2:2" x14ac:dyDescent="0.2">
      <c r="B266349" s="170"/>
    </row>
    <row r="266368" spans="2:2" x14ac:dyDescent="0.2">
      <c r="B266368" s="170"/>
    </row>
    <row r="266413" spans="2:2" x14ac:dyDescent="0.2">
      <c r="B266413" s="170"/>
    </row>
    <row r="266426" spans="2:2" x14ac:dyDescent="0.2">
      <c r="B266426" s="170"/>
    </row>
    <row r="266465" spans="2:2" x14ac:dyDescent="0.2">
      <c r="B266465" s="170"/>
    </row>
    <row r="266471" spans="2:2" x14ac:dyDescent="0.2">
      <c r="B266471" s="170"/>
    </row>
    <row r="266495" spans="2:2" x14ac:dyDescent="0.2">
      <c r="B266495" s="170"/>
    </row>
    <row r="266513" spans="2:2" x14ac:dyDescent="0.2">
      <c r="B266513" s="170"/>
    </row>
    <row r="266717" spans="2:2" x14ac:dyDescent="0.2">
      <c r="B266717" s="170"/>
    </row>
    <row r="266872" spans="2:2" x14ac:dyDescent="0.2">
      <c r="B266872" s="170"/>
    </row>
    <row r="266898" spans="2:2" x14ac:dyDescent="0.2">
      <c r="B266898" s="170"/>
    </row>
    <row r="266930" spans="2:2" x14ac:dyDescent="0.2">
      <c r="B266930" s="170"/>
    </row>
    <row r="267076" spans="2:2" x14ac:dyDescent="0.2">
      <c r="B267076" s="170"/>
    </row>
    <row r="267115" spans="2:2" x14ac:dyDescent="0.2">
      <c r="B267115" s="170"/>
    </row>
    <row r="267128" spans="2:2" x14ac:dyDescent="0.2">
      <c r="B267128" s="170"/>
    </row>
    <row r="267421" spans="2:2" x14ac:dyDescent="0.2">
      <c r="B267421" s="170"/>
    </row>
    <row r="267459" spans="2:2" x14ac:dyDescent="0.2">
      <c r="B267459" s="170"/>
    </row>
    <row r="267465" spans="2:2" x14ac:dyDescent="0.2">
      <c r="B267465" s="170"/>
    </row>
    <row r="267581" spans="2:2" x14ac:dyDescent="0.2">
      <c r="B267581" s="170"/>
    </row>
    <row r="267587" spans="2:2" x14ac:dyDescent="0.2">
      <c r="B267587" s="170"/>
    </row>
    <row r="267593" spans="2:2" x14ac:dyDescent="0.2">
      <c r="B267593" s="170"/>
    </row>
    <row r="267599" spans="2:2" x14ac:dyDescent="0.2">
      <c r="B267599" s="170"/>
    </row>
    <row r="267692" spans="2:2" x14ac:dyDescent="0.2">
      <c r="B267692" s="170"/>
    </row>
    <row r="267869" spans="2:2" x14ac:dyDescent="0.2">
      <c r="B267869" s="170"/>
    </row>
    <row r="267875" spans="2:2" x14ac:dyDescent="0.2">
      <c r="B267875" s="170"/>
    </row>
    <row r="267881" spans="2:2" x14ac:dyDescent="0.2">
      <c r="B267881" s="170"/>
    </row>
    <row r="267887" spans="2:2" x14ac:dyDescent="0.2">
      <c r="B267887" s="170"/>
    </row>
    <row r="267969" spans="2:2" x14ac:dyDescent="0.2">
      <c r="B267969" s="170"/>
    </row>
    <row r="267982" spans="2:2" x14ac:dyDescent="0.2">
      <c r="B267982" s="170"/>
    </row>
    <row r="268102" spans="2:2" x14ac:dyDescent="0.2">
      <c r="B268102" s="170"/>
    </row>
    <row r="268108" spans="2:2" x14ac:dyDescent="0.2">
      <c r="B268108" s="170"/>
    </row>
    <row r="268600" spans="2:2" x14ac:dyDescent="0.2">
      <c r="B268600" s="170"/>
    </row>
    <row r="269039" spans="2:2" x14ac:dyDescent="0.2">
      <c r="B269039" s="170"/>
    </row>
    <row r="269065" spans="2:2" x14ac:dyDescent="0.2">
      <c r="B269065" s="170"/>
    </row>
    <row r="269071" spans="2:2" x14ac:dyDescent="0.2">
      <c r="B269071" s="170"/>
    </row>
    <row r="269370" spans="2:2" x14ac:dyDescent="0.2">
      <c r="B269370" s="170"/>
    </row>
    <row r="269383" spans="2:2" x14ac:dyDescent="0.2">
      <c r="B269383" s="170"/>
    </row>
    <row r="269434" spans="2:2" x14ac:dyDescent="0.2">
      <c r="B269434" s="170"/>
    </row>
    <row r="269447" spans="2:2" x14ac:dyDescent="0.2">
      <c r="B269447" s="170"/>
    </row>
    <row r="269473" spans="2:2" x14ac:dyDescent="0.2">
      <c r="B269473" s="170"/>
    </row>
    <row r="269486" spans="2:2" x14ac:dyDescent="0.2">
      <c r="B269486" s="170"/>
    </row>
    <row r="269492" spans="2:2" x14ac:dyDescent="0.2">
      <c r="B269492" s="170"/>
    </row>
    <row r="269517" spans="2:2" x14ac:dyDescent="0.2">
      <c r="B269517" s="170"/>
    </row>
    <row r="269523" spans="2:2" x14ac:dyDescent="0.2">
      <c r="B269523" s="170"/>
    </row>
    <row r="269549" spans="2:2" x14ac:dyDescent="0.2">
      <c r="B269549" s="170"/>
    </row>
    <row r="269568" spans="2:2" x14ac:dyDescent="0.2">
      <c r="B269568" s="170"/>
    </row>
    <row r="269607" spans="2:2" x14ac:dyDescent="0.2">
      <c r="B269607" s="170"/>
    </row>
    <row r="269671" spans="2:2" x14ac:dyDescent="0.2">
      <c r="B269671" s="170"/>
    </row>
    <row r="269684" spans="2:2" x14ac:dyDescent="0.2">
      <c r="B269684" s="170"/>
    </row>
    <row r="269697" spans="2:2" x14ac:dyDescent="0.2">
      <c r="B269697" s="170"/>
    </row>
    <row r="269703" spans="2:2" x14ac:dyDescent="0.2">
      <c r="B269703" s="170"/>
    </row>
    <row r="270601" spans="2:2" x14ac:dyDescent="0.2">
      <c r="B270601" s="170"/>
    </row>
    <row r="270607" spans="2:2" x14ac:dyDescent="0.2">
      <c r="B270607" s="170"/>
    </row>
    <row r="270613" spans="2:2" x14ac:dyDescent="0.2">
      <c r="B270613" s="170"/>
    </row>
    <row r="270639" spans="2:2" x14ac:dyDescent="0.2">
      <c r="B270639" s="170"/>
    </row>
    <row r="270665" spans="2:2" x14ac:dyDescent="0.2">
      <c r="B270665" s="170"/>
    </row>
    <row r="270678" spans="2:2" x14ac:dyDescent="0.2">
      <c r="B270678" s="170"/>
    </row>
    <row r="271218" spans="2:2" x14ac:dyDescent="0.2">
      <c r="B271218" s="170"/>
    </row>
    <row r="271603" spans="2:2" x14ac:dyDescent="0.2">
      <c r="B271603" s="170"/>
    </row>
    <row r="271661" spans="2:2" x14ac:dyDescent="0.2">
      <c r="B271661" s="170"/>
    </row>
    <row r="271700" spans="2:2" x14ac:dyDescent="0.2">
      <c r="B271700" s="170"/>
    </row>
    <row r="271726" spans="2:2" x14ac:dyDescent="0.2">
      <c r="B271726" s="170"/>
    </row>
    <row r="271752" spans="2:2" x14ac:dyDescent="0.2">
      <c r="B271752" s="170"/>
    </row>
    <row r="271771" spans="2:2" x14ac:dyDescent="0.2">
      <c r="B271771" s="170"/>
    </row>
    <row r="271777" spans="2:2" x14ac:dyDescent="0.2">
      <c r="B271777" s="170"/>
    </row>
    <row r="271827" spans="2:2" x14ac:dyDescent="0.2">
      <c r="B271827" s="170"/>
    </row>
    <row r="271877" spans="2:2" x14ac:dyDescent="0.2">
      <c r="B271877" s="170"/>
    </row>
    <row r="272068" spans="2:2" x14ac:dyDescent="0.2">
      <c r="B272068" s="170"/>
    </row>
    <row r="272445" spans="2:2" x14ac:dyDescent="0.2">
      <c r="B272445" s="170"/>
    </row>
    <row r="272458" spans="2:2" x14ac:dyDescent="0.2">
      <c r="B272458" s="170"/>
    </row>
    <row r="272484" spans="2:2" x14ac:dyDescent="0.2">
      <c r="B272484" s="170"/>
    </row>
    <row r="272523" spans="2:2" x14ac:dyDescent="0.2">
      <c r="B272523" s="170"/>
    </row>
    <row r="272529" spans="2:2" x14ac:dyDescent="0.2">
      <c r="B272529" s="170"/>
    </row>
    <row r="272535" spans="2:2" x14ac:dyDescent="0.2">
      <c r="B272535" s="170"/>
    </row>
    <row r="272561" spans="2:2" x14ac:dyDescent="0.2">
      <c r="B272561" s="170"/>
    </row>
    <row r="272600" spans="2:2" x14ac:dyDescent="0.2">
      <c r="B272600" s="170"/>
    </row>
    <row r="272746" spans="2:2" x14ac:dyDescent="0.2">
      <c r="B272746" s="170"/>
    </row>
    <row r="272759" spans="2:2" x14ac:dyDescent="0.2">
      <c r="B272759" s="170"/>
    </row>
    <row r="272866" spans="2:2" x14ac:dyDescent="0.2">
      <c r="B272866" s="170"/>
    </row>
    <row r="272968" spans="2:2" x14ac:dyDescent="0.2">
      <c r="B272968" s="170"/>
    </row>
    <row r="272981" spans="2:2" x14ac:dyDescent="0.2">
      <c r="B272981" s="170"/>
    </row>
    <row r="272994" spans="2:2" x14ac:dyDescent="0.2">
      <c r="B272994" s="170"/>
    </row>
    <row r="273143" spans="2:2" x14ac:dyDescent="0.2">
      <c r="B273143" s="170"/>
    </row>
    <row r="273169" spans="2:2" x14ac:dyDescent="0.2">
      <c r="B273169" s="170"/>
    </row>
    <row r="273182" spans="2:2" x14ac:dyDescent="0.2">
      <c r="B273182" s="170"/>
    </row>
    <row r="273195" spans="2:2" x14ac:dyDescent="0.2">
      <c r="B273195" s="170"/>
    </row>
    <row r="273247" spans="2:2" x14ac:dyDescent="0.2">
      <c r="B273247" s="170"/>
    </row>
    <row r="273260" spans="2:2" x14ac:dyDescent="0.2">
      <c r="B273260" s="170"/>
    </row>
    <row r="273266" spans="2:2" x14ac:dyDescent="0.2">
      <c r="B273266" s="170"/>
    </row>
    <row r="273292" spans="2:2" x14ac:dyDescent="0.2">
      <c r="B273292" s="170"/>
    </row>
    <row r="273305" spans="2:2" x14ac:dyDescent="0.2">
      <c r="B273305" s="170"/>
    </row>
    <row r="273357" spans="2:2" x14ac:dyDescent="0.2">
      <c r="B273357" s="170"/>
    </row>
    <row r="273500" spans="2:2" x14ac:dyDescent="0.2">
      <c r="B273500" s="170"/>
    </row>
    <row r="273658" spans="2:2" x14ac:dyDescent="0.2">
      <c r="B273658" s="170"/>
    </row>
    <row r="273664" spans="2:2" x14ac:dyDescent="0.2">
      <c r="B273664" s="170"/>
    </row>
    <row r="273670" spans="2:2" x14ac:dyDescent="0.2">
      <c r="B273670" s="170"/>
    </row>
    <row r="273733" spans="2:2" x14ac:dyDescent="0.2">
      <c r="B273733" s="170"/>
    </row>
    <row r="273739" spans="2:2" x14ac:dyDescent="0.2">
      <c r="B273739" s="170"/>
    </row>
    <row r="273745" spans="2:2" x14ac:dyDescent="0.2">
      <c r="B273745" s="170"/>
    </row>
    <row r="273751" spans="2:2" x14ac:dyDescent="0.2">
      <c r="B273751" s="170"/>
    </row>
    <row r="273763" spans="2:2" x14ac:dyDescent="0.2">
      <c r="B273763" s="170"/>
    </row>
    <row r="273782" spans="2:2" x14ac:dyDescent="0.2">
      <c r="B273782" s="170"/>
    </row>
    <row r="273852" spans="2:2" x14ac:dyDescent="0.2">
      <c r="B273852" s="170"/>
    </row>
    <row r="273865" spans="2:2" x14ac:dyDescent="0.2">
      <c r="B273865" s="170"/>
    </row>
    <row r="273871" spans="2:2" x14ac:dyDescent="0.2">
      <c r="B273871" s="170"/>
    </row>
    <row r="273947" spans="2:2" x14ac:dyDescent="0.2">
      <c r="B273947" s="170"/>
    </row>
    <row r="274173" spans="2:2" x14ac:dyDescent="0.2">
      <c r="B274173" s="170"/>
    </row>
    <row r="274185" spans="2:2" x14ac:dyDescent="0.2">
      <c r="B274185" s="170"/>
    </row>
    <row r="274203" spans="2:2" x14ac:dyDescent="0.2">
      <c r="B274203" s="170"/>
    </row>
    <row r="274454" spans="2:2" x14ac:dyDescent="0.2">
      <c r="B274454" s="170"/>
    </row>
    <row r="274460" spans="2:2" x14ac:dyDescent="0.2">
      <c r="B274460" s="170"/>
    </row>
    <row r="274466" spans="2:2" x14ac:dyDescent="0.2">
      <c r="B274466" s="170"/>
    </row>
    <row r="274472" spans="2:2" x14ac:dyDescent="0.2">
      <c r="B274472" s="170"/>
    </row>
    <row r="274478" spans="2:2" x14ac:dyDescent="0.2">
      <c r="B274478" s="170"/>
    </row>
    <row r="274497" spans="2:2" x14ac:dyDescent="0.2">
      <c r="B274497" s="170"/>
    </row>
    <row r="274503" spans="2:2" x14ac:dyDescent="0.2">
      <c r="B274503" s="170"/>
    </row>
    <row r="274509" spans="2:2" x14ac:dyDescent="0.2">
      <c r="B274509" s="170"/>
    </row>
    <row r="274634" spans="2:2" x14ac:dyDescent="0.2">
      <c r="B274634" s="170"/>
    </row>
    <row r="274652" spans="2:2" x14ac:dyDescent="0.2">
      <c r="B274652" s="170"/>
    </row>
    <row r="274684" spans="2:2" x14ac:dyDescent="0.2">
      <c r="B274684" s="170"/>
    </row>
    <row r="274690" spans="2:2" x14ac:dyDescent="0.2">
      <c r="B274690" s="170"/>
    </row>
    <row r="274696" spans="2:2" x14ac:dyDescent="0.2">
      <c r="B274696" s="170"/>
    </row>
    <row r="275226" spans="2:2" x14ac:dyDescent="0.2">
      <c r="B275226" s="170"/>
    </row>
    <row r="275232" spans="2:2" x14ac:dyDescent="0.2">
      <c r="B275232" s="170"/>
    </row>
    <row r="275238" spans="2:2" x14ac:dyDescent="0.2">
      <c r="B275238" s="170"/>
    </row>
    <row r="275257" spans="2:2" x14ac:dyDescent="0.2">
      <c r="B275257" s="170"/>
    </row>
    <row r="275263" spans="2:2" x14ac:dyDescent="0.2">
      <c r="B275263" s="170"/>
    </row>
    <row r="275276" spans="2:2" x14ac:dyDescent="0.2">
      <c r="B275276" s="170"/>
    </row>
    <row r="275282" spans="2:2" x14ac:dyDescent="0.2">
      <c r="B275282" s="170"/>
    </row>
    <row r="275288" spans="2:2" x14ac:dyDescent="0.2">
      <c r="B275288" s="170"/>
    </row>
    <row r="275337" spans="2:2" x14ac:dyDescent="0.2">
      <c r="B275337" s="170"/>
    </row>
    <row r="275356" spans="2:2" x14ac:dyDescent="0.2">
      <c r="B275356" s="170"/>
    </row>
    <row r="275375" spans="2:2" x14ac:dyDescent="0.2">
      <c r="B275375" s="170"/>
    </row>
    <row r="275381" spans="2:2" x14ac:dyDescent="0.2">
      <c r="B275381" s="170"/>
    </row>
    <row r="275413" spans="2:2" x14ac:dyDescent="0.2">
      <c r="B275413" s="170"/>
    </row>
    <row r="275419" spans="2:2" x14ac:dyDescent="0.2">
      <c r="B275419" s="170"/>
    </row>
    <row r="275476" spans="2:2" x14ac:dyDescent="0.2">
      <c r="B275476" s="170"/>
    </row>
    <row r="275482" spans="2:2" x14ac:dyDescent="0.2">
      <c r="B275482" s="170"/>
    </row>
    <row r="275508" spans="2:2" x14ac:dyDescent="0.2">
      <c r="B275508" s="170"/>
    </row>
    <row r="275514" spans="2:2" x14ac:dyDescent="0.2">
      <c r="B275514" s="170"/>
    </row>
    <row r="275612" spans="2:2" x14ac:dyDescent="0.2">
      <c r="B275612" s="170"/>
    </row>
    <row r="275638" spans="2:2" x14ac:dyDescent="0.2">
      <c r="B275638" s="170"/>
    </row>
    <row r="275744" spans="2:2" x14ac:dyDescent="0.2">
      <c r="B275744" s="170"/>
    </row>
    <row r="275763" spans="2:2" x14ac:dyDescent="0.2">
      <c r="B275763" s="170"/>
    </row>
    <row r="275769" spans="2:2" x14ac:dyDescent="0.2">
      <c r="B275769" s="170"/>
    </row>
    <row r="275795" spans="2:2" x14ac:dyDescent="0.2">
      <c r="B275795" s="170"/>
    </row>
    <row r="275801" spans="2:2" x14ac:dyDescent="0.2">
      <c r="B275801" s="170"/>
    </row>
    <row r="275820" spans="2:2" x14ac:dyDescent="0.2">
      <c r="B275820" s="170"/>
    </row>
    <row r="275833" spans="2:2" x14ac:dyDescent="0.2">
      <c r="B275833" s="170"/>
    </row>
    <row r="275839" spans="2:2" x14ac:dyDescent="0.2">
      <c r="B275839" s="170"/>
    </row>
    <row r="275845" spans="2:2" x14ac:dyDescent="0.2">
      <c r="B275845" s="170"/>
    </row>
    <row r="275884" spans="2:2" x14ac:dyDescent="0.2">
      <c r="B275884" s="170"/>
    </row>
    <row r="275935" spans="2:2" x14ac:dyDescent="0.2">
      <c r="B275935" s="170"/>
    </row>
    <row r="275941" spans="2:2" x14ac:dyDescent="0.2">
      <c r="B275941" s="170"/>
    </row>
    <row r="275947" spans="2:2" x14ac:dyDescent="0.2">
      <c r="B275947" s="170"/>
    </row>
    <row r="276021" spans="2:2" x14ac:dyDescent="0.2">
      <c r="B276021" s="170"/>
    </row>
    <row r="276027" spans="2:2" x14ac:dyDescent="0.2">
      <c r="B276027" s="170"/>
    </row>
    <row r="276033" spans="2:2" x14ac:dyDescent="0.2">
      <c r="B276033" s="170"/>
    </row>
    <row r="276039" spans="2:2" x14ac:dyDescent="0.2">
      <c r="B276039" s="170"/>
    </row>
    <row r="276045" spans="2:2" x14ac:dyDescent="0.2">
      <c r="B276045" s="170"/>
    </row>
    <row r="276051" spans="2:2" x14ac:dyDescent="0.2">
      <c r="B276051" s="170"/>
    </row>
    <row r="276064" spans="2:2" x14ac:dyDescent="0.2">
      <c r="B276064" s="170"/>
    </row>
    <row r="276077" spans="2:2" x14ac:dyDescent="0.2">
      <c r="B276077" s="170"/>
    </row>
    <row r="276090" spans="2:2" x14ac:dyDescent="0.2">
      <c r="B276090" s="170"/>
    </row>
    <row r="276096" spans="2:2" x14ac:dyDescent="0.2">
      <c r="B276096" s="170"/>
    </row>
    <row r="276199" spans="2:2" x14ac:dyDescent="0.2">
      <c r="B276199" s="170"/>
    </row>
    <row r="276205" spans="2:2" x14ac:dyDescent="0.2">
      <c r="B276205" s="170"/>
    </row>
    <row r="276211" spans="2:2" x14ac:dyDescent="0.2">
      <c r="B276211" s="170"/>
    </row>
    <row r="276230" spans="2:2" x14ac:dyDescent="0.2">
      <c r="B276230" s="170"/>
    </row>
    <row r="276236" spans="2:2" x14ac:dyDescent="0.2">
      <c r="B276236" s="170"/>
    </row>
    <row r="276262" spans="2:2" x14ac:dyDescent="0.2">
      <c r="B276262" s="170"/>
    </row>
    <row r="276268" spans="2:2" x14ac:dyDescent="0.2">
      <c r="B276268" s="170"/>
    </row>
    <row r="276281" spans="2:2" x14ac:dyDescent="0.2">
      <c r="B276281" s="170"/>
    </row>
    <row r="276287" spans="2:2" x14ac:dyDescent="0.2">
      <c r="B276287" s="170"/>
    </row>
    <row r="276299" spans="2:2" x14ac:dyDescent="0.2">
      <c r="B276299" s="170"/>
    </row>
    <row r="276305" spans="2:2" x14ac:dyDescent="0.2">
      <c r="B276305" s="170"/>
    </row>
    <row r="276311" spans="2:2" x14ac:dyDescent="0.2">
      <c r="B276311" s="170"/>
    </row>
    <row r="276317" spans="2:2" x14ac:dyDescent="0.2">
      <c r="B276317" s="170"/>
    </row>
    <row r="276323" spans="2:2" x14ac:dyDescent="0.2">
      <c r="B276323" s="170"/>
    </row>
    <row r="276342" spans="2:2" x14ac:dyDescent="0.2">
      <c r="B276342" s="170"/>
    </row>
    <row r="276367" spans="2:2" x14ac:dyDescent="0.2">
      <c r="B276367" s="170"/>
    </row>
    <row r="276373" spans="2:2" x14ac:dyDescent="0.2">
      <c r="B276373" s="170"/>
    </row>
    <row r="276379" spans="2:2" x14ac:dyDescent="0.2">
      <c r="B276379" s="170"/>
    </row>
    <row r="276449" spans="2:2" x14ac:dyDescent="0.2">
      <c r="B276449" s="170"/>
    </row>
    <row r="276455" spans="2:2" x14ac:dyDescent="0.2">
      <c r="B276455" s="170"/>
    </row>
    <row r="276638" spans="2:2" x14ac:dyDescent="0.2">
      <c r="B276638" s="170"/>
    </row>
    <row r="276644" spans="2:2" x14ac:dyDescent="0.2">
      <c r="B276644" s="170"/>
    </row>
    <row r="276650" spans="2:2" x14ac:dyDescent="0.2">
      <c r="B276650" s="170"/>
    </row>
    <row r="276719" spans="2:2" x14ac:dyDescent="0.2">
      <c r="B276719" s="170"/>
    </row>
    <row r="276725" spans="2:2" x14ac:dyDescent="0.2">
      <c r="B276725" s="170"/>
    </row>
    <row r="276794" spans="2:2" x14ac:dyDescent="0.2">
      <c r="B276794" s="170"/>
    </row>
    <row r="276800" spans="2:2" x14ac:dyDescent="0.2">
      <c r="B276800" s="170"/>
    </row>
    <row r="276832" spans="2:2" x14ac:dyDescent="0.2">
      <c r="B276832" s="170"/>
    </row>
    <row r="276838" spans="2:2" x14ac:dyDescent="0.2">
      <c r="B276838" s="170"/>
    </row>
    <row r="277036" spans="2:2" x14ac:dyDescent="0.2">
      <c r="B277036" s="170"/>
    </row>
    <row r="277042" spans="2:2" x14ac:dyDescent="0.2">
      <c r="B277042" s="170"/>
    </row>
    <row r="277224" spans="2:2" x14ac:dyDescent="0.2">
      <c r="B277224" s="170"/>
    </row>
    <row r="277230" spans="2:2" x14ac:dyDescent="0.2">
      <c r="B277230" s="170"/>
    </row>
    <row r="277313" spans="2:2" x14ac:dyDescent="0.2">
      <c r="B277313" s="170"/>
    </row>
    <row r="277439" spans="2:2" x14ac:dyDescent="0.2">
      <c r="B277439" s="170"/>
    </row>
    <row r="277445" spans="2:2" x14ac:dyDescent="0.2">
      <c r="B277445" s="170"/>
    </row>
    <row r="277458" spans="2:2" x14ac:dyDescent="0.2">
      <c r="B277458" s="170"/>
    </row>
    <row r="277548" spans="2:2" x14ac:dyDescent="0.2">
      <c r="B277548" s="170"/>
    </row>
    <row r="277554" spans="2:2" x14ac:dyDescent="0.2">
      <c r="B277554" s="170"/>
    </row>
    <row r="277883" spans="2:2" x14ac:dyDescent="0.2">
      <c r="B277883" s="170"/>
    </row>
    <row r="277889" spans="2:2" x14ac:dyDescent="0.2">
      <c r="B277889" s="170"/>
    </row>
    <row r="277895" spans="2:2" x14ac:dyDescent="0.2">
      <c r="B277895" s="170"/>
    </row>
    <row r="277938" spans="2:2" x14ac:dyDescent="0.2">
      <c r="B277938" s="170"/>
    </row>
    <row r="277944" spans="2:2" x14ac:dyDescent="0.2">
      <c r="B277944" s="170"/>
    </row>
    <row r="277957" spans="2:2" x14ac:dyDescent="0.2">
      <c r="B277957" s="170"/>
    </row>
    <row r="278002" spans="2:2" x14ac:dyDescent="0.2">
      <c r="B278002" s="170"/>
    </row>
    <row r="278158" spans="2:2" x14ac:dyDescent="0.2">
      <c r="B278158" s="170"/>
    </row>
    <row r="278164" spans="2:2" x14ac:dyDescent="0.2">
      <c r="B278164" s="170"/>
    </row>
    <row r="278170" spans="2:2" x14ac:dyDescent="0.2">
      <c r="B278170" s="170"/>
    </row>
    <row r="278202" spans="2:2" x14ac:dyDescent="0.2">
      <c r="B278202" s="170"/>
    </row>
    <row r="278208" spans="2:2" x14ac:dyDescent="0.2">
      <c r="B278208" s="170"/>
    </row>
    <row r="278298" spans="2:2" x14ac:dyDescent="0.2">
      <c r="B278298" s="170"/>
    </row>
    <row r="278304" spans="2:2" x14ac:dyDescent="0.2">
      <c r="B278304" s="170"/>
    </row>
    <row r="278330" spans="2:2" x14ac:dyDescent="0.2">
      <c r="B278330" s="170"/>
    </row>
    <row r="278343" spans="2:2" x14ac:dyDescent="0.2">
      <c r="B278343" s="170"/>
    </row>
    <row r="278494" spans="2:2" x14ac:dyDescent="0.2">
      <c r="B278494" s="170"/>
    </row>
    <row r="278500" spans="2:2" x14ac:dyDescent="0.2">
      <c r="B278500" s="170"/>
    </row>
    <row r="278623" spans="2:2" x14ac:dyDescent="0.2">
      <c r="B278623" s="170"/>
    </row>
    <row r="278636" spans="2:2" x14ac:dyDescent="0.2">
      <c r="B278636" s="170"/>
    </row>
    <row r="278642" spans="2:2" x14ac:dyDescent="0.2">
      <c r="B278642" s="170"/>
    </row>
    <row r="278648" spans="2:2" x14ac:dyDescent="0.2">
      <c r="B278648" s="170"/>
    </row>
    <row r="278654" spans="2:2" x14ac:dyDescent="0.2">
      <c r="B278654" s="170"/>
    </row>
    <row r="278660" spans="2:2" x14ac:dyDescent="0.2">
      <c r="B278660" s="170"/>
    </row>
    <row r="278782" spans="2:2" x14ac:dyDescent="0.2">
      <c r="B278782" s="170"/>
    </row>
    <row r="278788" spans="2:2" x14ac:dyDescent="0.2">
      <c r="B278788" s="170"/>
    </row>
    <row r="278794" spans="2:2" x14ac:dyDescent="0.2">
      <c r="B278794" s="170"/>
    </row>
    <row r="278800" spans="2:2" x14ac:dyDescent="0.2">
      <c r="B278800" s="170"/>
    </row>
    <row r="278806" spans="2:2" x14ac:dyDescent="0.2">
      <c r="B278806" s="170"/>
    </row>
    <row r="278812" spans="2:2" x14ac:dyDescent="0.2">
      <c r="B278812" s="170"/>
    </row>
    <row r="279002" spans="2:2" x14ac:dyDescent="0.2">
      <c r="B279002" s="170"/>
    </row>
    <row r="279008" spans="2:2" x14ac:dyDescent="0.2">
      <c r="B279008" s="170"/>
    </row>
    <row r="279297" spans="2:2" x14ac:dyDescent="0.2">
      <c r="B279297" s="170"/>
    </row>
    <row r="279467" spans="2:2" x14ac:dyDescent="0.2">
      <c r="B279467" s="170"/>
    </row>
    <row r="279583" spans="2:2" x14ac:dyDescent="0.2">
      <c r="B279583" s="170"/>
    </row>
    <row r="279589" spans="2:2" x14ac:dyDescent="0.2">
      <c r="B279589" s="170"/>
    </row>
    <row r="279748" spans="2:2" x14ac:dyDescent="0.2">
      <c r="B279748" s="170"/>
    </row>
    <row r="279754" spans="2:2" x14ac:dyDescent="0.2">
      <c r="B279754" s="170"/>
    </row>
    <row r="279799" spans="2:2" x14ac:dyDescent="0.2">
      <c r="B279799" s="170"/>
    </row>
    <row r="279805" spans="2:2" x14ac:dyDescent="0.2">
      <c r="B279805" s="170"/>
    </row>
    <row r="279811" spans="2:2" x14ac:dyDescent="0.2">
      <c r="B279811" s="170"/>
    </row>
    <row r="279817" spans="2:2" x14ac:dyDescent="0.2">
      <c r="B279817" s="170"/>
    </row>
    <row r="280059" spans="2:2" x14ac:dyDescent="0.2">
      <c r="B280059" s="170"/>
    </row>
    <row r="280078" spans="2:2" x14ac:dyDescent="0.2">
      <c r="B280078" s="170"/>
    </row>
    <row r="280109" spans="2:2" x14ac:dyDescent="0.2">
      <c r="B280109" s="170"/>
    </row>
    <row r="280122" spans="2:2" x14ac:dyDescent="0.2">
      <c r="B280122" s="170"/>
    </row>
    <row r="280153" spans="2:2" x14ac:dyDescent="0.2">
      <c r="B280153" s="170"/>
    </row>
    <row r="280198" spans="2:2" x14ac:dyDescent="0.2">
      <c r="B280198" s="170"/>
    </row>
    <row r="280223" spans="2:2" x14ac:dyDescent="0.2">
      <c r="B280223" s="170"/>
    </row>
    <row r="280255" spans="2:2" x14ac:dyDescent="0.2">
      <c r="B280255" s="170"/>
    </row>
    <row r="280261" spans="2:2" x14ac:dyDescent="0.2">
      <c r="B280261" s="170"/>
    </row>
    <row r="280267" spans="2:2" x14ac:dyDescent="0.2">
      <c r="B280267" s="170"/>
    </row>
    <row r="280280" spans="2:2" x14ac:dyDescent="0.2">
      <c r="B280280" s="170"/>
    </row>
    <row r="280311" spans="2:2" x14ac:dyDescent="0.2">
      <c r="B280311" s="170"/>
    </row>
    <row r="280324" spans="2:2" x14ac:dyDescent="0.2">
      <c r="B280324" s="170"/>
    </row>
    <row r="280375" spans="2:2" x14ac:dyDescent="0.2">
      <c r="B280375" s="170"/>
    </row>
    <row r="280488" spans="2:2" x14ac:dyDescent="0.2">
      <c r="B280488" s="170"/>
    </row>
    <row r="280494" spans="2:2" x14ac:dyDescent="0.2">
      <c r="B280494" s="170"/>
    </row>
    <row r="280500" spans="2:2" x14ac:dyDescent="0.2">
      <c r="B280500" s="170"/>
    </row>
    <row r="280552" spans="2:2" x14ac:dyDescent="0.2">
      <c r="B280552" s="170"/>
    </row>
    <row r="280558" spans="2:2" x14ac:dyDescent="0.2">
      <c r="B280558" s="170"/>
    </row>
    <row r="280652" spans="2:2" x14ac:dyDescent="0.2">
      <c r="B280652" s="170"/>
    </row>
    <row r="280858" spans="2:2" x14ac:dyDescent="0.2">
      <c r="B280858" s="170"/>
    </row>
    <row r="280864" spans="2:2" x14ac:dyDescent="0.2">
      <c r="B280864" s="170"/>
    </row>
    <row r="280877" spans="2:2" x14ac:dyDescent="0.2">
      <c r="B280877" s="170"/>
    </row>
    <row r="281000" spans="2:2" x14ac:dyDescent="0.2">
      <c r="B281000" s="170"/>
    </row>
    <row r="281006" spans="2:2" x14ac:dyDescent="0.2">
      <c r="B281006" s="170"/>
    </row>
    <row r="281012" spans="2:2" x14ac:dyDescent="0.2">
      <c r="B281012" s="170"/>
    </row>
    <row r="281018" spans="2:2" x14ac:dyDescent="0.2">
      <c r="B281018" s="170"/>
    </row>
    <row r="281230" spans="2:2" x14ac:dyDescent="0.2">
      <c r="B281230" s="170"/>
    </row>
    <row r="281243" spans="2:2" x14ac:dyDescent="0.2">
      <c r="B281243" s="170"/>
    </row>
    <row r="281269" spans="2:2" x14ac:dyDescent="0.2">
      <c r="B281269" s="170"/>
    </row>
    <row r="281405" spans="2:2" x14ac:dyDescent="0.2">
      <c r="B281405" s="170"/>
    </row>
    <row r="281455" spans="2:2" x14ac:dyDescent="0.2">
      <c r="B281455" s="170"/>
    </row>
    <row r="281658" spans="2:2" x14ac:dyDescent="0.2">
      <c r="B281658" s="170"/>
    </row>
    <row r="281690" spans="2:2" x14ac:dyDescent="0.2">
      <c r="B281690" s="170"/>
    </row>
    <row r="281696" spans="2:2" x14ac:dyDescent="0.2">
      <c r="B281696" s="170"/>
    </row>
    <row r="281702" spans="2:2" x14ac:dyDescent="0.2">
      <c r="B281702" s="170"/>
    </row>
    <row r="281708" spans="2:2" x14ac:dyDescent="0.2">
      <c r="B281708" s="170"/>
    </row>
    <row r="281714" spans="2:2" x14ac:dyDescent="0.2">
      <c r="B281714" s="170"/>
    </row>
    <row r="281726" spans="2:2" x14ac:dyDescent="0.2">
      <c r="B281726" s="170"/>
    </row>
    <row r="281943" spans="2:2" x14ac:dyDescent="0.2">
      <c r="B281943" s="170"/>
    </row>
    <row r="281956" spans="2:2" x14ac:dyDescent="0.2">
      <c r="B281956" s="170"/>
    </row>
    <row r="281962" spans="2:2" x14ac:dyDescent="0.2">
      <c r="B281962" s="170"/>
    </row>
    <row r="282001" spans="2:2" x14ac:dyDescent="0.2">
      <c r="B282001" s="170"/>
    </row>
    <row r="282014" spans="2:2" x14ac:dyDescent="0.2">
      <c r="B282014" s="170"/>
    </row>
    <row r="282103" spans="2:2" x14ac:dyDescent="0.2">
      <c r="B282103" s="170"/>
    </row>
    <row r="282230" spans="2:2" x14ac:dyDescent="0.2">
      <c r="B282230" s="170"/>
    </row>
    <row r="282236" spans="2:2" x14ac:dyDescent="0.2">
      <c r="B282236" s="170"/>
    </row>
    <row r="282310" spans="2:2" x14ac:dyDescent="0.2">
      <c r="B282310" s="170"/>
    </row>
    <row r="282316" spans="2:2" x14ac:dyDescent="0.2">
      <c r="B282316" s="170"/>
    </row>
    <row r="282360" spans="2:2" x14ac:dyDescent="0.2">
      <c r="B282360" s="170"/>
    </row>
    <row r="282386" spans="2:2" x14ac:dyDescent="0.2">
      <c r="B282386" s="170"/>
    </row>
    <row r="282392" spans="2:2" x14ac:dyDescent="0.2">
      <c r="B282392" s="170"/>
    </row>
    <row r="282405" spans="2:2" x14ac:dyDescent="0.2">
      <c r="B282405" s="170"/>
    </row>
    <row r="282418" spans="2:2" x14ac:dyDescent="0.2">
      <c r="B282418" s="170"/>
    </row>
    <row r="282431" spans="2:2" x14ac:dyDescent="0.2">
      <c r="B282431" s="170"/>
    </row>
    <row r="282444" spans="2:2" x14ac:dyDescent="0.2">
      <c r="B282444" s="170"/>
    </row>
    <row r="282457" spans="2:2" x14ac:dyDescent="0.2">
      <c r="B282457" s="170"/>
    </row>
    <row r="282660" spans="2:2" x14ac:dyDescent="0.2">
      <c r="B282660" s="170"/>
    </row>
    <row r="282673" spans="2:2" x14ac:dyDescent="0.2">
      <c r="B282673" s="170"/>
    </row>
    <row r="282846" spans="2:2" x14ac:dyDescent="0.2">
      <c r="B282846" s="170"/>
    </row>
    <row r="282852" spans="2:2" x14ac:dyDescent="0.2">
      <c r="B282852" s="170"/>
    </row>
    <row r="282864" spans="2:2" x14ac:dyDescent="0.2">
      <c r="B282864" s="170"/>
    </row>
    <row r="282870" spans="2:2" x14ac:dyDescent="0.2">
      <c r="B282870" s="170"/>
    </row>
    <row r="282876" spans="2:2" x14ac:dyDescent="0.2">
      <c r="B282876" s="170"/>
    </row>
    <row r="282888" spans="2:2" x14ac:dyDescent="0.2">
      <c r="B282888" s="170"/>
    </row>
    <row r="282907" spans="2:2" x14ac:dyDescent="0.2">
      <c r="B282907" s="170"/>
    </row>
    <row r="282939" spans="2:2" x14ac:dyDescent="0.2">
      <c r="B282939" s="170"/>
    </row>
    <row r="282952" spans="2:2" x14ac:dyDescent="0.2">
      <c r="B282952" s="170"/>
    </row>
    <row r="282964" spans="2:2" x14ac:dyDescent="0.2">
      <c r="B282964" s="170"/>
    </row>
    <row r="283170" spans="2:2" x14ac:dyDescent="0.2">
      <c r="B283170" s="170"/>
    </row>
    <row r="283438" spans="2:2" x14ac:dyDescent="0.2">
      <c r="B283438" s="170"/>
    </row>
    <row r="283477" spans="2:2" x14ac:dyDescent="0.2">
      <c r="B283477" s="170"/>
    </row>
    <row r="283503" spans="2:2" x14ac:dyDescent="0.2">
      <c r="B283503" s="170"/>
    </row>
    <row r="283529" spans="2:2" x14ac:dyDescent="0.2">
      <c r="B283529" s="170"/>
    </row>
    <row r="283535" spans="2:2" x14ac:dyDescent="0.2">
      <c r="B283535" s="170"/>
    </row>
    <row r="283541" spans="2:2" x14ac:dyDescent="0.2">
      <c r="B283541" s="170"/>
    </row>
    <row r="283567" spans="2:2" x14ac:dyDescent="0.2">
      <c r="B283567" s="170"/>
    </row>
    <row r="283618" spans="2:2" x14ac:dyDescent="0.2">
      <c r="B283618" s="170"/>
    </row>
    <row r="283720" spans="2:2" x14ac:dyDescent="0.2">
      <c r="B283720" s="170"/>
    </row>
    <row r="283752" spans="2:2" x14ac:dyDescent="0.2">
      <c r="B283752" s="170"/>
    </row>
    <row r="283822" spans="2:2" x14ac:dyDescent="0.2">
      <c r="B283822" s="170"/>
    </row>
    <row r="283861" spans="2:2" x14ac:dyDescent="0.2">
      <c r="B283861" s="170"/>
    </row>
    <row r="283926" spans="2:2" x14ac:dyDescent="0.2">
      <c r="B283926" s="170"/>
    </row>
    <row r="284126" spans="2:2" x14ac:dyDescent="0.2">
      <c r="B284126" s="170"/>
    </row>
    <row r="284139" spans="2:2" x14ac:dyDescent="0.2">
      <c r="B284139" s="170"/>
    </row>
    <row r="284145" spans="2:2" x14ac:dyDescent="0.2">
      <c r="B284145" s="170"/>
    </row>
    <row r="284170" spans="2:2" x14ac:dyDescent="0.2">
      <c r="B284170" s="170"/>
    </row>
    <row r="284584" spans="2:2" x14ac:dyDescent="0.2">
      <c r="B284584" s="170"/>
    </row>
    <row r="284623" spans="2:2" x14ac:dyDescent="0.2">
      <c r="B284623" s="170"/>
    </row>
    <row r="284853" spans="2:2" x14ac:dyDescent="0.2">
      <c r="B284853" s="170"/>
    </row>
    <row r="284859" spans="2:2" x14ac:dyDescent="0.2">
      <c r="B284859" s="170"/>
    </row>
    <row r="284911" spans="2:2" x14ac:dyDescent="0.2">
      <c r="B284911" s="170"/>
    </row>
    <row r="284937" spans="2:2" x14ac:dyDescent="0.2">
      <c r="B284937" s="170"/>
    </row>
    <row r="284956" spans="2:2" x14ac:dyDescent="0.2">
      <c r="B284956" s="170"/>
    </row>
    <row r="284995" spans="2:2" x14ac:dyDescent="0.2">
      <c r="B284995" s="170"/>
    </row>
    <row r="285053" spans="2:2" x14ac:dyDescent="0.2">
      <c r="B285053" s="170"/>
    </row>
    <row r="285066" spans="2:2" x14ac:dyDescent="0.2">
      <c r="B285066" s="170"/>
    </row>
    <row r="285169" spans="2:2" x14ac:dyDescent="0.2">
      <c r="B285169" s="170"/>
    </row>
    <row r="285273" spans="2:2" x14ac:dyDescent="0.2">
      <c r="B285273" s="170"/>
    </row>
    <row r="285661" spans="2:2" x14ac:dyDescent="0.2">
      <c r="B285661" s="170"/>
    </row>
    <row r="285687" spans="2:2" x14ac:dyDescent="0.2">
      <c r="B285687" s="170"/>
    </row>
    <row r="285700" spans="2:2" x14ac:dyDescent="0.2">
      <c r="B285700" s="170"/>
    </row>
    <row r="285713" spans="2:2" x14ac:dyDescent="0.2">
      <c r="B285713" s="170"/>
    </row>
    <row r="285719" spans="2:2" x14ac:dyDescent="0.2">
      <c r="B285719" s="170"/>
    </row>
    <row r="285732" spans="2:2" x14ac:dyDescent="0.2">
      <c r="B285732" s="170"/>
    </row>
    <row r="285738" spans="2:2" x14ac:dyDescent="0.2">
      <c r="B285738" s="170"/>
    </row>
    <row r="285744" spans="2:2" x14ac:dyDescent="0.2">
      <c r="B285744" s="170"/>
    </row>
    <row r="285770" spans="2:2" x14ac:dyDescent="0.2">
      <c r="B285770" s="170"/>
    </row>
    <row r="285903" spans="2:2" x14ac:dyDescent="0.2">
      <c r="B285903" s="170"/>
    </row>
    <row r="285948" spans="2:2" x14ac:dyDescent="0.2">
      <c r="B285948" s="170"/>
    </row>
    <row r="286129" spans="2:2" x14ac:dyDescent="0.2">
      <c r="B286129" s="170"/>
    </row>
    <row r="286218" spans="2:2" x14ac:dyDescent="0.2">
      <c r="B286218" s="170"/>
    </row>
    <row r="286244" spans="2:2" x14ac:dyDescent="0.2">
      <c r="B286244" s="170"/>
    </row>
    <row r="286453" spans="2:2" x14ac:dyDescent="0.2">
      <c r="B286453" s="170"/>
    </row>
    <row r="286605" spans="2:2" x14ac:dyDescent="0.2">
      <c r="B286605" s="170"/>
    </row>
    <row r="286650" spans="2:2" x14ac:dyDescent="0.2">
      <c r="B286650" s="170"/>
    </row>
    <row r="286695" spans="2:2" x14ac:dyDescent="0.2">
      <c r="B286695" s="170"/>
    </row>
    <row r="286759" spans="2:2" x14ac:dyDescent="0.2">
      <c r="B286759" s="170"/>
    </row>
    <row r="286765" spans="2:2" x14ac:dyDescent="0.2">
      <c r="B286765" s="170"/>
    </row>
    <row r="286771" spans="2:2" x14ac:dyDescent="0.2">
      <c r="B286771" s="170"/>
    </row>
    <row r="286777" spans="2:2" x14ac:dyDescent="0.2">
      <c r="B286777" s="170"/>
    </row>
    <row r="286892" spans="2:2" x14ac:dyDescent="0.2">
      <c r="B286892" s="170"/>
    </row>
    <row r="286905" spans="2:2" x14ac:dyDescent="0.2">
      <c r="B286905" s="170"/>
    </row>
    <row r="286968" spans="2:2" x14ac:dyDescent="0.2">
      <c r="B286968" s="170"/>
    </row>
    <row r="287042" spans="2:2" x14ac:dyDescent="0.2">
      <c r="B287042" s="170"/>
    </row>
    <row r="287048" spans="2:2" x14ac:dyDescent="0.2">
      <c r="B287048" s="170"/>
    </row>
    <row r="287054" spans="2:2" x14ac:dyDescent="0.2">
      <c r="B287054" s="170"/>
    </row>
    <row r="287073" spans="2:2" x14ac:dyDescent="0.2">
      <c r="B287073" s="170"/>
    </row>
    <row r="287174" spans="2:2" x14ac:dyDescent="0.2">
      <c r="B287174" s="170"/>
    </row>
    <row r="287328" spans="2:2" x14ac:dyDescent="0.2">
      <c r="B287328" s="170"/>
    </row>
    <row r="287340" spans="2:2" x14ac:dyDescent="0.2">
      <c r="B287340" s="170"/>
    </row>
    <row r="287346" spans="2:2" x14ac:dyDescent="0.2">
      <c r="B287346" s="170"/>
    </row>
    <row r="287365" spans="2:2" x14ac:dyDescent="0.2">
      <c r="B287365" s="170"/>
    </row>
    <row r="287383" spans="2:2" x14ac:dyDescent="0.2">
      <c r="B287383" s="170"/>
    </row>
    <row r="287395" spans="2:2" x14ac:dyDescent="0.2">
      <c r="B287395" s="170"/>
    </row>
    <row r="287420" spans="2:2" x14ac:dyDescent="0.2">
      <c r="B287420" s="170"/>
    </row>
    <row r="287452" spans="2:2" x14ac:dyDescent="0.2">
      <c r="B287452" s="170"/>
    </row>
    <row r="287465" spans="2:2" x14ac:dyDescent="0.2">
      <c r="B287465" s="170"/>
    </row>
    <row r="287471" spans="2:2" x14ac:dyDescent="0.2">
      <c r="B287471" s="170"/>
    </row>
    <row r="287477" spans="2:2" x14ac:dyDescent="0.2">
      <c r="B287477" s="170"/>
    </row>
    <row r="287483" spans="2:2" x14ac:dyDescent="0.2">
      <c r="B287483" s="170"/>
    </row>
    <row r="287489" spans="2:2" x14ac:dyDescent="0.2">
      <c r="B287489" s="170"/>
    </row>
    <row r="287495" spans="2:2" x14ac:dyDescent="0.2">
      <c r="B287495" s="170"/>
    </row>
    <row r="287501" spans="2:2" x14ac:dyDescent="0.2">
      <c r="B287501" s="170"/>
    </row>
    <row r="287507" spans="2:2" x14ac:dyDescent="0.2">
      <c r="B287507" s="170"/>
    </row>
    <row r="287634" spans="2:2" x14ac:dyDescent="0.2">
      <c r="B287634" s="170"/>
    </row>
    <row r="287640" spans="2:2" x14ac:dyDescent="0.2">
      <c r="B287640" s="170"/>
    </row>
    <row r="287646" spans="2:2" x14ac:dyDescent="0.2">
      <c r="B287646" s="170"/>
    </row>
    <row r="287652" spans="2:2" x14ac:dyDescent="0.2">
      <c r="B287652" s="170"/>
    </row>
    <row r="287658" spans="2:2" x14ac:dyDescent="0.2">
      <c r="B287658" s="170"/>
    </row>
    <row r="287715" spans="2:2" x14ac:dyDescent="0.2">
      <c r="B287715" s="170"/>
    </row>
    <row r="287798" spans="2:2" x14ac:dyDescent="0.2">
      <c r="B287798" s="170"/>
    </row>
    <row r="287951" spans="2:2" x14ac:dyDescent="0.2">
      <c r="B287951" s="170"/>
    </row>
    <row r="287957" spans="2:2" x14ac:dyDescent="0.2">
      <c r="B287957" s="170"/>
    </row>
    <row r="288022" spans="2:2" x14ac:dyDescent="0.2">
      <c r="B288022" s="170"/>
    </row>
    <row r="288028" spans="2:2" x14ac:dyDescent="0.2">
      <c r="B288028" s="170"/>
    </row>
    <row r="288041" spans="2:2" x14ac:dyDescent="0.2">
      <c r="B288041" s="170"/>
    </row>
    <row r="288073" spans="2:2" x14ac:dyDescent="0.2">
      <c r="B288073" s="170"/>
    </row>
    <row r="288079" spans="2:2" x14ac:dyDescent="0.2">
      <c r="B288079" s="170"/>
    </row>
    <row r="288092" spans="2:2" x14ac:dyDescent="0.2">
      <c r="B288092" s="170"/>
    </row>
    <row r="288098" spans="2:2" x14ac:dyDescent="0.2">
      <c r="B288098" s="170"/>
    </row>
    <row r="288104" spans="2:2" x14ac:dyDescent="0.2">
      <c r="B288104" s="170"/>
    </row>
    <row r="288110" spans="2:2" x14ac:dyDescent="0.2">
      <c r="B288110" s="170"/>
    </row>
    <row r="288116" spans="2:2" x14ac:dyDescent="0.2">
      <c r="B288116" s="170"/>
    </row>
    <row r="288122" spans="2:2" x14ac:dyDescent="0.2">
      <c r="B288122" s="170"/>
    </row>
    <row r="288128" spans="2:2" x14ac:dyDescent="0.2">
      <c r="B288128" s="170"/>
    </row>
    <row r="288134" spans="2:2" x14ac:dyDescent="0.2">
      <c r="B288134" s="170"/>
    </row>
    <row r="288338" spans="2:2" x14ac:dyDescent="0.2">
      <c r="B288338" s="170"/>
    </row>
    <row r="288617" spans="2:2" x14ac:dyDescent="0.2">
      <c r="B288617" s="170"/>
    </row>
    <row r="288630" spans="2:2" x14ac:dyDescent="0.2">
      <c r="B288630" s="170"/>
    </row>
    <row r="288642" spans="2:2" x14ac:dyDescent="0.2">
      <c r="B288642" s="170"/>
    </row>
    <row r="288661" spans="2:2" x14ac:dyDescent="0.2">
      <c r="B288661" s="170"/>
    </row>
    <row r="288667" spans="2:2" x14ac:dyDescent="0.2">
      <c r="B288667" s="170"/>
    </row>
    <row r="288775" spans="2:2" x14ac:dyDescent="0.2">
      <c r="B288775" s="170"/>
    </row>
    <row r="288794" spans="2:2" x14ac:dyDescent="0.2">
      <c r="B288794" s="170"/>
    </row>
    <row r="288838" spans="2:2" x14ac:dyDescent="0.2">
      <c r="B288838" s="170"/>
    </row>
    <row r="288894" spans="2:2" x14ac:dyDescent="0.2">
      <c r="B288894" s="170"/>
    </row>
    <row r="288968" spans="2:2" x14ac:dyDescent="0.2">
      <c r="B288968" s="170"/>
    </row>
    <row r="289123" spans="2:2" x14ac:dyDescent="0.2">
      <c r="B289123" s="170"/>
    </row>
    <row r="289129" spans="2:2" x14ac:dyDescent="0.2">
      <c r="B289129" s="170"/>
    </row>
    <row r="289135" spans="2:2" x14ac:dyDescent="0.2">
      <c r="B289135" s="170"/>
    </row>
    <row r="289141" spans="2:2" x14ac:dyDescent="0.2">
      <c r="B289141" s="170"/>
    </row>
    <row r="289147" spans="2:2" x14ac:dyDescent="0.2">
      <c r="B289147" s="170"/>
    </row>
    <row r="289191" spans="2:2" x14ac:dyDescent="0.2">
      <c r="B289191" s="170"/>
    </row>
    <row r="289197" spans="2:2" x14ac:dyDescent="0.2">
      <c r="B289197" s="170"/>
    </row>
    <row r="289248" spans="2:2" x14ac:dyDescent="0.2">
      <c r="B289248" s="170"/>
    </row>
    <row r="289312" spans="2:2" x14ac:dyDescent="0.2">
      <c r="B289312" s="170"/>
    </row>
    <row r="289718" spans="2:2" x14ac:dyDescent="0.2">
      <c r="B289718" s="170"/>
    </row>
    <row r="289724" spans="2:2" x14ac:dyDescent="0.2">
      <c r="B289724" s="170"/>
    </row>
    <row r="289730" spans="2:2" x14ac:dyDescent="0.2">
      <c r="B289730" s="170"/>
    </row>
    <row r="289736" spans="2:2" x14ac:dyDescent="0.2">
      <c r="B289736" s="170"/>
    </row>
    <row r="289742" spans="2:2" x14ac:dyDescent="0.2">
      <c r="B289742" s="170"/>
    </row>
    <row r="290003" spans="2:2" x14ac:dyDescent="0.2">
      <c r="B290003" s="170"/>
    </row>
    <row r="290022" spans="2:2" x14ac:dyDescent="0.2">
      <c r="B290022" s="170"/>
    </row>
    <row r="290028" spans="2:2" x14ac:dyDescent="0.2">
      <c r="B290028" s="170"/>
    </row>
    <row r="290034" spans="2:2" x14ac:dyDescent="0.2">
      <c r="B290034" s="170"/>
    </row>
    <row r="290231" spans="2:2" x14ac:dyDescent="0.2">
      <c r="B290231" s="170"/>
    </row>
    <row r="290257" spans="2:2" x14ac:dyDescent="0.2">
      <c r="B290257" s="170"/>
    </row>
    <row r="290313" spans="2:2" x14ac:dyDescent="0.2">
      <c r="B290313" s="170"/>
    </row>
    <row r="290319" spans="2:2" x14ac:dyDescent="0.2">
      <c r="B290319" s="170"/>
    </row>
    <row r="290325" spans="2:2" x14ac:dyDescent="0.2">
      <c r="B290325" s="170"/>
    </row>
    <row r="290331" spans="2:2" x14ac:dyDescent="0.2">
      <c r="B290331" s="170"/>
    </row>
    <row r="290337" spans="2:2" x14ac:dyDescent="0.2">
      <c r="B290337" s="170"/>
    </row>
    <row r="290760" spans="2:2" x14ac:dyDescent="0.2">
      <c r="B290760" s="170"/>
    </row>
    <row r="290766" spans="2:2" x14ac:dyDescent="0.2">
      <c r="B290766" s="170"/>
    </row>
    <row r="290772" spans="2:2" x14ac:dyDescent="0.2">
      <c r="B290772" s="170"/>
    </row>
    <row r="290778" spans="2:2" x14ac:dyDescent="0.2">
      <c r="B290778" s="170"/>
    </row>
    <row r="290814" spans="2:2" x14ac:dyDescent="0.2">
      <c r="B290814" s="170"/>
    </row>
    <row r="290872" spans="2:2" x14ac:dyDescent="0.2">
      <c r="B290872" s="170"/>
    </row>
    <row r="290878" spans="2:2" x14ac:dyDescent="0.2">
      <c r="B290878" s="170"/>
    </row>
    <row r="290884" spans="2:2" x14ac:dyDescent="0.2">
      <c r="B290884" s="170"/>
    </row>
    <row r="290896" spans="2:2" x14ac:dyDescent="0.2">
      <c r="B290896" s="170"/>
    </row>
    <row r="290940" spans="2:2" x14ac:dyDescent="0.2">
      <c r="B290940" s="170"/>
    </row>
    <row r="291096" spans="2:2" x14ac:dyDescent="0.2">
      <c r="B291096" s="170"/>
    </row>
    <row r="291148" spans="2:2" x14ac:dyDescent="0.2">
      <c r="B291148" s="170"/>
    </row>
    <row r="291154" spans="2:2" x14ac:dyDescent="0.2">
      <c r="B291154" s="170"/>
    </row>
    <row r="291304" spans="2:2" x14ac:dyDescent="0.2">
      <c r="B291304" s="170"/>
    </row>
    <row r="291382" spans="2:2" x14ac:dyDescent="0.2">
      <c r="B291382" s="170"/>
    </row>
    <row r="291483" spans="2:2" x14ac:dyDescent="0.2">
      <c r="B291483" s="170"/>
    </row>
    <row r="291585" spans="2:2" x14ac:dyDescent="0.2">
      <c r="B291585" s="170"/>
    </row>
    <row r="291591" spans="2:2" x14ac:dyDescent="0.2">
      <c r="B291591" s="170"/>
    </row>
    <row r="291604" spans="2:2" x14ac:dyDescent="0.2">
      <c r="B291604" s="170"/>
    </row>
    <row r="291610" spans="2:2" x14ac:dyDescent="0.2">
      <c r="B291610" s="170"/>
    </row>
    <row r="291629" spans="2:2" x14ac:dyDescent="0.2">
      <c r="B291629" s="170"/>
    </row>
    <row r="291673" spans="2:2" x14ac:dyDescent="0.2">
      <c r="B291673" s="170"/>
    </row>
    <row r="291679" spans="2:2" x14ac:dyDescent="0.2">
      <c r="B291679" s="170"/>
    </row>
    <row r="291685" spans="2:2" x14ac:dyDescent="0.2">
      <c r="B291685" s="170"/>
    </row>
    <row r="291698" spans="2:2" x14ac:dyDescent="0.2">
      <c r="B291698" s="170"/>
    </row>
    <row r="291763" spans="2:2" x14ac:dyDescent="0.2">
      <c r="B291763" s="170"/>
    </row>
    <row r="291769" spans="2:2" x14ac:dyDescent="0.2">
      <c r="B291769" s="170"/>
    </row>
    <row r="292152" spans="2:2" x14ac:dyDescent="0.2">
      <c r="B292152" s="170"/>
    </row>
    <row r="292158" spans="2:2" x14ac:dyDescent="0.2">
      <c r="B292158" s="170"/>
    </row>
    <row r="292171" spans="2:2" x14ac:dyDescent="0.2">
      <c r="B292171" s="170"/>
    </row>
    <row r="292189" spans="2:2" x14ac:dyDescent="0.2">
      <c r="B292189" s="170"/>
    </row>
    <row r="293072" spans="2:2" x14ac:dyDescent="0.2">
      <c r="B293072" s="170"/>
    </row>
    <row r="293166" spans="2:2" x14ac:dyDescent="0.2">
      <c r="B293166" s="170"/>
    </row>
    <row r="293528" spans="2:2" x14ac:dyDescent="0.2">
      <c r="B293528" s="170"/>
    </row>
    <row r="293680" spans="2:2" x14ac:dyDescent="0.2">
      <c r="B293680" s="170"/>
    </row>
    <row r="293686" spans="2:2" x14ac:dyDescent="0.2">
      <c r="B293686" s="170"/>
    </row>
    <row r="293723" spans="2:2" x14ac:dyDescent="0.2">
      <c r="B293723" s="170"/>
    </row>
    <row r="293729" spans="2:2" x14ac:dyDescent="0.2">
      <c r="B293729" s="170"/>
    </row>
    <row r="293772" spans="2:2" x14ac:dyDescent="0.2">
      <c r="B293772" s="170"/>
    </row>
    <row r="293778" spans="2:2" x14ac:dyDescent="0.2">
      <c r="B293778" s="170"/>
    </row>
    <row r="293862" spans="2:2" x14ac:dyDescent="0.2">
      <c r="B293862" s="170"/>
    </row>
    <row r="293953" spans="2:2" x14ac:dyDescent="0.2">
      <c r="B293953" s="170"/>
    </row>
    <row r="293978" spans="2:2" x14ac:dyDescent="0.2">
      <c r="B293978" s="170"/>
    </row>
    <row r="293984" spans="2:2" x14ac:dyDescent="0.2">
      <c r="B293984" s="170"/>
    </row>
    <row r="294010" spans="2:2" x14ac:dyDescent="0.2">
      <c r="B294010" s="170"/>
    </row>
    <row r="294023" spans="2:2" x14ac:dyDescent="0.2">
      <c r="B294023" s="170"/>
    </row>
    <row r="294094" spans="2:2" x14ac:dyDescent="0.2">
      <c r="B294094" s="170"/>
    </row>
    <row r="294100" spans="2:2" x14ac:dyDescent="0.2">
      <c r="B294100" s="170"/>
    </row>
    <row r="294158" spans="2:2" x14ac:dyDescent="0.2">
      <c r="B294158" s="170"/>
    </row>
    <row r="294171" spans="2:2" x14ac:dyDescent="0.2">
      <c r="B294171" s="170"/>
    </row>
    <row r="294490" spans="2:2" x14ac:dyDescent="0.2">
      <c r="B294490" s="170"/>
    </row>
    <row r="294496" spans="2:2" x14ac:dyDescent="0.2">
      <c r="B294496" s="170"/>
    </row>
    <row r="294618" spans="2:2" x14ac:dyDescent="0.2">
      <c r="B294618" s="170"/>
    </row>
    <row r="294631" spans="2:2" x14ac:dyDescent="0.2">
      <c r="B294631" s="170"/>
    </row>
    <row r="294670" spans="2:2" x14ac:dyDescent="0.2">
      <c r="B294670" s="170"/>
    </row>
    <row r="294873" spans="2:2" x14ac:dyDescent="0.2">
      <c r="B294873" s="170"/>
    </row>
    <row r="294886" spans="2:2" x14ac:dyDescent="0.2">
      <c r="B294886" s="170"/>
    </row>
    <row r="294931" spans="2:2" x14ac:dyDescent="0.2">
      <c r="B294931" s="170"/>
    </row>
    <row r="294937" spans="2:2" x14ac:dyDescent="0.2">
      <c r="B294937" s="170"/>
    </row>
    <row r="294943" spans="2:2" x14ac:dyDescent="0.2">
      <c r="B294943" s="170"/>
    </row>
    <row r="294949" spans="2:2" x14ac:dyDescent="0.2">
      <c r="B294949" s="170"/>
    </row>
    <row r="294993" spans="2:2" x14ac:dyDescent="0.2">
      <c r="B294993" s="170"/>
    </row>
    <row r="294999" spans="2:2" x14ac:dyDescent="0.2">
      <c r="B294999" s="170"/>
    </row>
    <row r="295005" spans="2:2" x14ac:dyDescent="0.2">
      <c r="B295005" s="170"/>
    </row>
    <row r="295011" spans="2:2" x14ac:dyDescent="0.2">
      <c r="B295011" s="170"/>
    </row>
    <row r="295017" spans="2:2" x14ac:dyDescent="0.2">
      <c r="B295017" s="170"/>
    </row>
    <row r="295023" spans="2:2" x14ac:dyDescent="0.2">
      <c r="B295023" s="170"/>
    </row>
    <row r="295036" spans="2:2" x14ac:dyDescent="0.2">
      <c r="B295036" s="170"/>
    </row>
    <row r="295042" spans="2:2" x14ac:dyDescent="0.2">
      <c r="B295042" s="170"/>
    </row>
    <row r="295048" spans="2:2" x14ac:dyDescent="0.2">
      <c r="B295048" s="170"/>
    </row>
    <row r="295054" spans="2:2" x14ac:dyDescent="0.2">
      <c r="B295054" s="170"/>
    </row>
    <row r="295060" spans="2:2" x14ac:dyDescent="0.2">
      <c r="B295060" s="170"/>
    </row>
    <row r="295066" spans="2:2" x14ac:dyDescent="0.2">
      <c r="B295066" s="170"/>
    </row>
    <row r="295123" spans="2:2" x14ac:dyDescent="0.2">
      <c r="B295123" s="170"/>
    </row>
    <row r="295205" spans="2:2" x14ac:dyDescent="0.2">
      <c r="B295205" s="170"/>
    </row>
    <row r="295380" spans="2:2" x14ac:dyDescent="0.2">
      <c r="B295380" s="170"/>
    </row>
    <row r="295437" spans="2:2" x14ac:dyDescent="0.2">
      <c r="B295437" s="170"/>
    </row>
    <row r="295443" spans="2:2" x14ac:dyDescent="0.2">
      <c r="B295443" s="170"/>
    </row>
    <row r="295449" spans="2:2" x14ac:dyDescent="0.2">
      <c r="B295449" s="170"/>
    </row>
    <row r="295563" spans="2:2" x14ac:dyDescent="0.2">
      <c r="B295563" s="170"/>
    </row>
    <row r="295569" spans="2:2" x14ac:dyDescent="0.2">
      <c r="B295569" s="170"/>
    </row>
    <row r="295575" spans="2:2" x14ac:dyDescent="0.2">
      <c r="B295575" s="170"/>
    </row>
    <row r="295581" spans="2:2" x14ac:dyDescent="0.2">
      <c r="B295581" s="170"/>
    </row>
    <row r="295685" spans="2:2" x14ac:dyDescent="0.2">
      <c r="B295685" s="170"/>
    </row>
    <row r="295851" spans="2:2" x14ac:dyDescent="0.2">
      <c r="B295851" s="170"/>
    </row>
    <row r="295929" spans="2:2" x14ac:dyDescent="0.2">
      <c r="B295929" s="170"/>
    </row>
    <row r="296025" spans="2:2" x14ac:dyDescent="0.2">
      <c r="B296025" s="170"/>
    </row>
    <row r="296031" spans="2:2" x14ac:dyDescent="0.2">
      <c r="B296031" s="170"/>
    </row>
    <row r="296037" spans="2:2" x14ac:dyDescent="0.2">
      <c r="B296037" s="170"/>
    </row>
    <row r="296050" spans="2:2" x14ac:dyDescent="0.2">
      <c r="B296050" s="170"/>
    </row>
    <row r="296056" spans="2:2" x14ac:dyDescent="0.2">
      <c r="B296056" s="170"/>
    </row>
    <row r="296106" spans="2:2" x14ac:dyDescent="0.2">
      <c r="B296106" s="170"/>
    </row>
    <row r="296112" spans="2:2" x14ac:dyDescent="0.2">
      <c r="B296112" s="170"/>
    </row>
    <row r="296170" spans="2:2" x14ac:dyDescent="0.2">
      <c r="B296170" s="170"/>
    </row>
    <row r="296183" spans="2:2" x14ac:dyDescent="0.2">
      <c r="B296183" s="170"/>
    </row>
    <row r="296196" spans="2:2" x14ac:dyDescent="0.2">
      <c r="B296196" s="170"/>
    </row>
    <row r="296209" spans="2:2" x14ac:dyDescent="0.2">
      <c r="B296209" s="170"/>
    </row>
    <row r="296480" spans="2:2" x14ac:dyDescent="0.2">
      <c r="B296480" s="170"/>
    </row>
    <row r="296863" spans="2:2" x14ac:dyDescent="0.2">
      <c r="B296863" s="170"/>
    </row>
    <row r="297016" spans="2:2" x14ac:dyDescent="0.2">
      <c r="B297016" s="170"/>
    </row>
    <row r="297022" spans="2:2" x14ac:dyDescent="0.2">
      <c r="B297022" s="170"/>
    </row>
    <row r="297186" spans="2:2" x14ac:dyDescent="0.2">
      <c r="B297186" s="170"/>
    </row>
    <row r="297192" spans="2:2" x14ac:dyDescent="0.2">
      <c r="B297192" s="170"/>
    </row>
    <row r="297198" spans="2:2" x14ac:dyDescent="0.2">
      <c r="B297198" s="170"/>
    </row>
    <row r="297204" spans="2:2" x14ac:dyDescent="0.2">
      <c r="B297204" s="170"/>
    </row>
    <row r="297210" spans="2:2" x14ac:dyDescent="0.2">
      <c r="B297210" s="170"/>
    </row>
    <row r="297336" spans="2:2" x14ac:dyDescent="0.2">
      <c r="B297336" s="170"/>
    </row>
    <row r="297349" spans="2:2" x14ac:dyDescent="0.2">
      <c r="B297349" s="170"/>
    </row>
    <row r="297362" spans="2:2" x14ac:dyDescent="0.2">
      <c r="B297362" s="170"/>
    </row>
    <row r="297375" spans="2:2" x14ac:dyDescent="0.2">
      <c r="B297375" s="170"/>
    </row>
    <row r="297377" spans="2:2" x14ac:dyDescent="0.2">
      <c r="B297377" s="170"/>
    </row>
    <row r="297381" spans="2:2" x14ac:dyDescent="0.2">
      <c r="B297381" s="170"/>
    </row>
    <row r="297383" spans="2:2" x14ac:dyDescent="0.2">
      <c r="B297383" s="170"/>
    </row>
    <row r="297387" spans="2:2" x14ac:dyDescent="0.2">
      <c r="B297387" s="170"/>
    </row>
    <row r="297389" spans="2:2" x14ac:dyDescent="0.2">
      <c r="B297389" s="170"/>
    </row>
    <row r="297524" spans="2:2" x14ac:dyDescent="0.2">
      <c r="B297524" s="170"/>
    </row>
    <row r="297556" spans="2:2" x14ac:dyDescent="0.2">
      <c r="B297556" s="170"/>
    </row>
    <row r="297751" spans="2:2" x14ac:dyDescent="0.2">
      <c r="B297751" s="170"/>
    </row>
    <row r="297757" spans="2:2" x14ac:dyDescent="0.2">
      <c r="B297757" s="170"/>
    </row>
    <row r="297763" spans="2:2" x14ac:dyDescent="0.2">
      <c r="B297763" s="170"/>
    </row>
    <row r="297769" spans="2:2" x14ac:dyDescent="0.2">
      <c r="B297769" s="170"/>
    </row>
    <row r="297775" spans="2:2" x14ac:dyDescent="0.2">
      <c r="B297775" s="170"/>
    </row>
    <row r="297781" spans="2:2" x14ac:dyDescent="0.2">
      <c r="B297781" s="170"/>
    </row>
    <row r="297857" spans="2:2" x14ac:dyDescent="0.2">
      <c r="B297857" s="170"/>
    </row>
    <row r="297863" spans="2:2" x14ac:dyDescent="0.2">
      <c r="B297863" s="170"/>
    </row>
    <row r="298197" spans="2:2" x14ac:dyDescent="0.2">
      <c r="B298197" s="170"/>
    </row>
    <row r="298261" spans="2:2" x14ac:dyDescent="0.2">
      <c r="B298261" s="170"/>
    </row>
    <row r="298267" spans="2:2" x14ac:dyDescent="0.2">
      <c r="B298267" s="170"/>
    </row>
    <row r="298273" spans="2:2" x14ac:dyDescent="0.2">
      <c r="B298273" s="170"/>
    </row>
    <row r="298279" spans="2:2" x14ac:dyDescent="0.2">
      <c r="B298279" s="170"/>
    </row>
    <row r="298285" spans="2:2" x14ac:dyDescent="0.2">
      <c r="B298285" s="170"/>
    </row>
    <row r="298291" spans="2:2" x14ac:dyDescent="0.2">
      <c r="B298291" s="170"/>
    </row>
    <row r="298354" spans="2:2" x14ac:dyDescent="0.2">
      <c r="B298354" s="170"/>
    </row>
    <row r="298405" spans="2:2" x14ac:dyDescent="0.2">
      <c r="B298405" s="170"/>
    </row>
    <row r="298503" spans="2:2" x14ac:dyDescent="0.2">
      <c r="B298503" s="170"/>
    </row>
    <row r="298509" spans="2:2" x14ac:dyDescent="0.2">
      <c r="B298509" s="170"/>
    </row>
    <row r="298732" spans="2:2" x14ac:dyDescent="0.2">
      <c r="B298732" s="170"/>
    </row>
    <row r="298738" spans="2:2" x14ac:dyDescent="0.2">
      <c r="B298738" s="170"/>
    </row>
    <row r="298821" spans="2:2" x14ac:dyDescent="0.2">
      <c r="B298821" s="170"/>
    </row>
    <row r="298865" spans="2:2" x14ac:dyDescent="0.2">
      <c r="B298865" s="170"/>
    </row>
    <row r="298871" spans="2:2" x14ac:dyDescent="0.2">
      <c r="B298871" s="170"/>
    </row>
    <row r="298877" spans="2:2" x14ac:dyDescent="0.2">
      <c r="B298877" s="170"/>
    </row>
    <row r="298883" spans="2:2" x14ac:dyDescent="0.2">
      <c r="B298883" s="170"/>
    </row>
    <row r="298889" spans="2:2" x14ac:dyDescent="0.2">
      <c r="B298889" s="170"/>
    </row>
    <row r="298895" spans="2:2" x14ac:dyDescent="0.2">
      <c r="B298895" s="170"/>
    </row>
    <row r="298901" spans="2:2" x14ac:dyDescent="0.2">
      <c r="B298901" s="170"/>
    </row>
    <row r="298907" spans="2:2" x14ac:dyDescent="0.2">
      <c r="B298907" s="170"/>
    </row>
    <row r="298913" spans="2:2" x14ac:dyDescent="0.2">
      <c r="B298913" s="170"/>
    </row>
    <row r="298919" spans="2:2" x14ac:dyDescent="0.2">
      <c r="B298919" s="170"/>
    </row>
    <row r="298925" spans="2:2" x14ac:dyDescent="0.2">
      <c r="B298925" s="170"/>
    </row>
    <row r="298931" spans="2:2" x14ac:dyDescent="0.2">
      <c r="B298931" s="170"/>
    </row>
    <row r="298937" spans="2:2" x14ac:dyDescent="0.2">
      <c r="B298937" s="170"/>
    </row>
    <row r="298943" spans="2:2" x14ac:dyDescent="0.2">
      <c r="B298943" s="170"/>
    </row>
    <row r="298973" spans="2:2" x14ac:dyDescent="0.2">
      <c r="B298973" s="170"/>
    </row>
    <row r="298979" spans="2:2" x14ac:dyDescent="0.2">
      <c r="B298979" s="170"/>
    </row>
    <row r="298991" spans="2:2" x14ac:dyDescent="0.2">
      <c r="B298991" s="170"/>
    </row>
    <row r="299059" spans="2:2" x14ac:dyDescent="0.2">
      <c r="B299059" s="170"/>
    </row>
    <row r="299290" spans="2:2" x14ac:dyDescent="0.2">
      <c r="B299290" s="170"/>
    </row>
    <row r="299303" spans="2:2" x14ac:dyDescent="0.2">
      <c r="B299303" s="170"/>
    </row>
    <row r="299316" spans="2:2" x14ac:dyDescent="0.2">
      <c r="B299316" s="170"/>
    </row>
    <row r="299329" spans="2:2" x14ac:dyDescent="0.2">
      <c r="B299329" s="170"/>
    </row>
    <row r="299579" spans="2:2" x14ac:dyDescent="0.2">
      <c r="B299579" s="170"/>
    </row>
    <row r="299585" spans="2:2" x14ac:dyDescent="0.2">
      <c r="B299585" s="170"/>
    </row>
    <row r="299629" spans="2:2" x14ac:dyDescent="0.2">
      <c r="B299629" s="170"/>
    </row>
    <row r="299668" spans="2:2" x14ac:dyDescent="0.2">
      <c r="B299668" s="170"/>
    </row>
    <row r="299777" spans="2:2" x14ac:dyDescent="0.2">
      <c r="B299777" s="170"/>
    </row>
    <row r="299779" spans="2:2" x14ac:dyDescent="0.2">
      <c r="B299779" s="170"/>
    </row>
    <row r="299783" spans="2:2" x14ac:dyDescent="0.2">
      <c r="B299783" s="170"/>
    </row>
    <row r="299785" spans="2:2" x14ac:dyDescent="0.2">
      <c r="B299785" s="170"/>
    </row>
    <row r="299789" spans="2:2" x14ac:dyDescent="0.2">
      <c r="B299789" s="170"/>
    </row>
    <row r="299791" spans="2:2" x14ac:dyDescent="0.2">
      <c r="B299791" s="170"/>
    </row>
    <row r="299941" spans="2:2" x14ac:dyDescent="0.2">
      <c r="B299941" s="170"/>
    </row>
    <row r="299947" spans="2:2" x14ac:dyDescent="0.2">
      <c r="B299947" s="170"/>
    </row>
    <row r="299999" spans="2:2" x14ac:dyDescent="0.2">
      <c r="B299999" s="170"/>
    </row>
    <row r="300112" spans="2:2" x14ac:dyDescent="0.2">
      <c r="B300112" s="170"/>
    </row>
    <row r="300151" spans="2:2" x14ac:dyDescent="0.2">
      <c r="B300151" s="170"/>
    </row>
    <row r="300170" spans="2:2" x14ac:dyDescent="0.2">
      <c r="B300170" s="170"/>
    </row>
    <row r="300183" spans="2:2" x14ac:dyDescent="0.2">
      <c r="B300183" s="170"/>
    </row>
    <row r="300196" spans="2:2" x14ac:dyDescent="0.2">
      <c r="B300196" s="170"/>
    </row>
    <row r="300209" spans="2:2" x14ac:dyDescent="0.2">
      <c r="B300209" s="170"/>
    </row>
    <row r="300215" spans="2:2" x14ac:dyDescent="0.2">
      <c r="B300215" s="170"/>
    </row>
    <row r="300221" spans="2:2" x14ac:dyDescent="0.2">
      <c r="B300221" s="170"/>
    </row>
    <row r="300227" spans="2:2" x14ac:dyDescent="0.2">
      <c r="B300227" s="170"/>
    </row>
    <row r="300240" spans="2:2" x14ac:dyDescent="0.2">
      <c r="B300240" s="170"/>
    </row>
    <row r="300253" spans="2:2" x14ac:dyDescent="0.2">
      <c r="B300253" s="170"/>
    </row>
    <row r="300292" spans="2:2" x14ac:dyDescent="0.2">
      <c r="B300292" s="170"/>
    </row>
    <row r="300305" spans="2:2" x14ac:dyDescent="0.2">
      <c r="B300305" s="170"/>
    </row>
    <row r="300318" spans="2:2" x14ac:dyDescent="0.2">
      <c r="B300318" s="170"/>
    </row>
    <row r="300331" spans="2:2" x14ac:dyDescent="0.2">
      <c r="B300331" s="170"/>
    </row>
    <row r="300510" spans="2:2" x14ac:dyDescent="0.2">
      <c r="B300510" s="170"/>
    </row>
    <row r="300586" spans="2:2" x14ac:dyDescent="0.2">
      <c r="B300586" s="170"/>
    </row>
    <row r="300703" spans="2:2" x14ac:dyDescent="0.2">
      <c r="B300703" s="170"/>
    </row>
    <row r="301042" spans="2:2" x14ac:dyDescent="0.2">
      <c r="B301042" s="170"/>
    </row>
    <row r="301106" spans="2:2" x14ac:dyDescent="0.2">
      <c r="B301106" s="170"/>
    </row>
    <row r="301150" spans="2:2" x14ac:dyDescent="0.2">
      <c r="B301150" s="170"/>
    </row>
    <row r="301215" spans="2:2" x14ac:dyDescent="0.2">
      <c r="B301215" s="170"/>
    </row>
    <row r="301267" spans="2:2" x14ac:dyDescent="0.2">
      <c r="B301267" s="170"/>
    </row>
    <row r="301293" spans="2:2" x14ac:dyDescent="0.2">
      <c r="B301293" s="170"/>
    </row>
    <row r="301381" spans="2:2" x14ac:dyDescent="0.2">
      <c r="B301381" s="170"/>
    </row>
    <row r="301452" spans="2:2" x14ac:dyDescent="0.2">
      <c r="B301452" s="170"/>
    </row>
    <row r="301536" spans="2:2" x14ac:dyDescent="0.2">
      <c r="B301536" s="170"/>
    </row>
    <row r="301542" spans="2:2" x14ac:dyDescent="0.2">
      <c r="B301542" s="170"/>
    </row>
    <row r="301555" spans="2:2" x14ac:dyDescent="0.2">
      <c r="B301555" s="170"/>
    </row>
    <row r="301581" spans="2:2" x14ac:dyDescent="0.2">
      <c r="B301581" s="170"/>
    </row>
    <row r="301633" spans="2:2" x14ac:dyDescent="0.2">
      <c r="B301633" s="170"/>
    </row>
    <row r="301717" spans="2:2" x14ac:dyDescent="0.2">
      <c r="B301717" s="170"/>
    </row>
    <row r="301743" spans="2:2" x14ac:dyDescent="0.2">
      <c r="B301743" s="170"/>
    </row>
    <row r="301825" spans="2:2" x14ac:dyDescent="0.2">
      <c r="B301825" s="170"/>
    </row>
    <row r="301851" spans="2:2" x14ac:dyDescent="0.2">
      <c r="B301851" s="170"/>
    </row>
    <row r="301896" spans="2:2" x14ac:dyDescent="0.2">
      <c r="B301896" s="170"/>
    </row>
    <row r="302137" spans="2:2" x14ac:dyDescent="0.2">
      <c r="B302137" s="170"/>
    </row>
    <row r="302143" spans="2:2" x14ac:dyDescent="0.2">
      <c r="B302143" s="170"/>
    </row>
    <row r="302201" spans="2:2" x14ac:dyDescent="0.2">
      <c r="B302201" s="170"/>
    </row>
    <row r="302265" spans="2:2" x14ac:dyDescent="0.2">
      <c r="B302265" s="170"/>
    </row>
    <row r="302291" spans="2:2" x14ac:dyDescent="0.2">
      <c r="B302291" s="170"/>
    </row>
    <row r="302304" spans="2:2" x14ac:dyDescent="0.2">
      <c r="B302304" s="170"/>
    </row>
    <row r="302355" spans="2:2" x14ac:dyDescent="0.2">
      <c r="B302355" s="170"/>
    </row>
    <row r="302465" spans="2:2" x14ac:dyDescent="0.2">
      <c r="B302465" s="170"/>
    </row>
    <row r="302692" spans="2:2" x14ac:dyDescent="0.2">
      <c r="B302692" s="170"/>
    </row>
    <row r="302705" spans="2:2" x14ac:dyDescent="0.2">
      <c r="B302705" s="170"/>
    </row>
    <row r="302718" spans="2:2" x14ac:dyDescent="0.2">
      <c r="B302718" s="170"/>
    </row>
    <row r="302770" spans="2:2" x14ac:dyDescent="0.2">
      <c r="B302770" s="170"/>
    </row>
    <row r="302796" spans="2:2" x14ac:dyDescent="0.2">
      <c r="B302796" s="170"/>
    </row>
    <row r="302854" spans="2:2" x14ac:dyDescent="0.2">
      <c r="B302854" s="170"/>
    </row>
    <row r="302949" spans="2:2" x14ac:dyDescent="0.2">
      <c r="B302949" s="170"/>
    </row>
    <row r="303186" spans="2:2" x14ac:dyDescent="0.2">
      <c r="B303186" s="170"/>
    </row>
    <row r="303192" spans="2:2" x14ac:dyDescent="0.2">
      <c r="B303192" s="170"/>
    </row>
    <row r="303198" spans="2:2" x14ac:dyDescent="0.2">
      <c r="B303198" s="170"/>
    </row>
    <row r="303204" spans="2:2" x14ac:dyDescent="0.2">
      <c r="B303204" s="170"/>
    </row>
    <row r="303318" spans="2:2" x14ac:dyDescent="0.2">
      <c r="B303318" s="170"/>
    </row>
    <row r="303324" spans="2:2" x14ac:dyDescent="0.2">
      <c r="B303324" s="170"/>
    </row>
    <row r="303369" spans="2:2" x14ac:dyDescent="0.2">
      <c r="B303369" s="170"/>
    </row>
    <row r="303375" spans="2:2" x14ac:dyDescent="0.2">
      <c r="B303375" s="170"/>
    </row>
    <row r="303381" spans="2:2" x14ac:dyDescent="0.2">
      <c r="B303381" s="170"/>
    </row>
    <row r="303387" spans="2:2" x14ac:dyDescent="0.2">
      <c r="B303387" s="170"/>
    </row>
    <row r="303393" spans="2:2" x14ac:dyDescent="0.2">
      <c r="B303393" s="170"/>
    </row>
    <row r="303406" spans="2:2" x14ac:dyDescent="0.2">
      <c r="B303406" s="170"/>
    </row>
    <row r="303412" spans="2:2" x14ac:dyDescent="0.2">
      <c r="B303412" s="170"/>
    </row>
    <row r="303724" spans="2:2" x14ac:dyDescent="0.2">
      <c r="B303724" s="170"/>
    </row>
    <row r="303802" spans="2:2" x14ac:dyDescent="0.2">
      <c r="B303802" s="170"/>
    </row>
    <row r="303841" spans="2:2" x14ac:dyDescent="0.2">
      <c r="B303841" s="170"/>
    </row>
    <row r="303886" spans="2:2" x14ac:dyDescent="0.2">
      <c r="B303886" s="170"/>
    </row>
    <row r="303970" spans="2:2" x14ac:dyDescent="0.2">
      <c r="B303970" s="170"/>
    </row>
    <row r="304233" spans="2:2" x14ac:dyDescent="0.2">
      <c r="B304233" s="170"/>
    </row>
    <row r="304246" spans="2:2" x14ac:dyDescent="0.2">
      <c r="B304246" s="170"/>
    </row>
    <row r="304265" spans="2:2" x14ac:dyDescent="0.2">
      <c r="B304265" s="170"/>
    </row>
    <row r="304426" spans="2:2" x14ac:dyDescent="0.2">
      <c r="B304426" s="170"/>
    </row>
    <row r="304452" spans="2:2" x14ac:dyDescent="0.2">
      <c r="B304452" s="170"/>
    </row>
    <row r="304458" spans="2:2" x14ac:dyDescent="0.2">
      <c r="B304458" s="170"/>
    </row>
    <row r="304521" spans="2:2" x14ac:dyDescent="0.2">
      <c r="B304521" s="170"/>
    </row>
    <row r="304534" spans="2:2" x14ac:dyDescent="0.2">
      <c r="B304534" s="170"/>
    </row>
    <row r="304547" spans="2:2" x14ac:dyDescent="0.2">
      <c r="B304547" s="170"/>
    </row>
    <row r="304676" spans="2:2" x14ac:dyDescent="0.2">
      <c r="B304676" s="170"/>
    </row>
    <row r="304734" spans="2:2" x14ac:dyDescent="0.2">
      <c r="B304734" s="170"/>
    </row>
    <row r="304766" spans="2:2" x14ac:dyDescent="0.2">
      <c r="B304766" s="170"/>
    </row>
    <row r="304991" spans="2:2" x14ac:dyDescent="0.2">
      <c r="B304991" s="170"/>
    </row>
    <row r="305017" spans="2:2" x14ac:dyDescent="0.2">
      <c r="B305017" s="170"/>
    </row>
    <row r="305119" spans="2:2" x14ac:dyDescent="0.2">
      <c r="B305119" s="170"/>
    </row>
    <row r="305138" spans="2:2" x14ac:dyDescent="0.2">
      <c r="B305138" s="170"/>
    </row>
    <row r="305459" spans="2:2" x14ac:dyDescent="0.2">
      <c r="B305459" s="170"/>
    </row>
    <row r="305478" spans="2:2" x14ac:dyDescent="0.2">
      <c r="B305478" s="170"/>
    </row>
    <row r="305484" spans="2:2" x14ac:dyDescent="0.2">
      <c r="B305484" s="170"/>
    </row>
    <row r="305759" spans="2:2" x14ac:dyDescent="0.2">
      <c r="B305759" s="170"/>
    </row>
    <row r="305765" spans="2:2" x14ac:dyDescent="0.2">
      <c r="B305765" s="170"/>
    </row>
    <row r="305937" spans="2:2" x14ac:dyDescent="0.2">
      <c r="B305937" s="170"/>
    </row>
    <row r="305963" spans="2:2" x14ac:dyDescent="0.2">
      <c r="B305963" s="170"/>
    </row>
    <row r="305982" spans="2:2" x14ac:dyDescent="0.2">
      <c r="B305982" s="170"/>
    </row>
    <row r="305988" spans="2:2" x14ac:dyDescent="0.2">
      <c r="B305988" s="170"/>
    </row>
    <row r="306077" spans="2:2" x14ac:dyDescent="0.2">
      <c r="B306077" s="170"/>
    </row>
    <row r="306096" spans="2:2" x14ac:dyDescent="0.2">
      <c r="B306096" s="170"/>
    </row>
    <row r="306161" spans="2:2" x14ac:dyDescent="0.2">
      <c r="B306161" s="170"/>
    </row>
    <row r="306174" spans="2:2" x14ac:dyDescent="0.2">
      <c r="B306174" s="170"/>
    </row>
    <row r="306226" spans="2:2" x14ac:dyDescent="0.2">
      <c r="B306226" s="170"/>
    </row>
    <row r="306277" spans="2:2" x14ac:dyDescent="0.2">
      <c r="B306277" s="170"/>
    </row>
    <row r="306283" spans="2:2" x14ac:dyDescent="0.2">
      <c r="B306283" s="170"/>
    </row>
    <row r="306419" spans="2:2" x14ac:dyDescent="0.2">
      <c r="B306419" s="170"/>
    </row>
    <row r="306432" spans="2:2" x14ac:dyDescent="0.2">
      <c r="B306432" s="170"/>
    </row>
    <row r="306451" spans="2:2" x14ac:dyDescent="0.2">
      <c r="B306451" s="170"/>
    </row>
    <row r="306583" spans="2:2" x14ac:dyDescent="0.2">
      <c r="B306583" s="170"/>
    </row>
    <row r="306596" spans="2:2" x14ac:dyDescent="0.2">
      <c r="B306596" s="170"/>
    </row>
    <row r="306622" spans="2:2" x14ac:dyDescent="0.2">
      <c r="B306622" s="170"/>
    </row>
    <row r="306785" spans="2:2" x14ac:dyDescent="0.2">
      <c r="B306785" s="170"/>
    </row>
    <row r="306791" spans="2:2" x14ac:dyDescent="0.2">
      <c r="B306791" s="170"/>
    </row>
    <row r="306797" spans="2:2" x14ac:dyDescent="0.2">
      <c r="B306797" s="170"/>
    </row>
    <row r="306803" spans="2:2" x14ac:dyDescent="0.2">
      <c r="B306803" s="170"/>
    </row>
    <row r="306809" spans="2:2" x14ac:dyDescent="0.2">
      <c r="B306809" s="170"/>
    </row>
    <row r="306815" spans="2:2" x14ac:dyDescent="0.2">
      <c r="B306815" s="170"/>
    </row>
    <row r="306821" spans="2:2" x14ac:dyDescent="0.2">
      <c r="B306821" s="170"/>
    </row>
    <row r="306827" spans="2:2" x14ac:dyDescent="0.2">
      <c r="B306827" s="170"/>
    </row>
    <row r="306833" spans="2:2" x14ac:dyDescent="0.2">
      <c r="B306833" s="170"/>
    </row>
    <row r="306839" spans="2:2" x14ac:dyDescent="0.2">
      <c r="B306839" s="170"/>
    </row>
    <row r="306858" spans="2:2" x14ac:dyDescent="0.2">
      <c r="B306858" s="170"/>
    </row>
    <row r="307041" spans="2:2" x14ac:dyDescent="0.2">
      <c r="B307041" s="170"/>
    </row>
    <row r="307047" spans="2:2" x14ac:dyDescent="0.2">
      <c r="B307047" s="170"/>
    </row>
    <row r="307053" spans="2:2" x14ac:dyDescent="0.2">
      <c r="B307053" s="170"/>
    </row>
    <row r="307059" spans="2:2" x14ac:dyDescent="0.2">
      <c r="B307059" s="170"/>
    </row>
    <row r="307065" spans="2:2" x14ac:dyDescent="0.2">
      <c r="B307065" s="170"/>
    </row>
    <row r="307071" spans="2:2" x14ac:dyDescent="0.2">
      <c r="B307071" s="170"/>
    </row>
    <row r="307077" spans="2:2" x14ac:dyDescent="0.2">
      <c r="B307077" s="170"/>
    </row>
    <row r="307083" spans="2:2" x14ac:dyDescent="0.2">
      <c r="B307083" s="170"/>
    </row>
    <row r="307089" spans="2:2" x14ac:dyDescent="0.2">
      <c r="B307089" s="170"/>
    </row>
    <row r="307095" spans="2:2" x14ac:dyDescent="0.2">
      <c r="B307095" s="170"/>
    </row>
    <row r="307295" spans="2:2" x14ac:dyDescent="0.2">
      <c r="B307295" s="170"/>
    </row>
    <row r="307301" spans="2:2" x14ac:dyDescent="0.2">
      <c r="B307301" s="170"/>
    </row>
    <row r="307307" spans="2:2" x14ac:dyDescent="0.2">
      <c r="B307307" s="170"/>
    </row>
    <row r="307478" spans="2:2" x14ac:dyDescent="0.2">
      <c r="B307478" s="170"/>
    </row>
    <row r="307484" spans="2:2" x14ac:dyDescent="0.2">
      <c r="B307484" s="170"/>
    </row>
    <row r="307587" spans="2:2" x14ac:dyDescent="0.2">
      <c r="B307587" s="170"/>
    </row>
    <row r="307638" spans="2:2" x14ac:dyDescent="0.2">
      <c r="B307638" s="170"/>
    </row>
    <row r="307676" spans="2:2" x14ac:dyDescent="0.2">
      <c r="B307676" s="170"/>
    </row>
    <row r="307727" spans="2:2" x14ac:dyDescent="0.2">
      <c r="B307727" s="170"/>
    </row>
    <row r="307733" spans="2:2" x14ac:dyDescent="0.2">
      <c r="B307733" s="170"/>
    </row>
    <row r="307746" spans="2:2" x14ac:dyDescent="0.2">
      <c r="B307746" s="170"/>
    </row>
    <row r="307752" spans="2:2" x14ac:dyDescent="0.2">
      <c r="B307752" s="170"/>
    </row>
    <row r="307758" spans="2:2" x14ac:dyDescent="0.2">
      <c r="B307758" s="170"/>
    </row>
    <row r="307861" spans="2:2" x14ac:dyDescent="0.2">
      <c r="B307861" s="170"/>
    </row>
    <row r="307874" spans="2:2" x14ac:dyDescent="0.2">
      <c r="B307874" s="170"/>
    </row>
    <row r="307958" spans="2:2" x14ac:dyDescent="0.2">
      <c r="B307958" s="170"/>
    </row>
    <row r="308010" spans="2:2" x14ac:dyDescent="0.2">
      <c r="B308010" s="170"/>
    </row>
    <row r="308016" spans="2:2" x14ac:dyDescent="0.2">
      <c r="B308016" s="170"/>
    </row>
    <row r="308022" spans="2:2" x14ac:dyDescent="0.2">
      <c r="B308022" s="170"/>
    </row>
    <row r="308028" spans="2:2" x14ac:dyDescent="0.2">
      <c r="B308028" s="170"/>
    </row>
    <row r="308034" spans="2:2" x14ac:dyDescent="0.2">
      <c r="B308034" s="170"/>
    </row>
    <row r="308116" spans="2:2" x14ac:dyDescent="0.2">
      <c r="B308116" s="170"/>
    </row>
    <row r="308122" spans="2:2" x14ac:dyDescent="0.2">
      <c r="B308122" s="170"/>
    </row>
    <row r="308128" spans="2:2" x14ac:dyDescent="0.2">
      <c r="B308128" s="170"/>
    </row>
    <row r="308134" spans="2:2" x14ac:dyDescent="0.2">
      <c r="B308134" s="170"/>
    </row>
    <row r="308140" spans="2:2" x14ac:dyDescent="0.2">
      <c r="B308140" s="170"/>
    </row>
    <row r="308159" spans="2:2" x14ac:dyDescent="0.2">
      <c r="B308159" s="170"/>
    </row>
    <row r="308509" spans="2:2" x14ac:dyDescent="0.2">
      <c r="B308509" s="170"/>
    </row>
    <row r="308565" spans="2:2" x14ac:dyDescent="0.2">
      <c r="B308565" s="170"/>
    </row>
    <row r="308571" spans="2:2" x14ac:dyDescent="0.2">
      <c r="B308571" s="170"/>
    </row>
    <row r="308577" spans="2:2" x14ac:dyDescent="0.2">
      <c r="B308577" s="170"/>
    </row>
    <row r="308590" spans="2:2" x14ac:dyDescent="0.2">
      <c r="B308590" s="170"/>
    </row>
    <row r="308596" spans="2:2" x14ac:dyDescent="0.2">
      <c r="B308596" s="170"/>
    </row>
    <row r="308602" spans="2:2" x14ac:dyDescent="0.2">
      <c r="B308602" s="170"/>
    </row>
    <row r="308739" spans="2:2" x14ac:dyDescent="0.2">
      <c r="B308739" s="170"/>
    </row>
    <row r="308745" spans="2:2" x14ac:dyDescent="0.2">
      <c r="B308745" s="170"/>
    </row>
    <row r="308795" spans="2:2" x14ac:dyDescent="0.2">
      <c r="B308795" s="170"/>
    </row>
    <row r="309008" spans="2:2" x14ac:dyDescent="0.2">
      <c r="B309008" s="170"/>
    </row>
    <row r="309014" spans="2:2" x14ac:dyDescent="0.2">
      <c r="B309014" s="170"/>
    </row>
    <row r="309020" spans="2:2" x14ac:dyDescent="0.2">
      <c r="B309020" s="170"/>
    </row>
    <row r="309026" spans="2:2" x14ac:dyDescent="0.2">
      <c r="B309026" s="170"/>
    </row>
    <row r="309032" spans="2:2" x14ac:dyDescent="0.2">
      <c r="B309032" s="170"/>
    </row>
    <row r="309038" spans="2:2" x14ac:dyDescent="0.2">
      <c r="B309038" s="170"/>
    </row>
    <row r="309050" spans="2:2" x14ac:dyDescent="0.2">
      <c r="B309050" s="170"/>
    </row>
    <row r="309056" spans="2:2" x14ac:dyDescent="0.2">
      <c r="B309056" s="170"/>
    </row>
    <row r="309062" spans="2:2" x14ac:dyDescent="0.2">
      <c r="B309062" s="170"/>
    </row>
    <row r="309068" spans="2:2" x14ac:dyDescent="0.2">
      <c r="B309068" s="170"/>
    </row>
    <row r="309080" spans="2:2" x14ac:dyDescent="0.2">
      <c r="B309080" s="170"/>
    </row>
    <row r="309092" spans="2:2" x14ac:dyDescent="0.2">
      <c r="B309092" s="170"/>
    </row>
    <row r="309094" spans="2:2" x14ac:dyDescent="0.2">
      <c r="B309094" s="170"/>
    </row>
    <row r="309098" spans="2:2" x14ac:dyDescent="0.2">
      <c r="B309098" s="170"/>
    </row>
    <row r="309100" spans="2:2" x14ac:dyDescent="0.2">
      <c r="B309100" s="170"/>
    </row>
    <row r="309395" spans="2:2" x14ac:dyDescent="0.2">
      <c r="B309395" s="170"/>
    </row>
    <row r="309397" spans="2:2" x14ac:dyDescent="0.2">
      <c r="B309397" s="170"/>
    </row>
    <row r="309548" spans="2:2" x14ac:dyDescent="0.2">
      <c r="B309548" s="170"/>
    </row>
    <row r="309554" spans="2:2" x14ac:dyDescent="0.2">
      <c r="B309554" s="170"/>
    </row>
    <row r="309560" spans="2:2" x14ac:dyDescent="0.2">
      <c r="B309560" s="170"/>
    </row>
    <row r="309562" spans="2:2" x14ac:dyDescent="0.2">
      <c r="B309562" s="170"/>
    </row>
    <row r="309566" spans="2:2" x14ac:dyDescent="0.2">
      <c r="B309566" s="170"/>
    </row>
    <row r="309568" spans="2:2" x14ac:dyDescent="0.2">
      <c r="B309568" s="170"/>
    </row>
    <row r="309572" spans="2:2" x14ac:dyDescent="0.2">
      <c r="B309572" s="170"/>
    </row>
    <row r="309578" spans="2:2" x14ac:dyDescent="0.2">
      <c r="B309578" s="170"/>
    </row>
    <row r="309580" spans="2:2" x14ac:dyDescent="0.2">
      <c r="B309580" s="170"/>
    </row>
    <row r="309584" spans="2:2" x14ac:dyDescent="0.2">
      <c r="B309584" s="170"/>
    </row>
    <row r="309586" spans="2:2" x14ac:dyDescent="0.2">
      <c r="B309586" s="170"/>
    </row>
    <row r="309775" spans="2:2" x14ac:dyDescent="0.2">
      <c r="B309775" s="170"/>
    </row>
    <row r="309781" spans="2:2" x14ac:dyDescent="0.2">
      <c r="B309781" s="170"/>
    </row>
    <row r="309787" spans="2:2" x14ac:dyDescent="0.2">
      <c r="B309787" s="170"/>
    </row>
    <row r="309793" spans="2:2" x14ac:dyDescent="0.2">
      <c r="B309793" s="170"/>
    </row>
    <row r="309799" spans="2:2" x14ac:dyDescent="0.2">
      <c r="B309799" s="170"/>
    </row>
    <row r="309801" spans="2:2" x14ac:dyDescent="0.2">
      <c r="B309801" s="170"/>
    </row>
    <row r="309884" spans="2:2" x14ac:dyDescent="0.2">
      <c r="B309884" s="170"/>
    </row>
    <row r="309939" spans="2:2" x14ac:dyDescent="0.2">
      <c r="B309939" s="170"/>
    </row>
    <row r="309945" spans="2:2" x14ac:dyDescent="0.2">
      <c r="B309945" s="170"/>
    </row>
    <row r="309951" spans="2:2" x14ac:dyDescent="0.2">
      <c r="B309951" s="170"/>
    </row>
    <row r="309957" spans="2:2" x14ac:dyDescent="0.2">
      <c r="B309957" s="170"/>
    </row>
    <row r="309970" spans="2:2" x14ac:dyDescent="0.2">
      <c r="B309970" s="170"/>
    </row>
    <row r="309976" spans="2:2" x14ac:dyDescent="0.2">
      <c r="B309976" s="170"/>
    </row>
    <row r="310002" spans="2:2" x14ac:dyDescent="0.2">
      <c r="B310002" s="170"/>
    </row>
    <row r="310039" spans="2:2" x14ac:dyDescent="0.2">
      <c r="B310039" s="170"/>
    </row>
    <row r="310045" spans="2:2" x14ac:dyDescent="0.2">
      <c r="B310045" s="170"/>
    </row>
    <row r="310058" spans="2:2" x14ac:dyDescent="0.2">
      <c r="B310058" s="170"/>
    </row>
    <row r="310071" spans="2:2" x14ac:dyDescent="0.2">
      <c r="B310071" s="170"/>
    </row>
    <row r="310122" spans="2:2" x14ac:dyDescent="0.2">
      <c r="B310122" s="170"/>
    </row>
    <row r="310128" spans="2:2" x14ac:dyDescent="0.2">
      <c r="B310128" s="170"/>
    </row>
    <row r="310134" spans="2:2" x14ac:dyDescent="0.2">
      <c r="B310134" s="170"/>
    </row>
    <row r="310146" spans="2:2" x14ac:dyDescent="0.2">
      <c r="B310146" s="170"/>
    </row>
    <row r="310386" spans="2:2" x14ac:dyDescent="0.2">
      <c r="B310386" s="170"/>
    </row>
    <row r="310392" spans="2:2" x14ac:dyDescent="0.2">
      <c r="B310392" s="170"/>
    </row>
    <row r="310394" spans="2:2" x14ac:dyDescent="0.2">
      <c r="B310394" s="170"/>
    </row>
    <row r="310398" spans="2:2" x14ac:dyDescent="0.2">
      <c r="B310398" s="170"/>
    </row>
    <row r="310400" spans="2:2" x14ac:dyDescent="0.2">
      <c r="B310400" s="170"/>
    </row>
    <row r="310404" spans="2:2" x14ac:dyDescent="0.2">
      <c r="B310404" s="170"/>
    </row>
    <row r="310406" spans="2:2" x14ac:dyDescent="0.2">
      <c r="B310406" s="170"/>
    </row>
    <row r="310410" spans="2:2" x14ac:dyDescent="0.2">
      <c r="B310410" s="170"/>
    </row>
    <row r="310412" spans="2:2" x14ac:dyDescent="0.2">
      <c r="B310412" s="170"/>
    </row>
    <row r="310435" spans="2:2" x14ac:dyDescent="0.2">
      <c r="B310435" s="170"/>
    </row>
    <row r="310448" spans="2:2" x14ac:dyDescent="0.2">
      <c r="B310448" s="170"/>
    </row>
    <row r="310450" spans="2:2" x14ac:dyDescent="0.2">
      <c r="B310450" s="170"/>
    </row>
    <row r="310454" spans="2:2" x14ac:dyDescent="0.2">
      <c r="B310454" s="170"/>
    </row>
    <row r="310518" spans="2:2" x14ac:dyDescent="0.2">
      <c r="B310518" s="170"/>
    </row>
    <row r="310524" spans="2:2" x14ac:dyDescent="0.2">
      <c r="B310524" s="170"/>
    </row>
    <row r="310537" spans="2:2" x14ac:dyDescent="0.2">
      <c r="B310537" s="170"/>
    </row>
    <row r="310539" spans="2:2" x14ac:dyDescent="0.2">
      <c r="B310539" s="170"/>
    </row>
    <row r="310543" spans="2:2" x14ac:dyDescent="0.2">
      <c r="B310543" s="170"/>
    </row>
    <row r="310545" spans="2:2" x14ac:dyDescent="0.2">
      <c r="B310545" s="170"/>
    </row>
    <row r="310549" spans="2:2" x14ac:dyDescent="0.2">
      <c r="B310549" s="170"/>
    </row>
    <row r="310551" spans="2:2" x14ac:dyDescent="0.2">
      <c r="B310551" s="170"/>
    </row>
    <row r="310555" spans="2:2" x14ac:dyDescent="0.2">
      <c r="B310555" s="170"/>
    </row>
    <row r="310557" spans="2:2" x14ac:dyDescent="0.2">
      <c r="B310557" s="170"/>
    </row>
    <row r="310567" spans="2:2" x14ac:dyDescent="0.2">
      <c r="B310567" s="170"/>
    </row>
    <row r="310569" spans="2:2" x14ac:dyDescent="0.2">
      <c r="B310569" s="170"/>
    </row>
    <row r="310633" spans="2:2" x14ac:dyDescent="0.2">
      <c r="B310633" s="170"/>
    </row>
    <row r="310635" spans="2:2" x14ac:dyDescent="0.2">
      <c r="B310635" s="170"/>
    </row>
    <row r="310711" spans="2:2" x14ac:dyDescent="0.2">
      <c r="B310711" s="170"/>
    </row>
    <row r="310713" spans="2:2" x14ac:dyDescent="0.2">
      <c r="B310713" s="170"/>
    </row>
    <row r="310729" spans="2:2" x14ac:dyDescent="0.2">
      <c r="B310729" s="170"/>
    </row>
    <row r="310731" spans="2:2" x14ac:dyDescent="0.2">
      <c r="B310731" s="170"/>
    </row>
    <row r="310773" spans="2:2" x14ac:dyDescent="0.2">
      <c r="B310773" s="170"/>
    </row>
    <row r="310779" spans="2:2" x14ac:dyDescent="0.2">
      <c r="B310779" s="170"/>
    </row>
    <row r="310791" spans="2:2" x14ac:dyDescent="0.2">
      <c r="B310791" s="170"/>
    </row>
    <row r="310797" spans="2:2" x14ac:dyDescent="0.2">
      <c r="B310797" s="170"/>
    </row>
    <row r="310840" spans="2:2" x14ac:dyDescent="0.2">
      <c r="B310840" s="170"/>
    </row>
    <row r="310846" spans="2:2" x14ac:dyDescent="0.2">
      <c r="B310846" s="170"/>
    </row>
    <row r="310852" spans="2:2" x14ac:dyDescent="0.2">
      <c r="B310852" s="170"/>
    </row>
    <row r="310858" spans="2:2" x14ac:dyDescent="0.2">
      <c r="B310858" s="170"/>
    </row>
    <row r="310871" spans="2:2" x14ac:dyDescent="0.2">
      <c r="B310871" s="170"/>
    </row>
    <row r="310877" spans="2:2" x14ac:dyDescent="0.2">
      <c r="B310877" s="170"/>
    </row>
    <row r="310883" spans="2:2" x14ac:dyDescent="0.2">
      <c r="B310883" s="170"/>
    </row>
    <row r="310889" spans="2:2" x14ac:dyDescent="0.2">
      <c r="B310889" s="170"/>
    </row>
    <row r="310895" spans="2:2" x14ac:dyDescent="0.2">
      <c r="B310895" s="170"/>
    </row>
    <row r="310901" spans="2:2" x14ac:dyDescent="0.2">
      <c r="B310901" s="170"/>
    </row>
    <row r="310907" spans="2:2" x14ac:dyDescent="0.2">
      <c r="B310907" s="170"/>
    </row>
    <row r="310913" spans="2:2" x14ac:dyDescent="0.2">
      <c r="B310913" s="170"/>
    </row>
    <row r="310915" spans="2:2" x14ac:dyDescent="0.2">
      <c r="B310915" s="170"/>
    </row>
    <row r="310926" spans="2:2" x14ac:dyDescent="0.2">
      <c r="B310926" s="170"/>
    </row>
    <row r="310932" spans="2:2" x14ac:dyDescent="0.2">
      <c r="B310932" s="170"/>
    </row>
    <row r="311187" spans="2:2" x14ac:dyDescent="0.2">
      <c r="B311187" s="170"/>
    </row>
    <row r="311193" spans="2:2" x14ac:dyDescent="0.2">
      <c r="B311193" s="170"/>
    </row>
    <row r="311199" spans="2:2" x14ac:dyDescent="0.2">
      <c r="B311199" s="170"/>
    </row>
    <row r="311272" spans="2:2" x14ac:dyDescent="0.2">
      <c r="B311272" s="170"/>
    </row>
    <row r="311285" spans="2:2" x14ac:dyDescent="0.2">
      <c r="B311285" s="170"/>
    </row>
    <row r="311311" spans="2:2" x14ac:dyDescent="0.2">
      <c r="B311311" s="170"/>
    </row>
    <row r="311469" spans="2:2" x14ac:dyDescent="0.2">
      <c r="B311469" s="170"/>
    </row>
    <row r="311487" spans="2:2" x14ac:dyDescent="0.2">
      <c r="B311487" s="170"/>
    </row>
    <row r="311750" spans="2:2" x14ac:dyDescent="0.2">
      <c r="B311750" s="170"/>
    </row>
    <row r="311762" spans="2:2" x14ac:dyDescent="0.2">
      <c r="B311762" s="170"/>
    </row>
    <row r="311774" spans="2:2" x14ac:dyDescent="0.2">
      <c r="B311774" s="170"/>
    </row>
    <row r="311780" spans="2:2" x14ac:dyDescent="0.2">
      <c r="B311780" s="170"/>
    </row>
    <row r="311786" spans="2:2" x14ac:dyDescent="0.2">
      <c r="B311786" s="170"/>
    </row>
    <row r="311850" spans="2:2" x14ac:dyDescent="0.2">
      <c r="B311850" s="170"/>
    </row>
    <row r="311863" spans="2:2" x14ac:dyDescent="0.2">
      <c r="B311863" s="170"/>
    </row>
    <row r="311888" spans="2:2" x14ac:dyDescent="0.2">
      <c r="B311888" s="170"/>
    </row>
    <row r="311894" spans="2:2" x14ac:dyDescent="0.2">
      <c r="B311894" s="170"/>
    </row>
    <row r="311900" spans="2:2" x14ac:dyDescent="0.2">
      <c r="B311900" s="170"/>
    </row>
    <row r="311936" spans="2:2" x14ac:dyDescent="0.2">
      <c r="B311936" s="170"/>
    </row>
    <row r="311942" spans="2:2" x14ac:dyDescent="0.2">
      <c r="B311942" s="170"/>
    </row>
    <row r="312025" spans="2:2" x14ac:dyDescent="0.2">
      <c r="B312025" s="170"/>
    </row>
    <row r="312212" spans="2:2" x14ac:dyDescent="0.2">
      <c r="B312212" s="170"/>
    </row>
    <row r="312248" spans="2:2" x14ac:dyDescent="0.2">
      <c r="B312248" s="170"/>
    </row>
    <row r="312254" spans="2:2" x14ac:dyDescent="0.2">
      <c r="B312254" s="170"/>
    </row>
    <row r="312335" spans="2:2" x14ac:dyDescent="0.2">
      <c r="B312335" s="170"/>
    </row>
    <row r="312341" spans="2:2" x14ac:dyDescent="0.2">
      <c r="B312341" s="170"/>
    </row>
    <row r="312347" spans="2:2" x14ac:dyDescent="0.2">
      <c r="B312347" s="170"/>
    </row>
    <row r="312542" spans="2:2" x14ac:dyDescent="0.2">
      <c r="B312542" s="170"/>
    </row>
    <row r="312587" spans="2:2" x14ac:dyDescent="0.2">
      <c r="B312587" s="170"/>
    </row>
    <row r="312664" spans="2:2" x14ac:dyDescent="0.2">
      <c r="B312664" s="170"/>
    </row>
    <row r="312725" spans="2:2" x14ac:dyDescent="0.2">
      <c r="B312725" s="170"/>
    </row>
    <row r="312731" spans="2:2" x14ac:dyDescent="0.2">
      <c r="B312731" s="170"/>
    </row>
    <row r="312737" spans="2:2" x14ac:dyDescent="0.2">
      <c r="B312737" s="170"/>
    </row>
    <row r="312750" spans="2:2" x14ac:dyDescent="0.2">
      <c r="B312750" s="170"/>
    </row>
    <row r="312999" spans="2:2" x14ac:dyDescent="0.2">
      <c r="B312999" s="170"/>
    </row>
    <row r="313074" spans="2:2" x14ac:dyDescent="0.2">
      <c r="B313074" s="170"/>
    </row>
    <row r="313080" spans="2:2" x14ac:dyDescent="0.2">
      <c r="B313080" s="170"/>
    </row>
    <row r="313106" spans="2:2" x14ac:dyDescent="0.2">
      <c r="B313106" s="170"/>
    </row>
    <row r="313138" spans="2:2" x14ac:dyDescent="0.2">
      <c r="B313138" s="170"/>
    </row>
    <row r="313144" spans="2:2" x14ac:dyDescent="0.2">
      <c r="B313144" s="170"/>
    </row>
    <row r="313157" spans="2:2" x14ac:dyDescent="0.2">
      <c r="B313157" s="170"/>
    </row>
    <row r="313163" spans="2:2" x14ac:dyDescent="0.2">
      <c r="B313163" s="170"/>
    </row>
    <row r="313384" spans="2:2" x14ac:dyDescent="0.2">
      <c r="B313384" s="170"/>
    </row>
    <row r="313390" spans="2:2" x14ac:dyDescent="0.2">
      <c r="B313390" s="170"/>
    </row>
    <row r="313503" spans="2:2" x14ac:dyDescent="0.2">
      <c r="B313503" s="170"/>
    </row>
    <row r="313580" spans="2:2" x14ac:dyDescent="0.2">
      <c r="B313580" s="170"/>
    </row>
    <row r="313586" spans="2:2" x14ac:dyDescent="0.2">
      <c r="B313586" s="170"/>
    </row>
    <row r="313618" spans="2:2" x14ac:dyDescent="0.2">
      <c r="B313618" s="170"/>
    </row>
    <row r="313769" spans="2:2" x14ac:dyDescent="0.2">
      <c r="B313769" s="170"/>
    </row>
    <row r="313782" spans="2:2" x14ac:dyDescent="0.2">
      <c r="B313782" s="170"/>
    </row>
    <row r="313788" spans="2:2" x14ac:dyDescent="0.2">
      <c r="B313788" s="170"/>
    </row>
    <row r="313794" spans="2:2" x14ac:dyDescent="0.2">
      <c r="B313794" s="170"/>
    </row>
    <row r="313807" spans="2:2" x14ac:dyDescent="0.2">
      <c r="B313807" s="170"/>
    </row>
    <row r="313820" spans="2:2" x14ac:dyDescent="0.2">
      <c r="B313820" s="170"/>
    </row>
    <row r="313826" spans="2:2" x14ac:dyDescent="0.2">
      <c r="B313826" s="170"/>
    </row>
    <row r="313832" spans="2:2" x14ac:dyDescent="0.2">
      <c r="B313832" s="170"/>
    </row>
    <row r="313838" spans="2:2" x14ac:dyDescent="0.2">
      <c r="B313838" s="170"/>
    </row>
    <row r="313851" spans="2:2" x14ac:dyDescent="0.2">
      <c r="B313851" s="170"/>
    </row>
    <row r="313877" spans="2:2" x14ac:dyDescent="0.2">
      <c r="B313877" s="170"/>
    </row>
    <row r="314046" spans="2:2" x14ac:dyDescent="0.2">
      <c r="B314046" s="170"/>
    </row>
    <row r="314065" spans="2:2" x14ac:dyDescent="0.2">
      <c r="B314065" s="170"/>
    </row>
    <row r="314103" spans="2:2" x14ac:dyDescent="0.2">
      <c r="B314103" s="170"/>
    </row>
    <row r="314116" spans="2:2" x14ac:dyDescent="0.2">
      <c r="B314116" s="170"/>
    </row>
    <row r="314129" spans="2:2" x14ac:dyDescent="0.2">
      <c r="B314129" s="170"/>
    </row>
    <row r="314207" spans="2:2" x14ac:dyDescent="0.2">
      <c r="B314207" s="170"/>
    </row>
    <row r="314233" spans="2:2" x14ac:dyDescent="0.2">
      <c r="B314233" s="170"/>
    </row>
    <row r="314259" spans="2:2" x14ac:dyDescent="0.2">
      <c r="B314259" s="170"/>
    </row>
    <row r="314311" spans="2:2" x14ac:dyDescent="0.2">
      <c r="B314311" s="170"/>
    </row>
    <row r="314324" spans="2:2" x14ac:dyDescent="0.2">
      <c r="B314324" s="170"/>
    </row>
    <row r="314350" spans="2:2" x14ac:dyDescent="0.2">
      <c r="B314350" s="170"/>
    </row>
    <row r="314363" spans="2:2" x14ac:dyDescent="0.2">
      <c r="B314363" s="170"/>
    </row>
    <row r="314471" spans="2:2" x14ac:dyDescent="0.2">
      <c r="B314471" s="170"/>
    </row>
    <row r="314477" spans="2:2" x14ac:dyDescent="0.2">
      <c r="B314477" s="170"/>
    </row>
    <row r="314580" spans="2:2" x14ac:dyDescent="0.2">
      <c r="B314580" s="170"/>
    </row>
    <row r="314593" spans="2:2" x14ac:dyDescent="0.2">
      <c r="B314593" s="170"/>
    </row>
    <row r="314632" spans="2:2" x14ac:dyDescent="0.2">
      <c r="B314632" s="170"/>
    </row>
    <row r="314762" spans="2:2" x14ac:dyDescent="0.2">
      <c r="B314762" s="170"/>
    </row>
    <row r="314781" spans="2:2" x14ac:dyDescent="0.2">
      <c r="B314781" s="170"/>
    </row>
    <row r="314794" spans="2:2" x14ac:dyDescent="0.2">
      <c r="B314794" s="170"/>
    </row>
    <row r="314807" spans="2:2" x14ac:dyDescent="0.2">
      <c r="B314807" s="170"/>
    </row>
    <row r="314820" spans="2:2" x14ac:dyDescent="0.2">
      <c r="B314820" s="170"/>
    </row>
    <row r="315211" spans="2:2" x14ac:dyDescent="0.2">
      <c r="B315211" s="170"/>
    </row>
    <row r="315224" spans="2:2" x14ac:dyDescent="0.2">
      <c r="B315224" s="170"/>
    </row>
    <row r="315262" spans="2:2" x14ac:dyDescent="0.2">
      <c r="B315262" s="170"/>
    </row>
    <row r="315426" spans="2:2" x14ac:dyDescent="0.2">
      <c r="B315426" s="170"/>
    </row>
    <row r="315432" spans="2:2" x14ac:dyDescent="0.2">
      <c r="B315432" s="170"/>
    </row>
    <row r="315607" spans="2:2" x14ac:dyDescent="0.2">
      <c r="B315607" s="170"/>
    </row>
    <row r="315613" spans="2:2" x14ac:dyDescent="0.2">
      <c r="B315613" s="170"/>
    </row>
    <row r="315652" spans="2:2" x14ac:dyDescent="0.2">
      <c r="B315652" s="170"/>
    </row>
    <row r="315704" spans="2:2" x14ac:dyDescent="0.2">
      <c r="B315704" s="170"/>
    </row>
    <row r="315743" spans="2:2" x14ac:dyDescent="0.2">
      <c r="B315743" s="170"/>
    </row>
    <row r="315801" spans="2:2" x14ac:dyDescent="0.2">
      <c r="B315801" s="170"/>
    </row>
    <row r="315923" spans="2:2" x14ac:dyDescent="0.2">
      <c r="B315923" s="170"/>
    </row>
    <row r="315936" spans="2:2" x14ac:dyDescent="0.2">
      <c r="B315936" s="170"/>
    </row>
    <row r="315949" spans="2:2" x14ac:dyDescent="0.2">
      <c r="B315949" s="170"/>
    </row>
    <row r="315975" spans="2:2" x14ac:dyDescent="0.2">
      <c r="B315975" s="170"/>
    </row>
    <row r="316026" spans="2:2" x14ac:dyDescent="0.2">
      <c r="B316026" s="170"/>
    </row>
    <row r="316039" spans="2:2" x14ac:dyDescent="0.2">
      <c r="B316039" s="170"/>
    </row>
    <row r="316052" spans="2:2" x14ac:dyDescent="0.2">
      <c r="B316052" s="170"/>
    </row>
    <row r="316091" spans="2:2" x14ac:dyDescent="0.2">
      <c r="B316091" s="170"/>
    </row>
    <row r="316194" spans="2:2" x14ac:dyDescent="0.2">
      <c r="B316194" s="170"/>
    </row>
    <row r="316207" spans="2:2" x14ac:dyDescent="0.2">
      <c r="B316207" s="170"/>
    </row>
    <row r="316220" spans="2:2" x14ac:dyDescent="0.2">
      <c r="B316220" s="170"/>
    </row>
    <row r="316265" spans="2:2" x14ac:dyDescent="0.2">
      <c r="B316265" s="170"/>
    </row>
    <row r="316271" spans="2:2" x14ac:dyDescent="0.2">
      <c r="B316271" s="170"/>
    </row>
    <row r="316303" spans="2:2" x14ac:dyDescent="0.2">
      <c r="B316303" s="170"/>
    </row>
    <row r="316393" spans="2:2" x14ac:dyDescent="0.2">
      <c r="B316393" s="170"/>
    </row>
    <row r="316412" spans="2:2" x14ac:dyDescent="0.2">
      <c r="B316412" s="170"/>
    </row>
    <row r="316456" spans="2:2" x14ac:dyDescent="0.2">
      <c r="B316456" s="170"/>
    </row>
    <row r="316462" spans="2:2" x14ac:dyDescent="0.2">
      <c r="B316462" s="170"/>
    </row>
    <row r="316546" spans="2:2" x14ac:dyDescent="0.2">
      <c r="B316546" s="170"/>
    </row>
    <row r="316591" spans="2:2" x14ac:dyDescent="0.2">
      <c r="B316591" s="170"/>
    </row>
    <row r="316623" spans="2:2" x14ac:dyDescent="0.2">
      <c r="B316623" s="170"/>
    </row>
    <row r="316649" spans="2:2" x14ac:dyDescent="0.2">
      <c r="B316649" s="170"/>
    </row>
    <row r="316867" spans="2:2" x14ac:dyDescent="0.2">
      <c r="B316867" s="170"/>
    </row>
    <row r="317945" spans="2:2" x14ac:dyDescent="0.2">
      <c r="B317945" s="170"/>
    </row>
    <row r="317971" spans="2:2" x14ac:dyDescent="0.2">
      <c r="B317971" s="170"/>
    </row>
    <row r="317984" spans="2:2" x14ac:dyDescent="0.2">
      <c r="B317984" s="170"/>
    </row>
    <row r="317997" spans="2:2" x14ac:dyDescent="0.2">
      <c r="B317997" s="170"/>
    </row>
    <row r="318010" spans="2:2" x14ac:dyDescent="0.2">
      <c r="B318010" s="170"/>
    </row>
    <row r="318016" spans="2:2" x14ac:dyDescent="0.2">
      <c r="B318016" s="170"/>
    </row>
    <row r="318022" spans="2:2" x14ac:dyDescent="0.2">
      <c r="B318022" s="170"/>
    </row>
    <row r="318028" spans="2:2" x14ac:dyDescent="0.2">
      <c r="B318028" s="170"/>
    </row>
    <row r="318041" spans="2:2" x14ac:dyDescent="0.2">
      <c r="B318041" s="170"/>
    </row>
    <row r="318281" spans="2:2" x14ac:dyDescent="0.2">
      <c r="B318281" s="170"/>
    </row>
    <row r="318352" spans="2:2" x14ac:dyDescent="0.2">
      <c r="B318352" s="170"/>
    </row>
    <row r="318358" spans="2:2" x14ac:dyDescent="0.2">
      <c r="B318358" s="170"/>
    </row>
    <row r="318364" spans="2:2" x14ac:dyDescent="0.2">
      <c r="B318364" s="170"/>
    </row>
    <row r="318389" spans="2:2" x14ac:dyDescent="0.2">
      <c r="B318389" s="170"/>
    </row>
    <row r="318402" spans="2:2" x14ac:dyDescent="0.2">
      <c r="B318402" s="170"/>
    </row>
    <row r="318434" spans="2:2" x14ac:dyDescent="0.2">
      <c r="B318434" s="170"/>
    </row>
    <row r="318447" spans="2:2" x14ac:dyDescent="0.2">
      <c r="B318447" s="170"/>
    </row>
    <row r="318517" spans="2:2" x14ac:dyDescent="0.2">
      <c r="B318517" s="170"/>
    </row>
    <row r="318530" spans="2:2" x14ac:dyDescent="0.2">
      <c r="B318530" s="170"/>
    </row>
    <row r="318543" spans="2:2" x14ac:dyDescent="0.2">
      <c r="B318543" s="170"/>
    </row>
    <row r="318717" spans="2:2" x14ac:dyDescent="0.2">
      <c r="B318717" s="170"/>
    </row>
    <row r="318730" spans="2:2" x14ac:dyDescent="0.2">
      <c r="B318730" s="170"/>
    </row>
    <row r="318775" spans="2:2" x14ac:dyDescent="0.2">
      <c r="B318775" s="170"/>
    </row>
    <row r="318814" spans="2:2" x14ac:dyDescent="0.2">
      <c r="B318814" s="170"/>
    </row>
    <row r="318897" spans="2:2" x14ac:dyDescent="0.2">
      <c r="B318897" s="170"/>
    </row>
    <row r="318936" spans="2:2" x14ac:dyDescent="0.2">
      <c r="B318936" s="170"/>
    </row>
    <row r="318949" spans="2:2" x14ac:dyDescent="0.2">
      <c r="B318949" s="170"/>
    </row>
    <row r="318962" spans="2:2" x14ac:dyDescent="0.2">
      <c r="B318962" s="170"/>
    </row>
    <row r="318975" spans="2:2" x14ac:dyDescent="0.2">
      <c r="B318975" s="170"/>
    </row>
    <row r="319001" spans="2:2" x14ac:dyDescent="0.2">
      <c r="B319001" s="170"/>
    </row>
    <row r="319007" spans="2:2" x14ac:dyDescent="0.2">
      <c r="B319007" s="170"/>
    </row>
    <row r="319033" spans="2:2" x14ac:dyDescent="0.2">
      <c r="B319033" s="170"/>
    </row>
    <row r="319098" spans="2:2" x14ac:dyDescent="0.2">
      <c r="B319098" s="170"/>
    </row>
    <row r="319306" spans="2:2" x14ac:dyDescent="0.2">
      <c r="B319306" s="170"/>
    </row>
    <row r="319312" spans="2:2" x14ac:dyDescent="0.2">
      <c r="B319312" s="170"/>
    </row>
    <row r="319325" spans="2:2" x14ac:dyDescent="0.2">
      <c r="B319325" s="170"/>
    </row>
    <row r="319338" spans="2:2" x14ac:dyDescent="0.2">
      <c r="B319338" s="170"/>
    </row>
    <row r="319344" spans="2:2" x14ac:dyDescent="0.2">
      <c r="B319344" s="170"/>
    </row>
    <row r="319350" spans="2:2" x14ac:dyDescent="0.2">
      <c r="B319350" s="170"/>
    </row>
    <row r="319412" spans="2:2" x14ac:dyDescent="0.2">
      <c r="B319412" s="170"/>
    </row>
    <row r="319501" spans="2:2" x14ac:dyDescent="0.2">
      <c r="B319501" s="170"/>
    </row>
    <row r="319874" spans="2:2" x14ac:dyDescent="0.2">
      <c r="B319874" s="170"/>
    </row>
    <row r="319887" spans="2:2" x14ac:dyDescent="0.2">
      <c r="B319887" s="170"/>
    </row>
    <row r="319913" spans="2:2" x14ac:dyDescent="0.2">
      <c r="B319913" s="170"/>
    </row>
    <row r="319964" spans="2:2" x14ac:dyDescent="0.2">
      <c r="B319964" s="170"/>
    </row>
    <row r="320022" spans="2:2" x14ac:dyDescent="0.2">
      <c r="B320022" s="170"/>
    </row>
    <row r="320028" spans="2:2" x14ac:dyDescent="0.2">
      <c r="B320028" s="170"/>
    </row>
    <row r="320060" spans="2:2" x14ac:dyDescent="0.2">
      <c r="B320060" s="170"/>
    </row>
    <row r="320227" spans="2:2" x14ac:dyDescent="0.2">
      <c r="B320227" s="170"/>
    </row>
    <row r="320265" spans="2:2" x14ac:dyDescent="0.2">
      <c r="B320265" s="170"/>
    </row>
    <row r="320271" spans="2:2" x14ac:dyDescent="0.2">
      <c r="B320271" s="170"/>
    </row>
    <row r="320284" spans="2:2" x14ac:dyDescent="0.2">
      <c r="B320284" s="170"/>
    </row>
    <row r="320297" spans="2:2" x14ac:dyDescent="0.2">
      <c r="B320297" s="170"/>
    </row>
    <row r="320323" spans="2:2" x14ac:dyDescent="0.2">
      <c r="B320323" s="170"/>
    </row>
    <row r="320413" spans="2:2" x14ac:dyDescent="0.2">
      <c r="B320413" s="170"/>
    </row>
    <row r="320426" spans="2:2" x14ac:dyDescent="0.2">
      <c r="B320426" s="170"/>
    </row>
    <row r="320439" spans="2:2" x14ac:dyDescent="0.2">
      <c r="B320439" s="170"/>
    </row>
    <row r="320452" spans="2:2" x14ac:dyDescent="0.2">
      <c r="B320452" s="170"/>
    </row>
    <row r="320778" spans="2:2" x14ac:dyDescent="0.2">
      <c r="B320778" s="170"/>
    </row>
    <row r="320843" spans="2:2" x14ac:dyDescent="0.2">
      <c r="B320843" s="170"/>
    </row>
    <row r="320856" spans="2:2" x14ac:dyDescent="0.2">
      <c r="B320856" s="170"/>
    </row>
    <row r="320958" spans="2:2" x14ac:dyDescent="0.2">
      <c r="B320958" s="170"/>
    </row>
    <row r="321071" spans="2:2" x14ac:dyDescent="0.2">
      <c r="B321071" s="170"/>
    </row>
    <row r="321077" spans="2:2" x14ac:dyDescent="0.2">
      <c r="B321077" s="170"/>
    </row>
    <row r="321096" spans="2:2" x14ac:dyDescent="0.2">
      <c r="B321096" s="170"/>
    </row>
    <row r="321166" spans="2:2" x14ac:dyDescent="0.2">
      <c r="B321166" s="170"/>
    </row>
    <row r="321172" spans="2:2" x14ac:dyDescent="0.2">
      <c r="B321172" s="170"/>
    </row>
    <row r="321178" spans="2:2" x14ac:dyDescent="0.2">
      <c r="B321178" s="170"/>
    </row>
    <row r="321204" spans="2:2" x14ac:dyDescent="0.2">
      <c r="B321204" s="170"/>
    </row>
    <row r="321230" spans="2:2" x14ac:dyDescent="0.2">
      <c r="B321230" s="170"/>
    </row>
    <row r="321236" spans="2:2" x14ac:dyDescent="0.2">
      <c r="B321236" s="170"/>
    </row>
    <row r="321242" spans="2:2" x14ac:dyDescent="0.2">
      <c r="B321242" s="170"/>
    </row>
    <row r="321248" spans="2:2" x14ac:dyDescent="0.2">
      <c r="B321248" s="170"/>
    </row>
    <row r="321254" spans="2:2" x14ac:dyDescent="0.2">
      <c r="B321254" s="170"/>
    </row>
    <row r="321260" spans="2:2" x14ac:dyDescent="0.2">
      <c r="B321260" s="170"/>
    </row>
    <row r="321266" spans="2:2" x14ac:dyDescent="0.2">
      <c r="B321266" s="170"/>
    </row>
    <row r="321272" spans="2:2" x14ac:dyDescent="0.2">
      <c r="B321272" s="170"/>
    </row>
    <row r="321278" spans="2:2" x14ac:dyDescent="0.2">
      <c r="B321278" s="170"/>
    </row>
    <row r="321419" spans="2:2" x14ac:dyDescent="0.2">
      <c r="B321419" s="170"/>
    </row>
    <row r="321425" spans="2:2" x14ac:dyDescent="0.2">
      <c r="B321425" s="170"/>
    </row>
    <row r="321444" spans="2:2" x14ac:dyDescent="0.2">
      <c r="B321444" s="170"/>
    </row>
    <row r="321450" spans="2:2" x14ac:dyDescent="0.2">
      <c r="B321450" s="170"/>
    </row>
    <row r="321456" spans="2:2" x14ac:dyDescent="0.2">
      <c r="B321456" s="170"/>
    </row>
    <row r="321482" spans="2:2" x14ac:dyDescent="0.2">
      <c r="B321482" s="170"/>
    </row>
    <row r="321488" spans="2:2" x14ac:dyDescent="0.2">
      <c r="B321488" s="170"/>
    </row>
    <row r="321494" spans="2:2" x14ac:dyDescent="0.2">
      <c r="B321494" s="170"/>
    </row>
    <row r="321520" spans="2:2" x14ac:dyDescent="0.2">
      <c r="B321520" s="170"/>
    </row>
    <row r="321552" spans="2:2" x14ac:dyDescent="0.2">
      <c r="B321552" s="170"/>
    </row>
    <row r="321620" spans="2:2" x14ac:dyDescent="0.2">
      <c r="B321620" s="170"/>
    </row>
    <row r="321626" spans="2:2" x14ac:dyDescent="0.2">
      <c r="B321626" s="170"/>
    </row>
    <row r="321638" spans="2:2" x14ac:dyDescent="0.2">
      <c r="B321638" s="170"/>
    </row>
    <row r="321644" spans="2:2" x14ac:dyDescent="0.2">
      <c r="B321644" s="170"/>
    </row>
    <row r="321683" spans="2:2" x14ac:dyDescent="0.2">
      <c r="B321683" s="170"/>
    </row>
    <row r="321689" spans="2:2" x14ac:dyDescent="0.2">
      <c r="B321689" s="170"/>
    </row>
    <row r="321702" spans="2:2" x14ac:dyDescent="0.2">
      <c r="B321702" s="170"/>
    </row>
    <row r="321773" spans="2:2" x14ac:dyDescent="0.2">
      <c r="B321773" s="170"/>
    </row>
    <row r="321844" spans="2:2" x14ac:dyDescent="0.2">
      <c r="B321844" s="170"/>
    </row>
    <row r="321850" spans="2:2" x14ac:dyDescent="0.2">
      <c r="B321850" s="170"/>
    </row>
    <row r="321856" spans="2:2" x14ac:dyDescent="0.2">
      <c r="B321856" s="170"/>
    </row>
    <row r="321862" spans="2:2" x14ac:dyDescent="0.2">
      <c r="B321862" s="170"/>
    </row>
    <row r="321868" spans="2:2" x14ac:dyDescent="0.2">
      <c r="B321868" s="170"/>
    </row>
    <row r="321874" spans="2:2" x14ac:dyDescent="0.2">
      <c r="B321874" s="170"/>
    </row>
    <row r="321880" spans="2:2" x14ac:dyDescent="0.2">
      <c r="B321880" s="170"/>
    </row>
    <row r="321886" spans="2:2" x14ac:dyDescent="0.2">
      <c r="B321886" s="170"/>
    </row>
    <row r="321892" spans="2:2" x14ac:dyDescent="0.2">
      <c r="B321892" s="170"/>
    </row>
    <row r="321898" spans="2:2" x14ac:dyDescent="0.2">
      <c r="B321898" s="170"/>
    </row>
    <row r="321904" spans="2:2" x14ac:dyDescent="0.2">
      <c r="B321904" s="170"/>
    </row>
    <row r="321910" spans="2:2" x14ac:dyDescent="0.2">
      <c r="B321910" s="170"/>
    </row>
    <row r="321916" spans="2:2" x14ac:dyDescent="0.2">
      <c r="B321916" s="170"/>
    </row>
    <row r="322078" spans="2:2" x14ac:dyDescent="0.2">
      <c r="B322078" s="170"/>
    </row>
    <row r="322084" spans="2:2" x14ac:dyDescent="0.2">
      <c r="B322084" s="170"/>
    </row>
    <row r="322090" spans="2:2" x14ac:dyDescent="0.2">
      <c r="B322090" s="170"/>
    </row>
    <row r="322096" spans="2:2" x14ac:dyDescent="0.2">
      <c r="B322096" s="170"/>
    </row>
    <row r="322166" spans="2:2" x14ac:dyDescent="0.2">
      <c r="B322166" s="170"/>
    </row>
    <row r="322172" spans="2:2" x14ac:dyDescent="0.2">
      <c r="B322172" s="170"/>
    </row>
    <row r="322185" spans="2:2" x14ac:dyDescent="0.2">
      <c r="B322185" s="170"/>
    </row>
    <row r="322191" spans="2:2" x14ac:dyDescent="0.2">
      <c r="B322191" s="170"/>
    </row>
    <row r="322197" spans="2:2" x14ac:dyDescent="0.2">
      <c r="B322197" s="170"/>
    </row>
    <row r="322203" spans="2:2" x14ac:dyDescent="0.2">
      <c r="B322203" s="170"/>
    </row>
    <row r="322209" spans="2:2" x14ac:dyDescent="0.2">
      <c r="B322209" s="170"/>
    </row>
    <row r="322215" spans="2:2" x14ac:dyDescent="0.2">
      <c r="B322215" s="170"/>
    </row>
    <row r="322221" spans="2:2" x14ac:dyDescent="0.2">
      <c r="B322221" s="170"/>
    </row>
    <row r="322227" spans="2:2" x14ac:dyDescent="0.2">
      <c r="B322227" s="170"/>
    </row>
    <row r="322233" spans="2:2" x14ac:dyDescent="0.2">
      <c r="B322233" s="170"/>
    </row>
    <row r="322239" spans="2:2" x14ac:dyDescent="0.2">
      <c r="B322239" s="170"/>
    </row>
    <row r="322245" spans="2:2" x14ac:dyDescent="0.2">
      <c r="B322245" s="170"/>
    </row>
    <row r="322270" spans="2:2" x14ac:dyDescent="0.2">
      <c r="B322270" s="170"/>
    </row>
    <row r="322358" spans="2:2" x14ac:dyDescent="0.2">
      <c r="B322358" s="170"/>
    </row>
    <row r="322364" spans="2:2" x14ac:dyDescent="0.2">
      <c r="B322364" s="170"/>
    </row>
    <row r="322370" spans="2:2" x14ac:dyDescent="0.2">
      <c r="B322370" s="170"/>
    </row>
    <row r="322376" spans="2:2" x14ac:dyDescent="0.2">
      <c r="B322376" s="170"/>
    </row>
    <row r="322382" spans="2:2" x14ac:dyDescent="0.2">
      <c r="B322382" s="170"/>
    </row>
    <row r="322388" spans="2:2" x14ac:dyDescent="0.2">
      <c r="B322388" s="170"/>
    </row>
    <row r="322394" spans="2:2" x14ac:dyDescent="0.2">
      <c r="B322394" s="170"/>
    </row>
    <row r="322400" spans="2:2" x14ac:dyDescent="0.2">
      <c r="B322400" s="170"/>
    </row>
    <row r="322406" spans="2:2" x14ac:dyDescent="0.2">
      <c r="B322406" s="170"/>
    </row>
    <row r="322518" spans="2:2" x14ac:dyDescent="0.2">
      <c r="B322518" s="170"/>
    </row>
    <row r="322531" spans="2:2" x14ac:dyDescent="0.2">
      <c r="B322531" s="170"/>
    </row>
    <row r="322582" spans="2:2" x14ac:dyDescent="0.2">
      <c r="B322582" s="170"/>
    </row>
    <row r="322588" spans="2:2" x14ac:dyDescent="0.2">
      <c r="B322588" s="170"/>
    </row>
    <row r="322594" spans="2:2" x14ac:dyDescent="0.2">
      <c r="B322594" s="170"/>
    </row>
    <row r="322807" spans="2:2" x14ac:dyDescent="0.2">
      <c r="B322807" s="170"/>
    </row>
    <row r="322917" spans="2:2" x14ac:dyDescent="0.2">
      <c r="B322917" s="170"/>
    </row>
    <row r="322923" spans="2:2" x14ac:dyDescent="0.2">
      <c r="B322923" s="170"/>
    </row>
    <row r="322929" spans="2:2" x14ac:dyDescent="0.2">
      <c r="B322929" s="170"/>
    </row>
    <row r="322935" spans="2:2" x14ac:dyDescent="0.2">
      <c r="B322935" s="170"/>
    </row>
    <row r="322948" spans="2:2" x14ac:dyDescent="0.2">
      <c r="B322948" s="170"/>
    </row>
    <row r="322993" spans="2:2" x14ac:dyDescent="0.2">
      <c r="B322993" s="170"/>
    </row>
    <row r="323006" spans="2:2" x14ac:dyDescent="0.2">
      <c r="B323006" s="170"/>
    </row>
    <row r="323038" spans="2:2" x14ac:dyDescent="0.2">
      <c r="B323038" s="170"/>
    </row>
    <row r="323171" spans="2:2" x14ac:dyDescent="0.2">
      <c r="B323171" s="170"/>
    </row>
    <row r="323210" spans="2:2" x14ac:dyDescent="0.2">
      <c r="B323210" s="170"/>
    </row>
    <row r="323222" spans="2:2" x14ac:dyDescent="0.2">
      <c r="B323222" s="170"/>
    </row>
    <row r="323322" spans="2:2" x14ac:dyDescent="0.2">
      <c r="B323322" s="170"/>
    </row>
    <row r="323425" spans="2:2" x14ac:dyDescent="0.2">
      <c r="B323425" s="170"/>
    </row>
    <row r="323438" spans="2:2" x14ac:dyDescent="0.2">
      <c r="B323438" s="170"/>
    </row>
    <row r="323451" spans="2:2" x14ac:dyDescent="0.2">
      <c r="B323451" s="170"/>
    </row>
    <row r="323464" spans="2:2" x14ac:dyDescent="0.2">
      <c r="B323464" s="170"/>
    </row>
    <row r="323522" spans="2:2" x14ac:dyDescent="0.2">
      <c r="B323522" s="170"/>
    </row>
    <row r="323580" spans="2:2" x14ac:dyDescent="0.2">
      <c r="B323580" s="170"/>
    </row>
    <row r="323586" spans="2:2" x14ac:dyDescent="0.2">
      <c r="B323586" s="170"/>
    </row>
    <row r="323592" spans="2:2" x14ac:dyDescent="0.2">
      <c r="B323592" s="170"/>
    </row>
    <row r="323649" spans="2:2" x14ac:dyDescent="0.2">
      <c r="B323649" s="170"/>
    </row>
    <row r="323655" spans="2:2" x14ac:dyDescent="0.2">
      <c r="B323655" s="170"/>
    </row>
    <row r="323686" spans="2:2" x14ac:dyDescent="0.2">
      <c r="B323686" s="170"/>
    </row>
    <row r="323692" spans="2:2" x14ac:dyDescent="0.2">
      <c r="B323692" s="170"/>
    </row>
    <row r="323705" spans="2:2" x14ac:dyDescent="0.2">
      <c r="B323705" s="170"/>
    </row>
    <row r="323736" spans="2:2" x14ac:dyDescent="0.2">
      <c r="B323736" s="170"/>
    </row>
    <row r="323812" spans="2:2" x14ac:dyDescent="0.2">
      <c r="B323812" s="170"/>
    </row>
    <row r="324012" spans="2:2" x14ac:dyDescent="0.2">
      <c r="B324012" s="170"/>
    </row>
    <row r="324057" spans="2:2" x14ac:dyDescent="0.2">
      <c r="B324057" s="170"/>
    </row>
    <row r="324063" spans="2:2" x14ac:dyDescent="0.2">
      <c r="B324063" s="170"/>
    </row>
    <row r="324089" spans="2:2" x14ac:dyDescent="0.2">
      <c r="B324089" s="170"/>
    </row>
    <row r="324147" spans="2:2" x14ac:dyDescent="0.2">
      <c r="B324147" s="170"/>
    </row>
    <row r="324184" spans="2:2" x14ac:dyDescent="0.2">
      <c r="B324184" s="170"/>
    </row>
    <row r="324190" spans="2:2" x14ac:dyDescent="0.2">
      <c r="B324190" s="170"/>
    </row>
    <row r="324433" spans="2:2" x14ac:dyDescent="0.2">
      <c r="B324433" s="170"/>
    </row>
    <row r="324446" spans="2:2" x14ac:dyDescent="0.2">
      <c r="B324446" s="170"/>
    </row>
    <row r="324459" spans="2:2" x14ac:dyDescent="0.2">
      <c r="B324459" s="170"/>
    </row>
    <row r="324832" spans="2:2" x14ac:dyDescent="0.2">
      <c r="B324832" s="170"/>
    </row>
    <row r="324987" spans="2:2" x14ac:dyDescent="0.2">
      <c r="B324987" s="170"/>
    </row>
    <row r="325000" spans="2:2" x14ac:dyDescent="0.2">
      <c r="B325000" s="170"/>
    </row>
    <row r="325006" spans="2:2" x14ac:dyDescent="0.2">
      <c r="B325006" s="170"/>
    </row>
    <row r="325092" spans="2:2" x14ac:dyDescent="0.2">
      <c r="B325092" s="170"/>
    </row>
    <row r="325333" spans="2:2" x14ac:dyDescent="0.2">
      <c r="B325333" s="170"/>
    </row>
    <row r="325631" spans="2:2" x14ac:dyDescent="0.2">
      <c r="B325631" s="170"/>
    </row>
    <row r="325700" spans="2:2" x14ac:dyDescent="0.2">
      <c r="B325700" s="170"/>
    </row>
    <row r="325726" spans="2:2" x14ac:dyDescent="0.2">
      <c r="B325726" s="170"/>
    </row>
    <row r="325765" spans="2:2" x14ac:dyDescent="0.2">
      <c r="B325765" s="170"/>
    </row>
    <row r="325778" spans="2:2" x14ac:dyDescent="0.2">
      <c r="B325778" s="170"/>
    </row>
    <row r="325791" spans="2:2" x14ac:dyDescent="0.2">
      <c r="B325791" s="170"/>
    </row>
    <row r="325804" spans="2:2" x14ac:dyDescent="0.2">
      <c r="B325804" s="170"/>
    </row>
    <row r="325817" spans="2:2" x14ac:dyDescent="0.2">
      <c r="B325817" s="170"/>
    </row>
    <row r="325869" spans="2:2" x14ac:dyDescent="0.2">
      <c r="B325869" s="170"/>
    </row>
    <row r="325882" spans="2:2" x14ac:dyDescent="0.2">
      <c r="B325882" s="170"/>
    </row>
    <row r="326050" spans="2:2" x14ac:dyDescent="0.2">
      <c r="B326050" s="170"/>
    </row>
    <row r="326063" spans="2:2" x14ac:dyDescent="0.2">
      <c r="B326063" s="170"/>
    </row>
    <row r="326102" spans="2:2" x14ac:dyDescent="0.2">
      <c r="B326102" s="170"/>
    </row>
    <row r="326128" spans="2:2" x14ac:dyDescent="0.2">
      <c r="B326128" s="170"/>
    </row>
    <row r="326275" spans="2:2" x14ac:dyDescent="0.2">
      <c r="B326275" s="170"/>
    </row>
    <row r="326356" spans="2:2" x14ac:dyDescent="0.2">
      <c r="B326356" s="170"/>
    </row>
    <row r="326362" spans="2:2" x14ac:dyDescent="0.2">
      <c r="B326362" s="170"/>
    </row>
    <row r="326425" spans="2:2" x14ac:dyDescent="0.2">
      <c r="B326425" s="170"/>
    </row>
    <row r="326634" spans="2:2" x14ac:dyDescent="0.2">
      <c r="B326634" s="170"/>
    </row>
    <row r="326640" spans="2:2" x14ac:dyDescent="0.2">
      <c r="B326640" s="170"/>
    </row>
    <row r="326646" spans="2:2" x14ac:dyDescent="0.2">
      <c r="B326646" s="170"/>
    </row>
    <row r="326659" spans="2:2" x14ac:dyDescent="0.2">
      <c r="B326659" s="170"/>
    </row>
    <row r="326944" spans="2:2" x14ac:dyDescent="0.2">
      <c r="B326944" s="170"/>
    </row>
    <row r="326957" spans="2:2" x14ac:dyDescent="0.2">
      <c r="B326957" s="170"/>
    </row>
    <row r="326989" spans="2:2" x14ac:dyDescent="0.2">
      <c r="B326989" s="170"/>
    </row>
    <row r="327052" spans="2:2" x14ac:dyDescent="0.2">
      <c r="B327052" s="170"/>
    </row>
    <row r="327673" spans="2:2" x14ac:dyDescent="0.2">
      <c r="B327673" s="170"/>
    </row>
    <row r="327679" spans="2:2" x14ac:dyDescent="0.2">
      <c r="B327679" s="170"/>
    </row>
    <row r="327685" spans="2:2" x14ac:dyDescent="0.2">
      <c r="B327685" s="170"/>
    </row>
    <row r="327735" spans="2:2" x14ac:dyDescent="0.2">
      <c r="B327735" s="170"/>
    </row>
    <row r="327856" spans="2:2" x14ac:dyDescent="0.2">
      <c r="B327856" s="170"/>
    </row>
    <row r="328067" spans="2:2" x14ac:dyDescent="0.2">
      <c r="B328067" s="170"/>
    </row>
    <row r="328158" spans="2:2" x14ac:dyDescent="0.2">
      <c r="B328158" s="170"/>
    </row>
    <row r="328177" spans="2:2" x14ac:dyDescent="0.2">
      <c r="B328177" s="170"/>
    </row>
    <row r="328183" spans="2:2" x14ac:dyDescent="0.2">
      <c r="B328183" s="170"/>
    </row>
    <row r="328209" spans="2:2" x14ac:dyDescent="0.2">
      <c r="B328209" s="170"/>
    </row>
    <row r="328241" spans="2:2" x14ac:dyDescent="0.2">
      <c r="B328241" s="170"/>
    </row>
    <row r="328247" spans="2:2" x14ac:dyDescent="0.2">
      <c r="B328247" s="170"/>
    </row>
    <row r="328344" spans="2:2" x14ac:dyDescent="0.2">
      <c r="B328344" s="170"/>
    </row>
    <row r="328513" spans="2:2" x14ac:dyDescent="0.2">
      <c r="B328513" s="170"/>
    </row>
    <row r="328519" spans="2:2" x14ac:dyDescent="0.2">
      <c r="B328519" s="170"/>
    </row>
    <row r="328603" spans="2:2" x14ac:dyDescent="0.2">
      <c r="B328603" s="170"/>
    </row>
    <row r="328642" spans="2:2" x14ac:dyDescent="0.2">
      <c r="B328642" s="170"/>
    </row>
    <row r="328648" spans="2:2" x14ac:dyDescent="0.2">
      <c r="B328648" s="170"/>
    </row>
    <row r="328674" spans="2:2" x14ac:dyDescent="0.2">
      <c r="B328674" s="170"/>
    </row>
    <row r="328680" spans="2:2" x14ac:dyDescent="0.2">
      <c r="B328680" s="170"/>
    </row>
    <row r="328706" spans="2:2" x14ac:dyDescent="0.2">
      <c r="B328706" s="170"/>
    </row>
    <row r="328732" spans="2:2" x14ac:dyDescent="0.2">
      <c r="B328732" s="170"/>
    </row>
    <row r="328842" spans="2:2" x14ac:dyDescent="0.2">
      <c r="B328842" s="170"/>
    </row>
    <row r="328899" spans="2:2" x14ac:dyDescent="0.2">
      <c r="B328899" s="170"/>
    </row>
    <row r="329002" spans="2:2" x14ac:dyDescent="0.2">
      <c r="B329002" s="170"/>
    </row>
    <row r="329028" spans="2:2" x14ac:dyDescent="0.2">
      <c r="B329028" s="170"/>
    </row>
    <row r="329041" spans="2:2" x14ac:dyDescent="0.2">
      <c r="B329041" s="170"/>
    </row>
    <row r="329054" spans="2:2" x14ac:dyDescent="0.2">
      <c r="B329054" s="170"/>
    </row>
    <row r="329060" spans="2:2" x14ac:dyDescent="0.2">
      <c r="B329060" s="170"/>
    </row>
    <row r="329073" spans="2:2" x14ac:dyDescent="0.2">
      <c r="B329073" s="170"/>
    </row>
    <row r="329086" spans="2:2" x14ac:dyDescent="0.2">
      <c r="B329086" s="170"/>
    </row>
    <row r="329092" spans="2:2" x14ac:dyDescent="0.2">
      <c r="B329092" s="170"/>
    </row>
    <row r="329105" spans="2:2" x14ac:dyDescent="0.2">
      <c r="B329105" s="170"/>
    </row>
    <row r="329118" spans="2:2" x14ac:dyDescent="0.2">
      <c r="B329118" s="170"/>
    </row>
    <row r="329310" spans="2:2" x14ac:dyDescent="0.2">
      <c r="B329310" s="170"/>
    </row>
    <row r="329488" spans="2:2" x14ac:dyDescent="0.2">
      <c r="B329488" s="170"/>
    </row>
    <row r="329527" spans="2:2" x14ac:dyDescent="0.2">
      <c r="B329527" s="170"/>
    </row>
    <row r="329566" spans="2:2" x14ac:dyDescent="0.2">
      <c r="B329566" s="170"/>
    </row>
    <row r="329579" spans="2:2" x14ac:dyDescent="0.2">
      <c r="B329579" s="170"/>
    </row>
    <row r="329585" spans="2:2" x14ac:dyDescent="0.2">
      <c r="B329585" s="170"/>
    </row>
    <row r="329624" spans="2:2" x14ac:dyDescent="0.2">
      <c r="B329624" s="170"/>
    </row>
    <row r="329637" spans="2:2" x14ac:dyDescent="0.2">
      <c r="B329637" s="170"/>
    </row>
    <row r="329740" spans="2:2" x14ac:dyDescent="0.2">
      <c r="B329740" s="170"/>
    </row>
    <row r="329907" spans="2:2" x14ac:dyDescent="0.2">
      <c r="B329907" s="170"/>
    </row>
    <row r="329946" spans="2:2" x14ac:dyDescent="0.2">
      <c r="B329946" s="170"/>
    </row>
    <row r="329952" spans="2:2" x14ac:dyDescent="0.2">
      <c r="B329952" s="170"/>
    </row>
    <row r="330010" spans="2:2" x14ac:dyDescent="0.2">
      <c r="B330010" s="170"/>
    </row>
    <row r="330023" spans="2:2" x14ac:dyDescent="0.2">
      <c r="B330023" s="170"/>
    </row>
    <row r="330225" spans="2:2" x14ac:dyDescent="0.2">
      <c r="B330225" s="170"/>
    </row>
    <row r="330300" spans="2:2" x14ac:dyDescent="0.2">
      <c r="B330300" s="170"/>
    </row>
    <row r="330476" spans="2:2" x14ac:dyDescent="0.2">
      <c r="B330476" s="170"/>
    </row>
    <row r="330564" spans="2:2" x14ac:dyDescent="0.2">
      <c r="B330564" s="170"/>
    </row>
    <row r="330570" spans="2:2" x14ac:dyDescent="0.2">
      <c r="B330570" s="170"/>
    </row>
    <row r="330583" spans="2:2" x14ac:dyDescent="0.2">
      <c r="B330583" s="170"/>
    </row>
    <row r="330608" spans="2:2" x14ac:dyDescent="0.2">
      <c r="B330608" s="170"/>
    </row>
    <row r="330621" spans="2:2" x14ac:dyDescent="0.2">
      <c r="B330621" s="170"/>
    </row>
    <row r="330751" spans="2:2" x14ac:dyDescent="0.2">
      <c r="B330751" s="170"/>
    </row>
    <row r="330764" spans="2:2" x14ac:dyDescent="0.2">
      <c r="B330764" s="170"/>
    </row>
    <row r="330770" spans="2:2" x14ac:dyDescent="0.2">
      <c r="B330770" s="170"/>
    </row>
    <row r="330789" spans="2:2" x14ac:dyDescent="0.2">
      <c r="B330789" s="170"/>
    </row>
    <row r="330802" spans="2:2" x14ac:dyDescent="0.2">
      <c r="B330802" s="170"/>
    </row>
    <row r="330847" spans="2:2" x14ac:dyDescent="0.2">
      <c r="B330847" s="170"/>
    </row>
    <row r="330860" spans="2:2" x14ac:dyDescent="0.2">
      <c r="B330860" s="170"/>
    </row>
    <row r="330912" spans="2:2" x14ac:dyDescent="0.2">
      <c r="B330912" s="170"/>
    </row>
    <row r="331061" spans="2:2" x14ac:dyDescent="0.2">
      <c r="B331061" s="170"/>
    </row>
    <row r="331210" spans="2:2" x14ac:dyDescent="0.2">
      <c r="B331210" s="170"/>
    </row>
    <row r="331223" spans="2:2" x14ac:dyDescent="0.2">
      <c r="B331223" s="170"/>
    </row>
    <row r="331262" spans="2:2" x14ac:dyDescent="0.2">
      <c r="B331262" s="170"/>
    </row>
    <row r="331275" spans="2:2" x14ac:dyDescent="0.2">
      <c r="B331275" s="170"/>
    </row>
    <row r="331294" spans="2:2" x14ac:dyDescent="0.2">
      <c r="B331294" s="170"/>
    </row>
    <row r="331307" spans="2:2" x14ac:dyDescent="0.2">
      <c r="B331307" s="170"/>
    </row>
    <row r="331313" spans="2:2" x14ac:dyDescent="0.2">
      <c r="B331313" s="170"/>
    </row>
    <row r="331408" spans="2:2" x14ac:dyDescent="0.2">
      <c r="B331408" s="170"/>
    </row>
    <row r="331485" spans="2:2" x14ac:dyDescent="0.2">
      <c r="B331485" s="170"/>
    </row>
    <row r="331504" spans="2:2" x14ac:dyDescent="0.2">
      <c r="B331504" s="170"/>
    </row>
    <row r="331530" spans="2:2" x14ac:dyDescent="0.2">
      <c r="B331530" s="170"/>
    </row>
    <row r="331595" spans="2:2" x14ac:dyDescent="0.2">
      <c r="B331595" s="170"/>
    </row>
    <row r="331601" spans="2:2" x14ac:dyDescent="0.2">
      <c r="B331601" s="170"/>
    </row>
    <row r="331639" spans="2:2" x14ac:dyDescent="0.2">
      <c r="B331639" s="170"/>
    </row>
    <row r="331736" spans="2:2" x14ac:dyDescent="0.2">
      <c r="B331736" s="170"/>
    </row>
    <row r="331762" spans="2:2" x14ac:dyDescent="0.2">
      <c r="B331762" s="170"/>
    </row>
    <row r="331768" spans="2:2" x14ac:dyDescent="0.2">
      <c r="B331768" s="170"/>
    </row>
    <row r="331800" spans="2:2" x14ac:dyDescent="0.2">
      <c r="B331800" s="170"/>
    </row>
    <row r="331813" spans="2:2" x14ac:dyDescent="0.2">
      <c r="B331813" s="170"/>
    </row>
    <row r="331864" spans="2:2" x14ac:dyDescent="0.2">
      <c r="B331864" s="170"/>
    </row>
    <row r="331942" spans="2:2" x14ac:dyDescent="0.2">
      <c r="B331942" s="170"/>
    </row>
    <row r="331955" spans="2:2" x14ac:dyDescent="0.2">
      <c r="B331955" s="170"/>
    </row>
    <row r="331968" spans="2:2" x14ac:dyDescent="0.2">
      <c r="B331968" s="170"/>
    </row>
    <row r="331974" spans="2:2" x14ac:dyDescent="0.2">
      <c r="B331974" s="170"/>
    </row>
    <row r="331980" spans="2:2" x14ac:dyDescent="0.2">
      <c r="B331980" s="170"/>
    </row>
    <row r="331986" spans="2:2" x14ac:dyDescent="0.2">
      <c r="B331986" s="170"/>
    </row>
    <row r="332011" spans="2:2" x14ac:dyDescent="0.2">
      <c r="B332011" s="170"/>
    </row>
    <row r="332242" spans="2:2" x14ac:dyDescent="0.2">
      <c r="B332242" s="170"/>
    </row>
    <row r="332248" spans="2:2" x14ac:dyDescent="0.2">
      <c r="B332248" s="170"/>
    </row>
    <row r="332261" spans="2:2" x14ac:dyDescent="0.2">
      <c r="B332261" s="170"/>
    </row>
    <row r="332299" spans="2:2" x14ac:dyDescent="0.2">
      <c r="B332299" s="170"/>
    </row>
    <row r="332474" spans="2:2" x14ac:dyDescent="0.2">
      <c r="B332474" s="170"/>
    </row>
    <row r="332930" spans="2:2" x14ac:dyDescent="0.2">
      <c r="B332930" s="170"/>
    </row>
    <row r="332936" spans="2:2" x14ac:dyDescent="0.2">
      <c r="B332936" s="170"/>
    </row>
    <row r="333061" spans="2:2" x14ac:dyDescent="0.2">
      <c r="B333061" s="170"/>
    </row>
    <row r="333093" spans="2:2" x14ac:dyDescent="0.2">
      <c r="B333093" s="170"/>
    </row>
    <row r="333106" spans="2:2" x14ac:dyDescent="0.2">
      <c r="B333106" s="170"/>
    </row>
    <row r="333112" spans="2:2" x14ac:dyDescent="0.2">
      <c r="B333112" s="170"/>
    </row>
    <row r="333118" spans="2:2" x14ac:dyDescent="0.2">
      <c r="B333118" s="170"/>
    </row>
    <row r="333230" spans="2:2" x14ac:dyDescent="0.2">
      <c r="B333230" s="170"/>
    </row>
    <row r="333395" spans="2:2" x14ac:dyDescent="0.2">
      <c r="B333395" s="170"/>
    </row>
    <row r="333459" spans="2:2" x14ac:dyDescent="0.2">
      <c r="B333459" s="170"/>
    </row>
    <row r="333625" spans="2:2" x14ac:dyDescent="0.2">
      <c r="B333625" s="170"/>
    </row>
    <row r="333663" spans="2:2" x14ac:dyDescent="0.2">
      <c r="B333663" s="170"/>
    </row>
    <row r="333715" spans="2:2" x14ac:dyDescent="0.2">
      <c r="B333715" s="170"/>
    </row>
    <row r="334063" spans="2:2" x14ac:dyDescent="0.2">
      <c r="B334063" s="170"/>
    </row>
    <row r="334107" spans="2:2" x14ac:dyDescent="0.2">
      <c r="B334107" s="170"/>
    </row>
    <row r="334113" spans="2:2" x14ac:dyDescent="0.2">
      <c r="B334113" s="170"/>
    </row>
    <row r="334247" spans="2:2" x14ac:dyDescent="0.2">
      <c r="B334247" s="170"/>
    </row>
    <row r="334273" spans="2:2" x14ac:dyDescent="0.2">
      <c r="B334273" s="170"/>
    </row>
    <row r="334493" spans="2:2" x14ac:dyDescent="0.2">
      <c r="B334493" s="170"/>
    </row>
    <row r="334499" spans="2:2" x14ac:dyDescent="0.2">
      <c r="B334499" s="170"/>
    </row>
    <row r="334512" spans="2:2" x14ac:dyDescent="0.2">
      <c r="B334512" s="170"/>
    </row>
    <row r="334685" spans="2:2" x14ac:dyDescent="0.2">
      <c r="B334685" s="170"/>
    </row>
    <row r="334856" spans="2:2" x14ac:dyDescent="0.2">
      <c r="B334856" s="170"/>
    </row>
    <row r="334869" spans="2:2" x14ac:dyDescent="0.2">
      <c r="B334869" s="170"/>
    </row>
    <row r="334882" spans="2:2" x14ac:dyDescent="0.2">
      <c r="B334882" s="170"/>
    </row>
    <row r="334951" spans="2:2" x14ac:dyDescent="0.2">
      <c r="B334951" s="170"/>
    </row>
    <row r="335088" spans="2:2" x14ac:dyDescent="0.2">
      <c r="B335088" s="170"/>
    </row>
    <row r="335246" spans="2:2" x14ac:dyDescent="0.2">
      <c r="B335246" s="170"/>
    </row>
    <row r="335252" spans="2:2" x14ac:dyDescent="0.2">
      <c r="B335252" s="170"/>
    </row>
    <row r="335296" spans="2:2" x14ac:dyDescent="0.2">
      <c r="B335296" s="170"/>
    </row>
    <row r="335309" spans="2:2" x14ac:dyDescent="0.2">
      <c r="B335309" s="170"/>
    </row>
    <row r="335322" spans="2:2" x14ac:dyDescent="0.2">
      <c r="B335322" s="170"/>
    </row>
    <row r="335862" spans="2:2" x14ac:dyDescent="0.2">
      <c r="B335862" s="170"/>
    </row>
    <row r="336135" spans="2:2" x14ac:dyDescent="0.2">
      <c r="B336135" s="170"/>
    </row>
    <row r="336239" spans="2:2" x14ac:dyDescent="0.2">
      <c r="B336239" s="170"/>
    </row>
    <row r="336252" spans="2:2" x14ac:dyDescent="0.2">
      <c r="B336252" s="170"/>
    </row>
    <row r="336265" spans="2:2" x14ac:dyDescent="0.2">
      <c r="B336265" s="170"/>
    </row>
    <row r="336412" spans="2:2" x14ac:dyDescent="0.2">
      <c r="B336412" s="170"/>
    </row>
    <row r="336514" spans="2:2" x14ac:dyDescent="0.2">
      <c r="B336514" s="170"/>
    </row>
    <row r="336617" spans="2:2" x14ac:dyDescent="0.2">
      <c r="B336617" s="170"/>
    </row>
    <row r="336733" spans="2:2" x14ac:dyDescent="0.2">
      <c r="B336733" s="170"/>
    </row>
    <row r="336772" spans="2:2" x14ac:dyDescent="0.2">
      <c r="B336772" s="170"/>
    </row>
    <row r="336785" spans="2:2" x14ac:dyDescent="0.2">
      <c r="B336785" s="170"/>
    </row>
    <row r="336849" spans="2:2" x14ac:dyDescent="0.2">
      <c r="B336849" s="170"/>
    </row>
    <row r="336875" spans="2:2" x14ac:dyDescent="0.2">
      <c r="B336875" s="170"/>
    </row>
    <row r="336901" spans="2:2" x14ac:dyDescent="0.2">
      <c r="B336901" s="170"/>
    </row>
    <row r="336927" spans="2:2" x14ac:dyDescent="0.2">
      <c r="B336927" s="170"/>
    </row>
    <row r="336933" spans="2:2" x14ac:dyDescent="0.2">
      <c r="B336933" s="170"/>
    </row>
    <row r="337024" spans="2:2" x14ac:dyDescent="0.2">
      <c r="B337024" s="170"/>
    </row>
    <row r="337037" spans="2:2" x14ac:dyDescent="0.2">
      <c r="B337037" s="170"/>
    </row>
    <row r="337063" spans="2:2" x14ac:dyDescent="0.2">
      <c r="B337063" s="170"/>
    </row>
    <row r="337102" spans="2:2" x14ac:dyDescent="0.2">
      <c r="B337102" s="170"/>
    </row>
    <row r="337160" spans="2:2" x14ac:dyDescent="0.2">
      <c r="B337160" s="170"/>
    </row>
    <row r="337218" spans="2:2" x14ac:dyDescent="0.2">
      <c r="B337218" s="170"/>
    </row>
    <row r="337289" spans="2:2" x14ac:dyDescent="0.2">
      <c r="B337289" s="170"/>
    </row>
    <row r="337334" spans="2:2" x14ac:dyDescent="0.2">
      <c r="B337334" s="170"/>
    </row>
    <row r="337340" spans="2:2" x14ac:dyDescent="0.2">
      <c r="B337340" s="170"/>
    </row>
    <row r="337353" spans="2:2" x14ac:dyDescent="0.2">
      <c r="B337353" s="170"/>
    </row>
    <row r="337366" spans="2:2" x14ac:dyDescent="0.2">
      <c r="B337366" s="170"/>
    </row>
    <row r="337379" spans="2:2" x14ac:dyDescent="0.2">
      <c r="B337379" s="170"/>
    </row>
    <row r="337385" spans="2:2" x14ac:dyDescent="0.2">
      <c r="B337385" s="170"/>
    </row>
    <row r="337506" spans="2:2" x14ac:dyDescent="0.2">
      <c r="B337506" s="170"/>
    </row>
    <row r="337519" spans="2:2" x14ac:dyDescent="0.2">
      <c r="B337519" s="170"/>
    </row>
    <row r="337584" spans="2:2" x14ac:dyDescent="0.2">
      <c r="B337584" s="170"/>
    </row>
    <row r="337597" spans="2:2" x14ac:dyDescent="0.2">
      <c r="B337597" s="170"/>
    </row>
    <row r="337603" spans="2:2" x14ac:dyDescent="0.2">
      <c r="B337603" s="170"/>
    </row>
    <row r="337729" spans="2:2" x14ac:dyDescent="0.2">
      <c r="B337729" s="170"/>
    </row>
    <row r="337817" spans="2:2" x14ac:dyDescent="0.2">
      <c r="B337817" s="170"/>
    </row>
    <row r="337823" spans="2:2" x14ac:dyDescent="0.2">
      <c r="B337823" s="170"/>
    </row>
    <row r="337849" spans="2:2" x14ac:dyDescent="0.2">
      <c r="B337849" s="170"/>
    </row>
    <row r="337855" spans="2:2" x14ac:dyDescent="0.2">
      <c r="B337855" s="170"/>
    </row>
    <row r="337881" spans="2:2" x14ac:dyDescent="0.2">
      <c r="B337881" s="170"/>
    </row>
    <row r="337887" spans="2:2" x14ac:dyDescent="0.2">
      <c r="B337887" s="170"/>
    </row>
    <row r="338148" spans="2:2" x14ac:dyDescent="0.2">
      <c r="B338148" s="170"/>
    </row>
    <row r="338154" spans="2:2" x14ac:dyDescent="0.2">
      <c r="B338154" s="170"/>
    </row>
    <row r="338526" spans="2:2" x14ac:dyDescent="0.2">
      <c r="B338526" s="170"/>
    </row>
    <row r="338532" spans="2:2" x14ac:dyDescent="0.2">
      <c r="B338532" s="170"/>
    </row>
    <row r="338588" spans="2:2" x14ac:dyDescent="0.2">
      <c r="B338588" s="170"/>
    </row>
    <row r="338594" spans="2:2" x14ac:dyDescent="0.2">
      <c r="B338594" s="170"/>
    </row>
    <row r="338607" spans="2:2" x14ac:dyDescent="0.2">
      <c r="B338607" s="170"/>
    </row>
    <row r="338613" spans="2:2" x14ac:dyDescent="0.2">
      <c r="B338613" s="170"/>
    </row>
    <row r="338645" spans="2:2" x14ac:dyDescent="0.2">
      <c r="B338645" s="170"/>
    </row>
    <row r="338651" spans="2:2" x14ac:dyDescent="0.2">
      <c r="B338651" s="170"/>
    </row>
    <row r="338683" spans="2:2" x14ac:dyDescent="0.2">
      <c r="B338683" s="170"/>
    </row>
    <row r="338702" spans="2:2" x14ac:dyDescent="0.2">
      <c r="B338702" s="170"/>
    </row>
    <row r="338983" spans="2:2" x14ac:dyDescent="0.2">
      <c r="B338983" s="170"/>
    </row>
    <row r="338996" spans="2:2" x14ac:dyDescent="0.2">
      <c r="B338996" s="170"/>
    </row>
    <row r="339071" spans="2:2" x14ac:dyDescent="0.2">
      <c r="B339071" s="170"/>
    </row>
    <row r="339077" spans="2:2" x14ac:dyDescent="0.2">
      <c r="B339077" s="170"/>
    </row>
    <row r="339083" spans="2:2" x14ac:dyDescent="0.2">
      <c r="B339083" s="170"/>
    </row>
    <row r="339089" spans="2:2" x14ac:dyDescent="0.2">
      <c r="B339089" s="170"/>
    </row>
    <row r="339415" spans="2:2" x14ac:dyDescent="0.2">
      <c r="B339415" s="170"/>
    </row>
    <row r="339920" spans="2:2" x14ac:dyDescent="0.2">
      <c r="B339920" s="170"/>
    </row>
    <row r="339933" spans="2:2" x14ac:dyDescent="0.2">
      <c r="B339933" s="170"/>
    </row>
    <row r="339939" spans="2:2" x14ac:dyDescent="0.2">
      <c r="B339939" s="170"/>
    </row>
    <row r="339945" spans="2:2" x14ac:dyDescent="0.2">
      <c r="B339945" s="170"/>
    </row>
    <row r="340040" spans="2:2" x14ac:dyDescent="0.2">
      <c r="B340040" s="170"/>
    </row>
    <row r="340160" spans="2:2" x14ac:dyDescent="0.2">
      <c r="B340160" s="170"/>
    </row>
    <row r="340166" spans="2:2" x14ac:dyDescent="0.2">
      <c r="B340166" s="170"/>
    </row>
    <row r="340172" spans="2:2" x14ac:dyDescent="0.2">
      <c r="B340172" s="170"/>
    </row>
    <row r="340210" spans="2:2" x14ac:dyDescent="0.2">
      <c r="B340210" s="170"/>
    </row>
    <row r="340223" spans="2:2" x14ac:dyDescent="0.2">
      <c r="B340223" s="170"/>
    </row>
    <row r="340255" spans="2:2" x14ac:dyDescent="0.2">
      <c r="B340255" s="170"/>
    </row>
    <row r="340338" spans="2:2" x14ac:dyDescent="0.2">
      <c r="B340338" s="170"/>
    </row>
    <row r="340439" spans="2:2" x14ac:dyDescent="0.2">
      <c r="B340439" s="170"/>
    </row>
    <row r="341060" spans="2:2" x14ac:dyDescent="0.2">
      <c r="B341060" s="170"/>
    </row>
    <row r="341073" spans="2:2" x14ac:dyDescent="0.2">
      <c r="B341073" s="170"/>
    </row>
    <row r="341079" spans="2:2" x14ac:dyDescent="0.2">
      <c r="B341079" s="170"/>
    </row>
    <row r="341092" spans="2:2" x14ac:dyDescent="0.2">
      <c r="B341092" s="170"/>
    </row>
    <row r="341131" spans="2:2" x14ac:dyDescent="0.2">
      <c r="B341131" s="170"/>
    </row>
    <row r="341252" spans="2:2" x14ac:dyDescent="0.2">
      <c r="B341252" s="170"/>
    </row>
    <row r="341265" spans="2:2" x14ac:dyDescent="0.2">
      <c r="B341265" s="170"/>
    </row>
    <row r="341291" spans="2:2" x14ac:dyDescent="0.2">
      <c r="B341291" s="170"/>
    </row>
    <row r="341304" spans="2:2" x14ac:dyDescent="0.2">
      <c r="B341304" s="170"/>
    </row>
    <row r="341456" spans="2:2" x14ac:dyDescent="0.2">
      <c r="B341456" s="170"/>
    </row>
    <row r="341520" spans="2:2" x14ac:dyDescent="0.2">
      <c r="B341520" s="170"/>
    </row>
    <row r="341655" spans="2:2" x14ac:dyDescent="0.2">
      <c r="B341655" s="170"/>
    </row>
    <row r="341824" spans="2:2" x14ac:dyDescent="0.2">
      <c r="B341824" s="170"/>
    </row>
    <row r="341837" spans="2:2" x14ac:dyDescent="0.2">
      <c r="B341837" s="170"/>
    </row>
    <row r="341843" spans="2:2" x14ac:dyDescent="0.2">
      <c r="B341843" s="170"/>
    </row>
    <row r="341943" spans="2:2" x14ac:dyDescent="0.2">
      <c r="B341943" s="170"/>
    </row>
    <row r="342150" spans="2:2" x14ac:dyDescent="0.2">
      <c r="B342150" s="170"/>
    </row>
    <row r="342156" spans="2:2" x14ac:dyDescent="0.2">
      <c r="B342156" s="170"/>
    </row>
    <row r="342162" spans="2:2" x14ac:dyDescent="0.2">
      <c r="B342162" s="170"/>
    </row>
    <row r="342168" spans="2:2" x14ac:dyDescent="0.2">
      <c r="B342168" s="170"/>
    </row>
    <row r="342400" spans="2:2" x14ac:dyDescent="0.2">
      <c r="B342400" s="170"/>
    </row>
    <row r="342601" spans="2:2" x14ac:dyDescent="0.2">
      <c r="B342601" s="170"/>
    </row>
    <row r="342619" spans="2:2" x14ac:dyDescent="0.2">
      <c r="B342619" s="170"/>
    </row>
    <row r="342625" spans="2:2" x14ac:dyDescent="0.2">
      <c r="B342625" s="170"/>
    </row>
    <row r="342643" spans="2:2" x14ac:dyDescent="0.2">
      <c r="B342643" s="170"/>
    </row>
    <row r="342661" spans="2:2" x14ac:dyDescent="0.2">
      <c r="B342661" s="170"/>
    </row>
    <row r="342667" spans="2:2" x14ac:dyDescent="0.2">
      <c r="B342667" s="170"/>
    </row>
    <row r="342679" spans="2:2" x14ac:dyDescent="0.2">
      <c r="B342679" s="170"/>
    </row>
    <row r="342685" spans="2:2" x14ac:dyDescent="0.2">
      <c r="B342685" s="170"/>
    </row>
    <row r="342691" spans="2:2" x14ac:dyDescent="0.2">
      <c r="B342691" s="170"/>
    </row>
    <row r="342703" spans="2:2" x14ac:dyDescent="0.2">
      <c r="B342703" s="170"/>
    </row>
    <row r="342709" spans="2:2" x14ac:dyDescent="0.2">
      <c r="B342709" s="170"/>
    </row>
    <row r="342855" spans="2:2" x14ac:dyDescent="0.2">
      <c r="B342855" s="170"/>
    </row>
    <row r="343048" spans="2:2" x14ac:dyDescent="0.2">
      <c r="B343048" s="170"/>
    </row>
    <row r="343067" spans="2:2" x14ac:dyDescent="0.2">
      <c r="B343067" s="170"/>
    </row>
    <row r="343073" spans="2:2" x14ac:dyDescent="0.2">
      <c r="B343073" s="170"/>
    </row>
    <row r="343577" spans="2:2" x14ac:dyDescent="0.2">
      <c r="B343577" s="170"/>
    </row>
    <row r="343583" spans="2:2" x14ac:dyDescent="0.2">
      <c r="B343583" s="170"/>
    </row>
    <row r="343589" spans="2:2" x14ac:dyDescent="0.2">
      <c r="B343589" s="170"/>
    </row>
    <row r="343595" spans="2:2" x14ac:dyDescent="0.2">
      <c r="B343595" s="170"/>
    </row>
    <row r="343601" spans="2:2" x14ac:dyDescent="0.2">
      <c r="B343601" s="170"/>
    </row>
    <row r="343607" spans="2:2" x14ac:dyDescent="0.2">
      <c r="B343607" s="170"/>
    </row>
    <row r="343683" spans="2:2" x14ac:dyDescent="0.2">
      <c r="B343683" s="170"/>
    </row>
    <row r="343748" spans="2:2" x14ac:dyDescent="0.2">
      <c r="B343748" s="170"/>
    </row>
    <row r="343754" spans="2:2" x14ac:dyDescent="0.2">
      <c r="B343754" s="170"/>
    </row>
    <row r="343760" spans="2:2" x14ac:dyDescent="0.2">
      <c r="B343760" s="170"/>
    </row>
    <row r="343853" spans="2:2" x14ac:dyDescent="0.2">
      <c r="B343853" s="170"/>
    </row>
    <row r="343877" spans="2:2" x14ac:dyDescent="0.2">
      <c r="B343877" s="170"/>
    </row>
    <row r="343883" spans="2:2" x14ac:dyDescent="0.2">
      <c r="B343883" s="170"/>
    </row>
    <row r="343895" spans="2:2" x14ac:dyDescent="0.2">
      <c r="B343895" s="170"/>
    </row>
    <row r="343901" spans="2:2" x14ac:dyDescent="0.2">
      <c r="B343901" s="170"/>
    </row>
    <row r="343932" spans="2:2" x14ac:dyDescent="0.2">
      <c r="B343932" s="170"/>
    </row>
    <row r="343988" spans="2:2" x14ac:dyDescent="0.2">
      <c r="B343988" s="170"/>
    </row>
    <row r="344018" spans="2:2" x14ac:dyDescent="0.2">
      <c r="B344018" s="170"/>
    </row>
    <row r="344024" spans="2:2" x14ac:dyDescent="0.2">
      <c r="B344024" s="170"/>
    </row>
    <row r="344073" spans="2:2" x14ac:dyDescent="0.2">
      <c r="B344073" s="170"/>
    </row>
    <row r="344116" spans="2:2" x14ac:dyDescent="0.2">
      <c r="B344116" s="170"/>
    </row>
    <row r="344118" spans="2:2" x14ac:dyDescent="0.2">
      <c r="B344118" s="170"/>
    </row>
    <row r="344128" spans="2:2" x14ac:dyDescent="0.2">
      <c r="B344128" s="170"/>
    </row>
    <row r="344130" spans="2:2" x14ac:dyDescent="0.2">
      <c r="B344130" s="170"/>
    </row>
    <row r="344226" spans="2:2" x14ac:dyDescent="0.2">
      <c r="B344226" s="170"/>
    </row>
    <row r="344319" spans="2:2" x14ac:dyDescent="0.2">
      <c r="B344319" s="170"/>
    </row>
    <row r="344382" spans="2:2" x14ac:dyDescent="0.2">
      <c r="B344382" s="170"/>
    </row>
    <row r="344388" spans="2:2" x14ac:dyDescent="0.2">
      <c r="B344388" s="170"/>
    </row>
    <row r="344394" spans="2:2" x14ac:dyDescent="0.2">
      <c r="B344394" s="170"/>
    </row>
    <row r="344400" spans="2:2" x14ac:dyDescent="0.2">
      <c r="B344400" s="170"/>
    </row>
    <row r="344425" spans="2:2" x14ac:dyDescent="0.2">
      <c r="B344425" s="170"/>
    </row>
    <row r="344665" spans="2:2" x14ac:dyDescent="0.2">
      <c r="B344665" s="170"/>
    </row>
    <row r="344671" spans="2:2" x14ac:dyDescent="0.2">
      <c r="B344671" s="170"/>
    </row>
    <row r="344677" spans="2:2" x14ac:dyDescent="0.2">
      <c r="B344677" s="170"/>
    </row>
    <row r="344683" spans="2:2" x14ac:dyDescent="0.2">
      <c r="B344683" s="170"/>
    </row>
    <row r="344689" spans="2:2" x14ac:dyDescent="0.2">
      <c r="B344689" s="170"/>
    </row>
    <row r="344900" spans="2:2" x14ac:dyDescent="0.2">
      <c r="B344900" s="170"/>
    </row>
    <row r="344912" spans="2:2" x14ac:dyDescent="0.2">
      <c r="B344912" s="170"/>
    </row>
    <row r="344918" spans="2:2" x14ac:dyDescent="0.2">
      <c r="B344918" s="170"/>
    </row>
    <row r="344968" spans="2:2" x14ac:dyDescent="0.2">
      <c r="B344968" s="170"/>
    </row>
    <row r="345023" spans="2:2" x14ac:dyDescent="0.2">
      <c r="B345023" s="170"/>
    </row>
    <row r="345025" spans="2:2" x14ac:dyDescent="0.2">
      <c r="B345025" s="170"/>
    </row>
    <row r="345035" spans="2:2" x14ac:dyDescent="0.2">
      <c r="B345035" s="170"/>
    </row>
    <row r="345037" spans="2:2" x14ac:dyDescent="0.2">
      <c r="B345037" s="170"/>
    </row>
    <row r="345169" spans="2:2" x14ac:dyDescent="0.2">
      <c r="B345169" s="170"/>
    </row>
    <row r="345456" spans="2:2" x14ac:dyDescent="0.2">
      <c r="B345456" s="170"/>
    </row>
    <row r="345578" spans="2:2" x14ac:dyDescent="0.2">
      <c r="B345578" s="170"/>
    </row>
    <row r="345604" spans="2:2" x14ac:dyDescent="0.2">
      <c r="B345604" s="170"/>
    </row>
    <row r="345753" spans="2:2" x14ac:dyDescent="0.2">
      <c r="B345753" s="170"/>
    </row>
    <row r="345759" spans="2:2" x14ac:dyDescent="0.2">
      <c r="B345759" s="170"/>
    </row>
    <row r="345765" spans="2:2" x14ac:dyDescent="0.2">
      <c r="B345765" s="170"/>
    </row>
    <row r="345771" spans="2:2" x14ac:dyDescent="0.2">
      <c r="B345771" s="170"/>
    </row>
    <row r="345777" spans="2:2" x14ac:dyDescent="0.2">
      <c r="B345777" s="170"/>
    </row>
    <row r="345783" spans="2:2" x14ac:dyDescent="0.2">
      <c r="B345783" s="170"/>
    </row>
    <row r="345789" spans="2:2" x14ac:dyDescent="0.2">
      <c r="B345789" s="170"/>
    </row>
    <row r="345795" spans="2:2" x14ac:dyDescent="0.2">
      <c r="B345795" s="170"/>
    </row>
    <row r="345801" spans="2:2" x14ac:dyDescent="0.2">
      <c r="B345801" s="170"/>
    </row>
    <row r="345813" spans="2:2" x14ac:dyDescent="0.2">
      <c r="B345813" s="170"/>
    </row>
    <row r="345819" spans="2:2" x14ac:dyDescent="0.2">
      <c r="B345819" s="170"/>
    </row>
    <row r="345825" spans="2:2" x14ac:dyDescent="0.2">
      <c r="B345825" s="170"/>
    </row>
    <row r="345837" spans="2:2" x14ac:dyDescent="0.2">
      <c r="B345837" s="170"/>
    </row>
    <row r="345953" spans="2:2" x14ac:dyDescent="0.2">
      <c r="B345953" s="170"/>
    </row>
    <row r="345959" spans="2:2" x14ac:dyDescent="0.2">
      <c r="B345959" s="170"/>
    </row>
    <row r="345965" spans="2:2" x14ac:dyDescent="0.2">
      <c r="B345965" s="170"/>
    </row>
    <row r="345971" spans="2:2" x14ac:dyDescent="0.2">
      <c r="B345971" s="170"/>
    </row>
    <row r="346073" spans="2:2" x14ac:dyDescent="0.2">
      <c r="B346073" s="170"/>
    </row>
    <row r="346079" spans="2:2" x14ac:dyDescent="0.2">
      <c r="B346079" s="170"/>
    </row>
    <row r="346085" spans="2:2" x14ac:dyDescent="0.2">
      <c r="B346085" s="170"/>
    </row>
    <row r="346091" spans="2:2" x14ac:dyDescent="0.2">
      <c r="B346091" s="170"/>
    </row>
    <row r="346097" spans="2:2" x14ac:dyDescent="0.2">
      <c r="B346097" s="170"/>
    </row>
    <row r="346184" spans="2:2" x14ac:dyDescent="0.2">
      <c r="B346184" s="170"/>
    </row>
    <row r="346190" spans="2:2" x14ac:dyDescent="0.2">
      <c r="B346190" s="170"/>
    </row>
    <row r="346265" spans="2:2" x14ac:dyDescent="0.2">
      <c r="B346265" s="170"/>
    </row>
    <row r="346291" spans="2:2" x14ac:dyDescent="0.2">
      <c r="B346291" s="170"/>
    </row>
    <row r="346297" spans="2:2" x14ac:dyDescent="0.2">
      <c r="B346297" s="170"/>
    </row>
    <row r="346600" spans="2:2" x14ac:dyDescent="0.2">
      <c r="B346600" s="170"/>
    </row>
    <row r="346606" spans="2:2" x14ac:dyDescent="0.2">
      <c r="B346606" s="170"/>
    </row>
    <row r="346612" spans="2:2" x14ac:dyDescent="0.2">
      <c r="B346612" s="170"/>
    </row>
    <row r="346618" spans="2:2" x14ac:dyDescent="0.2">
      <c r="B346618" s="170"/>
    </row>
    <row r="346837" spans="2:2" x14ac:dyDescent="0.2">
      <c r="B346837" s="170"/>
    </row>
    <row r="346843" spans="2:2" x14ac:dyDescent="0.2">
      <c r="B346843" s="170"/>
    </row>
    <row r="346849" spans="2:2" x14ac:dyDescent="0.2">
      <c r="B346849" s="170"/>
    </row>
    <row r="346855" spans="2:2" x14ac:dyDescent="0.2">
      <c r="B346855" s="170"/>
    </row>
    <row r="346861" spans="2:2" x14ac:dyDescent="0.2">
      <c r="B346861" s="170"/>
    </row>
    <row r="346867" spans="2:2" x14ac:dyDescent="0.2">
      <c r="B346867" s="170"/>
    </row>
    <row r="346873" spans="2:2" x14ac:dyDescent="0.2">
      <c r="B346873" s="170"/>
    </row>
    <row r="346879" spans="2:2" x14ac:dyDescent="0.2">
      <c r="B346879" s="170"/>
    </row>
    <row r="346885" spans="2:2" x14ac:dyDescent="0.2">
      <c r="B346885" s="170"/>
    </row>
    <row r="346891" spans="2:2" x14ac:dyDescent="0.2">
      <c r="B346891" s="170"/>
    </row>
    <row r="346897" spans="2:2" x14ac:dyDescent="0.2">
      <c r="B346897" s="170"/>
    </row>
    <row r="346903" spans="2:2" x14ac:dyDescent="0.2">
      <c r="B346903" s="170"/>
    </row>
    <row r="346909" spans="2:2" x14ac:dyDescent="0.2">
      <c r="B346909" s="170"/>
    </row>
    <row r="346915" spans="2:2" x14ac:dyDescent="0.2">
      <c r="B346915" s="170"/>
    </row>
    <row r="346921" spans="2:2" x14ac:dyDescent="0.2">
      <c r="B346921" s="170"/>
    </row>
    <row r="346927" spans="2:2" x14ac:dyDescent="0.2">
      <c r="B346927" s="170"/>
    </row>
    <row r="346933" spans="2:2" x14ac:dyDescent="0.2">
      <c r="B346933" s="170"/>
    </row>
    <row r="346939" spans="2:2" x14ac:dyDescent="0.2">
      <c r="B346939" s="170"/>
    </row>
    <row r="346945" spans="2:2" x14ac:dyDescent="0.2">
      <c r="B346945" s="170"/>
    </row>
    <row r="347290" spans="2:2" x14ac:dyDescent="0.2">
      <c r="B347290" s="170"/>
    </row>
    <row r="347296" spans="2:2" x14ac:dyDescent="0.2">
      <c r="B347296" s="170"/>
    </row>
    <row r="347302" spans="2:2" x14ac:dyDescent="0.2">
      <c r="B347302" s="170"/>
    </row>
    <row r="347308" spans="2:2" x14ac:dyDescent="0.2">
      <c r="B347308" s="170"/>
    </row>
    <row r="347314" spans="2:2" x14ac:dyDescent="0.2">
      <c r="B347314" s="170"/>
    </row>
    <row r="347320" spans="2:2" x14ac:dyDescent="0.2">
      <c r="B347320" s="170"/>
    </row>
    <row r="347326" spans="2:2" x14ac:dyDescent="0.2">
      <c r="B347326" s="170"/>
    </row>
    <row r="347332" spans="2:2" x14ac:dyDescent="0.2">
      <c r="B347332" s="170"/>
    </row>
    <row r="347338" spans="2:2" x14ac:dyDescent="0.2">
      <c r="B347338" s="170"/>
    </row>
    <row r="347344" spans="2:2" x14ac:dyDescent="0.2">
      <c r="B347344" s="170"/>
    </row>
    <row r="347350" spans="2:2" x14ac:dyDescent="0.2">
      <c r="B347350" s="170"/>
    </row>
    <row r="347356" spans="2:2" x14ac:dyDescent="0.2">
      <c r="B347356" s="170"/>
    </row>
    <row r="347362" spans="2:2" x14ac:dyDescent="0.2">
      <c r="B347362" s="170"/>
    </row>
    <row r="347539" spans="2:2" x14ac:dyDescent="0.2">
      <c r="B347539" s="170"/>
    </row>
    <row r="347847" spans="2:2" x14ac:dyDescent="0.2">
      <c r="B347847" s="170"/>
    </row>
    <row r="347853" spans="2:2" x14ac:dyDescent="0.2">
      <c r="B347853" s="170"/>
    </row>
    <row r="347859" spans="2:2" x14ac:dyDescent="0.2">
      <c r="B347859" s="170"/>
    </row>
    <row r="347865" spans="2:2" x14ac:dyDescent="0.2">
      <c r="B347865" s="170"/>
    </row>
    <row r="347871" spans="2:2" x14ac:dyDescent="0.2">
      <c r="B347871" s="170"/>
    </row>
    <row r="347877" spans="2:2" x14ac:dyDescent="0.2">
      <c r="B347877" s="170"/>
    </row>
    <row r="347883" spans="2:2" x14ac:dyDescent="0.2">
      <c r="B347883" s="170"/>
    </row>
    <row r="347889" spans="2:2" x14ac:dyDescent="0.2">
      <c r="B347889" s="170"/>
    </row>
    <row r="347895" spans="2:2" x14ac:dyDescent="0.2">
      <c r="B347895" s="170"/>
    </row>
    <row r="347901" spans="2:2" x14ac:dyDescent="0.2">
      <c r="B347901" s="170"/>
    </row>
    <row r="347907" spans="2:2" x14ac:dyDescent="0.2">
      <c r="B347907" s="170"/>
    </row>
    <row r="347913" spans="2:2" x14ac:dyDescent="0.2">
      <c r="B347913" s="170"/>
    </row>
    <row r="347919" spans="2:2" x14ac:dyDescent="0.2">
      <c r="B347919" s="170"/>
    </row>
    <row r="347925" spans="2:2" x14ac:dyDescent="0.2">
      <c r="B347925" s="170"/>
    </row>
    <row r="347931" spans="2:2" x14ac:dyDescent="0.2">
      <c r="B347931" s="170"/>
    </row>
    <row r="347937" spans="2:2" x14ac:dyDescent="0.2">
      <c r="B347937" s="170"/>
    </row>
    <row r="347943" spans="2:2" x14ac:dyDescent="0.2">
      <c r="B347943" s="170"/>
    </row>
    <row r="347949" spans="2:2" x14ac:dyDescent="0.2">
      <c r="B347949" s="170"/>
    </row>
    <row r="347955" spans="2:2" x14ac:dyDescent="0.2">
      <c r="B347955" s="170"/>
    </row>
    <row r="348451" spans="2:2" x14ac:dyDescent="0.2">
      <c r="B348451" s="170"/>
    </row>
    <row r="348489" spans="2:2" x14ac:dyDescent="0.2">
      <c r="B348489" s="170"/>
    </row>
    <row r="348495" spans="2:2" x14ac:dyDescent="0.2">
      <c r="B348495" s="170"/>
    </row>
    <row r="348501" spans="2:2" x14ac:dyDescent="0.2">
      <c r="B348501" s="170"/>
    </row>
    <row r="348507" spans="2:2" x14ac:dyDescent="0.2">
      <c r="B348507" s="170"/>
    </row>
    <row r="348520" spans="2:2" x14ac:dyDescent="0.2">
      <c r="B348520" s="170"/>
    </row>
    <row r="348635" spans="2:2" x14ac:dyDescent="0.2">
      <c r="B348635" s="170"/>
    </row>
    <row r="348882" spans="2:2" x14ac:dyDescent="0.2">
      <c r="B348882" s="170"/>
    </row>
    <row r="348888" spans="2:2" x14ac:dyDescent="0.2">
      <c r="B348888" s="170"/>
    </row>
    <row r="348932" spans="2:2" x14ac:dyDescent="0.2">
      <c r="B348932" s="170"/>
    </row>
    <row r="348971" spans="2:2" x14ac:dyDescent="0.2">
      <c r="B348971" s="170"/>
    </row>
    <row r="348984" spans="2:2" x14ac:dyDescent="0.2">
      <c r="B348984" s="170"/>
    </row>
    <row r="348997" spans="2:2" x14ac:dyDescent="0.2">
      <c r="B348997" s="170"/>
    </row>
    <row r="349010" spans="2:2" x14ac:dyDescent="0.2">
      <c r="B349010" s="170"/>
    </row>
    <row r="349145" spans="2:2" x14ac:dyDescent="0.2">
      <c r="B349145" s="170"/>
    </row>
    <row r="349151" spans="2:2" x14ac:dyDescent="0.2">
      <c r="B349151" s="170"/>
    </row>
    <row r="349157" spans="2:2" x14ac:dyDescent="0.2">
      <c r="B349157" s="170"/>
    </row>
    <row r="349350" spans="2:2" x14ac:dyDescent="0.2">
      <c r="B349350" s="170"/>
    </row>
    <row r="349453" spans="2:2" x14ac:dyDescent="0.2">
      <c r="B349453" s="170"/>
    </row>
    <row r="349606" spans="2:2" x14ac:dyDescent="0.2">
      <c r="B349606" s="170"/>
    </row>
    <row r="349632" spans="2:2" x14ac:dyDescent="0.2">
      <c r="B349632" s="170"/>
    </row>
    <row r="349683" spans="2:2" x14ac:dyDescent="0.2">
      <c r="B349683" s="170"/>
    </row>
    <row r="349689" spans="2:2" x14ac:dyDescent="0.2">
      <c r="B349689" s="170"/>
    </row>
    <row r="349783" spans="2:2" x14ac:dyDescent="0.2">
      <c r="B349783" s="170"/>
    </row>
    <row r="350608" spans="2:2" x14ac:dyDescent="0.2">
      <c r="B350608" s="170"/>
    </row>
    <row r="350621" spans="2:2" x14ac:dyDescent="0.2">
      <c r="B350621" s="170"/>
    </row>
    <row r="350627" spans="2:2" x14ac:dyDescent="0.2">
      <c r="B350627" s="170"/>
    </row>
    <row r="350921" spans="2:2" x14ac:dyDescent="0.2">
      <c r="B350921" s="170"/>
    </row>
    <row r="350953" spans="2:2" x14ac:dyDescent="0.2">
      <c r="B350953" s="170"/>
    </row>
    <row r="351035" spans="2:2" x14ac:dyDescent="0.2">
      <c r="B351035" s="170"/>
    </row>
    <row r="351074" spans="2:2" x14ac:dyDescent="0.2">
      <c r="B351074" s="170"/>
    </row>
    <row r="351092" spans="2:2" x14ac:dyDescent="0.2">
      <c r="B351092" s="170"/>
    </row>
    <row r="351105" spans="2:2" x14ac:dyDescent="0.2">
      <c r="B351105" s="170"/>
    </row>
    <row r="351118" spans="2:2" x14ac:dyDescent="0.2">
      <c r="B351118" s="170"/>
    </row>
    <row r="351150" spans="2:2" x14ac:dyDescent="0.2">
      <c r="B351150" s="170"/>
    </row>
    <row r="351214" spans="2:2" x14ac:dyDescent="0.2">
      <c r="B351214" s="170"/>
    </row>
    <row r="351266" spans="2:2" x14ac:dyDescent="0.2">
      <c r="B351266" s="170"/>
    </row>
    <row r="351279" spans="2:2" x14ac:dyDescent="0.2">
      <c r="B351279" s="170"/>
    </row>
    <row r="351298" spans="2:2" x14ac:dyDescent="0.2">
      <c r="B351298" s="170"/>
    </row>
    <row r="351311" spans="2:2" x14ac:dyDescent="0.2">
      <c r="B351311" s="170"/>
    </row>
    <row r="351376" spans="2:2" x14ac:dyDescent="0.2">
      <c r="B351376" s="170"/>
    </row>
    <row r="351402" spans="2:2" x14ac:dyDescent="0.2">
      <c r="B351402" s="170"/>
    </row>
    <row r="351428" spans="2:2" x14ac:dyDescent="0.2">
      <c r="B351428" s="170"/>
    </row>
    <row r="351447" spans="2:2" x14ac:dyDescent="0.2">
      <c r="B351447" s="170"/>
    </row>
    <row r="351499" spans="2:2" x14ac:dyDescent="0.2">
      <c r="B351499" s="170"/>
    </row>
    <row r="351525" spans="2:2" x14ac:dyDescent="0.2">
      <c r="B351525" s="170"/>
    </row>
    <row r="351527" spans="2:2" x14ac:dyDescent="0.2">
      <c r="B351527" s="170"/>
    </row>
    <row r="351589" spans="2:2" x14ac:dyDescent="0.2">
      <c r="B351589" s="170"/>
    </row>
    <row r="351602" spans="2:2" x14ac:dyDescent="0.2">
      <c r="B351602" s="170"/>
    </row>
    <row r="351615" spans="2:2" x14ac:dyDescent="0.2">
      <c r="B351615" s="170"/>
    </row>
    <row r="351641" spans="2:2" x14ac:dyDescent="0.2">
      <c r="B351641" s="170"/>
    </row>
    <row r="351647" spans="2:2" x14ac:dyDescent="0.2">
      <c r="B351647" s="170"/>
    </row>
    <row r="351686" spans="2:2" x14ac:dyDescent="0.2">
      <c r="B351686" s="170"/>
    </row>
    <row r="351705" spans="2:2" x14ac:dyDescent="0.2">
      <c r="B351705" s="170"/>
    </row>
    <row r="351731" spans="2:2" x14ac:dyDescent="0.2">
      <c r="B351731" s="170"/>
    </row>
    <row r="351775" spans="2:2" x14ac:dyDescent="0.2">
      <c r="B351775" s="170"/>
    </row>
    <row r="351781" spans="2:2" x14ac:dyDescent="0.2">
      <c r="B351781" s="170"/>
    </row>
    <row r="352102" spans="2:2" x14ac:dyDescent="0.2">
      <c r="B352102" s="170"/>
    </row>
    <row r="352128" spans="2:2" x14ac:dyDescent="0.2">
      <c r="B352128" s="170"/>
    </row>
    <row r="352141" spans="2:2" x14ac:dyDescent="0.2">
      <c r="B352141" s="170"/>
    </row>
    <row r="352154" spans="2:2" x14ac:dyDescent="0.2">
      <c r="B352154" s="170"/>
    </row>
    <row r="352193" spans="2:2" x14ac:dyDescent="0.2">
      <c r="B352193" s="170"/>
    </row>
    <row r="352262" spans="2:2" x14ac:dyDescent="0.2">
      <c r="B352262" s="170"/>
    </row>
    <row r="352268" spans="2:2" x14ac:dyDescent="0.2">
      <c r="B352268" s="170"/>
    </row>
    <row r="352274" spans="2:2" x14ac:dyDescent="0.2">
      <c r="B352274" s="170"/>
    </row>
    <row r="352306" spans="2:2" x14ac:dyDescent="0.2">
      <c r="B352306" s="170"/>
    </row>
    <row r="352345" spans="2:2" x14ac:dyDescent="0.2">
      <c r="B352345" s="170"/>
    </row>
    <row r="352532" spans="2:2" x14ac:dyDescent="0.2">
      <c r="B352532" s="170"/>
    </row>
    <row r="352646" spans="2:2" x14ac:dyDescent="0.2">
      <c r="B352646" s="170"/>
    </row>
    <row r="352652" spans="2:2" x14ac:dyDescent="0.2">
      <c r="B352652" s="170"/>
    </row>
    <row r="352767" spans="2:2" x14ac:dyDescent="0.2">
      <c r="B352767" s="170"/>
    </row>
    <row r="352780" spans="2:2" x14ac:dyDescent="0.2">
      <c r="B352780" s="170"/>
    </row>
    <row r="352845" spans="2:2" x14ac:dyDescent="0.2">
      <c r="B352845" s="170"/>
    </row>
    <row r="352858" spans="2:2" x14ac:dyDescent="0.2">
      <c r="B352858" s="170"/>
    </row>
    <row r="352871" spans="2:2" x14ac:dyDescent="0.2">
      <c r="B352871" s="170"/>
    </row>
    <row r="352985" spans="2:2" x14ac:dyDescent="0.2">
      <c r="B352985" s="170"/>
    </row>
    <row r="352998" spans="2:2" x14ac:dyDescent="0.2">
      <c r="B352998" s="170"/>
    </row>
    <row r="353011" spans="2:2" x14ac:dyDescent="0.2">
      <c r="B353011" s="170"/>
    </row>
    <row r="353131" spans="2:2" x14ac:dyDescent="0.2">
      <c r="B353131" s="170"/>
    </row>
    <row r="353371" spans="2:2" x14ac:dyDescent="0.2">
      <c r="B353371" s="170"/>
    </row>
    <row r="353497" spans="2:2" x14ac:dyDescent="0.2">
      <c r="B353497" s="170"/>
    </row>
    <row r="353529" spans="2:2" x14ac:dyDescent="0.2">
      <c r="B353529" s="170"/>
    </row>
    <row r="353542" spans="2:2" x14ac:dyDescent="0.2">
      <c r="B353542" s="170"/>
    </row>
    <row r="353548" spans="2:2" x14ac:dyDescent="0.2">
      <c r="B353548" s="170"/>
    </row>
    <row r="353835" spans="2:2" x14ac:dyDescent="0.2">
      <c r="B353835" s="170"/>
    </row>
    <row r="354216" spans="2:2" x14ac:dyDescent="0.2">
      <c r="B354216" s="170"/>
    </row>
    <row r="354229" spans="2:2" x14ac:dyDescent="0.2">
      <c r="B354229" s="170"/>
    </row>
    <row r="354255" spans="2:2" x14ac:dyDescent="0.2">
      <c r="B354255" s="170"/>
    </row>
    <row r="354326" spans="2:2" x14ac:dyDescent="0.2">
      <c r="B354326" s="170"/>
    </row>
    <row r="354339" spans="2:2" x14ac:dyDescent="0.2">
      <c r="B354339" s="170"/>
    </row>
    <row r="354352" spans="2:2" x14ac:dyDescent="0.2">
      <c r="B354352" s="170"/>
    </row>
    <row r="354397" spans="2:2" x14ac:dyDescent="0.2">
      <c r="B354397" s="170"/>
    </row>
    <row r="354436" spans="2:2" x14ac:dyDescent="0.2">
      <c r="B354436" s="170"/>
    </row>
    <row r="354449" spans="2:2" x14ac:dyDescent="0.2">
      <c r="B354449" s="170"/>
    </row>
    <row r="354468" spans="2:2" x14ac:dyDescent="0.2">
      <c r="B354468" s="170"/>
    </row>
    <row r="354481" spans="2:2" x14ac:dyDescent="0.2">
      <c r="B354481" s="170"/>
    </row>
    <row r="354507" spans="2:2" x14ac:dyDescent="0.2">
      <c r="B354507" s="170"/>
    </row>
    <row r="354513" spans="2:2" x14ac:dyDescent="0.2">
      <c r="B354513" s="170"/>
    </row>
    <row r="354526" spans="2:2" x14ac:dyDescent="0.2">
      <c r="B354526" s="170"/>
    </row>
    <row r="354798" spans="2:2" x14ac:dyDescent="0.2">
      <c r="B354798" s="170"/>
    </row>
    <row r="354804" spans="2:2" x14ac:dyDescent="0.2">
      <c r="B354804" s="170"/>
    </row>
    <row r="354892" spans="2:2" x14ac:dyDescent="0.2">
      <c r="B354892" s="170"/>
    </row>
    <row r="354905" spans="2:2" x14ac:dyDescent="0.2">
      <c r="B354905" s="170"/>
    </row>
    <row r="354949" spans="2:2" x14ac:dyDescent="0.2">
      <c r="B354949" s="170"/>
    </row>
    <row r="355408" spans="2:2" x14ac:dyDescent="0.2">
      <c r="B355408" s="170"/>
    </row>
    <row r="355470" spans="2:2" x14ac:dyDescent="0.2">
      <c r="B355470" s="170"/>
    </row>
    <row r="355833" spans="2:2" x14ac:dyDescent="0.2">
      <c r="B355833" s="170"/>
    </row>
    <row r="355846" spans="2:2" x14ac:dyDescent="0.2">
      <c r="B355846" s="170"/>
    </row>
    <row r="355878" spans="2:2" x14ac:dyDescent="0.2">
      <c r="B355878" s="170"/>
    </row>
    <row r="355904" spans="2:2" x14ac:dyDescent="0.2">
      <c r="B355904" s="170"/>
    </row>
    <row r="355930" spans="2:2" x14ac:dyDescent="0.2">
      <c r="B355930" s="170"/>
    </row>
    <row r="355943" spans="2:2" x14ac:dyDescent="0.2">
      <c r="B355943" s="170"/>
    </row>
    <row r="355956" spans="2:2" x14ac:dyDescent="0.2">
      <c r="B355956" s="170"/>
    </row>
    <row r="355995" spans="2:2" x14ac:dyDescent="0.2">
      <c r="B355995" s="170"/>
    </row>
    <row r="356034" spans="2:2" x14ac:dyDescent="0.2">
      <c r="B356034" s="170"/>
    </row>
    <row r="356066" spans="2:2" x14ac:dyDescent="0.2">
      <c r="B356066" s="170"/>
    </row>
    <row r="356079" spans="2:2" x14ac:dyDescent="0.2">
      <c r="B356079" s="170"/>
    </row>
    <row r="356136" spans="2:2" x14ac:dyDescent="0.2">
      <c r="B356136" s="170"/>
    </row>
    <row r="356142" spans="2:2" x14ac:dyDescent="0.2">
      <c r="B356142" s="170"/>
    </row>
    <row r="356284" spans="2:2" x14ac:dyDescent="0.2">
      <c r="B356284" s="170"/>
    </row>
    <row r="356297" spans="2:2" x14ac:dyDescent="0.2">
      <c r="B356297" s="170"/>
    </row>
    <row r="356303" spans="2:2" x14ac:dyDescent="0.2">
      <c r="B356303" s="170"/>
    </row>
    <row r="356316" spans="2:2" x14ac:dyDescent="0.2">
      <c r="B356316" s="170"/>
    </row>
    <row r="356342" spans="2:2" x14ac:dyDescent="0.2">
      <c r="B356342" s="170"/>
    </row>
    <row r="356368" spans="2:2" x14ac:dyDescent="0.2">
      <c r="B356368" s="170"/>
    </row>
    <row r="356394" spans="2:2" x14ac:dyDescent="0.2">
      <c r="B356394" s="170"/>
    </row>
    <row r="356445" spans="2:2" x14ac:dyDescent="0.2">
      <c r="B356445" s="170"/>
    </row>
    <row r="356451" spans="2:2" x14ac:dyDescent="0.2">
      <c r="B356451" s="170"/>
    </row>
    <row r="356470" spans="2:2" x14ac:dyDescent="0.2">
      <c r="B356470" s="170"/>
    </row>
    <row r="356483" spans="2:2" x14ac:dyDescent="0.2">
      <c r="B356483" s="170"/>
    </row>
    <row r="356509" spans="2:2" x14ac:dyDescent="0.2">
      <c r="B356509" s="170"/>
    </row>
    <row r="356522" spans="2:2" x14ac:dyDescent="0.2">
      <c r="B356522" s="170"/>
    </row>
    <row r="356535" spans="2:2" x14ac:dyDescent="0.2">
      <c r="B356535" s="170"/>
    </row>
    <row r="356548" spans="2:2" x14ac:dyDescent="0.2">
      <c r="B356548" s="170"/>
    </row>
    <row r="356939" spans="2:2" x14ac:dyDescent="0.2">
      <c r="B356939" s="170"/>
    </row>
    <row r="357253" spans="2:2" x14ac:dyDescent="0.2">
      <c r="B357253" s="170"/>
    </row>
    <row r="357546" spans="2:2" x14ac:dyDescent="0.2">
      <c r="B357546" s="170"/>
    </row>
    <row r="357559" spans="2:2" x14ac:dyDescent="0.2">
      <c r="B357559" s="170"/>
    </row>
    <row r="357565" spans="2:2" x14ac:dyDescent="0.2">
      <c r="B357565" s="170"/>
    </row>
    <row r="357578" spans="2:2" x14ac:dyDescent="0.2">
      <c r="B357578" s="170"/>
    </row>
    <row r="357591" spans="2:2" x14ac:dyDescent="0.2">
      <c r="B357591" s="170"/>
    </row>
    <row r="357610" spans="2:2" x14ac:dyDescent="0.2">
      <c r="B357610" s="170"/>
    </row>
    <row r="357623" spans="2:2" x14ac:dyDescent="0.2">
      <c r="B357623" s="170"/>
    </row>
    <row r="357636" spans="2:2" x14ac:dyDescent="0.2">
      <c r="B357636" s="170"/>
    </row>
    <row r="357642" spans="2:2" x14ac:dyDescent="0.2">
      <c r="B357642" s="170"/>
    </row>
    <row r="357694" spans="2:2" x14ac:dyDescent="0.2">
      <c r="B357694" s="170"/>
    </row>
    <row r="357700" spans="2:2" x14ac:dyDescent="0.2">
      <c r="B357700" s="170"/>
    </row>
    <row r="357713" spans="2:2" x14ac:dyDescent="0.2">
      <c r="B357713" s="170"/>
    </row>
    <row r="357791" spans="2:2" x14ac:dyDescent="0.2">
      <c r="B357791" s="170"/>
    </row>
    <row r="357804" spans="2:2" x14ac:dyDescent="0.2">
      <c r="B357804" s="170"/>
    </row>
    <row r="357810" spans="2:2" x14ac:dyDescent="0.2">
      <c r="B357810" s="170"/>
    </row>
    <row r="357901" spans="2:2" x14ac:dyDescent="0.2">
      <c r="B357901" s="170"/>
    </row>
    <row r="358072" spans="2:2" x14ac:dyDescent="0.2">
      <c r="B358072" s="170"/>
    </row>
    <row r="358111" spans="2:2" x14ac:dyDescent="0.2">
      <c r="B358111" s="170"/>
    </row>
    <row r="358163" spans="2:2" x14ac:dyDescent="0.2">
      <c r="B358163" s="170"/>
    </row>
    <row r="358169" spans="2:2" x14ac:dyDescent="0.2">
      <c r="B358169" s="170"/>
    </row>
    <row r="358182" spans="2:2" x14ac:dyDescent="0.2">
      <c r="B358182" s="170"/>
    </row>
    <row r="358188" spans="2:2" x14ac:dyDescent="0.2">
      <c r="B358188" s="170"/>
    </row>
    <row r="358220" spans="2:2" x14ac:dyDescent="0.2">
      <c r="B358220" s="170"/>
    </row>
    <row r="358401" spans="2:2" x14ac:dyDescent="0.2">
      <c r="B358401" s="170"/>
    </row>
    <row r="358407" spans="2:2" x14ac:dyDescent="0.2">
      <c r="B358407" s="170"/>
    </row>
    <row r="358420" spans="2:2" x14ac:dyDescent="0.2">
      <c r="B358420" s="170"/>
    </row>
    <row r="358426" spans="2:2" x14ac:dyDescent="0.2">
      <c r="B358426" s="170"/>
    </row>
    <row r="358503" spans="2:2" x14ac:dyDescent="0.2">
      <c r="B358503" s="170"/>
    </row>
    <row r="358509" spans="2:2" x14ac:dyDescent="0.2">
      <c r="B358509" s="170"/>
    </row>
    <row r="358515" spans="2:2" x14ac:dyDescent="0.2">
      <c r="B358515" s="170"/>
    </row>
    <row r="358521" spans="2:2" x14ac:dyDescent="0.2">
      <c r="B358521" s="170"/>
    </row>
    <row r="358527" spans="2:2" x14ac:dyDescent="0.2">
      <c r="B358527" s="170"/>
    </row>
    <row r="358763" spans="2:2" x14ac:dyDescent="0.2">
      <c r="B358763" s="170"/>
    </row>
    <row r="358769" spans="2:2" x14ac:dyDescent="0.2">
      <c r="B358769" s="170"/>
    </row>
    <row r="358839" spans="2:2" x14ac:dyDescent="0.2">
      <c r="B358839" s="170"/>
    </row>
    <row r="358878" spans="2:2" x14ac:dyDescent="0.2">
      <c r="B358878" s="170"/>
    </row>
    <row r="358980" spans="2:2" x14ac:dyDescent="0.2">
      <c r="B358980" s="170"/>
    </row>
    <row r="358993" spans="2:2" x14ac:dyDescent="0.2">
      <c r="B358993" s="170"/>
    </row>
    <row r="359123" spans="2:2" x14ac:dyDescent="0.2">
      <c r="B359123" s="170"/>
    </row>
    <row r="359129" spans="2:2" x14ac:dyDescent="0.2">
      <c r="B359129" s="170"/>
    </row>
    <row r="359135" spans="2:2" x14ac:dyDescent="0.2">
      <c r="B359135" s="170"/>
    </row>
    <row r="359153" spans="2:2" x14ac:dyDescent="0.2">
      <c r="B359153" s="170"/>
    </row>
    <row r="359166" spans="2:2" x14ac:dyDescent="0.2">
      <c r="B359166" s="170"/>
    </row>
    <row r="359172" spans="2:2" x14ac:dyDescent="0.2">
      <c r="B359172" s="170"/>
    </row>
    <row r="359178" spans="2:2" x14ac:dyDescent="0.2">
      <c r="B359178" s="170"/>
    </row>
    <row r="359249" spans="2:2" x14ac:dyDescent="0.2">
      <c r="B359249" s="170"/>
    </row>
    <row r="359262" spans="2:2" x14ac:dyDescent="0.2">
      <c r="B359262" s="170"/>
    </row>
    <row r="359320" spans="2:2" x14ac:dyDescent="0.2">
      <c r="B359320" s="170"/>
    </row>
    <row r="359326" spans="2:2" x14ac:dyDescent="0.2">
      <c r="B359326" s="170"/>
    </row>
    <row r="359352" spans="2:2" x14ac:dyDescent="0.2">
      <c r="B359352" s="170"/>
    </row>
    <row r="359506" spans="2:2" x14ac:dyDescent="0.2">
      <c r="B359506" s="170"/>
    </row>
    <row r="359538" spans="2:2" x14ac:dyDescent="0.2">
      <c r="B359538" s="170"/>
    </row>
    <row r="359640" spans="2:2" x14ac:dyDescent="0.2">
      <c r="B359640" s="170"/>
    </row>
    <row r="359789" spans="2:2" x14ac:dyDescent="0.2">
      <c r="B359789" s="170"/>
    </row>
    <row r="359795" spans="2:2" x14ac:dyDescent="0.2">
      <c r="B359795" s="170"/>
    </row>
    <row r="359801" spans="2:2" x14ac:dyDescent="0.2">
      <c r="B359801" s="170"/>
    </row>
    <row r="360088" spans="2:2" x14ac:dyDescent="0.2">
      <c r="B360088" s="170"/>
    </row>
    <row r="360094" spans="2:2" x14ac:dyDescent="0.2">
      <c r="B360094" s="170"/>
    </row>
    <row r="360100" spans="2:2" x14ac:dyDescent="0.2">
      <c r="B360100" s="170"/>
    </row>
    <row r="360106" spans="2:2" x14ac:dyDescent="0.2">
      <c r="B360106" s="170"/>
    </row>
    <row r="360201" spans="2:2" x14ac:dyDescent="0.2">
      <c r="B360201" s="170"/>
    </row>
    <row r="360401" spans="2:2" x14ac:dyDescent="0.2">
      <c r="B360401" s="170"/>
    </row>
    <row r="360407" spans="2:2" x14ac:dyDescent="0.2">
      <c r="B360407" s="170"/>
    </row>
    <row r="360649" spans="2:2" x14ac:dyDescent="0.2">
      <c r="B360649" s="170"/>
    </row>
    <row r="360717" spans="2:2" x14ac:dyDescent="0.2">
      <c r="B360717" s="170"/>
    </row>
    <row r="360768" spans="2:2" x14ac:dyDescent="0.2">
      <c r="B360768" s="170"/>
    </row>
    <row r="360837" spans="2:2" x14ac:dyDescent="0.2">
      <c r="B360837" s="170"/>
    </row>
    <row r="360843" spans="2:2" x14ac:dyDescent="0.2">
      <c r="B360843" s="170"/>
    </row>
    <row r="360849" spans="2:2" x14ac:dyDescent="0.2">
      <c r="B360849" s="170"/>
    </row>
    <row r="360881" spans="2:2" x14ac:dyDescent="0.2">
      <c r="B360881" s="170"/>
    </row>
    <row r="360887" spans="2:2" x14ac:dyDescent="0.2">
      <c r="B360887" s="170"/>
    </row>
    <row r="360893" spans="2:2" x14ac:dyDescent="0.2">
      <c r="B360893" s="170"/>
    </row>
    <row r="360899" spans="2:2" x14ac:dyDescent="0.2">
      <c r="B360899" s="170"/>
    </row>
    <row r="361067" spans="2:2" x14ac:dyDescent="0.2">
      <c r="B361067" s="170"/>
    </row>
    <row r="361073" spans="2:2" x14ac:dyDescent="0.2">
      <c r="B361073" s="170"/>
    </row>
    <row r="361141" spans="2:2" x14ac:dyDescent="0.2">
      <c r="B361141" s="170"/>
    </row>
    <row r="361154" spans="2:2" x14ac:dyDescent="0.2">
      <c r="B361154" s="170"/>
    </row>
    <row r="361160" spans="2:2" x14ac:dyDescent="0.2">
      <c r="B361160" s="170"/>
    </row>
    <row r="361166" spans="2:2" x14ac:dyDescent="0.2">
      <c r="B361166" s="170"/>
    </row>
    <row r="361172" spans="2:2" x14ac:dyDescent="0.2">
      <c r="B361172" s="170"/>
    </row>
    <row r="361178" spans="2:2" x14ac:dyDescent="0.2">
      <c r="B361178" s="170"/>
    </row>
    <row r="361184" spans="2:2" x14ac:dyDescent="0.2">
      <c r="B361184" s="170"/>
    </row>
    <row r="361216" spans="2:2" x14ac:dyDescent="0.2">
      <c r="B361216" s="170"/>
    </row>
    <row r="361310" spans="2:2" x14ac:dyDescent="0.2">
      <c r="B361310" s="170"/>
    </row>
    <row r="361323" spans="2:2" x14ac:dyDescent="0.2">
      <c r="B361323" s="170"/>
    </row>
    <row r="361329" spans="2:2" x14ac:dyDescent="0.2">
      <c r="B361329" s="170"/>
    </row>
    <row r="361342" spans="2:2" x14ac:dyDescent="0.2">
      <c r="B361342" s="170"/>
    </row>
    <row r="361374" spans="2:2" x14ac:dyDescent="0.2">
      <c r="B361374" s="170"/>
    </row>
    <row r="361380" spans="2:2" x14ac:dyDescent="0.2">
      <c r="B361380" s="170"/>
    </row>
    <row r="361406" spans="2:2" x14ac:dyDescent="0.2">
      <c r="B361406" s="170"/>
    </row>
    <row r="361438" spans="2:2" x14ac:dyDescent="0.2">
      <c r="B361438" s="170"/>
    </row>
    <row r="361444" spans="2:2" x14ac:dyDescent="0.2">
      <c r="B361444" s="170"/>
    </row>
    <row r="361457" spans="2:2" x14ac:dyDescent="0.2">
      <c r="B361457" s="170"/>
    </row>
    <row r="361463" spans="2:2" x14ac:dyDescent="0.2">
      <c r="B361463" s="170"/>
    </row>
    <row r="361494" spans="2:2" x14ac:dyDescent="0.2">
      <c r="B361494" s="170"/>
    </row>
    <row r="361640" spans="2:2" x14ac:dyDescent="0.2">
      <c r="B361640" s="170"/>
    </row>
    <row r="361646" spans="2:2" x14ac:dyDescent="0.2">
      <c r="B361646" s="170"/>
    </row>
    <row r="361652" spans="2:2" x14ac:dyDescent="0.2">
      <c r="B361652" s="170"/>
    </row>
    <row r="361739" spans="2:2" x14ac:dyDescent="0.2">
      <c r="B361739" s="170"/>
    </row>
    <row r="361745" spans="2:2" x14ac:dyDescent="0.2">
      <c r="B361745" s="170"/>
    </row>
    <row r="361751" spans="2:2" x14ac:dyDescent="0.2">
      <c r="B361751" s="170"/>
    </row>
    <row r="361757" spans="2:2" x14ac:dyDescent="0.2">
      <c r="B361757" s="170"/>
    </row>
    <row r="361982" spans="2:2" x14ac:dyDescent="0.2">
      <c r="B361982" s="170"/>
    </row>
    <row r="361988" spans="2:2" x14ac:dyDescent="0.2">
      <c r="B361988" s="170"/>
    </row>
    <row r="361994" spans="2:2" x14ac:dyDescent="0.2">
      <c r="B361994" s="170"/>
    </row>
    <row r="362000" spans="2:2" x14ac:dyDescent="0.2">
      <c r="B362000" s="170"/>
    </row>
    <row r="362006" spans="2:2" x14ac:dyDescent="0.2">
      <c r="B362006" s="170"/>
    </row>
    <row r="362012" spans="2:2" x14ac:dyDescent="0.2">
      <c r="B362012" s="170"/>
    </row>
    <row r="362018" spans="2:2" x14ac:dyDescent="0.2">
      <c r="B362018" s="170"/>
    </row>
    <row r="362024" spans="2:2" x14ac:dyDescent="0.2">
      <c r="B362024" s="170"/>
    </row>
    <row r="362067" spans="2:2" x14ac:dyDescent="0.2">
      <c r="B362067" s="170"/>
    </row>
    <row r="362073" spans="2:2" x14ac:dyDescent="0.2">
      <c r="B362073" s="170"/>
    </row>
    <row r="362110" spans="2:2" x14ac:dyDescent="0.2">
      <c r="B362110" s="170"/>
    </row>
    <row r="362116" spans="2:2" x14ac:dyDescent="0.2">
      <c r="B362116" s="170"/>
    </row>
    <row r="362122" spans="2:2" x14ac:dyDescent="0.2">
      <c r="B362122" s="170"/>
    </row>
    <row r="362128" spans="2:2" x14ac:dyDescent="0.2">
      <c r="B362128" s="170"/>
    </row>
    <row r="362140" spans="2:2" x14ac:dyDescent="0.2">
      <c r="B362140" s="170"/>
    </row>
    <row r="362146" spans="2:2" x14ac:dyDescent="0.2">
      <c r="B362146" s="170"/>
    </row>
    <row r="362152" spans="2:2" x14ac:dyDescent="0.2">
      <c r="B362152" s="170"/>
    </row>
    <row r="362177" spans="2:2" x14ac:dyDescent="0.2">
      <c r="B362177" s="170"/>
    </row>
    <row r="362284" spans="2:2" x14ac:dyDescent="0.2">
      <c r="B362284" s="170"/>
    </row>
    <row r="362348" spans="2:2" x14ac:dyDescent="0.2">
      <c r="B362348" s="170"/>
    </row>
    <row r="362354" spans="2:2" x14ac:dyDescent="0.2">
      <c r="B362354" s="170"/>
    </row>
    <row r="362360" spans="2:2" x14ac:dyDescent="0.2">
      <c r="B362360" s="170"/>
    </row>
    <row r="362366" spans="2:2" x14ac:dyDescent="0.2">
      <c r="B362366" s="170"/>
    </row>
    <row r="362385" spans="2:2" x14ac:dyDescent="0.2">
      <c r="B362385" s="170"/>
    </row>
    <row r="362391" spans="2:2" x14ac:dyDescent="0.2">
      <c r="B362391" s="170"/>
    </row>
    <row r="362659" spans="2:2" x14ac:dyDescent="0.2">
      <c r="B362659" s="170"/>
    </row>
    <row r="362672" spans="2:2" x14ac:dyDescent="0.2">
      <c r="B362672" s="170"/>
    </row>
    <row r="362678" spans="2:2" x14ac:dyDescent="0.2">
      <c r="B362678" s="170"/>
    </row>
    <row r="362684" spans="2:2" x14ac:dyDescent="0.2">
      <c r="B362684" s="170"/>
    </row>
    <row r="362742" spans="2:2" x14ac:dyDescent="0.2">
      <c r="B362742" s="170"/>
    </row>
    <row r="362748" spans="2:2" x14ac:dyDescent="0.2">
      <c r="B362748" s="170"/>
    </row>
    <row r="362837" spans="2:2" x14ac:dyDescent="0.2">
      <c r="B362837" s="170"/>
    </row>
    <row r="362843" spans="2:2" x14ac:dyDescent="0.2">
      <c r="B362843" s="170"/>
    </row>
    <row r="362849" spans="2:2" x14ac:dyDescent="0.2">
      <c r="B362849" s="170"/>
    </row>
    <row r="363119" spans="2:2" x14ac:dyDescent="0.2">
      <c r="B363119" s="170"/>
    </row>
    <row r="363125" spans="2:2" x14ac:dyDescent="0.2">
      <c r="B363125" s="170"/>
    </row>
    <row r="363138" spans="2:2" x14ac:dyDescent="0.2">
      <c r="B363138" s="170"/>
    </row>
    <row r="363144" spans="2:2" x14ac:dyDescent="0.2">
      <c r="B363144" s="170"/>
    </row>
    <row r="363157" spans="2:2" x14ac:dyDescent="0.2">
      <c r="B363157" s="170"/>
    </row>
    <row r="363196" spans="2:2" x14ac:dyDescent="0.2">
      <c r="B363196" s="170"/>
    </row>
    <row r="363261" spans="2:2" x14ac:dyDescent="0.2">
      <c r="B363261" s="170"/>
    </row>
    <row r="363629" spans="2:2" x14ac:dyDescent="0.2">
      <c r="B363629" s="170"/>
    </row>
    <row r="363635" spans="2:2" x14ac:dyDescent="0.2">
      <c r="B363635" s="170"/>
    </row>
    <row r="363641" spans="2:2" x14ac:dyDescent="0.2">
      <c r="B363641" s="170"/>
    </row>
    <row r="363647" spans="2:2" x14ac:dyDescent="0.2">
      <c r="B363647" s="170"/>
    </row>
    <row r="363710" spans="2:2" x14ac:dyDescent="0.2">
      <c r="B363710" s="170"/>
    </row>
    <row r="363986" spans="2:2" x14ac:dyDescent="0.2">
      <c r="B363986" s="170"/>
    </row>
    <row r="363992" spans="2:2" x14ac:dyDescent="0.2">
      <c r="B363992" s="170"/>
    </row>
    <row r="363998" spans="2:2" x14ac:dyDescent="0.2">
      <c r="B363998" s="170"/>
    </row>
    <row r="364004" spans="2:2" x14ac:dyDescent="0.2">
      <c r="B364004" s="170"/>
    </row>
    <row r="364054" spans="2:2" x14ac:dyDescent="0.2">
      <c r="B364054" s="170"/>
    </row>
    <row r="364170" spans="2:2" x14ac:dyDescent="0.2">
      <c r="B364170" s="170"/>
    </row>
    <row r="364235" spans="2:2" x14ac:dyDescent="0.2">
      <c r="B364235" s="170"/>
    </row>
    <row r="364254" spans="2:2" x14ac:dyDescent="0.2">
      <c r="B364254" s="170"/>
    </row>
    <row r="364319" spans="2:2" x14ac:dyDescent="0.2">
      <c r="B364319" s="170"/>
    </row>
    <row r="364364" spans="2:2" x14ac:dyDescent="0.2">
      <c r="B364364" s="170"/>
    </row>
    <row r="364435" spans="2:2" x14ac:dyDescent="0.2">
      <c r="B364435" s="170"/>
    </row>
    <row r="364448" spans="2:2" x14ac:dyDescent="0.2">
      <c r="B364448" s="170"/>
    </row>
    <row r="364518" spans="2:2" x14ac:dyDescent="0.2">
      <c r="B364518" s="170"/>
    </row>
    <row r="364531" spans="2:2" x14ac:dyDescent="0.2">
      <c r="B364531" s="170"/>
    </row>
    <row r="364615" spans="2:2" x14ac:dyDescent="0.2">
      <c r="B364615" s="170"/>
    </row>
    <row r="364628" spans="2:2" x14ac:dyDescent="0.2">
      <c r="B364628" s="170"/>
    </row>
    <row r="364634" spans="2:2" x14ac:dyDescent="0.2">
      <c r="B364634" s="170"/>
    </row>
    <row r="364749" spans="2:2" x14ac:dyDescent="0.2">
      <c r="B364749" s="170"/>
    </row>
    <row r="364762" spans="2:2" x14ac:dyDescent="0.2">
      <c r="B364762" s="170"/>
    </row>
    <row r="364840" spans="2:2" x14ac:dyDescent="0.2">
      <c r="B364840" s="170"/>
    </row>
    <row r="364853" spans="2:2" x14ac:dyDescent="0.2">
      <c r="B364853" s="170"/>
    </row>
    <row r="364879" spans="2:2" x14ac:dyDescent="0.2">
      <c r="B364879" s="170"/>
    </row>
    <row r="364892" spans="2:2" x14ac:dyDescent="0.2">
      <c r="B364892" s="170"/>
    </row>
    <row r="364905" spans="2:2" x14ac:dyDescent="0.2">
      <c r="B364905" s="170"/>
    </row>
    <row r="364911" spans="2:2" x14ac:dyDescent="0.2">
      <c r="B364911" s="170"/>
    </row>
    <row r="365034" spans="2:2" x14ac:dyDescent="0.2">
      <c r="B365034" s="170"/>
    </row>
    <row r="365137" spans="2:2" x14ac:dyDescent="0.2">
      <c r="B365137" s="170"/>
    </row>
    <row r="365143" spans="2:2" x14ac:dyDescent="0.2">
      <c r="B365143" s="170"/>
    </row>
    <row r="365175" spans="2:2" x14ac:dyDescent="0.2">
      <c r="B365175" s="170"/>
    </row>
    <row r="365201" spans="2:2" x14ac:dyDescent="0.2">
      <c r="B365201" s="170"/>
    </row>
    <row r="365214" spans="2:2" x14ac:dyDescent="0.2">
      <c r="B365214" s="170"/>
    </row>
    <row r="365240" spans="2:2" x14ac:dyDescent="0.2">
      <c r="B365240" s="170"/>
    </row>
    <row r="365253" spans="2:2" x14ac:dyDescent="0.2">
      <c r="B365253" s="170"/>
    </row>
    <row r="365266" spans="2:2" x14ac:dyDescent="0.2">
      <c r="B365266" s="170"/>
    </row>
    <row r="365292" spans="2:2" x14ac:dyDescent="0.2">
      <c r="B365292" s="170"/>
    </row>
    <row r="365305" spans="2:2" x14ac:dyDescent="0.2">
      <c r="B365305" s="170"/>
    </row>
    <row r="365331" spans="2:2" x14ac:dyDescent="0.2">
      <c r="B365331" s="170"/>
    </row>
    <row r="365337" spans="2:2" x14ac:dyDescent="0.2">
      <c r="B365337" s="170"/>
    </row>
    <row r="365382" spans="2:2" x14ac:dyDescent="0.2">
      <c r="B365382" s="170"/>
    </row>
    <row r="365395" spans="2:2" x14ac:dyDescent="0.2">
      <c r="B365395" s="170"/>
    </row>
    <row r="365420" spans="2:2" x14ac:dyDescent="0.2">
      <c r="B365420" s="170"/>
    </row>
    <row r="365544" spans="2:2" x14ac:dyDescent="0.2">
      <c r="B365544" s="170"/>
    </row>
    <row r="366041" spans="2:2" x14ac:dyDescent="0.2">
      <c r="B366041" s="170"/>
    </row>
    <row r="366054" spans="2:2" x14ac:dyDescent="0.2">
      <c r="B366054" s="170"/>
    </row>
    <row r="366060" spans="2:2" x14ac:dyDescent="0.2">
      <c r="B366060" s="170"/>
    </row>
    <row r="366233" spans="2:2" x14ac:dyDescent="0.2">
      <c r="B366233" s="170"/>
    </row>
    <row r="366315" spans="2:2" x14ac:dyDescent="0.2">
      <c r="B366315" s="170"/>
    </row>
    <row r="366321" spans="2:2" x14ac:dyDescent="0.2">
      <c r="B366321" s="170"/>
    </row>
    <row r="366482" spans="2:2" x14ac:dyDescent="0.2">
      <c r="B366482" s="170"/>
    </row>
    <row r="366488" spans="2:2" x14ac:dyDescent="0.2">
      <c r="B366488" s="170"/>
    </row>
    <row r="366514" spans="2:2" x14ac:dyDescent="0.2">
      <c r="B366514" s="170"/>
    </row>
    <row r="366533" spans="2:2" x14ac:dyDescent="0.2">
      <c r="B366533" s="170"/>
    </row>
    <row r="366539" spans="2:2" x14ac:dyDescent="0.2">
      <c r="B366539" s="170"/>
    </row>
    <row r="366647" spans="2:2" x14ac:dyDescent="0.2">
      <c r="B366647" s="170"/>
    </row>
    <row r="366686" spans="2:2" x14ac:dyDescent="0.2">
      <c r="B366686" s="170"/>
    </row>
    <row r="366755" spans="2:2" x14ac:dyDescent="0.2">
      <c r="B366755" s="170"/>
    </row>
    <row r="366761" spans="2:2" x14ac:dyDescent="0.2">
      <c r="B366761" s="170"/>
    </row>
    <row r="366767" spans="2:2" x14ac:dyDescent="0.2">
      <c r="B366767" s="170"/>
    </row>
    <row r="366773" spans="2:2" x14ac:dyDescent="0.2">
      <c r="B366773" s="170"/>
    </row>
    <row r="366804" spans="2:2" x14ac:dyDescent="0.2">
      <c r="B366804" s="170"/>
    </row>
    <row r="366855" spans="2:2" x14ac:dyDescent="0.2">
      <c r="B366855" s="170"/>
    </row>
    <row r="366920" spans="2:2" x14ac:dyDescent="0.2">
      <c r="B366920" s="170"/>
    </row>
    <row r="366965" spans="2:2" x14ac:dyDescent="0.2">
      <c r="B366965" s="170"/>
    </row>
    <row r="366978" spans="2:2" x14ac:dyDescent="0.2">
      <c r="B366978" s="170"/>
    </row>
    <row r="367004" spans="2:2" x14ac:dyDescent="0.2">
      <c r="B367004" s="170"/>
    </row>
    <row r="367010" spans="2:2" x14ac:dyDescent="0.2">
      <c r="B367010" s="170"/>
    </row>
    <row r="367023" spans="2:2" x14ac:dyDescent="0.2">
      <c r="B367023" s="170"/>
    </row>
    <row r="367203" spans="2:2" x14ac:dyDescent="0.2">
      <c r="B367203" s="170"/>
    </row>
    <row r="367292" spans="2:2" x14ac:dyDescent="0.2">
      <c r="B367292" s="170"/>
    </row>
    <row r="367547" spans="2:2" x14ac:dyDescent="0.2">
      <c r="B367547" s="170"/>
    </row>
    <row r="367553" spans="2:2" x14ac:dyDescent="0.2">
      <c r="B367553" s="170"/>
    </row>
    <row r="367559" spans="2:2" x14ac:dyDescent="0.2">
      <c r="B367559" s="170"/>
    </row>
    <row r="367572" spans="2:2" x14ac:dyDescent="0.2">
      <c r="B367572" s="170"/>
    </row>
    <row r="367609" spans="2:2" x14ac:dyDescent="0.2">
      <c r="B367609" s="170"/>
    </row>
    <row r="367615" spans="2:2" x14ac:dyDescent="0.2">
      <c r="B367615" s="170"/>
    </row>
    <row r="367621" spans="2:2" x14ac:dyDescent="0.2">
      <c r="B367621" s="170"/>
    </row>
    <row r="367640" spans="2:2" x14ac:dyDescent="0.2">
      <c r="B367640" s="170"/>
    </row>
    <row r="367646" spans="2:2" x14ac:dyDescent="0.2">
      <c r="B367646" s="170"/>
    </row>
    <row r="367738" spans="2:2" x14ac:dyDescent="0.2">
      <c r="B367738" s="170"/>
    </row>
    <row r="367744" spans="2:2" x14ac:dyDescent="0.2">
      <c r="B367744" s="170"/>
    </row>
    <row r="367975" spans="2:2" x14ac:dyDescent="0.2">
      <c r="B367975" s="170"/>
    </row>
    <row r="367981" spans="2:2" x14ac:dyDescent="0.2">
      <c r="B367981" s="170"/>
    </row>
    <row r="368339" spans="2:2" x14ac:dyDescent="0.2">
      <c r="B368339" s="170"/>
    </row>
    <row r="368603" spans="2:2" x14ac:dyDescent="0.2">
      <c r="B368603" s="170"/>
    </row>
    <row r="368642" spans="2:2" x14ac:dyDescent="0.2">
      <c r="B368642" s="170"/>
    </row>
    <row r="368648" spans="2:2" x14ac:dyDescent="0.2">
      <c r="B368648" s="170"/>
    </row>
    <row r="368711" spans="2:2" x14ac:dyDescent="0.2">
      <c r="B368711" s="170"/>
    </row>
    <row r="368717" spans="2:2" x14ac:dyDescent="0.2">
      <c r="B368717" s="170"/>
    </row>
    <row r="368723" spans="2:2" x14ac:dyDescent="0.2">
      <c r="B368723" s="170"/>
    </row>
    <row r="368741" spans="2:2" x14ac:dyDescent="0.2">
      <c r="B368741" s="170"/>
    </row>
    <row r="368754" spans="2:2" x14ac:dyDescent="0.2">
      <c r="B368754" s="170"/>
    </row>
    <row r="368760" spans="2:2" x14ac:dyDescent="0.2">
      <c r="B368760" s="170"/>
    </row>
    <row r="368786" spans="2:2" x14ac:dyDescent="0.2">
      <c r="B368786" s="170"/>
    </row>
    <row r="368812" spans="2:2" x14ac:dyDescent="0.2">
      <c r="B368812" s="170"/>
    </row>
    <row r="368818" spans="2:2" x14ac:dyDescent="0.2">
      <c r="B368818" s="170"/>
    </row>
    <row r="368837" spans="2:2" x14ac:dyDescent="0.2">
      <c r="B368837" s="170"/>
    </row>
    <row r="368863" spans="2:2" x14ac:dyDescent="0.2">
      <c r="B368863" s="170"/>
    </row>
    <row r="368887" spans="2:2" x14ac:dyDescent="0.2">
      <c r="B368887" s="170"/>
    </row>
    <row r="368900" spans="2:2" x14ac:dyDescent="0.2">
      <c r="B368900" s="170"/>
    </row>
    <row r="368919" spans="2:2" x14ac:dyDescent="0.2">
      <c r="B368919" s="170"/>
    </row>
    <row r="368932" spans="2:2" x14ac:dyDescent="0.2">
      <c r="B368932" s="170"/>
    </row>
    <row r="368964" spans="2:2" x14ac:dyDescent="0.2">
      <c r="B368964" s="170"/>
    </row>
    <row r="368977" spans="2:2" x14ac:dyDescent="0.2">
      <c r="B368977" s="170"/>
    </row>
    <row r="369149" spans="2:2" x14ac:dyDescent="0.2">
      <c r="B369149" s="170"/>
    </row>
    <row r="369188" spans="2:2" x14ac:dyDescent="0.2">
      <c r="B369188" s="170"/>
    </row>
    <row r="369201" spans="2:2" x14ac:dyDescent="0.2">
      <c r="B369201" s="170"/>
    </row>
    <row r="369214" spans="2:2" x14ac:dyDescent="0.2">
      <c r="B369214" s="170"/>
    </row>
    <row r="369246" spans="2:2" x14ac:dyDescent="0.2">
      <c r="B369246" s="170"/>
    </row>
    <row r="369252" spans="2:2" x14ac:dyDescent="0.2">
      <c r="B369252" s="170"/>
    </row>
    <row r="369529" spans="2:2" x14ac:dyDescent="0.2">
      <c r="B369529" s="170"/>
    </row>
    <row r="369555" spans="2:2" x14ac:dyDescent="0.2">
      <c r="B369555" s="170"/>
    </row>
    <row r="369696" spans="2:2" x14ac:dyDescent="0.2">
      <c r="B369696" s="170"/>
    </row>
    <row r="369754" spans="2:2" x14ac:dyDescent="0.2">
      <c r="B369754" s="170"/>
    </row>
    <row r="369760" spans="2:2" x14ac:dyDescent="0.2">
      <c r="B369760" s="170"/>
    </row>
    <row r="369805" spans="2:2" x14ac:dyDescent="0.2">
      <c r="B369805" s="170"/>
    </row>
    <row r="369945" spans="2:2" x14ac:dyDescent="0.2">
      <c r="B369945" s="170"/>
    </row>
    <row r="370172" spans="2:2" x14ac:dyDescent="0.2">
      <c r="B370172" s="170"/>
    </row>
    <row r="370306" spans="2:2" x14ac:dyDescent="0.2">
      <c r="B370306" s="170"/>
    </row>
    <row r="370319" spans="2:2" x14ac:dyDescent="0.2">
      <c r="B370319" s="170"/>
    </row>
    <row r="370332" spans="2:2" x14ac:dyDescent="0.2">
      <c r="B370332" s="170"/>
    </row>
    <row r="370351" spans="2:2" x14ac:dyDescent="0.2">
      <c r="B370351" s="170"/>
    </row>
    <row r="370485" spans="2:2" x14ac:dyDescent="0.2">
      <c r="B370485" s="170"/>
    </row>
    <row r="370511" spans="2:2" x14ac:dyDescent="0.2">
      <c r="B370511" s="170"/>
    </row>
    <row r="370678" spans="2:2" x14ac:dyDescent="0.2">
      <c r="B370678" s="170"/>
    </row>
    <row r="370766" spans="2:2" x14ac:dyDescent="0.2">
      <c r="B370766" s="170"/>
    </row>
    <row r="370947" spans="2:2" x14ac:dyDescent="0.2">
      <c r="B370947" s="170"/>
    </row>
    <row r="371043" spans="2:2" x14ac:dyDescent="0.2">
      <c r="B371043" s="170"/>
    </row>
    <row r="371074" spans="2:2" x14ac:dyDescent="0.2">
      <c r="B371074" s="170"/>
    </row>
    <row r="371080" spans="2:2" x14ac:dyDescent="0.2">
      <c r="B371080" s="170"/>
    </row>
    <row r="371086" spans="2:2" x14ac:dyDescent="0.2">
      <c r="B371086" s="170"/>
    </row>
    <row r="371092" spans="2:2" x14ac:dyDescent="0.2">
      <c r="B371092" s="170"/>
    </row>
    <row r="371136" spans="2:2" x14ac:dyDescent="0.2">
      <c r="B371136" s="170"/>
    </row>
    <row r="371149" spans="2:2" x14ac:dyDescent="0.2">
      <c r="B371149" s="170"/>
    </row>
    <row r="371162" spans="2:2" x14ac:dyDescent="0.2">
      <c r="B371162" s="170"/>
    </row>
    <row r="371220" spans="2:2" x14ac:dyDescent="0.2">
      <c r="B371220" s="170"/>
    </row>
    <row r="371226" spans="2:2" x14ac:dyDescent="0.2">
      <c r="B371226" s="170"/>
    </row>
    <row r="371283" spans="2:2" x14ac:dyDescent="0.2">
      <c r="B371283" s="170"/>
    </row>
    <row r="371442" spans="2:2" x14ac:dyDescent="0.2">
      <c r="B371442" s="170"/>
    </row>
    <row r="371751" spans="2:2" x14ac:dyDescent="0.2">
      <c r="B371751" s="170"/>
    </row>
    <row r="371764" spans="2:2" x14ac:dyDescent="0.2">
      <c r="B371764" s="170"/>
    </row>
    <row r="371822" spans="2:2" x14ac:dyDescent="0.2">
      <c r="B371822" s="170"/>
    </row>
    <row r="371867" spans="2:2" x14ac:dyDescent="0.2">
      <c r="B371867" s="170"/>
    </row>
    <row r="371880" spans="2:2" x14ac:dyDescent="0.2">
      <c r="B371880" s="170"/>
    </row>
    <row r="371905" spans="2:2" x14ac:dyDescent="0.2">
      <c r="B371905" s="170"/>
    </row>
    <row r="371911" spans="2:2" x14ac:dyDescent="0.2">
      <c r="B371911" s="170"/>
    </row>
    <row r="371917" spans="2:2" x14ac:dyDescent="0.2">
      <c r="B371917" s="170"/>
    </row>
    <row r="371948" spans="2:2" x14ac:dyDescent="0.2">
      <c r="B371948" s="170"/>
    </row>
    <row r="372250" spans="2:2" x14ac:dyDescent="0.2">
      <c r="B372250" s="170"/>
    </row>
    <row r="372332" spans="2:2" x14ac:dyDescent="0.2">
      <c r="B372332" s="170"/>
    </row>
    <row r="372706" spans="2:2" x14ac:dyDescent="0.2">
      <c r="B372706" s="170"/>
    </row>
    <row r="373128" spans="2:2" x14ac:dyDescent="0.2">
      <c r="B373128" s="170"/>
    </row>
    <row r="373203" spans="2:2" x14ac:dyDescent="0.2">
      <c r="B373203" s="170"/>
    </row>
    <row r="373445" spans="2:2" x14ac:dyDescent="0.2">
      <c r="B373445" s="170"/>
    </row>
    <row r="373451" spans="2:2" x14ac:dyDescent="0.2">
      <c r="B373451" s="170"/>
    </row>
    <row r="373457" spans="2:2" x14ac:dyDescent="0.2">
      <c r="B373457" s="170"/>
    </row>
    <row r="373496" spans="2:2" x14ac:dyDescent="0.2">
      <c r="B373496" s="170"/>
    </row>
    <row r="373522" spans="2:2" x14ac:dyDescent="0.2">
      <c r="B373522" s="170"/>
    </row>
    <row r="373535" spans="2:2" x14ac:dyDescent="0.2">
      <c r="B373535" s="170"/>
    </row>
    <row r="373613" spans="2:2" x14ac:dyDescent="0.2">
      <c r="B373613" s="170"/>
    </row>
    <row r="373632" spans="2:2" x14ac:dyDescent="0.2">
      <c r="B373632" s="170"/>
    </row>
    <row r="373748" spans="2:2" x14ac:dyDescent="0.2">
      <c r="B373748" s="170"/>
    </row>
    <row r="373838" spans="2:2" x14ac:dyDescent="0.2">
      <c r="B373838" s="170"/>
    </row>
    <row r="373933" spans="2:2" x14ac:dyDescent="0.2">
      <c r="B373933" s="170"/>
    </row>
    <row r="373959" spans="2:2" x14ac:dyDescent="0.2">
      <c r="B373959" s="170"/>
    </row>
    <row r="374030" spans="2:2" x14ac:dyDescent="0.2">
      <c r="B374030" s="170"/>
    </row>
    <row r="374095" spans="2:2" x14ac:dyDescent="0.2">
      <c r="B374095" s="170"/>
    </row>
    <row r="374160" spans="2:2" x14ac:dyDescent="0.2">
      <c r="B374160" s="170"/>
    </row>
    <row r="374173" spans="2:2" x14ac:dyDescent="0.2">
      <c r="B374173" s="170"/>
    </row>
    <row r="374179" spans="2:2" x14ac:dyDescent="0.2">
      <c r="B374179" s="170"/>
    </row>
    <row r="374185" spans="2:2" x14ac:dyDescent="0.2">
      <c r="B374185" s="170"/>
    </row>
    <row r="374191" spans="2:2" x14ac:dyDescent="0.2">
      <c r="B374191" s="170"/>
    </row>
    <row r="374197" spans="2:2" x14ac:dyDescent="0.2">
      <c r="B374197" s="170"/>
    </row>
    <row r="374203" spans="2:2" x14ac:dyDescent="0.2">
      <c r="B374203" s="170"/>
    </row>
    <row r="374209" spans="2:2" x14ac:dyDescent="0.2">
      <c r="B374209" s="170"/>
    </row>
    <row r="374222" spans="2:2" x14ac:dyDescent="0.2">
      <c r="B374222" s="170"/>
    </row>
    <row r="374274" spans="2:2" x14ac:dyDescent="0.2">
      <c r="B374274" s="170"/>
    </row>
    <row r="374431" spans="2:2" x14ac:dyDescent="0.2">
      <c r="B374431" s="170"/>
    </row>
    <row r="375290" spans="2:2" x14ac:dyDescent="0.2">
      <c r="B375290" s="170"/>
    </row>
    <row r="375354" spans="2:2" x14ac:dyDescent="0.2">
      <c r="B375354" s="170"/>
    </row>
    <row r="375367" spans="2:2" x14ac:dyDescent="0.2">
      <c r="B375367" s="170"/>
    </row>
    <row r="375398" spans="2:2" x14ac:dyDescent="0.2">
      <c r="B375398" s="170"/>
    </row>
    <row r="375411" spans="2:2" x14ac:dyDescent="0.2">
      <c r="B375411" s="170"/>
    </row>
    <row r="375494" spans="2:2" x14ac:dyDescent="0.2">
      <c r="B375494" s="170"/>
    </row>
    <row r="375829" spans="2:2" x14ac:dyDescent="0.2">
      <c r="B375829" s="170"/>
    </row>
    <row r="375835" spans="2:2" x14ac:dyDescent="0.2">
      <c r="B375835" s="170"/>
    </row>
    <row r="375848" spans="2:2" x14ac:dyDescent="0.2">
      <c r="B375848" s="170"/>
    </row>
    <row r="375861" spans="2:2" x14ac:dyDescent="0.2">
      <c r="B375861" s="170"/>
    </row>
    <row r="376013" spans="2:2" x14ac:dyDescent="0.2">
      <c r="B376013" s="170"/>
    </row>
    <row r="376039" spans="2:2" x14ac:dyDescent="0.2">
      <c r="B376039" s="170"/>
    </row>
    <row r="376283" spans="2:2" x14ac:dyDescent="0.2">
      <c r="B376283" s="170"/>
    </row>
    <row r="376302" spans="2:2" x14ac:dyDescent="0.2">
      <c r="B376302" s="170"/>
    </row>
    <row r="376354" spans="2:2" x14ac:dyDescent="0.2">
      <c r="B376354" s="170"/>
    </row>
    <row r="376393" spans="2:2" x14ac:dyDescent="0.2">
      <c r="B376393" s="170"/>
    </row>
    <row r="376406" spans="2:2" x14ac:dyDescent="0.2">
      <c r="B376406" s="170"/>
    </row>
    <row r="376484" spans="2:2" x14ac:dyDescent="0.2">
      <c r="B376484" s="170"/>
    </row>
    <row r="376490" spans="2:2" x14ac:dyDescent="0.2">
      <c r="B376490" s="170"/>
    </row>
    <row r="376529" spans="2:2" x14ac:dyDescent="0.2">
      <c r="B376529" s="170"/>
    </row>
    <row r="376535" spans="2:2" x14ac:dyDescent="0.2">
      <c r="B376535" s="170"/>
    </row>
    <row r="376548" spans="2:2" x14ac:dyDescent="0.2">
      <c r="B376548" s="170"/>
    </row>
    <row r="376713" spans="2:2" x14ac:dyDescent="0.2">
      <c r="B376713" s="170"/>
    </row>
    <row r="376752" spans="2:2" x14ac:dyDescent="0.2">
      <c r="B376752" s="170"/>
    </row>
    <row r="376765" spans="2:2" x14ac:dyDescent="0.2">
      <c r="B376765" s="170"/>
    </row>
    <row r="377084" spans="2:2" x14ac:dyDescent="0.2">
      <c r="B377084" s="170"/>
    </row>
    <row r="377379" spans="2:2" x14ac:dyDescent="0.2">
      <c r="B377379" s="170"/>
    </row>
    <row r="377405" spans="2:2" x14ac:dyDescent="0.2">
      <c r="B377405" s="170"/>
    </row>
    <row r="377418" spans="2:2" x14ac:dyDescent="0.2">
      <c r="B377418" s="170"/>
    </row>
    <row r="377671" spans="2:2" x14ac:dyDescent="0.2">
      <c r="B377671" s="170"/>
    </row>
    <row r="377677" spans="2:2" x14ac:dyDescent="0.2">
      <c r="B377677" s="170"/>
    </row>
    <row r="377690" spans="2:2" x14ac:dyDescent="0.2">
      <c r="B377690" s="170"/>
    </row>
    <row r="377696" spans="2:2" x14ac:dyDescent="0.2">
      <c r="B377696" s="170"/>
    </row>
    <row r="377715" spans="2:2" x14ac:dyDescent="0.2">
      <c r="B377715" s="170"/>
    </row>
    <row r="377721" spans="2:2" x14ac:dyDescent="0.2">
      <c r="B377721" s="170"/>
    </row>
    <row r="377881" spans="2:2" x14ac:dyDescent="0.2">
      <c r="B377881" s="170"/>
    </row>
    <row r="377894" spans="2:2" x14ac:dyDescent="0.2">
      <c r="B377894" s="170"/>
    </row>
    <row r="377900" spans="2:2" x14ac:dyDescent="0.2">
      <c r="B377900" s="170"/>
    </row>
    <row r="377906" spans="2:2" x14ac:dyDescent="0.2">
      <c r="B377906" s="170"/>
    </row>
    <row r="377948" spans="2:2" x14ac:dyDescent="0.2">
      <c r="B377948" s="170"/>
    </row>
    <row r="378084" spans="2:2" x14ac:dyDescent="0.2">
      <c r="B378084" s="170"/>
    </row>
    <row r="378097" spans="2:2" x14ac:dyDescent="0.2">
      <c r="B378097" s="170"/>
    </row>
    <row r="378103" spans="2:2" x14ac:dyDescent="0.2">
      <c r="B378103" s="170"/>
    </row>
    <row r="378109" spans="2:2" x14ac:dyDescent="0.2">
      <c r="B378109" s="170"/>
    </row>
    <row r="378115" spans="2:2" x14ac:dyDescent="0.2">
      <c r="B378115" s="170"/>
    </row>
    <row r="378121" spans="2:2" x14ac:dyDescent="0.2">
      <c r="B378121" s="170"/>
    </row>
    <row r="378160" spans="2:2" x14ac:dyDescent="0.2">
      <c r="B378160" s="170"/>
    </row>
    <row r="378166" spans="2:2" x14ac:dyDescent="0.2">
      <c r="B378166" s="170"/>
    </row>
    <row r="378172" spans="2:2" x14ac:dyDescent="0.2">
      <c r="B378172" s="170"/>
    </row>
    <row r="378489" spans="2:2" x14ac:dyDescent="0.2">
      <c r="B378489" s="170"/>
    </row>
    <row r="378502" spans="2:2" x14ac:dyDescent="0.2">
      <c r="B378502" s="170"/>
    </row>
    <row r="378534" spans="2:2" x14ac:dyDescent="0.2">
      <c r="B378534" s="170"/>
    </row>
    <row r="378547" spans="2:2" x14ac:dyDescent="0.2">
      <c r="B378547" s="170"/>
    </row>
    <row r="378743" spans="2:2" x14ac:dyDescent="0.2">
      <c r="B378743" s="170"/>
    </row>
    <row r="378820" spans="2:2" x14ac:dyDescent="0.2">
      <c r="B378820" s="170"/>
    </row>
    <row r="378935" spans="2:2" x14ac:dyDescent="0.2">
      <c r="B378935" s="170"/>
    </row>
    <row r="378997" spans="2:2" x14ac:dyDescent="0.2">
      <c r="B378997" s="170"/>
    </row>
    <row r="379873" spans="2:2" x14ac:dyDescent="0.2">
      <c r="B379873" s="170"/>
    </row>
    <row r="380040" spans="2:2" x14ac:dyDescent="0.2">
      <c r="B380040" s="170"/>
    </row>
    <row r="380046" spans="2:2" x14ac:dyDescent="0.2">
      <c r="B380046" s="170"/>
    </row>
    <row r="380059" spans="2:2" x14ac:dyDescent="0.2">
      <c r="B380059" s="170"/>
    </row>
    <row r="380293" spans="2:2" x14ac:dyDescent="0.2">
      <c r="B380293" s="170"/>
    </row>
    <row r="380325" spans="2:2" x14ac:dyDescent="0.2">
      <c r="B380325" s="170"/>
    </row>
    <row r="380400" spans="2:2" x14ac:dyDescent="0.2">
      <c r="B380400" s="170"/>
    </row>
    <row r="380406" spans="2:2" x14ac:dyDescent="0.2">
      <c r="B380406" s="170"/>
    </row>
    <row r="380438" spans="2:2" x14ac:dyDescent="0.2">
      <c r="B380438" s="170"/>
    </row>
    <row r="380598" spans="2:2" x14ac:dyDescent="0.2">
      <c r="B380598" s="170"/>
    </row>
    <row r="380604" spans="2:2" x14ac:dyDescent="0.2">
      <c r="B380604" s="170"/>
    </row>
    <row r="380610" spans="2:2" x14ac:dyDescent="0.2">
      <c r="B380610" s="170"/>
    </row>
    <row r="380654" spans="2:2" x14ac:dyDescent="0.2">
      <c r="B380654" s="170"/>
    </row>
    <row r="380686" spans="2:2" x14ac:dyDescent="0.2">
      <c r="B380686" s="170"/>
    </row>
    <row r="380692" spans="2:2" x14ac:dyDescent="0.2">
      <c r="B380692" s="170"/>
    </row>
    <row r="380705" spans="2:2" x14ac:dyDescent="0.2">
      <c r="B380705" s="170"/>
    </row>
    <row r="380923" spans="2:2" x14ac:dyDescent="0.2">
      <c r="B380923" s="170"/>
    </row>
    <row r="381108" spans="2:2" x14ac:dyDescent="0.2">
      <c r="B381108" s="170"/>
    </row>
    <row r="381197" spans="2:2" x14ac:dyDescent="0.2">
      <c r="B381197" s="170"/>
    </row>
    <row r="381216" spans="2:2" x14ac:dyDescent="0.2">
      <c r="B381216" s="170"/>
    </row>
    <row r="381229" spans="2:2" x14ac:dyDescent="0.2">
      <c r="B381229" s="170"/>
    </row>
    <row r="381255" spans="2:2" x14ac:dyDescent="0.2">
      <c r="B381255" s="170"/>
    </row>
    <row r="381307" spans="2:2" x14ac:dyDescent="0.2">
      <c r="B381307" s="170"/>
    </row>
    <row r="381364" spans="2:2" x14ac:dyDescent="0.2">
      <c r="B381364" s="170"/>
    </row>
    <row r="381408" spans="2:2" x14ac:dyDescent="0.2">
      <c r="B381408" s="170"/>
    </row>
    <row r="381496" spans="2:2" x14ac:dyDescent="0.2">
      <c r="B381496" s="170"/>
    </row>
    <row r="381812" spans="2:2" x14ac:dyDescent="0.2">
      <c r="B381812" s="170"/>
    </row>
    <row r="382044" spans="2:2" x14ac:dyDescent="0.2">
      <c r="B382044" s="170"/>
    </row>
    <row r="382068" spans="2:2" x14ac:dyDescent="0.2">
      <c r="B382068" s="170"/>
    </row>
    <row r="382145" spans="2:2" x14ac:dyDescent="0.2">
      <c r="B382145" s="170"/>
    </row>
    <row r="382151" spans="2:2" x14ac:dyDescent="0.2">
      <c r="B382151" s="170"/>
    </row>
    <row r="382157" spans="2:2" x14ac:dyDescent="0.2">
      <c r="B382157" s="170"/>
    </row>
    <row r="382163" spans="2:2" x14ac:dyDescent="0.2">
      <c r="B382163" s="170"/>
    </row>
    <row r="382571" spans="2:2" x14ac:dyDescent="0.2">
      <c r="B382571" s="170"/>
    </row>
    <row r="382879" spans="2:2" x14ac:dyDescent="0.2">
      <c r="B382879" s="170"/>
    </row>
    <row r="383001" spans="2:2" x14ac:dyDescent="0.2">
      <c r="B383001" s="170"/>
    </row>
    <row r="383007" spans="2:2" x14ac:dyDescent="0.2">
      <c r="B383007" s="170"/>
    </row>
    <row r="383033" spans="2:2" x14ac:dyDescent="0.2">
      <c r="B383033" s="170"/>
    </row>
    <row r="383046" spans="2:2" x14ac:dyDescent="0.2">
      <c r="B383046" s="170"/>
    </row>
    <row r="383058" spans="2:2" x14ac:dyDescent="0.2">
      <c r="B383058" s="170"/>
    </row>
    <row r="383122" spans="2:2" x14ac:dyDescent="0.2">
      <c r="B383122" s="170"/>
    </row>
    <row r="383148" spans="2:2" x14ac:dyDescent="0.2">
      <c r="B383148" s="170"/>
    </row>
    <row r="383154" spans="2:2" x14ac:dyDescent="0.2">
      <c r="B383154" s="170"/>
    </row>
    <row r="383166" spans="2:2" x14ac:dyDescent="0.2">
      <c r="B383166" s="170"/>
    </row>
    <row r="383172" spans="2:2" x14ac:dyDescent="0.2">
      <c r="B383172" s="170"/>
    </row>
    <row r="383254" spans="2:2" x14ac:dyDescent="0.2">
      <c r="B383254" s="170"/>
    </row>
    <row r="383502" spans="2:2" x14ac:dyDescent="0.2">
      <c r="B383502" s="170"/>
    </row>
    <row r="383515" spans="2:2" x14ac:dyDescent="0.2">
      <c r="B383515" s="170"/>
    </row>
    <row r="383573" spans="2:2" x14ac:dyDescent="0.2">
      <c r="B383573" s="170"/>
    </row>
    <row r="383586" spans="2:2" x14ac:dyDescent="0.2">
      <c r="B383586" s="170"/>
    </row>
    <row r="383592" spans="2:2" x14ac:dyDescent="0.2">
      <c r="B383592" s="170"/>
    </row>
    <row r="383631" spans="2:2" x14ac:dyDescent="0.2">
      <c r="B383631" s="170"/>
    </row>
    <row r="383637" spans="2:2" x14ac:dyDescent="0.2">
      <c r="B383637" s="170"/>
    </row>
    <row r="383663" spans="2:2" x14ac:dyDescent="0.2">
      <c r="B383663" s="170"/>
    </row>
    <row r="383695" spans="2:2" x14ac:dyDescent="0.2">
      <c r="B383695" s="170"/>
    </row>
    <row r="383926" spans="2:2" x14ac:dyDescent="0.2">
      <c r="B383926" s="170"/>
    </row>
    <row r="383939" spans="2:2" x14ac:dyDescent="0.2">
      <c r="B383939" s="170"/>
    </row>
    <row r="383965" spans="2:2" x14ac:dyDescent="0.2">
      <c r="B383965" s="170"/>
    </row>
    <row r="384081" spans="2:2" x14ac:dyDescent="0.2">
      <c r="B384081" s="170"/>
    </row>
    <row r="384087" spans="2:2" x14ac:dyDescent="0.2">
      <c r="B384087" s="170"/>
    </row>
    <row r="384093" spans="2:2" x14ac:dyDescent="0.2">
      <c r="B384093" s="170"/>
    </row>
    <row r="384209" spans="2:2" x14ac:dyDescent="0.2">
      <c r="B384209" s="170"/>
    </row>
    <row r="384565" spans="2:2" x14ac:dyDescent="0.2">
      <c r="B384565" s="170"/>
    </row>
    <row r="384571" spans="2:2" x14ac:dyDescent="0.2">
      <c r="B384571" s="170"/>
    </row>
    <row r="384680" spans="2:2" x14ac:dyDescent="0.2">
      <c r="B384680" s="170"/>
    </row>
    <row r="384686" spans="2:2" x14ac:dyDescent="0.2">
      <c r="B384686" s="170"/>
    </row>
    <row r="384692" spans="2:2" x14ac:dyDescent="0.2">
      <c r="B384692" s="170"/>
    </row>
    <row r="384767" spans="2:2" x14ac:dyDescent="0.2">
      <c r="B384767" s="170"/>
    </row>
    <row r="384838" spans="2:2" x14ac:dyDescent="0.2">
      <c r="B384838" s="170"/>
    </row>
    <row r="384844" spans="2:2" x14ac:dyDescent="0.2">
      <c r="B384844" s="170"/>
    </row>
    <row r="385067" spans="2:2" x14ac:dyDescent="0.2">
      <c r="B385067" s="170"/>
    </row>
    <row r="385132" spans="2:2" x14ac:dyDescent="0.2">
      <c r="B385132" s="170"/>
    </row>
    <row r="385138" spans="2:2" x14ac:dyDescent="0.2">
      <c r="B385138" s="170"/>
    </row>
    <row r="385222" spans="2:2" x14ac:dyDescent="0.2">
      <c r="B385222" s="170"/>
    </row>
    <row r="385325" spans="2:2" x14ac:dyDescent="0.2">
      <c r="B385325" s="170"/>
    </row>
    <row r="385491" spans="2:2" x14ac:dyDescent="0.2">
      <c r="B385491" s="170"/>
    </row>
    <row r="385497" spans="2:2" x14ac:dyDescent="0.2">
      <c r="B385497" s="170"/>
    </row>
    <row r="385594" spans="2:2" x14ac:dyDescent="0.2">
      <c r="B385594" s="170"/>
    </row>
    <row r="385607" spans="2:2" x14ac:dyDescent="0.2">
      <c r="B385607" s="170"/>
    </row>
    <row r="385633" spans="2:2" x14ac:dyDescent="0.2">
      <c r="B385633" s="170"/>
    </row>
    <row r="385646" spans="2:2" x14ac:dyDescent="0.2">
      <c r="B385646" s="170"/>
    </row>
    <row r="385717" spans="2:2" x14ac:dyDescent="0.2">
      <c r="B385717" s="170"/>
    </row>
    <row r="385743" spans="2:2" x14ac:dyDescent="0.2">
      <c r="B385743" s="170"/>
    </row>
    <row r="385866" spans="2:2" x14ac:dyDescent="0.2">
      <c r="B385866" s="170"/>
    </row>
    <row r="385892" spans="2:2" x14ac:dyDescent="0.2">
      <c r="B385892" s="170"/>
    </row>
    <row r="385918" spans="2:2" x14ac:dyDescent="0.2">
      <c r="B385918" s="170"/>
    </row>
    <row r="385931" spans="2:2" x14ac:dyDescent="0.2">
      <c r="B385931" s="170"/>
    </row>
    <row r="385963" spans="2:2" x14ac:dyDescent="0.2">
      <c r="B385963" s="170"/>
    </row>
    <row r="385989" spans="2:2" x14ac:dyDescent="0.2">
      <c r="B385989" s="170"/>
    </row>
    <row r="385995" spans="2:2" x14ac:dyDescent="0.2">
      <c r="B385995" s="170"/>
    </row>
    <row r="386008" spans="2:2" x14ac:dyDescent="0.2">
      <c r="B386008" s="170"/>
    </row>
    <row r="386053" spans="2:2" x14ac:dyDescent="0.2">
      <c r="B386053" s="170"/>
    </row>
    <row r="386111" spans="2:2" x14ac:dyDescent="0.2">
      <c r="B386111" s="170"/>
    </row>
    <row r="386189" spans="2:2" x14ac:dyDescent="0.2">
      <c r="B386189" s="170"/>
    </row>
    <row r="386247" spans="2:2" x14ac:dyDescent="0.2">
      <c r="B386247" s="170"/>
    </row>
    <row r="386253" spans="2:2" x14ac:dyDescent="0.2">
      <c r="B386253" s="170"/>
    </row>
    <row r="386259" spans="2:2" x14ac:dyDescent="0.2">
      <c r="B386259" s="170"/>
    </row>
    <row r="386310" spans="2:2" x14ac:dyDescent="0.2">
      <c r="B386310" s="170"/>
    </row>
    <row r="386349" spans="2:2" x14ac:dyDescent="0.2">
      <c r="B386349" s="170"/>
    </row>
    <row r="386433" spans="2:2" x14ac:dyDescent="0.2">
      <c r="B386433" s="170"/>
    </row>
    <row r="386439" spans="2:2" x14ac:dyDescent="0.2">
      <c r="B386439" s="170"/>
    </row>
    <row r="386478" spans="2:2" x14ac:dyDescent="0.2">
      <c r="B386478" s="170"/>
    </row>
    <row r="386504" spans="2:2" x14ac:dyDescent="0.2">
      <c r="B386504" s="170"/>
    </row>
    <row r="386517" spans="2:2" x14ac:dyDescent="0.2">
      <c r="B386517" s="170"/>
    </row>
    <row r="387032" spans="2:2" x14ac:dyDescent="0.2">
      <c r="B387032" s="170"/>
    </row>
    <row r="387045" spans="2:2" x14ac:dyDescent="0.2">
      <c r="B387045" s="170"/>
    </row>
    <row r="387051" spans="2:2" x14ac:dyDescent="0.2">
      <c r="B387051" s="170"/>
    </row>
    <row r="387142" spans="2:2" x14ac:dyDescent="0.2">
      <c r="B387142" s="170"/>
    </row>
    <row r="387148" spans="2:2" x14ac:dyDescent="0.2">
      <c r="B387148" s="170"/>
    </row>
    <row r="387213" spans="2:2" x14ac:dyDescent="0.2">
      <c r="B387213" s="170"/>
    </row>
    <row r="387226" spans="2:2" x14ac:dyDescent="0.2">
      <c r="B387226" s="170"/>
    </row>
    <row r="387304" spans="2:2" x14ac:dyDescent="0.2">
      <c r="B387304" s="170"/>
    </row>
    <row r="387336" spans="2:2" x14ac:dyDescent="0.2">
      <c r="B387336" s="170"/>
    </row>
    <row r="387413" spans="2:2" x14ac:dyDescent="0.2">
      <c r="B387413" s="170"/>
    </row>
    <row r="387533" spans="2:2" x14ac:dyDescent="0.2">
      <c r="B387533" s="170"/>
    </row>
    <row r="387659" spans="2:2" x14ac:dyDescent="0.2">
      <c r="B387659" s="170"/>
    </row>
    <row r="387696" spans="2:2" x14ac:dyDescent="0.2">
      <c r="B387696" s="170"/>
    </row>
    <row r="387702" spans="2:2" x14ac:dyDescent="0.2">
      <c r="B387702" s="170"/>
    </row>
    <row r="387708" spans="2:2" x14ac:dyDescent="0.2">
      <c r="B387708" s="170"/>
    </row>
    <row r="387714" spans="2:2" x14ac:dyDescent="0.2">
      <c r="B387714" s="170"/>
    </row>
    <row r="387720" spans="2:2" x14ac:dyDescent="0.2">
      <c r="B387720" s="170"/>
    </row>
    <row r="387726" spans="2:2" x14ac:dyDescent="0.2">
      <c r="B387726" s="170"/>
    </row>
    <row r="387732" spans="2:2" x14ac:dyDescent="0.2">
      <c r="B387732" s="170"/>
    </row>
    <row r="387738" spans="2:2" x14ac:dyDescent="0.2">
      <c r="B387738" s="170"/>
    </row>
    <row r="387744" spans="2:2" x14ac:dyDescent="0.2">
      <c r="B387744" s="170"/>
    </row>
    <row r="387750" spans="2:2" x14ac:dyDescent="0.2">
      <c r="B387750" s="170"/>
    </row>
    <row r="387756" spans="2:2" x14ac:dyDescent="0.2">
      <c r="B387756" s="170"/>
    </row>
    <row r="387762" spans="2:2" x14ac:dyDescent="0.2">
      <c r="B387762" s="170"/>
    </row>
    <row r="387768" spans="2:2" x14ac:dyDescent="0.2">
      <c r="B387768" s="170"/>
    </row>
    <row r="387774" spans="2:2" x14ac:dyDescent="0.2">
      <c r="B387774" s="170"/>
    </row>
    <row r="387780" spans="2:2" x14ac:dyDescent="0.2">
      <c r="B387780" s="170"/>
    </row>
    <row r="387786" spans="2:2" x14ac:dyDescent="0.2">
      <c r="B387786" s="170"/>
    </row>
    <row r="387895" spans="2:2" x14ac:dyDescent="0.2">
      <c r="B387895" s="170"/>
    </row>
    <row r="387901" spans="2:2" x14ac:dyDescent="0.2">
      <c r="B387901" s="170"/>
    </row>
    <row r="387956" spans="2:2" x14ac:dyDescent="0.2">
      <c r="B387956" s="170"/>
    </row>
    <row r="387962" spans="2:2" x14ac:dyDescent="0.2">
      <c r="B387962" s="170"/>
    </row>
    <row r="387988" spans="2:2" x14ac:dyDescent="0.2">
      <c r="B387988" s="170"/>
    </row>
    <row r="388027" spans="2:2" x14ac:dyDescent="0.2">
      <c r="B388027" s="170"/>
    </row>
    <row r="388053" spans="2:2" x14ac:dyDescent="0.2">
      <c r="B388053" s="170"/>
    </row>
    <row r="388098" spans="2:2" x14ac:dyDescent="0.2">
      <c r="B388098" s="170"/>
    </row>
    <row r="388111" spans="2:2" x14ac:dyDescent="0.2">
      <c r="B388111" s="170"/>
    </row>
    <row r="388117" spans="2:2" x14ac:dyDescent="0.2">
      <c r="B388117" s="170"/>
    </row>
    <row r="388123" spans="2:2" x14ac:dyDescent="0.2">
      <c r="B388123" s="170"/>
    </row>
    <row r="388129" spans="2:2" x14ac:dyDescent="0.2">
      <c r="B388129" s="170"/>
    </row>
    <row r="388135" spans="2:2" x14ac:dyDescent="0.2">
      <c r="B388135" s="170"/>
    </row>
    <row r="388141" spans="2:2" x14ac:dyDescent="0.2">
      <c r="B388141" s="170"/>
    </row>
    <row r="388147" spans="2:2" x14ac:dyDescent="0.2">
      <c r="B388147" s="170"/>
    </row>
    <row r="388153" spans="2:2" x14ac:dyDescent="0.2">
      <c r="B388153" s="170"/>
    </row>
    <row r="388248" spans="2:2" x14ac:dyDescent="0.2">
      <c r="B388248" s="170"/>
    </row>
    <row r="388326" spans="2:2" x14ac:dyDescent="0.2">
      <c r="B388326" s="170"/>
    </row>
    <row r="388378" spans="2:2" x14ac:dyDescent="0.2">
      <c r="B388378" s="170"/>
    </row>
    <row r="388384" spans="2:2" x14ac:dyDescent="0.2">
      <c r="B388384" s="170"/>
    </row>
    <row r="388556" spans="2:2" x14ac:dyDescent="0.2">
      <c r="B388556" s="170"/>
    </row>
    <row r="388731" spans="2:2" x14ac:dyDescent="0.2">
      <c r="B388731" s="170"/>
    </row>
    <row r="388863" spans="2:2" x14ac:dyDescent="0.2">
      <c r="B388863" s="170"/>
    </row>
    <row r="389043" spans="2:2" x14ac:dyDescent="0.2">
      <c r="B389043" s="170"/>
    </row>
    <row r="389159" spans="2:2" x14ac:dyDescent="0.2">
      <c r="B389159" s="170"/>
    </row>
    <row r="389172" spans="2:2" x14ac:dyDescent="0.2">
      <c r="B389172" s="170"/>
    </row>
    <row r="389198" spans="2:2" x14ac:dyDescent="0.2">
      <c r="B389198" s="170"/>
    </row>
    <row r="389287" spans="2:2" x14ac:dyDescent="0.2">
      <c r="B389287" s="170"/>
    </row>
    <row r="389429" spans="2:2" x14ac:dyDescent="0.2">
      <c r="B389429" s="170"/>
    </row>
    <row r="389435" spans="2:2" x14ac:dyDescent="0.2">
      <c r="B389435" s="170"/>
    </row>
    <row r="389441" spans="2:2" x14ac:dyDescent="0.2">
      <c r="B389441" s="170"/>
    </row>
    <row r="389447" spans="2:2" x14ac:dyDescent="0.2">
      <c r="B389447" s="170"/>
    </row>
    <row r="389453" spans="2:2" x14ac:dyDescent="0.2">
      <c r="B389453" s="170"/>
    </row>
    <row r="389459" spans="2:2" x14ac:dyDescent="0.2">
      <c r="B389459" s="170"/>
    </row>
    <row r="389471" spans="2:2" x14ac:dyDescent="0.2">
      <c r="B389471" s="170"/>
    </row>
    <row r="389477" spans="2:2" x14ac:dyDescent="0.2">
      <c r="B389477" s="170"/>
    </row>
    <row r="389483" spans="2:2" x14ac:dyDescent="0.2">
      <c r="B389483" s="170"/>
    </row>
    <row r="389489" spans="2:2" x14ac:dyDescent="0.2">
      <c r="B389489" s="170"/>
    </row>
    <row r="389495" spans="2:2" x14ac:dyDescent="0.2">
      <c r="B389495" s="170"/>
    </row>
    <row r="389501" spans="2:2" x14ac:dyDescent="0.2">
      <c r="B389501" s="170"/>
    </row>
    <row r="389507" spans="2:2" x14ac:dyDescent="0.2">
      <c r="B389507" s="170"/>
    </row>
    <row r="389520" spans="2:2" x14ac:dyDescent="0.2">
      <c r="B389520" s="170"/>
    </row>
    <row r="389533" spans="2:2" x14ac:dyDescent="0.2">
      <c r="B389533" s="170"/>
    </row>
    <row r="389546" spans="2:2" x14ac:dyDescent="0.2">
      <c r="B389546" s="170"/>
    </row>
    <row r="389628" spans="2:2" x14ac:dyDescent="0.2">
      <c r="B389628" s="170"/>
    </row>
    <row r="389641" spans="2:2" x14ac:dyDescent="0.2">
      <c r="B389641" s="170"/>
    </row>
    <row r="389647" spans="2:2" x14ac:dyDescent="0.2">
      <c r="B389647" s="170"/>
    </row>
    <row r="389653" spans="2:2" x14ac:dyDescent="0.2">
      <c r="B389653" s="170"/>
    </row>
    <row r="389659" spans="2:2" x14ac:dyDescent="0.2">
      <c r="B389659" s="170"/>
    </row>
    <row r="389665" spans="2:2" x14ac:dyDescent="0.2">
      <c r="B389665" s="170"/>
    </row>
    <row r="389671" spans="2:2" x14ac:dyDescent="0.2">
      <c r="B389671" s="170"/>
    </row>
    <row r="389677" spans="2:2" x14ac:dyDescent="0.2">
      <c r="B389677" s="170"/>
    </row>
    <row r="389793" spans="2:2" x14ac:dyDescent="0.2">
      <c r="B389793" s="170"/>
    </row>
    <row r="389806" spans="2:2" x14ac:dyDescent="0.2">
      <c r="B389806" s="170"/>
    </row>
    <row r="389819" spans="2:2" x14ac:dyDescent="0.2">
      <c r="B389819" s="170"/>
    </row>
    <row r="389845" spans="2:2" x14ac:dyDescent="0.2">
      <c r="B389845" s="170"/>
    </row>
    <row r="389988" spans="2:2" x14ac:dyDescent="0.2">
      <c r="B389988" s="170"/>
    </row>
    <row r="390301" spans="2:2" x14ac:dyDescent="0.2">
      <c r="B390301" s="170"/>
    </row>
    <row r="390417" spans="2:2" x14ac:dyDescent="0.2">
      <c r="B390417" s="170"/>
    </row>
    <row r="390423" spans="2:2" x14ac:dyDescent="0.2">
      <c r="B390423" s="170"/>
    </row>
    <row r="390492" spans="2:2" x14ac:dyDescent="0.2">
      <c r="B390492" s="170"/>
    </row>
    <row r="390505" spans="2:2" x14ac:dyDescent="0.2">
      <c r="B390505" s="170"/>
    </row>
    <row r="390621" spans="2:2" x14ac:dyDescent="0.2">
      <c r="B390621" s="170"/>
    </row>
    <row r="390755" spans="2:2" x14ac:dyDescent="0.2">
      <c r="B390755" s="170"/>
    </row>
    <row r="390768" spans="2:2" x14ac:dyDescent="0.2">
      <c r="B390768" s="170"/>
    </row>
    <row r="390781" spans="2:2" x14ac:dyDescent="0.2">
      <c r="B390781" s="170"/>
    </row>
    <row r="390787" spans="2:2" x14ac:dyDescent="0.2">
      <c r="B390787" s="170"/>
    </row>
    <row r="390800" spans="2:2" x14ac:dyDescent="0.2">
      <c r="B390800" s="170"/>
    </row>
    <row r="390813" spans="2:2" x14ac:dyDescent="0.2">
      <c r="B390813" s="170"/>
    </row>
    <row r="391427" spans="2:2" x14ac:dyDescent="0.2">
      <c r="B391427" s="170"/>
    </row>
    <row r="391433" spans="2:2" x14ac:dyDescent="0.2">
      <c r="B391433" s="170"/>
    </row>
    <row r="391488" spans="2:2" x14ac:dyDescent="0.2">
      <c r="B391488" s="170"/>
    </row>
    <row r="391494" spans="2:2" x14ac:dyDescent="0.2">
      <c r="B391494" s="170"/>
    </row>
    <row r="391518" spans="2:2" x14ac:dyDescent="0.2">
      <c r="B391518" s="170"/>
    </row>
    <row r="391524" spans="2:2" x14ac:dyDescent="0.2">
      <c r="B391524" s="170"/>
    </row>
    <row r="391567" spans="2:2" x14ac:dyDescent="0.2">
      <c r="B391567" s="170"/>
    </row>
    <row r="391585" spans="2:2" x14ac:dyDescent="0.2">
      <c r="B391585" s="170"/>
    </row>
    <row r="391591" spans="2:2" x14ac:dyDescent="0.2">
      <c r="B391591" s="170"/>
    </row>
    <row r="391597" spans="2:2" x14ac:dyDescent="0.2">
      <c r="B391597" s="170"/>
    </row>
    <row r="391603" spans="2:2" x14ac:dyDescent="0.2">
      <c r="B391603" s="170"/>
    </row>
    <row r="391616" spans="2:2" x14ac:dyDescent="0.2">
      <c r="B391616" s="170"/>
    </row>
    <row r="391622" spans="2:2" x14ac:dyDescent="0.2">
      <c r="B391622" s="170"/>
    </row>
    <row r="391628" spans="2:2" x14ac:dyDescent="0.2">
      <c r="B391628" s="170"/>
    </row>
    <row r="391641" spans="2:2" x14ac:dyDescent="0.2">
      <c r="B391641" s="170"/>
    </row>
    <row r="391666" spans="2:2" x14ac:dyDescent="0.2">
      <c r="B391666" s="170"/>
    </row>
    <row r="391679" spans="2:2" x14ac:dyDescent="0.2">
      <c r="B391679" s="170"/>
    </row>
    <row r="391685" spans="2:2" x14ac:dyDescent="0.2">
      <c r="B391685" s="170"/>
    </row>
    <row r="391691" spans="2:2" x14ac:dyDescent="0.2">
      <c r="B391691" s="170"/>
    </row>
    <row r="391697" spans="2:2" x14ac:dyDescent="0.2">
      <c r="B391697" s="170"/>
    </row>
    <row r="392250" spans="2:2" x14ac:dyDescent="0.2">
      <c r="B392250" s="170"/>
    </row>
    <row r="392288" spans="2:2" x14ac:dyDescent="0.2">
      <c r="B392288" s="170"/>
    </row>
    <row r="392290" spans="2:2" x14ac:dyDescent="0.2">
      <c r="B392290" s="170"/>
    </row>
    <row r="392526" spans="2:2" x14ac:dyDescent="0.2">
      <c r="B392526" s="170"/>
    </row>
    <row r="392704" spans="2:2" x14ac:dyDescent="0.2">
      <c r="B392704" s="170"/>
    </row>
    <row r="392882" spans="2:2" x14ac:dyDescent="0.2">
      <c r="B392882" s="170"/>
    </row>
    <row r="393200" spans="2:2" x14ac:dyDescent="0.2">
      <c r="B393200" s="170"/>
    </row>
    <row r="393313" spans="2:2" x14ac:dyDescent="0.2">
      <c r="B393313" s="170"/>
    </row>
    <row r="393352" spans="2:2" x14ac:dyDescent="0.2">
      <c r="B393352" s="170"/>
    </row>
    <row r="393472" spans="2:2" x14ac:dyDescent="0.2">
      <c r="B393472" s="170"/>
    </row>
    <row r="393555" spans="2:2" x14ac:dyDescent="0.2">
      <c r="B393555" s="170"/>
    </row>
    <row r="393710" spans="2:2" x14ac:dyDescent="0.2">
      <c r="B393710" s="170"/>
    </row>
    <row r="393762" spans="2:2" x14ac:dyDescent="0.2">
      <c r="B393762" s="170"/>
    </row>
    <row r="393781" spans="2:2" x14ac:dyDescent="0.2">
      <c r="B393781" s="170"/>
    </row>
    <row r="393800" spans="2:2" x14ac:dyDescent="0.2">
      <c r="B393800" s="170"/>
    </row>
    <row r="393813" spans="2:2" x14ac:dyDescent="0.2">
      <c r="B393813" s="170"/>
    </row>
    <row r="393884" spans="2:2" x14ac:dyDescent="0.2">
      <c r="B393884" s="170"/>
    </row>
    <row r="393890" spans="2:2" x14ac:dyDescent="0.2">
      <c r="B393890" s="170"/>
    </row>
    <row r="393922" spans="2:2" x14ac:dyDescent="0.2">
      <c r="B393922" s="170"/>
    </row>
    <row r="393935" spans="2:2" x14ac:dyDescent="0.2">
      <c r="B393935" s="170"/>
    </row>
    <row r="393948" spans="2:2" x14ac:dyDescent="0.2">
      <c r="B393948" s="170"/>
    </row>
    <row r="394026" spans="2:2" x14ac:dyDescent="0.2">
      <c r="B394026" s="170"/>
    </row>
    <row r="394032" spans="2:2" x14ac:dyDescent="0.2">
      <c r="B394032" s="170"/>
    </row>
    <row r="394038" spans="2:2" x14ac:dyDescent="0.2">
      <c r="B394038" s="170"/>
    </row>
    <row r="394127" spans="2:2" x14ac:dyDescent="0.2">
      <c r="B394127" s="170"/>
    </row>
    <row r="394133" spans="2:2" x14ac:dyDescent="0.2">
      <c r="B394133" s="170"/>
    </row>
    <row r="394139" spans="2:2" x14ac:dyDescent="0.2">
      <c r="B394139" s="170"/>
    </row>
    <row r="394226" spans="2:2" x14ac:dyDescent="0.2">
      <c r="B394226" s="170"/>
    </row>
    <row r="394239" spans="2:2" x14ac:dyDescent="0.2">
      <c r="B394239" s="170"/>
    </row>
    <row r="394296" spans="2:2" x14ac:dyDescent="0.2">
      <c r="B394296" s="170"/>
    </row>
    <row r="394488" spans="2:2" x14ac:dyDescent="0.2">
      <c r="B394488" s="170"/>
    </row>
    <row r="394501" spans="2:2" x14ac:dyDescent="0.2">
      <c r="B394501" s="170"/>
    </row>
    <row r="394514" spans="2:2" x14ac:dyDescent="0.2">
      <c r="B394514" s="170"/>
    </row>
    <row r="394579" spans="2:2" x14ac:dyDescent="0.2">
      <c r="B394579" s="170"/>
    </row>
    <row r="394611" spans="2:2" x14ac:dyDescent="0.2">
      <c r="B394611" s="170"/>
    </row>
    <row r="394649" spans="2:2" x14ac:dyDescent="0.2">
      <c r="B394649" s="170"/>
    </row>
    <row r="394662" spans="2:2" x14ac:dyDescent="0.2">
      <c r="B394662" s="170"/>
    </row>
    <row r="394668" spans="2:2" x14ac:dyDescent="0.2">
      <c r="B394668" s="170"/>
    </row>
    <row r="395195" spans="2:2" x14ac:dyDescent="0.2">
      <c r="B395195" s="170"/>
    </row>
    <row r="395417" spans="2:2" x14ac:dyDescent="0.2">
      <c r="B395417" s="170"/>
    </row>
    <row r="395488" spans="2:2" x14ac:dyDescent="0.2">
      <c r="B395488" s="170"/>
    </row>
    <row r="395494" spans="2:2" x14ac:dyDescent="0.2">
      <c r="B395494" s="170"/>
    </row>
    <row r="395538" spans="2:2" x14ac:dyDescent="0.2">
      <c r="B395538" s="170"/>
    </row>
    <row r="395551" spans="2:2" x14ac:dyDescent="0.2">
      <c r="B395551" s="170"/>
    </row>
    <row r="395564" spans="2:2" x14ac:dyDescent="0.2">
      <c r="B395564" s="170"/>
    </row>
    <row r="395603" spans="2:2" x14ac:dyDescent="0.2">
      <c r="B395603" s="170"/>
    </row>
    <row r="395616" spans="2:2" x14ac:dyDescent="0.2">
      <c r="B395616" s="170"/>
    </row>
    <row r="395629" spans="2:2" x14ac:dyDescent="0.2">
      <c r="B395629" s="170"/>
    </row>
    <row r="395681" spans="2:2" x14ac:dyDescent="0.2">
      <c r="B395681" s="170"/>
    </row>
    <row r="395687" spans="2:2" x14ac:dyDescent="0.2">
      <c r="B395687" s="170"/>
    </row>
    <row r="395693" spans="2:2" x14ac:dyDescent="0.2">
      <c r="B395693" s="170"/>
    </row>
    <row r="395771" spans="2:2" x14ac:dyDescent="0.2">
      <c r="B395771" s="170"/>
    </row>
    <row r="395816" spans="2:2" x14ac:dyDescent="0.2">
      <c r="B395816" s="170"/>
    </row>
    <row r="395822" spans="2:2" x14ac:dyDescent="0.2">
      <c r="B395822" s="170"/>
    </row>
    <row r="395867" spans="2:2" x14ac:dyDescent="0.2">
      <c r="B395867" s="170"/>
    </row>
    <row r="395880" spans="2:2" x14ac:dyDescent="0.2">
      <c r="B395880" s="170"/>
    </row>
    <row r="395893" spans="2:2" x14ac:dyDescent="0.2">
      <c r="B395893" s="170"/>
    </row>
    <row r="395906" spans="2:2" x14ac:dyDescent="0.2">
      <c r="B395906" s="170"/>
    </row>
    <row r="395957" spans="2:2" x14ac:dyDescent="0.2">
      <c r="B395957" s="170"/>
    </row>
    <row r="395970" spans="2:2" x14ac:dyDescent="0.2">
      <c r="B395970" s="170"/>
    </row>
    <row r="395983" spans="2:2" x14ac:dyDescent="0.2">
      <c r="B395983" s="170"/>
    </row>
    <row r="396116" spans="2:2" x14ac:dyDescent="0.2">
      <c r="B396116" s="170"/>
    </row>
    <row r="396122" spans="2:2" x14ac:dyDescent="0.2">
      <c r="B396122" s="170"/>
    </row>
    <row r="396199" spans="2:2" x14ac:dyDescent="0.2">
      <c r="B396199" s="170"/>
    </row>
    <row r="396230" spans="2:2" x14ac:dyDescent="0.2">
      <c r="B396230" s="170"/>
    </row>
    <row r="396268" spans="2:2" x14ac:dyDescent="0.2">
      <c r="B396268" s="170"/>
    </row>
    <row r="396294" spans="2:2" x14ac:dyDescent="0.2">
      <c r="B396294" s="170"/>
    </row>
    <row r="396306" spans="2:2" x14ac:dyDescent="0.2">
      <c r="B396306" s="170"/>
    </row>
    <row r="396312" spans="2:2" x14ac:dyDescent="0.2">
      <c r="B396312" s="170"/>
    </row>
    <row r="396318" spans="2:2" x14ac:dyDescent="0.2">
      <c r="B396318" s="170"/>
    </row>
    <row r="396330" spans="2:2" x14ac:dyDescent="0.2">
      <c r="B396330" s="170"/>
    </row>
    <row r="396336" spans="2:2" x14ac:dyDescent="0.2">
      <c r="B396336" s="170"/>
    </row>
    <row r="396348" spans="2:2" x14ac:dyDescent="0.2">
      <c r="B396348" s="170"/>
    </row>
    <row r="396360" spans="2:2" x14ac:dyDescent="0.2">
      <c r="B396360" s="170"/>
    </row>
    <row r="396416" spans="2:2" x14ac:dyDescent="0.2">
      <c r="B396416" s="170"/>
    </row>
    <row r="396422" spans="2:2" x14ac:dyDescent="0.2">
      <c r="B396422" s="170"/>
    </row>
    <row r="396487" spans="2:2" x14ac:dyDescent="0.2">
      <c r="B396487" s="170"/>
    </row>
    <row r="396606" spans="2:2" x14ac:dyDescent="0.2">
      <c r="B396606" s="170"/>
    </row>
    <row r="396612" spans="2:2" x14ac:dyDescent="0.2">
      <c r="B396612" s="170"/>
    </row>
    <row r="396682" spans="2:2" x14ac:dyDescent="0.2">
      <c r="B396682" s="170"/>
    </row>
    <row r="396779" spans="2:2" x14ac:dyDescent="0.2">
      <c r="B396779" s="170"/>
    </row>
    <row r="396792" spans="2:2" x14ac:dyDescent="0.2">
      <c r="B396792" s="170"/>
    </row>
    <row r="396798" spans="2:2" x14ac:dyDescent="0.2">
      <c r="B396798" s="170"/>
    </row>
    <row r="396849" spans="2:2" x14ac:dyDescent="0.2">
      <c r="B396849" s="170"/>
    </row>
    <row r="396990" spans="2:2" x14ac:dyDescent="0.2">
      <c r="B396990" s="170"/>
    </row>
    <row r="397073" spans="2:2" x14ac:dyDescent="0.2">
      <c r="B397073" s="170"/>
    </row>
    <row r="397079" spans="2:2" x14ac:dyDescent="0.2">
      <c r="B397079" s="170"/>
    </row>
    <row r="397123" spans="2:2" x14ac:dyDescent="0.2">
      <c r="B397123" s="170"/>
    </row>
    <row r="397236" spans="2:2" x14ac:dyDescent="0.2">
      <c r="B397236" s="170"/>
    </row>
    <row r="397242" spans="2:2" x14ac:dyDescent="0.2">
      <c r="B397242" s="170"/>
    </row>
    <row r="397248" spans="2:2" x14ac:dyDescent="0.2">
      <c r="B397248" s="170"/>
    </row>
    <row r="397254" spans="2:2" x14ac:dyDescent="0.2">
      <c r="B397254" s="170"/>
    </row>
    <row r="397260" spans="2:2" x14ac:dyDescent="0.2">
      <c r="B397260" s="170"/>
    </row>
    <row r="397266" spans="2:2" x14ac:dyDescent="0.2">
      <c r="B397266" s="170"/>
    </row>
    <row r="397347" spans="2:2" x14ac:dyDescent="0.2">
      <c r="B397347" s="170"/>
    </row>
    <row r="397353" spans="2:2" x14ac:dyDescent="0.2">
      <c r="B397353" s="170"/>
    </row>
    <row r="397366" spans="2:2" x14ac:dyDescent="0.2">
      <c r="B397366" s="170"/>
    </row>
    <row r="397424" spans="2:2" x14ac:dyDescent="0.2">
      <c r="B397424" s="170"/>
    </row>
    <row r="397552" spans="2:2" x14ac:dyDescent="0.2">
      <c r="B397552" s="170"/>
    </row>
    <row r="397720" spans="2:2" x14ac:dyDescent="0.2">
      <c r="B397720" s="170"/>
    </row>
    <row r="397765" spans="2:2" x14ac:dyDescent="0.2">
      <c r="B397765" s="170"/>
    </row>
    <row r="397791" spans="2:2" x14ac:dyDescent="0.2">
      <c r="B397791" s="170"/>
    </row>
    <row r="397797" spans="2:2" x14ac:dyDescent="0.2">
      <c r="B397797" s="170"/>
    </row>
    <row r="397980" spans="2:2" x14ac:dyDescent="0.2">
      <c r="B397980" s="170"/>
    </row>
    <row r="397986" spans="2:2" x14ac:dyDescent="0.2">
      <c r="B397986" s="170"/>
    </row>
    <row r="397992" spans="2:2" x14ac:dyDescent="0.2">
      <c r="B397992" s="170"/>
    </row>
    <row r="397998" spans="2:2" x14ac:dyDescent="0.2">
      <c r="B397998" s="170"/>
    </row>
    <row r="398004" spans="2:2" x14ac:dyDescent="0.2">
      <c r="B398004" s="170"/>
    </row>
    <row r="398010" spans="2:2" x14ac:dyDescent="0.2">
      <c r="B398010" s="170"/>
    </row>
    <row r="398118" spans="2:2" x14ac:dyDescent="0.2">
      <c r="B398118" s="170"/>
    </row>
    <row r="398124" spans="2:2" x14ac:dyDescent="0.2">
      <c r="B398124" s="170"/>
    </row>
    <row r="398176" spans="2:2" x14ac:dyDescent="0.2">
      <c r="B398176" s="170"/>
    </row>
    <row r="398202" spans="2:2" x14ac:dyDescent="0.2">
      <c r="B398202" s="170"/>
    </row>
    <row r="398215" spans="2:2" x14ac:dyDescent="0.2">
      <c r="B398215" s="170"/>
    </row>
    <row r="398228" spans="2:2" x14ac:dyDescent="0.2">
      <c r="B398228" s="170"/>
    </row>
    <row r="398286" spans="2:2" x14ac:dyDescent="0.2">
      <c r="B398286" s="170"/>
    </row>
    <row r="398299" spans="2:2" x14ac:dyDescent="0.2">
      <c r="B398299" s="170"/>
    </row>
    <row r="398408" spans="2:2" x14ac:dyDescent="0.2">
      <c r="B398408" s="170"/>
    </row>
    <row r="398447" spans="2:2" x14ac:dyDescent="0.2">
      <c r="B398447" s="170"/>
    </row>
    <row r="398473" spans="2:2" x14ac:dyDescent="0.2">
      <c r="B398473" s="170"/>
    </row>
    <row r="398714" spans="2:2" x14ac:dyDescent="0.2">
      <c r="B398714" s="170"/>
    </row>
    <row r="398868" spans="2:2" x14ac:dyDescent="0.2">
      <c r="B398868" s="170"/>
    </row>
    <row r="398881" spans="2:2" x14ac:dyDescent="0.2">
      <c r="B398881" s="170"/>
    </row>
    <row r="398894" spans="2:2" x14ac:dyDescent="0.2">
      <c r="B398894" s="170"/>
    </row>
    <row r="398907" spans="2:2" x14ac:dyDescent="0.2">
      <c r="B398907" s="170"/>
    </row>
    <row r="399009" spans="2:2" x14ac:dyDescent="0.2">
      <c r="B399009" s="170"/>
    </row>
    <row r="399184" spans="2:2" x14ac:dyDescent="0.2">
      <c r="B399184" s="170"/>
    </row>
    <row r="399190" spans="2:2" x14ac:dyDescent="0.2">
      <c r="B399190" s="170"/>
    </row>
    <row r="399203" spans="2:2" x14ac:dyDescent="0.2">
      <c r="B399203" s="170"/>
    </row>
    <row r="399228" spans="2:2" x14ac:dyDescent="0.2">
      <c r="B399228" s="170"/>
    </row>
    <row r="399334" spans="2:2" x14ac:dyDescent="0.2">
      <c r="B399334" s="170"/>
    </row>
    <row r="399690" spans="2:2" x14ac:dyDescent="0.2">
      <c r="B399690" s="170"/>
    </row>
    <row r="399716" spans="2:2" x14ac:dyDescent="0.2">
      <c r="B399716" s="170"/>
    </row>
    <row r="399729" spans="2:2" x14ac:dyDescent="0.2">
      <c r="B399729" s="170"/>
    </row>
    <row r="399742" spans="2:2" x14ac:dyDescent="0.2">
      <c r="B399742" s="170"/>
    </row>
    <row r="399755" spans="2:2" x14ac:dyDescent="0.2">
      <c r="B399755" s="170"/>
    </row>
    <row r="399794" spans="2:2" x14ac:dyDescent="0.2">
      <c r="B399794" s="170"/>
    </row>
    <row r="399813" spans="2:2" x14ac:dyDescent="0.2">
      <c r="B399813" s="170"/>
    </row>
    <row r="399864" spans="2:2" x14ac:dyDescent="0.2">
      <c r="B399864" s="170"/>
    </row>
    <row r="399915" spans="2:2" x14ac:dyDescent="0.2">
      <c r="B399915" s="170"/>
    </row>
    <row r="399921" spans="2:2" x14ac:dyDescent="0.2">
      <c r="B399921" s="170"/>
    </row>
    <row r="399992" spans="2:2" x14ac:dyDescent="0.2">
      <c r="B399992" s="170"/>
    </row>
    <row r="399998" spans="2:2" x14ac:dyDescent="0.2">
      <c r="B399998" s="170"/>
    </row>
    <row r="400004" spans="2:2" x14ac:dyDescent="0.2">
      <c r="B400004" s="170"/>
    </row>
    <row r="400072" spans="2:2" x14ac:dyDescent="0.2">
      <c r="B400072" s="170"/>
    </row>
    <row r="400142" spans="2:2" x14ac:dyDescent="0.2">
      <c r="B400142" s="170"/>
    </row>
    <row r="400341" spans="2:2" x14ac:dyDescent="0.2">
      <c r="B400341" s="170"/>
    </row>
    <row r="400347" spans="2:2" x14ac:dyDescent="0.2">
      <c r="B400347" s="170"/>
    </row>
    <row r="400353" spans="2:2" x14ac:dyDescent="0.2">
      <c r="B400353" s="170"/>
    </row>
    <row r="400359" spans="2:2" x14ac:dyDescent="0.2">
      <c r="B400359" s="170"/>
    </row>
    <row r="400654" spans="2:2" x14ac:dyDescent="0.2">
      <c r="B400654" s="170"/>
    </row>
    <row r="400680" spans="2:2" x14ac:dyDescent="0.2">
      <c r="B400680" s="170"/>
    </row>
    <row r="400693" spans="2:2" x14ac:dyDescent="0.2">
      <c r="B400693" s="170"/>
    </row>
    <row r="400706" spans="2:2" x14ac:dyDescent="0.2">
      <c r="B400706" s="170"/>
    </row>
    <row r="400712" spans="2:2" x14ac:dyDescent="0.2">
      <c r="B400712" s="170"/>
    </row>
    <row r="402117" spans="2:2" x14ac:dyDescent="0.2">
      <c r="B402117" s="170"/>
    </row>
    <row r="402365" spans="2:2" x14ac:dyDescent="0.2">
      <c r="B402365" s="170"/>
    </row>
    <row r="403364" spans="2:2" x14ac:dyDescent="0.2">
      <c r="B403364" s="170"/>
    </row>
    <row r="403396" spans="2:2" x14ac:dyDescent="0.2">
      <c r="B403396" s="170"/>
    </row>
    <row r="403435" spans="2:2" x14ac:dyDescent="0.2">
      <c r="B403435" s="170"/>
    </row>
    <row r="403474" spans="2:2" x14ac:dyDescent="0.2">
      <c r="B403474" s="170"/>
    </row>
    <row r="403563" spans="2:2" x14ac:dyDescent="0.2">
      <c r="B403563" s="170"/>
    </row>
    <row r="403569" spans="2:2" x14ac:dyDescent="0.2">
      <c r="B403569" s="170"/>
    </row>
    <row r="403588" spans="2:2" x14ac:dyDescent="0.2">
      <c r="B403588" s="170"/>
    </row>
    <row r="403594" spans="2:2" x14ac:dyDescent="0.2">
      <c r="B403594" s="170"/>
    </row>
    <row r="403626" spans="2:2" x14ac:dyDescent="0.2">
      <c r="B403626" s="170"/>
    </row>
    <row r="403632" spans="2:2" x14ac:dyDescent="0.2">
      <c r="B403632" s="170"/>
    </row>
    <row r="403726" spans="2:2" x14ac:dyDescent="0.2">
      <c r="B403726" s="170"/>
    </row>
    <row r="403758" spans="2:2" x14ac:dyDescent="0.2">
      <c r="B403758" s="170"/>
    </row>
    <row r="403771" spans="2:2" x14ac:dyDescent="0.2">
      <c r="B403771" s="170"/>
    </row>
    <row r="403842" spans="2:2" x14ac:dyDescent="0.2">
      <c r="B403842" s="170"/>
    </row>
    <row r="403946" spans="2:2" x14ac:dyDescent="0.2">
      <c r="B403946" s="170"/>
    </row>
    <row r="403959" spans="2:2" x14ac:dyDescent="0.2">
      <c r="B403959" s="170"/>
    </row>
    <row r="403965" spans="2:2" x14ac:dyDescent="0.2">
      <c r="B403965" s="170"/>
    </row>
    <row r="403991" spans="2:2" x14ac:dyDescent="0.2">
      <c r="B403991" s="170"/>
    </row>
    <row r="404185" spans="2:2" x14ac:dyDescent="0.2">
      <c r="B404185" s="170"/>
    </row>
    <row r="404243" spans="2:2" x14ac:dyDescent="0.2">
      <c r="B404243" s="170"/>
    </row>
    <row r="404249" spans="2:2" x14ac:dyDescent="0.2">
      <c r="B404249" s="170"/>
    </row>
    <row r="404255" spans="2:2" x14ac:dyDescent="0.2">
      <c r="B404255" s="170"/>
    </row>
    <row r="404268" spans="2:2" x14ac:dyDescent="0.2">
      <c r="B404268" s="170"/>
    </row>
    <row r="404324" spans="2:2" x14ac:dyDescent="0.2">
      <c r="B404324" s="170"/>
    </row>
    <row r="404387" spans="2:2" x14ac:dyDescent="0.2">
      <c r="B404387" s="170"/>
    </row>
    <row r="404610" spans="2:2" x14ac:dyDescent="0.2">
      <c r="B404610" s="170"/>
    </row>
    <row r="404649" spans="2:2" x14ac:dyDescent="0.2">
      <c r="B404649" s="170"/>
    </row>
    <row r="404758" spans="2:2" x14ac:dyDescent="0.2">
      <c r="B404758" s="170"/>
    </row>
    <row r="404771" spans="2:2" x14ac:dyDescent="0.2">
      <c r="B404771" s="170"/>
    </row>
    <row r="404810" spans="2:2" x14ac:dyDescent="0.2">
      <c r="B404810" s="170"/>
    </row>
    <row r="404836" spans="2:2" x14ac:dyDescent="0.2">
      <c r="B404836" s="170"/>
    </row>
    <row r="404849" spans="2:2" x14ac:dyDescent="0.2">
      <c r="B404849" s="170"/>
    </row>
    <row r="404862" spans="2:2" x14ac:dyDescent="0.2">
      <c r="B404862" s="170"/>
    </row>
    <row r="404868" spans="2:2" x14ac:dyDescent="0.2">
      <c r="B404868" s="170"/>
    </row>
    <row r="404874" spans="2:2" x14ac:dyDescent="0.2">
      <c r="B404874" s="170"/>
    </row>
    <row r="404887" spans="2:2" x14ac:dyDescent="0.2">
      <c r="B404887" s="170"/>
    </row>
    <row r="404900" spans="2:2" x14ac:dyDescent="0.2">
      <c r="B404900" s="170"/>
    </row>
    <row r="404913" spans="2:2" x14ac:dyDescent="0.2">
      <c r="B404913" s="170"/>
    </row>
    <row r="404939" spans="2:2" x14ac:dyDescent="0.2">
      <c r="B404939" s="170"/>
    </row>
    <row r="404952" spans="2:2" x14ac:dyDescent="0.2">
      <c r="B404952" s="170"/>
    </row>
    <row r="405750" spans="2:2" x14ac:dyDescent="0.2">
      <c r="B405750" s="170"/>
    </row>
    <row r="405827" spans="2:2" x14ac:dyDescent="0.2">
      <c r="B405827" s="170"/>
    </row>
    <row r="405853" spans="2:2" x14ac:dyDescent="0.2">
      <c r="B405853" s="170"/>
    </row>
    <row r="405879" spans="2:2" x14ac:dyDescent="0.2">
      <c r="B405879" s="170"/>
    </row>
    <row r="405905" spans="2:2" x14ac:dyDescent="0.2">
      <c r="B405905" s="170"/>
    </row>
    <row r="405918" spans="2:2" x14ac:dyDescent="0.2">
      <c r="B405918" s="170"/>
    </row>
    <row r="406124" spans="2:2" x14ac:dyDescent="0.2">
      <c r="B406124" s="170"/>
    </row>
    <row r="406176" spans="2:2" x14ac:dyDescent="0.2">
      <c r="B406176" s="170"/>
    </row>
    <row r="406182" spans="2:2" x14ac:dyDescent="0.2">
      <c r="B406182" s="170"/>
    </row>
    <row r="406232" spans="2:2" x14ac:dyDescent="0.2">
      <c r="B406232" s="170"/>
    </row>
    <row r="406238" spans="2:2" x14ac:dyDescent="0.2">
      <c r="B406238" s="170"/>
    </row>
    <row r="406244" spans="2:2" x14ac:dyDescent="0.2">
      <c r="B406244" s="170"/>
    </row>
    <row r="406431" spans="2:2" x14ac:dyDescent="0.2">
      <c r="B406431" s="170"/>
    </row>
    <row r="406610" spans="2:2" x14ac:dyDescent="0.2">
      <c r="B406610" s="170"/>
    </row>
    <row r="406616" spans="2:2" x14ac:dyDescent="0.2">
      <c r="B406616" s="170"/>
    </row>
    <row r="406629" spans="2:2" x14ac:dyDescent="0.2">
      <c r="B406629" s="170"/>
    </row>
    <row r="406642" spans="2:2" x14ac:dyDescent="0.2">
      <c r="B406642" s="170"/>
    </row>
    <row r="406674" spans="2:2" x14ac:dyDescent="0.2">
      <c r="B406674" s="170"/>
    </row>
    <row r="406687" spans="2:2" x14ac:dyDescent="0.2">
      <c r="B406687" s="170"/>
    </row>
    <row r="406713" spans="2:2" x14ac:dyDescent="0.2">
      <c r="B406713" s="170"/>
    </row>
    <row r="406752" spans="2:2" x14ac:dyDescent="0.2">
      <c r="B406752" s="170"/>
    </row>
    <row r="406797" spans="2:2" x14ac:dyDescent="0.2">
      <c r="B406797" s="170"/>
    </row>
    <row r="406874" spans="2:2" x14ac:dyDescent="0.2">
      <c r="B406874" s="170"/>
    </row>
    <row r="406880" spans="2:2" x14ac:dyDescent="0.2">
      <c r="B406880" s="170"/>
    </row>
    <row r="406949" spans="2:2" x14ac:dyDescent="0.2">
      <c r="B406949" s="170"/>
    </row>
    <row r="407115" spans="2:2" x14ac:dyDescent="0.2">
      <c r="B407115" s="170"/>
    </row>
    <row r="407141" spans="2:2" x14ac:dyDescent="0.2">
      <c r="B407141" s="170"/>
    </row>
    <row r="407167" spans="2:2" x14ac:dyDescent="0.2">
      <c r="B407167" s="170"/>
    </row>
    <row r="407173" spans="2:2" x14ac:dyDescent="0.2">
      <c r="B407173" s="170"/>
    </row>
    <row r="407179" spans="2:2" x14ac:dyDescent="0.2">
      <c r="B407179" s="170"/>
    </row>
    <row r="407192" spans="2:2" x14ac:dyDescent="0.2">
      <c r="B407192" s="170"/>
    </row>
    <row r="407198" spans="2:2" x14ac:dyDescent="0.2">
      <c r="B407198" s="170"/>
    </row>
    <row r="407211" spans="2:2" x14ac:dyDescent="0.2">
      <c r="B407211" s="170"/>
    </row>
    <row r="407243" spans="2:2" x14ac:dyDescent="0.2">
      <c r="B407243" s="170"/>
    </row>
    <row r="407269" spans="2:2" x14ac:dyDescent="0.2">
      <c r="B407269" s="170"/>
    </row>
    <row r="407295" spans="2:2" x14ac:dyDescent="0.2">
      <c r="B407295" s="170"/>
    </row>
    <row r="407334" spans="2:2" x14ac:dyDescent="0.2">
      <c r="B407334" s="170"/>
    </row>
    <row r="407524" spans="2:2" x14ac:dyDescent="0.2">
      <c r="B407524" s="170"/>
    </row>
    <row r="407575" spans="2:2" x14ac:dyDescent="0.2">
      <c r="B407575" s="170"/>
    </row>
    <row r="407607" spans="2:2" x14ac:dyDescent="0.2">
      <c r="B407607" s="170"/>
    </row>
    <row r="407613" spans="2:2" x14ac:dyDescent="0.2">
      <c r="B407613" s="170"/>
    </row>
    <row r="407639" spans="2:2" x14ac:dyDescent="0.2">
      <c r="B407639" s="170"/>
    </row>
    <row r="407683" spans="2:2" x14ac:dyDescent="0.2">
      <c r="B407683" s="170"/>
    </row>
    <row r="407734" spans="2:2" x14ac:dyDescent="0.2">
      <c r="B407734" s="170"/>
    </row>
    <row r="407747" spans="2:2" x14ac:dyDescent="0.2">
      <c r="B407747" s="170"/>
    </row>
    <row r="407773" spans="2:2" x14ac:dyDescent="0.2">
      <c r="B407773" s="170"/>
    </row>
    <row r="407935" spans="2:2" x14ac:dyDescent="0.2">
      <c r="B407935" s="170"/>
    </row>
    <row r="408037" spans="2:2" x14ac:dyDescent="0.2">
      <c r="B408037" s="170"/>
    </row>
    <row r="408075" spans="2:2" x14ac:dyDescent="0.2">
      <c r="B408075" s="170"/>
    </row>
    <row r="408295" spans="2:2" x14ac:dyDescent="0.2">
      <c r="B408295" s="170"/>
    </row>
    <row r="408372" spans="2:2" x14ac:dyDescent="0.2">
      <c r="B408372" s="170"/>
    </row>
    <row r="408378" spans="2:2" x14ac:dyDescent="0.2">
      <c r="B408378" s="170"/>
    </row>
    <row r="408384" spans="2:2" x14ac:dyDescent="0.2">
      <c r="B408384" s="170"/>
    </row>
    <row r="408390" spans="2:2" x14ac:dyDescent="0.2">
      <c r="B408390" s="170"/>
    </row>
    <row r="408396" spans="2:2" x14ac:dyDescent="0.2">
      <c r="B408396" s="170"/>
    </row>
    <row r="408402" spans="2:2" x14ac:dyDescent="0.2">
      <c r="B408402" s="170"/>
    </row>
    <row r="408408" spans="2:2" x14ac:dyDescent="0.2">
      <c r="B408408" s="170"/>
    </row>
    <row r="408414" spans="2:2" x14ac:dyDescent="0.2">
      <c r="B408414" s="170"/>
    </row>
    <row r="408420" spans="2:2" x14ac:dyDescent="0.2">
      <c r="B408420" s="170"/>
    </row>
    <row r="408445" spans="2:2" x14ac:dyDescent="0.2">
      <c r="B408445" s="170"/>
    </row>
    <row r="408451" spans="2:2" x14ac:dyDescent="0.2">
      <c r="B408451" s="170"/>
    </row>
    <row r="408457" spans="2:2" x14ac:dyDescent="0.2">
      <c r="B408457" s="170"/>
    </row>
    <row r="408483" spans="2:2" x14ac:dyDescent="0.2">
      <c r="B408483" s="170"/>
    </row>
    <row r="408485" spans="2:2" x14ac:dyDescent="0.2">
      <c r="B408485" s="170"/>
    </row>
    <row r="408489" spans="2:2" x14ac:dyDescent="0.2">
      <c r="B408489" s="170"/>
    </row>
    <row r="408491" spans="2:2" x14ac:dyDescent="0.2">
      <c r="B408491" s="170"/>
    </row>
    <row r="408495" spans="2:2" x14ac:dyDescent="0.2">
      <c r="B408495" s="170"/>
    </row>
    <row r="408497" spans="2:2" x14ac:dyDescent="0.2">
      <c r="B408497" s="170"/>
    </row>
    <row r="408508" spans="2:2" x14ac:dyDescent="0.2">
      <c r="B408508" s="170"/>
    </row>
    <row r="408510" spans="2:2" x14ac:dyDescent="0.2">
      <c r="B408510" s="170"/>
    </row>
    <row r="408514" spans="2:2" x14ac:dyDescent="0.2">
      <c r="B408514" s="170"/>
    </row>
    <row r="408516" spans="2:2" x14ac:dyDescent="0.2">
      <c r="B408516" s="170"/>
    </row>
    <row r="408520" spans="2:2" x14ac:dyDescent="0.2">
      <c r="B408520" s="170"/>
    </row>
    <row r="408522" spans="2:2" x14ac:dyDescent="0.2">
      <c r="B408522" s="170"/>
    </row>
    <row r="408551" spans="2:2" x14ac:dyDescent="0.2">
      <c r="B408551" s="170"/>
    </row>
    <row r="408553" spans="2:2" x14ac:dyDescent="0.2">
      <c r="B408553" s="170"/>
    </row>
    <row r="408557" spans="2:2" x14ac:dyDescent="0.2">
      <c r="B408557" s="170"/>
    </row>
    <row r="408559" spans="2:2" x14ac:dyDescent="0.2">
      <c r="B408559" s="170"/>
    </row>
    <row r="408563" spans="2:2" x14ac:dyDescent="0.2">
      <c r="B408563" s="170"/>
    </row>
    <row r="408565" spans="2:2" x14ac:dyDescent="0.2">
      <c r="B408565" s="170"/>
    </row>
    <row r="408663" spans="2:2" x14ac:dyDescent="0.2">
      <c r="B408663" s="170"/>
    </row>
    <row r="408665" spans="2:2" x14ac:dyDescent="0.2">
      <c r="B408665" s="170"/>
    </row>
    <row r="408757" spans="2:2" x14ac:dyDescent="0.2">
      <c r="B408757" s="170"/>
    </row>
    <row r="408759" spans="2:2" x14ac:dyDescent="0.2">
      <c r="B408759" s="170"/>
    </row>
    <row r="408794" spans="2:2" x14ac:dyDescent="0.2">
      <c r="B408794" s="170"/>
    </row>
    <row r="408800" spans="2:2" x14ac:dyDescent="0.2">
      <c r="B408800" s="170"/>
    </row>
    <row r="408806" spans="2:2" x14ac:dyDescent="0.2">
      <c r="B408806" s="170"/>
    </row>
    <row r="408832" spans="2:2" x14ac:dyDescent="0.2">
      <c r="B408832" s="170"/>
    </row>
    <row r="408838" spans="2:2" x14ac:dyDescent="0.2">
      <c r="B408838" s="170"/>
    </row>
    <row r="408913" spans="2:2" x14ac:dyDescent="0.2">
      <c r="B408913" s="170"/>
    </row>
    <row r="409169" spans="2:2" x14ac:dyDescent="0.2">
      <c r="B409169" s="170"/>
    </row>
    <row r="409171" spans="2:2" x14ac:dyDescent="0.2">
      <c r="B409171" s="170"/>
    </row>
    <row r="409175" spans="2:2" x14ac:dyDescent="0.2">
      <c r="B409175" s="170"/>
    </row>
    <row r="409177" spans="2:2" x14ac:dyDescent="0.2">
      <c r="B409177" s="170"/>
    </row>
    <row r="409181" spans="2:2" x14ac:dyDescent="0.2">
      <c r="B409181" s="170"/>
    </row>
    <row r="409183" spans="2:2" x14ac:dyDescent="0.2">
      <c r="B409183" s="170"/>
    </row>
    <row r="409256" spans="2:2" x14ac:dyDescent="0.2">
      <c r="B409256" s="170"/>
    </row>
    <row r="409262" spans="2:2" x14ac:dyDescent="0.2">
      <c r="B409262" s="170"/>
    </row>
    <row r="409268" spans="2:2" x14ac:dyDescent="0.2">
      <c r="B409268" s="170"/>
    </row>
    <row r="409281" spans="2:2" x14ac:dyDescent="0.2">
      <c r="B409281" s="170"/>
    </row>
    <row r="409283" spans="2:2" x14ac:dyDescent="0.2">
      <c r="B409283" s="170"/>
    </row>
    <row r="409287" spans="2:2" x14ac:dyDescent="0.2">
      <c r="B409287" s="170"/>
    </row>
    <row r="409289" spans="2:2" x14ac:dyDescent="0.2">
      <c r="B409289" s="170"/>
    </row>
    <row r="409293" spans="2:2" x14ac:dyDescent="0.2">
      <c r="B409293" s="170"/>
    </row>
    <row r="409295" spans="2:2" x14ac:dyDescent="0.2">
      <c r="B409295" s="170"/>
    </row>
    <row r="409312" spans="2:2" x14ac:dyDescent="0.2">
      <c r="B409312" s="170"/>
    </row>
    <row r="409314" spans="2:2" x14ac:dyDescent="0.2">
      <c r="B409314" s="170"/>
    </row>
    <row r="409318" spans="2:2" x14ac:dyDescent="0.2">
      <c r="B409318" s="170"/>
    </row>
    <row r="409320" spans="2:2" x14ac:dyDescent="0.2">
      <c r="B409320" s="170"/>
    </row>
    <row r="409324" spans="2:2" x14ac:dyDescent="0.2">
      <c r="B409324" s="170"/>
    </row>
    <row r="409326" spans="2:2" x14ac:dyDescent="0.2">
      <c r="B409326" s="170"/>
    </row>
    <row r="409337" spans="2:2" x14ac:dyDescent="0.2">
      <c r="B409337" s="170"/>
    </row>
    <row r="409350" spans="2:2" x14ac:dyDescent="0.2">
      <c r="B409350" s="170"/>
    </row>
    <row r="409356" spans="2:2" x14ac:dyDescent="0.2">
      <c r="B409356" s="170"/>
    </row>
    <row r="409395" spans="2:2" x14ac:dyDescent="0.2">
      <c r="B409395" s="170"/>
    </row>
    <row r="409421" spans="2:2" x14ac:dyDescent="0.2">
      <c r="B409421" s="170"/>
    </row>
    <row r="409508" spans="2:2" x14ac:dyDescent="0.2">
      <c r="B409508" s="170"/>
    </row>
    <row r="409849" spans="2:2" x14ac:dyDescent="0.2">
      <c r="B409849" s="170"/>
    </row>
    <row r="409867" spans="2:2" x14ac:dyDescent="0.2">
      <c r="B409867" s="170"/>
    </row>
    <row r="409873" spans="2:2" x14ac:dyDescent="0.2">
      <c r="B409873" s="170"/>
    </row>
    <row r="409879" spans="2:2" x14ac:dyDescent="0.2">
      <c r="B409879" s="170"/>
    </row>
    <row r="409885" spans="2:2" x14ac:dyDescent="0.2">
      <c r="B409885" s="170"/>
    </row>
    <row r="409891" spans="2:2" x14ac:dyDescent="0.2">
      <c r="B409891" s="170"/>
    </row>
    <row r="409897" spans="2:2" x14ac:dyDescent="0.2">
      <c r="B409897" s="170"/>
    </row>
    <row r="410098" spans="2:2" x14ac:dyDescent="0.2">
      <c r="B410098" s="170"/>
    </row>
    <row r="410137" spans="2:2" x14ac:dyDescent="0.2">
      <c r="B410137" s="170"/>
    </row>
    <row r="410182" spans="2:2" x14ac:dyDescent="0.2">
      <c r="B410182" s="170"/>
    </row>
    <row r="410188" spans="2:2" x14ac:dyDescent="0.2">
      <c r="B410188" s="170"/>
    </row>
    <row r="410194" spans="2:2" x14ac:dyDescent="0.2">
      <c r="B410194" s="170"/>
    </row>
    <row r="410200" spans="2:2" x14ac:dyDescent="0.2">
      <c r="B410200" s="170"/>
    </row>
    <row r="410290" spans="2:2" x14ac:dyDescent="0.2">
      <c r="B410290" s="170"/>
    </row>
    <row r="410329" spans="2:2" x14ac:dyDescent="0.2">
      <c r="B410329" s="170"/>
    </row>
    <row r="410342" spans="2:2" x14ac:dyDescent="0.2">
      <c r="B410342" s="170"/>
    </row>
    <row r="410355" spans="2:2" x14ac:dyDescent="0.2">
      <c r="B410355" s="170"/>
    </row>
    <row r="410381" spans="2:2" x14ac:dyDescent="0.2">
      <c r="B410381" s="170"/>
    </row>
    <row r="410465" spans="2:2" x14ac:dyDescent="0.2">
      <c r="B410465" s="170"/>
    </row>
    <row r="410504" spans="2:2" x14ac:dyDescent="0.2">
      <c r="B410504" s="170"/>
    </row>
    <row r="410731" spans="2:2" x14ac:dyDescent="0.2">
      <c r="B410731" s="170"/>
    </row>
    <row r="410788" spans="2:2" x14ac:dyDescent="0.2">
      <c r="B410788" s="170"/>
    </row>
    <row r="410807" spans="2:2" x14ac:dyDescent="0.2">
      <c r="B410807" s="170"/>
    </row>
    <row r="410839" spans="2:2" x14ac:dyDescent="0.2">
      <c r="B410839" s="170"/>
    </row>
    <row r="410914" spans="2:2" x14ac:dyDescent="0.2">
      <c r="B410914" s="170"/>
    </row>
    <row r="411003" spans="2:2" x14ac:dyDescent="0.2">
      <c r="B411003" s="170"/>
    </row>
    <row r="411145" spans="2:2" x14ac:dyDescent="0.2">
      <c r="B411145" s="170"/>
    </row>
    <row r="411158" spans="2:2" x14ac:dyDescent="0.2">
      <c r="B411158" s="170"/>
    </row>
    <row r="411316" spans="2:2" x14ac:dyDescent="0.2">
      <c r="B411316" s="170"/>
    </row>
    <row r="411541" spans="2:2" x14ac:dyDescent="0.2">
      <c r="B411541" s="170"/>
    </row>
    <row r="411554" spans="2:2" x14ac:dyDescent="0.2">
      <c r="B411554" s="170"/>
    </row>
    <row r="411567" spans="2:2" x14ac:dyDescent="0.2">
      <c r="B411567" s="170"/>
    </row>
    <row r="411735" spans="2:2" x14ac:dyDescent="0.2">
      <c r="B411735" s="170"/>
    </row>
    <row r="411741" spans="2:2" x14ac:dyDescent="0.2">
      <c r="B411741" s="170"/>
    </row>
    <row r="411780" spans="2:2" x14ac:dyDescent="0.2">
      <c r="B411780" s="170"/>
    </row>
    <row r="411786" spans="2:2" x14ac:dyDescent="0.2">
      <c r="B411786" s="170"/>
    </row>
    <row r="411831" spans="2:2" x14ac:dyDescent="0.2">
      <c r="B411831" s="170"/>
    </row>
    <row r="411889" spans="2:2" x14ac:dyDescent="0.2">
      <c r="B411889" s="170"/>
    </row>
    <row r="411895" spans="2:2" x14ac:dyDescent="0.2">
      <c r="B411895" s="170"/>
    </row>
    <row r="411901" spans="2:2" x14ac:dyDescent="0.2">
      <c r="B411901" s="170"/>
    </row>
    <row r="412136" spans="2:2" x14ac:dyDescent="0.2">
      <c r="B412136" s="170"/>
    </row>
    <row r="412301" spans="2:2" x14ac:dyDescent="0.2">
      <c r="B412301" s="170"/>
    </row>
    <row r="412314" spans="2:2" x14ac:dyDescent="0.2">
      <c r="B412314" s="170"/>
    </row>
    <row r="412327" spans="2:2" x14ac:dyDescent="0.2">
      <c r="B412327" s="170"/>
    </row>
    <row r="412353" spans="2:2" x14ac:dyDescent="0.2">
      <c r="B412353" s="170"/>
    </row>
    <row r="412366" spans="2:2" x14ac:dyDescent="0.2">
      <c r="B412366" s="170"/>
    </row>
    <row r="412411" spans="2:2" x14ac:dyDescent="0.2">
      <c r="B412411" s="170"/>
    </row>
    <row r="412424" spans="2:2" x14ac:dyDescent="0.2">
      <c r="B412424" s="170"/>
    </row>
    <row r="412430" spans="2:2" x14ac:dyDescent="0.2">
      <c r="B412430" s="170"/>
    </row>
    <row r="412462" spans="2:2" x14ac:dyDescent="0.2">
      <c r="B412462" s="170"/>
    </row>
    <row r="412475" spans="2:2" x14ac:dyDescent="0.2">
      <c r="B412475" s="170"/>
    </row>
    <row r="412539" spans="2:2" x14ac:dyDescent="0.2">
      <c r="B412539" s="170"/>
    </row>
    <row r="412635" spans="2:2" x14ac:dyDescent="0.2">
      <c r="B412635" s="170"/>
    </row>
    <row r="412894" spans="2:2" x14ac:dyDescent="0.2">
      <c r="B412894" s="170"/>
    </row>
    <row r="412959" spans="2:2" x14ac:dyDescent="0.2">
      <c r="B412959" s="170"/>
    </row>
    <row r="412985" spans="2:2" x14ac:dyDescent="0.2">
      <c r="B412985" s="170"/>
    </row>
    <row r="413011" spans="2:2" x14ac:dyDescent="0.2">
      <c r="B413011" s="170"/>
    </row>
    <row r="413087" spans="2:2" x14ac:dyDescent="0.2">
      <c r="B413087" s="170"/>
    </row>
    <row r="413093" spans="2:2" x14ac:dyDescent="0.2">
      <c r="B413093" s="170"/>
    </row>
    <row r="413119" spans="2:2" x14ac:dyDescent="0.2">
      <c r="B413119" s="170"/>
    </row>
    <row r="413344" spans="2:2" x14ac:dyDescent="0.2">
      <c r="B413344" s="170"/>
    </row>
    <row r="413376" spans="2:2" x14ac:dyDescent="0.2">
      <c r="B413376" s="170"/>
    </row>
    <row r="413415" spans="2:2" x14ac:dyDescent="0.2">
      <c r="B413415" s="170"/>
    </row>
    <row r="413421" spans="2:2" x14ac:dyDescent="0.2">
      <c r="B413421" s="170"/>
    </row>
    <row r="413447" spans="2:2" x14ac:dyDescent="0.2">
      <c r="B413447" s="170"/>
    </row>
    <row r="413473" spans="2:2" x14ac:dyDescent="0.2">
      <c r="B413473" s="170"/>
    </row>
    <row r="413479" spans="2:2" x14ac:dyDescent="0.2">
      <c r="B413479" s="170"/>
    </row>
    <row r="413485" spans="2:2" x14ac:dyDescent="0.2">
      <c r="B413485" s="170"/>
    </row>
    <row r="413523" spans="2:2" x14ac:dyDescent="0.2">
      <c r="B413523" s="170"/>
    </row>
    <row r="413536" spans="2:2" x14ac:dyDescent="0.2">
      <c r="B413536" s="170"/>
    </row>
    <row r="413568" spans="2:2" x14ac:dyDescent="0.2">
      <c r="B413568" s="170"/>
    </row>
    <row r="413581" spans="2:2" x14ac:dyDescent="0.2">
      <c r="B413581" s="170"/>
    </row>
    <row r="413587" spans="2:2" x14ac:dyDescent="0.2">
      <c r="B413587" s="170"/>
    </row>
    <row r="413600" spans="2:2" x14ac:dyDescent="0.2">
      <c r="B413600" s="170"/>
    </row>
    <row r="413606" spans="2:2" x14ac:dyDescent="0.2">
      <c r="B413606" s="170"/>
    </row>
    <row r="413612" spans="2:2" x14ac:dyDescent="0.2">
      <c r="B413612" s="170"/>
    </row>
    <row r="413625" spans="2:2" x14ac:dyDescent="0.2">
      <c r="B413625" s="170"/>
    </row>
    <row r="413714" spans="2:2" x14ac:dyDescent="0.2">
      <c r="B413714" s="170"/>
    </row>
    <row r="413766" spans="2:2" x14ac:dyDescent="0.2">
      <c r="B413766" s="170"/>
    </row>
    <row r="413792" spans="2:2" x14ac:dyDescent="0.2">
      <c r="B413792" s="170"/>
    </row>
    <row r="413805" spans="2:2" x14ac:dyDescent="0.2">
      <c r="B413805" s="170"/>
    </row>
    <row r="414033" spans="2:2" x14ac:dyDescent="0.2">
      <c r="B414033" s="170"/>
    </row>
    <row r="414072" spans="2:2" x14ac:dyDescent="0.2">
      <c r="B414072" s="170"/>
    </row>
    <row r="414078" spans="2:2" x14ac:dyDescent="0.2">
      <c r="B414078" s="170"/>
    </row>
    <row r="414367" spans="2:2" x14ac:dyDescent="0.2">
      <c r="B414367" s="170"/>
    </row>
    <row r="414937" spans="2:2" x14ac:dyDescent="0.2">
      <c r="B414937" s="170"/>
    </row>
    <row r="414943" spans="2:2" x14ac:dyDescent="0.2">
      <c r="B414943" s="170"/>
    </row>
    <row r="414956" spans="2:2" x14ac:dyDescent="0.2">
      <c r="B414956" s="170"/>
    </row>
    <row r="414969" spans="2:2" x14ac:dyDescent="0.2">
      <c r="B414969" s="170"/>
    </row>
    <row r="414982" spans="2:2" x14ac:dyDescent="0.2">
      <c r="B414982" s="170"/>
    </row>
    <row r="414995" spans="2:2" x14ac:dyDescent="0.2">
      <c r="B414995" s="170"/>
    </row>
    <row r="415034" spans="2:2" x14ac:dyDescent="0.2">
      <c r="B415034" s="170"/>
    </row>
    <row r="415104" spans="2:2" x14ac:dyDescent="0.2">
      <c r="B415104" s="170"/>
    </row>
    <row r="415130" spans="2:2" x14ac:dyDescent="0.2">
      <c r="B415130" s="170"/>
    </row>
    <row r="415143" spans="2:2" x14ac:dyDescent="0.2">
      <c r="B415143" s="170"/>
    </row>
    <row r="415175" spans="2:2" x14ac:dyDescent="0.2">
      <c r="B415175" s="170"/>
    </row>
    <row r="415181" spans="2:2" x14ac:dyDescent="0.2">
      <c r="B415181" s="170"/>
    </row>
    <row r="415187" spans="2:2" x14ac:dyDescent="0.2">
      <c r="B415187" s="170"/>
    </row>
    <row r="415335" spans="2:2" x14ac:dyDescent="0.2">
      <c r="B415335" s="170"/>
    </row>
    <row r="415341" spans="2:2" x14ac:dyDescent="0.2">
      <c r="B415341" s="170"/>
    </row>
    <row r="415347" spans="2:2" x14ac:dyDescent="0.2">
      <c r="B415347" s="170"/>
    </row>
    <row r="415353" spans="2:2" x14ac:dyDescent="0.2">
      <c r="B415353" s="170"/>
    </row>
    <row r="415359" spans="2:2" x14ac:dyDescent="0.2">
      <c r="B415359" s="170"/>
    </row>
    <row r="415365" spans="2:2" x14ac:dyDescent="0.2">
      <c r="B415365" s="170"/>
    </row>
    <row r="415403" spans="2:2" x14ac:dyDescent="0.2">
      <c r="B415403" s="170"/>
    </row>
    <row r="415526" spans="2:2" x14ac:dyDescent="0.2">
      <c r="B415526" s="170"/>
    </row>
    <row r="415634" spans="2:2" x14ac:dyDescent="0.2">
      <c r="B415634" s="170"/>
    </row>
    <row r="415647" spans="2:2" x14ac:dyDescent="0.2">
      <c r="B415647" s="170"/>
    </row>
    <row r="415698" spans="2:2" x14ac:dyDescent="0.2">
      <c r="B415698" s="170"/>
    </row>
    <row r="415769" spans="2:2" x14ac:dyDescent="0.2">
      <c r="B415769" s="170"/>
    </row>
    <row r="415931" spans="2:2" x14ac:dyDescent="0.2">
      <c r="B415931" s="170"/>
    </row>
    <row r="415937" spans="2:2" x14ac:dyDescent="0.2">
      <c r="B415937" s="170"/>
    </row>
    <row r="415956" spans="2:2" x14ac:dyDescent="0.2">
      <c r="B415956" s="170"/>
    </row>
    <row r="415969" spans="2:2" x14ac:dyDescent="0.2">
      <c r="B415969" s="170"/>
    </row>
    <row r="416079" spans="2:2" x14ac:dyDescent="0.2">
      <c r="B416079" s="170"/>
    </row>
    <row r="416105" spans="2:2" x14ac:dyDescent="0.2">
      <c r="B416105" s="170"/>
    </row>
    <row r="416118" spans="2:2" x14ac:dyDescent="0.2">
      <c r="B416118" s="170"/>
    </row>
    <row r="416124" spans="2:2" x14ac:dyDescent="0.2">
      <c r="B416124" s="170"/>
    </row>
    <row r="416175" spans="2:2" x14ac:dyDescent="0.2">
      <c r="B416175" s="170"/>
    </row>
    <row r="416188" spans="2:2" x14ac:dyDescent="0.2">
      <c r="B416188" s="170"/>
    </row>
    <row r="416201" spans="2:2" x14ac:dyDescent="0.2">
      <c r="B416201" s="170"/>
    </row>
    <row r="416214" spans="2:2" x14ac:dyDescent="0.2">
      <c r="B416214" s="170"/>
    </row>
    <row r="416220" spans="2:2" x14ac:dyDescent="0.2">
      <c r="B416220" s="170"/>
    </row>
    <row r="416233" spans="2:2" x14ac:dyDescent="0.2">
      <c r="B416233" s="170"/>
    </row>
    <row r="416304" spans="2:2" x14ac:dyDescent="0.2">
      <c r="B416304" s="170"/>
    </row>
    <row r="416317" spans="2:2" x14ac:dyDescent="0.2">
      <c r="B416317" s="170"/>
    </row>
    <row r="416330" spans="2:2" x14ac:dyDescent="0.2">
      <c r="B416330" s="170"/>
    </row>
    <row r="416736" spans="2:2" x14ac:dyDescent="0.2">
      <c r="B416736" s="170"/>
    </row>
    <row r="416762" spans="2:2" x14ac:dyDescent="0.2">
      <c r="B416762" s="170"/>
    </row>
    <row r="416768" spans="2:2" x14ac:dyDescent="0.2">
      <c r="B416768" s="170"/>
    </row>
    <row r="416854" spans="2:2" x14ac:dyDescent="0.2">
      <c r="B416854" s="170"/>
    </row>
    <row r="416942" spans="2:2" x14ac:dyDescent="0.2">
      <c r="B416942" s="170"/>
    </row>
    <row r="416980" spans="2:2" x14ac:dyDescent="0.2">
      <c r="B416980" s="170"/>
    </row>
    <row r="416993" spans="2:2" x14ac:dyDescent="0.2">
      <c r="B416993" s="170"/>
    </row>
    <row r="417032" spans="2:2" x14ac:dyDescent="0.2">
      <c r="B417032" s="170"/>
    </row>
    <row r="417278" spans="2:2" x14ac:dyDescent="0.2">
      <c r="B417278" s="170"/>
    </row>
    <row r="417475" spans="2:2" x14ac:dyDescent="0.2">
      <c r="B417475" s="170"/>
    </row>
    <row r="418210" spans="2:2" x14ac:dyDescent="0.2">
      <c r="B418210" s="170"/>
    </row>
    <row r="418216" spans="2:2" x14ac:dyDescent="0.2">
      <c r="B418216" s="170"/>
    </row>
    <row r="418285" spans="2:2" x14ac:dyDescent="0.2">
      <c r="B418285" s="170"/>
    </row>
    <row r="418655" spans="2:2" x14ac:dyDescent="0.2">
      <c r="B418655" s="170"/>
    </row>
    <row r="420426" spans="2:2" x14ac:dyDescent="0.2">
      <c r="B420426" s="170"/>
    </row>
    <row r="420559" spans="2:2" x14ac:dyDescent="0.2">
      <c r="B420559" s="170"/>
    </row>
    <row r="420727" spans="2:2" x14ac:dyDescent="0.2">
      <c r="B420727" s="170"/>
    </row>
    <row r="423600" spans="2:2" x14ac:dyDescent="0.2">
      <c r="B423600" s="170"/>
    </row>
    <row r="423670" spans="2:2" x14ac:dyDescent="0.2">
      <c r="B423670" s="170"/>
    </row>
    <row r="423786" spans="2:2" x14ac:dyDescent="0.2">
      <c r="B423786" s="170"/>
    </row>
    <row r="423818" spans="2:2" x14ac:dyDescent="0.2">
      <c r="B423818" s="170"/>
    </row>
    <row r="423824" spans="2:2" x14ac:dyDescent="0.2">
      <c r="B423824" s="170"/>
    </row>
    <row r="423837" spans="2:2" x14ac:dyDescent="0.2">
      <c r="B423837" s="170"/>
    </row>
    <row r="423928" spans="2:2" x14ac:dyDescent="0.2">
      <c r="B423928" s="170"/>
    </row>
    <row r="423954" spans="2:2" x14ac:dyDescent="0.2">
      <c r="B423954" s="170"/>
    </row>
    <row r="423993" spans="2:2" x14ac:dyDescent="0.2">
      <c r="B423993" s="170"/>
    </row>
    <row r="424123" spans="2:2" x14ac:dyDescent="0.2">
      <c r="B424123" s="170"/>
    </row>
    <row r="424162" spans="2:2" x14ac:dyDescent="0.2">
      <c r="B424162" s="170"/>
    </row>
    <row r="424175" spans="2:2" x14ac:dyDescent="0.2">
      <c r="B424175" s="170"/>
    </row>
    <row r="424188" spans="2:2" x14ac:dyDescent="0.2">
      <c r="B424188" s="170"/>
    </row>
    <row r="424214" spans="2:2" x14ac:dyDescent="0.2">
      <c r="B424214" s="170"/>
    </row>
    <row r="424220" spans="2:2" x14ac:dyDescent="0.2">
      <c r="B424220" s="170"/>
    </row>
    <row r="424246" spans="2:2" x14ac:dyDescent="0.2">
      <c r="B424246" s="170"/>
    </row>
    <row r="424404" spans="2:2" x14ac:dyDescent="0.2">
      <c r="B424404" s="170"/>
    </row>
    <row r="424524" spans="2:2" x14ac:dyDescent="0.2">
      <c r="B424524" s="170"/>
    </row>
    <row r="424537" spans="2:2" x14ac:dyDescent="0.2">
      <c r="B424537" s="170"/>
    </row>
    <row r="424569" spans="2:2" x14ac:dyDescent="0.2">
      <c r="B424569" s="170"/>
    </row>
    <row r="424582" spans="2:2" x14ac:dyDescent="0.2">
      <c r="B424582" s="170"/>
    </row>
    <row r="424614" spans="2:2" x14ac:dyDescent="0.2">
      <c r="B424614" s="170"/>
    </row>
    <row r="424620" spans="2:2" x14ac:dyDescent="0.2">
      <c r="B424620" s="170"/>
    </row>
    <row r="424626" spans="2:2" x14ac:dyDescent="0.2">
      <c r="B424626" s="170"/>
    </row>
    <row r="424639" spans="2:2" x14ac:dyDescent="0.2">
      <c r="B424639" s="170"/>
    </row>
    <row r="424645" spans="2:2" x14ac:dyDescent="0.2">
      <c r="B424645" s="170"/>
    </row>
    <row r="424663" spans="2:2" x14ac:dyDescent="0.2">
      <c r="B424663" s="170"/>
    </row>
    <row r="424676" spans="2:2" x14ac:dyDescent="0.2">
      <c r="B424676" s="170"/>
    </row>
    <row r="424766" spans="2:2" x14ac:dyDescent="0.2">
      <c r="B424766" s="170"/>
    </row>
    <row r="424992" spans="2:2" x14ac:dyDescent="0.2">
      <c r="B424992" s="170"/>
    </row>
    <row r="424998" spans="2:2" x14ac:dyDescent="0.2">
      <c r="B424998" s="170"/>
    </row>
    <row r="425111" spans="2:2" x14ac:dyDescent="0.2">
      <c r="B425111" s="170"/>
    </row>
    <row r="425176" spans="2:2" x14ac:dyDescent="0.2">
      <c r="B425176" s="170"/>
    </row>
    <row r="425201" spans="2:2" x14ac:dyDescent="0.2">
      <c r="B425201" s="170"/>
    </row>
    <row r="425624" spans="2:2" x14ac:dyDescent="0.2">
      <c r="B425624" s="170"/>
    </row>
    <row r="425656" spans="2:2" x14ac:dyDescent="0.2">
      <c r="B425656" s="170"/>
    </row>
    <row r="425711" spans="2:2" x14ac:dyDescent="0.2">
      <c r="B425711" s="170"/>
    </row>
    <row r="425724" spans="2:2" x14ac:dyDescent="0.2">
      <c r="B425724" s="170"/>
    </row>
    <row r="425762" spans="2:2" x14ac:dyDescent="0.2">
      <c r="B425762" s="170"/>
    </row>
    <row r="425824" spans="2:2" x14ac:dyDescent="0.2">
      <c r="B425824" s="170"/>
    </row>
    <row r="426204" spans="2:2" x14ac:dyDescent="0.2">
      <c r="B426204" s="170"/>
    </row>
    <row r="426217" spans="2:2" x14ac:dyDescent="0.2">
      <c r="B426217" s="170"/>
    </row>
    <row r="426469" spans="2:2" x14ac:dyDescent="0.2">
      <c r="B426469" s="170"/>
    </row>
    <row r="426759" spans="2:2" x14ac:dyDescent="0.2">
      <c r="B426759" s="170"/>
    </row>
    <row r="426772" spans="2:2" x14ac:dyDescent="0.2">
      <c r="B426772" s="170"/>
    </row>
    <row r="426919" spans="2:2" x14ac:dyDescent="0.2">
      <c r="B426919" s="170"/>
    </row>
    <row r="427175" spans="2:2" x14ac:dyDescent="0.2">
      <c r="B427175" s="170"/>
    </row>
    <row r="427181" spans="2:2" x14ac:dyDescent="0.2">
      <c r="B427181" s="170"/>
    </row>
    <row r="427200" spans="2:2" x14ac:dyDescent="0.2">
      <c r="B427200" s="170"/>
    </row>
    <row r="427206" spans="2:2" x14ac:dyDescent="0.2">
      <c r="B427206" s="170"/>
    </row>
    <row r="427212" spans="2:2" x14ac:dyDescent="0.2">
      <c r="B427212" s="170"/>
    </row>
    <row r="427257" spans="2:2" x14ac:dyDescent="0.2">
      <c r="B427257" s="170"/>
    </row>
    <row r="427307" spans="2:2" x14ac:dyDescent="0.2">
      <c r="B427307" s="170"/>
    </row>
    <row r="427313" spans="2:2" x14ac:dyDescent="0.2">
      <c r="B427313" s="170"/>
    </row>
    <row r="427319" spans="2:2" x14ac:dyDescent="0.2">
      <c r="B427319" s="170"/>
    </row>
    <row r="427332" spans="2:2" x14ac:dyDescent="0.2">
      <c r="B427332" s="170"/>
    </row>
    <row r="427358" spans="2:2" x14ac:dyDescent="0.2">
      <c r="B427358" s="170"/>
    </row>
    <row r="427459" spans="2:2" x14ac:dyDescent="0.2">
      <c r="B427459" s="170"/>
    </row>
    <row r="427472" spans="2:2" x14ac:dyDescent="0.2">
      <c r="B427472" s="170"/>
    </row>
    <row r="427485" spans="2:2" x14ac:dyDescent="0.2">
      <c r="B427485" s="170"/>
    </row>
    <row r="427491" spans="2:2" x14ac:dyDescent="0.2">
      <c r="B427491" s="170"/>
    </row>
    <row r="427555" spans="2:2" x14ac:dyDescent="0.2">
      <c r="B427555" s="170"/>
    </row>
    <row r="427561" spans="2:2" x14ac:dyDescent="0.2">
      <c r="B427561" s="170"/>
    </row>
    <row r="427642" spans="2:2" x14ac:dyDescent="0.2">
      <c r="B427642" s="170"/>
    </row>
    <row r="427648" spans="2:2" x14ac:dyDescent="0.2">
      <c r="B427648" s="170"/>
    </row>
    <row r="427654" spans="2:2" x14ac:dyDescent="0.2">
      <c r="B427654" s="170"/>
    </row>
    <row r="427880" spans="2:2" x14ac:dyDescent="0.2">
      <c r="B427880" s="170"/>
    </row>
    <row r="427945" spans="2:2" x14ac:dyDescent="0.2">
      <c r="B427945" s="170"/>
    </row>
    <row r="427951" spans="2:2" x14ac:dyDescent="0.2">
      <c r="B427951" s="170"/>
    </row>
    <row r="428270" spans="2:2" x14ac:dyDescent="0.2">
      <c r="B428270" s="170"/>
    </row>
    <row r="428309" spans="2:2" x14ac:dyDescent="0.2">
      <c r="B428309" s="170"/>
    </row>
    <row r="428367" spans="2:2" x14ac:dyDescent="0.2">
      <c r="B428367" s="170"/>
    </row>
    <row r="428419" spans="2:2" x14ac:dyDescent="0.2">
      <c r="B428419" s="170"/>
    </row>
    <row r="428425" spans="2:2" x14ac:dyDescent="0.2">
      <c r="B428425" s="170"/>
    </row>
    <row r="428431" spans="2:2" x14ac:dyDescent="0.2">
      <c r="B428431" s="170"/>
    </row>
    <row r="428444" spans="2:2" x14ac:dyDescent="0.2">
      <c r="B428444" s="170"/>
    </row>
    <row r="428457" spans="2:2" x14ac:dyDescent="0.2">
      <c r="B428457" s="170"/>
    </row>
    <row r="428470" spans="2:2" x14ac:dyDescent="0.2">
      <c r="B428470" s="170"/>
    </row>
    <row r="428483" spans="2:2" x14ac:dyDescent="0.2">
      <c r="B428483" s="170"/>
    </row>
    <row r="428489" spans="2:2" x14ac:dyDescent="0.2">
      <c r="B428489" s="170"/>
    </row>
    <row r="428495" spans="2:2" x14ac:dyDescent="0.2">
      <c r="B428495" s="170"/>
    </row>
    <row r="428508" spans="2:2" x14ac:dyDescent="0.2">
      <c r="B428508" s="170"/>
    </row>
    <row r="428521" spans="2:2" x14ac:dyDescent="0.2">
      <c r="B428521" s="170"/>
    </row>
    <row r="428579" spans="2:2" x14ac:dyDescent="0.2">
      <c r="B428579" s="170"/>
    </row>
    <row r="429007" spans="2:2" x14ac:dyDescent="0.2">
      <c r="B429007" s="170"/>
    </row>
    <row r="429114" spans="2:2" x14ac:dyDescent="0.2">
      <c r="B429114" s="170"/>
    </row>
    <row r="429140" spans="2:2" x14ac:dyDescent="0.2">
      <c r="B429140" s="170"/>
    </row>
    <row r="429197" spans="2:2" x14ac:dyDescent="0.2">
      <c r="B429197" s="170"/>
    </row>
    <row r="429679" spans="2:2" x14ac:dyDescent="0.2">
      <c r="B429679" s="170"/>
    </row>
    <row r="429685" spans="2:2" x14ac:dyDescent="0.2">
      <c r="B429685" s="170"/>
    </row>
    <row r="429691" spans="2:2" x14ac:dyDescent="0.2">
      <c r="B429691" s="170"/>
    </row>
    <row r="429872" spans="2:2" x14ac:dyDescent="0.2">
      <c r="B429872" s="170"/>
    </row>
    <row r="429878" spans="2:2" x14ac:dyDescent="0.2">
      <c r="B429878" s="170"/>
    </row>
    <row r="430763" spans="2:2" x14ac:dyDescent="0.2">
      <c r="B430763" s="170"/>
    </row>
    <row r="430898" spans="2:2" x14ac:dyDescent="0.2">
      <c r="B430898" s="170"/>
    </row>
    <row r="430949" spans="2:2" x14ac:dyDescent="0.2">
      <c r="B430949" s="170"/>
    </row>
    <row r="431006" spans="2:2" x14ac:dyDescent="0.2">
      <c r="B431006" s="170"/>
    </row>
    <row r="431345" spans="2:2" x14ac:dyDescent="0.2">
      <c r="B431345" s="170"/>
    </row>
    <row r="431397" spans="2:2" x14ac:dyDescent="0.2">
      <c r="B431397" s="170"/>
    </row>
    <row r="431484" spans="2:2" x14ac:dyDescent="0.2">
      <c r="B431484" s="170"/>
    </row>
    <row r="431939" spans="2:2" x14ac:dyDescent="0.2">
      <c r="B431939" s="170"/>
    </row>
    <row r="432144" spans="2:2" x14ac:dyDescent="0.2">
      <c r="B432144" s="170"/>
    </row>
    <row r="432170" spans="2:2" x14ac:dyDescent="0.2">
      <c r="B432170" s="170"/>
    </row>
    <row r="432503" spans="2:2" x14ac:dyDescent="0.2">
      <c r="B432503" s="170"/>
    </row>
    <row r="432509" spans="2:2" x14ac:dyDescent="0.2">
      <c r="B432509" s="170"/>
    </row>
    <row r="432522" spans="2:2" x14ac:dyDescent="0.2">
      <c r="B432522" s="170"/>
    </row>
    <row r="432528" spans="2:2" x14ac:dyDescent="0.2">
      <c r="B432528" s="170"/>
    </row>
    <row r="432541" spans="2:2" x14ac:dyDescent="0.2">
      <c r="B432541" s="170"/>
    </row>
    <row r="432599" spans="2:2" x14ac:dyDescent="0.2">
      <c r="B432599" s="170"/>
    </row>
    <row r="432612" spans="2:2" x14ac:dyDescent="0.2">
      <c r="B432612" s="170"/>
    </row>
    <row r="432625" spans="2:2" x14ac:dyDescent="0.2">
      <c r="B432625" s="170"/>
    </row>
    <row r="432631" spans="2:2" x14ac:dyDescent="0.2">
      <c r="B432631" s="170"/>
    </row>
    <row r="432637" spans="2:2" x14ac:dyDescent="0.2">
      <c r="B432637" s="170"/>
    </row>
    <row r="432643" spans="2:2" x14ac:dyDescent="0.2">
      <c r="B432643" s="170"/>
    </row>
    <row r="432649" spans="2:2" x14ac:dyDescent="0.2">
      <c r="B432649" s="170"/>
    </row>
    <row r="432655" spans="2:2" x14ac:dyDescent="0.2">
      <c r="B432655" s="170"/>
    </row>
    <row r="432668" spans="2:2" x14ac:dyDescent="0.2">
      <c r="B432668" s="170"/>
    </row>
    <row r="432674" spans="2:2" x14ac:dyDescent="0.2">
      <c r="B432674" s="170"/>
    </row>
    <row r="432680" spans="2:2" x14ac:dyDescent="0.2">
      <c r="B432680" s="170"/>
    </row>
    <row r="432705" spans="2:2" x14ac:dyDescent="0.2">
      <c r="B432705" s="170"/>
    </row>
    <row r="432718" spans="2:2" x14ac:dyDescent="0.2">
      <c r="B432718" s="170"/>
    </row>
    <row r="432724" spans="2:2" x14ac:dyDescent="0.2">
      <c r="B432724" s="170"/>
    </row>
    <row r="432730" spans="2:2" x14ac:dyDescent="0.2">
      <c r="B432730" s="170"/>
    </row>
    <row r="432736" spans="2:2" x14ac:dyDescent="0.2">
      <c r="B432736" s="170"/>
    </row>
    <row r="432742" spans="2:2" x14ac:dyDescent="0.2">
      <c r="B432742" s="170"/>
    </row>
    <row r="432748" spans="2:2" x14ac:dyDescent="0.2">
      <c r="B432748" s="170"/>
    </row>
    <row r="432761" spans="2:2" x14ac:dyDescent="0.2">
      <c r="B432761" s="170"/>
    </row>
    <row r="432767" spans="2:2" x14ac:dyDescent="0.2">
      <c r="B432767" s="170"/>
    </row>
    <row r="432793" spans="2:2" x14ac:dyDescent="0.2">
      <c r="B432793" s="170"/>
    </row>
    <row r="432819" spans="2:2" x14ac:dyDescent="0.2">
      <c r="B432819" s="170"/>
    </row>
    <row r="432864" spans="2:2" x14ac:dyDescent="0.2">
      <c r="B432864" s="170"/>
    </row>
    <row r="432877" spans="2:2" x14ac:dyDescent="0.2">
      <c r="B432877" s="170"/>
    </row>
    <row r="432916" spans="2:2" x14ac:dyDescent="0.2">
      <c r="B432916" s="170"/>
    </row>
    <row r="432929" spans="2:2" x14ac:dyDescent="0.2">
      <c r="B432929" s="170"/>
    </row>
    <row r="433044" spans="2:2" x14ac:dyDescent="0.2">
      <c r="B433044" s="170"/>
    </row>
    <row r="433057" spans="2:2" x14ac:dyDescent="0.2">
      <c r="B433057" s="170"/>
    </row>
    <row r="433063" spans="2:2" x14ac:dyDescent="0.2">
      <c r="B433063" s="170"/>
    </row>
    <row r="433069" spans="2:2" x14ac:dyDescent="0.2">
      <c r="B433069" s="170"/>
    </row>
    <row r="433082" spans="2:2" x14ac:dyDescent="0.2">
      <c r="B433082" s="170"/>
    </row>
    <row r="433095" spans="2:2" x14ac:dyDescent="0.2">
      <c r="B433095" s="170"/>
    </row>
    <row r="433166" spans="2:2" x14ac:dyDescent="0.2">
      <c r="B433166" s="170"/>
    </row>
    <row r="433172" spans="2:2" x14ac:dyDescent="0.2">
      <c r="B433172" s="170"/>
    </row>
    <row r="433185" spans="2:2" x14ac:dyDescent="0.2">
      <c r="B433185" s="170"/>
    </row>
    <row r="433198" spans="2:2" x14ac:dyDescent="0.2">
      <c r="B433198" s="170"/>
    </row>
    <row r="433211" spans="2:2" x14ac:dyDescent="0.2">
      <c r="B433211" s="170"/>
    </row>
    <row r="433262" spans="2:2" x14ac:dyDescent="0.2">
      <c r="B433262" s="170"/>
    </row>
    <row r="433288" spans="2:2" x14ac:dyDescent="0.2">
      <c r="B433288" s="170"/>
    </row>
    <row r="433372" spans="2:2" x14ac:dyDescent="0.2">
      <c r="B433372" s="170"/>
    </row>
    <row r="433384" spans="2:2" x14ac:dyDescent="0.2">
      <c r="B433384" s="170"/>
    </row>
    <row r="433485" spans="2:2" x14ac:dyDescent="0.2">
      <c r="B433485" s="170"/>
    </row>
    <row r="433491" spans="2:2" x14ac:dyDescent="0.2">
      <c r="B433491" s="170"/>
    </row>
    <row r="433497" spans="2:2" x14ac:dyDescent="0.2">
      <c r="B433497" s="170"/>
    </row>
    <row r="433724" spans="2:2" x14ac:dyDescent="0.2">
      <c r="B433724" s="170"/>
    </row>
    <row r="433756" spans="2:2" x14ac:dyDescent="0.2">
      <c r="B433756" s="170"/>
    </row>
    <row r="433762" spans="2:2" x14ac:dyDescent="0.2">
      <c r="B433762" s="170"/>
    </row>
    <row r="433831" spans="2:2" x14ac:dyDescent="0.2">
      <c r="B433831" s="170"/>
    </row>
    <row r="433837" spans="2:2" x14ac:dyDescent="0.2">
      <c r="B433837" s="170"/>
    </row>
    <row r="433843" spans="2:2" x14ac:dyDescent="0.2">
      <c r="B433843" s="170"/>
    </row>
    <row r="433849" spans="2:2" x14ac:dyDescent="0.2">
      <c r="B433849" s="170"/>
    </row>
    <row r="433873" spans="2:2" x14ac:dyDescent="0.2">
      <c r="B433873" s="170"/>
    </row>
    <row r="433977" spans="2:2" x14ac:dyDescent="0.2">
      <c r="B433977" s="170"/>
    </row>
    <row r="434040" spans="2:2" x14ac:dyDescent="0.2">
      <c r="B434040" s="170"/>
    </row>
    <row r="434411" spans="2:2" x14ac:dyDescent="0.2">
      <c r="B434411" s="170"/>
    </row>
    <row r="435150" spans="2:2" x14ac:dyDescent="0.2">
      <c r="B435150" s="170"/>
    </row>
    <row r="435156" spans="2:2" x14ac:dyDescent="0.2">
      <c r="B435156" s="170"/>
    </row>
    <row r="435181" spans="2:2" x14ac:dyDescent="0.2">
      <c r="B435181" s="170"/>
    </row>
    <row r="435187" spans="2:2" x14ac:dyDescent="0.2">
      <c r="B435187" s="170"/>
    </row>
    <row r="435702" spans="2:2" x14ac:dyDescent="0.2">
      <c r="B435702" s="170"/>
    </row>
    <row r="435715" spans="2:2" x14ac:dyDescent="0.2">
      <c r="B435715" s="170"/>
    </row>
    <row r="435760" spans="2:2" x14ac:dyDescent="0.2">
      <c r="B435760" s="170"/>
    </row>
    <row r="435779" spans="2:2" x14ac:dyDescent="0.2">
      <c r="B435779" s="170"/>
    </row>
    <row r="435785" spans="2:2" x14ac:dyDescent="0.2">
      <c r="B435785" s="170"/>
    </row>
    <row r="435824" spans="2:2" x14ac:dyDescent="0.2">
      <c r="B435824" s="170"/>
    </row>
    <row r="435830" spans="2:2" x14ac:dyDescent="0.2">
      <c r="B435830" s="170"/>
    </row>
    <row r="435856" spans="2:2" x14ac:dyDescent="0.2">
      <c r="B435856" s="170"/>
    </row>
    <row r="435862" spans="2:2" x14ac:dyDescent="0.2">
      <c r="B435862" s="170"/>
    </row>
    <row r="435899" spans="2:2" x14ac:dyDescent="0.2">
      <c r="B435899" s="170"/>
    </row>
    <row r="435912" spans="2:2" x14ac:dyDescent="0.2">
      <c r="B435912" s="170"/>
    </row>
    <row r="435938" spans="2:2" x14ac:dyDescent="0.2">
      <c r="B435938" s="170"/>
    </row>
    <row r="435990" spans="2:2" x14ac:dyDescent="0.2">
      <c r="B435990" s="170"/>
    </row>
    <row r="435996" spans="2:2" x14ac:dyDescent="0.2">
      <c r="B435996" s="170"/>
    </row>
    <row r="436009" spans="2:2" x14ac:dyDescent="0.2">
      <c r="B436009" s="170"/>
    </row>
    <row r="436022" spans="2:2" x14ac:dyDescent="0.2">
      <c r="B436022" s="170"/>
    </row>
    <row r="436093" spans="2:2" x14ac:dyDescent="0.2">
      <c r="B436093" s="170"/>
    </row>
    <row r="436106" spans="2:2" x14ac:dyDescent="0.2">
      <c r="B436106" s="170"/>
    </row>
    <row r="436119" spans="2:2" x14ac:dyDescent="0.2">
      <c r="B436119" s="170"/>
    </row>
    <row r="436125" spans="2:2" x14ac:dyDescent="0.2">
      <c r="B436125" s="170"/>
    </row>
    <row r="436188" spans="2:2" x14ac:dyDescent="0.2">
      <c r="B436188" s="170"/>
    </row>
    <row r="436246" spans="2:2" x14ac:dyDescent="0.2">
      <c r="B436246" s="170"/>
    </row>
    <row r="436376" spans="2:2" x14ac:dyDescent="0.2">
      <c r="B436376" s="170"/>
    </row>
    <row r="436382" spans="2:2" x14ac:dyDescent="0.2">
      <c r="B436382" s="170"/>
    </row>
    <row r="436395" spans="2:2" x14ac:dyDescent="0.2">
      <c r="B436395" s="170"/>
    </row>
    <row r="436420" spans="2:2" x14ac:dyDescent="0.2">
      <c r="B436420" s="170"/>
    </row>
    <row r="436426" spans="2:2" x14ac:dyDescent="0.2">
      <c r="B436426" s="170"/>
    </row>
    <row r="436432" spans="2:2" x14ac:dyDescent="0.2">
      <c r="B436432" s="170"/>
    </row>
    <row r="436458" spans="2:2" x14ac:dyDescent="0.2">
      <c r="B436458" s="170"/>
    </row>
    <row r="436516" spans="2:2" x14ac:dyDescent="0.2">
      <c r="B436516" s="170"/>
    </row>
    <row r="436535" spans="2:2" x14ac:dyDescent="0.2">
      <c r="B436535" s="170"/>
    </row>
    <row r="436541" spans="2:2" x14ac:dyDescent="0.2">
      <c r="B436541" s="170"/>
    </row>
    <row r="436606" spans="2:2" x14ac:dyDescent="0.2">
      <c r="B436606" s="170"/>
    </row>
    <row r="436632" spans="2:2" x14ac:dyDescent="0.2">
      <c r="B436632" s="170"/>
    </row>
    <row r="436663" spans="2:2" x14ac:dyDescent="0.2">
      <c r="B436663" s="170"/>
    </row>
    <row r="437087" spans="2:2" x14ac:dyDescent="0.2">
      <c r="B437087" s="170"/>
    </row>
    <row r="437196" spans="2:2" x14ac:dyDescent="0.2">
      <c r="B437196" s="170"/>
    </row>
    <row r="437202" spans="2:2" x14ac:dyDescent="0.2">
      <c r="B437202" s="170"/>
    </row>
    <row r="437368" spans="2:2" x14ac:dyDescent="0.2">
      <c r="B437368" s="170"/>
    </row>
    <row r="437381" spans="2:2" x14ac:dyDescent="0.2">
      <c r="B437381" s="170"/>
    </row>
    <row r="437497" spans="2:2" x14ac:dyDescent="0.2">
      <c r="B437497" s="170"/>
    </row>
    <row r="437571" spans="2:2" x14ac:dyDescent="0.2">
      <c r="B437571" s="170"/>
    </row>
    <row r="437577" spans="2:2" x14ac:dyDescent="0.2">
      <c r="B437577" s="170"/>
    </row>
    <row r="437583" spans="2:2" x14ac:dyDescent="0.2">
      <c r="B437583" s="170"/>
    </row>
    <row r="437589" spans="2:2" x14ac:dyDescent="0.2">
      <c r="B437589" s="170"/>
    </row>
    <row r="437615" spans="2:2" x14ac:dyDescent="0.2">
      <c r="B437615" s="170"/>
    </row>
    <row r="437660" spans="2:2" x14ac:dyDescent="0.2">
      <c r="B437660" s="170"/>
    </row>
    <row r="437686" spans="2:2" x14ac:dyDescent="0.2">
      <c r="B437686" s="170"/>
    </row>
    <row r="437699" spans="2:2" x14ac:dyDescent="0.2">
      <c r="B437699" s="170"/>
    </row>
    <row r="437725" spans="2:2" x14ac:dyDescent="0.2">
      <c r="B437725" s="170"/>
    </row>
    <row r="438075" spans="2:2" x14ac:dyDescent="0.2">
      <c r="B438075" s="170"/>
    </row>
    <row r="438094" spans="2:2" x14ac:dyDescent="0.2">
      <c r="B438094" s="170"/>
    </row>
    <row r="438107" spans="2:2" x14ac:dyDescent="0.2">
      <c r="B438107" s="170"/>
    </row>
    <row r="438113" spans="2:2" x14ac:dyDescent="0.2">
      <c r="B438113" s="170"/>
    </row>
    <row r="438132" spans="2:2" x14ac:dyDescent="0.2">
      <c r="B438132" s="170"/>
    </row>
    <row r="438176" spans="2:2" x14ac:dyDescent="0.2">
      <c r="B438176" s="170"/>
    </row>
    <row r="438182" spans="2:2" x14ac:dyDescent="0.2">
      <c r="B438182" s="170"/>
    </row>
    <row r="438407" spans="2:2" x14ac:dyDescent="0.2">
      <c r="B438407" s="170"/>
    </row>
    <row r="438420" spans="2:2" x14ac:dyDescent="0.2">
      <c r="B438420" s="170"/>
    </row>
    <row r="438484" spans="2:2" x14ac:dyDescent="0.2">
      <c r="B438484" s="170"/>
    </row>
    <row r="439039" spans="2:2" x14ac:dyDescent="0.2">
      <c r="B439039" s="170"/>
    </row>
    <row r="439045" spans="2:2" x14ac:dyDescent="0.2">
      <c r="B439045" s="170"/>
    </row>
    <row r="439214" spans="2:2" x14ac:dyDescent="0.2">
      <c r="B439214" s="170"/>
    </row>
    <row r="439392" spans="2:2" x14ac:dyDescent="0.2">
      <c r="B439392" s="170"/>
    </row>
    <row r="439851" spans="2:2" x14ac:dyDescent="0.2">
      <c r="B439851" s="170"/>
    </row>
    <row r="439939" spans="2:2" x14ac:dyDescent="0.2">
      <c r="B439939" s="170"/>
    </row>
    <row r="439978" spans="2:2" x14ac:dyDescent="0.2">
      <c r="B439978" s="170"/>
    </row>
    <row r="440017" spans="2:2" x14ac:dyDescent="0.2">
      <c r="B440017" s="170"/>
    </row>
    <row r="440049" spans="2:2" x14ac:dyDescent="0.2">
      <c r="B440049" s="170"/>
    </row>
    <row r="440062" spans="2:2" x14ac:dyDescent="0.2">
      <c r="B440062" s="170"/>
    </row>
    <row r="440107" spans="2:2" x14ac:dyDescent="0.2">
      <c r="B440107" s="170"/>
    </row>
    <row r="440133" spans="2:2" x14ac:dyDescent="0.2">
      <c r="B440133" s="170"/>
    </row>
    <row r="440159" spans="2:2" x14ac:dyDescent="0.2">
      <c r="B440159" s="170"/>
    </row>
    <row r="440172" spans="2:2" x14ac:dyDescent="0.2">
      <c r="B440172" s="170"/>
    </row>
    <row r="440185" spans="2:2" x14ac:dyDescent="0.2">
      <c r="B440185" s="170"/>
    </row>
    <row r="440211" spans="2:2" x14ac:dyDescent="0.2">
      <c r="B440211" s="170"/>
    </row>
    <row r="440263" spans="2:2" x14ac:dyDescent="0.2">
      <c r="B440263" s="170"/>
    </row>
    <row r="440564" spans="2:2" x14ac:dyDescent="0.2">
      <c r="B440564" s="170"/>
    </row>
    <row r="440577" spans="2:2" x14ac:dyDescent="0.2">
      <c r="B440577" s="170"/>
    </row>
    <row r="440648" spans="2:2" x14ac:dyDescent="0.2">
      <c r="B440648" s="170"/>
    </row>
    <row r="440654" spans="2:2" x14ac:dyDescent="0.2">
      <c r="B440654" s="170"/>
    </row>
    <row r="440660" spans="2:2" x14ac:dyDescent="0.2">
      <c r="B440660" s="170"/>
    </row>
    <row r="440740" spans="2:2" x14ac:dyDescent="0.2">
      <c r="B440740" s="170"/>
    </row>
    <row r="440839" spans="2:2" x14ac:dyDescent="0.2">
      <c r="B440839" s="170"/>
    </row>
    <row r="440909" spans="2:2" x14ac:dyDescent="0.2">
      <c r="B440909" s="170"/>
    </row>
    <row r="440922" spans="2:2" x14ac:dyDescent="0.2">
      <c r="B440922" s="170"/>
    </row>
    <row r="441209" spans="2:2" x14ac:dyDescent="0.2">
      <c r="B441209" s="170"/>
    </row>
    <row r="441222" spans="2:2" x14ac:dyDescent="0.2">
      <c r="B441222" s="170"/>
    </row>
    <row r="441286" spans="2:2" x14ac:dyDescent="0.2">
      <c r="B441286" s="170"/>
    </row>
    <row r="441745" spans="2:2" x14ac:dyDescent="0.2">
      <c r="B441745" s="170"/>
    </row>
    <row r="442151" spans="2:2" x14ac:dyDescent="0.2">
      <c r="B442151" s="170"/>
    </row>
    <row r="442164" spans="2:2" x14ac:dyDescent="0.2">
      <c r="B442164" s="170"/>
    </row>
    <row r="442177" spans="2:2" x14ac:dyDescent="0.2">
      <c r="B442177" s="170"/>
    </row>
    <row r="442584" spans="2:2" x14ac:dyDescent="0.2">
      <c r="B442584" s="170"/>
    </row>
    <row r="442597" spans="2:2" x14ac:dyDescent="0.2">
      <c r="B442597" s="170"/>
    </row>
    <row r="442609" spans="2:2" x14ac:dyDescent="0.2">
      <c r="B442609" s="170"/>
    </row>
    <row r="443084" spans="2:2" x14ac:dyDescent="0.2">
      <c r="B443084" s="170"/>
    </row>
    <row r="443356" spans="2:2" x14ac:dyDescent="0.2">
      <c r="B443356" s="170"/>
    </row>
    <row r="443382" spans="2:2" x14ac:dyDescent="0.2">
      <c r="B443382" s="170"/>
    </row>
    <row r="443395" spans="2:2" x14ac:dyDescent="0.2">
      <c r="B443395" s="170"/>
    </row>
    <row r="443438" spans="2:2" x14ac:dyDescent="0.2">
      <c r="B443438" s="170"/>
    </row>
    <row r="443444" spans="2:2" x14ac:dyDescent="0.2">
      <c r="B443444" s="170"/>
    </row>
    <row r="443450" spans="2:2" x14ac:dyDescent="0.2">
      <c r="B443450" s="170"/>
    </row>
    <row r="443481" spans="2:2" x14ac:dyDescent="0.2">
      <c r="B443481" s="170"/>
    </row>
    <row r="443487" spans="2:2" x14ac:dyDescent="0.2">
      <c r="B443487" s="170"/>
    </row>
    <row r="443506" spans="2:2" x14ac:dyDescent="0.2">
      <c r="B443506" s="170"/>
    </row>
    <row r="443519" spans="2:2" x14ac:dyDescent="0.2">
      <c r="B443519" s="170"/>
    </row>
    <row r="443532" spans="2:2" x14ac:dyDescent="0.2">
      <c r="B443532" s="170"/>
    </row>
    <row r="444750" spans="2:2" x14ac:dyDescent="0.2">
      <c r="B444750" s="170"/>
    </row>
    <row r="444953" spans="2:2" x14ac:dyDescent="0.2">
      <c r="B444953" s="170"/>
    </row>
    <row r="445222" spans="2:2" x14ac:dyDescent="0.2">
      <c r="B445222" s="170"/>
    </row>
    <row r="445235" spans="2:2" x14ac:dyDescent="0.2">
      <c r="B445235" s="170"/>
    </row>
    <row r="445248" spans="2:2" x14ac:dyDescent="0.2">
      <c r="B445248" s="170"/>
    </row>
    <row r="445261" spans="2:2" x14ac:dyDescent="0.2">
      <c r="B445261" s="170"/>
    </row>
    <row r="445280" spans="2:2" x14ac:dyDescent="0.2">
      <c r="B445280" s="170"/>
    </row>
    <row r="445412" spans="2:2" x14ac:dyDescent="0.2">
      <c r="B445412" s="170"/>
    </row>
    <row r="445557" spans="2:2" x14ac:dyDescent="0.2">
      <c r="B445557" s="170"/>
    </row>
    <row r="445766" spans="2:2" x14ac:dyDescent="0.2">
      <c r="B445766" s="170"/>
    </row>
    <row r="445823" spans="2:2" x14ac:dyDescent="0.2">
      <c r="B445823" s="170"/>
    </row>
    <row r="446249" spans="2:2" x14ac:dyDescent="0.2">
      <c r="B446249" s="170"/>
    </row>
    <row r="446262" spans="2:2" x14ac:dyDescent="0.2">
      <c r="B446262" s="170"/>
    </row>
    <row r="446275" spans="2:2" x14ac:dyDescent="0.2">
      <c r="B446275" s="170"/>
    </row>
    <row r="446301" spans="2:2" x14ac:dyDescent="0.2">
      <c r="B446301" s="170"/>
    </row>
    <row r="446573" spans="2:2" x14ac:dyDescent="0.2">
      <c r="B446573" s="170"/>
    </row>
    <row r="446579" spans="2:2" x14ac:dyDescent="0.2">
      <c r="B446579" s="170"/>
    </row>
    <row r="446609" spans="2:2" x14ac:dyDescent="0.2">
      <c r="B446609" s="170"/>
    </row>
    <row r="446646" spans="2:2" x14ac:dyDescent="0.2">
      <c r="B446646" s="170"/>
    </row>
    <row r="446684" spans="2:2" x14ac:dyDescent="0.2">
      <c r="B446684" s="170"/>
    </row>
    <row r="446727" spans="2:2" x14ac:dyDescent="0.2">
      <c r="B446727" s="170"/>
    </row>
    <row r="446733" spans="2:2" x14ac:dyDescent="0.2">
      <c r="B446733" s="170"/>
    </row>
    <row r="446752" spans="2:2" x14ac:dyDescent="0.2">
      <c r="B446752" s="170"/>
    </row>
    <row r="447129" spans="2:2" x14ac:dyDescent="0.2">
      <c r="B447129" s="170"/>
    </row>
    <row r="447142" spans="2:2" x14ac:dyDescent="0.2">
      <c r="B447142" s="170"/>
    </row>
    <row r="447167" spans="2:2" x14ac:dyDescent="0.2">
      <c r="B447167" s="170"/>
    </row>
    <row r="447256" spans="2:2" x14ac:dyDescent="0.2">
      <c r="B447256" s="170"/>
    </row>
    <row r="447493" spans="2:2" x14ac:dyDescent="0.2">
      <c r="B447493" s="170"/>
    </row>
    <row r="447506" spans="2:2" x14ac:dyDescent="0.2">
      <c r="B447506" s="170"/>
    </row>
    <row r="447569" spans="2:2" x14ac:dyDescent="0.2">
      <c r="B447569" s="170"/>
    </row>
    <row r="447582" spans="2:2" x14ac:dyDescent="0.2">
      <c r="B447582" s="170"/>
    </row>
    <row r="447627" spans="2:2" x14ac:dyDescent="0.2">
      <c r="B447627" s="170"/>
    </row>
    <row r="447640" spans="2:2" x14ac:dyDescent="0.2">
      <c r="B447640" s="170"/>
    </row>
    <row r="447646" spans="2:2" x14ac:dyDescent="0.2">
      <c r="B447646" s="170"/>
    </row>
    <row r="447768" spans="2:2" x14ac:dyDescent="0.2">
      <c r="B447768" s="170"/>
    </row>
    <row r="447832" spans="2:2" x14ac:dyDescent="0.2">
      <c r="B447832" s="170"/>
    </row>
    <row r="447947" spans="2:2" x14ac:dyDescent="0.2">
      <c r="B447947" s="170"/>
    </row>
    <row r="447992" spans="2:2" x14ac:dyDescent="0.2">
      <c r="B447992" s="170"/>
    </row>
    <row r="448005" spans="2:2" x14ac:dyDescent="0.2">
      <c r="B448005" s="170"/>
    </row>
    <row r="448037" spans="2:2" x14ac:dyDescent="0.2">
      <c r="B448037" s="170"/>
    </row>
    <row r="448101" spans="2:2" x14ac:dyDescent="0.2">
      <c r="B448101" s="170"/>
    </row>
    <row r="448184" spans="2:2" x14ac:dyDescent="0.2">
      <c r="B448184" s="170"/>
    </row>
    <row r="448190" spans="2:2" x14ac:dyDescent="0.2">
      <c r="B448190" s="170"/>
    </row>
    <row r="448203" spans="2:2" x14ac:dyDescent="0.2">
      <c r="B448203" s="170"/>
    </row>
    <row r="448229" spans="2:2" x14ac:dyDescent="0.2">
      <c r="B448229" s="170"/>
    </row>
    <row r="448242" spans="2:2" x14ac:dyDescent="0.2">
      <c r="B448242" s="170"/>
    </row>
    <row r="448248" spans="2:2" x14ac:dyDescent="0.2">
      <c r="B448248" s="170"/>
    </row>
    <row r="448254" spans="2:2" x14ac:dyDescent="0.2">
      <c r="B448254" s="170"/>
    </row>
    <row r="448260" spans="2:2" x14ac:dyDescent="0.2">
      <c r="B448260" s="170"/>
    </row>
    <row r="448315" spans="2:2" x14ac:dyDescent="0.2">
      <c r="B448315" s="170"/>
    </row>
    <row r="448321" spans="2:2" x14ac:dyDescent="0.2">
      <c r="B448321" s="170"/>
    </row>
    <row r="448347" spans="2:2" x14ac:dyDescent="0.2">
      <c r="B448347" s="170"/>
    </row>
    <row r="448513" spans="2:2" x14ac:dyDescent="0.2">
      <c r="B448513" s="170"/>
    </row>
    <row r="448526" spans="2:2" x14ac:dyDescent="0.2">
      <c r="B448526" s="170"/>
    </row>
    <row r="448552" spans="2:2" x14ac:dyDescent="0.2">
      <c r="B448552" s="170"/>
    </row>
    <row r="448591" spans="2:2" x14ac:dyDescent="0.2">
      <c r="B448591" s="170"/>
    </row>
    <row r="448662" spans="2:2" x14ac:dyDescent="0.2">
      <c r="B448662" s="170"/>
    </row>
    <row r="448937" spans="2:2" x14ac:dyDescent="0.2">
      <c r="B448937" s="170"/>
    </row>
    <row r="449014" spans="2:2" x14ac:dyDescent="0.2">
      <c r="B449014" s="170"/>
    </row>
    <row r="449059" spans="2:2" x14ac:dyDescent="0.2">
      <c r="B449059" s="170"/>
    </row>
    <row r="449065" spans="2:2" x14ac:dyDescent="0.2">
      <c r="B449065" s="170"/>
    </row>
    <row r="449096" spans="2:2" x14ac:dyDescent="0.2">
      <c r="B449096" s="170"/>
    </row>
    <row r="449102" spans="2:2" x14ac:dyDescent="0.2">
      <c r="B449102" s="170"/>
    </row>
    <row r="449108" spans="2:2" x14ac:dyDescent="0.2">
      <c r="B449108" s="170"/>
    </row>
    <row r="449114" spans="2:2" x14ac:dyDescent="0.2">
      <c r="B449114" s="170"/>
    </row>
    <row r="449120" spans="2:2" x14ac:dyDescent="0.2">
      <c r="B449120" s="170"/>
    </row>
    <row r="449197" spans="2:2" x14ac:dyDescent="0.2">
      <c r="B449197" s="170"/>
    </row>
    <row r="449286" spans="2:2" x14ac:dyDescent="0.2">
      <c r="B449286" s="170"/>
    </row>
    <row r="449299" spans="2:2" x14ac:dyDescent="0.2">
      <c r="B449299" s="170"/>
    </row>
    <row r="449344" spans="2:2" x14ac:dyDescent="0.2">
      <c r="B449344" s="170"/>
    </row>
    <row r="449433" spans="2:2" x14ac:dyDescent="0.2">
      <c r="B449433" s="170"/>
    </row>
    <row r="449439" spans="2:2" x14ac:dyDescent="0.2">
      <c r="B449439" s="170"/>
    </row>
    <row r="449491" spans="2:2" x14ac:dyDescent="0.2">
      <c r="B449491" s="170"/>
    </row>
    <row r="449497" spans="2:2" x14ac:dyDescent="0.2">
      <c r="B449497" s="170"/>
    </row>
    <row r="449567" spans="2:2" x14ac:dyDescent="0.2">
      <c r="B449567" s="170"/>
    </row>
    <row r="449593" spans="2:2" x14ac:dyDescent="0.2">
      <c r="B449593" s="170"/>
    </row>
    <row r="449606" spans="2:2" x14ac:dyDescent="0.2">
      <c r="B449606" s="170"/>
    </row>
    <row r="449651" spans="2:2" x14ac:dyDescent="0.2">
      <c r="B449651" s="170"/>
    </row>
    <row r="449970" spans="2:2" x14ac:dyDescent="0.2">
      <c r="B449970" s="170"/>
    </row>
    <row r="450116" spans="2:2" x14ac:dyDescent="0.2">
      <c r="B450116" s="170"/>
    </row>
    <row r="450343" spans="2:2" x14ac:dyDescent="0.2">
      <c r="B450343" s="170"/>
    </row>
    <row r="450440" spans="2:2" x14ac:dyDescent="0.2">
      <c r="B450440" s="170"/>
    </row>
    <row r="450645" spans="2:2" x14ac:dyDescent="0.2">
      <c r="B450645" s="170"/>
    </row>
    <row r="450651" spans="2:2" x14ac:dyDescent="0.2">
      <c r="B450651" s="170"/>
    </row>
    <row r="450793" spans="2:2" x14ac:dyDescent="0.2">
      <c r="B450793" s="170"/>
    </row>
    <row r="450799" spans="2:2" x14ac:dyDescent="0.2">
      <c r="B450799" s="170"/>
    </row>
    <row r="450805" spans="2:2" x14ac:dyDescent="0.2">
      <c r="B450805" s="170"/>
    </row>
    <row r="450818" spans="2:2" x14ac:dyDescent="0.2">
      <c r="B450818" s="170"/>
    </row>
    <row r="450875" spans="2:2" x14ac:dyDescent="0.2">
      <c r="B450875" s="170"/>
    </row>
    <row r="450959" spans="2:2" x14ac:dyDescent="0.2">
      <c r="B450959" s="170"/>
    </row>
    <row r="450972" spans="2:2" x14ac:dyDescent="0.2">
      <c r="B450972" s="170"/>
    </row>
    <row r="450985" spans="2:2" x14ac:dyDescent="0.2">
      <c r="B450985" s="170"/>
    </row>
    <row r="451119" spans="2:2" x14ac:dyDescent="0.2">
      <c r="B451119" s="170"/>
    </row>
    <row r="451125" spans="2:2" x14ac:dyDescent="0.2">
      <c r="B451125" s="170"/>
    </row>
    <row r="451356" spans="2:2" x14ac:dyDescent="0.2">
      <c r="B451356" s="170"/>
    </row>
    <row r="451401" spans="2:2" x14ac:dyDescent="0.2">
      <c r="B451401" s="170"/>
    </row>
    <row r="451414" spans="2:2" x14ac:dyDescent="0.2">
      <c r="B451414" s="170"/>
    </row>
    <row r="451427" spans="2:2" x14ac:dyDescent="0.2">
      <c r="B451427" s="170"/>
    </row>
    <row r="451440" spans="2:2" x14ac:dyDescent="0.2">
      <c r="B451440" s="170"/>
    </row>
    <row r="451446" spans="2:2" x14ac:dyDescent="0.2">
      <c r="B451446" s="170"/>
    </row>
    <row r="451452" spans="2:2" x14ac:dyDescent="0.2">
      <c r="B451452" s="170"/>
    </row>
    <row r="451894" spans="2:2" x14ac:dyDescent="0.2">
      <c r="B451894" s="170"/>
    </row>
    <row r="451920" spans="2:2" x14ac:dyDescent="0.2">
      <c r="B451920" s="170"/>
    </row>
    <row r="451972" spans="2:2" x14ac:dyDescent="0.2">
      <c r="B451972" s="170"/>
    </row>
    <row r="451985" spans="2:2" x14ac:dyDescent="0.2">
      <c r="B451985" s="170"/>
    </row>
    <row r="451998" spans="2:2" x14ac:dyDescent="0.2">
      <c r="B451998" s="170"/>
    </row>
    <row r="452095" spans="2:2" x14ac:dyDescent="0.2">
      <c r="B452095" s="170"/>
    </row>
    <row r="452133" spans="2:2" x14ac:dyDescent="0.2">
      <c r="B452133" s="170"/>
    </row>
    <row r="452146" spans="2:2" x14ac:dyDescent="0.2">
      <c r="B452146" s="170"/>
    </row>
    <row r="452211" spans="2:2" x14ac:dyDescent="0.2">
      <c r="B452211" s="170"/>
    </row>
    <row r="452250" spans="2:2" x14ac:dyDescent="0.2">
      <c r="B452250" s="170"/>
    </row>
    <row r="452276" spans="2:2" x14ac:dyDescent="0.2">
      <c r="B452276" s="170"/>
    </row>
    <row r="452282" spans="2:2" x14ac:dyDescent="0.2">
      <c r="B452282" s="170"/>
    </row>
    <row r="452307" spans="2:2" x14ac:dyDescent="0.2">
      <c r="B452307" s="170"/>
    </row>
    <row r="452404" spans="2:2" x14ac:dyDescent="0.2">
      <c r="B452404" s="170"/>
    </row>
    <row r="452410" spans="2:2" x14ac:dyDescent="0.2">
      <c r="B452410" s="170"/>
    </row>
    <row r="452448" spans="2:2" x14ac:dyDescent="0.2">
      <c r="B452448" s="170"/>
    </row>
    <row r="452552" spans="2:2" x14ac:dyDescent="0.2">
      <c r="B452552" s="170"/>
    </row>
    <row r="452584" spans="2:2" x14ac:dyDescent="0.2">
      <c r="B452584" s="170"/>
    </row>
    <row r="452714" spans="2:2" x14ac:dyDescent="0.2">
      <c r="B452714" s="170"/>
    </row>
    <row r="452727" spans="2:2" x14ac:dyDescent="0.2">
      <c r="B452727" s="170"/>
    </row>
    <row r="452779" spans="2:2" x14ac:dyDescent="0.2">
      <c r="B452779" s="170"/>
    </row>
    <row r="452785" spans="2:2" x14ac:dyDescent="0.2">
      <c r="B452785" s="170"/>
    </row>
    <row r="452824" spans="2:2" x14ac:dyDescent="0.2">
      <c r="B452824" s="170"/>
    </row>
    <row r="452837" spans="2:2" x14ac:dyDescent="0.2">
      <c r="B452837" s="170"/>
    </row>
    <row r="452850" spans="2:2" x14ac:dyDescent="0.2">
      <c r="B452850" s="170"/>
    </row>
    <row r="452882" spans="2:2" x14ac:dyDescent="0.2">
      <c r="B452882" s="170"/>
    </row>
    <row r="452895" spans="2:2" x14ac:dyDescent="0.2">
      <c r="B452895" s="170"/>
    </row>
    <row r="452947" spans="2:2" x14ac:dyDescent="0.2">
      <c r="B452947" s="170"/>
    </row>
    <row r="452960" spans="2:2" x14ac:dyDescent="0.2">
      <c r="B452960" s="170"/>
    </row>
    <row r="452973" spans="2:2" x14ac:dyDescent="0.2">
      <c r="B452973" s="170"/>
    </row>
    <row r="453031" spans="2:2" x14ac:dyDescent="0.2">
      <c r="B453031" s="170"/>
    </row>
    <row r="453089" spans="2:2" x14ac:dyDescent="0.2">
      <c r="B453089" s="170"/>
    </row>
    <row r="453115" spans="2:2" x14ac:dyDescent="0.2">
      <c r="B453115" s="170"/>
    </row>
    <row r="453128" spans="2:2" x14ac:dyDescent="0.2">
      <c r="B453128" s="170"/>
    </row>
    <row r="453206" spans="2:2" x14ac:dyDescent="0.2">
      <c r="B453206" s="170"/>
    </row>
    <row r="453245" spans="2:2" x14ac:dyDescent="0.2">
      <c r="B453245" s="170"/>
    </row>
    <row r="453284" spans="2:2" x14ac:dyDescent="0.2">
      <c r="B453284" s="170"/>
    </row>
    <row r="453290" spans="2:2" x14ac:dyDescent="0.2">
      <c r="B453290" s="170"/>
    </row>
    <row r="453322" spans="2:2" x14ac:dyDescent="0.2">
      <c r="B453322" s="170"/>
    </row>
    <row r="453405" spans="2:2" x14ac:dyDescent="0.2">
      <c r="B453405" s="170"/>
    </row>
    <row r="453411" spans="2:2" x14ac:dyDescent="0.2">
      <c r="B453411" s="170"/>
    </row>
    <row r="453417" spans="2:2" x14ac:dyDescent="0.2">
      <c r="B453417" s="170"/>
    </row>
    <row r="453462" spans="2:2" x14ac:dyDescent="0.2">
      <c r="B453462" s="170"/>
    </row>
    <row r="453699" spans="2:2" x14ac:dyDescent="0.2">
      <c r="B453699" s="170"/>
    </row>
    <row r="453705" spans="2:2" x14ac:dyDescent="0.2">
      <c r="B453705" s="170"/>
    </row>
    <row r="453820" spans="2:2" x14ac:dyDescent="0.2">
      <c r="B453820" s="170"/>
    </row>
    <row r="453852" spans="2:2" x14ac:dyDescent="0.2">
      <c r="B453852" s="170"/>
    </row>
    <row r="453878" spans="2:2" x14ac:dyDescent="0.2">
      <c r="B453878" s="170"/>
    </row>
    <row r="453917" spans="2:2" x14ac:dyDescent="0.2">
      <c r="B453917" s="170"/>
    </row>
    <row r="453969" spans="2:2" x14ac:dyDescent="0.2">
      <c r="B453969" s="170"/>
    </row>
    <row r="453982" spans="2:2" x14ac:dyDescent="0.2">
      <c r="B453982" s="170"/>
    </row>
    <row r="454034" spans="2:2" x14ac:dyDescent="0.2">
      <c r="B454034" s="170"/>
    </row>
    <row r="454047" spans="2:2" x14ac:dyDescent="0.2">
      <c r="B454047" s="170"/>
    </row>
    <row r="454060" spans="2:2" x14ac:dyDescent="0.2">
      <c r="B454060" s="170"/>
    </row>
    <row r="454112" spans="2:2" x14ac:dyDescent="0.2">
      <c r="B454112" s="170"/>
    </row>
    <row r="454151" spans="2:2" x14ac:dyDescent="0.2">
      <c r="B454151" s="170"/>
    </row>
    <row r="454164" spans="2:2" x14ac:dyDescent="0.2">
      <c r="B454164" s="170"/>
    </row>
    <row r="454190" spans="2:2" x14ac:dyDescent="0.2">
      <c r="B454190" s="170"/>
    </row>
    <row r="454196" spans="2:2" x14ac:dyDescent="0.2">
      <c r="B454196" s="170"/>
    </row>
    <row r="454222" spans="2:2" x14ac:dyDescent="0.2">
      <c r="B454222" s="170"/>
    </row>
    <row r="454235" spans="2:2" x14ac:dyDescent="0.2">
      <c r="B454235" s="170"/>
    </row>
    <row r="454241" spans="2:2" x14ac:dyDescent="0.2">
      <c r="B454241" s="170"/>
    </row>
    <row r="454254" spans="2:2" x14ac:dyDescent="0.2">
      <c r="B454254" s="170"/>
    </row>
    <row r="454293" spans="2:2" x14ac:dyDescent="0.2">
      <c r="B454293" s="170"/>
    </row>
    <row r="454403" spans="2:2" x14ac:dyDescent="0.2">
      <c r="B454403" s="170"/>
    </row>
    <row r="454493" spans="2:2" x14ac:dyDescent="0.2">
      <c r="B454493" s="170"/>
    </row>
    <row r="454538" spans="2:2" x14ac:dyDescent="0.2">
      <c r="B454538" s="170"/>
    </row>
    <row r="454564" spans="2:2" x14ac:dyDescent="0.2">
      <c r="B454564" s="170"/>
    </row>
    <row r="454686" spans="2:2" x14ac:dyDescent="0.2">
      <c r="B454686" s="170"/>
    </row>
    <row r="454699" spans="2:2" x14ac:dyDescent="0.2">
      <c r="B454699" s="170"/>
    </row>
    <row r="454712" spans="2:2" x14ac:dyDescent="0.2">
      <c r="B454712" s="170"/>
    </row>
    <row r="454718" spans="2:2" x14ac:dyDescent="0.2">
      <c r="B454718" s="170"/>
    </row>
    <row r="454768" spans="2:2" x14ac:dyDescent="0.2">
      <c r="B454768" s="170"/>
    </row>
    <row r="454911" spans="2:2" x14ac:dyDescent="0.2">
      <c r="B454911" s="170"/>
    </row>
    <row r="454976" spans="2:2" x14ac:dyDescent="0.2">
      <c r="B454976" s="170"/>
    </row>
    <row r="455002" spans="2:2" x14ac:dyDescent="0.2">
      <c r="B455002" s="170"/>
    </row>
    <row r="455015" spans="2:2" x14ac:dyDescent="0.2">
      <c r="B455015" s="170"/>
    </row>
    <row r="455028" spans="2:2" x14ac:dyDescent="0.2">
      <c r="B455028" s="170"/>
    </row>
    <row r="455041" spans="2:2" x14ac:dyDescent="0.2">
      <c r="B455041" s="170"/>
    </row>
    <row r="455073" spans="2:2" x14ac:dyDescent="0.2">
      <c r="B455073" s="170"/>
    </row>
    <row r="455240" spans="2:2" x14ac:dyDescent="0.2">
      <c r="B455240" s="170"/>
    </row>
    <row r="455343" spans="2:2" x14ac:dyDescent="0.2">
      <c r="B455343" s="170"/>
    </row>
    <row r="455349" spans="2:2" x14ac:dyDescent="0.2">
      <c r="B455349" s="170"/>
    </row>
    <row r="455362" spans="2:2" x14ac:dyDescent="0.2">
      <c r="B455362" s="170"/>
    </row>
    <row r="455375" spans="2:2" x14ac:dyDescent="0.2">
      <c r="B455375" s="170"/>
    </row>
    <row r="455426" spans="2:2" x14ac:dyDescent="0.2">
      <c r="B455426" s="170"/>
    </row>
    <row r="455491" spans="2:2" x14ac:dyDescent="0.2">
      <c r="B455491" s="170"/>
    </row>
    <row r="455510" spans="2:2" x14ac:dyDescent="0.2">
      <c r="B455510" s="170"/>
    </row>
    <row r="455536" spans="2:2" x14ac:dyDescent="0.2">
      <c r="B455536" s="170"/>
    </row>
    <row r="455966" spans="2:2" x14ac:dyDescent="0.2">
      <c r="B455966" s="170"/>
    </row>
    <row r="456079" spans="2:2" x14ac:dyDescent="0.2">
      <c r="B456079" s="170"/>
    </row>
    <row r="456187" spans="2:2" x14ac:dyDescent="0.2">
      <c r="B456187" s="170"/>
    </row>
    <row r="456642" spans="2:2" x14ac:dyDescent="0.2">
      <c r="B456642" s="170"/>
    </row>
    <row r="456648" spans="2:2" x14ac:dyDescent="0.2">
      <c r="B456648" s="170"/>
    </row>
    <row r="456725" spans="2:2" x14ac:dyDescent="0.2">
      <c r="B456725" s="170"/>
    </row>
    <row r="456731" spans="2:2" x14ac:dyDescent="0.2">
      <c r="B456731" s="170"/>
    </row>
    <row r="456874" spans="2:2" x14ac:dyDescent="0.2">
      <c r="B456874" s="170"/>
    </row>
    <row r="456887" spans="2:2" x14ac:dyDescent="0.2">
      <c r="B456887" s="170"/>
    </row>
    <row r="457517" spans="2:2" x14ac:dyDescent="0.2">
      <c r="B457517" s="170"/>
    </row>
    <row r="457669" spans="2:2" x14ac:dyDescent="0.2">
      <c r="B457669" s="170"/>
    </row>
    <row r="458011" spans="2:2" x14ac:dyDescent="0.2">
      <c r="B458011" s="170"/>
    </row>
    <row r="458674" spans="2:2" x14ac:dyDescent="0.2">
      <c r="B458674" s="170"/>
    </row>
    <row r="458712" spans="2:2" x14ac:dyDescent="0.2">
      <c r="B458712" s="170"/>
    </row>
    <row r="458718" spans="2:2" x14ac:dyDescent="0.2">
      <c r="B458718" s="170"/>
    </row>
    <row r="458763" spans="2:2" x14ac:dyDescent="0.2">
      <c r="B458763" s="170"/>
    </row>
    <row r="458794" spans="2:2" x14ac:dyDescent="0.2">
      <c r="B458794" s="170"/>
    </row>
    <row r="458820" spans="2:2" x14ac:dyDescent="0.2">
      <c r="B458820" s="170"/>
    </row>
    <row r="459676" spans="2:2" x14ac:dyDescent="0.2">
      <c r="B459676" s="170"/>
    </row>
    <row r="459695" spans="2:2" x14ac:dyDescent="0.2">
      <c r="B459695" s="170"/>
    </row>
    <row r="459721" spans="2:2" x14ac:dyDescent="0.2">
      <c r="B459721" s="170"/>
    </row>
    <row r="460446" spans="2:2" x14ac:dyDescent="0.2">
      <c r="B460446" s="170"/>
    </row>
    <row r="460652" spans="2:2" x14ac:dyDescent="0.2">
      <c r="B460652" s="170"/>
    </row>
    <row r="460665" spans="2:2" x14ac:dyDescent="0.2">
      <c r="B460665" s="170"/>
    </row>
    <row r="460667" spans="2:2" x14ac:dyDescent="0.2">
      <c r="B460667" s="170"/>
    </row>
    <row r="461128" spans="2:2" x14ac:dyDescent="0.2">
      <c r="B461128" s="170"/>
    </row>
    <row r="461134" spans="2:2" x14ac:dyDescent="0.2">
      <c r="B461134" s="170"/>
    </row>
    <row r="461140" spans="2:2" x14ac:dyDescent="0.2">
      <c r="B461140" s="170"/>
    </row>
    <row r="461191" spans="2:2" x14ac:dyDescent="0.2">
      <c r="B461191" s="170"/>
    </row>
    <row r="461243" spans="2:2" x14ac:dyDescent="0.2">
      <c r="B461243" s="170"/>
    </row>
    <row r="461313" spans="2:2" x14ac:dyDescent="0.2">
      <c r="B461313" s="170"/>
    </row>
    <row r="461352" spans="2:2" x14ac:dyDescent="0.2">
      <c r="B461352" s="170"/>
    </row>
    <row r="461358" spans="2:2" x14ac:dyDescent="0.2">
      <c r="B461358" s="170"/>
    </row>
    <row r="461371" spans="2:2" x14ac:dyDescent="0.2">
      <c r="B461371" s="170"/>
    </row>
    <row r="461377" spans="2:2" x14ac:dyDescent="0.2">
      <c r="B461377" s="170"/>
    </row>
    <row r="461519" spans="2:2" x14ac:dyDescent="0.2">
      <c r="B461519" s="170"/>
    </row>
    <row r="461525" spans="2:2" x14ac:dyDescent="0.2">
      <c r="B461525" s="170"/>
    </row>
    <row r="461648" spans="2:2" x14ac:dyDescent="0.2">
      <c r="B461648" s="170"/>
    </row>
    <row r="461661" spans="2:2" x14ac:dyDescent="0.2">
      <c r="B461661" s="170"/>
    </row>
    <row r="461687" spans="2:2" x14ac:dyDescent="0.2">
      <c r="B461687" s="170"/>
    </row>
    <row r="461693" spans="2:2" x14ac:dyDescent="0.2">
      <c r="B461693" s="170"/>
    </row>
    <row r="461706" spans="2:2" x14ac:dyDescent="0.2">
      <c r="B461706" s="170"/>
    </row>
    <row r="461712" spans="2:2" x14ac:dyDescent="0.2">
      <c r="B461712" s="170"/>
    </row>
    <row r="462107" spans="2:2" x14ac:dyDescent="0.2">
      <c r="B462107" s="170"/>
    </row>
    <row r="462198" spans="2:2" x14ac:dyDescent="0.2">
      <c r="B462198" s="170"/>
    </row>
    <row r="462682" spans="2:2" x14ac:dyDescent="0.2">
      <c r="B462682" s="170"/>
    </row>
    <row r="462688" spans="2:2" x14ac:dyDescent="0.2">
      <c r="B462688" s="170"/>
    </row>
    <row r="462850" spans="2:2" x14ac:dyDescent="0.2">
      <c r="B462850" s="170"/>
    </row>
    <row r="462856" spans="2:2" x14ac:dyDescent="0.2">
      <c r="B462856" s="170"/>
    </row>
    <row r="462862" spans="2:2" x14ac:dyDescent="0.2">
      <c r="B462862" s="170"/>
    </row>
    <row r="462968" spans="2:2" x14ac:dyDescent="0.2">
      <c r="B462968" s="170"/>
    </row>
    <row r="463204" spans="2:2" x14ac:dyDescent="0.2">
      <c r="B463204" s="170"/>
    </row>
    <row r="463210" spans="2:2" x14ac:dyDescent="0.2">
      <c r="B463210" s="170"/>
    </row>
    <row r="463216" spans="2:2" x14ac:dyDescent="0.2">
      <c r="B463216" s="170"/>
    </row>
    <row r="463222" spans="2:2" x14ac:dyDescent="0.2">
      <c r="B463222" s="170"/>
    </row>
    <row r="463241" spans="2:2" x14ac:dyDescent="0.2">
      <c r="B463241" s="170"/>
    </row>
    <row r="463247" spans="2:2" x14ac:dyDescent="0.2">
      <c r="B463247" s="170"/>
    </row>
    <row r="463253" spans="2:2" x14ac:dyDescent="0.2">
      <c r="B463253" s="170"/>
    </row>
    <row r="463272" spans="2:2" x14ac:dyDescent="0.2">
      <c r="B463272" s="170"/>
    </row>
    <row r="463278" spans="2:2" x14ac:dyDescent="0.2">
      <c r="B463278" s="170"/>
    </row>
    <row r="463291" spans="2:2" x14ac:dyDescent="0.2">
      <c r="B463291" s="170"/>
    </row>
    <row r="463330" spans="2:2" x14ac:dyDescent="0.2">
      <c r="B463330" s="170"/>
    </row>
    <row r="463336" spans="2:2" x14ac:dyDescent="0.2">
      <c r="B463336" s="170"/>
    </row>
    <row r="463349" spans="2:2" x14ac:dyDescent="0.2">
      <c r="B463349" s="170"/>
    </row>
    <row r="463362" spans="2:2" x14ac:dyDescent="0.2">
      <c r="B463362" s="170"/>
    </row>
    <row r="463438" spans="2:2" x14ac:dyDescent="0.2">
      <c r="B463438" s="170"/>
    </row>
    <row r="463444" spans="2:2" x14ac:dyDescent="0.2">
      <c r="B463444" s="170"/>
    </row>
    <row r="463481" spans="2:2" x14ac:dyDescent="0.2">
      <c r="B463481" s="170"/>
    </row>
    <row r="463487" spans="2:2" x14ac:dyDescent="0.2">
      <c r="B463487" s="170"/>
    </row>
    <row r="463493" spans="2:2" x14ac:dyDescent="0.2">
      <c r="B463493" s="170"/>
    </row>
    <row r="463506" spans="2:2" x14ac:dyDescent="0.2">
      <c r="B463506" s="170"/>
    </row>
    <row r="463892" spans="2:2" x14ac:dyDescent="0.2">
      <c r="B463892" s="170"/>
    </row>
    <row r="463898" spans="2:2" x14ac:dyDescent="0.2">
      <c r="B463898" s="170"/>
    </row>
    <row r="463904" spans="2:2" x14ac:dyDescent="0.2">
      <c r="B463904" s="170"/>
    </row>
    <row r="464072" spans="2:2" x14ac:dyDescent="0.2">
      <c r="B464072" s="170"/>
    </row>
    <row r="464078" spans="2:2" x14ac:dyDescent="0.2">
      <c r="B464078" s="170"/>
    </row>
    <row r="464084" spans="2:2" x14ac:dyDescent="0.2">
      <c r="B464084" s="170"/>
    </row>
    <row r="464090" spans="2:2" x14ac:dyDescent="0.2">
      <c r="B464090" s="170"/>
    </row>
    <row r="464172" spans="2:2" x14ac:dyDescent="0.2">
      <c r="B464172" s="170"/>
    </row>
    <row r="464191" spans="2:2" x14ac:dyDescent="0.2">
      <c r="B464191" s="170"/>
    </row>
    <row r="464266" spans="2:2" x14ac:dyDescent="0.2">
      <c r="B464266" s="170"/>
    </row>
    <row r="464381" spans="2:2" x14ac:dyDescent="0.2">
      <c r="B464381" s="170"/>
    </row>
    <row r="464646" spans="2:2" x14ac:dyDescent="0.2">
      <c r="B464646" s="170"/>
    </row>
    <row r="464862" spans="2:2" x14ac:dyDescent="0.2">
      <c r="B464862" s="170"/>
    </row>
    <row r="464918" spans="2:2" x14ac:dyDescent="0.2">
      <c r="B464918" s="170"/>
    </row>
    <row r="464937" spans="2:2" x14ac:dyDescent="0.2">
      <c r="B464937" s="170"/>
    </row>
    <row r="465091" spans="2:2" x14ac:dyDescent="0.2">
      <c r="B465091" s="170"/>
    </row>
    <row r="465720" spans="2:2" x14ac:dyDescent="0.2">
      <c r="B465720" s="170"/>
    </row>
    <row r="465726" spans="2:2" x14ac:dyDescent="0.2">
      <c r="B465726" s="170"/>
    </row>
    <row r="465732" spans="2:2" x14ac:dyDescent="0.2">
      <c r="B465732" s="170"/>
    </row>
    <row r="465814" spans="2:2" x14ac:dyDescent="0.2">
      <c r="B465814" s="170"/>
    </row>
    <row r="465820" spans="2:2" x14ac:dyDescent="0.2">
      <c r="B465820" s="170"/>
    </row>
    <row r="465826" spans="2:2" x14ac:dyDescent="0.2">
      <c r="B465826" s="170"/>
    </row>
    <row r="465832" spans="2:2" x14ac:dyDescent="0.2">
      <c r="B465832" s="170"/>
    </row>
    <row r="465876" spans="2:2" x14ac:dyDescent="0.2">
      <c r="B465876" s="170"/>
    </row>
    <row r="465889" spans="2:2" x14ac:dyDescent="0.2">
      <c r="B465889" s="170"/>
    </row>
    <row r="465895" spans="2:2" x14ac:dyDescent="0.2">
      <c r="B465895" s="170"/>
    </row>
    <row r="465994" spans="2:2" x14ac:dyDescent="0.2">
      <c r="B465994" s="170"/>
    </row>
    <row r="466151" spans="2:2" x14ac:dyDescent="0.2">
      <c r="B466151" s="170"/>
    </row>
    <row r="466157" spans="2:2" x14ac:dyDescent="0.2">
      <c r="B466157" s="170"/>
    </row>
    <row r="466663" spans="2:2" x14ac:dyDescent="0.2">
      <c r="B466663" s="170"/>
    </row>
    <row r="466914" spans="2:2" x14ac:dyDescent="0.2">
      <c r="B466914" s="170"/>
    </row>
    <row r="467009" spans="2:2" x14ac:dyDescent="0.2">
      <c r="B467009" s="170"/>
    </row>
    <row r="467015" spans="2:2" x14ac:dyDescent="0.2">
      <c r="B467015" s="170"/>
    </row>
    <row r="467028" spans="2:2" x14ac:dyDescent="0.2">
      <c r="B467028" s="170"/>
    </row>
    <row r="467041" spans="2:2" x14ac:dyDescent="0.2">
      <c r="B467041" s="170"/>
    </row>
    <row r="467054" spans="2:2" x14ac:dyDescent="0.2">
      <c r="B467054" s="170"/>
    </row>
    <row r="467067" spans="2:2" x14ac:dyDescent="0.2">
      <c r="B467067" s="170"/>
    </row>
    <row r="467080" spans="2:2" x14ac:dyDescent="0.2">
      <c r="B467080" s="170"/>
    </row>
    <row r="467086" spans="2:2" x14ac:dyDescent="0.2">
      <c r="B467086" s="170"/>
    </row>
    <row r="467092" spans="2:2" x14ac:dyDescent="0.2">
      <c r="B467092" s="170"/>
    </row>
    <row r="467201" spans="2:2" x14ac:dyDescent="0.2">
      <c r="B467201" s="170"/>
    </row>
    <row r="467240" spans="2:2" x14ac:dyDescent="0.2">
      <c r="B467240" s="170"/>
    </row>
    <row r="467305" spans="2:2" x14ac:dyDescent="0.2">
      <c r="B467305" s="170"/>
    </row>
    <row r="467357" spans="2:2" x14ac:dyDescent="0.2">
      <c r="B467357" s="170"/>
    </row>
    <row r="467435" spans="2:2" x14ac:dyDescent="0.2">
      <c r="B467435" s="170"/>
    </row>
    <row r="467441" spans="2:2" x14ac:dyDescent="0.2">
      <c r="B467441" s="170"/>
    </row>
    <row r="467447" spans="2:2" x14ac:dyDescent="0.2">
      <c r="B467447" s="170"/>
    </row>
    <row r="467472" spans="2:2" x14ac:dyDescent="0.2">
      <c r="B467472" s="170"/>
    </row>
    <row r="467563" spans="2:2" x14ac:dyDescent="0.2">
      <c r="B467563" s="170"/>
    </row>
    <row r="467608" spans="2:2" x14ac:dyDescent="0.2">
      <c r="B467608" s="170"/>
    </row>
    <row r="467705" spans="2:2" x14ac:dyDescent="0.2">
      <c r="B467705" s="170"/>
    </row>
    <row r="467750" spans="2:2" x14ac:dyDescent="0.2">
      <c r="B467750" s="170"/>
    </row>
    <row r="467801" spans="2:2" x14ac:dyDescent="0.2">
      <c r="B467801" s="170"/>
    </row>
    <row r="467859" spans="2:2" x14ac:dyDescent="0.2">
      <c r="B467859" s="170"/>
    </row>
    <row r="467872" spans="2:2" x14ac:dyDescent="0.2">
      <c r="B467872" s="170"/>
    </row>
    <row r="467898" spans="2:2" x14ac:dyDescent="0.2">
      <c r="B467898" s="170"/>
    </row>
    <row r="467924" spans="2:2" x14ac:dyDescent="0.2">
      <c r="B467924" s="170"/>
    </row>
    <row r="467937" spans="2:2" x14ac:dyDescent="0.2">
      <c r="B467937" s="170"/>
    </row>
    <row r="467950" spans="2:2" x14ac:dyDescent="0.2">
      <c r="B467950" s="170"/>
    </row>
    <row r="468002" spans="2:2" x14ac:dyDescent="0.2">
      <c r="B468002" s="170"/>
    </row>
    <row r="468028" spans="2:2" x14ac:dyDescent="0.2">
      <c r="B468028" s="170"/>
    </row>
    <row r="468151" spans="2:2" x14ac:dyDescent="0.2">
      <c r="B468151" s="170"/>
    </row>
    <row r="468157" spans="2:2" x14ac:dyDescent="0.2">
      <c r="B468157" s="170"/>
    </row>
    <row r="468266" spans="2:2" x14ac:dyDescent="0.2">
      <c r="B468266" s="170"/>
    </row>
    <row r="468279" spans="2:2" x14ac:dyDescent="0.2">
      <c r="B468279" s="170"/>
    </row>
    <row r="468292" spans="2:2" x14ac:dyDescent="0.2">
      <c r="B468292" s="170"/>
    </row>
    <row r="468298" spans="2:2" x14ac:dyDescent="0.2">
      <c r="B468298" s="170"/>
    </row>
    <row r="468512" spans="2:2" x14ac:dyDescent="0.2">
      <c r="B468512" s="170"/>
    </row>
    <row r="468525" spans="2:2" x14ac:dyDescent="0.2">
      <c r="B468525" s="170"/>
    </row>
    <row r="468581" spans="2:2" x14ac:dyDescent="0.2">
      <c r="B468581" s="170"/>
    </row>
    <row r="468639" spans="2:2" x14ac:dyDescent="0.2">
      <c r="B468639" s="170"/>
    </row>
    <row r="469018" spans="2:2" x14ac:dyDescent="0.2">
      <c r="B469018" s="170"/>
    </row>
    <row r="469024" spans="2:2" x14ac:dyDescent="0.2">
      <c r="B469024" s="170"/>
    </row>
    <row r="469062" spans="2:2" x14ac:dyDescent="0.2">
      <c r="B469062" s="170"/>
    </row>
    <row r="469068" spans="2:2" x14ac:dyDescent="0.2">
      <c r="B469068" s="170"/>
    </row>
    <row r="469136" spans="2:2" x14ac:dyDescent="0.2">
      <c r="B469136" s="170"/>
    </row>
    <row r="469310" spans="2:2" x14ac:dyDescent="0.2">
      <c r="B469310" s="170"/>
    </row>
    <row r="469457" spans="2:2" x14ac:dyDescent="0.2">
      <c r="B469457" s="170"/>
    </row>
    <row r="469483" spans="2:2" x14ac:dyDescent="0.2">
      <c r="B469483" s="170"/>
    </row>
    <row r="469514" spans="2:2" x14ac:dyDescent="0.2">
      <c r="B469514" s="170"/>
    </row>
    <row r="469520" spans="2:2" x14ac:dyDescent="0.2">
      <c r="B469520" s="170"/>
    </row>
    <row r="469526" spans="2:2" x14ac:dyDescent="0.2">
      <c r="B469526" s="170"/>
    </row>
    <row r="469538" spans="2:2" x14ac:dyDescent="0.2">
      <c r="B469538" s="170"/>
    </row>
    <row r="469544" spans="2:2" x14ac:dyDescent="0.2">
      <c r="B469544" s="170"/>
    </row>
    <row r="469582" spans="2:2" x14ac:dyDescent="0.2">
      <c r="B469582" s="170"/>
    </row>
    <row r="469651" spans="2:2" x14ac:dyDescent="0.2">
      <c r="B469651" s="170"/>
    </row>
    <row r="469715" spans="2:2" x14ac:dyDescent="0.2">
      <c r="B469715" s="170"/>
    </row>
    <row r="469741" spans="2:2" x14ac:dyDescent="0.2">
      <c r="B469741" s="170"/>
    </row>
    <row r="469747" spans="2:2" x14ac:dyDescent="0.2">
      <c r="B469747" s="170"/>
    </row>
    <row r="471294" spans="2:2" x14ac:dyDescent="0.2">
      <c r="B471294" s="170"/>
    </row>
    <row r="471300" spans="2:2" x14ac:dyDescent="0.2">
      <c r="B471300" s="170"/>
    </row>
    <row r="471796" spans="2:2" x14ac:dyDescent="0.2">
      <c r="B471796" s="170"/>
    </row>
    <row r="471802" spans="2:2" x14ac:dyDescent="0.2">
      <c r="B471802" s="170"/>
    </row>
    <row r="472002" spans="2:2" x14ac:dyDescent="0.2">
      <c r="B472002" s="170"/>
    </row>
    <row r="472088" spans="2:2" x14ac:dyDescent="0.2">
      <c r="B472088" s="170"/>
    </row>
    <row r="472101" spans="2:2" x14ac:dyDescent="0.2">
      <c r="B472101" s="170"/>
    </row>
    <row r="472127" spans="2:2" x14ac:dyDescent="0.2">
      <c r="B472127" s="170"/>
    </row>
    <row r="472462" spans="2:2" x14ac:dyDescent="0.2">
      <c r="B472462" s="170"/>
    </row>
    <row r="472468" spans="2:2" x14ac:dyDescent="0.2">
      <c r="B472468" s="170"/>
    </row>
    <row r="473195" spans="2:2" x14ac:dyDescent="0.2">
      <c r="B473195" s="170"/>
    </row>
    <row r="473253" spans="2:2" x14ac:dyDescent="0.2">
      <c r="B473253" s="170"/>
    </row>
    <row r="473653" spans="2:2" x14ac:dyDescent="0.2">
      <c r="B473653" s="170"/>
    </row>
    <row r="473659" spans="2:2" x14ac:dyDescent="0.2">
      <c r="B473659" s="170"/>
    </row>
    <row r="473671" spans="2:2" x14ac:dyDescent="0.2">
      <c r="B473671" s="170"/>
    </row>
    <row r="473701" spans="2:2" x14ac:dyDescent="0.2">
      <c r="B473701" s="170"/>
    </row>
    <row r="473805" spans="2:2" x14ac:dyDescent="0.2">
      <c r="B473805" s="170"/>
    </row>
    <row r="473811" spans="2:2" x14ac:dyDescent="0.2">
      <c r="B473811" s="170"/>
    </row>
    <row r="473817" spans="2:2" x14ac:dyDescent="0.2">
      <c r="B473817" s="170"/>
    </row>
    <row r="473823" spans="2:2" x14ac:dyDescent="0.2">
      <c r="B473823" s="170"/>
    </row>
    <row r="473829" spans="2:2" x14ac:dyDescent="0.2">
      <c r="B473829" s="170"/>
    </row>
    <row r="474080" spans="2:2" x14ac:dyDescent="0.2">
      <c r="B474080" s="170"/>
    </row>
    <row r="474239" spans="2:2" x14ac:dyDescent="0.2">
      <c r="B474239" s="170"/>
    </row>
    <row r="474374" spans="2:2" x14ac:dyDescent="0.2">
      <c r="B474374" s="170"/>
    </row>
    <row r="474652" spans="2:2" x14ac:dyDescent="0.2">
      <c r="B474652" s="170"/>
    </row>
    <row r="474665" spans="2:2" x14ac:dyDescent="0.2">
      <c r="B474665" s="170"/>
    </row>
    <row r="474691" spans="2:2" x14ac:dyDescent="0.2">
      <c r="B474691" s="170"/>
    </row>
    <row r="474704" spans="2:2" x14ac:dyDescent="0.2">
      <c r="B474704" s="170"/>
    </row>
    <row r="474781" spans="2:2" x14ac:dyDescent="0.2">
      <c r="B474781" s="170"/>
    </row>
    <row r="475131" spans="2:2" x14ac:dyDescent="0.2">
      <c r="B475131" s="170"/>
    </row>
    <row r="475170" spans="2:2" x14ac:dyDescent="0.2">
      <c r="B475170" s="170"/>
    </row>
    <row r="475228" spans="2:2" x14ac:dyDescent="0.2">
      <c r="B475228" s="170"/>
    </row>
    <row r="475241" spans="2:2" x14ac:dyDescent="0.2">
      <c r="B475241" s="170"/>
    </row>
    <row r="475375" spans="2:2" x14ac:dyDescent="0.2">
      <c r="B475375" s="170"/>
    </row>
    <row r="475388" spans="2:2" x14ac:dyDescent="0.2">
      <c r="B475388" s="170"/>
    </row>
    <row r="475401" spans="2:2" x14ac:dyDescent="0.2">
      <c r="B475401" s="170"/>
    </row>
    <row r="475407" spans="2:2" x14ac:dyDescent="0.2">
      <c r="B475407" s="170"/>
    </row>
    <row r="475413" spans="2:2" x14ac:dyDescent="0.2">
      <c r="B475413" s="170"/>
    </row>
    <row r="475451" spans="2:2" x14ac:dyDescent="0.2">
      <c r="B475451" s="170"/>
    </row>
    <row r="475457" spans="2:2" x14ac:dyDescent="0.2">
      <c r="B475457" s="170"/>
    </row>
    <row r="475476" spans="2:2" x14ac:dyDescent="0.2">
      <c r="B475476" s="170"/>
    </row>
    <row r="475482" spans="2:2" x14ac:dyDescent="0.2">
      <c r="B475482" s="170"/>
    </row>
    <row r="475494" spans="2:2" x14ac:dyDescent="0.2">
      <c r="B475494" s="170"/>
    </row>
    <row r="475565" spans="2:2" x14ac:dyDescent="0.2">
      <c r="B475565" s="170"/>
    </row>
    <row r="475996" spans="2:2" x14ac:dyDescent="0.2">
      <c r="B475996" s="170"/>
    </row>
    <row r="476002" spans="2:2" x14ac:dyDescent="0.2">
      <c r="B476002" s="170"/>
    </row>
    <row r="476008" spans="2:2" x14ac:dyDescent="0.2">
      <c r="B476008" s="170"/>
    </row>
    <row r="476014" spans="2:2" x14ac:dyDescent="0.2">
      <c r="B476014" s="170"/>
    </row>
    <row r="476020" spans="2:2" x14ac:dyDescent="0.2">
      <c r="B476020" s="170"/>
    </row>
    <row r="476026" spans="2:2" x14ac:dyDescent="0.2">
      <c r="B476026" s="170"/>
    </row>
    <row r="476032" spans="2:2" x14ac:dyDescent="0.2">
      <c r="B476032" s="170"/>
    </row>
    <row r="476038" spans="2:2" x14ac:dyDescent="0.2">
      <c r="B476038" s="170"/>
    </row>
    <row r="476044" spans="2:2" x14ac:dyDescent="0.2">
      <c r="B476044" s="170"/>
    </row>
    <row r="476050" spans="2:2" x14ac:dyDescent="0.2">
      <c r="B476050" s="170"/>
    </row>
    <row r="476056" spans="2:2" x14ac:dyDescent="0.2">
      <c r="B476056" s="170"/>
    </row>
    <row r="476062" spans="2:2" x14ac:dyDescent="0.2">
      <c r="B476062" s="170"/>
    </row>
    <row r="476068" spans="2:2" x14ac:dyDescent="0.2">
      <c r="B476068" s="170"/>
    </row>
    <row r="476074" spans="2:2" x14ac:dyDescent="0.2">
      <c r="B476074" s="170"/>
    </row>
    <row r="476161" spans="2:2" x14ac:dyDescent="0.2">
      <c r="B476161" s="170"/>
    </row>
    <row r="476173" spans="2:2" x14ac:dyDescent="0.2">
      <c r="B476173" s="170"/>
    </row>
    <row r="476179" spans="2:2" x14ac:dyDescent="0.2">
      <c r="B476179" s="170"/>
    </row>
    <row r="476191" spans="2:2" x14ac:dyDescent="0.2">
      <c r="B476191" s="170"/>
    </row>
    <row r="476197" spans="2:2" x14ac:dyDescent="0.2">
      <c r="B476197" s="170"/>
    </row>
    <row r="476203" spans="2:2" x14ac:dyDescent="0.2">
      <c r="B476203" s="170"/>
    </row>
    <row r="476355" spans="2:2" x14ac:dyDescent="0.2">
      <c r="B476355" s="170"/>
    </row>
    <row r="476361" spans="2:2" x14ac:dyDescent="0.2">
      <c r="B476361" s="170"/>
    </row>
    <row r="476367" spans="2:2" x14ac:dyDescent="0.2">
      <c r="B476367" s="170"/>
    </row>
    <row r="476373" spans="2:2" x14ac:dyDescent="0.2">
      <c r="B476373" s="170"/>
    </row>
    <row r="476379" spans="2:2" x14ac:dyDescent="0.2">
      <c r="B476379" s="170"/>
    </row>
    <row r="476423" spans="2:2" x14ac:dyDescent="0.2">
      <c r="B476423" s="170"/>
    </row>
    <row r="476429" spans="2:2" x14ac:dyDescent="0.2">
      <c r="B476429" s="170"/>
    </row>
    <row r="476435" spans="2:2" x14ac:dyDescent="0.2">
      <c r="B476435" s="170"/>
    </row>
    <row r="476441" spans="2:2" x14ac:dyDescent="0.2">
      <c r="B476441" s="170"/>
    </row>
    <row r="476447" spans="2:2" x14ac:dyDescent="0.2">
      <c r="B476447" s="170"/>
    </row>
    <row r="476466" spans="2:2" x14ac:dyDescent="0.2">
      <c r="B476466" s="170"/>
    </row>
    <row r="476472" spans="2:2" x14ac:dyDescent="0.2">
      <c r="B476472" s="170"/>
    </row>
    <row r="476478" spans="2:2" x14ac:dyDescent="0.2">
      <c r="B476478" s="170"/>
    </row>
    <row r="476490" spans="2:2" x14ac:dyDescent="0.2">
      <c r="B476490" s="170"/>
    </row>
    <row r="476496" spans="2:2" x14ac:dyDescent="0.2">
      <c r="B476496" s="170"/>
    </row>
    <row r="476508" spans="2:2" x14ac:dyDescent="0.2">
      <c r="B476508" s="170"/>
    </row>
    <row r="476514" spans="2:2" x14ac:dyDescent="0.2">
      <c r="B476514" s="170"/>
    </row>
    <row r="476520" spans="2:2" x14ac:dyDescent="0.2">
      <c r="B476520" s="170"/>
    </row>
    <row r="476571" spans="2:2" x14ac:dyDescent="0.2">
      <c r="B476571" s="170"/>
    </row>
    <row r="476808" spans="2:2" x14ac:dyDescent="0.2">
      <c r="B476808" s="170"/>
    </row>
    <row r="476814" spans="2:2" x14ac:dyDescent="0.2">
      <c r="B476814" s="170"/>
    </row>
    <row r="476928" spans="2:2" x14ac:dyDescent="0.2">
      <c r="B476928" s="170"/>
    </row>
    <row r="476953" spans="2:2" x14ac:dyDescent="0.2">
      <c r="B476953" s="170"/>
    </row>
    <row r="476965" spans="2:2" x14ac:dyDescent="0.2">
      <c r="B476965" s="170"/>
    </row>
    <row r="477148" spans="2:2" x14ac:dyDescent="0.2">
      <c r="B477148" s="170"/>
    </row>
    <row r="477187" spans="2:2" x14ac:dyDescent="0.2">
      <c r="B477187" s="170"/>
    </row>
    <row r="477193" spans="2:2" x14ac:dyDescent="0.2">
      <c r="B477193" s="170"/>
    </row>
    <row r="477212" spans="2:2" x14ac:dyDescent="0.2">
      <c r="B477212" s="170"/>
    </row>
    <row r="477264" spans="2:2" x14ac:dyDescent="0.2">
      <c r="B477264" s="170"/>
    </row>
    <row r="477270" spans="2:2" x14ac:dyDescent="0.2">
      <c r="B477270" s="170"/>
    </row>
    <row r="477340" spans="2:2" x14ac:dyDescent="0.2">
      <c r="B477340" s="170"/>
    </row>
    <row r="477491" spans="2:2" x14ac:dyDescent="0.2">
      <c r="B477491" s="170"/>
    </row>
    <row r="477504" spans="2:2" x14ac:dyDescent="0.2">
      <c r="B477504" s="170"/>
    </row>
    <row r="477523" spans="2:2" x14ac:dyDescent="0.2">
      <c r="B477523" s="170"/>
    </row>
    <row r="477529" spans="2:2" x14ac:dyDescent="0.2">
      <c r="B477529" s="170"/>
    </row>
    <row r="477535" spans="2:2" x14ac:dyDescent="0.2">
      <c r="B477535" s="170"/>
    </row>
    <row r="477541" spans="2:2" x14ac:dyDescent="0.2">
      <c r="B477541" s="170"/>
    </row>
    <row r="477547" spans="2:2" x14ac:dyDescent="0.2">
      <c r="B477547" s="170"/>
    </row>
    <row r="477682" spans="2:2" x14ac:dyDescent="0.2">
      <c r="B477682" s="170"/>
    </row>
    <row r="477708" spans="2:2" x14ac:dyDescent="0.2">
      <c r="B477708" s="170"/>
    </row>
    <row r="477714" spans="2:2" x14ac:dyDescent="0.2">
      <c r="B477714" s="170"/>
    </row>
    <row r="477720" spans="2:2" x14ac:dyDescent="0.2">
      <c r="B477720" s="170"/>
    </row>
    <row r="477775" spans="2:2" x14ac:dyDescent="0.2">
      <c r="B477775" s="170"/>
    </row>
    <row r="477781" spans="2:2" x14ac:dyDescent="0.2">
      <c r="B477781" s="170"/>
    </row>
    <row r="477793" spans="2:2" x14ac:dyDescent="0.2">
      <c r="B477793" s="170"/>
    </row>
    <row r="477799" spans="2:2" x14ac:dyDescent="0.2">
      <c r="B477799" s="170"/>
    </row>
    <row r="477988" spans="2:2" x14ac:dyDescent="0.2">
      <c r="B477988" s="170"/>
    </row>
    <row r="477994" spans="2:2" x14ac:dyDescent="0.2">
      <c r="B477994" s="170"/>
    </row>
    <row r="478013" spans="2:2" x14ac:dyDescent="0.2">
      <c r="B478013" s="170"/>
    </row>
    <row r="478056" spans="2:2" x14ac:dyDescent="0.2">
      <c r="B478056" s="170"/>
    </row>
    <row r="478062" spans="2:2" x14ac:dyDescent="0.2">
      <c r="B478062" s="170"/>
    </row>
    <row r="478068" spans="2:2" x14ac:dyDescent="0.2">
      <c r="B478068" s="170"/>
    </row>
    <row r="478074" spans="2:2" x14ac:dyDescent="0.2">
      <c r="B478074" s="170"/>
    </row>
    <row r="478080" spans="2:2" x14ac:dyDescent="0.2">
      <c r="B478080" s="170"/>
    </row>
    <row r="478268" spans="2:2" x14ac:dyDescent="0.2">
      <c r="B478268" s="170"/>
    </row>
    <row r="478341" spans="2:2" x14ac:dyDescent="0.2">
      <c r="B478341" s="170"/>
    </row>
    <row r="478347" spans="2:2" x14ac:dyDescent="0.2">
      <c r="B478347" s="170"/>
    </row>
    <row r="478353" spans="2:2" x14ac:dyDescent="0.2">
      <c r="B478353" s="170"/>
    </row>
    <row r="478359" spans="2:2" x14ac:dyDescent="0.2">
      <c r="B478359" s="170"/>
    </row>
    <row r="478365" spans="2:2" x14ac:dyDescent="0.2">
      <c r="B478365" s="170"/>
    </row>
    <row r="478371" spans="2:2" x14ac:dyDescent="0.2">
      <c r="B478371" s="170"/>
    </row>
    <row r="478432" spans="2:2" x14ac:dyDescent="0.2">
      <c r="B478432" s="170"/>
    </row>
    <row r="478438" spans="2:2" x14ac:dyDescent="0.2">
      <c r="B478438" s="170"/>
    </row>
    <row r="478450" spans="2:2" x14ac:dyDescent="0.2">
      <c r="B478450" s="170"/>
    </row>
    <row r="478456" spans="2:2" x14ac:dyDescent="0.2">
      <c r="B478456" s="170"/>
    </row>
    <row r="478462" spans="2:2" x14ac:dyDescent="0.2">
      <c r="B478462" s="170"/>
    </row>
    <row r="478468" spans="2:2" x14ac:dyDescent="0.2">
      <c r="B478468" s="170"/>
    </row>
    <row r="478474" spans="2:2" x14ac:dyDescent="0.2">
      <c r="B478474" s="170"/>
    </row>
    <row r="478480" spans="2:2" x14ac:dyDescent="0.2">
      <c r="B478480" s="170"/>
    </row>
    <row r="478498" spans="2:2" x14ac:dyDescent="0.2">
      <c r="B478498" s="170"/>
    </row>
    <row r="478510" spans="2:2" x14ac:dyDescent="0.2">
      <c r="B478510" s="170"/>
    </row>
    <row r="478541" spans="2:2" x14ac:dyDescent="0.2">
      <c r="B478541" s="170"/>
    </row>
    <row r="478643" spans="2:2" x14ac:dyDescent="0.2">
      <c r="B478643" s="170"/>
    </row>
    <row r="478980" spans="2:2" x14ac:dyDescent="0.2">
      <c r="B478980" s="170"/>
    </row>
    <row r="478986" spans="2:2" x14ac:dyDescent="0.2">
      <c r="B478986" s="170"/>
    </row>
    <row r="478992" spans="2:2" x14ac:dyDescent="0.2">
      <c r="B478992" s="170"/>
    </row>
    <row r="478998" spans="2:2" x14ac:dyDescent="0.2">
      <c r="B478998" s="170"/>
    </row>
    <row r="479004" spans="2:2" x14ac:dyDescent="0.2">
      <c r="B479004" s="170"/>
    </row>
    <row r="479010" spans="2:2" x14ac:dyDescent="0.2">
      <c r="B479010" s="170"/>
    </row>
    <row r="479016" spans="2:2" x14ac:dyDescent="0.2">
      <c r="B479016" s="170"/>
    </row>
    <row r="479022" spans="2:2" x14ac:dyDescent="0.2">
      <c r="B479022" s="170"/>
    </row>
    <row r="479028" spans="2:2" x14ac:dyDescent="0.2">
      <c r="B479028" s="170"/>
    </row>
    <row r="479034" spans="2:2" x14ac:dyDescent="0.2">
      <c r="B479034" s="170"/>
    </row>
    <row r="479059" spans="2:2" x14ac:dyDescent="0.2">
      <c r="B479059" s="170"/>
    </row>
    <row r="479065" spans="2:2" x14ac:dyDescent="0.2">
      <c r="B479065" s="170"/>
    </row>
    <row r="479071" spans="2:2" x14ac:dyDescent="0.2">
      <c r="B479071" s="170"/>
    </row>
    <row r="479077" spans="2:2" x14ac:dyDescent="0.2">
      <c r="B479077" s="170"/>
    </row>
    <row r="479083" spans="2:2" x14ac:dyDescent="0.2">
      <c r="B479083" s="170"/>
    </row>
    <row r="479089" spans="2:2" x14ac:dyDescent="0.2">
      <c r="B479089" s="170"/>
    </row>
    <row r="479158" spans="2:2" x14ac:dyDescent="0.2">
      <c r="B479158" s="170"/>
    </row>
    <row r="479196" spans="2:2" x14ac:dyDescent="0.2">
      <c r="B479196" s="170"/>
    </row>
    <row r="479202" spans="2:2" x14ac:dyDescent="0.2">
      <c r="B479202" s="170"/>
    </row>
    <row r="479208" spans="2:2" x14ac:dyDescent="0.2">
      <c r="B479208" s="170"/>
    </row>
    <row r="479214" spans="2:2" x14ac:dyDescent="0.2">
      <c r="B479214" s="170"/>
    </row>
    <row r="479227" spans="2:2" x14ac:dyDescent="0.2">
      <c r="B479227" s="170"/>
    </row>
    <row r="479233" spans="2:2" x14ac:dyDescent="0.2">
      <c r="B479233" s="170"/>
    </row>
    <row r="479278" spans="2:2" x14ac:dyDescent="0.2">
      <c r="B479278" s="170"/>
    </row>
    <row r="479284" spans="2:2" x14ac:dyDescent="0.2">
      <c r="B479284" s="170"/>
    </row>
    <row r="479290" spans="2:2" x14ac:dyDescent="0.2">
      <c r="B479290" s="170"/>
    </row>
    <row r="479296" spans="2:2" x14ac:dyDescent="0.2">
      <c r="B479296" s="170"/>
    </row>
    <row r="479302" spans="2:2" x14ac:dyDescent="0.2">
      <c r="B479302" s="170"/>
    </row>
    <row r="479308" spans="2:2" x14ac:dyDescent="0.2">
      <c r="B479308" s="170"/>
    </row>
    <row r="479321" spans="2:2" x14ac:dyDescent="0.2">
      <c r="B479321" s="170"/>
    </row>
    <row r="479333" spans="2:2" x14ac:dyDescent="0.2">
      <c r="B479333" s="170"/>
    </row>
    <row r="479339" spans="2:2" x14ac:dyDescent="0.2">
      <c r="B479339" s="170"/>
    </row>
    <row r="479345" spans="2:2" x14ac:dyDescent="0.2">
      <c r="B479345" s="170"/>
    </row>
    <row r="479351" spans="2:2" x14ac:dyDescent="0.2">
      <c r="B479351" s="170"/>
    </row>
    <row r="479363" spans="2:2" x14ac:dyDescent="0.2">
      <c r="B479363" s="170"/>
    </row>
    <row r="479376" spans="2:2" x14ac:dyDescent="0.2">
      <c r="B479376" s="170"/>
    </row>
    <row r="479382" spans="2:2" x14ac:dyDescent="0.2">
      <c r="B479382" s="170"/>
    </row>
    <row r="479388" spans="2:2" x14ac:dyDescent="0.2">
      <c r="B479388" s="170"/>
    </row>
    <row r="479394" spans="2:2" x14ac:dyDescent="0.2">
      <c r="B479394" s="170"/>
    </row>
    <row r="479400" spans="2:2" x14ac:dyDescent="0.2">
      <c r="B479400" s="170"/>
    </row>
    <row r="479535" spans="2:2" x14ac:dyDescent="0.2">
      <c r="B479535" s="170"/>
    </row>
    <row r="479747" spans="2:2" x14ac:dyDescent="0.2">
      <c r="B479747" s="170"/>
    </row>
    <row r="479760" spans="2:2" x14ac:dyDescent="0.2">
      <c r="B479760" s="170"/>
    </row>
    <row r="479978" spans="2:2" x14ac:dyDescent="0.2">
      <c r="B479978" s="170"/>
    </row>
    <row r="480002" spans="2:2" x14ac:dyDescent="0.2">
      <c r="B480002" s="170"/>
    </row>
    <row r="480108" spans="2:2" x14ac:dyDescent="0.2">
      <c r="B480108" s="170"/>
    </row>
    <row r="480332" spans="2:2" x14ac:dyDescent="0.2">
      <c r="B480332" s="170"/>
    </row>
    <row r="480338" spans="2:2" x14ac:dyDescent="0.2">
      <c r="B480338" s="170"/>
    </row>
    <row r="480344" spans="2:2" x14ac:dyDescent="0.2">
      <c r="B480344" s="170"/>
    </row>
    <row r="480574" spans="2:2" x14ac:dyDescent="0.2">
      <c r="B480574" s="170"/>
    </row>
    <row r="480580" spans="2:2" x14ac:dyDescent="0.2">
      <c r="B480580" s="170"/>
    </row>
    <row r="480586" spans="2:2" x14ac:dyDescent="0.2">
      <c r="B480586" s="170"/>
    </row>
    <row r="480592" spans="2:2" x14ac:dyDescent="0.2">
      <c r="B480592" s="170"/>
    </row>
    <row r="480610" spans="2:2" x14ac:dyDescent="0.2">
      <c r="B480610" s="170"/>
    </row>
    <row r="480616" spans="2:2" x14ac:dyDescent="0.2">
      <c r="B480616" s="170"/>
    </row>
    <row r="480622" spans="2:2" x14ac:dyDescent="0.2">
      <c r="B480622" s="170"/>
    </row>
    <row r="480628" spans="2:2" x14ac:dyDescent="0.2">
      <c r="B480628" s="170"/>
    </row>
    <row r="480634" spans="2:2" x14ac:dyDescent="0.2">
      <c r="B480634" s="170"/>
    </row>
    <row r="480652" spans="2:2" x14ac:dyDescent="0.2">
      <c r="B480652" s="170"/>
    </row>
    <row r="480658" spans="2:2" x14ac:dyDescent="0.2">
      <c r="B480658" s="170"/>
    </row>
    <row r="480664" spans="2:2" x14ac:dyDescent="0.2">
      <c r="B480664" s="170"/>
    </row>
    <row r="480670" spans="2:2" x14ac:dyDescent="0.2">
      <c r="B480670" s="170"/>
    </row>
    <row r="480924" spans="2:2" x14ac:dyDescent="0.2">
      <c r="B480924" s="170"/>
    </row>
    <row r="480943" spans="2:2" x14ac:dyDescent="0.2">
      <c r="B480943" s="170"/>
    </row>
    <row r="480975" spans="2:2" x14ac:dyDescent="0.2">
      <c r="B480975" s="170"/>
    </row>
    <row r="481007" spans="2:2" x14ac:dyDescent="0.2">
      <c r="B481007" s="170"/>
    </row>
    <row r="481026" spans="2:2" x14ac:dyDescent="0.2">
      <c r="B481026" s="170"/>
    </row>
    <row r="481039" spans="2:2" x14ac:dyDescent="0.2">
      <c r="B481039" s="170"/>
    </row>
    <row r="481077" spans="2:2" x14ac:dyDescent="0.2">
      <c r="B481077" s="170"/>
    </row>
    <row r="481083" spans="2:2" x14ac:dyDescent="0.2">
      <c r="B481083" s="170"/>
    </row>
    <row r="481108" spans="2:2" x14ac:dyDescent="0.2">
      <c r="B481108" s="170"/>
    </row>
    <row r="481395" spans="2:2" x14ac:dyDescent="0.2">
      <c r="B481395" s="170"/>
    </row>
    <row r="481401" spans="2:2" x14ac:dyDescent="0.2">
      <c r="B481401" s="170"/>
    </row>
    <row r="481407" spans="2:2" x14ac:dyDescent="0.2">
      <c r="B481407" s="170"/>
    </row>
    <row r="481531" spans="2:2" x14ac:dyDescent="0.2">
      <c r="B481531" s="170"/>
    </row>
    <row r="481537" spans="2:2" x14ac:dyDescent="0.2">
      <c r="B481537" s="170"/>
    </row>
    <row r="481543" spans="2:2" x14ac:dyDescent="0.2">
      <c r="B481543" s="170"/>
    </row>
    <row r="481549" spans="2:2" x14ac:dyDescent="0.2">
      <c r="B481549" s="170"/>
    </row>
    <row r="481555" spans="2:2" x14ac:dyDescent="0.2">
      <c r="B481555" s="170"/>
    </row>
    <row r="481645" spans="2:2" x14ac:dyDescent="0.2">
      <c r="B481645" s="170"/>
    </row>
    <row r="481651" spans="2:2" x14ac:dyDescent="0.2">
      <c r="B481651" s="170"/>
    </row>
    <row r="481657" spans="2:2" x14ac:dyDescent="0.2">
      <c r="B481657" s="170"/>
    </row>
    <row r="481663" spans="2:2" x14ac:dyDescent="0.2">
      <c r="B481663" s="170"/>
    </row>
    <row r="481669" spans="2:2" x14ac:dyDescent="0.2">
      <c r="B481669" s="170"/>
    </row>
    <row r="481675" spans="2:2" x14ac:dyDescent="0.2">
      <c r="B481675" s="170"/>
    </row>
    <row r="481797" spans="2:2" x14ac:dyDescent="0.2">
      <c r="B481797" s="170"/>
    </row>
    <row r="481944" spans="2:2" x14ac:dyDescent="0.2">
      <c r="B481944" s="170"/>
    </row>
    <row r="481950" spans="2:2" x14ac:dyDescent="0.2">
      <c r="B481950" s="170"/>
    </row>
    <row r="481956" spans="2:2" x14ac:dyDescent="0.2">
      <c r="B481956" s="170"/>
    </row>
    <row r="481962" spans="2:2" x14ac:dyDescent="0.2">
      <c r="B481962" s="170"/>
    </row>
    <row r="481968" spans="2:2" x14ac:dyDescent="0.2">
      <c r="B481968" s="170"/>
    </row>
    <row r="481974" spans="2:2" x14ac:dyDescent="0.2">
      <c r="B481974" s="170"/>
    </row>
    <row r="481980" spans="2:2" x14ac:dyDescent="0.2">
      <c r="B481980" s="170"/>
    </row>
    <row r="481986" spans="2:2" x14ac:dyDescent="0.2">
      <c r="B481986" s="170"/>
    </row>
    <row r="481992" spans="2:2" x14ac:dyDescent="0.2">
      <c r="B481992" s="170"/>
    </row>
    <row r="481998" spans="2:2" x14ac:dyDescent="0.2">
      <c r="B481998" s="170"/>
    </row>
    <row r="482023" spans="2:2" x14ac:dyDescent="0.2">
      <c r="B482023" s="170"/>
    </row>
    <row r="482149" spans="2:2" x14ac:dyDescent="0.2">
      <c r="B482149" s="170"/>
    </row>
    <row r="482155" spans="2:2" x14ac:dyDescent="0.2">
      <c r="B482155" s="170"/>
    </row>
    <row r="482255" spans="2:2" x14ac:dyDescent="0.2">
      <c r="B482255" s="170"/>
    </row>
    <row r="482281" spans="2:2" x14ac:dyDescent="0.2">
      <c r="B482281" s="170"/>
    </row>
    <row r="482287" spans="2:2" x14ac:dyDescent="0.2">
      <c r="B482287" s="170"/>
    </row>
    <row r="483332" spans="2:2" x14ac:dyDescent="0.2">
      <c r="B483332" s="170"/>
    </row>
    <row r="483358" spans="2:2" x14ac:dyDescent="0.2">
      <c r="B483358" s="170"/>
    </row>
    <row r="483410" spans="2:2" x14ac:dyDescent="0.2">
      <c r="B483410" s="170"/>
    </row>
    <row r="483603" spans="2:2" x14ac:dyDescent="0.2">
      <c r="B483603" s="170"/>
    </row>
    <row r="483609" spans="2:2" x14ac:dyDescent="0.2">
      <c r="B483609" s="170"/>
    </row>
    <row r="483823" spans="2:2" x14ac:dyDescent="0.2">
      <c r="B483823" s="170"/>
    </row>
    <row r="483829" spans="2:2" x14ac:dyDescent="0.2">
      <c r="B483829" s="170"/>
    </row>
    <row r="483867" spans="2:2" x14ac:dyDescent="0.2">
      <c r="B483867" s="170"/>
    </row>
    <row r="483880" spans="2:2" x14ac:dyDescent="0.2">
      <c r="B483880" s="170"/>
    </row>
    <row r="483893" spans="2:2" x14ac:dyDescent="0.2">
      <c r="B483893" s="170"/>
    </row>
    <row r="483951" spans="2:2" x14ac:dyDescent="0.2">
      <c r="B483951" s="170"/>
    </row>
    <row r="484034" spans="2:2" x14ac:dyDescent="0.2">
      <c r="B484034" s="170"/>
    </row>
    <row r="484103" spans="2:2" x14ac:dyDescent="0.2">
      <c r="B484103" s="170"/>
    </row>
    <row r="484160" spans="2:2" x14ac:dyDescent="0.2">
      <c r="B484160" s="170"/>
    </row>
    <row r="484379" spans="2:2" x14ac:dyDescent="0.2">
      <c r="B484379" s="170"/>
    </row>
    <row r="484431" spans="2:2" x14ac:dyDescent="0.2">
      <c r="B484431" s="170"/>
    </row>
    <row r="484444" spans="2:2" x14ac:dyDescent="0.2">
      <c r="B484444" s="170"/>
    </row>
    <row r="484450" spans="2:2" x14ac:dyDescent="0.2">
      <c r="B484450" s="170"/>
    </row>
    <row r="484463" spans="2:2" x14ac:dyDescent="0.2">
      <c r="B484463" s="170"/>
    </row>
    <row r="484476" spans="2:2" x14ac:dyDescent="0.2">
      <c r="B484476" s="170"/>
    </row>
    <row r="484489" spans="2:2" x14ac:dyDescent="0.2">
      <c r="B484489" s="170"/>
    </row>
    <row r="484515" spans="2:2" x14ac:dyDescent="0.2">
      <c r="B484515" s="170"/>
    </row>
    <row r="484541" spans="2:2" x14ac:dyDescent="0.2">
      <c r="B484541" s="170"/>
    </row>
    <row r="484656" spans="2:2" x14ac:dyDescent="0.2">
      <c r="B484656" s="170"/>
    </row>
    <row r="484746" spans="2:2" x14ac:dyDescent="0.2">
      <c r="B484746" s="170"/>
    </row>
    <row r="484772" spans="2:2" x14ac:dyDescent="0.2">
      <c r="B484772" s="170"/>
    </row>
    <row r="484862" spans="2:2" x14ac:dyDescent="0.2">
      <c r="B484862" s="170"/>
    </row>
    <row r="484926" spans="2:2" x14ac:dyDescent="0.2">
      <c r="B484926" s="170"/>
    </row>
    <row r="484958" spans="2:2" x14ac:dyDescent="0.2">
      <c r="B484958" s="170"/>
    </row>
    <row r="485016" spans="2:2" x14ac:dyDescent="0.2">
      <c r="B485016" s="170"/>
    </row>
    <row r="485068" spans="2:2" x14ac:dyDescent="0.2">
      <c r="B485068" s="170"/>
    </row>
    <row r="485081" spans="2:2" x14ac:dyDescent="0.2">
      <c r="B485081" s="170"/>
    </row>
    <row r="485125" spans="2:2" x14ac:dyDescent="0.2">
      <c r="B485125" s="170"/>
    </row>
    <row r="485248" spans="2:2" x14ac:dyDescent="0.2">
      <c r="B485248" s="170"/>
    </row>
    <row r="485267" spans="2:2" x14ac:dyDescent="0.2">
      <c r="B485267" s="170"/>
    </row>
    <row r="485331" spans="2:2" x14ac:dyDescent="0.2">
      <c r="B485331" s="170"/>
    </row>
    <row r="485383" spans="2:2" x14ac:dyDescent="0.2">
      <c r="B485383" s="170"/>
    </row>
    <row r="485409" spans="2:2" x14ac:dyDescent="0.2">
      <c r="B485409" s="170"/>
    </row>
    <row r="485422" spans="2:2" x14ac:dyDescent="0.2">
      <c r="B485422" s="170"/>
    </row>
    <row r="485550" spans="2:2" x14ac:dyDescent="0.2">
      <c r="B485550" s="170"/>
    </row>
    <row r="485563" spans="2:2" x14ac:dyDescent="0.2">
      <c r="B485563" s="170"/>
    </row>
    <row r="485683" spans="2:2" x14ac:dyDescent="0.2">
      <c r="B485683" s="170"/>
    </row>
    <row r="485696" spans="2:2" x14ac:dyDescent="0.2">
      <c r="B485696" s="170"/>
    </row>
    <row r="485702" spans="2:2" x14ac:dyDescent="0.2">
      <c r="B485702" s="170"/>
    </row>
    <row r="485715" spans="2:2" x14ac:dyDescent="0.2">
      <c r="B485715" s="170"/>
    </row>
    <row r="485741" spans="2:2" x14ac:dyDescent="0.2">
      <c r="B485741" s="170"/>
    </row>
    <row r="485747" spans="2:2" x14ac:dyDescent="0.2">
      <c r="B485747" s="170"/>
    </row>
    <row r="485753" spans="2:2" x14ac:dyDescent="0.2">
      <c r="B485753" s="170"/>
    </row>
    <row r="485759" spans="2:2" x14ac:dyDescent="0.2">
      <c r="B485759" s="170"/>
    </row>
    <row r="485808" spans="2:2" x14ac:dyDescent="0.2">
      <c r="B485808" s="170"/>
    </row>
    <row r="485821" spans="2:2" x14ac:dyDescent="0.2">
      <c r="B485821" s="170"/>
    </row>
    <row r="485834" spans="2:2" x14ac:dyDescent="0.2">
      <c r="B485834" s="170"/>
    </row>
    <row r="486021" spans="2:2" x14ac:dyDescent="0.2">
      <c r="B486021" s="170"/>
    </row>
    <row r="486027" spans="2:2" x14ac:dyDescent="0.2">
      <c r="B486027" s="170"/>
    </row>
    <row r="486033" spans="2:2" x14ac:dyDescent="0.2">
      <c r="B486033" s="170"/>
    </row>
    <row r="486084" spans="2:2" x14ac:dyDescent="0.2">
      <c r="B486084" s="170"/>
    </row>
    <row r="486090" spans="2:2" x14ac:dyDescent="0.2">
      <c r="B486090" s="170"/>
    </row>
    <row r="486103" spans="2:2" x14ac:dyDescent="0.2">
      <c r="B486103" s="170"/>
    </row>
    <row r="486269" spans="2:2" x14ac:dyDescent="0.2">
      <c r="B486269" s="170"/>
    </row>
    <row r="486429" spans="2:2" x14ac:dyDescent="0.2">
      <c r="B486429" s="170"/>
    </row>
    <row r="486531" spans="2:2" x14ac:dyDescent="0.2">
      <c r="B486531" s="170"/>
    </row>
    <row r="486537" spans="2:2" x14ac:dyDescent="0.2">
      <c r="B486537" s="170"/>
    </row>
    <row r="486626" spans="2:2" x14ac:dyDescent="0.2">
      <c r="B486626" s="170"/>
    </row>
    <row r="486665" spans="2:2" x14ac:dyDescent="0.2">
      <c r="B486665" s="170"/>
    </row>
    <row r="486710" spans="2:2" x14ac:dyDescent="0.2">
      <c r="B486710" s="170"/>
    </row>
    <row r="486735" spans="2:2" x14ac:dyDescent="0.2">
      <c r="B486735" s="170"/>
    </row>
    <row r="486903" spans="2:2" x14ac:dyDescent="0.2">
      <c r="B486903" s="170"/>
    </row>
    <row r="486916" spans="2:2" x14ac:dyDescent="0.2">
      <c r="B486916" s="170"/>
    </row>
    <row r="486929" spans="2:2" x14ac:dyDescent="0.2">
      <c r="B486929" s="170"/>
    </row>
    <row r="486968" spans="2:2" x14ac:dyDescent="0.2">
      <c r="B486968" s="170"/>
    </row>
    <row r="486981" spans="2:2" x14ac:dyDescent="0.2">
      <c r="B486981" s="170"/>
    </row>
    <row r="486987" spans="2:2" x14ac:dyDescent="0.2">
      <c r="B486987" s="170"/>
    </row>
    <row r="487000" spans="2:2" x14ac:dyDescent="0.2">
      <c r="B487000" s="170"/>
    </row>
    <row r="487006" spans="2:2" x14ac:dyDescent="0.2">
      <c r="B487006" s="170"/>
    </row>
    <row r="487012" spans="2:2" x14ac:dyDescent="0.2">
      <c r="B487012" s="170"/>
    </row>
    <row r="487018" spans="2:2" x14ac:dyDescent="0.2">
      <c r="B487018" s="170"/>
    </row>
    <row r="487031" spans="2:2" x14ac:dyDescent="0.2">
      <c r="B487031" s="170"/>
    </row>
    <row r="487044" spans="2:2" x14ac:dyDescent="0.2">
      <c r="B487044" s="170"/>
    </row>
    <row r="487050" spans="2:2" x14ac:dyDescent="0.2">
      <c r="B487050" s="170"/>
    </row>
    <row r="487063" spans="2:2" x14ac:dyDescent="0.2">
      <c r="B487063" s="170"/>
    </row>
    <row r="487115" spans="2:2" x14ac:dyDescent="0.2">
      <c r="B487115" s="170"/>
    </row>
    <row r="487128" spans="2:2" x14ac:dyDescent="0.2">
      <c r="B487128" s="170"/>
    </row>
    <row r="487154" spans="2:2" x14ac:dyDescent="0.2">
      <c r="B487154" s="170"/>
    </row>
    <row r="487180" spans="2:2" x14ac:dyDescent="0.2">
      <c r="B487180" s="170"/>
    </row>
    <row r="487206" spans="2:2" x14ac:dyDescent="0.2">
      <c r="B487206" s="170"/>
    </row>
    <row r="487238" spans="2:2" x14ac:dyDescent="0.2">
      <c r="B487238" s="170"/>
    </row>
    <row r="487303" spans="2:2" x14ac:dyDescent="0.2">
      <c r="B487303" s="170"/>
    </row>
    <row r="487316" spans="2:2" x14ac:dyDescent="0.2">
      <c r="B487316" s="170"/>
    </row>
    <row r="487342" spans="2:2" x14ac:dyDescent="0.2">
      <c r="B487342" s="170"/>
    </row>
    <row r="487368" spans="2:2" x14ac:dyDescent="0.2">
      <c r="B487368" s="170"/>
    </row>
    <row r="487381" spans="2:2" x14ac:dyDescent="0.2">
      <c r="B487381" s="170"/>
    </row>
    <row r="487551" spans="2:2" x14ac:dyDescent="0.2">
      <c r="B487551" s="170"/>
    </row>
    <row r="487603" spans="2:2" x14ac:dyDescent="0.2">
      <c r="B487603" s="170"/>
    </row>
    <row r="487899" spans="2:2" x14ac:dyDescent="0.2">
      <c r="B487899" s="170"/>
    </row>
    <row r="487925" spans="2:2" x14ac:dyDescent="0.2">
      <c r="B487925" s="170"/>
    </row>
    <row r="487970" spans="2:2" x14ac:dyDescent="0.2">
      <c r="B487970" s="170"/>
    </row>
    <row r="487976" spans="2:2" x14ac:dyDescent="0.2">
      <c r="B487976" s="170"/>
    </row>
    <row r="487989" spans="2:2" x14ac:dyDescent="0.2">
      <c r="B487989" s="170"/>
    </row>
    <row r="488002" spans="2:2" x14ac:dyDescent="0.2">
      <c r="B488002" s="170"/>
    </row>
    <row r="488015" spans="2:2" x14ac:dyDescent="0.2">
      <c r="B488015" s="170"/>
    </row>
    <row r="488054" spans="2:2" x14ac:dyDescent="0.2">
      <c r="B488054" s="170"/>
    </row>
    <row r="488080" spans="2:2" x14ac:dyDescent="0.2">
      <c r="B488080" s="170"/>
    </row>
    <row r="488164" spans="2:2" x14ac:dyDescent="0.2">
      <c r="B488164" s="170"/>
    </row>
    <row r="488279" spans="2:2" x14ac:dyDescent="0.2">
      <c r="B488279" s="170"/>
    </row>
    <row r="488292" spans="2:2" x14ac:dyDescent="0.2">
      <c r="B488292" s="170"/>
    </row>
    <row r="488305" spans="2:2" x14ac:dyDescent="0.2">
      <c r="B488305" s="170"/>
    </row>
    <row r="488331" spans="2:2" x14ac:dyDescent="0.2">
      <c r="B488331" s="170"/>
    </row>
    <row r="488395" spans="2:2" x14ac:dyDescent="0.2">
      <c r="B488395" s="170"/>
    </row>
    <row r="488452" spans="2:2" x14ac:dyDescent="0.2">
      <c r="B488452" s="170"/>
    </row>
    <row r="488458" spans="2:2" x14ac:dyDescent="0.2">
      <c r="B488458" s="170"/>
    </row>
    <row r="488490" spans="2:2" x14ac:dyDescent="0.2">
      <c r="B488490" s="170"/>
    </row>
    <row r="488496" spans="2:2" x14ac:dyDescent="0.2">
      <c r="B488496" s="170"/>
    </row>
    <row r="488728" spans="2:2" x14ac:dyDescent="0.2">
      <c r="B488728" s="170"/>
    </row>
    <row r="488773" spans="2:2" x14ac:dyDescent="0.2">
      <c r="B488773" s="170"/>
    </row>
    <row r="488779" spans="2:2" x14ac:dyDescent="0.2">
      <c r="B488779" s="170"/>
    </row>
    <row r="488885" spans="2:2" x14ac:dyDescent="0.2">
      <c r="B488885" s="170"/>
    </row>
    <row r="488891" spans="2:2" x14ac:dyDescent="0.2">
      <c r="B488891" s="170"/>
    </row>
    <row r="489363" spans="2:2" x14ac:dyDescent="0.2">
      <c r="B489363" s="170"/>
    </row>
    <row r="489441" spans="2:2" x14ac:dyDescent="0.2">
      <c r="B489441" s="170"/>
    </row>
    <row r="489480" spans="2:2" x14ac:dyDescent="0.2">
      <c r="B489480" s="170"/>
    </row>
    <row r="489486" spans="2:2" x14ac:dyDescent="0.2">
      <c r="B489486" s="170"/>
    </row>
    <row r="489544" spans="2:2" x14ac:dyDescent="0.2">
      <c r="B489544" s="170"/>
    </row>
    <row r="489570" spans="2:2" x14ac:dyDescent="0.2">
      <c r="B489570" s="170"/>
    </row>
    <row r="489583" spans="2:2" x14ac:dyDescent="0.2">
      <c r="B489583" s="170"/>
    </row>
    <row r="489609" spans="2:2" x14ac:dyDescent="0.2">
      <c r="B489609" s="170"/>
    </row>
    <row r="489611" spans="2:2" x14ac:dyDescent="0.2">
      <c r="B489611" s="170"/>
    </row>
    <row r="489692" spans="2:2" x14ac:dyDescent="0.2">
      <c r="B489692" s="170"/>
    </row>
    <row r="489705" spans="2:2" x14ac:dyDescent="0.2">
      <c r="B489705" s="170"/>
    </row>
    <row r="489757" spans="2:2" x14ac:dyDescent="0.2">
      <c r="B489757" s="170"/>
    </row>
    <row r="489796" spans="2:2" x14ac:dyDescent="0.2">
      <c r="B489796" s="170"/>
    </row>
    <row r="489802" spans="2:2" x14ac:dyDescent="0.2">
      <c r="B489802" s="170"/>
    </row>
    <row r="489815" spans="2:2" x14ac:dyDescent="0.2">
      <c r="B489815" s="170"/>
    </row>
    <row r="489821" spans="2:2" x14ac:dyDescent="0.2">
      <c r="B489821" s="170"/>
    </row>
    <row r="490057" spans="2:2" x14ac:dyDescent="0.2">
      <c r="B490057" s="170"/>
    </row>
    <row r="490070" spans="2:2" x14ac:dyDescent="0.2">
      <c r="B490070" s="170"/>
    </row>
    <row r="490076" spans="2:2" x14ac:dyDescent="0.2">
      <c r="B490076" s="170"/>
    </row>
    <row r="490089" spans="2:2" x14ac:dyDescent="0.2">
      <c r="B490089" s="170"/>
    </row>
    <row r="490646" spans="2:2" x14ac:dyDescent="0.2">
      <c r="B490646" s="170"/>
    </row>
    <row r="490659" spans="2:2" x14ac:dyDescent="0.2">
      <c r="B490659" s="170"/>
    </row>
    <row r="490685" spans="2:2" x14ac:dyDescent="0.2">
      <c r="B490685" s="170"/>
    </row>
    <row r="490730" spans="2:2" x14ac:dyDescent="0.2">
      <c r="B490730" s="170"/>
    </row>
    <row r="490743" spans="2:2" x14ac:dyDescent="0.2">
      <c r="B490743" s="170"/>
    </row>
    <row r="490775" spans="2:2" x14ac:dyDescent="0.2">
      <c r="B490775" s="170"/>
    </row>
    <row r="490801" spans="2:2" x14ac:dyDescent="0.2">
      <c r="B490801" s="170"/>
    </row>
    <row r="490853" spans="2:2" x14ac:dyDescent="0.2">
      <c r="B490853" s="170"/>
    </row>
    <row r="490866" spans="2:2" x14ac:dyDescent="0.2">
      <c r="B490866" s="170"/>
    </row>
    <row r="490879" spans="2:2" x14ac:dyDescent="0.2">
      <c r="B490879" s="170"/>
    </row>
    <row r="490892" spans="2:2" x14ac:dyDescent="0.2">
      <c r="B490892" s="170"/>
    </row>
    <row r="490931" spans="2:2" x14ac:dyDescent="0.2">
      <c r="B490931" s="170"/>
    </row>
    <row r="491032" spans="2:2" x14ac:dyDescent="0.2">
      <c r="B491032" s="170"/>
    </row>
    <row r="491090" spans="2:2" x14ac:dyDescent="0.2">
      <c r="B491090" s="170"/>
    </row>
    <row r="491115" spans="2:2" x14ac:dyDescent="0.2">
      <c r="B491115" s="170"/>
    </row>
    <row r="491180" spans="2:2" x14ac:dyDescent="0.2">
      <c r="B491180" s="170"/>
    </row>
    <row r="491270" spans="2:2" x14ac:dyDescent="0.2">
      <c r="B491270" s="170"/>
    </row>
    <row r="491334" spans="2:2" x14ac:dyDescent="0.2">
      <c r="B491334" s="170"/>
    </row>
    <row r="491411" spans="2:2" x14ac:dyDescent="0.2">
      <c r="B491411" s="170"/>
    </row>
    <row r="491443" spans="2:2" x14ac:dyDescent="0.2">
      <c r="B491443" s="170"/>
    </row>
    <row r="491449" spans="2:2" x14ac:dyDescent="0.2">
      <c r="B491449" s="170"/>
    </row>
    <row r="491475" spans="2:2" x14ac:dyDescent="0.2">
      <c r="B491475" s="170"/>
    </row>
    <row r="491488" spans="2:2" x14ac:dyDescent="0.2">
      <c r="B491488" s="170"/>
    </row>
    <row r="491514" spans="2:2" x14ac:dyDescent="0.2">
      <c r="B491514" s="170"/>
    </row>
    <row r="491527" spans="2:2" x14ac:dyDescent="0.2">
      <c r="B491527" s="170"/>
    </row>
    <row r="491553" spans="2:2" x14ac:dyDescent="0.2">
      <c r="B491553" s="170"/>
    </row>
    <row r="491566" spans="2:2" x14ac:dyDescent="0.2">
      <c r="B491566" s="170"/>
    </row>
    <row r="491592" spans="2:2" x14ac:dyDescent="0.2">
      <c r="B491592" s="170"/>
    </row>
    <row r="491734" spans="2:2" x14ac:dyDescent="0.2">
      <c r="B491734" s="170"/>
    </row>
    <row r="491920" spans="2:2" x14ac:dyDescent="0.2">
      <c r="B491920" s="170"/>
    </row>
    <row r="491933" spans="2:2" x14ac:dyDescent="0.2">
      <c r="B491933" s="170"/>
    </row>
    <row r="491965" spans="2:2" x14ac:dyDescent="0.2">
      <c r="B491965" s="170"/>
    </row>
    <row r="491978" spans="2:2" x14ac:dyDescent="0.2">
      <c r="B491978" s="170"/>
    </row>
    <row r="492213" spans="2:2" x14ac:dyDescent="0.2">
      <c r="B492213" s="170"/>
    </row>
    <row r="492226" spans="2:2" x14ac:dyDescent="0.2">
      <c r="B492226" s="170"/>
    </row>
    <row r="492410" spans="2:2" x14ac:dyDescent="0.2">
      <c r="B492410" s="170"/>
    </row>
    <row r="492551" spans="2:2" x14ac:dyDescent="0.2">
      <c r="B492551" s="170"/>
    </row>
    <row r="492615" spans="2:2" x14ac:dyDescent="0.2">
      <c r="B492615" s="170"/>
    </row>
    <row r="492660" spans="2:2" x14ac:dyDescent="0.2">
      <c r="B492660" s="170"/>
    </row>
    <row r="492673" spans="2:2" x14ac:dyDescent="0.2">
      <c r="B492673" s="170"/>
    </row>
    <row r="492807" spans="2:2" x14ac:dyDescent="0.2">
      <c r="B492807" s="170"/>
    </row>
    <row r="492820" spans="2:2" x14ac:dyDescent="0.2">
      <c r="B492820" s="170"/>
    </row>
    <row r="492839" spans="2:2" x14ac:dyDescent="0.2">
      <c r="B492839" s="170"/>
    </row>
    <row r="492865" spans="2:2" x14ac:dyDescent="0.2">
      <c r="B492865" s="170"/>
    </row>
    <row r="492878" spans="2:2" x14ac:dyDescent="0.2">
      <c r="B492878" s="170"/>
    </row>
    <row r="492884" spans="2:2" x14ac:dyDescent="0.2">
      <c r="B492884" s="170"/>
    </row>
    <row r="492923" spans="2:2" x14ac:dyDescent="0.2">
      <c r="B492923" s="170"/>
    </row>
    <row r="492929" spans="2:2" x14ac:dyDescent="0.2">
      <c r="B492929" s="170"/>
    </row>
    <row r="492935" spans="2:2" x14ac:dyDescent="0.2">
      <c r="B492935" s="170"/>
    </row>
    <row r="493008" spans="2:2" x14ac:dyDescent="0.2">
      <c r="B493008" s="170"/>
    </row>
    <row r="493021" spans="2:2" x14ac:dyDescent="0.2">
      <c r="B493021" s="170"/>
    </row>
    <row r="493101" spans="2:2" x14ac:dyDescent="0.2">
      <c r="B493101" s="170"/>
    </row>
    <row r="493163" spans="2:2" x14ac:dyDescent="0.2">
      <c r="B493163" s="170"/>
    </row>
    <row r="493176" spans="2:2" x14ac:dyDescent="0.2">
      <c r="B493176" s="170"/>
    </row>
    <row r="493379" spans="2:2" x14ac:dyDescent="0.2">
      <c r="B493379" s="170"/>
    </row>
    <row r="493385" spans="2:2" x14ac:dyDescent="0.2">
      <c r="B493385" s="170"/>
    </row>
    <row r="493391" spans="2:2" x14ac:dyDescent="0.2">
      <c r="B493391" s="170"/>
    </row>
    <row r="493397" spans="2:2" x14ac:dyDescent="0.2">
      <c r="B493397" s="170"/>
    </row>
    <row r="493511" spans="2:2" x14ac:dyDescent="0.2">
      <c r="B493511" s="170"/>
    </row>
    <row r="493517" spans="2:2" x14ac:dyDescent="0.2">
      <c r="B493517" s="170"/>
    </row>
    <row r="493523" spans="2:2" x14ac:dyDescent="0.2">
      <c r="B493523" s="170"/>
    </row>
    <row r="493529" spans="2:2" x14ac:dyDescent="0.2">
      <c r="B493529" s="170"/>
    </row>
    <row r="493560" spans="2:2" x14ac:dyDescent="0.2">
      <c r="B493560" s="170"/>
    </row>
    <row r="493566" spans="2:2" x14ac:dyDescent="0.2">
      <c r="B493566" s="170"/>
    </row>
    <row r="493578" spans="2:2" x14ac:dyDescent="0.2">
      <c r="B493578" s="170"/>
    </row>
    <row r="493584" spans="2:2" x14ac:dyDescent="0.2">
      <c r="B493584" s="170"/>
    </row>
    <row r="493640" spans="2:2" x14ac:dyDescent="0.2">
      <c r="B493640" s="170"/>
    </row>
    <row r="493646" spans="2:2" x14ac:dyDescent="0.2">
      <c r="B493646" s="170"/>
    </row>
    <row r="493659" spans="2:2" x14ac:dyDescent="0.2">
      <c r="B493659" s="170"/>
    </row>
    <row r="493665" spans="2:2" x14ac:dyDescent="0.2">
      <c r="B493665" s="170"/>
    </row>
    <row r="493671" spans="2:2" x14ac:dyDescent="0.2">
      <c r="B493671" s="170"/>
    </row>
    <row r="493677" spans="2:2" x14ac:dyDescent="0.2">
      <c r="B493677" s="170"/>
    </row>
    <row r="493702" spans="2:2" x14ac:dyDescent="0.2">
      <c r="B493702" s="170"/>
    </row>
    <row r="493708" spans="2:2" x14ac:dyDescent="0.2">
      <c r="B493708" s="170"/>
    </row>
    <row r="493714" spans="2:2" x14ac:dyDescent="0.2">
      <c r="B493714" s="170"/>
    </row>
    <row r="493720" spans="2:2" x14ac:dyDescent="0.2">
      <c r="B493720" s="170"/>
    </row>
    <row r="493726" spans="2:2" x14ac:dyDescent="0.2">
      <c r="B493726" s="170"/>
    </row>
    <row r="493732" spans="2:2" x14ac:dyDescent="0.2">
      <c r="B493732" s="170"/>
    </row>
    <row r="493865" spans="2:2" x14ac:dyDescent="0.2">
      <c r="B493865" s="170"/>
    </row>
    <row r="493871" spans="2:2" x14ac:dyDescent="0.2">
      <c r="B493871" s="170"/>
    </row>
    <row r="493877" spans="2:2" x14ac:dyDescent="0.2">
      <c r="B493877" s="170"/>
    </row>
    <row r="493883" spans="2:2" x14ac:dyDescent="0.2">
      <c r="B493883" s="170"/>
    </row>
    <row r="493909" spans="2:2" x14ac:dyDescent="0.2">
      <c r="B493909" s="170"/>
    </row>
    <row r="494067" spans="2:2" x14ac:dyDescent="0.2">
      <c r="B494067" s="170"/>
    </row>
    <row r="494099" spans="2:2" x14ac:dyDescent="0.2">
      <c r="B494099" s="170"/>
    </row>
    <row r="494176" spans="2:2" x14ac:dyDescent="0.2">
      <c r="B494176" s="170"/>
    </row>
    <row r="494189" spans="2:2" x14ac:dyDescent="0.2">
      <c r="B494189" s="170"/>
    </row>
    <row r="494215" spans="2:2" x14ac:dyDescent="0.2">
      <c r="B494215" s="170"/>
    </row>
    <row r="494727" spans="2:2" x14ac:dyDescent="0.2">
      <c r="B494727" s="170"/>
    </row>
    <row r="494733" spans="2:2" x14ac:dyDescent="0.2">
      <c r="B494733" s="170"/>
    </row>
    <row r="494806" spans="2:2" x14ac:dyDescent="0.2">
      <c r="B494806" s="170"/>
    </row>
    <row r="494825" spans="2:2" x14ac:dyDescent="0.2">
      <c r="B494825" s="170"/>
    </row>
    <row r="494944" spans="2:2" x14ac:dyDescent="0.2">
      <c r="B494944" s="170"/>
    </row>
    <row r="495026" spans="2:2" x14ac:dyDescent="0.2">
      <c r="B495026" s="170"/>
    </row>
    <row r="495284" spans="2:2" x14ac:dyDescent="0.2">
      <c r="B495284" s="170"/>
    </row>
    <row r="495297" spans="2:2" x14ac:dyDescent="0.2">
      <c r="B495297" s="170"/>
    </row>
    <row r="495709" spans="2:2" x14ac:dyDescent="0.2">
      <c r="B495709" s="170"/>
    </row>
    <row r="496157" spans="2:2" x14ac:dyDescent="0.2">
      <c r="B496157" s="170"/>
    </row>
    <row r="496163" spans="2:2" x14ac:dyDescent="0.2">
      <c r="B496163" s="170"/>
    </row>
    <row r="496169" spans="2:2" x14ac:dyDescent="0.2">
      <c r="B496169" s="170"/>
    </row>
    <row r="496175" spans="2:2" x14ac:dyDescent="0.2">
      <c r="B496175" s="170"/>
    </row>
    <row r="496201" spans="2:2" x14ac:dyDescent="0.2">
      <c r="B496201" s="170"/>
    </row>
    <row r="496232" spans="2:2" x14ac:dyDescent="0.2">
      <c r="B496232" s="170"/>
    </row>
    <row r="496284" spans="2:2" x14ac:dyDescent="0.2">
      <c r="B496284" s="170"/>
    </row>
    <row r="496297" spans="2:2" x14ac:dyDescent="0.2">
      <c r="B496297" s="170"/>
    </row>
    <row r="496299" spans="2:2" x14ac:dyDescent="0.2">
      <c r="B496299" s="170"/>
    </row>
    <row r="496349" spans="2:2" x14ac:dyDescent="0.2">
      <c r="B496349" s="170"/>
    </row>
    <row r="496362" spans="2:2" x14ac:dyDescent="0.2">
      <c r="B496362" s="170"/>
    </row>
    <row r="496375" spans="2:2" x14ac:dyDescent="0.2">
      <c r="B496375" s="170"/>
    </row>
    <row r="496401" spans="2:2" x14ac:dyDescent="0.2">
      <c r="B496401" s="170"/>
    </row>
    <row r="496407" spans="2:2" x14ac:dyDescent="0.2">
      <c r="B496407" s="170"/>
    </row>
    <row r="496413" spans="2:2" x14ac:dyDescent="0.2">
      <c r="B496413" s="170"/>
    </row>
    <row r="496439" spans="2:2" x14ac:dyDescent="0.2">
      <c r="B496439" s="170"/>
    </row>
    <row r="496452" spans="2:2" x14ac:dyDescent="0.2">
      <c r="B496452" s="170"/>
    </row>
    <row r="496465" spans="2:2" x14ac:dyDescent="0.2">
      <c r="B496465" s="170"/>
    </row>
    <row r="496478" spans="2:2" x14ac:dyDescent="0.2">
      <c r="B496478" s="170"/>
    </row>
    <row r="496555" spans="2:2" x14ac:dyDescent="0.2">
      <c r="B496555" s="170"/>
    </row>
    <row r="496618" spans="2:2" x14ac:dyDescent="0.2">
      <c r="B496618" s="170"/>
    </row>
    <row r="496715" spans="2:2" x14ac:dyDescent="0.2">
      <c r="B496715" s="170"/>
    </row>
    <row r="496728" spans="2:2" x14ac:dyDescent="0.2">
      <c r="B496728" s="170"/>
    </row>
    <row r="496741" spans="2:2" x14ac:dyDescent="0.2">
      <c r="B496741" s="170"/>
    </row>
    <row r="496754" spans="2:2" x14ac:dyDescent="0.2">
      <c r="B496754" s="170"/>
    </row>
    <row r="496819" spans="2:2" x14ac:dyDescent="0.2">
      <c r="B496819" s="170"/>
    </row>
    <row r="496845" spans="2:2" x14ac:dyDescent="0.2">
      <c r="B496845" s="170"/>
    </row>
    <row r="496858" spans="2:2" x14ac:dyDescent="0.2">
      <c r="B496858" s="170"/>
    </row>
    <row r="496871" spans="2:2" x14ac:dyDescent="0.2">
      <c r="B496871" s="170"/>
    </row>
    <row r="496884" spans="2:2" x14ac:dyDescent="0.2">
      <c r="B496884" s="170"/>
    </row>
    <row r="497084" spans="2:2" x14ac:dyDescent="0.2">
      <c r="B497084" s="170"/>
    </row>
    <row r="497174" spans="2:2" x14ac:dyDescent="0.2">
      <c r="B497174" s="170"/>
    </row>
    <row r="497206" spans="2:2" x14ac:dyDescent="0.2">
      <c r="B497206" s="170"/>
    </row>
    <row r="497238" spans="2:2" x14ac:dyDescent="0.2">
      <c r="B497238" s="170"/>
    </row>
    <row r="497251" spans="2:2" x14ac:dyDescent="0.2">
      <c r="B497251" s="170"/>
    </row>
    <row r="497270" spans="2:2" x14ac:dyDescent="0.2">
      <c r="B497270" s="170"/>
    </row>
    <row r="497321" spans="2:2" x14ac:dyDescent="0.2">
      <c r="B497321" s="170"/>
    </row>
    <row r="497373" spans="2:2" x14ac:dyDescent="0.2">
      <c r="B497373" s="170"/>
    </row>
    <row r="497386" spans="2:2" x14ac:dyDescent="0.2">
      <c r="B497386" s="170"/>
    </row>
    <row r="497392" spans="2:2" x14ac:dyDescent="0.2">
      <c r="B497392" s="170"/>
    </row>
    <row r="497475" spans="2:2" x14ac:dyDescent="0.2">
      <c r="B497475" s="170"/>
    </row>
    <row r="497488" spans="2:2" x14ac:dyDescent="0.2">
      <c r="B497488" s="170"/>
    </row>
    <row r="497501" spans="2:2" x14ac:dyDescent="0.2">
      <c r="B497501" s="170"/>
    </row>
    <row r="497520" spans="2:2" x14ac:dyDescent="0.2">
      <c r="B497520" s="170"/>
    </row>
    <row r="497526" spans="2:2" x14ac:dyDescent="0.2">
      <c r="B497526" s="170"/>
    </row>
    <row r="497539" spans="2:2" x14ac:dyDescent="0.2">
      <c r="B497539" s="170"/>
    </row>
    <row r="497545" spans="2:2" x14ac:dyDescent="0.2">
      <c r="B497545" s="170"/>
    </row>
    <row r="497551" spans="2:2" x14ac:dyDescent="0.2">
      <c r="B497551" s="170"/>
    </row>
    <row r="497577" spans="2:2" x14ac:dyDescent="0.2">
      <c r="B497577" s="170"/>
    </row>
    <row r="497596" spans="2:2" x14ac:dyDescent="0.2">
      <c r="B497596" s="170"/>
    </row>
    <row r="497602" spans="2:2" x14ac:dyDescent="0.2">
      <c r="B497602" s="170"/>
    </row>
    <row r="497615" spans="2:2" x14ac:dyDescent="0.2">
      <c r="B497615" s="170"/>
    </row>
    <row r="497628" spans="2:2" x14ac:dyDescent="0.2">
      <c r="B497628" s="170"/>
    </row>
    <row r="497770" spans="2:2" x14ac:dyDescent="0.2">
      <c r="B497770" s="170"/>
    </row>
    <row r="497776" spans="2:2" x14ac:dyDescent="0.2">
      <c r="B497776" s="170"/>
    </row>
    <row r="497789" spans="2:2" x14ac:dyDescent="0.2">
      <c r="B497789" s="170"/>
    </row>
    <row r="497866" spans="2:2" x14ac:dyDescent="0.2">
      <c r="B497866" s="170"/>
    </row>
    <row r="498351" spans="2:2" x14ac:dyDescent="0.2">
      <c r="B498351" s="170"/>
    </row>
    <row r="498363" spans="2:2" x14ac:dyDescent="0.2">
      <c r="B498363" s="170"/>
    </row>
    <row r="498375" spans="2:2" x14ac:dyDescent="0.2">
      <c r="B498375" s="170"/>
    </row>
    <row r="498381" spans="2:2" x14ac:dyDescent="0.2">
      <c r="B498381" s="170"/>
    </row>
    <row r="498413" spans="2:2" x14ac:dyDescent="0.2">
      <c r="B498413" s="170"/>
    </row>
    <row r="498419" spans="2:2" x14ac:dyDescent="0.2">
      <c r="B498419" s="170"/>
    </row>
    <row r="498432" spans="2:2" x14ac:dyDescent="0.2">
      <c r="B498432" s="170"/>
    </row>
    <row r="498474" spans="2:2" x14ac:dyDescent="0.2">
      <c r="B498474" s="170"/>
    </row>
    <row r="498566" spans="2:2" x14ac:dyDescent="0.2">
      <c r="B498566" s="170"/>
    </row>
    <row r="498579" spans="2:2" x14ac:dyDescent="0.2">
      <c r="B498579" s="170"/>
    </row>
    <row r="498592" spans="2:2" x14ac:dyDescent="0.2">
      <c r="B498592" s="170"/>
    </row>
    <row r="498970" spans="2:2" x14ac:dyDescent="0.2">
      <c r="B498970" s="170"/>
    </row>
    <row r="499222" spans="2:2" x14ac:dyDescent="0.2">
      <c r="B499222" s="170"/>
    </row>
    <row r="499228" spans="2:2" x14ac:dyDescent="0.2">
      <c r="B499228" s="170"/>
    </row>
    <row r="499234" spans="2:2" x14ac:dyDescent="0.2">
      <c r="B499234" s="170"/>
    </row>
    <row r="499240" spans="2:2" x14ac:dyDescent="0.2">
      <c r="B499240" s="170"/>
    </row>
    <row r="499343" spans="2:2" x14ac:dyDescent="0.2">
      <c r="B499343" s="170"/>
    </row>
    <row r="499496" spans="2:2" x14ac:dyDescent="0.2">
      <c r="B499496" s="170"/>
    </row>
    <row r="499522" spans="2:2" x14ac:dyDescent="0.2">
      <c r="B499522" s="170"/>
    </row>
    <row r="499591" spans="2:2" x14ac:dyDescent="0.2">
      <c r="B499591" s="170"/>
    </row>
    <row r="499597" spans="2:2" x14ac:dyDescent="0.2">
      <c r="B499597" s="170"/>
    </row>
    <row r="499616" spans="2:2" x14ac:dyDescent="0.2">
      <c r="B499616" s="170"/>
    </row>
    <row r="499622" spans="2:2" x14ac:dyDescent="0.2">
      <c r="B499622" s="170"/>
    </row>
    <row r="499678" spans="2:2" x14ac:dyDescent="0.2">
      <c r="B499678" s="170"/>
    </row>
    <row r="499684" spans="2:2" x14ac:dyDescent="0.2">
      <c r="B499684" s="170"/>
    </row>
    <row r="499809" spans="2:2" x14ac:dyDescent="0.2">
      <c r="B499809" s="170"/>
    </row>
    <row r="499879" spans="2:2" x14ac:dyDescent="0.2">
      <c r="B499879" s="170"/>
    </row>
    <row r="500029" spans="2:2" x14ac:dyDescent="0.2">
      <c r="B500029" s="170"/>
    </row>
    <row r="500119" spans="2:2" x14ac:dyDescent="0.2">
      <c r="B500119" s="170"/>
    </row>
    <row r="500306" spans="2:2" x14ac:dyDescent="0.2">
      <c r="B500306" s="170"/>
    </row>
    <row r="500324" spans="2:2" x14ac:dyDescent="0.2">
      <c r="B500324" s="170"/>
    </row>
    <row r="500330" spans="2:2" x14ac:dyDescent="0.2">
      <c r="B500330" s="170"/>
    </row>
    <row r="500336" spans="2:2" x14ac:dyDescent="0.2">
      <c r="B500336" s="170"/>
    </row>
    <row r="500342" spans="2:2" x14ac:dyDescent="0.2">
      <c r="B500342" s="170"/>
    </row>
    <row r="500372" spans="2:2" x14ac:dyDescent="0.2">
      <c r="B500372" s="170"/>
    </row>
    <row r="500378" spans="2:2" x14ac:dyDescent="0.2">
      <c r="B500378" s="170"/>
    </row>
    <row r="500403" spans="2:2" x14ac:dyDescent="0.2">
      <c r="B500403" s="170"/>
    </row>
    <row r="500673" spans="2:2" x14ac:dyDescent="0.2">
      <c r="B500673" s="170"/>
    </row>
    <row r="500827" spans="2:2" x14ac:dyDescent="0.2">
      <c r="B500827" s="170"/>
    </row>
    <row r="500833" spans="2:2" x14ac:dyDescent="0.2">
      <c r="B500833" s="170"/>
    </row>
    <row r="501101" spans="2:2" x14ac:dyDescent="0.2">
      <c r="B501101" s="170"/>
    </row>
    <row r="501192" spans="2:2" x14ac:dyDescent="0.2">
      <c r="B501192" s="170"/>
    </row>
    <row r="501218" spans="2:2" x14ac:dyDescent="0.2">
      <c r="B501218" s="170"/>
    </row>
    <row r="501224" spans="2:2" x14ac:dyDescent="0.2">
      <c r="B501224" s="170"/>
    </row>
    <row r="501237" spans="2:2" x14ac:dyDescent="0.2">
      <c r="B501237" s="170"/>
    </row>
    <row r="501282" spans="2:2" x14ac:dyDescent="0.2">
      <c r="B501282" s="170"/>
    </row>
    <row r="501467" spans="2:2" x14ac:dyDescent="0.2">
      <c r="B501467" s="170"/>
    </row>
    <row r="501499" spans="2:2" x14ac:dyDescent="0.2">
      <c r="B501499" s="170"/>
    </row>
    <row r="501505" spans="2:2" x14ac:dyDescent="0.2">
      <c r="B501505" s="170"/>
    </row>
    <row r="501511" spans="2:2" x14ac:dyDescent="0.2">
      <c r="B501511" s="170"/>
    </row>
    <row r="501517" spans="2:2" x14ac:dyDescent="0.2">
      <c r="B501517" s="170"/>
    </row>
    <row r="501530" spans="2:2" x14ac:dyDescent="0.2">
      <c r="B501530" s="170"/>
    </row>
    <row r="501556" spans="2:2" x14ac:dyDescent="0.2">
      <c r="B501556" s="170"/>
    </row>
    <row r="501614" spans="2:2" x14ac:dyDescent="0.2">
      <c r="B501614" s="170"/>
    </row>
    <row r="501659" spans="2:2" x14ac:dyDescent="0.2">
      <c r="B501659" s="170"/>
    </row>
    <row r="501717" spans="2:2" x14ac:dyDescent="0.2">
      <c r="B501717" s="170"/>
    </row>
    <row r="501743" spans="2:2" x14ac:dyDescent="0.2">
      <c r="B501743" s="170"/>
    </row>
    <row r="501826" spans="2:2" x14ac:dyDescent="0.2">
      <c r="B501826" s="170"/>
    </row>
    <row r="501852" spans="2:2" x14ac:dyDescent="0.2">
      <c r="B501852" s="170"/>
    </row>
    <row r="501858" spans="2:2" x14ac:dyDescent="0.2">
      <c r="B501858" s="170"/>
    </row>
    <row r="501877" spans="2:2" x14ac:dyDescent="0.2">
      <c r="B501877" s="170"/>
    </row>
    <row r="502103" spans="2:2" x14ac:dyDescent="0.2">
      <c r="B502103" s="170"/>
    </row>
    <row r="502109" spans="2:2" x14ac:dyDescent="0.2">
      <c r="B502109" s="170"/>
    </row>
    <row r="502228" spans="2:2" x14ac:dyDescent="0.2">
      <c r="B502228" s="170"/>
    </row>
    <row r="502260" spans="2:2" x14ac:dyDescent="0.2">
      <c r="B502260" s="170"/>
    </row>
    <row r="502375" spans="2:2" x14ac:dyDescent="0.2">
      <c r="B502375" s="170"/>
    </row>
    <row r="502381" spans="2:2" x14ac:dyDescent="0.2">
      <c r="B502381" s="170"/>
    </row>
    <row r="502463" spans="2:2" x14ac:dyDescent="0.2">
      <c r="B502463" s="170"/>
    </row>
    <row r="502476" spans="2:2" x14ac:dyDescent="0.2">
      <c r="B502476" s="170"/>
    </row>
    <row r="502653" spans="2:2" x14ac:dyDescent="0.2">
      <c r="B502653" s="170"/>
    </row>
    <row r="502659" spans="2:2" x14ac:dyDescent="0.2">
      <c r="B502659" s="170"/>
    </row>
    <row r="502665" spans="2:2" x14ac:dyDescent="0.2">
      <c r="B502665" s="170"/>
    </row>
    <row r="502697" spans="2:2" x14ac:dyDescent="0.2">
      <c r="B502697" s="170"/>
    </row>
    <row r="502773" spans="2:2" x14ac:dyDescent="0.2">
      <c r="B502773" s="170"/>
    </row>
    <row r="502824" spans="2:2" x14ac:dyDescent="0.2">
      <c r="B502824" s="170"/>
    </row>
    <row r="502901" spans="2:2" x14ac:dyDescent="0.2">
      <c r="B502901" s="170"/>
    </row>
    <row r="502914" spans="2:2" x14ac:dyDescent="0.2">
      <c r="B502914" s="170"/>
    </row>
    <row r="502916" spans="2:2" x14ac:dyDescent="0.2">
      <c r="B502916" s="170"/>
    </row>
    <row r="502927" spans="2:2" x14ac:dyDescent="0.2">
      <c r="B502927" s="170"/>
    </row>
    <row r="503097" spans="2:2" x14ac:dyDescent="0.2">
      <c r="B503097" s="170"/>
    </row>
    <row r="503154" spans="2:2" x14ac:dyDescent="0.2">
      <c r="B503154" s="170"/>
    </row>
    <row r="503167" spans="2:2" x14ac:dyDescent="0.2">
      <c r="B503167" s="170"/>
    </row>
    <row r="503384" spans="2:2" x14ac:dyDescent="0.2">
      <c r="B503384" s="170"/>
    </row>
    <row r="503402" spans="2:2" x14ac:dyDescent="0.2">
      <c r="B503402" s="170"/>
    </row>
    <row r="503414" spans="2:2" x14ac:dyDescent="0.2">
      <c r="B503414" s="170"/>
    </row>
    <row r="503462" spans="2:2" x14ac:dyDescent="0.2">
      <c r="B503462" s="170"/>
    </row>
    <row r="503511" spans="2:2" x14ac:dyDescent="0.2">
      <c r="B503511" s="170"/>
    </row>
    <row r="503563" spans="2:2" x14ac:dyDescent="0.2">
      <c r="B503563" s="170"/>
    </row>
    <row r="503569" spans="2:2" x14ac:dyDescent="0.2">
      <c r="B503569" s="170"/>
    </row>
    <row r="503575" spans="2:2" x14ac:dyDescent="0.2">
      <c r="B503575" s="170"/>
    </row>
    <row r="503581" spans="2:2" x14ac:dyDescent="0.2">
      <c r="B503581" s="170"/>
    </row>
    <row r="503693" spans="2:2" x14ac:dyDescent="0.2">
      <c r="B503693" s="170"/>
    </row>
    <row r="503699" spans="2:2" x14ac:dyDescent="0.2">
      <c r="B503699" s="170"/>
    </row>
    <row r="503705" spans="2:2" x14ac:dyDescent="0.2">
      <c r="B503705" s="170"/>
    </row>
    <row r="503711" spans="2:2" x14ac:dyDescent="0.2">
      <c r="B503711" s="170"/>
    </row>
    <row r="503895" spans="2:2" x14ac:dyDescent="0.2">
      <c r="B503895" s="170"/>
    </row>
    <row r="503959" spans="2:2" x14ac:dyDescent="0.2">
      <c r="B503959" s="170"/>
    </row>
    <row r="503971" spans="2:2" x14ac:dyDescent="0.2">
      <c r="B503971" s="170"/>
    </row>
    <row r="504008" spans="2:2" x14ac:dyDescent="0.2">
      <c r="B504008" s="170"/>
    </row>
    <row r="504032" spans="2:2" x14ac:dyDescent="0.2">
      <c r="B504032" s="170"/>
    </row>
    <row r="504038" spans="2:2" x14ac:dyDescent="0.2">
      <c r="B504038" s="170"/>
    </row>
    <row r="504312" spans="2:2" x14ac:dyDescent="0.2">
      <c r="B504312" s="170"/>
    </row>
    <row r="504318" spans="2:2" x14ac:dyDescent="0.2">
      <c r="B504318" s="170"/>
    </row>
    <row r="504430" spans="2:2" x14ac:dyDescent="0.2">
      <c r="B504430" s="170"/>
    </row>
    <row r="504436" spans="2:2" x14ac:dyDescent="0.2">
      <c r="B504436" s="170"/>
    </row>
    <row r="504449" spans="2:2" x14ac:dyDescent="0.2">
      <c r="B504449" s="170"/>
    </row>
    <row r="504526" spans="2:2" x14ac:dyDescent="0.2">
      <c r="B504526" s="170"/>
    </row>
    <row r="504532" spans="2:2" x14ac:dyDescent="0.2">
      <c r="B504532" s="170"/>
    </row>
    <row r="504538" spans="2:2" x14ac:dyDescent="0.2">
      <c r="B504538" s="170"/>
    </row>
    <row r="504544" spans="2:2" x14ac:dyDescent="0.2">
      <c r="B504544" s="170"/>
    </row>
    <row r="504849" spans="2:2" x14ac:dyDescent="0.2">
      <c r="B504849" s="170"/>
    </row>
    <row r="504900" spans="2:2" x14ac:dyDescent="0.2">
      <c r="B504900" s="170"/>
    </row>
    <row r="505001" spans="2:2" x14ac:dyDescent="0.2">
      <c r="B505001" s="170"/>
    </row>
    <row r="505027" spans="2:2" x14ac:dyDescent="0.2">
      <c r="B505027" s="170"/>
    </row>
    <row r="505198" spans="2:2" x14ac:dyDescent="0.2">
      <c r="B505198" s="170"/>
    </row>
    <row r="505204" spans="2:2" x14ac:dyDescent="0.2">
      <c r="B505204" s="170"/>
    </row>
    <row r="505210" spans="2:2" x14ac:dyDescent="0.2">
      <c r="B505210" s="170"/>
    </row>
    <row r="505216" spans="2:2" x14ac:dyDescent="0.2">
      <c r="B505216" s="170"/>
    </row>
    <row r="505344" spans="2:2" x14ac:dyDescent="0.2">
      <c r="B505344" s="170"/>
    </row>
    <row r="505413" spans="2:2" x14ac:dyDescent="0.2">
      <c r="B505413" s="170"/>
    </row>
    <row r="505464" spans="2:2" x14ac:dyDescent="0.2">
      <c r="B505464" s="170"/>
    </row>
    <row r="505774" spans="2:2" x14ac:dyDescent="0.2">
      <c r="B505774" s="170"/>
    </row>
    <row r="505780" spans="2:2" x14ac:dyDescent="0.2">
      <c r="B505780" s="170"/>
    </row>
    <row r="505786" spans="2:2" x14ac:dyDescent="0.2">
      <c r="B505786" s="170"/>
    </row>
    <row r="505792" spans="2:2" x14ac:dyDescent="0.2">
      <c r="B505792" s="170"/>
    </row>
    <row r="505798" spans="2:2" x14ac:dyDescent="0.2">
      <c r="B505798" s="170"/>
    </row>
    <row r="505804" spans="2:2" x14ac:dyDescent="0.2">
      <c r="B505804" s="170"/>
    </row>
    <row r="505810" spans="2:2" x14ac:dyDescent="0.2">
      <c r="B505810" s="170"/>
    </row>
    <row r="505816" spans="2:2" x14ac:dyDescent="0.2">
      <c r="B505816" s="170"/>
    </row>
    <row r="505822" spans="2:2" x14ac:dyDescent="0.2">
      <c r="B505822" s="170"/>
    </row>
    <row r="505828" spans="2:2" x14ac:dyDescent="0.2">
      <c r="B505828" s="170"/>
    </row>
    <row r="505834" spans="2:2" x14ac:dyDescent="0.2">
      <c r="B505834" s="170"/>
    </row>
    <row r="505840" spans="2:2" x14ac:dyDescent="0.2">
      <c r="B505840" s="170"/>
    </row>
    <row r="505866" spans="2:2" x14ac:dyDescent="0.2">
      <c r="B505866" s="170"/>
    </row>
    <row r="505872" spans="2:2" x14ac:dyDescent="0.2">
      <c r="B505872" s="170"/>
    </row>
    <row r="505878" spans="2:2" x14ac:dyDescent="0.2">
      <c r="B505878" s="170"/>
    </row>
    <row r="505884" spans="2:2" x14ac:dyDescent="0.2">
      <c r="B505884" s="170"/>
    </row>
    <row r="505890" spans="2:2" x14ac:dyDescent="0.2">
      <c r="B505890" s="170"/>
    </row>
    <row r="505896" spans="2:2" x14ac:dyDescent="0.2">
      <c r="B505896" s="170"/>
    </row>
    <row r="505902" spans="2:2" x14ac:dyDescent="0.2">
      <c r="B505902" s="170"/>
    </row>
    <row r="505908" spans="2:2" x14ac:dyDescent="0.2">
      <c r="B505908" s="170"/>
    </row>
    <row r="505914" spans="2:2" x14ac:dyDescent="0.2">
      <c r="B505914" s="170"/>
    </row>
    <row r="505920" spans="2:2" x14ac:dyDescent="0.2">
      <c r="B505920" s="170"/>
    </row>
    <row r="505926" spans="2:2" x14ac:dyDescent="0.2">
      <c r="B505926" s="170"/>
    </row>
    <row r="505932" spans="2:2" x14ac:dyDescent="0.2">
      <c r="B505932" s="170"/>
    </row>
    <row r="505945" spans="2:2" x14ac:dyDescent="0.2">
      <c r="B505945" s="170"/>
    </row>
    <row r="505951" spans="2:2" x14ac:dyDescent="0.2">
      <c r="B505951" s="170"/>
    </row>
    <row r="505957" spans="2:2" x14ac:dyDescent="0.2">
      <c r="B505957" s="170"/>
    </row>
    <row r="505963" spans="2:2" x14ac:dyDescent="0.2">
      <c r="B505963" s="170"/>
    </row>
    <row r="505995" spans="2:2" x14ac:dyDescent="0.2">
      <c r="B505995" s="170"/>
    </row>
    <row r="506066" spans="2:2" x14ac:dyDescent="0.2">
      <c r="B506066" s="170"/>
    </row>
    <row r="506092" spans="2:2" x14ac:dyDescent="0.2">
      <c r="B506092" s="170"/>
    </row>
    <row r="506105" spans="2:2" x14ac:dyDescent="0.2">
      <c r="B506105" s="170"/>
    </row>
    <row r="506131" spans="2:2" x14ac:dyDescent="0.2">
      <c r="B506131" s="170"/>
    </row>
    <row r="506144" spans="2:2" x14ac:dyDescent="0.2">
      <c r="B506144" s="170"/>
    </row>
    <row r="506150" spans="2:2" x14ac:dyDescent="0.2">
      <c r="B506150" s="170"/>
    </row>
    <row r="506163" spans="2:2" x14ac:dyDescent="0.2">
      <c r="B506163" s="170"/>
    </row>
    <row r="506169" spans="2:2" x14ac:dyDescent="0.2">
      <c r="B506169" s="170"/>
    </row>
    <row r="506208" spans="2:2" x14ac:dyDescent="0.2">
      <c r="B506208" s="170"/>
    </row>
    <row r="506266" spans="2:2" x14ac:dyDescent="0.2">
      <c r="B506266" s="170"/>
    </row>
    <row r="506381" spans="2:2" x14ac:dyDescent="0.2">
      <c r="B506381" s="170"/>
    </row>
    <row r="506695" spans="2:2" x14ac:dyDescent="0.2">
      <c r="B506695" s="170"/>
    </row>
    <row r="506708" spans="2:2" x14ac:dyDescent="0.2">
      <c r="B506708" s="170"/>
    </row>
    <row r="506721" spans="2:2" x14ac:dyDescent="0.2">
      <c r="B506721" s="170"/>
    </row>
    <row r="506727" spans="2:2" x14ac:dyDescent="0.2">
      <c r="B506727" s="170"/>
    </row>
    <row r="506733" spans="2:2" x14ac:dyDescent="0.2">
      <c r="B506733" s="170"/>
    </row>
    <row r="506778" spans="2:2" x14ac:dyDescent="0.2">
      <c r="B506778" s="170"/>
    </row>
    <row r="506784" spans="2:2" x14ac:dyDescent="0.2">
      <c r="B506784" s="170"/>
    </row>
    <row r="506849" spans="2:2" x14ac:dyDescent="0.2">
      <c r="B506849" s="170"/>
    </row>
    <row r="506875" spans="2:2" x14ac:dyDescent="0.2">
      <c r="B506875" s="170"/>
    </row>
    <row r="506881" spans="2:2" x14ac:dyDescent="0.2">
      <c r="B506881" s="170"/>
    </row>
    <row r="506938" spans="2:2" x14ac:dyDescent="0.2">
      <c r="B506938" s="170"/>
    </row>
    <row r="506940" spans="2:2" x14ac:dyDescent="0.2">
      <c r="B506940" s="170"/>
    </row>
    <row r="506968" spans="2:2" x14ac:dyDescent="0.2">
      <c r="B506968" s="170"/>
    </row>
    <row r="506974" spans="2:2" x14ac:dyDescent="0.2">
      <c r="B506974" s="170"/>
    </row>
    <row r="506980" spans="2:2" x14ac:dyDescent="0.2">
      <c r="B506980" s="170"/>
    </row>
    <row r="506982" spans="2:2" x14ac:dyDescent="0.2">
      <c r="B506982" s="170"/>
    </row>
    <row r="507034" spans="2:2" x14ac:dyDescent="0.2">
      <c r="B507034" s="170"/>
    </row>
    <row r="507036" spans="2:2" x14ac:dyDescent="0.2">
      <c r="B507036" s="170"/>
    </row>
    <row r="507118" spans="2:2" x14ac:dyDescent="0.2">
      <c r="B507118" s="170"/>
    </row>
    <row r="507124" spans="2:2" x14ac:dyDescent="0.2">
      <c r="B507124" s="170"/>
    </row>
    <row r="507130" spans="2:2" x14ac:dyDescent="0.2">
      <c r="B507130" s="170"/>
    </row>
    <row r="507132" spans="2:2" x14ac:dyDescent="0.2">
      <c r="B507132" s="170"/>
    </row>
    <row r="507626" spans="2:2" x14ac:dyDescent="0.2">
      <c r="B507626" s="170"/>
    </row>
    <row r="507628" spans="2:2" x14ac:dyDescent="0.2">
      <c r="B507628" s="170"/>
    </row>
    <row r="507632" spans="2:2" x14ac:dyDescent="0.2">
      <c r="B507632" s="170"/>
    </row>
    <row r="507634" spans="2:2" x14ac:dyDescent="0.2">
      <c r="B507634" s="170"/>
    </row>
    <row r="507638" spans="2:2" x14ac:dyDescent="0.2">
      <c r="B507638" s="170"/>
    </row>
    <row r="507640" spans="2:2" x14ac:dyDescent="0.2">
      <c r="B507640" s="170"/>
    </row>
    <row r="507644" spans="2:2" x14ac:dyDescent="0.2">
      <c r="B507644" s="170"/>
    </row>
    <row r="507646" spans="2:2" x14ac:dyDescent="0.2">
      <c r="B507646" s="170"/>
    </row>
    <row r="507650" spans="2:2" x14ac:dyDescent="0.2">
      <c r="B507650" s="170"/>
    </row>
    <row r="507652" spans="2:2" x14ac:dyDescent="0.2">
      <c r="B507652" s="170"/>
    </row>
    <row r="507656" spans="2:2" x14ac:dyDescent="0.2">
      <c r="B507656" s="170"/>
    </row>
    <row r="507658" spans="2:2" x14ac:dyDescent="0.2">
      <c r="B507658" s="170"/>
    </row>
    <row r="507662" spans="2:2" x14ac:dyDescent="0.2">
      <c r="B507662" s="170"/>
    </row>
    <row r="507664" spans="2:2" x14ac:dyDescent="0.2">
      <c r="B507664" s="170"/>
    </row>
    <row r="507668" spans="2:2" x14ac:dyDescent="0.2">
      <c r="B507668" s="170"/>
    </row>
    <row r="507670" spans="2:2" x14ac:dyDescent="0.2">
      <c r="B507670" s="170"/>
    </row>
    <row r="507764" spans="2:2" x14ac:dyDescent="0.2">
      <c r="B507764" s="170"/>
    </row>
    <row r="507899" spans="2:2" x14ac:dyDescent="0.2">
      <c r="B507899" s="170"/>
    </row>
    <row r="507901" spans="2:2" x14ac:dyDescent="0.2">
      <c r="B507901" s="170"/>
    </row>
    <row r="507911" spans="2:2" x14ac:dyDescent="0.2">
      <c r="B507911" s="170"/>
    </row>
    <row r="507913" spans="2:2" x14ac:dyDescent="0.2">
      <c r="B507913" s="170"/>
    </row>
    <row r="507917" spans="2:2" x14ac:dyDescent="0.2">
      <c r="B507917" s="170"/>
    </row>
    <row r="507919" spans="2:2" x14ac:dyDescent="0.2">
      <c r="B507919" s="170"/>
    </row>
    <row r="507935" spans="2:2" x14ac:dyDescent="0.2">
      <c r="B507935" s="170"/>
    </row>
    <row r="507937" spans="2:2" x14ac:dyDescent="0.2">
      <c r="B507937" s="170"/>
    </row>
    <row r="507941" spans="2:2" x14ac:dyDescent="0.2">
      <c r="B507941" s="170"/>
    </row>
    <row r="507943" spans="2:2" x14ac:dyDescent="0.2">
      <c r="B507943" s="170"/>
    </row>
    <row r="507959" spans="2:2" x14ac:dyDescent="0.2">
      <c r="B507959" s="170"/>
    </row>
    <row r="507961" spans="2:2" x14ac:dyDescent="0.2">
      <c r="B507961" s="170"/>
    </row>
    <row r="507965" spans="2:2" x14ac:dyDescent="0.2">
      <c r="B507965" s="170"/>
    </row>
    <row r="507967" spans="2:2" x14ac:dyDescent="0.2">
      <c r="B507967" s="170"/>
    </row>
    <row r="507983" spans="2:2" x14ac:dyDescent="0.2">
      <c r="B507983" s="170"/>
    </row>
    <row r="507985" spans="2:2" x14ac:dyDescent="0.2">
      <c r="B507985" s="170"/>
    </row>
    <row r="508104" spans="2:2" x14ac:dyDescent="0.2">
      <c r="B508104" s="170"/>
    </row>
    <row r="508243" spans="2:2" x14ac:dyDescent="0.2">
      <c r="B508243" s="170"/>
    </row>
    <row r="508245" spans="2:2" x14ac:dyDescent="0.2">
      <c r="B508245" s="170"/>
    </row>
    <row r="508249" spans="2:2" x14ac:dyDescent="0.2">
      <c r="B508249" s="170"/>
    </row>
    <row r="508251" spans="2:2" x14ac:dyDescent="0.2">
      <c r="B508251" s="170"/>
    </row>
    <row r="508255" spans="2:2" x14ac:dyDescent="0.2">
      <c r="B508255" s="170"/>
    </row>
    <row r="508257" spans="2:2" x14ac:dyDescent="0.2">
      <c r="B508257" s="170"/>
    </row>
    <row r="508261" spans="2:2" x14ac:dyDescent="0.2">
      <c r="B508261" s="170"/>
    </row>
    <row r="508263" spans="2:2" x14ac:dyDescent="0.2">
      <c r="B508263" s="170"/>
    </row>
    <row r="508267" spans="2:2" x14ac:dyDescent="0.2">
      <c r="B508267" s="170"/>
    </row>
    <row r="508269" spans="2:2" x14ac:dyDescent="0.2">
      <c r="B508269" s="170"/>
    </row>
    <row r="508273" spans="2:2" x14ac:dyDescent="0.2">
      <c r="B508273" s="170"/>
    </row>
    <row r="508275" spans="2:2" x14ac:dyDescent="0.2">
      <c r="B508275" s="170"/>
    </row>
    <row r="508279" spans="2:2" x14ac:dyDescent="0.2">
      <c r="B508279" s="170"/>
    </row>
    <row r="508281" spans="2:2" x14ac:dyDescent="0.2">
      <c r="B508281" s="170"/>
    </row>
    <row r="508285" spans="2:2" x14ac:dyDescent="0.2">
      <c r="B508285" s="170"/>
    </row>
    <row r="508287" spans="2:2" x14ac:dyDescent="0.2">
      <c r="B508287" s="170"/>
    </row>
    <row r="508291" spans="2:2" x14ac:dyDescent="0.2">
      <c r="B508291" s="170"/>
    </row>
    <row r="508293" spans="2:2" x14ac:dyDescent="0.2">
      <c r="B508293" s="170"/>
    </row>
    <row r="508303" spans="2:2" x14ac:dyDescent="0.2">
      <c r="B508303" s="170"/>
    </row>
    <row r="508305" spans="2:2" x14ac:dyDescent="0.2">
      <c r="B508305" s="170"/>
    </row>
    <row r="508309" spans="2:2" x14ac:dyDescent="0.2">
      <c r="B508309" s="170"/>
    </row>
    <row r="508311" spans="2:2" x14ac:dyDescent="0.2">
      <c r="B508311" s="170"/>
    </row>
    <row r="509175" spans="2:2" x14ac:dyDescent="0.2">
      <c r="B509175" s="170"/>
    </row>
    <row r="509356" spans="2:2" x14ac:dyDescent="0.2">
      <c r="B509356" s="170"/>
    </row>
    <row r="509358" spans="2:2" x14ac:dyDescent="0.2">
      <c r="B509358" s="170"/>
    </row>
    <row r="509362" spans="2:2" x14ac:dyDescent="0.2">
      <c r="B509362" s="170"/>
    </row>
    <row r="509364" spans="2:2" x14ac:dyDescent="0.2">
      <c r="B509364" s="170"/>
    </row>
    <row r="509368" spans="2:2" x14ac:dyDescent="0.2">
      <c r="B509368" s="170"/>
    </row>
    <row r="509370" spans="2:2" x14ac:dyDescent="0.2">
      <c r="B509370" s="170"/>
    </row>
    <row r="509374" spans="2:2" x14ac:dyDescent="0.2">
      <c r="B509374" s="170"/>
    </row>
    <row r="509376" spans="2:2" x14ac:dyDescent="0.2">
      <c r="B509376" s="170"/>
    </row>
    <row r="509380" spans="2:2" x14ac:dyDescent="0.2">
      <c r="B509380" s="170"/>
    </row>
    <row r="509382" spans="2:2" x14ac:dyDescent="0.2">
      <c r="B509382" s="170"/>
    </row>
    <row r="509386" spans="2:2" x14ac:dyDescent="0.2">
      <c r="B509386" s="170"/>
    </row>
    <row r="509388" spans="2:2" x14ac:dyDescent="0.2">
      <c r="B509388" s="170"/>
    </row>
    <row r="509392" spans="2:2" x14ac:dyDescent="0.2">
      <c r="B509392" s="170"/>
    </row>
    <row r="509394" spans="2:2" x14ac:dyDescent="0.2">
      <c r="B509394" s="170"/>
    </row>
    <row r="509398" spans="2:2" x14ac:dyDescent="0.2">
      <c r="B509398" s="170"/>
    </row>
    <row r="509400" spans="2:2" x14ac:dyDescent="0.2">
      <c r="B509400" s="170"/>
    </row>
    <row r="509404" spans="2:2" x14ac:dyDescent="0.2">
      <c r="B509404" s="170"/>
    </row>
    <row r="509406" spans="2:2" x14ac:dyDescent="0.2">
      <c r="B509406" s="170"/>
    </row>
    <row r="509416" spans="2:2" x14ac:dyDescent="0.2">
      <c r="B509416" s="170"/>
    </row>
    <row r="509418" spans="2:2" x14ac:dyDescent="0.2">
      <c r="B509418" s="170"/>
    </row>
    <row r="509422" spans="2:2" x14ac:dyDescent="0.2">
      <c r="B509422" s="170"/>
    </row>
    <row r="509424" spans="2:2" x14ac:dyDescent="0.2">
      <c r="B509424" s="170"/>
    </row>
    <row r="510028" spans="2:2" x14ac:dyDescent="0.2">
      <c r="B510028" s="170"/>
    </row>
    <row r="510030" spans="2:2" x14ac:dyDescent="0.2">
      <c r="B510030" s="170"/>
    </row>
    <row r="510034" spans="2:2" x14ac:dyDescent="0.2">
      <c r="B510034" s="170"/>
    </row>
    <row r="510040" spans="2:2" x14ac:dyDescent="0.2">
      <c r="B510040" s="170"/>
    </row>
    <row r="510042" spans="2:2" x14ac:dyDescent="0.2">
      <c r="B510042" s="170"/>
    </row>
    <row r="510046" spans="2:2" x14ac:dyDescent="0.2">
      <c r="B510046" s="170"/>
    </row>
    <row r="510048" spans="2:2" x14ac:dyDescent="0.2">
      <c r="B510048" s="170"/>
    </row>
    <row r="510052" spans="2:2" x14ac:dyDescent="0.2">
      <c r="B510052" s="170"/>
    </row>
    <row r="510054" spans="2:2" x14ac:dyDescent="0.2">
      <c r="B510054" s="170"/>
    </row>
    <row r="510058" spans="2:2" x14ac:dyDescent="0.2">
      <c r="B510058" s="170"/>
    </row>
    <row r="510060" spans="2:2" x14ac:dyDescent="0.2">
      <c r="B510060" s="170"/>
    </row>
    <row r="510064" spans="2:2" x14ac:dyDescent="0.2">
      <c r="B510064" s="170"/>
    </row>
    <row r="510066" spans="2:2" x14ac:dyDescent="0.2">
      <c r="B510066" s="170"/>
    </row>
    <row r="510070" spans="2:2" x14ac:dyDescent="0.2">
      <c r="B510070" s="170"/>
    </row>
    <row r="510072" spans="2:2" x14ac:dyDescent="0.2">
      <c r="B510072" s="170"/>
    </row>
    <row r="510076" spans="2:2" x14ac:dyDescent="0.2">
      <c r="B510076" s="170"/>
    </row>
    <row r="510078" spans="2:2" x14ac:dyDescent="0.2">
      <c r="B510078" s="170"/>
    </row>
    <row r="510082" spans="2:2" x14ac:dyDescent="0.2">
      <c r="B510082" s="170"/>
    </row>
    <row r="510084" spans="2:2" x14ac:dyDescent="0.2">
      <c r="B510084" s="170"/>
    </row>
    <row r="510088" spans="2:2" x14ac:dyDescent="0.2">
      <c r="B510088" s="170"/>
    </row>
    <row r="510090" spans="2:2" x14ac:dyDescent="0.2">
      <c r="B510090" s="170"/>
    </row>
    <row r="510094" spans="2:2" x14ac:dyDescent="0.2">
      <c r="B510094" s="170"/>
    </row>
    <row r="510096" spans="2:2" x14ac:dyDescent="0.2">
      <c r="B510096" s="170"/>
    </row>
    <row r="510100" spans="2:2" x14ac:dyDescent="0.2">
      <c r="B510100" s="170"/>
    </row>
    <row r="510102" spans="2:2" x14ac:dyDescent="0.2">
      <c r="B510102" s="170"/>
    </row>
    <row r="510112" spans="2:2" x14ac:dyDescent="0.2">
      <c r="B510112" s="170"/>
    </row>
    <row r="510114" spans="2:2" x14ac:dyDescent="0.2">
      <c r="B510114" s="170"/>
    </row>
    <row r="510118" spans="2:2" x14ac:dyDescent="0.2">
      <c r="B510118" s="170"/>
    </row>
    <row r="510120" spans="2:2" x14ac:dyDescent="0.2">
      <c r="B510120" s="170"/>
    </row>
    <row r="510208" spans="2:2" x14ac:dyDescent="0.2">
      <c r="B510208" s="170"/>
    </row>
    <row r="510294" spans="2:2" x14ac:dyDescent="0.2">
      <c r="B510294" s="170"/>
    </row>
    <row r="510296" spans="2:2" x14ac:dyDescent="0.2">
      <c r="B510296" s="170"/>
    </row>
    <row r="510300" spans="2:2" x14ac:dyDescent="0.2">
      <c r="B510300" s="170"/>
    </row>
    <row r="510302" spans="2:2" x14ac:dyDescent="0.2">
      <c r="B510302" s="170"/>
    </row>
    <row r="510441" spans="2:2" x14ac:dyDescent="0.2">
      <c r="B510441" s="170"/>
    </row>
    <row r="510443" spans="2:2" x14ac:dyDescent="0.2">
      <c r="B510443" s="170"/>
    </row>
    <row r="510447" spans="2:2" x14ac:dyDescent="0.2">
      <c r="B510447" s="170"/>
    </row>
    <row r="510526" spans="2:2" x14ac:dyDescent="0.2">
      <c r="B510526" s="170"/>
    </row>
    <row r="510528" spans="2:2" x14ac:dyDescent="0.2">
      <c r="B510528" s="170"/>
    </row>
    <row r="510532" spans="2:2" x14ac:dyDescent="0.2">
      <c r="B510532" s="170"/>
    </row>
    <row r="510534" spans="2:2" x14ac:dyDescent="0.2">
      <c r="B510534" s="170"/>
    </row>
    <row r="510538" spans="2:2" x14ac:dyDescent="0.2">
      <c r="B510538" s="170"/>
    </row>
    <row r="510540" spans="2:2" x14ac:dyDescent="0.2">
      <c r="B510540" s="170"/>
    </row>
    <row r="510544" spans="2:2" x14ac:dyDescent="0.2">
      <c r="B510544" s="170"/>
    </row>
    <row r="510546" spans="2:2" x14ac:dyDescent="0.2">
      <c r="B510546" s="170"/>
    </row>
    <row r="510550" spans="2:2" x14ac:dyDescent="0.2">
      <c r="B510550" s="170"/>
    </row>
    <row r="510552" spans="2:2" x14ac:dyDescent="0.2">
      <c r="B510552" s="170"/>
    </row>
    <row r="510556" spans="2:2" x14ac:dyDescent="0.2">
      <c r="B510556" s="170"/>
    </row>
    <row r="510558" spans="2:2" x14ac:dyDescent="0.2">
      <c r="B510558" s="170"/>
    </row>
    <row r="510562" spans="2:2" x14ac:dyDescent="0.2">
      <c r="B510562" s="170"/>
    </row>
    <row r="510564" spans="2:2" x14ac:dyDescent="0.2">
      <c r="B510564" s="170"/>
    </row>
    <row r="510568" spans="2:2" x14ac:dyDescent="0.2">
      <c r="B510568" s="170"/>
    </row>
    <row r="510570" spans="2:2" x14ac:dyDescent="0.2">
      <c r="B510570" s="170"/>
    </row>
    <row r="510854" spans="2:2" x14ac:dyDescent="0.2">
      <c r="B510854" s="170"/>
    </row>
    <row r="510856" spans="2:2" x14ac:dyDescent="0.2">
      <c r="B510856" s="170"/>
    </row>
    <row r="510860" spans="2:2" x14ac:dyDescent="0.2">
      <c r="B510860" s="170"/>
    </row>
    <row r="510862" spans="2:2" x14ac:dyDescent="0.2">
      <c r="B510862" s="170"/>
    </row>
    <row r="510866" spans="2:2" x14ac:dyDescent="0.2">
      <c r="B510866" s="170"/>
    </row>
    <row r="510868" spans="2:2" x14ac:dyDescent="0.2">
      <c r="B510868" s="170"/>
    </row>
    <row r="510872" spans="2:2" x14ac:dyDescent="0.2">
      <c r="B510872" s="170"/>
    </row>
    <row r="510874" spans="2:2" x14ac:dyDescent="0.2">
      <c r="B510874" s="170"/>
    </row>
    <row r="510878" spans="2:2" x14ac:dyDescent="0.2">
      <c r="B510878" s="170"/>
    </row>
    <row r="510880" spans="2:2" x14ac:dyDescent="0.2">
      <c r="B510880" s="170"/>
    </row>
    <row r="510884" spans="2:2" x14ac:dyDescent="0.2">
      <c r="B510884" s="170"/>
    </row>
    <row r="510886" spans="2:2" x14ac:dyDescent="0.2">
      <c r="B510886" s="170"/>
    </row>
    <row r="510890" spans="2:2" x14ac:dyDescent="0.2">
      <c r="B510890" s="170"/>
    </row>
    <row r="510892" spans="2:2" x14ac:dyDescent="0.2">
      <c r="B510892" s="170"/>
    </row>
    <row r="510896" spans="2:2" x14ac:dyDescent="0.2">
      <c r="B510896" s="170"/>
    </row>
    <row r="510898" spans="2:2" x14ac:dyDescent="0.2">
      <c r="B510898" s="170"/>
    </row>
    <row r="510947" spans="2:2" x14ac:dyDescent="0.2">
      <c r="B510947" s="170"/>
    </row>
    <row r="510949" spans="2:2" x14ac:dyDescent="0.2">
      <c r="B510949" s="170"/>
    </row>
    <row r="510953" spans="2:2" x14ac:dyDescent="0.2">
      <c r="B510953" s="170"/>
    </row>
    <row r="510955" spans="2:2" x14ac:dyDescent="0.2">
      <c r="B510955" s="170"/>
    </row>
    <row r="511192" spans="2:2" x14ac:dyDescent="0.2">
      <c r="B511192" s="170"/>
    </row>
    <row r="511194" spans="2:2" x14ac:dyDescent="0.2">
      <c r="B511194" s="170"/>
    </row>
    <row r="511198" spans="2:2" x14ac:dyDescent="0.2">
      <c r="B511198" s="170"/>
    </row>
    <row r="511200" spans="2:2" x14ac:dyDescent="0.2">
      <c r="B511200" s="170"/>
    </row>
    <row r="512087" spans="2:2" x14ac:dyDescent="0.2">
      <c r="B512087" s="170"/>
    </row>
    <row r="512089" spans="2:2" x14ac:dyDescent="0.2">
      <c r="B512089" s="170"/>
    </row>
    <row r="512093" spans="2:2" x14ac:dyDescent="0.2">
      <c r="B512093" s="170"/>
    </row>
    <row r="512099" spans="2:2" x14ac:dyDescent="0.2">
      <c r="B512099" s="170"/>
    </row>
    <row r="512101" spans="2:2" x14ac:dyDescent="0.2">
      <c r="B512101" s="170"/>
    </row>
    <row r="512105" spans="2:2" x14ac:dyDescent="0.2">
      <c r="B512105" s="170"/>
    </row>
    <row r="512107" spans="2:2" x14ac:dyDescent="0.2">
      <c r="B512107" s="170"/>
    </row>
    <row r="512361" spans="2:2" x14ac:dyDescent="0.2">
      <c r="B512361" s="170"/>
    </row>
    <row r="512363" spans="2:2" x14ac:dyDescent="0.2">
      <c r="B512363" s="170"/>
    </row>
    <row r="512373" spans="2:2" x14ac:dyDescent="0.2">
      <c r="B512373" s="170"/>
    </row>
    <row r="512379" spans="2:2" x14ac:dyDescent="0.2">
      <c r="B512379" s="170"/>
    </row>
    <row r="512385" spans="2:2" x14ac:dyDescent="0.2">
      <c r="B512385" s="170"/>
    </row>
    <row r="512387" spans="2:2" x14ac:dyDescent="0.2">
      <c r="B512387" s="170"/>
    </row>
    <row r="512391" spans="2:2" x14ac:dyDescent="0.2">
      <c r="B512391" s="170"/>
    </row>
    <row r="512393" spans="2:2" x14ac:dyDescent="0.2">
      <c r="B512393" s="170"/>
    </row>
    <row r="512397" spans="2:2" x14ac:dyDescent="0.2">
      <c r="B512397" s="170"/>
    </row>
    <row r="512403" spans="2:2" x14ac:dyDescent="0.2">
      <c r="B512403" s="170"/>
    </row>
    <row r="512409" spans="2:2" x14ac:dyDescent="0.2">
      <c r="B512409" s="170"/>
    </row>
    <row r="512411" spans="2:2" x14ac:dyDescent="0.2">
      <c r="B512411" s="170"/>
    </row>
    <row r="513002" spans="2:2" x14ac:dyDescent="0.2">
      <c r="B513002" s="170"/>
    </row>
    <row r="513004" spans="2:2" x14ac:dyDescent="0.2">
      <c r="B513004" s="170"/>
    </row>
    <row r="513008" spans="2:2" x14ac:dyDescent="0.2">
      <c r="B513008" s="170"/>
    </row>
    <row r="513071" spans="2:2" x14ac:dyDescent="0.2">
      <c r="B513071" s="170"/>
    </row>
    <row r="513073" spans="2:2" x14ac:dyDescent="0.2">
      <c r="B513073" s="170"/>
    </row>
    <row r="513077" spans="2:2" x14ac:dyDescent="0.2">
      <c r="B513077" s="170"/>
    </row>
    <row r="513079" spans="2:2" x14ac:dyDescent="0.2">
      <c r="B513079" s="170"/>
    </row>
    <row r="513132" spans="2:2" x14ac:dyDescent="0.2">
      <c r="B513132" s="170"/>
    </row>
    <row r="513265" spans="2:2" x14ac:dyDescent="0.2">
      <c r="B513265" s="170"/>
    </row>
    <row r="513271" spans="2:2" x14ac:dyDescent="0.2">
      <c r="B513271" s="170"/>
    </row>
    <row r="513303" spans="2:2" x14ac:dyDescent="0.2">
      <c r="B513303" s="170"/>
    </row>
    <row r="513309" spans="2:2" x14ac:dyDescent="0.2">
      <c r="B513309" s="170"/>
    </row>
    <row r="513335" spans="2:2" x14ac:dyDescent="0.2">
      <c r="B513335" s="170"/>
    </row>
    <row r="513348" spans="2:2" x14ac:dyDescent="0.2">
      <c r="B513348" s="170"/>
    </row>
    <row r="513361" spans="2:2" x14ac:dyDescent="0.2">
      <c r="B513361" s="170"/>
    </row>
    <row r="513432" spans="2:2" x14ac:dyDescent="0.2">
      <c r="B513432" s="170"/>
    </row>
    <row r="513445" spans="2:2" x14ac:dyDescent="0.2">
      <c r="B513445" s="170"/>
    </row>
    <row r="513471" spans="2:2" x14ac:dyDescent="0.2">
      <c r="B513471" s="170"/>
    </row>
    <row r="513534" spans="2:2" x14ac:dyDescent="0.2">
      <c r="B513534" s="170"/>
    </row>
    <row r="513641" spans="2:2" x14ac:dyDescent="0.2">
      <c r="B513641" s="170"/>
    </row>
    <row r="513647" spans="2:2" x14ac:dyDescent="0.2">
      <c r="B513647" s="170"/>
    </row>
    <row r="513673" spans="2:2" x14ac:dyDescent="0.2">
      <c r="B513673" s="170"/>
    </row>
    <row r="513761" spans="2:2" x14ac:dyDescent="0.2">
      <c r="B513761" s="170"/>
    </row>
    <row r="513767" spans="2:2" x14ac:dyDescent="0.2">
      <c r="B513767" s="170"/>
    </row>
    <row r="513798" spans="2:2" x14ac:dyDescent="0.2">
      <c r="B513798" s="170"/>
    </row>
    <row r="513804" spans="2:2" x14ac:dyDescent="0.2">
      <c r="B513804" s="170"/>
    </row>
    <row r="513810" spans="2:2" x14ac:dyDescent="0.2">
      <c r="B513810" s="170"/>
    </row>
    <row r="513836" spans="2:2" x14ac:dyDescent="0.2">
      <c r="B513836" s="170"/>
    </row>
    <row r="513899" spans="2:2" x14ac:dyDescent="0.2">
      <c r="B513899" s="170"/>
    </row>
    <row r="513905" spans="2:2" x14ac:dyDescent="0.2">
      <c r="B513905" s="170"/>
    </row>
    <row r="513911" spans="2:2" x14ac:dyDescent="0.2">
      <c r="B513911" s="170"/>
    </row>
    <row r="514105" spans="2:2" x14ac:dyDescent="0.2">
      <c r="B514105" s="170"/>
    </row>
    <row r="514111" spans="2:2" x14ac:dyDescent="0.2">
      <c r="B514111" s="170"/>
    </row>
    <row r="514175" spans="2:2" x14ac:dyDescent="0.2">
      <c r="B514175" s="170"/>
    </row>
    <row r="514307" spans="2:2" x14ac:dyDescent="0.2">
      <c r="B514307" s="170"/>
    </row>
    <row r="514352" spans="2:2" x14ac:dyDescent="0.2">
      <c r="B514352" s="170"/>
    </row>
    <row r="514371" spans="2:2" x14ac:dyDescent="0.2">
      <c r="B514371" s="170"/>
    </row>
    <row r="514377" spans="2:2" x14ac:dyDescent="0.2">
      <c r="B514377" s="170"/>
    </row>
    <row r="514383" spans="2:2" x14ac:dyDescent="0.2">
      <c r="B514383" s="170"/>
    </row>
    <row r="514389" spans="2:2" x14ac:dyDescent="0.2">
      <c r="B514389" s="170"/>
    </row>
    <row r="514431" spans="2:2" x14ac:dyDescent="0.2">
      <c r="B514431" s="170"/>
    </row>
    <row r="514437" spans="2:2" x14ac:dyDescent="0.2">
      <c r="B514437" s="170"/>
    </row>
    <row r="514553" spans="2:2" x14ac:dyDescent="0.2">
      <c r="B514553" s="170"/>
    </row>
    <row r="514579" spans="2:2" x14ac:dyDescent="0.2">
      <c r="B514579" s="170"/>
    </row>
    <row r="514585" spans="2:2" x14ac:dyDescent="0.2">
      <c r="B514585" s="170"/>
    </row>
    <row r="514751" spans="2:2" x14ac:dyDescent="0.2">
      <c r="B514751" s="170"/>
    </row>
    <row r="514757" spans="2:2" x14ac:dyDescent="0.2">
      <c r="B514757" s="170"/>
    </row>
    <row r="514921" spans="2:2" x14ac:dyDescent="0.2">
      <c r="B514921" s="170"/>
    </row>
    <row r="514933" spans="2:2" x14ac:dyDescent="0.2">
      <c r="B514933" s="170"/>
    </row>
    <row r="514939" spans="2:2" x14ac:dyDescent="0.2">
      <c r="B514939" s="170"/>
    </row>
    <row r="515044" spans="2:2" x14ac:dyDescent="0.2">
      <c r="B515044" s="170"/>
    </row>
    <row r="515050" spans="2:2" x14ac:dyDescent="0.2">
      <c r="B515050" s="170"/>
    </row>
    <row r="515056" spans="2:2" x14ac:dyDescent="0.2">
      <c r="B515056" s="170"/>
    </row>
    <row r="515062" spans="2:2" x14ac:dyDescent="0.2">
      <c r="B515062" s="170"/>
    </row>
    <row r="515068" spans="2:2" x14ac:dyDescent="0.2">
      <c r="B515068" s="170"/>
    </row>
    <row r="515074" spans="2:2" x14ac:dyDescent="0.2">
      <c r="B515074" s="170"/>
    </row>
    <row r="515136" spans="2:2" x14ac:dyDescent="0.2">
      <c r="B515136" s="170"/>
    </row>
    <row r="515142" spans="2:2" x14ac:dyDescent="0.2">
      <c r="B515142" s="170"/>
    </row>
    <row r="515148" spans="2:2" x14ac:dyDescent="0.2">
      <c r="B515148" s="170"/>
    </row>
    <row r="515210" spans="2:2" x14ac:dyDescent="0.2">
      <c r="B515210" s="170"/>
    </row>
    <row r="515259" spans="2:2" x14ac:dyDescent="0.2">
      <c r="B515259" s="170"/>
    </row>
    <row r="515265" spans="2:2" x14ac:dyDescent="0.2">
      <c r="B515265" s="170"/>
    </row>
    <row r="515271" spans="2:2" x14ac:dyDescent="0.2">
      <c r="B515271" s="170"/>
    </row>
    <row r="515328" spans="2:2" x14ac:dyDescent="0.2">
      <c r="B515328" s="170"/>
    </row>
    <row r="515386" spans="2:2" x14ac:dyDescent="0.2">
      <c r="B515386" s="170"/>
    </row>
    <row r="515392" spans="2:2" x14ac:dyDescent="0.2">
      <c r="B515392" s="170"/>
    </row>
    <row r="515398" spans="2:2" x14ac:dyDescent="0.2">
      <c r="B515398" s="170"/>
    </row>
    <row r="515404" spans="2:2" x14ac:dyDescent="0.2">
      <c r="B515404" s="170"/>
    </row>
    <row r="515410" spans="2:2" x14ac:dyDescent="0.2">
      <c r="B515410" s="170"/>
    </row>
    <row r="515416" spans="2:2" x14ac:dyDescent="0.2">
      <c r="B515416" s="170"/>
    </row>
    <row r="515422" spans="2:2" x14ac:dyDescent="0.2">
      <c r="B515422" s="170"/>
    </row>
    <row r="515428" spans="2:2" x14ac:dyDescent="0.2">
      <c r="B515428" s="170"/>
    </row>
    <row r="515644" spans="2:2" x14ac:dyDescent="0.2">
      <c r="B515644" s="170"/>
    </row>
    <row r="515687" spans="2:2" x14ac:dyDescent="0.2">
      <c r="B515687" s="170"/>
    </row>
    <row r="515693" spans="2:2" x14ac:dyDescent="0.2">
      <c r="B515693" s="170"/>
    </row>
    <row r="515699" spans="2:2" x14ac:dyDescent="0.2">
      <c r="B515699" s="170"/>
    </row>
    <row r="515705" spans="2:2" x14ac:dyDescent="0.2">
      <c r="B515705" s="170"/>
    </row>
    <row r="515711" spans="2:2" x14ac:dyDescent="0.2">
      <c r="B515711" s="170"/>
    </row>
    <row r="515717" spans="2:2" x14ac:dyDescent="0.2">
      <c r="B515717" s="170"/>
    </row>
    <row r="515723" spans="2:2" x14ac:dyDescent="0.2">
      <c r="B515723" s="170"/>
    </row>
    <row r="515729" spans="2:2" x14ac:dyDescent="0.2">
      <c r="B515729" s="170"/>
    </row>
    <row r="515735" spans="2:2" x14ac:dyDescent="0.2">
      <c r="B515735" s="170"/>
    </row>
    <row r="515741" spans="2:2" x14ac:dyDescent="0.2">
      <c r="B515741" s="170"/>
    </row>
    <row r="515747" spans="2:2" x14ac:dyDescent="0.2">
      <c r="B515747" s="170"/>
    </row>
    <row r="515790" spans="2:2" x14ac:dyDescent="0.2">
      <c r="B515790" s="170"/>
    </row>
    <row r="515796" spans="2:2" x14ac:dyDescent="0.2">
      <c r="B515796" s="170"/>
    </row>
    <row r="515802" spans="2:2" x14ac:dyDescent="0.2">
      <c r="B515802" s="170"/>
    </row>
    <row r="515870" spans="2:2" x14ac:dyDescent="0.2">
      <c r="B515870" s="170"/>
    </row>
    <row r="515876" spans="2:2" x14ac:dyDescent="0.2">
      <c r="B515876" s="170"/>
    </row>
    <row r="515882" spans="2:2" x14ac:dyDescent="0.2">
      <c r="B515882" s="170"/>
    </row>
    <row r="515895" spans="2:2" x14ac:dyDescent="0.2">
      <c r="B515895" s="170"/>
    </row>
    <row r="515914" spans="2:2" x14ac:dyDescent="0.2">
      <c r="B515914" s="170"/>
    </row>
    <row r="515991" spans="2:2" x14ac:dyDescent="0.2">
      <c r="B515991" s="170"/>
    </row>
    <row r="516017" spans="2:2" x14ac:dyDescent="0.2">
      <c r="B516017" s="170"/>
    </row>
    <row r="516049" spans="2:2" x14ac:dyDescent="0.2">
      <c r="B516049" s="170"/>
    </row>
    <row r="516107" spans="2:2" x14ac:dyDescent="0.2">
      <c r="B516107" s="170"/>
    </row>
    <row r="516132" spans="2:2" x14ac:dyDescent="0.2">
      <c r="B516132" s="170"/>
    </row>
    <row r="516187" spans="2:2" x14ac:dyDescent="0.2">
      <c r="B516187" s="170"/>
    </row>
    <row r="516429" spans="2:2" x14ac:dyDescent="0.2">
      <c r="B516429" s="170"/>
    </row>
    <row r="516435" spans="2:2" x14ac:dyDescent="0.2">
      <c r="B516435" s="170"/>
    </row>
    <row r="516486" spans="2:2" x14ac:dyDescent="0.2">
      <c r="B516486" s="170"/>
    </row>
    <row r="516499" spans="2:2" x14ac:dyDescent="0.2">
      <c r="B516499" s="170"/>
    </row>
    <row r="516525" spans="2:2" x14ac:dyDescent="0.2">
      <c r="B516525" s="170"/>
    </row>
    <row r="516557" spans="2:2" x14ac:dyDescent="0.2">
      <c r="B516557" s="170"/>
    </row>
    <row r="516622" spans="2:2" x14ac:dyDescent="0.2">
      <c r="B516622" s="170"/>
    </row>
    <row r="516729" spans="2:2" x14ac:dyDescent="0.2">
      <c r="B516729" s="170"/>
    </row>
    <row r="516735" spans="2:2" x14ac:dyDescent="0.2">
      <c r="B516735" s="170"/>
    </row>
    <row r="516765" spans="2:2" x14ac:dyDescent="0.2">
      <c r="B516765" s="170"/>
    </row>
    <row r="516797" spans="2:2" x14ac:dyDescent="0.2">
      <c r="B516797" s="170"/>
    </row>
    <row r="516862" spans="2:2" x14ac:dyDescent="0.2">
      <c r="B516862" s="170"/>
    </row>
    <row r="516926" spans="2:2" x14ac:dyDescent="0.2">
      <c r="B516926" s="170"/>
    </row>
    <row r="516965" spans="2:2" x14ac:dyDescent="0.2">
      <c r="B516965" s="170"/>
    </row>
    <row r="516978" spans="2:2" x14ac:dyDescent="0.2">
      <c r="B516978" s="170"/>
    </row>
    <row r="516991" spans="2:2" x14ac:dyDescent="0.2">
      <c r="B516991" s="170"/>
    </row>
    <row r="517004" spans="2:2" x14ac:dyDescent="0.2">
      <c r="B517004" s="170"/>
    </row>
    <row r="517056" spans="2:2" x14ac:dyDescent="0.2">
      <c r="B517056" s="170"/>
    </row>
    <row r="517069" spans="2:2" x14ac:dyDescent="0.2">
      <c r="B517069" s="170"/>
    </row>
    <row r="517158" spans="2:2" x14ac:dyDescent="0.2">
      <c r="B517158" s="170"/>
    </row>
    <row r="517240" spans="2:2" x14ac:dyDescent="0.2">
      <c r="B517240" s="170"/>
    </row>
    <row r="517478" spans="2:2" x14ac:dyDescent="0.2">
      <c r="B517478" s="170"/>
    </row>
    <row r="517581" spans="2:2" x14ac:dyDescent="0.2">
      <c r="B517581" s="170"/>
    </row>
    <row r="517646" spans="2:2" x14ac:dyDescent="0.2">
      <c r="B517646" s="170"/>
    </row>
    <row r="517678" spans="2:2" x14ac:dyDescent="0.2">
      <c r="B517678" s="170"/>
    </row>
    <row r="517684" spans="2:2" x14ac:dyDescent="0.2">
      <c r="B517684" s="170"/>
    </row>
    <row r="517690" spans="2:2" x14ac:dyDescent="0.2">
      <c r="B517690" s="170"/>
    </row>
    <row r="517703" spans="2:2" x14ac:dyDescent="0.2">
      <c r="B517703" s="170"/>
    </row>
    <row r="517754" spans="2:2" x14ac:dyDescent="0.2">
      <c r="B517754" s="170"/>
    </row>
    <row r="517780" spans="2:2" x14ac:dyDescent="0.2">
      <c r="B517780" s="170"/>
    </row>
    <row r="518014" spans="2:2" x14ac:dyDescent="0.2">
      <c r="B518014" s="170"/>
    </row>
    <row r="518026" spans="2:2" x14ac:dyDescent="0.2">
      <c r="B518026" s="170"/>
    </row>
    <row r="518039" spans="2:2" x14ac:dyDescent="0.2">
      <c r="B518039" s="170"/>
    </row>
    <row r="518052" spans="2:2" x14ac:dyDescent="0.2">
      <c r="B518052" s="170"/>
    </row>
    <row r="518065" spans="2:2" x14ac:dyDescent="0.2">
      <c r="B518065" s="170"/>
    </row>
    <row r="518071" spans="2:2" x14ac:dyDescent="0.2">
      <c r="B518071" s="170"/>
    </row>
    <row r="518151" spans="2:2" x14ac:dyDescent="0.2">
      <c r="B518151" s="170"/>
    </row>
    <row r="518196" spans="2:2" x14ac:dyDescent="0.2">
      <c r="B518196" s="170"/>
    </row>
    <row r="518743" spans="2:2" x14ac:dyDescent="0.2">
      <c r="B518743" s="170"/>
    </row>
    <row r="518749" spans="2:2" x14ac:dyDescent="0.2">
      <c r="B518749" s="170"/>
    </row>
    <row r="518755" spans="2:2" x14ac:dyDescent="0.2">
      <c r="B518755" s="170"/>
    </row>
    <row r="518781" spans="2:2" x14ac:dyDescent="0.2">
      <c r="B518781" s="170"/>
    </row>
    <row r="518787" spans="2:2" x14ac:dyDescent="0.2">
      <c r="B518787" s="170"/>
    </row>
    <row r="519284" spans="2:2" x14ac:dyDescent="0.2">
      <c r="B519284" s="170"/>
    </row>
    <row r="519290" spans="2:2" x14ac:dyDescent="0.2">
      <c r="B519290" s="170"/>
    </row>
    <row r="519296" spans="2:2" x14ac:dyDescent="0.2">
      <c r="B519296" s="170"/>
    </row>
    <row r="519584" spans="2:2" x14ac:dyDescent="0.2">
      <c r="B519584" s="170"/>
    </row>
    <row r="519929" spans="2:2" x14ac:dyDescent="0.2">
      <c r="B519929" s="170"/>
    </row>
    <row r="519968" spans="2:2" x14ac:dyDescent="0.2">
      <c r="B519968" s="170"/>
    </row>
    <row r="519974" spans="2:2" x14ac:dyDescent="0.2">
      <c r="B519974" s="170"/>
    </row>
    <row r="520050" spans="2:2" x14ac:dyDescent="0.2">
      <c r="B520050" s="170"/>
    </row>
    <row r="520141" spans="2:2" x14ac:dyDescent="0.2">
      <c r="B520141" s="170"/>
    </row>
    <row r="520173" spans="2:2" x14ac:dyDescent="0.2">
      <c r="B520173" s="170"/>
    </row>
    <row r="520205" spans="2:2" x14ac:dyDescent="0.2">
      <c r="B520205" s="170"/>
    </row>
    <row r="520244" spans="2:2" x14ac:dyDescent="0.2">
      <c r="B520244" s="170"/>
    </row>
    <row r="520549" spans="2:2" x14ac:dyDescent="0.2">
      <c r="B520549" s="170"/>
    </row>
    <row r="520744" spans="2:2" x14ac:dyDescent="0.2">
      <c r="B520744" s="170"/>
    </row>
    <row r="520859" spans="2:2" x14ac:dyDescent="0.2">
      <c r="B520859" s="170"/>
    </row>
    <row r="520872" spans="2:2" x14ac:dyDescent="0.2">
      <c r="B520872" s="170"/>
    </row>
    <row r="520898" spans="2:2" x14ac:dyDescent="0.2">
      <c r="B520898" s="170"/>
    </row>
    <row r="520937" spans="2:2" x14ac:dyDescent="0.2">
      <c r="B520937" s="170"/>
    </row>
    <row r="520950" spans="2:2" x14ac:dyDescent="0.2">
      <c r="B520950" s="170"/>
    </row>
    <row r="520956" spans="2:2" x14ac:dyDescent="0.2">
      <c r="B520956" s="170"/>
    </row>
    <row r="520969" spans="2:2" x14ac:dyDescent="0.2">
      <c r="B520969" s="170"/>
    </row>
    <row r="520975" spans="2:2" x14ac:dyDescent="0.2">
      <c r="B520975" s="170"/>
    </row>
    <row r="521018" spans="2:2" x14ac:dyDescent="0.2">
      <c r="B521018" s="170"/>
    </row>
    <row r="521055" spans="2:2" x14ac:dyDescent="0.2">
      <c r="B521055" s="170"/>
    </row>
    <row r="521068" spans="2:2" x14ac:dyDescent="0.2">
      <c r="B521068" s="170"/>
    </row>
    <row r="521074" spans="2:2" x14ac:dyDescent="0.2">
      <c r="B521074" s="170"/>
    </row>
    <row r="521080" spans="2:2" x14ac:dyDescent="0.2">
      <c r="B521080" s="170"/>
    </row>
    <row r="521106" spans="2:2" x14ac:dyDescent="0.2">
      <c r="B521106" s="170"/>
    </row>
    <row r="521119" spans="2:2" x14ac:dyDescent="0.2">
      <c r="B521119" s="170"/>
    </row>
    <row r="521132" spans="2:2" x14ac:dyDescent="0.2">
      <c r="B521132" s="170"/>
    </row>
    <row r="521145" spans="2:2" x14ac:dyDescent="0.2">
      <c r="B521145" s="170"/>
    </row>
    <row r="521362" spans="2:2" x14ac:dyDescent="0.2">
      <c r="B521362" s="170"/>
    </row>
    <row r="521375" spans="2:2" x14ac:dyDescent="0.2">
      <c r="B521375" s="170"/>
    </row>
    <row r="521401" spans="2:2" x14ac:dyDescent="0.2">
      <c r="B521401" s="170"/>
    </row>
    <row r="521852" spans="2:2" x14ac:dyDescent="0.2">
      <c r="B521852" s="170"/>
    </row>
    <row r="521878" spans="2:2" x14ac:dyDescent="0.2">
      <c r="B521878" s="170"/>
    </row>
    <row r="522078" spans="2:2" x14ac:dyDescent="0.2">
      <c r="B522078" s="170"/>
    </row>
    <row r="522249" spans="2:2" x14ac:dyDescent="0.2">
      <c r="B522249" s="170"/>
    </row>
    <row r="522344" spans="2:2" x14ac:dyDescent="0.2">
      <c r="B522344" s="170"/>
    </row>
    <row r="522350" spans="2:2" x14ac:dyDescent="0.2">
      <c r="B522350" s="170"/>
    </row>
    <row r="522604" spans="2:2" x14ac:dyDescent="0.2">
      <c r="B522604" s="170"/>
    </row>
    <row r="522623" spans="2:2" x14ac:dyDescent="0.2">
      <c r="B522623" s="170"/>
    </row>
    <row r="522629" spans="2:2" x14ac:dyDescent="0.2">
      <c r="B522629" s="170"/>
    </row>
    <row r="522655" spans="2:2" x14ac:dyDescent="0.2">
      <c r="B522655" s="170"/>
    </row>
    <row r="522681" spans="2:2" x14ac:dyDescent="0.2">
      <c r="B522681" s="170"/>
    </row>
    <row r="522687" spans="2:2" x14ac:dyDescent="0.2">
      <c r="B522687" s="170"/>
    </row>
    <row r="522693" spans="2:2" x14ac:dyDescent="0.2">
      <c r="B522693" s="170"/>
    </row>
    <row r="522706" spans="2:2" x14ac:dyDescent="0.2">
      <c r="B522706" s="170"/>
    </row>
    <row r="522745" spans="2:2" x14ac:dyDescent="0.2">
      <c r="B522745" s="170"/>
    </row>
    <row r="522797" spans="2:2" x14ac:dyDescent="0.2">
      <c r="B522797" s="170"/>
    </row>
    <row r="522810" spans="2:2" x14ac:dyDescent="0.2">
      <c r="B522810" s="170"/>
    </row>
    <row r="522823" spans="2:2" x14ac:dyDescent="0.2">
      <c r="B522823" s="170"/>
    </row>
    <row r="522829" spans="2:2" x14ac:dyDescent="0.2">
      <c r="B522829" s="170"/>
    </row>
    <row r="522868" spans="2:2" x14ac:dyDescent="0.2">
      <c r="B522868" s="170"/>
    </row>
    <row r="522887" spans="2:2" x14ac:dyDescent="0.2">
      <c r="B522887" s="170"/>
    </row>
    <row r="522939" spans="2:2" x14ac:dyDescent="0.2">
      <c r="B522939" s="170"/>
    </row>
    <row r="523016" spans="2:2" x14ac:dyDescent="0.2">
      <c r="B523016" s="170"/>
    </row>
    <row r="523106" spans="2:2" x14ac:dyDescent="0.2">
      <c r="B523106" s="170"/>
    </row>
    <row r="523112" spans="2:2" x14ac:dyDescent="0.2">
      <c r="B523112" s="170"/>
    </row>
    <row r="523150" spans="2:2" x14ac:dyDescent="0.2">
      <c r="B523150" s="170"/>
    </row>
    <row r="523188" spans="2:2" x14ac:dyDescent="0.2">
      <c r="B523188" s="170"/>
    </row>
    <row r="523227" spans="2:2" x14ac:dyDescent="0.2">
      <c r="B523227" s="170"/>
    </row>
    <row r="523240" spans="2:2" x14ac:dyDescent="0.2">
      <c r="B523240" s="170"/>
    </row>
    <row r="523266" spans="2:2" x14ac:dyDescent="0.2">
      <c r="B523266" s="170"/>
    </row>
    <row r="523272" spans="2:2" x14ac:dyDescent="0.2">
      <c r="B523272" s="170"/>
    </row>
    <row r="523324" spans="2:2" x14ac:dyDescent="0.2">
      <c r="B523324" s="170"/>
    </row>
    <row r="523350" spans="2:2" x14ac:dyDescent="0.2">
      <c r="B523350" s="170"/>
    </row>
    <row r="523434" spans="2:2" x14ac:dyDescent="0.2">
      <c r="B523434" s="170"/>
    </row>
    <row r="523517" spans="2:2" x14ac:dyDescent="0.2">
      <c r="B523517" s="170"/>
    </row>
    <row r="523530" spans="2:2" x14ac:dyDescent="0.2">
      <c r="B523530" s="170"/>
    </row>
    <row r="523536" spans="2:2" x14ac:dyDescent="0.2">
      <c r="B523536" s="170"/>
    </row>
    <row r="523542" spans="2:2" x14ac:dyDescent="0.2">
      <c r="B523542" s="170"/>
    </row>
    <row r="523568" spans="2:2" x14ac:dyDescent="0.2">
      <c r="B523568" s="170"/>
    </row>
    <row r="523658" spans="2:2" x14ac:dyDescent="0.2">
      <c r="B523658" s="170"/>
    </row>
    <row r="523709" spans="2:2" x14ac:dyDescent="0.2">
      <c r="B523709" s="170"/>
    </row>
    <row r="523715" spans="2:2" x14ac:dyDescent="0.2">
      <c r="B523715" s="170"/>
    </row>
    <row r="523741" spans="2:2" x14ac:dyDescent="0.2">
      <c r="B523741" s="170"/>
    </row>
    <row r="523773" spans="2:2" x14ac:dyDescent="0.2">
      <c r="B523773" s="170"/>
    </row>
    <row r="523812" spans="2:2" x14ac:dyDescent="0.2">
      <c r="B523812" s="170"/>
    </row>
    <row r="523818" spans="2:2" x14ac:dyDescent="0.2">
      <c r="B523818" s="170"/>
    </row>
    <row r="524133" spans="2:2" x14ac:dyDescent="0.2">
      <c r="B524133" s="170"/>
    </row>
    <row r="524223" spans="2:2" x14ac:dyDescent="0.2">
      <c r="B524223" s="170"/>
    </row>
    <row r="524460" spans="2:2" x14ac:dyDescent="0.2">
      <c r="B524460" s="170"/>
    </row>
    <row r="524466" spans="2:2" x14ac:dyDescent="0.2">
      <c r="B524466" s="170"/>
    </row>
    <row r="524492" spans="2:2" x14ac:dyDescent="0.2">
      <c r="B524492" s="170"/>
    </row>
    <row r="524637" spans="2:2" x14ac:dyDescent="0.2">
      <c r="B524637" s="170"/>
    </row>
    <row r="524676" spans="2:2" x14ac:dyDescent="0.2">
      <c r="B524676" s="170"/>
    </row>
    <row r="524682" spans="2:2" x14ac:dyDescent="0.2">
      <c r="B524682" s="170"/>
    </row>
    <row r="524759" spans="2:2" x14ac:dyDescent="0.2">
      <c r="B524759" s="170"/>
    </row>
    <row r="524785" spans="2:2" x14ac:dyDescent="0.2">
      <c r="B524785" s="170"/>
    </row>
    <row r="524798" spans="2:2" x14ac:dyDescent="0.2">
      <c r="B524798" s="170"/>
    </row>
    <row r="524920" spans="2:2" x14ac:dyDescent="0.2">
      <c r="B524920" s="170"/>
    </row>
    <row r="524933" spans="2:2" x14ac:dyDescent="0.2">
      <c r="B524933" s="170"/>
    </row>
    <row r="524972" spans="2:2" x14ac:dyDescent="0.2">
      <c r="B524972" s="170"/>
    </row>
    <row r="524985" spans="2:2" x14ac:dyDescent="0.2">
      <c r="B524985" s="170"/>
    </row>
    <row r="525087" spans="2:2" x14ac:dyDescent="0.2">
      <c r="B525087" s="170"/>
    </row>
    <row r="525157" spans="2:2" x14ac:dyDescent="0.2">
      <c r="B525157" s="170"/>
    </row>
    <row r="525176" spans="2:2" x14ac:dyDescent="0.2">
      <c r="B525176" s="170"/>
    </row>
    <row r="525202" spans="2:2" x14ac:dyDescent="0.2">
      <c r="B525202" s="170"/>
    </row>
    <row r="525316" spans="2:2" x14ac:dyDescent="0.2">
      <c r="B525316" s="170"/>
    </row>
    <row r="525425" spans="2:2" x14ac:dyDescent="0.2">
      <c r="B525425" s="170"/>
    </row>
    <row r="525431" spans="2:2" x14ac:dyDescent="0.2">
      <c r="B525431" s="170"/>
    </row>
    <row r="525437" spans="2:2" x14ac:dyDescent="0.2">
      <c r="B525437" s="170"/>
    </row>
    <row r="525443" spans="2:2" x14ac:dyDescent="0.2">
      <c r="B525443" s="170"/>
    </row>
    <row r="525494" spans="2:2" x14ac:dyDescent="0.2">
      <c r="B525494" s="170"/>
    </row>
    <row r="525500" spans="2:2" x14ac:dyDescent="0.2">
      <c r="B525500" s="170"/>
    </row>
    <row r="525513" spans="2:2" x14ac:dyDescent="0.2">
      <c r="B525513" s="170"/>
    </row>
    <row r="525551" spans="2:2" x14ac:dyDescent="0.2">
      <c r="B525551" s="170"/>
    </row>
    <row r="525737" spans="2:2" x14ac:dyDescent="0.2">
      <c r="B525737" s="170"/>
    </row>
    <row r="525750" spans="2:2" x14ac:dyDescent="0.2">
      <c r="B525750" s="170"/>
    </row>
    <row r="525756" spans="2:2" x14ac:dyDescent="0.2">
      <c r="B525756" s="170"/>
    </row>
    <row r="525762" spans="2:2" x14ac:dyDescent="0.2">
      <c r="B525762" s="170"/>
    </row>
    <row r="525775" spans="2:2" x14ac:dyDescent="0.2">
      <c r="B525775" s="170"/>
    </row>
    <row r="525801" spans="2:2" x14ac:dyDescent="0.2">
      <c r="B525801" s="170"/>
    </row>
    <row r="525807" spans="2:2" x14ac:dyDescent="0.2">
      <c r="B525807" s="170"/>
    </row>
    <row r="525813" spans="2:2" x14ac:dyDescent="0.2">
      <c r="B525813" s="170"/>
    </row>
    <row r="525819" spans="2:2" x14ac:dyDescent="0.2">
      <c r="B525819" s="170"/>
    </row>
    <row r="526005" spans="2:2" x14ac:dyDescent="0.2">
      <c r="B526005" s="170"/>
    </row>
    <row r="526011" spans="2:2" x14ac:dyDescent="0.2">
      <c r="B526011" s="170"/>
    </row>
    <row r="526101" spans="2:2" x14ac:dyDescent="0.2">
      <c r="B526101" s="170"/>
    </row>
    <row r="526166" spans="2:2" x14ac:dyDescent="0.2">
      <c r="B526166" s="170"/>
    </row>
    <row r="526334" spans="2:2" x14ac:dyDescent="0.2">
      <c r="B526334" s="170"/>
    </row>
    <row r="526360" spans="2:2" x14ac:dyDescent="0.2">
      <c r="B526360" s="170"/>
    </row>
    <row r="526423" spans="2:2" x14ac:dyDescent="0.2">
      <c r="B526423" s="170"/>
    </row>
    <row r="526531" spans="2:2" x14ac:dyDescent="0.2">
      <c r="B526531" s="170"/>
    </row>
    <row r="526544" spans="2:2" x14ac:dyDescent="0.2">
      <c r="B526544" s="170"/>
    </row>
    <row r="526589" spans="2:2" x14ac:dyDescent="0.2">
      <c r="B526589" s="170"/>
    </row>
    <row r="526639" spans="2:2" x14ac:dyDescent="0.2">
      <c r="B526639" s="170"/>
    </row>
    <row r="526645" spans="2:2" x14ac:dyDescent="0.2">
      <c r="B526645" s="170"/>
    </row>
    <row r="526716" spans="2:2" x14ac:dyDescent="0.2">
      <c r="B526716" s="170"/>
    </row>
    <row r="526755" spans="2:2" x14ac:dyDescent="0.2">
      <c r="B526755" s="170"/>
    </row>
    <row r="526833" spans="2:2" x14ac:dyDescent="0.2">
      <c r="B526833" s="170"/>
    </row>
    <row r="526891" spans="2:2" x14ac:dyDescent="0.2">
      <c r="B526891" s="170"/>
    </row>
    <row r="526897" spans="2:2" x14ac:dyDescent="0.2">
      <c r="B526897" s="170"/>
    </row>
    <row r="526903" spans="2:2" x14ac:dyDescent="0.2">
      <c r="B526903" s="170"/>
    </row>
    <row r="526909" spans="2:2" x14ac:dyDescent="0.2">
      <c r="B526909" s="170"/>
    </row>
    <row r="526996" spans="2:2" x14ac:dyDescent="0.2">
      <c r="B526996" s="170"/>
    </row>
    <row r="527027" spans="2:2" x14ac:dyDescent="0.2">
      <c r="B527027" s="170"/>
    </row>
    <row r="527033" spans="2:2" x14ac:dyDescent="0.2">
      <c r="B527033" s="170"/>
    </row>
    <row r="527039" spans="2:2" x14ac:dyDescent="0.2">
      <c r="B527039" s="170"/>
    </row>
    <row r="527045" spans="2:2" x14ac:dyDescent="0.2">
      <c r="B527045" s="170"/>
    </row>
    <row r="527051" spans="2:2" x14ac:dyDescent="0.2">
      <c r="B527051" s="170"/>
    </row>
    <row r="527057" spans="2:2" x14ac:dyDescent="0.2">
      <c r="B527057" s="170"/>
    </row>
    <row r="527155" spans="2:2" x14ac:dyDescent="0.2">
      <c r="B527155" s="170"/>
    </row>
    <row r="527259" spans="2:2" x14ac:dyDescent="0.2">
      <c r="B527259" s="170"/>
    </row>
    <row r="527304" spans="2:2" x14ac:dyDescent="0.2">
      <c r="B527304" s="170"/>
    </row>
    <row r="527403" spans="2:2" x14ac:dyDescent="0.2">
      <c r="B527403" s="170"/>
    </row>
    <row r="527409" spans="2:2" x14ac:dyDescent="0.2">
      <c r="B527409" s="170"/>
    </row>
    <row r="527421" spans="2:2" x14ac:dyDescent="0.2">
      <c r="B527421" s="170"/>
    </row>
    <row r="527537" spans="2:2" x14ac:dyDescent="0.2">
      <c r="B527537" s="170"/>
    </row>
    <row r="527543" spans="2:2" x14ac:dyDescent="0.2">
      <c r="B527543" s="170"/>
    </row>
    <row r="527549" spans="2:2" x14ac:dyDescent="0.2">
      <c r="B527549" s="170"/>
    </row>
    <row r="527555" spans="2:2" x14ac:dyDescent="0.2">
      <c r="B527555" s="170"/>
    </row>
    <row r="527561" spans="2:2" x14ac:dyDescent="0.2">
      <c r="B527561" s="170"/>
    </row>
    <row r="527604" spans="2:2" x14ac:dyDescent="0.2">
      <c r="B527604" s="170"/>
    </row>
    <row r="527610" spans="2:2" x14ac:dyDescent="0.2">
      <c r="B527610" s="170"/>
    </row>
    <row r="527616" spans="2:2" x14ac:dyDescent="0.2">
      <c r="B527616" s="170"/>
    </row>
    <row r="527622" spans="2:2" x14ac:dyDescent="0.2">
      <c r="B527622" s="170"/>
    </row>
    <row r="527628" spans="2:2" x14ac:dyDescent="0.2">
      <c r="B527628" s="170"/>
    </row>
    <row r="527634" spans="2:2" x14ac:dyDescent="0.2">
      <c r="B527634" s="170"/>
    </row>
    <row r="527640" spans="2:2" x14ac:dyDescent="0.2">
      <c r="B527640" s="170"/>
    </row>
    <row r="527646" spans="2:2" x14ac:dyDescent="0.2">
      <c r="B527646" s="170"/>
    </row>
    <row r="527652" spans="2:2" x14ac:dyDescent="0.2">
      <c r="B527652" s="170"/>
    </row>
    <row r="527658" spans="2:2" x14ac:dyDescent="0.2">
      <c r="B527658" s="170"/>
    </row>
    <row r="527664" spans="2:2" x14ac:dyDescent="0.2">
      <c r="B527664" s="170"/>
    </row>
    <row r="527700" spans="2:2" x14ac:dyDescent="0.2">
      <c r="B527700" s="170"/>
    </row>
    <row r="527706" spans="2:2" x14ac:dyDescent="0.2">
      <c r="B527706" s="170"/>
    </row>
    <row r="527884" spans="2:2" x14ac:dyDescent="0.2">
      <c r="B527884" s="170"/>
    </row>
    <row r="527890" spans="2:2" x14ac:dyDescent="0.2">
      <c r="B527890" s="170"/>
    </row>
    <row r="527896" spans="2:2" x14ac:dyDescent="0.2">
      <c r="B527896" s="170"/>
    </row>
    <row r="527902" spans="2:2" x14ac:dyDescent="0.2">
      <c r="B527902" s="170"/>
    </row>
    <row r="527964" spans="2:2" x14ac:dyDescent="0.2">
      <c r="B527964" s="170"/>
    </row>
    <row r="527970" spans="2:2" x14ac:dyDescent="0.2">
      <c r="B527970" s="170"/>
    </row>
    <row r="527982" spans="2:2" x14ac:dyDescent="0.2">
      <c r="B527982" s="170"/>
    </row>
    <row r="528128" spans="2:2" x14ac:dyDescent="0.2">
      <c r="B528128" s="170"/>
    </row>
    <row r="528134" spans="2:2" x14ac:dyDescent="0.2">
      <c r="B528134" s="170"/>
    </row>
    <row r="528140" spans="2:2" x14ac:dyDescent="0.2">
      <c r="B528140" s="170"/>
    </row>
    <row r="528218" spans="2:2" x14ac:dyDescent="0.2">
      <c r="B528218" s="170"/>
    </row>
    <row r="528224" spans="2:2" x14ac:dyDescent="0.2">
      <c r="B528224" s="170"/>
    </row>
    <row r="528230" spans="2:2" x14ac:dyDescent="0.2">
      <c r="B528230" s="170"/>
    </row>
    <row r="528236" spans="2:2" x14ac:dyDescent="0.2">
      <c r="B528236" s="170"/>
    </row>
    <row r="528242" spans="2:2" x14ac:dyDescent="0.2">
      <c r="B528242" s="170"/>
    </row>
    <row r="528248" spans="2:2" x14ac:dyDescent="0.2">
      <c r="B528248" s="170"/>
    </row>
    <row r="528254" spans="2:2" x14ac:dyDescent="0.2">
      <c r="B528254" s="170"/>
    </row>
    <row r="528260" spans="2:2" x14ac:dyDescent="0.2">
      <c r="B528260" s="170"/>
    </row>
    <row r="528266" spans="2:2" x14ac:dyDescent="0.2">
      <c r="B528266" s="170"/>
    </row>
    <row r="528272" spans="2:2" x14ac:dyDescent="0.2">
      <c r="B528272" s="170"/>
    </row>
    <row r="528458" spans="2:2" x14ac:dyDescent="0.2">
      <c r="B528458" s="170"/>
    </row>
    <row r="528495" spans="2:2" x14ac:dyDescent="0.2">
      <c r="B528495" s="170"/>
    </row>
    <row r="528501" spans="2:2" x14ac:dyDescent="0.2">
      <c r="B528501" s="170"/>
    </row>
    <row r="528507" spans="2:2" x14ac:dyDescent="0.2">
      <c r="B528507" s="170"/>
    </row>
    <row r="528513" spans="2:2" x14ac:dyDescent="0.2">
      <c r="B528513" s="170"/>
    </row>
    <row r="528519" spans="2:2" x14ac:dyDescent="0.2">
      <c r="B528519" s="170"/>
    </row>
    <row r="528525" spans="2:2" x14ac:dyDescent="0.2">
      <c r="B528525" s="170"/>
    </row>
    <row r="528531" spans="2:2" x14ac:dyDescent="0.2">
      <c r="B528531" s="170"/>
    </row>
    <row r="528537" spans="2:2" x14ac:dyDescent="0.2">
      <c r="B528537" s="170"/>
    </row>
    <row r="528543" spans="2:2" x14ac:dyDescent="0.2">
      <c r="B528543" s="170"/>
    </row>
    <row r="528549" spans="2:2" x14ac:dyDescent="0.2">
      <c r="B528549" s="170"/>
    </row>
    <row r="528555" spans="2:2" x14ac:dyDescent="0.2">
      <c r="B528555" s="170"/>
    </row>
    <row r="528561" spans="2:2" x14ac:dyDescent="0.2">
      <c r="B528561" s="170"/>
    </row>
    <row r="528567" spans="2:2" x14ac:dyDescent="0.2">
      <c r="B528567" s="170"/>
    </row>
    <row r="528573" spans="2:2" x14ac:dyDescent="0.2">
      <c r="B528573" s="170"/>
    </row>
    <row r="528579" spans="2:2" x14ac:dyDescent="0.2">
      <c r="B528579" s="170"/>
    </row>
    <row r="528585" spans="2:2" x14ac:dyDescent="0.2">
      <c r="B528585" s="170"/>
    </row>
    <row r="528591" spans="2:2" x14ac:dyDescent="0.2">
      <c r="B528591" s="170"/>
    </row>
    <row r="528597" spans="2:2" x14ac:dyDescent="0.2">
      <c r="B528597" s="170"/>
    </row>
    <row r="528603" spans="2:2" x14ac:dyDescent="0.2">
      <c r="B528603" s="170"/>
    </row>
    <row r="528609" spans="2:2" x14ac:dyDescent="0.2">
      <c r="B528609" s="170"/>
    </row>
    <row r="528615" spans="2:2" x14ac:dyDescent="0.2">
      <c r="B528615" s="170"/>
    </row>
    <row r="528621" spans="2:2" x14ac:dyDescent="0.2">
      <c r="B528621" s="170"/>
    </row>
    <row r="528627" spans="2:2" x14ac:dyDescent="0.2">
      <c r="B528627" s="170"/>
    </row>
    <row r="528633" spans="2:2" x14ac:dyDescent="0.2">
      <c r="B528633" s="170"/>
    </row>
    <row r="528639" spans="2:2" x14ac:dyDescent="0.2">
      <c r="B528639" s="170"/>
    </row>
    <row r="528645" spans="2:2" x14ac:dyDescent="0.2">
      <c r="B528645" s="170"/>
    </row>
    <row r="528651" spans="2:2" x14ac:dyDescent="0.2">
      <c r="B528651" s="170"/>
    </row>
    <row r="528657" spans="2:2" x14ac:dyDescent="0.2">
      <c r="B528657" s="170"/>
    </row>
    <row r="528663" spans="2:2" x14ac:dyDescent="0.2">
      <c r="B528663" s="170"/>
    </row>
    <row r="528669" spans="2:2" x14ac:dyDescent="0.2">
      <c r="B528669" s="170"/>
    </row>
    <row r="528675" spans="2:2" x14ac:dyDescent="0.2">
      <c r="B528675" s="170"/>
    </row>
    <row r="528681" spans="2:2" x14ac:dyDescent="0.2">
      <c r="B528681" s="170"/>
    </row>
    <row r="528687" spans="2:2" x14ac:dyDescent="0.2">
      <c r="B528687" s="170"/>
    </row>
    <row r="528693" spans="2:2" x14ac:dyDescent="0.2">
      <c r="B528693" s="170"/>
    </row>
    <row r="528699" spans="2:2" x14ac:dyDescent="0.2">
      <c r="B528699" s="170"/>
    </row>
    <row r="528705" spans="2:2" x14ac:dyDescent="0.2">
      <c r="B528705" s="170"/>
    </row>
    <row r="528711" spans="2:2" x14ac:dyDescent="0.2">
      <c r="B528711" s="170"/>
    </row>
    <row r="528717" spans="2:2" x14ac:dyDescent="0.2">
      <c r="B528717" s="170"/>
    </row>
    <row r="528723" spans="2:2" x14ac:dyDescent="0.2">
      <c r="B528723" s="170"/>
    </row>
    <row r="528729" spans="2:2" x14ac:dyDescent="0.2">
      <c r="B528729" s="170"/>
    </row>
    <row r="528735" spans="2:2" x14ac:dyDescent="0.2">
      <c r="B528735" s="170"/>
    </row>
    <row r="528741" spans="2:2" x14ac:dyDescent="0.2">
      <c r="B528741" s="170"/>
    </row>
    <row r="528747" spans="2:2" x14ac:dyDescent="0.2">
      <c r="B528747" s="170"/>
    </row>
    <row r="528753" spans="2:2" x14ac:dyDescent="0.2">
      <c r="B528753" s="170"/>
    </row>
    <row r="528759" spans="2:2" x14ac:dyDescent="0.2">
      <c r="B528759" s="170"/>
    </row>
    <row r="528765" spans="2:2" x14ac:dyDescent="0.2">
      <c r="B528765" s="170"/>
    </row>
    <row r="528771" spans="2:2" x14ac:dyDescent="0.2">
      <c r="B528771" s="170"/>
    </row>
    <row r="528777" spans="2:2" x14ac:dyDescent="0.2">
      <c r="B528777" s="170"/>
    </row>
    <row r="528783" spans="2:2" x14ac:dyDescent="0.2">
      <c r="B528783" s="170"/>
    </row>
    <row r="528789" spans="2:2" x14ac:dyDescent="0.2">
      <c r="B528789" s="170"/>
    </row>
    <row r="528795" spans="2:2" x14ac:dyDescent="0.2">
      <c r="B528795" s="170"/>
    </row>
    <row r="528801" spans="2:2" x14ac:dyDescent="0.2">
      <c r="B528801" s="170"/>
    </row>
    <row r="528807" spans="2:2" x14ac:dyDescent="0.2">
      <c r="B528807" s="170"/>
    </row>
    <row r="528873" spans="2:2" x14ac:dyDescent="0.2">
      <c r="B528873" s="170"/>
    </row>
    <row r="528879" spans="2:2" x14ac:dyDescent="0.2">
      <c r="B528879" s="170"/>
    </row>
    <row r="528885" spans="2:2" x14ac:dyDescent="0.2">
      <c r="B528885" s="170"/>
    </row>
    <row r="528891" spans="2:2" x14ac:dyDescent="0.2">
      <c r="B528891" s="170"/>
    </row>
    <row r="528933" spans="2:2" x14ac:dyDescent="0.2">
      <c r="B528933" s="170"/>
    </row>
    <row r="528939" spans="2:2" x14ac:dyDescent="0.2">
      <c r="B528939" s="170"/>
    </row>
    <row r="528945" spans="2:2" x14ac:dyDescent="0.2">
      <c r="B528945" s="170"/>
    </row>
    <row r="528951" spans="2:2" x14ac:dyDescent="0.2">
      <c r="B528951" s="170"/>
    </row>
    <row r="528957" spans="2:2" x14ac:dyDescent="0.2">
      <c r="B528957" s="170"/>
    </row>
    <row r="528963" spans="2:2" x14ac:dyDescent="0.2">
      <c r="B528963" s="170"/>
    </row>
    <row r="528969" spans="2:2" x14ac:dyDescent="0.2">
      <c r="B528969" s="170"/>
    </row>
    <row r="528975" spans="2:2" x14ac:dyDescent="0.2">
      <c r="B528975" s="170"/>
    </row>
    <row r="528981" spans="2:2" x14ac:dyDescent="0.2">
      <c r="B528981" s="170"/>
    </row>
    <row r="528987" spans="2:2" x14ac:dyDescent="0.2">
      <c r="B528987" s="170"/>
    </row>
    <row r="528999" spans="2:2" x14ac:dyDescent="0.2">
      <c r="B528999" s="170"/>
    </row>
    <row r="529005" spans="2:2" x14ac:dyDescent="0.2">
      <c r="B529005" s="170"/>
    </row>
    <row r="529011" spans="2:2" x14ac:dyDescent="0.2">
      <c r="B529011" s="170"/>
    </row>
    <row r="529017" spans="2:2" x14ac:dyDescent="0.2">
      <c r="B529017" s="170"/>
    </row>
    <row r="529023" spans="2:2" x14ac:dyDescent="0.2">
      <c r="B529023" s="170"/>
    </row>
    <row r="529029" spans="2:2" x14ac:dyDescent="0.2">
      <c r="B529029" s="170"/>
    </row>
    <row r="529059" spans="2:2" x14ac:dyDescent="0.2">
      <c r="B529059" s="170"/>
    </row>
    <row r="529065" spans="2:2" x14ac:dyDescent="0.2">
      <c r="B529065" s="170"/>
    </row>
    <row r="529071" spans="2:2" x14ac:dyDescent="0.2">
      <c r="B529071" s="170"/>
    </row>
    <row r="529077" spans="2:2" x14ac:dyDescent="0.2">
      <c r="B529077" s="170"/>
    </row>
    <row r="529083" spans="2:2" x14ac:dyDescent="0.2">
      <c r="B529083" s="170"/>
    </row>
    <row r="529089" spans="2:2" x14ac:dyDescent="0.2">
      <c r="B529089" s="170"/>
    </row>
    <row r="529095" spans="2:2" x14ac:dyDescent="0.2">
      <c r="B529095" s="170"/>
    </row>
    <row r="529101" spans="2:2" x14ac:dyDescent="0.2">
      <c r="B529101" s="170"/>
    </row>
    <row r="529107" spans="2:2" x14ac:dyDescent="0.2">
      <c r="B529107" s="170"/>
    </row>
    <row r="529113" spans="2:2" x14ac:dyDescent="0.2">
      <c r="B529113" s="170"/>
    </row>
    <row r="529119" spans="2:2" x14ac:dyDescent="0.2">
      <c r="B529119" s="170"/>
    </row>
    <row r="529125" spans="2:2" x14ac:dyDescent="0.2">
      <c r="B529125" s="170"/>
    </row>
    <row r="529131" spans="2:2" x14ac:dyDescent="0.2">
      <c r="B529131" s="170"/>
    </row>
    <row r="529143" spans="2:2" x14ac:dyDescent="0.2">
      <c r="B529143" s="170"/>
    </row>
    <row r="529167" spans="2:2" x14ac:dyDescent="0.2">
      <c r="B529167" s="170"/>
    </row>
    <row r="529173" spans="2:2" x14ac:dyDescent="0.2">
      <c r="B529173" s="170"/>
    </row>
    <row r="529179" spans="2:2" x14ac:dyDescent="0.2">
      <c r="B529179" s="170"/>
    </row>
    <row r="529185" spans="2:2" x14ac:dyDescent="0.2">
      <c r="B529185" s="170"/>
    </row>
    <row r="529191" spans="2:2" x14ac:dyDescent="0.2">
      <c r="B529191" s="170"/>
    </row>
    <row r="529197" spans="2:2" x14ac:dyDescent="0.2">
      <c r="B529197" s="170"/>
    </row>
    <row r="529215" spans="2:2" x14ac:dyDescent="0.2">
      <c r="B529215" s="170"/>
    </row>
    <row r="529221" spans="2:2" x14ac:dyDescent="0.2">
      <c r="B529221" s="170"/>
    </row>
    <row r="529227" spans="2:2" x14ac:dyDescent="0.2">
      <c r="B529227" s="170"/>
    </row>
    <row r="529233" spans="2:2" x14ac:dyDescent="0.2">
      <c r="B529233" s="170"/>
    </row>
    <row r="529275" spans="2:2" x14ac:dyDescent="0.2">
      <c r="B529275" s="170"/>
    </row>
    <row r="529281" spans="2:2" x14ac:dyDescent="0.2">
      <c r="B529281" s="170"/>
    </row>
    <row r="529287" spans="2:2" x14ac:dyDescent="0.2">
      <c r="B529287" s="170"/>
    </row>
    <row r="529293" spans="2:2" x14ac:dyDescent="0.2">
      <c r="B529293" s="170"/>
    </row>
    <row r="529299" spans="2:2" x14ac:dyDescent="0.2">
      <c r="B529299" s="170"/>
    </row>
    <row r="529305" spans="2:2" x14ac:dyDescent="0.2">
      <c r="B529305" s="170"/>
    </row>
    <row r="529311" spans="2:2" x14ac:dyDescent="0.2">
      <c r="B529311" s="170"/>
    </row>
    <row r="529317" spans="2:2" x14ac:dyDescent="0.2">
      <c r="B529317" s="170"/>
    </row>
    <row r="529323" spans="2:2" x14ac:dyDescent="0.2">
      <c r="B529323" s="170"/>
    </row>
    <row r="529329" spans="2:2" x14ac:dyDescent="0.2">
      <c r="B529329" s="170"/>
    </row>
    <row r="529335" spans="2:2" x14ac:dyDescent="0.2">
      <c r="B529335" s="170"/>
    </row>
    <row r="529341" spans="2:2" x14ac:dyDescent="0.2">
      <c r="B529341" s="170"/>
    </row>
    <row r="529347" spans="2:2" x14ac:dyDescent="0.2">
      <c r="B529347" s="170"/>
    </row>
    <row r="529353" spans="2:2" x14ac:dyDescent="0.2">
      <c r="B529353" s="170"/>
    </row>
    <row r="529371" spans="2:2" x14ac:dyDescent="0.2">
      <c r="B529371" s="170"/>
    </row>
    <row r="529377" spans="2:2" x14ac:dyDescent="0.2">
      <c r="B529377" s="170"/>
    </row>
    <row r="529557" spans="2:2" x14ac:dyDescent="0.2">
      <c r="B529557" s="170"/>
    </row>
    <row r="529563" spans="2:2" x14ac:dyDescent="0.2">
      <c r="B529563" s="170"/>
    </row>
    <row r="529569" spans="2:2" x14ac:dyDescent="0.2">
      <c r="B529569" s="170"/>
    </row>
    <row r="529575" spans="2:2" x14ac:dyDescent="0.2">
      <c r="B529575" s="170"/>
    </row>
    <row r="529581" spans="2:2" x14ac:dyDescent="0.2">
      <c r="B529581" s="170"/>
    </row>
    <row r="529587" spans="2:2" x14ac:dyDescent="0.2">
      <c r="B529587" s="170"/>
    </row>
    <row r="529593" spans="2:2" x14ac:dyDescent="0.2">
      <c r="B529593" s="170"/>
    </row>
    <row r="529599" spans="2:2" x14ac:dyDescent="0.2">
      <c r="B529599" s="170"/>
    </row>
    <row r="529605" spans="2:2" x14ac:dyDescent="0.2">
      <c r="B529605" s="170"/>
    </row>
    <row r="529611" spans="2:2" x14ac:dyDescent="0.2">
      <c r="B529611" s="170"/>
    </row>
    <row r="529647" spans="2:2" x14ac:dyDescent="0.2">
      <c r="B529647" s="170"/>
    </row>
    <row r="529659" spans="2:2" x14ac:dyDescent="0.2">
      <c r="B529659" s="170"/>
    </row>
    <row r="529665" spans="2:2" x14ac:dyDescent="0.2">
      <c r="B529665" s="170"/>
    </row>
    <row r="529684" spans="2:2" x14ac:dyDescent="0.2">
      <c r="B529684" s="170"/>
    </row>
    <row r="529716" spans="2:2" x14ac:dyDescent="0.2">
      <c r="B529716" s="170"/>
    </row>
    <row r="529722" spans="2:2" x14ac:dyDescent="0.2">
      <c r="B529722" s="170"/>
    </row>
    <row r="529784" spans="2:2" x14ac:dyDescent="0.2">
      <c r="B529784" s="170"/>
    </row>
    <row r="529790" spans="2:2" x14ac:dyDescent="0.2">
      <c r="B529790" s="170"/>
    </row>
    <row r="529808" spans="2:2" x14ac:dyDescent="0.2">
      <c r="B529808" s="170"/>
    </row>
    <row r="529814" spans="2:2" x14ac:dyDescent="0.2">
      <c r="B529814" s="170"/>
    </row>
    <row r="529832" spans="2:2" x14ac:dyDescent="0.2">
      <c r="B529832" s="170"/>
    </row>
    <row r="530085" spans="2:2" x14ac:dyDescent="0.2">
      <c r="B530085" s="170"/>
    </row>
    <row r="530091" spans="2:2" x14ac:dyDescent="0.2">
      <c r="B530091" s="170"/>
    </row>
    <row r="530097" spans="2:2" x14ac:dyDescent="0.2">
      <c r="B530097" s="170"/>
    </row>
    <row r="530103" spans="2:2" x14ac:dyDescent="0.2">
      <c r="B530103" s="170"/>
    </row>
    <row r="530109" spans="2:2" x14ac:dyDescent="0.2">
      <c r="B530109" s="170"/>
    </row>
    <row r="530115" spans="2:2" x14ac:dyDescent="0.2">
      <c r="B530115" s="170"/>
    </row>
    <row r="530121" spans="2:2" x14ac:dyDescent="0.2">
      <c r="B530121" s="170"/>
    </row>
    <row r="530127" spans="2:2" x14ac:dyDescent="0.2">
      <c r="B530127" s="170"/>
    </row>
    <row r="530133" spans="2:2" x14ac:dyDescent="0.2">
      <c r="B530133" s="170"/>
    </row>
    <row r="530145" spans="2:2" x14ac:dyDescent="0.2">
      <c r="B530145" s="170"/>
    </row>
    <row r="530151" spans="2:2" x14ac:dyDescent="0.2">
      <c r="B530151" s="170"/>
    </row>
    <row r="530157" spans="2:2" x14ac:dyDescent="0.2">
      <c r="B530157" s="170"/>
    </row>
    <row r="530163" spans="2:2" x14ac:dyDescent="0.2">
      <c r="B530163" s="170"/>
    </row>
    <row r="530169" spans="2:2" x14ac:dyDescent="0.2">
      <c r="B530169" s="170"/>
    </row>
    <row r="530175" spans="2:2" x14ac:dyDescent="0.2">
      <c r="B530175" s="170"/>
    </row>
    <row r="530212" spans="2:2" x14ac:dyDescent="0.2">
      <c r="B530212" s="170"/>
    </row>
    <row r="530231" spans="2:2" x14ac:dyDescent="0.2">
      <c r="B530231" s="170"/>
    </row>
    <row r="530237" spans="2:2" x14ac:dyDescent="0.2">
      <c r="B530237" s="170"/>
    </row>
    <row r="530243" spans="2:2" x14ac:dyDescent="0.2">
      <c r="B530243" s="170"/>
    </row>
    <row r="530249" spans="2:2" x14ac:dyDescent="0.2">
      <c r="B530249" s="170"/>
    </row>
    <row r="530354" spans="2:2" x14ac:dyDescent="0.2">
      <c r="B530354" s="170"/>
    </row>
    <row r="530415" spans="2:2" x14ac:dyDescent="0.2">
      <c r="B530415" s="170"/>
    </row>
    <row r="530421" spans="2:2" x14ac:dyDescent="0.2">
      <c r="B530421" s="170"/>
    </row>
    <row r="530458" spans="2:2" x14ac:dyDescent="0.2">
      <c r="B530458" s="170"/>
    </row>
    <row r="530471" spans="2:2" x14ac:dyDescent="0.2">
      <c r="B530471" s="170"/>
    </row>
    <row r="530484" spans="2:2" x14ac:dyDescent="0.2">
      <c r="B530484" s="170"/>
    </row>
    <row r="530490" spans="2:2" x14ac:dyDescent="0.2">
      <c r="B530490" s="170"/>
    </row>
    <row r="530508" spans="2:2" x14ac:dyDescent="0.2">
      <c r="B530508" s="170"/>
    </row>
    <row r="530514" spans="2:2" x14ac:dyDescent="0.2">
      <c r="B530514" s="170"/>
    </row>
    <row r="530532" spans="2:2" x14ac:dyDescent="0.2">
      <c r="B530532" s="170"/>
    </row>
    <row r="530611" spans="2:2" x14ac:dyDescent="0.2">
      <c r="B530611" s="170"/>
    </row>
    <row r="530617" spans="2:2" x14ac:dyDescent="0.2">
      <c r="B530617" s="170"/>
    </row>
    <row r="530667" spans="2:2" x14ac:dyDescent="0.2">
      <c r="B530667" s="170"/>
    </row>
    <row r="530724" spans="2:2" x14ac:dyDescent="0.2">
      <c r="B530724" s="170"/>
    </row>
    <row r="530749" spans="2:2" x14ac:dyDescent="0.2">
      <c r="B530749" s="170"/>
    </row>
    <row r="530755" spans="2:2" x14ac:dyDescent="0.2">
      <c r="B530755" s="170"/>
    </row>
    <row r="530761" spans="2:2" x14ac:dyDescent="0.2">
      <c r="B530761" s="170"/>
    </row>
    <row r="530767" spans="2:2" x14ac:dyDescent="0.2">
      <c r="B530767" s="170"/>
    </row>
    <row r="530773" spans="2:2" x14ac:dyDescent="0.2">
      <c r="B530773" s="170"/>
    </row>
    <row r="531053" spans="2:2" x14ac:dyDescent="0.2">
      <c r="B531053" s="170"/>
    </row>
    <row r="531066" spans="2:2" x14ac:dyDescent="0.2">
      <c r="B531066" s="170"/>
    </row>
    <row r="531072" spans="2:2" x14ac:dyDescent="0.2">
      <c r="B531072" s="170"/>
    </row>
    <row r="531128" spans="2:2" x14ac:dyDescent="0.2">
      <c r="B531128" s="170"/>
    </row>
    <row r="531134" spans="2:2" x14ac:dyDescent="0.2">
      <c r="B531134" s="170"/>
    </row>
    <row r="531140" spans="2:2" x14ac:dyDescent="0.2">
      <c r="B531140" s="170"/>
    </row>
    <row r="531146" spans="2:2" x14ac:dyDescent="0.2">
      <c r="B531146" s="170"/>
    </row>
    <row r="531152" spans="2:2" x14ac:dyDescent="0.2">
      <c r="B531152" s="170"/>
    </row>
    <row r="531158" spans="2:2" x14ac:dyDescent="0.2">
      <c r="B531158" s="170"/>
    </row>
    <row r="531171" spans="2:2" x14ac:dyDescent="0.2">
      <c r="B531171" s="170"/>
    </row>
    <row r="531183" spans="2:2" x14ac:dyDescent="0.2">
      <c r="B531183" s="170"/>
    </row>
    <row r="531196" spans="2:2" x14ac:dyDescent="0.2">
      <c r="B531196" s="170"/>
    </row>
    <row r="531234" spans="2:2" x14ac:dyDescent="0.2">
      <c r="B531234" s="170"/>
    </row>
    <row r="531337" spans="2:2" x14ac:dyDescent="0.2">
      <c r="B531337" s="170"/>
    </row>
    <row r="531368" spans="2:2" x14ac:dyDescent="0.2">
      <c r="B531368" s="170"/>
    </row>
    <row r="531374" spans="2:2" x14ac:dyDescent="0.2">
      <c r="B531374" s="170"/>
    </row>
    <row r="531380" spans="2:2" x14ac:dyDescent="0.2">
      <c r="B531380" s="170"/>
    </row>
    <row r="531386" spans="2:2" x14ac:dyDescent="0.2">
      <c r="B531386" s="170"/>
    </row>
    <row r="531398" spans="2:2" x14ac:dyDescent="0.2">
      <c r="B531398" s="170"/>
    </row>
    <row r="531404" spans="2:2" x14ac:dyDescent="0.2">
      <c r="B531404" s="170"/>
    </row>
    <row r="531410" spans="2:2" x14ac:dyDescent="0.2">
      <c r="B531410" s="170"/>
    </row>
    <row r="531416" spans="2:2" x14ac:dyDescent="0.2">
      <c r="B531416" s="170"/>
    </row>
    <row r="531422" spans="2:2" x14ac:dyDescent="0.2">
      <c r="B531422" s="170"/>
    </row>
    <row r="531428" spans="2:2" x14ac:dyDescent="0.2">
      <c r="B531428" s="170"/>
    </row>
    <row r="531434" spans="2:2" x14ac:dyDescent="0.2">
      <c r="B531434" s="170"/>
    </row>
    <row r="531440" spans="2:2" x14ac:dyDescent="0.2">
      <c r="B531440" s="170"/>
    </row>
    <row r="531446" spans="2:2" x14ac:dyDescent="0.2">
      <c r="B531446" s="170"/>
    </row>
    <row r="531452" spans="2:2" x14ac:dyDescent="0.2">
      <c r="B531452" s="170"/>
    </row>
    <row r="531458" spans="2:2" x14ac:dyDescent="0.2">
      <c r="B531458" s="170"/>
    </row>
    <row r="531494" spans="2:2" x14ac:dyDescent="0.2">
      <c r="B531494" s="170"/>
    </row>
    <row r="531506" spans="2:2" x14ac:dyDescent="0.2">
      <c r="B531506" s="170"/>
    </row>
    <row r="531512" spans="2:2" x14ac:dyDescent="0.2">
      <c r="B531512" s="170"/>
    </row>
    <row r="531524" spans="2:2" x14ac:dyDescent="0.2">
      <c r="B531524" s="170"/>
    </row>
    <row r="531549" spans="2:2" x14ac:dyDescent="0.2">
      <c r="B531549" s="170"/>
    </row>
    <row r="531562" spans="2:2" x14ac:dyDescent="0.2">
      <c r="B531562" s="170"/>
    </row>
    <row r="531580" spans="2:2" x14ac:dyDescent="0.2">
      <c r="B531580" s="170"/>
    </row>
    <row r="531593" spans="2:2" x14ac:dyDescent="0.2">
      <c r="B531593" s="170"/>
    </row>
    <row r="531599" spans="2:2" x14ac:dyDescent="0.2">
      <c r="B531599" s="170"/>
    </row>
    <row r="531605" spans="2:2" x14ac:dyDescent="0.2">
      <c r="B531605" s="170"/>
    </row>
    <row r="531678" spans="2:2" x14ac:dyDescent="0.2">
      <c r="B531678" s="170"/>
    </row>
    <row r="531684" spans="2:2" x14ac:dyDescent="0.2">
      <c r="B531684" s="170"/>
    </row>
    <row r="531690" spans="2:2" x14ac:dyDescent="0.2">
      <c r="B531690" s="170"/>
    </row>
    <row r="531696" spans="2:2" x14ac:dyDescent="0.2">
      <c r="B531696" s="170"/>
    </row>
    <row r="531702" spans="2:2" x14ac:dyDescent="0.2">
      <c r="B531702" s="170"/>
    </row>
    <row r="531708" spans="2:2" x14ac:dyDescent="0.2">
      <c r="B531708" s="170"/>
    </row>
    <row r="531714" spans="2:2" x14ac:dyDescent="0.2">
      <c r="B531714" s="170"/>
    </row>
    <row r="531720" spans="2:2" x14ac:dyDescent="0.2">
      <c r="B531720" s="170"/>
    </row>
    <row r="531726" spans="2:2" x14ac:dyDescent="0.2">
      <c r="B531726" s="170"/>
    </row>
    <row r="531732" spans="2:2" x14ac:dyDescent="0.2">
      <c r="B531732" s="170"/>
    </row>
    <row r="531738" spans="2:2" x14ac:dyDescent="0.2">
      <c r="B531738" s="170"/>
    </row>
    <row r="531744" spans="2:2" x14ac:dyDescent="0.2">
      <c r="B531744" s="170"/>
    </row>
    <row r="531750" spans="2:2" x14ac:dyDescent="0.2">
      <c r="B531750" s="170"/>
    </row>
    <row r="531756" spans="2:2" x14ac:dyDescent="0.2">
      <c r="B531756" s="170"/>
    </row>
    <row r="531762" spans="2:2" x14ac:dyDescent="0.2">
      <c r="B531762" s="170"/>
    </row>
    <row r="531768" spans="2:2" x14ac:dyDescent="0.2">
      <c r="B531768" s="170"/>
    </row>
    <row r="531774" spans="2:2" x14ac:dyDescent="0.2">
      <c r="B531774" s="170"/>
    </row>
    <row r="531780" spans="2:2" x14ac:dyDescent="0.2">
      <c r="B531780" s="170"/>
    </row>
    <row r="531786" spans="2:2" x14ac:dyDescent="0.2">
      <c r="B531786" s="170"/>
    </row>
    <row r="531792" spans="2:2" x14ac:dyDescent="0.2">
      <c r="B531792" s="170"/>
    </row>
    <row r="531798" spans="2:2" x14ac:dyDescent="0.2">
      <c r="B531798" s="170"/>
    </row>
    <row r="531804" spans="2:2" x14ac:dyDescent="0.2">
      <c r="B531804" s="170"/>
    </row>
    <row r="531810" spans="2:2" x14ac:dyDescent="0.2">
      <c r="B531810" s="170"/>
    </row>
    <row r="531816" spans="2:2" x14ac:dyDescent="0.2">
      <c r="B531816" s="170"/>
    </row>
    <row r="531822" spans="2:2" x14ac:dyDescent="0.2">
      <c r="B531822" s="170"/>
    </row>
    <row r="531828" spans="2:2" x14ac:dyDescent="0.2">
      <c r="B531828" s="170"/>
    </row>
    <row r="531834" spans="2:2" x14ac:dyDescent="0.2">
      <c r="B531834" s="170"/>
    </row>
    <row r="531840" spans="2:2" x14ac:dyDescent="0.2">
      <c r="B531840" s="170"/>
    </row>
    <row r="531846" spans="2:2" x14ac:dyDescent="0.2">
      <c r="B531846" s="170"/>
    </row>
    <row r="531852" spans="2:2" x14ac:dyDescent="0.2">
      <c r="B531852" s="170"/>
    </row>
    <row r="531858" spans="2:2" x14ac:dyDescent="0.2">
      <c r="B531858" s="170"/>
    </row>
    <row r="531864" spans="2:2" x14ac:dyDescent="0.2">
      <c r="B531864" s="170"/>
    </row>
    <row r="531900" spans="2:2" x14ac:dyDescent="0.2">
      <c r="B531900" s="170"/>
    </row>
    <row r="531906" spans="2:2" x14ac:dyDescent="0.2">
      <c r="B531906" s="170"/>
    </row>
    <row r="531912" spans="2:2" x14ac:dyDescent="0.2">
      <c r="B531912" s="170"/>
    </row>
    <row r="531924" spans="2:2" x14ac:dyDescent="0.2">
      <c r="B531924" s="170"/>
    </row>
    <row r="532020" spans="2:2" x14ac:dyDescent="0.2">
      <c r="B532020" s="170"/>
    </row>
    <row r="532026" spans="2:2" x14ac:dyDescent="0.2">
      <c r="B532026" s="170"/>
    </row>
    <row r="532032" spans="2:2" x14ac:dyDescent="0.2">
      <c r="B532032" s="170"/>
    </row>
    <row r="532038" spans="2:2" x14ac:dyDescent="0.2">
      <c r="B532038" s="170"/>
    </row>
    <row r="532044" spans="2:2" x14ac:dyDescent="0.2">
      <c r="B532044" s="170"/>
    </row>
    <row r="532050" spans="2:2" x14ac:dyDescent="0.2">
      <c r="B532050" s="170"/>
    </row>
    <row r="532056" spans="2:2" x14ac:dyDescent="0.2">
      <c r="B532056" s="170"/>
    </row>
    <row r="532062" spans="2:2" x14ac:dyDescent="0.2">
      <c r="B532062" s="170"/>
    </row>
    <row r="532068" spans="2:2" x14ac:dyDescent="0.2">
      <c r="B532068" s="170"/>
    </row>
    <row r="532074" spans="2:2" x14ac:dyDescent="0.2">
      <c r="B532074" s="170"/>
    </row>
    <row r="532080" spans="2:2" x14ac:dyDescent="0.2">
      <c r="B532080" s="170"/>
    </row>
    <row r="532086" spans="2:2" x14ac:dyDescent="0.2">
      <c r="B532086" s="170"/>
    </row>
    <row r="532092" spans="2:2" x14ac:dyDescent="0.2">
      <c r="B532092" s="170"/>
    </row>
    <row r="532098" spans="2:2" x14ac:dyDescent="0.2">
      <c r="B532098" s="170"/>
    </row>
    <row r="532104" spans="2:2" x14ac:dyDescent="0.2">
      <c r="B532104" s="170"/>
    </row>
    <row r="532110" spans="2:2" x14ac:dyDescent="0.2">
      <c r="B532110" s="170"/>
    </row>
    <row r="532116" spans="2:2" x14ac:dyDescent="0.2">
      <c r="B532116" s="170"/>
    </row>
    <row r="532122" spans="2:2" x14ac:dyDescent="0.2">
      <c r="B532122" s="170"/>
    </row>
    <row r="532128" spans="2:2" x14ac:dyDescent="0.2">
      <c r="B532128" s="170"/>
    </row>
    <row r="532134" spans="2:2" x14ac:dyDescent="0.2">
      <c r="B532134" s="170"/>
    </row>
    <row r="532146" spans="2:2" x14ac:dyDescent="0.2">
      <c r="B532146" s="170"/>
    </row>
    <row r="532152" spans="2:2" x14ac:dyDescent="0.2">
      <c r="B532152" s="170"/>
    </row>
    <row r="532158" spans="2:2" x14ac:dyDescent="0.2">
      <c r="B532158" s="170"/>
    </row>
    <row r="532164" spans="2:2" x14ac:dyDescent="0.2">
      <c r="B532164" s="170"/>
    </row>
    <row r="532170" spans="2:2" x14ac:dyDescent="0.2">
      <c r="B532170" s="170"/>
    </row>
    <row r="532176" spans="2:2" x14ac:dyDescent="0.2">
      <c r="B532176" s="170"/>
    </row>
    <row r="532182" spans="2:2" x14ac:dyDescent="0.2">
      <c r="B532182" s="170"/>
    </row>
    <row r="532188" spans="2:2" x14ac:dyDescent="0.2">
      <c r="B532188" s="170"/>
    </row>
    <row r="532224" spans="2:2" x14ac:dyDescent="0.2">
      <c r="B532224" s="170"/>
    </row>
    <row r="532230" spans="2:2" x14ac:dyDescent="0.2">
      <c r="B532230" s="170"/>
    </row>
    <row r="532236" spans="2:2" x14ac:dyDescent="0.2">
      <c r="B532236" s="170"/>
    </row>
    <row r="532248" spans="2:2" x14ac:dyDescent="0.2">
      <c r="B532248" s="170"/>
    </row>
    <row r="532254" spans="2:2" x14ac:dyDescent="0.2">
      <c r="B532254" s="170"/>
    </row>
    <row r="532278" spans="2:2" x14ac:dyDescent="0.2">
      <c r="B532278" s="170"/>
    </row>
    <row r="532284" spans="2:2" x14ac:dyDescent="0.2">
      <c r="B532284" s="170"/>
    </row>
    <row r="532290" spans="2:2" x14ac:dyDescent="0.2">
      <c r="B532290" s="170"/>
    </row>
    <row r="532296" spans="2:2" x14ac:dyDescent="0.2">
      <c r="B532296" s="170"/>
    </row>
    <row r="532302" spans="2:2" x14ac:dyDescent="0.2">
      <c r="B532302" s="170"/>
    </row>
    <row r="532308" spans="2:2" x14ac:dyDescent="0.2">
      <c r="B532308" s="170"/>
    </row>
    <row r="532314" spans="2:2" x14ac:dyDescent="0.2">
      <c r="B532314" s="170"/>
    </row>
    <row r="532326" spans="2:2" x14ac:dyDescent="0.2">
      <c r="B532326" s="170"/>
    </row>
    <row r="532398" spans="2:2" x14ac:dyDescent="0.2">
      <c r="B532398" s="170"/>
    </row>
    <row r="532404" spans="2:2" x14ac:dyDescent="0.2">
      <c r="B532404" s="170"/>
    </row>
    <row r="532410" spans="2:2" x14ac:dyDescent="0.2">
      <c r="B532410" s="170"/>
    </row>
    <row r="532416" spans="2:2" x14ac:dyDescent="0.2">
      <c r="B532416" s="170"/>
    </row>
    <row r="532422" spans="2:2" x14ac:dyDescent="0.2">
      <c r="B532422" s="170"/>
    </row>
    <row r="532428" spans="2:2" x14ac:dyDescent="0.2">
      <c r="B532428" s="170"/>
    </row>
    <row r="532434" spans="2:2" x14ac:dyDescent="0.2">
      <c r="B532434" s="170"/>
    </row>
    <row r="532440" spans="2:2" x14ac:dyDescent="0.2">
      <c r="B532440" s="170"/>
    </row>
    <row r="532446" spans="2:2" x14ac:dyDescent="0.2">
      <c r="B532446" s="170"/>
    </row>
    <row r="532452" spans="2:2" x14ac:dyDescent="0.2">
      <c r="B532452" s="170"/>
    </row>
    <row r="532458" spans="2:2" x14ac:dyDescent="0.2">
      <c r="B532458" s="170"/>
    </row>
    <row r="532464" spans="2:2" x14ac:dyDescent="0.2">
      <c r="B532464" s="170"/>
    </row>
    <row r="532470" spans="2:2" x14ac:dyDescent="0.2">
      <c r="B532470" s="170"/>
    </row>
    <row r="532476" spans="2:2" x14ac:dyDescent="0.2">
      <c r="B532476" s="170"/>
    </row>
    <row r="532482" spans="2:2" x14ac:dyDescent="0.2">
      <c r="B532482" s="170"/>
    </row>
    <row r="532494" spans="2:2" x14ac:dyDescent="0.2">
      <c r="B532494" s="170"/>
    </row>
    <row r="532506" spans="2:2" x14ac:dyDescent="0.2">
      <c r="B532506" s="170"/>
    </row>
    <row r="532512" spans="2:2" x14ac:dyDescent="0.2">
      <c r="B532512" s="170"/>
    </row>
    <row r="532536" spans="2:2" x14ac:dyDescent="0.2">
      <c r="B532536" s="170"/>
    </row>
    <row r="532542" spans="2:2" x14ac:dyDescent="0.2">
      <c r="B532542" s="170"/>
    </row>
    <row r="532548" spans="2:2" x14ac:dyDescent="0.2">
      <c r="B532548" s="170"/>
    </row>
    <row r="532554" spans="2:2" x14ac:dyDescent="0.2">
      <c r="B532554" s="170"/>
    </row>
    <row r="532560" spans="2:2" x14ac:dyDescent="0.2">
      <c r="B532560" s="170"/>
    </row>
    <row r="532566" spans="2:2" x14ac:dyDescent="0.2">
      <c r="B532566" s="170"/>
    </row>
    <row r="532615" spans="2:2" x14ac:dyDescent="0.2">
      <c r="B532615" s="170"/>
    </row>
    <row r="532621" spans="2:2" x14ac:dyDescent="0.2">
      <c r="B532621" s="170"/>
    </row>
    <row r="532646" spans="2:2" x14ac:dyDescent="0.2">
      <c r="B532646" s="170"/>
    </row>
    <row r="532843" spans="2:2" x14ac:dyDescent="0.2">
      <c r="B532843" s="170"/>
    </row>
    <row r="532954" spans="2:2" x14ac:dyDescent="0.2">
      <c r="B532954" s="170"/>
    </row>
    <row r="532960" spans="2:2" x14ac:dyDescent="0.2">
      <c r="B532960" s="170"/>
    </row>
    <row r="532966" spans="2:2" x14ac:dyDescent="0.2">
      <c r="B532966" s="170"/>
    </row>
    <row r="532978" spans="2:2" x14ac:dyDescent="0.2">
      <c r="B532978" s="170"/>
    </row>
    <row r="532984" spans="2:2" x14ac:dyDescent="0.2">
      <c r="B532984" s="170"/>
    </row>
    <row r="532996" spans="2:2" x14ac:dyDescent="0.2">
      <c r="B532996" s="170"/>
    </row>
    <row r="533161" spans="2:2" x14ac:dyDescent="0.2">
      <c r="B533161" s="170"/>
    </row>
    <row r="533167" spans="2:2" x14ac:dyDescent="0.2">
      <c r="B533167" s="170"/>
    </row>
    <row r="533173" spans="2:2" x14ac:dyDescent="0.2">
      <c r="B533173" s="170"/>
    </row>
    <row r="533179" spans="2:2" x14ac:dyDescent="0.2">
      <c r="B533179" s="170"/>
    </row>
    <row r="533309" spans="2:2" x14ac:dyDescent="0.2">
      <c r="B533309" s="170"/>
    </row>
    <row r="533353" spans="2:2" x14ac:dyDescent="0.2">
      <c r="B533353" s="170"/>
    </row>
    <row r="533359" spans="2:2" x14ac:dyDescent="0.2">
      <c r="B533359" s="170"/>
    </row>
    <row r="533365" spans="2:2" x14ac:dyDescent="0.2">
      <c r="B533365" s="170"/>
    </row>
    <row r="533592" spans="2:2" x14ac:dyDescent="0.2">
      <c r="B533592" s="170"/>
    </row>
    <row r="533629" spans="2:2" x14ac:dyDescent="0.2">
      <c r="B533629" s="170"/>
    </row>
    <row r="533635" spans="2:2" x14ac:dyDescent="0.2">
      <c r="B533635" s="170"/>
    </row>
    <row r="533641" spans="2:2" x14ac:dyDescent="0.2">
      <c r="B533641" s="170"/>
    </row>
    <row r="533647" spans="2:2" x14ac:dyDescent="0.2">
      <c r="B533647" s="170"/>
    </row>
    <row r="533653" spans="2:2" x14ac:dyDescent="0.2">
      <c r="B533653" s="170"/>
    </row>
    <row r="533659" spans="2:2" x14ac:dyDescent="0.2">
      <c r="B533659" s="170"/>
    </row>
    <row r="533672" spans="2:2" x14ac:dyDescent="0.2">
      <c r="B533672" s="170"/>
    </row>
    <row r="533736" spans="2:2" x14ac:dyDescent="0.2">
      <c r="B533736" s="170"/>
    </row>
    <row r="533811" spans="2:2" x14ac:dyDescent="0.2">
      <c r="B533811" s="170"/>
    </row>
    <row r="533932" spans="2:2" x14ac:dyDescent="0.2">
      <c r="B533932" s="170"/>
    </row>
    <row r="534110" spans="2:2" x14ac:dyDescent="0.2">
      <c r="B534110" s="170"/>
    </row>
    <row r="534129" spans="2:2" x14ac:dyDescent="0.2">
      <c r="B534129" s="170"/>
    </row>
    <row r="534824" spans="2:2" x14ac:dyDescent="0.2">
      <c r="B534824" s="170"/>
    </row>
    <row r="534836" spans="2:2" x14ac:dyDescent="0.2">
      <c r="B534836" s="170"/>
    </row>
    <row r="535079" spans="2:2" x14ac:dyDescent="0.2">
      <c r="B535079" s="170"/>
    </row>
    <row r="535098" spans="2:2" x14ac:dyDescent="0.2">
      <c r="B535098" s="170"/>
    </row>
    <row r="535124" spans="2:2" x14ac:dyDescent="0.2">
      <c r="B535124" s="170"/>
    </row>
    <row r="535130" spans="2:2" x14ac:dyDescent="0.2">
      <c r="B535130" s="170"/>
    </row>
    <row r="535208" spans="2:2" x14ac:dyDescent="0.2">
      <c r="B535208" s="170"/>
    </row>
    <row r="535214" spans="2:2" x14ac:dyDescent="0.2">
      <c r="B535214" s="170"/>
    </row>
    <row r="535285" spans="2:2" x14ac:dyDescent="0.2">
      <c r="B535285" s="170"/>
    </row>
    <row r="535291" spans="2:2" x14ac:dyDescent="0.2">
      <c r="B535291" s="170"/>
    </row>
    <row r="535393" spans="2:2" x14ac:dyDescent="0.2">
      <c r="B535393" s="170"/>
    </row>
    <row r="535419" spans="2:2" x14ac:dyDescent="0.2">
      <c r="B535419" s="170"/>
    </row>
    <row r="535483" spans="2:2" x14ac:dyDescent="0.2">
      <c r="B535483" s="170"/>
    </row>
    <row r="535541" spans="2:2" x14ac:dyDescent="0.2">
      <c r="B535541" s="170"/>
    </row>
    <row r="535630" spans="2:2" x14ac:dyDescent="0.2">
      <c r="B535630" s="170"/>
    </row>
    <row r="535710" spans="2:2" x14ac:dyDescent="0.2">
      <c r="B535710" s="170"/>
    </row>
    <row r="535827" spans="2:2" x14ac:dyDescent="0.2">
      <c r="B535827" s="170"/>
    </row>
    <row r="535852" spans="2:2" x14ac:dyDescent="0.2">
      <c r="B535852" s="170"/>
    </row>
    <row r="535878" spans="2:2" x14ac:dyDescent="0.2">
      <c r="B535878" s="170"/>
    </row>
    <row r="535975" spans="2:2" x14ac:dyDescent="0.2">
      <c r="B535975" s="170"/>
    </row>
    <row r="536020" spans="2:2" x14ac:dyDescent="0.2">
      <c r="B536020" s="170"/>
    </row>
    <row r="536046" spans="2:2" x14ac:dyDescent="0.2">
      <c r="B536046" s="170"/>
    </row>
    <row r="536072" spans="2:2" x14ac:dyDescent="0.2">
      <c r="B536072" s="170"/>
    </row>
    <row r="536111" spans="2:2" x14ac:dyDescent="0.2">
      <c r="B536111" s="170"/>
    </row>
    <row r="536169" spans="2:2" x14ac:dyDescent="0.2">
      <c r="B536169" s="170"/>
    </row>
    <row r="536182" spans="2:2" x14ac:dyDescent="0.2">
      <c r="B536182" s="170"/>
    </row>
    <row r="536221" spans="2:2" x14ac:dyDescent="0.2">
      <c r="B536221" s="170"/>
    </row>
    <row r="536279" spans="2:2" x14ac:dyDescent="0.2">
      <c r="B536279" s="170"/>
    </row>
    <row r="536285" spans="2:2" x14ac:dyDescent="0.2">
      <c r="B536285" s="170"/>
    </row>
    <row r="536298" spans="2:2" x14ac:dyDescent="0.2">
      <c r="B536298" s="170"/>
    </row>
    <row r="536324" spans="2:2" x14ac:dyDescent="0.2">
      <c r="B536324" s="170"/>
    </row>
    <row r="536350" spans="2:2" x14ac:dyDescent="0.2">
      <c r="B536350" s="170"/>
    </row>
    <row r="536395" spans="2:2" x14ac:dyDescent="0.2">
      <c r="B536395" s="170"/>
    </row>
    <row r="536421" spans="2:2" x14ac:dyDescent="0.2">
      <c r="B536421" s="170"/>
    </row>
    <row r="536460" spans="2:2" x14ac:dyDescent="0.2">
      <c r="B536460" s="170"/>
    </row>
    <row r="536473" spans="2:2" x14ac:dyDescent="0.2">
      <c r="B536473" s="170"/>
    </row>
    <row r="536486" spans="2:2" x14ac:dyDescent="0.2">
      <c r="B536486" s="170"/>
    </row>
    <row r="536531" spans="2:2" x14ac:dyDescent="0.2">
      <c r="B536531" s="170"/>
    </row>
    <row r="536544" spans="2:2" x14ac:dyDescent="0.2">
      <c r="B536544" s="170"/>
    </row>
    <row r="536602" spans="2:2" x14ac:dyDescent="0.2">
      <c r="B536602" s="170"/>
    </row>
    <row r="536712" spans="2:2" x14ac:dyDescent="0.2">
      <c r="B536712" s="170"/>
    </row>
    <row r="536718" spans="2:2" x14ac:dyDescent="0.2">
      <c r="B536718" s="170"/>
    </row>
    <row r="536724" spans="2:2" x14ac:dyDescent="0.2">
      <c r="B536724" s="170"/>
    </row>
    <row r="536730" spans="2:2" x14ac:dyDescent="0.2">
      <c r="B536730" s="170"/>
    </row>
    <row r="536736" spans="2:2" x14ac:dyDescent="0.2">
      <c r="B536736" s="170"/>
    </row>
    <row r="536742" spans="2:2" x14ac:dyDescent="0.2">
      <c r="B536742" s="170"/>
    </row>
    <row r="536748" spans="2:2" x14ac:dyDescent="0.2">
      <c r="B536748" s="170"/>
    </row>
    <row r="536851" spans="2:2" x14ac:dyDescent="0.2">
      <c r="B536851" s="170"/>
    </row>
    <row r="536877" spans="2:2" x14ac:dyDescent="0.2">
      <c r="B536877" s="170"/>
    </row>
    <row r="536903" spans="2:2" x14ac:dyDescent="0.2">
      <c r="B536903" s="170"/>
    </row>
    <row r="536981" spans="2:2" x14ac:dyDescent="0.2">
      <c r="B536981" s="170"/>
    </row>
    <row r="536994" spans="2:2" x14ac:dyDescent="0.2">
      <c r="B536994" s="170"/>
    </row>
    <row r="537000" spans="2:2" x14ac:dyDescent="0.2">
      <c r="B537000" s="170"/>
    </row>
    <row r="537019" spans="2:2" x14ac:dyDescent="0.2">
      <c r="B537019" s="170"/>
    </row>
    <row r="537063" spans="2:2" x14ac:dyDescent="0.2">
      <c r="B537063" s="170"/>
    </row>
    <row r="537114" spans="2:2" x14ac:dyDescent="0.2">
      <c r="B537114" s="170"/>
    </row>
    <row r="537152" spans="2:2" x14ac:dyDescent="0.2">
      <c r="B537152" s="170"/>
    </row>
    <row r="537158" spans="2:2" x14ac:dyDescent="0.2">
      <c r="B537158" s="170"/>
    </row>
    <row r="537184" spans="2:2" x14ac:dyDescent="0.2">
      <c r="B537184" s="170"/>
    </row>
    <row r="537229" spans="2:2" x14ac:dyDescent="0.2">
      <c r="B537229" s="170"/>
    </row>
    <row r="537287" spans="2:2" x14ac:dyDescent="0.2">
      <c r="B537287" s="170"/>
    </row>
    <row r="537319" spans="2:2" x14ac:dyDescent="0.2">
      <c r="B537319" s="170"/>
    </row>
    <row r="537345" spans="2:2" x14ac:dyDescent="0.2">
      <c r="B537345" s="170"/>
    </row>
    <row r="537402" spans="2:2" x14ac:dyDescent="0.2">
      <c r="B537402" s="170"/>
    </row>
    <row r="537408" spans="2:2" x14ac:dyDescent="0.2">
      <c r="B537408" s="170"/>
    </row>
    <row r="537453" spans="2:2" x14ac:dyDescent="0.2">
      <c r="B537453" s="170"/>
    </row>
    <row r="537485" spans="2:2" x14ac:dyDescent="0.2">
      <c r="B537485" s="170"/>
    </row>
    <row r="537498" spans="2:2" x14ac:dyDescent="0.2">
      <c r="B537498" s="170"/>
    </row>
    <row r="537504" spans="2:2" x14ac:dyDescent="0.2">
      <c r="B537504" s="170"/>
    </row>
    <row r="537799" spans="2:2" x14ac:dyDescent="0.2">
      <c r="B537799" s="170"/>
    </row>
    <row r="537954" spans="2:2" x14ac:dyDescent="0.2">
      <c r="B537954" s="170"/>
    </row>
    <row r="538575" spans="2:2" x14ac:dyDescent="0.2">
      <c r="B538575" s="170"/>
    </row>
    <row r="538581" spans="2:2" x14ac:dyDescent="0.2">
      <c r="B538581" s="170"/>
    </row>
    <row r="538743" spans="2:2" x14ac:dyDescent="0.2">
      <c r="B538743" s="170"/>
    </row>
    <row r="538756" spans="2:2" x14ac:dyDescent="0.2">
      <c r="B538756" s="170"/>
    </row>
    <row r="538769" spans="2:2" x14ac:dyDescent="0.2">
      <c r="B538769" s="170"/>
    </row>
    <row r="538914" spans="2:2" x14ac:dyDescent="0.2">
      <c r="B538914" s="170"/>
    </row>
    <row r="538920" spans="2:2" x14ac:dyDescent="0.2">
      <c r="B538920" s="170"/>
    </row>
    <row r="538926" spans="2:2" x14ac:dyDescent="0.2">
      <c r="B538926" s="170"/>
    </row>
    <row r="538932" spans="2:2" x14ac:dyDescent="0.2">
      <c r="B538932" s="170"/>
    </row>
    <row r="538938" spans="2:2" x14ac:dyDescent="0.2">
      <c r="B538938" s="170"/>
    </row>
    <row r="538957" spans="2:2" x14ac:dyDescent="0.2">
      <c r="B538957" s="170"/>
    </row>
    <row r="538963" spans="2:2" x14ac:dyDescent="0.2">
      <c r="B538963" s="170"/>
    </row>
    <row r="538976" spans="2:2" x14ac:dyDescent="0.2">
      <c r="B538976" s="170"/>
    </row>
    <row r="538989" spans="2:2" x14ac:dyDescent="0.2">
      <c r="B538989" s="170"/>
    </row>
    <row r="539002" spans="2:2" x14ac:dyDescent="0.2">
      <c r="B539002" s="170"/>
    </row>
    <row r="539339" spans="2:2" x14ac:dyDescent="0.2">
      <c r="B539339" s="170"/>
    </row>
    <row r="539345" spans="2:2" x14ac:dyDescent="0.2">
      <c r="B539345" s="170"/>
    </row>
    <row r="539422" spans="2:2" x14ac:dyDescent="0.2">
      <c r="B539422" s="170"/>
    </row>
    <row r="539499" spans="2:2" x14ac:dyDescent="0.2">
      <c r="B539499" s="170"/>
    </row>
    <row r="539525" spans="2:2" x14ac:dyDescent="0.2">
      <c r="B539525" s="170"/>
    </row>
    <row r="539531" spans="2:2" x14ac:dyDescent="0.2">
      <c r="B539531" s="170"/>
    </row>
    <row r="539570" spans="2:2" x14ac:dyDescent="0.2">
      <c r="B539570" s="170"/>
    </row>
    <row r="539589" spans="2:2" x14ac:dyDescent="0.2">
      <c r="B539589" s="170"/>
    </row>
    <row r="539595" spans="2:2" x14ac:dyDescent="0.2">
      <c r="B539595" s="170"/>
    </row>
    <row r="539621" spans="2:2" x14ac:dyDescent="0.2">
      <c r="B539621" s="170"/>
    </row>
    <row r="539724" spans="2:2" x14ac:dyDescent="0.2">
      <c r="B539724" s="170"/>
    </row>
    <row r="539730" spans="2:2" x14ac:dyDescent="0.2">
      <c r="B539730" s="170"/>
    </row>
    <row r="539826" spans="2:2" x14ac:dyDescent="0.2">
      <c r="B539826" s="170"/>
    </row>
    <row r="539877" spans="2:2" x14ac:dyDescent="0.2">
      <c r="B539877" s="170"/>
    </row>
    <row r="539948" spans="2:2" x14ac:dyDescent="0.2">
      <c r="B539948" s="170"/>
    </row>
    <row r="540000" spans="2:2" x14ac:dyDescent="0.2">
      <c r="B540000" s="170"/>
    </row>
    <row r="540039" spans="2:2" x14ac:dyDescent="0.2">
      <c r="B540039" s="170"/>
    </row>
    <row r="540077" spans="2:2" x14ac:dyDescent="0.2">
      <c r="B540077" s="170"/>
    </row>
    <row r="540109" spans="2:2" x14ac:dyDescent="0.2">
      <c r="B540109" s="170"/>
    </row>
    <row r="540122" spans="2:2" x14ac:dyDescent="0.2">
      <c r="B540122" s="170"/>
    </row>
    <row r="540199" spans="2:2" x14ac:dyDescent="0.2">
      <c r="B540199" s="170"/>
    </row>
    <row r="540205" spans="2:2" x14ac:dyDescent="0.2">
      <c r="B540205" s="170"/>
    </row>
    <row r="540218" spans="2:2" x14ac:dyDescent="0.2">
      <c r="B540218" s="170"/>
    </row>
    <row r="540224" spans="2:2" x14ac:dyDescent="0.2">
      <c r="B540224" s="170"/>
    </row>
    <row r="540230" spans="2:2" x14ac:dyDescent="0.2">
      <c r="B540230" s="170"/>
    </row>
    <row r="540236" spans="2:2" x14ac:dyDescent="0.2">
      <c r="B540236" s="170"/>
    </row>
    <row r="540378" spans="2:2" x14ac:dyDescent="0.2">
      <c r="B540378" s="170"/>
    </row>
    <row r="540417" spans="2:2" x14ac:dyDescent="0.2">
      <c r="B540417" s="170"/>
    </row>
    <row r="540436" spans="2:2" x14ac:dyDescent="0.2">
      <c r="B540436" s="170"/>
    </row>
    <row r="540649" spans="2:2" x14ac:dyDescent="0.2">
      <c r="B540649" s="170"/>
    </row>
    <row r="540681" spans="2:2" x14ac:dyDescent="0.2">
      <c r="B540681" s="170"/>
    </row>
    <row r="540745" spans="2:2" x14ac:dyDescent="0.2">
      <c r="B540745" s="170"/>
    </row>
    <row r="540751" spans="2:2" x14ac:dyDescent="0.2">
      <c r="B540751" s="170"/>
    </row>
    <row r="540790" spans="2:2" x14ac:dyDescent="0.2">
      <c r="B540790" s="170"/>
    </row>
    <row r="540848" spans="2:2" x14ac:dyDescent="0.2">
      <c r="B540848" s="170"/>
    </row>
    <row r="540925" spans="2:2" x14ac:dyDescent="0.2">
      <c r="B540925" s="170"/>
    </row>
    <row r="540964" spans="2:2" x14ac:dyDescent="0.2">
      <c r="B540964" s="170"/>
    </row>
    <row r="540990" spans="2:2" x14ac:dyDescent="0.2">
      <c r="B540990" s="170"/>
    </row>
    <row r="541106" spans="2:2" x14ac:dyDescent="0.2">
      <c r="B541106" s="170"/>
    </row>
    <row r="541144" spans="2:2" x14ac:dyDescent="0.2">
      <c r="B541144" s="170"/>
    </row>
    <row r="541202" spans="2:2" x14ac:dyDescent="0.2">
      <c r="B541202" s="170"/>
    </row>
    <row r="541215" spans="2:2" x14ac:dyDescent="0.2">
      <c r="B541215" s="170"/>
    </row>
    <row r="541279" spans="2:2" x14ac:dyDescent="0.2">
      <c r="B541279" s="170"/>
    </row>
    <row r="541285" spans="2:2" x14ac:dyDescent="0.2">
      <c r="B541285" s="170"/>
    </row>
    <row r="541291" spans="2:2" x14ac:dyDescent="0.2">
      <c r="B541291" s="170"/>
    </row>
    <row r="541328" spans="2:2" x14ac:dyDescent="0.2">
      <c r="B541328" s="170"/>
    </row>
    <row r="541334" spans="2:2" x14ac:dyDescent="0.2">
      <c r="B541334" s="170"/>
    </row>
    <row r="541360" spans="2:2" x14ac:dyDescent="0.2">
      <c r="B541360" s="170"/>
    </row>
    <row r="541405" spans="2:2" x14ac:dyDescent="0.2">
      <c r="B541405" s="170"/>
    </row>
    <row r="541418" spans="2:2" x14ac:dyDescent="0.2">
      <c r="B541418" s="170"/>
    </row>
    <row r="541646" spans="2:2" x14ac:dyDescent="0.2">
      <c r="B541646" s="170"/>
    </row>
    <row r="541717" spans="2:2" x14ac:dyDescent="0.2">
      <c r="B541717" s="170"/>
    </row>
    <row r="541723" spans="2:2" x14ac:dyDescent="0.2">
      <c r="B541723" s="170"/>
    </row>
    <row r="541736" spans="2:2" x14ac:dyDescent="0.2">
      <c r="B541736" s="170"/>
    </row>
    <row r="542016" spans="2:2" x14ac:dyDescent="0.2">
      <c r="B542016" s="170"/>
    </row>
    <row r="542170" spans="2:2" x14ac:dyDescent="0.2">
      <c r="B542170" s="170"/>
    </row>
    <row r="542183" spans="2:2" x14ac:dyDescent="0.2">
      <c r="B542183" s="170"/>
    </row>
    <row r="542196" spans="2:2" x14ac:dyDescent="0.2">
      <c r="B542196" s="170"/>
    </row>
    <row r="542202" spans="2:2" x14ac:dyDescent="0.2">
      <c r="B542202" s="170"/>
    </row>
    <row r="542208" spans="2:2" x14ac:dyDescent="0.2">
      <c r="B542208" s="170"/>
    </row>
    <row r="542247" spans="2:2" x14ac:dyDescent="0.2">
      <c r="B542247" s="170"/>
    </row>
    <row r="542305" spans="2:2" x14ac:dyDescent="0.2">
      <c r="B542305" s="170"/>
    </row>
    <row r="542357" spans="2:2" x14ac:dyDescent="0.2">
      <c r="B542357" s="170"/>
    </row>
    <row r="542370" spans="2:2" x14ac:dyDescent="0.2">
      <c r="B542370" s="170"/>
    </row>
    <row r="542376" spans="2:2" x14ac:dyDescent="0.2">
      <c r="B542376" s="170"/>
    </row>
    <row r="542402" spans="2:2" x14ac:dyDescent="0.2">
      <c r="B542402" s="170"/>
    </row>
    <row r="542408" spans="2:2" x14ac:dyDescent="0.2">
      <c r="B542408" s="170"/>
    </row>
    <row r="542465" spans="2:2" x14ac:dyDescent="0.2">
      <c r="B542465" s="170"/>
    </row>
    <row r="542484" spans="2:2" x14ac:dyDescent="0.2">
      <c r="B542484" s="170"/>
    </row>
    <row r="542497" spans="2:2" x14ac:dyDescent="0.2">
      <c r="B542497" s="170"/>
    </row>
    <row r="542554" spans="2:2" x14ac:dyDescent="0.2">
      <c r="B542554" s="170"/>
    </row>
    <row r="542580" spans="2:2" x14ac:dyDescent="0.2">
      <c r="B542580" s="170"/>
    </row>
    <row r="542593" spans="2:2" x14ac:dyDescent="0.2">
      <c r="B542593" s="170"/>
    </row>
    <row r="542606" spans="2:2" x14ac:dyDescent="0.2">
      <c r="B542606" s="170"/>
    </row>
    <row r="542612" spans="2:2" x14ac:dyDescent="0.2">
      <c r="B542612" s="170"/>
    </row>
    <row r="542625" spans="2:2" x14ac:dyDescent="0.2">
      <c r="B542625" s="170"/>
    </row>
    <row r="542683" spans="2:2" x14ac:dyDescent="0.2">
      <c r="B542683" s="170"/>
    </row>
    <row r="542753" spans="2:2" x14ac:dyDescent="0.2">
      <c r="B542753" s="170"/>
    </row>
    <row r="542759" spans="2:2" x14ac:dyDescent="0.2">
      <c r="B542759" s="170"/>
    </row>
    <row r="542772" spans="2:2" x14ac:dyDescent="0.2">
      <c r="B542772" s="170"/>
    </row>
    <row r="542785" spans="2:2" x14ac:dyDescent="0.2">
      <c r="B542785" s="170"/>
    </row>
    <row r="542880" spans="2:2" x14ac:dyDescent="0.2">
      <c r="B542880" s="170"/>
    </row>
    <row r="542886" spans="2:2" x14ac:dyDescent="0.2">
      <c r="B542886" s="170"/>
    </row>
    <row r="543065" spans="2:2" x14ac:dyDescent="0.2">
      <c r="B543065" s="170"/>
    </row>
    <row r="543071" spans="2:2" x14ac:dyDescent="0.2">
      <c r="B543071" s="170"/>
    </row>
    <row r="543084" spans="2:2" x14ac:dyDescent="0.2">
      <c r="B543084" s="170"/>
    </row>
    <row r="543097" spans="2:2" x14ac:dyDescent="0.2">
      <c r="B543097" s="170"/>
    </row>
    <row r="543314" spans="2:2" x14ac:dyDescent="0.2">
      <c r="B543314" s="170"/>
    </row>
    <row r="543404" spans="2:2" x14ac:dyDescent="0.2">
      <c r="B543404" s="170"/>
    </row>
    <row r="543436" spans="2:2" x14ac:dyDescent="0.2">
      <c r="B543436" s="170"/>
    </row>
    <row r="543442" spans="2:2" x14ac:dyDescent="0.2">
      <c r="B543442" s="170"/>
    </row>
    <row r="543455" spans="2:2" x14ac:dyDescent="0.2">
      <c r="B543455" s="170"/>
    </row>
    <row r="543468" spans="2:2" x14ac:dyDescent="0.2">
      <c r="B543468" s="170"/>
    </row>
    <row r="543474" spans="2:2" x14ac:dyDescent="0.2">
      <c r="B543474" s="170"/>
    </row>
    <row r="543487" spans="2:2" x14ac:dyDescent="0.2">
      <c r="B543487" s="170"/>
    </row>
    <row r="543493" spans="2:2" x14ac:dyDescent="0.2">
      <c r="B543493" s="170"/>
    </row>
    <row r="543517" spans="2:2" x14ac:dyDescent="0.2">
      <c r="B543517" s="170"/>
    </row>
    <row r="543523" spans="2:2" x14ac:dyDescent="0.2">
      <c r="B543523" s="170"/>
    </row>
    <row r="543555" spans="2:2" x14ac:dyDescent="0.2">
      <c r="B543555" s="170"/>
    </row>
    <row r="543561" spans="2:2" x14ac:dyDescent="0.2">
      <c r="B543561" s="170"/>
    </row>
    <row r="543632" spans="2:2" x14ac:dyDescent="0.2">
      <c r="B543632" s="170"/>
    </row>
    <row r="543941" spans="2:2" x14ac:dyDescent="0.2">
      <c r="B543941" s="170"/>
    </row>
    <row r="543954" spans="2:2" x14ac:dyDescent="0.2">
      <c r="B543954" s="170"/>
    </row>
    <row r="543967" spans="2:2" x14ac:dyDescent="0.2">
      <c r="B543967" s="170"/>
    </row>
    <row r="543993" spans="2:2" x14ac:dyDescent="0.2">
      <c r="B543993" s="170"/>
    </row>
    <row r="544032" spans="2:2" x14ac:dyDescent="0.2">
      <c r="B544032" s="170"/>
    </row>
    <row r="544127" spans="2:2" x14ac:dyDescent="0.2">
      <c r="B544127" s="170"/>
    </row>
    <row r="544133" spans="2:2" x14ac:dyDescent="0.2">
      <c r="B544133" s="170"/>
    </row>
    <row r="544158" spans="2:2" x14ac:dyDescent="0.2">
      <c r="B544158" s="170"/>
    </row>
    <row r="544196" spans="2:2" x14ac:dyDescent="0.2">
      <c r="B544196" s="170"/>
    </row>
    <row r="544209" spans="2:2" x14ac:dyDescent="0.2">
      <c r="B544209" s="170"/>
    </row>
    <row r="544215" spans="2:2" x14ac:dyDescent="0.2">
      <c r="B544215" s="170"/>
    </row>
    <row r="544221" spans="2:2" x14ac:dyDescent="0.2">
      <c r="B544221" s="170"/>
    </row>
    <row r="544298" spans="2:2" x14ac:dyDescent="0.2">
      <c r="B544298" s="170"/>
    </row>
    <row r="544466" spans="2:2" x14ac:dyDescent="0.2">
      <c r="B544466" s="170"/>
    </row>
    <row r="544472" spans="2:2" x14ac:dyDescent="0.2">
      <c r="B544472" s="170"/>
    </row>
    <row r="544504" spans="2:2" x14ac:dyDescent="0.2">
      <c r="B544504" s="170"/>
    </row>
    <row r="544530" spans="2:2" x14ac:dyDescent="0.2">
      <c r="B544530" s="170"/>
    </row>
    <row r="544543" spans="2:2" x14ac:dyDescent="0.2">
      <c r="B544543" s="170"/>
    </row>
    <row r="544549" spans="2:2" x14ac:dyDescent="0.2">
      <c r="B544549" s="170"/>
    </row>
    <row r="544555" spans="2:2" x14ac:dyDescent="0.2">
      <c r="B544555" s="170"/>
    </row>
    <row r="544594" spans="2:2" x14ac:dyDescent="0.2">
      <c r="B544594" s="170"/>
    </row>
    <row r="544613" spans="2:2" x14ac:dyDescent="0.2">
      <c r="B544613" s="170"/>
    </row>
    <row r="544639" spans="2:2" x14ac:dyDescent="0.2">
      <c r="B544639" s="170"/>
    </row>
    <row r="544652" spans="2:2" x14ac:dyDescent="0.2">
      <c r="B544652" s="170"/>
    </row>
    <row r="544869" spans="2:2" x14ac:dyDescent="0.2">
      <c r="B544869" s="170"/>
    </row>
    <row r="544882" spans="2:2" x14ac:dyDescent="0.2">
      <c r="B544882" s="170"/>
    </row>
    <row r="545081" spans="2:2" x14ac:dyDescent="0.2">
      <c r="B545081" s="170"/>
    </row>
    <row r="545169" spans="2:2" x14ac:dyDescent="0.2">
      <c r="B545169" s="170"/>
    </row>
    <row r="545195" spans="2:2" x14ac:dyDescent="0.2">
      <c r="B545195" s="170"/>
    </row>
    <row r="545201" spans="2:2" x14ac:dyDescent="0.2">
      <c r="B545201" s="170"/>
    </row>
    <row r="545214" spans="2:2" x14ac:dyDescent="0.2">
      <c r="B545214" s="170"/>
    </row>
    <row r="545233" spans="2:2" x14ac:dyDescent="0.2">
      <c r="B545233" s="170"/>
    </row>
    <row r="545239" spans="2:2" x14ac:dyDescent="0.2">
      <c r="B545239" s="170"/>
    </row>
    <row r="545323" spans="2:2" x14ac:dyDescent="0.2">
      <c r="B545323" s="170"/>
    </row>
    <row r="545381" spans="2:2" x14ac:dyDescent="0.2">
      <c r="B545381" s="170"/>
    </row>
    <row r="545407" spans="2:2" x14ac:dyDescent="0.2">
      <c r="B545407" s="170"/>
    </row>
    <row r="545413" spans="2:2" x14ac:dyDescent="0.2">
      <c r="B545413" s="170"/>
    </row>
    <row r="545478" spans="2:2" x14ac:dyDescent="0.2">
      <c r="B545478" s="170"/>
    </row>
    <row r="545484" spans="2:2" x14ac:dyDescent="0.2">
      <c r="B545484" s="170"/>
    </row>
    <row r="545497" spans="2:2" x14ac:dyDescent="0.2">
      <c r="B545497" s="170"/>
    </row>
    <row r="545510" spans="2:2" x14ac:dyDescent="0.2">
      <c r="B545510" s="170"/>
    </row>
    <row r="545599" spans="2:2" x14ac:dyDescent="0.2">
      <c r="B545599" s="170"/>
    </row>
    <row r="545714" spans="2:2" x14ac:dyDescent="0.2">
      <c r="B545714" s="170"/>
    </row>
    <row r="545720" spans="2:2" x14ac:dyDescent="0.2">
      <c r="B545720" s="170"/>
    </row>
    <row r="545746" spans="2:2" x14ac:dyDescent="0.2">
      <c r="B545746" s="170"/>
    </row>
    <row r="545828" spans="2:2" x14ac:dyDescent="0.2">
      <c r="B545828" s="170"/>
    </row>
    <row r="545834" spans="2:2" x14ac:dyDescent="0.2">
      <c r="B545834" s="170"/>
    </row>
    <row r="545847" spans="2:2" x14ac:dyDescent="0.2">
      <c r="B545847" s="170"/>
    </row>
    <row r="545860" spans="2:2" x14ac:dyDescent="0.2">
      <c r="B545860" s="170"/>
    </row>
    <row r="545873" spans="2:2" x14ac:dyDescent="0.2">
      <c r="B545873" s="170"/>
    </row>
    <row r="545879" spans="2:2" x14ac:dyDescent="0.2">
      <c r="B545879" s="170"/>
    </row>
    <row r="545963" spans="2:2" x14ac:dyDescent="0.2">
      <c r="B545963" s="170"/>
    </row>
    <row r="545976" spans="2:2" x14ac:dyDescent="0.2">
      <c r="B545976" s="170"/>
    </row>
    <row r="546041" spans="2:2" x14ac:dyDescent="0.2">
      <c r="B546041" s="170"/>
    </row>
    <row r="546164" spans="2:2" x14ac:dyDescent="0.2">
      <c r="B546164" s="170"/>
    </row>
    <row r="546215" spans="2:2" x14ac:dyDescent="0.2">
      <c r="B546215" s="170"/>
    </row>
    <row r="546311" spans="2:2" x14ac:dyDescent="0.2">
      <c r="B546311" s="170"/>
    </row>
    <row r="546343" spans="2:2" x14ac:dyDescent="0.2">
      <c r="B546343" s="170"/>
    </row>
    <row r="546414" spans="2:2" x14ac:dyDescent="0.2">
      <c r="B546414" s="170"/>
    </row>
    <row r="546478" spans="2:2" x14ac:dyDescent="0.2">
      <c r="B546478" s="170"/>
    </row>
    <row r="546580" spans="2:2" x14ac:dyDescent="0.2">
      <c r="B546580" s="170"/>
    </row>
    <row r="546593" spans="2:2" x14ac:dyDescent="0.2">
      <c r="B546593" s="170"/>
    </row>
    <row r="546595" spans="2:2" x14ac:dyDescent="0.2">
      <c r="B546595" s="170"/>
    </row>
    <row r="546606" spans="2:2" x14ac:dyDescent="0.2">
      <c r="B546606" s="170"/>
    </row>
    <row r="546632" spans="2:2" x14ac:dyDescent="0.2">
      <c r="B546632" s="170"/>
    </row>
    <row r="546645" spans="2:2" x14ac:dyDescent="0.2">
      <c r="B546645" s="170"/>
    </row>
    <row r="546658" spans="2:2" x14ac:dyDescent="0.2">
      <c r="B546658" s="170"/>
    </row>
    <row r="546749" spans="2:2" x14ac:dyDescent="0.2">
      <c r="B546749" s="170"/>
    </row>
    <row r="546819" spans="2:2" x14ac:dyDescent="0.2">
      <c r="B546819" s="170"/>
    </row>
    <row r="546832" spans="2:2" x14ac:dyDescent="0.2">
      <c r="B546832" s="170"/>
    </row>
    <row r="546845" spans="2:2" x14ac:dyDescent="0.2">
      <c r="B546845" s="170"/>
    </row>
    <row r="546909" spans="2:2" x14ac:dyDescent="0.2">
      <c r="B546909" s="170"/>
    </row>
    <row r="546922" spans="2:2" x14ac:dyDescent="0.2">
      <c r="B546922" s="170"/>
    </row>
    <row r="547064" spans="2:2" x14ac:dyDescent="0.2">
      <c r="B547064" s="170"/>
    </row>
    <row r="547077" spans="2:2" x14ac:dyDescent="0.2">
      <c r="B547077" s="170"/>
    </row>
    <row r="547122" spans="2:2" x14ac:dyDescent="0.2">
      <c r="B547122" s="170"/>
    </row>
    <row r="547135" spans="2:2" x14ac:dyDescent="0.2">
      <c r="B547135" s="170"/>
    </row>
    <row r="547193" spans="2:2" x14ac:dyDescent="0.2">
      <c r="B547193" s="170"/>
    </row>
    <row r="547199" spans="2:2" x14ac:dyDescent="0.2">
      <c r="B547199" s="170"/>
    </row>
    <row r="547217" spans="2:2" x14ac:dyDescent="0.2">
      <c r="B547217" s="170"/>
    </row>
    <row r="547223" spans="2:2" x14ac:dyDescent="0.2">
      <c r="B547223" s="170"/>
    </row>
    <row r="547229" spans="2:2" x14ac:dyDescent="0.2">
      <c r="B547229" s="170"/>
    </row>
    <row r="547235" spans="2:2" x14ac:dyDescent="0.2">
      <c r="B547235" s="170"/>
    </row>
    <row r="547248" spans="2:2" x14ac:dyDescent="0.2">
      <c r="B547248" s="170"/>
    </row>
    <row r="547254" spans="2:2" x14ac:dyDescent="0.2">
      <c r="B547254" s="170"/>
    </row>
    <row r="547260" spans="2:2" x14ac:dyDescent="0.2">
      <c r="B547260" s="170"/>
    </row>
    <row r="547273" spans="2:2" x14ac:dyDescent="0.2">
      <c r="B547273" s="170"/>
    </row>
    <row r="547312" spans="2:2" x14ac:dyDescent="0.2">
      <c r="B547312" s="170"/>
    </row>
    <row r="547351" spans="2:2" x14ac:dyDescent="0.2">
      <c r="B547351" s="170"/>
    </row>
    <row r="547402" spans="2:2" x14ac:dyDescent="0.2">
      <c r="B547402" s="170"/>
    </row>
    <row r="547428" spans="2:2" x14ac:dyDescent="0.2">
      <c r="B547428" s="170"/>
    </row>
    <row r="547473" spans="2:2" x14ac:dyDescent="0.2">
      <c r="B547473" s="170"/>
    </row>
    <row r="547486" spans="2:2" x14ac:dyDescent="0.2">
      <c r="B547486" s="170"/>
    </row>
    <row r="547499" spans="2:2" x14ac:dyDescent="0.2">
      <c r="B547499" s="170"/>
    </row>
    <row r="547512" spans="2:2" x14ac:dyDescent="0.2">
      <c r="B547512" s="170"/>
    </row>
    <row r="547577" spans="2:2" x14ac:dyDescent="0.2">
      <c r="B547577" s="170"/>
    </row>
    <row r="547583" spans="2:2" x14ac:dyDescent="0.2">
      <c r="B547583" s="170"/>
    </row>
    <row r="547596" spans="2:2" x14ac:dyDescent="0.2">
      <c r="B547596" s="170"/>
    </row>
    <row r="547602" spans="2:2" x14ac:dyDescent="0.2">
      <c r="B547602" s="170"/>
    </row>
    <row r="547628" spans="2:2" x14ac:dyDescent="0.2">
      <c r="B547628" s="170"/>
    </row>
    <row r="547641" spans="2:2" x14ac:dyDescent="0.2">
      <c r="B547641" s="170"/>
    </row>
    <row r="547654" spans="2:2" x14ac:dyDescent="0.2">
      <c r="B547654" s="170"/>
    </row>
    <row r="547667" spans="2:2" x14ac:dyDescent="0.2">
      <c r="B547667" s="170"/>
    </row>
    <row r="547673" spans="2:2" x14ac:dyDescent="0.2">
      <c r="B547673" s="170"/>
    </row>
    <row r="547686" spans="2:2" x14ac:dyDescent="0.2">
      <c r="B547686" s="170"/>
    </row>
    <row r="547725" spans="2:2" x14ac:dyDescent="0.2">
      <c r="B547725" s="170"/>
    </row>
    <row r="547738" spans="2:2" x14ac:dyDescent="0.2">
      <c r="B547738" s="170"/>
    </row>
    <row r="547764" spans="2:2" x14ac:dyDescent="0.2">
      <c r="B547764" s="170"/>
    </row>
    <row r="547777" spans="2:2" x14ac:dyDescent="0.2">
      <c r="B547777" s="170"/>
    </row>
    <row r="547803" spans="2:2" x14ac:dyDescent="0.2">
      <c r="B547803" s="170"/>
    </row>
    <row r="547835" spans="2:2" x14ac:dyDescent="0.2">
      <c r="B547835" s="170"/>
    </row>
    <row r="547837" spans="2:2" x14ac:dyDescent="0.2">
      <c r="B547837" s="170"/>
    </row>
    <row r="547848" spans="2:2" x14ac:dyDescent="0.2">
      <c r="B547848" s="170"/>
    </row>
    <row r="547861" spans="2:2" x14ac:dyDescent="0.2">
      <c r="B547861" s="170"/>
    </row>
    <row r="547887" spans="2:2" x14ac:dyDescent="0.2">
      <c r="B547887" s="170"/>
    </row>
    <row r="547952" spans="2:2" x14ac:dyDescent="0.2">
      <c r="B547952" s="170"/>
    </row>
    <row r="548030" spans="2:2" x14ac:dyDescent="0.2">
      <c r="B548030" s="170"/>
    </row>
    <row r="548107" spans="2:2" x14ac:dyDescent="0.2">
      <c r="B548107" s="170"/>
    </row>
    <row r="548133" spans="2:2" x14ac:dyDescent="0.2">
      <c r="B548133" s="170"/>
    </row>
    <row r="548159" spans="2:2" x14ac:dyDescent="0.2">
      <c r="B548159" s="170"/>
    </row>
    <row r="548185" spans="2:2" x14ac:dyDescent="0.2">
      <c r="B548185" s="170"/>
    </row>
    <row r="548276" spans="2:2" x14ac:dyDescent="0.2">
      <c r="B548276" s="170"/>
    </row>
    <row r="548289" spans="2:2" x14ac:dyDescent="0.2">
      <c r="B548289" s="170"/>
    </row>
    <row r="548347" spans="2:2" x14ac:dyDescent="0.2">
      <c r="B548347" s="170"/>
    </row>
    <row r="548373" spans="2:2" x14ac:dyDescent="0.2">
      <c r="B548373" s="170"/>
    </row>
    <row r="548399" spans="2:2" x14ac:dyDescent="0.2">
      <c r="B548399" s="170"/>
    </row>
    <row r="548412" spans="2:2" x14ac:dyDescent="0.2">
      <c r="B548412" s="170"/>
    </row>
    <row r="548438" spans="2:2" x14ac:dyDescent="0.2">
      <c r="B548438" s="170"/>
    </row>
    <row r="548464" spans="2:2" x14ac:dyDescent="0.2">
      <c r="B548464" s="170"/>
    </row>
    <row r="548515" spans="2:2" x14ac:dyDescent="0.2">
      <c r="B548515" s="170"/>
    </row>
    <row r="548560" spans="2:2" x14ac:dyDescent="0.2">
      <c r="B548560" s="170"/>
    </row>
    <row r="548638" spans="2:2" x14ac:dyDescent="0.2">
      <c r="B548638" s="170"/>
    </row>
    <row r="548870" spans="2:2" x14ac:dyDescent="0.2">
      <c r="B548870" s="170"/>
    </row>
    <row r="548883" spans="2:2" x14ac:dyDescent="0.2">
      <c r="B548883" s="170"/>
    </row>
    <row r="548948" spans="2:2" x14ac:dyDescent="0.2">
      <c r="B548948" s="170"/>
    </row>
    <row r="548974" spans="2:2" x14ac:dyDescent="0.2">
      <c r="B548974" s="170"/>
    </row>
    <row r="549097" spans="2:2" x14ac:dyDescent="0.2">
      <c r="B549097" s="170"/>
    </row>
    <row r="549110" spans="2:2" x14ac:dyDescent="0.2">
      <c r="B549110" s="170"/>
    </row>
    <row r="549155" spans="2:2" x14ac:dyDescent="0.2">
      <c r="B549155" s="170"/>
    </row>
    <row r="549168" spans="2:2" x14ac:dyDescent="0.2">
      <c r="B549168" s="170"/>
    </row>
    <row r="549302" spans="2:2" x14ac:dyDescent="0.2">
      <c r="B549302" s="170"/>
    </row>
    <row r="549341" spans="2:2" x14ac:dyDescent="0.2">
      <c r="B549341" s="170"/>
    </row>
    <row r="549354" spans="2:2" x14ac:dyDescent="0.2">
      <c r="B549354" s="170"/>
    </row>
    <row r="549367" spans="2:2" x14ac:dyDescent="0.2">
      <c r="B549367" s="170"/>
    </row>
    <row r="549380" spans="2:2" x14ac:dyDescent="0.2">
      <c r="B549380" s="170"/>
    </row>
    <row r="549458" spans="2:2" x14ac:dyDescent="0.2">
      <c r="B549458" s="170"/>
    </row>
    <row r="549484" spans="2:2" x14ac:dyDescent="0.2">
      <c r="B549484" s="170"/>
    </row>
    <row r="549542" spans="2:2" x14ac:dyDescent="0.2">
      <c r="B549542" s="170"/>
    </row>
    <row r="549555" spans="2:2" x14ac:dyDescent="0.2">
      <c r="B549555" s="170"/>
    </row>
    <row r="549568" spans="2:2" x14ac:dyDescent="0.2">
      <c r="B549568" s="170"/>
    </row>
    <row r="549574" spans="2:2" x14ac:dyDescent="0.2">
      <c r="B549574" s="170"/>
    </row>
    <row r="549580" spans="2:2" x14ac:dyDescent="0.2">
      <c r="B549580" s="170"/>
    </row>
    <row r="549586" spans="2:2" x14ac:dyDescent="0.2">
      <c r="B549586" s="170"/>
    </row>
    <row r="549599" spans="2:2" x14ac:dyDescent="0.2">
      <c r="B549599" s="170"/>
    </row>
    <row r="549689" spans="2:2" x14ac:dyDescent="0.2">
      <c r="B549689" s="170"/>
    </row>
    <row r="549702" spans="2:2" x14ac:dyDescent="0.2">
      <c r="B549702" s="170"/>
    </row>
    <row r="549741" spans="2:2" x14ac:dyDescent="0.2">
      <c r="B549741" s="170"/>
    </row>
    <row r="549773" spans="2:2" x14ac:dyDescent="0.2">
      <c r="B549773" s="170"/>
    </row>
    <row r="549825" spans="2:2" x14ac:dyDescent="0.2">
      <c r="B549825" s="170"/>
    </row>
    <row r="549916" spans="2:2" x14ac:dyDescent="0.2">
      <c r="B549916" s="170"/>
    </row>
    <row r="549935" spans="2:2" x14ac:dyDescent="0.2">
      <c r="B549935" s="170"/>
    </row>
    <row r="550051" spans="2:2" x14ac:dyDescent="0.2">
      <c r="B550051" s="170"/>
    </row>
    <row r="550077" spans="2:2" x14ac:dyDescent="0.2">
      <c r="B550077" s="170"/>
    </row>
    <row r="550129" spans="2:2" x14ac:dyDescent="0.2">
      <c r="B550129" s="170"/>
    </row>
    <row r="550181" spans="2:2" x14ac:dyDescent="0.2">
      <c r="B550181" s="170"/>
    </row>
    <row r="550213" spans="2:2" x14ac:dyDescent="0.2">
      <c r="B550213" s="170"/>
    </row>
    <row r="550258" spans="2:2" x14ac:dyDescent="0.2">
      <c r="B550258" s="170"/>
    </row>
    <row r="550271" spans="2:2" x14ac:dyDescent="0.2">
      <c r="B550271" s="170"/>
    </row>
    <row r="550284" spans="2:2" x14ac:dyDescent="0.2">
      <c r="B550284" s="170"/>
    </row>
    <row r="550322" spans="2:2" x14ac:dyDescent="0.2">
      <c r="B550322" s="170"/>
    </row>
    <row r="550328" spans="2:2" x14ac:dyDescent="0.2">
      <c r="B550328" s="170"/>
    </row>
    <row r="550411" spans="2:2" x14ac:dyDescent="0.2">
      <c r="B550411" s="170"/>
    </row>
    <row r="550424" spans="2:2" x14ac:dyDescent="0.2">
      <c r="B550424" s="170"/>
    </row>
    <row r="550430" spans="2:2" x14ac:dyDescent="0.2">
      <c r="B550430" s="170"/>
    </row>
    <row r="550520" spans="2:2" x14ac:dyDescent="0.2">
      <c r="B550520" s="170"/>
    </row>
    <row r="550533" spans="2:2" x14ac:dyDescent="0.2">
      <c r="B550533" s="170"/>
    </row>
    <row r="550702" spans="2:2" x14ac:dyDescent="0.2">
      <c r="B550702" s="170"/>
    </row>
    <row r="550721" spans="2:2" x14ac:dyDescent="0.2">
      <c r="B550721" s="170"/>
    </row>
    <row r="550727" spans="2:2" x14ac:dyDescent="0.2">
      <c r="B550727" s="170"/>
    </row>
    <row r="550753" spans="2:2" x14ac:dyDescent="0.2">
      <c r="B550753" s="170"/>
    </row>
    <row r="550766" spans="2:2" x14ac:dyDescent="0.2">
      <c r="B550766" s="170"/>
    </row>
    <row r="550817" spans="2:2" x14ac:dyDescent="0.2">
      <c r="B550817" s="170"/>
    </row>
    <row r="550823" spans="2:2" x14ac:dyDescent="0.2">
      <c r="B550823" s="170"/>
    </row>
    <row r="550836" spans="2:2" x14ac:dyDescent="0.2">
      <c r="B550836" s="170"/>
    </row>
    <row r="550849" spans="2:2" x14ac:dyDescent="0.2">
      <c r="B550849" s="170"/>
    </row>
    <row r="550894" spans="2:2" x14ac:dyDescent="0.2">
      <c r="B550894" s="170"/>
    </row>
    <row r="550933" spans="2:2" x14ac:dyDescent="0.2">
      <c r="B550933" s="170"/>
    </row>
    <row r="550978" spans="2:2" x14ac:dyDescent="0.2">
      <c r="B550978" s="170"/>
    </row>
    <row r="550997" spans="2:2" x14ac:dyDescent="0.2">
      <c r="B550997" s="170"/>
    </row>
    <row r="551016" spans="2:2" x14ac:dyDescent="0.2">
      <c r="B551016" s="170"/>
    </row>
    <row r="551029" spans="2:2" x14ac:dyDescent="0.2">
      <c r="B551029" s="170"/>
    </row>
    <row r="551126" spans="2:2" x14ac:dyDescent="0.2">
      <c r="B551126" s="170"/>
    </row>
    <row r="551139" spans="2:2" x14ac:dyDescent="0.2">
      <c r="B551139" s="170"/>
    </row>
    <row r="551165" spans="2:2" x14ac:dyDescent="0.2">
      <c r="B551165" s="170"/>
    </row>
    <row r="551217" spans="2:2" x14ac:dyDescent="0.2">
      <c r="B551217" s="170"/>
    </row>
    <row r="551230" spans="2:2" x14ac:dyDescent="0.2">
      <c r="B551230" s="170"/>
    </row>
    <row r="551243" spans="2:2" x14ac:dyDescent="0.2">
      <c r="B551243" s="170"/>
    </row>
    <row r="551321" spans="2:2" x14ac:dyDescent="0.2">
      <c r="B551321" s="170"/>
    </row>
    <row r="551347" spans="2:2" x14ac:dyDescent="0.2">
      <c r="B551347" s="170"/>
    </row>
    <row r="551404" spans="2:2" x14ac:dyDescent="0.2">
      <c r="B551404" s="170"/>
    </row>
    <row r="551462" spans="2:2" x14ac:dyDescent="0.2">
      <c r="B551462" s="170"/>
    </row>
    <row r="551475" spans="2:2" x14ac:dyDescent="0.2">
      <c r="B551475" s="170"/>
    </row>
    <row r="551572" spans="2:2" x14ac:dyDescent="0.2">
      <c r="B551572" s="170"/>
    </row>
    <row r="551585" spans="2:2" x14ac:dyDescent="0.2">
      <c r="B551585" s="170"/>
    </row>
    <row r="551637" spans="2:2" x14ac:dyDescent="0.2">
      <c r="B551637" s="170"/>
    </row>
    <row r="551650" spans="2:2" x14ac:dyDescent="0.2">
      <c r="B551650" s="170"/>
    </row>
    <row r="551676" spans="2:2" x14ac:dyDescent="0.2">
      <c r="B551676" s="170"/>
    </row>
    <row r="551689" spans="2:2" x14ac:dyDescent="0.2">
      <c r="B551689" s="170"/>
    </row>
    <row r="551740" spans="2:2" x14ac:dyDescent="0.2">
      <c r="B551740" s="170"/>
    </row>
    <row r="551779" spans="2:2" x14ac:dyDescent="0.2">
      <c r="B551779" s="170"/>
    </row>
    <row r="551792" spans="2:2" x14ac:dyDescent="0.2">
      <c r="B551792" s="170"/>
    </row>
    <row r="551844" spans="2:2" x14ac:dyDescent="0.2">
      <c r="B551844" s="170"/>
    </row>
    <row r="551857" spans="2:2" x14ac:dyDescent="0.2">
      <c r="B551857" s="170"/>
    </row>
    <row r="551863" spans="2:2" x14ac:dyDescent="0.2">
      <c r="B551863" s="170"/>
    </row>
    <row r="551889" spans="2:2" x14ac:dyDescent="0.2">
      <c r="B551889" s="170"/>
    </row>
    <row r="551941" spans="2:2" x14ac:dyDescent="0.2">
      <c r="B551941" s="170"/>
    </row>
    <row r="551954" spans="2:2" x14ac:dyDescent="0.2">
      <c r="B551954" s="170"/>
    </row>
    <row r="551967" spans="2:2" x14ac:dyDescent="0.2">
      <c r="B551967" s="170"/>
    </row>
    <row r="552012" spans="2:2" x14ac:dyDescent="0.2">
      <c r="B552012" s="170"/>
    </row>
    <row r="552077" spans="2:2" x14ac:dyDescent="0.2">
      <c r="B552077" s="170"/>
    </row>
    <row r="552103" spans="2:2" x14ac:dyDescent="0.2">
      <c r="B552103" s="170"/>
    </row>
    <row r="552148" spans="2:2" x14ac:dyDescent="0.2">
      <c r="B552148" s="170"/>
    </row>
    <row r="552161" spans="2:2" x14ac:dyDescent="0.2">
      <c r="B552161" s="170"/>
    </row>
    <row r="552187" spans="2:2" x14ac:dyDescent="0.2">
      <c r="B552187" s="170"/>
    </row>
    <row r="552193" spans="2:2" x14ac:dyDescent="0.2">
      <c r="B552193" s="170"/>
    </row>
    <row r="552231" spans="2:2" x14ac:dyDescent="0.2">
      <c r="B552231" s="170"/>
    </row>
    <row r="552276" spans="2:2" x14ac:dyDescent="0.2">
      <c r="B552276" s="170"/>
    </row>
    <row r="552282" spans="2:2" x14ac:dyDescent="0.2">
      <c r="B552282" s="170"/>
    </row>
    <row r="552288" spans="2:2" x14ac:dyDescent="0.2">
      <c r="B552288" s="170"/>
    </row>
    <row r="552294" spans="2:2" x14ac:dyDescent="0.2">
      <c r="B552294" s="170"/>
    </row>
    <row r="552307" spans="2:2" x14ac:dyDescent="0.2">
      <c r="B552307" s="170"/>
    </row>
    <row r="552313" spans="2:2" x14ac:dyDescent="0.2">
      <c r="B552313" s="170"/>
    </row>
    <row r="552326" spans="2:2" x14ac:dyDescent="0.2">
      <c r="B552326" s="170"/>
    </row>
    <row r="552339" spans="2:2" x14ac:dyDescent="0.2">
      <c r="B552339" s="170"/>
    </row>
    <row r="552345" spans="2:2" x14ac:dyDescent="0.2">
      <c r="B552345" s="170"/>
    </row>
    <row r="552358" spans="2:2" x14ac:dyDescent="0.2">
      <c r="B552358" s="170"/>
    </row>
    <row r="552364" spans="2:2" x14ac:dyDescent="0.2">
      <c r="B552364" s="170"/>
    </row>
    <row r="552390" spans="2:2" x14ac:dyDescent="0.2">
      <c r="B552390" s="170"/>
    </row>
    <row r="552403" spans="2:2" x14ac:dyDescent="0.2">
      <c r="B552403" s="170"/>
    </row>
    <row r="552448" spans="2:2" x14ac:dyDescent="0.2">
      <c r="B552448" s="170"/>
    </row>
    <row r="552500" spans="2:2" x14ac:dyDescent="0.2">
      <c r="B552500" s="170"/>
    </row>
    <row r="552526" spans="2:2" x14ac:dyDescent="0.2">
      <c r="B552526" s="170"/>
    </row>
    <row r="552552" spans="2:2" x14ac:dyDescent="0.2">
      <c r="B552552" s="170"/>
    </row>
    <row r="552558" spans="2:2" x14ac:dyDescent="0.2">
      <c r="B552558" s="170"/>
    </row>
    <row r="552610" spans="2:2" x14ac:dyDescent="0.2">
      <c r="B552610" s="170"/>
    </row>
    <row r="552675" spans="2:2" x14ac:dyDescent="0.2">
      <c r="B552675" s="170"/>
    </row>
    <row r="552681" spans="2:2" x14ac:dyDescent="0.2">
      <c r="B552681" s="170"/>
    </row>
    <row r="552720" spans="2:2" x14ac:dyDescent="0.2">
      <c r="B552720" s="170"/>
    </row>
    <row r="552733" spans="2:2" x14ac:dyDescent="0.2">
      <c r="B552733" s="170"/>
    </row>
    <row r="552785" spans="2:2" x14ac:dyDescent="0.2">
      <c r="B552785" s="170"/>
    </row>
    <row r="552798" spans="2:2" x14ac:dyDescent="0.2">
      <c r="B552798" s="170"/>
    </row>
    <row r="552824" spans="2:2" x14ac:dyDescent="0.2">
      <c r="B552824" s="170"/>
    </row>
    <row r="552837" spans="2:2" x14ac:dyDescent="0.2">
      <c r="B552837" s="170"/>
    </row>
    <row r="552850" spans="2:2" x14ac:dyDescent="0.2">
      <c r="B552850" s="170"/>
    </row>
    <row r="552863" spans="2:2" x14ac:dyDescent="0.2">
      <c r="B552863" s="170"/>
    </row>
    <row r="552869" spans="2:2" x14ac:dyDescent="0.2">
      <c r="B552869" s="170"/>
    </row>
    <row r="552882" spans="2:2" x14ac:dyDescent="0.2">
      <c r="B552882" s="170"/>
    </row>
    <row r="552895" spans="2:2" x14ac:dyDescent="0.2">
      <c r="B552895" s="170"/>
    </row>
    <row r="552908" spans="2:2" x14ac:dyDescent="0.2">
      <c r="B552908" s="170"/>
    </row>
    <row r="552921" spans="2:2" x14ac:dyDescent="0.2">
      <c r="B552921" s="170"/>
    </row>
    <row r="552934" spans="2:2" x14ac:dyDescent="0.2">
      <c r="B552934" s="170"/>
    </row>
    <row r="552973" spans="2:2" x14ac:dyDescent="0.2">
      <c r="B552973" s="170"/>
    </row>
    <row r="552986" spans="2:2" x14ac:dyDescent="0.2">
      <c r="B552986" s="170"/>
    </row>
    <row r="552992" spans="2:2" x14ac:dyDescent="0.2">
      <c r="B552992" s="170"/>
    </row>
    <row r="553050" spans="2:2" x14ac:dyDescent="0.2">
      <c r="B553050" s="170"/>
    </row>
    <row r="553063" spans="2:2" x14ac:dyDescent="0.2">
      <c r="B553063" s="170"/>
    </row>
    <row r="553089" spans="2:2" x14ac:dyDescent="0.2">
      <c r="B553089" s="170"/>
    </row>
    <row r="553095" spans="2:2" x14ac:dyDescent="0.2">
      <c r="B553095" s="170"/>
    </row>
    <row r="553127" spans="2:2" x14ac:dyDescent="0.2">
      <c r="B553127" s="170"/>
    </row>
    <row r="553140" spans="2:2" x14ac:dyDescent="0.2">
      <c r="B553140" s="170"/>
    </row>
    <row r="553153" spans="2:2" x14ac:dyDescent="0.2">
      <c r="B553153" s="170"/>
    </row>
    <row r="553166" spans="2:2" x14ac:dyDescent="0.2">
      <c r="B553166" s="170"/>
    </row>
    <row r="553179" spans="2:2" x14ac:dyDescent="0.2">
      <c r="B553179" s="170"/>
    </row>
    <row r="553181" spans="2:2" x14ac:dyDescent="0.2">
      <c r="B553181" s="170"/>
    </row>
    <row r="553231" spans="2:2" x14ac:dyDescent="0.2">
      <c r="B553231" s="170"/>
    </row>
    <row r="553322" spans="2:2" x14ac:dyDescent="0.2">
      <c r="B553322" s="170"/>
    </row>
    <row r="553393" spans="2:2" x14ac:dyDescent="0.2">
      <c r="B553393" s="170"/>
    </row>
    <row r="553419" spans="2:2" x14ac:dyDescent="0.2">
      <c r="B553419" s="170"/>
    </row>
    <row r="553432" spans="2:2" x14ac:dyDescent="0.2">
      <c r="B553432" s="170"/>
    </row>
    <row r="553471" spans="2:2" x14ac:dyDescent="0.2">
      <c r="B553471" s="170"/>
    </row>
    <row r="553484" spans="2:2" x14ac:dyDescent="0.2">
      <c r="B553484" s="170"/>
    </row>
    <row r="553497" spans="2:2" x14ac:dyDescent="0.2">
      <c r="B553497" s="170"/>
    </row>
    <row r="553523" spans="2:2" x14ac:dyDescent="0.2">
      <c r="B553523" s="170"/>
    </row>
    <row r="553555" spans="2:2" x14ac:dyDescent="0.2">
      <c r="B553555" s="170"/>
    </row>
    <row r="553561" spans="2:2" x14ac:dyDescent="0.2">
      <c r="B553561" s="170"/>
    </row>
    <row r="553567" spans="2:2" x14ac:dyDescent="0.2">
      <c r="B553567" s="170"/>
    </row>
    <row r="553606" spans="2:2" x14ac:dyDescent="0.2">
      <c r="B553606" s="170"/>
    </row>
    <row r="553651" spans="2:2" x14ac:dyDescent="0.2">
      <c r="B553651" s="170"/>
    </row>
    <row r="553657" spans="2:2" x14ac:dyDescent="0.2">
      <c r="B553657" s="170"/>
    </row>
    <row r="553670" spans="2:2" x14ac:dyDescent="0.2">
      <c r="B553670" s="170"/>
    </row>
    <row r="553696" spans="2:2" x14ac:dyDescent="0.2">
      <c r="B553696" s="170"/>
    </row>
    <row r="553709" spans="2:2" x14ac:dyDescent="0.2">
      <c r="B553709" s="170"/>
    </row>
    <row r="553761" spans="2:2" x14ac:dyDescent="0.2">
      <c r="B553761" s="170"/>
    </row>
    <row r="553806" spans="2:2" x14ac:dyDescent="0.2">
      <c r="B553806" s="170"/>
    </row>
    <row r="553812" spans="2:2" x14ac:dyDescent="0.2">
      <c r="B553812" s="170"/>
    </row>
    <row r="553825" spans="2:2" x14ac:dyDescent="0.2">
      <c r="B553825" s="170"/>
    </row>
    <row r="553831" spans="2:2" x14ac:dyDescent="0.2">
      <c r="B553831" s="170"/>
    </row>
    <row r="553863" spans="2:2" x14ac:dyDescent="0.2">
      <c r="B553863" s="170"/>
    </row>
    <row r="553876" spans="2:2" x14ac:dyDescent="0.2">
      <c r="B553876" s="170"/>
    </row>
    <row r="553902" spans="2:2" x14ac:dyDescent="0.2">
      <c r="B553902" s="170"/>
    </row>
    <row r="553941" spans="2:2" x14ac:dyDescent="0.2">
      <c r="B553941" s="170"/>
    </row>
    <row r="553993" spans="2:2" x14ac:dyDescent="0.2">
      <c r="B553993" s="170"/>
    </row>
    <row r="554006" spans="2:2" x14ac:dyDescent="0.2">
      <c r="B554006" s="170"/>
    </row>
    <row r="554045" spans="2:2" x14ac:dyDescent="0.2">
      <c r="B554045" s="170"/>
    </row>
    <row r="554194" spans="2:2" x14ac:dyDescent="0.2">
      <c r="B554194" s="170"/>
    </row>
    <row r="554207" spans="2:2" x14ac:dyDescent="0.2">
      <c r="B554207" s="17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A1:M2001"/>
  <sheetViews>
    <sheetView workbookViewId="0"/>
  </sheetViews>
  <sheetFormatPr baseColWidth="10" defaultColWidth="9.140625" defaultRowHeight="15" x14ac:dyDescent="0.25"/>
  <cols>
    <col min="1" max="1" width="21.85546875" customWidth="1"/>
    <col min="2" max="2" width="18.5703125" customWidth="1"/>
    <col min="3" max="3" width="59.140625" customWidth="1"/>
    <col min="5" max="5" width="97" customWidth="1"/>
    <col min="6" max="6" width="15" customWidth="1"/>
    <col min="7" max="11" width="8.85546875" customWidth="1"/>
  </cols>
  <sheetData>
    <row r="1" spans="1:13" ht="60" x14ac:dyDescent="0.25">
      <c r="B1" t="s">
        <v>653</v>
      </c>
      <c r="C1" s="49" t="s">
        <v>649</v>
      </c>
      <c r="D1" s="156" t="s">
        <v>650</v>
      </c>
      <c r="E1" s="163" t="str">
        <f t="array" aca="1" ref="E1" ca="1">IF(D1=1,OFFSET(Metadata!$B$1,MIN(IF(OFFSET(Metadata!$A$1,0,0,Metadata!Metadata_Table_Length,1)='Curated Metadata'!A1,ROW(OFFSET(Metadata!$A$1,0,0,Metadata!Metadata_Table_Length,1))-1,"")),0),"")</f>
        <v/>
      </c>
      <c r="F1" s="10" t="s">
        <v>651</v>
      </c>
      <c r="G1" s="10" t="s">
        <v>657</v>
      </c>
      <c r="H1" s="10" t="s">
        <v>658</v>
      </c>
      <c r="I1" s="10" t="s">
        <v>659</v>
      </c>
      <c r="J1" s="10" t="s">
        <v>660</v>
      </c>
      <c r="K1" s="10" t="s">
        <v>661</v>
      </c>
      <c r="L1" s="10" t="s">
        <v>652</v>
      </c>
      <c r="M1" s="10"/>
    </row>
    <row r="2" spans="1:13" x14ac:dyDescent="0.25">
      <c r="B2" s="22">
        <f ca="1">IF(A9&gt;0,1,"")</f>
        <v>1</v>
      </c>
      <c r="C2" t="str">
        <f t="shared" ref="C2:C65" ca="1" si="0">IF(B2&lt;&gt;"",CONCATENATE("RESULTS_SEARCH_",B2,"_PARAMETERS_PEAKLIST_rawdatafilename"),"")</f>
        <v>RESULTS_SEARCH_1_PARAMETERS_PEAKLIST_rawdatafilename</v>
      </c>
      <c r="D2" s="156" t="str">
        <f t="array" aca="1" ref="D2" ca="1">IFERROR(IF(B2&lt;&gt;"",IF(OR(EXACT(OFFSET(Metadata!$A$1,0,0,Metadata!Metadata_Table_Length,1),C2)),1,""),""),"")</f>
        <v/>
      </c>
      <c r="E2" s="163" t="str">
        <f t="array" aca="1" ref="E2" ca="1">IFERROR(IF(B2&lt;&gt;"",IF(D2=1,OFFSET(Metadata!$B$1,MIN(IF(OFFSET(Metadata!$A$1,0,0,Metadata!Metadata_Table_Length,1)=C2,ROW(OFFSET(Metadata!$A$1,0,0,Metadata!Metadata_Table_Length,1))-1,"")),0),OFFSET(Metadata!$B$1,MIN(IF(OFFSET(Metadata!$A$1,0,0,Metadata!Metadata_Table_Length,1)=SUBSTITUTE(C2,"rawdatafilename","originalfilename"),ROW(OFFSET(Metadata!$A$1,0,0,Metadata!Metadata_Table_Length,1))-1,"")),0)),""),"")</f>
        <v>D:\Data 6600plus\23021_DDA\HG_HI_1.wiff</v>
      </c>
      <c r="F2" s="22">
        <v>1</v>
      </c>
      <c r="G2">
        <f t="array" aca="1" ref="G2" ca="1">IF(B2&lt;&gt;"",OFFSET(Metadata!$B$1,MIN(IF(OFFSET(Metadata!$A$1,0,0,Metadata!Metadata_Table_Length,1)=SUBSTITUTE(C2,"rawdatafilename","partnumber"),ROW(OFFSET(Metadata!$A$1,0,0,Metadata!Metadata_Table_Length,1))-1,"")),0),"")</f>
        <v>1</v>
      </c>
      <c r="H2">
        <f t="array" aca="1" ref="H2" ca="1">IF(B2&lt;&gt;"",OFFSET(Metadata!$B$1,MIN(IF(OFFSET(Metadata!$A$1,0,0,Metadata!Metadata_Table_Length,1)=SUBSTITUTE(C2,"rawdatafilename","original_count"),ROW(OFFSET(Metadata!$A$1,0,0,Metadata!Metadata_Table_Length,1))-1,"")),0),"")</f>
        <v>3813</v>
      </c>
      <c r="I2">
        <f t="array" aca="1" ref="I2" ca="1">IF(B2&lt;&gt;"",OFFSET(Metadata!$B$1,MIN(IF(OFFSET(Metadata!$A$1,0,0,Metadata!Metadata_Table_Length,1)=SUBSTITUTE(C2,"rawdatafilename","count"),ROW(OFFSET(Metadata!$A$1,0,0,Metadata!Metadata_Table_Length,1))-1,"")),0),"")</f>
        <v>3813</v>
      </c>
      <c r="J2">
        <f t="array" aca="1" ref="J2" ca="1">IF(AND(G2&lt;&gt;"",G2&lt;&gt;G1),MAX(IF(G$2:G$2001=G2,H$2:H$2001,"")),"")</f>
        <v>3813</v>
      </c>
      <c r="K2">
        <f t="array" aca="1" ref="K2" ca="1">IF(AND(G2&lt;&gt;"",G2&lt;&gt;G1),MAX(IF(G$2:G$2001=G2,I$2:I$2001,"")),"")</f>
        <v>3813</v>
      </c>
      <c r="L2">
        <f>IF(F2&lt;&gt;"",IF(F2&lt;&gt;F1,F2,""),"")</f>
        <v>1</v>
      </c>
    </row>
    <row r="3" spans="1:13" x14ac:dyDescent="0.25">
      <c r="B3">
        <f t="shared" ref="B3:B66" ca="1" si="1">IF(B2&lt;&gt;"",IF(B2+1&lt;=$A$9,B2+1,""),"")</f>
        <v>2</v>
      </c>
      <c r="C3" t="str">
        <f t="shared" ca="1" si="0"/>
        <v>RESULTS_SEARCH_2_PARAMETERS_PEAKLIST_rawdatafilename</v>
      </c>
      <c r="D3" s="156" t="str">
        <f t="array" aca="1" ref="D3" ca="1">IFERROR(IF(B3&lt;&gt;"",IF(OR(EXACT(OFFSET(Metadata!$A$1,0,0,Metadata!Metadata_Table_Length,1),C3)),1,""),""),"")</f>
        <v/>
      </c>
      <c r="E3" s="163" t="str">
        <f t="array" aca="1" ref="E3" ca="1">IF(B3&lt;&gt;"",IF(D3=1,OFFSET(Metadata!$B$1,MIN(IF(OFFSET(Metadata!$A$1,0,0,Metadata!Metadata_Table_Length,1)=C3,ROW(OFFSET(Metadata!$A$1,0,0,Metadata!Metadata_Table_Length,1))-1,"")),0),OFFSET(Metadata!$B$1,MIN(IF(OFFSET(Metadata!$A$1,0,0,Metadata!Metadata_Table_Length,1)=SUBSTITUTE(C3,"rawdatafilename","originalfilename"),ROW(OFFSET(Metadata!$A$1,0,0,Metadata!Metadata_Table_Length,1))-1,"")),0)),"")</f>
        <v>D:\Data 6600plus\23021_DDA\HG_HI_1.wiff</v>
      </c>
      <c r="F3">
        <f t="shared" ref="F3:F66" ca="1" si="2">IF(F2&lt;&gt;"",IF(E3&lt;&gt;"",IF(E3&lt;&gt;E2,F2+1,F2),""),"")</f>
        <v>1</v>
      </c>
      <c r="G3">
        <f t="array" aca="1" ref="G3" ca="1">IF(B3&lt;&gt;"",OFFSET(Metadata!$B$1,MIN(IF(OFFSET(Metadata!$A$1,0,0,Metadata!Metadata_Table_Length,1)=SUBSTITUTE(C3,"rawdatafilename","partnumber"),ROW(OFFSET(Metadata!$A$1,0,0,Metadata!Metadata_Table_Length,1))-1,"")),0),"")</f>
        <v>1</v>
      </c>
      <c r="H3">
        <f t="array" aca="1" ref="H3" ca="1">IF(B3&lt;&gt;"",OFFSET(Metadata!$B$1,MIN(IF(OFFSET(Metadata!$A$1,0,0,Metadata!Metadata_Table_Length,1)=SUBSTITUTE(C3,"rawdatafilename","original_count"),ROW(OFFSET(Metadata!$A$1,0,0,Metadata!Metadata_Table_Length,1))-1,"")),0),"")</f>
        <v>3813</v>
      </c>
      <c r="I3">
        <f t="array" aca="1" ref="I3" ca="1">IF(B3&lt;&gt;"",OFFSET(Metadata!$B$1,MIN(IF(OFFSET(Metadata!$A$1,0,0,Metadata!Metadata_Table_Length,1)=SUBSTITUTE(C3,"rawdatafilename","count"),ROW(OFFSET(Metadata!$A$1,0,0,Metadata!Metadata_Table_Length,1))-1,"")),0),"")</f>
        <v>3813</v>
      </c>
      <c r="J3" t="str">
        <f t="array" aca="1" ref="J3" ca="1">IF(AND(G3&lt;&gt;"",G3&lt;&gt;G2),MAX(IF(G$2:G$2001=G3,H$2:H$2001,"")),"")</f>
        <v/>
      </c>
      <c r="K3" t="str">
        <f t="array" aca="1" ref="K3" ca="1">IF(AND(G3&lt;&gt;"",G3&lt;&gt;G2),MAX(IF(G$2:G$2001=G3,I$2:I$2001,"")),"")</f>
        <v/>
      </c>
      <c r="L3" t="str">
        <f t="shared" ref="L3:L66" ca="1" si="3">IF(F3&lt;&gt;"",IF(F3&lt;&gt;F2,F3,""),"")</f>
        <v/>
      </c>
    </row>
    <row r="4" spans="1:13" x14ac:dyDescent="0.25">
      <c r="B4">
        <f t="shared" ca="1" si="1"/>
        <v>3</v>
      </c>
      <c r="C4" t="str">
        <f t="shared" ca="1" si="0"/>
        <v>RESULTS_SEARCH_3_PARAMETERS_PEAKLIST_rawdatafilename</v>
      </c>
      <c r="D4" s="156" t="str">
        <f t="array" aca="1" ref="D4" ca="1">IFERROR(IF(B4&lt;&gt;"",IF(OR(EXACT(OFFSET(Metadata!$A$1,0,0,Metadata!Metadata_Table_Length,1),C4)),1,""),""),"")</f>
        <v/>
      </c>
      <c r="E4" s="163" t="str">
        <f t="array" aca="1" ref="E4" ca="1">IF(B4&lt;&gt;"",IF(D4=1,OFFSET(Metadata!$B$1,MIN(IF(OFFSET(Metadata!$A$1,0,0,Metadata!Metadata_Table_Length,1)=C4,ROW(OFFSET(Metadata!$A$1,0,0,Metadata!Metadata_Table_Length,1))-1,"")),0),OFFSET(Metadata!$B$1,MIN(IF(OFFSET(Metadata!$A$1,0,0,Metadata!Metadata_Table_Length,1)=SUBSTITUTE(C4,"rawdatafilename","originalfilename"),ROW(OFFSET(Metadata!$A$1,0,0,Metadata!Metadata_Table_Length,1))-1,"")),0)),"")</f>
        <v>D:\Data 6600plus\23021_DDA\HG_HI_2.wiff</v>
      </c>
      <c r="F4">
        <f t="shared" ca="1" si="2"/>
        <v>2</v>
      </c>
      <c r="G4">
        <f t="array" aca="1" ref="G4" ca="1">IF(B4&lt;&gt;"",OFFSET(Metadata!$B$1,MIN(IF(OFFSET(Metadata!$A$1,0,0,Metadata!Metadata_Table_Length,1)=SUBSTITUTE(C4,"rawdatafilename","partnumber"),ROW(OFFSET(Metadata!$A$1,0,0,Metadata!Metadata_Table_Length,1))-1,"")),0),"")</f>
        <v>2</v>
      </c>
      <c r="H4">
        <f t="array" aca="1" ref="H4" ca="1">IF(B4&lt;&gt;"",OFFSET(Metadata!$B$1,MIN(IF(OFFSET(Metadata!$A$1,0,0,Metadata!Metadata_Table_Length,1)=SUBSTITUTE(C4,"rawdatafilename","original_count"),ROW(OFFSET(Metadata!$A$1,0,0,Metadata!Metadata_Table_Length,1))-1,"")),0),"")</f>
        <v>2585</v>
      </c>
      <c r="I4">
        <f t="array" aca="1" ref="I4" ca="1">IF(B4&lt;&gt;"",OFFSET(Metadata!$B$1,MIN(IF(OFFSET(Metadata!$A$1,0,0,Metadata!Metadata_Table_Length,1)=SUBSTITUTE(C4,"rawdatafilename","count"),ROW(OFFSET(Metadata!$A$1,0,0,Metadata!Metadata_Table_Length,1))-1,"")),0),"")</f>
        <v>2585</v>
      </c>
      <c r="J4">
        <f t="array" aca="1" ref="J4" ca="1">IF(AND(G4&lt;&gt;"",G4&lt;&gt;G3),MAX(IF(G$2:G$2001=G4,H$2:H$2001,"")),"")</f>
        <v>2585</v>
      </c>
      <c r="K4">
        <f t="array" aca="1" ref="K4" ca="1">IF(AND(G4&lt;&gt;"",G4&lt;&gt;G3),MAX(IF(G$2:G$2001=G4,I$2:I$2001,"")),"")</f>
        <v>2585</v>
      </c>
      <c r="L4">
        <f t="shared" ca="1" si="3"/>
        <v>2</v>
      </c>
    </row>
    <row r="5" spans="1:13" x14ac:dyDescent="0.25">
      <c r="A5" t="s">
        <v>654</v>
      </c>
      <c r="B5">
        <f t="shared" ca="1" si="1"/>
        <v>4</v>
      </c>
      <c r="C5" t="str">
        <f t="shared" ca="1" si="0"/>
        <v>RESULTS_SEARCH_4_PARAMETERS_PEAKLIST_rawdatafilename</v>
      </c>
      <c r="D5" s="156" t="str">
        <f t="array" aca="1" ref="D5" ca="1">IFERROR(IF(B5&lt;&gt;"",IF(OR(EXACT(OFFSET(Metadata!$A$1,0,0,Metadata!Metadata_Table_Length,1),C5)),1,""),""),"")</f>
        <v/>
      </c>
      <c r="E5" s="163" t="str">
        <f t="array" aca="1" ref="E5" ca="1">IF(B5&lt;&gt;"",IF(D5=1,OFFSET(Metadata!$B$1,MIN(IF(OFFSET(Metadata!$A$1,0,0,Metadata!Metadata_Table_Length,1)=C5,ROW(OFFSET(Metadata!$A$1,0,0,Metadata!Metadata_Table_Length,1))-1,"")),0),OFFSET(Metadata!$B$1,MIN(IF(OFFSET(Metadata!$A$1,0,0,Metadata!Metadata_Table_Length,1)=SUBSTITUTE(C5,"rawdatafilename","originalfilename"),ROW(OFFSET(Metadata!$A$1,0,0,Metadata!Metadata_Table_Length,1))-1,"")),0)),"")</f>
        <v>D:\Data 6600plus\23021_DDA\HG_HI_2.wiff</v>
      </c>
      <c r="F5">
        <f t="shared" ca="1" si="2"/>
        <v>2</v>
      </c>
      <c r="G5">
        <f t="array" aca="1" ref="G5" ca="1">IF(B5&lt;&gt;"",OFFSET(Metadata!$B$1,MIN(IF(OFFSET(Metadata!$A$1,0,0,Metadata!Metadata_Table_Length,1)=SUBSTITUTE(C5,"rawdatafilename","partnumber"),ROW(OFFSET(Metadata!$A$1,0,0,Metadata!Metadata_Table_Length,1))-1,"")),0),"")</f>
        <v>2</v>
      </c>
      <c r="H5">
        <f t="array" aca="1" ref="H5" ca="1">IF(B5&lt;&gt;"",OFFSET(Metadata!$B$1,MIN(IF(OFFSET(Metadata!$A$1,0,0,Metadata!Metadata_Table_Length,1)=SUBSTITUTE(C5,"rawdatafilename","original_count"),ROW(OFFSET(Metadata!$A$1,0,0,Metadata!Metadata_Table_Length,1))-1,"")),0),"")</f>
        <v>2585</v>
      </c>
      <c r="I5">
        <f t="array" aca="1" ref="I5" ca="1">IF(B5&lt;&gt;"",OFFSET(Metadata!$B$1,MIN(IF(OFFSET(Metadata!$A$1,0,0,Metadata!Metadata_Table_Length,1)=SUBSTITUTE(C5,"rawdatafilename","count"),ROW(OFFSET(Metadata!$A$1,0,0,Metadata!Metadata_Table_Length,1))-1,"")),0),"")</f>
        <v>2585</v>
      </c>
      <c r="J5" t="str">
        <f t="array" aca="1" ref="J5" ca="1">IF(AND(G5&lt;&gt;"",G5&lt;&gt;G4),MAX(IF(G$2:G$2001=G5,H$2:H$2001,"")),"")</f>
        <v/>
      </c>
      <c r="K5" t="str">
        <f t="array" aca="1" ref="K5" ca="1">IF(AND(G5&lt;&gt;"",G5&lt;&gt;G4),MAX(IF(G$2:G$2001=G5,I$2:I$2001,"")),"")</f>
        <v/>
      </c>
      <c r="L5" t="str">
        <f t="shared" ca="1" si="3"/>
        <v/>
      </c>
    </row>
    <row r="6" spans="1:13" x14ac:dyDescent="0.25">
      <c r="A6">
        <f t="array" aca="1" ref="A6" ca="1">IFERROR(IF(OFFSET(Metadata!$B$1,MIN(IF(OFFSET(Metadata!$A$1,0,0,Metadata!Metadata_Table_Length,1)="RESULTS_SEARCH_1_PARAMETERS_PARAGON_METHOD_SETTINGS_UI_SEARCH_EFFORT",ROW(OFFSET(Metadata!$A$1,0,0,Metadata!Metadata_Table_Length,1))-1,"")),0)="Rapid",1,2),"")</f>
        <v>2</v>
      </c>
      <c r="B6">
        <f t="shared" ca="1" si="1"/>
        <v>5</v>
      </c>
      <c r="C6" t="str">
        <f t="shared" ca="1" si="0"/>
        <v>RESULTS_SEARCH_5_PARAMETERS_PEAKLIST_rawdatafilename</v>
      </c>
      <c r="D6" s="156" t="str">
        <f t="array" aca="1" ref="D6" ca="1">IFERROR(IF(B6&lt;&gt;"",IF(OR(EXACT(OFFSET(Metadata!$A$1,0,0,Metadata!Metadata_Table_Length,1),C6)),1,""),""),"")</f>
        <v/>
      </c>
      <c r="E6" s="163" t="str">
        <f t="array" aca="1" ref="E6" ca="1">IF(B6&lt;&gt;"",IF(D6=1,OFFSET(Metadata!$B$1,MIN(IF(OFFSET(Metadata!$A$1,0,0,Metadata!Metadata_Table_Length,1)=C6,ROW(OFFSET(Metadata!$A$1,0,0,Metadata!Metadata_Table_Length,1))-1,"")),0),OFFSET(Metadata!$B$1,MIN(IF(OFFSET(Metadata!$A$1,0,0,Metadata!Metadata_Table_Length,1)=SUBSTITUTE(C6,"rawdatafilename","originalfilename"),ROW(OFFSET(Metadata!$A$1,0,0,Metadata!Metadata_Table_Length,1))-1,"")),0)),"")</f>
        <v>D:\Data 6600plus\23021_DDA\HG_HI_2.wiff</v>
      </c>
      <c r="F6">
        <f t="shared" ca="1" si="2"/>
        <v>2</v>
      </c>
      <c r="G6">
        <f t="array" aca="1" ref="G6" ca="1">IF(B6&lt;&gt;"",OFFSET(Metadata!$B$1,MIN(IF(OFFSET(Metadata!$A$1,0,0,Metadata!Metadata_Table_Length,1)=SUBSTITUTE(C6,"rawdatafilename","partnumber"),ROW(OFFSET(Metadata!$A$1,0,0,Metadata!Metadata_Table_Length,1))-1,"")),0),"")</f>
        <v>3</v>
      </c>
      <c r="H6">
        <f t="array" aca="1" ref="H6" ca="1">IF(B6&lt;&gt;"",OFFSET(Metadata!$B$1,MIN(IF(OFFSET(Metadata!$A$1,0,0,Metadata!Metadata_Table_Length,1)=SUBSTITUTE(C6,"rawdatafilename","original_count"),ROW(OFFSET(Metadata!$A$1,0,0,Metadata!Metadata_Table_Length,1))-1,"")),0),"")</f>
        <v>2584</v>
      </c>
      <c r="I6">
        <f t="array" aca="1" ref="I6" ca="1">IF(B6&lt;&gt;"",OFFSET(Metadata!$B$1,MIN(IF(OFFSET(Metadata!$A$1,0,0,Metadata!Metadata_Table_Length,1)=SUBSTITUTE(C6,"rawdatafilename","count"),ROW(OFFSET(Metadata!$A$1,0,0,Metadata!Metadata_Table_Length,1))-1,"")),0),"")</f>
        <v>2584</v>
      </c>
      <c r="J6">
        <f t="array" aca="1" ref="J6" ca="1">IF(AND(G6&lt;&gt;"",G6&lt;&gt;G5),MAX(IF(G$2:G$2001=G6,H$2:H$2001,"")),"")</f>
        <v>2584</v>
      </c>
      <c r="K6">
        <f t="array" aca="1" ref="K6" ca="1">IF(AND(G6&lt;&gt;"",G6&lt;&gt;G5),MAX(IF(G$2:G$2001=G6,I$2:I$2001,"")),"")</f>
        <v>2584</v>
      </c>
      <c r="L6" t="str">
        <f t="shared" ca="1" si="3"/>
        <v/>
      </c>
    </row>
    <row r="7" spans="1:13" x14ac:dyDescent="0.25">
      <c r="B7">
        <f t="shared" ca="1" si="1"/>
        <v>6</v>
      </c>
      <c r="C7" t="str">
        <f t="shared" ca="1" si="0"/>
        <v>RESULTS_SEARCH_6_PARAMETERS_PEAKLIST_rawdatafilename</v>
      </c>
      <c r="D7" s="156" t="str">
        <f t="array" aca="1" ref="D7" ca="1">IFERROR(IF(B7&lt;&gt;"",IF(OR(EXACT(OFFSET(Metadata!$A$1,0,0,Metadata!Metadata_Table_Length,1),C7)),1,""),""),"")</f>
        <v/>
      </c>
      <c r="E7" s="163" t="str">
        <f t="array" aca="1" ref="E7" ca="1">IF(B7&lt;&gt;"",IF(D7=1,OFFSET(Metadata!$B$1,MIN(IF(OFFSET(Metadata!$A$1,0,0,Metadata!Metadata_Table_Length,1)=C7,ROW(OFFSET(Metadata!$A$1,0,0,Metadata!Metadata_Table_Length,1))-1,"")),0),OFFSET(Metadata!$B$1,MIN(IF(OFFSET(Metadata!$A$1,0,0,Metadata!Metadata_Table_Length,1)=SUBSTITUTE(C7,"rawdatafilename","originalfilename"),ROW(OFFSET(Metadata!$A$1,0,0,Metadata!Metadata_Table_Length,1))-1,"")),0)),"")</f>
        <v>D:\Data 6600plus\23021_DDA\HG_HI_2.wiff</v>
      </c>
      <c r="F7">
        <f t="shared" ca="1" si="2"/>
        <v>2</v>
      </c>
      <c r="G7">
        <f t="array" aca="1" ref="G7" ca="1">IF(B7&lt;&gt;"",OFFSET(Metadata!$B$1,MIN(IF(OFFSET(Metadata!$A$1,0,0,Metadata!Metadata_Table_Length,1)=SUBSTITUTE(C7,"rawdatafilename","partnumber"),ROW(OFFSET(Metadata!$A$1,0,0,Metadata!Metadata_Table_Length,1))-1,"")),0),"")</f>
        <v>3</v>
      </c>
      <c r="H7">
        <f t="array" aca="1" ref="H7" ca="1">IF(B7&lt;&gt;"",OFFSET(Metadata!$B$1,MIN(IF(OFFSET(Metadata!$A$1,0,0,Metadata!Metadata_Table_Length,1)=SUBSTITUTE(C7,"rawdatafilename","original_count"),ROW(OFFSET(Metadata!$A$1,0,0,Metadata!Metadata_Table_Length,1))-1,"")),0),"")</f>
        <v>2584</v>
      </c>
      <c r="I7">
        <f t="array" aca="1" ref="I7" ca="1">IF(B7&lt;&gt;"",OFFSET(Metadata!$B$1,MIN(IF(OFFSET(Metadata!$A$1,0,0,Metadata!Metadata_Table_Length,1)=SUBSTITUTE(C7,"rawdatafilename","count"),ROW(OFFSET(Metadata!$A$1,0,0,Metadata!Metadata_Table_Length,1))-1,"")),0),"")</f>
        <v>2584</v>
      </c>
      <c r="J7" t="str">
        <f t="array" aca="1" ref="J7" ca="1">IF(AND(G7&lt;&gt;"",G7&lt;&gt;G6),MAX(IF(G$2:G$2001=G7,H$2:H$2001,"")),"")</f>
        <v/>
      </c>
      <c r="K7" t="str">
        <f t="array" aca="1" ref="K7" ca="1">IF(AND(G7&lt;&gt;"",G7&lt;&gt;G6),MAX(IF(G$2:G$2001=G7,I$2:I$2001,"")),"")</f>
        <v/>
      </c>
      <c r="L7" t="str">
        <f t="shared" ca="1" si="3"/>
        <v/>
      </c>
    </row>
    <row r="8" spans="1:13" x14ac:dyDescent="0.25">
      <c r="A8" t="s">
        <v>647</v>
      </c>
      <c r="B8">
        <f t="shared" ca="1" si="1"/>
        <v>7</v>
      </c>
      <c r="C8" t="str">
        <f t="shared" ca="1" si="0"/>
        <v>RESULTS_SEARCH_7_PARAMETERS_PEAKLIST_rawdatafilename</v>
      </c>
      <c r="D8" s="156" t="str">
        <f t="array" aca="1" ref="D8" ca="1">IFERROR(IF(B8&lt;&gt;"",IF(OR(EXACT(OFFSET(Metadata!$A$1,0,0,Metadata!Metadata_Table_Length,1),C8)),1,""),""),"")</f>
        <v/>
      </c>
      <c r="E8" s="163" t="str">
        <f t="array" aca="1" ref="E8" ca="1">IF(B8&lt;&gt;"",IF(D8=1,OFFSET(Metadata!$B$1,MIN(IF(OFFSET(Metadata!$A$1,0,0,Metadata!Metadata_Table_Length,1)=C8,ROW(OFFSET(Metadata!$A$1,0,0,Metadata!Metadata_Table_Length,1))-1,"")),0),OFFSET(Metadata!$B$1,MIN(IF(OFFSET(Metadata!$A$1,0,0,Metadata!Metadata_Table_Length,1)=SUBSTITUTE(C8,"rawdatafilename","originalfilename"),ROW(OFFSET(Metadata!$A$1,0,0,Metadata!Metadata_Table_Length,1))-1,"")),0)),"")</f>
        <v>D:\Data 6600plus\23021_DDA\HG_HI_3.wiff</v>
      </c>
      <c r="F8">
        <f t="shared" ca="1" si="2"/>
        <v>3</v>
      </c>
      <c r="G8">
        <f t="array" aca="1" ref="G8" ca="1">IF(B8&lt;&gt;"",OFFSET(Metadata!$B$1,MIN(IF(OFFSET(Metadata!$A$1,0,0,Metadata!Metadata_Table_Length,1)=SUBSTITUTE(C8,"rawdatafilename","partnumber"),ROW(OFFSET(Metadata!$A$1,0,0,Metadata!Metadata_Table_Length,1))-1,"")),0),"")</f>
        <v>4</v>
      </c>
      <c r="H8">
        <f t="array" aca="1" ref="H8" ca="1">IF(B8&lt;&gt;"",OFFSET(Metadata!$B$1,MIN(IF(OFFSET(Metadata!$A$1,0,0,Metadata!Metadata_Table_Length,1)=SUBSTITUTE(C8,"rawdatafilename","original_count"),ROW(OFFSET(Metadata!$A$1,0,0,Metadata!Metadata_Table_Length,1))-1,"")),0),"")</f>
        <v>2370</v>
      </c>
      <c r="I8">
        <f t="array" aca="1" ref="I8" ca="1">IF(B8&lt;&gt;"",OFFSET(Metadata!$B$1,MIN(IF(OFFSET(Metadata!$A$1,0,0,Metadata!Metadata_Table_Length,1)=SUBSTITUTE(C8,"rawdatafilename","count"),ROW(OFFSET(Metadata!$A$1,0,0,Metadata!Metadata_Table_Length,1))-1,"")),0),"")</f>
        <v>2370</v>
      </c>
      <c r="J8">
        <f t="array" aca="1" ref="J8" ca="1">IF(AND(G8&lt;&gt;"",G8&lt;&gt;G7),MAX(IF(G$2:G$2001=G8,H$2:H$2001,"")),"")</f>
        <v>2370</v>
      </c>
      <c r="K8">
        <f t="array" aca="1" ref="K8" ca="1">IF(AND(G8&lt;&gt;"",G8&lt;&gt;G7),MAX(IF(G$2:G$2001=G8,I$2:I$2001,"")),"")</f>
        <v>2370</v>
      </c>
      <c r="L8">
        <f t="shared" ca="1" si="3"/>
        <v>3</v>
      </c>
    </row>
    <row r="9" spans="1:13" x14ac:dyDescent="0.25">
      <c r="A9">
        <f t="array" aca="1" ref="A9" ca="1">IFERROR(A6*MAX(IF(ISNUMBER(SEARCH("PARAMETERS_PEAKLIST_partnumber",OFFSET(Metadata!$A$1,0,0,Metadata!Metadata_Table_Length,1))),OFFSET(Metadata!$B$1,0,0,Metadata!Metadata_Table_Length,1),"")),0)</f>
        <v>14</v>
      </c>
      <c r="B9">
        <f t="shared" ca="1" si="1"/>
        <v>8</v>
      </c>
      <c r="C9" t="str">
        <f t="shared" ca="1" si="0"/>
        <v>RESULTS_SEARCH_8_PARAMETERS_PEAKLIST_rawdatafilename</v>
      </c>
      <c r="D9" s="156" t="str">
        <f t="array" aca="1" ref="D9" ca="1">IFERROR(IF(B9&lt;&gt;"",IF(OR(EXACT(OFFSET(Metadata!$A$1,0,0,Metadata!Metadata_Table_Length,1),C9)),1,""),""),"")</f>
        <v/>
      </c>
      <c r="E9" s="163" t="str">
        <f t="array" aca="1" ref="E9" ca="1">IF(B9&lt;&gt;"",IF(D9=1,OFFSET(Metadata!$B$1,MIN(IF(OFFSET(Metadata!$A$1,0,0,Metadata!Metadata_Table_Length,1)=C9,ROW(OFFSET(Metadata!$A$1,0,0,Metadata!Metadata_Table_Length,1))-1,"")),0),OFFSET(Metadata!$B$1,MIN(IF(OFFSET(Metadata!$A$1,0,0,Metadata!Metadata_Table_Length,1)=SUBSTITUTE(C9,"rawdatafilename","originalfilename"),ROW(OFFSET(Metadata!$A$1,0,0,Metadata!Metadata_Table_Length,1))-1,"")),0)),"")</f>
        <v>D:\Data 6600plus\23021_DDA\HG_HI_3.wiff</v>
      </c>
      <c r="F9">
        <f t="shared" ca="1" si="2"/>
        <v>3</v>
      </c>
      <c r="G9">
        <f t="array" aca="1" ref="G9" ca="1">IF(B9&lt;&gt;"",OFFSET(Metadata!$B$1,MIN(IF(OFFSET(Metadata!$A$1,0,0,Metadata!Metadata_Table_Length,1)=SUBSTITUTE(C9,"rawdatafilename","partnumber"),ROW(OFFSET(Metadata!$A$1,0,0,Metadata!Metadata_Table_Length,1))-1,"")),0),"")</f>
        <v>4</v>
      </c>
      <c r="H9">
        <f t="array" aca="1" ref="H9" ca="1">IF(B9&lt;&gt;"",OFFSET(Metadata!$B$1,MIN(IF(OFFSET(Metadata!$A$1,0,0,Metadata!Metadata_Table_Length,1)=SUBSTITUTE(C9,"rawdatafilename","original_count"),ROW(OFFSET(Metadata!$A$1,0,0,Metadata!Metadata_Table_Length,1))-1,"")),0),"")</f>
        <v>2370</v>
      </c>
      <c r="I9">
        <f t="array" aca="1" ref="I9" ca="1">IF(B9&lt;&gt;"",OFFSET(Metadata!$B$1,MIN(IF(OFFSET(Metadata!$A$1,0,0,Metadata!Metadata_Table_Length,1)=SUBSTITUTE(C9,"rawdatafilename","count"),ROW(OFFSET(Metadata!$A$1,0,0,Metadata!Metadata_Table_Length,1))-1,"")),0),"")</f>
        <v>2370</v>
      </c>
      <c r="J9" t="str">
        <f t="array" aca="1" ref="J9" ca="1">IF(AND(G9&lt;&gt;"",G9&lt;&gt;G8),MAX(IF(G$2:G$2001=G9,H$2:H$2001,"")),"")</f>
        <v/>
      </c>
      <c r="K9" t="str">
        <f t="array" aca="1" ref="K9" ca="1">IF(AND(G9&lt;&gt;"",G9&lt;&gt;G8),MAX(IF(G$2:G$2001=G9,I$2:I$2001,"")),"")</f>
        <v/>
      </c>
      <c r="L9" t="str">
        <f t="shared" ca="1" si="3"/>
        <v/>
      </c>
    </row>
    <row r="10" spans="1:13" x14ac:dyDescent="0.25">
      <c r="A10" t="s">
        <v>648</v>
      </c>
      <c r="B10">
        <f t="shared" ca="1" si="1"/>
        <v>9</v>
      </c>
      <c r="C10" t="str">
        <f t="shared" ca="1" si="0"/>
        <v>RESULTS_SEARCH_9_PARAMETERS_PEAKLIST_rawdatafilename</v>
      </c>
      <c r="D10" s="156" t="str">
        <f t="array" aca="1" ref="D10" ca="1">IFERROR(IF(B10&lt;&gt;"",IF(OR(EXACT(OFFSET(Metadata!$A$1,0,0,Metadata!Metadata_Table_Length,1),C10)),1,""),""),"")</f>
        <v/>
      </c>
      <c r="E10" s="163" t="str">
        <f t="array" aca="1" ref="E10" ca="1">IF(B10&lt;&gt;"",IF(D10=1,OFFSET(Metadata!$B$1,MIN(IF(OFFSET(Metadata!$A$1,0,0,Metadata!Metadata_Table_Length,1)=C10,ROW(OFFSET(Metadata!$A$1,0,0,Metadata!Metadata_Table_Length,1))-1,"")),0),OFFSET(Metadata!$B$1,MIN(IF(OFFSET(Metadata!$A$1,0,0,Metadata!Metadata_Table_Length,1)=SUBSTITUTE(C10,"rawdatafilename","originalfilename"),ROW(OFFSET(Metadata!$A$1,0,0,Metadata!Metadata_Table_Length,1))-1,"")),0)),"")</f>
        <v>D:\Data 6600plus\23021_DDA\HG_HI_3.wiff</v>
      </c>
      <c r="F10">
        <f t="shared" ca="1" si="2"/>
        <v>3</v>
      </c>
      <c r="G10">
        <f t="array" aca="1" ref="G10" ca="1">IF(B10&lt;&gt;"",OFFSET(Metadata!$B$1,MIN(IF(OFFSET(Metadata!$A$1,0,0,Metadata!Metadata_Table_Length,1)=SUBSTITUTE(C10,"rawdatafilename","partnumber"),ROW(OFFSET(Metadata!$A$1,0,0,Metadata!Metadata_Table_Length,1))-1,"")),0),"")</f>
        <v>5</v>
      </c>
      <c r="H10">
        <f t="array" aca="1" ref="H10" ca="1">IF(B10&lt;&gt;"",OFFSET(Metadata!$B$1,MIN(IF(OFFSET(Metadata!$A$1,0,0,Metadata!Metadata_Table_Length,1)=SUBSTITUTE(C10,"rawdatafilename","original_count"),ROW(OFFSET(Metadata!$A$1,0,0,Metadata!Metadata_Table_Length,1))-1,"")),0),"")</f>
        <v>2369</v>
      </c>
      <c r="I10">
        <f t="array" aca="1" ref="I10" ca="1">IF(B10&lt;&gt;"",OFFSET(Metadata!$B$1,MIN(IF(OFFSET(Metadata!$A$1,0,0,Metadata!Metadata_Table_Length,1)=SUBSTITUTE(C10,"rawdatafilename","count"),ROW(OFFSET(Metadata!$A$1,0,0,Metadata!Metadata_Table_Length,1))-1,"")),0),"")</f>
        <v>2369</v>
      </c>
      <c r="J10">
        <f t="array" aca="1" ref="J10" ca="1">IF(AND(G10&lt;&gt;"",G10&lt;&gt;G9),MAX(IF(G$2:G$2001=G10,H$2:H$2001,"")),"")</f>
        <v>2369</v>
      </c>
      <c r="K10">
        <f t="array" aca="1" ref="K10" ca="1">IF(AND(G10&lt;&gt;"",G10&lt;&gt;G9),MAX(IF(G$2:G$2001=G10,I$2:I$2001,"")),"")</f>
        <v>2369</v>
      </c>
      <c r="L10" t="str">
        <f t="shared" ca="1" si="3"/>
        <v/>
      </c>
    </row>
    <row r="11" spans="1:13" x14ac:dyDescent="0.25">
      <c r="B11">
        <f t="shared" ca="1" si="1"/>
        <v>10</v>
      </c>
      <c r="C11" t="str">
        <f t="shared" ca="1" si="0"/>
        <v>RESULTS_SEARCH_10_PARAMETERS_PEAKLIST_rawdatafilename</v>
      </c>
      <c r="D11" s="156" t="str">
        <f t="array" aca="1" ref="D11" ca="1">IFERROR(IF(B11&lt;&gt;"",IF(OR(EXACT(OFFSET(Metadata!$A$1,0,0,Metadata!Metadata_Table_Length,1),C11)),1,""),""),"")</f>
        <v/>
      </c>
      <c r="E11" s="163" t="str">
        <f t="array" aca="1" ref="E11" ca="1">IF(B11&lt;&gt;"",IF(D11=1,OFFSET(Metadata!$B$1,MIN(IF(OFFSET(Metadata!$A$1,0,0,Metadata!Metadata_Table_Length,1)=C11,ROW(OFFSET(Metadata!$A$1,0,0,Metadata!Metadata_Table_Length,1))-1,"")),0),OFFSET(Metadata!$B$1,MIN(IF(OFFSET(Metadata!$A$1,0,0,Metadata!Metadata_Table_Length,1)=SUBSTITUTE(C11,"rawdatafilename","originalfilename"),ROW(OFFSET(Metadata!$A$1,0,0,Metadata!Metadata_Table_Length,1))-1,"")),0)),"")</f>
        <v>D:\Data 6600plus\23021_DDA\HG_HI_3.wiff</v>
      </c>
      <c r="F11">
        <f t="shared" ca="1" si="2"/>
        <v>3</v>
      </c>
      <c r="G11">
        <f t="array" aca="1" ref="G11" ca="1">IF(B11&lt;&gt;"",OFFSET(Metadata!$B$1,MIN(IF(OFFSET(Metadata!$A$1,0,0,Metadata!Metadata_Table_Length,1)=SUBSTITUTE(C11,"rawdatafilename","partnumber"),ROW(OFFSET(Metadata!$A$1,0,0,Metadata!Metadata_Table_Length,1))-1,"")),0),"")</f>
        <v>5</v>
      </c>
      <c r="H11">
        <f t="array" aca="1" ref="H11" ca="1">IF(B11&lt;&gt;"",OFFSET(Metadata!$B$1,MIN(IF(OFFSET(Metadata!$A$1,0,0,Metadata!Metadata_Table_Length,1)=SUBSTITUTE(C11,"rawdatafilename","original_count"),ROW(OFFSET(Metadata!$A$1,0,0,Metadata!Metadata_Table_Length,1))-1,"")),0),"")</f>
        <v>2369</v>
      </c>
      <c r="I11">
        <f t="array" aca="1" ref="I11" ca="1">IF(B11&lt;&gt;"",OFFSET(Metadata!$B$1,MIN(IF(OFFSET(Metadata!$A$1,0,0,Metadata!Metadata_Table_Length,1)=SUBSTITUTE(C11,"rawdatafilename","count"),ROW(OFFSET(Metadata!$A$1,0,0,Metadata!Metadata_Table_Length,1))-1,"")),0),"")</f>
        <v>2369</v>
      </c>
      <c r="J11" t="str">
        <f t="array" aca="1" ref="J11" ca="1">IF(AND(G11&lt;&gt;"",G11&lt;&gt;G10),MAX(IF(G$2:G$2001=G11,H$2:H$2001,"")),"")</f>
        <v/>
      </c>
      <c r="K11" t="str">
        <f t="array" aca="1" ref="K11" ca="1">IF(AND(G11&lt;&gt;"",G11&lt;&gt;G10),MAX(IF(G$2:G$2001=G11,I$2:I$2001,"")),"")</f>
        <v/>
      </c>
      <c r="L11" t="str">
        <f t="shared" ca="1" si="3"/>
        <v/>
      </c>
    </row>
    <row r="12" spans="1:13" x14ac:dyDescent="0.25">
      <c r="B12">
        <f t="shared" ca="1" si="1"/>
        <v>11</v>
      </c>
      <c r="C12" t="str">
        <f t="shared" ca="1" si="0"/>
        <v>RESULTS_SEARCH_11_PARAMETERS_PEAKLIST_rawdatafilename</v>
      </c>
      <c r="D12" s="156" t="str">
        <f t="array" aca="1" ref="D12" ca="1">IFERROR(IF(B12&lt;&gt;"",IF(OR(EXACT(OFFSET(Metadata!$A$1,0,0,Metadata!Metadata_Table_Length,1),C12)),1,""),""),"")</f>
        <v/>
      </c>
      <c r="E12" s="163" t="str">
        <f t="array" aca="1" ref="E12" ca="1">IF(B12&lt;&gt;"",IF(D12=1,OFFSET(Metadata!$B$1,MIN(IF(OFFSET(Metadata!$A$1,0,0,Metadata!Metadata_Table_Length,1)=C12,ROW(OFFSET(Metadata!$A$1,0,0,Metadata!Metadata_Table_Length,1))-1,"")),0),OFFSET(Metadata!$B$1,MIN(IF(OFFSET(Metadata!$A$1,0,0,Metadata!Metadata_Table_Length,1)=SUBSTITUTE(C12,"rawdatafilename","originalfilename"),ROW(OFFSET(Metadata!$A$1,0,0,Metadata!Metadata_Table_Length,1))-1,"")),0)),"")</f>
        <v>D:\Data 6600plus\23021_DDA\HG_HI_4.wiff</v>
      </c>
      <c r="F12">
        <f t="shared" ca="1" si="2"/>
        <v>4</v>
      </c>
      <c r="G12">
        <f t="array" aca="1" ref="G12" ca="1">IF(B12&lt;&gt;"",OFFSET(Metadata!$B$1,MIN(IF(OFFSET(Metadata!$A$1,0,0,Metadata!Metadata_Table_Length,1)=SUBSTITUTE(C12,"rawdatafilename","partnumber"),ROW(OFFSET(Metadata!$A$1,0,0,Metadata!Metadata_Table_Length,1))-1,"")),0),"")</f>
        <v>6</v>
      </c>
      <c r="H12">
        <f t="array" aca="1" ref="H12" ca="1">IF(B12&lt;&gt;"",OFFSET(Metadata!$B$1,MIN(IF(OFFSET(Metadata!$A$1,0,0,Metadata!Metadata_Table_Length,1)=SUBSTITUTE(C12,"rawdatafilename","original_count"),ROW(OFFSET(Metadata!$A$1,0,0,Metadata!Metadata_Table_Length,1))-1,"")),0),"")</f>
        <v>2619</v>
      </c>
      <c r="I12">
        <f t="array" aca="1" ref="I12" ca="1">IF(B12&lt;&gt;"",OFFSET(Metadata!$B$1,MIN(IF(OFFSET(Metadata!$A$1,0,0,Metadata!Metadata_Table_Length,1)=SUBSTITUTE(C12,"rawdatafilename","count"),ROW(OFFSET(Metadata!$A$1,0,0,Metadata!Metadata_Table_Length,1))-1,"")),0),"")</f>
        <v>2619</v>
      </c>
      <c r="J12">
        <f t="array" aca="1" ref="J12" ca="1">IF(AND(G12&lt;&gt;"",G12&lt;&gt;G11),MAX(IF(G$2:G$2001=G12,H$2:H$2001,"")),"")</f>
        <v>2619</v>
      </c>
      <c r="K12">
        <f t="array" aca="1" ref="K12" ca="1">IF(AND(G12&lt;&gt;"",G12&lt;&gt;G11),MAX(IF(G$2:G$2001=G12,I$2:I$2001,"")),"")</f>
        <v>2619</v>
      </c>
      <c r="L12">
        <f t="shared" ca="1" si="3"/>
        <v>4</v>
      </c>
    </row>
    <row r="13" spans="1:13" x14ac:dyDescent="0.25">
      <c r="B13">
        <f t="shared" ca="1" si="1"/>
        <v>12</v>
      </c>
      <c r="C13" t="str">
        <f t="shared" ca="1" si="0"/>
        <v>RESULTS_SEARCH_12_PARAMETERS_PEAKLIST_rawdatafilename</v>
      </c>
      <c r="D13" s="156" t="str">
        <f t="array" aca="1" ref="D13" ca="1">IFERROR(IF(B13&lt;&gt;"",IF(OR(EXACT(OFFSET(Metadata!$A$1,0,0,Metadata!Metadata_Table_Length,1),C13)),1,""),""),"")</f>
        <v/>
      </c>
      <c r="E13" s="163" t="str">
        <f t="array" aca="1" ref="E13" ca="1">IF(B13&lt;&gt;"",IF(D13=1,OFFSET(Metadata!$B$1,MIN(IF(OFFSET(Metadata!$A$1,0,0,Metadata!Metadata_Table_Length,1)=C13,ROW(OFFSET(Metadata!$A$1,0,0,Metadata!Metadata_Table_Length,1))-1,"")),0),OFFSET(Metadata!$B$1,MIN(IF(OFFSET(Metadata!$A$1,0,0,Metadata!Metadata_Table_Length,1)=SUBSTITUTE(C13,"rawdatafilename","originalfilename"),ROW(OFFSET(Metadata!$A$1,0,0,Metadata!Metadata_Table_Length,1))-1,"")),0)),"")</f>
        <v>D:\Data 6600plus\23021_DDA\HG_HI_4.wiff</v>
      </c>
      <c r="F13">
        <f t="shared" ca="1" si="2"/>
        <v>4</v>
      </c>
      <c r="G13">
        <f t="array" aca="1" ref="G13" ca="1">IF(B13&lt;&gt;"",OFFSET(Metadata!$B$1,MIN(IF(OFFSET(Metadata!$A$1,0,0,Metadata!Metadata_Table_Length,1)=SUBSTITUTE(C13,"rawdatafilename","partnumber"),ROW(OFFSET(Metadata!$A$1,0,0,Metadata!Metadata_Table_Length,1))-1,"")),0),"")</f>
        <v>6</v>
      </c>
      <c r="H13">
        <f t="array" aca="1" ref="H13" ca="1">IF(B13&lt;&gt;"",OFFSET(Metadata!$B$1,MIN(IF(OFFSET(Metadata!$A$1,0,0,Metadata!Metadata_Table_Length,1)=SUBSTITUTE(C13,"rawdatafilename","original_count"),ROW(OFFSET(Metadata!$A$1,0,0,Metadata!Metadata_Table_Length,1))-1,"")),0),"")</f>
        <v>2619</v>
      </c>
      <c r="I13">
        <f t="array" aca="1" ref="I13" ca="1">IF(B13&lt;&gt;"",OFFSET(Metadata!$B$1,MIN(IF(OFFSET(Metadata!$A$1,0,0,Metadata!Metadata_Table_Length,1)=SUBSTITUTE(C13,"rawdatafilename","count"),ROW(OFFSET(Metadata!$A$1,0,0,Metadata!Metadata_Table_Length,1))-1,"")),0),"")</f>
        <v>2619</v>
      </c>
      <c r="J13" t="str">
        <f t="array" aca="1" ref="J13" ca="1">IF(AND(G13&lt;&gt;"",G13&lt;&gt;G12),MAX(IF(G$2:G$2001=G13,H$2:H$2001,"")),"")</f>
        <v/>
      </c>
      <c r="K13" t="str">
        <f t="array" aca="1" ref="K13" ca="1">IF(AND(G13&lt;&gt;"",G13&lt;&gt;G12),MAX(IF(G$2:G$2001=G13,I$2:I$2001,"")),"")</f>
        <v/>
      </c>
      <c r="L13" t="str">
        <f t="shared" ca="1" si="3"/>
        <v/>
      </c>
    </row>
    <row r="14" spans="1:13" x14ac:dyDescent="0.25">
      <c r="B14">
        <f t="shared" ca="1" si="1"/>
        <v>13</v>
      </c>
      <c r="C14" t="str">
        <f t="shared" ca="1" si="0"/>
        <v>RESULTS_SEARCH_13_PARAMETERS_PEAKLIST_rawdatafilename</v>
      </c>
      <c r="D14" s="156" t="str">
        <f t="array" aca="1" ref="D14" ca="1">IFERROR(IF(B14&lt;&gt;"",IF(OR(EXACT(OFFSET(Metadata!$A$1,0,0,Metadata!Metadata_Table_Length,1),C14)),1,""),""),"")</f>
        <v/>
      </c>
      <c r="E14" s="163" t="str">
        <f t="array" aca="1" ref="E14" ca="1">IF(B14&lt;&gt;"",IF(D14=1,OFFSET(Metadata!$B$1,MIN(IF(OFFSET(Metadata!$A$1,0,0,Metadata!Metadata_Table_Length,1)=C14,ROW(OFFSET(Metadata!$A$1,0,0,Metadata!Metadata_Table_Length,1))-1,"")),0),OFFSET(Metadata!$B$1,MIN(IF(OFFSET(Metadata!$A$1,0,0,Metadata!Metadata_Table_Length,1)=SUBSTITUTE(C14,"rawdatafilename","originalfilename"),ROW(OFFSET(Metadata!$A$1,0,0,Metadata!Metadata_Table_Length,1))-1,"")),0)),"")</f>
        <v>D:\Data 6600plus\23021_DDA\HG_HI_4.wiff</v>
      </c>
      <c r="F14">
        <f t="shared" ca="1" si="2"/>
        <v>4</v>
      </c>
      <c r="G14">
        <f t="array" aca="1" ref="G14" ca="1">IF(B14&lt;&gt;"",OFFSET(Metadata!$B$1,MIN(IF(OFFSET(Metadata!$A$1,0,0,Metadata!Metadata_Table_Length,1)=SUBSTITUTE(C14,"rawdatafilename","partnumber"),ROW(OFFSET(Metadata!$A$1,0,0,Metadata!Metadata_Table_Length,1))-1,"")),0),"")</f>
        <v>7</v>
      </c>
      <c r="H14">
        <f t="array" aca="1" ref="H14" ca="1">IF(B14&lt;&gt;"",OFFSET(Metadata!$B$1,MIN(IF(OFFSET(Metadata!$A$1,0,0,Metadata!Metadata_Table_Length,1)=SUBSTITUTE(C14,"rawdatafilename","original_count"),ROW(OFFSET(Metadata!$A$1,0,0,Metadata!Metadata_Table_Length,1))-1,"")),0),"")</f>
        <v>2619</v>
      </c>
      <c r="I14">
        <f t="array" aca="1" ref="I14" ca="1">IF(B14&lt;&gt;"",OFFSET(Metadata!$B$1,MIN(IF(OFFSET(Metadata!$A$1,0,0,Metadata!Metadata_Table_Length,1)=SUBSTITUTE(C14,"rawdatafilename","count"),ROW(OFFSET(Metadata!$A$1,0,0,Metadata!Metadata_Table_Length,1))-1,"")),0),"")</f>
        <v>2619</v>
      </c>
      <c r="J14">
        <f t="array" aca="1" ref="J14" ca="1">IF(AND(G14&lt;&gt;"",G14&lt;&gt;G13),MAX(IF(G$2:G$2001=G14,H$2:H$2001,"")),"")</f>
        <v>2619</v>
      </c>
      <c r="K14">
        <f t="array" aca="1" ref="K14" ca="1">IF(AND(G14&lt;&gt;"",G14&lt;&gt;G13),MAX(IF(G$2:G$2001=G14,I$2:I$2001,"")),"")</f>
        <v>2619</v>
      </c>
      <c r="L14" t="str">
        <f t="shared" ca="1" si="3"/>
        <v/>
      </c>
    </row>
    <row r="15" spans="1:13" x14ac:dyDescent="0.25">
      <c r="B15">
        <f t="shared" ca="1" si="1"/>
        <v>14</v>
      </c>
      <c r="C15" t="str">
        <f t="shared" ca="1" si="0"/>
        <v>RESULTS_SEARCH_14_PARAMETERS_PEAKLIST_rawdatafilename</v>
      </c>
      <c r="D15" s="156" t="str">
        <f t="array" aca="1" ref="D15" ca="1">IFERROR(IF(B15&lt;&gt;"",IF(OR(EXACT(OFFSET(Metadata!$A$1,0,0,Metadata!Metadata_Table_Length,1),C15)),1,""),""),"")</f>
        <v/>
      </c>
      <c r="E15" s="163" t="str">
        <f t="array" aca="1" ref="E15" ca="1">IF(B15&lt;&gt;"",IF(D15=1,OFFSET(Metadata!$B$1,MIN(IF(OFFSET(Metadata!$A$1,0,0,Metadata!Metadata_Table_Length,1)=C15,ROW(OFFSET(Metadata!$A$1,0,0,Metadata!Metadata_Table_Length,1))-1,"")),0),OFFSET(Metadata!$B$1,MIN(IF(OFFSET(Metadata!$A$1,0,0,Metadata!Metadata_Table_Length,1)=SUBSTITUTE(C15,"rawdatafilename","originalfilename"),ROW(OFFSET(Metadata!$A$1,0,0,Metadata!Metadata_Table_Length,1))-1,"")),0)),"")</f>
        <v>D:\Data 6600plus\23021_DDA\HG_HI_4.wiff</v>
      </c>
      <c r="F15">
        <f t="shared" ca="1" si="2"/>
        <v>4</v>
      </c>
      <c r="G15">
        <f t="array" aca="1" ref="G15" ca="1">IF(B15&lt;&gt;"",OFFSET(Metadata!$B$1,MIN(IF(OFFSET(Metadata!$A$1,0,0,Metadata!Metadata_Table_Length,1)=SUBSTITUTE(C15,"rawdatafilename","partnumber"),ROW(OFFSET(Metadata!$A$1,0,0,Metadata!Metadata_Table_Length,1))-1,"")),0),"")</f>
        <v>7</v>
      </c>
      <c r="H15">
        <f t="array" aca="1" ref="H15" ca="1">IF(B15&lt;&gt;"",OFFSET(Metadata!$B$1,MIN(IF(OFFSET(Metadata!$A$1,0,0,Metadata!Metadata_Table_Length,1)=SUBSTITUTE(C15,"rawdatafilename","original_count"),ROW(OFFSET(Metadata!$A$1,0,0,Metadata!Metadata_Table_Length,1))-1,"")),0),"")</f>
        <v>2619</v>
      </c>
      <c r="I15">
        <f t="array" aca="1" ref="I15" ca="1">IF(B15&lt;&gt;"",OFFSET(Metadata!$B$1,MIN(IF(OFFSET(Metadata!$A$1,0,0,Metadata!Metadata_Table_Length,1)=SUBSTITUTE(C15,"rawdatafilename","count"),ROW(OFFSET(Metadata!$A$1,0,0,Metadata!Metadata_Table_Length,1))-1,"")),0),"")</f>
        <v>2619</v>
      </c>
      <c r="J15" t="str">
        <f t="array" aca="1" ref="J15" ca="1">IF(AND(G15&lt;&gt;"",G15&lt;&gt;G14),MAX(IF(G$2:G$2001=G15,H$2:H$2001,"")),"")</f>
        <v/>
      </c>
      <c r="K15" t="str">
        <f t="array" aca="1" ref="K15" ca="1">IF(AND(G15&lt;&gt;"",G15&lt;&gt;G14),MAX(IF(G$2:G$2001=G15,I$2:I$2001,"")),"")</f>
        <v/>
      </c>
      <c r="L15" t="str">
        <f t="shared" ca="1" si="3"/>
        <v/>
      </c>
    </row>
    <row r="16" spans="1:13" x14ac:dyDescent="0.25">
      <c r="B16" t="str">
        <f t="shared" ca="1" si="1"/>
        <v/>
      </c>
      <c r="C16" t="str">
        <f t="shared" ca="1" si="0"/>
        <v/>
      </c>
      <c r="D16" s="156" t="str">
        <f t="array" aca="1" ref="D16" ca="1">IFERROR(IF(B16&lt;&gt;"",IF(OR(EXACT(OFFSET(Metadata!$A$1,0,0,Metadata!Metadata_Table_Length,1),C16)),1,""),""),"")</f>
        <v/>
      </c>
      <c r="E16" s="163" t="str">
        <f t="array" aca="1" ref="E16" ca="1">IF(B16&lt;&gt;"",IF(D16=1,OFFSET(Metadata!$B$1,MIN(IF(OFFSET(Metadata!$A$1,0,0,Metadata!Metadata_Table_Length,1)=C16,ROW(OFFSET(Metadata!$A$1,0,0,Metadata!Metadata_Table_Length,1))-1,"")),0),OFFSET(Metadata!$B$1,MIN(IF(OFFSET(Metadata!$A$1,0,0,Metadata!Metadata_Table_Length,1)=SUBSTITUTE(C16,"rawdatafilename","originalfilename"),ROW(OFFSET(Metadata!$A$1,0,0,Metadata!Metadata_Table_Length,1))-1,"")),0)),"")</f>
        <v/>
      </c>
      <c r="F16" t="str">
        <f t="shared" ca="1" si="2"/>
        <v/>
      </c>
      <c r="G16" t="str">
        <f t="array" aca="1" ref="G16" ca="1">IF(B16&lt;&gt;"",OFFSET(Metadata!$B$1,MIN(IF(OFFSET(Metadata!$A$1,0,0,Metadata!Metadata_Table_Length,1)=SUBSTITUTE(C16,"rawdatafilename","partnumber"),ROW(OFFSET(Metadata!$A$1,0,0,Metadata!Metadata_Table_Length,1))-1,"")),0),"")</f>
        <v/>
      </c>
      <c r="H16" t="str">
        <f t="array" aca="1" ref="H16" ca="1">IF(B16&lt;&gt;"",OFFSET(Metadata!$B$1,MIN(IF(OFFSET(Metadata!$A$1,0,0,Metadata!Metadata_Table_Length,1)=SUBSTITUTE(C16,"rawdatafilename","original_count"),ROW(OFFSET(Metadata!$A$1,0,0,Metadata!Metadata_Table_Length,1))-1,"")),0),"")</f>
        <v/>
      </c>
      <c r="I16" t="str">
        <f t="array" aca="1" ref="I16" ca="1">IF(B16&lt;&gt;"",OFFSET(Metadata!$B$1,MIN(IF(OFFSET(Metadata!$A$1,0,0,Metadata!Metadata_Table_Length,1)=SUBSTITUTE(C16,"rawdatafilename","count"),ROW(OFFSET(Metadata!$A$1,0,0,Metadata!Metadata_Table_Length,1))-1,"")),0),"")</f>
        <v/>
      </c>
      <c r="J16" t="str">
        <f t="array" aca="1" ref="J16" ca="1">IF(AND(G16&lt;&gt;"",G16&lt;&gt;G15),MAX(IF(G$2:G$2001=G16,H$2:H$2001,"")),"")</f>
        <v/>
      </c>
      <c r="K16" t="str">
        <f t="array" aca="1" ref="K16" ca="1">IF(AND(G16&lt;&gt;"",G16&lt;&gt;G15),MAX(IF(G$2:G$2001=G16,I$2:I$2001,"")),"")</f>
        <v/>
      </c>
      <c r="L16" t="str">
        <f t="shared" ca="1" si="3"/>
        <v/>
      </c>
    </row>
    <row r="17" spans="2:12" x14ac:dyDescent="0.25">
      <c r="B17" t="str">
        <f t="shared" ca="1" si="1"/>
        <v/>
      </c>
      <c r="C17" t="str">
        <f t="shared" ca="1" si="0"/>
        <v/>
      </c>
      <c r="D17" s="156" t="str">
        <f t="array" aca="1" ref="D17" ca="1">IFERROR(IF(B17&lt;&gt;"",IF(OR(EXACT(OFFSET(Metadata!$A$1,0,0,Metadata!Metadata_Table_Length,1),C17)),1,""),""),"")</f>
        <v/>
      </c>
      <c r="E17" s="163" t="str">
        <f t="array" aca="1" ref="E17" ca="1">IF(B17&lt;&gt;"",IF(D17=1,OFFSET(Metadata!$B$1,MIN(IF(OFFSET(Metadata!$A$1,0,0,Metadata!Metadata_Table_Length,1)=C17,ROW(OFFSET(Metadata!$A$1,0,0,Metadata!Metadata_Table_Length,1))-1,"")),0),OFFSET(Metadata!$B$1,MIN(IF(OFFSET(Metadata!$A$1,0,0,Metadata!Metadata_Table_Length,1)=SUBSTITUTE(C17,"rawdatafilename","originalfilename"),ROW(OFFSET(Metadata!$A$1,0,0,Metadata!Metadata_Table_Length,1))-1,"")),0)),"")</f>
        <v/>
      </c>
      <c r="F17" t="str">
        <f t="shared" ca="1" si="2"/>
        <v/>
      </c>
      <c r="G17" t="str">
        <f t="array" aca="1" ref="G17" ca="1">IF(B17&lt;&gt;"",OFFSET(Metadata!$B$1,MIN(IF(OFFSET(Metadata!$A$1,0,0,Metadata!Metadata_Table_Length,1)=SUBSTITUTE(C17,"rawdatafilename","partnumber"),ROW(OFFSET(Metadata!$A$1,0,0,Metadata!Metadata_Table_Length,1))-1,"")),0),"")</f>
        <v/>
      </c>
      <c r="H17" t="str">
        <f t="array" aca="1" ref="H17" ca="1">IF(B17&lt;&gt;"",OFFSET(Metadata!$B$1,MIN(IF(OFFSET(Metadata!$A$1,0,0,Metadata!Metadata_Table_Length,1)=SUBSTITUTE(C17,"rawdatafilename","original_count"),ROW(OFFSET(Metadata!$A$1,0,0,Metadata!Metadata_Table_Length,1))-1,"")),0),"")</f>
        <v/>
      </c>
      <c r="I17" t="str">
        <f t="array" aca="1" ref="I17" ca="1">IF(B17&lt;&gt;"",OFFSET(Metadata!$B$1,MIN(IF(OFFSET(Metadata!$A$1,0,0,Metadata!Metadata_Table_Length,1)=SUBSTITUTE(C17,"rawdatafilename","count"),ROW(OFFSET(Metadata!$A$1,0,0,Metadata!Metadata_Table_Length,1))-1,"")),0),"")</f>
        <v/>
      </c>
      <c r="J17" t="str">
        <f t="array" aca="1" ref="J17" ca="1">IF(AND(G17&lt;&gt;"",G17&lt;&gt;G16),MAX(IF(G$2:G$2001=G17,H$2:H$2001,"")),"")</f>
        <v/>
      </c>
      <c r="K17" t="str">
        <f t="array" aca="1" ref="K17" ca="1">IF(AND(G17&lt;&gt;"",G17&lt;&gt;G16),MAX(IF(G$2:G$2001=G17,I$2:I$2001,"")),"")</f>
        <v/>
      </c>
      <c r="L17" t="str">
        <f t="shared" ca="1" si="3"/>
        <v/>
      </c>
    </row>
    <row r="18" spans="2:12" x14ac:dyDescent="0.25">
      <c r="B18" t="str">
        <f t="shared" ca="1" si="1"/>
        <v/>
      </c>
      <c r="C18" t="str">
        <f t="shared" ca="1" si="0"/>
        <v/>
      </c>
      <c r="D18" s="156" t="str">
        <f t="array" aca="1" ref="D18" ca="1">IFERROR(IF(B18&lt;&gt;"",IF(OR(EXACT(OFFSET(Metadata!$A$1,0,0,Metadata!Metadata_Table_Length,1),C18)),1,""),""),"")</f>
        <v/>
      </c>
      <c r="E18" s="163" t="str">
        <f t="array" aca="1" ref="E18" ca="1">IF(B18&lt;&gt;"",IF(D18=1,OFFSET(Metadata!$B$1,MIN(IF(OFFSET(Metadata!$A$1,0,0,Metadata!Metadata_Table_Length,1)=C18,ROW(OFFSET(Metadata!$A$1,0,0,Metadata!Metadata_Table_Length,1))-1,"")),0),OFFSET(Metadata!$B$1,MIN(IF(OFFSET(Metadata!$A$1,0,0,Metadata!Metadata_Table_Length,1)=SUBSTITUTE(C18,"rawdatafilename","originalfilename"),ROW(OFFSET(Metadata!$A$1,0,0,Metadata!Metadata_Table_Length,1))-1,"")),0)),"")</f>
        <v/>
      </c>
      <c r="F18" t="str">
        <f t="shared" ca="1" si="2"/>
        <v/>
      </c>
      <c r="G18" t="str">
        <f t="array" aca="1" ref="G18" ca="1">IF(B18&lt;&gt;"",OFFSET(Metadata!$B$1,MIN(IF(OFFSET(Metadata!$A$1,0,0,Metadata!Metadata_Table_Length,1)=SUBSTITUTE(C18,"rawdatafilename","partnumber"),ROW(OFFSET(Metadata!$A$1,0,0,Metadata!Metadata_Table_Length,1))-1,"")),0),"")</f>
        <v/>
      </c>
      <c r="H18" t="str">
        <f t="array" aca="1" ref="H18" ca="1">IF(B18&lt;&gt;"",OFFSET(Metadata!$B$1,MIN(IF(OFFSET(Metadata!$A$1,0,0,Metadata!Metadata_Table_Length,1)=SUBSTITUTE(C18,"rawdatafilename","original_count"),ROW(OFFSET(Metadata!$A$1,0,0,Metadata!Metadata_Table_Length,1))-1,"")),0),"")</f>
        <v/>
      </c>
      <c r="I18" t="str">
        <f t="array" aca="1" ref="I18" ca="1">IF(B18&lt;&gt;"",OFFSET(Metadata!$B$1,MIN(IF(OFFSET(Metadata!$A$1,0,0,Metadata!Metadata_Table_Length,1)=SUBSTITUTE(C18,"rawdatafilename","count"),ROW(OFFSET(Metadata!$A$1,0,0,Metadata!Metadata_Table_Length,1))-1,"")),0),"")</f>
        <v/>
      </c>
      <c r="J18" t="str">
        <f t="array" aca="1" ref="J18" ca="1">IF(AND(G18&lt;&gt;"",G18&lt;&gt;G17),MAX(IF(G$2:G$2001=G18,H$2:H$2001,"")),"")</f>
        <v/>
      </c>
      <c r="K18" t="str">
        <f t="array" aca="1" ref="K18" ca="1">IF(AND(G18&lt;&gt;"",G18&lt;&gt;G17),MAX(IF(G$2:G$2001=G18,I$2:I$2001,"")),"")</f>
        <v/>
      </c>
      <c r="L18" t="str">
        <f t="shared" ca="1" si="3"/>
        <v/>
      </c>
    </row>
    <row r="19" spans="2:12" x14ac:dyDescent="0.25">
      <c r="B19" t="str">
        <f t="shared" ca="1" si="1"/>
        <v/>
      </c>
      <c r="C19" t="str">
        <f t="shared" ca="1" si="0"/>
        <v/>
      </c>
      <c r="D19" s="156" t="str">
        <f t="array" aca="1" ref="D19" ca="1">IFERROR(IF(B19&lt;&gt;"",IF(OR(EXACT(OFFSET(Metadata!$A$1,0,0,Metadata!Metadata_Table_Length,1),C19)),1,""),""),"")</f>
        <v/>
      </c>
      <c r="E19" s="163" t="str">
        <f t="array" aca="1" ref="E19" ca="1">IF(B19&lt;&gt;"",IF(D19=1,OFFSET(Metadata!$B$1,MIN(IF(OFFSET(Metadata!$A$1,0,0,Metadata!Metadata_Table_Length,1)=C19,ROW(OFFSET(Metadata!$A$1,0,0,Metadata!Metadata_Table_Length,1))-1,"")),0),OFFSET(Metadata!$B$1,MIN(IF(OFFSET(Metadata!$A$1,0,0,Metadata!Metadata_Table_Length,1)=SUBSTITUTE(C19,"rawdatafilename","originalfilename"),ROW(OFFSET(Metadata!$A$1,0,0,Metadata!Metadata_Table_Length,1))-1,"")),0)),"")</f>
        <v/>
      </c>
      <c r="F19" t="str">
        <f t="shared" ca="1" si="2"/>
        <v/>
      </c>
      <c r="G19" t="str">
        <f t="array" aca="1" ref="G19" ca="1">IF(B19&lt;&gt;"",OFFSET(Metadata!$B$1,MIN(IF(OFFSET(Metadata!$A$1,0,0,Metadata!Metadata_Table_Length,1)=SUBSTITUTE(C19,"rawdatafilename","partnumber"),ROW(OFFSET(Metadata!$A$1,0,0,Metadata!Metadata_Table_Length,1))-1,"")),0),"")</f>
        <v/>
      </c>
      <c r="H19" t="str">
        <f t="array" aca="1" ref="H19" ca="1">IF(B19&lt;&gt;"",OFFSET(Metadata!$B$1,MIN(IF(OFFSET(Metadata!$A$1,0,0,Metadata!Metadata_Table_Length,1)=SUBSTITUTE(C19,"rawdatafilename","original_count"),ROW(OFFSET(Metadata!$A$1,0,0,Metadata!Metadata_Table_Length,1))-1,"")),0),"")</f>
        <v/>
      </c>
      <c r="I19" t="str">
        <f t="array" aca="1" ref="I19" ca="1">IF(B19&lt;&gt;"",OFFSET(Metadata!$B$1,MIN(IF(OFFSET(Metadata!$A$1,0,0,Metadata!Metadata_Table_Length,1)=SUBSTITUTE(C19,"rawdatafilename","count"),ROW(OFFSET(Metadata!$A$1,0,0,Metadata!Metadata_Table_Length,1))-1,"")),0),"")</f>
        <v/>
      </c>
      <c r="J19" t="str">
        <f t="array" aca="1" ref="J19" ca="1">IF(AND(G19&lt;&gt;"",G19&lt;&gt;G18),MAX(IF(G$2:G$2001=G19,H$2:H$2001,"")),"")</f>
        <v/>
      </c>
      <c r="K19" t="str">
        <f t="array" aca="1" ref="K19" ca="1">IF(AND(G19&lt;&gt;"",G19&lt;&gt;G18),MAX(IF(G$2:G$2001=G19,I$2:I$2001,"")),"")</f>
        <v/>
      </c>
      <c r="L19" t="str">
        <f t="shared" ca="1" si="3"/>
        <v/>
      </c>
    </row>
    <row r="20" spans="2:12" x14ac:dyDescent="0.25">
      <c r="B20" t="str">
        <f t="shared" ca="1" si="1"/>
        <v/>
      </c>
      <c r="C20" t="str">
        <f t="shared" ca="1" si="0"/>
        <v/>
      </c>
      <c r="D20" s="156" t="str">
        <f t="array" aca="1" ref="D20" ca="1">IFERROR(IF(B20&lt;&gt;"",IF(OR(EXACT(OFFSET(Metadata!$A$1,0,0,Metadata!Metadata_Table_Length,1),C20)),1,""),""),"")</f>
        <v/>
      </c>
      <c r="E20" s="163" t="str">
        <f t="array" aca="1" ref="E20" ca="1">IF(B20&lt;&gt;"",IF(D20=1,OFFSET(Metadata!$B$1,MIN(IF(OFFSET(Metadata!$A$1,0,0,Metadata!Metadata_Table_Length,1)=C20,ROW(OFFSET(Metadata!$A$1,0,0,Metadata!Metadata_Table_Length,1))-1,"")),0),OFFSET(Metadata!$B$1,MIN(IF(OFFSET(Metadata!$A$1,0,0,Metadata!Metadata_Table_Length,1)=SUBSTITUTE(C20,"rawdatafilename","originalfilename"),ROW(OFFSET(Metadata!$A$1,0,0,Metadata!Metadata_Table_Length,1))-1,"")),0)),"")</f>
        <v/>
      </c>
      <c r="F20" t="str">
        <f t="shared" ca="1" si="2"/>
        <v/>
      </c>
      <c r="G20" t="str">
        <f t="array" aca="1" ref="G20" ca="1">IF(B20&lt;&gt;"",OFFSET(Metadata!$B$1,MIN(IF(OFFSET(Metadata!$A$1,0,0,Metadata!Metadata_Table_Length,1)=SUBSTITUTE(C20,"rawdatafilename","partnumber"),ROW(OFFSET(Metadata!$A$1,0,0,Metadata!Metadata_Table_Length,1))-1,"")),0),"")</f>
        <v/>
      </c>
      <c r="H20" t="str">
        <f t="array" aca="1" ref="H20" ca="1">IF(B20&lt;&gt;"",OFFSET(Metadata!$B$1,MIN(IF(OFFSET(Metadata!$A$1,0,0,Metadata!Metadata_Table_Length,1)=SUBSTITUTE(C20,"rawdatafilename","original_count"),ROW(OFFSET(Metadata!$A$1,0,0,Metadata!Metadata_Table_Length,1))-1,"")),0),"")</f>
        <v/>
      </c>
      <c r="I20" t="str">
        <f t="array" aca="1" ref="I20" ca="1">IF(B20&lt;&gt;"",OFFSET(Metadata!$B$1,MIN(IF(OFFSET(Metadata!$A$1,0,0,Metadata!Metadata_Table_Length,1)=SUBSTITUTE(C20,"rawdatafilename","count"),ROW(OFFSET(Metadata!$A$1,0,0,Metadata!Metadata_Table_Length,1))-1,"")),0),"")</f>
        <v/>
      </c>
      <c r="J20" t="str">
        <f t="array" aca="1" ref="J20" ca="1">IF(AND(G20&lt;&gt;"",G20&lt;&gt;G19),MAX(IF(G$2:G$2001=G20,H$2:H$2001,"")),"")</f>
        <v/>
      </c>
      <c r="K20" t="str">
        <f t="array" aca="1" ref="K20" ca="1">IF(AND(G20&lt;&gt;"",G20&lt;&gt;G19),MAX(IF(G$2:G$2001=G20,I$2:I$2001,"")),"")</f>
        <v/>
      </c>
      <c r="L20" t="str">
        <f t="shared" ca="1" si="3"/>
        <v/>
      </c>
    </row>
    <row r="21" spans="2:12" x14ac:dyDescent="0.25">
      <c r="B21" t="str">
        <f t="shared" ca="1" si="1"/>
        <v/>
      </c>
      <c r="C21" t="str">
        <f t="shared" ca="1" si="0"/>
        <v/>
      </c>
      <c r="D21" s="156" t="str">
        <f t="array" aca="1" ref="D21" ca="1">IFERROR(IF(B21&lt;&gt;"",IF(OR(EXACT(OFFSET(Metadata!$A$1,0,0,Metadata!Metadata_Table_Length,1),C21)),1,""),""),"")</f>
        <v/>
      </c>
      <c r="E21" s="163" t="str">
        <f t="array" aca="1" ref="E21" ca="1">IF(B21&lt;&gt;"",IF(D21=1,OFFSET(Metadata!$B$1,MIN(IF(OFFSET(Metadata!$A$1,0,0,Metadata!Metadata_Table_Length,1)=C21,ROW(OFFSET(Metadata!$A$1,0,0,Metadata!Metadata_Table_Length,1))-1,"")),0),OFFSET(Metadata!$B$1,MIN(IF(OFFSET(Metadata!$A$1,0,0,Metadata!Metadata_Table_Length,1)=SUBSTITUTE(C21,"rawdatafilename","originalfilename"),ROW(OFFSET(Metadata!$A$1,0,0,Metadata!Metadata_Table_Length,1))-1,"")),0)),"")</f>
        <v/>
      </c>
      <c r="F21" t="str">
        <f t="shared" ca="1" si="2"/>
        <v/>
      </c>
      <c r="G21" t="str">
        <f t="array" aca="1" ref="G21" ca="1">IF(B21&lt;&gt;"",OFFSET(Metadata!$B$1,MIN(IF(OFFSET(Metadata!$A$1,0,0,Metadata!Metadata_Table_Length,1)=SUBSTITUTE(C21,"rawdatafilename","partnumber"),ROW(OFFSET(Metadata!$A$1,0,0,Metadata!Metadata_Table_Length,1))-1,"")),0),"")</f>
        <v/>
      </c>
      <c r="H21" t="str">
        <f t="array" aca="1" ref="H21" ca="1">IF(B21&lt;&gt;"",OFFSET(Metadata!$B$1,MIN(IF(OFFSET(Metadata!$A$1,0,0,Metadata!Metadata_Table_Length,1)=SUBSTITUTE(C21,"rawdatafilename","original_count"),ROW(OFFSET(Metadata!$A$1,0,0,Metadata!Metadata_Table_Length,1))-1,"")),0),"")</f>
        <v/>
      </c>
      <c r="I21" t="str">
        <f t="array" aca="1" ref="I21" ca="1">IF(B21&lt;&gt;"",OFFSET(Metadata!$B$1,MIN(IF(OFFSET(Metadata!$A$1,0,0,Metadata!Metadata_Table_Length,1)=SUBSTITUTE(C21,"rawdatafilename","count"),ROW(OFFSET(Metadata!$A$1,0,0,Metadata!Metadata_Table_Length,1))-1,"")),0),"")</f>
        <v/>
      </c>
      <c r="J21" t="str">
        <f t="array" aca="1" ref="J21" ca="1">IF(AND(G21&lt;&gt;"",G21&lt;&gt;G20),MAX(IF(G$2:G$2001=G21,H$2:H$2001,"")),"")</f>
        <v/>
      </c>
      <c r="K21" t="str">
        <f t="array" aca="1" ref="K21" ca="1">IF(AND(G21&lt;&gt;"",G21&lt;&gt;G20),MAX(IF(G$2:G$2001=G21,I$2:I$2001,"")),"")</f>
        <v/>
      </c>
      <c r="L21" t="str">
        <f t="shared" ca="1" si="3"/>
        <v/>
      </c>
    </row>
    <row r="22" spans="2:12" x14ac:dyDescent="0.25">
      <c r="B22" t="str">
        <f t="shared" ca="1" si="1"/>
        <v/>
      </c>
      <c r="C22" t="str">
        <f t="shared" ca="1" si="0"/>
        <v/>
      </c>
      <c r="D22" s="156" t="str">
        <f t="array" aca="1" ref="D22" ca="1">IFERROR(IF(B22&lt;&gt;"",IF(OR(EXACT(OFFSET(Metadata!$A$1,0,0,Metadata!Metadata_Table_Length,1),C22)),1,""),""),"")</f>
        <v/>
      </c>
      <c r="E22" s="163" t="str">
        <f t="array" aca="1" ref="E22" ca="1">IF(B22&lt;&gt;"",IF(D22=1,OFFSET(Metadata!$B$1,MIN(IF(OFFSET(Metadata!$A$1,0,0,Metadata!Metadata_Table_Length,1)=C22,ROW(OFFSET(Metadata!$A$1,0,0,Metadata!Metadata_Table_Length,1))-1,"")),0),OFFSET(Metadata!$B$1,MIN(IF(OFFSET(Metadata!$A$1,0,0,Metadata!Metadata_Table_Length,1)=SUBSTITUTE(C22,"rawdatafilename","originalfilename"),ROW(OFFSET(Metadata!$A$1,0,0,Metadata!Metadata_Table_Length,1))-1,"")),0)),"")</f>
        <v/>
      </c>
      <c r="F22" t="str">
        <f t="shared" ca="1" si="2"/>
        <v/>
      </c>
      <c r="G22" t="str">
        <f t="array" aca="1" ref="G22" ca="1">IF(B22&lt;&gt;"",OFFSET(Metadata!$B$1,MIN(IF(OFFSET(Metadata!$A$1,0,0,Metadata!Metadata_Table_Length,1)=SUBSTITUTE(C22,"rawdatafilename","partnumber"),ROW(OFFSET(Metadata!$A$1,0,0,Metadata!Metadata_Table_Length,1))-1,"")),0),"")</f>
        <v/>
      </c>
      <c r="H22" t="str">
        <f t="array" aca="1" ref="H22" ca="1">IF(B22&lt;&gt;"",OFFSET(Metadata!$B$1,MIN(IF(OFFSET(Metadata!$A$1,0,0,Metadata!Metadata_Table_Length,1)=SUBSTITUTE(C22,"rawdatafilename","original_count"),ROW(OFFSET(Metadata!$A$1,0,0,Metadata!Metadata_Table_Length,1))-1,"")),0),"")</f>
        <v/>
      </c>
      <c r="I22" t="str">
        <f t="array" aca="1" ref="I22" ca="1">IF(B22&lt;&gt;"",OFFSET(Metadata!$B$1,MIN(IF(OFFSET(Metadata!$A$1,0,0,Metadata!Metadata_Table_Length,1)=SUBSTITUTE(C22,"rawdatafilename","count"),ROW(OFFSET(Metadata!$A$1,0,0,Metadata!Metadata_Table_Length,1))-1,"")),0),"")</f>
        <v/>
      </c>
      <c r="J22" t="str">
        <f t="array" aca="1" ref="J22" ca="1">IF(AND(G22&lt;&gt;"",G22&lt;&gt;G21),MAX(IF(G$2:G$2001=G22,H$2:H$2001,"")),"")</f>
        <v/>
      </c>
      <c r="K22" t="str">
        <f t="array" aca="1" ref="K22" ca="1">IF(AND(G22&lt;&gt;"",G22&lt;&gt;G21),MAX(IF(G$2:G$2001=G22,I$2:I$2001,"")),"")</f>
        <v/>
      </c>
      <c r="L22" t="str">
        <f t="shared" ca="1" si="3"/>
        <v/>
      </c>
    </row>
    <row r="23" spans="2:12" x14ac:dyDescent="0.25">
      <c r="B23" t="str">
        <f t="shared" ca="1" si="1"/>
        <v/>
      </c>
      <c r="C23" t="str">
        <f t="shared" ca="1" si="0"/>
        <v/>
      </c>
      <c r="D23" s="156" t="str">
        <f t="array" aca="1" ref="D23" ca="1">IFERROR(IF(B23&lt;&gt;"",IF(OR(EXACT(OFFSET(Metadata!$A$1,0,0,Metadata!Metadata_Table_Length,1),C23)),1,""),""),"")</f>
        <v/>
      </c>
      <c r="E23" s="163" t="str">
        <f t="array" aca="1" ref="E23" ca="1">IF(B23&lt;&gt;"",IF(D23=1,OFFSET(Metadata!$B$1,MIN(IF(OFFSET(Metadata!$A$1,0,0,Metadata!Metadata_Table_Length,1)=C23,ROW(OFFSET(Metadata!$A$1,0,0,Metadata!Metadata_Table_Length,1))-1,"")),0),OFFSET(Metadata!$B$1,MIN(IF(OFFSET(Metadata!$A$1,0,0,Metadata!Metadata_Table_Length,1)=SUBSTITUTE(C23,"rawdatafilename","originalfilename"),ROW(OFFSET(Metadata!$A$1,0,0,Metadata!Metadata_Table_Length,1))-1,"")),0)),"")</f>
        <v/>
      </c>
      <c r="F23" t="str">
        <f t="shared" ca="1" si="2"/>
        <v/>
      </c>
      <c r="G23" t="str">
        <f t="array" aca="1" ref="G23" ca="1">IF(B23&lt;&gt;"",OFFSET(Metadata!$B$1,MIN(IF(OFFSET(Metadata!$A$1,0,0,Metadata!Metadata_Table_Length,1)=SUBSTITUTE(C23,"rawdatafilename","partnumber"),ROW(OFFSET(Metadata!$A$1,0,0,Metadata!Metadata_Table_Length,1))-1,"")),0),"")</f>
        <v/>
      </c>
      <c r="H23" t="str">
        <f t="array" aca="1" ref="H23" ca="1">IF(B23&lt;&gt;"",OFFSET(Metadata!$B$1,MIN(IF(OFFSET(Metadata!$A$1,0,0,Metadata!Metadata_Table_Length,1)=SUBSTITUTE(C23,"rawdatafilename","original_count"),ROW(OFFSET(Metadata!$A$1,0,0,Metadata!Metadata_Table_Length,1))-1,"")),0),"")</f>
        <v/>
      </c>
      <c r="I23" t="str">
        <f t="array" aca="1" ref="I23" ca="1">IF(B23&lt;&gt;"",OFFSET(Metadata!$B$1,MIN(IF(OFFSET(Metadata!$A$1,0,0,Metadata!Metadata_Table_Length,1)=SUBSTITUTE(C23,"rawdatafilename","count"),ROW(OFFSET(Metadata!$A$1,0,0,Metadata!Metadata_Table_Length,1))-1,"")),0),"")</f>
        <v/>
      </c>
      <c r="J23" t="str">
        <f t="array" aca="1" ref="J23" ca="1">IF(AND(G23&lt;&gt;"",G23&lt;&gt;G22),MAX(IF(G$2:G$2001=G23,H$2:H$2001,"")),"")</f>
        <v/>
      </c>
      <c r="K23" t="str">
        <f t="array" aca="1" ref="K23" ca="1">IF(AND(G23&lt;&gt;"",G23&lt;&gt;G22),MAX(IF(G$2:G$2001=G23,I$2:I$2001,"")),"")</f>
        <v/>
      </c>
      <c r="L23" t="str">
        <f t="shared" ca="1" si="3"/>
        <v/>
      </c>
    </row>
    <row r="24" spans="2:12" x14ac:dyDescent="0.25">
      <c r="B24" t="str">
        <f t="shared" ca="1" si="1"/>
        <v/>
      </c>
      <c r="C24" t="str">
        <f t="shared" ca="1" si="0"/>
        <v/>
      </c>
      <c r="D24" s="156" t="str">
        <f t="array" aca="1" ref="D24" ca="1">IFERROR(IF(B24&lt;&gt;"",IF(OR(EXACT(OFFSET(Metadata!$A$1,0,0,Metadata!Metadata_Table_Length,1),C24)),1,""),""),"")</f>
        <v/>
      </c>
      <c r="E24" s="163" t="str">
        <f t="array" aca="1" ref="E24" ca="1">IF(B24&lt;&gt;"",IF(D24=1,OFFSET(Metadata!$B$1,MIN(IF(OFFSET(Metadata!$A$1,0,0,Metadata!Metadata_Table_Length,1)=C24,ROW(OFFSET(Metadata!$A$1,0,0,Metadata!Metadata_Table_Length,1))-1,"")),0),OFFSET(Metadata!$B$1,MIN(IF(OFFSET(Metadata!$A$1,0,0,Metadata!Metadata_Table_Length,1)=SUBSTITUTE(C24,"rawdatafilename","originalfilename"),ROW(OFFSET(Metadata!$A$1,0,0,Metadata!Metadata_Table_Length,1))-1,"")),0)),"")</f>
        <v/>
      </c>
      <c r="F24" t="str">
        <f t="shared" ca="1" si="2"/>
        <v/>
      </c>
      <c r="G24" t="str">
        <f t="array" aca="1" ref="G24" ca="1">IF(B24&lt;&gt;"",OFFSET(Metadata!$B$1,MIN(IF(OFFSET(Metadata!$A$1,0,0,Metadata!Metadata_Table_Length,1)=SUBSTITUTE(C24,"rawdatafilename","partnumber"),ROW(OFFSET(Metadata!$A$1,0,0,Metadata!Metadata_Table_Length,1))-1,"")),0),"")</f>
        <v/>
      </c>
      <c r="H24" t="str">
        <f t="array" aca="1" ref="H24" ca="1">IF(B24&lt;&gt;"",OFFSET(Metadata!$B$1,MIN(IF(OFFSET(Metadata!$A$1,0,0,Metadata!Metadata_Table_Length,1)=SUBSTITUTE(C24,"rawdatafilename","original_count"),ROW(OFFSET(Metadata!$A$1,0,0,Metadata!Metadata_Table_Length,1))-1,"")),0),"")</f>
        <v/>
      </c>
      <c r="I24" t="str">
        <f t="array" aca="1" ref="I24" ca="1">IF(B24&lt;&gt;"",OFFSET(Metadata!$B$1,MIN(IF(OFFSET(Metadata!$A$1,0,0,Metadata!Metadata_Table_Length,1)=SUBSTITUTE(C24,"rawdatafilename","count"),ROW(OFFSET(Metadata!$A$1,0,0,Metadata!Metadata_Table_Length,1))-1,"")),0),"")</f>
        <v/>
      </c>
      <c r="J24" t="str">
        <f t="array" aca="1" ref="J24" ca="1">IF(AND(G24&lt;&gt;"",G24&lt;&gt;G23),MAX(IF(G$2:G$2001=G24,H$2:H$2001,"")),"")</f>
        <v/>
      </c>
      <c r="K24" t="str">
        <f t="array" aca="1" ref="K24" ca="1">IF(AND(G24&lt;&gt;"",G24&lt;&gt;G23),MAX(IF(G$2:G$2001=G24,I$2:I$2001,"")),"")</f>
        <v/>
      </c>
      <c r="L24" t="str">
        <f t="shared" ca="1" si="3"/>
        <v/>
      </c>
    </row>
    <row r="25" spans="2:12" x14ac:dyDescent="0.25">
      <c r="B25" t="str">
        <f t="shared" ca="1" si="1"/>
        <v/>
      </c>
      <c r="C25" t="str">
        <f t="shared" ca="1" si="0"/>
        <v/>
      </c>
      <c r="D25" s="156" t="str">
        <f t="array" aca="1" ref="D25" ca="1">IFERROR(IF(B25&lt;&gt;"",IF(OR(EXACT(OFFSET(Metadata!$A$1,0,0,Metadata!Metadata_Table_Length,1),C25)),1,""),""),"")</f>
        <v/>
      </c>
      <c r="E25" s="163" t="str">
        <f t="array" aca="1" ref="E25" ca="1">IF(B25&lt;&gt;"",IF(D25=1,OFFSET(Metadata!$B$1,MIN(IF(OFFSET(Metadata!$A$1,0,0,Metadata!Metadata_Table_Length,1)=C25,ROW(OFFSET(Metadata!$A$1,0,0,Metadata!Metadata_Table_Length,1))-1,"")),0),OFFSET(Metadata!$B$1,MIN(IF(OFFSET(Metadata!$A$1,0,0,Metadata!Metadata_Table_Length,1)=SUBSTITUTE(C25,"rawdatafilename","originalfilename"),ROW(OFFSET(Metadata!$A$1,0,0,Metadata!Metadata_Table_Length,1))-1,"")),0)),"")</f>
        <v/>
      </c>
      <c r="F25" t="str">
        <f t="shared" ca="1" si="2"/>
        <v/>
      </c>
      <c r="G25" t="str">
        <f t="array" aca="1" ref="G25" ca="1">IF(B25&lt;&gt;"",OFFSET(Metadata!$B$1,MIN(IF(OFFSET(Metadata!$A$1,0,0,Metadata!Metadata_Table_Length,1)=SUBSTITUTE(C25,"rawdatafilename","partnumber"),ROW(OFFSET(Metadata!$A$1,0,0,Metadata!Metadata_Table_Length,1))-1,"")),0),"")</f>
        <v/>
      </c>
      <c r="H25" t="str">
        <f t="array" aca="1" ref="H25" ca="1">IF(B25&lt;&gt;"",OFFSET(Metadata!$B$1,MIN(IF(OFFSET(Metadata!$A$1,0,0,Metadata!Metadata_Table_Length,1)=SUBSTITUTE(C25,"rawdatafilename","original_count"),ROW(OFFSET(Metadata!$A$1,0,0,Metadata!Metadata_Table_Length,1))-1,"")),0),"")</f>
        <v/>
      </c>
      <c r="I25" t="str">
        <f t="array" aca="1" ref="I25" ca="1">IF(B25&lt;&gt;"",OFFSET(Metadata!$B$1,MIN(IF(OFFSET(Metadata!$A$1,0,0,Metadata!Metadata_Table_Length,1)=SUBSTITUTE(C25,"rawdatafilename","count"),ROW(OFFSET(Metadata!$A$1,0,0,Metadata!Metadata_Table_Length,1))-1,"")),0),"")</f>
        <v/>
      </c>
      <c r="J25" t="str">
        <f t="array" aca="1" ref="J25" ca="1">IF(AND(G25&lt;&gt;"",G25&lt;&gt;G24),MAX(IF(G$2:G$2001=G25,H$2:H$2001,"")),"")</f>
        <v/>
      </c>
      <c r="K25" t="str">
        <f t="array" aca="1" ref="K25" ca="1">IF(AND(G25&lt;&gt;"",G25&lt;&gt;G24),MAX(IF(G$2:G$2001=G25,I$2:I$2001,"")),"")</f>
        <v/>
      </c>
      <c r="L25" t="str">
        <f t="shared" ca="1" si="3"/>
        <v/>
      </c>
    </row>
    <row r="26" spans="2:12" x14ac:dyDescent="0.25">
      <c r="B26" t="str">
        <f t="shared" ca="1" si="1"/>
        <v/>
      </c>
      <c r="C26" t="str">
        <f t="shared" ca="1" si="0"/>
        <v/>
      </c>
      <c r="D26" s="156" t="str">
        <f t="array" aca="1" ref="D26" ca="1">IFERROR(IF(B26&lt;&gt;"",IF(OR(EXACT(OFFSET(Metadata!$A$1,0,0,Metadata!Metadata_Table_Length,1),C26)),1,""),""),"")</f>
        <v/>
      </c>
      <c r="E26" s="163" t="str">
        <f t="array" aca="1" ref="E26" ca="1">IF(B26&lt;&gt;"",IF(D26=1,OFFSET(Metadata!$B$1,MIN(IF(OFFSET(Metadata!$A$1,0,0,Metadata!Metadata_Table_Length,1)=C26,ROW(OFFSET(Metadata!$A$1,0,0,Metadata!Metadata_Table_Length,1))-1,"")),0),OFFSET(Metadata!$B$1,MIN(IF(OFFSET(Metadata!$A$1,0,0,Metadata!Metadata_Table_Length,1)=SUBSTITUTE(C26,"rawdatafilename","originalfilename"),ROW(OFFSET(Metadata!$A$1,0,0,Metadata!Metadata_Table_Length,1))-1,"")),0)),"")</f>
        <v/>
      </c>
      <c r="F26" t="str">
        <f t="shared" ca="1" si="2"/>
        <v/>
      </c>
      <c r="G26" t="str">
        <f t="array" aca="1" ref="G26" ca="1">IF(B26&lt;&gt;"",OFFSET(Metadata!$B$1,MIN(IF(OFFSET(Metadata!$A$1,0,0,Metadata!Metadata_Table_Length,1)=SUBSTITUTE(C26,"rawdatafilename","partnumber"),ROW(OFFSET(Metadata!$A$1,0,0,Metadata!Metadata_Table_Length,1))-1,"")),0),"")</f>
        <v/>
      </c>
      <c r="H26" t="str">
        <f t="array" aca="1" ref="H26" ca="1">IF(B26&lt;&gt;"",OFFSET(Metadata!$B$1,MIN(IF(OFFSET(Metadata!$A$1,0,0,Metadata!Metadata_Table_Length,1)=SUBSTITUTE(C26,"rawdatafilename","original_count"),ROW(OFFSET(Metadata!$A$1,0,0,Metadata!Metadata_Table_Length,1))-1,"")),0),"")</f>
        <v/>
      </c>
      <c r="I26" t="str">
        <f t="array" aca="1" ref="I26" ca="1">IF(B26&lt;&gt;"",OFFSET(Metadata!$B$1,MIN(IF(OFFSET(Metadata!$A$1,0,0,Metadata!Metadata_Table_Length,1)=SUBSTITUTE(C26,"rawdatafilename","count"),ROW(OFFSET(Metadata!$A$1,0,0,Metadata!Metadata_Table_Length,1))-1,"")),0),"")</f>
        <v/>
      </c>
      <c r="J26" t="str">
        <f t="array" aca="1" ref="J26" ca="1">IF(AND(G26&lt;&gt;"",G26&lt;&gt;G25),MAX(IF(G$2:G$2001=G26,H$2:H$2001,"")),"")</f>
        <v/>
      </c>
      <c r="K26" t="str">
        <f t="array" aca="1" ref="K26" ca="1">IF(AND(G26&lt;&gt;"",G26&lt;&gt;G25),MAX(IF(G$2:G$2001=G26,I$2:I$2001,"")),"")</f>
        <v/>
      </c>
      <c r="L26" t="str">
        <f t="shared" ca="1" si="3"/>
        <v/>
      </c>
    </row>
    <row r="27" spans="2:12" x14ac:dyDescent="0.25">
      <c r="B27" t="str">
        <f t="shared" ca="1" si="1"/>
        <v/>
      </c>
      <c r="C27" t="str">
        <f t="shared" ca="1" si="0"/>
        <v/>
      </c>
      <c r="D27" s="156" t="str">
        <f t="array" aca="1" ref="D27" ca="1">IFERROR(IF(B27&lt;&gt;"",IF(OR(EXACT(OFFSET(Metadata!$A$1,0,0,Metadata!Metadata_Table_Length,1),C27)),1,""),""),"")</f>
        <v/>
      </c>
      <c r="E27" s="163" t="str">
        <f t="array" aca="1" ref="E27" ca="1">IF(B27&lt;&gt;"",IF(D27=1,OFFSET(Metadata!$B$1,MIN(IF(OFFSET(Metadata!$A$1,0,0,Metadata!Metadata_Table_Length,1)=C27,ROW(OFFSET(Metadata!$A$1,0,0,Metadata!Metadata_Table_Length,1))-1,"")),0),OFFSET(Metadata!$B$1,MIN(IF(OFFSET(Metadata!$A$1,0,0,Metadata!Metadata_Table_Length,1)=SUBSTITUTE(C27,"rawdatafilename","originalfilename"),ROW(OFFSET(Metadata!$A$1,0,0,Metadata!Metadata_Table_Length,1))-1,"")),0)),"")</f>
        <v/>
      </c>
      <c r="F27" t="str">
        <f t="shared" ca="1" si="2"/>
        <v/>
      </c>
      <c r="G27" t="str">
        <f t="array" aca="1" ref="G27" ca="1">IF(B27&lt;&gt;"",OFFSET(Metadata!$B$1,MIN(IF(OFFSET(Metadata!$A$1,0,0,Metadata!Metadata_Table_Length,1)=SUBSTITUTE(C27,"rawdatafilename","partnumber"),ROW(OFFSET(Metadata!$A$1,0,0,Metadata!Metadata_Table_Length,1))-1,"")),0),"")</f>
        <v/>
      </c>
      <c r="H27" t="str">
        <f t="array" aca="1" ref="H27" ca="1">IF(B27&lt;&gt;"",OFFSET(Metadata!$B$1,MIN(IF(OFFSET(Metadata!$A$1,0,0,Metadata!Metadata_Table_Length,1)=SUBSTITUTE(C27,"rawdatafilename","original_count"),ROW(OFFSET(Metadata!$A$1,0,0,Metadata!Metadata_Table_Length,1))-1,"")),0),"")</f>
        <v/>
      </c>
      <c r="I27" t="str">
        <f t="array" aca="1" ref="I27" ca="1">IF(B27&lt;&gt;"",OFFSET(Metadata!$B$1,MIN(IF(OFFSET(Metadata!$A$1,0,0,Metadata!Metadata_Table_Length,1)=SUBSTITUTE(C27,"rawdatafilename","count"),ROW(OFFSET(Metadata!$A$1,0,0,Metadata!Metadata_Table_Length,1))-1,"")),0),"")</f>
        <v/>
      </c>
      <c r="J27" t="str">
        <f t="array" aca="1" ref="J27" ca="1">IF(AND(G27&lt;&gt;"",G27&lt;&gt;G26),MAX(IF(G$2:G$2001=G27,H$2:H$2001,"")),"")</f>
        <v/>
      </c>
      <c r="K27" t="str">
        <f t="array" aca="1" ref="K27" ca="1">IF(AND(G27&lt;&gt;"",G27&lt;&gt;G26),MAX(IF(G$2:G$2001=G27,I$2:I$2001,"")),"")</f>
        <v/>
      </c>
      <c r="L27" t="str">
        <f t="shared" ca="1" si="3"/>
        <v/>
      </c>
    </row>
    <row r="28" spans="2:12" x14ac:dyDescent="0.25">
      <c r="B28" t="str">
        <f t="shared" ca="1" si="1"/>
        <v/>
      </c>
      <c r="C28" t="str">
        <f t="shared" ca="1" si="0"/>
        <v/>
      </c>
      <c r="D28" s="156" t="str">
        <f t="array" aca="1" ref="D28" ca="1">IFERROR(IF(B28&lt;&gt;"",IF(OR(EXACT(OFFSET(Metadata!$A$1,0,0,Metadata!Metadata_Table_Length,1),C28)),1,""),""),"")</f>
        <v/>
      </c>
      <c r="E28" s="163" t="str">
        <f t="array" aca="1" ref="E28" ca="1">IF(B28&lt;&gt;"",IF(D28=1,OFFSET(Metadata!$B$1,MIN(IF(OFFSET(Metadata!$A$1,0,0,Metadata!Metadata_Table_Length,1)=C28,ROW(OFFSET(Metadata!$A$1,0,0,Metadata!Metadata_Table_Length,1))-1,"")),0),OFFSET(Metadata!$B$1,MIN(IF(OFFSET(Metadata!$A$1,0,0,Metadata!Metadata_Table_Length,1)=SUBSTITUTE(C28,"rawdatafilename","originalfilename"),ROW(OFFSET(Metadata!$A$1,0,0,Metadata!Metadata_Table_Length,1))-1,"")),0)),"")</f>
        <v/>
      </c>
      <c r="F28" t="str">
        <f t="shared" ca="1" si="2"/>
        <v/>
      </c>
      <c r="G28" t="str">
        <f t="array" aca="1" ref="G28" ca="1">IF(B28&lt;&gt;"",OFFSET(Metadata!$B$1,MIN(IF(OFFSET(Metadata!$A$1,0,0,Metadata!Metadata_Table_Length,1)=SUBSTITUTE(C28,"rawdatafilename","partnumber"),ROW(OFFSET(Metadata!$A$1,0,0,Metadata!Metadata_Table_Length,1))-1,"")),0),"")</f>
        <v/>
      </c>
      <c r="H28" t="str">
        <f t="array" aca="1" ref="H28" ca="1">IF(B28&lt;&gt;"",OFFSET(Metadata!$B$1,MIN(IF(OFFSET(Metadata!$A$1,0,0,Metadata!Metadata_Table_Length,1)=SUBSTITUTE(C28,"rawdatafilename","original_count"),ROW(OFFSET(Metadata!$A$1,0,0,Metadata!Metadata_Table_Length,1))-1,"")),0),"")</f>
        <v/>
      </c>
      <c r="I28" t="str">
        <f t="array" aca="1" ref="I28" ca="1">IF(B28&lt;&gt;"",OFFSET(Metadata!$B$1,MIN(IF(OFFSET(Metadata!$A$1,0,0,Metadata!Metadata_Table_Length,1)=SUBSTITUTE(C28,"rawdatafilename","count"),ROW(OFFSET(Metadata!$A$1,0,0,Metadata!Metadata_Table_Length,1))-1,"")),0),"")</f>
        <v/>
      </c>
      <c r="J28" t="str">
        <f t="array" aca="1" ref="J28" ca="1">IF(AND(G28&lt;&gt;"",G28&lt;&gt;G27),MAX(IF(G$2:G$2001=G28,H$2:H$2001,"")),"")</f>
        <v/>
      </c>
      <c r="K28" t="str">
        <f t="array" aca="1" ref="K28" ca="1">IF(AND(G28&lt;&gt;"",G28&lt;&gt;G27),MAX(IF(G$2:G$2001=G28,I$2:I$2001,"")),"")</f>
        <v/>
      </c>
      <c r="L28" t="str">
        <f t="shared" ca="1" si="3"/>
        <v/>
      </c>
    </row>
    <row r="29" spans="2:12" x14ac:dyDescent="0.25">
      <c r="B29" t="str">
        <f t="shared" ca="1" si="1"/>
        <v/>
      </c>
      <c r="C29" t="str">
        <f t="shared" ca="1" si="0"/>
        <v/>
      </c>
      <c r="D29" s="156" t="str">
        <f t="array" aca="1" ref="D29" ca="1">IFERROR(IF(B29&lt;&gt;"",IF(OR(EXACT(OFFSET(Metadata!$A$1,0,0,Metadata!Metadata_Table_Length,1),C29)),1,""),""),"")</f>
        <v/>
      </c>
      <c r="E29" s="163" t="str">
        <f t="array" aca="1" ref="E29" ca="1">IF(B29&lt;&gt;"",IF(D29=1,OFFSET(Metadata!$B$1,MIN(IF(OFFSET(Metadata!$A$1,0,0,Metadata!Metadata_Table_Length,1)=C29,ROW(OFFSET(Metadata!$A$1,0,0,Metadata!Metadata_Table_Length,1))-1,"")),0),OFFSET(Metadata!$B$1,MIN(IF(OFFSET(Metadata!$A$1,0,0,Metadata!Metadata_Table_Length,1)=SUBSTITUTE(C29,"rawdatafilename","originalfilename"),ROW(OFFSET(Metadata!$A$1,0,0,Metadata!Metadata_Table_Length,1))-1,"")),0)),"")</f>
        <v/>
      </c>
      <c r="F29" t="str">
        <f t="shared" ca="1" si="2"/>
        <v/>
      </c>
      <c r="G29" t="str">
        <f t="array" aca="1" ref="G29" ca="1">IF(B29&lt;&gt;"",OFFSET(Metadata!$B$1,MIN(IF(OFFSET(Metadata!$A$1,0,0,Metadata!Metadata_Table_Length,1)=SUBSTITUTE(C29,"rawdatafilename","partnumber"),ROW(OFFSET(Metadata!$A$1,0,0,Metadata!Metadata_Table_Length,1))-1,"")),0),"")</f>
        <v/>
      </c>
      <c r="H29" t="str">
        <f t="array" aca="1" ref="H29" ca="1">IF(B29&lt;&gt;"",OFFSET(Metadata!$B$1,MIN(IF(OFFSET(Metadata!$A$1,0,0,Metadata!Metadata_Table_Length,1)=SUBSTITUTE(C29,"rawdatafilename","original_count"),ROW(OFFSET(Metadata!$A$1,0,0,Metadata!Metadata_Table_Length,1))-1,"")),0),"")</f>
        <v/>
      </c>
      <c r="I29" t="str">
        <f t="array" aca="1" ref="I29" ca="1">IF(B29&lt;&gt;"",OFFSET(Metadata!$B$1,MIN(IF(OFFSET(Metadata!$A$1,0,0,Metadata!Metadata_Table_Length,1)=SUBSTITUTE(C29,"rawdatafilename","count"),ROW(OFFSET(Metadata!$A$1,0,0,Metadata!Metadata_Table_Length,1))-1,"")),0),"")</f>
        <v/>
      </c>
      <c r="J29" t="str">
        <f t="array" aca="1" ref="J29" ca="1">IF(AND(G29&lt;&gt;"",G29&lt;&gt;G28),MAX(IF(G$2:G$2001=G29,H$2:H$2001,"")),"")</f>
        <v/>
      </c>
      <c r="K29" t="str">
        <f t="array" aca="1" ref="K29" ca="1">IF(AND(G29&lt;&gt;"",G29&lt;&gt;G28),MAX(IF(G$2:G$2001=G29,I$2:I$2001,"")),"")</f>
        <v/>
      </c>
      <c r="L29" t="str">
        <f t="shared" ca="1" si="3"/>
        <v/>
      </c>
    </row>
    <row r="30" spans="2:12" x14ac:dyDescent="0.25">
      <c r="B30" t="str">
        <f t="shared" ca="1" si="1"/>
        <v/>
      </c>
      <c r="C30" t="str">
        <f t="shared" ca="1" si="0"/>
        <v/>
      </c>
      <c r="D30" s="156" t="str">
        <f t="array" aca="1" ref="D30" ca="1">IFERROR(IF(B30&lt;&gt;"",IF(OR(EXACT(OFFSET(Metadata!$A$1,0,0,Metadata!Metadata_Table_Length,1),C30)),1,""),""),"")</f>
        <v/>
      </c>
      <c r="E30" s="163" t="str">
        <f t="array" aca="1" ref="E30" ca="1">IF(B30&lt;&gt;"",IF(D30=1,OFFSET(Metadata!$B$1,MIN(IF(OFFSET(Metadata!$A$1,0,0,Metadata!Metadata_Table_Length,1)=C30,ROW(OFFSET(Metadata!$A$1,0,0,Metadata!Metadata_Table_Length,1))-1,"")),0),OFFSET(Metadata!$B$1,MIN(IF(OFFSET(Metadata!$A$1,0,0,Metadata!Metadata_Table_Length,1)=SUBSTITUTE(C30,"rawdatafilename","originalfilename"),ROW(OFFSET(Metadata!$A$1,0,0,Metadata!Metadata_Table_Length,1))-1,"")),0)),"")</f>
        <v/>
      </c>
      <c r="F30" t="str">
        <f t="shared" ca="1" si="2"/>
        <v/>
      </c>
      <c r="G30" t="str">
        <f t="array" aca="1" ref="G30" ca="1">IF(B30&lt;&gt;"",OFFSET(Metadata!$B$1,MIN(IF(OFFSET(Metadata!$A$1,0,0,Metadata!Metadata_Table_Length,1)=SUBSTITUTE(C30,"rawdatafilename","partnumber"),ROW(OFFSET(Metadata!$A$1,0,0,Metadata!Metadata_Table_Length,1))-1,"")),0),"")</f>
        <v/>
      </c>
      <c r="H30" t="str">
        <f t="array" aca="1" ref="H30" ca="1">IF(B30&lt;&gt;"",OFFSET(Metadata!$B$1,MIN(IF(OFFSET(Metadata!$A$1,0,0,Metadata!Metadata_Table_Length,1)=SUBSTITUTE(C30,"rawdatafilename","original_count"),ROW(OFFSET(Metadata!$A$1,0,0,Metadata!Metadata_Table_Length,1))-1,"")),0),"")</f>
        <v/>
      </c>
      <c r="I30" t="str">
        <f t="array" aca="1" ref="I30" ca="1">IF(B30&lt;&gt;"",OFFSET(Metadata!$B$1,MIN(IF(OFFSET(Metadata!$A$1,0,0,Metadata!Metadata_Table_Length,1)=SUBSTITUTE(C30,"rawdatafilename","count"),ROW(OFFSET(Metadata!$A$1,0,0,Metadata!Metadata_Table_Length,1))-1,"")),0),"")</f>
        <v/>
      </c>
      <c r="J30" t="str">
        <f t="array" aca="1" ref="J30" ca="1">IF(AND(G30&lt;&gt;"",G30&lt;&gt;G29),MAX(IF(G$2:G$2001=G30,H$2:H$2001,"")),"")</f>
        <v/>
      </c>
      <c r="K30" t="str">
        <f t="array" aca="1" ref="K30" ca="1">IF(AND(G30&lt;&gt;"",G30&lt;&gt;G29),MAX(IF(G$2:G$2001=G30,I$2:I$2001,"")),"")</f>
        <v/>
      </c>
      <c r="L30" t="str">
        <f t="shared" ca="1" si="3"/>
        <v/>
      </c>
    </row>
    <row r="31" spans="2:12" x14ac:dyDescent="0.25">
      <c r="B31" t="str">
        <f t="shared" ca="1" si="1"/>
        <v/>
      </c>
      <c r="C31" t="str">
        <f t="shared" ca="1" si="0"/>
        <v/>
      </c>
      <c r="D31" s="156" t="str">
        <f t="array" aca="1" ref="D31" ca="1">IFERROR(IF(B31&lt;&gt;"",IF(OR(EXACT(OFFSET(Metadata!$A$1,0,0,Metadata!Metadata_Table_Length,1),C31)),1,""),""),"")</f>
        <v/>
      </c>
      <c r="E31" s="163" t="str">
        <f t="array" aca="1" ref="E31" ca="1">IF(B31&lt;&gt;"",IF(D31=1,OFFSET(Metadata!$B$1,MIN(IF(OFFSET(Metadata!$A$1,0,0,Metadata!Metadata_Table_Length,1)=C31,ROW(OFFSET(Metadata!$A$1,0,0,Metadata!Metadata_Table_Length,1))-1,"")),0),OFFSET(Metadata!$B$1,MIN(IF(OFFSET(Metadata!$A$1,0,0,Metadata!Metadata_Table_Length,1)=SUBSTITUTE(C31,"rawdatafilename","originalfilename"),ROW(OFFSET(Metadata!$A$1,0,0,Metadata!Metadata_Table_Length,1))-1,"")),0)),"")</f>
        <v/>
      </c>
      <c r="F31" t="str">
        <f t="shared" ca="1" si="2"/>
        <v/>
      </c>
      <c r="G31" t="str">
        <f t="array" aca="1" ref="G31" ca="1">IF(B31&lt;&gt;"",OFFSET(Metadata!$B$1,MIN(IF(OFFSET(Metadata!$A$1,0,0,Metadata!Metadata_Table_Length,1)=SUBSTITUTE(C31,"rawdatafilename","partnumber"),ROW(OFFSET(Metadata!$A$1,0,0,Metadata!Metadata_Table_Length,1))-1,"")),0),"")</f>
        <v/>
      </c>
      <c r="H31" t="str">
        <f t="array" aca="1" ref="H31" ca="1">IF(B31&lt;&gt;"",OFFSET(Metadata!$B$1,MIN(IF(OFFSET(Metadata!$A$1,0,0,Metadata!Metadata_Table_Length,1)=SUBSTITUTE(C31,"rawdatafilename","original_count"),ROW(OFFSET(Metadata!$A$1,0,0,Metadata!Metadata_Table_Length,1))-1,"")),0),"")</f>
        <v/>
      </c>
      <c r="I31" t="str">
        <f t="array" aca="1" ref="I31" ca="1">IF(B31&lt;&gt;"",OFFSET(Metadata!$B$1,MIN(IF(OFFSET(Metadata!$A$1,0,0,Metadata!Metadata_Table_Length,1)=SUBSTITUTE(C31,"rawdatafilename","count"),ROW(OFFSET(Metadata!$A$1,0,0,Metadata!Metadata_Table_Length,1))-1,"")),0),"")</f>
        <v/>
      </c>
      <c r="J31" t="str">
        <f t="array" aca="1" ref="J31" ca="1">IF(AND(G31&lt;&gt;"",G31&lt;&gt;G30),MAX(IF(G$2:G$2001=G31,H$2:H$2001,"")),"")</f>
        <v/>
      </c>
      <c r="K31" t="str">
        <f t="array" aca="1" ref="K31" ca="1">IF(AND(G31&lt;&gt;"",G31&lt;&gt;G30),MAX(IF(G$2:G$2001=G31,I$2:I$2001,"")),"")</f>
        <v/>
      </c>
      <c r="L31" t="str">
        <f t="shared" ca="1" si="3"/>
        <v/>
      </c>
    </row>
    <row r="32" spans="2:12" x14ac:dyDescent="0.25">
      <c r="B32" t="str">
        <f t="shared" ca="1" si="1"/>
        <v/>
      </c>
      <c r="C32" t="str">
        <f t="shared" ca="1" si="0"/>
        <v/>
      </c>
      <c r="D32" s="156" t="str">
        <f t="array" aca="1" ref="D32" ca="1">IFERROR(IF(B32&lt;&gt;"",IF(OR(EXACT(OFFSET(Metadata!$A$1,0,0,Metadata!Metadata_Table_Length,1),C32)),1,""),""),"")</f>
        <v/>
      </c>
      <c r="E32" s="163" t="str">
        <f t="array" aca="1" ref="E32" ca="1">IF(B32&lt;&gt;"",IF(D32=1,OFFSET(Metadata!$B$1,MIN(IF(OFFSET(Metadata!$A$1,0,0,Metadata!Metadata_Table_Length,1)=C32,ROW(OFFSET(Metadata!$A$1,0,0,Metadata!Metadata_Table_Length,1))-1,"")),0),OFFSET(Metadata!$B$1,MIN(IF(OFFSET(Metadata!$A$1,0,0,Metadata!Metadata_Table_Length,1)=SUBSTITUTE(C32,"rawdatafilename","originalfilename"),ROW(OFFSET(Metadata!$A$1,0,0,Metadata!Metadata_Table_Length,1))-1,"")),0)),"")</f>
        <v/>
      </c>
      <c r="F32" t="str">
        <f t="shared" ca="1" si="2"/>
        <v/>
      </c>
      <c r="G32" t="str">
        <f t="array" aca="1" ref="G32" ca="1">IF(B32&lt;&gt;"",OFFSET(Metadata!$B$1,MIN(IF(OFFSET(Metadata!$A$1,0,0,Metadata!Metadata_Table_Length,1)=SUBSTITUTE(C32,"rawdatafilename","partnumber"),ROW(OFFSET(Metadata!$A$1,0,0,Metadata!Metadata_Table_Length,1))-1,"")),0),"")</f>
        <v/>
      </c>
      <c r="H32" t="str">
        <f t="array" aca="1" ref="H32" ca="1">IF(B32&lt;&gt;"",OFFSET(Metadata!$B$1,MIN(IF(OFFSET(Metadata!$A$1,0,0,Metadata!Metadata_Table_Length,1)=SUBSTITUTE(C32,"rawdatafilename","original_count"),ROW(OFFSET(Metadata!$A$1,0,0,Metadata!Metadata_Table_Length,1))-1,"")),0),"")</f>
        <v/>
      </c>
      <c r="I32" t="str">
        <f t="array" aca="1" ref="I32" ca="1">IF(B32&lt;&gt;"",OFFSET(Metadata!$B$1,MIN(IF(OFFSET(Metadata!$A$1,0,0,Metadata!Metadata_Table_Length,1)=SUBSTITUTE(C32,"rawdatafilename","count"),ROW(OFFSET(Metadata!$A$1,0,0,Metadata!Metadata_Table_Length,1))-1,"")),0),"")</f>
        <v/>
      </c>
      <c r="J32" t="str">
        <f t="array" aca="1" ref="J32" ca="1">IF(AND(G32&lt;&gt;"",G32&lt;&gt;G31),MAX(IF(G$2:G$2001=G32,H$2:H$2001,"")),"")</f>
        <v/>
      </c>
      <c r="K32" t="str">
        <f t="array" aca="1" ref="K32" ca="1">IF(AND(G32&lt;&gt;"",G32&lt;&gt;G31),MAX(IF(G$2:G$2001=G32,I$2:I$2001,"")),"")</f>
        <v/>
      </c>
      <c r="L32" t="str">
        <f t="shared" ca="1" si="3"/>
        <v/>
      </c>
    </row>
    <row r="33" spans="2:12" x14ac:dyDescent="0.25">
      <c r="B33" t="str">
        <f t="shared" ca="1" si="1"/>
        <v/>
      </c>
      <c r="C33" t="str">
        <f t="shared" ca="1" si="0"/>
        <v/>
      </c>
      <c r="D33" s="156" t="str">
        <f t="array" aca="1" ref="D33" ca="1">IFERROR(IF(B33&lt;&gt;"",IF(OR(EXACT(OFFSET(Metadata!$A$1,0,0,Metadata!Metadata_Table_Length,1),C33)),1,""),""),"")</f>
        <v/>
      </c>
      <c r="E33" s="163" t="str">
        <f t="array" aca="1" ref="E33" ca="1">IF(B33&lt;&gt;"",IF(D33=1,OFFSET(Metadata!$B$1,MIN(IF(OFFSET(Metadata!$A$1,0,0,Metadata!Metadata_Table_Length,1)=C33,ROW(OFFSET(Metadata!$A$1,0,0,Metadata!Metadata_Table_Length,1))-1,"")),0),OFFSET(Metadata!$B$1,MIN(IF(OFFSET(Metadata!$A$1,0,0,Metadata!Metadata_Table_Length,1)=SUBSTITUTE(C33,"rawdatafilename","originalfilename"),ROW(OFFSET(Metadata!$A$1,0,0,Metadata!Metadata_Table_Length,1))-1,"")),0)),"")</f>
        <v/>
      </c>
      <c r="F33" t="str">
        <f t="shared" ca="1" si="2"/>
        <v/>
      </c>
      <c r="G33" t="str">
        <f t="array" aca="1" ref="G33" ca="1">IF(B33&lt;&gt;"",OFFSET(Metadata!$B$1,MIN(IF(OFFSET(Metadata!$A$1,0,0,Metadata!Metadata_Table_Length,1)=SUBSTITUTE(C33,"rawdatafilename","partnumber"),ROW(OFFSET(Metadata!$A$1,0,0,Metadata!Metadata_Table_Length,1))-1,"")),0),"")</f>
        <v/>
      </c>
      <c r="H33" t="str">
        <f t="array" aca="1" ref="H33" ca="1">IF(B33&lt;&gt;"",OFFSET(Metadata!$B$1,MIN(IF(OFFSET(Metadata!$A$1,0,0,Metadata!Metadata_Table_Length,1)=SUBSTITUTE(C33,"rawdatafilename","original_count"),ROW(OFFSET(Metadata!$A$1,0,0,Metadata!Metadata_Table_Length,1))-1,"")),0),"")</f>
        <v/>
      </c>
      <c r="I33" t="str">
        <f t="array" aca="1" ref="I33" ca="1">IF(B33&lt;&gt;"",OFFSET(Metadata!$B$1,MIN(IF(OFFSET(Metadata!$A$1,0,0,Metadata!Metadata_Table_Length,1)=SUBSTITUTE(C33,"rawdatafilename","count"),ROW(OFFSET(Metadata!$A$1,0,0,Metadata!Metadata_Table_Length,1))-1,"")),0),"")</f>
        <v/>
      </c>
      <c r="J33" t="str">
        <f t="array" aca="1" ref="J33" ca="1">IF(AND(G33&lt;&gt;"",G33&lt;&gt;G32),MAX(IF(G$2:G$2001=G33,H$2:H$2001,"")),"")</f>
        <v/>
      </c>
      <c r="K33" t="str">
        <f t="array" aca="1" ref="K33" ca="1">IF(AND(G33&lt;&gt;"",G33&lt;&gt;G32),MAX(IF(G$2:G$2001=G33,I$2:I$2001,"")),"")</f>
        <v/>
      </c>
      <c r="L33" t="str">
        <f t="shared" ca="1" si="3"/>
        <v/>
      </c>
    </row>
    <row r="34" spans="2:12" x14ac:dyDescent="0.25">
      <c r="B34" t="str">
        <f t="shared" ca="1" si="1"/>
        <v/>
      </c>
      <c r="C34" t="str">
        <f t="shared" ca="1" si="0"/>
        <v/>
      </c>
      <c r="D34" s="156" t="str">
        <f t="array" aca="1" ref="D34" ca="1">IFERROR(IF(B34&lt;&gt;"",IF(OR(EXACT(OFFSET(Metadata!$A$1,0,0,Metadata!Metadata_Table_Length,1),C34)),1,""),""),"")</f>
        <v/>
      </c>
      <c r="E34" s="163" t="str">
        <f t="array" aca="1" ref="E34" ca="1">IF(B34&lt;&gt;"",IF(D34=1,OFFSET(Metadata!$B$1,MIN(IF(OFFSET(Metadata!$A$1,0,0,Metadata!Metadata_Table_Length,1)=C34,ROW(OFFSET(Metadata!$A$1,0,0,Metadata!Metadata_Table_Length,1))-1,"")),0),OFFSET(Metadata!$B$1,MIN(IF(OFFSET(Metadata!$A$1,0,0,Metadata!Metadata_Table_Length,1)=SUBSTITUTE(C34,"rawdatafilename","originalfilename"),ROW(OFFSET(Metadata!$A$1,0,0,Metadata!Metadata_Table_Length,1))-1,"")),0)),"")</f>
        <v/>
      </c>
      <c r="F34" t="str">
        <f t="shared" ca="1" si="2"/>
        <v/>
      </c>
      <c r="G34" t="str">
        <f t="array" aca="1" ref="G34" ca="1">IF(B34&lt;&gt;"",OFFSET(Metadata!$B$1,MIN(IF(OFFSET(Metadata!$A$1,0,0,Metadata!Metadata_Table_Length,1)=SUBSTITUTE(C34,"rawdatafilename","partnumber"),ROW(OFFSET(Metadata!$A$1,0,0,Metadata!Metadata_Table_Length,1))-1,"")),0),"")</f>
        <v/>
      </c>
      <c r="H34" t="str">
        <f t="array" aca="1" ref="H34" ca="1">IF(B34&lt;&gt;"",OFFSET(Metadata!$B$1,MIN(IF(OFFSET(Metadata!$A$1,0,0,Metadata!Metadata_Table_Length,1)=SUBSTITUTE(C34,"rawdatafilename","original_count"),ROW(OFFSET(Metadata!$A$1,0,0,Metadata!Metadata_Table_Length,1))-1,"")),0),"")</f>
        <v/>
      </c>
      <c r="I34" t="str">
        <f t="array" aca="1" ref="I34" ca="1">IF(B34&lt;&gt;"",OFFSET(Metadata!$B$1,MIN(IF(OFFSET(Metadata!$A$1,0,0,Metadata!Metadata_Table_Length,1)=SUBSTITUTE(C34,"rawdatafilename","count"),ROW(OFFSET(Metadata!$A$1,0,0,Metadata!Metadata_Table_Length,1))-1,"")),0),"")</f>
        <v/>
      </c>
      <c r="J34" t="str">
        <f t="array" aca="1" ref="J34" ca="1">IF(AND(G34&lt;&gt;"",G34&lt;&gt;G33),MAX(IF(G$2:G$2001=G34,H$2:H$2001,"")),"")</f>
        <v/>
      </c>
      <c r="K34" t="str">
        <f t="array" aca="1" ref="K34" ca="1">IF(AND(G34&lt;&gt;"",G34&lt;&gt;G33),MAX(IF(G$2:G$2001=G34,I$2:I$2001,"")),"")</f>
        <v/>
      </c>
      <c r="L34" t="str">
        <f t="shared" ca="1" si="3"/>
        <v/>
      </c>
    </row>
    <row r="35" spans="2:12" x14ac:dyDescent="0.25">
      <c r="B35" t="str">
        <f t="shared" ca="1" si="1"/>
        <v/>
      </c>
      <c r="C35" t="str">
        <f t="shared" ca="1" si="0"/>
        <v/>
      </c>
      <c r="D35" s="156" t="str">
        <f t="array" aca="1" ref="D35" ca="1">IFERROR(IF(B35&lt;&gt;"",IF(OR(EXACT(OFFSET(Metadata!$A$1,0,0,Metadata!Metadata_Table_Length,1),C35)),1,""),""),"")</f>
        <v/>
      </c>
      <c r="E35" s="163" t="str">
        <f t="array" aca="1" ref="E35" ca="1">IF(B35&lt;&gt;"",IF(D35=1,OFFSET(Metadata!$B$1,MIN(IF(OFFSET(Metadata!$A$1,0,0,Metadata!Metadata_Table_Length,1)=C35,ROW(OFFSET(Metadata!$A$1,0,0,Metadata!Metadata_Table_Length,1))-1,"")),0),OFFSET(Metadata!$B$1,MIN(IF(OFFSET(Metadata!$A$1,0,0,Metadata!Metadata_Table_Length,1)=SUBSTITUTE(C35,"rawdatafilename","originalfilename"),ROW(OFFSET(Metadata!$A$1,0,0,Metadata!Metadata_Table_Length,1))-1,"")),0)),"")</f>
        <v/>
      </c>
      <c r="F35" t="str">
        <f t="shared" ca="1" si="2"/>
        <v/>
      </c>
      <c r="G35" t="str">
        <f t="array" aca="1" ref="G35" ca="1">IF(B35&lt;&gt;"",OFFSET(Metadata!$B$1,MIN(IF(OFFSET(Metadata!$A$1,0,0,Metadata!Metadata_Table_Length,1)=SUBSTITUTE(C35,"rawdatafilename","partnumber"),ROW(OFFSET(Metadata!$A$1,0,0,Metadata!Metadata_Table_Length,1))-1,"")),0),"")</f>
        <v/>
      </c>
      <c r="H35" t="str">
        <f t="array" aca="1" ref="H35" ca="1">IF(B35&lt;&gt;"",OFFSET(Metadata!$B$1,MIN(IF(OFFSET(Metadata!$A$1,0,0,Metadata!Metadata_Table_Length,1)=SUBSTITUTE(C35,"rawdatafilename","original_count"),ROW(OFFSET(Metadata!$A$1,0,0,Metadata!Metadata_Table_Length,1))-1,"")),0),"")</f>
        <v/>
      </c>
      <c r="I35" t="str">
        <f t="array" aca="1" ref="I35" ca="1">IF(B35&lt;&gt;"",OFFSET(Metadata!$B$1,MIN(IF(OFFSET(Metadata!$A$1,0,0,Metadata!Metadata_Table_Length,1)=SUBSTITUTE(C35,"rawdatafilename","count"),ROW(OFFSET(Metadata!$A$1,0,0,Metadata!Metadata_Table_Length,1))-1,"")),0),"")</f>
        <v/>
      </c>
      <c r="J35" t="str">
        <f t="array" aca="1" ref="J35" ca="1">IF(AND(G35&lt;&gt;"",G35&lt;&gt;G34),MAX(IF(G$2:G$2001=G35,H$2:H$2001,"")),"")</f>
        <v/>
      </c>
      <c r="K35" t="str">
        <f t="array" aca="1" ref="K35" ca="1">IF(AND(G35&lt;&gt;"",G35&lt;&gt;G34),MAX(IF(G$2:G$2001=G35,I$2:I$2001,"")),"")</f>
        <v/>
      </c>
      <c r="L35" t="str">
        <f t="shared" ca="1" si="3"/>
        <v/>
      </c>
    </row>
    <row r="36" spans="2:12" x14ac:dyDescent="0.25">
      <c r="B36" t="str">
        <f t="shared" ca="1" si="1"/>
        <v/>
      </c>
      <c r="C36" t="str">
        <f t="shared" ca="1" si="0"/>
        <v/>
      </c>
      <c r="D36" s="156" t="str">
        <f t="array" aca="1" ref="D36" ca="1">IFERROR(IF(B36&lt;&gt;"",IF(OR(EXACT(OFFSET(Metadata!$A$1,0,0,Metadata!Metadata_Table_Length,1),C36)),1,""),""),"")</f>
        <v/>
      </c>
      <c r="E36" s="163" t="str">
        <f t="array" aca="1" ref="E36" ca="1">IF(B36&lt;&gt;"",IF(D36=1,OFFSET(Metadata!$B$1,MIN(IF(OFFSET(Metadata!$A$1,0,0,Metadata!Metadata_Table_Length,1)=C36,ROW(OFFSET(Metadata!$A$1,0,0,Metadata!Metadata_Table_Length,1))-1,"")),0),OFFSET(Metadata!$B$1,MIN(IF(OFFSET(Metadata!$A$1,0,0,Metadata!Metadata_Table_Length,1)=SUBSTITUTE(C36,"rawdatafilename","originalfilename"),ROW(OFFSET(Metadata!$A$1,0,0,Metadata!Metadata_Table_Length,1))-1,"")),0)),"")</f>
        <v/>
      </c>
      <c r="F36" t="str">
        <f t="shared" ca="1" si="2"/>
        <v/>
      </c>
      <c r="G36" t="str">
        <f t="array" aca="1" ref="G36" ca="1">IF(B36&lt;&gt;"",OFFSET(Metadata!$B$1,MIN(IF(OFFSET(Metadata!$A$1,0,0,Metadata!Metadata_Table_Length,1)=SUBSTITUTE(C36,"rawdatafilename","partnumber"),ROW(OFFSET(Metadata!$A$1,0,0,Metadata!Metadata_Table_Length,1))-1,"")),0),"")</f>
        <v/>
      </c>
      <c r="H36" t="str">
        <f t="array" aca="1" ref="H36" ca="1">IF(B36&lt;&gt;"",OFFSET(Metadata!$B$1,MIN(IF(OFFSET(Metadata!$A$1,0,0,Metadata!Metadata_Table_Length,1)=SUBSTITUTE(C36,"rawdatafilename","original_count"),ROW(OFFSET(Metadata!$A$1,0,0,Metadata!Metadata_Table_Length,1))-1,"")),0),"")</f>
        <v/>
      </c>
      <c r="I36" t="str">
        <f t="array" aca="1" ref="I36" ca="1">IF(B36&lt;&gt;"",OFFSET(Metadata!$B$1,MIN(IF(OFFSET(Metadata!$A$1,0,0,Metadata!Metadata_Table_Length,1)=SUBSTITUTE(C36,"rawdatafilename","count"),ROW(OFFSET(Metadata!$A$1,0,0,Metadata!Metadata_Table_Length,1))-1,"")),0),"")</f>
        <v/>
      </c>
      <c r="J36" t="str">
        <f t="array" aca="1" ref="J36" ca="1">IF(AND(G36&lt;&gt;"",G36&lt;&gt;G35),MAX(IF(G$2:G$2001=G36,H$2:H$2001,"")),"")</f>
        <v/>
      </c>
      <c r="K36" t="str">
        <f t="array" aca="1" ref="K36" ca="1">IF(AND(G36&lt;&gt;"",G36&lt;&gt;G35),MAX(IF(G$2:G$2001=G36,I$2:I$2001,"")),"")</f>
        <v/>
      </c>
      <c r="L36" t="str">
        <f t="shared" ca="1" si="3"/>
        <v/>
      </c>
    </row>
    <row r="37" spans="2:12" x14ac:dyDescent="0.25">
      <c r="B37" t="str">
        <f t="shared" ca="1" si="1"/>
        <v/>
      </c>
      <c r="C37" t="str">
        <f t="shared" ca="1" si="0"/>
        <v/>
      </c>
      <c r="D37" s="156" t="str">
        <f t="array" aca="1" ref="D37" ca="1">IFERROR(IF(B37&lt;&gt;"",IF(OR(EXACT(OFFSET(Metadata!$A$1,0,0,Metadata!Metadata_Table_Length,1),C37)),1,""),""),"")</f>
        <v/>
      </c>
      <c r="E37" s="163" t="str">
        <f t="array" aca="1" ref="E37" ca="1">IF(B37&lt;&gt;"",IF(D37=1,OFFSET(Metadata!$B$1,MIN(IF(OFFSET(Metadata!$A$1,0,0,Metadata!Metadata_Table_Length,1)=C37,ROW(OFFSET(Metadata!$A$1,0,0,Metadata!Metadata_Table_Length,1))-1,"")),0),OFFSET(Metadata!$B$1,MIN(IF(OFFSET(Metadata!$A$1,0,0,Metadata!Metadata_Table_Length,1)=SUBSTITUTE(C37,"rawdatafilename","originalfilename"),ROW(OFFSET(Metadata!$A$1,0,0,Metadata!Metadata_Table_Length,1))-1,"")),0)),"")</f>
        <v/>
      </c>
      <c r="F37" t="str">
        <f t="shared" ca="1" si="2"/>
        <v/>
      </c>
      <c r="G37" t="str">
        <f t="array" aca="1" ref="G37" ca="1">IF(B37&lt;&gt;"",OFFSET(Metadata!$B$1,MIN(IF(OFFSET(Metadata!$A$1,0,0,Metadata!Metadata_Table_Length,1)=SUBSTITUTE(C37,"rawdatafilename","partnumber"),ROW(OFFSET(Metadata!$A$1,0,0,Metadata!Metadata_Table_Length,1))-1,"")),0),"")</f>
        <v/>
      </c>
      <c r="H37" t="str">
        <f t="array" aca="1" ref="H37" ca="1">IF(B37&lt;&gt;"",OFFSET(Metadata!$B$1,MIN(IF(OFFSET(Metadata!$A$1,0,0,Metadata!Metadata_Table_Length,1)=SUBSTITUTE(C37,"rawdatafilename","original_count"),ROW(OFFSET(Metadata!$A$1,0,0,Metadata!Metadata_Table_Length,1))-1,"")),0),"")</f>
        <v/>
      </c>
      <c r="I37" t="str">
        <f t="array" aca="1" ref="I37" ca="1">IF(B37&lt;&gt;"",OFFSET(Metadata!$B$1,MIN(IF(OFFSET(Metadata!$A$1,0,0,Metadata!Metadata_Table_Length,1)=SUBSTITUTE(C37,"rawdatafilename","count"),ROW(OFFSET(Metadata!$A$1,0,0,Metadata!Metadata_Table_Length,1))-1,"")),0),"")</f>
        <v/>
      </c>
      <c r="J37" t="str">
        <f t="array" aca="1" ref="J37" ca="1">IF(AND(G37&lt;&gt;"",G37&lt;&gt;G36),MAX(IF(G$2:G$2001=G37,H$2:H$2001,"")),"")</f>
        <v/>
      </c>
      <c r="K37" t="str">
        <f t="array" aca="1" ref="K37" ca="1">IF(AND(G37&lt;&gt;"",G37&lt;&gt;G36),MAX(IF(G$2:G$2001=G37,I$2:I$2001,"")),"")</f>
        <v/>
      </c>
      <c r="L37" t="str">
        <f t="shared" ca="1" si="3"/>
        <v/>
      </c>
    </row>
    <row r="38" spans="2:12" x14ac:dyDescent="0.25">
      <c r="B38" t="str">
        <f t="shared" ca="1" si="1"/>
        <v/>
      </c>
      <c r="C38" t="str">
        <f t="shared" ca="1" si="0"/>
        <v/>
      </c>
      <c r="D38" s="156" t="str">
        <f t="array" aca="1" ref="D38" ca="1">IFERROR(IF(B38&lt;&gt;"",IF(OR(EXACT(OFFSET(Metadata!$A$1,0,0,Metadata!Metadata_Table_Length,1),C38)),1,""),""),"")</f>
        <v/>
      </c>
      <c r="E38" s="163" t="str">
        <f t="array" aca="1" ref="E38" ca="1">IF(B38&lt;&gt;"",IF(D38=1,OFFSET(Metadata!$B$1,MIN(IF(OFFSET(Metadata!$A$1,0,0,Metadata!Metadata_Table_Length,1)=C38,ROW(OFFSET(Metadata!$A$1,0,0,Metadata!Metadata_Table_Length,1))-1,"")),0),OFFSET(Metadata!$B$1,MIN(IF(OFFSET(Metadata!$A$1,0,0,Metadata!Metadata_Table_Length,1)=SUBSTITUTE(C38,"rawdatafilename","originalfilename"),ROW(OFFSET(Metadata!$A$1,0,0,Metadata!Metadata_Table_Length,1))-1,"")),0)),"")</f>
        <v/>
      </c>
      <c r="F38" t="str">
        <f t="shared" ca="1" si="2"/>
        <v/>
      </c>
      <c r="G38" t="str">
        <f t="array" aca="1" ref="G38" ca="1">IF(B38&lt;&gt;"",OFFSET(Metadata!$B$1,MIN(IF(OFFSET(Metadata!$A$1,0,0,Metadata!Metadata_Table_Length,1)=SUBSTITUTE(C38,"rawdatafilename","partnumber"),ROW(OFFSET(Metadata!$A$1,0,0,Metadata!Metadata_Table_Length,1))-1,"")),0),"")</f>
        <v/>
      </c>
      <c r="H38" t="str">
        <f t="array" aca="1" ref="H38" ca="1">IF(B38&lt;&gt;"",OFFSET(Metadata!$B$1,MIN(IF(OFFSET(Metadata!$A$1,0,0,Metadata!Metadata_Table_Length,1)=SUBSTITUTE(C38,"rawdatafilename","original_count"),ROW(OFFSET(Metadata!$A$1,0,0,Metadata!Metadata_Table_Length,1))-1,"")),0),"")</f>
        <v/>
      </c>
      <c r="I38" t="str">
        <f t="array" aca="1" ref="I38" ca="1">IF(B38&lt;&gt;"",OFFSET(Metadata!$B$1,MIN(IF(OFFSET(Metadata!$A$1,0,0,Metadata!Metadata_Table_Length,1)=SUBSTITUTE(C38,"rawdatafilename","count"),ROW(OFFSET(Metadata!$A$1,0,0,Metadata!Metadata_Table_Length,1))-1,"")),0),"")</f>
        <v/>
      </c>
      <c r="J38" t="str">
        <f t="array" aca="1" ref="J38" ca="1">IF(AND(G38&lt;&gt;"",G38&lt;&gt;G37),MAX(IF(G$2:G$2001=G38,H$2:H$2001,"")),"")</f>
        <v/>
      </c>
      <c r="K38" t="str">
        <f t="array" aca="1" ref="K38" ca="1">IF(AND(G38&lt;&gt;"",G38&lt;&gt;G37),MAX(IF(G$2:G$2001=G38,I$2:I$2001,"")),"")</f>
        <v/>
      </c>
      <c r="L38" t="str">
        <f t="shared" ca="1" si="3"/>
        <v/>
      </c>
    </row>
    <row r="39" spans="2:12" x14ac:dyDescent="0.25">
      <c r="B39" t="str">
        <f t="shared" ca="1" si="1"/>
        <v/>
      </c>
      <c r="C39" t="str">
        <f t="shared" ca="1" si="0"/>
        <v/>
      </c>
      <c r="D39" s="156" t="str">
        <f t="array" aca="1" ref="D39" ca="1">IFERROR(IF(B39&lt;&gt;"",IF(OR(EXACT(OFFSET(Metadata!$A$1,0,0,Metadata!Metadata_Table_Length,1),C39)),1,""),""),"")</f>
        <v/>
      </c>
      <c r="E39" s="163" t="str">
        <f t="array" aca="1" ref="E39" ca="1">IF(B39&lt;&gt;"",IF(D39=1,OFFSET(Metadata!$B$1,MIN(IF(OFFSET(Metadata!$A$1,0,0,Metadata!Metadata_Table_Length,1)=C39,ROW(OFFSET(Metadata!$A$1,0,0,Metadata!Metadata_Table_Length,1))-1,"")),0),OFFSET(Metadata!$B$1,MIN(IF(OFFSET(Metadata!$A$1,0,0,Metadata!Metadata_Table_Length,1)=SUBSTITUTE(C39,"rawdatafilename","originalfilename"),ROW(OFFSET(Metadata!$A$1,0,0,Metadata!Metadata_Table_Length,1))-1,"")),0)),"")</f>
        <v/>
      </c>
      <c r="F39" t="str">
        <f t="shared" ca="1" si="2"/>
        <v/>
      </c>
      <c r="G39" t="str">
        <f t="array" aca="1" ref="G39" ca="1">IF(B39&lt;&gt;"",OFFSET(Metadata!$B$1,MIN(IF(OFFSET(Metadata!$A$1,0,0,Metadata!Metadata_Table_Length,1)=SUBSTITUTE(C39,"rawdatafilename","partnumber"),ROW(OFFSET(Metadata!$A$1,0,0,Metadata!Metadata_Table_Length,1))-1,"")),0),"")</f>
        <v/>
      </c>
      <c r="H39" t="str">
        <f t="array" aca="1" ref="H39" ca="1">IF(B39&lt;&gt;"",OFFSET(Metadata!$B$1,MIN(IF(OFFSET(Metadata!$A$1,0,0,Metadata!Metadata_Table_Length,1)=SUBSTITUTE(C39,"rawdatafilename","original_count"),ROW(OFFSET(Metadata!$A$1,0,0,Metadata!Metadata_Table_Length,1))-1,"")),0),"")</f>
        <v/>
      </c>
      <c r="I39" t="str">
        <f t="array" aca="1" ref="I39" ca="1">IF(B39&lt;&gt;"",OFFSET(Metadata!$B$1,MIN(IF(OFFSET(Metadata!$A$1,0,0,Metadata!Metadata_Table_Length,1)=SUBSTITUTE(C39,"rawdatafilename","count"),ROW(OFFSET(Metadata!$A$1,0,0,Metadata!Metadata_Table_Length,1))-1,"")),0),"")</f>
        <v/>
      </c>
      <c r="J39" t="str">
        <f t="array" aca="1" ref="J39" ca="1">IF(AND(G39&lt;&gt;"",G39&lt;&gt;G38),MAX(IF(G$2:G$2001=G39,H$2:H$2001,"")),"")</f>
        <v/>
      </c>
      <c r="K39" t="str">
        <f t="array" aca="1" ref="K39" ca="1">IF(AND(G39&lt;&gt;"",G39&lt;&gt;G38),MAX(IF(G$2:G$2001=G39,I$2:I$2001,"")),"")</f>
        <v/>
      </c>
      <c r="L39" t="str">
        <f t="shared" ca="1" si="3"/>
        <v/>
      </c>
    </row>
    <row r="40" spans="2:12" x14ac:dyDescent="0.25">
      <c r="B40" t="str">
        <f t="shared" ca="1" si="1"/>
        <v/>
      </c>
      <c r="C40" t="str">
        <f t="shared" ca="1" si="0"/>
        <v/>
      </c>
      <c r="D40" s="156" t="str">
        <f t="array" aca="1" ref="D40" ca="1">IFERROR(IF(B40&lt;&gt;"",IF(OR(EXACT(OFFSET(Metadata!$A$1,0,0,Metadata!Metadata_Table_Length,1),C40)),1,""),""),"")</f>
        <v/>
      </c>
      <c r="E40" s="163" t="str">
        <f t="array" aca="1" ref="E40" ca="1">IF(B40&lt;&gt;"",IF(D40=1,OFFSET(Metadata!$B$1,MIN(IF(OFFSET(Metadata!$A$1,0,0,Metadata!Metadata_Table_Length,1)=C40,ROW(OFFSET(Metadata!$A$1,0,0,Metadata!Metadata_Table_Length,1))-1,"")),0),OFFSET(Metadata!$B$1,MIN(IF(OFFSET(Metadata!$A$1,0,0,Metadata!Metadata_Table_Length,1)=SUBSTITUTE(C40,"rawdatafilename","originalfilename"),ROW(OFFSET(Metadata!$A$1,0,0,Metadata!Metadata_Table_Length,1))-1,"")),0)),"")</f>
        <v/>
      </c>
      <c r="F40" t="str">
        <f t="shared" ca="1" si="2"/>
        <v/>
      </c>
      <c r="G40" t="str">
        <f t="array" aca="1" ref="G40" ca="1">IF(B40&lt;&gt;"",OFFSET(Metadata!$B$1,MIN(IF(OFFSET(Metadata!$A$1,0,0,Metadata!Metadata_Table_Length,1)=SUBSTITUTE(C40,"rawdatafilename","partnumber"),ROW(OFFSET(Metadata!$A$1,0,0,Metadata!Metadata_Table_Length,1))-1,"")),0),"")</f>
        <v/>
      </c>
      <c r="H40" t="str">
        <f t="array" aca="1" ref="H40" ca="1">IF(B40&lt;&gt;"",OFFSET(Metadata!$B$1,MIN(IF(OFFSET(Metadata!$A$1,0,0,Metadata!Metadata_Table_Length,1)=SUBSTITUTE(C40,"rawdatafilename","original_count"),ROW(OFFSET(Metadata!$A$1,0,0,Metadata!Metadata_Table_Length,1))-1,"")),0),"")</f>
        <v/>
      </c>
      <c r="I40" t="str">
        <f t="array" aca="1" ref="I40" ca="1">IF(B40&lt;&gt;"",OFFSET(Metadata!$B$1,MIN(IF(OFFSET(Metadata!$A$1,0,0,Metadata!Metadata_Table_Length,1)=SUBSTITUTE(C40,"rawdatafilename","count"),ROW(OFFSET(Metadata!$A$1,0,0,Metadata!Metadata_Table_Length,1))-1,"")),0),"")</f>
        <v/>
      </c>
      <c r="J40" t="str">
        <f t="array" aca="1" ref="J40" ca="1">IF(AND(G40&lt;&gt;"",G40&lt;&gt;G39),MAX(IF(G$2:G$2001=G40,H$2:H$2001,"")),"")</f>
        <v/>
      </c>
      <c r="K40" t="str">
        <f t="array" aca="1" ref="K40" ca="1">IF(AND(G40&lt;&gt;"",G40&lt;&gt;G39),MAX(IF(G$2:G$2001=G40,I$2:I$2001,"")),"")</f>
        <v/>
      </c>
      <c r="L40" t="str">
        <f t="shared" ca="1" si="3"/>
        <v/>
      </c>
    </row>
    <row r="41" spans="2:12" x14ac:dyDescent="0.25">
      <c r="B41" t="str">
        <f t="shared" ca="1" si="1"/>
        <v/>
      </c>
      <c r="C41" t="str">
        <f t="shared" ca="1" si="0"/>
        <v/>
      </c>
      <c r="D41" s="156" t="str">
        <f t="array" aca="1" ref="D41" ca="1">IFERROR(IF(B41&lt;&gt;"",IF(OR(EXACT(OFFSET(Metadata!$A$1,0,0,Metadata!Metadata_Table_Length,1),C41)),1,""),""),"")</f>
        <v/>
      </c>
      <c r="E41" s="163" t="str">
        <f t="array" aca="1" ref="E41" ca="1">IF(B41&lt;&gt;"",IF(D41=1,OFFSET(Metadata!$B$1,MIN(IF(OFFSET(Metadata!$A$1,0,0,Metadata!Metadata_Table_Length,1)=C41,ROW(OFFSET(Metadata!$A$1,0,0,Metadata!Metadata_Table_Length,1))-1,"")),0),OFFSET(Metadata!$B$1,MIN(IF(OFFSET(Metadata!$A$1,0,0,Metadata!Metadata_Table_Length,1)=SUBSTITUTE(C41,"rawdatafilename","originalfilename"),ROW(OFFSET(Metadata!$A$1,0,0,Metadata!Metadata_Table_Length,1))-1,"")),0)),"")</f>
        <v/>
      </c>
      <c r="F41" t="str">
        <f t="shared" ca="1" si="2"/>
        <v/>
      </c>
      <c r="G41" t="str">
        <f t="array" aca="1" ref="G41" ca="1">IF(B41&lt;&gt;"",OFFSET(Metadata!$B$1,MIN(IF(OFFSET(Metadata!$A$1,0,0,Metadata!Metadata_Table_Length,1)=SUBSTITUTE(C41,"rawdatafilename","partnumber"),ROW(OFFSET(Metadata!$A$1,0,0,Metadata!Metadata_Table_Length,1))-1,"")),0),"")</f>
        <v/>
      </c>
      <c r="H41" t="str">
        <f t="array" aca="1" ref="H41" ca="1">IF(B41&lt;&gt;"",OFFSET(Metadata!$B$1,MIN(IF(OFFSET(Metadata!$A$1,0,0,Metadata!Metadata_Table_Length,1)=SUBSTITUTE(C41,"rawdatafilename","original_count"),ROW(OFFSET(Metadata!$A$1,0,0,Metadata!Metadata_Table_Length,1))-1,"")),0),"")</f>
        <v/>
      </c>
      <c r="I41" t="str">
        <f t="array" aca="1" ref="I41" ca="1">IF(B41&lt;&gt;"",OFFSET(Metadata!$B$1,MIN(IF(OFFSET(Metadata!$A$1,0,0,Metadata!Metadata_Table_Length,1)=SUBSTITUTE(C41,"rawdatafilename","count"),ROW(OFFSET(Metadata!$A$1,0,0,Metadata!Metadata_Table_Length,1))-1,"")),0),"")</f>
        <v/>
      </c>
      <c r="J41" t="str">
        <f t="array" aca="1" ref="J41" ca="1">IF(AND(G41&lt;&gt;"",G41&lt;&gt;G40),MAX(IF(G$2:G$2001=G41,H$2:H$2001,"")),"")</f>
        <v/>
      </c>
      <c r="K41" t="str">
        <f t="array" aca="1" ref="K41" ca="1">IF(AND(G41&lt;&gt;"",G41&lt;&gt;G40),MAX(IF(G$2:G$2001=G41,I$2:I$2001,"")),"")</f>
        <v/>
      </c>
      <c r="L41" t="str">
        <f t="shared" ca="1" si="3"/>
        <v/>
      </c>
    </row>
    <row r="42" spans="2:12" x14ac:dyDescent="0.25">
      <c r="B42" t="str">
        <f t="shared" ca="1" si="1"/>
        <v/>
      </c>
      <c r="C42" t="str">
        <f t="shared" ca="1" si="0"/>
        <v/>
      </c>
      <c r="D42" s="156" t="str">
        <f t="array" aca="1" ref="D42" ca="1">IFERROR(IF(B42&lt;&gt;"",IF(OR(EXACT(OFFSET(Metadata!$A$1,0,0,Metadata!Metadata_Table_Length,1),C42)),1,""),""),"")</f>
        <v/>
      </c>
      <c r="E42" s="163" t="str">
        <f t="array" aca="1" ref="E42" ca="1">IF(B42&lt;&gt;"",IF(D42=1,OFFSET(Metadata!$B$1,MIN(IF(OFFSET(Metadata!$A$1,0,0,Metadata!Metadata_Table_Length,1)=C42,ROW(OFFSET(Metadata!$A$1,0,0,Metadata!Metadata_Table_Length,1))-1,"")),0),OFFSET(Metadata!$B$1,MIN(IF(OFFSET(Metadata!$A$1,0,0,Metadata!Metadata_Table_Length,1)=SUBSTITUTE(C42,"rawdatafilename","originalfilename"),ROW(OFFSET(Metadata!$A$1,0,0,Metadata!Metadata_Table_Length,1))-1,"")),0)),"")</f>
        <v/>
      </c>
      <c r="F42" t="str">
        <f t="shared" ca="1" si="2"/>
        <v/>
      </c>
      <c r="G42" t="str">
        <f t="array" aca="1" ref="G42" ca="1">IF(B42&lt;&gt;"",OFFSET(Metadata!$B$1,MIN(IF(OFFSET(Metadata!$A$1,0,0,Metadata!Metadata_Table_Length,1)=SUBSTITUTE(C42,"rawdatafilename","partnumber"),ROW(OFFSET(Metadata!$A$1,0,0,Metadata!Metadata_Table_Length,1))-1,"")),0),"")</f>
        <v/>
      </c>
      <c r="H42" t="str">
        <f t="array" aca="1" ref="H42" ca="1">IF(B42&lt;&gt;"",OFFSET(Metadata!$B$1,MIN(IF(OFFSET(Metadata!$A$1,0,0,Metadata!Metadata_Table_Length,1)=SUBSTITUTE(C42,"rawdatafilename","original_count"),ROW(OFFSET(Metadata!$A$1,0,0,Metadata!Metadata_Table_Length,1))-1,"")),0),"")</f>
        <v/>
      </c>
      <c r="I42" t="str">
        <f t="array" aca="1" ref="I42" ca="1">IF(B42&lt;&gt;"",OFFSET(Metadata!$B$1,MIN(IF(OFFSET(Metadata!$A$1,0,0,Metadata!Metadata_Table_Length,1)=SUBSTITUTE(C42,"rawdatafilename","count"),ROW(OFFSET(Metadata!$A$1,0,0,Metadata!Metadata_Table_Length,1))-1,"")),0),"")</f>
        <v/>
      </c>
      <c r="J42" t="str">
        <f t="array" aca="1" ref="J42" ca="1">IF(AND(G42&lt;&gt;"",G42&lt;&gt;G41),MAX(IF(G$2:G$2001=G42,H$2:H$2001,"")),"")</f>
        <v/>
      </c>
      <c r="K42" t="str">
        <f t="array" aca="1" ref="K42" ca="1">IF(AND(G42&lt;&gt;"",G42&lt;&gt;G41),MAX(IF(G$2:G$2001=G42,I$2:I$2001,"")),"")</f>
        <v/>
      </c>
      <c r="L42" t="str">
        <f t="shared" ca="1" si="3"/>
        <v/>
      </c>
    </row>
    <row r="43" spans="2:12" x14ac:dyDescent="0.25">
      <c r="B43" t="str">
        <f t="shared" ca="1" si="1"/>
        <v/>
      </c>
      <c r="C43" t="str">
        <f t="shared" ca="1" si="0"/>
        <v/>
      </c>
      <c r="D43" s="156" t="str">
        <f t="array" aca="1" ref="D43" ca="1">IFERROR(IF(B43&lt;&gt;"",IF(OR(EXACT(OFFSET(Metadata!$A$1,0,0,Metadata!Metadata_Table_Length,1),C43)),1,""),""),"")</f>
        <v/>
      </c>
      <c r="E43" s="163" t="str">
        <f t="array" aca="1" ref="E43" ca="1">IF(B43&lt;&gt;"",IF(D43=1,OFFSET(Metadata!$B$1,MIN(IF(OFFSET(Metadata!$A$1,0,0,Metadata!Metadata_Table_Length,1)=C43,ROW(OFFSET(Metadata!$A$1,0,0,Metadata!Metadata_Table_Length,1))-1,"")),0),OFFSET(Metadata!$B$1,MIN(IF(OFFSET(Metadata!$A$1,0,0,Metadata!Metadata_Table_Length,1)=SUBSTITUTE(C43,"rawdatafilename","originalfilename"),ROW(OFFSET(Metadata!$A$1,0,0,Metadata!Metadata_Table_Length,1))-1,"")),0)),"")</f>
        <v/>
      </c>
      <c r="F43" t="str">
        <f t="shared" ca="1" si="2"/>
        <v/>
      </c>
      <c r="G43" t="str">
        <f t="array" aca="1" ref="G43" ca="1">IF(B43&lt;&gt;"",OFFSET(Metadata!$B$1,MIN(IF(OFFSET(Metadata!$A$1,0,0,Metadata!Metadata_Table_Length,1)=SUBSTITUTE(C43,"rawdatafilename","partnumber"),ROW(OFFSET(Metadata!$A$1,0,0,Metadata!Metadata_Table_Length,1))-1,"")),0),"")</f>
        <v/>
      </c>
      <c r="H43" t="str">
        <f t="array" aca="1" ref="H43" ca="1">IF(B43&lt;&gt;"",OFFSET(Metadata!$B$1,MIN(IF(OFFSET(Metadata!$A$1,0,0,Metadata!Metadata_Table_Length,1)=SUBSTITUTE(C43,"rawdatafilename","original_count"),ROW(OFFSET(Metadata!$A$1,0,0,Metadata!Metadata_Table_Length,1))-1,"")),0),"")</f>
        <v/>
      </c>
      <c r="I43" t="str">
        <f t="array" aca="1" ref="I43" ca="1">IF(B43&lt;&gt;"",OFFSET(Metadata!$B$1,MIN(IF(OFFSET(Metadata!$A$1,0,0,Metadata!Metadata_Table_Length,1)=SUBSTITUTE(C43,"rawdatafilename","count"),ROW(OFFSET(Metadata!$A$1,0,0,Metadata!Metadata_Table_Length,1))-1,"")),0),"")</f>
        <v/>
      </c>
      <c r="J43" t="str">
        <f t="array" aca="1" ref="J43" ca="1">IF(AND(G43&lt;&gt;"",G43&lt;&gt;G42),MAX(IF(G$2:G$2001=G43,H$2:H$2001,"")),"")</f>
        <v/>
      </c>
      <c r="K43" t="str">
        <f t="array" aca="1" ref="K43" ca="1">IF(AND(G43&lt;&gt;"",G43&lt;&gt;G42),MAX(IF(G$2:G$2001=G43,I$2:I$2001,"")),"")</f>
        <v/>
      </c>
      <c r="L43" t="str">
        <f t="shared" ca="1" si="3"/>
        <v/>
      </c>
    </row>
    <row r="44" spans="2:12" x14ac:dyDescent="0.25">
      <c r="B44" t="str">
        <f t="shared" ca="1" si="1"/>
        <v/>
      </c>
      <c r="C44" t="str">
        <f t="shared" ca="1" si="0"/>
        <v/>
      </c>
      <c r="D44" s="156" t="str">
        <f t="array" aca="1" ref="D44" ca="1">IFERROR(IF(B44&lt;&gt;"",IF(OR(EXACT(OFFSET(Metadata!$A$1,0,0,Metadata!Metadata_Table_Length,1),C44)),1,""),""),"")</f>
        <v/>
      </c>
      <c r="E44" s="163" t="str">
        <f t="array" aca="1" ref="E44" ca="1">IF(B44&lt;&gt;"",IF(D44=1,OFFSET(Metadata!$B$1,MIN(IF(OFFSET(Metadata!$A$1,0,0,Metadata!Metadata_Table_Length,1)=C44,ROW(OFFSET(Metadata!$A$1,0,0,Metadata!Metadata_Table_Length,1))-1,"")),0),OFFSET(Metadata!$B$1,MIN(IF(OFFSET(Metadata!$A$1,0,0,Metadata!Metadata_Table_Length,1)=SUBSTITUTE(C44,"rawdatafilename","originalfilename"),ROW(OFFSET(Metadata!$A$1,0,0,Metadata!Metadata_Table_Length,1))-1,"")),0)),"")</f>
        <v/>
      </c>
      <c r="F44" t="str">
        <f t="shared" ca="1" si="2"/>
        <v/>
      </c>
      <c r="G44" t="str">
        <f t="array" aca="1" ref="G44" ca="1">IF(B44&lt;&gt;"",OFFSET(Metadata!$B$1,MIN(IF(OFFSET(Metadata!$A$1,0,0,Metadata!Metadata_Table_Length,1)=SUBSTITUTE(C44,"rawdatafilename","partnumber"),ROW(OFFSET(Metadata!$A$1,0,0,Metadata!Metadata_Table_Length,1))-1,"")),0),"")</f>
        <v/>
      </c>
      <c r="H44" t="str">
        <f t="array" aca="1" ref="H44" ca="1">IF(B44&lt;&gt;"",OFFSET(Metadata!$B$1,MIN(IF(OFFSET(Metadata!$A$1,0,0,Metadata!Metadata_Table_Length,1)=SUBSTITUTE(C44,"rawdatafilename","original_count"),ROW(OFFSET(Metadata!$A$1,0,0,Metadata!Metadata_Table_Length,1))-1,"")),0),"")</f>
        <v/>
      </c>
      <c r="I44" t="str">
        <f t="array" aca="1" ref="I44" ca="1">IF(B44&lt;&gt;"",OFFSET(Metadata!$B$1,MIN(IF(OFFSET(Metadata!$A$1,0,0,Metadata!Metadata_Table_Length,1)=SUBSTITUTE(C44,"rawdatafilename","count"),ROW(OFFSET(Metadata!$A$1,0,0,Metadata!Metadata_Table_Length,1))-1,"")),0),"")</f>
        <v/>
      </c>
      <c r="J44" t="str">
        <f t="array" aca="1" ref="J44" ca="1">IF(AND(G44&lt;&gt;"",G44&lt;&gt;G43),MAX(IF(G$2:G$2001=G44,H$2:H$2001,"")),"")</f>
        <v/>
      </c>
      <c r="K44" t="str">
        <f t="array" aca="1" ref="K44" ca="1">IF(AND(G44&lt;&gt;"",G44&lt;&gt;G43),MAX(IF(G$2:G$2001=G44,I$2:I$2001,"")),"")</f>
        <v/>
      </c>
      <c r="L44" t="str">
        <f t="shared" ca="1" si="3"/>
        <v/>
      </c>
    </row>
    <row r="45" spans="2:12" x14ac:dyDescent="0.25">
      <c r="B45" t="str">
        <f t="shared" ca="1" si="1"/>
        <v/>
      </c>
      <c r="C45" t="str">
        <f t="shared" ca="1" si="0"/>
        <v/>
      </c>
      <c r="D45" s="156" t="str">
        <f t="array" aca="1" ref="D45" ca="1">IFERROR(IF(B45&lt;&gt;"",IF(OR(EXACT(OFFSET(Metadata!$A$1,0,0,Metadata!Metadata_Table_Length,1),C45)),1,""),""),"")</f>
        <v/>
      </c>
      <c r="E45" s="163" t="str">
        <f t="array" aca="1" ref="E45" ca="1">IF(B45&lt;&gt;"",IF(D45=1,OFFSET(Metadata!$B$1,MIN(IF(OFFSET(Metadata!$A$1,0,0,Metadata!Metadata_Table_Length,1)=C45,ROW(OFFSET(Metadata!$A$1,0,0,Metadata!Metadata_Table_Length,1))-1,"")),0),OFFSET(Metadata!$B$1,MIN(IF(OFFSET(Metadata!$A$1,0,0,Metadata!Metadata_Table_Length,1)=SUBSTITUTE(C45,"rawdatafilename","originalfilename"),ROW(OFFSET(Metadata!$A$1,0,0,Metadata!Metadata_Table_Length,1))-1,"")),0)),"")</f>
        <v/>
      </c>
      <c r="F45" t="str">
        <f t="shared" ca="1" si="2"/>
        <v/>
      </c>
      <c r="G45" t="str">
        <f t="array" aca="1" ref="G45" ca="1">IF(B45&lt;&gt;"",OFFSET(Metadata!$B$1,MIN(IF(OFFSET(Metadata!$A$1,0,0,Metadata!Metadata_Table_Length,1)=SUBSTITUTE(C45,"rawdatafilename","partnumber"),ROW(OFFSET(Metadata!$A$1,0,0,Metadata!Metadata_Table_Length,1))-1,"")),0),"")</f>
        <v/>
      </c>
      <c r="H45" t="str">
        <f t="array" aca="1" ref="H45" ca="1">IF(B45&lt;&gt;"",OFFSET(Metadata!$B$1,MIN(IF(OFFSET(Metadata!$A$1,0,0,Metadata!Metadata_Table_Length,1)=SUBSTITUTE(C45,"rawdatafilename","original_count"),ROW(OFFSET(Metadata!$A$1,0,0,Metadata!Metadata_Table_Length,1))-1,"")),0),"")</f>
        <v/>
      </c>
      <c r="I45" t="str">
        <f t="array" aca="1" ref="I45" ca="1">IF(B45&lt;&gt;"",OFFSET(Metadata!$B$1,MIN(IF(OFFSET(Metadata!$A$1,0,0,Metadata!Metadata_Table_Length,1)=SUBSTITUTE(C45,"rawdatafilename","count"),ROW(OFFSET(Metadata!$A$1,0,0,Metadata!Metadata_Table_Length,1))-1,"")),0),"")</f>
        <v/>
      </c>
      <c r="J45" t="str">
        <f t="array" aca="1" ref="J45" ca="1">IF(AND(G45&lt;&gt;"",G45&lt;&gt;G44),MAX(IF(G$2:G$2001=G45,H$2:H$2001,"")),"")</f>
        <v/>
      </c>
      <c r="K45" t="str">
        <f t="array" aca="1" ref="K45" ca="1">IF(AND(G45&lt;&gt;"",G45&lt;&gt;G44),MAX(IF(G$2:G$2001=G45,I$2:I$2001,"")),"")</f>
        <v/>
      </c>
      <c r="L45" t="str">
        <f t="shared" ca="1" si="3"/>
        <v/>
      </c>
    </row>
    <row r="46" spans="2:12" x14ac:dyDescent="0.25">
      <c r="B46" t="str">
        <f t="shared" ca="1" si="1"/>
        <v/>
      </c>
      <c r="C46" t="str">
        <f t="shared" ca="1" si="0"/>
        <v/>
      </c>
      <c r="D46" s="156" t="str">
        <f t="array" aca="1" ref="D46" ca="1">IFERROR(IF(B46&lt;&gt;"",IF(OR(EXACT(OFFSET(Metadata!$A$1,0,0,Metadata!Metadata_Table_Length,1),C46)),1,""),""),"")</f>
        <v/>
      </c>
      <c r="E46" s="163" t="str">
        <f t="array" aca="1" ref="E46" ca="1">IF(B46&lt;&gt;"",IF(D46=1,OFFSET(Metadata!$B$1,MIN(IF(OFFSET(Metadata!$A$1,0,0,Metadata!Metadata_Table_Length,1)=C46,ROW(OFFSET(Metadata!$A$1,0,0,Metadata!Metadata_Table_Length,1))-1,"")),0),OFFSET(Metadata!$B$1,MIN(IF(OFFSET(Metadata!$A$1,0,0,Metadata!Metadata_Table_Length,1)=SUBSTITUTE(C46,"rawdatafilename","originalfilename"),ROW(OFFSET(Metadata!$A$1,0,0,Metadata!Metadata_Table_Length,1))-1,"")),0)),"")</f>
        <v/>
      </c>
      <c r="F46" t="str">
        <f t="shared" ca="1" si="2"/>
        <v/>
      </c>
      <c r="G46" t="str">
        <f t="array" aca="1" ref="G46" ca="1">IF(B46&lt;&gt;"",OFFSET(Metadata!$B$1,MIN(IF(OFFSET(Metadata!$A$1,0,0,Metadata!Metadata_Table_Length,1)=SUBSTITUTE(C46,"rawdatafilename","partnumber"),ROW(OFFSET(Metadata!$A$1,0,0,Metadata!Metadata_Table_Length,1))-1,"")),0),"")</f>
        <v/>
      </c>
      <c r="H46" t="str">
        <f t="array" aca="1" ref="H46" ca="1">IF(B46&lt;&gt;"",OFFSET(Metadata!$B$1,MIN(IF(OFFSET(Metadata!$A$1,0,0,Metadata!Metadata_Table_Length,1)=SUBSTITUTE(C46,"rawdatafilename","original_count"),ROW(OFFSET(Metadata!$A$1,0,0,Metadata!Metadata_Table_Length,1))-1,"")),0),"")</f>
        <v/>
      </c>
      <c r="I46" t="str">
        <f t="array" aca="1" ref="I46" ca="1">IF(B46&lt;&gt;"",OFFSET(Metadata!$B$1,MIN(IF(OFFSET(Metadata!$A$1,0,0,Metadata!Metadata_Table_Length,1)=SUBSTITUTE(C46,"rawdatafilename","count"),ROW(OFFSET(Metadata!$A$1,0,0,Metadata!Metadata_Table_Length,1))-1,"")),0),"")</f>
        <v/>
      </c>
      <c r="J46" t="str">
        <f t="array" aca="1" ref="J46" ca="1">IF(AND(G46&lt;&gt;"",G46&lt;&gt;G45),MAX(IF(G$2:G$2001=G46,H$2:H$2001,"")),"")</f>
        <v/>
      </c>
      <c r="K46" t="str">
        <f t="array" aca="1" ref="K46" ca="1">IF(AND(G46&lt;&gt;"",G46&lt;&gt;G45),MAX(IF(G$2:G$2001=G46,I$2:I$2001,"")),"")</f>
        <v/>
      </c>
      <c r="L46" t="str">
        <f t="shared" ca="1" si="3"/>
        <v/>
      </c>
    </row>
    <row r="47" spans="2:12" x14ac:dyDescent="0.25">
      <c r="B47" t="str">
        <f t="shared" ca="1" si="1"/>
        <v/>
      </c>
      <c r="C47" t="str">
        <f t="shared" ca="1" si="0"/>
        <v/>
      </c>
      <c r="D47" s="156" t="str">
        <f t="array" aca="1" ref="D47" ca="1">IFERROR(IF(B47&lt;&gt;"",IF(OR(EXACT(OFFSET(Metadata!$A$1,0,0,Metadata!Metadata_Table_Length,1),C47)),1,""),""),"")</f>
        <v/>
      </c>
      <c r="E47" s="163" t="str">
        <f t="array" aca="1" ref="E47" ca="1">IF(B47&lt;&gt;"",IF(D47=1,OFFSET(Metadata!$B$1,MIN(IF(OFFSET(Metadata!$A$1,0,0,Metadata!Metadata_Table_Length,1)=C47,ROW(OFFSET(Metadata!$A$1,0,0,Metadata!Metadata_Table_Length,1))-1,"")),0),OFFSET(Metadata!$B$1,MIN(IF(OFFSET(Metadata!$A$1,0,0,Metadata!Metadata_Table_Length,1)=SUBSTITUTE(C47,"rawdatafilename","originalfilename"),ROW(OFFSET(Metadata!$A$1,0,0,Metadata!Metadata_Table_Length,1))-1,"")),0)),"")</f>
        <v/>
      </c>
      <c r="F47" t="str">
        <f t="shared" ca="1" si="2"/>
        <v/>
      </c>
      <c r="G47" t="str">
        <f t="array" aca="1" ref="G47" ca="1">IF(B47&lt;&gt;"",OFFSET(Metadata!$B$1,MIN(IF(OFFSET(Metadata!$A$1,0,0,Metadata!Metadata_Table_Length,1)=SUBSTITUTE(C47,"rawdatafilename","partnumber"),ROW(OFFSET(Metadata!$A$1,0,0,Metadata!Metadata_Table_Length,1))-1,"")),0),"")</f>
        <v/>
      </c>
      <c r="H47" t="str">
        <f t="array" aca="1" ref="H47" ca="1">IF(B47&lt;&gt;"",OFFSET(Metadata!$B$1,MIN(IF(OFFSET(Metadata!$A$1,0,0,Metadata!Metadata_Table_Length,1)=SUBSTITUTE(C47,"rawdatafilename","original_count"),ROW(OFFSET(Metadata!$A$1,0,0,Metadata!Metadata_Table_Length,1))-1,"")),0),"")</f>
        <v/>
      </c>
      <c r="I47" t="str">
        <f t="array" aca="1" ref="I47" ca="1">IF(B47&lt;&gt;"",OFFSET(Metadata!$B$1,MIN(IF(OFFSET(Metadata!$A$1,0,0,Metadata!Metadata_Table_Length,1)=SUBSTITUTE(C47,"rawdatafilename","count"),ROW(OFFSET(Metadata!$A$1,0,0,Metadata!Metadata_Table_Length,1))-1,"")),0),"")</f>
        <v/>
      </c>
      <c r="J47" t="str">
        <f t="array" aca="1" ref="J47" ca="1">IF(AND(G47&lt;&gt;"",G47&lt;&gt;G46),MAX(IF(G$2:G$2001=G47,H$2:H$2001,"")),"")</f>
        <v/>
      </c>
      <c r="K47" t="str">
        <f t="array" aca="1" ref="K47" ca="1">IF(AND(G47&lt;&gt;"",G47&lt;&gt;G46),MAX(IF(G$2:G$2001=G47,I$2:I$2001,"")),"")</f>
        <v/>
      </c>
      <c r="L47" t="str">
        <f t="shared" ca="1" si="3"/>
        <v/>
      </c>
    </row>
    <row r="48" spans="2:12" x14ac:dyDescent="0.25">
      <c r="B48" t="str">
        <f t="shared" ca="1" si="1"/>
        <v/>
      </c>
      <c r="C48" t="str">
        <f t="shared" ca="1" si="0"/>
        <v/>
      </c>
      <c r="D48" s="156" t="str">
        <f t="array" aca="1" ref="D48" ca="1">IFERROR(IF(B48&lt;&gt;"",IF(OR(EXACT(OFFSET(Metadata!$A$1,0,0,Metadata!Metadata_Table_Length,1),C48)),1,""),""),"")</f>
        <v/>
      </c>
      <c r="E48" s="163" t="str">
        <f t="array" aca="1" ref="E48" ca="1">IF(B48&lt;&gt;"",IF(D48=1,OFFSET(Metadata!$B$1,MIN(IF(OFFSET(Metadata!$A$1,0,0,Metadata!Metadata_Table_Length,1)=C48,ROW(OFFSET(Metadata!$A$1,0,0,Metadata!Metadata_Table_Length,1))-1,"")),0),OFFSET(Metadata!$B$1,MIN(IF(OFFSET(Metadata!$A$1,0,0,Metadata!Metadata_Table_Length,1)=SUBSTITUTE(C48,"rawdatafilename","originalfilename"),ROW(OFFSET(Metadata!$A$1,0,0,Metadata!Metadata_Table_Length,1))-1,"")),0)),"")</f>
        <v/>
      </c>
      <c r="F48" t="str">
        <f t="shared" ca="1" si="2"/>
        <v/>
      </c>
      <c r="G48" t="str">
        <f t="array" aca="1" ref="G48" ca="1">IF(B48&lt;&gt;"",OFFSET(Metadata!$B$1,MIN(IF(OFFSET(Metadata!$A$1,0,0,Metadata!Metadata_Table_Length,1)=SUBSTITUTE(C48,"rawdatafilename","partnumber"),ROW(OFFSET(Metadata!$A$1,0,0,Metadata!Metadata_Table_Length,1))-1,"")),0),"")</f>
        <v/>
      </c>
      <c r="H48" t="str">
        <f t="array" aca="1" ref="H48" ca="1">IF(B48&lt;&gt;"",OFFSET(Metadata!$B$1,MIN(IF(OFFSET(Metadata!$A$1,0,0,Metadata!Metadata_Table_Length,1)=SUBSTITUTE(C48,"rawdatafilename","original_count"),ROW(OFFSET(Metadata!$A$1,0,0,Metadata!Metadata_Table_Length,1))-1,"")),0),"")</f>
        <v/>
      </c>
      <c r="I48" t="str">
        <f t="array" aca="1" ref="I48" ca="1">IF(B48&lt;&gt;"",OFFSET(Metadata!$B$1,MIN(IF(OFFSET(Metadata!$A$1,0,0,Metadata!Metadata_Table_Length,1)=SUBSTITUTE(C48,"rawdatafilename","count"),ROW(OFFSET(Metadata!$A$1,0,0,Metadata!Metadata_Table_Length,1))-1,"")),0),"")</f>
        <v/>
      </c>
      <c r="J48" t="str">
        <f t="array" aca="1" ref="J48" ca="1">IF(AND(G48&lt;&gt;"",G48&lt;&gt;G47),MAX(IF(G$2:G$2001=G48,H$2:H$2001,"")),"")</f>
        <v/>
      </c>
      <c r="K48" t="str">
        <f t="array" aca="1" ref="K48" ca="1">IF(AND(G48&lt;&gt;"",G48&lt;&gt;G47),MAX(IF(G$2:G$2001=G48,I$2:I$2001,"")),"")</f>
        <v/>
      </c>
      <c r="L48" t="str">
        <f t="shared" ca="1" si="3"/>
        <v/>
      </c>
    </row>
    <row r="49" spans="2:12" x14ac:dyDescent="0.25">
      <c r="B49" t="str">
        <f t="shared" ca="1" si="1"/>
        <v/>
      </c>
      <c r="C49" t="str">
        <f t="shared" ca="1" si="0"/>
        <v/>
      </c>
      <c r="D49" s="156" t="str">
        <f t="array" aca="1" ref="D49" ca="1">IFERROR(IF(B49&lt;&gt;"",IF(OR(EXACT(OFFSET(Metadata!$A$1,0,0,Metadata!Metadata_Table_Length,1),C49)),1,""),""),"")</f>
        <v/>
      </c>
      <c r="E49" s="163" t="str">
        <f t="array" aca="1" ref="E49" ca="1">IF(B49&lt;&gt;"",IF(D49=1,OFFSET(Metadata!$B$1,MIN(IF(OFFSET(Metadata!$A$1,0,0,Metadata!Metadata_Table_Length,1)=C49,ROW(OFFSET(Metadata!$A$1,0,0,Metadata!Metadata_Table_Length,1))-1,"")),0),OFFSET(Metadata!$B$1,MIN(IF(OFFSET(Metadata!$A$1,0,0,Metadata!Metadata_Table_Length,1)=SUBSTITUTE(C49,"rawdatafilename","originalfilename"),ROW(OFFSET(Metadata!$A$1,0,0,Metadata!Metadata_Table_Length,1))-1,"")),0)),"")</f>
        <v/>
      </c>
      <c r="F49" t="str">
        <f t="shared" ca="1" si="2"/>
        <v/>
      </c>
      <c r="G49" t="str">
        <f t="array" aca="1" ref="G49" ca="1">IF(B49&lt;&gt;"",OFFSET(Metadata!$B$1,MIN(IF(OFFSET(Metadata!$A$1,0,0,Metadata!Metadata_Table_Length,1)=SUBSTITUTE(C49,"rawdatafilename","partnumber"),ROW(OFFSET(Metadata!$A$1,0,0,Metadata!Metadata_Table_Length,1))-1,"")),0),"")</f>
        <v/>
      </c>
      <c r="H49" t="str">
        <f t="array" aca="1" ref="H49" ca="1">IF(B49&lt;&gt;"",OFFSET(Metadata!$B$1,MIN(IF(OFFSET(Metadata!$A$1,0,0,Metadata!Metadata_Table_Length,1)=SUBSTITUTE(C49,"rawdatafilename","original_count"),ROW(OFFSET(Metadata!$A$1,0,0,Metadata!Metadata_Table_Length,1))-1,"")),0),"")</f>
        <v/>
      </c>
      <c r="I49" t="str">
        <f t="array" aca="1" ref="I49" ca="1">IF(B49&lt;&gt;"",OFFSET(Metadata!$B$1,MIN(IF(OFFSET(Metadata!$A$1,0,0,Metadata!Metadata_Table_Length,1)=SUBSTITUTE(C49,"rawdatafilename","count"),ROW(OFFSET(Metadata!$A$1,0,0,Metadata!Metadata_Table_Length,1))-1,"")),0),"")</f>
        <v/>
      </c>
      <c r="J49" t="str">
        <f t="array" aca="1" ref="J49" ca="1">IF(AND(G49&lt;&gt;"",G49&lt;&gt;G48),MAX(IF(G$2:G$2001=G49,H$2:H$2001,"")),"")</f>
        <v/>
      </c>
      <c r="K49" t="str">
        <f t="array" aca="1" ref="K49" ca="1">IF(AND(G49&lt;&gt;"",G49&lt;&gt;G48),MAX(IF(G$2:G$2001=G49,I$2:I$2001,"")),"")</f>
        <v/>
      </c>
      <c r="L49" t="str">
        <f t="shared" ca="1" si="3"/>
        <v/>
      </c>
    </row>
    <row r="50" spans="2:12" x14ac:dyDescent="0.25">
      <c r="B50" t="str">
        <f t="shared" ca="1" si="1"/>
        <v/>
      </c>
      <c r="C50" t="str">
        <f t="shared" ca="1" si="0"/>
        <v/>
      </c>
      <c r="D50" s="156" t="str">
        <f t="array" aca="1" ref="D50" ca="1">IFERROR(IF(B50&lt;&gt;"",IF(OR(EXACT(OFFSET(Metadata!$A$1,0,0,Metadata!Metadata_Table_Length,1),C50)),1,""),""),"")</f>
        <v/>
      </c>
      <c r="E50" s="163" t="str">
        <f t="array" aca="1" ref="E50" ca="1">IF(B50&lt;&gt;"",IF(D50=1,OFFSET(Metadata!$B$1,MIN(IF(OFFSET(Metadata!$A$1,0,0,Metadata!Metadata_Table_Length,1)=C50,ROW(OFFSET(Metadata!$A$1,0,0,Metadata!Metadata_Table_Length,1))-1,"")),0),OFFSET(Metadata!$B$1,MIN(IF(OFFSET(Metadata!$A$1,0,0,Metadata!Metadata_Table_Length,1)=SUBSTITUTE(C50,"rawdatafilename","originalfilename"),ROW(OFFSET(Metadata!$A$1,0,0,Metadata!Metadata_Table_Length,1))-1,"")),0)),"")</f>
        <v/>
      </c>
      <c r="F50" t="str">
        <f t="shared" ca="1" si="2"/>
        <v/>
      </c>
      <c r="G50" t="str">
        <f t="array" aca="1" ref="G50" ca="1">IF(B50&lt;&gt;"",OFFSET(Metadata!$B$1,MIN(IF(OFFSET(Metadata!$A$1,0,0,Metadata!Metadata_Table_Length,1)=SUBSTITUTE(C50,"rawdatafilename","partnumber"),ROW(OFFSET(Metadata!$A$1,0,0,Metadata!Metadata_Table_Length,1))-1,"")),0),"")</f>
        <v/>
      </c>
      <c r="H50" t="str">
        <f t="array" aca="1" ref="H50" ca="1">IF(B50&lt;&gt;"",OFFSET(Metadata!$B$1,MIN(IF(OFFSET(Metadata!$A$1,0,0,Metadata!Metadata_Table_Length,1)=SUBSTITUTE(C50,"rawdatafilename","original_count"),ROW(OFFSET(Metadata!$A$1,0,0,Metadata!Metadata_Table_Length,1))-1,"")),0),"")</f>
        <v/>
      </c>
      <c r="I50" t="str">
        <f t="array" aca="1" ref="I50" ca="1">IF(B50&lt;&gt;"",OFFSET(Metadata!$B$1,MIN(IF(OFFSET(Metadata!$A$1,0,0,Metadata!Metadata_Table_Length,1)=SUBSTITUTE(C50,"rawdatafilename","count"),ROW(OFFSET(Metadata!$A$1,0,0,Metadata!Metadata_Table_Length,1))-1,"")),0),"")</f>
        <v/>
      </c>
      <c r="J50" t="str">
        <f t="array" aca="1" ref="J50" ca="1">IF(AND(G50&lt;&gt;"",G50&lt;&gt;G49),MAX(IF(G$2:G$2001=G50,H$2:H$2001,"")),"")</f>
        <v/>
      </c>
      <c r="K50" t="str">
        <f t="array" aca="1" ref="K50" ca="1">IF(AND(G50&lt;&gt;"",G50&lt;&gt;G49),MAX(IF(G$2:G$2001=G50,I$2:I$2001,"")),"")</f>
        <v/>
      </c>
      <c r="L50" t="str">
        <f t="shared" ca="1" si="3"/>
        <v/>
      </c>
    </row>
    <row r="51" spans="2:12" x14ac:dyDescent="0.25">
      <c r="B51" t="str">
        <f t="shared" ca="1" si="1"/>
        <v/>
      </c>
      <c r="C51" t="str">
        <f t="shared" ca="1" si="0"/>
        <v/>
      </c>
      <c r="D51" s="156" t="str">
        <f t="array" aca="1" ref="D51" ca="1">IFERROR(IF(B51&lt;&gt;"",IF(OR(EXACT(OFFSET(Metadata!$A$1,0,0,Metadata!Metadata_Table_Length,1),C51)),1,""),""),"")</f>
        <v/>
      </c>
      <c r="E51" s="163" t="str">
        <f t="array" aca="1" ref="E51" ca="1">IF(B51&lt;&gt;"",IF(D51=1,OFFSET(Metadata!$B$1,MIN(IF(OFFSET(Metadata!$A$1,0,0,Metadata!Metadata_Table_Length,1)=C51,ROW(OFFSET(Metadata!$A$1,0,0,Metadata!Metadata_Table_Length,1))-1,"")),0),OFFSET(Metadata!$B$1,MIN(IF(OFFSET(Metadata!$A$1,0,0,Metadata!Metadata_Table_Length,1)=SUBSTITUTE(C51,"rawdatafilename","originalfilename"),ROW(OFFSET(Metadata!$A$1,0,0,Metadata!Metadata_Table_Length,1))-1,"")),0)),"")</f>
        <v/>
      </c>
      <c r="F51" t="str">
        <f t="shared" ca="1" si="2"/>
        <v/>
      </c>
      <c r="G51" t="str">
        <f t="array" aca="1" ref="G51" ca="1">IF(B51&lt;&gt;"",OFFSET(Metadata!$B$1,MIN(IF(OFFSET(Metadata!$A$1,0,0,Metadata!Metadata_Table_Length,1)=SUBSTITUTE(C51,"rawdatafilename","partnumber"),ROW(OFFSET(Metadata!$A$1,0,0,Metadata!Metadata_Table_Length,1))-1,"")),0),"")</f>
        <v/>
      </c>
      <c r="H51" t="str">
        <f t="array" aca="1" ref="H51" ca="1">IF(B51&lt;&gt;"",OFFSET(Metadata!$B$1,MIN(IF(OFFSET(Metadata!$A$1,0,0,Metadata!Metadata_Table_Length,1)=SUBSTITUTE(C51,"rawdatafilename","original_count"),ROW(OFFSET(Metadata!$A$1,0,0,Metadata!Metadata_Table_Length,1))-1,"")),0),"")</f>
        <v/>
      </c>
      <c r="I51" t="str">
        <f t="array" aca="1" ref="I51" ca="1">IF(B51&lt;&gt;"",OFFSET(Metadata!$B$1,MIN(IF(OFFSET(Metadata!$A$1,0,0,Metadata!Metadata_Table_Length,1)=SUBSTITUTE(C51,"rawdatafilename","count"),ROW(OFFSET(Metadata!$A$1,0,0,Metadata!Metadata_Table_Length,1))-1,"")),0),"")</f>
        <v/>
      </c>
      <c r="J51" t="str">
        <f t="array" aca="1" ref="J51" ca="1">IF(AND(G51&lt;&gt;"",G51&lt;&gt;G50),MAX(IF(G$2:G$2001=G51,H$2:H$2001,"")),"")</f>
        <v/>
      </c>
      <c r="K51" t="str">
        <f t="array" aca="1" ref="K51" ca="1">IF(AND(G51&lt;&gt;"",G51&lt;&gt;G50),MAX(IF(G$2:G$2001=G51,I$2:I$2001,"")),"")</f>
        <v/>
      </c>
      <c r="L51" t="str">
        <f t="shared" ca="1" si="3"/>
        <v/>
      </c>
    </row>
    <row r="52" spans="2:12" x14ac:dyDescent="0.25">
      <c r="B52" t="str">
        <f t="shared" ca="1" si="1"/>
        <v/>
      </c>
      <c r="C52" t="str">
        <f t="shared" ca="1" si="0"/>
        <v/>
      </c>
      <c r="D52" s="156" t="str">
        <f t="array" aca="1" ref="D52" ca="1">IFERROR(IF(B52&lt;&gt;"",IF(OR(EXACT(OFFSET(Metadata!$A$1,0,0,Metadata!Metadata_Table_Length,1),C52)),1,""),""),"")</f>
        <v/>
      </c>
      <c r="E52" s="163" t="str">
        <f t="array" aca="1" ref="E52" ca="1">IF(B52&lt;&gt;"",IF(D52=1,OFFSET(Metadata!$B$1,MIN(IF(OFFSET(Metadata!$A$1,0,0,Metadata!Metadata_Table_Length,1)=C52,ROW(OFFSET(Metadata!$A$1,0,0,Metadata!Metadata_Table_Length,1))-1,"")),0),OFFSET(Metadata!$B$1,MIN(IF(OFFSET(Metadata!$A$1,0,0,Metadata!Metadata_Table_Length,1)=SUBSTITUTE(C52,"rawdatafilename","originalfilename"),ROW(OFFSET(Metadata!$A$1,0,0,Metadata!Metadata_Table_Length,1))-1,"")),0)),"")</f>
        <v/>
      </c>
      <c r="F52" t="str">
        <f t="shared" ca="1" si="2"/>
        <v/>
      </c>
      <c r="G52" t="str">
        <f t="array" aca="1" ref="G52" ca="1">IF(B52&lt;&gt;"",OFFSET(Metadata!$B$1,MIN(IF(OFFSET(Metadata!$A$1,0,0,Metadata!Metadata_Table_Length,1)=SUBSTITUTE(C52,"rawdatafilename","partnumber"),ROW(OFFSET(Metadata!$A$1,0,0,Metadata!Metadata_Table_Length,1))-1,"")),0),"")</f>
        <v/>
      </c>
      <c r="H52" t="str">
        <f t="array" aca="1" ref="H52" ca="1">IF(B52&lt;&gt;"",OFFSET(Metadata!$B$1,MIN(IF(OFFSET(Metadata!$A$1,0,0,Metadata!Metadata_Table_Length,1)=SUBSTITUTE(C52,"rawdatafilename","original_count"),ROW(OFFSET(Metadata!$A$1,0,0,Metadata!Metadata_Table_Length,1))-1,"")),0),"")</f>
        <v/>
      </c>
      <c r="I52" t="str">
        <f t="array" aca="1" ref="I52" ca="1">IF(B52&lt;&gt;"",OFFSET(Metadata!$B$1,MIN(IF(OFFSET(Metadata!$A$1,0,0,Metadata!Metadata_Table_Length,1)=SUBSTITUTE(C52,"rawdatafilename","count"),ROW(OFFSET(Metadata!$A$1,0,0,Metadata!Metadata_Table_Length,1))-1,"")),0),"")</f>
        <v/>
      </c>
      <c r="J52" t="str">
        <f t="array" aca="1" ref="J52" ca="1">IF(AND(G52&lt;&gt;"",G52&lt;&gt;G51),MAX(IF(G$2:G$2001=G52,H$2:H$2001,"")),"")</f>
        <v/>
      </c>
      <c r="K52" t="str">
        <f t="array" aca="1" ref="K52" ca="1">IF(AND(G52&lt;&gt;"",G52&lt;&gt;G51),MAX(IF(G$2:G$2001=G52,I$2:I$2001,"")),"")</f>
        <v/>
      </c>
      <c r="L52" t="str">
        <f t="shared" ca="1" si="3"/>
        <v/>
      </c>
    </row>
    <row r="53" spans="2:12" x14ac:dyDescent="0.25">
      <c r="B53" t="str">
        <f t="shared" ca="1" si="1"/>
        <v/>
      </c>
      <c r="C53" t="str">
        <f t="shared" ca="1" si="0"/>
        <v/>
      </c>
      <c r="D53" s="156" t="str">
        <f t="array" aca="1" ref="D53" ca="1">IFERROR(IF(B53&lt;&gt;"",IF(OR(EXACT(OFFSET(Metadata!$A$1,0,0,Metadata!Metadata_Table_Length,1),C53)),1,""),""),"")</f>
        <v/>
      </c>
      <c r="E53" s="163" t="str">
        <f t="array" aca="1" ref="E53" ca="1">IF(B53&lt;&gt;"",IF(D53=1,OFFSET(Metadata!$B$1,MIN(IF(OFFSET(Metadata!$A$1,0,0,Metadata!Metadata_Table_Length,1)=C53,ROW(OFFSET(Metadata!$A$1,0,0,Metadata!Metadata_Table_Length,1))-1,"")),0),OFFSET(Metadata!$B$1,MIN(IF(OFFSET(Metadata!$A$1,0,0,Metadata!Metadata_Table_Length,1)=SUBSTITUTE(C53,"rawdatafilename","originalfilename"),ROW(OFFSET(Metadata!$A$1,0,0,Metadata!Metadata_Table_Length,1))-1,"")),0)),"")</f>
        <v/>
      </c>
      <c r="F53" t="str">
        <f t="shared" ca="1" si="2"/>
        <v/>
      </c>
      <c r="G53" t="str">
        <f t="array" aca="1" ref="G53" ca="1">IF(B53&lt;&gt;"",OFFSET(Metadata!$B$1,MIN(IF(OFFSET(Metadata!$A$1,0,0,Metadata!Metadata_Table_Length,1)=SUBSTITUTE(C53,"rawdatafilename","partnumber"),ROW(OFFSET(Metadata!$A$1,0,0,Metadata!Metadata_Table_Length,1))-1,"")),0),"")</f>
        <v/>
      </c>
      <c r="H53" t="str">
        <f t="array" aca="1" ref="H53" ca="1">IF(B53&lt;&gt;"",OFFSET(Metadata!$B$1,MIN(IF(OFFSET(Metadata!$A$1,0,0,Metadata!Metadata_Table_Length,1)=SUBSTITUTE(C53,"rawdatafilename","original_count"),ROW(OFFSET(Metadata!$A$1,0,0,Metadata!Metadata_Table_Length,1))-1,"")),0),"")</f>
        <v/>
      </c>
      <c r="I53" t="str">
        <f t="array" aca="1" ref="I53" ca="1">IF(B53&lt;&gt;"",OFFSET(Metadata!$B$1,MIN(IF(OFFSET(Metadata!$A$1,0,0,Metadata!Metadata_Table_Length,1)=SUBSTITUTE(C53,"rawdatafilename","count"),ROW(OFFSET(Metadata!$A$1,0,0,Metadata!Metadata_Table_Length,1))-1,"")),0),"")</f>
        <v/>
      </c>
      <c r="J53" t="str">
        <f t="array" aca="1" ref="J53" ca="1">IF(AND(G53&lt;&gt;"",G53&lt;&gt;G52),MAX(IF(G$2:G$2001=G53,H$2:H$2001,"")),"")</f>
        <v/>
      </c>
      <c r="K53" t="str">
        <f t="array" aca="1" ref="K53" ca="1">IF(AND(G53&lt;&gt;"",G53&lt;&gt;G52),MAX(IF(G$2:G$2001=G53,I$2:I$2001,"")),"")</f>
        <v/>
      </c>
      <c r="L53" t="str">
        <f t="shared" ca="1" si="3"/>
        <v/>
      </c>
    </row>
    <row r="54" spans="2:12" x14ac:dyDescent="0.25">
      <c r="B54" t="str">
        <f t="shared" ca="1" si="1"/>
        <v/>
      </c>
      <c r="C54" t="str">
        <f t="shared" ca="1" si="0"/>
        <v/>
      </c>
      <c r="D54" s="156" t="str">
        <f t="array" aca="1" ref="D54" ca="1">IFERROR(IF(B54&lt;&gt;"",IF(OR(EXACT(OFFSET(Metadata!$A$1,0,0,Metadata!Metadata_Table_Length,1),C54)),1,""),""),"")</f>
        <v/>
      </c>
      <c r="E54" s="163" t="str">
        <f t="array" aca="1" ref="E54" ca="1">IF(B54&lt;&gt;"",IF(D54=1,OFFSET(Metadata!$B$1,MIN(IF(OFFSET(Metadata!$A$1,0,0,Metadata!Metadata_Table_Length,1)=C54,ROW(OFFSET(Metadata!$A$1,0,0,Metadata!Metadata_Table_Length,1))-1,"")),0),OFFSET(Metadata!$B$1,MIN(IF(OFFSET(Metadata!$A$1,0,0,Metadata!Metadata_Table_Length,1)=SUBSTITUTE(C54,"rawdatafilename","originalfilename"),ROW(OFFSET(Metadata!$A$1,0,0,Metadata!Metadata_Table_Length,1))-1,"")),0)),"")</f>
        <v/>
      </c>
      <c r="F54" t="str">
        <f t="shared" ca="1" si="2"/>
        <v/>
      </c>
      <c r="G54" t="str">
        <f t="array" aca="1" ref="G54" ca="1">IF(B54&lt;&gt;"",OFFSET(Metadata!$B$1,MIN(IF(OFFSET(Metadata!$A$1,0,0,Metadata!Metadata_Table_Length,1)=SUBSTITUTE(C54,"rawdatafilename","partnumber"),ROW(OFFSET(Metadata!$A$1,0,0,Metadata!Metadata_Table_Length,1))-1,"")),0),"")</f>
        <v/>
      </c>
      <c r="H54" t="str">
        <f t="array" aca="1" ref="H54" ca="1">IF(B54&lt;&gt;"",OFFSET(Metadata!$B$1,MIN(IF(OFFSET(Metadata!$A$1,0,0,Metadata!Metadata_Table_Length,1)=SUBSTITUTE(C54,"rawdatafilename","original_count"),ROW(OFFSET(Metadata!$A$1,0,0,Metadata!Metadata_Table_Length,1))-1,"")),0),"")</f>
        <v/>
      </c>
      <c r="I54" t="str">
        <f t="array" aca="1" ref="I54" ca="1">IF(B54&lt;&gt;"",OFFSET(Metadata!$B$1,MIN(IF(OFFSET(Metadata!$A$1,0,0,Metadata!Metadata_Table_Length,1)=SUBSTITUTE(C54,"rawdatafilename","count"),ROW(OFFSET(Metadata!$A$1,0,0,Metadata!Metadata_Table_Length,1))-1,"")),0),"")</f>
        <v/>
      </c>
      <c r="J54" t="str">
        <f t="array" aca="1" ref="J54" ca="1">IF(AND(G54&lt;&gt;"",G54&lt;&gt;G53),MAX(IF(G$2:G$2001=G54,H$2:H$2001,"")),"")</f>
        <v/>
      </c>
      <c r="K54" t="str">
        <f t="array" aca="1" ref="K54" ca="1">IF(AND(G54&lt;&gt;"",G54&lt;&gt;G53),MAX(IF(G$2:G$2001=G54,I$2:I$2001,"")),"")</f>
        <v/>
      </c>
      <c r="L54" t="str">
        <f t="shared" ca="1" si="3"/>
        <v/>
      </c>
    </row>
    <row r="55" spans="2:12" x14ac:dyDescent="0.25">
      <c r="B55" t="str">
        <f t="shared" ca="1" si="1"/>
        <v/>
      </c>
      <c r="C55" t="str">
        <f t="shared" ca="1" si="0"/>
        <v/>
      </c>
      <c r="D55" s="156" t="str">
        <f t="array" aca="1" ref="D55" ca="1">IFERROR(IF(B55&lt;&gt;"",IF(OR(EXACT(OFFSET(Metadata!$A$1,0,0,Metadata!Metadata_Table_Length,1),C55)),1,""),""),"")</f>
        <v/>
      </c>
      <c r="E55" s="163" t="str">
        <f t="array" aca="1" ref="E55" ca="1">IF(B55&lt;&gt;"",IF(D55=1,OFFSET(Metadata!$B$1,MIN(IF(OFFSET(Metadata!$A$1,0,0,Metadata!Metadata_Table_Length,1)=C55,ROW(OFFSET(Metadata!$A$1,0,0,Metadata!Metadata_Table_Length,1))-1,"")),0),OFFSET(Metadata!$B$1,MIN(IF(OFFSET(Metadata!$A$1,0,0,Metadata!Metadata_Table_Length,1)=SUBSTITUTE(C55,"rawdatafilename","originalfilename"),ROW(OFFSET(Metadata!$A$1,0,0,Metadata!Metadata_Table_Length,1))-1,"")),0)),"")</f>
        <v/>
      </c>
      <c r="F55" t="str">
        <f t="shared" ca="1" si="2"/>
        <v/>
      </c>
      <c r="G55" t="str">
        <f t="array" aca="1" ref="G55" ca="1">IF(B55&lt;&gt;"",OFFSET(Metadata!$B$1,MIN(IF(OFFSET(Metadata!$A$1,0,0,Metadata!Metadata_Table_Length,1)=SUBSTITUTE(C55,"rawdatafilename","partnumber"),ROW(OFFSET(Metadata!$A$1,0,0,Metadata!Metadata_Table_Length,1))-1,"")),0),"")</f>
        <v/>
      </c>
      <c r="H55" t="str">
        <f t="array" aca="1" ref="H55" ca="1">IF(B55&lt;&gt;"",OFFSET(Metadata!$B$1,MIN(IF(OFFSET(Metadata!$A$1,0,0,Metadata!Metadata_Table_Length,1)=SUBSTITUTE(C55,"rawdatafilename","original_count"),ROW(OFFSET(Metadata!$A$1,0,0,Metadata!Metadata_Table_Length,1))-1,"")),0),"")</f>
        <v/>
      </c>
      <c r="I55" t="str">
        <f t="array" aca="1" ref="I55" ca="1">IF(B55&lt;&gt;"",OFFSET(Metadata!$B$1,MIN(IF(OFFSET(Metadata!$A$1,0,0,Metadata!Metadata_Table_Length,1)=SUBSTITUTE(C55,"rawdatafilename","count"),ROW(OFFSET(Metadata!$A$1,0,0,Metadata!Metadata_Table_Length,1))-1,"")),0),"")</f>
        <v/>
      </c>
      <c r="J55" t="str">
        <f t="array" aca="1" ref="J55" ca="1">IF(AND(G55&lt;&gt;"",G55&lt;&gt;G54),MAX(IF(G$2:G$2001=G55,H$2:H$2001,"")),"")</f>
        <v/>
      </c>
      <c r="K55" t="str">
        <f t="array" aca="1" ref="K55" ca="1">IF(AND(G55&lt;&gt;"",G55&lt;&gt;G54),MAX(IF(G$2:G$2001=G55,I$2:I$2001,"")),"")</f>
        <v/>
      </c>
      <c r="L55" t="str">
        <f t="shared" ca="1" si="3"/>
        <v/>
      </c>
    </row>
    <row r="56" spans="2:12" x14ac:dyDescent="0.25">
      <c r="B56" t="str">
        <f t="shared" ca="1" si="1"/>
        <v/>
      </c>
      <c r="C56" t="str">
        <f t="shared" ca="1" si="0"/>
        <v/>
      </c>
      <c r="D56" s="156" t="str">
        <f t="array" aca="1" ref="D56" ca="1">IFERROR(IF(B56&lt;&gt;"",IF(OR(EXACT(OFFSET(Metadata!$A$1,0,0,Metadata!Metadata_Table_Length,1),C56)),1,""),""),"")</f>
        <v/>
      </c>
      <c r="E56" s="163" t="str">
        <f t="array" aca="1" ref="E56" ca="1">IF(B56&lt;&gt;"",IF(D56=1,OFFSET(Metadata!$B$1,MIN(IF(OFFSET(Metadata!$A$1,0,0,Metadata!Metadata_Table_Length,1)=C56,ROW(OFFSET(Metadata!$A$1,0,0,Metadata!Metadata_Table_Length,1))-1,"")),0),OFFSET(Metadata!$B$1,MIN(IF(OFFSET(Metadata!$A$1,0,0,Metadata!Metadata_Table_Length,1)=SUBSTITUTE(C56,"rawdatafilename","originalfilename"),ROW(OFFSET(Metadata!$A$1,0,0,Metadata!Metadata_Table_Length,1))-1,"")),0)),"")</f>
        <v/>
      </c>
      <c r="F56" t="str">
        <f t="shared" ca="1" si="2"/>
        <v/>
      </c>
      <c r="G56" t="str">
        <f t="array" aca="1" ref="G56" ca="1">IF(B56&lt;&gt;"",OFFSET(Metadata!$B$1,MIN(IF(OFFSET(Metadata!$A$1,0,0,Metadata!Metadata_Table_Length,1)=SUBSTITUTE(C56,"rawdatafilename","partnumber"),ROW(OFFSET(Metadata!$A$1,0,0,Metadata!Metadata_Table_Length,1))-1,"")),0),"")</f>
        <v/>
      </c>
      <c r="H56" t="str">
        <f t="array" aca="1" ref="H56" ca="1">IF(B56&lt;&gt;"",OFFSET(Metadata!$B$1,MIN(IF(OFFSET(Metadata!$A$1,0,0,Metadata!Metadata_Table_Length,1)=SUBSTITUTE(C56,"rawdatafilename","original_count"),ROW(OFFSET(Metadata!$A$1,0,0,Metadata!Metadata_Table_Length,1))-1,"")),0),"")</f>
        <v/>
      </c>
      <c r="I56" t="str">
        <f t="array" aca="1" ref="I56" ca="1">IF(B56&lt;&gt;"",OFFSET(Metadata!$B$1,MIN(IF(OFFSET(Metadata!$A$1,0,0,Metadata!Metadata_Table_Length,1)=SUBSTITUTE(C56,"rawdatafilename","count"),ROW(OFFSET(Metadata!$A$1,0,0,Metadata!Metadata_Table_Length,1))-1,"")),0),"")</f>
        <v/>
      </c>
      <c r="J56" t="str">
        <f t="array" aca="1" ref="J56" ca="1">IF(AND(G56&lt;&gt;"",G56&lt;&gt;G55),MAX(IF(G$2:G$2001=G56,H$2:H$2001,"")),"")</f>
        <v/>
      </c>
      <c r="K56" t="str">
        <f t="array" aca="1" ref="K56" ca="1">IF(AND(G56&lt;&gt;"",G56&lt;&gt;G55),MAX(IF(G$2:G$2001=G56,I$2:I$2001,"")),"")</f>
        <v/>
      </c>
      <c r="L56" t="str">
        <f t="shared" ca="1" si="3"/>
        <v/>
      </c>
    </row>
    <row r="57" spans="2:12" x14ac:dyDescent="0.25">
      <c r="B57" t="str">
        <f t="shared" ca="1" si="1"/>
        <v/>
      </c>
      <c r="C57" t="str">
        <f t="shared" ca="1" si="0"/>
        <v/>
      </c>
      <c r="D57" s="156" t="str">
        <f t="array" aca="1" ref="D57" ca="1">IFERROR(IF(B57&lt;&gt;"",IF(OR(EXACT(OFFSET(Metadata!$A$1,0,0,Metadata!Metadata_Table_Length,1),C57)),1,""),""),"")</f>
        <v/>
      </c>
      <c r="E57" s="163" t="str">
        <f t="array" aca="1" ref="E57" ca="1">IF(B57&lt;&gt;"",IF(D57=1,OFFSET(Metadata!$B$1,MIN(IF(OFFSET(Metadata!$A$1,0,0,Metadata!Metadata_Table_Length,1)=C57,ROW(OFFSET(Metadata!$A$1,0,0,Metadata!Metadata_Table_Length,1))-1,"")),0),OFFSET(Metadata!$B$1,MIN(IF(OFFSET(Metadata!$A$1,0,0,Metadata!Metadata_Table_Length,1)=SUBSTITUTE(C57,"rawdatafilename","originalfilename"),ROW(OFFSET(Metadata!$A$1,0,0,Metadata!Metadata_Table_Length,1))-1,"")),0)),"")</f>
        <v/>
      </c>
      <c r="F57" t="str">
        <f t="shared" ca="1" si="2"/>
        <v/>
      </c>
      <c r="G57" t="str">
        <f t="array" aca="1" ref="G57" ca="1">IF(B57&lt;&gt;"",OFFSET(Metadata!$B$1,MIN(IF(OFFSET(Metadata!$A$1,0,0,Metadata!Metadata_Table_Length,1)=SUBSTITUTE(C57,"rawdatafilename","partnumber"),ROW(OFFSET(Metadata!$A$1,0,0,Metadata!Metadata_Table_Length,1))-1,"")),0),"")</f>
        <v/>
      </c>
      <c r="H57" t="str">
        <f t="array" aca="1" ref="H57" ca="1">IF(B57&lt;&gt;"",OFFSET(Metadata!$B$1,MIN(IF(OFFSET(Metadata!$A$1,0,0,Metadata!Metadata_Table_Length,1)=SUBSTITUTE(C57,"rawdatafilename","original_count"),ROW(OFFSET(Metadata!$A$1,0,0,Metadata!Metadata_Table_Length,1))-1,"")),0),"")</f>
        <v/>
      </c>
      <c r="I57" t="str">
        <f t="array" aca="1" ref="I57" ca="1">IF(B57&lt;&gt;"",OFFSET(Metadata!$B$1,MIN(IF(OFFSET(Metadata!$A$1,0,0,Metadata!Metadata_Table_Length,1)=SUBSTITUTE(C57,"rawdatafilename","count"),ROW(OFFSET(Metadata!$A$1,0,0,Metadata!Metadata_Table_Length,1))-1,"")),0),"")</f>
        <v/>
      </c>
      <c r="J57" t="str">
        <f t="array" aca="1" ref="J57" ca="1">IF(AND(G57&lt;&gt;"",G57&lt;&gt;G56),MAX(IF(G$2:G$2001=G57,H$2:H$2001,"")),"")</f>
        <v/>
      </c>
      <c r="K57" t="str">
        <f t="array" aca="1" ref="K57" ca="1">IF(AND(G57&lt;&gt;"",G57&lt;&gt;G56),MAX(IF(G$2:G$2001=G57,I$2:I$2001,"")),"")</f>
        <v/>
      </c>
      <c r="L57" t="str">
        <f t="shared" ca="1" si="3"/>
        <v/>
      </c>
    </row>
    <row r="58" spans="2:12" x14ac:dyDescent="0.25">
      <c r="B58" t="str">
        <f t="shared" ca="1" si="1"/>
        <v/>
      </c>
      <c r="C58" t="str">
        <f t="shared" ca="1" si="0"/>
        <v/>
      </c>
      <c r="D58" s="156" t="str">
        <f t="array" aca="1" ref="D58" ca="1">IFERROR(IF(B58&lt;&gt;"",IF(OR(EXACT(OFFSET(Metadata!$A$1,0,0,Metadata!Metadata_Table_Length,1),C58)),1,""),""),"")</f>
        <v/>
      </c>
      <c r="E58" s="163" t="str">
        <f t="array" aca="1" ref="E58" ca="1">IF(B58&lt;&gt;"",IF(D58=1,OFFSET(Metadata!$B$1,MIN(IF(OFFSET(Metadata!$A$1,0,0,Metadata!Metadata_Table_Length,1)=C58,ROW(OFFSET(Metadata!$A$1,0,0,Metadata!Metadata_Table_Length,1))-1,"")),0),OFFSET(Metadata!$B$1,MIN(IF(OFFSET(Metadata!$A$1,0,0,Metadata!Metadata_Table_Length,1)=SUBSTITUTE(C58,"rawdatafilename","originalfilename"),ROW(OFFSET(Metadata!$A$1,0,0,Metadata!Metadata_Table_Length,1))-1,"")),0)),"")</f>
        <v/>
      </c>
      <c r="F58" t="str">
        <f t="shared" ca="1" si="2"/>
        <v/>
      </c>
      <c r="G58" t="str">
        <f t="array" aca="1" ref="G58" ca="1">IF(B58&lt;&gt;"",OFFSET(Metadata!$B$1,MIN(IF(OFFSET(Metadata!$A$1,0,0,Metadata!Metadata_Table_Length,1)=SUBSTITUTE(C58,"rawdatafilename","partnumber"),ROW(OFFSET(Metadata!$A$1,0,0,Metadata!Metadata_Table_Length,1))-1,"")),0),"")</f>
        <v/>
      </c>
      <c r="H58" t="str">
        <f t="array" aca="1" ref="H58" ca="1">IF(B58&lt;&gt;"",OFFSET(Metadata!$B$1,MIN(IF(OFFSET(Metadata!$A$1,0,0,Metadata!Metadata_Table_Length,1)=SUBSTITUTE(C58,"rawdatafilename","original_count"),ROW(OFFSET(Metadata!$A$1,0,0,Metadata!Metadata_Table_Length,1))-1,"")),0),"")</f>
        <v/>
      </c>
      <c r="I58" t="str">
        <f t="array" aca="1" ref="I58" ca="1">IF(B58&lt;&gt;"",OFFSET(Metadata!$B$1,MIN(IF(OFFSET(Metadata!$A$1,0,0,Metadata!Metadata_Table_Length,1)=SUBSTITUTE(C58,"rawdatafilename","count"),ROW(OFFSET(Metadata!$A$1,0,0,Metadata!Metadata_Table_Length,1))-1,"")),0),"")</f>
        <v/>
      </c>
      <c r="J58" t="str">
        <f t="array" aca="1" ref="J58" ca="1">IF(AND(G58&lt;&gt;"",G58&lt;&gt;G57),MAX(IF(G$2:G$2001=G58,H$2:H$2001,"")),"")</f>
        <v/>
      </c>
      <c r="K58" t="str">
        <f t="array" aca="1" ref="K58" ca="1">IF(AND(G58&lt;&gt;"",G58&lt;&gt;G57),MAX(IF(G$2:G$2001=G58,I$2:I$2001,"")),"")</f>
        <v/>
      </c>
      <c r="L58" t="str">
        <f t="shared" ca="1" si="3"/>
        <v/>
      </c>
    </row>
    <row r="59" spans="2:12" x14ac:dyDescent="0.25">
      <c r="B59" t="str">
        <f t="shared" ca="1" si="1"/>
        <v/>
      </c>
      <c r="C59" t="str">
        <f t="shared" ca="1" si="0"/>
        <v/>
      </c>
      <c r="D59" s="156" t="str">
        <f t="array" aca="1" ref="D59" ca="1">IFERROR(IF(B59&lt;&gt;"",IF(OR(EXACT(OFFSET(Metadata!$A$1,0,0,Metadata!Metadata_Table_Length,1),C59)),1,""),""),"")</f>
        <v/>
      </c>
      <c r="E59" s="163" t="str">
        <f t="array" aca="1" ref="E59" ca="1">IF(B59&lt;&gt;"",IF(D59=1,OFFSET(Metadata!$B$1,MIN(IF(OFFSET(Metadata!$A$1,0,0,Metadata!Metadata_Table_Length,1)=C59,ROW(OFFSET(Metadata!$A$1,0,0,Metadata!Metadata_Table_Length,1))-1,"")),0),OFFSET(Metadata!$B$1,MIN(IF(OFFSET(Metadata!$A$1,0,0,Metadata!Metadata_Table_Length,1)=SUBSTITUTE(C59,"rawdatafilename","originalfilename"),ROW(OFFSET(Metadata!$A$1,0,0,Metadata!Metadata_Table_Length,1))-1,"")),0)),"")</f>
        <v/>
      </c>
      <c r="F59" t="str">
        <f t="shared" ca="1" si="2"/>
        <v/>
      </c>
      <c r="G59" t="str">
        <f t="array" aca="1" ref="G59" ca="1">IF(B59&lt;&gt;"",OFFSET(Metadata!$B$1,MIN(IF(OFFSET(Metadata!$A$1,0,0,Metadata!Metadata_Table_Length,1)=SUBSTITUTE(C59,"rawdatafilename","partnumber"),ROW(OFFSET(Metadata!$A$1,0,0,Metadata!Metadata_Table_Length,1))-1,"")),0),"")</f>
        <v/>
      </c>
      <c r="H59" t="str">
        <f t="array" aca="1" ref="H59" ca="1">IF(B59&lt;&gt;"",OFFSET(Metadata!$B$1,MIN(IF(OFFSET(Metadata!$A$1,0,0,Metadata!Metadata_Table_Length,1)=SUBSTITUTE(C59,"rawdatafilename","original_count"),ROW(OFFSET(Metadata!$A$1,0,0,Metadata!Metadata_Table_Length,1))-1,"")),0),"")</f>
        <v/>
      </c>
      <c r="I59" t="str">
        <f t="array" aca="1" ref="I59" ca="1">IF(B59&lt;&gt;"",OFFSET(Metadata!$B$1,MIN(IF(OFFSET(Metadata!$A$1,0,0,Metadata!Metadata_Table_Length,1)=SUBSTITUTE(C59,"rawdatafilename","count"),ROW(OFFSET(Metadata!$A$1,0,0,Metadata!Metadata_Table_Length,1))-1,"")),0),"")</f>
        <v/>
      </c>
      <c r="J59" t="str">
        <f t="array" aca="1" ref="J59" ca="1">IF(AND(G59&lt;&gt;"",G59&lt;&gt;G58),MAX(IF(G$2:G$2001=G59,H$2:H$2001,"")),"")</f>
        <v/>
      </c>
      <c r="K59" t="str">
        <f t="array" aca="1" ref="K59" ca="1">IF(AND(G59&lt;&gt;"",G59&lt;&gt;G58),MAX(IF(G$2:G$2001=G59,I$2:I$2001,"")),"")</f>
        <v/>
      </c>
      <c r="L59" t="str">
        <f t="shared" ca="1" si="3"/>
        <v/>
      </c>
    </row>
    <row r="60" spans="2:12" x14ac:dyDescent="0.25">
      <c r="B60" t="str">
        <f t="shared" ca="1" si="1"/>
        <v/>
      </c>
      <c r="C60" t="str">
        <f t="shared" ca="1" si="0"/>
        <v/>
      </c>
      <c r="D60" s="156" t="str">
        <f t="array" aca="1" ref="D60" ca="1">IFERROR(IF(B60&lt;&gt;"",IF(OR(EXACT(OFFSET(Metadata!$A$1,0,0,Metadata!Metadata_Table_Length,1),C60)),1,""),""),"")</f>
        <v/>
      </c>
      <c r="E60" s="163" t="str">
        <f t="array" aca="1" ref="E60" ca="1">IF(B60&lt;&gt;"",IF(D60=1,OFFSET(Metadata!$B$1,MIN(IF(OFFSET(Metadata!$A$1,0,0,Metadata!Metadata_Table_Length,1)=C60,ROW(OFFSET(Metadata!$A$1,0,0,Metadata!Metadata_Table_Length,1))-1,"")),0),OFFSET(Metadata!$B$1,MIN(IF(OFFSET(Metadata!$A$1,0,0,Metadata!Metadata_Table_Length,1)=SUBSTITUTE(C60,"rawdatafilename","originalfilename"),ROW(OFFSET(Metadata!$A$1,0,0,Metadata!Metadata_Table_Length,1))-1,"")),0)),"")</f>
        <v/>
      </c>
      <c r="F60" t="str">
        <f t="shared" ca="1" si="2"/>
        <v/>
      </c>
      <c r="G60" t="str">
        <f t="array" aca="1" ref="G60" ca="1">IF(B60&lt;&gt;"",OFFSET(Metadata!$B$1,MIN(IF(OFFSET(Metadata!$A$1,0,0,Metadata!Metadata_Table_Length,1)=SUBSTITUTE(C60,"rawdatafilename","partnumber"),ROW(OFFSET(Metadata!$A$1,0,0,Metadata!Metadata_Table_Length,1))-1,"")),0),"")</f>
        <v/>
      </c>
      <c r="H60" t="str">
        <f t="array" aca="1" ref="H60" ca="1">IF(B60&lt;&gt;"",OFFSET(Metadata!$B$1,MIN(IF(OFFSET(Metadata!$A$1,0,0,Metadata!Metadata_Table_Length,1)=SUBSTITUTE(C60,"rawdatafilename","original_count"),ROW(OFFSET(Metadata!$A$1,0,0,Metadata!Metadata_Table_Length,1))-1,"")),0),"")</f>
        <v/>
      </c>
      <c r="I60" t="str">
        <f t="array" aca="1" ref="I60" ca="1">IF(B60&lt;&gt;"",OFFSET(Metadata!$B$1,MIN(IF(OFFSET(Metadata!$A$1,0,0,Metadata!Metadata_Table_Length,1)=SUBSTITUTE(C60,"rawdatafilename","count"),ROW(OFFSET(Metadata!$A$1,0,0,Metadata!Metadata_Table_Length,1))-1,"")),0),"")</f>
        <v/>
      </c>
      <c r="J60" t="str">
        <f t="array" aca="1" ref="J60" ca="1">IF(AND(G60&lt;&gt;"",G60&lt;&gt;G59),MAX(IF(G$2:G$2001=G60,H$2:H$2001,"")),"")</f>
        <v/>
      </c>
      <c r="K60" t="str">
        <f t="array" aca="1" ref="K60" ca="1">IF(AND(G60&lt;&gt;"",G60&lt;&gt;G59),MAX(IF(G$2:G$2001=G60,I$2:I$2001,"")),"")</f>
        <v/>
      </c>
      <c r="L60" t="str">
        <f t="shared" ca="1" si="3"/>
        <v/>
      </c>
    </row>
    <row r="61" spans="2:12" x14ac:dyDescent="0.25">
      <c r="B61" t="str">
        <f t="shared" ca="1" si="1"/>
        <v/>
      </c>
      <c r="C61" t="str">
        <f t="shared" ca="1" si="0"/>
        <v/>
      </c>
      <c r="D61" s="156" t="str">
        <f t="array" aca="1" ref="D61" ca="1">IFERROR(IF(B61&lt;&gt;"",IF(OR(EXACT(OFFSET(Metadata!$A$1,0,0,Metadata!Metadata_Table_Length,1),C61)),1,""),""),"")</f>
        <v/>
      </c>
      <c r="E61" s="163" t="str">
        <f t="array" aca="1" ref="E61" ca="1">IF(B61&lt;&gt;"",IF(D61=1,OFFSET(Metadata!$B$1,MIN(IF(OFFSET(Metadata!$A$1,0,0,Metadata!Metadata_Table_Length,1)=C61,ROW(OFFSET(Metadata!$A$1,0,0,Metadata!Metadata_Table_Length,1))-1,"")),0),OFFSET(Metadata!$B$1,MIN(IF(OFFSET(Metadata!$A$1,0,0,Metadata!Metadata_Table_Length,1)=SUBSTITUTE(C61,"rawdatafilename","originalfilename"),ROW(OFFSET(Metadata!$A$1,0,0,Metadata!Metadata_Table_Length,1))-1,"")),0)),"")</f>
        <v/>
      </c>
      <c r="F61" t="str">
        <f t="shared" ca="1" si="2"/>
        <v/>
      </c>
      <c r="G61" t="str">
        <f t="array" aca="1" ref="G61" ca="1">IF(B61&lt;&gt;"",OFFSET(Metadata!$B$1,MIN(IF(OFFSET(Metadata!$A$1,0,0,Metadata!Metadata_Table_Length,1)=SUBSTITUTE(C61,"rawdatafilename","partnumber"),ROW(OFFSET(Metadata!$A$1,0,0,Metadata!Metadata_Table_Length,1))-1,"")),0),"")</f>
        <v/>
      </c>
      <c r="H61" t="str">
        <f t="array" aca="1" ref="H61" ca="1">IF(B61&lt;&gt;"",OFFSET(Metadata!$B$1,MIN(IF(OFFSET(Metadata!$A$1,0,0,Metadata!Metadata_Table_Length,1)=SUBSTITUTE(C61,"rawdatafilename","original_count"),ROW(OFFSET(Metadata!$A$1,0,0,Metadata!Metadata_Table_Length,1))-1,"")),0),"")</f>
        <v/>
      </c>
      <c r="I61" t="str">
        <f t="array" aca="1" ref="I61" ca="1">IF(B61&lt;&gt;"",OFFSET(Metadata!$B$1,MIN(IF(OFFSET(Metadata!$A$1,0,0,Metadata!Metadata_Table_Length,1)=SUBSTITUTE(C61,"rawdatafilename","count"),ROW(OFFSET(Metadata!$A$1,0,0,Metadata!Metadata_Table_Length,1))-1,"")),0),"")</f>
        <v/>
      </c>
      <c r="J61" t="str">
        <f t="array" aca="1" ref="J61" ca="1">IF(AND(G61&lt;&gt;"",G61&lt;&gt;G60),MAX(IF(G$2:G$2001=G61,H$2:H$2001,"")),"")</f>
        <v/>
      </c>
      <c r="K61" t="str">
        <f t="array" aca="1" ref="K61" ca="1">IF(AND(G61&lt;&gt;"",G61&lt;&gt;G60),MAX(IF(G$2:G$2001=G61,I$2:I$2001,"")),"")</f>
        <v/>
      </c>
      <c r="L61" t="str">
        <f t="shared" ca="1" si="3"/>
        <v/>
      </c>
    </row>
    <row r="62" spans="2:12" x14ac:dyDescent="0.25">
      <c r="B62" t="str">
        <f t="shared" ca="1" si="1"/>
        <v/>
      </c>
      <c r="C62" t="str">
        <f t="shared" ca="1" si="0"/>
        <v/>
      </c>
      <c r="D62" s="156" t="str">
        <f t="array" aca="1" ref="D62" ca="1">IFERROR(IF(B62&lt;&gt;"",IF(OR(EXACT(OFFSET(Metadata!$A$1,0,0,Metadata!Metadata_Table_Length,1),C62)),1,""),""),"")</f>
        <v/>
      </c>
      <c r="E62" s="163" t="str">
        <f t="array" aca="1" ref="E62" ca="1">IF(B62&lt;&gt;"",IF(D62=1,OFFSET(Metadata!$B$1,MIN(IF(OFFSET(Metadata!$A$1,0,0,Metadata!Metadata_Table_Length,1)=C62,ROW(OFFSET(Metadata!$A$1,0,0,Metadata!Metadata_Table_Length,1))-1,"")),0),OFFSET(Metadata!$B$1,MIN(IF(OFFSET(Metadata!$A$1,0,0,Metadata!Metadata_Table_Length,1)=SUBSTITUTE(C62,"rawdatafilename","originalfilename"),ROW(OFFSET(Metadata!$A$1,0,0,Metadata!Metadata_Table_Length,1))-1,"")),0)),"")</f>
        <v/>
      </c>
      <c r="F62" t="str">
        <f t="shared" ca="1" si="2"/>
        <v/>
      </c>
      <c r="G62" t="str">
        <f t="array" aca="1" ref="G62" ca="1">IF(B62&lt;&gt;"",OFFSET(Metadata!$B$1,MIN(IF(OFFSET(Metadata!$A$1,0,0,Metadata!Metadata_Table_Length,1)=SUBSTITUTE(C62,"rawdatafilename","partnumber"),ROW(OFFSET(Metadata!$A$1,0,0,Metadata!Metadata_Table_Length,1))-1,"")),0),"")</f>
        <v/>
      </c>
      <c r="H62" t="str">
        <f t="array" aca="1" ref="H62" ca="1">IF(B62&lt;&gt;"",OFFSET(Metadata!$B$1,MIN(IF(OFFSET(Metadata!$A$1,0,0,Metadata!Metadata_Table_Length,1)=SUBSTITUTE(C62,"rawdatafilename","original_count"),ROW(OFFSET(Metadata!$A$1,0,0,Metadata!Metadata_Table_Length,1))-1,"")),0),"")</f>
        <v/>
      </c>
      <c r="I62" t="str">
        <f t="array" aca="1" ref="I62" ca="1">IF(B62&lt;&gt;"",OFFSET(Metadata!$B$1,MIN(IF(OFFSET(Metadata!$A$1,0,0,Metadata!Metadata_Table_Length,1)=SUBSTITUTE(C62,"rawdatafilename","count"),ROW(OFFSET(Metadata!$A$1,0,0,Metadata!Metadata_Table_Length,1))-1,"")),0),"")</f>
        <v/>
      </c>
      <c r="J62" t="str">
        <f t="array" aca="1" ref="J62" ca="1">IF(AND(G62&lt;&gt;"",G62&lt;&gt;G61),MAX(IF(G$2:G$2001=G62,H$2:H$2001,"")),"")</f>
        <v/>
      </c>
      <c r="K62" t="str">
        <f t="array" aca="1" ref="K62" ca="1">IF(AND(G62&lt;&gt;"",G62&lt;&gt;G61),MAX(IF(G$2:G$2001=G62,I$2:I$2001,"")),"")</f>
        <v/>
      </c>
      <c r="L62" t="str">
        <f t="shared" ca="1" si="3"/>
        <v/>
      </c>
    </row>
    <row r="63" spans="2:12" x14ac:dyDescent="0.25">
      <c r="B63" t="str">
        <f t="shared" ca="1" si="1"/>
        <v/>
      </c>
      <c r="C63" t="str">
        <f t="shared" ca="1" si="0"/>
        <v/>
      </c>
      <c r="D63" s="156" t="str">
        <f t="array" aca="1" ref="D63" ca="1">IFERROR(IF(B63&lt;&gt;"",IF(OR(EXACT(OFFSET(Metadata!$A$1,0,0,Metadata!Metadata_Table_Length,1),C63)),1,""),""),"")</f>
        <v/>
      </c>
      <c r="E63" s="163" t="str">
        <f t="array" aca="1" ref="E63" ca="1">IF(B63&lt;&gt;"",IF(D63=1,OFFSET(Metadata!$B$1,MIN(IF(OFFSET(Metadata!$A$1,0,0,Metadata!Metadata_Table_Length,1)=C63,ROW(OFFSET(Metadata!$A$1,0,0,Metadata!Metadata_Table_Length,1))-1,"")),0),OFFSET(Metadata!$B$1,MIN(IF(OFFSET(Metadata!$A$1,0,0,Metadata!Metadata_Table_Length,1)=SUBSTITUTE(C63,"rawdatafilename","originalfilename"),ROW(OFFSET(Metadata!$A$1,0,0,Metadata!Metadata_Table_Length,1))-1,"")),0)),"")</f>
        <v/>
      </c>
      <c r="F63" t="str">
        <f t="shared" ca="1" si="2"/>
        <v/>
      </c>
      <c r="G63" t="str">
        <f t="array" aca="1" ref="G63" ca="1">IF(B63&lt;&gt;"",OFFSET(Metadata!$B$1,MIN(IF(OFFSET(Metadata!$A$1,0,0,Metadata!Metadata_Table_Length,1)=SUBSTITUTE(C63,"rawdatafilename","partnumber"),ROW(OFFSET(Metadata!$A$1,0,0,Metadata!Metadata_Table_Length,1))-1,"")),0),"")</f>
        <v/>
      </c>
      <c r="H63" t="str">
        <f t="array" aca="1" ref="H63" ca="1">IF(B63&lt;&gt;"",OFFSET(Metadata!$B$1,MIN(IF(OFFSET(Metadata!$A$1,0,0,Metadata!Metadata_Table_Length,1)=SUBSTITUTE(C63,"rawdatafilename","original_count"),ROW(OFFSET(Metadata!$A$1,0,0,Metadata!Metadata_Table_Length,1))-1,"")),0),"")</f>
        <v/>
      </c>
      <c r="I63" t="str">
        <f t="array" aca="1" ref="I63" ca="1">IF(B63&lt;&gt;"",OFFSET(Metadata!$B$1,MIN(IF(OFFSET(Metadata!$A$1,0,0,Metadata!Metadata_Table_Length,1)=SUBSTITUTE(C63,"rawdatafilename","count"),ROW(OFFSET(Metadata!$A$1,0,0,Metadata!Metadata_Table_Length,1))-1,"")),0),"")</f>
        <v/>
      </c>
      <c r="J63" t="str">
        <f t="array" aca="1" ref="J63" ca="1">IF(AND(G63&lt;&gt;"",G63&lt;&gt;G62),MAX(IF(G$2:G$2001=G63,H$2:H$2001,"")),"")</f>
        <v/>
      </c>
      <c r="K63" t="str">
        <f t="array" aca="1" ref="K63" ca="1">IF(AND(G63&lt;&gt;"",G63&lt;&gt;G62),MAX(IF(G$2:G$2001=G63,I$2:I$2001,"")),"")</f>
        <v/>
      </c>
      <c r="L63" t="str">
        <f t="shared" ca="1" si="3"/>
        <v/>
      </c>
    </row>
    <row r="64" spans="2:12" x14ac:dyDescent="0.25">
      <c r="B64" t="str">
        <f t="shared" ca="1" si="1"/>
        <v/>
      </c>
      <c r="C64" t="str">
        <f t="shared" ca="1" si="0"/>
        <v/>
      </c>
      <c r="D64" s="156" t="str">
        <f t="array" aca="1" ref="D64" ca="1">IFERROR(IF(B64&lt;&gt;"",IF(OR(EXACT(OFFSET(Metadata!$A$1,0,0,Metadata!Metadata_Table_Length,1),C64)),1,""),""),"")</f>
        <v/>
      </c>
      <c r="E64" s="163" t="str">
        <f t="array" aca="1" ref="E64" ca="1">IF(B64&lt;&gt;"",IF(D64=1,OFFSET(Metadata!$B$1,MIN(IF(OFFSET(Metadata!$A$1,0,0,Metadata!Metadata_Table_Length,1)=C64,ROW(OFFSET(Metadata!$A$1,0,0,Metadata!Metadata_Table_Length,1))-1,"")),0),OFFSET(Metadata!$B$1,MIN(IF(OFFSET(Metadata!$A$1,0,0,Metadata!Metadata_Table_Length,1)=SUBSTITUTE(C64,"rawdatafilename","originalfilename"),ROW(OFFSET(Metadata!$A$1,0,0,Metadata!Metadata_Table_Length,1))-1,"")),0)),"")</f>
        <v/>
      </c>
      <c r="F64" t="str">
        <f t="shared" ca="1" si="2"/>
        <v/>
      </c>
      <c r="G64" t="str">
        <f t="array" aca="1" ref="G64" ca="1">IF(B64&lt;&gt;"",OFFSET(Metadata!$B$1,MIN(IF(OFFSET(Metadata!$A$1,0,0,Metadata!Metadata_Table_Length,1)=SUBSTITUTE(C64,"rawdatafilename","partnumber"),ROW(OFFSET(Metadata!$A$1,0,0,Metadata!Metadata_Table_Length,1))-1,"")),0),"")</f>
        <v/>
      </c>
      <c r="H64" t="str">
        <f t="array" aca="1" ref="H64" ca="1">IF(B64&lt;&gt;"",OFFSET(Metadata!$B$1,MIN(IF(OFFSET(Metadata!$A$1,0,0,Metadata!Metadata_Table_Length,1)=SUBSTITUTE(C64,"rawdatafilename","original_count"),ROW(OFFSET(Metadata!$A$1,0,0,Metadata!Metadata_Table_Length,1))-1,"")),0),"")</f>
        <v/>
      </c>
      <c r="I64" t="str">
        <f t="array" aca="1" ref="I64" ca="1">IF(B64&lt;&gt;"",OFFSET(Metadata!$B$1,MIN(IF(OFFSET(Metadata!$A$1,0,0,Metadata!Metadata_Table_Length,1)=SUBSTITUTE(C64,"rawdatafilename","count"),ROW(OFFSET(Metadata!$A$1,0,0,Metadata!Metadata_Table_Length,1))-1,"")),0),"")</f>
        <v/>
      </c>
      <c r="J64" t="str">
        <f t="array" aca="1" ref="J64" ca="1">IF(AND(G64&lt;&gt;"",G64&lt;&gt;G63),MAX(IF(G$2:G$2001=G64,H$2:H$2001,"")),"")</f>
        <v/>
      </c>
      <c r="K64" t="str">
        <f t="array" aca="1" ref="K64" ca="1">IF(AND(G64&lt;&gt;"",G64&lt;&gt;G63),MAX(IF(G$2:G$2001=G64,I$2:I$2001,"")),"")</f>
        <v/>
      </c>
      <c r="L64" t="str">
        <f t="shared" ca="1" si="3"/>
        <v/>
      </c>
    </row>
    <row r="65" spans="2:12" x14ac:dyDescent="0.25">
      <c r="B65" t="str">
        <f t="shared" ca="1" si="1"/>
        <v/>
      </c>
      <c r="C65" t="str">
        <f t="shared" ca="1" si="0"/>
        <v/>
      </c>
      <c r="D65" s="156" t="str">
        <f t="array" aca="1" ref="D65" ca="1">IFERROR(IF(B65&lt;&gt;"",IF(OR(EXACT(OFFSET(Metadata!$A$1,0,0,Metadata!Metadata_Table_Length,1),C65)),1,""),""),"")</f>
        <v/>
      </c>
      <c r="E65" s="163" t="str">
        <f t="array" aca="1" ref="E65" ca="1">IF(B65&lt;&gt;"",IF(D65=1,OFFSET(Metadata!$B$1,MIN(IF(OFFSET(Metadata!$A$1,0,0,Metadata!Metadata_Table_Length,1)=C65,ROW(OFFSET(Metadata!$A$1,0,0,Metadata!Metadata_Table_Length,1))-1,"")),0),OFFSET(Metadata!$B$1,MIN(IF(OFFSET(Metadata!$A$1,0,0,Metadata!Metadata_Table_Length,1)=SUBSTITUTE(C65,"rawdatafilename","originalfilename"),ROW(OFFSET(Metadata!$A$1,0,0,Metadata!Metadata_Table_Length,1))-1,"")),0)),"")</f>
        <v/>
      </c>
      <c r="F65" t="str">
        <f t="shared" ca="1" si="2"/>
        <v/>
      </c>
      <c r="G65" t="str">
        <f t="array" aca="1" ref="G65" ca="1">IF(B65&lt;&gt;"",OFFSET(Metadata!$B$1,MIN(IF(OFFSET(Metadata!$A$1,0,0,Metadata!Metadata_Table_Length,1)=SUBSTITUTE(C65,"rawdatafilename","partnumber"),ROW(OFFSET(Metadata!$A$1,0,0,Metadata!Metadata_Table_Length,1))-1,"")),0),"")</f>
        <v/>
      </c>
      <c r="H65" t="str">
        <f t="array" aca="1" ref="H65" ca="1">IF(B65&lt;&gt;"",OFFSET(Metadata!$B$1,MIN(IF(OFFSET(Metadata!$A$1,0,0,Metadata!Metadata_Table_Length,1)=SUBSTITUTE(C65,"rawdatafilename","original_count"),ROW(OFFSET(Metadata!$A$1,0,0,Metadata!Metadata_Table_Length,1))-1,"")),0),"")</f>
        <v/>
      </c>
      <c r="I65" t="str">
        <f t="array" aca="1" ref="I65" ca="1">IF(B65&lt;&gt;"",OFFSET(Metadata!$B$1,MIN(IF(OFFSET(Metadata!$A$1,0,0,Metadata!Metadata_Table_Length,1)=SUBSTITUTE(C65,"rawdatafilename","count"),ROW(OFFSET(Metadata!$A$1,0,0,Metadata!Metadata_Table_Length,1))-1,"")),0),"")</f>
        <v/>
      </c>
      <c r="J65" t="str">
        <f t="array" aca="1" ref="J65" ca="1">IF(AND(G65&lt;&gt;"",G65&lt;&gt;G64),MAX(IF(G$2:G$2001=G65,H$2:H$2001,"")),"")</f>
        <v/>
      </c>
      <c r="K65" t="str">
        <f t="array" aca="1" ref="K65" ca="1">IF(AND(G65&lt;&gt;"",G65&lt;&gt;G64),MAX(IF(G$2:G$2001=G65,I$2:I$2001,"")),"")</f>
        <v/>
      </c>
      <c r="L65" t="str">
        <f t="shared" ca="1" si="3"/>
        <v/>
      </c>
    </row>
    <row r="66" spans="2:12" x14ac:dyDescent="0.25">
      <c r="B66" t="str">
        <f t="shared" ca="1" si="1"/>
        <v/>
      </c>
      <c r="C66" t="str">
        <f t="shared" ref="C66:C129" ca="1" si="4">IF(B66&lt;&gt;"",CONCATENATE("RESULTS_SEARCH_",B66,"_PARAMETERS_PEAKLIST_rawdatafilename"),"")</f>
        <v/>
      </c>
      <c r="D66" s="156" t="str">
        <f t="array" aca="1" ref="D66" ca="1">IFERROR(IF(B66&lt;&gt;"",IF(OR(EXACT(OFFSET(Metadata!$A$1,0,0,Metadata!Metadata_Table_Length,1),C66)),1,""),""),"")</f>
        <v/>
      </c>
      <c r="E66" s="163" t="str">
        <f t="array" aca="1" ref="E66" ca="1">IF(B66&lt;&gt;"",IF(D66=1,OFFSET(Metadata!$B$1,MIN(IF(OFFSET(Metadata!$A$1,0,0,Metadata!Metadata_Table_Length,1)=C66,ROW(OFFSET(Metadata!$A$1,0,0,Metadata!Metadata_Table_Length,1))-1,"")),0),OFFSET(Metadata!$B$1,MIN(IF(OFFSET(Metadata!$A$1,0,0,Metadata!Metadata_Table_Length,1)=SUBSTITUTE(C66,"rawdatafilename","originalfilename"),ROW(OFFSET(Metadata!$A$1,0,0,Metadata!Metadata_Table_Length,1))-1,"")),0)),"")</f>
        <v/>
      </c>
      <c r="F66" t="str">
        <f t="shared" ca="1" si="2"/>
        <v/>
      </c>
      <c r="G66" t="str">
        <f t="array" aca="1" ref="G66" ca="1">IF(B66&lt;&gt;"",OFFSET(Metadata!$B$1,MIN(IF(OFFSET(Metadata!$A$1,0,0,Metadata!Metadata_Table_Length,1)=SUBSTITUTE(C66,"rawdatafilename","partnumber"),ROW(OFFSET(Metadata!$A$1,0,0,Metadata!Metadata_Table_Length,1))-1,"")),0),"")</f>
        <v/>
      </c>
      <c r="H66" t="str">
        <f t="array" aca="1" ref="H66" ca="1">IF(B66&lt;&gt;"",OFFSET(Metadata!$B$1,MIN(IF(OFFSET(Metadata!$A$1,0,0,Metadata!Metadata_Table_Length,1)=SUBSTITUTE(C66,"rawdatafilename","original_count"),ROW(OFFSET(Metadata!$A$1,0,0,Metadata!Metadata_Table_Length,1))-1,"")),0),"")</f>
        <v/>
      </c>
      <c r="I66" t="str">
        <f t="array" aca="1" ref="I66" ca="1">IF(B66&lt;&gt;"",OFFSET(Metadata!$B$1,MIN(IF(OFFSET(Metadata!$A$1,0,0,Metadata!Metadata_Table_Length,1)=SUBSTITUTE(C66,"rawdatafilename","count"),ROW(OFFSET(Metadata!$A$1,0,0,Metadata!Metadata_Table_Length,1))-1,"")),0),"")</f>
        <v/>
      </c>
      <c r="J66" t="str">
        <f t="array" aca="1" ref="J66" ca="1">IF(AND(G66&lt;&gt;"",G66&lt;&gt;G65),MAX(IF(G$2:G$2001=G66,H$2:H$2001,"")),"")</f>
        <v/>
      </c>
      <c r="K66" t="str">
        <f t="array" aca="1" ref="K66" ca="1">IF(AND(G66&lt;&gt;"",G66&lt;&gt;G65),MAX(IF(G$2:G$2001=G66,I$2:I$2001,"")),"")</f>
        <v/>
      </c>
      <c r="L66" t="str">
        <f t="shared" ca="1" si="3"/>
        <v/>
      </c>
    </row>
    <row r="67" spans="2:12" x14ac:dyDescent="0.25">
      <c r="B67" t="str">
        <f t="shared" ref="B67:B130" ca="1" si="5">IF(B66&lt;&gt;"",IF(B66+1&lt;=$A$9,B66+1,""),"")</f>
        <v/>
      </c>
      <c r="C67" t="str">
        <f t="shared" ca="1" si="4"/>
        <v/>
      </c>
      <c r="D67" s="156" t="str">
        <f t="array" aca="1" ref="D67" ca="1">IFERROR(IF(B67&lt;&gt;"",IF(OR(EXACT(OFFSET(Metadata!$A$1,0,0,Metadata!Metadata_Table_Length,1),C67)),1,""),""),"")</f>
        <v/>
      </c>
      <c r="E67" s="163" t="str">
        <f t="array" aca="1" ref="E67" ca="1">IF(B67&lt;&gt;"",IF(D67=1,OFFSET(Metadata!$B$1,MIN(IF(OFFSET(Metadata!$A$1,0,0,Metadata!Metadata_Table_Length,1)=C67,ROW(OFFSET(Metadata!$A$1,0,0,Metadata!Metadata_Table_Length,1))-1,"")),0),OFFSET(Metadata!$B$1,MIN(IF(OFFSET(Metadata!$A$1,0,0,Metadata!Metadata_Table_Length,1)=SUBSTITUTE(C67,"rawdatafilename","originalfilename"),ROW(OFFSET(Metadata!$A$1,0,0,Metadata!Metadata_Table_Length,1))-1,"")),0)),"")</f>
        <v/>
      </c>
      <c r="F67" t="str">
        <f t="shared" ref="F67:F130" ca="1" si="6">IF(F66&lt;&gt;"",IF(E67&lt;&gt;"",IF(E67&lt;&gt;E66,F66+1,F66),""),"")</f>
        <v/>
      </c>
      <c r="G67" t="str">
        <f t="array" aca="1" ref="G67" ca="1">IF(B67&lt;&gt;"",OFFSET(Metadata!$B$1,MIN(IF(OFFSET(Metadata!$A$1,0,0,Metadata!Metadata_Table_Length,1)=SUBSTITUTE(C67,"rawdatafilename","partnumber"),ROW(OFFSET(Metadata!$A$1,0,0,Metadata!Metadata_Table_Length,1))-1,"")),0),"")</f>
        <v/>
      </c>
      <c r="H67" t="str">
        <f t="array" aca="1" ref="H67" ca="1">IF(B67&lt;&gt;"",OFFSET(Metadata!$B$1,MIN(IF(OFFSET(Metadata!$A$1,0,0,Metadata!Metadata_Table_Length,1)=SUBSTITUTE(C67,"rawdatafilename","original_count"),ROW(OFFSET(Metadata!$A$1,0,0,Metadata!Metadata_Table_Length,1))-1,"")),0),"")</f>
        <v/>
      </c>
      <c r="I67" t="str">
        <f t="array" aca="1" ref="I67" ca="1">IF(B67&lt;&gt;"",OFFSET(Metadata!$B$1,MIN(IF(OFFSET(Metadata!$A$1,0,0,Metadata!Metadata_Table_Length,1)=SUBSTITUTE(C67,"rawdatafilename","count"),ROW(OFFSET(Metadata!$A$1,0,0,Metadata!Metadata_Table_Length,1))-1,"")),0),"")</f>
        <v/>
      </c>
      <c r="J67" t="str">
        <f t="array" aca="1" ref="J67" ca="1">IF(AND(G67&lt;&gt;"",G67&lt;&gt;G66),MAX(IF(G$2:G$2001=G67,H$2:H$2001,"")),"")</f>
        <v/>
      </c>
      <c r="K67" t="str">
        <f t="array" aca="1" ref="K67" ca="1">IF(AND(G67&lt;&gt;"",G67&lt;&gt;G66),MAX(IF(G$2:G$2001=G67,I$2:I$2001,"")),"")</f>
        <v/>
      </c>
      <c r="L67" t="str">
        <f t="shared" ref="L67:L130" ca="1" si="7">IF(F67&lt;&gt;"",IF(F67&lt;&gt;F66,F67,""),"")</f>
        <v/>
      </c>
    </row>
    <row r="68" spans="2:12" x14ac:dyDescent="0.25">
      <c r="B68" t="str">
        <f t="shared" ca="1" si="5"/>
        <v/>
      </c>
      <c r="C68" t="str">
        <f t="shared" ca="1" si="4"/>
        <v/>
      </c>
      <c r="D68" s="156" t="str">
        <f t="array" aca="1" ref="D68" ca="1">IFERROR(IF(B68&lt;&gt;"",IF(OR(EXACT(OFFSET(Metadata!$A$1,0,0,Metadata!Metadata_Table_Length,1),C68)),1,""),""),"")</f>
        <v/>
      </c>
      <c r="E68" s="163" t="str">
        <f t="array" aca="1" ref="E68" ca="1">IF(B68&lt;&gt;"",IF(D68=1,OFFSET(Metadata!$B$1,MIN(IF(OFFSET(Metadata!$A$1,0,0,Metadata!Metadata_Table_Length,1)=C68,ROW(OFFSET(Metadata!$A$1,0,0,Metadata!Metadata_Table_Length,1))-1,"")),0),OFFSET(Metadata!$B$1,MIN(IF(OFFSET(Metadata!$A$1,0,0,Metadata!Metadata_Table_Length,1)=SUBSTITUTE(C68,"rawdatafilename","originalfilename"),ROW(OFFSET(Metadata!$A$1,0,0,Metadata!Metadata_Table_Length,1))-1,"")),0)),"")</f>
        <v/>
      </c>
      <c r="F68" t="str">
        <f t="shared" ca="1" si="6"/>
        <v/>
      </c>
      <c r="G68" t="str">
        <f t="array" aca="1" ref="G68" ca="1">IF(B68&lt;&gt;"",OFFSET(Metadata!$B$1,MIN(IF(OFFSET(Metadata!$A$1,0,0,Metadata!Metadata_Table_Length,1)=SUBSTITUTE(C68,"rawdatafilename","partnumber"),ROW(OFFSET(Metadata!$A$1,0,0,Metadata!Metadata_Table_Length,1))-1,"")),0),"")</f>
        <v/>
      </c>
      <c r="H68" t="str">
        <f t="array" aca="1" ref="H68" ca="1">IF(B68&lt;&gt;"",OFFSET(Metadata!$B$1,MIN(IF(OFFSET(Metadata!$A$1,0,0,Metadata!Metadata_Table_Length,1)=SUBSTITUTE(C68,"rawdatafilename","original_count"),ROW(OFFSET(Metadata!$A$1,0,0,Metadata!Metadata_Table_Length,1))-1,"")),0),"")</f>
        <v/>
      </c>
      <c r="I68" t="str">
        <f t="array" aca="1" ref="I68" ca="1">IF(B68&lt;&gt;"",OFFSET(Metadata!$B$1,MIN(IF(OFFSET(Metadata!$A$1,0,0,Metadata!Metadata_Table_Length,1)=SUBSTITUTE(C68,"rawdatafilename","count"),ROW(OFFSET(Metadata!$A$1,0,0,Metadata!Metadata_Table_Length,1))-1,"")),0),"")</f>
        <v/>
      </c>
      <c r="J68" t="str">
        <f t="array" aca="1" ref="J68" ca="1">IF(AND(G68&lt;&gt;"",G68&lt;&gt;G67),MAX(IF(G$2:G$2001=G68,H$2:H$2001,"")),"")</f>
        <v/>
      </c>
      <c r="K68" t="str">
        <f t="array" aca="1" ref="K68" ca="1">IF(AND(G68&lt;&gt;"",G68&lt;&gt;G67),MAX(IF(G$2:G$2001=G68,I$2:I$2001,"")),"")</f>
        <v/>
      </c>
      <c r="L68" t="str">
        <f t="shared" ca="1" si="7"/>
        <v/>
      </c>
    </row>
    <row r="69" spans="2:12" x14ac:dyDescent="0.25">
      <c r="B69" t="str">
        <f t="shared" ca="1" si="5"/>
        <v/>
      </c>
      <c r="C69" t="str">
        <f t="shared" ca="1" si="4"/>
        <v/>
      </c>
      <c r="D69" s="156" t="str">
        <f t="array" aca="1" ref="D69" ca="1">IFERROR(IF(B69&lt;&gt;"",IF(OR(EXACT(OFFSET(Metadata!$A$1,0,0,Metadata!Metadata_Table_Length,1),C69)),1,""),""),"")</f>
        <v/>
      </c>
      <c r="E69" s="163" t="str">
        <f t="array" aca="1" ref="E69" ca="1">IF(B69&lt;&gt;"",IF(D69=1,OFFSET(Metadata!$B$1,MIN(IF(OFFSET(Metadata!$A$1,0,0,Metadata!Metadata_Table_Length,1)=C69,ROW(OFFSET(Metadata!$A$1,0,0,Metadata!Metadata_Table_Length,1))-1,"")),0),OFFSET(Metadata!$B$1,MIN(IF(OFFSET(Metadata!$A$1,0,0,Metadata!Metadata_Table_Length,1)=SUBSTITUTE(C69,"rawdatafilename","originalfilename"),ROW(OFFSET(Metadata!$A$1,0,0,Metadata!Metadata_Table_Length,1))-1,"")),0)),"")</f>
        <v/>
      </c>
      <c r="F69" t="str">
        <f t="shared" ca="1" si="6"/>
        <v/>
      </c>
      <c r="G69" t="str">
        <f t="array" aca="1" ref="G69" ca="1">IF(B69&lt;&gt;"",OFFSET(Metadata!$B$1,MIN(IF(OFFSET(Metadata!$A$1,0,0,Metadata!Metadata_Table_Length,1)=SUBSTITUTE(C69,"rawdatafilename","partnumber"),ROW(OFFSET(Metadata!$A$1,0,0,Metadata!Metadata_Table_Length,1))-1,"")),0),"")</f>
        <v/>
      </c>
      <c r="H69" t="str">
        <f t="array" aca="1" ref="H69" ca="1">IF(B69&lt;&gt;"",OFFSET(Metadata!$B$1,MIN(IF(OFFSET(Metadata!$A$1,0,0,Metadata!Metadata_Table_Length,1)=SUBSTITUTE(C69,"rawdatafilename","original_count"),ROW(OFFSET(Metadata!$A$1,0,0,Metadata!Metadata_Table_Length,1))-1,"")),0),"")</f>
        <v/>
      </c>
      <c r="I69" t="str">
        <f t="array" aca="1" ref="I69" ca="1">IF(B69&lt;&gt;"",OFFSET(Metadata!$B$1,MIN(IF(OFFSET(Metadata!$A$1,0,0,Metadata!Metadata_Table_Length,1)=SUBSTITUTE(C69,"rawdatafilename","count"),ROW(OFFSET(Metadata!$A$1,0,0,Metadata!Metadata_Table_Length,1))-1,"")),0),"")</f>
        <v/>
      </c>
      <c r="J69" t="str">
        <f t="array" aca="1" ref="J69" ca="1">IF(AND(G69&lt;&gt;"",G69&lt;&gt;G68),MAX(IF(G$2:G$2001=G69,H$2:H$2001,"")),"")</f>
        <v/>
      </c>
      <c r="K69" t="str">
        <f t="array" aca="1" ref="K69" ca="1">IF(AND(G69&lt;&gt;"",G69&lt;&gt;G68),MAX(IF(G$2:G$2001=G69,I$2:I$2001,"")),"")</f>
        <v/>
      </c>
      <c r="L69" t="str">
        <f t="shared" ca="1" si="7"/>
        <v/>
      </c>
    </row>
    <row r="70" spans="2:12" x14ac:dyDescent="0.25">
      <c r="B70" t="str">
        <f t="shared" ca="1" si="5"/>
        <v/>
      </c>
      <c r="C70" t="str">
        <f t="shared" ca="1" si="4"/>
        <v/>
      </c>
      <c r="D70" s="156" t="str">
        <f t="array" aca="1" ref="D70" ca="1">IFERROR(IF(B70&lt;&gt;"",IF(OR(EXACT(OFFSET(Metadata!$A$1,0,0,Metadata!Metadata_Table_Length,1),C70)),1,""),""),"")</f>
        <v/>
      </c>
      <c r="E70" s="163" t="str">
        <f t="array" aca="1" ref="E70" ca="1">IF(B70&lt;&gt;"",IF(D70=1,OFFSET(Metadata!$B$1,MIN(IF(OFFSET(Metadata!$A$1,0,0,Metadata!Metadata_Table_Length,1)=C70,ROW(OFFSET(Metadata!$A$1,0,0,Metadata!Metadata_Table_Length,1))-1,"")),0),OFFSET(Metadata!$B$1,MIN(IF(OFFSET(Metadata!$A$1,0,0,Metadata!Metadata_Table_Length,1)=SUBSTITUTE(C70,"rawdatafilename","originalfilename"),ROW(OFFSET(Metadata!$A$1,0,0,Metadata!Metadata_Table_Length,1))-1,"")),0)),"")</f>
        <v/>
      </c>
      <c r="F70" t="str">
        <f t="shared" ca="1" si="6"/>
        <v/>
      </c>
      <c r="G70" t="str">
        <f t="array" aca="1" ref="G70" ca="1">IF(B70&lt;&gt;"",OFFSET(Metadata!$B$1,MIN(IF(OFFSET(Metadata!$A$1,0,0,Metadata!Metadata_Table_Length,1)=SUBSTITUTE(C70,"rawdatafilename","partnumber"),ROW(OFFSET(Metadata!$A$1,0,0,Metadata!Metadata_Table_Length,1))-1,"")),0),"")</f>
        <v/>
      </c>
      <c r="H70" t="str">
        <f t="array" aca="1" ref="H70" ca="1">IF(B70&lt;&gt;"",OFFSET(Metadata!$B$1,MIN(IF(OFFSET(Metadata!$A$1,0,0,Metadata!Metadata_Table_Length,1)=SUBSTITUTE(C70,"rawdatafilename","original_count"),ROW(OFFSET(Metadata!$A$1,0,0,Metadata!Metadata_Table_Length,1))-1,"")),0),"")</f>
        <v/>
      </c>
      <c r="I70" t="str">
        <f t="array" aca="1" ref="I70" ca="1">IF(B70&lt;&gt;"",OFFSET(Metadata!$B$1,MIN(IF(OFFSET(Metadata!$A$1,0,0,Metadata!Metadata_Table_Length,1)=SUBSTITUTE(C70,"rawdatafilename","count"),ROW(OFFSET(Metadata!$A$1,0,0,Metadata!Metadata_Table_Length,1))-1,"")),0),"")</f>
        <v/>
      </c>
      <c r="J70" t="str">
        <f t="array" aca="1" ref="J70" ca="1">IF(AND(G70&lt;&gt;"",G70&lt;&gt;G69),MAX(IF(G$2:G$2001=G70,H$2:H$2001,"")),"")</f>
        <v/>
      </c>
      <c r="K70" t="str">
        <f t="array" aca="1" ref="K70" ca="1">IF(AND(G70&lt;&gt;"",G70&lt;&gt;G69),MAX(IF(G$2:G$2001=G70,I$2:I$2001,"")),"")</f>
        <v/>
      </c>
      <c r="L70" t="str">
        <f t="shared" ca="1" si="7"/>
        <v/>
      </c>
    </row>
    <row r="71" spans="2:12" x14ac:dyDescent="0.25">
      <c r="B71" t="str">
        <f t="shared" ca="1" si="5"/>
        <v/>
      </c>
      <c r="C71" t="str">
        <f t="shared" ca="1" si="4"/>
        <v/>
      </c>
      <c r="D71" s="156" t="str">
        <f t="array" aca="1" ref="D71" ca="1">IFERROR(IF(B71&lt;&gt;"",IF(OR(EXACT(OFFSET(Metadata!$A$1,0,0,Metadata!Metadata_Table_Length,1),C71)),1,""),""),"")</f>
        <v/>
      </c>
      <c r="E71" s="163" t="str">
        <f t="array" aca="1" ref="E71" ca="1">IF(B71&lt;&gt;"",IF(D71=1,OFFSET(Metadata!$B$1,MIN(IF(OFFSET(Metadata!$A$1,0,0,Metadata!Metadata_Table_Length,1)=C71,ROW(OFFSET(Metadata!$A$1,0,0,Metadata!Metadata_Table_Length,1))-1,"")),0),OFFSET(Metadata!$B$1,MIN(IF(OFFSET(Metadata!$A$1,0,0,Metadata!Metadata_Table_Length,1)=SUBSTITUTE(C71,"rawdatafilename","originalfilename"),ROW(OFFSET(Metadata!$A$1,0,0,Metadata!Metadata_Table_Length,1))-1,"")),0)),"")</f>
        <v/>
      </c>
      <c r="F71" t="str">
        <f t="shared" ca="1" si="6"/>
        <v/>
      </c>
      <c r="G71" t="str">
        <f t="array" aca="1" ref="G71" ca="1">IF(B71&lt;&gt;"",OFFSET(Metadata!$B$1,MIN(IF(OFFSET(Metadata!$A$1,0,0,Metadata!Metadata_Table_Length,1)=SUBSTITUTE(C71,"rawdatafilename","partnumber"),ROW(OFFSET(Metadata!$A$1,0,0,Metadata!Metadata_Table_Length,1))-1,"")),0),"")</f>
        <v/>
      </c>
      <c r="H71" t="str">
        <f t="array" aca="1" ref="H71" ca="1">IF(B71&lt;&gt;"",OFFSET(Metadata!$B$1,MIN(IF(OFFSET(Metadata!$A$1,0,0,Metadata!Metadata_Table_Length,1)=SUBSTITUTE(C71,"rawdatafilename","original_count"),ROW(OFFSET(Metadata!$A$1,0,0,Metadata!Metadata_Table_Length,1))-1,"")),0),"")</f>
        <v/>
      </c>
      <c r="I71" t="str">
        <f t="array" aca="1" ref="I71" ca="1">IF(B71&lt;&gt;"",OFFSET(Metadata!$B$1,MIN(IF(OFFSET(Metadata!$A$1,0,0,Metadata!Metadata_Table_Length,1)=SUBSTITUTE(C71,"rawdatafilename","count"),ROW(OFFSET(Metadata!$A$1,0,0,Metadata!Metadata_Table_Length,1))-1,"")),0),"")</f>
        <v/>
      </c>
      <c r="J71" t="str">
        <f t="array" aca="1" ref="J71" ca="1">IF(AND(G71&lt;&gt;"",G71&lt;&gt;G70),MAX(IF(G$2:G$2001=G71,H$2:H$2001,"")),"")</f>
        <v/>
      </c>
      <c r="K71" t="str">
        <f t="array" aca="1" ref="K71" ca="1">IF(AND(G71&lt;&gt;"",G71&lt;&gt;G70),MAX(IF(G$2:G$2001=G71,I$2:I$2001,"")),"")</f>
        <v/>
      </c>
      <c r="L71" t="str">
        <f t="shared" ca="1" si="7"/>
        <v/>
      </c>
    </row>
    <row r="72" spans="2:12" x14ac:dyDescent="0.25">
      <c r="B72" t="str">
        <f t="shared" ca="1" si="5"/>
        <v/>
      </c>
      <c r="C72" t="str">
        <f t="shared" ca="1" si="4"/>
        <v/>
      </c>
      <c r="D72" s="156" t="str">
        <f t="array" aca="1" ref="D72" ca="1">IFERROR(IF(B72&lt;&gt;"",IF(OR(EXACT(OFFSET(Metadata!$A$1,0,0,Metadata!Metadata_Table_Length,1),C72)),1,""),""),"")</f>
        <v/>
      </c>
      <c r="E72" s="163" t="str">
        <f t="array" aca="1" ref="E72" ca="1">IF(B72&lt;&gt;"",IF(D72=1,OFFSET(Metadata!$B$1,MIN(IF(OFFSET(Metadata!$A$1,0,0,Metadata!Metadata_Table_Length,1)=C72,ROW(OFFSET(Metadata!$A$1,0,0,Metadata!Metadata_Table_Length,1))-1,"")),0),OFFSET(Metadata!$B$1,MIN(IF(OFFSET(Metadata!$A$1,0,0,Metadata!Metadata_Table_Length,1)=SUBSTITUTE(C72,"rawdatafilename","originalfilename"),ROW(OFFSET(Metadata!$A$1,0,0,Metadata!Metadata_Table_Length,1))-1,"")),0)),"")</f>
        <v/>
      </c>
      <c r="F72" t="str">
        <f t="shared" ca="1" si="6"/>
        <v/>
      </c>
      <c r="G72" t="str">
        <f t="array" aca="1" ref="G72" ca="1">IF(B72&lt;&gt;"",OFFSET(Metadata!$B$1,MIN(IF(OFFSET(Metadata!$A$1,0,0,Metadata!Metadata_Table_Length,1)=SUBSTITUTE(C72,"rawdatafilename","partnumber"),ROW(OFFSET(Metadata!$A$1,0,0,Metadata!Metadata_Table_Length,1))-1,"")),0),"")</f>
        <v/>
      </c>
      <c r="H72" t="str">
        <f t="array" aca="1" ref="H72" ca="1">IF(B72&lt;&gt;"",OFFSET(Metadata!$B$1,MIN(IF(OFFSET(Metadata!$A$1,0,0,Metadata!Metadata_Table_Length,1)=SUBSTITUTE(C72,"rawdatafilename","original_count"),ROW(OFFSET(Metadata!$A$1,0,0,Metadata!Metadata_Table_Length,1))-1,"")),0),"")</f>
        <v/>
      </c>
      <c r="I72" t="str">
        <f t="array" aca="1" ref="I72" ca="1">IF(B72&lt;&gt;"",OFFSET(Metadata!$B$1,MIN(IF(OFFSET(Metadata!$A$1,0,0,Metadata!Metadata_Table_Length,1)=SUBSTITUTE(C72,"rawdatafilename","count"),ROW(OFFSET(Metadata!$A$1,0,0,Metadata!Metadata_Table_Length,1))-1,"")),0),"")</f>
        <v/>
      </c>
      <c r="J72" t="str">
        <f t="array" aca="1" ref="J72" ca="1">IF(AND(G72&lt;&gt;"",G72&lt;&gt;G71),MAX(IF(G$2:G$2001=G72,H$2:H$2001,"")),"")</f>
        <v/>
      </c>
      <c r="K72" t="str">
        <f t="array" aca="1" ref="K72" ca="1">IF(AND(G72&lt;&gt;"",G72&lt;&gt;G71),MAX(IF(G$2:G$2001=G72,I$2:I$2001,"")),"")</f>
        <v/>
      </c>
      <c r="L72" t="str">
        <f t="shared" ca="1" si="7"/>
        <v/>
      </c>
    </row>
    <row r="73" spans="2:12" x14ac:dyDescent="0.25">
      <c r="B73" t="str">
        <f t="shared" ca="1" si="5"/>
        <v/>
      </c>
      <c r="C73" t="str">
        <f t="shared" ca="1" si="4"/>
        <v/>
      </c>
      <c r="D73" s="156" t="str">
        <f t="array" aca="1" ref="D73" ca="1">IFERROR(IF(B73&lt;&gt;"",IF(OR(EXACT(OFFSET(Metadata!$A$1,0,0,Metadata!Metadata_Table_Length,1),C73)),1,""),""),"")</f>
        <v/>
      </c>
      <c r="E73" s="163" t="str">
        <f t="array" aca="1" ref="E73" ca="1">IF(B73&lt;&gt;"",IF(D73=1,OFFSET(Metadata!$B$1,MIN(IF(OFFSET(Metadata!$A$1,0,0,Metadata!Metadata_Table_Length,1)=C73,ROW(OFFSET(Metadata!$A$1,0,0,Metadata!Metadata_Table_Length,1))-1,"")),0),OFFSET(Metadata!$B$1,MIN(IF(OFFSET(Metadata!$A$1,0,0,Metadata!Metadata_Table_Length,1)=SUBSTITUTE(C73,"rawdatafilename","originalfilename"),ROW(OFFSET(Metadata!$A$1,0,0,Metadata!Metadata_Table_Length,1))-1,"")),0)),"")</f>
        <v/>
      </c>
      <c r="F73" t="str">
        <f t="shared" ca="1" si="6"/>
        <v/>
      </c>
      <c r="G73" t="str">
        <f t="array" aca="1" ref="G73" ca="1">IF(B73&lt;&gt;"",OFFSET(Metadata!$B$1,MIN(IF(OFFSET(Metadata!$A$1,0,0,Metadata!Metadata_Table_Length,1)=SUBSTITUTE(C73,"rawdatafilename","partnumber"),ROW(OFFSET(Metadata!$A$1,0,0,Metadata!Metadata_Table_Length,1))-1,"")),0),"")</f>
        <v/>
      </c>
      <c r="H73" t="str">
        <f t="array" aca="1" ref="H73" ca="1">IF(B73&lt;&gt;"",OFFSET(Metadata!$B$1,MIN(IF(OFFSET(Metadata!$A$1,0,0,Metadata!Metadata_Table_Length,1)=SUBSTITUTE(C73,"rawdatafilename","original_count"),ROW(OFFSET(Metadata!$A$1,0,0,Metadata!Metadata_Table_Length,1))-1,"")),0),"")</f>
        <v/>
      </c>
      <c r="I73" t="str">
        <f t="array" aca="1" ref="I73" ca="1">IF(B73&lt;&gt;"",OFFSET(Metadata!$B$1,MIN(IF(OFFSET(Metadata!$A$1,0,0,Metadata!Metadata_Table_Length,1)=SUBSTITUTE(C73,"rawdatafilename","count"),ROW(OFFSET(Metadata!$A$1,0,0,Metadata!Metadata_Table_Length,1))-1,"")),0),"")</f>
        <v/>
      </c>
      <c r="J73" t="str">
        <f t="array" aca="1" ref="J73" ca="1">IF(AND(G73&lt;&gt;"",G73&lt;&gt;G72),MAX(IF(G$2:G$2001=G73,H$2:H$2001,"")),"")</f>
        <v/>
      </c>
      <c r="K73" t="str">
        <f t="array" aca="1" ref="K73" ca="1">IF(AND(G73&lt;&gt;"",G73&lt;&gt;G72),MAX(IF(G$2:G$2001=G73,I$2:I$2001,"")),"")</f>
        <v/>
      </c>
      <c r="L73" t="str">
        <f t="shared" ca="1" si="7"/>
        <v/>
      </c>
    </row>
    <row r="74" spans="2:12" x14ac:dyDescent="0.25">
      <c r="B74" t="str">
        <f t="shared" ca="1" si="5"/>
        <v/>
      </c>
      <c r="C74" t="str">
        <f t="shared" ca="1" si="4"/>
        <v/>
      </c>
      <c r="D74" s="156" t="str">
        <f t="array" aca="1" ref="D74" ca="1">IFERROR(IF(B74&lt;&gt;"",IF(OR(EXACT(OFFSET(Metadata!$A$1,0,0,Metadata!Metadata_Table_Length,1),C74)),1,""),""),"")</f>
        <v/>
      </c>
      <c r="E74" s="163" t="str">
        <f t="array" aca="1" ref="E74" ca="1">IF(B74&lt;&gt;"",IF(D74=1,OFFSET(Metadata!$B$1,MIN(IF(OFFSET(Metadata!$A$1,0,0,Metadata!Metadata_Table_Length,1)=C74,ROW(OFFSET(Metadata!$A$1,0,0,Metadata!Metadata_Table_Length,1))-1,"")),0),OFFSET(Metadata!$B$1,MIN(IF(OFFSET(Metadata!$A$1,0,0,Metadata!Metadata_Table_Length,1)=SUBSTITUTE(C74,"rawdatafilename","originalfilename"),ROW(OFFSET(Metadata!$A$1,0,0,Metadata!Metadata_Table_Length,1))-1,"")),0)),"")</f>
        <v/>
      </c>
      <c r="F74" t="str">
        <f t="shared" ca="1" si="6"/>
        <v/>
      </c>
      <c r="G74" t="str">
        <f t="array" aca="1" ref="G74" ca="1">IF(B74&lt;&gt;"",OFFSET(Metadata!$B$1,MIN(IF(OFFSET(Metadata!$A$1,0,0,Metadata!Metadata_Table_Length,1)=SUBSTITUTE(C74,"rawdatafilename","partnumber"),ROW(OFFSET(Metadata!$A$1,0,0,Metadata!Metadata_Table_Length,1))-1,"")),0),"")</f>
        <v/>
      </c>
      <c r="H74" t="str">
        <f t="array" aca="1" ref="H74" ca="1">IF(B74&lt;&gt;"",OFFSET(Metadata!$B$1,MIN(IF(OFFSET(Metadata!$A$1,0,0,Metadata!Metadata_Table_Length,1)=SUBSTITUTE(C74,"rawdatafilename","original_count"),ROW(OFFSET(Metadata!$A$1,0,0,Metadata!Metadata_Table_Length,1))-1,"")),0),"")</f>
        <v/>
      </c>
      <c r="I74" t="str">
        <f t="array" aca="1" ref="I74" ca="1">IF(B74&lt;&gt;"",OFFSET(Metadata!$B$1,MIN(IF(OFFSET(Metadata!$A$1,0,0,Metadata!Metadata_Table_Length,1)=SUBSTITUTE(C74,"rawdatafilename","count"),ROW(OFFSET(Metadata!$A$1,0,0,Metadata!Metadata_Table_Length,1))-1,"")),0),"")</f>
        <v/>
      </c>
      <c r="J74" t="str">
        <f t="array" aca="1" ref="J74" ca="1">IF(AND(G74&lt;&gt;"",G74&lt;&gt;G73),MAX(IF(G$2:G$2001=G74,H$2:H$2001,"")),"")</f>
        <v/>
      </c>
      <c r="K74" t="str">
        <f t="array" aca="1" ref="K74" ca="1">IF(AND(G74&lt;&gt;"",G74&lt;&gt;G73),MAX(IF(G$2:G$2001=G74,I$2:I$2001,"")),"")</f>
        <v/>
      </c>
      <c r="L74" t="str">
        <f t="shared" ca="1" si="7"/>
        <v/>
      </c>
    </row>
    <row r="75" spans="2:12" x14ac:dyDescent="0.25">
      <c r="B75" t="str">
        <f t="shared" ca="1" si="5"/>
        <v/>
      </c>
      <c r="C75" t="str">
        <f t="shared" ca="1" si="4"/>
        <v/>
      </c>
      <c r="D75" s="156" t="str">
        <f t="array" aca="1" ref="D75" ca="1">IFERROR(IF(B75&lt;&gt;"",IF(OR(EXACT(OFFSET(Metadata!$A$1,0,0,Metadata!Metadata_Table_Length,1),C75)),1,""),""),"")</f>
        <v/>
      </c>
      <c r="E75" s="163" t="str">
        <f t="array" aca="1" ref="E75" ca="1">IF(B75&lt;&gt;"",IF(D75=1,OFFSET(Metadata!$B$1,MIN(IF(OFFSET(Metadata!$A$1,0,0,Metadata!Metadata_Table_Length,1)=C75,ROW(OFFSET(Metadata!$A$1,0,0,Metadata!Metadata_Table_Length,1))-1,"")),0),OFFSET(Metadata!$B$1,MIN(IF(OFFSET(Metadata!$A$1,0,0,Metadata!Metadata_Table_Length,1)=SUBSTITUTE(C75,"rawdatafilename","originalfilename"),ROW(OFFSET(Metadata!$A$1,0,0,Metadata!Metadata_Table_Length,1))-1,"")),0)),"")</f>
        <v/>
      </c>
      <c r="F75" t="str">
        <f t="shared" ca="1" si="6"/>
        <v/>
      </c>
      <c r="G75" t="str">
        <f t="array" aca="1" ref="G75" ca="1">IF(B75&lt;&gt;"",OFFSET(Metadata!$B$1,MIN(IF(OFFSET(Metadata!$A$1,0,0,Metadata!Metadata_Table_Length,1)=SUBSTITUTE(C75,"rawdatafilename","partnumber"),ROW(OFFSET(Metadata!$A$1,0,0,Metadata!Metadata_Table_Length,1))-1,"")),0),"")</f>
        <v/>
      </c>
      <c r="H75" t="str">
        <f t="array" aca="1" ref="H75" ca="1">IF(B75&lt;&gt;"",OFFSET(Metadata!$B$1,MIN(IF(OFFSET(Metadata!$A$1,0,0,Metadata!Metadata_Table_Length,1)=SUBSTITUTE(C75,"rawdatafilename","original_count"),ROW(OFFSET(Metadata!$A$1,0,0,Metadata!Metadata_Table_Length,1))-1,"")),0),"")</f>
        <v/>
      </c>
      <c r="I75" t="str">
        <f t="array" aca="1" ref="I75" ca="1">IF(B75&lt;&gt;"",OFFSET(Metadata!$B$1,MIN(IF(OFFSET(Metadata!$A$1,0,0,Metadata!Metadata_Table_Length,1)=SUBSTITUTE(C75,"rawdatafilename","count"),ROW(OFFSET(Metadata!$A$1,0,0,Metadata!Metadata_Table_Length,1))-1,"")),0),"")</f>
        <v/>
      </c>
      <c r="J75" t="str">
        <f t="array" aca="1" ref="J75" ca="1">IF(AND(G75&lt;&gt;"",G75&lt;&gt;G74),MAX(IF(G$2:G$2001=G75,H$2:H$2001,"")),"")</f>
        <v/>
      </c>
      <c r="K75" t="str">
        <f t="array" aca="1" ref="K75" ca="1">IF(AND(G75&lt;&gt;"",G75&lt;&gt;G74),MAX(IF(G$2:G$2001=G75,I$2:I$2001,"")),"")</f>
        <v/>
      </c>
      <c r="L75" t="str">
        <f t="shared" ca="1" si="7"/>
        <v/>
      </c>
    </row>
    <row r="76" spans="2:12" x14ac:dyDescent="0.25">
      <c r="B76" t="str">
        <f t="shared" ca="1" si="5"/>
        <v/>
      </c>
      <c r="C76" t="str">
        <f t="shared" ca="1" si="4"/>
        <v/>
      </c>
      <c r="D76" s="156" t="str">
        <f t="array" aca="1" ref="D76" ca="1">IFERROR(IF(B76&lt;&gt;"",IF(OR(EXACT(OFFSET(Metadata!$A$1,0,0,Metadata!Metadata_Table_Length,1),C76)),1,""),""),"")</f>
        <v/>
      </c>
      <c r="E76" s="163" t="str">
        <f t="array" aca="1" ref="E76" ca="1">IF(B76&lt;&gt;"",IF(D76=1,OFFSET(Metadata!$B$1,MIN(IF(OFFSET(Metadata!$A$1,0,0,Metadata!Metadata_Table_Length,1)=C76,ROW(OFFSET(Metadata!$A$1,0,0,Metadata!Metadata_Table_Length,1))-1,"")),0),OFFSET(Metadata!$B$1,MIN(IF(OFFSET(Metadata!$A$1,0,0,Metadata!Metadata_Table_Length,1)=SUBSTITUTE(C76,"rawdatafilename","originalfilename"),ROW(OFFSET(Metadata!$A$1,0,0,Metadata!Metadata_Table_Length,1))-1,"")),0)),"")</f>
        <v/>
      </c>
      <c r="F76" t="str">
        <f t="shared" ca="1" si="6"/>
        <v/>
      </c>
      <c r="G76" t="str">
        <f t="array" aca="1" ref="G76" ca="1">IF(B76&lt;&gt;"",OFFSET(Metadata!$B$1,MIN(IF(OFFSET(Metadata!$A$1,0,0,Metadata!Metadata_Table_Length,1)=SUBSTITUTE(C76,"rawdatafilename","partnumber"),ROW(OFFSET(Metadata!$A$1,0,0,Metadata!Metadata_Table_Length,1))-1,"")),0),"")</f>
        <v/>
      </c>
      <c r="H76" t="str">
        <f t="array" aca="1" ref="H76" ca="1">IF(B76&lt;&gt;"",OFFSET(Metadata!$B$1,MIN(IF(OFFSET(Metadata!$A$1,0,0,Metadata!Metadata_Table_Length,1)=SUBSTITUTE(C76,"rawdatafilename","original_count"),ROW(OFFSET(Metadata!$A$1,0,0,Metadata!Metadata_Table_Length,1))-1,"")),0),"")</f>
        <v/>
      </c>
      <c r="I76" t="str">
        <f t="array" aca="1" ref="I76" ca="1">IF(B76&lt;&gt;"",OFFSET(Metadata!$B$1,MIN(IF(OFFSET(Metadata!$A$1,0,0,Metadata!Metadata_Table_Length,1)=SUBSTITUTE(C76,"rawdatafilename","count"),ROW(OFFSET(Metadata!$A$1,0,0,Metadata!Metadata_Table_Length,1))-1,"")),0),"")</f>
        <v/>
      </c>
      <c r="J76" t="str">
        <f t="array" aca="1" ref="J76" ca="1">IF(AND(G76&lt;&gt;"",G76&lt;&gt;G75),MAX(IF(G$2:G$2001=G76,H$2:H$2001,"")),"")</f>
        <v/>
      </c>
      <c r="K76" t="str">
        <f t="array" aca="1" ref="K76" ca="1">IF(AND(G76&lt;&gt;"",G76&lt;&gt;G75),MAX(IF(G$2:G$2001=G76,I$2:I$2001,"")),"")</f>
        <v/>
      </c>
      <c r="L76" t="str">
        <f t="shared" ca="1" si="7"/>
        <v/>
      </c>
    </row>
    <row r="77" spans="2:12" x14ac:dyDescent="0.25">
      <c r="B77" t="str">
        <f t="shared" ca="1" si="5"/>
        <v/>
      </c>
      <c r="C77" t="str">
        <f t="shared" ca="1" si="4"/>
        <v/>
      </c>
      <c r="D77" s="156" t="str">
        <f t="array" aca="1" ref="D77" ca="1">IFERROR(IF(B77&lt;&gt;"",IF(OR(EXACT(OFFSET(Metadata!$A$1,0,0,Metadata!Metadata_Table_Length,1),C77)),1,""),""),"")</f>
        <v/>
      </c>
      <c r="E77" s="163" t="str">
        <f t="array" aca="1" ref="E77" ca="1">IF(B77&lt;&gt;"",IF(D77=1,OFFSET(Metadata!$B$1,MIN(IF(OFFSET(Metadata!$A$1,0,0,Metadata!Metadata_Table_Length,1)=C77,ROW(OFFSET(Metadata!$A$1,0,0,Metadata!Metadata_Table_Length,1))-1,"")),0),OFFSET(Metadata!$B$1,MIN(IF(OFFSET(Metadata!$A$1,0,0,Metadata!Metadata_Table_Length,1)=SUBSTITUTE(C77,"rawdatafilename","originalfilename"),ROW(OFFSET(Metadata!$A$1,0,0,Metadata!Metadata_Table_Length,1))-1,"")),0)),"")</f>
        <v/>
      </c>
      <c r="F77" t="str">
        <f t="shared" ca="1" si="6"/>
        <v/>
      </c>
      <c r="G77" t="str">
        <f t="array" aca="1" ref="G77" ca="1">IF(B77&lt;&gt;"",OFFSET(Metadata!$B$1,MIN(IF(OFFSET(Metadata!$A$1,0,0,Metadata!Metadata_Table_Length,1)=SUBSTITUTE(C77,"rawdatafilename","partnumber"),ROW(OFFSET(Metadata!$A$1,0,0,Metadata!Metadata_Table_Length,1))-1,"")),0),"")</f>
        <v/>
      </c>
      <c r="H77" t="str">
        <f t="array" aca="1" ref="H77" ca="1">IF(B77&lt;&gt;"",OFFSET(Metadata!$B$1,MIN(IF(OFFSET(Metadata!$A$1,0,0,Metadata!Metadata_Table_Length,1)=SUBSTITUTE(C77,"rawdatafilename","original_count"),ROW(OFFSET(Metadata!$A$1,0,0,Metadata!Metadata_Table_Length,1))-1,"")),0),"")</f>
        <v/>
      </c>
      <c r="I77" t="str">
        <f t="array" aca="1" ref="I77" ca="1">IF(B77&lt;&gt;"",OFFSET(Metadata!$B$1,MIN(IF(OFFSET(Metadata!$A$1,0,0,Metadata!Metadata_Table_Length,1)=SUBSTITUTE(C77,"rawdatafilename","count"),ROW(OFFSET(Metadata!$A$1,0,0,Metadata!Metadata_Table_Length,1))-1,"")),0),"")</f>
        <v/>
      </c>
      <c r="J77" t="str">
        <f t="array" aca="1" ref="J77" ca="1">IF(AND(G77&lt;&gt;"",G77&lt;&gt;G76),MAX(IF(G$2:G$2001=G77,H$2:H$2001,"")),"")</f>
        <v/>
      </c>
      <c r="K77" t="str">
        <f t="array" aca="1" ref="K77" ca="1">IF(AND(G77&lt;&gt;"",G77&lt;&gt;G76),MAX(IF(G$2:G$2001=G77,I$2:I$2001,"")),"")</f>
        <v/>
      </c>
      <c r="L77" t="str">
        <f t="shared" ca="1" si="7"/>
        <v/>
      </c>
    </row>
    <row r="78" spans="2:12" x14ac:dyDescent="0.25">
      <c r="B78" t="str">
        <f t="shared" ca="1" si="5"/>
        <v/>
      </c>
      <c r="C78" t="str">
        <f t="shared" ca="1" si="4"/>
        <v/>
      </c>
      <c r="D78" s="156" t="str">
        <f t="array" aca="1" ref="D78" ca="1">IFERROR(IF(B78&lt;&gt;"",IF(OR(EXACT(OFFSET(Metadata!$A$1,0,0,Metadata!Metadata_Table_Length,1),C78)),1,""),""),"")</f>
        <v/>
      </c>
      <c r="E78" s="163" t="str">
        <f t="array" aca="1" ref="E78" ca="1">IF(B78&lt;&gt;"",IF(D78=1,OFFSET(Metadata!$B$1,MIN(IF(OFFSET(Metadata!$A$1,0,0,Metadata!Metadata_Table_Length,1)=C78,ROW(OFFSET(Metadata!$A$1,0,0,Metadata!Metadata_Table_Length,1))-1,"")),0),OFFSET(Metadata!$B$1,MIN(IF(OFFSET(Metadata!$A$1,0,0,Metadata!Metadata_Table_Length,1)=SUBSTITUTE(C78,"rawdatafilename","originalfilename"),ROW(OFFSET(Metadata!$A$1,0,0,Metadata!Metadata_Table_Length,1))-1,"")),0)),"")</f>
        <v/>
      </c>
      <c r="F78" t="str">
        <f t="shared" ca="1" si="6"/>
        <v/>
      </c>
      <c r="G78" t="str">
        <f t="array" aca="1" ref="G78" ca="1">IF(B78&lt;&gt;"",OFFSET(Metadata!$B$1,MIN(IF(OFFSET(Metadata!$A$1,0,0,Metadata!Metadata_Table_Length,1)=SUBSTITUTE(C78,"rawdatafilename","partnumber"),ROW(OFFSET(Metadata!$A$1,0,0,Metadata!Metadata_Table_Length,1))-1,"")),0),"")</f>
        <v/>
      </c>
      <c r="H78" t="str">
        <f t="array" aca="1" ref="H78" ca="1">IF(B78&lt;&gt;"",OFFSET(Metadata!$B$1,MIN(IF(OFFSET(Metadata!$A$1,0,0,Metadata!Metadata_Table_Length,1)=SUBSTITUTE(C78,"rawdatafilename","original_count"),ROW(OFFSET(Metadata!$A$1,0,0,Metadata!Metadata_Table_Length,1))-1,"")),0),"")</f>
        <v/>
      </c>
      <c r="I78" t="str">
        <f t="array" aca="1" ref="I78" ca="1">IF(B78&lt;&gt;"",OFFSET(Metadata!$B$1,MIN(IF(OFFSET(Metadata!$A$1,0,0,Metadata!Metadata_Table_Length,1)=SUBSTITUTE(C78,"rawdatafilename","count"),ROW(OFFSET(Metadata!$A$1,0,0,Metadata!Metadata_Table_Length,1))-1,"")),0),"")</f>
        <v/>
      </c>
      <c r="J78" t="str">
        <f t="array" aca="1" ref="J78" ca="1">IF(AND(G78&lt;&gt;"",G78&lt;&gt;G77),MAX(IF(G$2:G$2001=G78,H$2:H$2001,"")),"")</f>
        <v/>
      </c>
      <c r="K78" t="str">
        <f t="array" aca="1" ref="K78" ca="1">IF(AND(G78&lt;&gt;"",G78&lt;&gt;G77),MAX(IF(G$2:G$2001=G78,I$2:I$2001,"")),"")</f>
        <v/>
      </c>
      <c r="L78" t="str">
        <f t="shared" ca="1" si="7"/>
        <v/>
      </c>
    </row>
    <row r="79" spans="2:12" x14ac:dyDescent="0.25">
      <c r="B79" t="str">
        <f t="shared" ca="1" si="5"/>
        <v/>
      </c>
      <c r="C79" t="str">
        <f t="shared" ca="1" si="4"/>
        <v/>
      </c>
      <c r="D79" s="156" t="str">
        <f t="array" aca="1" ref="D79" ca="1">IFERROR(IF(B79&lt;&gt;"",IF(OR(EXACT(OFFSET(Metadata!$A$1,0,0,Metadata!Metadata_Table_Length,1),C79)),1,""),""),"")</f>
        <v/>
      </c>
      <c r="E79" s="163" t="str">
        <f t="array" aca="1" ref="E79" ca="1">IF(B79&lt;&gt;"",IF(D79=1,OFFSET(Metadata!$B$1,MIN(IF(OFFSET(Metadata!$A$1,0,0,Metadata!Metadata_Table_Length,1)=C79,ROW(OFFSET(Metadata!$A$1,0,0,Metadata!Metadata_Table_Length,1))-1,"")),0),OFFSET(Metadata!$B$1,MIN(IF(OFFSET(Metadata!$A$1,0,0,Metadata!Metadata_Table_Length,1)=SUBSTITUTE(C79,"rawdatafilename","originalfilename"),ROW(OFFSET(Metadata!$A$1,0,0,Metadata!Metadata_Table_Length,1))-1,"")),0)),"")</f>
        <v/>
      </c>
      <c r="F79" t="str">
        <f t="shared" ca="1" si="6"/>
        <v/>
      </c>
      <c r="G79" t="str">
        <f t="array" aca="1" ref="G79" ca="1">IF(B79&lt;&gt;"",OFFSET(Metadata!$B$1,MIN(IF(OFFSET(Metadata!$A$1,0,0,Metadata!Metadata_Table_Length,1)=SUBSTITUTE(C79,"rawdatafilename","partnumber"),ROW(OFFSET(Metadata!$A$1,0,0,Metadata!Metadata_Table_Length,1))-1,"")),0),"")</f>
        <v/>
      </c>
      <c r="H79" t="str">
        <f t="array" aca="1" ref="H79" ca="1">IF(B79&lt;&gt;"",OFFSET(Metadata!$B$1,MIN(IF(OFFSET(Metadata!$A$1,0,0,Metadata!Metadata_Table_Length,1)=SUBSTITUTE(C79,"rawdatafilename","original_count"),ROW(OFFSET(Metadata!$A$1,0,0,Metadata!Metadata_Table_Length,1))-1,"")),0),"")</f>
        <v/>
      </c>
      <c r="I79" t="str">
        <f t="array" aca="1" ref="I79" ca="1">IF(B79&lt;&gt;"",OFFSET(Metadata!$B$1,MIN(IF(OFFSET(Metadata!$A$1,0,0,Metadata!Metadata_Table_Length,1)=SUBSTITUTE(C79,"rawdatafilename","count"),ROW(OFFSET(Metadata!$A$1,0,0,Metadata!Metadata_Table_Length,1))-1,"")),0),"")</f>
        <v/>
      </c>
      <c r="J79" t="str">
        <f t="array" aca="1" ref="J79" ca="1">IF(AND(G79&lt;&gt;"",G79&lt;&gt;G78),MAX(IF(G$2:G$2001=G79,H$2:H$2001,"")),"")</f>
        <v/>
      </c>
      <c r="K79" t="str">
        <f t="array" aca="1" ref="K79" ca="1">IF(AND(G79&lt;&gt;"",G79&lt;&gt;G78),MAX(IF(G$2:G$2001=G79,I$2:I$2001,"")),"")</f>
        <v/>
      </c>
      <c r="L79" t="str">
        <f t="shared" ca="1" si="7"/>
        <v/>
      </c>
    </row>
    <row r="80" spans="2:12" x14ac:dyDescent="0.25">
      <c r="B80" t="str">
        <f t="shared" ca="1" si="5"/>
        <v/>
      </c>
      <c r="C80" t="str">
        <f t="shared" ca="1" si="4"/>
        <v/>
      </c>
      <c r="D80" s="156" t="str">
        <f t="array" aca="1" ref="D80" ca="1">IFERROR(IF(B80&lt;&gt;"",IF(OR(EXACT(OFFSET(Metadata!$A$1,0,0,Metadata!Metadata_Table_Length,1),C80)),1,""),""),"")</f>
        <v/>
      </c>
      <c r="E80" s="163" t="str">
        <f t="array" aca="1" ref="E80" ca="1">IF(B80&lt;&gt;"",IF(D80=1,OFFSET(Metadata!$B$1,MIN(IF(OFFSET(Metadata!$A$1,0,0,Metadata!Metadata_Table_Length,1)=C80,ROW(OFFSET(Metadata!$A$1,0,0,Metadata!Metadata_Table_Length,1))-1,"")),0),OFFSET(Metadata!$B$1,MIN(IF(OFFSET(Metadata!$A$1,0,0,Metadata!Metadata_Table_Length,1)=SUBSTITUTE(C80,"rawdatafilename","originalfilename"),ROW(OFFSET(Metadata!$A$1,0,0,Metadata!Metadata_Table_Length,1))-1,"")),0)),"")</f>
        <v/>
      </c>
      <c r="F80" t="str">
        <f t="shared" ca="1" si="6"/>
        <v/>
      </c>
      <c r="G80" t="str">
        <f t="array" aca="1" ref="G80" ca="1">IF(B80&lt;&gt;"",OFFSET(Metadata!$B$1,MIN(IF(OFFSET(Metadata!$A$1,0,0,Metadata!Metadata_Table_Length,1)=SUBSTITUTE(C80,"rawdatafilename","partnumber"),ROW(OFFSET(Metadata!$A$1,0,0,Metadata!Metadata_Table_Length,1))-1,"")),0),"")</f>
        <v/>
      </c>
      <c r="H80" t="str">
        <f t="array" aca="1" ref="H80" ca="1">IF(B80&lt;&gt;"",OFFSET(Metadata!$B$1,MIN(IF(OFFSET(Metadata!$A$1,0,0,Metadata!Metadata_Table_Length,1)=SUBSTITUTE(C80,"rawdatafilename","original_count"),ROW(OFFSET(Metadata!$A$1,0,0,Metadata!Metadata_Table_Length,1))-1,"")),0),"")</f>
        <v/>
      </c>
      <c r="I80" t="str">
        <f t="array" aca="1" ref="I80" ca="1">IF(B80&lt;&gt;"",OFFSET(Metadata!$B$1,MIN(IF(OFFSET(Metadata!$A$1,0,0,Metadata!Metadata_Table_Length,1)=SUBSTITUTE(C80,"rawdatafilename","count"),ROW(OFFSET(Metadata!$A$1,0,0,Metadata!Metadata_Table_Length,1))-1,"")),0),"")</f>
        <v/>
      </c>
      <c r="J80" t="str">
        <f t="array" aca="1" ref="J80" ca="1">IF(AND(G80&lt;&gt;"",G80&lt;&gt;G79),MAX(IF(G$2:G$2001=G80,H$2:H$2001,"")),"")</f>
        <v/>
      </c>
      <c r="K80" t="str">
        <f t="array" aca="1" ref="K80" ca="1">IF(AND(G80&lt;&gt;"",G80&lt;&gt;G79),MAX(IF(G$2:G$2001=G80,I$2:I$2001,"")),"")</f>
        <v/>
      </c>
      <c r="L80" t="str">
        <f t="shared" ca="1" si="7"/>
        <v/>
      </c>
    </row>
    <row r="81" spans="2:12" x14ac:dyDescent="0.25">
      <c r="B81" t="str">
        <f t="shared" ca="1" si="5"/>
        <v/>
      </c>
      <c r="C81" t="str">
        <f t="shared" ca="1" si="4"/>
        <v/>
      </c>
      <c r="D81" s="156" t="str">
        <f t="array" aca="1" ref="D81" ca="1">IFERROR(IF(B81&lt;&gt;"",IF(OR(EXACT(OFFSET(Metadata!$A$1,0,0,Metadata!Metadata_Table_Length,1),C81)),1,""),""),"")</f>
        <v/>
      </c>
      <c r="E81" s="163" t="str">
        <f t="array" aca="1" ref="E81" ca="1">IF(B81&lt;&gt;"",IF(D81=1,OFFSET(Metadata!$B$1,MIN(IF(OFFSET(Metadata!$A$1,0,0,Metadata!Metadata_Table_Length,1)=C81,ROW(OFFSET(Metadata!$A$1,0,0,Metadata!Metadata_Table_Length,1))-1,"")),0),OFFSET(Metadata!$B$1,MIN(IF(OFFSET(Metadata!$A$1,0,0,Metadata!Metadata_Table_Length,1)=SUBSTITUTE(C81,"rawdatafilename","originalfilename"),ROW(OFFSET(Metadata!$A$1,0,0,Metadata!Metadata_Table_Length,1))-1,"")),0)),"")</f>
        <v/>
      </c>
      <c r="F81" t="str">
        <f t="shared" ca="1" si="6"/>
        <v/>
      </c>
      <c r="G81" t="str">
        <f t="array" aca="1" ref="G81" ca="1">IF(B81&lt;&gt;"",OFFSET(Metadata!$B$1,MIN(IF(OFFSET(Metadata!$A$1,0,0,Metadata!Metadata_Table_Length,1)=SUBSTITUTE(C81,"rawdatafilename","partnumber"),ROW(OFFSET(Metadata!$A$1,0,0,Metadata!Metadata_Table_Length,1))-1,"")),0),"")</f>
        <v/>
      </c>
      <c r="H81" t="str">
        <f t="array" aca="1" ref="H81" ca="1">IF(B81&lt;&gt;"",OFFSET(Metadata!$B$1,MIN(IF(OFFSET(Metadata!$A$1,0,0,Metadata!Metadata_Table_Length,1)=SUBSTITUTE(C81,"rawdatafilename","original_count"),ROW(OFFSET(Metadata!$A$1,0,0,Metadata!Metadata_Table_Length,1))-1,"")),0),"")</f>
        <v/>
      </c>
      <c r="I81" t="str">
        <f t="array" aca="1" ref="I81" ca="1">IF(B81&lt;&gt;"",OFFSET(Metadata!$B$1,MIN(IF(OFFSET(Metadata!$A$1,0,0,Metadata!Metadata_Table_Length,1)=SUBSTITUTE(C81,"rawdatafilename","count"),ROW(OFFSET(Metadata!$A$1,0,0,Metadata!Metadata_Table_Length,1))-1,"")),0),"")</f>
        <v/>
      </c>
      <c r="J81" t="str">
        <f t="array" aca="1" ref="J81" ca="1">IF(AND(G81&lt;&gt;"",G81&lt;&gt;G80),MAX(IF(G$2:G$2001=G81,H$2:H$2001,"")),"")</f>
        <v/>
      </c>
      <c r="K81" t="str">
        <f t="array" aca="1" ref="K81" ca="1">IF(AND(G81&lt;&gt;"",G81&lt;&gt;G80),MAX(IF(G$2:G$2001=G81,I$2:I$2001,"")),"")</f>
        <v/>
      </c>
      <c r="L81" t="str">
        <f t="shared" ca="1" si="7"/>
        <v/>
      </c>
    </row>
    <row r="82" spans="2:12" x14ac:dyDescent="0.25">
      <c r="B82" t="str">
        <f t="shared" ca="1" si="5"/>
        <v/>
      </c>
      <c r="C82" t="str">
        <f t="shared" ca="1" si="4"/>
        <v/>
      </c>
      <c r="D82" s="156" t="str">
        <f t="array" aca="1" ref="D82" ca="1">IFERROR(IF(B82&lt;&gt;"",IF(OR(EXACT(OFFSET(Metadata!$A$1,0,0,Metadata!Metadata_Table_Length,1),C82)),1,""),""),"")</f>
        <v/>
      </c>
      <c r="E82" s="163" t="str">
        <f t="array" aca="1" ref="E82" ca="1">IF(B82&lt;&gt;"",IF(D82=1,OFFSET(Metadata!$B$1,MIN(IF(OFFSET(Metadata!$A$1,0,0,Metadata!Metadata_Table_Length,1)=C82,ROW(OFFSET(Metadata!$A$1,0,0,Metadata!Metadata_Table_Length,1))-1,"")),0),OFFSET(Metadata!$B$1,MIN(IF(OFFSET(Metadata!$A$1,0,0,Metadata!Metadata_Table_Length,1)=SUBSTITUTE(C82,"rawdatafilename","originalfilename"),ROW(OFFSET(Metadata!$A$1,0,0,Metadata!Metadata_Table_Length,1))-1,"")),0)),"")</f>
        <v/>
      </c>
      <c r="F82" t="str">
        <f t="shared" ca="1" si="6"/>
        <v/>
      </c>
      <c r="G82" t="str">
        <f t="array" aca="1" ref="G82" ca="1">IF(B82&lt;&gt;"",OFFSET(Metadata!$B$1,MIN(IF(OFFSET(Metadata!$A$1,0,0,Metadata!Metadata_Table_Length,1)=SUBSTITUTE(C82,"rawdatafilename","partnumber"),ROW(OFFSET(Metadata!$A$1,0,0,Metadata!Metadata_Table_Length,1))-1,"")),0),"")</f>
        <v/>
      </c>
      <c r="H82" t="str">
        <f t="array" aca="1" ref="H82" ca="1">IF(B82&lt;&gt;"",OFFSET(Metadata!$B$1,MIN(IF(OFFSET(Metadata!$A$1,0,0,Metadata!Metadata_Table_Length,1)=SUBSTITUTE(C82,"rawdatafilename","original_count"),ROW(OFFSET(Metadata!$A$1,0,0,Metadata!Metadata_Table_Length,1))-1,"")),0),"")</f>
        <v/>
      </c>
      <c r="I82" t="str">
        <f t="array" aca="1" ref="I82" ca="1">IF(B82&lt;&gt;"",OFFSET(Metadata!$B$1,MIN(IF(OFFSET(Metadata!$A$1,0,0,Metadata!Metadata_Table_Length,1)=SUBSTITUTE(C82,"rawdatafilename","count"),ROW(OFFSET(Metadata!$A$1,0,0,Metadata!Metadata_Table_Length,1))-1,"")),0),"")</f>
        <v/>
      </c>
      <c r="J82" t="str">
        <f t="array" aca="1" ref="J82" ca="1">IF(AND(G82&lt;&gt;"",G82&lt;&gt;G81),MAX(IF(G$2:G$2001=G82,H$2:H$2001,"")),"")</f>
        <v/>
      </c>
      <c r="K82" t="str">
        <f t="array" aca="1" ref="K82" ca="1">IF(AND(G82&lt;&gt;"",G82&lt;&gt;G81),MAX(IF(G$2:G$2001=G82,I$2:I$2001,"")),"")</f>
        <v/>
      </c>
      <c r="L82" t="str">
        <f t="shared" ca="1" si="7"/>
        <v/>
      </c>
    </row>
    <row r="83" spans="2:12" x14ac:dyDescent="0.25">
      <c r="B83" t="str">
        <f t="shared" ca="1" si="5"/>
        <v/>
      </c>
      <c r="C83" t="str">
        <f t="shared" ca="1" si="4"/>
        <v/>
      </c>
      <c r="D83" s="156" t="str">
        <f t="array" aca="1" ref="D83" ca="1">IFERROR(IF(B83&lt;&gt;"",IF(OR(EXACT(OFFSET(Metadata!$A$1,0,0,Metadata!Metadata_Table_Length,1),C83)),1,""),""),"")</f>
        <v/>
      </c>
      <c r="E83" s="163" t="str">
        <f t="array" aca="1" ref="E83" ca="1">IF(B83&lt;&gt;"",IF(D83=1,OFFSET(Metadata!$B$1,MIN(IF(OFFSET(Metadata!$A$1,0,0,Metadata!Metadata_Table_Length,1)=C83,ROW(OFFSET(Metadata!$A$1,0,0,Metadata!Metadata_Table_Length,1))-1,"")),0),OFFSET(Metadata!$B$1,MIN(IF(OFFSET(Metadata!$A$1,0,0,Metadata!Metadata_Table_Length,1)=SUBSTITUTE(C83,"rawdatafilename","originalfilename"),ROW(OFFSET(Metadata!$A$1,0,0,Metadata!Metadata_Table_Length,1))-1,"")),0)),"")</f>
        <v/>
      </c>
      <c r="F83" t="str">
        <f t="shared" ca="1" si="6"/>
        <v/>
      </c>
      <c r="G83" t="str">
        <f t="array" aca="1" ref="G83" ca="1">IF(B83&lt;&gt;"",OFFSET(Metadata!$B$1,MIN(IF(OFFSET(Metadata!$A$1,0,0,Metadata!Metadata_Table_Length,1)=SUBSTITUTE(C83,"rawdatafilename","partnumber"),ROW(OFFSET(Metadata!$A$1,0,0,Metadata!Metadata_Table_Length,1))-1,"")),0),"")</f>
        <v/>
      </c>
      <c r="H83" t="str">
        <f t="array" aca="1" ref="H83" ca="1">IF(B83&lt;&gt;"",OFFSET(Metadata!$B$1,MIN(IF(OFFSET(Metadata!$A$1,0,0,Metadata!Metadata_Table_Length,1)=SUBSTITUTE(C83,"rawdatafilename","original_count"),ROW(OFFSET(Metadata!$A$1,0,0,Metadata!Metadata_Table_Length,1))-1,"")),0),"")</f>
        <v/>
      </c>
      <c r="I83" t="str">
        <f t="array" aca="1" ref="I83" ca="1">IF(B83&lt;&gt;"",OFFSET(Metadata!$B$1,MIN(IF(OFFSET(Metadata!$A$1,0,0,Metadata!Metadata_Table_Length,1)=SUBSTITUTE(C83,"rawdatafilename","count"),ROW(OFFSET(Metadata!$A$1,0,0,Metadata!Metadata_Table_Length,1))-1,"")),0),"")</f>
        <v/>
      </c>
      <c r="J83" t="str">
        <f t="array" aca="1" ref="J83" ca="1">IF(AND(G83&lt;&gt;"",G83&lt;&gt;G82),MAX(IF(G$2:G$2001=G83,H$2:H$2001,"")),"")</f>
        <v/>
      </c>
      <c r="K83" t="str">
        <f t="array" aca="1" ref="K83" ca="1">IF(AND(G83&lt;&gt;"",G83&lt;&gt;G82),MAX(IF(G$2:G$2001=G83,I$2:I$2001,"")),"")</f>
        <v/>
      </c>
      <c r="L83" t="str">
        <f t="shared" ca="1" si="7"/>
        <v/>
      </c>
    </row>
    <row r="84" spans="2:12" x14ac:dyDescent="0.25">
      <c r="B84" t="str">
        <f t="shared" ca="1" si="5"/>
        <v/>
      </c>
      <c r="C84" t="str">
        <f t="shared" ca="1" si="4"/>
        <v/>
      </c>
      <c r="D84" s="156" t="str">
        <f t="array" aca="1" ref="D84" ca="1">IFERROR(IF(B84&lt;&gt;"",IF(OR(EXACT(OFFSET(Metadata!$A$1,0,0,Metadata!Metadata_Table_Length,1),C84)),1,""),""),"")</f>
        <v/>
      </c>
      <c r="E84" s="163" t="str">
        <f t="array" aca="1" ref="E84" ca="1">IF(B84&lt;&gt;"",IF(D84=1,OFFSET(Metadata!$B$1,MIN(IF(OFFSET(Metadata!$A$1,0,0,Metadata!Metadata_Table_Length,1)=C84,ROW(OFFSET(Metadata!$A$1,0,0,Metadata!Metadata_Table_Length,1))-1,"")),0),OFFSET(Metadata!$B$1,MIN(IF(OFFSET(Metadata!$A$1,0,0,Metadata!Metadata_Table_Length,1)=SUBSTITUTE(C84,"rawdatafilename","originalfilename"),ROW(OFFSET(Metadata!$A$1,0,0,Metadata!Metadata_Table_Length,1))-1,"")),0)),"")</f>
        <v/>
      </c>
      <c r="F84" t="str">
        <f t="shared" ca="1" si="6"/>
        <v/>
      </c>
      <c r="G84" t="str">
        <f t="array" aca="1" ref="G84" ca="1">IF(B84&lt;&gt;"",OFFSET(Metadata!$B$1,MIN(IF(OFFSET(Metadata!$A$1,0,0,Metadata!Metadata_Table_Length,1)=SUBSTITUTE(C84,"rawdatafilename","partnumber"),ROW(OFFSET(Metadata!$A$1,0,0,Metadata!Metadata_Table_Length,1))-1,"")),0),"")</f>
        <v/>
      </c>
      <c r="H84" t="str">
        <f t="array" aca="1" ref="H84" ca="1">IF(B84&lt;&gt;"",OFFSET(Metadata!$B$1,MIN(IF(OFFSET(Metadata!$A$1,0,0,Metadata!Metadata_Table_Length,1)=SUBSTITUTE(C84,"rawdatafilename","original_count"),ROW(OFFSET(Metadata!$A$1,0,0,Metadata!Metadata_Table_Length,1))-1,"")),0),"")</f>
        <v/>
      </c>
      <c r="I84" t="str">
        <f t="array" aca="1" ref="I84" ca="1">IF(B84&lt;&gt;"",OFFSET(Metadata!$B$1,MIN(IF(OFFSET(Metadata!$A$1,0,0,Metadata!Metadata_Table_Length,1)=SUBSTITUTE(C84,"rawdatafilename","count"),ROW(OFFSET(Metadata!$A$1,0,0,Metadata!Metadata_Table_Length,1))-1,"")),0),"")</f>
        <v/>
      </c>
      <c r="J84" t="str">
        <f t="array" aca="1" ref="J84" ca="1">IF(AND(G84&lt;&gt;"",G84&lt;&gt;G83),MAX(IF(G$2:G$2001=G84,H$2:H$2001,"")),"")</f>
        <v/>
      </c>
      <c r="K84" t="str">
        <f t="array" aca="1" ref="K84" ca="1">IF(AND(G84&lt;&gt;"",G84&lt;&gt;G83),MAX(IF(G$2:G$2001=G84,I$2:I$2001,"")),"")</f>
        <v/>
      </c>
      <c r="L84" t="str">
        <f t="shared" ca="1" si="7"/>
        <v/>
      </c>
    </row>
    <row r="85" spans="2:12" x14ac:dyDescent="0.25">
      <c r="B85" t="str">
        <f t="shared" ca="1" si="5"/>
        <v/>
      </c>
      <c r="C85" t="str">
        <f t="shared" ca="1" si="4"/>
        <v/>
      </c>
      <c r="D85" s="156" t="str">
        <f t="array" aca="1" ref="D85" ca="1">IFERROR(IF(B85&lt;&gt;"",IF(OR(EXACT(OFFSET(Metadata!$A$1,0,0,Metadata!Metadata_Table_Length,1),C85)),1,""),""),"")</f>
        <v/>
      </c>
      <c r="E85" s="163" t="str">
        <f t="array" aca="1" ref="E85" ca="1">IF(B85&lt;&gt;"",IF(D85=1,OFFSET(Metadata!$B$1,MIN(IF(OFFSET(Metadata!$A$1,0,0,Metadata!Metadata_Table_Length,1)=C85,ROW(OFFSET(Metadata!$A$1,0,0,Metadata!Metadata_Table_Length,1))-1,"")),0),OFFSET(Metadata!$B$1,MIN(IF(OFFSET(Metadata!$A$1,0,0,Metadata!Metadata_Table_Length,1)=SUBSTITUTE(C85,"rawdatafilename","originalfilename"),ROW(OFFSET(Metadata!$A$1,0,0,Metadata!Metadata_Table_Length,1))-1,"")),0)),"")</f>
        <v/>
      </c>
      <c r="F85" t="str">
        <f t="shared" ca="1" si="6"/>
        <v/>
      </c>
      <c r="G85" t="str">
        <f t="array" aca="1" ref="G85" ca="1">IF(B85&lt;&gt;"",OFFSET(Metadata!$B$1,MIN(IF(OFFSET(Metadata!$A$1,0,0,Metadata!Metadata_Table_Length,1)=SUBSTITUTE(C85,"rawdatafilename","partnumber"),ROW(OFFSET(Metadata!$A$1,0,0,Metadata!Metadata_Table_Length,1))-1,"")),0),"")</f>
        <v/>
      </c>
      <c r="H85" t="str">
        <f t="array" aca="1" ref="H85" ca="1">IF(B85&lt;&gt;"",OFFSET(Metadata!$B$1,MIN(IF(OFFSET(Metadata!$A$1,0,0,Metadata!Metadata_Table_Length,1)=SUBSTITUTE(C85,"rawdatafilename","original_count"),ROW(OFFSET(Metadata!$A$1,0,0,Metadata!Metadata_Table_Length,1))-1,"")),0),"")</f>
        <v/>
      </c>
      <c r="I85" t="str">
        <f t="array" aca="1" ref="I85" ca="1">IF(B85&lt;&gt;"",OFFSET(Metadata!$B$1,MIN(IF(OFFSET(Metadata!$A$1,0,0,Metadata!Metadata_Table_Length,1)=SUBSTITUTE(C85,"rawdatafilename","count"),ROW(OFFSET(Metadata!$A$1,0,0,Metadata!Metadata_Table_Length,1))-1,"")),0),"")</f>
        <v/>
      </c>
      <c r="J85" t="str">
        <f t="array" aca="1" ref="J85" ca="1">IF(AND(G85&lt;&gt;"",G85&lt;&gt;G84),MAX(IF(G$2:G$2001=G85,H$2:H$2001,"")),"")</f>
        <v/>
      </c>
      <c r="K85" t="str">
        <f t="array" aca="1" ref="K85" ca="1">IF(AND(G85&lt;&gt;"",G85&lt;&gt;G84),MAX(IF(G$2:G$2001=G85,I$2:I$2001,"")),"")</f>
        <v/>
      </c>
      <c r="L85" t="str">
        <f t="shared" ca="1" si="7"/>
        <v/>
      </c>
    </row>
    <row r="86" spans="2:12" x14ac:dyDescent="0.25">
      <c r="B86" t="str">
        <f t="shared" ca="1" si="5"/>
        <v/>
      </c>
      <c r="C86" t="str">
        <f t="shared" ca="1" si="4"/>
        <v/>
      </c>
      <c r="D86" s="156" t="str">
        <f t="array" aca="1" ref="D86" ca="1">IFERROR(IF(B86&lt;&gt;"",IF(OR(EXACT(OFFSET(Metadata!$A$1,0,0,Metadata!Metadata_Table_Length,1),C86)),1,""),""),"")</f>
        <v/>
      </c>
      <c r="E86" s="163" t="str">
        <f t="array" aca="1" ref="E86" ca="1">IF(B86&lt;&gt;"",IF(D86=1,OFFSET(Metadata!$B$1,MIN(IF(OFFSET(Metadata!$A$1,0,0,Metadata!Metadata_Table_Length,1)=C86,ROW(OFFSET(Metadata!$A$1,0,0,Metadata!Metadata_Table_Length,1))-1,"")),0),OFFSET(Metadata!$B$1,MIN(IF(OFFSET(Metadata!$A$1,0,0,Metadata!Metadata_Table_Length,1)=SUBSTITUTE(C86,"rawdatafilename","originalfilename"),ROW(OFFSET(Metadata!$A$1,0,0,Metadata!Metadata_Table_Length,1))-1,"")),0)),"")</f>
        <v/>
      </c>
      <c r="F86" t="str">
        <f t="shared" ca="1" si="6"/>
        <v/>
      </c>
      <c r="G86" t="str">
        <f t="array" aca="1" ref="G86" ca="1">IF(B86&lt;&gt;"",OFFSET(Metadata!$B$1,MIN(IF(OFFSET(Metadata!$A$1,0,0,Metadata!Metadata_Table_Length,1)=SUBSTITUTE(C86,"rawdatafilename","partnumber"),ROW(OFFSET(Metadata!$A$1,0,0,Metadata!Metadata_Table_Length,1))-1,"")),0),"")</f>
        <v/>
      </c>
      <c r="H86" t="str">
        <f t="array" aca="1" ref="H86" ca="1">IF(B86&lt;&gt;"",OFFSET(Metadata!$B$1,MIN(IF(OFFSET(Metadata!$A$1,0,0,Metadata!Metadata_Table_Length,1)=SUBSTITUTE(C86,"rawdatafilename","original_count"),ROW(OFFSET(Metadata!$A$1,0,0,Metadata!Metadata_Table_Length,1))-1,"")),0),"")</f>
        <v/>
      </c>
      <c r="I86" t="str">
        <f t="array" aca="1" ref="I86" ca="1">IF(B86&lt;&gt;"",OFFSET(Metadata!$B$1,MIN(IF(OFFSET(Metadata!$A$1,0,0,Metadata!Metadata_Table_Length,1)=SUBSTITUTE(C86,"rawdatafilename","count"),ROW(OFFSET(Metadata!$A$1,0,0,Metadata!Metadata_Table_Length,1))-1,"")),0),"")</f>
        <v/>
      </c>
      <c r="J86" t="str">
        <f t="array" aca="1" ref="J86" ca="1">IF(AND(G86&lt;&gt;"",G86&lt;&gt;G85),MAX(IF(G$2:G$2001=G86,H$2:H$2001,"")),"")</f>
        <v/>
      </c>
      <c r="K86" t="str">
        <f t="array" aca="1" ref="K86" ca="1">IF(AND(G86&lt;&gt;"",G86&lt;&gt;G85),MAX(IF(G$2:G$2001=G86,I$2:I$2001,"")),"")</f>
        <v/>
      </c>
      <c r="L86" t="str">
        <f t="shared" ca="1" si="7"/>
        <v/>
      </c>
    </row>
    <row r="87" spans="2:12" x14ac:dyDescent="0.25">
      <c r="B87" t="str">
        <f t="shared" ca="1" si="5"/>
        <v/>
      </c>
      <c r="C87" t="str">
        <f t="shared" ca="1" si="4"/>
        <v/>
      </c>
      <c r="D87" s="156" t="str">
        <f t="array" aca="1" ref="D87" ca="1">IFERROR(IF(B87&lt;&gt;"",IF(OR(EXACT(OFFSET(Metadata!$A$1,0,0,Metadata!Metadata_Table_Length,1),C87)),1,""),""),"")</f>
        <v/>
      </c>
      <c r="E87" s="163" t="str">
        <f t="array" aca="1" ref="E87" ca="1">IF(B87&lt;&gt;"",IF(D87=1,OFFSET(Metadata!$B$1,MIN(IF(OFFSET(Metadata!$A$1,0,0,Metadata!Metadata_Table_Length,1)=C87,ROW(OFFSET(Metadata!$A$1,0,0,Metadata!Metadata_Table_Length,1))-1,"")),0),OFFSET(Metadata!$B$1,MIN(IF(OFFSET(Metadata!$A$1,0,0,Metadata!Metadata_Table_Length,1)=SUBSTITUTE(C87,"rawdatafilename","originalfilename"),ROW(OFFSET(Metadata!$A$1,0,0,Metadata!Metadata_Table_Length,1))-1,"")),0)),"")</f>
        <v/>
      </c>
      <c r="F87" t="str">
        <f t="shared" ca="1" si="6"/>
        <v/>
      </c>
      <c r="G87" t="str">
        <f t="array" aca="1" ref="G87" ca="1">IF(B87&lt;&gt;"",OFFSET(Metadata!$B$1,MIN(IF(OFFSET(Metadata!$A$1,0,0,Metadata!Metadata_Table_Length,1)=SUBSTITUTE(C87,"rawdatafilename","partnumber"),ROW(OFFSET(Metadata!$A$1,0,0,Metadata!Metadata_Table_Length,1))-1,"")),0),"")</f>
        <v/>
      </c>
      <c r="H87" t="str">
        <f t="array" aca="1" ref="H87" ca="1">IF(B87&lt;&gt;"",OFFSET(Metadata!$B$1,MIN(IF(OFFSET(Metadata!$A$1,0,0,Metadata!Metadata_Table_Length,1)=SUBSTITUTE(C87,"rawdatafilename","original_count"),ROW(OFFSET(Metadata!$A$1,0,0,Metadata!Metadata_Table_Length,1))-1,"")),0),"")</f>
        <v/>
      </c>
      <c r="I87" t="str">
        <f t="array" aca="1" ref="I87" ca="1">IF(B87&lt;&gt;"",OFFSET(Metadata!$B$1,MIN(IF(OFFSET(Metadata!$A$1,0,0,Metadata!Metadata_Table_Length,1)=SUBSTITUTE(C87,"rawdatafilename","count"),ROW(OFFSET(Metadata!$A$1,0,0,Metadata!Metadata_Table_Length,1))-1,"")),0),"")</f>
        <v/>
      </c>
      <c r="J87" t="str">
        <f t="array" aca="1" ref="J87" ca="1">IF(AND(G87&lt;&gt;"",G87&lt;&gt;G86),MAX(IF(G$2:G$2001=G87,H$2:H$2001,"")),"")</f>
        <v/>
      </c>
      <c r="K87" t="str">
        <f t="array" aca="1" ref="K87" ca="1">IF(AND(G87&lt;&gt;"",G87&lt;&gt;G86),MAX(IF(G$2:G$2001=G87,I$2:I$2001,"")),"")</f>
        <v/>
      </c>
      <c r="L87" t="str">
        <f t="shared" ca="1" si="7"/>
        <v/>
      </c>
    </row>
    <row r="88" spans="2:12" x14ac:dyDescent="0.25">
      <c r="B88" t="str">
        <f t="shared" ca="1" si="5"/>
        <v/>
      </c>
      <c r="C88" t="str">
        <f t="shared" ca="1" si="4"/>
        <v/>
      </c>
      <c r="D88" s="156" t="str">
        <f t="array" aca="1" ref="D88" ca="1">IFERROR(IF(B88&lt;&gt;"",IF(OR(EXACT(OFFSET(Metadata!$A$1,0,0,Metadata!Metadata_Table_Length,1),C88)),1,""),""),"")</f>
        <v/>
      </c>
      <c r="E88" s="163" t="str">
        <f t="array" aca="1" ref="E88" ca="1">IF(B88&lt;&gt;"",IF(D88=1,OFFSET(Metadata!$B$1,MIN(IF(OFFSET(Metadata!$A$1,0,0,Metadata!Metadata_Table_Length,1)=C88,ROW(OFFSET(Metadata!$A$1,0,0,Metadata!Metadata_Table_Length,1))-1,"")),0),OFFSET(Metadata!$B$1,MIN(IF(OFFSET(Metadata!$A$1,0,0,Metadata!Metadata_Table_Length,1)=SUBSTITUTE(C88,"rawdatafilename","originalfilename"),ROW(OFFSET(Metadata!$A$1,0,0,Metadata!Metadata_Table_Length,1))-1,"")),0)),"")</f>
        <v/>
      </c>
      <c r="F88" t="str">
        <f t="shared" ca="1" si="6"/>
        <v/>
      </c>
      <c r="G88" t="str">
        <f t="array" aca="1" ref="G88" ca="1">IF(B88&lt;&gt;"",OFFSET(Metadata!$B$1,MIN(IF(OFFSET(Metadata!$A$1,0,0,Metadata!Metadata_Table_Length,1)=SUBSTITUTE(C88,"rawdatafilename","partnumber"),ROW(OFFSET(Metadata!$A$1,0,0,Metadata!Metadata_Table_Length,1))-1,"")),0),"")</f>
        <v/>
      </c>
      <c r="H88" t="str">
        <f t="array" aca="1" ref="H88" ca="1">IF(B88&lt;&gt;"",OFFSET(Metadata!$B$1,MIN(IF(OFFSET(Metadata!$A$1,0,0,Metadata!Metadata_Table_Length,1)=SUBSTITUTE(C88,"rawdatafilename","original_count"),ROW(OFFSET(Metadata!$A$1,0,0,Metadata!Metadata_Table_Length,1))-1,"")),0),"")</f>
        <v/>
      </c>
      <c r="I88" t="str">
        <f t="array" aca="1" ref="I88" ca="1">IF(B88&lt;&gt;"",OFFSET(Metadata!$B$1,MIN(IF(OFFSET(Metadata!$A$1,0,0,Metadata!Metadata_Table_Length,1)=SUBSTITUTE(C88,"rawdatafilename","count"),ROW(OFFSET(Metadata!$A$1,0,0,Metadata!Metadata_Table_Length,1))-1,"")),0),"")</f>
        <v/>
      </c>
      <c r="J88" t="str">
        <f t="array" aca="1" ref="J88" ca="1">IF(AND(G88&lt;&gt;"",G88&lt;&gt;G87),MAX(IF(G$2:G$2001=G88,H$2:H$2001,"")),"")</f>
        <v/>
      </c>
      <c r="K88" t="str">
        <f t="array" aca="1" ref="K88" ca="1">IF(AND(G88&lt;&gt;"",G88&lt;&gt;G87),MAX(IF(G$2:G$2001=G88,I$2:I$2001,"")),"")</f>
        <v/>
      </c>
      <c r="L88" t="str">
        <f t="shared" ca="1" si="7"/>
        <v/>
      </c>
    </row>
    <row r="89" spans="2:12" x14ac:dyDescent="0.25">
      <c r="B89" t="str">
        <f t="shared" ca="1" si="5"/>
        <v/>
      </c>
      <c r="C89" t="str">
        <f t="shared" ca="1" si="4"/>
        <v/>
      </c>
      <c r="D89" s="156" t="str">
        <f t="array" aca="1" ref="D89" ca="1">IFERROR(IF(B89&lt;&gt;"",IF(OR(EXACT(OFFSET(Metadata!$A$1,0,0,Metadata!Metadata_Table_Length,1),C89)),1,""),""),"")</f>
        <v/>
      </c>
      <c r="E89" s="163" t="str">
        <f t="array" aca="1" ref="E89" ca="1">IF(B89&lt;&gt;"",IF(D89=1,OFFSET(Metadata!$B$1,MIN(IF(OFFSET(Metadata!$A$1,0,0,Metadata!Metadata_Table_Length,1)=C89,ROW(OFFSET(Metadata!$A$1,0,0,Metadata!Metadata_Table_Length,1))-1,"")),0),OFFSET(Metadata!$B$1,MIN(IF(OFFSET(Metadata!$A$1,0,0,Metadata!Metadata_Table_Length,1)=SUBSTITUTE(C89,"rawdatafilename","originalfilename"),ROW(OFFSET(Metadata!$A$1,0,0,Metadata!Metadata_Table_Length,1))-1,"")),0)),"")</f>
        <v/>
      </c>
      <c r="F89" t="str">
        <f t="shared" ca="1" si="6"/>
        <v/>
      </c>
      <c r="G89" t="str">
        <f t="array" aca="1" ref="G89" ca="1">IF(B89&lt;&gt;"",OFFSET(Metadata!$B$1,MIN(IF(OFFSET(Metadata!$A$1,0,0,Metadata!Metadata_Table_Length,1)=SUBSTITUTE(C89,"rawdatafilename","partnumber"),ROW(OFFSET(Metadata!$A$1,0,0,Metadata!Metadata_Table_Length,1))-1,"")),0),"")</f>
        <v/>
      </c>
      <c r="H89" t="str">
        <f t="array" aca="1" ref="H89" ca="1">IF(B89&lt;&gt;"",OFFSET(Metadata!$B$1,MIN(IF(OFFSET(Metadata!$A$1,0,0,Metadata!Metadata_Table_Length,1)=SUBSTITUTE(C89,"rawdatafilename","original_count"),ROW(OFFSET(Metadata!$A$1,0,0,Metadata!Metadata_Table_Length,1))-1,"")),0),"")</f>
        <v/>
      </c>
      <c r="I89" t="str">
        <f t="array" aca="1" ref="I89" ca="1">IF(B89&lt;&gt;"",OFFSET(Metadata!$B$1,MIN(IF(OFFSET(Metadata!$A$1,0,0,Metadata!Metadata_Table_Length,1)=SUBSTITUTE(C89,"rawdatafilename","count"),ROW(OFFSET(Metadata!$A$1,0,0,Metadata!Metadata_Table_Length,1))-1,"")),0),"")</f>
        <v/>
      </c>
      <c r="J89" t="str">
        <f t="array" aca="1" ref="J89" ca="1">IF(AND(G89&lt;&gt;"",G89&lt;&gt;G88),MAX(IF(G$2:G$2001=G89,H$2:H$2001,"")),"")</f>
        <v/>
      </c>
      <c r="K89" t="str">
        <f t="array" aca="1" ref="K89" ca="1">IF(AND(G89&lt;&gt;"",G89&lt;&gt;G88),MAX(IF(G$2:G$2001=G89,I$2:I$2001,"")),"")</f>
        <v/>
      </c>
      <c r="L89" t="str">
        <f t="shared" ca="1" si="7"/>
        <v/>
      </c>
    </row>
    <row r="90" spans="2:12" x14ac:dyDescent="0.25">
      <c r="B90" t="str">
        <f t="shared" ca="1" si="5"/>
        <v/>
      </c>
      <c r="C90" t="str">
        <f t="shared" ca="1" si="4"/>
        <v/>
      </c>
      <c r="D90" s="156" t="str">
        <f t="array" aca="1" ref="D90" ca="1">IFERROR(IF(B90&lt;&gt;"",IF(OR(EXACT(OFFSET(Metadata!$A$1,0,0,Metadata!Metadata_Table_Length,1),C90)),1,""),""),"")</f>
        <v/>
      </c>
      <c r="E90" s="163" t="str">
        <f t="array" aca="1" ref="E90" ca="1">IF(B90&lt;&gt;"",IF(D90=1,OFFSET(Metadata!$B$1,MIN(IF(OFFSET(Metadata!$A$1,0,0,Metadata!Metadata_Table_Length,1)=C90,ROW(OFFSET(Metadata!$A$1,0,0,Metadata!Metadata_Table_Length,1))-1,"")),0),OFFSET(Metadata!$B$1,MIN(IF(OFFSET(Metadata!$A$1,0,0,Metadata!Metadata_Table_Length,1)=SUBSTITUTE(C90,"rawdatafilename","originalfilename"),ROW(OFFSET(Metadata!$A$1,0,0,Metadata!Metadata_Table_Length,1))-1,"")),0)),"")</f>
        <v/>
      </c>
      <c r="F90" t="str">
        <f t="shared" ca="1" si="6"/>
        <v/>
      </c>
      <c r="G90" t="str">
        <f t="array" aca="1" ref="G90" ca="1">IF(B90&lt;&gt;"",OFFSET(Metadata!$B$1,MIN(IF(OFFSET(Metadata!$A$1,0,0,Metadata!Metadata_Table_Length,1)=SUBSTITUTE(C90,"rawdatafilename","partnumber"),ROW(OFFSET(Metadata!$A$1,0,0,Metadata!Metadata_Table_Length,1))-1,"")),0),"")</f>
        <v/>
      </c>
      <c r="H90" t="str">
        <f t="array" aca="1" ref="H90" ca="1">IF(B90&lt;&gt;"",OFFSET(Metadata!$B$1,MIN(IF(OFFSET(Metadata!$A$1,0,0,Metadata!Metadata_Table_Length,1)=SUBSTITUTE(C90,"rawdatafilename","original_count"),ROW(OFFSET(Metadata!$A$1,0,0,Metadata!Metadata_Table_Length,1))-1,"")),0),"")</f>
        <v/>
      </c>
      <c r="I90" t="str">
        <f t="array" aca="1" ref="I90" ca="1">IF(B90&lt;&gt;"",OFFSET(Metadata!$B$1,MIN(IF(OFFSET(Metadata!$A$1,0,0,Metadata!Metadata_Table_Length,1)=SUBSTITUTE(C90,"rawdatafilename","count"),ROW(OFFSET(Metadata!$A$1,0,0,Metadata!Metadata_Table_Length,1))-1,"")),0),"")</f>
        <v/>
      </c>
      <c r="J90" t="str">
        <f t="array" aca="1" ref="J90" ca="1">IF(AND(G90&lt;&gt;"",G90&lt;&gt;G89),MAX(IF(G$2:G$2001=G90,H$2:H$2001,"")),"")</f>
        <v/>
      </c>
      <c r="K90" t="str">
        <f t="array" aca="1" ref="K90" ca="1">IF(AND(G90&lt;&gt;"",G90&lt;&gt;G89),MAX(IF(G$2:G$2001=G90,I$2:I$2001,"")),"")</f>
        <v/>
      </c>
      <c r="L90" t="str">
        <f t="shared" ca="1" si="7"/>
        <v/>
      </c>
    </row>
    <row r="91" spans="2:12" x14ac:dyDescent="0.25">
      <c r="B91" t="str">
        <f t="shared" ca="1" si="5"/>
        <v/>
      </c>
      <c r="C91" t="str">
        <f t="shared" ca="1" si="4"/>
        <v/>
      </c>
      <c r="D91" s="156" t="str">
        <f t="array" aca="1" ref="D91" ca="1">IFERROR(IF(B91&lt;&gt;"",IF(OR(EXACT(OFFSET(Metadata!$A$1,0,0,Metadata!Metadata_Table_Length,1),C91)),1,""),""),"")</f>
        <v/>
      </c>
      <c r="E91" s="163" t="str">
        <f t="array" aca="1" ref="E91" ca="1">IF(B91&lt;&gt;"",IF(D91=1,OFFSET(Metadata!$B$1,MIN(IF(OFFSET(Metadata!$A$1,0,0,Metadata!Metadata_Table_Length,1)=C91,ROW(OFFSET(Metadata!$A$1,0,0,Metadata!Metadata_Table_Length,1))-1,"")),0),OFFSET(Metadata!$B$1,MIN(IF(OFFSET(Metadata!$A$1,0,0,Metadata!Metadata_Table_Length,1)=SUBSTITUTE(C91,"rawdatafilename","originalfilename"),ROW(OFFSET(Metadata!$A$1,0,0,Metadata!Metadata_Table_Length,1))-1,"")),0)),"")</f>
        <v/>
      </c>
      <c r="F91" t="str">
        <f t="shared" ca="1" si="6"/>
        <v/>
      </c>
      <c r="G91" t="str">
        <f t="array" aca="1" ref="G91" ca="1">IF(B91&lt;&gt;"",OFFSET(Metadata!$B$1,MIN(IF(OFFSET(Metadata!$A$1,0,0,Metadata!Metadata_Table_Length,1)=SUBSTITUTE(C91,"rawdatafilename","partnumber"),ROW(OFFSET(Metadata!$A$1,0,0,Metadata!Metadata_Table_Length,1))-1,"")),0),"")</f>
        <v/>
      </c>
      <c r="H91" t="str">
        <f t="array" aca="1" ref="H91" ca="1">IF(B91&lt;&gt;"",OFFSET(Metadata!$B$1,MIN(IF(OFFSET(Metadata!$A$1,0,0,Metadata!Metadata_Table_Length,1)=SUBSTITUTE(C91,"rawdatafilename","original_count"),ROW(OFFSET(Metadata!$A$1,0,0,Metadata!Metadata_Table_Length,1))-1,"")),0),"")</f>
        <v/>
      </c>
      <c r="I91" t="str">
        <f t="array" aca="1" ref="I91" ca="1">IF(B91&lt;&gt;"",OFFSET(Metadata!$B$1,MIN(IF(OFFSET(Metadata!$A$1,0,0,Metadata!Metadata_Table_Length,1)=SUBSTITUTE(C91,"rawdatafilename","count"),ROW(OFFSET(Metadata!$A$1,0,0,Metadata!Metadata_Table_Length,1))-1,"")),0),"")</f>
        <v/>
      </c>
      <c r="J91" t="str">
        <f t="array" aca="1" ref="J91" ca="1">IF(AND(G91&lt;&gt;"",G91&lt;&gt;G90),MAX(IF(G$2:G$2001=G91,H$2:H$2001,"")),"")</f>
        <v/>
      </c>
      <c r="K91" t="str">
        <f t="array" aca="1" ref="K91" ca="1">IF(AND(G91&lt;&gt;"",G91&lt;&gt;G90),MAX(IF(G$2:G$2001=G91,I$2:I$2001,"")),"")</f>
        <v/>
      </c>
      <c r="L91" t="str">
        <f t="shared" ca="1" si="7"/>
        <v/>
      </c>
    </row>
    <row r="92" spans="2:12" x14ac:dyDescent="0.25">
      <c r="B92" t="str">
        <f t="shared" ca="1" si="5"/>
        <v/>
      </c>
      <c r="C92" t="str">
        <f t="shared" ca="1" si="4"/>
        <v/>
      </c>
      <c r="D92" s="156" t="str">
        <f t="array" aca="1" ref="D92" ca="1">IFERROR(IF(B92&lt;&gt;"",IF(OR(EXACT(OFFSET(Metadata!$A$1,0,0,Metadata!Metadata_Table_Length,1),C92)),1,""),""),"")</f>
        <v/>
      </c>
      <c r="E92" s="163" t="str">
        <f t="array" aca="1" ref="E92" ca="1">IF(B92&lt;&gt;"",IF(D92=1,OFFSET(Metadata!$B$1,MIN(IF(OFFSET(Metadata!$A$1,0,0,Metadata!Metadata_Table_Length,1)=C92,ROW(OFFSET(Metadata!$A$1,0,0,Metadata!Metadata_Table_Length,1))-1,"")),0),OFFSET(Metadata!$B$1,MIN(IF(OFFSET(Metadata!$A$1,0,0,Metadata!Metadata_Table_Length,1)=SUBSTITUTE(C92,"rawdatafilename","originalfilename"),ROW(OFFSET(Metadata!$A$1,0,0,Metadata!Metadata_Table_Length,1))-1,"")),0)),"")</f>
        <v/>
      </c>
      <c r="F92" t="str">
        <f t="shared" ca="1" si="6"/>
        <v/>
      </c>
      <c r="G92" t="str">
        <f t="array" aca="1" ref="G92" ca="1">IF(B92&lt;&gt;"",OFFSET(Metadata!$B$1,MIN(IF(OFFSET(Metadata!$A$1,0,0,Metadata!Metadata_Table_Length,1)=SUBSTITUTE(C92,"rawdatafilename","partnumber"),ROW(OFFSET(Metadata!$A$1,0,0,Metadata!Metadata_Table_Length,1))-1,"")),0),"")</f>
        <v/>
      </c>
      <c r="H92" t="str">
        <f t="array" aca="1" ref="H92" ca="1">IF(B92&lt;&gt;"",OFFSET(Metadata!$B$1,MIN(IF(OFFSET(Metadata!$A$1,0,0,Metadata!Metadata_Table_Length,1)=SUBSTITUTE(C92,"rawdatafilename","original_count"),ROW(OFFSET(Metadata!$A$1,0,0,Metadata!Metadata_Table_Length,1))-1,"")),0),"")</f>
        <v/>
      </c>
      <c r="I92" t="str">
        <f t="array" aca="1" ref="I92" ca="1">IF(B92&lt;&gt;"",OFFSET(Metadata!$B$1,MIN(IF(OFFSET(Metadata!$A$1,0,0,Metadata!Metadata_Table_Length,1)=SUBSTITUTE(C92,"rawdatafilename","count"),ROW(OFFSET(Metadata!$A$1,0,0,Metadata!Metadata_Table_Length,1))-1,"")),0),"")</f>
        <v/>
      </c>
      <c r="J92" t="str">
        <f t="array" aca="1" ref="J92" ca="1">IF(AND(G92&lt;&gt;"",G92&lt;&gt;G91),MAX(IF(G$2:G$2001=G92,H$2:H$2001,"")),"")</f>
        <v/>
      </c>
      <c r="K92" t="str">
        <f t="array" aca="1" ref="K92" ca="1">IF(AND(G92&lt;&gt;"",G92&lt;&gt;G91),MAX(IF(G$2:G$2001=G92,I$2:I$2001,"")),"")</f>
        <v/>
      </c>
      <c r="L92" t="str">
        <f t="shared" ca="1" si="7"/>
        <v/>
      </c>
    </row>
    <row r="93" spans="2:12" x14ac:dyDescent="0.25">
      <c r="B93" t="str">
        <f t="shared" ca="1" si="5"/>
        <v/>
      </c>
      <c r="C93" t="str">
        <f t="shared" ca="1" si="4"/>
        <v/>
      </c>
      <c r="D93" s="156" t="str">
        <f t="array" aca="1" ref="D93" ca="1">IFERROR(IF(B93&lt;&gt;"",IF(OR(EXACT(OFFSET(Metadata!$A$1,0,0,Metadata!Metadata_Table_Length,1),C93)),1,""),""),"")</f>
        <v/>
      </c>
      <c r="E93" s="163" t="str">
        <f t="array" aca="1" ref="E93" ca="1">IF(B93&lt;&gt;"",IF(D93=1,OFFSET(Metadata!$B$1,MIN(IF(OFFSET(Metadata!$A$1,0,0,Metadata!Metadata_Table_Length,1)=C93,ROW(OFFSET(Metadata!$A$1,0,0,Metadata!Metadata_Table_Length,1))-1,"")),0),OFFSET(Metadata!$B$1,MIN(IF(OFFSET(Metadata!$A$1,0,0,Metadata!Metadata_Table_Length,1)=SUBSTITUTE(C93,"rawdatafilename","originalfilename"),ROW(OFFSET(Metadata!$A$1,0,0,Metadata!Metadata_Table_Length,1))-1,"")),0)),"")</f>
        <v/>
      </c>
      <c r="F93" t="str">
        <f t="shared" ca="1" si="6"/>
        <v/>
      </c>
      <c r="G93" t="str">
        <f t="array" aca="1" ref="G93" ca="1">IF(B93&lt;&gt;"",OFFSET(Metadata!$B$1,MIN(IF(OFFSET(Metadata!$A$1,0,0,Metadata!Metadata_Table_Length,1)=SUBSTITUTE(C93,"rawdatafilename","partnumber"),ROW(OFFSET(Metadata!$A$1,0,0,Metadata!Metadata_Table_Length,1))-1,"")),0),"")</f>
        <v/>
      </c>
      <c r="H93" t="str">
        <f t="array" aca="1" ref="H93" ca="1">IF(B93&lt;&gt;"",OFFSET(Metadata!$B$1,MIN(IF(OFFSET(Metadata!$A$1,0,0,Metadata!Metadata_Table_Length,1)=SUBSTITUTE(C93,"rawdatafilename","original_count"),ROW(OFFSET(Metadata!$A$1,0,0,Metadata!Metadata_Table_Length,1))-1,"")),0),"")</f>
        <v/>
      </c>
      <c r="I93" t="str">
        <f t="array" aca="1" ref="I93" ca="1">IF(B93&lt;&gt;"",OFFSET(Metadata!$B$1,MIN(IF(OFFSET(Metadata!$A$1,0,0,Metadata!Metadata_Table_Length,1)=SUBSTITUTE(C93,"rawdatafilename","count"),ROW(OFFSET(Metadata!$A$1,0,0,Metadata!Metadata_Table_Length,1))-1,"")),0),"")</f>
        <v/>
      </c>
      <c r="J93" t="str">
        <f t="array" aca="1" ref="J93" ca="1">IF(AND(G93&lt;&gt;"",G93&lt;&gt;G92),MAX(IF(G$2:G$2001=G93,H$2:H$2001,"")),"")</f>
        <v/>
      </c>
      <c r="K93" t="str">
        <f t="array" aca="1" ref="K93" ca="1">IF(AND(G93&lt;&gt;"",G93&lt;&gt;G92),MAX(IF(G$2:G$2001=G93,I$2:I$2001,"")),"")</f>
        <v/>
      </c>
      <c r="L93" t="str">
        <f t="shared" ca="1" si="7"/>
        <v/>
      </c>
    </row>
    <row r="94" spans="2:12" x14ac:dyDescent="0.25">
      <c r="B94" t="str">
        <f t="shared" ca="1" si="5"/>
        <v/>
      </c>
      <c r="C94" t="str">
        <f t="shared" ca="1" si="4"/>
        <v/>
      </c>
      <c r="D94" s="156" t="str">
        <f t="array" aca="1" ref="D94" ca="1">IFERROR(IF(B94&lt;&gt;"",IF(OR(EXACT(OFFSET(Metadata!$A$1,0,0,Metadata!Metadata_Table_Length,1),C94)),1,""),""),"")</f>
        <v/>
      </c>
      <c r="E94" s="163" t="str">
        <f t="array" aca="1" ref="E94" ca="1">IF(B94&lt;&gt;"",IF(D94=1,OFFSET(Metadata!$B$1,MIN(IF(OFFSET(Metadata!$A$1,0,0,Metadata!Metadata_Table_Length,1)=C94,ROW(OFFSET(Metadata!$A$1,0,0,Metadata!Metadata_Table_Length,1))-1,"")),0),OFFSET(Metadata!$B$1,MIN(IF(OFFSET(Metadata!$A$1,0,0,Metadata!Metadata_Table_Length,1)=SUBSTITUTE(C94,"rawdatafilename","originalfilename"),ROW(OFFSET(Metadata!$A$1,0,0,Metadata!Metadata_Table_Length,1))-1,"")),0)),"")</f>
        <v/>
      </c>
      <c r="F94" t="str">
        <f t="shared" ca="1" si="6"/>
        <v/>
      </c>
      <c r="G94" t="str">
        <f t="array" aca="1" ref="G94" ca="1">IF(B94&lt;&gt;"",OFFSET(Metadata!$B$1,MIN(IF(OFFSET(Metadata!$A$1,0,0,Metadata!Metadata_Table_Length,1)=SUBSTITUTE(C94,"rawdatafilename","partnumber"),ROW(OFFSET(Metadata!$A$1,0,0,Metadata!Metadata_Table_Length,1))-1,"")),0),"")</f>
        <v/>
      </c>
      <c r="H94" t="str">
        <f t="array" aca="1" ref="H94" ca="1">IF(B94&lt;&gt;"",OFFSET(Metadata!$B$1,MIN(IF(OFFSET(Metadata!$A$1,0,0,Metadata!Metadata_Table_Length,1)=SUBSTITUTE(C94,"rawdatafilename","original_count"),ROW(OFFSET(Metadata!$A$1,0,0,Metadata!Metadata_Table_Length,1))-1,"")),0),"")</f>
        <v/>
      </c>
      <c r="I94" t="str">
        <f t="array" aca="1" ref="I94" ca="1">IF(B94&lt;&gt;"",OFFSET(Metadata!$B$1,MIN(IF(OFFSET(Metadata!$A$1,0,0,Metadata!Metadata_Table_Length,1)=SUBSTITUTE(C94,"rawdatafilename","count"),ROW(OFFSET(Metadata!$A$1,0,0,Metadata!Metadata_Table_Length,1))-1,"")),0),"")</f>
        <v/>
      </c>
      <c r="J94" t="str">
        <f t="array" aca="1" ref="J94" ca="1">IF(AND(G94&lt;&gt;"",G94&lt;&gt;G93),MAX(IF(G$2:G$2001=G94,H$2:H$2001,"")),"")</f>
        <v/>
      </c>
      <c r="K94" t="str">
        <f t="array" aca="1" ref="K94" ca="1">IF(AND(G94&lt;&gt;"",G94&lt;&gt;G93),MAX(IF(G$2:G$2001=G94,I$2:I$2001,"")),"")</f>
        <v/>
      </c>
      <c r="L94" t="str">
        <f t="shared" ca="1" si="7"/>
        <v/>
      </c>
    </row>
    <row r="95" spans="2:12" x14ac:dyDescent="0.25">
      <c r="B95" t="str">
        <f t="shared" ca="1" si="5"/>
        <v/>
      </c>
      <c r="C95" t="str">
        <f t="shared" ca="1" si="4"/>
        <v/>
      </c>
      <c r="D95" s="156" t="str">
        <f t="array" aca="1" ref="D95" ca="1">IFERROR(IF(B95&lt;&gt;"",IF(OR(EXACT(OFFSET(Metadata!$A$1,0,0,Metadata!Metadata_Table_Length,1),C95)),1,""),""),"")</f>
        <v/>
      </c>
      <c r="E95" s="163" t="str">
        <f t="array" aca="1" ref="E95" ca="1">IF(B95&lt;&gt;"",IF(D95=1,OFFSET(Metadata!$B$1,MIN(IF(OFFSET(Metadata!$A$1,0,0,Metadata!Metadata_Table_Length,1)=C95,ROW(OFFSET(Metadata!$A$1,0,0,Metadata!Metadata_Table_Length,1))-1,"")),0),OFFSET(Metadata!$B$1,MIN(IF(OFFSET(Metadata!$A$1,0,0,Metadata!Metadata_Table_Length,1)=SUBSTITUTE(C95,"rawdatafilename","originalfilename"),ROW(OFFSET(Metadata!$A$1,0,0,Metadata!Metadata_Table_Length,1))-1,"")),0)),"")</f>
        <v/>
      </c>
      <c r="F95" t="str">
        <f t="shared" ca="1" si="6"/>
        <v/>
      </c>
      <c r="G95" t="str">
        <f t="array" aca="1" ref="G95" ca="1">IF(B95&lt;&gt;"",OFFSET(Metadata!$B$1,MIN(IF(OFFSET(Metadata!$A$1,0,0,Metadata!Metadata_Table_Length,1)=SUBSTITUTE(C95,"rawdatafilename","partnumber"),ROW(OFFSET(Metadata!$A$1,0,0,Metadata!Metadata_Table_Length,1))-1,"")),0),"")</f>
        <v/>
      </c>
      <c r="H95" t="str">
        <f t="array" aca="1" ref="H95" ca="1">IF(B95&lt;&gt;"",OFFSET(Metadata!$B$1,MIN(IF(OFFSET(Metadata!$A$1,0,0,Metadata!Metadata_Table_Length,1)=SUBSTITUTE(C95,"rawdatafilename","original_count"),ROW(OFFSET(Metadata!$A$1,0,0,Metadata!Metadata_Table_Length,1))-1,"")),0),"")</f>
        <v/>
      </c>
      <c r="I95" t="str">
        <f t="array" aca="1" ref="I95" ca="1">IF(B95&lt;&gt;"",OFFSET(Metadata!$B$1,MIN(IF(OFFSET(Metadata!$A$1,0,0,Metadata!Metadata_Table_Length,1)=SUBSTITUTE(C95,"rawdatafilename","count"),ROW(OFFSET(Metadata!$A$1,0,0,Metadata!Metadata_Table_Length,1))-1,"")),0),"")</f>
        <v/>
      </c>
      <c r="J95" t="str">
        <f t="array" aca="1" ref="J95" ca="1">IF(AND(G95&lt;&gt;"",G95&lt;&gt;G94),MAX(IF(G$2:G$2001=G95,H$2:H$2001,"")),"")</f>
        <v/>
      </c>
      <c r="K95" t="str">
        <f t="array" aca="1" ref="K95" ca="1">IF(AND(G95&lt;&gt;"",G95&lt;&gt;G94),MAX(IF(G$2:G$2001=G95,I$2:I$2001,"")),"")</f>
        <v/>
      </c>
      <c r="L95" t="str">
        <f t="shared" ca="1" si="7"/>
        <v/>
      </c>
    </row>
    <row r="96" spans="2:12" x14ac:dyDescent="0.25">
      <c r="B96" t="str">
        <f t="shared" ca="1" si="5"/>
        <v/>
      </c>
      <c r="C96" t="str">
        <f t="shared" ca="1" si="4"/>
        <v/>
      </c>
      <c r="D96" s="156" t="str">
        <f t="array" aca="1" ref="D96" ca="1">IFERROR(IF(B96&lt;&gt;"",IF(OR(EXACT(OFFSET(Metadata!$A$1,0,0,Metadata!Metadata_Table_Length,1),C96)),1,""),""),"")</f>
        <v/>
      </c>
      <c r="E96" s="163" t="str">
        <f t="array" aca="1" ref="E96" ca="1">IF(B96&lt;&gt;"",IF(D96=1,OFFSET(Metadata!$B$1,MIN(IF(OFFSET(Metadata!$A$1,0,0,Metadata!Metadata_Table_Length,1)=C96,ROW(OFFSET(Metadata!$A$1,0,0,Metadata!Metadata_Table_Length,1))-1,"")),0),OFFSET(Metadata!$B$1,MIN(IF(OFFSET(Metadata!$A$1,0,0,Metadata!Metadata_Table_Length,1)=SUBSTITUTE(C96,"rawdatafilename","originalfilename"),ROW(OFFSET(Metadata!$A$1,0,0,Metadata!Metadata_Table_Length,1))-1,"")),0)),"")</f>
        <v/>
      </c>
      <c r="F96" t="str">
        <f t="shared" ca="1" si="6"/>
        <v/>
      </c>
      <c r="G96" t="str">
        <f t="array" aca="1" ref="G96" ca="1">IF(B96&lt;&gt;"",OFFSET(Metadata!$B$1,MIN(IF(OFFSET(Metadata!$A$1,0,0,Metadata!Metadata_Table_Length,1)=SUBSTITUTE(C96,"rawdatafilename","partnumber"),ROW(OFFSET(Metadata!$A$1,0,0,Metadata!Metadata_Table_Length,1))-1,"")),0),"")</f>
        <v/>
      </c>
      <c r="H96" t="str">
        <f t="array" aca="1" ref="H96" ca="1">IF(B96&lt;&gt;"",OFFSET(Metadata!$B$1,MIN(IF(OFFSET(Metadata!$A$1,0,0,Metadata!Metadata_Table_Length,1)=SUBSTITUTE(C96,"rawdatafilename","original_count"),ROW(OFFSET(Metadata!$A$1,0,0,Metadata!Metadata_Table_Length,1))-1,"")),0),"")</f>
        <v/>
      </c>
      <c r="I96" t="str">
        <f t="array" aca="1" ref="I96" ca="1">IF(B96&lt;&gt;"",OFFSET(Metadata!$B$1,MIN(IF(OFFSET(Metadata!$A$1,0,0,Metadata!Metadata_Table_Length,1)=SUBSTITUTE(C96,"rawdatafilename","count"),ROW(OFFSET(Metadata!$A$1,0,0,Metadata!Metadata_Table_Length,1))-1,"")),0),"")</f>
        <v/>
      </c>
      <c r="J96" t="str">
        <f t="array" aca="1" ref="J96" ca="1">IF(AND(G96&lt;&gt;"",G96&lt;&gt;G95),MAX(IF(G$2:G$2001=G96,H$2:H$2001,"")),"")</f>
        <v/>
      </c>
      <c r="K96" t="str">
        <f t="array" aca="1" ref="K96" ca="1">IF(AND(G96&lt;&gt;"",G96&lt;&gt;G95),MAX(IF(G$2:G$2001=G96,I$2:I$2001,"")),"")</f>
        <v/>
      </c>
      <c r="L96" t="str">
        <f t="shared" ca="1" si="7"/>
        <v/>
      </c>
    </row>
    <row r="97" spans="2:12" x14ac:dyDescent="0.25">
      <c r="B97" t="str">
        <f t="shared" ca="1" si="5"/>
        <v/>
      </c>
      <c r="C97" t="str">
        <f t="shared" ca="1" si="4"/>
        <v/>
      </c>
      <c r="D97" s="156" t="str">
        <f t="array" aca="1" ref="D97" ca="1">IFERROR(IF(B97&lt;&gt;"",IF(OR(EXACT(OFFSET(Metadata!$A$1,0,0,Metadata!Metadata_Table_Length,1),C97)),1,""),""),"")</f>
        <v/>
      </c>
      <c r="E97" s="163" t="str">
        <f t="array" aca="1" ref="E97" ca="1">IF(B97&lt;&gt;"",IF(D97=1,OFFSET(Metadata!$B$1,MIN(IF(OFFSET(Metadata!$A$1,0,0,Metadata!Metadata_Table_Length,1)=C97,ROW(OFFSET(Metadata!$A$1,0,0,Metadata!Metadata_Table_Length,1))-1,"")),0),OFFSET(Metadata!$B$1,MIN(IF(OFFSET(Metadata!$A$1,0,0,Metadata!Metadata_Table_Length,1)=SUBSTITUTE(C97,"rawdatafilename","originalfilename"),ROW(OFFSET(Metadata!$A$1,0,0,Metadata!Metadata_Table_Length,1))-1,"")),0)),"")</f>
        <v/>
      </c>
      <c r="F97" t="str">
        <f t="shared" ca="1" si="6"/>
        <v/>
      </c>
      <c r="G97" t="str">
        <f t="array" aca="1" ref="G97" ca="1">IF(B97&lt;&gt;"",OFFSET(Metadata!$B$1,MIN(IF(OFFSET(Metadata!$A$1,0,0,Metadata!Metadata_Table_Length,1)=SUBSTITUTE(C97,"rawdatafilename","partnumber"),ROW(OFFSET(Metadata!$A$1,0,0,Metadata!Metadata_Table_Length,1))-1,"")),0),"")</f>
        <v/>
      </c>
      <c r="H97" t="str">
        <f t="array" aca="1" ref="H97" ca="1">IF(B97&lt;&gt;"",OFFSET(Metadata!$B$1,MIN(IF(OFFSET(Metadata!$A$1,0,0,Metadata!Metadata_Table_Length,1)=SUBSTITUTE(C97,"rawdatafilename","original_count"),ROW(OFFSET(Metadata!$A$1,0,0,Metadata!Metadata_Table_Length,1))-1,"")),0),"")</f>
        <v/>
      </c>
      <c r="I97" t="str">
        <f t="array" aca="1" ref="I97" ca="1">IF(B97&lt;&gt;"",OFFSET(Metadata!$B$1,MIN(IF(OFFSET(Metadata!$A$1,0,0,Metadata!Metadata_Table_Length,1)=SUBSTITUTE(C97,"rawdatafilename","count"),ROW(OFFSET(Metadata!$A$1,0,0,Metadata!Metadata_Table_Length,1))-1,"")),0),"")</f>
        <v/>
      </c>
      <c r="J97" t="str">
        <f t="array" aca="1" ref="J97" ca="1">IF(AND(G97&lt;&gt;"",G97&lt;&gt;G96),MAX(IF(G$2:G$2001=G97,H$2:H$2001,"")),"")</f>
        <v/>
      </c>
      <c r="K97" t="str">
        <f t="array" aca="1" ref="K97" ca="1">IF(AND(G97&lt;&gt;"",G97&lt;&gt;G96),MAX(IF(G$2:G$2001=G97,I$2:I$2001,"")),"")</f>
        <v/>
      </c>
      <c r="L97" t="str">
        <f t="shared" ca="1" si="7"/>
        <v/>
      </c>
    </row>
    <row r="98" spans="2:12" x14ac:dyDescent="0.25">
      <c r="B98" t="str">
        <f t="shared" ca="1" si="5"/>
        <v/>
      </c>
      <c r="C98" t="str">
        <f t="shared" ca="1" si="4"/>
        <v/>
      </c>
      <c r="D98" s="156" t="str">
        <f t="array" aca="1" ref="D98" ca="1">IFERROR(IF(B98&lt;&gt;"",IF(OR(EXACT(OFFSET(Metadata!$A$1,0,0,Metadata!Metadata_Table_Length,1),C98)),1,""),""),"")</f>
        <v/>
      </c>
      <c r="E98" s="163" t="str">
        <f t="array" aca="1" ref="E98" ca="1">IF(B98&lt;&gt;"",IF(D98=1,OFFSET(Metadata!$B$1,MIN(IF(OFFSET(Metadata!$A$1,0,0,Metadata!Metadata_Table_Length,1)=C98,ROW(OFFSET(Metadata!$A$1,0,0,Metadata!Metadata_Table_Length,1))-1,"")),0),OFFSET(Metadata!$B$1,MIN(IF(OFFSET(Metadata!$A$1,0,0,Metadata!Metadata_Table_Length,1)=SUBSTITUTE(C98,"rawdatafilename","originalfilename"),ROW(OFFSET(Metadata!$A$1,0,0,Metadata!Metadata_Table_Length,1))-1,"")),0)),"")</f>
        <v/>
      </c>
      <c r="F98" t="str">
        <f t="shared" ca="1" si="6"/>
        <v/>
      </c>
      <c r="G98" t="str">
        <f t="array" aca="1" ref="G98" ca="1">IF(B98&lt;&gt;"",OFFSET(Metadata!$B$1,MIN(IF(OFFSET(Metadata!$A$1,0,0,Metadata!Metadata_Table_Length,1)=SUBSTITUTE(C98,"rawdatafilename","partnumber"),ROW(OFFSET(Metadata!$A$1,0,0,Metadata!Metadata_Table_Length,1))-1,"")),0),"")</f>
        <v/>
      </c>
      <c r="H98" t="str">
        <f t="array" aca="1" ref="H98" ca="1">IF(B98&lt;&gt;"",OFFSET(Metadata!$B$1,MIN(IF(OFFSET(Metadata!$A$1,0,0,Metadata!Metadata_Table_Length,1)=SUBSTITUTE(C98,"rawdatafilename","original_count"),ROW(OFFSET(Metadata!$A$1,0,0,Metadata!Metadata_Table_Length,1))-1,"")),0),"")</f>
        <v/>
      </c>
      <c r="I98" t="str">
        <f t="array" aca="1" ref="I98" ca="1">IF(B98&lt;&gt;"",OFFSET(Metadata!$B$1,MIN(IF(OFFSET(Metadata!$A$1,0,0,Metadata!Metadata_Table_Length,1)=SUBSTITUTE(C98,"rawdatafilename","count"),ROW(OFFSET(Metadata!$A$1,0,0,Metadata!Metadata_Table_Length,1))-1,"")),0),"")</f>
        <v/>
      </c>
      <c r="J98" t="str">
        <f t="array" aca="1" ref="J98" ca="1">IF(AND(G98&lt;&gt;"",G98&lt;&gt;G97),MAX(IF(G$2:G$2001=G98,H$2:H$2001,"")),"")</f>
        <v/>
      </c>
      <c r="K98" t="str">
        <f t="array" aca="1" ref="K98" ca="1">IF(AND(G98&lt;&gt;"",G98&lt;&gt;G97),MAX(IF(G$2:G$2001=G98,I$2:I$2001,"")),"")</f>
        <v/>
      </c>
      <c r="L98" t="str">
        <f t="shared" ca="1" si="7"/>
        <v/>
      </c>
    </row>
    <row r="99" spans="2:12" x14ac:dyDescent="0.25">
      <c r="B99" t="str">
        <f t="shared" ca="1" si="5"/>
        <v/>
      </c>
      <c r="C99" t="str">
        <f t="shared" ca="1" si="4"/>
        <v/>
      </c>
      <c r="D99" s="156" t="str">
        <f t="array" aca="1" ref="D99" ca="1">IFERROR(IF(B99&lt;&gt;"",IF(OR(EXACT(OFFSET(Metadata!$A$1,0,0,Metadata!Metadata_Table_Length,1),C99)),1,""),""),"")</f>
        <v/>
      </c>
      <c r="E99" s="163" t="str">
        <f t="array" aca="1" ref="E99" ca="1">IF(B99&lt;&gt;"",IF(D99=1,OFFSET(Metadata!$B$1,MIN(IF(OFFSET(Metadata!$A$1,0,0,Metadata!Metadata_Table_Length,1)=C99,ROW(OFFSET(Metadata!$A$1,0,0,Metadata!Metadata_Table_Length,1))-1,"")),0),OFFSET(Metadata!$B$1,MIN(IF(OFFSET(Metadata!$A$1,0,0,Metadata!Metadata_Table_Length,1)=SUBSTITUTE(C99,"rawdatafilename","originalfilename"),ROW(OFFSET(Metadata!$A$1,0,0,Metadata!Metadata_Table_Length,1))-1,"")),0)),"")</f>
        <v/>
      </c>
      <c r="F99" t="str">
        <f t="shared" ca="1" si="6"/>
        <v/>
      </c>
      <c r="G99" t="str">
        <f t="array" aca="1" ref="G99" ca="1">IF(B99&lt;&gt;"",OFFSET(Metadata!$B$1,MIN(IF(OFFSET(Metadata!$A$1,0,0,Metadata!Metadata_Table_Length,1)=SUBSTITUTE(C99,"rawdatafilename","partnumber"),ROW(OFFSET(Metadata!$A$1,0,0,Metadata!Metadata_Table_Length,1))-1,"")),0),"")</f>
        <v/>
      </c>
      <c r="H99" t="str">
        <f t="array" aca="1" ref="H99" ca="1">IF(B99&lt;&gt;"",OFFSET(Metadata!$B$1,MIN(IF(OFFSET(Metadata!$A$1,0,0,Metadata!Metadata_Table_Length,1)=SUBSTITUTE(C99,"rawdatafilename","original_count"),ROW(OFFSET(Metadata!$A$1,0,0,Metadata!Metadata_Table_Length,1))-1,"")),0),"")</f>
        <v/>
      </c>
      <c r="I99" t="str">
        <f t="array" aca="1" ref="I99" ca="1">IF(B99&lt;&gt;"",OFFSET(Metadata!$B$1,MIN(IF(OFFSET(Metadata!$A$1,0,0,Metadata!Metadata_Table_Length,1)=SUBSTITUTE(C99,"rawdatafilename","count"),ROW(OFFSET(Metadata!$A$1,0,0,Metadata!Metadata_Table_Length,1))-1,"")),0),"")</f>
        <v/>
      </c>
      <c r="J99" t="str">
        <f t="array" aca="1" ref="J99" ca="1">IF(AND(G99&lt;&gt;"",G99&lt;&gt;G98),MAX(IF(G$2:G$2001=G99,H$2:H$2001,"")),"")</f>
        <v/>
      </c>
      <c r="K99" t="str">
        <f t="array" aca="1" ref="K99" ca="1">IF(AND(G99&lt;&gt;"",G99&lt;&gt;G98),MAX(IF(G$2:G$2001=G99,I$2:I$2001,"")),"")</f>
        <v/>
      </c>
      <c r="L99" t="str">
        <f t="shared" ca="1" si="7"/>
        <v/>
      </c>
    </row>
    <row r="100" spans="2:12" x14ac:dyDescent="0.25">
      <c r="B100" t="str">
        <f t="shared" ca="1" si="5"/>
        <v/>
      </c>
      <c r="C100" t="str">
        <f t="shared" ca="1" si="4"/>
        <v/>
      </c>
      <c r="D100" s="156" t="str">
        <f t="array" aca="1" ref="D100" ca="1">IFERROR(IF(B100&lt;&gt;"",IF(OR(EXACT(OFFSET(Metadata!$A$1,0,0,Metadata!Metadata_Table_Length,1),C100)),1,""),""),"")</f>
        <v/>
      </c>
      <c r="E100" s="163" t="str">
        <f t="array" aca="1" ref="E100" ca="1">IF(B100&lt;&gt;"",IF(D100=1,OFFSET(Metadata!$B$1,MIN(IF(OFFSET(Metadata!$A$1,0,0,Metadata!Metadata_Table_Length,1)=C100,ROW(OFFSET(Metadata!$A$1,0,0,Metadata!Metadata_Table_Length,1))-1,"")),0),OFFSET(Metadata!$B$1,MIN(IF(OFFSET(Metadata!$A$1,0,0,Metadata!Metadata_Table_Length,1)=SUBSTITUTE(C100,"rawdatafilename","originalfilename"),ROW(OFFSET(Metadata!$A$1,0,0,Metadata!Metadata_Table_Length,1))-1,"")),0)),"")</f>
        <v/>
      </c>
      <c r="F100" t="str">
        <f t="shared" ca="1" si="6"/>
        <v/>
      </c>
      <c r="G100" t="str">
        <f t="array" aca="1" ref="G100" ca="1">IF(B100&lt;&gt;"",OFFSET(Metadata!$B$1,MIN(IF(OFFSET(Metadata!$A$1,0,0,Metadata!Metadata_Table_Length,1)=SUBSTITUTE(C100,"rawdatafilename","partnumber"),ROW(OFFSET(Metadata!$A$1,0,0,Metadata!Metadata_Table_Length,1))-1,"")),0),"")</f>
        <v/>
      </c>
      <c r="H100" t="str">
        <f t="array" aca="1" ref="H100" ca="1">IF(B100&lt;&gt;"",OFFSET(Metadata!$B$1,MIN(IF(OFFSET(Metadata!$A$1,0,0,Metadata!Metadata_Table_Length,1)=SUBSTITUTE(C100,"rawdatafilename","original_count"),ROW(OFFSET(Metadata!$A$1,0,0,Metadata!Metadata_Table_Length,1))-1,"")),0),"")</f>
        <v/>
      </c>
      <c r="I100" t="str">
        <f t="array" aca="1" ref="I100" ca="1">IF(B100&lt;&gt;"",OFFSET(Metadata!$B$1,MIN(IF(OFFSET(Metadata!$A$1,0,0,Metadata!Metadata_Table_Length,1)=SUBSTITUTE(C100,"rawdatafilename","count"),ROW(OFFSET(Metadata!$A$1,0,0,Metadata!Metadata_Table_Length,1))-1,"")),0),"")</f>
        <v/>
      </c>
      <c r="J100" t="str">
        <f t="array" aca="1" ref="J100" ca="1">IF(AND(G100&lt;&gt;"",G100&lt;&gt;G99),MAX(IF(G$2:G$2001=G100,H$2:H$2001,"")),"")</f>
        <v/>
      </c>
      <c r="K100" t="str">
        <f t="array" aca="1" ref="K100" ca="1">IF(AND(G100&lt;&gt;"",G100&lt;&gt;G99),MAX(IF(G$2:G$2001=G100,I$2:I$2001,"")),"")</f>
        <v/>
      </c>
      <c r="L100" t="str">
        <f t="shared" ca="1" si="7"/>
        <v/>
      </c>
    </row>
    <row r="101" spans="2:12" x14ac:dyDescent="0.25">
      <c r="B101" t="str">
        <f t="shared" ca="1" si="5"/>
        <v/>
      </c>
      <c r="C101" t="str">
        <f t="shared" ca="1" si="4"/>
        <v/>
      </c>
      <c r="D101" s="156" t="str">
        <f t="array" aca="1" ref="D101" ca="1">IFERROR(IF(B101&lt;&gt;"",IF(OR(EXACT(OFFSET(Metadata!$A$1,0,0,Metadata!Metadata_Table_Length,1),C101)),1,""),""),"")</f>
        <v/>
      </c>
      <c r="E101" s="163" t="str">
        <f t="array" aca="1" ref="E101" ca="1">IF(B101&lt;&gt;"",IF(D101=1,OFFSET(Metadata!$B$1,MIN(IF(OFFSET(Metadata!$A$1,0,0,Metadata!Metadata_Table_Length,1)=C101,ROW(OFFSET(Metadata!$A$1,0,0,Metadata!Metadata_Table_Length,1))-1,"")),0),OFFSET(Metadata!$B$1,MIN(IF(OFFSET(Metadata!$A$1,0,0,Metadata!Metadata_Table_Length,1)=SUBSTITUTE(C101,"rawdatafilename","originalfilename"),ROW(OFFSET(Metadata!$A$1,0,0,Metadata!Metadata_Table_Length,1))-1,"")),0)),"")</f>
        <v/>
      </c>
      <c r="F101" t="str">
        <f t="shared" ca="1" si="6"/>
        <v/>
      </c>
      <c r="G101" t="str">
        <f t="array" aca="1" ref="G101" ca="1">IF(B101&lt;&gt;"",OFFSET(Metadata!$B$1,MIN(IF(OFFSET(Metadata!$A$1,0,0,Metadata!Metadata_Table_Length,1)=SUBSTITUTE(C101,"rawdatafilename","partnumber"),ROW(OFFSET(Metadata!$A$1,0,0,Metadata!Metadata_Table_Length,1))-1,"")),0),"")</f>
        <v/>
      </c>
      <c r="H101" t="str">
        <f t="array" aca="1" ref="H101" ca="1">IF(B101&lt;&gt;"",OFFSET(Metadata!$B$1,MIN(IF(OFFSET(Metadata!$A$1,0,0,Metadata!Metadata_Table_Length,1)=SUBSTITUTE(C101,"rawdatafilename","original_count"),ROW(OFFSET(Metadata!$A$1,0,0,Metadata!Metadata_Table_Length,1))-1,"")),0),"")</f>
        <v/>
      </c>
      <c r="I101" t="str">
        <f t="array" aca="1" ref="I101" ca="1">IF(B101&lt;&gt;"",OFFSET(Metadata!$B$1,MIN(IF(OFFSET(Metadata!$A$1,0,0,Metadata!Metadata_Table_Length,1)=SUBSTITUTE(C101,"rawdatafilename","count"),ROW(OFFSET(Metadata!$A$1,0,0,Metadata!Metadata_Table_Length,1))-1,"")),0),"")</f>
        <v/>
      </c>
      <c r="J101" t="str">
        <f t="array" aca="1" ref="J101" ca="1">IF(AND(G101&lt;&gt;"",G101&lt;&gt;G100),MAX(IF(G$2:G$2001=G101,H$2:H$2001,"")),"")</f>
        <v/>
      </c>
      <c r="K101" t="str">
        <f t="array" aca="1" ref="K101" ca="1">IF(AND(G101&lt;&gt;"",G101&lt;&gt;G100),MAX(IF(G$2:G$2001=G101,I$2:I$2001,"")),"")</f>
        <v/>
      </c>
      <c r="L101" t="str">
        <f t="shared" ca="1" si="7"/>
        <v/>
      </c>
    </row>
    <row r="102" spans="2:12" x14ac:dyDescent="0.25">
      <c r="B102" t="str">
        <f t="shared" ca="1" si="5"/>
        <v/>
      </c>
      <c r="C102" t="str">
        <f t="shared" ca="1" si="4"/>
        <v/>
      </c>
      <c r="D102" s="156" t="str">
        <f t="array" aca="1" ref="D102" ca="1">IFERROR(IF(B102&lt;&gt;"",IF(OR(EXACT(OFFSET(Metadata!$A$1,0,0,Metadata!Metadata_Table_Length,1),C102)),1,""),""),"")</f>
        <v/>
      </c>
      <c r="E102" s="163" t="str">
        <f t="array" aca="1" ref="E102" ca="1">IF(B102&lt;&gt;"",IF(D102=1,OFFSET(Metadata!$B$1,MIN(IF(OFFSET(Metadata!$A$1,0,0,Metadata!Metadata_Table_Length,1)=C102,ROW(OFFSET(Metadata!$A$1,0,0,Metadata!Metadata_Table_Length,1))-1,"")),0),OFFSET(Metadata!$B$1,MIN(IF(OFFSET(Metadata!$A$1,0,0,Metadata!Metadata_Table_Length,1)=SUBSTITUTE(C102,"rawdatafilename","originalfilename"),ROW(OFFSET(Metadata!$A$1,0,0,Metadata!Metadata_Table_Length,1))-1,"")),0)),"")</f>
        <v/>
      </c>
      <c r="F102" t="str">
        <f t="shared" ca="1" si="6"/>
        <v/>
      </c>
      <c r="G102" t="str">
        <f t="array" aca="1" ref="G102" ca="1">IF(B102&lt;&gt;"",OFFSET(Metadata!$B$1,MIN(IF(OFFSET(Metadata!$A$1,0,0,Metadata!Metadata_Table_Length,1)=SUBSTITUTE(C102,"rawdatafilename","partnumber"),ROW(OFFSET(Metadata!$A$1,0,0,Metadata!Metadata_Table_Length,1))-1,"")),0),"")</f>
        <v/>
      </c>
      <c r="H102" t="str">
        <f t="array" aca="1" ref="H102" ca="1">IF(B102&lt;&gt;"",OFFSET(Metadata!$B$1,MIN(IF(OFFSET(Metadata!$A$1,0,0,Metadata!Metadata_Table_Length,1)=SUBSTITUTE(C102,"rawdatafilename","original_count"),ROW(OFFSET(Metadata!$A$1,0,0,Metadata!Metadata_Table_Length,1))-1,"")),0),"")</f>
        <v/>
      </c>
      <c r="I102" t="str">
        <f t="array" aca="1" ref="I102" ca="1">IF(B102&lt;&gt;"",OFFSET(Metadata!$B$1,MIN(IF(OFFSET(Metadata!$A$1,0,0,Metadata!Metadata_Table_Length,1)=SUBSTITUTE(C102,"rawdatafilename","count"),ROW(OFFSET(Metadata!$A$1,0,0,Metadata!Metadata_Table_Length,1))-1,"")),0),"")</f>
        <v/>
      </c>
      <c r="J102" t="str">
        <f t="array" aca="1" ref="J102" ca="1">IF(AND(G102&lt;&gt;"",G102&lt;&gt;G101),MAX(IF(G$2:G$2001=G102,H$2:H$2001,"")),"")</f>
        <v/>
      </c>
      <c r="K102" t="str">
        <f t="array" aca="1" ref="K102" ca="1">IF(AND(G102&lt;&gt;"",G102&lt;&gt;G101),MAX(IF(G$2:G$2001=G102,I$2:I$2001,"")),"")</f>
        <v/>
      </c>
      <c r="L102" t="str">
        <f t="shared" ca="1" si="7"/>
        <v/>
      </c>
    </row>
    <row r="103" spans="2:12" x14ac:dyDescent="0.25">
      <c r="B103" t="str">
        <f t="shared" ca="1" si="5"/>
        <v/>
      </c>
      <c r="C103" t="str">
        <f t="shared" ca="1" si="4"/>
        <v/>
      </c>
      <c r="D103" s="156" t="str">
        <f t="array" aca="1" ref="D103" ca="1">IFERROR(IF(B103&lt;&gt;"",IF(OR(EXACT(OFFSET(Metadata!$A$1,0,0,Metadata!Metadata_Table_Length,1),C103)),1,""),""),"")</f>
        <v/>
      </c>
      <c r="E103" s="163" t="str">
        <f t="array" aca="1" ref="E103" ca="1">IF(B103&lt;&gt;"",IF(D103=1,OFFSET(Metadata!$B$1,MIN(IF(OFFSET(Metadata!$A$1,0,0,Metadata!Metadata_Table_Length,1)=C103,ROW(OFFSET(Metadata!$A$1,0,0,Metadata!Metadata_Table_Length,1))-1,"")),0),OFFSET(Metadata!$B$1,MIN(IF(OFFSET(Metadata!$A$1,0,0,Metadata!Metadata_Table_Length,1)=SUBSTITUTE(C103,"rawdatafilename","originalfilename"),ROW(OFFSET(Metadata!$A$1,0,0,Metadata!Metadata_Table_Length,1))-1,"")),0)),"")</f>
        <v/>
      </c>
      <c r="F103" t="str">
        <f t="shared" ca="1" si="6"/>
        <v/>
      </c>
      <c r="G103" t="str">
        <f t="array" aca="1" ref="G103" ca="1">IF(B103&lt;&gt;"",OFFSET(Metadata!$B$1,MIN(IF(OFFSET(Metadata!$A$1,0,0,Metadata!Metadata_Table_Length,1)=SUBSTITUTE(C103,"rawdatafilename","partnumber"),ROW(OFFSET(Metadata!$A$1,0,0,Metadata!Metadata_Table_Length,1))-1,"")),0),"")</f>
        <v/>
      </c>
      <c r="H103" t="str">
        <f t="array" aca="1" ref="H103" ca="1">IF(B103&lt;&gt;"",OFFSET(Metadata!$B$1,MIN(IF(OFFSET(Metadata!$A$1,0,0,Metadata!Metadata_Table_Length,1)=SUBSTITUTE(C103,"rawdatafilename","original_count"),ROW(OFFSET(Metadata!$A$1,0,0,Metadata!Metadata_Table_Length,1))-1,"")),0),"")</f>
        <v/>
      </c>
      <c r="I103" t="str">
        <f t="array" aca="1" ref="I103" ca="1">IF(B103&lt;&gt;"",OFFSET(Metadata!$B$1,MIN(IF(OFFSET(Metadata!$A$1,0,0,Metadata!Metadata_Table_Length,1)=SUBSTITUTE(C103,"rawdatafilename","count"),ROW(OFFSET(Metadata!$A$1,0,0,Metadata!Metadata_Table_Length,1))-1,"")),0),"")</f>
        <v/>
      </c>
      <c r="J103" t="str">
        <f t="array" aca="1" ref="J103" ca="1">IF(AND(G103&lt;&gt;"",G103&lt;&gt;G102),MAX(IF(G$2:G$2001=G103,H$2:H$2001,"")),"")</f>
        <v/>
      </c>
      <c r="K103" t="str">
        <f t="array" aca="1" ref="K103" ca="1">IF(AND(G103&lt;&gt;"",G103&lt;&gt;G102),MAX(IF(G$2:G$2001=G103,I$2:I$2001,"")),"")</f>
        <v/>
      </c>
      <c r="L103" t="str">
        <f t="shared" ca="1" si="7"/>
        <v/>
      </c>
    </row>
    <row r="104" spans="2:12" x14ac:dyDescent="0.25">
      <c r="B104" t="str">
        <f t="shared" ca="1" si="5"/>
        <v/>
      </c>
      <c r="C104" t="str">
        <f t="shared" ca="1" si="4"/>
        <v/>
      </c>
      <c r="D104" s="156" t="str">
        <f t="array" aca="1" ref="D104" ca="1">IFERROR(IF(B104&lt;&gt;"",IF(OR(EXACT(OFFSET(Metadata!$A$1,0,0,Metadata!Metadata_Table_Length,1),C104)),1,""),""),"")</f>
        <v/>
      </c>
      <c r="E104" s="163" t="str">
        <f t="array" aca="1" ref="E104" ca="1">IF(B104&lt;&gt;"",IF(D104=1,OFFSET(Metadata!$B$1,MIN(IF(OFFSET(Metadata!$A$1,0,0,Metadata!Metadata_Table_Length,1)=C104,ROW(OFFSET(Metadata!$A$1,0,0,Metadata!Metadata_Table_Length,1))-1,"")),0),OFFSET(Metadata!$B$1,MIN(IF(OFFSET(Metadata!$A$1,0,0,Metadata!Metadata_Table_Length,1)=SUBSTITUTE(C104,"rawdatafilename","originalfilename"),ROW(OFFSET(Metadata!$A$1,0,0,Metadata!Metadata_Table_Length,1))-1,"")),0)),"")</f>
        <v/>
      </c>
      <c r="F104" t="str">
        <f t="shared" ca="1" si="6"/>
        <v/>
      </c>
      <c r="G104" t="str">
        <f t="array" aca="1" ref="G104" ca="1">IF(B104&lt;&gt;"",OFFSET(Metadata!$B$1,MIN(IF(OFFSET(Metadata!$A$1,0,0,Metadata!Metadata_Table_Length,1)=SUBSTITUTE(C104,"rawdatafilename","partnumber"),ROW(OFFSET(Metadata!$A$1,0,0,Metadata!Metadata_Table_Length,1))-1,"")),0),"")</f>
        <v/>
      </c>
      <c r="H104" t="str">
        <f t="array" aca="1" ref="H104" ca="1">IF(B104&lt;&gt;"",OFFSET(Metadata!$B$1,MIN(IF(OFFSET(Metadata!$A$1,0,0,Metadata!Metadata_Table_Length,1)=SUBSTITUTE(C104,"rawdatafilename","original_count"),ROW(OFFSET(Metadata!$A$1,0,0,Metadata!Metadata_Table_Length,1))-1,"")),0),"")</f>
        <v/>
      </c>
      <c r="I104" t="str">
        <f t="array" aca="1" ref="I104" ca="1">IF(B104&lt;&gt;"",OFFSET(Metadata!$B$1,MIN(IF(OFFSET(Metadata!$A$1,0,0,Metadata!Metadata_Table_Length,1)=SUBSTITUTE(C104,"rawdatafilename","count"),ROW(OFFSET(Metadata!$A$1,0,0,Metadata!Metadata_Table_Length,1))-1,"")),0),"")</f>
        <v/>
      </c>
      <c r="J104" t="str">
        <f t="array" aca="1" ref="J104" ca="1">IF(AND(G104&lt;&gt;"",G104&lt;&gt;G103),MAX(IF(G$2:G$2001=G104,H$2:H$2001,"")),"")</f>
        <v/>
      </c>
      <c r="K104" t="str">
        <f t="array" aca="1" ref="K104" ca="1">IF(AND(G104&lt;&gt;"",G104&lt;&gt;G103),MAX(IF(G$2:G$2001=G104,I$2:I$2001,"")),"")</f>
        <v/>
      </c>
      <c r="L104" t="str">
        <f t="shared" ca="1" si="7"/>
        <v/>
      </c>
    </row>
    <row r="105" spans="2:12" x14ac:dyDescent="0.25">
      <c r="B105" t="str">
        <f t="shared" ca="1" si="5"/>
        <v/>
      </c>
      <c r="C105" t="str">
        <f t="shared" ca="1" si="4"/>
        <v/>
      </c>
      <c r="D105" s="156" t="str">
        <f t="array" aca="1" ref="D105" ca="1">IFERROR(IF(B105&lt;&gt;"",IF(OR(EXACT(OFFSET(Metadata!$A$1,0,0,Metadata!Metadata_Table_Length,1),C105)),1,""),""),"")</f>
        <v/>
      </c>
      <c r="E105" s="163" t="str">
        <f t="array" aca="1" ref="E105" ca="1">IF(B105&lt;&gt;"",IF(D105=1,OFFSET(Metadata!$B$1,MIN(IF(OFFSET(Metadata!$A$1,0,0,Metadata!Metadata_Table_Length,1)=C105,ROW(OFFSET(Metadata!$A$1,0,0,Metadata!Metadata_Table_Length,1))-1,"")),0),OFFSET(Metadata!$B$1,MIN(IF(OFFSET(Metadata!$A$1,0,0,Metadata!Metadata_Table_Length,1)=SUBSTITUTE(C105,"rawdatafilename","originalfilename"),ROW(OFFSET(Metadata!$A$1,0,0,Metadata!Metadata_Table_Length,1))-1,"")),0)),"")</f>
        <v/>
      </c>
      <c r="F105" t="str">
        <f t="shared" ca="1" si="6"/>
        <v/>
      </c>
      <c r="G105" t="str">
        <f t="array" aca="1" ref="G105" ca="1">IF(B105&lt;&gt;"",OFFSET(Metadata!$B$1,MIN(IF(OFFSET(Metadata!$A$1,0,0,Metadata!Metadata_Table_Length,1)=SUBSTITUTE(C105,"rawdatafilename","partnumber"),ROW(OFFSET(Metadata!$A$1,0,0,Metadata!Metadata_Table_Length,1))-1,"")),0),"")</f>
        <v/>
      </c>
      <c r="H105" t="str">
        <f t="array" aca="1" ref="H105" ca="1">IF(B105&lt;&gt;"",OFFSET(Metadata!$B$1,MIN(IF(OFFSET(Metadata!$A$1,0,0,Metadata!Metadata_Table_Length,1)=SUBSTITUTE(C105,"rawdatafilename","original_count"),ROW(OFFSET(Metadata!$A$1,0,0,Metadata!Metadata_Table_Length,1))-1,"")),0),"")</f>
        <v/>
      </c>
      <c r="I105" t="str">
        <f t="array" aca="1" ref="I105" ca="1">IF(B105&lt;&gt;"",OFFSET(Metadata!$B$1,MIN(IF(OFFSET(Metadata!$A$1,0,0,Metadata!Metadata_Table_Length,1)=SUBSTITUTE(C105,"rawdatafilename","count"),ROW(OFFSET(Metadata!$A$1,0,0,Metadata!Metadata_Table_Length,1))-1,"")),0),"")</f>
        <v/>
      </c>
      <c r="J105" t="str">
        <f t="array" aca="1" ref="J105" ca="1">IF(AND(G105&lt;&gt;"",G105&lt;&gt;G104),MAX(IF(G$2:G$2001=G105,H$2:H$2001,"")),"")</f>
        <v/>
      </c>
      <c r="K105" t="str">
        <f t="array" aca="1" ref="K105" ca="1">IF(AND(G105&lt;&gt;"",G105&lt;&gt;G104),MAX(IF(G$2:G$2001=G105,I$2:I$2001,"")),"")</f>
        <v/>
      </c>
      <c r="L105" t="str">
        <f t="shared" ca="1" si="7"/>
        <v/>
      </c>
    </row>
    <row r="106" spans="2:12" x14ac:dyDescent="0.25">
      <c r="B106" t="str">
        <f t="shared" ca="1" si="5"/>
        <v/>
      </c>
      <c r="C106" t="str">
        <f t="shared" ca="1" si="4"/>
        <v/>
      </c>
      <c r="D106" s="156" t="str">
        <f t="array" aca="1" ref="D106" ca="1">IFERROR(IF(B106&lt;&gt;"",IF(OR(EXACT(OFFSET(Metadata!$A$1,0,0,Metadata!Metadata_Table_Length,1),C106)),1,""),""),"")</f>
        <v/>
      </c>
      <c r="E106" s="163" t="str">
        <f t="array" aca="1" ref="E106" ca="1">IF(B106&lt;&gt;"",IF(D106=1,OFFSET(Metadata!$B$1,MIN(IF(OFFSET(Metadata!$A$1,0,0,Metadata!Metadata_Table_Length,1)=C106,ROW(OFFSET(Metadata!$A$1,0,0,Metadata!Metadata_Table_Length,1))-1,"")),0),OFFSET(Metadata!$B$1,MIN(IF(OFFSET(Metadata!$A$1,0,0,Metadata!Metadata_Table_Length,1)=SUBSTITUTE(C106,"rawdatafilename","originalfilename"),ROW(OFFSET(Metadata!$A$1,0,0,Metadata!Metadata_Table_Length,1))-1,"")),0)),"")</f>
        <v/>
      </c>
      <c r="F106" t="str">
        <f t="shared" ca="1" si="6"/>
        <v/>
      </c>
      <c r="G106" t="str">
        <f t="array" aca="1" ref="G106" ca="1">IF(B106&lt;&gt;"",OFFSET(Metadata!$B$1,MIN(IF(OFFSET(Metadata!$A$1,0,0,Metadata!Metadata_Table_Length,1)=SUBSTITUTE(C106,"rawdatafilename","partnumber"),ROW(OFFSET(Metadata!$A$1,0,0,Metadata!Metadata_Table_Length,1))-1,"")),0),"")</f>
        <v/>
      </c>
      <c r="H106" t="str">
        <f t="array" aca="1" ref="H106" ca="1">IF(B106&lt;&gt;"",OFFSET(Metadata!$B$1,MIN(IF(OFFSET(Metadata!$A$1,0,0,Metadata!Metadata_Table_Length,1)=SUBSTITUTE(C106,"rawdatafilename","original_count"),ROW(OFFSET(Metadata!$A$1,0,0,Metadata!Metadata_Table_Length,1))-1,"")),0),"")</f>
        <v/>
      </c>
      <c r="I106" t="str">
        <f t="array" aca="1" ref="I106" ca="1">IF(B106&lt;&gt;"",OFFSET(Metadata!$B$1,MIN(IF(OFFSET(Metadata!$A$1,0,0,Metadata!Metadata_Table_Length,1)=SUBSTITUTE(C106,"rawdatafilename","count"),ROW(OFFSET(Metadata!$A$1,0,0,Metadata!Metadata_Table_Length,1))-1,"")),0),"")</f>
        <v/>
      </c>
      <c r="J106" t="str">
        <f t="array" aca="1" ref="J106" ca="1">IF(AND(G106&lt;&gt;"",G106&lt;&gt;G105),MAX(IF(G$2:G$2001=G106,H$2:H$2001,"")),"")</f>
        <v/>
      </c>
      <c r="K106" t="str">
        <f t="array" aca="1" ref="K106" ca="1">IF(AND(G106&lt;&gt;"",G106&lt;&gt;G105),MAX(IF(G$2:G$2001=G106,I$2:I$2001,"")),"")</f>
        <v/>
      </c>
      <c r="L106" t="str">
        <f t="shared" ca="1" si="7"/>
        <v/>
      </c>
    </row>
    <row r="107" spans="2:12" x14ac:dyDescent="0.25">
      <c r="B107" t="str">
        <f t="shared" ca="1" si="5"/>
        <v/>
      </c>
      <c r="C107" t="str">
        <f t="shared" ca="1" si="4"/>
        <v/>
      </c>
      <c r="D107" s="156" t="str">
        <f t="array" aca="1" ref="D107" ca="1">IFERROR(IF(B107&lt;&gt;"",IF(OR(EXACT(OFFSET(Metadata!$A$1,0,0,Metadata!Metadata_Table_Length,1),C107)),1,""),""),"")</f>
        <v/>
      </c>
      <c r="E107" s="163" t="str">
        <f t="array" aca="1" ref="E107" ca="1">IF(B107&lt;&gt;"",IF(D107=1,OFFSET(Metadata!$B$1,MIN(IF(OFFSET(Metadata!$A$1,0,0,Metadata!Metadata_Table_Length,1)=C107,ROW(OFFSET(Metadata!$A$1,0,0,Metadata!Metadata_Table_Length,1))-1,"")),0),OFFSET(Metadata!$B$1,MIN(IF(OFFSET(Metadata!$A$1,0,0,Metadata!Metadata_Table_Length,1)=SUBSTITUTE(C107,"rawdatafilename","originalfilename"),ROW(OFFSET(Metadata!$A$1,0,0,Metadata!Metadata_Table_Length,1))-1,"")),0)),"")</f>
        <v/>
      </c>
      <c r="F107" t="str">
        <f t="shared" ca="1" si="6"/>
        <v/>
      </c>
      <c r="G107" t="str">
        <f t="array" aca="1" ref="G107" ca="1">IF(B107&lt;&gt;"",OFFSET(Metadata!$B$1,MIN(IF(OFFSET(Metadata!$A$1,0,0,Metadata!Metadata_Table_Length,1)=SUBSTITUTE(C107,"rawdatafilename","partnumber"),ROW(OFFSET(Metadata!$A$1,0,0,Metadata!Metadata_Table_Length,1))-1,"")),0),"")</f>
        <v/>
      </c>
      <c r="H107" t="str">
        <f t="array" aca="1" ref="H107" ca="1">IF(B107&lt;&gt;"",OFFSET(Metadata!$B$1,MIN(IF(OFFSET(Metadata!$A$1,0,0,Metadata!Metadata_Table_Length,1)=SUBSTITUTE(C107,"rawdatafilename","original_count"),ROW(OFFSET(Metadata!$A$1,0,0,Metadata!Metadata_Table_Length,1))-1,"")),0),"")</f>
        <v/>
      </c>
      <c r="I107" t="str">
        <f t="array" aca="1" ref="I107" ca="1">IF(B107&lt;&gt;"",OFFSET(Metadata!$B$1,MIN(IF(OFFSET(Metadata!$A$1,0,0,Metadata!Metadata_Table_Length,1)=SUBSTITUTE(C107,"rawdatafilename","count"),ROW(OFFSET(Metadata!$A$1,0,0,Metadata!Metadata_Table_Length,1))-1,"")),0),"")</f>
        <v/>
      </c>
      <c r="J107" t="str">
        <f t="array" aca="1" ref="J107" ca="1">IF(AND(G107&lt;&gt;"",G107&lt;&gt;G106),MAX(IF(G$2:G$2001=G107,H$2:H$2001,"")),"")</f>
        <v/>
      </c>
      <c r="K107" t="str">
        <f t="array" aca="1" ref="K107" ca="1">IF(AND(G107&lt;&gt;"",G107&lt;&gt;G106),MAX(IF(G$2:G$2001=G107,I$2:I$2001,"")),"")</f>
        <v/>
      </c>
      <c r="L107" t="str">
        <f t="shared" ca="1" si="7"/>
        <v/>
      </c>
    </row>
    <row r="108" spans="2:12" x14ac:dyDescent="0.25">
      <c r="B108" t="str">
        <f t="shared" ca="1" si="5"/>
        <v/>
      </c>
      <c r="C108" t="str">
        <f t="shared" ca="1" si="4"/>
        <v/>
      </c>
      <c r="D108" s="156" t="str">
        <f t="array" aca="1" ref="D108" ca="1">IFERROR(IF(B108&lt;&gt;"",IF(OR(EXACT(OFFSET(Metadata!$A$1,0,0,Metadata!Metadata_Table_Length,1),C108)),1,""),""),"")</f>
        <v/>
      </c>
      <c r="E108" s="163" t="str">
        <f t="array" aca="1" ref="E108" ca="1">IF(B108&lt;&gt;"",IF(D108=1,OFFSET(Metadata!$B$1,MIN(IF(OFFSET(Metadata!$A$1,0,0,Metadata!Metadata_Table_Length,1)=C108,ROW(OFFSET(Metadata!$A$1,0,0,Metadata!Metadata_Table_Length,1))-1,"")),0),OFFSET(Metadata!$B$1,MIN(IF(OFFSET(Metadata!$A$1,0,0,Metadata!Metadata_Table_Length,1)=SUBSTITUTE(C108,"rawdatafilename","originalfilename"),ROW(OFFSET(Metadata!$A$1,0,0,Metadata!Metadata_Table_Length,1))-1,"")),0)),"")</f>
        <v/>
      </c>
      <c r="F108" t="str">
        <f t="shared" ca="1" si="6"/>
        <v/>
      </c>
      <c r="G108" t="str">
        <f t="array" aca="1" ref="G108" ca="1">IF(B108&lt;&gt;"",OFFSET(Metadata!$B$1,MIN(IF(OFFSET(Metadata!$A$1,0,0,Metadata!Metadata_Table_Length,1)=SUBSTITUTE(C108,"rawdatafilename","partnumber"),ROW(OFFSET(Metadata!$A$1,0,0,Metadata!Metadata_Table_Length,1))-1,"")),0),"")</f>
        <v/>
      </c>
      <c r="H108" t="str">
        <f t="array" aca="1" ref="H108" ca="1">IF(B108&lt;&gt;"",OFFSET(Metadata!$B$1,MIN(IF(OFFSET(Metadata!$A$1,0,0,Metadata!Metadata_Table_Length,1)=SUBSTITUTE(C108,"rawdatafilename","original_count"),ROW(OFFSET(Metadata!$A$1,0,0,Metadata!Metadata_Table_Length,1))-1,"")),0),"")</f>
        <v/>
      </c>
      <c r="I108" t="str">
        <f t="array" aca="1" ref="I108" ca="1">IF(B108&lt;&gt;"",OFFSET(Metadata!$B$1,MIN(IF(OFFSET(Metadata!$A$1,0,0,Metadata!Metadata_Table_Length,1)=SUBSTITUTE(C108,"rawdatafilename","count"),ROW(OFFSET(Metadata!$A$1,0,0,Metadata!Metadata_Table_Length,1))-1,"")),0),"")</f>
        <v/>
      </c>
      <c r="J108" t="str">
        <f t="array" aca="1" ref="J108" ca="1">IF(AND(G108&lt;&gt;"",G108&lt;&gt;G107),MAX(IF(G$2:G$2001=G108,H$2:H$2001,"")),"")</f>
        <v/>
      </c>
      <c r="K108" t="str">
        <f t="array" aca="1" ref="K108" ca="1">IF(AND(G108&lt;&gt;"",G108&lt;&gt;G107),MAX(IF(G$2:G$2001=G108,I$2:I$2001,"")),"")</f>
        <v/>
      </c>
      <c r="L108" t="str">
        <f t="shared" ca="1" si="7"/>
        <v/>
      </c>
    </row>
    <row r="109" spans="2:12" x14ac:dyDescent="0.25">
      <c r="B109" t="str">
        <f t="shared" ca="1" si="5"/>
        <v/>
      </c>
      <c r="C109" t="str">
        <f t="shared" ca="1" si="4"/>
        <v/>
      </c>
      <c r="D109" s="156" t="str">
        <f t="array" aca="1" ref="D109" ca="1">IFERROR(IF(B109&lt;&gt;"",IF(OR(EXACT(OFFSET(Metadata!$A$1,0,0,Metadata!Metadata_Table_Length,1),C109)),1,""),""),"")</f>
        <v/>
      </c>
      <c r="E109" s="163" t="str">
        <f t="array" aca="1" ref="E109" ca="1">IF(B109&lt;&gt;"",IF(D109=1,OFFSET(Metadata!$B$1,MIN(IF(OFFSET(Metadata!$A$1,0,0,Metadata!Metadata_Table_Length,1)=C109,ROW(OFFSET(Metadata!$A$1,0,0,Metadata!Metadata_Table_Length,1))-1,"")),0),OFFSET(Metadata!$B$1,MIN(IF(OFFSET(Metadata!$A$1,0,0,Metadata!Metadata_Table_Length,1)=SUBSTITUTE(C109,"rawdatafilename","originalfilename"),ROW(OFFSET(Metadata!$A$1,0,0,Metadata!Metadata_Table_Length,1))-1,"")),0)),"")</f>
        <v/>
      </c>
      <c r="F109" t="str">
        <f t="shared" ca="1" si="6"/>
        <v/>
      </c>
      <c r="G109" t="str">
        <f t="array" aca="1" ref="G109" ca="1">IF(B109&lt;&gt;"",OFFSET(Metadata!$B$1,MIN(IF(OFFSET(Metadata!$A$1,0,0,Metadata!Metadata_Table_Length,1)=SUBSTITUTE(C109,"rawdatafilename","partnumber"),ROW(OFFSET(Metadata!$A$1,0,0,Metadata!Metadata_Table_Length,1))-1,"")),0),"")</f>
        <v/>
      </c>
      <c r="H109" t="str">
        <f t="array" aca="1" ref="H109" ca="1">IF(B109&lt;&gt;"",OFFSET(Metadata!$B$1,MIN(IF(OFFSET(Metadata!$A$1,0,0,Metadata!Metadata_Table_Length,1)=SUBSTITUTE(C109,"rawdatafilename","original_count"),ROW(OFFSET(Metadata!$A$1,0,0,Metadata!Metadata_Table_Length,1))-1,"")),0),"")</f>
        <v/>
      </c>
      <c r="I109" t="str">
        <f t="array" aca="1" ref="I109" ca="1">IF(B109&lt;&gt;"",OFFSET(Metadata!$B$1,MIN(IF(OFFSET(Metadata!$A$1,0,0,Metadata!Metadata_Table_Length,1)=SUBSTITUTE(C109,"rawdatafilename","count"),ROW(OFFSET(Metadata!$A$1,0,0,Metadata!Metadata_Table_Length,1))-1,"")),0),"")</f>
        <v/>
      </c>
      <c r="J109" t="str">
        <f t="array" aca="1" ref="J109" ca="1">IF(AND(G109&lt;&gt;"",G109&lt;&gt;G108),MAX(IF(G$2:G$2001=G109,H$2:H$2001,"")),"")</f>
        <v/>
      </c>
      <c r="K109" t="str">
        <f t="array" aca="1" ref="K109" ca="1">IF(AND(G109&lt;&gt;"",G109&lt;&gt;G108),MAX(IF(G$2:G$2001=G109,I$2:I$2001,"")),"")</f>
        <v/>
      </c>
      <c r="L109" t="str">
        <f t="shared" ca="1" si="7"/>
        <v/>
      </c>
    </row>
    <row r="110" spans="2:12" x14ac:dyDescent="0.25">
      <c r="B110" t="str">
        <f t="shared" ca="1" si="5"/>
        <v/>
      </c>
      <c r="C110" t="str">
        <f t="shared" ca="1" si="4"/>
        <v/>
      </c>
      <c r="D110" s="156" t="str">
        <f t="array" aca="1" ref="D110" ca="1">IFERROR(IF(B110&lt;&gt;"",IF(OR(EXACT(OFFSET(Metadata!$A$1,0,0,Metadata!Metadata_Table_Length,1),C110)),1,""),""),"")</f>
        <v/>
      </c>
      <c r="E110" s="163" t="str">
        <f t="array" aca="1" ref="E110" ca="1">IF(B110&lt;&gt;"",IF(D110=1,OFFSET(Metadata!$B$1,MIN(IF(OFFSET(Metadata!$A$1,0,0,Metadata!Metadata_Table_Length,1)=C110,ROW(OFFSET(Metadata!$A$1,0,0,Metadata!Metadata_Table_Length,1))-1,"")),0),OFFSET(Metadata!$B$1,MIN(IF(OFFSET(Metadata!$A$1,0,0,Metadata!Metadata_Table_Length,1)=SUBSTITUTE(C110,"rawdatafilename","originalfilename"),ROW(OFFSET(Metadata!$A$1,0,0,Metadata!Metadata_Table_Length,1))-1,"")),0)),"")</f>
        <v/>
      </c>
      <c r="F110" t="str">
        <f t="shared" ca="1" si="6"/>
        <v/>
      </c>
      <c r="G110" t="str">
        <f t="array" aca="1" ref="G110" ca="1">IF(B110&lt;&gt;"",OFFSET(Metadata!$B$1,MIN(IF(OFFSET(Metadata!$A$1,0,0,Metadata!Metadata_Table_Length,1)=SUBSTITUTE(C110,"rawdatafilename","partnumber"),ROW(OFFSET(Metadata!$A$1,0,0,Metadata!Metadata_Table_Length,1))-1,"")),0),"")</f>
        <v/>
      </c>
      <c r="H110" t="str">
        <f t="array" aca="1" ref="H110" ca="1">IF(B110&lt;&gt;"",OFFSET(Metadata!$B$1,MIN(IF(OFFSET(Metadata!$A$1,0,0,Metadata!Metadata_Table_Length,1)=SUBSTITUTE(C110,"rawdatafilename","original_count"),ROW(OFFSET(Metadata!$A$1,0,0,Metadata!Metadata_Table_Length,1))-1,"")),0),"")</f>
        <v/>
      </c>
      <c r="I110" t="str">
        <f t="array" aca="1" ref="I110" ca="1">IF(B110&lt;&gt;"",OFFSET(Metadata!$B$1,MIN(IF(OFFSET(Metadata!$A$1,0,0,Metadata!Metadata_Table_Length,1)=SUBSTITUTE(C110,"rawdatafilename","count"),ROW(OFFSET(Metadata!$A$1,0,0,Metadata!Metadata_Table_Length,1))-1,"")),0),"")</f>
        <v/>
      </c>
      <c r="J110" t="str">
        <f t="array" aca="1" ref="J110" ca="1">IF(AND(G110&lt;&gt;"",G110&lt;&gt;G109),MAX(IF(G$2:G$2001=G110,H$2:H$2001,"")),"")</f>
        <v/>
      </c>
      <c r="K110" t="str">
        <f t="array" aca="1" ref="K110" ca="1">IF(AND(G110&lt;&gt;"",G110&lt;&gt;G109),MAX(IF(G$2:G$2001=G110,I$2:I$2001,"")),"")</f>
        <v/>
      </c>
      <c r="L110" t="str">
        <f t="shared" ca="1" si="7"/>
        <v/>
      </c>
    </row>
    <row r="111" spans="2:12" x14ac:dyDescent="0.25">
      <c r="B111" t="str">
        <f t="shared" ca="1" si="5"/>
        <v/>
      </c>
      <c r="C111" t="str">
        <f t="shared" ca="1" si="4"/>
        <v/>
      </c>
      <c r="D111" s="156" t="str">
        <f t="array" aca="1" ref="D111" ca="1">IFERROR(IF(B111&lt;&gt;"",IF(OR(EXACT(OFFSET(Metadata!$A$1,0,0,Metadata!Metadata_Table_Length,1),C111)),1,""),""),"")</f>
        <v/>
      </c>
      <c r="E111" s="163" t="str">
        <f t="array" aca="1" ref="E111" ca="1">IF(B111&lt;&gt;"",IF(D111=1,OFFSET(Metadata!$B$1,MIN(IF(OFFSET(Metadata!$A$1,0,0,Metadata!Metadata_Table_Length,1)=C111,ROW(OFFSET(Metadata!$A$1,0,0,Metadata!Metadata_Table_Length,1))-1,"")),0),OFFSET(Metadata!$B$1,MIN(IF(OFFSET(Metadata!$A$1,0,0,Metadata!Metadata_Table_Length,1)=SUBSTITUTE(C111,"rawdatafilename","originalfilename"),ROW(OFFSET(Metadata!$A$1,0,0,Metadata!Metadata_Table_Length,1))-1,"")),0)),"")</f>
        <v/>
      </c>
      <c r="F111" t="str">
        <f t="shared" ca="1" si="6"/>
        <v/>
      </c>
      <c r="G111" t="str">
        <f t="array" aca="1" ref="G111" ca="1">IF(B111&lt;&gt;"",OFFSET(Metadata!$B$1,MIN(IF(OFFSET(Metadata!$A$1,0,0,Metadata!Metadata_Table_Length,1)=SUBSTITUTE(C111,"rawdatafilename","partnumber"),ROW(OFFSET(Metadata!$A$1,0,0,Metadata!Metadata_Table_Length,1))-1,"")),0),"")</f>
        <v/>
      </c>
      <c r="H111" t="str">
        <f t="array" aca="1" ref="H111" ca="1">IF(B111&lt;&gt;"",OFFSET(Metadata!$B$1,MIN(IF(OFFSET(Metadata!$A$1,0,0,Metadata!Metadata_Table_Length,1)=SUBSTITUTE(C111,"rawdatafilename","original_count"),ROW(OFFSET(Metadata!$A$1,0,0,Metadata!Metadata_Table_Length,1))-1,"")),0),"")</f>
        <v/>
      </c>
      <c r="I111" t="str">
        <f t="array" aca="1" ref="I111" ca="1">IF(B111&lt;&gt;"",OFFSET(Metadata!$B$1,MIN(IF(OFFSET(Metadata!$A$1,0,0,Metadata!Metadata_Table_Length,1)=SUBSTITUTE(C111,"rawdatafilename","count"),ROW(OFFSET(Metadata!$A$1,0,0,Metadata!Metadata_Table_Length,1))-1,"")),0),"")</f>
        <v/>
      </c>
      <c r="J111" t="str">
        <f t="array" aca="1" ref="J111" ca="1">IF(AND(G111&lt;&gt;"",G111&lt;&gt;G110),MAX(IF(G$2:G$2001=G111,H$2:H$2001,"")),"")</f>
        <v/>
      </c>
      <c r="K111" t="str">
        <f t="array" aca="1" ref="K111" ca="1">IF(AND(G111&lt;&gt;"",G111&lt;&gt;G110),MAX(IF(G$2:G$2001=G111,I$2:I$2001,"")),"")</f>
        <v/>
      </c>
      <c r="L111" t="str">
        <f t="shared" ca="1" si="7"/>
        <v/>
      </c>
    </row>
    <row r="112" spans="2:12" x14ac:dyDescent="0.25">
      <c r="B112" t="str">
        <f t="shared" ca="1" si="5"/>
        <v/>
      </c>
      <c r="C112" t="str">
        <f t="shared" ca="1" si="4"/>
        <v/>
      </c>
      <c r="D112" s="156" t="str">
        <f t="array" aca="1" ref="D112" ca="1">IFERROR(IF(B112&lt;&gt;"",IF(OR(EXACT(OFFSET(Metadata!$A$1,0,0,Metadata!Metadata_Table_Length,1),C112)),1,""),""),"")</f>
        <v/>
      </c>
      <c r="E112" s="163" t="str">
        <f t="array" aca="1" ref="E112" ca="1">IF(B112&lt;&gt;"",IF(D112=1,OFFSET(Metadata!$B$1,MIN(IF(OFFSET(Metadata!$A$1,0,0,Metadata!Metadata_Table_Length,1)=C112,ROW(OFFSET(Metadata!$A$1,0,0,Metadata!Metadata_Table_Length,1))-1,"")),0),OFFSET(Metadata!$B$1,MIN(IF(OFFSET(Metadata!$A$1,0,0,Metadata!Metadata_Table_Length,1)=SUBSTITUTE(C112,"rawdatafilename","originalfilename"),ROW(OFFSET(Metadata!$A$1,0,0,Metadata!Metadata_Table_Length,1))-1,"")),0)),"")</f>
        <v/>
      </c>
      <c r="F112" t="str">
        <f t="shared" ca="1" si="6"/>
        <v/>
      </c>
      <c r="G112" t="str">
        <f t="array" aca="1" ref="G112" ca="1">IF(B112&lt;&gt;"",OFFSET(Metadata!$B$1,MIN(IF(OFFSET(Metadata!$A$1,0,0,Metadata!Metadata_Table_Length,1)=SUBSTITUTE(C112,"rawdatafilename","partnumber"),ROW(OFFSET(Metadata!$A$1,0,0,Metadata!Metadata_Table_Length,1))-1,"")),0),"")</f>
        <v/>
      </c>
      <c r="H112" t="str">
        <f t="array" aca="1" ref="H112" ca="1">IF(B112&lt;&gt;"",OFFSET(Metadata!$B$1,MIN(IF(OFFSET(Metadata!$A$1,0,0,Metadata!Metadata_Table_Length,1)=SUBSTITUTE(C112,"rawdatafilename","original_count"),ROW(OFFSET(Metadata!$A$1,0,0,Metadata!Metadata_Table_Length,1))-1,"")),0),"")</f>
        <v/>
      </c>
      <c r="I112" t="str">
        <f t="array" aca="1" ref="I112" ca="1">IF(B112&lt;&gt;"",OFFSET(Metadata!$B$1,MIN(IF(OFFSET(Metadata!$A$1,0,0,Metadata!Metadata_Table_Length,1)=SUBSTITUTE(C112,"rawdatafilename","count"),ROW(OFFSET(Metadata!$A$1,0,0,Metadata!Metadata_Table_Length,1))-1,"")),0),"")</f>
        <v/>
      </c>
      <c r="J112" t="str">
        <f t="array" aca="1" ref="J112" ca="1">IF(AND(G112&lt;&gt;"",G112&lt;&gt;G111),MAX(IF(G$2:G$2001=G112,H$2:H$2001,"")),"")</f>
        <v/>
      </c>
      <c r="K112" t="str">
        <f t="array" aca="1" ref="K112" ca="1">IF(AND(G112&lt;&gt;"",G112&lt;&gt;G111),MAX(IF(G$2:G$2001=G112,I$2:I$2001,"")),"")</f>
        <v/>
      </c>
      <c r="L112" t="str">
        <f t="shared" ca="1" si="7"/>
        <v/>
      </c>
    </row>
    <row r="113" spans="2:12" x14ac:dyDescent="0.25">
      <c r="B113" t="str">
        <f t="shared" ca="1" si="5"/>
        <v/>
      </c>
      <c r="C113" t="str">
        <f t="shared" ca="1" si="4"/>
        <v/>
      </c>
      <c r="D113" s="156" t="str">
        <f t="array" aca="1" ref="D113" ca="1">IFERROR(IF(B113&lt;&gt;"",IF(OR(EXACT(OFFSET(Metadata!$A$1,0,0,Metadata!Metadata_Table_Length,1),C113)),1,""),""),"")</f>
        <v/>
      </c>
      <c r="E113" s="163" t="str">
        <f t="array" aca="1" ref="E113" ca="1">IF(B113&lt;&gt;"",IF(D113=1,OFFSET(Metadata!$B$1,MIN(IF(OFFSET(Metadata!$A$1,0,0,Metadata!Metadata_Table_Length,1)=C113,ROW(OFFSET(Metadata!$A$1,0,0,Metadata!Metadata_Table_Length,1))-1,"")),0),OFFSET(Metadata!$B$1,MIN(IF(OFFSET(Metadata!$A$1,0,0,Metadata!Metadata_Table_Length,1)=SUBSTITUTE(C113,"rawdatafilename","originalfilename"),ROW(OFFSET(Metadata!$A$1,0,0,Metadata!Metadata_Table_Length,1))-1,"")),0)),"")</f>
        <v/>
      </c>
      <c r="F113" t="str">
        <f t="shared" ca="1" si="6"/>
        <v/>
      </c>
      <c r="G113" t="str">
        <f t="array" aca="1" ref="G113" ca="1">IF(B113&lt;&gt;"",OFFSET(Metadata!$B$1,MIN(IF(OFFSET(Metadata!$A$1,0,0,Metadata!Metadata_Table_Length,1)=SUBSTITUTE(C113,"rawdatafilename","partnumber"),ROW(OFFSET(Metadata!$A$1,0,0,Metadata!Metadata_Table_Length,1))-1,"")),0),"")</f>
        <v/>
      </c>
      <c r="H113" t="str">
        <f t="array" aca="1" ref="H113" ca="1">IF(B113&lt;&gt;"",OFFSET(Metadata!$B$1,MIN(IF(OFFSET(Metadata!$A$1,0,0,Metadata!Metadata_Table_Length,1)=SUBSTITUTE(C113,"rawdatafilename","original_count"),ROW(OFFSET(Metadata!$A$1,0,0,Metadata!Metadata_Table_Length,1))-1,"")),0),"")</f>
        <v/>
      </c>
      <c r="I113" t="str">
        <f t="array" aca="1" ref="I113" ca="1">IF(B113&lt;&gt;"",OFFSET(Metadata!$B$1,MIN(IF(OFFSET(Metadata!$A$1,0,0,Metadata!Metadata_Table_Length,1)=SUBSTITUTE(C113,"rawdatafilename","count"),ROW(OFFSET(Metadata!$A$1,0,0,Metadata!Metadata_Table_Length,1))-1,"")),0),"")</f>
        <v/>
      </c>
      <c r="J113" t="str">
        <f t="array" aca="1" ref="J113" ca="1">IF(AND(G113&lt;&gt;"",G113&lt;&gt;G112),MAX(IF(G$2:G$2001=G113,H$2:H$2001,"")),"")</f>
        <v/>
      </c>
      <c r="K113" t="str">
        <f t="array" aca="1" ref="K113" ca="1">IF(AND(G113&lt;&gt;"",G113&lt;&gt;G112),MAX(IF(G$2:G$2001=G113,I$2:I$2001,"")),"")</f>
        <v/>
      </c>
      <c r="L113" t="str">
        <f t="shared" ca="1" si="7"/>
        <v/>
      </c>
    </row>
    <row r="114" spans="2:12" x14ac:dyDescent="0.25">
      <c r="B114" t="str">
        <f t="shared" ca="1" si="5"/>
        <v/>
      </c>
      <c r="C114" t="str">
        <f t="shared" ca="1" si="4"/>
        <v/>
      </c>
      <c r="D114" s="156" t="str">
        <f t="array" aca="1" ref="D114" ca="1">IFERROR(IF(B114&lt;&gt;"",IF(OR(EXACT(OFFSET(Metadata!$A$1,0,0,Metadata!Metadata_Table_Length,1),C114)),1,""),""),"")</f>
        <v/>
      </c>
      <c r="E114" s="163" t="str">
        <f t="array" aca="1" ref="E114" ca="1">IF(B114&lt;&gt;"",IF(D114=1,OFFSET(Metadata!$B$1,MIN(IF(OFFSET(Metadata!$A$1,0,0,Metadata!Metadata_Table_Length,1)=C114,ROW(OFFSET(Metadata!$A$1,0,0,Metadata!Metadata_Table_Length,1))-1,"")),0),OFFSET(Metadata!$B$1,MIN(IF(OFFSET(Metadata!$A$1,0,0,Metadata!Metadata_Table_Length,1)=SUBSTITUTE(C114,"rawdatafilename","originalfilename"),ROW(OFFSET(Metadata!$A$1,0,0,Metadata!Metadata_Table_Length,1))-1,"")),0)),"")</f>
        <v/>
      </c>
      <c r="F114" t="str">
        <f t="shared" ca="1" si="6"/>
        <v/>
      </c>
      <c r="G114" t="str">
        <f t="array" aca="1" ref="G114" ca="1">IF(B114&lt;&gt;"",OFFSET(Metadata!$B$1,MIN(IF(OFFSET(Metadata!$A$1,0,0,Metadata!Metadata_Table_Length,1)=SUBSTITUTE(C114,"rawdatafilename","partnumber"),ROW(OFFSET(Metadata!$A$1,0,0,Metadata!Metadata_Table_Length,1))-1,"")),0),"")</f>
        <v/>
      </c>
      <c r="H114" t="str">
        <f t="array" aca="1" ref="H114" ca="1">IF(B114&lt;&gt;"",OFFSET(Metadata!$B$1,MIN(IF(OFFSET(Metadata!$A$1,0,0,Metadata!Metadata_Table_Length,1)=SUBSTITUTE(C114,"rawdatafilename","original_count"),ROW(OFFSET(Metadata!$A$1,0,0,Metadata!Metadata_Table_Length,1))-1,"")),0),"")</f>
        <v/>
      </c>
      <c r="I114" t="str">
        <f t="array" aca="1" ref="I114" ca="1">IF(B114&lt;&gt;"",OFFSET(Metadata!$B$1,MIN(IF(OFFSET(Metadata!$A$1,0,0,Metadata!Metadata_Table_Length,1)=SUBSTITUTE(C114,"rawdatafilename","count"),ROW(OFFSET(Metadata!$A$1,0,0,Metadata!Metadata_Table_Length,1))-1,"")),0),"")</f>
        <v/>
      </c>
      <c r="J114" t="str">
        <f t="array" aca="1" ref="J114" ca="1">IF(AND(G114&lt;&gt;"",G114&lt;&gt;G113),MAX(IF(G$2:G$2001=G114,H$2:H$2001,"")),"")</f>
        <v/>
      </c>
      <c r="K114" t="str">
        <f t="array" aca="1" ref="K114" ca="1">IF(AND(G114&lt;&gt;"",G114&lt;&gt;G113),MAX(IF(G$2:G$2001=G114,I$2:I$2001,"")),"")</f>
        <v/>
      </c>
      <c r="L114" t="str">
        <f t="shared" ca="1" si="7"/>
        <v/>
      </c>
    </row>
    <row r="115" spans="2:12" x14ac:dyDescent="0.25">
      <c r="B115" t="str">
        <f t="shared" ca="1" si="5"/>
        <v/>
      </c>
      <c r="C115" t="str">
        <f t="shared" ca="1" si="4"/>
        <v/>
      </c>
      <c r="D115" s="156" t="str">
        <f t="array" aca="1" ref="D115" ca="1">IFERROR(IF(B115&lt;&gt;"",IF(OR(EXACT(OFFSET(Metadata!$A$1,0,0,Metadata!Metadata_Table_Length,1),C115)),1,""),""),"")</f>
        <v/>
      </c>
      <c r="E115" s="163" t="str">
        <f t="array" aca="1" ref="E115" ca="1">IF(B115&lt;&gt;"",IF(D115=1,OFFSET(Metadata!$B$1,MIN(IF(OFFSET(Metadata!$A$1,0,0,Metadata!Metadata_Table_Length,1)=C115,ROW(OFFSET(Metadata!$A$1,0,0,Metadata!Metadata_Table_Length,1))-1,"")),0),OFFSET(Metadata!$B$1,MIN(IF(OFFSET(Metadata!$A$1,0,0,Metadata!Metadata_Table_Length,1)=SUBSTITUTE(C115,"rawdatafilename","originalfilename"),ROW(OFFSET(Metadata!$A$1,0,0,Metadata!Metadata_Table_Length,1))-1,"")),0)),"")</f>
        <v/>
      </c>
      <c r="F115" t="str">
        <f t="shared" ca="1" si="6"/>
        <v/>
      </c>
      <c r="G115" t="str">
        <f t="array" aca="1" ref="G115" ca="1">IF(B115&lt;&gt;"",OFFSET(Metadata!$B$1,MIN(IF(OFFSET(Metadata!$A$1,0,0,Metadata!Metadata_Table_Length,1)=SUBSTITUTE(C115,"rawdatafilename","partnumber"),ROW(OFFSET(Metadata!$A$1,0,0,Metadata!Metadata_Table_Length,1))-1,"")),0),"")</f>
        <v/>
      </c>
      <c r="H115" t="str">
        <f t="array" aca="1" ref="H115" ca="1">IF(B115&lt;&gt;"",OFFSET(Metadata!$B$1,MIN(IF(OFFSET(Metadata!$A$1,0,0,Metadata!Metadata_Table_Length,1)=SUBSTITUTE(C115,"rawdatafilename","original_count"),ROW(OFFSET(Metadata!$A$1,0,0,Metadata!Metadata_Table_Length,1))-1,"")),0),"")</f>
        <v/>
      </c>
      <c r="I115" t="str">
        <f t="array" aca="1" ref="I115" ca="1">IF(B115&lt;&gt;"",OFFSET(Metadata!$B$1,MIN(IF(OFFSET(Metadata!$A$1,0,0,Metadata!Metadata_Table_Length,1)=SUBSTITUTE(C115,"rawdatafilename","count"),ROW(OFFSET(Metadata!$A$1,0,0,Metadata!Metadata_Table_Length,1))-1,"")),0),"")</f>
        <v/>
      </c>
      <c r="J115" t="str">
        <f t="array" aca="1" ref="J115" ca="1">IF(AND(G115&lt;&gt;"",G115&lt;&gt;G114),MAX(IF(G$2:G$2001=G115,H$2:H$2001,"")),"")</f>
        <v/>
      </c>
      <c r="K115" t="str">
        <f t="array" aca="1" ref="K115" ca="1">IF(AND(G115&lt;&gt;"",G115&lt;&gt;G114),MAX(IF(G$2:G$2001=G115,I$2:I$2001,"")),"")</f>
        <v/>
      </c>
      <c r="L115" t="str">
        <f t="shared" ca="1" si="7"/>
        <v/>
      </c>
    </row>
    <row r="116" spans="2:12" x14ac:dyDescent="0.25">
      <c r="B116" t="str">
        <f t="shared" ca="1" si="5"/>
        <v/>
      </c>
      <c r="C116" t="str">
        <f t="shared" ca="1" si="4"/>
        <v/>
      </c>
      <c r="D116" s="156" t="str">
        <f t="array" aca="1" ref="D116" ca="1">IFERROR(IF(B116&lt;&gt;"",IF(OR(EXACT(OFFSET(Metadata!$A$1,0,0,Metadata!Metadata_Table_Length,1),C116)),1,""),""),"")</f>
        <v/>
      </c>
      <c r="E116" s="163" t="str">
        <f t="array" aca="1" ref="E116" ca="1">IF(B116&lt;&gt;"",IF(D116=1,OFFSET(Metadata!$B$1,MIN(IF(OFFSET(Metadata!$A$1,0,0,Metadata!Metadata_Table_Length,1)=C116,ROW(OFFSET(Metadata!$A$1,0,0,Metadata!Metadata_Table_Length,1))-1,"")),0),OFFSET(Metadata!$B$1,MIN(IF(OFFSET(Metadata!$A$1,0,0,Metadata!Metadata_Table_Length,1)=SUBSTITUTE(C116,"rawdatafilename","originalfilename"),ROW(OFFSET(Metadata!$A$1,0,0,Metadata!Metadata_Table_Length,1))-1,"")),0)),"")</f>
        <v/>
      </c>
      <c r="F116" t="str">
        <f t="shared" ca="1" si="6"/>
        <v/>
      </c>
      <c r="G116" t="str">
        <f t="array" aca="1" ref="G116" ca="1">IF(B116&lt;&gt;"",OFFSET(Metadata!$B$1,MIN(IF(OFFSET(Metadata!$A$1,0,0,Metadata!Metadata_Table_Length,1)=SUBSTITUTE(C116,"rawdatafilename","partnumber"),ROW(OFFSET(Metadata!$A$1,0,0,Metadata!Metadata_Table_Length,1))-1,"")),0),"")</f>
        <v/>
      </c>
      <c r="H116" t="str">
        <f t="array" aca="1" ref="H116" ca="1">IF(B116&lt;&gt;"",OFFSET(Metadata!$B$1,MIN(IF(OFFSET(Metadata!$A$1,0,0,Metadata!Metadata_Table_Length,1)=SUBSTITUTE(C116,"rawdatafilename","original_count"),ROW(OFFSET(Metadata!$A$1,0,0,Metadata!Metadata_Table_Length,1))-1,"")),0),"")</f>
        <v/>
      </c>
      <c r="I116" t="str">
        <f t="array" aca="1" ref="I116" ca="1">IF(B116&lt;&gt;"",OFFSET(Metadata!$B$1,MIN(IF(OFFSET(Metadata!$A$1,0,0,Metadata!Metadata_Table_Length,1)=SUBSTITUTE(C116,"rawdatafilename","count"),ROW(OFFSET(Metadata!$A$1,0,0,Metadata!Metadata_Table_Length,1))-1,"")),0),"")</f>
        <v/>
      </c>
      <c r="J116" t="str">
        <f t="array" aca="1" ref="J116" ca="1">IF(AND(G116&lt;&gt;"",G116&lt;&gt;G115),MAX(IF(G$2:G$2001=G116,H$2:H$2001,"")),"")</f>
        <v/>
      </c>
      <c r="K116" t="str">
        <f t="array" aca="1" ref="K116" ca="1">IF(AND(G116&lt;&gt;"",G116&lt;&gt;G115),MAX(IF(G$2:G$2001=G116,I$2:I$2001,"")),"")</f>
        <v/>
      </c>
      <c r="L116" t="str">
        <f t="shared" ca="1" si="7"/>
        <v/>
      </c>
    </row>
    <row r="117" spans="2:12" x14ac:dyDescent="0.25">
      <c r="B117" t="str">
        <f t="shared" ca="1" si="5"/>
        <v/>
      </c>
      <c r="C117" t="str">
        <f t="shared" ca="1" si="4"/>
        <v/>
      </c>
      <c r="D117" s="156" t="str">
        <f t="array" aca="1" ref="D117" ca="1">IFERROR(IF(B117&lt;&gt;"",IF(OR(EXACT(OFFSET(Metadata!$A$1,0,0,Metadata!Metadata_Table_Length,1),C117)),1,""),""),"")</f>
        <v/>
      </c>
      <c r="E117" s="163" t="str">
        <f t="array" aca="1" ref="E117" ca="1">IF(B117&lt;&gt;"",IF(D117=1,OFFSET(Metadata!$B$1,MIN(IF(OFFSET(Metadata!$A$1,0,0,Metadata!Metadata_Table_Length,1)=C117,ROW(OFFSET(Metadata!$A$1,0,0,Metadata!Metadata_Table_Length,1))-1,"")),0),OFFSET(Metadata!$B$1,MIN(IF(OFFSET(Metadata!$A$1,0,0,Metadata!Metadata_Table_Length,1)=SUBSTITUTE(C117,"rawdatafilename","originalfilename"),ROW(OFFSET(Metadata!$A$1,0,0,Metadata!Metadata_Table_Length,1))-1,"")),0)),"")</f>
        <v/>
      </c>
      <c r="F117" t="str">
        <f t="shared" ca="1" si="6"/>
        <v/>
      </c>
      <c r="G117" t="str">
        <f t="array" aca="1" ref="G117" ca="1">IF(B117&lt;&gt;"",OFFSET(Metadata!$B$1,MIN(IF(OFFSET(Metadata!$A$1,0,0,Metadata!Metadata_Table_Length,1)=SUBSTITUTE(C117,"rawdatafilename","partnumber"),ROW(OFFSET(Metadata!$A$1,0,0,Metadata!Metadata_Table_Length,1))-1,"")),0),"")</f>
        <v/>
      </c>
      <c r="H117" t="str">
        <f t="array" aca="1" ref="H117" ca="1">IF(B117&lt;&gt;"",OFFSET(Metadata!$B$1,MIN(IF(OFFSET(Metadata!$A$1,0,0,Metadata!Metadata_Table_Length,1)=SUBSTITUTE(C117,"rawdatafilename","original_count"),ROW(OFFSET(Metadata!$A$1,0,0,Metadata!Metadata_Table_Length,1))-1,"")),0),"")</f>
        <v/>
      </c>
      <c r="I117" t="str">
        <f t="array" aca="1" ref="I117" ca="1">IF(B117&lt;&gt;"",OFFSET(Metadata!$B$1,MIN(IF(OFFSET(Metadata!$A$1,0,0,Metadata!Metadata_Table_Length,1)=SUBSTITUTE(C117,"rawdatafilename","count"),ROW(OFFSET(Metadata!$A$1,0,0,Metadata!Metadata_Table_Length,1))-1,"")),0),"")</f>
        <v/>
      </c>
      <c r="J117" t="str">
        <f t="array" aca="1" ref="J117" ca="1">IF(AND(G117&lt;&gt;"",G117&lt;&gt;G116),MAX(IF(G$2:G$2001=G117,H$2:H$2001,"")),"")</f>
        <v/>
      </c>
      <c r="K117" t="str">
        <f t="array" aca="1" ref="K117" ca="1">IF(AND(G117&lt;&gt;"",G117&lt;&gt;G116),MAX(IF(G$2:G$2001=G117,I$2:I$2001,"")),"")</f>
        <v/>
      </c>
      <c r="L117" t="str">
        <f t="shared" ca="1" si="7"/>
        <v/>
      </c>
    </row>
    <row r="118" spans="2:12" x14ac:dyDescent="0.25">
      <c r="B118" t="str">
        <f t="shared" ca="1" si="5"/>
        <v/>
      </c>
      <c r="C118" t="str">
        <f t="shared" ca="1" si="4"/>
        <v/>
      </c>
      <c r="D118" s="156" t="str">
        <f t="array" aca="1" ref="D118" ca="1">IFERROR(IF(B118&lt;&gt;"",IF(OR(EXACT(OFFSET(Metadata!$A$1,0,0,Metadata!Metadata_Table_Length,1),C118)),1,""),""),"")</f>
        <v/>
      </c>
      <c r="E118" s="163" t="str">
        <f t="array" aca="1" ref="E118" ca="1">IF(B118&lt;&gt;"",IF(D118=1,OFFSET(Metadata!$B$1,MIN(IF(OFFSET(Metadata!$A$1,0,0,Metadata!Metadata_Table_Length,1)=C118,ROW(OFFSET(Metadata!$A$1,0,0,Metadata!Metadata_Table_Length,1))-1,"")),0),OFFSET(Metadata!$B$1,MIN(IF(OFFSET(Metadata!$A$1,0,0,Metadata!Metadata_Table_Length,1)=SUBSTITUTE(C118,"rawdatafilename","originalfilename"),ROW(OFFSET(Metadata!$A$1,0,0,Metadata!Metadata_Table_Length,1))-1,"")),0)),"")</f>
        <v/>
      </c>
      <c r="F118" t="str">
        <f t="shared" ca="1" si="6"/>
        <v/>
      </c>
      <c r="G118" t="str">
        <f t="array" aca="1" ref="G118" ca="1">IF(B118&lt;&gt;"",OFFSET(Metadata!$B$1,MIN(IF(OFFSET(Metadata!$A$1,0,0,Metadata!Metadata_Table_Length,1)=SUBSTITUTE(C118,"rawdatafilename","partnumber"),ROW(OFFSET(Metadata!$A$1,0,0,Metadata!Metadata_Table_Length,1))-1,"")),0),"")</f>
        <v/>
      </c>
      <c r="H118" t="str">
        <f t="array" aca="1" ref="H118" ca="1">IF(B118&lt;&gt;"",OFFSET(Metadata!$B$1,MIN(IF(OFFSET(Metadata!$A$1,0,0,Metadata!Metadata_Table_Length,1)=SUBSTITUTE(C118,"rawdatafilename","original_count"),ROW(OFFSET(Metadata!$A$1,0,0,Metadata!Metadata_Table_Length,1))-1,"")),0),"")</f>
        <v/>
      </c>
      <c r="I118" t="str">
        <f t="array" aca="1" ref="I118" ca="1">IF(B118&lt;&gt;"",OFFSET(Metadata!$B$1,MIN(IF(OFFSET(Metadata!$A$1,0,0,Metadata!Metadata_Table_Length,1)=SUBSTITUTE(C118,"rawdatafilename","count"),ROW(OFFSET(Metadata!$A$1,0,0,Metadata!Metadata_Table_Length,1))-1,"")),0),"")</f>
        <v/>
      </c>
      <c r="J118" t="str">
        <f t="array" aca="1" ref="J118" ca="1">IF(AND(G118&lt;&gt;"",G118&lt;&gt;G117),MAX(IF(G$2:G$2001=G118,H$2:H$2001,"")),"")</f>
        <v/>
      </c>
      <c r="K118" t="str">
        <f t="array" aca="1" ref="K118" ca="1">IF(AND(G118&lt;&gt;"",G118&lt;&gt;G117),MAX(IF(G$2:G$2001=G118,I$2:I$2001,"")),"")</f>
        <v/>
      </c>
      <c r="L118" t="str">
        <f t="shared" ca="1" si="7"/>
        <v/>
      </c>
    </row>
    <row r="119" spans="2:12" x14ac:dyDescent="0.25">
      <c r="B119" t="str">
        <f t="shared" ca="1" si="5"/>
        <v/>
      </c>
      <c r="C119" t="str">
        <f t="shared" ca="1" si="4"/>
        <v/>
      </c>
      <c r="D119" s="156" t="str">
        <f t="array" aca="1" ref="D119" ca="1">IFERROR(IF(B119&lt;&gt;"",IF(OR(EXACT(OFFSET(Metadata!$A$1,0,0,Metadata!Metadata_Table_Length,1),C119)),1,""),""),"")</f>
        <v/>
      </c>
      <c r="E119" s="163" t="str">
        <f t="array" aca="1" ref="E119" ca="1">IF(B119&lt;&gt;"",IF(D119=1,OFFSET(Metadata!$B$1,MIN(IF(OFFSET(Metadata!$A$1,0,0,Metadata!Metadata_Table_Length,1)=C119,ROW(OFFSET(Metadata!$A$1,0,0,Metadata!Metadata_Table_Length,1))-1,"")),0),OFFSET(Metadata!$B$1,MIN(IF(OFFSET(Metadata!$A$1,0,0,Metadata!Metadata_Table_Length,1)=SUBSTITUTE(C119,"rawdatafilename","originalfilename"),ROW(OFFSET(Metadata!$A$1,0,0,Metadata!Metadata_Table_Length,1))-1,"")),0)),"")</f>
        <v/>
      </c>
      <c r="F119" t="str">
        <f t="shared" ca="1" si="6"/>
        <v/>
      </c>
      <c r="G119" t="str">
        <f t="array" aca="1" ref="G119" ca="1">IF(B119&lt;&gt;"",OFFSET(Metadata!$B$1,MIN(IF(OFFSET(Metadata!$A$1,0,0,Metadata!Metadata_Table_Length,1)=SUBSTITUTE(C119,"rawdatafilename","partnumber"),ROW(OFFSET(Metadata!$A$1,0,0,Metadata!Metadata_Table_Length,1))-1,"")),0),"")</f>
        <v/>
      </c>
      <c r="H119" t="str">
        <f t="array" aca="1" ref="H119" ca="1">IF(B119&lt;&gt;"",OFFSET(Metadata!$B$1,MIN(IF(OFFSET(Metadata!$A$1,0,0,Metadata!Metadata_Table_Length,1)=SUBSTITUTE(C119,"rawdatafilename","original_count"),ROW(OFFSET(Metadata!$A$1,0,0,Metadata!Metadata_Table_Length,1))-1,"")),0),"")</f>
        <v/>
      </c>
      <c r="I119" t="str">
        <f t="array" aca="1" ref="I119" ca="1">IF(B119&lt;&gt;"",OFFSET(Metadata!$B$1,MIN(IF(OFFSET(Metadata!$A$1,0,0,Metadata!Metadata_Table_Length,1)=SUBSTITUTE(C119,"rawdatafilename","count"),ROW(OFFSET(Metadata!$A$1,0,0,Metadata!Metadata_Table_Length,1))-1,"")),0),"")</f>
        <v/>
      </c>
      <c r="J119" t="str">
        <f t="array" aca="1" ref="J119" ca="1">IF(AND(G119&lt;&gt;"",G119&lt;&gt;G118),MAX(IF(G$2:G$2001=G119,H$2:H$2001,"")),"")</f>
        <v/>
      </c>
      <c r="K119" t="str">
        <f t="array" aca="1" ref="K119" ca="1">IF(AND(G119&lt;&gt;"",G119&lt;&gt;G118),MAX(IF(G$2:G$2001=G119,I$2:I$2001,"")),"")</f>
        <v/>
      </c>
      <c r="L119" t="str">
        <f t="shared" ca="1" si="7"/>
        <v/>
      </c>
    </row>
    <row r="120" spans="2:12" x14ac:dyDescent="0.25">
      <c r="B120" t="str">
        <f t="shared" ca="1" si="5"/>
        <v/>
      </c>
      <c r="C120" t="str">
        <f t="shared" ca="1" si="4"/>
        <v/>
      </c>
      <c r="D120" s="156" t="str">
        <f t="array" aca="1" ref="D120" ca="1">IFERROR(IF(B120&lt;&gt;"",IF(OR(EXACT(OFFSET(Metadata!$A$1,0,0,Metadata!Metadata_Table_Length,1),C120)),1,""),""),"")</f>
        <v/>
      </c>
      <c r="E120" s="163" t="str">
        <f t="array" aca="1" ref="E120" ca="1">IF(B120&lt;&gt;"",IF(D120=1,OFFSET(Metadata!$B$1,MIN(IF(OFFSET(Metadata!$A$1,0,0,Metadata!Metadata_Table_Length,1)=C120,ROW(OFFSET(Metadata!$A$1,0,0,Metadata!Metadata_Table_Length,1))-1,"")),0),OFFSET(Metadata!$B$1,MIN(IF(OFFSET(Metadata!$A$1,0,0,Metadata!Metadata_Table_Length,1)=SUBSTITUTE(C120,"rawdatafilename","originalfilename"),ROW(OFFSET(Metadata!$A$1,0,0,Metadata!Metadata_Table_Length,1))-1,"")),0)),"")</f>
        <v/>
      </c>
      <c r="F120" t="str">
        <f t="shared" ca="1" si="6"/>
        <v/>
      </c>
      <c r="G120" t="str">
        <f t="array" aca="1" ref="G120" ca="1">IF(B120&lt;&gt;"",OFFSET(Metadata!$B$1,MIN(IF(OFFSET(Metadata!$A$1,0,0,Metadata!Metadata_Table_Length,1)=SUBSTITUTE(C120,"rawdatafilename","partnumber"),ROW(OFFSET(Metadata!$A$1,0,0,Metadata!Metadata_Table_Length,1))-1,"")),0),"")</f>
        <v/>
      </c>
      <c r="H120" t="str">
        <f t="array" aca="1" ref="H120" ca="1">IF(B120&lt;&gt;"",OFFSET(Metadata!$B$1,MIN(IF(OFFSET(Metadata!$A$1,0,0,Metadata!Metadata_Table_Length,1)=SUBSTITUTE(C120,"rawdatafilename","original_count"),ROW(OFFSET(Metadata!$A$1,0,0,Metadata!Metadata_Table_Length,1))-1,"")),0),"")</f>
        <v/>
      </c>
      <c r="I120" t="str">
        <f t="array" aca="1" ref="I120" ca="1">IF(B120&lt;&gt;"",OFFSET(Metadata!$B$1,MIN(IF(OFFSET(Metadata!$A$1,0,0,Metadata!Metadata_Table_Length,1)=SUBSTITUTE(C120,"rawdatafilename","count"),ROW(OFFSET(Metadata!$A$1,0,0,Metadata!Metadata_Table_Length,1))-1,"")),0),"")</f>
        <v/>
      </c>
      <c r="J120" t="str">
        <f t="array" aca="1" ref="J120" ca="1">IF(AND(G120&lt;&gt;"",G120&lt;&gt;G119),MAX(IF(G$2:G$2001=G120,H$2:H$2001,"")),"")</f>
        <v/>
      </c>
      <c r="K120" t="str">
        <f t="array" aca="1" ref="K120" ca="1">IF(AND(G120&lt;&gt;"",G120&lt;&gt;G119),MAX(IF(G$2:G$2001=G120,I$2:I$2001,"")),"")</f>
        <v/>
      </c>
      <c r="L120" t="str">
        <f t="shared" ca="1" si="7"/>
        <v/>
      </c>
    </row>
    <row r="121" spans="2:12" x14ac:dyDescent="0.25">
      <c r="B121" t="str">
        <f t="shared" ca="1" si="5"/>
        <v/>
      </c>
      <c r="C121" t="str">
        <f t="shared" ca="1" si="4"/>
        <v/>
      </c>
      <c r="D121" s="156" t="str">
        <f t="array" aca="1" ref="D121" ca="1">IFERROR(IF(B121&lt;&gt;"",IF(OR(EXACT(OFFSET(Metadata!$A$1,0,0,Metadata!Metadata_Table_Length,1),C121)),1,""),""),"")</f>
        <v/>
      </c>
      <c r="E121" s="163" t="str">
        <f t="array" aca="1" ref="E121" ca="1">IF(B121&lt;&gt;"",IF(D121=1,OFFSET(Metadata!$B$1,MIN(IF(OFFSET(Metadata!$A$1,0,0,Metadata!Metadata_Table_Length,1)=C121,ROW(OFFSET(Metadata!$A$1,0,0,Metadata!Metadata_Table_Length,1))-1,"")),0),OFFSET(Metadata!$B$1,MIN(IF(OFFSET(Metadata!$A$1,0,0,Metadata!Metadata_Table_Length,1)=SUBSTITUTE(C121,"rawdatafilename","originalfilename"),ROW(OFFSET(Metadata!$A$1,0,0,Metadata!Metadata_Table_Length,1))-1,"")),0)),"")</f>
        <v/>
      </c>
      <c r="F121" t="str">
        <f t="shared" ca="1" si="6"/>
        <v/>
      </c>
      <c r="G121" t="str">
        <f t="array" aca="1" ref="G121" ca="1">IF(B121&lt;&gt;"",OFFSET(Metadata!$B$1,MIN(IF(OFFSET(Metadata!$A$1,0,0,Metadata!Metadata_Table_Length,1)=SUBSTITUTE(C121,"rawdatafilename","partnumber"),ROW(OFFSET(Metadata!$A$1,0,0,Metadata!Metadata_Table_Length,1))-1,"")),0),"")</f>
        <v/>
      </c>
      <c r="H121" t="str">
        <f t="array" aca="1" ref="H121" ca="1">IF(B121&lt;&gt;"",OFFSET(Metadata!$B$1,MIN(IF(OFFSET(Metadata!$A$1,0,0,Metadata!Metadata_Table_Length,1)=SUBSTITUTE(C121,"rawdatafilename","original_count"),ROW(OFFSET(Metadata!$A$1,0,0,Metadata!Metadata_Table_Length,1))-1,"")),0),"")</f>
        <v/>
      </c>
      <c r="I121" t="str">
        <f t="array" aca="1" ref="I121" ca="1">IF(B121&lt;&gt;"",OFFSET(Metadata!$B$1,MIN(IF(OFFSET(Metadata!$A$1,0,0,Metadata!Metadata_Table_Length,1)=SUBSTITUTE(C121,"rawdatafilename","count"),ROW(OFFSET(Metadata!$A$1,0,0,Metadata!Metadata_Table_Length,1))-1,"")),0),"")</f>
        <v/>
      </c>
      <c r="J121" t="str">
        <f t="array" aca="1" ref="J121" ca="1">IF(AND(G121&lt;&gt;"",G121&lt;&gt;G120),MAX(IF(G$2:G$2001=G121,H$2:H$2001,"")),"")</f>
        <v/>
      </c>
      <c r="K121" t="str">
        <f t="array" aca="1" ref="K121" ca="1">IF(AND(G121&lt;&gt;"",G121&lt;&gt;G120),MAX(IF(G$2:G$2001=G121,I$2:I$2001,"")),"")</f>
        <v/>
      </c>
      <c r="L121" t="str">
        <f t="shared" ca="1" si="7"/>
        <v/>
      </c>
    </row>
    <row r="122" spans="2:12" x14ac:dyDescent="0.25">
      <c r="B122" t="str">
        <f t="shared" ca="1" si="5"/>
        <v/>
      </c>
      <c r="C122" t="str">
        <f t="shared" ca="1" si="4"/>
        <v/>
      </c>
      <c r="D122" s="156" t="str">
        <f t="array" aca="1" ref="D122" ca="1">IFERROR(IF(B122&lt;&gt;"",IF(OR(EXACT(OFFSET(Metadata!$A$1,0,0,Metadata!Metadata_Table_Length,1),C122)),1,""),""),"")</f>
        <v/>
      </c>
      <c r="E122" s="163" t="str">
        <f t="array" aca="1" ref="E122" ca="1">IF(B122&lt;&gt;"",IF(D122=1,OFFSET(Metadata!$B$1,MIN(IF(OFFSET(Metadata!$A$1,0,0,Metadata!Metadata_Table_Length,1)=C122,ROW(OFFSET(Metadata!$A$1,0,0,Metadata!Metadata_Table_Length,1))-1,"")),0),OFFSET(Metadata!$B$1,MIN(IF(OFFSET(Metadata!$A$1,0,0,Metadata!Metadata_Table_Length,1)=SUBSTITUTE(C122,"rawdatafilename","originalfilename"),ROW(OFFSET(Metadata!$A$1,0,0,Metadata!Metadata_Table_Length,1))-1,"")),0)),"")</f>
        <v/>
      </c>
      <c r="F122" t="str">
        <f t="shared" ca="1" si="6"/>
        <v/>
      </c>
      <c r="G122" t="str">
        <f t="array" aca="1" ref="G122" ca="1">IF(B122&lt;&gt;"",OFFSET(Metadata!$B$1,MIN(IF(OFFSET(Metadata!$A$1,0,0,Metadata!Metadata_Table_Length,1)=SUBSTITUTE(C122,"rawdatafilename","partnumber"),ROW(OFFSET(Metadata!$A$1,0,0,Metadata!Metadata_Table_Length,1))-1,"")),0),"")</f>
        <v/>
      </c>
      <c r="H122" t="str">
        <f t="array" aca="1" ref="H122" ca="1">IF(B122&lt;&gt;"",OFFSET(Metadata!$B$1,MIN(IF(OFFSET(Metadata!$A$1,0,0,Metadata!Metadata_Table_Length,1)=SUBSTITUTE(C122,"rawdatafilename","original_count"),ROW(OFFSET(Metadata!$A$1,0,0,Metadata!Metadata_Table_Length,1))-1,"")),0),"")</f>
        <v/>
      </c>
      <c r="I122" t="str">
        <f t="array" aca="1" ref="I122" ca="1">IF(B122&lt;&gt;"",OFFSET(Metadata!$B$1,MIN(IF(OFFSET(Metadata!$A$1,0,0,Metadata!Metadata_Table_Length,1)=SUBSTITUTE(C122,"rawdatafilename","count"),ROW(OFFSET(Metadata!$A$1,0,0,Metadata!Metadata_Table_Length,1))-1,"")),0),"")</f>
        <v/>
      </c>
      <c r="J122" t="str">
        <f t="array" aca="1" ref="J122" ca="1">IF(AND(G122&lt;&gt;"",G122&lt;&gt;G121),MAX(IF(G$2:G$2001=G122,H$2:H$2001,"")),"")</f>
        <v/>
      </c>
      <c r="K122" t="str">
        <f t="array" aca="1" ref="K122" ca="1">IF(AND(G122&lt;&gt;"",G122&lt;&gt;G121),MAX(IF(G$2:G$2001=G122,I$2:I$2001,"")),"")</f>
        <v/>
      </c>
      <c r="L122" t="str">
        <f t="shared" ca="1" si="7"/>
        <v/>
      </c>
    </row>
    <row r="123" spans="2:12" x14ac:dyDescent="0.25">
      <c r="B123" t="str">
        <f t="shared" ca="1" si="5"/>
        <v/>
      </c>
      <c r="C123" t="str">
        <f t="shared" ca="1" si="4"/>
        <v/>
      </c>
      <c r="D123" s="156" t="str">
        <f t="array" aca="1" ref="D123" ca="1">IFERROR(IF(B123&lt;&gt;"",IF(OR(EXACT(OFFSET(Metadata!$A$1,0,0,Metadata!Metadata_Table_Length,1),C123)),1,""),""),"")</f>
        <v/>
      </c>
      <c r="E123" s="163" t="str">
        <f t="array" aca="1" ref="E123" ca="1">IF(B123&lt;&gt;"",IF(D123=1,OFFSET(Metadata!$B$1,MIN(IF(OFFSET(Metadata!$A$1,0,0,Metadata!Metadata_Table_Length,1)=C123,ROW(OFFSET(Metadata!$A$1,0,0,Metadata!Metadata_Table_Length,1))-1,"")),0),OFFSET(Metadata!$B$1,MIN(IF(OFFSET(Metadata!$A$1,0,0,Metadata!Metadata_Table_Length,1)=SUBSTITUTE(C123,"rawdatafilename","originalfilename"),ROW(OFFSET(Metadata!$A$1,0,0,Metadata!Metadata_Table_Length,1))-1,"")),0)),"")</f>
        <v/>
      </c>
      <c r="F123" t="str">
        <f t="shared" ca="1" si="6"/>
        <v/>
      </c>
      <c r="G123" t="str">
        <f t="array" aca="1" ref="G123" ca="1">IF(B123&lt;&gt;"",OFFSET(Metadata!$B$1,MIN(IF(OFFSET(Metadata!$A$1,0,0,Metadata!Metadata_Table_Length,1)=SUBSTITUTE(C123,"rawdatafilename","partnumber"),ROW(OFFSET(Metadata!$A$1,0,0,Metadata!Metadata_Table_Length,1))-1,"")),0),"")</f>
        <v/>
      </c>
      <c r="H123" t="str">
        <f t="array" aca="1" ref="H123" ca="1">IF(B123&lt;&gt;"",OFFSET(Metadata!$B$1,MIN(IF(OFFSET(Metadata!$A$1,0,0,Metadata!Metadata_Table_Length,1)=SUBSTITUTE(C123,"rawdatafilename","original_count"),ROW(OFFSET(Metadata!$A$1,0,0,Metadata!Metadata_Table_Length,1))-1,"")),0),"")</f>
        <v/>
      </c>
      <c r="I123" t="str">
        <f t="array" aca="1" ref="I123" ca="1">IF(B123&lt;&gt;"",OFFSET(Metadata!$B$1,MIN(IF(OFFSET(Metadata!$A$1,0,0,Metadata!Metadata_Table_Length,1)=SUBSTITUTE(C123,"rawdatafilename","count"),ROW(OFFSET(Metadata!$A$1,0,0,Metadata!Metadata_Table_Length,1))-1,"")),0),"")</f>
        <v/>
      </c>
      <c r="J123" t="str">
        <f t="array" aca="1" ref="J123" ca="1">IF(AND(G123&lt;&gt;"",G123&lt;&gt;G122),MAX(IF(G$2:G$2001=G123,H$2:H$2001,"")),"")</f>
        <v/>
      </c>
      <c r="K123" t="str">
        <f t="array" aca="1" ref="K123" ca="1">IF(AND(G123&lt;&gt;"",G123&lt;&gt;G122),MAX(IF(G$2:G$2001=G123,I$2:I$2001,"")),"")</f>
        <v/>
      </c>
      <c r="L123" t="str">
        <f t="shared" ca="1" si="7"/>
        <v/>
      </c>
    </row>
    <row r="124" spans="2:12" x14ac:dyDescent="0.25">
      <c r="B124" t="str">
        <f t="shared" ca="1" si="5"/>
        <v/>
      </c>
      <c r="C124" t="str">
        <f t="shared" ca="1" si="4"/>
        <v/>
      </c>
      <c r="D124" s="156" t="str">
        <f t="array" aca="1" ref="D124" ca="1">IFERROR(IF(B124&lt;&gt;"",IF(OR(EXACT(OFFSET(Metadata!$A$1,0,0,Metadata!Metadata_Table_Length,1),C124)),1,""),""),"")</f>
        <v/>
      </c>
      <c r="E124" s="163" t="str">
        <f t="array" aca="1" ref="E124" ca="1">IF(B124&lt;&gt;"",IF(D124=1,OFFSET(Metadata!$B$1,MIN(IF(OFFSET(Metadata!$A$1,0,0,Metadata!Metadata_Table_Length,1)=C124,ROW(OFFSET(Metadata!$A$1,0,0,Metadata!Metadata_Table_Length,1))-1,"")),0),OFFSET(Metadata!$B$1,MIN(IF(OFFSET(Metadata!$A$1,0,0,Metadata!Metadata_Table_Length,1)=SUBSTITUTE(C124,"rawdatafilename","originalfilename"),ROW(OFFSET(Metadata!$A$1,0,0,Metadata!Metadata_Table_Length,1))-1,"")),0)),"")</f>
        <v/>
      </c>
      <c r="F124" t="str">
        <f t="shared" ca="1" si="6"/>
        <v/>
      </c>
      <c r="G124" t="str">
        <f t="array" aca="1" ref="G124" ca="1">IF(B124&lt;&gt;"",OFFSET(Metadata!$B$1,MIN(IF(OFFSET(Metadata!$A$1,0,0,Metadata!Metadata_Table_Length,1)=SUBSTITUTE(C124,"rawdatafilename","partnumber"),ROW(OFFSET(Metadata!$A$1,0,0,Metadata!Metadata_Table_Length,1))-1,"")),0),"")</f>
        <v/>
      </c>
      <c r="H124" t="str">
        <f t="array" aca="1" ref="H124" ca="1">IF(B124&lt;&gt;"",OFFSET(Metadata!$B$1,MIN(IF(OFFSET(Metadata!$A$1,0,0,Metadata!Metadata_Table_Length,1)=SUBSTITUTE(C124,"rawdatafilename","original_count"),ROW(OFFSET(Metadata!$A$1,0,0,Metadata!Metadata_Table_Length,1))-1,"")),0),"")</f>
        <v/>
      </c>
      <c r="I124" t="str">
        <f t="array" aca="1" ref="I124" ca="1">IF(B124&lt;&gt;"",OFFSET(Metadata!$B$1,MIN(IF(OFFSET(Metadata!$A$1,0,0,Metadata!Metadata_Table_Length,1)=SUBSTITUTE(C124,"rawdatafilename","count"),ROW(OFFSET(Metadata!$A$1,0,0,Metadata!Metadata_Table_Length,1))-1,"")),0),"")</f>
        <v/>
      </c>
      <c r="J124" t="str">
        <f t="array" aca="1" ref="J124" ca="1">IF(AND(G124&lt;&gt;"",G124&lt;&gt;G123),MAX(IF(G$2:G$2001=G124,H$2:H$2001,"")),"")</f>
        <v/>
      </c>
      <c r="K124" t="str">
        <f t="array" aca="1" ref="K124" ca="1">IF(AND(G124&lt;&gt;"",G124&lt;&gt;G123),MAX(IF(G$2:G$2001=G124,I$2:I$2001,"")),"")</f>
        <v/>
      </c>
      <c r="L124" t="str">
        <f t="shared" ca="1" si="7"/>
        <v/>
      </c>
    </row>
    <row r="125" spans="2:12" x14ac:dyDescent="0.25">
      <c r="B125" t="str">
        <f t="shared" ca="1" si="5"/>
        <v/>
      </c>
      <c r="C125" t="str">
        <f t="shared" ca="1" si="4"/>
        <v/>
      </c>
      <c r="D125" s="156" t="str">
        <f t="array" aca="1" ref="D125" ca="1">IFERROR(IF(B125&lt;&gt;"",IF(OR(EXACT(OFFSET(Metadata!$A$1,0,0,Metadata!Metadata_Table_Length,1),C125)),1,""),""),"")</f>
        <v/>
      </c>
      <c r="E125" s="163" t="str">
        <f t="array" aca="1" ref="E125" ca="1">IF(B125&lt;&gt;"",IF(D125=1,OFFSET(Metadata!$B$1,MIN(IF(OFFSET(Metadata!$A$1,0,0,Metadata!Metadata_Table_Length,1)=C125,ROW(OFFSET(Metadata!$A$1,0,0,Metadata!Metadata_Table_Length,1))-1,"")),0),OFFSET(Metadata!$B$1,MIN(IF(OFFSET(Metadata!$A$1,0,0,Metadata!Metadata_Table_Length,1)=SUBSTITUTE(C125,"rawdatafilename","originalfilename"),ROW(OFFSET(Metadata!$A$1,0,0,Metadata!Metadata_Table_Length,1))-1,"")),0)),"")</f>
        <v/>
      </c>
      <c r="F125" t="str">
        <f t="shared" ca="1" si="6"/>
        <v/>
      </c>
      <c r="G125" t="str">
        <f t="array" aca="1" ref="G125" ca="1">IF(B125&lt;&gt;"",OFFSET(Metadata!$B$1,MIN(IF(OFFSET(Metadata!$A$1,0,0,Metadata!Metadata_Table_Length,1)=SUBSTITUTE(C125,"rawdatafilename","partnumber"),ROW(OFFSET(Metadata!$A$1,0,0,Metadata!Metadata_Table_Length,1))-1,"")),0),"")</f>
        <v/>
      </c>
      <c r="H125" t="str">
        <f t="array" aca="1" ref="H125" ca="1">IF(B125&lt;&gt;"",OFFSET(Metadata!$B$1,MIN(IF(OFFSET(Metadata!$A$1,0,0,Metadata!Metadata_Table_Length,1)=SUBSTITUTE(C125,"rawdatafilename","original_count"),ROW(OFFSET(Metadata!$A$1,0,0,Metadata!Metadata_Table_Length,1))-1,"")),0),"")</f>
        <v/>
      </c>
      <c r="I125" t="str">
        <f t="array" aca="1" ref="I125" ca="1">IF(B125&lt;&gt;"",OFFSET(Metadata!$B$1,MIN(IF(OFFSET(Metadata!$A$1,0,0,Metadata!Metadata_Table_Length,1)=SUBSTITUTE(C125,"rawdatafilename","count"),ROW(OFFSET(Metadata!$A$1,0,0,Metadata!Metadata_Table_Length,1))-1,"")),0),"")</f>
        <v/>
      </c>
      <c r="J125" t="str">
        <f t="array" aca="1" ref="J125" ca="1">IF(AND(G125&lt;&gt;"",G125&lt;&gt;G124),MAX(IF(G$2:G$2001=G125,H$2:H$2001,"")),"")</f>
        <v/>
      </c>
      <c r="K125" t="str">
        <f t="array" aca="1" ref="K125" ca="1">IF(AND(G125&lt;&gt;"",G125&lt;&gt;G124),MAX(IF(G$2:G$2001=G125,I$2:I$2001,"")),"")</f>
        <v/>
      </c>
      <c r="L125" t="str">
        <f t="shared" ca="1" si="7"/>
        <v/>
      </c>
    </row>
    <row r="126" spans="2:12" x14ac:dyDescent="0.25">
      <c r="B126" t="str">
        <f t="shared" ca="1" si="5"/>
        <v/>
      </c>
      <c r="C126" t="str">
        <f t="shared" ca="1" si="4"/>
        <v/>
      </c>
      <c r="D126" s="156" t="str">
        <f t="array" aca="1" ref="D126" ca="1">IFERROR(IF(B126&lt;&gt;"",IF(OR(EXACT(OFFSET(Metadata!$A$1,0,0,Metadata!Metadata_Table_Length,1),C126)),1,""),""),"")</f>
        <v/>
      </c>
      <c r="E126" s="163" t="str">
        <f t="array" aca="1" ref="E126" ca="1">IF(B126&lt;&gt;"",IF(D126=1,OFFSET(Metadata!$B$1,MIN(IF(OFFSET(Metadata!$A$1,0,0,Metadata!Metadata_Table_Length,1)=C126,ROW(OFFSET(Metadata!$A$1,0,0,Metadata!Metadata_Table_Length,1))-1,"")),0),OFFSET(Metadata!$B$1,MIN(IF(OFFSET(Metadata!$A$1,0,0,Metadata!Metadata_Table_Length,1)=SUBSTITUTE(C126,"rawdatafilename","originalfilename"),ROW(OFFSET(Metadata!$A$1,0,0,Metadata!Metadata_Table_Length,1))-1,"")),0)),"")</f>
        <v/>
      </c>
      <c r="F126" t="str">
        <f t="shared" ca="1" si="6"/>
        <v/>
      </c>
      <c r="G126" t="str">
        <f t="array" aca="1" ref="G126" ca="1">IF(B126&lt;&gt;"",OFFSET(Metadata!$B$1,MIN(IF(OFFSET(Metadata!$A$1,0,0,Metadata!Metadata_Table_Length,1)=SUBSTITUTE(C126,"rawdatafilename","partnumber"),ROW(OFFSET(Metadata!$A$1,0,0,Metadata!Metadata_Table_Length,1))-1,"")),0),"")</f>
        <v/>
      </c>
      <c r="H126" t="str">
        <f t="array" aca="1" ref="H126" ca="1">IF(B126&lt;&gt;"",OFFSET(Metadata!$B$1,MIN(IF(OFFSET(Metadata!$A$1,0,0,Metadata!Metadata_Table_Length,1)=SUBSTITUTE(C126,"rawdatafilename","original_count"),ROW(OFFSET(Metadata!$A$1,0,0,Metadata!Metadata_Table_Length,1))-1,"")),0),"")</f>
        <v/>
      </c>
      <c r="I126" t="str">
        <f t="array" aca="1" ref="I126" ca="1">IF(B126&lt;&gt;"",OFFSET(Metadata!$B$1,MIN(IF(OFFSET(Metadata!$A$1,0,0,Metadata!Metadata_Table_Length,1)=SUBSTITUTE(C126,"rawdatafilename","count"),ROW(OFFSET(Metadata!$A$1,0,0,Metadata!Metadata_Table_Length,1))-1,"")),0),"")</f>
        <v/>
      </c>
      <c r="J126" t="str">
        <f t="array" aca="1" ref="J126" ca="1">IF(AND(G126&lt;&gt;"",G126&lt;&gt;G125),MAX(IF(G$2:G$2001=G126,H$2:H$2001,"")),"")</f>
        <v/>
      </c>
      <c r="K126" t="str">
        <f t="array" aca="1" ref="K126" ca="1">IF(AND(G126&lt;&gt;"",G126&lt;&gt;G125),MAX(IF(G$2:G$2001=G126,I$2:I$2001,"")),"")</f>
        <v/>
      </c>
      <c r="L126" t="str">
        <f t="shared" ca="1" si="7"/>
        <v/>
      </c>
    </row>
    <row r="127" spans="2:12" x14ac:dyDescent="0.25">
      <c r="B127" t="str">
        <f t="shared" ca="1" si="5"/>
        <v/>
      </c>
      <c r="C127" t="str">
        <f t="shared" ca="1" si="4"/>
        <v/>
      </c>
      <c r="D127" s="156" t="str">
        <f t="array" aca="1" ref="D127" ca="1">IFERROR(IF(B127&lt;&gt;"",IF(OR(EXACT(OFFSET(Metadata!$A$1,0,0,Metadata!Metadata_Table_Length,1),C127)),1,""),""),"")</f>
        <v/>
      </c>
      <c r="E127" s="163" t="str">
        <f t="array" aca="1" ref="E127" ca="1">IF(B127&lt;&gt;"",IF(D127=1,OFFSET(Metadata!$B$1,MIN(IF(OFFSET(Metadata!$A$1,0,0,Metadata!Metadata_Table_Length,1)=C127,ROW(OFFSET(Metadata!$A$1,0,0,Metadata!Metadata_Table_Length,1))-1,"")),0),OFFSET(Metadata!$B$1,MIN(IF(OFFSET(Metadata!$A$1,0,0,Metadata!Metadata_Table_Length,1)=SUBSTITUTE(C127,"rawdatafilename","originalfilename"),ROW(OFFSET(Metadata!$A$1,0,0,Metadata!Metadata_Table_Length,1))-1,"")),0)),"")</f>
        <v/>
      </c>
      <c r="F127" t="str">
        <f t="shared" ca="1" si="6"/>
        <v/>
      </c>
      <c r="G127" t="str">
        <f t="array" aca="1" ref="G127" ca="1">IF(B127&lt;&gt;"",OFFSET(Metadata!$B$1,MIN(IF(OFFSET(Metadata!$A$1,0,0,Metadata!Metadata_Table_Length,1)=SUBSTITUTE(C127,"rawdatafilename","partnumber"),ROW(OFFSET(Metadata!$A$1,0,0,Metadata!Metadata_Table_Length,1))-1,"")),0),"")</f>
        <v/>
      </c>
      <c r="H127" t="str">
        <f t="array" aca="1" ref="H127" ca="1">IF(B127&lt;&gt;"",OFFSET(Metadata!$B$1,MIN(IF(OFFSET(Metadata!$A$1,0,0,Metadata!Metadata_Table_Length,1)=SUBSTITUTE(C127,"rawdatafilename","original_count"),ROW(OFFSET(Metadata!$A$1,0,0,Metadata!Metadata_Table_Length,1))-1,"")),0),"")</f>
        <v/>
      </c>
      <c r="I127" t="str">
        <f t="array" aca="1" ref="I127" ca="1">IF(B127&lt;&gt;"",OFFSET(Metadata!$B$1,MIN(IF(OFFSET(Metadata!$A$1,0,0,Metadata!Metadata_Table_Length,1)=SUBSTITUTE(C127,"rawdatafilename","count"),ROW(OFFSET(Metadata!$A$1,0,0,Metadata!Metadata_Table_Length,1))-1,"")),0),"")</f>
        <v/>
      </c>
      <c r="J127" t="str">
        <f t="array" aca="1" ref="J127" ca="1">IF(AND(G127&lt;&gt;"",G127&lt;&gt;G126),MAX(IF(G$2:G$2001=G127,H$2:H$2001,"")),"")</f>
        <v/>
      </c>
      <c r="K127" t="str">
        <f t="array" aca="1" ref="K127" ca="1">IF(AND(G127&lt;&gt;"",G127&lt;&gt;G126),MAX(IF(G$2:G$2001=G127,I$2:I$2001,"")),"")</f>
        <v/>
      </c>
      <c r="L127" t="str">
        <f t="shared" ca="1" si="7"/>
        <v/>
      </c>
    </row>
    <row r="128" spans="2:12" x14ac:dyDescent="0.25">
      <c r="B128" t="str">
        <f t="shared" ca="1" si="5"/>
        <v/>
      </c>
      <c r="C128" t="str">
        <f t="shared" ca="1" si="4"/>
        <v/>
      </c>
      <c r="D128" s="156" t="str">
        <f t="array" aca="1" ref="D128" ca="1">IFERROR(IF(B128&lt;&gt;"",IF(OR(EXACT(OFFSET(Metadata!$A$1,0,0,Metadata!Metadata_Table_Length,1),C128)),1,""),""),"")</f>
        <v/>
      </c>
      <c r="E128" s="163" t="str">
        <f t="array" aca="1" ref="E128" ca="1">IF(B128&lt;&gt;"",IF(D128=1,OFFSET(Metadata!$B$1,MIN(IF(OFFSET(Metadata!$A$1,0,0,Metadata!Metadata_Table_Length,1)=C128,ROW(OFFSET(Metadata!$A$1,0,0,Metadata!Metadata_Table_Length,1))-1,"")),0),OFFSET(Metadata!$B$1,MIN(IF(OFFSET(Metadata!$A$1,0,0,Metadata!Metadata_Table_Length,1)=SUBSTITUTE(C128,"rawdatafilename","originalfilename"),ROW(OFFSET(Metadata!$A$1,0,0,Metadata!Metadata_Table_Length,1))-1,"")),0)),"")</f>
        <v/>
      </c>
      <c r="F128" t="str">
        <f t="shared" ca="1" si="6"/>
        <v/>
      </c>
      <c r="G128" t="str">
        <f t="array" aca="1" ref="G128" ca="1">IF(B128&lt;&gt;"",OFFSET(Metadata!$B$1,MIN(IF(OFFSET(Metadata!$A$1,0,0,Metadata!Metadata_Table_Length,1)=SUBSTITUTE(C128,"rawdatafilename","partnumber"),ROW(OFFSET(Metadata!$A$1,0,0,Metadata!Metadata_Table_Length,1))-1,"")),0),"")</f>
        <v/>
      </c>
      <c r="H128" t="str">
        <f t="array" aca="1" ref="H128" ca="1">IF(B128&lt;&gt;"",OFFSET(Metadata!$B$1,MIN(IF(OFFSET(Metadata!$A$1,0,0,Metadata!Metadata_Table_Length,1)=SUBSTITUTE(C128,"rawdatafilename","original_count"),ROW(OFFSET(Metadata!$A$1,0,0,Metadata!Metadata_Table_Length,1))-1,"")),0),"")</f>
        <v/>
      </c>
      <c r="I128" t="str">
        <f t="array" aca="1" ref="I128" ca="1">IF(B128&lt;&gt;"",OFFSET(Metadata!$B$1,MIN(IF(OFFSET(Metadata!$A$1,0,0,Metadata!Metadata_Table_Length,1)=SUBSTITUTE(C128,"rawdatafilename","count"),ROW(OFFSET(Metadata!$A$1,0,0,Metadata!Metadata_Table_Length,1))-1,"")),0),"")</f>
        <v/>
      </c>
      <c r="J128" t="str">
        <f t="array" aca="1" ref="J128" ca="1">IF(AND(G128&lt;&gt;"",G128&lt;&gt;G127),MAX(IF(G$2:G$2001=G128,H$2:H$2001,"")),"")</f>
        <v/>
      </c>
      <c r="K128" t="str">
        <f t="array" aca="1" ref="K128" ca="1">IF(AND(G128&lt;&gt;"",G128&lt;&gt;G127),MAX(IF(G$2:G$2001=G128,I$2:I$2001,"")),"")</f>
        <v/>
      </c>
      <c r="L128" t="str">
        <f t="shared" ca="1" si="7"/>
        <v/>
      </c>
    </row>
    <row r="129" spans="2:12" x14ac:dyDescent="0.25">
      <c r="B129" t="str">
        <f t="shared" ca="1" si="5"/>
        <v/>
      </c>
      <c r="C129" t="str">
        <f t="shared" ca="1" si="4"/>
        <v/>
      </c>
      <c r="D129" s="156" t="str">
        <f t="array" aca="1" ref="D129" ca="1">IFERROR(IF(B129&lt;&gt;"",IF(OR(EXACT(OFFSET(Metadata!$A$1,0,0,Metadata!Metadata_Table_Length,1),C129)),1,""),""),"")</f>
        <v/>
      </c>
      <c r="E129" s="163" t="str">
        <f t="array" aca="1" ref="E129" ca="1">IF(B129&lt;&gt;"",IF(D129=1,OFFSET(Metadata!$B$1,MIN(IF(OFFSET(Metadata!$A$1,0,0,Metadata!Metadata_Table_Length,1)=C129,ROW(OFFSET(Metadata!$A$1,0,0,Metadata!Metadata_Table_Length,1))-1,"")),0),OFFSET(Metadata!$B$1,MIN(IF(OFFSET(Metadata!$A$1,0,0,Metadata!Metadata_Table_Length,1)=SUBSTITUTE(C129,"rawdatafilename","originalfilename"),ROW(OFFSET(Metadata!$A$1,0,0,Metadata!Metadata_Table_Length,1))-1,"")),0)),"")</f>
        <v/>
      </c>
      <c r="F129" t="str">
        <f t="shared" ca="1" si="6"/>
        <v/>
      </c>
      <c r="G129" t="str">
        <f t="array" aca="1" ref="G129" ca="1">IF(B129&lt;&gt;"",OFFSET(Metadata!$B$1,MIN(IF(OFFSET(Metadata!$A$1,0,0,Metadata!Metadata_Table_Length,1)=SUBSTITUTE(C129,"rawdatafilename","partnumber"),ROW(OFFSET(Metadata!$A$1,0,0,Metadata!Metadata_Table_Length,1))-1,"")),0),"")</f>
        <v/>
      </c>
      <c r="H129" t="str">
        <f t="array" aca="1" ref="H129" ca="1">IF(B129&lt;&gt;"",OFFSET(Metadata!$B$1,MIN(IF(OFFSET(Metadata!$A$1,0,0,Metadata!Metadata_Table_Length,1)=SUBSTITUTE(C129,"rawdatafilename","original_count"),ROW(OFFSET(Metadata!$A$1,0,0,Metadata!Metadata_Table_Length,1))-1,"")),0),"")</f>
        <v/>
      </c>
      <c r="I129" t="str">
        <f t="array" aca="1" ref="I129" ca="1">IF(B129&lt;&gt;"",OFFSET(Metadata!$B$1,MIN(IF(OFFSET(Metadata!$A$1,0,0,Metadata!Metadata_Table_Length,1)=SUBSTITUTE(C129,"rawdatafilename","count"),ROW(OFFSET(Metadata!$A$1,0,0,Metadata!Metadata_Table_Length,1))-1,"")),0),"")</f>
        <v/>
      </c>
      <c r="J129" t="str">
        <f t="array" aca="1" ref="J129" ca="1">IF(AND(G129&lt;&gt;"",G129&lt;&gt;G128),MAX(IF(G$2:G$2001=G129,H$2:H$2001,"")),"")</f>
        <v/>
      </c>
      <c r="K129" t="str">
        <f t="array" aca="1" ref="K129" ca="1">IF(AND(G129&lt;&gt;"",G129&lt;&gt;G128),MAX(IF(G$2:G$2001=G129,I$2:I$2001,"")),"")</f>
        <v/>
      </c>
      <c r="L129" t="str">
        <f t="shared" ca="1" si="7"/>
        <v/>
      </c>
    </row>
    <row r="130" spans="2:12" x14ac:dyDescent="0.25">
      <c r="B130" t="str">
        <f t="shared" ca="1" si="5"/>
        <v/>
      </c>
      <c r="C130" t="str">
        <f t="shared" ref="C130:C193" ca="1" si="8">IF(B130&lt;&gt;"",CONCATENATE("RESULTS_SEARCH_",B130,"_PARAMETERS_PEAKLIST_rawdatafilename"),"")</f>
        <v/>
      </c>
      <c r="D130" s="156" t="str">
        <f t="array" aca="1" ref="D130" ca="1">IFERROR(IF(B130&lt;&gt;"",IF(OR(EXACT(OFFSET(Metadata!$A$1,0,0,Metadata!Metadata_Table_Length,1),C130)),1,""),""),"")</f>
        <v/>
      </c>
      <c r="E130" s="163" t="str">
        <f t="array" aca="1" ref="E130" ca="1">IF(B130&lt;&gt;"",IF(D130=1,OFFSET(Metadata!$B$1,MIN(IF(OFFSET(Metadata!$A$1,0,0,Metadata!Metadata_Table_Length,1)=C130,ROW(OFFSET(Metadata!$A$1,0,0,Metadata!Metadata_Table_Length,1))-1,"")),0),OFFSET(Metadata!$B$1,MIN(IF(OFFSET(Metadata!$A$1,0,0,Metadata!Metadata_Table_Length,1)=SUBSTITUTE(C130,"rawdatafilename","originalfilename"),ROW(OFFSET(Metadata!$A$1,0,0,Metadata!Metadata_Table_Length,1))-1,"")),0)),"")</f>
        <v/>
      </c>
      <c r="F130" t="str">
        <f t="shared" ca="1" si="6"/>
        <v/>
      </c>
      <c r="G130" t="str">
        <f t="array" aca="1" ref="G130" ca="1">IF(B130&lt;&gt;"",OFFSET(Metadata!$B$1,MIN(IF(OFFSET(Metadata!$A$1,0,0,Metadata!Metadata_Table_Length,1)=SUBSTITUTE(C130,"rawdatafilename","partnumber"),ROW(OFFSET(Metadata!$A$1,0,0,Metadata!Metadata_Table_Length,1))-1,"")),0),"")</f>
        <v/>
      </c>
      <c r="H130" t="str">
        <f t="array" aca="1" ref="H130" ca="1">IF(B130&lt;&gt;"",OFFSET(Metadata!$B$1,MIN(IF(OFFSET(Metadata!$A$1,0,0,Metadata!Metadata_Table_Length,1)=SUBSTITUTE(C130,"rawdatafilename","original_count"),ROW(OFFSET(Metadata!$A$1,0,0,Metadata!Metadata_Table_Length,1))-1,"")),0),"")</f>
        <v/>
      </c>
      <c r="I130" t="str">
        <f t="array" aca="1" ref="I130" ca="1">IF(B130&lt;&gt;"",OFFSET(Metadata!$B$1,MIN(IF(OFFSET(Metadata!$A$1,0,0,Metadata!Metadata_Table_Length,1)=SUBSTITUTE(C130,"rawdatafilename","count"),ROW(OFFSET(Metadata!$A$1,0,0,Metadata!Metadata_Table_Length,1))-1,"")),0),"")</f>
        <v/>
      </c>
      <c r="J130" t="str">
        <f t="array" aca="1" ref="J130" ca="1">IF(AND(G130&lt;&gt;"",G130&lt;&gt;G129),MAX(IF(G$2:G$2001=G130,H$2:H$2001,"")),"")</f>
        <v/>
      </c>
      <c r="K130" t="str">
        <f t="array" aca="1" ref="K130" ca="1">IF(AND(G130&lt;&gt;"",G130&lt;&gt;G129),MAX(IF(G$2:G$2001=G130,I$2:I$2001,"")),"")</f>
        <v/>
      </c>
      <c r="L130" t="str">
        <f t="shared" ca="1" si="7"/>
        <v/>
      </c>
    </row>
    <row r="131" spans="2:12" x14ac:dyDescent="0.25">
      <c r="B131" t="str">
        <f t="shared" ref="B131:B194" ca="1" si="9">IF(B130&lt;&gt;"",IF(B130+1&lt;=$A$9,B130+1,""),"")</f>
        <v/>
      </c>
      <c r="C131" t="str">
        <f t="shared" ca="1" si="8"/>
        <v/>
      </c>
      <c r="D131" s="156" t="str">
        <f t="array" aca="1" ref="D131" ca="1">IFERROR(IF(B131&lt;&gt;"",IF(OR(EXACT(OFFSET(Metadata!$A$1,0,0,Metadata!Metadata_Table_Length,1),C131)),1,""),""),"")</f>
        <v/>
      </c>
      <c r="E131" s="163" t="str">
        <f t="array" aca="1" ref="E131" ca="1">IF(B131&lt;&gt;"",IF(D131=1,OFFSET(Metadata!$B$1,MIN(IF(OFFSET(Metadata!$A$1,0,0,Metadata!Metadata_Table_Length,1)=C131,ROW(OFFSET(Metadata!$A$1,0,0,Metadata!Metadata_Table_Length,1))-1,"")),0),OFFSET(Metadata!$B$1,MIN(IF(OFFSET(Metadata!$A$1,0,0,Metadata!Metadata_Table_Length,1)=SUBSTITUTE(C131,"rawdatafilename","originalfilename"),ROW(OFFSET(Metadata!$A$1,0,0,Metadata!Metadata_Table_Length,1))-1,"")),0)),"")</f>
        <v/>
      </c>
      <c r="F131" t="str">
        <f t="shared" ref="F131:F194" ca="1" si="10">IF(F130&lt;&gt;"",IF(E131&lt;&gt;"",IF(E131&lt;&gt;E130,F130+1,F130),""),"")</f>
        <v/>
      </c>
      <c r="G131" t="str">
        <f t="array" aca="1" ref="G131" ca="1">IF(B131&lt;&gt;"",OFFSET(Metadata!$B$1,MIN(IF(OFFSET(Metadata!$A$1,0,0,Metadata!Metadata_Table_Length,1)=SUBSTITUTE(C131,"rawdatafilename","partnumber"),ROW(OFFSET(Metadata!$A$1,0,0,Metadata!Metadata_Table_Length,1))-1,"")),0),"")</f>
        <v/>
      </c>
      <c r="H131" t="str">
        <f t="array" aca="1" ref="H131" ca="1">IF(B131&lt;&gt;"",OFFSET(Metadata!$B$1,MIN(IF(OFFSET(Metadata!$A$1,0,0,Metadata!Metadata_Table_Length,1)=SUBSTITUTE(C131,"rawdatafilename","original_count"),ROW(OFFSET(Metadata!$A$1,0,0,Metadata!Metadata_Table_Length,1))-1,"")),0),"")</f>
        <v/>
      </c>
      <c r="I131" t="str">
        <f t="array" aca="1" ref="I131" ca="1">IF(B131&lt;&gt;"",OFFSET(Metadata!$B$1,MIN(IF(OFFSET(Metadata!$A$1,0,0,Metadata!Metadata_Table_Length,1)=SUBSTITUTE(C131,"rawdatafilename","count"),ROW(OFFSET(Metadata!$A$1,0,0,Metadata!Metadata_Table_Length,1))-1,"")),0),"")</f>
        <v/>
      </c>
      <c r="J131" t="str">
        <f t="array" aca="1" ref="J131" ca="1">IF(AND(G131&lt;&gt;"",G131&lt;&gt;G130),MAX(IF(G$2:G$2001=G131,H$2:H$2001,"")),"")</f>
        <v/>
      </c>
      <c r="K131" t="str">
        <f t="array" aca="1" ref="K131" ca="1">IF(AND(G131&lt;&gt;"",G131&lt;&gt;G130),MAX(IF(G$2:G$2001=G131,I$2:I$2001,"")),"")</f>
        <v/>
      </c>
      <c r="L131" t="str">
        <f t="shared" ref="L131:L194" ca="1" si="11">IF(F131&lt;&gt;"",IF(F131&lt;&gt;F130,F131,""),"")</f>
        <v/>
      </c>
    </row>
    <row r="132" spans="2:12" x14ac:dyDescent="0.25">
      <c r="B132" t="str">
        <f t="shared" ca="1" si="9"/>
        <v/>
      </c>
      <c r="C132" t="str">
        <f t="shared" ca="1" si="8"/>
        <v/>
      </c>
      <c r="D132" s="156" t="str">
        <f t="array" aca="1" ref="D132" ca="1">IFERROR(IF(B132&lt;&gt;"",IF(OR(EXACT(OFFSET(Metadata!$A$1,0,0,Metadata!Metadata_Table_Length,1),C132)),1,""),""),"")</f>
        <v/>
      </c>
      <c r="E132" s="163" t="str">
        <f t="array" aca="1" ref="E132" ca="1">IF(B132&lt;&gt;"",IF(D132=1,OFFSET(Metadata!$B$1,MIN(IF(OFFSET(Metadata!$A$1,0,0,Metadata!Metadata_Table_Length,1)=C132,ROW(OFFSET(Metadata!$A$1,0,0,Metadata!Metadata_Table_Length,1))-1,"")),0),OFFSET(Metadata!$B$1,MIN(IF(OFFSET(Metadata!$A$1,0,0,Metadata!Metadata_Table_Length,1)=SUBSTITUTE(C132,"rawdatafilename","originalfilename"),ROW(OFFSET(Metadata!$A$1,0,0,Metadata!Metadata_Table_Length,1))-1,"")),0)),"")</f>
        <v/>
      </c>
      <c r="F132" t="str">
        <f t="shared" ca="1" si="10"/>
        <v/>
      </c>
      <c r="G132" t="str">
        <f t="array" aca="1" ref="G132" ca="1">IF(B132&lt;&gt;"",OFFSET(Metadata!$B$1,MIN(IF(OFFSET(Metadata!$A$1,0,0,Metadata!Metadata_Table_Length,1)=SUBSTITUTE(C132,"rawdatafilename","partnumber"),ROW(OFFSET(Metadata!$A$1,0,0,Metadata!Metadata_Table_Length,1))-1,"")),0),"")</f>
        <v/>
      </c>
      <c r="H132" t="str">
        <f t="array" aca="1" ref="H132" ca="1">IF(B132&lt;&gt;"",OFFSET(Metadata!$B$1,MIN(IF(OFFSET(Metadata!$A$1,0,0,Metadata!Metadata_Table_Length,1)=SUBSTITUTE(C132,"rawdatafilename","original_count"),ROW(OFFSET(Metadata!$A$1,0,0,Metadata!Metadata_Table_Length,1))-1,"")),0),"")</f>
        <v/>
      </c>
      <c r="I132" t="str">
        <f t="array" aca="1" ref="I132" ca="1">IF(B132&lt;&gt;"",OFFSET(Metadata!$B$1,MIN(IF(OFFSET(Metadata!$A$1,0,0,Metadata!Metadata_Table_Length,1)=SUBSTITUTE(C132,"rawdatafilename","count"),ROW(OFFSET(Metadata!$A$1,0,0,Metadata!Metadata_Table_Length,1))-1,"")),0),"")</f>
        <v/>
      </c>
      <c r="J132" t="str">
        <f t="array" aca="1" ref="J132" ca="1">IF(AND(G132&lt;&gt;"",G132&lt;&gt;G131),MAX(IF(G$2:G$2001=G132,H$2:H$2001,"")),"")</f>
        <v/>
      </c>
      <c r="K132" t="str">
        <f t="array" aca="1" ref="K132" ca="1">IF(AND(G132&lt;&gt;"",G132&lt;&gt;G131),MAX(IF(G$2:G$2001=G132,I$2:I$2001,"")),"")</f>
        <v/>
      </c>
      <c r="L132" t="str">
        <f t="shared" ca="1" si="11"/>
        <v/>
      </c>
    </row>
    <row r="133" spans="2:12" x14ac:dyDescent="0.25">
      <c r="B133" t="str">
        <f t="shared" ca="1" si="9"/>
        <v/>
      </c>
      <c r="C133" t="str">
        <f t="shared" ca="1" si="8"/>
        <v/>
      </c>
      <c r="D133" s="156" t="str">
        <f t="array" aca="1" ref="D133" ca="1">IFERROR(IF(B133&lt;&gt;"",IF(OR(EXACT(OFFSET(Metadata!$A$1,0,0,Metadata!Metadata_Table_Length,1),C133)),1,""),""),"")</f>
        <v/>
      </c>
      <c r="E133" s="163" t="str">
        <f t="array" aca="1" ref="E133" ca="1">IF(B133&lt;&gt;"",IF(D133=1,OFFSET(Metadata!$B$1,MIN(IF(OFFSET(Metadata!$A$1,0,0,Metadata!Metadata_Table_Length,1)=C133,ROW(OFFSET(Metadata!$A$1,0,0,Metadata!Metadata_Table_Length,1))-1,"")),0),OFFSET(Metadata!$B$1,MIN(IF(OFFSET(Metadata!$A$1,0,0,Metadata!Metadata_Table_Length,1)=SUBSTITUTE(C133,"rawdatafilename","originalfilename"),ROW(OFFSET(Metadata!$A$1,0,0,Metadata!Metadata_Table_Length,1))-1,"")),0)),"")</f>
        <v/>
      </c>
      <c r="F133" t="str">
        <f t="shared" ca="1" si="10"/>
        <v/>
      </c>
      <c r="G133" t="str">
        <f t="array" aca="1" ref="G133" ca="1">IF(B133&lt;&gt;"",OFFSET(Metadata!$B$1,MIN(IF(OFFSET(Metadata!$A$1,0,0,Metadata!Metadata_Table_Length,1)=SUBSTITUTE(C133,"rawdatafilename","partnumber"),ROW(OFFSET(Metadata!$A$1,0,0,Metadata!Metadata_Table_Length,1))-1,"")),0),"")</f>
        <v/>
      </c>
      <c r="H133" t="str">
        <f t="array" aca="1" ref="H133" ca="1">IF(B133&lt;&gt;"",OFFSET(Metadata!$B$1,MIN(IF(OFFSET(Metadata!$A$1,0,0,Metadata!Metadata_Table_Length,1)=SUBSTITUTE(C133,"rawdatafilename","original_count"),ROW(OFFSET(Metadata!$A$1,0,0,Metadata!Metadata_Table_Length,1))-1,"")),0),"")</f>
        <v/>
      </c>
      <c r="I133" t="str">
        <f t="array" aca="1" ref="I133" ca="1">IF(B133&lt;&gt;"",OFFSET(Metadata!$B$1,MIN(IF(OFFSET(Metadata!$A$1,0,0,Metadata!Metadata_Table_Length,1)=SUBSTITUTE(C133,"rawdatafilename","count"),ROW(OFFSET(Metadata!$A$1,0,0,Metadata!Metadata_Table_Length,1))-1,"")),0),"")</f>
        <v/>
      </c>
      <c r="J133" t="str">
        <f t="array" aca="1" ref="J133" ca="1">IF(AND(G133&lt;&gt;"",G133&lt;&gt;G132),MAX(IF(G$2:G$2001=G133,H$2:H$2001,"")),"")</f>
        <v/>
      </c>
      <c r="K133" t="str">
        <f t="array" aca="1" ref="K133" ca="1">IF(AND(G133&lt;&gt;"",G133&lt;&gt;G132),MAX(IF(G$2:G$2001=G133,I$2:I$2001,"")),"")</f>
        <v/>
      </c>
      <c r="L133" t="str">
        <f t="shared" ca="1" si="11"/>
        <v/>
      </c>
    </row>
    <row r="134" spans="2:12" x14ac:dyDescent="0.25">
      <c r="B134" t="str">
        <f t="shared" ca="1" si="9"/>
        <v/>
      </c>
      <c r="C134" t="str">
        <f t="shared" ca="1" si="8"/>
        <v/>
      </c>
      <c r="D134" s="156" t="str">
        <f t="array" aca="1" ref="D134" ca="1">IFERROR(IF(B134&lt;&gt;"",IF(OR(EXACT(OFFSET(Metadata!$A$1,0,0,Metadata!Metadata_Table_Length,1),C134)),1,""),""),"")</f>
        <v/>
      </c>
      <c r="E134" s="163" t="str">
        <f t="array" aca="1" ref="E134" ca="1">IF(B134&lt;&gt;"",IF(D134=1,OFFSET(Metadata!$B$1,MIN(IF(OFFSET(Metadata!$A$1,0,0,Metadata!Metadata_Table_Length,1)=C134,ROW(OFFSET(Metadata!$A$1,0,0,Metadata!Metadata_Table_Length,1))-1,"")),0),OFFSET(Metadata!$B$1,MIN(IF(OFFSET(Metadata!$A$1,0,0,Metadata!Metadata_Table_Length,1)=SUBSTITUTE(C134,"rawdatafilename","originalfilename"),ROW(OFFSET(Metadata!$A$1,0,0,Metadata!Metadata_Table_Length,1))-1,"")),0)),"")</f>
        <v/>
      </c>
      <c r="F134" t="str">
        <f t="shared" ca="1" si="10"/>
        <v/>
      </c>
      <c r="G134" t="str">
        <f t="array" aca="1" ref="G134" ca="1">IF(B134&lt;&gt;"",OFFSET(Metadata!$B$1,MIN(IF(OFFSET(Metadata!$A$1,0,0,Metadata!Metadata_Table_Length,1)=SUBSTITUTE(C134,"rawdatafilename","partnumber"),ROW(OFFSET(Metadata!$A$1,0,0,Metadata!Metadata_Table_Length,1))-1,"")),0),"")</f>
        <v/>
      </c>
      <c r="H134" t="str">
        <f t="array" aca="1" ref="H134" ca="1">IF(B134&lt;&gt;"",OFFSET(Metadata!$B$1,MIN(IF(OFFSET(Metadata!$A$1,0,0,Metadata!Metadata_Table_Length,1)=SUBSTITUTE(C134,"rawdatafilename","original_count"),ROW(OFFSET(Metadata!$A$1,0,0,Metadata!Metadata_Table_Length,1))-1,"")),0),"")</f>
        <v/>
      </c>
      <c r="I134" t="str">
        <f t="array" aca="1" ref="I134" ca="1">IF(B134&lt;&gt;"",OFFSET(Metadata!$B$1,MIN(IF(OFFSET(Metadata!$A$1,0,0,Metadata!Metadata_Table_Length,1)=SUBSTITUTE(C134,"rawdatafilename","count"),ROW(OFFSET(Metadata!$A$1,0,0,Metadata!Metadata_Table_Length,1))-1,"")),0),"")</f>
        <v/>
      </c>
      <c r="J134" t="str">
        <f t="array" aca="1" ref="J134" ca="1">IF(AND(G134&lt;&gt;"",G134&lt;&gt;G133),MAX(IF(G$2:G$2001=G134,H$2:H$2001,"")),"")</f>
        <v/>
      </c>
      <c r="K134" t="str">
        <f t="array" aca="1" ref="K134" ca="1">IF(AND(G134&lt;&gt;"",G134&lt;&gt;G133),MAX(IF(G$2:G$2001=G134,I$2:I$2001,"")),"")</f>
        <v/>
      </c>
      <c r="L134" t="str">
        <f t="shared" ca="1" si="11"/>
        <v/>
      </c>
    </row>
    <row r="135" spans="2:12" x14ac:dyDescent="0.25">
      <c r="B135" t="str">
        <f t="shared" ca="1" si="9"/>
        <v/>
      </c>
      <c r="C135" t="str">
        <f t="shared" ca="1" si="8"/>
        <v/>
      </c>
      <c r="D135" s="156" t="str">
        <f t="array" aca="1" ref="D135" ca="1">IFERROR(IF(B135&lt;&gt;"",IF(OR(EXACT(OFFSET(Metadata!$A$1,0,0,Metadata!Metadata_Table_Length,1),C135)),1,""),""),"")</f>
        <v/>
      </c>
      <c r="E135" s="163" t="str">
        <f t="array" aca="1" ref="E135" ca="1">IF(B135&lt;&gt;"",IF(D135=1,OFFSET(Metadata!$B$1,MIN(IF(OFFSET(Metadata!$A$1,0,0,Metadata!Metadata_Table_Length,1)=C135,ROW(OFFSET(Metadata!$A$1,0,0,Metadata!Metadata_Table_Length,1))-1,"")),0),OFFSET(Metadata!$B$1,MIN(IF(OFFSET(Metadata!$A$1,0,0,Metadata!Metadata_Table_Length,1)=SUBSTITUTE(C135,"rawdatafilename","originalfilename"),ROW(OFFSET(Metadata!$A$1,0,0,Metadata!Metadata_Table_Length,1))-1,"")),0)),"")</f>
        <v/>
      </c>
      <c r="F135" t="str">
        <f t="shared" ca="1" si="10"/>
        <v/>
      </c>
      <c r="G135" t="str">
        <f t="array" aca="1" ref="G135" ca="1">IF(B135&lt;&gt;"",OFFSET(Metadata!$B$1,MIN(IF(OFFSET(Metadata!$A$1,0,0,Metadata!Metadata_Table_Length,1)=SUBSTITUTE(C135,"rawdatafilename","partnumber"),ROW(OFFSET(Metadata!$A$1,0,0,Metadata!Metadata_Table_Length,1))-1,"")),0),"")</f>
        <v/>
      </c>
      <c r="H135" t="str">
        <f t="array" aca="1" ref="H135" ca="1">IF(B135&lt;&gt;"",OFFSET(Metadata!$B$1,MIN(IF(OFFSET(Metadata!$A$1,0,0,Metadata!Metadata_Table_Length,1)=SUBSTITUTE(C135,"rawdatafilename","original_count"),ROW(OFFSET(Metadata!$A$1,0,0,Metadata!Metadata_Table_Length,1))-1,"")),0),"")</f>
        <v/>
      </c>
      <c r="I135" t="str">
        <f t="array" aca="1" ref="I135" ca="1">IF(B135&lt;&gt;"",OFFSET(Metadata!$B$1,MIN(IF(OFFSET(Metadata!$A$1,0,0,Metadata!Metadata_Table_Length,1)=SUBSTITUTE(C135,"rawdatafilename","count"),ROW(OFFSET(Metadata!$A$1,0,0,Metadata!Metadata_Table_Length,1))-1,"")),0),"")</f>
        <v/>
      </c>
      <c r="J135" t="str">
        <f t="array" aca="1" ref="J135" ca="1">IF(AND(G135&lt;&gt;"",G135&lt;&gt;G134),MAX(IF(G$2:G$2001=G135,H$2:H$2001,"")),"")</f>
        <v/>
      </c>
      <c r="K135" t="str">
        <f t="array" aca="1" ref="K135" ca="1">IF(AND(G135&lt;&gt;"",G135&lt;&gt;G134),MAX(IF(G$2:G$2001=G135,I$2:I$2001,"")),"")</f>
        <v/>
      </c>
      <c r="L135" t="str">
        <f t="shared" ca="1" si="11"/>
        <v/>
      </c>
    </row>
    <row r="136" spans="2:12" x14ac:dyDescent="0.25">
      <c r="B136" t="str">
        <f t="shared" ca="1" si="9"/>
        <v/>
      </c>
      <c r="C136" t="str">
        <f t="shared" ca="1" si="8"/>
        <v/>
      </c>
      <c r="D136" s="156" t="str">
        <f t="array" aca="1" ref="D136" ca="1">IFERROR(IF(B136&lt;&gt;"",IF(OR(EXACT(OFFSET(Metadata!$A$1,0,0,Metadata!Metadata_Table_Length,1),C136)),1,""),""),"")</f>
        <v/>
      </c>
      <c r="E136" s="163" t="str">
        <f t="array" aca="1" ref="E136" ca="1">IF(B136&lt;&gt;"",IF(D136=1,OFFSET(Metadata!$B$1,MIN(IF(OFFSET(Metadata!$A$1,0,0,Metadata!Metadata_Table_Length,1)=C136,ROW(OFFSET(Metadata!$A$1,0,0,Metadata!Metadata_Table_Length,1))-1,"")),0),OFFSET(Metadata!$B$1,MIN(IF(OFFSET(Metadata!$A$1,0,0,Metadata!Metadata_Table_Length,1)=SUBSTITUTE(C136,"rawdatafilename","originalfilename"),ROW(OFFSET(Metadata!$A$1,0,0,Metadata!Metadata_Table_Length,1))-1,"")),0)),"")</f>
        <v/>
      </c>
      <c r="F136" t="str">
        <f t="shared" ca="1" si="10"/>
        <v/>
      </c>
      <c r="G136" t="str">
        <f t="array" aca="1" ref="G136" ca="1">IF(B136&lt;&gt;"",OFFSET(Metadata!$B$1,MIN(IF(OFFSET(Metadata!$A$1,0,0,Metadata!Metadata_Table_Length,1)=SUBSTITUTE(C136,"rawdatafilename","partnumber"),ROW(OFFSET(Metadata!$A$1,0,0,Metadata!Metadata_Table_Length,1))-1,"")),0),"")</f>
        <v/>
      </c>
      <c r="H136" t="str">
        <f t="array" aca="1" ref="H136" ca="1">IF(B136&lt;&gt;"",OFFSET(Metadata!$B$1,MIN(IF(OFFSET(Metadata!$A$1,0,0,Metadata!Metadata_Table_Length,1)=SUBSTITUTE(C136,"rawdatafilename","original_count"),ROW(OFFSET(Metadata!$A$1,0,0,Metadata!Metadata_Table_Length,1))-1,"")),0),"")</f>
        <v/>
      </c>
      <c r="I136" t="str">
        <f t="array" aca="1" ref="I136" ca="1">IF(B136&lt;&gt;"",OFFSET(Metadata!$B$1,MIN(IF(OFFSET(Metadata!$A$1,0,0,Metadata!Metadata_Table_Length,1)=SUBSTITUTE(C136,"rawdatafilename","count"),ROW(OFFSET(Metadata!$A$1,0,0,Metadata!Metadata_Table_Length,1))-1,"")),0),"")</f>
        <v/>
      </c>
      <c r="J136" t="str">
        <f t="array" aca="1" ref="J136" ca="1">IF(AND(G136&lt;&gt;"",G136&lt;&gt;G135),MAX(IF(G$2:G$2001=G136,H$2:H$2001,"")),"")</f>
        <v/>
      </c>
      <c r="K136" t="str">
        <f t="array" aca="1" ref="K136" ca="1">IF(AND(G136&lt;&gt;"",G136&lt;&gt;G135),MAX(IF(G$2:G$2001=G136,I$2:I$2001,"")),"")</f>
        <v/>
      </c>
      <c r="L136" t="str">
        <f t="shared" ca="1" si="11"/>
        <v/>
      </c>
    </row>
    <row r="137" spans="2:12" x14ac:dyDescent="0.25">
      <c r="B137" t="str">
        <f t="shared" ca="1" si="9"/>
        <v/>
      </c>
      <c r="C137" t="str">
        <f t="shared" ca="1" si="8"/>
        <v/>
      </c>
      <c r="D137" s="156" t="str">
        <f t="array" aca="1" ref="D137" ca="1">IFERROR(IF(B137&lt;&gt;"",IF(OR(EXACT(OFFSET(Metadata!$A$1,0,0,Metadata!Metadata_Table_Length,1),C137)),1,""),""),"")</f>
        <v/>
      </c>
      <c r="E137" s="163" t="str">
        <f t="array" aca="1" ref="E137" ca="1">IF(B137&lt;&gt;"",IF(D137=1,OFFSET(Metadata!$B$1,MIN(IF(OFFSET(Metadata!$A$1,0,0,Metadata!Metadata_Table_Length,1)=C137,ROW(OFFSET(Metadata!$A$1,0,0,Metadata!Metadata_Table_Length,1))-1,"")),0),OFFSET(Metadata!$B$1,MIN(IF(OFFSET(Metadata!$A$1,0,0,Metadata!Metadata_Table_Length,1)=SUBSTITUTE(C137,"rawdatafilename","originalfilename"),ROW(OFFSET(Metadata!$A$1,0,0,Metadata!Metadata_Table_Length,1))-1,"")),0)),"")</f>
        <v/>
      </c>
      <c r="F137" t="str">
        <f t="shared" ca="1" si="10"/>
        <v/>
      </c>
      <c r="G137" t="str">
        <f t="array" aca="1" ref="G137" ca="1">IF(B137&lt;&gt;"",OFFSET(Metadata!$B$1,MIN(IF(OFFSET(Metadata!$A$1,0,0,Metadata!Metadata_Table_Length,1)=SUBSTITUTE(C137,"rawdatafilename","partnumber"),ROW(OFFSET(Metadata!$A$1,0,0,Metadata!Metadata_Table_Length,1))-1,"")),0),"")</f>
        <v/>
      </c>
      <c r="H137" t="str">
        <f t="array" aca="1" ref="H137" ca="1">IF(B137&lt;&gt;"",OFFSET(Metadata!$B$1,MIN(IF(OFFSET(Metadata!$A$1,0,0,Metadata!Metadata_Table_Length,1)=SUBSTITUTE(C137,"rawdatafilename","original_count"),ROW(OFFSET(Metadata!$A$1,0,0,Metadata!Metadata_Table_Length,1))-1,"")),0),"")</f>
        <v/>
      </c>
      <c r="I137" t="str">
        <f t="array" aca="1" ref="I137" ca="1">IF(B137&lt;&gt;"",OFFSET(Metadata!$B$1,MIN(IF(OFFSET(Metadata!$A$1,0,0,Metadata!Metadata_Table_Length,1)=SUBSTITUTE(C137,"rawdatafilename","count"),ROW(OFFSET(Metadata!$A$1,0,0,Metadata!Metadata_Table_Length,1))-1,"")),0),"")</f>
        <v/>
      </c>
      <c r="J137" t="str">
        <f t="array" aca="1" ref="J137" ca="1">IF(AND(G137&lt;&gt;"",G137&lt;&gt;G136),MAX(IF(G$2:G$2001=G137,H$2:H$2001,"")),"")</f>
        <v/>
      </c>
      <c r="K137" t="str">
        <f t="array" aca="1" ref="K137" ca="1">IF(AND(G137&lt;&gt;"",G137&lt;&gt;G136),MAX(IF(G$2:G$2001=G137,I$2:I$2001,"")),"")</f>
        <v/>
      </c>
      <c r="L137" t="str">
        <f t="shared" ca="1" si="11"/>
        <v/>
      </c>
    </row>
    <row r="138" spans="2:12" x14ac:dyDescent="0.25">
      <c r="B138" t="str">
        <f t="shared" ca="1" si="9"/>
        <v/>
      </c>
      <c r="C138" t="str">
        <f t="shared" ca="1" si="8"/>
        <v/>
      </c>
      <c r="D138" s="156" t="str">
        <f t="array" aca="1" ref="D138" ca="1">IFERROR(IF(B138&lt;&gt;"",IF(OR(EXACT(OFFSET(Metadata!$A$1,0,0,Metadata!Metadata_Table_Length,1),C138)),1,""),""),"")</f>
        <v/>
      </c>
      <c r="E138" s="163" t="str">
        <f t="array" aca="1" ref="E138" ca="1">IF(B138&lt;&gt;"",IF(D138=1,OFFSET(Metadata!$B$1,MIN(IF(OFFSET(Metadata!$A$1,0,0,Metadata!Metadata_Table_Length,1)=C138,ROW(OFFSET(Metadata!$A$1,0,0,Metadata!Metadata_Table_Length,1))-1,"")),0),OFFSET(Metadata!$B$1,MIN(IF(OFFSET(Metadata!$A$1,0,0,Metadata!Metadata_Table_Length,1)=SUBSTITUTE(C138,"rawdatafilename","originalfilename"),ROW(OFFSET(Metadata!$A$1,0,0,Metadata!Metadata_Table_Length,1))-1,"")),0)),"")</f>
        <v/>
      </c>
      <c r="F138" t="str">
        <f t="shared" ca="1" si="10"/>
        <v/>
      </c>
      <c r="G138" t="str">
        <f t="array" aca="1" ref="G138" ca="1">IF(B138&lt;&gt;"",OFFSET(Metadata!$B$1,MIN(IF(OFFSET(Metadata!$A$1,0,0,Metadata!Metadata_Table_Length,1)=SUBSTITUTE(C138,"rawdatafilename","partnumber"),ROW(OFFSET(Metadata!$A$1,0,0,Metadata!Metadata_Table_Length,1))-1,"")),0),"")</f>
        <v/>
      </c>
      <c r="H138" t="str">
        <f t="array" aca="1" ref="H138" ca="1">IF(B138&lt;&gt;"",OFFSET(Metadata!$B$1,MIN(IF(OFFSET(Metadata!$A$1,0,0,Metadata!Metadata_Table_Length,1)=SUBSTITUTE(C138,"rawdatafilename","original_count"),ROW(OFFSET(Metadata!$A$1,0,0,Metadata!Metadata_Table_Length,1))-1,"")),0),"")</f>
        <v/>
      </c>
      <c r="I138" t="str">
        <f t="array" aca="1" ref="I138" ca="1">IF(B138&lt;&gt;"",OFFSET(Metadata!$B$1,MIN(IF(OFFSET(Metadata!$A$1,0,0,Metadata!Metadata_Table_Length,1)=SUBSTITUTE(C138,"rawdatafilename","count"),ROW(OFFSET(Metadata!$A$1,0,0,Metadata!Metadata_Table_Length,1))-1,"")),0),"")</f>
        <v/>
      </c>
      <c r="J138" t="str">
        <f t="array" aca="1" ref="J138" ca="1">IF(AND(G138&lt;&gt;"",G138&lt;&gt;G137),MAX(IF(G$2:G$2001=G138,H$2:H$2001,"")),"")</f>
        <v/>
      </c>
      <c r="K138" t="str">
        <f t="array" aca="1" ref="K138" ca="1">IF(AND(G138&lt;&gt;"",G138&lt;&gt;G137),MAX(IF(G$2:G$2001=G138,I$2:I$2001,"")),"")</f>
        <v/>
      </c>
      <c r="L138" t="str">
        <f t="shared" ca="1" si="11"/>
        <v/>
      </c>
    </row>
    <row r="139" spans="2:12" x14ac:dyDescent="0.25">
      <c r="B139" t="str">
        <f t="shared" ca="1" si="9"/>
        <v/>
      </c>
      <c r="C139" t="str">
        <f t="shared" ca="1" si="8"/>
        <v/>
      </c>
      <c r="D139" s="156" t="str">
        <f t="array" aca="1" ref="D139" ca="1">IFERROR(IF(B139&lt;&gt;"",IF(OR(EXACT(OFFSET(Metadata!$A$1,0,0,Metadata!Metadata_Table_Length,1),C139)),1,""),""),"")</f>
        <v/>
      </c>
      <c r="E139" s="163" t="str">
        <f t="array" aca="1" ref="E139" ca="1">IF(B139&lt;&gt;"",IF(D139=1,OFFSET(Metadata!$B$1,MIN(IF(OFFSET(Metadata!$A$1,0,0,Metadata!Metadata_Table_Length,1)=C139,ROW(OFFSET(Metadata!$A$1,0,0,Metadata!Metadata_Table_Length,1))-1,"")),0),OFFSET(Metadata!$B$1,MIN(IF(OFFSET(Metadata!$A$1,0,0,Metadata!Metadata_Table_Length,1)=SUBSTITUTE(C139,"rawdatafilename","originalfilename"),ROW(OFFSET(Metadata!$A$1,0,0,Metadata!Metadata_Table_Length,1))-1,"")),0)),"")</f>
        <v/>
      </c>
      <c r="F139" t="str">
        <f t="shared" ca="1" si="10"/>
        <v/>
      </c>
      <c r="G139" t="str">
        <f t="array" aca="1" ref="G139" ca="1">IF(B139&lt;&gt;"",OFFSET(Metadata!$B$1,MIN(IF(OFFSET(Metadata!$A$1,0,0,Metadata!Metadata_Table_Length,1)=SUBSTITUTE(C139,"rawdatafilename","partnumber"),ROW(OFFSET(Metadata!$A$1,0,0,Metadata!Metadata_Table_Length,1))-1,"")),0),"")</f>
        <v/>
      </c>
      <c r="H139" t="str">
        <f t="array" aca="1" ref="H139" ca="1">IF(B139&lt;&gt;"",OFFSET(Metadata!$B$1,MIN(IF(OFFSET(Metadata!$A$1,0,0,Metadata!Metadata_Table_Length,1)=SUBSTITUTE(C139,"rawdatafilename","original_count"),ROW(OFFSET(Metadata!$A$1,0,0,Metadata!Metadata_Table_Length,1))-1,"")),0),"")</f>
        <v/>
      </c>
      <c r="I139" t="str">
        <f t="array" aca="1" ref="I139" ca="1">IF(B139&lt;&gt;"",OFFSET(Metadata!$B$1,MIN(IF(OFFSET(Metadata!$A$1,0,0,Metadata!Metadata_Table_Length,1)=SUBSTITUTE(C139,"rawdatafilename","count"),ROW(OFFSET(Metadata!$A$1,0,0,Metadata!Metadata_Table_Length,1))-1,"")),0),"")</f>
        <v/>
      </c>
      <c r="J139" t="str">
        <f t="array" aca="1" ref="J139" ca="1">IF(AND(G139&lt;&gt;"",G139&lt;&gt;G138),MAX(IF(G$2:G$2001=G139,H$2:H$2001,"")),"")</f>
        <v/>
      </c>
      <c r="K139" t="str">
        <f t="array" aca="1" ref="K139" ca="1">IF(AND(G139&lt;&gt;"",G139&lt;&gt;G138),MAX(IF(G$2:G$2001=G139,I$2:I$2001,"")),"")</f>
        <v/>
      </c>
      <c r="L139" t="str">
        <f t="shared" ca="1" si="11"/>
        <v/>
      </c>
    </row>
    <row r="140" spans="2:12" x14ac:dyDescent="0.25">
      <c r="B140" t="str">
        <f t="shared" ca="1" si="9"/>
        <v/>
      </c>
      <c r="C140" t="str">
        <f t="shared" ca="1" si="8"/>
        <v/>
      </c>
      <c r="D140" s="156" t="str">
        <f t="array" aca="1" ref="D140" ca="1">IFERROR(IF(B140&lt;&gt;"",IF(OR(EXACT(OFFSET(Metadata!$A$1,0,0,Metadata!Metadata_Table_Length,1),C140)),1,""),""),"")</f>
        <v/>
      </c>
      <c r="E140" s="163" t="str">
        <f t="array" aca="1" ref="E140" ca="1">IF(B140&lt;&gt;"",IF(D140=1,OFFSET(Metadata!$B$1,MIN(IF(OFFSET(Metadata!$A$1,0,0,Metadata!Metadata_Table_Length,1)=C140,ROW(OFFSET(Metadata!$A$1,0,0,Metadata!Metadata_Table_Length,1))-1,"")),0),OFFSET(Metadata!$B$1,MIN(IF(OFFSET(Metadata!$A$1,0,0,Metadata!Metadata_Table_Length,1)=SUBSTITUTE(C140,"rawdatafilename","originalfilename"),ROW(OFFSET(Metadata!$A$1,0,0,Metadata!Metadata_Table_Length,1))-1,"")),0)),"")</f>
        <v/>
      </c>
      <c r="F140" t="str">
        <f t="shared" ca="1" si="10"/>
        <v/>
      </c>
      <c r="G140" t="str">
        <f t="array" aca="1" ref="G140" ca="1">IF(B140&lt;&gt;"",OFFSET(Metadata!$B$1,MIN(IF(OFFSET(Metadata!$A$1,0,0,Metadata!Metadata_Table_Length,1)=SUBSTITUTE(C140,"rawdatafilename","partnumber"),ROW(OFFSET(Metadata!$A$1,0,0,Metadata!Metadata_Table_Length,1))-1,"")),0),"")</f>
        <v/>
      </c>
      <c r="H140" t="str">
        <f t="array" aca="1" ref="H140" ca="1">IF(B140&lt;&gt;"",OFFSET(Metadata!$B$1,MIN(IF(OFFSET(Metadata!$A$1,0,0,Metadata!Metadata_Table_Length,1)=SUBSTITUTE(C140,"rawdatafilename","original_count"),ROW(OFFSET(Metadata!$A$1,0,0,Metadata!Metadata_Table_Length,1))-1,"")),0),"")</f>
        <v/>
      </c>
      <c r="I140" t="str">
        <f t="array" aca="1" ref="I140" ca="1">IF(B140&lt;&gt;"",OFFSET(Metadata!$B$1,MIN(IF(OFFSET(Metadata!$A$1,0,0,Metadata!Metadata_Table_Length,1)=SUBSTITUTE(C140,"rawdatafilename","count"),ROW(OFFSET(Metadata!$A$1,0,0,Metadata!Metadata_Table_Length,1))-1,"")),0),"")</f>
        <v/>
      </c>
      <c r="J140" t="str">
        <f t="array" aca="1" ref="J140" ca="1">IF(AND(G140&lt;&gt;"",G140&lt;&gt;G139),MAX(IF(G$2:G$2001=G140,H$2:H$2001,"")),"")</f>
        <v/>
      </c>
      <c r="K140" t="str">
        <f t="array" aca="1" ref="K140" ca="1">IF(AND(G140&lt;&gt;"",G140&lt;&gt;G139),MAX(IF(G$2:G$2001=G140,I$2:I$2001,"")),"")</f>
        <v/>
      </c>
      <c r="L140" t="str">
        <f t="shared" ca="1" si="11"/>
        <v/>
      </c>
    </row>
    <row r="141" spans="2:12" x14ac:dyDescent="0.25">
      <c r="B141" t="str">
        <f t="shared" ca="1" si="9"/>
        <v/>
      </c>
      <c r="C141" t="str">
        <f t="shared" ca="1" si="8"/>
        <v/>
      </c>
      <c r="D141" s="156" t="str">
        <f t="array" aca="1" ref="D141" ca="1">IFERROR(IF(B141&lt;&gt;"",IF(OR(EXACT(OFFSET(Metadata!$A$1,0,0,Metadata!Metadata_Table_Length,1),C141)),1,""),""),"")</f>
        <v/>
      </c>
      <c r="E141" s="163" t="str">
        <f t="array" aca="1" ref="E141" ca="1">IF(B141&lt;&gt;"",IF(D141=1,OFFSET(Metadata!$B$1,MIN(IF(OFFSET(Metadata!$A$1,0,0,Metadata!Metadata_Table_Length,1)=C141,ROW(OFFSET(Metadata!$A$1,0,0,Metadata!Metadata_Table_Length,1))-1,"")),0),OFFSET(Metadata!$B$1,MIN(IF(OFFSET(Metadata!$A$1,0,0,Metadata!Metadata_Table_Length,1)=SUBSTITUTE(C141,"rawdatafilename","originalfilename"),ROW(OFFSET(Metadata!$A$1,0,0,Metadata!Metadata_Table_Length,1))-1,"")),0)),"")</f>
        <v/>
      </c>
      <c r="F141" t="str">
        <f t="shared" ca="1" si="10"/>
        <v/>
      </c>
      <c r="G141" t="str">
        <f t="array" aca="1" ref="G141" ca="1">IF(B141&lt;&gt;"",OFFSET(Metadata!$B$1,MIN(IF(OFFSET(Metadata!$A$1,0,0,Metadata!Metadata_Table_Length,1)=SUBSTITUTE(C141,"rawdatafilename","partnumber"),ROW(OFFSET(Metadata!$A$1,0,0,Metadata!Metadata_Table_Length,1))-1,"")),0),"")</f>
        <v/>
      </c>
      <c r="H141" t="str">
        <f t="array" aca="1" ref="H141" ca="1">IF(B141&lt;&gt;"",OFFSET(Metadata!$B$1,MIN(IF(OFFSET(Metadata!$A$1,0,0,Metadata!Metadata_Table_Length,1)=SUBSTITUTE(C141,"rawdatafilename","original_count"),ROW(OFFSET(Metadata!$A$1,0,0,Metadata!Metadata_Table_Length,1))-1,"")),0),"")</f>
        <v/>
      </c>
      <c r="I141" t="str">
        <f t="array" aca="1" ref="I141" ca="1">IF(B141&lt;&gt;"",OFFSET(Metadata!$B$1,MIN(IF(OFFSET(Metadata!$A$1,0,0,Metadata!Metadata_Table_Length,1)=SUBSTITUTE(C141,"rawdatafilename","count"),ROW(OFFSET(Metadata!$A$1,0,0,Metadata!Metadata_Table_Length,1))-1,"")),0),"")</f>
        <v/>
      </c>
      <c r="J141" t="str">
        <f t="array" aca="1" ref="J141" ca="1">IF(AND(G141&lt;&gt;"",G141&lt;&gt;G140),MAX(IF(G$2:G$2001=G141,H$2:H$2001,"")),"")</f>
        <v/>
      </c>
      <c r="K141" t="str">
        <f t="array" aca="1" ref="K141" ca="1">IF(AND(G141&lt;&gt;"",G141&lt;&gt;G140),MAX(IF(G$2:G$2001=G141,I$2:I$2001,"")),"")</f>
        <v/>
      </c>
      <c r="L141" t="str">
        <f t="shared" ca="1" si="11"/>
        <v/>
      </c>
    </row>
    <row r="142" spans="2:12" x14ac:dyDescent="0.25">
      <c r="B142" t="str">
        <f t="shared" ca="1" si="9"/>
        <v/>
      </c>
      <c r="C142" t="str">
        <f t="shared" ca="1" si="8"/>
        <v/>
      </c>
      <c r="D142" s="156" t="str">
        <f t="array" aca="1" ref="D142" ca="1">IFERROR(IF(B142&lt;&gt;"",IF(OR(EXACT(OFFSET(Metadata!$A$1,0,0,Metadata!Metadata_Table_Length,1),C142)),1,""),""),"")</f>
        <v/>
      </c>
      <c r="E142" s="163" t="str">
        <f t="array" aca="1" ref="E142" ca="1">IF(B142&lt;&gt;"",IF(D142=1,OFFSET(Metadata!$B$1,MIN(IF(OFFSET(Metadata!$A$1,0,0,Metadata!Metadata_Table_Length,1)=C142,ROW(OFFSET(Metadata!$A$1,0,0,Metadata!Metadata_Table_Length,1))-1,"")),0),OFFSET(Metadata!$B$1,MIN(IF(OFFSET(Metadata!$A$1,0,0,Metadata!Metadata_Table_Length,1)=SUBSTITUTE(C142,"rawdatafilename","originalfilename"),ROW(OFFSET(Metadata!$A$1,0,0,Metadata!Metadata_Table_Length,1))-1,"")),0)),"")</f>
        <v/>
      </c>
      <c r="F142" t="str">
        <f t="shared" ca="1" si="10"/>
        <v/>
      </c>
      <c r="G142" t="str">
        <f t="array" aca="1" ref="G142" ca="1">IF(B142&lt;&gt;"",OFFSET(Metadata!$B$1,MIN(IF(OFFSET(Metadata!$A$1,0,0,Metadata!Metadata_Table_Length,1)=SUBSTITUTE(C142,"rawdatafilename","partnumber"),ROW(OFFSET(Metadata!$A$1,0,0,Metadata!Metadata_Table_Length,1))-1,"")),0),"")</f>
        <v/>
      </c>
      <c r="H142" t="str">
        <f t="array" aca="1" ref="H142" ca="1">IF(B142&lt;&gt;"",OFFSET(Metadata!$B$1,MIN(IF(OFFSET(Metadata!$A$1,0,0,Metadata!Metadata_Table_Length,1)=SUBSTITUTE(C142,"rawdatafilename","original_count"),ROW(OFFSET(Metadata!$A$1,0,0,Metadata!Metadata_Table_Length,1))-1,"")),0),"")</f>
        <v/>
      </c>
      <c r="I142" t="str">
        <f t="array" aca="1" ref="I142" ca="1">IF(B142&lt;&gt;"",OFFSET(Metadata!$B$1,MIN(IF(OFFSET(Metadata!$A$1,0,0,Metadata!Metadata_Table_Length,1)=SUBSTITUTE(C142,"rawdatafilename","count"),ROW(OFFSET(Metadata!$A$1,0,0,Metadata!Metadata_Table_Length,1))-1,"")),0),"")</f>
        <v/>
      </c>
      <c r="J142" t="str">
        <f t="array" aca="1" ref="J142" ca="1">IF(AND(G142&lt;&gt;"",G142&lt;&gt;G141),MAX(IF(G$2:G$2001=G142,H$2:H$2001,"")),"")</f>
        <v/>
      </c>
      <c r="K142" t="str">
        <f t="array" aca="1" ref="K142" ca="1">IF(AND(G142&lt;&gt;"",G142&lt;&gt;G141),MAX(IF(G$2:G$2001=G142,I$2:I$2001,"")),"")</f>
        <v/>
      </c>
      <c r="L142" t="str">
        <f t="shared" ca="1" si="11"/>
        <v/>
      </c>
    </row>
    <row r="143" spans="2:12" x14ac:dyDescent="0.25">
      <c r="B143" t="str">
        <f t="shared" ca="1" si="9"/>
        <v/>
      </c>
      <c r="C143" t="str">
        <f t="shared" ca="1" si="8"/>
        <v/>
      </c>
      <c r="D143" s="156" t="str">
        <f t="array" aca="1" ref="D143" ca="1">IFERROR(IF(B143&lt;&gt;"",IF(OR(EXACT(OFFSET(Metadata!$A$1,0,0,Metadata!Metadata_Table_Length,1),C143)),1,""),""),"")</f>
        <v/>
      </c>
      <c r="E143" s="163" t="str">
        <f t="array" aca="1" ref="E143" ca="1">IF(B143&lt;&gt;"",IF(D143=1,OFFSET(Metadata!$B$1,MIN(IF(OFFSET(Metadata!$A$1,0,0,Metadata!Metadata_Table_Length,1)=C143,ROW(OFFSET(Metadata!$A$1,0,0,Metadata!Metadata_Table_Length,1))-1,"")),0),OFFSET(Metadata!$B$1,MIN(IF(OFFSET(Metadata!$A$1,0,0,Metadata!Metadata_Table_Length,1)=SUBSTITUTE(C143,"rawdatafilename","originalfilename"),ROW(OFFSET(Metadata!$A$1,0,0,Metadata!Metadata_Table_Length,1))-1,"")),0)),"")</f>
        <v/>
      </c>
      <c r="F143" t="str">
        <f t="shared" ca="1" si="10"/>
        <v/>
      </c>
      <c r="G143" t="str">
        <f t="array" aca="1" ref="G143" ca="1">IF(B143&lt;&gt;"",OFFSET(Metadata!$B$1,MIN(IF(OFFSET(Metadata!$A$1,0,0,Metadata!Metadata_Table_Length,1)=SUBSTITUTE(C143,"rawdatafilename","partnumber"),ROW(OFFSET(Metadata!$A$1,0,0,Metadata!Metadata_Table_Length,1))-1,"")),0),"")</f>
        <v/>
      </c>
      <c r="H143" t="str">
        <f t="array" aca="1" ref="H143" ca="1">IF(B143&lt;&gt;"",OFFSET(Metadata!$B$1,MIN(IF(OFFSET(Metadata!$A$1,0,0,Metadata!Metadata_Table_Length,1)=SUBSTITUTE(C143,"rawdatafilename","original_count"),ROW(OFFSET(Metadata!$A$1,0,0,Metadata!Metadata_Table_Length,1))-1,"")),0),"")</f>
        <v/>
      </c>
      <c r="I143" t="str">
        <f t="array" aca="1" ref="I143" ca="1">IF(B143&lt;&gt;"",OFFSET(Metadata!$B$1,MIN(IF(OFFSET(Metadata!$A$1,0,0,Metadata!Metadata_Table_Length,1)=SUBSTITUTE(C143,"rawdatafilename","count"),ROW(OFFSET(Metadata!$A$1,0,0,Metadata!Metadata_Table_Length,1))-1,"")),0),"")</f>
        <v/>
      </c>
      <c r="J143" t="str">
        <f t="array" aca="1" ref="J143" ca="1">IF(AND(G143&lt;&gt;"",G143&lt;&gt;G142),MAX(IF(G$2:G$2001=G143,H$2:H$2001,"")),"")</f>
        <v/>
      </c>
      <c r="K143" t="str">
        <f t="array" aca="1" ref="K143" ca="1">IF(AND(G143&lt;&gt;"",G143&lt;&gt;G142),MAX(IF(G$2:G$2001=G143,I$2:I$2001,"")),"")</f>
        <v/>
      </c>
      <c r="L143" t="str">
        <f t="shared" ca="1" si="11"/>
        <v/>
      </c>
    </row>
    <row r="144" spans="2:12" x14ac:dyDescent="0.25">
      <c r="B144" t="str">
        <f t="shared" ca="1" si="9"/>
        <v/>
      </c>
      <c r="C144" t="str">
        <f t="shared" ca="1" si="8"/>
        <v/>
      </c>
      <c r="D144" s="156" t="str">
        <f t="array" aca="1" ref="D144" ca="1">IFERROR(IF(B144&lt;&gt;"",IF(OR(EXACT(OFFSET(Metadata!$A$1,0,0,Metadata!Metadata_Table_Length,1),C144)),1,""),""),"")</f>
        <v/>
      </c>
      <c r="E144" s="163" t="str">
        <f t="array" aca="1" ref="E144" ca="1">IF(B144&lt;&gt;"",IF(D144=1,OFFSET(Metadata!$B$1,MIN(IF(OFFSET(Metadata!$A$1,0,0,Metadata!Metadata_Table_Length,1)=C144,ROW(OFFSET(Metadata!$A$1,0,0,Metadata!Metadata_Table_Length,1))-1,"")),0),OFFSET(Metadata!$B$1,MIN(IF(OFFSET(Metadata!$A$1,0,0,Metadata!Metadata_Table_Length,1)=SUBSTITUTE(C144,"rawdatafilename","originalfilename"),ROW(OFFSET(Metadata!$A$1,0,0,Metadata!Metadata_Table_Length,1))-1,"")),0)),"")</f>
        <v/>
      </c>
      <c r="F144" t="str">
        <f t="shared" ca="1" si="10"/>
        <v/>
      </c>
      <c r="G144" t="str">
        <f t="array" aca="1" ref="G144" ca="1">IF(B144&lt;&gt;"",OFFSET(Metadata!$B$1,MIN(IF(OFFSET(Metadata!$A$1,0,0,Metadata!Metadata_Table_Length,1)=SUBSTITUTE(C144,"rawdatafilename","partnumber"),ROW(OFFSET(Metadata!$A$1,0,0,Metadata!Metadata_Table_Length,1))-1,"")),0),"")</f>
        <v/>
      </c>
      <c r="H144" t="str">
        <f t="array" aca="1" ref="H144" ca="1">IF(B144&lt;&gt;"",OFFSET(Metadata!$B$1,MIN(IF(OFFSET(Metadata!$A$1,0,0,Metadata!Metadata_Table_Length,1)=SUBSTITUTE(C144,"rawdatafilename","original_count"),ROW(OFFSET(Metadata!$A$1,0,0,Metadata!Metadata_Table_Length,1))-1,"")),0),"")</f>
        <v/>
      </c>
      <c r="I144" t="str">
        <f t="array" aca="1" ref="I144" ca="1">IF(B144&lt;&gt;"",OFFSET(Metadata!$B$1,MIN(IF(OFFSET(Metadata!$A$1,0,0,Metadata!Metadata_Table_Length,1)=SUBSTITUTE(C144,"rawdatafilename","count"),ROW(OFFSET(Metadata!$A$1,0,0,Metadata!Metadata_Table_Length,1))-1,"")),0),"")</f>
        <v/>
      </c>
      <c r="J144" t="str">
        <f t="array" aca="1" ref="J144" ca="1">IF(AND(G144&lt;&gt;"",G144&lt;&gt;G143),MAX(IF(G$2:G$2001=G144,H$2:H$2001,"")),"")</f>
        <v/>
      </c>
      <c r="K144" t="str">
        <f t="array" aca="1" ref="K144" ca="1">IF(AND(G144&lt;&gt;"",G144&lt;&gt;G143),MAX(IF(G$2:G$2001=G144,I$2:I$2001,"")),"")</f>
        <v/>
      </c>
      <c r="L144" t="str">
        <f t="shared" ca="1" si="11"/>
        <v/>
      </c>
    </row>
    <row r="145" spans="2:12" x14ac:dyDescent="0.25">
      <c r="B145" t="str">
        <f t="shared" ca="1" si="9"/>
        <v/>
      </c>
      <c r="C145" t="str">
        <f t="shared" ca="1" si="8"/>
        <v/>
      </c>
      <c r="D145" s="156" t="str">
        <f t="array" aca="1" ref="D145" ca="1">IFERROR(IF(B145&lt;&gt;"",IF(OR(EXACT(OFFSET(Metadata!$A$1,0,0,Metadata!Metadata_Table_Length,1),C145)),1,""),""),"")</f>
        <v/>
      </c>
      <c r="E145" s="163" t="str">
        <f t="array" aca="1" ref="E145" ca="1">IF(B145&lt;&gt;"",IF(D145=1,OFFSET(Metadata!$B$1,MIN(IF(OFFSET(Metadata!$A$1,0,0,Metadata!Metadata_Table_Length,1)=C145,ROW(OFFSET(Metadata!$A$1,0,0,Metadata!Metadata_Table_Length,1))-1,"")),0),OFFSET(Metadata!$B$1,MIN(IF(OFFSET(Metadata!$A$1,0,0,Metadata!Metadata_Table_Length,1)=SUBSTITUTE(C145,"rawdatafilename","originalfilename"),ROW(OFFSET(Metadata!$A$1,0,0,Metadata!Metadata_Table_Length,1))-1,"")),0)),"")</f>
        <v/>
      </c>
      <c r="F145" t="str">
        <f t="shared" ca="1" si="10"/>
        <v/>
      </c>
      <c r="G145" t="str">
        <f t="array" aca="1" ref="G145" ca="1">IF(B145&lt;&gt;"",OFFSET(Metadata!$B$1,MIN(IF(OFFSET(Metadata!$A$1,0,0,Metadata!Metadata_Table_Length,1)=SUBSTITUTE(C145,"rawdatafilename","partnumber"),ROW(OFFSET(Metadata!$A$1,0,0,Metadata!Metadata_Table_Length,1))-1,"")),0),"")</f>
        <v/>
      </c>
      <c r="H145" t="str">
        <f t="array" aca="1" ref="H145" ca="1">IF(B145&lt;&gt;"",OFFSET(Metadata!$B$1,MIN(IF(OFFSET(Metadata!$A$1,0,0,Metadata!Metadata_Table_Length,1)=SUBSTITUTE(C145,"rawdatafilename","original_count"),ROW(OFFSET(Metadata!$A$1,0,0,Metadata!Metadata_Table_Length,1))-1,"")),0),"")</f>
        <v/>
      </c>
      <c r="I145" t="str">
        <f t="array" aca="1" ref="I145" ca="1">IF(B145&lt;&gt;"",OFFSET(Metadata!$B$1,MIN(IF(OFFSET(Metadata!$A$1,0,0,Metadata!Metadata_Table_Length,1)=SUBSTITUTE(C145,"rawdatafilename","count"),ROW(OFFSET(Metadata!$A$1,0,0,Metadata!Metadata_Table_Length,1))-1,"")),0),"")</f>
        <v/>
      </c>
      <c r="J145" t="str">
        <f t="array" aca="1" ref="J145" ca="1">IF(AND(G145&lt;&gt;"",G145&lt;&gt;G144),MAX(IF(G$2:G$2001=G145,H$2:H$2001,"")),"")</f>
        <v/>
      </c>
      <c r="K145" t="str">
        <f t="array" aca="1" ref="K145" ca="1">IF(AND(G145&lt;&gt;"",G145&lt;&gt;G144),MAX(IF(G$2:G$2001=G145,I$2:I$2001,"")),"")</f>
        <v/>
      </c>
      <c r="L145" t="str">
        <f t="shared" ca="1" si="11"/>
        <v/>
      </c>
    </row>
    <row r="146" spans="2:12" x14ac:dyDescent="0.25">
      <c r="B146" t="str">
        <f t="shared" ca="1" si="9"/>
        <v/>
      </c>
      <c r="C146" t="str">
        <f t="shared" ca="1" si="8"/>
        <v/>
      </c>
      <c r="D146" s="156" t="str">
        <f t="array" aca="1" ref="D146" ca="1">IFERROR(IF(B146&lt;&gt;"",IF(OR(EXACT(OFFSET(Metadata!$A$1,0,0,Metadata!Metadata_Table_Length,1),C146)),1,""),""),"")</f>
        <v/>
      </c>
      <c r="E146" s="163" t="str">
        <f t="array" aca="1" ref="E146" ca="1">IF(B146&lt;&gt;"",IF(D146=1,OFFSET(Metadata!$B$1,MIN(IF(OFFSET(Metadata!$A$1,0,0,Metadata!Metadata_Table_Length,1)=C146,ROW(OFFSET(Metadata!$A$1,0,0,Metadata!Metadata_Table_Length,1))-1,"")),0),OFFSET(Metadata!$B$1,MIN(IF(OFFSET(Metadata!$A$1,0,0,Metadata!Metadata_Table_Length,1)=SUBSTITUTE(C146,"rawdatafilename","originalfilename"),ROW(OFFSET(Metadata!$A$1,0,0,Metadata!Metadata_Table_Length,1))-1,"")),0)),"")</f>
        <v/>
      </c>
      <c r="F146" t="str">
        <f t="shared" ca="1" si="10"/>
        <v/>
      </c>
      <c r="G146" t="str">
        <f t="array" aca="1" ref="G146" ca="1">IF(B146&lt;&gt;"",OFFSET(Metadata!$B$1,MIN(IF(OFFSET(Metadata!$A$1,0,0,Metadata!Metadata_Table_Length,1)=SUBSTITUTE(C146,"rawdatafilename","partnumber"),ROW(OFFSET(Metadata!$A$1,0,0,Metadata!Metadata_Table_Length,1))-1,"")),0),"")</f>
        <v/>
      </c>
      <c r="H146" t="str">
        <f t="array" aca="1" ref="H146" ca="1">IF(B146&lt;&gt;"",OFFSET(Metadata!$B$1,MIN(IF(OFFSET(Metadata!$A$1,0,0,Metadata!Metadata_Table_Length,1)=SUBSTITUTE(C146,"rawdatafilename","original_count"),ROW(OFFSET(Metadata!$A$1,0,0,Metadata!Metadata_Table_Length,1))-1,"")),0),"")</f>
        <v/>
      </c>
      <c r="I146" t="str">
        <f t="array" aca="1" ref="I146" ca="1">IF(B146&lt;&gt;"",OFFSET(Metadata!$B$1,MIN(IF(OFFSET(Metadata!$A$1,0,0,Metadata!Metadata_Table_Length,1)=SUBSTITUTE(C146,"rawdatafilename","count"),ROW(OFFSET(Metadata!$A$1,0,0,Metadata!Metadata_Table_Length,1))-1,"")),0),"")</f>
        <v/>
      </c>
      <c r="J146" t="str">
        <f t="array" aca="1" ref="J146" ca="1">IF(AND(G146&lt;&gt;"",G146&lt;&gt;G145),MAX(IF(G$2:G$2001=G146,H$2:H$2001,"")),"")</f>
        <v/>
      </c>
      <c r="K146" t="str">
        <f t="array" aca="1" ref="K146" ca="1">IF(AND(G146&lt;&gt;"",G146&lt;&gt;G145),MAX(IF(G$2:G$2001=G146,I$2:I$2001,"")),"")</f>
        <v/>
      </c>
      <c r="L146" t="str">
        <f t="shared" ca="1" si="11"/>
        <v/>
      </c>
    </row>
    <row r="147" spans="2:12" x14ac:dyDescent="0.25">
      <c r="B147" t="str">
        <f t="shared" ca="1" si="9"/>
        <v/>
      </c>
      <c r="C147" t="str">
        <f t="shared" ca="1" si="8"/>
        <v/>
      </c>
      <c r="D147" s="156" t="str">
        <f t="array" aca="1" ref="D147" ca="1">IFERROR(IF(B147&lt;&gt;"",IF(OR(EXACT(OFFSET(Metadata!$A$1,0,0,Metadata!Metadata_Table_Length,1),C147)),1,""),""),"")</f>
        <v/>
      </c>
      <c r="E147" s="163" t="str">
        <f t="array" aca="1" ref="E147" ca="1">IF(B147&lt;&gt;"",IF(D147=1,OFFSET(Metadata!$B$1,MIN(IF(OFFSET(Metadata!$A$1,0,0,Metadata!Metadata_Table_Length,1)=C147,ROW(OFFSET(Metadata!$A$1,0,0,Metadata!Metadata_Table_Length,1))-1,"")),0),OFFSET(Metadata!$B$1,MIN(IF(OFFSET(Metadata!$A$1,0,0,Metadata!Metadata_Table_Length,1)=SUBSTITUTE(C147,"rawdatafilename","originalfilename"),ROW(OFFSET(Metadata!$A$1,0,0,Metadata!Metadata_Table_Length,1))-1,"")),0)),"")</f>
        <v/>
      </c>
      <c r="F147" t="str">
        <f t="shared" ca="1" si="10"/>
        <v/>
      </c>
      <c r="G147" t="str">
        <f t="array" aca="1" ref="G147" ca="1">IF(B147&lt;&gt;"",OFFSET(Metadata!$B$1,MIN(IF(OFFSET(Metadata!$A$1,0,0,Metadata!Metadata_Table_Length,1)=SUBSTITUTE(C147,"rawdatafilename","partnumber"),ROW(OFFSET(Metadata!$A$1,0,0,Metadata!Metadata_Table_Length,1))-1,"")),0),"")</f>
        <v/>
      </c>
      <c r="H147" t="str">
        <f t="array" aca="1" ref="H147" ca="1">IF(B147&lt;&gt;"",OFFSET(Metadata!$B$1,MIN(IF(OFFSET(Metadata!$A$1,0,0,Metadata!Metadata_Table_Length,1)=SUBSTITUTE(C147,"rawdatafilename","original_count"),ROW(OFFSET(Metadata!$A$1,0,0,Metadata!Metadata_Table_Length,1))-1,"")),0),"")</f>
        <v/>
      </c>
      <c r="I147" t="str">
        <f t="array" aca="1" ref="I147" ca="1">IF(B147&lt;&gt;"",OFFSET(Metadata!$B$1,MIN(IF(OFFSET(Metadata!$A$1,0,0,Metadata!Metadata_Table_Length,1)=SUBSTITUTE(C147,"rawdatafilename","count"),ROW(OFFSET(Metadata!$A$1,0,0,Metadata!Metadata_Table_Length,1))-1,"")),0),"")</f>
        <v/>
      </c>
      <c r="J147" t="str">
        <f t="array" aca="1" ref="J147" ca="1">IF(AND(G147&lt;&gt;"",G147&lt;&gt;G146),MAX(IF(G$2:G$2001=G147,H$2:H$2001,"")),"")</f>
        <v/>
      </c>
      <c r="K147" t="str">
        <f t="array" aca="1" ref="K147" ca="1">IF(AND(G147&lt;&gt;"",G147&lt;&gt;G146),MAX(IF(G$2:G$2001=G147,I$2:I$2001,"")),"")</f>
        <v/>
      </c>
      <c r="L147" t="str">
        <f t="shared" ca="1" si="11"/>
        <v/>
      </c>
    </row>
    <row r="148" spans="2:12" x14ac:dyDescent="0.25">
      <c r="B148" t="str">
        <f t="shared" ca="1" si="9"/>
        <v/>
      </c>
      <c r="C148" t="str">
        <f t="shared" ca="1" si="8"/>
        <v/>
      </c>
      <c r="D148" s="156" t="str">
        <f t="array" aca="1" ref="D148" ca="1">IFERROR(IF(B148&lt;&gt;"",IF(OR(EXACT(OFFSET(Metadata!$A$1,0,0,Metadata!Metadata_Table_Length,1),C148)),1,""),""),"")</f>
        <v/>
      </c>
      <c r="E148" s="163" t="str">
        <f t="array" aca="1" ref="E148" ca="1">IF(B148&lt;&gt;"",IF(D148=1,OFFSET(Metadata!$B$1,MIN(IF(OFFSET(Metadata!$A$1,0,0,Metadata!Metadata_Table_Length,1)=C148,ROW(OFFSET(Metadata!$A$1,0,0,Metadata!Metadata_Table_Length,1))-1,"")),0),OFFSET(Metadata!$B$1,MIN(IF(OFFSET(Metadata!$A$1,0,0,Metadata!Metadata_Table_Length,1)=SUBSTITUTE(C148,"rawdatafilename","originalfilename"),ROW(OFFSET(Metadata!$A$1,0,0,Metadata!Metadata_Table_Length,1))-1,"")),0)),"")</f>
        <v/>
      </c>
      <c r="F148" t="str">
        <f t="shared" ca="1" si="10"/>
        <v/>
      </c>
      <c r="G148" t="str">
        <f t="array" aca="1" ref="G148" ca="1">IF(B148&lt;&gt;"",OFFSET(Metadata!$B$1,MIN(IF(OFFSET(Metadata!$A$1,0,0,Metadata!Metadata_Table_Length,1)=SUBSTITUTE(C148,"rawdatafilename","partnumber"),ROW(OFFSET(Metadata!$A$1,0,0,Metadata!Metadata_Table_Length,1))-1,"")),0),"")</f>
        <v/>
      </c>
      <c r="H148" t="str">
        <f t="array" aca="1" ref="H148" ca="1">IF(B148&lt;&gt;"",OFFSET(Metadata!$B$1,MIN(IF(OFFSET(Metadata!$A$1,0,0,Metadata!Metadata_Table_Length,1)=SUBSTITUTE(C148,"rawdatafilename","original_count"),ROW(OFFSET(Metadata!$A$1,0,0,Metadata!Metadata_Table_Length,1))-1,"")),0),"")</f>
        <v/>
      </c>
      <c r="I148" t="str">
        <f t="array" aca="1" ref="I148" ca="1">IF(B148&lt;&gt;"",OFFSET(Metadata!$B$1,MIN(IF(OFFSET(Metadata!$A$1,0,0,Metadata!Metadata_Table_Length,1)=SUBSTITUTE(C148,"rawdatafilename","count"),ROW(OFFSET(Metadata!$A$1,0,0,Metadata!Metadata_Table_Length,1))-1,"")),0),"")</f>
        <v/>
      </c>
      <c r="J148" t="str">
        <f t="array" aca="1" ref="J148" ca="1">IF(AND(G148&lt;&gt;"",G148&lt;&gt;G147),MAX(IF(G$2:G$2001=G148,H$2:H$2001,"")),"")</f>
        <v/>
      </c>
      <c r="K148" t="str">
        <f t="array" aca="1" ref="K148" ca="1">IF(AND(G148&lt;&gt;"",G148&lt;&gt;G147),MAX(IF(G$2:G$2001=G148,I$2:I$2001,"")),"")</f>
        <v/>
      </c>
      <c r="L148" t="str">
        <f t="shared" ca="1" si="11"/>
        <v/>
      </c>
    </row>
    <row r="149" spans="2:12" x14ac:dyDescent="0.25">
      <c r="B149" t="str">
        <f t="shared" ca="1" si="9"/>
        <v/>
      </c>
      <c r="C149" t="str">
        <f t="shared" ca="1" si="8"/>
        <v/>
      </c>
      <c r="D149" s="156" t="str">
        <f t="array" aca="1" ref="D149" ca="1">IFERROR(IF(B149&lt;&gt;"",IF(OR(EXACT(OFFSET(Metadata!$A$1,0,0,Metadata!Metadata_Table_Length,1),C149)),1,""),""),"")</f>
        <v/>
      </c>
      <c r="E149" s="163" t="str">
        <f t="array" aca="1" ref="E149" ca="1">IF(B149&lt;&gt;"",IF(D149=1,OFFSET(Metadata!$B$1,MIN(IF(OFFSET(Metadata!$A$1,0,0,Metadata!Metadata_Table_Length,1)=C149,ROW(OFFSET(Metadata!$A$1,0,0,Metadata!Metadata_Table_Length,1))-1,"")),0),OFFSET(Metadata!$B$1,MIN(IF(OFFSET(Metadata!$A$1,0,0,Metadata!Metadata_Table_Length,1)=SUBSTITUTE(C149,"rawdatafilename","originalfilename"),ROW(OFFSET(Metadata!$A$1,0,0,Metadata!Metadata_Table_Length,1))-1,"")),0)),"")</f>
        <v/>
      </c>
      <c r="F149" t="str">
        <f t="shared" ca="1" si="10"/>
        <v/>
      </c>
      <c r="G149" t="str">
        <f t="array" aca="1" ref="G149" ca="1">IF(B149&lt;&gt;"",OFFSET(Metadata!$B$1,MIN(IF(OFFSET(Metadata!$A$1,0,0,Metadata!Metadata_Table_Length,1)=SUBSTITUTE(C149,"rawdatafilename","partnumber"),ROW(OFFSET(Metadata!$A$1,0,0,Metadata!Metadata_Table_Length,1))-1,"")),0),"")</f>
        <v/>
      </c>
      <c r="H149" t="str">
        <f t="array" aca="1" ref="H149" ca="1">IF(B149&lt;&gt;"",OFFSET(Metadata!$B$1,MIN(IF(OFFSET(Metadata!$A$1,0,0,Metadata!Metadata_Table_Length,1)=SUBSTITUTE(C149,"rawdatafilename","original_count"),ROW(OFFSET(Metadata!$A$1,0,0,Metadata!Metadata_Table_Length,1))-1,"")),0),"")</f>
        <v/>
      </c>
      <c r="I149" t="str">
        <f t="array" aca="1" ref="I149" ca="1">IF(B149&lt;&gt;"",OFFSET(Metadata!$B$1,MIN(IF(OFFSET(Metadata!$A$1,0,0,Metadata!Metadata_Table_Length,1)=SUBSTITUTE(C149,"rawdatafilename","count"),ROW(OFFSET(Metadata!$A$1,0,0,Metadata!Metadata_Table_Length,1))-1,"")),0),"")</f>
        <v/>
      </c>
      <c r="J149" t="str">
        <f t="array" aca="1" ref="J149" ca="1">IF(AND(G149&lt;&gt;"",G149&lt;&gt;G148),MAX(IF(G$2:G$2001=G149,H$2:H$2001,"")),"")</f>
        <v/>
      </c>
      <c r="K149" t="str">
        <f t="array" aca="1" ref="K149" ca="1">IF(AND(G149&lt;&gt;"",G149&lt;&gt;G148),MAX(IF(G$2:G$2001=G149,I$2:I$2001,"")),"")</f>
        <v/>
      </c>
      <c r="L149" t="str">
        <f t="shared" ca="1" si="11"/>
        <v/>
      </c>
    </row>
    <row r="150" spans="2:12" x14ac:dyDescent="0.25">
      <c r="B150" t="str">
        <f t="shared" ca="1" si="9"/>
        <v/>
      </c>
      <c r="C150" t="str">
        <f t="shared" ca="1" si="8"/>
        <v/>
      </c>
      <c r="D150" s="156" t="str">
        <f t="array" aca="1" ref="D150" ca="1">IFERROR(IF(B150&lt;&gt;"",IF(OR(EXACT(OFFSET(Metadata!$A$1,0,0,Metadata!Metadata_Table_Length,1),C150)),1,""),""),"")</f>
        <v/>
      </c>
      <c r="E150" s="163" t="str">
        <f t="array" aca="1" ref="E150" ca="1">IF(B150&lt;&gt;"",IF(D150=1,OFFSET(Metadata!$B$1,MIN(IF(OFFSET(Metadata!$A$1,0,0,Metadata!Metadata_Table_Length,1)=C150,ROW(OFFSET(Metadata!$A$1,0,0,Metadata!Metadata_Table_Length,1))-1,"")),0),OFFSET(Metadata!$B$1,MIN(IF(OFFSET(Metadata!$A$1,0,0,Metadata!Metadata_Table_Length,1)=SUBSTITUTE(C150,"rawdatafilename","originalfilename"),ROW(OFFSET(Metadata!$A$1,0,0,Metadata!Metadata_Table_Length,1))-1,"")),0)),"")</f>
        <v/>
      </c>
      <c r="F150" t="str">
        <f t="shared" ca="1" si="10"/>
        <v/>
      </c>
      <c r="G150" t="str">
        <f t="array" aca="1" ref="G150" ca="1">IF(B150&lt;&gt;"",OFFSET(Metadata!$B$1,MIN(IF(OFFSET(Metadata!$A$1,0,0,Metadata!Metadata_Table_Length,1)=SUBSTITUTE(C150,"rawdatafilename","partnumber"),ROW(OFFSET(Metadata!$A$1,0,0,Metadata!Metadata_Table_Length,1))-1,"")),0),"")</f>
        <v/>
      </c>
      <c r="H150" t="str">
        <f t="array" aca="1" ref="H150" ca="1">IF(B150&lt;&gt;"",OFFSET(Metadata!$B$1,MIN(IF(OFFSET(Metadata!$A$1,0,0,Metadata!Metadata_Table_Length,1)=SUBSTITUTE(C150,"rawdatafilename","original_count"),ROW(OFFSET(Metadata!$A$1,0,0,Metadata!Metadata_Table_Length,1))-1,"")),0),"")</f>
        <v/>
      </c>
      <c r="I150" t="str">
        <f t="array" aca="1" ref="I150" ca="1">IF(B150&lt;&gt;"",OFFSET(Metadata!$B$1,MIN(IF(OFFSET(Metadata!$A$1,0,0,Metadata!Metadata_Table_Length,1)=SUBSTITUTE(C150,"rawdatafilename","count"),ROW(OFFSET(Metadata!$A$1,0,0,Metadata!Metadata_Table_Length,1))-1,"")),0),"")</f>
        <v/>
      </c>
      <c r="J150" t="str">
        <f t="array" aca="1" ref="J150" ca="1">IF(AND(G150&lt;&gt;"",G150&lt;&gt;G149),MAX(IF(G$2:G$2001=G150,H$2:H$2001,"")),"")</f>
        <v/>
      </c>
      <c r="K150" t="str">
        <f t="array" aca="1" ref="K150" ca="1">IF(AND(G150&lt;&gt;"",G150&lt;&gt;G149),MAX(IF(G$2:G$2001=G150,I$2:I$2001,"")),"")</f>
        <v/>
      </c>
      <c r="L150" t="str">
        <f t="shared" ca="1" si="11"/>
        <v/>
      </c>
    </row>
    <row r="151" spans="2:12" x14ac:dyDescent="0.25">
      <c r="B151" t="str">
        <f t="shared" ca="1" si="9"/>
        <v/>
      </c>
      <c r="C151" t="str">
        <f t="shared" ca="1" si="8"/>
        <v/>
      </c>
      <c r="D151" s="156" t="str">
        <f t="array" aca="1" ref="D151" ca="1">IFERROR(IF(B151&lt;&gt;"",IF(OR(EXACT(OFFSET(Metadata!$A$1,0,0,Metadata!Metadata_Table_Length,1),C151)),1,""),""),"")</f>
        <v/>
      </c>
      <c r="E151" s="163" t="str">
        <f t="array" aca="1" ref="E151" ca="1">IF(B151&lt;&gt;"",IF(D151=1,OFFSET(Metadata!$B$1,MIN(IF(OFFSET(Metadata!$A$1,0,0,Metadata!Metadata_Table_Length,1)=C151,ROW(OFFSET(Metadata!$A$1,0,0,Metadata!Metadata_Table_Length,1))-1,"")),0),OFFSET(Metadata!$B$1,MIN(IF(OFFSET(Metadata!$A$1,0,0,Metadata!Metadata_Table_Length,1)=SUBSTITUTE(C151,"rawdatafilename","originalfilename"),ROW(OFFSET(Metadata!$A$1,0,0,Metadata!Metadata_Table_Length,1))-1,"")),0)),"")</f>
        <v/>
      </c>
      <c r="F151" t="str">
        <f t="shared" ca="1" si="10"/>
        <v/>
      </c>
      <c r="G151" t="str">
        <f t="array" aca="1" ref="G151" ca="1">IF(B151&lt;&gt;"",OFFSET(Metadata!$B$1,MIN(IF(OFFSET(Metadata!$A$1,0,0,Metadata!Metadata_Table_Length,1)=SUBSTITUTE(C151,"rawdatafilename","partnumber"),ROW(OFFSET(Metadata!$A$1,0,0,Metadata!Metadata_Table_Length,1))-1,"")),0),"")</f>
        <v/>
      </c>
      <c r="H151" t="str">
        <f t="array" aca="1" ref="H151" ca="1">IF(B151&lt;&gt;"",OFFSET(Metadata!$B$1,MIN(IF(OFFSET(Metadata!$A$1,0,0,Metadata!Metadata_Table_Length,1)=SUBSTITUTE(C151,"rawdatafilename","original_count"),ROW(OFFSET(Metadata!$A$1,0,0,Metadata!Metadata_Table_Length,1))-1,"")),0),"")</f>
        <v/>
      </c>
      <c r="I151" t="str">
        <f t="array" aca="1" ref="I151" ca="1">IF(B151&lt;&gt;"",OFFSET(Metadata!$B$1,MIN(IF(OFFSET(Metadata!$A$1,0,0,Metadata!Metadata_Table_Length,1)=SUBSTITUTE(C151,"rawdatafilename","count"),ROW(OFFSET(Metadata!$A$1,0,0,Metadata!Metadata_Table_Length,1))-1,"")),0),"")</f>
        <v/>
      </c>
      <c r="J151" t="str">
        <f t="array" aca="1" ref="J151" ca="1">IF(AND(G151&lt;&gt;"",G151&lt;&gt;G150),MAX(IF(G$2:G$2001=G151,H$2:H$2001,"")),"")</f>
        <v/>
      </c>
      <c r="K151" t="str">
        <f t="array" aca="1" ref="K151" ca="1">IF(AND(G151&lt;&gt;"",G151&lt;&gt;G150),MAX(IF(G$2:G$2001=G151,I$2:I$2001,"")),"")</f>
        <v/>
      </c>
      <c r="L151" t="str">
        <f t="shared" ca="1" si="11"/>
        <v/>
      </c>
    </row>
    <row r="152" spans="2:12" x14ac:dyDescent="0.25">
      <c r="B152" t="str">
        <f t="shared" ca="1" si="9"/>
        <v/>
      </c>
      <c r="C152" t="str">
        <f t="shared" ca="1" si="8"/>
        <v/>
      </c>
      <c r="D152" s="156" t="str">
        <f t="array" aca="1" ref="D152" ca="1">IFERROR(IF(B152&lt;&gt;"",IF(OR(EXACT(OFFSET(Metadata!$A$1,0,0,Metadata!Metadata_Table_Length,1),C152)),1,""),""),"")</f>
        <v/>
      </c>
      <c r="E152" s="163" t="str">
        <f t="array" aca="1" ref="E152" ca="1">IF(B152&lt;&gt;"",IF(D152=1,OFFSET(Metadata!$B$1,MIN(IF(OFFSET(Metadata!$A$1,0,0,Metadata!Metadata_Table_Length,1)=C152,ROW(OFFSET(Metadata!$A$1,0,0,Metadata!Metadata_Table_Length,1))-1,"")),0),OFFSET(Metadata!$B$1,MIN(IF(OFFSET(Metadata!$A$1,0,0,Metadata!Metadata_Table_Length,1)=SUBSTITUTE(C152,"rawdatafilename","originalfilename"),ROW(OFFSET(Metadata!$A$1,0,0,Metadata!Metadata_Table_Length,1))-1,"")),0)),"")</f>
        <v/>
      </c>
      <c r="F152" t="str">
        <f t="shared" ca="1" si="10"/>
        <v/>
      </c>
      <c r="G152" t="str">
        <f t="array" aca="1" ref="G152" ca="1">IF(B152&lt;&gt;"",OFFSET(Metadata!$B$1,MIN(IF(OFFSET(Metadata!$A$1,0,0,Metadata!Metadata_Table_Length,1)=SUBSTITUTE(C152,"rawdatafilename","partnumber"),ROW(OFFSET(Metadata!$A$1,0,0,Metadata!Metadata_Table_Length,1))-1,"")),0),"")</f>
        <v/>
      </c>
      <c r="H152" t="str">
        <f t="array" aca="1" ref="H152" ca="1">IF(B152&lt;&gt;"",OFFSET(Metadata!$B$1,MIN(IF(OFFSET(Metadata!$A$1,0,0,Metadata!Metadata_Table_Length,1)=SUBSTITUTE(C152,"rawdatafilename","original_count"),ROW(OFFSET(Metadata!$A$1,0,0,Metadata!Metadata_Table_Length,1))-1,"")),0),"")</f>
        <v/>
      </c>
      <c r="I152" t="str">
        <f t="array" aca="1" ref="I152" ca="1">IF(B152&lt;&gt;"",OFFSET(Metadata!$B$1,MIN(IF(OFFSET(Metadata!$A$1,0,0,Metadata!Metadata_Table_Length,1)=SUBSTITUTE(C152,"rawdatafilename","count"),ROW(OFFSET(Metadata!$A$1,0,0,Metadata!Metadata_Table_Length,1))-1,"")),0),"")</f>
        <v/>
      </c>
      <c r="J152" t="str">
        <f t="array" aca="1" ref="J152" ca="1">IF(AND(G152&lt;&gt;"",G152&lt;&gt;G151),MAX(IF(G$2:G$2001=G152,H$2:H$2001,"")),"")</f>
        <v/>
      </c>
      <c r="K152" t="str">
        <f t="array" aca="1" ref="K152" ca="1">IF(AND(G152&lt;&gt;"",G152&lt;&gt;G151),MAX(IF(G$2:G$2001=G152,I$2:I$2001,"")),"")</f>
        <v/>
      </c>
      <c r="L152" t="str">
        <f t="shared" ca="1" si="11"/>
        <v/>
      </c>
    </row>
    <row r="153" spans="2:12" x14ac:dyDescent="0.25">
      <c r="B153" t="str">
        <f t="shared" ca="1" si="9"/>
        <v/>
      </c>
      <c r="C153" t="str">
        <f t="shared" ca="1" si="8"/>
        <v/>
      </c>
      <c r="D153" s="156" t="str">
        <f t="array" aca="1" ref="D153" ca="1">IFERROR(IF(B153&lt;&gt;"",IF(OR(EXACT(OFFSET(Metadata!$A$1,0,0,Metadata!Metadata_Table_Length,1),C153)),1,""),""),"")</f>
        <v/>
      </c>
      <c r="E153" s="163" t="str">
        <f t="array" aca="1" ref="E153" ca="1">IF(B153&lt;&gt;"",IF(D153=1,OFFSET(Metadata!$B$1,MIN(IF(OFFSET(Metadata!$A$1,0,0,Metadata!Metadata_Table_Length,1)=C153,ROW(OFFSET(Metadata!$A$1,0,0,Metadata!Metadata_Table_Length,1))-1,"")),0),OFFSET(Metadata!$B$1,MIN(IF(OFFSET(Metadata!$A$1,0,0,Metadata!Metadata_Table_Length,1)=SUBSTITUTE(C153,"rawdatafilename","originalfilename"),ROW(OFFSET(Metadata!$A$1,0,0,Metadata!Metadata_Table_Length,1))-1,"")),0)),"")</f>
        <v/>
      </c>
      <c r="F153" t="str">
        <f t="shared" ca="1" si="10"/>
        <v/>
      </c>
      <c r="G153" t="str">
        <f t="array" aca="1" ref="G153" ca="1">IF(B153&lt;&gt;"",OFFSET(Metadata!$B$1,MIN(IF(OFFSET(Metadata!$A$1,0,0,Metadata!Metadata_Table_Length,1)=SUBSTITUTE(C153,"rawdatafilename","partnumber"),ROW(OFFSET(Metadata!$A$1,0,0,Metadata!Metadata_Table_Length,1))-1,"")),0),"")</f>
        <v/>
      </c>
      <c r="H153" t="str">
        <f t="array" aca="1" ref="H153" ca="1">IF(B153&lt;&gt;"",OFFSET(Metadata!$B$1,MIN(IF(OFFSET(Metadata!$A$1,0,0,Metadata!Metadata_Table_Length,1)=SUBSTITUTE(C153,"rawdatafilename","original_count"),ROW(OFFSET(Metadata!$A$1,0,0,Metadata!Metadata_Table_Length,1))-1,"")),0),"")</f>
        <v/>
      </c>
      <c r="I153" t="str">
        <f t="array" aca="1" ref="I153" ca="1">IF(B153&lt;&gt;"",OFFSET(Metadata!$B$1,MIN(IF(OFFSET(Metadata!$A$1,0,0,Metadata!Metadata_Table_Length,1)=SUBSTITUTE(C153,"rawdatafilename","count"),ROW(OFFSET(Metadata!$A$1,0,0,Metadata!Metadata_Table_Length,1))-1,"")),0),"")</f>
        <v/>
      </c>
      <c r="J153" t="str">
        <f t="array" aca="1" ref="J153" ca="1">IF(AND(G153&lt;&gt;"",G153&lt;&gt;G152),MAX(IF(G$2:G$2001=G153,H$2:H$2001,"")),"")</f>
        <v/>
      </c>
      <c r="K153" t="str">
        <f t="array" aca="1" ref="K153" ca="1">IF(AND(G153&lt;&gt;"",G153&lt;&gt;G152),MAX(IF(G$2:G$2001=G153,I$2:I$2001,"")),"")</f>
        <v/>
      </c>
      <c r="L153" t="str">
        <f t="shared" ca="1" si="11"/>
        <v/>
      </c>
    </row>
    <row r="154" spans="2:12" x14ac:dyDescent="0.25">
      <c r="B154" t="str">
        <f t="shared" ca="1" si="9"/>
        <v/>
      </c>
      <c r="C154" t="str">
        <f t="shared" ca="1" si="8"/>
        <v/>
      </c>
      <c r="D154" s="156" t="str">
        <f t="array" aca="1" ref="D154" ca="1">IFERROR(IF(B154&lt;&gt;"",IF(OR(EXACT(OFFSET(Metadata!$A$1,0,0,Metadata!Metadata_Table_Length,1),C154)),1,""),""),"")</f>
        <v/>
      </c>
      <c r="E154" s="163" t="str">
        <f t="array" aca="1" ref="E154" ca="1">IF(B154&lt;&gt;"",IF(D154=1,OFFSET(Metadata!$B$1,MIN(IF(OFFSET(Metadata!$A$1,0,0,Metadata!Metadata_Table_Length,1)=C154,ROW(OFFSET(Metadata!$A$1,0,0,Metadata!Metadata_Table_Length,1))-1,"")),0),OFFSET(Metadata!$B$1,MIN(IF(OFFSET(Metadata!$A$1,0,0,Metadata!Metadata_Table_Length,1)=SUBSTITUTE(C154,"rawdatafilename","originalfilename"),ROW(OFFSET(Metadata!$A$1,0,0,Metadata!Metadata_Table_Length,1))-1,"")),0)),"")</f>
        <v/>
      </c>
      <c r="F154" t="str">
        <f t="shared" ca="1" si="10"/>
        <v/>
      </c>
      <c r="G154" t="str">
        <f t="array" aca="1" ref="G154" ca="1">IF(B154&lt;&gt;"",OFFSET(Metadata!$B$1,MIN(IF(OFFSET(Metadata!$A$1,0,0,Metadata!Metadata_Table_Length,1)=SUBSTITUTE(C154,"rawdatafilename","partnumber"),ROW(OFFSET(Metadata!$A$1,0,0,Metadata!Metadata_Table_Length,1))-1,"")),0),"")</f>
        <v/>
      </c>
      <c r="H154" t="str">
        <f t="array" aca="1" ref="H154" ca="1">IF(B154&lt;&gt;"",OFFSET(Metadata!$B$1,MIN(IF(OFFSET(Metadata!$A$1,0,0,Metadata!Metadata_Table_Length,1)=SUBSTITUTE(C154,"rawdatafilename","original_count"),ROW(OFFSET(Metadata!$A$1,0,0,Metadata!Metadata_Table_Length,1))-1,"")),0),"")</f>
        <v/>
      </c>
      <c r="I154" t="str">
        <f t="array" aca="1" ref="I154" ca="1">IF(B154&lt;&gt;"",OFFSET(Metadata!$B$1,MIN(IF(OFFSET(Metadata!$A$1,0,0,Metadata!Metadata_Table_Length,1)=SUBSTITUTE(C154,"rawdatafilename","count"),ROW(OFFSET(Metadata!$A$1,0,0,Metadata!Metadata_Table_Length,1))-1,"")),0),"")</f>
        <v/>
      </c>
      <c r="J154" t="str">
        <f t="array" aca="1" ref="J154" ca="1">IF(AND(G154&lt;&gt;"",G154&lt;&gt;G153),MAX(IF(G$2:G$2001=G154,H$2:H$2001,"")),"")</f>
        <v/>
      </c>
      <c r="K154" t="str">
        <f t="array" aca="1" ref="K154" ca="1">IF(AND(G154&lt;&gt;"",G154&lt;&gt;G153),MAX(IF(G$2:G$2001=G154,I$2:I$2001,"")),"")</f>
        <v/>
      </c>
      <c r="L154" t="str">
        <f t="shared" ca="1" si="11"/>
        <v/>
      </c>
    </row>
    <row r="155" spans="2:12" x14ac:dyDescent="0.25">
      <c r="B155" t="str">
        <f t="shared" ca="1" si="9"/>
        <v/>
      </c>
      <c r="C155" t="str">
        <f t="shared" ca="1" si="8"/>
        <v/>
      </c>
      <c r="D155" s="156" t="str">
        <f t="array" aca="1" ref="D155" ca="1">IFERROR(IF(B155&lt;&gt;"",IF(OR(EXACT(OFFSET(Metadata!$A$1,0,0,Metadata!Metadata_Table_Length,1),C155)),1,""),""),"")</f>
        <v/>
      </c>
      <c r="E155" s="163" t="str">
        <f t="array" aca="1" ref="E155" ca="1">IF(B155&lt;&gt;"",IF(D155=1,OFFSET(Metadata!$B$1,MIN(IF(OFFSET(Metadata!$A$1,0,0,Metadata!Metadata_Table_Length,1)=C155,ROW(OFFSET(Metadata!$A$1,0,0,Metadata!Metadata_Table_Length,1))-1,"")),0),OFFSET(Metadata!$B$1,MIN(IF(OFFSET(Metadata!$A$1,0,0,Metadata!Metadata_Table_Length,1)=SUBSTITUTE(C155,"rawdatafilename","originalfilename"),ROW(OFFSET(Metadata!$A$1,0,0,Metadata!Metadata_Table_Length,1))-1,"")),0)),"")</f>
        <v/>
      </c>
      <c r="F155" t="str">
        <f t="shared" ca="1" si="10"/>
        <v/>
      </c>
      <c r="G155" t="str">
        <f t="array" aca="1" ref="G155" ca="1">IF(B155&lt;&gt;"",OFFSET(Metadata!$B$1,MIN(IF(OFFSET(Metadata!$A$1,0,0,Metadata!Metadata_Table_Length,1)=SUBSTITUTE(C155,"rawdatafilename","partnumber"),ROW(OFFSET(Metadata!$A$1,0,0,Metadata!Metadata_Table_Length,1))-1,"")),0),"")</f>
        <v/>
      </c>
      <c r="H155" t="str">
        <f t="array" aca="1" ref="H155" ca="1">IF(B155&lt;&gt;"",OFFSET(Metadata!$B$1,MIN(IF(OFFSET(Metadata!$A$1,0,0,Metadata!Metadata_Table_Length,1)=SUBSTITUTE(C155,"rawdatafilename","original_count"),ROW(OFFSET(Metadata!$A$1,0,0,Metadata!Metadata_Table_Length,1))-1,"")),0),"")</f>
        <v/>
      </c>
      <c r="I155" t="str">
        <f t="array" aca="1" ref="I155" ca="1">IF(B155&lt;&gt;"",OFFSET(Metadata!$B$1,MIN(IF(OFFSET(Metadata!$A$1,0,0,Metadata!Metadata_Table_Length,1)=SUBSTITUTE(C155,"rawdatafilename","count"),ROW(OFFSET(Metadata!$A$1,0,0,Metadata!Metadata_Table_Length,1))-1,"")),0),"")</f>
        <v/>
      </c>
      <c r="J155" t="str">
        <f t="array" aca="1" ref="J155" ca="1">IF(AND(G155&lt;&gt;"",G155&lt;&gt;G154),MAX(IF(G$2:G$2001=G155,H$2:H$2001,"")),"")</f>
        <v/>
      </c>
      <c r="K155" t="str">
        <f t="array" aca="1" ref="K155" ca="1">IF(AND(G155&lt;&gt;"",G155&lt;&gt;G154),MAX(IF(G$2:G$2001=G155,I$2:I$2001,"")),"")</f>
        <v/>
      </c>
      <c r="L155" t="str">
        <f t="shared" ca="1" si="11"/>
        <v/>
      </c>
    </row>
    <row r="156" spans="2:12" x14ac:dyDescent="0.25">
      <c r="B156" t="str">
        <f t="shared" ca="1" si="9"/>
        <v/>
      </c>
      <c r="C156" t="str">
        <f t="shared" ca="1" si="8"/>
        <v/>
      </c>
      <c r="D156" s="156" t="str">
        <f t="array" aca="1" ref="D156" ca="1">IFERROR(IF(B156&lt;&gt;"",IF(OR(EXACT(OFFSET(Metadata!$A$1,0,0,Metadata!Metadata_Table_Length,1),C156)),1,""),""),"")</f>
        <v/>
      </c>
      <c r="E156" s="163" t="str">
        <f t="array" aca="1" ref="E156" ca="1">IF(B156&lt;&gt;"",IF(D156=1,OFFSET(Metadata!$B$1,MIN(IF(OFFSET(Metadata!$A$1,0,0,Metadata!Metadata_Table_Length,1)=C156,ROW(OFFSET(Metadata!$A$1,0,0,Metadata!Metadata_Table_Length,1))-1,"")),0),OFFSET(Metadata!$B$1,MIN(IF(OFFSET(Metadata!$A$1,0,0,Metadata!Metadata_Table_Length,1)=SUBSTITUTE(C156,"rawdatafilename","originalfilename"),ROW(OFFSET(Metadata!$A$1,0,0,Metadata!Metadata_Table_Length,1))-1,"")),0)),"")</f>
        <v/>
      </c>
      <c r="F156" t="str">
        <f t="shared" ca="1" si="10"/>
        <v/>
      </c>
      <c r="G156" t="str">
        <f t="array" aca="1" ref="G156" ca="1">IF(B156&lt;&gt;"",OFFSET(Metadata!$B$1,MIN(IF(OFFSET(Metadata!$A$1,0,0,Metadata!Metadata_Table_Length,1)=SUBSTITUTE(C156,"rawdatafilename","partnumber"),ROW(OFFSET(Metadata!$A$1,0,0,Metadata!Metadata_Table_Length,1))-1,"")),0),"")</f>
        <v/>
      </c>
      <c r="H156" t="str">
        <f t="array" aca="1" ref="H156" ca="1">IF(B156&lt;&gt;"",OFFSET(Metadata!$B$1,MIN(IF(OFFSET(Metadata!$A$1,0,0,Metadata!Metadata_Table_Length,1)=SUBSTITUTE(C156,"rawdatafilename","original_count"),ROW(OFFSET(Metadata!$A$1,0,0,Metadata!Metadata_Table_Length,1))-1,"")),0),"")</f>
        <v/>
      </c>
      <c r="I156" t="str">
        <f t="array" aca="1" ref="I156" ca="1">IF(B156&lt;&gt;"",OFFSET(Metadata!$B$1,MIN(IF(OFFSET(Metadata!$A$1,0,0,Metadata!Metadata_Table_Length,1)=SUBSTITUTE(C156,"rawdatafilename","count"),ROW(OFFSET(Metadata!$A$1,0,0,Metadata!Metadata_Table_Length,1))-1,"")),0),"")</f>
        <v/>
      </c>
      <c r="J156" t="str">
        <f t="array" aca="1" ref="J156" ca="1">IF(AND(G156&lt;&gt;"",G156&lt;&gt;G155),MAX(IF(G$2:G$2001=G156,H$2:H$2001,"")),"")</f>
        <v/>
      </c>
      <c r="K156" t="str">
        <f t="array" aca="1" ref="K156" ca="1">IF(AND(G156&lt;&gt;"",G156&lt;&gt;G155),MAX(IF(G$2:G$2001=G156,I$2:I$2001,"")),"")</f>
        <v/>
      </c>
      <c r="L156" t="str">
        <f t="shared" ca="1" si="11"/>
        <v/>
      </c>
    </row>
    <row r="157" spans="2:12" x14ac:dyDescent="0.25">
      <c r="B157" t="str">
        <f t="shared" ca="1" si="9"/>
        <v/>
      </c>
      <c r="C157" t="str">
        <f t="shared" ca="1" si="8"/>
        <v/>
      </c>
      <c r="D157" s="156" t="str">
        <f t="array" aca="1" ref="D157" ca="1">IFERROR(IF(B157&lt;&gt;"",IF(OR(EXACT(OFFSET(Metadata!$A$1,0,0,Metadata!Metadata_Table_Length,1),C157)),1,""),""),"")</f>
        <v/>
      </c>
      <c r="E157" s="163" t="str">
        <f t="array" aca="1" ref="E157" ca="1">IF(B157&lt;&gt;"",IF(D157=1,OFFSET(Metadata!$B$1,MIN(IF(OFFSET(Metadata!$A$1,0,0,Metadata!Metadata_Table_Length,1)=C157,ROW(OFFSET(Metadata!$A$1,0,0,Metadata!Metadata_Table_Length,1))-1,"")),0),OFFSET(Metadata!$B$1,MIN(IF(OFFSET(Metadata!$A$1,0,0,Metadata!Metadata_Table_Length,1)=SUBSTITUTE(C157,"rawdatafilename","originalfilename"),ROW(OFFSET(Metadata!$A$1,0,0,Metadata!Metadata_Table_Length,1))-1,"")),0)),"")</f>
        <v/>
      </c>
      <c r="F157" t="str">
        <f t="shared" ca="1" si="10"/>
        <v/>
      </c>
      <c r="G157" t="str">
        <f t="array" aca="1" ref="G157" ca="1">IF(B157&lt;&gt;"",OFFSET(Metadata!$B$1,MIN(IF(OFFSET(Metadata!$A$1,0,0,Metadata!Metadata_Table_Length,1)=SUBSTITUTE(C157,"rawdatafilename","partnumber"),ROW(OFFSET(Metadata!$A$1,0,0,Metadata!Metadata_Table_Length,1))-1,"")),0),"")</f>
        <v/>
      </c>
      <c r="H157" t="str">
        <f t="array" aca="1" ref="H157" ca="1">IF(B157&lt;&gt;"",OFFSET(Metadata!$B$1,MIN(IF(OFFSET(Metadata!$A$1,0,0,Metadata!Metadata_Table_Length,1)=SUBSTITUTE(C157,"rawdatafilename","original_count"),ROW(OFFSET(Metadata!$A$1,0,0,Metadata!Metadata_Table_Length,1))-1,"")),0),"")</f>
        <v/>
      </c>
      <c r="I157" t="str">
        <f t="array" aca="1" ref="I157" ca="1">IF(B157&lt;&gt;"",OFFSET(Metadata!$B$1,MIN(IF(OFFSET(Metadata!$A$1,0,0,Metadata!Metadata_Table_Length,1)=SUBSTITUTE(C157,"rawdatafilename","count"),ROW(OFFSET(Metadata!$A$1,0,0,Metadata!Metadata_Table_Length,1))-1,"")),0),"")</f>
        <v/>
      </c>
      <c r="J157" t="str">
        <f t="array" aca="1" ref="J157" ca="1">IF(AND(G157&lt;&gt;"",G157&lt;&gt;G156),MAX(IF(G$2:G$2001=G157,H$2:H$2001,"")),"")</f>
        <v/>
      </c>
      <c r="K157" t="str">
        <f t="array" aca="1" ref="K157" ca="1">IF(AND(G157&lt;&gt;"",G157&lt;&gt;G156),MAX(IF(G$2:G$2001=G157,I$2:I$2001,"")),"")</f>
        <v/>
      </c>
      <c r="L157" t="str">
        <f t="shared" ca="1" si="11"/>
        <v/>
      </c>
    </row>
    <row r="158" spans="2:12" x14ac:dyDescent="0.25">
      <c r="B158" t="str">
        <f t="shared" ca="1" si="9"/>
        <v/>
      </c>
      <c r="C158" t="str">
        <f t="shared" ca="1" si="8"/>
        <v/>
      </c>
      <c r="D158" s="156" t="str">
        <f t="array" aca="1" ref="D158" ca="1">IFERROR(IF(B158&lt;&gt;"",IF(OR(EXACT(OFFSET(Metadata!$A$1,0,0,Metadata!Metadata_Table_Length,1),C158)),1,""),""),"")</f>
        <v/>
      </c>
      <c r="E158" s="163" t="str">
        <f t="array" aca="1" ref="E158" ca="1">IF(B158&lt;&gt;"",IF(D158=1,OFFSET(Metadata!$B$1,MIN(IF(OFFSET(Metadata!$A$1,0,0,Metadata!Metadata_Table_Length,1)=C158,ROW(OFFSET(Metadata!$A$1,0,0,Metadata!Metadata_Table_Length,1))-1,"")),0),OFFSET(Metadata!$B$1,MIN(IF(OFFSET(Metadata!$A$1,0,0,Metadata!Metadata_Table_Length,1)=SUBSTITUTE(C158,"rawdatafilename","originalfilename"),ROW(OFFSET(Metadata!$A$1,0,0,Metadata!Metadata_Table_Length,1))-1,"")),0)),"")</f>
        <v/>
      </c>
      <c r="F158" t="str">
        <f t="shared" ca="1" si="10"/>
        <v/>
      </c>
      <c r="G158" t="str">
        <f t="array" aca="1" ref="G158" ca="1">IF(B158&lt;&gt;"",OFFSET(Metadata!$B$1,MIN(IF(OFFSET(Metadata!$A$1,0,0,Metadata!Metadata_Table_Length,1)=SUBSTITUTE(C158,"rawdatafilename","partnumber"),ROW(OFFSET(Metadata!$A$1,0,0,Metadata!Metadata_Table_Length,1))-1,"")),0),"")</f>
        <v/>
      </c>
      <c r="H158" t="str">
        <f t="array" aca="1" ref="H158" ca="1">IF(B158&lt;&gt;"",OFFSET(Metadata!$B$1,MIN(IF(OFFSET(Metadata!$A$1,0,0,Metadata!Metadata_Table_Length,1)=SUBSTITUTE(C158,"rawdatafilename","original_count"),ROW(OFFSET(Metadata!$A$1,0,0,Metadata!Metadata_Table_Length,1))-1,"")),0),"")</f>
        <v/>
      </c>
      <c r="I158" t="str">
        <f t="array" aca="1" ref="I158" ca="1">IF(B158&lt;&gt;"",OFFSET(Metadata!$B$1,MIN(IF(OFFSET(Metadata!$A$1,0,0,Metadata!Metadata_Table_Length,1)=SUBSTITUTE(C158,"rawdatafilename","count"),ROW(OFFSET(Metadata!$A$1,0,0,Metadata!Metadata_Table_Length,1))-1,"")),0),"")</f>
        <v/>
      </c>
      <c r="J158" t="str">
        <f t="array" aca="1" ref="J158" ca="1">IF(AND(G158&lt;&gt;"",G158&lt;&gt;G157),MAX(IF(G$2:G$2001=G158,H$2:H$2001,"")),"")</f>
        <v/>
      </c>
      <c r="K158" t="str">
        <f t="array" aca="1" ref="K158" ca="1">IF(AND(G158&lt;&gt;"",G158&lt;&gt;G157),MAX(IF(G$2:G$2001=G158,I$2:I$2001,"")),"")</f>
        <v/>
      </c>
      <c r="L158" t="str">
        <f t="shared" ca="1" si="11"/>
        <v/>
      </c>
    </row>
    <row r="159" spans="2:12" x14ac:dyDescent="0.25">
      <c r="B159" t="str">
        <f t="shared" ca="1" si="9"/>
        <v/>
      </c>
      <c r="C159" t="str">
        <f t="shared" ca="1" si="8"/>
        <v/>
      </c>
      <c r="D159" s="156" t="str">
        <f t="array" aca="1" ref="D159" ca="1">IFERROR(IF(B159&lt;&gt;"",IF(OR(EXACT(OFFSET(Metadata!$A$1,0,0,Metadata!Metadata_Table_Length,1),C159)),1,""),""),"")</f>
        <v/>
      </c>
      <c r="E159" s="163" t="str">
        <f t="array" aca="1" ref="E159" ca="1">IF(B159&lt;&gt;"",IF(D159=1,OFFSET(Metadata!$B$1,MIN(IF(OFFSET(Metadata!$A$1,0,0,Metadata!Metadata_Table_Length,1)=C159,ROW(OFFSET(Metadata!$A$1,0,0,Metadata!Metadata_Table_Length,1))-1,"")),0),OFFSET(Metadata!$B$1,MIN(IF(OFFSET(Metadata!$A$1,0,0,Metadata!Metadata_Table_Length,1)=SUBSTITUTE(C159,"rawdatafilename","originalfilename"),ROW(OFFSET(Metadata!$A$1,0,0,Metadata!Metadata_Table_Length,1))-1,"")),0)),"")</f>
        <v/>
      </c>
      <c r="F159" t="str">
        <f t="shared" ca="1" si="10"/>
        <v/>
      </c>
      <c r="G159" t="str">
        <f t="array" aca="1" ref="G159" ca="1">IF(B159&lt;&gt;"",OFFSET(Metadata!$B$1,MIN(IF(OFFSET(Metadata!$A$1,0,0,Metadata!Metadata_Table_Length,1)=SUBSTITUTE(C159,"rawdatafilename","partnumber"),ROW(OFFSET(Metadata!$A$1,0,0,Metadata!Metadata_Table_Length,1))-1,"")),0),"")</f>
        <v/>
      </c>
      <c r="H159" t="str">
        <f t="array" aca="1" ref="H159" ca="1">IF(B159&lt;&gt;"",OFFSET(Metadata!$B$1,MIN(IF(OFFSET(Metadata!$A$1,0,0,Metadata!Metadata_Table_Length,1)=SUBSTITUTE(C159,"rawdatafilename","original_count"),ROW(OFFSET(Metadata!$A$1,0,0,Metadata!Metadata_Table_Length,1))-1,"")),0),"")</f>
        <v/>
      </c>
      <c r="I159" t="str">
        <f t="array" aca="1" ref="I159" ca="1">IF(B159&lt;&gt;"",OFFSET(Metadata!$B$1,MIN(IF(OFFSET(Metadata!$A$1,0,0,Metadata!Metadata_Table_Length,1)=SUBSTITUTE(C159,"rawdatafilename","count"),ROW(OFFSET(Metadata!$A$1,0,0,Metadata!Metadata_Table_Length,1))-1,"")),0),"")</f>
        <v/>
      </c>
      <c r="J159" t="str">
        <f t="array" aca="1" ref="J159" ca="1">IF(AND(G159&lt;&gt;"",G159&lt;&gt;G158),MAX(IF(G$2:G$2001=G159,H$2:H$2001,"")),"")</f>
        <v/>
      </c>
      <c r="K159" t="str">
        <f t="array" aca="1" ref="K159" ca="1">IF(AND(G159&lt;&gt;"",G159&lt;&gt;G158),MAX(IF(G$2:G$2001=G159,I$2:I$2001,"")),"")</f>
        <v/>
      </c>
      <c r="L159" t="str">
        <f t="shared" ca="1" si="11"/>
        <v/>
      </c>
    </row>
    <row r="160" spans="2:12" x14ac:dyDescent="0.25">
      <c r="B160" t="str">
        <f t="shared" ca="1" si="9"/>
        <v/>
      </c>
      <c r="C160" t="str">
        <f t="shared" ca="1" si="8"/>
        <v/>
      </c>
      <c r="D160" s="156" t="str">
        <f t="array" aca="1" ref="D160" ca="1">IFERROR(IF(B160&lt;&gt;"",IF(OR(EXACT(OFFSET(Metadata!$A$1,0,0,Metadata!Metadata_Table_Length,1),C160)),1,""),""),"")</f>
        <v/>
      </c>
      <c r="E160" s="163" t="str">
        <f t="array" aca="1" ref="E160" ca="1">IF(B160&lt;&gt;"",IF(D160=1,OFFSET(Metadata!$B$1,MIN(IF(OFFSET(Metadata!$A$1,0,0,Metadata!Metadata_Table_Length,1)=C160,ROW(OFFSET(Metadata!$A$1,0,0,Metadata!Metadata_Table_Length,1))-1,"")),0),OFFSET(Metadata!$B$1,MIN(IF(OFFSET(Metadata!$A$1,0,0,Metadata!Metadata_Table_Length,1)=SUBSTITUTE(C160,"rawdatafilename","originalfilename"),ROW(OFFSET(Metadata!$A$1,0,0,Metadata!Metadata_Table_Length,1))-1,"")),0)),"")</f>
        <v/>
      </c>
      <c r="F160" t="str">
        <f t="shared" ca="1" si="10"/>
        <v/>
      </c>
      <c r="G160" t="str">
        <f t="array" aca="1" ref="G160" ca="1">IF(B160&lt;&gt;"",OFFSET(Metadata!$B$1,MIN(IF(OFFSET(Metadata!$A$1,0,0,Metadata!Metadata_Table_Length,1)=SUBSTITUTE(C160,"rawdatafilename","partnumber"),ROW(OFFSET(Metadata!$A$1,0,0,Metadata!Metadata_Table_Length,1))-1,"")),0),"")</f>
        <v/>
      </c>
      <c r="H160" t="str">
        <f t="array" aca="1" ref="H160" ca="1">IF(B160&lt;&gt;"",OFFSET(Metadata!$B$1,MIN(IF(OFFSET(Metadata!$A$1,0,0,Metadata!Metadata_Table_Length,1)=SUBSTITUTE(C160,"rawdatafilename","original_count"),ROW(OFFSET(Metadata!$A$1,0,0,Metadata!Metadata_Table_Length,1))-1,"")),0),"")</f>
        <v/>
      </c>
      <c r="I160" t="str">
        <f t="array" aca="1" ref="I160" ca="1">IF(B160&lt;&gt;"",OFFSET(Metadata!$B$1,MIN(IF(OFFSET(Metadata!$A$1,0,0,Metadata!Metadata_Table_Length,1)=SUBSTITUTE(C160,"rawdatafilename","count"),ROW(OFFSET(Metadata!$A$1,0,0,Metadata!Metadata_Table_Length,1))-1,"")),0),"")</f>
        <v/>
      </c>
      <c r="J160" t="str">
        <f t="array" aca="1" ref="J160" ca="1">IF(AND(G160&lt;&gt;"",G160&lt;&gt;G159),MAX(IF(G$2:G$2001=G160,H$2:H$2001,"")),"")</f>
        <v/>
      </c>
      <c r="K160" t="str">
        <f t="array" aca="1" ref="K160" ca="1">IF(AND(G160&lt;&gt;"",G160&lt;&gt;G159),MAX(IF(G$2:G$2001=G160,I$2:I$2001,"")),"")</f>
        <v/>
      </c>
      <c r="L160" t="str">
        <f t="shared" ca="1" si="11"/>
        <v/>
      </c>
    </row>
    <row r="161" spans="2:12" x14ac:dyDescent="0.25">
      <c r="B161" t="str">
        <f t="shared" ca="1" si="9"/>
        <v/>
      </c>
      <c r="C161" t="str">
        <f t="shared" ca="1" si="8"/>
        <v/>
      </c>
      <c r="D161" s="156" t="str">
        <f t="array" aca="1" ref="D161" ca="1">IFERROR(IF(B161&lt;&gt;"",IF(OR(EXACT(OFFSET(Metadata!$A$1,0,0,Metadata!Metadata_Table_Length,1),C161)),1,""),""),"")</f>
        <v/>
      </c>
      <c r="E161" s="163" t="str">
        <f t="array" aca="1" ref="E161" ca="1">IF(B161&lt;&gt;"",IF(D161=1,OFFSET(Metadata!$B$1,MIN(IF(OFFSET(Metadata!$A$1,0,0,Metadata!Metadata_Table_Length,1)=C161,ROW(OFFSET(Metadata!$A$1,0,0,Metadata!Metadata_Table_Length,1))-1,"")),0),OFFSET(Metadata!$B$1,MIN(IF(OFFSET(Metadata!$A$1,0,0,Metadata!Metadata_Table_Length,1)=SUBSTITUTE(C161,"rawdatafilename","originalfilename"),ROW(OFFSET(Metadata!$A$1,0,0,Metadata!Metadata_Table_Length,1))-1,"")),0)),"")</f>
        <v/>
      </c>
      <c r="F161" t="str">
        <f t="shared" ca="1" si="10"/>
        <v/>
      </c>
      <c r="G161" t="str">
        <f t="array" aca="1" ref="G161" ca="1">IF(B161&lt;&gt;"",OFFSET(Metadata!$B$1,MIN(IF(OFFSET(Metadata!$A$1,0,0,Metadata!Metadata_Table_Length,1)=SUBSTITUTE(C161,"rawdatafilename","partnumber"),ROW(OFFSET(Metadata!$A$1,0,0,Metadata!Metadata_Table_Length,1))-1,"")),0),"")</f>
        <v/>
      </c>
      <c r="H161" t="str">
        <f t="array" aca="1" ref="H161" ca="1">IF(B161&lt;&gt;"",OFFSET(Metadata!$B$1,MIN(IF(OFFSET(Metadata!$A$1,0,0,Metadata!Metadata_Table_Length,1)=SUBSTITUTE(C161,"rawdatafilename","original_count"),ROW(OFFSET(Metadata!$A$1,0,0,Metadata!Metadata_Table_Length,1))-1,"")),0),"")</f>
        <v/>
      </c>
      <c r="I161" t="str">
        <f t="array" aca="1" ref="I161" ca="1">IF(B161&lt;&gt;"",OFFSET(Metadata!$B$1,MIN(IF(OFFSET(Metadata!$A$1,0,0,Metadata!Metadata_Table_Length,1)=SUBSTITUTE(C161,"rawdatafilename","count"),ROW(OFFSET(Metadata!$A$1,0,0,Metadata!Metadata_Table_Length,1))-1,"")),0),"")</f>
        <v/>
      </c>
      <c r="J161" t="str">
        <f t="array" aca="1" ref="J161" ca="1">IF(AND(G161&lt;&gt;"",G161&lt;&gt;G160),MAX(IF(G$2:G$2001=G161,H$2:H$2001,"")),"")</f>
        <v/>
      </c>
      <c r="K161" t="str">
        <f t="array" aca="1" ref="K161" ca="1">IF(AND(G161&lt;&gt;"",G161&lt;&gt;G160),MAX(IF(G$2:G$2001=G161,I$2:I$2001,"")),"")</f>
        <v/>
      </c>
      <c r="L161" t="str">
        <f t="shared" ca="1" si="11"/>
        <v/>
      </c>
    </row>
    <row r="162" spans="2:12" x14ac:dyDescent="0.25">
      <c r="B162" t="str">
        <f t="shared" ca="1" si="9"/>
        <v/>
      </c>
      <c r="C162" t="str">
        <f t="shared" ca="1" si="8"/>
        <v/>
      </c>
      <c r="D162" s="156" t="str">
        <f t="array" aca="1" ref="D162" ca="1">IFERROR(IF(B162&lt;&gt;"",IF(OR(EXACT(OFFSET(Metadata!$A$1,0,0,Metadata!Metadata_Table_Length,1),C162)),1,""),""),"")</f>
        <v/>
      </c>
      <c r="E162" s="163" t="str">
        <f t="array" aca="1" ref="E162" ca="1">IF(B162&lt;&gt;"",IF(D162=1,OFFSET(Metadata!$B$1,MIN(IF(OFFSET(Metadata!$A$1,0,0,Metadata!Metadata_Table_Length,1)=C162,ROW(OFFSET(Metadata!$A$1,0,0,Metadata!Metadata_Table_Length,1))-1,"")),0),OFFSET(Metadata!$B$1,MIN(IF(OFFSET(Metadata!$A$1,0,0,Metadata!Metadata_Table_Length,1)=SUBSTITUTE(C162,"rawdatafilename","originalfilename"),ROW(OFFSET(Metadata!$A$1,0,0,Metadata!Metadata_Table_Length,1))-1,"")),0)),"")</f>
        <v/>
      </c>
      <c r="F162" t="str">
        <f t="shared" ca="1" si="10"/>
        <v/>
      </c>
      <c r="G162" t="str">
        <f t="array" aca="1" ref="G162" ca="1">IF(B162&lt;&gt;"",OFFSET(Metadata!$B$1,MIN(IF(OFFSET(Metadata!$A$1,0,0,Metadata!Metadata_Table_Length,1)=SUBSTITUTE(C162,"rawdatafilename","partnumber"),ROW(OFFSET(Metadata!$A$1,0,0,Metadata!Metadata_Table_Length,1))-1,"")),0),"")</f>
        <v/>
      </c>
      <c r="H162" t="str">
        <f t="array" aca="1" ref="H162" ca="1">IF(B162&lt;&gt;"",OFFSET(Metadata!$B$1,MIN(IF(OFFSET(Metadata!$A$1,0,0,Metadata!Metadata_Table_Length,1)=SUBSTITUTE(C162,"rawdatafilename","original_count"),ROW(OFFSET(Metadata!$A$1,0,0,Metadata!Metadata_Table_Length,1))-1,"")),0),"")</f>
        <v/>
      </c>
      <c r="I162" t="str">
        <f t="array" aca="1" ref="I162" ca="1">IF(B162&lt;&gt;"",OFFSET(Metadata!$B$1,MIN(IF(OFFSET(Metadata!$A$1,0,0,Metadata!Metadata_Table_Length,1)=SUBSTITUTE(C162,"rawdatafilename","count"),ROW(OFFSET(Metadata!$A$1,0,0,Metadata!Metadata_Table_Length,1))-1,"")),0),"")</f>
        <v/>
      </c>
      <c r="J162" t="str">
        <f t="array" aca="1" ref="J162" ca="1">IF(AND(G162&lt;&gt;"",G162&lt;&gt;G161),MAX(IF(G$2:G$2001=G162,H$2:H$2001,"")),"")</f>
        <v/>
      </c>
      <c r="K162" t="str">
        <f t="array" aca="1" ref="K162" ca="1">IF(AND(G162&lt;&gt;"",G162&lt;&gt;G161),MAX(IF(G$2:G$2001=G162,I$2:I$2001,"")),"")</f>
        <v/>
      </c>
      <c r="L162" t="str">
        <f t="shared" ca="1" si="11"/>
        <v/>
      </c>
    </row>
    <row r="163" spans="2:12" x14ac:dyDescent="0.25">
      <c r="B163" t="str">
        <f t="shared" ca="1" si="9"/>
        <v/>
      </c>
      <c r="C163" t="str">
        <f t="shared" ca="1" si="8"/>
        <v/>
      </c>
      <c r="D163" s="156" t="str">
        <f t="array" aca="1" ref="D163" ca="1">IFERROR(IF(B163&lt;&gt;"",IF(OR(EXACT(OFFSET(Metadata!$A$1,0,0,Metadata!Metadata_Table_Length,1),C163)),1,""),""),"")</f>
        <v/>
      </c>
      <c r="E163" s="163" t="str">
        <f t="array" aca="1" ref="E163" ca="1">IF(B163&lt;&gt;"",IF(D163=1,OFFSET(Metadata!$B$1,MIN(IF(OFFSET(Metadata!$A$1,0,0,Metadata!Metadata_Table_Length,1)=C163,ROW(OFFSET(Metadata!$A$1,0,0,Metadata!Metadata_Table_Length,1))-1,"")),0),OFFSET(Metadata!$B$1,MIN(IF(OFFSET(Metadata!$A$1,0,0,Metadata!Metadata_Table_Length,1)=SUBSTITUTE(C163,"rawdatafilename","originalfilename"),ROW(OFFSET(Metadata!$A$1,0,0,Metadata!Metadata_Table_Length,1))-1,"")),0)),"")</f>
        <v/>
      </c>
      <c r="F163" t="str">
        <f t="shared" ca="1" si="10"/>
        <v/>
      </c>
      <c r="G163" t="str">
        <f t="array" aca="1" ref="G163" ca="1">IF(B163&lt;&gt;"",OFFSET(Metadata!$B$1,MIN(IF(OFFSET(Metadata!$A$1,0,0,Metadata!Metadata_Table_Length,1)=SUBSTITUTE(C163,"rawdatafilename","partnumber"),ROW(OFFSET(Metadata!$A$1,0,0,Metadata!Metadata_Table_Length,1))-1,"")),0),"")</f>
        <v/>
      </c>
      <c r="H163" t="str">
        <f t="array" aca="1" ref="H163" ca="1">IF(B163&lt;&gt;"",OFFSET(Metadata!$B$1,MIN(IF(OFFSET(Metadata!$A$1,0,0,Metadata!Metadata_Table_Length,1)=SUBSTITUTE(C163,"rawdatafilename","original_count"),ROW(OFFSET(Metadata!$A$1,0,0,Metadata!Metadata_Table_Length,1))-1,"")),0),"")</f>
        <v/>
      </c>
      <c r="I163" t="str">
        <f t="array" aca="1" ref="I163" ca="1">IF(B163&lt;&gt;"",OFFSET(Metadata!$B$1,MIN(IF(OFFSET(Metadata!$A$1,0,0,Metadata!Metadata_Table_Length,1)=SUBSTITUTE(C163,"rawdatafilename","count"),ROW(OFFSET(Metadata!$A$1,0,0,Metadata!Metadata_Table_Length,1))-1,"")),0),"")</f>
        <v/>
      </c>
      <c r="J163" t="str">
        <f t="array" aca="1" ref="J163" ca="1">IF(AND(G163&lt;&gt;"",G163&lt;&gt;G162),MAX(IF(G$2:G$2001=G163,H$2:H$2001,"")),"")</f>
        <v/>
      </c>
      <c r="K163" t="str">
        <f t="array" aca="1" ref="K163" ca="1">IF(AND(G163&lt;&gt;"",G163&lt;&gt;G162),MAX(IF(G$2:G$2001=G163,I$2:I$2001,"")),"")</f>
        <v/>
      </c>
      <c r="L163" t="str">
        <f t="shared" ca="1" si="11"/>
        <v/>
      </c>
    </row>
    <row r="164" spans="2:12" x14ac:dyDescent="0.25">
      <c r="B164" t="str">
        <f t="shared" ca="1" si="9"/>
        <v/>
      </c>
      <c r="C164" t="str">
        <f t="shared" ca="1" si="8"/>
        <v/>
      </c>
      <c r="D164" s="156" t="str">
        <f t="array" aca="1" ref="D164" ca="1">IFERROR(IF(B164&lt;&gt;"",IF(OR(EXACT(OFFSET(Metadata!$A$1,0,0,Metadata!Metadata_Table_Length,1),C164)),1,""),""),"")</f>
        <v/>
      </c>
      <c r="E164" s="163" t="str">
        <f t="array" aca="1" ref="E164" ca="1">IF(B164&lt;&gt;"",IF(D164=1,OFFSET(Metadata!$B$1,MIN(IF(OFFSET(Metadata!$A$1,0,0,Metadata!Metadata_Table_Length,1)=C164,ROW(OFFSET(Metadata!$A$1,0,0,Metadata!Metadata_Table_Length,1))-1,"")),0),OFFSET(Metadata!$B$1,MIN(IF(OFFSET(Metadata!$A$1,0,0,Metadata!Metadata_Table_Length,1)=SUBSTITUTE(C164,"rawdatafilename","originalfilename"),ROW(OFFSET(Metadata!$A$1,0,0,Metadata!Metadata_Table_Length,1))-1,"")),0)),"")</f>
        <v/>
      </c>
      <c r="F164" t="str">
        <f t="shared" ca="1" si="10"/>
        <v/>
      </c>
      <c r="G164" t="str">
        <f t="array" aca="1" ref="G164" ca="1">IF(B164&lt;&gt;"",OFFSET(Metadata!$B$1,MIN(IF(OFFSET(Metadata!$A$1,0,0,Metadata!Metadata_Table_Length,1)=SUBSTITUTE(C164,"rawdatafilename","partnumber"),ROW(OFFSET(Metadata!$A$1,0,0,Metadata!Metadata_Table_Length,1))-1,"")),0),"")</f>
        <v/>
      </c>
      <c r="H164" t="str">
        <f t="array" aca="1" ref="H164" ca="1">IF(B164&lt;&gt;"",OFFSET(Metadata!$B$1,MIN(IF(OFFSET(Metadata!$A$1,0,0,Metadata!Metadata_Table_Length,1)=SUBSTITUTE(C164,"rawdatafilename","original_count"),ROW(OFFSET(Metadata!$A$1,0,0,Metadata!Metadata_Table_Length,1))-1,"")),0),"")</f>
        <v/>
      </c>
      <c r="I164" t="str">
        <f t="array" aca="1" ref="I164" ca="1">IF(B164&lt;&gt;"",OFFSET(Metadata!$B$1,MIN(IF(OFFSET(Metadata!$A$1,0,0,Metadata!Metadata_Table_Length,1)=SUBSTITUTE(C164,"rawdatafilename","count"),ROW(OFFSET(Metadata!$A$1,0,0,Metadata!Metadata_Table_Length,1))-1,"")),0),"")</f>
        <v/>
      </c>
      <c r="J164" t="str">
        <f t="array" aca="1" ref="J164" ca="1">IF(AND(G164&lt;&gt;"",G164&lt;&gt;G163),MAX(IF(G$2:G$2001=G164,H$2:H$2001,"")),"")</f>
        <v/>
      </c>
      <c r="K164" t="str">
        <f t="array" aca="1" ref="K164" ca="1">IF(AND(G164&lt;&gt;"",G164&lt;&gt;G163),MAX(IF(G$2:G$2001=G164,I$2:I$2001,"")),"")</f>
        <v/>
      </c>
      <c r="L164" t="str">
        <f t="shared" ca="1" si="11"/>
        <v/>
      </c>
    </row>
    <row r="165" spans="2:12" x14ac:dyDescent="0.25">
      <c r="B165" t="str">
        <f t="shared" ca="1" si="9"/>
        <v/>
      </c>
      <c r="C165" t="str">
        <f t="shared" ca="1" si="8"/>
        <v/>
      </c>
      <c r="D165" s="156" t="str">
        <f t="array" aca="1" ref="D165" ca="1">IFERROR(IF(B165&lt;&gt;"",IF(OR(EXACT(OFFSET(Metadata!$A$1,0,0,Metadata!Metadata_Table_Length,1),C165)),1,""),""),"")</f>
        <v/>
      </c>
      <c r="E165" s="163" t="str">
        <f t="array" aca="1" ref="E165" ca="1">IF(B165&lt;&gt;"",IF(D165=1,OFFSET(Metadata!$B$1,MIN(IF(OFFSET(Metadata!$A$1,0,0,Metadata!Metadata_Table_Length,1)=C165,ROW(OFFSET(Metadata!$A$1,0,0,Metadata!Metadata_Table_Length,1))-1,"")),0),OFFSET(Metadata!$B$1,MIN(IF(OFFSET(Metadata!$A$1,0,0,Metadata!Metadata_Table_Length,1)=SUBSTITUTE(C165,"rawdatafilename","originalfilename"),ROW(OFFSET(Metadata!$A$1,0,0,Metadata!Metadata_Table_Length,1))-1,"")),0)),"")</f>
        <v/>
      </c>
      <c r="F165" t="str">
        <f t="shared" ca="1" si="10"/>
        <v/>
      </c>
      <c r="G165" t="str">
        <f t="array" aca="1" ref="G165" ca="1">IF(B165&lt;&gt;"",OFFSET(Metadata!$B$1,MIN(IF(OFFSET(Metadata!$A$1,0,0,Metadata!Metadata_Table_Length,1)=SUBSTITUTE(C165,"rawdatafilename","partnumber"),ROW(OFFSET(Metadata!$A$1,0,0,Metadata!Metadata_Table_Length,1))-1,"")),0),"")</f>
        <v/>
      </c>
      <c r="H165" t="str">
        <f t="array" aca="1" ref="H165" ca="1">IF(B165&lt;&gt;"",OFFSET(Metadata!$B$1,MIN(IF(OFFSET(Metadata!$A$1,0,0,Metadata!Metadata_Table_Length,1)=SUBSTITUTE(C165,"rawdatafilename","original_count"),ROW(OFFSET(Metadata!$A$1,0,0,Metadata!Metadata_Table_Length,1))-1,"")),0),"")</f>
        <v/>
      </c>
      <c r="I165" t="str">
        <f t="array" aca="1" ref="I165" ca="1">IF(B165&lt;&gt;"",OFFSET(Metadata!$B$1,MIN(IF(OFFSET(Metadata!$A$1,0,0,Metadata!Metadata_Table_Length,1)=SUBSTITUTE(C165,"rawdatafilename","count"),ROW(OFFSET(Metadata!$A$1,0,0,Metadata!Metadata_Table_Length,1))-1,"")),0),"")</f>
        <v/>
      </c>
      <c r="J165" t="str">
        <f t="array" aca="1" ref="J165" ca="1">IF(AND(G165&lt;&gt;"",G165&lt;&gt;G164),MAX(IF(G$2:G$2001=G165,H$2:H$2001,"")),"")</f>
        <v/>
      </c>
      <c r="K165" t="str">
        <f t="array" aca="1" ref="K165" ca="1">IF(AND(G165&lt;&gt;"",G165&lt;&gt;G164),MAX(IF(G$2:G$2001=G165,I$2:I$2001,"")),"")</f>
        <v/>
      </c>
      <c r="L165" t="str">
        <f t="shared" ca="1" si="11"/>
        <v/>
      </c>
    </row>
    <row r="166" spans="2:12" x14ac:dyDescent="0.25">
      <c r="B166" t="str">
        <f t="shared" ca="1" si="9"/>
        <v/>
      </c>
      <c r="C166" t="str">
        <f t="shared" ca="1" si="8"/>
        <v/>
      </c>
      <c r="D166" s="156" t="str">
        <f t="array" aca="1" ref="D166" ca="1">IFERROR(IF(B166&lt;&gt;"",IF(OR(EXACT(OFFSET(Metadata!$A$1,0,0,Metadata!Metadata_Table_Length,1),C166)),1,""),""),"")</f>
        <v/>
      </c>
      <c r="E166" s="163" t="str">
        <f t="array" aca="1" ref="E166" ca="1">IF(B166&lt;&gt;"",IF(D166=1,OFFSET(Metadata!$B$1,MIN(IF(OFFSET(Metadata!$A$1,0,0,Metadata!Metadata_Table_Length,1)=C166,ROW(OFFSET(Metadata!$A$1,0,0,Metadata!Metadata_Table_Length,1))-1,"")),0),OFFSET(Metadata!$B$1,MIN(IF(OFFSET(Metadata!$A$1,0,0,Metadata!Metadata_Table_Length,1)=SUBSTITUTE(C166,"rawdatafilename","originalfilename"),ROW(OFFSET(Metadata!$A$1,0,0,Metadata!Metadata_Table_Length,1))-1,"")),0)),"")</f>
        <v/>
      </c>
      <c r="F166" t="str">
        <f t="shared" ca="1" si="10"/>
        <v/>
      </c>
      <c r="G166" t="str">
        <f t="array" aca="1" ref="G166" ca="1">IF(B166&lt;&gt;"",OFFSET(Metadata!$B$1,MIN(IF(OFFSET(Metadata!$A$1,0,0,Metadata!Metadata_Table_Length,1)=SUBSTITUTE(C166,"rawdatafilename","partnumber"),ROW(OFFSET(Metadata!$A$1,0,0,Metadata!Metadata_Table_Length,1))-1,"")),0),"")</f>
        <v/>
      </c>
      <c r="H166" t="str">
        <f t="array" aca="1" ref="H166" ca="1">IF(B166&lt;&gt;"",OFFSET(Metadata!$B$1,MIN(IF(OFFSET(Metadata!$A$1,0,0,Metadata!Metadata_Table_Length,1)=SUBSTITUTE(C166,"rawdatafilename","original_count"),ROW(OFFSET(Metadata!$A$1,0,0,Metadata!Metadata_Table_Length,1))-1,"")),0),"")</f>
        <v/>
      </c>
      <c r="I166" t="str">
        <f t="array" aca="1" ref="I166" ca="1">IF(B166&lt;&gt;"",OFFSET(Metadata!$B$1,MIN(IF(OFFSET(Metadata!$A$1,0,0,Metadata!Metadata_Table_Length,1)=SUBSTITUTE(C166,"rawdatafilename","count"),ROW(OFFSET(Metadata!$A$1,0,0,Metadata!Metadata_Table_Length,1))-1,"")),0),"")</f>
        <v/>
      </c>
      <c r="J166" t="str">
        <f t="array" aca="1" ref="J166" ca="1">IF(AND(G166&lt;&gt;"",G166&lt;&gt;G165),MAX(IF(G$2:G$2001=G166,H$2:H$2001,"")),"")</f>
        <v/>
      </c>
      <c r="K166" t="str">
        <f t="array" aca="1" ref="K166" ca="1">IF(AND(G166&lt;&gt;"",G166&lt;&gt;G165),MAX(IF(G$2:G$2001=G166,I$2:I$2001,"")),"")</f>
        <v/>
      </c>
      <c r="L166" t="str">
        <f t="shared" ca="1" si="11"/>
        <v/>
      </c>
    </row>
    <row r="167" spans="2:12" x14ac:dyDescent="0.25">
      <c r="B167" t="str">
        <f t="shared" ca="1" si="9"/>
        <v/>
      </c>
      <c r="C167" t="str">
        <f t="shared" ca="1" si="8"/>
        <v/>
      </c>
      <c r="D167" s="156" t="str">
        <f t="array" aca="1" ref="D167" ca="1">IFERROR(IF(B167&lt;&gt;"",IF(OR(EXACT(OFFSET(Metadata!$A$1,0,0,Metadata!Metadata_Table_Length,1),C167)),1,""),""),"")</f>
        <v/>
      </c>
      <c r="E167" s="163" t="str">
        <f t="array" aca="1" ref="E167" ca="1">IF(B167&lt;&gt;"",IF(D167=1,OFFSET(Metadata!$B$1,MIN(IF(OFFSET(Metadata!$A$1,0,0,Metadata!Metadata_Table_Length,1)=C167,ROW(OFFSET(Metadata!$A$1,0,0,Metadata!Metadata_Table_Length,1))-1,"")),0),OFFSET(Metadata!$B$1,MIN(IF(OFFSET(Metadata!$A$1,0,0,Metadata!Metadata_Table_Length,1)=SUBSTITUTE(C167,"rawdatafilename","originalfilename"),ROW(OFFSET(Metadata!$A$1,0,0,Metadata!Metadata_Table_Length,1))-1,"")),0)),"")</f>
        <v/>
      </c>
      <c r="F167" t="str">
        <f t="shared" ca="1" si="10"/>
        <v/>
      </c>
      <c r="G167" t="str">
        <f t="array" aca="1" ref="G167" ca="1">IF(B167&lt;&gt;"",OFFSET(Metadata!$B$1,MIN(IF(OFFSET(Metadata!$A$1,0,0,Metadata!Metadata_Table_Length,1)=SUBSTITUTE(C167,"rawdatafilename","partnumber"),ROW(OFFSET(Metadata!$A$1,0,0,Metadata!Metadata_Table_Length,1))-1,"")),0),"")</f>
        <v/>
      </c>
      <c r="H167" t="str">
        <f t="array" aca="1" ref="H167" ca="1">IF(B167&lt;&gt;"",OFFSET(Metadata!$B$1,MIN(IF(OFFSET(Metadata!$A$1,0,0,Metadata!Metadata_Table_Length,1)=SUBSTITUTE(C167,"rawdatafilename","original_count"),ROW(OFFSET(Metadata!$A$1,0,0,Metadata!Metadata_Table_Length,1))-1,"")),0),"")</f>
        <v/>
      </c>
      <c r="I167" t="str">
        <f t="array" aca="1" ref="I167" ca="1">IF(B167&lt;&gt;"",OFFSET(Metadata!$B$1,MIN(IF(OFFSET(Metadata!$A$1,0,0,Metadata!Metadata_Table_Length,1)=SUBSTITUTE(C167,"rawdatafilename","count"),ROW(OFFSET(Metadata!$A$1,0,0,Metadata!Metadata_Table_Length,1))-1,"")),0),"")</f>
        <v/>
      </c>
      <c r="J167" t="str">
        <f t="array" aca="1" ref="J167" ca="1">IF(AND(G167&lt;&gt;"",G167&lt;&gt;G166),MAX(IF(G$2:G$2001=G167,H$2:H$2001,"")),"")</f>
        <v/>
      </c>
      <c r="K167" t="str">
        <f t="array" aca="1" ref="K167" ca="1">IF(AND(G167&lt;&gt;"",G167&lt;&gt;G166),MAX(IF(G$2:G$2001=G167,I$2:I$2001,"")),"")</f>
        <v/>
      </c>
      <c r="L167" t="str">
        <f t="shared" ca="1" si="11"/>
        <v/>
      </c>
    </row>
    <row r="168" spans="2:12" x14ac:dyDescent="0.25">
      <c r="B168" t="str">
        <f t="shared" ca="1" si="9"/>
        <v/>
      </c>
      <c r="C168" t="str">
        <f t="shared" ca="1" si="8"/>
        <v/>
      </c>
      <c r="D168" s="156" t="str">
        <f t="array" aca="1" ref="D168" ca="1">IFERROR(IF(B168&lt;&gt;"",IF(OR(EXACT(OFFSET(Metadata!$A$1,0,0,Metadata!Metadata_Table_Length,1),C168)),1,""),""),"")</f>
        <v/>
      </c>
      <c r="E168" s="163" t="str">
        <f t="array" aca="1" ref="E168" ca="1">IF(B168&lt;&gt;"",IF(D168=1,OFFSET(Metadata!$B$1,MIN(IF(OFFSET(Metadata!$A$1,0,0,Metadata!Metadata_Table_Length,1)=C168,ROW(OFFSET(Metadata!$A$1,0,0,Metadata!Metadata_Table_Length,1))-1,"")),0),OFFSET(Metadata!$B$1,MIN(IF(OFFSET(Metadata!$A$1,0,0,Metadata!Metadata_Table_Length,1)=SUBSTITUTE(C168,"rawdatafilename","originalfilename"),ROW(OFFSET(Metadata!$A$1,0,0,Metadata!Metadata_Table_Length,1))-1,"")),0)),"")</f>
        <v/>
      </c>
      <c r="F168" t="str">
        <f t="shared" ca="1" si="10"/>
        <v/>
      </c>
      <c r="G168" t="str">
        <f t="array" aca="1" ref="G168" ca="1">IF(B168&lt;&gt;"",OFFSET(Metadata!$B$1,MIN(IF(OFFSET(Metadata!$A$1,0,0,Metadata!Metadata_Table_Length,1)=SUBSTITUTE(C168,"rawdatafilename","partnumber"),ROW(OFFSET(Metadata!$A$1,0,0,Metadata!Metadata_Table_Length,1))-1,"")),0),"")</f>
        <v/>
      </c>
      <c r="H168" t="str">
        <f t="array" aca="1" ref="H168" ca="1">IF(B168&lt;&gt;"",OFFSET(Metadata!$B$1,MIN(IF(OFFSET(Metadata!$A$1,0,0,Metadata!Metadata_Table_Length,1)=SUBSTITUTE(C168,"rawdatafilename","original_count"),ROW(OFFSET(Metadata!$A$1,0,0,Metadata!Metadata_Table_Length,1))-1,"")),0),"")</f>
        <v/>
      </c>
      <c r="I168" t="str">
        <f t="array" aca="1" ref="I168" ca="1">IF(B168&lt;&gt;"",OFFSET(Metadata!$B$1,MIN(IF(OFFSET(Metadata!$A$1,0,0,Metadata!Metadata_Table_Length,1)=SUBSTITUTE(C168,"rawdatafilename","count"),ROW(OFFSET(Metadata!$A$1,0,0,Metadata!Metadata_Table_Length,1))-1,"")),0),"")</f>
        <v/>
      </c>
      <c r="J168" t="str">
        <f t="array" aca="1" ref="J168" ca="1">IF(AND(G168&lt;&gt;"",G168&lt;&gt;G167),MAX(IF(G$2:G$2001=G168,H$2:H$2001,"")),"")</f>
        <v/>
      </c>
      <c r="K168" t="str">
        <f t="array" aca="1" ref="K168" ca="1">IF(AND(G168&lt;&gt;"",G168&lt;&gt;G167),MAX(IF(G$2:G$2001=G168,I$2:I$2001,"")),"")</f>
        <v/>
      </c>
      <c r="L168" t="str">
        <f t="shared" ca="1" si="11"/>
        <v/>
      </c>
    </row>
    <row r="169" spans="2:12" x14ac:dyDescent="0.25">
      <c r="B169" t="str">
        <f t="shared" ca="1" si="9"/>
        <v/>
      </c>
      <c r="C169" t="str">
        <f t="shared" ca="1" si="8"/>
        <v/>
      </c>
      <c r="D169" s="156" t="str">
        <f t="array" aca="1" ref="D169" ca="1">IFERROR(IF(B169&lt;&gt;"",IF(OR(EXACT(OFFSET(Metadata!$A$1,0,0,Metadata!Metadata_Table_Length,1),C169)),1,""),""),"")</f>
        <v/>
      </c>
      <c r="E169" s="163" t="str">
        <f t="array" aca="1" ref="E169" ca="1">IF(B169&lt;&gt;"",IF(D169=1,OFFSET(Metadata!$B$1,MIN(IF(OFFSET(Metadata!$A$1,0,0,Metadata!Metadata_Table_Length,1)=C169,ROW(OFFSET(Metadata!$A$1,0,0,Metadata!Metadata_Table_Length,1))-1,"")),0),OFFSET(Metadata!$B$1,MIN(IF(OFFSET(Metadata!$A$1,0,0,Metadata!Metadata_Table_Length,1)=SUBSTITUTE(C169,"rawdatafilename","originalfilename"),ROW(OFFSET(Metadata!$A$1,0,0,Metadata!Metadata_Table_Length,1))-1,"")),0)),"")</f>
        <v/>
      </c>
      <c r="F169" t="str">
        <f t="shared" ca="1" si="10"/>
        <v/>
      </c>
      <c r="G169" t="str">
        <f t="array" aca="1" ref="G169" ca="1">IF(B169&lt;&gt;"",OFFSET(Metadata!$B$1,MIN(IF(OFFSET(Metadata!$A$1,0,0,Metadata!Metadata_Table_Length,1)=SUBSTITUTE(C169,"rawdatafilename","partnumber"),ROW(OFFSET(Metadata!$A$1,0,0,Metadata!Metadata_Table_Length,1))-1,"")),0),"")</f>
        <v/>
      </c>
      <c r="H169" t="str">
        <f t="array" aca="1" ref="H169" ca="1">IF(B169&lt;&gt;"",OFFSET(Metadata!$B$1,MIN(IF(OFFSET(Metadata!$A$1,0,0,Metadata!Metadata_Table_Length,1)=SUBSTITUTE(C169,"rawdatafilename","original_count"),ROW(OFFSET(Metadata!$A$1,0,0,Metadata!Metadata_Table_Length,1))-1,"")),0),"")</f>
        <v/>
      </c>
      <c r="I169" t="str">
        <f t="array" aca="1" ref="I169" ca="1">IF(B169&lt;&gt;"",OFFSET(Metadata!$B$1,MIN(IF(OFFSET(Metadata!$A$1,0,0,Metadata!Metadata_Table_Length,1)=SUBSTITUTE(C169,"rawdatafilename","count"),ROW(OFFSET(Metadata!$A$1,0,0,Metadata!Metadata_Table_Length,1))-1,"")),0),"")</f>
        <v/>
      </c>
      <c r="J169" t="str">
        <f t="array" aca="1" ref="J169" ca="1">IF(AND(G169&lt;&gt;"",G169&lt;&gt;G168),MAX(IF(G$2:G$2001=G169,H$2:H$2001,"")),"")</f>
        <v/>
      </c>
      <c r="K169" t="str">
        <f t="array" aca="1" ref="K169" ca="1">IF(AND(G169&lt;&gt;"",G169&lt;&gt;G168),MAX(IF(G$2:G$2001=G169,I$2:I$2001,"")),"")</f>
        <v/>
      </c>
      <c r="L169" t="str">
        <f t="shared" ca="1" si="11"/>
        <v/>
      </c>
    </row>
    <row r="170" spans="2:12" x14ac:dyDescent="0.25">
      <c r="B170" t="str">
        <f t="shared" ca="1" si="9"/>
        <v/>
      </c>
      <c r="C170" t="str">
        <f t="shared" ca="1" si="8"/>
        <v/>
      </c>
      <c r="D170" s="156" t="str">
        <f t="array" aca="1" ref="D170" ca="1">IFERROR(IF(B170&lt;&gt;"",IF(OR(EXACT(OFFSET(Metadata!$A$1,0,0,Metadata!Metadata_Table_Length,1),C170)),1,""),""),"")</f>
        <v/>
      </c>
      <c r="E170" s="163" t="str">
        <f t="array" aca="1" ref="E170" ca="1">IF(B170&lt;&gt;"",IF(D170=1,OFFSET(Metadata!$B$1,MIN(IF(OFFSET(Metadata!$A$1,0,0,Metadata!Metadata_Table_Length,1)=C170,ROW(OFFSET(Metadata!$A$1,0,0,Metadata!Metadata_Table_Length,1))-1,"")),0),OFFSET(Metadata!$B$1,MIN(IF(OFFSET(Metadata!$A$1,0,0,Metadata!Metadata_Table_Length,1)=SUBSTITUTE(C170,"rawdatafilename","originalfilename"),ROW(OFFSET(Metadata!$A$1,0,0,Metadata!Metadata_Table_Length,1))-1,"")),0)),"")</f>
        <v/>
      </c>
      <c r="F170" t="str">
        <f t="shared" ca="1" si="10"/>
        <v/>
      </c>
      <c r="G170" t="str">
        <f t="array" aca="1" ref="G170" ca="1">IF(B170&lt;&gt;"",OFFSET(Metadata!$B$1,MIN(IF(OFFSET(Metadata!$A$1,0,0,Metadata!Metadata_Table_Length,1)=SUBSTITUTE(C170,"rawdatafilename","partnumber"),ROW(OFFSET(Metadata!$A$1,0,0,Metadata!Metadata_Table_Length,1))-1,"")),0),"")</f>
        <v/>
      </c>
      <c r="H170" t="str">
        <f t="array" aca="1" ref="H170" ca="1">IF(B170&lt;&gt;"",OFFSET(Metadata!$B$1,MIN(IF(OFFSET(Metadata!$A$1,0,0,Metadata!Metadata_Table_Length,1)=SUBSTITUTE(C170,"rawdatafilename","original_count"),ROW(OFFSET(Metadata!$A$1,0,0,Metadata!Metadata_Table_Length,1))-1,"")),0),"")</f>
        <v/>
      </c>
      <c r="I170" t="str">
        <f t="array" aca="1" ref="I170" ca="1">IF(B170&lt;&gt;"",OFFSET(Metadata!$B$1,MIN(IF(OFFSET(Metadata!$A$1,0,0,Metadata!Metadata_Table_Length,1)=SUBSTITUTE(C170,"rawdatafilename","count"),ROW(OFFSET(Metadata!$A$1,0,0,Metadata!Metadata_Table_Length,1))-1,"")),0),"")</f>
        <v/>
      </c>
      <c r="J170" t="str">
        <f t="array" aca="1" ref="J170" ca="1">IF(AND(G170&lt;&gt;"",G170&lt;&gt;G169),MAX(IF(G$2:G$2001=G170,H$2:H$2001,"")),"")</f>
        <v/>
      </c>
      <c r="K170" t="str">
        <f t="array" aca="1" ref="K170" ca="1">IF(AND(G170&lt;&gt;"",G170&lt;&gt;G169),MAX(IF(G$2:G$2001=G170,I$2:I$2001,"")),"")</f>
        <v/>
      </c>
      <c r="L170" t="str">
        <f t="shared" ca="1" si="11"/>
        <v/>
      </c>
    </row>
    <row r="171" spans="2:12" x14ac:dyDescent="0.25">
      <c r="B171" t="str">
        <f t="shared" ca="1" si="9"/>
        <v/>
      </c>
      <c r="C171" t="str">
        <f t="shared" ca="1" si="8"/>
        <v/>
      </c>
      <c r="D171" s="156" t="str">
        <f t="array" aca="1" ref="D171" ca="1">IFERROR(IF(B171&lt;&gt;"",IF(OR(EXACT(OFFSET(Metadata!$A$1,0,0,Metadata!Metadata_Table_Length,1),C171)),1,""),""),"")</f>
        <v/>
      </c>
      <c r="E171" s="163" t="str">
        <f t="array" aca="1" ref="E171" ca="1">IF(B171&lt;&gt;"",IF(D171=1,OFFSET(Metadata!$B$1,MIN(IF(OFFSET(Metadata!$A$1,0,0,Metadata!Metadata_Table_Length,1)=C171,ROW(OFFSET(Metadata!$A$1,0,0,Metadata!Metadata_Table_Length,1))-1,"")),0),OFFSET(Metadata!$B$1,MIN(IF(OFFSET(Metadata!$A$1,0,0,Metadata!Metadata_Table_Length,1)=SUBSTITUTE(C171,"rawdatafilename","originalfilename"),ROW(OFFSET(Metadata!$A$1,0,0,Metadata!Metadata_Table_Length,1))-1,"")),0)),"")</f>
        <v/>
      </c>
      <c r="F171" t="str">
        <f t="shared" ca="1" si="10"/>
        <v/>
      </c>
      <c r="G171" t="str">
        <f t="array" aca="1" ref="G171" ca="1">IF(B171&lt;&gt;"",OFFSET(Metadata!$B$1,MIN(IF(OFFSET(Metadata!$A$1,0,0,Metadata!Metadata_Table_Length,1)=SUBSTITUTE(C171,"rawdatafilename","partnumber"),ROW(OFFSET(Metadata!$A$1,0,0,Metadata!Metadata_Table_Length,1))-1,"")),0),"")</f>
        <v/>
      </c>
      <c r="H171" t="str">
        <f t="array" aca="1" ref="H171" ca="1">IF(B171&lt;&gt;"",OFFSET(Metadata!$B$1,MIN(IF(OFFSET(Metadata!$A$1,0,0,Metadata!Metadata_Table_Length,1)=SUBSTITUTE(C171,"rawdatafilename","original_count"),ROW(OFFSET(Metadata!$A$1,0,0,Metadata!Metadata_Table_Length,1))-1,"")),0),"")</f>
        <v/>
      </c>
      <c r="I171" t="str">
        <f t="array" aca="1" ref="I171" ca="1">IF(B171&lt;&gt;"",OFFSET(Metadata!$B$1,MIN(IF(OFFSET(Metadata!$A$1,0,0,Metadata!Metadata_Table_Length,1)=SUBSTITUTE(C171,"rawdatafilename","count"),ROW(OFFSET(Metadata!$A$1,0,0,Metadata!Metadata_Table_Length,1))-1,"")),0),"")</f>
        <v/>
      </c>
      <c r="J171" t="str">
        <f t="array" aca="1" ref="J171" ca="1">IF(AND(G171&lt;&gt;"",G171&lt;&gt;G170),MAX(IF(G$2:G$2001=G171,H$2:H$2001,"")),"")</f>
        <v/>
      </c>
      <c r="K171" t="str">
        <f t="array" aca="1" ref="K171" ca="1">IF(AND(G171&lt;&gt;"",G171&lt;&gt;G170),MAX(IF(G$2:G$2001=G171,I$2:I$2001,"")),"")</f>
        <v/>
      </c>
      <c r="L171" t="str">
        <f t="shared" ca="1" si="11"/>
        <v/>
      </c>
    </row>
    <row r="172" spans="2:12" x14ac:dyDescent="0.25">
      <c r="B172" t="str">
        <f t="shared" ca="1" si="9"/>
        <v/>
      </c>
      <c r="C172" t="str">
        <f t="shared" ca="1" si="8"/>
        <v/>
      </c>
      <c r="D172" s="156" t="str">
        <f t="array" aca="1" ref="D172" ca="1">IFERROR(IF(B172&lt;&gt;"",IF(OR(EXACT(OFFSET(Metadata!$A$1,0,0,Metadata!Metadata_Table_Length,1),C172)),1,""),""),"")</f>
        <v/>
      </c>
      <c r="E172" s="163" t="str">
        <f t="array" aca="1" ref="E172" ca="1">IF(B172&lt;&gt;"",IF(D172=1,OFFSET(Metadata!$B$1,MIN(IF(OFFSET(Metadata!$A$1,0,0,Metadata!Metadata_Table_Length,1)=C172,ROW(OFFSET(Metadata!$A$1,0,0,Metadata!Metadata_Table_Length,1))-1,"")),0),OFFSET(Metadata!$B$1,MIN(IF(OFFSET(Metadata!$A$1,0,0,Metadata!Metadata_Table_Length,1)=SUBSTITUTE(C172,"rawdatafilename","originalfilename"),ROW(OFFSET(Metadata!$A$1,0,0,Metadata!Metadata_Table_Length,1))-1,"")),0)),"")</f>
        <v/>
      </c>
      <c r="F172" t="str">
        <f t="shared" ca="1" si="10"/>
        <v/>
      </c>
      <c r="G172" t="str">
        <f t="array" aca="1" ref="G172" ca="1">IF(B172&lt;&gt;"",OFFSET(Metadata!$B$1,MIN(IF(OFFSET(Metadata!$A$1,0,0,Metadata!Metadata_Table_Length,1)=SUBSTITUTE(C172,"rawdatafilename","partnumber"),ROW(OFFSET(Metadata!$A$1,0,0,Metadata!Metadata_Table_Length,1))-1,"")),0),"")</f>
        <v/>
      </c>
      <c r="H172" t="str">
        <f t="array" aca="1" ref="H172" ca="1">IF(B172&lt;&gt;"",OFFSET(Metadata!$B$1,MIN(IF(OFFSET(Metadata!$A$1,0,0,Metadata!Metadata_Table_Length,1)=SUBSTITUTE(C172,"rawdatafilename","original_count"),ROW(OFFSET(Metadata!$A$1,0,0,Metadata!Metadata_Table_Length,1))-1,"")),0),"")</f>
        <v/>
      </c>
      <c r="I172" t="str">
        <f t="array" aca="1" ref="I172" ca="1">IF(B172&lt;&gt;"",OFFSET(Metadata!$B$1,MIN(IF(OFFSET(Metadata!$A$1,0,0,Metadata!Metadata_Table_Length,1)=SUBSTITUTE(C172,"rawdatafilename","count"),ROW(OFFSET(Metadata!$A$1,0,0,Metadata!Metadata_Table_Length,1))-1,"")),0),"")</f>
        <v/>
      </c>
      <c r="J172" t="str">
        <f t="array" aca="1" ref="J172" ca="1">IF(AND(G172&lt;&gt;"",G172&lt;&gt;G171),MAX(IF(G$2:G$2001=G172,H$2:H$2001,"")),"")</f>
        <v/>
      </c>
      <c r="K172" t="str">
        <f t="array" aca="1" ref="K172" ca="1">IF(AND(G172&lt;&gt;"",G172&lt;&gt;G171),MAX(IF(G$2:G$2001=G172,I$2:I$2001,"")),"")</f>
        <v/>
      </c>
      <c r="L172" t="str">
        <f t="shared" ca="1" si="11"/>
        <v/>
      </c>
    </row>
    <row r="173" spans="2:12" x14ac:dyDescent="0.25">
      <c r="B173" t="str">
        <f t="shared" ca="1" si="9"/>
        <v/>
      </c>
      <c r="C173" t="str">
        <f t="shared" ca="1" si="8"/>
        <v/>
      </c>
      <c r="D173" s="156" t="str">
        <f t="array" aca="1" ref="D173" ca="1">IFERROR(IF(B173&lt;&gt;"",IF(OR(EXACT(OFFSET(Metadata!$A$1,0,0,Metadata!Metadata_Table_Length,1),C173)),1,""),""),"")</f>
        <v/>
      </c>
      <c r="E173" s="163" t="str">
        <f t="array" aca="1" ref="E173" ca="1">IF(B173&lt;&gt;"",IF(D173=1,OFFSET(Metadata!$B$1,MIN(IF(OFFSET(Metadata!$A$1,0,0,Metadata!Metadata_Table_Length,1)=C173,ROW(OFFSET(Metadata!$A$1,0,0,Metadata!Metadata_Table_Length,1))-1,"")),0),OFFSET(Metadata!$B$1,MIN(IF(OFFSET(Metadata!$A$1,0,0,Metadata!Metadata_Table_Length,1)=SUBSTITUTE(C173,"rawdatafilename","originalfilename"),ROW(OFFSET(Metadata!$A$1,0,0,Metadata!Metadata_Table_Length,1))-1,"")),0)),"")</f>
        <v/>
      </c>
      <c r="F173" t="str">
        <f t="shared" ca="1" si="10"/>
        <v/>
      </c>
      <c r="G173" t="str">
        <f t="array" aca="1" ref="G173" ca="1">IF(B173&lt;&gt;"",OFFSET(Metadata!$B$1,MIN(IF(OFFSET(Metadata!$A$1,0,0,Metadata!Metadata_Table_Length,1)=SUBSTITUTE(C173,"rawdatafilename","partnumber"),ROW(OFFSET(Metadata!$A$1,0,0,Metadata!Metadata_Table_Length,1))-1,"")),0),"")</f>
        <v/>
      </c>
      <c r="H173" t="str">
        <f t="array" aca="1" ref="H173" ca="1">IF(B173&lt;&gt;"",OFFSET(Metadata!$B$1,MIN(IF(OFFSET(Metadata!$A$1,0,0,Metadata!Metadata_Table_Length,1)=SUBSTITUTE(C173,"rawdatafilename","original_count"),ROW(OFFSET(Metadata!$A$1,0,0,Metadata!Metadata_Table_Length,1))-1,"")),0),"")</f>
        <v/>
      </c>
      <c r="I173" t="str">
        <f t="array" aca="1" ref="I173" ca="1">IF(B173&lt;&gt;"",OFFSET(Metadata!$B$1,MIN(IF(OFFSET(Metadata!$A$1,0,0,Metadata!Metadata_Table_Length,1)=SUBSTITUTE(C173,"rawdatafilename","count"),ROW(OFFSET(Metadata!$A$1,0,0,Metadata!Metadata_Table_Length,1))-1,"")),0),"")</f>
        <v/>
      </c>
      <c r="J173" t="str">
        <f t="array" aca="1" ref="J173" ca="1">IF(AND(G173&lt;&gt;"",G173&lt;&gt;G172),MAX(IF(G$2:G$2001=G173,H$2:H$2001,"")),"")</f>
        <v/>
      </c>
      <c r="K173" t="str">
        <f t="array" aca="1" ref="K173" ca="1">IF(AND(G173&lt;&gt;"",G173&lt;&gt;G172),MAX(IF(G$2:G$2001=G173,I$2:I$2001,"")),"")</f>
        <v/>
      </c>
      <c r="L173" t="str">
        <f t="shared" ca="1" si="11"/>
        <v/>
      </c>
    </row>
    <row r="174" spans="2:12" x14ac:dyDescent="0.25">
      <c r="B174" t="str">
        <f t="shared" ca="1" si="9"/>
        <v/>
      </c>
      <c r="C174" t="str">
        <f t="shared" ca="1" si="8"/>
        <v/>
      </c>
      <c r="D174" s="156" t="str">
        <f t="array" aca="1" ref="D174" ca="1">IFERROR(IF(B174&lt;&gt;"",IF(OR(EXACT(OFFSET(Metadata!$A$1,0,0,Metadata!Metadata_Table_Length,1),C174)),1,""),""),"")</f>
        <v/>
      </c>
      <c r="E174" s="163" t="str">
        <f t="array" aca="1" ref="E174" ca="1">IF(B174&lt;&gt;"",IF(D174=1,OFFSET(Metadata!$B$1,MIN(IF(OFFSET(Metadata!$A$1,0,0,Metadata!Metadata_Table_Length,1)=C174,ROW(OFFSET(Metadata!$A$1,0,0,Metadata!Metadata_Table_Length,1))-1,"")),0),OFFSET(Metadata!$B$1,MIN(IF(OFFSET(Metadata!$A$1,0,0,Metadata!Metadata_Table_Length,1)=SUBSTITUTE(C174,"rawdatafilename","originalfilename"),ROW(OFFSET(Metadata!$A$1,0,0,Metadata!Metadata_Table_Length,1))-1,"")),0)),"")</f>
        <v/>
      </c>
      <c r="F174" t="str">
        <f t="shared" ca="1" si="10"/>
        <v/>
      </c>
      <c r="G174" t="str">
        <f t="array" aca="1" ref="G174" ca="1">IF(B174&lt;&gt;"",OFFSET(Metadata!$B$1,MIN(IF(OFFSET(Metadata!$A$1,0,0,Metadata!Metadata_Table_Length,1)=SUBSTITUTE(C174,"rawdatafilename","partnumber"),ROW(OFFSET(Metadata!$A$1,0,0,Metadata!Metadata_Table_Length,1))-1,"")),0),"")</f>
        <v/>
      </c>
      <c r="H174" t="str">
        <f t="array" aca="1" ref="H174" ca="1">IF(B174&lt;&gt;"",OFFSET(Metadata!$B$1,MIN(IF(OFFSET(Metadata!$A$1,0,0,Metadata!Metadata_Table_Length,1)=SUBSTITUTE(C174,"rawdatafilename","original_count"),ROW(OFFSET(Metadata!$A$1,0,0,Metadata!Metadata_Table_Length,1))-1,"")),0),"")</f>
        <v/>
      </c>
      <c r="I174" t="str">
        <f t="array" aca="1" ref="I174" ca="1">IF(B174&lt;&gt;"",OFFSET(Metadata!$B$1,MIN(IF(OFFSET(Metadata!$A$1,0,0,Metadata!Metadata_Table_Length,1)=SUBSTITUTE(C174,"rawdatafilename","count"),ROW(OFFSET(Metadata!$A$1,0,0,Metadata!Metadata_Table_Length,1))-1,"")),0),"")</f>
        <v/>
      </c>
      <c r="J174" t="str">
        <f t="array" aca="1" ref="J174" ca="1">IF(AND(G174&lt;&gt;"",G174&lt;&gt;G173),MAX(IF(G$2:G$2001=G174,H$2:H$2001,"")),"")</f>
        <v/>
      </c>
      <c r="K174" t="str">
        <f t="array" aca="1" ref="K174" ca="1">IF(AND(G174&lt;&gt;"",G174&lt;&gt;G173),MAX(IF(G$2:G$2001=G174,I$2:I$2001,"")),"")</f>
        <v/>
      </c>
      <c r="L174" t="str">
        <f t="shared" ca="1" si="11"/>
        <v/>
      </c>
    </row>
    <row r="175" spans="2:12" x14ac:dyDescent="0.25">
      <c r="B175" t="str">
        <f t="shared" ca="1" si="9"/>
        <v/>
      </c>
      <c r="C175" t="str">
        <f t="shared" ca="1" si="8"/>
        <v/>
      </c>
      <c r="D175" s="156" t="str">
        <f t="array" aca="1" ref="D175" ca="1">IFERROR(IF(B175&lt;&gt;"",IF(OR(EXACT(OFFSET(Metadata!$A$1,0,0,Metadata!Metadata_Table_Length,1),C175)),1,""),""),"")</f>
        <v/>
      </c>
      <c r="E175" s="163" t="str">
        <f t="array" aca="1" ref="E175" ca="1">IF(B175&lt;&gt;"",IF(D175=1,OFFSET(Metadata!$B$1,MIN(IF(OFFSET(Metadata!$A$1,0,0,Metadata!Metadata_Table_Length,1)=C175,ROW(OFFSET(Metadata!$A$1,0,0,Metadata!Metadata_Table_Length,1))-1,"")),0),OFFSET(Metadata!$B$1,MIN(IF(OFFSET(Metadata!$A$1,0,0,Metadata!Metadata_Table_Length,1)=SUBSTITUTE(C175,"rawdatafilename","originalfilename"),ROW(OFFSET(Metadata!$A$1,0,0,Metadata!Metadata_Table_Length,1))-1,"")),0)),"")</f>
        <v/>
      </c>
      <c r="F175" t="str">
        <f t="shared" ca="1" si="10"/>
        <v/>
      </c>
      <c r="G175" t="str">
        <f t="array" aca="1" ref="G175" ca="1">IF(B175&lt;&gt;"",OFFSET(Metadata!$B$1,MIN(IF(OFFSET(Metadata!$A$1,0,0,Metadata!Metadata_Table_Length,1)=SUBSTITUTE(C175,"rawdatafilename","partnumber"),ROW(OFFSET(Metadata!$A$1,0,0,Metadata!Metadata_Table_Length,1))-1,"")),0),"")</f>
        <v/>
      </c>
      <c r="H175" t="str">
        <f t="array" aca="1" ref="H175" ca="1">IF(B175&lt;&gt;"",OFFSET(Metadata!$B$1,MIN(IF(OFFSET(Metadata!$A$1,0,0,Metadata!Metadata_Table_Length,1)=SUBSTITUTE(C175,"rawdatafilename","original_count"),ROW(OFFSET(Metadata!$A$1,0,0,Metadata!Metadata_Table_Length,1))-1,"")),0),"")</f>
        <v/>
      </c>
      <c r="I175" t="str">
        <f t="array" aca="1" ref="I175" ca="1">IF(B175&lt;&gt;"",OFFSET(Metadata!$B$1,MIN(IF(OFFSET(Metadata!$A$1,0,0,Metadata!Metadata_Table_Length,1)=SUBSTITUTE(C175,"rawdatafilename","count"),ROW(OFFSET(Metadata!$A$1,0,0,Metadata!Metadata_Table_Length,1))-1,"")),0),"")</f>
        <v/>
      </c>
      <c r="J175" t="str">
        <f t="array" aca="1" ref="J175" ca="1">IF(AND(G175&lt;&gt;"",G175&lt;&gt;G174),MAX(IF(G$2:G$2001=G175,H$2:H$2001,"")),"")</f>
        <v/>
      </c>
      <c r="K175" t="str">
        <f t="array" aca="1" ref="K175" ca="1">IF(AND(G175&lt;&gt;"",G175&lt;&gt;G174),MAX(IF(G$2:G$2001=G175,I$2:I$2001,"")),"")</f>
        <v/>
      </c>
      <c r="L175" t="str">
        <f t="shared" ca="1" si="11"/>
        <v/>
      </c>
    </row>
    <row r="176" spans="2:12" x14ac:dyDescent="0.25">
      <c r="B176" t="str">
        <f t="shared" ca="1" si="9"/>
        <v/>
      </c>
      <c r="C176" t="str">
        <f t="shared" ca="1" si="8"/>
        <v/>
      </c>
      <c r="D176" s="156" t="str">
        <f t="array" aca="1" ref="D176" ca="1">IFERROR(IF(B176&lt;&gt;"",IF(OR(EXACT(OFFSET(Metadata!$A$1,0,0,Metadata!Metadata_Table_Length,1),C176)),1,""),""),"")</f>
        <v/>
      </c>
      <c r="E176" s="163" t="str">
        <f t="array" aca="1" ref="E176" ca="1">IF(B176&lt;&gt;"",IF(D176=1,OFFSET(Metadata!$B$1,MIN(IF(OFFSET(Metadata!$A$1,0,0,Metadata!Metadata_Table_Length,1)=C176,ROW(OFFSET(Metadata!$A$1,0,0,Metadata!Metadata_Table_Length,1))-1,"")),0),OFFSET(Metadata!$B$1,MIN(IF(OFFSET(Metadata!$A$1,0,0,Metadata!Metadata_Table_Length,1)=SUBSTITUTE(C176,"rawdatafilename","originalfilename"),ROW(OFFSET(Metadata!$A$1,0,0,Metadata!Metadata_Table_Length,1))-1,"")),0)),"")</f>
        <v/>
      </c>
      <c r="F176" t="str">
        <f t="shared" ca="1" si="10"/>
        <v/>
      </c>
      <c r="G176" t="str">
        <f t="array" aca="1" ref="G176" ca="1">IF(B176&lt;&gt;"",OFFSET(Metadata!$B$1,MIN(IF(OFFSET(Metadata!$A$1,0,0,Metadata!Metadata_Table_Length,1)=SUBSTITUTE(C176,"rawdatafilename","partnumber"),ROW(OFFSET(Metadata!$A$1,0,0,Metadata!Metadata_Table_Length,1))-1,"")),0),"")</f>
        <v/>
      </c>
      <c r="H176" t="str">
        <f t="array" aca="1" ref="H176" ca="1">IF(B176&lt;&gt;"",OFFSET(Metadata!$B$1,MIN(IF(OFFSET(Metadata!$A$1,0,0,Metadata!Metadata_Table_Length,1)=SUBSTITUTE(C176,"rawdatafilename","original_count"),ROW(OFFSET(Metadata!$A$1,0,0,Metadata!Metadata_Table_Length,1))-1,"")),0),"")</f>
        <v/>
      </c>
      <c r="I176" t="str">
        <f t="array" aca="1" ref="I176" ca="1">IF(B176&lt;&gt;"",OFFSET(Metadata!$B$1,MIN(IF(OFFSET(Metadata!$A$1,0,0,Metadata!Metadata_Table_Length,1)=SUBSTITUTE(C176,"rawdatafilename","count"),ROW(OFFSET(Metadata!$A$1,0,0,Metadata!Metadata_Table_Length,1))-1,"")),0),"")</f>
        <v/>
      </c>
      <c r="J176" t="str">
        <f t="array" aca="1" ref="J176" ca="1">IF(AND(G176&lt;&gt;"",G176&lt;&gt;G175),MAX(IF(G$2:G$2001=G176,H$2:H$2001,"")),"")</f>
        <v/>
      </c>
      <c r="K176" t="str">
        <f t="array" aca="1" ref="K176" ca="1">IF(AND(G176&lt;&gt;"",G176&lt;&gt;G175),MAX(IF(G$2:G$2001=G176,I$2:I$2001,"")),"")</f>
        <v/>
      </c>
      <c r="L176" t="str">
        <f t="shared" ca="1" si="11"/>
        <v/>
      </c>
    </row>
    <row r="177" spans="2:12" x14ac:dyDescent="0.25">
      <c r="B177" t="str">
        <f t="shared" ca="1" si="9"/>
        <v/>
      </c>
      <c r="C177" t="str">
        <f t="shared" ca="1" si="8"/>
        <v/>
      </c>
      <c r="D177" s="156" t="str">
        <f t="array" aca="1" ref="D177" ca="1">IFERROR(IF(B177&lt;&gt;"",IF(OR(EXACT(OFFSET(Metadata!$A$1,0,0,Metadata!Metadata_Table_Length,1),C177)),1,""),""),"")</f>
        <v/>
      </c>
      <c r="E177" s="163" t="str">
        <f t="array" aca="1" ref="E177" ca="1">IF(B177&lt;&gt;"",IF(D177=1,OFFSET(Metadata!$B$1,MIN(IF(OFFSET(Metadata!$A$1,0,0,Metadata!Metadata_Table_Length,1)=C177,ROW(OFFSET(Metadata!$A$1,0,0,Metadata!Metadata_Table_Length,1))-1,"")),0),OFFSET(Metadata!$B$1,MIN(IF(OFFSET(Metadata!$A$1,0,0,Metadata!Metadata_Table_Length,1)=SUBSTITUTE(C177,"rawdatafilename","originalfilename"),ROW(OFFSET(Metadata!$A$1,0,0,Metadata!Metadata_Table_Length,1))-1,"")),0)),"")</f>
        <v/>
      </c>
      <c r="F177" t="str">
        <f t="shared" ca="1" si="10"/>
        <v/>
      </c>
      <c r="G177" t="str">
        <f t="array" aca="1" ref="G177" ca="1">IF(B177&lt;&gt;"",OFFSET(Metadata!$B$1,MIN(IF(OFFSET(Metadata!$A$1,0,0,Metadata!Metadata_Table_Length,1)=SUBSTITUTE(C177,"rawdatafilename","partnumber"),ROW(OFFSET(Metadata!$A$1,0,0,Metadata!Metadata_Table_Length,1))-1,"")),0),"")</f>
        <v/>
      </c>
      <c r="H177" t="str">
        <f t="array" aca="1" ref="H177" ca="1">IF(B177&lt;&gt;"",OFFSET(Metadata!$B$1,MIN(IF(OFFSET(Metadata!$A$1,0,0,Metadata!Metadata_Table_Length,1)=SUBSTITUTE(C177,"rawdatafilename","original_count"),ROW(OFFSET(Metadata!$A$1,0,0,Metadata!Metadata_Table_Length,1))-1,"")),0),"")</f>
        <v/>
      </c>
      <c r="I177" t="str">
        <f t="array" aca="1" ref="I177" ca="1">IF(B177&lt;&gt;"",OFFSET(Metadata!$B$1,MIN(IF(OFFSET(Metadata!$A$1,0,0,Metadata!Metadata_Table_Length,1)=SUBSTITUTE(C177,"rawdatafilename","count"),ROW(OFFSET(Metadata!$A$1,0,0,Metadata!Metadata_Table_Length,1))-1,"")),0),"")</f>
        <v/>
      </c>
      <c r="J177" t="str">
        <f t="array" aca="1" ref="J177" ca="1">IF(AND(G177&lt;&gt;"",G177&lt;&gt;G176),MAX(IF(G$2:G$2001=G177,H$2:H$2001,"")),"")</f>
        <v/>
      </c>
      <c r="K177" t="str">
        <f t="array" aca="1" ref="K177" ca="1">IF(AND(G177&lt;&gt;"",G177&lt;&gt;G176),MAX(IF(G$2:G$2001=G177,I$2:I$2001,"")),"")</f>
        <v/>
      </c>
      <c r="L177" t="str">
        <f t="shared" ca="1" si="11"/>
        <v/>
      </c>
    </row>
    <row r="178" spans="2:12" x14ac:dyDescent="0.25">
      <c r="B178" t="str">
        <f t="shared" ca="1" si="9"/>
        <v/>
      </c>
      <c r="C178" t="str">
        <f t="shared" ca="1" si="8"/>
        <v/>
      </c>
      <c r="D178" s="156" t="str">
        <f t="array" aca="1" ref="D178" ca="1">IFERROR(IF(B178&lt;&gt;"",IF(OR(EXACT(OFFSET(Metadata!$A$1,0,0,Metadata!Metadata_Table_Length,1),C178)),1,""),""),"")</f>
        <v/>
      </c>
      <c r="E178" s="163" t="str">
        <f t="array" aca="1" ref="E178" ca="1">IF(B178&lt;&gt;"",IF(D178=1,OFFSET(Metadata!$B$1,MIN(IF(OFFSET(Metadata!$A$1,0,0,Metadata!Metadata_Table_Length,1)=C178,ROW(OFFSET(Metadata!$A$1,0,0,Metadata!Metadata_Table_Length,1))-1,"")),0),OFFSET(Metadata!$B$1,MIN(IF(OFFSET(Metadata!$A$1,0,0,Metadata!Metadata_Table_Length,1)=SUBSTITUTE(C178,"rawdatafilename","originalfilename"),ROW(OFFSET(Metadata!$A$1,0,0,Metadata!Metadata_Table_Length,1))-1,"")),0)),"")</f>
        <v/>
      </c>
      <c r="F178" t="str">
        <f t="shared" ca="1" si="10"/>
        <v/>
      </c>
      <c r="G178" t="str">
        <f t="array" aca="1" ref="G178" ca="1">IF(B178&lt;&gt;"",OFFSET(Metadata!$B$1,MIN(IF(OFFSET(Metadata!$A$1,0,0,Metadata!Metadata_Table_Length,1)=SUBSTITUTE(C178,"rawdatafilename","partnumber"),ROW(OFFSET(Metadata!$A$1,0,0,Metadata!Metadata_Table_Length,1))-1,"")),0),"")</f>
        <v/>
      </c>
      <c r="H178" t="str">
        <f t="array" aca="1" ref="H178" ca="1">IF(B178&lt;&gt;"",OFFSET(Metadata!$B$1,MIN(IF(OFFSET(Metadata!$A$1,0,0,Metadata!Metadata_Table_Length,1)=SUBSTITUTE(C178,"rawdatafilename","original_count"),ROW(OFFSET(Metadata!$A$1,0,0,Metadata!Metadata_Table_Length,1))-1,"")),0),"")</f>
        <v/>
      </c>
      <c r="I178" t="str">
        <f t="array" aca="1" ref="I178" ca="1">IF(B178&lt;&gt;"",OFFSET(Metadata!$B$1,MIN(IF(OFFSET(Metadata!$A$1,0,0,Metadata!Metadata_Table_Length,1)=SUBSTITUTE(C178,"rawdatafilename","count"),ROW(OFFSET(Metadata!$A$1,0,0,Metadata!Metadata_Table_Length,1))-1,"")),0),"")</f>
        <v/>
      </c>
      <c r="J178" t="str">
        <f t="array" aca="1" ref="J178" ca="1">IF(AND(G178&lt;&gt;"",G178&lt;&gt;G177),MAX(IF(G$2:G$2001=G178,H$2:H$2001,"")),"")</f>
        <v/>
      </c>
      <c r="K178" t="str">
        <f t="array" aca="1" ref="K178" ca="1">IF(AND(G178&lt;&gt;"",G178&lt;&gt;G177),MAX(IF(G$2:G$2001=G178,I$2:I$2001,"")),"")</f>
        <v/>
      </c>
      <c r="L178" t="str">
        <f t="shared" ca="1" si="11"/>
        <v/>
      </c>
    </row>
    <row r="179" spans="2:12" x14ac:dyDescent="0.25">
      <c r="B179" t="str">
        <f t="shared" ca="1" si="9"/>
        <v/>
      </c>
      <c r="C179" t="str">
        <f t="shared" ca="1" si="8"/>
        <v/>
      </c>
      <c r="D179" s="156" t="str">
        <f t="array" aca="1" ref="D179" ca="1">IFERROR(IF(B179&lt;&gt;"",IF(OR(EXACT(OFFSET(Metadata!$A$1,0,0,Metadata!Metadata_Table_Length,1),C179)),1,""),""),"")</f>
        <v/>
      </c>
      <c r="E179" s="163" t="str">
        <f t="array" aca="1" ref="E179" ca="1">IF(B179&lt;&gt;"",IF(D179=1,OFFSET(Metadata!$B$1,MIN(IF(OFFSET(Metadata!$A$1,0,0,Metadata!Metadata_Table_Length,1)=C179,ROW(OFFSET(Metadata!$A$1,0,0,Metadata!Metadata_Table_Length,1))-1,"")),0),OFFSET(Metadata!$B$1,MIN(IF(OFFSET(Metadata!$A$1,0,0,Metadata!Metadata_Table_Length,1)=SUBSTITUTE(C179,"rawdatafilename","originalfilename"),ROW(OFFSET(Metadata!$A$1,0,0,Metadata!Metadata_Table_Length,1))-1,"")),0)),"")</f>
        <v/>
      </c>
      <c r="F179" t="str">
        <f t="shared" ca="1" si="10"/>
        <v/>
      </c>
      <c r="G179" t="str">
        <f t="array" aca="1" ref="G179" ca="1">IF(B179&lt;&gt;"",OFFSET(Metadata!$B$1,MIN(IF(OFFSET(Metadata!$A$1,0,0,Metadata!Metadata_Table_Length,1)=SUBSTITUTE(C179,"rawdatafilename","partnumber"),ROW(OFFSET(Metadata!$A$1,0,0,Metadata!Metadata_Table_Length,1))-1,"")),0),"")</f>
        <v/>
      </c>
      <c r="H179" t="str">
        <f t="array" aca="1" ref="H179" ca="1">IF(B179&lt;&gt;"",OFFSET(Metadata!$B$1,MIN(IF(OFFSET(Metadata!$A$1,0,0,Metadata!Metadata_Table_Length,1)=SUBSTITUTE(C179,"rawdatafilename","original_count"),ROW(OFFSET(Metadata!$A$1,0,0,Metadata!Metadata_Table_Length,1))-1,"")),0),"")</f>
        <v/>
      </c>
      <c r="I179" t="str">
        <f t="array" aca="1" ref="I179" ca="1">IF(B179&lt;&gt;"",OFFSET(Metadata!$B$1,MIN(IF(OFFSET(Metadata!$A$1,0,0,Metadata!Metadata_Table_Length,1)=SUBSTITUTE(C179,"rawdatafilename","count"),ROW(OFFSET(Metadata!$A$1,0,0,Metadata!Metadata_Table_Length,1))-1,"")),0),"")</f>
        <v/>
      </c>
      <c r="J179" t="str">
        <f t="array" aca="1" ref="J179" ca="1">IF(AND(G179&lt;&gt;"",G179&lt;&gt;G178),MAX(IF(G$2:G$2001=G179,H$2:H$2001,"")),"")</f>
        <v/>
      </c>
      <c r="K179" t="str">
        <f t="array" aca="1" ref="K179" ca="1">IF(AND(G179&lt;&gt;"",G179&lt;&gt;G178),MAX(IF(G$2:G$2001=G179,I$2:I$2001,"")),"")</f>
        <v/>
      </c>
      <c r="L179" t="str">
        <f t="shared" ca="1" si="11"/>
        <v/>
      </c>
    </row>
    <row r="180" spans="2:12" x14ac:dyDescent="0.25">
      <c r="B180" t="str">
        <f t="shared" ca="1" si="9"/>
        <v/>
      </c>
      <c r="C180" t="str">
        <f t="shared" ca="1" si="8"/>
        <v/>
      </c>
      <c r="D180" s="156" t="str">
        <f t="array" aca="1" ref="D180" ca="1">IFERROR(IF(B180&lt;&gt;"",IF(OR(EXACT(OFFSET(Metadata!$A$1,0,0,Metadata!Metadata_Table_Length,1),C180)),1,""),""),"")</f>
        <v/>
      </c>
      <c r="E180" s="163" t="str">
        <f t="array" aca="1" ref="E180" ca="1">IF(B180&lt;&gt;"",IF(D180=1,OFFSET(Metadata!$B$1,MIN(IF(OFFSET(Metadata!$A$1,0,0,Metadata!Metadata_Table_Length,1)=C180,ROW(OFFSET(Metadata!$A$1,0,0,Metadata!Metadata_Table_Length,1))-1,"")),0),OFFSET(Metadata!$B$1,MIN(IF(OFFSET(Metadata!$A$1,0,0,Metadata!Metadata_Table_Length,1)=SUBSTITUTE(C180,"rawdatafilename","originalfilename"),ROW(OFFSET(Metadata!$A$1,0,0,Metadata!Metadata_Table_Length,1))-1,"")),0)),"")</f>
        <v/>
      </c>
      <c r="F180" t="str">
        <f t="shared" ca="1" si="10"/>
        <v/>
      </c>
      <c r="G180" t="str">
        <f t="array" aca="1" ref="G180" ca="1">IF(B180&lt;&gt;"",OFFSET(Metadata!$B$1,MIN(IF(OFFSET(Metadata!$A$1,0,0,Metadata!Metadata_Table_Length,1)=SUBSTITUTE(C180,"rawdatafilename","partnumber"),ROW(OFFSET(Metadata!$A$1,0,0,Metadata!Metadata_Table_Length,1))-1,"")),0),"")</f>
        <v/>
      </c>
      <c r="H180" t="str">
        <f t="array" aca="1" ref="H180" ca="1">IF(B180&lt;&gt;"",OFFSET(Metadata!$B$1,MIN(IF(OFFSET(Metadata!$A$1,0,0,Metadata!Metadata_Table_Length,1)=SUBSTITUTE(C180,"rawdatafilename","original_count"),ROW(OFFSET(Metadata!$A$1,0,0,Metadata!Metadata_Table_Length,1))-1,"")),0),"")</f>
        <v/>
      </c>
      <c r="I180" t="str">
        <f t="array" aca="1" ref="I180" ca="1">IF(B180&lt;&gt;"",OFFSET(Metadata!$B$1,MIN(IF(OFFSET(Metadata!$A$1,0,0,Metadata!Metadata_Table_Length,1)=SUBSTITUTE(C180,"rawdatafilename","count"),ROW(OFFSET(Metadata!$A$1,0,0,Metadata!Metadata_Table_Length,1))-1,"")),0),"")</f>
        <v/>
      </c>
      <c r="J180" t="str">
        <f t="array" aca="1" ref="J180" ca="1">IF(AND(G180&lt;&gt;"",G180&lt;&gt;G179),MAX(IF(G$2:G$2001=G180,H$2:H$2001,"")),"")</f>
        <v/>
      </c>
      <c r="K180" t="str">
        <f t="array" aca="1" ref="K180" ca="1">IF(AND(G180&lt;&gt;"",G180&lt;&gt;G179),MAX(IF(G$2:G$2001=G180,I$2:I$2001,"")),"")</f>
        <v/>
      </c>
      <c r="L180" t="str">
        <f t="shared" ca="1" si="11"/>
        <v/>
      </c>
    </row>
    <row r="181" spans="2:12" x14ac:dyDescent="0.25">
      <c r="B181" t="str">
        <f t="shared" ca="1" si="9"/>
        <v/>
      </c>
      <c r="C181" t="str">
        <f t="shared" ca="1" si="8"/>
        <v/>
      </c>
      <c r="D181" s="156" t="str">
        <f t="array" aca="1" ref="D181" ca="1">IFERROR(IF(B181&lt;&gt;"",IF(OR(EXACT(OFFSET(Metadata!$A$1,0,0,Metadata!Metadata_Table_Length,1),C181)),1,""),""),"")</f>
        <v/>
      </c>
      <c r="E181" s="163" t="str">
        <f t="array" aca="1" ref="E181" ca="1">IF(B181&lt;&gt;"",IF(D181=1,OFFSET(Metadata!$B$1,MIN(IF(OFFSET(Metadata!$A$1,0,0,Metadata!Metadata_Table_Length,1)=C181,ROW(OFFSET(Metadata!$A$1,0,0,Metadata!Metadata_Table_Length,1))-1,"")),0),OFFSET(Metadata!$B$1,MIN(IF(OFFSET(Metadata!$A$1,0,0,Metadata!Metadata_Table_Length,1)=SUBSTITUTE(C181,"rawdatafilename","originalfilename"),ROW(OFFSET(Metadata!$A$1,0,0,Metadata!Metadata_Table_Length,1))-1,"")),0)),"")</f>
        <v/>
      </c>
      <c r="F181" t="str">
        <f t="shared" ca="1" si="10"/>
        <v/>
      </c>
      <c r="G181" t="str">
        <f t="array" aca="1" ref="G181" ca="1">IF(B181&lt;&gt;"",OFFSET(Metadata!$B$1,MIN(IF(OFFSET(Metadata!$A$1,0,0,Metadata!Metadata_Table_Length,1)=SUBSTITUTE(C181,"rawdatafilename","partnumber"),ROW(OFFSET(Metadata!$A$1,0,0,Metadata!Metadata_Table_Length,1))-1,"")),0),"")</f>
        <v/>
      </c>
      <c r="H181" t="str">
        <f t="array" aca="1" ref="H181" ca="1">IF(B181&lt;&gt;"",OFFSET(Metadata!$B$1,MIN(IF(OFFSET(Metadata!$A$1,0,0,Metadata!Metadata_Table_Length,1)=SUBSTITUTE(C181,"rawdatafilename","original_count"),ROW(OFFSET(Metadata!$A$1,0,0,Metadata!Metadata_Table_Length,1))-1,"")),0),"")</f>
        <v/>
      </c>
      <c r="I181" t="str">
        <f t="array" aca="1" ref="I181" ca="1">IF(B181&lt;&gt;"",OFFSET(Metadata!$B$1,MIN(IF(OFFSET(Metadata!$A$1,0,0,Metadata!Metadata_Table_Length,1)=SUBSTITUTE(C181,"rawdatafilename","count"),ROW(OFFSET(Metadata!$A$1,0,0,Metadata!Metadata_Table_Length,1))-1,"")),0),"")</f>
        <v/>
      </c>
      <c r="J181" t="str">
        <f t="array" aca="1" ref="J181" ca="1">IF(AND(G181&lt;&gt;"",G181&lt;&gt;G180),MAX(IF(G$2:G$2001=G181,H$2:H$2001,"")),"")</f>
        <v/>
      </c>
      <c r="K181" t="str">
        <f t="array" aca="1" ref="K181" ca="1">IF(AND(G181&lt;&gt;"",G181&lt;&gt;G180),MAX(IF(G$2:G$2001=G181,I$2:I$2001,"")),"")</f>
        <v/>
      </c>
      <c r="L181" t="str">
        <f t="shared" ca="1" si="11"/>
        <v/>
      </c>
    </row>
    <row r="182" spans="2:12" x14ac:dyDescent="0.25">
      <c r="B182" t="str">
        <f t="shared" ca="1" si="9"/>
        <v/>
      </c>
      <c r="C182" t="str">
        <f t="shared" ca="1" si="8"/>
        <v/>
      </c>
      <c r="D182" s="156" t="str">
        <f t="array" aca="1" ref="D182" ca="1">IFERROR(IF(B182&lt;&gt;"",IF(OR(EXACT(OFFSET(Metadata!$A$1,0,0,Metadata!Metadata_Table_Length,1),C182)),1,""),""),"")</f>
        <v/>
      </c>
      <c r="E182" s="163" t="str">
        <f t="array" aca="1" ref="E182" ca="1">IF(B182&lt;&gt;"",IF(D182=1,OFFSET(Metadata!$B$1,MIN(IF(OFFSET(Metadata!$A$1,0,0,Metadata!Metadata_Table_Length,1)=C182,ROW(OFFSET(Metadata!$A$1,0,0,Metadata!Metadata_Table_Length,1))-1,"")),0),OFFSET(Metadata!$B$1,MIN(IF(OFFSET(Metadata!$A$1,0,0,Metadata!Metadata_Table_Length,1)=SUBSTITUTE(C182,"rawdatafilename","originalfilename"),ROW(OFFSET(Metadata!$A$1,0,0,Metadata!Metadata_Table_Length,1))-1,"")),0)),"")</f>
        <v/>
      </c>
      <c r="F182" t="str">
        <f t="shared" ca="1" si="10"/>
        <v/>
      </c>
      <c r="G182" t="str">
        <f t="array" aca="1" ref="G182" ca="1">IF(B182&lt;&gt;"",OFFSET(Metadata!$B$1,MIN(IF(OFFSET(Metadata!$A$1,0,0,Metadata!Metadata_Table_Length,1)=SUBSTITUTE(C182,"rawdatafilename","partnumber"),ROW(OFFSET(Metadata!$A$1,0,0,Metadata!Metadata_Table_Length,1))-1,"")),0),"")</f>
        <v/>
      </c>
      <c r="H182" t="str">
        <f t="array" aca="1" ref="H182" ca="1">IF(B182&lt;&gt;"",OFFSET(Metadata!$B$1,MIN(IF(OFFSET(Metadata!$A$1,0,0,Metadata!Metadata_Table_Length,1)=SUBSTITUTE(C182,"rawdatafilename","original_count"),ROW(OFFSET(Metadata!$A$1,0,0,Metadata!Metadata_Table_Length,1))-1,"")),0),"")</f>
        <v/>
      </c>
      <c r="I182" t="str">
        <f t="array" aca="1" ref="I182" ca="1">IF(B182&lt;&gt;"",OFFSET(Metadata!$B$1,MIN(IF(OFFSET(Metadata!$A$1,0,0,Metadata!Metadata_Table_Length,1)=SUBSTITUTE(C182,"rawdatafilename","count"),ROW(OFFSET(Metadata!$A$1,0,0,Metadata!Metadata_Table_Length,1))-1,"")),0),"")</f>
        <v/>
      </c>
      <c r="J182" t="str">
        <f t="array" aca="1" ref="J182" ca="1">IF(AND(G182&lt;&gt;"",G182&lt;&gt;G181),MAX(IF(G$2:G$2001=G182,H$2:H$2001,"")),"")</f>
        <v/>
      </c>
      <c r="K182" t="str">
        <f t="array" aca="1" ref="K182" ca="1">IF(AND(G182&lt;&gt;"",G182&lt;&gt;G181),MAX(IF(G$2:G$2001=G182,I$2:I$2001,"")),"")</f>
        <v/>
      </c>
      <c r="L182" t="str">
        <f t="shared" ca="1" si="11"/>
        <v/>
      </c>
    </row>
    <row r="183" spans="2:12" x14ac:dyDescent="0.25">
      <c r="B183" t="str">
        <f t="shared" ca="1" si="9"/>
        <v/>
      </c>
      <c r="C183" t="str">
        <f t="shared" ca="1" si="8"/>
        <v/>
      </c>
      <c r="D183" s="156" t="str">
        <f t="array" aca="1" ref="D183" ca="1">IFERROR(IF(B183&lt;&gt;"",IF(OR(EXACT(OFFSET(Metadata!$A$1,0,0,Metadata!Metadata_Table_Length,1),C183)),1,""),""),"")</f>
        <v/>
      </c>
      <c r="E183" s="163" t="str">
        <f t="array" aca="1" ref="E183" ca="1">IF(B183&lt;&gt;"",IF(D183=1,OFFSET(Metadata!$B$1,MIN(IF(OFFSET(Metadata!$A$1,0,0,Metadata!Metadata_Table_Length,1)=C183,ROW(OFFSET(Metadata!$A$1,0,0,Metadata!Metadata_Table_Length,1))-1,"")),0),OFFSET(Metadata!$B$1,MIN(IF(OFFSET(Metadata!$A$1,0,0,Metadata!Metadata_Table_Length,1)=SUBSTITUTE(C183,"rawdatafilename","originalfilename"),ROW(OFFSET(Metadata!$A$1,0,0,Metadata!Metadata_Table_Length,1))-1,"")),0)),"")</f>
        <v/>
      </c>
      <c r="F183" t="str">
        <f t="shared" ca="1" si="10"/>
        <v/>
      </c>
      <c r="G183" t="str">
        <f t="array" aca="1" ref="G183" ca="1">IF(B183&lt;&gt;"",OFFSET(Metadata!$B$1,MIN(IF(OFFSET(Metadata!$A$1,0,0,Metadata!Metadata_Table_Length,1)=SUBSTITUTE(C183,"rawdatafilename","partnumber"),ROW(OFFSET(Metadata!$A$1,0,0,Metadata!Metadata_Table_Length,1))-1,"")),0),"")</f>
        <v/>
      </c>
      <c r="H183" t="str">
        <f t="array" aca="1" ref="H183" ca="1">IF(B183&lt;&gt;"",OFFSET(Metadata!$B$1,MIN(IF(OFFSET(Metadata!$A$1,0,0,Metadata!Metadata_Table_Length,1)=SUBSTITUTE(C183,"rawdatafilename","original_count"),ROW(OFFSET(Metadata!$A$1,0,0,Metadata!Metadata_Table_Length,1))-1,"")),0),"")</f>
        <v/>
      </c>
      <c r="I183" t="str">
        <f t="array" aca="1" ref="I183" ca="1">IF(B183&lt;&gt;"",OFFSET(Metadata!$B$1,MIN(IF(OFFSET(Metadata!$A$1,0,0,Metadata!Metadata_Table_Length,1)=SUBSTITUTE(C183,"rawdatafilename","count"),ROW(OFFSET(Metadata!$A$1,0,0,Metadata!Metadata_Table_Length,1))-1,"")),0),"")</f>
        <v/>
      </c>
      <c r="J183" t="str">
        <f t="array" aca="1" ref="J183" ca="1">IF(AND(G183&lt;&gt;"",G183&lt;&gt;G182),MAX(IF(G$2:G$2001=G183,H$2:H$2001,"")),"")</f>
        <v/>
      </c>
      <c r="K183" t="str">
        <f t="array" aca="1" ref="K183" ca="1">IF(AND(G183&lt;&gt;"",G183&lt;&gt;G182),MAX(IF(G$2:G$2001=G183,I$2:I$2001,"")),"")</f>
        <v/>
      </c>
      <c r="L183" t="str">
        <f t="shared" ca="1" si="11"/>
        <v/>
      </c>
    </row>
    <row r="184" spans="2:12" x14ac:dyDescent="0.25">
      <c r="B184" t="str">
        <f t="shared" ca="1" si="9"/>
        <v/>
      </c>
      <c r="C184" t="str">
        <f t="shared" ca="1" si="8"/>
        <v/>
      </c>
      <c r="D184" s="156" t="str">
        <f t="array" aca="1" ref="D184" ca="1">IFERROR(IF(B184&lt;&gt;"",IF(OR(EXACT(OFFSET(Metadata!$A$1,0,0,Metadata!Metadata_Table_Length,1),C184)),1,""),""),"")</f>
        <v/>
      </c>
      <c r="E184" s="163" t="str">
        <f t="array" aca="1" ref="E184" ca="1">IF(B184&lt;&gt;"",IF(D184=1,OFFSET(Metadata!$B$1,MIN(IF(OFFSET(Metadata!$A$1,0,0,Metadata!Metadata_Table_Length,1)=C184,ROW(OFFSET(Metadata!$A$1,0,0,Metadata!Metadata_Table_Length,1))-1,"")),0),OFFSET(Metadata!$B$1,MIN(IF(OFFSET(Metadata!$A$1,0,0,Metadata!Metadata_Table_Length,1)=SUBSTITUTE(C184,"rawdatafilename","originalfilename"),ROW(OFFSET(Metadata!$A$1,0,0,Metadata!Metadata_Table_Length,1))-1,"")),0)),"")</f>
        <v/>
      </c>
      <c r="F184" t="str">
        <f t="shared" ca="1" si="10"/>
        <v/>
      </c>
      <c r="G184" t="str">
        <f t="array" aca="1" ref="G184" ca="1">IF(B184&lt;&gt;"",OFFSET(Metadata!$B$1,MIN(IF(OFFSET(Metadata!$A$1,0,0,Metadata!Metadata_Table_Length,1)=SUBSTITUTE(C184,"rawdatafilename","partnumber"),ROW(OFFSET(Metadata!$A$1,0,0,Metadata!Metadata_Table_Length,1))-1,"")),0),"")</f>
        <v/>
      </c>
      <c r="H184" t="str">
        <f t="array" aca="1" ref="H184" ca="1">IF(B184&lt;&gt;"",OFFSET(Metadata!$B$1,MIN(IF(OFFSET(Metadata!$A$1,0,0,Metadata!Metadata_Table_Length,1)=SUBSTITUTE(C184,"rawdatafilename","original_count"),ROW(OFFSET(Metadata!$A$1,0,0,Metadata!Metadata_Table_Length,1))-1,"")),0),"")</f>
        <v/>
      </c>
      <c r="I184" t="str">
        <f t="array" aca="1" ref="I184" ca="1">IF(B184&lt;&gt;"",OFFSET(Metadata!$B$1,MIN(IF(OFFSET(Metadata!$A$1,0,0,Metadata!Metadata_Table_Length,1)=SUBSTITUTE(C184,"rawdatafilename","count"),ROW(OFFSET(Metadata!$A$1,0,0,Metadata!Metadata_Table_Length,1))-1,"")),0),"")</f>
        <v/>
      </c>
      <c r="J184" t="str">
        <f t="array" aca="1" ref="J184" ca="1">IF(AND(G184&lt;&gt;"",G184&lt;&gt;G183),MAX(IF(G$2:G$2001=G184,H$2:H$2001,"")),"")</f>
        <v/>
      </c>
      <c r="K184" t="str">
        <f t="array" aca="1" ref="K184" ca="1">IF(AND(G184&lt;&gt;"",G184&lt;&gt;G183),MAX(IF(G$2:G$2001=G184,I$2:I$2001,"")),"")</f>
        <v/>
      </c>
      <c r="L184" t="str">
        <f t="shared" ca="1" si="11"/>
        <v/>
      </c>
    </row>
    <row r="185" spans="2:12" x14ac:dyDescent="0.25">
      <c r="B185" t="str">
        <f t="shared" ca="1" si="9"/>
        <v/>
      </c>
      <c r="C185" t="str">
        <f t="shared" ca="1" si="8"/>
        <v/>
      </c>
      <c r="D185" s="156" t="str">
        <f t="array" aca="1" ref="D185" ca="1">IFERROR(IF(B185&lt;&gt;"",IF(OR(EXACT(OFFSET(Metadata!$A$1,0,0,Metadata!Metadata_Table_Length,1),C185)),1,""),""),"")</f>
        <v/>
      </c>
      <c r="E185" s="163" t="str">
        <f t="array" aca="1" ref="E185" ca="1">IF(B185&lt;&gt;"",IF(D185=1,OFFSET(Metadata!$B$1,MIN(IF(OFFSET(Metadata!$A$1,0,0,Metadata!Metadata_Table_Length,1)=C185,ROW(OFFSET(Metadata!$A$1,0,0,Metadata!Metadata_Table_Length,1))-1,"")),0),OFFSET(Metadata!$B$1,MIN(IF(OFFSET(Metadata!$A$1,0,0,Metadata!Metadata_Table_Length,1)=SUBSTITUTE(C185,"rawdatafilename","originalfilename"),ROW(OFFSET(Metadata!$A$1,0,0,Metadata!Metadata_Table_Length,1))-1,"")),0)),"")</f>
        <v/>
      </c>
      <c r="F185" t="str">
        <f t="shared" ca="1" si="10"/>
        <v/>
      </c>
      <c r="G185" t="str">
        <f t="array" aca="1" ref="G185" ca="1">IF(B185&lt;&gt;"",OFFSET(Metadata!$B$1,MIN(IF(OFFSET(Metadata!$A$1,0,0,Metadata!Metadata_Table_Length,1)=SUBSTITUTE(C185,"rawdatafilename","partnumber"),ROW(OFFSET(Metadata!$A$1,0,0,Metadata!Metadata_Table_Length,1))-1,"")),0),"")</f>
        <v/>
      </c>
      <c r="H185" t="str">
        <f t="array" aca="1" ref="H185" ca="1">IF(B185&lt;&gt;"",OFFSET(Metadata!$B$1,MIN(IF(OFFSET(Metadata!$A$1,0,0,Metadata!Metadata_Table_Length,1)=SUBSTITUTE(C185,"rawdatafilename","original_count"),ROW(OFFSET(Metadata!$A$1,0,0,Metadata!Metadata_Table_Length,1))-1,"")),0),"")</f>
        <v/>
      </c>
      <c r="I185" t="str">
        <f t="array" aca="1" ref="I185" ca="1">IF(B185&lt;&gt;"",OFFSET(Metadata!$B$1,MIN(IF(OFFSET(Metadata!$A$1,0,0,Metadata!Metadata_Table_Length,1)=SUBSTITUTE(C185,"rawdatafilename","count"),ROW(OFFSET(Metadata!$A$1,0,0,Metadata!Metadata_Table_Length,1))-1,"")),0),"")</f>
        <v/>
      </c>
      <c r="J185" t="str">
        <f t="array" aca="1" ref="J185" ca="1">IF(AND(G185&lt;&gt;"",G185&lt;&gt;G184),MAX(IF(G$2:G$2001=G185,H$2:H$2001,"")),"")</f>
        <v/>
      </c>
      <c r="K185" t="str">
        <f t="array" aca="1" ref="K185" ca="1">IF(AND(G185&lt;&gt;"",G185&lt;&gt;G184),MAX(IF(G$2:G$2001=G185,I$2:I$2001,"")),"")</f>
        <v/>
      </c>
      <c r="L185" t="str">
        <f t="shared" ca="1" si="11"/>
        <v/>
      </c>
    </row>
    <row r="186" spans="2:12" x14ac:dyDescent="0.25">
      <c r="B186" t="str">
        <f t="shared" ca="1" si="9"/>
        <v/>
      </c>
      <c r="C186" t="str">
        <f t="shared" ca="1" si="8"/>
        <v/>
      </c>
      <c r="D186" s="156" t="str">
        <f t="array" aca="1" ref="D186" ca="1">IFERROR(IF(B186&lt;&gt;"",IF(OR(EXACT(OFFSET(Metadata!$A$1,0,0,Metadata!Metadata_Table_Length,1),C186)),1,""),""),"")</f>
        <v/>
      </c>
      <c r="E186" s="163" t="str">
        <f t="array" aca="1" ref="E186" ca="1">IF(B186&lt;&gt;"",IF(D186=1,OFFSET(Metadata!$B$1,MIN(IF(OFFSET(Metadata!$A$1,0,0,Metadata!Metadata_Table_Length,1)=C186,ROW(OFFSET(Metadata!$A$1,0,0,Metadata!Metadata_Table_Length,1))-1,"")),0),OFFSET(Metadata!$B$1,MIN(IF(OFFSET(Metadata!$A$1,0,0,Metadata!Metadata_Table_Length,1)=SUBSTITUTE(C186,"rawdatafilename","originalfilename"),ROW(OFFSET(Metadata!$A$1,0,0,Metadata!Metadata_Table_Length,1))-1,"")),0)),"")</f>
        <v/>
      </c>
      <c r="F186" t="str">
        <f t="shared" ca="1" si="10"/>
        <v/>
      </c>
      <c r="G186" t="str">
        <f t="array" aca="1" ref="G186" ca="1">IF(B186&lt;&gt;"",OFFSET(Metadata!$B$1,MIN(IF(OFFSET(Metadata!$A$1,0,0,Metadata!Metadata_Table_Length,1)=SUBSTITUTE(C186,"rawdatafilename","partnumber"),ROW(OFFSET(Metadata!$A$1,0,0,Metadata!Metadata_Table_Length,1))-1,"")),0),"")</f>
        <v/>
      </c>
      <c r="H186" t="str">
        <f t="array" aca="1" ref="H186" ca="1">IF(B186&lt;&gt;"",OFFSET(Metadata!$B$1,MIN(IF(OFFSET(Metadata!$A$1,0,0,Metadata!Metadata_Table_Length,1)=SUBSTITUTE(C186,"rawdatafilename","original_count"),ROW(OFFSET(Metadata!$A$1,0,0,Metadata!Metadata_Table_Length,1))-1,"")),0),"")</f>
        <v/>
      </c>
      <c r="I186" t="str">
        <f t="array" aca="1" ref="I186" ca="1">IF(B186&lt;&gt;"",OFFSET(Metadata!$B$1,MIN(IF(OFFSET(Metadata!$A$1,0,0,Metadata!Metadata_Table_Length,1)=SUBSTITUTE(C186,"rawdatafilename","count"),ROW(OFFSET(Metadata!$A$1,0,0,Metadata!Metadata_Table_Length,1))-1,"")),0),"")</f>
        <v/>
      </c>
      <c r="J186" t="str">
        <f t="array" aca="1" ref="J186" ca="1">IF(AND(G186&lt;&gt;"",G186&lt;&gt;G185),MAX(IF(G$2:G$2001=G186,H$2:H$2001,"")),"")</f>
        <v/>
      </c>
      <c r="K186" t="str">
        <f t="array" aca="1" ref="K186" ca="1">IF(AND(G186&lt;&gt;"",G186&lt;&gt;G185),MAX(IF(G$2:G$2001=G186,I$2:I$2001,"")),"")</f>
        <v/>
      </c>
      <c r="L186" t="str">
        <f t="shared" ca="1" si="11"/>
        <v/>
      </c>
    </row>
    <row r="187" spans="2:12" x14ac:dyDescent="0.25">
      <c r="B187" t="str">
        <f t="shared" ca="1" si="9"/>
        <v/>
      </c>
      <c r="C187" t="str">
        <f t="shared" ca="1" si="8"/>
        <v/>
      </c>
      <c r="D187" s="156" t="str">
        <f t="array" aca="1" ref="D187" ca="1">IFERROR(IF(B187&lt;&gt;"",IF(OR(EXACT(OFFSET(Metadata!$A$1,0,0,Metadata!Metadata_Table_Length,1),C187)),1,""),""),"")</f>
        <v/>
      </c>
      <c r="E187" s="163" t="str">
        <f t="array" aca="1" ref="E187" ca="1">IF(B187&lt;&gt;"",IF(D187=1,OFFSET(Metadata!$B$1,MIN(IF(OFFSET(Metadata!$A$1,0,0,Metadata!Metadata_Table_Length,1)=C187,ROW(OFFSET(Metadata!$A$1,0,0,Metadata!Metadata_Table_Length,1))-1,"")),0),OFFSET(Metadata!$B$1,MIN(IF(OFFSET(Metadata!$A$1,0,0,Metadata!Metadata_Table_Length,1)=SUBSTITUTE(C187,"rawdatafilename","originalfilename"),ROW(OFFSET(Metadata!$A$1,0,0,Metadata!Metadata_Table_Length,1))-1,"")),0)),"")</f>
        <v/>
      </c>
      <c r="F187" t="str">
        <f t="shared" ca="1" si="10"/>
        <v/>
      </c>
      <c r="G187" t="str">
        <f t="array" aca="1" ref="G187" ca="1">IF(B187&lt;&gt;"",OFFSET(Metadata!$B$1,MIN(IF(OFFSET(Metadata!$A$1,0,0,Metadata!Metadata_Table_Length,1)=SUBSTITUTE(C187,"rawdatafilename","partnumber"),ROW(OFFSET(Metadata!$A$1,0,0,Metadata!Metadata_Table_Length,1))-1,"")),0),"")</f>
        <v/>
      </c>
      <c r="H187" t="str">
        <f t="array" aca="1" ref="H187" ca="1">IF(B187&lt;&gt;"",OFFSET(Metadata!$B$1,MIN(IF(OFFSET(Metadata!$A$1,0,0,Metadata!Metadata_Table_Length,1)=SUBSTITUTE(C187,"rawdatafilename","original_count"),ROW(OFFSET(Metadata!$A$1,0,0,Metadata!Metadata_Table_Length,1))-1,"")),0),"")</f>
        <v/>
      </c>
      <c r="I187" t="str">
        <f t="array" aca="1" ref="I187" ca="1">IF(B187&lt;&gt;"",OFFSET(Metadata!$B$1,MIN(IF(OFFSET(Metadata!$A$1,0,0,Metadata!Metadata_Table_Length,1)=SUBSTITUTE(C187,"rawdatafilename","count"),ROW(OFFSET(Metadata!$A$1,0,0,Metadata!Metadata_Table_Length,1))-1,"")),0),"")</f>
        <v/>
      </c>
      <c r="J187" t="str">
        <f t="array" aca="1" ref="J187" ca="1">IF(AND(G187&lt;&gt;"",G187&lt;&gt;G186),MAX(IF(G$2:G$2001=G187,H$2:H$2001,"")),"")</f>
        <v/>
      </c>
      <c r="K187" t="str">
        <f t="array" aca="1" ref="K187" ca="1">IF(AND(G187&lt;&gt;"",G187&lt;&gt;G186),MAX(IF(G$2:G$2001=G187,I$2:I$2001,"")),"")</f>
        <v/>
      </c>
      <c r="L187" t="str">
        <f t="shared" ca="1" si="11"/>
        <v/>
      </c>
    </row>
    <row r="188" spans="2:12" x14ac:dyDescent="0.25">
      <c r="B188" t="str">
        <f t="shared" ca="1" si="9"/>
        <v/>
      </c>
      <c r="C188" t="str">
        <f t="shared" ca="1" si="8"/>
        <v/>
      </c>
      <c r="D188" s="156" t="str">
        <f t="array" aca="1" ref="D188" ca="1">IFERROR(IF(B188&lt;&gt;"",IF(OR(EXACT(OFFSET(Metadata!$A$1,0,0,Metadata!Metadata_Table_Length,1),C188)),1,""),""),"")</f>
        <v/>
      </c>
      <c r="E188" s="163" t="str">
        <f t="array" aca="1" ref="E188" ca="1">IF(B188&lt;&gt;"",IF(D188=1,OFFSET(Metadata!$B$1,MIN(IF(OFFSET(Metadata!$A$1,0,0,Metadata!Metadata_Table_Length,1)=C188,ROW(OFFSET(Metadata!$A$1,0,0,Metadata!Metadata_Table_Length,1))-1,"")),0),OFFSET(Metadata!$B$1,MIN(IF(OFFSET(Metadata!$A$1,0,0,Metadata!Metadata_Table_Length,1)=SUBSTITUTE(C188,"rawdatafilename","originalfilename"),ROW(OFFSET(Metadata!$A$1,0,0,Metadata!Metadata_Table_Length,1))-1,"")),0)),"")</f>
        <v/>
      </c>
      <c r="F188" t="str">
        <f t="shared" ca="1" si="10"/>
        <v/>
      </c>
      <c r="G188" t="str">
        <f t="array" aca="1" ref="G188" ca="1">IF(B188&lt;&gt;"",OFFSET(Metadata!$B$1,MIN(IF(OFFSET(Metadata!$A$1,0,0,Metadata!Metadata_Table_Length,1)=SUBSTITUTE(C188,"rawdatafilename","partnumber"),ROW(OFFSET(Metadata!$A$1,0,0,Metadata!Metadata_Table_Length,1))-1,"")),0),"")</f>
        <v/>
      </c>
      <c r="H188" t="str">
        <f t="array" aca="1" ref="H188" ca="1">IF(B188&lt;&gt;"",OFFSET(Metadata!$B$1,MIN(IF(OFFSET(Metadata!$A$1,0,0,Metadata!Metadata_Table_Length,1)=SUBSTITUTE(C188,"rawdatafilename","original_count"),ROW(OFFSET(Metadata!$A$1,0,0,Metadata!Metadata_Table_Length,1))-1,"")),0),"")</f>
        <v/>
      </c>
      <c r="I188" t="str">
        <f t="array" aca="1" ref="I188" ca="1">IF(B188&lt;&gt;"",OFFSET(Metadata!$B$1,MIN(IF(OFFSET(Metadata!$A$1,0,0,Metadata!Metadata_Table_Length,1)=SUBSTITUTE(C188,"rawdatafilename","count"),ROW(OFFSET(Metadata!$A$1,0,0,Metadata!Metadata_Table_Length,1))-1,"")),0),"")</f>
        <v/>
      </c>
      <c r="J188" t="str">
        <f t="array" aca="1" ref="J188" ca="1">IF(AND(G188&lt;&gt;"",G188&lt;&gt;G187),MAX(IF(G$2:G$2001=G188,H$2:H$2001,"")),"")</f>
        <v/>
      </c>
      <c r="K188" t="str">
        <f t="array" aca="1" ref="K188" ca="1">IF(AND(G188&lt;&gt;"",G188&lt;&gt;G187),MAX(IF(G$2:G$2001=G188,I$2:I$2001,"")),"")</f>
        <v/>
      </c>
      <c r="L188" t="str">
        <f t="shared" ca="1" si="11"/>
        <v/>
      </c>
    </row>
    <row r="189" spans="2:12" x14ac:dyDescent="0.25">
      <c r="B189" t="str">
        <f t="shared" ca="1" si="9"/>
        <v/>
      </c>
      <c r="C189" t="str">
        <f t="shared" ca="1" si="8"/>
        <v/>
      </c>
      <c r="D189" s="156" t="str">
        <f t="array" aca="1" ref="D189" ca="1">IFERROR(IF(B189&lt;&gt;"",IF(OR(EXACT(OFFSET(Metadata!$A$1,0,0,Metadata!Metadata_Table_Length,1),C189)),1,""),""),"")</f>
        <v/>
      </c>
      <c r="E189" s="163" t="str">
        <f t="array" aca="1" ref="E189" ca="1">IF(B189&lt;&gt;"",IF(D189=1,OFFSET(Metadata!$B$1,MIN(IF(OFFSET(Metadata!$A$1,0,0,Metadata!Metadata_Table_Length,1)=C189,ROW(OFFSET(Metadata!$A$1,0,0,Metadata!Metadata_Table_Length,1))-1,"")),0),OFFSET(Metadata!$B$1,MIN(IF(OFFSET(Metadata!$A$1,0,0,Metadata!Metadata_Table_Length,1)=SUBSTITUTE(C189,"rawdatafilename","originalfilename"),ROW(OFFSET(Metadata!$A$1,0,0,Metadata!Metadata_Table_Length,1))-1,"")),0)),"")</f>
        <v/>
      </c>
      <c r="F189" t="str">
        <f t="shared" ca="1" si="10"/>
        <v/>
      </c>
      <c r="G189" t="str">
        <f t="array" aca="1" ref="G189" ca="1">IF(B189&lt;&gt;"",OFFSET(Metadata!$B$1,MIN(IF(OFFSET(Metadata!$A$1,0,0,Metadata!Metadata_Table_Length,1)=SUBSTITUTE(C189,"rawdatafilename","partnumber"),ROW(OFFSET(Metadata!$A$1,0,0,Metadata!Metadata_Table_Length,1))-1,"")),0),"")</f>
        <v/>
      </c>
      <c r="H189" t="str">
        <f t="array" aca="1" ref="H189" ca="1">IF(B189&lt;&gt;"",OFFSET(Metadata!$B$1,MIN(IF(OFFSET(Metadata!$A$1,0,0,Metadata!Metadata_Table_Length,1)=SUBSTITUTE(C189,"rawdatafilename","original_count"),ROW(OFFSET(Metadata!$A$1,0,0,Metadata!Metadata_Table_Length,1))-1,"")),0),"")</f>
        <v/>
      </c>
      <c r="I189" t="str">
        <f t="array" aca="1" ref="I189" ca="1">IF(B189&lt;&gt;"",OFFSET(Metadata!$B$1,MIN(IF(OFFSET(Metadata!$A$1,0,0,Metadata!Metadata_Table_Length,1)=SUBSTITUTE(C189,"rawdatafilename","count"),ROW(OFFSET(Metadata!$A$1,0,0,Metadata!Metadata_Table_Length,1))-1,"")),0),"")</f>
        <v/>
      </c>
      <c r="J189" t="str">
        <f t="array" aca="1" ref="J189" ca="1">IF(AND(G189&lt;&gt;"",G189&lt;&gt;G188),MAX(IF(G$2:G$2001=G189,H$2:H$2001,"")),"")</f>
        <v/>
      </c>
      <c r="K189" t="str">
        <f t="array" aca="1" ref="K189" ca="1">IF(AND(G189&lt;&gt;"",G189&lt;&gt;G188),MAX(IF(G$2:G$2001=G189,I$2:I$2001,"")),"")</f>
        <v/>
      </c>
      <c r="L189" t="str">
        <f t="shared" ca="1" si="11"/>
        <v/>
      </c>
    </row>
    <row r="190" spans="2:12" x14ac:dyDescent="0.25">
      <c r="B190" t="str">
        <f t="shared" ca="1" si="9"/>
        <v/>
      </c>
      <c r="C190" t="str">
        <f t="shared" ca="1" si="8"/>
        <v/>
      </c>
      <c r="D190" s="156" t="str">
        <f t="array" aca="1" ref="D190" ca="1">IFERROR(IF(B190&lt;&gt;"",IF(OR(EXACT(OFFSET(Metadata!$A$1,0,0,Metadata!Metadata_Table_Length,1),C190)),1,""),""),"")</f>
        <v/>
      </c>
      <c r="E190" s="163" t="str">
        <f t="array" aca="1" ref="E190" ca="1">IF(B190&lt;&gt;"",IF(D190=1,OFFSET(Metadata!$B$1,MIN(IF(OFFSET(Metadata!$A$1,0,0,Metadata!Metadata_Table_Length,1)=C190,ROW(OFFSET(Metadata!$A$1,0,0,Metadata!Metadata_Table_Length,1))-1,"")),0),OFFSET(Metadata!$B$1,MIN(IF(OFFSET(Metadata!$A$1,0,0,Metadata!Metadata_Table_Length,1)=SUBSTITUTE(C190,"rawdatafilename","originalfilename"),ROW(OFFSET(Metadata!$A$1,0,0,Metadata!Metadata_Table_Length,1))-1,"")),0)),"")</f>
        <v/>
      </c>
      <c r="F190" t="str">
        <f t="shared" ca="1" si="10"/>
        <v/>
      </c>
      <c r="G190" t="str">
        <f t="array" aca="1" ref="G190" ca="1">IF(B190&lt;&gt;"",OFFSET(Metadata!$B$1,MIN(IF(OFFSET(Metadata!$A$1,0,0,Metadata!Metadata_Table_Length,1)=SUBSTITUTE(C190,"rawdatafilename","partnumber"),ROW(OFFSET(Metadata!$A$1,0,0,Metadata!Metadata_Table_Length,1))-1,"")),0),"")</f>
        <v/>
      </c>
      <c r="H190" t="str">
        <f t="array" aca="1" ref="H190" ca="1">IF(B190&lt;&gt;"",OFFSET(Metadata!$B$1,MIN(IF(OFFSET(Metadata!$A$1,0,0,Metadata!Metadata_Table_Length,1)=SUBSTITUTE(C190,"rawdatafilename","original_count"),ROW(OFFSET(Metadata!$A$1,0,0,Metadata!Metadata_Table_Length,1))-1,"")),0),"")</f>
        <v/>
      </c>
      <c r="I190" t="str">
        <f t="array" aca="1" ref="I190" ca="1">IF(B190&lt;&gt;"",OFFSET(Metadata!$B$1,MIN(IF(OFFSET(Metadata!$A$1,0,0,Metadata!Metadata_Table_Length,1)=SUBSTITUTE(C190,"rawdatafilename","count"),ROW(OFFSET(Metadata!$A$1,0,0,Metadata!Metadata_Table_Length,1))-1,"")),0),"")</f>
        <v/>
      </c>
      <c r="J190" t="str">
        <f t="array" aca="1" ref="J190" ca="1">IF(AND(G190&lt;&gt;"",G190&lt;&gt;G189),MAX(IF(G$2:G$2001=G190,H$2:H$2001,"")),"")</f>
        <v/>
      </c>
      <c r="K190" t="str">
        <f t="array" aca="1" ref="K190" ca="1">IF(AND(G190&lt;&gt;"",G190&lt;&gt;G189),MAX(IF(G$2:G$2001=G190,I$2:I$2001,"")),"")</f>
        <v/>
      </c>
      <c r="L190" t="str">
        <f t="shared" ca="1" si="11"/>
        <v/>
      </c>
    </row>
    <row r="191" spans="2:12" x14ac:dyDescent="0.25">
      <c r="B191" t="str">
        <f t="shared" ca="1" si="9"/>
        <v/>
      </c>
      <c r="C191" t="str">
        <f t="shared" ca="1" si="8"/>
        <v/>
      </c>
      <c r="D191" s="156" t="str">
        <f t="array" aca="1" ref="D191" ca="1">IFERROR(IF(B191&lt;&gt;"",IF(OR(EXACT(OFFSET(Metadata!$A$1,0,0,Metadata!Metadata_Table_Length,1),C191)),1,""),""),"")</f>
        <v/>
      </c>
      <c r="E191" s="163" t="str">
        <f t="array" aca="1" ref="E191" ca="1">IF(B191&lt;&gt;"",IF(D191=1,OFFSET(Metadata!$B$1,MIN(IF(OFFSET(Metadata!$A$1,0,0,Metadata!Metadata_Table_Length,1)=C191,ROW(OFFSET(Metadata!$A$1,0,0,Metadata!Metadata_Table_Length,1))-1,"")),0),OFFSET(Metadata!$B$1,MIN(IF(OFFSET(Metadata!$A$1,0,0,Metadata!Metadata_Table_Length,1)=SUBSTITUTE(C191,"rawdatafilename","originalfilename"),ROW(OFFSET(Metadata!$A$1,0,0,Metadata!Metadata_Table_Length,1))-1,"")),0)),"")</f>
        <v/>
      </c>
      <c r="F191" t="str">
        <f t="shared" ca="1" si="10"/>
        <v/>
      </c>
      <c r="G191" t="str">
        <f t="array" aca="1" ref="G191" ca="1">IF(B191&lt;&gt;"",OFFSET(Metadata!$B$1,MIN(IF(OFFSET(Metadata!$A$1,0,0,Metadata!Metadata_Table_Length,1)=SUBSTITUTE(C191,"rawdatafilename","partnumber"),ROW(OFFSET(Metadata!$A$1,0,0,Metadata!Metadata_Table_Length,1))-1,"")),0),"")</f>
        <v/>
      </c>
      <c r="H191" t="str">
        <f t="array" aca="1" ref="H191" ca="1">IF(B191&lt;&gt;"",OFFSET(Metadata!$B$1,MIN(IF(OFFSET(Metadata!$A$1,0,0,Metadata!Metadata_Table_Length,1)=SUBSTITUTE(C191,"rawdatafilename","original_count"),ROW(OFFSET(Metadata!$A$1,0,0,Metadata!Metadata_Table_Length,1))-1,"")),0),"")</f>
        <v/>
      </c>
      <c r="I191" t="str">
        <f t="array" aca="1" ref="I191" ca="1">IF(B191&lt;&gt;"",OFFSET(Metadata!$B$1,MIN(IF(OFFSET(Metadata!$A$1,0,0,Metadata!Metadata_Table_Length,1)=SUBSTITUTE(C191,"rawdatafilename","count"),ROW(OFFSET(Metadata!$A$1,0,0,Metadata!Metadata_Table_Length,1))-1,"")),0),"")</f>
        <v/>
      </c>
      <c r="J191" t="str">
        <f t="array" aca="1" ref="J191" ca="1">IF(AND(G191&lt;&gt;"",G191&lt;&gt;G190),MAX(IF(G$2:G$2001=G191,H$2:H$2001,"")),"")</f>
        <v/>
      </c>
      <c r="K191" t="str">
        <f t="array" aca="1" ref="K191" ca="1">IF(AND(G191&lt;&gt;"",G191&lt;&gt;G190),MAX(IF(G$2:G$2001=G191,I$2:I$2001,"")),"")</f>
        <v/>
      </c>
      <c r="L191" t="str">
        <f t="shared" ca="1" si="11"/>
        <v/>
      </c>
    </row>
    <row r="192" spans="2:12" x14ac:dyDescent="0.25">
      <c r="B192" t="str">
        <f t="shared" ca="1" si="9"/>
        <v/>
      </c>
      <c r="C192" t="str">
        <f t="shared" ca="1" si="8"/>
        <v/>
      </c>
      <c r="D192" s="156" t="str">
        <f t="array" aca="1" ref="D192" ca="1">IFERROR(IF(B192&lt;&gt;"",IF(OR(EXACT(OFFSET(Metadata!$A$1,0,0,Metadata!Metadata_Table_Length,1),C192)),1,""),""),"")</f>
        <v/>
      </c>
      <c r="E192" s="163" t="str">
        <f t="array" aca="1" ref="E192" ca="1">IF(B192&lt;&gt;"",IF(D192=1,OFFSET(Metadata!$B$1,MIN(IF(OFFSET(Metadata!$A$1,0,0,Metadata!Metadata_Table_Length,1)=C192,ROW(OFFSET(Metadata!$A$1,0,0,Metadata!Metadata_Table_Length,1))-1,"")),0),OFFSET(Metadata!$B$1,MIN(IF(OFFSET(Metadata!$A$1,0,0,Metadata!Metadata_Table_Length,1)=SUBSTITUTE(C192,"rawdatafilename","originalfilename"),ROW(OFFSET(Metadata!$A$1,0,0,Metadata!Metadata_Table_Length,1))-1,"")),0)),"")</f>
        <v/>
      </c>
      <c r="F192" t="str">
        <f t="shared" ca="1" si="10"/>
        <v/>
      </c>
      <c r="G192" t="str">
        <f t="array" aca="1" ref="G192" ca="1">IF(B192&lt;&gt;"",OFFSET(Metadata!$B$1,MIN(IF(OFFSET(Metadata!$A$1,0,0,Metadata!Metadata_Table_Length,1)=SUBSTITUTE(C192,"rawdatafilename","partnumber"),ROW(OFFSET(Metadata!$A$1,0,0,Metadata!Metadata_Table_Length,1))-1,"")),0),"")</f>
        <v/>
      </c>
      <c r="H192" t="str">
        <f t="array" aca="1" ref="H192" ca="1">IF(B192&lt;&gt;"",OFFSET(Metadata!$B$1,MIN(IF(OFFSET(Metadata!$A$1,0,0,Metadata!Metadata_Table_Length,1)=SUBSTITUTE(C192,"rawdatafilename","original_count"),ROW(OFFSET(Metadata!$A$1,0,0,Metadata!Metadata_Table_Length,1))-1,"")),0),"")</f>
        <v/>
      </c>
      <c r="I192" t="str">
        <f t="array" aca="1" ref="I192" ca="1">IF(B192&lt;&gt;"",OFFSET(Metadata!$B$1,MIN(IF(OFFSET(Metadata!$A$1,0,0,Metadata!Metadata_Table_Length,1)=SUBSTITUTE(C192,"rawdatafilename","count"),ROW(OFFSET(Metadata!$A$1,0,0,Metadata!Metadata_Table_Length,1))-1,"")),0),"")</f>
        <v/>
      </c>
      <c r="J192" t="str">
        <f t="array" aca="1" ref="J192" ca="1">IF(AND(G192&lt;&gt;"",G192&lt;&gt;G191),MAX(IF(G$2:G$2001=G192,H$2:H$2001,"")),"")</f>
        <v/>
      </c>
      <c r="K192" t="str">
        <f t="array" aca="1" ref="K192" ca="1">IF(AND(G192&lt;&gt;"",G192&lt;&gt;G191),MAX(IF(G$2:G$2001=G192,I$2:I$2001,"")),"")</f>
        <v/>
      </c>
      <c r="L192" t="str">
        <f t="shared" ca="1" si="11"/>
        <v/>
      </c>
    </row>
    <row r="193" spans="2:12" x14ac:dyDescent="0.25">
      <c r="B193" t="str">
        <f t="shared" ca="1" si="9"/>
        <v/>
      </c>
      <c r="C193" t="str">
        <f t="shared" ca="1" si="8"/>
        <v/>
      </c>
      <c r="D193" s="156" t="str">
        <f t="array" aca="1" ref="D193" ca="1">IFERROR(IF(B193&lt;&gt;"",IF(OR(EXACT(OFFSET(Metadata!$A$1,0,0,Metadata!Metadata_Table_Length,1),C193)),1,""),""),"")</f>
        <v/>
      </c>
      <c r="E193" s="163" t="str">
        <f t="array" aca="1" ref="E193" ca="1">IF(B193&lt;&gt;"",IF(D193=1,OFFSET(Metadata!$B$1,MIN(IF(OFFSET(Metadata!$A$1,0,0,Metadata!Metadata_Table_Length,1)=C193,ROW(OFFSET(Metadata!$A$1,0,0,Metadata!Metadata_Table_Length,1))-1,"")),0),OFFSET(Metadata!$B$1,MIN(IF(OFFSET(Metadata!$A$1,0,0,Metadata!Metadata_Table_Length,1)=SUBSTITUTE(C193,"rawdatafilename","originalfilename"),ROW(OFFSET(Metadata!$A$1,0,0,Metadata!Metadata_Table_Length,1))-1,"")),0)),"")</f>
        <v/>
      </c>
      <c r="F193" t="str">
        <f t="shared" ca="1" si="10"/>
        <v/>
      </c>
      <c r="G193" t="str">
        <f t="array" aca="1" ref="G193" ca="1">IF(B193&lt;&gt;"",OFFSET(Metadata!$B$1,MIN(IF(OFFSET(Metadata!$A$1,0,0,Metadata!Metadata_Table_Length,1)=SUBSTITUTE(C193,"rawdatafilename","partnumber"),ROW(OFFSET(Metadata!$A$1,0,0,Metadata!Metadata_Table_Length,1))-1,"")),0),"")</f>
        <v/>
      </c>
      <c r="H193" t="str">
        <f t="array" aca="1" ref="H193" ca="1">IF(B193&lt;&gt;"",OFFSET(Metadata!$B$1,MIN(IF(OFFSET(Metadata!$A$1,0,0,Metadata!Metadata_Table_Length,1)=SUBSTITUTE(C193,"rawdatafilename","original_count"),ROW(OFFSET(Metadata!$A$1,0,0,Metadata!Metadata_Table_Length,1))-1,"")),0),"")</f>
        <v/>
      </c>
      <c r="I193" t="str">
        <f t="array" aca="1" ref="I193" ca="1">IF(B193&lt;&gt;"",OFFSET(Metadata!$B$1,MIN(IF(OFFSET(Metadata!$A$1,0,0,Metadata!Metadata_Table_Length,1)=SUBSTITUTE(C193,"rawdatafilename","count"),ROW(OFFSET(Metadata!$A$1,0,0,Metadata!Metadata_Table_Length,1))-1,"")),0),"")</f>
        <v/>
      </c>
      <c r="J193" t="str">
        <f t="array" aca="1" ref="J193" ca="1">IF(AND(G193&lt;&gt;"",G193&lt;&gt;G192),MAX(IF(G$2:G$2001=G193,H$2:H$2001,"")),"")</f>
        <v/>
      </c>
      <c r="K193" t="str">
        <f t="array" aca="1" ref="K193" ca="1">IF(AND(G193&lt;&gt;"",G193&lt;&gt;G192),MAX(IF(G$2:G$2001=G193,I$2:I$2001,"")),"")</f>
        <v/>
      </c>
      <c r="L193" t="str">
        <f t="shared" ca="1" si="11"/>
        <v/>
      </c>
    </row>
    <row r="194" spans="2:12" x14ac:dyDescent="0.25">
      <c r="B194" t="str">
        <f t="shared" ca="1" si="9"/>
        <v/>
      </c>
      <c r="C194" t="str">
        <f t="shared" ref="C194:C257" ca="1" si="12">IF(B194&lt;&gt;"",CONCATENATE("RESULTS_SEARCH_",B194,"_PARAMETERS_PEAKLIST_rawdatafilename"),"")</f>
        <v/>
      </c>
      <c r="D194" s="156" t="str">
        <f t="array" aca="1" ref="D194" ca="1">IFERROR(IF(B194&lt;&gt;"",IF(OR(EXACT(OFFSET(Metadata!$A$1,0,0,Metadata!Metadata_Table_Length,1),C194)),1,""),""),"")</f>
        <v/>
      </c>
      <c r="E194" s="163" t="str">
        <f t="array" aca="1" ref="E194" ca="1">IF(B194&lt;&gt;"",IF(D194=1,OFFSET(Metadata!$B$1,MIN(IF(OFFSET(Metadata!$A$1,0,0,Metadata!Metadata_Table_Length,1)=C194,ROW(OFFSET(Metadata!$A$1,0,0,Metadata!Metadata_Table_Length,1))-1,"")),0),OFFSET(Metadata!$B$1,MIN(IF(OFFSET(Metadata!$A$1,0,0,Metadata!Metadata_Table_Length,1)=SUBSTITUTE(C194,"rawdatafilename","originalfilename"),ROW(OFFSET(Metadata!$A$1,0,0,Metadata!Metadata_Table_Length,1))-1,"")),0)),"")</f>
        <v/>
      </c>
      <c r="F194" t="str">
        <f t="shared" ca="1" si="10"/>
        <v/>
      </c>
      <c r="G194" t="str">
        <f t="array" aca="1" ref="G194" ca="1">IF(B194&lt;&gt;"",OFFSET(Metadata!$B$1,MIN(IF(OFFSET(Metadata!$A$1,0,0,Metadata!Metadata_Table_Length,1)=SUBSTITUTE(C194,"rawdatafilename","partnumber"),ROW(OFFSET(Metadata!$A$1,0,0,Metadata!Metadata_Table_Length,1))-1,"")),0),"")</f>
        <v/>
      </c>
      <c r="H194" t="str">
        <f t="array" aca="1" ref="H194" ca="1">IF(B194&lt;&gt;"",OFFSET(Metadata!$B$1,MIN(IF(OFFSET(Metadata!$A$1,0,0,Metadata!Metadata_Table_Length,1)=SUBSTITUTE(C194,"rawdatafilename","original_count"),ROW(OFFSET(Metadata!$A$1,0,0,Metadata!Metadata_Table_Length,1))-1,"")),0),"")</f>
        <v/>
      </c>
      <c r="I194" t="str">
        <f t="array" aca="1" ref="I194" ca="1">IF(B194&lt;&gt;"",OFFSET(Metadata!$B$1,MIN(IF(OFFSET(Metadata!$A$1,0,0,Metadata!Metadata_Table_Length,1)=SUBSTITUTE(C194,"rawdatafilename","count"),ROW(OFFSET(Metadata!$A$1,0,0,Metadata!Metadata_Table_Length,1))-1,"")),0),"")</f>
        <v/>
      </c>
      <c r="J194" t="str">
        <f t="array" aca="1" ref="J194" ca="1">IF(AND(G194&lt;&gt;"",G194&lt;&gt;G193),MAX(IF(G$2:G$2001=G194,H$2:H$2001,"")),"")</f>
        <v/>
      </c>
      <c r="K194" t="str">
        <f t="array" aca="1" ref="K194" ca="1">IF(AND(G194&lt;&gt;"",G194&lt;&gt;G193),MAX(IF(G$2:G$2001=G194,I$2:I$2001,"")),"")</f>
        <v/>
      </c>
      <c r="L194" t="str">
        <f t="shared" ca="1" si="11"/>
        <v/>
      </c>
    </row>
    <row r="195" spans="2:12" x14ac:dyDescent="0.25">
      <c r="B195" t="str">
        <f t="shared" ref="B195:B258" ca="1" si="13">IF(B194&lt;&gt;"",IF(B194+1&lt;=$A$9,B194+1,""),"")</f>
        <v/>
      </c>
      <c r="C195" t="str">
        <f t="shared" ca="1" si="12"/>
        <v/>
      </c>
      <c r="D195" s="156" t="str">
        <f t="array" aca="1" ref="D195" ca="1">IFERROR(IF(B195&lt;&gt;"",IF(OR(EXACT(OFFSET(Metadata!$A$1,0,0,Metadata!Metadata_Table_Length,1),C195)),1,""),""),"")</f>
        <v/>
      </c>
      <c r="E195" s="163" t="str">
        <f t="array" aca="1" ref="E195" ca="1">IF(B195&lt;&gt;"",IF(D195=1,OFFSET(Metadata!$B$1,MIN(IF(OFFSET(Metadata!$A$1,0,0,Metadata!Metadata_Table_Length,1)=C195,ROW(OFFSET(Metadata!$A$1,0,0,Metadata!Metadata_Table_Length,1))-1,"")),0),OFFSET(Metadata!$B$1,MIN(IF(OFFSET(Metadata!$A$1,0,0,Metadata!Metadata_Table_Length,1)=SUBSTITUTE(C195,"rawdatafilename","originalfilename"),ROW(OFFSET(Metadata!$A$1,0,0,Metadata!Metadata_Table_Length,1))-1,"")),0)),"")</f>
        <v/>
      </c>
      <c r="F195" t="str">
        <f t="shared" ref="F195:F258" ca="1" si="14">IF(F194&lt;&gt;"",IF(E195&lt;&gt;"",IF(E195&lt;&gt;E194,F194+1,F194),""),"")</f>
        <v/>
      </c>
      <c r="G195" t="str">
        <f t="array" aca="1" ref="G195" ca="1">IF(B195&lt;&gt;"",OFFSET(Metadata!$B$1,MIN(IF(OFFSET(Metadata!$A$1,0,0,Metadata!Metadata_Table_Length,1)=SUBSTITUTE(C195,"rawdatafilename","partnumber"),ROW(OFFSET(Metadata!$A$1,0,0,Metadata!Metadata_Table_Length,1))-1,"")),0),"")</f>
        <v/>
      </c>
      <c r="H195" t="str">
        <f t="array" aca="1" ref="H195" ca="1">IF(B195&lt;&gt;"",OFFSET(Metadata!$B$1,MIN(IF(OFFSET(Metadata!$A$1,0,0,Metadata!Metadata_Table_Length,1)=SUBSTITUTE(C195,"rawdatafilename","original_count"),ROW(OFFSET(Metadata!$A$1,0,0,Metadata!Metadata_Table_Length,1))-1,"")),0),"")</f>
        <v/>
      </c>
      <c r="I195" t="str">
        <f t="array" aca="1" ref="I195" ca="1">IF(B195&lt;&gt;"",OFFSET(Metadata!$B$1,MIN(IF(OFFSET(Metadata!$A$1,0,0,Metadata!Metadata_Table_Length,1)=SUBSTITUTE(C195,"rawdatafilename","count"),ROW(OFFSET(Metadata!$A$1,0,0,Metadata!Metadata_Table_Length,1))-1,"")),0),"")</f>
        <v/>
      </c>
      <c r="J195" t="str">
        <f t="array" aca="1" ref="J195" ca="1">IF(AND(G195&lt;&gt;"",G195&lt;&gt;G194),MAX(IF(G$2:G$2001=G195,H$2:H$2001,"")),"")</f>
        <v/>
      </c>
      <c r="K195" t="str">
        <f t="array" aca="1" ref="K195" ca="1">IF(AND(G195&lt;&gt;"",G195&lt;&gt;G194),MAX(IF(G$2:G$2001=G195,I$2:I$2001,"")),"")</f>
        <v/>
      </c>
      <c r="L195" t="str">
        <f t="shared" ref="L195:L258" ca="1" si="15">IF(F195&lt;&gt;"",IF(F195&lt;&gt;F194,F195,""),"")</f>
        <v/>
      </c>
    </row>
    <row r="196" spans="2:12" x14ac:dyDescent="0.25">
      <c r="B196" t="str">
        <f t="shared" ca="1" si="13"/>
        <v/>
      </c>
      <c r="C196" t="str">
        <f t="shared" ca="1" si="12"/>
        <v/>
      </c>
      <c r="D196" s="156" t="str">
        <f t="array" aca="1" ref="D196" ca="1">IFERROR(IF(B196&lt;&gt;"",IF(OR(EXACT(OFFSET(Metadata!$A$1,0,0,Metadata!Metadata_Table_Length,1),C196)),1,""),""),"")</f>
        <v/>
      </c>
      <c r="E196" s="163" t="str">
        <f t="array" aca="1" ref="E196" ca="1">IF(B196&lt;&gt;"",IF(D196=1,OFFSET(Metadata!$B$1,MIN(IF(OFFSET(Metadata!$A$1,0,0,Metadata!Metadata_Table_Length,1)=C196,ROW(OFFSET(Metadata!$A$1,0,0,Metadata!Metadata_Table_Length,1))-1,"")),0),OFFSET(Metadata!$B$1,MIN(IF(OFFSET(Metadata!$A$1,0,0,Metadata!Metadata_Table_Length,1)=SUBSTITUTE(C196,"rawdatafilename","originalfilename"),ROW(OFFSET(Metadata!$A$1,0,0,Metadata!Metadata_Table_Length,1))-1,"")),0)),"")</f>
        <v/>
      </c>
      <c r="F196" t="str">
        <f t="shared" ca="1" si="14"/>
        <v/>
      </c>
      <c r="G196" t="str">
        <f t="array" aca="1" ref="G196" ca="1">IF(B196&lt;&gt;"",OFFSET(Metadata!$B$1,MIN(IF(OFFSET(Metadata!$A$1,0,0,Metadata!Metadata_Table_Length,1)=SUBSTITUTE(C196,"rawdatafilename","partnumber"),ROW(OFFSET(Metadata!$A$1,0,0,Metadata!Metadata_Table_Length,1))-1,"")),0),"")</f>
        <v/>
      </c>
      <c r="H196" t="str">
        <f t="array" aca="1" ref="H196" ca="1">IF(B196&lt;&gt;"",OFFSET(Metadata!$B$1,MIN(IF(OFFSET(Metadata!$A$1,0,0,Metadata!Metadata_Table_Length,1)=SUBSTITUTE(C196,"rawdatafilename","original_count"),ROW(OFFSET(Metadata!$A$1,0,0,Metadata!Metadata_Table_Length,1))-1,"")),0),"")</f>
        <v/>
      </c>
      <c r="I196" t="str">
        <f t="array" aca="1" ref="I196" ca="1">IF(B196&lt;&gt;"",OFFSET(Metadata!$B$1,MIN(IF(OFFSET(Metadata!$A$1,0,0,Metadata!Metadata_Table_Length,1)=SUBSTITUTE(C196,"rawdatafilename","count"),ROW(OFFSET(Metadata!$A$1,0,0,Metadata!Metadata_Table_Length,1))-1,"")),0),"")</f>
        <v/>
      </c>
      <c r="J196" t="str">
        <f t="array" aca="1" ref="J196" ca="1">IF(AND(G196&lt;&gt;"",G196&lt;&gt;G195),MAX(IF(G$2:G$2001=G196,H$2:H$2001,"")),"")</f>
        <v/>
      </c>
      <c r="K196" t="str">
        <f t="array" aca="1" ref="K196" ca="1">IF(AND(G196&lt;&gt;"",G196&lt;&gt;G195),MAX(IF(G$2:G$2001=G196,I$2:I$2001,"")),"")</f>
        <v/>
      </c>
      <c r="L196" t="str">
        <f t="shared" ca="1" si="15"/>
        <v/>
      </c>
    </row>
    <row r="197" spans="2:12" x14ac:dyDescent="0.25">
      <c r="B197" t="str">
        <f t="shared" ca="1" si="13"/>
        <v/>
      </c>
      <c r="C197" t="str">
        <f t="shared" ca="1" si="12"/>
        <v/>
      </c>
      <c r="D197" s="156" t="str">
        <f t="array" aca="1" ref="D197" ca="1">IFERROR(IF(B197&lt;&gt;"",IF(OR(EXACT(OFFSET(Metadata!$A$1,0,0,Metadata!Metadata_Table_Length,1),C197)),1,""),""),"")</f>
        <v/>
      </c>
      <c r="E197" s="163" t="str">
        <f t="array" aca="1" ref="E197" ca="1">IF(B197&lt;&gt;"",IF(D197=1,OFFSET(Metadata!$B$1,MIN(IF(OFFSET(Metadata!$A$1,0,0,Metadata!Metadata_Table_Length,1)=C197,ROW(OFFSET(Metadata!$A$1,0,0,Metadata!Metadata_Table_Length,1))-1,"")),0),OFFSET(Metadata!$B$1,MIN(IF(OFFSET(Metadata!$A$1,0,0,Metadata!Metadata_Table_Length,1)=SUBSTITUTE(C197,"rawdatafilename","originalfilename"),ROW(OFFSET(Metadata!$A$1,0,0,Metadata!Metadata_Table_Length,1))-1,"")),0)),"")</f>
        <v/>
      </c>
      <c r="F197" t="str">
        <f t="shared" ca="1" si="14"/>
        <v/>
      </c>
      <c r="G197" t="str">
        <f t="array" aca="1" ref="G197" ca="1">IF(B197&lt;&gt;"",OFFSET(Metadata!$B$1,MIN(IF(OFFSET(Metadata!$A$1,0,0,Metadata!Metadata_Table_Length,1)=SUBSTITUTE(C197,"rawdatafilename","partnumber"),ROW(OFFSET(Metadata!$A$1,0,0,Metadata!Metadata_Table_Length,1))-1,"")),0),"")</f>
        <v/>
      </c>
      <c r="H197" t="str">
        <f t="array" aca="1" ref="H197" ca="1">IF(B197&lt;&gt;"",OFFSET(Metadata!$B$1,MIN(IF(OFFSET(Metadata!$A$1,0,0,Metadata!Metadata_Table_Length,1)=SUBSTITUTE(C197,"rawdatafilename","original_count"),ROW(OFFSET(Metadata!$A$1,0,0,Metadata!Metadata_Table_Length,1))-1,"")),0),"")</f>
        <v/>
      </c>
      <c r="I197" t="str">
        <f t="array" aca="1" ref="I197" ca="1">IF(B197&lt;&gt;"",OFFSET(Metadata!$B$1,MIN(IF(OFFSET(Metadata!$A$1,0,0,Metadata!Metadata_Table_Length,1)=SUBSTITUTE(C197,"rawdatafilename","count"),ROW(OFFSET(Metadata!$A$1,0,0,Metadata!Metadata_Table_Length,1))-1,"")),0),"")</f>
        <v/>
      </c>
      <c r="J197" t="str">
        <f t="array" aca="1" ref="J197" ca="1">IF(AND(G197&lt;&gt;"",G197&lt;&gt;G196),MAX(IF(G$2:G$2001=G197,H$2:H$2001,"")),"")</f>
        <v/>
      </c>
      <c r="K197" t="str">
        <f t="array" aca="1" ref="K197" ca="1">IF(AND(G197&lt;&gt;"",G197&lt;&gt;G196),MAX(IF(G$2:G$2001=G197,I$2:I$2001,"")),"")</f>
        <v/>
      </c>
      <c r="L197" t="str">
        <f t="shared" ca="1" si="15"/>
        <v/>
      </c>
    </row>
    <row r="198" spans="2:12" x14ac:dyDescent="0.25">
      <c r="B198" t="str">
        <f t="shared" ca="1" si="13"/>
        <v/>
      </c>
      <c r="C198" t="str">
        <f t="shared" ca="1" si="12"/>
        <v/>
      </c>
      <c r="D198" s="156" t="str">
        <f t="array" aca="1" ref="D198" ca="1">IFERROR(IF(B198&lt;&gt;"",IF(OR(EXACT(OFFSET(Metadata!$A$1,0,0,Metadata!Metadata_Table_Length,1),C198)),1,""),""),"")</f>
        <v/>
      </c>
      <c r="E198" s="163" t="str">
        <f t="array" aca="1" ref="E198" ca="1">IF(B198&lt;&gt;"",IF(D198=1,OFFSET(Metadata!$B$1,MIN(IF(OFFSET(Metadata!$A$1,0,0,Metadata!Metadata_Table_Length,1)=C198,ROW(OFFSET(Metadata!$A$1,0,0,Metadata!Metadata_Table_Length,1))-1,"")),0),OFFSET(Metadata!$B$1,MIN(IF(OFFSET(Metadata!$A$1,0,0,Metadata!Metadata_Table_Length,1)=SUBSTITUTE(C198,"rawdatafilename","originalfilename"),ROW(OFFSET(Metadata!$A$1,0,0,Metadata!Metadata_Table_Length,1))-1,"")),0)),"")</f>
        <v/>
      </c>
      <c r="F198" t="str">
        <f t="shared" ca="1" si="14"/>
        <v/>
      </c>
      <c r="G198" t="str">
        <f t="array" aca="1" ref="G198" ca="1">IF(B198&lt;&gt;"",OFFSET(Metadata!$B$1,MIN(IF(OFFSET(Metadata!$A$1,0,0,Metadata!Metadata_Table_Length,1)=SUBSTITUTE(C198,"rawdatafilename","partnumber"),ROW(OFFSET(Metadata!$A$1,0,0,Metadata!Metadata_Table_Length,1))-1,"")),0),"")</f>
        <v/>
      </c>
      <c r="H198" t="str">
        <f t="array" aca="1" ref="H198" ca="1">IF(B198&lt;&gt;"",OFFSET(Metadata!$B$1,MIN(IF(OFFSET(Metadata!$A$1,0,0,Metadata!Metadata_Table_Length,1)=SUBSTITUTE(C198,"rawdatafilename","original_count"),ROW(OFFSET(Metadata!$A$1,0,0,Metadata!Metadata_Table_Length,1))-1,"")),0),"")</f>
        <v/>
      </c>
      <c r="I198" t="str">
        <f t="array" aca="1" ref="I198" ca="1">IF(B198&lt;&gt;"",OFFSET(Metadata!$B$1,MIN(IF(OFFSET(Metadata!$A$1,0,0,Metadata!Metadata_Table_Length,1)=SUBSTITUTE(C198,"rawdatafilename","count"),ROW(OFFSET(Metadata!$A$1,0,0,Metadata!Metadata_Table_Length,1))-1,"")),0),"")</f>
        <v/>
      </c>
      <c r="J198" t="str">
        <f t="array" aca="1" ref="J198" ca="1">IF(AND(G198&lt;&gt;"",G198&lt;&gt;G197),MAX(IF(G$2:G$2001=G198,H$2:H$2001,"")),"")</f>
        <v/>
      </c>
      <c r="K198" t="str">
        <f t="array" aca="1" ref="K198" ca="1">IF(AND(G198&lt;&gt;"",G198&lt;&gt;G197),MAX(IF(G$2:G$2001=G198,I$2:I$2001,"")),"")</f>
        <v/>
      </c>
      <c r="L198" t="str">
        <f t="shared" ca="1" si="15"/>
        <v/>
      </c>
    </row>
    <row r="199" spans="2:12" x14ac:dyDescent="0.25">
      <c r="B199" t="str">
        <f t="shared" ca="1" si="13"/>
        <v/>
      </c>
      <c r="C199" t="str">
        <f t="shared" ca="1" si="12"/>
        <v/>
      </c>
      <c r="D199" s="156" t="str">
        <f t="array" aca="1" ref="D199" ca="1">IFERROR(IF(B199&lt;&gt;"",IF(OR(EXACT(OFFSET(Metadata!$A$1,0,0,Metadata!Metadata_Table_Length,1),C199)),1,""),""),"")</f>
        <v/>
      </c>
      <c r="E199" s="163" t="str">
        <f t="array" aca="1" ref="E199" ca="1">IF(B199&lt;&gt;"",IF(D199=1,OFFSET(Metadata!$B$1,MIN(IF(OFFSET(Metadata!$A$1,0,0,Metadata!Metadata_Table_Length,1)=C199,ROW(OFFSET(Metadata!$A$1,0,0,Metadata!Metadata_Table_Length,1))-1,"")),0),OFFSET(Metadata!$B$1,MIN(IF(OFFSET(Metadata!$A$1,0,0,Metadata!Metadata_Table_Length,1)=SUBSTITUTE(C199,"rawdatafilename","originalfilename"),ROW(OFFSET(Metadata!$A$1,0,0,Metadata!Metadata_Table_Length,1))-1,"")),0)),"")</f>
        <v/>
      </c>
      <c r="F199" t="str">
        <f t="shared" ca="1" si="14"/>
        <v/>
      </c>
      <c r="G199" t="str">
        <f t="array" aca="1" ref="G199" ca="1">IF(B199&lt;&gt;"",OFFSET(Metadata!$B$1,MIN(IF(OFFSET(Metadata!$A$1,0,0,Metadata!Metadata_Table_Length,1)=SUBSTITUTE(C199,"rawdatafilename","partnumber"),ROW(OFFSET(Metadata!$A$1,0,0,Metadata!Metadata_Table_Length,1))-1,"")),0),"")</f>
        <v/>
      </c>
      <c r="H199" t="str">
        <f t="array" aca="1" ref="H199" ca="1">IF(B199&lt;&gt;"",OFFSET(Metadata!$B$1,MIN(IF(OFFSET(Metadata!$A$1,0,0,Metadata!Metadata_Table_Length,1)=SUBSTITUTE(C199,"rawdatafilename","original_count"),ROW(OFFSET(Metadata!$A$1,0,0,Metadata!Metadata_Table_Length,1))-1,"")),0),"")</f>
        <v/>
      </c>
      <c r="I199" t="str">
        <f t="array" aca="1" ref="I199" ca="1">IF(B199&lt;&gt;"",OFFSET(Metadata!$B$1,MIN(IF(OFFSET(Metadata!$A$1,0,0,Metadata!Metadata_Table_Length,1)=SUBSTITUTE(C199,"rawdatafilename","count"),ROW(OFFSET(Metadata!$A$1,0,0,Metadata!Metadata_Table_Length,1))-1,"")),0),"")</f>
        <v/>
      </c>
      <c r="J199" t="str">
        <f t="array" aca="1" ref="J199" ca="1">IF(AND(G199&lt;&gt;"",G199&lt;&gt;G198),MAX(IF(G$2:G$2001=G199,H$2:H$2001,"")),"")</f>
        <v/>
      </c>
      <c r="K199" t="str">
        <f t="array" aca="1" ref="K199" ca="1">IF(AND(G199&lt;&gt;"",G199&lt;&gt;G198),MAX(IF(G$2:G$2001=G199,I$2:I$2001,"")),"")</f>
        <v/>
      </c>
      <c r="L199" t="str">
        <f t="shared" ca="1" si="15"/>
        <v/>
      </c>
    </row>
    <row r="200" spans="2:12" x14ac:dyDescent="0.25">
      <c r="B200" t="str">
        <f t="shared" ca="1" si="13"/>
        <v/>
      </c>
      <c r="C200" t="str">
        <f t="shared" ca="1" si="12"/>
        <v/>
      </c>
      <c r="D200" s="156" t="str">
        <f t="array" aca="1" ref="D200" ca="1">IFERROR(IF(B200&lt;&gt;"",IF(OR(EXACT(OFFSET(Metadata!$A$1,0,0,Metadata!Metadata_Table_Length,1),C200)),1,""),""),"")</f>
        <v/>
      </c>
      <c r="E200" s="163" t="str">
        <f t="array" aca="1" ref="E200" ca="1">IF(B200&lt;&gt;"",IF(D200=1,OFFSET(Metadata!$B$1,MIN(IF(OFFSET(Metadata!$A$1,0,0,Metadata!Metadata_Table_Length,1)=C200,ROW(OFFSET(Metadata!$A$1,0,0,Metadata!Metadata_Table_Length,1))-1,"")),0),OFFSET(Metadata!$B$1,MIN(IF(OFFSET(Metadata!$A$1,0,0,Metadata!Metadata_Table_Length,1)=SUBSTITUTE(C200,"rawdatafilename","originalfilename"),ROW(OFFSET(Metadata!$A$1,0,0,Metadata!Metadata_Table_Length,1))-1,"")),0)),"")</f>
        <v/>
      </c>
      <c r="F200" t="str">
        <f t="shared" ca="1" si="14"/>
        <v/>
      </c>
      <c r="G200" t="str">
        <f t="array" aca="1" ref="G200" ca="1">IF(B200&lt;&gt;"",OFFSET(Metadata!$B$1,MIN(IF(OFFSET(Metadata!$A$1,0,0,Metadata!Metadata_Table_Length,1)=SUBSTITUTE(C200,"rawdatafilename","partnumber"),ROW(OFFSET(Metadata!$A$1,0,0,Metadata!Metadata_Table_Length,1))-1,"")),0),"")</f>
        <v/>
      </c>
      <c r="H200" t="str">
        <f t="array" aca="1" ref="H200" ca="1">IF(B200&lt;&gt;"",OFFSET(Metadata!$B$1,MIN(IF(OFFSET(Metadata!$A$1,0,0,Metadata!Metadata_Table_Length,1)=SUBSTITUTE(C200,"rawdatafilename","original_count"),ROW(OFFSET(Metadata!$A$1,0,0,Metadata!Metadata_Table_Length,1))-1,"")),0),"")</f>
        <v/>
      </c>
      <c r="I200" t="str">
        <f t="array" aca="1" ref="I200" ca="1">IF(B200&lt;&gt;"",OFFSET(Metadata!$B$1,MIN(IF(OFFSET(Metadata!$A$1,0,0,Metadata!Metadata_Table_Length,1)=SUBSTITUTE(C200,"rawdatafilename","count"),ROW(OFFSET(Metadata!$A$1,0,0,Metadata!Metadata_Table_Length,1))-1,"")),0),"")</f>
        <v/>
      </c>
      <c r="J200" t="str">
        <f t="array" aca="1" ref="J200" ca="1">IF(AND(G200&lt;&gt;"",G200&lt;&gt;G199),MAX(IF(G$2:G$2001=G200,H$2:H$2001,"")),"")</f>
        <v/>
      </c>
      <c r="K200" t="str">
        <f t="array" aca="1" ref="K200" ca="1">IF(AND(G200&lt;&gt;"",G200&lt;&gt;G199),MAX(IF(G$2:G$2001=G200,I$2:I$2001,"")),"")</f>
        <v/>
      </c>
      <c r="L200" t="str">
        <f t="shared" ca="1" si="15"/>
        <v/>
      </c>
    </row>
    <row r="201" spans="2:12" x14ac:dyDescent="0.25">
      <c r="B201" t="str">
        <f t="shared" ca="1" si="13"/>
        <v/>
      </c>
      <c r="C201" t="str">
        <f t="shared" ca="1" si="12"/>
        <v/>
      </c>
      <c r="D201" s="156" t="str">
        <f t="array" aca="1" ref="D201" ca="1">IFERROR(IF(B201&lt;&gt;"",IF(OR(EXACT(OFFSET(Metadata!$A$1,0,0,Metadata!Metadata_Table_Length,1),C201)),1,""),""),"")</f>
        <v/>
      </c>
      <c r="E201" s="163" t="str">
        <f t="array" aca="1" ref="E201" ca="1">IF(B201&lt;&gt;"",IF(D201=1,OFFSET(Metadata!$B$1,MIN(IF(OFFSET(Metadata!$A$1,0,0,Metadata!Metadata_Table_Length,1)=C201,ROW(OFFSET(Metadata!$A$1,0,0,Metadata!Metadata_Table_Length,1))-1,"")),0),OFFSET(Metadata!$B$1,MIN(IF(OFFSET(Metadata!$A$1,0,0,Metadata!Metadata_Table_Length,1)=SUBSTITUTE(C201,"rawdatafilename","originalfilename"),ROW(OFFSET(Metadata!$A$1,0,0,Metadata!Metadata_Table_Length,1))-1,"")),0)),"")</f>
        <v/>
      </c>
      <c r="F201" t="str">
        <f t="shared" ca="1" si="14"/>
        <v/>
      </c>
      <c r="G201" t="str">
        <f t="array" aca="1" ref="G201" ca="1">IF(B201&lt;&gt;"",OFFSET(Metadata!$B$1,MIN(IF(OFFSET(Metadata!$A$1,0,0,Metadata!Metadata_Table_Length,1)=SUBSTITUTE(C201,"rawdatafilename","partnumber"),ROW(OFFSET(Metadata!$A$1,0,0,Metadata!Metadata_Table_Length,1))-1,"")),0),"")</f>
        <v/>
      </c>
      <c r="H201" t="str">
        <f t="array" aca="1" ref="H201" ca="1">IF(B201&lt;&gt;"",OFFSET(Metadata!$B$1,MIN(IF(OFFSET(Metadata!$A$1,0,0,Metadata!Metadata_Table_Length,1)=SUBSTITUTE(C201,"rawdatafilename","original_count"),ROW(OFFSET(Metadata!$A$1,0,0,Metadata!Metadata_Table_Length,1))-1,"")),0),"")</f>
        <v/>
      </c>
      <c r="I201" t="str">
        <f t="array" aca="1" ref="I201" ca="1">IF(B201&lt;&gt;"",OFFSET(Metadata!$B$1,MIN(IF(OFFSET(Metadata!$A$1,0,0,Metadata!Metadata_Table_Length,1)=SUBSTITUTE(C201,"rawdatafilename","count"),ROW(OFFSET(Metadata!$A$1,0,0,Metadata!Metadata_Table_Length,1))-1,"")),0),"")</f>
        <v/>
      </c>
      <c r="J201" t="str">
        <f t="array" aca="1" ref="J201" ca="1">IF(AND(G201&lt;&gt;"",G201&lt;&gt;G200),MAX(IF(G$2:G$2001=G201,H$2:H$2001,"")),"")</f>
        <v/>
      </c>
      <c r="K201" t="str">
        <f t="array" aca="1" ref="K201" ca="1">IF(AND(G201&lt;&gt;"",G201&lt;&gt;G200),MAX(IF(G$2:G$2001=G201,I$2:I$2001,"")),"")</f>
        <v/>
      </c>
      <c r="L201" t="str">
        <f t="shared" ca="1" si="15"/>
        <v/>
      </c>
    </row>
    <row r="202" spans="2:12" x14ac:dyDescent="0.25">
      <c r="B202" t="str">
        <f t="shared" ca="1" si="13"/>
        <v/>
      </c>
      <c r="C202" t="str">
        <f t="shared" ca="1" si="12"/>
        <v/>
      </c>
      <c r="D202" s="156" t="str">
        <f t="array" aca="1" ref="D202" ca="1">IFERROR(IF(B202&lt;&gt;"",IF(OR(EXACT(OFFSET(Metadata!$A$1,0,0,Metadata!Metadata_Table_Length,1),C202)),1,""),""),"")</f>
        <v/>
      </c>
      <c r="E202" s="163" t="str">
        <f t="array" aca="1" ref="E202" ca="1">IF(B202&lt;&gt;"",IF(D202=1,OFFSET(Metadata!$B$1,MIN(IF(OFFSET(Metadata!$A$1,0,0,Metadata!Metadata_Table_Length,1)=C202,ROW(OFFSET(Metadata!$A$1,0,0,Metadata!Metadata_Table_Length,1))-1,"")),0),OFFSET(Metadata!$B$1,MIN(IF(OFFSET(Metadata!$A$1,0,0,Metadata!Metadata_Table_Length,1)=SUBSTITUTE(C202,"rawdatafilename","originalfilename"),ROW(OFFSET(Metadata!$A$1,0,0,Metadata!Metadata_Table_Length,1))-1,"")),0)),"")</f>
        <v/>
      </c>
      <c r="F202" t="str">
        <f t="shared" ca="1" si="14"/>
        <v/>
      </c>
      <c r="G202" t="str">
        <f t="array" aca="1" ref="G202" ca="1">IF(B202&lt;&gt;"",OFFSET(Metadata!$B$1,MIN(IF(OFFSET(Metadata!$A$1,0,0,Metadata!Metadata_Table_Length,1)=SUBSTITUTE(C202,"rawdatafilename","partnumber"),ROW(OFFSET(Metadata!$A$1,0,0,Metadata!Metadata_Table_Length,1))-1,"")),0),"")</f>
        <v/>
      </c>
      <c r="H202" t="str">
        <f t="array" aca="1" ref="H202" ca="1">IF(B202&lt;&gt;"",OFFSET(Metadata!$B$1,MIN(IF(OFFSET(Metadata!$A$1,0,0,Metadata!Metadata_Table_Length,1)=SUBSTITUTE(C202,"rawdatafilename","original_count"),ROW(OFFSET(Metadata!$A$1,0,0,Metadata!Metadata_Table_Length,1))-1,"")),0),"")</f>
        <v/>
      </c>
      <c r="I202" t="str">
        <f t="array" aca="1" ref="I202" ca="1">IF(B202&lt;&gt;"",OFFSET(Metadata!$B$1,MIN(IF(OFFSET(Metadata!$A$1,0,0,Metadata!Metadata_Table_Length,1)=SUBSTITUTE(C202,"rawdatafilename","count"),ROW(OFFSET(Metadata!$A$1,0,0,Metadata!Metadata_Table_Length,1))-1,"")),0),"")</f>
        <v/>
      </c>
      <c r="J202" t="str">
        <f t="array" aca="1" ref="J202" ca="1">IF(AND(G202&lt;&gt;"",G202&lt;&gt;G201),MAX(IF(G$2:G$2001=G202,H$2:H$2001,"")),"")</f>
        <v/>
      </c>
      <c r="K202" t="str">
        <f t="array" aca="1" ref="K202" ca="1">IF(AND(G202&lt;&gt;"",G202&lt;&gt;G201),MAX(IF(G$2:G$2001=G202,I$2:I$2001,"")),"")</f>
        <v/>
      </c>
      <c r="L202" t="str">
        <f t="shared" ca="1" si="15"/>
        <v/>
      </c>
    </row>
    <row r="203" spans="2:12" x14ac:dyDescent="0.25">
      <c r="B203" t="str">
        <f t="shared" ca="1" si="13"/>
        <v/>
      </c>
      <c r="C203" t="str">
        <f t="shared" ca="1" si="12"/>
        <v/>
      </c>
      <c r="D203" s="156" t="str">
        <f t="array" aca="1" ref="D203" ca="1">IFERROR(IF(B203&lt;&gt;"",IF(OR(EXACT(OFFSET(Metadata!$A$1,0,0,Metadata!Metadata_Table_Length,1),C203)),1,""),""),"")</f>
        <v/>
      </c>
      <c r="E203" s="163" t="str">
        <f t="array" aca="1" ref="E203" ca="1">IF(B203&lt;&gt;"",IF(D203=1,OFFSET(Metadata!$B$1,MIN(IF(OFFSET(Metadata!$A$1,0,0,Metadata!Metadata_Table_Length,1)=C203,ROW(OFFSET(Metadata!$A$1,0,0,Metadata!Metadata_Table_Length,1))-1,"")),0),OFFSET(Metadata!$B$1,MIN(IF(OFFSET(Metadata!$A$1,0,0,Metadata!Metadata_Table_Length,1)=SUBSTITUTE(C203,"rawdatafilename","originalfilename"),ROW(OFFSET(Metadata!$A$1,0,0,Metadata!Metadata_Table_Length,1))-1,"")),0)),"")</f>
        <v/>
      </c>
      <c r="F203" t="str">
        <f t="shared" ca="1" si="14"/>
        <v/>
      </c>
      <c r="G203" t="str">
        <f t="array" aca="1" ref="G203" ca="1">IF(B203&lt;&gt;"",OFFSET(Metadata!$B$1,MIN(IF(OFFSET(Metadata!$A$1,0,0,Metadata!Metadata_Table_Length,1)=SUBSTITUTE(C203,"rawdatafilename","partnumber"),ROW(OFFSET(Metadata!$A$1,0,0,Metadata!Metadata_Table_Length,1))-1,"")),0),"")</f>
        <v/>
      </c>
      <c r="H203" t="str">
        <f t="array" aca="1" ref="H203" ca="1">IF(B203&lt;&gt;"",OFFSET(Metadata!$B$1,MIN(IF(OFFSET(Metadata!$A$1,0,0,Metadata!Metadata_Table_Length,1)=SUBSTITUTE(C203,"rawdatafilename","original_count"),ROW(OFFSET(Metadata!$A$1,0,0,Metadata!Metadata_Table_Length,1))-1,"")),0),"")</f>
        <v/>
      </c>
      <c r="I203" t="str">
        <f t="array" aca="1" ref="I203" ca="1">IF(B203&lt;&gt;"",OFFSET(Metadata!$B$1,MIN(IF(OFFSET(Metadata!$A$1,0,0,Metadata!Metadata_Table_Length,1)=SUBSTITUTE(C203,"rawdatafilename","count"),ROW(OFFSET(Metadata!$A$1,0,0,Metadata!Metadata_Table_Length,1))-1,"")),0),"")</f>
        <v/>
      </c>
      <c r="J203" t="str">
        <f t="array" aca="1" ref="J203" ca="1">IF(AND(G203&lt;&gt;"",G203&lt;&gt;G202),MAX(IF(G$2:G$2001=G203,H$2:H$2001,"")),"")</f>
        <v/>
      </c>
      <c r="K203" t="str">
        <f t="array" aca="1" ref="K203" ca="1">IF(AND(G203&lt;&gt;"",G203&lt;&gt;G202),MAX(IF(G$2:G$2001=G203,I$2:I$2001,"")),"")</f>
        <v/>
      </c>
      <c r="L203" t="str">
        <f t="shared" ca="1" si="15"/>
        <v/>
      </c>
    </row>
    <row r="204" spans="2:12" x14ac:dyDescent="0.25">
      <c r="B204" t="str">
        <f t="shared" ca="1" si="13"/>
        <v/>
      </c>
      <c r="C204" t="str">
        <f t="shared" ca="1" si="12"/>
        <v/>
      </c>
      <c r="D204" s="156" t="str">
        <f t="array" aca="1" ref="D204" ca="1">IFERROR(IF(B204&lt;&gt;"",IF(OR(EXACT(OFFSET(Metadata!$A$1,0,0,Metadata!Metadata_Table_Length,1),C204)),1,""),""),"")</f>
        <v/>
      </c>
      <c r="E204" s="163" t="str">
        <f t="array" aca="1" ref="E204" ca="1">IF(B204&lt;&gt;"",IF(D204=1,OFFSET(Metadata!$B$1,MIN(IF(OFFSET(Metadata!$A$1,0,0,Metadata!Metadata_Table_Length,1)=C204,ROW(OFFSET(Metadata!$A$1,0,0,Metadata!Metadata_Table_Length,1))-1,"")),0),OFFSET(Metadata!$B$1,MIN(IF(OFFSET(Metadata!$A$1,0,0,Metadata!Metadata_Table_Length,1)=SUBSTITUTE(C204,"rawdatafilename","originalfilename"),ROW(OFFSET(Metadata!$A$1,0,0,Metadata!Metadata_Table_Length,1))-1,"")),0)),"")</f>
        <v/>
      </c>
      <c r="F204" t="str">
        <f t="shared" ca="1" si="14"/>
        <v/>
      </c>
      <c r="G204" t="str">
        <f t="array" aca="1" ref="G204" ca="1">IF(B204&lt;&gt;"",OFFSET(Metadata!$B$1,MIN(IF(OFFSET(Metadata!$A$1,0,0,Metadata!Metadata_Table_Length,1)=SUBSTITUTE(C204,"rawdatafilename","partnumber"),ROW(OFFSET(Metadata!$A$1,0,0,Metadata!Metadata_Table_Length,1))-1,"")),0),"")</f>
        <v/>
      </c>
      <c r="H204" t="str">
        <f t="array" aca="1" ref="H204" ca="1">IF(B204&lt;&gt;"",OFFSET(Metadata!$B$1,MIN(IF(OFFSET(Metadata!$A$1,0,0,Metadata!Metadata_Table_Length,1)=SUBSTITUTE(C204,"rawdatafilename","original_count"),ROW(OFFSET(Metadata!$A$1,0,0,Metadata!Metadata_Table_Length,1))-1,"")),0),"")</f>
        <v/>
      </c>
      <c r="I204" t="str">
        <f t="array" aca="1" ref="I204" ca="1">IF(B204&lt;&gt;"",OFFSET(Metadata!$B$1,MIN(IF(OFFSET(Metadata!$A$1,0,0,Metadata!Metadata_Table_Length,1)=SUBSTITUTE(C204,"rawdatafilename","count"),ROW(OFFSET(Metadata!$A$1,0,0,Metadata!Metadata_Table_Length,1))-1,"")),0),"")</f>
        <v/>
      </c>
      <c r="J204" t="str">
        <f t="array" aca="1" ref="J204" ca="1">IF(AND(G204&lt;&gt;"",G204&lt;&gt;G203),MAX(IF(G$2:G$2001=G204,H$2:H$2001,"")),"")</f>
        <v/>
      </c>
      <c r="K204" t="str">
        <f t="array" aca="1" ref="K204" ca="1">IF(AND(G204&lt;&gt;"",G204&lt;&gt;G203),MAX(IF(G$2:G$2001=G204,I$2:I$2001,"")),"")</f>
        <v/>
      </c>
      <c r="L204" t="str">
        <f t="shared" ca="1" si="15"/>
        <v/>
      </c>
    </row>
    <row r="205" spans="2:12" x14ac:dyDescent="0.25">
      <c r="B205" t="str">
        <f t="shared" ca="1" si="13"/>
        <v/>
      </c>
      <c r="C205" t="str">
        <f t="shared" ca="1" si="12"/>
        <v/>
      </c>
      <c r="D205" s="156" t="str">
        <f t="array" aca="1" ref="D205" ca="1">IFERROR(IF(B205&lt;&gt;"",IF(OR(EXACT(OFFSET(Metadata!$A$1,0,0,Metadata!Metadata_Table_Length,1),C205)),1,""),""),"")</f>
        <v/>
      </c>
      <c r="E205" s="163" t="str">
        <f t="array" aca="1" ref="E205" ca="1">IF(B205&lt;&gt;"",IF(D205=1,OFFSET(Metadata!$B$1,MIN(IF(OFFSET(Metadata!$A$1,0,0,Metadata!Metadata_Table_Length,1)=C205,ROW(OFFSET(Metadata!$A$1,0,0,Metadata!Metadata_Table_Length,1))-1,"")),0),OFFSET(Metadata!$B$1,MIN(IF(OFFSET(Metadata!$A$1,0,0,Metadata!Metadata_Table_Length,1)=SUBSTITUTE(C205,"rawdatafilename","originalfilename"),ROW(OFFSET(Metadata!$A$1,0,0,Metadata!Metadata_Table_Length,1))-1,"")),0)),"")</f>
        <v/>
      </c>
      <c r="F205" t="str">
        <f t="shared" ca="1" si="14"/>
        <v/>
      </c>
      <c r="G205" t="str">
        <f t="array" aca="1" ref="G205" ca="1">IF(B205&lt;&gt;"",OFFSET(Metadata!$B$1,MIN(IF(OFFSET(Metadata!$A$1,0,0,Metadata!Metadata_Table_Length,1)=SUBSTITUTE(C205,"rawdatafilename","partnumber"),ROW(OFFSET(Metadata!$A$1,0,0,Metadata!Metadata_Table_Length,1))-1,"")),0),"")</f>
        <v/>
      </c>
      <c r="H205" t="str">
        <f t="array" aca="1" ref="H205" ca="1">IF(B205&lt;&gt;"",OFFSET(Metadata!$B$1,MIN(IF(OFFSET(Metadata!$A$1,0,0,Metadata!Metadata_Table_Length,1)=SUBSTITUTE(C205,"rawdatafilename","original_count"),ROW(OFFSET(Metadata!$A$1,0,0,Metadata!Metadata_Table_Length,1))-1,"")),0),"")</f>
        <v/>
      </c>
      <c r="I205" t="str">
        <f t="array" aca="1" ref="I205" ca="1">IF(B205&lt;&gt;"",OFFSET(Metadata!$B$1,MIN(IF(OFFSET(Metadata!$A$1,0,0,Metadata!Metadata_Table_Length,1)=SUBSTITUTE(C205,"rawdatafilename","count"),ROW(OFFSET(Metadata!$A$1,0,0,Metadata!Metadata_Table_Length,1))-1,"")),0),"")</f>
        <v/>
      </c>
      <c r="J205" t="str">
        <f t="array" aca="1" ref="J205" ca="1">IF(AND(G205&lt;&gt;"",G205&lt;&gt;G204),MAX(IF(G$2:G$2001=G205,H$2:H$2001,"")),"")</f>
        <v/>
      </c>
      <c r="K205" t="str">
        <f t="array" aca="1" ref="K205" ca="1">IF(AND(G205&lt;&gt;"",G205&lt;&gt;G204),MAX(IF(G$2:G$2001=G205,I$2:I$2001,"")),"")</f>
        <v/>
      </c>
      <c r="L205" t="str">
        <f t="shared" ca="1" si="15"/>
        <v/>
      </c>
    </row>
    <row r="206" spans="2:12" x14ac:dyDescent="0.25">
      <c r="B206" t="str">
        <f t="shared" ca="1" si="13"/>
        <v/>
      </c>
      <c r="C206" t="str">
        <f t="shared" ca="1" si="12"/>
        <v/>
      </c>
      <c r="D206" s="156" t="str">
        <f t="array" aca="1" ref="D206" ca="1">IFERROR(IF(B206&lt;&gt;"",IF(OR(EXACT(OFFSET(Metadata!$A$1,0,0,Metadata!Metadata_Table_Length,1),C206)),1,""),""),"")</f>
        <v/>
      </c>
      <c r="E206" s="163" t="str">
        <f t="array" aca="1" ref="E206" ca="1">IF(B206&lt;&gt;"",IF(D206=1,OFFSET(Metadata!$B$1,MIN(IF(OFFSET(Metadata!$A$1,0,0,Metadata!Metadata_Table_Length,1)=C206,ROW(OFFSET(Metadata!$A$1,0,0,Metadata!Metadata_Table_Length,1))-1,"")),0),OFFSET(Metadata!$B$1,MIN(IF(OFFSET(Metadata!$A$1,0,0,Metadata!Metadata_Table_Length,1)=SUBSTITUTE(C206,"rawdatafilename","originalfilename"),ROW(OFFSET(Metadata!$A$1,0,0,Metadata!Metadata_Table_Length,1))-1,"")),0)),"")</f>
        <v/>
      </c>
      <c r="F206" t="str">
        <f t="shared" ca="1" si="14"/>
        <v/>
      </c>
      <c r="G206" t="str">
        <f t="array" aca="1" ref="G206" ca="1">IF(B206&lt;&gt;"",OFFSET(Metadata!$B$1,MIN(IF(OFFSET(Metadata!$A$1,0,0,Metadata!Metadata_Table_Length,1)=SUBSTITUTE(C206,"rawdatafilename","partnumber"),ROW(OFFSET(Metadata!$A$1,0,0,Metadata!Metadata_Table_Length,1))-1,"")),0),"")</f>
        <v/>
      </c>
      <c r="H206" t="str">
        <f t="array" aca="1" ref="H206" ca="1">IF(B206&lt;&gt;"",OFFSET(Metadata!$B$1,MIN(IF(OFFSET(Metadata!$A$1,0,0,Metadata!Metadata_Table_Length,1)=SUBSTITUTE(C206,"rawdatafilename","original_count"),ROW(OFFSET(Metadata!$A$1,0,0,Metadata!Metadata_Table_Length,1))-1,"")),0),"")</f>
        <v/>
      </c>
      <c r="I206" t="str">
        <f t="array" aca="1" ref="I206" ca="1">IF(B206&lt;&gt;"",OFFSET(Metadata!$B$1,MIN(IF(OFFSET(Metadata!$A$1,0,0,Metadata!Metadata_Table_Length,1)=SUBSTITUTE(C206,"rawdatafilename","count"),ROW(OFFSET(Metadata!$A$1,0,0,Metadata!Metadata_Table_Length,1))-1,"")),0),"")</f>
        <v/>
      </c>
      <c r="J206" t="str">
        <f t="array" aca="1" ref="J206" ca="1">IF(AND(G206&lt;&gt;"",G206&lt;&gt;G205),MAX(IF(G$2:G$2001=G206,H$2:H$2001,"")),"")</f>
        <v/>
      </c>
      <c r="K206" t="str">
        <f t="array" aca="1" ref="K206" ca="1">IF(AND(G206&lt;&gt;"",G206&lt;&gt;G205),MAX(IF(G$2:G$2001=G206,I$2:I$2001,"")),"")</f>
        <v/>
      </c>
      <c r="L206" t="str">
        <f t="shared" ca="1" si="15"/>
        <v/>
      </c>
    </row>
    <row r="207" spans="2:12" x14ac:dyDescent="0.25">
      <c r="B207" t="str">
        <f t="shared" ca="1" si="13"/>
        <v/>
      </c>
      <c r="C207" t="str">
        <f t="shared" ca="1" si="12"/>
        <v/>
      </c>
      <c r="D207" s="156" t="str">
        <f t="array" aca="1" ref="D207" ca="1">IFERROR(IF(B207&lt;&gt;"",IF(OR(EXACT(OFFSET(Metadata!$A$1,0,0,Metadata!Metadata_Table_Length,1),C207)),1,""),""),"")</f>
        <v/>
      </c>
      <c r="E207" s="163" t="str">
        <f t="array" aca="1" ref="E207" ca="1">IF(B207&lt;&gt;"",IF(D207=1,OFFSET(Metadata!$B$1,MIN(IF(OFFSET(Metadata!$A$1,0,0,Metadata!Metadata_Table_Length,1)=C207,ROW(OFFSET(Metadata!$A$1,0,0,Metadata!Metadata_Table_Length,1))-1,"")),0),OFFSET(Metadata!$B$1,MIN(IF(OFFSET(Metadata!$A$1,0,0,Metadata!Metadata_Table_Length,1)=SUBSTITUTE(C207,"rawdatafilename","originalfilename"),ROW(OFFSET(Metadata!$A$1,0,0,Metadata!Metadata_Table_Length,1))-1,"")),0)),"")</f>
        <v/>
      </c>
      <c r="F207" t="str">
        <f t="shared" ca="1" si="14"/>
        <v/>
      </c>
      <c r="G207" t="str">
        <f t="array" aca="1" ref="G207" ca="1">IF(B207&lt;&gt;"",OFFSET(Metadata!$B$1,MIN(IF(OFFSET(Metadata!$A$1,0,0,Metadata!Metadata_Table_Length,1)=SUBSTITUTE(C207,"rawdatafilename","partnumber"),ROW(OFFSET(Metadata!$A$1,0,0,Metadata!Metadata_Table_Length,1))-1,"")),0),"")</f>
        <v/>
      </c>
      <c r="H207" t="str">
        <f t="array" aca="1" ref="H207" ca="1">IF(B207&lt;&gt;"",OFFSET(Metadata!$B$1,MIN(IF(OFFSET(Metadata!$A$1,0,0,Metadata!Metadata_Table_Length,1)=SUBSTITUTE(C207,"rawdatafilename","original_count"),ROW(OFFSET(Metadata!$A$1,0,0,Metadata!Metadata_Table_Length,1))-1,"")),0),"")</f>
        <v/>
      </c>
      <c r="I207" t="str">
        <f t="array" aca="1" ref="I207" ca="1">IF(B207&lt;&gt;"",OFFSET(Metadata!$B$1,MIN(IF(OFFSET(Metadata!$A$1,0,0,Metadata!Metadata_Table_Length,1)=SUBSTITUTE(C207,"rawdatafilename","count"),ROW(OFFSET(Metadata!$A$1,0,0,Metadata!Metadata_Table_Length,1))-1,"")),0),"")</f>
        <v/>
      </c>
      <c r="J207" t="str">
        <f t="array" aca="1" ref="J207" ca="1">IF(AND(G207&lt;&gt;"",G207&lt;&gt;G206),MAX(IF(G$2:G$2001=G207,H$2:H$2001,"")),"")</f>
        <v/>
      </c>
      <c r="K207" t="str">
        <f t="array" aca="1" ref="K207" ca="1">IF(AND(G207&lt;&gt;"",G207&lt;&gt;G206),MAX(IF(G$2:G$2001=G207,I$2:I$2001,"")),"")</f>
        <v/>
      </c>
      <c r="L207" t="str">
        <f t="shared" ca="1" si="15"/>
        <v/>
      </c>
    </row>
    <row r="208" spans="2:12" x14ac:dyDescent="0.25">
      <c r="B208" t="str">
        <f t="shared" ca="1" si="13"/>
        <v/>
      </c>
      <c r="C208" t="str">
        <f t="shared" ca="1" si="12"/>
        <v/>
      </c>
      <c r="D208" s="156" t="str">
        <f t="array" aca="1" ref="D208" ca="1">IFERROR(IF(B208&lt;&gt;"",IF(OR(EXACT(OFFSET(Metadata!$A$1,0,0,Metadata!Metadata_Table_Length,1),C208)),1,""),""),"")</f>
        <v/>
      </c>
      <c r="E208" s="163" t="str">
        <f t="array" aca="1" ref="E208" ca="1">IF(B208&lt;&gt;"",IF(D208=1,OFFSET(Metadata!$B$1,MIN(IF(OFFSET(Metadata!$A$1,0,0,Metadata!Metadata_Table_Length,1)=C208,ROW(OFFSET(Metadata!$A$1,0,0,Metadata!Metadata_Table_Length,1))-1,"")),0),OFFSET(Metadata!$B$1,MIN(IF(OFFSET(Metadata!$A$1,0,0,Metadata!Metadata_Table_Length,1)=SUBSTITUTE(C208,"rawdatafilename","originalfilename"),ROW(OFFSET(Metadata!$A$1,0,0,Metadata!Metadata_Table_Length,1))-1,"")),0)),"")</f>
        <v/>
      </c>
      <c r="F208" t="str">
        <f t="shared" ca="1" si="14"/>
        <v/>
      </c>
      <c r="G208" t="str">
        <f t="array" aca="1" ref="G208" ca="1">IF(B208&lt;&gt;"",OFFSET(Metadata!$B$1,MIN(IF(OFFSET(Metadata!$A$1,0,0,Metadata!Metadata_Table_Length,1)=SUBSTITUTE(C208,"rawdatafilename","partnumber"),ROW(OFFSET(Metadata!$A$1,0,0,Metadata!Metadata_Table_Length,1))-1,"")),0),"")</f>
        <v/>
      </c>
      <c r="H208" t="str">
        <f t="array" aca="1" ref="H208" ca="1">IF(B208&lt;&gt;"",OFFSET(Metadata!$B$1,MIN(IF(OFFSET(Metadata!$A$1,0,0,Metadata!Metadata_Table_Length,1)=SUBSTITUTE(C208,"rawdatafilename","original_count"),ROW(OFFSET(Metadata!$A$1,0,0,Metadata!Metadata_Table_Length,1))-1,"")),0),"")</f>
        <v/>
      </c>
      <c r="I208" t="str">
        <f t="array" aca="1" ref="I208" ca="1">IF(B208&lt;&gt;"",OFFSET(Metadata!$B$1,MIN(IF(OFFSET(Metadata!$A$1,0,0,Metadata!Metadata_Table_Length,1)=SUBSTITUTE(C208,"rawdatafilename","count"),ROW(OFFSET(Metadata!$A$1,0,0,Metadata!Metadata_Table_Length,1))-1,"")),0),"")</f>
        <v/>
      </c>
      <c r="J208" t="str">
        <f t="array" aca="1" ref="J208" ca="1">IF(AND(G208&lt;&gt;"",G208&lt;&gt;G207),MAX(IF(G$2:G$2001=G208,H$2:H$2001,"")),"")</f>
        <v/>
      </c>
      <c r="K208" t="str">
        <f t="array" aca="1" ref="K208" ca="1">IF(AND(G208&lt;&gt;"",G208&lt;&gt;G207),MAX(IF(G$2:G$2001=G208,I$2:I$2001,"")),"")</f>
        <v/>
      </c>
      <c r="L208" t="str">
        <f t="shared" ca="1" si="15"/>
        <v/>
      </c>
    </row>
    <row r="209" spans="2:12" x14ac:dyDescent="0.25">
      <c r="B209" t="str">
        <f t="shared" ca="1" si="13"/>
        <v/>
      </c>
      <c r="C209" t="str">
        <f t="shared" ca="1" si="12"/>
        <v/>
      </c>
      <c r="D209" s="156" t="str">
        <f t="array" aca="1" ref="D209" ca="1">IFERROR(IF(B209&lt;&gt;"",IF(OR(EXACT(OFFSET(Metadata!$A$1,0,0,Metadata!Metadata_Table_Length,1),C209)),1,""),""),"")</f>
        <v/>
      </c>
      <c r="E209" s="163" t="str">
        <f t="array" aca="1" ref="E209" ca="1">IF(B209&lt;&gt;"",IF(D209=1,OFFSET(Metadata!$B$1,MIN(IF(OFFSET(Metadata!$A$1,0,0,Metadata!Metadata_Table_Length,1)=C209,ROW(OFFSET(Metadata!$A$1,0,0,Metadata!Metadata_Table_Length,1))-1,"")),0),OFFSET(Metadata!$B$1,MIN(IF(OFFSET(Metadata!$A$1,0,0,Metadata!Metadata_Table_Length,1)=SUBSTITUTE(C209,"rawdatafilename","originalfilename"),ROW(OFFSET(Metadata!$A$1,0,0,Metadata!Metadata_Table_Length,1))-1,"")),0)),"")</f>
        <v/>
      </c>
      <c r="F209" t="str">
        <f t="shared" ca="1" si="14"/>
        <v/>
      </c>
      <c r="G209" t="str">
        <f t="array" aca="1" ref="G209" ca="1">IF(B209&lt;&gt;"",OFFSET(Metadata!$B$1,MIN(IF(OFFSET(Metadata!$A$1,0,0,Metadata!Metadata_Table_Length,1)=SUBSTITUTE(C209,"rawdatafilename","partnumber"),ROW(OFFSET(Metadata!$A$1,0,0,Metadata!Metadata_Table_Length,1))-1,"")),0),"")</f>
        <v/>
      </c>
      <c r="H209" t="str">
        <f t="array" aca="1" ref="H209" ca="1">IF(B209&lt;&gt;"",OFFSET(Metadata!$B$1,MIN(IF(OFFSET(Metadata!$A$1,0,0,Metadata!Metadata_Table_Length,1)=SUBSTITUTE(C209,"rawdatafilename","original_count"),ROW(OFFSET(Metadata!$A$1,0,0,Metadata!Metadata_Table_Length,1))-1,"")),0),"")</f>
        <v/>
      </c>
      <c r="I209" t="str">
        <f t="array" aca="1" ref="I209" ca="1">IF(B209&lt;&gt;"",OFFSET(Metadata!$B$1,MIN(IF(OFFSET(Metadata!$A$1,0,0,Metadata!Metadata_Table_Length,1)=SUBSTITUTE(C209,"rawdatafilename","count"),ROW(OFFSET(Metadata!$A$1,0,0,Metadata!Metadata_Table_Length,1))-1,"")),0),"")</f>
        <v/>
      </c>
      <c r="J209" t="str">
        <f t="array" aca="1" ref="J209" ca="1">IF(AND(G209&lt;&gt;"",G209&lt;&gt;G208),MAX(IF(G$2:G$2001=G209,H$2:H$2001,"")),"")</f>
        <v/>
      </c>
      <c r="K209" t="str">
        <f t="array" aca="1" ref="K209" ca="1">IF(AND(G209&lt;&gt;"",G209&lt;&gt;G208),MAX(IF(G$2:G$2001=G209,I$2:I$2001,"")),"")</f>
        <v/>
      </c>
      <c r="L209" t="str">
        <f t="shared" ca="1" si="15"/>
        <v/>
      </c>
    </row>
    <row r="210" spans="2:12" x14ac:dyDescent="0.25">
      <c r="B210" t="str">
        <f t="shared" ca="1" si="13"/>
        <v/>
      </c>
      <c r="C210" t="str">
        <f t="shared" ca="1" si="12"/>
        <v/>
      </c>
      <c r="D210" s="156" t="str">
        <f t="array" aca="1" ref="D210" ca="1">IFERROR(IF(B210&lt;&gt;"",IF(OR(EXACT(OFFSET(Metadata!$A$1,0,0,Metadata!Metadata_Table_Length,1),C210)),1,""),""),"")</f>
        <v/>
      </c>
      <c r="E210" s="163" t="str">
        <f t="array" aca="1" ref="E210" ca="1">IF(B210&lt;&gt;"",IF(D210=1,OFFSET(Metadata!$B$1,MIN(IF(OFFSET(Metadata!$A$1,0,0,Metadata!Metadata_Table_Length,1)=C210,ROW(OFFSET(Metadata!$A$1,0,0,Metadata!Metadata_Table_Length,1))-1,"")),0),OFFSET(Metadata!$B$1,MIN(IF(OFFSET(Metadata!$A$1,0,0,Metadata!Metadata_Table_Length,1)=SUBSTITUTE(C210,"rawdatafilename","originalfilename"),ROW(OFFSET(Metadata!$A$1,0,0,Metadata!Metadata_Table_Length,1))-1,"")),0)),"")</f>
        <v/>
      </c>
      <c r="F210" t="str">
        <f t="shared" ca="1" si="14"/>
        <v/>
      </c>
      <c r="G210" t="str">
        <f t="array" aca="1" ref="G210" ca="1">IF(B210&lt;&gt;"",OFFSET(Metadata!$B$1,MIN(IF(OFFSET(Metadata!$A$1,0,0,Metadata!Metadata_Table_Length,1)=SUBSTITUTE(C210,"rawdatafilename","partnumber"),ROW(OFFSET(Metadata!$A$1,0,0,Metadata!Metadata_Table_Length,1))-1,"")),0),"")</f>
        <v/>
      </c>
      <c r="H210" t="str">
        <f t="array" aca="1" ref="H210" ca="1">IF(B210&lt;&gt;"",OFFSET(Metadata!$B$1,MIN(IF(OFFSET(Metadata!$A$1,0,0,Metadata!Metadata_Table_Length,1)=SUBSTITUTE(C210,"rawdatafilename","original_count"),ROW(OFFSET(Metadata!$A$1,0,0,Metadata!Metadata_Table_Length,1))-1,"")),0),"")</f>
        <v/>
      </c>
      <c r="I210" t="str">
        <f t="array" aca="1" ref="I210" ca="1">IF(B210&lt;&gt;"",OFFSET(Metadata!$B$1,MIN(IF(OFFSET(Metadata!$A$1,0,0,Metadata!Metadata_Table_Length,1)=SUBSTITUTE(C210,"rawdatafilename","count"),ROW(OFFSET(Metadata!$A$1,0,0,Metadata!Metadata_Table_Length,1))-1,"")),0),"")</f>
        <v/>
      </c>
      <c r="J210" t="str">
        <f t="array" aca="1" ref="J210" ca="1">IF(AND(G210&lt;&gt;"",G210&lt;&gt;G209),MAX(IF(G$2:G$2001=G210,H$2:H$2001,"")),"")</f>
        <v/>
      </c>
      <c r="K210" t="str">
        <f t="array" aca="1" ref="K210" ca="1">IF(AND(G210&lt;&gt;"",G210&lt;&gt;G209),MAX(IF(G$2:G$2001=G210,I$2:I$2001,"")),"")</f>
        <v/>
      </c>
      <c r="L210" t="str">
        <f t="shared" ca="1" si="15"/>
        <v/>
      </c>
    </row>
    <row r="211" spans="2:12" x14ac:dyDescent="0.25">
      <c r="B211" t="str">
        <f t="shared" ca="1" si="13"/>
        <v/>
      </c>
      <c r="C211" t="str">
        <f t="shared" ca="1" si="12"/>
        <v/>
      </c>
      <c r="D211" s="156" t="str">
        <f t="array" aca="1" ref="D211" ca="1">IFERROR(IF(B211&lt;&gt;"",IF(OR(EXACT(OFFSET(Metadata!$A$1,0,0,Metadata!Metadata_Table_Length,1),C211)),1,""),""),"")</f>
        <v/>
      </c>
      <c r="E211" s="163" t="str">
        <f t="array" aca="1" ref="E211" ca="1">IF(B211&lt;&gt;"",IF(D211=1,OFFSET(Metadata!$B$1,MIN(IF(OFFSET(Metadata!$A$1,0,0,Metadata!Metadata_Table_Length,1)=C211,ROW(OFFSET(Metadata!$A$1,0,0,Metadata!Metadata_Table_Length,1))-1,"")),0),OFFSET(Metadata!$B$1,MIN(IF(OFFSET(Metadata!$A$1,0,0,Metadata!Metadata_Table_Length,1)=SUBSTITUTE(C211,"rawdatafilename","originalfilename"),ROW(OFFSET(Metadata!$A$1,0,0,Metadata!Metadata_Table_Length,1))-1,"")),0)),"")</f>
        <v/>
      </c>
      <c r="F211" t="str">
        <f t="shared" ca="1" si="14"/>
        <v/>
      </c>
      <c r="G211" t="str">
        <f t="array" aca="1" ref="G211" ca="1">IF(B211&lt;&gt;"",OFFSET(Metadata!$B$1,MIN(IF(OFFSET(Metadata!$A$1,0,0,Metadata!Metadata_Table_Length,1)=SUBSTITUTE(C211,"rawdatafilename","partnumber"),ROW(OFFSET(Metadata!$A$1,0,0,Metadata!Metadata_Table_Length,1))-1,"")),0),"")</f>
        <v/>
      </c>
      <c r="H211" t="str">
        <f t="array" aca="1" ref="H211" ca="1">IF(B211&lt;&gt;"",OFFSET(Metadata!$B$1,MIN(IF(OFFSET(Metadata!$A$1,0,0,Metadata!Metadata_Table_Length,1)=SUBSTITUTE(C211,"rawdatafilename","original_count"),ROW(OFFSET(Metadata!$A$1,0,0,Metadata!Metadata_Table_Length,1))-1,"")),0),"")</f>
        <v/>
      </c>
      <c r="I211" t="str">
        <f t="array" aca="1" ref="I211" ca="1">IF(B211&lt;&gt;"",OFFSET(Metadata!$B$1,MIN(IF(OFFSET(Metadata!$A$1,0,0,Metadata!Metadata_Table_Length,1)=SUBSTITUTE(C211,"rawdatafilename","count"),ROW(OFFSET(Metadata!$A$1,0,0,Metadata!Metadata_Table_Length,1))-1,"")),0),"")</f>
        <v/>
      </c>
      <c r="J211" t="str">
        <f t="array" aca="1" ref="J211" ca="1">IF(AND(G211&lt;&gt;"",G211&lt;&gt;G210),MAX(IF(G$2:G$2001=G211,H$2:H$2001,"")),"")</f>
        <v/>
      </c>
      <c r="K211" t="str">
        <f t="array" aca="1" ref="K211" ca="1">IF(AND(G211&lt;&gt;"",G211&lt;&gt;G210),MAX(IF(G$2:G$2001=G211,I$2:I$2001,"")),"")</f>
        <v/>
      </c>
      <c r="L211" t="str">
        <f t="shared" ca="1" si="15"/>
        <v/>
      </c>
    </row>
    <row r="212" spans="2:12" x14ac:dyDescent="0.25">
      <c r="B212" t="str">
        <f t="shared" ca="1" si="13"/>
        <v/>
      </c>
      <c r="C212" t="str">
        <f t="shared" ca="1" si="12"/>
        <v/>
      </c>
      <c r="D212" s="156" t="str">
        <f t="array" aca="1" ref="D212" ca="1">IFERROR(IF(B212&lt;&gt;"",IF(OR(EXACT(OFFSET(Metadata!$A$1,0,0,Metadata!Metadata_Table_Length,1),C212)),1,""),""),"")</f>
        <v/>
      </c>
      <c r="E212" s="163" t="str">
        <f t="array" aca="1" ref="E212" ca="1">IF(B212&lt;&gt;"",IF(D212=1,OFFSET(Metadata!$B$1,MIN(IF(OFFSET(Metadata!$A$1,0,0,Metadata!Metadata_Table_Length,1)=C212,ROW(OFFSET(Metadata!$A$1,0,0,Metadata!Metadata_Table_Length,1))-1,"")),0),OFFSET(Metadata!$B$1,MIN(IF(OFFSET(Metadata!$A$1,0,0,Metadata!Metadata_Table_Length,1)=SUBSTITUTE(C212,"rawdatafilename","originalfilename"),ROW(OFFSET(Metadata!$A$1,0,0,Metadata!Metadata_Table_Length,1))-1,"")),0)),"")</f>
        <v/>
      </c>
      <c r="F212" t="str">
        <f t="shared" ca="1" si="14"/>
        <v/>
      </c>
      <c r="G212" t="str">
        <f t="array" aca="1" ref="G212" ca="1">IF(B212&lt;&gt;"",OFFSET(Metadata!$B$1,MIN(IF(OFFSET(Metadata!$A$1,0,0,Metadata!Metadata_Table_Length,1)=SUBSTITUTE(C212,"rawdatafilename","partnumber"),ROW(OFFSET(Metadata!$A$1,0,0,Metadata!Metadata_Table_Length,1))-1,"")),0),"")</f>
        <v/>
      </c>
      <c r="H212" t="str">
        <f t="array" aca="1" ref="H212" ca="1">IF(B212&lt;&gt;"",OFFSET(Metadata!$B$1,MIN(IF(OFFSET(Metadata!$A$1,0,0,Metadata!Metadata_Table_Length,1)=SUBSTITUTE(C212,"rawdatafilename","original_count"),ROW(OFFSET(Metadata!$A$1,0,0,Metadata!Metadata_Table_Length,1))-1,"")),0),"")</f>
        <v/>
      </c>
      <c r="I212" t="str">
        <f t="array" aca="1" ref="I212" ca="1">IF(B212&lt;&gt;"",OFFSET(Metadata!$B$1,MIN(IF(OFFSET(Metadata!$A$1,0,0,Metadata!Metadata_Table_Length,1)=SUBSTITUTE(C212,"rawdatafilename","count"),ROW(OFFSET(Metadata!$A$1,0,0,Metadata!Metadata_Table_Length,1))-1,"")),0),"")</f>
        <v/>
      </c>
      <c r="J212" t="str">
        <f t="array" aca="1" ref="J212" ca="1">IF(AND(G212&lt;&gt;"",G212&lt;&gt;G211),MAX(IF(G$2:G$2001=G212,H$2:H$2001,"")),"")</f>
        <v/>
      </c>
      <c r="K212" t="str">
        <f t="array" aca="1" ref="K212" ca="1">IF(AND(G212&lt;&gt;"",G212&lt;&gt;G211),MAX(IF(G$2:G$2001=G212,I$2:I$2001,"")),"")</f>
        <v/>
      </c>
      <c r="L212" t="str">
        <f t="shared" ca="1" si="15"/>
        <v/>
      </c>
    </row>
    <row r="213" spans="2:12" x14ac:dyDescent="0.25">
      <c r="B213" t="str">
        <f t="shared" ca="1" si="13"/>
        <v/>
      </c>
      <c r="C213" t="str">
        <f t="shared" ca="1" si="12"/>
        <v/>
      </c>
      <c r="D213" s="156" t="str">
        <f t="array" aca="1" ref="D213" ca="1">IFERROR(IF(B213&lt;&gt;"",IF(OR(EXACT(OFFSET(Metadata!$A$1,0,0,Metadata!Metadata_Table_Length,1),C213)),1,""),""),"")</f>
        <v/>
      </c>
      <c r="E213" s="163" t="str">
        <f t="array" aca="1" ref="E213" ca="1">IF(B213&lt;&gt;"",IF(D213=1,OFFSET(Metadata!$B$1,MIN(IF(OFFSET(Metadata!$A$1,0,0,Metadata!Metadata_Table_Length,1)=C213,ROW(OFFSET(Metadata!$A$1,0,0,Metadata!Metadata_Table_Length,1))-1,"")),0),OFFSET(Metadata!$B$1,MIN(IF(OFFSET(Metadata!$A$1,0,0,Metadata!Metadata_Table_Length,1)=SUBSTITUTE(C213,"rawdatafilename","originalfilename"),ROW(OFFSET(Metadata!$A$1,0,0,Metadata!Metadata_Table_Length,1))-1,"")),0)),"")</f>
        <v/>
      </c>
      <c r="F213" t="str">
        <f t="shared" ca="1" si="14"/>
        <v/>
      </c>
      <c r="G213" t="str">
        <f t="array" aca="1" ref="G213" ca="1">IF(B213&lt;&gt;"",OFFSET(Metadata!$B$1,MIN(IF(OFFSET(Metadata!$A$1,0,0,Metadata!Metadata_Table_Length,1)=SUBSTITUTE(C213,"rawdatafilename","partnumber"),ROW(OFFSET(Metadata!$A$1,0,0,Metadata!Metadata_Table_Length,1))-1,"")),0),"")</f>
        <v/>
      </c>
      <c r="H213" t="str">
        <f t="array" aca="1" ref="H213" ca="1">IF(B213&lt;&gt;"",OFFSET(Metadata!$B$1,MIN(IF(OFFSET(Metadata!$A$1,0,0,Metadata!Metadata_Table_Length,1)=SUBSTITUTE(C213,"rawdatafilename","original_count"),ROW(OFFSET(Metadata!$A$1,0,0,Metadata!Metadata_Table_Length,1))-1,"")),0),"")</f>
        <v/>
      </c>
      <c r="I213" t="str">
        <f t="array" aca="1" ref="I213" ca="1">IF(B213&lt;&gt;"",OFFSET(Metadata!$B$1,MIN(IF(OFFSET(Metadata!$A$1,0,0,Metadata!Metadata_Table_Length,1)=SUBSTITUTE(C213,"rawdatafilename","count"),ROW(OFFSET(Metadata!$A$1,0,0,Metadata!Metadata_Table_Length,1))-1,"")),0),"")</f>
        <v/>
      </c>
      <c r="J213" t="str">
        <f t="array" aca="1" ref="J213" ca="1">IF(AND(G213&lt;&gt;"",G213&lt;&gt;G212),MAX(IF(G$2:G$2001=G213,H$2:H$2001,"")),"")</f>
        <v/>
      </c>
      <c r="K213" t="str">
        <f t="array" aca="1" ref="K213" ca="1">IF(AND(G213&lt;&gt;"",G213&lt;&gt;G212),MAX(IF(G$2:G$2001=G213,I$2:I$2001,"")),"")</f>
        <v/>
      </c>
      <c r="L213" t="str">
        <f t="shared" ca="1" si="15"/>
        <v/>
      </c>
    </row>
    <row r="214" spans="2:12" x14ac:dyDescent="0.25">
      <c r="B214" t="str">
        <f t="shared" ca="1" si="13"/>
        <v/>
      </c>
      <c r="C214" t="str">
        <f t="shared" ca="1" si="12"/>
        <v/>
      </c>
      <c r="D214" s="156" t="str">
        <f t="array" aca="1" ref="D214" ca="1">IFERROR(IF(B214&lt;&gt;"",IF(OR(EXACT(OFFSET(Metadata!$A$1,0,0,Metadata!Metadata_Table_Length,1),C214)),1,""),""),"")</f>
        <v/>
      </c>
      <c r="E214" s="163" t="str">
        <f t="array" aca="1" ref="E214" ca="1">IF(B214&lt;&gt;"",IF(D214=1,OFFSET(Metadata!$B$1,MIN(IF(OFFSET(Metadata!$A$1,0,0,Metadata!Metadata_Table_Length,1)=C214,ROW(OFFSET(Metadata!$A$1,0,0,Metadata!Metadata_Table_Length,1))-1,"")),0),OFFSET(Metadata!$B$1,MIN(IF(OFFSET(Metadata!$A$1,0,0,Metadata!Metadata_Table_Length,1)=SUBSTITUTE(C214,"rawdatafilename","originalfilename"),ROW(OFFSET(Metadata!$A$1,0,0,Metadata!Metadata_Table_Length,1))-1,"")),0)),"")</f>
        <v/>
      </c>
      <c r="F214" t="str">
        <f t="shared" ca="1" si="14"/>
        <v/>
      </c>
      <c r="G214" t="str">
        <f t="array" aca="1" ref="G214" ca="1">IF(B214&lt;&gt;"",OFFSET(Metadata!$B$1,MIN(IF(OFFSET(Metadata!$A$1,0,0,Metadata!Metadata_Table_Length,1)=SUBSTITUTE(C214,"rawdatafilename","partnumber"),ROW(OFFSET(Metadata!$A$1,0,0,Metadata!Metadata_Table_Length,1))-1,"")),0),"")</f>
        <v/>
      </c>
      <c r="H214" t="str">
        <f t="array" aca="1" ref="H214" ca="1">IF(B214&lt;&gt;"",OFFSET(Metadata!$B$1,MIN(IF(OFFSET(Metadata!$A$1,0,0,Metadata!Metadata_Table_Length,1)=SUBSTITUTE(C214,"rawdatafilename","original_count"),ROW(OFFSET(Metadata!$A$1,0,0,Metadata!Metadata_Table_Length,1))-1,"")),0),"")</f>
        <v/>
      </c>
      <c r="I214" t="str">
        <f t="array" aca="1" ref="I214" ca="1">IF(B214&lt;&gt;"",OFFSET(Metadata!$B$1,MIN(IF(OFFSET(Metadata!$A$1,0,0,Metadata!Metadata_Table_Length,1)=SUBSTITUTE(C214,"rawdatafilename","count"),ROW(OFFSET(Metadata!$A$1,0,0,Metadata!Metadata_Table_Length,1))-1,"")),0),"")</f>
        <v/>
      </c>
      <c r="J214" t="str">
        <f t="array" aca="1" ref="J214" ca="1">IF(AND(G214&lt;&gt;"",G214&lt;&gt;G213),MAX(IF(G$2:G$2001=G214,H$2:H$2001,"")),"")</f>
        <v/>
      </c>
      <c r="K214" t="str">
        <f t="array" aca="1" ref="K214" ca="1">IF(AND(G214&lt;&gt;"",G214&lt;&gt;G213),MAX(IF(G$2:G$2001=G214,I$2:I$2001,"")),"")</f>
        <v/>
      </c>
      <c r="L214" t="str">
        <f t="shared" ca="1" si="15"/>
        <v/>
      </c>
    </row>
    <row r="215" spans="2:12" x14ac:dyDescent="0.25">
      <c r="B215" t="str">
        <f t="shared" ca="1" si="13"/>
        <v/>
      </c>
      <c r="C215" t="str">
        <f t="shared" ca="1" si="12"/>
        <v/>
      </c>
      <c r="D215" s="156" t="str">
        <f t="array" aca="1" ref="D215" ca="1">IFERROR(IF(B215&lt;&gt;"",IF(OR(EXACT(OFFSET(Metadata!$A$1,0,0,Metadata!Metadata_Table_Length,1),C215)),1,""),""),"")</f>
        <v/>
      </c>
      <c r="E215" s="163" t="str">
        <f t="array" aca="1" ref="E215" ca="1">IF(B215&lt;&gt;"",IF(D215=1,OFFSET(Metadata!$B$1,MIN(IF(OFFSET(Metadata!$A$1,0,0,Metadata!Metadata_Table_Length,1)=C215,ROW(OFFSET(Metadata!$A$1,0,0,Metadata!Metadata_Table_Length,1))-1,"")),0),OFFSET(Metadata!$B$1,MIN(IF(OFFSET(Metadata!$A$1,0,0,Metadata!Metadata_Table_Length,1)=SUBSTITUTE(C215,"rawdatafilename","originalfilename"),ROW(OFFSET(Metadata!$A$1,0,0,Metadata!Metadata_Table_Length,1))-1,"")),0)),"")</f>
        <v/>
      </c>
      <c r="F215" t="str">
        <f t="shared" ca="1" si="14"/>
        <v/>
      </c>
      <c r="G215" t="str">
        <f t="array" aca="1" ref="G215" ca="1">IF(B215&lt;&gt;"",OFFSET(Metadata!$B$1,MIN(IF(OFFSET(Metadata!$A$1,0,0,Metadata!Metadata_Table_Length,1)=SUBSTITUTE(C215,"rawdatafilename","partnumber"),ROW(OFFSET(Metadata!$A$1,0,0,Metadata!Metadata_Table_Length,1))-1,"")),0),"")</f>
        <v/>
      </c>
      <c r="H215" t="str">
        <f t="array" aca="1" ref="H215" ca="1">IF(B215&lt;&gt;"",OFFSET(Metadata!$B$1,MIN(IF(OFFSET(Metadata!$A$1,0,0,Metadata!Metadata_Table_Length,1)=SUBSTITUTE(C215,"rawdatafilename","original_count"),ROW(OFFSET(Metadata!$A$1,0,0,Metadata!Metadata_Table_Length,1))-1,"")),0),"")</f>
        <v/>
      </c>
      <c r="I215" t="str">
        <f t="array" aca="1" ref="I215" ca="1">IF(B215&lt;&gt;"",OFFSET(Metadata!$B$1,MIN(IF(OFFSET(Metadata!$A$1,0,0,Metadata!Metadata_Table_Length,1)=SUBSTITUTE(C215,"rawdatafilename","count"),ROW(OFFSET(Metadata!$A$1,0,0,Metadata!Metadata_Table_Length,1))-1,"")),0),"")</f>
        <v/>
      </c>
      <c r="J215" t="str">
        <f t="array" aca="1" ref="J215" ca="1">IF(AND(G215&lt;&gt;"",G215&lt;&gt;G214),MAX(IF(G$2:G$2001=G215,H$2:H$2001,"")),"")</f>
        <v/>
      </c>
      <c r="K215" t="str">
        <f t="array" aca="1" ref="K215" ca="1">IF(AND(G215&lt;&gt;"",G215&lt;&gt;G214),MAX(IF(G$2:G$2001=G215,I$2:I$2001,"")),"")</f>
        <v/>
      </c>
      <c r="L215" t="str">
        <f t="shared" ca="1" si="15"/>
        <v/>
      </c>
    </row>
    <row r="216" spans="2:12" x14ac:dyDescent="0.25">
      <c r="B216" t="str">
        <f t="shared" ca="1" si="13"/>
        <v/>
      </c>
      <c r="C216" t="str">
        <f t="shared" ca="1" si="12"/>
        <v/>
      </c>
      <c r="D216" s="156" t="str">
        <f t="array" aca="1" ref="D216" ca="1">IFERROR(IF(B216&lt;&gt;"",IF(OR(EXACT(OFFSET(Metadata!$A$1,0,0,Metadata!Metadata_Table_Length,1),C216)),1,""),""),"")</f>
        <v/>
      </c>
      <c r="E216" s="163" t="str">
        <f t="array" aca="1" ref="E216" ca="1">IF(B216&lt;&gt;"",IF(D216=1,OFFSET(Metadata!$B$1,MIN(IF(OFFSET(Metadata!$A$1,0,0,Metadata!Metadata_Table_Length,1)=C216,ROW(OFFSET(Metadata!$A$1,0,0,Metadata!Metadata_Table_Length,1))-1,"")),0),OFFSET(Metadata!$B$1,MIN(IF(OFFSET(Metadata!$A$1,0,0,Metadata!Metadata_Table_Length,1)=SUBSTITUTE(C216,"rawdatafilename","originalfilename"),ROW(OFFSET(Metadata!$A$1,0,0,Metadata!Metadata_Table_Length,1))-1,"")),0)),"")</f>
        <v/>
      </c>
      <c r="F216" t="str">
        <f t="shared" ca="1" si="14"/>
        <v/>
      </c>
      <c r="G216" t="str">
        <f t="array" aca="1" ref="G216" ca="1">IF(B216&lt;&gt;"",OFFSET(Metadata!$B$1,MIN(IF(OFFSET(Metadata!$A$1,0,0,Metadata!Metadata_Table_Length,1)=SUBSTITUTE(C216,"rawdatafilename","partnumber"),ROW(OFFSET(Metadata!$A$1,0,0,Metadata!Metadata_Table_Length,1))-1,"")),0),"")</f>
        <v/>
      </c>
      <c r="H216" t="str">
        <f t="array" aca="1" ref="H216" ca="1">IF(B216&lt;&gt;"",OFFSET(Metadata!$B$1,MIN(IF(OFFSET(Metadata!$A$1,0,0,Metadata!Metadata_Table_Length,1)=SUBSTITUTE(C216,"rawdatafilename","original_count"),ROW(OFFSET(Metadata!$A$1,0,0,Metadata!Metadata_Table_Length,1))-1,"")),0),"")</f>
        <v/>
      </c>
      <c r="I216" t="str">
        <f t="array" aca="1" ref="I216" ca="1">IF(B216&lt;&gt;"",OFFSET(Metadata!$B$1,MIN(IF(OFFSET(Metadata!$A$1,0,0,Metadata!Metadata_Table_Length,1)=SUBSTITUTE(C216,"rawdatafilename","count"),ROW(OFFSET(Metadata!$A$1,0,0,Metadata!Metadata_Table_Length,1))-1,"")),0),"")</f>
        <v/>
      </c>
      <c r="J216" t="str">
        <f t="array" aca="1" ref="J216" ca="1">IF(AND(G216&lt;&gt;"",G216&lt;&gt;G215),MAX(IF(G$2:G$2001=G216,H$2:H$2001,"")),"")</f>
        <v/>
      </c>
      <c r="K216" t="str">
        <f t="array" aca="1" ref="K216" ca="1">IF(AND(G216&lt;&gt;"",G216&lt;&gt;G215),MAX(IF(G$2:G$2001=G216,I$2:I$2001,"")),"")</f>
        <v/>
      </c>
      <c r="L216" t="str">
        <f t="shared" ca="1" si="15"/>
        <v/>
      </c>
    </row>
    <row r="217" spans="2:12" x14ac:dyDescent="0.25">
      <c r="B217" t="str">
        <f t="shared" ca="1" si="13"/>
        <v/>
      </c>
      <c r="C217" t="str">
        <f t="shared" ca="1" si="12"/>
        <v/>
      </c>
      <c r="D217" s="156" t="str">
        <f t="array" aca="1" ref="D217" ca="1">IFERROR(IF(B217&lt;&gt;"",IF(OR(EXACT(OFFSET(Metadata!$A$1,0,0,Metadata!Metadata_Table_Length,1),C217)),1,""),""),"")</f>
        <v/>
      </c>
      <c r="E217" s="163" t="str">
        <f t="array" aca="1" ref="E217" ca="1">IF(B217&lt;&gt;"",IF(D217=1,OFFSET(Metadata!$B$1,MIN(IF(OFFSET(Metadata!$A$1,0,0,Metadata!Metadata_Table_Length,1)=C217,ROW(OFFSET(Metadata!$A$1,0,0,Metadata!Metadata_Table_Length,1))-1,"")),0),OFFSET(Metadata!$B$1,MIN(IF(OFFSET(Metadata!$A$1,0,0,Metadata!Metadata_Table_Length,1)=SUBSTITUTE(C217,"rawdatafilename","originalfilename"),ROW(OFFSET(Metadata!$A$1,0,0,Metadata!Metadata_Table_Length,1))-1,"")),0)),"")</f>
        <v/>
      </c>
      <c r="F217" t="str">
        <f t="shared" ca="1" si="14"/>
        <v/>
      </c>
      <c r="G217" t="str">
        <f t="array" aca="1" ref="G217" ca="1">IF(B217&lt;&gt;"",OFFSET(Metadata!$B$1,MIN(IF(OFFSET(Metadata!$A$1,0,0,Metadata!Metadata_Table_Length,1)=SUBSTITUTE(C217,"rawdatafilename","partnumber"),ROW(OFFSET(Metadata!$A$1,0,0,Metadata!Metadata_Table_Length,1))-1,"")),0),"")</f>
        <v/>
      </c>
      <c r="H217" t="str">
        <f t="array" aca="1" ref="H217" ca="1">IF(B217&lt;&gt;"",OFFSET(Metadata!$B$1,MIN(IF(OFFSET(Metadata!$A$1,0,0,Metadata!Metadata_Table_Length,1)=SUBSTITUTE(C217,"rawdatafilename","original_count"),ROW(OFFSET(Metadata!$A$1,0,0,Metadata!Metadata_Table_Length,1))-1,"")),0),"")</f>
        <v/>
      </c>
      <c r="I217" t="str">
        <f t="array" aca="1" ref="I217" ca="1">IF(B217&lt;&gt;"",OFFSET(Metadata!$B$1,MIN(IF(OFFSET(Metadata!$A$1,0,0,Metadata!Metadata_Table_Length,1)=SUBSTITUTE(C217,"rawdatafilename","count"),ROW(OFFSET(Metadata!$A$1,0,0,Metadata!Metadata_Table_Length,1))-1,"")),0),"")</f>
        <v/>
      </c>
      <c r="J217" t="str">
        <f t="array" aca="1" ref="J217" ca="1">IF(AND(G217&lt;&gt;"",G217&lt;&gt;G216),MAX(IF(G$2:G$2001=G217,H$2:H$2001,"")),"")</f>
        <v/>
      </c>
      <c r="K217" t="str">
        <f t="array" aca="1" ref="K217" ca="1">IF(AND(G217&lt;&gt;"",G217&lt;&gt;G216),MAX(IF(G$2:G$2001=G217,I$2:I$2001,"")),"")</f>
        <v/>
      </c>
      <c r="L217" t="str">
        <f t="shared" ca="1" si="15"/>
        <v/>
      </c>
    </row>
    <row r="218" spans="2:12" x14ac:dyDescent="0.25">
      <c r="B218" t="str">
        <f t="shared" ca="1" si="13"/>
        <v/>
      </c>
      <c r="C218" t="str">
        <f t="shared" ca="1" si="12"/>
        <v/>
      </c>
      <c r="D218" s="156" t="str">
        <f t="array" aca="1" ref="D218" ca="1">IFERROR(IF(B218&lt;&gt;"",IF(OR(EXACT(OFFSET(Metadata!$A$1,0,0,Metadata!Metadata_Table_Length,1),C218)),1,""),""),"")</f>
        <v/>
      </c>
      <c r="E218" s="163" t="str">
        <f t="array" aca="1" ref="E218" ca="1">IF(B218&lt;&gt;"",IF(D218=1,OFFSET(Metadata!$B$1,MIN(IF(OFFSET(Metadata!$A$1,0,0,Metadata!Metadata_Table_Length,1)=C218,ROW(OFFSET(Metadata!$A$1,0,0,Metadata!Metadata_Table_Length,1))-1,"")),0),OFFSET(Metadata!$B$1,MIN(IF(OFFSET(Metadata!$A$1,0,0,Metadata!Metadata_Table_Length,1)=SUBSTITUTE(C218,"rawdatafilename","originalfilename"),ROW(OFFSET(Metadata!$A$1,0,0,Metadata!Metadata_Table_Length,1))-1,"")),0)),"")</f>
        <v/>
      </c>
      <c r="F218" t="str">
        <f t="shared" ca="1" si="14"/>
        <v/>
      </c>
      <c r="G218" t="str">
        <f t="array" aca="1" ref="G218" ca="1">IF(B218&lt;&gt;"",OFFSET(Metadata!$B$1,MIN(IF(OFFSET(Metadata!$A$1,0,0,Metadata!Metadata_Table_Length,1)=SUBSTITUTE(C218,"rawdatafilename","partnumber"),ROW(OFFSET(Metadata!$A$1,0,0,Metadata!Metadata_Table_Length,1))-1,"")),0),"")</f>
        <v/>
      </c>
      <c r="H218" t="str">
        <f t="array" aca="1" ref="H218" ca="1">IF(B218&lt;&gt;"",OFFSET(Metadata!$B$1,MIN(IF(OFFSET(Metadata!$A$1,0,0,Metadata!Metadata_Table_Length,1)=SUBSTITUTE(C218,"rawdatafilename","original_count"),ROW(OFFSET(Metadata!$A$1,0,0,Metadata!Metadata_Table_Length,1))-1,"")),0),"")</f>
        <v/>
      </c>
      <c r="I218" t="str">
        <f t="array" aca="1" ref="I218" ca="1">IF(B218&lt;&gt;"",OFFSET(Metadata!$B$1,MIN(IF(OFFSET(Metadata!$A$1,0,0,Metadata!Metadata_Table_Length,1)=SUBSTITUTE(C218,"rawdatafilename","count"),ROW(OFFSET(Metadata!$A$1,0,0,Metadata!Metadata_Table_Length,1))-1,"")),0),"")</f>
        <v/>
      </c>
      <c r="J218" t="str">
        <f t="array" aca="1" ref="J218" ca="1">IF(AND(G218&lt;&gt;"",G218&lt;&gt;G217),MAX(IF(G$2:G$2001=G218,H$2:H$2001,"")),"")</f>
        <v/>
      </c>
      <c r="K218" t="str">
        <f t="array" aca="1" ref="K218" ca="1">IF(AND(G218&lt;&gt;"",G218&lt;&gt;G217),MAX(IF(G$2:G$2001=G218,I$2:I$2001,"")),"")</f>
        <v/>
      </c>
      <c r="L218" t="str">
        <f t="shared" ca="1" si="15"/>
        <v/>
      </c>
    </row>
    <row r="219" spans="2:12" x14ac:dyDescent="0.25">
      <c r="B219" t="str">
        <f t="shared" ca="1" si="13"/>
        <v/>
      </c>
      <c r="C219" t="str">
        <f t="shared" ca="1" si="12"/>
        <v/>
      </c>
      <c r="D219" s="156" t="str">
        <f t="array" aca="1" ref="D219" ca="1">IFERROR(IF(B219&lt;&gt;"",IF(OR(EXACT(OFFSET(Metadata!$A$1,0,0,Metadata!Metadata_Table_Length,1),C219)),1,""),""),"")</f>
        <v/>
      </c>
      <c r="E219" s="163" t="str">
        <f t="array" aca="1" ref="E219" ca="1">IF(B219&lt;&gt;"",IF(D219=1,OFFSET(Metadata!$B$1,MIN(IF(OFFSET(Metadata!$A$1,0,0,Metadata!Metadata_Table_Length,1)=C219,ROW(OFFSET(Metadata!$A$1,0,0,Metadata!Metadata_Table_Length,1))-1,"")),0),OFFSET(Metadata!$B$1,MIN(IF(OFFSET(Metadata!$A$1,0,0,Metadata!Metadata_Table_Length,1)=SUBSTITUTE(C219,"rawdatafilename","originalfilename"),ROW(OFFSET(Metadata!$A$1,0,0,Metadata!Metadata_Table_Length,1))-1,"")),0)),"")</f>
        <v/>
      </c>
      <c r="F219" t="str">
        <f t="shared" ca="1" si="14"/>
        <v/>
      </c>
      <c r="G219" t="str">
        <f t="array" aca="1" ref="G219" ca="1">IF(B219&lt;&gt;"",OFFSET(Metadata!$B$1,MIN(IF(OFFSET(Metadata!$A$1,0,0,Metadata!Metadata_Table_Length,1)=SUBSTITUTE(C219,"rawdatafilename","partnumber"),ROW(OFFSET(Metadata!$A$1,0,0,Metadata!Metadata_Table_Length,1))-1,"")),0),"")</f>
        <v/>
      </c>
      <c r="H219" t="str">
        <f t="array" aca="1" ref="H219" ca="1">IF(B219&lt;&gt;"",OFFSET(Metadata!$B$1,MIN(IF(OFFSET(Metadata!$A$1,0,0,Metadata!Metadata_Table_Length,1)=SUBSTITUTE(C219,"rawdatafilename","original_count"),ROW(OFFSET(Metadata!$A$1,0,0,Metadata!Metadata_Table_Length,1))-1,"")),0),"")</f>
        <v/>
      </c>
      <c r="I219" t="str">
        <f t="array" aca="1" ref="I219" ca="1">IF(B219&lt;&gt;"",OFFSET(Metadata!$B$1,MIN(IF(OFFSET(Metadata!$A$1,0,0,Metadata!Metadata_Table_Length,1)=SUBSTITUTE(C219,"rawdatafilename","count"),ROW(OFFSET(Metadata!$A$1,0,0,Metadata!Metadata_Table_Length,1))-1,"")),0),"")</f>
        <v/>
      </c>
      <c r="J219" t="str">
        <f t="array" aca="1" ref="J219" ca="1">IF(AND(G219&lt;&gt;"",G219&lt;&gt;G218),MAX(IF(G$2:G$2001=G219,H$2:H$2001,"")),"")</f>
        <v/>
      </c>
      <c r="K219" t="str">
        <f t="array" aca="1" ref="K219" ca="1">IF(AND(G219&lt;&gt;"",G219&lt;&gt;G218),MAX(IF(G$2:G$2001=G219,I$2:I$2001,"")),"")</f>
        <v/>
      </c>
      <c r="L219" t="str">
        <f t="shared" ca="1" si="15"/>
        <v/>
      </c>
    </row>
    <row r="220" spans="2:12" x14ac:dyDescent="0.25">
      <c r="B220" t="str">
        <f t="shared" ca="1" si="13"/>
        <v/>
      </c>
      <c r="C220" t="str">
        <f t="shared" ca="1" si="12"/>
        <v/>
      </c>
      <c r="D220" s="156" t="str">
        <f t="array" aca="1" ref="D220" ca="1">IFERROR(IF(B220&lt;&gt;"",IF(OR(EXACT(OFFSET(Metadata!$A$1,0,0,Metadata!Metadata_Table_Length,1),C220)),1,""),""),"")</f>
        <v/>
      </c>
      <c r="E220" s="163" t="str">
        <f t="array" aca="1" ref="E220" ca="1">IF(B220&lt;&gt;"",IF(D220=1,OFFSET(Metadata!$B$1,MIN(IF(OFFSET(Metadata!$A$1,0,0,Metadata!Metadata_Table_Length,1)=C220,ROW(OFFSET(Metadata!$A$1,0,0,Metadata!Metadata_Table_Length,1))-1,"")),0),OFFSET(Metadata!$B$1,MIN(IF(OFFSET(Metadata!$A$1,0,0,Metadata!Metadata_Table_Length,1)=SUBSTITUTE(C220,"rawdatafilename","originalfilename"),ROW(OFFSET(Metadata!$A$1,0,0,Metadata!Metadata_Table_Length,1))-1,"")),0)),"")</f>
        <v/>
      </c>
      <c r="F220" t="str">
        <f t="shared" ca="1" si="14"/>
        <v/>
      </c>
      <c r="G220" t="str">
        <f t="array" aca="1" ref="G220" ca="1">IF(B220&lt;&gt;"",OFFSET(Metadata!$B$1,MIN(IF(OFFSET(Metadata!$A$1,0,0,Metadata!Metadata_Table_Length,1)=SUBSTITUTE(C220,"rawdatafilename","partnumber"),ROW(OFFSET(Metadata!$A$1,0,0,Metadata!Metadata_Table_Length,1))-1,"")),0),"")</f>
        <v/>
      </c>
      <c r="H220" t="str">
        <f t="array" aca="1" ref="H220" ca="1">IF(B220&lt;&gt;"",OFFSET(Metadata!$B$1,MIN(IF(OFFSET(Metadata!$A$1,0,0,Metadata!Metadata_Table_Length,1)=SUBSTITUTE(C220,"rawdatafilename","original_count"),ROW(OFFSET(Metadata!$A$1,0,0,Metadata!Metadata_Table_Length,1))-1,"")),0),"")</f>
        <v/>
      </c>
      <c r="I220" t="str">
        <f t="array" aca="1" ref="I220" ca="1">IF(B220&lt;&gt;"",OFFSET(Metadata!$B$1,MIN(IF(OFFSET(Metadata!$A$1,0,0,Metadata!Metadata_Table_Length,1)=SUBSTITUTE(C220,"rawdatafilename","count"),ROW(OFFSET(Metadata!$A$1,0,0,Metadata!Metadata_Table_Length,1))-1,"")),0),"")</f>
        <v/>
      </c>
      <c r="J220" t="str">
        <f t="array" aca="1" ref="J220" ca="1">IF(AND(G220&lt;&gt;"",G220&lt;&gt;G219),MAX(IF(G$2:G$2001=G220,H$2:H$2001,"")),"")</f>
        <v/>
      </c>
      <c r="K220" t="str">
        <f t="array" aca="1" ref="K220" ca="1">IF(AND(G220&lt;&gt;"",G220&lt;&gt;G219),MAX(IF(G$2:G$2001=G220,I$2:I$2001,"")),"")</f>
        <v/>
      </c>
      <c r="L220" t="str">
        <f t="shared" ca="1" si="15"/>
        <v/>
      </c>
    </row>
    <row r="221" spans="2:12" x14ac:dyDescent="0.25">
      <c r="B221" t="str">
        <f t="shared" ca="1" si="13"/>
        <v/>
      </c>
      <c r="C221" t="str">
        <f t="shared" ca="1" si="12"/>
        <v/>
      </c>
      <c r="D221" s="156" t="str">
        <f t="array" aca="1" ref="D221" ca="1">IFERROR(IF(B221&lt;&gt;"",IF(OR(EXACT(OFFSET(Metadata!$A$1,0,0,Metadata!Metadata_Table_Length,1),C221)),1,""),""),"")</f>
        <v/>
      </c>
      <c r="E221" s="163" t="str">
        <f t="array" aca="1" ref="E221" ca="1">IF(B221&lt;&gt;"",IF(D221=1,OFFSET(Metadata!$B$1,MIN(IF(OFFSET(Metadata!$A$1,0,0,Metadata!Metadata_Table_Length,1)=C221,ROW(OFFSET(Metadata!$A$1,0,0,Metadata!Metadata_Table_Length,1))-1,"")),0),OFFSET(Metadata!$B$1,MIN(IF(OFFSET(Metadata!$A$1,0,0,Metadata!Metadata_Table_Length,1)=SUBSTITUTE(C221,"rawdatafilename","originalfilename"),ROW(OFFSET(Metadata!$A$1,0,0,Metadata!Metadata_Table_Length,1))-1,"")),0)),"")</f>
        <v/>
      </c>
      <c r="F221" t="str">
        <f t="shared" ca="1" si="14"/>
        <v/>
      </c>
      <c r="G221" t="str">
        <f t="array" aca="1" ref="G221" ca="1">IF(B221&lt;&gt;"",OFFSET(Metadata!$B$1,MIN(IF(OFFSET(Metadata!$A$1,0,0,Metadata!Metadata_Table_Length,1)=SUBSTITUTE(C221,"rawdatafilename","partnumber"),ROW(OFFSET(Metadata!$A$1,0,0,Metadata!Metadata_Table_Length,1))-1,"")),0),"")</f>
        <v/>
      </c>
      <c r="H221" t="str">
        <f t="array" aca="1" ref="H221" ca="1">IF(B221&lt;&gt;"",OFFSET(Metadata!$B$1,MIN(IF(OFFSET(Metadata!$A$1,0,0,Metadata!Metadata_Table_Length,1)=SUBSTITUTE(C221,"rawdatafilename","original_count"),ROW(OFFSET(Metadata!$A$1,0,0,Metadata!Metadata_Table_Length,1))-1,"")),0),"")</f>
        <v/>
      </c>
      <c r="I221" t="str">
        <f t="array" aca="1" ref="I221" ca="1">IF(B221&lt;&gt;"",OFFSET(Metadata!$B$1,MIN(IF(OFFSET(Metadata!$A$1,0,0,Metadata!Metadata_Table_Length,1)=SUBSTITUTE(C221,"rawdatafilename","count"),ROW(OFFSET(Metadata!$A$1,0,0,Metadata!Metadata_Table_Length,1))-1,"")),0),"")</f>
        <v/>
      </c>
      <c r="J221" t="str">
        <f t="array" aca="1" ref="J221" ca="1">IF(AND(G221&lt;&gt;"",G221&lt;&gt;G220),MAX(IF(G$2:G$2001=G221,H$2:H$2001,"")),"")</f>
        <v/>
      </c>
      <c r="K221" t="str">
        <f t="array" aca="1" ref="K221" ca="1">IF(AND(G221&lt;&gt;"",G221&lt;&gt;G220),MAX(IF(G$2:G$2001=G221,I$2:I$2001,"")),"")</f>
        <v/>
      </c>
      <c r="L221" t="str">
        <f t="shared" ca="1" si="15"/>
        <v/>
      </c>
    </row>
    <row r="222" spans="2:12" x14ac:dyDescent="0.25">
      <c r="B222" t="str">
        <f t="shared" ca="1" si="13"/>
        <v/>
      </c>
      <c r="C222" t="str">
        <f t="shared" ca="1" si="12"/>
        <v/>
      </c>
      <c r="D222" s="156" t="str">
        <f t="array" aca="1" ref="D222" ca="1">IFERROR(IF(B222&lt;&gt;"",IF(OR(EXACT(OFFSET(Metadata!$A$1,0,0,Metadata!Metadata_Table_Length,1),C222)),1,""),""),"")</f>
        <v/>
      </c>
      <c r="E222" s="163" t="str">
        <f t="array" aca="1" ref="E222" ca="1">IF(B222&lt;&gt;"",IF(D222=1,OFFSET(Metadata!$B$1,MIN(IF(OFFSET(Metadata!$A$1,0,0,Metadata!Metadata_Table_Length,1)=C222,ROW(OFFSET(Metadata!$A$1,0,0,Metadata!Metadata_Table_Length,1))-1,"")),0),OFFSET(Metadata!$B$1,MIN(IF(OFFSET(Metadata!$A$1,0,0,Metadata!Metadata_Table_Length,1)=SUBSTITUTE(C222,"rawdatafilename","originalfilename"),ROW(OFFSET(Metadata!$A$1,0,0,Metadata!Metadata_Table_Length,1))-1,"")),0)),"")</f>
        <v/>
      </c>
      <c r="F222" t="str">
        <f t="shared" ca="1" si="14"/>
        <v/>
      </c>
      <c r="G222" t="str">
        <f t="array" aca="1" ref="G222" ca="1">IF(B222&lt;&gt;"",OFFSET(Metadata!$B$1,MIN(IF(OFFSET(Metadata!$A$1,0,0,Metadata!Metadata_Table_Length,1)=SUBSTITUTE(C222,"rawdatafilename","partnumber"),ROW(OFFSET(Metadata!$A$1,0,0,Metadata!Metadata_Table_Length,1))-1,"")),0),"")</f>
        <v/>
      </c>
      <c r="H222" t="str">
        <f t="array" aca="1" ref="H222" ca="1">IF(B222&lt;&gt;"",OFFSET(Metadata!$B$1,MIN(IF(OFFSET(Metadata!$A$1,0,0,Metadata!Metadata_Table_Length,1)=SUBSTITUTE(C222,"rawdatafilename","original_count"),ROW(OFFSET(Metadata!$A$1,0,0,Metadata!Metadata_Table_Length,1))-1,"")),0),"")</f>
        <v/>
      </c>
      <c r="I222" t="str">
        <f t="array" aca="1" ref="I222" ca="1">IF(B222&lt;&gt;"",OFFSET(Metadata!$B$1,MIN(IF(OFFSET(Metadata!$A$1,0,0,Metadata!Metadata_Table_Length,1)=SUBSTITUTE(C222,"rawdatafilename","count"),ROW(OFFSET(Metadata!$A$1,0,0,Metadata!Metadata_Table_Length,1))-1,"")),0),"")</f>
        <v/>
      </c>
      <c r="J222" t="str">
        <f t="array" aca="1" ref="J222" ca="1">IF(AND(G222&lt;&gt;"",G222&lt;&gt;G221),MAX(IF(G$2:G$2001=G222,H$2:H$2001,"")),"")</f>
        <v/>
      </c>
      <c r="K222" t="str">
        <f t="array" aca="1" ref="K222" ca="1">IF(AND(G222&lt;&gt;"",G222&lt;&gt;G221),MAX(IF(G$2:G$2001=G222,I$2:I$2001,"")),"")</f>
        <v/>
      </c>
      <c r="L222" t="str">
        <f t="shared" ca="1" si="15"/>
        <v/>
      </c>
    </row>
    <row r="223" spans="2:12" x14ac:dyDescent="0.25">
      <c r="B223" t="str">
        <f t="shared" ca="1" si="13"/>
        <v/>
      </c>
      <c r="C223" t="str">
        <f t="shared" ca="1" si="12"/>
        <v/>
      </c>
      <c r="D223" s="156" t="str">
        <f t="array" aca="1" ref="D223" ca="1">IFERROR(IF(B223&lt;&gt;"",IF(OR(EXACT(OFFSET(Metadata!$A$1,0,0,Metadata!Metadata_Table_Length,1),C223)),1,""),""),"")</f>
        <v/>
      </c>
      <c r="E223" s="163" t="str">
        <f t="array" aca="1" ref="E223" ca="1">IF(B223&lt;&gt;"",IF(D223=1,OFFSET(Metadata!$B$1,MIN(IF(OFFSET(Metadata!$A$1,0,0,Metadata!Metadata_Table_Length,1)=C223,ROW(OFFSET(Metadata!$A$1,0,0,Metadata!Metadata_Table_Length,1))-1,"")),0),OFFSET(Metadata!$B$1,MIN(IF(OFFSET(Metadata!$A$1,0,0,Metadata!Metadata_Table_Length,1)=SUBSTITUTE(C223,"rawdatafilename","originalfilename"),ROW(OFFSET(Metadata!$A$1,0,0,Metadata!Metadata_Table_Length,1))-1,"")),0)),"")</f>
        <v/>
      </c>
      <c r="F223" t="str">
        <f t="shared" ca="1" si="14"/>
        <v/>
      </c>
      <c r="G223" t="str">
        <f t="array" aca="1" ref="G223" ca="1">IF(B223&lt;&gt;"",OFFSET(Metadata!$B$1,MIN(IF(OFFSET(Metadata!$A$1,0,0,Metadata!Metadata_Table_Length,1)=SUBSTITUTE(C223,"rawdatafilename","partnumber"),ROW(OFFSET(Metadata!$A$1,0,0,Metadata!Metadata_Table_Length,1))-1,"")),0),"")</f>
        <v/>
      </c>
      <c r="H223" t="str">
        <f t="array" aca="1" ref="H223" ca="1">IF(B223&lt;&gt;"",OFFSET(Metadata!$B$1,MIN(IF(OFFSET(Metadata!$A$1,0,0,Metadata!Metadata_Table_Length,1)=SUBSTITUTE(C223,"rawdatafilename","original_count"),ROW(OFFSET(Metadata!$A$1,0,0,Metadata!Metadata_Table_Length,1))-1,"")),0),"")</f>
        <v/>
      </c>
      <c r="I223" t="str">
        <f t="array" aca="1" ref="I223" ca="1">IF(B223&lt;&gt;"",OFFSET(Metadata!$B$1,MIN(IF(OFFSET(Metadata!$A$1,0,0,Metadata!Metadata_Table_Length,1)=SUBSTITUTE(C223,"rawdatafilename","count"),ROW(OFFSET(Metadata!$A$1,0,0,Metadata!Metadata_Table_Length,1))-1,"")),0),"")</f>
        <v/>
      </c>
      <c r="J223" t="str">
        <f t="array" aca="1" ref="J223" ca="1">IF(AND(G223&lt;&gt;"",G223&lt;&gt;G222),MAX(IF(G$2:G$2001=G223,H$2:H$2001,"")),"")</f>
        <v/>
      </c>
      <c r="K223" t="str">
        <f t="array" aca="1" ref="K223" ca="1">IF(AND(G223&lt;&gt;"",G223&lt;&gt;G222),MAX(IF(G$2:G$2001=G223,I$2:I$2001,"")),"")</f>
        <v/>
      </c>
      <c r="L223" t="str">
        <f t="shared" ca="1" si="15"/>
        <v/>
      </c>
    </row>
    <row r="224" spans="2:12" x14ac:dyDescent="0.25">
      <c r="B224" t="str">
        <f t="shared" ca="1" si="13"/>
        <v/>
      </c>
      <c r="C224" t="str">
        <f t="shared" ca="1" si="12"/>
        <v/>
      </c>
      <c r="D224" s="156" t="str">
        <f t="array" aca="1" ref="D224" ca="1">IFERROR(IF(B224&lt;&gt;"",IF(OR(EXACT(OFFSET(Metadata!$A$1,0,0,Metadata!Metadata_Table_Length,1),C224)),1,""),""),"")</f>
        <v/>
      </c>
      <c r="E224" s="163" t="str">
        <f t="array" aca="1" ref="E224" ca="1">IF(B224&lt;&gt;"",IF(D224=1,OFFSET(Metadata!$B$1,MIN(IF(OFFSET(Metadata!$A$1,0,0,Metadata!Metadata_Table_Length,1)=C224,ROW(OFFSET(Metadata!$A$1,0,0,Metadata!Metadata_Table_Length,1))-1,"")),0),OFFSET(Metadata!$B$1,MIN(IF(OFFSET(Metadata!$A$1,0,0,Metadata!Metadata_Table_Length,1)=SUBSTITUTE(C224,"rawdatafilename","originalfilename"),ROW(OFFSET(Metadata!$A$1,0,0,Metadata!Metadata_Table_Length,1))-1,"")),0)),"")</f>
        <v/>
      </c>
      <c r="F224" t="str">
        <f t="shared" ca="1" si="14"/>
        <v/>
      </c>
      <c r="G224" t="str">
        <f t="array" aca="1" ref="G224" ca="1">IF(B224&lt;&gt;"",OFFSET(Metadata!$B$1,MIN(IF(OFFSET(Metadata!$A$1,0,0,Metadata!Metadata_Table_Length,1)=SUBSTITUTE(C224,"rawdatafilename","partnumber"),ROW(OFFSET(Metadata!$A$1,0,0,Metadata!Metadata_Table_Length,1))-1,"")),0),"")</f>
        <v/>
      </c>
      <c r="H224" t="str">
        <f t="array" aca="1" ref="H224" ca="1">IF(B224&lt;&gt;"",OFFSET(Metadata!$B$1,MIN(IF(OFFSET(Metadata!$A$1,0,0,Metadata!Metadata_Table_Length,1)=SUBSTITUTE(C224,"rawdatafilename","original_count"),ROW(OFFSET(Metadata!$A$1,0,0,Metadata!Metadata_Table_Length,1))-1,"")),0),"")</f>
        <v/>
      </c>
      <c r="I224" t="str">
        <f t="array" aca="1" ref="I224" ca="1">IF(B224&lt;&gt;"",OFFSET(Metadata!$B$1,MIN(IF(OFFSET(Metadata!$A$1,0,0,Metadata!Metadata_Table_Length,1)=SUBSTITUTE(C224,"rawdatafilename","count"),ROW(OFFSET(Metadata!$A$1,0,0,Metadata!Metadata_Table_Length,1))-1,"")),0),"")</f>
        <v/>
      </c>
      <c r="J224" t="str">
        <f t="array" aca="1" ref="J224" ca="1">IF(AND(G224&lt;&gt;"",G224&lt;&gt;G223),MAX(IF(G$2:G$2001=G224,H$2:H$2001,"")),"")</f>
        <v/>
      </c>
      <c r="K224" t="str">
        <f t="array" aca="1" ref="K224" ca="1">IF(AND(G224&lt;&gt;"",G224&lt;&gt;G223),MAX(IF(G$2:G$2001=G224,I$2:I$2001,"")),"")</f>
        <v/>
      </c>
      <c r="L224" t="str">
        <f t="shared" ca="1" si="15"/>
        <v/>
      </c>
    </row>
    <row r="225" spans="2:12" x14ac:dyDescent="0.25">
      <c r="B225" t="str">
        <f t="shared" ca="1" si="13"/>
        <v/>
      </c>
      <c r="C225" t="str">
        <f t="shared" ca="1" si="12"/>
        <v/>
      </c>
      <c r="D225" s="156" t="str">
        <f t="array" aca="1" ref="D225" ca="1">IFERROR(IF(B225&lt;&gt;"",IF(OR(EXACT(OFFSET(Metadata!$A$1,0,0,Metadata!Metadata_Table_Length,1),C225)),1,""),""),"")</f>
        <v/>
      </c>
      <c r="E225" s="163" t="str">
        <f t="array" aca="1" ref="E225" ca="1">IF(B225&lt;&gt;"",IF(D225=1,OFFSET(Metadata!$B$1,MIN(IF(OFFSET(Metadata!$A$1,0,0,Metadata!Metadata_Table_Length,1)=C225,ROW(OFFSET(Metadata!$A$1,0,0,Metadata!Metadata_Table_Length,1))-1,"")),0),OFFSET(Metadata!$B$1,MIN(IF(OFFSET(Metadata!$A$1,0,0,Metadata!Metadata_Table_Length,1)=SUBSTITUTE(C225,"rawdatafilename","originalfilename"),ROW(OFFSET(Metadata!$A$1,0,0,Metadata!Metadata_Table_Length,1))-1,"")),0)),"")</f>
        <v/>
      </c>
      <c r="F225" t="str">
        <f t="shared" ca="1" si="14"/>
        <v/>
      </c>
      <c r="G225" t="str">
        <f t="array" aca="1" ref="G225" ca="1">IF(B225&lt;&gt;"",OFFSET(Metadata!$B$1,MIN(IF(OFFSET(Metadata!$A$1,0,0,Metadata!Metadata_Table_Length,1)=SUBSTITUTE(C225,"rawdatafilename","partnumber"),ROW(OFFSET(Metadata!$A$1,0,0,Metadata!Metadata_Table_Length,1))-1,"")),0),"")</f>
        <v/>
      </c>
      <c r="H225" t="str">
        <f t="array" aca="1" ref="H225" ca="1">IF(B225&lt;&gt;"",OFFSET(Metadata!$B$1,MIN(IF(OFFSET(Metadata!$A$1,0,0,Metadata!Metadata_Table_Length,1)=SUBSTITUTE(C225,"rawdatafilename","original_count"),ROW(OFFSET(Metadata!$A$1,0,0,Metadata!Metadata_Table_Length,1))-1,"")),0),"")</f>
        <v/>
      </c>
      <c r="I225" t="str">
        <f t="array" aca="1" ref="I225" ca="1">IF(B225&lt;&gt;"",OFFSET(Metadata!$B$1,MIN(IF(OFFSET(Metadata!$A$1,0,0,Metadata!Metadata_Table_Length,1)=SUBSTITUTE(C225,"rawdatafilename","count"),ROW(OFFSET(Metadata!$A$1,0,0,Metadata!Metadata_Table_Length,1))-1,"")),0),"")</f>
        <v/>
      </c>
      <c r="J225" t="str">
        <f t="array" aca="1" ref="J225" ca="1">IF(AND(G225&lt;&gt;"",G225&lt;&gt;G224),MAX(IF(G$2:G$2001=G225,H$2:H$2001,"")),"")</f>
        <v/>
      </c>
      <c r="K225" t="str">
        <f t="array" aca="1" ref="K225" ca="1">IF(AND(G225&lt;&gt;"",G225&lt;&gt;G224),MAX(IF(G$2:G$2001=G225,I$2:I$2001,"")),"")</f>
        <v/>
      </c>
      <c r="L225" t="str">
        <f t="shared" ca="1" si="15"/>
        <v/>
      </c>
    </row>
    <row r="226" spans="2:12" x14ac:dyDescent="0.25">
      <c r="B226" t="str">
        <f t="shared" ca="1" si="13"/>
        <v/>
      </c>
      <c r="C226" t="str">
        <f t="shared" ca="1" si="12"/>
        <v/>
      </c>
      <c r="D226" s="156" t="str">
        <f t="array" aca="1" ref="D226" ca="1">IFERROR(IF(B226&lt;&gt;"",IF(OR(EXACT(OFFSET(Metadata!$A$1,0,0,Metadata!Metadata_Table_Length,1),C226)),1,""),""),"")</f>
        <v/>
      </c>
      <c r="E226" s="163" t="str">
        <f t="array" aca="1" ref="E226" ca="1">IF(B226&lt;&gt;"",IF(D226=1,OFFSET(Metadata!$B$1,MIN(IF(OFFSET(Metadata!$A$1,0,0,Metadata!Metadata_Table_Length,1)=C226,ROW(OFFSET(Metadata!$A$1,0,0,Metadata!Metadata_Table_Length,1))-1,"")),0),OFFSET(Metadata!$B$1,MIN(IF(OFFSET(Metadata!$A$1,0,0,Metadata!Metadata_Table_Length,1)=SUBSTITUTE(C226,"rawdatafilename","originalfilename"),ROW(OFFSET(Metadata!$A$1,0,0,Metadata!Metadata_Table_Length,1))-1,"")),0)),"")</f>
        <v/>
      </c>
      <c r="F226" t="str">
        <f t="shared" ca="1" si="14"/>
        <v/>
      </c>
      <c r="G226" t="str">
        <f t="array" aca="1" ref="G226" ca="1">IF(B226&lt;&gt;"",OFFSET(Metadata!$B$1,MIN(IF(OFFSET(Metadata!$A$1,0,0,Metadata!Metadata_Table_Length,1)=SUBSTITUTE(C226,"rawdatafilename","partnumber"),ROW(OFFSET(Metadata!$A$1,0,0,Metadata!Metadata_Table_Length,1))-1,"")),0),"")</f>
        <v/>
      </c>
      <c r="H226" t="str">
        <f t="array" aca="1" ref="H226" ca="1">IF(B226&lt;&gt;"",OFFSET(Metadata!$B$1,MIN(IF(OFFSET(Metadata!$A$1,0,0,Metadata!Metadata_Table_Length,1)=SUBSTITUTE(C226,"rawdatafilename","original_count"),ROW(OFFSET(Metadata!$A$1,0,0,Metadata!Metadata_Table_Length,1))-1,"")),0),"")</f>
        <v/>
      </c>
      <c r="I226" t="str">
        <f t="array" aca="1" ref="I226" ca="1">IF(B226&lt;&gt;"",OFFSET(Metadata!$B$1,MIN(IF(OFFSET(Metadata!$A$1,0,0,Metadata!Metadata_Table_Length,1)=SUBSTITUTE(C226,"rawdatafilename","count"),ROW(OFFSET(Metadata!$A$1,0,0,Metadata!Metadata_Table_Length,1))-1,"")),0),"")</f>
        <v/>
      </c>
      <c r="J226" t="str">
        <f t="array" aca="1" ref="J226" ca="1">IF(AND(G226&lt;&gt;"",G226&lt;&gt;G225),MAX(IF(G$2:G$2001=G226,H$2:H$2001,"")),"")</f>
        <v/>
      </c>
      <c r="K226" t="str">
        <f t="array" aca="1" ref="K226" ca="1">IF(AND(G226&lt;&gt;"",G226&lt;&gt;G225),MAX(IF(G$2:G$2001=G226,I$2:I$2001,"")),"")</f>
        <v/>
      </c>
      <c r="L226" t="str">
        <f t="shared" ca="1" si="15"/>
        <v/>
      </c>
    </row>
    <row r="227" spans="2:12" x14ac:dyDescent="0.25">
      <c r="B227" t="str">
        <f t="shared" ca="1" si="13"/>
        <v/>
      </c>
      <c r="C227" t="str">
        <f t="shared" ca="1" si="12"/>
        <v/>
      </c>
      <c r="D227" s="156" t="str">
        <f t="array" aca="1" ref="D227" ca="1">IFERROR(IF(B227&lt;&gt;"",IF(OR(EXACT(OFFSET(Metadata!$A$1,0,0,Metadata!Metadata_Table_Length,1),C227)),1,""),""),"")</f>
        <v/>
      </c>
      <c r="E227" s="163" t="str">
        <f t="array" aca="1" ref="E227" ca="1">IF(B227&lt;&gt;"",IF(D227=1,OFFSET(Metadata!$B$1,MIN(IF(OFFSET(Metadata!$A$1,0,0,Metadata!Metadata_Table_Length,1)=C227,ROW(OFFSET(Metadata!$A$1,0,0,Metadata!Metadata_Table_Length,1))-1,"")),0),OFFSET(Metadata!$B$1,MIN(IF(OFFSET(Metadata!$A$1,0,0,Metadata!Metadata_Table_Length,1)=SUBSTITUTE(C227,"rawdatafilename","originalfilename"),ROW(OFFSET(Metadata!$A$1,0,0,Metadata!Metadata_Table_Length,1))-1,"")),0)),"")</f>
        <v/>
      </c>
      <c r="F227" t="str">
        <f t="shared" ca="1" si="14"/>
        <v/>
      </c>
      <c r="G227" t="str">
        <f t="array" aca="1" ref="G227" ca="1">IF(B227&lt;&gt;"",OFFSET(Metadata!$B$1,MIN(IF(OFFSET(Metadata!$A$1,0,0,Metadata!Metadata_Table_Length,1)=SUBSTITUTE(C227,"rawdatafilename","partnumber"),ROW(OFFSET(Metadata!$A$1,0,0,Metadata!Metadata_Table_Length,1))-1,"")),0),"")</f>
        <v/>
      </c>
      <c r="H227" t="str">
        <f t="array" aca="1" ref="H227" ca="1">IF(B227&lt;&gt;"",OFFSET(Metadata!$B$1,MIN(IF(OFFSET(Metadata!$A$1,0,0,Metadata!Metadata_Table_Length,1)=SUBSTITUTE(C227,"rawdatafilename","original_count"),ROW(OFFSET(Metadata!$A$1,0,0,Metadata!Metadata_Table_Length,1))-1,"")),0),"")</f>
        <v/>
      </c>
      <c r="I227" t="str">
        <f t="array" aca="1" ref="I227" ca="1">IF(B227&lt;&gt;"",OFFSET(Metadata!$B$1,MIN(IF(OFFSET(Metadata!$A$1,0,0,Metadata!Metadata_Table_Length,1)=SUBSTITUTE(C227,"rawdatafilename","count"),ROW(OFFSET(Metadata!$A$1,0,0,Metadata!Metadata_Table_Length,1))-1,"")),0),"")</f>
        <v/>
      </c>
      <c r="J227" t="str">
        <f t="array" aca="1" ref="J227" ca="1">IF(AND(G227&lt;&gt;"",G227&lt;&gt;G226),MAX(IF(G$2:G$2001=G227,H$2:H$2001,"")),"")</f>
        <v/>
      </c>
      <c r="K227" t="str">
        <f t="array" aca="1" ref="K227" ca="1">IF(AND(G227&lt;&gt;"",G227&lt;&gt;G226),MAX(IF(G$2:G$2001=G227,I$2:I$2001,"")),"")</f>
        <v/>
      </c>
      <c r="L227" t="str">
        <f t="shared" ca="1" si="15"/>
        <v/>
      </c>
    </row>
    <row r="228" spans="2:12" x14ac:dyDescent="0.25">
      <c r="B228" t="str">
        <f t="shared" ca="1" si="13"/>
        <v/>
      </c>
      <c r="C228" t="str">
        <f t="shared" ca="1" si="12"/>
        <v/>
      </c>
      <c r="D228" s="156" t="str">
        <f t="array" aca="1" ref="D228" ca="1">IFERROR(IF(B228&lt;&gt;"",IF(OR(EXACT(OFFSET(Metadata!$A$1,0,0,Metadata!Metadata_Table_Length,1),C228)),1,""),""),"")</f>
        <v/>
      </c>
      <c r="E228" s="163" t="str">
        <f t="array" aca="1" ref="E228" ca="1">IF(B228&lt;&gt;"",IF(D228=1,OFFSET(Metadata!$B$1,MIN(IF(OFFSET(Metadata!$A$1,0,0,Metadata!Metadata_Table_Length,1)=C228,ROW(OFFSET(Metadata!$A$1,0,0,Metadata!Metadata_Table_Length,1))-1,"")),0),OFFSET(Metadata!$B$1,MIN(IF(OFFSET(Metadata!$A$1,0,0,Metadata!Metadata_Table_Length,1)=SUBSTITUTE(C228,"rawdatafilename","originalfilename"),ROW(OFFSET(Metadata!$A$1,0,0,Metadata!Metadata_Table_Length,1))-1,"")),0)),"")</f>
        <v/>
      </c>
      <c r="F228" t="str">
        <f t="shared" ca="1" si="14"/>
        <v/>
      </c>
      <c r="G228" t="str">
        <f t="array" aca="1" ref="G228" ca="1">IF(B228&lt;&gt;"",OFFSET(Metadata!$B$1,MIN(IF(OFFSET(Metadata!$A$1,0,0,Metadata!Metadata_Table_Length,1)=SUBSTITUTE(C228,"rawdatafilename","partnumber"),ROW(OFFSET(Metadata!$A$1,0,0,Metadata!Metadata_Table_Length,1))-1,"")),0),"")</f>
        <v/>
      </c>
      <c r="H228" t="str">
        <f t="array" aca="1" ref="H228" ca="1">IF(B228&lt;&gt;"",OFFSET(Metadata!$B$1,MIN(IF(OFFSET(Metadata!$A$1,0,0,Metadata!Metadata_Table_Length,1)=SUBSTITUTE(C228,"rawdatafilename","original_count"),ROW(OFFSET(Metadata!$A$1,0,0,Metadata!Metadata_Table_Length,1))-1,"")),0),"")</f>
        <v/>
      </c>
      <c r="I228" t="str">
        <f t="array" aca="1" ref="I228" ca="1">IF(B228&lt;&gt;"",OFFSET(Metadata!$B$1,MIN(IF(OFFSET(Metadata!$A$1,0,0,Metadata!Metadata_Table_Length,1)=SUBSTITUTE(C228,"rawdatafilename","count"),ROW(OFFSET(Metadata!$A$1,0,0,Metadata!Metadata_Table_Length,1))-1,"")),0),"")</f>
        <v/>
      </c>
      <c r="J228" t="str">
        <f t="array" aca="1" ref="J228" ca="1">IF(AND(G228&lt;&gt;"",G228&lt;&gt;G227),MAX(IF(G$2:G$2001=G228,H$2:H$2001,"")),"")</f>
        <v/>
      </c>
      <c r="K228" t="str">
        <f t="array" aca="1" ref="K228" ca="1">IF(AND(G228&lt;&gt;"",G228&lt;&gt;G227),MAX(IF(G$2:G$2001=G228,I$2:I$2001,"")),"")</f>
        <v/>
      </c>
      <c r="L228" t="str">
        <f t="shared" ca="1" si="15"/>
        <v/>
      </c>
    </row>
    <row r="229" spans="2:12" x14ac:dyDescent="0.25">
      <c r="B229" t="str">
        <f t="shared" ca="1" si="13"/>
        <v/>
      </c>
      <c r="C229" t="str">
        <f t="shared" ca="1" si="12"/>
        <v/>
      </c>
      <c r="D229" s="156" t="str">
        <f t="array" aca="1" ref="D229" ca="1">IFERROR(IF(B229&lt;&gt;"",IF(OR(EXACT(OFFSET(Metadata!$A$1,0,0,Metadata!Metadata_Table_Length,1),C229)),1,""),""),"")</f>
        <v/>
      </c>
      <c r="E229" s="163" t="str">
        <f t="array" aca="1" ref="E229" ca="1">IF(B229&lt;&gt;"",IF(D229=1,OFFSET(Metadata!$B$1,MIN(IF(OFFSET(Metadata!$A$1,0,0,Metadata!Metadata_Table_Length,1)=C229,ROW(OFFSET(Metadata!$A$1,0,0,Metadata!Metadata_Table_Length,1))-1,"")),0),OFFSET(Metadata!$B$1,MIN(IF(OFFSET(Metadata!$A$1,0,0,Metadata!Metadata_Table_Length,1)=SUBSTITUTE(C229,"rawdatafilename","originalfilename"),ROW(OFFSET(Metadata!$A$1,0,0,Metadata!Metadata_Table_Length,1))-1,"")),0)),"")</f>
        <v/>
      </c>
      <c r="F229" t="str">
        <f t="shared" ca="1" si="14"/>
        <v/>
      </c>
      <c r="G229" t="str">
        <f t="array" aca="1" ref="G229" ca="1">IF(B229&lt;&gt;"",OFFSET(Metadata!$B$1,MIN(IF(OFFSET(Metadata!$A$1,0,0,Metadata!Metadata_Table_Length,1)=SUBSTITUTE(C229,"rawdatafilename","partnumber"),ROW(OFFSET(Metadata!$A$1,0,0,Metadata!Metadata_Table_Length,1))-1,"")),0),"")</f>
        <v/>
      </c>
      <c r="H229" t="str">
        <f t="array" aca="1" ref="H229" ca="1">IF(B229&lt;&gt;"",OFFSET(Metadata!$B$1,MIN(IF(OFFSET(Metadata!$A$1,0,0,Metadata!Metadata_Table_Length,1)=SUBSTITUTE(C229,"rawdatafilename","original_count"),ROW(OFFSET(Metadata!$A$1,0,0,Metadata!Metadata_Table_Length,1))-1,"")),0),"")</f>
        <v/>
      </c>
      <c r="I229" t="str">
        <f t="array" aca="1" ref="I229" ca="1">IF(B229&lt;&gt;"",OFFSET(Metadata!$B$1,MIN(IF(OFFSET(Metadata!$A$1,0,0,Metadata!Metadata_Table_Length,1)=SUBSTITUTE(C229,"rawdatafilename","count"),ROW(OFFSET(Metadata!$A$1,0,0,Metadata!Metadata_Table_Length,1))-1,"")),0),"")</f>
        <v/>
      </c>
      <c r="J229" t="str">
        <f t="array" aca="1" ref="J229" ca="1">IF(AND(G229&lt;&gt;"",G229&lt;&gt;G228),MAX(IF(G$2:G$2001=G229,H$2:H$2001,"")),"")</f>
        <v/>
      </c>
      <c r="K229" t="str">
        <f t="array" aca="1" ref="K229" ca="1">IF(AND(G229&lt;&gt;"",G229&lt;&gt;G228),MAX(IF(G$2:G$2001=G229,I$2:I$2001,"")),"")</f>
        <v/>
      </c>
      <c r="L229" t="str">
        <f t="shared" ca="1" si="15"/>
        <v/>
      </c>
    </row>
    <row r="230" spans="2:12" x14ac:dyDescent="0.25">
      <c r="B230" t="str">
        <f t="shared" ca="1" si="13"/>
        <v/>
      </c>
      <c r="C230" t="str">
        <f t="shared" ca="1" si="12"/>
        <v/>
      </c>
      <c r="D230" s="156" t="str">
        <f t="array" aca="1" ref="D230" ca="1">IFERROR(IF(B230&lt;&gt;"",IF(OR(EXACT(OFFSET(Metadata!$A$1,0,0,Metadata!Metadata_Table_Length,1),C230)),1,""),""),"")</f>
        <v/>
      </c>
      <c r="E230" s="163" t="str">
        <f t="array" aca="1" ref="E230" ca="1">IF(B230&lt;&gt;"",IF(D230=1,OFFSET(Metadata!$B$1,MIN(IF(OFFSET(Metadata!$A$1,0,0,Metadata!Metadata_Table_Length,1)=C230,ROW(OFFSET(Metadata!$A$1,0,0,Metadata!Metadata_Table_Length,1))-1,"")),0),OFFSET(Metadata!$B$1,MIN(IF(OFFSET(Metadata!$A$1,0,0,Metadata!Metadata_Table_Length,1)=SUBSTITUTE(C230,"rawdatafilename","originalfilename"),ROW(OFFSET(Metadata!$A$1,0,0,Metadata!Metadata_Table_Length,1))-1,"")),0)),"")</f>
        <v/>
      </c>
      <c r="F230" t="str">
        <f t="shared" ca="1" si="14"/>
        <v/>
      </c>
      <c r="G230" t="str">
        <f t="array" aca="1" ref="G230" ca="1">IF(B230&lt;&gt;"",OFFSET(Metadata!$B$1,MIN(IF(OFFSET(Metadata!$A$1,0,0,Metadata!Metadata_Table_Length,1)=SUBSTITUTE(C230,"rawdatafilename","partnumber"),ROW(OFFSET(Metadata!$A$1,0,0,Metadata!Metadata_Table_Length,1))-1,"")),0),"")</f>
        <v/>
      </c>
      <c r="H230" t="str">
        <f t="array" aca="1" ref="H230" ca="1">IF(B230&lt;&gt;"",OFFSET(Metadata!$B$1,MIN(IF(OFFSET(Metadata!$A$1,0,0,Metadata!Metadata_Table_Length,1)=SUBSTITUTE(C230,"rawdatafilename","original_count"),ROW(OFFSET(Metadata!$A$1,0,0,Metadata!Metadata_Table_Length,1))-1,"")),0),"")</f>
        <v/>
      </c>
      <c r="I230" t="str">
        <f t="array" aca="1" ref="I230" ca="1">IF(B230&lt;&gt;"",OFFSET(Metadata!$B$1,MIN(IF(OFFSET(Metadata!$A$1,0,0,Metadata!Metadata_Table_Length,1)=SUBSTITUTE(C230,"rawdatafilename","count"),ROW(OFFSET(Metadata!$A$1,0,0,Metadata!Metadata_Table_Length,1))-1,"")),0),"")</f>
        <v/>
      </c>
      <c r="J230" t="str">
        <f t="array" aca="1" ref="J230" ca="1">IF(AND(G230&lt;&gt;"",G230&lt;&gt;G229),MAX(IF(G$2:G$2001=G230,H$2:H$2001,"")),"")</f>
        <v/>
      </c>
      <c r="K230" t="str">
        <f t="array" aca="1" ref="K230" ca="1">IF(AND(G230&lt;&gt;"",G230&lt;&gt;G229),MAX(IF(G$2:G$2001=G230,I$2:I$2001,"")),"")</f>
        <v/>
      </c>
      <c r="L230" t="str">
        <f t="shared" ca="1" si="15"/>
        <v/>
      </c>
    </row>
    <row r="231" spans="2:12" x14ac:dyDescent="0.25">
      <c r="B231" t="str">
        <f t="shared" ca="1" si="13"/>
        <v/>
      </c>
      <c r="C231" t="str">
        <f t="shared" ca="1" si="12"/>
        <v/>
      </c>
      <c r="D231" s="156" t="str">
        <f t="array" aca="1" ref="D231" ca="1">IFERROR(IF(B231&lt;&gt;"",IF(OR(EXACT(OFFSET(Metadata!$A$1,0,0,Metadata!Metadata_Table_Length,1),C231)),1,""),""),"")</f>
        <v/>
      </c>
      <c r="E231" s="163" t="str">
        <f t="array" aca="1" ref="E231" ca="1">IF(B231&lt;&gt;"",IF(D231=1,OFFSET(Metadata!$B$1,MIN(IF(OFFSET(Metadata!$A$1,0,0,Metadata!Metadata_Table_Length,1)=C231,ROW(OFFSET(Metadata!$A$1,0,0,Metadata!Metadata_Table_Length,1))-1,"")),0),OFFSET(Metadata!$B$1,MIN(IF(OFFSET(Metadata!$A$1,0,0,Metadata!Metadata_Table_Length,1)=SUBSTITUTE(C231,"rawdatafilename","originalfilename"),ROW(OFFSET(Metadata!$A$1,0,0,Metadata!Metadata_Table_Length,1))-1,"")),0)),"")</f>
        <v/>
      </c>
      <c r="F231" t="str">
        <f t="shared" ca="1" si="14"/>
        <v/>
      </c>
      <c r="G231" t="str">
        <f t="array" aca="1" ref="G231" ca="1">IF(B231&lt;&gt;"",OFFSET(Metadata!$B$1,MIN(IF(OFFSET(Metadata!$A$1,0,0,Metadata!Metadata_Table_Length,1)=SUBSTITUTE(C231,"rawdatafilename","partnumber"),ROW(OFFSET(Metadata!$A$1,0,0,Metadata!Metadata_Table_Length,1))-1,"")),0),"")</f>
        <v/>
      </c>
      <c r="H231" t="str">
        <f t="array" aca="1" ref="H231" ca="1">IF(B231&lt;&gt;"",OFFSET(Metadata!$B$1,MIN(IF(OFFSET(Metadata!$A$1,0,0,Metadata!Metadata_Table_Length,1)=SUBSTITUTE(C231,"rawdatafilename","original_count"),ROW(OFFSET(Metadata!$A$1,0,0,Metadata!Metadata_Table_Length,1))-1,"")),0),"")</f>
        <v/>
      </c>
      <c r="I231" t="str">
        <f t="array" aca="1" ref="I231" ca="1">IF(B231&lt;&gt;"",OFFSET(Metadata!$B$1,MIN(IF(OFFSET(Metadata!$A$1,0,0,Metadata!Metadata_Table_Length,1)=SUBSTITUTE(C231,"rawdatafilename","count"),ROW(OFFSET(Metadata!$A$1,0,0,Metadata!Metadata_Table_Length,1))-1,"")),0),"")</f>
        <v/>
      </c>
      <c r="J231" t="str">
        <f t="array" aca="1" ref="J231" ca="1">IF(AND(G231&lt;&gt;"",G231&lt;&gt;G230),MAX(IF(G$2:G$2001=G231,H$2:H$2001,"")),"")</f>
        <v/>
      </c>
      <c r="K231" t="str">
        <f t="array" aca="1" ref="K231" ca="1">IF(AND(G231&lt;&gt;"",G231&lt;&gt;G230),MAX(IF(G$2:G$2001=G231,I$2:I$2001,"")),"")</f>
        <v/>
      </c>
      <c r="L231" t="str">
        <f t="shared" ca="1" si="15"/>
        <v/>
      </c>
    </row>
    <row r="232" spans="2:12" x14ac:dyDescent="0.25">
      <c r="B232" t="str">
        <f t="shared" ca="1" si="13"/>
        <v/>
      </c>
      <c r="C232" t="str">
        <f t="shared" ca="1" si="12"/>
        <v/>
      </c>
      <c r="D232" s="156" t="str">
        <f t="array" aca="1" ref="D232" ca="1">IFERROR(IF(B232&lt;&gt;"",IF(OR(EXACT(OFFSET(Metadata!$A$1,0,0,Metadata!Metadata_Table_Length,1),C232)),1,""),""),"")</f>
        <v/>
      </c>
      <c r="E232" s="163" t="str">
        <f t="array" aca="1" ref="E232" ca="1">IF(B232&lt;&gt;"",IF(D232=1,OFFSET(Metadata!$B$1,MIN(IF(OFFSET(Metadata!$A$1,0,0,Metadata!Metadata_Table_Length,1)=C232,ROW(OFFSET(Metadata!$A$1,0,0,Metadata!Metadata_Table_Length,1))-1,"")),0),OFFSET(Metadata!$B$1,MIN(IF(OFFSET(Metadata!$A$1,0,0,Metadata!Metadata_Table_Length,1)=SUBSTITUTE(C232,"rawdatafilename","originalfilename"),ROW(OFFSET(Metadata!$A$1,0,0,Metadata!Metadata_Table_Length,1))-1,"")),0)),"")</f>
        <v/>
      </c>
      <c r="F232" t="str">
        <f t="shared" ca="1" si="14"/>
        <v/>
      </c>
      <c r="G232" t="str">
        <f t="array" aca="1" ref="G232" ca="1">IF(B232&lt;&gt;"",OFFSET(Metadata!$B$1,MIN(IF(OFFSET(Metadata!$A$1,0,0,Metadata!Metadata_Table_Length,1)=SUBSTITUTE(C232,"rawdatafilename","partnumber"),ROW(OFFSET(Metadata!$A$1,0,0,Metadata!Metadata_Table_Length,1))-1,"")),0),"")</f>
        <v/>
      </c>
      <c r="H232" t="str">
        <f t="array" aca="1" ref="H232" ca="1">IF(B232&lt;&gt;"",OFFSET(Metadata!$B$1,MIN(IF(OFFSET(Metadata!$A$1,0,0,Metadata!Metadata_Table_Length,1)=SUBSTITUTE(C232,"rawdatafilename","original_count"),ROW(OFFSET(Metadata!$A$1,0,0,Metadata!Metadata_Table_Length,1))-1,"")),0),"")</f>
        <v/>
      </c>
      <c r="I232" t="str">
        <f t="array" aca="1" ref="I232" ca="1">IF(B232&lt;&gt;"",OFFSET(Metadata!$B$1,MIN(IF(OFFSET(Metadata!$A$1,0,0,Metadata!Metadata_Table_Length,1)=SUBSTITUTE(C232,"rawdatafilename","count"),ROW(OFFSET(Metadata!$A$1,0,0,Metadata!Metadata_Table_Length,1))-1,"")),0),"")</f>
        <v/>
      </c>
      <c r="J232" t="str">
        <f t="array" aca="1" ref="J232" ca="1">IF(AND(G232&lt;&gt;"",G232&lt;&gt;G231),MAX(IF(G$2:G$2001=G232,H$2:H$2001,"")),"")</f>
        <v/>
      </c>
      <c r="K232" t="str">
        <f t="array" aca="1" ref="K232" ca="1">IF(AND(G232&lt;&gt;"",G232&lt;&gt;G231),MAX(IF(G$2:G$2001=G232,I$2:I$2001,"")),"")</f>
        <v/>
      </c>
      <c r="L232" t="str">
        <f t="shared" ca="1" si="15"/>
        <v/>
      </c>
    </row>
    <row r="233" spans="2:12" x14ac:dyDescent="0.25">
      <c r="B233" t="str">
        <f t="shared" ca="1" si="13"/>
        <v/>
      </c>
      <c r="C233" t="str">
        <f t="shared" ca="1" si="12"/>
        <v/>
      </c>
      <c r="D233" s="156" t="str">
        <f t="array" aca="1" ref="D233" ca="1">IFERROR(IF(B233&lt;&gt;"",IF(OR(EXACT(OFFSET(Metadata!$A$1,0,0,Metadata!Metadata_Table_Length,1),C233)),1,""),""),"")</f>
        <v/>
      </c>
      <c r="E233" s="163" t="str">
        <f t="array" aca="1" ref="E233" ca="1">IF(B233&lt;&gt;"",IF(D233=1,OFFSET(Metadata!$B$1,MIN(IF(OFFSET(Metadata!$A$1,0,0,Metadata!Metadata_Table_Length,1)=C233,ROW(OFFSET(Metadata!$A$1,0,0,Metadata!Metadata_Table_Length,1))-1,"")),0),OFFSET(Metadata!$B$1,MIN(IF(OFFSET(Metadata!$A$1,0,0,Metadata!Metadata_Table_Length,1)=SUBSTITUTE(C233,"rawdatafilename","originalfilename"),ROW(OFFSET(Metadata!$A$1,0,0,Metadata!Metadata_Table_Length,1))-1,"")),0)),"")</f>
        <v/>
      </c>
      <c r="F233" t="str">
        <f t="shared" ca="1" si="14"/>
        <v/>
      </c>
      <c r="G233" t="str">
        <f t="array" aca="1" ref="G233" ca="1">IF(B233&lt;&gt;"",OFFSET(Metadata!$B$1,MIN(IF(OFFSET(Metadata!$A$1,0,0,Metadata!Metadata_Table_Length,1)=SUBSTITUTE(C233,"rawdatafilename","partnumber"),ROW(OFFSET(Metadata!$A$1,0,0,Metadata!Metadata_Table_Length,1))-1,"")),0),"")</f>
        <v/>
      </c>
      <c r="H233" t="str">
        <f t="array" aca="1" ref="H233" ca="1">IF(B233&lt;&gt;"",OFFSET(Metadata!$B$1,MIN(IF(OFFSET(Metadata!$A$1,0,0,Metadata!Metadata_Table_Length,1)=SUBSTITUTE(C233,"rawdatafilename","original_count"),ROW(OFFSET(Metadata!$A$1,0,0,Metadata!Metadata_Table_Length,1))-1,"")),0),"")</f>
        <v/>
      </c>
      <c r="I233" t="str">
        <f t="array" aca="1" ref="I233" ca="1">IF(B233&lt;&gt;"",OFFSET(Metadata!$B$1,MIN(IF(OFFSET(Metadata!$A$1,0,0,Metadata!Metadata_Table_Length,1)=SUBSTITUTE(C233,"rawdatafilename","count"),ROW(OFFSET(Metadata!$A$1,0,0,Metadata!Metadata_Table_Length,1))-1,"")),0),"")</f>
        <v/>
      </c>
      <c r="J233" t="str">
        <f t="array" aca="1" ref="J233" ca="1">IF(AND(G233&lt;&gt;"",G233&lt;&gt;G232),MAX(IF(G$2:G$2001=G233,H$2:H$2001,"")),"")</f>
        <v/>
      </c>
      <c r="K233" t="str">
        <f t="array" aca="1" ref="K233" ca="1">IF(AND(G233&lt;&gt;"",G233&lt;&gt;G232),MAX(IF(G$2:G$2001=G233,I$2:I$2001,"")),"")</f>
        <v/>
      </c>
      <c r="L233" t="str">
        <f t="shared" ca="1" si="15"/>
        <v/>
      </c>
    </row>
    <row r="234" spans="2:12" x14ac:dyDescent="0.25">
      <c r="B234" t="str">
        <f t="shared" ca="1" si="13"/>
        <v/>
      </c>
      <c r="C234" t="str">
        <f t="shared" ca="1" si="12"/>
        <v/>
      </c>
      <c r="D234" s="156" t="str">
        <f t="array" aca="1" ref="D234" ca="1">IFERROR(IF(B234&lt;&gt;"",IF(OR(EXACT(OFFSET(Metadata!$A$1,0,0,Metadata!Metadata_Table_Length,1),C234)),1,""),""),"")</f>
        <v/>
      </c>
      <c r="E234" s="163" t="str">
        <f t="array" aca="1" ref="E234" ca="1">IF(B234&lt;&gt;"",IF(D234=1,OFFSET(Metadata!$B$1,MIN(IF(OFFSET(Metadata!$A$1,0,0,Metadata!Metadata_Table_Length,1)=C234,ROW(OFFSET(Metadata!$A$1,0,0,Metadata!Metadata_Table_Length,1))-1,"")),0),OFFSET(Metadata!$B$1,MIN(IF(OFFSET(Metadata!$A$1,0,0,Metadata!Metadata_Table_Length,1)=SUBSTITUTE(C234,"rawdatafilename","originalfilename"),ROW(OFFSET(Metadata!$A$1,0,0,Metadata!Metadata_Table_Length,1))-1,"")),0)),"")</f>
        <v/>
      </c>
      <c r="F234" t="str">
        <f t="shared" ca="1" si="14"/>
        <v/>
      </c>
      <c r="G234" t="str">
        <f t="array" aca="1" ref="G234" ca="1">IF(B234&lt;&gt;"",OFFSET(Metadata!$B$1,MIN(IF(OFFSET(Metadata!$A$1,0,0,Metadata!Metadata_Table_Length,1)=SUBSTITUTE(C234,"rawdatafilename","partnumber"),ROW(OFFSET(Metadata!$A$1,0,0,Metadata!Metadata_Table_Length,1))-1,"")),0),"")</f>
        <v/>
      </c>
      <c r="H234" t="str">
        <f t="array" aca="1" ref="H234" ca="1">IF(B234&lt;&gt;"",OFFSET(Metadata!$B$1,MIN(IF(OFFSET(Metadata!$A$1,0,0,Metadata!Metadata_Table_Length,1)=SUBSTITUTE(C234,"rawdatafilename","original_count"),ROW(OFFSET(Metadata!$A$1,0,0,Metadata!Metadata_Table_Length,1))-1,"")),0),"")</f>
        <v/>
      </c>
      <c r="I234" t="str">
        <f t="array" aca="1" ref="I234" ca="1">IF(B234&lt;&gt;"",OFFSET(Metadata!$B$1,MIN(IF(OFFSET(Metadata!$A$1,0,0,Metadata!Metadata_Table_Length,1)=SUBSTITUTE(C234,"rawdatafilename","count"),ROW(OFFSET(Metadata!$A$1,0,0,Metadata!Metadata_Table_Length,1))-1,"")),0),"")</f>
        <v/>
      </c>
      <c r="J234" t="str">
        <f t="array" aca="1" ref="J234" ca="1">IF(AND(G234&lt;&gt;"",G234&lt;&gt;G233),MAX(IF(G$2:G$2001=G234,H$2:H$2001,"")),"")</f>
        <v/>
      </c>
      <c r="K234" t="str">
        <f t="array" aca="1" ref="K234" ca="1">IF(AND(G234&lt;&gt;"",G234&lt;&gt;G233),MAX(IF(G$2:G$2001=G234,I$2:I$2001,"")),"")</f>
        <v/>
      </c>
      <c r="L234" t="str">
        <f t="shared" ca="1" si="15"/>
        <v/>
      </c>
    </row>
    <row r="235" spans="2:12" x14ac:dyDescent="0.25">
      <c r="B235" t="str">
        <f t="shared" ca="1" si="13"/>
        <v/>
      </c>
      <c r="C235" t="str">
        <f t="shared" ca="1" si="12"/>
        <v/>
      </c>
      <c r="D235" s="156" t="str">
        <f t="array" aca="1" ref="D235" ca="1">IFERROR(IF(B235&lt;&gt;"",IF(OR(EXACT(OFFSET(Metadata!$A$1,0,0,Metadata!Metadata_Table_Length,1),C235)),1,""),""),"")</f>
        <v/>
      </c>
      <c r="E235" s="163" t="str">
        <f t="array" aca="1" ref="E235" ca="1">IF(B235&lt;&gt;"",IF(D235=1,OFFSET(Metadata!$B$1,MIN(IF(OFFSET(Metadata!$A$1,0,0,Metadata!Metadata_Table_Length,1)=C235,ROW(OFFSET(Metadata!$A$1,0,0,Metadata!Metadata_Table_Length,1))-1,"")),0),OFFSET(Metadata!$B$1,MIN(IF(OFFSET(Metadata!$A$1,0,0,Metadata!Metadata_Table_Length,1)=SUBSTITUTE(C235,"rawdatafilename","originalfilename"),ROW(OFFSET(Metadata!$A$1,0,0,Metadata!Metadata_Table_Length,1))-1,"")),0)),"")</f>
        <v/>
      </c>
      <c r="F235" t="str">
        <f t="shared" ca="1" si="14"/>
        <v/>
      </c>
      <c r="G235" t="str">
        <f t="array" aca="1" ref="G235" ca="1">IF(B235&lt;&gt;"",OFFSET(Metadata!$B$1,MIN(IF(OFFSET(Metadata!$A$1,0,0,Metadata!Metadata_Table_Length,1)=SUBSTITUTE(C235,"rawdatafilename","partnumber"),ROW(OFFSET(Metadata!$A$1,0,0,Metadata!Metadata_Table_Length,1))-1,"")),0),"")</f>
        <v/>
      </c>
      <c r="H235" t="str">
        <f t="array" aca="1" ref="H235" ca="1">IF(B235&lt;&gt;"",OFFSET(Metadata!$B$1,MIN(IF(OFFSET(Metadata!$A$1,0,0,Metadata!Metadata_Table_Length,1)=SUBSTITUTE(C235,"rawdatafilename","original_count"),ROW(OFFSET(Metadata!$A$1,0,0,Metadata!Metadata_Table_Length,1))-1,"")),0),"")</f>
        <v/>
      </c>
      <c r="I235" t="str">
        <f t="array" aca="1" ref="I235" ca="1">IF(B235&lt;&gt;"",OFFSET(Metadata!$B$1,MIN(IF(OFFSET(Metadata!$A$1,0,0,Metadata!Metadata_Table_Length,1)=SUBSTITUTE(C235,"rawdatafilename","count"),ROW(OFFSET(Metadata!$A$1,0,0,Metadata!Metadata_Table_Length,1))-1,"")),0),"")</f>
        <v/>
      </c>
      <c r="J235" t="str">
        <f t="array" aca="1" ref="J235" ca="1">IF(AND(G235&lt;&gt;"",G235&lt;&gt;G234),MAX(IF(G$2:G$2001=G235,H$2:H$2001,"")),"")</f>
        <v/>
      </c>
      <c r="K235" t="str">
        <f t="array" aca="1" ref="K235" ca="1">IF(AND(G235&lt;&gt;"",G235&lt;&gt;G234),MAX(IF(G$2:G$2001=G235,I$2:I$2001,"")),"")</f>
        <v/>
      </c>
      <c r="L235" t="str">
        <f t="shared" ca="1" si="15"/>
        <v/>
      </c>
    </row>
    <row r="236" spans="2:12" x14ac:dyDescent="0.25">
      <c r="B236" t="str">
        <f t="shared" ca="1" si="13"/>
        <v/>
      </c>
      <c r="C236" t="str">
        <f t="shared" ca="1" si="12"/>
        <v/>
      </c>
      <c r="D236" s="156" t="str">
        <f t="array" aca="1" ref="D236" ca="1">IFERROR(IF(B236&lt;&gt;"",IF(OR(EXACT(OFFSET(Metadata!$A$1,0,0,Metadata!Metadata_Table_Length,1),C236)),1,""),""),"")</f>
        <v/>
      </c>
      <c r="E236" s="163" t="str">
        <f t="array" aca="1" ref="E236" ca="1">IF(B236&lt;&gt;"",IF(D236=1,OFFSET(Metadata!$B$1,MIN(IF(OFFSET(Metadata!$A$1,0,0,Metadata!Metadata_Table_Length,1)=C236,ROW(OFFSET(Metadata!$A$1,0,0,Metadata!Metadata_Table_Length,1))-1,"")),0),OFFSET(Metadata!$B$1,MIN(IF(OFFSET(Metadata!$A$1,0,0,Metadata!Metadata_Table_Length,1)=SUBSTITUTE(C236,"rawdatafilename","originalfilename"),ROW(OFFSET(Metadata!$A$1,0,0,Metadata!Metadata_Table_Length,1))-1,"")),0)),"")</f>
        <v/>
      </c>
      <c r="F236" t="str">
        <f t="shared" ca="1" si="14"/>
        <v/>
      </c>
      <c r="G236" t="str">
        <f t="array" aca="1" ref="G236" ca="1">IF(B236&lt;&gt;"",OFFSET(Metadata!$B$1,MIN(IF(OFFSET(Metadata!$A$1,0,0,Metadata!Metadata_Table_Length,1)=SUBSTITUTE(C236,"rawdatafilename","partnumber"),ROW(OFFSET(Metadata!$A$1,0,0,Metadata!Metadata_Table_Length,1))-1,"")),0),"")</f>
        <v/>
      </c>
      <c r="H236" t="str">
        <f t="array" aca="1" ref="H236" ca="1">IF(B236&lt;&gt;"",OFFSET(Metadata!$B$1,MIN(IF(OFFSET(Metadata!$A$1,0,0,Metadata!Metadata_Table_Length,1)=SUBSTITUTE(C236,"rawdatafilename","original_count"),ROW(OFFSET(Metadata!$A$1,0,0,Metadata!Metadata_Table_Length,1))-1,"")),0),"")</f>
        <v/>
      </c>
      <c r="I236" t="str">
        <f t="array" aca="1" ref="I236" ca="1">IF(B236&lt;&gt;"",OFFSET(Metadata!$B$1,MIN(IF(OFFSET(Metadata!$A$1,0,0,Metadata!Metadata_Table_Length,1)=SUBSTITUTE(C236,"rawdatafilename","count"),ROW(OFFSET(Metadata!$A$1,0,0,Metadata!Metadata_Table_Length,1))-1,"")),0),"")</f>
        <v/>
      </c>
      <c r="J236" t="str">
        <f t="array" aca="1" ref="J236" ca="1">IF(AND(G236&lt;&gt;"",G236&lt;&gt;G235),MAX(IF(G$2:G$2001=G236,H$2:H$2001,"")),"")</f>
        <v/>
      </c>
      <c r="K236" t="str">
        <f t="array" aca="1" ref="K236" ca="1">IF(AND(G236&lt;&gt;"",G236&lt;&gt;G235),MAX(IF(G$2:G$2001=G236,I$2:I$2001,"")),"")</f>
        <v/>
      </c>
      <c r="L236" t="str">
        <f t="shared" ca="1" si="15"/>
        <v/>
      </c>
    </row>
    <row r="237" spans="2:12" x14ac:dyDescent="0.25">
      <c r="B237" t="str">
        <f t="shared" ca="1" si="13"/>
        <v/>
      </c>
      <c r="C237" t="str">
        <f t="shared" ca="1" si="12"/>
        <v/>
      </c>
      <c r="D237" s="156" t="str">
        <f t="array" aca="1" ref="D237" ca="1">IFERROR(IF(B237&lt;&gt;"",IF(OR(EXACT(OFFSET(Metadata!$A$1,0,0,Metadata!Metadata_Table_Length,1),C237)),1,""),""),"")</f>
        <v/>
      </c>
      <c r="E237" s="163" t="str">
        <f t="array" aca="1" ref="E237" ca="1">IF(B237&lt;&gt;"",IF(D237=1,OFFSET(Metadata!$B$1,MIN(IF(OFFSET(Metadata!$A$1,0,0,Metadata!Metadata_Table_Length,1)=C237,ROW(OFFSET(Metadata!$A$1,0,0,Metadata!Metadata_Table_Length,1))-1,"")),0),OFFSET(Metadata!$B$1,MIN(IF(OFFSET(Metadata!$A$1,0,0,Metadata!Metadata_Table_Length,1)=SUBSTITUTE(C237,"rawdatafilename","originalfilename"),ROW(OFFSET(Metadata!$A$1,0,0,Metadata!Metadata_Table_Length,1))-1,"")),0)),"")</f>
        <v/>
      </c>
      <c r="F237" t="str">
        <f t="shared" ca="1" si="14"/>
        <v/>
      </c>
      <c r="G237" t="str">
        <f t="array" aca="1" ref="G237" ca="1">IF(B237&lt;&gt;"",OFFSET(Metadata!$B$1,MIN(IF(OFFSET(Metadata!$A$1,0,0,Metadata!Metadata_Table_Length,1)=SUBSTITUTE(C237,"rawdatafilename","partnumber"),ROW(OFFSET(Metadata!$A$1,0,0,Metadata!Metadata_Table_Length,1))-1,"")),0),"")</f>
        <v/>
      </c>
      <c r="H237" t="str">
        <f t="array" aca="1" ref="H237" ca="1">IF(B237&lt;&gt;"",OFFSET(Metadata!$B$1,MIN(IF(OFFSET(Metadata!$A$1,0,0,Metadata!Metadata_Table_Length,1)=SUBSTITUTE(C237,"rawdatafilename","original_count"),ROW(OFFSET(Metadata!$A$1,0,0,Metadata!Metadata_Table_Length,1))-1,"")),0),"")</f>
        <v/>
      </c>
      <c r="I237" t="str">
        <f t="array" aca="1" ref="I237" ca="1">IF(B237&lt;&gt;"",OFFSET(Metadata!$B$1,MIN(IF(OFFSET(Metadata!$A$1,0,0,Metadata!Metadata_Table_Length,1)=SUBSTITUTE(C237,"rawdatafilename","count"),ROW(OFFSET(Metadata!$A$1,0,0,Metadata!Metadata_Table_Length,1))-1,"")),0),"")</f>
        <v/>
      </c>
      <c r="J237" t="str">
        <f t="array" aca="1" ref="J237" ca="1">IF(AND(G237&lt;&gt;"",G237&lt;&gt;G236),MAX(IF(G$2:G$2001=G237,H$2:H$2001,"")),"")</f>
        <v/>
      </c>
      <c r="K237" t="str">
        <f t="array" aca="1" ref="K237" ca="1">IF(AND(G237&lt;&gt;"",G237&lt;&gt;G236),MAX(IF(G$2:G$2001=G237,I$2:I$2001,"")),"")</f>
        <v/>
      </c>
      <c r="L237" t="str">
        <f t="shared" ca="1" si="15"/>
        <v/>
      </c>
    </row>
    <row r="238" spans="2:12" x14ac:dyDescent="0.25">
      <c r="B238" t="str">
        <f t="shared" ca="1" si="13"/>
        <v/>
      </c>
      <c r="C238" t="str">
        <f t="shared" ca="1" si="12"/>
        <v/>
      </c>
      <c r="D238" s="156" t="str">
        <f t="array" aca="1" ref="D238" ca="1">IFERROR(IF(B238&lt;&gt;"",IF(OR(EXACT(OFFSET(Metadata!$A$1,0,0,Metadata!Metadata_Table_Length,1),C238)),1,""),""),"")</f>
        <v/>
      </c>
      <c r="E238" s="163" t="str">
        <f t="array" aca="1" ref="E238" ca="1">IF(B238&lt;&gt;"",IF(D238=1,OFFSET(Metadata!$B$1,MIN(IF(OFFSET(Metadata!$A$1,0,0,Metadata!Metadata_Table_Length,1)=C238,ROW(OFFSET(Metadata!$A$1,0,0,Metadata!Metadata_Table_Length,1))-1,"")),0),OFFSET(Metadata!$B$1,MIN(IF(OFFSET(Metadata!$A$1,0,0,Metadata!Metadata_Table_Length,1)=SUBSTITUTE(C238,"rawdatafilename","originalfilename"),ROW(OFFSET(Metadata!$A$1,0,0,Metadata!Metadata_Table_Length,1))-1,"")),0)),"")</f>
        <v/>
      </c>
      <c r="F238" t="str">
        <f t="shared" ca="1" si="14"/>
        <v/>
      </c>
      <c r="G238" t="str">
        <f t="array" aca="1" ref="G238" ca="1">IF(B238&lt;&gt;"",OFFSET(Metadata!$B$1,MIN(IF(OFFSET(Metadata!$A$1,0,0,Metadata!Metadata_Table_Length,1)=SUBSTITUTE(C238,"rawdatafilename","partnumber"),ROW(OFFSET(Metadata!$A$1,0,0,Metadata!Metadata_Table_Length,1))-1,"")),0),"")</f>
        <v/>
      </c>
      <c r="H238" t="str">
        <f t="array" aca="1" ref="H238" ca="1">IF(B238&lt;&gt;"",OFFSET(Metadata!$B$1,MIN(IF(OFFSET(Metadata!$A$1,0,0,Metadata!Metadata_Table_Length,1)=SUBSTITUTE(C238,"rawdatafilename","original_count"),ROW(OFFSET(Metadata!$A$1,0,0,Metadata!Metadata_Table_Length,1))-1,"")),0),"")</f>
        <v/>
      </c>
      <c r="I238" t="str">
        <f t="array" aca="1" ref="I238" ca="1">IF(B238&lt;&gt;"",OFFSET(Metadata!$B$1,MIN(IF(OFFSET(Metadata!$A$1,0,0,Metadata!Metadata_Table_Length,1)=SUBSTITUTE(C238,"rawdatafilename","count"),ROW(OFFSET(Metadata!$A$1,0,0,Metadata!Metadata_Table_Length,1))-1,"")),0),"")</f>
        <v/>
      </c>
      <c r="J238" t="str">
        <f t="array" aca="1" ref="J238" ca="1">IF(AND(G238&lt;&gt;"",G238&lt;&gt;G237),MAX(IF(G$2:G$2001=G238,H$2:H$2001,"")),"")</f>
        <v/>
      </c>
      <c r="K238" t="str">
        <f t="array" aca="1" ref="K238" ca="1">IF(AND(G238&lt;&gt;"",G238&lt;&gt;G237),MAX(IF(G$2:G$2001=G238,I$2:I$2001,"")),"")</f>
        <v/>
      </c>
      <c r="L238" t="str">
        <f t="shared" ca="1" si="15"/>
        <v/>
      </c>
    </row>
    <row r="239" spans="2:12" x14ac:dyDescent="0.25">
      <c r="B239" t="str">
        <f t="shared" ca="1" si="13"/>
        <v/>
      </c>
      <c r="C239" t="str">
        <f t="shared" ca="1" si="12"/>
        <v/>
      </c>
      <c r="D239" s="156" t="str">
        <f t="array" aca="1" ref="D239" ca="1">IFERROR(IF(B239&lt;&gt;"",IF(OR(EXACT(OFFSET(Metadata!$A$1,0,0,Metadata!Metadata_Table_Length,1),C239)),1,""),""),"")</f>
        <v/>
      </c>
      <c r="E239" s="163" t="str">
        <f t="array" aca="1" ref="E239" ca="1">IF(B239&lt;&gt;"",IF(D239=1,OFFSET(Metadata!$B$1,MIN(IF(OFFSET(Metadata!$A$1,0,0,Metadata!Metadata_Table_Length,1)=C239,ROW(OFFSET(Metadata!$A$1,0,0,Metadata!Metadata_Table_Length,1))-1,"")),0),OFFSET(Metadata!$B$1,MIN(IF(OFFSET(Metadata!$A$1,0,0,Metadata!Metadata_Table_Length,1)=SUBSTITUTE(C239,"rawdatafilename","originalfilename"),ROW(OFFSET(Metadata!$A$1,0,0,Metadata!Metadata_Table_Length,1))-1,"")),0)),"")</f>
        <v/>
      </c>
      <c r="F239" t="str">
        <f t="shared" ca="1" si="14"/>
        <v/>
      </c>
      <c r="G239" t="str">
        <f t="array" aca="1" ref="G239" ca="1">IF(B239&lt;&gt;"",OFFSET(Metadata!$B$1,MIN(IF(OFFSET(Metadata!$A$1,0,0,Metadata!Metadata_Table_Length,1)=SUBSTITUTE(C239,"rawdatafilename","partnumber"),ROW(OFFSET(Metadata!$A$1,0,0,Metadata!Metadata_Table_Length,1))-1,"")),0),"")</f>
        <v/>
      </c>
      <c r="H239" t="str">
        <f t="array" aca="1" ref="H239" ca="1">IF(B239&lt;&gt;"",OFFSET(Metadata!$B$1,MIN(IF(OFFSET(Metadata!$A$1,0,0,Metadata!Metadata_Table_Length,1)=SUBSTITUTE(C239,"rawdatafilename","original_count"),ROW(OFFSET(Metadata!$A$1,0,0,Metadata!Metadata_Table_Length,1))-1,"")),0),"")</f>
        <v/>
      </c>
      <c r="I239" t="str">
        <f t="array" aca="1" ref="I239" ca="1">IF(B239&lt;&gt;"",OFFSET(Metadata!$B$1,MIN(IF(OFFSET(Metadata!$A$1,0,0,Metadata!Metadata_Table_Length,1)=SUBSTITUTE(C239,"rawdatafilename","count"),ROW(OFFSET(Metadata!$A$1,0,0,Metadata!Metadata_Table_Length,1))-1,"")),0),"")</f>
        <v/>
      </c>
      <c r="J239" t="str">
        <f t="array" aca="1" ref="J239" ca="1">IF(AND(G239&lt;&gt;"",G239&lt;&gt;G238),MAX(IF(G$2:G$2001=G239,H$2:H$2001,"")),"")</f>
        <v/>
      </c>
      <c r="K239" t="str">
        <f t="array" aca="1" ref="K239" ca="1">IF(AND(G239&lt;&gt;"",G239&lt;&gt;G238),MAX(IF(G$2:G$2001=G239,I$2:I$2001,"")),"")</f>
        <v/>
      </c>
      <c r="L239" t="str">
        <f t="shared" ca="1" si="15"/>
        <v/>
      </c>
    </row>
    <row r="240" spans="2:12" x14ac:dyDescent="0.25">
      <c r="B240" t="str">
        <f t="shared" ca="1" si="13"/>
        <v/>
      </c>
      <c r="C240" t="str">
        <f t="shared" ca="1" si="12"/>
        <v/>
      </c>
      <c r="D240" s="156" t="str">
        <f t="array" aca="1" ref="D240" ca="1">IFERROR(IF(B240&lt;&gt;"",IF(OR(EXACT(OFFSET(Metadata!$A$1,0,0,Metadata!Metadata_Table_Length,1),C240)),1,""),""),"")</f>
        <v/>
      </c>
      <c r="E240" s="163" t="str">
        <f t="array" aca="1" ref="E240" ca="1">IF(B240&lt;&gt;"",IF(D240=1,OFFSET(Metadata!$B$1,MIN(IF(OFFSET(Metadata!$A$1,0,0,Metadata!Metadata_Table_Length,1)=C240,ROW(OFFSET(Metadata!$A$1,0,0,Metadata!Metadata_Table_Length,1))-1,"")),0),OFFSET(Metadata!$B$1,MIN(IF(OFFSET(Metadata!$A$1,0,0,Metadata!Metadata_Table_Length,1)=SUBSTITUTE(C240,"rawdatafilename","originalfilename"),ROW(OFFSET(Metadata!$A$1,0,0,Metadata!Metadata_Table_Length,1))-1,"")),0)),"")</f>
        <v/>
      </c>
      <c r="F240" t="str">
        <f t="shared" ca="1" si="14"/>
        <v/>
      </c>
      <c r="G240" t="str">
        <f t="array" aca="1" ref="G240" ca="1">IF(B240&lt;&gt;"",OFFSET(Metadata!$B$1,MIN(IF(OFFSET(Metadata!$A$1,0,0,Metadata!Metadata_Table_Length,1)=SUBSTITUTE(C240,"rawdatafilename","partnumber"),ROW(OFFSET(Metadata!$A$1,0,0,Metadata!Metadata_Table_Length,1))-1,"")),0),"")</f>
        <v/>
      </c>
      <c r="H240" t="str">
        <f t="array" aca="1" ref="H240" ca="1">IF(B240&lt;&gt;"",OFFSET(Metadata!$B$1,MIN(IF(OFFSET(Metadata!$A$1,0,0,Metadata!Metadata_Table_Length,1)=SUBSTITUTE(C240,"rawdatafilename","original_count"),ROW(OFFSET(Metadata!$A$1,0,0,Metadata!Metadata_Table_Length,1))-1,"")),0),"")</f>
        <v/>
      </c>
      <c r="I240" t="str">
        <f t="array" aca="1" ref="I240" ca="1">IF(B240&lt;&gt;"",OFFSET(Metadata!$B$1,MIN(IF(OFFSET(Metadata!$A$1,0,0,Metadata!Metadata_Table_Length,1)=SUBSTITUTE(C240,"rawdatafilename","count"),ROW(OFFSET(Metadata!$A$1,0,0,Metadata!Metadata_Table_Length,1))-1,"")),0),"")</f>
        <v/>
      </c>
      <c r="J240" t="str">
        <f t="array" aca="1" ref="J240" ca="1">IF(AND(G240&lt;&gt;"",G240&lt;&gt;G239),MAX(IF(G$2:G$2001=G240,H$2:H$2001,"")),"")</f>
        <v/>
      </c>
      <c r="K240" t="str">
        <f t="array" aca="1" ref="K240" ca="1">IF(AND(G240&lt;&gt;"",G240&lt;&gt;G239),MAX(IF(G$2:G$2001=G240,I$2:I$2001,"")),"")</f>
        <v/>
      </c>
      <c r="L240" t="str">
        <f t="shared" ca="1" si="15"/>
        <v/>
      </c>
    </row>
    <row r="241" spans="2:12" x14ac:dyDescent="0.25">
      <c r="B241" t="str">
        <f t="shared" ca="1" si="13"/>
        <v/>
      </c>
      <c r="C241" t="str">
        <f t="shared" ca="1" si="12"/>
        <v/>
      </c>
      <c r="D241" s="156" t="str">
        <f t="array" aca="1" ref="D241" ca="1">IFERROR(IF(B241&lt;&gt;"",IF(OR(EXACT(OFFSET(Metadata!$A$1,0,0,Metadata!Metadata_Table_Length,1),C241)),1,""),""),"")</f>
        <v/>
      </c>
      <c r="E241" s="163" t="str">
        <f t="array" aca="1" ref="E241" ca="1">IF(B241&lt;&gt;"",IF(D241=1,OFFSET(Metadata!$B$1,MIN(IF(OFFSET(Metadata!$A$1,0,0,Metadata!Metadata_Table_Length,1)=C241,ROW(OFFSET(Metadata!$A$1,0,0,Metadata!Metadata_Table_Length,1))-1,"")),0),OFFSET(Metadata!$B$1,MIN(IF(OFFSET(Metadata!$A$1,0,0,Metadata!Metadata_Table_Length,1)=SUBSTITUTE(C241,"rawdatafilename","originalfilename"),ROW(OFFSET(Metadata!$A$1,0,0,Metadata!Metadata_Table_Length,1))-1,"")),0)),"")</f>
        <v/>
      </c>
      <c r="F241" t="str">
        <f t="shared" ca="1" si="14"/>
        <v/>
      </c>
      <c r="G241" t="str">
        <f t="array" aca="1" ref="G241" ca="1">IF(B241&lt;&gt;"",OFFSET(Metadata!$B$1,MIN(IF(OFFSET(Metadata!$A$1,0,0,Metadata!Metadata_Table_Length,1)=SUBSTITUTE(C241,"rawdatafilename","partnumber"),ROW(OFFSET(Metadata!$A$1,0,0,Metadata!Metadata_Table_Length,1))-1,"")),0),"")</f>
        <v/>
      </c>
      <c r="H241" t="str">
        <f t="array" aca="1" ref="H241" ca="1">IF(B241&lt;&gt;"",OFFSET(Metadata!$B$1,MIN(IF(OFFSET(Metadata!$A$1,0,0,Metadata!Metadata_Table_Length,1)=SUBSTITUTE(C241,"rawdatafilename","original_count"),ROW(OFFSET(Metadata!$A$1,0,0,Metadata!Metadata_Table_Length,1))-1,"")),0),"")</f>
        <v/>
      </c>
      <c r="I241" t="str">
        <f t="array" aca="1" ref="I241" ca="1">IF(B241&lt;&gt;"",OFFSET(Metadata!$B$1,MIN(IF(OFFSET(Metadata!$A$1,0,0,Metadata!Metadata_Table_Length,1)=SUBSTITUTE(C241,"rawdatafilename","count"),ROW(OFFSET(Metadata!$A$1,0,0,Metadata!Metadata_Table_Length,1))-1,"")),0),"")</f>
        <v/>
      </c>
      <c r="J241" t="str">
        <f t="array" aca="1" ref="J241" ca="1">IF(AND(G241&lt;&gt;"",G241&lt;&gt;G240),MAX(IF(G$2:G$2001=G241,H$2:H$2001,"")),"")</f>
        <v/>
      </c>
      <c r="K241" t="str">
        <f t="array" aca="1" ref="K241" ca="1">IF(AND(G241&lt;&gt;"",G241&lt;&gt;G240),MAX(IF(G$2:G$2001=G241,I$2:I$2001,"")),"")</f>
        <v/>
      </c>
      <c r="L241" t="str">
        <f t="shared" ca="1" si="15"/>
        <v/>
      </c>
    </row>
    <row r="242" spans="2:12" x14ac:dyDescent="0.25">
      <c r="B242" t="str">
        <f t="shared" ca="1" si="13"/>
        <v/>
      </c>
      <c r="C242" t="str">
        <f t="shared" ca="1" si="12"/>
        <v/>
      </c>
      <c r="D242" s="156" t="str">
        <f t="array" aca="1" ref="D242" ca="1">IFERROR(IF(B242&lt;&gt;"",IF(OR(EXACT(OFFSET(Metadata!$A$1,0,0,Metadata!Metadata_Table_Length,1),C242)),1,""),""),"")</f>
        <v/>
      </c>
      <c r="E242" s="163" t="str">
        <f t="array" aca="1" ref="E242" ca="1">IF(B242&lt;&gt;"",IF(D242=1,OFFSET(Metadata!$B$1,MIN(IF(OFFSET(Metadata!$A$1,0,0,Metadata!Metadata_Table_Length,1)=C242,ROW(OFFSET(Metadata!$A$1,0,0,Metadata!Metadata_Table_Length,1))-1,"")),0),OFFSET(Metadata!$B$1,MIN(IF(OFFSET(Metadata!$A$1,0,0,Metadata!Metadata_Table_Length,1)=SUBSTITUTE(C242,"rawdatafilename","originalfilename"),ROW(OFFSET(Metadata!$A$1,0,0,Metadata!Metadata_Table_Length,1))-1,"")),0)),"")</f>
        <v/>
      </c>
      <c r="F242" t="str">
        <f t="shared" ca="1" si="14"/>
        <v/>
      </c>
      <c r="G242" t="str">
        <f t="array" aca="1" ref="G242" ca="1">IF(B242&lt;&gt;"",OFFSET(Metadata!$B$1,MIN(IF(OFFSET(Metadata!$A$1,0,0,Metadata!Metadata_Table_Length,1)=SUBSTITUTE(C242,"rawdatafilename","partnumber"),ROW(OFFSET(Metadata!$A$1,0,0,Metadata!Metadata_Table_Length,1))-1,"")),0),"")</f>
        <v/>
      </c>
      <c r="H242" t="str">
        <f t="array" aca="1" ref="H242" ca="1">IF(B242&lt;&gt;"",OFFSET(Metadata!$B$1,MIN(IF(OFFSET(Metadata!$A$1,0,0,Metadata!Metadata_Table_Length,1)=SUBSTITUTE(C242,"rawdatafilename","original_count"),ROW(OFFSET(Metadata!$A$1,0,0,Metadata!Metadata_Table_Length,1))-1,"")),0),"")</f>
        <v/>
      </c>
      <c r="I242" t="str">
        <f t="array" aca="1" ref="I242" ca="1">IF(B242&lt;&gt;"",OFFSET(Metadata!$B$1,MIN(IF(OFFSET(Metadata!$A$1,0,0,Metadata!Metadata_Table_Length,1)=SUBSTITUTE(C242,"rawdatafilename","count"),ROW(OFFSET(Metadata!$A$1,0,0,Metadata!Metadata_Table_Length,1))-1,"")),0),"")</f>
        <v/>
      </c>
      <c r="J242" t="str">
        <f t="array" aca="1" ref="J242" ca="1">IF(AND(G242&lt;&gt;"",G242&lt;&gt;G241),MAX(IF(G$2:G$2001=G242,H$2:H$2001,"")),"")</f>
        <v/>
      </c>
      <c r="K242" t="str">
        <f t="array" aca="1" ref="K242" ca="1">IF(AND(G242&lt;&gt;"",G242&lt;&gt;G241),MAX(IF(G$2:G$2001=G242,I$2:I$2001,"")),"")</f>
        <v/>
      </c>
      <c r="L242" t="str">
        <f t="shared" ca="1" si="15"/>
        <v/>
      </c>
    </row>
    <row r="243" spans="2:12" x14ac:dyDescent="0.25">
      <c r="B243" t="str">
        <f t="shared" ca="1" si="13"/>
        <v/>
      </c>
      <c r="C243" t="str">
        <f t="shared" ca="1" si="12"/>
        <v/>
      </c>
      <c r="D243" s="156" t="str">
        <f t="array" aca="1" ref="D243" ca="1">IFERROR(IF(B243&lt;&gt;"",IF(OR(EXACT(OFFSET(Metadata!$A$1,0,0,Metadata!Metadata_Table_Length,1),C243)),1,""),""),"")</f>
        <v/>
      </c>
      <c r="E243" s="163" t="str">
        <f t="array" aca="1" ref="E243" ca="1">IF(B243&lt;&gt;"",IF(D243=1,OFFSET(Metadata!$B$1,MIN(IF(OFFSET(Metadata!$A$1,0,0,Metadata!Metadata_Table_Length,1)=C243,ROW(OFFSET(Metadata!$A$1,0,0,Metadata!Metadata_Table_Length,1))-1,"")),0),OFFSET(Metadata!$B$1,MIN(IF(OFFSET(Metadata!$A$1,0,0,Metadata!Metadata_Table_Length,1)=SUBSTITUTE(C243,"rawdatafilename","originalfilename"),ROW(OFFSET(Metadata!$A$1,0,0,Metadata!Metadata_Table_Length,1))-1,"")),0)),"")</f>
        <v/>
      </c>
      <c r="F243" t="str">
        <f t="shared" ca="1" si="14"/>
        <v/>
      </c>
      <c r="G243" t="str">
        <f t="array" aca="1" ref="G243" ca="1">IF(B243&lt;&gt;"",OFFSET(Metadata!$B$1,MIN(IF(OFFSET(Metadata!$A$1,0,0,Metadata!Metadata_Table_Length,1)=SUBSTITUTE(C243,"rawdatafilename","partnumber"),ROW(OFFSET(Metadata!$A$1,0,0,Metadata!Metadata_Table_Length,1))-1,"")),0),"")</f>
        <v/>
      </c>
      <c r="H243" t="str">
        <f t="array" aca="1" ref="H243" ca="1">IF(B243&lt;&gt;"",OFFSET(Metadata!$B$1,MIN(IF(OFFSET(Metadata!$A$1,0,0,Metadata!Metadata_Table_Length,1)=SUBSTITUTE(C243,"rawdatafilename","original_count"),ROW(OFFSET(Metadata!$A$1,0,0,Metadata!Metadata_Table_Length,1))-1,"")),0),"")</f>
        <v/>
      </c>
      <c r="I243" t="str">
        <f t="array" aca="1" ref="I243" ca="1">IF(B243&lt;&gt;"",OFFSET(Metadata!$B$1,MIN(IF(OFFSET(Metadata!$A$1,0,0,Metadata!Metadata_Table_Length,1)=SUBSTITUTE(C243,"rawdatafilename","count"),ROW(OFFSET(Metadata!$A$1,0,0,Metadata!Metadata_Table_Length,1))-1,"")),0),"")</f>
        <v/>
      </c>
      <c r="J243" t="str">
        <f t="array" aca="1" ref="J243" ca="1">IF(AND(G243&lt;&gt;"",G243&lt;&gt;G242),MAX(IF(G$2:G$2001=G243,H$2:H$2001,"")),"")</f>
        <v/>
      </c>
      <c r="K243" t="str">
        <f t="array" aca="1" ref="K243" ca="1">IF(AND(G243&lt;&gt;"",G243&lt;&gt;G242),MAX(IF(G$2:G$2001=G243,I$2:I$2001,"")),"")</f>
        <v/>
      </c>
      <c r="L243" t="str">
        <f t="shared" ca="1" si="15"/>
        <v/>
      </c>
    </row>
    <row r="244" spans="2:12" x14ac:dyDescent="0.25">
      <c r="B244" t="str">
        <f t="shared" ca="1" si="13"/>
        <v/>
      </c>
      <c r="C244" t="str">
        <f t="shared" ca="1" si="12"/>
        <v/>
      </c>
      <c r="D244" s="156" t="str">
        <f t="array" aca="1" ref="D244" ca="1">IFERROR(IF(B244&lt;&gt;"",IF(OR(EXACT(OFFSET(Metadata!$A$1,0,0,Metadata!Metadata_Table_Length,1),C244)),1,""),""),"")</f>
        <v/>
      </c>
      <c r="E244" s="163" t="str">
        <f t="array" aca="1" ref="E244" ca="1">IF(B244&lt;&gt;"",IF(D244=1,OFFSET(Metadata!$B$1,MIN(IF(OFFSET(Metadata!$A$1,0,0,Metadata!Metadata_Table_Length,1)=C244,ROW(OFFSET(Metadata!$A$1,0,0,Metadata!Metadata_Table_Length,1))-1,"")),0),OFFSET(Metadata!$B$1,MIN(IF(OFFSET(Metadata!$A$1,0,0,Metadata!Metadata_Table_Length,1)=SUBSTITUTE(C244,"rawdatafilename","originalfilename"),ROW(OFFSET(Metadata!$A$1,0,0,Metadata!Metadata_Table_Length,1))-1,"")),0)),"")</f>
        <v/>
      </c>
      <c r="F244" t="str">
        <f t="shared" ca="1" si="14"/>
        <v/>
      </c>
      <c r="G244" t="str">
        <f t="array" aca="1" ref="G244" ca="1">IF(B244&lt;&gt;"",OFFSET(Metadata!$B$1,MIN(IF(OFFSET(Metadata!$A$1,0,0,Metadata!Metadata_Table_Length,1)=SUBSTITUTE(C244,"rawdatafilename","partnumber"),ROW(OFFSET(Metadata!$A$1,0,0,Metadata!Metadata_Table_Length,1))-1,"")),0),"")</f>
        <v/>
      </c>
      <c r="H244" t="str">
        <f t="array" aca="1" ref="H244" ca="1">IF(B244&lt;&gt;"",OFFSET(Metadata!$B$1,MIN(IF(OFFSET(Metadata!$A$1,0,0,Metadata!Metadata_Table_Length,1)=SUBSTITUTE(C244,"rawdatafilename","original_count"),ROW(OFFSET(Metadata!$A$1,0,0,Metadata!Metadata_Table_Length,1))-1,"")),0),"")</f>
        <v/>
      </c>
      <c r="I244" t="str">
        <f t="array" aca="1" ref="I244" ca="1">IF(B244&lt;&gt;"",OFFSET(Metadata!$B$1,MIN(IF(OFFSET(Metadata!$A$1,0,0,Metadata!Metadata_Table_Length,1)=SUBSTITUTE(C244,"rawdatafilename","count"),ROW(OFFSET(Metadata!$A$1,0,0,Metadata!Metadata_Table_Length,1))-1,"")),0),"")</f>
        <v/>
      </c>
      <c r="J244" t="str">
        <f t="array" aca="1" ref="J244" ca="1">IF(AND(G244&lt;&gt;"",G244&lt;&gt;G243),MAX(IF(G$2:G$2001=G244,H$2:H$2001,"")),"")</f>
        <v/>
      </c>
      <c r="K244" t="str">
        <f t="array" aca="1" ref="K244" ca="1">IF(AND(G244&lt;&gt;"",G244&lt;&gt;G243),MAX(IF(G$2:G$2001=G244,I$2:I$2001,"")),"")</f>
        <v/>
      </c>
      <c r="L244" t="str">
        <f t="shared" ca="1" si="15"/>
        <v/>
      </c>
    </row>
    <row r="245" spans="2:12" x14ac:dyDescent="0.25">
      <c r="B245" t="str">
        <f t="shared" ca="1" si="13"/>
        <v/>
      </c>
      <c r="C245" t="str">
        <f t="shared" ca="1" si="12"/>
        <v/>
      </c>
      <c r="D245" s="156" t="str">
        <f t="array" aca="1" ref="D245" ca="1">IFERROR(IF(B245&lt;&gt;"",IF(OR(EXACT(OFFSET(Metadata!$A$1,0,0,Metadata!Metadata_Table_Length,1),C245)),1,""),""),"")</f>
        <v/>
      </c>
      <c r="E245" s="163" t="str">
        <f t="array" aca="1" ref="E245" ca="1">IF(B245&lt;&gt;"",IF(D245=1,OFFSET(Metadata!$B$1,MIN(IF(OFFSET(Metadata!$A$1,0,0,Metadata!Metadata_Table_Length,1)=C245,ROW(OFFSET(Metadata!$A$1,0,0,Metadata!Metadata_Table_Length,1))-1,"")),0),OFFSET(Metadata!$B$1,MIN(IF(OFFSET(Metadata!$A$1,0,0,Metadata!Metadata_Table_Length,1)=SUBSTITUTE(C245,"rawdatafilename","originalfilename"),ROW(OFFSET(Metadata!$A$1,0,0,Metadata!Metadata_Table_Length,1))-1,"")),0)),"")</f>
        <v/>
      </c>
      <c r="F245" t="str">
        <f t="shared" ca="1" si="14"/>
        <v/>
      </c>
      <c r="G245" t="str">
        <f t="array" aca="1" ref="G245" ca="1">IF(B245&lt;&gt;"",OFFSET(Metadata!$B$1,MIN(IF(OFFSET(Metadata!$A$1,0,0,Metadata!Metadata_Table_Length,1)=SUBSTITUTE(C245,"rawdatafilename","partnumber"),ROW(OFFSET(Metadata!$A$1,0,0,Metadata!Metadata_Table_Length,1))-1,"")),0),"")</f>
        <v/>
      </c>
      <c r="H245" t="str">
        <f t="array" aca="1" ref="H245" ca="1">IF(B245&lt;&gt;"",OFFSET(Metadata!$B$1,MIN(IF(OFFSET(Metadata!$A$1,0,0,Metadata!Metadata_Table_Length,1)=SUBSTITUTE(C245,"rawdatafilename","original_count"),ROW(OFFSET(Metadata!$A$1,0,0,Metadata!Metadata_Table_Length,1))-1,"")),0),"")</f>
        <v/>
      </c>
      <c r="I245" t="str">
        <f t="array" aca="1" ref="I245" ca="1">IF(B245&lt;&gt;"",OFFSET(Metadata!$B$1,MIN(IF(OFFSET(Metadata!$A$1,0,0,Metadata!Metadata_Table_Length,1)=SUBSTITUTE(C245,"rawdatafilename","count"),ROW(OFFSET(Metadata!$A$1,0,0,Metadata!Metadata_Table_Length,1))-1,"")),0),"")</f>
        <v/>
      </c>
      <c r="J245" t="str">
        <f t="array" aca="1" ref="J245" ca="1">IF(AND(G245&lt;&gt;"",G245&lt;&gt;G244),MAX(IF(G$2:G$2001=G245,H$2:H$2001,"")),"")</f>
        <v/>
      </c>
      <c r="K245" t="str">
        <f t="array" aca="1" ref="K245" ca="1">IF(AND(G245&lt;&gt;"",G245&lt;&gt;G244),MAX(IF(G$2:G$2001=G245,I$2:I$2001,"")),"")</f>
        <v/>
      </c>
      <c r="L245" t="str">
        <f t="shared" ca="1" si="15"/>
        <v/>
      </c>
    </row>
    <row r="246" spans="2:12" x14ac:dyDescent="0.25">
      <c r="B246" t="str">
        <f t="shared" ca="1" si="13"/>
        <v/>
      </c>
      <c r="C246" t="str">
        <f t="shared" ca="1" si="12"/>
        <v/>
      </c>
      <c r="D246" s="156" t="str">
        <f t="array" aca="1" ref="D246" ca="1">IFERROR(IF(B246&lt;&gt;"",IF(OR(EXACT(OFFSET(Metadata!$A$1,0,0,Metadata!Metadata_Table_Length,1),C246)),1,""),""),"")</f>
        <v/>
      </c>
      <c r="E246" s="163" t="str">
        <f t="array" aca="1" ref="E246" ca="1">IF(B246&lt;&gt;"",IF(D246=1,OFFSET(Metadata!$B$1,MIN(IF(OFFSET(Metadata!$A$1,0,0,Metadata!Metadata_Table_Length,1)=C246,ROW(OFFSET(Metadata!$A$1,0,0,Metadata!Metadata_Table_Length,1))-1,"")),0),OFFSET(Metadata!$B$1,MIN(IF(OFFSET(Metadata!$A$1,0,0,Metadata!Metadata_Table_Length,1)=SUBSTITUTE(C246,"rawdatafilename","originalfilename"),ROW(OFFSET(Metadata!$A$1,0,0,Metadata!Metadata_Table_Length,1))-1,"")),0)),"")</f>
        <v/>
      </c>
      <c r="F246" t="str">
        <f t="shared" ca="1" si="14"/>
        <v/>
      </c>
      <c r="G246" t="str">
        <f t="array" aca="1" ref="G246" ca="1">IF(B246&lt;&gt;"",OFFSET(Metadata!$B$1,MIN(IF(OFFSET(Metadata!$A$1,0,0,Metadata!Metadata_Table_Length,1)=SUBSTITUTE(C246,"rawdatafilename","partnumber"),ROW(OFFSET(Metadata!$A$1,0,0,Metadata!Metadata_Table_Length,1))-1,"")),0),"")</f>
        <v/>
      </c>
      <c r="H246" t="str">
        <f t="array" aca="1" ref="H246" ca="1">IF(B246&lt;&gt;"",OFFSET(Metadata!$B$1,MIN(IF(OFFSET(Metadata!$A$1,0,0,Metadata!Metadata_Table_Length,1)=SUBSTITUTE(C246,"rawdatafilename","original_count"),ROW(OFFSET(Metadata!$A$1,0,0,Metadata!Metadata_Table_Length,1))-1,"")),0),"")</f>
        <v/>
      </c>
      <c r="I246" t="str">
        <f t="array" aca="1" ref="I246" ca="1">IF(B246&lt;&gt;"",OFFSET(Metadata!$B$1,MIN(IF(OFFSET(Metadata!$A$1,0,0,Metadata!Metadata_Table_Length,1)=SUBSTITUTE(C246,"rawdatafilename","count"),ROW(OFFSET(Metadata!$A$1,0,0,Metadata!Metadata_Table_Length,1))-1,"")),0),"")</f>
        <v/>
      </c>
      <c r="J246" t="str">
        <f t="array" aca="1" ref="J246" ca="1">IF(AND(G246&lt;&gt;"",G246&lt;&gt;G245),MAX(IF(G$2:G$2001=G246,H$2:H$2001,"")),"")</f>
        <v/>
      </c>
      <c r="K246" t="str">
        <f t="array" aca="1" ref="K246" ca="1">IF(AND(G246&lt;&gt;"",G246&lt;&gt;G245),MAX(IF(G$2:G$2001=G246,I$2:I$2001,"")),"")</f>
        <v/>
      </c>
      <c r="L246" t="str">
        <f t="shared" ca="1" si="15"/>
        <v/>
      </c>
    </row>
    <row r="247" spans="2:12" x14ac:dyDescent="0.25">
      <c r="B247" t="str">
        <f t="shared" ca="1" si="13"/>
        <v/>
      </c>
      <c r="C247" t="str">
        <f t="shared" ca="1" si="12"/>
        <v/>
      </c>
      <c r="D247" s="156" t="str">
        <f t="array" aca="1" ref="D247" ca="1">IFERROR(IF(B247&lt;&gt;"",IF(OR(EXACT(OFFSET(Metadata!$A$1,0,0,Metadata!Metadata_Table_Length,1),C247)),1,""),""),"")</f>
        <v/>
      </c>
      <c r="E247" s="163" t="str">
        <f t="array" aca="1" ref="E247" ca="1">IF(B247&lt;&gt;"",IF(D247=1,OFFSET(Metadata!$B$1,MIN(IF(OFFSET(Metadata!$A$1,0,0,Metadata!Metadata_Table_Length,1)=C247,ROW(OFFSET(Metadata!$A$1,0,0,Metadata!Metadata_Table_Length,1))-1,"")),0),OFFSET(Metadata!$B$1,MIN(IF(OFFSET(Metadata!$A$1,0,0,Metadata!Metadata_Table_Length,1)=SUBSTITUTE(C247,"rawdatafilename","originalfilename"),ROW(OFFSET(Metadata!$A$1,0,0,Metadata!Metadata_Table_Length,1))-1,"")),0)),"")</f>
        <v/>
      </c>
      <c r="F247" t="str">
        <f t="shared" ca="1" si="14"/>
        <v/>
      </c>
      <c r="G247" t="str">
        <f t="array" aca="1" ref="G247" ca="1">IF(B247&lt;&gt;"",OFFSET(Metadata!$B$1,MIN(IF(OFFSET(Metadata!$A$1,0,0,Metadata!Metadata_Table_Length,1)=SUBSTITUTE(C247,"rawdatafilename","partnumber"),ROW(OFFSET(Metadata!$A$1,0,0,Metadata!Metadata_Table_Length,1))-1,"")),0),"")</f>
        <v/>
      </c>
      <c r="H247" t="str">
        <f t="array" aca="1" ref="H247" ca="1">IF(B247&lt;&gt;"",OFFSET(Metadata!$B$1,MIN(IF(OFFSET(Metadata!$A$1,0,0,Metadata!Metadata_Table_Length,1)=SUBSTITUTE(C247,"rawdatafilename","original_count"),ROW(OFFSET(Metadata!$A$1,0,0,Metadata!Metadata_Table_Length,1))-1,"")),0),"")</f>
        <v/>
      </c>
      <c r="I247" t="str">
        <f t="array" aca="1" ref="I247" ca="1">IF(B247&lt;&gt;"",OFFSET(Metadata!$B$1,MIN(IF(OFFSET(Metadata!$A$1,0,0,Metadata!Metadata_Table_Length,1)=SUBSTITUTE(C247,"rawdatafilename","count"),ROW(OFFSET(Metadata!$A$1,0,0,Metadata!Metadata_Table_Length,1))-1,"")),0),"")</f>
        <v/>
      </c>
      <c r="J247" t="str">
        <f t="array" aca="1" ref="J247" ca="1">IF(AND(G247&lt;&gt;"",G247&lt;&gt;G246),MAX(IF(G$2:G$2001=G247,H$2:H$2001,"")),"")</f>
        <v/>
      </c>
      <c r="K247" t="str">
        <f t="array" aca="1" ref="K247" ca="1">IF(AND(G247&lt;&gt;"",G247&lt;&gt;G246),MAX(IF(G$2:G$2001=G247,I$2:I$2001,"")),"")</f>
        <v/>
      </c>
      <c r="L247" t="str">
        <f t="shared" ca="1" si="15"/>
        <v/>
      </c>
    </row>
    <row r="248" spans="2:12" x14ac:dyDescent="0.25">
      <c r="B248" t="str">
        <f t="shared" ca="1" si="13"/>
        <v/>
      </c>
      <c r="C248" t="str">
        <f t="shared" ca="1" si="12"/>
        <v/>
      </c>
      <c r="D248" s="156" t="str">
        <f t="array" aca="1" ref="D248" ca="1">IFERROR(IF(B248&lt;&gt;"",IF(OR(EXACT(OFFSET(Metadata!$A$1,0,0,Metadata!Metadata_Table_Length,1),C248)),1,""),""),"")</f>
        <v/>
      </c>
      <c r="E248" s="163" t="str">
        <f t="array" aca="1" ref="E248" ca="1">IF(B248&lt;&gt;"",IF(D248=1,OFFSET(Metadata!$B$1,MIN(IF(OFFSET(Metadata!$A$1,0,0,Metadata!Metadata_Table_Length,1)=C248,ROW(OFFSET(Metadata!$A$1,0,0,Metadata!Metadata_Table_Length,1))-1,"")),0),OFFSET(Metadata!$B$1,MIN(IF(OFFSET(Metadata!$A$1,0,0,Metadata!Metadata_Table_Length,1)=SUBSTITUTE(C248,"rawdatafilename","originalfilename"),ROW(OFFSET(Metadata!$A$1,0,0,Metadata!Metadata_Table_Length,1))-1,"")),0)),"")</f>
        <v/>
      </c>
      <c r="F248" t="str">
        <f t="shared" ca="1" si="14"/>
        <v/>
      </c>
      <c r="G248" t="str">
        <f t="array" aca="1" ref="G248" ca="1">IF(B248&lt;&gt;"",OFFSET(Metadata!$B$1,MIN(IF(OFFSET(Metadata!$A$1,0,0,Metadata!Metadata_Table_Length,1)=SUBSTITUTE(C248,"rawdatafilename","partnumber"),ROW(OFFSET(Metadata!$A$1,0,0,Metadata!Metadata_Table_Length,1))-1,"")),0),"")</f>
        <v/>
      </c>
      <c r="H248" t="str">
        <f t="array" aca="1" ref="H248" ca="1">IF(B248&lt;&gt;"",OFFSET(Metadata!$B$1,MIN(IF(OFFSET(Metadata!$A$1,0,0,Metadata!Metadata_Table_Length,1)=SUBSTITUTE(C248,"rawdatafilename","original_count"),ROW(OFFSET(Metadata!$A$1,0,0,Metadata!Metadata_Table_Length,1))-1,"")),0),"")</f>
        <v/>
      </c>
      <c r="I248" t="str">
        <f t="array" aca="1" ref="I248" ca="1">IF(B248&lt;&gt;"",OFFSET(Metadata!$B$1,MIN(IF(OFFSET(Metadata!$A$1,0,0,Metadata!Metadata_Table_Length,1)=SUBSTITUTE(C248,"rawdatafilename","count"),ROW(OFFSET(Metadata!$A$1,0,0,Metadata!Metadata_Table_Length,1))-1,"")),0),"")</f>
        <v/>
      </c>
      <c r="J248" t="str">
        <f t="array" aca="1" ref="J248" ca="1">IF(AND(G248&lt;&gt;"",G248&lt;&gt;G247),MAX(IF(G$2:G$2001=G248,H$2:H$2001,"")),"")</f>
        <v/>
      </c>
      <c r="K248" t="str">
        <f t="array" aca="1" ref="K248" ca="1">IF(AND(G248&lt;&gt;"",G248&lt;&gt;G247),MAX(IF(G$2:G$2001=G248,I$2:I$2001,"")),"")</f>
        <v/>
      </c>
      <c r="L248" t="str">
        <f t="shared" ca="1" si="15"/>
        <v/>
      </c>
    </row>
    <row r="249" spans="2:12" x14ac:dyDescent="0.25">
      <c r="B249" t="str">
        <f t="shared" ca="1" si="13"/>
        <v/>
      </c>
      <c r="C249" t="str">
        <f t="shared" ca="1" si="12"/>
        <v/>
      </c>
      <c r="D249" s="156" t="str">
        <f t="array" aca="1" ref="D249" ca="1">IFERROR(IF(B249&lt;&gt;"",IF(OR(EXACT(OFFSET(Metadata!$A$1,0,0,Metadata!Metadata_Table_Length,1),C249)),1,""),""),"")</f>
        <v/>
      </c>
      <c r="E249" s="163" t="str">
        <f t="array" aca="1" ref="E249" ca="1">IF(B249&lt;&gt;"",IF(D249=1,OFFSET(Metadata!$B$1,MIN(IF(OFFSET(Metadata!$A$1,0,0,Metadata!Metadata_Table_Length,1)=C249,ROW(OFFSET(Metadata!$A$1,0,0,Metadata!Metadata_Table_Length,1))-1,"")),0),OFFSET(Metadata!$B$1,MIN(IF(OFFSET(Metadata!$A$1,0,0,Metadata!Metadata_Table_Length,1)=SUBSTITUTE(C249,"rawdatafilename","originalfilename"),ROW(OFFSET(Metadata!$A$1,0,0,Metadata!Metadata_Table_Length,1))-1,"")),0)),"")</f>
        <v/>
      </c>
      <c r="F249" t="str">
        <f t="shared" ca="1" si="14"/>
        <v/>
      </c>
      <c r="G249" t="str">
        <f t="array" aca="1" ref="G249" ca="1">IF(B249&lt;&gt;"",OFFSET(Metadata!$B$1,MIN(IF(OFFSET(Metadata!$A$1,0,0,Metadata!Metadata_Table_Length,1)=SUBSTITUTE(C249,"rawdatafilename","partnumber"),ROW(OFFSET(Metadata!$A$1,0,0,Metadata!Metadata_Table_Length,1))-1,"")),0),"")</f>
        <v/>
      </c>
      <c r="H249" t="str">
        <f t="array" aca="1" ref="H249" ca="1">IF(B249&lt;&gt;"",OFFSET(Metadata!$B$1,MIN(IF(OFFSET(Metadata!$A$1,0,0,Metadata!Metadata_Table_Length,1)=SUBSTITUTE(C249,"rawdatafilename","original_count"),ROW(OFFSET(Metadata!$A$1,0,0,Metadata!Metadata_Table_Length,1))-1,"")),0),"")</f>
        <v/>
      </c>
      <c r="I249" t="str">
        <f t="array" aca="1" ref="I249" ca="1">IF(B249&lt;&gt;"",OFFSET(Metadata!$B$1,MIN(IF(OFFSET(Metadata!$A$1,0,0,Metadata!Metadata_Table_Length,1)=SUBSTITUTE(C249,"rawdatafilename","count"),ROW(OFFSET(Metadata!$A$1,0,0,Metadata!Metadata_Table_Length,1))-1,"")),0),"")</f>
        <v/>
      </c>
      <c r="J249" t="str">
        <f t="array" aca="1" ref="J249" ca="1">IF(AND(G249&lt;&gt;"",G249&lt;&gt;G248),MAX(IF(G$2:G$2001=G249,H$2:H$2001,"")),"")</f>
        <v/>
      </c>
      <c r="K249" t="str">
        <f t="array" aca="1" ref="K249" ca="1">IF(AND(G249&lt;&gt;"",G249&lt;&gt;G248),MAX(IF(G$2:G$2001=G249,I$2:I$2001,"")),"")</f>
        <v/>
      </c>
      <c r="L249" t="str">
        <f t="shared" ca="1" si="15"/>
        <v/>
      </c>
    </row>
    <row r="250" spans="2:12" x14ac:dyDescent="0.25">
      <c r="B250" t="str">
        <f t="shared" ca="1" si="13"/>
        <v/>
      </c>
      <c r="C250" t="str">
        <f t="shared" ca="1" si="12"/>
        <v/>
      </c>
      <c r="D250" s="156" t="str">
        <f t="array" aca="1" ref="D250" ca="1">IFERROR(IF(B250&lt;&gt;"",IF(OR(EXACT(OFFSET(Metadata!$A$1,0,0,Metadata!Metadata_Table_Length,1),C250)),1,""),""),"")</f>
        <v/>
      </c>
      <c r="E250" s="163" t="str">
        <f t="array" aca="1" ref="E250" ca="1">IF(B250&lt;&gt;"",IF(D250=1,OFFSET(Metadata!$B$1,MIN(IF(OFFSET(Metadata!$A$1,0,0,Metadata!Metadata_Table_Length,1)=C250,ROW(OFFSET(Metadata!$A$1,0,0,Metadata!Metadata_Table_Length,1))-1,"")),0),OFFSET(Metadata!$B$1,MIN(IF(OFFSET(Metadata!$A$1,0,0,Metadata!Metadata_Table_Length,1)=SUBSTITUTE(C250,"rawdatafilename","originalfilename"),ROW(OFFSET(Metadata!$A$1,0,0,Metadata!Metadata_Table_Length,1))-1,"")),0)),"")</f>
        <v/>
      </c>
      <c r="F250" t="str">
        <f t="shared" ca="1" si="14"/>
        <v/>
      </c>
      <c r="G250" t="str">
        <f t="array" aca="1" ref="G250" ca="1">IF(B250&lt;&gt;"",OFFSET(Metadata!$B$1,MIN(IF(OFFSET(Metadata!$A$1,0,0,Metadata!Metadata_Table_Length,1)=SUBSTITUTE(C250,"rawdatafilename","partnumber"),ROW(OFFSET(Metadata!$A$1,0,0,Metadata!Metadata_Table_Length,1))-1,"")),0),"")</f>
        <v/>
      </c>
      <c r="H250" t="str">
        <f t="array" aca="1" ref="H250" ca="1">IF(B250&lt;&gt;"",OFFSET(Metadata!$B$1,MIN(IF(OFFSET(Metadata!$A$1,0,0,Metadata!Metadata_Table_Length,1)=SUBSTITUTE(C250,"rawdatafilename","original_count"),ROW(OFFSET(Metadata!$A$1,0,0,Metadata!Metadata_Table_Length,1))-1,"")),0),"")</f>
        <v/>
      </c>
      <c r="I250" t="str">
        <f t="array" aca="1" ref="I250" ca="1">IF(B250&lt;&gt;"",OFFSET(Metadata!$B$1,MIN(IF(OFFSET(Metadata!$A$1,0,0,Metadata!Metadata_Table_Length,1)=SUBSTITUTE(C250,"rawdatafilename","count"),ROW(OFFSET(Metadata!$A$1,0,0,Metadata!Metadata_Table_Length,1))-1,"")),0),"")</f>
        <v/>
      </c>
      <c r="J250" t="str">
        <f t="array" aca="1" ref="J250" ca="1">IF(AND(G250&lt;&gt;"",G250&lt;&gt;G249),MAX(IF(G$2:G$2001=G250,H$2:H$2001,"")),"")</f>
        <v/>
      </c>
      <c r="K250" t="str">
        <f t="array" aca="1" ref="K250" ca="1">IF(AND(G250&lt;&gt;"",G250&lt;&gt;G249),MAX(IF(G$2:G$2001=G250,I$2:I$2001,"")),"")</f>
        <v/>
      </c>
      <c r="L250" t="str">
        <f t="shared" ca="1" si="15"/>
        <v/>
      </c>
    </row>
    <row r="251" spans="2:12" x14ac:dyDescent="0.25">
      <c r="B251" t="str">
        <f t="shared" ca="1" si="13"/>
        <v/>
      </c>
      <c r="C251" t="str">
        <f t="shared" ca="1" si="12"/>
        <v/>
      </c>
      <c r="D251" s="156" t="str">
        <f t="array" aca="1" ref="D251" ca="1">IFERROR(IF(B251&lt;&gt;"",IF(OR(EXACT(OFFSET(Metadata!$A$1,0,0,Metadata!Metadata_Table_Length,1),C251)),1,""),""),"")</f>
        <v/>
      </c>
      <c r="E251" s="163" t="str">
        <f t="array" aca="1" ref="E251" ca="1">IF(B251&lt;&gt;"",IF(D251=1,OFFSET(Metadata!$B$1,MIN(IF(OFFSET(Metadata!$A$1,0,0,Metadata!Metadata_Table_Length,1)=C251,ROW(OFFSET(Metadata!$A$1,0,0,Metadata!Metadata_Table_Length,1))-1,"")),0),OFFSET(Metadata!$B$1,MIN(IF(OFFSET(Metadata!$A$1,0,0,Metadata!Metadata_Table_Length,1)=SUBSTITUTE(C251,"rawdatafilename","originalfilename"),ROW(OFFSET(Metadata!$A$1,0,0,Metadata!Metadata_Table_Length,1))-1,"")),0)),"")</f>
        <v/>
      </c>
      <c r="F251" t="str">
        <f t="shared" ca="1" si="14"/>
        <v/>
      </c>
      <c r="G251" t="str">
        <f t="array" aca="1" ref="G251" ca="1">IF(B251&lt;&gt;"",OFFSET(Metadata!$B$1,MIN(IF(OFFSET(Metadata!$A$1,0,0,Metadata!Metadata_Table_Length,1)=SUBSTITUTE(C251,"rawdatafilename","partnumber"),ROW(OFFSET(Metadata!$A$1,0,0,Metadata!Metadata_Table_Length,1))-1,"")),0),"")</f>
        <v/>
      </c>
      <c r="H251" t="str">
        <f t="array" aca="1" ref="H251" ca="1">IF(B251&lt;&gt;"",OFFSET(Metadata!$B$1,MIN(IF(OFFSET(Metadata!$A$1,0,0,Metadata!Metadata_Table_Length,1)=SUBSTITUTE(C251,"rawdatafilename","original_count"),ROW(OFFSET(Metadata!$A$1,0,0,Metadata!Metadata_Table_Length,1))-1,"")),0),"")</f>
        <v/>
      </c>
      <c r="I251" t="str">
        <f t="array" aca="1" ref="I251" ca="1">IF(B251&lt;&gt;"",OFFSET(Metadata!$B$1,MIN(IF(OFFSET(Metadata!$A$1,0,0,Metadata!Metadata_Table_Length,1)=SUBSTITUTE(C251,"rawdatafilename","count"),ROW(OFFSET(Metadata!$A$1,0,0,Metadata!Metadata_Table_Length,1))-1,"")),0),"")</f>
        <v/>
      </c>
      <c r="J251" t="str">
        <f t="array" aca="1" ref="J251" ca="1">IF(AND(G251&lt;&gt;"",G251&lt;&gt;G250),MAX(IF(G$2:G$2001=G251,H$2:H$2001,"")),"")</f>
        <v/>
      </c>
      <c r="K251" t="str">
        <f t="array" aca="1" ref="K251" ca="1">IF(AND(G251&lt;&gt;"",G251&lt;&gt;G250),MAX(IF(G$2:G$2001=G251,I$2:I$2001,"")),"")</f>
        <v/>
      </c>
      <c r="L251" t="str">
        <f t="shared" ca="1" si="15"/>
        <v/>
      </c>
    </row>
    <row r="252" spans="2:12" x14ac:dyDescent="0.25">
      <c r="B252" t="str">
        <f t="shared" ca="1" si="13"/>
        <v/>
      </c>
      <c r="C252" t="str">
        <f t="shared" ca="1" si="12"/>
        <v/>
      </c>
      <c r="D252" s="156" t="str">
        <f t="array" aca="1" ref="D252" ca="1">IFERROR(IF(B252&lt;&gt;"",IF(OR(EXACT(OFFSET(Metadata!$A$1,0,0,Metadata!Metadata_Table_Length,1),C252)),1,""),""),"")</f>
        <v/>
      </c>
      <c r="E252" s="163" t="str">
        <f t="array" aca="1" ref="E252" ca="1">IF(B252&lt;&gt;"",IF(D252=1,OFFSET(Metadata!$B$1,MIN(IF(OFFSET(Metadata!$A$1,0,0,Metadata!Metadata_Table_Length,1)=C252,ROW(OFFSET(Metadata!$A$1,0,0,Metadata!Metadata_Table_Length,1))-1,"")),0),OFFSET(Metadata!$B$1,MIN(IF(OFFSET(Metadata!$A$1,0,0,Metadata!Metadata_Table_Length,1)=SUBSTITUTE(C252,"rawdatafilename","originalfilename"),ROW(OFFSET(Metadata!$A$1,0,0,Metadata!Metadata_Table_Length,1))-1,"")),0)),"")</f>
        <v/>
      </c>
      <c r="F252" t="str">
        <f t="shared" ca="1" si="14"/>
        <v/>
      </c>
      <c r="G252" t="str">
        <f t="array" aca="1" ref="G252" ca="1">IF(B252&lt;&gt;"",OFFSET(Metadata!$B$1,MIN(IF(OFFSET(Metadata!$A$1,0,0,Metadata!Metadata_Table_Length,1)=SUBSTITUTE(C252,"rawdatafilename","partnumber"),ROW(OFFSET(Metadata!$A$1,0,0,Metadata!Metadata_Table_Length,1))-1,"")),0),"")</f>
        <v/>
      </c>
      <c r="H252" t="str">
        <f t="array" aca="1" ref="H252" ca="1">IF(B252&lt;&gt;"",OFFSET(Metadata!$B$1,MIN(IF(OFFSET(Metadata!$A$1,0,0,Metadata!Metadata_Table_Length,1)=SUBSTITUTE(C252,"rawdatafilename","original_count"),ROW(OFFSET(Metadata!$A$1,0,0,Metadata!Metadata_Table_Length,1))-1,"")),0),"")</f>
        <v/>
      </c>
      <c r="I252" t="str">
        <f t="array" aca="1" ref="I252" ca="1">IF(B252&lt;&gt;"",OFFSET(Metadata!$B$1,MIN(IF(OFFSET(Metadata!$A$1,0,0,Metadata!Metadata_Table_Length,1)=SUBSTITUTE(C252,"rawdatafilename","count"),ROW(OFFSET(Metadata!$A$1,0,0,Metadata!Metadata_Table_Length,1))-1,"")),0),"")</f>
        <v/>
      </c>
      <c r="J252" t="str">
        <f t="array" aca="1" ref="J252" ca="1">IF(AND(G252&lt;&gt;"",G252&lt;&gt;G251),MAX(IF(G$2:G$2001=G252,H$2:H$2001,"")),"")</f>
        <v/>
      </c>
      <c r="K252" t="str">
        <f t="array" aca="1" ref="K252" ca="1">IF(AND(G252&lt;&gt;"",G252&lt;&gt;G251),MAX(IF(G$2:G$2001=G252,I$2:I$2001,"")),"")</f>
        <v/>
      </c>
      <c r="L252" t="str">
        <f t="shared" ca="1" si="15"/>
        <v/>
      </c>
    </row>
    <row r="253" spans="2:12" x14ac:dyDescent="0.25">
      <c r="B253" t="str">
        <f t="shared" ca="1" si="13"/>
        <v/>
      </c>
      <c r="C253" t="str">
        <f t="shared" ca="1" si="12"/>
        <v/>
      </c>
      <c r="D253" s="156" t="str">
        <f t="array" aca="1" ref="D253" ca="1">IFERROR(IF(B253&lt;&gt;"",IF(OR(EXACT(OFFSET(Metadata!$A$1,0,0,Metadata!Metadata_Table_Length,1),C253)),1,""),""),"")</f>
        <v/>
      </c>
      <c r="E253" s="163" t="str">
        <f t="array" aca="1" ref="E253" ca="1">IF(B253&lt;&gt;"",IF(D253=1,OFFSET(Metadata!$B$1,MIN(IF(OFFSET(Metadata!$A$1,0,0,Metadata!Metadata_Table_Length,1)=C253,ROW(OFFSET(Metadata!$A$1,0,0,Metadata!Metadata_Table_Length,1))-1,"")),0),OFFSET(Metadata!$B$1,MIN(IF(OFFSET(Metadata!$A$1,0,0,Metadata!Metadata_Table_Length,1)=SUBSTITUTE(C253,"rawdatafilename","originalfilename"),ROW(OFFSET(Metadata!$A$1,0,0,Metadata!Metadata_Table_Length,1))-1,"")),0)),"")</f>
        <v/>
      </c>
      <c r="F253" t="str">
        <f t="shared" ca="1" si="14"/>
        <v/>
      </c>
      <c r="G253" t="str">
        <f t="array" aca="1" ref="G253" ca="1">IF(B253&lt;&gt;"",OFFSET(Metadata!$B$1,MIN(IF(OFFSET(Metadata!$A$1,0,0,Metadata!Metadata_Table_Length,1)=SUBSTITUTE(C253,"rawdatafilename","partnumber"),ROW(OFFSET(Metadata!$A$1,0,0,Metadata!Metadata_Table_Length,1))-1,"")),0),"")</f>
        <v/>
      </c>
      <c r="H253" t="str">
        <f t="array" aca="1" ref="H253" ca="1">IF(B253&lt;&gt;"",OFFSET(Metadata!$B$1,MIN(IF(OFFSET(Metadata!$A$1,0,0,Metadata!Metadata_Table_Length,1)=SUBSTITUTE(C253,"rawdatafilename","original_count"),ROW(OFFSET(Metadata!$A$1,0,0,Metadata!Metadata_Table_Length,1))-1,"")),0),"")</f>
        <v/>
      </c>
      <c r="I253" t="str">
        <f t="array" aca="1" ref="I253" ca="1">IF(B253&lt;&gt;"",OFFSET(Metadata!$B$1,MIN(IF(OFFSET(Metadata!$A$1,0,0,Metadata!Metadata_Table_Length,1)=SUBSTITUTE(C253,"rawdatafilename","count"),ROW(OFFSET(Metadata!$A$1,0,0,Metadata!Metadata_Table_Length,1))-1,"")),0),"")</f>
        <v/>
      </c>
      <c r="J253" t="str">
        <f t="array" aca="1" ref="J253" ca="1">IF(AND(G253&lt;&gt;"",G253&lt;&gt;G252),MAX(IF(G$2:G$2001=G253,H$2:H$2001,"")),"")</f>
        <v/>
      </c>
      <c r="K253" t="str">
        <f t="array" aca="1" ref="K253" ca="1">IF(AND(G253&lt;&gt;"",G253&lt;&gt;G252),MAX(IF(G$2:G$2001=G253,I$2:I$2001,"")),"")</f>
        <v/>
      </c>
      <c r="L253" t="str">
        <f t="shared" ca="1" si="15"/>
        <v/>
      </c>
    </row>
    <row r="254" spans="2:12" x14ac:dyDescent="0.25">
      <c r="B254" t="str">
        <f t="shared" ca="1" si="13"/>
        <v/>
      </c>
      <c r="C254" t="str">
        <f t="shared" ca="1" si="12"/>
        <v/>
      </c>
      <c r="D254" s="156" t="str">
        <f t="array" aca="1" ref="D254" ca="1">IFERROR(IF(B254&lt;&gt;"",IF(OR(EXACT(OFFSET(Metadata!$A$1,0,0,Metadata!Metadata_Table_Length,1),C254)),1,""),""),"")</f>
        <v/>
      </c>
      <c r="E254" s="163" t="str">
        <f t="array" aca="1" ref="E254" ca="1">IF(B254&lt;&gt;"",IF(D254=1,OFFSET(Metadata!$B$1,MIN(IF(OFFSET(Metadata!$A$1,0,0,Metadata!Metadata_Table_Length,1)=C254,ROW(OFFSET(Metadata!$A$1,0,0,Metadata!Metadata_Table_Length,1))-1,"")),0),OFFSET(Metadata!$B$1,MIN(IF(OFFSET(Metadata!$A$1,0,0,Metadata!Metadata_Table_Length,1)=SUBSTITUTE(C254,"rawdatafilename","originalfilename"),ROW(OFFSET(Metadata!$A$1,0,0,Metadata!Metadata_Table_Length,1))-1,"")),0)),"")</f>
        <v/>
      </c>
      <c r="F254" t="str">
        <f t="shared" ca="1" si="14"/>
        <v/>
      </c>
      <c r="G254" t="str">
        <f t="array" aca="1" ref="G254" ca="1">IF(B254&lt;&gt;"",OFFSET(Metadata!$B$1,MIN(IF(OFFSET(Metadata!$A$1,0,0,Metadata!Metadata_Table_Length,1)=SUBSTITUTE(C254,"rawdatafilename","partnumber"),ROW(OFFSET(Metadata!$A$1,0,0,Metadata!Metadata_Table_Length,1))-1,"")),0),"")</f>
        <v/>
      </c>
      <c r="H254" t="str">
        <f t="array" aca="1" ref="H254" ca="1">IF(B254&lt;&gt;"",OFFSET(Metadata!$B$1,MIN(IF(OFFSET(Metadata!$A$1,0,0,Metadata!Metadata_Table_Length,1)=SUBSTITUTE(C254,"rawdatafilename","original_count"),ROW(OFFSET(Metadata!$A$1,0,0,Metadata!Metadata_Table_Length,1))-1,"")),0),"")</f>
        <v/>
      </c>
      <c r="I254" t="str">
        <f t="array" aca="1" ref="I254" ca="1">IF(B254&lt;&gt;"",OFFSET(Metadata!$B$1,MIN(IF(OFFSET(Metadata!$A$1,0,0,Metadata!Metadata_Table_Length,1)=SUBSTITUTE(C254,"rawdatafilename","count"),ROW(OFFSET(Metadata!$A$1,0,0,Metadata!Metadata_Table_Length,1))-1,"")),0),"")</f>
        <v/>
      </c>
      <c r="J254" t="str">
        <f t="array" aca="1" ref="J254" ca="1">IF(AND(G254&lt;&gt;"",G254&lt;&gt;G253),MAX(IF(G$2:G$2001=G254,H$2:H$2001,"")),"")</f>
        <v/>
      </c>
      <c r="K254" t="str">
        <f t="array" aca="1" ref="K254" ca="1">IF(AND(G254&lt;&gt;"",G254&lt;&gt;G253),MAX(IF(G$2:G$2001=G254,I$2:I$2001,"")),"")</f>
        <v/>
      </c>
      <c r="L254" t="str">
        <f t="shared" ca="1" si="15"/>
        <v/>
      </c>
    </row>
    <row r="255" spans="2:12" x14ac:dyDescent="0.25">
      <c r="B255" t="str">
        <f t="shared" ca="1" si="13"/>
        <v/>
      </c>
      <c r="C255" t="str">
        <f t="shared" ca="1" si="12"/>
        <v/>
      </c>
      <c r="D255" s="156" t="str">
        <f t="array" aca="1" ref="D255" ca="1">IFERROR(IF(B255&lt;&gt;"",IF(OR(EXACT(OFFSET(Metadata!$A$1,0,0,Metadata!Metadata_Table_Length,1),C255)),1,""),""),"")</f>
        <v/>
      </c>
      <c r="E255" s="163" t="str">
        <f t="array" aca="1" ref="E255" ca="1">IF(B255&lt;&gt;"",IF(D255=1,OFFSET(Metadata!$B$1,MIN(IF(OFFSET(Metadata!$A$1,0,0,Metadata!Metadata_Table_Length,1)=C255,ROW(OFFSET(Metadata!$A$1,0,0,Metadata!Metadata_Table_Length,1))-1,"")),0),OFFSET(Metadata!$B$1,MIN(IF(OFFSET(Metadata!$A$1,0,0,Metadata!Metadata_Table_Length,1)=SUBSTITUTE(C255,"rawdatafilename","originalfilename"),ROW(OFFSET(Metadata!$A$1,0,0,Metadata!Metadata_Table_Length,1))-1,"")),0)),"")</f>
        <v/>
      </c>
      <c r="F255" t="str">
        <f t="shared" ca="1" si="14"/>
        <v/>
      </c>
      <c r="G255" t="str">
        <f t="array" aca="1" ref="G255" ca="1">IF(B255&lt;&gt;"",OFFSET(Metadata!$B$1,MIN(IF(OFFSET(Metadata!$A$1,0,0,Metadata!Metadata_Table_Length,1)=SUBSTITUTE(C255,"rawdatafilename","partnumber"),ROW(OFFSET(Metadata!$A$1,0,0,Metadata!Metadata_Table_Length,1))-1,"")),0),"")</f>
        <v/>
      </c>
      <c r="H255" t="str">
        <f t="array" aca="1" ref="H255" ca="1">IF(B255&lt;&gt;"",OFFSET(Metadata!$B$1,MIN(IF(OFFSET(Metadata!$A$1,0,0,Metadata!Metadata_Table_Length,1)=SUBSTITUTE(C255,"rawdatafilename","original_count"),ROW(OFFSET(Metadata!$A$1,0,0,Metadata!Metadata_Table_Length,1))-1,"")),0),"")</f>
        <v/>
      </c>
      <c r="I255" t="str">
        <f t="array" aca="1" ref="I255" ca="1">IF(B255&lt;&gt;"",OFFSET(Metadata!$B$1,MIN(IF(OFFSET(Metadata!$A$1,0,0,Metadata!Metadata_Table_Length,1)=SUBSTITUTE(C255,"rawdatafilename","count"),ROW(OFFSET(Metadata!$A$1,0,0,Metadata!Metadata_Table_Length,1))-1,"")),0),"")</f>
        <v/>
      </c>
      <c r="J255" t="str">
        <f t="array" aca="1" ref="J255" ca="1">IF(AND(G255&lt;&gt;"",G255&lt;&gt;G254),MAX(IF(G$2:G$2001=G255,H$2:H$2001,"")),"")</f>
        <v/>
      </c>
      <c r="K255" t="str">
        <f t="array" aca="1" ref="K255" ca="1">IF(AND(G255&lt;&gt;"",G255&lt;&gt;G254),MAX(IF(G$2:G$2001=G255,I$2:I$2001,"")),"")</f>
        <v/>
      </c>
      <c r="L255" t="str">
        <f t="shared" ca="1" si="15"/>
        <v/>
      </c>
    </row>
    <row r="256" spans="2:12" x14ac:dyDescent="0.25">
      <c r="B256" t="str">
        <f t="shared" ca="1" si="13"/>
        <v/>
      </c>
      <c r="C256" t="str">
        <f t="shared" ca="1" si="12"/>
        <v/>
      </c>
      <c r="D256" s="156" t="str">
        <f t="array" aca="1" ref="D256" ca="1">IFERROR(IF(B256&lt;&gt;"",IF(OR(EXACT(OFFSET(Metadata!$A$1,0,0,Metadata!Metadata_Table_Length,1),C256)),1,""),""),"")</f>
        <v/>
      </c>
      <c r="E256" s="163" t="str">
        <f t="array" aca="1" ref="E256" ca="1">IF(B256&lt;&gt;"",IF(D256=1,OFFSET(Metadata!$B$1,MIN(IF(OFFSET(Metadata!$A$1,0,0,Metadata!Metadata_Table_Length,1)=C256,ROW(OFFSET(Metadata!$A$1,0,0,Metadata!Metadata_Table_Length,1))-1,"")),0),OFFSET(Metadata!$B$1,MIN(IF(OFFSET(Metadata!$A$1,0,0,Metadata!Metadata_Table_Length,1)=SUBSTITUTE(C256,"rawdatafilename","originalfilename"),ROW(OFFSET(Metadata!$A$1,0,0,Metadata!Metadata_Table_Length,1))-1,"")),0)),"")</f>
        <v/>
      </c>
      <c r="F256" t="str">
        <f t="shared" ca="1" si="14"/>
        <v/>
      </c>
      <c r="G256" t="str">
        <f t="array" aca="1" ref="G256" ca="1">IF(B256&lt;&gt;"",OFFSET(Metadata!$B$1,MIN(IF(OFFSET(Metadata!$A$1,0,0,Metadata!Metadata_Table_Length,1)=SUBSTITUTE(C256,"rawdatafilename","partnumber"),ROW(OFFSET(Metadata!$A$1,0,0,Metadata!Metadata_Table_Length,1))-1,"")),0),"")</f>
        <v/>
      </c>
      <c r="H256" t="str">
        <f t="array" aca="1" ref="H256" ca="1">IF(B256&lt;&gt;"",OFFSET(Metadata!$B$1,MIN(IF(OFFSET(Metadata!$A$1,0,0,Metadata!Metadata_Table_Length,1)=SUBSTITUTE(C256,"rawdatafilename","original_count"),ROW(OFFSET(Metadata!$A$1,0,0,Metadata!Metadata_Table_Length,1))-1,"")),0),"")</f>
        <v/>
      </c>
      <c r="I256" t="str">
        <f t="array" aca="1" ref="I256" ca="1">IF(B256&lt;&gt;"",OFFSET(Metadata!$B$1,MIN(IF(OFFSET(Metadata!$A$1,0,0,Metadata!Metadata_Table_Length,1)=SUBSTITUTE(C256,"rawdatafilename","count"),ROW(OFFSET(Metadata!$A$1,0,0,Metadata!Metadata_Table_Length,1))-1,"")),0),"")</f>
        <v/>
      </c>
      <c r="J256" t="str">
        <f t="array" aca="1" ref="J256" ca="1">IF(AND(G256&lt;&gt;"",G256&lt;&gt;G255),MAX(IF(G$2:G$2001=G256,H$2:H$2001,"")),"")</f>
        <v/>
      </c>
      <c r="K256" t="str">
        <f t="array" aca="1" ref="K256" ca="1">IF(AND(G256&lt;&gt;"",G256&lt;&gt;G255),MAX(IF(G$2:G$2001=G256,I$2:I$2001,"")),"")</f>
        <v/>
      </c>
      <c r="L256" t="str">
        <f t="shared" ca="1" si="15"/>
        <v/>
      </c>
    </row>
    <row r="257" spans="2:12" x14ac:dyDescent="0.25">
      <c r="B257" t="str">
        <f t="shared" ca="1" si="13"/>
        <v/>
      </c>
      <c r="C257" t="str">
        <f t="shared" ca="1" si="12"/>
        <v/>
      </c>
      <c r="D257" s="156" t="str">
        <f t="array" aca="1" ref="D257" ca="1">IFERROR(IF(B257&lt;&gt;"",IF(OR(EXACT(OFFSET(Metadata!$A$1,0,0,Metadata!Metadata_Table_Length,1),C257)),1,""),""),"")</f>
        <v/>
      </c>
      <c r="E257" s="163" t="str">
        <f t="array" aca="1" ref="E257" ca="1">IF(B257&lt;&gt;"",IF(D257=1,OFFSET(Metadata!$B$1,MIN(IF(OFFSET(Metadata!$A$1,0,0,Metadata!Metadata_Table_Length,1)=C257,ROW(OFFSET(Metadata!$A$1,0,0,Metadata!Metadata_Table_Length,1))-1,"")),0),OFFSET(Metadata!$B$1,MIN(IF(OFFSET(Metadata!$A$1,0,0,Metadata!Metadata_Table_Length,1)=SUBSTITUTE(C257,"rawdatafilename","originalfilename"),ROW(OFFSET(Metadata!$A$1,0,0,Metadata!Metadata_Table_Length,1))-1,"")),0)),"")</f>
        <v/>
      </c>
      <c r="F257" t="str">
        <f t="shared" ca="1" si="14"/>
        <v/>
      </c>
      <c r="G257" t="str">
        <f t="array" aca="1" ref="G257" ca="1">IF(B257&lt;&gt;"",OFFSET(Metadata!$B$1,MIN(IF(OFFSET(Metadata!$A$1,0,0,Metadata!Metadata_Table_Length,1)=SUBSTITUTE(C257,"rawdatafilename","partnumber"),ROW(OFFSET(Metadata!$A$1,0,0,Metadata!Metadata_Table_Length,1))-1,"")),0),"")</f>
        <v/>
      </c>
      <c r="H257" t="str">
        <f t="array" aca="1" ref="H257" ca="1">IF(B257&lt;&gt;"",OFFSET(Metadata!$B$1,MIN(IF(OFFSET(Metadata!$A$1,0,0,Metadata!Metadata_Table_Length,1)=SUBSTITUTE(C257,"rawdatafilename","original_count"),ROW(OFFSET(Metadata!$A$1,0,0,Metadata!Metadata_Table_Length,1))-1,"")),0),"")</f>
        <v/>
      </c>
      <c r="I257" t="str">
        <f t="array" aca="1" ref="I257" ca="1">IF(B257&lt;&gt;"",OFFSET(Metadata!$B$1,MIN(IF(OFFSET(Metadata!$A$1,0,0,Metadata!Metadata_Table_Length,1)=SUBSTITUTE(C257,"rawdatafilename","count"),ROW(OFFSET(Metadata!$A$1,0,0,Metadata!Metadata_Table_Length,1))-1,"")),0),"")</f>
        <v/>
      </c>
      <c r="J257" t="str">
        <f t="array" aca="1" ref="J257" ca="1">IF(AND(G257&lt;&gt;"",G257&lt;&gt;G256),MAX(IF(G$2:G$2001=G257,H$2:H$2001,"")),"")</f>
        <v/>
      </c>
      <c r="K257" t="str">
        <f t="array" aca="1" ref="K257" ca="1">IF(AND(G257&lt;&gt;"",G257&lt;&gt;G256),MAX(IF(G$2:G$2001=G257,I$2:I$2001,"")),"")</f>
        <v/>
      </c>
      <c r="L257" t="str">
        <f t="shared" ca="1" si="15"/>
        <v/>
      </c>
    </row>
    <row r="258" spans="2:12" x14ac:dyDescent="0.25">
      <c r="B258" t="str">
        <f t="shared" ca="1" si="13"/>
        <v/>
      </c>
      <c r="C258" t="str">
        <f t="shared" ref="C258:C321" ca="1" si="16">IF(B258&lt;&gt;"",CONCATENATE("RESULTS_SEARCH_",B258,"_PARAMETERS_PEAKLIST_rawdatafilename"),"")</f>
        <v/>
      </c>
      <c r="D258" s="156" t="str">
        <f t="array" aca="1" ref="D258" ca="1">IFERROR(IF(B258&lt;&gt;"",IF(OR(EXACT(OFFSET(Metadata!$A$1,0,0,Metadata!Metadata_Table_Length,1),C258)),1,""),""),"")</f>
        <v/>
      </c>
      <c r="E258" s="163" t="str">
        <f t="array" aca="1" ref="E258" ca="1">IF(B258&lt;&gt;"",IF(D258=1,OFFSET(Metadata!$B$1,MIN(IF(OFFSET(Metadata!$A$1,0,0,Metadata!Metadata_Table_Length,1)=C258,ROW(OFFSET(Metadata!$A$1,0,0,Metadata!Metadata_Table_Length,1))-1,"")),0),OFFSET(Metadata!$B$1,MIN(IF(OFFSET(Metadata!$A$1,0,0,Metadata!Metadata_Table_Length,1)=SUBSTITUTE(C258,"rawdatafilename","originalfilename"),ROW(OFFSET(Metadata!$A$1,0,0,Metadata!Metadata_Table_Length,1))-1,"")),0)),"")</f>
        <v/>
      </c>
      <c r="F258" t="str">
        <f t="shared" ca="1" si="14"/>
        <v/>
      </c>
      <c r="G258" t="str">
        <f t="array" aca="1" ref="G258" ca="1">IF(B258&lt;&gt;"",OFFSET(Metadata!$B$1,MIN(IF(OFFSET(Metadata!$A$1,0,0,Metadata!Metadata_Table_Length,1)=SUBSTITUTE(C258,"rawdatafilename","partnumber"),ROW(OFFSET(Metadata!$A$1,0,0,Metadata!Metadata_Table_Length,1))-1,"")),0),"")</f>
        <v/>
      </c>
      <c r="H258" t="str">
        <f t="array" aca="1" ref="H258" ca="1">IF(B258&lt;&gt;"",OFFSET(Metadata!$B$1,MIN(IF(OFFSET(Metadata!$A$1,0,0,Metadata!Metadata_Table_Length,1)=SUBSTITUTE(C258,"rawdatafilename","original_count"),ROW(OFFSET(Metadata!$A$1,0,0,Metadata!Metadata_Table_Length,1))-1,"")),0),"")</f>
        <v/>
      </c>
      <c r="I258" t="str">
        <f t="array" aca="1" ref="I258" ca="1">IF(B258&lt;&gt;"",OFFSET(Metadata!$B$1,MIN(IF(OFFSET(Metadata!$A$1,0,0,Metadata!Metadata_Table_Length,1)=SUBSTITUTE(C258,"rawdatafilename","count"),ROW(OFFSET(Metadata!$A$1,0,0,Metadata!Metadata_Table_Length,1))-1,"")),0),"")</f>
        <v/>
      </c>
      <c r="J258" t="str">
        <f t="array" aca="1" ref="J258" ca="1">IF(AND(G258&lt;&gt;"",G258&lt;&gt;G257),MAX(IF(G$2:G$2001=G258,H$2:H$2001,"")),"")</f>
        <v/>
      </c>
      <c r="K258" t="str">
        <f t="array" aca="1" ref="K258" ca="1">IF(AND(G258&lt;&gt;"",G258&lt;&gt;G257),MAX(IF(G$2:G$2001=G258,I$2:I$2001,"")),"")</f>
        <v/>
      </c>
      <c r="L258" t="str">
        <f t="shared" ca="1" si="15"/>
        <v/>
      </c>
    </row>
    <row r="259" spans="2:12" x14ac:dyDescent="0.25">
      <c r="B259" t="str">
        <f t="shared" ref="B259:B322" ca="1" si="17">IF(B258&lt;&gt;"",IF(B258+1&lt;=$A$9,B258+1,""),"")</f>
        <v/>
      </c>
      <c r="C259" t="str">
        <f t="shared" ca="1" si="16"/>
        <v/>
      </c>
      <c r="D259" s="156" t="str">
        <f t="array" aca="1" ref="D259" ca="1">IFERROR(IF(B259&lt;&gt;"",IF(OR(EXACT(OFFSET(Metadata!$A$1,0,0,Metadata!Metadata_Table_Length,1),C259)),1,""),""),"")</f>
        <v/>
      </c>
      <c r="E259" s="163" t="str">
        <f t="array" aca="1" ref="E259" ca="1">IF(B259&lt;&gt;"",IF(D259=1,OFFSET(Metadata!$B$1,MIN(IF(OFFSET(Metadata!$A$1,0,0,Metadata!Metadata_Table_Length,1)=C259,ROW(OFFSET(Metadata!$A$1,0,0,Metadata!Metadata_Table_Length,1))-1,"")),0),OFFSET(Metadata!$B$1,MIN(IF(OFFSET(Metadata!$A$1,0,0,Metadata!Metadata_Table_Length,1)=SUBSTITUTE(C259,"rawdatafilename","originalfilename"),ROW(OFFSET(Metadata!$A$1,0,0,Metadata!Metadata_Table_Length,1))-1,"")),0)),"")</f>
        <v/>
      </c>
      <c r="F259" t="str">
        <f t="shared" ref="F259:F322" ca="1" si="18">IF(F258&lt;&gt;"",IF(E259&lt;&gt;"",IF(E259&lt;&gt;E258,F258+1,F258),""),"")</f>
        <v/>
      </c>
      <c r="G259" t="str">
        <f t="array" aca="1" ref="G259" ca="1">IF(B259&lt;&gt;"",OFFSET(Metadata!$B$1,MIN(IF(OFFSET(Metadata!$A$1,0,0,Metadata!Metadata_Table_Length,1)=SUBSTITUTE(C259,"rawdatafilename","partnumber"),ROW(OFFSET(Metadata!$A$1,0,0,Metadata!Metadata_Table_Length,1))-1,"")),0),"")</f>
        <v/>
      </c>
      <c r="H259" t="str">
        <f t="array" aca="1" ref="H259" ca="1">IF(B259&lt;&gt;"",OFFSET(Metadata!$B$1,MIN(IF(OFFSET(Metadata!$A$1,0,0,Metadata!Metadata_Table_Length,1)=SUBSTITUTE(C259,"rawdatafilename","original_count"),ROW(OFFSET(Metadata!$A$1,0,0,Metadata!Metadata_Table_Length,1))-1,"")),0),"")</f>
        <v/>
      </c>
      <c r="I259" t="str">
        <f t="array" aca="1" ref="I259" ca="1">IF(B259&lt;&gt;"",OFFSET(Metadata!$B$1,MIN(IF(OFFSET(Metadata!$A$1,0,0,Metadata!Metadata_Table_Length,1)=SUBSTITUTE(C259,"rawdatafilename","count"),ROW(OFFSET(Metadata!$A$1,0,0,Metadata!Metadata_Table_Length,1))-1,"")),0),"")</f>
        <v/>
      </c>
      <c r="J259" t="str">
        <f t="array" aca="1" ref="J259" ca="1">IF(AND(G259&lt;&gt;"",G259&lt;&gt;G258),MAX(IF(G$2:G$2001=G259,H$2:H$2001,"")),"")</f>
        <v/>
      </c>
      <c r="K259" t="str">
        <f t="array" aca="1" ref="K259" ca="1">IF(AND(G259&lt;&gt;"",G259&lt;&gt;G258),MAX(IF(G$2:G$2001=G259,I$2:I$2001,"")),"")</f>
        <v/>
      </c>
      <c r="L259" t="str">
        <f t="shared" ref="L259:L322" ca="1" si="19">IF(F259&lt;&gt;"",IF(F259&lt;&gt;F258,F259,""),"")</f>
        <v/>
      </c>
    </row>
    <row r="260" spans="2:12" x14ac:dyDescent="0.25">
      <c r="B260" t="str">
        <f t="shared" ca="1" si="17"/>
        <v/>
      </c>
      <c r="C260" t="str">
        <f t="shared" ca="1" si="16"/>
        <v/>
      </c>
      <c r="D260" s="156" t="str">
        <f t="array" aca="1" ref="D260" ca="1">IFERROR(IF(B260&lt;&gt;"",IF(OR(EXACT(OFFSET(Metadata!$A$1,0,0,Metadata!Metadata_Table_Length,1),C260)),1,""),""),"")</f>
        <v/>
      </c>
      <c r="E260" s="163" t="str">
        <f t="array" aca="1" ref="E260" ca="1">IF(B260&lt;&gt;"",IF(D260=1,OFFSET(Metadata!$B$1,MIN(IF(OFFSET(Metadata!$A$1,0,0,Metadata!Metadata_Table_Length,1)=C260,ROW(OFFSET(Metadata!$A$1,0,0,Metadata!Metadata_Table_Length,1))-1,"")),0),OFFSET(Metadata!$B$1,MIN(IF(OFFSET(Metadata!$A$1,0,0,Metadata!Metadata_Table_Length,1)=SUBSTITUTE(C260,"rawdatafilename","originalfilename"),ROW(OFFSET(Metadata!$A$1,0,0,Metadata!Metadata_Table_Length,1))-1,"")),0)),"")</f>
        <v/>
      </c>
      <c r="F260" t="str">
        <f t="shared" ca="1" si="18"/>
        <v/>
      </c>
      <c r="G260" t="str">
        <f t="array" aca="1" ref="G260" ca="1">IF(B260&lt;&gt;"",OFFSET(Metadata!$B$1,MIN(IF(OFFSET(Metadata!$A$1,0,0,Metadata!Metadata_Table_Length,1)=SUBSTITUTE(C260,"rawdatafilename","partnumber"),ROW(OFFSET(Metadata!$A$1,0,0,Metadata!Metadata_Table_Length,1))-1,"")),0),"")</f>
        <v/>
      </c>
      <c r="H260" t="str">
        <f t="array" aca="1" ref="H260" ca="1">IF(B260&lt;&gt;"",OFFSET(Metadata!$B$1,MIN(IF(OFFSET(Metadata!$A$1,0,0,Metadata!Metadata_Table_Length,1)=SUBSTITUTE(C260,"rawdatafilename","original_count"),ROW(OFFSET(Metadata!$A$1,0,0,Metadata!Metadata_Table_Length,1))-1,"")),0),"")</f>
        <v/>
      </c>
      <c r="I260" t="str">
        <f t="array" aca="1" ref="I260" ca="1">IF(B260&lt;&gt;"",OFFSET(Metadata!$B$1,MIN(IF(OFFSET(Metadata!$A$1,0,0,Metadata!Metadata_Table_Length,1)=SUBSTITUTE(C260,"rawdatafilename","count"),ROW(OFFSET(Metadata!$A$1,0,0,Metadata!Metadata_Table_Length,1))-1,"")),0),"")</f>
        <v/>
      </c>
      <c r="J260" t="str">
        <f t="array" aca="1" ref="J260" ca="1">IF(AND(G260&lt;&gt;"",G260&lt;&gt;G259),MAX(IF(G$2:G$2001=G260,H$2:H$2001,"")),"")</f>
        <v/>
      </c>
      <c r="K260" t="str">
        <f t="array" aca="1" ref="K260" ca="1">IF(AND(G260&lt;&gt;"",G260&lt;&gt;G259),MAX(IF(G$2:G$2001=G260,I$2:I$2001,"")),"")</f>
        <v/>
      </c>
      <c r="L260" t="str">
        <f t="shared" ca="1" si="19"/>
        <v/>
      </c>
    </row>
    <row r="261" spans="2:12" x14ac:dyDescent="0.25">
      <c r="B261" t="str">
        <f t="shared" ca="1" si="17"/>
        <v/>
      </c>
      <c r="C261" t="str">
        <f t="shared" ca="1" si="16"/>
        <v/>
      </c>
      <c r="D261" s="156" t="str">
        <f t="array" aca="1" ref="D261" ca="1">IFERROR(IF(B261&lt;&gt;"",IF(OR(EXACT(OFFSET(Metadata!$A$1,0,0,Metadata!Metadata_Table_Length,1),C261)),1,""),""),"")</f>
        <v/>
      </c>
      <c r="E261" s="163" t="str">
        <f t="array" aca="1" ref="E261" ca="1">IF(B261&lt;&gt;"",IF(D261=1,OFFSET(Metadata!$B$1,MIN(IF(OFFSET(Metadata!$A$1,0,0,Metadata!Metadata_Table_Length,1)=C261,ROW(OFFSET(Metadata!$A$1,0,0,Metadata!Metadata_Table_Length,1))-1,"")),0),OFFSET(Metadata!$B$1,MIN(IF(OFFSET(Metadata!$A$1,0,0,Metadata!Metadata_Table_Length,1)=SUBSTITUTE(C261,"rawdatafilename","originalfilename"),ROW(OFFSET(Metadata!$A$1,0,0,Metadata!Metadata_Table_Length,1))-1,"")),0)),"")</f>
        <v/>
      </c>
      <c r="F261" t="str">
        <f t="shared" ca="1" si="18"/>
        <v/>
      </c>
      <c r="G261" t="str">
        <f t="array" aca="1" ref="G261" ca="1">IF(B261&lt;&gt;"",OFFSET(Metadata!$B$1,MIN(IF(OFFSET(Metadata!$A$1,0,0,Metadata!Metadata_Table_Length,1)=SUBSTITUTE(C261,"rawdatafilename","partnumber"),ROW(OFFSET(Metadata!$A$1,0,0,Metadata!Metadata_Table_Length,1))-1,"")),0),"")</f>
        <v/>
      </c>
      <c r="H261" t="str">
        <f t="array" aca="1" ref="H261" ca="1">IF(B261&lt;&gt;"",OFFSET(Metadata!$B$1,MIN(IF(OFFSET(Metadata!$A$1,0,0,Metadata!Metadata_Table_Length,1)=SUBSTITUTE(C261,"rawdatafilename","original_count"),ROW(OFFSET(Metadata!$A$1,0,0,Metadata!Metadata_Table_Length,1))-1,"")),0),"")</f>
        <v/>
      </c>
      <c r="I261" t="str">
        <f t="array" aca="1" ref="I261" ca="1">IF(B261&lt;&gt;"",OFFSET(Metadata!$B$1,MIN(IF(OFFSET(Metadata!$A$1,0,0,Metadata!Metadata_Table_Length,1)=SUBSTITUTE(C261,"rawdatafilename","count"),ROW(OFFSET(Metadata!$A$1,0,0,Metadata!Metadata_Table_Length,1))-1,"")),0),"")</f>
        <v/>
      </c>
      <c r="J261" t="str">
        <f t="array" aca="1" ref="J261" ca="1">IF(AND(G261&lt;&gt;"",G261&lt;&gt;G260),MAX(IF(G$2:G$2001=G261,H$2:H$2001,"")),"")</f>
        <v/>
      </c>
      <c r="K261" t="str">
        <f t="array" aca="1" ref="K261" ca="1">IF(AND(G261&lt;&gt;"",G261&lt;&gt;G260),MAX(IF(G$2:G$2001=G261,I$2:I$2001,"")),"")</f>
        <v/>
      </c>
      <c r="L261" t="str">
        <f t="shared" ca="1" si="19"/>
        <v/>
      </c>
    </row>
    <row r="262" spans="2:12" x14ac:dyDescent="0.25">
      <c r="B262" t="str">
        <f t="shared" ca="1" si="17"/>
        <v/>
      </c>
      <c r="C262" t="str">
        <f t="shared" ca="1" si="16"/>
        <v/>
      </c>
      <c r="D262" s="156" t="str">
        <f t="array" aca="1" ref="D262" ca="1">IFERROR(IF(B262&lt;&gt;"",IF(OR(EXACT(OFFSET(Metadata!$A$1,0,0,Metadata!Metadata_Table_Length,1),C262)),1,""),""),"")</f>
        <v/>
      </c>
      <c r="E262" s="163" t="str">
        <f t="array" aca="1" ref="E262" ca="1">IF(B262&lt;&gt;"",IF(D262=1,OFFSET(Metadata!$B$1,MIN(IF(OFFSET(Metadata!$A$1,0,0,Metadata!Metadata_Table_Length,1)=C262,ROW(OFFSET(Metadata!$A$1,0,0,Metadata!Metadata_Table_Length,1))-1,"")),0),OFFSET(Metadata!$B$1,MIN(IF(OFFSET(Metadata!$A$1,0,0,Metadata!Metadata_Table_Length,1)=SUBSTITUTE(C262,"rawdatafilename","originalfilename"),ROW(OFFSET(Metadata!$A$1,0,0,Metadata!Metadata_Table_Length,1))-1,"")),0)),"")</f>
        <v/>
      </c>
      <c r="F262" t="str">
        <f t="shared" ca="1" si="18"/>
        <v/>
      </c>
      <c r="G262" t="str">
        <f t="array" aca="1" ref="G262" ca="1">IF(B262&lt;&gt;"",OFFSET(Metadata!$B$1,MIN(IF(OFFSET(Metadata!$A$1,0,0,Metadata!Metadata_Table_Length,1)=SUBSTITUTE(C262,"rawdatafilename","partnumber"),ROW(OFFSET(Metadata!$A$1,0,0,Metadata!Metadata_Table_Length,1))-1,"")),0),"")</f>
        <v/>
      </c>
      <c r="H262" t="str">
        <f t="array" aca="1" ref="H262" ca="1">IF(B262&lt;&gt;"",OFFSET(Metadata!$B$1,MIN(IF(OFFSET(Metadata!$A$1,0,0,Metadata!Metadata_Table_Length,1)=SUBSTITUTE(C262,"rawdatafilename","original_count"),ROW(OFFSET(Metadata!$A$1,0,0,Metadata!Metadata_Table_Length,1))-1,"")),0),"")</f>
        <v/>
      </c>
      <c r="I262" t="str">
        <f t="array" aca="1" ref="I262" ca="1">IF(B262&lt;&gt;"",OFFSET(Metadata!$B$1,MIN(IF(OFFSET(Metadata!$A$1,0,0,Metadata!Metadata_Table_Length,1)=SUBSTITUTE(C262,"rawdatafilename","count"),ROW(OFFSET(Metadata!$A$1,0,0,Metadata!Metadata_Table_Length,1))-1,"")),0),"")</f>
        <v/>
      </c>
      <c r="J262" t="str">
        <f t="array" aca="1" ref="J262" ca="1">IF(AND(G262&lt;&gt;"",G262&lt;&gt;G261),MAX(IF(G$2:G$2001=G262,H$2:H$2001,"")),"")</f>
        <v/>
      </c>
      <c r="K262" t="str">
        <f t="array" aca="1" ref="K262" ca="1">IF(AND(G262&lt;&gt;"",G262&lt;&gt;G261),MAX(IF(G$2:G$2001=G262,I$2:I$2001,"")),"")</f>
        <v/>
      </c>
      <c r="L262" t="str">
        <f t="shared" ca="1" si="19"/>
        <v/>
      </c>
    </row>
    <row r="263" spans="2:12" x14ac:dyDescent="0.25">
      <c r="B263" t="str">
        <f t="shared" ca="1" si="17"/>
        <v/>
      </c>
      <c r="C263" t="str">
        <f t="shared" ca="1" si="16"/>
        <v/>
      </c>
      <c r="D263" s="156" t="str">
        <f t="array" aca="1" ref="D263" ca="1">IFERROR(IF(B263&lt;&gt;"",IF(OR(EXACT(OFFSET(Metadata!$A$1,0,0,Metadata!Metadata_Table_Length,1),C263)),1,""),""),"")</f>
        <v/>
      </c>
      <c r="E263" s="163" t="str">
        <f t="array" aca="1" ref="E263" ca="1">IF(B263&lt;&gt;"",IF(D263=1,OFFSET(Metadata!$B$1,MIN(IF(OFFSET(Metadata!$A$1,0,0,Metadata!Metadata_Table_Length,1)=C263,ROW(OFFSET(Metadata!$A$1,0,0,Metadata!Metadata_Table_Length,1))-1,"")),0),OFFSET(Metadata!$B$1,MIN(IF(OFFSET(Metadata!$A$1,0,0,Metadata!Metadata_Table_Length,1)=SUBSTITUTE(C263,"rawdatafilename","originalfilename"),ROW(OFFSET(Metadata!$A$1,0,0,Metadata!Metadata_Table_Length,1))-1,"")),0)),"")</f>
        <v/>
      </c>
      <c r="F263" t="str">
        <f t="shared" ca="1" si="18"/>
        <v/>
      </c>
      <c r="G263" t="str">
        <f t="array" aca="1" ref="G263" ca="1">IF(B263&lt;&gt;"",OFFSET(Metadata!$B$1,MIN(IF(OFFSET(Metadata!$A$1,0,0,Metadata!Metadata_Table_Length,1)=SUBSTITUTE(C263,"rawdatafilename","partnumber"),ROW(OFFSET(Metadata!$A$1,0,0,Metadata!Metadata_Table_Length,1))-1,"")),0),"")</f>
        <v/>
      </c>
      <c r="H263" t="str">
        <f t="array" aca="1" ref="H263" ca="1">IF(B263&lt;&gt;"",OFFSET(Metadata!$B$1,MIN(IF(OFFSET(Metadata!$A$1,0,0,Metadata!Metadata_Table_Length,1)=SUBSTITUTE(C263,"rawdatafilename","original_count"),ROW(OFFSET(Metadata!$A$1,0,0,Metadata!Metadata_Table_Length,1))-1,"")),0),"")</f>
        <v/>
      </c>
      <c r="I263" t="str">
        <f t="array" aca="1" ref="I263" ca="1">IF(B263&lt;&gt;"",OFFSET(Metadata!$B$1,MIN(IF(OFFSET(Metadata!$A$1,0,0,Metadata!Metadata_Table_Length,1)=SUBSTITUTE(C263,"rawdatafilename","count"),ROW(OFFSET(Metadata!$A$1,0,0,Metadata!Metadata_Table_Length,1))-1,"")),0),"")</f>
        <v/>
      </c>
      <c r="J263" t="str">
        <f t="array" aca="1" ref="J263" ca="1">IF(AND(G263&lt;&gt;"",G263&lt;&gt;G262),MAX(IF(G$2:G$2001=G263,H$2:H$2001,"")),"")</f>
        <v/>
      </c>
      <c r="K263" t="str">
        <f t="array" aca="1" ref="K263" ca="1">IF(AND(G263&lt;&gt;"",G263&lt;&gt;G262),MAX(IF(G$2:G$2001=G263,I$2:I$2001,"")),"")</f>
        <v/>
      </c>
      <c r="L263" t="str">
        <f t="shared" ca="1" si="19"/>
        <v/>
      </c>
    </row>
    <row r="264" spans="2:12" x14ac:dyDescent="0.25">
      <c r="B264" t="str">
        <f t="shared" ca="1" si="17"/>
        <v/>
      </c>
      <c r="C264" t="str">
        <f t="shared" ca="1" si="16"/>
        <v/>
      </c>
      <c r="D264" s="156" t="str">
        <f t="array" aca="1" ref="D264" ca="1">IFERROR(IF(B264&lt;&gt;"",IF(OR(EXACT(OFFSET(Metadata!$A$1,0,0,Metadata!Metadata_Table_Length,1),C264)),1,""),""),"")</f>
        <v/>
      </c>
      <c r="E264" s="163" t="str">
        <f t="array" aca="1" ref="E264" ca="1">IF(B264&lt;&gt;"",IF(D264=1,OFFSET(Metadata!$B$1,MIN(IF(OFFSET(Metadata!$A$1,0,0,Metadata!Metadata_Table_Length,1)=C264,ROW(OFFSET(Metadata!$A$1,0,0,Metadata!Metadata_Table_Length,1))-1,"")),0),OFFSET(Metadata!$B$1,MIN(IF(OFFSET(Metadata!$A$1,0,0,Metadata!Metadata_Table_Length,1)=SUBSTITUTE(C264,"rawdatafilename","originalfilename"),ROW(OFFSET(Metadata!$A$1,0,0,Metadata!Metadata_Table_Length,1))-1,"")),0)),"")</f>
        <v/>
      </c>
      <c r="F264" t="str">
        <f t="shared" ca="1" si="18"/>
        <v/>
      </c>
      <c r="G264" t="str">
        <f t="array" aca="1" ref="G264" ca="1">IF(B264&lt;&gt;"",OFFSET(Metadata!$B$1,MIN(IF(OFFSET(Metadata!$A$1,0,0,Metadata!Metadata_Table_Length,1)=SUBSTITUTE(C264,"rawdatafilename","partnumber"),ROW(OFFSET(Metadata!$A$1,0,0,Metadata!Metadata_Table_Length,1))-1,"")),0),"")</f>
        <v/>
      </c>
      <c r="H264" t="str">
        <f t="array" aca="1" ref="H264" ca="1">IF(B264&lt;&gt;"",OFFSET(Metadata!$B$1,MIN(IF(OFFSET(Metadata!$A$1,0,0,Metadata!Metadata_Table_Length,1)=SUBSTITUTE(C264,"rawdatafilename","original_count"),ROW(OFFSET(Metadata!$A$1,0,0,Metadata!Metadata_Table_Length,1))-1,"")),0),"")</f>
        <v/>
      </c>
      <c r="I264" t="str">
        <f t="array" aca="1" ref="I264" ca="1">IF(B264&lt;&gt;"",OFFSET(Metadata!$B$1,MIN(IF(OFFSET(Metadata!$A$1,0,0,Metadata!Metadata_Table_Length,1)=SUBSTITUTE(C264,"rawdatafilename","count"),ROW(OFFSET(Metadata!$A$1,0,0,Metadata!Metadata_Table_Length,1))-1,"")),0),"")</f>
        <v/>
      </c>
      <c r="J264" t="str">
        <f t="array" aca="1" ref="J264" ca="1">IF(AND(G264&lt;&gt;"",G264&lt;&gt;G263),MAX(IF(G$2:G$2001=G264,H$2:H$2001,"")),"")</f>
        <v/>
      </c>
      <c r="K264" t="str">
        <f t="array" aca="1" ref="K264" ca="1">IF(AND(G264&lt;&gt;"",G264&lt;&gt;G263),MAX(IF(G$2:G$2001=G264,I$2:I$2001,"")),"")</f>
        <v/>
      </c>
      <c r="L264" t="str">
        <f t="shared" ca="1" si="19"/>
        <v/>
      </c>
    </row>
    <row r="265" spans="2:12" x14ac:dyDescent="0.25">
      <c r="B265" t="str">
        <f t="shared" ca="1" si="17"/>
        <v/>
      </c>
      <c r="C265" t="str">
        <f t="shared" ca="1" si="16"/>
        <v/>
      </c>
      <c r="D265" s="156" t="str">
        <f t="array" aca="1" ref="D265" ca="1">IFERROR(IF(B265&lt;&gt;"",IF(OR(EXACT(OFFSET(Metadata!$A$1,0,0,Metadata!Metadata_Table_Length,1),C265)),1,""),""),"")</f>
        <v/>
      </c>
      <c r="E265" s="163" t="str">
        <f t="array" aca="1" ref="E265" ca="1">IF(B265&lt;&gt;"",IF(D265=1,OFFSET(Metadata!$B$1,MIN(IF(OFFSET(Metadata!$A$1,0,0,Metadata!Metadata_Table_Length,1)=C265,ROW(OFFSET(Metadata!$A$1,0,0,Metadata!Metadata_Table_Length,1))-1,"")),0),OFFSET(Metadata!$B$1,MIN(IF(OFFSET(Metadata!$A$1,0,0,Metadata!Metadata_Table_Length,1)=SUBSTITUTE(C265,"rawdatafilename","originalfilename"),ROW(OFFSET(Metadata!$A$1,0,0,Metadata!Metadata_Table_Length,1))-1,"")),0)),"")</f>
        <v/>
      </c>
      <c r="F265" t="str">
        <f t="shared" ca="1" si="18"/>
        <v/>
      </c>
      <c r="G265" t="str">
        <f t="array" aca="1" ref="G265" ca="1">IF(B265&lt;&gt;"",OFFSET(Metadata!$B$1,MIN(IF(OFFSET(Metadata!$A$1,0,0,Metadata!Metadata_Table_Length,1)=SUBSTITUTE(C265,"rawdatafilename","partnumber"),ROW(OFFSET(Metadata!$A$1,0,0,Metadata!Metadata_Table_Length,1))-1,"")),0),"")</f>
        <v/>
      </c>
      <c r="H265" t="str">
        <f t="array" aca="1" ref="H265" ca="1">IF(B265&lt;&gt;"",OFFSET(Metadata!$B$1,MIN(IF(OFFSET(Metadata!$A$1,0,0,Metadata!Metadata_Table_Length,1)=SUBSTITUTE(C265,"rawdatafilename","original_count"),ROW(OFFSET(Metadata!$A$1,0,0,Metadata!Metadata_Table_Length,1))-1,"")),0),"")</f>
        <v/>
      </c>
      <c r="I265" t="str">
        <f t="array" aca="1" ref="I265" ca="1">IF(B265&lt;&gt;"",OFFSET(Metadata!$B$1,MIN(IF(OFFSET(Metadata!$A$1,0,0,Metadata!Metadata_Table_Length,1)=SUBSTITUTE(C265,"rawdatafilename","count"),ROW(OFFSET(Metadata!$A$1,0,0,Metadata!Metadata_Table_Length,1))-1,"")),0),"")</f>
        <v/>
      </c>
      <c r="J265" t="str">
        <f t="array" aca="1" ref="J265" ca="1">IF(AND(G265&lt;&gt;"",G265&lt;&gt;G264),MAX(IF(G$2:G$2001=G265,H$2:H$2001,"")),"")</f>
        <v/>
      </c>
      <c r="K265" t="str">
        <f t="array" aca="1" ref="K265" ca="1">IF(AND(G265&lt;&gt;"",G265&lt;&gt;G264),MAX(IF(G$2:G$2001=G265,I$2:I$2001,"")),"")</f>
        <v/>
      </c>
      <c r="L265" t="str">
        <f t="shared" ca="1" si="19"/>
        <v/>
      </c>
    </row>
    <row r="266" spans="2:12" x14ac:dyDescent="0.25">
      <c r="B266" t="str">
        <f t="shared" ca="1" si="17"/>
        <v/>
      </c>
      <c r="C266" t="str">
        <f t="shared" ca="1" si="16"/>
        <v/>
      </c>
      <c r="D266" s="156" t="str">
        <f t="array" aca="1" ref="D266" ca="1">IFERROR(IF(B266&lt;&gt;"",IF(OR(EXACT(OFFSET(Metadata!$A$1,0,0,Metadata!Metadata_Table_Length,1),C266)),1,""),""),"")</f>
        <v/>
      </c>
      <c r="E266" s="163" t="str">
        <f t="array" aca="1" ref="E266" ca="1">IF(B266&lt;&gt;"",IF(D266=1,OFFSET(Metadata!$B$1,MIN(IF(OFFSET(Metadata!$A$1,0,0,Metadata!Metadata_Table_Length,1)=C266,ROW(OFFSET(Metadata!$A$1,0,0,Metadata!Metadata_Table_Length,1))-1,"")),0),OFFSET(Metadata!$B$1,MIN(IF(OFFSET(Metadata!$A$1,0,0,Metadata!Metadata_Table_Length,1)=SUBSTITUTE(C266,"rawdatafilename","originalfilename"),ROW(OFFSET(Metadata!$A$1,0,0,Metadata!Metadata_Table_Length,1))-1,"")),0)),"")</f>
        <v/>
      </c>
      <c r="F266" t="str">
        <f t="shared" ca="1" si="18"/>
        <v/>
      </c>
      <c r="G266" t="str">
        <f t="array" aca="1" ref="G266" ca="1">IF(B266&lt;&gt;"",OFFSET(Metadata!$B$1,MIN(IF(OFFSET(Metadata!$A$1,0,0,Metadata!Metadata_Table_Length,1)=SUBSTITUTE(C266,"rawdatafilename","partnumber"),ROW(OFFSET(Metadata!$A$1,0,0,Metadata!Metadata_Table_Length,1))-1,"")),0),"")</f>
        <v/>
      </c>
      <c r="H266" t="str">
        <f t="array" aca="1" ref="H266" ca="1">IF(B266&lt;&gt;"",OFFSET(Metadata!$B$1,MIN(IF(OFFSET(Metadata!$A$1,0,0,Metadata!Metadata_Table_Length,1)=SUBSTITUTE(C266,"rawdatafilename","original_count"),ROW(OFFSET(Metadata!$A$1,0,0,Metadata!Metadata_Table_Length,1))-1,"")),0),"")</f>
        <v/>
      </c>
      <c r="I266" t="str">
        <f t="array" aca="1" ref="I266" ca="1">IF(B266&lt;&gt;"",OFFSET(Metadata!$B$1,MIN(IF(OFFSET(Metadata!$A$1,0,0,Metadata!Metadata_Table_Length,1)=SUBSTITUTE(C266,"rawdatafilename","count"),ROW(OFFSET(Metadata!$A$1,0,0,Metadata!Metadata_Table_Length,1))-1,"")),0),"")</f>
        <v/>
      </c>
      <c r="J266" t="str">
        <f t="array" aca="1" ref="J266" ca="1">IF(AND(G266&lt;&gt;"",G266&lt;&gt;G265),MAX(IF(G$2:G$2001=G266,H$2:H$2001,"")),"")</f>
        <v/>
      </c>
      <c r="K266" t="str">
        <f t="array" aca="1" ref="K266" ca="1">IF(AND(G266&lt;&gt;"",G266&lt;&gt;G265),MAX(IF(G$2:G$2001=G266,I$2:I$2001,"")),"")</f>
        <v/>
      </c>
      <c r="L266" t="str">
        <f t="shared" ca="1" si="19"/>
        <v/>
      </c>
    </row>
    <row r="267" spans="2:12" x14ac:dyDescent="0.25">
      <c r="B267" t="str">
        <f t="shared" ca="1" si="17"/>
        <v/>
      </c>
      <c r="C267" t="str">
        <f t="shared" ca="1" si="16"/>
        <v/>
      </c>
      <c r="D267" s="156" t="str">
        <f t="array" aca="1" ref="D267" ca="1">IFERROR(IF(B267&lt;&gt;"",IF(OR(EXACT(OFFSET(Metadata!$A$1,0,0,Metadata!Metadata_Table_Length,1),C267)),1,""),""),"")</f>
        <v/>
      </c>
      <c r="E267" s="163" t="str">
        <f t="array" aca="1" ref="E267" ca="1">IF(B267&lt;&gt;"",IF(D267=1,OFFSET(Metadata!$B$1,MIN(IF(OFFSET(Metadata!$A$1,0,0,Metadata!Metadata_Table_Length,1)=C267,ROW(OFFSET(Metadata!$A$1,0,0,Metadata!Metadata_Table_Length,1))-1,"")),0),OFFSET(Metadata!$B$1,MIN(IF(OFFSET(Metadata!$A$1,0,0,Metadata!Metadata_Table_Length,1)=SUBSTITUTE(C267,"rawdatafilename","originalfilename"),ROW(OFFSET(Metadata!$A$1,0,0,Metadata!Metadata_Table_Length,1))-1,"")),0)),"")</f>
        <v/>
      </c>
      <c r="F267" t="str">
        <f t="shared" ca="1" si="18"/>
        <v/>
      </c>
      <c r="G267" t="str">
        <f t="array" aca="1" ref="G267" ca="1">IF(B267&lt;&gt;"",OFFSET(Metadata!$B$1,MIN(IF(OFFSET(Metadata!$A$1,0,0,Metadata!Metadata_Table_Length,1)=SUBSTITUTE(C267,"rawdatafilename","partnumber"),ROW(OFFSET(Metadata!$A$1,0,0,Metadata!Metadata_Table_Length,1))-1,"")),0),"")</f>
        <v/>
      </c>
      <c r="H267" t="str">
        <f t="array" aca="1" ref="H267" ca="1">IF(B267&lt;&gt;"",OFFSET(Metadata!$B$1,MIN(IF(OFFSET(Metadata!$A$1,0,0,Metadata!Metadata_Table_Length,1)=SUBSTITUTE(C267,"rawdatafilename","original_count"),ROW(OFFSET(Metadata!$A$1,0,0,Metadata!Metadata_Table_Length,1))-1,"")),0),"")</f>
        <v/>
      </c>
      <c r="I267" t="str">
        <f t="array" aca="1" ref="I267" ca="1">IF(B267&lt;&gt;"",OFFSET(Metadata!$B$1,MIN(IF(OFFSET(Metadata!$A$1,0,0,Metadata!Metadata_Table_Length,1)=SUBSTITUTE(C267,"rawdatafilename","count"),ROW(OFFSET(Metadata!$A$1,0,0,Metadata!Metadata_Table_Length,1))-1,"")),0),"")</f>
        <v/>
      </c>
      <c r="J267" t="str">
        <f t="array" aca="1" ref="J267" ca="1">IF(AND(G267&lt;&gt;"",G267&lt;&gt;G266),MAX(IF(G$2:G$2001=G267,H$2:H$2001,"")),"")</f>
        <v/>
      </c>
      <c r="K267" t="str">
        <f t="array" aca="1" ref="K267" ca="1">IF(AND(G267&lt;&gt;"",G267&lt;&gt;G266),MAX(IF(G$2:G$2001=G267,I$2:I$2001,"")),"")</f>
        <v/>
      </c>
      <c r="L267" t="str">
        <f t="shared" ca="1" si="19"/>
        <v/>
      </c>
    </row>
    <row r="268" spans="2:12" x14ac:dyDescent="0.25">
      <c r="B268" t="str">
        <f t="shared" ca="1" si="17"/>
        <v/>
      </c>
      <c r="C268" t="str">
        <f t="shared" ca="1" si="16"/>
        <v/>
      </c>
      <c r="D268" s="156" t="str">
        <f t="array" aca="1" ref="D268" ca="1">IFERROR(IF(B268&lt;&gt;"",IF(OR(EXACT(OFFSET(Metadata!$A$1,0,0,Metadata!Metadata_Table_Length,1),C268)),1,""),""),"")</f>
        <v/>
      </c>
      <c r="E268" s="163" t="str">
        <f t="array" aca="1" ref="E268" ca="1">IF(B268&lt;&gt;"",IF(D268=1,OFFSET(Metadata!$B$1,MIN(IF(OFFSET(Metadata!$A$1,0,0,Metadata!Metadata_Table_Length,1)=C268,ROW(OFFSET(Metadata!$A$1,0,0,Metadata!Metadata_Table_Length,1))-1,"")),0),OFFSET(Metadata!$B$1,MIN(IF(OFFSET(Metadata!$A$1,0,0,Metadata!Metadata_Table_Length,1)=SUBSTITUTE(C268,"rawdatafilename","originalfilename"),ROW(OFFSET(Metadata!$A$1,0,0,Metadata!Metadata_Table_Length,1))-1,"")),0)),"")</f>
        <v/>
      </c>
      <c r="F268" t="str">
        <f t="shared" ca="1" si="18"/>
        <v/>
      </c>
      <c r="G268" t="str">
        <f t="array" aca="1" ref="G268" ca="1">IF(B268&lt;&gt;"",OFFSET(Metadata!$B$1,MIN(IF(OFFSET(Metadata!$A$1,0,0,Metadata!Metadata_Table_Length,1)=SUBSTITUTE(C268,"rawdatafilename","partnumber"),ROW(OFFSET(Metadata!$A$1,0,0,Metadata!Metadata_Table_Length,1))-1,"")),0),"")</f>
        <v/>
      </c>
      <c r="H268" t="str">
        <f t="array" aca="1" ref="H268" ca="1">IF(B268&lt;&gt;"",OFFSET(Metadata!$B$1,MIN(IF(OFFSET(Metadata!$A$1,0,0,Metadata!Metadata_Table_Length,1)=SUBSTITUTE(C268,"rawdatafilename","original_count"),ROW(OFFSET(Metadata!$A$1,0,0,Metadata!Metadata_Table_Length,1))-1,"")),0),"")</f>
        <v/>
      </c>
      <c r="I268" t="str">
        <f t="array" aca="1" ref="I268" ca="1">IF(B268&lt;&gt;"",OFFSET(Metadata!$B$1,MIN(IF(OFFSET(Metadata!$A$1,0,0,Metadata!Metadata_Table_Length,1)=SUBSTITUTE(C268,"rawdatafilename","count"),ROW(OFFSET(Metadata!$A$1,0,0,Metadata!Metadata_Table_Length,1))-1,"")),0),"")</f>
        <v/>
      </c>
      <c r="J268" t="str">
        <f t="array" aca="1" ref="J268" ca="1">IF(AND(G268&lt;&gt;"",G268&lt;&gt;G267),MAX(IF(G$2:G$2001=G268,H$2:H$2001,"")),"")</f>
        <v/>
      </c>
      <c r="K268" t="str">
        <f t="array" aca="1" ref="K268" ca="1">IF(AND(G268&lt;&gt;"",G268&lt;&gt;G267),MAX(IF(G$2:G$2001=G268,I$2:I$2001,"")),"")</f>
        <v/>
      </c>
      <c r="L268" t="str">
        <f t="shared" ca="1" si="19"/>
        <v/>
      </c>
    </row>
    <row r="269" spans="2:12" x14ac:dyDescent="0.25">
      <c r="B269" t="str">
        <f t="shared" ca="1" si="17"/>
        <v/>
      </c>
      <c r="C269" t="str">
        <f t="shared" ca="1" si="16"/>
        <v/>
      </c>
      <c r="D269" s="156" t="str">
        <f t="array" aca="1" ref="D269" ca="1">IFERROR(IF(B269&lt;&gt;"",IF(OR(EXACT(OFFSET(Metadata!$A$1,0,0,Metadata!Metadata_Table_Length,1),C269)),1,""),""),"")</f>
        <v/>
      </c>
      <c r="E269" s="163" t="str">
        <f t="array" aca="1" ref="E269" ca="1">IF(B269&lt;&gt;"",IF(D269=1,OFFSET(Metadata!$B$1,MIN(IF(OFFSET(Metadata!$A$1,0,0,Metadata!Metadata_Table_Length,1)=C269,ROW(OFFSET(Metadata!$A$1,0,0,Metadata!Metadata_Table_Length,1))-1,"")),0),OFFSET(Metadata!$B$1,MIN(IF(OFFSET(Metadata!$A$1,0,0,Metadata!Metadata_Table_Length,1)=SUBSTITUTE(C269,"rawdatafilename","originalfilename"),ROW(OFFSET(Metadata!$A$1,0,0,Metadata!Metadata_Table_Length,1))-1,"")),0)),"")</f>
        <v/>
      </c>
      <c r="F269" t="str">
        <f t="shared" ca="1" si="18"/>
        <v/>
      </c>
      <c r="G269" t="str">
        <f t="array" aca="1" ref="G269" ca="1">IF(B269&lt;&gt;"",OFFSET(Metadata!$B$1,MIN(IF(OFFSET(Metadata!$A$1,0,0,Metadata!Metadata_Table_Length,1)=SUBSTITUTE(C269,"rawdatafilename","partnumber"),ROW(OFFSET(Metadata!$A$1,0,0,Metadata!Metadata_Table_Length,1))-1,"")),0),"")</f>
        <v/>
      </c>
      <c r="H269" t="str">
        <f t="array" aca="1" ref="H269" ca="1">IF(B269&lt;&gt;"",OFFSET(Metadata!$B$1,MIN(IF(OFFSET(Metadata!$A$1,0,0,Metadata!Metadata_Table_Length,1)=SUBSTITUTE(C269,"rawdatafilename","original_count"),ROW(OFFSET(Metadata!$A$1,0,0,Metadata!Metadata_Table_Length,1))-1,"")),0),"")</f>
        <v/>
      </c>
      <c r="I269" t="str">
        <f t="array" aca="1" ref="I269" ca="1">IF(B269&lt;&gt;"",OFFSET(Metadata!$B$1,MIN(IF(OFFSET(Metadata!$A$1,0,0,Metadata!Metadata_Table_Length,1)=SUBSTITUTE(C269,"rawdatafilename","count"),ROW(OFFSET(Metadata!$A$1,0,0,Metadata!Metadata_Table_Length,1))-1,"")),0),"")</f>
        <v/>
      </c>
      <c r="J269" t="str">
        <f t="array" aca="1" ref="J269" ca="1">IF(AND(G269&lt;&gt;"",G269&lt;&gt;G268),MAX(IF(G$2:G$2001=G269,H$2:H$2001,"")),"")</f>
        <v/>
      </c>
      <c r="K269" t="str">
        <f t="array" aca="1" ref="K269" ca="1">IF(AND(G269&lt;&gt;"",G269&lt;&gt;G268),MAX(IF(G$2:G$2001=G269,I$2:I$2001,"")),"")</f>
        <v/>
      </c>
      <c r="L269" t="str">
        <f t="shared" ca="1" si="19"/>
        <v/>
      </c>
    </row>
    <row r="270" spans="2:12" x14ac:dyDescent="0.25">
      <c r="B270" t="str">
        <f t="shared" ca="1" si="17"/>
        <v/>
      </c>
      <c r="C270" t="str">
        <f t="shared" ca="1" si="16"/>
        <v/>
      </c>
      <c r="D270" s="156" t="str">
        <f t="array" aca="1" ref="D270" ca="1">IFERROR(IF(B270&lt;&gt;"",IF(OR(EXACT(OFFSET(Metadata!$A$1,0,0,Metadata!Metadata_Table_Length,1),C270)),1,""),""),"")</f>
        <v/>
      </c>
      <c r="E270" s="163" t="str">
        <f t="array" aca="1" ref="E270" ca="1">IF(B270&lt;&gt;"",IF(D270=1,OFFSET(Metadata!$B$1,MIN(IF(OFFSET(Metadata!$A$1,0,0,Metadata!Metadata_Table_Length,1)=C270,ROW(OFFSET(Metadata!$A$1,0,0,Metadata!Metadata_Table_Length,1))-1,"")),0),OFFSET(Metadata!$B$1,MIN(IF(OFFSET(Metadata!$A$1,0,0,Metadata!Metadata_Table_Length,1)=SUBSTITUTE(C270,"rawdatafilename","originalfilename"),ROW(OFFSET(Metadata!$A$1,0,0,Metadata!Metadata_Table_Length,1))-1,"")),0)),"")</f>
        <v/>
      </c>
      <c r="F270" t="str">
        <f t="shared" ca="1" si="18"/>
        <v/>
      </c>
      <c r="G270" t="str">
        <f t="array" aca="1" ref="G270" ca="1">IF(B270&lt;&gt;"",OFFSET(Metadata!$B$1,MIN(IF(OFFSET(Metadata!$A$1,0,0,Metadata!Metadata_Table_Length,1)=SUBSTITUTE(C270,"rawdatafilename","partnumber"),ROW(OFFSET(Metadata!$A$1,0,0,Metadata!Metadata_Table_Length,1))-1,"")),0),"")</f>
        <v/>
      </c>
      <c r="H270" t="str">
        <f t="array" aca="1" ref="H270" ca="1">IF(B270&lt;&gt;"",OFFSET(Metadata!$B$1,MIN(IF(OFFSET(Metadata!$A$1,0,0,Metadata!Metadata_Table_Length,1)=SUBSTITUTE(C270,"rawdatafilename","original_count"),ROW(OFFSET(Metadata!$A$1,0,0,Metadata!Metadata_Table_Length,1))-1,"")),0),"")</f>
        <v/>
      </c>
      <c r="I270" t="str">
        <f t="array" aca="1" ref="I270" ca="1">IF(B270&lt;&gt;"",OFFSET(Metadata!$B$1,MIN(IF(OFFSET(Metadata!$A$1,0,0,Metadata!Metadata_Table_Length,1)=SUBSTITUTE(C270,"rawdatafilename","count"),ROW(OFFSET(Metadata!$A$1,0,0,Metadata!Metadata_Table_Length,1))-1,"")),0),"")</f>
        <v/>
      </c>
      <c r="J270" t="str">
        <f t="array" aca="1" ref="J270" ca="1">IF(AND(G270&lt;&gt;"",G270&lt;&gt;G269),MAX(IF(G$2:G$2001=G270,H$2:H$2001,"")),"")</f>
        <v/>
      </c>
      <c r="K270" t="str">
        <f t="array" aca="1" ref="K270" ca="1">IF(AND(G270&lt;&gt;"",G270&lt;&gt;G269),MAX(IF(G$2:G$2001=G270,I$2:I$2001,"")),"")</f>
        <v/>
      </c>
      <c r="L270" t="str">
        <f t="shared" ca="1" si="19"/>
        <v/>
      </c>
    </row>
    <row r="271" spans="2:12" x14ac:dyDescent="0.25">
      <c r="B271" t="str">
        <f t="shared" ca="1" si="17"/>
        <v/>
      </c>
      <c r="C271" t="str">
        <f t="shared" ca="1" si="16"/>
        <v/>
      </c>
      <c r="D271" s="156" t="str">
        <f t="array" aca="1" ref="D271" ca="1">IFERROR(IF(B271&lt;&gt;"",IF(OR(EXACT(OFFSET(Metadata!$A$1,0,0,Metadata!Metadata_Table_Length,1),C271)),1,""),""),"")</f>
        <v/>
      </c>
      <c r="E271" s="163" t="str">
        <f t="array" aca="1" ref="E271" ca="1">IF(B271&lt;&gt;"",IF(D271=1,OFFSET(Metadata!$B$1,MIN(IF(OFFSET(Metadata!$A$1,0,0,Metadata!Metadata_Table_Length,1)=C271,ROW(OFFSET(Metadata!$A$1,0,0,Metadata!Metadata_Table_Length,1))-1,"")),0),OFFSET(Metadata!$B$1,MIN(IF(OFFSET(Metadata!$A$1,0,0,Metadata!Metadata_Table_Length,1)=SUBSTITUTE(C271,"rawdatafilename","originalfilename"),ROW(OFFSET(Metadata!$A$1,0,0,Metadata!Metadata_Table_Length,1))-1,"")),0)),"")</f>
        <v/>
      </c>
      <c r="F271" t="str">
        <f t="shared" ca="1" si="18"/>
        <v/>
      </c>
      <c r="G271" t="str">
        <f t="array" aca="1" ref="G271" ca="1">IF(B271&lt;&gt;"",OFFSET(Metadata!$B$1,MIN(IF(OFFSET(Metadata!$A$1,0,0,Metadata!Metadata_Table_Length,1)=SUBSTITUTE(C271,"rawdatafilename","partnumber"),ROW(OFFSET(Metadata!$A$1,0,0,Metadata!Metadata_Table_Length,1))-1,"")),0),"")</f>
        <v/>
      </c>
      <c r="H271" t="str">
        <f t="array" aca="1" ref="H271" ca="1">IF(B271&lt;&gt;"",OFFSET(Metadata!$B$1,MIN(IF(OFFSET(Metadata!$A$1,0,0,Metadata!Metadata_Table_Length,1)=SUBSTITUTE(C271,"rawdatafilename","original_count"),ROW(OFFSET(Metadata!$A$1,0,0,Metadata!Metadata_Table_Length,1))-1,"")),0),"")</f>
        <v/>
      </c>
      <c r="I271" t="str">
        <f t="array" aca="1" ref="I271" ca="1">IF(B271&lt;&gt;"",OFFSET(Metadata!$B$1,MIN(IF(OFFSET(Metadata!$A$1,0,0,Metadata!Metadata_Table_Length,1)=SUBSTITUTE(C271,"rawdatafilename","count"),ROW(OFFSET(Metadata!$A$1,0,0,Metadata!Metadata_Table_Length,1))-1,"")),0),"")</f>
        <v/>
      </c>
      <c r="J271" t="str">
        <f t="array" aca="1" ref="J271" ca="1">IF(AND(G271&lt;&gt;"",G271&lt;&gt;G270),MAX(IF(G$2:G$2001=G271,H$2:H$2001,"")),"")</f>
        <v/>
      </c>
      <c r="K271" t="str">
        <f t="array" aca="1" ref="K271" ca="1">IF(AND(G271&lt;&gt;"",G271&lt;&gt;G270),MAX(IF(G$2:G$2001=G271,I$2:I$2001,"")),"")</f>
        <v/>
      </c>
      <c r="L271" t="str">
        <f t="shared" ca="1" si="19"/>
        <v/>
      </c>
    </row>
    <row r="272" spans="2:12" x14ac:dyDescent="0.25">
      <c r="B272" t="str">
        <f t="shared" ca="1" si="17"/>
        <v/>
      </c>
      <c r="C272" t="str">
        <f t="shared" ca="1" si="16"/>
        <v/>
      </c>
      <c r="D272" s="156" t="str">
        <f t="array" aca="1" ref="D272" ca="1">IFERROR(IF(B272&lt;&gt;"",IF(OR(EXACT(OFFSET(Metadata!$A$1,0,0,Metadata!Metadata_Table_Length,1),C272)),1,""),""),"")</f>
        <v/>
      </c>
      <c r="E272" s="163" t="str">
        <f t="array" aca="1" ref="E272" ca="1">IF(B272&lt;&gt;"",IF(D272=1,OFFSET(Metadata!$B$1,MIN(IF(OFFSET(Metadata!$A$1,0,0,Metadata!Metadata_Table_Length,1)=C272,ROW(OFFSET(Metadata!$A$1,0,0,Metadata!Metadata_Table_Length,1))-1,"")),0),OFFSET(Metadata!$B$1,MIN(IF(OFFSET(Metadata!$A$1,0,0,Metadata!Metadata_Table_Length,1)=SUBSTITUTE(C272,"rawdatafilename","originalfilename"),ROW(OFFSET(Metadata!$A$1,0,0,Metadata!Metadata_Table_Length,1))-1,"")),0)),"")</f>
        <v/>
      </c>
      <c r="F272" t="str">
        <f t="shared" ca="1" si="18"/>
        <v/>
      </c>
      <c r="G272" t="str">
        <f t="array" aca="1" ref="G272" ca="1">IF(B272&lt;&gt;"",OFFSET(Metadata!$B$1,MIN(IF(OFFSET(Metadata!$A$1,0,0,Metadata!Metadata_Table_Length,1)=SUBSTITUTE(C272,"rawdatafilename","partnumber"),ROW(OFFSET(Metadata!$A$1,0,0,Metadata!Metadata_Table_Length,1))-1,"")),0),"")</f>
        <v/>
      </c>
      <c r="H272" t="str">
        <f t="array" aca="1" ref="H272" ca="1">IF(B272&lt;&gt;"",OFFSET(Metadata!$B$1,MIN(IF(OFFSET(Metadata!$A$1,0,0,Metadata!Metadata_Table_Length,1)=SUBSTITUTE(C272,"rawdatafilename","original_count"),ROW(OFFSET(Metadata!$A$1,0,0,Metadata!Metadata_Table_Length,1))-1,"")),0),"")</f>
        <v/>
      </c>
      <c r="I272" t="str">
        <f t="array" aca="1" ref="I272" ca="1">IF(B272&lt;&gt;"",OFFSET(Metadata!$B$1,MIN(IF(OFFSET(Metadata!$A$1,0,0,Metadata!Metadata_Table_Length,1)=SUBSTITUTE(C272,"rawdatafilename","count"),ROW(OFFSET(Metadata!$A$1,0,0,Metadata!Metadata_Table_Length,1))-1,"")),0),"")</f>
        <v/>
      </c>
      <c r="J272" t="str">
        <f t="array" aca="1" ref="J272" ca="1">IF(AND(G272&lt;&gt;"",G272&lt;&gt;G271),MAX(IF(G$2:G$2001=G272,H$2:H$2001,"")),"")</f>
        <v/>
      </c>
      <c r="K272" t="str">
        <f t="array" aca="1" ref="K272" ca="1">IF(AND(G272&lt;&gt;"",G272&lt;&gt;G271),MAX(IF(G$2:G$2001=G272,I$2:I$2001,"")),"")</f>
        <v/>
      </c>
      <c r="L272" t="str">
        <f t="shared" ca="1" si="19"/>
        <v/>
      </c>
    </row>
    <row r="273" spans="2:12" x14ac:dyDescent="0.25">
      <c r="B273" t="str">
        <f t="shared" ca="1" si="17"/>
        <v/>
      </c>
      <c r="C273" t="str">
        <f t="shared" ca="1" si="16"/>
        <v/>
      </c>
      <c r="D273" s="156" t="str">
        <f t="array" aca="1" ref="D273" ca="1">IFERROR(IF(B273&lt;&gt;"",IF(OR(EXACT(OFFSET(Metadata!$A$1,0,0,Metadata!Metadata_Table_Length,1),C273)),1,""),""),"")</f>
        <v/>
      </c>
      <c r="E273" s="163" t="str">
        <f t="array" aca="1" ref="E273" ca="1">IF(B273&lt;&gt;"",IF(D273=1,OFFSET(Metadata!$B$1,MIN(IF(OFFSET(Metadata!$A$1,0,0,Metadata!Metadata_Table_Length,1)=C273,ROW(OFFSET(Metadata!$A$1,0,0,Metadata!Metadata_Table_Length,1))-1,"")),0),OFFSET(Metadata!$B$1,MIN(IF(OFFSET(Metadata!$A$1,0,0,Metadata!Metadata_Table_Length,1)=SUBSTITUTE(C273,"rawdatafilename","originalfilename"),ROW(OFFSET(Metadata!$A$1,0,0,Metadata!Metadata_Table_Length,1))-1,"")),0)),"")</f>
        <v/>
      </c>
      <c r="F273" t="str">
        <f t="shared" ca="1" si="18"/>
        <v/>
      </c>
      <c r="G273" t="str">
        <f t="array" aca="1" ref="G273" ca="1">IF(B273&lt;&gt;"",OFFSET(Metadata!$B$1,MIN(IF(OFFSET(Metadata!$A$1,0,0,Metadata!Metadata_Table_Length,1)=SUBSTITUTE(C273,"rawdatafilename","partnumber"),ROW(OFFSET(Metadata!$A$1,0,0,Metadata!Metadata_Table_Length,1))-1,"")),0),"")</f>
        <v/>
      </c>
      <c r="H273" t="str">
        <f t="array" aca="1" ref="H273" ca="1">IF(B273&lt;&gt;"",OFFSET(Metadata!$B$1,MIN(IF(OFFSET(Metadata!$A$1,0,0,Metadata!Metadata_Table_Length,1)=SUBSTITUTE(C273,"rawdatafilename","original_count"),ROW(OFFSET(Metadata!$A$1,0,0,Metadata!Metadata_Table_Length,1))-1,"")),0),"")</f>
        <v/>
      </c>
      <c r="I273" t="str">
        <f t="array" aca="1" ref="I273" ca="1">IF(B273&lt;&gt;"",OFFSET(Metadata!$B$1,MIN(IF(OFFSET(Metadata!$A$1,0,0,Metadata!Metadata_Table_Length,1)=SUBSTITUTE(C273,"rawdatafilename","count"),ROW(OFFSET(Metadata!$A$1,0,0,Metadata!Metadata_Table_Length,1))-1,"")),0),"")</f>
        <v/>
      </c>
      <c r="J273" t="str">
        <f t="array" aca="1" ref="J273" ca="1">IF(AND(G273&lt;&gt;"",G273&lt;&gt;G272),MAX(IF(G$2:G$2001=G273,H$2:H$2001,"")),"")</f>
        <v/>
      </c>
      <c r="K273" t="str">
        <f t="array" aca="1" ref="K273" ca="1">IF(AND(G273&lt;&gt;"",G273&lt;&gt;G272),MAX(IF(G$2:G$2001=G273,I$2:I$2001,"")),"")</f>
        <v/>
      </c>
      <c r="L273" t="str">
        <f t="shared" ca="1" si="19"/>
        <v/>
      </c>
    </row>
    <row r="274" spans="2:12" x14ac:dyDescent="0.25">
      <c r="B274" t="str">
        <f t="shared" ca="1" si="17"/>
        <v/>
      </c>
      <c r="C274" t="str">
        <f t="shared" ca="1" si="16"/>
        <v/>
      </c>
      <c r="D274" s="156" t="str">
        <f t="array" aca="1" ref="D274" ca="1">IFERROR(IF(B274&lt;&gt;"",IF(OR(EXACT(OFFSET(Metadata!$A$1,0,0,Metadata!Metadata_Table_Length,1),C274)),1,""),""),"")</f>
        <v/>
      </c>
      <c r="E274" s="163" t="str">
        <f t="array" aca="1" ref="E274" ca="1">IF(B274&lt;&gt;"",IF(D274=1,OFFSET(Metadata!$B$1,MIN(IF(OFFSET(Metadata!$A$1,0,0,Metadata!Metadata_Table_Length,1)=C274,ROW(OFFSET(Metadata!$A$1,0,0,Metadata!Metadata_Table_Length,1))-1,"")),0),OFFSET(Metadata!$B$1,MIN(IF(OFFSET(Metadata!$A$1,0,0,Metadata!Metadata_Table_Length,1)=SUBSTITUTE(C274,"rawdatafilename","originalfilename"),ROW(OFFSET(Metadata!$A$1,0,0,Metadata!Metadata_Table_Length,1))-1,"")),0)),"")</f>
        <v/>
      </c>
      <c r="F274" t="str">
        <f t="shared" ca="1" si="18"/>
        <v/>
      </c>
      <c r="G274" t="str">
        <f t="array" aca="1" ref="G274" ca="1">IF(B274&lt;&gt;"",OFFSET(Metadata!$B$1,MIN(IF(OFFSET(Metadata!$A$1,0,0,Metadata!Metadata_Table_Length,1)=SUBSTITUTE(C274,"rawdatafilename","partnumber"),ROW(OFFSET(Metadata!$A$1,0,0,Metadata!Metadata_Table_Length,1))-1,"")),0),"")</f>
        <v/>
      </c>
      <c r="H274" t="str">
        <f t="array" aca="1" ref="H274" ca="1">IF(B274&lt;&gt;"",OFFSET(Metadata!$B$1,MIN(IF(OFFSET(Metadata!$A$1,0,0,Metadata!Metadata_Table_Length,1)=SUBSTITUTE(C274,"rawdatafilename","original_count"),ROW(OFFSET(Metadata!$A$1,0,0,Metadata!Metadata_Table_Length,1))-1,"")),0),"")</f>
        <v/>
      </c>
      <c r="I274" t="str">
        <f t="array" aca="1" ref="I274" ca="1">IF(B274&lt;&gt;"",OFFSET(Metadata!$B$1,MIN(IF(OFFSET(Metadata!$A$1,0,0,Metadata!Metadata_Table_Length,1)=SUBSTITUTE(C274,"rawdatafilename","count"),ROW(OFFSET(Metadata!$A$1,0,0,Metadata!Metadata_Table_Length,1))-1,"")),0),"")</f>
        <v/>
      </c>
      <c r="J274" t="str">
        <f t="array" aca="1" ref="J274" ca="1">IF(AND(G274&lt;&gt;"",G274&lt;&gt;G273),MAX(IF(G$2:G$2001=G274,H$2:H$2001,"")),"")</f>
        <v/>
      </c>
      <c r="K274" t="str">
        <f t="array" aca="1" ref="K274" ca="1">IF(AND(G274&lt;&gt;"",G274&lt;&gt;G273),MAX(IF(G$2:G$2001=G274,I$2:I$2001,"")),"")</f>
        <v/>
      </c>
      <c r="L274" t="str">
        <f t="shared" ca="1" si="19"/>
        <v/>
      </c>
    </row>
    <row r="275" spans="2:12" x14ac:dyDescent="0.25">
      <c r="B275" t="str">
        <f t="shared" ca="1" si="17"/>
        <v/>
      </c>
      <c r="C275" t="str">
        <f t="shared" ca="1" si="16"/>
        <v/>
      </c>
      <c r="D275" s="156" t="str">
        <f t="array" aca="1" ref="D275" ca="1">IFERROR(IF(B275&lt;&gt;"",IF(OR(EXACT(OFFSET(Metadata!$A$1,0,0,Metadata!Metadata_Table_Length,1),C275)),1,""),""),"")</f>
        <v/>
      </c>
      <c r="E275" s="163" t="str">
        <f t="array" aca="1" ref="E275" ca="1">IF(B275&lt;&gt;"",IF(D275=1,OFFSET(Metadata!$B$1,MIN(IF(OFFSET(Metadata!$A$1,0,0,Metadata!Metadata_Table_Length,1)=C275,ROW(OFFSET(Metadata!$A$1,0,0,Metadata!Metadata_Table_Length,1))-1,"")),0),OFFSET(Metadata!$B$1,MIN(IF(OFFSET(Metadata!$A$1,0,0,Metadata!Metadata_Table_Length,1)=SUBSTITUTE(C275,"rawdatafilename","originalfilename"),ROW(OFFSET(Metadata!$A$1,0,0,Metadata!Metadata_Table_Length,1))-1,"")),0)),"")</f>
        <v/>
      </c>
      <c r="F275" t="str">
        <f t="shared" ca="1" si="18"/>
        <v/>
      </c>
      <c r="G275" t="str">
        <f t="array" aca="1" ref="G275" ca="1">IF(B275&lt;&gt;"",OFFSET(Metadata!$B$1,MIN(IF(OFFSET(Metadata!$A$1,0,0,Metadata!Metadata_Table_Length,1)=SUBSTITUTE(C275,"rawdatafilename","partnumber"),ROW(OFFSET(Metadata!$A$1,0,0,Metadata!Metadata_Table_Length,1))-1,"")),0),"")</f>
        <v/>
      </c>
      <c r="H275" t="str">
        <f t="array" aca="1" ref="H275" ca="1">IF(B275&lt;&gt;"",OFFSET(Metadata!$B$1,MIN(IF(OFFSET(Metadata!$A$1,0,0,Metadata!Metadata_Table_Length,1)=SUBSTITUTE(C275,"rawdatafilename","original_count"),ROW(OFFSET(Metadata!$A$1,0,0,Metadata!Metadata_Table_Length,1))-1,"")),0),"")</f>
        <v/>
      </c>
      <c r="I275" t="str">
        <f t="array" aca="1" ref="I275" ca="1">IF(B275&lt;&gt;"",OFFSET(Metadata!$B$1,MIN(IF(OFFSET(Metadata!$A$1,0,0,Metadata!Metadata_Table_Length,1)=SUBSTITUTE(C275,"rawdatafilename","count"),ROW(OFFSET(Metadata!$A$1,0,0,Metadata!Metadata_Table_Length,1))-1,"")),0),"")</f>
        <v/>
      </c>
      <c r="J275" t="str">
        <f t="array" aca="1" ref="J275" ca="1">IF(AND(G275&lt;&gt;"",G275&lt;&gt;G274),MAX(IF(G$2:G$2001=G275,H$2:H$2001,"")),"")</f>
        <v/>
      </c>
      <c r="K275" t="str">
        <f t="array" aca="1" ref="K275" ca="1">IF(AND(G275&lt;&gt;"",G275&lt;&gt;G274),MAX(IF(G$2:G$2001=G275,I$2:I$2001,"")),"")</f>
        <v/>
      </c>
      <c r="L275" t="str">
        <f t="shared" ca="1" si="19"/>
        <v/>
      </c>
    </row>
    <row r="276" spans="2:12" x14ac:dyDescent="0.25">
      <c r="B276" t="str">
        <f t="shared" ca="1" si="17"/>
        <v/>
      </c>
      <c r="C276" t="str">
        <f t="shared" ca="1" si="16"/>
        <v/>
      </c>
      <c r="D276" s="156" t="str">
        <f t="array" aca="1" ref="D276" ca="1">IFERROR(IF(B276&lt;&gt;"",IF(OR(EXACT(OFFSET(Metadata!$A$1,0,0,Metadata!Metadata_Table_Length,1),C276)),1,""),""),"")</f>
        <v/>
      </c>
      <c r="E276" s="163" t="str">
        <f t="array" aca="1" ref="E276" ca="1">IF(B276&lt;&gt;"",IF(D276=1,OFFSET(Metadata!$B$1,MIN(IF(OFFSET(Metadata!$A$1,0,0,Metadata!Metadata_Table_Length,1)=C276,ROW(OFFSET(Metadata!$A$1,0,0,Metadata!Metadata_Table_Length,1))-1,"")),0),OFFSET(Metadata!$B$1,MIN(IF(OFFSET(Metadata!$A$1,0,0,Metadata!Metadata_Table_Length,1)=SUBSTITUTE(C276,"rawdatafilename","originalfilename"),ROW(OFFSET(Metadata!$A$1,0,0,Metadata!Metadata_Table_Length,1))-1,"")),0)),"")</f>
        <v/>
      </c>
      <c r="F276" t="str">
        <f t="shared" ca="1" si="18"/>
        <v/>
      </c>
      <c r="G276" t="str">
        <f t="array" aca="1" ref="G276" ca="1">IF(B276&lt;&gt;"",OFFSET(Metadata!$B$1,MIN(IF(OFFSET(Metadata!$A$1,0,0,Metadata!Metadata_Table_Length,1)=SUBSTITUTE(C276,"rawdatafilename","partnumber"),ROW(OFFSET(Metadata!$A$1,0,0,Metadata!Metadata_Table_Length,1))-1,"")),0),"")</f>
        <v/>
      </c>
      <c r="H276" t="str">
        <f t="array" aca="1" ref="H276" ca="1">IF(B276&lt;&gt;"",OFFSET(Metadata!$B$1,MIN(IF(OFFSET(Metadata!$A$1,0,0,Metadata!Metadata_Table_Length,1)=SUBSTITUTE(C276,"rawdatafilename","original_count"),ROW(OFFSET(Metadata!$A$1,0,0,Metadata!Metadata_Table_Length,1))-1,"")),0),"")</f>
        <v/>
      </c>
      <c r="I276" t="str">
        <f t="array" aca="1" ref="I276" ca="1">IF(B276&lt;&gt;"",OFFSET(Metadata!$B$1,MIN(IF(OFFSET(Metadata!$A$1,0,0,Metadata!Metadata_Table_Length,1)=SUBSTITUTE(C276,"rawdatafilename","count"),ROW(OFFSET(Metadata!$A$1,0,0,Metadata!Metadata_Table_Length,1))-1,"")),0),"")</f>
        <v/>
      </c>
      <c r="J276" t="str">
        <f t="array" aca="1" ref="J276" ca="1">IF(AND(G276&lt;&gt;"",G276&lt;&gt;G275),MAX(IF(G$2:G$2001=G276,H$2:H$2001,"")),"")</f>
        <v/>
      </c>
      <c r="K276" t="str">
        <f t="array" aca="1" ref="K276" ca="1">IF(AND(G276&lt;&gt;"",G276&lt;&gt;G275),MAX(IF(G$2:G$2001=G276,I$2:I$2001,"")),"")</f>
        <v/>
      </c>
      <c r="L276" t="str">
        <f t="shared" ca="1" si="19"/>
        <v/>
      </c>
    </row>
    <row r="277" spans="2:12" x14ac:dyDescent="0.25">
      <c r="B277" t="str">
        <f t="shared" ca="1" si="17"/>
        <v/>
      </c>
      <c r="C277" t="str">
        <f t="shared" ca="1" si="16"/>
        <v/>
      </c>
      <c r="D277" s="156" t="str">
        <f t="array" aca="1" ref="D277" ca="1">IFERROR(IF(B277&lt;&gt;"",IF(OR(EXACT(OFFSET(Metadata!$A$1,0,0,Metadata!Metadata_Table_Length,1),C277)),1,""),""),"")</f>
        <v/>
      </c>
      <c r="E277" s="163" t="str">
        <f t="array" aca="1" ref="E277" ca="1">IF(B277&lt;&gt;"",IF(D277=1,OFFSET(Metadata!$B$1,MIN(IF(OFFSET(Metadata!$A$1,0,0,Metadata!Metadata_Table_Length,1)=C277,ROW(OFFSET(Metadata!$A$1,0,0,Metadata!Metadata_Table_Length,1))-1,"")),0),OFFSET(Metadata!$B$1,MIN(IF(OFFSET(Metadata!$A$1,0,0,Metadata!Metadata_Table_Length,1)=SUBSTITUTE(C277,"rawdatafilename","originalfilename"),ROW(OFFSET(Metadata!$A$1,0,0,Metadata!Metadata_Table_Length,1))-1,"")),0)),"")</f>
        <v/>
      </c>
      <c r="F277" t="str">
        <f t="shared" ca="1" si="18"/>
        <v/>
      </c>
      <c r="G277" t="str">
        <f t="array" aca="1" ref="G277" ca="1">IF(B277&lt;&gt;"",OFFSET(Metadata!$B$1,MIN(IF(OFFSET(Metadata!$A$1,0,0,Metadata!Metadata_Table_Length,1)=SUBSTITUTE(C277,"rawdatafilename","partnumber"),ROW(OFFSET(Metadata!$A$1,0,0,Metadata!Metadata_Table_Length,1))-1,"")),0),"")</f>
        <v/>
      </c>
      <c r="H277" t="str">
        <f t="array" aca="1" ref="H277" ca="1">IF(B277&lt;&gt;"",OFFSET(Metadata!$B$1,MIN(IF(OFFSET(Metadata!$A$1,0,0,Metadata!Metadata_Table_Length,1)=SUBSTITUTE(C277,"rawdatafilename","original_count"),ROW(OFFSET(Metadata!$A$1,0,0,Metadata!Metadata_Table_Length,1))-1,"")),0),"")</f>
        <v/>
      </c>
      <c r="I277" t="str">
        <f t="array" aca="1" ref="I277" ca="1">IF(B277&lt;&gt;"",OFFSET(Metadata!$B$1,MIN(IF(OFFSET(Metadata!$A$1,0,0,Metadata!Metadata_Table_Length,1)=SUBSTITUTE(C277,"rawdatafilename","count"),ROW(OFFSET(Metadata!$A$1,0,0,Metadata!Metadata_Table_Length,1))-1,"")),0),"")</f>
        <v/>
      </c>
      <c r="J277" t="str">
        <f t="array" aca="1" ref="J277" ca="1">IF(AND(G277&lt;&gt;"",G277&lt;&gt;G276),MAX(IF(G$2:G$2001=G277,H$2:H$2001,"")),"")</f>
        <v/>
      </c>
      <c r="K277" t="str">
        <f t="array" aca="1" ref="K277" ca="1">IF(AND(G277&lt;&gt;"",G277&lt;&gt;G276),MAX(IF(G$2:G$2001=G277,I$2:I$2001,"")),"")</f>
        <v/>
      </c>
      <c r="L277" t="str">
        <f t="shared" ca="1" si="19"/>
        <v/>
      </c>
    </row>
    <row r="278" spans="2:12" x14ac:dyDescent="0.25">
      <c r="B278" t="str">
        <f t="shared" ca="1" si="17"/>
        <v/>
      </c>
      <c r="C278" t="str">
        <f t="shared" ca="1" si="16"/>
        <v/>
      </c>
      <c r="D278" s="156" t="str">
        <f t="array" aca="1" ref="D278" ca="1">IFERROR(IF(B278&lt;&gt;"",IF(OR(EXACT(OFFSET(Metadata!$A$1,0,0,Metadata!Metadata_Table_Length,1),C278)),1,""),""),"")</f>
        <v/>
      </c>
      <c r="E278" s="163" t="str">
        <f t="array" aca="1" ref="E278" ca="1">IF(B278&lt;&gt;"",IF(D278=1,OFFSET(Metadata!$B$1,MIN(IF(OFFSET(Metadata!$A$1,0,0,Metadata!Metadata_Table_Length,1)=C278,ROW(OFFSET(Metadata!$A$1,0,0,Metadata!Metadata_Table_Length,1))-1,"")),0),OFFSET(Metadata!$B$1,MIN(IF(OFFSET(Metadata!$A$1,0,0,Metadata!Metadata_Table_Length,1)=SUBSTITUTE(C278,"rawdatafilename","originalfilename"),ROW(OFFSET(Metadata!$A$1,0,0,Metadata!Metadata_Table_Length,1))-1,"")),0)),"")</f>
        <v/>
      </c>
      <c r="F278" t="str">
        <f t="shared" ca="1" si="18"/>
        <v/>
      </c>
      <c r="G278" t="str">
        <f t="array" aca="1" ref="G278" ca="1">IF(B278&lt;&gt;"",OFFSET(Metadata!$B$1,MIN(IF(OFFSET(Metadata!$A$1,0,0,Metadata!Metadata_Table_Length,1)=SUBSTITUTE(C278,"rawdatafilename","partnumber"),ROW(OFFSET(Metadata!$A$1,0,0,Metadata!Metadata_Table_Length,1))-1,"")),0),"")</f>
        <v/>
      </c>
      <c r="H278" t="str">
        <f t="array" aca="1" ref="H278" ca="1">IF(B278&lt;&gt;"",OFFSET(Metadata!$B$1,MIN(IF(OFFSET(Metadata!$A$1,0,0,Metadata!Metadata_Table_Length,1)=SUBSTITUTE(C278,"rawdatafilename","original_count"),ROW(OFFSET(Metadata!$A$1,0,0,Metadata!Metadata_Table_Length,1))-1,"")),0),"")</f>
        <v/>
      </c>
      <c r="I278" t="str">
        <f t="array" aca="1" ref="I278" ca="1">IF(B278&lt;&gt;"",OFFSET(Metadata!$B$1,MIN(IF(OFFSET(Metadata!$A$1,0,0,Metadata!Metadata_Table_Length,1)=SUBSTITUTE(C278,"rawdatafilename","count"),ROW(OFFSET(Metadata!$A$1,0,0,Metadata!Metadata_Table_Length,1))-1,"")),0),"")</f>
        <v/>
      </c>
      <c r="J278" t="str">
        <f t="array" aca="1" ref="J278" ca="1">IF(AND(G278&lt;&gt;"",G278&lt;&gt;G277),MAX(IF(G$2:G$2001=G278,H$2:H$2001,"")),"")</f>
        <v/>
      </c>
      <c r="K278" t="str">
        <f t="array" aca="1" ref="K278" ca="1">IF(AND(G278&lt;&gt;"",G278&lt;&gt;G277),MAX(IF(G$2:G$2001=G278,I$2:I$2001,"")),"")</f>
        <v/>
      </c>
      <c r="L278" t="str">
        <f t="shared" ca="1" si="19"/>
        <v/>
      </c>
    </row>
    <row r="279" spans="2:12" x14ac:dyDescent="0.25">
      <c r="B279" t="str">
        <f t="shared" ca="1" si="17"/>
        <v/>
      </c>
      <c r="C279" t="str">
        <f t="shared" ca="1" si="16"/>
        <v/>
      </c>
      <c r="D279" s="156" t="str">
        <f t="array" aca="1" ref="D279" ca="1">IFERROR(IF(B279&lt;&gt;"",IF(OR(EXACT(OFFSET(Metadata!$A$1,0,0,Metadata!Metadata_Table_Length,1),C279)),1,""),""),"")</f>
        <v/>
      </c>
      <c r="E279" s="163" t="str">
        <f t="array" aca="1" ref="E279" ca="1">IF(B279&lt;&gt;"",IF(D279=1,OFFSET(Metadata!$B$1,MIN(IF(OFFSET(Metadata!$A$1,0,0,Metadata!Metadata_Table_Length,1)=C279,ROW(OFFSET(Metadata!$A$1,0,0,Metadata!Metadata_Table_Length,1))-1,"")),0),OFFSET(Metadata!$B$1,MIN(IF(OFFSET(Metadata!$A$1,0,0,Metadata!Metadata_Table_Length,1)=SUBSTITUTE(C279,"rawdatafilename","originalfilename"),ROW(OFFSET(Metadata!$A$1,0,0,Metadata!Metadata_Table_Length,1))-1,"")),0)),"")</f>
        <v/>
      </c>
      <c r="F279" t="str">
        <f t="shared" ca="1" si="18"/>
        <v/>
      </c>
      <c r="G279" t="str">
        <f t="array" aca="1" ref="G279" ca="1">IF(B279&lt;&gt;"",OFFSET(Metadata!$B$1,MIN(IF(OFFSET(Metadata!$A$1,0,0,Metadata!Metadata_Table_Length,1)=SUBSTITUTE(C279,"rawdatafilename","partnumber"),ROW(OFFSET(Metadata!$A$1,0,0,Metadata!Metadata_Table_Length,1))-1,"")),0),"")</f>
        <v/>
      </c>
      <c r="H279" t="str">
        <f t="array" aca="1" ref="H279" ca="1">IF(B279&lt;&gt;"",OFFSET(Metadata!$B$1,MIN(IF(OFFSET(Metadata!$A$1,0,0,Metadata!Metadata_Table_Length,1)=SUBSTITUTE(C279,"rawdatafilename","original_count"),ROW(OFFSET(Metadata!$A$1,0,0,Metadata!Metadata_Table_Length,1))-1,"")),0),"")</f>
        <v/>
      </c>
      <c r="I279" t="str">
        <f t="array" aca="1" ref="I279" ca="1">IF(B279&lt;&gt;"",OFFSET(Metadata!$B$1,MIN(IF(OFFSET(Metadata!$A$1,0,0,Metadata!Metadata_Table_Length,1)=SUBSTITUTE(C279,"rawdatafilename","count"),ROW(OFFSET(Metadata!$A$1,0,0,Metadata!Metadata_Table_Length,1))-1,"")),0),"")</f>
        <v/>
      </c>
      <c r="J279" t="str">
        <f t="array" aca="1" ref="J279" ca="1">IF(AND(G279&lt;&gt;"",G279&lt;&gt;G278),MAX(IF(G$2:G$2001=G279,H$2:H$2001,"")),"")</f>
        <v/>
      </c>
      <c r="K279" t="str">
        <f t="array" aca="1" ref="K279" ca="1">IF(AND(G279&lt;&gt;"",G279&lt;&gt;G278),MAX(IF(G$2:G$2001=G279,I$2:I$2001,"")),"")</f>
        <v/>
      </c>
      <c r="L279" t="str">
        <f t="shared" ca="1" si="19"/>
        <v/>
      </c>
    </row>
    <row r="280" spans="2:12" x14ac:dyDescent="0.25">
      <c r="B280" t="str">
        <f t="shared" ca="1" si="17"/>
        <v/>
      </c>
      <c r="C280" t="str">
        <f t="shared" ca="1" si="16"/>
        <v/>
      </c>
      <c r="D280" s="156" t="str">
        <f t="array" aca="1" ref="D280" ca="1">IFERROR(IF(B280&lt;&gt;"",IF(OR(EXACT(OFFSET(Metadata!$A$1,0,0,Metadata!Metadata_Table_Length,1),C280)),1,""),""),"")</f>
        <v/>
      </c>
      <c r="E280" s="163" t="str">
        <f t="array" aca="1" ref="E280" ca="1">IF(B280&lt;&gt;"",IF(D280=1,OFFSET(Metadata!$B$1,MIN(IF(OFFSET(Metadata!$A$1,0,0,Metadata!Metadata_Table_Length,1)=C280,ROW(OFFSET(Metadata!$A$1,0,0,Metadata!Metadata_Table_Length,1))-1,"")),0),OFFSET(Metadata!$B$1,MIN(IF(OFFSET(Metadata!$A$1,0,0,Metadata!Metadata_Table_Length,1)=SUBSTITUTE(C280,"rawdatafilename","originalfilename"),ROW(OFFSET(Metadata!$A$1,0,0,Metadata!Metadata_Table_Length,1))-1,"")),0)),"")</f>
        <v/>
      </c>
      <c r="F280" t="str">
        <f t="shared" ca="1" si="18"/>
        <v/>
      </c>
      <c r="G280" t="str">
        <f t="array" aca="1" ref="G280" ca="1">IF(B280&lt;&gt;"",OFFSET(Metadata!$B$1,MIN(IF(OFFSET(Metadata!$A$1,0,0,Metadata!Metadata_Table_Length,1)=SUBSTITUTE(C280,"rawdatafilename","partnumber"),ROW(OFFSET(Metadata!$A$1,0,0,Metadata!Metadata_Table_Length,1))-1,"")),0),"")</f>
        <v/>
      </c>
      <c r="H280" t="str">
        <f t="array" aca="1" ref="H280" ca="1">IF(B280&lt;&gt;"",OFFSET(Metadata!$B$1,MIN(IF(OFFSET(Metadata!$A$1,0,0,Metadata!Metadata_Table_Length,1)=SUBSTITUTE(C280,"rawdatafilename","original_count"),ROW(OFFSET(Metadata!$A$1,0,0,Metadata!Metadata_Table_Length,1))-1,"")),0),"")</f>
        <v/>
      </c>
      <c r="I280" t="str">
        <f t="array" aca="1" ref="I280" ca="1">IF(B280&lt;&gt;"",OFFSET(Metadata!$B$1,MIN(IF(OFFSET(Metadata!$A$1,0,0,Metadata!Metadata_Table_Length,1)=SUBSTITUTE(C280,"rawdatafilename","count"),ROW(OFFSET(Metadata!$A$1,0,0,Metadata!Metadata_Table_Length,1))-1,"")),0),"")</f>
        <v/>
      </c>
      <c r="J280" t="str">
        <f t="array" aca="1" ref="J280" ca="1">IF(AND(G280&lt;&gt;"",G280&lt;&gt;G279),MAX(IF(G$2:G$2001=G280,H$2:H$2001,"")),"")</f>
        <v/>
      </c>
      <c r="K280" t="str">
        <f t="array" aca="1" ref="K280" ca="1">IF(AND(G280&lt;&gt;"",G280&lt;&gt;G279),MAX(IF(G$2:G$2001=G280,I$2:I$2001,"")),"")</f>
        <v/>
      </c>
      <c r="L280" t="str">
        <f t="shared" ca="1" si="19"/>
        <v/>
      </c>
    </row>
    <row r="281" spans="2:12" x14ac:dyDescent="0.25">
      <c r="B281" t="str">
        <f t="shared" ca="1" si="17"/>
        <v/>
      </c>
      <c r="C281" t="str">
        <f t="shared" ca="1" si="16"/>
        <v/>
      </c>
      <c r="D281" s="156" t="str">
        <f t="array" aca="1" ref="D281" ca="1">IFERROR(IF(B281&lt;&gt;"",IF(OR(EXACT(OFFSET(Metadata!$A$1,0,0,Metadata!Metadata_Table_Length,1),C281)),1,""),""),"")</f>
        <v/>
      </c>
      <c r="E281" s="163" t="str">
        <f t="array" aca="1" ref="E281" ca="1">IF(B281&lt;&gt;"",IF(D281=1,OFFSET(Metadata!$B$1,MIN(IF(OFFSET(Metadata!$A$1,0,0,Metadata!Metadata_Table_Length,1)=C281,ROW(OFFSET(Metadata!$A$1,0,0,Metadata!Metadata_Table_Length,1))-1,"")),0),OFFSET(Metadata!$B$1,MIN(IF(OFFSET(Metadata!$A$1,0,0,Metadata!Metadata_Table_Length,1)=SUBSTITUTE(C281,"rawdatafilename","originalfilename"),ROW(OFFSET(Metadata!$A$1,0,0,Metadata!Metadata_Table_Length,1))-1,"")),0)),"")</f>
        <v/>
      </c>
      <c r="F281" t="str">
        <f t="shared" ca="1" si="18"/>
        <v/>
      </c>
      <c r="G281" t="str">
        <f t="array" aca="1" ref="G281" ca="1">IF(B281&lt;&gt;"",OFFSET(Metadata!$B$1,MIN(IF(OFFSET(Metadata!$A$1,0,0,Metadata!Metadata_Table_Length,1)=SUBSTITUTE(C281,"rawdatafilename","partnumber"),ROW(OFFSET(Metadata!$A$1,0,0,Metadata!Metadata_Table_Length,1))-1,"")),0),"")</f>
        <v/>
      </c>
      <c r="H281" t="str">
        <f t="array" aca="1" ref="H281" ca="1">IF(B281&lt;&gt;"",OFFSET(Metadata!$B$1,MIN(IF(OFFSET(Metadata!$A$1,0,0,Metadata!Metadata_Table_Length,1)=SUBSTITUTE(C281,"rawdatafilename","original_count"),ROW(OFFSET(Metadata!$A$1,0,0,Metadata!Metadata_Table_Length,1))-1,"")),0),"")</f>
        <v/>
      </c>
      <c r="I281" t="str">
        <f t="array" aca="1" ref="I281" ca="1">IF(B281&lt;&gt;"",OFFSET(Metadata!$B$1,MIN(IF(OFFSET(Metadata!$A$1,0,0,Metadata!Metadata_Table_Length,1)=SUBSTITUTE(C281,"rawdatafilename","count"),ROW(OFFSET(Metadata!$A$1,0,0,Metadata!Metadata_Table_Length,1))-1,"")),0),"")</f>
        <v/>
      </c>
      <c r="J281" t="str">
        <f t="array" aca="1" ref="J281" ca="1">IF(AND(G281&lt;&gt;"",G281&lt;&gt;G280),MAX(IF(G$2:G$2001=G281,H$2:H$2001,"")),"")</f>
        <v/>
      </c>
      <c r="K281" t="str">
        <f t="array" aca="1" ref="K281" ca="1">IF(AND(G281&lt;&gt;"",G281&lt;&gt;G280),MAX(IF(G$2:G$2001=G281,I$2:I$2001,"")),"")</f>
        <v/>
      </c>
      <c r="L281" t="str">
        <f t="shared" ca="1" si="19"/>
        <v/>
      </c>
    </row>
    <row r="282" spans="2:12" x14ac:dyDescent="0.25">
      <c r="B282" t="str">
        <f t="shared" ca="1" si="17"/>
        <v/>
      </c>
      <c r="C282" t="str">
        <f t="shared" ca="1" si="16"/>
        <v/>
      </c>
      <c r="D282" s="156" t="str">
        <f t="array" aca="1" ref="D282" ca="1">IFERROR(IF(B282&lt;&gt;"",IF(OR(EXACT(OFFSET(Metadata!$A$1,0,0,Metadata!Metadata_Table_Length,1),C282)),1,""),""),"")</f>
        <v/>
      </c>
      <c r="E282" s="163" t="str">
        <f t="array" aca="1" ref="E282" ca="1">IF(B282&lt;&gt;"",IF(D282=1,OFFSET(Metadata!$B$1,MIN(IF(OFFSET(Metadata!$A$1,0,0,Metadata!Metadata_Table_Length,1)=C282,ROW(OFFSET(Metadata!$A$1,0,0,Metadata!Metadata_Table_Length,1))-1,"")),0),OFFSET(Metadata!$B$1,MIN(IF(OFFSET(Metadata!$A$1,0,0,Metadata!Metadata_Table_Length,1)=SUBSTITUTE(C282,"rawdatafilename","originalfilename"),ROW(OFFSET(Metadata!$A$1,0,0,Metadata!Metadata_Table_Length,1))-1,"")),0)),"")</f>
        <v/>
      </c>
      <c r="F282" t="str">
        <f t="shared" ca="1" si="18"/>
        <v/>
      </c>
      <c r="G282" t="str">
        <f t="array" aca="1" ref="G282" ca="1">IF(B282&lt;&gt;"",OFFSET(Metadata!$B$1,MIN(IF(OFFSET(Metadata!$A$1,0,0,Metadata!Metadata_Table_Length,1)=SUBSTITUTE(C282,"rawdatafilename","partnumber"),ROW(OFFSET(Metadata!$A$1,0,0,Metadata!Metadata_Table_Length,1))-1,"")),0),"")</f>
        <v/>
      </c>
      <c r="H282" t="str">
        <f t="array" aca="1" ref="H282" ca="1">IF(B282&lt;&gt;"",OFFSET(Metadata!$B$1,MIN(IF(OFFSET(Metadata!$A$1,0,0,Metadata!Metadata_Table_Length,1)=SUBSTITUTE(C282,"rawdatafilename","original_count"),ROW(OFFSET(Metadata!$A$1,0,0,Metadata!Metadata_Table_Length,1))-1,"")),0),"")</f>
        <v/>
      </c>
      <c r="I282" t="str">
        <f t="array" aca="1" ref="I282" ca="1">IF(B282&lt;&gt;"",OFFSET(Metadata!$B$1,MIN(IF(OFFSET(Metadata!$A$1,0,0,Metadata!Metadata_Table_Length,1)=SUBSTITUTE(C282,"rawdatafilename","count"),ROW(OFFSET(Metadata!$A$1,0,0,Metadata!Metadata_Table_Length,1))-1,"")),0),"")</f>
        <v/>
      </c>
      <c r="J282" t="str">
        <f t="array" aca="1" ref="J282" ca="1">IF(AND(G282&lt;&gt;"",G282&lt;&gt;G281),MAX(IF(G$2:G$2001=G282,H$2:H$2001,"")),"")</f>
        <v/>
      </c>
      <c r="K282" t="str">
        <f t="array" aca="1" ref="K282" ca="1">IF(AND(G282&lt;&gt;"",G282&lt;&gt;G281),MAX(IF(G$2:G$2001=G282,I$2:I$2001,"")),"")</f>
        <v/>
      </c>
      <c r="L282" t="str">
        <f t="shared" ca="1" si="19"/>
        <v/>
      </c>
    </row>
    <row r="283" spans="2:12" x14ac:dyDescent="0.25">
      <c r="B283" t="str">
        <f t="shared" ca="1" si="17"/>
        <v/>
      </c>
      <c r="C283" t="str">
        <f t="shared" ca="1" si="16"/>
        <v/>
      </c>
      <c r="D283" s="156" t="str">
        <f t="array" aca="1" ref="D283" ca="1">IFERROR(IF(B283&lt;&gt;"",IF(OR(EXACT(OFFSET(Metadata!$A$1,0,0,Metadata!Metadata_Table_Length,1),C283)),1,""),""),"")</f>
        <v/>
      </c>
      <c r="E283" s="163" t="str">
        <f t="array" aca="1" ref="E283" ca="1">IF(B283&lt;&gt;"",IF(D283=1,OFFSET(Metadata!$B$1,MIN(IF(OFFSET(Metadata!$A$1,0,0,Metadata!Metadata_Table_Length,1)=C283,ROW(OFFSET(Metadata!$A$1,0,0,Metadata!Metadata_Table_Length,1))-1,"")),0),OFFSET(Metadata!$B$1,MIN(IF(OFFSET(Metadata!$A$1,0,0,Metadata!Metadata_Table_Length,1)=SUBSTITUTE(C283,"rawdatafilename","originalfilename"),ROW(OFFSET(Metadata!$A$1,0,0,Metadata!Metadata_Table_Length,1))-1,"")),0)),"")</f>
        <v/>
      </c>
      <c r="F283" t="str">
        <f t="shared" ca="1" si="18"/>
        <v/>
      </c>
      <c r="G283" t="str">
        <f t="array" aca="1" ref="G283" ca="1">IF(B283&lt;&gt;"",OFFSET(Metadata!$B$1,MIN(IF(OFFSET(Metadata!$A$1,0,0,Metadata!Metadata_Table_Length,1)=SUBSTITUTE(C283,"rawdatafilename","partnumber"),ROW(OFFSET(Metadata!$A$1,0,0,Metadata!Metadata_Table_Length,1))-1,"")),0),"")</f>
        <v/>
      </c>
      <c r="H283" t="str">
        <f t="array" aca="1" ref="H283" ca="1">IF(B283&lt;&gt;"",OFFSET(Metadata!$B$1,MIN(IF(OFFSET(Metadata!$A$1,0,0,Metadata!Metadata_Table_Length,1)=SUBSTITUTE(C283,"rawdatafilename","original_count"),ROW(OFFSET(Metadata!$A$1,0,0,Metadata!Metadata_Table_Length,1))-1,"")),0),"")</f>
        <v/>
      </c>
      <c r="I283" t="str">
        <f t="array" aca="1" ref="I283" ca="1">IF(B283&lt;&gt;"",OFFSET(Metadata!$B$1,MIN(IF(OFFSET(Metadata!$A$1,0,0,Metadata!Metadata_Table_Length,1)=SUBSTITUTE(C283,"rawdatafilename","count"),ROW(OFFSET(Metadata!$A$1,0,0,Metadata!Metadata_Table_Length,1))-1,"")),0),"")</f>
        <v/>
      </c>
      <c r="J283" t="str">
        <f t="array" aca="1" ref="J283" ca="1">IF(AND(G283&lt;&gt;"",G283&lt;&gt;G282),MAX(IF(G$2:G$2001=G283,H$2:H$2001,"")),"")</f>
        <v/>
      </c>
      <c r="K283" t="str">
        <f t="array" aca="1" ref="K283" ca="1">IF(AND(G283&lt;&gt;"",G283&lt;&gt;G282),MAX(IF(G$2:G$2001=G283,I$2:I$2001,"")),"")</f>
        <v/>
      </c>
      <c r="L283" t="str">
        <f t="shared" ca="1" si="19"/>
        <v/>
      </c>
    </row>
    <row r="284" spans="2:12" x14ac:dyDescent="0.25">
      <c r="B284" t="str">
        <f t="shared" ca="1" si="17"/>
        <v/>
      </c>
      <c r="C284" t="str">
        <f t="shared" ca="1" si="16"/>
        <v/>
      </c>
      <c r="D284" s="156" t="str">
        <f t="array" aca="1" ref="D284" ca="1">IFERROR(IF(B284&lt;&gt;"",IF(OR(EXACT(OFFSET(Metadata!$A$1,0,0,Metadata!Metadata_Table_Length,1),C284)),1,""),""),"")</f>
        <v/>
      </c>
      <c r="E284" s="163" t="str">
        <f t="array" aca="1" ref="E284" ca="1">IF(B284&lt;&gt;"",IF(D284=1,OFFSET(Metadata!$B$1,MIN(IF(OFFSET(Metadata!$A$1,0,0,Metadata!Metadata_Table_Length,1)=C284,ROW(OFFSET(Metadata!$A$1,0,0,Metadata!Metadata_Table_Length,1))-1,"")),0),OFFSET(Metadata!$B$1,MIN(IF(OFFSET(Metadata!$A$1,0,0,Metadata!Metadata_Table_Length,1)=SUBSTITUTE(C284,"rawdatafilename","originalfilename"),ROW(OFFSET(Metadata!$A$1,0,0,Metadata!Metadata_Table_Length,1))-1,"")),0)),"")</f>
        <v/>
      </c>
      <c r="F284" t="str">
        <f t="shared" ca="1" si="18"/>
        <v/>
      </c>
      <c r="G284" t="str">
        <f t="array" aca="1" ref="G284" ca="1">IF(B284&lt;&gt;"",OFFSET(Metadata!$B$1,MIN(IF(OFFSET(Metadata!$A$1,0,0,Metadata!Metadata_Table_Length,1)=SUBSTITUTE(C284,"rawdatafilename","partnumber"),ROW(OFFSET(Metadata!$A$1,0,0,Metadata!Metadata_Table_Length,1))-1,"")),0),"")</f>
        <v/>
      </c>
      <c r="H284" t="str">
        <f t="array" aca="1" ref="H284" ca="1">IF(B284&lt;&gt;"",OFFSET(Metadata!$B$1,MIN(IF(OFFSET(Metadata!$A$1,0,0,Metadata!Metadata_Table_Length,1)=SUBSTITUTE(C284,"rawdatafilename","original_count"),ROW(OFFSET(Metadata!$A$1,0,0,Metadata!Metadata_Table_Length,1))-1,"")),0),"")</f>
        <v/>
      </c>
      <c r="I284" t="str">
        <f t="array" aca="1" ref="I284" ca="1">IF(B284&lt;&gt;"",OFFSET(Metadata!$B$1,MIN(IF(OFFSET(Metadata!$A$1,0,0,Metadata!Metadata_Table_Length,1)=SUBSTITUTE(C284,"rawdatafilename","count"),ROW(OFFSET(Metadata!$A$1,0,0,Metadata!Metadata_Table_Length,1))-1,"")),0),"")</f>
        <v/>
      </c>
      <c r="J284" t="str">
        <f t="array" aca="1" ref="J284" ca="1">IF(AND(G284&lt;&gt;"",G284&lt;&gt;G283),MAX(IF(G$2:G$2001=G284,H$2:H$2001,"")),"")</f>
        <v/>
      </c>
      <c r="K284" t="str">
        <f t="array" aca="1" ref="K284" ca="1">IF(AND(G284&lt;&gt;"",G284&lt;&gt;G283),MAX(IF(G$2:G$2001=G284,I$2:I$2001,"")),"")</f>
        <v/>
      </c>
      <c r="L284" t="str">
        <f t="shared" ca="1" si="19"/>
        <v/>
      </c>
    </row>
    <row r="285" spans="2:12" x14ac:dyDescent="0.25">
      <c r="B285" t="str">
        <f t="shared" ca="1" si="17"/>
        <v/>
      </c>
      <c r="C285" t="str">
        <f t="shared" ca="1" si="16"/>
        <v/>
      </c>
      <c r="D285" s="156" t="str">
        <f t="array" aca="1" ref="D285" ca="1">IFERROR(IF(B285&lt;&gt;"",IF(OR(EXACT(OFFSET(Metadata!$A$1,0,0,Metadata!Metadata_Table_Length,1),C285)),1,""),""),"")</f>
        <v/>
      </c>
      <c r="E285" s="163" t="str">
        <f t="array" aca="1" ref="E285" ca="1">IF(B285&lt;&gt;"",IF(D285=1,OFFSET(Metadata!$B$1,MIN(IF(OFFSET(Metadata!$A$1,0,0,Metadata!Metadata_Table_Length,1)=C285,ROW(OFFSET(Metadata!$A$1,0,0,Metadata!Metadata_Table_Length,1))-1,"")),0),OFFSET(Metadata!$B$1,MIN(IF(OFFSET(Metadata!$A$1,0,0,Metadata!Metadata_Table_Length,1)=SUBSTITUTE(C285,"rawdatafilename","originalfilename"),ROW(OFFSET(Metadata!$A$1,0,0,Metadata!Metadata_Table_Length,1))-1,"")),0)),"")</f>
        <v/>
      </c>
      <c r="F285" t="str">
        <f t="shared" ca="1" si="18"/>
        <v/>
      </c>
      <c r="G285" t="str">
        <f t="array" aca="1" ref="G285" ca="1">IF(B285&lt;&gt;"",OFFSET(Metadata!$B$1,MIN(IF(OFFSET(Metadata!$A$1,0,0,Metadata!Metadata_Table_Length,1)=SUBSTITUTE(C285,"rawdatafilename","partnumber"),ROW(OFFSET(Metadata!$A$1,0,0,Metadata!Metadata_Table_Length,1))-1,"")),0),"")</f>
        <v/>
      </c>
      <c r="H285" t="str">
        <f t="array" aca="1" ref="H285" ca="1">IF(B285&lt;&gt;"",OFFSET(Metadata!$B$1,MIN(IF(OFFSET(Metadata!$A$1,0,0,Metadata!Metadata_Table_Length,1)=SUBSTITUTE(C285,"rawdatafilename","original_count"),ROW(OFFSET(Metadata!$A$1,0,0,Metadata!Metadata_Table_Length,1))-1,"")),0),"")</f>
        <v/>
      </c>
      <c r="I285" t="str">
        <f t="array" aca="1" ref="I285" ca="1">IF(B285&lt;&gt;"",OFFSET(Metadata!$B$1,MIN(IF(OFFSET(Metadata!$A$1,0,0,Metadata!Metadata_Table_Length,1)=SUBSTITUTE(C285,"rawdatafilename","count"),ROW(OFFSET(Metadata!$A$1,0,0,Metadata!Metadata_Table_Length,1))-1,"")),0),"")</f>
        <v/>
      </c>
      <c r="J285" t="str">
        <f t="array" aca="1" ref="J285" ca="1">IF(AND(G285&lt;&gt;"",G285&lt;&gt;G284),MAX(IF(G$2:G$2001=G285,H$2:H$2001,"")),"")</f>
        <v/>
      </c>
      <c r="K285" t="str">
        <f t="array" aca="1" ref="K285" ca="1">IF(AND(G285&lt;&gt;"",G285&lt;&gt;G284),MAX(IF(G$2:G$2001=G285,I$2:I$2001,"")),"")</f>
        <v/>
      </c>
      <c r="L285" t="str">
        <f t="shared" ca="1" si="19"/>
        <v/>
      </c>
    </row>
    <row r="286" spans="2:12" x14ac:dyDescent="0.25">
      <c r="B286" t="str">
        <f t="shared" ca="1" si="17"/>
        <v/>
      </c>
      <c r="C286" t="str">
        <f t="shared" ca="1" si="16"/>
        <v/>
      </c>
      <c r="D286" s="156" t="str">
        <f t="array" aca="1" ref="D286" ca="1">IFERROR(IF(B286&lt;&gt;"",IF(OR(EXACT(OFFSET(Metadata!$A$1,0,0,Metadata!Metadata_Table_Length,1),C286)),1,""),""),"")</f>
        <v/>
      </c>
      <c r="E286" s="163" t="str">
        <f t="array" aca="1" ref="E286" ca="1">IF(B286&lt;&gt;"",IF(D286=1,OFFSET(Metadata!$B$1,MIN(IF(OFFSET(Metadata!$A$1,0,0,Metadata!Metadata_Table_Length,1)=C286,ROW(OFFSET(Metadata!$A$1,0,0,Metadata!Metadata_Table_Length,1))-1,"")),0),OFFSET(Metadata!$B$1,MIN(IF(OFFSET(Metadata!$A$1,0,0,Metadata!Metadata_Table_Length,1)=SUBSTITUTE(C286,"rawdatafilename","originalfilename"),ROW(OFFSET(Metadata!$A$1,0,0,Metadata!Metadata_Table_Length,1))-1,"")),0)),"")</f>
        <v/>
      </c>
      <c r="F286" t="str">
        <f t="shared" ca="1" si="18"/>
        <v/>
      </c>
      <c r="G286" t="str">
        <f t="array" aca="1" ref="G286" ca="1">IF(B286&lt;&gt;"",OFFSET(Metadata!$B$1,MIN(IF(OFFSET(Metadata!$A$1,0,0,Metadata!Metadata_Table_Length,1)=SUBSTITUTE(C286,"rawdatafilename","partnumber"),ROW(OFFSET(Metadata!$A$1,0,0,Metadata!Metadata_Table_Length,1))-1,"")),0),"")</f>
        <v/>
      </c>
      <c r="H286" t="str">
        <f t="array" aca="1" ref="H286" ca="1">IF(B286&lt;&gt;"",OFFSET(Metadata!$B$1,MIN(IF(OFFSET(Metadata!$A$1,0,0,Metadata!Metadata_Table_Length,1)=SUBSTITUTE(C286,"rawdatafilename","original_count"),ROW(OFFSET(Metadata!$A$1,0,0,Metadata!Metadata_Table_Length,1))-1,"")),0),"")</f>
        <v/>
      </c>
      <c r="I286" t="str">
        <f t="array" aca="1" ref="I286" ca="1">IF(B286&lt;&gt;"",OFFSET(Metadata!$B$1,MIN(IF(OFFSET(Metadata!$A$1,0,0,Metadata!Metadata_Table_Length,1)=SUBSTITUTE(C286,"rawdatafilename","count"),ROW(OFFSET(Metadata!$A$1,0,0,Metadata!Metadata_Table_Length,1))-1,"")),0),"")</f>
        <v/>
      </c>
      <c r="J286" t="str">
        <f t="array" aca="1" ref="J286" ca="1">IF(AND(G286&lt;&gt;"",G286&lt;&gt;G285),MAX(IF(G$2:G$2001=G286,H$2:H$2001,"")),"")</f>
        <v/>
      </c>
      <c r="K286" t="str">
        <f t="array" aca="1" ref="K286" ca="1">IF(AND(G286&lt;&gt;"",G286&lt;&gt;G285),MAX(IF(G$2:G$2001=G286,I$2:I$2001,"")),"")</f>
        <v/>
      </c>
      <c r="L286" t="str">
        <f t="shared" ca="1" si="19"/>
        <v/>
      </c>
    </row>
    <row r="287" spans="2:12" x14ac:dyDescent="0.25">
      <c r="B287" t="str">
        <f t="shared" ca="1" si="17"/>
        <v/>
      </c>
      <c r="C287" t="str">
        <f t="shared" ca="1" si="16"/>
        <v/>
      </c>
      <c r="D287" s="156" t="str">
        <f t="array" aca="1" ref="D287" ca="1">IFERROR(IF(B287&lt;&gt;"",IF(OR(EXACT(OFFSET(Metadata!$A$1,0,0,Metadata!Metadata_Table_Length,1),C287)),1,""),""),"")</f>
        <v/>
      </c>
      <c r="E287" s="163" t="str">
        <f t="array" aca="1" ref="E287" ca="1">IF(B287&lt;&gt;"",IF(D287=1,OFFSET(Metadata!$B$1,MIN(IF(OFFSET(Metadata!$A$1,0,0,Metadata!Metadata_Table_Length,1)=C287,ROW(OFFSET(Metadata!$A$1,0,0,Metadata!Metadata_Table_Length,1))-1,"")),0),OFFSET(Metadata!$B$1,MIN(IF(OFFSET(Metadata!$A$1,0,0,Metadata!Metadata_Table_Length,1)=SUBSTITUTE(C287,"rawdatafilename","originalfilename"),ROW(OFFSET(Metadata!$A$1,0,0,Metadata!Metadata_Table_Length,1))-1,"")),0)),"")</f>
        <v/>
      </c>
      <c r="F287" t="str">
        <f t="shared" ca="1" si="18"/>
        <v/>
      </c>
      <c r="G287" t="str">
        <f t="array" aca="1" ref="G287" ca="1">IF(B287&lt;&gt;"",OFFSET(Metadata!$B$1,MIN(IF(OFFSET(Metadata!$A$1,0,0,Metadata!Metadata_Table_Length,1)=SUBSTITUTE(C287,"rawdatafilename","partnumber"),ROW(OFFSET(Metadata!$A$1,0,0,Metadata!Metadata_Table_Length,1))-1,"")),0),"")</f>
        <v/>
      </c>
      <c r="H287" t="str">
        <f t="array" aca="1" ref="H287" ca="1">IF(B287&lt;&gt;"",OFFSET(Metadata!$B$1,MIN(IF(OFFSET(Metadata!$A$1,0,0,Metadata!Metadata_Table_Length,1)=SUBSTITUTE(C287,"rawdatafilename","original_count"),ROW(OFFSET(Metadata!$A$1,0,0,Metadata!Metadata_Table_Length,1))-1,"")),0),"")</f>
        <v/>
      </c>
      <c r="I287" t="str">
        <f t="array" aca="1" ref="I287" ca="1">IF(B287&lt;&gt;"",OFFSET(Metadata!$B$1,MIN(IF(OFFSET(Metadata!$A$1,0,0,Metadata!Metadata_Table_Length,1)=SUBSTITUTE(C287,"rawdatafilename","count"),ROW(OFFSET(Metadata!$A$1,0,0,Metadata!Metadata_Table_Length,1))-1,"")),0),"")</f>
        <v/>
      </c>
      <c r="J287" t="str">
        <f t="array" aca="1" ref="J287" ca="1">IF(AND(G287&lt;&gt;"",G287&lt;&gt;G286),MAX(IF(G$2:G$2001=G287,H$2:H$2001,"")),"")</f>
        <v/>
      </c>
      <c r="K287" t="str">
        <f t="array" aca="1" ref="K287" ca="1">IF(AND(G287&lt;&gt;"",G287&lt;&gt;G286),MAX(IF(G$2:G$2001=G287,I$2:I$2001,"")),"")</f>
        <v/>
      </c>
      <c r="L287" t="str">
        <f t="shared" ca="1" si="19"/>
        <v/>
      </c>
    </row>
    <row r="288" spans="2:12" x14ac:dyDescent="0.25">
      <c r="B288" t="str">
        <f t="shared" ca="1" si="17"/>
        <v/>
      </c>
      <c r="C288" t="str">
        <f t="shared" ca="1" si="16"/>
        <v/>
      </c>
      <c r="D288" s="156" t="str">
        <f t="array" aca="1" ref="D288" ca="1">IFERROR(IF(B288&lt;&gt;"",IF(OR(EXACT(OFFSET(Metadata!$A$1,0,0,Metadata!Metadata_Table_Length,1),C288)),1,""),""),"")</f>
        <v/>
      </c>
      <c r="E288" s="163" t="str">
        <f t="array" aca="1" ref="E288" ca="1">IF(B288&lt;&gt;"",IF(D288=1,OFFSET(Metadata!$B$1,MIN(IF(OFFSET(Metadata!$A$1,0,0,Metadata!Metadata_Table_Length,1)=C288,ROW(OFFSET(Metadata!$A$1,0,0,Metadata!Metadata_Table_Length,1))-1,"")),0),OFFSET(Metadata!$B$1,MIN(IF(OFFSET(Metadata!$A$1,0,0,Metadata!Metadata_Table_Length,1)=SUBSTITUTE(C288,"rawdatafilename","originalfilename"),ROW(OFFSET(Metadata!$A$1,0,0,Metadata!Metadata_Table_Length,1))-1,"")),0)),"")</f>
        <v/>
      </c>
      <c r="F288" t="str">
        <f t="shared" ca="1" si="18"/>
        <v/>
      </c>
      <c r="G288" t="str">
        <f t="array" aca="1" ref="G288" ca="1">IF(B288&lt;&gt;"",OFFSET(Metadata!$B$1,MIN(IF(OFFSET(Metadata!$A$1,0,0,Metadata!Metadata_Table_Length,1)=SUBSTITUTE(C288,"rawdatafilename","partnumber"),ROW(OFFSET(Metadata!$A$1,0,0,Metadata!Metadata_Table_Length,1))-1,"")),0),"")</f>
        <v/>
      </c>
      <c r="H288" t="str">
        <f t="array" aca="1" ref="H288" ca="1">IF(B288&lt;&gt;"",OFFSET(Metadata!$B$1,MIN(IF(OFFSET(Metadata!$A$1,0,0,Metadata!Metadata_Table_Length,1)=SUBSTITUTE(C288,"rawdatafilename","original_count"),ROW(OFFSET(Metadata!$A$1,0,0,Metadata!Metadata_Table_Length,1))-1,"")),0),"")</f>
        <v/>
      </c>
      <c r="I288" t="str">
        <f t="array" aca="1" ref="I288" ca="1">IF(B288&lt;&gt;"",OFFSET(Metadata!$B$1,MIN(IF(OFFSET(Metadata!$A$1,0,0,Metadata!Metadata_Table_Length,1)=SUBSTITUTE(C288,"rawdatafilename","count"),ROW(OFFSET(Metadata!$A$1,0,0,Metadata!Metadata_Table_Length,1))-1,"")),0),"")</f>
        <v/>
      </c>
      <c r="J288" t="str">
        <f t="array" aca="1" ref="J288" ca="1">IF(AND(G288&lt;&gt;"",G288&lt;&gt;G287),MAX(IF(G$2:G$2001=G288,H$2:H$2001,"")),"")</f>
        <v/>
      </c>
      <c r="K288" t="str">
        <f t="array" aca="1" ref="K288" ca="1">IF(AND(G288&lt;&gt;"",G288&lt;&gt;G287),MAX(IF(G$2:G$2001=G288,I$2:I$2001,"")),"")</f>
        <v/>
      </c>
      <c r="L288" t="str">
        <f t="shared" ca="1" si="19"/>
        <v/>
      </c>
    </row>
    <row r="289" spans="2:12" x14ac:dyDescent="0.25">
      <c r="B289" t="str">
        <f t="shared" ca="1" si="17"/>
        <v/>
      </c>
      <c r="C289" t="str">
        <f t="shared" ca="1" si="16"/>
        <v/>
      </c>
      <c r="D289" s="156" t="str">
        <f t="array" aca="1" ref="D289" ca="1">IFERROR(IF(B289&lt;&gt;"",IF(OR(EXACT(OFFSET(Metadata!$A$1,0,0,Metadata!Metadata_Table_Length,1),C289)),1,""),""),"")</f>
        <v/>
      </c>
      <c r="E289" s="163" t="str">
        <f t="array" aca="1" ref="E289" ca="1">IF(B289&lt;&gt;"",IF(D289=1,OFFSET(Metadata!$B$1,MIN(IF(OFFSET(Metadata!$A$1,0,0,Metadata!Metadata_Table_Length,1)=C289,ROW(OFFSET(Metadata!$A$1,0,0,Metadata!Metadata_Table_Length,1))-1,"")),0),OFFSET(Metadata!$B$1,MIN(IF(OFFSET(Metadata!$A$1,0,0,Metadata!Metadata_Table_Length,1)=SUBSTITUTE(C289,"rawdatafilename","originalfilename"),ROW(OFFSET(Metadata!$A$1,0,0,Metadata!Metadata_Table_Length,1))-1,"")),0)),"")</f>
        <v/>
      </c>
      <c r="F289" t="str">
        <f t="shared" ca="1" si="18"/>
        <v/>
      </c>
      <c r="G289" t="str">
        <f t="array" aca="1" ref="G289" ca="1">IF(B289&lt;&gt;"",OFFSET(Metadata!$B$1,MIN(IF(OFFSET(Metadata!$A$1,0,0,Metadata!Metadata_Table_Length,1)=SUBSTITUTE(C289,"rawdatafilename","partnumber"),ROW(OFFSET(Metadata!$A$1,0,0,Metadata!Metadata_Table_Length,1))-1,"")),0),"")</f>
        <v/>
      </c>
      <c r="H289" t="str">
        <f t="array" aca="1" ref="H289" ca="1">IF(B289&lt;&gt;"",OFFSET(Metadata!$B$1,MIN(IF(OFFSET(Metadata!$A$1,0,0,Metadata!Metadata_Table_Length,1)=SUBSTITUTE(C289,"rawdatafilename","original_count"),ROW(OFFSET(Metadata!$A$1,0,0,Metadata!Metadata_Table_Length,1))-1,"")),0),"")</f>
        <v/>
      </c>
      <c r="I289" t="str">
        <f t="array" aca="1" ref="I289" ca="1">IF(B289&lt;&gt;"",OFFSET(Metadata!$B$1,MIN(IF(OFFSET(Metadata!$A$1,0,0,Metadata!Metadata_Table_Length,1)=SUBSTITUTE(C289,"rawdatafilename","count"),ROW(OFFSET(Metadata!$A$1,0,0,Metadata!Metadata_Table_Length,1))-1,"")),0),"")</f>
        <v/>
      </c>
      <c r="J289" t="str">
        <f t="array" aca="1" ref="J289" ca="1">IF(AND(G289&lt;&gt;"",G289&lt;&gt;G288),MAX(IF(G$2:G$2001=G289,H$2:H$2001,"")),"")</f>
        <v/>
      </c>
      <c r="K289" t="str">
        <f t="array" aca="1" ref="K289" ca="1">IF(AND(G289&lt;&gt;"",G289&lt;&gt;G288),MAX(IF(G$2:G$2001=G289,I$2:I$2001,"")),"")</f>
        <v/>
      </c>
      <c r="L289" t="str">
        <f t="shared" ca="1" si="19"/>
        <v/>
      </c>
    </row>
    <row r="290" spans="2:12" x14ac:dyDescent="0.25">
      <c r="B290" t="str">
        <f t="shared" ca="1" si="17"/>
        <v/>
      </c>
      <c r="C290" t="str">
        <f t="shared" ca="1" si="16"/>
        <v/>
      </c>
      <c r="D290" s="156" t="str">
        <f t="array" aca="1" ref="D290" ca="1">IFERROR(IF(B290&lt;&gt;"",IF(OR(EXACT(OFFSET(Metadata!$A$1,0,0,Metadata!Metadata_Table_Length,1),C290)),1,""),""),"")</f>
        <v/>
      </c>
      <c r="E290" s="163" t="str">
        <f t="array" aca="1" ref="E290" ca="1">IF(B290&lt;&gt;"",IF(D290=1,OFFSET(Metadata!$B$1,MIN(IF(OFFSET(Metadata!$A$1,0,0,Metadata!Metadata_Table_Length,1)=C290,ROW(OFFSET(Metadata!$A$1,0,0,Metadata!Metadata_Table_Length,1))-1,"")),0),OFFSET(Metadata!$B$1,MIN(IF(OFFSET(Metadata!$A$1,0,0,Metadata!Metadata_Table_Length,1)=SUBSTITUTE(C290,"rawdatafilename","originalfilename"),ROW(OFFSET(Metadata!$A$1,0,0,Metadata!Metadata_Table_Length,1))-1,"")),0)),"")</f>
        <v/>
      </c>
      <c r="F290" t="str">
        <f t="shared" ca="1" si="18"/>
        <v/>
      </c>
      <c r="G290" t="str">
        <f t="array" aca="1" ref="G290" ca="1">IF(B290&lt;&gt;"",OFFSET(Metadata!$B$1,MIN(IF(OFFSET(Metadata!$A$1,0,0,Metadata!Metadata_Table_Length,1)=SUBSTITUTE(C290,"rawdatafilename","partnumber"),ROW(OFFSET(Metadata!$A$1,0,0,Metadata!Metadata_Table_Length,1))-1,"")),0),"")</f>
        <v/>
      </c>
      <c r="H290" t="str">
        <f t="array" aca="1" ref="H290" ca="1">IF(B290&lt;&gt;"",OFFSET(Metadata!$B$1,MIN(IF(OFFSET(Metadata!$A$1,0,0,Metadata!Metadata_Table_Length,1)=SUBSTITUTE(C290,"rawdatafilename","original_count"),ROW(OFFSET(Metadata!$A$1,0,0,Metadata!Metadata_Table_Length,1))-1,"")),0),"")</f>
        <v/>
      </c>
      <c r="I290" t="str">
        <f t="array" aca="1" ref="I290" ca="1">IF(B290&lt;&gt;"",OFFSET(Metadata!$B$1,MIN(IF(OFFSET(Metadata!$A$1,0,0,Metadata!Metadata_Table_Length,1)=SUBSTITUTE(C290,"rawdatafilename","count"),ROW(OFFSET(Metadata!$A$1,0,0,Metadata!Metadata_Table_Length,1))-1,"")),0),"")</f>
        <v/>
      </c>
      <c r="J290" t="str">
        <f t="array" aca="1" ref="J290" ca="1">IF(AND(G290&lt;&gt;"",G290&lt;&gt;G289),MAX(IF(G$2:G$2001=G290,H$2:H$2001,"")),"")</f>
        <v/>
      </c>
      <c r="K290" t="str">
        <f t="array" aca="1" ref="K290" ca="1">IF(AND(G290&lt;&gt;"",G290&lt;&gt;G289),MAX(IF(G$2:G$2001=G290,I$2:I$2001,"")),"")</f>
        <v/>
      </c>
      <c r="L290" t="str">
        <f t="shared" ca="1" si="19"/>
        <v/>
      </c>
    </row>
    <row r="291" spans="2:12" x14ac:dyDescent="0.25">
      <c r="B291" t="str">
        <f t="shared" ca="1" si="17"/>
        <v/>
      </c>
      <c r="C291" t="str">
        <f t="shared" ca="1" si="16"/>
        <v/>
      </c>
      <c r="D291" s="156" t="str">
        <f t="array" aca="1" ref="D291" ca="1">IFERROR(IF(B291&lt;&gt;"",IF(OR(EXACT(OFFSET(Metadata!$A$1,0,0,Metadata!Metadata_Table_Length,1),C291)),1,""),""),"")</f>
        <v/>
      </c>
      <c r="E291" s="163" t="str">
        <f t="array" aca="1" ref="E291" ca="1">IF(B291&lt;&gt;"",IF(D291=1,OFFSET(Metadata!$B$1,MIN(IF(OFFSET(Metadata!$A$1,0,0,Metadata!Metadata_Table_Length,1)=C291,ROW(OFFSET(Metadata!$A$1,0,0,Metadata!Metadata_Table_Length,1))-1,"")),0),OFFSET(Metadata!$B$1,MIN(IF(OFFSET(Metadata!$A$1,0,0,Metadata!Metadata_Table_Length,1)=SUBSTITUTE(C291,"rawdatafilename","originalfilename"),ROW(OFFSET(Metadata!$A$1,0,0,Metadata!Metadata_Table_Length,1))-1,"")),0)),"")</f>
        <v/>
      </c>
      <c r="F291" t="str">
        <f t="shared" ca="1" si="18"/>
        <v/>
      </c>
      <c r="G291" t="str">
        <f t="array" aca="1" ref="G291" ca="1">IF(B291&lt;&gt;"",OFFSET(Metadata!$B$1,MIN(IF(OFFSET(Metadata!$A$1,0,0,Metadata!Metadata_Table_Length,1)=SUBSTITUTE(C291,"rawdatafilename","partnumber"),ROW(OFFSET(Metadata!$A$1,0,0,Metadata!Metadata_Table_Length,1))-1,"")),0),"")</f>
        <v/>
      </c>
      <c r="H291" t="str">
        <f t="array" aca="1" ref="H291" ca="1">IF(B291&lt;&gt;"",OFFSET(Metadata!$B$1,MIN(IF(OFFSET(Metadata!$A$1,0,0,Metadata!Metadata_Table_Length,1)=SUBSTITUTE(C291,"rawdatafilename","original_count"),ROW(OFFSET(Metadata!$A$1,0,0,Metadata!Metadata_Table_Length,1))-1,"")),0),"")</f>
        <v/>
      </c>
      <c r="I291" t="str">
        <f t="array" aca="1" ref="I291" ca="1">IF(B291&lt;&gt;"",OFFSET(Metadata!$B$1,MIN(IF(OFFSET(Metadata!$A$1,0,0,Metadata!Metadata_Table_Length,1)=SUBSTITUTE(C291,"rawdatafilename","count"),ROW(OFFSET(Metadata!$A$1,0,0,Metadata!Metadata_Table_Length,1))-1,"")),0),"")</f>
        <v/>
      </c>
      <c r="J291" t="str">
        <f t="array" aca="1" ref="J291" ca="1">IF(AND(G291&lt;&gt;"",G291&lt;&gt;G290),MAX(IF(G$2:G$2001=G291,H$2:H$2001,"")),"")</f>
        <v/>
      </c>
      <c r="K291" t="str">
        <f t="array" aca="1" ref="K291" ca="1">IF(AND(G291&lt;&gt;"",G291&lt;&gt;G290),MAX(IF(G$2:G$2001=G291,I$2:I$2001,"")),"")</f>
        <v/>
      </c>
      <c r="L291" t="str">
        <f t="shared" ca="1" si="19"/>
        <v/>
      </c>
    </row>
    <row r="292" spans="2:12" x14ac:dyDescent="0.25">
      <c r="B292" t="str">
        <f t="shared" ca="1" si="17"/>
        <v/>
      </c>
      <c r="C292" t="str">
        <f t="shared" ca="1" si="16"/>
        <v/>
      </c>
      <c r="D292" s="156" t="str">
        <f t="array" aca="1" ref="D292" ca="1">IFERROR(IF(B292&lt;&gt;"",IF(OR(EXACT(OFFSET(Metadata!$A$1,0,0,Metadata!Metadata_Table_Length,1),C292)),1,""),""),"")</f>
        <v/>
      </c>
      <c r="E292" s="163" t="str">
        <f t="array" aca="1" ref="E292" ca="1">IF(B292&lt;&gt;"",IF(D292=1,OFFSET(Metadata!$B$1,MIN(IF(OFFSET(Metadata!$A$1,0,0,Metadata!Metadata_Table_Length,1)=C292,ROW(OFFSET(Metadata!$A$1,0,0,Metadata!Metadata_Table_Length,1))-1,"")),0),OFFSET(Metadata!$B$1,MIN(IF(OFFSET(Metadata!$A$1,0,0,Metadata!Metadata_Table_Length,1)=SUBSTITUTE(C292,"rawdatafilename","originalfilename"),ROW(OFFSET(Metadata!$A$1,0,0,Metadata!Metadata_Table_Length,1))-1,"")),0)),"")</f>
        <v/>
      </c>
      <c r="F292" t="str">
        <f t="shared" ca="1" si="18"/>
        <v/>
      </c>
      <c r="G292" t="str">
        <f t="array" aca="1" ref="G292" ca="1">IF(B292&lt;&gt;"",OFFSET(Metadata!$B$1,MIN(IF(OFFSET(Metadata!$A$1,0,0,Metadata!Metadata_Table_Length,1)=SUBSTITUTE(C292,"rawdatafilename","partnumber"),ROW(OFFSET(Metadata!$A$1,0,0,Metadata!Metadata_Table_Length,1))-1,"")),0),"")</f>
        <v/>
      </c>
      <c r="H292" t="str">
        <f t="array" aca="1" ref="H292" ca="1">IF(B292&lt;&gt;"",OFFSET(Metadata!$B$1,MIN(IF(OFFSET(Metadata!$A$1,0,0,Metadata!Metadata_Table_Length,1)=SUBSTITUTE(C292,"rawdatafilename","original_count"),ROW(OFFSET(Metadata!$A$1,0,0,Metadata!Metadata_Table_Length,1))-1,"")),0),"")</f>
        <v/>
      </c>
      <c r="I292" t="str">
        <f t="array" aca="1" ref="I292" ca="1">IF(B292&lt;&gt;"",OFFSET(Metadata!$B$1,MIN(IF(OFFSET(Metadata!$A$1,0,0,Metadata!Metadata_Table_Length,1)=SUBSTITUTE(C292,"rawdatafilename","count"),ROW(OFFSET(Metadata!$A$1,0,0,Metadata!Metadata_Table_Length,1))-1,"")),0),"")</f>
        <v/>
      </c>
      <c r="J292" t="str">
        <f t="array" aca="1" ref="J292" ca="1">IF(AND(G292&lt;&gt;"",G292&lt;&gt;G291),MAX(IF(G$2:G$2001=G292,H$2:H$2001,"")),"")</f>
        <v/>
      </c>
      <c r="K292" t="str">
        <f t="array" aca="1" ref="K292" ca="1">IF(AND(G292&lt;&gt;"",G292&lt;&gt;G291),MAX(IF(G$2:G$2001=G292,I$2:I$2001,"")),"")</f>
        <v/>
      </c>
      <c r="L292" t="str">
        <f t="shared" ca="1" si="19"/>
        <v/>
      </c>
    </row>
    <row r="293" spans="2:12" x14ac:dyDescent="0.25">
      <c r="B293" t="str">
        <f t="shared" ca="1" si="17"/>
        <v/>
      </c>
      <c r="C293" t="str">
        <f t="shared" ca="1" si="16"/>
        <v/>
      </c>
      <c r="D293" s="156" t="str">
        <f t="array" aca="1" ref="D293" ca="1">IFERROR(IF(B293&lt;&gt;"",IF(OR(EXACT(OFFSET(Metadata!$A$1,0,0,Metadata!Metadata_Table_Length,1),C293)),1,""),""),"")</f>
        <v/>
      </c>
      <c r="E293" s="163" t="str">
        <f t="array" aca="1" ref="E293" ca="1">IF(B293&lt;&gt;"",IF(D293=1,OFFSET(Metadata!$B$1,MIN(IF(OFFSET(Metadata!$A$1,0,0,Metadata!Metadata_Table_Length,1)=C293,ROW(OFFSET(Metadata!$A$1,0,0,Metadata!Metadata_Table_Length,1))-1,"")),0),OFFSET(Metadata!$B$1,MIN(IF(OFFSET(Metadata!$A$1,0,0,Metadata!Metadata_Table_Length,1)=SUBSTITUTE(C293,"rawdatafilename","originalfilename"),ROW(OFFSET(Metadata!$A$1,0,0,Metadata!Metadata_Table_Length,1))-1,"")),0)),"")</f>
        <v/>
      </c>
      <c r="F293" t="str">
        <f t="shared" ca="1" si="18"/>
        <v/>
      </c>
      <c r="G293" t="str">
        <f t="array" aca="1" ref="G293" ca="1">IF(B293&lt;&gt;"",OFFSET(Metadata!$B$1,MIN(IF(OFFSET(Metadata!$A$1,0,0,Metadata!Metadata_Table_Length,1)=SUBSTITUTE(C293,"rawdatafilename","partnumber"),ROW(OFFSET(Metadata!$A$1,0,0,Metadata!Metadata_Table_Length,1))-1,"")),0),"")</f>
        <v/>
      </c>
      <c r="H293" t="str">
        <f t="array" aca="1" ref="H293" ca="1">IF(B293&lt;&gt;"",OFFSET(Metadata!$B$1,MIN(IF(OFFSET(Metadata!$A$1,0,0,Metadata!Metadata_Table_Length,1)=SUBSTITUTE(C293,"rawdatafilename","original_count"),ROW(OFFSET(Metadata!$A$1,0,0,Metadata!Metadata_Table_Length,1))-1,"")),0),"")</f>
        <v/>
      </c>
      <c r="I293" t="str">
        <f t="array" aca="1" ref="I293" ca="1">IF(B293&lt;&gt;"",OFFSET(Metadata!$B$1,MIN(IF(OFFSET(Metadata!$A$1,0,0,Metadata!Metadata_Table_Length,1)=SUBSTITUTE(C293,"rawdatafilename","count"),ROW(OFFSET(Metadata!$A$1,0,0,Metadata!Metadata_Table_Length,1))-1,"")),0),"")</f>
        <v/>
      </c>
      <c r="J293" t="str">
        <f t="array" aca="1" ref="J293" ca="1">IF(AND(G293&lt;&gt;"",G293&lt;&gt;G292),MAX(IF(G$2:G$2001=G293,H$2:H$2001,"")),"")</f>
        <v/>
      </c>
      <c r="K293" t="str">
        <f t="array" aca="1" ref="K293" ca="1">IF(AND(G293&lt;&gt;"",G293&lt;&gt;G292),MAX(IF(G$2:G$2001=G293,I$2:I$2001,"")),"")</f>
        <v/>
      </c>
      <c r="L293" t="str">
        <f t="shared" ca="1" si="19"/>
        <v/>
      </c>
    </row>
    <row r="294" spans="2:12" x14ac:dyDescent="0.25">
      <c r="B294" t="str">
        <f t="shared" ca="1" si="17"/>
        <v/>
      </c>
      <c r="C294" t="str">
        <f t="shared" ca="1" si="16"/>
        <v/>
      </c>
      <c r="D294" s="156" t="str">
        <f t="array" aca="1" ref="D294" ca="1">IFERROR(IF(B294&lt;&gt;"",IF(OR(EXACT(OFFSET(Metadata!$A$1,0,0,Metadata!Metadata_Table_Length,1),C294)),1,""),""),"")</f>
        <v/>
      </c>
      <c r="E294" s="163" t="str">
        <f t="array" aca="1" ref="E294" ca="1">IF(B294&lt;&gt;"",IF(D294=1,OFFSET(Metadata!$B$1,MIN(IF(OFFSET(Metadata!$A$1,0,0,Metadata!Metadata_Table_Length,1)=C294,ROW(OFFSET(Metadata!$A$1,0,0,Metadata!Metadata_Table_Length,1))-1,"")),0),OFFSET(Metadata!$B$1,MIN(IF(OFFSET(Metadata!$A$1,0,0,Metadata!Metadata_Table_Length,1)=SUBSTITUTE(C294,"rawdatafilename","originalfilename"),ROW(OFFSET(Metadata!$A$1,0,0,Metadata!Metadata_Table_Length,1))-1,"")),0)),"")</f>
        <v/>
      </c>
      <c r="F294" t="str">
        <f t="shared" ca="1" si="18"/>
        <v/>
      </c>
      <c r="G294" t="str">
        <f t="array" aca="1" ref="G294" ca="1">IF(B294&lt;&gt;"",OFFSET(Metadata!$B$1,MIN(IF(OFFSET(Metadata!$A$1,0,0,Metadata!Metadata_Table_Length,1)=SUBSTITUTE(C294,"rawdatafilename","partnumber"),ROW(OFFSET(Metadata!$A$1,0,0,Metadata!Metadata_Table_Length,1))-1,"")),0),"")</f>
        <v/>
      </c>
      <c r="H294" t="str">
        <f t="array" aca="1" ref="H294" ca="1">IF(B294&lt;&gt;"",OFFSET(Metadata!$B$1,MIN(IF(OFFSET(Metadata!$A$1,0,0,Metadata!Metadata_Table_Length,1)=SUBSTITUTE(C294,"rawdatafilename","original_count"),ROW(OFFSET(Metadata!$A$1,0,0,Metadata!Metadata_Table_Length,1))-1,"")),0),"")</f>
        <v/>
      </c>
      <c r="I294" t="str">
        <f t="array" aca="1" ref="I294" ca="1">IF(B294&lt;&gt;"",OFFSET(Metadata!$B$1,MIN(IF(OFFSET(Metadata!$A$1,0,0,Metadata!Metadata_Table_Length,1)=SUBSTITUTE(C294,"rawdatafilename","count"),ROW(OFFSET(Metadata!$A$1,0,0,Metadata!Metadata_Table_Length,1))-1,"")),0),"")</f>
        <v/>
      </c>
      <c r="J294" t="str">
        <f t="array" aca="1" ref="J294" ca="1">IF(AND(G294&lt;&gt;"",G294&lt;&gt;G293),MAX(IF(G$2:G$2001=G294,H$2:H$2001,"")),"")</f>
        <v/>
      </c>
      <c r="K294" t="str">
        <f t="array" aca="1" ref="K294" ca="1">IF(AND(G294&lt;&gt;"",G294&lt;&gt;G293),MAX(IF(G$2:G$2001=G294,I$2:I$2001,"")),"")</f>
        <v/>
      </c>
      <c r="L294" t="str">
        <f t="shared" ca="1" si="19"/>
        <v/>
      </c>
    </row>
    <row r="295" spans="2:12" x14ac:dyDescent="0.25">
      <c r="B295" t="str">
        <f t="shared" ca="1" si="17"/>
        <v/>
      </c>
      <c r="C295" t="str">
        <f t="shared" ca="1" si="16"/>
        <v/>
      </c>
      <c r="D295" s="156" t="str">
        <f t="array" aca="1" ref="D295" ca="1">IFERROR(IF(B295&lt;&gt;"",IF(OR(EXACT(OFFSET(Metadata!$A$1,0,0,Metadata!Metadata_Table_Length,1),C295)),1,""),""),"")</f>
        <v/>
      </c>
      <c r="E295" s="163" t="str">
        <f t="array" aca="1" ref="E295" ca="1">IF(B295&lt;&gt;"",IF(D295=1,OFFSET(Metadata!$B$1,MIN(IF(OFFSET(Metadata!$A$1,0,0,Metadata!Metadata_Table_Length,1)=C295,ROW(OFFSET(Metadata!$A$1,0,0,Metadata!Metadata_Table_Length,1))-1,"")),0),OFFSET(Metadata!$B$1,MIN(IF(OFFSET(Metadata!$A$1,0,0,Metadata!Metadata_Table_Length,1)=SUBSTITUTE(C295,"rawdatafilename","originalfilename"),ROW(OFFSET(Metadata!$A$1,0,0,Metadata!Metadata_Table_Length,1))-1,"")),0)),"")</f>
        <v/>
      </c>
      <c r="F295" t="str">
        <f t="shared" ca="1" si="18"/>
        <v/>
      </c>
      <c r="G295" t="str">
        <f t="array" aca="1" ref="G295" ca="1">IF(B295&lt;&gt;"",OFFSET(Metadata!$B$1,MIN(IF(OFFSET(Metadata!$A$1,0,0,Metadata!Metadata_Table_Length,1)=SUBSTITUTE(C295,"rawdatafilename","partnumber"),ROW(OFFSET(Metadata!$A$1,0,0,Metadata!Metadata_Table_Length,1))-1,"")),0),"")</f>
        <v/>
      </c>
      <c r="H295" t="str">
        <f t="array" aca="1" ref="H295" ca="1">IF(B295&lt;&gt;"",OFFSET(Metadata!$B$1,MIN(IF(OFFSET(Metadata!$A$1,0,0,Metadata!Metadata_Table_Length,1)=SUBSTITUTE(C295,"rawdatafilename","original_count"),ROW(OFFSET(Metadata!$A$1,0,0,Metadata!Metadata_Table_Length,1))-1,"")),0),"")</f>
        <v/>
      </c>
      <c r="I295" t="str">
        <f t="array" aca="1" ref="I295" ca="1">IF(B295&lt;&gt;"",OFFSET(Metadata!$B$1,MIN(IF(OFFSET(Metadata!$A$1,0,0,Metadata!Metadata_Table_Length,1)=SUBSTITUTE(C295,"rawdatafilename","count"),ROW(OFFSET(Metadata!$A$1,0,0,Metadata!Metadata_Table_Length,1))-1,"")),0),"")</f>
        <v/>
      </c>
      <c r="J295" t="str">
        <f t="array" aca="1" ref="J295" ca="1">IF(AND(G295&lt;&gt;"",G295&lt;&gt;G294),MAX(IF(G$2:G$2001=G295,H$2:H$2001,"")),"")</f>
        <v/>
      </c>
      <c r="K295" t="str">
        <f t="array" aca="1" ref="K295" ca="1">IF(AND(G295&lt;&gt;"",G295&lt;&gt;G294),MAX(IF(G$2:G$2001=G295,I$2:I$2001,"")),"")</f>
        <v/>
      </c>
      <c r="L295" t="str">
        <f t="shared" ca="1" si="19"/>
        <v/>
      </c>
    </row>
    <row r="296" spans="2:12" x14ac:dyDescent="0.25">
      <c r="B296" t="str">
        <f t="shared" ca="1" si="17"/>
        <v/>
      </c>
      <c r="C296" t="str">
        <f t="shared" ca="1" si="16"/>
        <v/>
      </c>
      <c r="D296" s="156" t="str">
        <f t="array" aca="1" ref="D296" ca="1">IFERROR(IF(B296&lt;&gt;"",IF(OR(EXACT(OFFSET(Metadata!$A$1,0,0,Metadata!Metadata_Table_Length,1),C296)),1,""),""),"")</f>
        <v/>
      </c>
      <c r="E296" s="163" t="str">
        <f t="array" aca="1" ref="E296" ca="1">IF(B296&lt;&gt;"",IF(D296=1,OFFSET(Metadata!$B$1,MIN(IF(OFFSET(Metadata!$A$1,0,0,Metadata!Metadata_Table_Length,1)=C296,ROW(OFFSET(Metadata!$A$1,0,0,Metadata!Metadata_Table_Length,1))-1,"")),0),OFFSET(Metadata!$B$1,MIN(IF(OFFSET(Metadata!$A$1,0,0,Metadata!Metadata_Table_Length,1)=SUBSTITUTE(C296,"rawdatafilename","originalfilename"),ROW(OFFSET(Metadata!$A$1,0,0,Metadata!Metadata_Table_Length,1))-1,"")),0)),"")</f>
        <v/>
      </c>
      <c r="F296" t="str">
        <f t="shared" ca="1" si="18"/>
        <v/>
      </c>
      <c r="G296" t="str">
        <f t="array" aca="1" ref="G296" ca="1">IF(B296&lt;&gt;"",OFFSET(Metadata!$B$1,MIN(IF(OFFSET(Metadata!$A$1,0,0,Metadata!Metadata_Table_Length,1)=SUBSTITUTE(C296,"rawdatafilename","partnumber"),ROW(OFFSET(Metadata!$A$1,0,0,Metadata!Metadata_Table_Length,1))-1,"")),0),"")</f>
        <v/>
      </c>
      <c r="H296" t="str">
        <f t="array" aca="1" ref="H296" ca="1">IF(B296&lt;&gt;"",OFFSET(Metadata!$B$1,MIN(IF(OFFSET(Metadata!$A$1,0,0,Metadata!Metadata_Table_Length,1)=SUBSTITUTE(C296,"rawdatafilename","original_count"),ROW(OFFSET(Metadata!$A$1,0,0,Metadata!Metadata_Table_Length,1))-1,"")),0),"")</f>
        <v/>
      </c>
      <c r="I296" t="str">
        <f t="array" aca="1" ref="I296" ca="1">IF(B296&lt;&gt;"",OFFSET(Metadata!$B$1,MIN(IF(OFFSET(Metadata!$A$1,0,0,Metadata!Metadata_Table_Length,1)=SUBSTITUTE(C296,"rawdatafilename","count"),ROW(OFFSET(Metadata!$A$1,0,0,Metadata!Metadata_Table_Length,1))-1,"")),0),"")</f>
        <v/>
      </c>
      <c r="J296" t="str">
        <f t="array" aca="1" ref="J296" ca="1">IF(AND(G296&lt;&gt;"",G296&lt;&gt;G295),MAX(IF(G$2:G$2001=G296,H$2:H$2001,"")),"")</f>
        <v/>
      </c>
      <c r="K296" t="str">
        <f t="array" aca="1" ref="K296" ca="1">IF(AND(G296&lt;&gt;"",G296&lt;&gt;G295),MAX(IF(G$2:G$2001=G296,I$2:I$2001,"")),"")</f>
        <v/>
      </c>
      <c r="L296" t="str">
        <f t="shared" ca="1" si="19"/>
        <v/>
      </c>
    </row>
    <row r="297" spans="2:12" x14ac:dyDescent="0.25">
      <c r="B297" t="str">
        <f t="shared" ca="1" si="17"/>
        <v/>
      </c>
      <c r="C297" t="str">
        <f t="shared" ca="1" si="16"/>
        <v/>
      </c>
      <c r="D297" s="156" t="str">
        <f t="array" aca="1" ref="D297" ca="1">IFERROR(IF(B297&lt;&gt;"",IF(OR(EXACT(OFFSET(Metadata!$A$1,0,0,Metadata!Metadata_Table_Length,1),C297)),1,""),""),"")</f>
        <v/>
      </c>
      <c r="E297" s="163" t="str">
        <f t="array" aca="1" ref="E297" ca="1">IF(B297&lt;&gt;"",IF(D297=1,OFFSET(Metadata!$B$1,MIN(IF(OFFSET(Metadata!$A$1,0,0,Metadata!Metadata_Table_Length,1)=C297,ROW(OFFSET(Metadata!$A$1,0,0,Metadata!Metadata_Table_Length,1))-1,"")),0),OFFSET(Metadata!$B$1,MIN(IF(OFFSET(Metadata!$A$1,0,0,Metadata!Metadata_Table_Length,1)=SUBSTITUTE(C297,"rawdatafilename","originalfilename"),ROW(OFFSET(Metadata!$A$1,0,0,Metadata!Metadata_Table_Length,1))-1,"")),0)),"")</f>
        <v/>
      </c>
      <c r="F297" t="str">
        <f t="shared" ca="1" si="18"/>
        <v/>
      </c>
      <c r="G297" t="str">
        <f t="array" aca="1" ref="G297" ca="1">IF(B297&lt;&gt;"",OFFSET(Metadata!$B$1,MIN(IF(OFFSET(Metadata!$A$1,0,0,Metadata!Metadata_Table_Length,1)=SUBSTITUTE(C297,"rawdatafilename","partnumber"),ROW(OFFSET(Metadata!$A$1,0,0,Metadata!Metadata_Table_Length,1))-1,"")),0),"")</f>
        <v/>
      </c>
      <c r="H297" t="str">
        <f t="array" aca="1" ref="H297" ca="1">IF(B297&lt;&gt;"",OFFSET(Metadata!$B$1,MIN(IF(OFFSET(Metadata!$A$1,0,0,Metadata!Metadata_Table_Length,1)=SUBSTITUTE(C297,"rawdatafilename","original_count"),ROW(OFFSET(Metadata!$A$1,0,0,Metadata!Metadata_Table_Length,1))-1,"")),0),"")</f>
        <v/>
      </c>
      <c r="I297" t="str">
        <f t="array" aca="1" ref="I297" ca="1">IF(B297&lt;&gt;"",OFFSET(Metadata!$B$1,MIN(IF(OFFSET(Metadata!$A$1,0,0,Metadata!Metadata_Table_Length,1)=SUBSTITUTE(C297,"rawdatafilename","count"),ROW(OFFSET(Metadata!$A$1,0,0,Metadata!Metadata_Table_Length,1))-1,"")),0),"")</f>
        <v/>
      </c>
      <c r="J297" t="str">
        <f t="array" aca="1" ref="J297" ca="1">IF(AND(G297&lt;&gt;"",G297&lt;&gt;G296),MAX(IF(G$2:G$2001=G297,H$2:H$2001,"")),"")</f>
        <v/>
      </c>
      <c r="K297" t="str">
        <f t="array" aca="1" ref="K297" ca="1">IF(AND(G297&lt;&gt;"",G297&lt;&gt;G296),MAX(IF(G$2:G$2001=G297,I$2:I$2001,"")),"")</f>
        <v/>
      </c>
      <c r="L297" t="str">
        <f t="shared" ca="1" si="19"/>
        <v/>
      </c>
    </row>
    <row r="298" spans="2:12" x14ac:dyDescent="0.25">
      <c r="B298" t="str">
        <f t="shared" ca="1" si="17"/>
        <v/>
      </c>
      <c r="C298" t="str">
        <f t="shared" ca="1" si="16"/>
        <v/>
      </c>
      <c r="D298" s="156" t="str">
        <f t="array" aca="1" ref="D298" ca="1">IFERROR(IF(B298&lt;&gt;"",IF(OR(EXACT(OFFSET(Metadata!$A$1,0,0,Metadata!Metadata_Table_Length,1),C298)),1,""),""),"")</f>
        <v/>
      </c>
      <c r="E298" s="163" t="str">
        <f t="array" aca="1" ref="E298" ca="1">IF(B298&lt;&gt;"",IF(D298=1,OFFSET(Metadata!$B$1,MIN(IF(OFFSET(Metadata!$A$1,0,0,Metadata!Metadata_Table_Length,1)=C298,ROW(OFFSET(Metadata!$A$1,0,0,Metadata!Metadata_Table_Length,1))-1,"")),0),OFFSET(Metadata!$B$1,MIN(IF(OFFSET(Metadata!$A$1,0,0,Metadata!Metadata_Table_Length,1)=SUBSTITUTE(C298,"rawdatafilename","originalfilename"),ROW(OFFSET(Metadata!$A$1,0,0,Metadata!Metadata_Table_Length,1))-1,"")),0)),"")</f>
        <v/>
      </c>
      <c r="F298" t="str">
        <f t="shared" ca="1" si="18"/>
        <v/>
      </c>
      <c r="G298" t="str">
        <f t="array" aca="1" ref="G298" ca="1">IF(B298&lt;&gt;"",OFFSET(Metadata!$B$1,MIN(IF(OFFSET(Metadata!$A$1,0,0,Metadata!Metadata_Table_Length,1)=SUBSTITUTE(C298,"rawdatafilename","partnumber"),ROW(OFFSET(Metadata!$A$1,0,0,Metadata!Metadata_Table_Length,1))-1,"")),0),"")</f>
        <v/>
      </c>
      <c r="H298" t="str">
        <f t="array" aca="1" ref="H298" ca="1">IF(B298&lt;&gt;"",OFFSET(Metadata!$B$1,MIN(IF(OFFSET(Metadata!$A$1,0,0,Metadata!Metadata_Table_Length,1)=SUBSTITUTE(C298,"rawdatafilename","original_count"),ROW(OFFSET(Metadata!$A$1,0,0,Metadata!Metadata_Table_Length,1))-1,"")),0),"")</f>
        <v/>
      </c>
      <c r="I298" t="str">
        <f t="array" aca="1" ref="I298" ca="1">IF(B298&lt;&gt;"",OFFSET(Metadata!$B$1,MIN(IF(OFFSET(Metadata!$A$1,0,0,Metadata!Metadata_Table_Length,1)=SUBSTITUTE(C298,"rawdatafilename","count"),ROW(OFFSET(Metadata!$A$1,0,0,Metadata!Metadata_Table_Length,1))-1,"")),0),"")</f>
        <v/>
      </c>
      <c r="J298" t="str">
        <f t="array" aca="1" ref="J298" ca="1">IF(AND(G298&lt;&gt;"",G298&lt;&gt;G297),MAX(IF(G$2:G$2001=G298,H$2:H$2001,"")),"")</f>
        <v/>
      </c>
      <c r="K298" t="str">
        <f t="array" aca="1" ref="K298" ca="1">IF(AND(G298&lt;&gt;"",G298&lt;&gt;G297),MAX(IF(G$2:G$2001=G298,I$2:I$2001,"")),"")</f>
        <v/>
      </c>
      <c r="L298" t="str">
        <f t="shared" ca="1" si="19"/>
        <v/>
      </c>
    </row>
    <row r="299" spans="2:12" x14ac:dyDescent="0.25">
      <c r="B299" t="str">
        <f t="shared" ca="1" si="17"/>
        <v/>
      </c>
      <c r="C299" t="str">
        <f t="shared" ca="1" si="16"/>
        <v/>
      </c>
      <c r="D299" s="156" t="str">
        <f t="array" aca="1" ref="D299" ca="1">IFERROR(IF(B299&lt;&gt;"",IF(OR(EXACT(OFFSET(Metadata!$A$1,0,0,Metadata!Metadata_Table_Length,1),C299)),1,""),""),"")</f>
        <v/>
      </c>
      <c r="E299" s="163" t="str">
        <f t="array" aca="1" ref="E299" ca="1">IF(B299&lt;&gt;"",IF(D299=1,OFFSET(Metadata!$B$1,MIN(IF(OFFSET(Metadata!$A$1,0,0,Metadata!Metadata_Table_Length,1)=C299,ROW(OFFSET(Metadata!$A$1,0,0,Metadata!Metadata_Table_Length,1))-1,"")),0),OFFSET(Metadata!$B$1,MIN(IF(OFFSET(Metadata!$A$1,0,0,Metadata!Metadata_Table_Length,1)=SUBSTITUTE(C299,"rawdatafilename","originalfilename"),ROW(OFFSET(Metadata!$A$1,0,0,Metadata!Metadata_Table_Length,1))-1,"")),0)),"")</f>
        <v/>
      </c>
      <c r="F299" t="str">
        <f t="shared" ca="1" si="18"/>
        <v/>
      </c>
      <c r="G299" t="str">
        <f t="array" aca="1" ref="G299" ca="1">IF(B299&lt;&gt;"",OFFSET(Metadata!$B$1,MIN(IF(OFFSET(Metadata!$A$1,0,0,Metadata!Metadata_Table_Length,1)=SUBSTITUTE(C299,"rawdatafilename","partnumber"),ROW(OFFSET(Metadata!$A$1,0,0,Metadata!Metadata_Table_Length,1))-1,"")),0),"")</f>
        <v/>
      </c>
      <c r="H299" t="str">
        <f t="array" aca="1" ref="H299" ca="1">IF(B299&lt;&gt;"",OFFSET(Metadata!$B$1,MIN(IF(OFFSET(Metadata!$A$1,0,0,Metadata!Metadata_Table_Length,1)=SUBSTITUTE(C299,"rawdatafilename","original_count"),ROW(OFFSET(Metadata!$A$1,0,0,Metadata!Metadata_Table_Length,1))-1,"")),0),"")</f>
        <v/>
      </c>
      <c r="I299" t="str">
        <f t="array" aca="1" ref="I299" ca="1">IF(B299&lt;&gt;"",OFFSET(Metadata!$B$1,MIN(IF(OFFSET(Metadata!$A$1,0,0,Metadata!Metadata_Table_Length,1)=SUBSTITUTE(C299,"rawdatafilename","count"),ROW(OFFSET(Metadata!$A$1,0,0,Metadata!Metadata_Table_Length,1))-1,"")),0),"")</f>
        <v/>
      </c>
      <c r="J299" t="str">
        <f t="array" aca="1" ref="J299" ca="1">IF(AND(G299&lt;&gt;"",G299&lt;&gt;G298),MAX(IF(G$2:G$2001=G299,H$2:H$2001,"")),"")</f>
        <v/>
      </c>
      <c r="K299" t="str">
        <f t="array" aca="1" ref="K299" ca="1">IF(AND(G299&lt;&gt;"",G299&lt;&gt;G298),MAX(IF(G$2:G$2001=G299,I$2:I$2001,"")),"")</f>
        <v/>
      </c>
      <c r="L299" t="str">
        <f t="shared" ca="1" si="19"/>
        <v/>
      </c>
    </row>
    <row r="300" spans="2:12" x14ac:dyDescent="0.25">
      <c r="B300" t="str">
        <f t="shared" ca="1" si="17"/>
        <v/>
      </c>
      <c r="C300" t="str">
        <f t="shared" ca="1" si="16"/>
        <v/>
      </c>
      <c r="D300" s="156" t="str">
        <f t="array" aca="1" ref="D300" ca="1">IFERROR(IF(B300&lt;&gt;"",IF(OR(EXACT(OFFSET(Metadata!$A$1,0,0,Metadata!Metadata_Table_Length,1),C300)),1,""),""),"")</f>
        <v/>
      </c>
      <c r="E300" s="163" t="str">
        <f t="array" aca="1" ref="E300" ca="1">IF(B300&lt;&gt;"",IF(D300=1,OFFSET(Metadata!$B$1,MIN(IF(OFFSET(Metadata!$A$1,0,0,Metadata!Metadata_Table_Length,1)=C300,ROW(OFFSET(Metadata!$A$1,0,0,Metadata!Metadata_Table_Length,1))-1,"")),0),OFFSET(Metadata!$B$1,MIN(IF(OFFSET(Metadata!$A$1,0,0,Metadata!Metadata_Table_Length,1)=SUBSTITUTE(C300,"rawdatafilename","originalfilename"),ROW(OFFSET(Metadata!$A$1,0,0,Metadata!Metadata_Table_Length,1))-1,"")),0)),"")</f>
        <v/>
      </c>
      <c r="F300" t="str">
        <f t="shared" ca="1" si="18"/>
        <v/>
      </c>
      <c r="G300" t="str">
        <f t="array" aca="1" ref="G300" ca="1">IF(B300&lt;&gt;"",OFFSET(Metadata!$B$1,MIN(IF(OFFSET(Metadata!$A$1,0,0,Metadata!Metadata_Table_Length,1)=SUBSTITUTE(C300,"rawdatafilename","partnumber"),ROW(OFFSET(Metadata!$A$1,0,0,Metadata!Metadata_Table_Length,1))-1,"")),0),"")</f>
        <v/>
      </c>
      <c r="H300" t="str">
        <f t="array" aca="1" ref="H300" ca="1">IF(B300&lt;&gt;"",OFFSET(Metadata!$B$1,MIN(IF(OFFSET(Metadata!$A$1,0,0,Metadata!Metadata_Table_Length,1)=SUBSTITUTE(C300,"rawdatafilename","original_count"),ROW(OFFSET(Metadata!$A$1,0,0,Metadata!Metadata_Table_Length,1))-1,"")),0),"")</f>
        <v/>
      </c>
      <c r="I300" t="str">
        <f t="array" aca="1" ref="I300" ca="1">IF(B300&lt;&gt;"",OFFSET(Metadata!$B$1,MIN(IF(OFFSET(Metadata!$A$1,0,0,Metadata!Metadata_Table_Length,1)=SUBSTITUTE(C300,"rawdatafilename","count"),ROW(OFFSET(Metadata!$A$1,0,0,Metadata!Metadata_Table_Length,1))-1,"")),0),"")</f>
        <v/>
      </c>
      <c r="J300" t="str">
        <f t="array" aca="1" ref="J300" ca="1">IF(AND(G300&lt;&gt;"",G300&lt;&gt;G299),MAX(IF(G$2:G$2001=G300,H$2:H$2001,"")),"")</f>
        <v/>
      </c>
      <c r="K300" t="str">
        <f t="array" aca="1" ref="K300" ca="1">IF(AND(G300&lt;&gt;"",G300&lt;&gt;G299),MAX(IF(G$2:G$2001=G300,I$2:I$2001,"")),"")</f>
        <v/>
      </c>
      <c r="L300" t="str">
        <f t="shared" ca="1" si="19"/>
        <v/>
      </c>
    </row>
    <row r="301" spans="2:12" x14ac:dyDescent="0.25">
      <c r="B301" t="str">
        <f t="shared" ca="1" si="17"/>
        <v/>
      </c>
      <c r="C301" t="str">
        <f t="shared" ca="1" si="16"/>
        <v/>
      </c>
      <c r="D301" s="156" t="str">
        <f t="array" aca="1" ref="D301" ca="1">IFERROR(IF(B301&lt;&gt;"",IF(OR(EXACT(OFFSET(Metadata!$A$1,0,0,Metadata!Metadata_Table_Length,1),C301)),1,""),""),"")</f>
        <v/>
      </c>
      <c r="E301" s="163" t="str">
        <f t="array" aca="1" ref="E301" ca="1">IF(B301&lt;&gt;"",IF(D301=1,OFFSET(Metadata!$B$1,MIN(IF(OFFSET(Metadata!$A$1,0,0,Metadata!Metadata_Table_Length,1)=C301,ROW(OFFSET(Metadata!$A$1,0,0,Metadata!Metadata_Table_Length,1))-1,"")),0),OFFSET(Metadata!$B$1,MIN(IF(OFFSET(Metadata!$A$1,0,0,Metadata!Metadata_Table_Length,1)=SUBSTITUTE(C301,"rawdatafilename","originalfilename"),ROW(OFFSET(Metadata!$A$1,0,0,Metadata!Metadata_Table_Length,1))-1,"")),0)),"")</f>
        <v/>
      </c>
      <c r="F301" t="str">
        <f t="shared" ca="1" si="18"/>
        <v/>
      </c>
      <c r="G301" t="str">
        <f t="array" aca="1" ref="G301" ca="1">IF(B301&lt;&gt;"",OFFSET(Metadata!$B$1,MIN(IF(OFFSET(Metadata!$A$1,0,0,Metadata!Metadata_Table_Length,1)=SUBSTITUTE(C301,"rawdatafilename","partnumber"),ROW(OFFSET(Metadata!$A$1,0,0,Metadata!Metadata_Table_Length,1))-1,"")),0),"")</f>
        <v/>
      </c>
      <c r="H301" t="str">
        <f t="array" aca="1" ref="H301" ca="1">IF(B301&lt;&gt;"",OFFSET(Metadata!$B$1,MIN(IF(OFFSET(Metadata!$A$1,0,0,Metadata!Metadata_Table_Length,1)=SUBSTITUTE(C301,"rawdatafilename","original_count"),ROW(OFFSET(Metadata!$A$1,0,0,Metadata!Metadata_Table_Length,1))-1,"")),0),"")</f>
        <v/>
      </c>
      <c r="I301" t="str">
        <f t="array" aca="1" ref="I301" ca="1">IF(B301&lt;&gt;"",OFFSET(Metadata!$B$1,MIN(IF(OFFSET(Metadata!$A$1,0,0,Metadata!Metadata_Table_Length,1)=SUBSTITUTE(C301,"rawdatafilename","count"),ROW(OFFSET(Metadata!$A$1,0,0,Metadata!Metadata_Table_Length,1))-1,"")),0),"")</f>
        <v/>
      </c>
      <c r="J301" t="str">
        <f t="array" aca="1" ref="J301" ca="1">IF(AND(G301&lt;&gt;"",G301&lt;&gt;G300),MAX(IF(G$2:G$2001=G301,H$2:H$2001,"")),"")</f>
        <v/>
      </c>
      <c r="K301" t="str">
        <f t="array" aca="1" ref="K301" ca="1">IF(AND(G301&lt;&gt;"",G301&lt;&gt;G300),MAX(IF(G$2:G$2001=G301,I$2:I$2001,"")),"")</f>
        <v/>
      </c>
      <c r="L301" t="str">
        <f t="shared" ca="1" si="19"/>
        <v/>
      </c>
    </row>
    <row r="302" spans="2:12" x14ac:dyDescent="0.25">
      <c r="B302" t="str">
        <f t="shared" ca="1" si="17"/>
        <v/>
      </c>
      <c r="C302" t="str">
        <f t="shared" ca="1" si="16"/>
        <v/>
      </c>
      <c r="D302" s="156" t="str">
        <f t="array" aca="1" ref="D302" ca="1">IFERROR(IF(B302&lt;&gt;"",IF(OR(EXACT(OFFSET(Metadata!$A$1,0,0,Metadata!Metadata_Table_Length,1),C302)),1,""),""),"")</f>
        <v/>
      </c>
      <c r="E302" s="163" t="str">
        <f t="array" aca="1" ref="E302" ca="1">IF(B302&lt;&gt;"",IF(D302=1,OFFSET(Metadata!$B$1,MIN(IF(OFFSET(Metadata!$A$1,0,0,Metadata!Metadata_Table_Length,1)=C302,ROW(OFFSET(Metadata!$A$1,0,0,Metadata!Metadata_Table_Length,1))-1,"")),0),OFFSET(Metadata!$B$1,MIN(IF(OFFSET(Metadata!$A$1,0,0,Metadata!Metadata_Table_Length,1)=SUBSTITUTE(C302,"rawdatafilename","originalfilename"),ROW(OFFSET(Metadata!$A$1,0,0,Metadata!Metadata_Table_Length,1))-1,"")),0)),"")</f>
        <v/>
      </c>
      <c r="F302" t="str">
        <f t="shared" ca="1" si="18"/>
        <v/>
      </c>
      <c r="G302" t="str">
        <f t="array" aca="1" ref="G302" ca="1">IF(B302&lt;&gt;"",OFFSET(Metadata!$B$1,MIN(IF(OFFSET(Metadata!$A$1,0,0,Metadata!Metadata_Table_Length,1)=SUBSTITUTE(C302,"rawdatafilename","partnumber"),ROW(OFFSET(Metadata!$A$1,0,0,Metadata!Metadata_Table_Length,1))-1,"")),0),"")</f>
        <v/>
      </c>
      <c r="H302" t="str">
        <f t="array" aca="1" ref="H302" ca="1">IF(B302&lt;&gt;"",OFFSET(Metadata!$B$1,MIN(IF(OFFSET(Metadata!$A$1,0,0,Metadata!Metadata_Table_Length,1)=SUBSTITUTE(C302,"rawdatafilename","original_count"),ROW(OFFSET(Metadata!$A$1,0,0,Metadata!Metadata_Table_Length,1))-1,"")),0),"")</f>
        <v/>
      </c>
      <c r="I302" t="str">
        <f t="array" aca="1" ref="I302" ca="1">IF(B302&lt;&gt;"",OFFSET(Metadata!$B$1,MIN(IF(OFFSET(Metadata!$A$1,0,0,Metadata!Metadata_Table_Length,1)=SUBSTITUTE(C302,"rawdatafilename","count"),ROW(OFFSET(Metadata!$A$1,0,0,Metadata!Metadata_Table_Length,1))-1,"")),0),"")</f>
        <v/>
      </c>
      <c r="J302" t="str">
        <f t="array" aca="1" ref="J302" ca="1">IF(AND(G302&lt;&gt;"",G302&lt;&gt;G301),MAX(IF(G$2:G$2001=G302,H$2:H$2001,"")),"")</f>
        <v/>
      </c>
      <c r="K302" t="str">
        <f t="array" aca="1" ref="K302" ca="1">IF(AND(G302&lt;&gt;"",G302&lt;&gt;G301),MAX(IF(G$2:G$2001=G302,I$2:I$2001,"")),"")</f>
        <v/>
      </c>
      <c r="L302" t="str">
        <f t="shared" ca="1" si="19"/>
        <v/>
      </c>
    </row>
    <row r="303" spans="2:12" x14ac:dyDescent="0.25">
      <c r="B303" t="str">
        <f t="shared" ca="1" si="17"/>
        <v/>
      </c>
      <c r="C303" t="str">
        <f t="shared" ca="1" si="16"/>
        <v/>
      </c>
      <c r="D303" s="156" t="str">
        <f t="array" aca="1" ref="D303" ca="1">IFERROR(IF(B303&lt;&gt;"",IF(OR(EXACT(OFFSET(Metadata!$A$1,0,0,Metadata!Metadata_Table_Length,1),C303)),1,""),""),"")</f>
        <v/>
      </c>
      <c r="E303" s="163" t="str">
        <f t="array" aca="1" ref="E303" ca="1">IF(B303&lt;&gt;"",IF(D303=1,OFFSET(Metadata!$B$1,MIN(IF(OFFSET(Metadata!$A$1,0,0,Metadata!Metadata_Table_Length,1)=C303,ROW(OFFSET(Metadata!$A$1,0,0,Metadata!Metadata_Table_Length,1))-1,"")),0),OFFSET(Metadata!$B$1,MIN(IF(OFFSET(Metadata!$A$1,0,0,Metadata!Metadata_Table_Length,1)=SUBSTITUTE(C303,"rawdatafilename","originalfilename"),ROW(OFFSET(Metadata!$A$1,0,0,Metadata!Metadata_Table_Length,1))-1,"")),0)),"")</f>
        <v/>
      </c>
      <c r="F303" t="str">
        <f t="shared" ca="1" si="18"/>
        <v/>
      </c>
      <c r="G303" t="str">
        <f t="array" aca="1" ref="G303" ca="1">IF(B303&lt;&gt;"",OFFSET(Metadata!$B$1,MIN(IF(OFFSET(Metadata!$A$1,0,0,Metadata!Metadata_Table_Length,1)=SUBSTITUTE(C303,"rawdatafilename","partnumber"),ROW(OFFSET(Metadata!$A$1,0,0,Metadata!Metadata_Table_Length,1))-1,"")),0),"")</f>
        <v/>
      </c>
      <c r="H303" t="str">
        <f t="array" aca="1" ref="H303" ca="1">IF(B303&lt;&gt;"",OFFSET(Metadata!$B$1,MIN(IF(OFFSET(Metadata!$A$1,0,0,Metadata!Metadata_Table_Length,1)=SUBSTITUTE(C303,"rawdatafilename","original_count"),ROW(OFFSET(Metadata!$A$1,0,0,Metadata!Metadata_Table_Length,1))-1,"")),0),"")</f>
        <v/>
      </c>
      <c r="I303" t="str">
        <f t="array" aca="1" ref="I303" ca="1">IF(B303&lt;&gt;"",OFFSET(Metadata!$B$1,MIN(IF(OFFSET(Metadata!$A$1,0,0,Metadata!Metadata_Table_Length,1)=SUBSTITUTE(C303,"rawdatafilename","count"),ROW(OFFSET(Metadata!$A$1,0,0,Metadata!Metadata_Table_Length,1))-1,"")),0),"")</f>
        <v/>
      </c>
      <c r="J303" t="str">
        <f t="array" aca="1" ref="J303" ca="1">IF(AND(G303&lt;&gt;"",G303&lt;&gt;G302),MAX(IF(G$2:G$2001=G303,H$2:H$2001,"")),"")</f>
        <v/>
      </c>
      <c r="K303" t="str">
        <f t="array" aca="1" ref="K303" ca="1">IF(AND(G303&lt;&gt;"",G303&lt;&gt;G302),MAX(IF(G$2:G$2001=G303,I$2:I$2001,"")),"")</f>
        <v/>
      </c>
      <c r="L303" t="str">
        <f t="shared" ca="1" si="19"/>
        <v/>
      </c>
    </row>
    <row r="304" spans="2:12" x14ac:dyDescent="0.25">
      <c r="B304" t="str">
        <f t="shared" ca="1" si="17"/>
        <v/>
      </c>
      <c r="C304" t="str">
        <f t="shared" ca="1" si="16"/>
        <v/>
      </c>
      <c r="D304" s="156" t="str">
        <f t="array" aca="1" ref="D304" ca="1">IFERROR(IF(B304&lt;&gt;"",IF(OR(EXACT(OFFSET(Metadata!$A$1,0,0,Metadata!Metadata_Table_Length,1),C304)),1,""),""),"")</f>
        <v/>
      </c>
      <c r="E304" s="163" t="str">
        <f t="array" aca="1" ref="E304" ca="1">IF(B304&lt;&gt;"",IF(D304=1,OFFSET(Metadata!$B$1,MIN(IF(OFFSET(Metadata!$A$1,0,0,Metadata!Metadata_Table_Length,1)=C304,ROW(OFFSET(Metadata!$A$1,0,0,Metadata!Metadata_Table_Length,1))-1,"")),0),OFFSET(Metadata!$B$1,MIN(IF(OFFSET(Metadata!$A$1,0,0,Metadata!Metadata_Table_Length,1)=SUBSTITUTE(C304,"rawdatafilename","originalfilename"),ROW(OFFSET(Metadata!$A$1,0,0,Metadata!Metadata_Table_Length,1))-1,"")),0)),"")</f>
        <v/>
      </c>
      <c r="F304" t="str">
        <f t="shared" ca="1" si="18"/>
        <v/>
      </c>
      <c r="G304" t="str">
        <f t="array" aca="1" ref="G304" ca="1">IF(B304&lt;&gt;"",OFFSET(Metadata!$B$1,MIN(IF(OFFSET(Metadata!$A$1,0,0,Metadata!Metadata_Table_Length,1)=SUBSTITUTE(C304,"rawdatafilename","partnumber"),ROW(OFFSET(Metadata!$A$1,0,0,Metadata!Metadata_Table_Length,1))-1,"")),0),"")</f>
        <v/>
      </c>
      <c r="H304" t="str">
        <f t="array" aca="1" ref="H304" ca="1">IF(B304&lt;&gt;"",OFFSET(Metadata!$B$1,MIN(IF(OFFSET(Metadata!$A$1,0,0,Metadata!Metadata_Table_Length,1)=SUBSTITUTE(C304,"rawdatafilename","original_count"),ROW(OFFSET(Metadata!$A$1,0,0,Metadata!Metadata_Table_Length,1))-1,"")),0),"")</f>
        <v/>
      </c>
      <c r="I304" t="str">
        <f t="array" aca="1" ref="I304" ca="1">IF(B304&lt;&gt;"",OFFSET(Metadata!$B$1,MIN(IF(OFFSET(Metadata!$A$1,0,0,Metadata!Metadata_Table_Length,1)=SUBSTITUTE(C304,"rawdatafilename","count"),ROW(OFFSET(Metadata!$A$1,0,0,Metadata!Metadata_Table_Length,1))-1,"")),0),"")</f>
        <v/>
      </c>
      <c r="J304" t="str">
        <f t="array" aca="1" ref="J304" ca="1">IF(AND(G304&lt;&gt;"",G304&lt;&gt;G303),MAX(IF(G$2:G$2001=G304,H$2:H$2001,"")),"")</f>
        <v/>
      </c>
      <c r="K304" t="str">
        <f t="array" aca="1" ref="K304" ca="1">IF(AND(G304&lt;&gt;"",G304&lt;&gt;G303),MAX(IF(G$2:G$2001=G304,I$2:I$2001,"")),"")</f>
        <v/>
      </c>
      <c r="L304" t="str">
        <f t="shared" ca="1" si="19"/>
        <v/>
      </c>
    </row>
    <row r="305" spans="2:12" x14ac:dyDescent="0.25">
      <c r="B305" t="str">
        <f t="shared" ca="1" si="17"/>
        <v/>
      </c>
      <c r="C305" t="str">
        <f t="shared" ca="1" si="16"/>
        <v/>
      </c>
      <c r="D305" s="156" t="str">
        <f t="array" aca="1" ref="D305" ca="1">IFERROR(IF(B305&lt;&gt;"",IF(OR(EXACT(OFFSET(Metadata!$A$1,0,0,Metadata!Metadata_Table_Length,1),C305)),1,""),""),"")</f>
        <v/>
      </c>
      <c r="E305" s="163" t="str">
        <f t="array" aca="1" ref="E305" ca="1">IF(B305&lt;&gt;"",IF(D305=1,OFFSET(Metadata!$B$1,MIN(IF(OFFSET(Metadata!$A$1,0,0,Metadata!Metadata_Table_Length,1)=C305,ROW(OFFSET(Metadata!$A$1,0,0,Metadata!Metadata_Table_Length,1))-1,"")),0),OFFSET(Metadata!$B$1,MIN(IF(OFFSET(Metadata!$A$1,0,0,Metadata!Metadata_Table_Length,1)=SUBSTITUTE(C305,"rawdatafilename","originalfilename"),ROW(OFFSET(Metadata!$A$1,0,0,Metadata!Metadata_Table_Length,1))-1,"")),0)),"")</f>
        <v/>
      </c>
      <c r="F305" t="str">
        <f t="shared" ca="1" si="18"/>
        <v/>
      </c>
      <c r="G305" t="str">
        <f t="array" aca="1" ref="G305" ca="1">IF(B305&lt;&gt;"",OFFSET(Metadata!$B$1,MIN(IF(OFFSET(Metadata!$A$1,0,0,Metadata!Metadata_Table_Length,1)=SUBSTITUTE(C305,"rawdatafilename","partnumber"),ROW(OFFSET(Metadata!$A$1,0,0,Metadata!Metadata_Table_Length,1))-1,"")),0),"")</f>
        <v/>
      </c>
      <c r="H305" t="str">
        <f t="array" aca="1" ref="H305" ca="1">IF(B305&lt;&gt;"",OFFSET(Metadata!$B$1,MIN(IF(OFFSET(Metadata!$A$1,0,0,Metadata!Metadata_Table_Length,1)=SUBSTITUTE(C305,"rawdatafilename","original_count"),ROW(OFFSET(Metadata!$A$1,0,0,Metadata!Metadata_Table_Length,1))-1,"")),0),"")</f>
        <v/>
      </c>
      <c r="I305" t="str">
        <f t="array" aca="1" ref="I305" ca="1">IF(B305&lt;&gt;"",OFFSET(Metadata!$B$1,MIN(IF(OFFSET(Metadata!$A$1,0,0,Metadata!Metadata_Table_Length,1)=SUBSTITUTE(C305,"rawdatafilename","count"),ROW(OFFSET(Metadata!$A$1,0,0,Metadata!Metadata_Table_Length,1))-1,"")),0),"")</f>
        <v/>
      </c>
      <c r="J305" t="str">
        <f t="array" aca="1" ref="J305" ca="1">IF(AND(G305&lt;&gt;"",G305&lt;&gt;G304),MAX(IF(G$2:G$2001=G305,H$2:H$2001,"")),"")</f>
        <v/>
      </c>
      <c r="K305" t="str">
        <f t="array" aca="1" ref="K305" ca="1">IF(AND(G305&lt;&gt;"",G305&lt;&gt;G304),MAX(IF(G$2:G$2001=G305,I$2:I$2001,"")),"")</f>
        <v/>
      </c>
      <c r="L305" t="str">
        <f t="shared" ca="1" si="19"/>
        <v/>
      </c>
    </row>
    <row r="306" spans="2:12" x14ac:dyDescent="0.25">
      <c r="B306" t="str">
        <f t="shared" ca="1" si="17"/>
        <v/>
      </c>
      <c r="C306" t="str">
        <f t="shared" ca="1" si="16"/>
        <v/>
      </c>
      <c r="D306" s="156" t="str">
        <f t="array" aca="1" ref="D306" ca="1">IFERROR(IF(B306&lt;&gt;"",IF(OR(EXACT(OFFSET(Metadata!$A$1,0,0,Metadata!Metadata_Table_Length,1),C306)),1,""),""),"")</f>
        <v/>
      </c>
      <c r="E306" s="163" t="str">
        <f t="array" aca="1" ref="E306" ca="1">IF(B306&lt;&gt;"",IF(D306=1,OFFSET(Metadata!$B$1,MIN(IF(OFFSET(Metadata!$A$1,0,0,Metadata!Metadata_Table_Length,1)=C306,ROW(OFFSET(Metadata!$A$1,0,0,Metadata!Metadata_Table_Length,1))-1,"")),0),OFFSET(Metadata!$B$1,MIN(IF(OFFSET(Metadata!$A$1,0,0,Metadata!Metadata_Table_Length,1)=SUBSTITUTE(C306,"rawdatafilename","originalfilename"),ROW(OFFSET(Metadata!$A$1,0,0,Metadata!Metadata_Table_Length,1))-1,"")),0)),"")</f>
        <v/>
      </c>
      <c r="F306" t="str">
        <f t="shared" ca="1" si="18"/>
        <v/>
      </c>
      <c r="G306" t="str">
        <f t="array" aca="1" ref="G306" ca="1">IF(B306&lt;&gt;"",OFFSET(Metadata!$B$1,MIN(IF(OFFSET(Metadata!$A$1,0,0,Metadata!Metadata_Table_Length,1)=SUBSTITUTE(C306,"rawdatafilename","partnumber"),ROW(OFFSET(Metadata!$A$1,0,0,Metadata!Metadata_Table_Length,1))-1,"")),0),"")</f>
        <v/>
      </c>
      <c r="H306" t="str">
        <f t="array" aca="1" ref="H306" ca="1">IF(B306&lt;&gt;"",OFFSET(Metadata!$B$1,MIN(IF(OFFSET(Metadata!$A$1,0,0,Metadata!Metadata_Table_Length,1)=SUBSTITUTE(C306,"rawdatafilename","original_count"),ROW(OFFSET(Metadata!$A$1,0,0,Metadata!Metadata_Table_Length,1))-1,"")),0),"")</f>
        <v/>
      </c>
      <c r="I306" t="str">
        <f t="array" aca="1" ref="I306" ca="1">IF(B306&lt;&gt;"",OFFSET(Metadata!$B$1,MIN(IF(OFFSET(Metadata!$A$1,0,0,Metadata!Metadata_Table_Length,1)=SUBSTITUTE(C306,"rawdatafilename","count"),ROW(OFFSET(Metadata!$A$1,0,0,Metadata!Metadata_Table_Length,1))-1,"")),0),"")</f>
        <v/>
      </c>
      <c r="J306" t="str">
        <f t="array" aca="1" ref="J306" ca="1">IF(AND(G306&lt;&gt;"",G306&lt;&gt;G305),MAX(IF(G$2:G$2001=G306,H$2:H$2001,"")),"")</f>
        <v/>
      </c>
      <c r="K306" t="str">
        <f t="array" aca="1" ref="K306" ca="1">IF(AND(G306&lt;&gt;"",G306&lt;&gt;G305),MAX(IF(G$2:G$2001=G306,I$2:I$2001,"")),"")</f>
        <v/>
      </c>
      <c r="L306" t="str">
        <f t="shared" ca="1" si="19"/>
        <v/>
      </c>
    </row>
    <row r="307" spans="2:12" x14ac:dyDescent="0.25">
      <c r="B307" t="str">
        <f t="shared" ca="1" si="17"/>
        <v/>
      </c>
      <c r="C307" t="str">
        <f t="shared" ca="1" si="16"/>
        <v/>
      </c>
      <c r="D307" s="156" t="str">
        <f t="array" aca="1" ref="D307" ca="1">IFERROR(IF(B307&lt;&gt;"",IF(OR(EXACT(OFFSET(Metadata!$A$1,0,0,Metadata!Metadata_Table_Length,1),C307)),1,""),""),"")</f>
        <v/>
      </c>
      <c r="E307" s="163" t="str">
        <f t="array" aca="1" ref="E307" ca="1">IF(B307&lt;&gt;"",IF(D307=1,OFFSET(Metadata!$B$1,MIN(IF(OFFSET(Metadata!$A$1,0,0,Metadata!Metadata_Table_Length,1)=C307,ROW(OFFSET(Metadata!$A$1,0,0,Metadata!Metadata_Table_Length,1))-1,"")),0),OFFSET(Metadata!$B$1,MIN(IF(OFFSET(Metadata!$A$1,0,0,Metadata!Metadata_Table_Length,1)=SUBSTITUTE(C307,"rawdatafilename","originalfilename"),ROW(OFFSET(Metadata!$A$1,0,0,Metadata!Metadata_Table_Length,1))-1,"")),0)),"")</f>
        <v/>
      </c>
      <c r="F307" t="str">
        <f t="shared" ca="1" si="18"/>
        <v/>
      </c>
      <c r="G307" t="str">
        <f t="array" aca="1" ref="G307" ca="1">IF(B307&lt;&gt;"",OFFSET(Metadata!$B$1,MIN(IF(OFFSET(Metadata!$A$1,0,0,Metadata!Metadata_Table_Length,1)=SUBSTITUTE(C307,"rawdatafilename","partnumber"),ROW(OFFSET(Metadata!$A$1,0,0,Metadata!Metadata_Table_Length,1))-1,"")),0),"")</f>
        <v/>
      </c>
      <c r="H307" t="str">
        <f t="array" aca="1" ref="H307" ca="1">IF(B307&lt;&gt;"",OFFSET(Metadata!$B$1,MIN(IF(OFFSET(Metadata!$A$1,0,0,Metadata!Metadata_Table_Length,1)=SUBSTITUTE(C307,"rawdatafilename","original_count"),ROW(OFFSET(Metadata!$A$1,0,0,Metadata!Metadata_Table_Length,1))-1,"")),0),"")</f>
        <v/>
      </c>
      <c r="I307" t="str">
        <f t="array" aca="1" ref="I307" ca="1">IF(B307&lt;&gt;"",OFFSET(Metadata!$B$1,MIN(IF(OFFSET(Metadata!$A$1,0,0,Metadata!Metadata_Table_Length,1)=SUBSTITUTE(C307,"rawdatafilename","count"),ROW(OFFSET(Metadata!$A$1,0,0,Metadata!Metadata_Table_Length,1))-1,"")),0),"")</f>
        <v/>
      </c>
      <c r="J307" t="str">
        <f t="array" aca="1" ref="J307" ca="1">IF(AND(G307&lt;&gt;"",G307&lt;&gt;G306),MAX(IF(G$2:G$2001=G307,H$2:H$2001,"")),"")</f>
        <v/>
      </c>
      <c r="K307" t="str">
        <f t="array" aca="1" ref="K307" ca="1">IF(AND(G307&lt;&gt;"",G307&lt;&gt;G306),MAX(IF(G$2:G$2001=G307,I$2:I$2001,"")),"")</f>
        <v/>
      </c>
      <c r="L307" t="str">
        <f t="shared" ca="1" si="19"/>
        <v/>
      </c>
    </row>
    <row r="308" spans="2:12" x14ac:dyDescent="0.25">
      <c r="B308" t="str">
        <f t="shared" ca="1" si="17"/>
        <v/>
      </c>
      <c r="C308" t="str">
        <f t="shared" ca="1" si="16"/>
        <v/>
      </c>
      <c r="D308" s="156" t="str">
        <f t="array" aca="1" ref="D308" ca="1">IFERROR(IF(B308&lt;&gt;"",IF(OR(EXACT(OFFSET(Metadata!$A$1,0,0,Metadata!Metadata_Table_Length,1),C308)),1,""),""),"")</f>
        <v/>
      </c>
      <c r="E308" s="163" t="str">
        <f t="array" aca="1" ref="E308" ca="1">IF(B308&lt;&gt;"",IF(D308=1,OFFSET(Metadata!$B$1,MIN(IF(OFFSET(Metadata!$A$1,0,0,Metadata!Metadata_Table_Length,1)=C308,ROW(OFFSET(Metadata!$A$1,0,0,Metadata!Metadata_Table_Length,1))-1,"")),0),OFFSET(Metadata!$B$1,MIN(IF(OFFSET(Metadata!$A$1,0,0,Metadata!Metadata_Table_Length,1)=SUBSTITUTE(C308,"rawdatafilename","originalfilename"),ROW(OFFSET(Metadata!$A$1,0,0,Metadata!Metadata_Table_Length,1))-1,"")),0)),"")</f>
        <v/>
      </c>
      <c r="F308" t="str">
        <f t="shared" ca="1" si="18"/>
        <v/>
      </c>
      <c r="G308" t="str">
        <f t="array" aca="1" ref="G308" ca="1">IF(B308&lt;&gt;"",OFFSET(Metadata!$B$1,MIN(IF(OFFSET(Metadata!$A$1,0,0,Metadata!Metadata_Table_Length,1)=SUBSTITUTE(C308,"rawdatafilename","partnumber"),ROW(OFFSET(Metadata!$A$1,0,0,Metadata!Metadata_Table_Length,1))-1,"")),0),"")</f>
        <v/>
      </c>
      <c r="H308" t="str">
        <f t="array" aca="1" ref="H308" ca="1">IF(B308&lt;&gt;"",OFFSET(Metadata!$B$1,MIN(IF(OFFSET(Metadata!$A$1,0,0,Metadata!Metadata_Table_Length,1)=SUBSTITUTE(C308,"rawdatafilename","original_count"),ROW(OFFSET(Metadata!$A$1,0,0,Metadata!Metadata_Table_Length,1))-1,"")),0),"")</f>
        <v/>
      </c>
      <c r="I308" t="str">
        <f t="array" aca="1" ref="I308" ca="1">IF(B308&lt;&gt;"",OFFSET(Metadata!$B$1,MIN(IF(OFFSET(Metadata!$A$1,0,0,Metadata!Metadata_Table_Length,1)=SUBSTITUTE(C308,"rawdatafilename","count"),ROW(OFFSET(Metadata!$A$1,0,0,Metadata!Metadata_Table_Length,1))-1,"")),0),"")</f>
        <v/>
      </c>
      <c r="J308" t="str">
        <f t="array" aca="1" ref="J308" ca="1">IF(AND(G308&lt;&gt;"",G308&lt;&gt;G307),MAX(IF(G$2:G$2001=G308,H$2:H$2001,"")),"")</f>
        <v/>
      </c>
      <c r="K308" t="str">
        <f t="array" aca="1" ref="K308" ca="1">IF(AND(G308&lt;&gt;"",G308&lt;&gt;G307),MAX(IF(G$2:G$2001=G308,I$2:I$2001,"")),"")</f>
        <v/>
      </c>
      <c r="L308" t="str">
        <f t="shared" ca="1" si="19"/>
        <v/>
      </c>
    </row>
    <row r="309" spans="2:12" x14ac:dyDescent="0.25">
      <c r="B309" t="str">
        <f t="shared" ca="1" si="17"/>
        <v/>
      </c>
      <c r="C309" t="str">
        <f t="shared" ca="1" si="16"/>
        <v/>
      </c>
      <c r="D309" s="156" t="str">
        <f t="array" aca="1" ref="D309" ca="1">IFERROR(IF(B309&lt;&gt;"",IF(OR(EXACT(OFFSET(Metadata!$A$1,0,0,Metadata!Metadata_Table_Length,1),C309)),1,""),""),"")</f>
        <v/>
      </c>
      <c r="E309" s="163" t="str">
        <f t="array" aca="1" ref="E309" ca="1">IF(B309&lt;&gt;"",IF(D309=1,OFFSET(Metadata!$B$1,MIN(IF(OFFSET(Metadata!$A$1,0,0,Metadata!Metadata_Table_Length,1)=C309,ROW(OFFSET(Metadata!$A$1,0,0,Metadata!Metadata_Table_Length,1))-1,"")),0),OFFSET(Metadata!$B$1,MIN(IF(OFFSET(Metadata!$A$1,0,0,Metadata!Metadata_Table_Length,1)=SUBSTITUTE(C309,"rawdatafilename","originalfilename"),ROW(OFFSET(Metadata!$A$1,0,0,Metadata!Metadata_Table_Length,1))-1,"")),0)),"")</f>
        <v/>
      </c>
      <c r="F309" t="str">
        <f t="shared" ca="1" si="18"/>
        <v/>
      </c>
      <c r="G309" t="str">
        <f t="array" aca="1" ref="G309" ca="1">IF(B309&lt;&gt;"",OFFSET(Metadata!$B$1,MIN(IF(OFFSET(Metadata!$A$1,0,0,Metadata!Metadata_Table_Length,1)=SUBSTITUTE(C309,"rawdatafilename","partnumber"),ROW(OFFSET(Metadata!$A$1,0,0,Metadata!Metadata_Table_Length,1))-1,"")),0),"")</f>
        <v/>
      </c>
      <c r="H309" t="str">
        <f t="array" aca="1" ref="H309" ca="1">IF(B309&lt;&gt;"",OFFSET(Metadata!$B$1,MIN(IF(OFFSET(Metadata!$A$1,0,0,Metadata!Metadata_Table_Length,1)=SUBSTITUTE(C309,"rawdatafilename","original_count"),ROW(OFFSET(Metadata!$A$1,0,0,Metadata!Metadata_Table_Length,1))-1,"")),0),"")</f>
        <v/>
      </c>
      <c r="I309" t="str">
        <f t="array" aca="1" ref="I309" ca="1">IF(B309&lt;&gt;"",OFFSET(Metadata!$B$1,MIN(IF(OFFSET(Metadata!$A$1,0,0,Metadata!Metadata_Table_Length,1)=SUBSTITUTE(C309,"rawdatafilename","count"),ROW(OFFSET(Metadata!$A$1,0,0,Metadata!Metadata_Table_Length,1))-1,"")),0),"")</f>
        <v/>
      </c>
      <c r="J309" t="str">
        <f t="array" aca="1" ref="J309" ca="1">IF(AND(G309&lt;&gt;"",G309&lt;&gt;G308),MAX(IF(G$2:G$2001=G309,H$2:H$2001,"")),"")</f>
        <v/>
      </c>
      <c r="K309" t="str">
        <f t="array" aca="1" ref="K309" ca="1">IF(AND(G309&lt;&gt;"",G309&lt;&gt;G308),MAX(IF(G$2:G$2001=G309,I$2:I$2001,"")),"")</f>
        <v/>
      </c>
      <c r="L309" t="str">
        <f t="shared" ca="1" si="19"/>
        <v/>
      </c>
    </row>
    <row r="310" spans="2:12" x14ac:dyDescent="0.25">
      <c r="B310" t="str">
        <f t="shared" ca="1" si="17"/>
        <v/>
      </c>
      <c r="C310" t="str">
        <f t="shared" ca="1" si="16"/>
        <v/>
      </c>
      <c r="D310" s="156" t="str">
        <f t="array" aca="1" ref="D310" ca="1">IFERROR(IF(B310&lt;&gt;"",IF(OR(EXACT(OFFSET(Metadata!$A$1,0,0,Metadata!Metadata_Table_Length,1),C310)),1,""),""),"")</f>
        <v/>
      </c>
      <c r="E310" s="163" t="str">
        <f t="array" aca="1" ref="E310" ca="1">IF(B310&lt;&gt;"",IF(D310=1,OFFSET(Metadata!$B$1,MIN(IF(OFFSET(Metadata!$A$1,0,0,Metadata!Metadata_Table_Length,1)=C310,ROW(OFFSET(Metadata!$A$1,0,0,Metadata!Metadata_Table_Length,1))-1,"")),0),OFFSET(Metadata!$B$1,MIN(IF(OFFSET(Metadata!$A$1,0,0,Metadata!Metadata_Table_Length,1)=SUBSTITUTE(C310,"rawdatafilename","originalfilename"),ROW(OFFSET(Metadata!$A$1,0,0,Metadata!Metadata_Table_Length,1))-1,"")),0)),"")</f>
        <v/>
      </c>
      <c r="F310" t="str">
        <f t="shared" ca="1" si="18"/>
        <v/>
      </c>
      <c r="G310" t="str">
        <f t="array" aca="1" ref="G310" ca="1">IF(B310&lt;&gt;"",OFFSET(Metadata!$B$1,MIN(IF(OFFSET(Metadata!$A$1,0,0,Metadata!Metadata_Table_Length,1)=SUBSTITUTE(C310,"rawdatafilename","partnumber"),ROW(OFFSET(Metadata!$A$1,0,0,Metadata!Metadata_Table_Length,1))-1,"")),0),"")</f>
        <v/>
      </c>
      <c r="H310" t="str">
        <f t="array" aca="1" ref="H310" ca="1">IF(B310&lt;&gt;"",OFFSET(Metadata!$B$1,MIN(IF(OFFSET(Metadata!$A$1,0,0,Metadata!Metadata_Table_Length,1)=SUBSTITUTE(C310,"rawdatafilename","original_count"),ROW(OFFSET(Metadata!$A$1,0,0,Metadata!Metadata_Table_Length,1))-1,"")),0),"")</f>
        <v/>
      </c>
      <c r="I310" t="str">
        <f t="array" aca="1" ref="I310" ca="1">IF(B310&lt;&gt;"",OFFSET(Metadata!$B$1,MIN(IF(OFFSET(Metadata!$A$1,0,0,Metadata!Metadata_Table_Length,1)=SUBSTITUTE(C310,"rawdatafilename","count"),ROW(OFFSET(Metadata!$A$1,0,0,Metadata!Metadata_Table_Length,1))-1,"")),0),"")</f>
        <v/>
      </c>
      <c r="J310" t="str">
        <f t="array" aca="1" ref="J310" ca="1">IF(AND(G310&lt;&gt;"",G310&lt;&gt;G309),MAX(IF(G$2:G$2001=G310,H$2:H$2001,"")),"")</f>
        <v/>
      </c>
      <c r="K310" t="str">
        <f t="array" aca="1" ref="K310" ca="1">IF(AND(G310&lt;&gt;"",G310&lt;&gt;G309),MAX(IF(G$2:G$2001=G310,I$2:I$2001,"")),"")</f>
        <v/>
      </c>
      <c r="L310" t="str">
        <f t="shared" ca="1" si="19"/>
        <v/>
      </c>
    </row>
    <row r="311" spans="2:12" x14ac:dyDescent="0.25">
      <c r="B311" t="str">
        <f t="shared" ca="1" si="17"/>
        <v/>
      </c>
      <c r="C311" t="str">
        <f t="shared" ca="1" si="16"/>
        <v/>
      </c>
      <c r="D311" s="156" t="str">
        <f t="array" aca="1" ref="D311" ca="1">IFERROR(IF(B311&lt;&gt;"",IF(OR(EXACT(OFFSET(Metadata!$A$1,0,0,Metadata!Metadata_Table_Length,1),C311)),1,""),""),"")</f>
        <v/>
      </c>
      <c r="E311" s="163" t="str">
        <f t="array" aca="1" ref="E311" ca="1">IF(B311&lt;&gt;"",IF(D311=1,OFFSET(Metadata!$B$1,MIN(IF(OFFSET(Metadata!$A$1,0,0,Metadata!Metadata_Table_Length,1)=C311,ROW(OFFSET(Metadata!$A$1,0,0,Metadata!Metadata_Table_Length,1))-1,"")),0),OFFSET(Metadata!$B$1,MIN(IF(OFFSET(Metadata!$A$1,0,0,Metadata!Metadata_Table_Length,1)=SUBSTITUTE(C311,"rawdatafilename","originalfilename"),ROW(OFFSET(Metadata!$A$1,0,0,Metadata!Metadata_Table_Length,1))-1,"")),0)),"")</f>
        <v/>
      </c>
      <c r="F311" t="str">
        <f t="shared" ca="1" si="18"/>
        <v/>
      </c>
      <c r="G311" t="str">
        <f t="array" aca="1" ref="G311" ca="1">IF(B311&lt;&gt;"",OFFSET(Metadata!$B$1,MIN(IF(OFFSET(Metadata!$A$1,0,0,Metadata!Metadata_Table_Length,1)=SUBSTITUTE(C311,"rawdatafilename","partnumber"),ROW(OFFSET(Metadata!$A$1,0,0,Metadata!Metadata_Table_Length,1))-1,"")),0),"")</f>
        <v/>
      </c>
      <c r="H311" t="str">
        <f t="array" aca="1" ref="H311" ca="1">IF(B311&lt;&gt;"",OFFSET(Metadata!$B$1,MIN(IF(OFFSET(Metadata!$A$1,0,0,Metadata!Metadata_Table_Length,1)=SUBSTITUTE(C311,"rawdatafilename","original_count"),ROW(OFFSET(Metadata!$A$1,0,0,Metadata!Metadata_Table_Length,1))-1,"")),0),"")</f>
        <v/>
      </c>
      <c r="I311" t="str">
        <f t="array" aca="1" ref="I311" ca="1">IF(B311&lt;&gt;"",OFFSET(Metadata!$B$1,MIN(IF(OFFSET(Metadata!$A$1,0,0,Metadata!Metadata_Table_Length,1)=SUBSTITUTE(C311,"rawdatafilename","count"),ROW(OFFSET(Metadata!$A$1,0,0,Metadata!Metadata_Table_Length,1))-1,"")),0),"")</f>
        <v/>
      </c>
      <c r="J311" t="str">
        <f t="array" aca="1" ref="J311" ca="1">IF(AND(G311&lt;&gt;"",G311&lt;&gt;G310),MAX(IF(G$2:G$2001=G311,H$2:H$2001,"")),"")</f>
        <v/>
      </c>
      <c r="K311" t="str">
        <f t="array" aca="1" ref="K311" ca="1">IF(AND(G311&lt;&gt;"",G311&lt;&gt;G310),MAX(IF(G$2:G$2001=G311,I$2:I$2001,"")),"")</f>
        <v/>
      </c>
      <c r="L311" t="str">
        <f t="shared" ca="1" si="19"/>
        <v/>
      </c>
    </row>
    <row r="312" spans="2:12" x14ac:dyDescent="0.25">
      <c r="B312" t="str">
        <f t="shared" ca="1" si="17"/>
        <v/>
      </c>
      <c r="C312" t="str">
        <f t="shared" ca="1" si="16"/>
        <v/>
      </c>
      <c r="D312" s="156" t="str">
        <f t="array" aca="1" ref="D312" ca="1">IFERROR(IF(B312&lt;&gt;"",IF(OR(EXACT(OFFSET(Metadata!$A$1,0,0,Metadata!Metadata_Table_Length,1),C312)),1,""),""),"")</f>
        <v/>
      </c>
      <c r="E312" s="163" t="str">
        <f t="array" aca="1" ref="E312" ca="1">IF(B312&lt;&gt;"",IF(D312=1,OFFSET(Metadata!$B$1,MIN(IF(OFFSET(Metadata!$A$1,0,0,Metadata!Metadata_Table_Length,1)=C312,ROW(OFFSET(Metadata!$A$1,0,0,Metadata!Metadata_Table_Length,1))-1,"")),0),OFFSET(Metadata!$B$1,MIN(IF(OFFSET(Metadata!$A$1,0,0,Metadata!Metadata_Table_Length,1)=SUBSTITUTE(C312,"rawdatafilename","originalfilename"),ROW(OFFSET(Metadata!$A$1,0,0,Metadata!Metadata_Table_Length,1))-1,"")),0)),"")</f>
        <v/>
      </c>
      <c r="F312" t="str">
        <f t="shared" ca="1" si="18"/>
        <v/>
      </c>
      <c r="G312" t="str">
        <f t="array" aca="1" ref="G312" ca="1">IF(B312&lt;&gt;"",OFFSET(Metadata!$B$1,MIN(IF(OFFSET(Metadata!$A$1,0,0,Metadata!Metadata_Table_Length,1)=SUBSTITUTE(C312,"rawdatafilename","partnumber"),ROW(OFFSET(Metadata!$A$1,0,0,Metadata!Metadata_Table_Length,1))-1,"")),0),"")</f>
        <v/>
      </c>
      <c r="H312" t="str">
        <f t="array" aca="1" ref="H312" ca="1">IF(B312&lt;&gt;"",OFFSET(Metadata!$B$1,MIN(IF(OFFSET(Metadata!$A$1,0,0,Metadata!Metadata_Table_Length,1)=SUBSTITUTE(C312,"rawdatafilename","original_count"),ROW(OFFSET(Metadata!$A$1,0,0,Metadata!Metadata_Table_Length,1))-1,"")),0),"")</f>
        <v/>
      </c>
      <c r="I312" t="str">
        <f t="array" aca="1" ref="I312" ca="1">IF(B312&lt;&gt;"",OFFSET(Metadata!$B$1,MIN(IF(OFFSET(Metadata!$A$1,0,0,Metadata!Metadata_Table_Length,1)=SUBSTITUTE(C312,"rawdatafilename","count"),ROW(OFFSET(Metadata!$A$1,0,0,Metadata!Metadata_Table_Length,1))-1,"")),0),"")</f>
        <v/>
      </c>
      <c r="J312" t="str">
        <f t="array" aca="1" ref="J312" ca="1">IF(AND(G312&lt;&gt;"",G312&lt;&gt;G311),MAX(IF(G$2:G$2001=G312,H$2:H$2001,"")),"")</f>
        <v/>
      </c>
      <c r="K312" t="str">
        <f t="array" aca="1" ref="K312" ca="1">IF(AND(G312&lt;&gt;"",G312&lt;&gt;G311),MAX(IF(G$2:G$2001=G312,I$2:I$2001,"")),"")</f>
        <v/>
      </c>
      <c r="L312" t="str">
        <f t="shared" ca="1" si="19"/>
        <v/>
      </c>
    </row>
    <row r="313" spans="2:12" x14ac:dyDescent="0.25">
      <c r="B313" t="str">
        <f t="shared" ca="1" si="17"/>
        <v/>
      </c>
      <c r="C313" t="str">
        <f t="shared" ca="1" si="16"/>
        <v/>
      </c>
      <c r="D313" s="156" t="str">
        <f t="array" aca="1" ref="D313" ca="1">IFERROR(IF(B313&lt;&gt;"",IF(OR(EXACT(OFFSET(Metadata!$A$1,0,0,Metadata!Metadata_Table_Length,1),C313)),1,""),""),"")</f>
        <v/>
      </c>
      <c r="E313" s="163" t="str">
        <f t="array" aca="1" ref="E313" ca="1">IF(B313&lt;&gt;"",IF(D313=1,OFFSET(Metadata!$B$1,MIN(IF(OFFSET(Metadata!$A$1,0,0,Metadata!Metadata_Table_Length,1)=C313,ROW(OFFSET(Metadata!$A$1,0,0,Metadata!Metadata_Table_Length,1))-1,"")),0),OFFSET(Metadata!$B$1,MIN(IF(OFFSET(Metadata!$A$1,0,0,Metadata!Metadata_Table_Length,1)=SUBSTITUTE(C313,"rawdatafilename","originalfilename"),ROW(OFFSET(Metadata!$A$1,0,0,Metadata!Metadata_Table_Length,1))-1,"")),0)),"")</f>
        <v/>
      </c>
      <c r="F313" t="str">
        <f t="shared" ca="1" si="18"/>
        <v/>
      </c>
      <c r="G313" t="str">
        <f t="array" aca="1" ref="G313" ca="1">IF(B313&lt;&gt;"",OFFSET(Metadata!$B$1,MIN(IF(OFFSET(Metadata!$A$1,0,0,Metadata!Metadata_Table_Length,1)=SUBSTITUTE(C313,"rawdatafilename","partnumber"),ROW(OFFSET(Metadata!$A$1,0,0,Metadata!Metadata_Table_Length,1))-1,"")),0),"")</f>
        <v/>
      </c>
      <c r="H313" t="str">
        <f t="array" aca="1" ref="H313" ca="1">IF(B313&lt;&gt;"",OFFSET(Metadata!$B$1,MIN(IF(OFFSET(Metadata!$A$1,0,0,Metadata!Metadata_Table_Length,1)=SUBSTITUTE(C313,"rawdatafilename","original_count"),ROW(OFFSET(Metadata!$A$1,0,0,Metadata!Metadata_Table_Length,1))-1,"")),0),"")</f>
        <v/>
      </c>
      <c r="I313" t="str">
        <f t="array" aca="1" ref="I313" ca="1">IF(B313&lt;&gt;"",OFFSET(Metadata!$B$1,MIN(IF(OFFSET(Metadata!$A$1,0,0,Metadata!Metadata_Table_Length,1)=SUBSTITUTE(C313,"rawdatafilename","count"),ROW(OFFSET(Metadata!$A$1,0,0,Metadata!Metadata_Table_Length,1))-1,"")),0),"")</f>
        <v/>
      </c>
      <c r="J313" t="str">
        <f t="array" aca="1" ref="J313" ca="1">IF(AND(G313&lt;&gt;"",G313&lt;&gt;G312),MAX(IF(G$2:G$2001=G313,H$2:H$2001,"")),"")</f>
        <v/>
      </c>
      <c r="K313" t="str">
        <f t="array" aca="1" ref="K313" ca="1">IF(AND(G313&lt;&gt;"",G313&lt;&gt;G312),MAX(IF(G$2:G$2001=G313,I$2:I$2001,"")),"")</f>
        <v/>
      </c>
      <c r="L313" t="str">
        <f t="shared" ca="1" si="19"/>
        <v/>
      </c>
    </row>
    <row r="314" spans="2:12" x14ac:dyDescent="0.25">
      <c r="B314" t="str">
        <f t="shared" ca="1" si="17"/>
        <v/>
      </c>
      <c r="C314" t="str">
        <f t="shared" ca="1" si="16"/>
        <v/>
      </c>
      <c r="D314" s="156" t="str">
        <f t="array" aca="1" ref="D314" ca="1">IFERROR(IF(B314&lt;&gt;"",IF(OR(EXACT(OFFSET(Metadata!$A$1,0,0,Metadata!Metadata_Table_Length,1),C314)),1,""),""),"")</f>
        <v/>
      </c>
      <c r="E314" s="163" t="str">
        <f t="array" aca="1" ref="E314" ca="1">IF(B314&lt;&gt;"",IF(D314=1,OFFSET(Metadata!$B$1,MIN(IF(OFFSET(Metadata!$A$1,0,0,Metadata!Metadata_Table_Length,1)=C314,ROW(OFFSET(Metadata!$A$1,0,0,Metadata!Metadata_Table_Length,1))-1,"")),0),OFFSET(Metadata!$B$1,MIN(IF(OFFSET(Metadata!$A$1,0,0,Metadata!Metadata_Table_Length,1)=SUBSTITUTE(C314,"rawdatafilename","originalfilename"),ROW(OFFSET(Metadata!$A$1,0,0,Metadata!Metadata_Table_Length,1))-1,"")),0)),"")</f>
        <v/>
      </c>
      <c r="F314" t="str">
        <f t="shared" ca="1" si="18"/>
        <v/>
      </c>
      <c r="G314" t="str">
        <f t="array" aca="1" ref="G314" ca="1">IF(B314&lt;&gt;"",OFFSET(Metadata!$B$1,MIN(IF(OFFSET(Metadata!$A$1,0,0,Metadata!Metadata_Table_Length,1)=SUBSTITUTE(C314,"rawdatafilename","partnumber"),ROW(OFFSET(Metadata!$A$1,0,0,Metadata!Metadata_Table_Length,1))-1,"")),0),"")</f>
        <v/>
      </c>
      <c r="H314" t="str">
        <f t="array" aca="1" ref="H314" ca="1">IF(B314&lt;&gt;"",OFFSET(Metadata!$B$1,MIN(IF(OFFSET(Metadata!$A$1,0,0,Metadata!Metadata_Table_Length,1)=SUBSTITUTE(C314,"rawdatafilename","original_count"),ROW(OFFSET(Metadata!$A$1,0,0,Metadata!Metadata_Table_Length,1))-1,"")),0),"")</f>
        <v/>
      </c>
      <c r="I314" t="str">
        <f t="array" aca="1" ref="I314" ca="1">IF(B314&lt;&gt;"",OFFSET(Metadata!$B$1,MIN(IF(OFFSET(Metadata!$A$1,0,0,Metadata!Metadata_Table_Length,1)=SUBSTITUTE(C314,"rawdatafilename","count"),ROW(OFFSET(Metadata!$A$1,0,0,Metadata!Metadata_Table_Length,1))-1,"")),0),"")</f>
        <v/>
      </c>
      <c r="J314" t="str">
        <f t="array" aca="1" ref="J314" ca="1">IF(AND(G314&lt;&gt;"",G314&lt;&gt;G313),MAX(IF(G$2:G$2001=G314,H$2:H$2001,"")),"")</f>
        <v/>
      </c>
      <c r="K314" t="str">
        <f t="array" aca="1" ref="K314" ca="1">IF(AND(G314&lt;&gt;"",G314&lt;&gt;G313),MAX(IF(G$2:G$2001=G314,I$2:I$2001,"")),"")</f>
        <v/>
      </c>
      <c r="L314" t="str">
        <f t="shared" ca="1" si="19"/>
        <v/>
      </c>
    </row>
    <row r="315" spans="2:12" x14ac:dyDescent="0.25">
      <c r="B315" t="str">
        <f t="shared" ca="1" si="17"/>
        <v/>
      </c>
      <c r="C315" t="str">
        <f t="shared" ca="1" si="16"/>
        <v/>
      </c>
      <c r="D315" s="156" t="str">
        <f t="array" aca="1" ref="D315" ca="1">IFERROR(IF(B315&lt;&gt;"",IF(OR(EXACT(OFFSET(Metadata!$A$1,0,0,Metadata!Metadata_Table_Length,1),C315)),1,""),""),"")</f>
        <v/>
      </c>
      <c r="E315" s="163" t="str">
        <f t="array" aca="1" ref="E315" ca="1">IF(B315&lt;&gt;"",IF(D315=1,OFFSET(Metadata!$B$1,MIN(IF(OFFSET(Metadata!$A$1,0,0,Metadata!Metadata_Table_Length,1)=C315,ROW(OFFSET(Metadata!$A$1,0,0,Metadata!Metadata_Table_Length,1))-1,"")),0),OFFSET(Metadata!$B$1,MIN(IF(OFFSET(Metadata!$A$1,0,0,Metadata!Metadata_Table_Length,1)=SUBSTITUTE(C315,"rawdatafilename","originalfilename"),ROW(OFFSET(Metadata!$A$1,0,0,Metadata!Metadata_Table_Length,1))-1,"")),0)),"")</f>
        <v/>
      </c>
      <c r="F315" t="str">
        <f t="shared" ca="1" si="18"/>
        <v/>
      </c>
      <c r="G315" t="str">
        <f t="array" aca="1" ref="G315" ca="1">IF(B315&lt;&gt;"",OFFSET(Metadata!$B$1,MIN(IF(OFFSET(Metadata!$A$1,0,0,Metadata!Metadata_Table_Length,1)=SUBSTITUTE(C315,"rawdatafilename","partnumber"),ROW(OFFSET(Metadata!$A$1,0,0,Metadata!Metadata_Table_Length,1))-1,"")),0),"")</f>
        <v/>
      </c>
      <c r="H315" t="str">
        <f t="array" aca="1" ref="H315" ca="1">IF(B315&lt;&gt;"",OFFSET(Metadata!$B$1,MIN(IF(OFFSET(Metadata!$A$1,0,0,Metadata!Metadata_Table_Length,1)=SUBSTITUTE(C315,"rawdatafilename","original_count"),ROW(OFFSET(Metadata!$A$1,0,0,Metadata!Metadata_Table_Length,1))-1,"")),0),"")</f>
        <v/>
      </c>
      <c r="I315" t="str">
        <f t="array" aca="1" ref="I315" ca="1">IF(B315&lt;&gt;"",OFFSET(Metadata!$B$1,MIN(IF(OFFSET(Metadata!$A$1,0,0,Metadata!Metadata_Table_Length,1)=SUBSTITUTE(C315,"rawdatafilename","count"),ROW(OFFSET(Metadata!$A$1,0,0,Metadata!Metadata_Table_Length,1))-1,"")),0),"")</f>
        <v/>
      </c>
      <c r="J315" t="str">
        <f t="array" aca="1" ref="J315" ca="1">IF(AND(G315&lt;&gt;"",G315&lt;&gt;G314),MAX(IF(G$2:G$2001=G315,H$2:H$2001,"")),"")</f>
        <v/>
      </c>
      <c r="K315" t="str">
        <f t="array" aca="1" ref="K315" ca="1">IF(AND(G315&lt;&gt;"",G315&lt;&gt;G314),MAX(IF(G$2:G$2001=G315,I$2:I$2001,"")),"")</f>
        <v/>
      </c>
      <c r="L315" t="str">
        <f t="shared" ca="1" si="19"/>
        <v/>
      </c>
    </row>
    <row r="316" spans="2:12" x14ac:dyDescent="0.25">
      <c r="B316" t="str">
        <f t="shared" ca="1" si="17"/>
        <v/>
      </c>
      <c r="C316" t="str">
        <f t="shared" ca="1" si="16"/>
        <v/>
      </c>
      <c r="D316" s="156" t="str">
        <f t="array" aca="1" ref="D316" ca="1">IFERROR(IF(B316&lt;&gt;"",IF(OR(EXACT(OFFSET(Metadata!$A$1,0,0,Metadata!Metadata_Table_Length,1),C316)),1,""),""),"")</f>
        <v/>
      </c>
      <c r="E316" s="163" t="str">
        <f t="array" aca="1" ref="E316" ca="1">IF(B316&lt;&gt;"",IF(D316=1,OFFSET(Metadata!$B$1,MIN(IF(OFFSET(Metadata!$A$1,0,0,Metadata!Metadata_Table_Length,1)=C316,ROW(OFFSET(Metadata!$A$1,0,0,Metadata!Metadata_Table_Length,1))-1,"")),0),OFFSET(Metadata!$B$1,MIN(IF(OFFSET(Metadata!$A$1,0,0,Metadata!Metadata_Table_Length,1)=SUBSTITUTE(C316,"rawdatafilename","originalfilename"),ROW(OFFSET(Metadata!$A$1,0,0,Metadata!Metadata_Table_Length,1))-1,"")),0)),"")</f>
        <v/>
      </c>
      <c r="F316" t="str">
        <f t="shared" ca="1" si="18"/>
        <v/>
      </c>
      <c r="G316" t="str">
        <f t="array" aca="1" ref="G316" ca="1">IF(B316&lt;&gt;"",OFFSET(Metadata!$B$1,MIN(IF(OFFSET(Metadata!$A$1,0,0,Metadata!Metadata_Table_Length,1)=SUBSTITUTE(C316,"rawdatafilename","partnumber"),ROW(OFFSET(Metadata!$A$1,0,0,Metadata!Metadata_Table_Length,1))-1,"")),0),"")</f>
        <v/>
      </c>
      <c r="H316" t="str">
        <f t="array" aca="1" ref="H316" ca="1">IF(B316&lt;&gt;"",OFFSET(Metadata!$B$1,MIN(IF(OFFSET(Metadata!$A$1,0,0,Metadata!Metadata_Table_Length,1)=SUBSTITUTE(C316,"rawdatafilename","original_count"),ROW(OFFSET(Metadata!$A$1,0,0,Metadata!Metadata_Table_Length,1))-1,"")),0),"")</f>
        <v/>
      </c>
      <c r="I316" t="str">
        <f t="array" aca="1" ref="I316" ca="1">IF(B316&lt;&gt;"",OFFSET(Metadata!$B$1,MIN(IF(OFFSET(Metadata!$A$1,0,0,Metadata!Metadata_Table_Length,1)=SUBSTITUTE(C316,"rawdatafilename","count"),ROW(OFFSET(Metadata!$A$1,0,0,Metadata!Metadata_Table_Length,1))-1,"")),0),"")</f>
        <v/>
      </c>
      <c r="J316" t="str">
        <f t="array" aca="1" ref="J316" ca="1">IF(AND(G316&lt;&gt;"",G316&lt;&gt;G315),MAX(IF(G$2:G$2001=G316,H$2:H$2001,"")),"")</f>
        <v/>
      </c>
      <c r="K316" t="str">
        <f t="array" aca="1" ref="K316" ca="1">IF(AND(G316&lt;&gt;"",G316&lt;&gt;G315),MAX(IF(G$2:G$2001=G316,I$2:I$2001,"")),"")</f>
        <v/>
      </c>
      <c r="L316" t="str">
        <f t="shared" ca="1" si="19"/>
        <v/>
      </c>
    </row>
    <row r="317" spans="2:12" x14ac:dyDescent="0.25">
      <c r="B317" t="str">
        <f t="shared" ca="1" si="17"/>
        <v/>
      </c>
      <c r="C317" t="str">
        <f t="shared" ca="1" si="16"/>
        <v/>
      </c>
      <c r="D317" s="156" t="str">
        <f t="array" aca="1" ref="D317" ca="1">IFERROR(IF(B317&lt;&gt;"",IF(OR(EXACT(OFFSET(Metadata!$A$1,0,0,Metadata!Metadata_Table_Length,1),C317)),1,""),""),"")</f>
        <v/>
      </c>
      <c r="E317" s="163" t="str">
        <f t="array" aca="1" ref="E317" ca="1">IF(B317&lt;&gt;"",IF(D317=1,OFFSET(Metadata!$B$1,MIN(IF(OFFSET(Metadata!$A$1,0,0,Metadata!Metadata_Table_Length,1)=C317,ROW(OFFSET(Metadata!$A$1,0,0,Metadata!Metadata_Table_Length,1))-1,"")),0),OFFSET(Metadata!$B$1,MIN(IF(OFFSET(Metadata!$A$1,0,0,Metadata!Metadata_Table_Length,1)=SUBSTITUTE(C317,"rawdatafilename","originalfilename"),ROW(OFFSET(Metadata!$A$1,0,0,Metadata!Metadata_Table_Length,1))-1,"")),0)),"")</f>
        <v/>
      </c>
      <c r="F317" t="str">
        <f t="shared" ca="1" si="18"/>
        <v/>
      </c>
      <c r="G317" t="str">
        <f t="array" aca="1" ref="G317" ca="1">IF(B317&lt;&gt;"",OFFSET(Metadata!$B$1,MIN(IF(OFFSET(Metadata!$A$1,0,0,Metadata!Metadata_Table_Length,1)=SUBSTITUTE(C317,"rawdatafilename","partnumber"),ROW(OFFSET(Metadata!$A$1,0,0,Metadata!Metadata_Table_Length,1))-1,"")),0),"")</f>
        <v/>
      </c>
      <c r="H317" t="str">
        <f t="array" aca="1" ref="H317" ca="1">IF(B317&lt;&gt;"",OFFSET(Metadata!$B$1,MIN(IF(OFFSET(Metadata!$A$1,0,0,Metadata!Metadata_Table_Length,1)=SUBSTITUTE(C317,"rawdatafilename","original_count"),ROW(OFFSET(Metadata!$A$1,0,0,Metadata!Metadata_Table_Length,1))-1,"")),0),"")</f>
        <v/>
      </c>
      <c r="I317" t="str">
        <f t="array" aca="1" ref="I317" ca="1">IF(B317&lt;&gt;"",OFFSET(Metadata!$B$1,MIN(IF(OFFSET(Metadata!$A$1,0,0,Metadata!Metadata_Table_Length,1)=SUBSTITUTE(C317,"rawdatafilename","count"),ROW(OFFSET(Metadata!$A$1,0,0,Metadata!Metadata_Table_Length,1))-1,"")),0),"")</f>
        <v/>
      </c>
      <c r="J317" t="str">
        <f t="array" aca="1" ref="J317" ca="1">IF(AND(G317&lt;&gt;"",G317&lt;&gt;G316),MAX(IF(G$2:G$2001=G317,H$2:H$2001,"")),"")</f>
        <v/>
      </c>
      <c r="K317" t="str">
        <f t="array" aca="1" ref="K317" ca="1">IF(AND(G317&lt;&gt;"",G317&lt;&gt;G316),MAX(IF(G$2:G$2001=G317,I$2:I$2001,"")),"")</f>
        <v/>
      </c>
      <c r="L317" t="str">
        <f t="shared" ca="1" si="19"/>
        <v/>
      </c>
    </row>
    <row r="318" spans="2:12" x14ac:dyDescent="0.25">
      <c r="B318" t="str">
        <f t="shared" ca="1" si="17"/>
        <v/>
      </c>
      <c r="C318" t="str">
        <f t="shared" ca="1" si="16"/>
        <v/>
      </c>
      <c r="D318" s="156" t="str">
        <f t="array" aca="1" ref="D318" ca="1">IFERROR(IF(B318&lt;&gt;"",IF(OR(EXACT(OFFSET(Metadata!$A$1,0,0,Metadata!Metadata_Table_Length,1),C318)),1,""),""),"")</f>
        <v/>
      </c>
      <c r="E318" s="163" t="str">
        <f t="array" aca="1" ref="E318" ca="1">IF(B318&lt;&gt;"",IF(D318=1,OFFSET(Metadata!$B$1,MIN(IF(OFFSET(Metadata!$A$1,0,0,Metadata!Metadata_Table_Length,1)=C318,ROW(OFFSET(Metadata!$A$1,0,0,Metadata!Metadata_Table_Length,1))-1,"")),0),OFFSET(Metadata!$B$1,MIN(IF(OFFSET(Metadata!$A$1,0,0,Metadata!Metadata_Table_Length,1)=SUBSTITUTE(C318,"rawdatafilename","originalfilename"),ROW(OFFSET(Metadata!$A$1,0,0,Metadata!Metadata_Table_Length,1))-1,"")),0)),"")</f>
        <v/>
      </c>
      <c r="F318" t="str">
        <f t="shared" ca="1" si="18"/>
        <v/>
      </c>
      <c r="G318" t="str">
        <f t="array" aca="1" ref="G318" ca="1">IF(B318&lt;&gt;"",OFFSET(Metadata!$B$1,MIN(IF(OFFSET(Metadata!$A$1,0,0,Metadata!Metadata_Table_Length,1)=SUBSTITUTE(C318,"rawdatafilename","partnumber"),ROW(OFFSET(Metadata!$A$1,0,0,Metadata!Metadata_Table_Length,1))-1,"")),0),"")</f>
        <v/>
      </c>
      <c r="H318" t="str">
        <f t="array" aca="1" ref="H318" ca="1">IF(B318&lt;&gt;"",OFFSET(Metadata!$B$1,MIN(IF(OFFSET(Metadata!$A$1,0,0,Metadata!Metadata_Table_Length,1)=SUBSTITUTE(C318,"rawdatafilename","original_count"),ROW(OFFSET(Metadata!$A$1,0,0,Metadata!Metadata_Table_Length,1))-1,"")),0),"")</f>
        <v/>
      </c>
      <c r="I318" t="str">
        <f t="array" aca="1" ref="I318" ca="1">IF(B318&lt;&gt;"",OFFSET(Metadata!$B$1,MIN(IF(OFFSET(Metadata!$A$1,0,0,Metadata!Metadata_Table_Length,1)=SUBSTITUTE(C318,"rawdatafilename","count"),ROW(OFFSET(Metadata!$A$1,0,0,Metadata!Metadata_Table_Length,1))-1,"")),0),"")</f>
        <v/>
      </c>
      <c r="J318" t="str">
        <f t="array" aca="1" ref="J318" ca="1">IF(AND(G318&lt;&gt;"",G318&lt;&gt;G317),MAX(IF(G$2:G$2001=G318,H$2:H$2001,"")),"")</f>
        <v/>
      </c>
      <c r="K318" t="str">
        <f t="array" aca="1" ref="K318" ca="1">IF(AND(G318&lt;&gt;"",G318&lt;&gt;G317),MAX(IF(G$2:G$2001=G318,I$2:I$2001,"")),"")</f>
        <v/>
      </c>
      <c r="L318" t="str">
        <f t="shared" ca="1" si="19"/>
        <v/>
      </c>
    </row>
    <row r="319" spans="2:12" x14ac:dyDescent="0.25">
      <c r="B319" t="str">
        <f t="shared" ca="1" si="17"/>
        <v/>
      </c>
      <c r="C319" t="str">
        <f t="shared" ca="1" si="16"/>
        <v/>
      </c>
      <c r="D319" s="156" t="str">
        <f t="array" aca="1" ref="D319" ca="1">IFERROR(IF(B319&lt;&gt;"",IF(OR(EXACT(OFFSET(Metadata!$A$1,0,0,Metadata!Metadata_Table_Length,1),C319)),1,""),""),"")</f>
        <v/>
      </c>
      <c r="E319" s="163" t="str">
        <f t="array" aca="1" ref="E319" ca="1">IF(B319&lt;&gt;"",IF(D319=1,OFFSET(Metadata!$B$1,MIN(IF(OFFSET(Metadata!$A$1,0,0,Metadata!Metadata_Table_Length,1)=C319,ROW(OFFSET(Metadata!$A$1,0,0,Metadata!Metadata_Table_Length,1))-1,"")),0),OFFSET(Metadata!$B$1,MIN(IF(OFFSET(Metadata!$A$1,0,0,Metadata!Metadata_Table_Length,1)=SUBSTITUTE(C319,"rawdatafilename","originalfilename"),ROW(OFFSET(Metadata!$A$1,0,0,Metadata!Metadata_Table_Length,1))-1,"")),0)),"")</f>
        <v/>
      </c>
      <c r="F319" t="str">
        <f t="shared" ca="1" si="18"/>
        <v/>
      </c>
      <c r="G319" t="str">
        <f t="array" aca="1" ref="G319" ca="1">IF(B319&lt;&gt;"",OFFSET(Metadata!$B$1,MIN(IF(OFFSET(Metadata!$A$1,0,0,Metadata!Metadata_Table_Length,1)=SUBSTITUTE(C319,"rawdatafilename","partnumber"),ROW(OFFSET(Metadata!$A$1,0,0,Metadata!Metadata_Table_Length,1))-1,"")),0),"")</f>
        <v/>
      </c>
      <c r="H319" t="str">
        <f t="array" aca="1" ref="H319" ca="1">IF(B319&lt;&gt;"",OFFSET(Metadata!$B$1,MIN(IF(OFFSET(Metadata!$A$1,0,0,Metadata!Metadata_Table_Length,1)=SUBSTITUTE(C319,"rawdatafilename","original_count"),ROW(OFFSET(Metadata!$A$1,0,0,Metadata!Metadata_Table_Length,1))-1,"")),0),"")</f>
        <v/>
      </c>
      <c r="I319" t="str">
        <f t="array" aca="1" ref="I319" ca="1">IF(B319&lt;&gt;"",OFFSET(Metadata!$B$1,MIN(IF(OFFSET(Metadata!$A$1,0,0,Metadata!Metadata_Table_Length,1)=SUBSTITUTE(C319,"rawdatafilename","count"),ROW(OFFSET(Metadata!$A$1,0,0,Metadata!Metadata_Table_Length,1))-1,"")),0),"")</f>
        <v/>
      </c>
      <c r="J319" t="str">
        <f t="array" aca="1" ref="J319" ca="1">IF(AND(G319&lt;&gt;"",G319&lt;&gt;G318),MAX(IF(G$2:G$2001=G319,H$2:H$2001,"")),"")</f>
        <v/>
      </c>
      <c r="K319" t="str">
        <f t="array" aca="1" ref="K319" ca="1">IF(AND(G319&lt;&gt;"",G319&lt;&gt;G318),MAX(IF(G$2:G$2001=G319,I$2:I$2001,"")),"")</f>
        <v/>
      </c>
      <c r="L319" t="str">
        <f t="shared" ca="1" si="19"/>
        <v/>
      </c>
    </row>
    <row r="320" spans="2:12" x14ac:dyDescent="0.25">
      <c r="B320" t="str">
        <f t="shared" ca="1" si="17"/>
        <v/>
      </c>
      <c r="C320" t="str">
        <f t="shared" ca="1" si="16"/>
        <v/>
      </c>
      <c r="D320" s="156" t="str">
        <f t="array" aca="1" ref="D320" ca="1">IFERROR(IF(B320&lt;&gt;"",IF(OR(EXACT(OFFSET(Metadata!$A$1,0,0,Metadata!Metadata_Table_Length,1),C320)),1,""),""),"")</f>
        <v/>
      </c>
      <c r="E320" s="163" t="str">
        <f t="array" aca="1" ref="E320" ca="1">IF(B320&lt;&gt;"",IF(D320=1,OFFSET(Metadata!$B$1,MIN(IF(OFFSET(Metadata!$A$1,0,0,Metadata!Metadata_Table_Length,1)=C320,ROW(OFFSET(Metadata!$A$1,0,0,Metadata!Metadata_Table_Length,1))-1,"")),0),OFFSET(Metadata!$B$1,MIN(IF(OFFSET(Metadata!$A$1,0,0,Metadata!Metadata_Table_Length,1)=SUBSTITUTE(C320,"rawdatafilename","originalfilename"),ROW(OFFSET(Metadata!$A$1,0,0,Metadata!Metadata_Table_Length,1))-1,"")),0)),"")</f>
        <v/>
      </c>
      <c r="F320" t="str">
        <f t="shared" ca="1" si="18"/>
        <v/>
      </c>
      <c r="G320" t="str">
        <f t="array" aca="1" ref="G320" ca="1">IF(B320&lt;&gt;"",OFFSET(Metadata!$B$1,MIN(IF(OFFSET(Metadata!$A$1,0,0,Metadata!Metadata_Table_Length,1)=SUBSTITUTE(C320,"rawdatafilename","partnumber"),ROW(OFFSET(Metadata!$A$1,0,0,Metadata!Metadata_Table_Length,1))-1,"")),0),"")</f>
        <v/>
      </c>
      <c r="H320" t="str">
        <f t="array" aca="1" ref="H320" ca="1">IF(B320&lt;&gt;"",OFFSET(Metadata!$B$1,MIN(IF(OFFSET(Metadata!$A$1,0,0,Metadata!Metadata_Table_Length,1)=SUBSTITUTE(C320,"rawdatafilename","original_count"),ROW(OFFSET(Metadata!$A$1,0,0,Metadata!Metadata_Table_Length,1))-1,"")),0),"")</f>
        <v/>
      </c>
      <c r="I320" t="str">
        <f t="array" aca="1" ref="I320" ca="1">IF(B320&lt;&gt;"",OFFSET(Metadata!$B$1,MIN(IF(OFFSET(Metadata!$A$1,0,0,Metadata!Metadata_Table_Length,1)=SUBSTITUTE(C320,"rawdatafilename","count"),ROW(OFFSET(Metadata!$A$1,0,0,Metadata!Metadata_Table_Length,1))-1,"")),0),"")</f>
        <v/>
      </c>
      <c r="J320" t="str">
        <f t="array" aca="1" ref="J320" ca="1">IF(AND(G320&lt;&gt;"",G320&lt;&gt;G319),MAX(IF(G$2:G$2001=G320,H$2:H$2001,"")),"")</f>
        <v/>
      </c>
      <c r="K320" t="str">
        <f t="array" aca="1" ref="K320" ca="1">IF(AND(G320&lt;&gt;"",G320&lt;&gt;G319),MAX(IF(G$2:G$2001=G320,I$2:I$2001,"")),"")</f>
        <v/>
      </c>
      <c r="L320" t="str">
        <f t="shared" ca="1" si="19"/>
        <v/>
      </c>
    </row>
    <row r="321" spans="2:12" x14ac:dyDescent="0.25">
      <c r="B321" t="str">
        <f t="shared" ca="1" si="17"/>
        <v/>
      </c>
      <c r="C321" t="str">
        <f t="shared" ca="1" si="16"/>
        <v/>
      </c>
      <c r="D321" s="156" t="str">
        <f t="array" aca="1" ref="D321" ca="1">IFERROR(IF(B321&lt;&gt;"",IF(OR(EXACT(OFFSET(Metadata!$A$1,0,0,Metadata!Metadata_Table_Length,1),C321)),1,""),""),"")</f>
        <v/>
      </c>
      <c r="E321" s="163" t="str">
        <f t="array" aca="1" ref="E321" ca="1">IF(B321&lt;&gt;"",IF(D321=1,OFFSET(Metadata!$B$1,MIN(IF(OFFSET(Metadata!$A$1,0,0,Metadata!Metadata_Table_Length,1)=C321,ROW(OFFSET(Metadata!$A$1,0,0,Metadata!Metadata_Table_Length,1))-1,"")),0),OFFSET(Metadata!$B$1,MIN(IF(OFFSET(Metadata!$A$1,0,0,Metadata!Metadata_Table_Length,1)=SUBSTITUTE(C321,"rawdatafilename","originalfilename"),ROW(OFFSET(Metadata!$A$1,0,0,Metadata!Metadata_Table_Length,1))-1,"")),0)),"")</f>
        <v/>
      </c>
      <c r="F321" t="str">
        <f t="shared" ca="1" si="18"/>
        <v/>
      </c>
      <c r="G321" t="str">
        <f t="array" aca="1" ref="G321" ca="1">IF(B321&lt;&gt;"",OFFSET(Metadata!$B$1,MIN(IF(OFFSET(Metadata!$A$1,0,0,Metadata!Metadata_Table_Length,1)=SUBSTITUTE(C321,"rawdatafilename","partnumber"),ROW(OFFSET(Metadata!$A$1,0,0,Metadata!Metadata_Table_Length,1))-1,"")),0),"")</f>
        <v/>
      </c>
      <c r="H321" t="str">
        <f t="array" aca="1" ref="H321" ca="1">IF(B321&lt;&gt;"",OFFSET(Metadata!$B$1,MIN(IF(OFFSET(Metadata!$A$1,0,0,Metadata!Metadata_Table_Length,1)=SUBSTITUTE(C321,"rawdatafilename","original_count"),ROW(OFFSET(Metadata!$A$1,0,0,Metadata!Metadata_Table_Length,1))-1,"")),0),"")</f>
        <v/>
      </c>
      <c r="I321" t="str">
        <f t="array" aca="1" ref="I321" ca="1">IF(B321&lt;&gt;"",OFFSET(Metadata!$B$1,MIN(IF(OFFSET(Metadata!$A$1,0,0,Metadata!Metadata_Table_Length,1)=SUBSTITUTE(C321,"rawdatafilename","count"),ROW(OFFSET(Metadata!$A$1,0,0,Metadata!Metadata_Table_Length,1))-1,"")),0),"")</f>
        <v/>
      </c>
      <c r="J321" t="str">
        <f t="array" aca="1" ref="J321" ca="1">IF(AND(G321&lt;&gt;"",G321&lt;&gt;G320),MAX(IF(G$2:G$2001=G321,H$2:H$2001,"")),"")</f>
        <v/>
      </c>
      <c r="K321" t="str">
        <f t="array" aca="1" ref="K321" ca="1">IF(AND(G321&lt;&gt;"",G321&lt;&gt;G320),MAX(IF(G$2:G$2001=G321,I$2:I$2001,"")),"")</f>
        <v/>
      </c>
      <c r="L321" t="str">
        <f t="shared" ca="1" si="19"/>
        <v/>
      </c>
    </row>
    <row r="322" spans="2:12" x14ac:dyDescent="0.25">
      <c r="B322" t="str">
        <f t="shared" ca="1" si="17"/>
        <v/>
      </c>
      <c r="C322" t="str">
        <f t="shared" ref="C322:C385" ca="1" si="20">IF(B322&lt;&gt;"",CONCATENATE("RESULTS_SEARCH_",B322,"_PARAMETERS_PEAKLIST_rawdatafilename"),"")</f>
        <v/>
      </c>
      <c r="D322" s="156" t="str">
        <f t="array" aca="1" ref="D322" ca="1">IFERROR(IF(B322&lt;&gt;"",IF(OR(EXACT(OFFSET(Metadata!$A$1,0,0,Metadata!Metadata_Table_Length,1),C322)),1,""),""),"")</f>
        <v/>
      </c>
      <c r="E322" s="163" t="str">
        <f t="array" aca="1" ref="E322" ca="1">IF(B322&lt;&gt;"",IF(D322=1,OFFSET(Metadata!$B$1,MIN(IF(OFFSET(Metadata!$A$1,0,0,Metadata!Metadata_Table_Length,1)=C322,ROW(OFFSET(Metadata!$A$1,0,0,Metadata!Metadata_Table_Length,1))-1,"")),0),OFFSET(Metadata!$B$1,MIN(IF(OFFSET(Metadata!$A$1,0,0,Metadata!Metadata_Table_Length,1)=SUBSTITUTE(C322,"rawdatafilename","originalfilename"),ROW(OFFSET(Metadata!$A$1,0,0,Metadata!Metadata_Table_Length,1))-1,"")),0)),"")</f>
        <v/>
      </c>
      <c r="F322" t="str">
        <f t="shared" ca="1" si="18"/>
        <v/>
      </c>
      <c r="G322" t="str">
        <f t="array" aca="1" ref="G322" ca="1">IF(B322&lt;&gt;"",OFFSET(Metadata!$B$1,MIN(IF(OFFSET(Metadata!$A$1,0,0,Metadata!Metadata_Table_Length,1)=SUBSTITUTE(C322,"rawdatafilename","partnumber"),ROW(OFFSET(Metadata!$A$1,0,0,Metadata!Metadata_Table_Length,1))-1,"")),0),"")</f>
        <v/>
      </c>
      <c r="H322" t="str">
        <f t="array" aca="1" ref="H322" ca="1">IF(B322&lt;&gt;"",OFFSET(Metadata!$B$1,MIN(IF(OFFSET(Metadata!$A$1,0,0,Metadata!Metadata_Table_Length,1)=SUBSTITUTE(C322,"rawdatafilename","original_count"),ROW(OFFSET(Metadata!$A$1,0,0,Metadata!Metadata_Table_Length,1))-1,"")),0),"")</f>
        <v/>
      </c>
      <c r="I322" t="str">
        <f t="array" aca="1" ref="I322" ca="1">IF(B322&lt;&gt;"",OFFSET(Metadata!$B$1,MIN(IF(OFFSET(Metadata!$A$1,0,0,Metadata!Metadata_Table_Length,1)=SUBSTITUTE(C322,"rawdatafilename","count"),ROW(OFFSET(Metadata!$A$1,0,0,Metadata!Metadata_Table_Length,1))-1,"")),0),"")</f>
        <v/>
      </c>
      <c r="J322" t="str">
        <f t="array" aca="1" ref="J322" ca="1">IF(AND(G322&lt;&gt;"",G322&lt;&gt;G321),MAX(IF(G$2:G$2001=G322,H$2:H$2001,"")),"")</f>
        <v/>
      </c>
      <c r="K322" t="str">
        <f t="array" aca="1" ref="K322" ca="1">IF(AND(G322&lt;&gt;"",G322&lt;&gt;G321),MAX(IF(G$2:G$2001=G322,I$2:I$2001,"")),"")</f>
        <v/>
      </c>
      <c r="L322" t="str">
        <f t="shared" ca="1" si="19"/>
        <v/>
      </c>
    </row>
    <row r="323" spans="2:12" x14ac:dyDescent="0.25">
      <c r="B323" t="str">
        <f t="shared" ref="B323:B386" ca="1" si="21">IF(B322&lt;&gt;"",IF(B322+1&lt;=$A$9,B322+1,""),"")</f>
        <v/>
      </c>
      <c r="C323" t="str">
        <f t="shared" ca="1" si="20"/>
        <v/>
      </c>
      <c r="D323" s="156" t="str">
        <f t="array" aca="1" ref="D323" ca="1">IFERROR(IF(B323&lt;&gt;"",IF(OR(EXACT(OFFSET(Metadata!$A$1,0,0,Metadata!Metadata_Table_Length,1),C323)),1,""),""),"")</f>
        <v/>
      </c>
      <c r="E323" s="163" t="str">
        <f t="array" aca="1" ref="E323" ca="1">IF(B323&lt;&gt;"",IF(D323=1,OFFSET(Metadata!$B$1,MIN(IF(OFFSET(Metadata!$A$1,0,0,Metadata!Metadata_Table_Length,1)=C323,ROW(OFFSET(Metadata!$A$1,0,0,Metadata!Metadata_Table_Length,1))-1,"")),0),OFFSET(Metadata!$B$1,MIN(IF(OFFSET(Metadata!$A$1,0,0,Metadata!Metadata_Table_Length,1)=SUBSTITUTE(C323,"rawdatafilename","originalfilename"),ROW(OFFSET(Metadata!$A$1,0,0,Metadata!Metadata_Table_Length,1))-1,"")),0)),"")</f>
        <v/>
      </c>
      <c r="F323" t="str">
        <f t="shared" ref="F323:F386" ca="1" si="22">IF(F322&lt;&gt;"",IF(E323&lt;&gt;"",IF(E323&lt;&gt;E322,F322+1,F322),""),"")</f>
        <v/>
      </c>
      <c r="G323" t="str">
        <f t="array" aca="1" ref="G323" ca="1">IF(B323&lt;&gt;"",OFFSET(Metadata!$B$1,MIN(IF(OFFSET(Metadata!$A$1,0,0,Metadata!Metadata_Table_Length,1)=SUBSTITUTE(C323,"rawdatafilename","partnumber"),ROW(OFFSET(Metadata!$A$1,0,0,Metadata!Metadata_Table_Length,1))-1,"")),0),"")</f>
        <v/>
      </c>
      <c r="H323" t="str">
        <f t="array" aca="1" ref="H323" ca="1">IF(B323&lt;&gt;"",OFFSET(Metadata!$B$1,MIN(IF(OFFSET(Metadata!$A$1,0,0,Metadata!Metadata_Table_Length,1)=SUBSTITUTE(C323,"rawdatafilename","original_count"),ROW(OFFSET(Metadata!$A$1,0,0,Metadata!Metadata_Table_Length,1))-1,"")),0),"")</f>
        <v/>
      </c>
      <c r="I323" t="str">
        <f t="array" aca="1" ref="I323" ca="1">IF(B323&lt;&gt;"",OFFSET(Metadata!$B$1,MIN(IF(OFFSET(Metadata!$A$1,0,0,Metadata!Metadata_Table_Length,1)=SUBSTITUTE(C323,"rawdatafilename","count"),ROW(OFFSET(Metadata!$A$1,0,0,Metadata!Metadata_Table_Length,1))-1,"")),0),"")</f>
        <v/>
      </c>
      <c r="J323" t="str">
        <f t="array" aca="1" ref="J323" ca="1">IF(AND(G323&lt;&gt;"",G323&lt;&gt;G322),MAX(IF(G$2:G$2001=G323,H$2:H$2001,"")),"")</f>
        <v/>
      </c>
      <c r="K323" t="str">
        <f t="array" aca="1" ref="K323" ca="1">IF(AND(G323&lt;&gt;"",G323&lt;&gt;G322),MAX(IF(G$2:G$2001=G323,I$2:I$2001,"")),"")</f>
        <v/>
      </c>
      <c r="L323" t="str">
        <f t="shared" ref="L323:L386" ca="1" si="23">IF(F323&lt;&gt;"",IF(F323&lt;&gt;F322,F323,""),"")</f>
        <v/>
      </c>
    </row>
    <row r="324" spans="2:12" x14ac:dyDescent="0.25">
      <c r="B324" t="str">
        <f t="shared" ca="1" si="21"/>
        <v/>
      </c>
      <c r="C324" t="str">
        <f t="shared" ca="1" si="20"/>
        <v/>
      </c>
      <c r="D324" s="156" t="str">
        <f t="array" aca="1" ref="D324" ca="1">IFERROR(IF(B324&lt;&gt;"",IF(OR(EXACT(OFFSET(Metadata!$A$1,0,0,Metadata!Metadata_Table_Length,1),C324)),1,""),""),"")</f>
        <v/>
      </c>
      <c r="E324" s="163" t="str">
        <f t="array" aca="1" ref="E324" ca="1">IF(B324&lt;&gt;"",IF(D324=1,OFFSET(Metadata!$B$1,MIN(IF(OFFSET(Metadata!$A$1,0,0,Metadata!Metadata_Table_Length,1)=C324,ROW(OFFSET(Metadata!$A$1,0,0,Metadata!Metadata_Table_Length,1))-1,"")),0),OFFSET(Metadata!$B$1,MIN(IF(OFFSET(Metadata!$A$1,0,0,Metadata!Metadata_Table_Length,1)=SUBSTITUTE(C324,"rawdatafilename","originalfilename"),ROW(OFFSET(Metadata!$A$1,0,0,Metadata!Metadata_Table_Length,1))-1,"")),0)),"")</f>
        <v/>
      </c>
      <c r="F324" t="str">
        <f t="shared" ca="1" si="22"/>
        <v/>
      </c>
      <c r="G324" t="str">
        <f t="array" aca="1" ref="G324" ca="1">IF(B324&lt;&gt;"",OFFSET(Metadata!$B$1,MIN(IF(OFFSET(Metadata!$A$1,0,0,Metadata!Metadata_Table_Length,1)=SUBSTITUTE(C324,"rawdatafilename","partnumber"),ROW(OFFSET(Metadata!$A$1,0,0,Metadata!Metadata_Table_Length,1))-1,"")),0),"")</f>
        <v/>
      </c>
      <c r="H324" t="str">
        <f t="array" aca="1" ref="H324" ca="1">IF(B324&lt;&gt;"",OFFSET(Metadata!$B$1,MIN(IF(OFFSET(Metadata!$A$1,0,0,Metadata!Metadata_Table_Length,1)=SUBSTITUTE(C324,"rawdatafilename","original_count"),ROW(OFFSET(Metadata!$A$1,0,0,Metadata!Metadata_Table_Length,1))-1,"")),0),"")</f>
        <v/>
      </c>
      <c r="I324" t="str">
        <f t="array" aca="1" ref="I324" ca="1">IF(B324&lt;&gt;"",OFFSET(Metadata!$B$1,MIN(IF(OFFSET(Metadata!$A$1,0,0,Metadata!Metadata_Table_Length,1)=SUBSTITUTE(C324,"rawdatafilename","count"),ROW(OFFSET(Metadata!$A$1,0,0,Metadata!Metadata_Table_Length,1))-1,"")),0),"")</f>
        <v/>
      </c>
      <c r="J324" t="str">
        <f t="array" aca="1" ref="J324" ca="1">IF(AND(G324&lt;&gt;"",G324&lt;&gt;G323),MAX(IF(G$2:G$2001=G324,H$2:H$2001,"")),"")</f>
        <v/>
      </c>
      <c r="K324" t="str">
        <f t="array" aca="1" ref="K324" ca="1">IF(AND(G324&lt;&gt;"",G324&lt;&gt;G323),MAX(IF(G$2:G$2001=G324,I$2:I$2001,"")),"")</f>
        <v/>
      </c>
      <c r="L324" t="str">
        <f t="shared" ca="1" si="23"/>
        <v/>
      </c>
    </row>
    <row r="325" spans="2:12" x14ac:dyDescent="0.25">
      <c r="B325" t="str">
        <f t="shared" ca="1" si="21"/>
        <v/>
      </c>
      <c r="C325" t="str">
        <f t="shared" ca="1" si="20"/>
        <v/>
      </c>
      <c r="D325" s="156" t="str">
        <f t="array" aca="1" ref="D325" ca="1">IFERROR(IF(B325&lt;&gt;"",IF(OR(EXACT(OFFSET(Metadata!$A$1,0,0,Metadata!Metadata_Table_Length,1),C325)),1,""),""),"")</f>
        <v/>
      </c>
      <c r="E325" s="163" t="str">
        <f t="array" aca="1" ref="E325" ca="1">IF(B325&lt;&gt;"",IF(D325=1,OFFSET(Metadata!$B$1,MIN(IF(OFFSET(Metadata!$A$1,0,0,Metadata!Metadata_Table_Length,1)=C325,ROW(OFFSET(Metadata!$A$1,0,0,Metadata!Metadata_Table_Length,1))-1,"")),0),OFFSET(Metadata!$B$1,MIN(IF(OFFSET(Metadata!$A$1,0,0,Metadata!Metadata_Table_Length,1)=SUBSTITUTE(C325,"rawdatafilename","originalfilename"),ROW(OFFSET(Metadata!$A$1,0,0,Metadata!Metadata_Table_Length,1))-1,"")),0)),"")</f>
        <v/>
      </c>
      <c r="F325" t="str">
        <f t="shared" ca="1" si="22"/>
        <v/>
      </c>
      <c r="G325" t="str">
        <f t="array" aca="1" ref="G325" ca="1">IF(B325&lt;&gt;"",OFFSET(Metadata!$B$1,MIN(IF(OFFSET(Metadata!$A$1,0,0,Metadata!Metadata_Table_Length,1)=SUBSTITUTE(C325,"rawdatafilename","partnumber"),ROW(OFFSET(Metadata!$A$1,0,0,Metadata!Metadata_Table_Length,1))-1,"")),0),"")</f>
        <v/>
      </c>
      <c r="H325" t="str">
        <f t="array" aca="1" ref="H325" ca="1">IF(B325&lt;&gt;"",OFFSET(Metadata!$B$1,MIN(IF(OFFSET(Metadata!$A$1,0,0,Metadata!Metadata_Table_Length,1)=SUBSTITUTE(C325,"rawdatafilename","original_count"),ROW(OFFSET(Metadata!$A$1,0,0,Metadata!Metadata_Table_Length,1))-1,"")),0),"")</f>
        <v/>
      </c>
      <c r="I325" t="str">
        <f t="array" aca="1" ref="I325" ca="1">IF(B325&lt;&gt;"",OFFSET(Metadata!$B$1,MIN(IF(OFFSET(Metadata!$A$1,0,0,Metadata!Metadata_Table_Length,1)=SUBSTITUTE(C325,"rawdatafilename","count"),ROW(OFFSET(Metadata!$A$1,0,0,Metadata!Metadata_Table_Length,1))-1,"")),0),"")</f>
        <v/>
      </c>
      <c r="J325" t="str">
        <f t="array" aca="1" ref="J325" ca="1">IF(AND(G325&lt;&gt;"",G325&lt;&gt;G324),MAX(IF(G$2:G$2001=G325,H$2:H$2001,"")),"")</f>
        <v/>
      </c>
      <c r="K325" t="str">
        <f t="array" aca="1" ref="K325" ca="1">IF(AND(G325&lt;&gt;"",G325&lt;&gt;G324),MAX(IF(G$2:G$2001=G325,I$2:I$2001,"")),"")</f>
        <v/>
      </c>
      <c r="L325" t="str">
        <f t="shared" ca="1" si="23"/>
        <v/>
      </c>
    </row>
    <row r="326" spans="2:12" x14ac:dyDescent="0.25">
      <c r="B326" t="str">
        <f t="shared" ca="1" si="21"/>
        <v/>
      </c>
      <c r="C326" t="str">
        <f t="shared" ca="1" si="20"/>
        <v/>
      </c>
      <c r="D326" s="156" t="str">
        <f t="array" aca="1" ref="D326" ca="1">IFERROR(IF(B326&lt;&gt;"",IF(OR(EXACT(OFFSET(Metadata!$A$1,0,0,Metadata!Metadata_Table_Length,1),C326)),1,""),""),"")</f>
        <v/>
      </c>
      <c r="E326" s="163" t="str">
        <f t="array" aca="1" ref="E326" ca="1">IF(B326&lt;&gt;"",IF(D326=1,OFFSET(Metadata!$B$1,MIN(IF(OFFSET(Metadata!$A$1,0,0,Metadata!Metadata_Table_Length,1)=C326,ROW(OFFSET(Metadata!$A$1,0,0,Metadata!Metadata_Table_Length,1))-1,"")),0),OFFSET(Metadata!$B$1,MIN(IF(OFFSET(Metadata!$A$1,0,0,Metadata!Metadata_Table_Length,1)=SUBSTITUTE(C326,"rawdatafilename","originalfilename"),ROW(OFFSET(Metadata!$A$1,0,0,Metadata!Metadata_Table_Length,1))-1,"")),0)),"")</f>
        <v/>
      </c>
      <c r="F326" t="str">
        <f t="shared" ca="1" si="22"/>
        <v/>
      </c>
      <c r="G326" t="str">
        <f t="array" aca="1" ref="G326" ca="1">IF(B326&lt;&gt;"",OFFSET(Metadata!$B$1,MIN(IF(OFFSET(Metadata!$A$1,0,0,Metadata!Metadata_Table_Length,1)=SUBSTITUTE(C326,"rawdatafilename","partnumber"),ROW(OFFSET(Metadata!$A$1,0,0,Metadata!Metadata_Table_Length,1))-1,"")),0),"")</f>
        <v/>
      </c>
      <c r="H326" t="str">
        <f t="array" aca="1" ref="H326" ca="1">IF(B326&lt;&gt;"",OFFSET(Metadata!$B$1,MIN(IF(OFFSET(Metadata!$A$1,0,0,Metadata!Metadata_Table_Length,1)=SUBSTITUTE(C326,"rawdatafilename","original_count"),ROW(OFFSET(Metadata!$A$1,0,0,Metadata!Metadata_Table_Length,1))-1,"")),0),"")</f>
        <v/>
      </c>
      <c r="I326" t="str">
        <f t="array" aca="1" ref="I326" ca="1">IF(B326&lt;&gt;"",OFFSET(Metadata!$B$1,MIN(IF(OFFSET(Metadata!$A$1,0,0,Metadata!Metadata_Table_Length,1)=SUBSTITUTE(C326,"rawdatafilename","count"),ROW(OFFSET(Metadata!$A$1,0,0,Metadata!Metadata_Table_Length,1))-1,"")),0),"")</f>
        <v/>
      </c>
      <c r="J326" t="str">
        <f t="array" aca="1" ref="J326" ca="1">IF(AND(G326&lt;&gt;"",G326&lt;&gt;G325),MAX(IF(G$2:G$2001=G326,H$2:H$2001,"")),"")</f>
        <v/>
      </c>
      <c r="K326" t="str">
        <f t="array" aca="1" ref="K326" ca="1">IF(AND(G326&lt;&gt;"",G326&lt;&gt;G325),MAX(IF(G$2:G$2001=G326,I$2:I$2001,"")),"")</f>
        <v/>
      </c>
      <c r="L326" t="str">
        <f t="shared" ca="1" si="23"/>
        <v/>
      </c>
    </row>
    <row r="327" spans="2:12" x14ac:dyDescent="0.25">
      <c r="B327" t="str">
        <f t="shared" ca="1" si="21"/>
        <v/>
      </c>
      <c r="C327" t="str">
        <f t="shared" ca="1" si="20"/>
        <v/>
      </c>
      <c r="D327" s="156" t="str">
        <f t="array" aca="1" ref="D327" ca="1">IFERROR(IF(B327&lt;&gt;"",IF(OR(EXACT(OFFSET(Metadata!$A$1,0,0,Metadata!Metadata_Table_Length,1),C327)),1,""),""),"")</f>
        <v/>
      </c>
      <c r="E327" s="163" t="str">
        <f t="array" aca="1" ref="E327" ca="1">IF(B327&lt;&gt;"",IF(D327=1,OFFSET(Metadata!$B$1,MIN(IF(OFFSET(Metadata!$A$1,0,0,Metadata!Metadata_Table_Length,1)=C327,ROW(OFFSET(Metadata!$A$1,0,0,Metadata!Metadata_Table_Length,1))-1,"")),0),OFFSET(Metadata!$B$1,MIN(IF(OFFSET(Metadata!$A$1,0,0,Metadata!Metadata_Table_Length,1)=SUBSTITUTE(C327,"rawdatafilename","originalfilename"),ROW(OFFSET(Metadata!$A$1,0,0,Metadata!Metadata_Table_Length,1))-1,"")),0)),"")</f>
        <v/>
      </c>
      <c r="F327" t="str">
        <f t="shared" ca="1" si="22"/>
        <v/>
      </c>
      <c r="G327" t="str">
        <f t="array" aca="1" ref="G327" ca="1">IF(B327&lt;&gt;"",OFFSET(Metadata!$B$1,MIN(IF(OFFSET(Metadata!$A$1,0,0,Metadata!Metadata_Table_Length,1)=SUBSTITUTE(C327,"rawdatafilename","partnumber"),ROW(OFFSET(Metadata!$A$1,0,0,Metadata!Metadata_Table_Length,1))-1,"")),0),"")</f>
        <v/>
      </c>
      <c r="H327" t="str">
        <f t="array" aca="1" ref="H327" ca="1">IF(B327&lt;&gt;"",OFFSET(Metadata!$B$1,MIN(IF(OFFSET(Metadata!$A$1,0,0,Metadata!Metadata_Table_Length,1)=SUBSTITUTE(C327,"rawdatafilename","original_count"),ROW(OFFSET(Metadata!$A$1,0,0,Metadata!Metadata_Table_Length,1))-1,"")),0),"")</f>
        <v/>
      </c>
      <c r="I327" t="str">
        <f t="array" aca="1" ref="I327" ca="1">IF(B327&lt;&gt;"",OFFSET(Metadata!$B$1,MIN(IF(OFFSET(Metadata!$A$1,0,0,Metadata!Metadata_Table_Length,1)=SUBSTITUTE(C327,"rawdatafilename","count"),ROW(OFFSET(Metadata!$A$1,0,0,Metadata!Metadata_Table_Length,1))-1,"")),0),"")</f>
        <v/>
      </c>
      <c r="J327" t="str">
        <f t="array" aca="1" ref="J327" ca="1">IF(AND(G327&lt;&gt;"",G327&lt;&gt;G326),MAX(IF(G$2:G$2001=G327,H$2:H$2001,"")),"")</f>
        <v/>
      </c>
      <c r="K327" t="str">
        <f t="array" aca="1" ref="K327" ca="1">IF(AND(G327&lt;&gt;"",G327&lt;&gt;G326),MAX(IF(G$2:G$2001=G327,I$2:I$2001,"")),"")</f>
        <v/>
      </c>
      <c r="L327" t="str">
        <f t="shared" ca="1" si="23"/>
        <v/>
      </c>
    </row>
    <row r="328" spans="2:12" x14ac:dyDescent="0.25">
      <c r="B328" t="str">
        <f t="shared" ca="1" si="21"/>
        <v/>
      </c>
      <c r="C328" t="str">
        <f t="shared" ca="1" si="20"/>
        <v/>
      </c>
      <c r="D328" s="156" t="str">
        <f t="array" aca="1" ref="D328" ca="1">IFERROR(IF(B328&lt;&gt;"",IF(OR(EXACT(OFFSET(Metadata!$A$1,0,0,Metadata!Metadata_Table_Length,1),C328)),1,""),""),"")</f>
        <v/>
      </c>
      <c r="E328" s="163" t="str">
        <f t="array" aca="1" ref="E328" ca="1">IF(B328&lt;&gt;"",IF(D328=1,OFFSET(Metadata!$B$1,MIN(IF(OFFSET(Metadata!$A$1,0,0,Metadata!Metadata_Table_Length,1)=C328,ROW(OFFSET(Metadata!$A$1,0,0,Metadata!Metadata_Table_Length,1))-1,"")),0),OFFSET(Metadata!$B$1,MIN(IF(OFFSET(Metadata!$A$1,0,0,Metadata!Metadata_Table_Length,1)=SUBSTITUTE(C328,"rawdatafilename","originalfilename"),ROW(OFFSET(Metadata!$A$1,0,0,Metadata!Metadata_Table_Length,1))-1,"")),0)),"")</f>
        <v/>
      </c>
      <c r="F328" t="str">
        <f t="shared" ca="1" si="22"/>
        <v/>
      </c>
      <c r="G328" t="str">
        <f t="array" aca="1" ref="G328" ca="1">IF(B328&lt;&gt;"",OFFSET(Metadata!$B$1,MIN(IF(OFFSET(Metadata!$A$1,0,0,Metadata!Metadata_Table_Length,1)=SUBSTITUTE(C328,"rawdatafilename","partnumber"),ROW(OFFSET(Metadata!$A$1,0,0,Metadata!Metadata_Table_Length,1))-1,"")),0),"")</f>
        <v/>
      </c>
      <c r="H328" t="str">
        <f t="array" aca="1" ref="H328" ca="1">IF(B328&lt;&gt;"",OFFSET(Metadata!$B$1,MIN(IF(OFFSET(Metadata!$A$1,0,0,Metadata!Metadata_Table_Length,1)=SUBSTITUTE(C328,"rawdatafilename","original_count"),ROW(OFFSET(Metadata!$A$1,0,0,Metadata!Metadata_Table_Length,1))-1,"")),0),"")</f>
        <v/>
      </c>
      <c r="I328" t="str">
        <f t="array" aca="1" ref="I328" ca="1">IF(B328&lt;&gt;"",OFFSET(Metadata!$B$1,MIN(IF(OFFSET(Metadata!$A$1,0,0,Metadata!Metadata_Table_Length,1)=SUBSTITUTE(C328,"rawdatafilename","count"),ROW(OFFSET(Metadata!$A$1,0,0,Metadata!Metadata_Table_Length,1))-1,"")),0),"")</f>
        <v/>
      </c>
      <c r="J328" t="str">
        <f t="array" aca="1" ref="J328" ca="1">IF(AND(G328&lt;&gt;"",G328&lt;&gt;G327),MAX(IF(G$2:G$2001=G328,H$2:H$2001,"")),"")</f>
        <v/>
      </c>
      <c r="K328" t="str">
        <f t="array" aca="1" ref="K328" ca="1">IF(AND(G328&lt;&gt;"",G328&lt;&gt;G327),MAX(IF(G$2:G$2001=G328,I$2:I$2001,"")),"")</f>
        <v/>
      </c>
      <c r="L328" t="str">
        <f t="shared" ca="1" si="23"/>
        <v/>
      </c>
    </row>
    <row r="329" spans="2:12" x14ac:dyDescent="0.25">
      <c r="B329" t="str">
        <f t="shared" ca="1" si="21"/>
        <v/>
      </c>
      <c r="C329" t="str">
        <f t="shared" ca="1" si="20"/>
        <v/>
      </c>
      <c r="D329" s="156" t="str">
        <f t="array" aca="1" ref="D329" ca="1">IFERROR(IF(B329&lt;&gt;"",IF(OR(EXACT(OFFSET(Metadata!$A$1,0,0,Metadata!Metadata_Table_Length,1),C329)),1,""),""),"")</f>
        <v/>
      </c>
      <c r="E329" s="163" t="str">
        <f t="array" aca="1" ref="E329" ca="1">IF(B329&lt;&gt;"",IF(D329=1,OFFSET(Metadata!$B$1,MIN(IF(OFFSET(Metadata!$A$1,0,0,Metadata!Metadata_Table_Length,1)=C329,ROW(OFFSET(Metadata!$A$1,0,0,Metadata!Metadata_Table_Length,1))-1,"")),0),OFFSET(Metadata!$B$1,MIN(IF(OFFSET(Metadata!$A$1,0,0,Metadata!Metadata_Table_Length,1)=SUBSTITUTE(C329,"rawdatafilename","originalfilename"),ROW(OFFSET(Metadata!$A$1,0,0,Metadata!Metadata_Table_Length,1))-1,"")),0)),"")</f>
        <v/>
      </c>
      <c r="F329" t="str">
        <f t="shared" ca="1" si="22"/>
        <v/>
      </c>
      <c r="G329" t="str">
        <f t="array" aca="1" ref="G329" ca="1">IF(B329&lt;&gt;"",OFFSET(Metadata!$B$1,MIN(IF(OFFSET(Metadata!$A$1,0,0,Metadata!Metadata_Table_Length,1)=SUBSTITUTE(C329,"rawdatafilename","partnumber"),ROW(OFFSET(Metadata!$A$1,0,0,Metadata!Metadata_Table_Length,1))-1,"")),0),"")</f>
        <v/>
      </c>
      <c r="H329" t="str">
        <f t="array" aca="1" ref="H329" ca="1">IF(B329&lt;&gt;"",OFFSET(Metadata!$B$1,MIN(IF(OFFSET(Metadata!$A$1,0,0,Metadata!Metadata_Table_Length,1)=SUBSTITUTE(C329,"rawdatafilename","original_count"),ROW(OFFSET(Metadata!$A$1,0,0,Metadata!Metadata_Table_Length,1))-1,"")),0),"")</f>
        <v/>
      </c>
      <c r="I329" t="str">
        <f t="array" aca="1" ref="I329" ca="1">IF(B329&lt;&gt;"",OFFSET(Metadata!$B$1,MIN(IF(OFFSET(Metadata!$A$1,0,0,Metadata!Metadata_Table_Length,1)=SUBSTITUTE(C329,"rawdatafilename","count"),ROW(OFFSET(Metadata!$A$1,0,0,Metadata!Metadata_Table_Length,1))-1,"")),0),"")</f>
        <v/>
      </c>
      <c r="J329" t="str">
        <f t="array" aca="1" ref="J329" ca="1">IF(AND(G329&lt;&gt;"",G329&lt;&gt;G328),MAX(IF(G$2:G$2001=G329,H$2:H$2001,"")),"")</f>
        <v/>
      </c>
      <c r="K329" t="str">
        <f t="array" aca="1" ref="K329" ca="1">IF(AND(G329&lt;&gt;"",G329&lt;&gt;G328),MAX(IF(G$2:G$2001=G329,I$2:I$2001,"")),"")</f>
        <v/>
      </c>
      <c r="L329" t="str">
        <f t="shared" ca="1" si="23"/>
        <v/>
      </c>
    </row>
    <row r="330" spans="2:12" x14ac:dyDescent="0.25">
      <c r="B330" t="str">
        <f t="shared" ca="1" si="21"/>
        <v/>
      </c>
      <c r="C330" t="str">
        <f t="shared" ca="1" si="20"/>
        <v/>
      </c>
      <c r="D330" s="156" t="str">
        <f t="array" aca="1" ref="D330" ca="1">IFERROR(IF(B330&lt;&gt;"",IF(OR(EXACT(OFFSET(Metadata!$A$1,0,0,Metadata!Metadata_Table_Length,1),C330)),1,""),""),"")</f>
        <v/>
      </c>
      <c r="E330" s="163" t="str">
        <f t="array" aca="1" ref="E330" ca="1">IF(B330&lt;&gt;"",IF(D330=1,OFFSET(Metadata!$B$1,MIN(IF(OFFSET(Metadata!$A$1,0,0,Metadata!Metadata_Table_Length,1)=C330,ROW(OFFSET(Metadata!$A$1,0,0,Metadata!Metadata_Table_Length,1))-1,"")),0),OFFSET(Metadata!$B$1,MIN(IF(OFFSET(Metadata!$A$1,0,0,Metadata!Metadata_Table_Length,1)=SUBSTITUTE(C330,"rawdatafilename","originalfilename"),ROW(OFFSET(Metadata!$A$1,0,0,Metadata!Metadata_Table_Length,1))-1,"")),0)),"")</f>
        <v/>
      </c>
      <c r="F330" t="str">
        <f t="shared" ca="1" si="22"/>
        <v/>
      </c>
      <c r="G330" t="str">
        <f t="array" aca="1" ref="G330" ca="1">IF(B330&lt;&gt;"",OFFSET(Metadata!$B$1,MIN(IF(OFFSET(Metadata!$A$1,0,0,Metadata!Metadata_Table_Length,1)=SUBSTITUTE(C330,"rawdatafilename","partnumber"),ROW(OFFSET(Metadata!$A$1,0,0,Metadata!Metadata_Table_Length,1))-1,"")),0),"")</f>
        <v/>
      </c>
      <c r="H330" t="str">
        <f t="array" aca="1" ref="H330" ca="1">IF(B330&lt;&gt;"",OFFSET(Metadata!$B$1,MIN(IF(OFFSET(Metadata!$A$1,0,0,Metadata!Metadata_Table_Length,1)=SUBSTITUTE(C330,"rawdatafilename","original_count"),ROW(OFFSET(Metadata!$A$1,0,0,Metadata!Metadata_Table_Length,1))-1,"")),0),"")</f>
        <v/>
      </c>
      <c r="I330" t="str">
        <f t="array" aca="1" ref="I330" ca="1">IF(B330&lt;&gt;"",OFFSET(Metadata!$B$1,MIN(IF(OFFSET(Metadata!$A$1,0,0,Metadata!Metadata_Table_Length,1)=SUBSTITUTE(C330,"rawdatafilename","count"),ROW(OFFSET(Metadata!$A$1,0,0,Metadata!Metadata_Table_Length,1))-1,"")),0),"")</f>
        <v/>
      </c>
      <c r="J330" t="str">
        <f t="array" aca="1" ref="J330" ca="1">IF(AND(G330&lt;&gt;"",G330&lt;&gt;G329),MAX(IF(G$2:G$2001=G330,H$2:H$2001,"")),"")</f>
        <v/>
      </c>
      <c r="K330" t="str">
        <f t="array" aca="1" ref="K330" ca="1">IF(AND(G330&lt;&gt;"",G330&lt;&gt;G329),MAX(IF(G$2:G$2001=G330,I$2:I$2001,"")),"")</f>
        <v/>
      </c>
      <c r="L330" t="str">
        <f t="shared" ca="1" si="23"/>
        <v/>
      </c>
    </row>
    <row r="331" spans="2:12" x14ac:dyDescent="0.25">
      <c r="B331" t="str">
        <f t="shared" ca="1" si="21"/>
        <v/>
      </c>
      <c r="C331" t="str">
        <f t="shared" ca="1" si="20"/>
        <v/>
      </c>
      <c r="D331" s="156" t="str">
        <f t="array" aca="1" ref="D331" ca="1">IFERROR(IF(B331&lt;&gt;"",IF(OR(EXACT(OFFSET(Metadata!$A$1,0,0,Metadata!Metadata_Table_Length,1),C331)),1,""),""),"")</f>
        <v/>
      </c>
      <c r="E331" s="163" t="str">
        <f t="array" aca="1" ref="E331" ca="1">IF(B331&lt;&gt;"",IF(D331=1,OFFSET(Metadata!$B$1,MIN(IF(OFFSET(Metadata!$A$1,0,0,Metadata!Metadata_Table_Length,1)=C331,ROW(OFFSET(Metadata!$A$1,0,0,Metadata!Metadata_Table_Length,1))-1,"")),0),OFFSET(Metadata!$B$1,MIN(IF(OFFSET(Metadata!$A$1,0,0,Metadata!Metadata_Table_Length,1)=SUBSTITUTE(C331,"rawdatafilename","originalfilename"),ROW(OFFSET(Metadata!$A$1,0,0,Metadata!Metadata_Table_Length,1))-1,"")),0)),"")</f>
        <v/>
      </c>
      <c r="F331" t="str">
        <f t="shared" ca="1" si="22"/>
        <v/>
      </c>
      <c r="G331" t="str">
        <f t="array" aca="1" ref="G331" ca="1">IF(B331&lt;&gt;"",OFFSET(Metadata!$B$1,MIN(IF(OFFSET(Metadata!$A$1,0,0,Metadata!Metadata_Table_Length,1)=SUBSTITUTE(C331,"rawdatafilename","partnumber"),ROW(OFFSET(Metadata!$A$1,0,0,Metadata!Metadata_Table_Length,1))-1,"")),0),"")</f>
        <v/>
      </c>
      <c r="H331" t="str">
        <f t="array" aca="1" ref="H331" ca="1">IF(B331&lt;&gt;"",OFFSET(Metadata!$B$1,MIN(IF(OFFSET(Metadata!$A$1,0,0,Metadata!Metadata_Table_Length,1)=SUBSTITUTE(C331,"rawdatafilename","original_count"),ROW(OFFSET(Metadata!$A$1,0,0,Metadata!Metadata_Table_Length,1))-1,"")),0),"")</f>
        <v/>
      </c>
      <c r="I331" t="str">
        <f t="array" aca="1" ref="I331" ca="1">IF(B331&lt;&gt;"",OFFSET(Metadata!$B$1,MIN(IF(OFFSET(Metadata!$A$1,0,0,Metadata!Metadata_Table_Length,1)=SUBSTITUTE(C331,"rawdatafilename","count"),ROW(OFFSET(Metadata!$A$1,0,0,Metadata!Metadata_Table_Length,1))-1,"")),0),"")</f>
        <v/>
      </c>
      <c r="J331" t="str">
        <f t="array" aca="1" ref="J331" ca="1">IF(AND(G331&lt;&gt;"",G331&lt;&gt;G330),MAX(IF(G$2:G$2001=G331,H$2:H$2001,"")),"")</f>
        <v/>
      </c>
      <c r="K331" t="str">
        <f t="array" aca="1" ref="K331" ca="1">IF(AND(G331&lt;&gt;"",G331&lt;&gt;G330),MAX(IF(G$2:G$2001=G331,I$2:I$2001,"")),"")</f>
        <v/>
      </c>
      <c r="L331" t="str">
        <f t="shared" ca="1" si="23"/>
        <v/>
      </c>
    </row>
    <row r="332" spans="2:12" x14ac:dyDescent="0.25">
      <c r="B332" t="str">
        <f t="shared" ca="1" si="21"/>
        <v/>
      </c>
      <c r="C332" t="str">
        <f t="shared" ca="1" si="20"/>
        <v/>
      </c>
      <c r="D332" s="156" t="str">
        <f t="array" aca="1" ref="D332" ca="1">IFERROR(IF(B332&lt;&gt;"",IF(OR(EXACT(OFFSET(Metadata!$A$1,0,0,Metadata!Metadata_Table_Length,1),C332)),1,""),""),"")</f>
        <v/>
      </c>
      <c r="E332" s="163" t="str">
        <f t="array" aca="1" ref="E332" ca="1">IF(B332&lt;&gt;"",IF(D332=1,OFFSET(Metadata!$B$1,MIN(IF(OFFSET(Metadata!$A$1,0,0,Metadata!Metadata_Table_Length,1)=C332,ROW(OFFSET(Metadata!$A$1,0,0,Metadata!Metadata_Table_Length,1))-1,"")),0),OFFSET(Metadata!$B$1,MIN(IF(OFFSET(Metadata!$A$1,0,0,Metadata!Metadata_Table_Length,1)=SUBSTITUTE(C332,"rawdatafilename","originalfilename"),ROW(OFFSET(Metadata!$A$1,0,0,Metadata!Metadata_Table_Length,1))-1,"")),0)),"")</f>
        <v/>
      </c>
      <c r="F332" t="str">
        <f t="shared" ca="1" si="22"/>
        <v/>
      </c>
      <c r="G332" t="str">
        <f t="array" aca="1" ref="G332" ca="1">IF(B332&lt;&gt;"",OFFSET(Metadata!$B$1,MIN(IF(OFFSET(Metadata!$A$1,0,0,Metadata!Metadata_Table_Length,1)=SUBSTITUTE(C332,"rawdatafilename","partnumber"),ROW(OFFSET(Metadata!$A$1,0,0,Metadata!Metadata_Table_Length,1))-1,"")),0),"")</f>
        <v/>
      </c>
      <c r="H332" t="str">
        <f t="array" aca="1" ref="H332" ca="1">IF(B332&lt;&gt;"",OFFSET(Metadata!$B$1,MIN(IF(OFFSET(Metadata!$A$1,0,0,Metadata!Metadata_Table_Length,1)=SUBSTITUTE(C332,"rawdatafilename","original_count"),ROW(OFFSET(Metadata!$A$1,0,0,Metadata!Metadata_Table_Length,1))-1,"")),0),"")</f>
        <v/>
      </c>
      <c r="I332" t="str">
        <f t="array" aca="1" ref="I332" ca="1">IF(B332&lt;&gt;"",OFFSET(Metadata!$B$1,MIN(IF(OFFSET(Metadata!$A$1,0,0,Metadata!Metadata_Table_Length,1)=SUBSTITUTE(C332,"rawdatafilename","count"),ROW(OFFSET(Metadata!$A$1,0,0,Metadata!Metadata_Table_Length,1))-1,"")),0),"")</f>
        <v/>
      </c>
      <c r="J332" t="str">
        <f t="array" aca="1" ref="J332" ca="1">IF(AND(G332&lt;&gt;"",G332&lt;&gt;G331),MAX(IF(G$2:G$2001=G332,H$2:H$2001,"")),"")</f>
        <v/>
      </c>
      <c r="K332" t="str">
        <f t="array" aca="1" ref="K332" ca="1">IF(AND(G332&lt;&gt;"",G332&lt;&gt;G331),MAX(IF(G$2:G$2001=G332,I$2:I$2001,"")),"")</f>
        <v/>
      </c>
      <c r="L332" t="str">
        <f t="shared" ca="1" si="23"/>
        <v/>
      </c>
    </row>
    <row r="333" spans="2:12" x14ac:dyDescent="0.25">
      <c r="B333" t="str">
        <f t="shared" ca="1" si="21"/>
        <v/>
      </c>
      <c r="C333" t="str">
        <f t="shared" ca="1" si="20"/>
        <v/>
      </c>
      <c r="D333" s="156" t="str">
        <f t="array" aca="1" ref="D333" ca="1">IFERROR(IF(B333&lt;&gt;"",IF(OR(EXACT(OFFSET(Metadata!$A$1,0,0,Metadata!Metadata_Table_Length,1),C333)),1,""),""),"")</f>
        <v/>
      </c>
      <c r="E333" s="163" t="str">
        <f t="array" aca="1" ref="E333" ca="1">IF(B333&lt;&gt;"",IF(D333=1,OFFSET(Metadata!$B$1,MIN(IF(OFFSET(Metadata!$A$1,0,0,Metadata!Metadata_Table_Length,1)=C333,ROW(OFFSET(Metadata!$A$1,0,0,Metadata!Metadata_Table_Length,1))-1,"")),0),OFFSET(Metadata!$B$1,MIN(IF(OFFSET(Metadata!$A$1,0,0,Metadata!Metadata_Table_Length,1)=SUBSTITUTE(C333,"rawdatafilename","originalfilename"),ROW(OFFSET(Metadata!$A$1,0,0,Metadata!Metadata_Table_Length,1))-1,"")),0)),"")</f>
        <v/>
      </c>
      <c r="F333" t="str">
        <f t="shared" ca="1" si="22"/>
        <v/>
      </c>
      <c r="G333" t="str">
        <f t="array" aca="1" ref="G333" ca="1">IF(B333&lt;&gt;"",OFFSET(Metadata!$B$1,MIN(IF(OFFSET(Metadata!$A$1,0,0,Metadata!Metadata_Table_Length,1)=SUBSTITUTE(C333,"rawdatafilename","partnumber"),ROW(OFFSET(Metadata!$A$1,0,0,Metadata!Metadata_Table_Length,1))-1,"")),0),"")</f>
        <v/>
      </c>
      <c r="H333" t="str">
        <f t="array" aca="1" ref="H333" ca="1">IF(B333&lt;&gt;"",OFFSET(Metadata!$B$1,MIN(IF(OFFSET(Metadata!$A$1,0,0,Metadata!Metadata_Table_Length,1)=SUBSTITUTE(C333,"rawdatafilename","original_count"),ROW(OFFSET(Metadata!$A$1,0,0,Metadata!Metadata_Table_Length,1))-1,"")),0),"")</f>
        <v/>
      </c>
      <c r="I333" t="str">
        <f t="array" aca="1" ref="I333" ca="1">IF(B333&lt;&gt;"",OFFSET(Metadata!$B$1,MIN(IF(OFFSET(Metadata!$A$1,0,0,Metadata!Metadata_Table_Length,1)=SUBSTITUTE(C333,"rawdatafilename","count"),ROW(OFFSET(Metadata!$A$1,0,0,Metadata!Metadata_Table_Length,1))-1,"")),0),"")</f>
        <v/>
      </c>
      <c r="J333" t="str">
        <f t="array" aca="1" ref="J333" ca="1">IF(AND(G333&lt;&gt;"",G333&lt;&gt;G332),MAX(IF(G$2:G$2001=G333,H$2:H$2001,"")),"")</f>
        <v/>
      </c>
      <c r="K333" t="str">
        <f t="array" aca="1" ref="K333" ca="1">IF(AND(G333&lt;&gt;"",G333&lt;&gt;G332),MAX(IF(G$2:G$2001=G333,I$2:I$2001,"")),"")</f>
        <v/>
      </c>
      <c r="L333" t="str">
        <f t="shared" ca="1" si="23"/>
        <v/>
      </c>
    </row>
    <row r="334" spans="2:12" x14ac:dyDescent="0.25">
      <c r="B334" t="str">
        <f t="shared" ca="1" si="21"/>
        <v/>
      </c>
      <c r="C334" t="str">
        <f t="shared" ca="1" si="20"/>
        <v/>
      </c>
      <c r="D334" s="156" t="str">
        <f t="array" aca="1" ref="D334" ca="1">IFERROR(IF(B334&lt;&gt;"",IF(OR(EXACT(OFFSET(Metadata!$A$1,0,0,Metadata!Metadata_Table_Length,1),C334)),1,""),""),"")</f>
        <v/>
      </c>
      <c r="E334" s="163" t="str">
        <f t="array" aca="1" ref="E334" ca="1">IF(B334&lt;&gt;"",IF(D334=1,OFFSET(Metadata!$B$1,MIN(IF(OFFSET(Metadata!$A$1,0,0,Metadata!Metadata_Table_Length,1)=C334,ROW(OFFSET(Metadata!$A$1,0,0,Metadata!Metadata_Table_Length,1))-1,"")),0),OFFSET(Metadata!$B$1,MIN(IF(OFFSET(Metadata!$A$1,0,0,Metadata!Metadata_Table_Length,1)=SUBSTITUTE(C334,"rawdatafilename","originalfilename"),ROW(OFFSET(Metadata!$A$1,0,0,Metadata!Metadata_Table_Length,1))-1,"")),0)),"")</f>
        <v/>
      </c>
      <c r="F334" t="str">
        <f t="shared" ca="1" si="22"/>
        <v/>
      </c>
      <c r="G334" t="str">
        <f t="array" aca="1" ref="G334" ca="1">IF(B334&lt;&gt;"",OFFSET(Metadata!$B$1,MIN(IF(OFFSET(Metadata!$A$1,0,0,Metadata!Metadata_Table_Length,1)=SUBSTITUTE(C334,"rawdatafilename","partnumber"),ROW(OFFSET(Metadata!$A$1,0,0,Metadata!Metadata_Table_Length,1))-1,"")),0),"")</f>
        <v/>
      </c>
      <c r="H334" t="str">
        <f t="array" aca="1" ref="H334" ca="1">IF(B334&lt;&gt;"",OFFSET(Metadata!$B$1,MIN(IF(OFFSET(Metadata!$A$1,0,0,Metadata!Metadata_Table_Length,1)=SUBSTITUTE(C334,"rawdatafilename","original_count"),ROW(OFFSET(Metadata!$A$1,0,0,Metadata!Metadata_Table_Length,1))-1,"")),0),"")</f>
        <v/>
      </c>
      <c r="I334" t="str">
        <f t="array" aca="1" ref="I334" ca="1">IF(B334&lt;&gt;"",OFFSET(Metadata!$B$1,MIN(IF(OFFSET(Metadata!$A$1,0,0,Metadata!Metadata_Table_Length,1)=SUBSTITUTE(C334,"rawdatafilename","count"),ROW(OFFSET(Metadata!$A$1,0,0,Metadata!Metadata_Table_Length,1))-1,"")),0),"")</f>
        <v/>
      </c>
      <c r="J334" t="str">
        <f t="array" aca="1" ref="J334" ca="1">IF(AND(G334&lt;&gt;"",G334&lt;&gt;G333),MAX(IF(G$2:G$2001=G334,H$2:H$2001,"")),"")</f>
        <v/>
      </c>
      <c r="K334" t="str">
        <f t="array" aca="1" ref="K334" ca="1">IF(AND(G334&lt;&gt;"",G334&lt;&gt;G333),MAX(IF(G$2:G$2001=G334,I$2:I$2001,"")),"")</f>
        <v/>
      </c>
      <c r="L334" t="str">
        <f t="shared" ca="1" si="23"/>
        <v/>
      </c>
    </row>
    <row r="335" spans="2:12" x14ac:dyDescent="0.25">
      <c r="B335" t="str">
        <f t="shared" ca="1" si="21"/>
        <v/>
      </c>
      <c r="C335" t="str">
        <f t="shared" ca="1" si="20"/>
        <v/>
      </c>
      <c r="D335" s="156" t="str">
        <f t="array" aca="1" ref="D335" ca="1">IFERROR(IF(B335&lt;&gt;"",IF(OR(EXACT(OFFSET(Metadata!$A$1,0,0,Metadata!Metadata_Table_Length,1),C335)),1,""),""),"")</f>
        <v/>
      </c>
      <c r="E335" s="163" t="str">
        <f t="array" aca="1" ref="E335" ca="1">IF(B335&lt;&gt;"",IF(D335=1,OFFSET(Metadata!$B$1,MIN(IF(OFFSET(Metadata!$A$1,0,0,Metadata!Metadata_Table_Length,1)=C335,ROW(OFFSET(Metadata!$A$1,0,0,Metadata!Metadata_Table_Length,1))-1,"")),0),OFFSET(Metadata!$B$1,MIN(IF(OFFSET(Metadata!$A$1,0,0,Metadata!Metadata_Table_Length,1)=SUBSTITUTE(C335,"rawdatafilename","originalfilename"),ROW(OFFSET(Metadata!$A$1,0,0,Metadata!Metadata_Table_Length,1))-1,"")),0)),"")</f>
        <v/>
      </c>
      <c r="F335" t="str">
        <f t="shared" ca="1" si="22"/>
        <v/>
      </c>
      <c r="G335" t="str">
        <f t="array" aca="1" ref="G335" ca="1">IF(B335&lt;&gt;"",OFFSET(Metadata!$B$1,MIN(IF(OFFSET(Metadata!$A$1,0,0,Metadata!Metadata_Table_Length,1)=SUBSTITUTE(C335,"rawdatafilename","partnumber"),ROW(OFFSET(Metadata!$A$1,0,0,Metadata!Metadata_Table_Length,1))-1,"")),0),"")</f>
        <v/>
      </c>
      <c r="H335" t="str">
        <f t="array" aca="1" ref="H335" ca="1">IF(B335&lt;&gt;"",OFFSET(Metadata!$B$1,MIN(IF(OFFSET(Metadata!$A$1,0,0,Metadata!Metadata_Table_Length,1)=SUBSTITUTE(C335,"rawdatafilename","original_count"),ROW(OFFSET(Metadata!$A$1,0,0,Metadata!Metadata_Table_Length,1))-1,"")),0),"")</f>
        <v/>
      </c>
      <c r="I335" t="str">
        <f t="array" aca="1" ref="I335" ca="1">IF(B335&lt;&gt;"",OFFSET(Metadata!$B$1,MIN(IF(OFFSET(Metadata!$A$1,0,0,Metadata!Metadata_Table_Length,1)=SUBSTITUTE(C335,"rawdatafilename","count"),ROW(OFFSET(Metadata!$A$1,0,0,Metadata!Metadata_Table_Length,1))-1,"")),0),"")</f>
        <v/>
      </c>
      <c r="J335" t="str">
        <f t="array" aca="1" ref="J335" ca="1">IF(AND(G335&lt;&gt;"",G335&lt;&gt;G334),MAX(IF(G$2:G$2001=G335,H$2:H$2001,"")),"")</f>
        <v/>
      </c>
      <c r="K335" t="str">
        <f t="array" aca="1" ref="K335" ca="1">IF(AND(G335&lt;&gt;"",G335&lt;&gt;G334),MAX(IF(G$2:G$2001=G335,I$2:I$2001,"")),"")</f>
        <v/>
      </c>
      <c r="L335" t="str">
        <f t="shared" ca="1" si="23"/>
        <v/>
      </c>
    </row>
    <row r="336" spans="2:12" x14ac:dyDescent="0.25">
      <c r="B336" t="str">
        <f t="shared" ca="1" si="21"/>
        <v/>
      </c>
      <c r="C336" t="str">
        <f t="shared" ca="1" si="20"/>
        <v/>
      </c>
      <c r="D336" s="156" t="str">
        <f t="array" aca="1" ref="D336" ca="1">IFERROR(IF(B336&lt;&gt;"",IF(OR(EXACT(OFFSET(Metadata!$A$1,0,0,Metadata!Metadata_Table_Length,1),C336)),1,""),""),"")</f>
        <v/>
      </c>
      <c r="E336" s="163" t="str">
        <f t="array" aca="1" ref="E336" ca="1">IF(B336&lt;&gt;"",IF(D336=1,OFFSET(Metadata!$B$1,MIN(IF(OFFSET(Metadata!$A$1,0,0,Metadata!Metadata_Table_Length,1)=C336,ROW(OFFSET(Metadata!$A$1,0,0,Metadata!Metadata_Table_Length,1))-1,"")),0),OFFSET(Metadata!$B$1,MIN(IF(OFFSET(Metadata!$A$1,0,0,Metadata!Metadata_Table_Length,1)=SUBSTITUTE(C336,"rawdatafilename","originalfilename"),ROW(OFFSET(Metadata!$A$1,0,0,Metadata!Metadata_Table_Length,1))-1,"")),0)),"")</f>
        <v/>
      </c>
      <c r="F336" t="str">
        <f t="shared" ca="1" si="22"/>
        <v/>
      </c>
      <c r="G336" t="str">
        <f t="array" aca="1" ref="G336" ca="1">IF(B336&lt;&gt;"",OFFSET(Metadata!$B$1,MIN(IF(OFFSET(Metadata!$A$1,0,0,Metadata!Metadata_Table_Length,1)=SUBSTITUTE(C336,"rawdatafilename","partnumber"),ROW(OFFSET(Metadata!$A$1,0,0,Metadata!Metadata_Table_Length,1))-1,"")),0),"")</f>
        <v/>
      </c>
      <c r="H336" t="str">
        <f t="array" aca="1" ref="H336" ca="1">IF(B336&lt;&gt;"",OFFSET(Metadata!$B$1,MIN(IF(OFFSET(Metadata!$A$1,0,0,Metadata!Metadata_Table_Length,1)=SUBSTITUTE(C336,"rawdatafilename","original_count"),ROW(OFFSET(Metadata!$A$1,0,0,Metadata!Metadata_Table_Length,1))-1,"")),0),"")</f>
        <v/>
      </c>
      <c r="I336" t="str">
        <f t="array" aca="1" ref="I336" ca="1">IF(B336&lt;&gt;"",OFFSET(Metadata!$B$1,MIN(IF(OFFSET(Metadata!$A$1,0,0,Metadata!Metadata_Table_Length,1)=SUBSTITUTE(C336,"rawdatafilename","count"),ROW(OFFSET(Metadata!$A$1,0,0,Metadata!Metadata_Table_Length,1))-1,"")),0),"")</f>
        <v/>
      </c>
      <c r="J336" t="str">
        <f t="array" aca="1" ref="J336" ca="1">IF(AND(G336&lt;&gt;"",G336&lt;&gt;G335),MAX(IF(G$2:G$2001=G336,H$2:H$2001,"")),"")</f>
        <v/>
      </c>
      <c r="K336" t="str">
        <f t="array" aca="1" ref="K336" ca="1">IF(AND(G336&lt;&gt;"",G336&lt;&gt;G335),MAX(IF(G$2:G$2001=G336,I$2:I$2001,"")),"")</f>
        <v/>
      </c>
      <c r="L336" t="str">
        <f t="shared" ca="1" si="23"/>
        <v/>
      </c>
    </row>
    <row r="337" spans="2:12" x14ac:dyDescent="0.25">
      <c r="B337" t="str">
        <f t="shared" ca="1" si="21"/>
        <v/>
      </c>
      <c r="C337" t="str">
        <f t="shared" ca="1" si="20"/>
        <v/>
      </c>
      <c r="D337" s="156" t="str">
        <f t="array" aca="1" ref="D337" ca="1">IFERROR(IF(B337&lt;&gt;"",IF(OR(EXACT(OFFSET(Metadata!$A$1,0,0,Metadata!Metadata_Table_Length,1),C337)),1,""),""),"")</f>
        <v/>
      </c>
      <c r="E337" s="163" t="str">
        <f t="array" aca="1" ref="E337" ca="1">IF(B337&lt;&gt;"",IF(D337=1,OFFSET(Metadata!$B$1,MIN(IF(OFFSET(Metadata!$A$1,0,0,Metadata!Metadata_Table_Length,1)=C337,ROW(OFFSET(Metadata!$A$1,0,0,Metadata!Metadata_Table_Length,1))-1,"")),0),OFFSET(Metadata!$B$1,MIN(IF(OFFSET(Metadata!$A$1,0,0,Metadata!Metadata_Table_Length,1)=SUBSTITUTE(C337,"rawdatafilename","originalfilename"),ROW(OFFSET(Metadata!$A$1,0,0,Metadata!Metadata_Table_Length,1))-1,"")),0)),"")</f>
        <v/>
      </c>
      <c r="F337" t="str">
        <f t="shared" ca="1" si="22"/>
        <v/>
      </c>
      <c r="G337" t="str">
        <f t="array" aca="1" ref="G337" ca="1">IF(B337&lt;&gt;"",OFFSET(Metadata!$B$1,MIN(IF(OFFSET(Metadata!$A$1,0,0,Metadata!Metadata_Table_Length,1)=SUBSTITUTE(C337,"rawdatafilename","partnumber"),ROW(OFFSET(Metadata!$A$1,0,0,Metadata!Metadata_Table_Length,1))-1,"")),0),"")</f>
        <v/>
      </c>
      <c r="H337" t="str">
        <f t="array" aca="1" ref="H337" ca="1">IF(B337&lt;&gt;"",OFFSET(Metadata!$B$1,MIN(IF(OFFSET(Metadata!$A$1,0,0,Metadata!Metadata_Table_Length,1)=SUBSTITUTE(C337,"rawdatafilename","original_count"),ROW(OFFSET(Metadata!$A$1,0,0,Metadata!Metadata_Table_Length,1))-1,"")),0),"")</f>
        <v/>
      </c>
      <c r="I337" t="str">
        <f t="array" aca="1" ref="I337" ca="1">IF(B337&lt;&gt;"",OFFSET(Metadata!$B$1,MIN(IF(OFFSET(Metadata!$A$1,0,0,Metadata!Metadata_Table_Length,1)=SUBSTITUTE(C337,"rawdatafilename","count"),ROW(OFFSET(Metadata!$A$1,0,0,Metadata!Metadata_Table_Length,1))-1,"")),0),"")</f>
        <v/>
      </c>
      <c r="J337" t="str">
        <f t="array" aca="1" ref="J337" ca="1">IF(AND(G337&lt;&gt;"",G337&lt;&gt;G336),MAX(IF(G$2:G$2001=G337,H$2:H$2001,"")),"")</f>
        <v/>
      </c>
      <c r="K337" t="str">
        <f t="array" aca="1" ref="K337" ca="1">IF(AND(G337&lt;&gt;"",G337&lt;&gt;G336),MAX(IF(G$2:G$2001=G337,I$2:I$2001,"")),"")</f>
        <v/>
      </c>
      <c r="L337" t="str">
        <f t="shared" ca="1" si="23"/>
        <v/>
      </c>
    </row>
    <row r="338" spans="2:12" x14ac:dyDescent="0.25">
      <c r="B338" t="str">
        <f t="shared" ca="1" si="21"/>
        <v/>
      </c>
      <c r="C338" t="str">
        <f t="shared" ca="1" si="20"/>
        <v/>
      </c>
      <c r="D338" s="156" t="str">
        <f t="array" aca="1" ref="D338" ca="1">IFERROR(IF(B338&lt;&gt;"",IF(OR(EXACT(OFFSET(Metadata!$A$1,0,0,Metadata!Metadata_Table_Length,1),C338)),1,""),""),"")</f>
        <v/>
      </c>
      <c r="E338" s="163" t="str">
        <f t="array" aca="1" ref="E338" ca="1">IF(B338&lt;&gt;"",IF(D338=1,OFFSET(Metadata!$B$1,MIN(IF(OFFSET(Metadata!$A$1,0,0,Metadata!Metadata_Table_Length,1)=C338,ROW(OFFSET(Metadata!$A$1,0,0,Metadata!Metadata_Table_Length,1))-1,"")),0),OFFSET(Metadata!$B$1,MIN(IF(OFFSET(Metadata!$A$1,0,0,Metadata!Metadata_Table_Length,1)=SUBSTITUTE(C338,"rawdatafilename","originalfilename"),ROW(OFFSET(Metadata!$A$1,0,0,Metadata!Metadata_Table_Length,1))-1,"")),0)),"")</f>
        <v/>
      </c>
      <c r="F338" t="str">
        <f t="shared" ca="1" si="22"/>
        <v/>
      </c>
      <c r="G338" t="str">
        <f t="array" aca="1" ref="G338" ca="1">IF(B338&lt;&gt;"",OFFSET(Metadata!$B$1,MIN(IF(OFFSET(Metadata!$A$1,0,0,Metadata!Metadata_Table_Length,1)=SUBSTITUTE(C338,"rawdatafilename","partnumber"),ROW(OFFSET(Metadata!$A$1,0,0,Metadata!Metadata_Table_Length,1))-1,"")),0),"")</f>
        <v/>
      </c>
      <c r="H338" t="str">
        <f t="array" aca="1" ref="H338" ca="1">IF(B338&lt;&gt;"",OFFSET(Metadata!$B$1,MIN(IF(OFFSET(Metadata!$A$1,0,0,Metadata!Metadata_Table_Length,1)=SUBSTITUTE(C338,"rawdatafilename","original_count"),ROW(OFFSET(Metadata!$A$1,0,0,Metadata!Metadata_Table_Length,1))-1,"")),0),"")</f>
        <v/>
      </c>
      <c r="I338" t="str">
        <f t="array" aca="1" ref="I338" ca="1">IF(B338&lt;&gt;"",OFFSET(Metadata!$B$1,MIN(IF(OFFSET(Metadata!$A$1,0,0,Metadata!Metadata_Table_Length,1)=SUBSTITUTE(C338,"rawdatafilename","count"),ROW(OFFSET(Metadata!$A$1,0,0,Metadata!Metadata_Table_Length,1))-1,"")),0),"")</f>
        <v/>
      </c>
      <c r="J338" t="str">
        <f t="array" aca="1" ref="J338" ca="1">IF(AND(G338&lt;&gt;"",G338&lt;&gt;G337),MAX(IF(G$2:G$2001=G338,H$2:H$2001,"")),"")</f>
        <v/>
      </c>
      <c r="K338" t="str">
        <f t="array" aca="1" ref="K338" ca="1">IF(AND(G338&lt;&gt;"",G338&lt;&gt;G337),MAX(IF(G$2:G$2001=G338,I$2:I$2001,"")),"")</f>
        <v/>
      </c>
      <c r="L338" t="str">
        <f t="shared" ca="1" si="23"/>
        <v/>
      </c>
    </row>
    <row r="339" spans="2:12" x14ac:dyDescent="0.25">
      <c r="B339" t="str">
        <f t="shared" ca="1" si="21"/>
        <v/>
      </c>
      <c r="C339" t="str">
        <f t="shared" ca="1" si="20"/>
        <v/>
      </c>
      <c r="D339" s="156" t="str">
        <f t="array" aca="1" ref="D339" ca="1">IFERROR(IF(B339&lt;&gt;"",IF(OR(EXACT(OFFSET(Metadata!$A$1,0,0,Metadata!Metadata_Table_Length,1),C339)),1,""),""),"")</f>
        <v/>
      </c>
      <c r="E339" s="163" t="str">
        <f t="array" aca="1" ref="E339" ca="1">IF(B339&lt;&gt;"",IF(D339=1,OFFSET(Metadata!$B$1,MIN(IF(OFFSET(Metadata!$A$1,0,0,Metadata!Metadata_Table_Length,1)=C339,ROW(OFFSET(Metadata!$A$1,0,0,Metadata!Metadata_Table_Length,1))-1,"")),0),OFFSET(Metadata!$B$1,MIN(IF(OFFSET(Metadata!$A$1,0,0,Metadata!Metadata_Table_Length,1)=SUBSTITUTE(C339,"rawdatafilename","originalfilename"),ROW(OFFSET(Metadata!$A$1,0,0,Metadata!Metadata_Table_Length,1))-1,"")),0)),"")</f>
        <v/>
      </c>
      <c r="F339" t="str">
        <f t="shared" ca="1" si="22"/>
        <v/>
      </c>
      <c r="G339" t="str">
        <f t="array" aca="1" ref="G339" ca="1">IF(B339&lt;&gt;"",OFFSET(Metadata!$B$1,MIN(IF(OFFSET(Metadata!$A$1,0,0,Metadata!Metadata_Table_Length,1)=SUBSTITUTE(C339,"rawdatafilename","partnumber"),ROW(OFFSET(Metadata!$A$1,0,0,Metadata!Metadata_Table_Length,1))-1,"")),0),"")</f>
        <v/>
      </c>
      <c r="H339" t="str">
        <f t="array" aca="1" ref="H339" ca="1">IF(B339&lt;&gt;"",OFFSET(Metadata!$B$1,MIN(IF(OFFSET(Metadata!$A$1,0,0,Metadata!Metadata_Table_Length,1)=SUBSTITUTE(C339,"rawdatafilename","original_count"),ROW(OFFSET(Metadata!$A$1,0,0,Metadata!Metadata_Table_Length,1))-1,"")),0),"")</f>
        <v/>
      </c>
      <c r="I339" t="str">
        <f t="array" aca="1" ref="I339" ca="1">IF(B339&lt;&gt;"",OFFSET(Metadata!$B$1,MIN(IF(OFFSET(Metadata!$A$1,0,0,Metadata!Metadata_Table_Length,1)=SUBSTITUTE(C339,"rawdatafilename","count"),ROW(OFFSET(Metadata!$A$1,0,0,Metadata!Metadata_Table_Length,1))-1,"")),0),"")</f>
        <v/>
      </c>
      <c r="J339" t="str">
        <f t="array" aca="1" ref="J339" ca="1">IF(AND(G339&lt;&gt;"",G339&lt;&gt;G338),MAX(IF(G$2:G$2001=G339,H$2:H$2001,"")),"")</f>
        <v/>
      </c>
      <c r="K339" t="str">
        <f t="array" aca="1" ref="K339" ca="1">IF(AND(G339&lt;&gt;"",G339&lt;&gt;G338),MAX(IF(G$2:G$2001=G339,I$2:I$2001,"")),"")</f>
        <v/>
      </c>
      <c r="L339" t="str">
        <f t="shared" ca="1" si="23"/>
        <v/>
      </c>
    </row>
    <row r="340" spans="2:12" x14ac:dyDescent="0.25">
      <c r="B340" t="str">
        <f t="shared" ca="1" si="21"/>
        <v/>
      </c>
      <c r="C340" t="str">
        <f t="shared" ca="1" si="20"/>
        <v/>
      </c>
      <c r="D340" s="156" t="str">
        <f t="array" aca="1" ref="D340" ca="1">IFERROR(IF(B340&lt;&gt;"",IF(OR(EXACT(OFFSET(Metadata!$A$1,0,0,Metadata!Metadata_Table_Length,1),C340)),1,""),""),"")</f>
        <v/>
      </c>
      <c r="E340" s="163" t="str">
        <f t="array" aca="1" ref="E340" ca="1">IF(B340&lt;&gt;"",IF(D340=1,OFFSET(Metadata!$B$1,MIN(IF(OFFSET(Metadata!$A$1,0,0,Metadata!Metadata_Table_Length,1)=C340,ROW(OFFSET(Metadata!$A$1,0,0,Metadata!Metadata_Table_Length,1))-1,"")),0),OFFSET(Metadata!$B$1,MIN(IF(OFFSET(Metadata!$A$1,0,0,Metadata!Metadata_Table_Length,1)=SUBSTITUTE(C340,"rawdatafilename","originalfilename"),ROW(OFFSET(Metadata!$A$1,0,0,Metadata!Metadata_Table_Length,1))-1,"")),0)),"")</f>
        <v/>
      </c>
      <c r="F340" t="str">
        <f t="shared" ca="1" si="22"/>
        <v/>
      </c>
      <c r="G340" t="str">
        <f t="array" aca="1" ref="G340" ca="1">IF(B340&lt;&gt;"",OFFSET(Metadata!$B$1,MIN(IF(OFFSET(Metadata!$A$1,0,0,Metadata!Metadata_Table_Length,1)=SUBSTITUTE(C340,"rawdatafilename","partnumber"),ROW(OFFSET(Metadata!$A$1,0,0,Metadata!Metadata_Table_Length,1))-1,"")),0),"")</f>
        <v/>
      </c>
      <c r="H340" t="str">
        <f t="array" aca="1" ref="H340" ca="1">IF(B340&lt;&gt;"",OFFSET(Metadata!$B$1,MIN(IF(OFFSET(Metadata!$A$1,0,0,Metadata!Metadata_Table_Length,1)=SUBSTITUTE(C340,"rawdatafilename","original_count"),ROW(OFFSET(Metadata!$A$1,0,0,Metadata!Metadata_Table_Length,1))-1,"")),0),"")</f>
        <v/>
      </c>
      <c r="I340" t="str">
        <f t="array" aca="1" ref="I340" ca="1">IF(B340&lt;&gt;"",OFFSET(Metadata!$B$1,MIN(IF(OFFSET(Metadata!$A$1,0,0,Metadata!Metadata_Table_Length,1)=SUBSTITUTE(C340,"rawdatafilename","count"),ROW(OFFSET(Metadata!$A$1,0,0,Metadata!Metadata_Table_Length,1))-1,"")),0),"")</f>
        <v/>
      </c>
      <c r="J340" t="str">
        <f t="array" aca="1" ref="J340" ca="1">IF(AND(G340&lt;&gt;"",G340&lt;&gt;G339),MAX(IF(G$2:G$2001=G340,H$2:H$2001,"")),"")</f>
        <v/>
      </c>
      <c r="K340" t="str">
        <f t="array" aca="1" ref="K340" ca="1">IF(AND(G340&lt;&gt;"",G340&lt;&gt;G339),MAX(IF(G$2:G$2001=G340,I$2:I$2001,"")),"")</f>
        <v/>
      </c>
      <c r="L340" t="str">
        <f t="shared" ca="1" si="23"/>
        <v/>
      </c>
    </row>
    <row r="341" spans="2:12" x14ac:dyDescent="0.25">
      <c r="B341" t="str">
        <f t="shared" ca="1" si="21"/>
        <v/>
      </c>
      <c r="C341" t="str">
        <f t="shared" ca="1" si="20"/>
        <v/>
      </c>
      <c r="D341" s="156" t="str">
        <f t="array" aca="1" ref="D341" ca="1">IFERROR(IF(B341&lt;&gt;"",IF(OR(EXACT(OFFSET(Metadata!$A$1,0,0,Metadata!Metadata_Table_Length,1),C341)),1,""),""),"")</f>
        <v/>
      </c>
      <c r="E341" s="163" t="str">
        <f t="array" aca="1" ref="E341" ca="1">IF(B341&lt;&gt;"",IF(D341=1,OFFSET(Metadata!$B$1,MIN(IF(OFFSET(Metadata!$A$1,0,0,Metadata!Metadata_Table_Length,1)=C341,ROW(OFFSET(Metadata!$A$1,0,0,Metadata!Metadata_Table_Length,1))-1,"")),0),OFFSET(Metadata!$B$1,MIN(IF(OFFSET(Metadata!$A$1,0,0,Metadata!Metadata_Table_Length,1)=SUBSTITUTE(C341,"rawdatafilename","originalfilename"),ROW(OFFSET(Metadata!$A$1,0,0,Metadata!Metadata_Table_Length,1))-1,"")),0)),"")</f>
        <v/>
      </c>
      <c r="F341" t="str">
        <f t="shared" ca="1" si="22"/>
        <v/>
      </c>
      <c r="G341" t="str">
        <f t="array" aca="1" ref="G341" ca="1">IF(B341&lt;&gt;"",OFFSET(Metadata!$B$1,MIN(IF(OFFSET(Metadata!$A$1,0,0,Metadata!Metadata_Table_Length,1)=SUBSTITUTE(C341,"rawdatafilename","partnumber"),ROW(OFFSET(Metadata!$A$1,0,0,Metadata!Metadata_Table_Length,1))-1,"")),0),"")</f>
        <v/>
      </c>
      <c r="H341" t="str">
        <f t="array" aca="1" ref="H341" ca="1">IF(B341&lt;&gt;"",OFFSET(Metadata!$B$1,MIN(IF(OFFSET(Metadata!$A$1,0,0,Metadata!Metadata_Table_Length,1)=SUBSTITUTE(C341,"rawdatafilename","original_count"),ROW(OFFSET(Metadata!$A$1,0,0,Metadata!Metadata_Table_Length,1))-1,"")),0),"")</f>
        <v/>
      </c>
      <c r="I341" t="str">
        <f t="array" aca="1" ref="I341" ca="1">IF(B341&lt;&gt;"",OFFSET(Metadata!$B$1,MIN(IF(OFFSET(Metadata!$A$1,0,0,Metadata!Metadata_Table_Length,1)=SUBSTITUTE(C341,"rawdatafilename","count"),ROW(OFFSET(Metadata!$A$1,0,0,Metadata!Metadata_Table_Length,1))-1,"")),0),"")</f>
        <v/>
      </c>
      <c r="J341" t="str">
        <f t="array" aca="1" ref="J341" ca="1">IF(AND(G341&lt;&gt;"",G341&lt;&gt;G340),MAX(IF(G$2:G$2001=G341,H$2:H$2001,"")),"")</f>
        <v/>
      </c>
      <c r="K341" t="str">
        <f t="array" aca="1" ref="K341" ca="1">IF(AND(G341&lt;&gt;"",G341&lt;&gt;G340),MAX(IF(G$2:G$2001=G341,I$2:I$2001,"")),"")</f>
        <v/>
      </c>
      <c r="L341" t="str">
        <f t="shared" ca="1" si="23"/>
        <v/>
      </c>
    </row>
    <row r="342" spans="2:12" x14ac:dyDescent="0.25">
      <c r="B342" t="str">
        <f t="shared" ca="1" si="21"/>
        <v/>
      </c>
      <c r="C342" t="str">
        <f t="shared" ca="1" si="20"/>
        <v/>
      </c>
      <c r="D342" s="156" t="str">
        <f t="array" aca="1" ref="D342" ca="1">IFERROR(IF(B342&lt;&gt;"",IF(OR(EXACT(OFFSET(Metadata!$A$1,0,0,Metadata!Metadata_Table_Length,1),C342)),1,""),""),"")</f>
        <v/>
      </c>
      <c r="E342" s="163" t="str">
        <f t="array" aca="1" ref="E342" ca="1">IF(B342&lt;&gt;"",IF(D342=1,OFFSET(Metadata!$B$1,MIN(IF(OFFSET(Metadata!$A$1,0,0,Metadata!Metadata_Table_Length,1)=C342,ROW(OFFSET(Metadata!$A$1,0,0,Metadata!Metadata_Table_Length,1))-1,"")),0),OFFSET(Metadata!$B$1,MIN(IF(OFFSET(Metadata!$A$1,0,0,Metadata!Metadata_Table_Length,1)=SUBSTITUTE(C342,"rawdatafilename","originalfilename"),ROW(OFFSET(Metadata!$A$1,0,0,Metadata!Metadata_Table_Length,1))-1,"")),0)),"")</f>
        <v/>
      </c>
      <c r="F342" t="str">
        <f t="shared" ca="1" si="22"/>
        <v/>
      </c>
      <c r="G342" t="str">
        <f t="array" aca="1" ref="G342" ca="1">IF(B342&lt;&gt;"",OFFSET(Metadata!$B$1,MIN(IF(OFFSET(Metadata!$A$1,0,0,Metadata!Metadata_Table_Length,1)=SUBSTITUTE(C342,"rawdatafilename","partnumber"),ROW(OFFSET(Metadata!$A$1,0,0,Metadata!Metadata_Table_Length,1))-1,"")),0),"")</f>
        <v/>
      </c>
      <c r="H342" t="str">
        <f t="array" aca="1" ref="H342" ca="1">IF(B342&lt;&gt;"",OFFSET(Metadata!$B$1,MIN(IF(OFFSET(Metadata!$A$1,0,0,Metadata!Metadata_Table_Length,1)=SUBSTITUTE(C342,"rawdatafilename","original_count"),ROW(OFFSET(Metadata!$A$1,0,0,Metadata!Metadata_Table_Length,1))-1,"")),0),"")</f>
        <v/>
      </c>
      <c r="I342" t="str">
        <f t="array" aca="1" ref="I342" ca="1">IF(B342&lt;&gt;"",OFFSET(Metadata!$B$1,MIN(IF(OFFSET(Metadata!$A$1,0,0,Metadata!Metadata_Table_Length,1)=SUBSTITUTE(C342,"rawdatafilename","count"),ROW(OFFSET(Metadata!$A$1,0,0,Metadata!Metadata_Table_Length,1))-1,"")),0),"")</f>
        <v/>
      </c>
      <c r="J342" t="str">
        <f t="array" aca="1" ref="J342" ca="1">IF(AND(G342&lt;&gt;"",G342&lt;&gt;G341),MAX(IF(G$2:G$2001=G342,H$2:H$2001,"")),"")</f>
        <v/>
      </c>
      <c r="K342" t="str">
        <f t="array" aca="1" ref="K342" ca="1">IF(AND(G342&lt;&gt;"",G342&lt;&gt;G341),MAX(IF(G$2:G$2001=G342,I$2:I$2001,"")),"")</f>
        <v/>
      </c>
      <c r="L342" t="str">
        <f t="shared" ca="1" si="23"/>
        <v/>
      </c>
    </row>
    <row r="343" spans="2:12" x14ac:dyDescent="0.25">
      <c r="B343" t="str">
        <f t="shared" ca="1" si="21"/>
        <v/>
      </c>
      <c r="C343" t="str">
        <f t="shared" ca="1" si="20"/>
        <v/>
      </c>
      <c r="D343" s="156" t="str">
        <f t="array" aca="1" ref="D343" ca="1">IFERROR(IF(B343&lt;&gt;"",IF(OR(EXACT(OFFSET(Metadata!$A$1,0,0,Metadata!Metadata_Table_Length,1),C343)),1,""),""),"")</f>
        <v/>
      </c>
      <c r="E343" s="163" t="str">
        <f t="array" aca="1" ref="E343" ca="1">IF(B343&lt;&gt;"",IF(D343=1,OFFSET(Metadata!$B$1,MIN(IF(OFFSET(Metadata!$A$1,0,0,Metadata!Metadata_Table_Length,1)=C343,ROW(OFFSET(Metadata!$A$1,0,0,Metadata!Metadata_Table_Length,1))-1,"")),0),OFFSET(Metadata!$B$1,MIN(IF(OFFSET(Metadata!$A$1,0,0,Metadata!Metadata_Table_Length,1)=SUBSTITUTE(C343,"rawdatafilename","originalfilename"),ROW(OFFSET(Metadata!$A$1,0,0,Metadata!Metadata_Table_Length,1))-1,"")),0)),"")</f>
        <v/>
      </c>
      <c r="F343" t="str">
        <f t="shared" ca="1" si="22"/>
        <v/>
      </c>
      <c r="G343" t="str">
        <f t="array" aca="1" ref="G343" ca="1">IF(B343&lt;&gt;"",OFFSET(Metadata!$B$1,MIN(IF(OFFSET(Metadata!$A$1,0,0,Metadata!Metadata_Table_Length,1)=SUBSTITUTE(C343,"rawdatafilename","partnumber"),ROW(OFFSET(Metadata!$A$1,0,0,Metadata!Metadata_Table_Length,1))-1,"")),0),"")</f>
        <v/>
      </c>
      <c r="H343" t="str">
        <f t="array" aca="1" ref="H343" ca="1">IF(B343&lt;&gt;"",OFFSET(Metadata!$B$1,MIN(IF(OFFSET(Metadata!$A$1,0,0,Metadata!Metadata_Table_Length,1)=SUBSTITUTE(C343,"rawdatafilename","original_count"),ROW(OFFSET(Metadata!$A$1,0,0,Metadata!Metadata_Table_Length,1))-1,"")),0),"")</f>
        <v/>
      </c>
      <c r="I343" t="str">
        <f t="array" aca="1" ref="I343" ca="1">IF(B343&lt;&gt;"",OFFSET(Metadata!$B$1,MIN(IF(OFFSET(Metadata!$A$1,0,0,Metadata!Metadata_Table_Length,1)=SUBSTITUTE(C343,"rawdatafilename","count"),ROW(OFFSET(Metadata!$A$1,0,0,Metadata!Metadata_Table_Length,1))-1,"")),0),"")</f>
        <v/>
      </c>
      <c r="J343" t="str">
        <f t="array" aca="1" ref="J343" ca="1">IF(AND(G343&lt;&gt;"",G343&lt;&gt;G342),MAX(IF(G$2:G$2001=G343,H$2:H$2001,"")),"")</f>
        <v/>
      </c>
      <c r="K343" t="str">
        <f t="array" aca="1" ref="K343" ca="1">IF(AND(G343&lt;&gt;"",G343&lt;&gt;G342),MAX(IF(G$2:G$2001=G343,I$2:I$2001,"")),"")</f>
        <v/>
      </c>
      <c r="L343" t="str">
        <f t="shared" ca="1" si="23"/>
        <v/>
      </c>
    </row>
    <row r="344" spans="2:12" x14ac:dyDescent="0.25">
      <c r="B344" t="str">
        <f t="shared" ca="1" si="21"/>
        <v/>
      </c>
      <c r="C344" t="str">
        <f t="shared" ca="1" si="20"/>
        <v/>
      </c>
      <c r="D344" s="156" t="str">
        <f t="array" aca="1" ref="D344" ca="1">IFERROR(IF(B344&lt;&gt;"",IF(OR(EXACT(OFFSET(Metadata!$A$1,0,0,Metadata!Metadata_Table_Length,1),C344)),1,""),""),"")</f>
        <v/>
      </c>
      <c r="E344" s="163" t="str">
        <f t="array" aca="1" ref="E344" ca="1">IF(B344&lt;&gt;"",IF(D344=1,OFFSET(Metadata!$B$1,MIN(IF(OFFSET(Metadata!$A$1,0,0,Metadata!Metadata_Table_Length,1)=C344,ROW(OFFSET(Metadata!$A$1,0,0,Metadata!Metadata_Table_Length,1))-1,"")),0),OFFSET(Metadata!$B$1,MIN(IF(OFFSET(Metadata!$A$1,0,0,Metadata!Metadata_Table_Length,1)=SUBSTITUTE(C344,"rawdatafilename","originalfilename"),ROW(OFFSET(Metadata!$A$1,0,0,Metadata!Metadata_Table_Length,1))-1,"")),0)),"")</f>
        <v/>
      </c>
      <c r="F344" t="str">
        <f t="shared" ca="1" si="22"/>
        <v/>
      </c>
      <c r="G344" t="str">
        <f t="array" aca="1" ref="G344" ca="1">IF(B344&lt;&gt;"",OFFSET(Metadata!$B$1,MIN(IF(OFFSET(Metadata!$A$1,0,0,Metadata!Metadata_Table_Length,1)=SUBSTITUTE(C344,"rawdatafilename","partnumber"),ROW(OFFSET(Metadata!$A$1,0,0,Metadata!Metadata_Table_Length,1))-1,"")),0),"")</f>
        <v/>
      </c>
      <c r="H344" t="str">
        <f t="array" aca="1" ref="H344" ca="1">IF(B344&lt;&gt;"",OFFSET(Metadata!$B$1,MIN(IF(OFFSET(Metadata!$A$1,0,0,Metadata!Metadata_Table_Length,1)=SUBSTITUTE(C344,"rawdatafilename","original_count"),ROW(OFFSET(Metadata!$A$1,0,0,Metadata!Metadata_Table_Length,1))-1,"")),0),"")</f>
        <v/>
      </c>
      <c r="I344" t="str">
        <f t="array" aca="1" ref="I344" ca="1">IF(B344&lt;&gt;"",OFFSET(Metadata!$B$1,MIN(IF(OFFSET(Metadata!$A$1,0,0,Metadata!Metadata_Table_Length,1)=SUBSTITUTE(C344,"rawdatafilename","count"),ROW(OFFSET(Metadata!$A$1,0,0,Metadata!Metadata_Table_Length,1))-1,"")),0),"")</f>
        <v/>
      </c>
      <c r="J344" t="str">
        <f t="array" aca="1" ref="J344" ca="1">IF(AND(G344&lt;&gt;"",G344&lt;&gt;G343),MAX(IF(G$2:G$2001=G344,H$2:H$2001,"")),"")</f>
        <v/>
      </c>
      <c r="K344" t="str">
        <f t="array" aca="1" ref="K344" ca="1">IF(AND(G344&lt;&gt;"",G344&lt;&gt;G343),MAX(IF(G$2:G$2001=G344,I$2:I$2001,"")),"")</f>
        <v/>
      </c>
      <c r="L344" t="str">
        <f t="shared" ca="1" si="23"/>
        <v/>
      </c>
    </row>
    <row r="345" spans="2:12" x14ac:dyDescent="0.25">
      <c r="B345" t="str">
        <f t="shared" ca="1" si="21"/>
        <v/>
      </c>
      <c r="C345" t="str">
        <f t="shared" ca="1" si="20"/>
        <v/>
      </c>
      <c r="D345" s="156" t="str">
        <f t="array" aca="1" ref="D345" ca="1">IFERROR(IF(B345&lt;&gt;"",IF(OR(EXACT(OFFSET(Metadata!$A$1,0,0,Metadata!Metadata_Table_Length,1),C345)),1,""),""),"")</f>
        <v/>
      </c>
      <c r="E345" s="163" t="str">
        <f t="array" aca="1" ref="E345" ca="1">IF(B345&lt;&gt;"",IF(D345=1,OFFSET(Metadata!$B$1,MIN(IF(OFFSET(Metadata!$A$1,0,0,Metadata!Metadata_Table_Length,1)=C345,ROW(OFFSET(Metadata!$A$1,0,0,Metadata!Metadata_Table_Length,1))-1,"")),0),OFFSET(Metadata!$B$1,MIN(IF(OFFSET(Metadata!$A$1,0,0,Metadata!Metadata_Table_Length,1)=SUBSTITUTE(C345,"rawdatafilename","originalfilename"),ROW(OFFSET(Metadata!$A$1,0,0,Metadata!Metadata_Table_Length,1))-1,"")),0)),"")</f>
        <v/>
      </c>
      <c r="F345" t="str">
        <f t="shared" ca="1" si="22"/>
        <v/>
      </c>
      <c r="G345" t="str">
        <f t="array" aca="1" ref="G345" ca="1">IF(B345&lt;&gt;"",OFFSET(Metadata!$B$1,MIN(IF(OFFSET(Metadata!$A$1,0,0,Metadata!Metadata_Table_Length,1)=SUBSTITUTE(C345,"rawdatafilename","partnumber"),ROW(OFFSET(Metadata!$A$1,0,0,Metadata!Metadata_Table_Length,1))-1,"")),0),"")</f>
        <v/>
      </c>
      <c r="H345" t="str">
        <f t="array" aca="1" ref="H345" ca="1">IF(B345&lt;&gt;"",OFFSET(Metadata!$B$1,MIN(IF(OFFSET(Metadata!$A$1,0,0,Metadata!Metadata_Table_Length,1)=SUBSTITUTE(C345,"rawdatafilename","original_count"),ROW(OFFSET(Metadata!$A$1,0,0,Metadata!Metadata_Table_Length,1))-1,"")),0),"")</f>
        <v/>
      </c>
      <c r="I345" t="str">
        <f t="array" aca="1" ref="I345" ca="1">IF(B345&lt;&gt;"",OFFSET(Metadata!$B$1,MIN(IF(OFFSET(Metadata!$A$1,0,0,Metadata!Metadata_Table_Length,1)=SUBSTITUTE(C345,"rawdatafilename","count"),ROW(OFFSET(Metadata!$A$1,0,0,Metadata!Metadata_Table_Length,1))-1,"")),0),"")</f>
        <v/>
      </c>
      <c r="J345" t="str">
        <f t="array" aca="1" ref="J345" ca="1">IF(AND(G345&lt;&gt;"",G345&lt;&gt;G344),MAX(IF(G$2:G$2001=G345,H$2:H$2001,"")),"")</f>
        <v/>
      </c>
      <c r="K345" t="str">
        <f t="array" aca="1" ref="K345" ca="1">IF(AND(G345&lt;&gt;"",G345&lt;&gt;G344),MAX(IF(G$2:G$2001=G345,I$2:I$2001,"")),"")</f>
        <v/>
      </c>
      <c r="L345" t="str">
        <f t="shared" ca="1" si="23"/>
        <v/>
      </c>
    </row>
    <row r="346" spans="2:12" x14ac:dyDescent="0.25">
      <c r="B346" t="str">
        <f t="shared" ca="1" si="21"/>
        <v/>
      </c>
      <c r="C346" t="str">
        <f t="shared" ca="1" si="20"/>
        <v/>
      </c>
      <c r="D346" s="156" t="str">
        <f t="array" aca="1" ref="D346" ca="1">IFERROR(IF(B346&lt;&gt;"",IF(OR(EXACT(OFFSET(Metadata!$A$1,0,0,Metadata!Metadata_Table_Length,1),C346)),1,""),""),"")</f>
        <v/>
      </c>
      <c r="E346" s="163" t="str">
        <f t="array" aca="1" ref="E346" ca="1">IF(B346&lt;&gt;"",IF(D346=1,OFFSET(Metadata!$B$1,MIN(IF(OFFSET(Metadata!$A$1,0,0,Metadata!Metadata_Table_Length,1)=C346,ROW(OFFSET(Metadata!$A$1,0,0,Metadata!Metadata_Table_Length,1))-1,"")),0),OFFSET(Metadata!$B$1,MIN(IF(OFFSET(Metadata!$A$1,0,0,Metadata!Metadata_Table_Length,1)=SUBSTITUTE(C346,"rawdatafilename","originalfilename"),ROW(OFFSET(Metadata!$A$1,0,0,Metadata!Metadata_Table_Length,1))-1,"")),0)),"")</f>
        <v/>
      </c>
      <c r="F346" t="str">
        <f t="shared" ca="1" si="22"/>
        <v/>
      </c>
      <c r="G346" t="str">
        <f t="array" aca="1" ref="G346" ca="1">IF(B346&lt;&gt;"",OFFSET(Metadata!$B$1,MIN(IF(OFFSET(Metadata!$A$1,0,0,Metadata!Metadata_Table_Length,1)=SUBSTITUTE(C346,"rawdatafilename","partnumber"),ROW(OFFSET(Metadata!$A$1,0,0,Metadata!Metadata_Table_Length,1))-1,"")),0),"")</f>
        <v/>
      </c>
      <c r="H346" t="str">
        <f t="array" aca="1" ref="H346" ca="1">IF(B346&lt;&gt;"",OFFSET(Metadata!$B$1,MIN(IF(OFFSET(Metadata!$A$1,0,0,Metadata!Metadata_Table_Length,1)=SUBSTITUTE(C346,"rawdatafilename","original_count"),ROW(OFFSET(Metadata!$A$1,0,0,Metadata!Metadata_Table_Length,1))-1,"")),0),"")</f>
        <v/>
      </c>
      <c r="I346" t="str">
        <f t="array" aca="1" ref="I346" ca="1">IF(B346&lt;&gt;"",OFFSET(Metadata!$B$1,MIN(IF(OFFSET(Metadata!$A$1,0,0,Metadata!Metadata_Table_Length,1)=SUBSTITUTE(C346,"rawdatafilename","count"),ROW(OFFSET(Metadata!$A$1,0,0,Metadata!Metadata_Table_Length,1))-1,"")),0),"")</f>
        <v/>
      </c>
      <c r="J346" t="str">
        <f t="array" aca="1" ref="J346" ca="1">IF(AND(G346&lt;&gt;"",G346&lt;&gt;G345),MAX(IF(G$2:G$2001=G346,H$2:H$2001,"")),"")</f>
        <v/>
      </c>
      <c r="K346" t="str">
        <f t="array" aca="1" ref="K346" ca="1">IF(AND(G346&lt;&gt;"",G346&lt;&gt;G345),MAX(IF(G$2:G$2001=G346,I$2:I$2001,"")),"")</f>
        <v/>
      </c>
      <c r="L346" t="str">
        <f t="shared" ca="1" si="23"/>
        <v/>
      </c>
    </row>
    <row r="347" spans="2:12" x14ac:dyDescent="0.25">
      <c r="B347" t="str">
        <f t="shared" ca="1" si="21"/>
        <v/>
      </c>
      <c r="C347" t="str">
        <f t="shared" ca="1" si="20"/>
        <v/>
      </c>
      <c r="D347" s="156" t="str">
        <f t="array" aca="1" ref="D347" ca="1">IFERROR(IF(B347&lt;&gt;"",IF(OR(EXACT(OFFSET(Metadata!$A$1,0,0,Metadata!Metadata_Table_Length,1),C347)),1,""),""),"")</f>
        <v/>
      </c>
      <c r="E347" s="163" t="str">
        <f t="array" aca="1" ref="E347" ca="1">IF(B347&lt;&gt;"",IF(D347=1,OFFSET(Metadata!$B$1,MIN(IF(OFFSET(Metadata!$A$1,0,0,Metadata!Metadata_Table_Length,1)=C347,ROW(OFFSET(Metadata!$A$1,0,0,Metadata!Metadata_Table_Length,1))-1,"")),0),OFFSET(Metadata!$B$1,MIN(IF(OFFSET(Metadata!$A$1,0,0,Metadata!Metadata_Table_Length,1)=SUBSTITUTE(C347,"rawdatafilename","originalfilename"),ROW(OFFSET(Metadata!$A$1,0,0,Metadata!Metadata_Table_Length,1))-1,"")),0)),"")</f>
        <v/>
      </c>
      <c r="F347" t="str">
        <f t="shared" ca="1" si="22"/>
        <v/>
      </c>
      <c r="G347" t="str">
        <f t="array" aca="1" ref="G347" ca="1">IF(B347&lt;&gt;"",OFFSET(Metadata!$B$1,MIN(IF(OFFSET(Metadata!$A$1,0,0,Metadata!Metadata_Table_Length,1)=SUBSTITUTE(C347,"rawdatafilename","partnumber"),ROW(OFFSET(Metadata!$A$1,0,0,Metadata!Metadata_Table_Length,1))-1,"")),0),"")</f>
        <v/>
      </c>
      <c r="H347" t="str">
        <f t="array" aca="1" ref="H347" ca="1">IF(B347&lt;&gt;"",OFFSET(Metadata!$B$1,MIN(IF(OFFSET(Metadata!$A$1,0,0,Metadata!Metadata_Table_Length,1)=SUBSTITUTE(C347,"rawdatafilename","original_count"),ROW(OFFSET(Metadata!$A$1,0,0,Metadata!Metadata_Table_Length,1))-1,"")),0),"")</f>
        <v/>
      </c>
      <c r="I347" t="str">
        <f t="array" aca="1" ref="I347" ca="1">IF(B347&lt;&gt;"",OFFSET(Metadata!$B$1,MIN(IF(OFFSET(Metadata!$A$1,0,0,Metadata!Metadata_Table_Length,1)=SUBSTITUTE(C347,"rawdatafilename","count"),ROW(OFFSET(Metadata!$A$1,0,0,Metadata!Metadata_Table_Length,1))-1,"")),0),"")</f>
        <v/>
      </c>
      <c r="J347" t="str">
        <f t="array" aca="1" ref="J347" ca="1">IF(AND(G347&lt;&gt;"",G347&lt;&gt;G346),MAX(IF(G$2:G$2001=G347,H$2:H$2001,"")),"")</f>
        <v/>
      </c>
      <c r="K347" t="str">
        <f t="array" aca="1" ref="K347" ca="1">IF(AND(G347&lt;&gt;"",G347&lt;&gt;G346),MAX(IF(G$2:G$2001=G347,I$2:I$2001,"")),"")</f>
        <v/>
      </c>
      <c r="L347" t="str">
        <f t="shared" ca="1" si="23"/>
        <v/>
      </c>
    </row>
    <row r="348" spans="2:12" x14ac:dyDescent="0.25">
      <c r="B348" t="str">
        <f t="shared" ca="1" si="21"/>
        <v/>
      </c>
      <c r="C348" t="str">
        <f t="shared" ca="1" si="20"/>
        <v/>
      </c>
      <c r="D348" s="156" t="str">
        <f t="array" aca="1" ref="D348" ca="1">IFERROR(IF(B348&lt;&gt;"",IF(OR(EXACT(OFFSET(Metadata!$A$1,0,0,Metadata!Metadata_Table_Length,1),C348)),1,""),""),"")</f>
        <v/>
      </c>
      <c r="E348" s="163" t="str">
        <f t="array" aca="1" ref="E348" ca="1">IF(B348&lt;&gt;"",IF(D348=1,OFFSET(Metadata!$B$1,MIN(IF(OFFSET(Metadata!$A$1,0,0,Metadata!Metadata_Table_Length,1)=C348,ROW(OFFSET(Metadata!$A$1,0,0,Metadata!Metadata_Table_Length,1))-1,"")),0),OFFSET(Metadata!$B$1,MIN(IF(OFFSET(Metadata!$A$1,0,0,Metadata!Metadata_Table_Length,1)=SUBSTITUTE(C348,"rawdatafilename","originalfilename"),ROW(OFFSET(Metadata!$A$1,0,0,Metadata!Metadata_Table_Length,1))-1,"")),0)),"")</f>
        <v/>
      </c>
      <c r="F348" t="str">
        <f t="shared" ca="1" si="22"/>
        <v/>
      </c>
      <c r="G348" t="str">
        <f t="array" aca="1" ref="G348" ca="1">IF(B348&lt;&gt;"",OFFSET(Metadata!$B$1,MIN(IF(OFFSET(Metadata!$A$1,0,0,Metadata!Metadata_Table_Length,1)=SUBSTITUTE(C348,"rawdatafilename","partnumber"),ROW(OFFSET(Metadata!$A$1,0,0,Metadata!Metadata_Table_Length,1))-1,"")),0),"")</f>
        <v/>
      </c>
      <c r="H348" t="str">
        <f t="array" aca="1" ref="H348" ca="1">IF(B348&lt;&gt;"",OFFSET(Metadata!$B$1,MIN(IF(OFFSET(Metadata!$A$1,0,0,Metadata!Metadata_Table_Length,1)=SUBSTITUTE(C348,"rawdatafilename","original_count"),ROW(OFFSET(Metadata!$A$1,0,0,Metadata!Metadata_Table_Length,1))-1,"")),0),"")</f>
        <v/>
      </c>
      <c r="I348" t="str">
        <f t="array" aca="1" ref="I348" ca="1">IF(B348&lt;&gt;"",OFFSET(Metadata!$B$1,MIN(IF(OFFSET(Metadata!$A$1,0,0,Metadata!Metadata_Table_Length,1)=SUBSTITUTE(C348,"rawdatafilename","count"),ROW(OFFSET(Metadata!$A$1,0,0,Metadata!Metadata_Table_Length,1))-1,"")),0),"")</f>
        <v/>
      </c>
      <c r="J348" t="str">
        <f t="array" aca="1" ref="J348" ca="1">IF(AND(G348&lt;&gt;"",G348&lt;&gt;G347),MAX(IF(G$2:G$2001=G348,H$2:H$2001,"")),"")</f>
        <v/>
      </c>
      <c r="K348" t="str">
        <f t="array" aca="1" ref="K348" ca="1">IF(AND(G348&lt;&gt;"",G348&lt;&gt;G347),MAX(IF(G$2:G$2001=G348,I$2:I$2001,"")),"")</f>
        <v/>
      </c>
      <c r="L348" t="str">
        <f t="shared" ca="1" si="23"/>
        <v/>
      </c>
    </row>
    <row r="349" spans="2:12" x14ac:dyDescent="0.25">
      <c r="B349" t="str">
        <f t="shared" ca="1" si="21"/>
        <v/>
      </c>
      <c r="C349" t="str">
        <f t="shared" ca="1" si="20"/>
        <v/>
      </c>
      <c r="D349" s="156" t="str">
        <f t="array" aca="1" ref="D349" ca="1">IFERROR(IF(B349&lt;&gt;"",IF(OR(EXACT(OFFSET(Metadata!$A$1,0,0,Metadata!Metadata_Table_Length,1),C349)),1,""),""),"")</f>
        <v/>
      </c>
      <c r="E349" s="163" t="str">
        <f t="array" aca="1" ref="E349" ca="1">IF(B349&lt;&gt;"",IF(D349=1,OFFSET(Metadata!$B$1,MIN(IF(OFFSET(Metadata!$A$1,0,0,Metadata!Metadata_Table_Length,1)=C349,ROW(OFFSET(Metadata!$A$1,0,0,Metadata!Metadata_Table_Length,1))-1,"")),0),OFFSET(Metadata!$B$1,MIN(IF(OFFSET(Metadata!$A$1,0,0,Metadata!Metadata_Table_Length,1)=SUBSTITUTE(C349,"rawdatafilename","originalfilename"),ROW(OFFSET(Metadata!$A$1,0,0,Metadata!Metadata_Table_Length,1))-1,"")),0)),"")</f>
        <v/>
      </c>
      <c r="F349" t="str">
        <f t="shared" ca="1" si="22"/>
        <v/>
      </c>
      <c r="G349" t="str">
        <f t="array" aca="1" ref="G349" ca="1">IF(B349&lt;&gt;"",OFFSET(Metadata!$B$1,MIN(IF(OFFSET(Metadata!$A$1,0,0,Metadata!Metadata_Table_Length,1)=SUBSTITUTE(C349,"rawdatafilename","partnumber"),ROW(OFFSET(Metadata!$A$1,0,0,Metadata!Metadata_Table_Length,1))-1,"")),0),"")</f>
        <v/>
      </c>
      <c r="H349" t="str">
        <f t="array" aca="1" ref="H349" ca="1">IF(B349&lt;&gt;"",OFFSET(Metadata!$B$1,MIN(IF(OFFSET(Metadata!$A$1,0,0,Metadata!Metadata_Table_Length,1)=SUBSTITUTE(C349,"rawdatafilename","original_count"),ROW(OFFSET(Metadata!$A$1,0,0,Metadata!Metadata_Table_Length,1))-1,"")),0),"")</f>
        <v/>
      </c>
      <c r="I349" t="str">
        <f t="array" aca="1" ref="I349" ca="1">IF(B349&lt;&gt;"",OFFSET(Metadata!$B$1,MIN(IF(OFFSET(Metadata!$A$1,0,0,Metadata!Metadata_Table_Length,1)=SUBSTITUTE(C349,"rawdatafilename","count"),ROW(OFFSET(Metadata!$A$1,0,0,Metadata!Metadata_Table_Length,1))-1,"")),0),"")</f>
        <v/>
      </c>
      <c r="J349" t="str">
        <f t="array" aca="1" ref="J349" ca="1">IF(AND(G349&lt;&gt;"",G349&lt;&gt;G348),MAX(IF(G$2:G$2001=G349,H$2:H$2001,"")),"")</f>
        <v/>
      </c>
      <c r="K349" t="str">
        <f t="array" aca="1" ref="K349" ca="1">IF(AND(G349&lt;&gt;"",G349&lt;&gt;G348),MAX(IF(G$2:G$2001=G349,I$2:I$2001,"")),"")</f>
        <v/>
      </c>
      <c r="L349" t="str">
        <f t="shared" ca="1" si="23"/>
        <v/>
      </c>
    </row>
    <row r="350" spans="2:12" x14ac:dyDescent="0.25">
      <c r="B350" t="str">
        <f t="shared" ca="1" si="21"/>
        <v/>
      </c>
      <c r="C350" t="str">
        <f t="shared" ca="1" si="20"/>
        <v/>
      </c>
      <c r="D350" s="156" t="str">
        <f t="array" aca="1" ref="D350" ca="1">IFERROR(IF(B350&lt;&gt;"",IF(OR(EXACT(OFFSET(Metadata!$A$1,0,0,Metadata!Metadata_Table_Length,1),C350)),1,""),""),"")</f>
        <v/>
      </c>
      <c r="E350" s="163" t="str">
        <f t="array" aca="1" ref="E350" ca="1">IF(B350&lt;&gt;"",IF(D350=1,OFFSET(Metadata!$B$1,MIN(IF(OFFSET(Metadata!$A$1,0,0,Metadata!Metadata_Table_Length,1)=C350,ROW(OFFSET(Metadata!$A$1,0,0,Metadata!Metadata_Table_Length,1))-1,"")),0),OFFSET(Metadata!$B$1,MIN(IF(OFFSET(Metadata!$A$1,0,0,Metadata!Metadata_Table_Length,1)=SUBSTITUTE(C350,"rawdatafilename","originalfilename"),ROW(OFFSET(Metadata!$A$1,0,0,Metadata!Metadata_Table_Length,1))-1,"")),0)),"")</f>
        <v/>
      </c>
      <c r="F350" t="str">
        <f t="shared" ca="1" si="22"/>
        <v/>
      </c>
      <c r="G350" t="str">
        <f t="array" aca="1" ref="G350" ca="1">IF(B350&lt;&gt;"",OFFSET(Metadata!$B$1,MIN(IF(OFFSET(Metadata!$A$1,0,0,Metadata!Metadata_Table_Length,1)=SUBSTITUTE(C350,"rawdatafilename","partnumber"),ROW(OFFSET(Metadata!$A$1,0,0,Metadata!Metadata_Table_Length,1))-1,"")),0),"")</f>
        <v/>
      </c>
      <c r="H350" t="str">
        <f t="array" aca="1" ref="H350" ca="1">IF(B350&lt;&gt;"",OFFSET(Metadata!$B$1,MIN(IF(OFFSET(Metadata!$A$1,0,0,Metadata!Metadata_Table_Length,1)=SUBSTITUTE(C350,"rawdatafilename","original_count"),ROW(OFFSET(Metadata!$A$1,0,0,Metadata!Metadata_Table_Length,1))-1,"")),0),"")</f>
        <v/>
      </c>
      <c r="I350" t="str">
        <f t="array" aca="1" ref="I350" ca="1">IF(B350&lt;&gt;"",OFFSET(Metadata!$B$1,MIN(IF(OFFSET(Metadata!$A$1,0,0,Metadata!Metadata_Table_Length,1)=SUBSTITUTE(C350,"rawdatafilename","count"),ROW(OFFSET(Metadata!$A$1,0,0,Metadata!Metadata_Table_Length,1))-1,"")),0),"")</f>
        <v/>
      </c>
      <c r="J350" t="str">
        <f t="array" aca="1" ref="J350" ca="1">IF(AND(G350&lt;&gt;"",G350&lt;&gt;G349),MAX(IF(G$2:G$2001=G350,H$2:H$2001,"")),"")</f>
        <v/>
      </c>
      <c r="K350" t="str">
        <f t="array" aca="1" ref="K350" ca="1">IF(AND(G350&lt;&gt;"",G350&lt;&gt;G349),MAX(IF(G$2:G$2001=G350,I$2:I$2001,"")),"")</f>
        <v/>
      </c>
      <c r="L350" t="str">
        <f t="shared" ca="1" si="23"/>
        <v/>
      </c>
    </row>
    <row r="351" spans="2:12" x14ac:dyDescent="0.25">
      <c r="B351" t="str">
        <f t="shared" ca="1" si="21"/>
        <v/>
      </c>
      <c r="C351" t="str">
        <f t="shared" ca="1" si="20"/>
        <v/>
      </c>
      <c r="D351" s="156" t="str">
        <f t="array" aca="1" ref="D351" ca="1">IFERROR(IF(B351&lt;&gt;"",IF(OR(EXACT(OFFSET(Metadata!$A$1,0,0,Metadata!Metadata_Table_Length,1),C351)),1,""),""),"")</f>
        <v/>
      </c>
      <c r="E351" s="163" t="str">
        <f t="array" aca="1" ref="E351" ca="1">IF(B351&lt;&gt;"",IF(D351=1,OFFSET(Metadata!$B$1,MIN(IF(OFFSET(Metadata!$A$1,0,0,Metadata!Metadata_Table_Length,1)=C351,ROW(OFFSET(Metadata!$A$1,0,0,Metadata!Metadata_Table_Length,1))-1,"")),0),OFFSET(Metadata!$B$1,MIN(IF(OFFSET(Metadata!$A$1,0,0,Metadata!Metadata_Table_Length,1)=SUBSTITUTE(C351,"rawdatafilename","originalfilename"),ROW(OFFSET(Metadata!$A$1,0,0,Metadata!Metadata_Table_Length,1))-1,"")),0)),"")</f>
        <v/>
      </c>
      <c r="F351" t="str">
        <f t="shared" ca="1" si="22"/>
        <v/>
      </c>
      <c r="G351" t="str">
        <f t="array" aca="1" ref="G351" ca="1">IF(B351&lt;&gt;"",OFFSET(Metadata!$B$1,MIN(IF(OFFSET(Metadata!$A$1,0,0,Metadata!Metadata_Table_Length,1)=SUBSTITUTE(C351,"rawdatafilename","partnumber"),ROW(OFFSET(Metadata!$A$1,0,0,Metadata!Metadata_Table_Length,1))-1,"")),0),"")</f>
        <v/>
      </c>
      <c r="H351" t="str">
        <f t="array" aca="1" ref="H351" ca="1">IF(B351&lt;&gt;"",OFFSET(Metadata!$B$1,MIN(IF(OFFSET(Metadata!$A$1,0,0,Metadata!Metadata_Table_Length,1)=SUBSTITUTE(C351,"rawdatafilename","original_count"),ROW(OFFSET(Metadata!$A$1,0,0,Metadata!Metadata_Table_Length,1))-1,"")),0),"")</f>
        <v/>
      </c>
      <c r="I351" t="str">
        <f t="array" aca="1" ref="I351" ca="1">IF(B351&lt;&gt;"",OFFSET(Metadata!$B$1,MIN(IF(OFFSET(Metadata!$A$1,0,0,Metadata!Metadata_Table_Length,1)=SUBSTITUTE(C351,"rawdatafilename","count"),ROW(OFFSET(Metadata!$A$1,0,0,Metadata!Metadata_Table_Length,1))-1,"")),0),"")</f>
        <v/>
      </c>
      <c r="J351" t="str">
        <f t="array" aca="1" ref="J351" ca="1">IF(AND(G351&lt;&gt;"",G351&lt;&gt;G350),MAX(IF(G$2:G$2001=G351,H$2:H$2001,"")),"")</f>
        <v/>
      </c>
      <c r="K351" t="str">
        <f t="array" aca="1" ref="K351" ca="1">IF(AND(G351&lt;&gt;"",G351&lt;&gt;G350),MAX(IF(G$2:G$2001=G351,I$2:I$2001,"")),"")</f>
        <v/>
      </c>
      <c r="L351" t="str">
        <f t="shared" ca="1" si="23"/>
        <v/>
      </c>
    </row>
    <row r="352" spans="2:12" x14ac:dyDescent="0.25">
      <c r="B352" t="str">
        <f t="shared" ca="1" si="21"/>
        <v/>
      </c>
      <c r="C352" t="str">
        <f t="shared" ca="1" si="20"/>
        <v/>
      </c>
      <c r="D352" s="156" t="str">
        <f t="array" aca="1" ref="D352" ca="1">IFERROR(IF(B352&lt;&gt;"",IF(OR(EXACT(OFFSET(Metadata!$A$1,0,0,Metadata!Metadata_Table_Length,1),C352)),1,""),""),"")</f>
        <v/>
      </c>
      <c r="E352" s="163" t="str">
        <f t="array" aca="1" ref="E352" ca="1">IF(B352&lt;&gt;"",IF(D352=1,OFFSET(Metadata!$B$1,MIN(IF(OFFSET(Metadata!$A$1,0,0,Metadata!Metadata_Table_Length,1)=C352,ROW(OFFSET(Metadata!$A$1,0,0,Metadata!Metadata_Table_Length,1))-1,"")),0),OFFSET(Metadata!$B$1,MIN(IF(OFFSET(Metadata!$A$1,0,0,Metadata!Metadata_Table_Length,1)=SUBSTITUTE(C352,"rawdatafilename","originalfilename"),ROW(OFFSET(Metadata!$A$1,0,0,Metadata!Metadata_Table_Length,1))-1,"")),0)),"")</f>
        <v/>
      </c>
      <c r="F352" t="str">
        <f t="shared" ca="1" si="22"/>
        <v/>
      </c>
      <c r="G352" t="str">
        <f t="array" aca="1" ref="G352" ca="1">IF(B352&lt;&gt;"",OFFSET(Metadata!$B$1,MIN(IF(OFFSET(Metadata!$A$1,0,0,Metadata!Metadata_Table_Length,1)=SUBSTITUTE(C352,"rawdatafilename","partnumber"),ROW(OFFSET(Metadata!$A$1,0,0,Metadata!Metadata_Table_Length,1))-1,"")),0),"")</f>
        <v/>
      </c>
      <c r="H352" t="str">
        <f t="array" aca="1" ref="H352" ca="1">IF(B352&lt;&gt;"",OFFSET(Metadata!$B$1,MIN(IF(OFFSET(Metadata!$A$1,0,0,Metadata!Metadata_Table_Length,1)=SUBSTITUTE(C352,"rawdatafilename","original_count"),ROW(OFFSET(Metadata!$A$1,0,0,Metadata!Metadata_Table_Length,1))-1,"")),0),"")</f>
        <v/>
      </c>
      <c r="I352" t="str">
        <f t="array" aca="1" ref="I352" ca="1">IF(B352&lt;&gt;"",OFFSET(Metadata!$B$1,MIN(IF(OFFSET(Metadata!$A$1,0,0,Metadata!Metadata_Table_Length,1)=SUBSTITUTE(C352,"rawdatafilename","count"),ROW(OFFSET(Metadata!$A$1,0,0,Metadata!Metadata_Table_Length,1))-1,"")),0),"")</f>
        <v/>
      </c>
      <c r="J352" t="str">
        <f t="array" aca="1" ref="J352" ca="1">IF(AND(G352&lt;&gt;"",G352&lt;&gt;G351),MAX(IF(G$2:G$2001=G352,H$2:H$2001,"")),"")</f>
        <v/>
      </c>
      <c r="K352" t="str">
        <f t="array" aca="1" ref="K352" ca="1">IF(AND(G352&lt;&gt;"",G352&lt;&gt;G351),MAX(IF(G$2:G$2001=G352,I$2:I$2001,"")),"")</f>
        <v/>
      </c>
      <c r="L352" t="str">
        <f t="shared" ca="1" si="23"/>
        <v/>
      </c>
    </row>
    <row r="353" spans="2:12" x14ac:dyDescent="0.25">
      <c r="B353" t="str">
        <f t="shared" ca="1" si="21"/>
        <v/>
      </c>
      <c r="C353" t="str">
        <f t="shared" ca="1" si="20"/>
        <v/>
      </c>
      <c r="D353" s="156" t="str">
        <f t="array" aca="1" ref="D353" ca="1">IFERROR(IF(B353&lt;&gt;"",IF(OR(EXACT(OFFSET(Metadata!$A$1,0,0,Metadata!Metadata_Table_Length,1),C353)),1,""),""),"")</f>
        <v/>
      </c>
      <c r="E353" s="163" t="str">
        <f t="array" aca="1" ref="E353" ca="1">IF(B353&lt;&gt;"",IF(D353=1,OFFSET(Metadata!$B$1,MIN(IF(OFFSET(Metadata!$A$1,0,0,Metadata!Metadata_Table_Length,1)=C353,ROW(OFFSET(Metadata!$A$1,0,0,Metadata!Metadata_Table_Length,1))-1,"")),0),OFFSET(Metadata!$B$1,MIN(IF(OFFSET(Metadata!$A$1,0,0,Metadata!Metadata_Table_Length,1)=SUBSTITUTE(C353,"rawdatafilename","originalfilename"),ROW(OFFSET(Metadata!$A$1,0,0,Metadata!Metadata_Table_Length,1))-1,"")),0)),"")</f>
        <v/>
      </c>
      <c r="F353" t="str">
        <f t="shared" ca="1" si="22"/>
        <v/>
      </c>
      <c r="G353" t="str">
        <f t="array" aca="1" ref="G353" ca="1">IF(B353&lt;&gt;"",OFFSET(Metadata!$B$1,MIN(IF(OFFSET(Metadata!$A$1,0,0,Metadata!Metadata_Table_Length,1)=SUBSTITUTE(C353,"rawdatafilename","partnumber"),ROW(OFFSET(Metadata!$A$1,0,0,Metadata!Metadata_Table_Length,1))-1,"")),0),"")</f>
        <v/>
      </c>
      <c r="H353" t="str">
        <f t="array" aca="1" ref="H353" ca="1">IF(B353&lt;&gt;"",OFFSET(Metadata!$B$1,MIN(IF(OFFSET(Metadata!$A$1,0,0,Metadata!Metadata_Table_Length,1)=SUBSTITUTE(C353,"rawdatafilename","original_count"),ROW(OFFSET(Metadata!$A$1,0,0,Metadata!Metadata_Table_Length,1))-1,"")),0),"")</f>
        <v/>
      </c>
      <c r="I353" t="str">
        <f t="array" aca="1" ref="I353" ca="1">IF(B353&lt;&gt;"",OFFSET(Metadata!$B$1,MIN(IF(OFFSET(Metadata!$A$1,0,0,Metadata!Metadata_Table_Length,1)=SUBSTITUTE(C353,"rawdatafilename","count"),ROW(OFFSET(Metadata!$A$1,0,0,Metadata!Metadata_Table_Length,1))-1,"")),0),"")</f>
        <v/>
      </c>
      <c r="J353" t="str">
        <f t="array" aca="1" ref="J353" ca="1">IF(AND(G353&lt;&gt;"",G353&lt;&gt;G352),MAX(IF(G$2:G$2001=G353,H$2:H$2001,"")),"")</f>
        <v/>
      </c>
      <c r="K353" t="str">
        <f t="array" aca="1" ref="K353" ca="1">IF(AND(G353&lt;&gt;"",G353&lt;&gt;G352),MAX(IF(G$2:G$2001=G353,I$2:I$2001,"")),"")</f>
        <v/>
      </c>
      <c r="L353" t="str">
        <f t="shared" ca="1" si="23"/>
        <v/>
      </c>
    </row>
    <row r="354" spans="2:12" x14ac:dyDescent="0.25">
      <c r="B354" t="str">
        <f t="shared" ca="1" si="21"/>
        <v/>
      </c>
      <c r="C354" t="str">
        <f t="shared" ca="1" si="20"/>
        <v/>
      </c>
      <c r="D354" s="156" t="str">
        <f t="array" aca="1" ref="D354" ca="1">IFERROR(IF(B354&lt;&gt;"",IF(OR(EXACT(OFFSET(Metadata!$A$1,0,0,Metadata!Metadata_Table_Length,1),C354)),1,""),""),"")</f>
        <v/>
      </c>
      <c r="E354" s="163" t="str">
        <f t="array" aca="1" ref="E354" ca="1">IF(B354&lt;&gt;"",IF(D354=1,OFFSET(Metadata!$B$1,MIN(IF(OFFSET(Metadata!$A$1,0,0,Metadata!Metadata_Table_Length,1)=C354,ROW(OFFSET(Metadata!$A$1,0,0,Metadata!Metadata_Table_Length,1))-1,"")),0),OFFSET(Metadata!$B$1,MIN(IF(OFFSET(Metadata!$A$1,0,0,Metadata!Metadata_Table_Length,1)=SUBSTITUTE(C354,"rawdatafilename","originalfilename"),ROW(OFFSET(Metadata!$A$1,0,0,Metadata!Metadata_Table_Length,1))-1,"")),0)),"")</f>
        <v/>
      </c>
      <c r="F354" t="str">
        <f t="shared" ca="1" si="22"/>
        <v/>
      </c>
      <c r="G354" t="str">
        <f t="array" aca="1" ref="G354" ca="1">IF(B354&lt;&gt;"",OFFSET(Metadata!$B$1,MIN(IF(OFFSET(Metadata!$A$1,0,0,Metadata!Metadata_Table_Length,1)=SUBSTITUTE(C354,"rawdatafilename","partnumber"),ROW(OFFSET(Metadata!$A$1,0,0,Metadata!Metadata_Table_Length,1))-1,"")),0),"")</f>
        <v/>
      </c>
      <c r="H354" t="str">
        <f t="array" aca="1" ref="H354" ca="1">IF(B354&lt;&gt;"",OFFSET(Metadata!$B$1,MIN(IF(OFFSET(Metadata!$A$1,0,0,Metadata!Metadata_Table_Length,1)=SUBSTITUTE(C354,"rawdatafilename","original_count"),ROW(OFFSET(Metadata!$A$1,0,0,Metadata!Metadata_Table_Length,1))-1,"")),0),"")</f>
        <v/>
      </c>
      <c r="I354" t="str">
        <f t="array" aca="1" ref="I354" ca="1">IF(B354&lt;&gt;"",OFFSET(Metadata!$B$1,MIN(IF(OFFSET(Metadata!$A$1,0,0,Metadata!Metadata_Table_Length,1)=SUBSTITUTE(C354,"rawdatafilename","count"),ROW(OFFSET(Metadata!$A$1,0,0,Metadata!Metadata_Table_Length,1))-1,"")),0),"")</f>
        <v/>
      </c>
      <c r="J354" t="str">
        <f t="array" aca="1" ref="J354" ca="1">IF(AND(G354&lt;&gt;"",G354&lt;&gt;G353),MAX(IF(G$2:G$2001=G354,H$2:H$2001,"")),"")</f>
        <v/>
      </c>
      <c r="K354" t="str">
        <f t="array" aca="1" ref="K354" ca="1">IF(AND(G354&lt;&gt;"",G354&lt;&gt;G353),MAX(IF(G$2:G$2001=G354,I$2:I$2001,"")),"")</f>
        <v/>
      </c>
      <c r="L354" t="str">
        <f t="shared" ca="1" si="23"/>
        <v/>
      </c>
    </row>
    <row r="355" spans="2:12" x14ac:dyDescent="0.25">
      <c r="B355" t="str">
        <f t="shared" ca="1" si="21"/>
        <v/>
      </c>
      <c r="C355" t="str">
        <f t="shared" ca="1" si="20"/>
        <v/>
      </c>
      <c r="D355" s="156" t="str">
        <f t="array" aca="1" ref="D355" ca="1">IFERROR(IF(B355&lt;&gt;"",IF(OR(EXACT(OFFSET(Metadata!$A$1,0,0,Metadata!Metadata_Table_Length,1),C355)),1,""),""),"")</f>
        <v/>
      </c>
      <c r="E355" s="163" t="str">
        <f t="array" aca="1" ref="E355" ca="1">IF(B355&lt;&gt;"",IF(D355=1,OFFSET(Metadata!$B$1,MIN(IF(OFFSET(Metadata!$A$1,0,0,Metadata!Metadata_Table_Length,1)=C355,ROW(OFFSET(Metadata!$A$1,0,0,Metadata!Metadata_Table_Length,1))-1,"")),0),OFFSET(Metadata!$B$1,MIN(IF(OFFSET(Metadata!$A$1,0,0,Metadata!Metadata_Table_Length,1)=SUBSTITUTE(C355,"rawdatafilename","originalfilename"),ROW(OFFSET(Metadata!$A$1,0,0,Metadata!Metadata_Table_Length,1))-1,"")),0)),"")</f>
        <v/>
      </c>
      <c r="F355" t="str">
        <f t="shared" ca="1" si="22"/>
        <v/>
      </c>
      <c r="G355" t="str">
        <f t="array" aca="1" ref="G355" ca="1">IF(B355&lt;&gt;"",OFFSET(Metadata!$B$1,MIN(IF(OFFSET(Metadata!$A$1,0,0,Metadata!Metadata_Table_Length,1)=SUBSTITUTE(C355,"rawdatafilename","partnumber"),ROW(OFFSET(Metadata!$A$1,0,0,Metadata!Metadata_Table_Length,1))-1,"")),0),"")</f>
        <v/>
      </c>
      <c r="H355" t="str">
        <f t="array" aca="1" ref="H355" ca="1">IF(B355&lt;&gt;"",OFFSET(Metadata!$B$1,MIN(IF(OFFSET(Metadata!$A$1,0,0,Metadata!Metadata_Table_Length,1)=SUBSTITUTE(C355,"rawdatafilename","original_count"),ROW(OFFSET(Metadata!$A$1,0,0,Metadata!Metadata_Table_Length,1))-1,"")),0),"")</f>
        <v/>
      </c>
      <c r="I355" t="str">
        <f t="array" aca="1" ref="I355" ca="1">IF(B355&lt;&gt;"",OFFSET(Metadata!$B$1,MIN(IF(OFFSET(Metadata!$A$1,0,0,Metadata!Metadata_Table_Length,1)=SUBSTITUTE(C355,"rawdatafilename","count"),ROW(OFFSET(Metadata!$A$1,0,0,Metadata!Metadata_Table_Length,1))-1,"")),0),"")</f>
        <v/>
      </c>
      <c r="J355" t="str">
        <f t="array" aca="1" ref="J355" ca="1">IF(AND(G355&lt;&gt;"",G355&lt;&gt;G354),MAX(IF(G$2:G$2001=G355,H$2:H$2001,"")),"")</f>
        <v/>
      </c>
      <c r="K355" t="str">
        <f t="array" aca="1" ref="K355" ca="1">IF(AND(G355&lt;&gt;"",G355&lt;&gt;G354),MAX(IF(G$2:G$2001=G355,I$2:I$2001,"")),"")</f>
        <v/>
      </c>
      <c r="L355" t="str">
        <f t="shared" ca="1" si="23"/>
        <v/>
      </c>
    </row>
    <row r="356" spans="2:12" x14ac:dyDescent="0.25">
      <c r="B356" t="str">
        <f t="shared" ca="1" si="21"/>
        <v/>
      </c>
      <c r="C356" t="str">
        <f t="shared" ca="1" si="20"/>
        <v/>
      </c>
      <c r="D356" s="156" t="str">
        <f t="array" aca="1" ref="D356" ca="1">IFERROR(IF(B356&lt;&gt;"",IF(OR(EXACT(OFFSET(Metadata!$A$1,0,0,Metadata!Metadata_Table_Length,1),C356)),1,""),""),"")</f>
        <v/>
      </c>
      <c r="E356" s="163" t="str">
        <f t="array" aca="1" ref="E356" ca="1">IF(B356&lt;&gt;"",IF(D356=1,OFFSET(Metadata!$B$1,MIN(IF(OFFSET(Metadata!$A$1,0,0,Metadata!Metadata_Table_Length,1)=C356,ROW(OFFSET(Metadata!$A$1,0,0,Metadata!Metadata_Table_Length,1))-1,"")),0),OFFSET(Metadata!$B$1,MIN(IF(OFFSET(Metadata!$A$1,0,0,Metadata!Metadata_Table_Length,1)=SUBSTITUTE(C356,"rawdatafilename","originalfilename"),ROW(OFFSET(Metadata!$A$1,0,0,Metadata!Metadata_Table_Length,1))-1,"")),0)),"")</f>
        <v/>
      </c>
      <c r="F356" t="str">
        <f t="shared" ca="1" si="22"/>
        <v/>
      </c>
      <c r="G356" t="str">
        <f t="array" aca="1" ref="G356" ca="1">IF(B356&lt;&gt;"",OFFSET(Metadata!$B$1,MIN(IF(OFFSET(Metadata!$A$1,0,0,Metadata!Metadata_Table_Length,1)=SUBSTITUTE(C356,"rawdatafilename","partnumber"),ROW(OFFSET(Metadata!$A$1,0,0,Metadata!Metadata_Table_Length,1))-1,"")),0),"")</f>
        <v/>
      </c>
      <c r="H356" t="str">
        <f t="array" aca="1" ref="H356" ca="1">IF(B356&lt;&gt;"",OFFSET(Metadata!$B$1,MIN(IF(OFFSET(Metadata!$A$1,0,0,Metadata!Metadata_Table_Length,1)=SUBSTITUTE(C356,"rawdatafilename","original_count"),ROW(OFFSET(Metadata!$A$1,0,0,Metadata!Metadata_Table_Length,1))-1,"")),0),"")</f>
        <v/>
      </c>
      <c r="I356" t="str">
        <f t="array" aca="1" ref="I356" ca="1">IF(B356&lt;&gt;"",OFFSET(Metadata!$B$1,MIN(IF(OFFSET(Metadata!$A$1,0,0,Metadata!Metadata_Table_Length,1)=SUBSTITUTE(C356,"rawdatafilename","count"),ROW(OFFSET(Metadata!$A$1,0,0,Metadata!Metadata_Table_Length,1))-1,"")),0),"")</f>
        <v/>
      </c>
      <c r="J356" t="str">
        <f t="array" aca="1" ref="J356" ca="1">IF(AND(G356&lt;&gt;"",G356&lt;&gt;G355),MAX(IF(G$2:G$2001=G356,H$2:H$2001,"")),"")</f>
        <v/>
      </c>
      <c r="K356" t="str">
        <f t="array" aca="1" ref="K356" ca="1">IF(AND(G356&lt;&gt;"",G356&lt;&gt;G355),MAX(IF(G$2:G$2001=G356,I$2:I$2001,"")),"")</f>
        <v/>
      </c>
      <c r="L356" t="str">
        <f t="shared" ca="1" si="23"/>
        <v/>
      </c>
    </row>
    <row r="357" spans="2:12" x14ac:dyDescent="0.25">
      <c r="B357" t="str">
        <f t="shared" ca="1" si="21"/>
        <v/>
      </c>
      <c r="C357" t="str">
        <f t="shared" ca="1" si="20"/>
        <v/>
      </c>
      <c r="D357" s="156" t="str">
        <f t="array" aca="1" ref="D357" ca="1">IFERROR(IF(B357&lt;&gt;"",IF(OR(EXACT(OFFSET(Metadata!$A$1,0,0,Metadata!Metadata_Table_Length,1),C357)),1,""),""),"")</f>
        <v/>
      </c>
      <c r="E357" s="163" t="str">
        <f t="array" aca="1" ref="E357" ca="1">IF(B357&lt;&gt;"",IF(D357=1,OFFSET(Metadata!$B$1,MIN(IF(OFFSET(Metadata!$A$1,0,0,Metadata!Metadata_Table_Length,1)=C357,ROW(OFFSET(Metadata!$A$1,0,0,Metadata!Metadata_Table_Length,1))-1,"")),0),OFFSET(Metadata!$B$1,MIN(IF(OFFSET(Metadata!$A$1,0,0,Metadata!Metadata_Table_Length,1)=SUBSTITUTE(C357,"rawdatafilename","originalfilename"),ROW(OFFSET(Metadata!$A$1,0,0,Metadata!Metadata_Table_Length,1))-1,"")),0)),"")</f>
        <v/>
      </c>
      <c r="F357" t="str">
        <f t="shared" ca="1" si="22"/>
        <v/>
      </c>
      <c r="G357" t="str">
        <f t="array" aca="1" ref="G357" ca="1">IF(B357&lt;&gt;"",OFFSET(Metadata!$B$1,MIN(IF(OFFSET(Metadata!$A$1,0,0,Metadata!Metadata_Table_Length,1)=SUBSTITUTE(C357,"rawdatafilename","partnumber"),ROW(OFFSET(Metadata!$A$1,0,0,Metadata!Metadata_Table_Length,1))-1,"")),0),"")</f>
        <v/>
      </c>
      <c r="H357" t="str">
        <f t="array" aca="1" ref="H357" ca="1">IF(B357&lt;&gt;"",OFFSET(Metadata!$B$1,MIN(IF(OFFSET(Metadata!$A$1,0,0,Metadata!Metadata_Table_Length,1)=SUBSTITUTE(C357,"rawdatafilename","original_count"),ROW(OFFSET(Metadata!$A$1,0,0,Metadata!Metadata_Table_Length,1))-1,"")),0),"")</f>
        <v/>
      </c>
      <c r="I357" t="str">
        <f t="array" aca="1" ref="I357" ca="1">IF(B357&lt;&gt;"",OFFSET(Metadata!$B$1,MIN(IF(OFFSET(Metadata!$A$1,0,0,Metadata!Metadata_Table_Length,1)=SUBSTITUTE(C357,"rawdatafilename","count"),ROW(OFFSET(Metadata!$A$1,0,0,Metadata!Metadata_Table_Length,1))-1,"")),0),"")</f>
        <v/>
      </c>
      <c r="J357" t="str">
        <f t="array" aca="1" ref="J357" ca="1">IF(AND(G357&lt;&gt;"",G357&lt;&gt;G356),MAX(IF(G$2:G$2001=G357,H$2:H$2001,"")),"")</f>
        <v/>
      </c>
      <c r="K357" t="str">
        <f t="array" aca="1" ref="K357" ca="1">IF(AND(G357&lt;&gt;"",G357&lt;&gt;G356),MAX(IF(G$2:G$2001=G357,I$2:I$2001,"")),"")</f>
        <v/>
      </c>
      <c r="L357" t="str">
        <f t="shared" ca="1" si="23"/>
        <v/>
      </c>
    </row>
    <row r="358" spans="2:12" x14ac:dyDescent="0.25">
      <c r="B358" t="str">
        <f t="shared" ca="1" si="21"/>
        <v/>
      </c>
      <c r="C358" t="str">
        <f t="shared" ca="1" si="20"/>
        <v/>
      </c>
      <c r="D358" s="156" t="str">
        <f t="array" aca="1" ref="D358" ca="1">IFERROR(IF(B358&lt;&gt;"",IF(OR(EXACT(OFFSET(Metadata!$A$1,0,0,Metadata!Metadata_Table_Length,1),C358)),1,""),""),"")</f>
        <v/>
      </c>
      <c r="E358" s="163" t="str">
        <f t="array" aca="1" ref="E358" ca="1">IF(B358&lt;&gt;"",IF(D358=1,OFFSET(Metadata!$B$1,MIN(IF(OFFSET(Metadata!$A$1,0,0,Metadata!Metadata_Table_Length,1)=C358,ROW(OFFSET(Metadata!$A$1,0,0,Metadata!Metadata_Table_Length,1))-1,"")),0),OFFSET(Metadata!$B$1,MIN(IF(OFFSET(Metadata!$A$1,0,0,Metadata!Metadata_Table_Length,1)=SUBSTITUTE(C358,"rawdatafilename","originalfilename"),ROW(OFFSET(Metadata!$A$1,0,0,Metadata!Metadata_Table_Length,1))-1,"")),0)),"")</f>
        <v/>
      </c>
      <c r="F358" t="str">
        <f t="shared" ca="1" si="22"/>
        <v/>
      </c>
      <c r="G358" t="str">
        <f t="array" aca="1" ref="G358" ca="1">IF(B358&lt;&gt;"",OFFSET(Metadata!$B$1,MIN(IF(OFFSET(Metadata!$A$1,0,0,Metadata!Metadata_Table_Length,1)=SUBSTITUTE(C358,"rawdatafilename","partnumber"),ROW(OFFSET(Metadata!$A$1,0,0,Metadata!Metadata_Table_Length,1))-1,"")),0),"")</f>
        <v/>
      </c>
      <c r="H358" t="str">
        <f t="array" aca="1" ref="H358" ca="1">IF(B358&lt;&gt;"",OFFSET(Metadata!$B$1,MIN(IF(OFFSET(Metadata!$A$1,0,0,Metadata!Metadata_Table_Length,1)=SUBSTITUTE(C358,"rawdatafilename","original_count"),ROW(OFFSET(Metadata!$A$1,0,0,Metadata!Metadata_Table_Length,1))-1,"")),0),"")</f>
        <v/>
      </c>
      <c r="I358" t="str">
        <f t="array" aca="1" ref="I358" ca="1">IF(B358&lt;&gt;"",OFFSET(Metadata!$B$1,MIN(IF(OFFSET(Metadata!$A$1,0,0,Metadata!Metadata_Table_Length,1)=SUBSTITUTE(C358,"rawdatafilename","count"),ROW(OFFSET(Metadata!$A$1,0,0,Metadata!Metadata_Table_Length,1))-1,"")),0),"")</f>
        <v/>
      </c>
      <c r="J358" t="str">
        <f t="array" aca="1" ref="J358" ca="1">IF(AND(G358&lt;&gt;"",G358&lt;&gt;G357),MAX(IF(G$2:G$2001=G358,H$2:H$2001,"")),"")</f>
        <v/>
      </c>
      <c r="K358" t="str">
        <f t="array" aca="1" ref="K358" ca="1">IF(AND(G358&lt;&gt;"",G358&lt;&gt;G357),MAX(IF(G$2:G$2001=G358,I$2:I$2001,"")),"")</f>
        <v/>
      </c>
      <c r="L358" t="str">
        <f t="shared" ca="1" si="23"/>
        <v/>
      </c>
    </row>
    <row r="359" spans="2:12" x14ac:dyDescent="0.25">
      <c r="B359" t="str">
        <f t="shared" ca="1" si="21"/>
        <v/>
      </c>
      <c r="C359" t="str">
        <f t="shared" ca="1" si="20"/>
        <v/>
      </c>
      <c r="D359" s="156" t="str">
        <f t="array" aca="1" ref="D359" ca="1">IFERROR(IF(B359&lt;&gt;"",IF(OR(EXACT(OFFSET(Metadata!$A$1,0,0,Metadata!Metadata_Table_Length,1),C359)),1,""),""),"")</f>
        <v/>
      </c>
      <c r="E359" s="163" t="str">
        <f t="array" aca="1" ref="E359" ca="1">IF(B359&lt;&gt;"",IF(D359=1,OFFSET(Metadata!$B$1,MIN(IF(OFFSET(Metadata!$A$1,0,0,Metadata!Metadata_Table_Length,1)=C359,ROW(OFFSET(Metadata!$A$1,0,0,Metadata!Metadata_Table_Length,1))-1,"")),0),OFFSET(Metadata!$B$1,MIN(IF(OFFSET(Metadata!$A$1,0,0,Metadata!Metadata_Table_Length,1)=SUBSTITUTE(C359,"rawdatafilename","originalfilename"),ROW(OFFSET(Metadata!$A$1,0,0,Metadata!Metadata_Table_Length,1))-1,"")),0)),"")</f>
        <v/>
      </c>
      <c r="F359" t="str">
        <f t="shared" ca="1" si="22"/>
        <v/>
      </c>
      <c r="G359" t="str">
        <f t="array" aca="1" ref="G359" ca="1">IF(B359&lt;&gt;"",OFFSET(Metadata!$B$1,MIN(IF(OFFSET(Metadata!$A$1,0,0,Metadata!Metadata_Table_Length,1)=SUBSTITUTE(C359,"rawdatafilename","partnumber"),ROW(OFFSET(Metadata!$A$1,0,0,Metadata!Metadata_Table_Length,1))-1,"")),0),"")</f>
        <v/>
      </c>
      <c r="H359" t="str">
        <f t="array" aca="1" ref="H359" ca="1">IF(B359&lt;&gt;"",OFFSET(Metadata!$B$1,MIN(IF(OFFSET(Metadata!$A$1,0,0,Metadata!Metadata_Table_Length,1)=SUBSTITUTE(C359,"rawdatafilename","original_count"),ROW(OFFSET(Metadata!$A$1,0,0,Metadata!Metadata_Table_Length,1))-1,"")),0),"")</f>
        <v/>
      </c>
      <c r="I359" t="str">
        <f t="array" aca="1" ref="I359" ca="1">IF(B359&lt;&gt;"",OFFSET(Metadata!$B$1,MIN(IF(OFFSET(Metadata!$A$1,0,0,Metadata!Metadata_Table_Length,1)=SUBSTITUTE(C359,"rawdatafilename","count"),ROW(OFFSET(Metadata!$A$1,0,0,Metadata!Metadata_Table_Length,1))-1,"")),0),"")</f>
        <v/>
      </c>
      <c r="J359" t="str">
        <f t="array" aca="1" ref="J359" ca="1">IF(AND(G359&lt;&gt;"",G359&lt;&gt;G358),MAX(IF(G$2:G$2001=G359,H$2:H$2001,"")),"")</f>
        <v/>
      </c>
      <c r="K359" t="str">
        <f t="array" aca="1" ref="K359" ca="1">IF(AND(G359&lt;&gt;"",G359&lt;&gt;G358),MAX(IF(G$2:G$2001=G359,I$2:I$2001,"")),"")</f>
        <v/>
      </c>
      <c r="L359" t="str">
        <f t="shared" ca="1" si="23"/>
        <v/>
      </c>
    </row>
    <row r="360" spans="2:12" x14ac:dyDescent="0.25">
      <c r="B360" t="str">
        <f t="shared" ca="1" si="21"/>
        <v/>
      </c>
      <c r="C360" t="str">
        <f t="shared" ca="1" si="20"/>
        <v/>
      </c>
      <c r="D360" s="156" t="str">
        <f t="array" aca="1" ref="D360" ca="1">IFERROR(IF(B360&lt;&gt;"",IF(OR(EXACT(OFFSET(Metadata!$A$1,0,0,Metadata!Metadata_Table_Length,1),C360)),1,""),""),"")</f>
        <v/>
      </c>
      <c r="E360" s="163" t="str">
        <f t="array" aca="1" ref="E360" ca="1">IF(B360&lt;&gt;"",IF(D360=1,OFFSET(Metadata!$B$1,MIN(IF(OFFSET(Metadata!$A$1,0,0,Metadata!Metadata_Table_Length,1)=C360,ROW(OFFSET(Metadata!$A$1,0,0,Metadata!Metadata_Table_Length,1))-1,"")),0),OFFSET(Metadata!$B$1,MIN(IF(OFFSET(Metadata!$A$1,0,0,Metadata!Metadata_Table_Length,1)=SUBSTITUTE(C360,"rawdatafilename","originalfilename"),ROW(OFFSET(Metadata!$A$1,0,0,Metadata!Metadata_Table_Length,1))-1,"")),0)),"")</f>
        <v/>
      </c>
      <c r="F360" t="str">
        <f t="shared" ca="1" si="22"/>
        <v/>
      </c>
      <c r="G360" t="str">
        <f t="array" aca="1" ref="G360" ca="1">IF(B360&lt;&gt;"",OFFSET(Metadata!$B$1,MIN(IF(OFFSET(Metadata!$A$1,0,0,Metadata!Metadata_Table_Length,1)=SUBSTITUTE(C360,"rawdatafilename","partnumber"),ROW(OFFSET(Metadata!$A$1,0,0,Metadata!Metadata_Table_Length,1))-1,"")),0),"")</f>
        <v/>
      </c>
      <c r="H360" t="str">
        <f t="array" aca="1" ref="H360" ca="1">IF(B360&lt;&gt;"",OFFSET(Metadata!$B$1,MIN(IF(OFFSET(Metadata!$A$1,0,0,Metadata!Metadata_Table_Length,1)=SUBSTITUTE(C360,"rawdatafilename","original_count"),ROW(OFFSET(Metadata!$A$1,0,0,Metadata!Metadata_Table_Length,1))-1,"")),0),"")</f>
        <v/>
      </c>
      <c r="I360" t="str">
        <f t="array" aca="1" ref="I360" ca="1">IF(B360&lt;&gt;"",OFFSET(Metadata!$B$1,MIN(IF(OFFSET(Metadata!$A$1,0,0,Metadata!Metadata_Table_Length,1)=SUBSTITUTE(C360,"rawdatafilename","count"),ROW(OFFSET(Metadata!$A$1,0,0,Metadata!Metadata_Table_Length,1))-1,"")),0),"")</f>
        <v/>
      </c>
      <c r="J360" t="str">
        <f t="array" aca="1" ref="J360" ca="1">IF(AND(G360&lt;&gt;"",G360&lt;&gt;G359),MAX(IF(G$2:G$2001=G360,H$2:H$2001,"")),"")</f>
        <v/>
      </c>
      <c r="K360" t="str">
        <f t="array" aca="1" ref="K360" ca="1">IF(AND(G360&lt;&gt;"",G360&lt;&gt;G359),MAX(IF(G$2:G$2001=G360,I$2:I$2001,"")),"")</f>
        <v/>
      </c>
      <c r="L360" t="str">
        <f t="shared" ca="1" si="23"/>
        <v/>
      </c>
    </row>
    <row r="361" spans="2:12" x14ac:dyDescent="0.25">
      <c r="B361" t="str">
        <f t="shared" ca="1" si="21"/>
        <v/>
      </c>
      <c r="C361" t="str">
        <f t="shared" ca="1" si="20"/>
        <v/>
      </c>
      <c r="D361" s="156" t="str">
        <f t="array" aca="1" ref="D361" ca="1">IFERROR(IF(B361&lt;&gt;"",IF(OR(EXACT(OFFSET(Metadata!$A$1,0,0,Metadata!Metadata_Table_Length,1),C361)),1,""),""),"")</f>
        <v/>
      </c>
      <c r="E361" s="163" t="str">
        <f t="array" aca="1" ref="E361" ca="1">IF(B361&lt;&gt;"",IF(D361=1,OFFSET(Metadata!$B$1,MIN(IF(OFFSET(Metadata!$A$1,0,0,Metadata!Metadata_Table_Length,1)=C361,ROW(OFFSET(Metadata!$A$1,0,0,Metadata!Metadata_Table_Length,1))-1,"")),0),OFFSET(Metadata!$B$1,MIN(IF(OFFSET(Metadata!$A$1,0,0,Metadata!Metadata_Table_Length,1)=SUBSTITUTE(C361,"rawdatafilename","originalfilename"),ROW(OFFSET(Metadata!$A$1,0,0,Metadata!Metadata_Table_Length,1))-1,"")),0)),"")</f>
        <v/>
      </c>
      <c r="F361" t="str">
        <f t="shared" ca="1" si="22"/>
        <v/>
      </c>
      <c r="G361" t="str">
        <f t="array" aca="1" ref="G361" ca="1">IF(B361&lt;&gt;"",OFFSET(Metadata!$B$1,MIN(IF(OFFSET(Metadata!$A$1,0,0,Metadata!Metadata_Table_Length,1)=SUBSTITUTE(C361,"rawdatafilename","partnumber"),ROW(OFFSET(Metadata!$A$1,0,0,Metadata!Metadata_Table_Length,1))-1,"")),0),"")</f>
        <v/>
      </c>
      <c r="H361" t="str">
        <f t="array" aca="1" ref="H361" ca="1">IF(B361&lt;&gt;"",OFFSET(Metadata!$B$1,MIN(IF(OFFSET(Metadata!$A$1,0,0,Metadata!Metadata_Table_Length,1)=SUBSTITUTE(C361,"rawdatafilename","original_count"),ROW(OFFSET(Metadata!$A$1,0,0,Metadata!Metadata_Table_Length,1))-1,"")),0),"")</f>
        <v/>
      </c>
      <c r="I361" t="str">
        <f t="array" aca="1" ref="I361" ca="1">IF(B361&lt;&gt;"",OFFSET(Metadata!$B$1,MIN(IF(OFFSET(Metadata!$A$1,0,0,Metadata!Metadata_Table_Length,1)=SUBSTITUTE(C361,"rawdatafilename","count"),ROW(OFFSET(Metadata!$A$1,0,0,Metadata!Metadata_Table_Length,1))-1,"")),0),"")</f>
        <v/>
      </c>
      <c r="J361" t="str">
        <f t="array" aca="1" ref="J361" ca="1">IF(AND(G361&lt;&gt;"",G361&lt;&gt;G360),MAX(IF(G$2:G$2001=G361,H$2:H$2001,"")),"")</f>
        <v/>
      </c>
      <c r="K361" t="str">
        <f t="array" aca="1" ref="K361" ca="1">IF(AND(G361&lt;&gt;"",G361&lt;&gt;G360),MAX(IF(G$2:G$2001=G361,I$2:I$2001,"")),"")</f>
        <v/>
      </c>
      <c r="L361" t="str">
        <f t="shared" ca="1" si="23"/>
        <v/>
      </c>
    </row>
    <row r="362" spans="2:12" x14ac:dyDescent="0.25">
      <c r="B362" t="str">
        <f t="shared" ca="1" si="21"/>
        <v/>
      </c>
      <c r="C362" t="str">
        <f t="shared" ca="1" si="20"/>
        <v/>
      </c>
      <c r="D362" s="156" t="str">
        <f t="array" aca="1" ref="D362" ca="1">IFERROR(IF(B362&lt;&gt;"",IF(OR(EXACT(OFFSET(Metadata!$A$1,0,0,Metadata!Metadata_Table_Length,1),C362)),1,""),""),"")</f>
        <v/>
      </c>
      <c r="E362" s="163" t="str">
        <f t="array" aca="1" ref="E362" ca="1">IF(B362&lt;&gt;"",IF(D362=1,OFFSET(Metadata!$B$1,MIN(IF(OFFSET(Metadata!$A$1,0,0,Metadata!Metadata_Table_Length,1)=C362,ROW(OFFSET(Metadata!$A$1,0,0,Metadata!Metadata_Table_Length,1))-1,"")),0),OFFSET(Metadata!$B$1,MIN(IF(OFFSET(Metadata!$A$1,0,0,Metadata!Metadata_Table_Length,1)=SUBSTITUTE(C362,"rawdatafilename","originalfilename"),ROW(OFFSET(Metadata!$A$1,0,0,Metadata!Metadata_Table_Length,1))-1,"")),0)),"")</f>
        <v/>
      </c>
      <c r="F362" t="str">
        <f t="shared" ca="1" si="22"/>
        <v/>
      </c>
      <c r="G362" t="str">
        <f t="array" aca="1" ref="G362" ca="1">IF(B362&lt;&gt;"",OFFSET(Metadata!$B$1,MIN(IF(OFFSET(Metadata!$A$1,0,0,Metadata!Metadata_Table_Length,1)=SUBSTITUTE(C362,"rawdatafilename","partnumber"),ROW(OFFSET(Metadata!$A$1,0,0,Metadata!Metadata_Table_Length,1))-1,"")),0),"")</f>
        <v/>
      </c>
      <c r="H362" t="str">
        <f t="array" aca="1" ref="H362" ca="1">IF(B362&lt;&gt;"",OFFSET(Metadata!$B$1,MIN(IF(OFFSET(Metadata!$A$1,0,0,Metadata!Metadata_Table_Length,1)=SUBSTITUTE(C362,"rawdatafilename","original_count"),ROW(OFFSET(Metadata!$A$1,0,0,Metadata!Metadata_Table_Length,1))-1,"")),0),"")</f>
        <v/>
      </c>
      <c r="I362" t="str">
        <f t="array" aca="1" ref="I362" ca="1">IF(B362&lt;&gt;"",OFFSET(Metadata!$B$1,MIN(IF(OFFSET(Metadata!$A$1,0,0,Metadata!Metadata_Table_Length,1)=SUBSTITUTE(C362,"rawdatafilename","count"),ROW(OFFSET(Metadata!$A$1,0,0,Metadata!Metadata_Table_Length,1))-1,"")),0),"")</f>
        <v/>
      </c>
      <c r="J362" t="str">
        <f t="array" aca="1" ref="J362" ca="1">IF(AND(G362&lt;&gt;"",G362&lt;&gt;G361),MAX(IF(G$2:G$2001=G362,H$2:H$2001,"")),"")</f>
        <v/>
      </c>
      <c r="K362" t="str">
        <f t="array" aca="1" ref="K362" ca="1">IF(AND(G362&lt;&gt;"",G362&lt;&gt;G361),MAX(IF(G$2:G$2001=G362,I$2:I$2001,"")),"")</f>
        <v/>
      </c>
      <c r="L362" t="str">
        <f t="shared" ca="1" si="23"/>
        <v/>
      </c>
    </row>
    <row r="363" spans="2:12" x14ac:dyDescent="0.25">
      <c r="B363" t="str">
        <f t="shared" ca="1" si="21"/>
        <v/>
      </c>
      <c r="C363" t="str">
        <f t="shared" ca="1" si="20"/>
        <v/>
      </c>
      <c r="D363" s="156" t="str">
        <f t="array" aca="1" ref="D363" ca="1">IFERROR(IF(B363&lt;&gt;"",IF(OR(EXACT(OFFSET(Metadata!$A$1,0,0,Metadata!Metadata_Table_Length,1),C363)),1,""),""),"")</f>
        <v/>
      </c>
      <c r="E363" s="163" t="str">
        <f t="array" aca="1" ref="E363" ca="1">IF(B363&lt;&gt;"",IF(D363=1,OFFSET(Metadata!$B$1,MIN(IF(OFFSET(Metadata!$A$1,0,0,Metadata!Metadata_Table_Length,1)=C363,ROW(OFFSET(Metadata!$A$1,0,0,Metadata!Metadata_Table_Length,1))-1,"")),0),OFFSET(Metadata!$B$1,MIN(IF(OFFSET(Metadata!$A$1,0,0,Metadata!Metadata_Table_Length,1)=SUBSTITUTE(C363,"rawdatafilename","originalfilename"),ROW(OFFSET(Metadata!$A$1,0,0,Metadata!Metadata_Table_Length,1))-1,"")),0)),"")</f>
        <v/>
      </c>
      <c r="F363" t="str">
        <f t="shared" ca="1" si="22"/>
        <v/>
      </c>
      <c r="G363" t="str">
        <f t="array" aca="1" ref="G363" ca="1">IF(B363&lt;&gt;"",OFFSET(Metadata!$B$1,MIN(IF(OFFSET(Metadata!$A$1,0,0,Metadata!Metadata_Table_Length,1)=SUBSTITUTE(C363,"rawdatafilename","partnumber"),ROW(OFFSET(Metadata!$A$1,0,0,Metadata!Metadata_Table_Length,1))-1,"")),0),"")</f>
        <v/>
      </c>
      <c r="H363" t="str">
        <f t="array" aca="1" ref="H363" ca="1">IF(B363&lt;&gt;"",OFFSET(Metadata!$B$1,MIN(IF(OFFSET(Metadata!$A$1,0,0,Metadata!Metadata_Table_Length,1)=SUBSTITUTE(C363,"rawdatafilename","original_count"),ROW(OFFSET(Metadata!$A$1,0,0,Metadata!Metadata_Table_Length,1))-1,"")),0),"")</f>
        <v/>
      </c>
      <c r="I363" t="str">
        <f t="array" aca="1" ref="I363" ca="1">IF(B363&lt;&gt;"",OFFSET(Metadata!$B$1,MIN(IF(OFFSET(Metadata!$A$1,0,0,Metadata!Metadata_Table_Length,1)=SUBSTITUTE(C363,"rawdatafilename","count"),ROW(OFFSET(Metadata!$A$1,0,0,Metadata!Metadata_Table_Length,1))-1,"")),0),"")</f>
        <v/>
      </c>
      <c r="J363" t="str">
        <f t="array" aca="1" ref="J363" ca="1">IF(AND(G363&lt;&gt;"",G363&lt;&gt;G362),MAX(IF(G$2:G$2001=G363,H$2:H$2001,"")),"")</f>
        <v/>
      </c>
      <c r="K363" t="str">
        <f t="array" aca="1" ref="K363" ca="1">IF(AND(G363&lt;&gt;"",G363&lt;&gt;G362),MAX(IF(G$2:G$2001=G363,I$2:I$2001,"")),"")</f>
        <v/>
      </c>
      <c r="L363" t="str">
        <f t="shared" ca="1" si="23"/>
        <v/>
      </c>
    </row>
    <row r="364" spans="2:12" x14ac:dyDescent="0.25">
      <c r="B364" t="str">
        <f t="shared" ca="1" si="21"/>
        <v/>
      </c>
      <c r="C364" t="str">
        <f t="shared" ca="1" si="20"/>
        <v/>
      </c>
      <c r="D364" s="156" t="str">
        <f t="array" aca="1" ref="D364" ca="1">IFERROR(IF(B364&lt;&gt;"",IF(OR(EXACT(OFFSET(Metadata!$A$1,0,0,Metadata!Metadata_Table_Length,1),C364)),1,""),""),"")</f>
        <v/>
      </c>
      <c r="E364" s="163" t="str">
        <f t="array" aca="1" ref="E364" ca="1">IF(B364&lt;&gt;"",IF(D364=1,OFFSET(Metadata!$B$1,MIN(IF(OFFSET(Metadata!$A$1,0,0,Metadata!Metadata_Table_Length,1)=C364,ROW(OFFSET(Metadata!$A$1,0,0,Metadata!Metadata_Table_Length,1))-1,"")),0),OFFSET(Metadata!$B$1,MIN(IF(OFFSET(Metadata!$A$1,0,0,Metadata!Metadata_Table_Length,1)=SUBSTITUTE(C364,"rawdatafilename","originalfilename"),ROW(OFFSET(Metadata!$A$1,0,0,Metadata!Metadata_Table_Length,1))-1,"")),0)),"")</f>
        <v/>
      </c>
      <c r="F364" t="str">
        <f t="shared" ca="1" si="22"/>
        <v/>
      </c>
      <c r="G364" t="str">
        <f t="array" aca="1" ref="G364" ca="1">IF(B364&lt;&gt;"",OFFSET(Metadata!$B$1,MIN(IF(OFFSET(Metadata!$A$1,0,0,Metadata!Metadata_Table_Length,1)=SUBSTITUTE(C364,"rawdatafilename","partnumber"),ROW(OFFSET(Metadata!$A$1,0,0,Metadata!Metadata_Table_Length,1))-1,"")),0),"")</f>
        <v/>
      </c>
      <c r="H364" t="str">
        <f t="array" aca="1" ref="H364" ca="1">IF(B364&lt;&gt;"",OFFSET(Metadata!$B$1,MIN(IF(OFFSET(Metadata!$A$1,0,0,Metadata!Metadata_Table_Length,1)=SUBSTITUTE(C364,"rawdatafilename","original_count"),ROW(OFFSET(Metadata!$A$1,0,0,Metadata!Metadata_Table_Length,1))-1,"")),0),"")</f>
        <v/>
      </c>
      <c r="I364" t="str">
        <f t="array" aca="1" ref="I364" ca="1">IF(B364&lt;&gt;"",OFFSET(Metadata!$B$1,MIN(IF(OFFSET(Metadata!$A$1,0,0,Metadata!Metadata_Table_Length,1)=SUBSTITUTE(C364,"rawdatafilename","count"),ROW(OFFSET(Metadata!$A$1,0,0,Metadata!Metadata_Table_Length,1))-1,"")),0),"")</f>
        <v/>
      </c>
      <c r="J364" t="str">
        <f t="array" aca="1" ref="J364" ca="1">IF(AND(G364&lt;&gt;"",G364&lt;&gt;G363),MAX(IF(G$2:G$2001=G364,H$2:H$2001,"")),"")</f>
        <v/>
      </c>
      <c r="K364" t="str">
        <f t="array" aca="1" ref="K364" ca="1">IF(AND(G364&lt;&gt;"",G364&lt;&gt;G363),MAX(IF(G$2:G$2001=G364,I$2:I$2001,"")),"")</f>
        <v/>
      </c>
      <c r="L364" t="str">
        <f t="shared" ca="1" si="23"/>
        <v/>
      </c>
    </row>
    <row r="365" spans="2:12" x14ac:dyDescent="0.25">
      <c r="B365" t="str">
        <f t="shared" ca="1" si="21"/>
        <v/>
      </c>
      <c r="C365" t="str">
        <f t="shared" ca="1" si="20"/>
        <v/>
      </c>
      <c r="D365" s="156" t="str">
        <f t="array" aca="1" ref="D365" ca="1">IFERROR(IF(B365&lt;&gt;"",IF(OR(EXACT(OFFSET(Metadata!$A$1,0,0,Metadata!Metadata_Table_Length,1),C365)),1,""),""),"")</f>
        <v/>
      </c>
      <c r="E365" s="163" t="str">
        <f t="array" aca="1" ref="E365" ca="1">IF(B365&lt;&gt;"",IF(D365=1,OFFSET(Metadata!$B$1,MIN(IF(OFFSET(Metadata!$A$1,0,0,Metadata!Metadata_Table_Length,1)=C365,ROW(OFFSET(Metadata!$A$1,0,0,Metadata!Metadata_Table_Length,1))-1,"")),0),OFFSET(Metadata!$B$1,MIN(IF(OFFSET(Metadata!$A$1,0,0,Metadata!Metadata_Table_Length,1)=SUBSTITUTE(C365,"rawdatafilename","originalfilename"),ROW(OFFSET(Metadata!$A$1,0,0,Metadata!Metadata_Table_Length,1))-1,"")),0)),"")</f>
        <v/>
      </c>
      <c r="F365" t="str">
        <f t="shared" ca="1" si="22"/>
        <v/>
      </c>
      <c r="G365" t="str">
        <f t="array" aca="1" ref="G365" ca="1">IF(B365&lt;&gt;"",OFFSET(Metadata!$B$1,MIN(IF(OFFSET(Metadata!$A$1,0,0,Metadata!Metadata_Table_Length,1)=SUBSTITUTE(C365,"rawdatafilename","partnumber"),ROW(OFFSET(Metadata!$A$1,0,0,Metadata!Metadata_Table_Length,1))-1,"")),0),"")</f>
        <v/>
      </c>
      <c r="H365" t="str">
        <f t="array" aca="1" ref="H365" ca="1">IF(B365&lt;&gt;"",OFFSET(Metadata!$B$1,MIN(IF(OFFSET(Metadata!$A$1,0,0,Metadata!Metadata_Table_Length,1)=SUBSTITUTE(C365,"rawdatafilename","original_count"),ROW(OFFSET(Metadata!$A$1,0,0,Metadata!Metadata_Table_Length,1))-1,"")),0),"")</f>
        <v/>
      </c>
      <c r="I365" t="str">
        <f t="array" aca="1" ref="I365" ca="1">IF(B365&lt;&gt;"",OFFSET(Metadata!$B$1,MIN(IF(OFFSET(Metadata!$A$1,0,0,Metadata!Metadata_Table_Length,1)=SUBSTITUTE(C365,"rawdatafilename","count"),ROW(OFFSET(Metadata!$A$1,0,0,Metadata!Metadata_Table_Length,1))-1,"")),0),"")</f>
        <v/>
      </c>
      <c r="J365" t="str">
        <f t="array" aca="1" ref="J365" ca="1">IF(AND(G365&lt;&gt;"",G365&lt;&gt;G364),MAX(IF(G$2:G$2001=G365,H$2:H$2001,"")),"")</f>
        <v/>
      </c>
      <c r="K365" t="str">
        <f t="array" aca="1" ref="K365" ca="1">IF(AND(G365&lt;&gt;"",G365&lt;&gt;G364),MAX(IF(G$2:G$2001=G365,I$2:I$2001,"")),"")</f>
        <v/>
      </c>
      <c r="L365" t="str">
        <f t="shared" ca="1" si="23"/>
        <v/>
      </c>
    </row>
    <row r="366" spans="2:12" x14ac:dyDescent="0.25">
      <c r="B366" t="str">
        <f t="shared" ca="1" si="21"/>
        <v/>
      </c>
      <c r="C366" t="str">
        <f t="shared" ca="1" si="20"/>
        <v/>
      </c>
      <c r="D366" s="156" t="str">
        <f t="array" aca="1" ref="D366" ca="1">IFERROR(IF(B366&lt;&gt;"",IF(OR(EXACT(OFFSET(Metadata!$A$1,0,0,Metadata!Metadata_Table_Length,1),C366)),1,""),""),"")</f>
        <v/>
      </c>
      <c r="E366" s="163" t="str">
        <f t="array" aca="1" ref="E366" ca="1">IF(B366&lt;&gt;"",IF(D366=1,OFFSET(Metadata!$B$1,MIN(IF(OFFSET(Metadata!$A$1,0,0,Metadata!Metadata_Table_Length,1)=C366,ROW(OFFSET(Metadata!$A$1,0,0,Metadata!Metadata_Table_Length,1))-1,"")),0),OFFSET(Metadata!$B$1,MIN(IF(OFFSET(Metadata!$A$1,0,0,Metadata!Metadata_Table_Length,1)=SUBSTITUTE(C366,"rawdatafilename","originalfilename"),ROW(OFFSET(Metadata!$A$1,0,0,Metadata!Metadata_Table_Length,1))-1,"")),0)),"")</f>
        <v/>
      </c>
      <c r="F366" t="str">
        <f t="shared" ca="1" si="22"/>
        <v/>
      </c>
      <c r="G366" t="str">
        <f t="array" aca="1" ref="G366" ca="1">IF(B366&lt;&gt;"",OFFSET(Metadata!$B$1,MIN(IF(OFFSET(Metadata!$A$1,0,0,Metadata!Metadata_Table_Length,1)=SUBSTITUTE(C366,"rawdatafilename","partnumber"),ROW(OFFSET(Metadata!$A$1,0,0,Metadata!Metadata_Table_Length,1))-1,"")),0),"")</f>
        <v/>
      </c>
      <c r="H366" t="str">
        <f t="array" aca="1" ref="H366" ca="1">IF(B366&lt;&gt;"",OFFSET(Metadata!$B$1,MIN(IF(OFFSET(Metadata!$A$1,0,0,Metadata!Metadata_Table_Length,1)=SUBSTITUTE(C366,"rawdatafilename","original_count"),ROW(OFFSET(Metadata!$A$1,0,0,Metadata!Metadata_Table_Length,1))-1,"")),0),"")</f>
        <v/>
      </c>
      <c r="I366" t="str">
        <f t="array" aca="1" ref="I366" ca="1">IF(B366&lt;&gt;"",OFFSET(Metadata!$B$1,MIN(IF(OFFSET(Metadata!$A$1,0,0,Metadata!Metadata_Table_Length,1)=SUBSTITUTE(C366,"rawdatafilename","count"),ROW(OFFSET(Metadata!$A$1,0,0,Metadata!Metadata_Table_Length,1))-1,"")),0),"")</f>
        <v/>
      </c>
      <c r="J366" t="str">
        <f t="array" aca="1" ref="J366" ca="1">IF(AND(G366&lt;&gt;"",G366&lt;&gt;G365),MAX(IF(G$2:G$2001=G366,H$2:H$2001,"")),"")</f>
        <v/>
      </c>
      <c r="K366" t="str">
        <f t="array" aca="1" ref="K366" ca="1">IF(AND(G366&lt;&gt;"",G366&lt;&gt;G365),MAX(IF(G$2:G$2001=G366,I$2:I$2001,"")),"")</f>
        <v/>
      </c>
      <c r="L366" t="str">
        <f t="shared" ca="1" si="23"/>
        <v/>
      </c>
    </row>
    <row r="367" spans="2:12" x14ac:dyDescent="0.25">
      <c r="B367" t="str">
        <f t="shared" ca="1" si="21"/>
        <v/>
      </c>
      <c r="C367" t="str">
        <f t="shared" ca="1" si="20"/>
        <v/>
      </c>
      <c r="D367" s="156" t="str">
        <f t="array" aca="1" ref="D367" ca="1">IFERROR(IF(B367&lt;&gt;"",IF(OR(EXACT(OFFSET(Metadata!$A$1,0,0,Metadata!Metadata_Table_Length,1),C367)),1,""),""),"")</f>
        <v/>
      </c>
      <c r="E367" s="163" t="str">
        <f t="array" aca="1" ref="E367" ca="1">IF(B367&lt;&gt;"",IF(D367=1,OFFSET(Metadata!$B$1,MIN(IF(OFFSET(Metadata!$A$1,0,0,Metadata!Metadata_Table_Length,1)=C367,ROW(OFFSET(Metadata!$A$1,0,0,Metadata!Metadata_Table_Length,1))-1,"")),0),OFFSET(Metadata!$B$1,MIN(IF(OFFSET(Metadata!$A$1,0,0,Metadata!Metadata_Table_Length,1)=SUBSTITUTE(C367,"rawdatafilename","originalfilename"),ROW(OFFSET(Metadata!$A$1,0,0,Metadata!Metadata_Table_Length,1))-1,"")),0)),"")</f>
        <v/>
      </c>
      <c r="F367" t="str">
        <f t="shared" ca="1" si="22"/>
        <v/>
      </c>
      <c r="G367" t="str">
        <f t="array" aca="1" ref="G367" ca="1">IF(B367&lt;&gt;"",OFFSET(Metadata!$B$1,MIN(IF(OFFSET(Metadata!$A$1,0,0,Metadata!Metadata_Table_Length,1)=SUBSTITUTE(C367,"rawdatafilename","partnumber"),ROW(OFFSET(Metadata!$A$1,0,0,Metadata!Metadata_Table_Length,1))-1,"")),0),"")</f>
        <v/>
      </c>
      <c r="H367" t="str">
        <f t="array" aca="1" ref="H367" ca="1">IF(B367&lt;&gt;"",OFFSET(Metadata!$B$1,MIN(IF(OFFSET(Metadata!$A$1,0,0,Metadata!Metadata_Table_Length,1)=SUBSTITUTE(C367,"rawdatafilename","original_count"),ROW(OFFSET(Metadata!$A$1,0,0,Metadata!Metadata_Table_Length,1))-1,"")),0),"")</f>
        <v/>
      </c>
      <c r="I367" t="str">
        <f t="array" aca="1" ref="I367" ca="1">IF(B367&lt;&gt;"",OFFSET(Metadata!$B$1,MIN(IF(OFFSET(Metadata!$A$1,0,0,Metadata!Metadata_Table_Length,1)=SUBSTITUTE(C367,"rawdatafilename","count"),ROW(OFFSET(Metadata!$A$1,0,0,Metadata!Metadata_Table_Length,1))-1,"")),0),"")</f>
        <v/>
      </c>
      <c r="J367" t="str">
        <f t="array" aca="1" ref="J367" ca="1">IF(AND(G367&lt;&gt;"",G367&lt;&gt;G366),MAX(IF(G$2:G$2001=G367,H$2:H$2001,"")),"")</f>
        <v/>
      </c>
      <c r="K367" t="str">
        <f t="array" aca="1" ref="K367" ca="1">IF(AND(G367&lt;&gt;"",G367&lt;&gt;G366),MAX(IF(G$2:G$2001=G367,I$2:I$2001,"")),"")</f>
        <v/>
      </c>
      <c r="L367" t="str">
        <f t="shared" ca="1" si="23"/>
        <v/>
      </c>
    </row>
    <row r="368" spans="2:12" x14ac:dyDescent="0.25">
      <c r="B368" t="str">
        <f t="shared" ca="1" si="21"/>
        <v/>
      </c>
      <c r="C368" t="str">
        <f t="shared" ca="1" si="20"/>
        <v/>
      </c>
      <c r="D368" s="156" t="str">
        <f t="array" aca="1" ref="D368" ca="1">IFERROR(IF(B368&lt;&gt;"",IF(OR(EXACT(OFFSET(Metadata!$A$1,0,0,Metadata!Metadata_Table_Length,1),C368)),1,""),""),"")</f>
        <v/>
      </c>
      <c r="E368" s="163" t="str">
        <f t="array" aca="1" ref="E368" ca="1">IF(B368&lt;&gt;"",IF(D368=1,OFFSET(Metadata!$B$1,MIN(IF(OFFSET(Metadata!$A$1,0,0,Metadata!Metadata_Table_Length,1)=C368,ROW(OFFSET(Metadata!$A$1,0,0,Metadata!Metadata_Table_Length,1))-1,"")),0),OFFSET(Metadata!$B$1,MIN(IF(OFFSET(Metadata!$A$1,0,0,Metadata!Metadata_Table_Length,1)=SUBSTITUTE(C368,"rawdatafilename","originalfilename"),ROW(OFFSET(Metadata!$A$1,0,0,Metadata!Metadata_Table_Length,1))-1,"")),0)),"")</f>
        <v/>
      </c>
      <c r="F368" t="str">
        <f t="shared" ca="1" si="22"/>
        <v/>
      </c>
      <c r="G368" t="str">
        <f t="array" aca="1" ref="G368" ca="1">IF(B368&lt;&gt;"",OFFSET(Metadata!$B$1,MIN(IF(OFFSET(Metadata!$A$1,0,0,Metadata!Metadata_Table_Length,1)=SUBSTITUTE(C368,"rawdatafilename","partnumber"),ROW(OFFSET(Metadata!$A$1,0,0,Metadata!Metadata_Table_Length,1))-1,"")),0),"")</f>
        <v/>
      </c>
      <c r="H368" t="str">
        <f t="array" aca="1" ref="H368" ca="1">IF(B368&lt;&gt;"",OFFSET(Metadata!$B$1,MIN(IF(OFFSET(Metadata!$A$1,0,0,Metadata!Metadata_Table_Length,1)=SUBSTITUTE(C368,"rawdatafilename","original_count"),ROW(OFFSET(Metadata!$A$1,0,0,Metadata!Metadata_Table_Length,1))-1,"")),0),"")</f>
        <v/>
      </c>
      <c r="I368" t="str">
        <f t="array" aca="1" ref="I368" ca="1">IF(B368&lt;&gt;"",OFFSET(Metadata!$B$1,MIN(IF(OFFSET(Metadata!$A$1,0,0,Metadata!Metadata_Table_Length,1)=SUBSTITUTE(C368,"rawdatafilename","count"),ROW(OFFSET(Metadata!$A$1,0,0,Metadata!Metadata_Table_Length,1))-1,"")),0),"")</f>
        <v/>
      </c>
      <c r="J368" t="str">
        <f t="array" aca="1" ref="J368" ca="1">IF(AND(G368&lt;&gt;"",G368&lt;&gt;G367),MAX(IF(G$2:G$2001=G368,H$2:H$2001,"")),"")</f>
        <v/>
      </c>
      <c r="K368" t="str">
        <f t="array" aca="1" ref="K368" ca="1">IF(AND(G368&lt;&gt;"",G368&lt;&gt;G367),MAX(IF(G$2:G$2001=G368,I$2:I$2001,"")),"")</f>
        <v/>
      </c>
      <c r="L368" t="str">
        <f t="shared" ca="1" si="23"/>
        <v/>
      </c>
    </row>
    <row r="369" spans="2:12" x14ac:dyDescent="0.25">
      <c r="B369" t="str">
        <f t="shared" ca="1" si="21"/>
        <v/>
      </c>
      <c r="C369" t="str">
        <f t="shared" ca="1" si="20"/>
        <v/>
      </c>
      <c r="D369" s="156" t="str">
        <f t="array" aca="1" ref="D369" ca="1">IFERROR(IF(B369&lt;&gt;"",IF(OR(EXACT(OFFSET(Metadata!$A$1,0,0,Metadata!Metadata_Table_Length,1),C369)),1,""),""),"")</f>
        <v/>
      </c>
      <c r="E369" s="163" t="str">
        <f t="array" aca="1" ref="E369" ca="1">IF(B369&lt;&gt;"",IF(D369=1,OFFSET(Metadata!$B$1,MIN(IF(OFFSET(Metadata!$A$1,0,0,Metadata!Metadata_Table_Length,1)=C369,ROW(OFFSET(Metadata!$A$1,0,0,Metadata!Metadata_Table_Length,1))-1,"")),0),OFFSET(Metadata!$B$1,MIN(IF(OFFSET(Metadata!$A$1,0,0,Metadata!Metadata_Table_Length,1)=SUBSTITUTE(C369,"rawdatafilename","originalfilename"),ROW(OFFSET(Metadata!$A$1,0,0,Metadata!Metadata_Table_Length,1))-1,"")),0)),"")</f>
        <v/>
      </c>
      <c r="F369" t="str">
        <f t="shared" ca="1" si="22"/>
        <v/>
      </c>
      <c r="G369" t="str">
        <f t="array" aca="1" ref="G369" ca="1">IF(B369&lt;&gt;"",OFFSET(Metadata!$B$1,MIN(IF(OFFSET(Metadata!$A$1,0,0,Metadata!Metadata_Table_Length,1)=SUBSTITUTE(C369,"rawdatafilename","partnumber"),ROW(OFFSET(Metadata!$A$1,0,0,Metadata!Metadata_Table_Length,1))-1,"")),0),"")</f>
        <v/>
      </c>
      <c r="H369" t="str">
        <f t="array" aca="1" ref="H369" ca="1">IF(B369&lt;&gt;"",OFFSET(Metadata!$B$1,MIN(IF(OFFSET(Metadata!$A$1,0,0,Metadata!Metadata_Table_Length,1)=SUBSTITUTE(C369,"rawdatafilename","original_count"),ROW(OFFSET(Metadata!$A$1,0,0,Metadata!Metadata_Table_Length,1))-1,"")),0),"")</f>
        <v/>
      </c>
      <c r="I369" t="str">
        <f t="array" aca="1" ref="I369" ca="1">IF(B369&lt;&gt;"",OFFSET(Metadata!$B$1,MIN(IF(OFFSET(Metadata!$A$1,0,0,Metadata!Metadata_Table_Length,1)=SUBSTITUTE(C369,"rawdatafilename","count"),ROW(OFFSET(Metadata!$A$1,0,0,Metadata!Metadata_Table_Length,1))-1,"")),0),"")</f>
        <v/>
      </c>
      <c r="J369" t="str">
        <f t="array" aca="1" ref="J369" ca="1">IF(AND(G369&lt;&gt;"",G369&lt;&gt;G368),MAX(IF(G$2:G$2001=G369,H$2:H$2001,"")),"")</f>
        <v/>
      </c>
      <c r="K369" t="str">
        <f t="array" aca="1" ref="K369" ca="1">IF(AND(G369&lt;&gt;"",G369&lt;&gt;G368),MAX(IF(G$2:G$2001=G369,I$2:I$2001,"")),"")</f>
        <v/>
      </c>
      <c r="L369" t="str">
        <f t="shared" ca="1" si="23"/>
        <v/>
      </c>
    </row>
    <row r="370" spans="2:12" x14ac:dyDescent="0.25">
      <c r="B370" t="str">
        <f t="shared" ca="1" si="21"/>
        <v/>
      </c>
      <c r="C370" t="str">
        <f t="shared" ca="1" si="20"/>
        <v/>
      </c>
      <c r="D370" s="156" t="str">
        <f t="array" aca="1" ref="D370" ca="1">IFERROR(IF(B370&lt;&gt;"",IF(OR(EXACT(OFFSET(Metadata!$A$1,0,0,Metadata!Metadata_Table_Length,1),C370)),1,""),""),"")</f>
        <v/>
      </c>
      <c r="E370" s="163" t="str">
        <f t="array" aca="1" ref="E370" ca="1">IF(B370&lt;&gt;"",IF(D370=1,OFFSET(Metadata!$B$1,MIN(IF(OFFSET(Metadata!$A$1,0,0,Metadata!Metadata_Table_Length,1)=C370,ROW(OFFSET(Metadata!$A$1,0,0,Metadata!Metadata_Table_Length,1))-1,"")),0),OFFSET(Metadata!$B$1,MIN(IF(OFFSET(Metadata!$A$1,0,0,Metadata!Metadata_Table_Length,1)=SUBSTITUTE(C370,"rawdatafilename","originalfilename"),ROW(OFFSET(Metadata!$A$1,0,0,Metadata!Metadata_Table_Length,1))-1,"")),0)),"")</f>
        <v/>
      </c>
      <c r="F370" t="str">
        <f t="shared" ca="1" si="22"/>
        <v/>
      </c>
      <c r="G370" t="str">
        <f t="array" aca="1" ref="G370" ca="1">IF(B370&lt;&gt;"",OFFSET(Metadata!$B$1,MIN(IF(OFFSET(Metadata!$A$1,0,0,Metadata!Metadata_Table_Length,1)=SUBSTITUTE(C370,"rawdatafilename","partnumber"),ROW(OFFSET(Metadata!$A$1,0,0,Metadata!Metadata_Table_Length,1))-1,"")),0),"")</f>
        <v/>
      </c>
      <c r="H370" t="str">
        <f t="array" aca="1" ref="H370" ca="1">IF(B370&lt;&gt;"",OFFSET(Metadata!$B$1,MIN(IF(OFFSET(Metadata!$A$1,0,0,Metadata!Metadata_Table_Length,1)=SUBSTITUTE(C370,"rawdatafilename","original_count"),ROW(OFFSET(Metadata!$A$1,0,0,Metadata!Metadata_Table_Length,1))-1,"")),0),"")</f>
        <v/>
      </c>
      <c r="I370" t="str">
        <f t="array" aca="1" ref="I370" ca="1">IF(B370&lt;&gt;"",OFFSET(Metadata!$B$1,MIN(IF(OFFSET(Metadata!$A$1,0,0,Metadata!Metadata_Table_Length,1)=SUBSTITUTE(C370,"rawdatafilename","count"),ROW(OFFSET(Metadata!$A$1,0,0,Metadata!Metadata_Table_Length,1))-1,"")),0),"")</f>
        <v/>
      </c>
      <c r="J370" t="str">
        <f t="array" aca="1" ref="J370" ca="1">IF(AND(G370&lt;&gt;"",G370&lt;&gt;G369),MAX(IF(G$2:G$2001=G370,H$2:H$2001,"")),"")</f>
        <v/>
      </c>
      <c r="K370" t="str">
        <f t="array" aca="1" ref="K370" ca="1">IF(AND(G370&lt;&gt;"",G370&lt;&gt;G369),MAX(IF(G$2:G$2001=G370,I$2:I$2001,"")),"")</f>
        <v/>
      </c>
      <c r="L370" t="str">
        <f t="shared" ca="1" si="23"/>
        <v/>
      </c>
    </row>
    <row r="371" spans="2:12" x14ac:dyDescent="0.25">
      <c r="B371" t="str">
        <f t="shared" ca="1" si="21"/>
        <v/>
      </c>
      <c r="C371" t="str">
        <f t="shared" ca="1" si="20"/>
        <v/>
      </c>
      <c r="D371" s="156" t="str">
        <f t="array" aca="1" ref="D371" ca="1">IFERROR(IF(B371&lt;&gt;"",IF(OR(EXACT(OFFSET(Metadata!$A$1,0,0,Metadata!Metadata_Table_Length,1),C371)),1,""),""),"")</f>
        <v/>
      </c>
      <c r="E371" s="163" t="str">
        <f t="array" aca="1" ref="E371" ca="1">IF(B371&lt;&gt;"",IF(D371=1,OFFSET(Metadata!$B$1,MIN(IF(OFFSET(Metadata!$A$1,0,0,Metadata!Metadata_Table_Length,1)=C371,ROW(OFFSET(Metadata!$A$1,0,0,Metadata!Metadata_Table_Length,1))-1,"")),0),OFFSET(Metadata!$B$1,MIN(IF(OFFSET(Metadata!$A$1,0,0,Metadata!Metadata_Table_Length,1)=SUBSTITUTE(C371,"rawdatafilename","originalfilename"),ROW(OFFSET(Metadata!$A$1,0,0,Metadata!Metadata_Table_Length,1))-1,"")),0)),"")</f>
        <v/>
      </c>
      <c r="F371" t="str">
        <f t="shared" ca="1" si="22"/>
        <v/>
      </c>
      <c r="G371" t="str">
        <f t="array" aca="1" ref="G371" ca="1">IF(B371&lt;&gt;"",OFFSET(Metadata!$B$1,MIN(IF(OFFSET(Metadata!$A$1,0,0,Metadata!Metadata_Table_Length,1)=SUBSTITUTE(C371,"rawdatafilename","partnumber"),ROW(OFFSET(Metadata!$A$1,0,0,Metadata!Metadata_Table_Length,1))-1,"")),0),"")</f>
        <v/>
      </c>
      <c r="H371" t="str">
        <f t="array" aca="1" ref="H371" ca="1">IF(B371&lt;&gt;"",OFFSET(Metadata!$B$1,MIN(IF(OFFSET(Metadata!$A$1,0,0,Metadata!Metadata_Table_Length,1)=SUBSTITUTE(C371,"rawdatafilename","original_count"),ROW(OFFSET(Metadata!$A$1,0,0,Metadata!Metadata_Table_Length,1))-1,"")),0),"")</f>
        <v/>
      </c>
      <c r="I371" t="str">
        <f t="array" aca="1" ref="I371" ca="1">IF(B371&lt;&gt;"",OFFSET(Metadata!$B$1,MIN(IF(OFFSET(Metadata!$A$1,0,0,Metadata!Metadata_Table_Length,1)=SUBSTITUTE(C371,"rawdatafilename","count"),ROW(OFFSET(Metadata!$A$1,0,0,Metadata!Metadata_Table_Length,1))-1,"")),0),"")</f>
        <v/>
      </c>
      <c r="J371" t="str">
        <f t="array" aca="1" ref="J371" ca="1">IF(AND(G371&lt;&gt;"",G371&lt;&gt;G370),MAX(IF(G$2:G$2001=G371,H$2:H$2001,"")),"")</f>
        <v/>
      </c>
      <c r="K371" t="str">
        <f t="array" aca="1" ref="K371" ca="1">IF(AND(G371&lt;&gt;"",G371&lt;&gt;G370),MAX(IF(G$2:G$2001=G371,I$2:I$2001,"")),"")</f>
        <v/>
      </c>
      <c r="L371" t="str">
        <f t="shared" ca="1" si="23"/>
        <v/>
      </c>
    </row>
    <row r="372" spans="2:12" x14ac:dyDescent="0.25">
      <c r="B372" t="str">
        <f t="shared" ca="1" si="21"/>
        <v/>
      </c>
      <c r="C372" t="str">
        <f t="shared" ca="1" si="20"/>
        <v/>
      </c>
      <c r="D372" s="156" t="str">
        <f t="array" aca="1" ref="D372" ca="1">IFERROR(IF(B372&lt;&gt;"",IF(OR(EXACT(OFFSET(Metadata!$A$1,0,0,Metadata!Metadata_Table_Length,1),C372)),1,""),""),"")</f>
        <v/>
      </c>
      <c r="E372" s="163" t="str">
        <f t="array" aca="1" ref="E372" ca="1">IF(B372&lt;&gt;"",IF(D372=1,OFFSET(Metadata!$B$1,MIN(IF(OFFSET(Metadata!$A$1,0,0,Metadata!Metadata_Table_Length,1)=C372,ROW(OFFSET(Metadata!$A$1,0,0,Metadata!Metadata_Table_Length,1))-1,"")),0),OFFSET(Metadata!$B$1,MIN(IF(OFFSET(Metadata!$A$1,0,0,Metadata!Metadata_Table_Length,1)=SUBSTITUTE(C372,"rawdatafilename","originalfilename"),ROW(OFFSET(Metadata!$A$1,0,0,Metadata!Metadata_Table_Length,1))-1,"")),0)),"")</f>
        <v/>
      </c>
      <c r="F372" t="str">
        <f t="shared" ca="1" si="22"/>
        <v/>
      </c>
      <c r="G372" t="str">
        <f t="array" aca="1" ref="G372" ca="1">IF(B372&lt;&gt;"",OFFSET(Metadata!$B$1,MIN(IF(OFFSET(Metadata!$A$1,0,0,Metadata!Metadata_Table_Length,1)=SUBSTITUTE(C372,"rawdatafilename","partnumber"),ROW(OFFSET(Metadata!$A$1,0,0,Metadata!Metadata_Table_Length,1))-1,"")),0),"")</f>
        <v/>
      </c>
      <c r="H372" t="str">
        <f t="array" aca="1" ref="H372" ca="1">IF(B372&lt;&gt;"",OFFSET(Metadata!$B$1,MIN(IF(OFFSET(Metadata!$A$1,0,0,Metadata!Metadata_Table_Length,1)=SUBSTITUTE(C372,"rawdatafilename","original_count"),ROW(OFFSET(Metadata!$A$1,0,0,Metadata!Metadata_Table_Length,1))-1,"")),0),"")</f>
        <v/>
      </c>
      <c r="I372" t="str">
        <f t="array" aca="1" ref="I372" ca="1">IF(B372&lt;&gt;"",OFFSET(Metadata!$B$1,MIN(IF(OFFSET(Metadata!$A$1,0,0,Metadata!Metadata_Table_Length,1)=SUBSTITUTE(C372,"rawdatafilename","count"),ROW(OFFSET(Metadata!$A$1,0,0,Metadata!Metadata_Table_Length,1))-1,"")),0),"")</f>
        <v/>
      </c>
      <c r="J372" t="str">
        <f t="array" aca="1" ref="J372" ca="1">IF(AND(G372&lt;&gt;"",G372&lt;&gt;G371),MAX(IF(G$2:G$2001=G372,H$2:H$2001,"")),"")</f>
        <v/>
      </c>
      <c r="K372" t="str">
        <f t="array" aca="1" ref="K372" ca="1">IF(AND(G372&lt;&gt;"",G372&lt;&gt;G371),MAX(IF(G$2:G$2001=G372,I$2:I$2001,"")),"")</f>
        <v/>
      </c>
      <c r="L372" t="str">
        <f t="shared" ca="1" si="23"/>
        <v/>
      </c>
    </row>
    <row r="373" spans="2:12" x14ac:dyDescent="0.25">
      <c r="B373" t="str">
        <f t="shared" ca="1" si="21"/>
        <v/>
      </c>
      <c r="C373" t="str">
        <f t="shared" ca="1" si="20"/>
        <v/>
      </c>
      <c r="D373" s="156" t="str">
        <f t="array" aca="1" ref="D373" ca="1">IFERROR(IF(B373&lt;&gt;"",IF(OR(EXACT(OFFSET(Metadata!$A$1,0,0,Metadata!Metadata_Table_Length,1),C373)),1,""),""),"")</f>
        <v/>
      </c>
      <c r="E373" s="163" t="str">
        <f t="array" aca="1" ref="E373" ca="1">IF(B373&lt;&gt;"",IF(D373=1,OFFSET(Metadata!$B$1,MIN(IF(OFFSET(Metadata!$A$1,0,0,Metadata!Metadata_Table_Length,1)=C373,ROW(OFFSET(Metadata!$A$1,0,0,Metadata!Metadata_Table_Length,1))-1,"")),0),OFFSET(Metadata!$B$1,MIN(IF(OFFSET(Metadata!$A$1,0,0,Metadata!Metadata_Table_Length,1)=SUBSTITUTE(C373,"rawdatafilename","originalfilename"),ROW(OFFSET(Metadata!$A$1,0,0,Metadata!Metadata_Table_Length,1))-1,"")),0)),"")</f>
        <v/>
      </c>
      <c r="F373" t="str">
        <f t="shared" ca="1" si="22"/>
        <v/>
      </c>
      <c r="G373" t="str">
        <f t="array" aca="1" ref="G373" ca="1">IF(B373&lt;&gt;"",OFFSET(Metadata!$B$1,MIN(IF(OFFSET(Metadata!$A$1,0,0,Metadata!Metadata_Table_Length,1)=SUBSTITUTE(C373,"rawdatafilename","partnumber"),ROW(OFFSET(Metadata!$A$1,0,0,Metadata!Metadata_Table_Length,1))-1,"")),0),"")</f>
        <v/>
      </c>
      <c r="H373" t="str">
        <f t="array" aca="1" ref="H373" ca="1">IF(B373&lt;&gt;"",OFFSET(Metadata!$B$1,MIN(IF(OFFSET(Metadata!$A$1,0,0,Metadata!Metadata_Table_Length,1)=SUBSTITUTE(C373,"rawdatafilename","original_count"),ROW(OFFSET(Metadata!$A$1,0,0,Metadata!Metadata_Table_Length,1))-1,"")),0),"")</f>
        <v/>
      </c>
      <c r="I373" t="str">
        <f t="array" aca="1" ref="I373" ca="1">IF(B373&lt;&gt;"",OFFSET(Metadata!$B$1,MIN(IF(OFFSET(Metadata!$A$1,0,0,Metadata!Metadata_Table_Length,1)=SUBSTITUTE(C373,"rawdatafilename","count"),ROW(OFFSET(Metadata!$A$1,0,0,Metadata!Metadata_Table_Length,1))-1,"")),0),"")</f>
        <v/>
      </c>
      <c r="J373" t="str">
        <f t="array" aca="1" ref="J373" ca="1">IF(AND(G373&lt;&gt;"",G373&lt;&gt;G372),MAX(IF(G$2:G$2001=G373,H$2:H$2001,"")),"")</f>
        <v/>
      </c>
      <c r="K373" t="str">
        <f t="array" aca="1" ref="K373" ca="1">IF(AND(G373&lt;&gt;"",G373&lt;&gt;G372),MAX(IF(G$2:G$2001=G373,I$2:I$2001,"")),"")</f>
        <v/>
      </c>
      <c r="L373" t="str">
        <f t="shared" ca="1" si="23"/>
        <v/>
      </c>
    </row>
    <row r="374" spans="2:12" x14ac:dyDescent="0.25">
      <c r="B374" t="str">
        <f t="shared" ca="1" si="21"/>
        <v/>
      </c>
      <c r="C374" t="str">
        <f t="shared" ca="1" si="20"/>
        <v/>
      </c>
      <c r="D374" s="156" t="str">
        <f t="array" aca="1" ref="D374" ca="1">IFERROR(IF(B374&lt;&gt;"",IF(OR(EXACT(OFFSET(Metadata!$A$1,0,0,Metadata!Metadata_Table_Length,1),C374)),1,""),""),"")</f>
        <v/>
      </c>
      <c r="E374" s="163" t="str">
        <f t="array" aca="1" ref="E374" ca="1">IF(B374&lt;&gt;"",IF(D374=1,OFFSET(Metadata!$B$1,MIN(IF(OFFSET(Metadata!$A$1,0,0,Metadata!Metadata_Table_Length,1)=C374,ROW(OFFSET(Metadata!$A$1,0,0,Metadata!Metadata_Table_Length,1))-1,"")),0),OFFSET(Metadata!$B$1,MIN(IF(OFFSET(Metadata!$A$1,0,0,Metadata!Metadata_Table_Length,1)=SUBSTITUTE(C374,"rawdatafilename","originalfilename"),ROW(OFFSET(Metadata!$A$1,0,0,Metadata!Metadata_Table_Length,1))-1,"")),0)),"")</f>
        <v/>
      </c>
      <c r="F374" t="str">
        <f t="shared" ca="1" si="22"/>
        <v/>
      </c>
      <c r="G374" t="str">
        <f t="array" aca="1" ref="G374" ca="1">IF(B374&lt;&gt;"",OFFSET(Metadata!$B$1,MIN(IF(OFFSET(Metadata!$A$1,0,0,Metadata!Metadata_Table_Length,1)=SUBSTITUTE(C374,"rawdatafilename","partnumber"),ROW(OFFSET(Metadata!$A$1,0,0,Metadata!Metadata_Table_Length,1))-1,"")),0),"")</f>
        <v/>
      </c>
      <c r="H374" t="str">
        <f t="array" aca="1" ref="H374" ca="1">IF(B374&lt;&gt;"",OFFSET(Metadata!$B$1,MIN(IF(OFFSET(Metadata!$A$1,0,0,Metadata!Metadata_Table_Length,1)=SUBSTITUTE(C374,"rawdatafilename","original_count"),ROW(OFFSET(Metadata!$A$1,0,0,Metadata!Metadata_Table_Length,1))-1,"")),0),"")</f>
        <v/>
      </c>
      <c r="I374" t="str">
        <f t="array" aca="1" ref="I374" ca="1">IF(B374&lt;&gt;"",OFFSET(Metadata!$B$1,MIN(IF(OFFSET(Metadata!$A$1,0,0,Metadata!Metadata_Table_Length,1)=SUBSTITUTE(C374,"rawdatafilename","count"),ROW(OFFSET(Metadata!$A$1,0,0,Metadata!Metadata_Table_Length,1))-1,"")),0),"")</f>
        <v/>
      </c>
      <c r="J374" t="str">
        <f t="array" aca="1" ref="J374" ca="1">IF(AND(G374&lt;&gt;"",G374&lt;&gt;G373),MAX(IF(G$2:G$2001=G374,H$2:H$2001,"")),"")</f>
        <v/>
      </c>
      <c r="K374" t="str">
        <f t="array" aca="1" ref="K374" ca="1">IF(AND(G374&lt;&gt;"",G374&lt;&gt;G373),MAX(IF(G$2:G$2001=G374,I$2:I$2001,"")),"")</f>
        <v/>
      </c>
      <c r="L374" t="str">
        <f t="shared" ca="1" si="23"/>
        <v/>
      </c>
    </row>
    <row r="375" spans="2:12" x14ac:dyDescent="0.25">
      <c r="B375" t="str">
        <f t="shared" ca="1" si="21"/>
        <v/>
      </c>
      <c r="C375" t="str">
        <f t="shared" ca="1" si="20"/>
        <v/>
      </c>
      <c r="D375" s="156" t="str">
        <f t="array" aca="1" ref="D375" ca="1">IFERROR(IF(B375&lt;&gt;"",IF(OR(EXACT(OFFSET(Metadata!$A$1,0,0,Metadata!Metadata_Table_Length,1),C375)),1,""),""),"")</f>
        <v/>
      </c>
      <c r="E375" s="163" t="str">
        <f t="array" aca="1" ref="E375" ca="1">IF(B375&lt;&gt;"",IF(D375=1,OFFSET(Metadata!$B$1,MIN(IF(OFFSET(Metadata!$A$1,0,0,Metadata!Metadata_Table_Length,1)=C375,ROW(OFFSET(Metadata!$A$1,0,0,Metadata!Metadata_Table_Length,1))-1,"")),0),OFFSET(Metadata!$B$1,MIN(IF(OFFSET(Metadata!$A$1,0,0,Metadata!Metadata_Table_Length,1)=SUBSTITUTE(C375,"rawdatafilename","originalfilename"),ROW(OFFSET(Metadata!$A$1,0,0,Metadata!Metadata_Table_Length,1))-1,"")),0)),"")</f>
        <v/>
      </c>
      <c r="F375" t="str">
        <f t="shared" ca="1" si="22"/>
        <v/>
      </c>
      <c r="G375" t="str">
        <f t="array" aca="1" ref="G375" ca="1">IF(B375&lt;&gt;"",OFFSET(Metadata!$B$1,MIN(IF(OFFSET(Metadata!$A$1,0,0,Metadata!Metadata_Table_Length,1)=SUBSTITUTE(C375,"rawdatafilename","partnumber"),ROW(OFFSET(Metadata!$A$1,0,0,Metadata!Metadata_Table_Length,1))-1,"")),0),"")</f>
        <v/>
      </c>
      <c r="H375" t="str">
        <f t="array" aca="1" ref="H375" ca="1">IF(B375&lt;&gt;"",OFFSET(Metadata!$B$1,MIN(IF(OFFSET(Metadata!$A$1,0,0,Metadata!Metadata_Table_Length,1)=SUBSTITUTE(C375,"rawdatafilename","original_count"),ROW(OFFSET(Metadata!$A$1,0,0,Metadata!Metadata_Table_Length,1))-1,"")),0),"")</f>
        <v/>
      </c>
      <c r="I375" t="str">
        <f t="array" aca="1" ref="I375" ca="1">IF(B375&lt;&gt;"",OFFSET(Metadata!$B$1,MIN(IF(OFFSET(Metadata!$A$1,0,0,Metadata!Metadata_Table_Length,1)=SUBSTITUTE(C375,"rawdatafilename","count"),ROW(OFFSET(Metadata!$A$1,0,0,Metadata!Metadata_Table_Length,1))-1,"")),0),"")</f>
        <v/>
      </c>
      <c r="J375" t="str">
        <f t="array" aca="1" ref="J375" ca="1">IF(AND(G375&lt;&gt;"",G375&lt;&gt;G374),MAX(IF(G$2:G$2001=G375,H$2:H$2001,"")),"")</f>
        <v/>
      </c>
      <c r="K375" t="str">
        <f t="array" aca="1" ref="K375" ca="1">IF(AND(G375&lt;&gt;"",G375&lt;&gt;G374),MAX(IF(G$2:G$2001=G375,I$2:I$2001,"")),"")</f>
        <v/>
      </c>
      <c r="L375" t="str">
        <f t="shared" ca="1" si="23"/>
        <v/>
      </c>
    </row>
    <row r="376" spans="2:12" x14ac:dyDescent="0.25">
      <c r="B376" t="str">
        <f t="shared" ca="1" si="21"/>
        <v/>
      </c>
      <c r="C376" t="str">
        <f t="shared" ca="1" si="20"/>
        <v/>
      </c>
      <c r="D376" s="156" t="str">
        <f t="array" aca="1" ref="D376" ca="1">IFERROR(IF(B376&lt;&gt;"",IF(OR(EXACT(OFFSET(Metadata!$A$1,0,0,Metadata!Metadata_Table_Length,1),C376)),1,""),""),"")</f>
        <v/>
      </c>
      <c r="E376" s="163" t="str">
        <f t="array" aca="1" ref="E376" ca="1">IF(B376&lt;&gt;"",IF(D376=1,OFFSET(Metadata!$B$1,MIN(IF(OFFSET(Metadata!$A$1,0,0,Metadata!Metadata_Table_Length,1)=C376,ROW(OFFSET(Metadata!$A$1,0,0,Metadata!Metadata_Table_Length,1))-1,"")),0),OFFSET(Metadata!$B$1,MIN(IF(OFFSET(Metadata!$A$1,0,0,Metadata!Metadata_Table_Length,1)=SUBSTITUTE(C376,"rawdatafilename","originalfilename"),ROW(OFFSET(Metadata!$A$1,0,0,Metadata!Metadata_Table_Length,1))-1,"")),0)),"")</f>
        <v/>
      </c>
      <c r="F376" t="str">
        <f t="shared" ca="1" si="22"/>
        <v/>
      </c>
      <c r="G376" t="str">
        <f t="array" aca="1" ref="G376" ca="1">IF(B376&lt;&gt;"",OFFSET(Metadata!$B$1,MIN(IF(OFFSET(Metadata!$A$1,0,0,Metadata!Metadata_Table_Length,1)=SUBSTITUTE(C376,"rawdatafilename","partnumber"),ROW(OFFSET(Metadata!$A$1,0,0,Metadata!Metadata_Table_Length,1))-1,"")),0),"")</f>
        <v/>
      </c>
      <c r="H376" t="str">
        <f t="array" aca="1" ref="H376" ca="1">IF(B376&lt;&gt;"",OFFSET(Metadata!$B$1,MIN(IF(OFFSET(Metadata!$A$1,0,0,Metadata!Metadata_Table_Length,1)=SUBSTITUTE(C376,"rawdatafilename","original_count"),ROW(OFFSET(Metadata!$A$1,0,0,Metadata!Metadata_Table_Length,1))-1,"")),0),"")</f>
        <v/>
      </c>
      <c r="I376" t="str">
        <f t="array" aca="1" ref="I376" ca="1">IF(B376&lt;&gt;"",OFFSET(Metadata!$B$1,MIN(IF(OFFSET(Metadata!$A$1,0,0,Metadata!Metadata_Table_Length,1)=SUBSTITUTE(C376,"rawdatafilename","count"),ROW(OFFSET(Metadata!$A$1,0,0,Metadata!Metadata_Table_Length,1))-1,"")),0),"")</f>
        <v/>
      </c>
      <c r="J376" t="str">
        <f t="array" aca="1" ref="J376" ca="1">IF(AND(G376&lt;&gt;"",G376&lt;&gt;G375),MAX(IF(G$2:G$2001=G376,H$2:H$2001,"")),"")</f>
        <v/>
      </c>
      <c r="K376" t="str">
        <f t="array" aca="1" ref="K376" ca="1">IF(AND(G376&lt;&gt;"",G376&lt;&gt;G375),MAX(IF(G$2:G$2001=G376,I$2:I$2001,"")),"")</f>
        <v/>
      </c>
      <c r="L376" t="str">
        <f t="shared" ca="1" si="23"/>
        <v/>
      </c>
    </row>
    <row r="377" spans="2:12" x14ac:dyDescent="0.25">
      <c r="B377" t="str">
        <f t="shared" ca="1" si="21"/>
        <v/>
      </c>
      <c r="C377" t="str">
        <f t="shared" ca="1" si="20"/>
        <v/>
      </c>
      <c r="D377" s="156" t="str">
        <f t="array" aca="1" ref="D377" ca="1">IFERROR(IF(B377&lt;&gt;"",IF(OR(EXACT(OFFSET(Metadata!$A$1,0,0,Metadata!Metadata_Table_Length,1),C377)),1,""),""),"")</f>
        <v/>
      </c>
      <c r="E377" s="163" t="str">
        <f t="array" aca="1" ref="E377" ca="1">IF(B377&lt;&gt;"",IF(D377=1,OFFSET(Metadata!$B$1,MIN(IF(OFFSET(Metadata!$A$1,0,0,Metadata!Metadata_Table_Length,1)=C377,ROW(OFFSET(Metadata!$A$1,0,0,Metadata!Metadata_Table_Length,1))-1,"")),0),OFFSET(Metadata!$B$1,MIN(IF(OFFSET(Metadata!$A$1,0,0,Metadata!Metadata_Table_Length,1)=SUBSTITUTE(C377,"rawdatafilename","originalfilename"),ROW(OFFSET(Metadata!$A$1,0,0,Metadata!Metadata_Table_Length,1))-1,"")),0)),"")</f>
        <v/>
      </c>
      <c r="F377" t="str">
        <f t="shared" ca="1" si="22"/>
        <v/>
      </c>
      <c r="G377" t="str">
        <f t="array" aca="1" ref="G377" ca="1">IF(B377&lt;&gt;"",OFFSET(Metadata!$B$1,MIN(IF(OFFSET(Metadata!$A$1,0,0,Metadata!Metadata_Table_Length,1)=SUBSTITUTE(C377,"rawdatafilename","partnumber"),ROW(OFFSET(Metadata!$A$1,0,0,Metadata!Metadata_Table_Length,1))-1,"")),0),"")</f>
        <v/>
      </c>
      <c r="H377" t="str">
        <f t="array" aca="1" ref="H377" ca="1">IF(B377&lt;&gt;"",OFFSET(Metadata!$B$1,MIN(IF(OFFSET(Metadata!$A$1,0,0,Metadata!Metadata_Table_Length,1)=SUBSTITUTE(C377,"rawdatafilename","original_count"),ROW(OFFSET(Metadata!$A$1,0,0,Metadata!Metadata_Table_Length,1))-1,"")),0),"")</f>
        <v/>
      </c>
      <c r="I377" t="str">
        <f t="array" aca="1" ref="I377" ca="1">IF(B377&lt;&gt;"",OFFSET(Metadata!$B$1,MIN(IF(OFFSET(Metadata!$A$1,0,0,Metadata!Metadata_Table_Length,1)=SUBSTITUTE(C377,"rawdatafilename","count"),ROW(OFFSET(Metadata!$A$1,0,0,Metadata!Metadata_Table_Length,1))-1,"")),0),"")</f>
        <v/>
      </c>
      <c r="J377" t="str">
        <f t="array" aca="1" ref="J377" ca="1">IF(AND(G377&lt;&gt;"",G377&lt;&gt;G376),MAX(IF(G$2:G$2001=G377,H$2:H$2001,"")),"")</f>
        <v/>
      </c>
      <c r="K377" t="str">
        <f t="array" aca="1" ref="K377" ca="1">IF(AND(G377&lt;&gt;"",G377&lt;&gt;G376),MAX(IF(G$2:G$2001=G377,I$2:I$2001,"")),"")</f>
        <v/>
      </c>
      <c r="L377" t="str">
        <f t="shared" ca="1" si="23"/>
        <v/>
      </c>
    </row>
    <row r="378" spans="2:12" x14ac:dyDescent="0.25">
      <c r="B378" t="str">
        <f t="shared" ca="1" si="21"/>
        <v/>
      </c>
      <c r="C378" t="str">
        <f t="shared" ca="1" si="20"/>
        <v/>
      </c>
      <c r="D378" s="156" t="str">
        <f t="array" aca="1" ref="D378" ca="1">IFERROR(IF(B378&lt;&gt;"",IF(OR(EXACT(OFFSET(Metadata!$A$1,0,0,Metadata!Metadata_Table_Length,1),C378)),1,""),""),"")</f>
        <v/>
      </c>
      <c r="E378" s="163" t="str">
        <f t="array" aca="1" ref="E378" ca="1">IF(B378&lt;&gt;"",IF(D378=1,OFFSET(Metadata!$B$1,MIN(IF(OFFSET(Metadata!$A$1,0,0,Metadata!Metadata_Table_Length,1)=C378,ROW(OFFSET(Metadata!$A$1,0,0,Metadata!Metadata_Table_Length,1))-1,"")),0),OFFSET(Metadata!$B$1,MIN(IF(OFFSET(Metadata!$A$1,0,0,Metadata!Metadata_Table_Length,1)=SUBSTITUTE(C378,"rawdatafilename","originalfilename"),ROW(OFFSET(Metadata!$A$1,0,0,Metadata!Metadata_Table_Length,1))-1,"")),0)),"")</f>
        <v/>
      </c>
      <c r="F378" t="str">
        <f t="shared" ca="1" si="22"/>
        <v/>
      </c>
      <c r="G378" t="str">
        <f t="array" aca="1" ref="G378" ca="1">IF(B378&lt;&gt;"",OFFSET(Metadata!$B$1,MIN(IF(OFFSET(Metadata!$A$1,0,0,Metadata!Metadata_Table_Length,1)=SUBSTITUTE(C378,"rawdatafilename","partnumber"),ROW(OFFSET(Metadata!$A$1,0,0,Metadata!Metadata_Table_Length,1))-1,"")),0),"")</f>
        <v/>
      </c>
      <c r="H378" t="str">
        <f t="array" aca="1" ref="H378" ca="1">IF(B378&lt;&gt;"",OFFSET(Metadata!$B$1,MIN(IF(OFFSET(Metadata!$A$1,0,0,Metadata!Metadata_Table_Length,1)=SUBSTITUTE(C378,"rawdatafilename","original_count"),ROW(OFFSET(Metadata!$A$1,0,0,Metadata!Metadata_Table_Length,1))-1,"")),0),"")</f>
        <v/>
      </c>
      <c r="I378" t="str">
        <f t="array" aca="1" ref="I378" ca="1">IF(B378&lt;&gt;"",OFFSET(Metadata!$B$1,MIN(IF(OFFSET(Metadata!$A$1,0,0,Metadata!Metadata_Table_Length,1)=SUBSTITUTE(C378,"rawdatafilename","count"),ROW(OFFSET(Metadata!$A$1,0,0,Metadata!Metadata_Table_Length,1))-1,"")),0),"")</f>
        <v/>
      </c>
      <c r="J378" t="str">
        <f t="array" aca="1" ref="J378" ca="1">IF(AND(G378&lt;&gt;"",G378&lt;&gt;G377),MAX(IF(G$2:G$2001=G378,H$2:H$2001,"")),"")</f>
        <v/>
      </c>
      <c r="K378" t="str">
        <f t="array" aca="1" ref="K378" ca="1">IF(AND(G378&lt;&gt;"",G378&lt;&gt;G377),MAX(IF(G$2:G$2001=G378,I$2:I$2001,"")),"")</f>
        <v/>
      </c>
      <c r="L378" t="str">
        <f t="shared" ca="1" si="23"/>
        <v/>
      </c>
    </row>
    <row r="379" spans="2:12" x14ac:dyDescent="0.25">
      <c r="B379" t="str">
        <f t="shared" ca="1" si="21"/>
        <v/>
      </c>
      <c r="C379" t="str">
        <f t="shared" ca="1" si="20"/>
        <v/>
      </c>
      <c r="D379" s="156" t="str">
        <f t="array" aca="1" ref="D379" ca="1">IFERROR(IF(B379&lt;&gt;"",IF(OR(EXACT(OFFSET(Metadata!$A$1,0,0,Metadata!Metadata_Table_Length,1),C379)),1,""),""),"")</f>
        <v/>
      </c>
      <c r="E379" s="163" t="str">
        <f t="array" aca="1" ref="E379" ca="1">IF(B379&lt;&gt;"",IF(D379=1,OFFSET(Metadata!$B$1,MIN(IF(OFFSET(Metadata!$A$1,0,0,Metadata!Metadata_Table_Length,1)=C379,ROW(OFFSET(Metadata!$A$1,0,0,Metadata!Metadata_Table_Length,1))-1,"")),0),OFFSET(Metadata!$B$1,MIN(IF(OFFSET(Metadata!$A$1,0,0,Metadata!Metadata_Table_Length,1)=SUBSTITUTE(C379,"rawdatafilename","originalfilename"),ROW(OFFSET(Metadata!$A$1,0,0,Metadata!Metadata_Table_Length,1))-1,"")),0)),"")</f>
        <v/>
      </c>
      <c r="F379" t="str">
        <f t="shared" ca="1" si="22"/>
        <v/>
      </c>
      <c r="G379" t="str">
        <f t="array" aca="1" ref="G379" ca="1">IF(B379&lt;&gt;"",OFFSET(Metadata!$B$1,MIN(IF(OFFSET(Metadata!$A$1,0,0,Metadata!Metadata_Table_Length,1)=SUBSTITUTE(C379,"rawdatafilename","partnumber"),ROW(OFFSET(Metadata!$A$1,0,0,Metadata!Metadata_Table_Length,1))-1,"")),0),"")</f>
        <v/>
      </c>
      <c r="H379" t="str">
        <f t="array" aca="1" ref="H379" ca="1">IF(B379&lt;&gt;"",OFFSET(Metadata!$B$1,MIN(IF(OFFSET(Metadata!$A$1,0,0,Metadata!Metadata_Table_Length,1)=SUBSTITUTE(C379,"rawdatafilename","original_count"),ROW(OFFSET(Metadata!$A$1,0,0,Metadata!Metadata_Table_Length,1))-1,"")),0),"")</f>
        <v/>
      </c>
      <c r="I379" t="str">
        <f t="array" aca="1" ref="I379" ca="1">IF(B379&lt;&gt;"",OFFSET(Metadata!$B$1,MIN(IF(OFFSET(Metadata!$A$1,0,0,Metadata!Metadata_Table_Length,1)=SUBSTITUTE(C379,"rawdatafilename","count"),ROW(OFFSET(Metadata!$A$1,0,0,Metadata!Metadata_Table_Length,1))-1,"")),0),"")</f>
        <v/>
      </c>
      <c r="J379" t="str">
        <f t="array" aca="1" ref="J379" ca="1">IF(AND(G379&lt;&gt;"",G379&lt;&gt;G378),MAX(IF(G$2:G$2001=G379,H$2:H$2001,"")),"")</f>
        <v/>
      </c>
      <c r="K379" t="str">
        <f t="array" aca="1" ref="K379" ca="1">IF(AND(G379&lt;&gt;"",G379&lt;&gt;G378),MAX(IF(G$2:G$2001=G379,I$2:I$2001,"")),"")</f>
        <v/>
      </c>
      <c r="L379" t="str">
        <f t="shared" ca="1" si="23"/>
        <v/>
      </c>
    </row>
    <row r="380" spans="2:12" x14ac:dyDescent="0.25">
      <c r="B380" t="str">
        <f t="shared" ca="1" si="21"/>
        <v/>
      </c>
      <c r="C380" t="str">
        <f t="shared" ca="1" si="20"/>
        <v/>
      </c>
      <c r="D380" s="156" t="str">
        <f t="array" aca="1" ref="D380" ca="1">IFERROR(IF(B380&lt;&gt;"",IF(OR(EXACT(OFFSET(Metadata!$A$1,0,0,Metadata!Metadata_Table_Length,1),C380)),1,""),""),"")</f>
        <v/>
      </c>
      <c r="E380" s="163" t="str">
        <f t="array" aca="1" ref="E380" ca="1">IF(B380&lt;&gt;"",IF(D380=1,OFFSET(Metadata!$B$1,MIN(IF(OFFSET(Metadata!$A$1,0,0,Metadata!Metadata_Table_Length,1)=C380,ROW(OFFSET(Metadata!$A$1,0,0,Metadata!Metadata_Table_Length,1))-1,"")),0),OFFSET(Metadata!$B$1,MIN(IF(OFFSET(Metadata!$A$1,0,0,Metadata!Metadata_Table_Length,1)=SUBSTITUTE(C380,"rawdatafilename","originalfilename"),ROW(OFFSET(Metadata!$A$1,0,0,Metadata!Metadata_Table_Length,1))-1,"")),0)),"")</f>
        <v/>
      </c>
      <c r="F380" t="str">
        <f t="shared" ca="1" si="22"/>
        <v/>
      </c>
      <c r="G380" t="str">
        <f t="array" aca="1" ref="G380" ca="1">IF(B380&lt;&gt;"",OFFSET(Metadata!$B$1,MIN(IF(OFFSET(Metadata!$A$1,0,0,Metadata!Metadata_Table_Length,1)=SUBSTITUTE(C380,"rawdatafilename","partnumber"),ROW(OFFSET(Metadata!$A$1,0,0,Metadata!Metadata_Table_Length,1))-1,"")),0),"")</f>
        <v/>
      </c>
      <c r="H380" t="str">
        <f t="array" aca="1" ref="H380" ca="1">IF(B380&lt;&gt;"",OFFSET(Metadata!$B$1,MIN(IF(OFFSET(Metadata!$A$1,0,0,Metadata!Metadata_Table_Length,1)=SUBSTITUTE(C380,"rawdatafilename","original_count"),ROW(OFFSET(Metadata!$A$1,0,0,Metadata!Metadata_Table_Length,1))-1,"")),0),"")</f>
        <v/>
      </c>
      <c r="I380" t="str">
        <f t="array" aca="1" ref="I380" ca="1">IF(B380&lt;&gt;"",OFFSET(Metadata!$B$1,MIN(IF(OFFSET(Metadata!$A$1,0,0,Metadata!Metadata_Table_Length,1)=SUBSTITUTE(C380,"rawdatafilename","count"),ROW(OFFSET(Metadata!$A$1,0,0,Metadata!Metadata_Table_Length,1))-1,"")),0),"")</f>
        <v/>
      </c>
      <c r="J380" t="str">
        <f t="array" aca="1" ref="J380" ca="1">IF(AND(G380&lt;&gt;"",G380&lt;&gt;G379),MAX(IF(G$2:G$2001=G380,H$2:H$2001,"")),"")</f>
        <v/>
      </c>
      <c r="K380" t="str">
        <f t="array" aca="1" ref="K380" ca="1">IF(AND(G380&lt;&gt;"",G380&lt;&gt;G379),MAX(IF(G$2:G$2001=G380,I$2:I$2001,"")),"")</f>
        <v/>
      </c>
      <c r="L380" t="str">
        <f t="shared" ca="1" si="23"/>
        <v/>
      </c>
    </row>
    <row r="381" spans="2:12" x14ac:dyDescent="0.25">
      <c r="B381" t="str">
        <f t="shared" ca="1" si="21"/>
        <v/>
      </c>
      <c r="C381" t="str">
        <f t="shared" ca="1" si="20"/>
        <v/>
      </c>
      <c r="D381" s="156" t="str">
        <f t="array" aca="1" ref="D381" ca="1">IFERROR(IF(B381&lt;&gt;"",IF(OR(EXACT(OFFSET(Metadata!$A$1,0,0,Metadata!Metadata_Table_Length,1),C381)),1,""),""),"")</f>
        <v/>
      </c>
      <c r="E381" s="163" t="str">
        <f t="array" aca="1" ref="E381" ca="1">IF(B381&lt;&gt;"",IF(D381=1,OFFSET(Metadata!$B$1,MIN(IF(OFFSET(Metadata!$A$1,0,0,Metadata!Metadata_Table_Length,1)=C381,ROW(OFFSET(Metadata!$A$1,0,0,Metadata!Metadata_Table_Length,1))-1,"")),0),OFFSET(Metadata!$B$1,MIN(IF(OFFSET(Metadata!$A$1,0,0,Metadata!Metadata_Table_Length,1)=SUBSTITUTE(C381,"rawdatafilename","originalfilename"),ROW(OFFSET(Metadata!$A$1,0,0,Metadata!Metadata_Table_Length,1))-1,"")),0)),"")</f>
        <v/>
      </c>
      <c r="F381" t="str">
        <f t="shared" ca="1" si="22"/>
        <v/>
      </c>
      <c r="G381" t="str">
        <f t="array" aca="1" ref="G381" ca="1">IF(B381&lt;&gt;"",OFFSET(Metadata!$B$1,MIN(IF(OFFSET(Metadata!$A$1,0,0,Metadata!Metadata_Table_Length,1)=SUBSTITUTE(C381,"rawdatafilename","partnumber"),ROW(OFFSET(Metadata!$A$1,0,0,Metadata!Metadata_Table_Length,1))-1,"")),0),"")</f>
        <v/>
      </c>
      <c r="H381" t="str">
        <f t="array" aca="1" ref="H381" ca="1">IF(B381&lt;&gt;"",OFFSET(Metadata!$B$1,MIN(IF(OFFSET(Metadata!$A$1,0,0,Metadata!Metadata_Table_Length,1)=SUBSTITUTE(C381,"rawdatafilename","original_count"),ROW(OFFSET(Metadata!$A$1,0,0,Metadata!Metadata_Table_Length,1))-1,"")),0),"")</f>
        <v/>
      </c>
      <c r="I381" t="str">
        <f t="array" aca="1" ref="I381" ca="1">IF(B381&lt;&gt;"",OFFSET(Metadata!$B$1,MIN(IF(OFFSET(Metadata!$A$1,0,0,Metadata!Metadata_Table_Length,1)=SUBSTITUTE(C381,"rawdatafilename","count"),ROW(OFFSET(Metadata!$A$1,0,0,Metadata!Metadata_Table_Length,1))-1,"")),0),"")</f>
        <v/>
      </c>
      <c r="J381" t="str">
        <f t="array" aca="1" ref="J381" ca="1">IF(AND(G381&lt;&gt;"",G381&lt;&gt;G380),MAX(IF(G$2:G$2001=G381,H$2:H$2001,"")),"")</f>
        <v/>
      </c>
      <c r="K381" t="str">
        <f t="array" aca="1" ref="K381" ca="1">IF(AND(G381&lt;&gt;"",G381&lt;&gt;G380),MAX(IF(G$2:G$2001=G381,I$2:I$2001,"")),"")</f>
        <v/>
      </c>
      <c r="L381" t="str">
        <f t="shared" ca="1" si="23"/>
        <v/>
      </c>
    </row>
    <row r="382" spans="2:12" x14ac:dyDescent="0.25">
      <c r="B382" t="str">
        <f t="shared" ca="1" si="21"/>
        <v/>
      </c>
      <c r="C382" t="str">
        <f t="shared" ca="1" si="20"/>
        <v/>
      </c>
      <c r="D382" s="156" t="str">
        <f t="array" aca="1" ref="D382" ca="1">IFERROR(IF(B382&lt;&gt;"",IF(OR(EXACT(OFFSET(Metadata!$A$1,0,0,Metadata!Metadata_Table_Length,1),C382)),1,""),""),"")</f>
        <v/>
      </c>
      <c r="E382" s="163" t="str">
        <f t="array" aca="1" ref="E382" ca="1">IF(B382&lt;&gt;"",IF(D382=1,OFFSET(Metadata!$B$1,MIN(IF(OFFSET(Metadata!$A$1,0,0,Metadata!Metadata_Table_Length,1)=C382,ROW(OFFSET(Metadata!$A$1,0,0,Metadata!Metadata_Table_Length,1))-1,"")),0),OFFSET(Metadata!$B$1,MIN(IF(OFFSET(Metadata!$A$1,0,0,Metadata!Metadata_Table_Length,1)=SUBSTITUTE(C382,"rawdatafilename","originalfilename"),ROW(OFFSET(Metadata!$A$1,0,0,Metadata!Metadata_Table_Length,1))-1,"")),0)),"")</f>
        <v/>
      </c>
      <c r="F382" t="str">
        <f t="shared" ca="1" si="22"/>
        <v/>
      </c>
      <c r="G382" t="str">
        <f t="array" aca="1" ref="G382" ca="1">IF(B382&lt;&gt;"",OFFSET(Metadata!$B$1,MIN(IF(OFFSET(Metadata!$A$1,0,0,Metadata!Metadata_Table_Length,1)=SUBSTITUTE(C382,"rawdatafilename","partnumber"),ROW(OFFSET(Metadata!$A$1,0,0,Metadata!Metadata_Table_Length,1))-1,"")),0),"")</f>
        <v/>
      </c>
      <c r="H382" t="str">
        <f t="array" aca="1" ref="H382" ca="1">IF(B382&lt;&gt;"",OFFSET(Metadata!$B$1,MIN(IF(OFFSET(Metadata!$A$1,0,0,Metadata!Metadata_Table_Length,1)=SUBSTITUTE(C382,"rawdatafilename","original_count"),ROW(OFFSET(Metadata!$A$1,0,0,Metadata!Metadata_Table_Length,1))-1,"")),0),"")</f>
        <v/>
      </c>
      <c r="I382" t="str">
        <f t="array" aca="1" ref="I382" ca="1">IF(B382&lt;&gt;"",OFFSET(Metadata!$B$1,MIN(IF(OFFSET(Metadata!$A$1,0,0,Metadata!Metadata_Table_Length,1)=SUBSTITUTE(C382,"rawdatafilename","count"),ROW(OFFSET(Metadata!$A$1,0,0,Metadata!Metadata_Table_Length,1))-1,"")),0),"")</f>
        <v/>
      </c>
      <c r="J382" t="str">
        <f t="array" aca="1" ref="J382" ca="1">IF(AND(G382&lt;&gt;"",G382&lt;&gt;G381),MAX(IF(G$2:G$2001=G382,H$2:H$2001,"")),"")</f>
        <v/>
      </c>
      <c r="K382" t="str">
        <f t="array" aca="1" ref="K382" ca="1">IF(AND(G382&lt;&gt;"",G382&lt;&gt;G381),MAX(IF(G$2:G$2001=G382,I$2:I$2001,"")),"")</f>
        <v/>
      </c>
      <c r="L382" t="str">
        <f t="shared" ca="1" si="23"/>
        <v/>
      </c>
    </row>
    <row r="383" spans="2:12" x14ac:dyDescent="0.25">
      <c r="B383" t="str">
        <f t="shared" ca="1" si="21"/>
        <v/>
      </c>
      <c r="C383" t="str">
        <f t="shared" ca="1" si="20"/>
        <v/>
      </c>
      <c r="D383" s="156" t="str">
        <f t="array" aca="1" ref="D383" ca="1">IFERROR(IF(B383&lt;&gt;"",IF(OR(EXACT(OFFSET(Metadata!$A$1,0,0,Metadata!Metadata_Table_Length,1),C383)),1,""),""),"")</f>
        <v/>
      </c>
      <c r="E383" s="163" t="str">
        <f t="array" aca="1" ref="E383" ca="1">IF(B383&lt;&gt;"",IF(D383=1,OFFSET(Metadata!$B$1,MIN(IF(OFFSET(Metadata!$A$1,0,0,Metadata!Metadata_Table_Length,1)=C383,ROW(OFFSET(Metadata!$A$1,0,0,Metadata!Metadata_Table_Length,1))-1,"")),0),OFFSET(Metadata!$B$1,MIN(IF(OFFSET(Metadata!$A$1,0,0,Metadata!Metadata_Table_Length,1)=SUBSTITUTE(C383,"rawdatafilename","originalfilename"),ROW(OFFSET(Metadata!$A$1,0,0,Metadata!Metadata_Table_Length,1))-1,"")),0)),"")</f>
        <v/>
      </c>
      <c r="F383" t="str">
        <f t="shared" ca="1" si="22"/>
        <v/>
      </c>
      <c r="G383" t="str">
        <f t="array" aca="1" ref="G383" ca="1">IF(B383&lt;&gt;"",OFFSET(Metadata!$B$1,MIN(IF(OFFSET(Metadata!$A$1,0,0,Metadata!Metadata_Table_Length,1)=SUBSTITUTE(C383,"rawdatafilename","partnumber"),ROW(OFFSET(Metadata!$A$1,0,0,Metadata!Metadata_Table_Length,1))-1,"")),0),"")</f>
        <v/>
      </c>
      <c r="H383" t="str">
        <f t="array" aca="1" ref="H383" ca="1">IF(B383&lt;&gt;"",OFFSET(Metadata!$B$1,MIN(IF(OFFSET(Metadata!$A$1,0,0,Metadata!Metadata_Table_Length,1)=SUBSTITUTE(C383,"rawdatafilename","original_count"),ROW(OFFSET(Metadata!$A$1,0,0,Metadata!Metadata_Table_Length,1))-1,"")),0),"")</f>
        <v/>
      </c>
      <c r="I383" t="str">
        <f t="array" aca="1" ref="I383" ca="1">IF(B383&lt;&gt;"",OFFSET(Metadata!$B$1,MIN(IF(OFFSET(Metadata!$A$1,0,0,Metadata!Metadata_Table_Length,1)=SUBSTITUTE(C383,"rawdatafilename","count"),ROW(OFFSET(Metadata!$A$1,0,0,Metadata!Metadata_Table_Length,1))-1,"")),0),"")</f>
        <v/>
      </c>
      <c r="J383" t="str">
        <f t="array" aca="1" ref="J383" ca="1">IF(AND(G383&lt;&gt;"",G383&lt;&gt;G382),MAX(IF(G$2:G$2001=G383,H$2:H$2001,"")),"")</f>
        <v/>
      </c>
      <c r="K383" t="str">
        <f t="array" aca="1" ref="K383" ca="1">IF(AND(G383&lt;&gt;"",G383&lt;&gt;G382),MAX(IF(G$2:G$2001=G383,I$2:I$2001,"")),"")</f>
        <v/>
      </c>
      <c r="L383" t="str">
        <f t="shared" ca="1" si="23"/>
        <v/>
      </c>
    </row>
    <row r="384" spans="2:12" x14ac:dyDescent="0.25">
      <c r="B384" t="str">
        <f t="shared" ca="1" si="21"/>
        <v/>
      </c>
      <c r="C384" t="str">
        <f t="shared" ca="1" si="20"/>
        <v/>
      </c>
      <c r="D384" s="156" t="str">
        <f t="array" aca="1" ref="D384" ca="1">IFERROR(IF(B384&lt;&gt;"",IF(OR(EXACT(OFFSET(Metadata!$A$1,0,0,Metadata!Metadata_Table_Length,1),C384)),1,""),""),"")</f>
        <v/>
      </c>
      <c r="E384" s="163" t="str">
        <f t="array" aca="1" ref="E384" ca="1">IF(B384&lt;&gt;"",IF(D384=1,OFFSET(Metadata!$B$1,MIN(IF(OFFSET(Metadata!$A$1,0,0,Metadata!Metadata_Table_Length,1)=C384,ROW(OFFSET(Metadata!$A$1,0,0,Metadata!Metadata_Table_Length,1))-1,"")),0),OFFSET(Metadata!$B$1,MIN(IF(OFFSET(Metadata!$A$1,0,0,Metadata!Metadata_Table_Length,1)=SUBSTITUTE(C384,"rawdatafilename","originalfilename"),ROW(OFFSET(Metadata!$A$1,0,0,Metadata!Metadata_Table_Length,1))-1,"")),0)),"")</f>
        <v/>
      </c>
      <c r="F384" t="str">
        <f t="shared" ca="1" si="22"/>
        <v/>
      </c>
      <c r="G384" t="str">
        <f t="array" aca="1" ref="G384" ca="1">IF(B384&lt;&gt;"",OFFSET(Metadata!$B$1,MIN(IF(OFFSET(Metadata!$A$1,0,0,Metadata!Metadata_Table_Length,1)=SUBSTITUTE(C384,"rawdatafilename","partnumber"),ROW(OFFSET(Metadata!$A$1,0,0,Metadata!Metadata_Table_Length,1))-1,"")),0),"")</f>
        <v/>
      </c>
      <c r="H384" t="str">
        <f t="array" aca="1" ref="H384" ca="1">IF(B384&lt;&gt;"",OFFSET(Metadata!$B$1,MIN(IF(OFFSET(Metadata!$A$1,0,0,Metadata!Metadata_Table_Length,1)=SUBSTITUTE(C384,"rawdatafilename","original_count"),ROW(OFFSET(Metadata!$A$1,0,0,Metadata!Metadata_Table_Length,1))-1,"")),0),"")</f>
        <v/>
      </c>
      <c r="I384" t="str">
        <f t="array" aca="1" ref="I384" ca="1">IF(B384&lt;&gt;"",OFFSET(Metadata!$B$1,MIN(IF(OFFSET(Metadata!$A$1,0,0,Metadata!Metadata_Table_Length,1)=SUBSTITUTE(C384,"rawdatafilename","count"),ROW(OFFSET(Metadata!$A$1,0,0,Metadata!Metadata_Table_Length,1))-1,"")),0),"")</f>
        <v/>
      </c>
      <c r="J384" t="str">
        <f t="array" aca="1" ref="J384" ca="1">IF(AND(G384&lt;&gt;"",G384&lt;&gt;G383),MAX(IF(G$2:G$2001=G384,H$2:H$2001,"")),"")</f>
        <v/>
      </c>
      <c r="K384" t="str">
        <f t="array" aca="1" ref="K384" ca="1">IF(AND(G384&lt;&gt;"",G384&lt;&gt;G383),MAX(IF(G$2:G$2001=G384,I$2:I$2001,"")),"")</f>
        <v/>
      </c>
      <c r="L384" t="str">
        <f t="shared" ca="1" si="23"/>
        <v/>
      </c>
    </row>
    <row r="385" spans="2:12" x14ac:dyDescent="0.25">
      <c r="B385" t="str">
        <f t="shared" ca="1" si="21"/>
        <v/>
      </c>
      <c r="C385" t="str">
        <f t="shared" ca="1" si="20"/>
        <v/>
      </c>
      <c r="D385" s="156" t="str">
        <f t="array" aca="1" ref="D385" ca="1">IFERROR(IF(B385&lt;&gt;"",IF(OR(EXACT(OFFSET(Metadata!$A$1,0,0,Metadata!Metadata_Table_Length,1),C385)),1,""),""),"")</f>
        <v/>
      </c>
      <c r="E385" s="163" t="str">
        <f t="array" aca="1" ref="E385" ca="1">IF(B385&lt;&gt;"",IF(D385=1,OFFSET(Metadata!$B$1,MIN(IF(OFFSET(Metadata!$A$1,0,0,Metadata!Metadata_Table_Length,1)=C385,ROW(OFFSET(Metadata!$A$1,0,0,Metadata!Metadata_Table_Length,1))-1,"")),0),OFFSET(Metadata!$B$1,MIN(IF(OFFSET(Metadata!$A$1,0,0,Metadata!Metadata_Table_Length,1)=SUBSTITUTE(C385,"rawdatafilename","originalfilename"),ROW(OFFSET(Metadata!$A$1,0,0,Metadata!Metadata_Table_Length,1))-1,"")),0)),"")</f>
        <v/>
      </c>
      <c r="F385" t="str">
        <f t="shared" ca="1" si="22"/>
        <v/>
      </c>
      <c r="G385" t="str">
        <f t="array" aca="1" ref="G385" ca="1">IF(B385&lt;&gt;"",OFFSET(Metadata!$B$1,MIN(IF(OFFSET(Metadata!$A$1,0,0,Metadata!Metadata_Table_Length,1)=SUBSTITUTE(C385,"rawdatafilename","partnumber"),ROW(OFFSET(Metadata!$A$1,0,0,Metadata!Metadata_Table_Length,1))-1,"")),0),"")</f>
        <v/>
      </c>
      <c r="H385" t="str">
        <f t="array" aca="1" ref="H385" ca="1">IF(B385&lt;&gt;"",OFFSET(Metadata!$B$1,MIN(IF(OFFSET(Metadata!$A$1,0,0,Metadata!Metadata_Table_Length,1)=SUBSTITUTE(C385,"rawdatafilename","original_count"),ROW(OFFSET(Metadata!$A$1,0,0,Metadata!Metadata_Table_Length,1))-1,"")),0),"")</f>
        <v/>
      </c>
      <c r="I385" t="str">
        <f t="array" aca="1" ref="I385" ca="1">IF(B385&lt;&gt;"",OFFSET(Metadata!$B$1,MIN(IF(OFFSET(Metadata!$A$1,0,0,Metadata!Metadata_Table_Length,1)=SUBSTITUTE(C385,"rawdatafilename","count"),ROW(OFFSET(Metadata!$A$1,0,0,Metadata!Metadata_Table_Length,1))-1,"")),0),"")</f>
        <v/>
      </c>
      <c r="J385" t="str">
        <f t="array" aca="1" ref="J385" ca="1">IF(AND(G385&lt;&gt;"",G385&lt;&gt;G384),MAX(IF(G$2:G$2001=G385,H$2:H$2001,"")),"")</f>
        <v/>
      </c>
      <c r="K385" t="str">
        <f t="array" aca="1" ref="K385" ca="1">IF(AND(G385&lt;&gt;"",G385&lt;&gt;G384),MAX(IF(G$2:G$2001=G385,I$2:I$2001,"")),"")</f>
        <v/>
      </c>
      <c r="L385" t="str">
        <f t="shared" ca="1" si="23"/>
        <v/>
      </c>
    </row>
    <row r="386" spans="2:12" x14ac:dyDescent="0.25">
      <c r="B386" t="str">
        <f t="shared" ca="1" si="21"/>
        <v/>
      </c>
      <c r="C386" t="str">
        <f t="shared" ref="C386:C449" ca="1" si="24">IF(B386&lt;&gt;"",CONCATENATE("RESULTS_SEARCH_",B386,"_PARAMETERS_PEAKLIST_rawdatafilename"),"")</f>
        <v/>
      </c>
      <c r="D386" s="156" t="str">
        <f t="array" aca="1" ref="D386" ca="1">IFERROR(IF(B386&lt;&gt;"",IF(OR(EXACT(OFFSET(Metadata!$A$1,0,0,Metadata!Metadata_Table_Length,1),C386)),1,""),""),"")</f>
        <v/>
      </c>
      <c r="E386" s="163" t="str">
        <f t="array" aca="1" ref="E386" ca="1">IF(B386&lt;&gt;"",IF(D386=1,OFFSET(Metadata!$B$1,MIN(IF(OFFSET(Metadata!$A$1,0,0,Metadata!Metadata_Table_Length,1)=C386,ROW(OFFSET(Metadata!$A$1,0,0,Metadata!Metadata_Table_Length,1))-1,"")),0),OFFSET(Metadata!$B$1,MIN(IF(OFFSET(Metadata!$A$1,0,0,Metadata!Metadata_Table_Length,1)=SUBSTITUTE(C386,"rawdatafilename","originalfilename"),ROW(OFFSET(Metadata!$A$1,0,0,Metadata!Metadata_Table_Length,1))-1,"")),0)),"")</f>
        <v/>
      </c>
      <c r="F386" t="str">
        <f t="shared" ca="1" si="22"/>
        <v/>
      </c>
      <c r="G386" t="str">
        <f t="array" aca="1" ref="G386" ca="1">IF(B386&lt;&gt;"",OFFSET(Metadata!$B$1,MIN(IF(OFFSET(Metadata!$A$1,0,0,Metadata!Metadata_Table_Length,1)=SUBSTITUTE(C386,"rawdatafilename","partnumber"),ROW(OFFSET(Metadata!$A$1,0,0,Metadata!Metadata_Table_Length,1))-1,"")),0),"")</f>
        <v/>
      </c>
      <c r="H386" t="str">
        <f t="array" aca="1" ref="H386" ca="1">IF(B386&lt;&gt;"",OFFSET(Metadata!$B$1,MIN(IF(OFFSET(Metadata!$A$1,0,0,Metadata!Metadata_Table_Length,1)=SUBSTITUTE(C386,"rawdatafilename","original_count"),ROW(OFFSET(Metadata!$A$1,0,0,Metadata!Metadata_Table_Length,1))-1,"")),0),"")</f>
        <v/>
      </c>
      <c r="I386" t="str">
        <f t="array" aca="1" ref="I386" ca="1">IF(B386&lt;&gt;"",OFFSET(Metadata!$B$1,MIN(IF(OFFSET(Metadata!$A$1,0,0,Metadata!Metadata_Table_Length,1)=SUBSTITUTE(C386,"rawdatafilename","count"),ROW(OFFSET(Metadata!$A$1,0,0,Metadata!Metadata_Table_Length,1))-1,"")),0),"")</f>
        <v/>
      </c>
      <c r="J386" t="str">
        <f t="array" aca="1" ref="J386" ca="1">IF(AND(G386&lt;&gt;"",G386&lt;&gt;G385),MAX(IF(G$2:G$2001=G386,H$2:H$2001,"")),"")</f>
        <v/>
      </c>
      <c r="K386" t="str">
        <f t="array" aca="1" ref="K386" ca="1">IF(AND(G386&lt;&gt;"",G386&lt;&gt;G385),MAX(IF(G$2:G$2001=G386,I$2:I$2001,"")),"")</f>
        <v/>
      </c>
      <c r="L386" t="str">
        <f t="shared" ca="1" si="23"/>
        <v/>
      </c>
    </row>
    <row r="387" spans="2:12" x14ac:dyDescent="0.25">
      <c r="B387" t="str">
        <f t="shared" ref="B387:B450" ca="1" si="25">IF(B386&lt;&gt;"",IF(B386+1&lt;=$A$9,B386+1,""),"")</f>
        <v/>
      </c>
      <c r="C387" t="str">
        <f t="shared" ca="1" si="24"/>
        <v/>
      </c>
      <c r="D387" s="156" t="str">
        <f t="array" aca="1" ref="D387" ca="1">IFERROR(IF(B387&lt;&gt;"",IF(OR(EXACT(OFFSET(Metadata!$A$1,0,0,Metadata!Metadata_Table_Length,1),C387)),1,""),""),"")</f>
        <v/>
      </c>
      <c r="E387" s="163" t="str">
        <f t="array" aca="1" ref="E387" ca="1">IF(B387&lt;&gt;"",IF(D387=1,OFFSET(Metadata!$B$1,MIN(IF(OFFSET(Metadata!$A$1,0,0,Metadata!Metadata_Table_Length,1)=C387,ROW(OFFSET(Metadata!$A$1,0,0,Metadata!Metadata_Table_Length,1))-1,"")),0),OFFSET(Metadata!$B$1,MIN(IF(OFFSET(Metadata!$A$1,0,0,Metadata!Metadata_Table_Length,1)=SUBSTITUTE(C387,"rawdatafilename","originalfilename"),ROW(OFFSET(Metadata!$A$1,0,0,Metadata!Metadata_Table_Length,1))-1,"")),0)),"")</f>
        <v/>
      </c>
      <c r="F387" t="str">
        <f t="shared" ref="F387:F450" ca="1" si="26">IF(F386&lt;&gt;"",IF(E387&lt;&gt;"",IF(E387&lt;&gt;E386,F386+1,F386),""),"")</f>
        <v/>
      </c>
      <c r="G387" t="str">
        <f t="array" aca="1" ref="G387" ca="1">IF(B387&lt;&gt;"",OFFSET(Metadata!$B$1,MIN(IF(OFFSET(Metadata!$A$1,0,0,Metadata!Metadata_Table_Length,1)=SUBSTITUTE(C387,"rawdatafilename","partnumber"),ROW(OFFSET(Metadata!$A$1,0,0,Metadata!Metadata_Table_Length,1))-1,"")),0),"")</f>
        <v/>
      </c>
      <c r="H387" t="str">
        <f t="array" aca="1" ref="H387" ca="1">IF(B387&lt;&gt;"",OFFSET(Metadata!$B$1,MIN(IF(OFFSET(Metadata!$A$1,0,0,Metadata!Metadata_Table_Length,1)=SUBSTITUTE(C387,"rawdatafilename","original_count"),ROW(OFFSET(Metadata!$A$1,0,0,Metadata!Metadata_Table_Length,1))-1,"")),0),"")</f>
        <v/>
      </c>
      <c r="I387" t="str">
        <f t="array" aca="1" ref="I387" ca="1">IF(B387&lt;&gt;"",OFFSET(Metadata!$B$1,MIN(IF(OFFSET(Metadata!$A$1,0,0,Metadata!Metadata_Table_Length,1)=SUBSTITUTE(C387,"rawdatafilename","count"),ROW(OFFSET(Metadata!$A$1,0,0,Metadata!Metadata_Table_Length,1))-1,"")),0),"")</f>
        <v/>
      </c>
      <c r="J387" t="str">
        <f t="array" aca="1" ref="J387" ca="1">IF(AND(G387&lt;&gt;"",G387&lt;&gt;G386),MAX(IF(G$2:G$2001=G387,H$2:H$2001,"")),"")</f>
        <v/>
      </c>
      <c r="K387" t="str">
        <f t="array" aca="1" ref="K387" ca="1">IF(AND(G387&lt;&gt;"",G387&lt;&gt;G386),MAX(IF(G$2:G$2001=G387,I$2:I$2001,"")),"")</f>
        <v/>
      </c>
      <c r="L387" t="str">
        <f t="shared" ref="L387:L450" ca="1" si="27">IF(F387&lt;&gt;"",IF(F387&lt;&gt;F386,F387,""),"")</f>
        <v/>
      </c>
    </row>
    <row r="388" spans="2:12" x14ac:dyDescent="0.25">
      <c r="B388" t="str">
        <f t="shared" ca="1" si="25"/>
        <v/>
      </c>
      <c r="C388" t="str">
        <f t="shared" ca="1" si="24"/>
        <v/>
      </c>
      <c r="D388" s="156" t="str">
        <f t="array" aca="1" ref="D388" ca="1">IFERROR(IF(B388&lt;&gt;"",IF(OR(EXACT(OFFSET(Metadata!$A$1,0,0,Metadata!Metadata_Table_Length,1),C388)),1,""),""),"")</f>
        <v/>
      </c>
      <c r="E388" s="163" t="str">
        <f t="array" aca="1" ref="E388" ca="1">IF(B388&lt;&gt;"",IF(D388=1,OFFSET(Metadata!$B$1,MIN(IF(OFFSET(Metadata!$A$1,0,0,Metadata!Metadata_Table_Length,1)=C388,ROW(OFFSET(Metadata!$A$1,0,0,Metadata!Metadata_Table_Length,1))-1,"")),0),OFFSET(Metadata!$B$1,MIN(IF(OFFSET(Metadata!$A$1,0,0,Metadata!Metadata_Table_Length,1)=SUBSTITUTE(C388,"rawdatafilename","originalfilename"),ROW(OFFSET(Metadata!$A$1,0,0,Metadata!Metadata_Table_Length,1))-1,"")),0)),"")</f>
        <v/>
      </c>
      <c r="F388" t="str">
        <f t="shared" ca="1" si="26"/>
        <v/>
      </c>
      <c r="G388" t="str">
        <f t="array" aca="1" ref="G388" ca="1">IF(B388&lt;&gt;"",OFFSET(Metadata!$B$1,MIN(IF(OFFSET(Metadata!$A$1,0,0,Metadata!Metadata_Table_Length,1)=SUBSTITUTE(C388,"rawdatafilename","partnumber"),ROW(OFFSET(Metadata!$A$1,0,0,Metadata!Metadata_Table_Length,1))-1,"")),0),"")</f>
        <v/>
      </c>
      <c r="H388" t="str">
        <f t="array" aca="1" ref="H388" ca="1">IF(B388&lt;&gt;"",OFFSET(Metadata!$B$1,MIN(IF(OFFSET(Metadata!$A$1,0,0,Metadata!Metadata_Table_Length,1)=SUBSTITUTE(C388,"rawdatafilename","original_count"),ROW(OFFSET(Metadata!$A$1,0,0,Metadata!Metadata_Table_Length,1))-1,"")),0),"")</f>
        <v/>
      </c>
      <c r="I388" t="str">
        <f t="array" aca="1" ref="I388" ca="1">IF(B388&lt;&gt;"",OFFSET(Metadata!$B$1,MIN(IF(OFFSET(Metadata!$A$1,0,0,Metadata!Metadata_Table_Length,1)=SUBSTITUTE(C388,"rawdatafilename","count"),ROW(OFFSET(Metadata!$A$1,0,0,Metadata!Metadata_Table_Length,1))-1,"")),0),"")</f>
        <v/>
      </c>
      <c r="J388" t="str">
        <f t="array" aca="1" ref="J388" ca="1">IF(AND(G388&lt;&gt;"",G388&lt;&gt;G387),MAX(IF(G$2:G$2001=G388,H$2:H$2001,"")),"")</f>
        <v/>
      </c>
      <c r="K388" t="str">
        <f t="array" aca="1" ref="K388" ca="1">IF(AND(G388&lt;&gt;"",G388&lt;&gt;G387),MAX(IF(G$2:G$2001=G388,I$2:I$2001,"")),"")</f>
        <v/>
      </c>
      <c r="L388" t="str">
        <f t="shared" ca="1" si="27"/>
        <v/>
      </c>
    </row>
    <row r="389" spans="2:12" x14ac:dyDescent="0.25">
      <c r="B389" t="str">
        <f t="shared" ca="1" si="25"/>
        <v/>
      </c>
      <c r="C389" t="str">
        <f t="shared" ca="1" si="24"/>
        <v/>
      </c>
      <c r="D389" s="156" t="str">
        <f t="array" aca="1" ref="D389" ca="1">IFERROR(IF(B389&lt;&gt;"",IF(OR(EXACT(OFFSET(Metadata!$A$1,0,0,Metadata!Metadata_Table_Length,1),C389)),1,""),""),"")</f>
        <v/>
      </c>
      <c r="E389" s="163" t="str">
        <f t="array" aca="1" ref="E389" ca="1">IF(B389&lt;&gt;"",IF(D389=1,OFFSET(Metadata!$B$1,MIN(IF(OFFSET(Metadata!$A$1,0,0,Metadata!Metadata_Table_Length,1)=C389,ROW(OFFSET(Metadata!$A$1,0,0,Metadata!Metadata_Table_Length,1))-1,"")),0),OFFSET(Metadata!$B$1,MIN(IF(OFFSET(Metadata!$A$1,0,0,Metadata!Metadata_Table_Length,1)=SUBSTITUTE(C389,"rawdatafilename","originalfilename"),ROW(OFFSET(Metadata!$A$1,0,0,Metadata!Metadata_Table_Length,1))-1,"")),0)),"")</f>
        <v/>
      </c>
      <c r="F389" t="str">
        <f t="shared" ca="1" si="26"/>
        <v/>
      </c>
      <c r="G389" t="str">
        <f t="array" aca="1" ref="G389" ca="1">IF(B389&lt;&gt;"",OFFSET(Metadata!$B$1,MIN(IF(OFFSET(Metadata!$A$1,0,0,Metadata!Metadata_Table_Length,1)=SUBSTITUTE(C389,"rawdatafilename","partnumber"),ROW(OFFSET(Metadata!$A$1,0,0,Metadata!Metadata_Table_Length,1))-1,"")),0),"")</f>
        <v/>
      </c>
      <c r="H389" t="str">
        <f t="array" aca="1" ref="H389" ca="1">IF(B389&lt;&gt;"",OFFSET(Metadata!$B$1,MIN(IF(OFFSET(Metadata!$A$1,0,0,Metadata!Metadata_Table_Length,1)=SUBSTITUTE(C389,"rawdatafilename","original_count"),ROW(OFFSET(Metadata!$A$1,0,0,Metadata!Metadata_Table_Length,1))-1,"")),0),"")</f>
        <v/>
      </c>
      <c r="I389" t="str">
        <f t="array" aca="1" ref="I389" ca="1">IF(B389&lt;&gt;"",OFFSET(Metadata!$B$1,MIN(IF(OFFSET(Metadata!$A$1,0,0,Metadata!Metadata_Table_Length,1)=SUBSTITUTE(C389,"rawdatafilename","count"),ROW(OFFSET(Metadata!$A$1,0,0,Metadata!Metadata_Table_Length,1))-1,"")),0),"")</f>
        <v/>
      </c>
      <c r="J389" t="str">
        <f t="array" aca="1" ref="J389" ca="1">IF(AND(G389&lt;&gt;"",G389&lt;&gt;G388),MAX(IF(G$2:G$2001=G389,H$2:H$2001,"")),"")</f>
        <v/>
      </c>
      <c r="K389" t="str">
        <f t="array" aca="1" ref="K389" ca="1">IF(AND(G389&lt;&gt;"",G389&lt;&gt;G388),MAX(IF(G$2:G$2001=G389,I$2:I$2001,"")),"")</f>
        <v/>
      </c>
      <c r="L389" t="str">
        <f t="shared" ca="1" si="27"/>
        <v/>
      </c>
    </row>
    <row r="390" spans="2:12" x14ac:dyDescent="0.25">
      <c r="B390" t="str">
        <f t="shared" ca="1" si="25"/>
        <v/>
      </c>
      <c r="C390" t="str">
        <f t="shared" ca="1" si="24"/>
        <v/>
      </c>
      <c r="D390" s="156" t="str">
        <f t="array" aca="1" ref="D390" ca="1">IFERROR(IF(B390&lt;&gt;"",IF(OR(EXACT(OFFSET(Metadata!$A$1,0,0,Metadata!Metadata_Table_Length,1),C390)),1,""),""),"")</f>
        <v/>
      </c>
      <c r="E390" s="163" t="str">
        <f t="array" aca="1" ref="E390" ca="1">IF(B390&lt;&gt;"",IF(D390=1,OFFSET(Metadata!$B$1,MIN(IF(OFFSET(Metadata!$A$1,0,0,Metadata!Metadata_Table_Length,1)=C390,ROW(OFFSET(Metadata!$A$1,0,0,Metadata!Metadata_Table_Length,1))-1,"")),0),OFFSET(Metadata!$B$1,MIN(IF(OFFSET(Metadata!$A$1,0,0,Metadata!Metadata_Table_Length,1)=SUBSTITUTE(C390,"rawdatafilename","originalfilename"),ROW(OFFSET(Metadata!$A$1,0,0,Metadata!Metadata_Table_Length,1))-1,"")),0)),"")</f>
        <v/>
      </c>
      <c r="F390" t="str">
        <f t="shared" ca="1" si="26"/>
        <v/>
      </c>
      <c r="G390" t="str">
        <f t="array" aca="1" ref="G390" ca="1">IF(B390&lt;&gt;"",OFFSET(Metadata!$B$1,MIN(IF(OFFSET(Metadata!$A$1,0,0,Metadata!Metadata_Table_Length,1)=SUBSTITUTE(C390,"rawdatafilename","partnumber"),ROW(OFFSET(Metadata!$A$1,0,0,Metadata!Metadata_Table_Length,1))-1,"")),0),"")</f>
        <v/>
      </c>
      <c r="H390" t="str">
        <f t="array" aca="1" ref="H390" ca="1">IF(B390&lt;&gt;"",OFFSET(Metadata!$B$1,MIN(IF(OFFSET(Metadata!$A$1,0,0,Metadata!Metadata_Table_Length,1)=SUBSTITUTE(C390,"rawdatafilename","original_count"),ROW(OFFSET(Metadata!$A$1,0,0,Metadata!Metadata_Table_Length,1))-1,"")),0),"")</f>
        <v/>
      </c>
      <c r="I390" t="str">
        <f t="array" aca="1" ref="I390" ca="1">IF(B390&lt;&gt;"",OFFSET(Metadata!$B$1,MIN(IF(OFFSET(Metadata!$A$1,0,0,Metadata!Metadata_Table_Length,1)=SUBSTITUTE(C390,"rawdatafilename","count"),ROW(OFFSET(Metadata!$A$1,0,0,Metadata!Metadata_Table_Length,1))-1,"")),0),"")</f>
        <v/>
      </c>
      <c r="J390" t="str">
        <f t="array" aca="1" ref="J390" ca="1">IF(AND(G390&lt;&gt;"",G390&lt;&gt;G389),MAX(IF(G$2:G$2001=G390,H$2:H$2001,"")),"")</f>
        <v/>
      </c>
      <c r="K390" t="str">
        <f t="array" aca="1" ref="K390" ca="1">IF(AND(G390&lt;&gt;"",G390&lt;&gt;G389),MAX(IF(G$2:G$2001=G390,I$2:I$2001,"")),"")</f>
        <v/>
      </c>
      <c r="L390" t="str">
        <f t="shared" ca="1" si="27"/>
        <v/>
      </c>
    </row>
    <row r="391" spans="2:12" x14ac:dyDescent="0.25">
      <c r="B391" t="str">
        <f t="shared" ca="1" si="25"/>
        <v/>
      </c>
      <c r="C391" t="str">
        <f t="shared" ca="1" si="24"/>
        <v/>
      </c>
      <c r="D391" s="156" t="str">
        <f t="array" aca="1" ref="D391" ca="1">IFERROR(IF(B391&lt;&gt;"",IF(OR(EXACT(OFFSET(Metadata!$A$1,0,0,Metadata!Metadata_Table_Length,1),C391)),1,""),""),"")</f>
        <v/>
      </c>
      <c r="E391" s="163" t="str">
        <f t="array" aca="1" ref="E391" ca="1">IF(B391&lt;&gt;"",IF(D391=1,OFFSET(Metadata!$B$1,MIN(IF(OFFSET(Metadata!$A$1,0,0,Metadata!Metadata_Table_Length,1)=C391,ROW(OFFSET(Metadata!$A$1,0,0,Metadata!Metadata_Table_Length,1))-1,"")),0),OFFSET(Metadata!$B$1,MIN(IF(OFFSET(Metadata!$A$1,0,0,Metadata!Metadata_Table_Length,1)=SUBSTITUTE(C391,"rawdatafilename","originalfilename"),ROW(OFFSET(Metadata!$A$1,0,0,Metadata!Metadata_Table_Length,1))-1,"")),0)),"")</f>
        <v/>
      </c>
      <c r="F391" t="str">
        <f t="shared" ca="1" si="26"/>
        <v/>
      </c>
      <c r="G391" t="str">
        <f t="array" aca="1" ref="G391" ca="1">IF(B391&lt;&gt;"",OFFSET(Metadata!$B$1,MIN(IF(OFFSET(Metadata!$A$1,0,0,Metadata!Metadata_Table_Length,1)=SUBSTITUTE(C391,"rawdatafilename","partnumber"),ROW(OFFSET(Metadata!$A$1,0,0,Metadata!Metadata_Table_Length,1))-1,"")),0),"")</f>
        <v/>
      </c>
      <c r="H391" t="str">
        <f t="array" aca="1" ref="H391" ca="1">IF(B391&lt;&gt;"",OFFSET(Metadata!$B$1,MIN(IF(OFFSET(Metadata!$A$1,0,0,Metadata!Metadata_Table_Length,1)=SUBSTITUTE(C391,"rawdatafilename","original_count"),ROW(OFFSET(Metadata!$A$1,0,0,Metadata!Metadata_Table_Length,1))-1,"")),0),"")</f>
        <v/>
      </c>
      <c r="I391" t="str">
        <f t="array" aca="1" ref="I391" ca="1">IF(B391&lt;&gt;"",OFFSET(Metadata!$B$1,MIN(IF(OFFSET(Metadata!$A$1,0,0,Metadata!Metadata_Table_Length,1)=SUBSTITUTE(C391,"rawdatafilename","count"),ROW(OFFSET(Metadata!$A$1,0,0,Metadata!Metadata_Table_Length,1))-1,"")),0),"")</f>
        <v/>
      </c>
      <c r="J391" t="str">
        <f t="array" aca="1" ref="J391" ca="1">IF(AND(G391&lt;&gt;"",G391&lt;&gt;G390),MAX(IF(G$2:G$2001=G391,H$2:H$2001,"")),"")</f>
        <v/>
      </c>
      <c r="K391" t="str">
        <f t="array" aca="1" ref="K391" ca="1">IF(AND(G391&lt;&gt;"",G391&lt;&gt;G390),MAX(IF(G$2:G$2001=G391,I$2:I$2001,"")),"")</f>
        <v/>
      </c>
      <c r="L391" t="str">
        <f t="shared" ca="1" si="27"/>
        <v/>
      </c>
    </row>
    <row r="392" spans="2:12" x14ac:dyDescent="0.25">
      <c r="B392" t="str">
        <f t="shared" ca="1" si="25"/>
        <v/>
      </c>
      <c r="C392" t="str">
        <f t="shared" ca="1" si="24"/>
        <v/>
      </c>
      <c r="D392" s="156" t="str">
        <f t="array" aca="1" ref="D392" ca="1">IFERROR(IF(B392&lt;&gt;"",IF(OR(EXACT(OFFSET(Metadata!$A$1,0,0,Metadata!Metadata_Table_Length,1),C392)),1,""),""),"")</f>
        <v/>
      </c>
      <c r="E392" s="163" t="str">
        <f t="array" aca="1" ref="E392" ca="1">IF(B392&lt;&gt;"",IF(D392=1,OFFSET(Metadata!$B$1,MIN(IF(OFFSET(Metadata!$A$1,0,0,Metadata!Metadata_Table_Length,1)=C392,ROW(OFFSET(Metadata!$A$1,0,0,Metadata!Metadata_Table_Length,1))-1,"")),0),OFFSET(Metadata!$B$1,MIN(IF(OFFSET(Metadata!$A$1,0,0,Metadata!Metadata_Table_Length,1)=SUBSTITUTE(C392,"rawdatafilename","originalfilename"),ROW(OFFSET(Metadata!$A$1,0,0,Metadata!Metadata_Table_Length,1))-1,"")),0)),"")</f>
        <v/>
      </c>
      <c r="F392" t="str">
        <f t="shared" ca="1" si="26"/>
        <v/>
      </c>
      <c r="G392" t="str">
        <f t="array" aca="1" ref="G392" ca="1">IF(B392&lt;&gt;"",OFFSET(Metadata!$B$1,MIN(IF(OFFSET(Metadata!$A$1,0,0,Metadata!Metadata_Table_Length,1)=SUBSTITUTE(C392,"rawdatafilename","partnumber"),ROW(OFFSET(Metadata!$A$1,0,0,Metadata!Metadata_Table_Length,1))-1,"")),0),"")</f>
        <v/>
      </c>
      <c r="H392" t="str">
        <f t="array" aca="1" ref="H392" ca="1">IF(B392&lt;&gt;"",OFFSET(Metadata!$B$1,MIN(IF(OFFSET(Metadata!$A$1,0,0,Metadata!Metadata_Table_Length,1)=SUBSTITUTE(C392,"rawdatafilename","original_count"),ROW(OFFSET(Metadata!$A$1,0,0,Metadata!Metadata_Table_Length,1))-1,"")),0),"")</f>
        <v/>
      </c>
      <c r="I392" t="str">
        <f t="array" aca="1" ref="I392" ca="1">IF(B392&lt;&gt;"",OFFSET(Metadata!$B$1,MIN(IF(OFFSET(Metadata!$A$1,0,0,Metadata!Metadata_Table_Length,1)=SUBSTITUTE(C392,"rawdatafilename","count"),ROW(OFFSET(Metadata!$A$1,0,0,Metadata!Metadata_Table_Length,1))-1,"")),0),"")</f>
        <v/>
      </c>
      <c r="J392" t="str">
        <f t="array" aca="1" ref="J392" ca="1">IF(AND(G392&lt;&gt;"",G392&lt;&gt;G391),MAX(IF(G$2:G$2001=G392,H$2:H$2001,"")),"")</f>
        <v/>
      </c>
      <c r="K392" t="str">
        <f t="array" aca="1" ref="K392" ca="1">IF(AND(G392&lt;&gt;"",G392&lt;&gt;G391),MAX(IF(G$2:G$2001=G392,I$2:I$2001,"")),"")</f>
        <v/>
      </c>
      <c r="L392" t="str">
        <f t="shared" ca="1" si="27"/>
        <v/>
      </c>
    </row>
    <row r="393" spans="2:12" x14ac:dyDescent="0.25">
      <c r="B393" t="str">
        <f t="shared" ca="1" si="25"/>
        <v/>
      </c>
      <c r="C393" t="str">
        <f t="shared" ca="1" si="24"/>
        <v/>
      </c>
      <c r="D393" s="156" t="str">
        <f t="array" aca="1" ref="D393" ca="1">IFERROR(IF(B393&lt;&gt;"",IF(OR(EXACT(OFFSET(Metadata!$A$1,0,0,Metadata!Metadata_Table_Length,1),C393)),1,""),""),"")</f>
        <v/>
      </c>
      <c r="E393" s="163" t="str">
        <f t="array" aca="1" ref="E393" ca="1">IF(B393&lt;&gt;"",IF(D393=1,OFFSET(Metadata!$B$1,MIN(IF(OFFSET(Metadata!$A$1,0,0,Metadata!Metadata_Table_Length,1)=C393,ROW(OFFSET(Metadata!$A$1,0,0,Metadata!Metadata_Table_Length,1))-1,"")),0),OFFSET(Metadata!$B$1,MIN(IF(OFFSET(Metadata!$A$1,0,0,Metadata!Metadata_Table_Length,1)=SUBSTITUTE(C393,"rawdatafilename","originalfilename"),ROW(OFFSET(Metadata!$A$1,0,0,Metadata!Metadata_Table_Length,1))-1,"")),0)),"")</f>
        <v/>
      </c>
      <c r="F393" t="str">
        <f t="shared" ca="1" si="26"/>
        <v/>
      </c>
      <c r="G393" t="str">
        <f t="array" aca="1" ref="G393" ca="1">IF(B393&lt;&gt;"",OFFSET(Metadata!$B$1,MIN(IF(OFFSET(Metadata!$A$1,0,0,Metadata!Metadata_Table_Length,1)=SUBSTITUTE(C393,"rawdatafilename","partnumber"),ROW(OFFSET(Metadata!$A$1,0,0,Metadata!Metadata_Table_Length,1))-1,"")),0),"")</f>
        <v/>
      </c>
      <c r="H393" t="str">
        <f t="array" aca="1" ref="H393" ca="1">IF(B393&lt;&gt;"",OFFSET(Metadata!$B$1,MIN(IF(OFFSET(Metadata!$A$1,0,0,Metadata!Metadata_Table_Length,1)=SUBSTITUTE(C393,"rawdatafilename","original_count"),ROW(OFFSET(Metadata!$A$1,0,0,Metadata!Metadata_Table_Length,1))-1,"")),0),"")</f>
        <v/>
      </c>
      <c r="I393" t="str">
        <f t="array" aca="1" ref="I393" ca="1">IF(B393&lt;&gt;"",OFFSET(Metadata!$B$1,MIN(IF(OFFSET(Metadata!$A$1,0,0,Metadata!Metadata_Table_Length,1)=SUBSTITUTE(C393,"rawdatafilename","count"),ROW(OFFSET(Metadata!$A$1,0,0,Metadata!Metadata_Table_Length,1))-1,"")),0),"")</f>
        <v/>
      </c>
      <c r="J393" t="str">
        <f t="array" aca="1" ref="J393" ca="1">IF(AND(G393&lt;&gt;"",G393&lt;&gt;G392),MAX(IF(G$2:G$2001=G393,H$2:H$2001,"")),"")</f>
        <v/>
      </c>
      <c r="K393" t="str">
        <f t="array" aca="1" ref="K393" ca="1">IF(AND(G393&lt;&gt;"",G393&lt;&gt;G392),MAX(IF(G$2:G$2001=G393,I$2:I$2001,"")),"")</f>
        <v/>
      </c>
      <c r="L393" t="str">
        <f t="shared" ca="1" si="27"/>
        <v/>
      </c>
    </row>
    <row r="394" spans="2:12" x14ac:dyDescent="0.25">
      <c r="B394" t="str">
        <f t="shared" ca="1" si="25"/>
        <v/>
      </c>
      <c r="C394" t="str">
        <f t="shared" ca="1" si="24"/>
        <v/>
      </c>
      <c r="D394" s="156" t="str">
        <f t="array" aca="1" ref="D394" ca="1">IFERROR(IF(B394&lt;&gt;"",IF(OR(EXACT(OFFSET(Metadata!$A$1,0,0,Metadata!Metadata_Table_Length,1),C394)),1,""),""),"")</f>
        <v/>
      </c>
      <c r="E394" s="163" t="str">
        <f t="array" aca="1" ref="E394" ca="1">IF(B394&lt;&gt;"",IF(D394=1,OFFSET(Metadata!$B$1,MIN(IF(OFFSET(Metadata!$A$1,0,0,Metadata!Metadata_Table_Length,1)=C394,ROW(OFFSET(Metadata!$A$1,0,0,Metadata!Metadata_Table_Length,1))-1,"")),0),OFFSET(Metadata!$B$1,MIN(IF(OFFSET(Metadata!$A$1,0,0,Metadata!Metadata_Table_Length,1)=SUBSTITUTE(C394,"rawdatafilename","originalfilename"),ROW(OFFSET(Metadata!$A$1,0,0,Metadata!Metadata_Table_Length,1))-1,"")),0)),"")</f>
        <v/>
      </c>
      <c r="F394" t="str">
        <f t="shared" ca="1" si="26"/>
        <v/>
      </c>
      <c r="G394" t="str">
        <f t="array" aca="1" ref="G394" ca="1">IF(B394&lt;&gt;"",OFFSET(Metadata!$B$1,MIN(IF(OFFSET(Metadata!$A$1,0,0,Metadata!Metadata_Table_Length,1)=SUBSTITUTE(C394,"rawdatafilename","partnumber"),ROW(OFFSET(Metadata!$A$1,0,0,Metadata!Metadata_Table_Length,1))-1,"")),0),"")</f>
        <v/>
      </c>
      <c r="H394" t="str">
        <f t="array" aca="1" ref="H394" ca="1">IF(B394&lt;&gt;"",OFFSET(Metadata!$B$1,MIN(IF(OFFSET(Metadata!$A$1,0,0,Metadata!Metadata_Table_Length,1)=SUBSTITUTE(C394,"rawdatafilename","original_count"),ROW(OFFSET(Metadata!$A$1,0,0,Metadata!Metadata_Table_Length,1))-1,"")),0),"")</f>
        <v/>
      </c>
      <c r="I394" t="str">
        <f t="array" aca="1" ref="I394" ca="1">IF(B394&lt;&gt;"",OFFSET(Metadata!$B$1,MIN(IF(OFFSET(Metadata!$A$1,0,0,Metadata!Metadata_Table_Length,1)=SUBSTITUTE(C394,"rawdatafilename","count"),ROW(OFFSET(Metadata!$A$1,0,0,Metadata!Metadata_Table_Length,1))-1,"")),0),"")</f>
        <v/>
      </c>
      <c r="J394" t="str">
        <f t="array" aca="1" ref="J394" ca="1">IF(AND(G394&lt;&gt;"",G394&lt;&gt;G393),MAX(IF(G$2:G$2001=G394,H$2:H$2001,"")),"")</f>
        <v/>
      </c>
      <c r="K394" t="str">
        <f t="array" aca="1" ref="K394" ca="1">IF(AND(G394&lt;&gt;"",G394&lt;&gt;G393),MAX(IF(G$2:G$2001=G394,I$2:I$2001,"")),"")</f>
        <v/>
      </c>
      <c r="L394" t="str">
        <f t="shared" ca="1" si="27"/>
        <v/>
      </c>
    </row>
    <row r="395" spans="2:12" x14ac:dyDescent="0.25">
      <c r="B395" t="str">
        <f t="shared" ca="1" si="25"/>
        <v/>
      </c>
      <c r="C395" t="str">
        <f t="shared" ca="1" si="24"/>
        <v/>
      </c>
      <c r="D395" s="156" t="str">
        <f t="array" aca="1" ref="D395" ca="1">IFERROR(IF(B395&lt;&gt;"",IF(OR(EXACT(OFFSET(Metadata!$A$1,0,0,Metadata!Metadata_Table_Length,1),C395)),1,""),""),"")</f>
        <v/>
      </c>
      <c r="E395" s="163" t="str">
        <f t="array" aca="1" ref="E395" ca="1">IF(B395&lt;&gt;"",IF(D395=1,OFFSET(Metadata!$B$1,MIN(IF(OFFSET(Metadata!$A$1,0,0,Metadata!Metadata_Table_Length,1)=C395,ROW(OFFSET(Metadata!$A$1,0,0,Metadata!Metadata_Table_Length,1))-1,"")),0),OFFSET(Metadata!$B$1,MIN(IF(OFFSET(Metadata!$A$1,0,0,Metadata!Metadata_Table_Length,1)=SUBSTITUTE(C395,"rawdatafilename","originalfilename"),ROW(OFFSET(Metadata!$A$1,0,0,Metadata!Metadata_Table_Length,1))-1,"")),0)),"")</f>
        <v/>
      </c>
      <c r="F395" t="str">
        <f t="shared" ca="1" si="26"/>
        <v/>
      </c>
      <c r="G395" t="str">
        <f t="array" aca="1" ref="G395" ca="1">IF(B395&lt;&gt;"",OFFSET(Metadata!$B$1,MIN(IF(OFFSET(Metadata!$A$1,0,0,Metadata!Metadata_Table_Length,1)=SUBSTITUTE(C395,"rawdatafilename","partnumber"),ROW(OFFSET(Metadata!$A$1,0,0,Metadata!Metadata_Table_Length,1))-1,"")),0),"")</f>
        <v/>
      </c>
      <c r="H395" t="str">
        <f t="array" aca="1" ref="H395" ca="1">IF(B395&lt;&gt;"",OFFSET(Metadata!$B$1,MIN(IF(OFFSET(Metadata!$A$1,0,0,Metadata!Metadata_Table_Length,1)=SUBSTITUTE(C395,"rawdatafilename","original_count"),ROW(OFFSET(Metadata!$A$1,0,0,Metadata!Metadata_Table_Length,1))-1,"")),0),"")</f>
        <v/>
      </c>
      <c r="I395" t="str">
        <f t="array" aca="1" ref="I395" ca="1">IF(B395&lt;&gt;"",OFFSET(Metadata!$B$1,MIN(IF(OFFSET(Metadata!$A$1,0,0,Metadata!Metadata_Table_Length,1)=SUBSTITUTE(C395,"rawdatafilename","count"),ROW(OFFSET(Metadata!$A$1,0,0,Metadata!Metadata_Table_Length,1))-1,"")),0),"")</f>
        <v/>
      </c>
      <c r="J395" t="str">
        <f t="array" aca="1" ref="J395" ca="1">IF(AND(G395&lt;&gt;"",G395&lt;&gt;G394),MAX(IF(G$2:G$2001=G395,H$2:H$2001,"")),"")</f>
        <v/>
      </c>
      <c r="K395" t="str">
        <f t="array" aca="1" ref="K395" ca="1">IF(AND(G395&lt;&gt;"",G395&lt;&gt;G394),MAX(IF(G$2:G$2001=G395,I$2:I$2001,"")),"")</f>
        <v/>
      </c>
      <c r="L395" t="str">
        <f t="shared" ca="1" si="27"/>
        <v/>
      </c>
    </row>
    <row r="396" spans="2:12" x14ac:dyDescent="0.25">
      <c r="B396" t="str">
        <f t="shared" ca="1" si="25"/>
        <v/>
      </c>
      <c r="C396" t="str">
        <f t="shared" ca="1" si="24"/>
        <v/>
      </c>
      <c r="D396" s="156" t="str">
        <f t="array" aca="1" ref="D396" ca="1">IFERROR(IF(B396&lt;&gt;"",IF(OR(EXACT(OFFSET(Metadata!$A$1,0,0,Metadata!Metadata_Table_Length,1),C396)),1,""),""),"")</f>
        <v/>
      </c>
      <c r="E396" s="163" t="str">
        <f t="array" aca="1" ref="E396" ca="1">IF(B396&lt;&gt;"",IF(D396=1,OFFSET(Metadata!$B$1,MIN(IF(OFFSET(Metadata!$A$1,0,0,Metadata!Metadata_Table_Length,1)=C396,ROW(OFFSET(Metadata!$A$1,0,0,Metadata!Metadata_Table_Length,1))-1,"")),0),OFFSET(Metadata!$B$1,MIN(IF(OFFSET(Metadata!$A$1,0,0,Metadata!Metadata_Table_Length,1)=SUBSTITUTE(C396,"rawdatafilename","originalfilename"),ROW(OFFSET(Metadata!$A$1,0,0,Metadata!Metadata_Table_Length,1))-1,"")),0)),"")</f>
        <v/>
      </c>
      <c r="F396" t="str">
        <f t="shared" ca="1" si="26"/>
        <v/>
      </c>
      <c r="G396" t="str">
        <f t="array" aca="1" ref="G396" ca="1">IF(B396&lt;&gt;"",OFFSET(Metadata!$B$1,MIN(IF(OFFSET(Metadata!$A$1,0,0,Metadata!Metadata_Table_Length,1)=SUBSTITUTE(C396,"rawdatafilename","partnumber"),ROW(OFFSET(Metadata!$A$1,0,0,Metadata!Metadata_Table_Length,1))-1,"")),0),"")</f>
        <v/>
      </c>
      <c r="H396" t="str">
        <f t="array" aca="1" ref="H396" ca="1">IF(B396&lt;&gt;"",OFFSET(Metadata!$B$1,MIN(IF(OFFSET(Metadata!$A$1,0,0,Metadata!Metadata_Table_Length,1)=SUBSTITUTE(C396,"rawdatafilename","original_count"),ROW(OFFSET(Metadata!$A$1,0,0,Metadata!Metadata_Table_Length,1))-1,"")),0),"")</f>
        <v/>
      </c>
      <c r="I396" t="str">
        <f t="array" aca="1" ref="I396" ca="1">IF(B396&lt;&gt;"",OFFSET(Metadata!$B$1,MIN(IF(OFFSET(Metadata!$A$1,0,0,Metadata!Metadata_Table_Length,1)=SUBSTITUTE(C396,"rawdatafilename","count"),ROW(OFFSET(Metadata!$A$1,0,0,Metadata!Metadata_Table_Length,1))-1,"")),0),"")</f>
        <v/>
      </c>
      <c r="J396" t="str">
        <f t="array" aca="1" ref="J396" ca="1">IF(AND(G396&lt;&gt;"",G396&lt;&gt;G395),MAX(IF(G$2:G$2001=G396,H$2:H$2001,"")),"")</f>
        <v/>
      </c>
      <c r="K396" t="str">
        <f t="array" aca="1" ref="K396" ca="1">IF(AND(G396&lt;&gt;"",G396&lt;&gt;G395),MAX(IF(G$2:G$2001=G396,I$2:I$2001,"")),"")</f>
        <v/>
      </c>
      <c r="L396" t="str">
        <f t="shared" ca="1" si="27"/>
        <v/>
      </c>
    </row>
    <row r="397" spans="2:12" x14ac:dyDescent="0.25">
      <c r="B397" t="str">
        <f t="shared" ca="1" si="25"/>
        <v/>
      </c>
      <c r="C397" t="str">
        <f t="shared" ca="1" si="24"/>
        <v/>
      </c>
      <c r="D397" s="156" t="str">
        <f t="array" aca="1" ref="D397" ca="1">IFERROR(IF(B397&lt;&gt;"",IF(OR(EXACT(OFFSET(Metadata!$A$1,0,0,Metadata!Metadata_Table_Length,1),C397)),1,""),""),"")</f>
        <v/>
      </c>
      <c r="E397" s="163" t="str">
        <f t="array" aca="1" ref="E397" ca="1">IF(B397&lt;&gt;"",IF(D397=1,OFFSET(Metadata!$B$1,MIN(IF(OFFSET(Metadata!$A$1,0,0,Metadata!Metadata_Table_Length,1)=C397,ROW(OFFSET(Metadata!$A$1,0,0,Metadata!Metadata_Table_Length,1))-1,"")),0),OFFSET(Metadata!$B$1,MIN(IF(OFFSET(Metadata!$A$1,0,0,Metadata!Metadata_Table_Length,1)=SUBSTITUTE(C397,"rawdatafilename","originalfilename"),ROW(OFFSET(Metadata!$A$1,0,0,Metadata!Metadata_Table_Length,1))-1,"")),0)),"")</f>
        <v/>
      </c>
      <c r="F397" t="str">
        <f t="shared" ca="1" si="26"/>
        <v/>
      </c>
      <c r="G397" t="str">
        <f t="array" aca="1" ref="G397" ca="1">IF(B397&lt;&gt;"",OFFSET(Metadata!$B$1,MIN(IF(OFFSET(Metadata!$A$1,0,0,Metadata!Metadata_Table_Length,1)=SUBSTITUTE(C397,"rawdatafilename","partnumber"),ROW(OFFSET(Metadata!$A$1,0,0,Metadata!Metadata_Table_Length,1))-1,"")),0),"")</f>
        <v/>
      </c>
      <c r="H397" t="str">
        <f t="array" aca="1" ref="H397" ca="1">IF(B397&lt;&gt;"",OFFSET(Metadata!$B$1,MIN(IF(OFFSET(Metadata!$A$1,0,0,Metadata!Metadata_Table_Length,1)=SUBSTITUTE(C397,"rawdatafilename","original_count"),ROW(OFFSET(Metadata!$A$1,0,0,Metadata!Metadata_Table_Length,1))-1,"")),0),"")</f>
        <v/>
      </c>
      <c r="I397" t="str">
        <f t="array" aca="1" ref="I397" ca="1">IF(B397&lt;&gt;"",OFFSET(Metadata!$B$1,MIN(IF(OFFSET(Metadata!$A$1,0,0,Metadata!Metadata_Table_Length,1)=SUBSTITUTE(C397,"rawdatafilename","count"),ROW(OFFSET(Metadata!$A$1,0,0,Metadata!Metadata_Table_Length,1))-1,"")),0),"")</f>
        <v/>
      </c>
      <c r="J397" t="str">
        <f t="array" aca="1" ref="J397" ca="1">IF(AND(G397&lt;&gt;"",G397&lt;&gt;G396),MAX(IF(G$2:G$2001=G397,H$2:H$2001,"")),"")</f>
        <v/>
      </c>
      <c r="K397" t="str">
        <f t="array" aca="1" ref="K397" ca="1">IF(AND(G397&lt;&gt;"",G397&lt;&gt;G396),MAX(IF(G$2:G$2001=G397,I$2:I$2001,"")),"")</f>
        <v/>
      </c>
      <c r="L397" t="str">
        <f t="shared" ca="1" si="27"/>
        <v/>
      </c>
    </row>
    <row r="398" spans="2:12" x14ac:dyDescent="0.25">
      <c r="B398" t="str">
        <f t="shared" ca="1" si="25"/>
        <v/>
      </c>
      <c r="C398" t="str">
        <f t="shared" ca="1" si="24"/>
        <v/>
      </c>
      <c r="D398" s="156" t="str">
        <f t="array" aca="1" ref="D398" ca="1">IFERROR(IF(B398&lt;&gt;"",IF(OR(EXACT(OFFSET(Metadata!$A$1,0,0,Metadata!Metadata_Table_Length,1),C398)),1,""),""),"")</f>
        <v/>
      </c>
      <c r="E398" s="163" t="str">
        <f t="array" aca="1" ref="E398" ca="1">IF(B398&lt;&gt;"",IF(D398=1,OFFSET(Metadata!$B$1,MIN(IF(OFFSET(Metadata!$A$1,0,0,Metadata!Metadata_Table_Length,1)=C398,ROW(OFFSET(Metadata!$A$1,0,0,Metadata!Metadata_Table_Length,1))-1,"")),0),OFFSET(Metadata!$B$1,MIN(IF(OFFSET(Metadata!$A$1,0,0,Metadata!Metadata_Table_Length,1)=SUBSTITUTE(C398,"rawdatafilename","originalfilename"),ROW(OFFSET(Metadata!$A$1,0,0,Metadata!Metadata_Table_Length,1))-1,"")),0)),"")</f>
        <v/>
      </c>
      <c r="F398" t="str">
        <f t="shared" ca="1" si="26"/>
        <v/>
      </c>
      <c r="G398" t="str">
        <f t="array" aca="1" ref="G398" ca="1">IF(B398&lt;&gt;"",OFFSET(Metadata!$B$1,MIN(IF(OFFSET(Metadata!$A$1,0,0,Metadata!Metadata_Table_Length,1)=SUBSTITUTE(C398,"rawdatafilename","partnumber"),ROW(OFFSET(Metadata!$A$1,0,0,Metadata!Metadata_Table_Length,1))-1,"")),0),"")</f>
        <v/>
      </c>
      <c r="H398" t="str">
        <f t="array" aca="1" ref="H398" ca="1">IF(B398&lt;&gt;"",OFFSET(Metadata!$B$1,MIN(IF(OFFSET(Metadata!$A$1,0,0,Metadata!Metadata_Table_Length,1)=SUBSTITUTE(C398,"rawdatafilename","original_count"),ROW(OFFSET(Metadata!$A$1,0,0,Metadata!Metadata_Table_Length,1))-1,"")),0),"")</f>
        <v/>
      </c>
      <c r="I398" t="str">
        <f t="array" aca="1" ref="I398" ca="1">IF(B398&lt;&gt;"",OFFSET(Metadata!$B$1,MIN(IF(OFFSET(Metadata!$A$1,0,0,Metadata!Metadata_Table_Length,1)=SUBSTITUTE(C398,"rawdatafilename","count"),ROW(OFFSET(Metadata!$A$1,0,0,Metadata!Metadata_Table_Length,1))-1,"")),0),"")</f>
        <v/>
      </c>
      <c r="J398" t="str">
        <f t="array" aca="1" ref="J398" ca="1">IF(AND(G398&lt;&gt;"",G398&lt;&gt;G397),MAX(IF(G$2:G$2001=G398,H$2:H$2001,"")),"")</f>
        <v/>
      </c>
      <c r="K398" t="str">
        <f t="array" aca="1" ref="K398" ca="1">IF(AND(G398&lt;&gt;"",G398&lt;&gt;G397),MAX(IF(G$2:G$2001=G398,I$2:I$2001,"")),"")</f>
        <v/>
      </c>
      <c r="L398" t="str">
        <f t="shared" ca="1" si="27"/>
        <v/>
      </c>
    </row>
    <row r="399" spans="2:12" x14ac:dyDescent="0.25">
      <c r="B399" t="str">
        <f t="shared" ca="1" si="25"/>
        <v/>
      </c>
      <c r="C399" t="str">
        <f t="shared" ca="1" si="24"/>
        <v/>
      </c>
      <c r="D399" s="156" t="str">
        <f t="array" aca="1" ref="D399" ca="1">IFERROR(IF(B399&lt;&gt;"",IF(OR(EXACT(OFFSET(Metadata!$A$1,0,0,Metadata!Metadata_Table_Length,1),C399)),1,""),""),"")</f>
        <v/>
      </c>
      <c r="E399" s="163" t="str">
        <f t="array" aca="1" ref="E399" ca="1">IF(B399&lt;&gt;"",IF(D399=1,OFFSET(Metadata!$B$1,MIN(IF(OFFSET(Metadata!$A$1,0,0,Metadata!Metadata_Table_Length,1)=C399,ROW(OFFSET(Metadata!$A$1,0,0,Metadata!Metadata_Table_Length,1))-1,"")),0),OFFSET(Metadata!$B$1,MIN(IF(OFFSET(Metadata!$A$1,0,0,Metadata!Metadata_Table_Length,1)=SUBSTITUTE(C399,"rawdatafilename","originalfilename"),ROW(OFFSET(Metadata!$A$1,0,0,Metadata!Metadata_Table_Length,1))-1,"")),0)),"")</f>
        <v/>
      </c>
      <c r="F399" t="str">
        <f t="shared" ca="1" si="26"/>
        <v/>
      </c>
      <c r="G399" t="str">
        <f t="array" aca="1" ref="G399" ca="1">IF(B399&lt;&gt;"",OFFSET(Metadata!$B$1,MIN(IF(OFFSET(Metadata!$A$1,0,0,Metadata!Metadata_Table_Length,1)=SUBSTITUTE(C399,"rawdatafilename","partnumber"),ROW(OFFSET(Metadata!$A$1,0,0,Metadata!Metadata_Table_Length,1))-1,"")),0),"")</f>
        <v/>
      </c>
      <c r="H399" t="str">
        <f t="array" aca="1" ref="H399" ca="1">IF(B399&lt;&gt;"",OFFSET(Metadata!$B$1,MIN(IF(OFFSET(Metadata!$A$1,0,0,Metadata!Metadata_Table_Length,1)=SUBSTITUTE(C399,"rawdatafilename","original_count"),ROW(OFFSET(Metadata!$A$1,0,0,Metadata!Metadata_Table_Length,1))-1,"")),0),"")</f>
        <v/>
      </c>
      <c r="I399" t="str">
        <f t="array" aca="1" ref="I399" ca="1">IF(B399&lt;&gt;"",OFFSET(Metadata!$B$1,MIN(IF(OFFSET(Metadata!$A$1,0,0,Metadata!Metadata_Table_Length,1)=SUBSTITUTE(C399,"rawdatafilename","count"),ROW(OFFSET(Metadata!$A$1,0,0,Metadata!Metadata_Table_Length,1))-1,"")),0),"")</f>
        <v/>
      </c>
      <c r="J399" t="str">
        <f t="array" aca="1" ref="J399" ca="1">IF(AND(G399&lt;&gt;"",G399&lt;&gt;G398),MAX(IF(G$2:G$2001=G399,H$2:H$2001,"")),"")</f>
        <v/>
      </c>
      <c r="K399" t="str">
        <f t="array" aca="1" ref="K399" ca="1">IF(AND(G399&lt;&gt;"",G399&lt;&gt;G398),MAX(IF(G$2:G$2001=G399,I$2:I$2001,"")),"")</f>
        <v/>
      </c>
      <c r="L399" t="str">
        <f t="shared" ca="1" si="27"/>
        <v/>
      </c>
    </row>
    <row r="400" spans="2:12" x14ac:dyDescent="0.25">
      <c r="B400" t="str">
        <f t="shared" ca="1" si="25"/>
        <v/>
      </c>
      <c r="C400" t="str">
        <f t="shared" ca="1" si="24"/>
        <v/>
      </c>
      <c r="D400" s="156" t="str">
        <f t="array" aca="1" ref="D400" ca="1">IFERROR(IF(B400&lt;&gt;"",IF(OR(EXACT(OFFSET(Metadata!$A$1,0,0,Metadata!Metadata_Table_Length,1),C400)),1,""),""),"")</f>
        <v/>
      </c>
      <c r="E400" s="163" t="str">
        <f t="array" aca="1" ref="E400" ca="1">IF(B400&lt;&gt;"",IF(D400=1,OFFSET(Metadata!$B$1,MIN(IF(OFFSET(Metadata!$A$1,0,0,Metadata!Metadata_Table_Length,1)=C400,ROW(OFFSET(Metadata!$A$1,0,0,Metadata!Metadata_Table_Length,1))-1,"")),0),OFFSET(Metadata!$B$1,MIN(IF(OFFSET(Metadata!$A$1,0,0,Metadata!Metadata_Table_Length,1)=SUBSTITUTE(C400,"rawdatafilename","originalfilename"),ROW(OFFSET(Metadata!$A$1,0,0,Metadata!Metadata_Table_Length,1))-1,"")),0)),"")</f>
        <v/>
      </c>
      <c r="F400" t="str">
        <f t="shared" ca="1" si="26"/>
        <v/>
      </c>
      <c r="G400" t="str">
        <f t="array" aca="1" ref="G400" ca="1">IF(B400&lt;&gt;"",OFFSET(Metadata!$B$1,MIN(IF(OFFSET(Metadata!$A$1,0,0,Metadata!Metadata_Table_Length,1)=SUBSTITUTE(C400,"rawdatafilename","partnumber"),ROW(OFFSET(Metadata!$A$1,0,0,Metadata!Metadata_Table_Length,1))-1,"")),0),"")</f>
        <v/>
      </c>
      <c r="H400" t="str">
        <f t="array" aca="1" ref="H400" ca="1">IF(B400&lt;&gt;"",OFFSET(Metadata!$B$1,MIN(IF(OFFSET(Metadata!$A$1,0,0,Metadata!Metadata_Table_Length,1)=SUBSTITUTE(C400,"rawdatafilename","original_count"),ROW(OFFSET(Metadata!$A$1,0,0,Metadata!Metadata_Table_Length,1))-1,"")),0),"")</f>
        <v/>
      </c>
      <c r="I400" t="str">
        <f t="array" aca="1" ref="I400" ca="1">IF(B400&lt;&gt;"",OFFSET(Metadata!$B$1,MIN(IF(OFFSET(Metadata!$A$1,0,0,Metadata!Metadata_Table_Length,1)=SUBSTITUTE(C400,"rawdatafilename","count"),ROW(OFFSET(Metadata!$A$1,0,0,Metadata!Metadata_Table_Length,1))-1,"")),0),"")</f>
        <v/>
      </c>
      <c r="J400" t="str">
        <f t="array" aca="1" ref="J400" ca="1">IF(AND(G400&lt;&gt;"",G400&lt;&gt;G399),MAX(IF(G$2:G$2001=G400,H$2:H$2001,"")),"")</f>
        <v/>
      </c>
      <c r="K400" t="str">
        <f t="array" aca="1" ref="K400" ca="1">IF(AND(G400&lt;&gt;"",G400&lt;&gt;G399),MAX(IF(G$2:G$2001=G400,I$2:I$2001,"")),"")</f>
        <v/>
      </c>
      <c r="L400" t="str">
        <f t="shared" ca="1" si="27"/>
        <v/>
      </c>
    </row>
    <row r="401" spans="2:12" x14ac:dyDescent="0.25">
      <c r="B401" t="str">
        <f t="shared" ca="1" si="25"/>
        <v/>
      </c>
      <c r="C401" t="str">
        <f t="shared" ca="1" si="24"/>
        <v/>
      </c>
      <c r="D401" s="156" t="str">
        <f t="array" aca="1" ref="D401" ca="1">IFERROR(IF(B401&lt;&gt;"",IF(OR(EXACT(OFFSET(Metadata!$A$1,0,0,Metadata!Metadata_Table_Length,1),C401)),1,""),""),"")</f>
        <v/>
      </c>
      <c r="E401" s="163" t="str">
        <f t="array" aca="1" ref="E401" ca="1">IF(B401&lt;&gt;"",IF(D401=1,OFFSET(Metadata!$B$1,MIN(IF(OFFSET(Metadata!$A$1,0,0,Metadata!Metadata_Table_Length,1)=C401,ROW(OFFSET(Metadata!$A$1,0,0,Metadata!Metadata_Table_Length,1))-1,"")),0),OFFSET(Metadata!$B$1,MIN(IF(OFFSET(Metadata!$A$1,0,0,Metadata!Metadata_Table_Length,1)=SUBSTITUTE(C401,"rawdatafilename","originalfilename"),ROW(OFFSET(Metadata!$A$1,0,0,Metadata!Metadata_Table_Length,1))-1,"")),0)),"")</f>
        <v/>
      </c>
      <c r="F401" t="str">
        <f t="shared" ca="1" si="26"/>
        <v/>
      </c>
      <c r="G401" t="str">
        <f t="array" aca="1" ref="G401" ca="1">IF(B401&lt;&gt;"",OFFSET(Metadata!$B$1,MIN(IF(OFFSET(Metadata!$A$1,0,0,Metadata!Metadata_Table_Length,1)=SUBSTITUTE(C401,"rawdatafilename","partnumber"),ROW(OFFSET(Metadata!$A$1,0,0,Metadata!Metadata_Table_Length,1))-1,"")),0),"")</f>
        <v/>
      </c>
      <c r="H401" t="str">
        <f t="array" aca="1" ref="H401" ca="1">IF(B401&lt;&gt;"",OFFSET(Metadata!$B$1,MIN(IF(OFFSET(Metadata!$A$1,0,0,Metadata!Metadata_Table_Length,1)=SUBSTITUTE(C401,"rawdatafilename","original_count"),ROW(OFFSET(Metadata!$A$1,0,0,Metadata!Metadata_Table_Length,1))-1,"")),0),"")</f>
        <v/>
      </c>
      <c r="I401" t="str">
        <f t="array" aca="1" ref="I401" ca="1">IF(B401&lt;&gt;"",OFFSET(Metadata!$B$1,MIN(IF(OFFSET(Metadata!$A$1,0,0,Metadata!Metadata_Table_Length,1)=SUBSTITUTE(C401,"rawdatafilename","count"),ROW(OFFSET(Metadata!$A$1,0,0,Metadata!Metadata_Table_Length,1))-1,"")),0),"")</f>
        <v/>
      </c>
      <c r="J401" t="str">
        <f t="array" aca="1" ref="J401" ca="1">IF(AND(G401&lt;&gt;"",G401&lt;&gt;G400),MAX(IF(G$2:G$2001=G401,H$2:H$2001,"")),"")</f>
        <v/>
      </c>
      <c r="K401" t="str">
        <f t="array" aca="1" ref="K401" ca="1">IF(AND(G401&lt;&gt;"",G401&lt;&gt;G400),MAX(IF(G$2:G$2001=G401,I$2:I$2001,"")),"")</f>
        <v/>
      </c>
      <c r="L401" t="str">
        <f t="shared" ca="1" si="27"/>
        <v/>
      </c>
    </row>
    <row r="402" spans="2:12" x14ac:dyDescent="0.25">
      <c r="B402" t="str">
        <f t="shared" ca="1" si="25"/>
        <v/>
      </c>
      <c r="C402" t="str">
        <f t="shared" ca="1" si="24"/>
        <v/>
      </c>
      <c r="D402" s="156" t="str">
        <f t="array" aca="1" ref="D402" ca="1">IFERROR(IF(B402&lt;&gt;"",IF(OR(EXACT(OFFSET(Metadata!$A$1,0,0,Metadata!Metadata_Table_Length,1),C402)),1,""),""),"")</f>
        <v/>
      </c>
      <c r="E402" s="163" t="str">
        <f t="array" aca="1" ref="E402" ca="1">IF(B402&lt;&gt;"",IF(D402=1,OFFSET(Metadata!$B$1,MIN(IF(OFFSET(Metadata!$A$1,0,0,Metadata!Metadata_Table_Length,1)=C402,ROW(OFFSET(Metadata!$A$1,0,0,Metadata!Metadata_Table_Length,1))-1,"")),0),OFFSET(Metadata!$B$1,MIN(IF(OFFSET(Metadata!$A$1,0,0,Metadata!Metadata_Table_Length,1)=SUBSTITUTE(C402,"rawdatafilename","originalfilename"),ROW(OFFSET(Metadata!$A$1,0,0,Metadata!Metadata_Table_Length,1))-1,"")),0)),"")</f>
        <v/>
      </c>
      <c r="F402" t="str">
        <f t="shared" ca="1" si="26"/>
        <v/>
      </c>
      <c r="G402" t="str">
        <f t="array" aca="1" ref="G402" ca="1">IF(B402&lt;&gt;"",OFFSET(Metadata!$B$1,MIN(IF(OFFSET(Metadata!$A$1,0,0,Metadata!Metadata_Table_Length,1)=SUBSTITUTE(C402,"rawdatafilename","partnumber"),ROW(OFFSET(Metadata!$A$1,0,0,Metadata!Metadata_Table_Length,1))-1,"")),0),"")</f>
        <v/>
      </c>
      <c r="H402" t="str">
        <f t="array" aca="1" ref="H402" ca="1">IF(B402&lt;&gt;"",OFFSET(Metadata!$B$1,MIN(IF(OFFSET(Metadata!$A$1,0,0,Metadata!Metadata_Table_Length,1)=SUBSTITUTE(C402,"rawdatafilename","original_count"),ROW(OFFSET(Metadata!$A$1,0,0,Metadata!Metadata_Table_Length,1))-1,"")),0),"")</f>
        <v/>
      </c>
      <c r="I402" t="str">
        <f t="array" aca="1" ref="I402" ca="1">IF(B402&lt;&gt;"",OFFSET(Metadata!$B$1,MIN(IF(OFFSET(Metadata!$A$1,0,0,Metadata!Metadata_Table_Length,1)=SUBSTITUTE(C402,"rawdatafilename","count"),ROW(OFFSET(Metadata!$A$1,0,0,Metadata!Metadata_Table_Length,1))-1,"")),0),"")</f>
        <v/>
      </c>
      <c r="J402" t="str">
        <f t="array" aca="1" ref="J402" ca="1">IF(AND(G402&lt;&gt;"",G402&lt;&gt;G401),MAX(IF(G$2:G$2001=G402,H$2:H$2001,"")),"")</f>
        <v/>
      </c>
      <c r="K402" t="str">
        <f t="array" aca="1" ref="K402" ca="1">IF(AND(G402&lt;&gt;"",G402&lt;&gt;G401),MAX(IF(G$2:G$2001=G402,I$2:I$2001,"")),"")</f>
        <v/>
      </c>
      <c r="L402" t="str">
        <f t="shared" ca="1" si="27"/>
        <v/>
      </c>
    </row>
    <row r="403" spans="2:12" x14ac:dyDescent="0.25">
      <c r="B403" t="str">
        <f t="shared" ca="1" si="25"/>
        <v/>
      </c>
      <c r="C403" t="str">
        <f t="shared" ca="1" si="24"/>
        <v/>
      </c>
      <c r="D403" s="156" t="str">
        <f t="array" aca="1" ref="D403" ca="1">IFERROR(IF(B403&lt;&gt;"",IF(OR(EXACT(OFFSET(Metadata!$A$1,0,0,Metadata!Metadata_Table_Length,1),C403)),1,""),""),"")</f>
        <v/>
      </c>
      <c r="E403" s="163" t="str">
        <f t="array" aca="1" ref="E403" ca="1">IF(B403&lt;&gt;"",IF(D403=1,OFFSET(Metadata!$B$1,MIN(IF(OFFSET(Metadata!$A$1,0,0,Metadata!Metadata_Table_Length,1)=C403,ROW(OFFSET(Metadata!$A$1,0,0,Metadata!Metadata_Table_Length,1))-1,"")),0),OFFSET(Metadata!$B$1,MIN(IF(OFFSET(Metadata!$A$1,0,0,Metadata!Metadata_Table_Length,1)=SUBSTITUTE(C403,"rawdatafilename","originalfilename"),ROW(OFFSET(Metadata!$A$1,0,0,Metadata!Metadata_Table_Length,1))-1,"")),0)),"")</f>
        <v/>
      </c>
      <c r="F403" t="str">
        <f t="shared" ca="1" si="26"/>
        <v/>
      </c>
      <c r="G403" t="str">
        <f t="array" aca="1" ref="G403" ca="1">IF(B403&lt;&gt;"",OFFSET(Metadata!$B$1,MIN(IF(OFFSET(Metadata!$A$1,0,0,Metadata!Metadata_Table_Length,1)=SUBSTITUTE(C403,"rawdatafilename","partnumber"),ROW(OFFSET(Metadata!$A$1,0,0,Metadata!Metadata_Table_Length,1))-1,"")),0),"")</f>
        <v/>
      </c>
      <c r="H403" t="str">
        <f t="array" aca="1" ref="H403" ca="1">IF(B403&lt;&gt;"",OFFSET(Metadata!$B$1,MIN(IF(OFFSET(Metadata!$A$1,0,0,Metadata!Metadata_Table_Length,1)=SUBSTITUTE(C403,"rawdatafilename","original_count"),ROW(OFFSET(Metadata!$A$1,0,0,Metadata!Metadata_Table_Length,1))-1,"")),0),"")</f>
        <v/>
      </c>
      <c r="I403" t="str">
        <f t="array" aca="1" ref="I403" ca="1">IF(B403&lt;&gt;"",OFFSET(Metadata!$B$1,MIN(IF(OFFSET(Metadata!$A$1,0,0,Metadata!Metadata_Table_Length,1)=SUBSTITUTE(C403,"rawdatafilename","count"),ROW(OFFSET(Metadata!$A$1,0,0,Metadata!Metadata_Table_Length,1))-1,"")),0),"")</f>
        <v/>
      </c>
      <c r="J403" t="str">
        <f t="array" aca="1" ref="J403" ca="1">IF(AND(G403&lt;&gt;"",G403&lt;&gt;G402),MAX(IF(G$2:G$2001=G403,H$2:H$2001,"")),"")</f>
        <v/>
      </c>
      <c r="K403" t="str">
        <f t="array" aca="1" ref="K403" ca="1">IF(AND(G403&lt;&gt;"",G403&lt;&gt;G402),MAX(IF(G$2:G$2001=G403,I$2:I$2001,"")),"")</f>
        <v/>
      </c>
      <c r="L403" t="str">
        <f t="shared" ca="1" si="27"/>
        <v/>
      </c>
    </row>
    <row r="404" spans="2:12" x14ac:dyDescent="0.25">
      <c r="B404" t="str">
        <f t="shared" ca="1" si="25"/>
        <v/>
      </c>
      <c r="C404" t="str">
        <f t="shared" ca="1" si="24"/>
        <v/>
      </c>
      <c r="D404" s="156" t="str">
        <f t="array" aca="1" ref="D404" ca="1">IFERROR(IF(B404&lt;&gt;"",IF(OR(EXACT(OFFSET(Metadata!$A$1,0,0,Metadata!Metadata_Table_Length,1),C404)),1,""),""),"")</f>
        <v/>
      </c>
      <c r="E404" s="163" t="str">
        <f t="array" aca="1" ref="E404" ca="1">IF(B404&lt;&gt;"",IF(D404=1,OFFSET(Metadata!$B$1,MIN(IF(OFFSET(Metadata!$A$1,0,0,Metadata!Metadata_Table_Length,1)=C404,ROW(OFFSET(Metadata!$A$1,0,0,Metadata!Metadata_Table_Length,1))-1,"")),0),OFFSET(Metadata!$B$1,MIN(IF(OFFSET(Metadata!$A$1,0,0,Metadata!Metadata_Table_Length,1)=SUBSTITUTE(C404,"rawdatafilename","originalfilename"),ROW(OFFSET(Metadata!$A$1,0,0,Metadata!Metadata_Table_Length,1))-1,"")),0)),"")</f>
        <v/>
      </c>
      <c r="F404" t="str">
        <f t="shared" ca="1" si="26"/>
        <v/>
      </c>
      <c r="G404" t="str">
        <f t="array" aca="1" ref="G404" ca="1">IF(B404&lt;&gt;"",OFFSET(Metadata!$B$1,MIN(IF(OFFSET(Metadata!$A$1,0,0,Metadata!Metadata_Table_Length,1)=SUBSTITUTE(C404,"rawdatafilename","partnumber"),ROW(OFFSET(Metadata!$A$1,0,0,Metadata!Metadata_Table_Length,1))-1,"")),0),"")</f>
        <v/>
      </c>
      <c r="H404" t="str">
        <f t="array" aca="1" ref="H404" ca="1">IF(B404&lt;&gt;"",OFFSET(Metadata!$B$1,MIN(IF(OFFSET(Metadata!$A$1,0,0,Metadata!Metadata_Table_Length,1)=SUBSTITUTE(C404,"rawdatafilename","original_count"),ROW(OFFSET(Metadata!$A$1,0,0,Metadata!Metadata_Table_Length,1))-1,"")),0),"")</f>
        <v/>
      </c>
      <c r="I404" t="str">
        <f t="array" aca="1" ref="I404" ca="1">IF(B404&lt;&gt;"",OFFSET(Metadata!$B$1,MIN(IF(OFFSET(Metadata!$A$1,0,0,Metadata!Metadata_Table_Length,1)=SUBSTITUTE(C404,"rawdatafilename","count"),ROW(OFFSET(Metadata!$A$1,0,0,Metadata!Metadata_Table_Length,1))-1,"")),0),"")</f>
        <v/>
      </c>
      <c r="J404" t="str">
        <f t="array" aca="1" ref="J404" ca="1">IF(AND(G404&lt;&gt;"",G404&lt;&gt;G403),MAX(IF(G$2:G$2001=G404,H$2:H$2001,"")),"")</f>
        <v/>
      </c>
      <c r="K404" t="str">
        <f t="array" aca="1" ref="K404" ca="1">IF(AND(G404&lt;&gt;"",G404&lt;&gt;G403),MAX(IF(G$2:G$2001=G404,I$2:I$2001,"")),"")</f>
        <v/>
      </c>
      <c r="L404" t="str">
        <f t="shared" ca="1" si="27"/>
        <v/>
      </c>
    </row>
    <row r="405" spans="2:12" x14ac:dyDescent="0.25">
      <c r="B405" t="str">
        <f t="shared" ca="1" si="25"/>
        <v/>
      </c>
      <c r="C405" t="str">
        <f t="shared" ca="1" si="24"/>
        <v/>
      </c>
      <c r="D405" s="156" t="str">
        <f t="array" aca="1" ref="D405" ca="1">IFERROR(IF(B405&lt;&gt;"",IF(OR(EXACT(OFFSET(Metadata!$A$1,0,0,Metadata!Metadata_Table_Length,1),C405)),1,""),""),"")</f>
        <v/>
      </c>
      <c r="E405" s="163" t="str">
        <f t="array" aca="1" ref="E405" ca="1">IF(B405&lt;&gt;"",IF(D405=1,OFFSET(Metadata!$B$1,MIN(IF(OFFSET(Metadata!$A$1,0,0,Metadata!Metadata_Table_Length,1)=C405,ROW(OFFSET(Metadata!$A$1,0,0,Metadata!Metadata_Table_Length,1))-1,"")),0),OFFSET(Metadata!$B$1,MIN(IF(OFFSET(Metadata!$A$1,0,0,Metadata!Metadata_Table_Length,1)=SUBSTITUTE(C405,"rawdatafilename","originalfilename"),ROW(OFFSET(Metadata!$A$1,0,0,Metadata!Metadata_Table_Length,1))-1,"")),0)),"")</f>
        <v/>
      </c>
      <c r="F405" t="str">
        <f t="shared" ca="1" si="26"/>
        <v/>
      </c>
      <c r="G405" t="str">
        <f t="array" aca="1" ref="G405" ca="1">IF(B405&lt;&gt;"",OFFSET(Metadata!$B$1,MIN(IF(OFFSET(Metadata!$A$1,0,0,Metadata!Metadata_Table_Length,1)=SUBSTITUTE(C405,"rawdatafilename","partnumber"),ROW(OFFSET(Metadata!$A$1,0,0,Metadata!Metadata_Table_Length,1))-1,"")),0),"")</f>
        <v/>
      </c>
      <c r="H405" t="str">
        <f t="array" aca="1" ref="H405" ca="1">IF(B405&lt;&gt;"",OFFSET(Metadata!$B$1,MIN(IF(OFFSET(Metadata!$A$1,0,0,Metadata!Metadata_Table_Length,1)=SUBSTITUTE(C405,"rawdatafilename","original_count"),ROW(OFFSET(Metadata!$A$1,0,0,Metadata!Metadata_Table_Length,1))-1,"")),0),"")</f>
        <v/>
      </c>
      <c r="I405" t="str">
        <f t="array" aca="1" ref="I405" ca="1">IF(B405&lt;&gt;"",OFFSET(Metadata!$B$1,MIN(IF(OFFSET(Metadata!$A$1,0,0,Metadata!Metadata_Table_Length,1)=SUBSTITUTE(C405,"rawdatafilename","count"),ROW(OFFSET(Metadata!$A$1,0,0,Metadata!Metadata_Table_Length,1))-1,"")),0),"")</f>
        <v/>
      </c>
      <c r="J405" t="str">
        <f t="array" aca="1" ref="J405" ca="1">IF(AND(G405&lt;&gt;"",G405&lt;&gt;G404),MAX(IF(G$2:G$2001=G405,H$2:H$2001,"")),"")</f>
        <v/>
      </c>
      <c r="K405" t="str">
        <f t="array" aca="1" ref="K405" ca="1">IF(AND(G405&lt;&gt;"",G405&lt;&gt;G404),MAX(IF(G$2:G$2001=G405,I$2:I$2001,"")),"")</f>
        <v/>
      </c>
      <c r="L405" t="str">
        <f t="shared" ca="1" si="27"/>
        <v/>
      </c>
    </row>
    <row r="406" spans="2:12" x14ac:dyDescent="0.25">
      <c r="B406" t="str">
        <f t="shared" ca="1" si="25"/>
        <v/>
      </c>
      <c r="C406" t="str">
        <f t="shared" ca="1" si="24"/>
        <v/>
      </c>
      <c r="D406" s="156" t="str">
        <f t="array" aca="1" ref="D406" ca="1">IFERROR(IF(B406&lt;&gt;"",IF(OR(EXACT(OFFSET(Metadata!$A$1,0,0,Metadata!Metadata_Table_Length,1),C406)),1,""),""),"")</f>
        <v/>
      </c>
      <c r="E406" s="163" t="str">
        <f t="array" aca="1" ref="E406" ca="1">IF(B406&lt;&gt;"",IF(D406=1,OFFSET(Metadata!$B$1,MIN(IF(OFFSET(Metadata!$A$1,0,0,Metadata!Metadata_Table_Length,1)=C406,ROW(OFFSET(Metadata!$A$1,0,0,Metadata!Metadata_Table_Length,1))-1,"")),0),OFFSET(Metadata!$B$1,MIN(IF(OFFSET(Metadata!$A$1,0,0,Metadata!Metadata_Table_Length,1)=SUBSTITUTE(C406,"rawdatafilename","originalfilename"),ROW(OFFSET(Metadata!$A$1,0,0,Metadata!Metadata_Table_Length,1))-1,"")),0)),"")</f>
        <v/>
      </c>
      <c r="F406" t="str">
        <f t="shared" ca="1" si="26"/>
        <v/>
      </c>
      <c r="G406" t="str">
        <f t="array" aca="1" ref="G406" ca="1">IF(B406&lt;&gt;"",OFFSET(Metadata!$B$1,MIN(IF(OFFSET(Metadata!$A$1,0,0,Metadata!Metadata_Table_Length,1)=SUBSTITUTE(C406,"rawdatafilename","partnumber"),ROW(OFFSET(Metadata!$A$1,0,0,Metadata!Metadata_Table_Length,1))-1,"")),0),"")</f>
        <v/>
      </c>
      <c r="H406" t="str">
        <f t="array" aca="1" ref="H406" ca="1">IF(B406&lt;&gt;"",OFFSET(Metadata!$B$1,MIN(IF(OFFSET(Metadata!$A$1,0,0,Metadata!Metadata_Table_Length,1)=SUBSTITUTE(C406,"rawdatafilename","original_count"),ROW(OFFSET(Metadata!$A$1,0,0,Metadata!Metadata_Table_Length,1))-1,"")),0),"")</f>
        <v/>
      </c>
      <c r="I406" t="str">
        <f t="array" aca="1" ref="I406" ca="1">IF(B406&lt;&gt;"",OFFSET(Metadata!$B$1,MIN(IF(OFFSET(Metadata!$A$1,0,0,Metadata!Metadata_Table_Length,1)=SUBSTITUTE(C406,"rawdatafilename","count"),ROW(OFFSET(Metadata!$A$1,0,0,Metadata!Metadata_Table_Length,1))-1,"")),0),"")</f>
        <v/>
      </c>
      <c r="J406" t="str">
        <f t="array" aca="1" ref="J406" ca="1">IF(AND(G406&lt;&gt;"",G406&lt;&gt;G405),MAX(IF(G$2:G$2001=G406,H$2:H$2001,"")),"")</f>
        <v/>
      </c>
      <c r="K406" t="str">
        <f t="array" aca="1" ref="K406" ca="1">IF(AND(G406&lt;&gt;"",G406&lt;&gt;G405),MAX(IF(G$2:G$2001=G406,I$2:I$2001,"")),"")</f>
        <v/>
      </c>
      <c r="L406" t="str">
        <f t="shared" ca="1" si="27"/>
        <v/>
      </c>
    </row>
    <row r="407" spans="2:12" x14ac:dyDescent="0.25">
      <c r="B407" t="str">
        <f t="shared" ca="1" si="25"/>
        <v/>
      </c>
      <c r="C407" t="str">
        <f t="shared" ca="1" si="24"/>
        <v/>
      </c>
      <c r="D407" s="156" t="str">
        <f t="array" aca="1" ref="D407" ca="1">IFERROR(IF(B407&lt;&gt;"",IF(OR(EXACT(OFFSET(Metadata!$A$1,0,0,Metadata!Metadata_Table_Length,1),C407)),1,""),""),"")</f>
        <v/>
      </c>
      <c r="E407" s="163" t="str">
        <f t="array" aca="1" ref="E407" ca="1">IF(B407&lt;&gt;"",IF(D407=1,OFFSET(Metadata!$B$1,MIN(IF(OFFSET(Metadata!$A$1,0,0,Metadata!Metadata_Table_Length,1)=C407,ROW(OFFSET(Metadata!$A$1,0,0,Metadata!Metadata_Table_Length,1))-1,"")),0),OFFSET(Metadata!$B$1,MIN(IF(OFFSET(Metadata!$A$1,0,0,Metadata!Metadata_Table_Length,1)=SUBSTITUTE(C407,"rawdatafilename","originalfilename"),ROW(OFFSET(Metadata!$A$1,0,0,Metadata!Metadata_Table_Length,1))-1,"")),0)),"")</f>
        <v/>
      </c>
      <c r="F407" t="str">
        <f t="shared" ca="1" si="26"/>
        <v/>
      </c>
      <c r="G407" t="str">
        <f t="array" aca="1" ref="G407" ca="1">IF(B407&lt;&gt;"",OFFSET(Metadata!$B$1,MIN(IF(OFFSET(Metadata!$A$1,0,0,Metadata!Metadata_Table_Length,1)=SUBSTITUTE(C407,"rawdatafilename","partnumber"),ROW(OFFSET(Metadata!$A$1,0,0,Metadata!Metadata_Table_Length,1))-1,"")),0),"")</f>
        <v/>
      </c>
      <c r="H407" t="str">
        <f t="array" aca="1" ref="H407" ca="1">IF(B407&lt;&gt;"",OFFSET(Metadata!$B$1,MIN(IF(OFFSET(Metadata!$A$1,0,0,Metadata!Metadata_Table_Length,1)=SUBSTITUTE(C407,"rawdatafilename","original_count"),ROW(OFFSET(Metadata!$A$1,0,0,Metadata!Metadata_Table_Length,1))-1,"")),0),"")</f>
        <v/>
      </c>
      <c r="I407" t="str">
        <f t="array" aca="1" ref="I407" ca="1">IF(B407&lt;&gt;"",OFFSET(Metadata!$B$1,MIN(IF(OFFSET(Metadata!$A$1,0,0,Metadata!Metadata_Table_Length,1)=SUBSTITUTE(C407,"rawdatafilename","count"),ROW(OFFSET(Metadata!$A$1,0,0,Metadata!Metadata_Table_Length,1))-1,"")),0),"")</f>
        <v/>
      </c>
      <c r="J407" t="str">
        <f t="array" aca="1" ref="J407" ca="1">IF(AND(G407&lt;&gt;"",G407&lt;&gt;G406),MAX(IF(G$2:G$2001=G407,H$2:H$2001,"")),"")</f>
        <v/>
      </c>
      <c r="K407" t="str">
        <f t="array" aca="1" ref="K407" ca="1">IF(AND(G407&lt;&gt;"",G407&lt;&gt;G406),MAX(IF(G$2:G$2001=G407,I$2:I$2001,"")),"")</f>
        <v/>
      </c>
      <c r="L407" t="str">
        <f t="shared" ca="1" si="27"/>
        <v/>
      </c>
    </row>
    <row r="408" spans="2:12" x14ac:dyDescent="0.25">
      <c r="B408" t="str">
        <f t="shared" ca="1" si="25"/>
        <v/>
      </c>
      <c r="C408" t="str">
        <f t="shared" ca="1" si="24"/>
        <v/>
      </c>
      <c r="D408" s="156" t="str">
        <f t="array" aca="1" ref="D408" ca="1">IFERROR(IF(B408&lt;&gt;"",IF(OR(EXACT(OFFSET(Metadata!$A$1,0,0,Metadata!Metadata_Table_Length,1),C408)),1,""),""),"")</f>
        <v/>
      </c>
      <c r="E408" s="163" t="str">
        <f t="array" aca="1" ref="E408" ca="1">IF(B408&lt;&gt;"",IF(D408=1,OFFSET(Metadata!$B$1,MIN(IF(OFFSET(Metadata!$A$1,0,0,Metadata!Metadata_Table_Length,1)=C408,ROW(OFFSET(Metadata!$A$1,0,0,Metadata!Metadata_Table_Length,1))-1,"")),0),OFFSET(Metadata!$B$1,MIN(IF(OFFSET(Metadata!$A$1,0,0,Metadata!Metadata_Table_Length,1)=SUBSTITUTE(C408,"rawdatafilename","originalfilename"),ROW(OFFSET(Metadata!$A$1,0,0,Metadata!Metadata_Table_Length,1))-1,"")),0)),"")</f>
        <v/>
      </c>
      <c r="F408" t="str">
        <f t="shared" ca="1" si="26"/>
        <v/>
      </c>
      <c r="G408" t="str">
        <f t="array" aca="1" ref="G408" ca="1">IF(B408&lt;&gt;"",OFFSET(Metadata!$B$1,MIN(IF(OFFSET(Metadata!$A$1,0,0,Metadata!Metadata_Table_Length,1)=SUBSTITUTE(C408,"rawdatafilename","partnumber"),ROW(OFFSET(Metadata!$A$1,0,0,Metadata!Metadata_Table_Length,1))-1,"")),0),"")</f>
        <v/>
      </c>
      <c r="H408" t="str">
        <f t="array" aca="1" ref="H408" ca="1">IF(B408&lt;&gt;"",OFFSET(Metadata!$B$1,MIN(IF(OFFSET(Metadata!$A$1,0,0,Metadata!Metadata_Table_Length,1)=SUBSTITUTE(C408,"rawdatafilename","original_count"),ROW(OFFSET(Metadata!$A$1,0,0,Metadata!Metadata_Table_Length,1))-1,"")),0),"")</f>
        <v/>
      </c>
      <c r="I408" t="str">
        <f t="array" aca="1" ref="I408" ca="1">IF(B408&lt;&gt;"",OFFSET(Metadata!$B$1,MIN(IF(OFFSET(Metadata!$A$1,0,0,Metadata!Metadata_Table_Length,1)=SUBSTITUTE(C408,"rawdatafilename","count"),ROW(OFFSET(Metadata!$A$1,0,0,Metadata!Metadata_Table_Length,1))-1,"")),0),"")</f>
        <v/>
      </c>
      <c r="J408" t="str">
        <f t="array" aca="1" ref="J408" ca="1">IF(AND(G408&lt;&gt;"",G408&lt;&gt;G407),MAX(IF(G$2:G$2001=G408,H$2:H$2001,"")),"")</f>
        <v/>
      </c>
      <c r="K408" t="str">
        <f t="array" aca="1" ref="K408" ca="1">IF(AND(G408&lt;&gt;"",G408&lt;&gt;G407),MAX(IF(G$2:G$2001=G408,I$2:I$2001,"")),"")</f>
        <v/>
      </c>
      <c r="L408" t="str">
        <f t="shared" ca="1" si="27"/>
        <v/>
      </c>
    </row>
    <row r="409" spans="2:12" x14ac:dyDescent="0.25">
      <c r="B409" t="str">
        <f t="shared" ca="1" si="25"/>
        <v/>
      </c>
      <c r="C409" t="str">
        <f t="shared" ca="1" si="24"/>
        <v/>
      </c>
      <c r="D409" s="156" t="str">
        <f t="array" aca="1" ref="D409" ca="1">IFERROR(IF(B409&lt;&gt;"",IF(OR(EXACT(OFFSET(Metadata!$A$1,0,0,Metadata!Metadata_Table_Length,1),C409)),1,""),""),"")</f>
        <v/>
      </c>
      <c r="E409" s="163" t="str">
        <f t="array" aca="1" ref="E409" ca="1">IF(B409&lt;&gt;"",IF(D409=1,OFFSET(Metadata!$B$1,MIN(IF(OFFSET(Metadata!$A$1,0,0,Metadata!Metadata_Table_Length,1)=C409,ROW(OFFSET(Metadata!$A$1,0,0,Metadata!Metadata_Table_Length,1))-1,"")),0),OFFSET(Metadata!$B$1,MIN(IF(OFFSET(Metadata!$A$1,0,0,Metadata!Metadata_Table_Length,1)=SUBSTITUTE(C409,"rawdatafilename","originalfilename"),ROW(OFFSET(Metadata!$A$1,0,0,Metadata!Metadata_Table_Length,1))-1,"")),0)),"")</f>
        <v/>
      </c>
      <c r="F409" t="str">
        <f t="shared" ca="1" si="26"/>
        <v/>
      </c>
      <c r="G409" t="str">
        <f t="array" aca="1" ref="G409" ca="1">IF(B409&lt;&gt;"",OFFSET(Metadata!$B$1,MIN(IF(OFFSET(Metadata!$A$1,0,0,Metadata!Metadata_Table_Length,1)=SUBSTITUTE(C409,"rawdatafilename","partnumber"),ROW(OFFSET(Metadata!$A$1,0,0,Metadata!Metadata_Table_Length,1))-1,"")),0),"")</f>
        <v/>
      </c>
      <c r="H409" t="str">
        <f t="array" aca="1" ref="H409" ca="1">IF(B409&lt;&gt;"",OFFSET(Metadata!$B$1,MIN(IF(OFFSET(Metadata!$A$1,0,0,Metadata!Metadata_Table_Length,1)=SUBSTITUTE(C409,"rawdatafilename","original_count"),ROW(OFFSET(Metadata!$A$1,0,0,Metadata!Metadata_Table_Length,1))-1,"")),0),"")</f>
        <v/>
      </c>
      <c r="I409" t="str">
        <f t="array" aca="1" ref="I409" ca="1">IF(B409&lt;&gt;"",OFFSET(Metadata!$B$1,MIN(IF(OFFSET(Metadata!$A$1,0,0,Metadata!Metadata_Table_Length,1)=SUBSTITUTE(C409,"rawdatafilename","count"),ROW(OFFSET(Metadata!$A$1,0,0,Metadata!Metadata_Table_Length,1))-1,"")),0),"")</f>
        <v/>
      </c>
      <c r="J409" t="str">
        <f t="array" aca="1" ref="J409" ca="1">IF(AND(G409&lt;&gt;"",G409&lt;&gt;G408),MAX(IF(G$2:G$2001=G409,H$2:H$2001,"")),"")</f>
        <v/>
      </c>
      <c r="K409" t="str">
        <f t="array" aca="1" ref="K409" ca="1">IF(AND(G409&lt;&gt;"",G409&lt;&gt;G408),MAX(IF(G$2:G$2001=G409,I$2:I$2001,"")),"")</f>
        <v/>
      </c>
      <c r="L409" t="str">
        <f t="shared" ca="1" si="27"/>
        <v/>
      </c>
    </row>
    <row r="410" spans="2:12" x14ac:dyDescent="0.25">
      <c r="B410" t="str">
        <f t="shared" ca="1" si="25"/>
        <v/>
      </c>
      <c r="C410" t="str">
        <f t="shared" ca="1" si="24"/>
        <v/>
      </c>
      <c r="D410" s="156" t="str">
        <f t="array" aca="1" ref="D410" ca="1">IFERROR(IF(B410&lt;&gt;"",IF(OR(EXACT(OFFSET(Metadata!$A$1,0,0,Metadata!Metadata_Table_Length,1),C410)),1,""),""),"")</f>
        <v/>
      </c>
      <c r="E410" s="163" t="str">
        <f t="array" aca="1" ref="E410" ca="1">IF(B410&lt;&gt;"",IF(D410=1,OFFSET(Metadata!$B$1,MIN(IF(OFFSET(Metadata!$A$1,0,0,Metadata!Metadata_Table_Length,1)=C410,ROW(OFFSET(Metadata!$A$1,0,0,Metadata!Metadata_Table_Length,1))-1,"")),0),OFFSET(Metadata!$B$1,MIN(IF(OFFSET(Metadata!$A$1,0,0,Metadata!Metadata_Table_Length,1)=SUBSTITUTE(C410,"rawdatafilename","originalfilename"),ROW(OFFSET(Metadata!$A$1,0,0,Metadata!Metadata_Table_Length,1))-1,"")),0)),"")</f>
        <v/>
      </c>
      <c r="F410" t="str">
        <f t="shared" ca="1" si="26"/>
        <v/>
      </c>
      <c r="G410" t="str">
        <f t="array" aca="1" ref="G410" ca="1">IF(B410&lt;&gt;"",OFFSET(Metadata!$B$1,MIN(IF(OFFSET(Metadata!$A$1,0,0,Metadata!Metadata_Table_Length,1)=SUBSTITUTE(C410,"rawdatafilename","partnumber"),ROW(OFFSET(Metadata!$A$1,0,0,Metadata!Metadata_Table_Length,1))-1,"")),0),"")</f>
        <v/>
      </c>
      <c r="H410" t="str">
        <f t="array" aca="1" ref="H410" ca="1">IF(B410&lt;&gt;"",OFFSET(Metadata!$B$1,MIN(IF(OFFSET(Metadata!$A$1,0,0,Metadata!Metadata_Table_Length,1)=SUBSTITUTE(C410,"rawdatafilename","original_count"),ROW(OFFSET(Metadata!$A$1,0,0,Metadata!Metadata_Table_Length,1))-1,"")),0),"")</f>
        <v/>
      </c>
      <c r="I410" t="str">
        <f t="array" aca="1" ref="I410" ca="1">IF(B410&lt;&gt;"",OFFSET(Metadata!$B$1,MIN(IF(OFFSET(Metadata!$A$1,0,0,Metadata!Metadata_Table_Length,1)=SUBSTITUTE(C410,"rawdatafilename","count"),ROW(OFFSET(Metadata!$A$1,0,0,Metadata!Metadata_Table_Length,1))-1,"")),0),"")</f>
        <v/>
      </c>
      <c r="J410" t="str">
        <f t="array" aca="1" ref="J410" ca="1">IF(AND(G410&lt;&gt;"",G410&lt;&gt;G409),MAX(IF(G$2:G$2001=G410,H$2:H$2001,"")),"")</f>
        <v/>
      </c>
      <c r="K410" t="str">
        <f t="array" aca="1" ref="K410" ca="1">IF(AND(G410&lt;&gt;"",G410&lt;&gt;G409),MAX(IF(G$2:G$2001=G410,I$2:I$2001,"")),"")</f>
        <v/>
      </c>
      <c r="L410" t="str">
        <f t="shared" ca="1" si="27"/>
        <v/>
      </c>
    </row>
    <row r="411" spans="2:12" x14ac:dyDescent="0.25">
      <c r="B411" t="str">
        <f t="shared" ca="1" si="25"/>
        <v/>
      </c>
      <c r="C411" t="str">
        <f t="shared" ca="1" si="24"/>
        <v/>
      </c>
      <c r="D411" s="156" t="str">
        <f t="array" aca="1" ref="D411" ca="1">IFERROR(IF(B411&lt;&gt;"",IF(OR(EXACT(OFFSET(Metadata!$A$1,0,0,Metadata!Metadata_Table_Length,1),C411)),1,""),""),"")</f>
        <v/>
      </c>
      <c r="E411" s="163" t="str">
        <f t="array" aca="1" ref="E411" ca="1">IF(B411&lt;&gt;"",IF(D411=1,OFFSET(Metadata!$B$1,MIN(IF(OFFSET(Metadata!$A$1,0,0,Metadata!Metadata_Table_Length,1)=C411,ROW(OFFSET(Metadata!$A$1,0,0,Metadata!Metadata_Table_Length,1))-1,"")),0),OFFSET(Metadata!$B$1,MIN(IF(OFFSET(Metadata!$A$1,0,0,Metadata!Metadata_Table_Length,1)=SUBSTITUTE(C411,"rawdatafilename","originalfilename"),ROW(OFFSET(Metadata!$A$1,0,0,Metadata!Metadata_Table_Length,1))-1,"")),0)),"")</f>
        <v/>
      </c>
      <c r="F411" t="str">
        <f t="shared" ca="1" si="26"/>
        <v/>
      </c>
      <c r="G411" t="str">
        <f t="array" aca="1" ref="G411" ca="1">IF(B411&lt;&gt;"",OFFSET(Metadata!$B$1,MIN(IF(OFFSET(Metadata!$A$1,0,0,Metadata!Metadata_Table_Length,1)=SUBSTITUTE(C411,"rawdatafilename","partnumber"),ROW(OFFSET(Metadata!$A$1,0,0,Metadata!Metadata_Table_Length,1))-1,"")),0),"")</f>
        <v/>
      </c>
      <c r="H411" t="str">
        <f t="array" aca="1" ref="H411" ca="1">IF(B411&lt;&gt;"",OFFSET(Metadata!$B$1,MIN(IF(OFFSET(Metadata!$A$1,0,0,Metadata!Metadata_Table_Length,1)=SUBSTITUTE(C411,"rawdatafilename","original_count"),ROW(OFFSET(Metadata!$A$1,0,0,Metadata!Metadata_Table_Length,1))-1,"")),0),"")</f>
        <v/>
      </c>
      <c r="I411" t="str">
        <f t="array" aca="1" ref="I411" ca="1">IF(B411&lt;&gt;"",OFFSET(Metadata!$B$1,MIN(IF(OFFSET(Metadata!$A$1,0,0,Metadata!Metadata_Table_Length,1)=SUBSTITUTE(C411,"rawdatafilename","count"),ROW(OFFSET(Metadata!$A$1,0,0,Metadata!Metadata_Table_Length,1))-1,"")),0),"")</f>
        <v/>
      </c>
      <c r="J411" t="str">
        <f t="array" aca="1" ref="J411" ca="1">IF(AND(G411&lt;&gt;"",G411&lt;&gt;G410),MAX(IF(G$2:G$2001=G411,H$2:H$2001,"")),"")</f>
        <v/>
      </c>
      <c r="K411" t="str">
        <f t="array" aca="1" ref="K411" ca="1">IF(AND(G411&lt;&gt;"",G411&lt;&gt;G410),MAX(IF(G$2:G$2001=G411,I$2:I$2001,"")),"")</f>
        <v/>
      </c>
      <c r="L411" t="str">
        <f t="shared" ca="1" si="27"/>
        <v/>
      </c>
    </row>
    <row r="412" spans="2:12" x14ac:dyDescent="0.25">
      <c r="B412" t="str">
        <f t="shared" ca="1" si="25"/>
        <v/>
      </c>
      <c r="C412" t="str">
        <f t="shared" ca="1" si="24"/>
        <v/>
      </c>
      <c r="D412" s="156" t="str">
        <f t="array" aca="1" ref="D412" ca="1">IFERROR(IF(B412&lt;&gt;"",IF(OR(EXACT(OFFSET(Metadata!$A$1,0,0,Metadata!Metadata_Table_Length,1),C412)),1,""),""),"")</f>
        <v/>
      </c>
      <c r="E412" s="163" t="str">
        <f t="array" aca="1" ref="E412" ca="1">IF(B412&lt;&gt;"",IF(D412=1,OFFSET(Metadata!$B$1,MIN(IF(OFFSET(Metadata!$A$1,0,0,Metadata!Metadata_Table_Length,1)=C412,ROW(OFFSET(Metadata!$A$1,0,0,Metadata!Metadata_Table_Length,1))-1,"")),0),OFFSET(Metadata!$B$1,MIN(IF(OFFSET(Metadata!$A$1,0,0,Metadata!Metadata_Table_Length,1)=SUBSTITUTE(C412,"rawdatafilename","originalfilename"),ROW(OFFSET(Metadata!$A$1,0,0,Metadata!Metadata_Table_Length,1))-1,"")),0)),"")</f>
        <v/>
      </c>
      <c r="F412" t="str">
        <f t="shared" ca="1" si="26"/>
        <v/>
      </c>
      <c r="G412" t="str">
        <f t="array" aca="1" ref="G412" ca="1">IF(B412&lt;&gt;"",OFFSET(Metadata!$B$1,MIN(IF(OFFSET(Metadata!$A$1,0,0,Metadata!Metadata_Table_Length,1)=SUBSTITUTE(C412,"rawdatafilename","partnumber"),ROW(OFFSET(Metadata!$A$1,0,0,Metadata!Metadata_Table_Length,1))-1,"")),0),"")</f>
        <v/>
      </c>
      <c r="H412" t="str">
        <f t="array" aca="1" ref="H412" ca="1">IF(B412&lt;&gt;"",OFFSET(Metadata!$B$1,MIN(IF(OFFSET(Metadata!$A$1,0,0,Metadata!Metadata_Table_Length,1)=SUBSTITUTE(C412,"rawdatafilename","original_count"),ROW(OFFSET(Metadata!$A$1,0,0,Metadata!Metadata_Table_Length,1))-1,"")),0),"")</f>
        <v/>
      </c>
      <c r="I412" t="str">
        <f t="array" aca="1" ref="I412" ca="1">IF(B412&lt;&gt;"",OFFSET(Metadata!$B$1,MIN(IF(OFFSET(Metadata!$A$1,0,0,Metadata!Metadata_Table_Length,1)=SUBSTITUTE(C412,"rawdatafilename","count"),ROW(OFFSET(Metadata!$A$1,0,0,Metadata!Metadata_Table_Length,1))-1,"")),0),"")</f>
        <v/>
      </c>
      <c r="J412" t="str">
        <f t="array" aca="1" ref="J412" ca="1">IF(AND(G412&lt;&gt;"",G412&lt;&gt;G411),MAX(IF(G$2:G$2001=G412,H$2:H$2001,"")),"")</f>
        <v/>
      </c>
      <c r="K412" t="str">
        <f t="array" aca="1" ref="K412" ca="1">IF(AND(G412&lt;&gt;"",G412&lt;&gt;G411),MAX(IF(G$2:G$2001=G412,I$2:I$2001,"")),"")</f>
        <v/>
      </c>
      <c r="L412" t="str">
        <f t="shared" ca="1" si="27"/>
        <v/>
      </c>
    </row>
    <row r="413" spans="2:12" x14ac:dyDescent="0.25">
      <c r="B413" t="str">
        <f t="shared" ca="1" si="25"/>
        <v/>
      </c>
      <c r="C413" t="str">
        <f t="shared" ca="1" si="24"/>
        <v/>
      </c>
      <c r="D413" s="156" t="str">
        <f t="array" aca="1" ref="D413" ca="1">IFERROR(IF(B413&lt;&gt;"",IF(OR(EXACT(OFFSET(Metadata!$A$1,0,0,Metadata!Metadata_Table_Length,1),C413)),1,""),""),"")</f>
        <v/>
      </c>
      <c r="E413" s="163" t="str">
        <f t="array" aca="1" ref="E413" ca="1">IF(B413&lt;&gt;"",IF(D413=1,OFFSET(Metadata!$B$1,MIN(IF(OFFSET(Metadata!$A$1,0,0,Metadata!Metadata_Table_Length,1)=C413,ROW(OFFSET(Metadata!$A$1,0,0,Metadata!Metadata_Table_Length,1))-1,"")),0),OFFSET(Metadata!$B$1,MIN(IF(OFFSET(Metadata!$A$1,0,0,Metadata!Metadata_Table_Length,1)=SUBSTITUTE(C413,"rawdatafilename","originalfilename"),ROW(OFFSET(Metadata!$A$1,0,0,Metadata!Metadata_Table_Length,1))-1,"")),0)),"")</f>
        <v/>
      </c>
      <c r="F413" t="str">
        <f t="shared" ca="1" si="26"/>
        <v/>
      </c>
      <c r="G413" t="str">
        <f t="array" aca="1" ref="G413" ca="1">IF(B413&lt;&gt;"",OFFSET(Metadata!$B$1,MIN(IF(OFFSET(Metadata!$A$1,0,0,Metadata!Metadata_Table_Length,1)=SUBSTITUTE(C413,"rawdatafilename","partnumber"),ROW(OFFSET(Metadata!$A$1,0,0,Metadata!Metadata_Table_Length,1))-1,"")),0),"")</f>
        <v/>
      </c>
      <c r="H413" t="str">
        <f t="array" aca="1" ref="H413" ca="1">IF(B413&lt;&gt;"",OFFSET(Metadata!$B$1,MIN(IF(OFFSET(Metadata!$A$1,0,0,Metadata!Metadata_Table_Length,1)=SUBSTITUTE(C413,"rawdatafilename","original_count"),ROW(OFFSET(Metadata!$A$1,0,0,Metadata!Metadata_Table_Length,1))-1,"")),0),"")</f>
        <v/>
      </c>
      <c r="I413" t="str">
        <f t="array" aca="1" ref="I413" ca="1">IF(B413&lt;&gt;"",OFFSET(Metadata!$B$1,MIN(IF(OFFSET(Metadata!$A$1,0,0,Metadata!Metadata_Table_Length,1)=SUBSTITUTE(C413,"rawdatafilename","count"),ROW(OFFSET(Metadata!$A$1,0,0,Metadata!Metadata_Table_Length,1))-1,"")),0),"")</f>
        <v/>
      </c>
      <c r="J413" t="str">
        <f t="array" aca="1" ref="J413" ca="1">IF(AND(G413&lt;&gt;"",G413&lt;&gt;G412),MAX(IF(G$2:G$2001=G413,H$2:H$2001,"")),"")</f>
        <v/>
      </c>
      <c r="K413" t="str">
        <f t="array" aca="1" ref="K413" ca="1">IF(AND(G413&lt;&gt;"",G413&lt;&gt;G412),MAX(IF(G$2:G$2001=G413,I$2:I$2001,"")),"")</f>
        <v/>
      </c>
      <c r="L413" t="str">
        <f t="shared" ca="1" si="27"/>
        <v/>
      </c>
    </row>
    <row r="414" spans="2:12" x14ac:dyDescent="0.25">
      <c r="B414" t="str">
        <f t="shared" ca="1" si="25"/>
        <v/>
      </c>
      <c r="C414" t="str">
        <f t="shared" ca="1" si="24"/>
        <v/>
      </c>
      <c r="D414" s="156" t="str">
        <f t="array" aca="1" ref="D414" ca="1">IFERROR(IF(B414&lt;&gt;"",IF(OR(EXACT(OFFSET(Metadata!$A$1,0,0,Metadata!Metadata_Table_Length,1),C414)),1,""),""),"")</f>
        <v/>
      </c>
      <c r="E414" s="163" t="str">
        <f t="array" aca="1" ref="E414" ca="1">IF(B414&lt;&gt;"",IF(D414=1,OFFSET(Metadata!$B$1,MIN(IF(OFFSET(Metadata!$A$1,0,0,Metadata!Metadata_Table_Length,1)=C414,ROW(OFFSET(Metadata!$A$1,0,0,Metadata!Metadata_Table_Length,1))-1,"")),0),OFFSET(Metadata!$B$1,MIN(IF(OFFSET(Metadata!$A$1,0,0,Metadata!Metadata_Table_Length,1)=SUBSTITUTE(C414,"rawdatafilename","originalfilename"),ROW(OFFSET(Metadata!$A$1,0,0,Metadata!Metadata_Table_Length,1))-1,"")),0)),"")</f>
        <v/>
      </c>
      <c r="F414" t="str">
        <f t="shared" ca="1" si="26"/>
        <v/>
      </c>
      <c r="G414" t="str">
        <f t="array" aca="1" ref="G414" ca="1">IF(B414&lt;&gt;"",OFFSET(Metadata!$B$1,MIN(IF(OFFSET(Metadata!$A$1,0,0,Metadata!Metadata_Table_Length,1)=SUBSTITUTE(C414,"rawdatafilename","partnumber"),ROW(OFFSET(Metadata!$A$1,0,0,Metadata!Metadata_Table_Length,1))-1,"")),0),"")</f>
        <v/>
      </c>
      <c r="H414" t="str">
        <f t="array" aca="1" ref="H414" ca="1">IF(B414&lt;&gt;"",OFFSET(Metadata!$B$1,MIN(IF(OFFSET(Metadata!$A$1,0,0,Metadata!Metadata_Table_Length,1)=SUBSTITUTE(C414,"rawdatafilename","original_count"),ROW(OFFSET(Metadata!$A$1,0,0,Metadata!Metadata_Table_Length,1))-1,"")),0),"")</f>
        <v/>
      </c>
      <c r="I414" t="str">
        <f t="array" aca="1" ref="I414" ca="1">IF(B414&lt;&gt;"",OFFSET(Metadata!$B$1,MIN(IF(OFFSET(Metadata!$A$1,0,0,Metadata!Metadata_Table_Length,1)=SUBSTITUTE(C414,"rawdatafilename","count"),ROW(OFFSET(Metadata!$A$1,0,0,Metadata!Metadata_Table_Length,1))-1,"")),0),"")</f>
        <v/>
      </c>
      <c r="J414" t="str">
        <f t="array" aca="1" ref="J414" ca="1">IF(AND(G414&lt;&gt;"",G414&lt;&gt;G413),MAX(IF(G$2:G$2001=G414,H$2:H$2001,"")),"")</f>
        <v/>
      </c>
      <c r="K414" t="str">
        <f t="array" aca="1" ref="K414" ca="1">IF(AND(G414&lt;&gt;"",G414&lt;&gt;G413),MAX(IF(G$2:G$2001=G414,I$2:I$2001,"")),"")</f>
        <v/>
      </c>
      <c r="L414" t="str">
        <f t="shared" ca="1" si="27"/>
        <v/>
      </c>
    </row>
    <row r="415" spans="2:12" x14ac:dyDescent="0.25">
      <c r="B415" t="str">
        <f t="shared" ca="1" si="25"/>
        <v/>
      </c>
      <c r="C415" t="str">
        <f t="shared" ca="1" si="24"/>
        <v/>
      </c>
      <c r="D415" s="156" t="str">
        <f t="array" aca="1" ref="D415" ca="1">IFERROR(IF(B415&lt;&gt;"",IF(OR(EXACT(OFFSET(Metadata!$A$1,0,0,Metadata!Metadata_Table_Length,1),C415)),1,""),""),"")</f>
        <v/>
      </c>
      <c r="E415" s="163" t="str">
        <f t="array" aca="1" ref="E415" ca="1">IF(B415&lt;&gt;"",IF(D415=1,OFFSET(Metadata!$B$1,MIN(IF(OFFSET(Metadata!$A$1,0,0,Metadata!Metadata_Table_Length,1)=C415,ROW(OFFSET(Metadata!$A$1,0,0,Metadata!Metadata_Table_Length,1))-1,"")),0),OFFSET(Metadata!$B$1,MIN(IF(OFFSET(Metadata!$A$1,0,0,Metadata!Metadata_Table_Length,1)=SUBSTITUTE(C415,"rawdatafilename","originalfilename"),ROW(OFFSET(Metadata!$A$1,0,0,Metadata!Metadata_Table_Length,1))-1,"")),0)),"")</f>
        <v/>
      </c>
      <c r="F415" t="str">
        <f t="shared" ca="1" si="26"/>
        <v/>
      </c>
      <c r="G415" t="str">
        <f t="array" aca="1" ref="G415" ca="1">IF(B415&lt;&gt;"",OFFSET(Metadata!$B$1,MIN(IF(OFFSET(Metadata!$A$1,0,0,Metadata!Metadata_Table_Length,1)=SUBSTITUTE(C415,"rawdatafilename","partnumber"),ROW(OFFSET(Metadata!$A$1,0,0,Metadata!Metadata_Table_Length,1))-1,"")),0),"")</f>
        <v/>
      </c>
      <c r="H415" t="str">
        <f t="array" aca="1" ref="H415" ca="1">IF(B415&lt;&gt;"",OFFSET(Metadata!$B$1,MIN(IF(OFFSET(Metadata!$A$1,0,0,Metadata!Metadata_Table_Length,1)=SUBSTITUTE(C415,"rawdatafilename","original_count"),ROW(OFFSET(Metadata!$A$1,0,0,Metadata!Metadata_Table_Length,1))-1,"")),0),"")</f>
        <v/>
      </c>
      <c r="I415" t="str">
        <f t="array" aca="1" ref="I415" ca="1">IF(B415&lt;&gt;"",OFFSET(Metadata!$B$1,MIN(IF(OFFSET(Metadata!$A$1,0,0,Metadata!Metadata_Table_Length,1)=SUBSTITUTE(C415,"rawdatafilename","count"),ROW(OFFSET(Metadata!$A$1,0,0,Metadata!Metadata_Table_Length,1))-1,"")),0),"")</f>
        <v/>
      </c>
      <c r="J415" t="str">
        <f t="array" aca="1" ref="J415" ca="1">IF(AND(G415&lt;&gt;"",G415&lt;&gt;G414),MAX(IF(G$2:G$2001=G415,H$2:H$2001,"")),"")</f>
        <v/>
      </c>
      <c r="K415" t="str">
        <f t="array" aca="1" ref="K415" ca="1">IF(AND(G415&lt;&gt;"",G415&lt;&gt;G414),MAX(IF(G$2:G$2001=G415,I$2:I$2001,"")),"")</f>
        <v/>
      </c>
      <c r="L415" t="str">
        <f t="shared" ca="1" si="27"/>
        <v/>
      </c>
    </row>
    <row r="416" spans="2:12" x14ac:dyDescent="0.25">
      <c r="B416" t="str">
        <f t="shared" ca="1" si="25"/>
        <v/>
      </c>
      <c r="C416" t="str">
        <f t="shared" ca="1" si="24"/>
        <v/>
      </c>
      <c r="D416" s="156" t="str">
        <f t="array" aca="1" ref="D416" ca="1">IFERROR(IF(B416&lt;&gt;"",IF(OR(EXACT(OFFSET(Metadata!$A$1,0,0,Metadata!Metadata_Table_Length,1),C416)),1,""),""),"")</f>
        <v/>
      </c>
      <c r="E416" s="163" t="str">
        <f t="array" aca="1" ref="E416" ca="1">IF(B416&lt;&gt;"",IF(D416=1,OFFSET(Metadata!$B$1,MIN(IF(OFFSET(Metadata!$A$1,0,0,Metadata!Metadata_Table_Length,1)=C416,ROW(OFFSET(Metadata!$A$1,0,0,Metadata!Metadata_Table_Length,1))-1,"")),0),OFFSET(Metadata!$B$1,MIN(IF(OFFSET(Metadata!$A$1,0,0,Metadata!Metadata_Table_Length,1)=SUBSTITUTE(C416,"rawdatafilename","originalfilename"),ROW(OFFSET(Metadata!$A$1,0,0,Metadata!Metadata_Table_Length,1))-1,"")),0)),"")</f>
        <v/>
      </c>
      <c r="F416" t="str">
        <f t="shared" ca="1" si="26"/>
        <v/>
      </c>
      <c r="G416" t="str">
        <f t="array" aca="1" ref="G416" ca="1">IF(B416&lt;&gt;"",OFFSET(Metadata!$B$1,MIN(IF(OFFSET(Metadata!$A$1,0,0,Metadata!Metadata_Table_Length,1)=SUBSTITUTE(C416,"rawdatafilename","partnumber"),ROW(OFFSET(Metadata!$A$1,0,0,Metadata!Metadata_Table_Length,1))-1,"")),0),"")</f>
        <v/>
      </c>
      <c r="H416" t="str">
        <f t="array" aca="1" ref="H416" ca="1">IF(B416&lt;&gt;"",OFFSET(Metadata!$B$1,MIN(IF(OFFSET(Metadata!$A$1,0,0,Metadata!Metadata_Table_Length,1)=SUBSTITUTE(C416,"rawdatafilename","original_count"),ROW(OFFSET(Metadata!$A$1,0,0,Metadata!Metadata_Table_Length,1))-1,"")),0),"")</f>
        <v/>
      </c>
      <c r="I416" t="str">
        <f t="array" aca="1" ref="I416" ca="1">IF(B416&lt;&gt;"",OFFSET(Metadata!$B$1,MIN(IF(OFFSET(Metadata!$A$1,0,0,Metadata!Metadata_Table_Length,1)=SUBSTITUTE(C416,"rawdatafilename","count"),ROW(OFFSET(Metadata!$A$1,0,0,Metadata!Metadata_Table_Length,1))-1,"")),0),"")</f>
        <v/>
      </c>
      <c r="J416" t="str">
        <f t="array" aca="1" ref="J416" ca="1">IF(AND(G416&lt;&gt;"",G416&lt;&gt;G415),MAX(IF(G$2:G$2001=G416,H$2:H$2001,"")),"")</f>
        <v/>
      </c>
      <c r="K416" t="str">
        <f t="array" aca="1" ref="K416" ca="1">IF(AND(G416&lt;&gt;"",G416&lt;&gt;G415),MAX(IF(G$2:G$2001=G416,I$2:I$2001,"")),"")</f>
        <v/>
      </c>
      <c r="L416" t="str">
        <f t="shared" ca="1" si="27"/>
        <v/>
      </c>
    </row>
    <row r="417" spans="2:12" x14ac:dyDescent="0.25">
      <c r="B417" t="str">
        <f t="shared" ca="1" si="25"/>
        <v/>
      </c>
      <c r="C417" t="str">
        <f t="shared" ca="1" si="24"/>
        <v/>
      </c>
      <c r="D417" s="156" t="str">
        <f t="array" aca="1" ref="D417" ca="1">IFERROR(IF(B417&lt;&gt;"",IF(OR(EXACT(OFFSET(Metadata!$A$1,0,0,Metadata!Metadata_Table_Length,1),C417)),1,""),""),"")</f>
        <v/>
      </c>
      <c r="E417" s="163" t="str">
        <f t="array" aca="1" ref="E417" ca="1">IF(B417&lt;&gt;"",IF(D417=1,OFFSET(Metadata!$B$1,MIN(IF(OFFSET(Metadata!$A$1,0,0,Metadata!Metadata_Table_Length,1)=C417,ROW(OFFSET(Metadata!$A$1,0,0,Metadata!Metadata_Table_Length,1))-1,"")),0),OFFSET(Metadata!$B$1,MIN(IF(OFFSET(Metadata!$A$1,0,0,Metadata!Metadata_Table_Length,1)=SUBSTITUTE(C417,"rawdatafilename","originalfilename"),ROW(OFFSET(Metadata!$A$1,0,0,Metadata!Metadata_Table_Length,1))-1,"")),0)),"")</f>
        <v/>
      </c>
      <c r="F417" t="str">
        <f t="shared" ca="1" si="26"/>
        <v/>
      </c>
      <c r="G417" t="str">
        <f t="array" aca="1" ref="G417" ca="1">IF(B417&lt;&gt;"",OFFSET(Metadata!$B$1,MIN(IF(OFFSET(Metadata!$A$1,0,0,Metadata!Metadata_Table_Length,1)=SUBSTITUTE(C417,"rawdatafilename","partnumber"),ROW(OFFSET(Metadata!$A$1,0,0,Metadata!Metadata_Table_Length,1))-1,"")),0),"")</f>
        <v/>
      </c>
      <c r="H417" t="str">
        <f t="array" aca="1" ref="H417" ca="1">IF(B417&lt;&gt;"",OFFSET(Metadata!$B$1,MIN(IF(OFFSET(Metadata!$A$1,0,0,Metadata!Metadata_Table_Length,1)=SUBSTITUTE(C417,"rawdatafilename","original_count"),ROW(OFFSET(Metadata!$A$1,0,0,Metadata!Metadata_Table_Length,1))-1,"")),0),"")</f>
        <v/>
      </c>
      <c r="I417" t="str">
        <f t="array" aca="1" ref="I417" ca="1">IF(B417&lt;&gt;"",OFFSET(Metadata!$B$1,MIN(IF(OFFSET(Metadata!$A$1,0,0,Metadata!Metadata_Table_Length,1)=SUBSTITUTE(C417,"rawdatafilename","count"),ROW(OFFSET(Metadata!$A$1,0,0,Metadata!Metadata_Table_Length,1))-1,"")),0),"")</f>
        <v/>
      </c>
      <c r="J417" t="str">
        <f t="array" aca="1" ref="J417" ca="1">IF(AND(G417&lt;&gt;"",G417&lt;&gt;G416),MAX(IF(G$2:G$2001=G417,H$2:H$2001,"")),"")</f>
        <v/>
      </c>
      <c r="K417" t="str">
        <f t="array" aca="1" ref="K417" ca="1">IF(AND(G417&lt;&gt;"",G417&lt;&gt;G416),MAX(IF(G$2:G$2001=G417,I$2:I$2001,"")),"")</f>
        <v/>
      </c>
      <c r="L417" t="str">
        <f t="shared" ca="1" si="27"/>
        <v/>
      </c>
    </row>
    <row r="418" spans="2:12" x14ac:dyDescent="0.25">
      <c r="B418" t="str">
        <f t="shared" ca="1" si="25"/>
        <v/>
      </c>
      <c r="C418" t="str">
        <f t="shared" ca="1" si="24"/>
        <v/>
      </c>
      <c r="D418" s="156" t="str">
        <f t="array" aca="1" ref="D418" ca="1">IFERROR(IF(B418&lt;&gt;"",IF(OR(EXACT(OFFSET(Metadata!$A$1,0,0,Metadata!Metadata_Table_Length,1),C418)),1,""),""),"")</f>
        <v/>
      </c>
      <c r="E418" s="163" t="str">
        <f t="array" aca="1" ref="E418" ca="1">IF(B418&lt;&gt;"",IF(D418=1,OFFSET(Metadata!$B$1,MIN(IF(OFFSET(Metadata!$A$1,0,0,Metadata!Metadata_Table_Length,1)=C418,ROW(OFFSET(Metadata!$A$1,0,0,Metadata!Metadata_Table_Length,1))-1,"")),0),OFFSET(Metadata!$B$1,MIN(IF(OFFSET(Metadata!$A$1,0,0,Metadata!Metadata_Table_Length,1)=SUBSTITUTE(C418,"rawdatafilename","originalfilename"),ROW(OFFSET(Metadata!$A$1,0,0,Metadata!Metadata_Table_Length,1))-1,"")),0)),"")</f>
        <v/>
      </c>
      <c r="F418" t="str">
        <f t="shared" ca="1" si="26"/>
        <v/>
      </c>
      <c r="G418" t="str">
        <f t="array" aca="1" ref="G418" ca="1">IF(B418&lt;&gt;"",OFFSET(Metadata!$B$1,MIN(IF(OFFSET(Metadata!$A$1,0,0,Metadata!Metadata_Table_Length,1)=SUBSTITUTE(C418,"rawdatafilename","partnumber"),ROW(OFFSET(Metadata!$A$1,0,0,Metadata!Metadata_Table_Length,1))-1,"")),0),"")</f>
        <v/>
      </c>
      <c r="H418" t="str">
        <f t="array" aca="1" ref="H418" ca="1">IF(B418&lt;&gt;"",OFFSET(Metadata!$B$1,MIN(IF(OFFSET(Metadata!$A$1,0,0,Metadata!Metadata_Table_Length,1)=SUBSTITUTE(C418,"rawdatafilename","original_count"),ROW(OFFSET(Metadata!$A$1,0,0,Metadata!Metadata_Table_Length,1))-1,"")),0),"")</f>
        <v/>
      </c>
      <c r="I418" t="str">
        <f t="array" aca="1" ref="I418" ca="1">IF(B418&lt;&gt;"",OFFSET(Metadata!$B$1,MIN(IF(OFFSET(Metadata!$A$1,0,0,Metadata!Metadata_Table_Length,1)=SUBSTITUTE(C418,"rawdatafilename","count"),ROW(OFFSET(Metadata!$A$1,0,0,Metadata!Metadata_Table_Length,1))-1,"")),0),"")</f>
        <v/>
      </c>
      <c r="J418" t="str">
        <f t="array" aca="1" ref="J418" ca="1">IF(AND(G418&lt;&gt;"",G418&lt;&gt;G417),MAX(IF(G$2:G$2001=G418,H$2:H$2001,"")),"")</f>
        <v/>
      </c>
      <c r="K418" t="str">
        <f t="array" aca="1" ref="K418" ca="1">IF(AND(G418&lt;&gt;"",G418&lt;&gt;G417),MAX(IF(G$2:G$2001=G418,I$2:I$2001,"")),"")</f>
        <v/>
      </c>
      <c r="L418" t="str">
        <f t="shared" ca="1" si="27"/>
        <v/>
      </c>
    </row>
    <row r="419" spans="2:12" x14ac:dyDescent="0.25">
      <c r="B419" t="str">
        <f t="shared" ca="1" si="25"/>
        <v/>
      </c>
      <c r="C419" t="str">
        <f t="shared" ca="1" si="24"/>
        <v/>
      </c>
      <c r="D419" s="156" t="str">
        <f t="array" aca="1" ref="D419" ca="1">IFERROR(IF(B419&lt;&gt;"",IF(OR(EXACT(OFFSET(Metadata!$A$1,0,0,Metadata!Metadata_Table_Length,1),C419)),1,""),""),"")</f>
        <v/>
      </c>
      <c r="E419" s="163" t="str">
        <f t="array" aca="1" ref="E419" ca="1">IF(B419&lt;&gt;"",IF(D419=1,OFFSET(Metadata!$B$1,MIN(IF(OFFSET(Metadata!$A$1,0,0,Metadata!Metadata_Table_Length,1)=C419,ROW(OFFSET(Metadata!$A$1,0,0,Metadata!Metadata_Table_Length,1))-1,"")),0),OFFSET(Metadata!$B$1,MIN(IF(OFFSET(Metadata!$A$1,0,0,Metadata!Metadata_Table_Length,1)=SUBSTITUTE(C419,"rawdatafilename","originalfilename"),ROW(OFFSET(Metadata!$A$1,0,0,Metadata!Metadata_Table_Length,1))-1,"")),0)),"")</f>
        <v/>
      </c>
      <c r="F419" t="str">
        <f t="shared" ca="1" si="26"/>
        <v/>
      </c>
      <c r="G419" t="str">
        <f t="array" aca="1" ref="G419" ca="1">IF(B419&lt;&gt;"",OFFSET(Metadata!$B$1,MIN(IF(OFFSET(Metadata!$A$1,0,0,Metadata!Metadata_Table_Length,1)=SUBSTITUTE(C419,"rawdatafilename","partnumber"),ROW(OFFSET(Metadata!$A$1,0,0,Metadata!Metadata_Table_Length,1))-1,"")),0),"")</f>
        <v/>
      </c>
      <c r="H419" t="str">
        <f t="array" aca="1" ref="H419" ca="1">IF(B419&lt;&gt;"",OFFSET(Metadata!$B$1,MIN(IF(OFFSET(Metadata!$A$1,0,0,Metadata!Metadata_Table_Length,1)=SUBSTITUTE(C419,"rawdatafilename","original_count"),ROW(OFFSET(Metadata!$A$1,0,0,Metadata!Metadata_Table_Length,1))-1,"")),0),"")</f>
        <v/>
      </c>
      <c r="I419" t="str">
        <f t="array" aca="1" ref="I419" ca="1">IF(B419&lt;&gt;"",OFFSET(Metadata!$B$1,MIN(IF(OFFSET(Metadata!$A$1,0,0,Metadata!Metadata_Table_Length,1)=SUBSTITUTE(C419,"rawdatafilename","count"),ROW(OFFSET(Metadata!$A$1,0,0,Metadata!Metadata_Table_Length,1))-1,"")),0),"")</f>
        <v/>
      </c>
      <c r="J419" t="str">
        <f t="array" aca="1" ref="J419" ca="1">IF(AND(G419&lt;&gt;"",G419&lt;&gt;G418),MAX(IF(G$2:G$2001=G419,H$2:H$2001,"")),"")</f>
        <v/>
      </c>
      <c r="K419" t="str">
        <f t="array" aca="1" ref="K419" ca="1">IF(AND(G419&lt;&gt;"",G419&lt;&gt;G418),MAX(IF(G$2:G$2001=G419,I$2:I$2001,"")),"")</f>
        <v/>
      </c>
      <c r="L419" t="str">
        <f t="shared" ca="1" si="27"/>
        <v/>
      </c>
    </row>
    <row r="420" spans="2:12" x14ac:dyDescent="0.25">
      <c r="B420" t="str">
        <f t="shared" ca="1" si="25"/>
        <v/>
      </c>
      <c r="C420" t="str">
        <f t="shared" ca="1" si="24"/>
        <v/>
      </c>
      <c r="D420" s="156" t="str">
        <f t="array" aca="1" ref="D420" ca="1">IFERROR(IF(B420&lt;&gt;"",IF(OR(EXACT(OFFSET(Metadata!$A$1,0,0,Metadata!Metadata_Table_Length,1),C420)),1,""),""),"")</f>
        <v/>
      </c>
      <c r="E420" s="163" t="str">
        <f t="array" aca="1" ref="E420" ca="1">IF(B420&lt;&gt;"",IF(D420=1,OFFSET(Metadata!$B$1,MIN(IF(OFFSET(Metadata!$A$1,0,0,Metadata!Metadata_Table_Length,1)=C420,ROW(OFFSET(Metadata!$A$1,0,0,Metadata!Metadata_Table_Length,1))-1,"")),0),OFFSET(Metadata!$B$1,MIN(IF(OFFSET(Metadata!$A$1,0,0,Metadata!Metadata_Table_Length,1)=SUBSTITUTE(C420,"rawdatafilename","originalfilename"),ROW(OFFSET(Metadata!$A$1,0,0,Metadata!Metadata_Table_Length,1))-1,"")),0)),"")</f>
        <v/>
      </c>
      <c r="F420" t="str">
        <f t="shared" ca="1" si="26"/>
        <v/>
      </c>
      <c r="G420" t="str">
        <f t="array" aca="1" ref="G420" ca="1">IF(B420&lt;&gt;"",OFFSET(Metadata!$B$1,MIN(IF(OFFSET(Metadata!$A$1,0,0,Metadata!Metadata_Table_Length,1)=SUBSTITUTE(C420,"rawdatafilename","partnumber"),ROW(OFFSET(Metadata!$A$1,0,0,Metadata!Metadata_Table_Length,1))-1,"")),0),"")</f>
        <v/>
      </c>
      <c r="H420" t="str">
        <f t="array" aca="1" ref="H420" ca="1">IF(B420&lt;&gt;"",OFFSET(Metadata!$B$1,MIN(IF(OFFSET(Metadata!$A$1,0,0,Metadata!Metadata_Table_Length,1)=SUBSTITUTE(C420,"rawdatafilename","original_count"),ROW(OFFSET(Metadata!$A$1,0,0,Metadata!Metadata_Table_Length,1))-1,"")),0),"")</f>
        <v/>
      </c>
      <c r="I420" t="str">
        <f t="array" aca="1" ref="I420" ca="1">IF(B420&lt;&gt;"",OFFSET(Metadata!$B$1,MIN(IF(OFFSET(Metadata!$A$1,0,0,Metadata!Metadata_Table_Length,1)=SUBSTITUTE(C420,"rawdatafilename","count"),ROW(OFFSET(Metadata!$A$1,0,0,Metadata!Metadata_Table_Length,1))-1,"")),0),"")</f>
        <v/>
      </c>
      <c r="J420" t="str">
        <f t="array" aca="1" ref="J420" ca="1">IF(AND(G420&lt;&gt;"",G420&lt;&gt;G419),MAX(IF(G$2:G$2001=G420,H$2:H$2001,"")),"")</f>
        <v/>
      </c>
      <c r="K420" t="str">
        <f t="array" aca="1" ref="K420" ca="1">IF(AND(G420&lt;&gt;"",G420&lt;&gt;G419),MAX(IF(G$2:G$2001=G420,I$2:I$2001,"")),"")</f>
        <v/>
      </c>
      <c r="L420" t="str">
        <f t="shared" ca="1" si="27"/>
        <v/>
      </c>
    </row>
    <row r="421" spans="2:12" x14ac:dyDescent="0.25">
      <c r="B421" t="str">
        <f t="shared" ca="1" si="25"/>
        <v/>
      </c>
      <c r="C421" t="str">
        <f t="shared" ca="1" si="24"/>
        <v/>
      </c>
      <c r="D421" s="156" t="str">
        <f t="array" aca="1" ref="D421" ca="1">IFERROR(IF(B421&lt;&gt;"",IF(OR(EXACT(OFFSET(Metadata!$A$1,0,0,Metadata!Metadata_Table_Length,1),C421)),1,""),""),"")</f>
        <v/>
      </c>
      <c r="E421" s="163" t="str">
        <f t="array" aca="1" ref="E421" ca="1">IF(B421&lt;&gt;"",IF(D421=1,OFFSET(Metadata!$B$1,MIN(IF(OFFSET(Metadata!$A$1,0,0,Metadata!Metadata_Table_Length,1)=C421,ROW(OFFSET(Metadata!$A$1,0,0,Metadata!Metadata_Table_Length,1))-1,"")),0),OFFSET(Metadata!$B$1,MIN(IF(OFFSET(Metadata!$A$1,0,0,Metadata!Metadata_Table_Length,1)=SUBSTITUTE(C421,"rawdatafilename","originalfilename"),ROW(OFFSET(Metadata!$A$1,0,0,Metadata!Metadata_Table_Length,1))-1,"")),0)),"")</f>
        <v/>
      </c>
      <c r="F421" t="str">
        <f t="shared" ca="1" si="26"/>
        <v/>
      </c>
      <c r="G421" t="str">
        <f t="array" aca="1" ref="G421" ca="1">IF(B421&lt;&gt;"",OFFSET(Metadata!$B$1,MIN(IF(OFFSET(Metadata!$A$1,0,0,Metadata!Metadata_Table_Length,1)=SUBSTITUTE(C421,"rawdatafilename","partnumber"),ROW(OFFSET(Metadata!$A$1,0,0,Metadata!Metadata_Table_Length,1))-1,"")),0),"")</f>
        <v/>
      </c>
      <c r="H421" t="str">
        <f t="array" aca="1" ref="H421" ca="1">IF(B421&lt;&gt;"",OFFSET(Metadata!$B$1,MIN(IF(OFFSET(Metadata!$A$1,0,0,Metadata!Metadata_Table_Length,1)=SUBSTITUTE(C421,"rawdatafilename","original_count"),ROW(OFFSET(Metadata!$A$1,0,0,Metadata!Metadata_Table_Length,1))-1,"")),0),"")</f>
        <v/>
      </c>
      <c r="I421" t="str">
        <f t="array" aca="1" ref="I421" ca="1">IF(B421&lt;&gt;"",OFFSET(Metadata!$B$1,MIN(IF(OFFSET(Metadata!$A$1,0,0,Metadata!Metadata_Table_Length,1)=SUBSTITUTE(C421,"rawdatafilename","count"),ROW(OFFSET(Metadata!$A$1,0,0,Metadata!Metadata_Table_Length,1))-1,"")),0),"")</f>
        <v/>
      </c>
      <c r="J421" t="str">
        <f t="array" aca="1" ref="J421" ca="1">IF(AND(G421&lt;&gt;"",G421&lt;&gt;G420),MAX(IF(G$2:G$2001=G421,H$2:H$2001,"")),"")</f>
        <v/>
      </c>
      <c r="K421" t="str">
        <f t="array" aca="1" ref="K421" ca="1">IF(AND(G421&lt;&gt;"",G421&lt;&gt;G420),MAX(IF(G$2:G$2001=G421,I$2:I$2001,"")),"")</f>
        <v/>
      </c>
      <c r="L421" t="str">
        <f t="shared" ca="1" si="27"/>
        <v/>
      </c>
    </row>
    <row r="422" spans="2:12" x14ac:dyDescent="0.25">
      <c r="B422" t="str">
        <f t="shared" ca="1" si="25"/>
        <v/>
      </c>
      <c r="C422" t="str">
        <f t="shared" ca="1" si="24"/>
        <v/>
      </c>
      <c r="D422" s="156" t="str">
        <f t="array" aca="1" ref="D422" ca="1">IFERROR(IF(B422&lt;&gt;"",IF(OR(EXACT(OFFSET(Metadata!$A$1,0,0,Metadata!Metadata_Table_Length,1),C422)),1,""),""),"")</f>
        <v/>
      </c>
      <c r="E422" s="163" t="str">
        <f t="array" aca="1" ref="E422" ca="1">IF(B422&lt;&gt;"",IF(D422=1,OFFSET(Metadata!$B$1,MIN(IF(OFFSET(Metadata!$A$1,0,0,Metadata!Metadata_Table_Length,1)=C422,ROW(OFFSET(Metadata!$A$1,0,0,Metadata!Metadata_Table_Length,1))-1,"")),0),OFFSET(Metadata!$B$1,MIN(IF(OFFSET(Metadata!$A$1,0,0,Metadata!Metadata_Table_Length,1)=SUBSTITUTE(C422,"rawdatafilename","originalfilename"),ROW(OFFSET(Metadata!$A$1,0,0,Metadata!Metadata_Table_Length,1))-1,"")),0)),"")</f>
        <v/>
      </c>
      <c r="F422" t="str">
        <f t="shared" ca="1" si="26"/>
        <v/>
      </c>
      <c r="G422" t="str">
        <f t="array" aca="1" ref="G422" ca="1">IF(B422&lt;&gt;"",OFFSET(Metadata!$B$1,MIN(IF(OFFSET(Metadata!$A$1,0,0,Metadata!Metadata_Table_Length,1)=SUBSTITUTE(C422,"rawdatafilename","partnumber"),ROW(OFFSET(Metadata!$A$1,0,0,Metadata!Metadata_Table_Length,1))-1,"")),0),"")</f>
        <v/>
      </c>
      <c r="H422" t="str">
        <f t="array" aca="1" ref="H422" ca="1">IF(B422&lt;&gt;"",OFFSET(Metadata!$B$1,MIN(IF(OFFSET(Metadata!$A$1,0,0,Metadata!Metadata_Table_Length,1)=SUBSTITUTE(C422,"rawdatafilename","original_count"),ROW(OFFSET(Metadata!$A$1,0,0,Metadata!Metadata_Table_Length,1))-1,"")),0),"")</f>
        <v/>
      </c>
      <c r="I422" t="str">
        <f t="array" aca="1" ref="I422" ca="1">IF(B422&lt;&gt;"",OFFSET(Metadata!$B$1,MIN(IF(OFFSET(Metadata!$A$1,0,0,Metadata!Metadata_Table_Length,1)=SUBSTITUTE(C422,"rawdatafilename","count"),ROW(OFFSET(Metadata!$A$1,0,0,Metadata!Metadata_Table_Length,1))-1,"")),0),"")</f>
        <v/>
      </c>
      <c r="J422" t="str">
        <f t="array" aca="1" ref="J422" ca="1">IF(AND(G422&lt;&gt;"",G422&lt;&gt;G421),MAX(IF(G$2:G$2001=G422,H$2:H$2001,"")),"")</f>
        <v/>
      </c>
      <c r="K422" t="str">
        <f t="array" aca="1" ref="K422" ca="1">IF(AND(G422&lt;&gt;"",G422&lt;&gt;G421),MAX(IF(G$2:G$2001=G422,I$2:I$2001,"")),"")</f>
        <v/>
      </c>
      <c r="L422" t="str">
        <f t="shared" ca="1" si="27"/>
        <v/>
      </c>
    </row>
    <row r="423" spans="2:12" x14ac:dyDescent="0.25">
      <c r="B423" t="str">
        <f t="shared" ca="1" si="25"/>
        <v/>
      </c>
      <c r="C423" t="str">
        <f t="shared" ca="1" si="24"/>
        <v/>
      </c>
      <c r="D423" s="156" t="str">
        <f t="array" aca="1" ref="D423" ca="1">IFERROR(IF(B423&lt;&gt;"",IF(OR(EXACT(OFFSET(Metadata!$A$1,0,0,Metadata!Metadata_Table_Length,1),C423)),1,""),""),"")</f>
        <v/>
      </c>
      <c r="E423" s="163" t="str">
        <f t="array" aca="1" ref="E423" ca="1">IF(B423&lt;&gt;"",IF(D423=1,OFFSET(Metadata!$B$1,MIN(IF(OFFSET(Metadata!$A$1,0,0,Metadata!Metadata_Table_Length,1)=C423,ROW(OFFSET(Metadata!$A$1,0,0,Metadata!Metadata_Table_Length,1))-1,"")),0),OFFSET(Metadata!$B$1,MIN(IF(OFFSET(Metadata!$A$1,0,0,Metadata!Metadata_Table_Length,1)=SUBSTITUTE(C423,"rawdatafilename","originalfilename"),ROW(OFFSET(Metadata!$A$1,0,0,Metadata!Metadata_Table_Length,1))-1,"")),0)),"")</f>
        <v/>
      </c>
      <c r="F423" t="str">
        <f t="shared" ca="1" si="26"/>
        <v/>
      </c>
      <c r="G423" t="str">
        <f t="array" aca="1" ref="G423" ca="1">IF(B423&lt;&gt;"",OFFSET(Metadata!$B$1,MIN(IF(OFFSET(Metadata!$A$1,0,0,Metadata!Metadata_Table_Length,1)=SUBSTITUTE(C423,"rawdatafilename","partnumber"),ROW(OFFSET(Metadata!$A$1,0,0,Metadata!Metadata_Table_Length,1))-1,"")),0),"")</f>
        <v/>
      </c>
      <c r="H423" t="str">
        <f t="array" aca="1" ref="H423" ca="1">IF(B423&lt;&gt;"",OFFSET(Metadata!$B$1,MIN(IF(OFFSET(Metadata!$A$1,0,0,Metadata!Metadata_Table_Length,1)=SUBSTITUTE(C423,"rawdatafilename","original_count"),ROW(OFFSET(Metadata!$A$1,0,0,Metadata!Metadata_Table_Length,1))-1,"")),0),"")</f>
        <v/>
      </c>
      <c r="I423" t="str">
        <f t="array" aca="1" ref="I423" ca="1">IF(B423&lt;&gt;"",OFFSET(Metadata!$B$1,MIN(IF(OFFSET(Metadata!$A$1,0,0,Metadata!Metadata_Table_Length,1)=SUBSTITUTE(C423,"rawdatafilename","count"),ROW(OFFSET(Metadata!$A$1,0,0,Metadata!Metadata_Table_Length,1))-1,"")),0),"")</f>
        <v/>
      </c>
      <c r="J423" t="str">
        <f t="array" aca="1" ref="J423" ca="1">IF(AND(G423&lt;&gt;"",G423&lt;&gt;G422),MAX(IF(G$2:G$2001=G423,H$2:H$2001,"")),"")</f>
        <v/>
      </c>
      <c r="K423" t="str">
        <f t="array" aca="1" ref="K423" ca="1">IF(AND(G423&lt;&gt;"",G423&lt;&gt;G422),MAX(IF(G$2:G$2001=G423,I$2:I$2001,"")),"")</f>
        <v/>
      </c>
      <c r="L423" t="str">
        <f t="shared" ca="1" si="27"/>
        <v/>
      </c>
    </row>
    <row r="424" spans="2:12" x14ac:dyDescent="0.25">
      <c r="B424" t="str">
        <f t="shared" ca="1" si="25"/>
        <v/>
      </c>
      <c r="C424" t="str">
        <f t="shared" ca="1" si="24"/>
        <v/>
      </c>
      <c r="D424" s="156" t="str">
        <f t="array" aca="1" ref="D424" ca="1">IFERROR(IF(B424&lt;&gt;"",IF(OR(EXACT(OFFSET(Metadata!$A$1,0,0,Metadata!Metadata_Table_Length,1),C424)),1,""),""),"")</f>
        <v/>
      </c>
      <c r="E424" s="163" t="str">
        <f t="array" aca="1" ref="E424" ca="1">IF(B424&lt;&gt;"",IF(D424=1,OFFSET(Metadata!$B$1,MIN(IF(OFFSET(Metadata!$A$1,0,0,Metadata!Metadata_Table_Length,1)=C424,ROW(OFFSET(Metadata!$A$1,0,0,Metadata!Metadata_Table_Length,1))-1,"")),0),OFFSET(Metadata!$B$1,MIN(IF(OFFSET(Metadata!$A$1,0,0,Metadata!Metadata_Table_Length,1)=SUBSTITUTE(C424,"rawdatafilename","originalfilename"),ROW(OFFSET(Metadata!$A$1,0,0,Metadata!Metadata_Table_Length,1))-1,"")),0)),"")</f>
        <v/>
      </c>
      <c r="F424" t="str">
        <f t="shared" ca="1" si="26"/>
        <v/>
      </c>
      <c r="G424" t="str">
        <f t="array" aca="1" ref="G424" ca="1">IF(B424&lt;&gt;"",OFFSET(Metadata!$B$1,MIN(IF(OFFSET(Metadata!$A$1,0,0,Metadata!Metadata_Table_Length,1)=SUBSTITUTE(C424,"rawdatafilename","partnumber"),ROW(OFFSET(Metadata!$A$1,0,0,Metadata!Metadata_Table_Length,1))-1,"")),0),"")</f>
        <v/>
      </c>
      <c r="H424" t="str">
        <f t="array" aca="1" ref="H424" ca="1">IF(B424&lt;&gt;"",OFFSET(Metadata!$B$1,MIN(IF(OFFSET(Metadata!$A$1,0,0,Metadata!Metadata_Table_Length,1)=SUBSTITUTE(C424,"rawdatafilename","original_count"),ROW(OFFSET(Metadata!$A$1,0,0,Metadata!Metadata_Table_Length,1))-1,"")),0),"")</f>
        <v/>
      </c>
      <c r="I424" t="str">
        <f t="array" aca="1" ref="I424" ca="1">IF(B424&lt;&gt;"",OFFSET(Metadata!$B$1,MIN(IF(OFFSET(Metadata!$A$1,0,0,Metadata!Metadata_Table_Length,1)=SUBSTITUTE(C424,"rawdatafilename","count"),ROW(OFFSET(Metadata!$A$1,0,0,Metadata!Metadata_Table_Length,1))-1,"")),0),"")</f>
        <v/>
      </c>
      <c r="J424" t="str">
        <f t="array" aca="1" ref="J424" ca="1">IF(AND(G424&lt;&gt;"",G424&lt;&gt;G423),MAX(IF(G$2:G$2001=G424,H$2:H$2001,"")),"")</f>
        <v/>
      </c>
      <c r="K424" t="str">
        <f t="array" aca="1" ref="K424" ca="1">IF(AND(G424&lt;&gt;"",G424&lt;&gt;G423),MAX(IF(G$2:G$2001=G424,I$2:I$2001,"")),"")</f>
        <v/>
      </c>
      <c r="L424" t="str">
        <f t="shared" ca="1" si="27"/>
        <v/>
      </c>
    </row>
    <row r="425" spans="2:12" x14ac:dyDescent="0.25">
      <c r="B425" t="str">
        <f t="shared" ca="1" si="25"/>
        <v/>
      </c>
      <c r="C425" t="str">
        <f t="shared" ca="1" si="24"/>
        <v/>
      </c>
      <c r="D425" s="156" t="str">
        <f t="array" aca="1" ref="D425" ca="1">IFERROR(IF(B425&lt;&gt;"",IF(OR(EXACT(OFFSET(Metadata!$A$1,0,0,Metadata!Metadata_Table_Length,1),C425)),1,""),""),"")</f>
        <v/>
      </c>
      <c r="E425" s="163" t="str">
        <f t="array" aca="1" ref="E425" ca="1">IF(B425&lt;&gt;"",IF(D425=1,OFFSET(Metadata!$B$1,MIN(IF(OFFSET(Metadata!$A$1,0,0,Metadata!Metadata_Table_Length,1)=C425,ROW(OFFSET(Metadata!$A$1,0,0,Metadata!Metadata_Table_Length,1))-1,"")),0),OFFSET(Metadata!$B$1,MIN(IF(OFFSET(Metadata!$A$1,0,0,Metadata!Metadata_Table_Length,1)=SUBSTITUTE(C425,"rawdatafilename","originalfilename"),ROW(OFFSET(Metadata!$A$1,0,0,Metadata!Metadata_Table_Length,1))-1,"")),0)),"")</f>
        <v/>
      </c>
      <c r="F425" t="str">
        <f t="shared" ca="1" si="26"/>
        <v/>
      </c>
      <c r="G425" t="str">
        <f t="array" aca="1" ref="G425" ca="1">IF(B425&lt;&gt;"",OFFSET(Metadata!$B$1,MIN(IF(OFFSET(Metadata!$A$1,0,0,Metadata!Metadata_Table_Length,1)=SUBSTITUTE(C425,"rawdatafilename","partnumber"),ROW(OFFSET(Metadata!$A$1,0,0,Metadata!Metadata_Table_Length,1))-1,"")),0),"")</f>
        <v/>
      </c>
      <c r="H425" t="str">
        <f t="array" aca="1" ref="H425" ca="1">IF(B425&lt;&gt;"",OFFSET(Metadata!$B$1,MIN(IF(OFFSET(Metadata!$A$1,0,0,Metadata!Metadata_Table_Length,1)=SUBSTITUTE(C425,"rawdatafilename","original_count"),ROW(OFFSET(Metadata!$A$1,0,0,Metadata!Metadata_Table_Length,1))-1,"")),0),"")</f>
        <v/>
      </c>
      <c r="I425" t="str">
        <f t="array" aca="1" ref="I425" ca="1">IF(B425&lt;&gt;"",OFFSET(Metadata!$B$1,MIN(IF(OFFSET(Metadata!$A$1,0,0,Metadata!Metadata_Table_Length,1)=SUBSTITUTE(C425,"rawdatafilename","count"),ROW(OFFSET(Metadata!$A$1,0,0,Metadata!Metadata_Table_Length,1))-1,"")),0),"")</f>
        <v/>
      </c>
      <c r="J425" t="str">
        <f t="array" aca="1" ref="J425" ca="1">IF(AND(G425&lt;&gt;"",G425&lt;&gt;G424),MAX(IF(G$2:G$2001=G425,H$2:H$2001,"")),"")</f>
        <v/>
      </c>
      <c r="K425" t="str">
        <f t="array" aca="1" ref="K425" ca="1">IF(AND(G425&lt;&gt;"",G425&lt;&gt;G424),MAX(IF(G$2:G$2001=G425,I$2:I$2001,"")),"")</f>
        <v/>
      </c>
      <c r="L425" t="str">
        <f t="shared" ca="1" si="27"/>
        <v/>
      </c>
    </row>
    <row r="426" spans="2:12" x14ac:dyDescent="0.25">
      <c r="B426" t="str">
        <f t="shared" ca="1" si="25"/>
        <v/>
      </c>
      <c r="C426" t="str">
        <f t="shared" ca="1" si="24"/>
        <v/>
      </c>
      <c r="D426" s="156" t="str">
        <f t="array" aca="1" ref="D426" ca="1">IFERROR(IF(B426&lt;&gt;"",IF(OR(EXACT(OFFSET(Metadata!$A$1,0,0,Metadata!Metadata_Table_Length,1),C426)),1,""),""),"")</f>
        <v/>
      </c>
      <c r="E426" s="163" t="str">
        <f t="array" aca="1" ref="E426" ca="1">IF(B426&lt;&gt;"",IF(D426=1,OFFSET(Metadata!$B$1,MIN(IF(OFFSET(Metadata!$A$1,0,0,Metadata!Metadata_Table_Length,1)=C426,ROW(OFFSET(Metadata!$A$1,0,0,Metadata!Metadata_Table_Length,1))-1,"")),0),OFFSET(Metadata!$B$1,MIN(IF(OFFSET(Metadata!$A$1,0,0,Metadata!Metadata_Table_Length,1)=SUBSTITUTE(C426,"rawdatafilename","originalfilename"),ROW(OFFSET(Metadata!$A$1,0,0,Metadata!Metadata_Table_Length,1))-1,"")),0)),"")</f>
        <v/>
      </c>
      <c r="F426" t="str">
        <f t="shared" ca="1" si="26"/>
        <v/>
      </c>
      <c r="G426" t="str">
        <f t="array" aca="1" ref="G426" ca="1">IF(B426&lt;&gt;"",OFFSET(Metadata!$B$1,MIN(IF(OFFSET(Metadata!$A$1,0,0,Metadata!Metadata_Table_Length,1)=SUBSTITUTE(C426,"rawdatafilename","partnumber"),ROW(OFFSET(Metadata!$A$1,0,0,Metadata!Metadata_Table_Length,1))-1,"")),0),"")</f>
        <v/>
      </c>
      <c r="H426" t="str">
        <f t="array" aca="1" ref="H426" ca="1">IF(B426&lt;&gt;"",OFFSET(Metadata!$B$1,MIN(IF(OFFSET(Metadata!$A$1,0,0,Metadata!Metadata_Table_Length,1)=SUBSTITUTE(C426,"rawdatafilename","original_count"),ROW(OFFSET(Metadata!$A$1,0,0,Metadata!Metadata_Table_Length,1))-1,"")),0),"")</f>
        <v/>
      </c>
      <c r="I426" t="str">
        <f t="array" aca="1" ref="I426" ca="1">IF(B426&lt;&gt;"",OFFSET(Metadata!$B$1,MIN(IF(OFFSET(Metadata!$A$1,0,0,Metadata!Metadata_Table_Length,1)=SUBSTITUTE(C426,"rawdatafilename","count"),ROW(OFFSET(Metadata!$A$1,0,0,Metadata!Metadata_Table_Length,1))-1,"")),0),"")</f>
        <v/>
      </c>
      <c r="J426" t="str">
        <f t="array" aca="1" ref="J426" ca="1">IF(AND(G426&lt;&gt;"",G426&lt;&gt;G425),MAX(IF(G$2:G$2001=G426,H$2:H$2001,"")),"")</f>
        <v/>
      </c>
      <c r="K426" t="str">
        <f t="array" aca="1" ref="K426" ca="1">IF(AND(G426&lt;&gt;"",G426&lt;&gt;G425),MAX(IF(G$2:G$2001=G426,I$2:I$2001,"")),"")</f>
        <v/>
      </c>
      <c r="L426" t="str">
        <f t="shared" ca="1" si="27"/>
        <v/>
      </c>
    </row>
    <row r="427" spans="2:12" x14ac:dyDescent="0.25">
      <c r="B427" t="str">
        <f t="shared" ca="1" si="25"/>
        <v/>
      </c>
      <c r="C427" t="str">
        <f t="shared" ca="1" si="24"/>
        <v/>
      </c>
      <c r="D427" s="156" t="str">
        <f t="array" aca="1" ref="D427" ca="1">IFERROR(IF(B427&lt;&gt;"",IF(OR(EXACT(OFFSET(Metadata!$A$1,0,0,Metadata!Metadata_Table_Length,1),C427)),1,""),""),"")</f>
        <v/>
      </c>
      <c r="E427" s="163" t="str">
        <f t="array" aca="1" ref="E427" ca="1">IF(B427&lt;&gt;"",IF(D427=1,OFFSET(Metadata!$B$1,MIN(IF(OFFSET(Metadata!$A$1,0,0,Metadata!Metadata_Table_Length,1)=C427,ROW(OFFSET(Metadata!$A$1,0,0,Metadata!Metadata_Table_Length,1))-1,"")),0),OFFSET(Metadata!$B$1,MIN(IF(OFFSET(Metadata!$A$1,0,0,Metadata!Metadata_Table_Length,1)=SUBSTITUTE(C427,"rawdatafilename","originalfilename"),ROW(OFFSET(Metadata!$A$1,0,0,Metadata!Metadata_Table_Length,1))-1,"")),0)),"")</f>
        <v/>
      </c>
      <c r="F427" t="str">
        <f t="shared" ca="1" si="26"/>
        <v/>
      </c>
      <c r="G427" t="str">
        <f t="array" aca="1" ref="G427" ca="1">IF(B427&lt;&gt;"",OFFSET(Metadata!$B$1,MIN(IF(OFFSET(Metadata!$A$1,0,0,Metadata!Metadata_Table_Length,1)=SUBSTITUTE(C427,"rawdatafilename","partnumber"),ROW(OFFSET(Metadata!$A$1,0,0,Metadata!Metadata_Table_Length,1))-1,"")),0),"")</f>
        <v/>
      </c>
      <c r="H427" t="str">
        <f t="array" aca="1" ref="H427" ca="1">IF(B427&lt;&gt;"",OFFSET(Metadata!$B$1,MIN(IF(OFFSET(Metadata!$A$1,0,0,Metadata!Metadata_Table_Length,1)=SUBSTITUTE(C427,"rawdatafilename","original_count"),ROW(OFFSET(Metadata!$A$1,0,0,Metadata!Metadata_Table_Length,1))-1,"")),0),"")</f>
        <v/>
      </c>
      <c r="I427" t="str">
        <f t="array" aca="1" ref="I427" ca="1">IF(B427&lt;&gt;"",OFFSET(Metadata!$B$1,MIN(IF(OFFSET(Metadata!$A$1,0,0,Metadata!Metadata_Table_Length,1)=SUBSTITUTE(C427,"rawdatafilename","count"),ROW(OFFSET(Metadata!$A$1,0,0,Metadata!Metadata_Table_Length,1))-1,"")),0),"")</f>
        <v/>
      </c>
      <c r="J427" t="str">
        <f t="array" aca="1" ref="J427" ca="1">IF(AND(G427&lt;&gt;"",G427&lt;&gt;G426),MAX(IF(G$2:G$2001=G427,H$2:H$2001,"")),"")</f>
        <v/>
      </c>
      <c r="K427" t="str">
        <f t="array" aca="1" ref="K427" ca="1">IF(AND(G427&lt;&gt;"",G427&lt;&gt;G426),MAX(IF(G$2:G$2001=G427,I$2:I$2001,"")),"")</f>
        <v/>
      </c>
      <c r="L427" t="str">
        <f t="shared" ca="1" si="27"/>
        <v/>
      </c>
    </row>
    <row r="428" spans="2:12" x14ac:dyDescent="0.25">
      <c r="B428" t="str">
        <f t="shared" ca="1" si="25"/>
        <v/>
      </c>
      <c r="C428" t="str">
        <f t="shared" ca="1" si="24"/>
        <v/>
      </c>
      <c r="D428" s="156" t="str">
        <f t="array" aca="1" ref="D428" ca="1">IFERROR(IF(B428&lt;&gt;"",IF(OR(EXACT(OFFSET(Metadata!$A$1,0,0,Metadata!Metadata_Table_Length,1),C428)),1,""),""),"")</f>
        <v/>
      </c>
      <c r="E428" s="163" t="str">
        <f t="array" aca="1" ref="E428" ca="1">IF(B428&lt;&gt;"",IF(D428=1,OFFSET(Metadata!$B$1,MIN(IF(OFFSET(Metadata!$A$1,0,0,Metadata!Metadata_Table_Length,1)=C428,ROW(OFFSET(Metadata!$A$1,0,0,Metadata!Metadata_Table_Length,1))-1,"")),0),OFFSET(Metadata!$B$1,MIN(IF(OFFSET(Metadata!$A$1,0,0,Metadata!Metadata_Table_Length,1)=SUBSTITUTE(C428,"rawdatafilename","originalfilename"),ROW(OFFSET(Metadata!$A$1,0,0,Metadata!Metadata_Table_Length,1))-1,"")),0)),"")</f>
        <v/>
      </c>
      <c r="F428" t="str">
        <f t="shared" ca="1" si="26"/>
        <v/>
      </c>
      <c r="G428" t="str">
        <f t="array" aca="1" ref="G428" ca="1">IF(B428&lt;&gt;"",OFFSET(Metadata!$B$1,MIN(IF(OFFSET(Metadata!$A$1,0,0,Metadata!Metadata_Table_Length,1)=SUBSTITUTE(C428,"rawdatafilename","partnumber"),ROW(OFFSET(Metadata!$A$1,0,0,Metadata!Metadata_Table_Length,1))-1,"")),0),"")</f>
        <v/>
      </c>
      <c r="H428" t="str">
        <f t="array" aca="1" ref="H428" ca="1">IF(B428&lt;&gt;"",OFFSET(Metadata!$B$1,MIN(IF(OFFSET(Metadata!$A$1,0,0,Metadata!Metadata_Table_Length,1)=SUBSTITUTE(C428,"rawdatafilename","original_count"),ROW(OFFSET(Metadata!$A$1,0,0,Metadata!Metadata_Table_Length,1))-1,"")),0),"")</f>
        <v/>
      </c>
      <c r="I428" t="str">
        <f t="array" aca="1" ref="I428" ca="1">IF(B428&lt;&gt;"",OFFSET(Metadata!$B$1,MIN(IF(OFFSET(Metadata!$A$1,0,0,Metadata!Metadata_Table_Length,1)=SUBSTITUTE(C428,"rawdatafilename","count"),ROW(OFFSET(Metadata!$A$1,0,0,Metadata!Metadata_Table_Length,1))-1,"")),0),"")</f>
        <v/>
      </c>
      <c r="J428" t="str">
        <f t="array" aca="1" ref="J428" ca="1">IF(AND(G428&lt;&gt;"",G428&lt;&gt;G427),MAX(IF(G$2:G$2001=G428,H$2:H$2001,"")),"")</f>
        <v/>
      </c>
      <c r="K428" t="str">
        <f t="array" aca="1" ref="K428" ca="1">IF(AND(G428&lt;&gt;"",G428&lt;&gt;G427),MAX(IF(G$2:G$2001=G428,I$2:I$2001,"")),"")</f>
        <v/>
      </c>
      <c r="L428" t="str">
        <f t="shared" ca="1" si="27"/>
        <v/>
      </c>
    </row>
    <row r="429" spans="2:12" x14ac:dyDescent="0.25">
      <c r="B429" t="str">
        <f t="shared" ca="1" si="25"/>
        <v/>
      </c>
      <c r="C429" t="str">
        <f t="shared" ca="1" si="24"/>
        <v/>
      </c>
      <c r="D429" s="156" t="str">
        <f t="array" aca="1" ref="D429" ca="1">IFERROR(IF(B429&lt;&gt;"",IF(OR(EXACT(OFFSET(Metadata!$A$1,0,0,Metadata!Metadata_Table_Length,1),C429)),1,""),""),"")</f>
        <v/>
      </c>
      <c r="E429" s="163" t="str">
        <f t="array" aca="1" ref="E429" ca="1">IF(B429&lt;&gt;"",IF(D429=1,OFFSET(Metadata!$B$1,MIN(IF(OFFSET(Metadata!$A$1,0,0,Metadata!Metadata_Table_Length,1)=C429,ROW(OFFSET(Metadata!$A$1,0,0,Metadata!Metadata_Table_Length,1))-1,"")),0),OFFSET(Metadata!$B$1,MIN(IF(OFFSET(Metadata!$A$1,0,0,Metadata!Metadata_Table_Length,1)=SUBSTITUTE(C429,"rawdatafilename","originalfilename"),ROW(OFFSET(Metadata!$A$1,0,0,Metadata!Metadata_Table_Length,1))-1,"")),0)),"")</f>
        <v/>
      </c>
      <c r="F429" t="str">
        <f t="shared" ca="1" si="26"/>
        <v/>
      </c>
      <c r="G429" t="str">
        <f t="array" aca="1" ref="G429" ca="1">IF(B429&lt;&gt;"",OFFSET(Metadata!$B$1,MIN(IF(OFFSET(Metadata!$A$1,0,0,Metadata!Metadata_Table_Length,1)=SUBSTITUTE(C429,"rawdatafilename","partnumber"),ROW(OFFSET(Metadata!$A$1,0,0,Metadata!Metadata_Table_Length,1))-1,"")),0),"")</f>
        <v/>
      </c>
      <c r="H429" t="str">
        <f t="array" aca="1" ref="H429" ca="1">IF(B429&lt;&gt;"",OFFSET(Metadata!$B$1,MIN(IF(OFFSET(Metadata!$A$1,0,0,Metadata!Metadata_Table_Length,1)=SUBSTITUTE(C429,"rawdatafilename","original_count"),ROW(OFFSET(Metadata!$A$1,0,0,Metadata!Metadata_Table_Length,1))-1,"")),0),"")</f>
        <v/>
      </c>
      <c r="I429" t="str">
        <f t="array" aca="1" ref="I429" ca="1">IF(B429&lt;&gt;"",OFFSET(Metadata!$B$1,MIN(IF(OFFSET(Metadata!$A$1,0,0,Metadata!Metadata_Table_Length,1)=SUBSTITUTE(C429,"rawdatafilename","count"),ROW(OFFSET(Metadata!$A$1,0,0,Metadata!Metadata_Table_Length,1))-1,"")),0),"")</f>
        <v/>
      </c>
      <c r="J429" t="str">
        <f t="array" aca="1" ref="J429" ca="1">IF(AND(G429&lt;&gt;"",G429&lt;&gt;G428),MAX(IF(G$2:G$2001=G429,H$2:H$2001,"")),"")</f>
        <v/>
      </c>
      <c r="K429" t="str">
        <f t="array" aca="1" ref="K429" ca="1">IF(AND(G429&lt;&gt;"",G429&lt;&gt;G428),MAX(IF(G$2:G$2001=G429,I$2:I$2001,"")),"")</f>
        <v/>
      </c>
      <c r="L429" t="str">
        <f t="shared" ca="1" si="27"/>
        <v/>
      </c>
    </row>
    <row r="430" spans="2:12" x14ac:dyDescent="0.25">
      <c r="B430" t="str">
        <f t="shared" ca="1" si="25"/>
        <v/>
      </c>
      <c r="C430" t="str">
        <f t="shared" ca="1" si="24"/>
        <v/>
      </c>
      <c r="D430" s="156" t="str">
        <f t="array" aca="1" ref="D430" ca="1">IFERROR(IF(B430&lt;&gt;"",IF(OR(EXACT(OFFSET(Metadata!$A$1,0,0,Metadata!Metadata_Table_Length,1),C430)),1,""),""),"")</f>
        <v/>
      </c>
      <c r="E430" s="163" t="str">
        <f t="array" aca="1" ref="E430" ca="1">IF(B430&lt;&gt;"",IF(D430=1,OFFSET(Metadata!$B$1,MIN(IF(OFFSET(Metadata!$A$1,0,0,Metadata!Metadata_Table_Length,1)=C430,ROW(OFFSET(Metadata!$A$1,0,0,Metadata!Metadata_Table_Length,1))-1,"")),0),OFFSET(Metadata!$B$1,MIN(IF(OFFSET(Metadata!$A$1,0,0,Metadata!Metadata_Table_Length,1)=SUBSTITUTE(C430,"rawdatafilename","originalfilename"),ROW(OFFSET(Metadata!$A$1,0,0,Metadata!Metadata_Table_Length,1))-1,"")),0)),"")</f>
        <v/>
      </c>
      <c r="F430" t="str">
        <f t="shared" ca="1" si="26"/>
        <v/>
      </c>
      <c r="G430" t="str">
        <f t="array" aca="1" ref="G430" ca="1">IF(B430&lt;&gt;"",OFFSET(Metadata!$B$1,MIN(IF(OFFSET(Metadata!$A$1,0,0,Metadata!Metadata_Table_Length,1)=SUBSTITUTE(C430,"rawdatafilename","partnumber"),ROW(OFFSET(Metadata!$A$1,0,0,Metadata!Metadata_Table_Length,1))-1,"")),0),"")</f>
        <v/>
      </c>
      <c r="H430" t="str">
        <f t="array" aca="1" ref="H430" ca="1">IF(B430&lt;&gt;"",OFFSET(Metadata!$B$1,MIN(IF(OFFSET(Metadata!$A$1,0,0,Metadata!Metadata_Table_Length,1)=SUBSTITUTE(C430,"rawdatafilename","original_count"),ROW(OFFSET(Metadata!$A$1,0,0,Metadata!Metadata_Table_Length,1))-1,"")),0),"")</f>
        <v/>
      </c>
      <c r="I430" t="str">
        <f t="array" aca="1" ref="I430" ca="1">IF(B430&lt;&gt;"",OFFSET(Metadata!$B$1,MIN(IF(OFFSET(Metadata!$A$1,0,0,Metadata!Metadata_Table_Length,1)=SUBSTITUTE(C430,"rawdatafilename","count"),ROW(OFFSET(Metadata!$A$1,0,0,Metadata!Metadata_Table_Length,1))-1,"")),0),"")</f>
        <v/>
      </c>
      <c r="J430" t="str">
        <f t="array" aca="1" ref="J430" ca="1">IF(AND(G430&lt;&gt;"",G430&lt;&gt;G429),MAX(IF(G$2:G$2001=G430,H$2:H$2001,"")),"")</f>
        <v/>
      </c>
      <c r="K430" t="str">
        <f t="array" aca="1" ref="K430" ca="1">IF(AND(G430&lt;&gt;"",G430&lt;&gt;G429),MAX(IF(G$2:G$2001=G430,I$2:I$2001,"")),"")</f>
        <v/>
      </c>
      <c r="L430" t="str">
        <f t="shared" ca="1" si="27"/>
        <v/>
      </c>
    </row>
    <row r="431" spans="2:12" x14ac:dyDescent="0.25">
      <c r="B431" t="str">
        <f t="shared" ca="1" si="25"/>
        <v/>
      </c>
      <c r="C431" t="str">
        <f t="shared" ca="1" si="24"/>
        <v/>
      </c>
      <c r="D431" s="156" t="str">
        <f t="array" aca="1" ref="D431" ca="1">IFERROR(IF(B431&lt;&gt;"",IF(OR(EXACT(OFFSET(Metadata!$A$1,0,0,Metadata!Metadata_Table_Length,1),C431)),1,""),""),"")</f>
        <v/>
      </c>
      <c r="E431" s="163" t="str">
        <f t="array" aca="1" ref="E431" ca="1">IF(B431&lt;&gt;"",IF(D431=1,OFFSET(Metadata!$B$1,MIN(IF(OFFSET(Metadata!$A$1,0,0,Metadata!Metadata_Table_Length,1)=C431,ROW(OFFSET(Metadata!$A$1,0,0,Metadata!Metadata_Table_Length,1))-1,"")),0),OFFSET(Metadata!$B$1,MIN(IF(OFFSET(Metadata!$A$1,0,0,Metadata!Metadata_Table_Length,1)=SUBSTITUTE(C431,"rawdatafilename","originalfilename"),ROW(OFFSET(Metadata!$A$1,0,0,Metadata!Metadata_Table_Length,1))-1,"")),0)),"")</f>
        <v/>
      </c>
      <c r="F431" t="str">
        <f t="shared" ca="1" si="26"/>
        <v/>
      </c>
      <c r="G431" t="str">
        <f t="array" aca="1" ref="G431" ca="1">IF(B431&lt;&gt;"",OFFSET(Metadata!$B$1,MIN(IF(OFFSET(Metadata!$A$1,0,0,Metadata!Metadata_Table_Length,1)=SUBSTITUTE(C431,"rawdatafilename","partnumber"),ROW(OFFSET(Metadata!$A$1,0,0,Metadata!Metadata_Table_Length,1))-1,"")),0),"")</f>
        <v/>
      </c>
      <c r="H431" t="str">
        <f t="array" aca="1" ref="H431" ca="1">IF(B431&lt;&gt;"",OFFSET(Metadata!$B$1,MIN(IF(OFFSET(Metadata!$A$1,0,0,Metadata!Metadata_Table_Length,1)=SUBSTITUTE(C431,"rawdatafilename","original_count"),ROW(OFFSET(Metadata!$A$1,0,0,Metadata!Metadata_Table_Length,1))-1,"")),0),"")</f>
        <v/>
      </c>
      <c r="I431" t="str">
        <f t="array" aca="1" ref="I431" ca="1">IF(B431&lt;&gt;"",OFFSET(Metadata!$B$1,MIN(IF(OFFSET(Metadata!$A$1,0,0,Metadata!Metadata_Table_Length,1)=SUBSTITUTE(C431,"rawdatafilename","count"),ROW(OFFSET(Metadata!$A$1,0,0,Metadata!Metadata_Table_Length,1))-1,"")),0),"")</f>
        <v/>
      </c>
      <c r="J431" t="str">
        <f t="array" aca="1" ref="J431" ca="1">IF(AND(G431&lt;&gt;"",G431&lt;&gt;G430),MAX(IF(G$2:G$2001=G431,H$2:H$2001,"")),"")</f>
        <v/>
      </c>
      <c r="K431" t="str">
        <f t="array" aca="1" ref="K431" ca="1">IF(AND(G431&lt;&gt;"",G431&lt;&gt;G430),MAX(IF(G$2:G$2001=G431,I$2:I$2001,"")),"")</f>
        <v/>
      </c>
      <c r="L431" t="str">
        <f t="shared" ca="1" si="27"/>
        <v/>
      </c>
    </row>
    <row r="432" spans="2:12" x14ac:dyDescent="0.25">
      <c r="B432" t="str">
        <f t="shared" ca="1" si="25"/>
        <v/>
      </c>
      <c r="C432" t="str">
        <f t="shared" ca="1" si="24"/>
        <v/>
      </c>
      <c r="D432" s="156" t="str">
        <f t="array" aca="1" ref="D432" ca="1">IFERROR(IF(B432&lt;&gt;"",IF(OR(EXACT(OFFSET(Metadata!$A$1,0,0,Metadata!Metadata_Table_Length,1),C432)),1,""),""),"")</f>
        <v/>
      </c>
      <c r="E432" s="163" t="str">
        <f t="array" aca="1" ref="E432" ca="1">IF(B432&lt;&gt;"",IF(D432=1,OFFSET(Metadata!$B$1,MIN(IF(OFFSET(Metadata!$A$1,0,0,Metadata!Metadata_Table_Length,1)=C432,ROW(OFFSET(Metadata!$A$1,0,0,Metadata!Metadata_Table_Length,1))-1,"")),0),OFFSET(Metadata!$B$1,MIN(IF(OFFSET(Metadata!$A$1,0,0,Metadata!Metadata_Table_Length,1)=SUBSTITUTE(C432,"rawdatafilename","originalfilename"),ROW(OFFSET(Metadata!$A$1,0,0,Metadata!Metadata_Table_Length,1))-1,"")),0)),"")</f>
        <v/>
      </c>
      <c r="F432" t="str">
        <f t="shared" ca="1" si="26"/>
        <v/>
      </c>
      <c r="G432" t="str">
        <f t="array" aca="1" ref="G432" ca="1">IF(B432&lt;&gt;"",OFFSET(Metadata!$B$1,MIN(IF(OFFSET(Metadata!$A$1,0,0,Metadata!Metadata_Table_Length,1)=SUBSTITUTE(C432,"rawdatafilename","partnumber"),ROW(OFFSET(Metadata!$A$1,0,0,Metadata!Metadata_Table_Length,1))-1,"")),0),"")</f>
        <v/>
      </c>
      <c r="H432" t="str">
        <f t="array" aca="1" ref="H432" ca="1">IF(B432&lt;&gt;"",OFFSET(Metadata!$B$1,MIN(IF(OFFSET(Metadata!$A$1,0,0,Metadata!Metadata_Table_Length,1)=SUBSTITUTE(C432,"rawdatafilename","original_count"),ROW(OFFSET(Metadata!$A$1,0,0,Metadata!Metadata_Table_Length,1))-1,"")),0),"")</f>
        <v/>
      </c>
      <c r="I432" t="str">
        <f t="array" aca="1" ref="I432" ca="1">IF(B432&lt;&gt;"",OFFSET(Metadata!$B$1,MIN(IF(OFFSET(Metadata!$A$1,0,0,Metadata!Metadata_Table_Length,1)=SUBSTITUTE(C432,"rawdatafilename","count"),ROW(OFFSET(Metadata!$A$1,0,0,Metadata!Metadata_Table_Length,1))-1,"")),0),"")</f>
        <v/>
      </c>
      <c r="J432" t="str">
        <f t="array" aca="1" ref="J432" ca="1">IF(AND(G432&lt;&gt;"",G432&lt;&gt;G431),MAX(IF(G$2:G$2001=G432,H$2:H$2001,"")),"")</f>
        <v/>
      </c>
      <c r="K432" t="str">
        <f t="array" aca="1" ref="K432" ca="1">IF(AND(G432&lt;&gt;"",G432&lt;&gt;G431),MAX(IF(G$2:G$2001=G432,I$2:I$2001,"")),"")</f>
        <v/>
      </c>
      <c r="L432" t="str">
        <f t="shared" ca="1" si="27"/>
        <v/>
      </c>
    </row>
    <row r="433" spans="2:12" x14ac:dyDescent="0.25">
      <c r="B433" t="str">
        <f t="shared" ca="1" si="25"/>
        <v/>
      </c>
      <c r="C433" t="str">
        <f t="shared" ca="1" si="24"/>
        <v/>
      </c>
      <c r="D433" s="156" t="str">
        <f t="array" aca="1" ref="D433" ca="1">IFERROR(IF(B433&lt;&gt;"",IF(OR(EXACT(OFFSET(Metadata!$A$1,0,0,Metadata!Metadata_Table_Length,1),C433)),1,""),""),"")</f>
        <v/>
      </c>
      <c r="E433" s="163" t="str">
        <f t="array" aca="1" ref="E433" ca="1">IF(B433&lt;&gt;"",IF(D433=1,OFFSET(Metadata!$B$1,MIN(IF(OFFSET(Metadata!$A$1,0,0,Metadata!Metadata_Table_Length,1)=C433,ROW(OFFSET(Metadata!$A$1,0,0,Metadata!Metadata_Table_Length,1))-1,"")),0),OFFSET(Metadata!$B$1,MIN(IF(OFFSET(Metadata!$A$1,0,0,Metadata!Metadata_Table_Length,1)=SUBSTITUTE(C433,"rawdatafilename","originalfilename"),ROW(OFFSET(Metadata!$A$1,0,0,Metadata!Metadata_Table_Length,1))-1,"")),0)),"")</f>
        <v/>
      </c>
      <c r="F433" t="str">
        <f t="shared" ca="1" si="26"/>
        <v/>
      </c>
      <c r="G433" t="str">
        <f t="array" aca="1" ref="G433" ca="1">IF(B433&lt;&gt;"",OFFSET(Metadata!$B$1,MIN(IF(OFFSET(Metadata!$A$1,0,0,Metadata!Metadata_Table_Length,1)=SUBSTITUTE(C433,"rawdatafilename","partnumber"),ROW(OFFSET(Metadata!$A$1,0,0,Metadata!Metadata_Table_Length,1))-1,"")),0),"")</f>
        <v/>
      </c>
      <c r="H433" t="str">
        <f t="array" aca="1" ref="H433" ca="1">IF(B433&lt;&gt;"",OFFSET(Metadata!$B$1,MIN(IF(OFFSET(Metadata!$A$1,0,0,Metadata!Metadata_Table_Length,1)=SUBSTITUTE(C433,"rawdatafilename","original_count"),ROW(OFFSET(Metadata!$A$1,0,0,Metadata!Metadata_Table_Length,1))-1,"")),0),"")</f>
        <v/>
      </c>
      <c r="I433" t="str">
        <f t="array" aca="1" ref="I433" ca="1">IF(B433&lt;&gt;"",OFFSET(Metadata!$B$1,MIN(IF(OFFSET(Metadata!$A$1,0,0,Metadata!Metadata_Table_Length,1)=SUBSTITUTE(C433,"rawdatafilename","count"),ROW(OFFSET(Metadata!$A$1,0,0,Metadata!Metadata_Table_Length,1))-1,"")),0),"")</f>
        <v/>
      </c>
      <c r="J433" t="str">
        <f t="array" aca="1" ref="J433" ca="1">IF(AND(G433&lt;&gt;"",G433&lt;&gt;G432),MAX(IF(G$2:G$2001=G433,H$2:H$2001,"")),"")</f>
        <v/>
      </c>
      <c r="K433" t="str">
        <f t="array" aca="1" ref="K433" ca="1">IF(AND(G433&lt;&gt;"",G433&lt;&gt;G432),MAX(IF(G$2:G$2001=G433,I$2:I$2001,"")),"")</f>
        <v/>
      </c>
      <c r="L433" t="str">
        <f t="shared" ca="1" si="27"/>
        <v/>
      </c>
    </row>
    <row r="434" spans="2:12" x14ac:dyDescent="0.25">
      <c r="B434" t="str">
        <f t="shared" ca="1" si="25"/>
        <v/>
      </c>
      <c r="C434" t="str">
        <f t="shared" ca="1" si="24"/>
        <v/>
      </c>
      <c r="D434" s="156" t="str">
        <f t="array" aca="1" ref="D434" ca="1">IFERROR(IF(B434&lt;&gt;"",IF(OR(EXACT(OFFSET(Metadata!$A$1,0,0,Metadata!Metadata_Table_Length,1),C434)),1,""),""),"")</f>
        <v/>
      </c>
      <c r="E434" s="163" t="str">
        <f t="array" aca="1" ref="E434" ca="1">IF(B434&lt;&gt;"",IF(D434=1,OFFSET(Metadata!$B$1,MIN(IF(OFFSET(Metadata!$A$1,0,0,Metadata!Metadata_Table_Length,1)=C434,ROW(OFFSET(Metadata!$A$1,0,0,Metadata!Metadata_Table_Length,1))-1,"")),0),OFFSET(Metadata!$B$1,MIN(IF(OFFSET(Metadata!$A$1,0,0,Metadata!Metadata_Table_Length,1)=SUBSTITUTE(C434,"rawdatafilename","originalfilename"),ROW(OFFSET(Metadata!$A$1,0,0,Metadata!Metadata_Table_Length,1))-1,"")),0)),"")</f>
        <v/>
      </c>
      <c r="F434" t="str">
        <f t="shared" ca="1" si="26"/>
        <v/>
      </c>
      <c r="G434" t="str">
        <f t="array" aca="1" ref="G434" ca="1">IF(B434&lt;&gt;"",OFFSET(Metadata!$B$1,MIN(IF(OFFSET(Metadata!$A$1,0,0,Metadata!Metadata_Table_Length,1)=SUBSTITUTE(C434,"rawdatafilename","partnumber"),ROW(OFFSET(Metadata!$A$1,0,0,Metadata!Metadata_Table_Length,1))-1,"")),0),"")</f>
        <v/>
      </c>
      <c r="H434" t="str">
        <f t="array" aca="1" ref="H434" ca="1">IF(B434&lt;&gt;"",OFFSET(Metadata!$B$1,MIN(IF(OFFSET(Metadata!$A$1,0,0,Metadata!Metadata_Table_Length,1)=SUBSTITUTE(C434,"rawdatafilename","original_count"),ROW(OFFSET(Metadata!$A$1,0,0,Metadata!Metadata_Table_Length,1))-1,"")),0),"")</f>
        <v/>
      </c>
      <c r="I434" t="str">
        <f t="array" aca="1" ref="I434" ca="1">IF(B434&lt;&gt;"",OFFSET(Metadata!$B$1,MIN(IF(OFFSET(Metadata!$A$1,0,0,Metadata!Metadata_Table_Length,1)=SUBSTITUTE(C434,"rawdatafilename","count"),ROW(OFFSET(Metadata!$A$1,0,0,Metadata!Metadata_Table_Length,1))-1,"")),0),"")</f>
        <v/>
      </c>
      <c r="J434" t="str">
        <f t="array" aca="1" ref="J434" ca="1">IF(AND(G434&lt;&gt;"",G434&lt;&gt;G433),MAX(IF(G$2:G$2001=G434,H$2:H$2001,"")),"")</f>
        <v/>
      </c>
      <c r="K434" t="str">
        <f t="array" aca="1" ref="K434" ca="1">IF(AND(G434&lt;&gt;"",G434&lt;&gt;G433),MAX(IF(G$2:G$2001=G434,I$2:I$2001,"")),"")</f>
        <v/>
      </c>
      <c r="L434" t="str">
        <f t="shared" ca="1" si="27"/>
        <v/>
      </c>
    </row>
    <row r="435" spans="2:12" x14ac:dyDescent="0.25">
      <c r="B435" t="str">
        <f t="shared" ca="1" si="25"/>
        <v/>
      </c>
      <c r="C435" t="str">
        <f t="shared" ca="1" si="24"/>
        <v/>
      </c>
      <c r="D435" s="156" t="str">
        <f t="array" aca="1" ref="D435" ca="1">IFERROR(IF(B435&lt;&gt;"",IF(OR(EXACT(OFFSET(Metadata!$A$1,0,0,Metadata!Metadata_Table_Length,1),C435)),1,""),""),"")</f>
        <v/>
      </c>
      <c r="E435" s="163" t="str">
        <f t="array" aca="1" ref="E435" ca="1">IF(B435&lt;&gt;"",IF(D435=1,OFFSET(Metadata!$B$1,MIN(IF(OFFSET(Metadata!$A$1,0,0,Metadata!Metadata_Table_Length,1)=C435,ROW(OFFSET(Metadata!$A$1,0,0,Metadata!Metadata_Table_Length,1))-1,"")),0),OFFSET(Metadata!$B$1,MIN(IF(OFFSET(Metadata!$A$1,0,0,Metadata!Metadata_Table_Length,1)=SUBSTITUTE(C435,"rawdatafilename","originalfilename"),ROW(OFFSET(Metadata!$A$1,0,0,Metadata!Metadata_Table_Length,1))-1,"")),0)),"")</f>
        <v/>
      </c>
      <c r="F435" t="str">
        <f t="shared" ca="1" si="26"/>
        <v/>
      </c>
      <c r="G435" t="str">
        <f t="array" aca="1" ref="G435" ca="1">IF(B435&lt;&gt;"",OFFSET(Metadata!$B$1,MIN(IF(OFFSET(Metadata!$A$1,0,0,Metadata!Metadata_Table_Length,1)=SUBSTITUTE(C435,"rawdatafilename","partnumber"),ROW(OFFSET(Metadata!$A$1,0,0,Metadata!Metadata_Table_Length,1))-1,"")),0),"")</f>
        <v/>
      </c>
      <c r="H435" t="str">
        <f t="array" aca="1" ref="H435" ca="1">IF(B435&lt;&gt;"",OFFSET(Metadata!$B$1,MIN(IF(OFFSET(Metadata!$A$1,0,0,Metadata!Metadata_Table_Length,1)=SUBSTITUTE(C435,"rawdatafilename","original_count"),ROW(OFFSET(Metadata!$A$1,0,0,Metadata!Metadata_Table_Length,1))-1,"")),0),"")</f>
        <v/>
      </c>
      <c r="I435" t="str">
        <f t="array" aca="1" ref="I435" ca="1">IF(B435&lt;&gt;"",OFFSET(Metadata!$B$1,MIN(IF(OFFSET(Metadata!$A$1,0,0,Metadata!Metadata_Table_Length,1)=SUBSTITUTE(C435,"rawdatafilename","count"),ROW(OFFSET(Metadata!$A$1,0,0,Metadata!Metadata_Table_Length,1))-1,"")),0),"")</f>
        <v/>
      </c>
      <c r="J435" t="str">
        <f t="array" aca="1" ref="J435" ca="1">IF(AND(G435&lt;&gt;"",G435&lt;&gt;G434),MAX(IF(G$2:G$2001=G435,H$2:H$2001,"")),"")</f>
        <v/>
      </c>
      <c r="K435" t="str">
        <f t="array" aca="1" ref="K435" ca="1">IF(AND(G435&lt;&gt;"",G435&lt;&gt;G434),MAX(IF(G$2:G$2001=G435,I$2:I$2001,"")),"")</f>
        <v/>
      </c>
      <c r="L435" t="str">
        <f t="shared" ca="1" si="27"/>
        <v/>
      </c>
    </row>
    <row r="436" spans="2:12" x14ac:dyDescent="0.25">
      <c r="B436" t="str">
        <f t="shared" ca="1" si="25"/>
        <v/>
      </c>
      <c r="C436" t="str">
        <f t="shared" ca="1" si="24"/>
        <v/>
      </c>
      <c r="D436" s="156" t="str">
        <f t="array" aca="1" ref="D436" ca="1">IFERROR(IF(B436&lt;&gt;"",IF(OR(EXACT(OFFSET(Metadata!$A$1,0,0,Metadata!Metadata_Table_Length,1),C436)),1,""),""),"")</f>
        <v/>
      </c>
      <c r="E436" s="163" t="str">
        <f t="array" aca="1" ref="E436" ca="1">IF(B436&lt;&gt;"",IF(D436=1,OFFSET(Metadata!$B$1,MIN(IF(OFFSET(Metadata!$A$1,0,0,Metadata!Metadata_Table_Length,1)=C436,ROW(OFFSET(Metadata!$A$1,0,0,Metadata!Metadata_Table_Length,1))-1,"")),0),OFFSET(Metadata!$B$1,MIN(IF(OFFSET(Metadata!$A$1,0,0,Metadata!Metadata_Table_Length,1)=SUBSTITUTE(C436,"rawdatafilename","originalfilename"),ROW(OFFSET(Metadata!$A$1,0,0,Metadata!Metadata_Table_Length,1))-1,"")),0)),"")</f>
        <v/>
      </c>
      <c r="F436" t="str">
        <f t="shared" ca="1" si="26"/>
        <v/>
      </c>
      <c r="G436" t="str">
        <f t="array" aca="1" ref="G436" ca="1">IF(B436&lt;&gt;"",OFFSET(Metadata!$B$1,MIN(IF(OFFSET(Metadata!$A$1,0,0,Metadata!Metadata_Table_Length,1)=SUBSTITUTE(C436,"rawdatafilename","partnumber"),ROW(OFFSET(Metadata!$A$1,0,0,Metadata!Metadata_Table_Length,1))-1,"")),0),"")</f>
        <v/>
      </c>
      <c r="H436" t="str">
        <f t="array" aca="1" ref="H436" ca="1">IF(B436&lt;&gt;"",OFFSET(Metadata!$B$1,MIN(IF(OFFSET(Metadata!$A$1,0,0,Metadata!Metadata_Table_Length,1)=SUBSTITUTE(C436,"rawdatafilename","original_count"),ROW(OFFSET(Metadata!$A$1,0,0,Metadata!Metadata_Table_Length,1))-1,"")),0),"")</f>
        <v/>
      </c>
      <c r="I436" t="str">
        <f t="array" aca="1" ref="I436" ca="1">IF(B436&lt;&gt;"",OFFSET(Metadata!$B$1,MIN(IF(OFFSET(Metadata!$A$1,0,0,Metadata!Metadata_Table_Length,1)=SUBSTITUTE(C436,"rawdatafilename","count"),ROW(OFFSET(Metadata!$A$1,0,0,Metadata!Metadata_Table_Length,1))-1,"")),0),"")</f>
        <v/>
      </c>
      <c r="J436" t="str">
        <f t="array" aca="1" ref="J436" ca="1">IF(AND(G436&lt;&gt;"",G436&lt;&gt;G435),MAX(IF(G$2:G$2001=G436,H$2:H$2001,"")),"")</f>
        <v/>
      </c>
      <c r="K436" t="str">
        <f t="array" aca="1" ref="K436" ca="1">IF(AND(G436&lt;&gt;"",G436&lt;&gt;G435),MAX(IF(G$2:G$2001=G436,I$2:I$2001,"")),"")</f>
        <v/>
      </c>
      <c r="L436" t="str">
        <f t="shared" ca="1" si="27"/>
        <v/>
      </c>
    </row>
    <row r="437" spans="2:12" x14ac:dyDescent="0.25">
      <c r="B437" t="str">
        <f t="shared" ca="1" si="25"/>
        <v/>
      </c>
      <c r="C437" t="str">
        <f t="shared" ca="1" si="24"/>
        <v/>
      </c>
      <c r="D437" s="156" t="str">
        <f t="array" aca="1" ref="D437" ca="1">IFERROR(IF(B437&lt;&gt;"",IF(OR(EXACT(OFFSET(Metadata!$A$1,0,0,Metadata!Metadata_Table_Length,1),C437)),1,""),""),"")</f>
        <v/>
      </c>
      <c r="E437" s="163" t="str">
        <f t="array" aca="1" ref="E437" ca="1">IF(B437&lt;&gt;"",IF(D437=1,OFFSET(Metadata!$B$1,MIN(IF(OFFSET(Metadata!$A$1,0,0,Metadata!Metadata_Table_Length,1)=C437,ROW(OFFSET(Metadata!$A$1,0,0,Metadata!Metadata_Table_Length,1))-1,"")),0),OFFSET(Metadata!$B$1,MIN(IF(OFFSET(Metadata!$A$1,0,0,Metadata!Metadata_Table_Length,1)=SUBSTITUTE(C437,"rawdatafilename","originalfilename"),ROW(OFFSET(Metadata!$A$1,0,0,Metadata!Metadata_Table_Length,1))-1,"")),0)),"")</f>
        <v/>
      </c>
      <c r="F437" t="str">
        <f t="shared" ca="1" si="26"/>
        <v/>
      </c>
      <c r="G437" t="str">
        <f t="array" aca="1" ref="G437" ca="1">IF(B437&lt;&gt;"",OFFSET(Metadata!$B$1,MIN(IF(OFFSET(Metadata!$A$1,0,0,Metadata!Metadata_Table_Length,1)=SUBSTITUTE(C437,"rawdatafilename","partnumber"),ROW(OFFSET(Metadata!$A$1,0,0,Metadata!Metadata_Table_Length,1))-1,"")),0),"")</f>
        <v/>
      </c>
      <c r="H437" t="str">
        <f t="array" aca="1" ref="H437" ca="1">IF(B437&lt;&gt;"",OFFSET(Metadata!$B$1,MIN(IF(OFFSET(Metadata!$A$1,0,0,Metadata!Metadata_Table_Length,1)=SUBSTITUTE(C437,"rawdatafilename","original_count"),ROW(OFFSET(Metadata!$A$1,0,0,Metadata!Metadata_Table_Length,1))-1,"")),0),"")</f>
        <v/>
      </c>
      <c r="I437" t="str">
        <f t="array" aca="1" ref="I437" ca="1">IF(B437&lt;&gt;"",OFFSET(Metadata!$B$1,MIN(IF(OFFSET(Metadata!$A$1,0,0,Metadata!Metadata_Table_Length,1)=SUBSTITUTE(C437,"rawdatafilename","count"),ROW(OFFSET(Metadata!$A$1,0,0,Metadata!Metadata_Table_Length,1))-1,"")),0),"")</f>
        <v/>
      </c>
      <c r="J437" t="str">
        <f t="array" aca="1" ref="J437" ca="1">IF(AND(G437&lt;&gt;"",G437&lt;&gt;G436),MAX(IF(G$2:G$2001=G437,H$2:H$2001,"")),"")</f>
        <v/>
      </c>
      <c r="K437" t="str">
        <f t="array" aca="1" ref="K437" ca="1">IF(AND(G437&lt;&gt;"",G437&lt;&gt;G436),MAX(IF(G$2:G$2001=G437,I$2:I$2001,"")),"")</f>
        <v/>
      </c>
      <c r="L437" t="str">
        <f t="shared" ca="1" si="27"/>
        <v/>
      </c>
    </row>
    <row r="438" spans="2:12" x14ac:dyDescent="0.25">
      <c r="B438" t="str">
        <f t="shared" ca="1" si="25"/>
        <v/>
      </c>
      <c r="C438" t="str">
        <f t="shared" ca="1" si="24"/>
        <v/>
      </c>
      <c r="D438" s="156" t="str">
        <f t="array" aca="1" ref="D438" ca="1">IFERROR(IF(B438&lt;&gt;"",IF(OR(EXACT(OFFSET(Metadata!$A$1,0,0,Metadata!Metadata_Table_Length,1),C438)),1,""),""),"")</f>
        <v/>
      </c>
      <c r="E438" s="163" t="str">
        <f t="array" aca="1" ref="E438" ca="1">IF(B438&lt;&gt;"",IF(D438=1,OFFSET(Metadata!$B$1,MIN(IF(OFFSET(Metadata!$A$1,0,0,Metadata!Metadata_Table_Length,1)=C438,ROW(OFFSET(Metadata!$A$1,0,0,Metadata!Metadata_Table_Length,1))-1,"")),0),OFFSET(Metadata!$B$1,MIN(IF(OFFSET(Metadata!$A$1,0,0,Metadata!Metadata_Table_Length,1)=SUBSTITUTE(C438,"rawdatafilename","originalfilename"),ROW(OFFSET(Metadata!$A$1,0,0,Metadata!Metadata_Table_Length,1))-1,"")),0)),"")</f>
        <v/>
      </c>
      <c r="F438" t="str">
        <f t="shared" ca="1" si="26"/>
        <v/>
      </c>
      <c r="G438" t="str">
        <f t="array" aca="1" ref="G438" ca="1">IF(B438&lt;&gt;"",OFFSET(Metadata!$B$1,MIN(IF(OFFSET(Metadata!$A$1,0,0,Metadata!Metadata_Table_Length,1)=SUBSTITUTE(C438,"rawdatafilename","partnumber"),ROW(OFFSET(Metadata!$A$1,0,0,Metadata!Metadata_Table_Length,1))-1,"")),0),"")</f>
        <v/>
      </c>
      <c r="H438" t="str">
        <f t="array" aca="1" ref="H438" ca="1">IF(B438&lt;&gt;"",OFFSET(Metadata!$B$1,MIN(IF(OFFSET(Metadata!$A$1,0,0,Metadata!Metadata_Table_Length,1)=SUBSTITUTE(C438,"rawdatafilename","original_count"),ROW(OFFSET(Metadata!$A$1,0,0,Metadata!Metadata_Table_Length,1))-1,"")),0),"")</f>
        <v/>
      </c>
      <c r="I438" t="str">
        <f t="array" aca="1" ref="I438" ca="1">IF(B438&lt;&gt;"",OFFSET(Metadata!$B$1,MIN(IF(OFFSET(Metadata!$A$1,0,0,Metadata!Metadata_Table_Length,1)=SUBSTITUTE(C438,"rawdatafilename","count"),ROW(OFFSET(Metadata!$A$1,0,0,Metadata!Metadata_Table_Length,1))-1,"")),0),"")</f>
        <v/>
      </c>
      <c r="J438" t="str">
        <f t="array" aca="1" ref="J438" ca="1">IF(AND(G438&lt;&gt;"",G438&lt;&gt;G437),MAX(IF(G$2:G$2001=G438,H$2:H$2001,"")),"")</f>
        <v/>
      </c>
      <c r="K438" t="str">
        <f t="array" aca="1" ref="K438" ca="1">IF(AND(G438&lt;&gt;"",G438&lt;&gt;G437),MAX(IF(G$2:G$2001=G438,I$2:I$2001,"")),"")</f>
        <v/>
      </c>
      <c r="L438" t="str">
        <f t="shared" ca="1" si="27"/>
        <v/>
      </c>
    </row>
    <row r="439" spans="2:12" x14ac:dyDescent="0.25">
      <c r="B439" t="str">
        <f t="shared" ca="1" si="25"/>
        <v/>
      </c>
      <c r="C439" t="str">
        <f t="shared" ca="1" si="24"/>
        <v/>
      </c>
      <c r="D439" s="156" t="str">
        <f t="array" aca="1" ref="D439" ca="1">IFERROR(IF(B439&lt;&gt;"",IF(OR(EXACT(OFFSET(Metadata!$A$1,0,0,Metadata!Metadata_Table_Length,1),C439)),1,""),""),"")</f>
        <v/>
      </c>
      <c r="E439" s="163" t="str">
        <f t="array" aca="1" ref="E439" ca="1">IF(B439&lt;&gt;"",IF(D439=1,OFFSET(Metadata!$B$1,MIN(IF(OFFSET(Metadata!$A$1,0,0,Metadata!Metadata_Table_Length,1)=C439,ROW(OFFSET(Metadata!$A$1,0,0,Metadata!Metadata_Table_Length,1))-1,"")),0),OFFSET(Metadata!$B$1,MIN(IF(OFFSET(Metadata!$A$1,0,0,Metadata!Metadata_Table_Length,1)=SUBSTITUTE(C439,"rawdatafilename","originalfilename"),ROW(OFFSET(Metadata!$A$1,0,0,Metadata!Metadata_Table_Length,1))-1,"")),0)),"")</f>
        <v/>
      </c>
      <c r="F439" t="str">
        <f t="shared" ca="1" si="26"/>
        <v/>
      </c>
      <c r="G439" t="str">
        <f t="array" aca="1" ref="G439" ca="1">IF(B439&lt;&gt;"",OFFSET(Metadata!$B$1,MIN(IF(OFFSET(Metadata!$A$1,0,0,Metadata!Metadata_Table_Length,1)=SUBSTITUTE(C439,"rawdatafilename","partnumber"),ROW(OFFSET(Metadata!$A$1,0,0,Metadata!Metadata_Table_Length,1))-1,"")),0),"")</f>
        <v/>
      </c>
      <c r="H439" t="str">
        <f t="array" aca="1" ref="H439" ca="1">IF(B439&lt;&gt;"",OFFSET(Metadata!$B$1,MIN(IF(OFFSET(Metadata!$A$1,0,0,Metadata!Metadata_Table_Length,1)=SUBSTITUTE(C439,"rawdatafilename","original_count"),ROW(OFFSET(Metadata!$A$1,0,0,Metadata!Metadata_Table_Length,1))-1,"")),0),"")</f>
        <v/>
      </c>
      <c r="I439" t="str">
        <f t="array" aca="1" ref="I439" ca="1">IF(B439&lt;&gt;"",OFFSET(Metadata!$B$1,MIN(IF(OFFSET(Metadata!$A$1,0,0,Metadata!Metadata_Table_Length,1)=SUBSTITUTE(C439,"rawdatafilename","count"),ROW(OFFSET(Metadata!$A$1,0,0,Metadata!Metadata_Table_Length,1))-1,"")),0),"")</f>
        <v/>
      </c>
      <c r="J439" t="str">
        <f t="array" aca="1" ref="J439" ca="1">IF(AND(G439&lt;&gt;"",G439&lt;&gt;G438),MAX(IF(G$2:G$2001=G439,H$2:H$2001,"")),"")</f>
        <v/>
      </c>
      <c r="K439" t="str">
        <f t="array" aca="1" ref="K439" ca="1">IF(AND(G439&lt;&gt;"",G439&lt;&gt;G438),MAX(IF(G$2:G$2001=G439,I$2:I$2001,"")),"")</f>
        <v/>
      </c>
      <c r="L439" t="str">
        <f t="shared" ca="1" si="27"/>
        <v/>
      </c>
    </row>
    <row r="440" spans="2:12" x14ac:dyDescent="0.25">
      <c r="B440" t="str">
        <f t="shared" ca="1" si="25"/>
        <v/>
      </c>
      <c r="C440" t="str">
        <f t="shared" ca="1" si="24"/>
        <v/>
      </c>
      <c r="D440" s="156" t="str">
        <f t="array" aca="1" ref="D440" ca="1">IFERROR(IF(B440&lt;&gt;"",IF(OR(EXACT(OFFSET(Metadata!$A$1,0,0,Metadata!Metadata_Table_Length,1),C440)),1,""),""),"")</f>
        <v/>
      </c>
      <c r="E440" s="163" t="str">
        <f t="array" aca="1" ref="E440" ca="1">IF(B440&lt;&gt;"",IF(D440=1,OFFSET(Metadata!$B$1,MIN(IF(OFFSET(Metadata!$A$1,0,0,Metadata!Metadata_Table_Length,1)=C440,ROW(OFFSET(Metadata!$A$1,0,0,Metadata!Metadata_Table_Length,1))-1,"")),0),OFFSET(Metadata!$B$1,MIN(IF(OFFSET(Metadata!$A$1,0,0,Metadata!Metadata_Table_Length,1)=SUBSTITUTE(C440,"rawdatafilename","originalfilename"),ROW(OFFSET(Metadata!$A$1,0,0,Metadata!Metadata_Table_Length,1))-1,"")),0)),"")</f>
        <v/>
      </c>
      <c r="F440" t="str">
        <f t="shared" ca="1" si="26"/>
        <v/>
      </c>
      <c r="G440" t="str">
        <f t="array" aca="1" ref="G440" ca="1">IF(B440&lt;&gt;"",OFFSET(Metadata!$B$1,MIN(IF(OFFSET(Metadata!$A$1,0,0,Metadata!Metadata_Table_Length,1)=SUBSTITUTE(C440,"rawdatafilename","partnumber"),ROW(OFFSET(Metadata!$A$1,0,0,Metadata!Metadata_Table_Length,1))-1,"")),0),"")</f>
        <v/>
      </c>
      <c r="H440" t="str">
        <f t="array" aca="1" ref="H440" ca="1">IF(B440&lt;&gt;"",OFFSET(Metadata!$B$1,MIN(IF(OFFSET(Metadata!$A$1,0,0,Metadata!Metadata_Table_Length,1)=SUBSTITUTE(C440,"rawdatafilename","original_count"),ROW(OFFSET(Metadata!$A$1,0,0,Metadata!Metadata_Table_Length,1))-1,"")),0),"")</f>
        <v/>
      </c>
      <c r="I440" t="str">
        <f t="array" aca="1" ref="I440" ca="1">IF(B440&lt;&gt;"",OFFSET(Metadata!$B$1,MIN(IF(OFFSET(Metadata!$A$1,0,0,Metadata!Metadata_Table_Length,1)=SUBSTITUTE(C440,"rawdatafilename","count"),ROW(OFFSET(Metadata!$A$1,0,0,Metadata!Metadata_Table_Length,1))-1,"")),0),"")</f>
        <v/>
      </c>
      <c r="J440" t="str">
        <f t="array" aca="1" ref="J440" ca="1">IF(AND(G440&lt;&gt;"",G440&lt;&gt;G439),MAX(IF(G$2:G$2001=G440,H$2:H$2001,"")),"")</f>
        <v/>
      </c>
      <c r="K440" t="str">
        <f t="array" aca="1" ref="K440" ca="1">IF(AND(G440&lt;&gt;"",G440&lt;&gt;G439),MAX(IF(G$2:G$2001=G440,I$2:I$2001,"")),"")</f>
        <v/>
      </c>
      <c r="L440" t="str">
        <f t="shared" ca="1" si="27"/>
        <v/>
      </c>
    </row>
    <row r="441" spans="2:12" x14ac:dyDescent="0.25">
      <c r="B441" t="str">
        <f t="shared" ca="1" si="25"/>
        <v/>
      </c>
      <c r="C441" t="str">
        <f t="shared" ca="1" si="24"/>
        <v/>
      </c>
      <c r="D441" s="156" t="str">
        <f t="array" aca="1" ref="D441" ca="1">IFERROR(IF(B441&lt;&gt;"",IF(OR(EXACT(OFFSET(Metadata!$A$1,0,0,Metadata!Metadata_Table_Length,1),C441)),1,""),""),"")</f>
        <v/>
      </c>
      <c r="E441" s="163" t="str">
        <f t="array" aca="1" ref="E441" ca="1">IF(B441&lt;&gt;"",IF(D441=1,OFFSET(Metadata!$B$1,MIN(IF(OFFSET(Metadata!$A$1,0,0,Metadata!Metadata_Table_Length,1)=C441,ROW(OFFSET(Metadata!$A$1,0,0,Metadata!Metadata_Table_Length,1))-1,"")),0),OFFSET(Metadata!$B$1,MIN(IF(OFFSET(Metadata!$A$1,0,0,Metadata!Metadata_Table_Length,1)=SUBSTITUTE(C441,"rawdatafilename","originalfilename"),ROW(OFFSET(Metadata!$A$1,0,0,Metadata!Metadata_Table_Length,1))-1,"")),0)),"")</f>
        <v/>
      </c>
      <c r="F441" t="str">
        <f t="shared" ca="1" si="26"/>
        <v/>
      </c>
      <c r="G441" t="str">
        <f t="array" aca="1" ref="G441" ca="1">IF(B441&lt;&gt;"",OFFSET(Metadata!$B$1,MIN(IF(OFFSET(Metadata!$A$1,0,0,Metadata!Metadata_Table_Length,1)=SUBSTITUTE(C441,"rawdatafilename","partnumber"),ROW(OFFSET(Metadata!$A$1,0,0,Metadata!Metadata_Table_Length,1))-1,"")),0),"")</f>
        <v/>
      </c>
      <c r="H441" t="str">
        <f t="array" aca="1" ref="H441" ca="1">IF(B441&lt;&gt;"",OFFSET(Metadata!$B$1,MIN(IF(OFFSET(Metadata!$A$1,0,0,Metadata!Metadata_Table_Length,1)=SUBSTITUTE(C441,"rawdatafilename","original_count"),ROW(OFFSET(Metadata!$A$1,0,0,Metadata!Metadata_Table_Length,1))-1,"")),0),"")</f>
        <v/>
      </c>
      <c r="I441" t="str">
        <f t="array" aca="1" ref="I441" ca="1">IF(B441&lt;&gt;"",OFFSET(Metadata!$B$1,MIN(IF(OFFSET(Metadata!$A$1,0,0,Metadata!Metadata_Table_Length,1)=SUBSTITUTE(C441,"rawdatafilename","count"),ROW(OFFSET(Metadata!$A$1,0,0,Metadata!Metadata_Table_Length,1))-1,"")),0),"")</f>
        <v/>
      </c>
      <c r="J441" t="str">
        <f t="array" aca="1" ref="J441" ca="1">IF(AND(G441&lt;&gt;"",G441&lt;&gt;G440),MAX(IF(G$2:G$2001=G441,H$2:H$2001,"")),"")</f>
        <v/>
      </c>
      <c r="K441" t="str">
        <f t="array" aca="1" ref="K441" ca="1">IF(AND(G441&lt;&gt;"",G441&lt;&gt;G440),MAX(IF(G$2:G$2001=G441,I$2:I$2001,"")),"")</f>
        <v/>
      </c>
      <c r="L441" t="str">
        <f t="shared" ca="1" si="27"/>
        <v/>
      </c>
    </row>
    <row r="442" spans="2:12" x14ac:dyDescent="0.25">
      <c r="B442" t="str">
        <f t="shared" ca="1" si="25"/>
        <v/>
      </c>
      <c r="C442" t="str">
        <f t="shared" ca="1" si="24"/>
        <v/>
      </c>
      <c r="D442" s="156" t="str">
        <f t="array" aca="1" ref="D442" ca="1">IFERROR(IF(B442&lt;&gt;"",IF(OR(EXACT(OFFSET(Metadata!$A$1,0,0,Metadata!Metadata_Table_Length,1),C442)),1,""),""),"")</f>
        <v/>
      </c>
      <c r="E442" s="163" t="str">
        <f t="array" aca="1" ref="E442" ca="1">IF(B442&lt;&gt;"",IF(D442=1,OFFSET(Metadata!$B$1,MIN(IF(OFFSET(Metadata!$A$1,0,0,Metadata!Metadata_Table_Length,1)=C442,ROW(OFFSET(Metadata!$A$1,0,0,Metadata!Metadata_Table_Length,1))-1,"")),0),OFFSET(Metadata!$B$1,MIN(IF(OFFSET(Metadata!$A$1,0,0,Metadata!Metadata_Table_Length,1)=SUBSTITUTE(C442,"rawdatafilename","originalfilename"),ROW(OFFSET(Metadata!$A$1,0,0,Metadata!Metadata_Table_Length,1))-1,"")),0)),"")</f>
        <v/>
      </c>
      <c r="F442" t="str">
        <f t="shared" ca="1" si="26"/>
        <v/>
      </c>
      <c r="G442" t="str">
        <f t="array" aca="1" ref="G442" ca="1">IF(B442&lt;&gt;"",OFFSET(Metadata!$B$1,MIN(IF(OFFSET(Metadata!$A$1,0,0,Metadata!Metadata_Table_Length,1)=SUBSTITUTE(C442,"rawdatafilename","partnumber"),ROW(OFFSET(Metadata!$A$1,0,0,Metadata!Metadata_Table_Length,1))-1,"")),0),"")</f>
        <v/>
      </c>
      <c r="H442" t="str">
        <f t="array" aca="1" ref="H442" ca="1">IF(B442&lt;&gt;"",OFFSET(Metadata!$B$1,MIN(IF(OFFSET(Metadata!$A$1,0,0,Metadata!Metadata_Table_Length,1)=SUBSTITUTE(C442,"rawdatafilename","original_count"),ROW(OFFSET(Metadata!$A$1,0,0,Metadata!Metadata_Table_Length,1))-1,"")),0),"")</f>
        <v/>
      </c>
      <c r="I442" t="str">
        <f t="array" aca="1" ref="I442" ca="1">IF(B442&lt;&gt;"",OFFSET(Metadata!$B$1,MIN(IF(OFFSET(Metadata!$A$1,0,0,Metadata!Metadata_Table_Length,1)=SUBSTITUTE(C442,"rawdatafilename","count"),ROW(OFFSET(Metadata!$A$1,0,0,Metadata!Metadata_Table_Length,1))-1,"")),0),"")</f>
        <v/>
      </c>
      <c r="J442" t="str">
        <f t="array" aca="1" ref="J442" ca="1">IF(AND(G442&lt;&gt;"",G442&lt;&gt;G441),MAX(IF(G$2:G$2001=G442,H$2:H$2001,"")),"")</f>
        <v/>
      </c>
      <c r="K442" t="str">
        <f t="array" aca="1" ref="K442" ca="1">IF(AND(G442&lt;&gt;"",G442&lt;&gt;G441),MAX(IF(G$2:G$2001=G442,I$2:I$2001,"")),"")</f>
        <v/>
      </c>
      <c r="L442" t="str">
        <f t="shared" ca="1" si="27"/>
        <v/>
      </c>
    </row>
    <row r="443" spans="2:12" x14ac:dyDescent="0.25">
      <c r="B443" t="str">
        <f t="shared" ca="1" si="25"/>
        <v/>
      </c>
      <c r="C443" t="str">
        <f t="shared" ca="1" si="24"/>
        <v/>
      </c>
      <c r="D443" s="156" t="str">
        <f t="array" aca="1" ref="D443" ca="1">IFERROR(IF(B443&lt;&gt;"",IF(OR(EXACT(OFFSET(Metadata!$A$1,0,0,Metadata!Metadata_Table_Length,1),C443)),1,""),""),"")</f>
        <v/>
      </c>
      <c r="E443" s="163" t="str">
        <f t="array" aca="1" ref="E443" ca="1">IF(B443&lt;&gt;"",IF(D443=1,OFFSET(Metadata!$B$1,MIN(IF(OFFSET(Metadata!$A$1,0,0,Metadata!Metadata_Table_Length,1)=C443,ROW(OFFSET(Metadata!$A$1,0,0,Metadata!Metadata_Table_Length,1))-1,"")),0),OFFSET(Metadata!$B$1,MIN(IF(OFFSET(Metadata!$A$1,0,0,Metadata!Metadata_Table_Length,1)=SUBSTITUTE(C443,"rawdatafilename","originalfilename"),ROW(OFFSET(Metadata!$A$1,0,0,Metadata!Metadata_Table_Length,1))-1,"")),0)),"")</f>
        <v/>
      </c>
      <c r="F443" t="str">
        <f t="shared" ca="1" si="26"/>
        <v/>
      </c>
      <c r="G443" t="str">
        <f t="array" aca="1" ref="G443" ca="1">IF(B443&lt;&gt;"",OFFSET(Metadata!$B$1,MIN(IF(OFFSET(Metadata!$A$1,0,0,Metadata!Metadata_Table_Length,1)=SUBSTITUTE(C443,"rawdatafilename","partnumber"),ROW(OFFSET(Metadata!$A$1,0,0,Metadata!Metadata_Table_Length,1))-1,"")),0),"")</f>
        <v/>
      </c>
      <c r="H443" t="str">
        <f t="array" aca="1" ref="H443" ca="1">IF(B443&lt;&gt;"",OFFSET(Metadata!$B$1,MIN(IF(OFFSET(Metadata!$A$1,0,0,Metadata!Metadata_Table_Length,1)=SUBSTITUTE(C443,"rawdatafilename","original_count"),ROW(OFFSET(Metadata!$A$1,0,0,Metadata!Metadata_Table_Length,1))-1,"")),0),"")</f>
        <v/>
      </c>
      <c r="I443" t="str">
        <f t="array" aca="1" ref="I443" ca="1">IF(B443&lt;&gt;"",OFFSET(Metadata!$B$1,MIN(IF(OFFSET(Metadata!$A$1,0,0,Metadata!Metadata_Table_Length,1)=SUBSTITUTE(C443,"rawdatafilename","count"),ROW(OFFSET(Metadata!$A$1,0,0,Metadata!Metadata_Table_Length,1))-1,"")),0),"")</f>
        <v/>
      </c>
      <c r="J443" t="str">
        <f t="array" aca="1" ref="J443" ca="1">IF(AND(G443&lt;&gt;"",G443&lt;&gt;G442),MAX(IF(G$2:G$2001=G443,H$2:H$2001,"")),"")</f>
        <v/>
      </c>
      <c r="K443" t="str">
        <f t="array" aca="1" ref="K443" ca="1">IF(AND(G443&lt;&gt;"",G443&lt;&gt;G442),MAX(IF(G$2:G$2001=G443,I$2:I$2001,"")),"")</f>
        <v/>
      </c>
      <c r="L443" t="str">
        <f t="shared" ca="1" si="27"/>
        <v/>
      </c>
    </row>
    <row r="444" spans="2:12" x14ac:dyDescent="0.25">
      <c r="B444" t="str">
        <f t="shared" ca="1" si="25"/>
        <v/>
      </c>
      <c r="C444" t="str">
        <f t="shared" ca="1" si="24"/>
        <v/>
      </c>
      <c r="D444" s="156" t="str">
        <f t="array" aca="1" ref="D444" ca="1">IFERROR(IF(B444&lt;&gt;"",IF(OR(EXACT(OFFSET(Metadata!$A$1,0,0,Metadata!Metadata_Table_Length,1),C444)),1,""),""),"")</f>
        <v/>
      </c>
      <c r="E444" s="163" t="str">
        <f t="array" aca="1" ref="E444" ca="1">IF(B444&lt;&gt;"",IF(D444=1,OFFSET(Metadata!$B$1,MIN(IF(OFFSET(Metadata!$A$1,0,0,Metadata!Metadata_Table_Length,1)=C444,ROW(OFFSET(Metadata!$A$1,0,0,Metadata!Metadata_Table_Length,1))-1,"")),0),OFFSET(Metadata!$B$1,MIN(IF(OFFSET(Metadata!$A$1,0,0,Metadata!Metadata_Table_Length,1)=SUBSTITUTE(C444,"rawdatafilename","originalfilename"),ROW(OFFSET(Metadata!$A$1,0,0,Metadata!Metadata_Table_Length,1))-1,"")),0)),"")</f>
        <v/>
      </c>
      <c r="F444" t="str">
        <f t="shared" ca="1" si="26"/>
        <v/>
      </c>
      <c r="G444" t="str">
        <f t="array" aca="1" ref="G444" ca="1">IF(B444&lt;&gt;"",OFFSET(Metadata!$B$1,MIN(IF(OFFSET(Metadata!$A$1,0,0,Metadata!Metadata_Table_Length,1)=SUBSTITUTE(C444,"rawdatafilename","partnumber"),ROW(OFFSET(Metadata!$A$1,0,0,Metadata!Metadata_Table_Length,1))-1,"")),0),"")</f>
        <v/>
      </c>
      <c r="H444" t="str">
        <f t="array" aca="1" ref="H444" ca="1">IF(B444&lt;&gt;"",OFFSET(Metadata!$B$1,MIN(IF(OFFSET(Metadata!$A$1,0,0,Metadata!Metadata_Table_Length,1)=SUBSTITUTE(C444,"rawdatafilename","original_count"),ROW(OFFSET(Metadata!$A$1,0,0,Metadata!Metadata_Table_Length,1))-1,"")),0),"")</f>
        <v/>
      </c>
      <c r="I444" t="str">
        <f t="array" aca="1" ref="I444" ca="1">IF(B444&lt;&gt;"",OFFSET(Metadata!$B$1,MIN(IF(OFFSET(Metadata!$A$1,0,0,Metadata!Metadata_Table_Length,1)=SUBSTITUTE(C444,"rawdatafilename","count"),ROW(OFFSET(Metadata!$A$1,0,0,Metadata!Metadata_Table_Length,1))-1,"")),0),"")</f>
        <v/>
      </c>
      <c r="J444" t="str">
        <f t="array" aca="1" ref="J444" ca="1">IF(AND(G444&lt;&gt;"",G444&lt;&gt;G443),MAX(IF(G$2:G$2001=G444,H$2:H$2001,"")),"")</f>
        <v/>
      </c>
      <c r="K444" t="str">
        <f t="array" aca="1" ref="K444" ca="1">IF(AND(G444&lt;&gt;"",G444&lt;&gt;G443),MAX(IF(G$2:G$2001=G444,I$2:I$2001,"")),"")</f>
        <v/>
      </c>
      <c r="L444" t="str">
        <f t="shared" ca="1" si="27"/>
        <v/>
      </c>
    </row>
    <row r="445" spans="2:12" x14ac:dyDescent="0.25">
      <c r="B445" t="str">
        <f t="shared" ca="1" si="25"/>
        <v/>
      </c>
      <c r="C445" t="str">
        <f t="shared" ca="1" si="24"/>
        <v/>
      </c>
      <c r="D445" s="156" t="str">
        <f t="array" aca="1" ref="D445" ca="1">IFERROR(IF(B445&lt;&gt;"",IF(OR(EXACT(OFFSET(Metadata!$A$1,0,0,Metadata!Metadata_Table_Length,1),C445)),1,""),""),"")</f>
        <v/>
      </c>
      <c r="E445" s="163" t="str">
        <f t="array" aca="1" ref="E445" ca="1">IF(B445&lt;&gt;"",IF(D445=1,OFFSET(Metadata!$B$1,MIN(IF(OFFSET(Metadata!$A$1,0,0,Metadata!Metadata_Table_Length,1)=C445,ROW(OFFSET(Metadata!$A$1,0,0,Metadata!Metadata_Table_Length,1))-1,"")),0),OFFSET(Metadata!$B$1,MIN(IF(OFFSET(Metadata!$A$1,0,0,Metadata!Metadata_Table_Length,1)=SUBSTITUTE(C445,"rawdatafilename","originalfilename"),ROW(OFFSET(Metadata!$A$1,0,0,Metadata!Metadata_Table_Length,1))-1,"")),0)),"")</f>
        <v/>
      </c>
      <c r="F445" t="str">
        <f t="shared" ca="1" si="26"/>
        <v/>
      </c>
      <c r="G445" t="str">
        <f t="array" aca="1" ref="G445" ca="1">IF(B445&lt;&gt;"",OFFSET(Metadata!$B$1,MIN(IF(OFFSET(Metadata!$A$1,0,0,Metadata!Metadata_Table_Length,1)=SUBSTITUTE(C445,"rawdatafilename","partnumber"),ROW(OFFSET(Metadata!$A$1,0,0,Metadata!Metadata_Table_Length,1))-1,"")),0),"")</f>
        <v/>
      </c>
      <c r="H445" t="str">
        <f t="array" aca="1" ref="H445" ca="1">IF(B445&lt;&gt;"",OFFSET(Metadata!$B$1,MIN(IF(OFFSET(Metadata!$A$1,0,0,Metadata!Metadata_Table_Length,1)=SUBSTITUTE(C445,"rawdatafilename","original_count"),ROW(OFFSET(Metadata!$A$1,0,0,Metadata!Metadata_Table_Length,1))-1,"")),0),"")</f>
        <v/>
      </c>
      <c r="I445" t="str">
        <f t="array" aca="1" ref="I445" ca="1">IF(B445&lt;&gt;"",OFFSET(Metadata!$B$1,MIN(IF(OFFSET(Metadata!$A$1,0,0,Metadata!Metadata_Table_Length,1)=SUBSTITUTE(C445,"rawdatafilename","count"),ROW(OFFSET(Metadata!$A$1,0,0,Metadata!Metadata_Table_Length,1))-1,"")),0),"")</f>
        <v/>
      </c>
      <c r="J445" t="str">
        <f t="array" aca="1" ref="J445" ca="1">IF(AND(G445&lt;&gt;"",G445&lt;&gt;G444),MAX(IF(G$2:G$2001=G445,H$2:H$2001,"")),"")</f>
        <v/>
      </c>
      <c r="K445" t="str">
        <f t="array" aca="1" ref="K445" ca="1">IF(AND(G445&lt;&gt;"",G445&lt;&gt;G444),MAX(IF(G$2:G$2001=G445,I$2:I$2001,"")),"")</f>
        <v/>
      </c>
      <c r="L445" t="str">
        <f t="shared" ca="1" si="27"/>
        <v/>
      </c>
    </row>
    <row r="446" spans="2:12" x14ac:dyDescent="0.25">
      <c r="B446" t="str">
        <f t="shared" ca="1" si="25"/>
        <v/>
      </c>
      <c r="C446" t="str">
        <f t="shared" ca="1" si="24"/>
        <v/>
      </c>
      <c r="D446" s="156" t="str">
        <f t="array" aca="1" ref="D446" ca="1">IFERROR(IF(B446&lt;&gt;"",IF(OR(EXACT(OFFSET(Metadata!$A$1,0,0,Metadata!Metadata_Table_Length,1),C446)),1,""),""),"")</f>
        <v/>
      </c>
      <c r="E446" s="163" t="str">
        <f t="array" aca="1" ref="E446" ca="1">IF(B446&lt;&gt;"",IF(D446=1,OFFSET(Metadata!$B$1,MIN(IF(OFFSET(Metadata!$A$1,0,0,Metadata!Metadata_Table_Length,1)=C446,ROW(OFFSET(Metadata!$A$1,0,0,Metadata!Metadata_Table_Length,1))-1,"")),0),OFFSET(Metadata!$B$1,MIN(IF(OFFSET(Metadata!$A$1,0,0,Metadata!Metadata_Table_Length,1)=SUBSTITUTE(C446,"rawdatafilename","originalfilename"),ROW(OFFSET(Metadata!$A$1,0,0,Metadata!Metadata_Table_Length,1))-1,"")),0)),"")</f>
        <v/>
      </c>
      <c r="F446" t="str">
        <f t="shared" ca="1" si="26"/>
        <v/>
      </c>
      <c r="G446" t="str">
        <f t="array" aca="1" ref="G446" ca="1">IF(B446&lt;&gt;"",OFFSET(Metadata!$B$1,MIN(IF(OFFSET(Metadata!$A$1,0,0,Metadata!Metadata_Table_Length,1)=SUBSTITUTE(C446,"rawdatafilename","partnumber"),ROW(OFFSET(Metadata!$A$1,0,0,Metadata!Metadata_Table_Length,1))-1,"")),0),"")</f>
        <v/>
      </c>
      <c r="H446" t="str">
        <f t="array" aca="1" ref="H446" ca="1">IF(B446&lt;&gt;"",OFFSET(Metadata!$B$1,MIN(IF(OFFSET(Metadata!$A$1,0,0,Metadata!Metadata_Table_Length,1)=SUBSTITUTE(C446,"rawdatafilename","original_count"),ROW(OFFSET(Metadata!$A$1,0,0,Metadata!Metadata_Table_Length,1))-1,"")),0),"")</f>
        <v/>
      </c>
      <c r="I446" t="str">
        <f t="array" aca="1" ref="I446" ca="1">IF(B446&lt;&gt;"",OFFSET(Metadata!$B$1,MIN(IF(OFFSET(Metadata!$A$1,0,0,Metadata!Metadata_Table_Length,1)=SUBSTITUTE(C446,"rawdatafilename","count"),ROW(OFFSET(Metadata!$A$1,0,0,Metadata!Metadata_Table_Length,1))-1,"")),0),"")</f>
        <v/>
      </c>
      <c r="J446" t="str">
        <f t="array" aca="1" ref="J446" ca="1">IF(AND(G446&lt;&gt;"",G446&lt;&gt;G445),MAX(IF(G$2:G$2001=G446,H$2:H$2001,"")),"")</f>
        <v/>
      </c>
      <c r="K446" t="str">
        <f t="array" aca="1" ref="K446" ca="1">IF(AND(G446&lt;&gt;"",G446&lt;&gt;G445),MAX(IF(G$2:G$2001=G446,I$2:I$2001,"")),"")</f>
        <v/>
      </c>
      <c r="L446" t="str">
        <f t="shared" ca="1" si="27"/>
        <v/>
      </c>
    </row>
    <row r="447" spans="2:12" x14ac:dyDescent="0.25">
      <c r="B447" t="str">
        <f t="shared" ca="1" si="25"/>
        <v/>
      </c>
      <c r="C447" t="str">
        <f t="shared" ca="1" si="24"/>
        <v/>
      </c>
      <c r="D447" s="156" t="str">
        <f t="array" aca="1" ref="D447" ca="1">IFERROR(IF(B447&lt;&gt;"",IF(OR(EXACT(OFFSET(Metadata!$A$1,0,0,Metadata!Metadata_Table_Length,1),C447)),1,""),""),"")</f>
        <v/>
      </c>
      <c r="E447" s="163" t="str">
        <f t="array" aca="1" ref="E447" ca="1">IF(B447&lt;&gt;"",IF(D447=1,OFFSET(Metadata!$B$1,MIN(IF(OFFSET(Metadata!$A$1,0,0,Metadata!Metadata_Table_Length,1)=C447,ROW(OFFSET(Metadata!$A$1,0,0,Metadata!Metadata_Table_Length,1))-1,"")),0),OFFSET(Metadata!$B$1,MIN(IF(OFFSET(Metadata!$A$1,0,0,Metadata!Metadata_Table_Length,1)=SUBSTITUTE(C447,"rawdatafilename","originalfilename"),ROW(OFFSET(Metadata!$A$1,0,0,Metadata!Metadata_Table_Length,1))-1,"")),0)),"")</f>
        <v/>
      </c>
      <c r="F447" t="str">
        <f t="shared" ca="1" si="26"/>
        <v/>
      </c>
      <c r="G447" t="str">
        <f t="array" aca="1" ref="G447" ca="1">IF(B447&lt;&gt;"",OFFSET(Metadata!$B$1,MIN(IF(OFFSET(Metadata!$A$1,0,0,Metadata!Metadata_Table_Length,1)=SUBSTITUTE(C447,"rawdatafilename","partnumber"),ROW(OFFSET(Metadata!$A$1,0,0,Metadata!Metadata_Table_Length,1))-1,"")),0),"")</f>
        <v/>
      </c>
      <c r="H447" t="str">
        <f t="array" aca="1" ref="H447" ca="1">IF(B447&lt;&gt;"",OFFSET(Metadata!$B$1,MIN(IF(OFFSET(Metadata!$A$1,0,0,Metadata!Metadata_Table_Length,1)=SUBSTITUTE(C447,"rawdatafilename","original_count"),ROW(OFFSET(Metadata!$A$1,0,0,Metadata!Metadata_Table_Length,1))-1,"")),0),"")</f>
        <v/>
      </c>
      <c r="I447" t="str">
        <f t="array" aca="1" ref="I447" ca="1">IF(B447&lt;&gt;"",OFFSET(Metadata!$B$1,MIN(IF(OFFSET(Metadata!$A$1,0,0,Metadata!Metadata_Table_Length,1)=SUBSTITUTE(C447,"rawdatafilename","count"),ROW(OFFSET(Metadata!$A$1,0,0,Metadata!Metadata_Table_Length,1))-1,"")),0),"")</f>
        <v/>
      </c>
      <c r="J447" t="str">
        <f t="array" aca="1" ref="J447" ca="1">IF(AND(G447&lt;&gt;"",G447&lt;&gt;G446),MAX(IF(G$2:G$2001=G447,H$2:H$2001,"")),"")</f>
        <v/>
      </c>
      <c r="K447" t="str">
        <f t="array" aca="1" ref="K447" ca="1">IF(AND(G447&lt;&gt;"",G447&lt;&gt;G446),MAX(IF(G$2:G$2001=G447,I$2:I$2001,"")),"")</f>
        <v/>
      </c>
      <c r="L447" t="str">
        <f t="shared" ca="1" si="27"/>
        <v/>
      </c>
    </row>
    <row r="448" spans="2:12" x14ac:dyDescent="0.25">
      <c r="B448" t="str">
        <f t="shared" ca="1" si="25"/>
        <v/>
      </c>
      <c r="C448" t="str">
        <f t="shared" ca="1" si="24"/>
        <v/>
      </c>
      <c r="D448" s="156" t="str">
        <f t="array" aca="1" ref="D448" ca="1">IFERROR(IF(B448&lt;&gt;"",IF(OR(EXACT(OFFSET(Metadata!$A$1,0,0,Metadata!Metadata_Table_Length,1),C448)),1,""),""),"")</f>
        <v/>
      </c>
      <c r="E448" s="163" t="str">
        <f t="array" aca="1" ref="E448" ca="1">IF(B448&lt;&gt;"",IF(D448=1,OFFSET(Metadata!$B$1,MIN(IF(OFFSET(Metadata!$A$1,0,0,Metadata!Metadata_Table_Length,1)=C448,ROW(OFFSET(Metadata!$A$1,0,0,Metadata!Metadata_Table_Length,1))-1,"")),0),OFFSET(Metadata!$B$1,MIN(IF(OFFSET(Metadata!$A$1,0,0,Metadata!Metadata_Table_Length,1)=SUBSTITUTE(C448,"rawdatafilename","originalfilename"),ROW(OFFSET(Metadata!$A$1,0,0,Metadata!Metadata_Table_Length,1))-1,"")),0)),"")</f>
        <v/>
      </c>
      <c r="F448" t="str">
        <f t="shared" ca="1" si="26"/>
        <v/>
      </c>
      <c r="G448" t="str">
        <f t="array" aca="1" ref="G448" ca="1">IF(B448&lt;&gt;"",OFFSET(Metadata!$B$1,MIN(IF(OFFSET(Metadata!$A$1,0,0,Metadata!Metadata_Table_Length,1)=SUBSTITUTE(C448,"rawdatafilename","partnumber"),ROW(OFFSET(Metadata!$A$1,0,0,Metadata!Metadata_Table_Length,1))-1,"")),0),"")</f>
        <v/>
      </c>
      <c r="H448" t="str">
        <f t="array" aca="1" ref="H448" ca="1">IF(B448&lt;&gt;"",OFFSET(Metadata!$B$1,MIN(IF(OFFSET(Metadata!$A$1,0,0,Metadata!Metadata_Table_Length,1)=SUBSTITUTE(C448,"rawdatafilename","original_count"),ROW(OFFSET(Metadata!$A$1,0,0,Metadata!Metadata_Table_Length,1))-1,"")),0),"")</f>
        <v/>
      </c>
      <c r="I448" t="str">
        <f t="array" aca="1" ref="I448" ca="1">IF(B448&lt;&gt;"",OFFSET(Metadata!$B$1,MIN(IF(OFFSET(Metadata!$A$1,0,0,Metadata!Metadata_Table_Length,1)=SUBSTITUTE(C448,"rawdatafilename","count"),ROW(OFFSET(Metadata!$A$1,0,0,Metadata!Metadata_Table_Length,1))-1,"")),0),"")</f>
        <v/>
      </c>
      <c r="J448" t="str">
        <f t="array" aca="1" ref="J448" ca="1">IF(AND(G448&lt;&gt;"",G448&lt;&gt;G447),MAX(IF(G$2:G$2001=G448,H$2:H$2001,"")),"")</f>
        <v/>
      </c>
      <c r="K448" t="str">
        <f t="array" aca="1" ref="K448" ca="1">IF(AND(G448&lt;&gt;"",G448&lt;&gt;G447),MAX(IF(G$2:G$2001=G448,I$2:I$2001,"")),"")</f>
        <v/>
      </c>
      <c r="L448" t="str">
        <f t="shared" ca="1" si="27"/>
        <v/>
      </c>
    </row>
    <row r="449" spans="2:12" x14ac:dyDescent="0.25">
      <c r="B449" t="str">
        <f t="shared" ca="1" si="25"/>
        <v/>
      </c>
      <c r="C449" t="str">
        <f t="shared" ca="1" si="24"/>
        <v/>
      </c>
      <c r="D449" s="156" t="str">
        <f t="array" aca="1" ref="D449" ca="1">IFERROR(IF(B449&lt;&gt;"",IF(OR(EXACT(OFFSET(Metadata!$A$1,0,0,Metadata!Metadata_Table_Length,1),C449)),1,""),""),"")</f>
        <v/>
      </c>
      <c r="E449" s="163" t="str">
        <f t="array" aca="1" ref="E449" ca="1">IF(B449&lt;&gt;"",IF(D449=1,OFFSET(Metadata!$B$1,MIN(IF(OFFSET(Metadata!$A$1,0,0,Metadata!Metadata_Table_Length,1)=C449,ROW(OFFSET(Metadata!$A$1,0,0,Metadata!Metadata_Table_Length,1))-1,"")),0),OFFSET(Metadata!$B$1,MIN(IF(OFFSET(Metadata!$A$1,0,0,Metadata!Metadata_Table_Length,1)=SUBSTITUTE(C449,"rawdatafilename","originalfilename"),ROW(OFFSET(Metadata!$A$1,0,0,Metadata!Metadata_Table_Length,1))-1,"")),0)),"")</f>
        <v/>
      </c>
      <c r="F449" t="str">
        <f t="shared" ca="1" si="26"/>
        <v/>
      </c>
      <c r="G449" t="str">
        <f t="array" aca="1" ref="G449" ca="1">IF(B449&lt;&gt;"",OFFSET(Metadata!$B$1,MIN(IF(OFFSET(Metadata!$A$1,0,0,Metadata!Metadata_Table_Length,1)=SUBSTITUTE(C449,"rawdatafilename","partnumber"),ROW(OFFSET(Metadata!$A$1,0,0,Metadata!Metadata_Table_Length,1))-1,"")),0),"")</f>
        <v/>
      </c>
      <c r="H449" t="str">
        <f t="array" aca="1" ref="H449" ca="1">IF(B449&lt;&gt;"",OFFSET(Metadata!$B$1,MIN(IF(OFFSET(Metadata!$A$1,0,0,Metadata!Metadata_Table_Length,1)=SUBSTITUTE(C449,"rawdatafilename","original_count"),ROW(OFFSET(Metadata!$A$1,0,0,Metadata!Metadata_Table_Length,1))-1,"")),0),"")</f>
        <v/>
      </c>
      <c r="I449" t="str">
        <f t="array" aca="1" ref="I449" ca="1">IF(B449&lt;&gt;"",OFFSET(Metadata!$B$1,MIN(IF(OFFSET(Metadata!$A$1,0,0,Metadata!Metadata_Table_Length,1)=SUBSTITUTE(C449,"rawdatafilename","count"),ROW(OFFSET(Metadata!$A$1,0,0,Metadata!Metadata_Table_Length,1))-1,"")),0),"")</f>
        <v/>
      </c>
      <c r="J449" t="str">
        <f t="array" aca="1" ref="J449" ca="1">IF(AND(G449&lt;&gt;"",G449&lt;&gt;G448),MAX(IF(G$2:G$2001=G449,H$2:H$2001,"")),"")</f>
        <v/>
      </c>
      <c r="K449" t="str">
        <f t="array" aca="1" ref="K449" ca="1">IF(AND(G449&lt;&gt;"",G449&lt;&gt;G448),MAX(IF(G$2:G$2001=G449,I$2:I$2001,"")),"")</f>
        <v/>
      </c>
      <c r="L449" t="str">
        <f t="shared" ca="1" si="27"/>
        <v/>
      </c>
    </row>
    <row r="450" spans="2:12" x14ac:dyDescent="0.25">
      <c r="B450" t="str">
        <f t="shared" ca="1" si="25"/>
        <v/>
      </c>
      <c r="C450" t="str">
        <f t="shared" ref="C450:C513" ca="1" si="28">IF(B450&lt;&gt;"",CONCATENATE("RESULTS_SEARCH_",B450,"_PARAMETERS_PEAKLIST_rawdatafilename"),"")</f>
        <v/>
      </c>
      <c r="D450" s="156" t="str">
        <f t="array" aca="1" ref="D450" ca="1">IFERROR(IF(B450&lt;&gt;"",IF(OR(EXACT(OFFSET(Metadata!$A$1,0,0,Metadata!Metadata_Table_Length,1),C450)),1,""),""),"")</f>
        <v/>
      </c>
      <c r="E450" s="163" t="str">
        <f t="array" aca="1" ref="E450" ca="1">IF(B450&lt;&gt;"",IF(D450=1,OFFSET(Metadata!$B$1,MIN(IF(OFFSET(Metadata!$A$1,0,0,Metadata!Metadata_Table_Length,1)=C450,ROW(OFFSET(Metadata!$A$1,0,0,Metadata!Metadata_Table_Length,1))-1,"")),0),OFFSET(Metadata!$B$1,MIN(IF(OFFSET(Metadata!$A$1,0,0,Metadata!Metadata_Table_Length,1)=SUBSTITUTE(C450,"rawdatafilename","originalfilename"),ROW(OFFSET(Metadata!$A$1,0,0,Metadata!Metadata_Table_Length,1))-1,"")),0)),"")</f>
        <v/>
      </c>
      <c r="F450" t="str">
        <f t="shared" ca="1" si="26"/>
        <v/>
      </c>
      <c r="G450" t="str">
        <f t="array" aca="1" ref="G450" ca="1">IF(B450&lt;&gt;"",OFFSET(Metadata!$B$1,MIN(IF(OFFSET(Metadata!$A$1,0,0,Metadata!Metadata_Table_Length,1)=SUBSTITUTE(C450,"rawdatafilename","partnumber"),ROW(OFFSET(Metadata!$A$1,0,0,Metadata!Metadata_Table_Length,1))-1,"")),0),"")</f>
        <v/>
      </c>
      <c r="H450" t="str">
        <f t="array" aca="1" ref="H450" ca="1">IF(B450&lt;&gt;"",OFFSET(Metadata!$B$1,MIN(IF(OFFSET(Metadata!$A$1,0,0,Metadata!Metadata_Table_Length,1)=SUBSTITUTE(C450,"rawdatafilename","original_count"),ROW(OFFSET(Metadata!$A$1,0,0,Metadata!Metadata_Table_Length,1))-1,"")),0),"")</f>
        <v/>
      </c>
      <c r="I450" t="str">
        <f t="array" aca="1" ref="I450" ca="1">IF(B450&lt;&gt;"",OFFSET(Metadata!$B$1,MIN(IF(OFFSET(Metadata!$A$1,0,0,Metadata!Metadata_Table_Length,1)=SUBSTITUTE(C450,"rawdatafilename","count"),ROW(OFFSET(Metadata!$A$1,0,0,Metadata!Metadata_Table_Length,1))-1,"")),0),"")</f>
        <v/>
      </c>
      <c r="J450" t="str">
        <f t="array" aca="1" ref="J450" ca="1">IF(AND(G450&lt;&gt;"",G450&lt;&gt;G449),MAX(IF(G$2:G$2001=G450,H$2:H$2001,"")),"")</f>
        <v/>
      </c>
      <c r="K450" t="str">
        <f t="array" aca="1" ref="K450" ca="1">IF(AND(G450&lt;&gt;"",G450&lt;&gt;G449),MAX(IF(G$2:G$2001=G450,I$2:I$2001,"")),"")</f>
        <v/>
      </c>
      <c r="L450" t="str">
        <f t="shared" ca="1" si="27"/>
        <v/>
      </c>
    </row>
    <row r="451" spans="2:12" x14ac:dyDescent="0.25">
      <c r="B451" t="str">
        <f t="shared" ref="B451:B514" ca="1" si="29">IF(B450&lt;&gt;"",IF(B450+1&lt;=$A$9,B450+1,""),"")</f>
        <v/>
      </c>
      <c r="C451" t="str">
        <f t="shared" ca="1" si="28"/>
        <v/>
      </c>
      <c r="D451" s="156" t="str">
        <f t="array" aca="1" ref="D451" ca="1">IFERROR(IF(B451&lt;&gt;"",IF(OR(EXACT(OFFSET(Metadata!$A$1,0,0,Metadata!Metadata_Table_Length,1),C451)),1,""),""),"")</f>
        <v/>
      </c>
      <c r="E451" s="163" t="str">
        <f t="array" aca="1" ref="E451" ca="1">IF(B451&lt;&gt;"",IF(D451=1,OFFSET(Metadata!$B$1,MIN(IF(OFFSET(Metadata!$A$1,0,0,Metadata!Metadata_Table_Length,1)=C451,ROW(OFFSET(Metadata!$A$1,0,0,Metadata!Metadata_Table_Length,1))-1,"")),0),OFFSET(Metadata!$B$1,MIN(IF(OFFSET(Metadata!$A$1,0,0,Metadata!Metadata_Table_Length,1)=SUBSTITUTE(C451,"rawdatafilename","originalfilename"),ROW(OFFSET(Metadata!$A$1,0,0,Metadata!Metadata_Table_Length,1))-1,"")),0)),"")</f>
        <v/>
      </c>
      <c r="F451" t="str">
        <f t="shared" ref="F451:F514" ca="1" si="30">IF(F450&lt;&gt;"",IF(E451&lt;&gt;"",IF(E451&lt;&gt;E450,F450+1,F450),""),"")</f>
        <v/>
      </c>
      <c r="G451" t="str">
        <f t="array" aca="1" ref="G451" ca="1">IF(B451&lt;&gt;"",OFFSET(Metadata!$B$1,MIN(IF(OFFSET(Metadata!$A$1,0,0,Metadata!Metadata_Table_Length,1)=SUBSTITUTE(C451,"rawdatafilename","partnumber"),ROW(OFFSET(Metadata!$A$1,0,0,Metadata!Metadata_Table_Length,1))-1,"")),0),"")</f>
        <v/>
      </c>
      <c r="H451" t="str">
        <f t="array" aca="1" ref="H451" ca="1">IF(B451&lt;&gt;"",OFFSET(Metadata!$B$1,MIN(IF(OFFSET(Metadata!$A$1,0,0,Metadata!Metadata_Table_Length,1)=SUBSTITUTE(C451,"rawdatafilename","original_count"),ROW(OFFSET(Metadata!$A$1,0,0,Metadata!Metadata_Table_Length,1))-1,"")),0),"")</f>
        <v/>
      </c>
      <c r="I451" t="str">
        <f t="array" aca="1" ref="I451" ca="1">IF(B451&lt;&gt;"",OFFSET(Metadata!$B$1,MIN(IF(OFFSET(Metadata!$A$1,0,0,Metadata!Metadata_Table_Length,1)=SUBSTITUTE(C451,"rawdatafilename","count"),ROW(OFFSET(Metadata!$A$1,0,0,Metadata!Metadata_Table_Length,1))-1,"")),0),"")</f>
        <v/>
      </c>
      <c r="J451" t="str">
        <f t="array" aca="1" ref="J451" ca="1">IF(AND(G451&lt;&gt;"",G451&lt;&gt;G450),MAX(IF(G$2:G$2001=G451,H$2:H$2001,"")),"")</f>
        <v/>
      </c>
      <c r="K451" t="str">
        <f t="array" aca="1" ref="K451" ca="1">IF(AND(G451&lt;&gt;"",G451&lt;&gt;G450),MAX(IF(G$2:G$2001=G451,I$2:I$2001,"")),"")</f>
        <v/>
      </c>
      <c r="L451" t="str">
        <f t="shared" ref="L451:L514" ca="1" si="31">IF(F451&lt;&gt;"",IF(F451&lt;&gt;F450,F451,""),"")</f>
        <v/>
      </c>
    </row>
    <row r="452" spans="2:12" x14ac:dyDescent="0.25">
      <c r="B452" t="str">
        <f t="shared" ca="1" si="29"/>
        <v/>
      </c>
      <c r="C452" t="str">
        <f t="shared" ca="1" si="28"/>
        <v/>
      </c>
      <c r="D452" s="156" t="str">
        <f t="array" aca="1" ref="D452" ca="1">IFERROR(IF(B452&lt;&gt;"",IF(OR(EXACT(OFFSET(Metadata!$A$1,0,0,Metadata!Metadata_Table_Length,1),C452)),1,""),""),"")</f>
        <v/>
      </c>
      <c r="E452" s="163" t="str">
        <f t="array" aca="1" ref="E452" ca="1">IF(B452&lt;&gt;"",IF(D452=1,OFFSET(Metadata!$B$1,MIN(IF(OFFSET(Metadata!$A$1,0,0,Metadata!Metadata_Table_Length,1)=C452,ROW(OFFSET(Metadata!$A$1,0,0,Metadata!Metadata_Table_Length,1))-1,"")),0),OFFSET(Metadata!$B$1,MIN(IF(OFFSET(Metadata!$A$1,0,0,Metadata!Metadata_Table_Length,1)=SUBSTITUTE(C452,"rawdatafilename","originalfilename"),ROW(OFFSET(Metadata!$A$1,0,0,Metadata!Metadata_Table_Length,1))-1,"")),0)),"")</f>
        <v/>
      </c>
      <c r="F452" t="str">
        <f t="shared" ca="1" si="30"/>
        <v/>
      </c>
      <c r="G452" t="str">
        <f t="array" aca="1" ref="G452" ca="1">IF(B452&lt;&gt;"",OFFSET(Metadata!$B$1,MIN(IF(OFFSET(Metadata!$A$1,0,0,Metadata!Metadata_Table_Length,1)=SUBSTITUTE(C452,"rawdatafilename","partnumber"),ROW(OFFSET(Metadata!$A$1,0,0,Metadata!Metadata_Table_Length,1))-1,"")),0),"")</f>
        <v/>
      </c>
      <c r="H452" t="str">
        <f t="array" aca="1" ref="H452" ca="1">IF(B452&lt;&gt;"",OFFSET(Metadata!$B$1,MIN(IF(OFFSET(Metadata!$A$1,0,0,Metadata!Metadata_Table_Length,1)=SUBSTITUTE(C452,"rawdatafilename","original_count"),ROW(OFFSET(Metadata!$A$1,0,0,Metadata!Metadata_Table_Length,1))-1,"")),0),"")</f>
        <v/>
      </c>
      <c r="I452" t="str">
        <f t="array" aca="1" ref="I452" ca="1">IF(B452&lt;&gt;"",OFFSET(Metadata!$B$1,MIN(IF(OFFSET(Metadata!$A$1,0,0,Metadata!Metadata_Table_Length,1)=SUBSTITUTE(C452,"rawdatafilename","count"),ROW(OFFSET(Metadata!$A$1,0,0,Metadata!Metadata_Table_Length,1))-1,"")),0),"")</f>
        <v/>
      </c>
      <c r="J452" t="str">
        <f t="array" aca="1" ref="J452" ca="1">IF(AND(G452&lt;&gt;"",G452&lt;&gt;G451),MAX(IF(G$2:G$2001=G452,H$2:H$2001,"")),"")</f>
        <v/>
      </c>
      <c r="K452" t="str">
        <f t="array" aca="1" ref="K452" ca="1">IF(AND(G452&lt;&gt;"",G452&lt;&gt;G451),MAX(IF(G$2:G$2001=G452,I$2:I$2001,"")),"")</f>
        <v/>
      </c>
      <c r="L452" t="str">
        <f t="shared" ca="1" si="31"/>
        <v/>
      </c>
    </row>
    <row r="453" spans="2:12" x14ac:dyDescent="0.25">
      <c r="B453" t="str">
        <f t="shared" ca="1" si="29"/>
        <v/>
      </c>
      <c r="C453" t="str">
        <f t="shared" ca="1" si="28"/>
        <v/>
      </c>
      <c r="D453" s="156" t="str">
        <f t="array" aca="1" ref="D453" ca="1">IFERROR(IF(B453&lt;&gt;"",IF(OR(EXACT(OFFSET(Metadata!$A$1,0,0,Metadata!Metadata_Table_Length,1),C453)),1,""),""),"")</f>
        <v/>
      </c>
      <c r="E453" s="163" t="str">
        <f t="array" aca="1" ref="E453" ca="1">IF(B453&lt;&gt;"",IF(D453=1,OFFSET(Metadata!$B$1,MIN(IF(OFFSET(Metadata!$A$1,0,0,Metadata!Metadata_Table_Length,1)=C453,ROW(OFFSET(Metadata!$A$1,0,0,Metadata!Metadata_Table_Length,1))-1,"")),0),OFFSET(Metadata!$B$1,MIN(IF(OFFSET(Metadata!$A$1,0,0,Metadata!Metadata_Table_Length,1)=SUBSTITUTE(C453,"rawdatafilename","originalfilename"),ROW(OFFSET(Metadata!$A$1,0,0,Metadata!Metadata_Table_Length,1))-1,"")),0)),"")</f>
        <v/>
      </c>
      <c r="F453" t="str">
        <f t="shared" ca="1" si="30"/>
        <v/>
      </c>
      <c r="G453" t="str">
        <f t="array" aca="1" ref="G453" ca="1">IF(B453&lt;&gt;"",OFFSET(Metadata!$B$1,MIN(IF(OFFSET(Metadata!$A$1,0,0,Metadata!Metadata_Table_Length,1)=SUBSTITUTE(C453,"rawdatafilename","partnumber"),ROW(OFFSET(Metadata!$A$1,0,0,Metadata!Metadata_Table_Length,1))-1,"")),0),"")</f>
        <v/>
      </c>
      <c r="H453" t="str">
        <f t="array" aca="1" ref="H453" ca="1">IF(B453&lt;&gt;"",OFFSET(Metadata!$B$1,MIN(IF(OFFSET(Metadata!$A$1,0,0,Metadata!Metadata_Table_Length,1)=SUBSTITUTE(C453,"rawdatafilename","original_count"),ROW(OFFSET(Metadata!$A$1,0,0,Metadata!Metadata_Table_Length,1))-1,"")),0),"")</f>
        <v/>
      </c>
      <c r="I453" t="str">
        <f t="array" aca="1" ref="I453" ca="1">IF(B453&lt;&gt;"",OFFSET(Metadata!$B$1,MIN(IF(OFFSET(Metadata!$A$1,0,0,Metadata!Metadata_Table_Length,1)=SUBSTITUTE(C453,"rawdatafilename","count"),ROW(OFFSET(Metadata!$A$1,0,0,Metadata!Metadata_Table_Length,1))-1,"")),0),"")</f>
        <v/>
      </c>
      <c r="J453" t="str">
        <f t="array" aca="1" ref="J453" ca="1">IF(AND(G453&lt;&gt;"",G453&lt;&gt;G452),MAX(IF(G$2:G$2001=G453,H$2:H$2001,"")),"")</f>
        <v/>
      </c>
      <c r="K453" t="str">
        <f t="array" aca="1" ref="K453" ca="1">IF(AND(G453&lt;&gt;"",G453&lt;&gt;G452),MAX(IF(G$2:G$2001=G453,I$2:I$2001,"")),"")</f>
        <v/>
      </c>
      <c r="L453" t="str">
        <f t="shared" ca="1" si="31"/>
        <v/>
      </c>
    </row>
    <row r="454" spans="2:12" x14ac:dyDescent="0.25">
      <c r="B454" t="str">
        <f t="shared" ca="1" si="29"/>
        <v/>
      </c>
      <c r="C454" t="str">
        <f t="shared" ca="1" si="28"/>
        <v/>
      </c>
      <c r="D454" s="156" t="str">
        <f t="array" aca="1" ref="D454" ca="1">IFERROR(IF(B454&lt;&gt;"",IF(OR(EXACT(OFFSET(Metadata!$A$1,0,0,Metadata!Metadata_Table_Length,1),C454)),1,""),""),"")</f>
        <v/>
      </c>
      <c r="E454" s="163" t="str">
        <f t="array" aca="1" ref="E454" ca="1">IF(B454&lt;&gt;"",IF(D454=1,OFFSET(Metadata!$B$1,MIN(IF(OFFSET(Metadata!$A$1,0,0,Metadata!Metadata_Table_Length,1)=C454,ROW(OFFSET(Metadata!$A$1,0,0,Metadata!Metadata_Table_Length,1))-1,"")),0),OFFSET(Metadata!$B$1,MIN(IF(OFFSET(Metadata!$A$1,0,0,Metadata!Metadata_Table_Length,1)=SUBSTITUTE(C454,"rawdatafilename","originalfilename"),ROW(OFFSET(Metadata!$A$1,0,0,Metadata!Metadata_Table_Length,1))-1,"")),0)),"")</f>
        <v/>
      </c>
      <c r="F454" t="str">
        <f t="shared" ca="1" si="30"/>
        <v/>
      </c>
      <c r="G454" t="str">
        <f t="array" aca="1" ref="G454" ca="1">IF(B454&lt;&gt;"",OFFSET(Metadata!$B$1,MIN(IF(OFFSET(Metadata!$A$1,0,0,Metadata!Metadata_Table_Length,1)=SUBSTITUTE(C454,"rawdatafilename","partnumber"),ROW(OFFSET(Metadata!$A$1,0,0,Metadata!Metadata_Table_Length,1))-1,"")),0),"")</f>
        <v/>
      </c>
      <c r="H454" t="str">
        <f t="array" aca="1" ref="H454" ca="1">IF(B454&lt;&gt;"",OFFSET(Metadata!$B$1,MIN(IF(OFFSET(Metadata!$A$1,0,0,Metadata!Metadata_Table_Length,1)=SUBSTITUTE(C454,"rawdatafilename","original_count"),ROW(OFFSET(Metadata!$A$1,0,0,Metadata!Metadata_Table_Length,1))-1,"")),0),"")</f>
        <v/>
      </c>
      <c r="I454" t="str">
        <f t="array" aca="1" ref="I454" ca="1">IF(B454&lt;&gt;"",OFFSET(Metadata!$B$1,MIN(IF(OFFSET(Metadata!$A$1,0,0,Metadata!Metadata_Table_Length,1)=SUBSTITUTE(C454,"rawdatafilename","count"),ROW(OFFSET(Metadata!$A$1,0,0,Metadata!Metadata_Table_Length,1))-1,"")),0),"")</f>
        <v/>
      </c>
      <c r="J454" t="str">
        <f t="array" aca="1" ref="J454" ca="1">IF(AND(G454&lt;&gt;"",G454&lt;&gt;G453),MAX(IF(G$2:G$2001=G454,H$2:H$2001,"")),"")</f>
        <v/>
      </c>
      <c r="K454" t="str">
        <f t="array" aca="1" ref="K454" ca="1">IF(AND(G454&lt;&gt;"",G454&lt;&gt;G453),MAX(IF(G$2:G$2001=G454,I$2:I$2001,"")),"")</f>
        <v/>
      </c>
      <c r="L454" t="str">
        <f t="shared" ca="1" si="31"/>
        <v/>
      </c>
    </row>
    <row r="455" spans="2:12" x14ac:dyDescent="0.25">
      <c r="B455" t="str">
        <f t="shared" ca="1" si="29"/>
        <v/>
      </c>
      <c r="C455" t="str">
        <f t="shared" ca="1" si="28"/>
        <v/>
      </c>
      <c r="D455" s="156" t="str">
        <f t="array" aca="1" ref="D455" ca="1">IFERROR(IF(B455&lt;&gt;"",IF(OR(EXACT(OFFSET(Metadata!$A$1,0,0,Metadata!Metadata_Table_Length,1),C455)),1,""),""),"")</f>
        <v/>
      </c>
      <c r="E455" s="163" t="str">
        <f t="array" aca="1" ref="E455" ca="1">IF(B455&lt;&gt;"",IF(D455=1,OFFSET(Metadata!$B$1,MIN(IF(OFFSET(Metadata!$A$1,0,0,Metadata!Metadata_Table_Length,1)=C455,ROW(OFFSET(Metadata!$A$1,0,0,Metadata!Metadata_Table_Length,1))-1,"")),0),OFFSET(Metadata!$B$1,MIN(IF(OFFSET(Metadata!$A$1,0,0,Metadata!Metadata_Table_Length,1)=SUBSTITUTE(C455,"rawdatafilename","originalfilename"),ROW(OFFSET(Metadata!$A$1,0,0,Metadata!Metadata_Table_Length,1))-1,"")),0)),"")</f>
        <v/>
      </c>
      <c r="F455" t="str">
        <f t="shared" ca="1" si="30"/>
        <v/>
      </c>
      <c r="G455" t="str">
        <f t="array" aca="1" ref="G455" ca="1">IF(B455&lt;&gt;"",OFFSET(Metadata!$B$1,MIN(IF(OFFSET(Metadata!$A$1,0,0,Metadata!Metadata_Table_Length,1)=SUBSTITUTE(C455,"rawdatafilename","partnumber"),ROW(OFFSET(Metadata!$A$1,0,0,Metadata!Metadata_Table_Length,1))-1,"")),0),"")</f>
        <v/>
      </c>
      <c r="H455" t="str">
        <f t="array" aca="1" ref="H455" ca="1">IF(B455&lt;&gt;"",OFFSET(Metadata!$B$1,MIN(IF(OFFSET(Metadata!$A$1,0,0,Metadata!Metadata_Table_Length,1)=SUBSTITUTE(C455,"rawdatafilename","original_count"),ROW(OFFSET(Metadata!$A$1,0,0,Metadata!Metadata_Table_Length,1))-1,"")),0),"")</f>
        <v/>
      </c>
      <c r="I455" t="str">
        <f t="array" aca="1" ref="I455" ca="1">IF(B455&lt;&gt;"",OFFSET(Metadata!$B$1,MIN(IF(OFFSET(Metadata!$A$1,0,0,Metadata!Metadata_Table_Length,1)=SUBSTITUTE(C455,"rawdatafilename","count"),ROW(OFFSET(Metadata!$A$1,0,0,Metadata!Metadata_Table_Length,1))-1,"")),0),"")</f>
        <v/>
      </c>
      <c r="J455" t="str">
        <f t="array" aca="1" ref="J455" ca="1">IF(AND(G455&lt;&gt;"",G455&lt;&gt;G454),MAX(IF(G$2:G$2001=G455,H$2:H$2001,"")),"")</f>
        <v/>
      </c>
      <c r="K455" t="str">
        <f t="array" aca="1" ref="K455" ca="1">IF(AND(G455&lt;&gt;"",G455&lt;&gt;G454),MAX(IF(G$2:G$2001=G455,I$2:I$2001,"")),"")</f>
        <v/>
      </c>
      <c r="L455" t="str">
        <f t="shared" ca="1" si="31"/>
        <v/>
      </c>
    </row>
    <row r="456" spans="2:12" x14ac:dyDescent="0.25">
      <c r="B456" t="str">
        <f t="shared" ca="1" si="29"/>
        <v/>
      </c>
      <c r="C456" t="str">
        <f t="shared" ca="1" si="28"/>
        <v/>
      </c>
      <c r="D456" s="156" t="str">
        <f t="array" aca="1" ref="D456" ca="1">IFERROR(IF(B456&lt;&gt;"",IF(OR(EXACT(OFFSET(Metadata!$A$1,0,0,Metadata!Metadata_Table_Length,1),C456)),1,""),""),"")</f>
        <v/>
      </c>
      <c r="E456" s="163" t="str">
        <f t="array" aca="1" ref="E456" ca="1">IF(B456&lt;&gt;"",IF(D456=1,OFFSET(Metadata!$B$1,MIN(IF(OFFSET(Metadata!$A$1,0,0,Metadata!Metadata_Table_Length,1)=C456,ROW(OFFSET(Metadata!$A$1,0,0,Metadata!Metadata_Table_Length,1))-1,"")),0),OFFSET(Metadata!$B$1,MIN(IF(OFFSET(Metadata!$A$1,0,0,Metadata!Metadata_Table_Length,1)=SUBSTITUTE(C456,"rawdatafilename","originalfilename"),ROW(OFFSET(Metadata!$A$1,0,0,Metadata!Metadata_Table_Length,1))-1,"")),0)),"")</f>
        <v/>
      </c>
      <c r="F456" t="str">
        <f t="shared" ca="1" si="30"/>
        <v/>
      </c>
      <c r="G456" t="str">
        <f t="array" aca="1" ref="G456" ca="1">IF(B456&lt;&gt;"",OFFSET(Metadata!$B$1,MIN(IF(OFFSET(Metadata!$A$1,0,0,Metadata!Metadata_Table_Length,1)=SUBSTITUTE(C456,"rawdatafilename","partnumber"),ROW(OFFSET(Metadata!$A$1,0,0,Metadata!Metadata_Table_Length,1))-1,"")),0),"")</f>
        <v/>
      </c>
      <c r="H456" t="str">
        <f t="array" aca="1" ref="H456" ca="1">IF(B456&lt;&gt;"",OFFSET(Metadata!$B$1,MIN(IF(OFFSET(Metadata!$A$1,0,0,Metadata!Metadata_Table_Length,1)=SUBSTITUTE(C456,"rawdatafilename","original_count"),ROW(OFFSET(Metadata!$A$1,0,0,Metadata!Metadata_Table_Length,1))-1,"")),0),"")</f>
        <v/>
      </c>
      <c r="I456" t="str">
        <f t="array" aca="1" ref="I456" ca="1">IF(B456&lt;&gt;"",OFFSET(Metadata!$B$1,MIN(IF(OFFSET(Metadata!$A$1,0,0,Metadata!Metadata_Table_Length,1)=SUBSTITUTE(C456,"rawdatafilename","count"),ROW(OFFSET(Metadata!$A$1,0,0,Metadata!Metadata_Table_Length,1))-1,"")),0),"")</f>
        <v/>
      </c>
      <c r="J456" t="str">
        <f t="array" aca="1" ref="J456" ca="1">IF(AND(G456&lt;&gt;"",G456&lt;&gt;G455),MAX(IF(G$2:G$2001=G456,H$2:H$2001,"")),"")</f>
        <v/>
      </c>
      <c r="K456" t="str">
        <f t="array" aca="1" ref="K456" ca="1">IF(AND(G456&lt;&gt;"",G456&lt;&gt;G455),MAX(IF(G$2:G$2001=G456,I$2:I$2001,"")),"")</f>
        <v/>
      </c>
      <c r="L456" t="str">
        <f t="shared" ca="1" si="31"/>
        <v/>
      </c>
    </row>
    <row r="457" spans="2:12" x14ac:dyDescent="0.25">
      <c r="B457" t="str">
        <f t="shared" ca="1" si="29"/>
        <v/>
      </c>
      <c r="C457" t="str">
        <f t="shared" ca="1" si="28"/>
        <v/>
      </c>
      <c r="D457" s="156" t="str">
        <f t="array" aca="1" ref="D457" ca="1">IFERROR(IF(B457&lt;&gt;"",IF(OR(EXACT(OFFSET(Metadata!$A$1,0,0,Metadata!Metadata_Table_Length,1),C457)),1,""),""),"")</f>
        <v/>
      </c>
      <c r="E457" s="163" t="str">
        <f t="array" aca="1" ref="E457" ca="1">IF(B457&lt;&gt;"",IF(D457=1,OFFSET(Metadata!$B$1,MIN(IF(OFFSET(Metadata!$A$1,0,0,Metadata!Metadata_Table_Length,1)=C457,ROW(OFFSET(Metadata!$A$1,0,0,Metadata!Metadata_Table_Length,1))-1,"")),0),OFFSET(Metadata!$B$1,MIN(IF(OFFSET(Metadata!$A$1,0,0,Metadata!Metadata_Table_Length,1)=SUBSTITUTE(C457,"rawdatafilename","originalfilename"),ROW(OFFSET(Metadata!$A$1,0,0,Metadata!Metadata_Table_Length,1))-1,"")),0)),"")</f>
        <v/>
      </c>
      <c r="F457" t="str">
        <f t="shared" ca="1" si="30"/>
        <v/>
      </c>
      <c r="G457" t="str">
        <f t="array" aca="1" ref="G457" ca="1">IF(B457&lt;&gt;"",OFFSET(Metadata!$B$1,MIN(IF(OFFSET(Metadata!$A$1,0,0,Metadata!Metadata_Table_Length,1)=SUBSTITUTE(C457,"rawdatafilename","partnumber"),ROW(OFFSET(Metadata!$A$1,0,0,Metadata!Metadata_Table_Length,1))-1,"")),0),"")</f>
        <v/>
      </c>
      <c r="H457" t="str">
        <f t="array" aca="1" ref="H457" ca="1">IF(B457&lt;&gt;"",OFFSET(Metadata!$B$1,MIN(IF(OFFSET(Metadata!$A$1,0,0,Metadata!Metadata_Table_Length,1)=SUBSTITUTE(C457,"rawdatafilename","original_count"),ROW(OFFSET(Metadata!$A$1,0,0,Metadata!Metadata_Table_Length,1))-1,"")),0),"")</f>
        <v/>
      </c>
      <c r="I457" t="str">
        <f t="array" aca="1" ref="I457" ca="1">IF(B457&lt;&gt;"",OFFSET(Metadata!$B$1,MIN(IF(OFFSET(Metadata!$A$1,0,0,Metadata!Metadata_Table_Length,1)=SUBSTITUTE(C457,"rawdatafilename","count"),ROW(OFFSET(Metadata!$A$1,0,0,Metadata!Metadata_Table_Length,1))-1,"")),0),"")</f>
        <v/>
      </c>
      <c r="J457" t="str">
        <f t="array" aca="1" ref="J457" ca="1">IF(AND(G457&lt;&gt;"",G457&lt;&gt;G456),MAX(IF(G$2:G$2001=G457,H$2:H$2001,"")),"")</f>
        <v/>
      </c>
      <c r="K457" t="str">
        <f t="array" aca="1" ref="K457" ca="1">IF(AND(G457&lt;&gt;"",G457&lt;&gt;G456),MAX(IF(G$2:G$2001=G457,I$2:I$2001,"")),"")</f>
        <v/>
      </c>
      <c r="L457" t="str">
        <f t="shared" ca="1" si="31"/>
        <v/>
      </c>
    </row>
    <row r="458" spans="2:12" x14ac:dyDescent="0.25">
      <c r="B458" t="str">
        <f t="shared" ca="1" si="29"/>
        <v/>
      </c>
      <c r="C458" t="str">
        <f t="shared" ca="1" si="28"/>
        <v/>
      </c>
      <c r="D458" s="156" t="str">
        <f t="array" aca="1" ref="D458" ca="1">IFERROR(IF(B458&lt;&gt;"",IF(OR(EXACT(OFFSET(Metadata!$A$1,0,0,Metadata!Metadata_Table_Length,1),C458)),1,""),""),"")</f>
        <v/>
      </c>
      <c r="E458" s="163" t="str">
        <f t="array" aca="1" ref="E458" ca="1">IF(B458&lt;&gt;"",IF(D458=1,OFFSET(Metadata!$B$1,MIN(IF(OFFSET(Metadata!$A$1,0,0,Metadata!Metadata_Table_Length,1)=C458,ROW(OFFSET(Metadata!$A$1,0,0,Metadata!Metadata_Table_Length,1))-1,"")),0),OFFSET(Metadata!$B$1,MIN(IF(OFFSET(Metadata!$A$1,0,0,Metadata!Metadata_Table_Length,1)=SUBSTITUTE(C458,"rawdatafilename","originalfilename"),ROW(OFFSET(Metadata!$A$1,0,0,Metadata!Metadata_Table_Length,1))-1,"")),0)),"")</f>
        <v/>
      </c>
      <c r="F458" t="str">
        <f t="shared" ca="1" si="30"/>
        <v/>
      </c>
      <c r="G458" t="str">
        <f t="array" aca="1" ref="G458" ca="1">IF(B458&lt;&gt;"",OFFSET(Metadata!$B$1,MIN(IF(OFFSET(Metadata!$A$1,0,0,Metadata!Metadata_Table_Length,1)=SUBSTITUTE(C458,"rawdatafilename","partnumber"),ROW(OFFSET(Metadata!$A$1,0,0,Metadata!Metadata_Table_Length,1))-1,"")),0),"")</f>
        <v/>
      </c>
      <c r="H458" t="str">
        <f t="array" aca="1" ref="H458" ca="1">IF(B458&lt;&gt;"",OFFSET(Metadata!$B$1,MIN(IF(OFFSET(Metadata!$A$1,0,0,Metadata!Metadata_Table_Length,1)=SUBSTITUTE(C458,"rawdatafilename","original_count"),ROW(OFFSET(Metadata!$A$1,0,0,Metadata!Metadata_Table_Length,1))-1,"")),0),"")</f>
        <v/>
      </c>
      <c r="I458" t="str">
        <f t="array" aca="1" ref="I458" ca="1">IF(B458&lt;&gt;"",OFFSET(Metadata!$B$1,MIN(IF(OFFSET(Metadata!$A$1,0,0,Metadata!Metadata_Table_Length,1)=SUBSTITUTE(C458,"rawdatafilename","count"),ROW(OFFSET(Metadata!$A$1,0,0,Metadata!Metadata_Table_Length,1))-1,"")),0),"")</f>
        <v/>
      </c>
      <c r="J458" t="str">
        <f t="array" aca="1" ref="J458" ca="1">IF(AND(G458&lt;&gt;"",G458&lt;&gt;G457),MAX(IF(G$2:G$2001=G458,H$2:H$2001,"")),"")</f>
        <v/>
      </c>
      <c r="K458" t="str">
        <f t="array" aca="1" ref="K458" ca="1">IF(AND(G458&lt;&gt;"",G458&lt;&gt;G457),MAX(IF(G$2:G$2001=G458,I$2:I$2001,"")),"")</f>
        <v/>
      </c>
      <c r="L458" t="str">
        <f t="shared" ca="1" si="31"/>
        <v/>
      </c>
    </row>
    <row r="459" spans="2:12" x14ac:dyDescent="0.25">
      <c r="B459" t="str">
        <f t="shared" ca="1" si="29"/>
        <v/>
      </c>
      <c r="C459" t="str">
        <f t="shared" ca="1" si="28"/>
        <v/>
      </c>
      <c r="D459" s="156" t="str">
        <f t="array" aca="1" ref="D459" ca="1">IFERROR(IF(B459&lt;&gt;"",IF(OR(EXACT(OFFSET(Metadata!$A$1,0,0,Metadata!Metadata_Table_Length,1),C459)),1,""),""),"")</f>
        <v/>
      </c>
      <c r="E459" s="163" t="str">
        <f t="array" aca="1" ref="E459" ca="1">IF(B459&lt;&gt;"",IF(D459=1,OFFSET(Metadata!$B$1,MIN(IF(OFFSET(Metadata!$A$1,0,0,Metadata!Metadata_Table_Length,1)=C459,ROW(OFFSET(Metadata!$A$1,0,0,Metadata!Metadata_Table_Length,1))-1,"")),0),OFFSET(Metadata!$B$1,MIN(IF(OFFSET(Metadata!$A$1,0,0,Metadata!Metadata_Table_Length,1)=SUBSTITUTE(C459,"rawdatafilename","originalfilename"),ROW(OFFSET(Metadata!$A$1,0,0,Metadata!Metadata_Table_Length,1))-1,"")),0)),"")</f>
        <v/>
      </c>
      <c r="F459" t="str">
        <f t="shared" ca="1" si="30"/>
        <v/>
      </c>
      <c r="G459" t="str">
        <f t="array" aca="1" ref="G459" ca="1">IF(B459&lt;&gt;"",OFFSET(Metadata!$B$1,MIN(IF(OFFSET(Metadata!$A$1,0,0,Metadata!Metadata_Table_Length,1)=SUBSTITUTE(C459,"rawdatafilename","partnumber"),ROW(OFFSET(Metadata!$A$1,0,0,Metadata!Metadata_Table_Length,1))-1,"")),0),"")</f>
        <v/>
      </c>
      <c r="H459" t="str">
        <f t="array" aca="1" ref="H459" ca="1">IF(B459&lt;&gt;"",OFFSET(Metadata!$B$1,MIN(IF(OFFSET(Metadata!$A$1,0,0,Metadata!Metadata_Table_Length,1)=SUBSTITUTE(C459,"rawdatafilename","original_count"),ROW(OFFSET(Metadata!$A$1,0,0,Metadata!Metadata_Table_Length,1))-1,"")),0),"")</f>
        <v/>
      </c>
      <c r="I459" t="str">
        <f t="array" aca="1" ref="I459" ca="1">IF(B459&lt;&gt;"",OFFSET(Metadata!$B$1,MIN(IF(OFFSET(Metadata!$A$1,0,0,Metadata!Metadata_Table_Length,1)=SUBSTITUTE(C459,"rawdatafilename","count"),ROW(OFFSET(Metadata!$A$1,0,0,Metadata!Metadata_Table_Length,1))-1,"")),0),"")</f>
        <v/>
      </c>
      <c r="J459" t="str">
        <f t="array" aca="1" ref="J459" ca="1">IF(AND(G459&lt;&gt;"",G459&lt;&gt;G458),MAX(IF(G$2:G$2001=G459,H$2:H$2001,"")),"")</f>
        <v/>
      </c>
      <c r="K459" t="str">
        <f t="array" aca="1" ref="K459" ca="1">IF(AND(G459&lt;&gt;"",G459&lt;&gt;G458),MAX(IF(G$2:G$2001=G459,I$2:I$2001,"")),"")</f>
        <v/>
      </c>
      <c r="L459" t="str">
        <f t="shared" ca="1" si="31"/>
        <v/>
      </c>
    </row>
    <row r="460" spans="2:12" x14ac:dyDescent="0.25">
      <c r="B460" t="str">
        <f t="shared" ca="1" si="29"/>
        <v/>
      </c>
      <c r="C460" t="str">
        <f t="shared" ca="1" si="28"/>
        <v/>
      </c>
      <c r="D460" s="156" t="str">
        <f t="array" aca="1" ref="D460" ca="1">IFERROR(IF(B460&lt;&gt;"",IF(OR(EXACT(OFFSET(Metadata!$A$1,0,0,Metadata!Metadata_Table_Length,1),C460)),1,""),""),"")</f>
        <v/>
      </c>
      <c r="E460" s="163" t="str">
        <f t="array" aca="1" ref="E460" ca="1">IF(B460&lt;&gt;"",IF(D460=1,OFFSET(Metadata!$B$1,MIN(IF(OFFSET(Metadata!$A$1,0,0,Metadata!Metadata_Table_Length,1)=C460,ROW(OFFSET(Metadata!$A$1,0,0,Metadata!Metadata_Table_Length,1))-1,"")),0),OFFSET(Metadata!$B$1,MIN(IF(OFFSET(Metadata!$A$1,0,0,Metadata!Metadata_Table_Length,1)=SUBSTITUTE(C460,"rawdatafilename","originalfilename"),ROW(OFFSET(Metadata!$A$1,0,0,Metadata!Metadata_Table_Length,1))-1,"")),0)),"")</f>
        <v/>
      </c>
      <c r="F460" t="str">
        <f t="shared" ca="1" si="30"/>
        <v/>
      </c>
      <c r="G460" t="str">
        <f t="array" aca="1" ref="G460" ca="1">IF(B460&lt;&gt;"",OFFSET(Metadata!$B$1,MIN(IF(OFFSET(Metadata!$A$1,0,0,Metadata!Metadata_Table_Length,1)=SUBSTITUTE(C460,"rawdatafilename","partnumber"),ROW(OFFSET(Metadata!$A$1,0,0,Metadata!Metadata_Table_Length,1))-1,"")),0),"")</f>
        <v/>
      </c>
      <c r="H460" t="str">
        <f t="array" aca="1" ref="H460" ca="1">IF(B460&lt;&gt;"",OFFSET(Metadata!$B$1,MIN(IF(OFFSET(Metadata!$A$1,0,0,Metadata!Metadata_Table_Length,1)=SUBSTITUTE(C460,"rawdatafilename","original_count"),ROW(OFFSET(Metadata!$A$1,0,0,Metadata!Metadata_Table_Length,1))-1,"")),0),"")</f>
        <v/>
      </c>
      <c r="I460" t="str">
        <f t="array" aca="1" ref="I460" ca="1">IF(B460&lt;&gt;"",OFFSET(Metadata!$B$1,MIN(IF(OFFSET(Metadata!$A$1,0,0,Metadata!Metadata_Table_Length,1)=SUBSTITUTE(C460,"rawdatafilename","count"),ROW(OFFSET(Metadata!$A$1,0,0,Metadata!Metadata_Table_Length,1))-1,"")),0),"")</f>
        <v/>
      </c>
      <c r="J460" t="str">
        <f t="array" aca="1" ref="J460" ca="1">IF(AND(G460&lt;&gt;"",G460&lt;&gt;G459),MAX(IF(G$2:G$2001=G460,H$2:H$2001,"")),"")</f>
        <v/>
      </c>
      <c r="K460" t="str">
        <f t="array" aca="1" ref="K460" ca="1">IF(AND(G460&lt;&gt;"",G460&lt;&gt;G459),MAX(IF(G$2:G$2001=G460,I$2:I$2001,"")),"")</f>
        <v/>
      </c>
      <c r="L460" t="str">
        <f t="shared" ca="1" si="31"/>
        <v/>
      </c>
    </row>
    <row r="461" spans="2:12" x14ac:dyDescent="0.25">
      <c r="B461" t="str">
        <f t="shared" ca="1" si="29"/>
        <v/>
      </c>
      <c r="C461" t="str">
        <f t="shared" ca="1" si="28"/>
        <v/>
      </c>
      <c r="D461" s="156" t="str">
        <f t="array" aca="1" ref="D461" ca="1">IFERROR(IF(B461&lt;&gt;"",IF(OR(EXACT(OFFSET(Metadata!$A$1,0,0,Metadata!Metadata_Table_Length,1),C461)),1,""),""),"")</f>
        <v/>
      </c>
      <c r="E461" s="163" t="str">
        <f t="array" aca="1" ref="E461" ca="1">IF(B461&lt;&gt;"",IF(D461=1,OFFSET(Metadata!$B$1,MIN(IF(OFFSET(Metadata!$A$1,0,0,Metadata!Metadata_Table_Length,1)=C461,ROW(OFFSET(Metadata!$A$1,0,0,Metadata!Metadata_Table_Length,1))-1,"")),0),OFFSET(Metadata!$B$1,MIN(IF(OFFSET(Metadata!$A$1,0,0,Metadata!Metadata_Table_Length,1)=SUBSTITUTE(C461,"rawdatafilename","originalfilename"),ROW(OFFSET(Metadata!$A$1,0,0,Metadata!Metadata_Table_Length,1))-1,"")),0)),"")</f>
        <v/>
      </c>
      <c r="F461" t="str">
        <f t="shared" ca="1" si="30"/>
        <v/>
      </c>
      <c r="G461" t="str">
        <f t="array" aca="1" ref="G461" ca="1">IF(B461&lt;&gt;"",OFFSET(Metadata!$B$1,MIN(IF(OFFSET(Metadata!$A$1,0,0,Metadata!Metadata_Table_Length,1)=SUBSTITUTE(C461,"rawdatafilename","partnumber"),ROW(OFFSET(Metadata!$A$1,0,0,Metadata!Metadata_Table_Length,1))-1,"")),0),"")</f>
        <v/>
      </c>
      <c r="H461" t="str">
        <f t="array" aca="1" ref="H461" ca="1">IF(B461&lt;&gt;"",OFFSET(Metadata!$B$1,MIN(IF(OFFSET(Metadata!$A$1,0,0,Metadata!Metadata_Table_Length,1)=SUBSTITUTE(C461,"rawdatafilename","original_count"),ROW(OFFSET(Metadata!$A$1,0,0,Metadata!Metadata_Table_Length,1))-1,"")),0),"")</f>
        <v/>
      </c>
      <c r="I461" t="str">
        <f t="array" aca="1" ref="I461" ca="1">IF(B461&lt;&gt;"",OFFSET(Metadata!$B$1,MIN(IF(OFFSET(Metadata!$A$1,0,0,Metadata!Metadata_Table_Length,1)=SUBSTITUTE(C461,"rawdatafilename","count"),ROW(OFFSET(Metadata!$A$1,0,0,Metadata!Metadata_Table_Length,1))-1,"")),0),"")</f>
        <v/>
      </c>
      <c r="J461" t="str">
        <f t="array" aca="1" ref="J461" ca="1">IF(AND(G461&lt;&gt;"",G461&lt;&gt;G460),MAX(IF(G$2:G$2001=G461,H$2:H$2001,"")),"")</f>
        <v/>
      </c>
      <c r="K461" t="str">
        <f t="array" aca="1" ref="K461" ca="1">IF(AND(G461&lt;&gt;"",G461&lt;&gt;G460),MAX(IF(G$2:G$2001=G461,I$2:I$2001,"")),"")</f>
        <v/>
      </c>
      <c r="L461" t="str">
        <f t="shared" ca="1" si="31"/>
        <v/>
      </c>
    </row>
    <row r="462" spans="2:12" x14ac:dyDescent="0.25">
      <c r="B462" t="str">
        <f t="shared" ca="1" si="29"/>
        <v/>
      </c>
      <c r="C462" t="str">
        <f t="shared" ca="1" si="28"/>
        <v/>
      </c>
      <c r="D462" s="156" t="str">
        <f t="array" aca="1" ref="D462" ca="1">IFERROR(IF(B462&lt;&gt;"",IF(OR(EXACT(OFFSET(Metadata!$A$1,0,0,Metadata!Metadata_Table_Length,1),C462)),1,""),""),"")</f>
        <v/>
      </c>
      <c r="E462" s="163" t="str">
        <f t="array" aca="1" ref="E462" ca="1">IF(B462&lt;&gt;"",IF(D462=1,OFFSET(Metadata!$B$1,MIN(IF(OFFSET(Metadata!$A$1,0,0,Metadata!Metadata_Table_Length,1)=C462,ROW(OFFSET(Metadata!$A$1,0,0,Metadata!Metadata_Table_Length,1))-1,"")),0),OFFSET(Metadata!$B$1,MIN(IF(OFFSET(Metadata!$A$1,0,0,Metadata!Metadata_Table_Length,1)=SUBSTITUTE(C462,"rawdatafilename","originalfilename"),ROW(OFFSET(Metadata!$A$1,0,0,Metadata!Metadata_Table_Length,1))-1,"")),0)),"")</f>
        <v/>
      </c>
      <c r="F462" t="str">
        <f t="shared" ca="1" si="30"/>
        <v/>
      </c>
      <c r="G462" t="str">
        <f t="array" aca="1" ref="G462" ca="1">IF(B462&lt;&gt;"",OFFSET(Metadata!$B$1,MIN(IF(OFFSET(Metadata!$A$1,0,0,Metadata!Metadata_Table_Length,1)=SUBSTITUTE(C462,"rawdatafilename","partnumber"),ROW(OFFSET(Metadata!$A$1,0,0,Metadata!Metadata_Table_Length,1))-1,"")),0),"")</f>
        <v/>
      </c>
      <c r="H462" t="str">
        <f t="array" aca="1" ref="H462" ca="1">IF(B462&lt;&gt;"",OFFSET(Metadata!$B$1,MIN(IF(OFFSET(Metadata!$A$1,0,0,Metadata!Metadata_Table_Length,1)=SUBSTITUTE(C462,"rawdatafilename","original_count"),ROW(OFFSET(Metadata!$A$1,0,0,Metadata!Metadata_Table_Length,1))-1,"")),0),"")</f>
        <v/>
      </c>
      <c r="I462" t="str">
        <f t="array" aca="1" ref="I462" ca="1">IF(B462&lt;&gt;"",OFFSET(Metadata!$B$1,MIN(IF(OFFSET(Metadata!$A$1,0,0,Metadata!Metadata_Table_Length,1)=SUBSTITUTE(C462,"rawdatafilename","count"),ROW(OFFSET(Metadata!$A$1,0,0,Metadata!Metadata_Table_Length,1))-1,"")),0),"")</f>
        <v/>
      </c>
      <c r="J462" t="str">
        <f t="array" aca="1" ref="J462" ca="1">IF(AND(G462&lt;&gt;"",G462&lt;&gt;G461),MAX(IF(G$2:G$2001=G462,H$2:H$2001,"")),"")</f>
        <v/>
      </c>
      <c r="K462" t="str">
        <f t="array" aca="1" ref="K462" ca="1">IF(AND(G462&lt;&gt;"",G462&lt;&gt;G461),MAX(IF(G$2:G$2001=G462,I$2:I$2001,"")),"")</f>
        <v/>
      </c>
      <c r="L462" t="str">
        <f t="shared" ca="1" si="31"/>
        <v/>
      </c>
    </row>
    <row r="463" spans="2:12" x14ac:dyDescent="0.25">
      <c r="B463" t="str">
        <f t="shared" ca="1" si="29"/>
        <v/>
      </c>
      <c r="C463" t="str">
        <f t="shared" ca="1" si="28"/>
        <v/>
      </c>
      <c r="D463" s="156" t="str">
        <f t="array" aca="1" ref="D463" ca="1">IFERROR(IF(B463&lt;&gt;"",IF(OR(EXACT(OFFSET(Metadata!$A$1,0,0,Metadata!Metadata_Table_Length,1),C463)),1,""),""),"")</f>
        <v/>
      </c>
      <c r="E463" s="163" t="str">
        <f t="array" aca="1" ref="E463" ca="1">IF(B463&lt;&gt;"",IF(D463=1,OFFSET(Metadata!$B$1,MIN(IF(OFFSET(Metadata!$A$1,0,0,Metadata!Metadata_Table_Length,1)=C463,ROW(OFFSET(Metadata!$A$1,0,0,Metadata!Metadata_Table_Length,1))-1,"")),0),OFFSET(Metadata!$B$1,MIN(IF(OFFSET(Metadata!$A$1,0,0,Metadata!Metadata_Table_Length,1)=SUBSTITUTE(C463,"rawdatafilename","originalfilename"),ROW(OFFSET(Metadata!$A$1,0,0,Metadata!Metadata_Table_Length,1))-1,"")),0)),"")</f>
        <v/>
      </c>
      <c r="F463" t="str">
        <f t="shared" ca="1" si="30"/>
        <v/>
      </c>
      <c r="G463" t="str">
        <f t="array" aca="1" ref="G463" ca="1">IF(B463&lt;&gt;"",OFFSET(Metadata!$B$1,MIN(IF(OFFSET(Metadata!$A$1,0,0,Metadata!Metadata_Table_Length,1)=SUBSTITUTE(C463,"rawdatafilename","partnumber"),ROW(OFFSET(Metadata!$A$1,0,0,Metadata!Metadata_Table_Length,1))-1,"")),0),"")</f>
        <v/>
      </c>
      <c r="H463" t="str">
        <f t="array" aca="1" ref="H463" ca="1">IF(B463&lt;&gt;"",OFFSET(Metadata!$B$1,MIN(IF(OFFSET(Metadata!$A$1,0,0,Metadata!Metadata_Table_Length,1)=SUBSTITUTE(C463,"rawdatafilename","original_count"),ROW(OFFSET(Metadata!$A$1,0,0,Metadata!Metadata_Table_Length,1))-1,"")),0),"")</f>
        <v/>
      </c>
      <c r="I463" t="str">
        <f t="array" aca="1" ref="I463" ca="1">IF(B463&lt;&gt;"",OFFSET(Metadata!$B$1,MIN(IF(OFFSET(Metadata!$A$1,0,0,Metadata!Metadata_Table_Length,1)=SUBSTITUTE(C463,"rawdatafilename","count"),ROW(OFFSET(Metadata!$A$1,0,0,Metadata!Metadata_Table_Length,1))-1,"")),0),"")</f>
        <v/>
      </c>
      <c r="J463" t="str">
        <f t="array" aca="1" ref="J463" ca="1">IF(AND(G463&lt;&gt;"",G463&lt;&gt;G462),MAX(IF(G$2:G$2001=G463,H$2:H$2001,"")),"")</f>
        <v/>
      </c>
      <c r="K463" t="str">
        <f t="array" aca="1" ref="K463" ca="1">IF(AND(G463&lt;&gt;"",G463&lt;&gt;G462),MAX(IF(G$2:G$2001=G463,I$2:I$2001,"")),"")</f>
        <v/>
      </c>
      <c r="L463" t="str">
        <f t="shared" ca="1" si="31"/>
        <v/>
      </c>
    </row>
    <row r="464" spans="2:12" x14ac:dyDescent="0.25">
      <c r="B464" t="str">
        <f t="shared" ca="1" si="29"/>
        <v/>
      </c>
      <c r="C464" t="str">
        <f t="shared" ca="1" si="28"/>
        <v/>
      </c>
      <c r="D464" s="156" t="str">
        <f t="array" aca="1" ref="D464" ca="1">IFERROR(IF(B464&lt;&gt;"",IF(OR(EXACT(OFFSET(Metadata!$A$1,0,0,Metadata!Metadata_Table_Length,1),C464)),1,""),""),"")</f>
        <v/>
      </c>
      <c r="E464" s="163" t="str">
        <f t="array" aca="1" ref="E464" ca="1">IF(B464&lt;&gt;"",IF(D464=1,OFFSET(Metadata!$B$1,MIN(IF(OFFSET(Metadata!$A$1,0,0,Metadata!Metadata_Table_Length,1)=C464,ROW(OFFSET(Metadata!$A$1,0,0,Metadata!Metadata_Table_Length,1))-1,"")),0),OFFSET(Metadata!$B$1,MIN(IF(OFFSET(Metadata!$A$1,0,0,Metadata!Metadata_Table_Length,1)=SUBSTITUTE(C464,"rawdatafilename","originalfilename"),ROW(OFFSET(Metadata!$A$1,0,0,Metadata!Metadata_Table_Length,1))-1,"")),0)),"")</f>
        <v/>
      </c>
      <c r="F464" t="str">
        <f t="shared" ca="1" si="30"/>
        <v/>
      </c>
      <c r="G464" t="str">
        <f t="array" aca="1" ref="G464" ca="1">IF(B464&lt;&gt;"",OFFSET(Metadata!$B$1,MIN(IF(OFFSET(Metadata!$A$1,0,0,Metadata!Metadata_Table_Length,1)=SUBSTITUTE(C464,"rawdatafilename","partnumber"),ROW(OFFSET(Metadata!$A$1,0,0,Metadata!Metadata_Table_Length,1))-1,"")),0),"")</f>
        <v/>
      </c>
      <c r="H464" t="str">
        <f t="array" aca="1" ref="H464" ca="1">IF(B464&lt;&gt;"",OFFSET(Metadata!$B$1,MIN(IF(OFFSET(Metadata!$A$1,0,0,Metadata!Metadata_Table_Length,1)=SUBSTITUTE(C464,"rawdatafilename","original_count"),ROW(OFFSET(Metadata!$A$1,0,0,Metadata!Metadata_Table_Length,1))-1,"")),0),"")</f>
        <v/>
      </c>
      <c r="I464" t="str">
        <f t="array" aca="1" ref="I464" ca="1">IF(B464&lt;&gt;"",OFFSET(Metadata!$B$1,MIN(IF(OFFSET(Metadata!$A$1,0,0,Metadata!Metadata_Table_Length,1)=SUBSTITUTE(C464,"rawdatafilename","count"),ROW(OFFSET(Metadata!$A$1,0,0,Metadata!Metadata_Table_Length,1))-1,"")),0),"")</f>
        <v/>
      </c>
      <c r="J464" t="str">
        <f t="array" aca="1" ref="J464" ca="1">IF(AND(G464&lt;&gt;"",G464&lt;&gt;G463),MAX(IF(G$2:G$2001=G464,H$2:H$2001,"")),"")</f>
        <v/>
      </c>
      <c r="K464" t="str">
        <f t="array" aca="1" ref="K464" ca="1">IF(AND(G464&lt;&gt;"",G464&lt;&gt;G463),MAX(IF(G$2:G$2001=G464,I$2:I$2001,"")),"")</f>
        <v/>
      </c>
      <c r="L464" t="str">
        <f t="shared" ca="1" si="31"/>
        <v/>
      </c>
    </row>
    <row r="465" spans="2:12" x14ac:dyDescent="0.25">
      <c r="B465" t="str">
        <f t="shared" ca="1" si="29"/>
        <v/>
      </c>
      <c r="C465" t="str">
        <f t="shared" ca="1" si="28"/>
        <v/>
      </c>
      <c r="D465" s="156" t="str">
        <f t="array" aca="1" ref="D465" ca="1">IFERROR(IF(B465&lt;&gt;"",IF(OR(EXACT(OFFSET(Metadata!$A$1,0,0,Metadata!Metadata_Table_Length,1),C465)),1,""),""),"")</f>
        <v/>
      </c>
      <c r="E465" s="163" t="str">
        <f t="array" aca="1" ref="E465" ca="1">IF(B465&lt;&gt;"",IF(D465=1,OFFSET(Metadata!$B$1,MIN(IF(OFFSET(Metadata!$A$1,0,0,Metadata!Metadata_Table_Length,1)=C465,ROW(OFFSET(Metadata!$A$1,0,0,Metadata!Metadata_Table_Length,1))-1,"")),0),OFFSET(Metadata!$B$1,MIN(IF(OFFSET(Metadata!$A$1,0,0,Metadata!Metadata_Table_Length,1)=SUBSTITUTE(C465,"rawdatafilename","originalfilename"),ROW(OFFSET(Metadata!$A$1,0,0,Metadata!Metadata_Table_Length,1))-1,"")),0)),"")</f>
        <v/>
      </c>
      <c r="F465" t="str">
        <f t="shared" ca="1" si="30"/>
        <v/>
      </c>
      <c r="G465" t="str">
        <f t="array" aca="1" ref="G465" ca="1">IF(B465&lt;&gt;"",OFFSET(Metadata!$B$1,MIN(IF(OFFSET(Metadata!$A$1,0,0,Metadata!Metadata_Table_Length,1)=SUBSTITUTE(C465,"rawdatafilename","partnumber"),ROW(OFFSET(Metadata!$A$1,0,0,Metadata!Metadata_Table_Length,1))-1,"")),0),"")</f>
        <v/>
      </c>
      <c r="H465" t="str">
        <f t="array" aca="1" ref="H465" ca="1">IF(B465&lt;&gt;"",OFFSET(Metadata!$B$1,MIN(IF(OFFSET(Metadata!$A$1,0,0,Metadata!Metadata_Table_Length,1)=SUBSTITUTE(C465,"rawdatafilename","original_count"),ROW(OFFSET(Metadata!$A$1,0,0,Metadata!Metadata_Table_Length,1))-1,"")),0),"")</f>
        <v/>
      </c>
      <c r="I465" t="str">
        <f t="array" aca="1" ref="I465" ca="1">IF(B465&lt;&gt;"",OFFSET(Metadata!$B$1,MIN(IF(OFFSET(Metadata!$A$1,0,0,Metadata!Metadata_Table_Length,1)=SUBSTITUTE(C465,"rawdatafilename","count"),ROW(OFFSET(Metadata!$A$1,0,0,Metadata!Metadata_Table_Length,1))-1,"")),0),"")</f>
        <v/>
      </c>
      <c r="J465" t="str">
        <f t="array" aca="1" ref="J465" ca="1">IF(AND(G465&lt;&gt;"",G465&lt;&gt;G464),MAX(IF(G$2:G$2001=G465,H$2:H$2001,"")),"")</f>
        <v/>
      </c>
      <c r="K465" t="str">
        <f t="array" aca="1" ref="K465" ca="1">IF(AND(G465&lt;&gt;"",G465&lt;&gt;G464),MAX(IF(G$2:G$2001=G465,I$2:I$2001,"")),"")</f>
        <v/>
      </c>
      <c r="L465" t="str">
        <f t="shared" ca="1" si="31"/>
        <v/>
      </c>
    </row>
    <row r="466" spans="2:12" x14ac:dyDescent="0.25">
      <c r="B466" t="str">
        <f t="shared" ca="1" si="29"/>
        <v/>
      </c>
      <c r="C466" t="str">
        <f t="shared" ca="1" si="28"/>
        <v/>
      </c>
      <c r="D466" s="156" t="str">
        <f t="array" aca="1" ref="D466" ca="1">IFERROR(IF(B466&lt;&gt;"",IF(OR(EXACT(OFFSET(Metadata!$A$1,0,0,Metadata!Metadata_Table_Length,1),C466)),1,""),""),"")</f>
        <v/>
      </c>
      <c r="E466" s="163" t="str">
        <f t="array" aca="1" ref="E466" ca="1">IF(B466&lt;&gt;"",IF(D466=1,OFFSET(Metadata!$B$1,MIN(IF(OFFSET(Metadata!$A$1,0,0,Metadata!Metadata_Table_Length,1)=C466,ROW(OFFSET(Metadata!$A$1,0,0,Metadata!Metadata_Table_Length,1))-1,"")),0),OFFSET(Metadata!$B$1,MIN(IF(OFFSET(Metadata!$A$1,0,0,Metadata!Metadata_Table_Length,1)=SUBSTITUTE(C466,"rawdatafilename","originalfilename"),ROW(OFFSET(Metadata!$A$1,0,0,Metadata!Metadata_Table_Length,1))-1,"")),0)),"")</f>
        <v/>
      </c>
      <c r="F466" t="str">
        <f t="shared" ca="1" si="30"/>
        <v/>
      </c>
      <c r="G466" t="str">
        <f t="array" aca="1" ref="G466" ca="1">IF(B466&lt;&gt;"",OFFSET(Metadata!$B$1,MIN(IF(OFFSET(Metadata!$A$1,0,0,Metadata!Metadata_Table_Length,1)=SUBSTITUTE(C466,"rawdatafilename","partnumber"),ROW(OFFSET(Metadata!$A$1,0,0,Metadata!Metadata_Table_Length,1))-1,"")),0),"")</f>
        <v/>
      </c>
      <c r="H466" t="str">
        <f t="array" aca="1" ref="H466" ca="1">IF(B466&lt;&gt;"",OFFSET(Metadata!$B$1,MIN(IF(OFFSET(Metadata!$A$1,0,0,Metadata!Metadata_Table_Length,1)=SUBSTITUTE(C466,"rawdatafilename","original_count"),ROW(OFFSET(Metadata!$A$1,0,0,Metadata!Metadata_Table_Length,1))-1,"")),0),"")</f>
        <v/>
      </c>
      <c r="I466" t="str">
        <f t="array" aca="1" ref="I466" ca="1">IF(B466&lt;&gt;"",OFFSET(Metadata!$B$1,MIN(IF(OFFSET(Metadata!$A$1,0,0,Metadata!Metadata_Table_Length,1)=SUBSTITUTE(C466,"rawdatafilename","count"),ROW(OFFSET(Metadata!$A$1,0,0,Metadata!Metadata_Table_Length,1))-1,"")),0),"")</f>
        <v/>
      </c>
      <c r="J466" t="str">
        <f t="array" aca="1" ref="J466" ca="1">IF(AND(G466&lt;&gt;"",G466&lt;&gt;G465),MAX(IF(G$2:G$2001=G466,H$2:H$2001,"")),"")</f>
        <v/>
      </c>
      <c r="K466" t="str">
        <f t="array" aca="1" ref="K466" ca="1">IF(AND(G466&lt;&gt;"",G466&lt;&gt;G465),MAX(IF(G$2:G$2001=G466,I$2:I$2001,"")),"")</f>
        <v/>
      </c>
      <c r="L466" t="str">
        <f t="shared" ca="1" si="31"/>
        <v/>
      </c>
    </row>
    <row r="467" spans="2:12" x14ac:dyDescent="0.25">
      <c r="B467" t="str">
        <f t="shared" ca="1" si="29"/>
        <v/>
      </c>
      <c r="C467" t="str">
        <f t="shared" ca="1" si="28"/>
        <v/>
      </c>
      <c r="D467" s="156" t="str">
        <f t="array" aca="1" ref="D467" ca="1">IFERROR(IF(B467&lt;&gt;"",IF(OR(EXACT(OFFSET(Metadata!$A$1,0,0,Metadata!Metadata_Table_Length,1),C467)),1,""),""),"")</f>
        <v/>
      </c>
      <c r="E467" s="163" t="str">
        <f t="array" aca="1" ref="E467" ca="1">IF(B467&lt;&gt;"",IF(D467=1,OFFSET(Metadata!$B$1,MIN(IF(OFFSET(Metadata!$A$1,0,0,Metadata!Metadata_Table_Length,1)=C467,ROW(OFFSET(Metadata!$A$1,0,0,Metadata!Metadata_Table_Length,1))-1,"")),0),OFFSET(Metadata!$B$1,MIN(IF(OFFSET(Metadata!$A$1,0,0,Metadata!Metadata_Table_Length,1)=SUBSTITUTE(C467,"rawdatafilename","originalfilename"),ROW(OFFSET(Metadata!$A$1,0,0,Metadata!Metadata_Table_Length,1))-1,"")),0)),"")</f>
        <v/>
      </c>
      <c r="F467" t="str">
        <f t="shared" ca="1" si="30"/>
        <v/>
      </c>
      <c r="G467" t="str">
        <f t="array" aca="1" ref="G467" ca="1">IF(B467&lt;&gt;"",OFFSET(Metadata!$B$1,MIN(IF(OFFSET(Metadata!$A$1,0,0,Metadata!Metadata_Table_Length,1)=SUBSTITUTE(C467,"rawdatafilename","partnumber"),ROW(OFFSET(Metadata!$A$1,0,0,Metadata!Metadata_Table_Length,1))-1,"")),0),"")</f>
        <v/>
      </c>
      <c r="H467" t="str">
        <f t="array" aca="1" ref="H467" ca="1">IF(B467&lt;&gt;"",OFFSET(Metadata!$B$1,MIN(IF(OFFSET(Metadata!$A$1,0,0,Metadata!Metadata_Table_Length,1)=SUBSTITUTE(C467,"rawdatafilename","original_count"),ROW(OFFSET(Metadata!$A$1,0,0,Metadata!Metadata_Table_Length,1))-1,"")),0),"")</f>
        <v/>
      </c>
      <c r="I467" t="str">
        <f t="array" aca="1" ref="I467" ca="1">IF(B467&lt;&gt;"",OFFSET(Metadata!$B$1,MIN(IF(OFFSET(Metadata!$A$1,0,0,Metadata!Metadata_Table_Length,1)=SUBSTITUTE(C467,"rawdatafilename","count"),ROW(OFFSET(Metadata!$A$1,0,0,Metadata!Metadata_Table_Length,1))-1,"")),0),"")</f>
        <v/>
      </c>
      <c r="J467" t="str">
        <f t="array" aca="1" ref="J467" ca="1">IF(AND(G467&lt;&gt;"",G467&lt;&gt;G466),MAX(IF(G$2:G$2001=G467,H$2:H$2001,"")),"")</f>
        <v/>
      </c>
      <c r="K467" t="str">
        <f t="array" aca="1" ref="K467" ca="1">IF(AND(G467&lt;&gt;"",G467&lt;&gt;G466),MAX(IF(G$2:G$2001=G467,I$2:I$2001,"")),"")</f>
        <v/>
      </c>
      <c r="L467" t="str">
        <f t="shared" ca="1" si="31"/>
        <v/>
      </c>
    </row>
    <row r="468" spans="2:12" x14ac:dyDescent="0.25">
      <c r="B468" t="str">
        <f t="shared" ca="1" si="29"/>
        <v/>
      </c>
      <c r="C468" t="str">
        <f t="shared" ca="1" si="28"/>
        <v/>
      </c>
      <c r="D468" s="156" t="str">
        <f t="array" aca="1" ref="D468" ca="1">IFERROR(IF(B468&lt;&gt;"",IF(OR(EXACT(OFFSET(Metadata!$A$1,0,0,Metadata!Metadata_Table_Length,1),C468)),1,""),""),"")</f>
        <v/>
      </c>
      <c r="E468" s="163" t="str">
        <f t="array" aca="1" ref="E468" ca="1">IF(B468&lt;&gt;"",IF(D468=1,OFFSET(Metadata!$B$1,MIN(IF(OFFSET(Metadata!$A$1,0,0,Metadata!Metadata_Table_Length,1)=C468,ROW(OFFSET(Metadata!$A$1,0,0,Metadata!Metadata_Table_Length,1))-1,"")),0),OFFSET(Metadata!$B$1,MIN(IF(OFFSET(Metadata!$A$1,0,0,Metadata!Metadata_Table_Length,1)=SUBSTITUTE(C468,"rawdatafilename","originalfilename"),ROW(OFFSET(Metadata!$A$1,0,0,Metadata!Metadata_Table_Length,1))-1,"")),0)),"")</f>
        <v/>
      </c>
      <c r="F468" t="str">
        <f t="shared" ca="1" si="30"/>
        <v/>
      </c>
      <c r="G468" t="str">
        <f t="array" aca="1" ref="G468" ca="1">IF(B468&lt;&gt;"",OFFSET(Metadata!$B$1,MIN(IF(OFFSET(Metadata!$A$1,0,0,Metadata!Metadata_Table_Length,1)=SUBSTITUTE(C468,"rawdatafilename","partnumber"),ROW(OFFSET(Metadata!$A$1,0,0,Metadata!Metadata_Table_Length,1))-1,"")),0),"")</f>
        <v/>
      </c>
      <c r="H468" t="str">
        <f t="array" aca="1" ref="H468" ca="1">IF(B468&lt;&gt;"",OFFSET(Metadata!$B$1,MIN(IF(OFFSET(Metadata!$A$1,0,0,Metadata!Metadata_Table_Length,1)=SUBSTITUTE(C468,"rawdatafilename","original_count"),ROW(OFFSET(Metadata!$A$1,0,0,Metadata!Metadata_Table_Length,1))-1,"")),0),"")</f>
        <v/>
      </c>
      <c r="I468" t="str">
        <f t="array" aca="1" ref="I468" ca="1">IF(B468&lt;&gt;"",OFFSET(Metadata!$B$1,MIN(IF(OFFSET(Metadata!$A$1,0,0,Metadata!Metadata_Table_Length,1)=SUBSTITUTE(C468,"rawdatafilename","count"),ROW(OFFSET(Metadata!$A$1,0,0,Metadata!Metadata_Table_Length,1))-1,"")),0),"")</f>
        <v/>
      </c>
      <c r="J468" t="str">
        <f t="array" aca="1" ref="J468" ca="1">IF(AND(G468&lt;&gt;"",G468&lt;&gt;G467),MAX(IF(G$2:G$2001=G468,H$2:H$2001,"")),"")</f>
        <v/>
      </c>
      <c r="K468" t="str">
        <f t="array" aca="1" ref="K468" ca="1">IF(AND(G468&lt;&gt;"",G468&lt;&gt;G467),MAX(IF(G$2:G$2001=G468,I$2:I$2001,"")),"")</f>
        <v/>
      </c>
      <c r="L468" t="str">
        <f t="shared" ca="1" si="31"/>
        <v/>
      </c>
    </row>
    <row r="469" spans="2:12" x14ac:dyDescent="0.25">
      <c r="B469" t="str">
        <f t="shared" ca="1" si="29"/>
        <v/>
      </c>
      <c r="C469" t="str">
        <f t="shared" ca="1" si="28"/>
        <v/>
      </c>
      <c r="D469" s="156" t="str">
        <f t="array" aca="1" ref="D469" ca="1">IFERROR(IF(B469&lt;&gt;"",IF(OR(EXACT(OFFSET(Metadata!$A$1,0,0,Metadata!Metadata_Table_Length,1),C469)),1,""),""),"")</f>
        <v/>
      </c>
      <c r="E469" s="163" t="str">
        <f t="array" aca="1" ref="E469" ca="1">IF(B469&lt;&gt;"",IF(D469=1,OFFSET(Metadata!$B$1,MIN(IF(OFFSET(Metadata!$A$1,0,0,Metadata!Metadata_Table_Length,1)=C469,ROW(OFFSET(Metadata!$A$1,0,0,Metadata!Metadata_Table_Length,1))-1,"")),0),OFFSET(Metadata!$B$1,MIN(IF(OFFSET(Metadata!$A$1,0,0,Metadata!Metadata_Table_Length,1)=SUBSTITUTE(C469,"rawdatafilename","originalfilename"),ROW(OFFSET(Metadata!$A$1,0,0,Metadata!Metadata_Table_Length,1))-1,"")),0)),"")</f>
        <v/>
      </c>
      <c r="F469" t="str">
        <f t="shared" ca="1" si="30"/>
        <v/>
      </c>
      <c r="G469" t="str">
        <f t="array" aca="1" ref="G469" ca="1">IF(B469&lt;&gt;"",OFFSET(Metadata!$B$1,MIN(IF(OFFSET(Metadata!$A$1,0,0,Metadata!Metadata_Table_Length,1)=SUBSTITUTE(C469,"rawdatafilename","partnumber"),ROW(OFFSET(Metadata!$A$1,0,0,Metadata!Metadata_Table_Length,1))-1,"")),0),"")</f>
        <v/>
      </c>
      <c r="H469" t="str">
        <f t="array" aca="1" ref="H469" ca="1">IF(B469&lt;&gt;"",OFFSET(Metadata!$B$1,MIN(IF(OFFSET(Metadata!$A$1,0,0,Metadata!Metadata_Table_Length,1)=SUBSTITUTE(C469,"rawdatafilename","original_count"),ROW(OFFSET(Metadata!$A$1,0,0,Metadata!Metadata_Table_Length,1))-1,"")),0),"")</f>
        <v/>
      </c>
      <c r="I469" t="str">
        <f t="array" aca="1" ref="I469" ca="1">IF(B469&lt;&gt;"",OFFSET(Metadata!$B$1,MIN(IF(OFFSET(Metadata!$A$1,0,0,Metadata!Metadata_Table_Length,1)=SUBSTITUTE(C469,"rawdatafilename","count"),ROW(OFFSET(Metadata!$A$1,0,0,Metadata!Metadata_Table_Length,1))-1,"")),0),"")</f>
        <v/>
      </c>
      <c r="J469" t="str">
        <f t="array" aca="1" ref="J469" ca="1">IF(AND(G469&lt;&gt;"",G469&lt;&gt;G468),MAX(IF(G$2:G$2001=G469,H$2:H$2001,"")),"")</f>
        <v/>
      </c>
      <c r="K469" t="str">
        <f t="array" aca="1" ref="K469" ca="1">IF(AND(G469&lt;&gt;"",G469&lt;&gt;G468),MAX(IF(G$2:G$2001=G469,I$2:I$2001,"")),"")</f>
        <v/>
      </c>
      <c r="L469" t="str">
        <f t="shared" ca="1" si="31"/>
        <v/>
      </c>
    </row>
    <row r="470" spans="2:12" x14ac:dyDescent="0.25">
      <c r="B470" t="str">
        <f t="shared" ca="1" si="29"/>
        <v/>
      </c>
      <c r="C470" t="str">
        <f t="shared" ca="1" si="28"/>
        <v/>
      </c>
      <c r="D470" s="156" t="str">
        <f t="array" aca="1" ref="D470" ca="1">IFERROR(IF(B470&lt;&gt;"",IF(OR(EXACT(OFFSET(Metadata!$A$1,0,0,Metadata!Metadata_Table_Length,1),C470)),1,""),""),"")</f>
        <v/>
      </c>
      <c r="E470" s="163" t="str">
        <f t="array" aca="1" ref="E470" ca="1">IF(B470&lt;&gt;"",IF(D470=1,OFFSET(Metadata!$B$1,MIN(IF(OFFSET(Metadata!$A$1,0,0,Metadata!Metadata_Table_Length,1)=C470,ROW(OFFSET(Metadata!$A$1,0,0,Metadata!Metadata_Table_Length,1))-1,"")),0),OFFSET(Metadata!$B$1,MIN(IF(OFFSET(Metadata!$A$1,0,0,Metadata!Metadata_Table_Length,1)=SUBSTITUTE(C470,"rawdatafilename","originalfilename"),ROW(OFFSET(Metadata!$A$1,0,0,Metadata!Metadata_Table_Length,1))-1,"")),0)),"")</f>
        <v/>
      </c>
      <c r="F470" t="str">
        <f t="shared" ca="1" si="30"/>
        <v/>
      </c>
      <c r="G470" t="str">
        <f t="array" aca="1" ref="G470" ca="1">IF(B470&lt;&gt;"",OFFSET(Metadata!$B$1,MIN(IF(OFFSET(Metadata!$A$1,0,0,Metadata!Metadata_Table_Length,1)=SUBSTITUTE(C470,"rawdatafilename","partnumber"),ROW(OFFSET(Metadata!$A$1,0,0,Metadata!Metadata_Table_Length,1))-1,"")),0),"")</f>
        <v/>
      </c>
      <c r="H470" t="str">
        <f t="array" aca="1" ref="H470" ca="1">IF(B470&lt;&gt;"",OFFSET(Metadata!$B$1,MIN(IF(OFFSET(Metadata!$A$1,0,0,Metadata!Metadata_Table_Length,1)=SUBSTITUTE(C470,"rawdatafilename","original_count"),ROW(OFFSET(Metadata!$A$1,0,0,Metadata!Metadata_Table_Length,1))-1,"")),0),"")</f>
        <v/>
      </c>
      <c r="I470" t="str">
        <f t="array" aca="1" ref="I470" ca="1">IF(B470&lt;&gt;"",OFFSET(Metadata!$B$1,MIN(IF(OFFSET(Metadata!$A$1,0,0,Metadata!Metadata_Table_Length,1)=SUBSTITUTE(C470,"rawdatafilename","count"),ROW(OFFSET(Metadata!$A$1,0,0,Metadata!Metadata_Table_Length,1))-1,"")),0),"")</f>
        <v/>
      </c>
      <c r="J470" t="str">
        <f t="array" aca="1" ref="J470" ca="1">IF(AND(G470&lt;&gt;"",G470&lt;&gt;G469),MAX(IF(G$2:G$2001=G470,H$2:H$2001,"")),"")</f>
        <v/>
      </c>
      <c r="K470" t="str">
        <f t="array" aca="1" ref="K470" ca="1">IF(AND(G470&lt;&gt;"",G470&lt;&gt;G469),MAX(IF(G$2:G$2001=G470,I$2:I$2001,"")),"")</f>
        <v/>
      </c>
      <c r="L470" t="str">
        <f t="shared" ca="1" si="31"/>
        <v/>
      </c>
    </row>
    <row r="471" spans="2:12" x14ac:dyDescent="0.25">
      <c r="B471" t="str">
        <f t="shared" ca="1" si="29"/>
        <v/>
      </c>
      <c r="C471" t="str">
        <f t="shared" ca="1" si="28"/>
        <v/>
      </c>
      <c r="D471" s="156" t="str">
        <f t="array" aca="1" ref="D471" ca="1">IFERROR(IF(B471&lt;&gt;"",IF(OR(EXACT(OFFSET(Metadata!$A$1,0,0,Metadata!Metadata_Table_Length,1),C471)),1,""),""),"")</f>
        <v/>
      </c>
      <c r="E471" s="163" t="str">
        <f t="array" aca="1" ref="E471" ca="1">IF(B471&lt;&gt;"",IF(D471=1,OFFSET(Metadata!$B$1,MIN(IF(OFFSET(Metadata!$A$1,0,0,Metadata!Metadata_Table_Length,1)=C471,ROW(OFFSET(Metadata!$A$1,0,0,Metadata!Metadata_Table_Length,1))-1,"")),0),OFFSET(Metadata!$B$1,MIN(IF(OFFSET(Metadata!$A$1,0,0,Metadata!Metadata_Table_Length,1)=SUBSTITUTE(C471,"rawdatafilename","originalfilename"),ROW(OFFSET(Metadata!$A$1,0,0,Metadata!Metadata_Table_Length,1))-1,"")),0)),"")</f>
        <v/>
      </c>
      <c r="F471" t="str">
        <f t="shared" ca="1" si="30"/>
        <v/>
      </c>
      <c r="G471" t="str">
        <f t="array" aca="1" ref="G471" ca="1">IF(B471&lt;&gt;"",OFFSET(Metadata!$B$1,MIN(IF(OFFSET(Metadata!$A$1,0,0,Metadata!Metadata_Table_Length,1)=SUBSTITUTE(C471,"rawdatafilename","partnumber"),ROW(OFFSET(Metadata!$A$1,0,0,Metadata!Metadata_Table_Length,1))-1,"")),0),"")</f>
        <v/>
      </c>
      <c r="H471" t="str">
        <f t="array" aca="1" ref="H471" ca="1">IF(B471&lt;&gt;"",OFFSET(Metadata!$B$1,MIN(IF(OFFSET(Metadata!$A$1,0,0,Metadata!Metadata_Table_Length,1)=SUBSTITUTE(C471,"rawdatafilename","original_count"),ROW(OFFSET(Metadata!$A$1,0,0,Metadata!Metadata_Table_Length,1))-1,"")),0),"")</f>
        <v/>
      </c>
      <c r="I471" t="str">
        <f t="array" aca="1" ref="I471" ca="1">IF(B471&lt;&gt;"",OFFSET(Metadata!$B$1,MIN(IF(OFFSET(Metadata!$A$1,0,0,Metadata!Metadata_Table_Length,1)=SUBSTITUTE(C471,"rawdatafilename","count"),ROW(OFFSET(Metadata!$A$1,0,0,Metadata!Metadata_Table_Length,1))-1,"")),0),"")</f>
        <v/>
      </c>
      <c r="J471" t="str">
        <f t="array" aca="1" ref="J471" ca="1">IF(AND(G471&lt;&gt;"",G471&lt;&gt;G470),MAX(IF(G$2:G$2001=G471,H$2:H$2001,"")),"")</f>
        <v/>
      </c>
      <c r="K471" t="str">
        <f t="array" aca="1" ref="K471" ca="1">IF(AND(G471&lt;&gt;"",G471&lt;&gt;G470),MAX(IF(G$2:G$2001=G471,I$2:I$2001,"")),"")</f>
        <v/>
      </c>
      <c r="L471" t="str">
        <f t="shared" ca="1" si="31"/>
        <v/>
      </c>
    </row>
    <row r="472" spans="2:12" x14ac:dyDescent="0.25">
      <c r="B472" t="str">
        <f t="shared" ca="1" si="29"/>
        <v/>
      </c>
      <c r="C472" t="str">
        <f t="shared" ca="1" si="28"/>
        <v/>
      </c>
      <c r="D472" s="156" t="str">
        <f t="array" aca="1" ref="D472" ca="1">IFERROR(IF(B472&lt;&gt;"",IF(OR(EXACT(OFFSET(Metadata!$A$1,0,0,Metadata!Metadata_Table_Length,1),C472)),1,""),""),"")</f>
        <v/>
      </c>
      <c r="E472" s="163" t="str">
        <f t="array" aca="1" ref="E472" ca="1">IF(B472&lt;&gt;"",IF(D472=1,OFFSET(Metadata!$B$1,MIN(IF(OFFSET(Metadata!$A$1,0,0,Metadata!Metadata_Table_Length,1)=C472,ROW(OFFSET(Metadata!$A$1,0,0,Metadata!Metadata_Table_Length,1))-1,"")),0),OFFSET(Metadata!$B$1,MIN(IF(OFFSET(Metadata!$A$1,0,0,Metadata!Metadata_Table_Length,1)=SUBSTITUTE(C472,"rawdatafilename","originalfilename"),ROW(OFFSET(Metadata!$A$1,0,0,Metadata!Metadata_Table_Length,1))-1,"")),0)),"")</f>
        <v/>
      </c>
      <c r="F472" t="str">
        <f t="shared" ca="1" si="30"/>
        <v/>
      </c>
      <c r="G472" t="str">
        <f t="array" aca="1" ref="G472" ca="1">IF(B472&lt;&gt;"",OFFSET(Metadata!$B$1,MIN(IF(OFFSET(Metadata!$A$1,0,0,Metadata!Metadata_Table_Length,1)=SUBSTITUTE(C472,"rawdatafilename","partnumber"),ROW(OFFSET(Metadata!$A$1,0,0,Metadata!Metadata_Table_Length,1))-1,"")),0),"")</f>
        <v/>
      </c>
      <c r="H472" t="str">
        <f t="array" aca="1" ref="H472" ca="1">IF(B472&lt;&gt;"",OFFSET(Metadata!$B$1,MIN(IF(OFFSET(Metadata!$A$1,0,0,Metadata!Metadata_Table_Length,1)=SUBSTITUTE(C472,"rawdatafilename","original_count"),ROW(OFFSET(Metadata!$A$1,0,0,Metadata!Metadata_Table_Length,1))-1,"")),0),"")</f>
        <v/>
      </c>
      <c r="I472" t="str">
        <f t="array" aca="1" ref="I472" ca="1">IF(B472&lt;&gt;"",OFFSET(Metadata!$B$1,MIN(IF(OFFSET(Metadata!$A$1,0,0,Metadata!Metadata_Table_Length,1)=SUBSTITUTE(C472,"rawdatafilename","count"),ROW(OFFSET(Metadata!$A$1,0,0,Metadata!Metadata_Table_Length,1))-1,"")),0),"")</f>
        <v/>
      </c>
      <c r="J472" t="str">
        <f t="array" aca="1" ref="J472" ca="1">IF(AND(G472&lt;&gt;"",G472&lt;&gt;G471),MAX(IF(G$2:G$2001=G472,H$2:H$2001,"")),"")</f>
        <v/>
      </c>
      <c r="K472" t="str">
        <f t="array" aca="1" ref="K472" ca="1">IF(AND(G472&lt;&gt;"",G472&lt;&gt;G471),MAX(IF(G$2:G$2001=G472,I$2:I$2001,"")),"")</f>
        <v/>
      </c>
      <c r="L472" t="str">
        <f t="shared" ca="1" si="31"/>
        <v/>
      </c>
    </row>
    <row r="473" spans="2:12" x14ac:dyDescent="0.25">
      <c r="B473" t="str">
        <f t="shared" ca="1" si="29"/>
        <v/>
      </c>
      <c r="C473" t="str">
        <f t="shared" ca="1" si="28"/>
        <v/>
      </c>
      <c r="D473" s="156" t="str">
        <f t="array" aca="1" ref="D473" ca="1">IFERROR(IF(B473&lt;&gt;"",IF(OR(EXACT(OFFSET(Metadata!$A$1,0,0,Metadata!Metadata_Table_Length,1),C473)),1,""),""),"")</f>
        <v/>
      </c>
      <c r="E473" s="163" t="str">
        <f t="array" aca="1" ref="E473" ca="1">IF(B473&lt;&gt;"",IF(D473=1,OFFSET(Metadata!$B$1,MIN(IF(OFFSET(Metadata!$A$1,0,0,Metadata!Metadata_Table_Length,1)=C473,ROW(OFFSET(Metadata!$A$1,0,0,Metadata!Metadata_Table_Length,1))-1,"")),0),OFFSET(Metadata!$B$1,MIN(IF(OFFSET(Metadata!$A$1,0,0,Metadata!Metadata_Table_Length,1)=SUBSTITUTE(C473,"rawdatafilename","originalfilename"),ROW(OFFSET(Metadata!$A$1,0,0,Metadata!Metadata_Table_Length,1))-1,"")),0)),"")</f>
        <v/>
      </c>
      <c r="F473" t="str">
        <f t="shared" ca="1" si="30"/>
        <v/>
      </c>
      <c r="G473" t="str">
        <f t="array" aca="1" ref="G473" ca="1">IF(B473&lt;&gt;"",OFFSET(Metadata!$B$1,MIN(IF(OFFSET(Metadata!$A$1,0,0,Metadata!Metadata_Table_Length,1)=SUBSTITUTE(C473,"rawdatafilename","partnumber"),ROW(OFFSET(Metadata!$A$1,0,0,Metadata!Metadata_Table_Length,1))-1,"")),0),"")</f>
        <v/>
      </c>
      <c r="H473" t="str">
        <f t="array" aca="1" ref="H473" ca="1">IF(B473&lt;&gt;"",OFFSET(Metadata!$B$1,MIN(IF(OFFSET(Metadata!$A$1,0,0,Metadata!Metadata_Table_Length,1)=SUBSTITUTE(C473,"rawdatafilename","original_count"),ROW(OFFSET(Metadata!$A$1,0,0,Metadata!Metadata_Table_Length,1))-1,"")),0),"")</f>
        <v/>
      </c>
      <c r="I473" t="str">
        <f t="array" aca="1" ref="I473" ca="1">IF(B473&lt;&gt;"",OFFSET(Metadata!$B$1,MIN(IF(OFFSET(Metadata!$A$1,0,0,Metadata!Metadata_Table_Length,1)=SUBSTITUTE(C473,"rawdatafilename","count"),ROW(OFFSET(Metadata!$A$1,0,0,Metadata!Metadata_Table_Length,1))-1,"")),0),"")</f>
        <v/>
      </c>
      <c r="J473" t="str">
        <f t="array" aca="1" ref="J473" ca="1">IF(AND(G473&lt;&gt;"",G473&lt;&gt;G472),MAX(IF(G$2:G$2001=G473,H$2:H$2001,"")),"")</f>
        <v/>
      </c>
      <c r="K473" t="str">
        <f t="array" aca="1" ref="K473" ca="1">IF(AND(G473&lt;&gt;"",G473&lt;&gt;G472),MAX(IF(G$2:G$2001=G473,I$2:I$2001,"")),"")</f>
        <v/>
      </c>
      <c r="L473" t="str">
        <f t="shared" ca="1" si="31"/>
        <v/>
      </c>
    </row>
    <row r="474" spans="2:12" x14ac:dyDescent="0.25">
      <c r="B474" t="str">
        <f t="shared" ca="1" si="29"/>
        <v/>
      </c>
      <c r="C474" t="str">
        <f t="shared" ca="1" si="28"/>
        <v/>
      </c>
      <c r="D474" s="156" t="str">
        <f t="array" aca="1" ref="D474" ca="1">IFERROR(IF(B474&lt;&gt;"",IF(OR(EXACT(OFFSET(Metadata!$A$1,0,0,Metadata!Metadata_Table_Length,1),C474)),1,""),""),"")</f>
        <v/>
      </c>
      <c r="E474" s="163" t="str">
        <f t="array" aca="1" ref="E474" ca="1">IF(B474&lt;&gt;"",IF(D474=1,OFFSET(Metadata!$B$1,MIN(IF(OFFSET(Metadata!$A$1,0,0,Metadata!Metadata_Table_Length,1)=C474,ROW(OFFSET(Metadata!$A$1,0,0,Metadata!Metadata_Table_Length,1))-1,"")),0),OFFSET(Metadata!$B$1,MIN(IF(OFFSET(Metadata!$A$1,0,0,Metadata!Metadata_Table_Length,1)=SUBSTITUTE(C474,"rawdatafilename","originalfilename"),ROW(OFFSET(Metadata!$A$1,0,0,Metadata!Metadata_Table_Length,1))-1,"")),0)),"")</f>
        <v/>
      </c>
      <c r="F474" t="str">
        <f t="shared" ca="1" si="30"/>
        <v/>
      </c>
      <c r="G474" t="str">
        <f t="array" aca="1" ref="G474" ca="1">IF(B474&lt;&gt;"",OFFSET(Metadata!$B$1,MIN(IF(OFFSET(Metadata!$A$1,0,0,Metadata!Metadata_Table_Length,1)=SUBSTITUTE(C474,"rawdatafilename","partnumber"),ROW(OFFSET(Metadata!$A$1,0,0,Metadata!Metadata_Table_Length,1))-1,"")),0),"")</f>
        <v/>
      </c>
      <c r="H474" t="str">
        <f t="array" aca="1" ref="H474" ca="1">IF(B474&lt;&gt;"",OFFSET(Metadata!$B$1,MIN(IF(OFFSET(Metadata!$A$1,0,0,Metadata!Metadata_Table_Length,1)=SUBSTITUTE(C474,"rawdatafilename","original_count"),ROW(OFFSET(Metadata!$A$1,0,0,Metadata!Metadata_Table_Length,1))-1,"")),0),"")</f>
        <v/>
      </c>
      <c r="I474" t="str">
        <f t="array" aca="1" ref="I474" ca="1">IF(B474&lt;&gt;"",OFFSET(Metadata!$B$1,MIN(IF(OFFSET(Metadata!$A$1,0,0,Metadata!Metadata_Table_Length,1)=SUBSTITUTE(C474,"rawdatafilename","count"),ROW(OFFSET(Metadata!$A$1,0,0,Metadata!Metadata_Table_Length,1))-1,"")),0),"")</f>
        <v/>
      </c>
      <c r="J474" t="str">
        <f t="array" aca="1" ref="J474" ca="1">IF(AND(G474&lt;&gt;"",G474&lt;&gt;G473),MAX(IF(G$2:G$2001=G474,H$2:H$2001,"")),"")</f>
        <v/>
      </c>
      <c r="K474" t="str">
        <f t="array" aca="1" ref="K474" ca="1">IF(AND(G474&lt;&gt;"",G474&lt;&gt;G473),MAX(IF(G$2:G$2001=G474,I$2:I$2001,"")),"")</f>
        <v/>
      </c>
      <c r="L474" t="str">
        <f t="shared" ca="1" si="31"/>
        <v/>
      </c>
    </row>
    <row r="475" spans="2:12" x14ac:dyDescent="0.25">
      <c r="B475" t="str">
        <f t="shared" ca="1" si="29"/>
        <v/>
      </c>
      <c r="C475" t="str">
        <f t="shared" ca="1" si="28"/>
        <v/>
      </c>
      <c r="D475" s="156" t="str">
        <f t="array" aca="1" ref="D475" ca="1">IFERROR(IF(B475&lt;&gt;"",IF(OR(EXACT(OFFSET(Metadata!$A$1,0,0,Metadata!Metadata_Table_Length,1),C475)),1,""),""),"")</f>
        <v/>
      </c>
      <c r="E475" s="163" t="str">
        <f t="array" aca="1" ref="E475" ca="1">IF(B475&lt;&gt;"",IF(D475=1,OFFSET(Metadata!$B$1,MIN(IF(OFFSET(Metadata!$A$1,0,0,Metadata!Metadata_Table_Length,1)=C475,ROW(OFFSET(Metadata!$A$1,0,0,Metadata!Metadata_Table_Length,1))-1,"")),0),OFFSET(Metadata!$B$1,MIN(IF(OFFSET(Metadata!$A$1,0,0,Metadata!Metadata_Table_Length,1)=SUBSTITUTE(C475,"rawdatafilename","originalfilename"),ROW(OFFSET(Metadata!$A$1,0,0,Metadata!Metadata_Table_Length,1))-1,"")),0)),"")</f>
        <v/>
      </c>
      <c r="F475" t="str">
        <f t="shared" ca="1" si="30"/>
        <v/>
      </c>
      <c r="G475" t="str">
        <f t="array" aca="1" ref="G475" ca="1">IF(B475&lt;&gt;"",OFFSET(Metadata!$B$1,MIN(IF(OFFSET(Metadata!$A$1,0,0,Metadata!Metadata_Table_Length,1)=SUBSTITUTE(C475,"rawdatafilename","partnumber"),ROW(OFFSET(Metadata!$A$1,0,0,Metadata!Metadata_Table_Length,1))-1,"")),0),"")</f>
        <v/>
      </c>
      <c r="H475" t="str">
        <f t="array" aca="1" ref="H475" ca="1">IF(B475&lt;&gt;"",OFFSET(Metadata!$B$1,MIN(IF(OFFSET(Metadata!$A$1,0,0,Metadata!Metadata_Table_Length,1)=SUBSTITUTE(C475,"rawdatafilename","original_count"),ROW(OFFSET(Metadata!$A$1,0,0,Metadata!Metadata_Table_Length,1))-1,"")),0),"")</f>
        <v/>
      </c>
      <c r="I475" t="str">
        <f t="array" aca="1" ref="I475" ca="1">IF(B475&lt;&gt;"",OFFSET(Metadata!$B$1,MIN(IF(OFFSET(Metadata!$A$1,0,0,Metadata!Metadata_Table_Length,1)=SUBSTITUTE(C475,"rawdatafilename","count"),ROW(OFFSET(Metadata!$A$1,0,0,Metadata!Metadata_Table_Length,1))-1,"")),0),"")</f>
        <v/>
      </c>
      <c r="J475" t="str">
        <f t="array" aca="1" ref="J475" ca="1">IF(AND(G475&lt;&gt;"",G475&lt;&gt;G474),MAX(IF(G$2:G$2001=G475,H$2:H$2001,"")),"")</f>
        <v/>
      </c>
      <c r="K475" t="str">
        <f t="array" aca="1" ref="K475" ca="1">IF(AND(G475&lt;&gt;"",G475&lt;&gt;G474),MAX(IF(G$2:G$2001=G475,I$2:I$2001,"")),"")</f>
        <v/>
      </c>
      <c r="L475" t="str">
        <f t="shared" ca="1" si="31"/>
        <v/>
      </c>
    </row>
    <row r="476" spans="2:12" x14ac:dyDescent="0.25">
      <c r="B476" t="str">
        <f t="shared" ca="1" si="29"/>
        <v/>
      </c>
      <c r="C476" t="str">
        <f t="shared" ca="1" si="28"/>
        <v/>
      </c>
      <c r="D476" s="156" t="str">
        <f t="array" aca="1" ref="D476" ca="1">IFERROR(IF(B476&lt;&gt;"",IF(OR(EXACT(OFFSET(Metadata!$A$1,0,0,Metadata!Metadata_Table_Length,1),C476)),1,""),""),"")</f>
        <v/>
      </c>
      <c r="E476" s="163" t="str">
        <f t="array" aca="1" ref="E476" ca="1">IF(B476&lt;&gt;"",IF(D476=1,OFFSET(Metadata!$B$1,MIN(IF(OFFSET(Metadata!$A$1,0,0,Metadata!Metadata_Table_Length,1)=C476,ROW(OFFSET(Metadata!$A$1,0,0,Metadata!Metadata_Table_Length,1))-1,"")),0),OFFSET(Metadata!$B$1,MIN(IF(OFFSET(Metadata!$A$1,0,0,Metadata!Metadata_Table_Length,1)=SUBSTITUTE(C476,"rawdatafilename","originalfilename"),ROW(OFFSET(Metadata!$A$1,0,0,Metadata!Metadata_Table_Length,1))-1,"")),0)),"")</f>
        <v/>
      </c>
      <c r="F476" t="str">
        <f t="shared" ca="1" si="30"/>
        <v/>
      </c>
      <c r="G476" t="str">
        <f t="array" aca="1" ref="G476" ca="1">IF(B476&lt;&gt;"",OFFSET(Metadata!$B$1,MIN(IF(OFFSET(Metadata!$A$1,0,0,Metadata!Metadata_Table_Length,1)=SUBSTITUTE(C476,"rawdatafilename","partnumber"),ROW(OFFSET(Metadata!$A$1,0,0,Metadata!Metadata_Table_Length,1))-1,"")),0),"")</f>
        <v/>
      </c>
      <c r="H476" t="str">
        <f t="array" aca="1" ref="H476" ca="1">IF(B476&lt;&gt;"",OFFSET(Metadata!$B$1,MIN(IF(OFFSET(Metadata!$A$1,0,0,Metadata!Metadata_Table_Length,1)=SUBSTITUTE(C476,"rawdatafilename","original_count"),ROW(OFFSET(Metadata!$A$1,0,0,Metadata!Metadata_Table_Length,1))-1,"")),0),"")</f>
        <v/>
      </c>
      <c r="I476" t="str">
        <f t="array" aca="1" ref="I476" ca="1">IF(B476&lt;&gt;"",OFFSET(Metadata!$B$1,MIN(IF(OFFSET(Metadata!$A$1,0,0,Metadata!Metadata_Table_Length,1)=SUBSTITUTE(C476,"rawdatafilename","count"),ROW(OFFSET(Metadata!$A$1,0,0,Metadata!Metadata_Table_Length,1))-1,"")),0),"")</f>
        <v/>
      </c>
      <c r="J476" t="str">
        <f t="array" aca="1" ref="J476" ca="1">IF(AND(G476&lt;&gt;"",G476&lt;&gt;G475),MAX(IF(G$2:G$2001=G476,H$2:H$2001,"")),"")</f>
        <v/>
      </c>
      <c r="K476" t="str">
        <f t="array" aca="1" ref="K476" ca="1">IF(AND(G476&lt;&gt;"",G476&lt;&gt;G475),MAX(IF(G$2:G$2001=G476,I$2:I$2001,"")),"")</f>
        <v/>
      </c>
      <c r="L476" t="str">
        <f t="shared" ca="1" si="31"/>
        <v/>
      </c>
    </row>
    <row r="477" spans="2:12" x14ac:dyDescent="0.25">
      <c r="B477" t="str">
        <f t="shared" ca="1" si="29"/>
        <v/>
      </c>
      <c r="C477" t="str">
        <f t="shared" ca="1" si="28"/>
        <v/>
      </c>
      <c r="D477" s="156" t="str">
        <f t="array" aca="1" ref="D477" ca="1">IFERROR(IF(B477&lt;&gt;"",IF(OR(EXACT(OFFSET(Metadata!$A$1,0,0,Metadata!Metadata_Table_Length,1),C477)),1,""),""),"")</f>
        <v/>
      </c>
      <c r="E477" s="163" t="str">
        <f t="array" aca="1" ref="E477" ca="1">IF(B477&lt;&gt;"",IF(D477=1,OFFSET(Metadata!$B$1,MIN(IF(OFFSET(Metadata!$A$1,0,0,Metadata!Metadata_Table_Length,1)=C477,ROW(OFFSET(Metadata!$A$1,0,0,Metadata!Metadata_Table_Length,1))-1,"")),0),OFFSET(Metadata!$B$1,MIN(IF(OFFSET(Metadata!$A$1,0,0,Metadata!Metadata_Table_Length,1)=SUBSTITUTE(C477,"rawdatafilename","originalfilename"),ROW(OFFSET(Metadata!$A$1,0,0,Metadata!Metadata_Table_Length,1))-1,"")),0)),"")</f>
        <v/>
      </c>
      <c r="F477" t="str">
        <f t="shared" ca="1" si="30"/>
        <v/>
      </c>
      <c r="G477" t="str">
        <f t="array" aca="1" ref="G477" ca="1">IF(B477&lt;&gt;"",OFFSET(Metadata!$B$1,MIN(IF(OFFSET(Metadata!$A$1,0,0,Metadata!Metadata_Table_Length,1)=SUBSTITUTE(C477,"rawdatafilename","partnumber"),ROW(OFFSET(Metadata!$A$1,0,0,Metadata!Metadata_Table_Length,1))-1,"")),0),"")</f>
        <v/>
      </c>
      <c r="H477" t="str">
        <f t="array" aca="1" ref="H477" ca="1">IF(B477&lt;&gt;"",OFFSET(Metadata!$B$1,MIN(IF(OFFSET(Metadata!$A$1,0,0,Metadata!Metadata_Table_Length,1)=SUBSTITUTE(C477,"rawdatafilename","original_count"),ROW(OFFSET(Metadata!$A$1,0,0,Metadata!Metadata_Table_Length,1))-1,"")),0),"")</f>
        <v/>
      </c>
      <c r="I477" t="str">
        <f t="array" aca="1" ref="I477" ca="1">IF(B477&lt;&gt;"",OFFSET(Metadata!$B$1,MIN(IF(OFFSET(Metadata!$A$1,0,0,Metadata!Metadata_Table_Length,1)=SUBSTITUTE(C477,"rawdatafilename","count"),ROW(OFFSET(Metadata!$A$1,0,0,Metadata!Metadata_Table_Length,1))-1,"")),0),"")</f>
        <v/>
      </c>
      <c r="J477" t="str">
        <f t="array" aca="1" ref="J477" ca="1">IF(AND(G477&lt;&gt;"",G477&lt;&gt;G476),MAX(IF(G$2:G$2001=G477,H$2:H$2001,"")),"")</f>
        <v/>
      </c>
      <c r="K477" t="str">
        <f t="array" aca="1" ref="K477" ca="1">IF(AND(G477&lt;&gt;"",G477&lt;&gt;G476),MAX(IF(G$2:G$2001=G477,I$2:I$2001,"")),"")</f>
        <v/>
      </c>
      <c r="L477" t="str">
        <f t="shared" ca="1" si="31"/>
        <v/>
      </c>
    </row>
    <row r="478" spans="2:12" x14ac:dyDescent="0.25">
      <c r="B478" t="str">
        <f t="shared" ca="1" si="29"/>
        <v/>
      </c>
      <c r="C478" t="str">
        <f t="shared" ca="1" si="28"/>
        <v/>
      </c>
      <c r="D478" s="156" t="str">
        <f t="array" aca="1" ref="D478" ca="1">IFERROR(IF(B478&lt;&gt;"",IF(OR(EXACT(OFFSET(Metadata!$A$1,0,0,Metadata!Metadata_Table_Length,1),C478)),1,""),""),"")</f>
        <v/>
      </c>
      <c r="E478" s="163" t="str">
        <f t="array" aca="1" ref="E478" ca="1">IF(B478&lt;&gt;"",IF(D478=1,OFFSET(Metadata!$B$1,MIN(IF(OFFSET(Metadata!$A$1,0,0,Metadata!Metadata_Table_Length,1)=C478,ROW(OFFSET(Metadata!$A$1,0,0,Metadata!Metadata_Table_Length,1))-1,"")),0),OFFSET(Metadata!$B$1,MIN(IF(OFFSET(Metadata!$A$1,0,0,Metadata!Metadata_Table_Length,1)=SUBSTITUTE(C478,"rawdatafilename","originalfilename"),ROW(OFFSET(Metadata!$A$1,0,0,Metadata!Metadata_Table_Length,1))-1,"")),0)),"")</f>
        <v/>
      </c>
      <c r="F478" t="str">
        <f t="shared" ca="1" si="30"/>
        <v/>
      </c>
      <c r="G478" t="str">
        <f t="array" aca="1" ref="G478" ca="1">IF(B478&lt;&gt;"",OFFSET(Metadata!$B$1,MIN(IF(OFFSET(Metadata!$A$1,0,0,Metadata!Metadata_Table_Length,1)=SUBSTITUTE(C478,"rawdatafilename","partnumber"),ROW(OFFSET(Metadata!$A$1,0,0,Metadata!Metadata_Table_Length,1))-1,"")),0),"")</f>
        <v/>
      </c>
      <c r="H478" t="str">
        <f t="array" aca="1" ref="H478" ca="1">IF(B478&lt;&gt;"",OFFSET(Metadata!$B$1,MIN(IF(OFFSET(Metadata!$A$1,0,0,Metadata!Metadata_Table_Length,1)=SUBSTITUTE(C478,"rawdatafilename","original_count"),ROW(OFFSET(Metadata!$A$1,0,0,Metadata!Metadata_Table_Length,1))-1,"")),0),"")</f>
        <v/>
      </c>
      <c r="I478" t="str">
        <f t="array" aca="1" ref="I478" ca="1">IF(B478&lt;&gt;"",OFFSET(Metadata!$B$1,MIN(IF(OFFSET(Metadata!$A$1,0,0,Metadata!Metadata_Table_Length,1)=SUBSTITUTE(C478,"rawdatafilename","count"),ROW(OFFSET(Metadata!$A$1,0,0,Metadata!Metadata_Table_Length,1))-1,"")),0),"")</f>
        <v/>
      </c>
      <c r="J478" t="str">
        <f t="array" aca="1" ref="J478" ca="1">IF(AND(G478&lt;&gt;"",G478&lt;&gt;G477),MAX(IF(G$2:G$2001=G478,H$2:H$2001,"")),"")</f>
        <v/>
      </c>
      <c r="K478" t="str">
        <f t="array" aca="1" ref="K478" ca="1">IF(AND(G478&lt;&gt;"",G478&lt;&gt;G477),MAX(IF(G$2:G$2001=G478,I$2:I$2001,"")),"")</f>
        <v/>
      </c>
      <c r="L478" t="str">
        <f t="shared" ca="1" si="31"/>
        <v/>
      </c>
    </row>
    <row r="479" spans="2:12" x14ac:dyDescent="0.25">
      <c r="B479" t="str">
        <f t="shared" ca="1" si="29"/>
        <v/>
      </c>
      <c r="C479" t="str">
        <f t="shared" ca="1" si="28"/>
        <v/>
      </c>
      <c r="D479" s="156" t="str">
        <f t="array" aca="1" ref="D479" ca="1">IFERROR(IF(B479&lt;&gt;"",IF(OR(EXACT(OFFSET(Metadata!$A$1,0,0,Metadata!Metadata_Table_Length,1),C479)),1,""),""),"")</f>
        <v/>
      </c>
      <c r="E479" s="163" t="str">
        <f t="array" aca="1" ref="E479" ca="1">IF(B479&lt;&gt;"",IF(D479=1,OFFSET(Metadata!$B$1,MIN(IF(OFFSET(Metadata!$A$1,0,0,Metadata!Metadata_Table_Length,1)=C479,ROW(OFFSET(Metadata!$A$1,0,0,Metadata!Metadata_Table_Length,1))-1,"")),0),OFFSET(Metadata!$B$1,MIN(IF(OFFSET(Metadata!$A$1,0,0,Metadata!Metadata_Table_Length,1)=SUBSTITUTE(C479,"rawdatafilename","originalfilename"),ROW(OFFSET(Metadata!$A$1,0,0,Metadata!Metadata_Table_Length,1))-1,"")),0)),"")</f>
        <v/>
      </c>
      <c r="F479" t="str">
        <f t="shared" ca="1" si="30"/>
        <v/>
      </c>
      <c r="G479" t="str">
        <f t="array" aca="1" ref="G479" ca="1">IF(B479&lt;&gt;"",OFFSET(Metadata!$B$1,MIN(IF(OFFSET(Metadata!$A$1,0,0,Metadata!Metadata_Table_Length,1)=SUBSTITUTE(C479,"rawdatafilename","partnumber"),ROW(OFFSET(Metadata!$A$1,0,0,Metadata!Metadata_Table_Length,1))-1,"")),0),"")</f>
        <v/>
      </c>
      <c r="H479" t="str">
        <f t="array" aca="1" ref="H479" ca="1">IF(B479&lt;&gt;"",OFFSET(Metadata!$B$1,MIN(IF(OFFSET(Metadata!$A$1,0,0,Metadata!Metadata_Table_Length,1)=SUBSTITUTE(C479,"rawdatafilename","original_count"),ROW(OFFSET(Metadata!$A$1,0,0,Metadata!Metadata_Table_Length,1))-1,"")),0),"")</f>
        <v/>
      </c>
      <c r="I479" t="str">
        <f t="array" aca="1" ref="I479" ca="1">IF(B479&lt;&gt;"",OFFSET(Metadata!$B$1,MIN(IF(OFFSET(Metadata!$A$1,0,0,Metadata!Metadata_Table_Length,1)=SUBSTITUTE(C479,"rawdatafilename","count"),ROW(OFFSET(Metadata!$A$1,0,0,Metadata!Metadata_Table_Length,1))-1,"")),0),"")</f>
        <v/>
      </c>
      <c r="J479" t="str">
        <f t="array" aca="1" ref="J479" ca="1">IF(AND(G479&lt;&gt;"",G479&lt;&gt;G478),MAX(IF(G$2:G$2001=G479,H$2:H$2001,"")),"")</f>
        <v/>
      </c>
      <c r="K479" t="str">
        <f t="array" aca="1" ref="K479" ca="1">IF(AND(G479&lt;&gt;"",G479&lt;&gt;G478),MAX(IF(G$2:G$2001=G479,I$2:I$2001,"")),"")</f>
        <v/>
      </c>
      <c r="L479" t="str">
        <f t="shared" ca="1" si="31"/>
        <v/>
      </c>
    </row>
    <row r="480" spans="2:12" x14ac:dyDescent="0.25">
      <c r="B480" t="str">
        <f t="shared" ca="1" si="29"/>
        <v/>
      </c>
      <c r="C480" t="str">
        <f t="shared" ca="1" si="28"/>
        <v/>
      </c>
      <c r="D480" s="156" t="str">
        <f t="array" aca="1" ref="D480" ca="1">IFERROR(IF(B480&lt;&gt;"",IF(OR(EXACT(OFFSET(Metadata!$A$1,0,0,Metadata!Metadata_Table_Length,1),C480)),1,""),""),"")</f>
        <v/>
      </c>
      <c r="E480" s="163" t="str">
        <f t="array" aca="1" ref="E480" ca="1">IF(B480&lt;&gt;"",IF(D480=1,OFFSET(Metadata!$B$1,MIN(IF(OFFSET(Metadata!$A$1,0,0,Metadata!Metadata_Table_Length,1)=C480,ROW(OFFSET(Metadata!$A$1,0,0,Metadata!Metadata_Table_Length,1))-1,"")),0),OFFSET(Metadata!$B$1,MIN(IF(OFFSET(Metadata!$A$1,0,0,Metadata!Metadata_Table_Length,1)=SUBSTITUTE(C480,"rawdatafilename","originalfilename"),ROW(OFFSET(Metadata!$A$1,0,0,Metadata!Metadata_Table_Length,1))-1,"")),0)),"")</f>
        <v/>
      </c>
      <c r="F480" t="str">
        <f t="shared" ca="1" si="30"/>
        <v/>
      </c>
      <c r="G480" t="str">
        <f t="array" aca="1" ref="G480" ca="1">IF(B480&lt;&gt;"",OFFSET(Metadata!$B$1,MIN(IF(OFFSET(Metadata!$A$1,0,0,Metadata!Metadata_Table_Length,1)=SUBSTITUTE(C480,"rawdatafilename","partnumber"),ROW(OFFSET(Metadata!$A$1,0,0,Metadata!Metadata_Table_Length,1))-1,"")),0),"")</f>
        <v/>
      </c>
      <c r="H480" t="str">
        <f t="array" aca="1" ref="H480" ca="1">IF(B480&lt;&gt;"",OFFSET(Metadata!$B$1,MIN(IF(OFFSET(Metadata!$A$1,0,0,Metadata!Metadata_Table_Length,1)=SUBSTITUTE(C480,"rawdatafilename","original_count"),ROW(OFFSET(Metadata!$A$1,0,0,Metadata!Metadata_Table_Length,1))-1,"")),0),"")</f>
        <v/>
      </c>
      <c r="I480" t="str">
        <f t="array" aca="1" ref="I480" ca="1">IF(B480&lt;&gt;"",OFFSET(Metadata!$B$1,MIN(IF(OFFSET(Metadata!$A$1,0,0,Metadata!Metadata_Table_Length,1)=SUBSTITUTE(C480,"rawdatafilename","count"),ROW(OFFSET(Metadata!$A$1,0,0,Metadata!Metadata_Table_Length,1))-1,"")),0),"")</f>
        <v/>
      </c>
      <c r="J480" t="str">
        <f t="array" aca="1" ref="J480" ca="1">IF(AND(G480&lt;&gt;"",G480&lt;&gt;G479),MAX(IF(G$2:G$2001=G480,H$2:H$2001,"")),"")</f>
        <v/>
      </c>
      <c r="K480" t="str">
        <f t="array" aca="1" ref="K480" ca="1">IF(AND(G480&lt;&gt;"",G480&lt;&gt;G479),MAX(IF(G$2:G$2001=G480,I$2:I$2001,"")),"")</f>
        <v/>
      </c>
      <c r="L480" t="str">
        <f t="shared" ca="1" si="31"/>
        <v/>
      </c>
    </row>
    <row r="481" spans="2:12" x14ac:dyDescent="0.25">
      <c r="B481" t="str">
        <f t="shared" ca="1" si="29"/>
        <v/>
      </c>
      <c r="C481" t="str">
        <f t="shared" ca="1" si="28"/>
        <v/>
      </c>
      <c r="D481" s="156" t="str">
        <f t="array" aca="1" ref="D481" ca="1">IFERROR(IF(B481&lt;&gt;"",IF(OR(EXACT(OFFSET(Metadata!$A$1,0,0,Metadata!Metadata_Table_Length,1),C481)),1,""),""),"")</f>
        <v/>
      </c>
      <c r="E481" s="163" t="str">
        <f t="array" aca="1" ref="E481" ca="1">IF(B481&lt;&gt;"",IF(D481=1,OFFSET(Metadata!$B$1,MIN(IF(OFFSET(Metadata!$A$1,0,0,Metadata!Metadata_Table_Length,1)=C481,ROW(OFFSET(Metadata!$A$1,0,0,Metadata!Metadata_Table_Length,1))-1,"")),0),OFFSET(Metadata!$B$1,MIN(IF(OFFSET(Metadata!$A$1,0,0,Metadata!Metadata_Table_Length,1)=SUBSTITUTE(C481,"rawdatafilename","originalfilename"),ROW(OFFSET(Metadata!$A$1,0,0,Metadata!Metadata_Table_Length,1))-1,"")),0)),"")</f>
        <v/>
      </c>
      <c r="F481" t="str">
        <f t="shared" ca="1" si="30"/>
        <v/>
      </c>
      <c r="G481" t="str">
        <f t="array" aca="1" ref="G481" ca="1">IF(B481&lt;&gt;"",OFFSET(Metadata!$B$1,MIN(IF(OFFSET(Metadata!$A$1,0,0,Metadata!Metadata_Table_Length,1)=SUBSTITUTE(C481,"rawdatafilename","partnumber"),ROW(OFFSET(Metadata!$A$1,0,0,Metadata!Metadata_Table_Length,1))-1,"")),0),"")</f>
        <v/>
      </c>
      <c r="H481" t="str">
        <f t="array" aca="1" ref="H481" ca="1">IF(B481&lt;&gt;"",OFFSET(Metadata!$B$1,MIN(IF(OFFSET(Metadata!$A$1,0,0,Metadata!Metadata_Table_Length,1)=SUBSTITUTE(C481,"rawdatafilename","original_count"),ROW(OFFSET(Metadata!$A$1,0,0,Metadata!Metadata_Table_Length,1))-1,"")),0),"")</f>
        <v/>
      </c>
      <c r="I481" t="str">
        <f t="array" aca="1" ref="I481" ca="1">IF(B481&lt;&gt;"",OFFSET(Metadata!$B$1,MIN(IF(OFFSET(Metadata!$A$1,0,0,Metadata!Metadata_Table_Length,1)=SUBSTITUTE(C481,"rawdatafilename","count"),ROW(OFFSET(Metadata!$A$1,0,0,Metadata!Metadata_Table_Length,1))-1,"")),0),"")</f>
        <v/>
      </c>
      <c r="J481" t="str">
        <f t="array" aca="1" ref="J481" ca="1">IF(AND(G481&lt;&gt;"",G481&lt;&gt;G480),MAX(IF(G$2:G$2001=G481,H$2:H$2001,"")),"")</f>
        <v/>
      </c>
      <c r="K481" t="str">
        <f t="array" aca="1" ref="K481" ca="1">IF(AND(G481&lt;&gt;"",G481&lt;&gt;G480),MAX(IF(G$2:G$2001=G481,I$2:I$2001,"")),"")</f>
        <v/>
      </c>
      <c r="L481" t="str">
        <f t="shared" ca="1" si="31"/>
        <v/>
      </c>
    </row>
    <row r="482" spans="2:12" x14ac:dyDescent="0.25">
      <c r="B482" t="str">
        <f t="shared" ca="1" si="29"/>
        <v/>
      </c>
      <c r="C482" t="str">
        <f t="shared" ca="1" si="28"/>
        <v/>
      </c>
      <c r="D482" s="156" t="str">
        <f t="array" aca="1" ref="D482" ca="1">IFERROR(IF(B482&lt;&gt;"",IF(OR(EXACT(OFFSET(Metadata!$A$1,0,0,Metadata!Metadata_Table_Length,1),C482)),1,""),""),"")</f>
        <v/>
      </c>
      <c r="E482" s="163" t="str">
        <f t="array" aca="1" ref="E482" ca="1">IF(B482&lt;&gt;"",IF(D482=1,OFFSET(Metadata!$B$1,MIN(IF(OFFSET(Metadata!$A$1,0,0,Metadata!Metadata_Table_Length,1)=C482,ROW(OFFSET(Metadata!$A$1,0,0,Metadata!Metadata_Table_Length,1))-1,"")),0),OFFSET(Metadata!$B$1,MIN(IF(OFFSET(Metadata!$A$1,0,0,Metadata!Metadata_Table_Length,1)=SUBSTITUTE(C482,"rawdatafilename","originalfilename"),ROW(OFFSET(Metadata!$A$1,0,0,Metadata!Metadata_Table_Length,1))-1,"")),0)),"")</f>
        <v/>
      </c>
      <c r="F482" t="str">
        <f t="shared" ca="1" si="30"/>
        <v/>
      </c>
      <c r="G482" t="str">
        <f t="array" aca="1" ref="G482" ca="1">IF(B482&lt;&gt;"",OFFSET(Metadata!$B$1,MIN(IF(OFFSET(Metadata!$A$1,0,0,Metadata!Metadata_Table_Length,1)=SUBSTITUTE(C482,"rawdatafilename","partnumber"),ROW(OFFSET(Metadata!$A$1,0,0,Metadata!Metadata_Table_Length,1))-1,"")),0),"")</f>
        <v/>
      </c>
      <c r="H482" t="str">
        <f t="array" aca="1" ref="H482" ca="1">IF(B482&lt;&gt;"",OFFSET(Metadata!$B$1,MIN(IF(OFFSET(Metadata!$A$1,0,0,Metadata!Metadata_Table_Length,1)=SUBSTITUTE(C482,"rawdatafilename","original_count"),ROW(OFFSET(Metadata!$A$1,0,0,Metadata!Metadata_Table_Length,1))-1,"")),0),"")</f>
        <v/>
      </c>
      <c r="I482" t="str">
        <f t="array" aca="1" ref="I482" ca="1">IF(B482&lt;&gt;"",OFFSET(Metadata!$B$1,MIN(IF(OFFSET(Metadata!$A$1,0,0,Metadata!Metadata_Table_Length,1)=SUBSTITUTE(C482,"rawdatafilename","count"),ROW(OFFSET(Metadata!$A$1,0,0,Metadata!Metadata_Table_Length,1))-1,"")),0),"")</f>
        <v/>
      </c>
      <c r="J482" t="str">
        <f t="array" aca="1" ref="J482" ca="1">IF(AND(G482&lt;&gt;"",G482&lt;&gt;G481),MAX(IF(G$2:G$2001=G482,H$2:H$2001,"")),"")</f>
        <v/>
      </c>
      <c r="K482" t="str">
        <f t="array" aca="1" ref="K482" ca="1">IF(AND(G482&lt;&gt;"",G482&lt;&gt;G481),MAX(IF(G$2:G$2001=G482,I$2:I$2001,"")),"")</f>
        <v/>
      </c>
      <c r="L482" t="str">
        <f t="shared" ca="1" si="31"/>
        <v/>
      </c>
    </row>
    <row r="483" spans="2:12" x14ac:dyDescent="0.25">
      <c r="B483" t="str">
        <f t="shared" ca="1" si="29"/>
        <v/>
      </c>
      <c r="C483" t="str">
        <f t="shared" ca="1" si="28"/>
        <v/>
      </c>
      <c r="D483" s="156" t="str">
        <f t="array" aca="1" ref="D483" ca="1">IFERROR(IF(B483&lt;&gt;"",IF(OR(EXACT(OFFSET(Metadata!$A$1,0,0,Metadata!Metadata_Table_Length,1),C483)),1,""),""),"")</f>
        <v/>
      </c>
      <c r="E483" s="163" t="str">
        <f t="array" aca="1" ref="E483" ca="1">IF(B483&lt;&gt;"",IF(D483=1,OFFSET(Metadata!$B$1,MIN(IF(OFFSET(Metadata!$A$1,0,0,Metadata!Metadata_Table_Length,1)=C483,ROW(OFFSET(Metadata!$A$1,0,0,Metadata!Metadata_Table_Length,1))-1,"")),0),OFFSET(Metadata!$B$1,MIN(IF(OFFSET(Metadata!$A$1,0,0,Metadata!Metadata_Table_Length,1)=SUBSTITUTE(C483,"rawdatafilename","originalfilename"),ROW(OFFSET(Metadata!$A$1,0,0,Metadata!Metadata_Table_Length,1))-1,"")),0)),"")</f>
        <v/>
      </c>
      <c r="F483" t="str">
        <f t="shared" ca="1" si="30"/>
        <v/>
      </c>
      <c r="G483" t="str">
        <f t="array" aca="1" ref="G483" ca="1">IF(B483&lt;&gt;"",OFFSET(Metadata!$B$1,MIN(IF(OFFSET(Metadata!$A$1,0,0,Metadata!Metadata_Table_Length,1)=SUBSTITUTE(C483,"rawdatafilename","partnumber"),ROW(OFFSET(Metadata!$A$1,0,0,Metadata!Metadata_Table_Length,1))-1,"")),0),"")</f>
        <v/>
      </c>
      <c r="H483" t="str">
        <f t="array" aca="1" ref="H483" ca="1">IF(B483&lt;&gt;"",OFFSET(Metadata!$B$1,MIN(IF(OFFSET(Metadata!$A$1,0,0,Metadata!Metadata_Table_Length,1)=SUBSTITUTE(C483,"rawdatafilename","original_count"),ROW(OFFSET(Metadata!$A$1,0,0,Metadata!Metadata_Table_Length,1))-1,"")),0),"")</f>
        <v/>
      </c>
      <c r="I483" t="str">
        <f t="array" aca="1" ref="I483" ca="1">IF(B483&lt;&gt;"",OFFSET(Metadata!$B$1,MIN(IF(OFFSET(Metadata!$A$1,0,0,Metadata!Metadata_Table_Length,1)=SUBSTITUTE(C483,"rawdatafilename","count"),ROW(OFFSET(Metadata!$A$1,0,0,Metadata!Metadata_Table_Length,1))-1,"")),0),"")</f>
        <v/>
      </c>
      <c r="J483" t="str">
        <f t="array" aca="1" ref="J483" ca="1">IF(AND(G483&lt;&gt;"",G483&lt;&gt;G482),MAX(IF(G$2:G$2001=G483,H$2:H$2001,"")),"")</f>
        <v/>
      </c>
      <c r="K483" t="str">
        <f t="array" aca="1" ref="K483" ca="1">IF(AND(G483&lt;&gt;"",G483&lt;&gt;G482),MAX(IF(G$2:G$2001=G483,I$2:I$2001,"")),"")</f>
        <v/>
      </c>
      <c r="L483" t="str">
        <f t="shared" ca="1" si="31"/>
        <v/>
      </c>
    </row>
    <row r="484" spans="2:12" x14ac:dyDescent="0.25">
      <c r="B484" t="str">
        <f t="shared" ca="1" si="29"/>
        <v/>
      </c>
      <c r="C484" t="str">
        <f t="shared" ca="1" si="28"/>
        <v/>
      </c>
      <c r="D484" s="156" t="str">
        <f t="array" aca="1" ref="D484" ca="1">IFERROR(IF(B484&lt;&gt;"",IF(OR(EXACT(OFFSET(Metadata!$A$1,0,0,Metadata!Metadata_Table_Length,1),C484)),1,""),""),"")</f>
        <v/>
      </c>
      <c r="E484" s="163" t="str">
        <f t="array" aca="1" ref="E484" ca="1">IF(B484&lt;&gt;"",IF(D484=1,OFFSET(Metadata!$B$1,MIN(IF(OFFSET(Metadata!$A$1,0,0,Metadata!Metadata_Table_Length,1)=C484,ROW(OFFSET(Metadata!$A$1,0,0,Metadata!Metadata_Table_Length,1))-1,"")),0),OFFSET(Metadata!$B$1,MIN(IF(OFFSET(Metadata!$A$1,0,0,Metadata!Metadata_Table_Length,1)=SUBSTITUTE(C484,"rawdatafilename","originalfilename"),ROW(OFFSET(Metadata!$A$1,0,0,Metadata!Metadata_Table_Length,1))-1,"")),0)),"")</f>
        <v/>
      </c>
      <c r="F484" t="str">
        <f t="shared" ca="1" si="30"/>
        <v/>
      </c>
      <c r="G484" t="str">
        <f t="array" aca="1" ref="G484" ca="1">IF(B484&lt;&gt;"",OFFSET(Metadata!$B$1,MIN(IF(OFFSET(Metadata!$A$1,0,0,Metadata!Metadata_Table_Length,1)=SUBSTITUTE(C484,"rawdatafilename","partnumber"),ROW(OFFSET(Metadata!$A$1,0,0,Metadata!Metadata_Table_Length,1))-1,"")),0),"")</f>
        <v/>
      </c>
      <c r="H484" t="str">
        <f t="array" aca="1" ref="H484" ca="1">IF(B484&lt;&gt;"",OFFSET(Metadata!$B$1,MIN(IF(OFFSET(Metadata!$A$1,0,0,Metadata!Metadata_Table_Length,1)=SUBSTITUTE(C484,"rawdatafilename","original_count"),ROW(OFFSET(Metadata!$A$1,0,0,Metadata!Metadata_Table_Length,1))-1,"")),0),"")</f>
        <v/>
      </c>
      <c r="I484" t="str">
        <f t="array" aca="1" ref="I484" ca="1">IF(B484&lt;&gt;"",OFFSET(Metadata!$B$1,MIN(IF(OFFSET(Metadata!$A$1,0,0,Metadata!Metadata_Table_Length,1)=SUBSTITUTE(C484,"rawdatafilename","count"),ROW(OFFSET(Metadata!$A$1,0,0,Metadata!Metadata_Table_Length,1))-1,"")),0),"")</f>
        <v/>
      </c>
      <c r="J484" t="str">
        <f t="array" aca="1" ref="J484" ca="1">IF(AND(G484&lt;&gt;"",G484&lt;&gt;G483),MAX(IF(G$2:G$2001=G484,H$2:H$2001,"")),"")</f>
        <v/>
      </c>
      <c r="K484" t="str">
        <f t="array" aca="1" ref="K484" ca="1">IF(AND(G484&lt;&gt;"",G484&lt;&gt;G483),MAX(IF(G$2:G$2001=G484,I$2:I$2001,"")),"")</f>
        <v/>
      </c>
      <c r="L484" t="str">
        <f t="shared" ca="1" si="31"/>
        <v/>
      </c>
    </row>
    <row r="485" spans="2:12" x14ac:dyDescent="0.25">
      <c r="B485" t="str">
        <f t="shared" ca="1" si="29"/>
        <v/>
      </c>
      <c r="C485" t="str">
        <f t="shared" ca="1" si="28"/>
        <v/>
      </c>
      <c r="D485" s="156" t="str">
        <f t="array" aca="1" ref="D485" ca="1">IFERROR(IF(B485&lt;&gt;"",IF(OR(EXACT(OFFSET(Metadata!$A$1,0,0,Metadata!Metadata_Table_Length,1),C485)),1,""),""),"")</f>
        <v/>
      </c>
      <c r="E485" s="163" t="str">
        <f t="array" aca="1" ref="E485" ca="1">IF(B485&lt;&gt;"",IF(D485=1,OFFSET(Metadata!$B$1,MIN(IF(OFFSET(Metadata!$A$1,0,0,Metadata!Metadata_Table_Length,1)=C485,ROW(OFFSET(Metadata!$A$1,0,0,Metadata!Metadata_Table_Length,1))-1,"")),0),OFFSET(Metadata!$B$1,MIN(IF(OFFSET(Metadata!$A$1,0,0,Metadata!Metadata_Table_Length,1)=SUBSTITUTE(C485,"rawdatafilename","originalfilename"),ROW(OFFSET(Metadata!$A$1,0,0,Metadata!Metadata_Table_Length,1))-1,"")),0)),"")</f>
        <v/>
      </c>
      <c r="F485" t="str">
        <f t="shared" ca="1" si="30"/>
        <v/>
      </c>
      <c r="G485" t="str">
        <f t="array" aca="1" ref="G485" ca="1">IF(B485&lt;&gt;"",OFFSET(Metadata!$B$1,MIN(IF(OFFSET(Metadata!$A$1,0,0,Metadata!Metadata_Table_Length,1)=SUBSTITUTE(C485,"rawdatafilename","partnumber"),ROW(OFFSET(Metadata!$A$1,0,0,Metadata!Metadata_Table_Length,1))-1,"")),0),"")</f>
        <v/>
      </c>
      <c r="H485" t="str">
        <f t="array" aca="1" ref="H485" ca="1">IF(B485&lt;&gt;"",OFFSET(Metadata!$B$1,MIN(IF(OFFSET(Metadata!$A$1,0,0,Metadata!Metadata_Table_Length,1)=SUBSTITUTE(C485,"rawdatafilename","original_count"),ROW(OFFSET(Metadata!$A$1,0,0,Metadata!Metadata_Table_Length,1))-1,"")),0),"")</f>
        <v/>
      </c>
      <c r="I485" t="str">
        <f t="array" aca="1" ref="I485" ca="1">IF(B485&lt;&gt;"",OFFSET(Metadata!$B$1,MIN(IF(OFFSET(Metadata!$A$1,0,0,Metadata!Metadata_Table_Length,1)=SUBSTITUTE(C485,"rawdatafilename","count"),ROW(OFFSET(Metadata!$A$1,0,0,Metadata!Metadata_Table_Length,1))-1,"")),0),"")</f>
        <v/>
      </c>
      <c r="J485" t="str">
        <f t="array" aca="1" ref="J485" ca="1">IF(AND(G485&lt;&gt;"",G485&lt;&gt;G484),MAX(IF(G$2:G$2001=G485,H$2:H$2001,"")),"")</f>
        <v/>
      </c>
      <c r="K485" t="str">
        <f t="array" aca="1" ref="K485" ca="1">IF(AND(G485&lt;&gt;"",G485&lt;&gt;G484),MAX(IF(G$2:G$2001=G485,I$2:I$2001,"")),"")</f>
        <v/>
      </c>
      <c r="L485" t="str">
        <f t="shared" ca="1" si="31"/>
        <v/>
      </c>
    </row>
    <row r="486" spans="2:12" x14ac:dyDescent="0.25">
      <c r="B486" t="str">
        <f t="shared" ca="1" si="29"/>
        <v/>
      </c>
      <c r="C486" t="str">
        <f t="shared" ca="1" si="28"/>
        <v/>
      </c>
      <c r="D486" s="156" t="str">
        <f t="array" aca="1" ref="D486" ca="1">IFERROR(IF(B486&lt;&gt;"",IF(OR(EXACT(OFFSET(Metadata!$A$1,0,0,Metadata!Metadata_Table_Length,1),C486)),1,""),""),"")</f>
        <v/>
      </c>
      <c r="E486" s="163" t="str">
        <f t="array" aca="1" ref="E486" ca="1">IF(B486&lt;&gt;"",IF(D486=1,OFFSET(Metadata!$B$1,MIN(IF(OFFSET(Metadata!$A$1,0,0,Metadata!Metadata_Table_Length,1)=C486,ROW(OFFSET(Metadata!$A$1,0,0,Metadata!Metadata_Table_Length,1))-1,"")),0),OFFSET(Metadata!$B$1,MIN(IF(OFFSET(Metadata!$A$1,0,0,Metadata!Metadata_Table_Length,1)=SUBSTITUTE(C486,"rawdatafilename","originalfilename"),ROW(OFFSET(Metadata!$A$1,0,0,Metadata!Metadata_Table_Length,1))-1,"")),0)),"")</f>
        <v/>
      </c>
      <c r="F486" t="str">
        <f t="shared" ca="1" si="30"/>
        <v/>
      </c>
      <c r="G486" t="str">
        <f t="array" aca="1" ref="G486" ca="1">IF(B486&lt;&gt;"",OFFSET(Metadata!$B$1,MIN(IF(OFFSET(Metadata!$A$1,0,0,Metadata!Metadata_Table_Length,1)=SUBSTITUTE(C486,"rawdatafilename","partnumber"),ROW(OFFSET(Metadata!$A$1,0,0,Metadata!Metadata_Table_Length,1))-1,"")),0),"")</f>
        <v/>
      </c>
      <c r="H486" t="str">
        <f t="array" aca="1" ref="H486" ca="1">IF(B486&lt;&gt;"",OFFSET(Metadata!$B$1,MIN(IF(OFFSET(Metadata!$A$1,0,0,Metadata!Metadata_Table_Length,1)=SUBSTITUTE(C486,"rawdatafilename","original_count"),ROW(OFFSET(Metadata!$A$1,0,0,Metadata!Metadata_Table_Length,1))-1,"")),0),"")</f>
        <v/>
      </c>
      <c r="I486" t="str">
        <f t="array" aca="1" ref="I486" ca="1">IF(B486&lt;&gt;"",OFFSET(Metadata!$B$1,MIN(IF(OFFSET(Metadata!$A$1,0,0,Metadata!Metadata_Table_Length,1)=SUBSTITUTE(C486,"rawdatafilename","count"),ROW(OFFSET(Metadata!$A$1,0,0,Metadata!Metadata_Table_Length,1))-1,"")),0),"")</f>
        <v/>
      </c>
      <c r="J486" t="str">
        <f t="array" aca="1" ref="J486" ca="1">IF(AND(G486&lt;&gt;"",G486&lt;&gt;G485),MAX(IF(G$2:G$2001=G486,H$2:H$2001,"")),"")</f>
        <v/>
      </c>
      <c r="K486" t="str">
        <f t="array" aca="1" ref="K486" ca="1">IF(AND(G486&lt;&gt;"",G486&lt;&gt;G485),MAX(IF(G$2:G$2001=G486,I$2:I$2001,"")),"")</f>
        <v/>
      </c>
      <c r="L486" t="str">
        <f t="shared" ca="1" si="31"/>
        <v/>
      </c>
    </row>
    <row r="487" spans="2:12" x14ac:dyDescent="0.25">
      <c r="B487" t="str">
        <f t="shared" ca="1" si="29"/>
        <v/>
      </c>
      <c r="C487" t="str">
        <f t="shared" ca="1" si="28"/>
        <v/>
      </c>
      <c r="D487" s="156" t="str">
        <f t="array" aca="1" ref="D487" ca="1">IFERROR(IF(B487&lt;&gt;"",IF(OR(EXACT(OFFSET(Metadata!$A$1,0,0,Metadata!Metadata_Table_Length,1),C487)),1,""),""),"")</f>
        <v/>
      </c>
      <c r="E487" s="163" t="str">
        <f t="array" aca="1" ref="E487" ca="1">IF(B487&lt;&gt;"",IF(D487=1,OFFSET(Metadata!$B$1,MIN(IF(OFFSET(Metadata!$A$1,0,0,Metadata!Metadata_Table_Length,1)=C487,ROW(OFFSET(Metadata!$A$1,0,0,Metadata!Metadata_Table_Length,1))-1,"")),0),OFFSET(Metadata!$B$1,MIN(IF(OFFSET(Metadata!$A$1,0,0,Metadata!Metadata_Table_Length,1)=SUBSTITUTE(C487,"rawdatafilename","originalfilename"),ROW(OFFSET(Metadata!$A$1,0,0,Metadata!Metadata_Table_Length,1))-1,"")),0)),"")</f>
        <v/>
      </c>
      <c r="F487" t="str">
        <f t="shared" ca="1" si="30"/>
        <v/>
      </c>
      <c r="G487" t="str">
        <f t="array" aca="1" ref="G487" ca="1">IF(B487&lt;&gt;"",OFFSET(Metadata!$B$1,MIN(IF(OFFSET(Metadata!$A$1,0,0,Metadata!Metadata_Table_Length,1)=SUBSTITUTE(C487,"rawdatafilename","partnumber"),ROW(OFFSET(Metadata!$A$1,0,0,Metadata!Metadata_Table_Length,1))-1,"")),0),"")</f>
        <v/>
      </c>
      <c r="H487" t="str">
        <f t="array" aca="1" ref="H487" ca="1">IF(B487&lt;&gt;"",OFFSET(Metadata!$B$1,MIN(IF(OFFSET(Metadata!$A$1,0,0,Metadata!Metadata_Table_Length,1)=SUBSTITUTE(C487,"rawdatafilename","original_count"),ROW(OFFSET(Metadata!$A$1,0,0,Metadata!Metadata_Table_Length,1))-1,"")),0),"")</f>
        <v/>
      </c>
      <c r="I487" t="str">
        <f t="array" aca="1" ref="I487" ca="1">IF(B487&lt;&gt;"",OFFSET(Metadata!$B$1,MIN(IF(OFFSET(Metadata!$A$1,0,0,Metadata!Metadata_Table_Length,1)=SUBSTITUTE(C487,"rawdatafilename","count"),ROW(OFFSET(Metadata!$A$1,0,0,Metadata!Metadata_Table_Length,1))-1,"")),0),"")</f>
        <v/>
      </c>
      <c r="J487" t="str">
        <f t="array" aca="1" ref="J487" ca="1">IF(AND(G487&lt;&gt;"",G487&lt;&gt;G486),MAX(IF(G$2:G$2001=G487,H$2:H$2001,"")),"")</f>
        <v/>
      </c>
      <c r="K487" t="str">
        <f t="array" aca="1" ref="K487" ca="1">IF(AND(G487&lt;&gt;"",G487&lt;&gt;G486),MAX(IF(G$2:G$2001=G487,I$2:I$2001,"")),"")</f>
        <v/>
      </c>
      <c r="L487" t="str">
        <f t="shared" ca="1" si="31"/>
        <v/>
      </c>
    </row>
    <row r="488" spans="2:12" x14ac:dyDescent="0.25">
      <c r="B488" t="str">
        <f t="shared" ca="1" si="29"/>
        <v/>
      </c>
      <c r="C488" t="str">
        <f t="shared" ca="1" si="28"/>
        <v/>
      </c>
      <c r="D488" s="156" t="str">
        <f t="array" aca="1" ref="D488" ca="1">IFERROR(IF(B488&lt;&gt;"",IF(OR(EXACT(OFFSET(Metadata!$A$1,0,0,Metadata!Metadata_Table_Length,1),C488)),1,""),""),"")</f>
        <v/>
      </c>
      <c r="E488" s="163" t="str">
        <f t="array" aca="1" ref="E488" ca="1">IF(B488&lt;&gt;"",IF(D488=1,OFFSET(Metadata!$B$1,MIN(IF(OFFSET(Metadata!$A$1,0,0,Metadata!Metadata_Table_Length,1)=C488,ROW(OFFSET(Metadata!$A$1,0,0,Metadata!Metadata_Table_Length,1))-1,"")),0),OFFSET(Metadata!$B$1,MIN(IF(OFFSET(Metadata!$A$1,0,0,Metadata!Metadata_Table_Length,1)=SUBSTITUTE(C488,"rawdatafilename","originalfilename"),ROW(OFFSET(Metadata!$A$1,0,0,Metadata!Metadata_Table_Length,1))-1,"")),0)),"")</f>
        <v/>
      </c>
      <c r="F488" t="str">
        <f t="shared" ca="1" si="30"/>
        <v/>
      </c>
      <c r="G488" t="str">
        <f t="array" aca="1" ref="G488" ca="1">IF(B488&lt;&gt;"",OFFSET(Metadata!$B$1,MIN(IF(OFFSET(Metadata!$A$1,0,0,Metadata!Metadata_Table_Length,1)=SUBSTITUTE(C488,"rawdatafilename","partnumber"),ROW(OFFSET(Metadata!$A$1,0,0,Metadata!Metadata_Table_Length,1))-1,"")),0),"")</f>
        <v/>
      </c>
      <c r="H488" t="str">
        <f t="array" aca="1" ref="H488" ca="1">IF(B488&lt;&gt;"",OFFSET(Metadata!$B$1,MIN(IF(OFFSET(Metadata!$A$1,0,0,Metadata!Metadata_Table_Length,1)=SUBSTITUTE(C488,"rawdatafilename","original_count"),ROW(OFFSET(Metadata!$A$1,0,0,Metadata!Metadata_Table_Length,1))-1,"")),0),"")</f>
        <v/>
      </c>
      <c r="I488" t="str">
        <f t="array" aca="1" ref="I488" ca="1">IF(B488&lt;&gt;"",OFFSET(Metadata!$B$1,MIN(IF(OFFSET(Metadata!$A$1,0,0,Metadata!Metadata_Table_Length,1)=SUBSTITUTE(C488,"rawdatafilename","count"),ROW(OFFSET(Metadata!$A$1,0,0,Metadata!Metadata_Table_Length,1))-1,"")),0),"")</f>
        <v/>
      </c>
      <c r="J488" t="str">
        <f t="array" aca="1" ref="J488" ca="1">IF(AND(G488&lt;&gt;"",G488&lt;&gt;G487),MAX(IF(G$2:G$2001=G488,H$2:H$2001,"")),"")</f>
        <v/>
      </c>
      <c r="K488" t="str">
        <f t="array" aca="1" ref="K488" ca="1">IF(AND(G488&lt;&gt;"",G488&lt;&gt;G487),MAX(IF(G$2:G$2001=G488,I$2:I$2001,"")),"")</f>
        <v/>
      </c>
      <c r="L488" t="str">
        <f t="shared" ca="1" si="31"/>
        <v/>
      </c>
    </row>
    <row r="489" spans="2:12" x14ac:dyDescent="0.25">
      <c r="B489" t="str">
        <f t="shared" ca="1" si="29"/>
        <v/>
      </c>
      <c r="C489" t="str">
        <f t="shared" ca="1" si="28"/>
        <v/>
      </c>
      <c r="D489" s="156" t="str">
        <f t="array" aca="1" ref="D489" ca="1">IFERROR(IF(B489&lt;&gt;"",IF(OR(EXACT(OFFSET(Metadata!$A$1,0,0,Metadata!Metadata_Table_Length,1),C489)),1,""),""),"")</f>
        <v/>
      </c>
      <c r="E489" s="163" t="str">
        <f t="array" aca="1" ref="E489" ca="1">IF(B489&lt;&gt;"",IF(D489=1,OFFSET(Metadata!$B$1,MIN(IF(OFFSET(Metadata!$A$1,0,0,Metadata!Metadata_Table_Length,1)=C489,ROW(OFFSET(Metadata!$A$1,0,0,Metadata!Metadata_Table_Length,1))-1,"")),0),OFFSET(Metadata!$B$1,MIN(IF(OFFSET(Metadata!$A$1,0,0,Metadata!Metadata_Table_Length,1)=SUBSTITUTE(C489,"rawdatafilename","originalfilename"),ROW(OFFSET(Metadata!$A$1,0,0,Metadata!Metadata_Table_Length,1))-1,"")),0)),"")</f>
        <v/>
      </c>
      <c r="F489" t="str">
        <f t="shared" ca="1" si="30"/>
        <v/>
      </c>
      <c r="G489" t="str">
        <f t="array" aca="1" ref="G489" ca="1">IF(B489&lt;&gt;"",OFFSET(Metadata!$B$1,MIN(IF(OFFSET(Metadata!$A$1,0,0,Metadata!Metadata_Table_Length,1)=SUBSTITUTE(C489,"rawdatafilename","partnumber"),ROW(OFFSET(Metadata!$A$1,0,0,Metadata!Metadata_Table_Length,1))-1,"")),0),"")</f>
        <v/>
      </c>
      <c r="H489" t="str">
        <f t="array" aca="1" ref="H489" ca="1">IF(B489&lt;&gt;"",OFFSET(Metadata!$B$1,MIN(IF(OFFSET(Metadata!$A$1,0,0,Metadata!Metadata_Table_Length,1)=SUBSTITUTE(C489,"rawdatafilename","original_count"),ROW(OFFSET(Metadata!$A$1,0,0,Metadata!Metadata_Table_Length,1))-1,"")),0),"")</f>
        <v/>
      </c>
      <c r="I489" t="str">
        <f t="array" aca="1" ref="I489" ca="1">IF(B489&lt;&gt;"",OFFSET(Metadata!$B$1,MIN(IF(OFFSET(Metadata!$A$1,0,0,Metadata!Metadata_Table_Length,1)=SUBSTITUTE(C489,"rawdatafilename","count"),ROW(OFFSET(Metadata!$A$1,0,0,Metadata!Metadata_Table_Length,1))-1,"")),0),"")</f>
        <v/>
      </c>
      <c r="J489" t="str">
        <f t="array" aca="1" ref="J489" ca="1">IF(AND(G489&lt;&gt;"",G489&lt;&gt;G488),MAX(IF(G$2:G$2001=G489,H$2:H$2001,"")),"")</f>
        <v/>
      </c>
      <c r="K489" t="str">
        <f t="array" aca="1" ref="K489" ca="1">IF(AND(G489&lt;&gt;"",G489&lt;&gt;G488),MAX(IF(G$2:G$2001=G489,I$2:I$2001,"")),"")</f>
        <v/>
      </c>
      <c r="L489" t="str">
        <f t="shared" ca="1" si="31"/>
        <v/>
      </c>
    </row>
    <row r="490" spans="2:12" x14ac:dyDescent="0.25">
      <c r="B490" t="str">
        <f t="shared" ca="1" si="29"/>
        <v/>
      </c>
      <c r="C490" t="str">
        <f t="shared" ca="1" si="28"/>
        <v/>
      </c>
      <c r="D490" s="156" t="str">
        <f t="array" aca="1" ref="D490" ca="1">IFERROR(IF(B490&lt;&gt;"",IF(OR(EXACT(OFFSET(Metadata!$A$1,0,0,Metadata!Metadata_Table_Length,1),C490)),1,""),""),"")</f>
        <v/>
      </c>
      <c r="E490" s="163" t="str">
        <f t="array" aca="1" ref="E490" ca="1">IF(B490&lt;&gt;"",IF(D490=1,OFFSET(Metadata!$B$1,MIN(IF(OFFSET(Metadata!$A$1,0,0,Metadata!Metadata_Table_Length,1)=C490,ROW(OFFSET(Metadata!$A$1,0,0,Metadata!Metadata_Table_Length,1))-1,"")),0),OFFSET(Metadata!$B$1,MIN(IF(OFFSET(Metadata!$A$1,0,0,Metadata!Metadata_Table_Length,1)=SUBSTITUTE(C490,"rawdatafilename","originalfilename"),ROW(OFFSET(Metadata!$A$1,0,0,Metadata!Metadata_Table_Length,1))-1,"")),0)),"")</f>
        <v/>
      </c>
      <c r="F490" t="str">
        <f t="shared" ca="1" si="30"/>
        <v/>
      </c>
      <c r="G490" t="str">
        <f t="array" aca="1" ref="G490" ca="1">IF(B490&lt;&gt;"",OFFSET(Metadata!$B$1,MIN(IF(OFFSET(Metadata!$A$1,0,0,Metadata!Metadata_Table_Length,1)=SUBSTITUTE(C490,"rawdatafilename","partnumber"),ROW(OFFSET(Metadata!$A$1,0,0,Metadata!Metadata_Table_Length,1))-1,"")),0),"")</f>
        <v/>
      </c>
      <c r="H490" t="str">
        <f t="array" aca="1" ref="H490" ca="1">IF(B490&lt;&gt;"",OFFSET(Metadata!$B$1,MIN(IF(OFFSET(Metadata!$A$1,0,0,Metadata!Metadata_Table_Length,1)=SUBSTITUTE(C490,"rawdatafilename","original_count"),ROW(OFFSET(Metadata!$A$1,0,0,Metadata!Metadata_Table_Length,1))-1,"")),0),"")</f>
        <v/>
      </c>
      <c r="I490" t="str">
        <f t="array" aca="1" ref="I490" ca="1">IF(B490&lt;&gt;"",OFFSET(Metadata!$B$1,MIN(IF(OFFSET(Metadata!$A$1,0,0,Metadata!Metadata_Table_Length,1)=SUBSTITUTE(C490,"rawdatafilename","count"),ROW(OFFSET(Metadata!$A$1,0,0,Metadata!Metadata_Table_Length,1))-1,"")),0),"")</f>
        <v/>
      </c>
      <c r="J490" t="str">
        <f t="array" aca="1" ref="J490" ca="1">IF(AND(G490&lt;&gt;"",G490&lt;&gt;G489),MAX(IF(G$2:G$2001=G490,H$2:H$2001,"")),"")</f>
        <v/>
      </c>
      <c r="K490" t="str">
        <f t="array" aca="1" ref="K490" ca="1">IF(AND(G490&lt;&gt;"",G490&lt;&gt;G489),MAX(IF(G$2:G$2001=G490,I$2:I$2001,"")),"")</f>
        <v/>
      </c>
      <c r="L490" t="str">
        <f t="shared" ca="1" si="31"/>
        <v/>
      </c>
    </row>
    <row r="491" spans="2:12" x14ac:dyDescent="0.25">
      <c r="B491" t="str">
        <f t="shared" ca="1" si="29"/>
        <v/>
      </c>
      <c r="C491" t="str">
        <f t="shared" ca="1" si="28"/>
        <v/>
      </c>
      <c r="D491" s="156" t="str">
        <f t="array" aca="1" ref="D491" ca="1">IFERROR(IF(B491&lt;&gt;"",IF(OR(EXACT(OFFSET(Metadata!$A$1,0,0,Metadata!Metadata_Table_Length,1),C491)),1,""),""),"")</f>
        <v/>
      </c>
      <c r="E491" s="163" t="str">
        <f t="array" aca="1" ref="E491" ca="1">IF(B491&lt;&gt;"",IF(D491=1,OFFSET(Metadata!$B$1,MIN(IF(OFFSET(Metadata!$A$1,0,0,Metadata!Metadata_Table_Length,1)=C491,ROW(OFFSET(Metadata!$A$1,0,0,Metadata!Metadata_Table_Length,1))-1,"")),0),OFFSET(Metadata!$B$1,MIN(IF(OFFSET(Metadata!$A$1,0,0,Metadata!Metadata_Table_Length,1)=SUBSTITUTE(C491,"rawdatafilename","originalfilename"),ROW(OFFSET(Metadata!$A$1,0,0,Metadata!Metadata_Table_Length,1))-1,"")),0)),"")</f>
        <v/>
      </c>
      <c r="F491" t="str">
        <f t="shared" ca="1" si="30"/>
        <v/>
      </c>
      <c r="G491" t="str">
        <f t="array" aca="1" ref="G491" ca="1">IF(B491&lt;&gt;"",OFFSET(Metadata!$B$1,MIN(IF(OFFSET(Metadata!$A$1,0,0,Metadata!Metadata_Table_Length,1)=SUBSTITUTE(C491,"rawdatafilename","partnumber"),ROW(OFFSET(Metadata!$A$1,0,0,Metadata!Metadata_Table_Length,1))-1,"")),0),"")</f>
        <v/>
      </c>
      <c r="H491" t="str">
        <f t="array" aca="1" ref="H491" ca="1">IF(B491&lt;&gt;"",OFFSET(Metadata!$B$1,MIN(IF(OFFSET(Metadata!$A$1,0,0,Metadata!Metadata_Table_Length,1)=SUBSTITUTE(C491,"rawdatafilename","original_count"),ROW(OFFSET(Metadata!$A$1,0,0,Metadata!Metadata_Table_Length,1))-1,"")),0),"")</f>
        <v/>
      </c>
      <c r="I491" t="str">
        <f t="array" aca="1" ref="I491" ca="1">IF(B491&lt;&gt;"",OFFSET(Metadata!$B$1,MIN(IF(OFFSET(Metadata!$A$1,0,0,Metadata!Metadata_Table_Length,1)=SUBSTITUTE(C491,"rawdatafilename","count"),ROW(OFFSET(Metadata!$A$1,0,0,Metadata!Metadata_Table_Length,1))-1,"")),0),"")</f>
        <v/>
      </c>
      <c r="J491" t="str">
        <f t="array" aca="1" ref="J491" ca="1">IF(AND(G491&lt;&gt;"",G491&lt;&gt;G490),MAX(IF(G$2:G$2001=G491,H$2:H$2001,"")),"")</f>
        <v/>
      </c>
      <c r="K491" t="str">
        <f t="array" aca="1" ref="K491" ca="1">IF(AND(G491&lt;&gt;"",G491&lt;&gt;G490),MAX(IF(G$2:G$2001=G491,I$2:I$2001,"")),"")</f>
        <v/>
      </c>
      <c r="L491" t="str">
        <f t="shared" ca="1" si="31"/>
        <v/>
      </c>
    </row>
    <row r="492" spans="2:12" x14ac:dyDescent="0.25">
      <c r="B492" t="str">
        <f t="shared" ca="1" si="29"/>
        <v/>
      </c>
      <c r="C492" t="str">
        <f t="shared" ca="1" si="28"/>
        <v/>
      </c>
      <c r="D492" s="156" t="str">
        <f t="array" aca="1" ref="D492" ca="1">IFERROR(IF(B492&lt;&gt;"",IF(OR(EXACT(OFFSET(Metadata!$A$1,0,0,Metadata!Metadata_Table_Length,1),C492)),1,""),""),"")</f>
        <v/>
      </c>
      <c r="E492" s="163" t="str">
        <f t="array" aca="1" ref="E492" ca="1">IF(B492&lt;&gt;"",IF(D492=1,OFFSET(Metadata!$B$1,MIN(IF(OFFSET(Metadata!$A$1,0,0,Metadata!Metadata_Table_Length,1)=C492,ROW(OFFSET(Metadata!$A$1,0,0,Metadata!Metadata_Table_Length,1))-1,"")),0),OFFSET(Metadata!$B$1,MIN(IF(OFFSET(Metadata!$A$1,0,0,Metadata!Metadata_Table_Length,1)=SUBSTITUTE(C492,"rawdatafilename","originalfilename"),ROW(OFFSET(Metadata!$A$1,0,0,Metadata!Metadata_Table_Length,1))-1,"")),0)),"")</f>
        <v/>
      </c>
      <c r="F492" t="str">
        <f t="shared" ca="1" si="30"/>
        <v/>
      </c>
      <c r="G492" t="str">
        <f t="array" aca="1" ref="G492" ca="1">IF(B492&lt;&gt;"",OFFSET(Metadata!$B$1,MIN(IF(OFFSET(Metadata!$A$1,0,0,Metadata!Metadata_Table_Length,1)=SUBSTITUTE(C492,"rawdatafilename","partnumber"),ROW(OFFSET(Metadata!$A$1,0,0,Metadata!Metadata_Table_Length,1))-1,"")),0),"")</f>
        <v/>
      </c>
      <c r="H492" t="str">
        <f t="array" aca="1" ref="H492" ca="1">IF(B492&lt;&gt;"",OFFSET(Metadata!$B$1,MIN(IF(OFFSET(Metadata!$A$1,0,0,Metadata!Metadata_Table_Length,1)=SUBSTITUTE(C492,"rawdatafilename","original_count"),ROW(OFFSET(Metadata!$A$1,0,0,Metadata!Metadata_Table_Length,1))-1,"")),0),"")</f>
        <v/>
      </c>
      <c r="I492" t="str">
        <f t="array" aca="1" ref="I492" ca="1">IF(B492&lt;&gt;"",OFFSET(Metadata!$B$1,MIN(IF(OFFSET(Metadata!$A$1,0,0,Metadata!Metadata_Table_Length,1)=SUBSTITUTE(C492,"rawdatafilename","count"),ROW(OFFSET(Metadata!$A$1,0,0,Metadata!Metadata_Table_Length,1))-1,"")),0),"")</f>
        <v/>
      </c>
      <c r="J492" t="str">
        <f t="array" aca="1" ref="J492" ca="1">IF(AND(G492&lt;&gt;"",G492&lt;&gt;G491),MAX(IF(G$2:G$2001=G492,H$2:H$2001,"")),"")</f>
        <v/>
      </c>
      <c r="K492" t="str">
        <f t="array" aca="1" ref="K492" ca="1">IF(AND(G492&lt;&gt;"",G492&lt;&gt;G491),MAX(IF(G$2:G$2001=G492,I$2:I$2001,"")),"")</f>
        <v/>
      </c>
      <c r="L492" t="str">
        <f t="shared" ca="1" si="31"/>
        <v/>
      </c>
    </row>
    <row r="493" spans="2:12" x14ac:dyDescent="0.25">
      <c r="B493" t="str">
        <f t="shared" ca="1" si="29"/>
        <v/>
      </c>
      <c r="C493" t="str">
        <f t="shared" ca="1" si="28"/>
        <v/>
      </c>
      <c r="D493" s="156" t="str">
        <f t="array" aca="1" ref="D493" ca="1">IFERROR(IF(B493&lt;&gt;"",IF(OR(EXACT(OFFSET(Metadata!$A$1,0,0,Metadata!Metadata_Table_Length,1),C493)),1,""),""),"")</f>
        <v/>
      </c>
      <c r="E493" s="163" t="str">
        <f t="array" aca="1" ref="E493" ca="1">IF(B493&lt;&gt;"",IF(D493=1,OFFSET(Metadata!$B$1,MIN(IF(OFFSET(Metadata!$A$1,0,0,Metadata!Metadata_Table_Length,1)=C493,ROW(OFFSET(Metadata!$A$1,0,0,Metadata!Metadata_Table_Length,1))-1,"")),0),OFFSET(Metadata!$B$1,MIN(IF(OFFSET(Metadata!$A$1,0,0,Metadata!Metadata_Table_Length,1)=SUBSTITUTE(C493,"rawdatafilename","originalfilename"),ROW(OFFSET(Metadata!$A$1,0,0,Metadata!Metadata_Table_Length,1))-1,"")),0)),"")</f>
        <v/>
      </c>
      <c r="F493" t="str">
        <f t="shared" ca="1" si="30"/>
        <v/>
      </c>
      <c r="G493" t="str">
        <f t="array" aca="1" ref="G493" ca="1">IF(B493&lt;&gt;"",OFFSET(Metadata!$B$1,MIN(IF(OFFSET(Metadata!$A$1,0,0,Metadata!Metadata_Table_Length,1)=SUBSTITUTE(C493,"rawdatafilename","partnumber"),ROW(OFFSET(Metadata!$A$1,0,0,Metadata!Metadata_Table_Length,1))-1,"")),0),"")</f>
        <v/>
      </c>
      <c r="H493" t="str">
        <f t="array" aca="1" ref="H493" ca="1">IF(B493&lt;&gt;"",OFFSET(Metadata!$B$1,MIN(IF(OFFSET(Metadata!$A$1,0,0,Metadata!Metadata_Table_Length,1)=SUBSTITUTE(C493,"rawdatafilename","original_count"),ROW(OFFSET(Metadata!$A$1,0,0,Metadata!Metadata_Table_Length,1))-1,"")),0),"")</f>
        <v/>
      </c>
      <c r="I493" t="str">
        <f t="array" aca="1" ref="I493" ca="1">IF(B493&lt;&gt;"",OFFSET(Metadata!$B$1,MIN(IF(OFFSET(Metadata!$A$1,0,0,Metadata!Metadata_Table_Length,1)=SUBSTITUTE(C493,"rawdatafilename","count"),ROW(OFFSET(Metadata!$A$1,0,0,Metadata!Metadata_Table_Length,1))-1,"")),0),"")</f>
        <v/>
      </c>
      <c r="J493" t="str">
        <f t="array" aca="1" ref="J493" ca="1">IF(AND(G493&lt;&gt;"",G493&lt;&gt;G492),MAX(IF(G$2:G$2001=G493,H$2:H$2001,"")),"")</f>
        <v/>
      </c>
      <c r="K493" t="str">
        <f t="array" aca="1" ref="K493" ca="1">IF(AND(G493&lt;&gt;"",G493&lt;&gt;G492),MAX(IF(G$2:G$2001=G493,I$2:I$2001,"")),"")</f>
        <v/>
      </c>
      <c r="L493" t="str">
        <f t="shared" ca="1" si="31"/>
        <v/>
      </c>
    </row>
    <row r="494" spans="2:12" x14ac:dyDescent="0.25">
      <c r="B494" t="str">
        <f t="shared" ca="1" si="29"/>
        <v/>
      </c>
      <c r="C494" t="str">
        <f t="shared" ca="1" si="28"/>
        <v/>
      </c>
      <c r="D494" s="156" t="str">
        <f t="array" aca="1" ref="D494" ca="1">IFERROR(IF(B494&lt;&gt;"",IF(OR(EXACT(OFFSET(Metadata!$A$1,0,0,Metadata!Metadata_Table_Length,1),C494)),1,""),""),"")</f>
        <v/>
      </c>
      <c r="E494" s="163" t="str">
        <f t="array" aca="1" ref="E494" ca="1">IF(B494&lt;&gt;"",IF(D494=1,OFFSET(Metadata!$B$1,MIN(IF(OFFSET(Metadata!$A$1,0,0,Metadata!Metadata_Table_Length,1)=C494,ROW(OFFSET(Metadata!$A$1,0,0,Metadata!Metadata_Table_Length,1))-1,"")),0),OFFSET(Metadata!$B$1,MIN(IF(OFFSET(Metadata!$A$1,0,0,Metadata!Metadata_Table_Length,1)=SUBSTITUTE(C494,"rawdatafilename","originalfilename"),ROW(OFFSET(Metadata!$A$1,0,0,Metadata!Metadata_Table_Length,1))-1,"")),0)),"")</f>
        <v/>
      </c>
      <c r="F494" t="str">
        <f t="shared" ca="1" si="30"/>
        <v/>
      </c>
      <c r="G494" t="str">
        <f t="array" aca="1" ref="G494" ca="1">IF(B494&lt;&gt;"",OFFSET(Metadata!$B$1,MIN(IF(OFFSET(Metadata!$A$1,0,0,Metadata!Metadata_Table_Length,1)=SUBSTITUTE(C494,"rawdatafilename","partnumber"),ROW(OFFSET(Metadata!$A$1,0,0,Metadata!Metadata_Table_Length,1))-1,"")),0),"")</f>
        <v/>
      </c>
      <c r="H494" t="str">
        <f t="array" aca="1" ref="H494" ca="1">IF(B494&lt;&gt;"",OFFSET(Metadata!$B$1,MIN(IF(OFFSET(Metadata!$A$1,0,0,Metadata!Metadata_Table_Length,1)=SUBSTITUTE(C494,"rawdatafilename","original_count"),ROW(OFFSET(Metadata!$A$1,0,0,Metadata!Metadata_Table_Length,1))-1,"")),0),"")</f>
        <v/>
      </c>
      <c r="I494" t="str">
        <f t="array" aca="1" ref="I494" ca="1">IF(B494&lt;&gt;"",OFFSET(Metadata!$B$1,MIN(IF(OFFSET(Metadata!$A$1,0,0,Metadata!Metadata_Table_Length,1)=SUBSTITUTE(C494,"rawdatafilename","count"),ROW(OFFSET(Metadata!$A$1,0,0,Metadata!Metadata_Table_Length,1))-1,"")),0),"")</f>
        <v/>
      </c>
      <c r="J494" t="str">
        <f t="array" aca="1" ref="J494" ca="1">IF(AND(G494&lt;&gt;"",G494&lt;&gt;G493),MAX(IF(G$2:G$2001=G494,H$2:H$2001,"")),"")</f>
        <v/>
      </c>
      <c r="K494" t="str">
        <f t="array" aca="1" ref="K494" ca="1">IF(AND(G494&lt;&gt;"",G494&lt;&gt;G493),MAX(IF(G$2:G$2001=G494,I$2:I$2001,"")),"")</f>
        <v/>
      </c>
      <c r="L494" t="str">
        <f t="shared" ca="1" si="31"/>
        <v/>
      </c>
    </row>
    <row r="495" spans="2:12" x14ac:dyDescent="0.25">
      <c r="B495" t="str">
        <f t="shared" ca="1" si="29"/>
        <v/>
      </c>
      <c r="C495" t="str">
        <f t="shared" ca="1" si="28"/>
        <v/>
      </c>
      <c r="D495" s="156" t="str">
        <f t="array" aca="1" ref="D495" ca="1">IFERROR(IF(B495&lt;&gt;"",IF(OR(EXACT(OFFSET(Metadata!$A$1,0,0,Metadata!Metadata_Table_Length,1),C495)),1,""),""),"")</f>
        <v/>
      </c>
      <c r="E495" s="163" t="str">
        <f t="array" aca="1" ref="E495" ca="1">IF(B495&lt;&gt;"",IF(D495=1,OFFSET(Metadata!$B$1,MIN(IF(OFFSET(Metadata!$A$1,0,0,Metadata!Metadata_Table_Length,1)=C495,ROW(OFFSET(Metadata!$A$1,0,0,Metadata!Metadata_Table_Length,1))-1,"")),0),OFFSET(Metadata!$B$1,MIN(IF(OFFSET(Metadata!$A$1,0,0,Metadata!Metadata_Table_Length,1)=SUBSTITUTE(C495,"rawdatafilename","originalfilename"),ROW(OFFSET(Metadata!$A$1,0,0,Metadata!Metadata_Table_Length,1))-1,"")),0)),"")</f>
        <v/>
      </c>
      <c r="F495" t="str">
        <f t="shared" ca="1" si="30"/>
        <v/>
      </c>
      <c r="G495" t="str">
        <f t="array" aca="1" ref="G495" ca="1">IF(B495&lt;&gt;"",OFFSET(Metadata!$B$1,MIN(IF(OFFSET(Metadata!$A$1,0,0,Metadata!Metadata_Table_Length,1)=SUBSTITUTE(C495,"rawdatafilename","partnumber"),ROW(OFFSET(Metadata!$A$1,0,0,Metadata!Metadata_Table_Length,1))-1,"")),0),"")</f>
        <v/>
      </c>
      <c r="H495" t="str">
        <f t="array" aca="1" ref="H495" ca="1">IF(B495&lt;&gt;"",OFFSET(Metadata!$B$1,MIN(IF(OFFSET(Metadata!$A$1,0,0,Metadata!Metadata_Table_Length,1)=SUBSTITUTE(C495,"rawdatafilename","original_count"),ROW(OFFSET(Metadata!$A$1,0,0,Metadata!Metadata_Table_Length,1))-1,"")),0),"")</f>
        <v/>
      </c>
      <c r="I495" t="str">
        <f t="array" aca="1" ref="I495" ca="1">IF(B495&lt;&gt;"",OFFSET(Metadata!$B$1,MIN(IF(OFFSET(Metadata!$A$1,0,0,Metadata!Metadata_Table_Length,1)=SUBSTITUTE(C495,"rawdatafilename","count"),ROW(OFFSET(Metadata!$A$1,0,0,Metadata!Metadata_Table_Length,1))-1,"")),0),"")</f>
        <v/>
      </c>
      <c r="J495" t="str">
        <f t="array" aca="1" ref="J495" ca="1">IF(AND(G495&lt;&gt;"",G495&lt;&gt;G494),MAX(IF(G$2:G$2001=G495,H$2:H$2001,"")),"")</f>
        <v/>
      </c>
      <c r="K495" t="str">
        <f t="array" aca="1" ref="K495" ca="1">IF(AND(G495&lt;&gt;"",G495&lt;&gt;G494),MAX(IF(G$2:G$2001=G495,I$2:I$2001,"")),"")</f>
        <v/>
      </c>
      <c r="L495" t="str">
        <f t="shared" ca="1" si="31"/>
        <v/>
      </c>
    </row>
    <row r="496" spans="2:12" x14ac:dyDescent="0.25">
      <c r="B496" t="str">
        <f t="shared" ca="1" si="29"/>
        <v/>
      </c>
      <c r="C496" t="str">
        <f t="shared" ca="1" si="28"/>
        <v/>
      </c>
      <c r="D496" s="156" t="str">
        <f t="array" aca="1" ref="D496" ca="1">IFERROR(IF(B496&lt;&gt;"",IF(OR(EXACT(OFFSET(Metadata!$A$1,0,0,Metadata!Metadata_Table_Length,1),C496)),1,""),""),"")</f>
        <v/>
      </c>
      <c r="E496" s="163" t="str">
        <f t="array" aca="1" ref="E496" ca="1">IF(B496&lt;&gt;"",IF(D496=1,OFFSET(Metadata!$B$1,MIN(IF(OFFSET(Metadata!$A$1,0,0,Metadata!Metadata_Table_Length,1)=C496,ROW(OFFSET(Metadata!$A$1,0,0,Metadata!Metadata_Table_Length,1))-1,"")),0),OFFSET(Metadata!$B$1,MIN(IF(OFFSET(Metadata!$A$1,0,0,Metadata!Metadata_Table_Length,1)=SUBSTITUTE(C496,"rawdatafilename","originalfilename"),ROW(OFFSET(Metadata!$A$1,0,0,Metadata!Metadata_Table_Length,1))-1,"")),0)),"")</f>
        <v/>
      </c>
      <c r="F496" t="str">
        <f t="shared" ca="1" si="30"/>
        <v/>
      </c>
      <c r="G496" t="str">
        <f t="array" aca="1" ref="G496" ca="1">IF(B496&lt;&gt;"",OFFSET(Metadata!$B$1,MIN(IF(OFFSET(Metadata!$A$1,0,0,Metadata!Metadata_Table_Length,1)=SUBSTITUTE(C496,"rawdatafilename","partnumber"),ROW(OFFSET(Metadata!$A$1,0,0,Metadata!Metadata_Table_Length,1))-1,"")),0),"")</f>
        <v/>
      </c>
      <c r="H496" t="str">
        <f t="array" aca="1" ref="H496" ca="1">IF(B496&lt;&gt;"",OFFSET(Metadata!$B$1,MIN(IF(OFFSET(Metadata!$A$1,0,0,Metadata!Metadata_Table_Length,1)=SUBSTITUTE(C496,"rawdatafilename","original_count"),ROW(OFFSET(Metadata!$A$1,0,0,Metadata!Metadata_Table_Length,1))-1,"")),0),"")</f>
        <v/>
      </c>
      <c r="I496" t="str">
        <f t="array" aca="1" ref="I496" ca="1">IF(B496&lt;&gt;"",OFFSET(Metadata!$B$1,MIN(IF(OFFSET(Metadata!$A$1,0,0,Metadata!Metadata_Table_Length,1)=SUBSTITUTE(C496,"rawdatafilename","count"),ROW(OFFSET(Metadata!$A$1,0,0,Metadata!Metadata_Table_Length,1))-1,"")),0),"")</f>
        <v/>
      </c>
      <c r="J496" t="str">
        <f t="array" aca="1" ref="J496" ca="1">IF(AND(G496&lt;&gt;"",G496&lt;&gt;G495),MAX(IF(G$2:G$2001=G496,H$2:H$2001,"")),"")</f>
        <v/>
      </c>
      <c r="K496" t="str">
        <f t="array" aca="1" ref="K496" ca="1">IF(AND(G496&lt;&gt;"",G496&lt;&gt;G495),MAX(IF(G$2:G$2001=G496,I$2:I$2001,"")),"")</f>
        <v/>
      </c>
      <c r="L496" t="str">
        <f t="shared" ca="1" si="31"/>
        <v/>
      </c>
    </row>
    <row r="497" spans="2:12" x14ac:dyDescent="0.25">
      <c r="B497" t="str">
        <f t="shared" ca="1" si="29"/>
        <v/>
      </c>
      <c r="C497" t="str">
        <f t="shared" ca="1" si="28"/>
        <v/>
      </c>
      <c r="D497" s="156" t="str">
        <f t="array" aca="1" ref="D497" ca="1">IFERROR(IF(B497&lt;&gt;"",IF(OR(EXACT(OFFSET(Metadata!$A$1,0,0,Metadata!Metadata_Table_Length,1),C497)),1,""),""),"")</f>
        <v/>
      </c>
      <c r="E497" s="163" t="str">
        <f t="array" aca="1" ref="E497" ca="1">IF(B497&lt;&gt;"",IF(D497=1,OFFSET(Metadata!$B$1,MIN(IF(OFFSET(Metadata!$A$1,0,0,Metadata!Metadata_Table_Length,1)=C497,ROW(OFFSET(Metadata!$A$1,0,0,Metadata!Metadata_Table_Length,1))-1,"")),0),OFFSET(Metadata!$B$1,MIN(IF(OFFSET(Metadata!$A$1,0,0,Metadata!Metadata_Table_Length,1)=SUBSTITUTE(C497,"rawdatafilename","originalfilename"),ROW(OFFSET(Metadata!$A$1,0,0,Metadata!Metadata_Table_Length,1))-1,"")),0)),"")</f>
        <v/>
      </c>
      <c r="F497" t="str">
        <f t="shared" ca="1" si="30"/>
        <v/>
      </c>
      <c r="G497" t="str">
        <f t="array" aca="1" ref="G497" ca="1">IF(B497&lt;&gt;"",OFFSET(Metadata!$B$1,MIN(IF(OFFSET(Metadata!$A$1,0,0,Metadata!Metadata_Table_Length,1)=SUBSTITUTE(C497,"rawdatafilename","partnumber"),ROW(OFFSET(Metadata!$A$1,0,0,Metadata!Metadata_Table_Length,1))-1,"")),0),"")</f>
        <v/>
      </c>
      <c r="H497" t="str">
        <f t="array" aca="1" ref="H497" ca="1">IF(B497&lt;&gt;"",OFFSET(Metadata!$B$1,MIN(IF(OFFSET(Metadata!$A$1,0,0,Metadata!Metadata_Table_Length,1)=SUBSTITUTE(C497,"rawdatafilename","original_count"),ROW(OFFSET(Metadata!$A$1,0,0,Metadata!Metadata_Table_Length,1))-1,"")),0),"")</f>
        <v/>
      </c>
      <c r="I497" t="str">
        <f t="array" aca="1" ref="I497" ca="1">IF(B497&lt;&gt;"",OFFSET(Metadata!$B$1,MIN(IF(OFFSET(Metadata!$A$1,0,0,Metadata!Metadata_Table_Length,1)=SUBSTITUTE(C497,"rawdatafilename","count"),ROW(OFFSET(Metadata!$A$1,0,0,Metadata!Metadata_Table_Length,1))-1,"")),0),"")</f>
        <v/>
      </c>
      <c r="J497" t="str">
        <f t="array" aca="1" ref="J497" ca="1">IF(AND(G497&lt;&gt;"",G497&lt;&gt;G496),MAX(IF(G$2:G$2001=G497,H$2:H$2001,"")),"")</f>
        <v/>
      </c>
      <c r="K497" t="str">
        <f t="array" aca="1" ref="K497" ca="1">IF(AND(G497&lt;&gt;"",G497&lt;&gt;G496),MAX(IF(G$2:G$2001=G497,I$2:I$2001,"")),"")</f>
        <v/>
      </c>
      <c r="L497" t="str">
        <f t="shared" ca="1" si="31"/>
        <v/>
      </c>
    </row>
    <row r="498" spans="2:12" x14ac:dyDescent="0.25">
      <c r="B498" t="str">
        <f t="shared" ca="1" si="29"/>
        <v/>
      </c>
      <c r="C498" t="str">
        <f t="shared" ca="1" si="28"/>
        <v/>
      </c>
      <c r="D498" s="156" t="str">
        <f t="array" aca="1" ref="D498" ca="1">IFERROR(IF(B498&lt;&gt;"",IF(OR(EXACT(OFFSET(Metadata!$A$1,0,0,Metadata!Metadata_Table_Length,1),C498)),1,""),""),"")</f>
        <v/>
      </c>
      <c r="E498" s="163" t="str">
        <f t="array" aca="1" ref="E498" ca="1">IF(B498&lt;&gt;"",IF(D498=1,OFFSET(Metadata!$B$1,MIN(IF(OFFSET(Metadata!$A$1,0,0,Metadata!Metadata_Table_Length,1)=C498,ROW(OFFSET(Metadata!$A$1,0,0,Metadata!Metadata_Table_Length,1))-1,"")),0),OFFSET(Metadata!$B$1,MIN(IF(OFFSET(Metadata!$A$1,0,0,Metadata!Metadata_Table_Length,1)=SUBSTITUTE(C498,"rawdatafilename","originalfilename"),ROW(OFFSET(Metadata!$A$1,0,0,Metadata!Metadata_Table_Length,1))-1,"")),0)),"")</f>
        <v/>
      </c>
      <c r="F498" t="str">
        <f t="shared" ca="1" si="30"/>
        <v/>
      </c>
      <c r="G498" t="str">
        <f t="array" aca="1" ref="G498" ca="1">IF(B498&lt;&gt;"",OFFSET(Metadata!$B$1,MIN(IF(OFFSET(Metadata!$A$1,0,0,Metadata!Metadata_Table_Length,1)=SUBSTITUTE(C498,"rawdatafilename","partnumber"),ROW(OFFSET(Metadata!$A$1,0,0,Metadata!Metadata_Table_Length,1))-1,"")),0),"")</f>
        <v/>
      </c>
      <c r="H498" t="str">
        <f t="array" aca="1" ref="H498" ca="1">IF(B498&lt;&gt;"",OFFSET(Metadata!$B$1,MIN(IF(OFFSET(Metadata!$A$1,0,0,Metadata!Metadata_Table_Length,1)=SUBSTITUTE(C498,"rawdatafilename","original_count"),ROW(OFFSET(Metadata!$A$1,0,0,Metadata!Metadata_Table_Length,1))-1,"")),0),"")</f>
        <v/>
      </c>
      <c r="I498" t="str">
        <f t="array" aca="1" ref="I498" ca="1">IF(B498&lt;&gt;"",OFFSET(Metadata!$B$1,MIN(IF(OFFSET(Metadata!$A$1,0,0,Metadata!Metadata_Table_Length,1)=SUBSTITUTE(C498,"rawdatafilename","count"),ROW(OFFSET(Metadata!$A$1,0,0,Metadata!Metadata_Table_Length,1))-1,"")),0),"")</f>
        <v/>
      </c>
      <c r="J498" t="str">
        <f t="array" aca="1" ref="J498" ca="1">IF(AND(G498&lt;&gt;"",G498&lt;&gt;G497),MAX(IF(G$2:G$2001=G498,H$2:H$2001,"")),"")</f>
        <v/>
      </c>
      <c r="K498" t="str">
        <f t="array" aca="1" ref="K498" ca="1">IF(AND(G498&lt;&gt;"",G498&lt;&gt;G497),MAX(IF(G$2:G$2001=G498,I$2:I$2001,"")),"")</f>
        <v/>
      </c>
      <c r="L498" t="str">
        <f t="shared" ca="1" si="31"/>
        <v/>
      </c>
    </row>
    <row r="499" spans="2:12" x14ac:dyDescent="0.25">
      <c r="B499" t="str">
        <f t="shared" ca="1" si="29"/>
        <v/>
      </c>
      <c r="C499" t="str">
        <f t="shared" ca="1" si="28"/>
        <v/>
      </c>
      <c r="D499" s="156" t="str">
        <f t="array" aca="1" ref="D499" ca="1">IFERROR(IF(B499&lt;&gt;"",IF(OR(EXACT(OFFSET(Metadata!$A$1,0,0,Metadata!Metadata_Table_Length,1),C499)),1,""),""),"")</f>
        <v/>
      </c>
      <c r="E499" s="163" t="str">
        <f t="array" aca="1" ref="E499" ca="1">IF(B499&lt;&gt;"",IF(D499=1,OFFSET(Metadata!$B$1,MIN(IF(OFFSET(Metadata!$A$1,0,0,Metadata!Metadata_Table_Length,1)=C499,ROW(OFFSET(Metadata!$A$1,0,0,Metadata!Metadata_Table_Length,1))-1,"")),0),OFFSET(Metadata!$B$1,MIN(IF(OFFSET(Metadata!$A$1,0,0,Metadata!Metadata_Table_Length,1)=SUBSTITUTE(C499,"rawdatafilename","originalfilename"),ROW(OFFSET(Metadata!$A$1,0,0,Metadata!Metadata_Table_Length,1))-1,"")),0)),"")</f>
        <v/>
      </c>
      <c r="F499" t="str">
        <f t="shared" ca="1" si="30"/>
        <v/>
      </c>
      <c r="G499" t="str">
        <f t="array" aca="1" ref="G499" ca="1">IF(B499&lt;&gt;"",OFFSET(Metadata!$B$1,MIN(IF(OFFSET(Metadata!$A$1,0,0,Metadata!Metadata_Table_Length,1)=SUBSTITUTE(C499,"rawdatafilename","partnumber"),ROW(OFFSET(Metadata!$A$1,0,0,Metadata!Metadata_Table_Length,1))-1,"")),0),"")</f>
        <v/>
      </c>
      <c r="H499" t="str">
        <f t="array" aca="1" ref="H499" ca="1">IF(B499&lt;&gt;"",OFFSET(Metadata!$B$1,MIN(IF(OFFSET(Metadata!$A$1,0,0,Metadata!Metadata_Table_Length,1)=SUBSTITUTE(C499,"rawdatafilename","original_count"),ROW(OFFSET(Metadata!$A$1,0,0,Metadata!Metadata_Table_Length,1))-1,"")),0),"")</f>
        <v/>
      </c>
      <c r="I499" t="str">
        <f t="array" aca="1" ref="I499" ca="1">IF(B499&lt;&gt;"",OFFSET(Metadata!$B$1,MIN(IF(OFFSET(Metadata!$A$1,0,0,Metadata!Metadata_Table_Length,1)=SUBSTITUTE(C499,"rawdatafilename","count"),ROW(OFFSET(Metadata!$A$1,0,0,Metadata!Metadata_Table_Length,1))-1,"")),0),"")</f>
        <v/>
      </c>
      <c r="J499" t="str">
        <f t="array" aca="1" ref="J499" ca="1">IF(AND(G499&lt;&gt;"",G499&lt;&gt;G498),MAX(IF(G$2:G$2001=G499,H$2:H$2001,"")),"")</f>
        <v/>
      </c>
      <c r="K499" t="str">
        <f t="array" aca="1" ref="K499" ca="1">IF(AND(G499&lt;&gt;"",G499&lt;&gt;G498),MAX(IF(G$2:G$2001=G499,I$2:I$2001,"")),"")</f>
        <v/>
      </c>
      <c r="L499" t="str">
        <f t="shared" ca="1" si="31"/>
        <v/>
      </c>
    </row>
    <row r="500" spans="2:12" x14ac:dyDescent="0.25">
      <c r="B500" t="str">
        <f t="shared" ca="1" si="29"/>
        <v/>
      </c>
      <c r="C500" t="str">
        <f t="shared" ca="1" si="28"/>
        <v/>
      </c>
      <c r="D500" s="156" t="str">
        <f t="array" aca="1" ref="D500" ca="1">IFERROR(IF(B500&lt;&gt;"",IF(OR(EXACT(OFFSET(Metadata!$A$1,0,0,Metadata!Metadata_Table_Length,1),C500)),1,""),""),"")</f>
        <v/>
      </c>
      <c r="E500" s="163" t="str">
        <f t="array" aca="1" ref="E500" ca="1">IF(B500&lt;&gt;"",IF(D500=1,OFFSET(Metadata!$B$1,MIN(IF(OFFSET(Metadata!$A$1,0,0,Metadata!Metadata_Table_Length,1)=C500,ROW(OFFSET(Metadata!$A$1,0,0,Metadata!Metadata_Table_Length,1))-1,"")),0),OFFSET(Metadata!$B$1,MIN(IF(OFFSET(Metadata!$A$1,0,0,Metadata!Metadata_Table_Length,1)=SUBSTITUTE(C500,"rawdatafilename","originalfilename"),ROW(OFFSET(Metadata!$A$1,0,0,Metadata!Metadata_Table_Length,1))-1,"")),0)),"")</f>
        <v/>
      </c>
      <c r="F500" t="str">
        <f t="shared" ca="1" si="30"/>
        <v/>
      </c>
      <c r="G500" t="str">
        <f t="array" aca="1" ref="G500" ca="1">IF(B500&lt;&gt;"",OFFSET(Metadata!$B$1,MIN(IF(OFFSET(Metadata!$A$1,0,0,Metadata!Metadata_Table_Length,1)=SUBSTITUTE(C500,"rawdatafilename","partnumber"),ROW(OFFSET(Metadata!$A$1,0,0,Metadata!Metadata_Table_Length,1))-1,"")),0),"")</f>
        <v/>
      </c>
      <c r="H500" t="str">
        <f t="array" aca="1" ref="H500" ca="1">IF(B500&lt;&gt;"",OFFSET(Metadata!$B$1,MIN(IF(OFFSET(Metadata!$A$1,0,0,Metadata!Metadata_Table_Length,1)=SUBSTITUTE(C500,"rawdatafilename","original_count"),ROW(OFFSET(Metadata!$A$1,0,0,Metadata!Metadata_Table_Length,1))-1,"")),0),"")</f>
        <v/>
      </c>
      <c r="I500" t="str">
        <f t="array" aca="1" ref="I500" ca="1">IF(B500&lt;&gt;"",OFFSET(Metadata!$B$1,MIN(IF(OFFSET(Metadata!$A$1,0,0,Metadata!Metadata_Table_Length,1)=SUBSTITUTE(C500,"rawdatafilename","count"),ROW(OFFSET(Metadata!$A$1,0,0,Metadata!Metadata_Table_Length,1))-1,"")),0),"")</f>
        <v/>
      </c>
      <c r="J500" t="str">
        <f t="array" aca="1" ref="J500" ca="1">IF(AND(G500&lt;&gt;"",G500&lt;&gt;G499),MAX(IF(G$2:G$2001=G500,H$2:H$2001,"")),"")</f>
        <v/>
      </c>
      <c r="K500" t="str">
        <f t="array" aca="1" ref="K500" ca="1">IF(AND(G500&lt;&gt;"",G500&lt;&gt;G499),MAX(IF(G$2:G$2001=G500,I$2:I$2001,"")),"")</f>
        <v/>
      </c>
      <c r="L500" t="str">
        <f t="shared" ca="1" si="31"/>
        <v/>
      </c>
    </row>
    <row r="501" spans="2:12" x14ac:dyDescent="0.25">
      <c r="B501" t="str">
        <f t="shared" ca="1" si="29"/>
        <v/>
      </c>
      <c r="C501" t="str">
        <f t="shared" ca="1" si="28"/>
        <v/>
      </c>
      <c r="D501" s="156" t="str">
        <f t="array" aca="1" ref="D501" ca="1">IFERROR(IF(B501&lt;&gt;"",IF(OR(EXACT(OFFSET(Metadata!$A$1,0,0,Metadata!Metadata_Table_Length,1),C501)),1,""),""),"")</f>
        <v/>
      </c>
      <c r="E501" s="163" t="str">
        <f t="array" aca="1" ref="E501" ca="1">IF(B501&lt;&gt;"",IF(D501=1,OFFSET(Metadata!$B$1,MIN(IF(OFFSET(Metadata!$A$1,0,0,Metadata!Metadata_Table_Length,1)=C501,ROW(OFFSET(Metadata!$A$1,0,0,Metadata!Metadata_Table_Length,1))-1,"")),0),OFFSET(Metadata!$B$1,MIN(IF(OFFSET(Metadata!$A$1,0,0,Metadata!Metadata_Table_Length,1)=SUBSTITUTE(C501,"rawdatafilename","originalfilename"),ROW(OFFSET(Metadata!$A$1,0,0,Metadata!Metadata_Table_Length,1))-1,"")),0)),"")</f>
        <v/>
      </c>
      <c r="F501" t="str">
        <f t="shared" ca="1" si="30"/>
        <v/>
      </c>
      <c r="G501" t="str">
        <f t="array" aca="1" ref="G501" ca="1">IF(B501&lt;&gt;"",OFFSET(Metadata!$B$1,MIN(IF(OFFSET(Metadata!$A$1,0,0,Metadata!Metadata_Table_Length,1)=SUBSTITUTE(C501,"rawdatafilename","partnumber"),ROW(OFFSET(Metadata!$A$1,0,0,Metadata!Metadata_Table_Length,1))-1,"")),0),"")</f>
        <v/>
      </c>
      <c r="H501" t="str">
        <f t="array" aca="1" ref="H501" ca="1">IF(B501&lt;&gt;"",OFFSET(Metadata!$B$1,MIN(IF(OFFSET(Metadata!$A$1,0,0,Metadata!Metadata_Table_Length,1)=SUBSTITUTE(C501,"rawdatafilename","original_count"),ROW(OFFSET(Metadata!$A$1,0,0,Metadata!Metadata_Table_Length,1))-1,"")),0),"")</f>
        <v/>
      </c>
      <c r="I501" t="str">
        <f t="array" aca="1" ref="I501" ca="1">IF(B501&lt;&gt;"",OFFSET(Metadata!$B$1,MIN(IF(OFFSET(Metadata!$A$1,0,0,Metadata!Metadata_Table_Length,1)=SUBSTITUTE(C501,"rawdatafilename","count"),ROW(OFFSET(Metadata!$A$1,0,0,Metadata!Metadata_Table_Length,1))-1,"")),0),"")</f>
        <v/>
      </c>
      <c r="J501" t="str">
        <f t="array" aca="1" ref="J501" ca="1">IF(AND(G501&lt;&gt;"",G501&lt;&gt;G500),MAX(IF(G$2:G$2001=G501,H$2:H$2001,"")),"")</f>
        <v/>
      </c>
      <c r="K501" t="str">
        <f t="array" aca="1" ref="K501" ca="1">IF(AND(G501&lt;&gt;"",G501&lt;&gt;G500),MAX(IF(G$2:G$2001=G501,I$2:I$2001,"")),"")</f>
        <v/>
      </c>
      <c r="L501" t="str">
        <f t="shared" ca="1" si="31"/>
        <v/>
      </c>
    </row>
    <row r="502" spans="2:12" x14ac:dyDescent="0.25">
      <c r="B502" t="str">
        <f t="shared" ca="1" si="29"/>
        <v/>
      </c>
      <c r="C502" t="str">
        <f t="shared" ca="1" si="28"/>
        <v/>
      </c>
      <c r="D502" s="156" t="str">
        <f t="array" aca="1" ref="D502" ca="1">IFERROR(IF(B502&lt;&gt;"",IF(OR(EXACT(OFFSET(Metadata!$A$1,0,0,Metadata!Metadata_Table_Length,1),C502)),1,""),""),"")</f>
        <v/>
      </c>
      <c r="E502" s="163" t="str">
        <f t="array" aca="1" ref="E502" ca="1">IF(B502&lt;&gt;"",IF(D502=1,OFFSET(Metadata!$B$1,MIN(IF(OFFSET(Metadata!$A$1,0,0,Metadata!Metadata_Table_Length,1)=C502,ROW(OFFSET(Metadata!$A$1,0,0,Metadata!Metadata_Table_Length,1))-1,"")),0),OFFSET(Metadata!$B$1,MIN(IF(OFFSET(Metadata!$A$1,0,0,Metadata!Metadata_Table_Length,1)=SUBSTITUTE(C502,"rawdatafilename","originalfilename"),ROW(OFFSET(Metadata!$A$1,0,0,Metadata!Metadata_Table_Length,1))-1,"")),0)),"")</f>
        <v/>
      </c>
      <c r="F502" t="str">
        <f t="shared" ca="1" si="30"/>
        <v/>
      </c>
      <c r="G502" t="str">
        <f t="array" aca="1" ref="G502" ca="1">IF(B502&lt;&gt;"",OFFSET(Metadata!$B$1,MIN(IF(OFFSET(Metadata!$A$1,0,0,Metadata!Metadata_Table_Length,1)=SUBSTITUTE(C502,"rawdatafilename","partnumber"),ROW(OFFSET(Metadata!$A$1,0,0,Metadata!Metadata_Table_Length,1))-1,"")),0),"")</f>
        <v/>
      </c>
      <c r="H502" t="str">
        <f t="array" aca="1" ref="H502" ca="1">IF(B502&lt;&gt;"",OFFSET(Metadata!$B$1,MIN(IF(OFFSET(Metadata!$A$1,0,0,Metadata!Metadata_Table_Length,1)=SUBSTITUTE(C502,"rawdatafilename","original_count"),ROW(OFFSET(Metadata!$A$1,0,0,Metadata!Metadata_Table_Length,1))-1,"")),0),"")</f>
        <v/>
      </c>
      <c r="I502" t="str">
        <f t="array" aca="1" ref="I502" ca="1">IF(B502&lt;&gt;"",OFFSET(Metadata!$B$1,MIN(IF(OFFSET(Metadata!$A$1,0,0,Metadata!Metadata_Table_Length,1)=SUBSTITUTE(C502,"rawdatafilename","count"),ROW(OFFSET(Metadata!$A$1,0,0,Metadata!Metadata_Table_Length,1))-1,"")),0),"")</f>
        <v/>
      </c>
      <c r="J502" t="str">
        <f t="array" aca="1" ref="J502" ca="1">IF(AND(G502&lt;&gt;"",G502&lt;&gt;G501),MAX(IF(G$2:G$2001=G502,H$2:H$2001,"")),"")</f>
        <v/>
      </c>
      <c r="K502" t="str">
        <f t="array" aca="1" ref="K502" ca="1">IF(AND(G502&lt;&gt;"",G502&lt;&gt;G501),MAX(IF(G$2:G$2001=G502,I$2:I$2001,"")),"")</f>
        <v/>
      </c>
      <c r="L502" t="str">
        <f t="shared" ca="1" si="31"/>
        <v/>
      </c>
    </row>
    <row r="503" spans="2:12" x14ac:dyDescent="0.25">
      <c r="B503" t="str">
        <f t="shared" ca="1" si="29"/>
        <v/>
      </c>
      <c r="C503" t="str">
        <f t="shared" ca="1" si="28"/>
        <v/>
      </c>
      <c r="D503" s="156" t="str">
        <f t="array" aca="1" ref="D503" ca="1">IFERROR(IF(B503&lt;&gt;"",IF(OR(EXACT(OFFSET(Metadata!$A$1,0,0,Metadata!Metadata_Table_Length,1),C503)),1,""),""),"")</f>
        <v/>
      </c>
      <c r="E503" s="163" t="str">
        <f t="array" aca="1" ref="E503" ca="1">IF(B503&lt;&gt;"",IF(D503=1,OFFSET(Metadata!$B$1,MIN(IF(OFFSET(Metadata!$A$1,0,0,Metadata!Metadata_Table_Length,1)=C503,ROW(OFFSET(Metadata!$A$1,0,0,Metadata!Metadata_Table_Length,1))-1,"")),0),OFFSET(Metadata!$B$1,MIN(IF(OFFSET(Metadata!$A$1,0,0,Metadata!Metadata_Table_Length,1)=SUBSTITUTE(C503,"rawdatafilename","originalfilename"),ROW(OFFSET(Metadata!$A$1,0,0,Metadata!Metadata_Table_Length,1))-1,"")),0)),"")</f>
        <v/>
      </c>
      <c r="F503" t="str">
        <f t="shared" ca="1" si="30"/>
        <v/>
      </c>
      <c r="G503" t="str">
        <f t="array" aca="1" ref="G503" ca="1">IF(B503&lt;&gt;"",OFFSET(Metadata!$B$1,MIN(IF(OFFSET(Metadata!$A$1,0,0,Metadata!Metadata_Table_Length,1)=SUBSTITUTE(C503,"rawdatafilename","partnumber"),ROW(OFFSET(Metadata!$A$1,0,0,Metadata!Metadata_Table_Length,1))-1,"")),0),"")</f>
        <v/>
      </c>
      <c r="H503" t="str">
        <f t="array" aca="1" ref="H503" ca="1">IF(B503&lt;&gt;"",OFFSET(Metadata!$B$1,MIN(IF(OFFSET(Metadata!$A$1,0,0,Metadata!Metadata_Table_Length,1)=SUBSTITUTE(C503,"rawdatafilename","original_count"),ROW(OFFSET(Metadata!$A$1,0,0,Metadata!Metadata_Table_Length,1))-1,"")),0),"")</f>
        <v/>
      </c>
      <c r="I503" t="str">
        <f t="array" aca="1" ref="I503" ca="1">IF(B503&lt;&gt;"",OFFSET(Metadata!$B$1,MIN(IF(OFFSET(Metadata!$A$1,0,0,Metadata!Metadata_Table_Length,1)=SUBSTITUTE(C503,"rawdatafilename","count"),ROW(OFFSET(Metadata!$A$1,0,0,Metadata!Metadata_Table_Length,1))-1,"")),0),"")</f>
        <v/>
      </c>
      <c r="J503" t="str">
        <f t="array" aca="1" ref="J503" ca="1">IF(AND(G503&lt;&gt;"",G503&lt;&gt;G502),MAX(IF(G$2:G$2001=G503,H$2:H$2001,"")),"")</f>
        <v/>
      </c>
      <c r="K503" t="str">
        <f t="array" aca="1" ref="K503" ca="1">IF(AND(G503&lt;&gt;"",G503&lt;&gt;G502),MAX(IF(G$2:G$2001=G503,I$2:I$2001,"")),"")</f>
        <v/>
      </c>
      <c r="L503" t="str">
        <f t="shared" ca="1" si="31"/>
        <v/>
      </c>
    </row>
    <row r="504" spans="2:12" x14ac:dyDescent="0.25">
      <c r="B504" t="str">
        <f t="shared" ca="1" si="29"/>
        <v/>
      </c>
      <c r="C504" t="str">
        <f t="shared" ca="1" si="28"/>
        <v/>
      </c>
      <c r="D504" s="156" t="str">
        <f t="array" aca="1" ref="D504" ca="1">IFERROR(IF(B504&lt;&gt;"",IF(OR(EXACT(OFFSET(Metadata!$A$1,0,0,Metadata!Metadata_Table_Length,1),C504)),1,""),""),"")</f>
        <v/>
      </c>
      <c r="E504" s="163" t="str">
        <f t="array" aca="1" ref="E504" ca="1">IF(B504&lt;&gt;"",IF(D504=1,OFFSET(Metadata!$B$1,MIN(IF(OFFSET(Metadata!$A$1,0,0,Metadata!Metadata_Table_Length,1)=C504,ROW(OFFSET(Metadata!$A$1,0,0,Metadata!Metadata_Table_Length,1))-1,"")),0),OFFSET(Metadata!$B$1,MIN(IF(OFFSET(Metadata!$A$1,0,0,Metadata!Metadata_Table_Length,1)=SUBSTITUTE(C504,"rawdatafilename","originalfilename"),ROW(OFFSET(Metadata!$A$1,0,0,Metadata!Metadata_Table_Length,1))-1,"")),0)),"")</f>
        <v/>
      </c>
      <c r="F504" t="str">
        <f t="shared" ca="1" si="30"/>
        <v/>
      </c>
      <c r="G504" t="str">
        <f t="array" aca="1" ref="G504" ca="1">IF(B504&lt;&gt;"",OFFSET(Metadata!$B$1,MIN(IF(OFFSET(Metadata!$A$1,0,0,Metadata!Metadata_Table_Length,1)=SUBSTITUTE(C504,"rawdatafilename","partnumber"),ROW(OFFSET(Metadata!$A$1,0,0,Metadata!Metadata_Table_Length,1))-1,"")),0),"")</f>
        <v/>
      </c>
      <c r="H504" t="str">
        <f t="array" aca="1" ref="H504" ca="1">IF(B504&lt;&gt;"",OFFSET(Metadata!$B$1,MIN(IF(OFFSET(Metadata!$A$1,0,0,Metadata!Metadata_Table_Length,1)=SUBSTITUTE(C504,"rawdatafilename","original_count"),ROW(OFFSET(Metadata!$A$1,0,0,Metadata!Metadata_Table_Length,1))-1,"")),0),"")</f>
        <v/>
      </c>
      <c r="I504" t="str">
        <f t="array" aca="1" ref="I504" ca="1">IF(B504&lt;&gt;"",OFFSET(Metadata!$B$1,MIN(IF(OFFSET(Metadata!$A$1,0,0,Metadata!Metadata_Table_Length,1)=SUBSTITUTE(C504,"rawdatafilename","count"),ROW(OFFSET(Metadata!$A$1,0,0,Metadata!Metadata_Table_Length,1))-1,"")),0),"")</f>
        <v/>
      </c>
      <c r="J504" t="str">
        <f t="array" aca="1" ref="J504" ca="1">IF(AND(G504&lt;&gt;"",G504&lt;&gt;G503),MAX(IF(G$2:G$2001=G504,H$2:H$2001,"")),"")</f>
        <v/>
      </c>
      <c r="K504" t="str">
        <f t="array" aca="1" ref="K504" ca="1">IF(AND(G504&lt;&gt;"",G504&lt;&gt;G503),MAX(IF(G$2:G$2001=G504,I$2:I$2001,"")),"")</f>
        <v/>
      </c>
      <c r="L504" t="str">
        <f t="shared" ca="1" si="31"/>
        <v/>
      </c>
    </row>
    <row r="505" spans="2:12" x14ac:dyDescent="0.25">
      <c r="B505" t="str">
        <f t="shared" ca="1" si="29"/>
        <v/>
      </c>
      <c r="C505" t="str">
        <f t="shared" ca="1" si="28"/>
        <v/>
      </c>
      <c r="D505" s="156" t="str">
        <f t="array" aca="1" ref="D505" ca="1">IFERROR(IF(B505&lt;&gt;"",IF(OR(EXACT(OFFSET(Metadata!$A$1,0,0,Metadata!Metadata_Table_Length,1),C505)),1,""),""),"")</f>
        <v/>
      </c>
      <c r="E505" s="163" t="str">
        <f t="array" aca="1" ref="E505" ca="1">IF(B505&lt;&gt;"",IF(D505=1,OFFSET(Metadata!$B$1,MIN(IF(OFFSET(Metadata!$A$1,0,0,Metadata!Metadata_Table_Length,1)=C505,ROW(OFFSET(Metadata!$A$1,0,0,Metadata!Metadata_Table_Length,1))-1,"")),0),OFFSET(Metadata!$B$1,MIN(IF(OFFSET(Metadata!$A$1,0,0,Metadata!Metadata_Table_Length,1)=SUBSTITUTE(C505,"rawdatafilename","originalfilename"),ROW(OFFSET(Metadata!$A$1,0,0,Metadata!Metadata_Table_Length,1))-1,"")),0)),"")</f>
        <v/>
      </c>
      <c r="F505" t="str">
        <f t="shared" ca="1" si="30"/>
        <v/>
      </c>
      <c r="G505" t="str">
        <f t="array" aca="1" ref="G505" ca="1">IF(B505&lt;&gt;"",OFFSET(Metadata!$B$1,MIN(IF(OFFSET(Metadata!$A$1,0,0,Metadata!Metadata_Table_Length,1)=SUBSTITUTE(C505,"rawdatafilename","partnumber"),ROW(OFFSET(Metadata!$A$1,0,0,Metadata!Metadata_Table_Length,1))-1,"")),0),"")</f>
        <v/>
      </c>
      <c r="H505" t="str">
        <f t="array" aca="1" ref="H505" ca="1">IF(B505&lt;&gt;"",OFFSET(Metadata!$B$1,MIN(IF(OFFSET(Metadata!$A$1,0,0,Metadata!Metadata_Table_Length,1)=SUBSTITUTE(C505,"rawdatafilename","original_count"),ROW(OFFSET(Metadata!$A$1,0,0,Metadata!Metadata_Table_Length,1))-1,"")),0),"")</f>
        <v/>
      </c>
      <c r="I505" t="str">
        <f t="array" aca="1" ref="I505" ca="1">IF(B505&lt;&gt;"",OFFSET(Metadata!$B$1,MIN(IF(OFFSET(Metadata!$A$1,0,0,Metadata!Metadata_Table_Length,1)=SUBSTITUTE(C505,"rawdatafilename","count"),ROW(OFFSET(Metadata!$A$1,0,0,Metadata!Metadata_Table_Length,1))-1,"")),0),"")</f>
        <v/>
      </c>
      <c r="J505" t="str">
        <f t="array" aca="1" ref="J505" ca="1">IF(AND(G505&lt;&gt;"",G505&lt;&gt;G504),MAX(IF(G$2:G$2001=G505,H$2:H$2001,"")),"")</f>
        <v/>
      </c>
      <c r="K505" t="str">
        <f t="array" aca="1" ref="K505" ca="1">IF(AND(G505&lt;&gt;"",G505&lt;&gt;G504),MAX(IF(G$2:G$2001=G505,I$2:I$2001,"")),"")</f>
        <v/>
      </c>
      <c r="L505" t="str">
        <f t="shared" ca="1" si="31"/>
        <v/>
      </c>
    </row>
    <row r="506" spans="2:12" x14ac:dyDescent="0.25">
      <c r="B506" t="str">
        <f t="shared" ca="1" si="29"/>
        <v/>
      </c>
      <c r="C506" t="str">
        <f t="shared" ca="1" si="28"/>
        <v/>
      </c>
      <c r="D506" s="156" t="str">
        <f t="array" aca="1" ref="D506" ca="1">IFERROR(IF(B506&lt;&gt;"",IF(OR(EXACT(OFFSET(Metadata!$A$1,0,0,Metadata!Metadata_Table_Length,1),C506)),1,""),""),"")</f>
        <v/>
      </c>
      <c r="E506" s="163" t="str">
        <f t="array" aca="1" ref="E506" ca="1">IF(B506&lt;&gt;"",IF(D506=1,OFFSET(Metadata!$B$1,MIN(IF(OFFSET(Metadata!$A$1,0,0,Metadata!Metadata_Table_Length,1)=C506,ROW(OFFSET(Metadata!$A$1,0,0,Metadata!Metadata_Table_Length,1))-1,"")),0),OFFSET(Metadata!$B$1,MIN(IF(OFFSET(Metadata!$A$1,0,0,Metadata!Metadata_Table_Length,1)=SUBSTITUTE(C506,"rawdatafilename","originalfilename"),ROW(OFFSET(Metadata!$A$1,0,0,Metadata!Metadata_Table_Length,1))-1,"")),0)),"")</f>
        <v/>
      </c>
      <c r="F506" t="str">
        <f t="shared" ca="1" si="30"/>
        <v/>
      </c>
      <c r="G506" t="str">
        <f t="array" aca="1" ref="G506" ca="1">IF(B506&lt;&gt;"",OFFSET(Metadata!$B$1,MIN(IF(OFFSET(Metadata!$A$1,0,0,Metadata!Metadata_Table_Length,1)=SUBSTITUTE(C506,"rawdatafilename","partnumber"),ROW(OFFSET(Metadata!$A$1,0,0,Metadata!Metadata_Table_Length,1))-1,"")),0),"")</f>
        <v/>
      </c>
      <c r="H506" t="str">
        <f t="array" aca="1" ref="H506" ca="1">IF(B506&lt;&gt;"",OFFSET(Metadata!$B$1,MIN(IF(OFFSET(Metadata!$A$1,0,0,Metadata!Metadata_Table_Length,1)=SUBSTITUTE(C506,"rawdatafilename","original_count"),ROW(OFFSET(Metadata!$A$1,0,0,Metadata!Metadata_Table_Length,1))-1,"")),0),"")</f>
        <v/>
      </c>
      <c r="I506" t="str">
        <f t="array" aca="1" ref="I506" ca="1">IF(B506&lt;&gt;"",OFFSET(Metadata!$B$1,MIN(IF(OFFSET(Metadata!$A$1,0,0,Metadata!Metadata_Table_Length,1)=SUBSTITUTE(C506,"rawdatafilename","count"),ROW(OFFSET(Metadata!$A$1,0,0,Metadata!Metadata_Table_Length,1))-1,"")),0),"")</f>
        <v/>
      </c>
      <c r="J506" t="str">
        <f t="array" aca="1" ref="J506" ca="1">IF(AND(G506&lt;&gt;"",G506&lt;&gt;G505),MAX(IF(G$2:G$2001=G506,H$2:H$2001,"")),"")</f>
        <v/>
      </c>
      <c r="K506" t="str">
        <f t="array" aca="1" ref="K506" ca="1">IF(AND(G506&lt;&gt;"",G506&lt;&gt;G505),MAX(IF(G$2:G$2001=G506,I$2:I$2001,"")),"")</f>
        <v/>
      </c>
      <c r="L506" t="str">
        <f t="shared" ca="1" si="31"/>
        <v/>
      </c>
    </row>
    <row r="507" spans="2:12" x14ac:dyDescent="0.25">
      <c r="B507" t="str">
        <f t="shared" ca="1" si="29"/>
        <v/>
      </c>
      <c r="C507" t="str">
        <f t="shared" ca="1" si="28"/>
        <v/>
      </c>
      <c r="D507" s="156" t="str">
        <f t="array" aca="1" ref="D507" ca="1">IFERROR(IF(B507&lt;&gt;"",IF(OR(EXACT(OFFSET(Metadata!$A$1,0,0,Metadata!Metadata_Table_Length,1),C507)),1,""),""),"")</f>
        <v/>
      </c>
      <c r="E507" s="163" t="str">
        <f t="array" aca="1" ref="E507" ca="1">IF(B507&lt;&gt;"",IF(D507=1,OFFSET(Metadata!$B$1,MIN(IF(OFFSET(Metadata!$A$1,0,0,Metadata!Metadata_Table_Length,1)=C507,ROW(OFFSET(Metadata!$A$1,0,0,Metadata!Metadata_Table_Length,1))-1,"")),0),OFFSET(Metadata!$B$1,MIN(IF(OFFSET(Metadata!$A$1,0,0,Metadata!Metadata_Table_Length,1)=SUBSTITUTE(C507,"rawdatafilename","originalfilename"),ROW(OFFSET(Metadata!$A$1,0,0,Metadata!Metadata_Table_Length,1))-1,"")),0)),"")</f>
        <v/>
      </c>
      <c r="F507" t="str">
        <f t="shared" ca="1" si="30"/>
        <v/>
      </c>
      <c r="G507" t="str">
        <f t="array" aca="1" ref="G507" ca="1">IF(B507&lt;&gt;"",OFFSET(Metadata!$B$1,MIN(IF(OFFSET(Metadata!$A$1,0,0,Metadata!Metadata_Table_Length,1)=SUBSTITUTE(C507,"rawdatafilename","partnumber"),ROW(OFFSET(Metadata!$A$1,0,0,Metadata!Metadata_Table_Length,1))-1,"")),0),"")</f>
        <v/>
      </c>
      <c r="H507" t="str">
        <f t="array" aca="1" ref="H507" ca="1">IF(B507&lt;&gt;"",OFFSET(Metadata!$B$1,MIN(IF(OFFSET(Metadata!$A$1,0,0,Metadata!Metadata_Table_Length,1)=SUBSTITUTE(C507,"rawdatafilename","original_count"),ROW(OFFSET(Metadata!$A$1,0,0,Metadata!Metadata_Table_Length,1))-1,"")),0),"")</f>
        <v/>
      </c>
      <c r="I507" t="str">
        <f t="array" aca="1" ref="I507" ca="1">IF(B507&lt;&gt;"",OFFSET(Metadata!$B$1,MIN(IF(OFFSET(Metadata!$A$1,0,0,Metadata!Metadata_Table_Length,1)=SUBSTITUTE(C507,"rawdatafilename","count"),ROW(OFFSET(Metadata!$A$1,0,0,Metadata!Metadata_Table_Length,1))-1,"")),0),"")</f>
        <v/>
      </c>
      <c r="J507" t="str">
        <f t="array" aca="1" ref="J507" ca="1">IF(AND(G507&lt;&gt;"",G507&lt;&gt;G506),MAX(IF(G$2:G$2001=G507,H$2:H$2001,"")),"")</f>
        <v/>
      </c>
      <c r="K507" t="str">
        <f t="array" aca="1" ref="K507" ca="1">IF(AND(G507&lt;&gt;"",G507&lt;&gt;G506),MAX(IF(G$2:G$2001=G507,I$2:I$2001,"")),"")</f>
        <v/>
      </c>
      <c r="L507" t="str">
        <f t="shared" ca="1" si="31"/>
        <v/>
      </c>
    </row>
    <row r="508" spans="2:12" x14ac:dyDescent="0.25">
      <c r="B508" t="str">
        <f t="shared" ca="1" si="29"/>
        <v/>
      </c>
      <c r="C508" t="str">
        <f t="shared" ca="1" si="28"/>
        <v/>
      </c>
      <c r="D508" s="156" t="str">
        <f t="array" aca="1" ref="D508" ca="1">IFERROR(IF(B508&lt;&gt;"",IF(OR(EXACT(OFFSET(Metadata!$A$1,0,0,Metadata!Metadata_Table_Length,1),C508)),1,""),""),"")</f>
        <v/>
      </c>
      <c r="E508" s="163" t="str">
        <f t="array" aca="1" ref="E508" ca="1">IF(B508&lt;&gt;"",IF(D508=1,OFFSET(Metadata!$B$1,MIN(IF(OFFSET(Metadata!$A$1,0,0,Metadata!Metadata_Table_Length,1)=C508,ROW(OFFSET(Metadata!$A$1,0,0,Metadata!Metadata_Table_Length,1))-1,"")),0),OFFSET(Metadata!$B$1,MIN(IF(OFFSET(Metadata!$A$1,0,0,Metadata!Metadata_Table_Length,1)=SUBSTITUTE(C508,"rawdatafilename","originalfilename"),ROW(OFFSET(Metadata!$A$1,0,0,Metadata!Metadata_Table_Length,1))-1,"")),0)),"")</f>
        <v/>
      </c>
      <c r="F508" t="str">
        <f t="shared" ca="1" si="30"/>
        <v/>
      </c>
      <c r="G508" t="str">
        <f t="array" aca="1" ref="G508" ca="1">IF(B508&lt;&gt;"",OFFSET(Metadata!$B$1,MIN(IF(OFFSET(Metadata!$A$1,0,0,Metadata!Metadata_Table_Length,1)=SUBSTITUTE(C508,"rawdatafilename","partnumber"),ROW(OFFSET(Metadata!$A$1,0,0,Metadata!Metadata_Table_Length,1))-1,"")),0),"")</f>
        <v/>
      </c>
      <c r="H508" t="str">
        <f t="array" aca="1" ref="H508" ca="1">IF(B508&lt;&gt;"",OFFSET(Metadata!$B$1,MIN(IF(OFFSET(Metadata!$A$1,0,0,Metadata!Metadata_Table_Length,1)=SUBSTITUTE(C508,"rawdatafilename","original_count"),ROW(OFFSET(Metadata!$A$1,0,0,Metadata!Metadata_Table_Length,1))-1,"")),0),"")</f>
        <v/>
      </c>
      <c r="I508" t="str">
        <f t="array" aca="1" ref="I508" ca="1">IF(B508&lt;&gt;"",OFFSET(Metadata!$B$1,MIN(IF(OFFSET(Metadata!$A$1,0,0,Metadata!Metadata_Table_Length,1)=SUBSTITUTE(C508,"rawdatafilename","count"),ROW(OFFSET(Metadata!$A$1,0,0,Metadata!Metadata_Table_Length,1))-1,"")),0),"")</f>
        <v/>
      </c>
      <c r="J508" t="str">
        <f t="array" aca="1" ref="J508" ca="1">IF(AND(G508&lt;&gt;"",G508&lt;&gt;G507),MAX(IF(G$2:G$2001=G508,H$2:H$2001,"")),"")</f>
        <v/>
      </c>
      <c r="K508" t="str">
        <f t="array" aca="1" ref="K508" ca="1">IF(AND(G508&lt;&gt;"",G508&lt;&gt;G507),MAX(IF(G$2:G$2001=G508,I$2:I$2001,"")),"")</f>
        <v/>
      </c>
      <c r="L508" t="str">
        <f t="shared" ca="1" si="31"/>
        <v/>
      </c>
    </row>
    <row r="509" spans="2:12" x14ac:dyDescent="0.25">
      <c r="B509" t="str">
        <f t="shared" ca="1" si="29"/>
        <v/>
      </c>
      <c r="C509" t="str">
        <f t="shared" ca="1" si="28"/>
        <v/>
      </c>
      <c r="D509" s="156" t="str">
        <f t="array" aca="1" ref="D509" ca="1">IFERROR(IF(B509&lt;&gt;"",IF(OR(EXACT(OFFSET(Metadata!$A$1,0,0,Metadata!Metadata_Table_Length,1),C509)),1,""),""),"")</f>
        <v/>
      </c>
      <c r="E509" s="163" t="str">
        <f t="array" aca="1" ref="E509" ca="1">IF(B509&lt;&gt;"",IF(D509=1,OFFSET(Metadata!$B$1,MIN(IF(OFFSET(Metadata!$A$1,0,0,Metadata!Metadata_Table_Length,1)=C509,ROW(OFFSET(Metadata!$A$1,0,0,Metadata!Metadata_Table_Length,1))-1,"")),0),OFFSET(Metadata!$B$1,MIN(IF(OFFSET(Metadata!$A$1,0,0,Metadata!Metadata_Table_Length,1)=SUBSTITUTE(C509,"rawdatafilename","originalfilename"),ROW(OFFSET(Metadata!$A$1,0,0,Metadata!Metadata_Table_Length,1))-1,"")),0)),"")</f>
        <v/>
      </c>
      <c r="F509" t="str">
        <f t="shared" ca="1" si="30"/>
        <v/>
      </c>
      <c r="G509" t="str">
        <f t="array" aca="1" ref="G509" ca="1">IF(B509&lt;&gt;"",OFFSET(Metadata!$B$1,MIN(IF(OFFSET(Metadata!$A$1,0,0,Metadata!Metadata_Table_Length,1)=SUBSTITUTE(C509,"rawdatafilename","partnumber"),ROW(OFFSET(Metadata!$A$1,0,0,Metadata!Metadata_Table_Length,1))-1,"")),0),"")</f>
        <v/>
      </c>
      <c r="H509" t="str">
        <f t="array" aca="1" ref="H509" ca="1">IF(B509&lt;&gt;"",OFFSET(Metadata!$B$1,MIN(IF(OFFSET(Metadata!$A$1,0,0,Metadata!Metadata_Table_Length,1)=SUBSTITUTE(C509,"rawdatafilename","original_count"),ROW(OFFSET(Metadata!$A$1,0,0,Metadata!Metadata_Table_Length,1))-1,"")),0),"")</f>
        <v/>
      </c>
      <c r="I509" t="str">
        <f t="array" aca="1" ref="I509" ca="1">IF(B509&lt;&gt;"",OFFSET(Metadata!$B$1,MIN(IF(OFFSET(Metadata!$A$1,0,0,Metadata!Metadata_Table_Length,1)=SUBSTITUTE(C509,"rawdatafilename","count"),ROW(OFFSET(Metadata!$A$1,0,0,Metadata!Metadata_Table_Length,1))-1,"")),0),"")</f>
        <v/>
      </c>
      <c r="J509" t="str">
        <f t="array" aca="1" ref="J509" ca="1">IF(AND(G509&lt;&gt;"",G509&lt;&gt;G508),MAX(IF(G$2:G$2001=G509,H$2:H$2001,"")),"")</f>
        <v/>
      </c>
      <c r="K509" t="str">
        <f t="array" aca="1" ref="K509" ca="1">IF(AND(G509&lt;&gt;"",G509&lt;&gt;G508),MAX(IF(G$2:G$2001=G509,I$2:I$2001,"")),"")</f>
        <v/>
      </c>
      <c r="L509" t="str">
        <f t="shared" ca="1" si="31"/>
        <v/>
      </c>
    </row>
    <row r="510" spans="2:12" x14ac:dyDescent="0.25">
      <c r="B510" t="str">
        <f t="shared" ca="1" si="29"/>
        <v/>
      </c>
      <c r="C510" t="str">
        <f t="shared" ca="1" si="28"/>
        <v/>
      </c>
      <c r="D510" s="156" t="str">
        <f t="array" aca="1" ref="D510" ca="1">IFERROR(IF(B510&lt;&gt;"",IF(OR(EXACT(OFFSET(Metadata!$A$1,0,0,Metadata!Metadata_Table_Length,1),C510)),1,""),""),"")</f>
        <v/>
      </c>
      <c r="E510" s="163" t="str">
        <f t="array" aca="1" ref="E510" ca="1">IF(B510&lt;&gt;"",IF(D510=1,OFFSET(Metadata!$B$1,MIN(IF(OFFSET(Metadata!$A$1,0,0,Metadata!Metadata_Table_Length,1)=C510,ROW(OFFSET(Metadata!$A$1,0,0,Metadata!Metadata_Table_Length,1))-1,"")),0),OFFSET(Metadata!$B$1,MIN(IF(OFFSET(Metadata!$A$1,0,0,Metadata!Metadata_Table_Length,1)=SUBSTITUTE(C510,"rawdatafilename","originalfilename"),ROW(OFFSET(Metadata!$A$1,0,0,Metadata!Metadata_Table_Length,1))-1,"")),0)),"")</f>
        <v/>
      </c>
      <c r="F510" t="str">
        <f t="shared" ca="1" si="30"/>
        <v/>
      </c>
      <c r="G510" t="str">
        <f t="array" aca="1" ref="G510" ca="1">IF(B510&lt;&gt;"",OFFSET(Metadata!$B$1,MIN(IF(OFFSET(Metadata!$A$1,0,0,Metadata!Metadata_Table_Length,1)=SUBSTITUTE(C510,"rawdatafilename","partnumber"),ROW(OFFSET(Metadata!$A$1,0,0,Metadata!Metadata_Table_Length,1))-1,"")),0),"")</f>
        <v/>
      </c>
      <c r="H510" t="str">
        <f t="array" aca="1" ref="H510" ca="1">IF(B510&lt;&gt;"",OFFSET(Metadata!$B$1,MIN(IF(OFFSET(Metadata!$A$1,0,0,Metadata!Metadata_Table_Length,1)=SUBSTITUTE(C510,"rawdatafilename","original_count"),ROW(OFFSET(Metadata!$A$1,0,0,Metadata!Metadata_Table_Length,1))-1,"")),0),"")</f>
        <v/>
      </c>
      <c r="I510" t="str">
        <f t="array" aca="1" ref="I510" ca="1">IF(B510&lt;&gt;"",OFFSET(Metadata!$B$1,MIN(IF(OFFSET(Metadata!$A$1,0,0,Metadata!Metadata_Table_Length,1)=SUBSTITUTE(C510,"rawdatafilename","count"),ROW(OFFSET(Metadata!$A$1,0,0,Metadata!Metadata_Table_Length,1))-1,"")),0),"")</f>
        <v/>
      </c>
      <c r="J510" t="str">
        <f t="array" aca="1" ref="J510" ca="1">IF(AND(G510&lt;&gt;"",G510&lt;&gt;G509),MAX(IF(G$2:G$2001=G510,H$2:H$2001,"")),"")</f>
        <v/>
      </c>
      <c r="K510" t="str">
        <f t="array" aca="1" ref="K510" ca="1">IF(AND(G510&lt;&gt;"",G510&lt;&gt;G509),MAX(IF(G$2:G$2001=G510,I$2:I$2001,"")),"")</f>
        <v/>
      </c>
      <c r="L510" t="str">
        <f t="shared" ca="1" si="31"/>
        <v/>
      </c>
    </row>
    <row r="511" spans="2:12" x14ac:dyDescent="0.25">
      <c r="B511" t="str">
        <f t="shared" ca="1" si="29"/>
        <v/>
      </c>
      <c r="C511" t="str">
        <f t="shared" ca="1" si="28"/>
        <v/>
      </c>
      <c r="D511" s="156" t="str">
        <f t="array" aca="1" ref="D511" ca="1">IFERROR(IF(B511&lt;&gt;"",IF(OR(EXACT(OFFSET(Metadata!$A$1,0,0,Metadata!Metadata_Table_Length,1),C511)),1,""),""),"")</f>
        <v/>
      </c>
      <c r="E511" s="163" t="str">
        <f t="array" aca="1" ref="E511" ca="1">IF(B511&lt;&gt;"",IF(D511=1,OFFSET(Metadata!$B$1,MIN(IF(OFFSET(Metadata!$A$1,0,0,Metadata!Metadata_Table_Length,1)=C511,ROW(OFFSET(Metadata!$A$1,0,0,Metadata!Metadata_Table_Length,1))-1,"")),0),OFFSET(Metadata!$B$1,MIN(IF(OFFSET(Metadata!$A$1,0,0,Metadata!Metadata_Table_Length,1)=SUBSTITUTE(C511,"rawdatafilename","originalfilename"),ROW(OFFSET(Metadata!$A$1,0,0,Metadata!Metadata_Table_Length,1))-1,"")),0)),"")</f>
        <v/>
      </c>
      <c r="F511" t="str">
        <f t="shared" ca="1" si="30"/>
        <v/>
      </c>
      <c r="G511" t="str">
        <f t="array" aca="1" ref="G511" ca="1">IF(B511&lt;&gt;"",OFFSET(Metadata!$B$1,MIN(IF(OFFSET(Metadata!$A$1,0,0,Metadata!Metadata_Table_Length,1)=SUBSTITUTE(C511,"rawdatafilename","partnumber"),ROW(OFFSET(Metadata!$A$1,0,0,Metadata!Metadata_Table_Length,1))-1,"")),0),"")</f>
        <v/>
      </c>
      <c r="H511" t="str">
        <f t="array" aca="1" ref="H511" ca="1">IF(B511&lt;&gt;"",OFFSET(Metadata!$B$1,MIN(IF(OFFSET(Metadata!$A$1,0,0,Metadata!Metadata_Table_Length,1)=SUBSTITUTE(C511,"rawdatafilename","original_count"),ROW(OFFSET(Metadata!$A$1,0,0,Metadata!Metadata_Table_Length,1))-1,"")),0),"")</f>
        <v/>
      </c>
      <c r="I511" t="str">
        <f t="array" aca="1" ref="I511" ca="1">IF(B511&lt;&gt;"",OFFSET(Metadata!$B$1,MIN(IF(OFFSET(Metadata!$A$1,0,0,Metadata!Metadata_Table_Length,1)=SUBSTITUTE(C511,"rawdatafilename","count"),ROW(OFFSET(Metadata!$A$1,0,0,Metadata!Metadata_Table_Length,1))-1,"")),0),"")</f>
        <v/>
      </c>
      <c r="J511" t="str">
        <f t="array" aca="1" ref="J511" ca="1">IF(AND(G511&lt;&gt;"",G511&lt;&gt;G510),MAX(IF(G$2:G$2001=G511,H$2:H$2001,"")),"")</f>
        <v/>
      </c>
      <c r="K511" t="str">
        <f t="array" aca="1" ref="K511" ca="1">IF(AND(G511&lt;&gt;"",G511&lt;&gt;G510),MAX(IF(G$2:G$2001=G511,I$2:I$2001,"")),"")</f>
        <v/>
      </c>
      <c r="L511" t="str">
        <f t="shared" ca="1" si="31"/>
        <v/>
      </c>
    </row>
    <row r="512" spans="2:12" x14ac:dyDescent="0.25">
      <c r="B512" t="str">
        <f t="shared" ca="1" si="29"/>
        <v/>
      </c>
      <c r="C512" t="str">
        <f t="shared" ca="1" si="28"/>
        <v/>
      </c>
      <c r="D512" s="156" t="str">
        <f t="array" aca="1" ref="D512" ca="1">IFERROR(IF(B512&lt;&gt;"",IF(OR(EXACT(OFFSET(Metadata!$A$1,0,0,Metadata!Metadata_Table_Length,1),C512)),1,""),""),"")</f>
        <v/>
      </c>
      <c r="E512" s="163" t="str">
        <f t="array" aca="1" ref="E512" ca="1">IF(B512&lt;&gt;"",IF(D512=1,OFFSET(Metadata!$B$1,MIN(IF(OFFSET(Metadata!$A$1,0,0,Metadata!Metadata_Table_Length,1)=C512,ROW(OFFSET(Metadata!$A$1,0,0,Metadata!Metadata_Table_Length,1))-1,"")),0),OFFSET(Metadata!$B$1,MIN(IF(OFFSET(Metadata!$A$1,0,0,Metadata!Metadata_Table_Length,1)=SUBSTITUTE(C512,"rawdatafilename","originalfilename"),ROW(OFFSET(Metadata!$A$1,0,0,Metadata!Metadata_Table_Length,1))-1,"")),0)),"")</f>
        <v/>
      </c>
      <c r="F512" t="str">
        <f t="shared" ca="1" si="30"/>
        <v/>
      </c>
      <c r="G512" t="str">
        <f t="array" aca="1" ref="G512" ca="1">IF(B512&lt;&gt;"",OFFSET(Metadata!$B$1,MIN(IF(OFFSET(Metadata!$A$1,0,0,Metadata!Metadata_Table_Length,1)=SUBSTITUTE(C512,"rawdatafilename","partnumber"),ROW(OFFSET(Metadata!$A$1,0,0,Metadata!Metadata_Table_Length,1))-1,"")),0),"")</f>
        <v/>
      </c>
      <c r="H512" t="str">
        <f t="array" aca="1" ref="H512" ca="1">IF(B512&lt;&gt;"",OFFSET(Metadata!$B$1,MIN(IF(OFFSET(Metadata!$A$1,0,0,Metadata!Metadata_Table_Length,1)=SUBSTITUTE(C512,"rawdatafilename","original_count"),ROW(OFFSET(Metadata!$A$1,0,0,Metadata!Metadata_Table_Length,1))-1,"")),0),"")</f>
        <v/>
      </c>
      <c r="I512" t="str">
        <f t="array" aca="1" ref="I512" ca="1">IF(B512&lt;&gt;"",OFFSET(Metadata!$B$1,MIN(IF(OFFSET(Metadata!$A$1,0,0,Metadata!Metadata_Table_Length,1)=SUBSTITUTE(C512,"rawdatafilename","count"),ROW(OFFSET(Metadata!$A$1,0,0,Metadata!Metadata_Table_Length,1))-1,"")),0),"")</f>
        <v/>
      </c>
      <c r="J512" t="str">
        <f t="array" aca="1" ref="J512" ca="1">IF(AND(G512&lt;&gt;"",G512&lt;&gt;G511),MAX(IF(G$2:G$2001=G512,H$2:H$2001,"")),"")</f>
        <v/>
      </c>
      <c r="K512" t="str">
        <f t="array" aca="1" ref="K512" ca="1">IF(AND(G512&lt;&gt;"",G512&lt;&gt;G511),MAX(IF(G$2:G$2001=G512,I$2:I$2001,"")),"")</f>
        <v/>
      </c>
      <c r="L512" t="str">
        <f t="shared" ca="1" si="31"/>
        <v/>
      </c>
    </row>
    <row r="513" spans="2:12" x14ac:dyDescent="0.25">
      <c r="B513" t="str">
        <f t="shared" ca="1" si="29"/>
        <v/>
      </c>
      <c r="C513" t="str">
        <f t="shared" ca="1" si="28"/>
        <v/>
      </c>
      <c r="D513" s="156" t="str">
        <f t="array" aca="1" ref="D513" ca="1">IFERROR(IF(B513&lt;&gt;"",IF(OR(EXACT(OFFSET(Metadata!$A$1,0,0,Metadata!Metadata_Table_Length,1),C513)),1,""),""),"")</f>
        <v/>
      </c>
      <c r="E513" s="163" t="str">
        <f t="array" aca="1" ref="E513" ca="1">IF(B513&lt;&gt;"",IF(D513=1,OFFSET(Metadata!$B$1,MIN(IF(OFFSET(Metadata!$A$1,0,0,Metadata!Metadata_Table_Length,1)=C513,ROW(OFFSET(Metadata!$A$1,0,0,Metadata!Metadata_Table_Length,1))-1,"")),0),OFFSET(Metadata!$B$1,MIN(IF(OFFSET(Metadata!$A$1,0,0,Metadata!Metadata_Table_Length,1)=SUBSTITUTE(C513,"rawdatafilename","originalfilename"),ROW(OFFSET(Metadata!$A$1,0,0,Metadata!Metadata_Table_Length,1))-1,"")),0)),"")</f>
        <v/>
      </c>
      <c r="F513" t="str">
        <f t="shared" ca="1" si="30"/>
        <v/>
      </c>
      <c r="G513" t="str">
        <f t="array" aca="1" ref="G513" ca="1">IF(B513&lt;&gt;"",OFFSET(Metadata!$B$1,MIN(IF(OFFSET(Metadata!$A$1,0,0,Metadata!Metadata_Table_Length,1)=SUBSTITUTE(C513,"rawdatafilename","partnumber"),ROW(OFFSET(Metadata!$A$1,0,0,Metadata!Metadata_Table_Length,1))-1,"")),0),"")</f>
        <v/>
      </c>
      <c r="H513" t="str">
        <f t="array" aca="1" ref="H513" ca="1">IF(B513&lt;&gt;"",OFFSET(Metadata!$B$1,MIN(IF(OFFSET(Metadata!$A$1,0,0,Metadata!Metadata_Table_Length,1)=SUBSTITUTE(C513,"rawdatafilename","original_count"),ROW(OFFSET(Metadata!$A$1,0,0,Metadata!Metadata_Table_Length,1))-1,"")),0),"")</f>
        <v/>
      </c>
      <c r="I513" t="str">
        <f t="array" aca="1" ref="I513" ca="1">IF(B513&lt;&gt;"",OFFSET(Metadata!$B$1,MIN(IF(OFFSET(Metadata!$A$1,0,0,Metadata!Metadata_Table_Length,1)=SUBSTITUTE(C513,"rawdatafilename","count"),ROW(OFFSET(Metadata!$A$1,0,0,Metadata!Metadata_Table_Length,1))-1,"")),0),"")</f>
        <v/>
      </c>
      <c r="J513" t="str">
        <f t="array" aca="1" ref="J513" ca="1">IF(AND(G513&lt;&gt;"",G513&lt;&gt;G512),MAX(IF(G$2:G$2001=G513,H$2:H$2001,"")),"")</f>
        <v/>
      </c>
      <c r="K513" t="str">
        <f t="array" aca="1" ref="K513" ca="1">IF(AND(G513&lt;&gt;"",G513&lt;&gt;G512),MAX(IF(G$2:G$2001=G513,I$2:I$2001,"")),"")</f>
        <v/>
      </c>
      <c r="L513" t="str">
        <f t="shared" ca="1" si="31"/>
        <v/>
      </c>
    </row>
    <row r="514" spans="2:12" x14ac:dyDescent="0.25">
      <c r="B514" t="str">
        <f t="shared" ca="1" si="29"/>
        <v/>
      </c>
      <c r="C514" t="str">
        <f t="shared" ref="C514:C577" ca="1" si="32">IF(B514&lt;&gt;"",CONCATENATE("RESULTS_SEARCH_",B514,"_PARAMETERS_PEAKLIST_rawdatafilename"),"")</f>
        <v/>
      </c>
      <c r="D514" s="156" t="str">
        <f t="array" aca="1" ref="D514" ca="1">IFERROR(IF(B514&lt;&gt;"",IF(OR(EXACT(OFFSET(Metadata!$A$1,0,0,Metadata!Metadata_Table_Length,1),C514)),1,""),""),"")</f>
        <v/>
      </c>
      <c r="E514" s="163" t="str">
        <f t="array" aca="1" ref="E514" ca="1">IF(B514&lt;&gt;"",IF(D514=1,OFFSET(Metadata!$B$1,MIN(IF(OFFSET(Metadata!$A$1,0,0,Metadata!Metadata_Table_Length,1)=C514,ROW(OFFSET(Metadata!$A$1,0,0,Metadata!Metadata_Table_Length,1))-1,"")),0),OFFSET(Metadata!$B$1,MIN(IF(OFFSET(Metadata!$A$1,0,0,Metadata!Metadata_Table_Length,1)=SUBSTITUTE(C514,"rawdatafilename","originalfilename"),ROW(OFFSET(Metadata!$A$1,0,0,Metadata!Metadata_Table_Length,1))-1,"")),0)),"")</f>
        <v/>
      </c>
      <c r="F514" t="str">
        <f t="shared" ca="1" si="30"/>
        <v/>
      </c>
      <c r="G514" t="str">
        <f t="array" aca="1" ref="G514" ca="1">IF(B514&lt;&gt;"",OFFSET(Metadata!$B$1,MIN(IF(OFFSET(Metadata!$A$1,0,0,Metadata!Metadata_Table_Length,1)=SUBSTITUTE(C514,"rawdatafilename","partnumber"),ROW(OFFSET(Metadata!$A$1,0,0,Metadata!Metadata_Table_Length,1))-1,"")),0),"")</f>
        <v/>
      </c>
      <c r="H514" t="str">
        <f t="array" aca="1" ref="H514" ca="1">IF(B514&lt;&gt;"",OFFSET(Metadata!$B$1,MIN(IF(OFFSET(Metadata!$A$1,0,0,Metadata!Metadata_Table_Length,1)=SUBSTITUTE(C514,"rawdatafilename","original_count"),ROW(OFFSET(Metadata!$A$1,0,0,Metadata!Metadata_Table_Length,1))-1,"")),0),"")</f>
        <v/>
      </c>
      <c r="I514" t="str">
        <f t="array" aca="1" ref="I514" ca="1">IF(B514&lt;&gt;"",OFFSET(Metadata!$B$1,MIN(IF(OFFSET(Metadata!$A$1,0,0,Metadata!Metadata_Table_Length,1)=SUBSTITUTE(C514,"rawdatafilename","count"),ROW(OFFSET(Metadata!$A$1,0,0,Metadata!Metadata_Table_Length,1))-1,"")),0),"")</f>
        <v/>
      </c>
      <c r="J514" t="str">
        <f t="array" aca="1" ref="J514" ca="1">IF(AND(G514&lt;&gt;"",G514&lt;&gt;G513),MAX(IF(G$2:G$2001=G514,H$2:H$2001,"")),"")</f>
        <v/>
      </c>
      <c r="K514" t="str">
        <f t="array" aca="1" ref="K514" ca="1">IF(AND(G514&lt;&gt;"",G514&lt;&gt;G513),MAX(IF(G$2:G$2001=G514,I$2:I$2001,"")),"")</f>
        <v/>
      </c>
      <c r="L514" t="str">
        <f t="shared" ca="1" si="31"/>
        <v/>
      </c>
    </row>
    <row r="515" spans="2:12" x14ac:dyDescent="0.25">
      <c r="B515" t="str">
        <f t="shared" ref="B515:B578" ca="1" si="33">IF(B514&lt;&gt;"",IF(B514+1&lt;=$A$9,B514+1,""),"")</f>
        <v/>
      </c>
      <c r="C515" t="str">
        <f t="shared" ca="1" si="32"/>
        <v/>
      </c>
      <c r="D515" s="156" t="str">
        <f t="array" aca="1" ref="D515" ca="1">IFERROR(IF(B515&lt;&gt;"",IF(OR(EXACT(OFFSET(Metadata!$A$1,0,0,Metadata!Metadata_Table_Length,1),C515)),1,""),""),"")</f>
        <v/>
      </c>
      <c r="E515" s="163" t="str">
        <f t="array" aca="1" ref="E515" ca="1">IF(B515&lt;&gt;"",IF(D515=1,OFFSET(Metadata!$B$1,MIN(IF(OFFSET(Metadata!$A$1,0,0,Metadata!Metadata_Table_Length,1)=C515,ROW(OFFSET(Metadata!$A$1,0,0,Metadata!Metadata_Table_Length,1))-1,"")),0),OFFSET(Metadata!$B$1,MIN(IF(OFFSET(Metadata!$A$1,0,0,Metadata!Metadata_Table_Length,1)=SUBSTITUTE(C515,"rawdatafilename","originalfilename"),ROW(OFFSET(Metadata!$A$1,0,0,Metadata!Metadata_Table_Length,1))-1,"")),0)),"")</f>
        <v/>
      </c>
      <c r="F515" t="str">
        <f t="shared" ref="F515:F578" ca="1" si="34">IF(F514&lt;&gt;"",IF(E515&lt;&gt;"",IF(E515&lt;&gt;E514,F514+1,F514),""),"")</f>
        <v/>
      </c>
      <c r="G515" t="str">
        <f t="array" aca="1" ref="G515" ca="1">IF(B515&lt;&gt;"",OFFSET(Metadata!$B$1,MIN(IF(OFFSET(Metadata!$A$1,0,0,Metadata!Metadata_Table_Length,1)=SUBSTITUTE(C515,"rawdatafilename","partnumber"),ROW(OFFSET(Metadata!$A$1,0,0,Metadata!Metadata_Table_Length,1))-1,"")),0),"")</f>
        <v/>
      </c>
      <c r="H515" t="str">
        <f t="array" aca="1" ref="H515" ca="1">IF(B515&lt;&gt;"",OFFSET(Metadata!$B$1,MIN(IF(OFFSET(Metadata!$A$1,0,0,Metadata!Metadata_Table_Length,1)=SUBSTITUTE(C515,"rawdatafilename","original_count"),ROW(OFFSET(Metadata!$A$1,0,0,Metadata!Metadata_Table_Length,1))-1,"")),0),"")</f>
        <v/>
      </c>
      <c r="I515" t="str">
        <f t="array" aca="1" ref="I515" ca="1">IF(B515&lt;&gt;"",OFFSET(Metadata!$B$1,MIN(IF(OFFSET(Metadata!$A$1,0,0,Metadata!Metadata_Table_Length,1)=SUBSTITUTE(C515,"rawdatafilename","count"),ROW(OFFSET(Metadata!$A$1,0,0,Metadata!Metadata_Table_Length,1))-1,"")),0),"")</f>
        <v/>
      </c>
      <c r="J515" t="str">
        <f t="array" aca="1" ref="J515" ca="1">IF(AND(G515&lt;&gt;"",G515&lt;&gt;G514),MAX(IF(G$2:G$2001=G515,H$2:H$2001,"")),"")</f>
        <v/>
      </c>
      <c r="K515" t="str">
        <f t="array" aca="1" ref="K515" ca="1">IF(AND(G515&lt;&gt;"",G515&lt;&gt;G514),MAX(IF(G$2:G$2001=G515,I$2:I$2001,"")),"")</f>
        <v/>
      </c>
      <c r="L515" t="str">
        <f t="shared" ref="L515:L578" ca="1" si="35">IF(F515&lt;&gt;"",IF(F515&lt;&gt;F514,F515,""),"")</f>
        <v/>
      </c>
    </row>
    <row r="516" spans="2:12" x14ac:dyDescent="0.25">
      <c r="B516" t="str">
        <f t="shared" ca="1" si="33"/>
        <v/>
      </c>
      <c r="C516" t="str">
        <f t="shared" ca="1" si="32"/>
        <v/>
      </c>
      <c r="D516" s="156" t="str">
        <f t="array" aca="1" ref="D516" ca="1">IFERROR(IF(B516&lt;&gt;"",IF(OR(EXACT(OFFSET(Metadata!$A$1,0,0,Metadata!Metadata_Table_Length,1),C516)),1,""),""),"")</f>
        <v/>
      </c>
      <c r="E516" s="163" t="str">
        <f t="array" aca="1" ref="E516" ca="1">IF(B516&lt;&gt;"",IF(D516=1,OFFSET(Metadata!$B$1,MIN(IF(OFFSET(Metadata!$A$1,0,0,Metadata!Metadata_Table_Length,1)=C516,ROW(OFFSET(Metadata!$A$1,0,0,Metadata!Metadata_Table_Length,1))-1,"")),0),OFFSET(Metadata!$B$1,MIN(IF(OFFSET(Metadata!$A$1,0,0,Metadata!Metadata_Table_Length,1)=SUBSTITUTE(C516,"rawdatafilename","originalfilename"),ROW(OFFSET(Metadata!$A$1,0,0,Metadata!Metadata_Table_Length,1))-1,"")),0)),"")</f>
        <v/>
      </c>
      <c r="F516" t="str">
        <f t="shared" ca="1" si="34"/>
        <v/>
      </c>
      <c r="G516" t="str">
        <f t="array" aca="1" ref="G516" ca="1">IF(B516&lt;&gt;"",OFFSET(Metadata!$B$1,MIN(IF(OFFSET(Metadata!$A$1,0,0,Metadata!Metadata_Table_Length,1)=SUBSTITUTE(C516,"rawdatafilename","partnumber"),ROW(OFFSET(Metadata!$A$1,0,0,Metadata!Metadata_Table_Length,1))-1,"")),0),"")</f>
        <v/>
      </c>
      <c r="H516" t="str">
        <f t="array" aca="1" ref="H516" ca="1">IF(B516&lt;&gt;"",OFFSET(Metadata!$B$1,MIN(IF(OFFSET(Metadata!$A$1,0,0,Metadata!Metadata_Table_Length,1)=SUBSTITUTE(C516,"rawdatafilename","original_count"),ROW(OFFSET(Metadata!$A$1,0,0,Metadata!Metadata_Table_Length,1))-1,"")),0),"")</f>
        <v/>
      </c>
      <c r="I516" t="str">
        <f t="array" aca="1" ref="I516" ca="1">IF(B516&lt;&gt;"",OFFSET(Metadata!$B$1,MIN(IF(OFFSET(Metadata!$A$1,0,0,Metadata!Metadata_Table_Length,1)=SUBSTITUTE(C516,"rawdatafilename","count"),ROW(OFFSET(Metadata!$A$1,0,0,Metadata!Metadata_Table_Length,1))-1,"")),0),"")</f>
        <v/>
      </c>
      <c r="J516" t="str">
        <f t="array" aca="1" ref="J516" ca="1">IF(AND(G516&lt;&gt;"",G516&lt;&gt;G515),MAX(IF(G$2:G$2001=G516,H$2:H$2001,"")),"")</f>
        <v/>
      </c>
      <c r="K516" t="str">
        <f t="array" aca="1" ref="K516" ca="1">IF(AND(G516&lt;&gt;"",G516&lt;&gt;G515),MAX(IF(G$2:G$2001=G516,I$2:I$2001,"")),"")</f>
        <v/>
      </c>
      <c r="L516" t="str">
        <f t="shared" ca="1" si="35"/>
        <v/>
      </c>
    </row>
    <row r="517" spans="2:12" x14ac:dyDescent="0.25">
      <c r="B517" t="str">
        <f t="shared" ca="1" si="33"/>
        <v/>
      </c>
      <c r="C517" t="str">
        <f t="shared" ca="1" si="32"/>
        <v/>
      </c>
      <c r="D517" s="156" t="str">
        <f t="array" aca="1" ref="D517" ca="1">IFERROR(IF(B517&lt;&gt;"",IF(OR(EXACT(OFFSET(Metadata!$A$1,0,0,Metadata!Metadata_Table_Length,1),C517)),1,""),""),"")</f>
        <v/>
      </c>
      <c r="E517" s="163" t="str">
        <f t="array" aca="1" ref="E517" ca="1">IF(B517&lt;&gt;"",IF(D517=1,OFFSET(Metadata!$B$1,MIN(IF(OFFSET(Metadata!$A$1,0,0,Metadata!Metadata_Table_Length,1)=C517,ROW(OFFSET(Metadata!$A$1,0,0,Metadata!Metadata_Table_Length,1))-1,"")),0),OFFSET(Metadata!$B$1,MIN(IF(OFFSET(Metadata!$A$1,0,0,Metadata!Metadata_Table_Length,1)=SUBSTITUTE(C517,"rawdatafilename","originalfilename"),ROW(OFFSET(Metadata!$A$1,0,0,Metadata!Metadata_Table_Length,1))-1,"")),0)),"")</f>
        <v/>
      </c>
      <c r="F517" t="str">
        <f t="shared" ca="1" si="34"/>
        <v/>
      </c>
      <c r="G517" t="str">
        <f t="array" aca="1" ref="G517" ca="1">IF(B517&lt;&gt;"",OFFSET(Metadata!$B$1,MIN(IF(OFFSET(Metadata!$A$1,0,0,Metadata!Metadata_Table_Length,1)=SUBSTITUTE(C517,"rawdatafilename","partnumber"),ROW(OFFSET(Metadata!$A$1,0,0,Metadata!Metadata_Table_Length,1))-1,"")),0),"")</f>
        <v/>
      </c>
      <c r="H517" t="str">
        <f t="array" aca="1" ref="H517" ca="1">IF(B517&lt;&gt;"",OFFSET(Metadata!$B$1,MIN(IF(OFFSET(Metadata!$A$1,0,0,Metadata!Metadata_Table_Length,1)=SUBSTITUTE(C517,"rawdatafilename","original_count"),ROW(OFFSET(Metadata!$A$1,0,0,Metadata!Metadata_Table_Length,1))-1,"")),0),"")</f>
        <v/>
      </c>
      <c r="I517" t="str">
        <f t="array" aca="1" ref="I517" ca="1">IF(B517&lt;&gt;"",OFFSET(Metadata!$B$1,MIN(IF(OFFSET(Metadata!$A$1,0,0,Metadata!Metadata_Table_Length,1)=SUBSTITUTE(C517,"rawdatafilename","count"),ROW(OFFSET(Metadata!$A$1,0,0,Metadata!Metadata_Table_Length,1))-1,"")),0),"")</f>
        <v/>
      </c>
      <c r="J517" t="str">
        <f t="array" aca="1" ref="J517" ca="1">IF(AND(G517&lt;&gt;"",G517&lt;&gt;G516),MAX(IF(G$2:G$2001=G517,H$2:H$2001,"")),"")</f>
        <v/>
      </c>
      <c r="K517" t="str">
        <f t="array" aca="1" ref="K517" ca="1">IF(AND(G517&lt;&gt;"",G517&lt;&gt;G516),MAX(IF(G$2:G$2001=G517,I$2:I$2001,"")),"")</f>
        <v/>
      </c>
      <c r="L517" t="str">
        <f t="shared" ca="1" si="35"/>
        <v/>
      </c>
    </row>
    <row r="518" spans="2:12" x14ac:dyDescent="0.25">
      <c r="B518" t="str">
        <f t="shared" ca="1" si="33"/>
        <v/>
      </c>
      <c r="C518" t="str">
        <f t="shared" ca="1" si="32"/>
        <v/>
      </c>
      <c r="D518" s="156" t="str">
        <f t="array" aca="1" ref="D518" ca="1">IFERROR(IF(B518&lt;&gt;"",IF(OR(EXACT(OFFSET(Metadata!$A$1,0,0,Metadata!Metadata_Table_Length,1),C518)),1,""),""),"")</f>
        <v/>
      </c>
      <c r="E518" s="163" t="str">
        <f t="array" aca="1" ref="E518" ca="1">IF(B518&lt;&gt;"",IF(D518=1,OFFSET(Metadata!$B$1,MIN(IF(OFFSET(Metadata!$A$1,0,0,Metadata!Metadata_Table_Length,1)=C518,ROW(OFFSET(Metadata!$A$1,0,0,Metadata!Metadata_Table_Length,1))-1,"")),0),OFFSET(Metadata!$B$1,MIN(IF(OFFSET(Metadata!$A$1,0,0,Metadata!Metadata_Table_Length,1)=SUBSTITUTE(C518,"rawdatafilename","originalfilename"),ROW(OFFSET(Metadata!$A$1,0,0,Metadata!Metadata_Table_Length,1))-1,"")),0)),"")</f>
        <v/>
      </c>
      <c r="F518" t="str">
        <f t="shared" ca="1" si="34"/>
        <v/>
      </c>
      <c r="G518" t="str">
        <f t="array" aca="1" ref="G518" ca="1">IF(B518&lt;&gt;"",OFFSET(Metadata!$B$1,MIN(IF(OFFSET(Metadata!$A$1,0,0,Metadata!Metadata_Table_Length,1)=SUBSTITUTE(C518,"rawdatafilename","partnumber"),ROW(OFFSET(Metadata!$A$1,0,0,Metadata!Metadata_Table_Length,1))-1,"")),0),"")</f>
        <v/>
      </c>
      <c r="H518" t="str">
        <f t="array" aca="1" ref="H518" ca="1">IF(B518&lt;&gt;"",OFFSET(Metadata!$B$1,MIN(IF(OFFSET(Metadata!$A$1,0,0,Metadata!Metadata_Table_Length,1)=SUBSTITUTE(C518,"rawdatafilename","original_count"),ROW(OFFSET(Metadata!$A$1,0,0,Metadata!Metadata_Table_Length,1))-1,"")),0),"")</f>
        <v/>
      </c>
      <c r="I518" t="str">
        <f t="array" aca="1" ref="I518" ca="1">IF(B518&lt;&gt;"",OFFSET(Metadata!$B$1,MIN(IF(OFFSET(Metadata!$A$1,0,0,Metadata!Metadata_Table_Length,1)=SUBSTITUTE(C518,"rawdatafilename","count"),ROW(OFFSET(Metadata!$A$1,0,0,Metadata!Metadata_Table_Length,1))-1,"")),0),"")</f>
        <v/>
      </c>
      <c r="J518" t="str">
        <f t="array" aca="1" ref="J518" ca="1">IF(AND(G518&lt;&gt;"",G518&lt;&gt;G517),MAX(IF(G$2:G$2001=G518,H$2:H$2001,"")),"")</f>
        <v/>
      </c>
      <c r="K518" t="str">
        <f t="array" aca="1" ref="K518" ca="1">IF(AND(G518&lt;&gt;"",G518&lt;&gt;G517),MAX(IF(G$2:G$2001=G518,I$2:I$2001,"")),"")</f>
        <v/>
      </c>
      <c r="L518" t="str">
        <f t="shared" ca="1" si="35"/>
        <v/>
      </c>
    </row>
    <row r="519" spans="2:12" x14ac:dyDescent="0.25">
      <c r="B519" t="str">
        <f t="shared" ca="1" si="33"/>
        <v/>
      </c>
      <c r="C519" t="str">
        <f t="shared" ca="1" si="32"/>
        <v/>
      </c>
      <c r="D519" s="156" t="str">
        <f t="array" aca="1" ref="D519" ca="1">IFERROR(IF(B519&lt;&gt;"",IF(OR(EXACT(OFFSET(Metadata!$A$1,0,0,Metadata!Metadata_Table_Length,1),C519)),1,""),""),"")</f>
        <v/>
      </c>
      <c r="E519" s="163" t="str">
        <f t="array" aca="1" ref="E519" ca="1">IF(B519&lt;&gt;"",IF(D519=1,OFFSET(Metadata!$B$1,MIN(IF(OFFSET(Metadata!$A$1,0,0,Metadata!Metadata_Table_Length,1)=C519,ROW(OFFSET(Metadata!$A$1,0,0,Metadata!Metadata_Table_Length,1))-1,"")),0),OFFSET(Metadata!$B$1,MIN(IF(OFFSET(Metadata!$A$1,0,0,Metadata!Metadata_Table_Length,1)=SUBSTITUTE(C519,"rawdatafilename","originalfilename"),ROW(OFFSET(Metadata!$A$1,0,0,Metadata!Metadata_Table_Length,1))-1,"")),0)),"")</f>
        <v/>
      </c>
      <c r="F519" t="str">
        <f t="shared" ca="1" si="34"/>
        <v/>
      </c>
      <c r="G519" t="str">
        <f t="array" aca="1" ref="G519" ca="1">IF(B519&lt;&gt;"",OFFSET(Metadata!$B$1,MIN(IF(OFFSET(Metadata!$A$1,0,0,Metadata!Metadata_Table_Length,1)=SUBSTITUTE(C519,"rawdatafilename","partnumber"),ROW(OFFSET(Metadata!$A$1,0,0,Metadata!Metadata_Table_Length,1))-1,"")),0),"")</f>
        <v/>
      </c>
      <c r="H519" t="str">
        <f t="array" aca="1" ref="H519" ca="1">IF(B519&lt;&gt;"",OFFSET(Metadata!$B$1,MIN(IF(OFFSET(Metadata!$A$1,0,0,Metadata!Metadata_Table_Length,1)=SUBSTITUTE(C519,"rawdatafilename","original_count"),ROW(OFFSET(Metadata!$A$1,0,0,Metadata!Metadata_Table_Length,1))-1,"")),0),"")</f>
        <v/>
      </c>
      <c r="I519" t="str">
        <f t="array" aca="1" ref="I519" ca="1">IF(B519&lt;&gt;"",OFFSET(Metadata!$B$1,MIN(IF(OFFSET(Metadata!$A$1,0,0,Metadata!Metadata_Table_Length,1)=SUBSTITUTE(C519,"rawdatafilename","count"),ROW(OFFSET(Metadata!$A$1,0,0,Metadata!Metadata_Table_Length,1))-1,"")),0),"")</f>
        <v/>
      </c>
      <c r="J519" t="str">
        <f t="array" aca="1" ref="J519" ca="1">IF(AND(G519&lt;&gt;"",G519&lt;&gt;G518),MAX(IF(G$2:G$2001=G519,H$2:H$2001,"")),"")</f>
        <v/>
      </c>
      <c r="K519" t="str">
        <f t="array" aca="1" ref="K519" ca="1">IF(AND(G519&lt;&gt;"",G519&lt;&gt;G518),MAX(IF(G$2:G$2001=G519,I$2:I$2001,"")),"")</f>
        <v/>
      </c>
      <c r="L519" t="str">
        <f t="shared" ca="1" si="35"/>
        <v/>
      </c>
    </row>
    <row r="520" spans="2:12" x14ac:dyDescent="0.25">
      <c r="B520" t="str">
        <f t="shared" ca="1" si="33"/>
        <v/>
      </c>
      <c r="C520" t="str">
        <f t="shared" ca="1" si="32"/>
        <v/>
      </c>
      <c r="D520" s="156" t="str">
        <f t="array" aca="1" ref="D520" ca="1">IFERROR(IF(B520&lt;&gt;"",IF(OR(EXACT(OFFSET(Metadata!$A$1,0,0,Metadata!Metadata_Table_Length,1),C520)),1,""),""),"")</f>
        <v/>
      </c>
      <c r="E520" s="163" t="str">
        <f t="array" aca="1" ref="E520" ca="1">IF(B520&lt;&gt;"",IF(D520=1,OFFSET(Metadata!$B$1,MIN(IF(OFFSET(Metadata!$A$1,0,0,Metadata!Metadata_Table_Length,1)=C520,ROW(OFFSET(Metadata!$A$1,0,0,Metadata!Metadata_Table_Length,1))-1,"")),0),OFFSET(Metadata!$B$1,MIN(IF(OFFSET(Metadata!$A$1,0,0,Metadata!Metadata_Table_Length,1)=SUBSTITUTE(C520,"rawdatafilename","originalfilename"),ROW(OFFSET(Metadata!$A$1,0,0,Metadata!Metadata_Table_Length,1))-1,"")),0)),"")</f>
        <v/>
      </c>
      <c r="F520" t="str">
        <f t="shared" ca="1" si="34"/>
        <v/>
      </c>
      <c r="G520" t="str">
        <f t="array" aca="1" ref="G520" ca="1">IF(B520&lt;&gt;"",OFFSET(Metadata!$B$1,MIN(IF(OFFSET(Metadata!$A$1,0,0,Metadata!Metadata_Table_Length,1)=SUBSTITUTE(C520,"rawdatafilename","partnumber"),ROW(OFFSET(Metadata!$A$1,0,0,Metadata!Metadata_Table_Length,1))-1,"")),0),"")</f>
        <v/>
      </c>
      <c r="H520" t="str">
        <f t="array" aca="1" ref="H520" ca="1">IF(B520&lt;&gt;"",OFFSET(Metadata!$B$1,MIN(IF(OFFSET(Metadata!$A$1,0,0,Metadata!Metadata_Table_Length,1)=SUBSTITUTE(C520,"rawdatafilename","original_count"),ROW(OFFSET(Metadata!$A$1,0,0,Metadata!Metadata_Table_Length,1))-1,"")),0),"")</f>
        <v/>
      </c>
      <c r="I520" t="str">
        <f t="array" aca="1" ref="I520" ca="1">IF(B520&lt;&gt;"",OFFSET(Metadata!$B$1,MIN(IF(OFFSET(Metadata!$A$1,0,0,Metadata!Metadata_Table_Length,1)=SUBSTITUTE(C520,"rawdatafilename","count"),ROW(OFFSET(Metadata!$A$1,0,0,Metadata!Metadata_Table_Length,1))-1,"")),0),"")</f>
        <v/>
      </c>
      <c r="J520" t="str">
        <f t="array" aca="1" ref="J520" ca="1">IF(AND(G520&lt;&gt;"",G520&lt;&gt;G519),MAX(IF(G$2:G$2001=G520,H$2:H$2001,"")),"")</f>
        <v/>
      </c>
      <c r="K520" t="str">
        <f t="array" aca="1" ref="K520" ca="1">IF(AND(G520&lt;&gt;"",G520&lt;&gt;G519),MAX(IF(G$2:G$2001=G520,I$2:I$2001,"")),"")</f>
        <v/>
      </c>
      <c r="L520" t="str">
        <f t="shared" ca="1" si="35"/>
        <v/>
      </c>
    </row>
    <row r="521" spans="2:12" x14ac:dyDescent="0.25">
      <c r="B521" t="str">
        <f t="shared" ca="1" si="33"/>
        <v/>
      </c>
      <c r="C521" t="str">
        <f t="shared" ca="1" si="32"/>
        <v/>
      </c>
      <c r="D521" s="156" t="str">
        <f t="array" aca="1" ref="D521" ca="1">IFERROR(IF(B521&lt;&gt;"",IF(OR(EXACT(OFFSET(Metadata!$A$1,0,0,Metadata!Metadata_Table_Length,1),C521)),1,""),""),"")</f>
        <v/>
      </c>
      <c r="E521" s="163" t="str">
        <f t="array" aca="1" ref="E521" ca="1">IF(B521&lt;&gt;"",IF(D521=1,OFFSET(Metadata!$B$1,MIN(IF(OFFSET(Metadata!$A$1,0,0,Metadata!Metadata_Table_Length,1)=C521,ROW(OFFSET(Metadata!$A$1,0,0,Metadata!Metadata_Table_Length,1))-1,"")),0),OFFSET(Metadata!$B$1,MIN(IF(OFFSET(Metadata!$A$1,0,0,Metadata!Metadata_Table_Length,1)=SUBSTITUTE(C521,"rawdatafilename","originalfilename"),ROW(OFFSET(Metadata!$A$1,0,0,Metadata!Metadata_Table_Length,1))-1,"")),0)),"")</f>
        <v/>
      </c>
      <c r="F521" t="str">
        <f t="shared" ca="1" si="34"/>
        <v/>
      </c>
      <c r="G521" t="str">
        <f t="array" aca="1" ref="G521" ca="1">IF(B521&lt;&gt;"",OFFSET(Metadata!$B$1,MIN(IF(OFFSET(Metadata!$A$1,0,0,Metadata!Metadata_Table_Length,1)=SUBSTITUTE(C521,"rawdatafilename","partnumber"),ROW(OFFSET(Metadata!$A$1,0,0,Metadata!Metadata_Table_Length,1))-1,"")),0),"")</f>
        <v/>
      </c>
      <c r="H521" t="str">
        <f t="array" aca="1" ref="H521" ca="1">IF(B521&lt;&gt;"",OFFSET(Metadata!$B$1,MIN(IF(OFFSET(Metadata!$A$1,0,0,Metadata!Metadata_Table_Length,1)=SUBSTITUTE(C521,"rawdatafilename","original_count"),ROW(OFFSET(Metadata!$A$1,0,0,Metadata!Metadata_Table_Length,1))-1,"")),0),"")</f>
        <v/>
      </c>
      <c r="I521" t="str">
        <f t="array" aca="1" ref="I521" ca="1">IF(B521&lt;&gt;"",OFFSET(Metadata!$B$1,MIN(IF(OFFSET(Metadata!$A$1,0,0,Metadata!Metadata_Table_Length,1)=SUBSTITUTE(C521,"rawdatafilename","count"),ROW(OFFSET(Metadata!$A$1,0,0,Metadata!Metadata_Table_Length,1))-1,"")),0),"")</f>
        <v/>
      </c>
      <c r="J521" t="str">
        <f t="array" aca="1" ref="J521" ca="1">IF(AND(G521&lt;&gt;"",G521&lt;&gt;G520),MAX(IF(G$2:G$2001=G521,H$2:H$2001,"")),"")</f>
        <v/>
      </c>
      <c r="K521" t="str">
        <f t="array" aca="1" ref="K521" ca="1">IF(AND(G521&lt;&gt;"",G521&lt;&gt;G520),MAX(IF(G$2:G$2001=G521,I$2:I$2001,"")),"")</f>
        <v/>
      </c>
      <c r="L521" t="str">
        <f t="shared" ca="1" si="35"/>
        <v/>
      </c>
    </row>
    <row r="522" spans="2:12" x14ac:dyDescent="0.25">
      <c r="B522" t="str">
        <f t="shared" ca="1" si="33"/>
        <v/>
      </c>
      <c r="C522" t="str">
        <f t="shared" ca="1" si="32"/>
        <v/>
      </c>
      <c r="D522" s="156" t="str">
        <f t="array" aca="1" ref="D522" ca="1">IFERROR(IF(B522&lt;&gt;"",IF(OR(EXACT(OFFSET(Metadata!$A$1,0,0,Metadata!Metadata_Table_Length,1),C522)),1,""),""),"")</f>
        <v/>
      </c>
      <c r="E522" s="163" t="str">
        <f t="array" aca="1" ref="E522" ca="1">IF(B522&lt;&gt;"",IF(D522=1,OFFSET(Metadata!$B$1,MIN(IF(OFFSET(Metadata!$A$1,0,0,Metadata!Metadata_Table_Length,1)=C522,ROW(OFFSET(Metadata!$A$1,0,0,Metadata!Metadata_Table_Length,1))-1,"")),0),OFFSET(Metadata!$B$1,MIN(IF(OFFSET(Metadata!$A$1,0,0,Metadata!Metadata_Table_Length,1)=SUBSTITUTE(C522,"rawdatafilename","originalfilename"),ROW(OFFSET(Metadata!$A$1,0,0,Metadata!Metadata_Table_Length,1))-1,"")),0)),"")</f>
        <v/>
      </c>
      <c r="F522" t="str">
        <f t="shared" ca="1" si="34"/>
        <v/>
      </c>
      <c r="G522" t="str">
        <f t="array" aca="1" ref="G522" ca="1">IF(B522&lt;&gt;"",OFFSET(Metadata!$B$1,MIN(IF(OFFSET(Metadata!$A$1,0,0,Metadata!Metadata_Table_Length,1)=SUBSTITUTE(C522,"rawdatafilename","partnumber"),ROW(OFFSET(Metadata!$A$1,0,0,Metadata!Metadata_Table_Length,1))-1,"")),0),"")</f>
        <v/>
      </c>
      <c r="H522" t="str">
        <f t="array" aca="1" ref="H522" ca="1">IF(B522&lt;&gt;"",OFFSET(Metadata!$B$1,MIN(IF(OFFSET(Metadata!$A$1,0,0,Metadata!Metadata_Table_Length,1)=SUBSTITUTE(C522,"rawdatafilename","original_count"),ROW(OFFSET(Metadata!$A$1,0,0,Metadata!Metadata_Table_Length,1))-1,"")),0),"")</f>
        <v/>
      </c>
      <c r="I522" t="str">
        <f t="array" aca="1" ref="I522" ca="1">IF(B522&lt;&gt;"",OFFSET(Metadata!$B$1,MIN(IF(OFFSET(Metadata!$A$1,0,0,Metadata!Metadata_Table_Length,1)=SUBSTITUTE(C522,"rawdatafilename","count"),ROW(OFFSET(Metadata!$A$1,0,0,Metadata!Metadata_Table_Length,1))-1,"")),0),"")</f>
        <v/>
      </c>
      <c r="J522" t="str">
        <f t="array" aca="1" ref="J522" ca="1">IF(AND(G522&lt;&gt;"",G522&lt;&gt;G521),MAX(IF(G$2:G$2001=G522,H$2:H$2001,"")),"")</f>
        <v/>
      </c>
      <c r="K522" t="str">
        <f t="array" aca="1" ref="K522" ca="1">IF(AND(G522&lt;&gt;"",G522&lt;&gt;G521),MAX(IF(G$2:G$2001=G522,I$2:I$2001,"")),"")</f>
        <v/>
      </c>
      <c r="L522" t="str">
        <f t="shared" ca="1" si="35"/>
        <v/>
      </c>
    </row>
    <row r="523" spans="2:12" x14ac:dyDescent="0.25">
      <c r="B523" t="str">
        <f t="shared" ca="1" si="33"/>
        <v/>
      </c>
      <c r="C523" t="str">
        <f t="shared" ca="1" si="32"/>
        <v/>
      </c>
      <c r="D523" s="156" t="str">
        <f t="array" aca="1" ref="D523" ca="1">IFERROR(IF(B523&lt;&gt;"",IF(OR(EXACT(OFFSET(Metadata!$A$1,0,0,Metadata!Metadata_Table_Length,1),C523)),1,""),""),"")</f>
        <v/>
      </c>
      <c r="E523" s="163" t="str">
        <f t="array" aca="1" ref="E523" ca="1">IF(B523&lt;&gt;"",IF(D523=1,OFFSET(Metadata!$B$1,MIN(IF(OFFSET(Metadata!$A$1,0,0,Metadata!Metadata_Table_Length,1)=C523,ROW(OFFSET(Metadata!$A$1,0,0,Metadata!Metadata_Table_Length,1))-1,"")),0),OFFSET(Metadata!$B$1,MIN(IF(OFFSET(Metadata!$A$1,0,0,Metadata!Metadata_Table_Length,1)=SUBSTITUTE(C523,"rawdatafilename","originalfilename"),ROW(OFFSET(Metadata!$A$1,0,0,Metadata!Metadata_Table_Length,1))-1,"")),0)),"")</f>
        <v/>
      </c>
      <c r="F523" t="str">
        <f t="shared" ca="1" si="34"/>
        <v/>
      </c>
      <c r="G523" t="str">
        <f t="array" aca="1" ref="G523" ca="1">IF(B523&lt;&gt;"",OFFSET(Metadata!$B$1,MIN(IF(OFFSET(Metadata!$A$1,0,0,Metadata!Metadata_Table_Length,1)=SUBSTITUTE(C523,"rawdatafilename","partnumber"),ROW(OFFSET(Metadata!$A$1,0,0,Metadata!Metadata_Table_Length,1))-1,"")),0),"")</f>
        <v/>
      </c>
      <c r="H523" t="str">
        <f t="array" aca="1" ref="H523" ca="1">IF(B523&lt;&gt;"",OFFSET(Metadata!$B$1,MIN(IF(OFFSET(Metadata!$A$1,0,0,Metadata!Metadata_Table_Length,1)=SUBSTITUTE(C523,"rawdatafilename","original_count"),ROW(OFFSET(Metadata!$A$1,0,0,Metadata!Metadata_Table_Length,1))-1,"")),0),"")</f>
        <v/>
      </c>
      <c r="I523" t="str">
        <f t="array" aca="1" ref="I523" ca="1">IF(B523&lt;&gt;"",OFFSET(Metadata!$B$1,MIN(IF(OFFSET(Metadata!$A$1,0,0,Metadata!Metadata_Table_Length,1)=SUBSTITUTE(C523,"rawdatafilename","count"),ROW(OFFSET(Metadata!$A$1,0,0,Metadata!Metadata_Table_Length,1))-1,"")),0),"")</f>
        <v/>
      </c>
      <c r="J523" t="str">
        <f t="array" aca="1" ref="J523" ca="1">IF(AND(G523&lt;&gt;"",G523&lt;&gt;G522),MAX(IF(G$2:G$2001=G523,H$2:H$2001,"")),"")</f>
        <v/>
      </c>
      <c r="K523" t="str">
        <f t="array" aca="1" ref="K523" ca="1">IF(AND(G523&lt;&gt;"",G523&lt;&gt;G522),MAX(IF(G$2:G$2001=G523,I$2:I$2001,"")),"")</f>
        <v/>
      </c>
      <c r="L523" t="str">
        <f t="shared" ca="1" si="35"/>
        <v/>
      </c>
    </row>
    <row r="524" spans="2:12" x14ac:dyDescent="0.25">
      <c r="B524" t="str">
        <f t="shared" ca="1" si="33"/>
        <v/>
      </c>
      <c r="C524" t="str">
        <f t="shared" ca="1" si="32"/>
        <v/>
      </c>
      <c r="D524" s="156" t="str">
        <f t="array" aca="1" ref="D524" ca="1">IFERROR(IF(B524&lt;&gt;"",IF(OR(EXACT(OFFSET(Metadata!$A$1,0,0,Metadata!Metadata_Table_Length,1),C524)),1,""),""),"")</f>
        <v/>
      </c>
      <c r="E524" s="163" t="str">
        <f t="array" aca="1" ref="E524" ca="1">IF(B524&lt;&gt;"",IF(D524=1,OFFSET(Metadata!$B$1,MIN(IF(OFFSET(Metadata!$A$1,0,0,Metadata!Metadata_Table_Length,1)=C524,ROW(OFFSET(Metadata!$A$1,0,0,Metadata!Metadata_Table_Length,1))-1,"")),0),OFFSET(Metadata!$B$1,MIN(IF(OFFSET(Metadata!$A$1,0,0,Metadata!Metadata_Table_Length,1)=SUBSTITUTE(C524,"rawdatafilename","originalfilename"),ROW(OFFSET(Metadata!$A$1,0,0,Metadata!Metadata_Table_Length,1))-1,"")),0)),"")</f>
        <v/>
      </c>
      <c r="F524" t="str">
        <f t="shared" ca="1" si="34"/>
        <v/>
      </c>
      <c r="G524" t="str">
        <f t="array" aca="1" ref="G524" ca="1">IF(B524&lt;&gt;"",OFFSET(Metadata!$B$1,MIN(IF(OFFSET(Metadata!$A$1,0,0,Metadata!Metadata_Table_Length,1)=SUBSTITUTE(C524,"rawdatafilename","partnumber"),ROW(OFFSET(Metadata!$A$1,0,0,Metadata!Metadata_Table_Length,1))-1,"")),0),"")</f>
        <v/>
      </c>
      <c r="H524" t="str">
        <f t="array" aca="1" ref="H524" ca="1">IF(B524&lt;&gt;"",OFFSET(Metadata!$B$1,MIN(IF(OFFSET(Metadata!$A$1,0,0,Metadata!Metadata_Table_Length,1)=SUBSTITUTE(C524,"rawdatafilename","original_count"),ROW(OFFSET(Metadata!$A$1,0,0,Metadata!Metadata_Table_Length,1))-1,"")),0),"")</f>
        <v/>
      </c>
      <c r="I524" t="str">
        <f t="array" aca="1" ref="I524" ca="1">IF(B524&lt;&gt;"",OFFSET(Metadata!$B$1,MIN(IF(OFFSET(Metadata!$A$1,0,0,Metadata!Metadata_Table_Length,1)=SUBSTITUTE(C524,"rawdatafilename","count"),ROW(OFFSET(Metadata!$A$1,0,0,Metadata!Metadata_Table_Length,1))-1,"")),0),"")</f>
        <v/>
      </c>
      <c r="J524" t="str">
        <f t="array" aca="1" ref="J524" ca="1">IF(AND(G524&lt;&gt;"",G524&lt;&gt;G523),MAX(IF(G$2:G$2001=G524,H$2:H$2001,"")),"")</f>
        <v/>
      </c>
      <c r="K524" t="str">
        <f t="array" aca="1" ref="K524" ca="1">IF(AND(G524&lt;&gt;"",G524&lt;&gt;G523),MAX(IF(G$2:G$2001=G524,I$2:I$2001,"")),"")</f>
        <v/>
      </c>
      <c r="L524" t="str">
        <f t="shared" ca="1" si="35"/>
        <v/>
      </c>
    </row>
    <row r="525" spans="2:12" x14ac:dyDescent="0.25">
      <c r="B525" t="str">
        <f t="shared" ca="1" si="33"/>
        <v/>
      </c>
      <c r="C525" t="str">
        <f t="shared" ca="1" si="32"/>
        <v/>
      </c>
      <c r="D525" s="156" t="str">
        <f t="array" aca="1" ref="D525" ca="1">IFERROR(IF(B525&lt;&gt;"",IF(OR(EXACT(OFFSET(Metadata!$A$1,0,0,Metadata!Metadata_Table_Length,1),C525)),1,""),""),"")</f>
        <v/>
      </c>
      <c r="E525" s="163" t="str">
        <f t="array" aca="1" ref="E525" ca="1">IF(B525&lt;&gt;"",IF(D525=1,OFFSET(Metadata!$B$1,MIN(IF(OFFSET(Metadata!$A$1,0,0,Metadata!Metadata_Table_Length,1)=C525,ROW(OFFSET(Metadata!$A$1,0,0,Metadata!Metadata_Table_Length,1))-1,"")),0),OFFSET(Metadata!$B$1,MIN(IF(OFFSET(Metadata!$A$1,0,0,Metadata!Metadata_Table_Length,1)=SUBSTITUTE(C525,"rawdatafilename","originalfilename"),ROW(OFFSET(Metadata!$A$1,0,0,Metadata!Metadata_Table_Length,1))-1,"")),0)),"")</f>
        <v/>
      </c>
      <c r="F525" t="str">
        <f t="shared" ca="1" si="34"/>
        <v/>
      </c>
      <c r="G525" t="str">
        <f t="array" aca="1" ref="G525" ca="1">IF(B525&lt;&gt;"",OFFSET(Metadata!$B$1,MIN(IF(OFFSET(Metadata!$A$1,0,0,Metadata!Metadata_Table_Length,1)=SUBSTITUTE(C525,"rawdatafilename","partnumber"),ROW(OFFSET(Metadata!$A$1,0,0,Metadata!Metadata_Table_Length,1))-1,"")),0),"")</f>
        <v/>
      </c>
      <c r="H525" t="str">
        <f t="array" aca="1" ref="H525" ca="1">IF(B525&lt;&gt;"",OFFSET(Metadata!$B$1,MIN(IF(OFFSET(Metadata!$A$1,0,0,Metadata!Metadata_Table_Length,1)=SUBSTITUTE(C525,"rawdatafilename","original_count"),ROW(OFFSET(Metadata!$A$1,0,0,Metadata!Metadata_Table_Length,1))-1,"")),0),"")</f>
        <v/>
      </c>
      <c r="I525" t="str">
        <f t="array" aca="1" ref="I525" ca="1">IF(B525&lt;&gt;"",OFFSET(Metadata!$B$1,MIN(IF(OFFSET(Metadata!$A$1,0,0,Metadata!Metadata_Table_Length,1)=SUBSTITUTE(C525,"rawdatafilename","count"),ROW(OFFSET(Metadata!$A$1,0,0,Metadata!Metadata_Table_Length,1))-1,"")),0),"")</f>
        <v/>
      </c>
      <c r="J525" t="str">
        <f t="array" aca="1" ref="J525" ca="1">IF(AND(G525&lt;&gt;"",G525&lt;&gt;G524),MAX(IF(G$2:G$2001=G525,H$2:H$2001,"")),"")</f>
        <v/>
      </c>
      <c r="K525" t="str">
        <f t="array" aca="1" ref="K525" ca="1">IF(AND(G525&lt;&gt;"",G525&lt;&gt;G524),MAX(IF(G$2:G$2001=G525,I$2:I$2001,"")),"")</f>
        <v/>
      </c>
      <c r="L525" t="str">
        <f t="shared" ca="1" si="35"/>
        <v/>
      </c>
    </row>
    <row r="526" spans="2:12" x14ac:dyDescent="0.25">
      <c r="B526" t="str">
        <f t="shared" ca="1" si="33"/>
        <v/>
      </c>
      <c r="C526" t="str">
        <f t="shared" ca="1" si="32"/>
        <v/>
      </c>
      <c r="D526" s="156" t="str">
        <f t="array" aca="1" ref="D526" ca="1">IFERROR(IF(B526&lt;&gt;"",IF(OR(EXACT(OFFSET(Metadata!$A$1,0,0,Metadata!Metadata_Table_Length,1),C526)),1,""),""),"")</f>
        <v/>
      </c>
      <c r="E526" s="163" t="str">
        <f t="array" aca="1" ref="E526" ca="1">IF(B526&lt;&gt;"",IF(D526=1,OFFSET(Metadata!$B$1,MIN(IF(OFFSET(Metadata!$A$1,0,0,Metadata!Metadata_Table_Length,1)=C526,ROW(OFFSET(Metadata!$A$1,0,0,Metadata!Metadata_Table_Length,1))-1,"")),0),OFFSET(Metadata!$B$1,MIN(IF(OFFSET(Metadata!$A$1,0,0,Metadata!Metadata_Table_Length,1)=SUBSTITUTE(C526,"rawdatafilename","originalfilename"),ROW(OFFSET(Metadata!$A$1,0,0,Metadata!Metadata_Table_Length,1))-1,"")),0)),"")</f>
        <v/>
      </c>
      <c r="F526" t="str">
        <f t="shared" ca="1" si="34"/>
        <v/>
      </c>
      <c r="G526" t="str">
        <f t="array" aca="1" ref="G526" ca="1">IF(B526&lt;&gt;"",OFFSET(Metadata!$B$1,MIN(IF(OFFSET(Metadata!$A$1,0,0,Metadata!Metadata_Table_Length,1)=SUBSTITUTE(C526,"rawdatafilename","partnumber"),ROW(OFFSET(Metadata!$A$1,0,0,Metadata!Metadata_Table_Length,1))-1,"")),0),"")</f>
        <v/>
      </c>
      <c r="H526" t="str">
        <f t="array" aca="1" ref="H526" ca="1">IF(B526&lt;&gt;"",OFFSET(Metadata!$B$1,MIN(IF(OFFSET(Metadata!$A$1,0,0,Metadata!Metadata_Table_Length,1)=SUBSTITUTE(C526,"rawdatafilename","original_count"),ROW(OFFSET(Metadata!$A$1,0,0,Metadata!Metadata_Table_Length,1))-1,"")),0),"")</f>
        <v/>
      </c>
      <c r="I526" t="str">
        <f t="array" aca="1" ref="I526" ca="1">IF(B526&lt;&gt;"",OFFSET(Metadata!$B$1,MIN(IF(OFFSET(Metadata!$A$1,0,0,Metadata!Metadata_Table_Length,1)=SUBSTITUTE(C526,"rawdatafilename","count"),ROW(OFFSET(Metadata!$A$1,0,0,Metadata!Metadata_Table_Length,1))-1,"")),0),"")</f>
        <v/>
      </c>
      <c r="J526" t="str">
        <f t="array" aca="1" ref="J526" ca="1">IF(AND(G526&lt;&gt;"",G526&lt;&gt;G525),MAX(IF(G$2:G$2001=G526,H$2:H$2001,"")),"")</f>
        <v/>
      </c>
      <c r="K526" t="str">
        <f t="array" aca="1" ref="K526" ca="1">IF(AND(G526&lt;&gt;"",G526&lt;&gt;G525),MAX(IF(G$2:G$2001=G526,I$2:I$2001,"")),"")</f>
        <v/>
      </c>
      <c r="L526" t="str">
        <f t="shared" ca="1" si="35"/>
        <v/>
      </c>
    </row>
    <row r="527" spans="2:12" x14ac:dyDescent="0.25">
      <c r="B527" t="str">
        <f t="shared" ca="1" si="33"/>
        <v/>
      </c>
      <c r="C527" t="str">
        <f t="shared" ca="1" si="32"/>
        <v/>
      </c>
      <c r="D527" s="156" t="str">
        <f t="array" aca="1" ref="D527" ca="1">IFERROR(IF(B527&lt;&gt;"",IF(OR(EXACT(OFFSET(Metadata!$A$1,0,0,Metadata!Metadata_Table_Length,1),C527)),1,""),""),"")</f>
        <v/>
      </c>
      <c r="E527" s="163" t="str">
        <f t="array" aca="1" ref="E527" ca="1">IF(B527&lt;&gt;"",IF(D527=1,OFFSET(Metadata!$B$1,MIN(IF(OFFSET(Metadata!$A$1,0,0,Metadata!Metadata_Table_Length,1)=C527,ROW(OFFSET(Metadata!$A$1,0,0,Metadata!Metadata_Table_Length,1))-1,"")),0),OFFSET(Metadata!$B$1,MIN(IF(OFFSET(Metadata!$A$1,0,0,Metadata!Metadata_Table_Length,1)=SUBSTITUTE(C527,"rawdatafilename","originalfilename"),ROW(OFFSET(Metadata!$A$1,0,0,Metadata!Metadata_Table_Length,1))-1,"")),0)),"")</f>
        <v/>
      </c>
      <c r="F527" t="str">
        <f t="shared" ca="1" si="34"/>
        <v/>
      </c>
      <c r="G527" t="str">
        <f t="array" aca="1" ref="G527" ca="1">IF(B527&lt;&gt;"",OFFSET(Metadata!$B$1,MIN(IF(OFFSET(Metadata!$A$1,0,0,Metadata!Metadata_Table_Length,1)=SUBSTITUTE(C527,"rawdatafilename","partnumber"),ROW(OFFSET(Metadata!$A$1,0,0,Metadata!Metadata_Table_Length,1))-1,"")),0),"")</f>
        <v/>
      </c>
      <c r="H527" t="str">
        <f t="array" aca="1" ref="H527" ca="1">IF(B527&lt;&gt;"",OFFSET(Metadata!$B$1,MIN(IF(OFFSET(Metadata!$A$1,0,0,Metadata!Metadata_Table_Length,1)=SUBSTITUTE(C527,"rawdatafilename","original_count"),ROW(OFFSET(Metadata!$A$1,0,0,Metadata!Metadata_Table_Length,1))-1,"")),0),"")</f>
        <v/>
      </c>
      <c r="I527" t="str">
        <f t="array" aca="1" ref="I527" ca="1">IF(B527&lt;&gt;"",OFFSET(Metadata!$B$1,MIN(IF(OFFSET(Metadata!$A$1,0,0,Metadata!Metadata_Table_Length,1)=SUBSTITUTE(C527,"rawdatafilename","count"),ROW(OFFSET(Metadata!$A$1,0,0,Metadata!Metadata_Table_Length,1))-1,"")),0),"")</f>
        <v/>
      </c>
      <c r="J527" t="str">
        <f t="array" aca="1" ref="J527" ca="1">IF(AND(G527&lt;&gt;"",G527&lt;&gt;G526),MAX(IF(G$2:G$2001=G527,H$2:H$2001,"")),"")</f>
        <v/>
      </c>
      <c r="K527" t="str">
        <f t="array" aca="1" ref="K527" ca="1">IF(AND(G527&lt;&gt;"",G527&lt;&gt;G526),MAX(IF(G$2:G$2001=G527,I$2:I$2001,"")),"")</f>
        <v/>
      </c>
      <c r="L527" t="str">
        <f t="shared" ca="1" si="35"/>
        <v/>
      </c>
    </row>
    <row r="528" spans="2:12" x14ac:dyDescent="0.25">
      <c r="B528" t="str">
        <f t="shared" ca="1" si="33"/>
        <v/>
      </c>
      <c r="C528" t="str">
        <f t="shared" ca="1" si="32"/>
        <v/>
      </c>
      <c r="D528" s="156" t="str">
        <f t="array" aca="1" ref="D528" ca="1">IFERROR(IF(B528&lt;&gt;"",IF(OR(EXACT(OFFSET(Metadata!$A$1,0,0,Metadata!Metadata_Table_Length,1),C528)),1,""),""),"")</f>
        <v/>
      </c>
      <c r="E528" s="163" t="str">
        <f t="array" aca="1" ref="E528" ca="1">IF(B528&lt;&gt;"",IF(D528=1,OFFSET(Metadata!$B$1,MIN(IF(OFFSET(Metadata!$A$1,0,0,Metadata!Metadata_Table_Length,1)=C528,ROW(OFFSET(Metadata!$A$1,0,0,Metadata!Metadata_Table_Length,1))-1,"")),0),OFFSET(Metadata!$B$1,MIN(IF(OFFSET(Metadata!$A$1,0,0,Metadata!Metadata_Table_Length,1)=SUBSTITUTE(C528,"rawdatafilename","originalfilename"),ROW(OFFSET(Metadata!$A$1,0,0,Metadata!Metadata_Table_Length,1))-1,"")),0)),"")</f>
        <v/>
      </c>
      <c r="F528" t="str">
        <f t="shared" ca="1" si="34"/>
        <v/>
      </c>
      <c r="G528" t="str">
        <f t="array" aca="1" ref="G528" ca="1">IF(B528&lt;&gt;"",OFFSET(Metadata!$B$1,MIN(IF(OFFSET(Metadata!$A$1,0,0,Metadata!Metadata_Table_Length,1)=SUBSTITUTE(C528,"rawdatafilename","partnumber"),ROW(OFFSET(Metadata!$A$1,0,0,Metadata!Metadata_Table_Length,1))-1,"")),0),"")</f>
        <v/>
      </c>
      <c r="H528" t="str">
        <f t="array" aca="1" ref="H528" ca="1">IF(B528&lt;&gt;"",OFFSET(Metadata!$B$1,MIN(IF(OFFSET(Metadata!$A$1,0,0,Metadata!Metadata_Table_Length,1)=SUBSTITUTE(C528,"rawdatafilename","original_count"),ROW(OFFSET(Metadata!$A$1,0,0,Metadata!Metadata_Table_Length,1))-1,"")),0),"")</f>
        <v/>
      </c>
      <c r="I528" t="str">
        <f t="array" aca="1" ref="I528" ca="1">IF(B528&lt;&gt;"",OFFSET(Metadata!$B$1,MIN(IF(OFFSET(Metadata!$A$1,0,0,Metadata!Metadata_Table_Length,1)=SUBSTITUTE(C528,"rawdatafilename","count"),ROW(OFFSET(Metadata!$A$1,0,0,Metadata!Metadata_Table_Length,1))-1,"")),0),"")</f>
        <v/>
      </c>
      <c r="J528" t="str">
        <f t="array" aca="1" ref="J528" ca="1">IF(AND(G528&lt;&gt;"",G528&lt;&gt;G527),MAX(IF(G$2:G$2001=G528,H$2:H$2001,"")),"")</f>
        <v/>
      </c>
      <c r="K528" t="str">
        <f t="array" aca="1" ref="K528" ca="1">IF(AND(G528&lt;&gt;"",G528&lt;&gt;G527),MAX(IF(G$2:G$2001=G528,I$2:I$2001,"")),"")</f>
        <v/>
      </c>
      <c r="L528" t="str">
        <f t="shared" ca="1" si="35"/>
        <v/>
      </c>
    </row>
    <row r="529" spans="2:12" x14ac:dyDescent="0.25">
      <c r="B529" t="str">
        <f t="shared" ca="1" si="33"/>
        <v/>
      </c>
      <c r="C529" t="str">
        <f t="shared" ca="1" si="32"/>
        <v/>
      </c>
      <c r="D529" s="156" t="str">
        <f t="array" aca="1" ref="D529" ca="1">IFERROR(IF(B529&lt;&gt;"",IF(OR(EXACT(OFFSET(Metadata!$A$1,0,0,Metadata!Metadata_Table_Length,1),C529)),1,""),""),"")</f>
        <v/>
      </c>
      <c r="E529" s="163" t="str">
        <f t="array" aca="1" ref="E529" ca="1">IF(B529&lt;&gt;"",IF(D529=1,OFFSET(Metadata!$B$1,MIN(IF(OFFSET(Metadata!$A$1,0,0,Metadata!Metadata_Table_Length,1)=C529,ROW(OFFSET(Metadata!$A$1,0,0,Metadata!Metadata_Table_Length,1))-1,"")),0),OFFSET(Metadata!$B$1,MIN(IF(OFFSET(Metadata!$A$1,0,0,Metadata!Metadata_Table_Length,1)=SUBSTITUTE(C529,"rawdatafilename","originalfilename"),ROW(OFFSET(Metadata!$A$1,0,0,Metadata!Metadata_Table_Length,1))-1,"")),0)),"")</f>
        <v/>
      </c>
      <c r="F529" t="str">
        <f t="shared" ca="1" si="34"/>
        <v/>
      </c>
      <c r="G529" t="str">
        <f t="array" aca="1" ref="G529" ca="1">IF(B529&lt;&gt;"",OFFSET(Metadata!$B$1,MIN(IF(OFFSET(Metadata!$A$1,0,0,Metadata!Metadata_Table_Length,1)=SUBSTITUTE(C529,"rawdatafilename","partnumber"),ROW(OFFSET(Metadata!$A$1,0,0,Metadata!Metadata_Table_Length,1))-1,"")),0),"")</f>
        <v/>
      </c>
      <c r="H529" t="str">
        <f t="array" aca="1" ref="H529" ca="1">IF(B529&lt;&gt;"",OFFSET(Metadata!$B$1,MIN(IF(OFFSET(Metadata!$A$1,0,0,Metadata!Metadata_Table_Length,1)=SUBSTITUTE(C529,"rawdatafilename","original_count"),ROW(OFFSET(Metadata!$A$1,0,0,Metadata!Metadata_Table_Length,1))-1,"")),0),"")</f>
        <v/>
      </c>
      <c r="I529" t="str">
        <f t="array" aca="1" ref="I529" ca="1">IF(B529&lt;&gt;"",OFFSET(Metadata!$B$1,MIN(IF(OFFSET(Metadata!$A$1,0,0,Metadata!Metadata_Table_Length,1)=SUBSTITUTE(C529,"rawdatafilename","count"),ROW(OFFSET(Metadata!$A$1,0,0,Metadata!Metadata_Table_Length,1))-1,"")),0),"")</f>
        <v/>
      </c>
      <c r="J529" t="str">
        <f t="array" aca="1" ref="J529" ca="1">IF(AND(G529&lt;&gt;"",G529&lt;&gt;G528),MAX(IF(G$2:G$2001=G529,H$2:H$2001,"")),"")</f>
        <v/>
      </c>
      <c r="K529" t="str">
        <f t="array" aca="1" ref="K529" ca="1">IF(AND(G529&lt;&gt;"",G529&lt;&gt;G528),MAX(IF(G$2:G$2001=G529,I$2:I$2001,"")),"")</f>
        <v/>
      </c>
      <c r="L529" t="str">
        <f t="shared" ca="1" si="35"/>
        <v/>
      </c>
    </row>
    <row r="530" spans="2:12" x14ac:dyDescent="0.25">
      <c r="B530" t="str">
        <f t="shared" ca="1" si="33"/>
        <v/>
      </c>
      <c r="C530" t="str">
        <f t="shared" ca="1" si="32"/>
        <v/>
      </c>
      <c r="D530" s="156" t="str">
        <f t="array" aca="1" ref="D530" ca="1">IFERROR(IF(B530&lt;&gt;"",IF(OR(EXACT(OFFSET(Metadata!$A$1,0,0,Metadata!Metadata_Table_Length,1),C530)),1,""),""),"")</f>
        <v/>
      </c>
      <c r="E530" s="163" t="str">
        <f t="array" aca="1" ref="E530" ca="1">IF(B530&lt;&gt;"",IF(D530=1,OFFSET(Metadata!$B$1,MIN(IF(OFFSET(Metadata!$A$1,0,0,Metadata!Metadata_Table_Length,1)=C530,ROW(OFFSET(Metadata!$A$1,0,0,Metadata!Metadata_Table_Length,1))-1,"")),0),OFFSET(Metadata!$B$1,MIN(IF(OFFSET(Metadata!$A$1,0,0,Metadata!Metadata_Table_Length,1)=SUBSTITUTE(C530,"rawdatafilename","originalfilename"),ROW(OFFSET(Metadata!$A$1,0,0,Metadata!Metadata_Table_Length,1))-1,"")),0)),"")</f>
        <v/>
      </c>
      <c r="F530" t="str">
        <f t="shared" ca="1" si="34"/>
        <v/>
      </c>
      <c r="G530" t="str">
        <f t="array" aca="1" ref="G530" ca="1">IF(B530&lt;&gt;"",OFFSET(Metadata!$B$1,MIN(IF(OFFSET(Metadata!$A$1,0,0,Metadata!Metadata_Table_Length,1)=SUBSTITUTE(C530,"rawdatafilename","partnumber"),ROW(OFFSET(Metadata!$A$1,0,0,Metadata!Metadata_Table_Length,1))-1,"")),0),"")</f>
        <v/>
      </c>
      <c r="H530" t="str">
        <f t="array" aca="1" ref="H530" ca="1">IF(B530&lt;&gt;"",OFFSET(Metadata!$B$1,MIN(IF(OFFSET(Metadata!$A$1,0,0,Metadata!Metadata_Table_Length,1)=SUBSTITUTE(C530,"rawdatafilename","original_count"),ROW(OFFSET(Metadata!$A$1,0,0,Metadata!Metadata_Table_Length,1))-1,"")),0),"")</f>
        <v/>
      </c>
      <c r="I530" t="str">
        <f t="array" aca="1" ref="I530" ca="1">IF(B530&lt;&gt;"",OFFSET(Metadata!$B$1,MIN(IF(OFFSET(Metadata!$A$1,0,0,Metadata!Metadata_Table_Length,1)=SUBSTITUTE(C530,"rawdatafilename","count"),ROW(OFFSET(Metadata!$A$1,0,0,Metadata!Metadata_Table_Length,1))-1,"")),0),"")</f>
        <v/>
      </c>
      <c r="J530" t="str">
        <f t="array" aca="1" ref="J530" ca="1">IF(AND(G530&lt;&gt;"",G530&lt;&gt;G529),MAX(IF(G$2:G$2001=G530,H$2:H$2001,"")),"")</f>
        <v/>
      </c>
      <c r="K530" t="str">
        <f t="array" aca="1" ref="K530" ca="1">IF(AND(G530&lt;&gt;"",G530&lt;&gt;G529),MAX(IF(G$2:G$2001=G530,I$2:I$2001,"")),"")</f>
        <v/>
      </c>
      <c r="L530" t="str">
        <f t="shared" ca="1" si="35"/>
        <v/>
      </c>
    </row>
    <row r="531" spans="2:12" x14ac:dyDescent="0.25">
      <c r="B531" t="str">
        <f t="shared" ca="1" si="33"/>
        <v/>
      </c>
      <c r="C531" t="str">
        <f t="shared" ca="1" si="32"/>
        <v/>
      </c>
      <c r="D531" s="156" t="str">
        <f t="array" aca="1" ref="D531" ca="1">IFERROR(IF(B531&lt;&gt;"",IF(OR(EXACT(OFFSET(Metadata!$A$1,0,0,Metadata!Metadata_Table_Length,1),C531)),1,""),""),"")</f>
        <v/>
      </c>
      <c r="E531" s="163" t="str">
        <f t="array" aca="1" ref="E531" ca="1">IF(B531&lt;&gt;"",IF(D531=1,OFFSET(Metadata!$B$1,MIN(IF(OFFSET(Metadata!$A$1,0,0,Metadata!Metadata_Table_Length,1)=C531,ROW(OFFSET(Metadata!$A$1,0,0,Metadata!Metadata_Table_Length,1))-1,"")),0),OFFSET(Metadata!$B$1,MIN(IF(OFFSET(Metadata!$A$1,0,0,Metadata!Metadata_Table_Length,1)=SUBSTITUTE(C531,"rawdatafilename","originalfilename"),ROW(OFFSET(Metadata!$A$1,0,0,Metadata!Metadata_Table_Length,1))-1,"")),0)),"")</f>
        <v/>
      </c>
      <c r="F531" t="str">
        <f t="shared" ca="1" si="34"/>
        <v/>
      </c>
      <c r="G531" t="str">
        <f t="array" aca="1" ref="G531" ca="1">IF(B531&lt;&gt;"",OFFSET(Metadata!$B$1,MIN(IF(OFFSET(Metadata!$A$1,0,0,Metadata!Metadata_Table_Length,1)=SUBSTITUTE(C531,"rawdatafilename","partnumber"),ROW(OFFSET(Metadata!$A$1,0,0,Metadata!Metadata_Table_Length,1))-1,"")),0),"")</f>
        <v/>
      </c>
      <c r="H531" t="str">
        <f t="array" aca="1" ref="H531" ca="1">IF(B531&lt;&gt;"",OFFSET(Metadata!$B$1,MIN(IF(OFFSET(Metadata!$A$1,0,0,Metadata!Metadata_Table_Length,1)=SUBSTITUTE(C531,"rawdatafilename","original_count"),ROW(OFFSET(Metadata!$A$1,0,0,Metadata!Metadata_Table_Length,1))-1,"")),0),"")</f>
        <v/>
      </c>
      <c r="I531" t="str">
        <f t="array" aca="1" ref="I531" ca="1">IF(B531&lt;&gt;"",OFFSET(Metadata!$B$1,MIN(IF(OFFSET(Metadata!$A$1,0,0,Metadata!Metadata_Table_Length,1)=SUBSTITUTE(C531,"rawdatafilename","count"),ROW(OFFSET(Metadata!$A$1,0,0,Metadata!Metadata_Table_Length,1))-1,"")),0),"")</f>
        <v/>
      </c>
      <c r="J531" t="str">
        <f t="array" aca="1" ref="J531" ca="1">IF(AND(G531&lt;&gt;"",G531&lt;&gt;G530),MAX(IF(G$2:G$2001=G531,H$2:H$2001,"")),"")</f>
        <v/>
      </c>
      <c r="K531" t="str">
        <f t="array" aca="1" ref="K531" ca="1">IF(AND(G531&lt;&gt;"",G531&lt;&gt;G530),MAX(IF(G$2:G$2001=G531,I$2:I$2001,"")),"")</f>
        <v/>
      </c>
      <c r="L531" t="str">
        <f t="shared" ca="1" si="35"/>
        <v/>
      </c>
    </row>
    <row r="532" spans="2:12" x14ac:dyDescent="0.25">
      <c r="B532" t="str">
        <f t="shared" ca="1" si="33"/>
        <v/>
      </c>
      <c r="C532" t="str">
        <f t="shared" ca="1" si="32"/>
        <v/>
      </c>
      <c r="D532" s="156" t="str">
        <f t="array" aca="1" ref="D532" ca="1">IFERROR(IF(B532&lt;&gt;"",IF(OR(EXACT(OFFSET(Metadata!$A$1,0,0,Metadata!Metadata_Table_Length,1),C532)),1,""),""),"")</f>
        <v/>
      </c>
      <c r="E532" s="163" t="str">
        <f t="array" aca="1" ref="E532" ca="1">IF(B532&lt;&gt;"",IF(D532=1,OFFSET(Metadata!$B$1,MIN(IF(OFFSET(Metadata!$A$1,0,0,Metadata!Metadata_Table_Length,1)=C532,ROW(OFFSET(Metadata!$A$1,0,0,Metadata!Metadata_Table_Length,1))-1,"")),0),OFFSET(Metadata!$B$1,MIN(IF(OFFSET(Metadata!$A$1,0,0,Metadata!Metadata_Table_Length,1)=SUBSTITUTE(C532,"rawdatafilename","originalfilename"),ROW(OFFSET(Metadata!$A$1,0,0,Metadata!Metadata_Table_Length,1))-1,"")),0)),"")</f>
        <v/>
      </c>
      <c r="F532" t="str">
        <f t="shared" ca="1" si="34"/>
        <v/>
      </c>
      <c r="G532" t="str">
        <f t="array" aca="1" ref="G532" ca="1">IF(B532&lt;&gt;"",OFFSET(Metadata!$B$1,MIN(IF(OFFSET(Metadata!$A$1,0,0,Metadata!Metadata_Table_Length,1)=SUBSTITUTE(C532,"rawdatafilename","partnumber"),ROW(OFFSET(Metadata!$A$1,0,0,Metadata!Metadata_Table_Length,1))-1,"")),0),"")</f>
        <v/>
      </c>
      <c r="H532" t="str">
        <f t="array" aca="1" ref="H532" ca="1">IF(B532&lt;&gt;"",OFFSET(Metadata!$B$1,MIN(IF(OFFSET(Metadata!$A$1,0,0,Metadata!Metadata_Table_Length,1)=SUBSTITUTE(C532,"rawdatafilename","original_count"),ROW(OFFSET(Metadata!$A$1,0,0,Metadata!Metadata_Table_Length,1))-1,"")),0),"")</f>
        <v/>
      </c>
      <c r="I532" t="str">
        <f t="array" aca="1" ref="I532" ca="1">IF(B532&lt;&gt;"",OFFSET(Metadata!$B$1,MIN(IF(OFFSET(Metadata!$A$1,0,0,Metadata!Metadata_Table_Length,1)=SUBSTITUTE(C532,"rawdatafilename","count"),ROW(OFFSET(Metadata!$A$1,0,0,Metadata!Metadata_Table_Length,1))-1,"")),0),"")</f>
        <v/>
      </c>
      <c r="J532" t="str">
        <f t="array" aca="1" ref="J532" ca="1">IF(AND(G532&lt;&gt;"",G532&lt;&gt;G531),MAX(IF(G$2:G$2001=G532,H$2:H$2001,"")),"")</f>
        <v/>
      </c>
      <c r="K532" t="str">
        <f t="array" aca="1" ref="K532" ca="1">IF(AND(G532&lt;&gt;"",G532&lt;&gt;G531),MAX(IF(G$2:G$2001=G532,I$2:I$2001,"")),"")</f>
        <v/>
      </c>
      <c r="L532" t="str">
        <f t="shared" ca="1" si="35"/>
        <v/>
      </c>
    </row>
    <row r="533" spans="2:12" x14ac:dyDescent="0.25">
      <c r="B533" t="str">
        <f t="shared" ca="1" si="33"/>
        <v/>
      </c>
      <c r="C533" t="str">
        <f t="shared" ca="1" si="32"/>
        <v/>
      </c>
      <c r="D533" s="156" t="str">
        <f t="array" aca="1" ref="D533" ca="1">IFERROR(IF(B533&lt;&gt;"",IF(OR(EXACT(OFFSET(Metadata!$A$1,0,0,Metadata!Metadata_Table_Length,1),C533)),1,""),""),"")</f>
        <v/>
      </c>
      <c r="E533" s="163" t="str">
        <f t="array" aca="1" ref="E533" ca="1">IF(B533&lt;&gt;"",IF(D533=1,OFFSET(Metadata!$B$1,MIN(IF(OFFSET(Metadata!$A$1,0,0,Metadata!Metadata_Table_Length,1)=C533,ROW(OFFSET(Metadata!$A$1,0,0,Metadata!Metadata_Table_Length,1))-1,"")),0),OFFSET(Metadata!$B$1,MIN(IF(OFFSET(Metadata!$A$1,0,0,Metadata!Metadata_Table_Length,1)=SUBSTITUTE(C533,"rawdatafilename","originalfilename"),ROW(OFFSET(Metadata!$A$1,0,0,Metadata!Metadata_Table_Length,1))-1,"")),0)),"")</f>
        <v/>
      </c>
      <c r="F533" t="str">
        <f t="shared" ca="1" si="34"/>
        <v/>
      </c>
      <c r="G533" t="str">
        <f t="array" aca="1" ref="G533" ca="1">IF(B533&lt;&gt;"",OFFSET(Metadata!$B$1,MIN(IF(OFFSET(Metadata!$A$1,0,0,Metadata!Metadata_Table_Length,1)=SUBSTITUTE(C533,"rawdatafilename","partnumber"),ROW(OFFSET(Metadata!$A$1,0,0,Metadata!Metadata_Table_Length,1))-1,"")),0),"")</f>
        <v/>
      </c>
      <c r="H533" t="str">
        <f t="array" aca="1" ref="H533" ca="1">IF(B533&lt;&gt;"",OFFSET(Metadata!$B$1,MIN(IF(OFFSET(Metadata!$A$1,0,0,Metadata!Metadata_Table_Length,1)=SUBSTITUTE(C533,"rawdatafilename","original_count"),ROW(OFFSET(Metadata!$A$1,0,0,Metadata!Metadata_Table_Length,1))-1,"")),0),"")</f>
        <v/>
      </c>
      <c r="I533" t="str">
        <f t="array" aca="1" ref="I533" ca="1">IF(B533&lt;&gt;"",OFFSET(Metadata!$B$1,MIN(IF(OFFSET(Metadata!$A$1,0,0,Metadata!Metadata_Table_Length,1)=SUBSTITUTE(C533,"rawdatafilename","count"),ROW(OFFSET(Metadata!$A$1,0,0,Metadata!Metadata_Table_Length,1))-1,"")),0),"")</f>
        <v/>
      </c>
      <c r="J533" t="str">
        <f t="array" aca="1" ref="J533" ca="1">IF(AND(G533&lt;&gt;"",G533&lt;&gt;G532),MAX(IF(G$2:G$2001=G533,H$2:H$2001,"")),"")</f>
        <v/>
      </c>
      <c r="K533" t="str">
        <f t="array" aca="1" ref="K533" ca="1">IF(AND(G533&lt;&gt;"",G533&lt;&gt;G532),MAX(IF(G$2:G$2001=G533,I$2:I$2001,"")),"")</f>
        <v/>
      </c>
      <c r="L533" t="str">
        <f t="shared" ca="1" si="35"/>
        <v/>
      </c>
    </row>
    <row r="534" spans="2:12" x14ac:dyDescent="0.25">
      <c r="B534" t="str">
        <f t="shared" ca="1" si="33"/>
        <v/>
      </c>
      <c r="C534" t="str">
        <f t="shared" ca="1" si="32"/>
        <v/>
      </c>
      <c r="D534" s="156" t="str">
        <f t="array" aca="1" ref="D534" ca="1">IFERROR(IF(B534&lt;&gt;"",IF(OR(EXACT(OFFSET(Metadata!$A$1,0,0,Metadata!Metadata_Table_Length,1),C534)),1,""),""),"")</f>
        <v/>
      </c>
      <c r="E534" s="163" t="str">
        <f t="array" aca="1" ref="E534" ca="1">IF(B534&lt;&gt;"",IF(D534=1,OFFSET(Metadata!$B$1,MIN(IF(OFFSET(Metadata!$A$1,0,0,Metadata!Metadata_Table_Length,1)=C534,ROW(OFFSET(Metadata!$A$1,0,0,Metadata!Metadata_Table_Length,1))-1,"")),0),OFFSET(Metadata!$B$1,MIN(IF(OFFSET(Metadata!$A$1,0,0,Metadata!Metadata_Table_Length,1)=SUBSTITUTE(C534,"rawdatafilename","originalfilename"),ROW(OFFSET(Metadata!$A$1,0,0,Metadata!Metadata_Table_Length,1))-1,"")),0)),"")</f>
        <v/>
      </c>
      <c r="F534" t="str">
        <f t="shared" ca="1" si="34"/>
        <v/>
      </c>
      <c r="G534" t="str">
        <f t="array" aca="1" ref="G534" ca="1">IF(B534&lt;&gt;"",OFFSET(Metadata!$B$1,MIN(IF(OFFSET(Metadata!$A$1,0,0,Metadata!Metadata_Table_Length,1)=SUBSTITUTE(C534,"rawdatafilename","partnumber"),ROW(OFFSET(Metadata!$A$1,0,0,Metadata!Metadata_Table_Length,1))-1,"")),0),"")</f>
        <v/>
      </c>
      <c r="H534" t="str">
        <f t="array" aca="1" ref="H534" ca="1">IF(B534&lt;&gt;"",OFFSET(Metadata!$B$1,MIN(IF(OFFSET(Metadata!$A$1,0,0,Metadata!Metadata_Table_Length,1)=SUBSTITUTE(C534,"rawdatafilename","original_count"),ROW(OFFSET(Metadata!$A$1,0,0,Metadata!Metadata_Table_Length,1))-1,"")),0),"")</f>
        <v/>
      </c>
      <c r="I534" t="str">
        <f t="array" aca="1" ref="I534" ca="1">IF(B534&lt;&gt;"",OFFSET(Metadata!$B$1,MIN(IF(OFFSET(Metadata!$A$1,0,0,Metadata!Metadata_Table_Length,1)=SUBSTITUTE(C534,"rawdatafilename","count"),ROW(OFFSET(Metadata!$A$1,0,0,Metadata!Metadata_Table_Length,1))-1,"")),0),"")</f>
        <v/>
      </c>
      <c r="J534" t="str">
        <f t="array" aca="1" ref="J534" ca="1">IF(AND(G534&lt;&gt;"",G534&lt;&gt;G533),MAX(IF(G$2:G$2001=G534,H$2:H$2001,"")),"")</f>
        <v/>
      </c>
      <c r="K534" t="str">
        <f t="array" aca="1" ref="K534" ca="1">IF(AND(G534&lt;&gt;"",G534&lt;&gt;G533),MAX(IF(G$2:G$2001=G534,I$2:I$2001,"")),"")</f>
        <v/>
      </c>
      <c r="L534" t="str">
        <f t="shared" ca="1" si="35"/>
        <v/>
      </c>
    </row>
    <row r="535" spans="2:12" x14ac:dyDescent="0.25">
      <c r="B535" t="str">
        <f t="shared" ca="1" si="33"/>
        <v/>
      </c>
      <c r="C535" t="str">
        <f t="shared" ca="1" si="32"/>
        <v/>
      </c>
      <c r="D535" s="156" t="str">
        <f t="array" aca="1" ref="D535" ca="1">IFERROR(IF(B535&lt;&gt;"",IF(OR(EXACT(OFFSET(Metadata!$A$1,0,0,Metadata!Metadata_Table_Length,1),C535)),1,""),""),"")</f>
        <v/>
      </c>
      <c r="E535" s="163" t="str">
        <f t="array" aca="1" ref="E535" ca="1">IF(B535&lt;&gt;"",IF(D535=1,OFFSET(Metadata!$B$1,MIN(IF(OFFSET(Metadata!$A$1,0,0,Metadata!Metadata_Table_Length,1)=C535,ROW(OFFSET(Metadata!$A$1,0,0,Metadata!Metadata_Table_Length,1))-1,"")),0),OFFSET(Metadata!$B$1,MIN(IF(OFFSET(Metadata!$A$1,0,0,Metadata!Metadata_Table_Length,1)=SUBSTITUTE(C535,"rawdatafilename","originalfilename"),ROW(OFFSET(Metadata!$A$1,0,0,Metadata!Metadata_Table_Length,1))-1,"")),0)),"")</f>
        <v/>
      </c>
      <c r="F535" t="str">
        <f t="shared" ca="1" si="34"/>
        <v/>
      </c>
      <c r="G535" t="str">
        <f t="array" aca="1" ref="G535" ca="1">IF(B535&lt;&gt;"",OFFSET(Metadata!$B$1,MIN(IF(OFFSET(Metadata!$A$1,0,0,Metadata!Metadata_Table_Length,1)=SUBSTITUTE(C535,"rawdatafilename","partnumber"),ROW(OFFSET(Metadata!$A$1,0,0,Metadata!Metadata_Table_Length,1))-1,"")),0),"")</f>
        <v/>
      </c>
      <c r="H535" t="str">
        <f t="array" aca="1" ref="H535" ca="1">IF(B535&lt;&gt;"",OFFSET(Metadata!$B$1,MIN(IF(OFFSET(Metadata!$A$1,0,0,Metadata!Metadata_Table_Length,1)=SUBSTITUTE(C535,"rawdatafilename","original_count"),ROW(OFFSET(Metadata!$A$1,0,0,Metadata!Metadata_Table_Length,1))-1,"")),0),"")</f>
        <v/>
      </c>
      <c r="I535" t="str">
        <f t="array" aca="1" ref="I535" ca="1">IF(B535&lt;&gt;"",OFFSET(Metadata!$B$1,MIN(IF(OFFSET(Metadata!$A$1,0,0,Metadata!Metadata_Table_Length,1)=SUBSTITUTE(C535,"rawdatafilename","count"),ROW(OFFSET(Metadata!$A$1,0,0,Metadata!Metadata_Table_Length,1))-1,"")),0),"")</f>
        <v/>
      </c>
      <c r="J535" t="str">
        <f t="array" aca="1" ref="J535" ca="1">IF(AND(G535&lt;&gt;"",G535&lt;&gt;G534),MAX(IF(G$2:G$2001=G535,H$2:H$2001,"")),"")</f>
        <v/>
      </c>
      <c r="K535" t="str">
        <f t="array" aca="1" ref="K535" ca="1">IF(AND(G535&lt;&gt;"",G535&lt;&gt;G534),MAX(IF(G$2:G$2001=G535,I$2:I$2001,"")),"")</f>
        <v/>
      </c>
      <c r="L535" t="str">
        <f t="shared" ca="1" si="35"/>
        <v/>
      </c>
    </row>
    <row r="536" spans="2:12" x14ac:dyDescent="0.25">
      <c r="B536" t="str">
        <f t="shared" ca="1" si="33"/>
        <v/>
      </c>
      <c r="C536" t="str">
        <f t="shared" ca="1" si="32"/>
        <v/>
      </c>
      <c r="D536" s="156" t="str">
        <f t="array" aca="1" ref="D536" ca="1">IFERROR(IF(B536&lt;&gt;"",IF(OR(EXACT(OFFSET(Metadata!$A$1,0,0,Metadata!Metadata_Table_Length,1),C536)),1,""),""),"")</f>
        <v/>
      </c>
      <c r="E536" s="163" t="str">
        <f t="array" aca="1" ref="E536" ca="1">IF(B536&lt;&gt;"",IF(D536=1,OFFSET(Metadata!$B$1,MIN(IF(OFFSET(Metadata!$A$1,0,0,Metadata!Metadata_Table_Length,1)=C536,ROW(OFFSET(Metadata!$A$1,0,0,Metadata!Metadata_Table_Length,1))-1,"")),0),OFFSET(Metadata!$B$1,MIN(IF(OFFSET(Metadata!$A$1,0,0,Metadata!Metadata_Table_Length,1)=SUBSTITUTE(C536,"rawdatafilename","originalfilename"),ROW(OFFSET(Metadata!$A$1,0,0,Metadata!Metadata_Table_Length,1))-1,"")),0)),"")</f>
        <v/>
      </c>
      <c r="F536" t="str">
        <f t="shared" ca="1" si="34"/>
        <v/>
      </c>
      <c r="G536" t="str">
        <f t="array" aca="1" ref="G536" ca="1">IF(B536&lt;&gt;"",OFFSET(Metadata!$B$1,MIN(IF(OFFSET(Metadata!$A$1,0,0,Metadata!Metadata_Table_Length,1)=SUBSTITUTE(C536,"rawdatafilename","partnumber"),ROW(OFFSET(Metadata!$A$1,0,0,Metadata!Metadata_Table_Length,1))-1,"")),0),"")</f>
        <v/>
      </c>
      <c r="H536" t="str">
        <f t="array" aca="1" ref="H536" ca="1">IF(B536&lt;&gt;"",OFFSET(Metadata!$B$1,MIN(IF(OFFSET(Metadata!$A$1,0,0,Metadata!Metadata_Table_Length,1)=SUBSTITUTE(C536,"rawdatafilename","original_count"),ROW(OFFSET(Metadata!$A$1,0,0,Metadata!Metadata_Table_Length,1))-1,"")),0),"")</f>
        <v/>
      </c>
      <c r="I536" t="str">
        <f t="array" aca="1" ref="I536" ca="1">IF(B536&lt;&gt;"",OFFSET(Metadata!$B$1,MIN(IF(OFFSET(Metadata!$A$1,0,0,Metadata!Metadata_Table_Length,1)=SUBSTITUTE(C536,"rawdatafilename","count"),ROW(OFFSET(Metadata!$A$1,0,0,Metadata!Metadata_Table_Length,1))-1,"")),0),"")</f>
        <v/>
      </c>
      <c r="J536" t="str">
        <f t="array" aca="1" ref="J536" ca="1">IF(AND(G536&lt;&gt;"",G536&lt;&gt;G535),MAX(IF(G$2:G$2001=G536,H$2:H$2001,"")),"")</f>
        <v/>
      </c>
      <c r="K536" t="str">
        <f t="array" aca="1" ref="K536" ca="1">IF(AND(G536&lt;&gt;"",G536&lt;&gt;G535),MAX(IF(G$2:G$2001=G536,I$2:I$2001,"")),"")</f>
        <v/>
      </c>
      <c r="L536" t="str">
        <f t="shared" ca="1" si="35"/>
        <v/>
      </c>
    </row>
    <row r="537" spans="2:12" x14ac:dyDescent="0.25">
      <c r="B537" t="str">
        <f t="shared" ca="1" si="33"/>
        <v/>
      </c>
      <c r="C537" t="str">
        <f t="shared" ca="1" si="32"/>
        <v/>
      </c>
      <c r="D537" s="156" t="str">
        <f t="array" aca="1" ref="D537" ca="1">IFERROR(IF(B537&lt;&gt;"",IF(OR(EXACT(OFFSET(Metadata!$A$1,0,0,Metadata!Metadata_Table_Length,1),C537)),1,""),""),"")</f>
        <v/>
      </c>
      <c r="E537" s="163" t="str">
        <f t="array" aca="1" ref="E537" ca="1">IF(B537&lt;&gt;"",IF(D537=1,OFFSET(Metadata!$B$1,MIN(IF(OFFSET(Metadata!$A$1,0,0,Metadata!Metadata_Table_Length,1)=C537,ROW(OFFSET(Metadata!$A$1,0,0,Metadata!Metadata_Table_Length,1))-1,"")),0),OFFSET(Metadata!$B$1,MIN(IF(OFFSET(Metadata!$A$1,0,0,Metadata!Metadata_Table_Length,1)=SUBSTITUTE(C537,"rawdatafilename","originalfilename"),ROW(OFFSET(Metadata!$A$1,0,0,Metadata!Metadata_Table_Length,1))-1,"")),0)),"")</f>
        <v/>
      </c>
      <c r="F537" t="str">
        <f t="shared" ca="1" si="34"/>
        <v/>
      </c>
      <c r="G537" t="str">
        <f t="array" aca="1" ref="G537" ca="1">IF(B537&lt;&gt;"",OFFSET(Metadata!$B$1,MIN(IF(OFFSET(Metadata!$A$1,0,0,Metadata!Metadata_Table_Length,1)=SUBSTITUTE(C537,"rawdatafilename","partnumber"),ROW(OFFSET(Metadata!$A$1,0,0,Metadata!Metadata_Table_Length,1))-1,"")),0),"")</f>
        <v/>
      </c>
      <c r="H537" t="str">
        <f t="array" aca="1" ref="H537" ca="1">IF(B537&lt;&gt;"",OFFSET(Metadata!$B$1,MIN(IF(OFFSET(Metadata!$A$1,0,0,Metadata!Metadata_Table_Length,1)=SUBSTITUTE(C537,"rawdatafilename","original_count"),ROW(OFFSET(Metadata!$A$1,0,0,Metadata!Metadata_Table_Length,1))-1,"")),0),"")</f>
        <v/>
      </c>
      <c r="I537" t="str">
        <f t="array" aca="1" ref="I537" ca="1">IF(B537&lt;&gt;"",OFFSET(Metadata!$B$1,MIN(IF(OFFSET(Metadata!$A$1,0,0,Metadata!Metadata_Table_Length,1)=SUBSTITUTE(C537,"rawdatafilename","count"),ROW(OFFSET(Metadata!$A$1,0,0,Metadata!Metadata_Table_Length,1))-1,"")),0),"")</f>
        <v/>
      </c>
      <c r="J537" t="str">
        <f t="array" aca="1" ref="J537" ca="1">IF(AND(G537&lt;&gt;"",G537&lt;&gt;G536),MAX(IF(G$2:G$2001=G537,H$2:H$2001,"")),"")</f>
        <v/>
      </c>
      <c r="K537" t="str">
        <f t="array" aca="1" ref="K537" ca="1">IF(AND(G537&lt;&gt;"",G537&lt;&gt;G536),MAX(IF(G$2:G$2001=G537,I$2:I$2001,"")),"")</f>
        <v/>
      </c>
      <c r="L537" t="str">
        <f t="shared" ca="1" si="35"/>
        <v/>
      </c>
    </row>
    <row r="538" spans="2:12" x14ac:dyDescent="0.25">
      <c r="B538" t="str">
        <f t="shared" ca="1" si="33"/>
        <v/>
      </c>
      <c r="C538" t="str">
        <f t="shared" ca="1" si="32"/>
        <v/>
      </c>
      <c r="D538" s="156" t="str">
        <f t="array" aca="1" ref="D538" ca="1">IFERROR(IF(B538&lt;&gt;"",IF(OR(EXACT(OFFSET(Metadata!$A$1,0,0,Metadata!Metadata_Table_Length,1),C538)),1,""),""),"")</f>
        <v/>
      </c>
      <c r="E538" s="163" t="str">
        <f t="array" aca="1" ref="E538" ca="1">IF(B538&lt;&gt;"",IF(D538=1,OFFSET(Metadata!$B$1,MIN(IF(OFFSET(Metadata!$A$1,0,0,Metadata!Metadata_Table_Length,1)=C538,ROW(OFFSET(Metadata!$A$1,0,0,Metadata!Metadata_Table_Length,1))-1,"")),0),OFFSET(Metadata!$B$1,MIN(IF(OFFSET(Metadata!$A$1,0,0,Metadata!Metadata_Table_Length,1)=SUBSTITUTE(C538,"rawdatafilename","originalfilename"),ROW(OFFSET(Metadata!$A$1,0,0,Metadata!Metadata_Table_Length,1))-1,"")),0)),"")</f>
        <v/>
      </c>
      <c r="F538" t="str">
        <f t="shared" ca="1" si="34"/>
        <v/>
      </c>
      <c r="G538" t="str">
        <f t="array" aca="1" ref="G538" ca="1">IF(B538&lt;&gt;"",OFFSET(Metadata!$B$1,MIN(IF(OFFSET(Metadata!$A$1,0,0,Metadata!Metadata_Table_Length,1)=SUBSTITUTE(C538,"rawdatafilename","partnumber"),ROW(OFFSET(Metadata!$A$1,0,0,Metadata!Metadata_Table_Length,1))-1,"")),0),"")</f>
        <v/>
      </c>
      <c r="H538" t="str">
        <f t="array" aca="1" ref="H538" ca="1">IF(B538&lt;&gt;"",OFFSET(Metadata!$B$1,MIN(IF(OFFSET(Metadata!$A$1,0,0,Metadata!Metadata_Table_Length,1)=SUBSTITUTE(C538,"rawdatafilename","original_count"),ROW(OFFSET(Metadata!$A$1,0,0,Metadata!Metadata_Table_Length,1))-1,"")),0),"")</f>
        <v/>
      </c>
      <c r="I538" t="str">
        <f t="array" aca="1" ref="I538" ca="1">IF(B538&lt;&gt;"",OFFSET(Metadata!$B$1,MIN(IF(OFFSET(Metadata!$A$1,0,0,Metadata!Metadata_Table_Length,1)=SUBSTITUTE(C538,"rawdatafilename","count"),ROW(OFFSET(Metadata!$A$1,0,0,Metadata!Metadata_Table_Length,1))-1,"")),0),"")</f>
        <v/>
      </c>
      <c r="J538" t="str">
        <f t="array" aca="1" ref="J538" ca="1">IF(AND(G538&lt;&gt;"",G538&lt;&gt;G537),MAX(IF(G$2:G$2001=G538,H$2:H$2001,"")),"")</f>
        <v/>
      </c>
      <c r="K538" t="str">
        <f t="array" aca="1" ref="K538" ca="1">IF(AND(G538&lt;&gt;"",G538&lt;&gt;G537),MAX(IF(G$2:G$2001=G538,I$2:I$2001,"")),"")</f>
        <v/>
      </c>
      <c r="L538" t="str">
        <f t="shared" ca="1" si="35"/>
        <v/>
      </c>
    </row>
    <row r="539" spans="2:12" x14ac:dyDescent="0.25">
      <c r="B539" t="str">
        <f t="shared" ca="1" si="33"/>
        <v/>
      </c>
      <c r="C539" t="str">
        <f t="shared" ca="1" si="32"/>
        <v/>
      </c>
      <c r="D539" s="156" t="str">
        <f t="array" aca="1" ref="D539" ca="1">IFERROR(IF(B539&lt;&gt;"",IF(OR(EXACT(OFFSET(Metadata!$A$1,0,0,Metadata!Metadata_Table_Length,1),C539)),1,""),""),"")</f>
        <v/>
      </c>
      <c r="E539" s="163" t="str">
        <f t="array" aca="1" ref="E539" ca="1">IF(B539&lt;&gt;"",IF(D539=1,OFFSET(Metadata!$B$1,MIN(IF(OFFSET(Metadata!$A$1,0,0,Metadata!Metadata_Table_Length,1)=C539,ROW(OFFSET(Metadata!$A$1,0,0,Metadata!Metadata_Table_Length,1))-1,"")),0),OFFSET(Metadata!$B$1,MIN(IF(OFFSET(Metadata!$A$1,0,0,Metadata!Metadata_Table_Length,1)=SUBSTITUTE(C539,"rawdatafilename","originalfilename"),ROW(OFFSET(Metadata!$A$1,0,0,Metadata!Metadata_Table_Length,1))-1,"")),0)),"")</f>
        <v/>
      </c>
      <c r="F539" t="str">
        <f t="shared" ca="1" si="34"/>
        <v/>
      </c>
      <c r="G539" t="str">
        <f t="array" aca="1" ref="G539" ca="1">IF(B539&lt;&gt;"",OFFSET(Metadata!$B$1,MIN(IF(OFFSET(Metadata!$A$1,0,0,Metadata!Metadata_Table_Length,1)=SUBSTITUTE(C539,"rawdatafilename","partnumber"),ROW(OFFSET(Metadata!$A$1,0,0,Metadata!Metadata_Table_Length,1))-1,"")),0),"")</f>
        <v/>
      </c>
      <c r="H539" t="str">
        <f t="array" aca="1" ref="H539" ca="1">IF(B539&lt;&gt;"",OFFSET(Metadata!$B$1,MIN(IF(OFFSET(Metadata!$A$1,0,0,Metadata!Metadata_Table_Length,1)=SUBSTITUTE(C539,"rawdatafilename","original_count"),ROW(OFFSET(Metadata!$A$1,0,0,Metadata!Metadata_Table_Length,1))-1,"")),0),"")</f>
        <v/>
      </c>
      <c r="I539" t="str">
        <f t="array" aca="1" ref="I539" ca="1">IF(B539&lt;&gt;"",OFFSET(Metadata!$B$1,MIN(IF(OFFSET(Metadata!$A$1,0,0,Metadata!Metadata_Table_Length,1)=SUBSTITUTE(C539,"rawdatafilename","count"),ROW(OFFSET(Metadata!$A$1,0,0,Metadata!Metadata_Table_Length,1))-1,"")),0),"")</f>
        <v/>
      </c>
      <c r="J539" t="str">
        <f t="array" aca="1" ref="J539" ca="1">IF(AND(G539&lt;&gt;"",G539&lt;&gt;G538),MAX(IF(G$2:G$2001=G539,H$2:H$2001,"")),"")</f>
        <v/>
      </c>
      <c r="K539" t="str">
        <f t="array" aca="1" ref="K539" ca="1">IF(AND(G539&lt;&gt;"",G539&lt;&gt;G538),MAX(IF(G$2:G$2001=G539,I$2:I$2001,"")),"")</f>
        <v/>
      </c>
      <c r="L539" t="str">
        <f t="shared" ca="1" si="35"/>
        <v/>
      </c>
    </row>
    <row r="540" spans="2:12" x14ac:dyDescent="0.25">
      <c r="B540" t="str">
        <f t="shared" ca="1" si="33"/>
        <v/>
      </c>
      <c r="C540" t="str">
        <f t="shared" ca="1" si="32"/>
        <v/>
      </c>
      <c r="D540" s="156" t="str">
        <f t="array" aca="1" ref="D540" ca="1">IFERROR(IF(B540&lt;&gt;"",IF(OR(EXACT(OFFSET(Metadata!$A$1,0,0,Metadata!Metadata_Table_Length,1),C540)),1,""),""),"")</f>
        <v/>
      </c>
      <c r="E540" s="163" t="str">
        <f t="array" aca="1" ref="E540" ca="1">IF(B540&lt;&gt;"",IF(D540=1,OFFSET(Metadata!$B$1,MIN(IF(OFFSET(Metadata!$A$1,0,0,Metadata!Metadata_Table_Length,1)=C540,ROW(OFFSET(Metadata!$A$1,0,0,Metadata!Metadata_Table_Length,1))-1,"")),0),OFFSET(Metadata!$B$1,MIN(IF(OFFSET(Metadata!$A$1,0,0,Metadata!Metadata_Table_Length,1)=SUBSTITUTE(C540,"rawdatafilename","originalfilename"),ROW(OFFSET(Metadata!$A$1,0,0,Metadata!Metadata_Table_Length,1))-1,"")),0)),"")</f>
        <v/>
      </c>
      <c r="F540" t="str">
        <f t="shared" ca="1" si="34"/>
        <v/>
      </c>
      <c r="G540" t="str">
        <f t="array" aca="1" ref="G540" ca="1">IF(B540&lt;&gt;"",OFFSET(Metadata!$B$1,MIN(IF(OFFSET(Metadata!$A$1,0,0,Metadata!Metadata_Table_Length,1)=SUBSTITUTE(C540,"rawdatafilename","partnumber"),ROW(OFFSET(Metadata!$A$1,0,0,Metadata!Metadata_Table_Length,1))-1,"")),0),"")</f>
        <v/>
      </c>
      <c r="H540" t="str">
        <f t="array" aca="1" ref="H540" ca="1">IF(B540&lt;&gt;"",OFFSET(Metadata!$B$1,MIN(IF(OFFSET(Metadata!$A$1,0,0,Metadata!Metadata_Table_Length,1)=SUBSTITUTE(C540,"rawdatafilename","original_count"),ROW(OFFSET(Metadata!$A$1,0,0,Metadata!Metadata_Table_Length,1))-1,"")),0),"")</f>
        <v/>
      </c>
      <c r="I540" t="str">
        <f t="array" aca="1" ref="I540" ca="1">IF(B540&lt;&gt;"",OFFSET(Metadata!$B$1,MIN(IF(OFFSET(Metadata!$A$1,0,0,Metadata!Metadata_Table_Length,1)=SUBSTITUTE(C540,"rawdatafilename","count"),ROW(OFFSET(Metadata!$A$1,0,0,Metadata!Metadata_Table_Length,1))-1,"")),0),"")</f>
        <v/>
      </c>
      <c r="J540" t="str">
        <f t="array" aca="1" ref="J540" ca="1">IF(AND(G540&lt;&gt;"",G540&lt;&gt;G539),MAX(IF(G$2:G$2001=G540,H$2:H$2001,"")),"")</f>
        <v/>
      </c>
      <c r="K540" t="str">
        <f t="array" aca="1" ref="K540" ca="1">IF(AND(G540&lt;&gt;"",G540&lt;&gt;G539),MAX(IF(G$2:G$2001=G540,I$2:I$2001,"")),"")</f>
        <v/>
      </c>
      <c r="L540" t="str">
        <f t="shared" ca="1" si="35"/>
        <v/>
      </c>
    </row>
    <row r="541" spans="2:12" x14ac:dyDescent="0.25">
      <c r="B541" t="str">
        <f t="shared" ca="1" si="33"/>
        <v/>
      </c>
      <c r="C541" t="str">
        <f t="shared" ca="1" si="32"/>
        <v/>
      </c>
      <c r="D541" s="156" t="str">
        <f t="array" aca="1" ref="D541" ca="1">IFERROR(IF(B541&lt;&gt;"",IF(OR(EXACT(OFFSET(Metadata!$A$1,0,0,Metadata!Metadata_Table_Length,1),C541)),1,""),""),"")</f>
        <v/>
      </c>
      <c r="E541" s="163" t="str">
        <f t="array" aca="1" ref="E541" ca="1">IF(B541&lt;&gt;"",IF(D541=1,OFFSET(Metadata!$B$1,MIN(IF(OFFSET(Metadata!$A$1,0,0,Metadata!Metadata_Table_Length,1)=C541,ROW(OFFSET(Metadata!$A$1,0,0,Metadata!Metadata_Table_Length,1))-1,"")),0),OFFSET(Metadata!$B$1,MIN(IF(OFFSET(Metadata!$A$1,0,0,Metadata!Metadata_Table_Length,1)=SUBSTITUTE(C541,"rawdatafilename","originalfilename"),ROW(OFFSET(Metadata!$A$1,0,0,Metadata!Metadata_Table_Length,1))-1,"")),0)),"")</f>
        <v/>
      </c>
      <c r="F541" t="str">
        <f t="shared" ca="1" si="34"/>
        <v/>
      </c>
      <c r="G541" t="str">
        <f t="array" aca="1" ref="G541" ca="1">IF(B541&lt;&gt;"",OFFSET(Metadata!$B$1,MIN(IF(OFFSET(Metadata!$A$1,0,0,Metadata!Metadata_Table_Length,1)=SUBSTITUTE(C541,"rawdatafilename","partnumber"),ROW(OFFSET(Metadata!$A$1,0,0,Metadata!Metadata_Table_Length,1))-1,"")),0),"")</f>
        <v/>
      </c>
      <c r="H541" t="str">
        <f t="array" aca="1" ref="H541" ca="1">IF(B541&lt;&gt;"",OFFSET(Metadata!$B$1,MIN(IF(OFFSET(Metadata!$A$1,0,0,Metadata!Metadata_Table_Length,1)=SUBSTITUTE(C541,"rawdatafilename","original_count"),ROW(OFFSET(Metadata!$A$1,0,0,Metadata!Metadata_Table_Length,1))-1,"")),0),"")</f>
        <v/>
      </c>
      <c r="I541" t="str">
        <f t="array" aca="1" ref="I541" ca="1">IF(B541&lt;&gt;"",OFFSET(Metadata!$B$1,MIN(IF(OFFSET(Metadata!$A$1,0,0,Metadata!Metadata_Table_Length,1)=SUBSTITUTE(C541,"rawdatafilename","count"),ROW(OFFSET(Metadata!$A$1,0,0,Metadata!Metadata_Table_Length,1))-1,"")),0),"")</f>
        <v/>
      </c>
      <c r="J541" t="str">
        <f t="array" aca="1" ref="J541" ca="1">IF(AND(G541&lt;&gt;"",G541&lt;&gt;G540),MAX(IF(G$2:G$2001=G541,H$2:H$2001,"")),"")</f>
        <v/>
      </c>
      <c r="K541" t="str">
        <f t="array" aca="1" ref="K541" ca="1">IF(AND(G541&lt;&gt;"",G541&lt;&gt;G540),MAX(IF(G$2:G$2001=G541,I$2:I$2001,"")),"")</f>
        <v/>
      </c>
      <c r="L541" t="str">
        <f t="shared" ca="1" si="35"/>
        <v/>
      </c>
    </row>
    <row r="542" spans="2:12" x14ac:dyDescent="0.25">
      <c r="B542" t="str">
        <f t="shared" ca="1" si="33"/>
        <v/>
      </c>
      <c r="C542" t="str">
        <f t="shared" ca="1" si="32"/>
        <v/>
      </c>
      <c r="D542" s="156" t="str">
        <f t="array" aca="1" ref="D542" ca="1">IFERROR(IF(B542&lt;&gt;"",IF(OR(EXACT(OFFSET(Metadata!$A$1,0,0,Metadata!Metadata_Table_Length,1),C542)),1,""),""),"")</f>
        <v/>
      </c>
      <c r="E542" s="163" t="str">
        <f t="array" aca="1" ref="E542" ca="1">IF(B542&lt;&gt;"",IF(D542=1,OFFSET(Metadata!$B$1,MIN(IF(OFFSET(Metadata!$A$1,0,0,Metadata!Metadata_Table_Length,1)=C542,ROW(OFFSET(Metadata!$A$1,0,0,Metadata!Metadata_Table_Length,1))-1,"")),0),OFFSET(Metadata!$B$1,MIN(IF(OFFSET(Metadata!$A$1,0,0,Metadata!Metadata_Table_Length,1)=SUBSTITUTE(C542,"rawdatafilename","originalfilename"),ROW(OFFSET(Metadata!$A$1,0,0,Metadata!Metadata_Table_Length,1))-1,"")),0)),"")</f>
        <v/>
      </c>
      <c r="F542" t="str">
        <f t="shared" ca="1" si="34"/>
        <v/>
      </c>
      <c r="G542" t="str">
        <f t="array" aca="1" ref="G542" ca="1">IF(B542&lt;&gt;"",OFFSET(Metadata!$B$1,MIN(IF(OFFSET(Metadata!$A$1,0,0,Metadata!Metadata_Table_Length,1)=SUBSTITUTE(C542,"rawdatafilename","partnumber"),ROW(OFFSET(Metadata!$A$1,0,0,Metadata!Metadata_Table_Length,1))-1,"")),0),"")</f>
        <v/>
      </c>
      <c r="H542" t="str">
        <f t="array" aca="1" ref="H542" ca="1">IF(B542&lt;&gt;"",OFFSET(Metadata!$B$1,MIN(IF(OFFSET(Metadata!$A$1,0,0,Metadata!Metadata_Table_Length,1)=SUBSTITUTE(C542,"rawdatafilename","original_count"),ROW(OFFSET(Metadata!$A$1,0,0,Metadata!Metadata_Table_Length,1))-1,"")),0),"")</f>
        <v/>
      </c>
      <c r="I542" t="str">
        <f t="array" aca="1" ref="I542" ca="1">IF(B542&lt;&gt;"",OFFSET(Metadata!$B$1,MIN(IF(OFFSET(Metadata!$A$1,0,0,Metadata!Metadata_Table_Length,1)=SUBSTITUTE(C542,"rawdatafilename","count"),ROW(OFFSET(Metadata!$A$1,0,0,Metadata!Metadata_Table_Length,1))-1,"")),0),"")</f>
        <v/>
      </c>
      <c r="J542" t="str">
        <f t="array" aca="1" ref="J542" ca="1">IF(AND(G542&lt;&gt;"",G542&lt;&gt;G541),MAX(IF(G$2:G$2001=G542,H$2:H$2001,"")),"")</f>
        <v/>
      </c>
      <c r="K542" t="str">
        <f t="array" aca="1" ref="K542" ca="1">IF(AND(G542&lt;&gt;"",G542&lt;&gt;G541),MAX(IF(G$2:G$2001=G542,I$2:I$2001,"")),"")</f>
        <v/>
      </c>
      <c r="L542" t="str">
        <f t="shared" ca="1" si="35"/>
        <v/>
      </c>
    </row>
    <row r="543" spans="2:12" x14ac:dyDescent="0.25">
      <c r="B543" t="str">
        <f t="shared" ca="1" si="33"/>
        <v/>
      </c>
      <c r="C543" t="str">
        <f t="shared" ca="1" si="32"/>
        <v/>
      </c>
      <c r="D543" s="156" t="str">
        <f t="array" aca="1" ref="D543" ca="1">IFERROR(IF(B543&lt;&gt;"",IF(OR(EXACT(OFFSET(Metadata!$A$1,0,0,Metadata!Metadata_Table_Length,1),C543)),1,""),""),"")</f>
        <v/>
      </c>
      <c r="E543" s="163" t="str">
        <f t="array" aca="1" ref="E543" ca="1">IF(B543&lt;&gt;"",IF(D543=1,OFFSET(Metadata!$B$1,MIN(IF(OFFSET(Metadata!$A$1,0,0,Metadata!Metadata_Table_Length,1)=C543,ROW(OFFSET(Metadata!$A$1,0,0,Metadata!Metadata_Table_Length,1))-1,"")),0),OFFSET(Metadata!$B$1,MIN(IF(OFFSET(Metadata!$A$1,0,0,Metadata!Metadata_Table_Length,1)=SUBSTITUTE(C543,"rawdatafilename","originalfilename"),ROW(OFFSET(Metadata!$A$1,0,0,Metadata!Metadata_Table_Length,1))-1,"")),0)),"")</f>
        <v/>
      </c>
      <c r="F543" t="str">
        <f t="shared" ca="1" si="34"/>
        <v/>
      </c>
      <c r="G543" t="str">
        <f t="array" aca="1" ref="G543" ca="1">IF(B543&lt;&gt;"",OFFSET(Metadata!$B$1,MIN(IF(OFFSET(Metadata!$A$1,0,0,Metadata!Metadata_Table_Length,1)=SUBSTITUTE(C543,"rawdatafilename","partnumber"),ROW(OFFSET(Metadata!$A$1,0,0,Metadata!Metadata_Table_Length,1))-1,"")),0),"")</f>
        <v/>
      </c>
      <c r="H543" t="str">
        <f t="array" aca="1" ref="H543" ca="1">IF(B543&lt;&gt;"",OFFSET(Metadata!$B$1,MIN(IF(OFFSET(Metadata!$A$1,0,0,Metadata!Metadata_Table_Length,1)=SUBSTITUTE(C543,"rawdatafilename","original_count"),ROW(OFFSET(Metadata!$A$1,0,0,Metadata!Metadata_Table_Length,1))-1,"")),0),"")</f>
        <v/>
      </c>
      <c r="I543" t="str">
        <f t="array" aca="1" ref="I543" ca="1">IF(B543&lt;&gt;"",OFFSET(Metadata!$B$1,MIN(IF(OFFSET(Metadata!$A$1,0,0,Metadata!Metadata_Table_Length,1)=SUBSTITUTE(C543,"rawdatafilename","count"),ROW(OFFSET(Metadata!$A$1,0,0,Metadata!Metadata_Table_Length,1))-1,"")),0),"")</f>
        <v/>
      </c>
      <c r="J543" t="str">
        <f t="array" aca="1" ref="J543" ca="1">IF(AND(G543&lt;&gt;"",G543&lt;&gt;G542),MAX(IF(G$2:G$2001=G543,H$2:H$2001,"")),"")</f>
        <v/>
      </c>
      <c r="K543" t="str">
        <f t="array" aca="1" ref="K543" ca="1">IF(AND(G543&lt;&gt;"",G543&lt;&gt;G542),MAX(IF(G$2:G$2001=G543,I$2:I$2001,"")),"")</f>
        <v/>
      </c>
      <c r="L543" t="str">
        <f t="shared" ca="1" si="35"/>
        <v/>
      </c>
    </row>
    <row r="544" spans="2:12" x14ac:dyDescent="0.25">
      <c r="B544" t="str">
        <f t="shared" ca="1" si="33"/>
        <v/>
      </c>
      <c r="C544" t="str">
        <f t="shared" ca="1" si="32"/>
        <v/>
      </c>
      <c r="D544" s="156" t="str">
        <f t="array" aca="1" ref="D544" ca="1">IFERROR(IF(B544&lt;&gt;"",IF(OR(EXACT(OFFSET(Metadata!$A$1,0,0,Metadata!Metadata_Table_Length,1),C544)),1,""),""),"")</f>
        <v/>
      </c>
      <c r="E544" s="163" t="str">
        <f t="array" aca="1" ref="E544" ca="1">IF(B544&lt;&gt;"",IF(D544=1,OFFSET(Metadata!$B$1,MIN(IF(OFFSET(Metadata!$A$1,0,0,Metadata!Metadata_Table_Length,1)=C544,ROW(OFFSET(Metadata!$A$1,0,0,Metadata!Metadata_Table_Length,1))-1,"")),0),OFFSET(Metadata!$B$1,MIN(IF(OFFSET(Metadata!$A$1,0,0,Metadata!Metadata_Table_Length,1)=SUBSTITUTE(C544,"rawdatafilename","originalfilename"),ROW(OFFSET(Metadata!$A$1,0,0,Metadata!Metadata_Table_Length,1))-1,"")),0)),"")</f>
        <v/>
      </c>
      <c r="F544" t="str">
        <f t="shared" ca="1" si="34"/>
        <v/>
      </c>
      <c r="G544" t="str">
        <f t="array" aca="1" ref="G544" ca="1">IF(B544&lt;&gt;"",OFFSET(Metadata!$B$1,MIN(IF(OFFSET(Metadata!$A$1,0,0,Metadata!Metadata_Table_Length,1)=SUBSTITUTE(C544,"rawdatafilename","partnumber"),ROW(OFFSET(Metadata!$A$1,0,0,Metadata!Metadata_Table_Length,1))-1,"")),0),"")</f>
        <v/>
      </c>
      <c r="H544" t="str">
        <f t="array" aca="1" ref="H544" ca="1">IF(B544&lt;&gt;"",OFFSET(Metadata!$B$1,MIN(IF(OFFSET(Metadata!$A$1,0,0,Metadata!Metadata_Table_Length,1)=SUBSTITUTE(C544,"rawdatafilename","original_count"),ROW(OFFSET(Metadata!$A$1,0,0,Metadata!Metadata_Table_Length,1))-1,"")),0),"")</f>
        <v/>
      </c>
      <c r="I544" t="str">
        <f t="array" aca="1" ref="I544" ca="1">IF(B544&lt;&gt;"",OFFSET(Metadata!$B$1,MIN(IF(OFFSET(Metadata!$A$1,0,0,Metadata!Metadata_Table_Length,1)=SUBSTITUTE(C544,"rawdatafilename","count"),ROW(OFFSET(Metadata!$A$1,0,0,Metadata!Metadata_Table_Length,1))-1,"")),0),"")</f>
        <v/>
      </c>
      <c r="J544" t="str">
        <f t="array" aca="1" ref="J544" ca="1">IF(AND(G544&lt;&gt;"",G544&lt;&gt;G543),MAX(IF(G$2:G$2001=G544,H$2:H$2001,"")),"")</f>
        <v/>
      </c>
      <c r="K544" t="str">
        <f t="array" aca="1" ref="K544" ca="1">IF(AND(G544&lt;&gt;"",G544&lt;&gt;G543),MAX(IF(G$2:G$2001=G544,I$2:I$2001,"")),"")</f>
        <v/>
      </c>
      <c r="L544" t="str">
        <f t="shared" ca="1" si="35"/>
        <v/>
      </c>
    </row>
    <row r="545" spans="2:12" x14ac:dyDescent="0.25">
      <c r="B545" t="str">
        <f t="shared" ca="1" si="33"/>
        <v/>
      </c>
      <c r="C545" t="str">
        <f t="shared" ca="1" si="32"/>
        <v/>
      </c>
      <c r="D545" s="156" t="str">
        <f t="array" aca="1" ref="D545" ca="1">IFERROR(IF(B545&lt;&gt;"",IF(OR(EXACT(OFFSET(Metadata!$A$1,0,0,Metadata!Metadata_Table_Length,1),C545)),1,""),""),"")</f>
        <v/>
      </c>
      <c r="E545" s="163" t="str">
        <f t="array" aca="1" ref="E545" ca="1">IF(B545&lt;&gt;"",IF(D545=1,OFFSET(Metadata!$B$1,MIN(IF(OFFSET(Metadata!$A$1,0,0,Metadata!Metadata_Table_Length,1)=C545,ROW(OFFSET(Metadata!$A$1,0,0,Metadata!Metadata_Table_Length,1))-1,"")),0),OFFSET(Metadata!$B$1,MIN(IF(OFFSET(Metadata!$A$1,0,0,Metadata!Metadata_Table_Length,1)=SUBSTITUTE(C545,"rawdatafilename","originalfilename"),ROW(OFFSET(Metadata!$A$1,0,0,Metadata!Metadata_Table_Length,1))-1,"")),0)),"")</f>
        <v/>
      </c>
      <c r="F545" t="str">
        <f t="shared" ca="1" si="34"/>
        <v/>
      </c>
      <c r="G545" t="str">
        <f t="array" aca="1" ref="G545" ca="1">IF(B545&lt;&gt;"",OFFSET(Metadata!$B$1,MIN(IF(OFFSET(Metadata!$A$1,0,0,Metadata!Metadata_Table_Length,1)=SUBSTITUTE(C545,"rawdatafilename","partnumber"),ROW(OFFSET(Metadata!$A$1,0,0,Metadata!Metadata_Table_Length,1))-1,"")),0),"")</f>
        <v/>
      </c>
      <c r="H545" t="str">
        <f t="array" aca="1" ref="H545" ca="1">IF(B545&lt;&gt;"",OFFSET(Metadata!$B$1,MIN(IF(OFFSET(Metadata!$A$1,0,0,Metadata!Metadata_Table_Length,1)=SUBSTITUTE(C545,"rawdatafilename","original_count"),ROW(OFFSET(Metadata!$A$1,0,0,Metadata!Metadata_Table_Length,1))-1,"")),0),"")</f>
        <v/>
      </c>
      <c r="I545" t="str">
        <f t="array" aca="1" ref="I545" ca="1">IF(B545&lt;&gt;"",OFFSET(Metadata!$B$1,MIN(IF(OFFSET(Metadata!$A$1,0,0,Metadata!Metadata_Table_Length,1)=SUBSTITUTE(C545,"rawdatafilename","count"),ROW(OFFSET(Metadata!$A$1,0,0,Metadata!Metadata_Table_Length,1))-1,"")),0),"")</f>
        <v/>
      </c>
      <c r="J545" t="str">
        <f t="array" aca="1" ref="J545" ca="1">IF(AND(G545&lt;&gt;"",G545&lt;&gt;G544),MAX(IF(G$2:G$2001=G545,H$2:H$2001,"")),"")</f>
        <v/>
      </c>
      <c r="K545" t="str">
        <f t="array" aca="1" ref="K545" ca="1">IF(AND(G545&lt;&gt;"",G545&lt;&gt;G544),MAX(IF(G$2:G$2001=G545,I$2:I$2001,"")),"")</f>
        <v/>
      </c>
      <c r="L545" t="str">
        <f t="shared" ca="1" si="35"/>
        <v/>
      </c>
    </row>
    <row r="546" spans="2:12" x14ac:dyDescent="0.25">
      <c r="B546" t="str">
        <f t="shared" ca="1" si="33"/>
        <v/>
      </c>
      <c r="C546" t="str">
        <f t="shared" ca="1" si="32"/>
        <v/>
      </c>
      <c r="D546" s="156" t="str">
        <f t="array" aca="1" ref="D546" ca="1">IFERROR(IF(B546&lt;&gt;"",IF(OR(EXACT(OFFSET(Metadata!$A$1,0,0,Metadata!Metadata_Table_Length,1),C546)),1,""),""),"")</f>
        <v/>
      </c>
      <c r="E546" s="163" t="str">
        <f t="array" aca="1" ref="E546" ca="1">IF(B546&lt;&gt;"",IF(D546=1,OFFSET(Metadata!$B$1,MIN(IF(OFFSET(Metadata!$A$1,0,0,Metadata!Metadata_Table_Length,1)=C546,ROW(OFFSET(Metadata!$A$1,0,0,Metadata!Metadata_Table_Length,1))-1,"")),0),OFFSET(Metadata!$B$1,MIN(IF(OFFSET(Metadata!$A$1,0,0,Metadata!Metadata_Table_Length,1)=SUBSTITUTE(C546,"rawdatafilename","originalfilename"),ROW(OFFSET(Metadata!$A$1,0,0,Metadata!Metadata_Table_Length,1))-1,"")),0)),"")</f>
        <v/>
      </c>
      <c r="F546" t="str">
        <f t="shared" ca="1" si="34"/>
        <v/>
      </c>
      <c r="G546" t="str">
        <f t="array" aca="1" ref="G546" ca="1">IF(B546&lt;&gt;"",OFFSET(Metadata!$B$1,MIN(IF(OFFSET(Metadata!$A$1,0,0,Metadata!Metadata_Table_Length,1)=SUBSTITUTE(C546,"rawdatafilename","partnumber"),ROW(OFFSET(Metadata!$A$1,0,0,Metadata!Metadata_Table_Length,1))-1,"")),0),"")</f>
        <v/>
      </c>
      <c r="H546" t="str">
        <f t="array" aca="1" ref="H546" ca="1">IF(B546&lt;&gt;"",OFFSET(Metadata!$B$1,MIN(IF(OFFSET(Metadata!$A$1,0,0,Metadata!Metadata_Table_Length,1)=SUBSTITUTE(C546,"rawdatafilename","original_count"),ROW(OFFSET(Metadata!$A$1,0,0,Metadata!Metadata_Table_Length,1))-1,"")),0),"")</f>
        <v/>
      </c>
      <c r="I546" t="str">
        <f t="array" aca="1" ref="I546" ca="1">IF(B546&lt;&gt;"",OFFSET(Metadata!$B$1,MIN(IF(OFFSET(Metadata!$A$1,0,0,Metadata!Metadata_Table_Length,1)=SUBSTITUTE(C546,"rawdatafilename","count"),ROW(OFFSET(Metadata!$A$1,0,0,Metadata!Metadata_Table_Length,1))-1,"")),0),"")</f>
        <v/>
      </c>
      <c r="J546" t="str">
        <f t="array" aca="1" ref="J546" ca="1">IF(AND(G546&lt;&gt;"",G546&lt;&gt;G545),MAX(IF(G$2:G$2001=G546,H$2:H$2001,"")),"")</f>
        <v/>
      </c>
      <c r="K546" t="str">
        <f t="array" aca="1" ref="K546" ca="1">IF(AND(G546&lt;&gt;"",G546&lt;&gt;G545),MAX(IF(G$2:G$2001=G546,I$2:I$2001,"")),"")</f>
        <v/>
      </c>
      <c r="L546" t="str">
        <f t="shared" ca="1" si="35"/>
        <v/>
      </c>
    </row>
    <row r="547" spans="2:12" x14ac:dyDescent="0.25">
      <c r="B547" t="str">
        <f t="shared" ca="1" si="33"/>
        <v/>
      </c>
      <c r="C547" t="str">
        <f t="shared" ca="1" si="32"/>
        <v/>
      </c>
      <c r="D547" s="156" t="str">
        <f t="array" aca="1" ref="D547" ca="1">IFERROR(IF(B547&lt;&gt;"",IF(OR(EXACT(OFFSET(Metadata!$A$1,0,0,Metadata!Metadata_Table_Length,1),C547)),1,""),""),"")</f>
        <v/>
      </c>
      <c r="E547" s="163" t="str">
        <f t="array" aca="1" ref="E547" ca="1">IF(B547&lt;&gt;"",IF(D547=1,OFFSET(Metadata!$B$1,MIN(IF(OFFSET(Metadata!$A$1,0,0,Metadata!Metadata_Table_Length,1)=C547,ROW(OFFSET(Metadata!$A$1,0,0,Metadata!Metadata_Table_Length,1))-1,"")),0),OFFSET(Metadata!$B$1,MIN(IF(OFFSET(Metadata!$A$1,0,0,Metadata!Metadata_Table_Length,1)=SUBSTITUTE(C547,"rawdatafilename","originalfilename"),ROW(OFFSET(Metadata!$A$1,0,0,Metadata!Metadata_Table_Length,1))-1,"")),0)),"")</f>
        <v/>
      </c>
      <c r="F547" t="str">
        <f t="shared" ca="1" si="34"/>
        <v/>
      </c>
      <c r="G547" t="str">
        <f t="array" aca="1" ref="G547" ca="1">IF(B547&lt;&gt;"",OFFSET(Metadata!$B$1,MIN(IF(OFFSET(Metadata!$A$1,0,0,Metadata!Metadata_Table_Length,1)=SUBSTITUTE(C547,"rawdatafilename","partnumber"),ROW(OFFSET(Metadata!$A$1,0,0,Metadata!Metadata_Table_Length,1))-1,"")),0),"")</f>
        <v/>
      </c>
      <c r="H547" t="str">
        <f t="array" aca="1" ref="H547" ca="1">IF(B547&lt;&gt;"",OFFSET(Metadata!$B$1,MIN(IF(OFFSET(Metadata!$A$1,0,0,Metadata!Metadata_Table_Length,1)=SUBSTITUTE(C547,"rawdatafilename","original_count"),ROW(OFFSET(Metadata!$A$1,0,0,Metadata!Metadata_Table_Length,1))-1,"")),0),"")</f>
        <v/>
      </c>
      <c r="I547" t="str">
        <f t="array" aca="1" ref="I547" ca="1">IF(B547&lt;&gt;"",OFFSET(Metadata!$B$1,MIN(IF(OFFSET(Metadata!$A$1,0,0,Metadata!Metadata_Table_Length,1)=SUBSTITUTE(C547,"rawdatafilename","count"),ROW(OFFSET(Metadata!$A$1,0,0,Metadata!Metadata_Table_Length,1))-1,"")),0),"")</f>
        <v/>
      </c>
      <c r="J547" t="str">
        <f t="array" aca="1" ref="J547" ca="1">IF(AND(G547&lt;&gt;"",G547&lt;&gt;G546),MAX(IF(G$2:G$2001=G547,H$2:H$2001,"")),"")</f>
        <v/>
      </c>
      <c r="K547" t="str">
        <f t="array" aca="1" ref="K547" ca="1">IF(AND(G547&lt;&gt;"",G547&lt;&gt;G546),MAX(IF(G$2:G$2001=G547,I$2:I$2001,"")),"")</f>
        <v/>
      </c>
      <c r="L547" t="str">
        <f t="shared" ca="1" si="35"/>
        <v/>
      </c>
    </row>
    <row r="548" spans="2:12" x14ac:dyDescent="0.25">
      <c r="B548" t="str">
        <f t="shared" ca="1" si="33"/>
        <v/>
      </c>
      <c r="C548" t="str">
        <f t="shared" ca="1" si="32"/>
        <v/>
      </c>
      <c r="D548" s="156" t="str">
        <f t="array" aca="1" ref="D548" ca="1">IFERROR(IF(B548&lt;&gt;"",IF(OR(EXACT(OFFSET(Metadata!$A$1,0,0,Metadata!Metadata_Table_Length,1),C548)),1,""),""),"")</f>
        <v/>
      </c>
      <c r="E548" s="163" t="str">
        <f t="array" aca="1" ref="E548" ca="1">IF(B548&lt;&gt;"",IF(D548=1,OFFSET(Metadata!$B$1,MIN(IF(OFFSET(Metadata!$A$1,0,0,Metadata!Metadata_Table_Length,1)=C548,ROW(OFFSET(Metadata!$A$1,0,0,Metadata!Metadata_Table_Length,1))-1,"")),0),OFFSET(Metadata!$B$1,MIN(IF(OFFSET(Metadata!$A$1,0,0,Metadata!Metadata_Table_Length,1)=SUBSTITUTE(C548,"rawdatafilename","originalfilename"),ROW(OFFSET(Metadata!$A$1,0,0,Metadata!Metadata_Table_Length,1))-1,"")),0)),"")</f>
        <v/>
      </c>
      <c r="F548" t="str">
        <f t="shared" ca="1" si="34"/>
        <v/>
      </c>
      <c r="G548" t="str">
        <f t="array" aca="1" ref="G548" ca="1">IF(B548&lt;&gt;"",OFFSET(Metadata!$B$1,MIN(IF(OFFSET(Metadata!$A$1,0,0,Metadata!Metadata_Table_Length,1)=SUBSTITUTE(C548,"rawdatafilename","partnumber"),ROW(OFFSET(Metadata!$A$1,0,0,Metadata!Metadata_Table_Length,1))-1,"")),0),"")</f>
        <v/>
      </c>
      <c r="H548" t="str">
        <f t="array" aca="1" ref="H548" ca="1">IF(B548&lt;&gt;"",OFFSET(Metadata!$B$1,MIN(IF(OFFSET(Metadata!$A$1,0,0,Metadata!Metadata_Table_Length,1)=SUBSTITUTE(C548,"rawdatafilename","original_count"),ROW(OFFSET(Metadata!$A$1,0,0,Metadata!Metadata_Table_Length,1))-1,"")),0),"")</f>
        <v/>
      </c>
      <c r="I548" t="str">
        <f t="array" aca="1" ref="I548" ca="1">IF(B548&lt;&gt;"",OFFSET(Metadata!$B$1,MIN(IF(OFFSET(Metadata!$A$1,0,0,Metadata!Metadata_Table_Length,1)=SUBSTITUTE(C548,"rawdatafilename","count"),ROW(OFFSET(Metadata!$A$1,0,0,Metadata!Metadata_Table_Length,1))-1,"")),0),"")</f>
        <v/>
      </c>
      <c r="J548" t="str">
        <f t="array" aca="1" ref="J548" ca="1">IF(AND(G548&lt;&gt;"",G548&lt;&gt;G547),MAX(IF(G$2:G$2001=G548,H$2:H$2001,"")),"")</f>
        <v/>
      </c>
      <c r="K548" t="str">
        <f t="array" aca="1" ref="K548" ca="1">IF(AND(G548&lt;&gt;"",G548&lt;&gt;G547),MAX(IF(G$2:G$2001=G548,I$2:I$2001,"")),"")</f>
        <v/>
      </c>
      <c r="L548" t="str">
        <f t="shared" ca="1" si="35"/>
        <v/>
      </c>
    </row>
    <row r="549" spans="2:12" x14ac:dyDescent="0.25">
      <c r="B549" t="str">
        <f t="shared" ca="1" si="33"/>
        <v/>
      </c>
      <c r="C549" t="str">
        <f t="shared" ca="1" si="32"/>
        <v/>
      </c>
      <c r="D549" s="156" t="str">
        <f t="array" aca="1" ref="D549" ca="1">IFERROR(IF(B549&lt;&gt;"",IF(OR(EXACT(OFFSET(Metadata!$A$1,0,0,Metadata!Metadata_Table_Length,1),C549)),1,""),""),"")</f>
        <v/>
      </c>
      <c r="E549" s="163" t="str">
        <f t="array" aca="1" ref="E549" ca="1">IF(B549&lt;&gt;"",IF(D549=1,OFFSET(Metadata!$B$1,MIN(IF(OFFSET(Metadata!$A$1,0,0,Metadata!Metadata_Table_Length,1)=C549,ROW(OFFSET(Metadata!$A$1,0,0,Metadata!Metadata_Table_Length,1))-1,"")),0),OFFSET(Metadata!$B$1,MIN(IF(OFFSET(Metadata!$A$1,0,0,Metadata!Metadata_Table_Length,1)=SUBSTITUTE(C549,"rawdatafilename","originalfilename"),ROW(OFFSET(Metadata!$A$1,0,0,Metadata!Metadata_Table_Length,1))-1,"")),0)),"")</f>
        <v/>
      </c>
      <c r="F549" t="str">
        <f t="shared" ca="1" si="34"/>
        <v/>
      </c>
      <c r="G549" t="str">
        <f t="array" aca="1" ref="G549" ca="1">IF(B549&lt;&gt;"",OFFSET(Metadata!$B$1,MIN(IF(OFFSET(Metadata!$A$1,0,0,Metadata!Metadata_Table_Length,1)=SUBSTITUTE(C549,"rawdatafilename","partnumber"),ROW(OFFSET(Metadata!$A$1,0,0,Metadata!Metadata_Table_Length,1))-1,"")),0),"")</f>
        <v/>
      </c>
      <c r="H549" t="str">
        <f t="array" aca="1" ref="H549" ca="1">IF(B549&lt;&gt;"",OFFSET(Metadata!$B$1,MIN(IF(OFFSET(Metadata!$A$1,0,0,Metadata!Metadata_Table_Length,1)=SUBSTITUTE(C549,"rawdatafilename","original_count"),ROW(OFFSET(Metadata!$A$1,0,0,Metadata!Metadata_Table_Length,1))-1,"")),0),"")</f>
        <v/>
      </c>
      <c r="I549" t="str">
        <f t="array" aca="1" ref="I549" ca="1">IF(B549&lt;&gt;"",OFFSET(Metadata!$B$1,MIN(IF(OFFSET(Metadata!$A$1,0,0,Metadata!Metadata_Table_Length,1)=SUBSTITUTE(C549,"rawdatafilename","count"),ROW(OFFSET(Metadata!$A$1,0,0,Metadata!Metadata_Table_Length,1))-1,"")),0),"")</f>
        <v/>
      </c>
      <c r="J549" t="str">
        <f t="array" aca="1" ref="J549" ca="1">IF(AND(G549&lt;&gt;"",G549&lt;&gt;G548),MAX(IF(G$2:G$2001=G549,H$2:H$2001,"")),"")</f>
        <v/>
      </c>
      <c r="K549" t="str">
        <f t="array" aca="1" ref="K549" ca="1">IF(AND(G549&lt;&gt;"",G549&lt;&gt;G548),MAX(IF(G$2:G$2001=G549,I$2:I$2001,"")),"")</f>
        <v/>
      </c>
      <c r="L549" t="str">
        <f t="shared" ca="1" si="35"/>
        <v/>
      </c>
    </row>
    <row r="550" spans="2:12" x14ac:dyDescent="0.25">
      <c r="B550" t="str">
        <f t="shared" ca="1" si="33"/>
        <v/>
      </c>
      <c r="C550" t="str">
        <f t="shared" ca="1" si="32"/>
        <v/>
      </c>
      <c r="D550" s="156" t="str">
        <f t="array" aca="1" ref="D550" ca="1">IFERROR(IF(B550&lt;&gt;"",IF(OR(EXACT(OFFSET(Metadata!$A$1,0,0,Metadata!Metadata_Table_Length,1),C550)),1,""),""),"")</f>
        <v/>
      </c>
      <c r="E550" s="163" t="str">
        <f t="array" aca="1" ref="E550" ca="1">IF(B550&lt;&gt;"",IF(D550=1,OFFSET(Metadata!$B$1,MIN(IF(OFFSET(Metadata!$A$1,0,0,Metadata!Metadata_Table_Length,1)=C550,ROW(OFFSET(Metadata!$A$1,0,0,Metadata!Metadata_Table_Length,1))-1,"")),0),OFFSET(Metadata!$B$1,MIN(IF(OFFSET(Metadata!$A$1,0,0,Metadata!Metadata_Table_Length,1)=SUBSTITUTE(C550,"rawdatafilename","originalfilename"),ROW(OFFSET(Metadata!$A$1,0,0,Metadata!Metadata_Table_Length,1))-1,"")),0)),"")</f>
        <v/>
      </c>
      <c r="F550" t="str">
        <f t="shared" ca="1" si="34"/>
        <v/>
      </c>
      <c r="G550" t="str">
        <f t="array" aca="1" ref="G550" ca="1">IF(B550&lt;&gt;"",OFFSET(Metadata!$B$1,MIN(IF(OFFSET(Metadata!$A$1,0,0,Metadata!Metadata_Table_Length,1)=SUBSTITUTE(C550,"rawdatafilename","partnumber"),ROW(OFFSET(Metadata!$A$1,0,0,Metadata!Metadata_Table_Length,1))-1,"")),0),"")</f>
        <v/>
      </c>
      <c r="H550" t="str">
        <f t="array" aca="1" ref="H550" ca="1">IF(B550&lt;&gt;"",OFFSET(Metadata!$B$1,MIN(IF(OFFSET(Metadata!$A$1,0,0,Metadata!Metadata_Table_Length,1)=SUBSTITUTE(C550,"rawdatafilename","original_count"),ROW(OFFSET(Metadata!$A$1,0,0,Metadata!Metadata_Table_Length,1))-1,"")),0),"")</f>
        <v/>
      </c>
      <c r="I550" t="str">
        <f t="array" aca="1" ref="I550" ca="1">IF(B550&lt;&gt;"",OFFSET(Metadata!$B$1,MIN(IF(OFFSET(Metadata!$A$1,0,0,Metadata!Metadata_Table_Length,1)=SUBSTITUTE(C550,"rawdatafilename","count"),ROW(OFFSET(Metadata!$A$1,0,0,Metadata!Metadata_Table_Length,1))-1,"")),0),"")</f>
        <v/>
      </c>
      <c r="J550" t="str">
        <f t="array" aca="1" ref="J550" ca="1">IF(AND(G550&lt;&gt;"",G550&lt;&gt;G549),MAX(IF(G$2:G$2001=G550,H$2:H$2001,"")),"")</f>
        <v/>
      </c>
      <c r="K550" t="str">
        <f t="array" aca="1" ref="K550" ca="1">IF(AND(G550&lt;&gt;"",G550&lt;&gt;G549),MAX(IF(G$2:G$2001=G550,I$2:I$2001,"")),"")</f>
        <v/>
      </c>
      <c r="L550" t="str">
        <f t="shared" ca="1" si="35"/>
        <v/>
      </c>
    </row>
    <row r="551" spans="2:12" x14ac:dyDescent="0.25">
      <c r="B551" t="str">
        <f t="shared" ca="1" si="33"/>
        <v/>
      </c>
      <c r="C551" t="str">
        <f t="shared" ca="1" si="32"/>
        <v/>
      </c>
      <c r="D551" s="156" t="str">
        <f t="array" aca="1" ref="D551" ca="1">IFERROR(IF(B551&lt;&gt;"",IF(OR(EXACT(OFFSET(Metadata!$A$1,0,0,Metadata!Metadata_Table_Length,1),C551)),1,""),""),"")</f>
        <v/>
      </c>
      <c r="E551" s="163" t="str">
        <f t="array" aca="1" ref="E551" ca="1">IF(B551&lt;&gt;"",IF(D551=1,OFFSET(Metadata!$B$1,MIN(IF(OFFSET(Metadata!$A$1,0,0,Metadata!Metadata_Table_Length,1)=C551,ROW(OFFSET(Metadata!$A$1,0,0,Metadata!Metadata_Table_Length,1))-1,"")),0),OFFSET(Metadata!$B$1,MIN(IF(OFFSET(Metadata!$A$1,0,0,Metadata!Metadata_Table_Length,1)=SUBSTITUTE(C551,"rawdatafilename","originalfilename"),ROW(OFFSET(Metadata!$A$1,0,0,Metadata!Metadata_Table_Length,1))-1,"")),0)),"")</f>
        <v/>
      </c>
      <c r="F551" t="str">
        <f t="shared" ca="1" si="34"/>
        <v/>
      </c>
      <c r="G551" t="str">
        <f t="array" aca="1" ref="G551" ca="1">IF(B551&lt;&gt;"",OFFSET(Metadata!$B$1,MIN(IF(OFFSET(Metadata!$A$1,0,0,Metadata!Metadata_Table_Length,1)=SUBSTITUTE(C551,"rawdatafilename","partnumber"),ROW(OFFSET(Metadata!$A$1,0,0,Metadata!Metadata_Table_Length,1))-1,"")),0),"")</f>
        <v/>
      </c>
      <c r="H551" t="str">
        <f t="array" aca="1" ref="H551" ca="1">IF(B551&lt;&gt;"",OFFSET(Metadata!$B$1,MIN(IF(OFFSET(Metadata!$A$1,0,0,Metadata!Metadata_Table_Length,1)=SUBSTITUTE(C551,"rawdatafilename","original_count"),ROW(OFFSET(Metadata!$A$1,0,0,Metadata!Metadata_Table_Length,1))-1,"")),0),"")</f>
        <v/>
      </c>
      <c r="I551" t="str">
        <f t="array" aca="1" ref="I551" ca="1">IF(B551&lt;&gt;"",OFFSET(Metadata!$B$1,MIN(IF(OFFSET(Metadata!$A$1,0,0,Metadata!Metadata_Table_Length,1)=SUBSTITUTE(C551,"rawdatafilename","count"),ROW(OFFSET(Metadata!$A$1,0,0,Metadata!Metadata_Table_Length,1))-1,"")),0),"")</f>
        <v/>
      </c>
      <c r="J551" t="str">
        <f t="array" aca="1" ref="J551" ca="1">IF(AND(G551&lt;&gt;"",G551&lt;&gt;G550),MAX(IF(G$2:G$2001=G551,H$2:H$2001,"")),"")</f>
        <v/>
      </c>
      <c r="K551" t="str">
        <f t="array" aca="1" ref="K551" ca="1">IF(AND(G551&lt;&gt;"",G551&lt;&gt;G550),MAX(IF(G$2:G$2001=G551,I$2:I$2001,"")),"")</f>
        <v/>
      </c>
      <c r="L551" t="str">
        <f t="shared" ca="1" si="35"/>
        <v/>
      </c>
    </row>
    <row r="552" spans="2:12" x14ac:dyDescent="0.25">
      <c r="B552" t="str">
        <f t="shared" ca="1" si="33"/>
        <v/>
      </c>
      <c r="C552" t="str">
        <f t="shared" ca="1" si="32"/>
        <v/>
      </c>
      <c r="D552" s="156" t="str">
        <f t="array" aca="1" ref="D552" ca="1">IFERROR(IF(B552&lt;&gt;"",IF(OR(EXACT(OFFSET(Metadata!$A$1,0,0,Metadata!Metadata_Table_Length,1),C552)),1,""),""),"")</f>
        <v/>
      </c>
      <c r="E552" s="163" t="str">
        <f t="array" aca="1" ref="E552" ca="1">IF(B552&lt;&gt;"",IF(D552=1,OFFSET(Metadata!$B$1,MIN(IF(OFFSET(Metadata!$A$1,0,0,Metadata!Metadata_Table_Length,1)=C552,ROW(OFFSET(Metadata!$A$1,0,0,Metadata!Metadata_Table_Length,1))-1,"")),0),OFFSET(Metadata!$B$1,MIN(IF(OFFSET(Metadata!$A$1,0,0,Metadata!Metadata_Table_Length,1)=SUBSTITUTE(C552,"rawdatafilename","originalfilename"),ROW(OFFSET(Metadata!$A$1,0,0,Metadata!Metadata_Table_Length,1))-1,"")),0)),"")</f>
        <v/>
      </c>
      <c r="F552" t="str">
        <f t="shared" ca="1" si="34"/>
        <v/>
      </c>
      <c r="G552" t="str">
        <f t="array" aca="1" ref="G552" ca="1">IF(B552&lt;&gt;"",OFFSET(Metadata!$B$1,MIN(IF(OFFSET(Metadata!$A$1,0,0,Metadata!Metadata_Table_Length,1)=SUBSTITUTE(C552,"rawdatafilename","partnumber"),ROW(OFFSET(Metadata!$A$1,0,0,Metadata!Metadata_Table_Length,1))-1,"")),0),"")</f>
        <v/>
      </c>
      <c r="H552" t="str">
        <f t="array" aca="1" ref="H552" ca="1">IF(B552&lt;&gt;"",OFFSET(Metadata!$B$1,MIN(IF(OFFSET(Metadata!$A$1,0,0,Metadata!Metadata_Table_Length,1)=SUBSTITUTE(C552,"rawdatafilename","original_count"),ROW(OFFSET(Metadata!$A$1,0,0,Metadata!Metadata_Table_Length,1))-1,"")),0),"")</f>
        <v/>
      </c>
      <c r="I552" t="str">
        <f t="array" aca="1" ref="I552" ca="1">IF(B552&lt;&gt;"",OFFSET(Metadata!$B$1,MIN(IF(OFFSET(Metadata!$A$1,0,0,Metadata!Metadata_Table_Length,1)=SUBSTITUTE(C552,"rawdatafilename","count"),ROW(OFFSET(Metadata!$A$1,0,0,Metadata!Metadata_Table_Length,1))-1,"")),0),"")</f>
        <v/>
      </c>
      <c r="J552" t="str">
        <f t="array" aca="1" ref="J552" ca="1">IF(AND(G552&lt;&gt;"",G552&lt;&gt;G551),MAX(IF(G$2:G$2001=G552,H$2:H$2001,"")),"")</f>
        <v/>
      </c>
      <c r="K552" t="str">
        <f t="array" aca="1" ref="K552" ca="1">IF(AND(G552&lt;&gt;"",G552&lt;&gt;G551),MAX(IF(G$2:G$2001=G552,I$2:I$2001,"")),"")</f>
        <v/>
      </c>
      <c r="L552" t="str">
        <f t="shared" ca="1" si="35"/>
        <v/>
      </c>
    </row>
    <row r="553" spans="2:12" x14ac:dyDescent="0.25">
      <c r="B553" t="str">
        <f t="shared" ca="1" si="33"/>
        <v/>
      </c>
      <c r="C553" t="str">
        <f t="shared" ca="1" si="32"/>
        <v/>
      </c>
      <c r="D553" s="156" t="str">
        <f t="array" aca="1" ref="D553" ca="1">IFERROR(IF(B553&lt;&gt;"",IF(OR(EXACT(OFFSET(Metadata!$A$1,0,0,Metadata!Metadata_Table_Length,1),C553)),1,""),""),"")</f>
        <v/>
      </c>
      <c r="E553" s="163" t="str">
        <f t="array" aca="1" ref="E553" ca="1">IF(B553&lt;&gt;"",IF(D553=1,OFFSET(Metadata!$B$1,MIN(IF(OFFSET(Metadata!$A$1,0,0,Metadata!Metadata_Table_Length,1)=C553,ROW(OFFSET(Metadata!$A$1,0,0,Metadata!Metadata_Table_Length,1))-1,"")),0),OFFSET(Metadata!$B$1,MIN(IF(OFFSET(Metadata!$A$1,0,0,Metadata!Metadata_Table_Length,1)=SUBSTITUTE(C553,"rawdatafilename","originalfilename"),ROW(OFFSET(Metadata!$A$1,0,0,Metadata!Metadata_Table_Length,1))-1,"")),0)),"")</f>
        <v/>
      </c>
      <c r="F553" t="str">
        <f t="shared" ca="1" si="34"/>
        <v/>
      </c>
      <c r="G553" t="str">
        <f t="array" aca="1" ref="G553" ca="1">IF(B553&lt;&gt;"",OFFSET(Metadata!$B$1,MIN(IF(OFFSET(Metadata!$A$1,0,0,Metadata!Metadata_Table_Length,1)=SUBSTITUTE(C553,"rawdatafilename","partnumber"),ROW(OFFSET(Metadata!$A$1,0,0,Metadata!Metadata_Table_Length,1))-1,"")),0),"")</f>
        <v/>
      </c>
      <c r="H553" t="str">
        <f t="array" aca="1" ref="H553" ca="1">IF(B553&lt;&gt;"",OFFSET(Metadata!$B$1,MIN(IF(OFFSET(Metadata!$A$1,0,0,Metadata!Metadata_Table_Length,1)=SUBSTITUTE(C553,"rawdatafilename","original_count"),ROW(OFFSET(Metadata!$A$1,0,0,Metadata!Metadata_Table_Length,1))-1,"")),0),"")</f>
        <v/>
      </c>
      <c r="I553" t="str">
        <f t="array" aca="1" ref="I553" ca="1">IF(B553&lt;&gt;"",OFFSET(Metadata!$B$1,MIN(IF(OFFSET(Metadata!$A$1,0,0,Metadata!Metadata_Table_Length,1)=SUBSTITUTE(C553,"rawdatafilename","count"),ROW(OFFSET(Metadata!$A$1,0,0,Metadata!Metadata_Table_Length,1))-1,"")),0),"")</f>
        <v/>
      </c>
      <c r="J553" t="str">
        <f t="array" aca="1" ref="J553" ca="1">IF(AND(G553&lt;&gt;"",G553&lt;&gt;G552),MAX(IF(G$2:G$2001=G553,H$2:H$2001,"")),"")</f>
        <v/>
      </c>
      <c r="K553" t="str">
        <f t="array" aca="1" ref="K553" ca="1">IF(AND(G553&lt;&gt;"",G553&lt;&gt;G552),MAX(IF(G$2:G$2001=G553,I$2:I$2001,"")),"")</f>
        <v/>
      </c>
      <c r="L553" t="str">
        <f t="shared" ca="1" si="35"/>
        <v/>
      </c>
    </row>
    <row r="554" spans="2:12" x14ac:dyDescent="0.25">
      <c r="B554" t="str">
        <f t="shared" ca="1" si="33"/>
        <v/>
      </c>
      <c r="C554" t="str">
        <f t="shared" ca="1" si="32"/>
        <v/>
      </c>
      <c r="D554" s="156" t="str">
        <f t="array" aca="1" ref="D554" ca="1">IFERROR(IF(B554&lt;&gt;"",IF(OR(EXACT(OFFSET(Metadata!$A$1,0,0,Metadata!Metadata_Table_Length,1),C554)),1,""),""),"")</f>
        <v/>
      </c>
      <c r="E554" s="163" t="str">
        <f t="array" aca="1" ref="E554" ca="1">IF(B554&lt;&gt;"",IF(D554=1,OFFSET(Metadata!$B$1,MIN(IF(OFFSET(Metadata!$A$1,0,0,Metadata!Metadata_Table_Length,1)=C554,ROW(OFFSET(Metadata!$A$1,0,0,Metadata!Metadata_Table_Length,1))-1,"")),0),OFFSET(Metadata!$B$1,MIN(IF(OFFSET(Metadata!$A$1,0,0,Metadata!Metadata_Table_Length,1)=SUBSTITUTE(C554,"rawdatafilename","originalfilename"),ROW(OFFSET(Metadata!$A$1,0,0,Metadata!Metadata_Table_Length,1))-1,"")),0)),"")</f>
        <v/>
      </c>
      <c r="F554" t="str">
        <f t="shared" ca="1" si="34"/>
        <v/>
      </c>
      <c r="G554" t="str">
        <f t="array" aca="1" ref="G554" ca="1">IF(B554&lt;&gt;"",OFFSET(Metadata!$B$1,MIN(IF(OFFSET(Metadata!$A$1,0,0,Metadata!Metadata_Table_Length,1)=SUBSTITUTE(C554,"rawdatafilename","partnumber"),ROW(OFFSET(Metadata!$A$1,0,0,Metadata!Metadata_Table_Length,1))-1,"")),0),"")</f>
        <v/>
      </c>
      <c r="H554" t="str">
        <f t="array" aca="1" ref="H554" ca="1">IF(B554&lt;&gt;"",OFFSET(Metadata!$B$1,MIN(IF(OFFSET(Metadata!$A$1,0,0,Metadata!Metadata_Table_Length,1)=SUBSTITUTE(C554,"rawdatafilename","original_count"),ROW(OFFSET(Metadata!$A$1,0,0,Metadata!Metadata_Table_Length,1))-1,"")),0),"")</f>
        <v/>
      </c>
      <c r="I554" t="str">
        <f t="array" aca="1" ref="I554" ca="1">IF(B554&lt;&gt;"",OFFSET(Metadata!$B$1,MIN(IF(OFFSET(Metadata!$A$1,0,0,Metadata!Metadata_Table_Length,1)=SUBSTITUTE(C554,"rawdatafilename","count"),ROW(OFFSET(Metadata!$A$1,0,0,Metadata!Metadata_Table_Length,1))-1,"")),0),"")</f>
        <v/>
      </c>
      <c r="J554" t="str">
        <f t="array" aca="1" ref="J554" ca="1">IF(AND(G554&lt;&gt;"",G554&lt;&gt;G553),MAX(IF(G$2:G$2001=G554,H$2:H$2001,"")),"")</f>
        <v/>
      </c>
      <c r="K554" t="str">
        <f t="array" aca="1" ref="K554" ca="1">IF(AND(G554&lt;&gt;"",G554&lt;&gt;G553),MAX(IF(G$2:G$2001=G554,I$2:I$2001,"")),"")</f>
        <v/>
      </c>
      <c r="L554" t="str">
        <f t="shared" ca="1" si="35"/>
        <v/>
      </c>
    </row>
    <row r="555" spans="2:12" x14ac:dyDescent="0.25">
      <c r="B555" t="str">
        <f t="shared" ca="1" si="33"/>
        <v/>
      </c>
      <c r="C555" t="str">
        <f t="shared" ca="1" si="32"/>
        <v/>
      </c>
      <c r="D555" s="156" t="str">
        <f t="array" aca="1" ref="D555" ca="1">IFERROR(IF(B555&lt;&gt;"",IF(OR(EXACT(OFFSET(Metadata!$A$1,0,0,Metadata!Metadata_Table_Length,1),C555)),1,""),""),"")</f>
        <v/>
      </c>
      <c r="E555" s="163" t="str">
        <f t="array" aca="1" ref="E555" ca="1">IF(B555&lt;&gt;"",IF(D555=1,OFFSET(Metadata!$B$1,MIN(IF(OFFSET(Metadata!$A$1,0,0,Metadata!Metadata_Table_Length,1)=C555,ROW(OFFSET(Metadata!$A$1,0,0,Metadata!Metadata_Table_Length,1))-1,"")),0),OFFSET(Metadata!$B$1,MIN(IF(OFFSET(Metadata!$A$1,0,0,Metadata!Metadata_Table_Length,1)=SUBSTITUTE(C555,"rawdatafilename","originalfilename"),ROW(OFFSET(Metadata!$A$1,0,0,Metadata!Metadata_Table_Length,1))-1,"")),0)),"")</f>
        <v/>
      </c>
      <c r="F555" t="str">
        <f t="shared" ca="1" si="34"/>
        <v/>
      </c>
      <c r="G555" t="str">
        <f t="array" aca="1" ref="G555" ca="1">IF(B555&lt;&gt;"",OFFSET(Metadata!$B$1,MIN(IF(OFFSET(Metadata!$A$1,0,0,Metadata!Metadata_Table_Length,1)=SUBSTITUTE(C555,"rawdatafilename","partnumber"),ROW(OFFSET(Metadata!$A$1,0,0,Metadata!Metadata_Table_Length,1))-1,"")),0),"")</f>
        <v/>
      </c>
      <c r="H555" t="str">
        <f t="array" aca="1" ref="H555" ca="1">IF(B555&lt;&gt;"",OFFSET(Metadata!$B$1,MIN(IF(OFFSET(Metadata!$A$1,0,0,Metadata!Metadata_Table_Length,1)=SUBSTITUTE(C555,"rawdatafilename","original_count"),ROW(OFFSET(Metadata!$A$1,0,0,Metadata!Metadata_Table_Length,1))-1,"")),0),"")</f>
        <v/>
      </c>
      <c r="I555" t="str">
        <f t="array" aca="1" ref="I555" ca="1">IF(B555&lt;&gt;"",OFFSET(Metadata!$B$1,MIN(IF(OFFSET(Metadata!$A$1,0,0,Metadata!Metadata_Table_Length,1)=SUBSTITUTE(C555,"rawdatafilename","count"),ROW(OFFSET(Metadata!$A$1,0,0,Metadata!Metadata_Table_Length,1))-1,"")),0),"")</f>
        <v/>
      </c>
      <c r="J555" t="str">
        <f t="array" aca="1" ref="J555" ca="1">IF(AND(G555&lt;&gt;"",G555&lt;&gt;G554),MAX(IF(G$2:G$2001=G555,H$2:H$2001,"")),"")</f>
        <v/>
      </c>
      <c r="K555" t="str">
        <f t="array" aca="1" ref="K555" ca="1">IF(AND(G555&lt;&gt;"",G555&lt;&gt;G554),MAX(IF(G$2:G$2001=G555,I$2:I$2001,"")),"")</f>
        <v/>
      </c>
      <c r="L555" t="str">
        <f t="shared" ca="1" si="35"/>
        <v/>
      </c>
    </row>
    <row r="556" spans="2:12" x14ac:dyDescent="0.25">
      <c r="B556" t="str">
        <f t="shared" ca="1" si="33"/>
        <v/>
      </c>
      <c r="C556" t="str">
        <f t="shared" ca="1" si="32"/>
        <v/>
      </c>
      <c r="D556" s="156" t="str">
        <f t="array" aca="1" ref="D556" ca="1">IFERROR(IF(B556&lt;&gt;"",IF(OR(EXACT(OFFSET(Metadata!$A$1,0,0,Metadata!Metadata_Table_Length,1),C556)),1,""),""),"")</f>
        <v/>
      </c>
      <c r="E556" s="163" t="str">
        <f t="array" aca="1" ref="E556" ca="1">IF(B556&lt;&gt;"",IF(D556=1,OFFSET(Metadata!$B$1,MIN(IF(OFFSET(Metadata!$A$1,0,0,Metadata!Metadata_Table_Length,1)=C556,ROW(OFFSET(Metadata!$A$1,0,0,Metadata!Metadata_Table_Length,1))-1,"")),0),OFFSET(Metadata!$B$1,MIN(IF(OFFSET(Metadata!$A$1,0,0,Metadata!Metadata_Table_Length,1)=SUBSTITUTE(C556,"rawdatafilename","originalfilename"),ROW(OFFSET(Metadata!$A$1,0,0,Metadata!Metadata_Table_Length,1))-1,"")),0)),"")</f>
        <v/>
      </c>
      <c r="F556" t="str">
        <f t="shared" ca="1" si="34"/>
        <v/>
      </c>
      <c r="G556" t="str">
        <f t="array" aca="1" ref="G556" ca="1">IF(B556&lt;&gt;"",OFFSET(Metadata!$B$1,MIN(IF(OFFSET(Metadata!$A$1,0,0,Metadata!Metadata_Table_Length,1)=SUBSTITUTE(C556,"rawdatafilename","partnumber"),ROW(OFFSET(Metadata!$A$1,0,0,Metadata!Metadata_Table_Length,1))-1,"")),0),"")</f>
        <v/>
      </c>
      <c r="H556" t="str">
        <f t="array" aca="1" ref="H556" ca="1">IF(B556&lt;&gt;"",OFFSET(Metadata!$B$1,MIN(IF(OFFSET(Metadata!$A$1,0,0,Metadata!Metadata_Table_Length,1)=SUBSTITUTE(C556,"rawdatafilename","original_count"),ROW(OFFSET(Metadata!$A$1,0,0,Metadata!Metadata_Table_Length,1))-1,"")),0),"")</f>
        <v/>
      </c>
      <c r="I556" t="str">
        <f t="array" aca="1" ref="I556" ca="1">IF(B556&lt;&gt;"",OFFSET(Metadata!$B$1,MIN(IF(OFFSET(Metadata!$A$1,0,0,Metadata!Metadata_Table_Length,1)=SUBSTITUTE(C556,"rawdatafilename","count"),ROW(OFFSET(Metadata!$A$1,0,0,Metadata!Metadata_Table_Length,1))-1,"")),0),"")</f>
        <v/>
      </c>
      <c r="J556" t="str">
        <f t="array" aca="1" ref="J556" ca="1">IF(AND(G556&lt;&gt;"",G556&lt;&gt;G555),MAX(IF(G$2:G$2001=G556,H$2:H$2001,"")),"")</f>
        <v/>
      </c>
      <c r="K556" t="str">
        <f t="array" aca="1" ref="K556" ca="1">IF(AND(G556&lt;&gt;"",G556&lt;&gt;G555),MAX(IF(G$2:G$2001=G556,I$2:I$2001,"")),"")</f>
        <v/>
      </c>
      <c r="L556" t="str">
        <f t="shared" ca="1" si="35"/>
        <v/>
      </c>
    </row>
    <row r="557" spans="2:12" x14ac:dyDescent="0.25">
      <c r="B557" t="str">
        <f t="shared" ca="1" si="33"/>
        <v/>
      </c>
      <c r="C557" t="str">
        <f t="shared" ca="1" si="32"/>
        <v/>
      </c>
      <c r="D557" s="156" t="str">
        <f t="array" aca="1" ref="D557" ca="1">IFERROR(IF(B557&lt;&gt;"",IF(OR(EXACT(OFFSET(Metadata!$A$1,0,0,Metadata!Metadata_Table_Length,1),C557)),1,""),""),"")</f>
        <v/>
      </c>
      <c r="E557" s="163" t="str">
        <f t="array" aca="1" ref="E557" ca="1">IF(B557&lt;&gt;"",IF(D557=1,OFFSET(Metadata!$B$1,MIN(IF(OFFSET(Metadata!$A$1,0,0,Metadata!Metadata_Table_Length,1)=C557,ROW(OFFSET(Metadata!$A$1,0,0,Metadata!Metadata_Table_Length,1))-1,"")),0),OFFSET(Metadata!$B$1,MIN(IF(OFFSET(Metadata!$A$1,0,0,Metadata!Metadata_Table_Length,1)=SUBSTITUTE(C557,"rawdatafilename","originalfilename"),ROW(OFFSET(Metadata!$A$1,0,0,Metadata!Metadata_Table_Length,1))-1,"")),0)),"")</f>
        <v/>
      </c>
      <c r="F557" t="str">
        <f t="shared" ca="1" si="34"/>
        <v/>
      </c>
      <c r="G557" t="str">
        <f t="array" aca="1" ref="G557" ca="1">IF(B557&lt;&gt;"",OFFSET(Metadata!$B$1,MIN(IF(OFFSET(Metadata!$A$1,0,0,Metadata!Metadata_Table_Length,1)=SUBSTITUTE(C557,"rawdatafilename","partnumber"),ROW(OFFSET(Metadata!$A$1,0,0,Metadata!Metadata_Table_Length,1))-1,"")),0),"")</f>
        <v/>
      </c>
      <c r="H557" t="str">
        <f t="array" aca="1" ref="H557" ca="1">IF(B557&lt;&gt;"",OFFSET(Metadata!$B$1,MIN(IF(OFFSET(Metadata!$A$1,0,0,Metadata!Metadata_Table_Length,1)=SUBSTITUTE(C557,"rawdatafilename","original_count"),ROW(OFFSET(Metadata!$A$1,0,0,Metadata!Metadata_Table_Length,1))-1,"")),0),"")</f>
        <v/>
      </c>
      <c r="I557" t="str">
        <f t="array" aca="1" ref="I557" ca="1">IF(B557&lt;&gt;"",OFFSET(Metadata!$B$1,MIN(IF(OFFSET(Metadata!$A$1,0,0,Metadata!Metadata_Table_Length,1)=SUBSTITUTE(C557,"rawdatafilename","count"),ROW(OFFSET(Metadata!$A$1,0,0,Metadata!Metadata_Table_Length,1))-1,"")),0),"")</f>
        <v/>
      </c>
      <c r="J557" t="str">
        <f t="array" aca="1" ref="J557" ca="1">IF(AND(G557&lt;&gt;"",G557&lt;&gt;G556),MAX(IF(G$2:G$2001=G557,H$2:H$2001,"")),"")</f>
        <v/>
      </c>
      <c r="K557" t="str">
        <f t="array" aca="1" ref="K557" ca="1">IF(AND(G557&lt;&gt;"",G557&lt;&gt;G556),MAX(IF(G$2:G$2001=G557,I$2:I$2001,"")),"")</f>
        <v/>
      </c>
      <c r="L557" t="str">
        <f t="shared" ca="1" si="35"/>
        <v/>
      </c>
    </row>
    <row r="558" spans="2:12" x14ac:dyDescent="0.25">
      <c r="B558" t="str">
        <f t="shared" ca="1" si="33"/>
        <v/>
      </c>
      <c r="C558" t="str">
        <f t="shared" ca="1" si="32"/>
        <v/>
      </c>
      <c r="D558" s="156" t="str">
        <f t="array" aca="1" ref="D558" ca="1">IFERROR(IF(B558&lt;&gt;"",IF(OR(EXACT(OFFSET(Metadata!$A$1,0,0,Metadata!Metadata_Table_Length,1),C558)),1,""),""),"")</f>
        <v/>
      </c>
      <c r="E558" s="163" t="str">
        <f t="array" aca="1" ref="E558" ca="1">IF(B558&lt;&gt;"",IF(D558=1,OFFSET(Metadata!$B$1,MIN(IF(OFFSET(Metadata!$A$1,0,0,Metadata!Metadata_Table_Length,1)=C558,ROW(OFFSET(Metadata!$A$1,0,0,Metadata!Metadata_Table_Length,1))-1,"")),0),OFFSET(Metadata!$B$1,MIN(IF(OFFSET(Metadata!$A$1,0,0,Metadata!Metadata_Table_Length,1)=SUBSTITUTE(C558,"rawdatafilename","originalfilename"),ROW(OFFSET(Metadata!$A$1,0,0,Metadata!Metadata_Table_Length,1))-1,"")),0)),"")</f>
        <v/>
      </c>
      <c r="F558" t="str">
        <f t="shared" ca="1" si="34"/>
        <v/>
      </c>
      <c r="G558" t="str">
        <f t="array" aca="1" ref="G558" ca="1">IF(B558&lt;&gt;"",OFFSET(Metadata!$B$1,MIN(IF(OFFSET(Metadata!$A$1,0,0,Metadata!Metadata_Table_Length,1)=SUBSTITUTE(C558,"rawdatafilename","partnumber"),ROW(OFFSET(Metadata!$A$1,0,0,Metadata!Metadata_Table_Length,1))-1,"")),0),"")</f>
        <v/>
      </c>
      <c r="H558" t="str">
        <f t="array" aca="1" ref="H558" ca="1">IF(B558&lt;&gt;"",OFFSET(Metadata!$B$1,MIN(IF(OFFSET(Metadata!$A$1,0,0,Metadata!Metadata_Table_Length,1)=SUBSTITUTE(C558,"rawdatafilename","original_count"),ROW(OFFSET(Metadata!$A$1,0,0,Metadata!Metadata_Table_Length,1))-1,"")),0),"")</f>
        <v/>
      </c>
      <c r="I558" t="str">
        <f t="array" aca="1" ref="I558" ca="1">IF(B558&lt;&gt;"",OFFSET(Metadata!$B$1,MIN(IF(OFFSET(Metadata!$A$1,0,0,Metadata!Metadata_Table_Length,1)=SUBSTITUTE(C558,"rawdatafilename","count"),ROW(OFFSET(Metadata!$A$1,0,0,Metadata!Metadata_Table_Length,1))-1,"")),0),"")</f>
        <v/>
      </c>
      <c r="J558" t="str">
        <f t="array" aca="1" ref="J558" ca="1">IF(AND(G558&lt;&gt;"",G558&lt;&gt;G557),MAX(IF(G$2:G$2001=G558,H$2:H$2001,"")),"")</f>
        <v/>
      </c>
      <c r="K558" t="str">
        <f t="array" aca="1" ref="K558" ca="1">IF(AND(G558&lt;&gt;"",G558&lt;&gt;G557),MAX(IF(G$2:G$2001=G558,I$2:I$2001,"")),"")</f>
        <v/>
      </c>
      <c r="L558" t="str">
        <f t="shared" ca="1" si="35"/>
        <v/>
      </c>
    </row>
    <row r="559" spans="2:12" x14ac:dyDescent="0.25">
      <c r="B559" t="str">
        <f t="shared" ca="1" si="33"/>
        <v/>
      </c>
      <c r="C559" t="str">
        <f t="shared" ca="1" si="32"/>
        <v/>
      </c>
      <c r="D559" s="156" t="str">
        <f t="array" aca="1" ref="D559" ca="1">IFERROR(IF(B559&lt;&gt;"",IF(OR(EXACT(OFFSET(Metadata!$A$1,0,0,Metadata!Metadata_Table_Length,1),C559)),1,""),""),"")</f>
        <v/>
      </c>
      <c r="E559" s="163" t="str">
        <f t="array" aca="1" ref="E559" ca="1">IF(B559&lt;&gt;"",IF(D559=1,OFFSET(Metadata!$B$1,MIN(IF(OFFSET(Metadata!$A$1,0,0,Metadata!Metadata_Table_Length,1)=C559,ROW(OFFSET(Metadata!$A$1,0,0,Metadata!Metadata_Table_Length,1))-1,"")),0),OFFSET(Metadata!$B$1,MIN(IF(OFFSET(Metadata!$A$1,0,0,Metadata!Metadata_Table_Length,1)=SUBSTITUTE(C559,"rawdatafilename","originalfilename"),ROW(OFFSET(Metadata!$A$1,0,0,Metadata!Metadata_Table_Length,1))-1,"")),0)),"")</f>
        <v/>
      </c>
      <c r="F559" t="str">
        <f t="shared" ca="1" si="34"/>
        <v/>
      </c>
      <c r="G559" t="str">
        <f t="array" aca="1" ref="G559" ca="1">IF(B559&lt;&gt;"",OFFSET(Metadata!$B$1,MIN(IF(OFFSET(Metadata!$A$1,0,0,Metadata!Metadata_Table_Length,1)=SUBSTITUTE(C559,"rawdatafilename","partnumber"),ROW(OFFSET(Metadata!$A$1,0,0,Metadata!Metadata_Table_Length,1))-1,"")),0),"")</f>
        <v/>
      </c>
      <c r="H559" t="str">
        <f t="array" aca="1" ref="H559" ca="1">IF(B559&lt;&gt;"",OFFSET(Metadata!$B$1,MIN(IF(OFFSET(Metadata!$A$1,0,0,Metadata!Metadata_Table_Length,1)=SUBSTITUTE(C559,"rawdatafilename","original_count"),ROW(OFFSET(Metadata!$A$1,0,0,Metadata!Metadata_Table_Length,1))-1,"")),0),"")</f>
        <v/>
      </c>
      <c r="I559" t="str">
        <f t="array" aca="1" ref="I559" ca="1">IF(B559&lt;&gt;"",OFFSET(Metadata!$B$1,MIN(IF(OFFSET(Metadata!$A$1,0,0,Metadata!Metadata_Table_Length,1)=SUBSTITUTE(C559,"rawdatafilename","count"),ROW(OFFSET(Metadata!$A$1,0,0,Metadata!Metadata_Table_Length,1))-1,"")),0),"")</f>
        <v/>
      </c>
      <c r="J559" t="str">
        <f t="array" aca="1" ref="J559" ca="1">IF(AND(G559&lt;&gt;"",G559&lt;&gt;G558),MAX(IF(G$2:G$2001=G559,H$2:H$2001,"")),"")</f>
        <v/>
      </c>
      <c r="K559" t="str">
        <f t="array" aca="1" ref="K559" ca="1">IF(AND(G559&lt;&gt;"",G559&lt;&gt;G558),MAX(IF(G$2:G$2001=G559,I$2:I$2001,"")),"")</f>
        <v/>
      </c>
      <c r="L559" t="str">
        <f t="shared" ca="1" si="35"/>
        <v/>
      </c>
    </row>
    <row r="560" spans="2:12" x14ac:dyDescent="0.25">
      <c r="B560" t="str">
        <f t="shared" ca="1" si="33"/>
        <v/>
      </c>
      <c r="C560" t="str">
        <f t="shared" ca="1" si="32"/>
        <v/>
      </c>
      <c r="D560" s="156" t="str">
        <f t="array" aca="1" ref="D560" ca="1">IFERROR(IF(B560&lt;&gt;"",IF(OR(EXACT(OFFSET(Metadata!$A$1,0,0,Metadata!Metadata_Table_Length,1),C560)),1,""),""),"")</f>
        <v/>
      </c>
      <c r="E560" s="163" t="str">
        <f t="array" aca="1" ref="E560" ca="1">IF(B560&lt;&gt;"",IF(D560=1,OFFSET(Metadata!$B$1,MIN(IF(OFFSET(Metadata!$A$1,0,0,Metadata!Metadata_Table_Length,1)=C560,ROW(OFFSET(Metadata!$A$1,0,0,Metadata!Metadata_Table_Length,1))-1,"")),0),OFFSET(Metadata!$B$1,MIN(IF(OFFSET(Metadata!$A$1,0,0,Metadata!Metadata_Table_Length,1)=SUBSTITUTE(C560,"rawdatafilename","originalfilename"),ROW(OFFSET(Metadata!$A$1,0,0,Metadata!Metadata_Table_Length,1))-1,"")),0)),"")</f>
        <v/>
      </c>
      <c r="F560" t="str">
        <f t="shared" ca="1" si="34"/>
        <v/>
      </c>
      <c r="G560" t="str">
        <f t="array" aca="1" ref="G560" ca="1">IF(B560&lt;&gt;"",OFFSET(Metadata!$B$1,MIN(IF(OFFSET(Metadata!$A$1,0,0,Metadata!Metadata_Table_Length,1)=SUBSTITUTE(C560,"rawdatafilename","partnumber"),ROW(OFFSET(Metadata!$A$1,0,0,Metadata!Metadata_Table_Length,1))-1,"")),0),"")</f>
        <v/>
      </c>
      <c r="H560" t="str">
        <f t="array" aca="1" ref="H560" ca="1">IF(B560&lt;&gt;"",OFFSET(Metadata!$B$1,MIN(IF(OFFSET(Metadata!$A$1,0,0,Metadata!Metadata_Table_Length,1)=SUBSTITUTE(C560,"rawdatafilename","original_count"),ROW(OFFSET(Metadata!$A$1,0,0,Metadata!Metadata_Table_Length,1))-1,"")),0),"")</f>
        <v/>
      </c>
      <c r="I560" t="str">
        <f t="array" aca="1" ref="I560" ca="1">IF(B560&lt;&gt;"",OFFSET(Metadata!$B$1,MIN(IF(OFFSET(Metadata!$A$1,0,0,Metadata!Metadata_Table_Length,1)=SUBSTITUTE(C560,"rawdatafilename","count"),ROW(OFFSET(Metadata!$A$1,0,0,Metadata!Metadata_Table_Length,1))-1,"")),0),"")</f>
        <v/>
      </c>
      <c r="J560" t="str">
        <f t="array" aca="1" ref="J560" ca="1">IF(AND(G560&lt;&gt;"",G560&lt;&gt;G559),MAX(IF(G$2:G$2001=G560,H$2:H$2001,"")),"")</f>
        <v/>
      </c>
      <c r="K560" t="str">
        <f t="array" aca="1" ref="K560" ca="1">IF(AND(G560&lt;&gt;"",G560&lt;&gt;G559),MAX(IF(G$2:G$2001=G560,I$2:I$2001,"")),"")</f>
        <v/>
      </c>
      <c r="L560" t="str">
        <f t="shared" ca="1" si="35"/>
        <v/>
      </c>
    </row>
    <row r="561" spans="2:12" x14ac:dyDescent="0.25">
      <c r="B561" t="str">
        <f t="shared" ca="1" si="33"/>
        <v/>
      </c>
      <c r="C561" t="str">
        <f t="shared" ca="1" si="32"/>
        <v/>
      </c>
      <c r="D561" s="156" t="str">
        <f t="array" aca="1" ref="D561" ca="1">IFERROR(IF(B561&lt;&gt;"",IF(OR(EXACT(OFFSET(Metadata!$A$1,0,0,Metadata!Metadata_Table_Length,1),C561)),1,""),""),"")</f>
        <v/>
      </c>
      <c r="E561" s="163" t="str">
        <f t="array" aca="1" ref="E561" ca="1">IF(B561&lt;&gt;"",IF(D561=1,OFFSET(Metadata!$B$1,MIN(IF(OFFSET(Metadata!$A$1,0,0,Metadata!Metadata_Table_Length,1)=C561,ROW(OFFSET(Metadata!$A$1,0,0,Metadata!Metadata_Table_Length,1))-1,"")),0),OFFSET(Metadata!$B$1,MIN(IF(OFFSET(Metadata!$A$1,0,0,Metadata!Metadata_Table_Length,1)=SUBSTITUTE(C561,"rawdatafilename","originalfilename"),ROW(OFFSET(Metadata!$A$1,0,0,Metadata!Metadata_Table_Length,1))-1,"")),0)),"")</f>
        <v/>
      </c>
      <c r="F561" t="str">
        <f t="shared" ca="1" si="34"/>
        <v/>
      </c>
      <c r="G561" t="str">
        <f t="array" aca="1" ref="G561" ca="1">IF(B561&lt;&gt;"",OFFSET(Metadata!$B$1,MIN(IF(OFFSET(Metadata!$A$1,0,0,Metadata!Metadata_Table_Length,1)=SUBSTITUTE(C561,"rawdatafilename","partnumber"),ROW(OFFSET(Metadata!$A$1,0,0,Metadata!Metadata_Table_Length,1))-1,"")),0),"")</f>
        <v/>
      </c>
      <c r="H561" t="str">
        <f t="array" aca="1" ref="H561" ca="1">IF(B561&lt;&gt;"",OFFSET(Metadata!$B$1,MIN(IF(OFFSET(Metadata!$A$1,0,0,Metadata!Metadata_Table_Length,1)=SUBSTITUTE(C561,"rawdatafilename","original_count"),ROW(OFFSET(Metadata!$A$1,0,0,Metadata!Metadata_Table_Length,1))-1,"")),0),"")</f>
        <v/>
      </c>
      <c r="I561" t="str">
        <f t="array" aca="1" ref="I561" ca="1">IF(B561&lt;&gt;"",OFFSET(Metadata!$B$1,MIN(IF(OFFSET(Metadata!$A$1,0,0,Metadata!Metadata_Table_Length,1)=SUBSTITUTE(C561,"rawdatafilename","count"),ROW(OFFSET(Metadata!$A$1,0,0,Metadata!Metadata_Table_Length,1))-1,"")),0),"")</f>
        <v/>
      </c>
      <c r="J561" t="str">
        <f t="array" aca="1" ref="J561" ca="1">IF(AND(G561&lt;&gt;"",G561&lt;&gt;G560),MAX(IF(G$2:G$2001=G561,H$2:H$2001,"")),"")</f>
        <v/>
      </c>
      <c r="K561" t="str">
        <f t="array" aca="1" ref="K561" ca="1">IF(AND(G561&lt;&gt;"",G561&lt;&gt;G560),MAX(IF(G$2:G$2001=G561,I$2:I$2001,"")),"")</f>
        <v/>
      </c>
      <c r="L561" t="str">
        <f t="shared" ca="1" si="35"/>
        <v/>
      </c>
    </row>
    <row r="562" spans="2:12" x14ac:dyDescent="0.25">
      <c r="B562" t="str">
        <f t="shared" ca="1" si="33"/>
        <v/>
      </c>
      <c r="C562" t="str">
        <f t="shared" ca="1" si="32"/>
        <v/>
      </c>
      <c r="D562" s="156" t="str">
        <f t="array" aca="1" ref="D562" ca="1">IFERROR(IF(B562&lt;&gt;"",IF(OR(EXACT(OFFSET(Metadata!$A$1,0,0,Metadata!Metadata_Table_Length,1),C562)),1,""),""),"")</f>
        <v/>
      </c>
      <c r="E562" s="163" t="str">
        <f t="array" aca="1" ref="E562" ca="1">IF(B562&lt;&gt;"",IF(D562=1,OFFSET(Metadata!$B$1,MIN(IF(OFFSET(Metadata!$A$1,0,0,Metadata!Metadata_Table_Length,1)=C562,ROW(OFFSET(Metadata!$A$1,0,0,Metadata!Metadata_Table_Length,1))-1,"")),0),OFFSET(Metadata!$B$1,MIN(IF(OFFSET(Metadata!$A$1,0,0,Metadata!Metadata_Table_Length,1)=SUBSTITUTE(C562,"rawdatafilename","originalfilename"),ROW(OFFSET(Metadata!$A$1,0,0,Metadata!Metadata_Table_Length,1))-1,"")),0)),"")</f>
        <v/>
      </c>
      <c r="F562" t="str">
        <f t="shared" ca="1" si="34"/>
        <v/>
      </c>
      <c r="G562" t="str">
        <f t="array" aca="1" ref="G562" ca="1">IF(B562&lt;&gt;"",OFFSET(Metadata!$B$1,MIN(IF(OFFSET(Metadata!$A$1,0,0,Metadata!Metadata_Table_Length,1)=SUBSTITUTE(C562,"rawdatafilename","partnumber"),ROW(OFFSET(Metadata!$A$1,0,0,Metadata!Metadata_Table_Length,1))-1,"")),0),"")</f>
        <v/>
      </c>
      <c r="H562" t="str">
        <f t="array" aca="1" ref="H562" ca="1">IF(B562&lt;&gt;"",OFFSET(Metadata!$B$1,MIN(IF(OFFSET(Metadata!$A$1,0,0,Metadata!Metadata_Table_Length,1)=SUBSTITUTE(C562,"rawdatafilename","original_count"),ROW(OFFSET(Metadata!$A$1,0,0,Metadata!Metadata_Table_Length,1))-1,"")),0),"")</f>
        <v/>
      </c>
      <c r="I562" t="str">
        <f t="array" aca="1" ref="I562" ca="1">IF(B562&lt;&gt;"",OFFSET(Metadata!$B$1,MIN(IF(OFFSET(Metadata!$A$1,0,0,Metadata!Metadata_Table_Length,1)=SUBSTITUTE(C562,"rawdatafilename","count"),ROW(OFFSET(Metadata!$A$1,0,0,Metadata!Metadata_Table_Length,1))-1,"")),0),"")</f>
        <v/>
      </c>
      <c r="J562" t="str">
        <f t="array" aca="1" ref="J562" ca="1">IF(AND(G562&lt;&gt;"",G562&lt;&gt;G561),MAX(IF(G$2:G$2001=G562,H$2:H$2001,"")),"")</f>
        <v/>
      </c>
      <c r="K562" t="str">
        <f t="array" aca="1" ref="K562" ca="1">IF(AND(G562&lt;&gt;"",G562&lt;&gt;G561),MAX(IF(G$2:G$2001=G562,I$2:I$2001,"")),"")</f>
        <v/>
      </c>
      <c r="L562" t="str">
        <f t="shared" ca="1" si="35"/>
        <v/>
      </c>
    </row>
    <row r="563" spans="2:12" x14ac:dyDescent="0.25">
      <c r="B563" t="str">
        <f t="shared" ca="1" si="33"/>
        <v/>
      </c>
      <c r="C563" t="str">
        <f t="shared" ca="1" si="32"/>
        <v/>
      </c>
      <c r="D563" s="156" t="str">
        <f t="array" aca="1" ref="D563" ca="1">IFERROR(IF(B563&lt;&gt;"",IF(OR(EXACT(OFFSET(Metadata!$A$1,0,0,Metadata!Metadata_Table_Length,1),C563)),1,""),""),"")</f>
        <v/>
      </c>
      <c r="E563" s="163" t="str">
        <f t="array" aca="1" ref="E563" ca="1">IF(B563&lt;&gt;"",IF(D563=1,OFFSET(Metadata!$B$1,MIN(IF(OFFSET(Metadata!$A$1,0,0,Metadata!Metadata_Table_Length,1)=C563,ROW(OFFSET(Metadata!$A$1,0,0,Metadata!Metadata_Table_Length,1))-1,"")),0),OFFSET(Metadata!$B$1,MIN(IF(OFFSET(Metadata!$A$1,0,0,Metadata!Metadata_Table_Length,1)=SUBSTITUTE(C563,"rawdatafilename","originalfilename"),ROW(OFFSET(Metadata!$A$1,0,0,Metadata!Metadata_Table_Length,1))-1,"")),0)),"")</f>
        <v/>
      </c>
      <c r="F563" t="str">
        <f t="shared" ca="1" si="34"/>
        <v/>
      </c>
      <c r="G563" t="str">
        <f t="array" aca="1" ref="G563" ca="1">IF(B563&lt;&gt;"",OFFSET(Metadata!$B$1,MIN(IF(OFFSET(Metadata!$A$1,0,0,Metadata!Metadata_Table_Length,1)=SUBSTITUTE(C563,"rawdatafilename","partnumber"),ROW(OFFSET(Metadata!$A$1,0,0,Metadata!Metadata_Table_Length,1))-1,"")),0),"")</f>
        <v/>
      </c>
      <c r="H563" t="str">
        <f t="array" aca="1" ref="H563" ca="1">IF(B563&lt;&gt;"",OFFSET(Metadata!$B$1,MIN(IF(OFFSET(Metadata!$A$1,0,0,Metadata!Metadata_Table_Length,1)=SUBSTITUTE(C563,"rawdatafilename","original_count"),ROW(OFFSET(Metadata!$A$1,0,0,Metadata!Metadata_Table_Length,1))-1,"")),0),"")</f>
        <v/>
      </c>
      <c r="I563" t="str">
        <f t="array" aca="1" ref="I563" ca="1">IF(B563&lt;&gt;"",OFFSET(Metadata!$B$1,MIN(IF(OFFSET(Metadata!$A$1,0,0,Metadata!Metadata_Table_Length,1)=SUBSTITUTE(C563,"rawdatafilename","count"),ROW(OFFSET(Metadata!$A$1,0,0,Metadata!Metadata_Table_Length,1))-1,"")),0),"")</f>
        <v/>
      </c>
      <c r="J563" t="str">
        <f t="array" aca="1" ref="J563" ca="1">IF(AND(G563&lt;&gt;"",G563&lt;&gt;G562),MAX(IF(G$2:G$2001=G563,H$2:H$2001,"")),"")</f>
        <v/>
      </c>
      <c r="K563" t="str">
        <f t="array" aca="1" ref="K563" ca="1">IF(AND(G563&lt;&gt;"",G563&lt;&gt;G562),MAX(IF(G$2:G$2001=G563,I$2:I$2001,"")),"")</f>
        <v/>
      </c>
      <c r="L563" t="str">
        <f t="shared" ca="1" si="35"/>
        <v/>
      </c>
    </row>
    <row r="564" spans="2:12" x14ac:dyDescent="0.25">
      <c r="B564" t="str">
        <f t="shared" ca="1" si="33"/>
        <v/>
      </c>
      <c r="C564" t="str">
        <f t="shared" ca="1" si="32"/>
        <v/>
      </c>
      <c r="D564" s="156" t="str">
        <f t="array" aca="1" ref="D564" ca="1">IFERROR(IF(B564&lt;&gt;"",IF(OR(EXACT(OFFSET(Metadata!$A$1,0,0,Metadata!Metadata_Table_Length,1),C564)),1,""),""),"")</f>
        <v/>
      </c>
      <c r="E564" s="163" t="str">
        <f t="array" aca="1" ref="E564" ca="1">IF(B564&lt;&gt;"",IF(D564=1,OFFSET(Metadata!$B$1,MIN(IF(OFFSET(Metadata!$A$1,0,0,Metadata!Metadata_Table_Length,1)=C564,ROW(OFFSET(Metadata!$A$1,0,0,Metadata!Metadata_Table_Length,1))-1,"")),0),OFFSET(Metadata!$B$1,MIN(IF(OFFSET(Metadata!$A$1,0,0,Metadata!Metadata_Table_Length,1)=SUBSTITUTE(C564,"rawdatafilename","originalfilename"),ROW(OFFSET(Metadata!$A$1,0,0,Metadata!Metadata_Table_Length,1))-1,"")),0)),"")</f>
        <v/>
      </c>
      <c r="F564" t="str">
        <f t="shared" ca="1" si="34"/>
        <v/>
      </c>
      <c r="G564" t="str">
        <f t="array" aca="1" ref="G564" ca="1">IF(B564&lt;&gt;"",OFFSET(Metadata!$B$1,MIN(IF(OFFSET(Metadata!$A$1,0,0,Metadata!Metadata_Table_Length,1)=SUBSTITUTE(C564,"rawdatafilename","partnumber"),ROW(OFFSET(Metadata!$A$1,0,0,Metadata!Metadata_Table_Length,1))-1,"")),0),"")</f>
        <v/>
      </c>
      <c r="H564" t="str">
        <f t="array" aca="1" ref="H564" ca="1">IF(B564&lt;&gt;"",OFFSET(Metadata!$B$1,MIN(IF(OFFSET(Metadata!$A$1,0,0,Metadata!Metadata_Table_Length,1)=SUBSTITUTE(C564,"rawdatafilename","original_count"),ROW(OFFSET(Metadata!$A$1,0,0,Metadata!Metadata_Table_Length,1))-1,"")),0),"")</f>
        <v/>
      </c>
      <c r="I564" t="str">
        <f t="array" aca="1" ref="I564" ca="1">IF(B564&lt;&gt;"",OFFSET(Metadata!$B$1,MIN(IF(OFFSET(Metadata!$A$1,0,0,Metadata!Metadata_Table_Length,1)=SUBSTITUTE(C564,"rawdatafilename","count"),ROW(OFFSET(Metadata!$A$1,0,0,Metadata!Metadata_Table_Length,1))-1,"")),0),"")</f>
        <v/>
      </c>
      <c r="J564" t="str">
        <f t="array" aca="1" ref="J564" ca="1">IF(AND(G564&lt;&gt;"",G564&lt;&gt;G563),MAX(IF(G$2:G$2001=G564,H$2:H$2001,"")),"")</f>
        <v/>
      </c>
      <c r="K564" t="str">
        <f t="array" aca="1" ref="K564" ca="1">IF(AND(G564&lt;&gt;"",G564&lt;&gt;G563),MAX(IF(G$2:G$2001=G564,I$2:I$2001,"")),"")</f>
        <v/>
      </c>
      <c r="L564" t="str">
        <f t="shared" ca="1" si="35"/>
        <v/>
      </c>
    </row>
    <row r="565" spans="2:12" x14ac:dyDescent="0.25">
      <c r="B565" t="str">
        <f t="shared" ca="1" si="33"/>
        <v/>
      </c>
      <c r="C565" t="str">
        <f t="shared" ca="1" si="32"/>
        <v/>
      </c>
      <c r="D565" s="156" t="str">
        <f t="array" aca="1" ref="D565" ca="1">IFERROR(IF(B565&lt;&gt;"",IF(OR(EXACT(OFFSET(Metadata!$A$1,0,0,Metadata!Metadata_Table_Length,1),C565)),1,""),""),"")</f>
        <v/>
      </c>
      <c r="E565" s="163" t="str">
        <f t="array" aca="1" ref="E565" ca="1">IF(B565&lt;&gt;"",IF(D565=1,OFFSET(Metadata!$B$1,MIN(IF(OFFSET(Metadata!$A$1,0,0,Metadata!Metadata_Table_Length,1)=C565,ROW(OFFSET(Metadata!$A$1,0,0,Metadata!Metadata_Table_Length,1))-1,"")),0),OFFSET(Metadata!$B$1,MIN(IF(OFFSET(Metadata!$A$1,0,0,Metadata!Metadata_Table_Length,1)=SUBSTITUTE(C565,"rawdatafilename","originalfilename"),ROW(OFFSET(Metadata!$A$1,0,0,Metadata!Metadata_Table_Length,1))-1,"")),0)),"")</f>
        <v/>
      </c>
      <c r="F565" t="str">
        <f t="shared" ca="1" si="34"/>
        <v/>
      </c>
      <c r="G565" t="str">
        <f t="array" aca="1" ref="G565" ca="1">IF(B565&lt;&gt;"",OFFSET(Metadata!$B$1,MIN(IF(OFFSET(Metadata!$A$1,0,0,Metadata!Metadata_Table_Length,1)=SUBSTITUTE(C565,"rawdatafilename","partnumber"),ROW(OFFSET(Metadata!$A$1,0,0,Metadata!Metadata_Table_Length,1))-1,"")),0),"")</f>
        <v/>
      </c>
      <c r="H565" t="str">
        <f t="array" aca="1" ref="H565" ca="1">IF(B565&lt;&gt;"",OFFSET(Metadata!$B$1,MIN(IF(OFFSET(Metadata!$A$1,0,0,Metadata!Metadata_Table_Length,1)=SUBSTITUTE(C565,"rawdatafilename","original_count"),ROW(OFFSET(Metadata!$A$1,0,0,Metadata!Metadata_Table_Length,1))-1,"")),0),"")</f>
        <v/>
      </c>
      <c r="I565" t="str">
        <f t="array" aca="1" ref="I565" ca="1">IF(B565&lt;&gt;"",OFFSET(Metadata!$B$1,MIN(IF(OFFSET(Metadata!$A$1,0,0,Metadata!Metadata_Table_Length,1)=SUBSTITUTE(C565,"rawdatafilename","count"),ROW(OFFSET(Metadata!$A$1,0,0,Metadata!Metadata_Table_Length,1))-1,"")),0),"")</f>
        <v/>
      </c>
      <c r="J565" t="str">
        <f t="array" aca="1" ref="J565" ca="1">IF(AND(G565&lt;&gt;"",G565&lt;&gt;G564),MAX(IF(G$2:G$2001=G565,H$2:H$2001,"")),"")</f>
        <v/>
      </c>
      <c r="K565" t="str">
        <f t="array" aca="1" ref="K565" ca="1">IF(AND(G565&lt;&gt;"",G565&lt;&gt;G564),MAX(IF(G$2:G$2001=G565,I$2:I$2001,"")),"")</f>
        <v/>
      </c>
      <c r="L565" t="str">
        <f t="shared" ca="1" si="35"/>
        <v/>
      </c>
    </row>
    <row r="566" spans="2:12" x14ac:dyDescent="0.25">
      <c r="B566" t="str">
        <f t="shared" ca="1" si="33"/>
        <v/>
      </c>
      <c r="C566" t="str">
        <f t="shared" ca="1" si="32"/>
        <v/>
      </c>
      <c r="D566" s="156" t="str">
        <f t="array" aca="1" ref="D566" ca="1">IFERROR(IF(B566&lt;&gt;"",IF(OR(EXACT(OFFSET(Metadata!$A$1,0,0,Metadata!Metadata_Table_Length,1),C566)),1,""),""),"")</f>
        <v/>
      </c>
      <c r="E566" s="163" t="str">
        <f t="array" aca="1" ref="E566" ca="1">IF(B566&lt;&gt;"",IF(D566=1,OFFSET(Metadata!$B$1,MIN(IF(OFFSET(Metadata!$A$1,0,0,Metadata!Metadata_Table_Length,1)=C566,ROW(OFFSET(Metadata!$A$1,0,0,Metadata!Metadata_Table_Length,1))-1,"")),0),OFFSET(Metadata!$B$1,MIN(IF(OFFSET(Metadata!$A$1,0,0,Metadata!Metadata_Table_Length,1)=SUBSTITUTE(C566,"rawdatafilename","originalfilename"),ROW(OFFSET(Metadata!$A$1,0,0,Metadata!Metadata_Table_Length,1))-1,"")),0)),"")</f>
        <v/>
      </c>
      <c r="F566" t="str">
        <f t="shared" ca="1" si="34"/>
        <v/>
      </c>
      <c r="G566" t="str">
        <f t="array" aca="1" ref="G566" ca="1">IF(B566&lt;&gt;"",OFFSET(Metadata!$B$1,MIN(IF(OFFSET(Metadata!$A$1,0,0,Metadata!Metadata_Table_Length,1)=SUBSTITUTE(C566,"rawdatafilename","partnumber"),ROW(OFFSET(Metadata!$A$1,0,0,Metadata!Metadata_Table_Length,1))-1,"")),0),"")</f>
        <v/>
      </c>
      <c r="H566" t="str">
        <f t="array" aca="1" ref="H566" ca="1">IF(B566&lt;&gt;"",OFFSET(Metadata!$B$1,MIN(IF(OFFSET(Metadata!$A$1,0,0,Metadata!Metadata_Table_Length,1)=SUBSTITUTE(C566,"rawdatafilename","original_count"),ROW(OFFSET(Metadata!$A$1,0,0,Metadata!Metadata_Table_Length,1))-1,"")),0),"")</f>
        <v/>
      </c>
      <c r="I566" t="str">
        <f t="array" aca="1" ref="I566" ca="1">IF(B566&lt;&gt;"",OFFSET(Metadata!$B$1,MIN(IF(OFFSET(Metadata!$A$1,0,0,Metadata!Metadata_Table_Length,1)=SUBSTITUTE(C566,"rawdatafilename","count"),ROW(OFFSET(Metadata!$A$1,0,0,Metadata!Metadata_Table_Length,1))-1,"")),0),"")</f>
        <v/>
      </c>
      <c r="J566" t="str">
        <f t="array" aca="1" ref="J566" ca="1">IF(AND(G566&lt;&gt;"",G566&lt;&gt;G565),MAX(IF(G$2:G$2001=G566,H$2:H$2001,"")),"")</f>
        <v/>
      </c>
      <c r="K566" t="str">
        <f t="array" aca="1" ref="K566" ca="1">IF(AND(G566&lt;&gt;"",G566&lt;&gt;G565),MAX(IF(G$2:G$2001=G566,I$2:I$2001,"")),"")</f>
        <v/>
      </c>
      <c r="L566" t="str">
        <f t="shared" ca="1" si="35"/>
        <v/>
      </c>
    </row>
    <row r="567" spans="2:12" x14ac:dyDescent="0.25">
      <c r="B567" t="str">
        <f t="shared" ca="1" si="33"/>
        <v/>
      </c>
      <c r="C567" t="str">
        <f t="shared" ca="1" si="32"/>
        <v/>
      </c>
      <c r="D567" s="156" t="str">
        <f t="array" aca="1" ref="D567" ca="1">IFERROR(IF(B567&lt;&gt;"",IF(OR(EXACT(OFFSET(Metadata!$A$1,0,0,Metadata!Metadata_Table_Length,1),C567)),1,""),""),"")</f>
        <v/>
      </c>
      <c r="E567" s="163" t="str">
        <f t="array" aca="1" ref="E567" ca="1">IF(B567&lt;&gt;"",IF(D567=1,OFFSET(Metadata!$B$1,MIN(IF(OFFSET(Metadata!$A$1,0,0,Metadata!Metadata_Table_Length,1)=C567,ROW(OFFSET(Metadata!$A$1,0,0,Metadata!Metadata_Table_Length,1))-1,"")),0),OFFSET(Metadata!$B$1,MIN(IF(OFFSET(Metadata!$A$1,0,0,Metadata!Metadata_Table_Length,1)=SUBSTITUTE(C567,"rawdatafilename","originalfilename"),ROW(OFFSET(Metadata!$A$1,0,0,Metadata!Metadata_Table_Length,1))-1,"")),0)),"")</f>
        <v/>
      </c>
      <c r="F567" t="str">
        <f t="shared" ca="1" si="34"/>
        <v/>
      </c>
      <c r="G567" t="str">
        <f t="array" aca="1" ref="G567" ca="1">IF(B567&lt;&gt;"",OFFSET(Metadata!$B$1,MIN(IF(OFFSET(Metadata!$A$1,0,0,Metadata!Metadata_Table_Length,1)=SUBSTITUTE(C567,"rawdatafilename","partnumber"),ROW(OFFSET(Metadata!$A$1,0,0,Metadata!Metadata_Table_Length,1))-1,"")),0),"")</f>
        <v/>
      </c>
      <c r="H567" t="str">
        <f t="array" aca="1" ref="H567" ca="1">IF(B567&lt;&gt;"",OFFSET(Metadata!$B$1,MIN(IF(OFFSET(Metadata!$A$1,0,0,Metadata!Metadata_Table_Length,1)=SUBSTITUTE(C567,"rawdatafilename","original_count"),ROW(OFFSET(Metadata!$A$1,0,0,Metadata!Metadata_Table_Length,1))-1,"")),0),"")</f>
        <v/>
      </c>
      <c r="I567" t="str">
        <f t="array" aca="1" ref="I567" ca="1">IF(B567&lt;&gt;"",OFFSET(Metadata!$B$1,MIN(IF(OFFSET(Metadata!$A$1,0,0,Metadata!Metadata_Table_Length,1)=SUBSTITUTE(C567,"rawdatafilename","count"),ROW(OFFSET(Metadata!$A$1,0,0,Metadata!Metadata_Table_Length,1))-1,"")),0),"")</f>
        <v/>
      </c>
      <c r="J567" t="str">
        <f t="array" aca="1" ref="J567" ca="1">IF(AND(G567&lt;&gt;"",G567&lt;&gt;G566),MAX(IF(G$2:G$2001=G567,H$2:H$2001,"")),"")</f>
        <v/>
      </c>
      <c r="K567" t="str">
        <f t="array" aca="1" ref="K567" ca="1">IF(AND(G567&lt;&gt;"",G567&lt;&gt;G566),MAX(IF(G$2:G$2001=G567,I$2:I$2001,"")),"")</f>
        <v/>
      </c>
      <c r="L567" t="str">
        <f t="shared" ca="1" si="35"/>
        <v/>
      </c>
    </row>
    <row r="568" spans="2:12" x14ac:dyDescent="0.25">
      <c r="B568" t="str">
        <f t="shared" ca="1" si="33"/>
        <v/>
      </c>
      <c r="C568" t="str">
        <f t="shared" ca="1" si="32"/>
        <v/>
      </c>
      <c r="D568" s="156" t="str">
        <f t="array" aca="1" ref="D568" ca="1">IFERROR(IF(B568&lt;&gt;"",IF(OR(EXACT(OFFSET(Metadata!$A$1,0,0,Metadata!Metadata_Table_Length,1),C568)),1,""),""),"")</f>
        <v/>
      </c>
      <c r="E568" s="163" t="str">
        <f t="array" aca="1" ref="E568" ca="1">IF(B568&lt;&gt;"",IF(D568=1,OFFSET(Metadata!$B$1,MIN(IF(OFFSET(Metadata!$A$1,0,0,Metadata!Metadata_Table_Length,1)=C568,ROW(OFFSET(Metadata!$A$1,0,0,Metadata!Metadata_Table_Length,1))-1,"")),0),OFFSET(Metadata!$B$1,MIN(IF(OFFSET(Metadata!$A$1,0,0,Metadata!Metadata_Table_Length,1)=SUBSTITUTE(C568,"rawdatafilename","originalfilename"),ROW(OFFSET(Metadata!$A$1,0,0,Metadata!Metadata_Table_Length,1))-1,"")),0)),"")</f>
        <v/>
      </c>
      <c r="F568" t="str">
        <f t="shared" ca="1" si="34"/>
        <v/>
      </c>
      <c r="G568" t="str">
        <f t="array" aca="1" ref="G568" ca="1">IF(B568&lt;&gt;"",OFFSET(Metadata!$B$1,MIN(IF(OFFSET(Metadata!$A$1,0,0,Metadata!Metadata_Table_Length,1)=SUBSTITUTE(C568,"rawdatafilename","partnumber"),ROW(OFFSET(Metadata!$A$1,0,0,Metadata!Metadata_Table_Length,1))-1,"")),0),"")</f>
        <v/>
      </c>
      <c r="H568" t="str">
        <f t="array" aca="1" ref="H568" ca="1">IF(B568&lt;&gt;"",OFFSET(Metadata!$B$1,MIN(IF(OFFSET(Metadata!$A$1,0,0,Metadata!Metadata_Table_Length,1)=SUBSTITUTE(C568,"rawdatafilename","original_count"),ROW(OFFSET(Metadata!$A$1,0,0,Metadata!Metadata_Table_Length,1))-1,"")),0),"")</f>
        <v/>
      </c>
      <c r="I568" t="str">
        <f t="array" aca="1" ref="I568" ca="1">IF(B568&lt;&gt;"",OFFSET(Metadata!$B$1,MIN(IF(OFFSET(Metadata!$A$1,0,0,Metadata!Metadata_Table_Length,1)=SUBSTITUTE(C568,"rawdatafilename","count"),ROW(OFFSET(Metadata!$A$1,0,0,Metadata!Metadata_Table_Length,1))-1,"")),0),"")</f>
        <v/>
      </c>
      <c r="J568" t="str">
        <f t="array" aca="1" ref="J568" ca="1">IF(AND(G568&lt;&gt;"",G568&lt;&gt;G567),MAX(IF(G$2:G$2001=G568,H$2:H$2001,"")),"")</f>
        <v/>
      </c>
      <c r="K568" t="str">
        <f t="array" aca="1" ref="K568" ca="1">IF(AND(G568&lt;&gt;"",G568&lt;&gt;G567),MAX(IF(G$2:G$2001=G568,I$2:I$2001,"")),"")</f>
        <v/>
      </c>
      <c r="L568" t="str">
        <f t="shared" ca="1" si="35"/>
        <v/>
      </c>
    </row>
    <row r="569" spans="2:12" x14ac:dyDescent="0.25">
      <c r="B569" t="str">
        <f t="shared" ca="1" si="33"/>
        <v/>
      </c>
      <c r="C569" t="str">
        <f t="shared" ca="1" si="32"/>
        <v/>
      </c>
      <c r="D569" s="156" t="str">
        <f t="array" aca="1" ref="D569" ca="1">IFERROR(IF(B569&lt;&gt;"",IF(OR(EXACT(OFFSET(Metadata!$A$1,0,0,Metadata!Metadata_Table_Length,1),C569)),1,""),""),"")</f>
        <v/>
      </c>
      <c r="E569" s="163" t="str">
        <f t="array" aca="1" ref="E569" ca="1">IF(B569&lt;&gt;"",IF(D569=1,OFFSET(Metadata!$B$1,MIN(IF(OFFSET(Metadata!$A$1,0,0,Metadata!Metadata_Table_Length,1)=C569,ROW(OFFSET(Metadata!$A$1,0,0,Metadata!Metadata_Table_Length,1))-1,"")),0),OFFSET(Metadata!$B$1,MIN(IF(OFFSET(Metadata!$A$1,0,0,Metadata!Metadata_Table_Length,1)=SUBSTITUTE(C569,"rawdatafilename","originalfilename"),ROW(OFFSET(Metadata!$A$1,0,0,Metadata!Metadata_Table_Length,1))-1,"")),0)),"")</f>
        <v/>
      </c>
      <c r="F569" t="str">
        <f t="shared" ca="1" si="34"/>
        <v/>
      </c>
      <c r="G569" t="str">
        <f t="array" aca="1" ref="G569" ca="1">IF(B569&lt;&gt;"",OFFSET(Metadata!$B$1,MIN(IF(OFFSET(Metadata!$A$1,0,0,Metadata!Metadata_Table_Length,1)=SUBSTITUTE(C569,"rawdatafilename","partnumber"),ROW(OFFSET(Metadata!$A$1,0,0,Metadata!Metadata_Table_Length,1))-1,"")),0),"")</f>
        <v/>
      </c>
      <c r="H569" t="str">
        <f t="array" aca="1" ref="H569" ca="1">IF(B569&lt;&gt;"",OFFSET(Metadata!$B$1,MIN(IF(OFFSET(Metadata!$A$1,0,0,Metadata!Metadata_Table_Length,1)=SUBSTITUTE(C569,"rawdatafilename","original_count"),ROW(OFFSET(Metadata!$A$1,0,0,Metadata!Metadata_Table_Length,1))-1,"")),0),"")</f>
        <v/>
      </c>
      <c r="I569" t="str">
        <f t="array" aca="1" ref="I569" ca="1">IF(B569&lt;&gt;"",OFFSET(Metadata!$B$1,MIN(IF(OFFSET(Metadata!$A$1,0,0,Metadata!Metadata_Table_Length,1)=SUBSTITUTE(C569,"rawdatafilename","count"),ROW(OFFSET(Metadata!$A$1,0,0,Metadata!Metadata_Table_Length,1))-1,"")),0),"")</f>
        <v/>
      </c>
      <c r="J569" t="str">
        <f t="array" aca="1" ref="J569" ca="1">IF(AND(G569&lt;&gt;"",G569&lt;&gt;G568),MAX(IF(G$2:G$2001=G569,H$2:H$2001,"")),"")</f>
        <v/>
      </c>
      <c r="K569" t="str">
        <f t="array" aca="1" ref="K569" ca="1">IF(AND(G569&lt;&gt;"",G569&lt;&gt;G568),MAX(IF(G$2:G$2001=G569,I$2:I$2001,"")),"")</f>
        <v/>
      </c>
      <c r="L569" t="str">
        <f t="shared" ca="1" si="35"/>
        <v/>
      </c>
    </row>
    <row r="570" spans="2:12" x14ac:dyDescent="0.25">
      <c r="B570" t="str">
        <f t="shared" ca="1" si="33"/>
        <v/>
      </c>
      <c r="C570" t="str">
        <f t="shared" ca="1" si="32"/>
        <v/>
      </c>
      <c r="D570" s="156" t="str">
        <f t="array" aca="1" ref="D570" ca="1">IFERROR(IF(B570&lt;&gt;"",IF(OR(EXACT(OFFSET(Metadata!$A$1,0,0,Metadata!Metadata_Table_Length,1),C570)),1,""),""),"")</f>
        <v/>
      </c>
      <c r="E570" s="163" t="str">
        <f t="array" aca="1" ref="E570" ca="1">IF(B570&lt;&gt;"",IF(D570=1,OFFSET(Metadata!$B$1,MIN(IF(OFFSET(Metadata!$A$1,0,0,Metadata!Metadata_Table_Length,1)=C570,ROW(OFFSET(Metadata!$A$1,0,0,Metadata!Metadata_Table_Length,1))-1,"")),0),OFFSET(Metadata!$B$1,MIN(IF(OFFSET(Metadata!$A$1,0,0,Metadata!Metadata_Table_Length,1)=SUBSTITUTE(C570,"rawdatafilename","originalfilename"),ROW(OFFSET(Metadata!$A$1,0,0,Metadata!Metadata_Table_Length,1))-1,"")),0)),"")</f>
        <v/>
      </c>
      <c r="F570" t="str">
        <f t="shared" ca="1" si="34"/>
        <v/>
      </c>
      <c r="G570" t="str">
        <f t="array" aca="1" ref="G570" ca="1">IF(B570&lt;&gt;"",OFFSET(Metadata!$B$1,MIN(IF(OFFSET(Metadata!$A$1,0,0,Metadata!Metadata_Table_Length,1)=SUBSTITUTE(C570,"rawdatafilename","partnumber"),ROW(OFFSET(Metadata!$A$1,0,0,Metadata!Metadata_Table_Length,1))-1,"")),0),"")</f>
        <v/>
      </c>
      <c r="H570" t="str">
        <f t="array" aca="1" ref="H570" ca="1">IF(B570&lt;&gt;"",OFFSET(Metadata!$B$1,MIN(IF(OFFSET(Metadata!$A$1,0,0,Metadata!Metadata_Table_Length,1)=SUBSTITUTE(C570,"rawdatafilename","original_count"),ROW(OFFSET(Metadata!$A$1,0,0,Metadata!Metadata_Table_Length,1))-1,"")),0),"")</f>
        <v/>
      </c>
      <c r="I570" t="str">
        <f t="array" aca="1" ref="I570" ca="1">IF(B570&lt;&gt;"",OFFSET(Metadata!$B$1,MIN(IF(OFFSET(Metadata!$A$1,0,0,Metadata!Metadata_Table_Length,1)=SUBSTITUTE(C570,"rawdatafilename","count"),ROW(OFFSET(Metadata!$A$1,0,0,Metadata!Metadata_Table_Length,1))-1,"")),0),"")</f>
        <v/>
      </c>
      <c r="J570" t="str">
        <f t="array" aca="1" ref="J570" ca="1">IF(AND(G570&lt;&gt;"",G570&lt;&gt;G569),MAX(IF(G$2:G$2001=G570,H$2:H$2001,"")),"")</f>
        <v/>
      </c>
      <c r="K570" t="str">
        <f t="array" aca="1" ref="K570" ca="1">IF(AND(G570&lt;&gt;"",G570&lt;&gt;G569),MAX(IF(G$2:G$2001=G570,I$2:I$2001,"")),"")</f>
        <v/>
      </c>
      <c r="L570" t="str">
        <f t="shared" ca="1" si="35"/>
        <v/>
      </c>
    </row>
    <row r="571" spans="2:12" x14ac:dyDescent="0.25">
      <c r="B571" t="str">
        <f t="shared" ca="1" si="33"/>
        <v/>
      </c>
      <c r="C571" t="str">
        <f t="shared" ca="1" si="32"/>
        <v/>
      </c>
      <c r="D571" s="156" t="str">
        <f t="array" aca="1" ref="D571" ca="1">IFERROR(IF(B571&lt;&gt;"",IF(OR(EXACT(OFFSET(Metadata!$A$1,0,0,Metadata!Metadata_Table_Length,1),C571)),1,""),""),"")</f>
        <v/>
      </c>
      <c r="E571" s="163" t="str">
        <f t="array" aca="1" ref="E571" ca="1">IF(B571&lt;&gt;"",IF(D571=1,OFFSET(Metadata!$B$1,MIN(IF(OFFSET(Metadata!$A$1,0,0,Metadata!Metadata_Table_Length,1)=C571,ROW(OFFSET(Metadata!$A$1,0,0,Metadata!Metadata_Table_Length,1))-1,"")),0),OFFSET(Metadata!$B$1,MIN(IF(OFFSET(Metadata!$A$1,0,0,Metadata!Metadata_Table_Length,1)=SUBSTITUTE(C571,"rawdatafilename","originalfilename"),ROW(OFFSET(Metadata!$A$1,0,0,Metadata!Metadata_Table_Length,1))-1,"")),0)),"")</f>
        <v/>
      </c>
      <c r="F571" t="str">
        <f t="shared" ca="1" si="34"/>
        <v/>
      </c>
      <c r="G571" t="str">
        <f t="array" aca="1" ref="G571" ca="1">IF(B571&lt;&gt;"",OFFSET(Metadata!$B$1,MIN(IF(OFFSET(Metadata!$A$1,0,0,Metadata!Metadata_Table_Length,1)=SUBSTITUTE(C571,"rawdatafilename","partnumber"),ROW(OFFSET(Metadata!$A$1,0,0,Metadata!Metadata_Table_Length,1))-1,"")),0),"")</f>
        <v/>
      </c>
      <c r="H571" t="str">
        <f t="array" aca="1" ref="H571" ca="1">IF(B571&lt;&gt;"",OFFSET(Metadata!$B$1,MIN(IF(OFFSET(Metadata!$A$1,0,0,Metadata!Metadata_Table_Length,1)=SUBSTITUTE(C571,"rawdatafilename","original_count"),ROW(OFFSET(Metadata!$A$1,0,0,Metadata!Metadata_Table_Length,1))-1,"")),0),"")</f>
        <v/>
      </c>
      <c r="I571" t="str">
        <f t="array" aca="1" ref="I571" ca="1">IF(B571&lt;&gt;"",OFFSET(Metadata!$B$1,MIN(IF(OFFSET(Metadata!$A$1,0,0,Metadata!Metadata_Table_Length,1)=SUBSTITUTE(C571,"rawdatafilename","count"),ROW(OFFSET(Metadata!$A$1,0,0,Metadata!Metadata_Table_Length,1))-1,"")),0),"")</f>
        <v/>
      </c>
      <c r="J571" t="str">
        <f t="array" aca="1" ref="J571" ca="1">IF(AND(G571&lt;&gt;"",G571&lt;&gt;G570),MAX(IF(G$2:G$2001=G571,H$2:H$2001,"")),"")</f>
        <v/>
      </c>
      <c r="K571" t="str">
        <f t="array" aca="1" ref="K571" ca="1">IF(AND(G571&lt;&gt;"",G571&lt;&gt;G570),MAX(IF(G$2:G$2001=G571,I$2:I$2001,"")),"")</f>
        <v/>
      </c>
      <c r="L571" t="str">
        <f t="shared" ca="1" si="35"/>
        <v/>
      </c>
    </row>
    <row r="572" spans="2:12" x14ac:dyDescent="0.25">
      <c r="B572" t="str">
        <f t="shared" ca="1" si="33"/>
        <v/>
      </c>
      <c r="C572" t="str">
        <f t="shared" ca="1" si="32"/>
        <v/>
      </c>
      <c r="D572" s="156" t="str">
        <f t="array" aca="1" ref="D572" ca="1">IFERROR(IF(B572&lt;&gt;"",IF(OR(EXACT(OFFSET(Metadata!$A$1,0,0,Metadata!Metadata_Table_Length,1),C572)),1,""),""),"")</f>
        <v/>
      </c>
      <c r="E572" s="163" t="str">
        <f t="array" aca="1" ref="E572" ca="1">IF(B572&lt;&gt;"",IF(D572=1,OFFSET(Metadata!$B$1,MIN(IF(OFFSET(Metadata!$A$1,0,0,Metadata!Metadata_Table_Length,1)=C572,ROW(OFFSET(Metadata!$A$1,0,0,Metadata!Metadata_Table_Length,1))-1,"")),0),OFFSET(Metadata!$B$1,MIN(IF(OFFSET(Metadata!$A$1,0,0,Metadata!Metadata_Table_Length,1)=SUBSTITUTE(C572,"rawdatafilename","originalfilename"),ROW(OFFSET(Metadata!$A$1,0,0,Metadata!Metadata_Table_Length,1))-1,"")),0)),"")</f>
        <v/>
      </c>
      <c r="F572" t="str">
        <f t="shared" ca="1" si="34"/>
        <v/>
      </c>
      <c r="G572" t="str">
        <f t="array" aca="1" ref="G572" ca="1">IF(B572&lt;&gt;"",OFFSET(Metadata!$B$1,MIN(IF(OFFSET(Metadata!$A$1,0,0,Metadata!Metadata_Table_Length,1)=SUBSTITUTE(C572,"rawdatafilename","partnumber"),ROW(OFFSET(Metadata!$A$1,0,0,Metadata!Metadata_Table_Length,1))-1,"")),0),"")</f>
        <v/>
      </c>
      <c r="H572" t="str">
        <f t="array" aca="1" ref="H572" ca="1">IF(B572&lt;&gt;"",OFFSET(Metadata!$B$1,MIN(IF(OFFSET(Metadata!$A$1,0,0,Metadata!Metadata_Table_Length,1)=SUBSTITUTE(C572,"rawdatafilename","original_count"),ROW(OFFSET(Metadata!$A$1,0,0,Metadata!Metadata_Table_Length,1))-1,"")),0),"")</f>
        <v/>
      </c>
      <c r="I572" t="str">
        <f t="array" aca="1" ref="I572" ca="1">IF(B572&lt;&gt;"",OFFSET(Metadata!$B$1,MIN(IF(OFFSET(Metadata!$A$1,0,0,Metadata!Metadata_Table_Length,1)=SUBSTITUTE(C572,"rawdatafilename","count"),ROW(OFFSET(Metadata!$A$1,0,0,Metadata!Metadata_Table_Length,1))-1,"")),0),"")</f>
        <v/>
      </c>
      <c r="J572" t="str">
        <f t="array" aca="1" ref="J572" ca="1">IF(AND(G572&lt;&gt;"",G572&lt;&gt;G571),MAX(IF(G$2:G$2001=G572,H$2:H$2001,"")),"")</f>
        <v/>
      </c>
      <c r="K572" t="str">
        <f t="array" aca="1" ref="K572" ca="1">IF(AND(G572&lt;&gt;"",G572&lt;&gt;G571),MAX(IF(G$2:G$2001=G572,I$2:I$2001,"")),"")</f>
        <v/>
      </c>
      <c r="L572" t="str">
        <f t="shared" ca="1" si="35"/>
        <v/>
      </c>
    </row>
    <row r="573" spans="2:12" x14ac:dyDescent="0.25">
      <c r="B573" t="str">
        <f t="shared" ca="1" si="33"/>
        <v/>
      </c>
      <c r="C573" t="str">
        <f t="shared" ca="1" si="32"/>
        <v/>
      </c>
      <c r="D573" s="156" t="str">
        <f t="array" aca="1" ref="D573" ca="1">IFERROR(IF(B573&lt;&gt;"",IF(OR(EXACT(OFFSET(Metadata!$A$1,0,0,Metadata!Metadata_Table_Length,1),C573)),1,""),""),"")</f>
        <v/>
      </c>
      <c r="E573" s="163" t="str">
        <f t="array" aca="1" ref="E573" ca="1">IF(B573&lt;&gt;"",IF(D573=1,OFFSET(Metadata!$B$1,MIN(IF(OFFSET(Metadata!$A$1,0,0,Metadata!Metadata_Table_Length,1)=C573,ROW(OFFSET(Metadata!$A$1,0,0,Metadata!Metadata_Table_Length,1))-1,"")),0),OFFSET(Metadata!$B$1,MIN(IF(OFFSET(Metadata!$A$1,0,0,Metadata!Metadata_Table_Length,1)=SUBSTITUTE(C573,"rawdatafilename","originalfilename"),ROW(OFFSET(Metadata!$A$1,0,0,Metadata!Metadata_Table_Length,1))-1,"")),0)),"")</f>
        <v/>
      </c>
      <c r="F573" t="str">
        <f t="shared" ca="1" si="34"/>
        <v/>
      </c>
      <c r="G573" t="str">
        <f t="array" aca="1" ref="G573" ca="1">IF(B573&lt;&gt;"",OFFSET(Metadata!$B$1,MIN(IF(OFFSET(Metadata!$A$1,0,0,Metadata!Metadata_Table_Length,1)=SUBSTITUTE(C573,"rawdatafilename","partnumber"),ROW(OFFSET(Metadata!$A$1,0,0,Metadata!Metadata_Table_Length,1))-1,"")),0),"")</f>
        <v/>
      </c>
      <c r="H573" t="str">
        <f t="array" aca="1" ref="H573" ca="1">IF(B573&lt;&gt;"",OFFSET(Metadata!$B$1,MIN(IF(OFFSET(Metadata!$A$1,0,0,Metadata!Metadata_Table_Length,1)=SUBSTITUTE(C573,"rawdatafilename","original_count"),ROW(OFFSET(Metadata!$A$1,0,0,Metadata!Metadata_Table_Length,1))-1,"")),0),"")</f>
        <v/>
      </c>
      <c r="I573" t="str">
        <f t="array" aca="1" ref="I573" ca="1">IF(B573&lt;&gt;"",OFFSET(Metadata!$B$1,MIN(IF(OFFSET(Metadata!$A$1,0,0,Metadata!Metadata_Table_Length,1)=SUBSTITUTE(C573,"rawdatafilename","count"),ROW(OFFSET(Metadata!$A$1,0,0,Metadata!Metadata_Table_Length,1))-1,"")),0),"")</f>
        <v/>
      </c>
      <c r="J573" t="str">
        <f t="array" aca="1" ref="J573" ca="1">IF(AND(G573&lt;&gt;"",G573&lt;&gt;G572),MAX(IF(G$2:G$2001=G573,H$2:H$2001,"")),"")</f>
        <v/>
      </c>
      <c r="K573" t="str">
        <f t="array" aca="1" ref="K573" ca="1">IF(AND(G573&lt;&gt;"",G573&lt;&gt;G572),MAX(IF(G$2:G$2001=G573,I$2:I$2001,"")),"")</f>
        <v/>
      </c>
      <c r="L573" t="str">
        <f t="shared" ca="1" si="35"/>
        <v/>
      </c>
    </row>
    <row r="574" spans="2:12" x14ac:dyDescent="0.25">
      <c r="B574" t="str">
        <f t="shared" ca="1" si="33"/>
        <v/>
      </c>
      <c r="C574" t="str">
        <f t="shared" ca="1" si="32"/>
        <v/>
      </c>
      <c r="D574" s="156" t="str">
        <f t="array" aca="1" ref="D574" ca="1">IFERROR(IF(B574&lt;&gt;"",IF(OR(EXACT(OFFSET(Metadata!$A$1,0,0,Metadata!Metadata_Table_Length,1),C574)),1,""),""),"")</f>
        <v/>
      </c>
      <c r="E574" s="163" t="str">
        <f t="array" aca="1" ref="E574" ca="1">IF(B574&lt;&gt;"",IF(D574=1,OFFSET(Metadata!$B$1,MIN(IF(OFFSET(Metadata!$A$1,0,0,Metadata!Metadata_Table_Length,1)=C574,ROW(OFFSET(Metadata!$A$1,0,0,Metadata!Metadata_Table_Length,1))-1,"")),0),OFFSET(Metadata!$B$1,MIN(IF(OFFSET(Metadata!$A$1,0,0,Metadata!Metadata_Table_Length,1)=SUBSTITUTE(C574,"rawdatafilename","originalfilename"),ROW(OFFSET(Metadata!$A$1,0,0,Metadata!Metadata_Table_Length,1))-1,"")),0)),"")</f>
        <v/>
      </c>
      <c r="F574" t="str">
        <f t="shared" ca="1" si="34"/>
        <v/>
      </c>
      <c r="G574" t="str">
        <f t="array" aca="1" ref="G574" ca="1">IF(B574&lt;&gt;"",OFFSET(Metadata!$B$1,MIN(IF(OFFSET(Metadata!$A$1,0,0,Metadata!Metadata_Table_Length,1)=SUBSTITUTE(C574,"rawdatafilename","partnumber"),ROW(OFFSET(Metadata!$A$1,0,0,Metadata!Metadata_Table_Length,1))-1,"")),0),"")</f>
        <v/>
      </c>
      <c r="H574" t="str">
        <f t="array" aca="1" ref="H574" ca="1">IF(B574&lt;&gt;"",OFFSET(Metadata!$B$1,MIN(IF(OFFSET(Metadata!$A$1,0,0,Metadata!Metadata_Table_Length,1)=SUBSTITUTE(C574,"rawdatafilename","original_count"),ROW(OFFSET(Metadata!$A$1,0,0,Metadata!Metadata_Table_Length,1))-1,"")),0),"")</f>
        <v/>
      </c>
      <c r="I574" t="str">
        <f t="array" aca="1" ref="I574" ca="1">IF(B574&lt;&gt;"",OFFSET(Metadata!$B$1,MIN(IF(OFFSET(Metadata!$A$1,0,0,Metadata!Metadata_Table_Length,1)=SUBSTITUTE(C574,"rawdatafilename","count"),ROW(OFFSET(Metadata!$A$1,0,0,Metadata!Metadata_Table_Length,1))-1,"")),0),"")</f>
        <v/>
      </c>
      <c r="J574" t="str">
        <f t="array" aca="1" ref="J574" ca="1">IF(AND(G574&lt;&gt;"",G574&lt;&gt;G573),MAX(IF(G$2:G$2001=G574,H$2:H$2001,"")),"")</f>
        <v/>
      </c>
      <c r="K574" t="str">
        <f t="array" aca="1" ref="K574" ca="1">IF(AND(G574&lt;&gt;"",G574&lt;&gt;G573),MAX(IF(G$2:G$2001=G574,I$2:I$2001,"")),"")</f>
        <v/>
      </c>
      <c r="L574" t="str">
        <f t="shared" ca="1" si="35"/>
        <v/>
      </c>
    </row>
    <row r="575" spans="2:12" x14ac:dyDescent="0.25">
      <c r="B575" t="str">
        <f t="shared" ca="1" si="33"/>
        <v/>
      </c>
      <c r="C575" t="str">
        <f t="shared" ca="1" si="32"/>
        <v/>
      </c>
      <c r="D575" s="156" t="str">
        <f t="array" aca="1" ref="D575" ca="1">IFERROR(IF(B575&lt;&gt;"",IF(OR(EXACT(OFFSET(Metadata!$A$1,0,0,Metadata!Metadata_Table_Length,1),C575)),1,""),""),"")</f>
        <v/>
      </c>
      <c r="E575" s="163" t="str">
        <f t="array" aca="1" ref="E575" ca="1">IF(B575&lt;&gt;"",IF(D575=1,OFFSET(Metadata!$B$1,MIN(IF(OFFSET(Metadata!$A$1,0,0,Metadata!Metadata_Table_Length,1)=C575,ROW(OFFSET(Metadata!$A$1,0,0,Metadata!Metadata_Table_Length,1))-1,"")),0),OFFSET(Metadata!$B$1,MIN(IF(OFFSET(Metadata!$A$1,0,0,Metadata!Metadata_Table_Length,1)=SUBSTITUTE(C575,"rawdatafilename","originalfilename"),ROW(OFFSET(Metadata!$A$1,0,0,Metadata!Metadata_Table_Length,1))-1,"")),0)),"")</f>
        <v/>
      </c>
      <c r="F575" t="str">
        <f t="shared" ca="1" si="34"/>
        <v/>
      </c>
      <c r="G575" t="str">
        <f t="array" aca="1" ref="G575" ca="1">IF(B575&lt;&gt;"",OFFSET(Metadata!$B$1,MIN(IF(OFFSET(Metadata!$A$1,0,0,Metadata!Metadata_Table_Length,1)=SUBSTITUTE(C575,"rawdatafilename","partnumber"),ROW(OFFSET(Metadata!$A$1,0,0,Metadata!Metadata_Table_Length,1))-1,"")),0),"")</f>
        <v/>
      </c>
      <c r="H575" t="str">
        <f t="array" aca="1" ref="H575" ca="1">IF(B575&lt;&gt;"",OFFSET(Metadata!$B$1,MIN(IF(OFFSET(Metadata!$A$1,0,0,Metadata!Metadata_Table_Length,1)=SUBSTITUTE(C575,"rawdatafilename","original_count"),ROW(OFFSET(Metadata!$A$1,0,0,Metadata!Metadata_Table_Length,1))-1,"")),0),"")</f>
        <v/>
      </c>
      <c r="I575" t="str">
        <f t="array" aca="1" ref="I575" ca="1">IF(B575&lt;&gt;"",OFFSET(Metadata!$B$1,MIN(IF(OFFSET(Metadata!$A$1,0,0,Metadata!Metadata_Table_Length,1)=SUBSTITUTE(C575,"rawdatafilename","count"),ROW(OFFSET(Metadata!$A$1,0,0,Metadata!Metadata_Table_Length,1))-1,"")),0),"")</f>
        <v/>
      </c>
      <c r="J575" t="str">
        <f t="array" aca="1" ref="J575" ca="1">IF(AND(G575&lt;&gt;"",G575&lt;&gt;G574),MAX(IF(G$2:G$2001=G575,H$2:H$2001,"")),"")</f>
        <v/>
      </c>
      <c r="K575" t="str">
        <f t="array" aca="1" ref="K575" ca="1">IF(AND(G575&lt;&gt;"",G575&lt;&gt;G574),MAX(IF(G$2:G$2001=G575,I$2:I$2001,"")),"")</f>
        <v/>
      </c>
      <c r="L575" t="str">
        <f t="shared" ca="1" si="35"/>
        <v/>
      </c>
    </row>
    <row r="576" spans="2:12" x14ac:dyDescent="0.25">
      <c r="B576" t="str">
        <f t="shared" ca="1" si="33"/>
        <v/>
      </c>
      <c r="C576" t="str">
        <f t="shared" ca="1" si="32"/>
        <v/>
      </c>
      <c r="D576" s="156" t="str">
        <f t="array" aca="1" ref="D576" ca="1">IFERROR(IF(B576&lt;&gt;"",IF(OR(EXACT(OFFSET(Metadata!$A$1,0,0,Metadata!Metadata_Table_Length,1),C576)),1,""),""),"")</f>
        <v/>
      </c>
      <c r="E576" s="163" t="str">
        <f t="array" aca="1" ref="E576" ca="1">IF(B576&lt;&gt;"",IF(D576=1,OFFSET(Metadata!$B$1,MIN(IF(OFFSET(Metadata!$A$1,0,0,Metadata!Metadata_Table_Length,1)=C576,ROW(OFFSET(Metadata!$A$1,0,0,Metadata!Metadata_Table_Length,1))-1,"")),0),OFFSET(Metadata!$B$1,MIN(IF(OFFSET(Metadata!$A$1,0,0,Metadata!Metadata_Table_Length,1)=SUBSTITUTE(C576,"rawdatafilename","originalfilename"),ROW(OFFSET(Metadata!$A$1,0,0,Metadata!Metadata_Table_Length,1))-1,"")),0)),"")</f>
        <v/>
      </c>
      <c r="F576" t="str">
        <f t="shared" ca="1" si="34"/>
        <v/>
      </c>
      <c r="G576" t="str">
        <f t="array" aca="1" ref="G576" ca="1">IF(B576&lt;&gt;"",OFFSET(Metadata!$B$1,MIN(IF(OFFSET(Metadata!$A$1,0,0,Metadata!Metadata_Table_Length,1)=SUBSTITUTE(C576,"rawdatafilename","partnumber"),ROW(OFFSET(Metadata!$A$1,0,0,Metadata!Metadata_Table_Length,1))-1,"")),0),"")</f>
        <v/>
      </c>
      <c r="H576" t="str">
        <f t="array" aca="1" ref="H576" ca="1">IF(B576&lt;&gt;"",OFFSET(Metadata!$B$1,MIN(IF(OFFSET(Metadata!$A$1,0,0,Metadata!Metadata_Table_Length,1)=SUBSTITUTE(C576,"rawdatafilename","original_count"),ROW(OFFSET(Metadata!$A$1,0,0,Metadata!Metadata_Table_Length,1))-1,"")),0),"")</f>
        <v/>
      </c>
      <c r="I576" t="str">
        <f t="array" aca="1" ref="I576" ca="1">IF(B576&lt;&gt;"",OFFSET(Metadata!$B$1,MIN(IF(OFFSET(Metadata!$A$1,0,0,Metadata!Metadata_Table_Length,1)=SUBSTITUTE(C576,"rawdatafilename","count"),ROW(OFFSET(Metadata!$A$1,0,0,Metadata!Metadata_Table_Length,1))-1,"")),0),"")</f>
        <v/>
      </c>
      <c r="J576" t="str">
        <f t="array" aca="1" ref="J576" ca="1">IF(AND(G576&lt;&gt;"",G576&lt;&gt;G575),MAX(IF(G$2:G$2001=G576,H$2:H$2001,"")),"")</f>
        <v/>
      </c>
      <c r="K576" t="str">
        <f t="array" aca="1" ref="K576" ca="1">IF(AND(G576&lt;&gt;"",G576&lt;&gt;G575),MAX(IF(G$2:G$2001=G576,I$2:I$2001,"")),"")</f>
        <v/>
      </c>
      <c r="L576" t="str">
        <f t="shared" ca="1" si="35"/>
        <v/>
      </c>
    </row>
    <row r="577" spans="2:12" x14ac:dyDescent="0.25">
      <c r="B577" t="str">
        <f t="shared" ca="1" si="33"/>
        <v/>
      </c>
      <c r="C577" t="str">
        <f t="shared" ca="1" si="32"/>
        <v/>
      </c>
      <c r="D577" s="156" t="str">
        <f t="array" aca="1" ref="D577" ca="1">IFERROR(IF(B577&lt;&gt;"",IF(OR(EXACT(OFFSET(Metadata!$A$1,0,0,Metadata!Metadata_Table_Length,1),C577)),1,""),""),"")</f>
        <v/>
      </c>
      <c r="E577" s="163" t="str">
        <f t="array" aca="1" ref="E577" ca="1">IF(B577&lt;&gt;"",IF(D577=1,OFFSET(Metadata!$B$1,MIN(IF(OFFSET(Metadata!$A$1,0,0,Metadata!Metadata_Table_Length,1)=C577,ROW(OFFSET(Metadata!$A$1,0,0,Metadata!Metadata_Table_Length,1))-1,"")),0),OFFSET(Metadata!$B$1,MIN(IF(OFFSET(Metadata!$A$1,0,0,Metadata!Metadata_Table_Length,1)=SUBSTITUTE(C577,"rawdatafilename","originalfilename"),ROW(OFFSET(Metadata!$A$1,0,0,Metadata!Metadata_Table_Length,1))-1,"")),0)),"")</f>
        <v/>
      </c>
      <c r="F577" t="str">
        <f t="shared" ca="1" si="34"/>
        <v/>
      </c>
      <c r="G577" t="str">
        <f t="array" aca="1" ref="G577" ca="1">IF(B577&lt;&gt;"",OFFSET(Metadata!$B$1,MIN(IF(OFFSET(Metadata!$A$1,0,0,Metadata!Metadata_Table_Length,1)=SUBSTITUTE(C577,"rawdatafilename","partnumber"),ROW(OFFSET(Metadata!$A$1,0,0,Metadata!Metadata_Table_Length,1))-1,"")),0),"")</f>
        <v/>
      </c>
      <c r="H577" t="str">
        <f t="array" aca="1" ref="H577" ca="1">IF(B577&lt;&gt;"",OFFSET(Metadata!$B$1,MIN(IF(OFFSET(Metadata!$A$1,0,0,Metadata!Metadata_Table_Length,1)=SUBSTITUTE(C577,"rawdatafilename","original_count"),ROW(OFFSET(Metadata!$A$1,0,0,Metadata!Metadata_Table_Length,1))-1,"")),0),"")</f>
        <v/>
      </c>
      <c r="I577" t="str">
        <f t="array" aca="1" ref="I577" ca="1">IF(B577&lt;&gt;"",OFFSET(Metadata!$B$1,MIN(IF(OFFSET(Metadata!$A$1,0,0,Metadata!Metadata_Table_Length,1)=SUBSTITUTE(C577,"rawdatafilename","count"),ROW(OFFSET(Metadata!$A$1,0,0,Metadata!Metadata_Table_Length,1))-1,"")),0),"")</f>
        <v/>
      </c>
      <c r="J577" t="str">
        <f t="array" aca="1" ref="J577" ca="1">IF(AND(G577&lt;&gt;"",G577&lt;&gt;G576),MAX(IF(G$2:G$2001=G577,H$2:H$2001,"")),"")</f>
        <v/>
      </c>
      <c r="K577" t="str">
        <f t="array" aca="1" ref="K577" ca="1">IF(AND(G577&lt;&gt;"",G577&lt;&gt;G576),MAX(IF(G$2:G$2001=G577,I$2:I$2001,"")),"")</f>
        <v/>
      </c>
      <c r="L577" t="str">
        <f t="shared" ca="1" si="35"/>
        <v/>
      </c>
    </row>
    <row r="578" spans="2:12" x14ac:dyDescent="0.25">
      <c r="B578" t="str">
        <f t="shared" ca="1" si="33"/>
        <v/>
      </c>
      <c r="C578" t="str">
        <f t="shared" ref="C578:C641" ca="1" si="36">IF(B578&lt;&gt;"",CONCATENATE("RESULTS_SEARCH_",B578,"_PARAMETERS_PEAKLIST_rawdatafilename"),"")</f>
        <v/>
      </c>
      <c r="D578" s="156" t="str">
        <f t="array" aca="1" ref="D578" ca="1">IFERROR(IF(B578&lt;&gt;"",IF(OR(EXACT(OFFSET(Metadata!$A$1,0,0,Metadata!Metadata_Table_Length,1),C578)),1,""),""),"")</f>
        <v/>
      </c>
      <c r="E578" s="163" t="str">
        <f t="array" aca="1" ref="E578" ca="1">IF(B578&lt;&gt;"",IF(D578=1,OFFSET(Metadata!$B$1,MIN(IF(OFFSET(Metadata!$A$1,0,0,Metadata!Metadata_Table_Length,1)=C578,ROW(OFFSET(Metadata!$A$1,0,0,Metadata!Metadata_Table_Length,1))-1,"")),0),OFFSET(Metadata!$B$1,MIN(IF(OFFSET(Metadata!$A$1,0,0,Metadata!Metadata_Table_Length,1)=SUBSTITUTE(C578,"rawdatafilename","originalfilename"),ROW(OFFSET(Metadata!$A$1,0,0,Metadata!Metadata_Table_Length,1))-1,"")),0)),"")</f>
        <v/>
      </c>
      <c r="F578" t="str">
        <f t="shared" ca="1" si="34"/>
        <v/>
      </c>
      <c r="G578" t="str">
        <f t="array" aca="1" ref="G578" ca="1">IF(B578&lt;&gt;"",OFFSET(Metadata!$B$1,MIN(IF(OFFSET(Metadata!$A$1,0,0,Metadata!Metadata_Table_Length,1)=SUBSTITUTE(C578,"rawdatafilename","partnumber"),ROW(OFFSET(Metadata!$A$1,0,0,Metadata!Metadata_Table_Length,1))-1,"")),0),"")</f>
        <v/>
      </c>
      <c r="H578" t="str">
        <f t="array" aca="1" ref="H578" ca="1">IF(B578&lt;&gt;"",OFFSET(Metadata!$B$1,MIN(IF(OFFSET(Metadata!$A$1,0,0,Metadata!Metadata_Table_Length,1)=SUBSTITUTE(C578,"rawdatafilename","original_count"),ROW(OFFSET(Metadata!$A$1,0,0,Metadata!Metadata_Table_Length,1))-1,"")),0),"")</f>
        <v/>
      </c>
      <c r="I578" t="str">
        <f t="array" aca="1" ref="I578" ca="1">IF(B578&lt;&gt;"",OFFSET(Metadata!$B$1,MIN(IF(OFFSET(Metadata!$A$1,0,0,Metadata!Metadata_Table_Length,1)=SUBSTITUTE(C578,"rawdatafilename","count"),ROW(OFFSET(Metadata!$A$1,0,0,Metadata!Metadata_Table_Length,1))-1,"")),0),"")</f>
        <v/>
      </c>
      <c r="J578" t="str">
        <f t="array" aca="1" ref="J578" ca="1">IF(AND(G578&lt;&gt;"",G578&lt;&gt;G577),MAX(IF(G$2:G$2001=G578,H$2:H$2001,"")),"")</f>
        <v/>
      </c>
      <c r="K578" t="str">
        <f t="array" aca="1" ref="K578" ca="1">IF(AND(G578&lt;&gt;"",G578&lt;&gt;G577),MAX(IF(G$2:G$2001=G578,I$2:I$2001,"")),"")</f>
        <v/>
      </c>
      <c r="L578" t="str">
        <f t="shared" ca="1" si="35"/>
        <v/>
      </c>
    </row>
    <row r="579" spans="2:12" x14ac:dyDescent="0.25">
      <c r="B579" t="str">
        <f t="shared" ref="B579:B642" ca="1" si="37">IF(B578&lt;&gt;"",IF(B578+1&lt;=$A$9,B578+1,""),"")</f>
        <v/>
      </c>
      <c r="C579" t="str">
        <f t="shared" ca="1" si="36"/>
        <v/>
      </c>
      <c r="D579" s="156" t="str">
        <f t="array" aca="1" ref="D579" ca="1">IFERROR(IF(B579&lt;&gt;"",IF(OR(EXACT(OFFSET(Metadata!$A$1,0,0,Metadata!Metadata_Table_Length,1),C579)),1,""),""),"")</f>
        <v/>
      </c>
      <c r="E579" s="163" t="str">
        <f t="array" aca="1" ref="E579" ca="1">IF(B579&lt;&gt;"",IF(D579=1,OFFSET(Metadata!$B$1,MIN(IF(OFFSET(Metadata!$A$1,0,0,Metadata!Metadata_Table_Length,1)=C579,ROW(OFFSET(Metadata!$A$1,0,0,Metadata!Metadata_Table_Length,1))-1,"")),0),OFFSET(Metadata!$B$1,MIN(IF(OFFSET(Metadata!$A$1,0,0,Metadata!Metadata_Table_Length,1)=SUBSTITUTE(C579,"rawdatafilename","originalfilename"),ROW(OFFSET(Metadata!$A$1,0,0,Metadata!Metadata_Table_Length,1))-1,"")),0)),"")</f>
        <v/>
      </c>
      <c r="F579" t="str">
        <f t="shared" ref="F579:F642" ca="1" si="38">IF(F578&lt;&gt;"",IF(E579&lt;&gt;"",IF(E579&lt;&gt;E578,F578+1,F578),""),"")</f>
        <v/>
      </c>
      <c r="G579" t="str">
        <f t="array" aca="1" ref="G579" ca="1">IF(B579&lt;&gt;"",OFFSET(Metadata!$B$1,MIN(IF(OFFSET(Metadata!$A$1,0,0,Metadata!Metadata_Table_Length,1)=SUBSTITUTE(C579,"rawdatafilename","partnumber"),ROW(OFFSET(Metadata!$A$1,0,0,Metadata!Metadata_Table_Length,1))-1,"")),0),"")</f>
        <v/>
      </c>
      <c r="H579" t="str">
        <f t="array" aca="1" ref="H579" ca="1">IF(B579&lt;&gt;"",OFFSET(Metadata!$B$1,MIN(IF(OFFSET(Metadata!$A$1,0,0,Metadata!Metadata_Table_Length,1)=SUBSTITUTE(C579,"rawdatafilename","original_count"),ROW(OFFSET(Metadata!$A$1,0,0,Metadata!Metadata_Table_Length,1))-1,"")),0),"")</f>
        <v/>
      </c>
      <c r="I579" t="str">
        <f t="array" aca="1" ref="I579" ca="1">IF(B579&lt;&gt;"",OFFSET(Metadata!$B$1,MIN(IF(OFFSET(Metadata!$A$1,0,0,Metadata!Metadata_Table_Length,1)=SUBSTITUTE(C579,"rawdatafilename","count"),ROW(OFFSET(Metadata!$A$1,0,0,Metadata!Metadata_Table_Length,1))-1,"")),0),"")</f>
        <v/>
      </c>
      <c r="J579" t="str">
        <f t="array" aca="1" ref="J579" ca="1">IF(AND(G579&lt;&gt;"",G579&lt;&gt;G578),MAX(IF(G$2:G$2001=G579,H$2:H$2001,"")),"")</f>
        <v/>
      </c>
      <c r="K579" t="str">
        <f t="array" aca="1" ref="K579" ca="1">IF(AND(G579&lt;&gt;"",G579&lt;&gt;G578),MAX(IF(G$2:G$2001=G579,I$2:I$2001,"")),"")</f>
        <v/>
      </c>
      <c r="L579" t="str">
        <f t="shared" ref="L579:L642" ca="1" si="39">IF(F579&lt;&gt;"",IF(F579&lt;&gt;F578,F579,""),"")</f>
        <v/>
      </c>
    </row>
    <row r="580" spans="2:12" x14ac:dyDescent="0.25">
      <c r="B580" t="str">
        <f t="shared" ca="1" si="37"/>
        <v/>
      </c>
      <c r="C580" t="str">
        <f t="shared" ca="1" si="36"/>
        <v/>
      </c>
      <c r="D580" s="156" t="str">
        <f t="array" aca="1" ref="D580" ca="1">IFERROR(IF(B580&lt;&gt;"",IF(OR(EXACT(OFFSET(Metadata!$A$1,0,0,Metadata!Metadata_Table_Length,1),C580)),1,""),""),"")</f>
        <v/>
      </c>
      <c r="E580" s="163" t="str">
        <f t="array" aca="1" ref="E580" ca="1">IF(B580&lt;&gt;"",IF(D580=1,OFFSET(Metadata!$B$1,MIN(IF(OFFSET(Metadata!$A$1,0,0,Metadata!Metadata_Table_Length,1)=C580,ROW(OFFSET(Metadata!$A$1,0,0,Metadata!Metadata_Table_Length,1))-1,"")),0),OFFSET(Metadata!$B$1,MIN(IF(OFFSET(Metadata!$A$1,0,0,Metadata!Metadata_Table_Length,1)=SUBSTITUTE(C580,"rawdatafilename","originalfilename"),ROW(OFFSET(Metadata!$A$1,0,0,Metadata!Metadata_Table_Length,1))-1,"")),0)),"")</f>
        <v/>
      </c>
      <c r="F580" t="str">
        <f t="shared" ca="1" si="38"/>
        <v/>
      </c>
      <c r="G580" t="str">
        <f t="array" aca="1" ref="G580" ca="1">IF(B580&lt;&gt;"",OFFSET(Metadata!$B$1,MIN(IF(OFFSET(Metadata!$A$1,0,0,Metadata!Metadata_Table_Length,1)=SUBSTITUTE(C580,"rawdatafilename","partnumber"),ROW(OFFSET(Metadata!$A$1,0,0,Metadata!Metadata_Table_Length,1))-1,"")),0),"")</f>
        <v/>
      </c>
      <c r="H580" t="str">
        <f t="array" aca="1" ref="H580" ca="1">IF(B580&lt;&gt;"",OFFSET(Metadata!$B$1,MIN(IF(OFFSET(Metadata!$A$1,0,0,Metadata!Metadata_Table_Length,1)=SUBSTITUTE(C580,"rawdatafilename","original_count"),ROW(OFFSET(Metadata!$A$1,0,0,Metadata!Metadata_Table_Length,1))-1,"")),0),"")</f>
        <v/>
      </c>
      <c r="I580" t="str">
        <f t="array" aca="1" ref="I580" ca="1">IF(B580&lt;&gt;"",OFFSET(Metadata!$B$1,MIN(IF(OFFSET(Metadata!$A$1,0,0,Metadata!Metadata_Table_Length,1)=SUBSTITUTE(C580,"rawdatafilename","count"),ROW(OFFSET(Metadata!$A$1,0,0,Metadata!Metadata_Table_Length,1))-1,"")),0),"")</f>
        <v/>
      </c>
      <c r="J580" t="str">
        <f t="array" aca="1" ref="J580" ca="1">IF(AND(G580&lt;&gt;"",G580&lt;&gt;G579),MAX(IF(G$2:G$2001=G580,H$2:H$2001,"")),"")</f>
        <v/>
      </c>
      <c r="K580" t="str">
        <f t="array" aca="1" ref="K580" ca="1">IF(AND(G580&lt;&gt;"",G580&lt;&gt;G579),MAX(IF(G$2:G$2001=G580,I$2:I$2001,"")),"")</f>
        <v/>
      </c>
      <c r="L580" t="str">
        <f t="shared" ca="1" si="39"/>
        <v/>
      </c>
    </row>
    <row r="581" spans="2:12" x14ac:dyDescent="0.25">
      <c r="B581" t="str">
        <f t="shared" ca="1" si="37"/>
        <v/>
      </c>
      <c r="C581" t="str">
        <f t="shared" ca="1" si="36"/>
        <v/>
      </c>
      <c r="D581" s="156" t="str">
        <f t="array" aca="1" ref="D581" ca="1">IFERROR(IF(B581&lt;&gt;"",IF(OR(EXACT(OFFSET(Metadata!$A$1,0,0,Metadata!Metadata_Table_Length,1),C581)),1,""),""),"")</f>
        <v/>
      </c>
      <c r="E581" s="163" t="str">
        <f t="array" aca="1" ref="E581" ca="1">IF(B581&lt;&gt;"",IF(D581=1,OFFSET(Metadata!$B$1,MIN(IF(OFFSET(Metadata!$A$1,0,0,Metadata!Metadata_Table_Length,1)=C581,ROW(OFFSET(Metadata!$A$1,0,0,Metadata!Metadata_Table_Length,1))-1,"")),0),OFFSET(Metadata!$B$1,MIN(IF(OFFSET(Metadata!$A$1,0,0,Metadata!Metadata_Table_Length,1)=SUBSTITUTE(C581,"rawdatafilename","originalfilename"),ROW(OFFSET(Metadata!$A$1,0,0,Metadata!Metadata_Table_Length,1))-1,"")),0)),"")</f>
        <v/>
      </c>
      <c r="F581" t="str">
        <f t="shared" ca="1" si="38"/>
        <v/>
      </c>
      <c r="G581" t="str">
        <f t="array" aca="1" ref="G581" ca="1">IF(B581&lt;&gt;"",OFFSET(Metadata!$B$1,MIN(IF(OFFSET(Metadata!$A$1,0,0,Metadata!Metadata_Table_Length,1)=SUBSTITUTE(C581,"rawdatafilename","partnumber"),ROW(OFFSET(Metadata!$A$1,0,0,Metadata!Metadata_Table_Length,1))-1,"")),0),"")</f>
        <v/>
      </c>
      <c r="H581" t="str">
        <f t="array" aca="1" ref="H581" ca="1">IF(B581&lt;&gt;"",OFFSET(Metadata!$B$1,MIN(IF(OFFSET(Metadata!$A$1,0,0,Metadata!Metadata_Table_Length,1)=SUBSTITUTE(C581,"rawdatafilename","original_count"),ROW(OFFSET(Metadata!$A$1,0,0,Metadata!Metadata_Table_Length,1))-1,"")),0),"")</f>
        <v/>
      </c>
      <c r="I581" t="str">
        <f t="array" aca="1" ref="I581" ca="1">IF(B581&lt;&gt;"",OFFSET(Metadata!$B$1,MIN(IF(OFFSET(Metadata!$A$1,0,0,Metadata!Metadata_Table_Length,1)=SUBSTITUTE(C581,"rawdatafilename","count"),ROW(OFFSET(Metadata!$A$1,0,0,Metadata!Metadata_Table_Length,1))-1,"")),0),"")</f>
        <v/>
      </c>
      <c r="J581" t="str">
        <f t="array" aca="1" ref="J581" ca="1">IF(AND(G581&lt;&gt;"",G581&lt;&gt;G580),MAX(IF(G$2:G$2001=G581,H$2:H$2001,"")),"")</f>
        <v/>
      </c>
      <c r="K581" t="str">
        <f t="array" aca="1" ref="K581" ca="1">IF(AND(G581&lt;&gt;"",G581&lt;&gt;G580),MAX(IF(G$2:G$2001=G581,I$2:I$2001,"")),"")</f>
        <v/>
      </c>
      <c r="L581" t="str">
        <f t="shared" ca="1" si="39"/>
        <v/>
      </c>
    </row>
    <row r="582" spans="2:12" x14ac:dyDescent="0.25">
      <c r="B582" t="str">
        <f t="shared" ca="1" si="37"/>
        <v/>
      </c>
      <c r="C582" t="str">
        <f t="shared" ca="1" si="36"/>
        <v/>
      </c>
      <c r="D582" s="156" t="str">
        <f t="array" aca="1" ref="D582" ca="1">IFERROR(IF(B582&lt;&gt;"",IF(OR(EXACT(OFFSET(Metadata!$A$1,0,0,Metadata!Metadata_Table_Length,1),C582)),1,""),""),"")</f>
        <v/>
      </c>
      <c r="E582" s="163" t="str">
        <f t="array" aca="1" ref="E582" ca="1">IF(B582&lt;&gt;"",IF(D582=1,OFFSET(Metadata!$B$1,MIN(IF(OFFSET(Metadata!$A$1,0,0,Metadata!Metadata_Table_Length,1)=C582,ROW(OFFSET(Metadata!$A$1,0,0,Metadata!Metadata_Table_Length,1))-1,"")),0),OFFSET(Metadata!$B$1,MIN(IF(OFFSET(Metadata!$A$1,0,0,Metadata!Metadata_Table_Length,1)=SUBSTITUTE(C582,"rawdatafilename","originalfilename"),ROW(OFFSET(Metadata!$A$1,0,0,Metadata!Metadata_Table_Length,1))-1,"")),0)),"")</f>
        <v/>
      </c>
      <c r="F582" t="str">
        <f t="shared" ca="1" si="38"/>
        <v/>
      </c>
      <c r="G582" t="str">
        <f t="array" aca="1" ref="G582" ca="1">IF(B582&lt;&gt;"",OFFSET(Metadata!$B$1,MIN(IF(OFFSET(Metadata!$A$1,0,0,Metadata!Metadata_Table_Length,1)=SUBSTITUTE(C582,"rawdatafilename","partnumber"),ROW(OFFSET(Metadata!$A$1,0,0,Metadata!Metadata_Table_Length,1))-1,"")),0),"")</f>
        <v/>
      </c>
      <c r="H582" t="str">
        <f t="array" aca="1" ref="H582" ca="1">IF(B582&lt;&gt;"",OFFSET(Metadata!$B$1,MIN(IF(OFFSET(Metadata!$A$1,0,0,Metadata!Metadata_Table_Length,1)=SUBSTITUTE(C582,"rawdatafilename","original_count"),ROW(OFFSET(Metadata!$A$1,0,0,Metadata!Metadata_Table_Length,1))-1,"")),0),"")</f>
        <v/>
      </c>
      <c r="I582" t="str">
        <f t="array" aca="1" ref="I582" ca="1">IF(B582&lt;&gt;"",OFFSET(Metadata!$B$1,MIN(IF(OFFSET(Metadata!$A$1,0,0,Metadata!Metadata_Table_Length,1)=SUBSTITUTE(C582,"rawdatafilename","count"),ROW(OFFSET(Metadata!$A$1,0,0,Metadata!Metadata_Table_Length,1))-1,"")),0),"")</f>
        <v/>
      </c>
      <c r="J582" t="str">
        <f t="array" aca="1" ref="J582" ca="1">IF(AND(G582&lt;&gt;"",G582&lt;&gt;G581),MAX(IF(G$2:G$2001=G582,H$2:H$2001,"")),"")</f>
        <v/>
      </c>
      <c r="K582" t="str">
        <f t="array" aca="1" ref="K582" ca="1">IF(AND(G582&lt;&gt;"",G582&lt;&gt;G581),MAX(IF(G$2:G$2001=G582,I$2:I$2001,"")),"")</f>
        <v/>
      </c>
      <c r="L582" t="str">
        <f t="shared" ca="1" si="39"/>
        <v/>
      </c>
    </row>
    <row r="583" spans="2:12" x14ac:dyDescent="0.25">
      <c r="B583" t="str">
        <f t="shared" ca="1" si="37"/>
        <v/>
      </c>
      <c r="C583" t="str">
        <f t="shared" ca="1" si="36"/>
        <v/>
      </c>
      <c r="D583" s="156" t="str">
        <f t="array" aca="1" ref="D583" ca="1">IFERROR(IF(B583&lt;&gt;"",IF(OR(EXACT(OFFSET(Metadata!$A$1,0,0,Metadata!Metadata_Table_Length,1),C583)),1,""),""),"")</f>
        <v/>
      </c>
      <c r="E583" s="163" t="str">
        <f t="array" aca="1" ref="E583" ca="1">IF(B583&lt;&gt;"",IF(D583=1,OFFSET(Metadata!$B$1,MIN(IF(OFFSET(Metadata!$A$1,0,0,Metadata!Metadata_Table_Length,1)=C583,ROW(OFFSET(Metadata!$A$1,0,0,Metadata!Metadata_Table_Length,1))-1,"")),0),OFFSET(Metadata!$B$1,MIN(IF(OFFSET(Metadata!$A$1,0,0,Metadata!Metadata_Table_Length,1)=SUBSTITUTE(C583,"rawdatafilename","originalfilename"),ROW(OFFSET(Metadata!$A$1,0,0,Metadata!Metadata_Table_Length,1))-1,"")),0)),"")</f>
        <v/>
      </c>
      <c r="F583" t="str">
        <f t="shared" ca="1" si="38"/>
        <v/>
      </c>
      <c r="G583" t="str">
        <f t="array" aca="1" ref="G583" ca="1">IF(B583&lt;&gt;"",OFFSET(Metadata!$B$1,MIN(IF(OFFSET(Metadata!$A$1,0,0,Metadata!Metadata_Table_Length,1)=SUBSTITUTE(C583,"rawdatafilename","partnumber"),ROW(OFFSET(Metadata!$A$1,0,0,Metadata!Metadata_Table_Length,1))-1,"")),0),"")</f>
        <v/>
      </c>
      <c r="H583" t="str">
        <f t="array" aca="1" ref="H583" ca="1">IF(B583&lt;&gt;"",OFFSET(Metadata!$B$1,MIN(IF(OFFSET(Metadata!$A$1,0,0,Metadata!Metadata_Table_Length,1)=SUBSTITUTE(C583,"rawdatafilename","original_count"),ROW(OFFSET(Metadata!$A$1,0,0,Metadata!Metadata_Table_Length,1))-1,"")),0),"")</f>
        <v/>
      </c>
      <c r="I583" t="str">
        <f t="array" aca="1" ref="I583" ca="1">IF(B583&lt;&gt;"",OFFSET(Metadata!$B$1,MIN(IF(OFFSET(Metadata!$A$1,0,0,Metadata!Metadata_Table_Length,1)=SUBSTITUTE(C583,"rawdatafilename","count"),ROW(OFFSET(Metadata!$A$1,0,0,Metadata!Metadata_Table_Length,1))-1,"")),0),"")</f>
        <v/>
      </c>
      <c r="J583" t="str">
        <f t="array" aca="1" ref="J583" ca="1">IF(AND(G583&lt;&gt;"",G583&lt;&gt;G582),MAX(IF(G$2:G$2001=G583,H$2:H$2001,"")),"")</f>
        <v/>
      </c>
      <c r="K583" t="str">
        <f t="array" aca="1" ref="K583" ca="1">IF(AND(G583&lt;&gt;"",G583&lt;&gt;G582),MAX(IF(G$2:G$2001=G583,I$2:I$2001,"")),"")</f>
        <v/>
      </c>
      <c r="L583" t="str">
        <f t="shared" ca="1" si="39"/>
        <v/>
      </c>
    </row>
    <row r="584" spans="2:12" x14ac:dyDescent="0.25">
      <c r="B584" t="str">
        <f t="shared" ca="1" si="37"/>
        <v/>
      </c>
      <c r="C584" t="str">
        <f t="shared" ca="1" si="36"/>
        <v/>
      </c>
      <c r="D584" s="156" t="str">
        <f t="array" aca="1" ref="D584" ca="1">IFERROR(IF(B584&lt;&gt;"",IF(OR(EXACT(OFFSET(Metadata!$A$1,0,0,Metadata!Metadata_Table_Length,1),C584)),1,""),""),"")</f>
        <v/>
      </c>
      <c r="E584" s="163" t="str">
        <f t="array" aca="1" ref="E584" ca="1">IF(B584&lt;&gt;"",IF(D584=1,OFFSET(Metadata!$B$1,MIN(IF(OFFSET(Metadata!$A$1,0,0,Metadata!Metadata_Table_Length,1)=C584,ROW(OFFSET(Metadata!$A$1,0,0,Metadata!Metadata_Table_Length,1))-1,"")),0),OFFSET(Metadata!$B$1,MIN(IF(OFFSET(Metadata!$A$1,0,0,Metadata!Metadata_Table_Length,1)=SUBSTITUTE(C584,"rawdatafilename","originalfilename"),ROW(OFFSET(Metadata!$A$1,0,0,Metadata!Metadata_Table_Length,1))-1,"")),0)),"")</f>
        <v/>
      </c>
      <c r="F584" t="str">
        <f t="shared" ca="1" si="38"/>
        <v/>
      </c>
      <c r="G584" t="str">
        <f t="array" aca="1" ref="G584" ca="1">IF(B584&lt;&gt;"",OFFSET(Metadata!$B$1,MIN(IF(OFFSET(Metadata!$A$1,0,0,Metadata!Metadata_Table_Length,1)=SUBSTITUTE(C584,"rawdatafilename","partnumber"),ROW(OFFSET(Metadata!$A$1,0,0,Metadata!Metadata_Table_Length,1))-1,"")),0),"")</f>
        <v/>
      </c>
      <c r="H584" t="str">
        <f t="array" aca="1" ref="H584" ca="1">IF(B584&lt;&gt;"",OFFSET(Metadata!$B$1,MIN(IF(OFFSET(Metadata!$A$1,0,0,Metadata!Metadata_Table_Length,1)=SUBSTITUTE(C584,"rawdatafilename","original_count"),ROW(OFFSET(Metadata!$A$1,0,0,Metadata!Metadata_Table_Length,1))-1,"")),0),"")</f>
        <v/>
      </c>
      <c r="I584" t="str">
        <f t="array" aca="1" ref="I584" ca="1">IF(B584&lt;&gt;"",OFFSET(Metadata!$B$1,MIN(IF(OFFSET(Metadata!$A$1,0,0,Metadata!Metadata_Table_Length,1)=SUBSTITUTE(C584,"rawdatafilename","count"),ROW(OFFSET(Metadata!$A$1,0,0,Metadata!Metadata_Table_Length,1))-1,"")),0),"")</f>
        <v/>
      </c>
      <c r="J584" t="str">
        <f t="array" aca="1" ref="J584" ca="1">IF(AND(G584&lt;&gt;"",G584&lt;&gt;G583),MAX(IF(G$2:G$2001=G584,H$2:H$2001,"")),"")</f>
        <v/>
      </c>
      <c r="K584" t="str">
        <f t="array" aca="1" ref="K584" ca="1">IF(AND(G584&lt;&gt;"",G584&lt;&gt;G583),MAX(IF(G$2:G$2001=G584,I$2:I$2001,"")),"")</f>
        <v/>
      </c>
      <c r="L584" t="str">
        <f t="shared" ca="1" si="39"/>
        <v/>
      </c>
    </row>
    <row r="585" spans="2:12" x14ac:dyDescent="0.25">
      <c r="B585" t="str">
        <f t="shared" ca="1" si="37"/>
        <v/>
      </c>
      <c r="C585" t="str">
        <f t="shared" ca="1" si="36"/>
        <v/>
      </c>
      <c r="D585" s="156" t="str">
        <f t="array" aca="1" ref="D585" ca="1">IFERROR(IF(B585&lt;&gt;"",IF(OR(EXACT(OFFSET(Metadata!$A$1,0,0,Metadata!Metadata_Table_Length,1),C585)),1,""),""),"")</f>
        <v/>
      </c>
      <c r="E585" s="163" t="str">
        <f t="array" aca="1" ref="E585" ca="1">IF(B585&lt;&gt;"",IF(D585=1,OFFSET(Metadata!$B$1,MIN(IF(OFFSET(Metadata!$A$1,0,0,Metadata!Metadata_Table_Length,1)=C585,ROW(OFFSET(Metadata!$A$1,0,0,Metadata!Metadata_Table_Length,1))-1,"")),0),OFFSET(Metadata!$B$1,MIN(IF(OFFSET(Metadata!$A$1,0,0,Metadata!Metadata_Table_Length,1)=SUBSTITUTE(C585,"rawdatafilename","originalfilename"),ROW(OFFSET(Metadata!$A$1,0,0,Metadata!Metadata_Table_Length,1))-1,"")),0)),"")</f>
        <v/>
      </c>
      <c r="F585" t="str">
        <f t="shared" ca="1" si="38"/>
        <v/>
      </c>
      <c r="G585" t="str">
        <f t="array" aca="1" ref="G585" ca="1">IF(B585&lt;&gt;"",OFFSET(Metadata!$B$1,MIN(IF(OFFSET(Metadata!$A$1,0,0,Metadata!Metadata_Table_Length,1)=SUBSTITUTE(C585,"rawdatafilename","partnumber"),ROW(OFFSET(Metadata!$A$1,0,0,Metadata!Metadata_Table_Length,1))-1,"")),0),"")</f>
        <v/>
      </c>
      <c r="H585" t="str">
        <f t="array" aca="1" ref="H585" ca="1">IF(B585&lt;&gt;"",OFFSET(Metadata!$B$1,MIN(IF(OFFSET(Metadata!$A$1,0,0,Metadata!Metadata_Table_Length,1)=SUBSTITUTE(C585,"rawdatafilename","original_count"),ROW(OFFSET(Metadata!$A$1,0,0,Metadata!Metadata_Table_Length,1))-1,"")),0),"")</f>
        <v/>
      </c>
      <c r="I585" t="str">
        <f t="array" aca="1" ref="I585" ca="1">IF(B585&lt;&gt;"",OFFSET(Metadata!$B$1,MIN(IF(OFFSET(Metadata!$A$1,0,0,Metadata!Metadata_Table_Length,1)=SUBSTITUTE(C585,"rawdatafilename","count"),ROW(OFFSET(Metadata!$A$1,0,0,Metadata!Metadata_Table_Length,1))-1,"")),0),"")</f>
        <v/>
      </c>
      <c r="J585" t="str">
        <f t="array" aca="1" ref="J585" ca="1">IF(AND(G585&lt;&gt;"",G585&lt;&gt;G584),MAX(IF(G$2:G$2001=G585,H$2:H$2001,"")),"")</f>
        <v/>
      </c>
      <c r="K585" t="str">
        <f t="array" aca="1" ref="K585" ca="1">IF(AND(G585&lt;&gt;"",G585&lt;&gt;G584),MAX(IF(G$2:G$2001=G585,I$2:I$2001,"")),"")</f>
        <v/>
      </c>
      <c r="L585" t="str">
        <f t="shared" ca="1" si="39"/>
        <v/>
      </c>
    </row>
    <row r="586" spans="2:12" x14ac:dyDescent="0.25">
      <c r="B586" t="str">
        <f t="shared" ca="1" si="37"/>
        <v/>
      </c>
      <c r="C586" t="str">
        <f t="shared" ca="1" si="36"/>
        <v/>
      </c>
      <c r="D586" s="156" t="str">
        <f t="array" aca="1" ref="D586" ca="1">IFERROR(IF(B586&lt;&gt;"",IF(OR(EXACT(OFFSET(Metadata!$A$1,0,0,Metadata!Metadata_Table_Length,1),C586)),1,""),""),"")</f>
        <v/>
      </c>
      <c r="E586" s="163" t="str">
        <f t="array" aca="1" ref="E586" ca="1">IF(B586&lt;&gt;"",IF(D586=1,OFFSET(Metadata!$B$1,MIN(IF(OFFSET(Metadata!$A$1,0,0,Metadata!Metadata_Table_Length,1)=C586,ROW(OFFSET(Metadata!$A$1,0,0,Metadata!Metadata_Table_Length,1))-1,"")),0),OFFSET(Metadata!$B$1,MIN(IF(OFFSET(Metadata!$A$1,0,0,Metadata!Metadata_Table_Length,1)=SUBSTITUTE(C586,"rawdatafilename","originalfilename"),ROW(OFFSET(Metadata!$A$1,0,0,Metadata!Metadata_Table_Length,1))-1,"")),0)),"")</f>
        <v/>
      </c>
      <c r="F586" t="str">
        <f t="shared" ca="1" si="38"/>
        <v/>
      </c>
      <c r="G586" t="str">
        <f t="array" aca="1" ref="G586" ca="1">IF(B586&lt;&gt;"",OFFSET(Metadata!$B$1,MIN(IF(OFFSET(Metadata!$A$1,0,0,Metadata!Metadata_Table_Length,1)=SUBSTITUTE(C586,"rawdatafilename","partnumber"),ROW(OFFSET(Metadata!$A$1,0,0,Metadata!Metadata_Table_Length,1))-1,"")),0),"")</f>
        <v/>
      </c>
      <c r="H586" t="str">
        <f t="array" aca="1" ref="H586" ca="1">IF(B586&lt;&gt;"",OFFSET(Metadata!$B$1,MIN(IF(OFFSET(Metadata!$A$1,0,0,Metadata!Metadata_Table_Length,1)=SUBSTITUTE(C586,"rawdatafilename","original_count"),ROW(OFFSET(Metadata!$A$1,0,0,Metadata!Metadata_Table_Length,1))-1,"")),0),"")</f>
        <v/>
      </c>
      <c r="I586" t="str">
        <f t="array" aca="1" ref="I586" ca="1">IF(B586&lt;&gt;"",OFFSET(Metadata!$B$1,MIN(IF(OFFSET(Metadata!$A$1,0,0,Metadata!Metadata_Table_Length,1)=SUBSTITUTE(C586,"rawdatafilename","count"),ROW(OFFSET(Metadata!$A$1,0,0,Metadata!Metadata_Table_Length,1))-1,"")),0),"")</f>
        <v/>
      </c>
      <c r="J586" t="str">
        <f t="array" aca="1" ref="J586" ca="1">IF(AND(G586&lt;&gt;"",G586&lt;&gt;G585),MAX(IF(G$2:G$2001=G586,H$2:H$2001,"")),"")</f>
        <v/>
      </c>
      <c r="K586" t="str">
        <f t="array" aca="1" ref="K586" ca="1">IF(AND(G586&lt;&gt;"",G586&lt;&gt;G585),MAX(IF(G$2:G$2001=G586,I$2:I$2001,"")),"")</f>
        <v/>
      </c>
      <c r="L586" t="str">
        <f t="shared" ca="1" si="39"/>
        <v/>
      </c>
    </row>
    <row r="587" spans="2:12" x14ac:dyDescent="0.25">
      <c r="B587" t="str">
        <f t="shared" ca="1" si="37"/>
        <v/>
      </c>
      <c r="C587" t="str">
        <f t="shared" ca="1" si="36"/>
        <v/>
      </c>
      <c r="D587" s="156" t="str">
        <f t="array" aca="1" ref="D587" ca="1">IFERROR(IF(B587&lt;&gt;"",IF(OR(EXACT(OFFSET(Metadata!$A$1,0,0,Metadata!Metadata_Table_Length,1),C587)),1,""),""),"")</f>
        <v/>
      </c>
      <c r="E587" s="163" t="str">
        <f t="array" aca="1" ref="E587" ca="1">IF(B587&lt;&gt;"",IF(D587=1,OFFSET(Metadata!$B$1,MIN(IF(OFFSET(Metadata!$A$1,0,0,Metadata!Metadata_Table_Length,1)=C587,ROW(OFFSET(Metadata!$A$1,0,0,Metadata!Metadata_Table_Length,1))-1,"")),0),OFFSET(Metadata!$B$1,MIN(IF(OFFSET(Metadata!$A$1,0,0,Metadata!Metadata_Table_Length,1)=SUBSTITUTE(C587,"rawdatafilename","originalfilename"),ROW(OFFSET(Metadata!$A$1,0,0,Metadata!Metadata_Table_Length,1))-1,"")),0)),"")</f>
        <v/>
      </c>
      <c r="F587" t="str">
        <f t="shared" ca="1" si="38"/>
        <v/>
      </c>
      <c r="G587" t="str">
        <f t="array" aca="1" ref="G587" ca="1">IF(B587&lt;&gt;"",OFFSET(Metadata!$B$1,MIN(IF(OFFSET(Metadata!$A$1,0,0,Metadata!Metadata_Table_Length,1)=SUBSTITUTE(C587,"rawdatafilename","partnumber"),ROW(OFFSET(Metadata!$A$1,0,0,Metadata!Metadata_Table_Length,1))-1,"")),0),"")</f>
        <v/>
      </c>
      <c r="H587" t="str">
        <f t="array" aca="1" ref="H587" ca="1">IF(B587&lt;&gt;"",OFFSET(Metadata!$B$1,MIN(IF(OFFSET(Metadata!$A$1,0,0,Metadata!Metadata_Table_Length,1)=SUBSTITUTE(C587,"rawdatafilename","original_count"),ROW(OFFSET(Metadata!$A$1,0,0,Metadata!Metadata_Table_Length,1))-1,"")),0),"")</f>
        <v/>
      </c>
      <c r="I587" t="str">
        <f t="array" aca="1" ref="I587" ca="1">IF(B587&lt;&gt;"",OFFSET(Metadata!$B$1,MIN(IF(OFFSET(Metadata!$A$1,0,0,Metadata!Metadata_Table_Length,1)=SUBSTITUTE(C587,"rawdatafilename","count"),ROW(OFFSET(Metadata!$A$1,0,0,Metadata!Metadata_Table_Length,1))-1,"")),0),"")</f>
        <v/>
      </c>
      <c r="J587" t="str">
        <f t="array" aca="1" ref="J587" ca="1">IF(AND(G587&lt;&gt;"",G587&lt;&gt;G586),MAX(IF(G$2:G$2001=G587,H$2:H$2001,"")),"")</f>
        <v/>
      </c>
      <c r="K587" t="str">
        <f t="array" aca="1" ref="K587" ca="1">IF(AND(G587&lt;&gt;"",G587&lt;&gt;G586),MAX(IF(G$2:G$2001=G587,I$2:I$2001,"")),"")</f>
        <v/>
      </c>
      <c r="L587" t="str">
        <f t="shared" ca="1" si="39"/>
        <v/>
      </c>
    </row>
    <row r="588" spans="2:12" x14ac:dyDescent="0.25">
      <c r="B588" t="str">
        <f t="shared" ca="1" si="37"/>
        <v/>
      </c>
      <c r="C588" t="str">
        <f t="shared" ca="1" si="36"/>
        <v/>
      </c>
      <c r="D588" s="156" t="str">
        <f t="array" aca="1" ref="D588" ca="1">IFERROR(IF(B588&lt;&gt;"",IF(OR(EXACT(OFFSET(Metadata!$A$1,0,0,Metadata!Metadata_Table_Length,1),C588)),1,""),""),"")</f>
        <v/>
      </c>
      <c r="E588" s="163" t="str">
        <f t="array" aca="1" ref="E588" ca="1">IF(B588&lt;&gt;"",IF(D588=1,OFFSET(Metadata!$B$1,MIN(IF(OFFSET(Metadata!$A$1,0,0,Metadata!Metadata_Table_Length,1)=C588,ROW(OFFSET(Metadata!$A$1,0,0,Metadata!Metadata_Table_Length,1))-1,"")),0),OFFSET(Metadata!$B$1,MIN(IF(OFFSET(Metadata!$A$1,0,0,Metadata!Metadata_Table_Length,1)=SUBSTITUTE(C588,"rawdatafilename","originalfilename"),ROW(OFFSET(Metadata!$A$1,0,0,Metadata!Metadata_Table_Length,1))-1,"")),0)),"")</f>
        <v/>
      </c>
      <c r="F588" t="str">
        <f t="shared" ca="1" si="38"/>
        <v/>
      </c>
      <c r="G588" t="str">
        <f t="array" aca="1" ref="G588" ca="1">IF(B588&lt;&gt;"",OFFSET(Metadata!$B$1,MIN(IF(OFFSET(Metadata!$A$1,0,0,Metadata!Metadata_Table_Length,1)=SUBSTITUTE(C588,"rawdatafilename","partnumber"),ROW(OFFSET(Metadata!$A$1,0,0,Metadata!Metadata_Table_Length,1))-1,"")),0),"")</f>
        <v/>
      </c>
      <c r="H588" t="str">
        <f t="array" aca="1" ref="H588" ca="1">IF(B588&lt;&gt;"",OFFSET(Metadata!$B$1,MIN(IF(OFFSET(Metadata!$A$1,0,0,Metadata!Metadata_Table_Length,1)=SUBSTITUTE(C588,"rawdatafilename","original_count"),ROW(OFFSET(Metadata!$A$1,0,0,Metadata!Metadata_Table_Length,1))-1,"")),0),"")</f>
        <v/>
      </c>
      <c r="I588" t="str">
        <f t="array" aca="1" ref="I588" ca="1">IF(B588&lt;&gt;"",OFFSET(Metadata!$B$1,MIN(IF(OFFSET(Metadata!$A$1,0,0,Metadata!Metadata_Table_Length,1)=SUBSTITUTE(C588,"rawdatafilename","count"),ROW(OFFSET(Metadata!$A$1,0,0,Metadata!Metadata_Table_Length,1))-1,"")),0),"")</f>
        <v/>
      </c>
      <c r="J588" t="str">
        <f t="array" aca="1" ref="J588" ca="1">IF(AND(G588&lt;&gt;"",G588&lt;&gt;G587),MAX(IF(G$2:G$2001=G588,H$2:H$2001,"")),"")</f>
        <v/>
      </c>
      <c r="K588" t="str">
        <f t="array" aca="1" ref="K588" ca="1">IF(AND(G588&lt;&gt;"",G588&lt;&gt;G587),MAX(IF(G$2:G$2001=G588,I$2:I$2001,"")),"")</f>
        <v/>
      </c>
      <c r="L588" t="str">
        <f t="shared" ca="1" si="39"/>
        <v/>
      </c>
    </row>
    <row r="589" spans="2:12" x14ac:dyDescent="0.25">
      <c r="B589" t="str">
        <f t="shared" ca="1" si="37"/>
        <v/>
      </c>
      <c r="C589" t="str">
        <f t="shared" ca="1" si="36"/>
        <v/>
      </c>
      <c r="D589" s="156" t="str">
        <f t="array" aca="1" ref="D589" ca="1">IFERROR(IF(B589&lt;&gt;"",IF(OR(EXACT(OFFSET(Metadata!$A$1,0,0,Metadata!Metadata_Table_Length,1),C589)),1,""),""),"")</f>
        <v/>
      </c>
      <c r="E589" s="163" t="str">
        <f t="array" aca="1" ref="E589" ca="1">IF(B589&lt;&gt;"",IF(D589=1,OFFSET(Metadata!$B$1,MIN(IF(OFFSET(Metadata!$A$1,0,0,Metadata!Metadata_Table_Length,1)=C589,ROW(OFFSET(Metadata!$A$1,0,0,Metadata!Metadata_Table_Length,1))-1,"")),0),OFFSET(Metadata!$B$1,MIN(IF(OFFSET(Metadata!$A$1,0,0,Metadata!Metadata_Table_Length,1)=SUBSTITUTE(C589,"rawdatafilename","originalfilename"),ROW(OFFSET(Metadata!$A$1,0,0,Metadata!Metadata_Table_Length,1))-1,"")),0)),"")</f>
        <v/>
      </c>
      <c r="F589" t="str">
        <f t="shared" ca="1" si="38"/>
        <v/>
      </c>
      <c r="G589" t="str">
        <f t="array" aca="1" ref="G589" ca="1">IF(B589&lt;&gt;"",OFFSET(Metadata!$B$1,MIN(IF(OFFSET(Metadata!$A$1,0,0,Metadata!Metadata_Table_Length,1)=SUBSTITUTE(C589,"rawdatafilename","partnumber"),ROW(OFFSET(Metadata!$A$1,0,0,Metadata!Metadata_Table_Length,1))-1,"")),0),"")</f>
        <v/>
      </c>
      <c r="H589" t="str">
        <f t="array" aca="1" ref="H589" ca="1">IF(B589&lt;&gt;"",OFFSET(Metadata!$B$1,MIN(IF(OFFSET(Metadata!$A$1,0,0,Metadata!Metadata_Table_Length,1)=SUBSTITUTE(C589,"rawdatafilename","original_count"),ROW(OFFSET(Metadata!$A$1,0,0,Metadata!Metadata_Table_Length,1))-1,"")),0),"")</f>
        <v/>
      </c>
      <c r="I589" t="str">
        <f t="array" aca="1" ref="I589" ca="1">IF(B589&lt;&gt;"",OFFSET(Metadata!$B$1,MIN(IF(OFFSET(Metadata!$A$1,0,0,Metadata!Metadata_Table_Length,1)=SUBSTITUTE(C589,"rawdatafilename","count"),ROW(OFFSET(Metadata!$A$1,0,0,Metadata!Metadata_Table_Length,1))-1,"")),0),"")</f>
        <v/>
      </c>
      <c r="J589" t="str">
        <f t="array" aca="1" ref="J589" ca="1">IF(AND(G589&lt;&gt;"",G589&lt;&gt;G588),MAX(IF(G$2:G$2001=G589,H$2:H$2001,"")),"")</f>
        <v/>
      </c>
      <c r="K589" t="str">
        <f t="array" aca="1" ref="K589" ca="1">IF(AND(G589&lt;&gt;"",G589&lt;&gt;G588),MAX(IF(G$2:G$2001=G589,I$2:I$2001,"")),"")</f>
        <v/>
      </c>
      <c r="L589" t="str">
        <f t="shared" ca="1" si="39"/>
        <v/>
      </c>
    </row>
    <row r="590" spans="2:12" x14ac:dyDescent="0.25">
      <c r="B590" t="str">
        <f t="shared" ca="1" si="37"/>
        <v/>
      </c>
      <c r="C590" t="str">
        <f t="shared" ca="1" si="36"/>
        <v/>
      </c>
      <c r="D590" s="156" t="str">
        <f t="array" aca="1" ref="D590" ca="1">IFERROR(IF(B590&lt;&gt;"",IF(OR(EXACT(OFFSET(Metadata!$A$1,0,0,Metadata!Metadata_Table_Length,1),C590)),1,""),""),"")</f>
        <v/>
      </c>
      <c r="E590" s="163" t="str">
        <f t="array" aca="1" ref="E590" ca="1">IF(B590&lt;&gt;"",IF(D590=1,OFFSET(Metadata!$B$1,MIN(IF(OFFSET(Metadata!$A$1,0,0,Metadata!Metadata_Table_Length,1)=C590,ROW(OFFSET(Metadata!$A$1,0,0,Metadata!Metadata_Table_Length,1))-1,"")),0),OFFSET(Metadata!$B$1,MIN(IF(OFFSET(Metadata!$A$1,0,0,Metadata!Metadata_Table_Length,1)=SUBSTITUTE(C590,"rawdatafilename","originalfilename"),ROW(OFFSET(Metadata!$A$1,0,0,Metadata!Metadata_Table_Length,1))-1,"")),0)),"")</f>
        <v/>
      </c>
      <c r="F590" t="str">
        <f t="shared" ca="1" si="38"/>
        <v/>
      </c>
      <c r="G590" t="str">
        <f t="array" aca="1" ref="G590" ca="1">IF(B590&lt;&gt;"",OFFSET(Metadata!$B$1,MIN(IF(OFFSET(Metadata!$A$1,0,0,Metadata!Metadata_Table_Length,1)=SUBSTITUTE(C590,"rawdatafilename","partnumber"),ROW(OFFSET(Metadata!$A$1,0,0,Metadata!Metadata_Table_Length,1))-1,"")),0),"")</f>
        <v/>
      </c>
      <c r="H590" t="str">
        <f t="array" aca="1" ref="H590" ca="1">IF(B590&lt;&gt;"",OFFSET(Metadata!$B$1,MIN(IF(OFFSET(Metadata!$A$1,0,0,Metadata!Metadata_Table_Length,1)=SUBSTITUTE(C590,"rawdatafilename","original_count"),ROW(OFFSET(Metadata!$A$1,0,0,Metadata!Metadata_Table_Length,1))-1,"")),0),"")</f>
        <v/>
      </c>
      <c r="I590" t="str">
        <f t="array" aca="1" ref="I590" ca="1">IF(B590&lt;&gt;"",OFFSET(Metadata!$B$1,MIN(IF(OFFSET(Metadata!$A$1,0,0,Metadata!Metadata_Table_Length,1)=SUBSTITUTE(C590,"rawdatafilename","count"),ROW(OFFSET(Metadata!$A$1,0,0,Metadata!Metadata_Table_Length,1))-1,"")),0),"")</f>
        <v/>
      </c>
      <c r="J590" t="str">
        <f t="array" aca="1" ref="J590" ca="1">IF(AND(G590&lt;&gt;"",G590&lt;&gt;G589),MAX(IF(G$2:G$2001=G590,H$2:H$2001,"")),"")</f>
        <v/>
      </c>
      <c r="K590" t="str">
        <f t="array" aca="1" ref="K590" ca="1">IF(AND(G590&lt;&gt;"",G590&lt;&gt;G589),MAX(IF(G$2:G$2001=G590,I$2:I$2001,"")),"")</f>
        <v/>
      </c>
      <c r="L590" t="str">
        <f t="shared" ca="1" si="39"/>
        <v/>
      </c>
    </row>
    <row r="591" spans="2:12" x14ac:dyDescent="0.25">
      <c r="B591" t="str">
        <f t="shared" ca="1" si="37"/>
        <v/>
      </c>
      <c r="C591" t="str">
        <f t="shared" ca="1" si="36"/>
        <v/>
      </c>
      <c r="D591" s="156" t="str">
        <f t="array" aca="1" ref="D591" ca="1">IFERROR(IF(B591&lt;&gt;"",IF(OR(EXACT(OFFSET(Metadata!$A$1,0,0,Metadata!Metadata_Table_Length,1),C591)),1,""),""),"")</f>
        <v/>
      </c>
      <c r="E591" s="163" t="str">
        <f t="array" aca="1" ref="E591" ca="1">IF(B591&lt;&gt;"",IF(D591=1,OFFSET(Metadata!$B$1,MIN(IF(OFFSET(Metadata!$A$1,0,0,Metadata!Metadata_Table_Length,1)=C591,ROW(OFFSET(Metadata!$A$1,0,0,Metadata!Metadata_Table_Length,1))-1,"")),0),OFFSET(Metadata!$B$1,MIN(IF(OFFSET(Metadata!$A$1,0,0,Metadata!Metadata_Table_Length,1)=SUBSTITUTE(C591,"rawdatafilename","originalfilename"),ROW(OFFSET(Metadata!$A$1,0,0,Metadata!Metadata_Table_Length,1))-1,"")),0)),"")</f>
        <v/>
      </c>
      <c r="F591" t="str">
        <f t="shared" ca="1" si="38"/>
        <v/>
      </c>
      <c r="G591" t="str">
        <f t="array" aca="1" ref="G591" ca="1">IF(B591&lt;&gt;"",OFFSET(Metadata!$B$1,MIN(IF(OFFSET(Metadata!$A$1,0,0,Metadata!Metadata_Table_Length,1)=SUBSTITUTE(C591,"rawdatafilename","partnumber"),ROW(OFFSET(Metadata!$A$1,0,0,Metadata!Metadata_Table_Length,1))-1,"")),0),"")</f>
        <v/>
      </c>
      <c r="H591" t="str">
        <f t="array" aca="1" ref="H591" ca="1">IF(B591&lt;&gt;"",OFFSET(Metadata!$B$1,MIN(IF(OFFSET(Metadata!$A$1,0,0,Metadata!Metadata_Table_Length,1)=SUBSTITUTE(C591,"rawdatafilename","original_count"),ROW(OFFSET(Metadata!$A$1,0,0,Metadata!Metadata_Table_Length,1))-1,"")),0),"")</f>
        <v/>
      </c>
      <c r="I591" t="str">
        <f t="array" aca="1" ref="I591" ca="1">IF(B591&lt;&gt;"",OFFSET(Metadata!$B$1,MIN(IF(OFFSET(Metadata!$A$1,0,0,Metadata!Metadata_Table_Length,1)=SUBSTITUTE(C591,"rawdatafilename","count"),ROW(OFFSET(Metadata!$A$1,0,0,Metadata!Metadata_Table_Length,1))-1,"")),0),"")</f>
        <v/>
      </c>
      <c r="J591" t="str">
        <f t="array" aca="1" ref="J591" ca="1">IF(AND(G591&lt;&gt;"",G591&lt;&gt;G590),MAX(IF(G$2:G$2001=G591,H$2:H$2001,"")),"")</f>
        <v/>
      </c>
      <c r="K591" t="str">
        <f t="array" aca="1" ref="K591" ca="1">IF(AND(G591&lt;&gt;"",G591&lt;&gt;G590),MAX(IF(G$2:G$2001=G591,I$2:I$2001,"")),"")</f>
        <v/>
      </c>
      <c r="L591" t="str">
        <f t="shared" ca="1" si="39"/>
        <v/>
      </c>
    </row>
    <row r="592" spans="2:12" x14ac:dyDescent="0.25">
      <c r="B592" t="str">
        <f t="shared" ca="1" si="37"/>
        <v/>
      </c>
      <c r="C592" t="str">
        <f t="shared" ca="1" si="36"/>
        <v/>
      </c>
      <c r="D592" s="156" t="str">
        <f t="array" aca="1" ref="D592" ca="1">IFERROR(IF(B592&lt;&gt;"",IF(OR(EXACT(OFFSET(Metadata!$A$1,0,0,Metadata!Metadata_Table_Length,1),C592)),1,""),""),"")</f>
        <v/>
      </c>
      <c r="E592" s="163" t="str">
        <f t="array" aca="1" ref="E592" ca="1">IF(B592&lt;&gt;"",IF(D592=1,OFFSET(Metadata!$B$1,MIN(IF(OFFSET(Metadata!$A$1,0,0,Metadata!Metadata_Table_Length,1)=C592,ROW(OFFSET(Metadata!$A$1,0,0,Metadata!Metadata_Table_Length,1))-1,"")),0),OFFSET(Metadata!$B$1,MIN(IF(OFFSET(Metadata!$A$1,0,0,Metadata!Metadata_Table_Length,1)=SUBSTITUTE(C592,"rawdatafilename","originalfilename"),ROW(OFFSET(Metadata!$A$1,0,0,Metadata!Metadata_Table_Length,1))-1,"")),0)),"")</f>
        <v/>
      </c>
      <c r="F592" t="str">
        <f t="shared" ca="1" si="38"/>
        <v/>
      </c>
      <c r="G592" t="str">
        <f t="array" aca="1" ref="G592" ca="1">IF(B592&lt;&gt;"",OFFSET(Metadata!$B$1,MIN(IF(OFFSET(Metadata!$A$1,0,0,Metadata!Metadata_Table_Length,1)=SUBSTITUTE(C592,"rawdatafilename","partnumber"),ROW(OFFSET(Metadata!$A$1,0,0,Metadata!Metadata_Table_Length,1))-1,"")),0),"")</f>
        <v/>
      </c>
      <c r="H592" t="str">
        <f t="array" aca="1" ref="H592" ca="1">IF(B592&lt;&gt;"",OFFSET(Metadata!$B$1,MIN(IF(OFFSET(Metadata!$A$1,0,0,Metadata!Metadata_Table_Length,1)=SUBSTITUTE(C592,"rawdatafilename","original_count"),ROW(OFFSET(Metadata!$A$1,0,0,Metadata!Metadata_Table_Length,1))-1,"")),0),"")</f>
        <v/>
      </c>
      <c r="I592" t="str">
        <f t="array" aca="1" ref="I592" ca="1">IF(B592&lt;&gt;"",OFFSET(Metadata!$B$1,MIN(IF(OFFSET(Metadata!$A$1,0,0,Metadata!Metadata_Table_Length,1)=SUBSTITUTE(C592,"rawdatafilename","count"),ROW(OFFSET(Metadata!$A$1,0,0,Metadata!Metadata_Table_Length,1))-1,"")),0),"")</f>
        <v/>
      </c>
      <c r="J592" t="str">
        <f t="array" aca="1" ref="J592" ca="1">IF(AND(G592&lt;&gt;"",G592&lt;&gt;G591),MAX(IF(G$2:G$2001=G592,H$2:H$2001,"")),"")</f>
        <v/>
      </c>
      <c r="K592" t="str">
        <f t="array" aca="1" ref="K592" ca="1">IF(AND(G592&lt;&gt;"",G592&lt;&gt;G591),MAX(IF(G$2:G$2001=G592,I$2:I$2001,"")),"")</f>
        <v/>
      </c>
      <c r="L592" t="str">
        <f t="shared" ca="1" si="39"/>
        <v/>
      </c>
    </row>
    <row r="593" spans="2:12" x14ac:dyDescent="0.25">
      <c r="B593" t="str">
        <f t="shared" ca="1" si="37"/>
        <v/>
      </c>
      <c r="C593" t="str">
        <f t="shared" ca="1" si="36"/>
        <v/>
      </c>
      <c r="D593" s="156" t="str">
        <f t="array" aca="1" ref="D593" ca="1">IFERROR(IF(B593&lt;&gt;"",IF(OR(EXACT(OFFSET(Metadata!$A$1,0,0,Metadata!Metadata_Table_Length,1),C593)),1,""),""),"")</f>
        <v/>
      </c>
      <c r="E593" s="163" t="str">
        <f t="array" aca="1" ref="E593" ca="1">IF(B593&lt;&gt;"",IF(D593=1,OFFSET(Metadata!$B$1,MIN(IF(OFFSET(Metadata!$A$1,0,0,Metadata!Metadata_Table_Length,1)=C593,ROW(OFFSET(Metadata!$A$1,0,0,Metadata!Metadata_Table_Length,1))-1,"")),0),OFFSET(Metadata!$B$1,MIN(IF(OFFSET(Metadata!$A$1,0,0,Metadata!Metadata_Table_Length,1)=SUBSTITUTE(C593,"rawdatafilename","originalfilename"),ROW(OFFSET(Metadata!$A$1,0,0,Metadata!Metadata_Table_Length,1))-1,"")),0)),"")</f>
        <v/>
      </c>
      <c r="F593" t="str">
        <f t="shared" ca="1" si="38"/>
        <v/>
      </c>
      <c r="G593" t="str">
        <f t="array" aca="1" ref="G593" ca="1">IF(B593&lt;&gt;"",OFFSET(Metadata!$B$1,MIN(IF(OFFSET(Metadata!$A$1,0,0,Metadata!Metadata_Table_Length,1)=SUBSTITUTE(C593,"rawdatafilename","partnumber"),ROW(OFFSET(Metadata!$A$1,0,0,Metadata!Metadata_Table_Length,1))-1,"")),0),"")</f>
        <v/>
      </c>
      <c r="H593" t="str">
        <f t="array" aca="1" ref="H593" ca="1">IF(B593&lt;&gt;"",OFFSET(Metadata!$B$1,MIN(IF(OFFSET(Metadata!$A$1,0,0,Metadata!Metadata_Table_Length,1)=SUBSTITUTE(C593,"rawdatafilename","original_count"),ROW(OFFSET(Metadata!$A$1,0,0,Metadata!Metadata_Table_Length,1))-1,"")),0),"")</f>
        <v/>
      </c>
      <c r="I593" t="str">
        <f t="array" aca="1" ref="I593" ca="1">IF(B593&lt;&gt;"",OFFSET(Metadata!$B$1,MIN(IF(OFFSET(Metadata!$A$1,0,0,Metadata!Metadata_Table_Length,1)=SUBSTITUTE(C593,"rawdatafilename","count"),ROW(OFFSET(Metadata!$A$1,0,0,Metadata!Metadata_Table_Length,1))-1,"")),0),"")</f>
        <v/>
      </c>
      <c r="J593" t="str">
        <f t="array" aca="1" ref="J593" ca="1">IF(AND(G593&lt;&gt;"",G593&lt;&gt;G592),MAX(IF(G$2:G$2001=G593,H$2:H$2001,"")),"")</f>
        <v/>
      </c>
      <c r="K593" t="str">
        <f t="array" aca="1" ref="K593" ca="1">IF(AND(G593&lt;&gt;"",G593&lt;&gt;G592),MAX(IF(G$2:G$2001=G593,I$2:I$2001,"")),"")</f>
        <v/>
      </c>
      <c r="L593" t="str">
        <f t="shared" ca="1" si="39"/>
        <v/>
      </c>
    </row>
    <row r="594" spans="2:12" x14ac:dyDescent="0.25">
      <c r="B594" t="str">
        <f t="shared" ca="1" si="37"/>
        <v/>
      </c>
      <c r="C594" t="str">
        <f t="shared" ca="1" si="36"/>
        <v/>
      </c>
      <c r="D594" s="156" t="str">
        <f t="array" aca="1" ref="D594" ca="1">IFERROR(IF(B594&lt;&gt;"",IF(OR(EXACT(OFFSET(Metadata!$A$1,0,0,Metadata!Metadata_Table_Length,1),C594)),1,""),""),"")</f>
        <v/>
      </c>
      <c r="E594" s="163" t="str">
        <f t="array" aca="1" ref="E594" ca="1">IF(B594&lt;&gt;"",IF(D594=1,OFFSET(Metadata!$B$1,MIN(IF(OFFSET(Metadata!$A$1,0,0,Metadata!Metadata_Table_Length,1)=C594,ROW(OFFSET(Metadata!$A$1,0,0,Metadata!Metadata_Table_Length,1))-1,"")),0),OFFSET(Metadata!$B$1,MIN(IF(OFFSET(Metadata!$A$1,0,0,Metadata!Metadata_Table_Length,1)=SUBSTITUTE(C594,"rawdatafilename","originalfilename"),ROW(OFFSET(Metadata!$A$1,0,0,Metadata!Metadata_Table_Length,1))-1,"")),0)),"")</f>
        <v/>
      </c>
      <c r="F594" t="str">
        <f t="shared" ca="1" si="38"/>
        <v/>
      </c>
      <c r="G594" t="str">
        <f t="array" aca="1" ref="G594" ca="1">IF(B594&lt;&gt;"",OFFSET(Metadata!$B$1,MIN(IF(OFFSET(Metadata!$A$1,0,0,Metadata!Metadata_Table_Length,1)=SUBSTITUTE(C594,"rawdatafilename","partnumber"),ROW(OFFSET(Metadata!$A$1,0,0,Metadata!Metadata_Table_Length,1))-1,"")),0),"")</f>
        <v/>
      </c>
      <c r="H594" t="str">
        <f t="array" aca="1" ref="H594" ca="1">IF(B594&lt;&gt;"",OFFSET(Metadata!$B$1,MIN(IF(OFFSET(Metadata!$A$1,0,0,Metadata!Metadata_Table_Length,1)=SUBSTITUTE(C594,"rawdatafilename","original_count"),ROW(OFFSET(Metadata!$A$1,0,0,Metadata!Metadata_Table_Length,1))-1,"")),0),"")</f>
        <v/>
      </c>
      <c r="I594" t="str">
        <f t="array" aca="1" ref="I594" ca="1">IF(B594&lt;&gt;"",OFFSET(Metadata!$B$1,MIN(IF(OFFSET(Metadata!$A$1,0,0,Metadata!Metadata_Table_Length,1)=SUBSTITUTE(C594,"rawdatafilename","count"),ROW(OFFSET(Metadata!$A$1,0,0,Metadata!Metadata_Table_Length,1))-1,"")),0),"")</f>
        <v/>
      </c>
      <c r="J594" t="str">
        <f t="array" aca="1" ref="J594" ca="1">IF(AND(G594&lt;&gt;"",G594&lt;&gt;G593),MAX(IF(G$2:G$2001=G594,H$2:H$2001,"")),"")</f>
        <v/>
      </c>
      <c r="K594" t="str">
        <f t="array" aca="1" ref="K594" ca="1">IF(AND(G594&lt;&gt;"",G594&lt;&gt;G593),MAX(IF(G$2:G$2001=G594,I$2:I$2001,"")),"")</f>
        <v/>
      </c>
      <c r="L594" t="str">
        <f t="shared" ca="1" si="39"/>
        <v/>
      </c>
    </row>
    <row r="595" spans="2:12" x14ac:dyDescent="0.25">
      <c r="B595" t="str">
        <f t="shared" ca="1" si="37"/>
        <v/>
      </c>
      <c r="C595" t="str">
        <f t="shared" ca="1" si="36"/>
        <v/>
      </c>
      <c r="D595" s="156" t="str">
        <f t="array" aca="1" ref="D595" ca="1">IFERROR(IF(B595&lt;&gt;"",IF(OR(EXACT(OFFSET(Metadata!$A$1,0,0,Metadata!Metadata_Table_Length,1),C595)),1,""),""),"")</f>
        <v/>
      </c>
      <c r="E595" s="163" t="str">
        <f t="array" aca="1" ref="E595" ca="1">IF(B595&lt;&gt;"",IF(D595=1,OFFSET(Metadata!$B$1,MIN(IF(OFFSET(Metadata!$A$1,0,0,Metadata!Metadata_Table_Length,1)=C595,ROW(OFFSET(Metadata!$A$1,0,0,Metadata!Metadata_Table_Length,1))-1,"")),0),OFFSET(Metadata!$B$1,MIN(IF(OFFSET(Metadata!$A$1,0,0,Metadata!Metadata_Table_Length,1)=SUBSTITUTE(C595,"rawdatafilename","originalfilename"),ROW(OFFSET(Metadata!$A$1,0,0,Metadata!Metadata_Table_Length,1))-1,"")),0)),"")</f>
        <v/>
      </c>
      <c r="F595" t="str">
        <f t="shared" ca="1" si="38"/>
        <v/>
      </c>
      <c r="G595" t="str">
        <f t="array" aca="1" ref="G595" ca="1">IF(B595&lt;&gt;"",OFFSET(Metadata!$B$1,MIN(IF(OFFSET(Metadata!$A$1,0,0,Metadata!Metadata_Table_Length,1)=SUBSTITUTE(C595,"rawdatafilename","partnumber"),ROW(OFFSET(Metadata!$A$1,0,0,Metadata!Metadata_Table_Length,1))-1,"")),0),"")</f>
        <v/>
      </c>
      <c r="H595" t="str">
        <f t="array" aca="1" ref="H595" ca="1">IF(B595&lt;&gt;"",OFFSET(Metadata!$B$1,MIN(IF(OFFSET(Metadata!$A$1,0,0,Metadata!Metadata_Table_Length,1)=SUBSTITUTE(C595,"rawdatafilename","original_count"),ROW(OFFSET(Metadata!$A$1,0,0,Metadata!Metadata_Table_Length,1))-1,"")),0),"")</f>
        <v/>
      </c>
      <c r="I595" t="str">
        <f t="array" aca="1" ref="I595" ca="1">IF(B595&lt;&gt;"",OFFSET(Metadata!$B$1,MIN(IF(OFFSET(Metadata!$A$1,0,0,Metadata!Metadata_Table_Length,1)=SUBSTITUTE(C595,"rawdatafilename","count"),ROW(OFFSET(Metadata!$A$1,0,0,Metadata!Metadata_Table_Length,1))-1,"")),0),"")</f>
        <v/>
      </c>
      <c r="J595" t="str">
        <f t="array" aca="1" ref="J595" ca="1">IF(AND(G595&lt;&gt;"",G595&lt;&gt;G594),MAX(IF(G$2:G$2001=G595,H$2:H$2001,"")),"")</f>
        <v/>
      </c>
      <c r="K595" t="str">
        <f t="array" aca="1" ref="K595" ca="1">IF(AND(G595&lt;&gt;"",G595&lt;&gt;G594),MAX(IF(G$2:G$2001=G595,I$2:I$2001,"")),"")</f>
        <v/>
      </c>
      <c r="L595" t="str">
        <f t="shared" ca="1" si="39"/>
        <v/>
      </c>
    </row>
    <row r="596" spans="2:12" x14ac:dyDescent="0.25">
      <c r="B596" t="str">
        <f t="shared" ca="1" si="37"/>
        <v/>
      </c>
      <c r="C596" t="str">
        <f t="shared" ca="1" si="36"/>
        <v/>
      </c>
      <c r="D596" s="156" t="str">
        <f t="array" aca="1" ref="D596" ca="1">IFERROR(IF(B596&lt;&gt;"",IF(OR(EXACT(OFFSET(Metadata!$A$1,0,0,Metadata!Metadata_Table_Length,1),C596)),1,""),""),"")</f>
        <v/>
      </c>
      <c r="E596" s="163" t="str">
        <f t="array" aca="1" ref="E596" ca="1">IF(B596&lt;&gt;"",IF(D596=1,OFFSET(Metadata!$B$1,MIN(IF(OFFSET(Metadata!$A$1,0,0,Metadata!Metadata_Table_Length,1)=C596,ROW(OFFSET(Metadata!$A$1,0,0,Metadata!Metadata_Table_Length,1))-1,"")),0),OFFSET(Metadata!$B$1,MIN(IF(OFFSET(Metadata!$A$1,0,0,Metadata!Metadata_Table_Length,1)=SUBSTITUTE(C596,"rawdatafilename","originalfilename"),ROW(OFFSET(Metadata!$A$1,0,0,Metadata!Metadata_Table_Length,1))-1,"")),0)),"")</f>
        <v/>
      </c>
      <c r="F596" t="str">
        <f t="shared" ca="1" si="38"/>
        <v/>
      </c>
      <c r="G596" t="str">
        <f t="array" aca="1" ref="G596" ca="1">IF(B596&lt;&gt;"",OFFSET(Metadata!$B$1,MIN(IF(OFFSET(Metadata!$A$1,0,0,Metadata!Metadata_Table_Length,1)=SUBSTITUTE(C596,"rawdatafilename","partnumber"),ROW(OFFSET(Metadata!$A$1,0,0,Metadata!Metadata_Table_Length,1))-1,"")),0),"")</f>
        <v/>
      </c>
      <c r="H596" t="str">
        <f t="array" aca="1" ref="H596" ca="1">IF(B596&lt;&gt;"",OFFSET(Metadata!$B$1,MIN(IF(OFFSET(Metadata!$A$1,0,0,Metadata!Metadata_Table_Length,1)=SUBSTITUTE(C596,"rawdatafilename","original_count"),ROW(OFFSET(Metadata!$A$1,0,0,Metadata!Metadata_Table_Length,1))-1,"")),0),"")</f>
        <v/>
      </c>
      <c r="I596" t="str">
        <f t="array" aca="1" ref="I596" ca="1">IF(B596&lt;&gt;"",OFFSET(Metadata!$B$1,MIN(IF(OFFSET(Metadata!$A$1,0,0,Metadata!Metadata_Table_Length,1)=SUBSTITUTE(C596,"rawdatafilename","count"),ROW(OFFSET(Metadata!$A$1,0,0,Metadata!Metadata_Table_Length,1))-1,"")),0),"")</f>
        <v/>
      </c>
      <c r="J596" t="str">
        <f t="array" aca="1" ref="J596" ca="1">IF(AND(G596&lt;&gt;"",G596&lt;&gt;G595),MAX(IF(G$2:G$2001=G596,H$2:H$2001,"")),"")</f>
        <v/>
      </c>
      <c r="K596" t="str">
        <f t="array" aca="1" ref="K596" ca="1">IF(AND(G596&lt;&gt;"",G596&lt;&gt;G595),MAX(IF(G$2:G$2001=G596,I$2:I$2001,"")),"")</f>
        <v/>
      </c>
      <c r="L596" t="str">
        <f t="shared" ca="1" si="39"/>
        <v/>
      </c>
    </row>
    <row r="597" spans="2:12" x14ac:dyDescent="0.25">
      <c r="B597" t="str">
        <f t="shared" ca="1" si="37"/>
        <v/>
      </c>
      <c r="C597" t="str">
        <f t="shared" ca="1" si="36"/>
        <v/>
      </c>
      <c r="D597" s="156" t="str">
        <f t="array" aca="1" ref="D597" ca="1">IFERROR(IF(B597&lt;&gt;"",IF(OR(EXACT(OFFSET(Metadata!$A$1,0,0,Metadata!Metadata_Table_Length,1),C597)),1,""),""),"")</f>
        <v/>
      </c>
      <c r="E597" s="163" t="str">
        <f t="array" aca="1" ref="E597" ca="1">IF(B597&lt;&gt;"",IF(D597=1,OFFSET(Metadata!$B$1,MIN(IF(OFFSET(Metadata!$A$1,0,0,Metadata!Metadata_Table_Length,1)=C597,ROW(OFFSET(Metadata!$A$1,0,0,Metadata!Metadata_Table_Length,1))-1,"")),0),OFFSET(Metadata!$B$1,MIN(IF(OFFSET(Metadata!$A$1,0,0,Metadata!Metadata_Table_Length,1)=SUBSTITUTE(C597,"rawdatafilename","originalfilename"),ROW(OFFSET(Metadata!$A$1,0,0,Metadata!Metadata_Table_Length,1))-1,"")),0)),"")</f>
        <v/>
      </c>
      <c r="F597" t="str">
        <f t="shared" ca="1" si="38"/>
        <v/>
      </c>
      <c r="G597" t="str">
        <f t="array" aca="1" ref="G597" ca="1">IF(B597&lt;&gt;"",OFFSET(Metadata!$B$1,MIN(IF(OFFSET(Metadata!$A$1,0,0,Metadata!Metadata_Table_Length,1)=SUBSTITUTE(C597,"rawdatafilename","partnumber"),ROW(OFFSET(Metadata!$A$1,0,0,Metadata!Metadata_Table_Length,1))-1,"")),0),"")</f>
        <v/>
      </c>
      <c r="H597" t="str">
        <f t="array" aca="1" ref="H597" ca="1">IF(B597&lt;&gt;"",OFFSET(Metadata!$B$1,MIN(IF(OFFSET(Metadata!$A$1,0,0,Metadata!Metadata_Table_Length,1)=SUBSTITUTE(C597,"rawdatafilename","original_count"),ROW(OFFSET(Metadata!$A$1,0,0,Metadata!Metadata_Table_Length,1))-1,"")),0),"")</f>
        <v/>
      </c>
      <c r="I597" t="str">
        <f t="array" aca="1" ref="I597" ca="1">IF(B597&lt;&gt;"",OFFSET(Metadata!$B$1,MIN(IF(OFFSET(Metadata!$A$1,0,0,Metadata!Metadata_Table_Length,1)=SUBSTITUTE(C597,"rawdatafilename","count"),ROW(OFFSET(Metadata!$A$1,0,0,Metadata!Metadata_Table_Length,1))-1,"")),0),"")</f>
        <v/>
      </c>
      <c r="J597" t="str">
        <f t="array" aca="1" ref="J597" ca="1">IF(AND(G597&lt;&gt;"",G597&lt;&gt;G596),MAX(IF(G$2:G$2001=G597,H$2:H$2001,"")),"")</f>
        <v/>
      </c>
      <c r="K597" t="str">
        <f t="array" aca="1" ref="K597" ca="1">IF(AND(G597&lt;&gt;"",G597&lt;&gt;G596),MAX(IF(G$2:G$2001=G597,I$2:I$2001,"")),"")</f>
        <v/>
      </c>
      <c r="L597" t="str">
        <f t="shared" ca="1" si="39"/>
        <v/>
      </c>
    </row>
    <row r="598" spans="2:12" x14ac:dyDescent="0.25">
      <c r="B598" t="str">
        <f t="shared" ca="1" si="37"/>
        <v/>
      </c>
      <c r="C598" t="str">
        <f t="shared" ca="1" si="36"/>
        <v/>
      </c>
      <c r="D598" s="156" t="str">
        <f t="array" aca="1" ref="D598" ca="1">IFERROR(IF(B598&lt;&gt;"",IF(OR(EXACT(OFFSET(Metadata!$A$1,0,0,Metadata!Metadata_Table_Length,1),C598)),1,""),""),"")</f>
        <v/>
      </c>
      <c r="E598" s="163" t="str">
        <f t="array" aca="1" ref="E598" ca="1">IF(B598&lt;&gt;"",IF(D598=1,OFFSET(Metadata!$B$1,MIN(IF(OFFSET(Metadata!$A$1,0,0,Metadata!Metadata_Table_Length,1)=C598,ROW(OFFSET(Metadata!$A$1,0,0,Metadata!Metadata_Table_Length,1))-1,"")),0),OFFSET(Metadata!$B$1,MIN(IF(OFFSET(Metadata!$A$1,0,0,Metadata!Metadata_Table_Length,1)=SUBSTITUTE(C598,"rawdatafilename","originalfilename"),ROW(OFFSET(Metadata!$A$1,0,0,Metadata!Metadata_Table_Length,1))-1,"")),0)),"")</f>
        <v/>
      </c>
      <c r="F598" t="str">
        <f t="shared" ca="1" si="38"/>
        <v/>
      </c>
      <c r="G598" t="str">
        <f t="array" aca="1" ref="G598" ca="1">IF(B598&lt;&gt;"",OFFSET(Metadata!$B$1,MIN(IF(OFFSET(Metadata!$A$1,0,0,Metadata!Metadata_Table_Length,1)=SUBSTITUTE(C598,"rawdatafilename","partnumber"),ROW(OFFSET(Metadata!$A$1,0,0,Metadata!Metadata_Table_Length,1))-1,"")),0),"")</f>
        <v/>
      </c>
      <c r="H598" t="str">
        <f t="array" aca="1" ref="H598" ca="1">IF(B598&lt;&gt;"",OFFSET(Metadata!$B$1,MIN(IF(OFFSET(Metadata!$A$1,0,0,Metadata!Metadata_Table_Length,1)=SUBSTITUTE(C598,"rawdatafilename","original_count"),ROW(OFFSET(Metadata!$A$1,0,0,Metadata!Metadata_Table_Length,1))-1,"")),0),"")</f>
        <v/>
      </c>
      <c r="I598" t="str">
        <f t="array" aca="1" ref="I598" ca="1">IF(B598&lt;&gt;"",OFFSET(Metadata!$B$1,MIN(IF(OFFSET(Metadata!$A$1,0,0,Metadata!Metadata_Table_Length,1)=SUBSTITUTE(C598,"rawdatafilename","count"),ROW(OFFSET(Metadata!$A$1,0,0,Metadata!Metadata_Table_Length,1))-1,"")),0),"")</f>
        <v/>
      </c>
      <c r="J598" t="str">
        <f t="array" aca="1" ref="J598" ca="1">IF(AND(G598&lt;&gt;"",G598&lt;&gt;G597),MAX(IF(G$2:G$2001=G598,H$2:H$2001,"")),"")</f>
        <v/>
      </c>
      <c r="K598" t="str">
        <f t="array" aca="1" ref="K598" ca="1">IF(AND(G598&lt;&gt;"",G598&lt;&gt;G597),MAX(IF(G$2:G$2001=G598,I$2:I$2001,"")),"")</f>
        <v/>
      </c>
      <c r="L598" t="str">
        <f t="shared" ca="1" si="39"/>
        <v/>
      </c>
    </row>
    <row r="599" spans="2:12" x14ac:dyDescent="0.25">
      <c r="B599" t="str">
        <f t="shared" ca="1" si="37"/>
        <v/>
      </c>
      <c r="C599" t="str">
        <f t="shared" ca="1" si="36"/>
        <v/>
      </c>
      <c r="D599" s="156" t="str">
        <f t="array" aca="1" ref="D599" ca="1">IFERROR(IF(B599&lt;&gt;"",IF(OR(EXACT(OFFSET(Metadata!$A$1,0,0,Metadata!Metadata_Table_Length,1),C599)),1,""),""),"")</f>
        <v/>
      </c>
      <c r="E599" s="163" t="str">
        <f t="array" aca="1" ref="E599" ca="1">IF(B599&lt;&gt;"",IF(D599=1,OFFSET(Metadata!$B$1,MIN(IF(OFFSET(Metadata!$A$1,0,0,Metadata!Metadata_Table_Length,1)=C599,ROW(OFFSET(Metadata!$A$1,0,0,Metadata!Metadata_Table_Length,1))-1,"")),0),OFFSET(Metadata!$B$1,MIN(IF(OFFSET(Metadata!$A$1,0,0,Metadata!Metadata_Table_Length,1)=SUBSTITUTE(C599,"rawdatafilename","originalfilename"),ROW(OFFSET(Metadata!$A$1,0,0,Metadata!Metadata_Table_Length,1))-1,"")),0)),"")</f>
        <v/>
      </c>
      <c r="F599" t="str">
        <f t="shared" ca="1" si="38"/>
        <v/>
      </c>
      <c r="G599" t="str">
        <f t="array" aca="1" ref="G599" ca="1">IF(B599&lt;&gt;"",OFFSET(Metadata!$B$1,MIN(IF(OFFSET(Metadata!$A$1,0,0,Metadata!Metadata_Table_Length,1)=SUBSTITUTE(C599,"rawdatafilename","partnumber"),ROW(OFFSET(Metadata!$A$1,0,0,Metadata!Metadata_Table_Length,1))-1,"")),0),"")</f>
        <v/>
      </c>
      <c r="H599" t="str">
        <f t="array" aca="1" ref="H599" ca="1">IF(B599&lt;&gt;"",OFFSET(Metadata!$B$1,MIN(IF(OFFSET(Metadata!$A$1,0,0,Metadata!Metadata_Table_Length,1)=SUBSTITUTE(C599,"rawdatafilename","original_count"),ROW(OFFSET(Metadata!$A$1,0,0,Metadata!Metadata_Table_Length,1))-1,"")),0),"")</f>
        <v/>
      </c>
      <c r="I599" t="str">
        <f t="array" aca="1" ref="I599" ca="1">IF(B599&lt;&gt;"",OFFSET(Metadata!$B$1,MIN(IF(OFFSET(Metadata!$A$1,0,0,Metadata!Metadata_Table_Length,1)=SUBSTITUTE(C599,"rawdatafilename","count"),ROW(OFFSET(Metadata!$A$1,0,0,Metadata!Metadata_Table_Length,1))-1,"")),0),"")</f>
        <v/>
      </c>
      <c r="J599" t="str">
        <f t="array" aca="1" ref="J599" ca="1">IF(AND(G599&lt;&gt;"",G599&lt;&gt;G598),MAX(IF(G$2:G$2001=G599,H$2:H$2001,"")),"")</f>
        <v/>
      </c>
      <c r="K599" t="str">
        <f t="array" aca="1" ref="K599" ca="1">IF(AND(G599&lt;&gt;"",G599&lt;&gt;G598),MAX(IF(G$2:G$2001=G599,I$2:I$2001,"")),"")</f>
        <v/>
      </c>
      <c r="L599" t="str">
        <f t="shared" ca="1" si="39"/>
        <v/>
      </c>
    </row>
    <row r="600" spans="2:12" x14ac:dyDescent="0.25">
      <c r="B600" t="str">
        <f t="shared" ca="1" si="37"/>
        <v/>
      </c>
      <c r="C600" t="str">
        <f t="shared" ca="1" si="36"/>
        <v/>
      </c>
      <c r="D600" s="156" t="str">
        <f t="array" aca="1" ref="D600" ca="1">IFERROR(IF(B600&lt;&gt;"",IF(OR(EXACT(OFFSET(Metadata!$A$1,0,0,Metadata!Metadata_Table_Length,1),C600)),1,""),""),"")</f>
        <v/>
      </c>
      <c r="E600" s="163" t="str">
        <f t="array" aca="1" ref="E600" ca="1">IF(B600&lt;&gt;"",IF(D600=1,OFFSET(Metadata!$B$1,MIN(IF(OFFSET(Metadata!$A$1,0,0,Metadata!Metadata_Table_Length,1)=C600,ROW(OFFSET(Metadata!$A$1,0,0,Metadata!Metadata_Table_Length,1))-1,"")),0),OFFSET(Metadata!$B$1,MIN(IF(OFFSET(Metadata!$A$1,0,0,Metadata!Metadata_Table_Length,1)=SUBSTITUTE(C600,"rawdatafilename","originalfilename"),ROW(OFFSET(Metadata!$A$1,0,0,Metadata!Metadata_Table_Length,1))-1,"")),0)),"")</f>
        <v/>
      </c>
      <c r="F600" t="str">
        <f t="shared" ca="1" si="38"/>
        <v/>
      </c>
      <c r="G600" t="str">
        <f t="array" aca="1" ref="G600" ca="1">IF(B600&lt;&gt;"",OFFSET(Metadata!$B$1,MIN(IF(OFFSET(Metadata!$A$1,0,0,Metadata!Metadata_Table_Length,1)=SUBSTITUTE(C600,"rawdatafilename","partnumber"),ROW(OFFSET(Metadata!$A$1,0,0,Metadata!Metadata_Table_Length,1))-1,"")),0),"")</f>
        <v/>
      </c>
      <c r="H600" t="str">
        <f t="array" aca="1" ref="H600" ca="1">IF(B600&lt;&gt;"",OFFSET(Metadata!$B$1,MIN(IF(OFFSET(Metadata!$A$1,0,0,Metadata!Metadata_Table_Length,1)=SUBSTITUTE(C600,"rawdatafilename","original_count"),ROW(OFFSET(Metadata!$A$1,0,0,Metadata!Metadata_Table_Length,1))-1,"")),0),"")</f>
        <v/>
      </c>
      <c r="I600" t="str">
        <f t="array" aca="1" ref="I600" ca="1">IF(B600&lt;&gt;"",OFFSET(Metadata!$B$1,MIN(IF(OFFSET(Metadata!$A$1,0,0,Metadata!Metadata_Table_Length,1)=SUBSTITUTE(C600,"rawdatafilename","count"),ROW(OFFSET(Metadata!$A$1,0,0,Metadata!Metadata_Table_Length,1))-1,"")),0),"")</f>
        <v/>
      </c>
      <c r="J600" t="str">
        <f t="array" aca="1" ref="J600" ca="1">IF(AND(G600&lt;&gt;"",G600&lt;&gt;G599),MAX(IF(G$2:G$2001=G600,H$2:H$2001,"")),"")</f>
        <v/>
      </c>
      <c r="K600" t="str">
        <f t="array" aca="1" ref="K600" ca="1">IF(AND(G600&lt;&gt;"",G600&lt;&gt;G599),MAX(IF(G$2:G$2001=G600,I$2:I$2001,"")),"")</f>
        <v/>
      </c>
      <c r="L600" t="str">
        <f t="shared" ca="1" si="39"/>
        <v/>
      </c>
    </row>
    <row r="601" spans="2:12" x14ac:dyDescent="0.25">
      <c r="B601" t="str">
        <f t="shared" ca="1" si="37"/>
        <v/>
      </c>
      <c r="C601" t="str">
        <f t="shared" ca="1" si="36"/>
        <v/>
      </c>
      <c r="D601" s="156" t="str">
        <f t="array" aca="1" ref="D601" ca="1">IFERROR(IF(B601&lt;&gt;"",IF(OR(EXACT(OFFSET(Metadata!$A$1,0,0,Metadata!Metadata_Table_Length,1),C601)),1,""),""),"")</f>
        <v/>
      </c>
      <c r="E601" s="163" t="str">
        <f t="array" aca="1" ref="E601" ca="1">IF(B601&lt;&gt;"",IF(D601=1,OFFSET(Metadata!$B$1,MIN(IF(OFFSET(Metadata!$A$1,0,0,Metadata!Metadata_Table_Length,1)=C601,ROW(OFFSET(Metadata!$A$1,0,0,Metadata!Metadata_Table_Length,1))-1,"")),0),OFFSET(Metadata!$B$1,MIN(IF(OFFSET(Metadata!$A$1,0,0,Metadata!Metadata_Table_Length,1)=SUBSTITUTE(C601,"rawdatafilename","originalfilename"),ROW(OFFSET(Metadata!$A$1,0,0,Metadata!Metadata_Table_Length,1))-1,"")),0)),"")</f>
        <v/>
      </c>
      <c r="F601" t="str">
        <f t="shared" ca="1" si="38"/>
        <v/>
      </c>
      <c r="G601" t="str">
        <f t="array" aca="1" ref="G601" ca="1">IF(B601&lt;&gt;"",OFFSET(Metadata!$B$1,MIN(IF(OFFSET(Metadata!$A$1,0,0,Metadata!Metadata_Table_Length,1)=SUBSTITUTE(C601,"rawdatafilename","partnumber"),ROW(OFFSET(Metadata!$A$1,0,0,Metadata!Metadata_Table_Length,1))-1,"")),0),"")</f>
        <v/>
      </c>
      <c r="H601" t="str">
        <f t="array" aca="1" ref="H601" ca="1">IF(B601&lt;&gt;"",OFFSET(Metadata!$B$1,MIN(IF(OFFSET(Metadata!$A$1,0,0,Metadata!Metadata_Table_Length,1)=SUBSTITUTE(C601,"rawdatafilename","original_count"),ROW(OFFSET(Metadata!$A$1,0,0,Metadata!Metadata_Table_Length,1))-1,"")),0),"")</f>
        <v/>
      </c>
      <c r="I601" t="str">
        <f t="array" aca="1" ref="I601" ca="1">IF(B601&lt;&gt;"",OFFSET(Metadata!$B$1,MIN(IF(OFFSET(Metadata!$A$1,0,0,Metadata!Metadata_Table_Length,1)=SUBSTITUTE(C601,"rawdatafilename","count"),ROW(OFFSET(Metadata!$A$1,0,0,Metadata!Metadata_Table_Length,1))-1,"")),0),"")</f>
        <v/>
      </c>
      <c r="J601" t="str">
        <f t="array" aca="1" ref="J601" ca="1">IF(AND(G601&lt;&gt;"",G601&lt;&gt;G600),MAX(IF(G$2:G$2001=G601,H$2:H$2001,"")),"")</f>
        <v/>
      </c>
      <c r="K601" t="str">
        <f t="array" aca="1" ref="K601" ca="1">IF(AND(G601&lt;&gt;"",G601&lt;&gt;G600),MAX(IF(G$2:G$2001=G601,I$2:I$2001,"")),"")</f>
        <v/>
      </c>
      <c r="L601" t="str">
        <f t="shared" ca="1" si="39"/>
        <v/>
      </c>
    </row>
    <row r="602" spans="2:12" x14ac:dyDescent="0.25">
      <c r="B602" t="str">
        <f t="shared" ca="1" si="37"/>
        <v/>
      </c>
      <c r="C602" t="str">
        <f t="shared" ca="1" si="36"/>
        <v/>
      </c>
      <c r="D602" s="156" t="str">
        <f t="array" aca="1" ref="D602" ca="1">IFERROR(IF(B602&lt;&gt;"",IF(OR(EXACT(OFFSET(Metadata!$A$1,0,0,Metadata!Metadata_Table_Length,1),C602)),1,""),""),"")</f>
        <v/>
      </c>
      <c r="E602" s="163" t="str">
        <f t="array" aca="1" ref="E602" ca="1">IF(B602&lt;&gt;"",IF(D602=1,OFFSET(Metadata!$B$1,MIN(IF(OFFSET(Metadata!$A$1,0,0,Metadata!Metadata_Table_Length,1)=C602,ROW(OFFSET(Metadata!$A$1,0,0,Metadata!Metadata_Table_Length,1))-1,"")),0),OFFSET(Metadata!$B$1,MIN(IF(OFFSET(Metadata!$A$1,0,0,Metadata!Metadata_Table_Length,1)=SUBSTITUTE(C602,"rawdatafilename","originalfilename"),ROW(OFFSET(Metadata!$A$1,0,0,Metadata!Metadata_Table_Length,1))-1,"")),0)),"")</f>
        <v/>
      </c>
      <c r="F602" t="str">
        <f t="shared" ca="1" si="38"/>
        <v/>
      </c>
      <c r="G602" t="str">
        <f t="array" aca="1" ref="G602" ca="1">IF(B602&lt;&gt;"",OFFSET(Metadata!$B$1,MIN(IF(OFFSET(Metadata!$A$1,0,0,Metadata!Metadata_Table_Length,1)=SUBSTITUTE(C602,"rawdatafilename","partnumber"),ROW(OFFSET(Metadata!$A$1,0,0,Metadata!Metadata_Table_Length,1))-1,"")),0),"")</f>
        <v/>
      </c>
      <c r="H602" t="str">
        <f t="array" aca="1" ref="H602" ca="1">IF(B602&lt;&gt;"",OFFSET(Metadata!$B$1,MIN(IF(OFFSET(Metadata!$A$1,0,0,Metadata!Metadata_Table_Length,1)=SUBSTITUTE(C602,"rawdatafilename","original_count"),ROW(OFFSET(Metadata!$A$1,0,0,Metadata!Metadata_Table_Length,1))-1,"")),0),"")</f>
        <v/>
      </c>
      <c r="I602" t="str">
        <f t="array" aca="1" ref="I602" ca="1">IF(B602&lt;&gt;"",OFFSET(Metadata!$B$1,MIN(IF(OFFSET(Metadata!$A$1,0,0,Metadata!Metadata_Table_Length,1)=SUBSTITUTE(C602,"rawdatafilename","count"),ROW(OFFSET(Metadata!$A$1,0,0,Metadata!Metadata_Table_Length,1))-1,"")),0),"")</f>
        <v/>
      </c>
      <c r="J602" t="str">
        <f t="array" aca="1" ref="J602" ca="1">IF(AND(G602&lt;&gt;"",G602&lt;&gt;G601),MAX(IF(G$2:G$2001=G602,H$2:H$2001,"")),"")</f>
        <v/>
      </c>
      <c r="K602" t="str">
        <f t="array" aca="1" ref="K602" ca="1">IF(AND(G602&lt;&gt;"",G602&lt;&gt;G601),MAX(IF(G$2:G$2001=G602,I$2:I$2001,"")),"")</f>
        <v/>
      </c>
      <c r="L602" t="str">
        <f t="shared" ca="1" si="39"/>
        <v/>
      </c>
    </row>
    <row r="603" spans="2:12" x14ac:dyDescent="0.25">
      <c r="B603" t="str">
        <f t="shared" ca="1" si="37"/>
        <v/>
      </c>
      <c r="C603" t="str">
        <f t="shared" ca="1" si="36"/>
        <v/>
      </c>
      <c r="D603" s="156" t="str">
        <f t="array" aca="1" ref="D603" ca="1">IFERROR(IF(B603&lt;&gt;"",IF(OR(EXACT(OFFSET(Metadata!$A$1,0,0,Metadata!Metadata_Table_Length,1),C603)),1,""),""),"")</f>
        <v/>
      </c>
      <c r="E603" s="163" t="str">
        <f t="array" aca="1" ref="E603" ca="1">IF(B603&lt;&gt;"",IF(D603=1,OFFSET(Metadata!$B$1,MIN(IF(OFFSET(Metadata!$A$1,0,0,Metadata!Metadata_Table_Length,1)=C603,ROW(OFFSET(Metadata!$A$1,0,0,Metadata!Metadata_Table_Length,1))-1,"")),0),OFFSET(Metadata!$B$1,MIN(IF(OFFSET(Metadata!$A$1,0,0,Metadata!Metadata_Table_Length,1)=SUBSTITUTE(C603,"rawdatafilename","originalfilename"),ROW(OFFSET(Metadata!$A$1,0,0,Metadata!Metadata_Table_Length,1))-1,"")),0)),"")</f>
        <v/>
      </c>
      <c r="F603" t="str">
        <f t="shared" ca="1" si="38"/>
        <v/>
      </c>
      <c r="G603" t="str">
        <f t="array" aca="1" ref="G603" ca="1">IF(B603&lt;&gt;"",OFFSET(Metadata!$B$1,MIN(IF(OFFSET(Metadata!$A$1,0,0,Metadata!Metadata_Table_Length,1)=SUBSTITUTE(C603,"rawdatafilename","partnumber"),ROW(OFFSET(Metadata!$A$1,0,0,Metadata!Metadata_Table_Length,1))-1,"")),0),"")</f>
        <v/>
      </c>
      <c r="H603" t="str">
        <f t="array" aca="1" ref="H603" ca="1">IF(B603&lt;&gt;"",OFFSET(Metadata!$B$1,MIN(IF(OFFSET(Metadata!$A$1,0,0,Metadata!Metadata_Table_Length,1)=SUBSTITUTE(C603,"rawdatafilename","original_count"),ROW(OFFSET(Metadata!$A$1,0,0,Metadata!Metadata_Table_Length,1))-1,"")),0),"")</f>
        <v/>
      </c>
      <c r="I603" t="str">
        <f t="array" aca="1" ref="I603" ca="1">IF(B603&lt;&gt;"",OFFSET(Metadata!$B$1,MIN(IF(OFFSET(Metadata!$A$1,0,0,Metadata!Metadata_Table_Length,1)=SUBSTITUTE(C603,"rawdatafilename","count"),ROW(OFFSET(Metadata!$A$1,0,0,Metadata!Metadata_Table_Length,1))-1,"")),0),"")</f>
        <v/>
      </c>
      <c r="J603" t="str">
        <f t="array" aca="1" ref="J603" ca="1">IF(AND(G603&lt;&gt;"",G603&lt;&gt;G602),MAX(IF(G$2:G$2001=G603,H$2:H$2001,"")),"")</f>
        <v/>
      </c>
      <c r="K603" t="str">
        <f t="array" aca="1" ref="K603" ca="1">IF(AND(G603&lt;&gt;"",G603&lt;&gt;G602),MAX(IF(G$2:G$2001=G603,I$2:I$2001,"")),"")</f>
        <v/>
      </c>
      <c r="L603" t="str">
        <f t="shared" ca="1" si="39"/>
        <v/>
      </c>
    </row>
    <row r="604" spans="2:12" x14ac:dyDescent="0.25">
      <c r="B604" t="str">
        <f t="shared" ca="1" si="37"/>
        <v/>
      </c>
      <c r="C604" t="str">
        <f t="shared" ca="1" si="36"/>
        <v/>
      </c>
      <c r="D604" s="156" t="str">
        <f t="array" aca="1" ref="D604" ca="1">IFERROR(IF(B604&lt;&gt;"",IF(OR(EXACT(OFFSET(Metadata!$A$1,0,0,Metadata!Metadata_Table_Length,1),C604)),1,""),""),"")</f>
        <v/>
      </c>
      <c r="E604" s="163" t="str">
        <f t="array" aca="1" ref="E604" ca="1">IF(B604&lt;&gt;"",IF(D604=1,OFFSET(Metadata!$B$1,MIN(IF(OFFSET(Metadata!$A$1,0,0,Metadata!Metadata_Table_Length,1)=C604,ROW(OFFSET(Metadata!$A$1,0,0,Metadata!Metadata_Table_Length,1))-1,"")),0),OFFSET(Metadata!$B$1,MIN(IF(OFFSET(Metadata!$A$1,0,0,Metadata!Metadata_Table_Length,1)=SUBSTITUTE(C604,"rawdatafilename","originalfilename"),ROW(OFFSET(Metadata!$A$1,0,0,Metadata!Metadata_Table_Length,1))-1,"")),0)),"")</f>
        <v/>
      </c>
      <c r="F604" t="str">
        <f t="shared" ca="1" si="38"/>
        <v/>
      </c>
      <c r="G604" t="str">
        <f t="array" aca="1" ref="G604" ca="1">IF(B604&lt;&gt;"",OFFSET(Metadata!$B$1,MIN(IF(OFFSET(Metadata!$A$1,0,0,Metadata!Metadata_Table_Length,1)=SUBSTITUTE(C604,"rawdatafilename","partnumber"),ROW(OFFSET(Metadata!$A$1,0,0,Metadata!Metadata_Table_Length,1))-1,"")),0),"")</f>
        <v/>
      </c>
      <c r="H604" t="str">
        <f t="array" aca="1" ref="H604" ca="1">IF(B604&lt;&gt;"",OFFSET(Metadata!$B$1,MIN(IF(OFFSET(Metadata!$A$1,0,0,Metadata!Metadata_Table_Length,1)=SUBSTITUTE(C604,"rawdatafilename","original_count"),ROW(OFFSET(Metadata!$A$1,0,0,Metadata!Metadata_Table_Length,1))-1,"")),0),"")</f>
        <v/>
      </c>
      <c r="I604" t="str">
        <f t="array" aca="1" ref="I604" ca="1">IF(B604&lt;&gt;"",OFFSET(Metadata!$B$1,MIN(IF(OFFSET(Metadata!$A$1,0,0,Metadata!Metadata_Table_Length,1)=SUBSTITUTE(C604,"rawdatafilename","count"),ROW(OFFSET(Metadata!$A$1,0,0,Metadata!Metadata_Table_Length,1))-1,"")),0),"")</f>
        <v/>
      </c>
      <c r="J604" t="str">
        <f t="array" aca="1" ref="J604" ca="1">IF(AND(G604&lt;&gt;"",G604&lt;&gt;G603),MAX(IF(G$2:G$2001=G604,H$2:H$2001,"")),"")</f>
        <v/>
      </c>
      <c r="K604" t="str">
        <f t="array" aca="1" ref="K604" ca="1">IF(AND(G604&lt;&gt;"",G604&lt;&gt;G603),MAX(IF(G$2:G$2001=G604,I$2:I$2001,"")),"")</f>
        <v/>
      </c>
      <c r="L604" t="str">
        <f t="shared" ca="1" si="39"/>
        <v/>
      </c>
    </row>
    <row r="605" spans="2:12" x14ac:dyDescent="0.25">
      <c r="B605" t="str">
        <f t="shared" ca="1" si="37"/>
        <v/>
      </c>
      <c r="C605" t="str">
        <f t="shared" ca="1" si="36"/>
        <v/>
      </c>
      <c r="D605" s="156" t="str">
        <f t="array" aca="1" ref="D605" ca="1">IFERROR(IF(B605&lt;&gt;"",IF(OR(EXACT(OFFSET(Metadata!$A$1,0,0,Metadata!Metadata_Table_Length,1),C605)),1,""),""),"")</f>
        <v/>
      </c>
      <c r="E605" s="163" t="str">
        <f t="array" aca="1" ref="E605" ca="1">IF(B605&lt;&gt;"",IF(D605=1,OFFSET(Metadata!$B$1,MIN(IF(OFFSET(Metadata!$A$1,0,0,Metadata!Metadata_Table_Length,1)=C605,ROW(OFFSET(Metadata!$A$1,0,0,Metadata!Metadata_Table_Length,1))-1,"")),0),OFFSET(Metadata!$B$1,MIN(IF(OFFSET(Metadata!$A$1,0,0,Metadata!Metadata_Table_Length,1)=SUBSTITUTE(C605,"rawdatafilename","originalfilename"),ROW(OFFSET(Metadata!$A$1,0,0,Metadata!Metadata_Table_Length,1))-1,"")),0)),"")</f>
        <v/>
      </c>
      <c r="F605" t="str">
        <f t="shared" ca="1" si="38"/>
        <v/>
      </c>
      <c r="G605" t="str">
        <f t="array" aca="1" ref="G605" ca="1">IF(B605&lt;&gt;"",OFFSET(Metadata!$B$1,MIN(IF(OFFSET(Metadata!$A$1,0,0,Metadata!Metadata_Table_Length,1)=SUBSTITUTE(C605,"rawdatafilename","partnumber"),ROW(OFFSET(Metadata!$A$1,0,0,Metadata!Metadata_Table_Length,1))-1,"")),0),"")</f>
        <v/>
      </c>
      <c r="H605" t="str">
        <f t="array" aca="1" ref="H605" ca="1">IF(B605&lt;&gt;"",OFFSET(Metadata!$B$1,MIN(IF(OFFSET(Metadata!$A$1,0,0,Metadata!Metadata_Table_Length,1)=SUBSTITUTE(C605,"rawdatafilename","original_count"),ROW(OFFSET(Metadata!$A$1,0,0,Metadata!Metadata_Table_Length,1))-1,"")),0),"")</f>
        <v/>
      </c>
      <c r="I605" t="str">
        <f t="array" aca="1" ref="I605" ca="1">IF(B605&lt;&gt;"",OFFSET(Metadata!$B$1,MIN(IF(OFFSET(Metadata!$A$1,0,0,Metadata!Metadata_Table_Length,1)=SUBSTITUTE(C605,"rawdatafilename","count"),ROW(OFFSET(Metadata!$A$1,0,0,Metadata!Metadata_Table_Length,1))-1,"")),0),"")</f>
        <v/>
      </c>
      <c r="J605" t="str">
        <f t="array" aca="1" ref="J605" ca="1">IF(AND(G605&lt;&gt;"",G605&lt;&gt;G604),MAX(IF(G$2:G$2001=G605,H$2:H$2001,"")),"")</f>
        <v/>
      </c>
      <c r="K605" t="str">
        <f t="array" aca="1" ref="K605" ca="1">IF(AND(G605&lt;&gt;"",G605&lt;&gt;G604),MAX(IF(G$2:G$2001=G605,I$2:I$2001,"")),"")</f>
        <v/>
      </c>
      <c r="L605" t="str">
        <f t="shared" ca="1" si="39"/>
        <v/>
      </c>
    </row>
    <row r="606" spans="2:12" x14ac:dyDescent="0.25">
      <c r="B606" t="str">
        <f t="shared" ca="1" si="37"/>
        <v/>
      </c>
      <c r="C606" t="str">
        <f t="shared" ca="1" si="36"/>
        <v/>
      </c>
      <c r="D606" s="156" t="str">
        <f t="array" aca="1" ref="D606" ca="1">IFERROR(IF(B606&lt;&gt;"",IF(OR(EXACT(OFFSET(Metadata!$A$1,0,0,Metadata!Metadata_Table_Length,1),C606)),1,""),""),"")</f>
        <v/>
      </c>
      <c r="E606" s="163" t="str">
        <f t="array" aca="1" ref="E606" ca="1">IF(B606&lt;&gt;"",IF(D606=1,OFFSET(Metadata!$B$1,MIN(IF(OFFSET(Metadata!$A$1,0,0,Metadata!Metadata_Table_Length,1)=C606,ROW(OFFSET(Metadata!$A$1,0,0,Metadata!Metadata_Table_Length,1))-1,"")),0),OFFSET(Metadata!$B$1,MIN(IF(OFFSET(Metadata!$A$1,0,0,Metadata!Metadata_Table_Length,1)=SUBSTITUTE(C606,"rawdatafilename","originalfilename"),ROW(OFFSET(Metadata!$A$1,0,0,Metadata!Metadata_Table_Length,1))-1,"")),0)),"")</f>
        <v/>
      </c>
      <c r="F606" t="str">
        <f t="shared" ca="1" si="38"/>
        <v/>
      </c>
      <c r="G606" t="str">
        <f t="array" aca="1" ref="G606" ca="1">IF(B606&lt;&gt;"",OFFSET(Metadata!$B$1,MIN(IF(OFFSET(Metadata!$A$1,0,0,Metadata!Metadata_Table_Length,1)=SUBSTITUTE(C606,"rawdatafilename","partnumber"),ROW(OFFSET(Metadata!$A$1,0,0,Metadata!Metadata_Table_Length,1))-1,"")),0),"")</f>
        <v/>
      </c>
      <c r="H606" t="str">
        <f t="array" aca="1" ref="H606" ca="1">IF(B606&lt;&gt;"",OFFSET(Metadata!$B$1,MIN(IF(OFFSET(Metadata!$A$1,0,0,Metadata!Metadata_Table_Length,1)=SUBSTITUTE(C606,"rawdatafilename","original_count"),ROW(OFFSET(Metadata!$A$1,0,0,Metadata!Metadata_Table_Length,1))-1,"")),0),"")</f>
        <v/>
      </c>
      <c r="I606" t="str">
        <f t="array" aca="1" ref="I606" ca="1">IF(B606&lt;&gt;"",OFFSET(Metadata!$B$1,MIN(IF(OFFSET(Metadata!$A$1,0,0,Metadata!Metadata_Table_Length,1)=SUBSTITUTE(C606,"rawdatafilename","count"),ROW(OFFSET(Metadata!$A$1,0,0,Metadata!Metadata_Table_Length,1))-1,"")),0),"")</f>
        <v/>
      </c>
      <c r="J606" t="str">
        <f t="array" aca="1" ref="J606" ca="1">IF(AND(G606&lt;&gt;"",G606&lt;&gt;G605),MAX(IF(G$2:G$2001=G606,H$2:H$2001,"")),"")</f>
        <v/>
      </c>
      <c r="K606" t="str">
        <f t="array" aca="1" ref="K606" ca="1">IF(AND(G606&lt;&gt;"",G606&lt;&gt;G605),MAX(IF(G$2:G$2001=G606,I$2:I$2001,"")),"")</f>
        <v/>
      </c>
      <c r="L606" t="str">
        <f t="shared" ca="1" si="39"/>
        <v/>
      </c>
    </row>
    <row r="607" spans="2:12" x14ac:dyDescent="0.25">
      <c r="B607" t="str">
        <f t="shared" ca="1" si="37"/>
        <v/>
      </c>
      <c r="C607" t="str">
        <f t="shared" ca="1" si="36"/>
        <v/>
      </c>
      <c r="D607" s="156" t="str">
        <f t="array" aca="1" ref="D607" ca="1">IFERROR(IF(B607&lt;&gt;"",IF(OR(EXACT(OFFSET(Metadata!$A$1,0,0,Metadata!Metadata_Table_Length,1),C607)),1,""),""),"")</f>
        <v/>
      </c>
      <c r="E607" s="163" t="str">
        <f t="array" aca="1" ref="E607" ca="1">IF(B607&lt;&gt;"",IF(D607=1,OFFSET(Metadata!$B$1,MIN(IF(OFFSET(Metadata!$A$1,0,0,Metadata!Metadata_Table_Length,1)=C607,ROW(OFFSET(Metadata!$A$1,0,0,Metadata!Metadata_Table_Length,1))-1,"")),0),OFFSET(Metadata!$B$1,MIN(IF(OFFSET(Metadata!$A$1,0,0,Metadata!Metadata_Table_Length,1)=SUBSTITUTE(C607,"rawdatafilename","originalfilename"),ROW(OFFSET(Metadata!$A$1,0,0,Metadata!Metadata_Table_Length,1))-1,"")),0)),"")</f>
        <v/>
      </c>
      <c r="F607" t="str">
        <f t="shared" ca="1" si="38"/>
        <v/>
      </c>
      <c r="G607" t="str">
        <f t="array" aca="1" ref="G607" ca="1">IF(B607&lt;&gt;"",OFFSET(Metadata!$B$1,MIN(IF(OFFSET(Metadata!$A$1,0,0,Metadata!Metadata_Table_Length,1)=SUBSTITUTE(C607,"rawdatafilename","partnumber"),ROW(OFFSET(Metadata!$A$1,0,0,Metadata!Metadata_Table_Length,1))-1,"")),0),"")</f>
        <v/>
      </c>
      <c r="H607" t="str">
        <f t="array" aca="1" ref="H607" ca="1">IF(B607&lt;&gt;"",OFFSET(Metadata!$B$1,MIN(IF(OFFSET(Metadata!$A$1,0,0,Metadata!Metadata_Table_Length,1)=SUBSTITUTE(C607,"rawdatafilename","original_count"),ROW(OFFSET(Metadata!$A$1,0,0,Metadata!Metadata_Table_Length,1))-1,"")),0),"")</f>
        <v/>
      </c>
      <c r="I607" t="str">
        <f t="array" aca="1" ref="I607" ca="1">IF(B607&lt;&gt;"",OFFSET(Metadata!$B$1,MIN(IF(OFFSET(Metadata!$A$1,0,0,Metadata!Metadata_Table_Length,1)=SUBSTITUTE(C607,"rawdatafilename","count"),ROW(OFFSET(Metadata!$A$1,0,0,Metadata!Metadata_Table_Length,1))-1,"")),0),"")</f>
        <v/>
      </c>
      <c r="J607" t="str">
        <f t="array" aca="1" ref="J607" ca="1">IF(AND(G607&lt;&gt;"",G607&lt;&gt;G606),MAX(IF(G$2:G$2001=G607,H$2:H$2001,"")),"")</f>
        <v/>
      </c>
      <c r="K607" t="str">
        <f t="array" aca="1" ref="K607" ca="1">IF(AND(G607&lt;&gt;"",G607&lt;&gt;G606),MAX(IF(G$2:G$2001=G607,I$2:I$2001,"")),"")</f>
        <v/>
      </c>
      <c r="L607" t="str">
        <f t="shared" ca="1" si="39"/>
        <v/>
      </c>
    </row>
    <row r="608" spans="2:12" x14ac:dyDescent="0.25">
      <c r="B608" t="str">
        <f t="shared" ca="1" si="37"/>
        <v/>
      </c>
      <c r="C608" t="str">
        <f t="shared" ca="1" si="36"/>
        <v/>
      </c>
      <c r="D608" s="156" t="str">
        <f t="array" aca="1" ref="D608" ca="1">IFERROR(IF(B608&lt;&gt;"",IF(OR(EXACT(OFFSET(Metadata!$A$1,0,0,Metadata!Metadata_Table_Length,1),C608)),1,""),""),"")</f>
        <v/>
      </c>
      <c r="E608" s="163" t="str">
        <f t="array" aca="1" ref="E608" ca="1">IF(B608&lt;&gt;"",IF(D608=1,OFFSET(Metadata!$B$1,MIN(IF(OFFSET(Metadata!$A$1,0,0,Metadata!Metadata_Table_Length,1)=C608,ROW(OFFSET(Metadata!$A$1,0,0,Metadata!Metadata_Table_Length,1))-1,"")),0),OFFSET(Metadata!$B$1,MIN(IF(OFFSET(Metadata!$A$1,0,0,Metadata!Metadata_Table_Length,1)=SUBSTITUTE(C608,"rawdatafilename","originalfilename"),ROW(OFFSET(Metadata!$A$1,0,0,Metadata!Metadata_Table_Length,1))-1,"")),0)),"")</f>
        <v/>
      </c>
      <c r="F608" t="str">
        <f t="shared" ca="1" si="38"/>
        <v/>
      </c>
      <c r="G608" t="str">
        <f t="array" aca="1" ref="G608" ca="1">IF(B608&lt;&gt;"",OFFSET(Metadata!$B$1,MIN(IF(OFFSET(Metadata!$A$1,0,0,Metadata!Metadata_Table_Length,1)=SUBSTITUTE(C608,"rawdatafilename","partnumber"),ROW(OFFSET(Metadata!$A$1,0,0,Metadata!Metadata_Table_Length,1))-1,"")),0),"")</f>
        <v/>
      </c>
      <c r="H608" t="str">
        <f t="array" aca="1" ref="H608" ca="1">IF(B608&lt;&gt;"",OFFSET(Metadata!$B$1,MIN(IF(OFFSET(Metadata!$A$1,0,0,Metadata!Metadata_Table_Length,1)=SUBSTITUTE(C608,"rawdatafilename","original_count"),ROW(OFFSET(Metadata!$A$1,0,0,Metadata!Metadata_Table_Length,1))-1,"")),0),"")</f>
        <v/>
      </c>
      <c r="I608" t="str">
        <f t="array" aca="1" ref="I608" ca="1">IF(B608&lt;&gt;"",OFFSET(Metadata!$B$1,MIN(IF(OFFSET(Metadata!$A$1,0,0,Metadata!Metadata_Table_Length,1)=SUBSTITUTE(C608,"rawdatafilename","count"),ROW(OFFSET(Metadata!$A$1,0,0,Metadata!Metadata_Table_Length,1))-1,"")),0),"")</f>
        <v/>
      </c>
      <c r="J608" t="str">
        <f t="array" aca="1" ref="J608" ca="1">IF(AND(G608&lt;&gt;"",G608&lt;&gt;G607),MAX(IF(G$2:G$2001=G608,H$2:H$2001,"")),"")</f>
        <v/>
      </c>
      <c r="K608" t="str">
        <f t="array" aca="1" ref="K608" ca="1">IF(AND(G608&lt;&gt;"",G608&lt;&gt;G607),MAX(IF(G$2:G$2001=G608,I$2:I$2001,"")),"")</f>
        <v/>
      </c>
      <c r="L608" t="str">
        <f t="shared" ca="1" si="39"/>
        <v/>
      </c>
    </row>
    <row r="609" spans="2:12" x14ac:dyDescent="0.25">
      <c r="B609" t="str">
        <f t="shared" ca="1" si="37"/>
        <v/>
      </c>
      <c r="C609" t="str">
        <f t="shared" ca="1" si="36"/>
        <v/>
      </c>
      <c r="D609" s="156" t="str">
        <f t="array" aca="1" ref="D609" ca="1">IFERROR(IF(B609&lt;&gt;"",IF(OR(EXACT(OFFSET(Metadata!$A$1,0,0,Metadata!Metadata_Table_Length,1),C609)),1,""),""),"")</f>
        <v/>
      </c>
      <c r="E609" s="163" t="str">
        <f t="array" aca="1" ref="E609" ca="1">IF(B609&lt;&gt;"",IF(D609=1,OFFSET(Metadata!$B$1,MIN(IF(OFFSET(Metadata!$A$1,0,0,Metadata!Metadata_Table_Length,1)=C609,ROW(OFFSET(Metadata!$A$1,0,0,Metadata!Metadata_Table_Length,1))-1,"")),0),OFFSET(Metadata!$B$1,MIN(IF(OFFSET(Metadata!$A$1,0,0,Metadata!Metadata_Table_Length,1)=SUBSTITUTE(C609,"rawdatafilename","originalfilename"),ROW(OFFSET(Metadata!$A$1,0,0,Metadata!Metadata_Table_Length,1))-1,"")),0)),"")</f>
        <v/>
      </c>
      <c r="F609" t="str">
        <f t="shared" ca="1" si="38"/>
        <v/>
      </c>
      <c r="G609" t="str">
        <f t="array" aca="1" ref="G609" ca="1">IF(B609&lt;&gt;"",OFFSET(Metadata!$B$1,MIN(IF(OFFSET(Metadata!$A$1,0,0,Metadata!Metadata_Table_Length,1)=SUBSTITUTE(C609,"rawdatafilename","partnumber"),ROW(OFFSET(Metadata!$A$1,0,0,Metadata!Metadata_Table_Length,1))-1,"")),0),"")</f>
        <v/>
      </c>
      <c r="H609" t="str">
        <f t="array" aca="1" ref="H609" ca="1">IF(B609&lt;&gt;"",OFFSET(Metadata!$B$1,MIN(IF(OFFSET(Metadata!$A$1,0,0,Metadata!Metadata_Table_Length,1)=SUBSTITUTE(C609,"rawdatafilename","original_count"),ROW(OFFSET(Metadata!$A$1,0,0,Metadata!Metadata_Table_Length,1))-1,"")),0),"")</f>
        <v/>
      </c>
      <c r="I609" t="str">
        <f t="array" aca="1" ref="I609" ca="1">IF(B609&lt;&gt;"",OFFSET(Metadata!$B$1,MIN(IF(OFFSET(Metadata!$A$1,0,0,Metadata!Metadata_Table_Length,1)=SUBSTITUTE(C609,"rawdatafilename","count"),ROW(OFFSET(Metadata!$A$1,0,0,Metadata!Metadata_Table_Length,1))-1,"")),0),"")</f>
        <v/>
      </c>
      <c r="J609" t="str">
        <f t="array" aca="1" ref="J609" ca="1">IF(AND(G609&lt;&gt;"",G609&lt;&gt;G608),MAX(IF(G$2:G$2001=G609,H$2:H$2001,"")),"")</f>
        <v/>
      </c>
      <c r="K609" t="str">
        <f t="array" aca="1" ref="K609" ca="1">IF(AND(G609&lt;&gt;"",G609&lt;&gt;G608),MAX(IF(G$2:G$2001=G609,I$2:I$2001,"")),"")</f>
        <v/>
      </c>
      <c r="L609" t="str">
        <f t="shared" ca="1" si="39"/>
        <v/>
      </c>
    </row>
    <row r="610" spans="2:12" x14ac:dyDescent="0.25">
      <c r="B610" t="str">
        <f t="shared" ca="1" si="37"/>
        <v/>
      </c>
      <c r="C610" t="str">
        <f t="shared" ca="1" si="36"/>
        <v/>
      </c>
      <c r="D610" s="156" t="str">
        <f t="array" aca="1" ref="D610" ca="1">IFERROR(IF(B610&lt;&gt;"",IF(OR(EXACT(OFFSET(Metadata!$A$1,0,0,Metadata!Metadata_Table_Length,1),C610)),1,""),""),"")</f>
        <v/>
      </c>
      <c r="E610" s="163" t="str">
        <f t="array" aca="1" ref="E610" ca="1">IF(B610&lt;&gt;"",IF(D610=1,OFFSET(Metadata!$B$1,MIN(IF(OFFSET(Metadata!$A$1,0,0,Metadata!Metadata_Table_Length,1)=C610,ROW(OFFSET(Metadata!$A$1,0,0,Metadata!Metadata_Table_Length,1))-1,"")),0),OFFSET(Metadata!$B$1,MIN(IF(OFFSET(Metadata!$A$1,0,0,Metadata!Metadata_Table_Length,1)=SUBSTITUTE(C610,"rawdatafilename","originalfilename"),ROW(OFFSET(Metadata!$A$1,0,0,Metadata!Metadata_Table_Length,1))-1,"")),0)),"")</f>
        <v/>
      </c>
      <c r="F610" t="str">
        <f t="shared" ca="1" si="38"/>
        <v/>
      </c>
      <c r="G610" t="str">
        <f t="array" aca="1" ref="G610" ca="1">IF(B610&lt;&gt;"",OFFSET(Metadata!$B$1,MIN(IF(OFFSET(Metadata!$A$1,0,0,Metadata!Metadata_Table_Length,1)=SUBSTITUTE(C610,"rawdatafilename","partnumber"),ROW(OFFSET(Metadata!$A$1,0,0,Metadata!Metadata_Table_Length,1))-1,"")),0),"")</f>
        <v/>
      </c>
      <c r="H610" t="str">
        <f t="array" aca="1" ref="H610" ca="1">IF(B610&lt;&gt;"",OFFSET(Metadata!$B$1,MIN(IF(OFFSET(Metadata!$A$1,0,0,Metadata!Metadata_Table_Length,1)=SUBSTITUTE(C610,"rawdatafilename","original_count"),ROW(OFFSET(Metadata!$A$1,0,0,Metadata!Metadata_Table_Length,1))-1,"")),0),"")</f>
        <v/>
      </c>
      <c r="I610" t="str">
        <f t="array" aca="1" ref="I610" ca="1">IF(B610&lt;&gt;"",OFFSET(Metadata!$B$1,MIN(IF(OFFSET(Metadata!$A$1,0,0,Metadata!Metadata_Table_Length,1)=SUBSTITUTE(C610,"rawdatafilename","count"),ROW(OFFSET(Metadata!$A$1,0,0,Metadata!Metadata_Table_Length,1))-1,"")),0),"")</f>
        <v/>
      </c>
      <c r="J610" t="str">
        <f t="array" aca="1" ref="J610" ca="1">IF(AND(G610&lt;&gt;"",G610&lt;&gt;G609),MAX(IF(G$2:G$2001=G610,H$2:H$2001,"")),"")</f>
        <v/>
      </c>
      <c r="K610" t="str">
        <f t="array" aca="1" ref="K610" ca="1">IF(AND(G610&lt;&gt;"",G610&lt;&gt;G609),MAX(IF(G$2:G$2001=G610,I$2:I$2001,"")),"")</f>
        <v/>
      </c>
      <c r="L610" t="str">
        <f t="shared" ca="1" si="39"/>
        <v/>
      </c>
    </row>
    <row r="611" spans="2:12" x14ac:dyDescent="0.25">
      <c r="B611" t="str">
        <f t="shared" ca="1" si="37"/>
        <v/>
      </c>
      <c r="C611" t="str">
        <f t="shared" ca="1" si="36"/>
        <v/>
      </c>
      <c r="D611" s="156" t="str">
        <f t="array" aca="1" ref="D611" ca="1">IFERROR(IF(B611&lt;&gt;"",IF(OR(EXACT(OFFSET(Metadata!$A$1,0,0,Metadata!Metadata_Table_Length,1),C611)),1,""),""),"")</f>
        <v/>
      </c>
      <c r="E611" s="163" t="str">
        <f t="array" aca="1" ref="E611" ca="1">IF(B611&lt;&gt;"",IF(D611=1,OFFSET(Metadata!$B$1,MIN(IF(OFFSET(Metadata!$A$1,0,0,Metadata!Metadata_Table_Length,1)=C611,ROW(OFFSET(Metadata!$A$1,0,0,Metadata!Metadata_Table_Length,1))-1,"")),0),OFFSET(Metadata!$B$1,MIN(IF(OFFSET(Metadata!$A$1,0,0,Metadata!Metadata_Table_Length,1)=SUBSTITUTE(C611,"rawdatafilename","originalfilename"),ROW(OFFSET(Metadata!$A$1,0,0,Metadata!Metadata_Table_Length,1))-1,"")),0)),"")</f>
        <v/>
      </c>
      <c r="F611" t="str">
        <f t="shared" ca="1" si="38"/>
        <v/>
      </c>
      <c r="G611" t="str">
        <f t="array" aca="1" ref="G611" ca="1">IF(B611&lt;&gt;"",OFFSET(Metadata!$B$1,MIN(IF(OFFSET(Metadata!$A$1,0,0,Metadata!Metadata_Table_Length,1)=SUBSTITUTE(C611,"rawdatafilename","partnumber"),ROW(OFFSET(Metadata!$A$1,0,0,Metadata!Metadata_Table_Length,1))-1,"")),0),"")</f>
        <v/>
      </c>
      <c r="H611" t="str">
        <f t="array" aca="1" ref="H611" ca="1">IF(B611&lt;&gt;"",OFFSET(Metadata!$B$1,MIN(IF(OFFSET(Metadata!$A$1,0,0,Metadata!Metadata_Table_Length,1)=SUBSTITUTE(C611,"rawdatafilename","original_count"),ROW(OFFSET(Metadata!$A$1,0,0,Metadata!Metadata_Table_Length,1))-1,"")),0),"")</f>
        <v/>
      </c>
      <c r="I611" t="str">
        <f t="array" aca="1" ref="I611" ca="1">IF(B611&lt;&gt;"",OFFSET(Metadata!$B$1,MIN(IF(OFFSET(Metadata!$A$1,0,0,Metadata!Metadata_Table_Length,1)=SUBSTITUTE(C611,"rawdatafilename","count"),ROW(OFFSET(Metadata!$A$1,0,0,Metadata!Metadata_Table_Length,1))-1,"")),0),"")</f>
        <v/>
      </c>
      <c r="J611" t="str">
        <f t="array" aca="1" ref="J611" ca="1">IF(AND(G611&lt;&gt;"",G611&lt;&gt;G610),MAX(IF(G$2:G$2001=G611,H$2:H$2001,"")),"")</f>
        <v/>
      </c>
      <c r="K611" t="str">
        <f t="array" aca="1" ref="K611" ca="1">IF(AND(G611&lt;&gt;"",G611&lt;&gt;G610),MAX(IF(G$2:G$2001=G611,I$2:I$2001,"")),"")</f>
        <v/>
      </c>
      <c r="L611" t="str">
        <f t="shared" ca="1" si="39"/>
        <v/>
      </c>
    </row>
    <row r="612" spans="2:12" x14ac:dyDescent="0.25">
      <c r="B612" t="str">
        <f t="shared" ca="1" si="37"/>
        <v/>
      </c>
      <c r="C612" t="str">
        <f t="shared" ca="1" si="36"/>
        <v/>
      </c>
      <c r="D612" s="156" t="str">
        <f t="array" aca="1" ref="D612" ca="1">IFERROR(IF(B612&lt;&gt;"",IF(OR(EXACT(OFFSET(Metadata!$A$1,0,0,Metadata!Metadata_Table_Length,1),C612)),1,""),""),"")</f>
        <v/>
      </c>
      <c r="E612" s="163" t="str">
        <f t="array" aca="1" ref="E612" ca="1">IF(B612&lt;&gt;"",IF(D612=1,OFFSET(Metadata!$B$1,MIN(IF(OFFSET(Metadata!$A$1,0,0,Metadata!Metadata_Table_Length,1)=C612,ROW(OFFSET(Metadata!$A$1,0,0,Metadata!Metadata_Table_Length,1))-1,"")),0),OFFSET(Metadata!$B$1,MIN(IF(OFFSET(Metadata!$A$1,0,0,Metadata!Metadata_Table_Length,1)=SUBSTITUTE(C612,"rawdatafilename","originalfilename"),ROW(OFFSET(Metadata!$A$1,0,0,Metadata!Metadata_Table_Length,1))-1,"")),0)),"")</f>
        <v/>
      </c>
      <c r="F612" t="str">
        <f t="shared" ca="1" si="38"/>
        <v/>
      </c>
      <c r="G612" t="str">
        <f t="array" aca="1" ref="G612" ca="1">IF(B612&lt;&gt;"",OFFSET(Metadata!$B$1,MIN(IF(OFFSET(Metadata!$A$1,0,0,Metadata!Metadata_Table_Length,1)=SUBSTITUTE(C612,"rawdatafilename","partnumber"),ROW(OFFSET(Metadata!$A$1,0,0,Metadata!Metadata_Table_Length,1))-1,"")),0),"")</f>
        <v/>
      </c>
      <c r="H612" t="str">
        <f t="array" aca="1" ref="H612" ca="1">IF(B612&lt;&gt;"",OFFSET(Metadata!$B$1,MIN(IF(OFFSET(Metadata!$A$1,0,0,Metadata!Metadata_Table_Length,1)=SUBSTITUTE(C612,"rawdatafilename","original_count"),ROW(OFFSET(Metadata!$A$1,0,0,Metadata!Metadata_Table_Length,1))-1,"")),0),"")</f>
        <v/>
      </c>
      <c r="I612" t="str">
        <f t="array" aca="1" ref="I612" ca="1">IF(B612&lt;&gt;"",OFFSET(Metadata!$B$1,MIN(IF(OFFSET(Metadata!$A$1,0,0,Metadata!Metadata_Table_Length,1)=SUBSTITUTE(C612,"rawdatafilename","count"),ROW(OFFSET(Metadata!$A$1,0,0,Metadata!Metadata_Table_Length,1))-1,"")),0),"")</f>
        <v/>
      </c>
      <c r="J612" t="str">
        <f t="array" aca="1" ref="J612" ca="1">IF(AND(G612&lt;&gt;"",G612&lt;&gt;G611),MAX(IF(G$2:G$2001=G612,H$2:H$2001,"")),"")</f>
        <v/>
      </c>
      <c r="K612" t="str">
        <f t="array" aca="1" ref="K612" ca="1">IF(AND(G612&lt;&gt;"",G612&lt;&gt;G611),MAX(IF(G$2:G$2001=G612,I$2:I$2001,"")),"")</f>
        <v/>
      </c>
      <c r="L612" t="str">
        <f t="shared" ca="1" si="39"/>
        <v/>
      </c>
    </row>
    <row r="613" spans="2:12" x14ac:dyDescent="0.25">
      <c r="B613" t="str">
        <f t="shared" ca="1" si="37"/>
        <v/>
      </c>
      <c r="C613" t="str">
        <f t="shared" ca="1" si="36"/>
        <v/>
      </c>
      <c r="D613" s="156" t="str">
        <f t="array" aca="1" ref="D613" ca="1">IFERROR(IF(B613&lt;&gt;"",IF(OR(EXACT(OFFSET(Metadata!$A$1,0,0,Metadata!Metadata_Table_Length,1),C613)),1,""),""),"")</f>
        <v/>
      </c>
      <c r="E613" s="163" t="str">
        <f t="array" aca="1" ref="E613" ca="1">IF(B613&lt;&gt;"",IF(D613=1,OFFSET(Metadata!$B$1,MIN(IF(OFFSET(Metadata!$A$1,0,0,Metadata!Metadata_Table_Length,1)=C613,ROW(OFFSET(Metadata!$A$1,0,0,Metadata!Metadata_Table_Length,1))-1,"")),0),OFFSET(Metadata!$B$1,MIN(IF(OFFSET(Metadata!$A$1,0,0,Metadata!Metadata_Table_Length,1)=SUBSTITUTE(C613,"rawdatafilename","originalfilename"),ROW(OFFSET(Metadata!$A$1,0,0,Metadata!Metadata_Table_Length,1))-1,"")),0)),"")</f>
        <v/>
      </c>
      <c r="F613" t="str">
        <f t="shared" ca="1" si="38"/>
        <v/>
      </c>
      <c r="G613" t="str">
        <f t="array" aca="1" ref="G613" ca="1">IF(B613&lt;&gt;"",OFFSET(Metadata!$B$1,MIN(IF(OFFSET(Metadata!$A$1,0,0,Metadata!Metadata_Table_Length,1)=SUBSTITUTE(C613,"rawdatafilename","partnumber"),ROW(OFFSET(Metadata!$A$1,0,0,Metadata!Metadata_Table_Length,1))-1,"")),0),"")</f>
        <v/>
      </c>
      <c r="H613" t="str">
        <f t="array" aca="1" ref="H613" ca="1">IF(B613&lt;&gt;"",OFFSET(Metadata!$B$1,MIN(IF(OFFSET(Metadata!$A$1,0,0,Metadata!Metadata_Table_Length,1)=SUBSTITUTE(C613,"rawdatafilename","original_count"),ROW(OFFSET(Metadata!$A$1,0,0,Metadata!Metadata_Table_Length,1))-1,"")),0),"")</f>
        <v/>
      </c>
      <c r="I613" t="str">
        <f t="array" aca="1" ref="I613" ca="1">IF(B613&lt;&gt;"",OFFSET(Metadata!$B$1,MIN(IF(OFFSET(Metadata!$A$1,0,0,Metadata!Metadata_Table_Length,1)=SUBSTITUTE(C613,"rawdatafilename","count"),ROW(OFFSET(Metadata!$A$1,0,0,Metadata!Metadata_Table_Length,1))-1,"")),0),"")</f>
        <v/>
      </c>
      <c r="J613" t="str">
        <f t="array" aca="1" ref="J613" ca="1">IF(AND(G613&lt;&gt;"",G613&lt;&gt;G612),MAX(IF(G$2:G$2001=G613,H$2:H$2001,"")),"")</f>
        <v/>
      </c>
      <c r="K613" t="str">
        <f t="array" aca="1" ref="K613" ca="1">IF(AND(G613&lt;&gt;"",G613&lt;&gt;G612),MAX(IF(G$2:G$2001=G613,I$2:I$2001,"")),"")</f>
        <v/>
      </c>
      <c r="L613" t="str">
        <f t="shared" ca="1" si="39"/>
        <v/>
      </c>
    </row>
    <row r="614" spans="2:12" x14ac:dyDescent="0.25">
      <c r="B614" t="str">
        <f t="shared" ca="1" si="37"/>
        <v/>
      </c>
      <c r="C614" t="str">
        <f t="shared" ca="1" si="36"/>
        <v/>
      </c>
      <c r="D614" s="156" t="str">
        <f t="array" aca="1" ref="D614" ca="1">IFERROR(IF(B614&lt;&gt;"",IF(OR(EXACT(OFFSET(Metadata!$A$1,0,0,Metadata!Metadata_Table_Length,1),C614)),1,""),""),"")</f>
        <v/>
      </c>
      <c r="E614" s="163" t="str">
        <f t="array" aca="1" ref="E614" ca="1">IF(B614&lt;&gt;"",IF(D614=1,OFFSET(Metadata!$B$1,MIN(IF(OFFSET(Metadata!$A$1,0,0,Metadata!Metadata_Table_Length,1)=C614,ROW(OFFSET(Metadata!$A$1,0,0,Metadata!Metadata_Table_Length,1))-1,"")),0),OFFSET(Metadata!$B$1,MIN(IF(OFFSET(Metadata!$A$1,0,0,Metadata!Metadata_Table_Length,1)=SUBSTITUTE(C614,"rawdatafilename","originalfilename"),ROW(OFFSET(Metadata!$A$1,0,0,Metadata!Metadata_Table_Length,1))-1,"")),0)),"")</f>
        <v/>
      </c>
      <c r="F614" t="str">
        <f t="shared" ca="1" si="38"/>
        <v/>
      </c>
      <c r="G614" t="str">
        <f t="array" aca="1" ref="G614" ca="1">IF(B614&lt;&gt;"",OFFSET(Metadata!$B$1,MIN(IF(OFFSET(Metadata!$A$1,0,0,Metadata!Metadata_Table_Length,1)=SUBSTITUTE(C614,"rawdatafilename","partnumber"),ROW(OFFSET(Metadata!$A$1,0,0,Metadata!Metadata_Table_Length,1))-1,"")),0),"")</f>
        <v/>
      </c>
      <c r="H614" t="str">
        <f t="array" aca="1" ref="H614" ca="1">IF(B614&lt;&gt;"",OFFSET(Metadata!$B$1,MIN(IF(OFFSET(Metadata!$A$1,0,0,Metadata!Metadata_Table_Length,1)=SUBSTITUTE(C614,"rawdatafilename","original_count"),ROW(OFFSET(Metadata!$A$1,0,0,Metadata!Metadata_Table_Length,1))-1,"")),0),"")</f>
        <v/>
      </c>
      <c r="I614" t="str">
        <f t="array" aca="1" ref="I614" ca="1">IF(B614&lt;&gt;"",OFFSET(Metadata!$B$1,MIN(IF(OFFSET(Metadata!$A$1,0,0,Metadata!Metadata_Table_Length,1)=SUBSTITUTE(C614,"rawdatafilename","count"),ROW(OFFSET(Metadata!$A$1,0,0,Metadata!Metadata_Table_Length,1))-1,"")),0),"")</f>
        <v/>
      </c>
      <c r="J614" t="str">
        <f t="array" aca="1" ref="J614" ca="1">IF(AND(G614&lt;&gt;"",G614&lt;&gt;G613),MAX(IF(G$2:G$2001=G614,H$2:H$2001,"")),"")</f>
        <v/>
      </c>
      <c r="K614" t="str">
        <f t="array" aca="1" ref="K614" ca="1">IF(AND(G614&lt;&gt;"",G614&lt;&gt;G613),MAX(IF(G$2:G$2001=G614,I$2:I$2001,"")),"")</f>
        <v/>
      </c>
      <c r="L614" t="str">
        <f t="shared" ca="1" si="39"/>
        <v/>
      </c>
    </row>
    <row r="615" spans="2:12" x14ac:dyDescent="0.25">
      <c r="B615" t="str">
        <f t="shared" ca="1" si="37"/>
        <v/>
      </c>
      <c r="C615" t="str">
        <f t="shared" ca="1" si="36"/>
        <v/>
      </c>
      <c r="D615" s="156" t="str">
        <f t="array" aca="1" ref="D615" ca="1">IFERROR(IF(B615&lt;&gt;"",IF(OR(EXACT(OFFSET(Metadata!$A$1,0,0,Metadata!Metadata_Table_Length,1),C615)),1,""),""),"")</f>
        <v/>
      </c>
      <c r="E615" s="163" t="str">
        <f t="array" aca="1" ref="E615" ca="1">IF(B615&lt;&gt;"",IF(D615=1,OFFSET(Metadata!$B$1,MIN(IF(OFFSET(Metadata!$A$1,0,0,Metadata!Metadata_Table_Length,1)=C615,ROW(OFFSET(Metadata!$A$1,0,0,Metadata!Metadata_Table_Length,1))-1,"")),0),OFFSET(Metadata!$B$1,MIN(IF(OFFSET(Metadata!$A$1,0,0,Metadata!Metadata_Table_Length,1)=SUBSTITUTE(C615,"rawdatafilename","originalfilename"),ROW(OFFSET(Metadata!$A$1,0,0,Metadata!Metadata_Table_Length,1))-1,"")),0)),"")</f>
        <v/>
      </c>
      <c r="F615" t="str">
        <f t="shared" ca="1" si="38"/>
        <v/>
      </c>
      <c r="G615" t="str">
        <f t="array" aca="1" ref="G615" ca="1">IF(B615&lt;&gt;"",OFFSET(Metadata!$B$1,MIN(IF(OFFSET(Metadata!$A$1,0,0,Metadata!Metadata_Table_Length,1)=SUBSTITUTE(C615,"rawdatafilename","partnumber"),ROW(OFFSET(Metadata!$A$1,0,0,Metadata!Metadata_Table_Length,1))-1,"")),0),"")</f>
        <v/>
      </c>
      <c r="H615" t="str">
        <f t="array" aca="1" ref="H615" ca="1">IF(B615&lt;&gt;"",OFFSET(Metadata!$B$1,MIN(IF(OFFSET(Metadata!$A$1,0,0,Metadata!Metadata_Table_Length,1)=SUBSTITUTE(C615,"rawdatafilename","original_count"),ROW(OFFSET(Metadata!$A$1,0,0,Metadata!Metadata_Table_Length,1))-1,"")),0),"")</f>
        <v/>
      </c>
      <c r="I615" t="str">
        <f t="array" aca="1" ref="I615" ca="1">IF(B615&lt;&gt;"",OFFSET(Metadata!$B$1,MIN(IF(OFFSET(Metadata!$A$1,0,0,Metadata!Metadata_Table_Length,1)=SUBSTITUTE(C615,"rawdatafilename","count"),ROW(OFFSET(Metadata!$A$1,0,0,Metadata!Metadata_Table_Length,1))-1,"")),0),"")</f>
        <v/>
      </c>
      <c r="J615" t="str">
        <f t="array" aca="1" ref="J615" ca="1">IF(AND(G615&lt;&gt;"",G615&lt;&gt;G614),MAX(IF(G$2:G$2001=G615,H$2:H$2001,"")),"")</f>
        <v/>
      </c>
      <c r="K615" t="str">
        <f t="array" aca="1" ref="K615" ca="1">IF(AND(G615&lt;&gt;"",G615&lt;&gt;G614),MAX(IF(G$2:G$2001=G615,I$2:I$2001,"")),"")</f>
        <v/>
      </c>
      <c r="L615" t="str">
        <f t="shared" ca="1" si="39"/>
        <v/>
      </c>
    </row>
    <row r="616" spans="2:12" x14ac:dyDescent="0.25">
      <c r="B616" t="str">
        <f t="shared" ca="1" si="37"/>
        <v/>
      </c>
      <c r="C616" t="str">
        <f t="shared" ca="1" si="36"/>
        <v/>
      </c>
      <c r="D616" s="156" t="str">
        <f t="array" aca="1" ref="D616" ca="1">IFERROR(IF(B616&lt;&gt;"",IF(OR(EXACT(OFFSET(Metadata!$A$1,0,0,Metadata!Metadata_Table_Length,1),C616)),1,""),""),"")</f>
        <v/>
      </c>
      <c r="E616" s="163" t="str">
        <f t="array" aca="1" ref="E616" ca="1">IF(B616&lt;&gt;"",IF(D616=1,OFFSET(Metadata!$B$1,MIN(IF(OFFSET(Metadata!$A$1,0,0,Metadata!Metadata_Table_Length,1)=C616,ROW(OFFSET(Metadata!$A$1,0,0,Metadata!Metadata_Table_Length,1))-1,"")),0),OFFSET(Metadata!$B$1,MIN(IF(OFFSET(Metadata!$A$1,0,0,Metadata!Metadata_Table_Length,1)=SUBSTITUTE(C616,"rawdatafilename","originalfilename"),ROW(OFFSET(Metadata!$A$1,0,0,Metadata!Metadata_Table_Length,1))-1,"")),0)),"")</f>
        <v/>
      </c>
      <c r="F616" t="str">
        <f t="shared" ca="1" si="38"/>
        <v/>
      </c>
      <c r="G616" t="str">
        <f t="array" aca="1" ref="G616" ca="1">IF(B616&lt;&gt;"",OFFSET(Metadata!$B$1,MIN(IF(OFFSET(Metadata!$A$1,0,0,Metadata!Metadata_Table_Length,1)=SUBSTITUTE(C616,"rawdatafilename","partnumber"),ROW(OFFSET(Metadata!$A$1,0,0,Metadata!Metadata_Table_Length,1))-1,"")),0),"")</f>
        <v/>
      </c>
      <c r="H616" t="str">
        <f t="array" aca="1" ref="H616" ca="1">IF(B616&lt;&gt;"",OFFSET(Metadata!$B$1,MIN(IF(OFFSET(Metadata!$A$1,0,0,Metadata!Metadata_Table_Length,1)=SUBSTITUTE(C616,"rawdatafilename","original_count"),ROW(OFFSET(Metadata!$A$1,0,0,Metadata!Metadata_Table_Length,1))-1,"")),0),"")</f>
        <v/>
      </c>
      <c r="I616" t="str">
        <f t="array" aca="1" ref="I616" ca="1">IF(B616&lt;&gt;"",OFFSET(Metadata!$B$1,MIN(IF(OFFSET(Metadata!$A$1,0,0,Metadata!Metadata_Table_Length,1)=SUBSTITUTE(C616,"rawdatafilename","count"),ROW(OFFSET(Metadata!$A$1,0,0,Metadata!Metadata_Table_Length,1))-1,"")),0),"")</f>
        <v/>
      </c>
      <c r="J616" t="str">
        <f t="array" aca="1" ref="J616" ca="1">IF(AND(G616&lt;&gt;"",G616&lt;&gt;G615),MAX(IF(G$2:G$2001=G616,H$2:H$2001,"")),"")</f>
        <v/>
      </c>
      <c r="K616" t="str">
        <f t="array" aca="1" ref="K616" ca="1">IF(AND(G616&lt;&gt;"",G616&lt;&gt;G615),MAX(IF(G$2:G$2001=G616,I$2:I$2001,"")),"")</f>
        <v/>
      </c>
      <c r="L616" t="str">
        <f t="shared" ca="1" si="39"/>
        <v/>
      </c>
    </row>
    <row r="617" spans="2:12" x14ac:dyDescent="0.25">
      <c r="B617" t="str">
        <f t="shared" ca="1" si="37"/>
        <v/>
      </c>
      <c r="C617" t="str">
        <f t="shared" ca="1" si="36"/>
        <v/>
      </c>
      <c r="D617" s="156" t="str">
        <f t="array" aca="1" ref="D617" ca="1">IFERROR(IF(B617&lt;&gt;"",IF(OR(EXACT(OFFSET(Metadata!$A$1,0,0,Metadata!Metadata_Table_Length,1),C617)),1,""),""),"")</f>
        <v/>
      </c>
      <c r="E617" s="163" t="str">
        <f t="array" aca="1" ref="E617" ca="1">IF(B617&lt;&gt;"",IF(D617=1,OFFSET(Metadata!$B$1,MIN(IF(OFFSET(Metadata!$A$1,0,0,Metadata!Metadata_Table_Length,1)=C617,ROW(OFFSET(Metadata!$A$1,0,0,Metadata!Metadata_Table_Length,1))-1,"")),0),OFFSET(Metadata!$B$1,MIN(IF(OFFSET(Metadata!$A$1,0,0,Metadata!Metadata_Table_Length,1)=SUBSTITUTE(C617,"rawdatafilename","originalfilename"),ROW(OFFSET(Metadata!$A$1,0,0,Metadata!Metadata_Table_Length,1))-1,"")),0)),"")</f>
        <v/>
      </c>
      <c r="F617" t="str">
        <f t="shared" ca="1" si="38"/>
        <v/>
      </c>
      <c r="G617" t="str">
        <f t="array" aca="1" ref="G617" ca="1">IF(B617&lt;&gt;"",OFFSET(Metadata!$B$1,MIN(IF(OFFSET(Metadata!$A$1,0,0,Metadata!Metadata_Table_Length,1)=SUBSTITUTE(C617,"rawdatafilename","partnumber"),ROW(OFFSET(Metadata!$A$1,0,0,Metadata!Metadata_Table_Length,1))-1,"")),0),"")</f>
        <v/>
      </c>
      <c r="H617" t="str">
        <f t="array" aca="1" ref="H617" ca="1">IF(B617&lt;&gt;"",OFFSET(Metadata!$B$1,MIN(IF(OFFSET(Metadata!$A$1,0,0,Metadata!Metadata_Table_Length,1)=SUBSTITUTE(C617,"rawdatafilename","original_count"),ROW(OFFSET(Metadata!$A$1,0,0,Metadata!Metadata_Table_Length,1))-1,"")),0),"")</f>
        <v/>
      </c>
      <c r="I617" t="str">
        <f t="array" aca="1" ref="I617" ca="1">IF(B617&lt;&gt;"",OFFSET(Metadata!$B$1,MIN(IF(OFFSET(Metadata!$A$1,0,0,Metadata!Metadata_Table_Length,1)=SUBSTITUTE(C617,"rawdatafilename","count"),ROW(OFFSET(Metadata!$A$1,0,0,Metadata!Metadata_Table_Length,1))-1,"")),0),"")</f>
        <v/>
      </c>
      <c r="J617" t="str">
        <f t="array" aca="1" ref="J617" ca="1">IF(AND(G617&lt;&gt;"",G617&lt;&gt;G616),MAX(IF(G$2:G$2001=G617,H$2:H$2001,"")),"")</f>
        <v/>
      </c>
      <c r="K617" t="str">
        <f t="array" aca="1" ref="K617" ca="1">IF(AND(G617&lt;&gt;"",G617&lt;&gt;G616),MAX(IF(G$2:G$2001=G617,I$2:I$2001,"")),"")</f>
        <v/>
      </c>
      <c r="L617" t="str">
        <f t="shared" ca="1" si="39"/>
        <v/>
      </c>
    </row>
    <row r="618" spans="2:12" x14ac:dyDescent="0.25">
      <c r="B618" t="str">
        <f t="shared" ca="1" si="37"/>
        <v/>
      </c>
      <c r="C618" t="str">
        <f t="shared" ca="1" si="36"/>
        <v/>
      </c>
      <c r="D618" s="156" t="str">
        <f t="array" aca="1" ref="D618" ca="1">IFERROR(IF(B618&lt;&gt;"",IF(OR(EXACT(OFFSET(Metadata!$A$1,0,0,Metadata!Metadata_Table_Length,1),C618)),1,""),""),"")</f>
        <v/>
      </c>
      <c r="E618" s="163" t="str">
        <f t="array" aca="1" ref="E618" ca="1">IF(B618&lt;&gt;"",IF(D618=1,OFFSET(Metadata!$B$1,MIN(IF(OFFSET(Metadata!$A$1,0,0,Metadata!Metadata_Table_Length,1)=C618,ROW(OFFSET(Metadata!$A$1,0,0,Metadata!Metadata_Table_Length,1))-1,"")),0),OFFSET(Metadata!$B$1,MIN(IF(OFFSET(Metadata!$A$1,0,0,Metadata!Metadata_Table_Length,1)=SUBSTITUTE(C618,"rawdatafilename","originalfilename"),ROW(OFFSET(Metadata!$A$1,0,0,Metadata!Metadata_Table_Length,1))-1,"")),0)),"")</f>
        <v/>
      </c>
      <c r="F618" t="str">
        <f t="shared" ca="1" si="38"/>
        <v/>
      </c>
      <c r="G618" t="str">
        <f t="array" aca="1" ref="G618" ca="1">IF(B618&lt;&gt;"",OFFSET(Metadata!$B$1,MIN(IF(OFFSET(Metadata!$A$1,0,0,Metadata!Metadata_Table_Length,1)=SUBSTITUTE(C618,"rawdatafilename","partnumber"),ROW(OFFSET(Metadata!$A$1,0,0,Metadata!Metadata_Table_Length,1))-1,"")),0),"")</f>
        <v/>
      </c>
      <c r="H618" t="str">
        <f t="array" aca="1" ref="H618" ca="1">IF(B618&lt;&gt;"",OFFSET(Metadata!$B$1,MIN(IF(OFFSET(Metadata!$A$1,0,0,Metadata!Metadata_Table_Length,1)=SUBSTITUTE(C618,"rawdatafilename","original_count"),ROW(OFFSET(Metadata!$A$1,0,0,Metadata!Metadata_Table_Length,1))-1,"")),0),"")</f>
        <v/>
      </c>
      <c r="I618" t="str">
        <f t="array" aca="1" ref="I618" ca="1">IF(B618&lt;&gt;"",OFFSET(Metadata!$B$1,MIN(IF(OFFSET(Metadata!$A$1,0,0,Metadata!Metadata_Table_Length,1)=SUBSTITUTE(C618,"rawdatafilename","count"),ROW(OFFSET(Metadata!$A$1,0,0,Metadata!Metadata_Table_Length,1))-1,"")),0),"")</f>
        <v/>
      </c>
      <c r="J618" t="str">
        <f t="array" aca="1" ref="J618" ca="1">IF(AND(G618&lt;&gt;"",G618&lt;&gt;G617),MAX(IF(G$2:G$2001=G618,H$2:H$2001,"")),"")</f>
        <v/>
      </c>
      <c r="K618" t="str">
        <f t="array" aca="1" ref="K618" ca="1">IF(AND(G618&lt;&gt;"",G618&lt;&gt;G617),MAX(IF(G$2:G$2001=G618,I$2:I$2001,"")),"")</f>
        <v/>
      </c>
      <c r="L618" t="str">
        <f t="shared" ca="1" si="39"/>
        <v/>
      </c>
    </row>
    <row r="619" spans="2:12" x14ac:dyDescent="0.25">
      <c r="B619" t="str">
        <f t="shared" ca="1" si="37"/>
        <v/>
      </c>
      <c r="C619" t="str">
        <f t="shared" ca="1" si="36"/>
        <v/>
      </c>
      <c r="D619" s="156" t="str">
        <f t="array" aca="1" ref="D619" ca="1">IFERROR(IF(B619&lt;&gt;"",IF(OR(EXACT(OFFSET(Metadata!$A$1,0,0,Metadata!Metadata_Table_Length,1),C619)),1,""),""),"")</f>
        <v/>
      </c>
      <c r="E619" s="163" t="str">
        <f t="array" aca="1" ref="E619" ca="1">IF(B619&lt;&gt;"",IF(D619=1,OFFSET(Metadata!$B$1,MIN(IF(OFFSET(Metadata!$A$1,0,0,Metadata!Metadata_Table_Length,1)=C619,ROW(OFFSET(Metadata!$A$1,0,0,Metadata!Metadata_Table_Length,1))-1,"")),0),OFFSET(Metadata!$B$1,MIN(IF(OFFSET(Metadata!$A$1,0,0,Metadata!Metadata_Table_Length,1)=SUBSTITUTE(C619,"rawdatafilename","originalfilename"),ROW(OFFSET(Metadata!$A$1,0,0,Metadata!Metadata_Table_Length,1))-1,"")),0)),"")</f>
        <v/>
      </c>
      <c r="F619" t="str">
        <f t="shared" ca="1" si="38"/>
        <v/>
      </c>
      <c r="G619" t="str">
        <f t="array" aca="1" ref="G619" ca="1">IF(B619&lt;&gt;"",OFFSET(Metadata!$B$1,MIN(IF(OFFSET(Metadata!$A$1,0,0,Metadata!Metadata_Table_Length,1)=SUBSTITUTE(C619,"rawdatafilename","partnumber"),ROW(OFFSET(Metadata!$A$1,0,0,Metadata!Metadata_Table_Length,1))-1,"")),0),"")</f>
        <v/>
      </c>
      <c r="H619" t="str">
        <f t="array" aca="1" ref="H619" ca="1">IF(B619&lt;&gt;"",OFFSET(Metadata!$B$1,MIN(IF(OFFSET(Metadata!$A$1,0,0,Metadata!Metadata_Table_Length,1)=SUBSTITUTE(C619,"rawdatafilename","original_count"),ROW(OFFSET(Metadata!$A$1,0,0,Metadata!Metadata_Table_Length,1))-1,"")),0),"")</f>
        <v/>
      </c>
      <c r="I619" t="str">
        <f t="array" aca="1" ref="I619" ca="1">IF(B619&lt;&gt;"",OFFSET(Metadata!$B$1,MIN(IF(OFFSET(Metadata!$A$1,0,0,Metadata!Metadata_Table_Length,1)=SUBSTITUTE(C619,"rawdatafilename","count"),ROW(OFFSET(Metadata!$A$1,0,0,Metadata!Metadata_Table_Length,1))-1,"")),0),"")</f>
        <v/>
      </c>
      <c r="J619" t="str">
        <f t="array" aca="1" ref="J619" ca="1">IF(AND(G619&lt;&gt;"",G619&lt;&gt;G618),MAX(IF(G$2:G$2001=G619,H$2:H$2001,"")),"")</f>
        <v/>
      </c>
      <c r="K619" t="str">
        <f t="array" aca="1" ref="K619" ca="1">IF(AND(G619&lt;&gt;"",G619&lt;&gt;G618),MAX(IF(G$2:G$2001=G619,I$2:I$2001,"")),"")</f>
        <v/>
      </c>
      <c r="L619" t="str">
        <f t="shared" ca="1" si="39"/>
        <v/>
      </c>
    </row>
    <row r="620" spans="2:12" x14ac:dyDescent="0.25">
      <c r="B620" t="str">
        <f t="shared" ca="1" si="37"/>
        <v/>
      </c>
      <c r="C620" t="str">
        <f t="shared" ca="1" si="36"/>
        <v/>
      </c>
      <c r="D620" s="156" t="str">
        <f t="array" aca="1" ref="D620" ca="1">IFERROR(IF(B620&lt;&gt;"",IF(OR(EXACT(OFFSET(Metadata!$A$1,0,0,Metadata!Metadata_Table_Length,1),C620)),1,""),""),"")</f>
        <v/>
      </c>
      <c r="E620" s="163" t="str">
        <f t="array" aca="1" ref="E620" ca="1">IF(B620&lt;&gt;"",IF(D620=1,OFFSET(Metadata!$B$1,MIN(IF(OFFSET(Metadata!$A$1,0,0,Metadata!Metadata_Table_Length,1)=C620,ROW(OFFSET(Metadata!$A$1,0,0,Metadata!Metadata_Table_Length,1))-1,"")),0),OFFSET(Metadata!$B$1,MIN(IF(OFFSET(Metadata!$A$1,0,0,Metadata!Metadata_Table_Length,1)=SUBSTITUTE(C620,"rawdatafilename","originalfilename"),ROW(OFFSET(Metadata!$A$1,0,0,Metadata!Metadata_Table_Length,1))-1,"")),0)),"")</f>
        <v/>
      </c>
      <c r="F620" t="str">
        <f t="shared" ca="1" si="38"/>
        <v/>
      </c>
      <c r="G620" t="str">
        <f t="array" aca="1" ref="G620" ca="1">IF(B620&lt;&gt;"",OFFSET(Metadata!$B$1,MIN(IF(OFFSET(Metadata!$A$1,0,0,Metadata!Metadata_Table_Length,1)=SUBSTITUTE(C620,"rawdatafilename","partnumber"),ROW(OFFSET(Metadata!$A$1,0,0,Metadata!Metadata_Table_Length,1))-1,"")),0),"")</f>
        <v/>
      </c>
      <c r="H620" t="str">
        <f t="array" aca="1" ref="H620" ca="1">IF(B620&lt;&gt;"",OFFSET(Metadata!$B$1,MIN(IF(OFFSET(Metadata!$A$1,0,0,Metadata!Metadata_Table_Length,1)=SUBSTITUTE(C620,"rawdatafilename","original_count"),ROW(OFFSET(Metadata!$A$1,0,0,Metadata!Metadata_Table_Length,1))-1,"")),0),"")</f>
        <v/>
      </c>
      <c r="I620" t="str">
        <f t="array" aca="1" ref="I620" ca="1">IF(B620&lt;&gt;"",OFFSET(Metadata!$B$1,MIN(IF(OFFSET(Metadata!$A$1,0,0,Metadata!Metadata_Table_Length,1)=SUBSTITUTE(C620,"rawdatafilename","count"),ROW(OFFSET(Metadata!$A$1,0,0,Metadata!Metadata_Table_Length,1))-1,"")),0),"")</f>
        <v/>
      </c>
      <c r="J620" t="str">
        <f t="array" aca="1" ref="J620" ca="1">IF(AND(G620&lt;&gt;"",G620&lt;&gt;G619),MAX(IF(G$2:G$2001=G620,H$2:H$2001,"")),"")</f>
        <v/>
      </c>
      <c r="K620" t="str">
        <f t="array" aca="1" ref="K620" ca="1">IF(AND(G620&lt;&gt;"",G620&lt;&gt;G619),MAX(IF(G$2:G$2001=G620,I$2:I$2001,"")),"")</f>
        <v/>
      </c>
      <c r="L620" t="str">
        <f t="shared" ca="1" si="39"/>
        <v/>
      </c>
    </row>
    <row r="621" spans="2:12" x14ac:dyDescent="0.25">
      <c r="B621" t="str">
        <f t="shared" ca="1" si="37"/>
        <v/>
      </c>
      <c r="C621" t="str">
        <f t="shared" ca="1" si="36"/>
        <v/>
      </c>
      <c r="D621" s="156" t="str">
        <f t="array" aca="1" ref="D621" ca="1">IFERROR(IF(B621&lt;&gt;"",IF(OR(EXACT(OFFSET(Metadata!$A$1,0,0,Metadata!Metadata_Table_Length,1),C621)),1,""),""),"")</f>
        <v/>
      </c>
      <c r="E621" s="163" t="str">
        <f t="array" aca="1" ref="E621" ca="1">IF(B621&lt;&gt;"",IF(D621=1,OFFSET(Metadata!$B$1,MIN(IF(OFFSET(Metadata!$A$1,0,0,Metadata!Metadata_Table_Length,1)=C621,ROW(OFFSET(Metadata!$A$1,0,0,Metadata!Metadata_Table_Length,1))-1,"")),0),OFFSET(Metadata!$B$1,MIN(IF(OFFSET(Metadata!$A$1,0,0,Metadata!Metadata_Table_Length,1)=SUBSTITUTE(C621,"rawdatafilename","originalfilename"),ROW(OFFSET(Metadata!$A$1,0,0,Metadata!Metadata_Table_Length,1))-1,"")),0)),"")</f>
        <v/>
      </c>
      <c r="F621" t="str">
        <f t="shared" ca="1" si="38"/>
        <v/>
      </c>
      <c r="G621" t="str">
        <f t="array" aca="1" ref="G621" ca="1">IF(B621&lt;&gt;"",OFFSET(Metadata!$B$1,MIN(IF(OFFSET(Metadata!$A$1,0,0,Metadata!Metadata_Table_Length,1)=SUBSTITUTE(C621,"rawdatafilename","partnumber"),ROW(OFFSET(Metadata!$A$1,0,0,Metadata!Metadata_Table_Length,1))-1,"")),0),"")</f>
        <v/>
      </c>
      <c r="H621" t="str">
        <f t="array" aca="1" ref="H621" ca="1">IF(B621&lt;&gt;"",OFFSET(Metadata!$B$1,MIN(IF(OFFSET(Metadata!$A$1,0,0,Metadata!Metadata_Table_Length,1)=SUBSTITUTE(C621,"rawdatafilename","original_count"),ROW(OFFSET(Metadata!$A$1,0,0,Metadata!Metadata_Table_Length,1))-1,"")),0),"")</f>
        <v/>
      </c>
      <c r="I621" t="str">
        <f t="array" aca="1" ref="I621" ca="1">IF(B621&lt;&gt;"",OFFSET(Metadata!$B$1,MIN(IF(OFFSET(Metadata!$A$1,0,0,Metadata!Metadata_Table_Length,1)=SUBSTITUTE(C621,"rawdatafilename","count"),ROW(OFFSET(Metadata!$A$1,0,0,Metadata!Metadata_Table_Length,1))-1,"")),0),"")</f>
        <v/>
      </c>
      <c r="J621" t="str">
        <f t="array" aca="1" ref="J621" ca="1">IF(AND(G621&lt;&gt;"",G621&lt;&gt;G620),MAX(IF(G$2:G$2001=G621,H$2:H$2001,"")),"")</f>
        <v/>
      </c>
      <c r="K621" t="str">
        <f t="array" aca="1" ref="K621" ca="1">IF(AND(G621&lt;&gt;"",G621&lt;&gt;G620),MAX(IF(G$2:G$2001=G621,I$2:I$2001,"")),"")</f>
        <v/>
      </c>
      <c r="L621" t="str">
        <f t="shared" ca="1" si="39"/>
        <v/>
      </c>
    </row>
    <row r="622" spans="2:12" x14ac:dyDescent="0.25">
      <c r="B622" t="str">
        <f t="shared" ca="1" si="37"/>
        <v/>
      </c>
      <c r="C622" t="str">
        <f t="shared" ca="1" si="36"/>
        <v/>
      </c>
      <c r="D622" s="156" t="str">
        <f t="array" aca="1" ref="D622" ca="1">IFERROR(IF(B622&lt;&gt;"",IF(OR(EXACT(OFFSET(Metadata!$A$1,0,0,Metadata!Metadata_Table_Length,1),C622)),1,""),""),"")</f>
        <v/>
      </c>
      <c r="E622" s="163" t="str">
        <f t="array" aca="1" ref="E622" ca="1">IF(B622&lt;&gt;"",IF(D622=1,OFFSET(Metadata!$B$1,MIN(IF(OFFSET(Metadata!$A$1,0,0,Metadata!Metadata_Table_Length,1)=C622,ROW(OFFSET(Metadata!$A$1,0,0,Metadata!Metadata_Table_Length,1))-1,"")),0),OFFSET(Metadata!$B$1,MIN(IF(OFFSET(Metadata!$A$1,0,0,Metadata!Metadata_Table_Length,1)=SUBSTITUTE(C622,"rawdatafilename","originalfilename"),ROW(OFFSET(Metadata!$A$1,0,0,Metadata!Metadata_Table_Length,1))-1,"")),0)),"")</f>
        <v/>
      </c>
      <c r="F622" t="str">
        <f t="shared" ca="1" si="38"/>
        <v/>
      </c>
      <c r="G622" t="str">
        <f t="array" aca="1" ref="G622" ca="1">IF(B622&lt;&gt;"",OFFSET(Metadata!$B$1,MIN(IF(OFFSET(Metadata!$A$1,0,0,Metadata!Metadata_Table_Length,1)=SUBSTITUTE(C622,"rawdatafilename","partnumber"),ROW(OFFSET(Metadata!$A$1,0,0,Metadata!Metadata_Table_Length,1))-1,"")),0),"")</f>
        <v/>
      </c>
      <c r="H622" t="str">
        <f t="array" aca="1" ref="H622" ca="1">IF(B622&lt;&gt;"",OFFSET(Metadata!$B$1,MIN(IF(OFFSET(Metadata!$A$1,0,0,Metadata!Metadata_Table_Length,1)=SUBSTITUTE(C622,"rawdatafilename","original_count"),ROW(OFFSET(Metadata!$A$1,0,0,Metadata!Metadata_Table_Length,1))-1,"")),0),"")</f>
        <v/>
      </c>
      <c r="I622" t="str">
        <f t="array" aca="1" ref="I622" ca="1">IF(B622&lt;&gt;"",OFFSET(Metadata!$B$1,MIN(IF(OFFSET(Metadata!$A$1,0,0,Metadata!Metadata_Table_Length,1)=SUBSTITUTE(C622,"rawdatafilename","count"),ROW(OFFSET(Metadata!$A$1,0,0,Metadata!Metadata_Table_Length,1))-1,"")),0),"")</f>
        <v/>
      </c>
      <c r="J622" t="str">
        <f t="array" aca="1" ref="J622" ca="1">IF(AND(G622&lt;&gt;"",G622&lt;&gt;G621),MAX(IF(G$2:G$2001=G622,H$2:H$2001,"")),"")</f>
        <v/>
      </c>
      <c r="K622" t="str">
        <f t="array" aca="1" ref="K622" ca="1">IF(AND(G622&lt;&gt;"",G622&lt;&gt;G621),MAX(IF(G$2:G$2001=G622,I$2:I$2001,"")),"")</f>
        <v/>
      </c>
      <c r="L622" t="str">
        <f t="shared" ca="1" si="39"/>
        <v/>
      </c>
    </row>
    <row r="623" spans="2:12" x14ac:dyDescent="0.25">
      <c r="B623" t="str">
        <f t="shared" ca="1" si="37"/>
        <v/>
      </c>
      <c r="C623" t="str">
        <f t="shared" ca="1" si="36"/>
        <v/>
      </c>
      <c r="D623" s="156" t="str">
        <f t="array" aca="1" ref="D623" ca="1">IFERROR(IF(B623&lt;&gt;"",IF(OR(EXACT(OFFSET(Metadata!$A$1,0,0,Metadata!Metadata_Table_Length,1),C623)),1,""),""),"")</f>
        <v/>
      </c>
      <c r="E623" s="163" t="str">
        <f t="array" aca="1" ref="E623" ca="1">IF(B623&lt;&gt;"",IF(D623=1,OFFSET(Metadata!$B$1,MIN(IF(OFFSET(Metadata!$A$1,0,0,Metadata!Metadata_Table_Length,1)=C623,ROW(OFFSET(Metadata!$A$1,0,0,Metadata!Metadata_Table_Length,1))-1,"")),0),OFFSET(Metadata!$B$1,MIN(IF(OFFSET(Metadata!$A$1,0,0,Metadata!Metadata_Table_Length,1)=SUBSTITUTE(C623,"rawdatafilename","originalfilename"),ROW(OFFSET(Metadata!$A$1,0,0,Metadata!Metadata_Table_Length,1))-1,"")),0)),"")</f>
        <v/>
      </c>
      <c r="F623" t="str">
        <f t="shared" ca="1" si="38"/>
        <v/>
      </c>
      <c r="G623" t="str">
        <f t="array" aca="1" ref="G623" ca="1">IF(B623&lt;&gt;"",OFFSET(Metadata!$B$1,MIN(IF(OFFSET(Metadata!$A$1,0,0,Metadata!Metadata_Table_Length,1)=SUBSTITUTE(C623,"rawdatafilename","partnumber"),ROW(OFFSET(Metadata!$A$1,0,0,Metadata!Metadata_Table_Length,1))-1,"")),0),"")</f>
        <v/>
      </c>
      <c r="H623" t="str">
        <f t="array" aca="1" ref="H623" ca="1">IF(B623&lt;&gt;"",OFFSET(Metadata!$B$1,MIN(IF(OFFSET(Metadata!$A$1,0,0,Metadata!Metadata_Table_Length,1)=SUBSTITUTE(C623,"rawdatafilename","original_count"),ROW(OFFSET(Metadata!$A$1,0,0,Metadata!Metadata_Table_Length,1))-1,"")),0),"")</f>
        <v/>
      </c>
      <c r="I623" t="str">
        <f t="array" aca="1" ref="I623" ca="1">IF(B623&lt;&gt;"",OFFSET(Metadata!$B$1,MIN(IF(OFFSET(Metadata!$A$1,0,0,Metadata!Metadata_Table_Length,1)=SUBSTITUTE(C623,"rawdatafilename","count"),ROW(OFFSET(Metadata!$A$1,0,0,Metadata!Metadata_Table_Length,1))-1,"")),0),"")</f>
        <v/>
      </c>
      <c r="J623" t="str">
        <f t="array" aca="1" ref="J623" ca="1">IF(AND(G623&lt;&gt;"",G623&lt;&gt;G622),MAX(IF(G$2:G$2001=G623,H$2:H$2001,"")),"")</f>
        <v/>
      </c>
      <c r="K623" t="str">
        <f t="array" aca="1" ref="K623" ca="1">IF(AND(G623&lt;&gt;"",G623&lt;&gt;G622),MAX(IF(G$2:G$2001=G623,I$2:I$2001,"")),"")</f>
        <v/>
      </c>
      <c r="L623" t="str">
        <f t="shared" ca="1" si="39"/>
        <v/>
      </c>
    </row>
    <row r="624" spans="2:12" x14ac:dyDescent="0.25">
      <c r="B624" t="str">
        <f t="shared" ca="1" si="37"/>
        <v/>
      </c>
      <c r="C624" t="str">
        <f t="shared" ca="1" si="36"/>
        <v/>
      </c>
      <c r="D624" s="156" t="str">
        <f t="array" aca="1" ref="D624" ca="1">IFERROR(IF(B624&lt;&gt;"",IF(OR(EXACT(OFFSET(Metadata!$A$1,0,0,Metadata!Metadata_Table_Length,1),C624)),1,""),""),"")</f>
        <v/>
      </c>
      <c r="E624" s="163" t="str">
        <f t="array" aca="1" ref="E624" ca="1">IF(B624&lt;&gt;"",IF(D624=1,OFFSET(Metadata!$B$1,MIN(IF(OFFSET(Metadata!$A$1,0,0,Metadata!Metadata_Table_Length,1)=C624,ROW(OFFSET(Metadata!$A$1,0,0,Metadata!Metadata_Table_Length,1))-1,"")),0),OFFSET(Metadata!$B$1,MIN(IF(OFFSET(Metadata!$A$1,0,0,Metadata!Metadata_Table_Length,1)=SUBSTITUTE(C624,"rawdatafilename","originalfilename"),ROW(OFFSET(Metadata!$A$1,0,0,Metadata!Metadata_Table_Length,1))-1,"")),0)),"")</f>
        <v/>
      </c>
      <c r="F624" t="str">
        <f t="shared" ca="1" si="38"/>
        <v/>
      </c>
      <c r="G624" t="str">
        <f t="array" aca="1" ref="G624" ca="1">IF(B624&lt;&gt;"",OFFSET(Metadata!$B$1,MIN(IF(OFFSET(Metadata!$A$1,0,0,Metadata!Metadata_Table_Length,1)=SUBSTITUTE(C624,"rawdatafilename","partnumber"),ROW(OFFSET(Metadata!$A$1,0,0,Metadata!Metadata_Table_Length,1))-1,"")),0),"")</f>
        <v/>
      </c>
      <c r="H624" t="str">
        <f t="array" aca="1" ref="H624" ca="1">IF(B624&lt;&gt;"",OFFSET(Metadata!$B$1,MIN(IF(OFFSET(Metadata!$A$1,0,0,Metadata!Metadata_Table_Length,1)=SUBSTITUTE(C624,"rawdatafilename","original_count"),ROW(OFFSET(Metadata!$A$1,0,0,Metadata!Metadata_Table_Length,1))-1,"")),0),"")</f>
        <v/>
      </c>
      <c r="I624" t="str">
        <f t="array" aca="1" ref="I624" ca="1">IF(B624&lt;&gt;"",OFFSET(Metadata!$B$1,MIN(IF(OFFSET(Metadata!$A$1,0,0,Metadata!Metadata_Table_Length,1)=SUBSTITUTE(C624,"rawdatafilename","count"),ROW(OFFSET(Metadata!$A$1,0,0,Metadata!Metadata_Table_Length,1))-1,"")),0),"")</f>
        <v/>
      </c>
      <c r="J624" t="str">
        <f t="array" aca="1" ref="J624" ca="1">IF(AND(G624&lt;&gt;"",G624&lt;&gt;G623),MAX(IF(G$2:G$2001=G624,H$2:H$2001,"")),"")</f>
        <v/>
      </c>
      <c r="K624" t="str">
        <f t="array" aca="1" ref="K624" ca="1">IF(AND(G624&lt;&gt;"",G624&lt;&gt;G623),MAX(IF(G$2:G$2001=G624,I$2:I$2001,"")),"")</f>
        <v/>
      </c>
      <c r="L624" t="str">
        <f t="shared" ca="1" si="39"/>
        <v/>
      </c>
    </row>
    <row r="625" spans="2:12" x14ac:dyDescent="0.25">
      <c r="B625" t="str">
        <f t="shared" ca="1" si="37"/>
        <v/>
      </c>
      <c r="C625" t="str">
        <f t="shared" ca="1" si="36"/>
        <v/>
      </c>
      <c r="D625" s="156" t="str">
        <f t="array" aca="1" ref="D625" ca="1">IFERROR(IF(B625&lt;&gt;"",IF(OR(EXACT(OFFSET(Metadata!$A$1,0,0,Metadata!Metadata_Table_Length,1),C625)),1,""),""),"")</f>
        <v/>
      </c>
      <c r="E625" s="163" t="str">
        <f t="array" aca="1" ref="E625" ca="1">IF(B625&lt;&gt;"",IF(D625=1,OFFSET(Metadata!$B$1,MIN(IF(OFFSET(Metadata!$A$1,0,0,Metadata!Metadata_Table_Length,1)=C625,ROW(OFFSET(Metadata!$A$1,0,0,Metadata!Metadata_Table_Length,1))-1,"")),0),OFFSET(Metadata!$B$1,MIN(IF(OFFSET(Metadata!$A$1,0,0,Metadata!Metadata_Table_Length,1)=SUBSTITUTE(C625,"rawdatafilename","originalfilename"),ROW(OFFSET(Metadata!$A$1,0,0,Metadata!Metadata_Table_Length,1))-1,"")),0)),"")</f>
        <v/>
      </c>
      <c r="F625" t="str">
        <f t="shared" ca="1" si="38"/>
        <v/>
      </c>
      <c r="G625" t="str">
        <f t="array" aca="1" ref="G625" ca="1">IF(B625&lt;&gt;"",OFFSET(Metadata!$B$1,MIN(IF(OFFSET(Metadata!$A$1,0,0,Metadata!Metadata_Table_Length,1)=SUBSTITUTE(C625,"rawdatafilename","partnumber"),ROW(OFFSET(Metadata!$A$1,0,0,Metadata!Metadata_Table_Length,1))-1,"")),0),"")</f>
        <v/>
      </c>
      <c r="H625" t="str">
        <f t="array" aca="1" ref="H625" ca="1">IF(B625&lt;&gt;"",OFFSET(Metadata!$B$1,MIN(IF(OFFSET(Metadata!$A$1,0,0,Metadata!Metadata_Table_Length,1)=SUBSTITUTE(C625,"rawdatafilename","original_count"),ROW(OFFSET(Metadata!$A$1,0,0,Metadata!Metadata_Table_Length,1))-1,"")),0),"")</f>
        <v/>
      </c>
      <c r="I625" t="str">
        <f t="array" aca="1" ref="I625" ca="1">IF(B625&lt;&gt;"",OFFSET(Metadata!$B$1,MIN(IF(OFFSET(Metadata!$A$1,0,0,Metadata!Metadata_Table_Length,1)=SUBSTITUTE(C625,"rawdatafilename","count"),ROW(OFFSET(Metadata!$A$1,0,0,Metadata!Metadata_Table_Length,1))-1,"")),0),"")</f>
        <v/>
      </c>
      <c r="J625" t="str">
        <f t="array" aca="1" ref="J625" ca="1">IF(AND(G625&lt;&gt;"",G625&lt;&gt;G624),MAX(IF(G$2:G$2001=G625,H$2:H$2001,"")),"")</f>
        <v/>
      </c>
      <c r="K625" t="str">
        <f t="array" aca="1" ref="K625" ca="1">IF(AND(G625&lt;&gt;"",G625&lt;&gt;G624),MAX(IF(G$2:G$2001=G625,I$2:I$2001,"")),"")</f>
        <v/>
      </c>
      <c r="L625" t="str">
        <f t="shared" ca="1" si="39"/>
        <v/>
      </c>
    </row>
    <row r="626" spans="2:12" x14ac:dyDescent="0.25">
      <c r="B626" t="str">
        <f t="shared" ca="1" si="37"/>
        <v/>
      </c>
      <c r="C626" t="str">
        <f t="shared" ca="1" si="36"/>
        <v/>
      </c>
      <c r="D626" s="156" t="str">
        <f t="array" aca="1" ref="D626" ca="1">IFERROR(IF(B626&lt;&gt;"",IF(OR(EXACT(OFFSET(Metadata!$A$1,0,0,Metadata!Metadata_Table_Length,1),C626)),1,""),""),"")</f>
        <v/>
      </c>
      <c r="E626" s="163" t="str">
        <f t="array" aca="1" ref="E626" ca="1">IF(B626&lt;&gt;"",IF(D626=1,OFFSET(Metadata!$B$1,MIN(IF(OFFSET(Metadata!$A$1,0,0,Metadata!Metadata_Table_Length,1)=C626,ROW(OFFSET(Metadata!$A$1,0,0,Metadata!Metadata_Table_Length,1))-1,"")),0),OFFSET(Metadata!$B$1,MIN(IF(OFFSET(Metadata!$A$1,0,0,Metadata!Metadata_Table_Length,1)=SUBSTITUTE(C626,"rawdatafilename","originalfilename"),ROW(OFFSET(Metadata!$A$1,0,0,Metadata!Metadata_Table_Length,1))-1,"")),0)),"")</f>
        <v/>
      </c>
      <c r="F626" t="str">
        <f t="shared" ca="1" si="38"/>
        <v/>
      </c>
      <c r="G626" t="str">
        <f t="array" aca="1" ref="G626" ca="1">IF(B626&lt;&gt;"",OFFSET(Metadata!$B$1,MIN(IF(OFFSET(Metadata!$A$1,0,0,Metadata!Metadata_Table_Length,1)=SUBSTITUTE(C626,"rawdatafilename","partnumber"),ROW(OFFSET(Metadata!$A$1,0,0,Metadata!Metadata_Table_Length,1))-1,"")),0),"")</f>
        <v/>
      </c>
      <c r="H626" t="str">
        <f t="array" aca="1" ref="H626" ca="1">IF(B626&lt;&gt;"",OFFSET(Metadata!$B$1,MIN(IF(OFFSET(Metadata!$A$1,0,0,Metadata!Metadata_Table_Length,1)=SUBSTITUTE(C626,"rawdatafilename","original_count"),ROW(OFFSET(Metadata!$A$1,0,0,Metadata!Metadata_Table_Length,1))-1,"")),0),"")</f>
        <v/>
      </c>
      <c r="I626" t="str">
        <f t="array" aca="1" ref="I626" ca="1">IF(B626&lt;&gt;"",OFFSET(Metadata!$B$1,MIN(IF(OFFSET(Metadata!$A$1,0,0,Metadata!Metadata_Table_Length,1)=SUBSTITUTE(C626,"rawdatafilename","count"),ROW(OFFSET(Metadata!$A$1,0,0,Metadata!Metadata_Table_Length,1))-1,"")),0),"")</f>
        <v/>
      </c>
      <c r="J626" t="str">
        <f t="array" aca="1" ref="J626" ca="1">IF(AND(G626&lt;&gt;"",G626&lt;&gt;G625),MAX(IF(G$2:G$2001=G626,H$2:H$2001,"")),"")</f>
        <v/>
      </c>
      <c r="K626" t="str">
        <f t="array" aca="1" ref="K626" ca="1">IF(AND(G626&lt;&gt;"",G626&lt;&gt;G625),MAX(IF(G$2:G$2001=G626,I$2:I$2001,"")),"")</f>
        <v/>
      </c>
      <c r="L626" t="str">
        <f t="shared" ca="1" si="39"/>
        <v/>
      </c>
    </row>
    <row r="627" spans="2:12" x14ac:dyDescent="0.25">
      <c r="B627" t="str">
        <f t="shared" ca="1" si="37"/>
        <v/>
      </c>
      <c r="C627" t="str">
        <f t="shared" ca="1" si="36"/>
        <v/>
      </c>
      <c r="D627" s="156" t="str">
        <f t="array" aca="1" ref="D627" ca="1">IFERROR(IF(B627&lt;&gt;"",IF(OR(EXACT(OFFSET(Metadata!$A$1,0,0,Metadata!Metadata_Table_Length,1),C627)),1,""),""),"")</f>
        <v/>
      </c>
      <c r="E627" s="163" t="str">
        <f t="array" aca="1" ref="E627" ca="1">IF(B627&lt;&gt;"",IF(D627=1,OFFSET(Metadata!$B$1,MIN(IF(OFFSET(Metadata!$A$1,0,0,Metadata!Metadata_Table_Length,1)=C627,ROW(OFFSET(Metadata!$A$1,0,0,Metadata!Metadata_Table_Length,1))-1,"")),0),OFFSET(Metadata!$B$1,MIN(IF(OFFSET(Metadata!$A$1,0,0,Metadata!Metadata_Table_Length,1)=SUBSTITUTE(C627,"rawdatafilename","originalfilename"),ROW(OFFSET(Metadata!$A$1,0,0,Metadata!Metadata_Table_Length,1))-1,"")),0)),"")</f>
        <v/>
      </c>
      <c r="F627" t="str">
        <f t="shared" ca="1" si="38"/>
        <v/>
      </c>
      <c r="G627" t="str">
        <f t="array" aca="1" ref="G627" ca="1">IF(B627&lt;&gt;"",OFFSET(Metadata!$B$1,MIN(IF(OFFSET(Metadata!$A$1,0,0,Metadata!Metadata_Table_Length,1)=SUBSTITUTE(C627,"rawdatafilename","partnumber"),ROW(OFFSET(Metadata!$A$1,0,0,Metadata!Metadata_Table_Length,1))-1,"")),0),"")</f>
        <v/>
      </c>
      <c r="H627" t="str">
        <f t="array" aca="1" ref="H627" ca="1">IF(B627&lt;&gt;"",OFFSET(Metadata!$B$1,MIN(IF(OFFSET(Metadata!$A$1,0,0,Metadata!Metadata_Table_Length,1)=SUBSTITUTE(C627,"rawdatafilename","original_count"),ROW(OFFSET(Metadata!$A$1,0,0,Metadata!Metadata_Table_Length,1))-1,"")),0),"")</f>
        <v/>
      </c>
      <c r="I627" t="str">
        <f t="array" aca="1" ref="I627" ca="1">IF(B627&lt;&gt;"",OFFSET(Metadata!$B$1,MIN(IF(OFFSET(Metadata!$A$1,0,0,Metadata!Metadata_Table_Length,1)=SUBSTITUTE(C627,"rawdatafilename","count"),ROW(OFFSET(Metadata!$A$1,0,0,Metadata!Metadata_Table_Length,1))-1,"")),0),"")</f>
        <v/>
      </c>
      <c r="J627" t="str">
        <f t="array" aca="1" ref="J627" ca="1">IF(AND(G627&lt;&gt;"",G627&lt;&gt;G626),MAX(IF(G$2:G$2001=G627,H$2:H$2001,"")),"")</f>
        <v/>
      </c>
      <c r="K627" t="str">
        <f t="array" aca="1" ref="K627" ca="1">IF(AND(G627&lt;&gt;"",G627&lt;&gt;G626),MAX(IF(G$2:G$2001=G627,I$2:I$2001,"")),"")</f>
        <v/>
      </c>
      <c r="L627" t="str">
        <f t="shared" ca="1" si="39"/>
        <v/>
      </c>
    </row>
    <row r="628" spans="2:12" x14ac:dyDescent="0.25">
      <c r="B628" t="str">
        <f t="shared" ca="1" si="37"/>
        <v/>
      </c>
      <c r="C628" t="str">
        <f t="shared" ca="1" si="36"/>
        <v/>
      </c>
      <c r="D628" s="156" t="str">
        <f t="array" aca="1" ref="D628" ca="1">IFERROR(IF(B628&lt;&gt;"",IF(OR(EXACT(OFFSET(Metadata!$A$1,0,0,Metadata!Metadata_Table_Length,1),C628)),1,""),""),"")</f>
        <v/>
      </c>
      <c r="E628" s="163" t="str">
        <f t="array" aca="1" ref="E628" ca="1">IF(B628&lt;&gt;"",IF(D628=1,OFFSET(Metadata!$B$1,MIN(IF(OFFSET(Metadata!$A$1,0,0,Metadata!Metadata_Table_Length,1)=C628,ROW(OFFSET(Metadata!$A$1,0,0,Metadata!Metadata_Table_Length,1))-1,"")),0),OFFSET(Metadata!$B$1,MIN(IF(OFFSET(Metadata!$A$1,0,0,Metadata!Metadata_Table_Length,1)=SUBSTITUTE(C628,"rawdatafilename","originalfilename"),ROW(OFFSET(Metadata!$A$1,0,0,Metadata!Metadata_Table_Length,1))-1,"")),0)),"")</f>
        <v/>
      </c>
      <c r="F628" t="str">
        <f t="shared" ca="1" si="38"/>
        <v/>
      </c>
      <c r="G628" t="str">
        <f t="array" aca="1" ref="G628" ca="1">IF(B628&lt;&gt;"",OFFSET(Metadata!$B$1,MIN(IF(OFFSET(Metadata!$A$1,0,0,Metadata!Metadata_Table_Length,1)=SUBSTITUTE(C628,"rawdatafilename","partnumber"),ROW(OFFSET(Metadata!$A$1,0,0,Metadata!Metadata_Table_Length,1))-1,"")),0),"")</f>
        <v/>
      </c>
      <c r="H628" t="str">
        <f t="array" aca="1" ref="H628" ca="1">IF(B628&lt;&gt;"",OFFSET(Metadata!$B$1,MIN(IF(OFFSET(Metadata!$A$1,0,0,Metadata!Metadata_Table_Length,1)=SUBSTITUTE(C628,"rawdatafilename","original_count"),ROW(OFFSET(Metadata!$A$1,0,0,Metadata!Metadata_Table_Length,1))-1,"")),0),"")</f>
        <v/>
      </c>
      <c r="I628" t="str">
        <f t="array" aca="1" ref="I628" ca="1">IF(B628&lt;&gt;"",OFFSET(Metadata!$B$1,MIN(IF(OFFSET(Metadata!$A$1,0,0,Metadata!Metadata_Table_Length,1)=SUBSTITUTE(C628,"rawdatafilename","count"),ROW(OFFSET(Metadata!$A$1,0,0,Metadata!Metadata_Table_Length,1))-1,"")),0),"")</f>
        <v/>
      </c>
      <c r="J628" t="str">
        <f t="array" aca="1" ref="J628" ca="1">IF(AND(G628&lt;&gt;"",G628&lt;&gt;G627),MAX(IF(G$2:G$2001=G628,H$2:H$2001,"")),"")</f>
        <v/>
      </c>
      <c r="K628" t="str">
        <f t="array" aca="1" ref="K628" ca="1">IF(AND(G628&lt;&gt;"",G628&lt;&gt;G627),MAX(IF(G$2:G$2001=G628,I$2:I$2001,"")),"")</f>
        <v/>
      </c>
      <c r="L628" t="str">
        <f t="shared" ca="1" si="39"/>
        <v/>
      </c>
    </row>
    <row r="629" spans="2:12" x14ac:dyDescent="0.25">
      <c r="B629" t="str">
        <f t="shared" ca="1" si="37"/>
        <v/>
      </c>
      <c r="C629" t="str">
        <f t="shared" ca="1" si="36"/>
        <v/>
      </c>
      <c r="D629" s="156" t="str">
        <f t="array" aca="1" ref="D629" ca="1">IFERROR(IF(B629&lt;&gt;"",IF(OR(EXACT(OFFSET(Metadata!$A$1,0,0,Metadata!Metadata_Table_Length,1),C629)),1,""),""),"")</f>
        <v/>
      </c>
      <c r="E629" s="163" t="str">
        <f t="array" aca="1" ref="E629" ca="1">IF(B629&lt;&gt;"",IF(D629=1,OFFSET(Metadata!$B$1,MIN(IF(OFFSET(Metadata!$A$1,0,0,Metadata!Metadata_Table_Length,1)=C629,ROW(OFFSET(Metadata!$A$1,0,0,Metadata!Metadata_Table_Length,1))-1,"")),0),OFFSET(Metadata!$B$1,MIN(IF(OFFSET(Metadata!$A$1,0,0,Metadata!Metadata_Table_Length,1)=SUBSTITUTE(C629,"rawdatafilename","originalfilename"),ROW(OFFSET(Metadata!$A$1,0,0,Metadata!Metadata_Table_Length,1))-1,"")),0)),"")</f>
        <v/>
      </c>
      <c r="F629" t="str">
        <f t="shared" ca="1" si="38"/>
        <v/>
      </c>
      <c r="G629" t="str">
        <f t="array" aca="1" ref="G629" ca="1">IF(B629&lt;&gt;"",OFFSET(Metadata!$B$1,MIN(IF(OFFSET(Metadata!$A$1,0,0,Metadata!Metadata_Table_Length,1)=SUBSTITUTE(C629,"rawdatafilename","partnumber"),ROW(OFFSET(Metadata!$A$1,0,0,Metadata!Metadata_Table_Length,1))-1,"")),0),"")</f>
        <v/>
      </c>
      <c r="H629" t="str">
        <f t="array" aca="1" ref="H629" ca="1">IF(B629&lt;&gt;"",OFFSET(Metadata!$B$1,MIN(IF(OFFSET(Metadata!$A$1,0,0,Metadata!Metadata_Table_Length,1)=SUBSTITUTE(C629,"rawdatafilename","original_count"),ROW(OFFSET(Metadata!$A$1,0,0,Metadata!Metadata_Table_Length,1))-1,"")),0),"")</f>
        <v/>
      </c>
      <c r="I629" t="str">
        <f t="array" aca="1" ref="I629" ca="1">IF(B629&lt;&gt;"",OFFSET(Metadata!$B$1,MIN(IF(OFFSET(Metadata!$A$1,0,0,Metadata!Metadata_Table_Length,1)=SUBSTITUTE(C629,"rawdatafilename","count"),ROW(OFFSET(Metadata!$A$1,0,0,Metadata!Metadata_Table_Length,1))-1,"")),0),"")</f>
        <v/>
      </c>
      <c r="J629" t="str">
        <f t="array" aca="1" ref="J629" ca="1">IF(AND(G629&lt;&gt;"",G629&lt;&gt;G628),MAX(IF(G$2:G$2001=G629,H$2:H$2001,"")),"")</f>
        <v/>
      </c>
      <c r="K629" t="str">
        <f t="array" aca="1" ref="K629" ca="1">IF(AND(G629&lt;&gt;"",G629&lt;&gt;G628),MAX(IF(G$2:G$2001=G629,I$2:I$2001,"")),"")</f>
        <v/>
      </c>
      <c r="L629" t="str">
        <f t="shared" ca="1" si="39"/>
        <v/>
      </c>
    </row>
    <row r="630" spans="2:12" x14ac:dyDescent="0.25">
      <c r="B630" t="str">
        <f t="shared" ca="1" si="37"/>
        <v/>
      </c>
      <c r="C630" t="str">
        <f t="shared" ca="1" si="36"/>
        <v/>
      </c>
      <c r="D630" s="156" t="str">
        <f t="array" aca="1" ref="D630" ca="1">IFERROR(IF(B630&lt;&gt;"",IF(OR(EXACT(OFFSET(Metadata!$A$1,0,0,Metadata!Metadata_Table_Length,1),C630)),1,""),""),"")</f>
        <v/>
      </c>
      <c r="E630" s="163" t="str">
        <f t="array" aca="1" ref="E630" ca="1">IF(B630&lt;&gt;"",IF(D630=1,OFFSET(Metadata!$B$1,MIN(IF(OFFSET(Metadata!$A$1,0,0,Metadata!Metadata_Table_Length,1)=C630,ROW(OFFSET(Metadata!$A$1,0,0,Metadata!Metadata_Table_Length,1))-1,"")),0),OFFSET(Metadata!$B$1,MIN(IF(OFFSET(Metadata!$A$1,0,0,Metadata!Metadata_Table_Length,1)=SUBSTITUTE(C630,"rawdatafilename","originalfilename"),ROW(OFFSET(Metadata!$A$1,0,0,Metadata!Metadata_Table_Length,1))-1,"")),0)),"")</f>
        <v/>
      </c>
      <c r="F630" t="str">
        <f t="shared" ca="1" si="38"/>
        <v/>
      </c>
      <c r="G630" t="str">
        <f t="array" aca="1" ref="G630" ca="1">IF(B630&lt;&gt;"",OFFSET(Metadata!$B$1,MIN(IF(OFFSET(Metadata!$A$1,0,0,Metadata!Metadata_Table_Length,1)=SUBSTITUTE(C630,"rawdatafilename","partnumber"),ROW(OFFSET(Metadata!$A$1,0,0,Metadata!Metadata_Table_Length,1))-1,"")),0),"")</f>
        <v/>
      </c>
      <c r="H630" t="str">
        <f t="array" aca="1" ref="H630" ca="1">IF(B630&lt;&gt;"",OFFSET(Metadata!$B$1,MIN(IF(OFFSET(Metadata!$A$1,0,0,Metadata!Metadata_Table_Length,1)=SUBSTITUTE(C630,"rawdatafilename","original_count"),ROW(OFFSET(Metadata!$A$1,0,0,Metadata!Metadata_Table_Length,1))-1,"")),0),"")</f>
        <v/>
      </c>
      <c r="I630" t="str">
        <f t="array" aca="1" ref="I630" ca="1">IF(B630&lt;&gt;"",OFFSET(Metadata!$B$1,MIN(IF(OFFSET(Metadata!$A$1,0,0,Metadata!Metadata_Table_Length,1)=SUBSTITUTE(C630,"rawdatafilename","count"),ROW(OFFSET(Metadata!$A$1,0,0,Metadata!Metadata_Table_Length,1))-1,"")),0),"")</f>
        <v/>
      </c>
      <c r="J630" t="str">
        <f t="array" aca="1" ref="J630" ca="1">IF(AND(G630&lt;&gt;"",G630&lt;&gt;G629),MAX(IF(G$2:G$2001=G630,H$2:H$2001,"")),"")</f>
        <v/>
      </c>
      <c r="K630" t="str">
        <f t="array" aca="1" ref="K630" ca="1">IF(AND(G630&lt;&gt;"",G630&lt;&gt;G629),MAX(IF(G$2:G$2001=G630,I$2:I$2001,"")),"")</f>
        <v/>
      </c>
      <c r="L630" t="str">
        <f t="shared" ca="1" si="39"/>
        <v/>
      </c>
    </row>
    <row r="631" spans="2:12" x14ac:dyDescent="0.25">
      <c r="B631" t="str">
        <f t="shared" ca="1" si="37"/>
        <v/>
      </c>
      <c r="C631" t="str">
        <f t="shared" ca="1" si="36"/>
        <v/>
      </c>
      <c r="D631" s="156" t="str">
        <f t="array" aca="1" ref="D631" ca="1">IFERROR(IF(B631&lt;&gt;"",IF(OR(EXACT(OFFSET(Metadata!$A$1,0,0,Metadata!Metadata_Table_Length,1),C631)),1,""),""),"")</f>
        <v/>
      </c>
      <c r="E631" s="163" t="str">
        <f t="array" aca="1" ref="E631" ca="1">IF(B631&lt;&gt;"",IF(D631=1,OFFSET(Metadata!$B$1,MIN(IF(OFFSET(Metadata!$A$1,0,0,Metadata!Metadata_Table_Length,1)=C631,ROW(OFFSET(Metadata!$A$1,0,0,Metadata!Metadata_Table_Length,1))-1,"")),0),OFFSET(Metadata!$B$1,MIN(IF(OFFSET(Metadata!$A$1,0,0,Metadata!Metadata_Table_Length,1)=SUBSTITUTE(C631,"rawdatafilename","originalfilename"),ROW(OFFSET(Metadata!$A$1,0,0,Metadata!Metadata_Table_Length,1))-1,"")),0)),"")</f>
        <v/>
      </c>
      <c r="F631" t="str">
        <f t="shared" ca="1" si="38"/>
        <v/>
      </c>
      <c r="G631" t="str">
        <f t="array" aca="1" ref="G631" ca="1">IF(B631&lt;&gt;"",OFFSET(Metadata!$B$1,MIN(IF(OFFSET(Metadata!$A$1,0,0,Metadata!Metadata_Table_Length,1)=SUBSTITUTE(C631,"rawdatafilename","partnumber"),ROW(OFFSET(Metadata!$A$1,0,0,Metadata!Metadata_Table_Length,1))-1,"")),0),"")</f>
        <v/>
      </c>
      <c r="H631" t="str">
        <f t="array" aca="1" ref="H631" ca="1">IF(B631&lt;&gt;"",OFFSET(Metadata!$B$1,MIN(IF(OFFSET(Metadata!$A$1,0,0,Metadata!Metadata_Table_Length,1)=SUBSTITUTE(C631,"rawdatafilename","original_count"),ROW(OFFSET(Metadata!$A$1,0,0,Metadata!Metadata_Table_Length,1))-1,"")),0),"")</f>
        <v/>
      </c>
      <c r="I631" t="str">
        <f t="array" aca="1" ref="I631" ca="1">IF(B631&lt;&gt;"",OFFSET(Metadata!$B$1,MIN(IF(OFFSET(Metadata!$A$1,0,0,Metadata!Metadata_Table_Length,1)=SUBSTITUTE(C631,"rawdatafilename","count"),ROW(OFFSET(Metadata!$A$1,0,0,Metadata!Metadata_Table_Length,1))-1,"")),0),"")</f>
        <v/>
      </c>
      <c r="J631" t="str">
        <f t="array" aca="1" ref="J631" ca="1">IF(AND(G631&lt;&gt;"",G631&lt;&gt;G630),MAX(IF(G$2:G$2001=G631,H$2:H$2001,"")),"")</f>
        <v/>
      </c>
      <c r="K631" t="str">
        <f t="array" aca="1" ref="K631" ca="1">IF(AND(G631&lt;&gt;"",G631&lt;&gt;G630),MAX(IF(G$2:G$2001=G631,I$2:I$2001,"")),"")</f>
        <v/>
      </c>
      <c r="L631" t="str">
        <f t="shared" ca="1" si="39"/>
        <v/>
      </c>
    </row>
    <row r="632" spans="2:12" x14ac:dyDescent="0.25">
      <c r="B632" t="str">
        <f t="shared" ca="1" si="37"/>
        <v/>
      </c>
      <c r="C632" t="str">
        <f t="shared" ca="1" si="36"/>
        <v/>
      </c>
      <c r="D632" s="156" t="str">
        <f t="array" aca="1" ref="D632" ca="1">IFERROR(IF(B632&lt;&gt;"",IF(OR(EXACT(OFFSET(Metadata!$A$1,0,0,Metadata!Metadata_Table_Length,1),C632)),1,""),""),"")</f>
        <v/>
      </c>
      <c r="E632" s="163" t="str">
        <f t="array" aca="1" ref="E632" ca="1">IF(B632&lt;&gt;"",IF(D632=1,OFFSET(Metadata!$B$1,MIN(IF(OFFSET(Metadata!$A$1,0,0,Metadata!Metadata_Table_Length,1)=C632,ROW(OFFSET(Metadata!$A$1,0,0,Metadata!Metadata_Table_Length,1))-1,"")),0),OFFSET(Metadata!$B$1,MIN(IF(OFFSET(Metadata!$A$1,0,0,Metadata!Metadata_Table_Length,1)=SUBSTITUTE(C632,"rawdatafilename","originalfilename"),ROW(OFFSET(Metadata!$A$1,0,0,Metadata!Metadata_Table_Length,1))-1,"")),0)),"")</f>
        <v/>
      </c>
      <c r="F632" t="str">
        <f t="shared" ca="1" si="38"/>
        <v/>
      </c>
      <c r="G632" t="str">
        <f t="array" aca="1" ref="G632" ca="1">IF(B632&lt;&gt;"",OFFSET(Metadata!$B$1,MIN(IF(OFFSET(Metadata!$A$1,0,0,Metadata!Metadata_Table_Length,1)=SUBSTITUTE(C632,"rawdatafilename","partnumber"),ROW(OFFSET(Metadata!$A$1,0,0,Metadata!Metadata_Table_Length,1))-1,"")),0),"")</f>
        <v/>
      </c>
      <c r="H632" t="str">
        <f t="array" aca="1" ref="H632" ca="1">IF(B632&lt;&gt;"",OFFSET(Metadata!$B$1,MIN(IF(OFFSET(Metadata!$A$1,0,0,Metadata!Metadata_Table_Length,1)=SUBSTITUTE(C632,"rawdatafilename","original_count"),ROW(OFFSET(Metadata!$A$1,0,0,Metadata!Metadata_Table_Length,1))-1,"")),0),"")</f>
        <v/>
      </c>
      <c r="I632" t="str">
        <f t="array" aca="1" ref="I632" ca="1">IF(B632&lt;&gt;"",OFFSET(Metadata!$B$1,MIN(IF(OFFSET(Metadata!$A$1,0,0,Metadata!Metadata_Table_Length,1)=SUBSTITUTE(C632,"rawdatafilename","count"),ROW(OFFSET(Metadata!$A$1,0,0,Metadata!Metadata_Table_Length,1))-1,"")),0),"")</f>
        <v/>
      </c>
      <c r="J632" t="str">
        <f t="array" aca="1" ref="J632" ca="1">IF(AND(G632&lt;&gt;"",G632&lt;&gt;G631),MAX(IF(G$2:G$2001=G632,H$2:H$2001,"")),"")</f>
        <v/>
      </c>
      <c r="K632" t="str">
        <f t="array" aca="1" ref="K632" ca="1">IF(AND(G632&lt;&gt;"",G632&lt;&gt;G631),MAX(IF(G$2:G$2001=G632,I$2:I$2001,"")),"")</f>
        <v/>
      </c>
      <c r="L632" t="str">
        <f t="shared" ca="1" si="39"/>
        <v/>
      </c>
    </row>
    <row r="633" spans="2:12" x14ac:dyDescent="0.25">
      <c r="B633" t="str">
        <f t="shared" ca="1" si="37"/>
        <v/>
      </c>
      <c r="C633" t="str">
        <f t="shared" ca="1" si="36"/>
        <v/>
      </c>
      <c r="D633" s="156" t="str">
        <f t="array" aca="1" ref="D633" ca="1">IFERROR(IF(B633&lt;&gt;"",IF(OR(EXACT(OFFSET(Metadata!$A$1,0,0,Metadata!Metadata_Table_Length,1),C633)),1,""),""),"")</f>
        <v/>
      </c>
      <c r="E633" s="163" t="str">
        <f t="array" aca="1" ref="E633" ca="1">IF(B633&lt;&gt;"",IF(D633=1,OFFSET(Metadata!$B$1,MIN(IF(OFFSET(Metadata!$A$1,0,0,Metadata!Metadata_Table_Length,1)=C633,ROW(OFFSET(Metadata!$A$1,0,0,Metadata!Metadata_Table_Length,1))-1,"")),0),OFFSET(Metadata!$B$1,MIN(IF(OFFSET(Metadata!$A$1,0,0,Metadata!Metadata_Table_Length,1)=SUBSTITUTE(C633,"rawdatafilename","originalfilename"),ROW(OFFSET(Metadata!$A$1,0,0,Metadata!Metadata_Table_Length,1))-1,"")),0)),"")</f>
        <v/>
      </c>
      <c r="F633" t="str">
        <f t="shared" ca="1" si="38"/>
        <v/>
      </c>
      <c r="G633" t="str">
        <f t="array" aca="1" ref="G633" ca="1">IF(B633&lt;&gt;"",OFFSET(Metadata!$B$1,MIN(IF(OFFSET(Metadata!$A$1,0,0,Metadata!Metadata_Table_Length,1)=SUBSTITUTE(C633,"rawdatafilename","partnumber"),ROW(OFFSET(Metadata!$A$1,0,0,Metadata!Metadata_Table_Length,1))-1,"")),0),"")</f>
        <v/>
      </c>
      <c r="H633" t="str">
        <f t="array" aca="1" ref="H633" ca="1">IF(B633&lt;&gt;"",OFFSET(Metadata!$B$1,MIN(IF(OFFSET(Metadata!$A$1,0,0,Metadata!Metadata_Table_Length,1)=SUBSTITUTE(C633,"rawdatafilename","original_count"),ROW(OFFSET(Metadata!$A$1,0,0,Metadata!Metadata_Table_Length,1))-1,"")),0),"")</f>
        <v/>
      </c>
      <c r="I633" t="str">
        <f t="array" aca="1" ref="I633" ca="1">IF(B633&lt;&gt;"",OFFSET(Metadata!$B$1,MIN(IF(OFFSET(Metadata!$A$1,0,0,Metadata!Metadata_Table_Length,1)=SUBSTITUTE(C633,"rawdatafilename","count"),ROW(OFFSET(Metadata!$A$1,0,0,Metadata!Metadata_Table_Length,1))-1,"")),0),"")</f>
        <v/>
      </c>
      <c r="J633" t="str">
        <f t="array" aca="1" ref="J633" ca="1">IF(AND(G633&lt;&gt;"",G633&lt;&gt;G632),MAX(IF(G$2:G$2001=G633,H$2:H$2001,"")),"")</f>
        <v/>
      </c>
      <c r="K633" t="str">
        <f t="array" aca="1" ref="K633" ca="1">IF(AND(G633&lt;&gt;"",G633&lt;&gt;G632),MAX(IF(G$2:G$2001=G633,I$2:I$2001,"")),"")</f>
        <v/>
      </c>
      <c r="L633" t="str">
        <f t="shared" ca="1" si="39"/>
        <v/>
      </c>
    </row>
    <row r="634" spans="2:12" x14ac:dyDescent="0.25">
      <c r="B634" t="str">
        <f t="shared" ca="1" si="37"/>
        <v/>
      </c>
      <c r="C634" t="str">
        <f t="shared" ca="1" si="36"/>
        <v/>
      </c>
      <c r="D634" s="156" t="str">
        <f t="array" aca="1" ref="D634" ca="1">IFERROR(IF(B634&lt;&gt;"",IF(OR(EXACT(OFFSET(Metadata!$A$1,0,0,Metadata!Metadata_Table_Length,1),C634)),1,""),""),"")</f>
        <v/>
      </c>
      <c r="E634" s="163" t="str">
        <f t="array" aca="1" ref="E634" ca="1">IF(B634&lt;&gt;"",IF(D634=1,OFFSET(Metadata!$B$1,MIN(IF(OFFSET(Metadata!$A$1,0,0,Metadata!Metadata_Table_Length,1)=C634,ROW(OFFSET(Metadata!$A$1,0,0,Metadata!Metadata_Table_Length,1))-1,"")),0),OFFSET(Metadata!$B$1,MIN(IF(OFFSET(Metadata!$A$1,0,0,Metadata!Metadata_Table_Length,1)=SUBSTITUTE(C634,"rawdatafilename","originalfilename"),ROW(OFFSET(Metadata!$A$1,0,0,Metadata!Metadata_Table_Length,1))-1,"")),0)),"")</f>
        <v/>
      </c>
      <c r="F634" t="str">
        <f t="shared" ca="1" si="38"/>
        <v/>
      </c>
      <c r="G634" t="str">
        <f t="array" aca="1" ref="G634" ca="1">IF(B634&lt;&gt;"",OFFSET(Metadata!$B$1,MIN(IF(OFFSET(Metadata!$A$1,0,0,Metadata!Metadata_Table_Length,1)=SUBSTITUTE(C634,"rawdatafilename","partnumber"),ROW(OFFSET(Metadata!$A$1,0,0,Metadata!Metadata_Table_Length,1))-1,"")),0),"")</f>
        <v/>
      </c>
      <c r="H634" t="str">
        <f t="array" aca="1" ref="H634" ca="1">IF(B634&lt;&gt;"",OFFSET(Metadata!$B$1,MIN(IF(OFFSET(Metadata!$A$1,0,0,Metadata!Metadata_Table_Length,1)=SUBSTITUTE(C634,"rawdatafilename","original_count"),ROW(OFFSET(Metadata!$A$1,0,0,Metadata!Metadata_Table_Length,1))-1,"")),0),"")</f>
        <v/>
      </c>
      <c r="I634" t="str">
        <f t="array" aca="1" ref="I634" ca="1">IF(B634&lt;&gt;"",OFFSET(Metadata!$B$1,MIN(IF(OFFSET(Metadata!$A$1,0,0,Metadata!Metadata_Table_Length,1)=SUBSTITUTE(C634,"rawdatafilename","count"),ROW(OFFSET(Metadata!$A$1,0,0,Metadata!Metadata_Table_Length,1))-1,"")),0),"")</f>
        <v/>
      </c>
      <c r="J634" t="str">
        <f t="array" aca="1" ref="J634" ca="1">IF(AND(G634&lt;&gt;"",G634&lt;&gt;G633),MAX(IF(G$2:G$2001=G634,H$2:H$2001,"")),"")</f>
        <v/>
      </c>
      <c r="K634" t="str">
        <f t="array" aca="1" ref="K634" ca="1">IF(AND(G634&lt;&gt;"",G634&lt;&gt;G633),MAX(IF(G$2:G$2001=G634,I$2:I$2001,"")),"")</f>
        <v/>
      </c>
      <c r="L634" t="str">
        <f t="shared" ca="1" si="39"/>
        <v/>
      </c>
    </row>
    <row r="635" spans="2:12" x14ac:dyDescent="0.25">
      <c r="B635" t="str">
        <f t="shared" ca="1" si="37"/>
        <v/>
      </c>
      <c r="C635" t="str">
        <f t="shared" ca="1" si="36"/>
        <v/>
      </c>
      <c r="D635" s="156" t="str">
        <f t="array" aca="1" ref="D635" ca="1">IFERROR(IF(B635&lt;&gt;"",IF(OR(EXACT(OFFSET(Metadata!$A$1,0,0,Metadata!Metadata_Table_Length,1),C635)),1,""),""),"")</f>
        <v/>
      </c>
      <c r="E635" s="163" t="str">
        <f t="array" aca="1" ref="E635" ca="1">IF(B635&lt;&gt;"",IF(D635=1,OFFSET(Metadata!$B$1,MIN(IF(OFFSET(Metadata!$A$1,0,0,Metadata!Metadata_Table_Length,1)=C635,ROW(OFFSET(Metadata!$A$1,0,0,Metadata!Metadata_Table_Length,1))-1,"")),0),OFFSET(Metadata!$B$1,MIN(IF(OFFSET(Metadata!$A$1,0,0,Metadata!Metadata_Table_Length,1)=SUBSTITUTE(C635,"rawdatafilename","originalfilename"),ROW(OFFSET(Metadata!$A$1,0,0,Metadata!Metadata_Table_Length,1))-1,"")),0)),"")</f>
        <v/>
      </c>
      <c r="F635" t="str">
        <f t="shared" ca="1" si="38"/>
        <v/>
      </c>
      <c r="G635" t="str">
        <f t="array" aca="1" ref="G635" ca="1">IF(B635&lt;&gt;"",OFFSET(Metadata!$B$1,MIN(IF(OFFSET(Metadata!$A$1,0,0,Metadata!Metadata_Table_Length,1)=SUBSTITUTE(C635,"rawdatafilename","partnumber"),ROW(OFFSET(Metadata!$A$1,0,0,Metadata!Metadata_Table_Length,1))-1,"")),0),"")</f>
        <v/>
      </c>
      <c r="H635" t="str">
        <f t="array" aca="1" ref="H635" ca="1">IF(B635&lt;&gt;"",OFFSET(Metadata!$B$1,MIN(IF(OFFSET(Metadata!$A$1,0,0,Metadata!Metadata_Table_Length,1)=SUBSTITUTE(C635,"rawdatafilename","original_count"),ROW(OFFSET(Metadata!$A$1,0,0,Metadata!Metadata_Table_Length,1))-1,"")),0),"")</f>
        <v/>
      </c>
      <c r="I635" t="str">
        <f t="array" aca="1" ref="I635" ca="1">IF(B635&lt;&gt;"",OFFSET(Metadata!$B$1,MIN(IF(OFFSET(Metadata!$A$1,0,0,Metadata!Metadata_Table_Length,1)=SUBSTITUTE(C635,"rawdatafilename","count"),ROW(OFFSET(Metadata!$A$1,0,0,Metadata!Metadata_Table_Length,1))-1,"")),0),"")</f>
        <v/>
      </c>
      <c r="J635" t="str">
        <f t="array" aca="1" ref="J635" ca="1">IF(AND(G635&lt;&gt;"",G635&lt;&gt;G634),MAX(IF(G$2:G$2001=G635,H$2:H$2001,"")),"")</f>
        <v/>
      </c>
      <c r="K635" t="str">
        <f t="array" aca="1" ref="K635" ca="1">IF(AND(G635&lt;&gt;"",G635&lt;&gt;G634),MAX(IF(G$2:G$2001=G635,I$2:I$2001,"")),"")</f>
        <v/>
      </c>
      <c r="L635" t="str">
        <f t="shared" ca="1" si="39"/>
        <v/>
      </c>
    </row>
    <row r="636" spans="2:12" x14ac:dyDescent="0.25">
      <c r="B636" t="str">
        <f t="shared" ca="1" si="37"/>
        <v/>
      </c>
      <c r="C636" t="str">
        <f t="shared" ca="1" si="36"/>
        <v/>
      </c>
      <c r="D636" s="156" t="str">
        <f t="array" aca="1" ref="D636" ca="1">IFERROR(IF(B636&lt;&gt;"",IF(OR(EXACT(OFFSET(Metadata!$A$1,0,0,Metadata!Metadata_Table_Length,1),C636)),1,""),""),"")</f>
        <v/>
      </c>
      <c r="E636" s="163" t="str">
        <f t="array" aca="1" ref="E636" ca="1">IF(B636&lt;&gt;"",IF(D636=1,OFFSET(Metadata!$B$1,MIN(IF(OFFSET(Metadata!$A$1,0,0,Metadata!Metadata_Table_Length,1)=C636,ROW(OFFSET(Metadata!$A$1,0,0,Metadata!Metadata_Table_Length,1))-1,"")),0),OFFSET(Metadata!$B$1,MIN(IF(OFFSET(Metadata!$A$1,0,0,Metadata!Metadata_Table_Length,1)=SUBSTITUTE(C636,"rawdatafilename","originalfilename"),ROW(OFFSET(Metadata!$A$1,0,0,Metadata!Metadata_Table_Length,1))-1,"")),0)),"")</f>
        <v/>
      </c>
      <c r="F636" t="str">
        <f t="shared" ca="1" si="38"/>
        <v/>
      </c>
      <c r="G636" t="str">
        <f t="array" aca="1" ref="G636" ca="1">IF(B636&lt;&gt;"",OFFSET(Metadata!$B$1,MIN(IF(OFFSET(Metadata!$A$1,0,0,Metadata!Metadata_Table_Length,1)=SUBSTITUTE(C636,"rawdatafilename","partnumber"),ROW(OFFSET(Metadata!$A$1,0,0,Metadata!Metadata_Table_Length,1))-1,"")),0),"")</f>
        <v/>
      </c>
      <c r="H636" t="str">
        <f t="array" aca="1" ref="H636" ca="1">IF(B636&lt;&gt;"",OFFSET(Metadata!$B$1,MIN(IF(OFFSET(Metadata!$A$1,0,0,Metadata!Metadata_Table_Length,1)=SUBSTITUTE(C636,"rawdatafilename","original_count"),ROW(OFFSET(Metadata!$A$1,0,0,Metadata!Metadata_Table_Length,1))-1,"")),0),"")</f>
        <v/>
      </c>
      <c r="I636" t="str">
        <f t="array" aca="1" ref="I636" ca="1">IF(B636&lt;&gt;"",OFFSET(Metadata!$B$1,MIN(IF(OFFSET(Metadata!$A$1,0,0,Metadata!Metadata_Table_Length,1)=SUBSTITUTE(C636,"rawdatafilename","count"),ROW(OFFSET(Metadata!$A$1,0,0,Metadata!Metadata_Table_Length,1))-1,"")),0),"")</f>
        <v/>
      </c>
      <c r="J636" t="str">
        <f t="array" aca="1" ref="J636" ca="1">IF(AND(G636&lt;&gt;"",G636&lt;&gt;G635),MAX(IF(G$2:G$2001=G636,H$2:H$2001,"")),"")</f>
        <v/>
      </c>
      <c r="K636" t="str">
        <f t="array" aca="1" ref="K636" ca="1">IF(AND(G636&lt;&gt;"",G636&lt;&gt;G635),MAX(IF(G$2:G$2001=G636,I$2:I$2001,"")),"")</f>
        <v/>
      </c>
      <c r="L636" t="str">
        <f t="shared" ca="1" si="39"/>
        <v/>
      </c>
    </row>
    <row r="637" spans="2:12" x14ac:dyDescent="0.25">
      <c r="B637" t="str">
        <f t="shared" ca="1" si="37"/>
        <v/>
      </c>
      <c r="C637" t="str">
        <f t="shared" ca="1" si="36"/>
        <v/>
      </c>
      <c r="D637" s="156" t="str">
        <f t="array" aca="1" ref="D637" ca="1">IFERROR(IF(B637&lt;&gt;"",IF(OR(EXACT(OFFSET(Metadata!$A$1,0,0,Metadata!Metadata_Table_Length,1),C637)),1,""),""),"")</f>
        <v/>
      </c>
      <c r="E637" s="163" t="str">
        <f t="array" aca="1" ref="E637" ca="1">IF(B637&lt;&gt;"",IF(D637=1,OFFSET(Metadata!$B$1,MIN(IF(OFFSET(Metadata!$A$1,0,0,Metadata!Metadata_Table_Length,1)=C637,ROW(OFFSET(Metadata!$A$1,0,0,Metadata!Metadata_Table_Length,1))-1,"")),0),OFFSET(Metadata!$B$1,MIN(IF(OFFSET(Metadata!$A$1,0,0,Metadata!Metadata_Table_Length,1)=SUBSTITUTE(C637,"rawdatafilename","originalfilename"),ROW(OFFSET(Metadata!$A$1,0,0,Metadata!Metadata_Table_Length,1))-1,"")),0)),"")</f>
        <v/>
      </c>
      <c r="F637" t="str">
        <f t="shared" ca="1" si="38"/>
        <v/>
      </c>
      <c r="G637" t="str">
        <f t="array" aca="1" ref="G637" ca="1">IF(B637&lt;&gt;"",OFFSET(Metadata!$B$1,MIN(IF(OFFSET(Metadata!$A$1,0,0,Metadata!Metadata_Table_Length,1)=SUBSTITUTE(C637,"rawdatafilename","partnumber"),ROW(OFFSET(Metadata!$A$1,0,0,Metadata!Metadata_Table_Length,1))-1,"")),0),"")</f>
        <v/>
      </c>
      <c r="H637" t="str">
        <f t="array" aca="1" ref="H637" ca="1">IF(B637&lt;&gt;"",OFFSET(Metadata!$B$1,MIN(IF(OFFSET(Metadata!$A$1,0,0,Metadata!Metadata_Table_Length,1)=SUBSTITUTE(C637,"rawdatafilename","original_count"),ROW(OFFSET(Metadata!$A$1,0,0,Metadata!Metadata_Table_Length,1))-1,"")),0),"")</f>
        <v/>
      </c>
      <c r="I637" t="str">
        <f t="array" aca="1" ref="I637" ca="1">IF(B637&lt;&gt;"",OFFSET(Metadata!$B$1,MIN(IF(OFFSET(Metadata!$A$1,0,0,Metadata!Metadata_Table_Length,1)=SUBSTITUTE(C637,"rawdatafilename","count"),ROW(OFFSET(Metadata!$A$1,0,0,Metadata!Metadata_Table_Length,1))-1,"")),0),"")</f>
        <v/>
      </c>
      <c r="J637" t="str">
        <f t="array" aca="1" ref="J637" ca="1">IF(AND(G637&lt;&gt;"",G637&lt;&gt;G636),MAX(IF(G$2:G$2001=G637,H$2:H$2001,"")),"")</f>
        <v/>
      </c>
      <c r="K637" t="str">
        <f t="array" aca="1" ref="K637" ca="1">IF(AND(G637&lt;&gt;"",G637&lt;&gt;G636),MAX(IF(G$2:G$2001=G637,I$2:I$2001,"")),"")</f>
        <v/>
      </c>
      <c r="L637" t="str">
        <f t="shared" ca="1" si="39"/>
        <v/>
      </c>
    </row>
    <row r="638" spans="2:12" x14ac:dyDescent="0.25">
      <c r="B638" t="str">
        <f t="shared" ca="1" si="37"/>
        <v/>
      </c>
      <c r="C638" t="str">
        <f t="shared" ca="1" si="36"/>
        <v/>
      </c>
      <c r="D638" s="156" t="str">
        <f t="array" aca="1" ref="D638" ca="1">IFERROR(IF(B638&lt;&gt;"",IF(OR(EXACT(OFFSET(Metadata!$A$1,0,0,Metadata!Metadata_Table_Length,1),C638)),1,""),""),"")</f>
        <v/>
      </c>
      <c r="E638" s="163" t="str">
        <f t="array" aca="1" ref="E638" ca="1">IF(B638&lt;&gt;"",IF(D638=1,OFFSET(Metadata!$B$1,MIN(IF(OFFSET(Metadata!$A$1,0,0,Metadata!Metadata_Table_Length,1)=C638,ROW(OFFSET(Metadata!$A$1,0,0,Metadata!Metadata_Table_Length,1))-1,"")),0),OFFSET(Metadata!$B$1,MIN(IF(OFFSET(Metadata!$A$1,0,0,Metadata!Metadata_Table_Length,1)=SUBSTITUTE(C638,"rawdatafilename","originalfilename"),ROW(OFFSET(Metadata!$A$1,0,0,Metadata!Metadata_Table_Length,1))-1,"")),0)),"")</f>
        <v/>
      </c>
      <c r="F638" t="str">
        <f t="shared" ca="1" si="38"/>
        <v/>
      </c>
      <c r="G638" t="str">
        <f t="array" aca="1" ref="G638" ca="1">IF(B638&lt;&gt;"",OFFSET(Metadata!$B$1,MIN(IF(OFFSET(Metadata!$A$1,0,0,Metadata!Metadata_Table_Length,1)=SUBSTITUTE(C638,"rawdatafilename","partnumber"),ROW(OFFSET(Metadata!$A$1,0,0,Metadata!Metadata_Table_Length,1))-1,"")),0),"")</f>
        <v/>
      </c>
      <c r="H638" t="str">
        <f t="array" aca="1" ref="H638" ca="1">IF(B638&lt;&gt;"",OFFSET(Metadata!$B$1,MIN(IF(OFFSET(Metadata!$A$1,0,0,Metadata!Metadata_Table_Length,1)=SUBSTITUTE(C638,"rawdatafilename","original_count"),ROW(OFFSET(Metadata!$A$1,0,0,Metadata!Metadata_Table_Length,1))-1,"")),0),"")</f>
        <v/>
      </c>
      <c r="I638" t="str">
        <f t="array" aca="1" ref="I638" ca="1">IF(B638&lt;&gt;"",OFFSET(Metadata!$B$1,MIN(IF(OFFSET(Metadata!$A$1,0,0,Metadata!Metadata_Table_Length,1)=SUBSTITUTE(C638,"rawdatafilename","count"),ROW(OFFSET(Metadata!$A$1,0,0,Metadata!Metadata_Table_Length,1))-1,"")),0),"")</f>
        <v/>
      </c>
      <c r="J638" t="str">
        <f t="array" aca="1" ref="J638" ca="1">IF(AND(G638&lt;&gt;"",G638&lt;&gt;G637),MAX(IF(G$2:G$2001=G638,H$2:H$2001,"")),"")</f>
        <v/>
      </c>
      <c r="K638" t="str">
        <f t="array" aca="1" ref="K638" ca="1">IF(AND(G638&lt;&gt;"",G638&lt;&gt;G637),MAX(IF(G$2:G$2001=G638,I$2:I$2001,"")),"")</f>
        <v/>
      </c>
      <c r="L638" t="str">
        <f t="shared" ca="1" si="39"/>
        <v/>
      </c>
    </row>
    <row r="639" spans="2:12" x14ac:dyDescent="0.25">
      <c r="B639" t="str">
        <f t="shared" ca="1" si="37"/>
        <v/>
      </c>
      <c r="C639" t="str">
        <f t="shared" ca="1" si="36"/>
        <v/>
      </c>
      <c r="D639" s="156" t="str">
        <f t="array" aca="1" ref="D639" ca="1">IFERROR(IF(B639&lt;&gt;"",IF(OR(EXACT(OFFSET(Metadata!$A$1,0,0,Metadata!Metadata_Table_Length,1),C639)),1,""),""),"")</f>
        <v/>
      </c>
      <c r="E639" s="163" t="str">
        <f t="array" aca="1" ref="E639" ca="1">IF(B639&lt;&gt;"",IF(D639=1,OFFSET(Metadata!$B$1,MIN(IF(OFFSET(Metadata!$A$1,0,0,Metadata!Metadata_Table_Length,1)=C639,ROW(OFFSET(Metadata!$A$1,0,0,Metadata!Metadata_Table_Length,1))-1,"")),0),OFFSET(Metadata!$B$1,MIN(IF(OFFSET(Metadata!$A$1,0,0,Metadata!Metadata_Table_Length,1)=SUBSTITUTE(C639,"rawdatafilename","originalfilename"),ROW(OFFSET(Metadata!$A$1,0,0,Metadata!Metadata_Table_Length,1))-1,"")),0)),"")</f>
        <v/>
      </c>
      <c r="F639" t="str">
        <f t="shared" ca="1" si="38"/>
        <v/>
      </c>
      <c r="G639" t="str">
        <f t="array" aca="1" ref="G639" ca="1">IF(B639&lt;&gt;"",OFFSET(Metadata!$B$1,MIN(IF(OFFSET(Metadata!$A$1,0,0,Metadata!Metadata_Table_Length,1)=SUBSTITUTE(C639,"rawdatafilename","partnumber"),ROW(OFFSET(Metadata!$A$1,0,0,Metadata!Metadata_Table_Length,1))-1,"")),0),"")</f>
        <v/>
      </c>
      <c r="H639" t="str">
        <f t="array" aca="1" ref="H639" ca="1">IF(B639&lt;&gt;"",OFFSET(Metadata!$B$1,MIN(IF(OFFSET(Metadata!$A$1,0,0,Metadata!Metadata_Table_Length,1)=SUBSTITUTE(C639,"rawdatafilename","original_count"),ROW(OFFSET(Metadata!$A$1,0,0,Metadata!Metadata_Table_Length,1))-1,"")),0),"")</f>
        <v/>
      </c>
      <c r="I639" t="str">
        <f t="array" aca="1" ref="I639" ca="1">IF(B639&lt;&gt;"",OFFSET(Metadata!$B$1,MIN(IF(OFFSET(Metadata!$A$1,0,0,Metadata!Metadata_Table_Length,1)=SUBSTITUTE(C639,"rawdatafilename","count"),ROW(OFFSET(Metadata!$A$1,0,0,Metadata!Metadata_Table_Length,1))-1,"")),0),"")</f>
        <v/>
      </c>
      <c r="J639" t="str">
        <f t="array" aca="1" ref="J639" ca="1">IF(AND(G639&lt;&gt;"",G639&lt;&gt;G638),MAX(IF(G$2:G$2001=G639,H$2:H$2001,"")),"")</f>
        <v/>
      </c>
      <c r="K639" t="str">
        <f t="array" aca="1" ref="K639" ca="1">IF(AND(G639&lt;&gt;"",G639&lt;&gt;G638),MAX(IF(G$2:G$2001=G639,I$2:I$2001,"")),"")</f>
        <v/>
      </c>
      <c r="L639" t="str">
        <f t="shared" ca="1" si="39"/>
        <v/>
      </c>
    </row>
    <row r="640" spans="2:12" x14ac:dyDescent="0.25">
      <c r="B640" t="str">
        <f t="shared" ca="1" si="37"/>
        <v/>
      </c>
      <c r="C640" t="str">
        <f t="shared" ca="1" si="36"/>
        <v/>
      </c>
      <c r="D640" s="156" t="str">
        <f t="array" aca="1" ref="D640" ca="1">IFERROR(IF(B640&lt;&gt;"",IF(OR(EXACT(OFFSET(Metadata!$A$1,0,0,Metadata!Metadata_Table_Length,1),C640)),1,""),""),"")</f>
        <v/>
      </c>
      <c r="E640" s="163" t="str">
        <f t="array" aca="1" ref="E640" ca="1">IF(B640&lt;&gt;"",IF(D640=1,OFFSET(Metadata!$B$1,MIN(IF(OFFSET(Metadata!$A$1,0,0,Metadata!Metadata_Table_Length,1)=C640,ROW(OFFSET(Metadata!$A$1,0,0,Metadata!Metadata_Table_Length,1))-1,"")),0),OFFSET(Metadata!$B$1,MIN(IF(OFFSET(Metadata!$A$1,0,0,Metadata!Metadata_Table_Length,1)=SUBSTITUTE(C640,"rawdatafilename","originalfilename"),ROW(OFFSET(Metadata!$A$1,0,0,Metadata!Metadata_Table_Length,1))-1,"")),0)),"")</f>
        <v/>
      </c>
      <c r="F640" t="str">
        <f t="shared" ca="1" si="38"/>
        <v/>
      </c>
      <c r="G640" t="str">
        <f t="array" aca="1" ref="G640" ca="1">IF(B640&lt;&gt;"",OFFSET(Metadata!$B$1,MIN(IF(OFFSET(Metadata!$A$1,0,0,Metadata!Metadata_Table_Length,1)=SUBSTITUTE(C640,"rawdatafilename","partnumber"),ROW(OFFSET(Metadata!$A$1,0,0,Metadata!Metadata_Table_Length,1))-1,"")),0),"")</f>
        <v/>
      </c>
      <c r="H640" t="str">
        <f t="array" aca="1" ref="H640" ca="1">IF(B640&lt;&gt;"",OFFSET(Metadata!$B$1,MIN(IF(OFFSET(Metadata!$A$1,0,0,Metadata!Metadata_Table_Length,1)=SUBSTITUTE(C640,"rawdatafilename","original_count"),ROW(OFFSET(Metadata!$A$1,0,0,Metadata!Metadata_Table_Length,1))-1,"")),0),"")</f>
        <v/>
      </c>
      <c r="I640" t="str">
        <f t="array" aca="1" ref="I640" ca="1">IF(B640&lt;&gt;"",OFFSET(Metadata!$B$1,MIN(IF(OFFSET(Metadata!$A$1,0,0,Metadata!Metadata_Table_Length,1)=SUBSTITUTE(C640,"rawdatafilename","count"),ROW(OFFSET(Metadata!$A$1,0,0,Metadata!Metadata_Table_Length,1))-1,"")),0),"")</f>
        <v/>
      </c>
      <c r="J640" t="str">
        <f t="array" aca="1" ref="J640" ca="1">IF(AND(G640&lt;&gt;"",G640&lt;&gt;G639),MAX(IF(G$2:G$2001=G640,H$2:H$2001,"")),"")</f>
        <v/>
      </c>
      <c r="K640" t="str">
        <f t="array" aca="1" ref="K640" ca="1">IF(AND(G640&lt;&gt;"",G640&lt;&gt;G639),MAX(IF(G$2:G$2001=G640,I$2:I$2001,"")),"")</f>
        <v/>
      </c>
      <c r="L640" t="str">
        <f t="shared" ca="1" si="39"/>
        <v/>
      </c>
    </row>
    <row r="641" spans="2:12" x14ac:dyDescent="0.25">
      <c r="B641" t="str">
        <f t="shared" ca="1" si="37"/>
        <v/>
      </c>
      <c r="C641" t="str">
        <f t="shared" ca="1" si="36"/>
        <v/>
      </c>
      <c r="D641" s="156" t="str">
        <f t="array" aca="1" ref="D641" ca="1">IFERROR(IF(B641&lt;&gt;"",IF(OR(EXACT(OFFSET(Metadata!$A$1,0,0,Metadata!Metadata_Table_Length,1),C641)),1,""),""),"")</f>
        <v/>
      </c>
      <c r="E641" s="163" t="str">
        <f t="array" aca="1" ref="E641" ca="1">IF(B641&lt;&gt;"",IF(D641=1,OFFSET(Metadata!$B$1,MIN(IF(OFFSET(Metadata!$A$1,0,0,Metadata!Metadata_Table_Length,1)=C641,ROW(OFFSET(Metadata!$A$1,0,0,Metadata!Metadata_Table_Length,1))-1,"")),0),OFFSET(Metadata!$B$1,MIN(IF(OFFSET(Metadata!$A$1,0,0,Metadata!Metadata_Table_Length,1)=SUBSTITUTE(C641,"rawdatafilename","originalfilename"),ROW(OFFSET(Metadata!$A$1,0,0,Metadata!Metadata_Table_Length,1))-1,"")),0)),"")</f>
        <v/>
      </c>
      <c r="F641" t="str">
        <f t="shared" ca="1" si="38"/>
        <v/>
      </c>
      <c r="G641" t="str">
        <f t="array" aca="1" ref="G641" ca="1">IF(B641&lt;&gt;"",OFFSET(Metadata!$B$1,MIN(IF(OFFSET(Metadata!$A$1,0,0,Metadata!Metadata_Table_Length,1)=SUBSTITUTE(C641,"rawdatafilename","partnumber"),ROW(OFFSET(Metadata!$A$1,0,0,Metadata!Metadata_Table_Length,1))-1,"")),0),"")</f>
        <v/>
      </c>
      <c r="H641" t="str">
        <f t="array" aca="1" ref="H641" ca="1">IF(B641&lt;&gt;"",OFFSET(Metadata!$B$1,MIN(IF(OFFSET(Metadata!$A$1,0,0,Metadata!Metadata_Table_Length,1)=SUBSTITUTE(C641,"rawdatafilename","original_count"),ROW(OFFSET(Metadata!$A$1,0,0,Metadata!Metadata_Table_Length,1))-1,"")),0),"")</f>
        <v/>
      </c>
      <c r="I641" t="str">
        <f t="array" aca="1" ref="I641" ca="1">IF(B641&lt;&gt;"",OFFSET(Metadata!$B$1,MIN(IF(OFFSET(Metadata!$A$1,0,0,Metadata!Metadata_Table_Length,1)=SUBSTITUTE(C641,"rawdatafilename","count"),ROW(OFFSET(Metadata!$A$1,0,0,Metadata!Metadata_Table_Length,1))-1,"")),0),"")</f>
        <v/>
      </c>
      <c r="J641" t="str">
        <f t="array" aca="1" ref="J641" ca="1">IF(AND(G641&lt;&gt;"",G641&lt;&gt;G640),MAX(IF(G$2:G$2001=G641,H$2:H$2001,"")),"")</f>
        <v/>
      </c>
      <c r="K641" t="str">
        <f t="array" aca="1" ref="K641" ca="1">IF(AND(G641&lt;&gt;"",G641&lt;&gt;G640),MAX(IF(G$2:G$2001=G641,I$2:I$2001,"")),"")</f>
        <v/>
      </c>
      <c r="L641" t="str">
        <f t="shared" ca="1" si="39"/>
        <v/>
      </c>
    </row>
    <row r="642" spans="2:12" x14ac:dyDescent="0.25">
      <c r="B642" t="str">
        <f t="shared" ca="1" si="37"/>
        <v/>
      </c>
      <c r="C642" t="str">
        <f t="shared" ref="C642:C705" ca="1" si="40">IF(B642&lt;&gt;"",CONCATENATE("RESULTS_SEARCH_",B642,"_PARAMETERS_PEAKLIST_rawdatafilename"),"")</f>
        <v/>
      </c>
      <c r="D642" s="156" t="str">
        <f t="array" aca="1" ref="D642" ca="1">IFERROR(IF(B642&lt;&gt;"",IF(OR(EXACT(OFFSET(Metadata!$A$1,0,0,Metadata!Metadata_Table_Length,1),C642)),1,""),""),"")</f>
        <v/>
      </c>
      <c r="E642" s="163" t="str">
        <f t="array" aca="1" ref="E642" ca="1">IF(B642&lt;&gt;"",IF(D642=1,OFFSET(Metadata!$B$1,MIN(IF(OFFSET(Metadata!$A$1,0,0,Metadata!Metadata_Table_Length,1)=C642,ROW(OFFSET(Metadata!$A$1,0,0,Metadata!Metadata_Table_Length,1))-1,"")),0),OFFSET(Metadata!$B$1,MIN(IF(OFFSET(Metadata!$A$1,0,0,Metadata!Metadata_Table_Length,1)=SUBSTITUTE(C642,"rawdatafilename","originalfilename"),ROW(OFFSET(Metadata!$A$1,0,0,Metadata!Metadata_Table_Length,1))-1,"")),0)),"")</f>
        <v/>
      </c>
      <c r="F642" t="str">
        <f t="shared" ca="1" si="38"/>
        <v/>
      </c>
      <c r="G642" t="str">
        <f t="array" aca="1" ref="G642" ca="1">IF(B642&lt;&gt;"",OFFSET(Metadata!$B$1,MIN(IF(OFFSET(Metadata!$A$1,0,0,Metadata!Metadata_Table_Length,1)=SUBSTITUTE(C642,"rawdatafilename","partnumber"),ROW(OFFSET(Metadata!$A$1,0,0,Metadata!Metadata_Table_Length,1))-1,"")),0),"")</f>
        <v/>
      </c>
      <c r="H642" t="str">
        <f t="array" aca="1" ref="H642" ca="1">IF(B642&lt;&gt;"",OFFSET(Metadata!$B$1,MIN(IF(OFFSET(Metadata!$A$1,0,0,Metadata!Metadata_Table_Length,1)=SUBSTITUTE(C642,"rawdatafilename","original_count"),ROW(OFFSET(Metadata!$A$1,0,0,Metadata!Metadata_Table_Length,1))-1,"")),0),"")</f>
        <v/>
      </c>
      <c r="I642" t="str">
        <f t="array" aca="1" ref="I642" ca="1">IF(B642&lt;&gt;"",OFFSET(Metadata!$B$1,MIN(IF(OFFSET(Metadata!$A$1,0,0,Metadata!Metadata_Table_Length,1)=SUBSTITUTE(C642,"rawdatafilename","count"),ROW(OFFSET(Metadata!$A$1,0,0,Metadata!Metadata_Table_Length,1))-1,"")),0),"")</f>
        <v/>
      </c>
      <c r="J642" t="str">
        <f t="array" aca="1" ref="J642" ca="1">IF(AND(G642&lt;&gt;"",G642&lt;&gt;G641),MAX(IF(G$2:G$2001=G642,H$2:H$2001,"")),"")</f>
        <v/>
      </c>
      <c r="K642" t="str">
        <f t="array" aca="1" ref="K642" ca="1">IF(AND(G642&lt;&gt;"",G642&lt;&gt;G641),MAX(IF(G$2:G$2001=G642,I$2:I$2001,"")),"")</f>
        <v/>
      </c>
      <c r="L642" t="str">
        <f t="shared" ca="1" si="39"/>
        <v/>
      </c>
    </row>
    <row r="643" spans="2:12" x14ac:dyDescent="0.25">
      <c r="B643" t="str">
        <f t="shared" ref="B643:B706" ca="1" si="41">IF(B642&lt;&gt;"",IF(B642+1&lt;=$A$9,B642+1,""),"")</f>
        <v/>
      </c>
      <c r="C643" t="str">
        <f t="shared" ca="1" si="40"/>
        <v/>
      </c>
      <c r="D643" s="156" t="str">
        <f t="array" aca="1" ref="D643" ca="1">IFERROR(IF(B643&lt;&gt;"",IF(OR(EXACT(OFFSET(Metadata!$A$1,0,0,Metadata!Metadata_Table_Length,1),C643)),1,""),""),"")</f>
        <v/>
      </c>
      <c r="E643" s="163" t="str">
        <f t="array" aca="1" ref="E643" ca="1">IF(B643&lt;&gt;"",IF(D643=1,OFFSET(Metadata!$B$1,MIN(IF(OFFSET(Metadata!$A$1,0,0,Metadata!Metadata_Table_Length,1)=C643,ROW(OFFSET(Metadata!$A$1,0,0,Metadata!Metadata_Table_Length,1))-1,"")),0),OFFSET(Metadata!$B$1,MIN(IF(OFFSET(Metadata!$A$1,0,0,Metadata!Metadata_Table_Length,1)=SUBSTITUTE(C643,"rawdatafilename","originalfilename"),ROW(OFFSET(Metadata!$A$1,0,0,Metadata!Metadata_Table_Length,1))-1,"")),0)),"")</f>
        <v/>
      </c>
      <c r="F643" t="str">
        <f t="shared" ref="F643:F706" ca="1" si="42">IF(F642&lt;&gt;"",IF(E643&lt;&gt;"",IF(E643&lt;&gt;E642,F642+1,F642),""),"")</f>
        <v/>
      </c>
      <c r="G643" t="str">
        <f t="array" aca="1" ref="G643" ca="1">IF(B643&lt;&gt;"",OFFSET(Metadata!$B$1,MIN(IF(OFFSET(Metadata!$A$1,0,0,Metadata!Metadata_Table_Length,1)=SUBSTITUTE(C643,"rawdatafilename","partnumber"),ROW(OFFSET(Metadata!$A$1,0,0,Metadata!Metadata_Table_Length,1))-1,"")),0),"")</f>
        <v/>
      </c>
      <c r="H643" t="str">
        <f t="array" aca="1" ref="H643" ca="1">IF(B643&lt;&gt;"",OFFSET(Metadata!$B$1,MIN(IF(OFFSET(Metadata!$A$1,0,0,Metadata!Metadata_Table_Length,1)=SUBSTITUTE(C643,"rawdatafilename","original_count"),ROW(OFFSET(Metadata!$A$1,0,0,Metadata!Metadata_Table_Length,1))-1,"")),0),"")</f>
        <v/>
      </c>
      <c r="I643" t="str">
        <f t="array" aca="1" ref="I643" ca="1">IF(B643&lt;&gt;"",OFFSET(Metadata!$B$1,MIN(IF(OFFSET(Metadata!$A$1,0,0,Metadata!Metadata_Table_Length,1)=SUBSTITUTE(C643,"rawdatafilename","count"),ROW(OFFSET(Metadata!$A$1,0,0,Metadata!Metadata_Table_Length,1))-1,"")),0),"")</f>
        <v/>
      </c>
      <c r="J643" t="str">
        <f t="array" aca="1" ref="J643" ca="1">IF(AND(G643&lt;&gt;"",G643&lt;&gt;G642),MAX(IF(G$2:G$2001=G643,H$2:H$2001,"")),"")</f>
        <v/>
      </c>
      <c r="K643" t="str">
        <f t="array" aca="1" ref="K643" ca="1">IF(AND(G643&lt;&gt;"",G643&lt;&gt;G642),MAX(IF(G$2:G$2001=G643,I$2:I$2001,"")),"")</f>
        <v/>
      </c>
      <c r="L643" t="str">
        <f t="shared" ref="L643:L706" ca="1" si="43">IF(F643&lt;&gt;"",IF(F643&lt;&gt;F642,F643,""),"")</f>
        <v/>
      </c>
    </row>
    <row r="644" spans="2:12" x14ac:dyDescent="0.25">
      <c r="B644" t="str">
        <f t="shared" ca="1" si="41"/>
        <v/>
      </c>
      <c r="C644" t="str">
        <f t="shared" ca="1" si="40"/>
        <v/>
      </c>
      <c r="D644" s="156" t="str">
        <f t="array" aca="1" ref="D644" ca="1">IFERROR(IF(B644&lt;&gt;"",IF(OR(EXACT(OFFSET(Metadata!$A$1,0,0,Metadata!Metadata_Table_Length,1),C644)),1,""),""),"")</f>
        <v/>
      </c>
      <c r="E644" s="163" t="str">
        <f t="array" aca="1" ref="E644" ca="1">IF(B644&lt;&gt;"",IF(D644=1,OFFSET(Metadata!$B$1,MIN(IF(OFFSET(Metadata!$A$1,0,0,Metadata!Metadata_Table_Length,1)=C644,ROW(OFFSET(Metadata!$A$1,0,0,Metadata!Metadata_Table_Length,1))-1,"")),0),OFFSET(Metadata!$B$1,MIN(IF(OFFSET(Metadata!$A$1,0,0,Metadata!Metadata_Table_Length,1)=SUBSTITUTE(C644,"rawdatafilename","originalfilename"),ROW(OFFSET(Metadata!$A$1,0,0,Metadata!Metadata_Table_Length,1))-1,"")),0)),"")</f>
        <v/>
      </c>
      <c r="F644" t="str">
        <f t="shared" ca="1" si="42"/>
        <v/>
      </c>
      <c r="G644" t="str">
        <f t="array" aca="1" ref="G644" ca="1">IF(B644&lt;&gt;"",OFFSET(Metadata!$B$1,MIN(IF(OFFSET(Metadata!$A$1,0,0,Metadata!Metadata_Table_Length,1)=SUBSTITUTE(C644,"rawdatafilename","partnumber"),ROW(OFFSET(Metadata!$A$1,0,0,Metadata!Metadata_Table_Length,1))-1,"")),0),"")</f>
        <v/>
      </c>
      <c r="H644" t="str">
        <f t="array" aca="1" ref="H644" ca="1">IF(B644&lt;&gt;"",OFFSET(Metadata!$B$1,MIN(IF(OFFSET(Metadata!$A$1,0,0,Metadata!Metadata_Table_Length,1)=SUBSTITUTE(C644,"rawdatafilename","original_count"),ROW(OFFSET(Metadata!$A$1,0,0,Metadata!Metadata_Table_Length,1))-1,"")),0),"")</f>
        <v/>
      </c>
      <c r="I644" t="str">
        <f t="array" aca="1" ref="I644" ca="1">IF(B644&lt;&gt;"",OFFSET(Metadata!$B$1,MIN(IF(OFFSET(Metadata!$A$1,0,0,Metadata!Metadata_Table_Length,1)=SUBSTITUTE(C644,"rawdatafilename","count"),ROW(OFFSET(Metadata!$A$1,0,0,Metadata!Metadata_Table_Length,1))-1,"")),0),"")</f>
        <v/>
      </c>
      <c r="J644" t="str">
        <f t="array" aca="1" ref="J644" ca="1">IF(AND(G644&lt;&gt;"",G644&lt;&gt;G643),MAX(IF(G$2:G$2001=G644,H$2:H$2001,"")),"")</f>
        <v/>
      </c>
      <c r="K644" t="str">
        <f t="array" aca="1" ref="K644" ca="1">IF(AND(G644&lt;&gt;"",G644&lt;&gt;G643),MAX(IF(G$2:G$2001=G644,I$2:I$2001,"")),"")</f>
        <v/>
      </c>
      <c r="L644" t="str">
        <f t="shared" ca="1" si="43"/>
        <v/>
      </c>
    </row>
    <row r="645" spans="2:12" x14ac:dyDescent="0.25">
      <c r="B645" t="str">
        <f t="shared" ca="1" si="41"/>
        <v/>
      </c>
      <c r="C645" t="str">
        <f t="shared" ca="1" si="40"/>
        <v/>
      </c>
      <c r="D645" s="156" t="str">
        <f t="array" aca="1" ref="D645" ca="1">IFERROR(IF(B645&lt;&gt;"",IF(OR(EXACT(OFFSET(Metadata!$A$1,0,0,Metadata!Metadata_Table_Length,1),C645)),1,""),""),"")</f>
        <v/>
      </c>
      <c r="E645" s="163" t="str">
        <f t="array" aca="1" ref="E645" ca="1">IF(B645&lt;&gt;"",IF(D645=1,OFFSET(Metadata!$B$1,MIN(IF(OFFSET(Metadata!$A$1,0,0,Metadata!Metadata_Table_Length,1)=C645,ROW(OFFSET(Metadata!$A$1,0,0,Metadata!Metadata_Table_Length,1))-1,"")),0),OFFSET(Metadata!$B$1,MIN(IF(OFFSET(Metadata!$A$1,0,0,Metadata!Metadata_Table_Length,1)=SUBSTITUTE(C645,"rawdatafilename","originalfilename"),ROW(OFFSET(Metadata!$A$1,0,0,Metadata!Metadata_Table_Length,1))-1,"")),0)),"")</f>
        <v/>
      </c>
      <c r="F645" t="str">
        <f t="shared" ca="1" si="42"/>
        <v/>
      </c>
      <c r="G645" t="str">
        <f t="array" aca="1" ref="G645" ca="1">IF(B645&lt;&gt;"",OFFSET(Metadata!$B$1,MIN(IF(OFFSET(Metadata!$A$1,0,0,Metadata!Metadata_Table_Length,1)=SUBSTITUTE(C645,"rawdatafilename","partnumber"),ROW(OFFSET(Metadata!$A$1,0,0,Metadata!Metadata_Table_Length,1))-1,"")),0),"")</f>
        <v/>
      </c>
      <c r="H645" t="str">
        <f t="array" aca="1" ref="H645" ca="1">IF(B645&lt;&gt;"",OFFSET(Metadata!$B$1,MIN(IF(OFFSET(Metadata!$A$1,0,0,Metadata!Metadata_Table_Length,1)=SUBSTITUTE(C645,"rawdatafilename","original_count"),ROW(OFFSET(Metadata!$A$1,0,0,Metadata!Metadata_Table_Length,1))-1,"")),0),"")</f>
        <v/>
      </c>
      <c r="I645" t="str">
        <f t="array" aca="1" ref="I645" ca="1">IF(B645&lt;&gt;"",OFFSET(Metadata!$B$1,MIN(IF(OFFSET(Metadata!$A$1,0,0,Metadata!Metadata_Table_Length,1)=SUBSTITUTE(C645,"rawdatafilename","count"),ROW(OFFSET(Metadata!$A$1,0,0,Metadata!Metadata_Table_Length,1))-1,"")),0),"")</f>
        <v/>
      </c>
      <c r="J645" t="str">
        <f t="array" aca="1" ref="J645" ca="1">IF(AND(G645&lt;&gt;"",G645&lt;&gt;G644),MAX(IF(G$2:G$2001=G645,H$2:H$2001,"")),"")</f>
        <v/>
      </c>
      <c r="K645" t="str">
        <f t="array" aca="1" ref="K645" ca="1">IF(AND(G645&lt;&gt;"",G645&lt;&gt;G644),MAX(IF(G$2:G$2001=G645,I$2:I$2001,"")),"")</f>
        <v/>
      </c>
      <c r="L645" t="str">
        <f t="shared" ca="1" si="43"/>
        <v/>
      </c>
    </row>
    <row r="646" spans="2:12" x14ac:dyDescent="0.25">
      <c r="B646" t="str">
        <f t="shared" ca="1" si="41"/>
        <v/>
      </c>
      <c r="C646" t="str">
        <f t="shared" ca="1" si="40"/>
        <v/>
      </c>
      <c r="D646" s="156" t="str">
        <f t="array" aca="1" ref="D646" ca="1">IFERROR(IF(B646&lt;&gt;"",IF(OR(EXACT(OFFSET(Metadata!$A$1,0,0,Metadata!Metadata_Table_Length,1),C646)),1,""),""),"")</f>
        <v/>
      </c>
      <c r="E646" s="163" t="str">
        <f t="array" aca="1" ref="E646" ca="1">IF(B646&lt;&gt;"",IF(D646=1,OFFSET(Metadata!$B$1,MIN(IF(OFFSET(Metadata!$A$1,0,0,Metadata!Metadata_Table_Length,1)=C646,ROW(OFFSET(Metadata!$A$1,0,0,Metadata!Metadata_Table_Length,1))-1,"")),0),OFFSET(Metadata!$B$1,MIN(IF(OFFSET(Metadata!$A$1,0,0,Metadata!Metadata_Table_Length,1)=SUBSTITUTE(C646,"rawdatafilename","originalfilename"),ROW(OFFSET(Metadata!$A$1,0,0,Metadata!Metadata_Table_Length,1))-1,"")),0)),"")</f>
        <v/>
      </c>
      <c r="F646" t="str">
        <f t="shared" ca="1" si="42"/>
        <v/>
      </c>
      <c r="G646" t="str">
        <f t="array" aca="1" ref="G646" ca="1">IF(B646&lt;&gt;"",OFFSET(Metadata!$B$1,MIN(IF(OFFSET(Metadata!$A$1,0,0,Metadata!Metadata_Table_Length,1)=SUBSTITUTE(C646,"rawdatafilename","partnumber"),ROW(OFFSET(Metadata!$A$1,0,0,Metadata!Metadata_Table_Length,1))-1,"")),0),"")</f>
        <v/>
      </c>
      <c r="H646" t="str">
        <f t="array" aca="1" ref="H646" ca="1">IF(B646&lt;&gt;"",OFFSET(Metadata!$B$1,MIN(IF(OFFSET(Metadata!$A$1,0,0,Metadata!Metadata_Table_Length,1)=SUBSTITUTE(C646,"rawdatafilename","original_count"),ROW(OFFSET(Metadata!$A$1,0,0,Metadata!Metadata_Table_Length,1))-1,"")),0),"")</f>
        <v/>
      </c>
      <c r="I646" t="str">
        <f t="array" aca="1" ref="I646" ca="1">IF(B646&lt;&gt;"",OFFSET(Metadata!$B$1,MIN(IF(OFFSET(Metadata!$A$1,0,0,Metadata!Metadata_Table_Length,1)=SUBSTITUTE(C646,"rawdatafilename","count"),ROW(OFFSET(Metadata!$A$1,0,0,Metadata!Metadata_Table_Length,1))-1,"")),0),"")</f>
        <v/>
      </c>
      <c r="J646" t="str">
        <f t="array" aca="1" ref="J646" ca="1">IF(AND(G646&lt;&gt;"",G646&lt;&gt;G645),MAX(IF(G$2:G$2001=G646,H$2:H$2001,"")),"")</f>
        <v/>
      </c>
      <c r="K646" t="str">
        <f t="array" aca="1" ref="K646" ca="1">IF(AND(G646&lt;&gt;"",G646&lt;&gt;G645),MAX(IF(G$2:G$2001=G646,I$2:I$2001,"")),"")</f>
        <v/>
      </c>
      <c r="L646" t="str">
        <f t="shared" ca="1" si="43"/>
        <v/>
      </c>
    </row>
    <row r="647" spans="2:12" x14ac:dyDescent="0.25">
      <c r="B647" t="str">
        <f t="shared" ca="1" si="41"/>
        <v/>
      </c>
      <c r="C647" t="str">
        <f t="shared" ca="1" si="40"/>
        <v/>
      </c>
      <c r="D647" s="156" t="str">
        <f t="array" aca="1" ref="D647" ca="1">IFERROR(IF(B647&lt;&gt;"",IF(OR(EXACT(OFFSET(Metadata!$A$1,0,0,Metadata!Metadata_Table_Length,1),C647)),1,""),""),"")</f>
        <v/>
      </c>
      <c r="E647" s="163" t="str">
        <f t="array" aca="1" ref="E647" ca="1">IF(B647&lt;&gt;"",IF(D647=1,OFFSET(Metadata!$B$1,MIN(IF(OFFSET(Metadata!$A$1,0,0,Metadata!Metadata_Table_Length,1)=C647,ROW(OFFSET(Metadata!$A$1,0,0,Metadata!Metadata_Table_Length,1))-1,"")),0),OFFSET(Metadata!$B$1,MIN(IF(OFFSET(Metadata!$A$1,0,0,Metadata!Metadata_Table_Length,1)=SUBSTITUTE(C647,"rawdatafilename","originalfilename"),ROW(OFFSET(Metadata!$A$1,0,0,Metadata!Metadata_Table_Length,1))-1,"")),0)),"")</f>
        <v/>
      </c>
      <c r="F647" t="str">
        <f t="shared" ca="1" si="42"/>
        <v/>
      </c>
      <c r="G647" t="str">
        <f t="array" aca="1" ref="G647" ca="1">IF(B647&lt;&gt;"",OFFSET(Metadata!$B$1,MIN(IF(OFFSET(Metadata!$A$1,0,0,Metadata!Metadata_Table_Length,1)=SUBSTITUTE(C647,"rawdatafilename","partnumber"),ROW(OFFSET(Metadata!$A$1,0,0,Metadata!Metadata_Table_Length,1))-1,"")),0),"")</f>
        <v/>
      </c>
      <c r="H647" t="str">
        <f t="array" aca="1" ref="H647" ca="1">IF(B647&lt;&gt;"",OFFSET(Metadata!$B$1,MIN(IF(OFFSET(Metadata!$A$1,0,0,Metadata!Metadata_Table_Length,1)=SUBSTITUTE(C647,"rawdatafilename","original_count"),ROW(OFFSET(Metadata!$A$1,0,0,Metadata!Metadata_Table_Length,1))-1,"")),0),"")</f>
        <v/>
      </c>
      <c r="I647" t="str">
        <f t="array" aca="1" ref="I647" ca="1">IF(B647&lt;&gt;"",OFFSET(Metadata!$B$1,MIN(IF(OFFSET(Metadata!$A$1,0,0,Metadata!Metadata_Table_Length,1)=SUBSTITUTE(C647,"rawdatafilename","count"),ROW(OFFSET(Metadata!$A$1,0,0,Metadata!Metadata_Table_Length,1))-1,"")),0),"")</f>
        <v/>
      </c>
      <c r="J647" t="str">
        <f t="array" aca="1" ref="J647" ca="1">IF(AND(G647&lt;&gt;"",G647&lt;&gt;G646),MAX(IF(G$2:G$2001=G647,H$2:H$2001,"")),"")</f>
        <v/>
      </c>
      <c r="K647" t="str">
        <f t="array" aca="1" ref="K647" ca="1">IF(AND(G647&lt;&gt;"",G647&lt;&gt;G646),MAX(IF(G$2:G$2001=G647,I$2:I$2001,"")),"")</f>
        <v/>
      </c>
      <c r="L647" t="str">
        <f t="shared" ca="1" si="43"/>
        <v/>
      </c>
    </row>
    <row r="648" spans="2:12" x14ac:dyDescent="0.25">
      <c r="B648" t="str">
        <f t="shared" ca="1" si="41"/>
        <v/>
      </c>
      <c r="C648" t="str">
        <f t="shared" ca="1" si="40"/>
        <v/>
      </c>
      <c r="D648" s="156" t="str">
        <f t="array" aca="1" ref="D648" ca="1">IFERROR(IF(B648&lt;&gt;"",IF(OR(EXACT(OFFSET(Metadata!$A$1,0,0,Metadata!Metadata_Table_Length,1),C648)),1,""),""),"")</f>
        <v/>
      </c>
      <c r="E648" s="163" t="str">
        <f t="array" aca="1" ref="E648" ca="1">IF(B648&lt;&gt;"",IF(D648=1,OFFSET(Metadata!$B$1,MIN(IF(OFFSET(Metadata!$A$1,0,0,Metadata!Metadata_Table_Length,1)=C648,ROW(OFFSET(Metadata!$A$1,0,0,Metadata!Metadata_Table_Length,1))-1,"")),0),OFFSET(Metadata!$B$1,MIN(IF(OFFSET(Metadata!$A$1,0,0,Metadata!Metadata_Table_Length,1)=SUBSTITUTE(C648,"rawdatafilename","originalfilename"),ROW(OFFSET(Metadata!$A$1,0,0,Metadata!Metadata_Table_Length,1))-1,"")),0)),"")</f>
        <v/>
      </c>
      <c r="F648" t="str">
        <f t="shared" ca="1" si="42"/>
        <v/>
      </c>
      <c r="G648" t="str">
        <f t="array" aca="1" ref="G648" ca="1">IF(B648&lt;&gt;"",OFFSET(Metadata!$B$1,MIN(IF(OFFSET(Metadata!$A$1,0,0,Metadata!Metadata_Table_Length,1)=SUBSTITUTE(C648,"rawdatafilename","partnumber"),ROW(OFFSET(Metadata!$A$1,0,0,Metadata!Metadata_Table_Length,1))-1,"")),0),"")</f>
        <v/>
      </c>
      <c r="H648" t="str">
        <f t="array" aca="1" ref="H648" ca="1">IF(B648&lt;&gt;"",OFFSET(Metadata!$B$1,MIN(IF(OFFSET(Metadata!$A$1,0,0,Metadata!Metadata_Table_Length,1)=SUBSTITUTE(C648,"rawdatafilename","original_count"),ROW(OFFSET(Metadata!$A$1,0,0,Metadata!Metadata_Table_Length,1))-1,"")),0),"")</f>
        <v/>
      </c>
      <c r="I648" t="str">
        <f t="array" aca="1" ref="I648" ca="1">IF(B648&lt;&gt;"",OFFSET(Metadata!$B$1,MIN(IF(OFFSET(Metadata!$A$1,0,0,Metadata!Metadata_Table_Length,1)=SUBSTITUTE(C648,"rawdatafilename","count"),ROW(OFFSET(Metadata!$A$1,0,0,Metadata!Metadata_Table_Length,1))-1,"")),0),"")</f>
        <v/>
      </c>
      <c r="J648" t="str">
        <f t="array" aca="1" ref="J648" ca="1">IF(AND(G648&lt;&gt;"",G648&lt;&gt;G647),MAX(IF(G$2:G$2001=G648,H$2:H$2001,"")),"")</f>
        <v/>
      </c>
      <c r="K648" t="str">
        <f t="array" aca="1" ref="K648" ca="1">IF(AND(G648&lt;&gt;"",G648&lt;&gt;G647),MAX(IF(G$2:G$2001=G648,I$2:I$2001,"")),"")</f>
        <v/>
      </c>
      <c r="L648" t="str">
        <f t="shared" ca="1" si="43"/>
        <v/>
      </c>
    </row>
    <row r="649" spans="2:12" x14ac:dyDescent="0.25">
      <c r="B649" t="str">
        <f t="shared" ca="1" si="41"/>
        <v/>
      </c>
      <c r="C649" t="str">
        <f t="shared" ca="1" si="40"/>
        <v/>
      </c>
      <c r="D649" s="156" t="str">
        <f t="array" aca="1" ref="D649" ca="1">IFERROR(IF(B649&lt;&gt;"",IF(OR(EXACT(OFFSET(Metadata!$A$1,0,0,Metadata!Metadata_Table_Length,1),C649)),1,""),""),"")</f>
        <v/>
      </c>
      <c r="E649" s="163" t="str">
        <f t="array" aca="1" ref="E649" ca="1">IF(B649&lt;&gt;"",IF(D649=1,OFFSET(Metadata!$B$1,MIN(IF(OFFSET(Metadata!$A$1,0,0,Metadata!Metadata_Table_Length,1)=C649,ROW(OFFSET(Metadata!$A$1,0,0,Metadata!Metadata_Table_Length,1))-1,"")),0),OFFSET(Metadata!$B$1,MIN(IF(OFFSET(Metadata!$A$1,0,0,Metadata!Metadata_Table_Length,1)=SUBSTITUTE(C649,"rawdatafilename","originalfilename"),ROW(OFFSET(Metadata!$A$1,0,0,Metadata!Metadata_Table_Length,1))-1,"")),0)),"")</f>
        <v/>
      </c>
      <c r="F649" t="str">
        <f t="shared" ca="1" si="42"/>
        <v/>
      </c>
      <c r="G649" t="str">
        <f t="array" aca="1" ref="G649" ca="1">IF(B649&lt;&gt;"",OFFSET(Metadata!$B$1,MIN(IF(OFFSET(Metadata!$A$1,0,0,Metadata!Metadata_Table_Length,1)=SUBSTITUTE(C649,"rawdatafilename","partnumber"),ROW(OFFSET(Metadata!$A$1,0,0,Metadata!Metadata_Table_Length,1))-1,"")),0),"")</f>
        <v/>
      </c>
      <c r="H649" t="str">
        <f t="array" aca="1" ref="H649" ca="1">IF(B649&lt;&gt;"",OFFSET(Metadata!$B$1,MIN(IF(OFFSET(Metadata!$A$1,0,0,Metadata!Metadata_Table_Length,1)=SUBSTITUTE(C649,"rawdatafilename","original_count"),ROW(OFFSET(Metadata!$A$1,0,0,Metadata!Metadata_Table_Length,1))-1,"")),0),"")</f>
        <v/>
      </c>
      <c r="I649" t="str">
        <f t="array" aca="1" ref="I649" ca="1">IF(B649&lt;&gt;"",OFFSET(Metadata!$B$1,MIN(IF(OFFSET(Metadata!$A$1,0,0,Metadata!Metadata_Table_Length,1)=SUBSTITUTE(C649,"rawdatafilename","count"),ROW(OFFSET(Metadata!$A$1,0,0,Metadata!Metadata_Table_Length,1))-1,"")),0),"")</f>
        <v/>
      </c>
      <c r="J649" t="str">
        <f t="array" aca="1" ref="J649" ca="1">IF(AND(G649&lt;&gt;"",G649&lt;&gt;G648),MAX(IF(G$2:G$2001=G649,H$2:H$2001,"")),"")</f>
        <v/>
      </c>
      <c r="K649" t="str">
        <f t="array" aca="1" ref="K649" ca="1">IF(AND(G649&lt;&gt;"",G649&lt;&gt;G648),MAX(IF(G$2:G$2001=G649,I$2:I$2001,"")),"")</f>
        <v/>
      </c>
      <c r="L649" t="str">
        <f t="shared" ca="1" si="43"/>
        <v/>
      </c>
    </row>
    <row r="650" spans="2:12" x14ac:dyDescent="0.25">
      <c r="B650" t="str">
        <f t="shared" ca="1" si="41"/>
        <v/>
      </c>
      <c r="C650" t="str">
        <f t="shared" ca="1" si="40"/>
        <v/>
      </c>
      <c r="D650" s="156" t="str">
        <f t="array" aca="1" ref="D650" ca="1">IFERROR(IF(B650&lt;&gt;"",IF(OR(EXACT(OFFSET(Metadata!$A$1,0,0,Metadata!Metadata_Table_Length,1),C650)),1,""),""),"")</f>
        <v/>
      </c>
      <c r="E650" s="163" t="str">
        <f t="array" aca="1" ref="E650" ca="1">IF(B650&lt;&gt;"",IF(D650=1,OFFSET(Metadata!$B$1,MIN(IF(OFFSET(Metadata!$A$1,0,0,Metadata!Metadata_Table_Length,1)=C650,ROW(OFFSET(Metadata!$A$1,0,0,Metadata!Metadata_Table_Length,1))-1,"")),0),OFFSET(Metadata!$B$1,MIN(IF(OFFSET(Metadata!$A$1,0,0,Metadata!Metadata_Table_Length,1)=SUBSTITUTE(C650,"rawdatafilename","originalfilename"),ROW(OFFSET(Metadata!$A$1,0,0,Metadata!Metadata_Table_Length,1))-1,"")),0)),"")</f>
        <v/>
      </c>
      <c r="F650" t="str">
        <f t="shared" ca="1" si="42"/>
        <v/>
      </c>
      <c r="G650" t="str">
        <f t="array" aca="1" ref="G650" ca="1">IF(B650&lt;&gt;"",OFFSET(Metadata!$B$1,MIN(IF(OFFSET(Metadata!$A$1,0,0,Metadata!Metadata_Table_Length,1)=SUBSTITUTE(C650,"rawdatafilename","partnumber"),ROW(OFFSET(Metadata!$A$1,0,0,Metadata!Metadata_Table_Length,1))-1,"")),0),"")</f>
        <v/>
      </c>
      <c r="H650" t="str">
        <f t="array" aca="1" ref="H650" ca="1">IF(B650&lt;&gt;"",OFFSET(Metadata!$B$1,MIN(IF(OFFSET(Metadata!$A$1,0,0,Metadata!Metadata_Table_Length,1)=SUBSTITUTE(C650,"rawdatafilename","original_count"),ROW(OFFSET(Metadata!$A$1,0,0,Metadata!Metadata_Table_Length,1))-1,"")),0),"")</f>
        <v/>
      </c>
      <c r="I650" t="str">
        <f t="array" aca="1" ref="I650" ca="1">IF(B650&lt;&gt;"",OFFSET(Metadata!$B$1,MIN(IF(OFFSET(Metadata!$A$1,0,0,Metadata!Metadata_Table_Length,1)=SUBSTITUTE(C650,"rawdatafilename","count"),ROW(OFFSET(Metadata!$A$1,0,0,Metadata!Metadata_Table_Length,1))-1,"")),0),"")</f>
        <v/>
      </c>
      <c r="J650" t="str">
        <f t="array" aca="1" ref="J650" ca="1">IF(AND(G650&lt;&gt;"",G650&lt;&gt;G649),MAX(IF(G$2:G$2001=G650,H$2:H$2001,"")),"")</f>
        <v/>
      </c>
      <c r="K650" t="str">
        <f t="array" aca="1" ref="K650" ca="1">IF(AND(G650&lt;&gt;"",G650&lt;&gt;G649),MAX(IF(G$2:G$2001=G650,I$2:I$2001,"")),"")</f>
        <v/>
      </c>
      <c r="L650" t="str">
        <f t="shared" ca="1" si="43"/>
        <v/>
      </c>
    </row>
    <row r="651" spans="2:12" x14ac:dyDescent="0.25">
      <c r="B651" t="str">
        <f t="shared" ca="1" si="41"/>
        <v/>
      </c>
      <c r="C651" t="str">
        <f t="shared" ca="1" si="40"/>
        <v/>
      </c>
      <c r="D651" s="156" t="str">
        <f t="array" aca="1" ref="D651" ca="1">IFERROR(IF(B651&lt;&gt;"",IF(OR(EXACT(OFFSET(Metadata!$A$1,0,0,Metadata!Metadata_Table_Length,1),C651)),1,""),""),"")</f>
        <v/>
      </c>
      <c r="E651" s="163" t="str">
        <f t="array" aca="1" ref="E651" ca="1">IF(B651&lt;&gt;"",IF(D651=1,OFFSET(Metadata!$B$1,MIN(IF(OFFSET(Metadata!$A$1,0,0,Metadata!Metadata_Table_Length,1)=C651,ROW(OFFSET(Metadata!$A$1,0,0,Metadata!Metadata_Table_Length,1))-1,"")),0),OFFSET(Metadata!$B$1,MIN(IF(OFFSET(Metadata!$A$1,0,0,Metadata!Metadata_Table_Length,1)=SUBSTITUTE(C651,"rawdatafilename","originalfilename"),ROW(OFFSET(Metadata!$A$1,0,0,Metadata!Metadata_Table_Length,1))-1,"")),0)),"")</f>
        <v/>
      </c>
      <c r="F651" t="str">
        <f t="shared" ca="1" si="42"/>
        <v/>
      </c>
      <c r="G651" t="str">
        <f t="array" aca="1" ref="G651" ca="1">IF(B651&lt;&gt;"",OFFSET(Metadata!$B$1,MIN(IF(OFFSET(Metadata!$A$1,0,0,Metadata!Metadata_Table_Length,1)=SUBSTITUTE(C651,"rawdatafilename","partnumber"),ROW(OFFSET(Metadata!$A$1,0,0,Metadata!Metadata_Table_Length,1))-1,"")),0),"")</f>
        <v/>
      </c>
      <c r="H651" t="str">
        <f t="array" aca="1" ref="H651" ca="1">IF(B651&lt;&gt;"",OFFSET(Metadata!$B$1,MIN(IF(OFFSET(Metadata!$A$1,0,0,Metadata!Metadata_Table_Length,1)=SUBSTITUTE(C651,"rawdatafilename","original_count"),ROW(OFFSET(Metadata!$A$1,0,0,Metadata!Metadata_Table_Length,1))-1,"")),0),"")</f>
        <v/>
      </c>
      <c r="I651" t="str">
        <f t="array" aca="1" ref="I651" ca="1">IF(B651&lt;&gt;"",OFFSET(Metadata!$B$1,MIN(IF(OFFSET(Metadata!$A$1,0,0,Metadata!Metadata_Table_Length,1)=SUBSTITUTE(C651,"rawdatafilename","count"),ROW(OFFSET(Metadata!$A$1,0,0,Metadata!Metadata_Table_Length,1))-1,"")),0),"")</f>
        <v/>
      </c>
      <c r="J651" t="str">
        <f t="array" aca="1" ref="J651" ca="1">IF(AND(G651&lt;&gt;"",G651&lt;&gt;G650),MAX(IF(G$2:G$2001=G651,H$2:H$2001,"")),"")</f>
        <v/>
      </c>
      <c r="K651" t="str">
        <f t="array" aca="1" ref="K651" ca="1">IF(AND(G651&lt;&gt;"",G651&lt;&gt;G650),MAX(IF(G$2:G$2001=G651,I$2:I$2001,"")),"")</f>
        <v/>
      </c>
      <c r="L651" t="str">
        <f t="shared" ca="1" si="43"/>
        <v/>
      </c>
    </row>
    <row r="652" spans="2:12" x14ac:dyDescent="0.25">
      <c r="B652" t="str">
        <f t="shared" ca="1" si="41"/>
        <v/>
      </c>
      <c r="C652" t="str">
        <f t="shared" ca="1" si="40"/>
        <v/>
      </c>
      <c r="D652" s="156" t="str">
        <f t="array" aca="1" ref="D652" ca="1">IFERROR(IF(B652&lt;&gt;"",IF(OR(EXACT(OFFSET(Metadata!$A$1,0,0,Metadata!Metadata_Table_Length,1),C652)),1,""),""),"")</f>
        <v/>
      </c>
      <c r="E652" s="163" t="str">
        <f t="array" aca="1" ref="E652" ca="1">IF(B652&lt;&gt;"",IF(D652=1,OFFSET(Metadata!$B$1,MIN(IF(OFFSET(Metadata!$A$1,0,0,Metadata!Metadata_Table_Length,1)=C652,ROW(OFFSET(Metadata!$A$1,0,0,Metadata!Metadata_Table_Length,1))-1,"")),0),OFFSET(Metadata!$B$1,MIN(IF(OFFSET(Metadata!$A$1,0,0,Metadata!Metadata_Table_Length,1)=SUBSTITUTE(C652,"rawdatafilename","originalfilename"),ROW(OFFSET(Metadata!$A$1,0,0,Metadata!Metadata_Table_Length,1))-1,"")),0)),"")</f>
        <v/>
      </c>
      <c r="F652" t="str">
        <f t="shared" ca="1" si="42"/>
        <v/>
      </c>
      <c r="G652" t="str">
        <f t="array" aca="1" ref="G652" ca="1">IF(B652&lt;&gt;"",OFFSET(Metadata!$B$1,MIN(IF(OFFSET(Metadata!$A$1,0,0,Metadata!Metadata_Table_Length,1)=SUBSTITUTE(C652,"rawdatafilename","partnumber"),ROW(OFFSET(Metadata!$A$1,0,0,Metadata!Metadata_Table_Length,1))-1,"")),0),"")</f>
        <v/>
      </c>
      <c r="H652" t="str">
        <f t="array" aca="1" ref="H652" ca="1">IF(B652&lt;&gt;"",OFFSET(Metadata!$B$1,MIN(IF(OFFSET(Metadata!$A$1,0,0,Metadata!Metadata_Table_Length,1)=SUBSTITUTE(C652,"rawdatafilename","original_count"),ROW(OFFSET(Metadata!$A$1,0,0,Metadata!Metadata_Table_Length,1))-1,"")),0),"")</f>
        <v/>
      </c>
      <c r="I652" t="str">
        <f t="array" aca="1" ref="I652" ca="1">IF(B652&lt;&gt;"",OFFSET(Metadata!$B$1,MIN(IF(OFFSET(Metadata!$A$1,0,0,Metadata!Metadata_Table_Length,1)=SUBSTITUTE(C652,"rawdatafilename","count"),ROW(OFFSET(Metadata!$A$1,0,0,Metadata!Metadata_Table_Length,1))-1,"")),0),"")</f>
        <v/>
      </c>
      <c r="J652" t="str">
        <f t="array" aca="1" ref="J652" ca="1">IF(AND(G652&lt;&gt;"",G652&lt;&gt;G651),MAX(IF(G$2:G$2001=G652,H$2:H$2001,"")),"")</f>
        <v/>
      </c>
      <c r="K652" t="str">
        <f t="array" aca="1" ref="K652" ca="1">IF(AND(G652&lt;&gt;"",G652&lt;&gt;G651),MAX(IF(G$2:G$2001=G652,I$2:I$2001,"")),"")</f>
        <v/>
      </c>
      <c r="L652" t="str">
        <f t="shared" ca="1" si="43"/>
        <v/>
      </c>
    </row>
    <row r="653" spans="2:12" x14ac:dyDescent="0.25">
      <c r="B653" t="str">
        <f t="shared" ca="1" si="41"/>
        <v/>
      </c>
      <c r="C653" t="str">
        <f t="shared" ca="1" si="40"/>
        <v/>
      </c>
      <c r="D653" s="156" t="str">
        <f t="array" aca="1" ref="D653" ca="1">IFERROR(IF(B653&lt;&gt;"",IF(OR(EXACT(OFFSET(Metadata!$A$1,0,0,Metadata!Metadata_Table_Length,1),C653)),1,""),""),"")</f>
        <v/>
      </c>
      <c r="E653" s="163" t="str">
        <f t="array" aca="1" ref="E653" ca="1">IF(B653&lt;&gt;"",IF(D653=1,OFFSET(Metadata!$B$1,MIN(IF(OFFSET(Metadata!$A$1,0,0,Metadata!Metadata_Table_Length,1)=C653,ROW(OFFSET(Metadata!$A$1,0,0,Metadata!Metadata_Table_Length,1))-1,"")),0),OFFSET(Metadata!$B$1,MIN(IF(OFFSET(Metadata!$A$1,0,0,Metadata!Metadata_Table_Length,1)=SUBSTITUTE(C653,"rawdatafilename","originalfilename"),ROW(OFFSET(Metadata!$A$1,0,0,Metadata!Metadata_Table_Length,1))-1,"")),0)),"")</f>
        <v/>
      </c>
      <c r="F653" t="str">
        <f t="shared" ca="1" si="42"/>
        <v/>
      </c>
      <c r="G653" t="str">
        <f t="array" aca="1" ref="G653" ca="1">IF(B653&lt;&gt;"",OFFSET(Metadata!$B$1,MIN(IF(OFFSET(Metadata!$A$1,0,0,Metadata!Metadata_Table_Length,1)=SUBSTITUTE(C653,"rawdatafilename","partnumber"),ROW(OFFSET(Metadata!$A$1,0,0,Metadata!Metadata_Table_Length,1))-1,"")),0),"")</f>
        <v/>
      </c>
      <c r="H653" t="str">
        <f t="array" aca="1" ref="H653" ca="1">IF(B653&lt;&gt;"",OFFSET(Metadata!$B$1,MIN(IF(OFFSET(Metadata!$A$1,0,0,Metadata!Metadata_Table_Length,1)=SUBSTITUTE(C653,"rawdatafilename","original_count"),ROW(OFFSET(Metadata!$A$1,0,0,Metadata!Metadata_Table_Length,1))-1,"")),0),"")</f>
        <v/>
      </c>
      <c r="I653" t="str">
        <f t="array" aca="1" ref="I653" ca="1">IF(B653&lt;&gt;"",OFFSET(Metadata!$B$1,MIN(IF(OFFSET(Metadata!$A$1,0,0,Metadata!Metadata_Table_Length,1)=SUBSTITUTE(C653,"rawdatafilename","count"),ROW(OFFSET(Metadata!$A$1,0,0,Metadata!Metadata_Table_Length,1))-1,"")),0),"")</f>
        <v/>
      </c>
      <c r="J653" t="str">
        <f t="array" aca="1" ref="J653" ca="1">IF(AND(G653&lt;&gt;"",G653&lt;&gt;G652),MAX(IF(G$2:G$2001=G653,H$2:H$2001,"")),"")</f>
        <v/>
      </c>
      <c r="K653" t="str">
        <f t="array" aca="1" ref="K653" ca="1">IF(AND(G653&lt;&gt;"",G653&lt;&gt;G652),MAX(IF(G$2:G$2001=G653,I$2:I$2001,"")),"")</f>
        <v/>
      </c>
      <c r="L653" t="str">
        <f t="shared" ca="1" si="43"/>
        <v/>
      </c>
    </row>
    <row r="654" spans="2:12" x14ac:dyDescent="0.25">
      <c r="B654" t="str">
        <f t="shared" ca="1" si="41"/>
        <v/>
      </c>
      <c r="C654" t="str">
        <f t="shared" ca="1" si="40"/>
        <v/>
      </c>
      <c r="D654" s="156" t="str">
        <f t="array" aca="1" ref="D654" ca="1">IFERROR(IF(B654&lt;&gt;"",IF(OR(EXACT(OFFSET(Metadata!$A$1,0,0,Metadata!Metadata_Table_Length,1),C654)),1,""),""),"")</f>
        <v/>
      </c>
      <c r="E654" s="163" t="str">
        <f t="array" aca="1" ref="E654" ca="1">IF(B654&lt;&gt;"",IF(D654=1,OFFSET(Metadata!$B$1,MIN(IF(OFFSET(Metadata!$A$1,0,0,Metadata!Metadata_Table_Length,1)=C654,ROW(OFFSET(Metadata!$A$1,0,0,Metadata!Metadata_Table_Length,1))-1,"")),0),OFFSET(Metadata!$B$1,MIN(IF(OFFSET(Metadata!$A$1,0,0,Metadata!Metadata_Table_Length,1)=SUBSTITUTE(C654,"rawdatafilename","originalfilename"),ROW(OFFSET(Metadata!$A$1,0,0,Metadata!Metadata_Table_Length,1))-1,"")),0)),"")</f>
        <v/>
      </c>
      <c r="F654" t="str">
        <f t="shared" ca="1" si="42"/>
        <v/>
      </c>
      <c r="G654" t="str">
        <f t="array" aca="1" ref="G654" ca="1">IF(B654&lt;&gt;"",OFFSET(Metadata!$B$1,MIN(IF(OFFSET(Metadata!$A$1,0,0,Metadata!Metadata_Table_Length,1)=SUBSTITUTE(C654,"rawdatafilename","partnumber"),ROW(OFFSET(Metadata!$A$1,0,0,Metadata!Metadata_Table_Length,1))-1,"")),0),"")</f>
        <v/>
      </c>
      <c r="H654" t="str">
        <f t="array" aca="1" ref="H654" ca="1">IF(B654&lt;&gt;"",OFFSET(Metadata!$B$1,MIN(IF(OFFSET(Metadata!$A$1,0,0,Metadata!Metadata_Table_Length,1)=SUBSTITUTE(C654,"rawdatafilename","original_count"),ROW(OFFSET(Metadata!$A$1,0,0,Metadata!Metadata_Table_Length,1))-1,"")),0),"")</f>
        <v/>
      </c>
      <c r="I654" t="str">
        <f t="array" aca="1" ref="I654" ca="1">IF(B654&lt;&gt;"",OFFSET(Metadata!$B$1,MIN(IF(OFFSET(Metadata!$A$1,0,0,Metadata!Metadata_Table_Length,1)=SUBSTITUTE(C654,"rawdatafilename","count"),ROW(OFFSET(Metadata!$A$1,0,0,Metadata!Metadata_Table_Length,1))-1,"")),0),"")</f>
        <v/>
      </c>
      <c r="J654" t="str">
        <f t="array" aca="1" ref="J654" ca="1">IF(AND(G654&lt;&gt;"",G654&lt;&gt;G653),MAX(IF(G$2:G$2001=G654,H$2:H$2001,"")),"")</f>
        <v/>
      </c>
      <c r="K654" t="str">
        <f t="array" aca="1" ref="K654" ca="1">IF(AND(G654&lt;&gt;"",G654&lt;&gt;G653),MAX(IF(G$2:G$2001=G654,I$2:I$2001,"")),"")</f>
        <v/>
      </c>
      <c r="L654" t="str">
        <f t="shared" ca="1" si="43"/>
        <v/>
      </c>
    </row>
    <row r="655" spans="2:12" x14ac:dyDescent="0.25">
      <c r="B655" t="str">
        <f t="shared" ca="1" si="41"/>
        <v/>
      </c>
      <c r="C655" t="str">
        <f t="shared" ca="1" si="40"/>
        <v/>
      </c>
      <c r="D655" s="156" t="str">
        <f t="array" aca="1" ref="D655" ca="1">IFERROR(IF(B655&lt;&gt;"",IF(OR(EXACT(OFFSET(Metadata!$A$1,0,0,Metadata!Metadata_Table_Length,1),C655)),1,""),""),"")</f>
        <v/>
      </c>
      <c r="E655" s="163" t="str">
        <f t="array" aca="1" ref="E655" ca="1">IF(B655&lt;&gt;"",IF(D655=1,OFFSET(Metadata!$B$1,MIN(IF(OFFSET(Metadata!$A$1,0,0,Metadata!Metadata_Table_Length,1)=C655,ROW(OFFSET(Metadata!$A$1,0,0,Metadata!Metadata_Table_Length,1))-1,"")),0),OFFSET(Metadata!$B$1,MIN(IF(OFFSET(Metadata!$A$1,0,0,Metadata!Metadata_Table_Length,1)=SUBSTITUTE(C655,"rawdatafilename","originalfilename"),ROW(OFFSET(Metadata!$A$1,0,0,Metadata!Metadata_Table_Length,1))-1,"")),0)),"")</f>
        <v/>
      </c>
      <c r="F655" t="str">
        <f t="shared" ca="1" si="42"/>
        <v/>
      </c>
      <c r="G655" t="str">
        <f t="array" aca="1" ref="G655" ca="1">IF(B655&lt;&gt;"",OFFSET(Metadata!$B$1,MIN(IF(OFFSET(Metadata!$A$1,0,0,Metadata!Metadata_Table_Length,1)=SUBSTITUTE(C655,"rawdatafilename","partnumber"),ROW(OFFSET(Metadata!$A$1,0,0,Metadata!Metadata_Table_Length,1))-1,"")),0),"")</f>
        <v/>
      </c>
      <c r="H655" t="str">
        <f t="array" aca="1" ref="H655" ca="1">IF(B655&lt;&gt;"",OFFSET(Metadata!$B$1,MIN(IF(OFFSET(Metadata!$A$1,0,0,Metadata!Metadata_Table_Length,1)=SUBSTITUTE(C655,"rawdatafilename","original_count"),ROW(OFFSET(Metadata!$A$1,0,0,Metadata!Metadata_Table_Length,1))-1,"")),0),"")</f>
        <v/>
      </c>
      <c r="I655" t="str">
        <f t="array" aca="1" ref="I655" ca="1">IF(B655&lt;&gt;"",OFFSET(Metadata!$B$1,MIN(IF(OFFSET(Metadata!$A$1,0,0,Metadata!Metadata_Table_Length,1)=SUBSTITUTE(C655,"rawdatafilename","count"),ROW(OFFSET(Metadata!$A$1,0,0,Metadata!Metadata_Table_Length,1))-1,"")),0),"")</f>
        <v/>
      </c>
      <c r="J655" t="str">
        <f t="array" aca="1" ref="J655" ca="1">IF(AND(G655&lt;&gt;"",G655&lt;&gt;G654),MAX(IF(G$2:G$2001=G655,H$2:H$2001,"")),"")</f>
        <v/>
      </c>
      <c r="K655" t="str">
        <f t="array" aca="1" ref="K655" ca="1">IF(AND(G655&lt;&gt;"",G655&lt;&gt;G654),MAX(IF(G$2:G$2001=G655,I$2:I$2001,"")),"")</f>
        <v/>
      </c>
      <c r="L655" t="str">
        <f t="shared" ca="1" si="43"/>
        <v/>
      </c>
    </row>
    <row r="656" spans="2:12" x14ac:dyDescent="0.25">
      <c r="B656" t="str">
        <f t="shared" ca="1" si="41"/>
        <v/>
      </c>
      <c r="C656" t="str">
        <f t="shared" ca="1" si="40"/>
        <v/>
      </c>
      <c r="D656" s="156" t="str">
        <f t="array" aca="1" ref="D656" ca="1">IFERROR(IF(B656&lt;&gt;"",IF(OR(EXACT(OFFSET(Metadata!$A$1,0,0,Metadata!Metadata_Table_Length,1),C656)),1,""),""),"")</f>
        <v/>
      </c>
      <c r="E656" s="163" t="str">
        <f t="array" aca="1" ref="E656" ca="1">IF(B656&lt;&gt;"",IF(D656=1,OFFSET(Metadata!$B$1,MIN(IF(OFFSET(Metadata!$A$1,0,0,Metadata!Metadata_Table_Length,1)=C656,ROW(OFFSET(Metadata!$A$1,0,0,Metadata!Metadata_Table_Length,1))-1,"")),0),OFFSET(Metadata!$B$1,MIN(IF(OFFSET(Metadata!$A$1,0,0,Metadata!Metadata_Table_Length,1)=SUBSTITUTE(C656,"rawdatafilename","originalfilename"),ROW(OFFSET(Metadata!$A$1,0,0,Metadata!Metadata_Table_Length,1))-1,"")),0)),"")</f>
        <v/>
      </c>
      <c r="F656" t="str">
        <f t="shared" ca="1" si="42"/>
        <v/>
      </c>
      <c r="G656" t="str">
        <f t="array" aca="1" ref="G656" ca="1">IF(B656&lt;&gt;"",OFFSET(Metadata!$B$1,MIN(IF(OFFSET(Metadata!$A$1,0,0,Metadata!Metadata_Table_Length,1)=SUBSTITUTE(C656,"rawdatafilename","partnumber"),ROW(OFFSET(Metadata!$A$1,0,0,Metadata!Metadata_Table_Length,1))-1,"")),0),"")</f>
        <v/>
      </c>
      <c r="H656" t="str">
        <f t="array" aca="1" ref="H656" ca="1">IF(B656&lt;&gt;"",OFFSET(Metadata!$B$1,MIN(IF(OFFSET(Metadata!$A$1,0,0,Metadata!Metadata_Table_Length,1)=SUBSTITUTE(C656,"rawdatafilename","original_count"),ROW(OFFSET(Metadata!$A$1,0,0,Metadata!Metadata_Table_Length,1))-1,"")),0),"")</f>
        <v/>
      </c>
      <c r="I656" t="str">
        <f t="array" aca="1" ref="I656" ca="1">IF(B656&lt;&gt;"",OFFSET(Metadata!$B$1,MIN(IF(OFFSET(Metadata!$A$1,0,0,Metadata!Metadata_Table_Length,1)=SUBSTITUTE(C656,"rawdatafilename","count"),ROW(OFFSET(Metadata!$A$1,0,0,Metadata!Metadata_Table_Length,1))-1,"")),0),"")</f>
        <v/>
      </c>
      <c r="J656" t="str">
        <f t="array" aca="1" ref="J656" ca="1">IF(AND(G656&lt;&gt;"",G656&lt;&gt;G655),MAX(IF(G$2:G$2001=G656,H$2:H$2001,"")),"")</f>
        <v/>
      </c>
      <c r="K656" t="str">
        <f t="array" aca="1" ref="K656" ca="1">IF(AND(G656&lt;&gt;"",G656&lt;&gt;G655),MAX(IF(G$2:G$2001=G656,I$2:I$2001,"")),"")</f>
        <v/>
      </c>
      <c r="L656" t="str">
        <f t="shared" ca="1" si="43"/>
        <v/>
      </c>
    </row>
    <row r="657" spans="2:12" x14ac:dyDescent="0.25">
      <c r="B657" t="str">
        <f t="shared" ca="1" si="41"/>
        <v/>
      </c>
      <c r="C657" t="str">
        <f t="shared" ca="1" si="40"/>
        <v/>
      </c>
      <c r="D657" s="156" t="str">
        <f t="array" aca="1" ref="D657" ca="1">IFERROR(IF(B657&lt;&gt;"",IF(OR(EXACT(OFFSET(Metadata!$A$1,0,0,Metadata!Metadata_Table_Length,1),C657)),1,""),""),"")</f>
        <v/>
      </c>
      <c r="E657" s="163" t="str">
        <f t="array" aca="1" ref="E657" ca="1">IF(B657&lt;&gt;"",IF(D657=1,OFFSET(Metadata!$B$1,MIN(IF(OFFSET(Metadata!$A$1,0,0,Metadata!Metadata_Table_Length,1)=C657,ROW(OFFSET(Metadata!$A$1,0,0,Metadata!Metadata_Table_Length,1))-1,"")),0),OFFSET(Metadata!$B$1,MIN(IF(OFFSET(Metadata!$A$1,0,0,Metadata!Metadata_Table_Length,1)=SUBSTITUTE(C657,"rawdatafilename","originalfilename"),ROW(OFFSET(Metadata!$A$1,0,0,Metadata!Metadata_Table_Length,1))-1,"")),0)),"")</f>
        <v/>
      </c>
      <c r="F657" t="str">
        <f t="shared" ca="1" si="42"/>
        <v/>
      </c>
      <c r="G657" t="str">
        <f t="array" aca="1" ref="G657" ca="1">IF(B657&lt;&gt;"",OFFSET(Metadata!$B$1,MIN(IF(OFFSET(Metadata!$A$1,0,0,Metadata!Metadata_Table_Length,1)=SUBSTITUTE(C657,"rawdatafilename","partnumber"),ROW(OFFSET(Metadata!$A$1,0,0,Metadata!Metadata_Table_Length,1))-1,"")),0),"")</f>
        <v/>
      </c>
      <c r="H657" t="str">
        <f t="array" aca="1" ref="H657" ca="1">IF(B657&lt;&gt;"",OFFSET(Metadata!$B$1,MIN(IF(OFFSET(Metadata!$A$1,0,0,Metadata!Metadata_Table_Length,1)=SUBSTITUTE(C657,"rawdatafilename","original_count"),ROW(OFFSET(Metadata!$A$1,0,0,Metadata!Metadata_Table_Length,1))-1,"")),0),"")</f>
        <v/>
      </c>
      <c r="I657" t="str">
        <f t="array" aca="1" ref="I657" ca="1">IF(B657&lt;&gt;"",OFFSET(Metadata!$B$1,MIN(IF(OFFSET(Metadata!$A$1,0,0,Metadata!Metadata_Table_Length,1)=SUBSTITUTE(C657,"rawdatafilename","count"),ROW(OFFSET(Metadata!$A$1,0,0,Metadata!Metadata_Table_Length,1))-1,"")),0),"")</f>
        <v/>
      </c>
      <c r="J657" t="str">
        <f t="array" aca="1" ref="J657" ca="1">IF(AND(G657&lt;&gt;"",G657&lt;&gt;G656),MAX(IF(G$2:G$2001=G657,H$2:H$2001,"")),"")</f>
        <v/>
      </c>
      <c r="K657" t="str">
        <f t="array" aca="1" ref="K657" ca="1">IF(AND(G657&lt;&gt;"",G657&lt;&gt;G656),MAX(IF(G$2:G$2001=G657,I$2:I$2001,"")),"")</f>
        <v/>
      </c>
      <c r="L657" t="str">
        <f t="shared" ca="1" si="43"/>
        <v/>
      </c>
    </row>
    <row r="658" spans="2:12" x14ac:dyDescent="0.25">
      <c r="B658" t="str">
        <f t="shared" ca="1" si="41"/>
        <v/>
      </c>
      <c r="C658" t="str">
        <f t="shared" ca="1" si="40"/>
        <v/>
      </c>
      <c r="D658" s="156" t="str">
        <f t="array" aca="1" ref="D658" ca="1">IFERROR(IF(B658&lt;&gt;"",IF(OR(EXACT(OFFSET(Metadata!$A$1,0,0,Metadata!Metadata_Table_Length,1),C658)),1,""),""),"")</f>
        <v/>
      </c>
      <c r="E658" s="163" t="str">
        <f t="array" aca="1" ref="E658" ca="1">IF(B658&lt;&gt;"",IF(D658=1,OFFSET(Metadata!$B$1,MIN(IF(OFFSET(Metadata!$A$1,0,0,Metadata!Metadata_Table_Length,1)=C658,ROW(OFFSET(Metadata!$A$1,0,0,Metadata!Metadata_Table_Length,1))-1,"")),0),OFFSET(Metadata!$B$1,MIN(IF(OFFSET(Metadata!$A$1,0,0,Metadata!Metadata_Table_Length,1)=SUBSTITUTE(C658,"rawdatafilename","originalfilename"),ROW(OFFSET(Metadata!$A$1,0,0,Metadata!Metadata_Table_Length,1))-1,"")),0)),"")</f>
        <v/>
      </c>
      <c r="F658" t="str">
        <f t="shared" ca="1" si="42"/>
        <v/>
      </c>
      <c r="G658" t="str">
        <f t="array" aca="1" ref="G658" ca="1">IF(B658&lt;&gt;"",OFFSET(Metadata!$B$1,MIN(IF(OFFSET(Metadata!$A$1,0,0,Metadata!Metadata_Table_Length,1)=SUBSTITUTE(C658,"rawdatafilename","partnumber"),ROW(OFFSET(Metadata!$A$1,0,0,Metadata!Metadata_Table_Length,1))-1,"")),0),"")</f>
        <v/>
      </c>
      <c r="H658" t="str">
        <f t="array" aca="1" ref="H658" ca="1">IF(B658&lt;&gt;"",OFFSET(Metadata!$B$1,MIN(IF(OFFSET(Metadata!$A$1,0,0,Metadata!Metadata_Table_Length,1)=SUBSTITUTE(C658,"rawdatafilename","original_count"),ROW(OFFSET(Metadata!$A$1,0,0,Metadata!Metadata_Table_Length,1))-1,"")),0),"")</f>
        <v/>
      </c>
      <c r="I658" t="str">
        <f t="array" aca="1" ref="I658" ca="1">IF(B658&lt;&gt;"",OFFSET(Metadata!$B$1,MIN(IF(OFFSET(Metadata!$A$1,0,0,Metadata!Metadata_Table_Length,1)=SUBSTITUTE(C658,"rawdatafilename","count"),ROW(OFFSET(Metadata!$A$1,0,0,Metadata!Metadata_Table_Length,1))-1,"")),0),"")</f>
        <v/>
      </c>
      <c r="J658" t="str">
        <f t="array" aca="1" ref="J658" ca="1">IF(AND(G658&lt;&gt;"",G658&lt;&gt;G657),MAX(IF(G$2:G$2001=G658,H$2:H$2001,"")),"")</f>
        <v/>
      </c>
      <c r="K658" t="str">
        <f t="array" aca="1" ref="K658" ca="1">IF(AND(G658&lt;&gt;"",G658&lt;&gt;G657),MAX(IF(G$2:G$2001=G658,I$2:I$2001,"")),"")</f>
        <v/>
      </c>
      <c r="L658" t="str">
        <f t="shared" ca="1" si="43"/>
        <v/>
      </c>
    </row>
    <row r="659" spans="2:12" x14ac:dyDescent="0.25">
      <c r="B659" t="str">
        <f t="shared" ca="1" si="41"/>
        <v/>
      </c>
      <c r="C659" t="str">
        <f t="shared" ca="1" si="40"/>
        <v/>
      </c>
      <c r="D659" s="156" t="str">
        <f t="array" aca="1" ref="D659" ca="1">IFERROR(IF(B659&lt;&gt;"",IF(OR(EXACT(OFFSET(Metadata!$A$1,0,0,Metadata!Metadata_Table_Length,1),C659)),1,""),""),"")</f>
        <v/>
      </c>
      <c r="E659" s="163" t="str">
        <f t="array" aca="1" ref="E659" ca="1">IF(B659&lt;&gt;"",IF(D659=1,OFFSET(Metadata!$B$1,MIN(IF(OFFSET(Metadata!$A$1,0,0,Metadata!Metadata_Table_Length,1)=C659,ROW(OFFSET(Metadata!$A$1,0,0,Metadata!Metadata_Table_Length,1))-1,"")),0),OFFSET(Metadata!$B$1,MIN(IF(OFFSET(Metadata!$A$1,0,0,Metadata!Metadata_Table_Length,1)=SUBSTITUTE(C659,"rawdatafilename","originalfilename"),ROW(OFFSET(Metadata!$A$1,0,0,Metadata!Metadata_Table_Length,1))-1,"")),0)),"")</f>
        <v/>
      </c>
      <c r="F659" t="str">
        <f t="shared" ca="1" si="42"/>
        <v/>
      </c>
      <c r="G659" t="str">
        <f t="array" aca="1" ref="G659" ca="1">IF(B659&lt;&gt;"",OFFSET(Metadata!$B$1,MIN(IF(OFFSET(Metadata!$A$1,0,0,Metadata!Metadata_Table_Length,1)=SUBSTITUTE(C659,"rawdatafilename","partnumber"),ROW(OFFSET(Metadata!$A$1,0,0,Metadata!Metadata_Table_Length,1))-1,"")),0),"")</f>
        <v/>
      </c>
      <c r="H659" t="str">
        <f t="array" aca="1" ref="H659" ca="1">IF(B659&lt;&gt;"",OFFSET(Metadata!$B$1,MIN(IF(OFFSET(Metadata!$A$1,0,0,Metadata!Metadata_Table_Length,1)=SUBSTITUTE(C659,"rawdatafilename","original_count"),ROW(OFFSET(Metadata!$A$1,0,0,Metadata!Metadata_Table_Length,1))-1,"")),0),"")</f>
        <v/>
      </c>
      <c r="I659" t="str">
        <f t="array" aca="1" ref="I659" ca="1">IF(B659&lt;&gt;"",OFFSET(Metadata!$B$1,MIN(IF(OFFSET(Metadata!$A$1,0,0,Metadata!Metadata_Table_Length,1)=SUBSTITUTE(C659,"rawdatafilename","count"),ROW(OFFSET(Metadata!$A$1,0,0,Metadata!Metadata_Table_Length,1))-1,"")),0),"")</f>
        <v/>
      </c>
      <c r="J659" t="str">
        <f t="array" aca="1" ref="J659" ca="1">IF(AND(G659&lt;&gt;"",G659&lt;&gt;G658),MAX(IF(G$2:G$2001=G659,H$2:H$2001,"")),"")</f>
        <v/>
      </c>
      <c r="K659" t="str">
        <f t="array" aca="1" ref="K659" ca="1">IF(AND(G659&lt;&gt;"",G659&lt;&gt;G658),MAX(IF(G$2:G$2001=G659,I$2:I$2001,"")),"")</f>
        <v/>
      </c>
      <c r="L659" t="str">
        <f t="shared" ca="1" si="43"/>
        <v/>
      </c>
    </row>
    <row r="660" spans="2:12" x14ac:dyDescent="0.25">
      <c r="B660" t="str">
        <f t="shared" ca="1" si="41"/>
        <v/>
      </c>
      <c r="C660" t="str">
        <f t="shared" ca="1" si="40"/>
        <v/>
      </c>
      <c r="D660" s="156" t="str">
        <f t="array" aca="1" ref="D660" ca="1">IFERROR(IF(B660&lt;&gt;"",IF(OR(EXACT(OFFSET(Metadata!$A$1,0,0,Metadata!Metadata_Table_Length,1),C660)),1,""),""),"")</f>
        <v/>
      </c>
      <c r="E660" s="163" t="str">
        <f t="array" aca="1" ref="E660" ca="1">IF(B660&lt;&gt;"",IF(D660=1,OFFSET(Metadata!$B$1,MIN(IF(OFFSET(Metadata!$A$1,0,0,Metadata!Metadata_Table_Length,1)=C660,ROW(OFFSET(Metadata!$A$1,0,0,Metadata!Metadata_Table_Length,1))-1,"")),0),OFFSET(Metadata!$B$1,MIN(IF(OFFSET(Metadata!$A$1,0,0,Metadata!Metadata_Table_Length,1)=SUBSTITUTE(C660,"rawdatafilename","originalfilename"),ROW(OFFSET(Metadata!$A$1,0,0,Metadata!Metadata_Table_Length,1))-1,"")),0)),"")</f>
        <v/>
      </c>
      <c r="F660" t="str">
        <f t="shared" ca="1" si="42"/>
        <v/>
      </c>
      <c r="G660" t="str">
        <f t="array" aca="1" ref="G660" ca="1">IF(B660&lt;&gt;"",OFFSET(Metadata!$B$1,MIN(IF(OFFSET(Metadata!$A$1,0,0,Metadata!Metadata_Table_Length,1)=SUBSTITUTE(C660,"rawdatafilename","partnumber"),ROW(OFFSET(Metadata!$A$1,0,0,Metadata!Metadata_Table_Length,1))-1,"")),0),"")</f>
        <v/>
      </c>
      <c r="H660" t="str">
        <f t="array" aca="1" ref="H660" ca="1">IF(B660&lt;&gt;"",OFFSET(Metadata!$B$1,MIN(IF(OFFSET(Metadata!$A$1,0,0,Metadata!Metadata_Table_Length,1)=SUBSTITUTE(C660,"rawdatafilename","original_count"),ROW(OFFSET(Metadata!$A$1,0,0,Metadata!Metadata_Table_Length,1))-1,"")),0),"")</f>
        <v/>
      </c>
      <c r="I660" t="str">
        <f t="array" aca="1" ref="I660" ca="1">IF(B660&lt;&gt;"",OFFSET(Metadata!$B$1,MIN(IF(OFFSET(Metadata!$A$1,0,0,Metadata!Metadata_Table_Length,1)=SUBSTITUTE(C660,"rawdatafilename","count"),ROW(OFFSET(Metadata!$A$1,0,0,Metadata!Metadata_Table_Length,1))-1,"")),0),"")</f>
        <v/>
      </c>
      <c r="J660" t="str">
        <f t="array" aca="1" ref="J660" ca="1">IF(AND(G660&lt;&gt;"",G660&lt;&gt;G659),MAX(IF(G$2:G$2001=G660,H$2:H$2001,"")),"")</f>
        <v/>
      </c>
      <c r="K660" t="str">
        <f t="array" aca="1" ref="K660" ca="1">IF(AND(G660&lt;&gt;"",G660&lt;&gt;G659),MAX(IF(G$2:G$2001=G660,I$2:I$2001,"")),"")</f>
        <v/>
      </c>
      <c r="L660" t="str">
        <f t="shared" ca="1" si="43"/>
        <v/>
      </c>
    </row>
    <row r="661" spans="2:12" x14ac:dyDescent="0.25">
      <c r="B661" t="str">
        <f t="shared" ca="1" si="41"/>
        <v/>
      </c>
      <c r="C661" t="str">
        <f t="shared" ca="1" si="40"/>
        <v/>
      </c>
      <c r="D661" s="156" t="str">
        <f t="array" aca="1" ref="D661" ca="1">IFERROR(IF(B661&lt;&gt;"",IF(OR(EXACT(OFFSET(Metadata!$A$1,0,0,Metadata!Metadata_Table_Length,1),C661)),1,""),""),"")</f>
        <v/>
      </c>
      <c r="E661" s="163" t="str">
        <f t="array" aca="1" ref="E661" ca="1">IF(B661&lt;&gt;"",IF(D661=1,OFFSET(Metadata!$B$1,MIN(IF(OFFSET(Metadata!$A$1,0,0,Metadata!Metadata_Table_Length,1)=C661,ROW(OFFSET(Metadata!$A$1,0,0,Metadata!Metadata_Table_Length,1))-1,"")),0),OFFSET(Metadata!$B$1,MIN(IF(OFFSET(Metadata!$A$1,0,0,Metadata!Metadata_Table_Length,1)=SUBSTITUTE(C661,"rawdatafilename","originalfilename"),ROW(OFFSET(Metadata!$A$1,0,0,Metadata!Metadata_Table_Length,1))-1,"")),0)),"")</f>
        <v/>
      </c>
      <c r="F661" t="str">
        <f t="shared" ca="1" si="42"/>
        <v/>
      </c>
      <c r="G661" t="str">
        <f t="array" aca="1" ref="G661" ca="1">IF(B661&lt;&gt;"",OFFSET(Metadata!$B$1,MIN(IF(OFFSET(Metadata!$A$1,0,0,Metadata!Metadata_Table_Length,1)=SUBSTITUTE(C661,"rawdatafilename","partnumber"),ROW(OFFSET(Metadata!$A$1,0,0,Metadata!Metadata_Table_Length,1))-1,"")),0),"")</f>
        <v/>
      </c>
      <c r="H661" t="str">
        <f t="array" aca="1" ref="H661" ca="1">IF(B661&lt;&gt;"",OFFSET(Metadata!$B$1,MIN(IF(OFFSET(Metadata!$A$1,0,0,Metadata!Metadata_Table_Length,1)=SUBSTITUTE(C661,"rawdatafilename","original_count"),ROW(OFFSET(Metadata!$A$1,0,0,Metadata!Metadata_Table_Length,1))-1,"")),0),"")</f>
        <v/>
      </c>
      <c r="I661" t="str">
        <f t="array" aca="1" ref="I661" ca="1">IF(B661&lt;&gt;"",OFFSET(Metadata!$B$1,MIN(IF(OFFSET(Metadata!$A$1,0,0,Metadata!Metadata_Table_Length,1)=SUBSTITUTE(C661,"rawdatafilename","count"),ROW(OFFSET(Metadata!$A$1,0,0,Metadata!Metadata_Table_Length,1))-1,"")),0),"")</f>
        <v/>
      </c>
      <c r="J661" t="str">
        <f t="array" aca="1" ref="J661" ca="1">IF(AND(G661&lt;&gt;"",G661&lt;&gt;G660),MAX(IF(G$2:G$2001=G661,H$2:H$2001,"")),"")</f>
        <v/>
      </c>
      <c r="K661" t="str">
        <f t="array" aca="1" ref="K661" ca="1">IF(AND(G661&lt;&gt;"",G661&lt;&gt;G660),MAX(IF(G$2:G$2001=G661,I$2:I$2001,"")),"")</f>
        <v/>
      </c>
      <c r="L661" t="str">
        <f t="shared" ca="1" si="43"/>
        <v/>
      </c>
    </row>
    <row r="662" spans="2:12" x14ac:dyDescent="0.25">
      <c r="B662" t="str">
        <f t="shared" ca="1" si="41"/>
        <v/>
      </c>
      <c r="C662" t="str">
        <f t="shared" ca="1" si="40"/>
        <v/>
      </c>
      <c r="D662" s="156" t="str">
        <f t="array" aca="1" ref="D662" ca="1">IFERROR(IF(B662&lt;&gt;"",IF(OR(EXACT(OFFSET(Metadata!$A$1,0,0,Metadata!Metadata_Table_Length,1),C662)),1,""),""),"")</f>
        <v/>
      </c>
      <c r="E662" s="163" t="str">
        <f t="array" aca="1" ref="E662" ca="1">IF(B662&lt;&gt;"",IF(D662=1,OFFSET(Metadata!$B$1,MIN(IF(OFFSET(Metadata!$A$1,0,0,Metadata!Metadata_Table_Length,1)=C662,ROW(OFFSET(Metadata!$A$1,0,0,Metadata!Metadata_Table_Length,1))-1,"")),0),OFFSET(Metadata!$B$1,MIN(IF(OFFSET(Metadata!$A$1,0,0,Metadata!Metadata_Table_Length,1)=SUBSTITUTE(C662,"rawdatafilename","originalfilename"),ROW(OFFSET(Metadata!$A$1,0,0,Metadata!Metadata_Table_Length,1))-1,"")),0)),"")</f>
        <v/>
      </c>
      <c r="F662" t="str">
        <f t="shared" ca="1" si="42"/>
        <v/>
      </c>
      <c r="G662" t="str">
        <f t="array" aca="1" ref="G662" ca="1">IF(B662&lt;&gt;"",OFFSET(Metadata!$B$1,MIN(IF(OFFSET(Metadata!$A$1,0,0,Metadata!Metadata_Table_Length,1)=SUBSTITUTE(C662,"rawdatafilename","partnumber"),ROW(OFFSET(Metadata!$A$1,0,0,Metadata!Metadata_Table_Length,1))-1,"")),0),"")</f>
        <v/>
      </c>
      <c r="H662" t="str">
        <f t="array" aca="1" ref="H662" ca="1">IF(B662&lt;&gt;"",OFFSET(Metadata!$B$1,MIN(IF(OFFSET(Metadata!$A$1,0,0,Metadata!Metadata_Table_Length,1)=SUBSTITUTE(C662,"rawdatafilename","original_count"),ROW(OFFSET(Metadata!$A$1,0,0,Metadata!Metadata_Table_Length,1))-1,"")),0),"")</f>
        <v/>
      </c>
      <c r="I662" t="str">
        <f t="array" aca="1" ref="I662" ca="1">IF(B662&lt;&gt;"",OFFSET(Metadata!$B$1,MIN(IF(OFFSET(Metadata!$A$1,0,0,Metadata!Metadata_Table_Length,1)=SUBSTITUTE(C662,"rawdatafilename","count"),ROW(OFFSET(Metadata!$A$1,0,0,Metadata!Metadata_Table_Length,1))-1,"")),0),"")</f>
        <v/>
      </c>
      <c r="J662" t="str">
        <f t="array" aca="1" ref="J662" ca="1">IF(AND(G662&lt;&gt;"",G662&lt;&gt;G661),MAX(IF(G$2:G$2001=G662,H$2:H$2001,"")),"")</f>
        <v/>
      </c>
      <c r="K662" t="str">
        <f t="array" aca="1" ref="K662" ca="1">IF(AND(G662&lt;&gt;"",G662&lt;&gt;G661),MAX(IF(G$2:G$2001=G662,I$2:I$2001,"")),"")</f>
        <v/>
      </c>
      <c r="L662" t="str">
        <f t="shared" ca="1" si="43"/>
        <v/>
      </c>
    </row>
    <row r="663" spans="2:12" x14ac:dyDescent="0.25">
      <c r="B663" t="str">
        <f t="shared" ca="1" si="41"/>
        <v/>
      </c>
      <c r="C663" t="str">
        <f t="shared" ca="1" si="40"/>
        <v/>
      </c>
      <c r="D663" s="156" t="str">
        <f t="array" aca="1" ref="D663" ca="1">IFERROR(IF(B663&lt;&gt;"",IF(OR(EXACT(OFFSET(Metadata!$A$1,0,0,Metadata!Metadata_Table_Length,1),C663)),1,""),""),"")</f>
        <v/>
      </c>
      <c r="E663" s="163" t="str">
        <f t="array" aca="1" ref="E663" ca="1">IF(B663&lt;&gt;"",IF(D663=1,OFFSET(Metadata!$B$1,MIN(IF(OFFSET(Metadata!$A$1,0,0,Metadata!Metadata_Table_Length,1)=C663,ROW(OFFSET(Metadata!$A$1,0,0,Metadata!Metadata_Table_Length,1))-1,"")),0),OFFSET(Metadata!$B$1,MIN(IF(OFFSET(Metadata!$A$1,0,0,Metadata!Metadata_Table_Length,1)=SUBSTITUTE(C663,"rawdatafilename","originalfilename"),ROW(OFFSET(Metadata!$A$1,0,0,Metadata!Metadata_Table_Length,1))-1,"")),0)),"")</f>
        <v/>
      </c>
      <c r="F663" t="str">
        <f t="shared" ca="1" si="42"/>
        <v/>
      </c>
      <c r="G663" t="str">
        <f t="array" aca="1" ref="G663" ca="1">IF(B663&lt;&gt;"",OFFSET(Metadata!$B$1,MIN(IF(OFFSET(Metadata!$A$1,0,0,Metadata!Metadata_Table_Length,1)=SUBSTITUTE(C663,"rawdatafilename","partnumber"),ROW(OFFSET(Metadata!$A$1,0,0,Metadata!Metadata_Table_Length,1))-1,"")),0),"")</f>
        <v/>
      </c>
      <c r="H663" t="str">
        <f t="array" aca="1" ref="H663" ca="1">IF(B663&lt;&gt;"",OFFSET(Metadata!$B$1,MIN(IF(OFFSET(Metadata!$A$1,0,0,Metadata!Metadata_Table_Length,1)=SUBSTITUTE(C663,"rawdatafilename","original_count"),ROW(OFFSET(Metadata!$A$1,0,0,Metadata!Metadata_Table_Length,1))-1,"")),0),"")</f>
        <v/>
      </c>
      <c r="I663" t="str">
        <f t="array" aca="1" ref="I663" ca="1">IF(B663&lt;&gt;"",OFFSET(Metadata!$B$1,MIN(IF(OFFSET(Metadata!$A$1,0,0,Metadata!Metadata_Table_Length,1)=SUBSTITUTE(C663,"rawdatafilename","count"),ROW(OFFSET(Metadata!$A$1,0,0,Metadata!Metadata_Table_Length,1))-1,"")),0),"")</f>
        <v/>
      </c>
      <c r="J663" t="str">
        <f t="array" aca="1" ref="J663" ca="1">IF(AND(G663&lt;&gt;"",G663&lt;&gt;G662),MAX(IF(G$2:G$2001=G663,H$2:H$2001,"")),"")</f>
        <v/>
      </c>
      <c r="K663" t="str">
        <f t="array" aca="1" ref="K663" ca="1">IF(AND(G663&lt;&gt;"",G663&lt;&gt;G662),MAX(IF(G$2:G$2001=G663,I$2:I$2001,"")),"")</f>
        <v/>
      </c>
      <c r="L663" t="str">
        <f t="shared" ca="1" si="43"/>
        <v/>
      </c>
    </row>
    <row r="664" spans="2:12" x14ac:dyDescent="0.25">
      <c r="B664" t="str">
        <f t="shared" ca="1" si="41"/>
        <v/>
      </c>
      <c r="C664" t="str">
        <f t="shared" ca="1" si="40"/>
        <v/>
      </c>
      <c r="D664" s="156" t="str">
        <f t="array" aca="1" ref="D664" ca="1">IFERROR(IF(B664&lt;&gt;"",IF(OR(EXACT(OFFSET(Metadata!$A$1,0,0,Metadata!Metadata_Table_Length,1),C664)),1,""),""),"")</f>
        <v/>
      </c>
      <c r="E664" s="163" t="str">
        <f t="array" aca="1" ref="E664" ca="1">IF(B664&lt;&gt;"",IF(D664=1,OFFSET(Metadata!$B$1,MIN(IF(OFFSET(Metadata!$A$1,0,0,Metadata!Metadata_Table_Length,1)=C664,ROW(OFFSET(Metadata!$A$1,0,0,Metadata!Metadata_Table_Length,1))-1,"")),0),OFFSET(Metadata!$B$1,MIN(IF(OFFSET(Metadata!$A$1,0,0,Metadata!Metadata_Table_Length,1)=SUBSTITUTE(C664,"rawdatafilename","originalfilename"),ROW(OFFSET(Metadata!$A$1,0,0,Metadata!Metadata_Table_Length,1))-1,"")),0)),"")</f>
        <v/>
      </c>
      <c r="F664" t="str">
        <f t="shared" ca="1" si="42"/>
        <v/>
      </c>
      <c r="G664" t="str">
        <f t="array" aca="1" ref="G664" ca="1">IF(B664&lt;&gt;"",OFFSET(Metadata!$B$1,MIN(IF(OFFSET(Metadata!$A$1,0,0,Metadata!Metadata_Table_Length,1)=SUBSTITUTE(C664,"rawdatafilename","partnumber"),ROW(OFFSET(Metadata!$A$1,0,0,Metadata!Metadata_Table_Length,1))-1,"")),0),"")</f>
        <v/>
      </c>
      <c r="H664" t="str">
        <f t="array" aca="1" ref="H664" ca="1">IF(B664&lt;&gt;"",OFFSET(Metadata!$B$1,MIN(IF(OFFSET(Metadata!$A$1,0,0,Metadata!Metadata_Table_Length,1)=SUBSTITUTE(C664,"rawdatafilename","original_count"),ROW(OFFSET(Metadata!$A$1,0,0,Metadata!Metadata_Table_Length,1))-1,"")),0),"")</f>
        <v/>
      </c>
      <c r="I664" t="str">
        <f t="array" aca="1" ref="I664" ca="1">IF(B664&lt;&gt;"",OFFSET(Metadata!$B$1,MIN(IF(OFFSET(Metadata!$A$1,0,0,Metadata!Metadata_Table_Length,1)=SUBSTITUTE(C664,"rawdatafilename","count"),ROW(OFFSET(Metadata!$A$1,0,0,Metadata!Metadata_Table_Length,1))-1,"")),0),"")</f>
        <v/>
      </c>
      <c r="J664" t="str">
        <f t="array" aca="1" ref="J664" ca="1">IF(AND(G664&lt;&gt;"",G664&lt;&gt;G663),MAX(IF(G$2:G$2001=G664,H$2:H$2001,"")),"")</f>
        <v/>
      </c>
      <c r="K664" t="str">
        <f t="array" aca="1" ref="K664" ca="1">IF(AND(G664&lt;&gt;"",G664&lt;&gt;G663),MAX(IF(G$2:G$2001=G664,I$2:I$2001,"")),"")</f>
        <v/>
      </c>
      <c r="L664" t="str">
        <f t="shared" ca="1" si="43"/>
        <v/>
      </c>
    </row>
    <row r="665" spans="2:12" x14ac:dyDescent="0.25">
      <c r="B665" t="str">
        <f t="shared" ca="1" si="41"/>
        <v/>
      </c>
      <c r="C665" t="str">
        <f t="shared" ca="1" si="40"/>
        <v/>
      </c>
      <c r="D665" s="156" t="str">
        <f t="array" aca="1" ref="D665" ca="1">IFERROR(IF(B665&lt;&gt;"",IF(OR(EXACT(OFFSET(Metadata!$A$1,0,0,Metadata!Metadata_Table_Length,1),C665)),1,""),""),"")</f>
        <v/>
      </c>
      <c r="E665" s="163" t="str">
        <f t="array" aca="1" ref="E665" ca="1">IF(B665&lt;&gt;"",IF(D665=1,OFFSET(Metadata!$B$1,MIN(IF(OFFSET(Metadata!$A$1,0,0,Metadata!Metadata_Table_Length,1)=C665,ROW(OFFSET(Metadata!$A$1,0,0,Metadata!Metadata_Table_Length,1))-1,"")),0),OFFSET(Metadata!$B$1,MIN(IF(OFFSET(Metadata!$A$1,0,0,Metadata!Metadata_Table_Length,1)=SUBSTITUTE(C665,"rawdatafilename","originalfilename"),ROW(OFFSET(Metadata!$A$1,0,0,Metadata!Metadata_Table_Length,1))-1,"")),0)),"")</f>
        <v/>
      </c>
      <c r="F665" t="str">
        <f t="shared" ca="1" si="42"/>
        <v/>
      </c>
      <c r="G665" t="str">
        <f t="array" aca="1" ref="G665" ca="1">IF(B665&lt;&gt;"",OFFSET(Metadata!$B$1,MIN(IF(OFFSET(Metadata!$A$1,0,0,Metadata!Metadata_Table_Length,1)=SUBSTITUTE(C665,"rawdatafilename","partnumber"),ROW(OFFSET(Metadata!$A$1,0,0,Metadata!Metadata_Table_Length,1))-1,"")),0),"")</f>
        <v/>
      </c>
      <c r="H665" t="str">
        <f t="array" aca="1" ref="H665" ca="1">IF(B665&lt;&gt;"",OFFSET(Metadata!$B$1,MIN(IF(OFFSET(Metadata!$A$1,0,0,Metadata!Metadata_Table_Length,1)=SUBSTITUTE(C665,"rawdatafilename","original_count"),ROW(OFFSET(Metadata!$A$1,0,0,Metadata!Metadata_Table_Length,1))-1,"")),0),"")</f>
        <v/>
      </c>
      <c r="I665" t="str">
        <f t="array" aca="1" ref="I665" ca="1">IF(B665&lt;&gt;"",OFFSET(Metadata!$B$1,MIN(IF(OFFSET(Metadata!$A$1,0,0,Metadata!Metadata_Table_Length,1)=SUBSTITUTE(C665,"rawdatafilename","count"),ROW(OFFSET(Metadata!$A$1,0,0,Metadata!Metadata_Table_Length,1))-1,"")),0),"")</f>
        <v/>
      </c>
      <c r="J665" t="str">
        <f t="array" aca="1" ref="J665" ca="1">IF(AND(G665&lt;&gt;"",G665&lt;&gt;G664),MAX(IF(G$2:G$2001=G665,H$2:H$2001,"")),"")</f>
        <v/>
      </c>
      <c r="K665" t="str">
        <f t="array" aca="1" ref="K665" ca="1">IF(AND(G665&lt;&gt;"",G665&lt;&gt;G664),MAX(IF(G$2:G$2001=G665,I$2:I$2001,"")),"")</f>
        <v/>
      </c>
      <c r="L665" t="str">
        <f t="shared" ca="1" si="43"/>
        <v/>
      </c>
    </row>
    <row r="666" spans="2:12" x14ac:dyDescent="0.25">
      <c r="B666" t="str">
        <f t="shared" ca="1" si="41"/>
        <v/>
      </c>
      <c r="C666" t="str">
        <f t="shared" ca="1" si="40"/>
        <v/>
      </c>
      <c r="D666" s="156" t="str">
        <f t="array" aca="1" ref="D666" ca="1">IFERROR(IF(B666&lt;&gt;"",IF(OR(EXACT(OFFSET(Metadata!$A$1,0,0,Metadata!Metadata_Table_Length,1),C666)),1,""),""),"")</f>
        <v/>
      </c>
      <c r="E666" s="163" t="str">
        <f t="array" aca="1" ref="E666" ca="1">IF(B666&lt;&gt;"",IF(D666=1,OFFSET(Metadata!$B$1,MIN(IF(OFFSET(Metadata!$A$1,0,0,Metadata!Metadata_Table_Length,1)=C666,ROW(OFFSET(Metadata!$A$1,0,0,Metadata!Metadata_Table_Length,1))-1,"")),0),OFFSET(Metadata!$B$1,MIN(IF(OFFSET(Metadata!$A$1,0,0,Metadata!Metadata_Table_Length,1)=SUBSTITUTE(C666,"rawdatafilename","originalfilename"),ROW(OFFSET(Metadata!$A$1,0,0,Metadata!Metadata_Table_Length,1))-1,"")),0)),"")</f>
        <v/>
      </c>
      <c r="F666" t="str">
        <f t="shared" ca="1" si="42"/>
        <v/>
      </c>
      <c r="G666" t="str">
        <f t="array" aca="1" ref="G666" ca="1">IF(B666&lt;&gt;"",OFFSET(Metadata!$B$1,MIN(IF(OFFSET(Metadata!$A$1,0,0,Metadata!Metadata_Table_Length,1)=SUBSTITUTE(C666,"rawdatafilename","partnumber"),ROW(OFFSET(Metadata!$A$1,0,0,Metadata!Metadata_Table_Length,1))-1,"")),0),"")</f>
        <v/>
      </c>
      <c r="H666" t="str">
        <f t="array" aca="1" ref="H666" ca="1">IF(B666&lt;&gt;"",OFFSET(Metadata!$B$1,MIN(IF(OFFSET(Metadata!$A$1,0,0,Metadata!Metadata_Table_Length,1)=SUBSTITUTE(C666,"rawdatafilename","original_count"),ROW(OFFSET(Metadata!$A$1,0,0,Metadata!Metadata_Table_Length,1))-1,"")),0),"")</f>
        <v/>
      </c>
      <c r="I666" t="str">
        <f t="array" aca="1" ref="I666" ca="1">IF(B666&lt;&gt;"",OFFSET(Metadata!$B$1,MIN(IF(OFFSET(Metadata!$A$1,0,0,Metadata!Metadata_Table_Length,1)=SUBSTITUTE(C666,"rawdatafilename","count"),ROW(OFFSET(Metadata!$A$1,0,0,Metadata!Metadata_Table_Length,1))-1,"")),0),"")</f>
        <v/>
      </c>
      <c r="J666" t="str">
        <f t="array" aca="1" ref="J666" ca="1">IF(AND(G666&lt;&gt;"",G666&lt;&gt;G665),MAX(IF(G$2:G$2001=G666,H$2:H$2001,"")),"")</f>
        <v/>
      </c>
      <c r="K666" t="str">
        <f t="array" aca="1" ref="K666" ca="1">IF(AND(G666&lt;&gt;"",G666&lt;&gt;G665),MAX(IF(G$2:G$2001=G666,I$2:I$2001,"")),"")</f>
        <v/>
      </c>
      <c r="L666" t="str">
        <f t="shared" ca="1" si="43"/>
        <v/>
      </c>
    </row>
    <row r="667" spans="2:12" x14ac:dyDescent="0.25">
      <c r="B667" t="str">
        <f t="shared" ca="1" si="41"/>
        <v/>
      </c>
      <c r="C667" t="str">
        <f t="shared" ca="1" si="40"/>
        <v/>
      </c>
      <c r="D667" s="156" t="str">
        <f t="array" aca="1" ref="D667" ca="1">IFERROR(IF(B667&lt;&gt;"",IF(OR(EXACT(OFFSET(Metadata!$A$1,0,0,Metadata!Metadata_Table_Length,1),C667)),1,""),""),"")</f>
        <v/>
      </c>
      <c r="E667" s="163" t="str">
        <f t="array" aca="1" ref="E667" ca="1">IF(B667&lt;&gt;"",IF(D667=1,OFFSET(Metadata!$B$1,MIN(IF(OFFSET(Metadata!$A$1,0,0,Metadata!Metadata_Table_Length,1)=C667,ROW(OFFSET(Metadata!$A$1,0,0,Metadata!Metadata_Table_Length,1))-1,"")),0),OFFSET(Metadata!$B$1,MIN(IF(OFFSET(Metadata!$A$1,0,0,Metadata!Metadata_Table_Length,1)=SUBSTITUTE(C667,"rawdatafilename","originalfilename"),ROW(OFFSET(Metadata!$A$1,0,0,Metadata!Metadata_Table_Length,1))-1,"")),0)),"")</f>
        <v/>
      </c>
      <c r="F667" t="str">
        <f t="shared" ca="1" si="42"/>
        <v/>
      </c>
      <c r="G667" t="str">
        <f t="array" aca="1" ref="G667" ca="1">IF(B667&lt;&gt;"",OFFSET(Metadata!$B$1,MIN(IF(OFFSET(Metadata!$A$1,0,0,Metadata!Metadata_Table_Length,1)=SUBSTITUTE(C667,"rawdatafilename","partnumber"),ROW(OFFSET(Metadata!$A$1,0,0,Metadata!Metadata_Table_Length,1))-1,"")),0),"")</f>
        <v/>
      </c>
      <c r="H667" t="str">
        <f t="array" aca="1" ref="H667" ca="1">IF(B667&lt;&gt;"",OFFSET(Metadata!$B$1,MIN(IF(OFFSET(Metadata!$A$1,0,0,Metadata!Metadata_Table_Length,1)=SUBSTITUTE(C667,"rawdatafilename","original_count"),ROW(OFFSET(Metadata!$A$1,0,0,Metadata!Metadata_Table_Length,1))-1,"")),0),"")</f>
        <v/>
      </c>
      <c r="I667" t="str">
        <f t="array" aca="1" ref="I667" ca="1">IF(B667&lt;&gt;"",OFFSET(Metadata!$B$1,MIN(IF(OFFSET(Metadata!$A$1,0,0,Metadata!Metadata_Table_Length,1)=SUBSTITUTE(C667,"rawdatafilename","count"),ROW(OFFSET(Metadata!$A$1,0,0,Metadata!Metadata_Table_Length,1))-1,"")),0),"")</f>
        <v/>
      </c>
      <c r="J667" t="str">
        <f t="array" aca="1" ref="J667" ca="1">IF(AND(G667&lt;&gt;"",G667&lt;&gt;G666),MAX(IF(G$2:G$2001=G667,H$2:H$2001,"")),"")</f>
        <v/>
      </c>
      <c r="K667" t="str">
        <f t="array" aca="1" ref="K667" ca="1">IF(AND(G667&lt;&gt;"",G667&lt;&gt;G666),MAX(IF(G$2:G$2001=G667,I$2:I$2001,"")),"")</f>
        <v/>
      </c>
      <c r="L667" t="str">
        <f t="shared" ca="1" si="43"/>
        <v/>
      </c>
    </row>
    <row r="668" spans="2:12" x14ac:dyDescent="0.25">
      <c r="B668" t="str">
        <f t="shared" ca="1" si="41"/>
        <v/>
      </c>
      <c r="C668" t="str">
        <f t="shared" ca="1" si="40"/>
        <v/>
      </c>
      <c r="D668" s="156" t="str">
        <f t="array" aca="1" ref="D668" ca="1">IFERROR(IF(B668&lt;&gt;"",IF(OR(EXACT(OFFSET(Metadata!$A$1,0,0,Metadata!Metadata_Table_Length,1),C668)),1,""),""),"")</f>
        <v/>
      </c>
      <c r="E668" s="163" t="str">
        <f t="array" aca="1" ref="E668" ca="1">IF(B668&lt;&gt;"",IF(D668=1,OFFSET(Metadata!$B$1,MIN(IF(OFFSET(Metadata!$A$1,0,0,Metadata!Metadata_Table_Length,1)=C668,ROW(OFFSET(Metadata!$A$1,0,0,Metadata!Metadata_Table_Length,1))-1,"")),0),OFFSET(Metadata!$B$1,MIN(IF(OFFSET(Metadata!$A$1,0,0,Metadata!Metadata_Table_Length,1)=SUBSTITUTE(C668,"rawdatafilename","originalfilename"),ROW(OFFSET(Metadata!$A$1,0,0,Metadata!Metadata_Table_Length,1))-1,"")),0)),"")</f>
        <v/>
      </c>
      <c r="F668" t="str">
        <f t="shared" ca="1" si="42"/>
        <v/>
      </c>
      <c r="G668" t="str">
        <f t="array" aca="1" ref="G668" ca="1">IF(B668&lt;&gt;"",OFFSET(Metadata!$B$1,MIN(IF(OFFSET(Metadata!$A$1,0,0,Metadata!Metadata_Table_Length,1)=SUBSTITUTE(C668,"rawdatafilename","partnumber"),ROW(OFFSET(Metadata!$A$1,0,0,Metadata!Metadata_Table_Length,1))-1,"")),0),"")</f>
        <v/>
      </c>
      <c r="H668" t="str">
        <f t="array" aca="1" ref="H668" ca="1">IF(B668&lt;&gt;"",OFFSET(Metadata!$B$1,MIN(IF(OFFSET(Metadata!$A$1,0,0,Metadata!Metadata_Table_Length,1)=SUBSTITUTE(C668,"rawdatafilename","original_count"),ROW(OFFSET(Metadata!$A$1,0,0,Metadata!Metadata_Table_Length,1))-1,"")),0),"")</f>
        <v/>
      </c>
      <c r="I668" t="str">
        <f t="array" aca="1" ref="I668" ca="1">IF(B668&lt;&gt;"",OFFSET(Metadata!$B$1,MIN(IF(OFFSET(Metadata!$A$1,0,0,Metadata!Metadata_Table_Length,1)=SUBSTITUTE(C668,"rawdatafilename","count"),ROW(OFFSET(Metadata!$A$1,0,0,Metadata!Metadata_Table_Length,1))-1,"")),0),"")</f>
        <v/>
      </c>
      <c r="J668" t="str">
        <f t="array" aca="1" ref="J668" ca="1">IF(AND(G668&lt;&gt;"",G668&lt;&gt;G667),MAX(IF(G$2:G$2001=G668,H$2:H$2001,"")),"")</f>
        <v/>
      </c>
      <c r="K668" t="str">
        <f t="array" aca="1" ref="K668" ca="1">IF(AND(G668&lt;&gt;"",G668&lt;&gt;G667),MAX(IF(G$2:G$2001=G668,I$2:I$2001,"")),"")</f>
        <v/>
      </c>
      <c r="L668" t="str">
        <f t="shared" ca="1" si="43"/>
        <v/>
      </c>
    </row>
    <row r="669" spans="2:12" x14ac:dyDescent="0.25">
      <c r="B669" t="str">
        <f t="shared" ca="1" si="41"/>
        <v/>
      </c>
      <c r="C669" t="str">
        <f t="shared" ca="1" si="40"/>
        <v/>
      </c>
      <c r="D669" s="156" t="str">
        <f t="array" aca="1" ref="D669" ca="1">IFERROR(IF(B669&lt;&gt;"",IF(OR(EXACT(OFFSET(Metadata!$A$1,0,0,Metadata!Metadata_Table_Length,1),C669)),1,""),""),"")</f>
        <v/>
      </c>
      <c r="E669" s="163" t="str">
        <f t="array" aca="1" ref="E669" ca="1">IF(B669&lt;&gt;"",IF(D669=1,OFFSET(Metadata!$B$1,MIN(IF(OFFSET(Metadata!$A$1,0,0,Metadata!Metadata_Table_Length,1)=C669,ROW(OFFSET(Metadata!$A$1,0,0,Metadata!Metadata_Table_Length,1))-1,"")),0),OFFSET(Metadata!$B$1,MIN(IF(OFFSET(Metadata!$A$1,0,0,Metadata!Metadata_Table_Length,1)=SUBSTITUTE(C669,"rawdatafilename","originalfilename"),ROW(OFFSET(Metadata!$A$1,0,0,Metadata!Metadata_Table_Length,1))-1,"")),0)),"")</f>
        <v/>
      </c>
      <c r="F669" t="str">
        <f t="shared" ca="1" si="42"/>
        <v/>
      </c>
      <c r="G669" t="str">
        <f t="array" aca="1" ref="G669" ca="1">IF(B669&lt;&gt;"",OFFSET(Metadata!$B$1,MIN(IF(OFFSET(Metadata!$A$1,0,0,Metadata!Metadata_Table_Length,1)=SUBSTITUTE(C669,"rawdatafilename","partnumber"),ROW(OFFSET(Metadata!$A$1,0,0,Metadata!Metadata_Table_Length,1))-1,"")),0),"")</f>
        <v/>
      </c>
      <c r="H669" t="str">
        <f t="array" aca="1" ref="H669" ca="1">IF(B669&lt;&gt;"",OFFSET(Metadata!$B$1,MIN(IF(OFFSET(Metadata!$A$1,0,0,Metadata!Metadata_Table_Length,1)=SUBSTITUTE(C669,"rawdatafilename","original_count"),ROW(OFFSET(Metadata!$A$1,0,0,Metadata!Metadata_Table_Length,1))-1,"")),0),"")</f>
        <v/>
      </c>
      <c r="I669" t="str">
        <f t="array" aca="1" ref="I669" ca="1">IF(B669&lt;&gt;"",OFFSET(Metadata!$B$1,MIN(IF(OFFSET(Metadata!$A$1,0,0,Metadata!Metadata_Table_Length,1)=SUBSTITUTE(C669,"rawdatafilename","count"),ROW(OFFSET(Metadata!$A$1,0,0,Metadata!Metadata_Table_Length,1))-1,"")),0),"")</f>
        <v/>
      </c>
      <c r="J669" t="str">
        <f t="array" aca="1" ref="J669" ca="1">IF(AND(G669&lt;&gt;"",G669&lt;&gt;G668),MAX(IF(G$2:G$2001=G669,H$2:H$2001,"")),"")</f>
        <v/>
      </c>
      <c r="K669" t="str">
        <f t="array" aca="1" ref="K669" ca="1">IF(AND(G669&lt;&gt;"",G669&lt;&gt;G668),MAX(IF(G$2:G$2001=G669,I$2:I$2001,"")),"")</f>
        <v/>
      </c>
      <c r="L669" t="str">
        <f t="shared" ca="1" si="43"/>
        <v/>
      </c>
    </row>
    <row r="670" spans="2:12" x14ac:dyDescent="0.25">
      <c r="B670" t="str">
        <f t="shared" ca="1" si="41"/>
        <v/>
      </c>
      <c r="C670" t="str">
        <f t="shared" ca="1" si="40"/>
        <v/>
      </c>
      <c r="D670" s="156" t="str">
        <f t="array" aca="1" ref="D670" ca="1">IFERROR(IF(B670&lt;&gt;"",IF(OR(EXACT(OFFSET(Metadata!$A$1,0,0,Metadata!Metadata_Table_Length,1),C670)),1,""),""),"")</f>
        <v/>
      </c>
      <c r="E670" s="163" t="str">
        <f t="array" aca="1" ref="E670" ca="1">IF(B670&lt;&gt;"",IF(D670=1,OFFSET(Metadata!$B$1,MIN(IF(OFFSET(Metadata!$A$1,0,0,Metadata!Metadata_Table_Length,1)=C670,ROW(OFFSET(Metadata!$A$1,0,0,Metadata!Metadata_Table_Length,1))-1,"")),0),OFFSET(Metadata!$B$1,MIN(IF(OFFSET(Metadata!$A$1,0,0,Metadata!Metadata_Table_Length,1)=SUBSTITUTE(C670,"rawdatafilename","originalfilename"),ROW(OFFSET(Metadata!$A$1,0,0,Metadata!Metadata_Table_Length,1))-1,"")),0)),"")</f>
        <v/>
      </c>
      <c r="F670" t="str">
        <f t="shared" ca="1" si="42"/>
        <v/>
      </c>
      <c r="G670" t="str">
        <f t="array" aca="1" ref="G670" ca="1">IF(B670&lt;&gt;"",OFFSET(Metadata!$B$1,MIN(IF(OFFSET(Metadata!$A$1,0,0,Metadata!Metadata_Table_Length,1)=SUBSTITUTE(C670,"rawdatafilename","partnumber"),ROW(OFFSET(Metadata!$A$1,0,0,Metadata!Metadata_Table_Length,1))-1,"")),0),"")</f>
        <v/>
      </c>
      <c r="H670" t="str">
        <f t="array" aca="1" ref="H670" ca="1">IF(B670&lt;&gt;"",OFFSET(Metadata!$B$1,MIN(IF(OFFSET(Metadata!$A$1,0,0,Metadata!Metadata_Table_Length,1)=SUBSTITUTE(C670,"rawdatafilename","original_count"),ROW(OFFSET(Metadata!$A$1,0,0,Metadata!Metadata_Table_Length,1))-1,"")),0),"")</f>
        <v/>
      </c>
      <c r="I670" t="str">
        <f t="array" aca="1" ref="I670" ca="1">IF(B670&lt;&gt;"",OFFSET(Metadata!$B$1,MIN(IF(OFFSET(Metadata!$A$1,0,0,Metadata!Metadata_Table_Length,1)=SUBSTITUTE(C670,"rawdatafilename","count"),ROW(OFFSET(Metadata!$A$1,0,0,Metadata!Metadata_Table_Length,1))-1,"")),0),"")</f>
        <v/>
      </c>
      <c r="J670" t="str">
        <f t="array" aca="1" ref="J670" ca="1">IF(AND(G670&lt;&gt;"",G670&lt;&gt;G669),MAX(IF(G$2:G$2001=G670,H$2:H$2001,"")),"")</f>
        <v/>
      </c>
      <c r="K670" t="str">
        <f t="array" aca="1" ref="K670" ca="1">IF(AND(G670&lt;&gt;"",G670&lt;&gt;G669),MAX(IF(G$2:G$2001=G670,I$2:I$2001,"")),"")</f>
        <v/>
      </c>
      <c r="L670" t="str">
        <f t="shared" ca="1" si="43"/>
        <v/>
      </c>
    </row>
    <row r="671" spans="2:12" x14ac:dyDescent="0.25">
      <c r="B671" t="str">
        <f t="shared" ca="1" si="41"/>
        <v/>
      </c>
      <c r="C671" t="str">
        <f t="shared" ca="1" si="40"/>
        <v/>
      </c>
      <c r="D671" s="156" t="str">
        <f t="array" aca="1" ref="D671" ca="1">IFERROR(IF(B671&lt;&gt;"",IF(OR(EXACT(OFFSET(Metadata!$A$1,0,0,Metadata!Metadata_Table_Length,1),C671)),1,""),""),"")</f>
        <v/>
      </c>
      <c r="E671" s="163" t="str">
        <f t="array" aca="1" ref="E671" ca="1">IF(B671&lt;&gt;"",IF(D671=1,OFFSET(Metadata!$B$1,MIN(IF(OFFSET(Metadata!$A$1,0,0,Metadata!Metadata_Table_Length,1)=C671,ROW(OFFSET(Metadata!$A$1,0,0,Metadata!Metadata_Table_Length,1))-1,"")),0),OFFSET(Metadata!$B$1,MIN(IF(OFFSET(Metadata!$A$1,0,0,Metadata!Metadata_Table_Length,1)=SUBSTITUTE(C671,"rawdatafilename","originalfilename"),ROW(OFFSET(Metadata!$A$1,0,0,Metadata!Metadata_Table_Length,1))-1,"")),0)),"")</f>
        <v/>
      </c>
      <c r="F671" t="str">
        <f t="shared" ca="1" si="42"/>
        <v/>
      </c>
      <c r="G671" t="str">
        <f t="array" aca="1" ref="G671" ca="1">IF(B671&lt;&gt;"",OFFSET(Metadata!$B$1,MIN(IF(OFFSET(Metadata!$A$1,0,0,Metadata!Metadata_Table_Length,1)=SUBSTITUTE(C671,"rawdatafilename","partnumber"),ROW(OFFSET(Metadata!$A$1,0,0,Metadata!Metadata_Table_Length,1))-1,"")),0),"")</f>
        <v/>
      </c>
      <c r="H671" t="str">
        <f t="array" aca="1" ref="H671" ca="1">IF(B671&lt;&gt;"",OFFSET(Metadata!$B$1,MIN(IF(OFFSET(Metadata!$A$1,0,0,Metadata!Metadata_Table_Length,1)=SUBSTITUTE(C671,"rawdatafilename","original_count"),ROW(OFFSET(Metadata!$A$1,0,0,Metadata!Metadata_Table_Length,1))-1,"")),0),"")</f>
        <v/>
      </c>
      <c r="I671" t="str">
        <f t="array" aca="1" ref="I671" ca="1">IF(B671&lt;&gt;"",OFFSET(Metadata!$B$1,MIN(IF(OFFSET(Metadata!$A$1,0,0,Metadata!Metadata_Table_Length,1)=SUBSTITUTE(C671,"rawdatafilename","count"),ROW(OFFSET(Metadata!$A$1,0,0,Metadata!Metadata_Table_Length,1))-1,"")),0),"")</f>
        <v/>
      </c>
      <c r="J671" t="str">
        <f t="array" aca="1" ref="J671" ca="1">IF(AND(G671&lt;&gt;"",G671&lt;&gt;G670),MAX(IF(G$2:G$2001=G671,H$2:H$2001,"")),"")</f>
        <v/>
      </c>
      <c r="K671" t="str">
        <f t="array" aca="1" ref="K671" ca="1">IF(AND(G671&lt;&gt;"",G671&lt;&gt;G670),MAX(IF(G$2:G$2001=G671,I$2:I$2001,"")),"")</f>
        <v/>
      </c>
      <c r="L671" t="str">
        <f t="shared" ca="1" si="43"/>
        <v/>
      </c>
    </row>
    <row r="672" spans="2:12" x14ac:dyDescent="0.25">
      <c r="B672" t="str">
        <f t="shared" ca="1" si="41"/>
        <v/>
      </c>
      <c r="C672" t="str">
        <f t="shared" ca="1" si="40"/>
        <v/>
      </c>
      <c r="D672" s="156" t="str">
        <f t="array" aca="1" ref="D672" ca="1">IFERROR(IF(B672&lt;&gt;"",IF(OR(EXACT(OFFSET(Metadata!$A$1,0,0,Metadata!Metadata_Table_Length,1),C672)),1,""),""),"")</f>
        <v/>
      </c>
      <c r="E672" s="163" t="str">
        <f t="array" aca="1" ref="E672" ca="1">IF(B672&lt;&gt;"",IF(D672=1,OFFSET(Metadata!$B$1,MIN(IF(OFFSET(Metadata!$A$1,0,0,Metadata!Metadata_Table_Length,1)=C672,ROW(OFFSET(Metadata!$A$1,0,0,Metadata!Metadata_Table_Length,1))-1,"")),0),OFFSET(Metadata!$B$1,MIN(IF(OFFSET(Metadata!$A$1,0,0,Metadata!Metadata_Table_Length,1)=SUBSTITUTE(C672,"rawdatafilename","originalfilename"),ROW(OFFSET(Metadata!$A$1,0,0,Metadata!Metadata_Table_Length,1))-1,"")),0)),"")</f>
        <v/>
      </c>
      <c r="F672" t="str">
        <f t="shared" ca="1" si="42"/>
        <v/>
      </c>
      <c r="G672" t="str">
        <f t="array" aca="1" ref="G672" ca="1">IF(B672&lt;&gt;"",OFFSET(Metadata!$B$1,MIN(IF(OFFSET(Metadata!$A$1,0,0,Metadata!Metadata_Table_Length,1)=SUBSTITUTE(C672,"rawdatafilename","partnumber"),ROW(OFFSET(Metadata!$A$1,0,0,Metadata!Metadata_Table_Length,1))-1,"")),0),"")</f>
        <v/>
      </c>
      <c r="H672" t="str">
        <f t="array" aca="1" ref="H672" ca="1">IF(B672&lt;&gt;"",OFFSET(Metadata!$B$1,MIN(IF(OFFSET(Metadata!$A$1,0,0,Metadata!Metadata_Table_Length,1)=SUBSTITUTE(C672,"rawdatafilename","original_count"),ROW(OFFSET(Metadata!$A$1,0,0,Metadata!Metadata_Table_Length,1))-1,"")),0),"")</f>
        <v/>
      </c>
      <c r="I672" t="str">
        <f t="array" aca="1" ref="I672" ca="1">IF(B672&lt;&gt;"",OFFSET(Metadata!$B$1,MIN(IF(OFFSET(Metadata!$A$1,0,0,Metadata!Metadata_Table_Length,1)=SUBSTITUTE(C672,"rawdatafilename","count"),ROW(OFFSET(Metadata!$A$1,0,0,Metadata!Metadata_Table_Length,1))-1,"")),0),"")</f>
        <v/>
      </c>
      <c r="J672" t="str">
        <f t="array" aca="1" ref="J672" ca="1">IF(AND(G672&lt;&gt;"",G672&lt;&gt;G671),MAX(IF(G$2:G$2001=G672,H$2:H$2001,"")),"")</f>
        <v/>
      </c>
      <c r="K672" t="str">
        <f t="array" aca="1" ref="K672" ca="1">IF(AND(G672&lt;&gt;"",G672&lt;&gt;G671),MAX(IF(G$2:G$2001=G672,I$2:I$2001,"")),"")</f>
        <v/>
      </c>
      <c r="L672" t="str">
        <f t="shared" ca="1" si="43"/>
        <v/>
      </c>
    </row>
    <row r="673" spans="2:12" x14ac:dyDescent="0.25">
      <c r="B673" t="str">
        <f t="shared" ca="1" si="41"/>
        <v/>
      </c>
      <c r="C673" t="str">
        <f t="shared" ca="1" si="40"/>
        <v/>
      </c>
      <c r="D673" s="156" t="str">
        <f t="array" aca="1" ref="D673" ca="1">IFERROR(IF(B673&lt;&gt;"",IF(OR(EXACT(OFFSET(Metadata!$A$1,0,0,Metadata!Metadata_Table_Length,1),C673)),1,""),""),"")</f>
        <v/>
      </c>
      <c r="E673" s="163" t="str">
        <f t="array" aca="1" ref="E673" ca="1">IF(B673&lt;&gt;"",IF(D673=1,OFFSET(Metadata!$B$1,MIN(IF(OFFSET(Metadata!$A$1,0,0,Metadata!Metadata_Table_Length,1)=C673,ROW(OFFSET(Metadata!$A$1,0,0,Metadata!Metadata_Table_Length,1))-1,"")),0),OFFSET(Metadata!$B$1,MIN(IF(OFFSET(Metadata!$A$1,0,0,Metadata!Metadata_Table_Length,1)=SUBSTITUTE(C673,"rawdatafilename","originalfilename"),ROW(OFFSET(Metadata!$A$1,0,0,Metadata!Metadata_Table_Length,1))-1,"")),0)),"")</f>
        <v/>
      </c>
      <c r="F673" t="str">
        <f t="shared" ca="1" si="42"/>
        <v/>
      </c>
      <c r="G673" t="str">
        <f t="array" aca="1" ref="G673" ca="1">IF(B673&lt;&gt;"",OFFSET(Metadata!$B$1,MIN(IF(OFFSET(Metadata!$A$1,0,0,Metadata!Metadata_Table_Length,1)=SUBSTITUTE(C673,"rawdatafilename","partnumber"),ROW(OFFSET(Metadata!$A$1,0,0,Metadata!Metadata_Table_Length,1))-1,"")),0),"")</f>
        <v/>
      </c>
      <c r="H673" t="str">
        <f t="array" aca="1" ref="H673" ca="1">IF(B673&lt;&gt;"",OFFSET(Metadata!$B$1,MIN(IF(OFFSET(Metadata!$A$1,0,0,Metadata!Metadata_Table_Length,1)=SUBSTITUTE(C673,"rawdatafilename","original_count"),ROW(OFFSET(Metadata!$A$1,0,0,Metadata!Metadata_Table_Length,1))-1,"")),0),"")</f>
        <v/>
      </c>
      <c r="I673" t="str">
        <f t="array" aca="1" ref="I673" ca="1">IF(B673&lt;&gt;"",OFFSET(Metadata!$B$1,MIN(IF(OFFSET(Metadata!$A$1,0,0,Metadata!Metadata_Table_Length,1)=SUBSTITUTE(C673,"rawdatafilename","count"),ROW(OFFSET(Metadata!$A$1,0,0,Metadata!Metadata_Table_Length,1))-1,"")),0),"")</f>
        <v/>
      </c>
      <c r="J673" t="str">
        <f t="array" aca="1" ref="J673" ca="1">IF(AND(G673&lt;&gt;"",G673&lt;&gt;G672),MAX(IF(G$2:G$2001=G673,H$2:H$2001,"")),"")</f>
        <v/>
      </c>
      <c r="K673" t="str">
        <f t="array" aca="1" ref="K673" ca="1">IF(AND(G673&lt;&gt;"",G673&lt;&gt;G672),MAX(IF(G$2:G$2001=G673,I$2:I$2001,"")),"")</f>
        <v/>
      </c>
      <c r="L673" t="str">
        <f t="shared" ca="1" si="43"/>
        <v/>
      </c>
    </row>
    <row r="674" spans="2:12" x14ac:dyDescent="0.25">
      <c r="B674" t="str">
        <f t="shared" ca="1" si="41"/>
        <v/>
      </c>
      <c r="C674" t="str">
        <f t="shared" ca="1" si="40"/>
        <v/>
      </c>
      <c r="D674" s="156" t="str">
        <f t="array" aca="1" ref="D674" ca="1">IFERROR(IF(B674&lt;&gt;"",IF(OR(EXACT(OFFSET(Metadata!$A$1,0,0,Metadata!Metadata_Table_Length,1),C674)),1,""),""),"")</f>
        <v/>
      </c>
      <c r="E674" s="163" t="str">
        <f t="array" aca="1" ref="E674" ca="1">IF(B674&lt;&gt;"",IF(D674=1,OFFSET(Metadata!$B$1,MIN(IF(OFFSET(Metadata!$A$1,0,0,Metadata!Metadata_Table_Length,1)=C674,ROW(OFFSET(Metadata!$A$1,0,0,Metadata!Metadata_Table_Length,1))-1,"")),0),OFFSET(Metadata!$B$1,MIN(IF(OFFSET(Metadata!$A$1,0,0,Metadata!Metadata_Table_Length,1)=SUBSTITUTE(C674,"rawdatafilename","originalfilename"),ROW(OFFSET(Metadata!$A$1,0,0,Metadata!Metadata_Table_Length,1))-1,"")),0)),"")</f>
        <v/>
      </c>
      <c r="F674" t="str">
        <f t="shared" ca="1" si="42"/>
        <v/>
      </c>
      <c r="G674" t="str">
        <f t="array" aca="1" ref="G674" ca="1">IF(B674&lt;&gt;"",OFFSET(Metadata!$B$1,MIN(IF(OFFSET(Metadata!$A$1,0,0,Metadata!Metadata_Table_Length,1)=SUBSTITUTE(C674,"rawdatafilename","partnumber"),ROW(OFFSET(Metadata!$A$1,0,0,Metadata!Metadata_Table_Length,1))-1,"")),0),"")</f>
        <v/>
      </c>
      <c r="H674" t="str">
        <f t="array" aca="1" ref="H674" ca="1">IF(B674&lt;&gt;"",OFFSET(Metadata!$B$1,MIN(IF(OFFSET(Metadata!$A$1,0,0,Metadata!Metadata_Table_Length,1)=SUBSTITUTE(C674,"rawdatafilename","original_count"),ROW(OFFSET(Metadata!$A$1,0,0,Metadata!Metadata_Table_Length,1))-1,"")),0),"")</f>
        <v/>
      </c>
      <c r="I674" t="str">
        <f t="array" aca="1" ref="I674" ca="1">IF(B674&lt;&gt;"",OFFSET(Metadata!$B$1,MIN(IF(OFFSET(Metadata!$A$1,0,0,Metadata!Metadata_Table_Length,1)=SUBSTITUTE(C674,"rawdatafilename","count"),ROW(OFFSET(Metadata!$A$1,0,0,Metadata!Metadata_Table_Length,1))-1,"")),0),"")</f>
        <v/>
      </c>
      <c r="J674" t="str">
        <f t="array" aca="1" ref="J674" ca="1">IF(AND(G674&lt;&gt;"",G674&lt;&gt;G673),MAX(IF(G$2:G$2001=G674,H$2:H$2001,"")),"")</f>
        <v/>
      </c>
      <c r="K674" t="str">
        <f t="array" aca="1" ref="K674" ca="1">IF(AND(G674&lt;&gt;"",G674&lt;&gt;G673),MAX(IF(G$2:G$2001=G674,I$2:I$2001,"")),"")</f>
        <v/>
      </c>
      <c r="L674" t="str">
        <f t="shared" ca="1" si="43"/>
        <v/>
      </c>
    </row>
    <row r="675" spans="2:12" x14ac:dyDescent="0.25">
      <c r="B675" t="str">
        <f t="shared" ca="1" si="41"/>
        <v/>
      </c>
      <c r="C675" t="str">
        <f t="shared" ca="1" si="40"/>
        <v/>
      </c>
      <c r="D675" s="156" t="str">
        <f t="array" aca="1" ref="D675" ca="1">IFERROR(IF(B675&lt;&gt;"",IF(OR(EXACT(OFFSET(Metadata!$A$1,0,0,Metadata!Metadata_Table_Length,1),C675)),1,""),""),"")</f>
        <v/>
      </c>
      <c r="E675" s="163" t="str">
        <f t="array" aca="1" ref="E675" ca="1">IF(B675&lt;&gt;"",IF(D675=1,OFFSET(Metadata!$B$1,MIN(IF(OFFSET(Metadata!$A$1,0,0,Metadata!Metadata_Table_Length,1)=C675,ROW(OFFSET(Metadata!$A$1,0,0,Metadata!Metadata_Table_Length,1))-1,"")),0),OFFSET(Metadata!$B$1,MIN(IF(OFFSET(Metadata!$A$1,0,0,Metadata!Metadata_Table_Length,1)=SUBSTITUTE(C675,"rawdatafilename","originalfilename"),ROW(OFFSET(Metadata!$A$1,0,0,Metadata!Metadata_Table_Length,1))-1,"")),0)),"")</f>
        <v/>
      </c>
      <c r="F675" t="str">
        <f t="shared" ca="1" si="42"/>
        <v/>
      </c>
      <c r="G675" t="str">
        <f t="array" aca="1" ref="G675" ca="1">IF(B675&lt;&gt;"",OFFSET(Metadata!$B$1,MIN(IF(OFFSET(Metadata!$A$1,0,0,Metadata!Metadata_Table_Length,1)=SUBSTITUTE(C675,"rawdatafilename","partnumber"),ROW(OFFSET(Metadata!$A$1,0,0,Metadata!Metadata_Table_Length,1))-1,"")),0),"")</f>
        <v/>
      </c>
      <c r="H675" t="str">
        <f t="array" aca="1" ref="H675" ca="1">IF(B675&lt;&gt;"",OFFSET(Metadata!$B$1,MIN(IF(OFFSET(Metadata!$A$1,0,0,Metadata!Metadata_Table_Length,1)=SUBSTITUTE(C675,"rawdatafilename","original_count"),ROW(OFFSET(Metadata!$A$1,0,0,Metadata!Metadata_Table_Length,1))-1,"")),0),"")</f>
        <v/>
      </c>
      <c r="I675" t="str">
        <f t="array" aca="1" ref="I675" ca="1">IF(B675&lt;&gt;"",OFFSET(Metadata!$B$1,MIN(IF(OFFSET(Metadata!$A$1,0,0,Metadata!Metadata_Table_Length,1)=SUBSTITUTE(C675,"rawdatafilename","count"),ROW(OFFSET(Metadata!$A$1,0,0,Metadata!Metadata_Table_Length,1))-1,"")),0),"")</f>
        <v/>
      </c>
      <c r="J675" t="str">
        <f t="array" aca="1" ref="J675" ca="1">IF(AND(G675&lt;&gt;"",G675&lt;&gt;G674),MAX(IF(G$2:G$2001=G675,H$2:H$2001,"")),"")</f>
        <v/>
      </c>
      <c r="K675" t="str">
        <f t="array" aca="1" ref="K675" ca="1">IF(AND(G675&lt;&gt;"",G675&lt;&gt;G674),MAX(IF(G$2:G$2001=G675,I$2:I$2001,"")),"")</f>
        <v/>
      </c>
      <c r="L675" t="str">
        <f t="shared" ca="1" si="43"/>
        <v/>
      </c>
    </row>
    <row r="676" spans="2:12" x14ac:dyDescent="0.25">
      <c r="B676" t="str">
        <f t="shared" ca="1" si="41"/>
        <v/>
      </c>
      <c r="C676" t="str">
        <f t="shared" ca="1" si="40"/>
        <v/>
      </c>
      <c r="D676" s="156" t="str">
        <f t="array" aca="1" ref="D676" ca="1">IFERROR(IF(B676&lt;&gt;"",IF(OR(EXACT(OFFSET(Metadata!$A$1,0,0,Metadata!Metadata_Table_Length,1),C676)),1,""),""),"")</f>
        <v/>
      </c>
      <c r="E676" s="163" t="str">
        <f t="array" aca="1" ref="E676" ca="1">IF(B676&lt;&gt;"",IF(D676=1,OFFSET(Metadata!$B$1,MIN(IF(OFFSET(Metadata!$A$1,0,0,Metadata!Metadata_Table_Length,1)=C676,ROW(OFFSET(Metadata!$A$1,0,0,Metadata!Metadata_Table_Length,1))-1,"")),0),OFFSET(Metadata!$B$1,MIN(IF(OFFSET(Metadata!$A$1,0,0,Metadata!Metadata_Table_Length,1)=SUBSTITUTE(C676,"rawdatafilename","originalfilename"),ROW(OFFSET(Metadata!$A$1,0,0,Metadata!Metadata_Table_Length,1))-1,"")),0)),"")</f>
        <v/>
      </c>
      <c r="F676" t="str">
        <f t="shared" ca="1" si="42"/>
        <v/>
      </c>
      <c r="G676" t="str">
        <f t="array" aca="1" ref="G676" ca="1">IF(B676&lt;&gt;"",OFFSET(Metadata!$B$1,MIN(IF(OFFSET(Metadata!$A$1,0,0,Metadata!Metadata_Table_Length,1)=SUBSTITUTE(C676,"rawdatafilename","partnumber"),ROW(OFFSET(Metadata!$A$1,0,0,Metadata!Metadata_Table_Length,1))-1,"")),0),"")</f>
        <v/>
      </c>
      <c r="H676" t="str">
        <f t="array" aca="1" ref="H676" ca="1">IF(B676&lt;&gt;"",OFFSET(Metadata!$B$1,MIN(IF(OFFSET(Metadata!$A$1,0,0,Metadata!Metadata_Table_Length,1)=SUBSTITUTE(C676,"rawdatafilename","original_count"),ROW(OFFSET(Metadata!$A$1,0,0,Metadata!Metadata_Table_Length,1))-1,"")),0),"")</f>
        <v/>
      </c>
      <c r="I676" t="str">
        <f t="array" aca="1" ref="I676" ca="1">IF(B676&lt;&gt;"",OFFSET(Metadata!$B$1,MIN(IF(OFFSET(Metadata!$A$1,0,0,Metadata!Metadata_Table_Length,1)=SUBSTITUTE(C676,"rawdatafilename","count"),ROW(OFFSET(Metadata!$A$1,0,0,Metadata!Metadata_Table_Length,1))-1,"")),0),"")</f>
        <v/>
      </c>
      <c r="J676" t="str">
        <f t="array" aca="1" ref="J676" ca="1">IF(AND(G676&lt;&gt;"",G676&lt;&gt;G675),MAX(IF(G$2:G$2001=G676,H$2:H$2001,"")),"")</f>
        <v/>
      </c>
      <c r="K676" t="str">
        <f t="array" aca="1" ref="K676" ca="1">IF(AND(G676&lt;&gt;"",G676&lt;&gt;G675),MAX(IF(G$2:G$2001=G676,I$2:I$2001,"")),"")</f>
        <v/>
      </c>
      <c r="L676" t="str">
        <f t="shared" ca="1" si="43"/>
        <v/>
      </c>
    </row>
    <row r="677" spans="2:12" x14ac:dyDescent="0.25">
      <c r="B677" t="str">
        <f t="shared" ca="1" si="41"/>
        <v/>
      </c>
      <c r="C677" t="str">
        <f t="shared" ca="1" si="40"/>
        <v/>
      </c>
      <c r="D677" s="156" t="str">
        <f t="array" aca="1" ref="D677" ca="1">IFERROR(IF(B677&lt;&gt;"",IF(OR(EXACT(OFFSET(Metadata!$A$1,0,0,Metadata!Metadata_Table_Length,1),C677)),1,""),""),"")</f>
        <v/>
      </c>
      <c r="E677" s="163" t="str">
        <f t="array" aca="1" ref="E677" ca="1">IF(B677&lt;&gt;"",IF(D677=1,OFFSET(Metadata!$B$1,MIN(IF(OFFSET(Metadata!$A$1,0,0,Metadata!Metadata_Table_Length,1)=C677,ROW(OFFSET(Metadata!$A$1,0,0,Metadata!Metadata_Table_Length,1))-1,"")),0),OFFSET(Metadata!$B$1,MIN(IF(OFFSET(Metadata!$A$1,0,0,Metadata!Metadata_Table_Length,1)=SUBSTITUTE(C677,"rawdatafilename","originalfilename"),ROW(OFFSET(Metadata!$A$1,0,0,Metadata!Metadata_Table_Length,1))-1,"")),0)),"")</f>
        <v/>
      </c>
      <c r="F677" t="str">
        <f t="shared" ca="1" si="42"/>
        <v/>
      </c>
      <c r="G677" t="str">
        <f t="array" aca="1" ref="G677" ca="1">IF(B677&lt;&gt;"",OFFSET(Metadata!$B$1,MIN(IF(OFFSET(Metadata!$A$1,0,0,Metadata!Metadata_Table_Length,1)=SUBSTITUTE(C677,"rawdatafilename","partnumber"),ROW(OFFSET(Metadata!$A$1,0,0,Metadata!Metadata_Table_Length,1))-1,"")),0),"")</f>
        <v/>
      </c>
      <c r="H677" t="str">
        <f t="array" aca="1" ref="H677" ca="1">IF(B677&lt;&gt;"",OFFSET(Metadata!$B$1,MIN(IF(OFFSET(Metadata!$A$1,0,0,Metadata!Metadata_Table_Length,1)=SUBSTITUTE(C677,"rawdatafilename","original_count"),ROW(OFFSET(Metadata!$A$1,0,0,Metadata!Metadata_Table_Length,1))-1,"")),0),"")</f>
        <v/>
      </c>
      <c r="I677" t="str">
        <f t="array" aca="1" ref="I677" ca="1">IF(B677&lt;&gt;"",OFFSET(Metadata!$B$1,MIN(IF(OFFSET(Metadata!$A$1,0,0,Metadata!Metadata_Table_Length,1)=SUBSTITUTE(C677,"rawdatafilename","count"),ROW(OFFSET(Metadata!$A$1,0,0,Metadata!Metadata_Table_Length,1))-1,"")),0),"")</f>
        <v/>
      </c>
      <c r="J677" t="str">
        <f t="array" aca="1" ref="J677" ca="1">IF(AND(G677&lt;&gt;"",G677&lt;&gt;G676),MAX(IF(G$2:G$2001=G677,H$2:H$2001,"")),"")</f>
        <v/>
      </c>
      <c r="K677" t="str">
        <f t="array" aca="1" ref="K677" ca="1">IF(AND(G677&lt;&gt;"",G677&lt;&gt;G676),MAX(IF(G$2:G$2001=G677,I$2:I$2001,"")),"")</f>
        <v/>
      </c>
      <c r="L677" t="str">
        <f t="shared" ca="1" si="43"/>
        <v/>
      </c>
    </row>
    <row r="678" spans="2:12" x14ac:dyDescent="0.25">
      <c r="B678" t="str">
        <f t="shared" ca="1" si="41"/>
        <v/>
      </c>
      <c r="C678" t="str">
        <f t="shared" ca="1" si="40"/>
        <v/>
      </c>
      <c r="D678" s="156" t="str">
        <f t="array" aca="1" ref="D678" ca="1">IFERROR(IF(B678&lt;&gt;"",IF(OR(EXACT(OFFSET(Metadata!$A$1,0,0,Metadata!Metadata_Table_Length,1),C678)),1,""),""),"")</f>
        <v/>
      </c>
      <c r="E678" s="163" t="str">
        <f t="array" aca="1" ref="E678" ca="1">IF(B678&lt;&gt;"",IF(D678=1,OFFSET(Metadata!$B$1,MIN(IF(OFFSET(Metadata!$A$1,0,0,Metadata!Metadata_Table_Length,1)=C678,ROW(OFFSET(Metadata!$A$1,0,0,Metadata!Metadata_Table_Length,1))-1,"")),0),OFFSET(Metadata!$B$1,MIN(IF(OFFSET(Metadata!$A$1,0,0,Metadata!Metadata_Table_Length,1)=SUBSTITUTE(C678,"rawdatafilename","originalfilename"),ROW(OFFSET(Metadata!$A$1,0,0,Metadata!Metadata_Table_Length,1))-1,"")),0)),"")</f>
        <v/>
      </c>
      <c r="F678" t="str">
        <f t="shared" ca="1" si="42"/>
        <v/>
      </c>
      <c r="G678" t="str">
        <f t="array" aca="1" ref="G678" ca="1">IF(B678&lt;&gt;"",OFFSET(Metadata!$B$1,MIN(IF(OFFSET(Metadata!$A$1,0,0,Metadata!Metadata_Table_Length,1)=SUBSTITUTE(C678,"rawdatafilename","partnumber"),ROW(OFFSET(Metadata!$A$1,0,0,Metadata!Metadata_Table_Length,1))-1,"")),0),"")</f>
        <v/>
      </c>
      <c r="H678" t="str">
        <f t="array" aca="1" ref="H678" ca="1">IF(B678&lt;&gt;"",OFFSET(Metadata!$B$1,MIN(IF(OFFSET(Metadata!$A$1,0,0,Metadata!Metadata_Table_Length,1)=SUBSTITUTE(C678,"rawdatafilename","original_count"),ROW(OFFSET(Metadata!$A$1,0,0,Metadata!Metadata_Table_Length,1))-1,"")),0),"")</f>
        <v/>
      </c>
      <c r="I678" t="str">
        <f t="array" aca="1" ref="I678" ca="1">IF(B678&lt;&gt;"",OFFSET(Metadata!$B$1,MIN(IF(OFFSET(Metadata!$A$1,0,0,Metadata!Metadata_Table_Length,1)=SUBSTITUTE(C678,"rawdatafilename","count"),ROW(OFFSET(Metadata!$A$1,0,0,Metadata!Metadata_Table_Length,1))-1,"")),0),"")</f>
        <v/>
      </c>
      <c r="J678" t="str">
        <f t="array" aca="1" ref="J678" ca="1">IF(AND(G678&lt;&gt;"",G678&lt;&gt;G677),MAX(IF(G$2:G$2001=G678,H$2:H$2001,"")),"")</f>
        <v/>
      </c>
      <c r="K678" t="str">
        <f t="array" aca="1" ref="K678" ca="1">IF(AND(G678&lt;&gt;"",G678&lt;&gt;G677),MAX(IF(G$2:G$2001=G678,I$2:I$2001,"")),"")</f>
        <v/>
      </c>
      <c r="L678" t="str">
        <f t="shared" ca="1" si="43"/>
        <v/>
      </c>
    </row>
    <row r="679" spans="2:12" x14ac:dyDescent="0.25">
      <c r="B679" t="str">
        <f t="shared" ca="1" si="41"/>
        <v/>
      </c>
      <c r="C679" t="str">
        <f t="shared" ca="1" si="40"/>
        <v/>
      </c>
      <c r="D679" s="156" t="str">
        <f t="array" aca="1" ref="D679" ca="1">IFERROR(IF(B679&lt;&gt;"",IF(OR(EXACT(OFFSET(Metadata!$A$1,0,0,Metadata!Metadata_Table_Length,1),C679)),1,""),""),"")</f>
        <v/>
      </c>
      <c r="E679" s="163" t="str">
        <f t="array" aca="1" ref="E679" ca="1">IF(B679&lt;&gt;"",IF(D679=1,OFFSET(Metadata!$B$1,MIN(IF(OFFSET(Metadata!$A$1,0,0,Metadata!Metadata_Table_Length,1)=C679,ROW(OFFSET(Metadata!$A$1,0,0,Metadata!Metadata_Table_Length,1))-1,"")),0),OFFSET(Metadata!$B$1,MIN(IF(OFFSET(Metadata!$A$1,0,0,Metadata!Metadata_Table_Length,1)=SUBSTITUTE(C679,"rawdatafilename","originalfilename"),ROW(OFFSET(Metadata!$A$1,0,0,Metadata!Metadata_Table_Length,1))-1,"")),0)),"")</f>
        <v/>
      </c>
      <c r="F679" t="str">
        <f t="shared" ca="1" si="42"/>
        <v/>
      </c>
      <c r="G679" t="str">
        <f t="array" aca="1" ref="G679" ca="1">IF(B679&lt;&gt;"",OFFSET(Metadata!$B$1,MIN(IF(OFFSET(Metadata!$A$1,0,0,Metadata!Metadata_Table_Length,1)=SUBSTITUTE(C679,"rawdatafilename","partnumber"),ROW(OFFSET(Metadata!$A$1,0,0,Metadata!Metadata_Table_Length,1))-1,"")),0),"")</f>
        <v/>
      </c>
      <c r="H679" t="str">
        <f t="array" aca="1" ref="H679" ca="1">IF(B679&lt;&gt;"",OFFSET(Metadata!$B$1,MIN(IF(OFFSET(Metadata!$A$1,0,0,Metadata!Metadata_Table_Length,1)=SUBSTITUTE(C679,"rawdatafilename","original_count"),ROW(OFFSET(Metadata!$A$1,0,0,Metadata!Metadata_Table_Length,1))-1,"")),0),"")</f>
        <v/>
      </c>
      <c r="I679" t="str">
        <f t="array" aca="1" ref="I679" ca="1">IF(B679&lt;&gt;"",OFFSET(Metadata!$B$1,MIN(IF(OFFSET(Metadata!$A$1,0,0,Metadata!Metadata_Table_Length,1)=SUBSTITUTE(C679,"rawdatafilename","count"),ROW(OFFSET(Metadata!$A$1,0,0,Metadata!Metadata_Table_Length,1))-1,"")),0),"")</f>
        <v/>
      </c>
      <c r="J679" t="str">
        <f t="array" aca="1" ref="J679" ca="1">IF(AND(G679&lt;&gt;"",G679&lt;&gt;G678),MAX(IF(G$2:G$2001=G679,H$2:H$2001,"")),"")</f>
        <v/>
      </c>
      <c r="K679" t="str">
        <f t="array" aca="1" ref="K679" ca="1">IF(AND(G679&lt;&gt;"",G679&lt;&gt;G678),MAX(IF(G$2:G$2001=G679,I$2:I$2001,"")),"")</f>
        <v/>
      </c>
      <c r="L679" t="str">
        <f t="shared" ca="1" si="43"/>
        <v/>
      </c>
    </row>
    <row r="680" spans="2:12" x14ac:dyDescent="0.25">
      <c r="B680" t="str">
        <f t="shared" ca="1" si="41"/>
        <v/>
      </c>
      <c r="C680" t="str">
        <f t="shared" ca="1" si="40"/>
        <v/>
      </c>
      <c r="D680" s="156" t="str">
        <f t="array" aca="1" ref="D680" ca="1">IFERROR(IF(B680&lt;&gt;"",IF(OR(EXACT(OFFSET(Metadata!$A$1,0,0,Metadata!Metadata_Table_Length,1),C680)),1,""),""),"")</f>
        <v/>
      </c>
      <c r="E680" s="163" t="str">
        <f t="array" aca="1" ref="E680" ca="1">IF(B680&lt;&gt;"",IF(D680=1,OFFSET(Metadata!$B$1,MIN(IF(OFFSET(Metadata!$A$1,0,0,Metadata!Metadata_Table_Length,1)=C680,ROW(OFFSET(Metadata!$A$1,0,0,Metadata!Metadata_Table_Length,1))-1,"")),0),OFFSET(Metadata!$B$1,MIN(IF(OFFSET(Metadata!$A$1,0,0,Metadata!Metadata_Table_Length,1)=SUBSTITUTE(C680,"rawdatafilename","originalfilename"),ROW(OFFSET(Metadata!$A$1,0,0,Metadata!Metadata_Table_Length,1))-1,"")),0)),"")</f>
        <v/>
      </c>
      <c r="F680" t="str">
        <f t="shared" ca="1" si="42"/>
        <v/>
      </c>
      <c r="G680" t="str">
        <f t="array" aca="1" ref="G680" ca="1">IF(B680&lt;&gt;"",OFFSET(Metadata!$B$1,MIN(IF(OFFSET(Metadata!$A$1,0,0,Metadata!Metadata_Table_Length,1)=SUBSTITUTE(C680,"rawdatafilename","partnumber"),ROW(OFFSET(Metadata!$A$1,0,0,Metadata!Metadata_Table_Length,1))-1,"")),0),"")</f>
        <v/>
      </c>
      <c r="H680" t="str">
        <f t="array" aca="1" ref="H680" ca="1">IF(B680&lt;&gt;"",OFFSET(Metadata!$B$1,MIN(IF(OFFSET(Metadata!$A$1,0,0,Metadata!Metadata_Table_Length,1)=SUBSTITUTE(C680,"rawdatafilename","original_count"),ROW(OFFSET(Metadata!$A$1,0,0,Metadata!Metadata_Table_Length,1))-1,"")),0),"")</f>
        <v/>
      </c>
      <c r="I680" t="str">
        <f t="array" aca="1" ref="I680" ca="1">IF(B680&lt;&gt;"",OFFSET(Metadata!$B$1,MIN(IF(OFFSET(Metadata!$A$1,0,0,Metadata!Metadata_Table_Length,1)=SUBSTITUTE(C680,"rawdatafilename","count"),ROW(OFFSET(Metadata!$A$1,0,0,Metadata!Metadata_Table_Length,1))-1,"")),0),"")</f>
        <v/>
      </c>
      <c r="J680" t="str">
        <f t="array" aca="1" ref="J680" ca="1">IF(AND(G680&lt;&gt;"",G680&lt;&gt;G679),MAX(IF(G$2:G$2001=G680,H$2:H$2001,"")),"")</f>
        <v/>
      </c>
      <c r="K680" t="str">
        <f t="array" aca="1" ref="K680" ca="1">IF(AND(G680&lt;&gt;"",G680&lt;&gt;G679),MAX(IF(G$2:G$2001=G680,I$2:I$2001,"")),"")</f>
        <v/>
      </c>
      <c r="L680" t="str">
        <f t="shared" ca="1" si="43"/>
        <v/>
      </c>
    </row>
    <row r="681" spans="2:12" x14ac:dyDescent="0.25">
      <c r="B681" t="str">
        <f t="shared" ca="1" si="41"/>
        <v/>
      </c>
      <c r="C681" t="str">
        <f t="shared" ca="1" si="40"/>
        <v/>
      </c>
      <c r="D681" s="156" t="str">
        <f t="array" aca="1" ref="D681" ca="1">IFERROR(IF(B681&lt;&gt;"",IF(OR(EXACT(OFFSET(Metadata!$A$1,0,0,Metadata!Metadata_Table_Length,1),C681)),1,""),""),"")</f>
        <v/>
      </c>
      <c r="E681" s="163" t="str">
        <f t="array" aca="1" ref="E681" ca="1">IF(B681&lt;&gt;"",IF(D681=1,OFFSET(Metadata!$B$1,MIN(IF(OFFSET(Metadata!$A$1,0,0,Metadata!Metadata_Table_Length,1)=C681,ROW(OFFSET(Metadata!$A$1,0,0,Metadata!Metadata_Table_Length,1))-1,"")),0),OFFSET(Metadata!$B$1,MIN(IF(OFFSET(Metadata!$A$1,0,0,Metadata!Metadata_Table_Length,1)=SUBSTITUTE(C681,"rawdatafilename","originalfilename"),ROW(OFFSET(Metadata!$A$1,0,0,Metadata!Metadata_Table_Length,1))-1,"")),0)),"")</f>
        <v/>
      </c>
      <c r="F681" t="str">
        <f t="shared" ca="1" si="42"/>
        <v/>
      </c>
      <c r="G681" t="str">
        <f t="array" aca="1" ref="G681" ca="1">IF(B681&lt;&gt;"",OFFSET(Metadata!$B$1,MIN(IF(OFFSET(Metadata!$A$1,0,0,Metadata!Metadata_Table_Length,1)=SUBSTITUTE(C681,"rawdatafilename","partnumber"),ROW(OFFSET(Metadata!$A$1,0,0,Metadata!Metadata_Table_Length,1))-1,"")),0),"")</f>
        <v/>
      </c>
      <c r="H681" t="str">
        <f t="array" aca="1" ref="H681" ca="1">IF(B681&lt;&gt;"",OFFSET(Metadata!$B$1,MIN(IF(OFFSET(Metadata!$A$1,0,0,Metadata!Metadata_Table_Length,1)=SUBSTITUTE(C681,"rawdatafilename","original_count"),ROW(OFFSET(Metadata!$A$1,0,0,Metadata!Metadata_Table_Length,1))-1,"")),0),"")</f>
        <v/>
      </c>
      <c r="I681" t="str">
        <f t="array" aca="1" ref="I681" ca="1">IF(B681&lt;&gt;"",OFFSET(Metadata!$B$1,MIN(IF(OFFSET(Metadata!$A$1,0,0,Metadata!Metadata_Table_Length,1)=SUBSTITUTE(C681,"rawdatafilename","count"),ROW(OFFSET(Metadata!$A$1,0,0,Metadata!Metadata_Table_Length,1))-1,"")),0),"")</f>
        <v/>
      </c>
      <c r="J681" t="str">
        <f t="array" aca="1" ref="J681" ca="1">IF(AND(G681&lt;&gt;"",G681&lt;&gt;G680),MAX(IF(G$2:G$2001=G681,H$2:H$2001,"")),"")</f>
        <v/>
      </c>
      <c r="K681" t="str">
        <f t="array" aca="1" ref="K681" ca="1">IF(AND(G681&lt;&gt;"",G681&lt;&gt;G680),MAX(IF(G$2:G$2001=G681,I$2:I$2001,"")),"")</f>
        <v/>
      </c>
      <c r="L681" t="str">
        <f t="shared" ca="1" si="43"/>
        <v/>
      </c>
    </row>
    <row r="682" spans="2:12" x14ac:dyDescent="0.25">
      <c r="B682" t="str">
        <f t="shared" ca="1" si="41"/>
        <v/>
      </c>
      <c r="C682" t="str">
        <f t="shared" ca="1" si="40"/>
        <v/>
      </c>
      <c r="D682" s="156" t="str">
        <f t="array" aca="1" ref="D682" ca="1">IFERROR(IF(B682&lt;&gt;"",IF(OR(EXACT(OFFSET(Metadata!$A$1,0,0,Metadata!Metadata_Table_Length,1),C682)),1,""),""),"")</f>
        <v/>
      </c>
      <c r="E682" s="163" t="str">
        <f t="array" aca="1" ref="E682" ca="1">IF(B682&lt;&gt;"",IF(D682=1,OFFSET(Metadata!$B$1,MIN(IF(OFFSET(Metadata!$A$1,0,0,Metadata!Metadata_Table_Length,1)=C682,ROW(OFFSET(Metadata!$A$1,0,0,Metadata!Metadata_Table_Length,1))-1,"")),0),OFFSET(Metadata!$B$1,MIN(IF(OFFSET(Metadata!$A$1,0,0,Metadata!Metadata_Table_Length,1)=SUBSTITUTE(C682,"rawdatafilename","originalfilename"),ROW(OFFSET(Metadata!$A$1,0,0,Metadata!Metadata_Table_Length,1))-1,"")),0)),"")</f>
        <v/>
      </c>
      <c r="F682" t="str">
        <f t="shared" ca="1" si="42"/>
        <v/>
      </c>
      <c r="G682" t="str">
        <f t="array" aca="1" ref="G682" ca="1">IF(B682&lt;&gt;"",OFFSET(Metadata!$B$1,MIN(IF(OFFSET(Metadata!$A$1,0,0,Metadata!Metadata_Table_Length,1)=SUBSTITUTE(C682,"rawdatafilename","partnumber"),ROW(OFFSET(Metadata!$A$1,0,0,Metadata!Metadata_Table_Length,1))-1,"")),0),"")</f>
        <v/>
      </c>
      <c r="H682" t="str">
        <f t="array" aca="1" ref="H682" ca="1">IF(B682&lt;&gt;"",OFFSET(Metadata!$B$1,MIN(IF(OFFSET(Metadata!$A$1,0,0,Metadata!Metadata_Table_Length,1)=SUBSTITUTE(C682,"rawdatafilename","original_count"),ROW(OFFSET(Metadata!$A$1,0,0,Metadata!Metadata_Table_Length,1))-1,"")),0),"")</f>
        <v/>
      </c>
      <c r="I682" t="str">
        <f t="array" aca="1" ref="I682" ca="1">IF(B682&lt;&gt;"",OFFSET(Metadata!$B$1,MIN(IF(OFFSET(Metadata!$A$1,0,0,Metadata!Metadata_Table_Length,1)=SUBSTITUTE(C682,"rawdatafilename","count"),ROW(OFFSET(Metadata!$A$1,0,0,Metadata!Metadata_Table_Length,1))-1,"")),0),"")</f>
        <v/>
      </c>
      <c r="J682" t="str">
        <f t="array" aca="1" ref="J682" ca="1">IF(AND(G682&lt;&gt;"",G682&lt;&gt;G681),MAX(IF(G$2:G$2001=G682,H$2:H$2001,"")),"")</f>
        <v/>
      </c>
      <c r="K682" t="str">
        <f t="array" aca="1" ref="K682" ca="1">IF(AND(G682&lt;&gt;"",G682&lt;&gt;G681),MAX(IF(G$2:G$2001=G682,I$2:I$2001,"")),"")</f>
        <v/>
      </c>
      <c r="L682" t="str">
        <f t="shared" ca="1" si="43"/>
        <v/>
      </c>
    </row>
    <row r="683" spans="2:12" x14ac:dyDescent="0.25">
      <c r="B683" t="str">
        <f t="shared" ca="1" si="41"/>
        <v/>
      </c>
      <c r="C683" t="str">
        <f t="shared" ca="1" si="40"/>
        <v/>
      </c>
      <c r="D683" s="156" t="str">
        <f t="array" aca="1" ref="D683" ca="1">IFERROR(IF(B683&lt;&gt;"",IF(OR(EXACT(OFFSET(Metadata!$A$1,0,0,Metadata!Metadata_Table_Length,1),C683)),1,""),""),"")</f>
        <v/>
      </c>
      <c r="E683" s="163" t="str">
        <f t="array" aca="1" ref="E683" ca="1">IF(B683&lt;&gt;"",IF(D683=1,OFFSET(Metadata!$B$1,MIN(IF(OFFSET(Metadata!$A$1,0,0,Metadata!Metadata_Table_Length,1)=C683,ROW(OFFSET(Metadata!$A$1,0,0,Metadata!Metadata_Table_Length,1))-1,"")),0),OFFSET(Metadata!$B$1,MIN(IF(OFFSET(Metadata!$A$1,0,0,Metadata!Metadata_Table_Length,1)=SUBSTITUTE(C683,"rawdatafilename","originalfilename"),ROW(OFFSET(Metadata!$A$1,0,0,Metadata!Metadata_Table_Length,1))-1,"")),0)),"")</f>
        <v/>
      </c>
      <c r="F683" t="str">
        <f t="shared" ca="1" si="42"/>
        <v/>
      </c>
      <c r="G683" t="str">
        <f t="array" aca="1" ref="G683" ca="1">IF(B683&lt;&gt;"",OFFSET(Metadata!$B$1,MIN(IF(OFFSET(Metadata!$A$1,0,0,Metadata!Metadata_Table_Length,1)=SUBSTITUTE(C683,"rawdatafilename","partnumber"),ROW(OFFSET(Metadata!$A$1,0,0,Metadata!Metadata_Table_Length,1))-1,"")),0),"")</f>
        <v/>
      </c>
      <c r="H683" t="str">
        <f t="array" aca="1" ref="H683" ca="1">IF(B683&lt;&gt;"",OFFSET(Metadata!$B$1,MIN(IF(OFFSET(Metadata!$A$1,0,0,Metadata!Metadata_Table_Length,1)=SUBSTITUTE(C683,"rawdatafilename","original_count"),ROW(OFFSET(Metadata!$A$1,0,0,Metadata!Metadata_Table_Length,1))-1,"")),0),"")</f>
        <v/>
      </c>
      <c r="I683" t="str">
        <f t="array" aca="1" ref="I683" ca="1">IF(B683&lt;&gt;"",OFFSET(Metadata!$B$1,MIN(IF(OFFSET(Metadata!$A$1,0,0,Metadata!Metadata_Table_Length,1)=SUBSTITUTE(C683,"rawdatafilename","count"),ROW(OFFSET(Metadata!$A$1,0,0,Metadata!Metadata_Table_Length,1))-1,"")),0),"")</f>
        <v/>
      </c>
      <c r="J683" t="str">
        <f t="array" aca="1" ref="J683" ca="1">IF(AND(G683&lt;&gt;"",G683&lt;&gt;G682),MAX(IF(G$2:G$2001=G683,H$2:H$2001,"")),"")</f>
        <v/>
      </c>
      <c r="K683" t="str">
        <f t="array" aca="1" ref="K683" ca="1">IF(AND(G683&lt;&gt;"",G683&lt;&gt;G682),MAX(IF(G$2:G$2001=G683,I$2:I$2001,"")),"")</f>
        <v/>
      </c>
      <c r="L683" t="str">
        <f t="shared" ca="1" si="43"/>
        <v/>
      </c>
    </row>
    <row r="684" spans="2:12" x14ac:dyDescent="0.25">
      <c r="B684" t="str">
        <f t="shared" ca="1" si="41"/>
        <v/>
      </c>
      <c r="C684" t="str">
        <f t="shared" ca="1" si="40"/>
        <v/>
      </c>
      <c r="D684" s="156" t="str">
        <f t="array" aca="1" ref="D684" ca="1">IFERROR(IF(B684&lt;&gt;"",IF(OR(EXACT(OFFSET(Metadata!$A$1,0,0,Metadata!Metadata_Table_Length,1),C684)),1,""),""),"")</f>
        <v/>
      </c>
      <c r="E684" s="163" t="str">
        <f t="array" aca="1" ref="E684" ca="1">IF(B684&lt;&gt;"",IF(D684=1,OFFSET(Metadata!$B$1,MIN(IF(OFFSET(Metadata!$A$1,0,0,Metadata!Metadata_Table_Length,1)=C684,ROW(OFFSET(Metadata!$A$1,0,0,Metadata!Metadata_Table_Length,1))-1,"")),0),OFFSET(Metadata!$B$1,MIN(IF(OFFSET(Metadata!$A$1,0,0,Metadata!Metadata_Table_Length,1)=SUBSTITUTE(C684,"rawdatafilename","originalfilename"),ROW(OFFSET(Metadata!$A$1,0,0,Metadata!Metadata_Table_Length,1))-1,"")),0)),"")</f>
        <v/>
      </c>
      <c r="F684" t="str">
        <f t="shared" ca="1" si="42"/>
        <v/>
      </c>
      <c r="G684" t="str">
        <f t="array" aca="1" ref="G684" ca="1">IF(B684&lt;&gt;"",OFFSET(Metadata!$B$1,MIN(IF(OFFSET(Metadata!$A$1,0,0,Metadata!Metadata_Table_Length,1)=SUBSTITUTE(C684,"rawdatafilename","partnumber"),ROW(OFFSET(Metadata!$A$1,0,0,Metadata!Metadata_Table_Length,1))-1,"")),0),"")</f>
        <v/>
      </c>
      <c r="H684" t="str">
        <f t="array" aca="1" ref="H684" ca="1">IF(B684&lt;&gt;"",OFFSET(Metadata!$B$1,MIN(IF(OFFSET(Metadata!$A$1,0,0,Metadata!Metadata_Table_Length,1)=SUBSTITUTE(C684,"rawdatafilename","original_count"),ROW(OFFSET(Metadata!$A$1,0,0,Metadata!Metadata_Table_Length,1))-1,"")),0),"")</f>
        <v/>
      </c>
      <c r="I684" t="str">
        <f t="array" aca="1" ref="I684" ca="1">IF(B684&lt;&gt;"",OFFSET(Metadata!$B$1,MIN(IF(OFFSET(Metadata!$A$1,0,0,Metadata!Metadata_Table_Length,1)=SUBSTITUTE(C684,"rawdatafilename","count"),ROW(OFFSET(Metadata!$A$1,0,0,Metadata!Metadata_Table_Length,1))-1,"")),0),"")</f>
        <v/>
      </c>
      <c r="J684" t="str">
        <f t="array" aca="1" ref="J684" ca="1">IF(AND(G684&lt;&gt;"",G684&lt;&gt;G683),MAX(IF(G$2:G$2001=G684,H$2:H$2001,"")),"")</f>
        <v/>
      </c>
      <c r="K684" t="str">
        <f t="array" aca="1" ref="K684" ca="1">IF(AND(G684&lt;&gt;"",G684&lt;&gt;G683),MAX(IF(G$2:G$2001=G684,I$2:I$2001,"")),"")</f>
        <v/>
      </c>
      <c r="L684" t="str">
        <f t="shared" ca="1" si="43"/>
        <v/>
      </c>
    </row>
    <row r="685" spans="2:12" x14ac:dyDescent="0.25">
      <c r="B685" t="str">
        <f t="shared" ca="1" si="41"/>
        <v/>
      </c>
      <c r="C685" t="str">
        <f t="shared" ca="1" si="40"/>
        <v/>
      </c>
      <c r="D685" s="156" t="str">
        <f t="array" aca="1" ref="D685" ca="1">IFERROR(IF(B685&lt;&gt;"",IF(OR(EXACT(OFFSET(Metadata!$A$1,0,0,Metadata!Metadata_Table_Length,1),C685)),1,""),""),"")</f>
        <v/>
      </c>
      <c r="E685" s="163" t="str">
        <f t="array" aca="1" ref="E685" ca="1">IF(B685&lt;&gt;"",IF(D685=1,OFFSET(Metadata!$B$1,MIN(IF(OFFSET(Metadata!$A$1,0,0,Metadata!Metadata_Table_Length,1)=C685,ROW(OFFSET(Metadata!$A$1,0,0,Metadata!Metadata_Table_Length,1))-1,"")),0),OFFSET(Metadata!$B$1,MIN(IF(OFFSET(Metadata!$A$1,0,0,Metadata!Metadata_Table_Length,1)=SUBSTITUTE(C685,"rawdatafilename","originalfilename"),ROW(OFFSET(Metadata!$A$1,0,0,Metadata!Metadata_Table_Length,1))-1,"")),0)),"")</f>
        <v/>
      </c>
      <c r="F685" t="str">
        <f t="shared" ca="1" si="42"/>
        <v/>
      </c>
      <c r="G685" t="str">
        <f t="array" aca="1" ref="G685" ca="1">IF(B685&lt;&gt;"",OFFSET(Metadata!$B$1,MIN(IF(OFFSET(Metadata!$A$1,0,0,Metadata!Metadata_Table_Length,1)=SUBSTITUTE(C685,"rawdatafilename","partnumber"),ROW(OFFSET(Metadata!$A$1,0,0,Metadata!Metadata_Table_Length,1))-1,"")),0),"")</f>
        <v/>
      </c>
      <c r="H685" t="str">
        <f t="array" aca="1" ref="H685" ca="1">IF(B685&lt;&gt;"",OFFSET(Metadata!$B$1,MIN(IF(OFFSET(Metadata!$A$1,0,0,Metadata!Metadata_Table_Length,1)=SUBSTITUTE(C685,"rawdatafilename","original_count"),ROW(OFFSET(Metadata!$A$1,0,0,Metadata!Metadata_Table_Length,1))-1,"")),0),"")</f>
        <v/>
      </c>
      <c r="I685" t="str">
        <f t="array" aca="1" ref="I685" ca="1">IF(B685&lt;&gt;"",OFFSET(Metadata!$B$1,MIN(IF(OFFSET(Metadata!$A$1,0,0,Metadata!Metadata_Table_Length,1)=SUBSTITUTE(C685,"rawdatafilename","count"),ROW(OFFSET(Metadata!$A$1,0,0,Metadata!Metadata_Table_Length,1))-1,"")),0),"")</f>
        <v/>
      </c>
      <c r="J685" t="str">
        <f t="array" aca="1" ref="J685" ca="1">IF(AND(G685&lt;&gt;"",G685&lt;&gt;G684),MAX(IF(G$2:G$2001=G685,H$2:H$2001,"")),"")</f>
        <v/>
      </c>
      <c r="K685" t="str">
        <f t="array" aca="1" ref="K685" ca="1">IF(AND(G685&lt;&gt;"",G685&lt;&gt;G684),MAX(IF(G$2:G$2001=G685,I$2:I$2001,"")),"")</f>
        <v/>
      </c>
      <c r="L685" t="str">
        <f t="shared" ca="1" si="43"/>
        <v/>
      </c>
    </row>
    <row r="686" spans="2:12" x14ac:dyDescent="0.25">
      <c r="B686" t="str">
        <f t="shared" ca="1" si="41"/>
        <v/>
      </c>
      <c r="C686" t="str">
        <f t="shared" ca="1" si="40"/>
        <v/>
      </c>
      <c r="D686" s="156" t="str">
        <f t="array" aca="1" ref="D686" ca="1">IFERROR(IF(B686&lt;&gt;"",IF(OR(EXACT(OFFSET(Metadata!$A$1,0,0,Metadata!Metadata_Table_Length,1),C686)),1,""),""),"")</f>
        <v/>
      </c>
      <c r="E686" s="163" t="str">
        <f t="array" aca="1" ref="E686" ca="1">IF(B686&lt;&gt;"",IF(D686=1,OFFSET(Metadata!$B$1,MIN(IF(OFFSET(Metadata!$A$1,0,0,Metadata!Metadata_Table_Length,1)=C686,ROW(OFFSET(Metadata!$A$1,0,0,Metadata!Metadata_Table_Length,1))-1,"")),0),OFFSET(Metadata!$B$1,MIN(IF(OFFSET(Metadata!$A$1,0,0,Metadata!Metadata_Table_Length,1)=SUBSTITUTE(C686,"rawdatafilename","originalfilename"),ROW(OFFSET(Metadata!$A$1,0,0,Metadata!Metadata_Table_Length,1))-1,"")),0)),"")</f>
        <v/>
      </c>
      <c r="F686" t="str">
        <f t="shared" ca="1" si="42"/>
        <v/>
      </c>
      <c r="G686" t="str">
        <f t="array" aca="1" ref="G686" ca="1">IF(B686&lt;&gt;"",OFFSET(Metadata!$B$1,MIN(IF(OFFSET(Metadata!$A$1,0,0,Metadata!Metadata_Table_Length,1)=SUBSTITUTE(C686,"rawdatafilename","partnumber"),ROW(OFFSET(Metadata!$A$1,0,0,Metadata!Metadata_Table_Length,1))-1,"")),0),"")</f>
        <v/>
      </c>
      <c r="H686" t="str">
        <f t="array" aca="1" ref="H686" ca="1">IF(B686&lt;&gt;"",OFFSET(Metadata!$B$1,MIN(IF(OFFSET(Metadata!$A$1,0,0,Metadata!Metadata_Table_Length,1)=SUBSTITUTE(C686,"rawdatafilename","original_count"),ROW(OFFSET(Metadata!$A$1,0,0,Metadata!Metadata_Table_Length,1))-1,"")),0),"")</f>
        <v/>
      </c>
      <c r="I686" t="str">
        <f t="array" aca="1" ref="I686" ca="1">IF(B686&lt;&gt;"",OFFSET(Metadata!$B$1,MIN(IF(OFFSET(Metadata!$A$1,0,0,Metadata!Metadata_Table_Length,1)=SUBSTITUTE(C686,"rawdatafilename","count"),ROW(OFFSET(Metadata!$A$1,0,0,Metadata!Metadata_Table_Length,1))-1,"")),0),"")</f>
        <v/>
      </c>
      <c r="J686" t="str">
        <f t="array" aca="1" ref="J686" ca="1">IF(AND(G686&lt;&gt;"",G686&lt;&gt;G685),MAX(IF(G$2:G$2001=G686,H$2:H$2001,"")),"")</f>
        <v/>
      </c>
      <c r="K686" t="str">
        <f t="array" aca="1" ref="K686" ca="1">IF(AND(G686&lt;&gt;"",G686&lt;&gt;G685),MAX(IF(G$2:G$2001=G686,I$2:I$2001,"")),"")</f>
        <v/>
      </c>
      <c r="L686" t="str">
        <f t="shared" ca="1" si="43"/>
        <v/>
      </c>
    </row>
    <row r="687" spans="2:12" x14ac:dyDescent="0.25">
      <c r="B687" t="str">
        <f t="shared" ca="1" si="41"/>
        <v/>
      </c>
      <c r="C687" t="str">
        <f t="shared" ca="1" si="40"/>
        <v/>
      </c>
      <c r="D687" s="156" t="str">
        <f t="array" aca="1" ref="D687" ca="1">IFERROR(IF(B687&lt;&gt;"",IF(OR(EXACT(OFFSET(Metadata!$A$1,0,0,Metadata!Metadata_Table_Length,1),C687)),1,""),""),"")</f>
        <v/>
      </c>
      <c r="E687" s="163" t="str">
        <f t="array" aca="1" ref="E687" ca="1">IF(B687&lt;&gt;"",IF(D687=1,OFFSET(Metadata!$B$1,MIN(IF(OFFSET(Metadata!$A$1,0,0,Metadata!Metadata_Table_Length,1)=C687,ROW(OFFSET(Metadata!$A$1,0,0,Metadata!Metadata_Table_Length,1))-1,"")),0),OFFSET(Metadata!$B$1,MIN(IF(OFFSET(Metadata!$A$1,0,0,Metadata!Metadata_Table_Length,1)=SUBSTITUTE(C687,"rawdatafilename","originalfilename"),ROW(OFFSET(Metadata!$A$1,0,0,Metadata!Metadata_Table_Length,1))-1,"")),0)),"")</f>
        <v/>
      </c>
      <c r="F687" t="str">
        <f t="shared" ca="1" si="42"/>
        <v/>
      </c>
      <c r="G687" t="str">
        <f t="array" aca="1" ref="G687" ca="1">IF(B687&lt;&gt;"",OFFSET(Metadata!$B$1,MIN(IF(OFFSET(Metadata!$A$1,0,0,Metadata!Metadata_Table_Length,1)=SUBSTITUTE(C687,"rawdatafilename","partnumber"),ROW(OFFSET(Metadata!$A$1,0,0,Metadata!Metadata_Table_Length,1))-1,"")),0),"")</f>
        <v/>
      </c>
      <c r="H687" t="str">
        <f t="array" aca="1" ref="H687" ca="1">IF(B687&lt;&gt;"",OFFSET(Metadata!$B$1,MIN(IF(OFFSET(Metadata!$A$1,0,0,Metadata!Metadata_Table_Length,1)=SUBSTITUTE(C687,"rawdatafilename","original_count"),ROW(OFFSET(Metadata!$A$1,0,0,Metadata!Metadata_Table_Length,1))-1,"")),0),"")</f>
        <v/>
      </c>
      <c r="I687" t="str">
        <f t="array" aca="1" ref="I687" ca="1">IF(B687&lt;&gt;"",OFFSET(Metadata!$B$1,MIN(IF(OFFSET(Metadata!$A$1,0,0,Metadata!Metadata_Table_Length,1)=SUBSTITUTE(C687,"rawdatafilename","count"),ROW(OFFSET(Metadata!$A$1,0,0,Metadata!Metadata_Table_Length,1))-1,"")),0),"")</f>
        <v/>
      </c>
      <c r="J687" t="str">
        <f t="array" aca="1" ref="J687" ca="1">IF(AND(G687&lt;&gt;"",G687&lt;&gt;G686),MAX(IF(G$2:G$2001=G687,H$2:H$2001,"")),"")</f>
        <v/>
      </c>
      <c r="K687" t="str">
        <f t="array" aca="1" ref="K687" ca="1">IF(AND(G687&lt;&gt;"",G687&lt;&gt;G686),MAX(IF(G$2:G$2001=G687,I$2:I$2001,"")),"")</f>
        <v/>
      </c>
      <c r="L687" t="str">
        <f t="shared" ca="1" si="43"/>
        <v/>
      </c>
    </row>
    <row r="688" spans="2:12" x14ac:dyDescent="0.25">
      <c r="B688" t="str">
        <f t="shared" ca="1" si="41"/>
        <v/>
      </c>
      <c r="C688" t="str">
        <f t="shared" ca="1" si="40"/>
        <v/>
      </c>
      <c r="D688" s="156" t="str">
        <f t="array" aca="1" ref="D688" ca="1">IFERROR(IF(B688&lt;&gt;"",IF(OR(EXACT(OFFSET(Metadata!$A$1,0,0,Metadata!Metadata_Table_Length,1),C688)),1,""),""),"")</f>
        <v/>
      </c>
      <c r="E688" s="163" t="str">
        <f t="array" aca="1" ref="E688" ca="1">IF(B688&lt;&gt;"",IF(D688=1,OFFSET(Metadata!$B$1,MIN(IF(OFFSET(Metadata!$A$1,0,0,Metadata!Metadata_Table_Length,1)=C688,ROW(OFFSET(Metadata!$A$1,0,0,Metadata!Metadata_Table_Length,1))-1,"")),0),OFFSET(Metadata!$B$1,MIN(IF(OFFSET(Metadata!$A$1,0,0,Metadata!Metadata_Table_Length,1)=SUBSTITUTE(C688,"rawdatafilename","originalfilename"),ROW(OFFSET(Metadata!$A$1,0,0,Metadata!Metadata_Table_Length,1))-1,"")),0)),"")</f>
        <v/>
      </c>
      <c r="F688" t="str">
        <f t="shared" ca="1" si="42"/>
        <v/>
      </c>
      <c r="G688" t="str">
        <f t="array" aca="1" ref="G688" ca="1">IF(B688&lt;&gt;"",OFFSET(Metadata!$B$1,MIN(IF(OFFSET(Metadata!$A$1,0,0,Metadata!Metadata_Table_Length,1)=SUBSTITUTE(C688,"rawdatafilename","partnumber"),ROW(OFFSET(Metadata!$A$1,0,0,Metadata!Metadata_Table_Length,1))-1,"")),0),"")</f>
        <v/>
      </c>
      <c r="H688" t="str">
        <f t="array" aca="1" ref="H688" ca="1">IF(B688&lt;&gt;"",OFFSET(Metadata!$B$1,MIN(IF(OFFSET(Metadata!$A$1,0,0,Metadata!Metadata_Table_Length,1)=SUBSTITUTE(C688,"rawdatafilename","original_count"),ROW(OFFSET(Metadata!$A$1,0,0,Metadata!Metadata_Table_Length,1))-1,"")),0),"")</f>
        <v/>
      </c>
      <c r="I688" t="str">
        <f t="array" aca="1" ref="I688" ca="1">IF(B688&lt;&gt;"",OFFSET(Metadata!$B$1,MIN(IF(OFFSET(Metadata!$A$1,0,0,Metadata!Metadata_Table_Length,1)=SUBSTITUTE(C688,"rawdatafilename","count"),ROW(OFFSET(Metadata!$A$1,0,0,Metadata!Metadata_Table_Length,1))-1,"")),0),"")</f>
        <v/>
      </c>
      <c r="J688" t="str">
        <f t="array" aca="1" ref="J688" ca="1">IF(AND(G688&lt;&gt;"",G688&lt;&gt;G687),MAX(IF(G$2:G$2001=G688,H$2:H$2001,"")),"")</f>
        <v/>
      </c>
      <c r="K688" t="str">
        <f t="array" aca="1" ref="K688" ca="1">IF(AND(G688&lt;&gt;"",G688&lt;&gt;G687),MAX(IF(G$2:G$2001=G688,I$2:I$2001,"")),"")</f>
        <v/>
      </c>
      <c r="L688" t="str">
        <f t="shared" ca="1" si="43"/>
        <v/>
      </c>
    </row>
    <row r="689" spans="2:12" x14ac:dyDescent="0.25">
      <c r="B689" t="str">
        <f t="shared" ca="1" si="41"/>
        <v/>
      </c>
      <c r="C689" t="str">
        <f t="shared" ca="1" si="40"/>
        <v/>
      </c>
      <c r="D689" s="156" t="str">
        <f t="array" aca="1" ref="D689" ca="1">IFERROR(IF(B689&lt;&gt;"",IF(OR(EXACT(OFFSET(Metadata!$A$1,0,0,Metadata!Metadata_Table_Length,1),C689)),1,""),""),"")</f>
        <v/>
      </c>
      <c r="E689" s="163" t="str">
        <f t="array" aca="1" ref="E689" ca="1">IF(B689&lt;&gt;"",IF(D689=1,OFFSET(Metadata!$B$1,MIN(IF(OFFSET(Metadata!$A$1,0,0,Metadata!Metadata_Table_Length,1)=C689,ROW(OFFSET(Metadata!$A$1,0,0,Metadata!Metadata_Table_Length,1))-1,"")),0),OFFSET(Metadata!$B$1,MIN(IF(OFFSET(Metadata!$A$1,0,0,Metadata!Metadata_Table_Length,1)=SUBSTITUTE(C689,"rawdatafilename","originalfilename"),ROW(OFFSET(Metadata!$A$1,0,0,Metadata!Metadata_Table_Length,1))-1,"")),0)),"")</f>
        <v/>
      </c>
      <c r="F689" t="str">
        <f t="shared" ca="1" si="42"/>
        <v/>
      </c>
      <c r="G689" t="str">
        <f t="array" aca="1" ref="G689" ca="1">IF(B689&lt;&gt;"",OFFSET(Metadata!$B$1,MIN(IF(OFFSET(Metadata!$A$1,0,0,Metadata!Metadata_Table_Length,1)=SUBSTITUTE(C689,"rawdatafilename","partnumber"),ROW(OFFSET(Metadata!$A$1,0,0,Metadata!Metadata_Table_Length,1))-1,"")),0),"")</f>
        <v/>
      </c>
      <c r="H689" t="str">
        <f t="array" aca="1" ref="H689" ca="1">IF(B689&lt;&gt;"",OFFSET(Metadata!$B$1,MIN(IF(OFFSET(Metadata!$A$1,0,0,Metadata!Metadata_Table_Length,1)=SUBSTITUTE(C689,"rawdatafilename","original_count"),ROW(OFFSET(Metadata!$A$1,0,0,Metadata!Metadata_Table_Length,1))-1,"")),0),"")</f>
        <v/>
      </c>
      <c r="I689" t="str">
        <f t="array" aca="1" ref="I689" ca="1">IF(B689&lt;&gt;"",OFFSET(Metadata!$B$1,MIN(IF(OFFSET(Metadata!$A$1,0,0,Metadata!Metadata_Table_Length,1)=SUBSTITUTE(C689,"rawdatafilename","count"),ROW(OFFSET(Metadata!$A$1,0,0,Metadata!Metadata_Table_Length,1))-1,"")),0),"")</f>
        <v/>
      </c>
      <c r="J689" t="str">
        <f t="array" aca="1" ref="J689" ca="1">IF(AND(G689&lt;&gt;"",G689&lt;&gt;G688),MAX(IF(G$2:G$2001=G689,H$2:H$2001,"")),"")</f>
        <v/>
      </c>
      <c r="K689" t="str">
        <f t="array" aca="1" ref="K689" ca="1">IF(AND(G689&lt;&gt;"",G689&lt;&gt;G688),MAX(IF(G$2:G$2001=G689,I$2:I$2001,"")),"")</f>
        <v/>
      </c>
      <c r="L689" t="str">
        <f t="shared" ca="1" si="43"/>
        <v/>
      </c>
    </row>
    <row r="690" spans="2:12" x14ac:dyDescent="0.25">
      <c r="B690" t="str">
        <f t="shared" ca="1" si="41"/>
        <v/>
      </c>
      <c r="C690" t="str">
        <f t="shared" ca="1" si="40"/>
        <v/>
      </c>
      <c r="D690" s="156" t="str">
        <f t="array" aca="1" ref="D690" ca="1">IFERROR(IF(B690&lt;&gt;"",IF(OR(EXACT(OFFSET(Metadata!$A$1,0,0,Metadata!Metadata_Table_Length,1),C690)),1,""),""),"")</f>
        <v/>
      </c>
      <c r="E690" s="163" t="str">
        <f t="array" aca="1" ref="E690" ca="1">IF(B690&lt;&gt;"",IF(D690=1,OFFSET(Metadata!$B$1,MIN(IF(OFFSET(Metadata!$A$1,0,0,Metadata!Metadata_Table_Length,1)=C690,ROW(OFFSET(Metadata!$A$1,0,0,Metadata!Metadata_Table_Length,1))-1,"")),0),OFFSET(Metadata!$B$1,MIN(IF(OFFSET(Metadata!$A$1,0,0,Metadata!Metadata_Table_Length,1)=SUBSTITUTE(C690,"rawdatafilename","originalfilename"),ROW(OFFSET(Metadata!$A$1,0,0,Metadata!Metadata_Table_Length,1))-1,"")),0)),"")</f>
        <v/>
      </c>
      <c r="F690" t="str">
        <f t="shared" ca="1" si="42"/>
        <v/>
      </c>
      <c r="G690" t="str">
        <f t="array" aca="1" ref="G690" ca="1">IF(B690&lt;&gt;"",OFFSET(Metadata!$B$1,MIN(IF(OFFSET(Metadata!$A$1,0,0,Metadata!Metadata_Table_Length,1)=SUBSTITUTE(C690,"rawdatafilename","partnumber"),ROW(OFFSET(Metadata!$A$1,0,0,Metadata!Metadata_Table_Length,1))-1,"")),0),"")</f>
        <v/>
      </c>
      <c r="H690" t="str">
        <f t="array" aca="1" ref="H690" ca="1">IF(B690&lt;&gt;"",OFFSET(Metadata!$B$1,MIN(IF(OFFSET(Metadata!$A$1,0,0,Metadata!Metadata_Table_Length,1)=SUBSTITUTE(C690,"rawdatafilename","original_count"),ROW(OFFSET(Metadata!$A$1,0,0,Metadata!Metadata_Table_Length,1))-1,"")),0),"")</f>
        <v/>
      </c>
      <c r="I690" t="str">
        <f t="array" aca="1" ref="I690" ca="1">IF(B690&lt;&gt;"",OFFSET(Metadata!$B$1,MIN(IF(OFFSET(Metadata!$A$1,0,0,Metadata!Metadata_Table_Length,1)=SUBSTITUTE(C690,"rawdatafilename","count"),ROW(OFFSET(Metadata!$A$1,0,0,Metadata!Metadata_Table_Length,1))-1,"")),0),"")</f>
        <v/>
      </c>
      <c r="J690" t="str">
        <f t="array" aca="1" ref="J690" ca="1">IF(AND(G690&lt;&gt;"",G690&lt;&gt;G689),MAX(IF(G$2:G$2001=G690,H$2:H$2001,"")),"")</f>
        <v/>
      </c>
      <c r="K690" t="str">
        <f t="array" aca="1" ref="K690" ca="1">IF(AND(G690&lt;&gt;"",G690&lt;&gt;G689),MAX(IF(G$2:G$2001=G690,I$2:I$2001,"")),"")</f>
        <v/>
      </c>
      <c r="L690" t="str">
        <f t="shared" ca="1" si="43"/>
        <v/>
      </c>
    </row>
    <row r="691" spans="2:12" x14ac:dyDescent="0.25">
      <c r="B691" t="str">
        <f t="shared" ca="1" si="41"/>
        <v/>
      </c>
      <c r="C691" t="str">
        <f t="shared" ca="1" si="40"/>
        <v/>
      </c>
      <c r="D691" s="156" t="str">
        <f t="array" aca="1" ref="D691" ca="1">IFERROR(IF(B691&lt;&gt;"",IF(OR(EXACT(OFFSET(Metadata!$A$1,0,0,Metadata!Metadata_Table_Length,1),C691)),1,""),""),"")</f>
        <v/>
      </c>
      <c r="E691" s="163" t="str">
        <f t="array" aca="1" ref="E691" ca="1">IF(B691&lt;&gt;"",IF(D691=1,OFFSET(Metadata!$B$1,MIN(IF(OFFSET(Metadata!$A$1,0,0,Metadata!Metadata_Table_Length,1)=C691,ROW(OFFSET(Metadata!$A$1,0,0,Metadata!Metadata_Table_Length,1))-1,"")),0),OFFSET(Metadata!$B$1,MIN(IF(OFFSET(Metadata!$A$1,0,0,Metadata!Metadata_Table_Length,1)=SUBSTITUTE(C691,"rawdatafilename","originalfilename"),ROW(OFFSET(Metadata!$A$1,0,0,Metadata!Metadata_Table_Length,1))-1,"")),0)),"")</f>
        <v/>
      </c>
      <c r="F691" t="str">
        <f t="shared" ca="1" si="42"/>
        <v/>
      </c>
      <c r="G691" t="str">
        <f t="array" aca="1" ref="G691" ca="1">IF(B691&lt;&gt;"",OFFSET(Metadata!$B$1,MIN(IF(OFFSET(Metadata!$A$1,0,0,Metadata!Metadata_Table_Length,1)=SUBSTITUTE(C691,"rawdatafilename","partnumber"),ROW(OFFSET(Metadata!$A$1,0,0,Metadata!Metadata_Table_Length,1))-1,"")),0),"")</f>
        <v/>
      </c>
      <c r="H691" t="str">
        <f t="array" aca="1" ref="H691" ca="1">IF(B691&lt;&gt;"",OFFSET(Metadata!$B$1,MIN(IF(OFFSET(Metadata!$A$1,0,0,Metadata!Metadata_Table_Length,1)=SUBSTITUTE(C691,"rawdatafilename","original_count"),ROW(OFFSET(Metadata!$A$1,0,0,Metadata!Metadata_Table_Length,1))-1,"")),0),"")</f>
        <v/>
      </c>
      <c r="I691" t="str">
        <f t="array" aca="1" ref="I691" ca="1">IF(B691&lt;&gt;"",OFFSET(Metadata!$B$1,MIN(IF(OFFSET(Metadata!$A$1,0,0,Metadata!Metadata_Table_Length,1)=SUBSTITUTE(C691,"rawdatafilename","count"),ROW(OFFSET(Metadata!$A$1,0,0,Metadata!Metadata_Table_Length,1))-1,"")),0),"")</f>
        <v/>
      </c>
      <c r="J691" t="str">
        <f t="array" aca="1" ref="J691" ca="1">IF(AND(G691&lt;&gt;"",G691&lt;&gt;G690),MAX(IF(G$2:G$2001=G691,H$2:H$2001,"")),"")</f>
        <v/>
      </c>
      <c r="K691" t="str">
        <f t="array" aca="1" ref="K691" ca="1">IF(AND(G691&lt;&gt;"",G691&lt;&gt;G690),MAX(IF(G$2:G$2001=G691,I$2:I$2001,"")),"")</f>
        <v/>
      </c>
      <c r="L691" t="str">
        <f t="shared" ca="1" si="43"/>
        <v/>
      </c>
    </row>
    <row r="692" spans="2:12" x14ac:dyDescent="0.25">
      <c r="B692" t="str">
        <f t="shared" ca="1" si="41"/>
        <v/>
      </c>
      <c r="C692" t="str">
        <f t="shared" ca="1" si="40"/>
        <v/>
      </c>
      <c r="D692" s="156" t="str">
        <f t="array" aca="1" ref="D692" ca="1">IFERROR(IF(B692&lt;&gt;"",IF(OR(EXACT(OFFSET(Metadata!$A$1,0,0,Metadata!Metadata_Table_Length,1),C692)),1,""),""),"")</f>
        <v/>
      </c>
      <c r="E692" s="163" t="str">
        <f t="array" aca="1" ref="E692" ca="1">IF(B692&lt;&gt;"",IF(D692=1,OFFSET(Metadata!$B$1,MIN(IF(OFFSET(Metadata!$A$1,0,0,Metadata!Metadata_Table_Length,1)=C692,ROW(OFFSET(Metadata!$A$1,0,0,Metadata!Metadata_Table_Length,1))-1,"")),0),OFFSET(Metadata!$B$1,MIN(IF(OFFSET(Metadata!$A$1,0,0,Metadata!Metadata_Table_Length,1)=SUBSTITUTE(C692,"rawdatafilename","originalfilename"),ROW(OFFSET(Metadata!$A$1,0,0,Metadata!Metadata_Table_Length,1))-1,"")),0)),"")</f>
        <v/>
      </c>
      <c r="F692" t="str">
        <f t="shared" ca="1" si="42"/>
        <v/>
      </c>
      <c r="G692" t="str">
        <f t="array" aca="1" ref="G692" ca="1">IF(B692&lt;&gt;"",OFFSET(Metadata!$B$1,MIN(IF(OFFSET(Metadata!$A$1,0,0,Metadata!Metadata_Table_Length,1)=SUBSTITUTE(C692,"rawdatafilename","partnumber"),ROW(OFFSET(Metadata!$A$1,0,0,Metadata!Metadata_Table_Length,1))-1,"")),0),"")</f>
        <v/>
      </c>
      <c r="H692" t="str">
        <f t="array" aca="1" ref="H692" ca="1">IF(B692&lt;&gt;"",OFFSET(Metadata!$B$1,MIN(IF(OFFSET(Metadata!$A$1,0,0,Metadata!Metadata_Table_Length,1)=SUBSTITUTE(C692,"rawdatafilename","original_count"),ROW(OFFSET(Metadata!$A$1,0,0,Metadata!Metadata_Table_Length,1))-1,"")),0),"")</f>
        <v/>
      </c>
      <c r="I692" t="str">
        <f t="array" aca="1" ref="I692" ca="1">IF(B692&lt;&gt;"",OFFSET(Metadata!$B$1,MIN(IF(OFFSET(Metadata!$A$1,0,0,Metadata!Metadata_Table_Length,1)=SUBSTITUTE(C692,"rawdatafilename","count"),ROW(OFFSET(Metadata!$A$1,0,0,Metadata!Metadata_Table_Length,1))-1,"")),0),"")</f>
        <v/>
      </c>
      <c r="J692" t="str">
        <f t="array" aca="1" ref="J692" ca="1">IF(AND(G692&lt;&gt;"",G692&lt;&gt;G691),MAX(IF(G$2:G$2001=G692,H$2:H$2001,"")),"")</f>
        <v/>
      </c>
      <c r="K692" t="str">
        <f t="array" aca="1" ref="K692" ca="1">IF(AND(G692&lt;&gt;"",G692&lt;&gt;G691),MAX(IF(G$2:G$2001=G692,I$2:I$2001,"")),"")</f>
        <v/>
      </c>
      <c r="L692" t="str">
        <f t="shared" ca="1" si="43"/>
        <v/>
      </c>
    </row>
    <row r="693" spans="2:12" x14ac:dyDescent="0.25">
      <c r="B693" t="str">
        <f t="shared" ca="1" si="41"/>
        <v/>
      </c>
      <c r="C693" t="str">
        <f t="shared" ca="1" si="40"/>
        <v/>
      </c>
      <c r="D693" s="156" t="str">
        <f t="array" aca="1" ref="D693" ca="1">IFERROR(IF(B693&lt;&gt;"",IF(OR(EXACT(OFFSET(Metadata!$A$1,0,0,Metadata!Metadata_Table_Length,1),C693)),1,""),""),"")</f>
        <v/>
      </c>
      <c r="E693" s="163" t="str">
        <f t="array" aca="1" ref="E693" ca="1">IF(B693&lt;&gt;"",IF(D693=1,OFFSET(Metadata!$B$1,MIN(IF(OFFSET(Metadata!$A$1,0,0,Metadata!Metadata_Table_Length,1)=C693,ROW(OFFSET(Metadata!$A$1,0,0,Metadata!Metadata_Table_Length,1))-1,"")),0),OFFSET(Metadata!$B$1,MIN(IF(OFFSET(Metadata!$A$1,0,0,Metadata!Metadata_Table_Length,1)=SUBSTITUTE(C693,"rawdatafilename","originalfilename"),ROW(OFFSET(Metadata!$A$1,0,0,Metadata!Metadata_Table_Length,1))-1,"")),0)),"")</f>
        <v/>
      </c>
      <c r="F693" t="str">
        <f t="shared" ca="1" si="42"/>
        <v/>
      </c>
      <c r="G693" t="str">
        <f t="array" aca="1" ref="G693" ca="1">IF(B693&lt;&gt;"",OFFSET(Metadata!$B$1,MIN(IF(OFFSET(Metadata!$A$1,0,0,Metadata!Metadata_Table_Length,1)=SUBSTITUTE(C693,"rawdatafilename","partnumber"),ROW(OFFSET(Metadata!$A$1,0,0,Metadata!Metadata_Table_Length,1))-1,"")),0),"")</f>
        <v/>
      </c>
      <c r="H693" t="str">
        <f t="array" aca="1" ref="H693" ca="1">IF(B693&lt;&gt;"",OFFSET(Metadata!$B$1,MIN(IF(OFFSET(Metadata!$A$1,0,0,Metadata!Metadata_Table_Length,1)=SUBSTITUTE(C693,"rawdatafilename","original_count"),ROW(OFFSET(Metadata!$A$1,0,0,Metadata!Metadata_Table_Length,1))-1,"")),0),"")</f>
        <v/>
      </c>
      <c r="I693" t="str">
        <f t="array" aca="1" ref="I693" ca="1">IF(B693&lt;&gt;"",OFFSET(Metadata!$B$1,MIN(IF(OFFSET(Metadata!$A$1,0,0,Metadata!Metadata_Table_Length,1)=SUBSTITUTE(C693,"rawdatafilename","count"),ROW(OFFSET(Metadata!$A$1,0,0,Metadata!Metadata_Table_Length,1))-1,"")),0),"")</f>
        <v/>
      </c>
      <c r="J693" t="str">
        <f t="array" aca="1" ref="J693" ca="1">IF(AND(G693&lt;&gt;"",G693&lt;&gt;G692),MAX(IF(G$2:G$2001=G693,H$2:H$2001,"")),"")</f>
        <v/>
      </c>
      <c r="K693" t="str">
        <f t="array" aca="1" ref="K693" ca="1">IF(AND(G693&lt;&gt;"",G693&lt;&gt;G692),MAX(IF(G$2:G$2001=G693,I$2:I$2001,"")),"")</f>
        <v/>
      </c>
      <c r="L693" t="str">
        <f t="shared" ca="1" si="43"/>
        <v/>
      </c>
    </row>
    <row r="694" spans="2:12" x14ac:dyDescent="0.25">
      <c r="B694" t="str">
        <f t="shared" ca="1" si="41"/>
        <v/>
      </c>
      <c r="C694" t="str">
        <f t="shared" ca="1" si="40"/>
        <v/>
      </c>
      <c r="D694" s="156" t="str">
        <f t="array" aca="1" ref="D694" ca="1">IFERROR(IF(B694&lt;&gt;"",IF(OR(EXACT(OFFSET(Metadata!$A$1,0,0,Metadata!Metadata_Table_Length,1),C694)),1,""),""),"")</f>
        <v/>
      </c>
      <c r="E694" s="163" t="str">
        <f t="array" aca="1" ref="E694" ca="1">IF(B694&lt;&gt;"",IF(D694=1,OFFSET(Metadata!$B$1,MIN(IF(OFFSET(Metadata!$A$1,0,0,Metadata!Metadata_Table_Length,1)=C694,ROW(OFFSET(Metadata!$A$1,0,0,Metadata!Metadata_Table_Length,1))-1,"")),0),OFFSET(Metadata!$B$1,MIN(IF(OFFSET(Metadata!$A$1,0,0,Metadata!Metadata_Table_Length,1)=SUBSTITUTE(C694,"rawdatafilename","originalfilename"),ROW(OFFSET(Metadata!$A$1,0,0,Metadata!Metadata_Table_Length,1))-1,"")),0)),"")</f>
        <v/>
      </c>
      <c r="F694" t="str">
        <f t="shared" ca="1" si="42"/>
        <v/>
      </c>
      <c r="G694" t="str">
        <f t="array" aca="1" ref="G694" ca="1">IF(B694&lt;&gt;"",OFFSET(Metadata!$B$1,MIN(IF(OFFSET(Metadata!$A$1,0,0,Metadata!Metadata_Table_Length,1)=SUBSTITUTE(C694,"rawdatafilename","partnumber"),ROW(OFFSET(Metadata!$A$1,0,0,Metadata!Metadata_Table_Length,1))-1,"")),0),"")</f>
        <v/>
      </c>
      <c r="H694" t="str">
        <f t="array" aca="1" ref="H694" ca="1">IF(B694&lt;&gt;"",OFFSET(Metadata!$B$1,MIN(IF(OFFSET(Metadata!$A$1,0,0,Metadata!Metadata_Table_Length,1)=SUBSTITUTE(C694,"rawdatafilename","original_count"),ROW(OFFSET(Metadata!$A$1,0,0,Metadata!Metadata_Table_Length,1))-1,"")),0),"")</f>
        <v/>
      </c>
      <c r="I694" t="str">
        <f t="array" aca="1" ref="I694" ca="1">IF(B694&lt;&gt;"",OFFSET(Metadata!$B$1,MIN(IF(OFFSET(Metadata!$A$1,0,0,Metadata!Metadata_Table_Length,1)=SUBSTITUTE(C694,"rawdatafilename","count"),ROW(OFFSET(Metadata!$A$1,0,0,Metadata!Metadata_Table_Length,1))-1,"")),0),"")</f>
        <v/>
      </c>
      <c r="J694" t="str">
        <f t="array" aca="1" ref="J694" ca="1">IF(AND(G694&lt;&gt;"",G694&lt;&gt;G693),MAX(IF(G$2:G$2001=G694,H$2:H$2001,"")),"")</f>
        <v/>
      </c>
      <c r="K694" t="str">
        <f t="array" aca="1" ref="K694" ca="1">IF(AND(G694&lt;&gt;"",G694&lt;&gt;G693),MAX(IF(G$2:G$2001=G694,I$2:I$2001,"")),"")</f>
        <v/>
      </c>
      <c r="L694" t="str">
        <f t="shared" ca="1" si="43"/>
        <v/>
      </c>
    </row>
    <row r="695" spans="2:12" x14ac:dyDescent="0.25">
      <c r="B695" t="str">
        <f t="shared" ca="1" si="41"/>
        <v/>
      </c>
      <c r="C695" t="str">
        <f t="shared" ca="1" si="40"/>
        <v/>
      </c>
      <c r="D695" s="156" t="str">
        <f t="array" aca="1" ref="D695" ca="1">IFERROR(IF(B695&lt;&gt;"",IF(OR(EXACT(OFFSET(Metadata!$A$1,0,0,Metadata!Metadata_Table_Length,1),C695)),1,""),""),"")</f>
        <v/>
      </c>
      <c r="E695" s="163" t="str">
        <f t="array" aca="1" ref="E695" ca="1">IF(B695&lt;&gt;"",IF(D695=1,OFFSET(Metadata!$B$1,MIN(IF(OFFSET(Metadata!$A$1,0,0,Metadata!Metadata_Table_Length,1)=C695,ROW(OFFSET(Metadata!$A$1,0,0,Metadata!Metadata_Table_Length,1))-1,"")),0),OFFSET(Metadata!$B$1,MIN(IF(OFFSET(Metadata!$A$1,0,0,Metadata!Metadata_Table_Length,1)=SUBSTITUTE(C695,"rawdatafilename","originalfilename"),ROW(OFFSET(Metadata!$A$1,0,0,Metadata!Metadata_Table_Length,1))-1,"")),0)),"")</f>
        <v/>
      </c>
      <c r="F695" t="str">
        <f t="shared" ca="1" si="42"/>
        <v/>
      </c>
      <c r="G695" t="str">
        <f t="array" aca="1" ref="G695" ca="1">IF(B695&lt;&gt;"",OFFSET(Metadata!$B$1,MIN(IF(OFFSET(Metadata!$A$1,0,0,Metadata!Metadata_Table_Length,1)=SUBSTITUTE(C695,"rawdatafilename","partnumber"),ROW(OFFSET(Metadata!$A$1,0,0,Metadata!Metadata_Table_Length,1))-1,"")),0),"")</f>
        <v/>
      </c>
      <c r="H695" t="str">
        <f t="array" aca="1" ref="H695" ca="1">IF(B695&lt;&gt;"",OFFSET(Metadata!$B$1,MIN(IF(OFFSET(Metadata!$A$1,0,0,Metadata!Metadata_Table_Length,1)=SUBSTITUTE(C695,"rawdatafilename","original_count"),ROW(OFFSET(Metadata!$A$1,0,0,Metadata!Metadata_Table_Length,1))-1,"")),0),"")</f>
        <v/>
      </c>
      <c r="I695" t="str">
        <f t="array" aca="1" ref="I695" ca="1">IF(B695&lt;&gt;"",OFFSET(Metadata!$B$1,MIN(IF(OFFSET(Metadata!$A$1,0,0,Metadata!Metadata_Table_Length,1)=SUBSTITUTE(C695,"rawdatafilename","count"),ROW(OFFSET(Metadata!$A$1,0,0,Metadata!Metadata_Table_Length,1))-1,"")),0),"")</f>
        <v/>
      </c>
      <c r="J695" t="str">
        <f t="array" aca="1" ref="J695" ca="1">IF(AND(G695&lt;&gt;"",G695&lt;&gt;G694),MAX(IF(G$2:G$2001=G695,H$2:H$2001,"")),"")</f>
        <v/>
      </c>
      <c r="K695" t="str">
        <f t="array" aca="1" ref="K695" ca="1">IF(AND(G695&lt;&gt;"",G695&lt;&gt;G694),MAX(IF(G$2:G$2001=G695,I$2:I$2001,"")),"")</f>
        <v/>
      </c>
      <c r="L695" t="str">
        <f t="shared" ca="1" si="43"/>
        <v/>
      </c>
    </row>
    <row r="696" spans="2:12" x14ac:dyDescent="0.25">
      <c r="B696" t="str">
        <f t="shared" ca="1" si="41"/>
        <v/>
      </c>
      <c r="C696" t="str">
        <f t="shared" ca="1" si="40"/>
        <v/>
      </c>
      <c r="D696" s="156" t="str">
        <f t="array" aca="1" ref="D696" ca="1">IFERROR(IF(B696&lt;&gt;"",IF(OR(EXACT(OFFSET(Metadata!$A$1,0,0,Metadata!Metadata_Table_Length,1),C696)),1,""),""),"")</f>
        <v/>
      </c>
      <c r="E696" s="163" t="str">
        <f t="array" aca="1" ref="E696" ca="1">IF(B696&lt;&gt;"",IF(D696=1,OFFSET(Metadata!$B$1,MIN(IF(OFFSET(Metadata!$A$1,0,0,Metadata!Metadata_Table_Length,1)=C696,ROW(OFFSET(Metadata!$A$1,0,0,Metadata!Metadata_Table_Length,1))-1,"")),0),OFFSET(Metadata!$B$1,MIN(IF(OFFSET(Metadata!$A$1,0,0,Metadata!Metadata_Table_Length,1)=SUBSTITUTE(C696,"rawdatafilename","originalfilename"),ROW(OFFSET(Metadata!$A$1,0,0,Metadata!Metadata_Table_Length,1))-1,"")),0)),"")</f>
        <v/>
      </c>
      <c r="F696" t="str">
        <f t="shared" ca="1" si="42"/>
        <v/>
      </c>
      <c r="G696" t="str">
        <f t="array" aca="1" ref="G696" ca="1">IF(B696&lt;&gt;"",OFFSET(Metadata!$B$1,MIN(IF(OFFSET(Metadata!$A$1,0,0,Metadata!Metadata_Table_Length,1)=SUBSTITUTE(C696,"rawdatafilename","partnumber"),ROW(OFFSET(Metadata!$A$1,0,0,Metadata!Metadata_Table_Length,1))-1,"")),0),"")</f>
        <v/>
      </c>
      <c r="H696" t="str">
        <f t="array" aca="1" ref="H696" ca="1">IF(B696&lt;&gt;"",OFFSET(Metadata!$B$1,MIN(IF(OFFSET(Metadata!$A$1,0,0,Metadata!Metadata_Table_Length,1)=SUBSTITUTE(C696,"rawdatafilename","original_count"),ROW(OFFSET(Metadata!$A$1,0,0,Metadata!Metadata_Table_Length,1))-1,"")),0),"")</f>
        <v/>
      </c>
      <c r="I696" t="str">
        <f t="array" aca="1" ref="I696" ca="1">IF(B696&lt;&gt;"",OFFSET(Metadata!$B$1,MIN(IF(OFFSET(Metadata!$A$1,0,0,Metadata!Metadata_Table_Length,1)=SUBSTITUTE(C696,"rawdatafilename","count"),ROW(OFFSET(Metadata!$A$1,0,0,Metadata!Metadata_Table_Length,1))-1,"")),0),"")</f>
        <v/>
      </c>
      <c r="J696" t="str">
        <f t="array" aca="1" ref="J696" ca="1">IF(AND(G696&lt;&gt;"",G696&lt;&gt;G695),MAX(IF(G$2:G$2001=G696,H$2:H$2001,"")),"")</f>
        <v/>
      </c>
      <c r="K696" t="str">
        <f t="array" aca="1" ref="K696" ca="1">IF(AND(G696&lt;&gt;"",G696&lt;&gt;G695),MAX(IF(G$2:G$2001=G696,I$2:I$2001,"")),"")</f>
        <v/>
      </c>
      <c r="L696" t="str">
        <f t="shared" ca="1" si="43"/>
        <v/>
      </c>
    </row>
    <row r="697" spans="2:12" x14ac:dyDescent="0.25">
      <c r="B697" t="str">
        <f t="shared" ca="1" si="41"/>
        <v/>
      </c>
      <c r="C697" t="str">
        <f t="shared" ca="1" si="40"/>
        <v/>
      </c>
      <c r="D697" s="156" t="str">
        <f t="array" aca="1" ref="D697" ca="1">IFERROR(IF(B697&lt;&gt;"",IF(OR(EXACT(OFFSET(Metadata!$A$1,0,0,Metadata!Metadata_Table_Length,1),C697)),1,""),""),"")</f>
        <v/>
      </c>
      <c r="E697" s="163" t="str">
        <f t="array" aca="1" ref="E697" ca="1">IF(B697&lt;&gt;"",IF(D697=1,OFFSET(Metadata!$B$1,MIN(IF(OFFSET(Metadata!$A$1,0,0,Metadata!Metadata_Table_Length,1)=C697,ROW(OFFSET(Metadata!$A$1,0,0,Metadata!Metadata_Table_Length,1))-1,"")),0),OFFSET(Metadata!$B$1,MIN(IF(OFFSET(Metadata!$A$1,0,0,Metadata!Metadata_Table_Length,1)=SUBSTITUTE(C697,"rawdatafilename","originalfilename"),ROW(OFFSET(Metadata!$A$1,0,0,Metadata!Metadata_Table_Length,1))-1,"")),0)),"")</f>
        <v/>
      </c>
      <c r="F697" t="str">
        <f t="shared" ca="1" si="42"/>
        <v/>
      </c>
      <c r="G697" t="str">
        <f t="array" aca="1" ref="G697" ca="1">IF(B697&lt;&gt;"",OFFSET(Metadata!$B$1,MIN(IF(OFFSET(Metadata!$A$1,0,0,Metadata!Metadata_Table_Length,1)=SUBSTITUTE(C697,"rawdatafilename","partnumber"),ROW(OFFSET(Metadata!$A$1,0,0,Metadata!Metadata_Table_Length,1))-1,"")),0),"")</f>
        <v/>
      </c>
      <c r="H697" t="str">
        <f t="array" aca="1" ref="H697" ca="1">IF(B697&lt;&gt;"",OFFSET(Metadata!$B$1,MIN(IF(OFFSET(Metadata!$A$1,0,0,Metadata!Metadata_Table_Length,1)=SUBSTITUTE(C697,"rawdatafilename","original_count"),ROW(OFFSET(Metadata!$A$1,0,0,Metadata!Metadata_Table_Length,1))-1,"")),0),"")</f>
        <v/>
      </c>
      <c r="I697" t="str">
        <f t="array" aca="1" ref="I697" ca="1">IF(B697&lt;&gt;"",OFFSET(Metadata!$B$1,MIN(IF(OFFSET(Metadata!$A$1,0,0,Metadata!Metadata_Table_Length,1)=SUBSTITUTE(C697,"rawdatafilename","count"),ROW(OFFSET(Metadata!$A$1,0,0,Metadata!Metadata_Table_Length,1))-1,"")),0),"")</f>
        <v/>
      </c>
      <c r="J697" t="str">
        <f t="array" aca="1" ref="J697" ca="1">IF(AND(G697&lt;&gt;"",G697&lt;&gt;G696),MAX(IF(G$2:G$2001=G697,H$2:H$2001,"")),"")</f>
        <v/>
      </c>
      <c r="K697" t="str">
        <f t="array" aca="1" ref="K697" ca="1">IF(AND(G697&lt;&gt;"",G697&lt;&gt;G696),MAX(IF(G$2:G$2001=G697,I$2:I$2001,"")),"")</f>
        <v/>
      </c>
      <c r="L697" t="str">
        <f t="shared" ca="1" si="43"/>
        <v/>
      </c>
    </row>
    <row r="698" spans="2:12" x14ac:dyDescent="0.25">
      <c r="B698" t="str">
        <f t="shared" ca="1" si="41"/>
        <v/>
      </c>
      <c r="C698" t="str">
        <f t="shared" ca="1" si="40"/>
        <v/>
      </c>
      <c r="D698" s="156" t="str">
        <f t="array" aca="1" ref="D698" ca="1">IFERROR(IF(B698&lt;&gt;"",IF(OR(EXACT(OFFSET(Metadata!$A$1,0,0,Metadata!Metadata_Table_Length,1),C698)),1,""),""),"")</f>
        <v/>
      </c>
      <c r="E698" s="163" t="str">
        <f t="array" aca="1" ref="E698" ca="1">IF(B698&lt;&gt;"",IF(D698=1,OFFSET(Metadata!$B$1,MIN(IF(OFFSET(Metadata!$A$1,0,0,Metadata!Metadata_Table_Length,1)=C698,ROW(OFFSET(Metadata!$A$1,0,0,Metadata!Metadata_Table_Length,1))-1,"")),0),OFFSET(Metadata!$B$1,MIN(IF(OFFSET(Metadata!$A$1,0,0,Metadata!Metadata_Table_Length,1)=SUBSTITUTE(C698,"rawdatafilename","originalfilename"),ROW(OFFSET(Metadata!$A$1,0,0,Metadata!Metadata_Table_Length,1))-1,"")),0)),"")</f>
        <v/>
      </c>
      <c r="F698" t="str">
        <f t="shared" ca="1" si="42"/>
        <v/>
      </c>
      <c r="G698" t="str">
        <f t="array" aca="1" ref="G698" ca="1">IF(B698&lt;&gt;"",OFFSET(Metadata!$B$1,MIN(IF(OFFSET(Metadata!$A$1,0,0,Metadata!Metadata_Table_Length,1)=SUBSTITUTE(C698,"rawdatafilename","partnumber"),ROW(OFFSET(Metadata!$A$1,0,0,Metadata!Metadata_Table_Length,1))-1,"")),0),"")</f>
        <v/>
      </c>
      <c r="H698" t="str">
        <f t="array" aca="1" ref="H698" ca="1">IF(B698&lt;&gt;"",OFFSET(Metadata!$B$1,MIN(IF(OFFSET(Metadata!$A$1,0,0,Metadata!Metadata_Table_Length,1)=SUBSTITUTE(C698,"rawdatafilename","original_count"),ROW(OFFSET(Metadata!$A$1,0,0,Metadata!Metadata_Table_Length,1))-1,"")),0),"")</f>
        <v/>
      </c>
      <c r="I698" t="str">
        <f t="array" aca="1" ref="I698" ca="1">IF(B698&lt;&gt;"",OFFSET(Metadata!$B$1,MIN(IF(OFFSET(Metadata!$A$1,0,0,Metadata!Metadata_Table_Length,1)=SUBSTITUTE(C698,"rawdatafilename","count"),ROW(OFFSET(Metadata!$A$1,0,0,Metadata!Metadata_Table_Length,1))-1,"")),0),"")</f>
        <v/>
      </c>
      <c r="J698" t="str">
        <f t="array" aca="1" ref="J698" ca="1">IF(AND(G698&lt;&gt;"",G698&lt;&gt;G697),MAX(IF(G$2:G$2001=G698,H$2:H$2001,"")),"")</f>
        <v/>
      </c>
      <c r="K698" t="str">
        <f t="array" aca="1" ref="K698" ca="1">IF(AND(G698&lt;&gt;"",G698&lt;&gt;G697),MAX(IF(G$2:G$2001=G698,I$2:I$2001,"")),"")</f>
        <v/>
      </c>
      <c r="L698" t="str">
        <f t="shared" ca="1" si="43"/>
        <v/>
      </c>
    </row>
    <row r="699" spans="2:12" x14ac:dyDescent="0.25">
      <c r="B699" t="str">
        <f t="shared" ca="1" si="41"/>
        <v/>
      </c>
      <c r="C699" t="str">
        <f t="shared" ca="1" si="40"/>
        <v/>
      </c>
      <c r="D699" s="156" t="str">
        <f t="array" aca="1" ref="D699" ca="1">IFERROR(IF(B699&lt;&gt;"",IF(OR(EXACT(OFFSET(Metadata!$A$1,0,0,Metadata!Metadata_Table_Length,1),C699)),1,""),""),"")</f>
        <v/>
      </c>
      <c r="E699" s="163" t="str">
        <f t="array" aca="1" ref="E699" ca="1">IF(B699&lt;&gt;"",IF(D699=1,OFFSET(Metadata!$B$1,MIN(IF(OFFSET(Metadata!$A$1,0,0,Metadata!Metadata_Table_Length,1)=C699,ROW(OFFSET(Metadata!$A$1,0,0,Metadata!Metadata_Table_Length,1))-1,"")),0),OFFSET(Metadata!$B$1,MIN(IF(OFFSET(Metadata!$A$1,0,0,Metadata!Metadata_Table_Length,1)=SUBSTITUTE(C699,"rawdatafilename","originalfilename"),ROW(OFFSET(Metadata!$A$1,0,0,Metadata!Metadata_Table_Length,1))-1,"")),0)),"")</f>
        <v/>
      </c>
      <c r="F699" t="str">
        <f t="shared" ca="1" si="42"/>
        <v/>
      </c>
      <c r="G699" t="str">
        <f t="array" aca="1" ref="G699" ca="1">IF(B699&lt;&gt;"",OFFSET(Metadata!$B$1,MIN(IF(OFFSET(Metadata!$A$1,0,0,Metadata!Metadata_Table_Length,1)=SUBSTITUTE(C699,"rawdatafilename","partnumber"),ROW(OFFSET(Metadata!$A$1,0,0,Metadata!Metadata_Table_Length,1))-1,"")),0),"")</f>
        <v/>
      </c>
      <c r="H699" t="str">
        <f t="array" aca="1" ref="H699" ca="1">IF(B699&lt;&gt;"",OFFSET(Metadata!$B$1,MIN(IF(OFFSET(Metadata!$A$1,0,0,Metadata!Metadata_Table_Length,1)=SUBSTITUTE(C699,"rawdatafilename","original_count"),ROW(OFFSET(Metadata!$A$1,0,0,Metadata!Metadata_Table_Length,1))-1,"")),0),"")</f>
        <v/>
      </c>
      <c r="I699" t="str">
        <f t="array" aca="1" ref="I699" ca="1">IF(B699&lt;&gt;"",OFFSET(Metadata!$B$1,MIN(IF(OFFSET(Metadata!$A$1,0,0,Metadata!Metadata_Table_Length,1)=SUBSTITUTE(C699,"rawdatafilename","count"),ROW(OFFSET(Metadata!$A$1,0,0,Metadata!Metadata_Table_Length,1))-1,"")),0),"")</f>
        <v/>
      </c>
      <c r="J699" t="str">
        <f t="array" aca="1" ref="J699" ca="1">IF(AND(G699&lt;&gt;"",G699&lt;&gt;G698),MAX(IF(G$2:G$2001=G699,H$2:H$2001,"")),"")</f>
        <v/>
      </c>
      <c r="K699" t="str">
        <f t="array" aca="1" ref="K699" ca="1">IF(AND(G699&lt;&gt;"",G699&lt;&gt;G698),MAX(IF(G$2:G$2001=G699,I$2:I$2001,"")),"")</f>
        <v/>
      </c>
      <c r="L699" t="str">
        <f t="shared" ca="1" si="43"/>
        <v/>
      </c>
    </row>
    <row r="700" spans="2:12" x14ac:dyDescent="0.25">
      <c r="B700" t="str">
        <f t="shared" ca="1" si="41"/>
        <v/>
      </c>
      <c r="C700" t="str">
        <f t="shared" ca="1" si="40"/>
        <v/>
      </c>
      <c r="D700" s="156" t="str">
        <f t="array" aca="1" ref="D700" ca="1">IFERROR(IF(B700&lt;&gt;"",IF(OR(EXACT(OFFSET(Metadata!$A$1,0,0,Metadata!Metadata_Table_Length,1),C700)),1,""),""),"")</f>
        <v/>
      </c>
      <c r="E700" s="163" t="str">
        <f t="array" aca="1" ref="E700" ca="1">IF(B700&lt;&gt;"",IF(D700=1,OFFSET(Metadata!$B$1,MIN(IF(OFFSET(Metadata!$A$1,0,0,Metadata!Metadata_Table_Length,1)=C700,ROW(OFFSET(Metadata!$A$1,0,0,Metadata!Metadata_Table_Length,1))-1,"")),0),OFFSET(Metadata!$B$1,MIN(IF(OFFSET(Metadata!$A$1,0,0,Metadata!Metadata_Table_Length,1)=SUBSTITUTE(C700,"rawdatafilename","originalfilename"),ROW(OFFSET(Metadata!$A$1,0,0,Metadata!Metadata_Table_Length,1))-1,"")),0)),"")</f>
        <v/>
      </c>
      <c r="F700" t="str">
        <f t="shared" ca="1" si="42"/>
        <v/>
      </c>
      <c r="G700" t="str">
        <f t="array" aca="1" ref="G700" ca="1">IF(B700&lt;&gt;"",OFFSET(Metadata!$B$1,MIN(IF(OFFSET(Metadata!$A$1,0,0,Metadata!Metadata_Table_Length,1)=SUBSTITUTE(C700,"rawdatafilename","partnumber"),ROW(OFFSET(Metadata!$A$1,0,0,Metadata!Metadata_Table_Length,1))-1,"")),0),"")</f>
        <v/>
      </c>
      <c r="H700" t="str">
        <f t="array" aca="1" ref="H700" ca="1">IF(B700&lt;&gt;"",OFFSET(Metadata!$B$1,MIN(IF(OFFSET(Metadata!$A$1,0,0,Metadata!Metadata_Table_Length,1)=SUBSTITUTE(C700,"rawdatafilename","original_count"),ROW(OFFSET(Metadata!$A$1,0,0,Metadata!Metadata_Table_Length,1))-1,"")),0),"")</f>
        <v/>
      </c>
      <c r="I700" t="str">
        <f t="array" aca="1" ref="I700" ca="1">IF(B700&lt;&gt;"",OFFSET(Metadata!$B$1,MIN(IF(OFFSET(Metadata!$A$1,0,0,Metadata!Metadata_Table_Length,1)=SUBSTITUTE(C700,"rawdatafilename","count"),ROW(OFFSET(Metadata!$A$1,0,0,Metadata!Metadata_Table_Length,1))-1,"")),0),"")</f>
        <v/>
      </c>
      <c r="J700" t="str">
        <f t="array" aca="1" ref="J700" ca="1">IF(AND(G700&lt;&gt;"",G700&lt;&gt;G699),MAX(IF(G$2:G$2001=G700,H$2:H$2001,"")),"")</f>
        <v/>
      </c>
      <c r="K700" t="str">
        <f t="array" aca="1" ref="K700" ca="1">IF(AND(G700&lt;&gt;"",G700&lt;&gt;G699),MAX(IF(G$2:G$2001=G700,I$2:I$2001,"")),"")</f>
        <v/>
      </c>
      <c r="L700" t="str">
        <f t="shared" ca="1" si="43"/>
        <v/>
      </c>
    </row>
    <row r="701" spans="2:12" x14ac:dyDescent="0.25">
      <c r="B701" t="str">
        <f t="shared" ca="1" si="41"/>
        <v/>
      </c>
      <c r="C701" t="str">
        <f t="shared" ca="1" si="40"/>
        <v/>
      </c>
      <c r="D701" s="156" t="str">
        <f t="array" aca="1" ref="D701" ca="1">IFERROR(IF(B701&lt;&gt;"",IF(OR(EXACT(OFFSET(Metadata!$A$1,0,0,Metadata!Metadata_Table_Length,1),C701)),1,""),""),"")</f>
        <v/>
      </c>
      <c r="E701" s="163" t="str">
        <f t="array" aca="1" ref="E701" ca="1">IF(B701&lt;&gt;"",IF(D701=1,OFFSET(Metadata!$B$1,MIN(IF(OFFSET(Metadata!$A$1,0,0,Metadata!Metadata_Table_Length,1)=C701,ROW(OFFSET(Metadata!$A$1,0,0,Metadata!Metadata_Table_Length,1))-1,"")),0),OFFSET(Metadata!$B$1,MIN(IF(OFFSET(Metadata!$A$1,0,0,Metadata!Metadata_Table_Length,1)=SUBSTITUTE(C701,"rawdatafilename","originalfilename"),ROW(OFFSET(Metadata!$A$1,0,0,Metadata!Metadata_Table_Length,1))-1,"")),0)),"")</f>
        <v/>
      </c>
      <c r="F701" t="str">
        <f t="shared" ca="1" si="42"/>
        <v/>
      </c>
      <c r="G701" t="str">
        <f t="array" aca="1" ref="G701" ca="1">IF(B701&lt;&gt;"",OFFSET(Metadata!$B$1,MIN(IF(OFFSET(Metadata!$A$1,0,0,Metadata!Metadata_Table_Length,1)=SUBSTITUTE(C701,"rawdatafilename","partnumber"),ROW(OFFSET(Metadata!$A$1,0,0,Metadata!Metadata_Table_Length,1))-1,"")),0),"")</f>
        <v/>
      </c>
      <c r="H701" t="str">
        <f t="array" aca="1" ref="H701" ca="1">IF(B701&lt;&gt;"",OFFSET(Metadata!$B$1,MIN(IF(OFFSET(Metadata!$A$1,0,0,Metadata!Metadata_Table_Length,1)=SUBSTITUTE(C701,"rawdatafilename","original_count"),ROW(OFFSET(Metadata!$A$1,0,0,Metadata!Metadata_Table_Length,1))-1,"")),0),"")</f>
        <v/>
      </c>
      <c r="I701" t="str">
        <f t="array" aca="1" ref="I701" ca="1">IF(B701&lt;&gt;"",OFFSET(Metadata!$B$1,MIN(IF(OFFSET(Metadata!$A$1,0,0,Metadata!Metadata_Table_Length,1)=SUBSTITUTE(C701,"rawdatafilename","count"),ROW(OFFSET(Metadata!$A$1,0,0,Metadata!Metadata_Table_Length,1))-1,"")),0),"")</f>
        <v/>
      </c>
      <c r="J701" t="str">
        <f t="array" aca="1" ref="J701" ca="1">IF(AND(G701&lt;&gt;"",G701&lt;&gt;G700),MAX(IF(G$2:G$2001=G701,H$2:H$2001,"")),"")</f>
        <v/>
      </c>
      <c r="K701" t="str">
        <f t="array" aca="1" ref="K701" ca="1">IF(AND(G701&lt;&gt;"",G701&lt;&gt;G700),MAX(IF(G$2:G$2001=G701,I$2:I$2001,"")),"")</f>
        <v/>
      </c>
      <c r="L701" t="str">
        <f t="shared" ca="1" si="43"/>
        <v/>
      </c>
    </row>
    <row r="702" spans="2:12" x14ac:dyDescent="0.25">
      <c r="B702" t="str">
        <f t="shared" ca="1" si="41"/>
        <v/>
      </c>
      <c r="C702" t="str">
        <f t="shared" ca="1" si="40"/>
        <v/>
      </c>
      <c r="D702" s="156" t="str">
        <f t="array" aca="1" ref="D702" ca="1">IFERROR(IF(B702&lt;&gt;"",IF(OR(EXACT(OFFSET(Metadata!$A$1,0,0,Metadata!Metadata_Table_Length,1),C702)),1,""),""),"")</f>
        <v/>
      </c>
      <c r="E702" s="163" t="str">
        <f t="array" aca="1" ref="E702" ca="1">IF(B702&lt;&gt;"",IF(D702=1,OFFSET(Metadata!$B$1,MIN(IF(OFFSET(Metadata!$A$1,0,0,Metadata!Metadata_Table_Length,1)=C702,ROW(OFFSET(Metadata!$A$1,0,0,Metadata!Metadata_Table_Length,1))-1,"")),0),OFFSET(Metadata!$B$1,MIN(IF(OFFSET(Metadata!$A$1,0,0,Metadata!Metadata_Table_Length,1)=SUBSTITUTE(C702,"rawdatafilename","originalfilename"),ROW(OFFSET(Metadata!$A$1,0,0,Metadata!Metadata_Table_Length,1))-1,"")),0)),"")</f>
        <v/>
      </c>
      <c r="F702" t="str">
        <f t="shared" ca="1" si="42"/>
        <v/>
      </c>
      <c r="G702" t="str">
        <f t="array" aca="1" ref="G702" ca="1">IF(B702&lt;&gt;"",OFFSET(Metadata!$B$1,MIN(IF(OFFSET(Metadata!$A$1,0,0,Metadata!Metadata_Table_Length,1)=SUBSTITUTE(C702,"rawdatafilename","partnumber"),ROW(OFFSET(Metadata!$A$1,0,0,Metadata!Metadata_Table_Length,1))-1,"")),0),"")</f>
        <v/>
      </c>
      <c r="H702" t="str">
        <f t="array" aca="1" ref="H702" ca="1">IF(B702&lt;&gt;"",OFFSET(Metadata!$B$1,MIN(IF(OFFSET(Metadata!$A$1,0,0,Metadata!Metadata_Table_Length,1)=SUBSTITUTE(C702,"rawdatafilename","original_count"),ROW(OFFSET(Metadata!$A$1,0,0,Metadata!Metadata_Table_Length,1))-1,"")),0),"")</f>
        <v/>
      </c>
      <c r="I702" t="str">
        <f t="array" aca="1" ref="I702" ca="1">IF(B702&lt;&gt;"",OFFSET(Metadata!$B$1,MIN(IF(OFFSET(Metadata!$A$1,0,0,Metadata!Metadata_Table_Length,1)=SUBSTITUTE(C702,"rawdatafilename","count"),ROW(OFFSET(Metadata!$A$1,0,0,Metadata!Metadata_Table_Length,1))-1,"")),0),"")</f>
        <v/>
      </c>
      <c r="J702" t="str">
        <f t="array" aca="1" ref="J702" ca="1">IF(AND(G702&lt;&gt;"",G702&lt;&gt;G701),MAX(IF(G$2:G$2001=G702,H$2:H$2001,"")),"")</f>
        <v/>
      </c>
      <c r="K702" t="str">
        <f t="array" aca="1" ref="K702" ca="1">IF(AND(G702&lt;&gt;"",G702&lt;&gt;G701),MAX(IF(G$2:G$2001=G702,I$2:I$2001,"")),"")</f>
        <v/>
      </c>
      <c r="L702" t="str">
        <f t="shared" ca="1" si="43"/>
        <v/>
      </c>
    </row>
    <row r="703" spans="2:12" x14ac:dyDescent="0.25">
      <c r="B703" t="str">
        <f t="shared" ca="1" si="41"/>
        <v/>
      </c>
      <c r="C703" t="str">
        <f t="shared" ca="1" si="40"/>
        <v/>
      </c>
      <c r="D703" s="156" t="str">
        <f t="array" aca="1" ref="D703" ca="1">IFERROR(IF(B703&lt;&gt;"",IF(OR(EXACT(OFFSET(Metadata!$A$1,0,0,Metadata!Metadata_Table_Length,1),C703)),1,""),""),"")</f>
        <v/>
      </c>
      <c r="E703" s="163" t="str">
        <f t="array" aca="1" ref="E703" ca="1">IF(B703&lt;&gt;"",IF(D703=1,OFFSET(Metadata!$B$1,MIN(IF(OFFSET(Metadata!$A$1,0,0,Metadata!Metadata_Table_Length,1)=C703,ROW(OFFSET(Metadata!$A$1,0,0,Metadata!Metadata_Table_Length,1))-1,"")),0),OFFSET(Metadata!$B$1,MIN(IF(OFFSET(Metadata!$A$1,0,0,Metadata!Metadata_Table_Length,1)=SUBSTITUTE(C703,"rawdatafilename","originalfilename"),ROW(OFFSET(Metadata!$A$1,0,0,Metadata!Metadata_Table_Length,1))-1,"")),0)),"")</f>
        <v/>
      </c>
      <c r="F703" t="str">
        <f t="shared" ca="1" si="42"/>
        <v/>
      </c>
      <c r="G703" t="str">
        <f t="array" aca="1" ref="G703" ca="1">IF(B703&lt;&gt;"",OFFSET(Metadata!$B$1,MIN(IF(OFFSET(Metadata!$A$1,0,0,Metadata!Metadata_Table_Length,1)=SUBSTITUTE(C703,"rawdatafilename","partnumber"),ROW(OFFSET(Metadata!$A$1,0,0,Metadata!Metadata_Table_Length,1))-1,"")),0),"")</f>
        <v/>
      </c>
      <c r="H703" t="str">
        <f t="array" aca="1" ref="H703" ca="1">IF(B703&lt;&gt;"",OFFSET(Metadata!$B$1,MIN(IF(OFFSET(Metadata!$A$1,0,0,Metadata!Metadata_Table_Length,1)=SUBSTITUTE(C703,"rawdatafilename","original_count"),ROW(OFFSET(Metadata!$A$1,0,0,Metadata!Metadata_Table_Length,1))-1,"")),0),"")</f>
        <v/>
      </c>
      <c r="I703" t="str">
        <f t="array" aca="1" ref="I703" ca="1">IF(B703&lt;&gt;"",OFFSET(Metadata!$B$1,MIN(IF(OFFSET(Metadata!$A$1,0,0,Metadata!Metadata_Table_Length,1)=SUBSTITUTE(C703,"rawdatafilename","count"),ROW(OFFSET(Metadata!$A$1,0,0,Metadata!Metadata_Table_Length,1))-1,"")),0),"")</f>
        <v/>
      </c>
      <c r="J703" t="str">
        <f t="array" aca="1" ref="J703" ca="1">IF(AND(G703&lt;&gt;"",G703&lt;&gt;G702),MAX(IF(G$2:G$2001=G703,H$2:H$2001,"")),"")</f>
        <v/>
      </c>
      <c r="K703" t="str">
        <f t="array" aca="1" ref="K703" ca="1">IF(AND(G703&lt;&gt;"",G703&lt;&gt;G702),MAX(IF(G$2:G$2001=G703,I$2:I$2001,"")),"")</f>
        <v/>
      </c>
      <c r="L703" t="str">
        <f t="shared" ca="1" si="43"/>
        <v/>
      </c>
    </row>
    <row r="704" spans="2:12" x14ac:dyDescent="0.25">
      <c r="B704" t="str">
        <f t="shared" ca="1" si="41"/>
        <v/>
      </c>
      <c r="C704" t="str">
        <f t="shared" ca="1" si="40"/>
        <v/>
      </c>
      <c r="D704" s="156" t="str">
        <f t="array" aca="1" ref="D704" ca="1">IFERROR(IF(B704&lt;&gt;"",IF(OR(EXACT(OFFSET(Metadata!$A$1,0,0,Metadata!Metadata_Table_Length,1),C704)),1,""),""),"")</f>
        <v/>
      </c>
      <c r="E704" s="163" t="str">
        <f t="array" aca="1" ref="E704" ca="1">IF(B704&lt;&gt;"",IF(D704=1,OFFSET(Metadata!$B$1,MIN(IF(OFFSET(Metadata!$A$1,0,0,Metadata!Metadata_Table_Length,1)=C704,ROW(OFFSET(Metadata!$A$1,0,0,Metadata!Metadata_Table_Length,1))-1,"")),0),OFFSET(Metadata!$B$1,MIN(IF(OFFSET(Metadata!$A$1,0,0,Metadata!Metadata_Table_Length,1)=SUBSTITUTE(C704,"rawdatafilename","originalfilename"),ROW(OFFSET(Metadata!$A$1,0,0,Metadata!Metadata_Table_Length,1))-1,"")),0)),"")</f>
        <v/>
      </c>
      <c r="F704" t="str">
        <f t="shared" ca="1" si="42"/>
        <v/>
      </c>
      <c r="G704" t="str">
        <f t="array" aca="1" ref="G704" ca="1">IF(B704&lt;&gt;"",OFFSET(Metadata!$B$1,MIN(IF(OFFSET(Metadata!$A$1,0,0,Metadata!Metadata_Table_Length,1)=SUBSTITUTE(C704,"rawdatafilename","partnumber"),ROW(OFFSET(Metadata!$A$1,0,0,Metadata!Metadata_Table_Length,1))-1,"")),0),"")</f>
        <v/>
      </c>
      <c r="H704" t="str">
        <f t="array" aca="1" ref="H704" ca="1">IF(B704&lt;&gt;"",OFFSET(Metadata!$B$1,MIN(IF(OFFSET(Metadata!$A$1,0,0,Metadata!Metadata_Table_Length,1)=SUBSTITUTE(C704,"rawdatafilename","original_count"),ROW(OFFSET(Metadata!$A$1,0,0,Metadata!Metadata_Table_Length,1))-1,"")),0),"")</f>
        <v/>
      </c>
      <c r="I704" t="str">
        <f t="array" aca="1" ref="I704" ca="1">IF(B704&lt;&gt;"",OFFSET(Metadata!$B$1,MIN(IF(OFFSET(Metadata!$A$1,0,0,Metadata!Metadata_Table_Length,1)=SUBSTITUTE(C704,"rawdatafilename","count"),ROW(OFFSET(Metadata!$A$1,0,0,Metadata!Metadata_Table_Length,1))-1,"")),0),"")</f>
        <v/>
      </c>
      <c r="J704" t="str">
        <f t="array" aca="1" ref="J704" ca="1">IF(AND(G704&lt;&gt;"",G704&lt;&gt;G703),MAX(IF(G$2:G$2001=G704,H$2:H$2001,"")),"")</f>
        <v/>
      </c>
      <c r="K704" t="str">
        <f t="array" aca="1" ref="K704" ca="1">IF(AND(G704&lt;&gt;"",G704&lt;&gt;G703),MAX(IF(G$2:G$2001=G704,I$2:I$2001,"")),"")</f>
        <v/>
      </c>
      <c r="L704" t="str">
        <f t="shared" ca="1" si="43"/>
        <v/>
      </c>
    </row>
    <row r="705" spans="2:12" x14ac:dyDescent="0.25">
      <c r="B705" t="str">
        <f t="shared" ca="1" si="41"/>
        <v/>
      </c>
      <c r="C705" t="str">
        <f t="shared" ca="1" si="40"/>
        <v/>
      </c>
      <c r="D705" s="156" t="str">
        <f t="array" aca="1" ref="D705" ca="1">IFERROR(IF(B705&lt;&gt;"",IF(OR(EXACT(OFFSET(Metadata!$A$1,0,0,Metadata!Metadata_Table_Length,1),C705)),1,""),""),"")</f>
        <v/>
      </c>
      <c r="E705" s="163" t="str">
        <f t="array" aca="1" ref="E705" ca="1">IF(B705&lt;&gt;"",IF(D705=1,OFFSET(Metadata!$B$1,MIN(IF(OFFSET(Metadata!$A$1,0,0,Metadata!Metadata_Table_Length,1)=C705,ROW(OFFSET(Metadata!$A$1,0,0,Metadata!Metadata_Table_Length,1))-1,"")),0),OFFSET(Metadata!$B$1,MIN(IF(OFFSET(Metadata!$A$1,0,0,Metadata!Metadata_Table_Length,1)=SUBSTITUTE(C705,"rawdatafilename","originalfilename"),ROW(OFFSET(Metadata!$A$1,0,0,Metadata!Metadata_Table_Length,1))-1,"")),0)),"")</f>
        <v/>
      </c>
      <c r="F705" t="str">
        <f t="shared" ca="1" si="42"/>
        <v/>
      </c>
      <c r="G705" t="str">
        <f t="array" aca="1" ref="G705" ca="1">IF(B705&lt;&gt;"",OFFSET(Metadata!$B$1,MIN(IF(OFFSET(Metadata!$A$1,0,0,Metadata!Metadata_Table_Length,1)=SUBSTITUTE(C705,"rawdatafilename","partnumber"),ROW(OFFSET(Metadata!$A$1,0,0,Metadata!Metadata_Table_Length,1))-1,"")),0),"")</f>
        <v/>
      </c>
      <c r="H705" t="str">
        <f t="array" aca="1" ref="H705" ca="1">IF(B705&lt;&gt;"",OFFSET(Metadata!$B$1,MIN(IF(OFFSET(Metadata!$A$1,0,0,Metadata!Metadata_Table_Length,1)=SUBSTITUTE(C705,"rawdatafilename","original_count"),ROW(OFFSET(Metadata!$A$1,0,0,Metadata!Metadata_Table_Length,1))-1,"")),0),"")</f>
        <v/>
      </c>
      <c r="I705" t="str">
        <f t="array" aca="1" ref="I705" ca="1">IF(B705&lt;&gt;"",OFFSET(Metadata!$B$1,MIN(IF(OFFSET(Metadata!$A$1,0,0,Metadata!Metadata_Table_Length,1)=SUBSTITUTE(C705,"rawdatafilename","count"),ROW(OFFSET(Metadata!$A$1,0,0,Metadata!Metadata_Table_Length,1))-1,"")),0),"")</f>
        <v/>
      </c>
      <c r="J705" t="str">
        <f t="array" aca="1" ref="J705" ca="1">IF(AND(G705&lt;&gt;"",G705&lt;&gt;G704),MAX(IF(G$2:G$2001=G705,H$2:H$2001,"")),"")</f>
        <v/>
      </c>
      <c r="K705" t="str">
        <f t="array" aca="1" ref="K705" ca="1">IF(AND(G705&lt;&gt;"",G705&lt;&gt;G704),MAX(IF(G$2:G$2001=G705,I$2:I$2001,"")),"")</f>
        <v/>
      </c>
      <c r="L705" t="str">
        <f t="shared" ca="1" si="43"/>
        <v/>
      </c>
    </row>
    <row r="706" spans="2:12" x14ac:dyDescent="0.25">
      <c r="B706" t="str">
        <f t="shared" ca="1" si="41"/>
        <v/>
      </c>
      <c r="C706" t="str">
        <f t="shared" ref="C706:C769" ca="1" si="44">IF(B706&lt;&gt;"",CONCATENATE("RESULTS_SEARCH_",B706,"_PARAMETERS_PEAKLIST_rawdatafilename"),"")</f>
        <v/>
      </c>
      <c r="D706" s="156" t="str">
        <f t="array" aca="1" ref="D706" ca="1">IFERROR(IF(B706&lt;&gt;"",IF(OR(EXACT(OFFSET(Metadata!$A$1,0,0,Metadata!Metadata_Table_Length,1),C706)),1,""),""),"")</f>
        <v/>
      </c>
      <c r="E706" s="163" t="str">
        <f t="array" aca="1" ref="E706" ca="1">IF(B706&lt;&gt;"",IF(D706=1,OFFSET(Metadata!$B$1,MIN(IF(OFFSET(Metadata!$A$1,0,0,Metadata!Metadata_Table_Length,1)=C706,ROW(OFFSET(Metadata!$A$1,0,0,Metadata!Metadata_Table_Length,1))-1,"")),0),OFFSET(Metadata!$B$1,MIN(IF(OFFSET(Metadata!$A$1,0,0,Metadata!Metadata_Table_Length,1)=SUBSTITUTE(C706,"rawdatafilename","originalfilename"),ROW(OFFSET(Metadata!$A$1,0,0,Metadata!Metadata_Table_Length,1))-1,"")),0)),"")</f>
        <v/>
      </c>
      <c r="F706" t="str">
        <f t="shared" ca="1" si="42"/>
        <v/>
      </c>
      <c r="G706" t="str">
        <f t="array" aca="1" ref="G706" ca="1">IF(B706&lt;&gt;"",OFFSET(Metadata!$B$1,MIN(IF(OFFSET(Metadata!$A$1,0,0,Metadata!Metadata_Table_Length,1)=SUBSTITUTE(C706,"rawdatafilename","partnumber"),ROW(OFFSET(Metadata!$A$1,0,0,Metadata!Metadata_Table_Length,1))-1,"")),0),"")</f>
        <v/>
      </c>
      <c r="H706" t="str">
        <f t="array" aca="1" ref="H706" ca="1">IF(B706&lt;&gt;"",OFFSET(Metadata!$B$1,MIN(IF(OFFSET(Metadata!$A$1,0,0,Metadata!Metadata_Table_Length,1)=SUBSTITUTE(C706,"rawdatafilename","original_count"),ROW(OFFSET(Metadata!$A$1,0,0,Metadata!Metadata_Table_Length,1))-1,"")),0),"")</f>
        <v/>
      </c>
      <c r="I706" t="str">
        <f t="array" aca="1" ref="I706" ca="1">IF(B706&lt;&gt;"",OFFSET(Metadata!$B$1,MIN(IF(OFFSET(Metadata!$A$1,0,0,Metadata!Metadata_Table_Length,1)=SUBSTITUTE(C706,"rawdatafilename","count"),ROW(OFFSET(Metadata!$A$1,0,0,Metadata!Metadata_Table_Length,1))-1,"")),0),"")</f>
        <v/>
      </c>
      <c r="J706" t="str">
        <f t="array" aca="1" ref="J706" ca="1">IF(AND(G706&lt;&gt;"",G706&lt;&gt;G705),MAX(IF(G$2:G$2001=G706,H$2:H$2001,"")),"")</f>
        <v/>
      </c>
      <c r="K706" t="str">
        <f t="array" aca="1" ref="K706" ca="1">IF(AND(G706&lt;&gt;"",G706&lt;&gt;G705),MAX(IF(G$2:G$2001=G706,I$2:I$2001,"")),"")</f>
        <v/>
      </c>
      <c r="L706" t="str">
        <f t="shared" ca="1" si="43"/>
        <v/>
      </c>
    </row>
    <row r="707" spans="2:12" x14ac:dyDescent="0.25">
      <c r="B707" t="str">
        <f t="shared" ref="B707:B770" ca="1" si="45">IF(B706&lt;&gt;"",IF(B706+1&lt;=$A$9,B706+1,""),"")</f>
        <v/>
      </c>
      <c r="C707" t="str">
        <f t="shared" ca="1" si="44"/>
        <v/>
      </c>
      <c r="D707" s="156" t="str">
        <f t="array" aca="1" ref="D707" ca="1">IFERROR(IF(B707&lt;&gt;"",IF(OR(EXACT(OFFSET(Metadata!$A$1,0,0,Metadata!Metadata_Table_Length,1),C707)),1,""),""),"")</f>
        <v/>
      </c>
      <c r="E707" s="163" t="str">
        <f t="array" aca="1" ref="E707" ca="1">IF(B707&lt;&gt;"",IF(D707=1,OFFSET(Metadata!$B$1,MIN(IF(OFFSET(Metadata!$A$1,0,0,Metadata!Metadata_Table_Length,1)=C707,ROW(OFFSET(Metadata!$A$1,0,0,Metadata!Metadata_Table_Length,1))-1,"")),0),OFFSET(Metadata!$B$1,MIN(IF(OFFSET(Metadata!$A$1,0,0,Metadata!Metadata_Table_Length,1)=SUBSTITUTE(C707,"rawdatafilename","originalfilename"),ROW(OFFSET(Metadata!$A$1,0,0,Metadata!Metadata_Table_Length,1))-1,"")),0)),"")</f>
        <v/>
      </c>
      <c r="F707" t="str">
        <f t="shared" ref="F707:F770" ca="1" si="46">IF(F706&lt;&gt;"",IF(E707&lt;&gt;"",IF(E707&lt;&gt;E706,F706+1,F706),""),"")</f>
        <v/>
      </c>
      <c r="G707" t="str">
        <f t="array" aca="1" ref="G707" ca="1">IF(B707&lt;&gt;"",OFFSET(Metadata!$B$1,MIN(IF(OFFSET(Metadata!$A$1,0,0,Metadata!Metadata_Table_Length,1)=SUBSTITUTE(C707,"rawdatafilename","partnumber"),ROW(OFFSET(Metadata!$A$1,0,0,Metadata!Metadata_Table_Length,1))-1,"")),0),"")</f>
        <v/>
      </c>
      <c r="H707" t="str">
        <f t="array" aca="1" ref="H707" ca="1">IF(B707&lt;&gt;"",OFFSET(Metadata!$B$1,MIN(IF(OFFSET(Metadata!$A$1,0,0,Metadata!Metadata_Table_Length,1)=SUBSTITUTE(C707,"rawdatafilename","original_count"),ROW(OFFSET(Metadata!$A$1,0,0,Metadata!Metadata_Table_Length,1))-1,"")),0),"")</f>
        <v/>
      </c>
      <c r="I707" t="str">
        <f t="array" aca="1" ref="I707" ca="1">IF(B707&lt;&gt;"",OFFSET(Metadata!$B$1,MIN(IF(OFFSET(Metadata!$A$1,0,0,Metadata!Metadata_Table_Length,1)=SUBSTITUTE(C707,"rawdatafilename","count"),ROW(OFFSET(Metadata!$A$1,0,0,Metadata!Metadata_Table_Length,1))-1,"")),0),"")</f>
        <v/>
      </c>
      <c r="J707" t="str">
        <f t="array" aca="1" ref="J707" ca="1">IF(AND(G707&lt;&gt;"",G707&lt;&gt;G706),MAX(IF(G$2:G$2001=G707,H$2:H$2001,"")),"")</f>
        <v/>
      </c>
      <c r="K707" t="str">
        <f t="array" aca="1" ref="K707" ca="1">IF(AND(G707&lt;&gt;"",G707&lt;&gt;G706),MAX(IF(G$2:G$2001=G707,I$2:I$2001,"")),"")</f>
        <v/>
      </c>
      <c r="L707" t="str">
        <f t="shared" ref="L707:L770" ca="1" si="47">IF(F707&lt;&gt;"",IF(F707&lt;&gt;F706,F707,""),"")</f>
        <v/>
      </c>
    </row>
    <row r="708" spans="2:12" x14ac:dyDescent="0.25">
      <c r="B708" t="str">
        <f t="shared" ca="1" si="45"/>
        <v/>
      </c>
      <c r="C708" t="str">
        <f t="shared" ca="1" si="44"/>
        <v/>
      </c>
      <c r="D708" s="156" t="str">
        <f t="array" aca="1" ref="D708" ca="1">IFERROR(IF(B708&lt;&gt;"",IF(OR(EXACT(OFFSET(Metadata!$A$1,0,0,Metadata!Metadata_Table_Length,1),C708)),1,""),""),"")</f>
        <v/>
      </c>
      <c r="E708" s="163" t="str">
        <f t="array" aca="1" ref="E708" ca="1">IF(B708&lt;&gt;"",IF(D708=1,OFFSET(Metadata!$B$1,MIN(IF(OFFSET(Metadata!$A$1,0,0,Metadata!Metadata_Table_Length,1)=C708,ROW(OFFSET(Metadata!$A$1,0,0,Metadata!Metadata_Table_Length,1))-1,"")),0),OFFSET(Metadata!$B$1,MIN(IF(OFFSET(Metadata!$A$1,0,0,Metadata!Metadata_Table_Length,1)=SUBSTITUTE(C708,"rawdatafilename","originalfilename"),ROW(OFFSET(Metadata!$A$1,0,0,Metadata!Metadata_Table_Length,1))-1,"")),0)),"")</f>
        <v/>
      </c>
      <c r="F708" t="str">
        <f t="shared" ca="1" si="46"/>
        <v/>
      </c>
      <c r="G708" t="str">
        <f t="array" aca="1" ref="G708" ca="1">IF(B708&lt;&gt;"",OFFSET(Metadata!$B$1,MIN(IF(OFFSET(Metadata!$A$1,0,0,Metadata!Metadata_Table_Length,1)=SUBSTITUTE(C708,"rawdatafilename","partnumber"),ROW(OFFSET(Metadata!$A$1,0,0,Metadata!Metadata_Table_Length,1))-1,"")),0),"")</f>
        <v/>
      </c>
      <c r="H708" t="str">
        <f t="array" aca="1" ref="H708" ca="1">IF(B708&lt;&gt;"",OFFSET(Metadata!$B$1,MIN(IF(OFFSET(Metadata!$A$1,0,0,Metadata!Metadata_Table_Length,1)=SUBSTITUTE(C708,"rawdatafilename","original_count"),ROW(OFFSET(Metadata!$A$1,0,0,Metadata!Metadata_Table_Length,1))-1,"")),0),"")</f>
        <v/>
      </c>
      <c r="I708" t="str">
        <f t="array" aca="1" ref="I708" ca="1">IF(B708&lt;&gt;"",OFFSET(Metadata!$B$1,MIN(IF(OFFSET(Metadata!$A$1,0,0,Metadata!Metadata_Table_Length,1)=SUBSTITUTE(C708,"rawdatafilename","count"),ROW(OFFSET(Metadata!$A$1,0,0,Metadata!Metadata_Table_Length,1))-1,"")),0),"")</f>
        <v/>
      </c>
      <c r="J708" t="str">
        <f t="array" aca="1" ref="J708" ca="1">IF(AND(G708&lt;&gt;"",G708&lt;&gt;G707),MAX(IF(G$2:G$2001=G708,H$2:H$2001,"")),"")</f>
        <v/>
      </c>
      <c r="K708" t="str">
        <f t="array" aca="1" ref="K708" ca="1">IF(AND(G708&lt;&gt;"",G708&lt;&gt;G707),MAX(IF(G$2:G$2001=G708,I$2:I$2001,"")),"")</f>
        <v/>
      </c>
      <c r="L708" t="str">
        <f t="shared" ca="1" si="47"/>
        <v/>
      </c>
    </row>
    <row r="709" spans="2:12" x14ac:dyDescent="0.25">
      <c r="B709" t="str">
        <f t="shared" ca="1" si="45"/>
        <v/>
      </c>
      <c r="C709" t="str">
        <f t="shared" ca="1" si="44"/>
        <v/>
      </c>
      <c r="D709" s="156" t="str">
        <f t="array" aca="1" ref="D709" ca="1">IFERROR(IF(B709&lt;&gt;"",IF(OR(EXACT(OFFSET(Metadata!$A$1,0,0,Metadata!Metadata_Table_Length,1),C709)),1,""),""),"")</f>
        <v/>
      </c>
      <c r="E709" s="163" t="str">
        <f t="array" aca="1" ref="E709" ca="1">IF(B709&lt;&gt;"",IF(D709=1,OFFSET(Metadata!$B$1,MIN(IF(OFFSET(Metadata!$A$1,0,0,Metadata!Metadata_Table_Length,1)=C709,ROW(OFFSET(Metadata!$A$1,0,0,Metadata!Metadata_Table_Length,1))-1,"")),0),OFFSET(Metadata!$B$1,MIN(IF(OFFSET(Metadata!$A$1,0,0,Metadata!Metadata_Table_Length,1)=SUBSTITUTE(C709,"rawdatafilename","originalfilename"),ROW(OFFSET(Metadata!$A$1,0,0,Metadata!Metadata_Table_Length,1))-1,"")),0)),"")</f>
        <v/>
      </c>
      <c r="F709" t="str">
        <f t="shared" ca="1" si="46"/>
        <v/>
      </c>
      <c r="G709" t="str">
        <f t="array" aca="1" ref="G709" ca="1">IF(B709&lt;&gt;"",OFFSET(Metadata!$B$1,MIN(IF(OFFSET(Metadata!$A$1,0,0,Metadata!Metadata_Table_Length,1)=SUBSTITUTE(C709,"rawdatafilename","partnumber"),ROW(OFFSET(Metadata!$A$1,0,0,Metadata!Metadata_Table_Length,1))-1,"")),0),"")</f>
        <v/>
      </c>
      <c r="H709" t="str">
        <f t="array" aca="1" ref="H709" ca="1">IF(B709&lt;&gt;"",OFFSET(Metadata!$B$1,MIN(IF(OFFSET(Metadata!$A$1,0,0,Metadata!Metadata_Table_Length,1)=SUBSTITUTE(C709,"rawdatafilename","original_count"),ROW(OFFSET(Metadata!$A$1,0,0,Metadata!Metadata_Table_Length,1))-1,"")),0),"")</f>
        <v/>
      </c>
      <c r="I709" t="str">
        <f t="array" aca="1" ref="I709" ca="1">IF(B709&lt;&gt;"",OFFSET(Metadata!$B$1,MIN(IF(OFFSET(Metadata!$A$1,0,0,Metadata!Metadata_Table_Length,1)=SUBSTITUTE(C709,"rawdatafilename","count"),ROW(OFFSET(Metadata!$A$1,0,0,Metadata!Metadata_Table_Length,1))-1,"")),0),"")</f>
        <v/>
      </c>
      <c r="J709" t="str">
        <f t="array" aca="1" ref="J709" ca="1">IF(AND(G709&lt;&gt;"",G709&lt;&gt;G708),MAX(IF(G$2:G$2001=G709,H$2:H$2001,"")),"")</f>
        <v/>
      </c>
      <c r="K709" t="str">
        <f t="array" aca="1" ref="K709" ca="1">IF(AND(G709&lt;&gt;"",G709&lt;&gt;G708),MAX(IF(G$2:G$2001=G709,I$2:I$2001,"")),"")</f>
        <v/>
      </c>
      <c r="L709" t="str">
        <f t="shared" ca="1" si="47"/>
        <v/>
      </c>
    </row>
    <row r="710" spans="2:12" x14ac:dyDescent="0.25">
      <c r="B710" t="str">
        <f t="shared" ca="1" si="45"/>
        <v/>
      </c>
      <c r="C710" t="str">
        <f t="shared" ca="1" si="44"/>
        <v/>
      </c>
      <c r="D710" s="156" t="str">
        <f t="array" aca="1" ref="D710" ca="1">IFERROR(IF(B710&lt;&gt;"",IF(OR(EXACT(OFFSET(Metadata!$A$1,0,0,Metadata!Metadata_Table_Length,1),C710)),1,""),""),"")</f>
        <v/>
      </c>
      <c r="E710" s="163" t="str">
        <f t="array" aca="1" ref="E710" ca="1">IF(B710&lt;&gt;"",IF(D710=1,OFFSET(Metadata!$B$1,MIN(IF(OFFSET(Metadata!$A$1,0,0,Metadata!Metadata_Table_Length,1)=C710,ROW(OFFSET(Metadata!$A$1,0,0,Metadata!Metadata_Table_Length,1))-1,"")),0),OFFSET(Metadata!$B$1,MIN(IF(OFFSET(Metadata!$A$1,0,0,Metadata!Metadata_Table_Length,1)=SUBSTITUTE(C710,"rawdatafilename","originalfilename"),ROW(OFFSET(Metadata!$A$1,0,0,Metadata!Metadata_Table_Length,1))-1,"")),0)),"")</f>
        <v/>
      </c>
      <c r="F710" t="str">
        <f t="shared" ca="1" si="46"/>
        <v/>
      </c>
      <c r="G710" t="str">
        <f t="array" aca="1" ref="G710" ca="1">IF(B710&lt;&gt;"",OFFSET(Metadata!$B$1,MIN(IF(OFFSET(Metadata!$A$1,0,0,Metadata!Metadata_Table_Length,1)=SUBSTITUTE(C710,"rawdatafilename","partnumber"),ROW(OFFSET(Metadata!$A$1,0,0,Metadata!Metadata_Table_Length,1))-1,"")),0),"")</f>
        <v/>
      </c>
      <c r="H710" t="str">
        <f t="array" aca="1" ref="H710" ca="1">IF(B710&lt;&gt;"",OFFSET(Metadata!$B$1,MIN(IF(OFFSET(Metadata!$A$1,0,0,Metadata!Metadata_Table_Length,1)=SUBSTITUTE(C710,"rawdatafilename","original_count"),ROW(OFFSET(Metadata!$A$1,0,0,Metadata!Metadata_Table_Length,1))-1,"")),0),"")</f>
        <v/>
      </c>
      <c r="I710" t="str">
        <f t="array" aca="1" ref="I710" ca="1">IF(B710&lt;&gt;"",OFFSET(Metadata!$B$1,MIN(IF(OFFSET(Metadata!$A$1,0,0,Metadata!Metadata_Table_Length,1)=SUBSTITUTE(C710,"rawdatafilename","count"),ROW(OFFSET(Metadata!$A$1,0,0,Metadata!Metadata_Table_Length,1))-1,"")),0),"")</f>
        <v/>
      </c>
      <c r="J710" t="str">
        <f t="array" aca="1" ref="J710" ca="1">IF(AND(G710&lt;&gt;"",G710&lt;&gt;G709),MAX(IF(G$2:G$2001=G710,H$2:H$2001,"")),"")</f>
        <v/>
      </c>
      <c r="K710" t="str">
        <f t="array" aca="1" ref="K710" ca="1">IF(AND(G710&lt;&gt;"",G710&lt;&gt;G709),MAX(IF(G$2:G$2001=G710,I$2:I$2001,"")),"")</f>
        <v/>
      </c>
      <c r="L710" t="str">
        <f t="shared" ca="1" si="47"/>
        <v/>
      </c>
    </row>
    <row r="711" spans="2:12" x14ac:dyDescent="0.25">
      <c r="B711" t="str">
        <f t="shared" ca="1" si="45"/>
        <v/>
      </c>
      <c r="C711" t="str">
        <f t="shared" ca="1" si="44"/>
        <v/>
      </c>
      <c r="D711" s="156" t="str">
        <f t="array" aca="1" ref="D711" ca="1">IFERROR(IF(B711&lt;&gt;"",IF(OR(EXACT(OFFSET(Metadata!$A$1,0,0,Metadata!Metadata_Table_Length,1),C711)),1,""),""),"")</f>
        <v/>
      </c>
      <c r="E711" s="163" t="str">
        <f t="array" aca="1" ref="E711" ca="1">IF(B711&lt;&gt;"",IF(D711=1,OFFSET(Metadata!$B$1,MIN(IF(OFFSET(Metadata!$A$1,0,0,Metadata!Metadata_Table_Length,1)=C711,ROW(OFFSET(Metadata!$A$1,0,0,Metadata!Metadata_Table_Length,1))-1,"")),0),OFFSET(Metadata!$B$1,MIN(IF(OFFSET(Metadata!$A$1,0,0,Metadata!Metadata_Table_Length,1)=SUBSTITUTE(C711,"rawdatafilename","originalfilename"),ROW(OFFSET(Metadata!$A$1,0,0,Metadata!Metadata_Table_Length,1))-1,"")),0)),"")</f>
        <v/>
      </c>
      <c r="F711" t="str">
        <f t="shared" ca="1" si="46"/>
        <v/>
      </c>
      <c r="G711" t="str">
        <f t="array" aca="1" ref="G711" ca="1">IF(B711&lt;&gt;"",OFFSET(Metadata!$B$1,MIN(IF(OFFSET(Metadata!$A$1,0,0,Metadata!Metadata_Table_Length,1)=SUBSTITUTE(C711,"rawdatafilename","partnumber"),ROW(OFFSET(Metadata!$A$1,0,0,Metadata!Metadata_Table_Length,1))-1,"")),0),"")</f>
        <v/>
      </c>
      <c r="H711" t="str">
        <f t="array" aca="1" ref="H711" ca="1">IF(B711&lt;&gt;"",OFFSET(Metadata!$B$1,MIN(IF(OFFSET(Metadata!$A$1,0,0,Metadata!Metadata_Table_Length,1)=SUBSTITUTE(C711,"rawdatafilename","original_count"),ROW(OFFSET(Metadata!$A$1,0,0,Metadata!Metadata_Table_Length,1))-1,"")),0),"")</f>
        <v/>
      </c>
      <c r="I711" t="str">
        <f t="array" aca="1" ref="I711" ca="1">IF(B711&lt;&gt;"",OFFSET(Metadata!$B$1,MIN(IF(OFFSET(Metadata!$A$1,0,0,Metadata!Metadata_Table_Length,1)=SUBSTITUTE(C711,"rawdatafilename","count"),ROW(OFFSET(Metadata!$A$1,0,0,Metadata!Metadata_Table_Length,1))-1,"")),0),"")</f>
        <v/>
      </c>
      <c r="J711" t="str">
        <f t="array" aca="1" ref="J711" ca="1">IF(AND(G711&lt;&gt;"",G711&lt;&gt;G710),MAX(IF(G$2:G$2001=G711,H$2:H$2001,"")),"")</f>
        <v/>
      </c>
      <c r="K711" t="str">
        <f t="array" aca="1" ref="K711" ca="1">IF(AND(G711&lt;&gt;"",G711&lt;&gt;G710),MAX(IF(G$2:G$2001=G711,I$2:I$2001,"")),"")</f>
        <v/>
      </c>
      <c r="L711" t="str">
        <f t="shared" ca="1" si="47"/>
        <v/>
      </c>
    </row>
    <row r="712" spans="2:12" x14ac:dyDescent="0.25">
      <c r="B712" t="str">
        <f t="shared" ca="1" si="45"/>
        <v/>
      </c>
      <c r="C712" t="str">
        <f t="shared" ca="1" si="44"/>
        <v/>
      </c>
      <c r="D712" s="156" t="str">
        <f t="array" aca="1" ref="D712" ca="1">IFERROR(IF(B712&lt;&gt;"",IF(OR(EXACT(OFFSET(Metadata!$A$1,0,0,Metadata!Metadata_Table_Length,1),C712)),1,""),""),"")</f>
        <v/>
      </c>
      <c r="E712" s="163" t="str">
        <f t="array" aca="1" ref="E712" ca="1">IF(B712&lt;&gt;"",IF(D712=1,OFFSET(Metadata!$B$1,MIN(IF(OFFSET(Metadata!$A$1,0,0,Metadata!Metadata_Table_Length,1)=C712,ROW(OFFSET(Metadata!$A$1,0,0,Metadata!Metadata_Table_Length,1))-1,"")),0),OFFSET(Metadata!$B$1,MIN(IF(OFFSET(Metadata!$A$1,0,0,Metadata!Metadata_Table_Length,1)=SUBSTITUTE(C712,"rawdatafilename","originalfilename"),ROW(OFFSET(Metadata!$A$1,0,0,Metadata!Metadata_Table_Length,1))-1,"")),0)),"")</f>
        <v/>
      </c>
      <c r="F712" t="str">
        <f t="shared" ca="1" si="46"/>
        <v/>
      </c>
      <c r="G712" t="str">
        <f t="array" aca="1" ref="G712" ca="1">IF(B712&lt;&gt;"",OFFSET(Metadata!$B$1,MIN(IF(OFFSET(Metadata!$A$1,0,0,Metadata!Metadata_Table_Length,1)=SUBSTITUTE(C712,"rawdatafilename","partnumber"),ROW(OFFSET(Metadata!$A$1,0,0,Metadata!Metadata_Table_Length,1))-1,"")),0),"")</f>
        <v/>
      </c>
      <c r="H712" t="str">
        <f t="array" aca="1" ref="H712" ca="1">IF(B712&lt;&gt;"",OFFSET(Metadata!$B$1,MIN(IF(OFFSET(Metadata!$A$1,0,0,Metadata!Metadata_Table_Length,1)=SUBSTITUTE(C712,"rawdatafilename","original_count"),ROW(OFFSET(Metadata!$A$1,0,0,Metadata!Metadata_Table_Length,1))-1,"")),0),"")</f>
        <v/>
      </c>
      <c r="I712" t="str">
        <f t="array" aca="1" ref="I712" ca="1">IF(B712&lt;&gt;"",OFFSET(Metadata!$B$1,MIN(IF(OFFSET(Metadata!$A$1,0,0,Metadata!Metadata_Table_Length,1)=SUBSTITUTE(C712,"rawdatafilename","count"),ROW(OFFSET(Metadata!$A$1,0,0,Metadata!Metadata_Table_Length,1))-1,"")),0),"")</f>
        <v/>
      </c>
      <c r="J712" t="str">
        <f t="array" aca="1" ref="J712" ca="1">IF(AND(G712&lt;&gt;"",G712&lt;&gt;G711),MAX(IF(G$2:G$2001=G712,H$2:H$2001,"")),"")</f>
        <v/>
      </c>
      <c r="K712" t="str">
        <f t="array" aca="1" ref="K712" ca="1">IF(AND(G712&lt;&gt;"",G712&lt;&gt;G711),MAX(IF(G$2:G$2001=G712,I$2:I$2001,"")),"")</f>
        <v/>
      </c>
      <c r="L712" t="str">
        <f t="shared" ca="1" si="47"/>
        <v/>
      </c>
    </row>
    <row r="713" spans="2:12" x14ac:dyDescent="0.25">
      <c r="B713" t="str">
        <f t="shared" ca="1" si="45"/>
        <v/>
      </c>
      <c r="C713" t="str">
        <f t="shared" ca="1" si="44"/>
        <v/>
      </c>
      <c r="D713" s="156" t="str">
        <f t="array" aca="1" ref="D713" ca="1">IFERROR(IF(B713&lt;&gt;"",IF(OR(EXACT(OFFSET(Metadata!$A$1,0,0,Metadata!Metadata_Table_Length,1),C713)),1,""),""),"")</f>
        <v/>
      </c>
      <c r="E713" s="163" t="str">
        <f t="array" aca="1" ref="E713" ca="1">IF(B713&lt;&gt;"",IF(D713=1,OFFSET(Metadata!$B$1,MIN(IF(OFFSET(Metadata!$A$1,0,0,Metadata!Metadata_Table_Length,1)=C713,ROW(OFFSET(Metadata!$A$1,0,0,Metadata!Metadata_Table_Length,1))-1,"")),0),OFFSET(Metadata!$B$1,MIN(IF(OFFSET(Metadata!$A$1,0,0,Metadata!Metadata_Table_Length,1)=SUBSTITUTE(C713,"rawdatafilename","originalfilename"),ROW(OFFSET(Metadata!$A$1,0,0,Metadata!Metadata_Table_Length,1))-1,"")),0)),"")</f>
        <v/>
      </c>
      <c r="F713" t="str">
        <f t="shared" ca="1" si="46"/>
        <v/>
      </c>
      <c r="G713" t="str">
        <f t="array" aca="1" ref="G713" ca="1">IF(B713&lt;&gt;"",OFFSET(Metadata!$B$1,MIN(IF(OFFSET(Metadata!$A$1,0,0,Metadata!Metadata_Table_Length,1)=SUBSTITUTE(C713,"rawdatafilename","partnumber"),ROW(OFFSET(Metadata!$A$1,0,0,Metadata!Metadata_Table_Length,1))-1,"")),0),"")</f>
        <v/>
      </c>
      <c r="H713" t="str">
        <f t="array" aca="1" ref="H713" ca="1">IF(B713&lt;&gt;"",OFFSET(Metadata!$B$1,MIN(IF(OFFSET(Metadata!$A$1,0,0,Metadata!Metadata_Table_Length,1)=SUBSTITUTE(C713,"rawdatafilename","original_count"),ROW(OFFSET(Metadata!$A$1,0,0,Metadata!Metadata_Table_Length,1))-1,"")),0),"")</f>
        <v/>
      </c>
      <c r="I713" t="str">
        <f t="array" aca="1" ref="I713" ca="1">IF(B713&lt;&gt;"",OFFSET(Metadata!$B$1,MIN(IF(OFFSET(Metadata!$A$1,0,0,Metadata!Metadata_Table_Length,1)=SUBSTITUTE(C713,"rawdatafilename","count"),ROW(OFFSET(Metadata!$A$1,0,0,Metadata!Metadata_Table_Length,1))-1,"")),0),"")</f>
        <v/>
      </c>
      <c r="J713" t="str">
        <f t="array" aca="1" ref="J713" ca="1">IF(AND(G713&lt;&gt;"",G713&lt;&gt;G712),MAX(IF(G$2:G$2001=G713,H$2:H$2001,"")),"")</f>
        <v/>
      </c>
      <c r="K713" t="str">
        <f t="array" aca="1" ref="K713" ca="1">IF(AND(G713&lt;&gt;"",G713&lt;&gt;G712),MAX(IF(G$2:G$2001=G713,I$2:I$2001,"")),"")</f>
        <v/>
      </c>
      <c r="L713" t="str">
        <f t="shared" ca="1" si="47"/>
        <v/>
      </c>
    </row>
    <row r="714" spans="2:12" x14ac:dyDescent="0.25">
      <c r="B714" t="str">
        <f t="shared" ca="1" si="45"/>
        <v/>
      </c>
      <c r="C714" t="str">
        <f t="shared" ca="1" si="44"/>
        <v/>
      </c>
      <c r="D714" s="156" t="str">
        <f t="array" aca="1" ref="D714" ca="1">IFERROR(IF(B714&lt;&gt;"",IF(OR(EXACT(OFFSET(Metadata!$A$1,0,0,Metadata!Metadata_Table_Length,1),C714)),1,""),""),"")</f>
        <v/>
      </c>
      <c r="E714" s="163" t="str">
        <f t="array" aca="1" ref="E714" ca="1">IF(B714&lt;&gt;"",IF(D714=1,OFFSET(Metadata!$B$1,MIN(IF(OFFSET(Metadata!$A$1,0,0,Metadata!Metadata_Table_Length,1)=C714,ROW(OFFSET(Metadata!$A$1,0,0,Metadata!Metadata_Table_Length,1))-1,"")),0),OFFSET(Metadata!$B$1,MIN(IF(OFFSET(Metadata!$A$1,0,0,Metadata!Metadata_Table_Length,1)=SUBSTITUTE(C714,"rawdatafilename","originalfilename"),ROW(OFFSET(Metadata!$A$1,0,0,Metadata!Metadata_Table_Length,1))-1,"")),0)),"")</f>
        <v/>
      </c>
      <c r="F714" t="str">
        <f t="shared" ca="1" si="46"/>
        <v/>
      </c>
      <c r="G714" t="str">
        <f t="array" aca="1" ref="G714" ca="1">IF(B714&lt;&gt;"",OFFSET(Metadata!$B$1,MIN(IF(OFFSET(Metadata!$A$1,0,0,Metadata!Metadata_Table_Length,1)=SUBSTITUTE(C714,"rawdatafilename","partnumber"),ROW(OFFSET(Metadata!$A$1,0,0,Metadata!Metadata_Table_Length,1))-1,"")),0),"")</f>
        <v/>
      </c>
      <c r="H714" t="str">
        <f t="array" aca="1" ref="H714" ca="1">IF(B714&lt;&gt;"",OFFSET(Metadata!$B$1,MIN(IF(OFFSET(Metadata!$A$1,0,0,Metadata!Metadata_Table_Length,1)=SUBSTITUTE(C714,"rawdatafilename","original_count"),ROW(OFFSET(Metadata!$A$1,0,0,Metadata!Metadata_Table_Length,1))-1,"")),0),"")</f>
        <v/>
      </c>
      <c r="I714" t="str">
        <f t="array" aca="1" ref="I714" ca="1">IF(B714&lt;&gt;"",OFFSET(Metadata!$B$1,MIN(IF(OFFSET(Metadata!$A$1,0,0,Metadata!Metadata_Table_Length,1)=SUBSTITUTE(C714,"rawdatafilename","count"),ROW(OFFSET(Metadata!$A$1,0,0,Metadata!Metadata_Table_Length,1))-1,"")),0),"")</f>
        <v/>
      </c>
      <c r="J714" t="str">
        <f t="array" aca="1" ref="J714" ca="1">IF(AND(G714&lt;&gt;"",G714&lt;&gt;G713),MAX(IF(G$2:G$2001=G714,H$2:H$2001,"")),"")</f>
        <v/>
      </c>
      <c r="K714" t="str">
        <f t="array" aca="1" ref="K714" ca="1">IF(AND(G714&lt;&gt;"",G714&lt;&gt;G713),MAX(IF(G$2:G$2001=G714,I$2:I$2001,"")),"")</f>
        <v/>
      </c>
      <c r="L714" t="str">
        <f t="shared" ca="1" si="47"/>
        <v/>
      </c>
    </row>
    <row r="715" spans="2:12" x14ac:dyDescent="0.25">
      <c r="B715" t="str">
        <f t="shared" ca="1" si="45"/>
        <v/>
      </c>
      <c r="C715" t="str">
        <f t="shared" ca="1" si="44"/>
        <v/>
      </c>
      <c r="D715" s="156" t="str">
        <f t="array" aca="1" ref="D715" ca="1">IFERROR(IF(B715&lt;&gt;"",IF(OR(EXACT(OFFSET(Metadata!$A$1,0,0,Metadata!Metadata_Table_Length,1),C715)),1,""),""),"")</f>
        <v/>
      </c>
      <c r="E715" s="163" t="str">
        <f t="array" aca="1" ref="E715" ca="1">IF(B715&lt;&gt;"",IF(D715=1,OFFSET(Metadata!$B$1,MIN(IF(OFFSET(Metadata!$A$1,0,0,Metadata!Metadata_Table_Length,1)=C715,ROW(OFFSET(Metadata!$A$1,0,0,Metadata!Metadata_Table_Length,1))-1,"")),0),OFFSET(Metadata!$B$1,MIN(IF(OFFSET(Metadata!$A$1,0,0,Metadata!Metadata_Table_Length,1)=SUBSTITUTE(C715,"rawdatafilename","originalfilename"),ROW(OFFSET(Metadata!$A$1,0,0,Metadata!Metadata_Table_Length,1))-1,"")),0)),"")</f>
        <v/>
      </c>
      <c r="F715" t="str">
        <f t="shared" ca="1" si="46"/>
        <v/>
      </c>
      <c r="G715" t="str">
        <f t="array" aca="1" ref="G715" ca="1">IF(B715&lt;&gt;"",OFFSET(Metadata!$B$1,MIN(IF(OFFSET(Metadata!$A$1,0,0,Metadata!Metadata_Table_Length,1)=SUBSTITUTE(C715,"rawdatafilename","partnumber"),ROW(OFFSET(Metadata!$A$1,0,0,Metadata!Metadata_Table_Length,1))-1,"")),0),"")</f>
        <v/>
      </c>
      <c r="H715" t="str">
        <f t="array" aca="1" ref="H715" ca="1">IF(B715&lt;&gt;"",OFFSET(Metadata!$B$1,MIN(IF(OFFSET(Metadata!$A$1,0,0,Metadata!Metadata_Table_Length,1)=SUBSTITUTE(C715,"rawdatafilename","original_count"),ROW(OFFSET(Metadata!$A$1,0,0,Metadata!Metadata_Table_Length,1))-1,"")),0),"")</f>
        <v/>
      </c>
      <c r="I715" t="str">
        <f t="array" aca="1" ref="I715" ca="1">IF(B715&lt;&gt;"",OFFSET(Metadata!$B$1,MIN(IF(OFFSET(Metadata!$A$1,0,0,Metadata!Metadata_Table_Length,1)=SUBSTITUTE(C715,"rawdatafilename","count"),ROW(OFFSET(Metadata!$A$1,0,0,Metadata!Metadata_Table_Length,1))-1,"")),0),"")</f>
        <v/>
      </c>
      <c r="J715" t="str">
        <f t="array" aca="1" ref="J715" ca="1">IF(AND(G715&lt;&gt;"",G715&lt;&gt;G714),MAX(IF(G$2:G$2001=G715,H$2:H$2001,"")),"")</f>
        <v/>
      </c>
      <c r="K715" t="str">
        <f t="array" aca="1" ref="K715" ca="1">IF(AND(G715&lt;&gt;"",G715&lt;&gt;G714),MAX(IF(G$2:G$2001=G715,I$2:I$2001,"")),"")</f>
        <v/>
      </c>
      <c r="L715" t="str">
        <f t="shared" ca="1" si="47"/>
        <v/>
      </c>
    </row>
    <row r="716" spans="2:12" x14ac:dyDescent="0.25">
      <c r="B716" t="str">
        <f t="shared" ca="1" si="45"/>
        <v/>
      </c>
      <c r="C716" t="str">
        <f t="shared" ca="1" si="44"/>
        <v/>
      </c>
      <c r="D716" s="156" t="str">
        <f t="array" aca="1" ref="D716" ca="1">IFERROR(IF(B716&lt;&gt;"",IF(OR(EXACT(OFFSET(Metadata!$A$1,0,0,Metadata!Metadata_Table_Length,1),C716)),1,""),""),"")</f>
        <v/>
      </c>
      <c r="E716" s="163" t="str">
        <f t="array" aca="1" ref="E716" ca="1">IF(B716&lt;&gt;"",IF(D716=1,OFFSET(Metadata!$B$1,MIN(IF(OFFSET(Metadata!$A$1,0,0,Metadata!Metadata_Table_Length,1)=C716,ROW(OFFSET(Metadata!$A$1,0,0,Metadata!Metadata_Table_Length,1))-1,"")),0),OFFSET(Metadata!$B$1,MIN(IF(OFFSET(Metadata!$A$1,0,0,Metadata!Metadata_Table_Length,1)=SUBSTITUTE(C716,"rawdatafilename","originalfilename"),ROW(OFFSET(Metadata!$A$1,0,0,Metadata!Metadata_Table_Length,1))-1,"")),0)),"")</f>
        <v/>
      </c>
      <c r="F716" t="str">
        <f t="shared" ca="1" si="46"/>
        <v/>
      </c>
      <c r="G716" t="str">
        <f t="array" aca="1" ref="G716" ca="1">IF(B716&lt;&gt;"",OFFSET(Metadata!$B$1,MIN(IF(OFFSET(Metadata!$A$1,0,0,Metadata!Metadata_Table_Length,1)=SUBSTITUTE(C716,"rawdatafilename","partnumber"),ROW(OFFSET(Metadata!$A$1,0,0,Metadata!Metadata_Table_Length,1))-1,"")),0),"")</f>
        <v/>
      </c>
      <c r="H716" t="str">
        <f t="array" aca="1" ref="H716" ca="1">IF(B716&lt;&gt;"",OFFSET(Metadata!$B$1,MIN(IF(OFFSET(Metadata!$A$1,0,0,Metadata!Metadata_Table_Length,1)=SUBSTITUTE(C716,"rawdatafilename","original_count"),ROW(OFFSET(Metadata!$A$1,0,0,Metadata!Metadata_Table_Length,1))-1,"")),0),"")</f>
        <v/>
      </c>
      <c r="I716" t="str">
        <f t="array" aca="1" ref="I716" ca="1">IF(B716&lt;&gt;"",OFFSET(Metadata!$B$1,MIN(IF(OFFSET(Metadata!$A$1,0,0,Metadata!Metadata_Table_Length,1)=SUBSTITUTE(C716,"rawdatafilename","count"),ROW(OFFSET(Metadata!$A$1,0,0,Metadata!Metadata_Table_Length,1))-1,"")),0),"")</f>
        <v/>
      </c>
      <c r="J716" t="str">
        <f t="array" aca="1" ref="J716" ca="1">IF(AND(G716&lt;&gt;"",G716&lt;&gt;G715),MAX(IF(G$2:G$2001=G716,H$2:H$2001,"")),"")</f>
        <v/>
      </c>
      <c r="K716" t="str">
        <f t="array" aca="1" ref="K716" ca="1">IF(AND(G716&lt;&gt;"",G716&lt;&gt;G715),MAX(IF(G$2:G$2001=G716,I$2:I$2001,"")),"")</f>
        <v/>
      </c>
      <c r="L716" t="str">
        <f t="shared" ca="1" si="47"/>
        <v/>
      </c>
    </row>
    <row r="717" spans="2:12" x14ac:dyDescent="0.25">
      <c r="B717" t="str">
        <f t="shared" ca="1" si="45"/>
        <v/>
      </c>
      <c r="C717" t="str">
        <f t="shared" ca="1" si="44"/>
        <v/>
      </c>
      <c r="D717" s="156" t="str">
        <f t="array" aca="1" ref="D717" ca="1">IFERROR(IF(B717&lt;&gt;"",IF(OR(EXACT(OFFSET(Metadata!$A$1,0,0,Metadata!Metadata_Table_Length,1),C717)),1,""),""),"")</f>
        <v/>
      </c>
      <c r="E717" s="163" t="str">
        <f t="array" aca="1" ref="E717" ca="1">IF(B717&lt;&gt;"",IF(D717=1,OFFSET(Metadata!$B$1,MIN(IF(OFFSET(Metadata!$A$1,0,0,Metadata!Metadata_Table_Length,1)=C717,ROW(OFFSET(Metadata!$A$1,0,0,Metadata!Metadata_Table_Length,1))-1,"")),0),OFFSET(Metadata!$B$1,MIN(IF(OFFSET(Metadata!$A$1,0,0,Metadata!Metadata_Table_Length,1)=SUBSTITUTE(C717,"rawdatafilename","originalfilename"),ROW(OFFSET(Metadata!$A$1,0,0,Metadata!Metadata_Table_Length,1))-1,"")),0)),"")</f>
        <v/>
      </c>
      <c r="F717" t="str">
        <f t="shared" ca="1" si="46"/>
        <v/>
      </c>
      <c r="G717" t="str">
        <f t="array" aca="1" ref="G717" ca="1">IF(B717&lt;&gt;"",OFFSET(Metadata!$B$1,MIN(IF(OFFSET(Metadata!$A$1,0,0,Metadata!Metadata_Table_Length,1)=SUBSTITUTE(C717,"rawdatafilename","partnumber"),ROW(OFFSET(Metadata!$A$1,0,0,Metadata!Metadata_Table_Length,1))-1,"")),0),"")</f>
        <v/>
      </c>
      <c r="H717" t="str">
        <f t="array" aca="1" ref="H717" ca="1">IF(B717&lt;&gt;"",OFFSET(Metadata!$B$1,MIN(IF(OFFSET(Metadata!$A$1,0,0,Metadata!Metadata_Table_Length,1)=SUBSTITUTE(C717,"rawdatafilename","original_count"),ROW(OFFSET(Metadata!$A$1,0,0,Metadata!Metadata_Table_Length,1))-1,"")),0),"")</f>
        <v/>
      </c>
      <c r="I717" t="str">
        <f t="array" aca="1" ref="I717" ca="1">IF(B717&lt;&gt;"",OFFSET(Metadata!$B$1,MIN(IF(OFFSET(Metadata!$A$1,0,0,Metadata!Metadata_Table_Length,1)=SUBSTITUTE(C717,"rawdatafilename","count"),ROW(OFFSET(Metadata!$A$1,0,0,Metadata!Metadata_Table_Length,1))-1,"")),0),"")</f>
        <v/>
      </c>
      <c r="J717" t="str">
        <f t="array" aca="1" ref="J717" ca="1">IF(AND(G717&lt;&gt;"",G717&lt;&gt;G716),MAX(IF(G$2:G$2001=G717,H$2:H$2001,"")),"")</f>
        <v/>
      </c>
      <c r="K717" t="str">
        <f t="array" aca="1" ref="K717" ca="1">IF(AND(G717&lt;&gt;"",G717&lt;&gt;G716),MAX(IF(G$2:G$2001=G717,I$2:I$2001,"")),"")</f>
        <v/>
      </c>
      <c r="L717" t="str">
        <f t="shared" ca="1" si="47"/>
        <v/>
      </c>
    </row>
    <row r="718" spans="2:12" x14ac:dyDescent="0.25">
      <c r="B718" t="str">
        <f t="shared" ca="1" si="45"/>
        <v/>
      </c>
      <c r="C718" t="str">
        <f t="shared" ca="1" si="44"/>
        <v/>
      </c>
      <c r="D718" s="156" t="str">
        <f t="array" aca="1" ref="D718" ca="1">IFERROR(IF(B718&lt;&gt;"",IF(OR(EXACT(OFFSET(Metadata!$A$1,0,0,Metadata!Metadata_Table_Length,1),C718)),1,""),""),"")</f>
        <v/>
      </c>
      <c r="E718" s="163" t="str">
        <f t="array" aca="1" ref="E718" ca="1">IF(B718&lt;&gt;"",IF(D718=1,OFFSET(Metadata!$B$1,MIN(IF(OFFSET(Metadata!$A$1,0,0,Metadata!Metadata_Table_Length,1)=C718,ROW(OFFSET(Metadata!$A$1,0,0,Metadata!Metadata_Table_Length,1))-1,"")),0),OFFSET(Metadata!$B$1,MIN(IF(OFFSET(Metadata!$A$1,0,0,Metadata!Metadata_Table_Length,1)=SUBSTITUTE(C718,"rawdatafilename","originalfilename"),ROW(OFFSET(Metadata!$A$1,0,0,Metadata!Metadata_Table_Length,1))-1,"")),0)),"")</f>
        <v/>
      </c>
      <c r="F718" t="str">
        <f t="shared" ca="1" si="46"/>
        <v/>
      </c>
      <c r="G718" t="str">
        <f t="array" aca="1" ref="G718" ca="1">IF(B718&lt;&gt;"",OFFSET(Metadata!$B$1,MIN(IF(OFFSET(Metadata!$A$1,0,0,Metadata!Metadata_Table_Length,1)=SUBSTITUTE(C718,"rawdatafilename","partnumber"),ROW(OFFSET(Metadata!$A$1,0,0,Metadata!Metadata_Table_Length,1))-1,"")),0),"")</f>
        <v/>
      </c>
      <c r="H718" t="str">
        <f t="array" aca="1" ref="H718" ca="1">IF(B718&lt;&gt;"",OFFSET(Metadata!$B$1,MIN(IF(OFFSET(Metadata!$A$1,0,0,Metadata!Metadata_Table_Length,1)=SUBSTITUTE(C718,"rawdatafilename","original_count"),ROW(OFFSET(Metadata!$A$1,0,0,Metadata!Metadata_Table_Length,1))-1,"")),0),"")</f>
        <v/>
      </c>
      <c r="I718" t="str">
        <f t="array" aca="1" ref="I718" ca="1">IF(B718&lt;&gt;"",OFFSET(Metadata!$B$1,MIN(IF(OFFSET(Metadata!$A$1,0,0,Metadata!Metadata_Table_Length,1)=SUBSTITUTE(C718,"rawdatafilename","count"),ROW(OFFSET(Metadata!$A$1,0,0,Metadata!Metadata_Table_Length,1))-1,"")),0),"")</f>
        <v/>
      </c>
      <c r="J718" t="str">
        <f t="array" aca="1" ref="J718" ca="1">IF(AND(G718&lt;&gt;"",G718&lt;&gt;G717),MAX(IF(G$2:G$2001=G718,H$2:H$2001,"")),"")</f>
        <v/>
      </c>
      <c r="K718" t="str">
        <f t="array" aca="1" ref="K718" ca="1">IF(AND(G718&lt;&gt;"",G718&lt;&gt;G717),MAX(IF(G$2:G$2001=G718,I$2:I$2001,"")),"")</f>
        <v/>
      </c>
      <c r="L718" t="str">
        <f t="shared" ca="1" si="47"/>
        <v/>
      </c>
    </row>
    <row r="719" spans="2:12" x14ac:dyDescent="0.25">
      <c r="B719" t="str">
        <f t="shared" ca="1" si="45"/>
        <v/>
      </c>
      <c r="C719" t="str">
        <f t="shared" ca="1" si="44"/>
        <v/>
      </c>
      <c r="D719" s="156" t="str">
        <f t="array" aca="1" ref="D719" ca="1">IFERROR(IF(B719&lt;&gt;"",IF(OR(EXACT(OFFSET(Metadata!$A$1,0,0,Metadata!Metadata_Table_Length,1),C719)),1,""),""),"")</f>
        <v/>
      </c>
      <c r="E719" s="163" t="str">
        <f t="array" aca="1" ref="E719" ca="1">IF(B719&lt;&gt;"",IF(D719=1,OFFSET(Metadata!$B$1,MIN(IF(OFFSET(Metadata!$A$1,0,0,Metadata!Metadata_Table_Length,1)=C719,ROW(OFFSET(Metadata!$A$1,0,0,Metadata!Metadata_Table_Length,1))-1,"")),0),OFFSET(Metadata!$B$1,MIN(IF(OFFSET(Metadata!$A$1,0,0,Metadata!Metadata_Table_Length,1)=SUBSTITUTE(C719,"rawdatafilename","originalfilename"),ROW(OFFSET(Metadata!$A$1,0,0,Metadata!Metadata_Table_Length,1))-1,"")),0)),"")</f>
        <v/>
      </c>
      <c r="F719" t="str">
        <f t="shared" ca="1" si="46"/>
        <v/>
      </c>
      <c r="G719" t="str">
        <f t="array" aca="1" ref="G719" ca="1">IF(B719&lt;&gt;"",OFFSET(Metadata!$B$1,MIN(IF(OFFSET(Metadata!$A$1,0,0,Metadata!Metadata_Table_Length,1)=SUBSTITUTE(C719,"rawdatafilename","partnumber"),ROW(OFFSET(Metadata!$A$1,0,0,Metadata!Metadata_Table_Length,1))-1,"")),0),"")</f>
        <v/>
      </c>
      <c r="H719" t="str">
        <f t="array" aca="1" ref="H719" ca="1">IF(B719&lt;&gt;"",OFFSET(Metadata!$B$1,MIN(IF(OFFSET(Metadata!$A$1,0,0,Metadata!Metadata_Table_Length,1)=SUBSTITUTE(C719,"rawdatafilename","original_count"),ROW(OFFSET(Metadata!$A$1,0,0,Metadata!Metadata_Table_Length,1))-1,"")),0),"")</f>
        <v/>
      </c>
      <c r="I719" t="str">
        <f t="array" aca="1" ref="I719" ca="1">IF(B719&lt;&gt;"",OFFSET(Metadata!$B$1,MIN(IF(OFFSET(Metadata!$A$1,0,0,Metadata!Metadata_Table_Length,1)=SUBSTITUTE(C719,"rawdatafilename","count"),ROW(OFFSET(Metadata!$A$1,0,0,Metadata!Metadata_Table_Length,1))-1,"")),0),"")</f>
        <v/>
      </c>
      <c r="J719" t="str">
        <f t="array" aca="1" ref="J719" ca="1">IF(AND(G719&lt;&gt;"",G719&lt;&gt;G718),MAX(IF(G$2:G$2001=G719,H$2:H$2001,"")),"")</f>
        <v/>
      </c>
      <c r="K719" t="str">
        <f t="array" aca="1" ref="K719" ca="1">IF(AND(G719&lt;&gt;"",G719&lt;&gt;G718),MAX(IF(G$2:G$2001=G719,I$2:I$2001,"")),"")</f>
        <v/>
      </c>
      <c r="L719" t="str">
        <f t="shared" ca="1" si="47"/>
        <v/>
      </c>
    </row>
    <row r="720" spans="2:12" x14ac:dyDescent="0.25">
      <c r="B720" t="str">
        <f t="shared" ca="1" si="45"/>
        <v/>
      </c>
      <c r="C720" t="str">
        <f t="shared" ca="1" si="44"/>
        <v/>
      </c>
      <c r="D720" s="156" t="str">
        <f t="array" aca="1" ref="D720" ca="1">IFERROR(IF(B720&lt;&gt;"",IF(OR(EXACT(OFFSET(Metadata!$A$1,0,0,Metadata!Metadata_Table_Length,1),C720)),1,""),""),"")</f>
        <v/>
      </c>
      <c r="E720" s="163" t="str">
        <f t="array" aca="1" ref="E720" ca="1">IF(B720&lt;&gt;"",IF(D720=1,OFFSET(Metadata!$B$1,MIN(IF(OFFSET(Metadata!$A$1,0,0,Metadata!Metadata_Table_Length,1)=C720,ROW(OFFSET(Metadata!$A$1,0,0,Metadata!Metadata_Table_Length,1))-1,"")),0),OFFSET(Metadata!$B$1,MIN(IF(OFFSET(Metadata!$A$1,0,0,Metadata!Metadata_Table_Length,1)=SUBSTITUTE(C720,"rawdatafilename","originalfilename"),ROW(OFFSET(Metadata!$A$1,0,0,Metadata!Metadata_Table_Length,1))-1,"")),0)),"")</f>
        <v/>
      </c>
      <c r="F720" t="str">
        <f t="shared" ca="1" si="46"/>
        <v/>
      </c>
      <c r="G720" t="str">
        <f t="array" aca="1" ref="G720" ca="1">IF(B720&lt;&gt;"",OFFSET(Metadata!$B$1,MIN(IF(OFFSET(Metadata!$A$1,0,0,Metadata!Metadata_Table_Length,1)=SUBSTITUTE(C720,"rawdatafilename","partnumber"),ROW(OFFSET(Metadata!$A$1,0,0,Metadata!Metadata_Table_Length,1))-1,"")),0),"")</f>
        <v/>
      </c>
      <c r="H720" t="str">
        <f t="array" aca="1" ref="H720" ca="1">IF(B720&lt;&gt;"",OFFSET(Metadata!$B$1,MIN(IF(OFFSET(Metadata!$A$1,0,0,Metadata!Metadata_Table_Length,1)=SUBSTITUTE(C720,"rawdatafilename","original_count"),ROW(OFFSET(Metadata!$A$1,0,0,Metadata!Metadata_Table_Length,1))-1,"")),0),"")</f>
        <v/>
      </c>
      <c r="I720" t="str">
        <f t="array" aca="1" ref="I720" ca="1">IF(B720&lt;&gt;"",OFFSET(Metadata!$B$1,MIN(IF(OFFSET(Metadata!$A$1,0,0,Metadata!Metadata_Table_Length,1)=SUBSTITUTE(C720,"rawdatafilename","count"),ROW(OFFSET(Metadata!$A$1,0,0,Metadata!Metadata_Table_Length,1))-1,"")),0),"")</f>
        <v/>
      </c>
      <c r="J720" t="str">
        <f t="array" aca="1" ref="J720" ca="1">IF(AND(G720&lt;&gt;"",G720&lt;&gt;G719),MAX(IF(G$2:G$2001=G720,H$2:H$2001,"")),"")</f>
        <v/>
      </c>
      <c r="K720" t="str">
        <f t="array" aca="1" ref="K720" ca="1">IF(AND(G720&lt;&gt;"",G720&lt;&gt;G719),MAX(IF(G$2:G$2001=G720,I$2:I$2001,"")),"")</f>
        <v/>
      </c>
      <c r="L720" t="str">
        <f t="shared" ca="1" si="47"/>
        <v/>
      </c>
    </row>
    <row r="721" spans="2:12" x14ac:dyDescent="0.25">
      <c r="B721" t="str">
        <f t="shared" ca="1" si="45"/>
        <v/>
      </c>
      <c r="C721" t="str">
        <f t="shared" ca="1" si="44"/>
        <v/>
      </c>
      <c r="D721" s="156" t="str">
        <f t="array" aca="1" ref="D721" ca="1">IFERROR(IF(B721&lt;&gt;"",IF(OR(EXACT(OFFSET(Metadata!$A$1,0,0,Metadata!Metadata_Table_Length,1),C721)),1,""),""),"")</f>
        <v/>
      </c>
      <c r="E721" s="163" t="str">
        <f t="array" aca="1" ref="E721" ca="1">IF(B721&lt;&gt;"",IF(D721=1,OFFSET(Metadata!$B$1,MIN(IF(OFFSET(Metadata!$A$1,0,0,Metadata!Metadata_Table_Length,1)=C721,ROW(OFFSET(Metadata!$A$1,0,0,Metadata!Metadata_Table_Length,1))-1,"")),0),OFFSET(Metadata!$B$1,MIN(IF(OFFSET(Metadata!$A$1,0,0,Metadata!Metadata_Table_Length,1)=SUBSTITUTE(C721,"rawdatafilename","originalfilename"),ROW(OFFSET(Metadata!$A$1,0,0,Metadata!Metadata_Table_Length,1))-1,"")),0)),"")</f>
        <v/>
      </c>
      <c r="F721" t="str">
        <f t="shared" ca="1" si="46"/>
        <v/>
      </c>
      <c r="G721" t="str">
        <f t="array" aca="1" ref="G721" ca="1">IF(B721&lt;&gt;"",OFFSET(Metadata!$B$1,MIN(IF(OFFSET(Metadata!$A$1,0,0,Metadata!Metadata_Table_Length,1)=SUBSTITUTE(C721,"rawdatafilename","partnumber"),ROW(OFFSET(Metadata!$A$1,0,0,Metadata!Metadata_Table_Length,1))-1,"")),0),"")</f>
        <v/>
      </c>
      <c r="H721" t="str">
        <f t="array" aca="1" ref="H721" ca="1">IF(B721&lt;&gt;"",OFFSET(Metadata!$B$1,MIN(IF(OFFSET(Metadata!$A$1,0,0,Metadata!Metadata_Table_Length,1)=SUBSTITUTE(C721,"rawdatafilename","original_count"),ROW(OFFSET(Metadata!$A$1,0,0,Metadata!Metadata_Table_Length,1))-1,"")),0),"")</f>
        <v/>
      </c>
      <c r="I721" t="str">
        <f t="array" aca="1" ref="I721" ca="1">IF(B721&lt;&gt;"",OFFSET(Metadata!$B$1,MIN(IF(OFFSET(Metadata!$A$1,0,0,Metadata!Metadata_Table_Length,1)=SUBSTITUTE(C721,"rawdatafilename","count"),ROW(OFFSET(Metadata!$A$1,0,0,Metadata!Metadata_Table_Length,1))-1,"")),0),"")</f>
        <v/>
      </c>
      <c r="J721" t="str">
        <f t="array" aca="1" ref="J721" ca="1">IF(AND(G721&lt;&gt;"",G721&lt;&gt;G720),MAX(IF(G$2:G$2001=G721,H$2:H$2001,"")),"")</f>
        <v/>
      </c>
      <c r="K721" t="str">
        <f t="array" aca="1" ref="K721" ca="1">IF(AND(G721&lt;&gt;"",G721&lt;&gt;G720),MAX(IF(G$2:G$2001=G721,I$2:I$2001,"")),"")</f>
        <v/>
      </c>
      <c r="L721" t="str">
        <f t="shared" ca="1" si="47"/>
        <v/>
      </c>
    </row>
    <row r="722" spans="2:12" x14ac:dyDescent="0.25">
      <c r="B722" t="str">
        <f t="shared" ca="1" si="45"/>
        <v/>
      </c>
      <c r="C722" t="str">
        <f t="shared" ca="1" si="44"/>
        <v/>
      </c>
      <c r="D722" s="156" t="str">
        <f t="array" aca="1" ref="D722" ca="1">IFERROR(IF(B722&lt;&gt;"",IF(OR(EXACT(OFFSET(Metadata!$A$1,0,0,Metadata!Metadata_Table_Length,1),C722)),1,""),""),"")</f>
        <v/>
      </c>
      <c r="E722" s="163" t="str">
        <f t="array" aca="1" ref="E722" ca="1">IF(B722&lt;&gt;"",IF(D722=1,OFFSET(Metadata!$B$1,MIN(IF(OFFSET(Metadata!$A$1,0,0,Metadata!Metadata_Table_Length,1)=C722,ROW(OFFSET(Metadata!$A$1,0,0,Metadata!Metadata_Table_Length,1))-1,"")),0),OFFSET(Metadata!$B$1,MIN(IF(OFFSET(Metadata!$A$1,0,0,Metadata!Metadata_Table_Length,1)=SUBSTITUTE(C722,"rawdatafilename","originalfilename"),ROW(OFFSET(Metadata!$A$1,0,0,Metadata!Metadata_Table_Length,1))-1,"")),0)),"")</f>
        <v/>
      </c>
      <c r="F722" t="str">
        <f t="shared" ca="1" si="46"/>
        <v/>
      </c>
      <c r="G722" t="str">
        <f t="array" aca="1" ref="G722" ca="1">IF(B722&lt;&gt;"",OFFSET(Metadata!$B$1,MIN(IF(OFFSET(Metadata!$A$1,0,0,Metadata!Metadata_Table_Length,1)=SUBSTITUTE(C722,"rawdatafilename","partnumber"),ROW(OFFSET(Metadata!$A$1,0,0,Metadata!Metadata_Table_Length,1))-1,"")),0),"")</f>
        <v/>
      </c>
      <c r="H722" t="str">
        <f t="array" aca="1" ref="H722" ca="1">IF(B722&lt;&gt;"",OFFSET(Metadata!$B$1,MIN(IF(OFFSET(Metadata!$A$1,0,0,Metadata!Metadata_Table_Length,1)=SUBSTITUTE(C722,"rawdatafilename","original_count"),ROW(OFFSET(Metadata!$A$1,0,0,Metadata!Metadata_Table_Length,1))-1,"")),0),"")</f>
        <v/>
      </c>
      <c r="I722" t="str">
        <f t="array" aca="1" ref="I722" ca="1">IF(B722&lt;&gt;"",OFFSET(Metadata!$B$1,MIN(IF(OFFSET(Metadata!$A$1,0,0,Metadata!Metadata_Table_Length,1)=SUBSTITUTE(C722,"rawdatafilename","count"),ROW(OFFSET(Metadata!$A$1,0,0,Metadata!Metadata_Table_Length,1))-1,"")),0),"")</f>
        <v/>
      </c>
      <c r="J722" t="str">
        <f t="array" aca="1" ref="J722" ca="1">IF(AND(G722&lt;&gt;"",G722&lt;&gt;G721),MAX(IF(G$2:G$2001=G722,H$2:H$2001,"")),"")</f>
        <v/>
      </c>
      <c r="K722" t="str">
        <f t="array" aca="1" ref="K722" ca="1">IF(AND(G722&lt;&gt;"",G722&lt;&gt;G721),MAX(IF(G$2:G$2001=G722,I$2:I$2001,"")),"")</f>
        <v/>
      </c>
      <c r="L722" t="str">
        <f t="shared" ca="1" si="47"/>
        <v/>
      </c>
    </row>
    <row r="723" spans="2:12" x14ac:dyDescent="0.25">
      <c r="B723" t="str">
        <f t="shared" ca="1" si="45"/>
        <v/>
      </c>
      <c r="C723" t="str">
        <f t="shared" ca="1" si="44"/>
        <v/>
      </c>
      <c r="D723" s="156" t="str">
        <f t="array" aca="1" ref="D723" ca="1">IFERROR(IF(B723&lt;&gt;"",IF(OR(EXACT(OFFSET(Metadata!$A$1,0,0,Metadata!Metadata_Table_Length,1),C723)),1,""),""),"")</f>
        <v/>
      </c>
      <c r="E723" s="163" t="str">
        <f t="array" aca="1" ref="E723" ca="1">IF(B723&lt;&gt;"",IF(D723=1,OFFSET(Metadata!$B$1,MIN(IF(OFFSET(Metadata!$A$1,0,0,Metadata!Metadata_Table_Length,1)=C723,ROW(OFFSET(Metadata!$A$1,0,0,Metadata!Metadata_Table_Length,1))-1,"")),0),OFFSET(Metadata!$B$1,MIN(IF(OFFSET(Metadata!$A$1,0,0,Metadata!Metadata_Table_Length,1)=SUBSTITUTE(C723,"rawdatafilename","originalfilename"),ROW(OFFSET(Metadata!$A$1,0,0,Metadata!Metadata_Table_Length,1))-1,"")),0)),"")</f>
        <v/>
      </c>
      <c r="F723" t="str">
        <f t="shared" ca="1" si="46"/>
        <v/>
      </c>
      <c r="G723" t="str">
        <f t="array" aca="1" ref="G723" ca="1">IF(B723&lt;&gt;"",OFFSET(Metadata!$B$1,MIN(IF(OFFSET(Metadata!$A$1,0,0,Metadata!Metadata_Table_Length,1)=SUBSTITUTE(C723,"rawdatafilename","partnumber"),ROW(OFFSET(Metadata!$A$1,0,0,Metadata!Metadata_Table_Length,1))-1,"")),0),"")</f>
        <v/>
      </c>
      <c r="H723" t="str">
        <f t="array" aca="1" ref="H723" ca="1">IF(B723&lt;&gt;"",OFFSET(Metadata!$B$1,MIN(IF(OFFSET(Metadata!$A$1,0,0,Metadata!Metadata_Table_Length,1)=SUBSTITUTE(C723,"rawdatafilename","original_count"),ROW(OFFSET(Metadata!$A$1,0,0,Metadata!Metadata_Table_Length,1))-1,"")),0),"")</f>
        <v/>
      </c>
      <c r="I723" t="str">
        <f t="array" aca="1" ref="I723" ca="1">IF(B723&lt;&gt;"",OFFSET(Metadata!$B$1,MIN(IF(OFFSET(Metadata!$A$1,0,0,Metadata!Metadata_Table_Length,1)=SUBSTITUTE(C723,"rawdatafilename","count"),ROW(OFFSET(Metadata!$A$1,0,0,Metadata!Metadata_Table_Length,1))-1,"")),0),"")</f>
        <v/>
      </c>
      <c r="J723" t="str">
        <f t="array" aca="1" ref="J723" ca="1">IF(AND(G723&lt;&gt;"",G723&lt;&gt;G722),MAX(IF(G$2:G$2001=G723,H$2:H$2001,"")),"")</f>
        <v/>
      </c>
      <c r="K723" t="str">
        <f t="array" aca="1" ref="K723" ca="1">IF(AND(G723&lt;&gt;"",G723&lt;&gt;G722),MAX(IF(G$2:G$2001=G723,I$2:I$2001,"")),"")</f>
        <v/>
      </c>
      <c r="L723" t="str">
        <f t="shared" ca="1" si="47"/>
        <v/>
      </c>
    </row>
    <row r="724" spans="2:12" x14ac:dyDescent="0.25">
      <c r="B724" t="str">
        <f t="shared" ca="1" si="45"/>
        <v/>
      </c>
      <c r="C724" t="str">
        <f t="shared" ca="1" si="44"/>
        <v/>
      </c>
      <c r="D724" s="156" t="str">
        <f t="array" aca="1" ref="D724" ca="1">IFERROR(IF(B724&lt;&gt;"",IF(OR(EXACT(OFFSET(Metadata!$A$1,0,0,Metadata!Metadata_Table_Length,1),C724)),1,""),""),"")</f>
        <v/>
      </c>
      <c r="E724" s="163" t="str">
        <f t="array" aca="1" ref="E724" ca="1">IF(B724&lt;&gt;"",IF(D724=1,OFFSET(Metadata!$B$1,MIN(IF(OFFSET(Metadata!$A$1,0,0,Metadata!Metadata_Table_Length,1)=C724,ROW(OFFSET(Metadata!$A$1,0,0,Metadata!Metadata_Table_Length,1))-1,"")),0),OFFSET(Metadata!$B$1,MIN(IF(OFFSET(Metadata!$A$1,0,0,Metadata!Metadata_Table_Length,1)=SUBSTITUTE(C724,"rawdatafilename","originalfilename"),ROW(OFFSET(Metadata!$A$1,0,0,Metadata!Metadata_Table_Length,1))-1,"")),0)),"")</f>
        <v/>
      </c>
      <c r="F724" t="str">
        <f t="shared" ca="1" si="46"/>
        <v/>
      </c>
      <c r="G724" t="str">
        <f t="array" aca="1" ref="G724" ca="1">IF(B724&lt;&gt;"",OFFSET(Metadata!$B$1,MIN(IF(OFFSET(Metadata!$A$1,0,0,Metadata!Metadata_Table_Length,1)=SUBSTITUTE(C724,"rawdatafilename","partnumber"),ROW(OFFSET(Metadata!$A$1,0,0,Metadata!Metadata_Table_Length,1))-1,"")),0),"")</f>
        <v/>
      </c>
      <c r="H724" t="str">
        <f t="array" aca="1" ref="H724" ca="1">IF(B724&lt;&gt;"",OFFSET(Metadata!$B$1,MIN(IF(OFFSET(Metadata!$A$1,0,0,Metadata!Metadata_Table_Length,1)=SUBSTITUTE(C724,"rawdatafilename","original_count"),ROW(OFFSET(Metadata!$A$1,0,0,Metadata!Metadata_Table_Length,1))-1,"")),0),"")</f>
        <v/>
      </c>
      <c r="I724" t="str">
        <f t="array" aca="1" ref="I724" ca="1">IF(B724&lt;&gt;"",OFFSET(Metadata!$B$1,MIN(IF(OFFSET(Metadata!$A$1,0,0,Metadata!Metadata_Table_Length,1)=SUBSTITUTE(C724,"rawdatafilename","count"),ROW(OFFSET(Metadata!$A$1,0,0,Metadata!Metadata_Table_Length,1))-1,"")),0),"")</f>
        <v/>
      </c>
      <c r="J724" t="str">
        <f t="array" aca="1" ref="J724" ca="1">IF(AND(G724&lt;&gt;"",G724&lt;&gt;G723),MAX(IF(G$2:G$2001=G724,H$2:H$2001,"")),"")</f>
        <v/>
      </c>
      <c r="K724" t="str">
        <f t="array" aca="1" ref="K724" ca="1">IF(AND(G724&lt;&gt;"",G724&lt;&gt;G723),MAX(IF(G$2:G$2001=G724,I$2:I$2001,"")),"")</f>
        <v/>
      </c>
      <c r="L724" t="str">
        <f t="shared" ca="1" si="47"/>
        <v/>
      </c>
    </row>
    <row r="725" spans="2:12" x14ac:dyDescent="0.25">
      <c r="B725" t="str">
        <f t="shared" ca="1" si="45"/>
        <v/>
      </c>
      <c r="C725" t="str">
        <f t="shared" ca="1" si="44"/>
        <v/>
      </c>
      <c r="D725" s="156" t="str">
        <f t="array" aca="1" ref="D725" ca="1">IFERROR(IF(B725&lt;&gt;"",IF(OR(EXACT(OFFSET(Metadata!$A$1,0,0,Metadata!Metadata_Table_Length,1),C725)),1,""),""),"")</f>
        <v/>
      </c>
      <c r="E725" s="163" t="str">
        <f t="array" aca="1" ref="E725" ca="1">IF(B725&lt;&gt;"",IF(D725=1,OFFSET(Metadata!$B$1,MIN(IF(OFFSET(Metadata!$A$1,0,0,Metadata!Metadata_Table_Length,1)=C725,ROW(OFFSET(Metadata!$A$1,0,0,Metadata!Metadata_Table_Length,1))-1,"")),0),OFFSET(Metadata!$B$1,MIN(IF(OFFSET(Metadata!$A$1,0,0,Metadata!Metadata_Table_Length,1)=SUBSTITUTE(C725,"rawdatafilename","originalfilename"),ROW(OFFSET(Metadata!$A$1,0,0,Metadata!Metadata_Table_Length,1))-1,"")),0)),"")</f>
        <v/>
      </c>
      <c r="F725" t="str">
        <f t="shared" ca="1" si="46"/>
        <v/>
      </c>
      <c r="G725" t="str">
        <f t="array" aca="1" ref="G725" ca="1">IF(B725&lt;&gt;"",OFFSET(Metadata!$B$1,MIN(IF(OFFSET(Metadata!$A$1,0,0,Metadata!Metadata_Table_Length,1)=SUBSTITUTE(C725,"rawdatafilename","partnumber"),ROW(OFFSET(Metadata!$A$1,0,0,Metadata!Metadata_Table_Length,1))-1,"")),0),"")</f>
        <v/>
      </c>
      <c r="H725" t="str">
        <f t="array" aca="1" ref="H725" ca="1">IF(B725&lt;&gt;"",OFFSET(Metadata!$B$1,MIN(IF(OFFSET(Metadata!$A$1,0,0,Metadata!Metadata_Table_Length,1)=SUBSTITUTE(C725,"rawdatafilename","original_count"),ROW(OFFSET(Metadata!$A$1,0,0,Metadata!Metadata_Table_Length,1))-1,"")),0),"")</f>
        <v/>
      </c>
      <c r="I725" t="str">
        <f t="array" aca="1" ref="I725" ca="1">IF(B725&lt;&gt;"",OFFSET(Metadata!$B$1,MIN(IF(OFFSET(Metadata!$A$1,0,0,Metadata!Metadata_Table_Length,1)=SUBSTITUTE(C725,"rawdatafilename","count"),ROW(OFFSET(Metadata!$A$1,0,0,Metadata!Metadata_Table_Length,1))-1,"")),0),"")</f>
        <v/>
      </c>
      <c r="J725" t="str">
        <f t="array" aca="1" ref="J725" ca="1">IF(AND(G725&lt;&gt;"",G725&lt;&gt;G724),MAX(IF(G$2:G$2001=G725,H$2:H$2001,"")),"")</f>
        <v/>
      </c>
      <c r="K725" t="str">
        <f t="array" aca="1" ref="K725" ca="1">IF(AND(G725&lt;&gt;"",G725&lt;&gt;G724),MAX(IF(G$2:G$2001=G725,I$2:I$2001,"")),"")</f>
        <v/>
      </c>
      <c r="L725" t="str">
        <f t="shared" ca="1" si="47"/>
        <v/>
      </c>
    </row>
    <row r="726" spans="2:12" x14ac:dyDescent="0.25">
      <c r="B726" t="str">
        <f t="shared" ca="1" si="45"/>
        <v/>
      </c>
      <c r="C726" t="str">
        <f t="shared" ca="1" si="44"/>
        <v/>
      </c>
      <c r="D726" s="156" t="str">
        <f t="array" aca="1" ref="D726" ca="1">IFERROR(IF(B726&lt;&gt;"",IF(OR(EXACT(OFFSET(Metadata!$A$1,0,0,Metadata!Metadata_Table_Length,1),C726)),1,""),""),"")</f>
        <v/>
      </c>
      <c r="E726" s="163" t="str">
        <f t="array" aca="1" ref="E726" ca="1">IF(B726&lt;&gt;"",IF(D726=1,OFFSET(Metadata!$B$1,MIN(IF(OFFSET(Metadata!$A$1,0,0,Metadata!Metadata_Table_Length,1)=C726,ROW(OFFSET(Metadata!$A$1,0,0,Metadata!Metadata_Table_Length,1))-1,"")),0),OFFSET(Metadata!$B$1,MIN(IF(OFFSET(Metadata!$A$1,0,0,Metadata!Metadata_Table_Length,1)=SUBSTITUTE(C726,"rawdatafilename","originalfilename"),ROW(OFFSET(Metadata!$A$1,0,0,Metadata!Metadata_Table_Length,1))-1,"")),0)),"")</f>
        <v/>
      </c>
      <c r="F726" t="str">
        <f t="shared" ca="1" si="46"/>
        <v/>
      </c>
      <c r="G726" t="str">
        <f t="array" aca="1" ref="G726" ca="1">IF(B726&lt;&gt;"",OFFSET(Metadata!$B$1,MIN(IF(OFFSET(Metadata!$A$1,0,0,Metadata!Metadata_Table_Length,1)=SUBSTITUTE(C726,"rawdatafilename","partnumber"),ROW(OFFSET(Metadata!$A$1,0,0,Metadata!Metadata_Table_Length,1))-1,"")),0),"")</f>
        <v/>
      </c>
      <c r="H726" t="str">
        <f t="array" aca="1" ref="H726" ca="1">IF(B726&lt;&gt;"",OFFSET(Metadata!$B$1,MIN(IF(OFFSET(Metadata!$A$1,0,0,Metadata!Metadata_Table_Length,1)=SUBSTITUTE(C726,"rawdatafilename","original_count"),ROW(OFFSET(Metadata!$A$1,0,0,Metadata!Metadata_Table_Length,1))-1,"")),0),"")</f>
        <v/>
      </c>
      <c r="I726" t="str">
        <f t="array" aca="1" ref="I726" ca="1">IF(B726&lt;&gt;"",OFFSET(Metadata!$B$1,MIN(IF(OFFSET(Metadata!$A$1,0,0,Metadata!Metadata_Table_Length,1)=SUBSTITUTE(C726,"rawdatafilename","count"),ROW(OFFSET(Metadata!$A$1,0,0,Metadata!Metadata_Table_Length,1))-1,"")),0),"")</f>
        <v/>
      </c>
      <c r="J726" t="str">
        <f t="array" aca="1" ref="J726" ca="1">IF(AND(G726&lt;&gt;"",G726&lt;&gt;G725),MAX(IF(G$2:G$2001=G726,H$2:H$2001,"")),"")</f>
        <v/>
      </c>
      <c r="K726" t="str">
        <f t="array" aca="1" ref="K726" ca="1">IF(AND(G726&lt;&gt;"",G726&lt;&gt;G725),MAX(IF(G$2:G$2001=G726,I$2:I$2001,"")),"")</f>
        <v/>
      </c>
      <c r="L726" t="str">
        <f t="shared" ca="1" si="47"/>
        <v/>
      </c>
    </row>
    <row r="727" spans="2:12" x14ac:dyDescent="0.25">
      <c r="B727" t="str">
        <f t="shared" ca="1" si="45"/>
        <v/>
      </c>
      <c r="C727" t="str">
        <f t="shared" ca="1" si="44"/>
        <v/>
      </c>
      <c r="D727" s="156" t="str">
        <f t="array" aca="1" ref="D727" ca="1">IFERROR(IF(B727&lt;&gt;"",IF(OR(EXACT(OFFSET(Metadata!$A$1,0,0,Metadata!Metadata_Table_Length,1),C727)),1,""),""),"")</f>
        <v/>
      </c>
      <c r="E727" s="163" t="str">
        <f t="array" aca="1" ref="E727" ca="1">IF(B727&lt;&gt;"",IF(D727=1,OFFSET(Metadata!$B$1,MIN(IF(OFFSET(Metadata!$A$1,0,0,Metadata!Metadata_Table_Length,1)=C727,ROW(OFFSET(Metadata!$A$1,0,0,Metadata!Metadata_Table_Length,1))-1,"")),0),OFFSET(Metadata!$B$1,MIN(IF(OFFSET(Metadata!$A$1,0,0,Metadata!Metadata_Table_Length,1)=SUBSTITUTE(C727,"rawdatafilename","originalfilename"),ROW(OFFSET(Metadata!$A$1,0,0,Metadata!Metadata_Table_Length,1))-1,"")),0)),"")</f>
        <v/>
      </c>
      <c r="F727" t="str">
        <f t="shared" ca="1" si="46"/>
        <v/>
      </c>
      <c r="G727" t="str">
        <f t="array" aca="1" ref="G727" ca="1">IF(B727&lt;&gt;"",OFFSET(Metadata!$B$1,MIN(IF(OFFSET(Metadata!$A$1,0,0,Metadata!Metadata_Table_Length,1)=SUBSTITUTE(C727,"rawdatafilename","partnumber"),ROW(OFFSET(Metadata!$A$1,0,0,Metadata!Metadata_Table_Length,1))-1,"")),0),"")</f>
        <v/>
      </c>
      <c r="H727" t="str">
        <f t="array" aca="1" ref="H727" ca="1">IF(B727&lt;&gt;"",OFFSET(Metadata!$B$1,MIN(IF(OFFSET(Metadata!$A$1,0,0,Metadata!Metadata_Table_Length,1)=SUBSTITUTE(C727,"rawdatafilename","original_count"),ROW(OFFSET(Metadata!$A$1,0,0,Metadata!Metadata_Table_Length,1))-1,"")),0),"")</f>
        <v/>
      </c>
      <c r="I727" t="str">
        <f t="array" aca="1" ref="I727" ca="1">IF(B727&lt;&gt;"",OFFSET(Metadata!$B$1,MIN(IF(OFFSET(Metadata!$A$1,0,0,Metadata!Metadata_Table_Length,1)=SUBSTITUTE(C727,"rawdatafilename","count"),ROW(OFFSET(Metadata!$A$1,0,0,Metadata!Metadata_Table_Length,1))-1,"")),0),"")</f>
        <v/>
      </c>
      <c r="J727" t="str">
        <f t="array" aca="1" ref="J727" ca="1">IF(AND(G727&lt;&gt;"",G727&lt;&gt;G726),MAX(IF(G$2:G$2001=G727,H$2:H$2001,"")),"")</f>
        <v/>
      </c>
      <c r="K727" t="str">
        <f t="array" aca="1" ref="K727" ca="1">IF(AND(G727&lt;&gt;"",G727&lt;&gt;G726),MAX(IF(G$2:G$2001=G727,I$2:I$2001,"")),"")</f>
        <v/>
      </c>
      <c r="L727" t="str">
        <f t="shared" ca="1" si="47"/>
        <v/>
      </c>
    </row>
    <row r="728" spans="2:12" x14ac:dyDescent="0.25">
      <c r="B728" t="str">
        <f t="shared" ca="1" si="45"/>
        <v/>
      </c>
      <c r="C728" t="str">
        <f t="shared" ca="1" si="44"/>
        <v/>
      </c>
      <c r="D728" s="156" t="str">
        <f t="array" aca="1" ref="D728" ca="1">IFERROR(IF(B728&lt;&gt;"",IF(OR(EXACT(OFFSET(Metadata!$A$1,0,0,Metadata!Metadata_Table_Length,1),C728)),1,""),""),"")</f>
        <v/>
      </c>
      <c r="E728" s="163" t="str">
        <f t="array" aca="1" ref="E728" ca="1">IF(B728&lt;&gt;"",IF(D728=1,OFFSET(Metadata!$B$1,MIN(IF(OFFSET(Metadata!$A$1,0,0,Metadata!Metadata_Table_Length,1)=C728,ROW(OFFSET(Metadata!$A$1,0,0,Metadata!Metadata_Table_Length,1))-1,"")),0),OFFSET(Metadata!$B$1,MIN(IF(OFFSET(Metadata!$A$1,0,0,Metadata!Metadata_Table_Length,1)=SUBSTITUTE(C728,"rawdatafilename","originalfilename"),ROW(OFFSET(Metadata!$A$1,0,0,Metadata!Metadata_Table_Length,1))-1,"")),0)),"")</f>
        <v/>
      </c>
      <c r="F728" t="str">
        <f t="shared" ca="1" si="46"/>
        <v/>
      </c>
      <c r="G728" t="str">
        <f t="array" aca="1" ref="G728" ca="1">IF(B728&lt;&gt;"",OFFSET(Metadata!$B$1,MIN(IF(OFFSET(Metadata!$A$1,0,0,Metadata!Metadata_Table_Length,1)=SUBSTITUTE(C728,"rawdatafilename","partnumber"),ROW(OFFSET(Metadata!$A$1,0,0,Metadata!Metadata_Table_Length,1))-1,"")),0),"")</f>
        <v/>
      </c>
      <c r="H728" t="str">
        <f t="array" aca="1" ref="H728" ca="1">IF(B728&lt;&gt;"",OFFSET(Metadata!$B$1,MIN(IF(OFFSET(Metadata!$A$1,0,0,Metadata!Metadata_Table_Length,1)=SUBSTITUTE(C728,"rawdatafilename","original_count"),ROW(OFFSET(Metadata!$A$1,0,0,Metadata!Metadata_Table_Length,1))-1,"")),0),"")</f>
        <v/>
      </c>
      <c r="I728" t="str">
        <f t="array" aca="1" ref="I728" ca="1">IF(B728&lt;&gt;"",OFFSET(Metadata!$B$1,MIN(IF(OFFSET(Metadata!$A$1,0,0,Metadata!Metadata_Table_Length,1)=SUBSTITUTE(C728,"rawdatafilename","count"),ROW(OFFSET(Metadata!$A$1,0,0,Metadata!Metadata_Table_Length,1))-1,"")),0),"")</f>
        <v/>
      </c>
      <c r="J728" t="str">
        <f t="array" aca="1" ref="J728" ca="1">IF(AND(G728&lt;&gt;"",G728&lt;&gt;G727),MAX(IF(G$2:G$2001=G728,H$2:H$2001,"")),"")</f>
        <v/>
      </c>
      <c r="K728" t="str">
        <f t="array" aca="1" ref="K728" ca="1">IF(AND(G728&lt;&gt;"",G728&lt;&gt;G727),MAX(IF(G$2:G$2001=G728,I$2:I$2001,"")),"")</f>
        <v/>
      </c>
      <c r="L728" t="str">
        <f t="shared" ca="1" si="47"/>
        <v/>
      </c>
    </row>
    <row r="729" spans="2:12" x14ac:dyDescent="0.25">
      <c r="B729" t="str">
        <f t="shared" ca="1" si="45"/>
        <v/>
      </c>
      <c r="C729" t="str">
        <f t="shared" ca="1" si="44"/>
        <v/>
      </c>
      <c r="D729" s="156" t="str">
        <f t="array" aca="1" ref="D729" ca="1">IFERROR(IF(B729&lt;&gt;"",IF(OR(EXACT(OFFSET(Metadata!$A$1,0,0,Metadata!Metadata_Table_Length,1),C729)),1,""),""),"")</f>
        <v/>
      </c>
      <c r="E729" s="163" t="str">
        <f t="array" aca="1" ref="E729" ca="1">IF(B729&lt;&gt;"",IF(D729=1,OFFSET(Metadata!$B$1,MIN(IF(OFFSET(Metadata!$A$1,0,0,Metadata!Metadata_Table_Length,1)=C729,ROW(OFFSET(Metadata!$A$1,0,0,Metadata!Metadata_Table_Length,1))-1,"")),0),OFFSET(Metadata!$B$1,MIN(IF(OFFSET(Metadata!$A$1,0,0,Metadata!Metadata_Table_Length,1)=SUBSTITUTE(C729,"rawdatafilename","originalfilename"),ROW(OFFSET(Metadata!$A$1,0,0,Metadata!Metadata_Table_Length,1))-1,"")),0)),"")</f>
        <v/>
      </c>
      <c r="F729" t="str">
        <f t="shared" ca="1" si="46"/>
        <v/>
      </c>
      <c r="G729" t="str">
        <f t="array" aca="1" ref="G729" ca="1">IF(B729&lt;&gt;"",OFFSET(Metadata!$B$1,MIN(IF(OFFSET(Metadata!$A$1,0,0,Metadata!Metadata_Table_Length,1)=SUBSTITUTE(C729,"rawdatafilename","partnumber"),ROW(OFFSET(Metadata!$A$1,0,0,Metadata!Metadata_Table_Length,1))-1,"")),0),"")</f>
        <v/>
      </c>
      <c r="H729" t="str">
        <f t="array" aca="1" ref="H729" ca="1">IF(B729&lt;&gt;"",OFFSET(Metadata!$B$1,MIN(IF(OFFSET(Metadata!$A$1,0,0,Metadata!Metadata_Table_Length,1)=SUBSTITUTE(C729,"rawdatafilename","original_count"),ROW(OFFSET(Metadata!$A$1,0,0,Metadata!Metadata_Table_Length,1))-1,"")),0),"")</f>
        <v/>
      </c>
      <c r="I729" t="str">
        <f t="array" aca="1" ref="I729" ca="1">IF(B729&lt;&gt;"",OFFSET(Metadata!$B$1,MIN(IF(OFFSET(Metadata!$A$1,0,0,Metadata!Metadata_Table_Length,1)=SUBSTITUTE(C729,"rawdatafilename","count"),ROW(OFFSET(Metadata!$A$1,0,0,Metadata!Metadata_Table_Length,1))-1,"")),0),"")</f>
        <v/>
      </c>
      <c r="J729" t="str">
        <f t="array" aca="1" ref="J729" ca="1">IF(AND(G729&lt;&gt;"",G729&lt;&gt;G728),MAX(IF(G$2:G$2001=G729,H$2:H$2001,"")),"")</f>
        <v/>
      </c>
      <c r="K729" t="str">
        <f t="array" aca="1" ref="K729" ca="1">IF(AND(G729&lt;&gt;"",G729&lt;&gt;G728),MAX(IF(G$2:G$2001=G729,I$2:I$2001,"")),"")</f>
        <v/>
      </c>
      <c r="L729" t="str">
        <f t="shared" ca="1" si="47"/>
        <v/>
      </c>
    </row>
    <row r="730" spans="2:12" x14ac:dyDescent="0.25">
      <c r="B730" t="str">
        <f t="shared" ca="1" si="45"/>
        <v/>
      </c>
      <c r="C730" t="str">
        <f t="shared" ca="1" si="44"/>
        <v/>
      </c>
      <c r="D730" s="156" t="str">
        <f t="array" aca="1" ref="D730" ca="1">IFERROR(IF(B730&lt;&gt;"",IF(OR(EXACT(OFFSET(Metadata!$A$1,0,0,Metadata!Metadata_Table_Length,1),C730)),1,""),""),"")</f>
        <v/>
      </c>
      <c r="E730" s="163" t="str">
        <f t="array" aca="1" ref="E730" ca="1">IF(B730&lt;&gt;"",IF(D730=1,OFFSET(Metadata!$B$1,MIN(IF(OFFSET(Metadata!$A$1,0,0,Metadata!Metadata_Table_Length,1)=C730,ROW(OFFSET(Metadata!$A$1,0,0,Metadata!Metadata_Table_Length,1))-1,"")),0),OFFSET(Metadata!$B$1,MIN(IF(OFFSET(Metadata!$A$1,0,0,Metadata!Metadata_Table_Length,1)=SUBSTITUTE(C730,"rawdatafilename","originalfilename"),ROW(OFFSET(Metadata!$A$1,0,0,Metadata!Metadata_Table_Length,1))-1,"")),0)),"")</f>
        <v/>
      </c>
      <c r="F730" t="str">
        <f t="shared" ca="1" si="46"/>
        <v/>
      </c>
      <c r="G730" t="str">
        <f t="array" aca="1" ref="G730" ca="1">IF(B730&lt;&gt;"",OFFSET(Metadata!$B$1,MIN(IF(OFFSET(Metadata!$A$1,0,0,Metadata!Metadata_Table_Length,1)=SUBSTITUTE(C730,"rawdatafilename","partnumber"),ROW(OFFSET(Metadata!$A$1,0,0,Metadata!Metadata_Table_Length,1))-1,"")),0),"")</f>
        <v/>
      </c>
      <c r="H730" t="str">
        <f t="array" aca="1" ref="H730" ca="1">IF(B730&lt;&gt;"",OFFSET(Metadata!$B$1,MIN(IF(OFFSET(Metadata!$A$1,0,0,Metadata!Metadata_Table_Length,1)=SUBSTITUTE(C730,"rawdatafilename","original_count"),ROW(OFFSET(Metadata!$A$1,0,0,Metadata!Metadata_Table_Length,1))-1,"")),0),"")</f>
        <v/>
      </c>
      <c r="I730" t="str">
        <f t="array" aca="1" ref="I730" ca="1">IF(B730&lt;&gt;"",OFFSET(Metadata!$B$1,MIN(IF(OFFSET(Metadata!$A$1,0,0,Metadata!Metadata_Table_Length,1)=SUBSTITUTE(C730,"rawdatafilename","count"),ROW(OFFSET(Metadata!$A$1,0,0,Metadata!Metadata_Table_Length,1))-1,"")),0),"")</f>
        <v/>
      </c>
      <c r="J730" t="str">
        <f t="array" aca="1" ref="J730" ca="1">IF(AND(G730&lt;&gt;"",G730&lt;&gt;G729),MAX(IF(G$2:G$2001=G730,H$2:H$2001,"")),"")</f>
        <v/>
      </c>
      <c r="K730" t="str">
        <f t="array" aca="1" ref="K730" ca="1">IF(AND(G730&lt;&gt;"",G730&lt;&gt;G729),MAX(IF(G$2:G$2001=G730,I$2:I$2001,"")),"")</f>
        <v/>
      </c>
      <c r="L730" t="str">
        <f t="shared" ca="1" si="47"/>
        <v/>
      </c>
    </row>
    <row r="731" spans="2:12" x14ac:dyDescent="0.25">
      <c r="B731" t="str">
        <f t="shared" ca="1" si="45"/>
        <v/>
      </c>
      <c r="C731" t="str">
        <f t="shared" ca="1" si="44"/>
        <v/>
      </c>
      <c r="D731" s="156" t="str">
        <f t="array" aca="1" ref="D731" ca="1">IFERROR(IF(B731&lt;&gt;"",IF(OR(EXACT(OFFSET(Metadata!$A$1,0,0,Metadata!Metadata_Table_Length,1),C731)),1,""),""),"")</f>
        <v/>
      </c>
      <c r="E731" s="163" t="str">
        <f t="array" aca="1" ref="E731" ca="1">IF(B731&lt;&gt;"",IF(D731=1,OFFSET(Metadata!$B$1,MIN(IF(OFFSET(Metadata!$A$1,0,0,Metadata!Metadata_Table_Length,1)=C731,ROW(OFFSET(Metadata!$A$1,0,0,Metadata!Metadata_Table_Length,1))-1,"")),0),OFFSET(Metadata!$B$1,MIN(IF(OFFSET(Metadata!$A$1,0,0,Metadata!Metadata_Table_Length,1)=SUBSTITUTE(C731,"rawdatafilename","originalfilename"),ROW(OFFSET(Metadata!$A$1,0,0,Metadata!Metadata_Table_Length,1))-1,"")),0)),"")</f>
        <v/>
      </c>
      <c r="F731" t="str">
        <f t="shared" ca="1" si="46"/>
        <v/>
      </c>
      <c r="G731" t="str">
        <f t="array" aca="1" ref="G731" ca="1">IF(B731&lt;&gt;"",OFFSET(Metadata!$B$1,MIN(IF(OFFSET(Metadata!$A$1,0,0,Metadata!Metadata_Table_Length,1)=SUBSTITUTE(C731,"rawdatafilename","partnumber"),ROW(OFFSET(Metadata!$A$1,0,0,Metadata!Metadata_Table_Length,1))-1,"")),0),"")</f>
        <v/>
      </c>
      <c r="H731" t="str">
        <f t="array" aca="1" ref="H731" ca="1">IF(B731&lt;&gt;"",OFFSET(Metadata!$B$1,MIN(IF(OFFSET(Metadata!$A$1,0,0,Metadata!Metadata_Table_Length,1)=SUBSTITUTE(C731,"rawdatafilename","original_count"),ROW(OFFSET(Metadata!$A$1,0,0,Metadata!Metadata_Table_Length,1))-1,"")),0),"")</f>
        <v/>
      </c>
      <c r="I731" t="str">
        <f t="array" aca="1" ref="I731" ca="1">IF(B731&lt;&gt;"",OFFSET(Metadata!$B$1,MIN(IF(OFFSET(Metadata!$A$1,0,0,Metadata!Metadata_Table_Length,1)=SUBSTITUTE(C731,"rawdatafilename","count"),ROW(OFFSET(Metadata!$A$1,0,0,Metadata!Metadata_Table_Length,1))-1,"")),0),"")</f>
        <v/>
      </c>
      <c r="J731" t="str">
        <f t="array" aca="1" ref="J731" ca="1">IF(AND(G731&lt;&gt;"",G731&lt;&gt;G730),MAX(IF(G$2:G$2001=G731,H$2:H$2001,"")),"")</f>
        <v/>
      </c>
      <c r="K731" t="str">
        <f t="array" aca="1" ref="K731" ca="1">IF(AND(G731&lt;&gt;"",G731&lt;&gt;G730),MAX(IF(G$2:G$2001=G731,I$2:I$2001,"")),"")</f>
        <v/>
      </c>
      <c r="L731" t="str">
        <f t="shared" ca="1" si="47"/>
        <v/>
      </c>
    </row>
    <row r="732" spans="2:12" x14ac:dyDescent="0.25">
      <c r="B732" t="str">
        <f t="shared" ca="1" si="45"/>
        <v/>
      </c>
      <c r="C732" t="str">
        <f t="shared" ca="1" si="44"/>
        <v/>
      </c>
      <c r="D732" s="156" t="str">
        <f t="array" aca="1" ref="D732" ca="1">IFERROR(IF(B732&lt;&gt;"",IF(OR(EXACT(OFFSET(Metadata!$A$1,0,0,Metadata!Metadata_Table_Length,1),C732)),1,""),""),"")</f>
        <v/>
      </c>
      <c r="E732" s="163" t="str">
        <f t="array" aca="1" ref="E732" ca="1">IF(B732&lt;&gt;"",IF(D732=1,OFFSET(Metadata!$B$1,MIN(IF(OFFSET(Metadata!$A$1,0,0,Metadata!Metadata_Table_Length,1)=C732,ROW(OFFSET(Metadata!$A$1,0,0,Metadata!Metadata_Table_Length,1))-1,"")),0),OFFSET(Metadata!$B$1,MIN(IF(OFFSET(Metadata!$A$1,0,0,Metadata!Metadata_Table_Length,1)=SUBSTITUTE(C732,"rawdatafilename","originalfilename"),ROW(OFFSET(Metadata!$A$1,0,0,Metadata!Metadata_Table_Length,1))-1,"")),0)),"")</f>
        <v/>
      </c>
      <c r="F732" t="str">
        <f t="shared" ca="1" si="46"/>
        <v/>
      </c>
      <c r="G732" t="str">
        <f t="array" aca="1" ref="G732" ca="1">IF(B732&lt;&gt;"",OFFSET(Metadata!$B$1,MIN(IF(OFFSET(Metadata!$A$1,0,0,Metadata!Metadata_Table_Length,1)=SUBSTITUTE(C732,"rawdatafilename","partnumber"),ROW(OFFSET(Metadata!$A$1,0,0,Metadata!Metadata_Table_Length,1))-1,"")),0),"")</f>
        <v/>
      </c>
      <c r="H732" t="str">
        <f t="array" aca="1" ref="H732" ca="1">IF(B732&lt;&gt;"",OFFSET(Metadata!$B$1,MIN(IF(OFFSET(Metadata!$A$1,0,0,Metadata!Metadata_Table_Length,1)=SUBSTITUTE(C732,"rawdatafilename","original_count"),ROW(OFFSET(Metadata!$A$1,0,0,Metadata!Metadata_Table_Length,1))-1,"")),0),"")</f>
        <v/>
      </c>
      <c r="I732" t="str">
        <f t="array" aca="1" ref="I732" ca="1">IF(B732&lt;&gt;"",OFFSET(Metadata!$B$1,MIN(IF(OFFSET(Metadata!$A$1,0,0,Metadata!Metadata_Table_Length,1)=SUBSTITUTE(C732,"rawdatafilename","count"),ROW(OFFSET(Metadata!$A$1,0,0,Metadata!Metadata_Table_Length,1))-1,"")),0),"")</f>
        <v/>
      </c>
      <c r="J732" t="str">
        <f t="array" aca="1" ref="J732" ca="1">IF(AND(G732&lt;&gt;"",G732&lt;&gt;G731),MAX(IF(G$2:G$2001=G732,H$2:H$2001,"")),"")</f>
        <v/>
      </c>
      <c r="K732" t="str">
        <f t="array" aca="1" ref="K732" ca="1">IF(AND(G732&lt;&gt;"",G732&lt;&gt;G731),MAX(IF(G$2:G$2001=G732,I$2:I$2001,"")),"")</f>
        <v/>
      </c>
      <c r="L732" t="str">
        <f t="shared" ca="1" si="47"/>
        <v/>
      </c>
    </row>
    <row r="733" spans="2:12" x14ac:dyDescent="0.25">
      <c r="B733" t="str">
        <f t="shared" ca="1" si="45"/>
        <v/>
      </c>
      <c r="C733" t="str">
        <f t="shared" ca="1" si="44"/>
        <v/>
      </c>
      <c r="D733" s="156" t="str">
        <f t="array" aca="1" ref="D733" ca="1">IFERROR(IF(B733&lt;&gt;"",IF(OR(EXACT(OFFSET(Metadata!$A$1,0,0,Metadata!Metadata_Table_Length,1),C733)),1,""),""),"")</f>
        <v/>
      </c>
      <c r="E733" s="163" t="str">
        <f t="array" aca="1" ref="E733" ca="1">IF(B733&lt;&gt;"",IF(D733=1,OFFSET(Metadata!$B$1,MIN(IF(OFFSET(Metadata!$A$1,0,0,Metadata!Metadata_Table_Length,1)=C733,ROW(OFFSET(Metadata!$A$1,0,0,Metadata!Metadata_Table_Length,1))-1,"")),0),OFFSET(Metadata!$B$1,MIN(IF(OFFSET(Metadata!$A$1,0,0,Metadata!Metadata_Table_Length,1)=SUBSTITUTE(C733,"rawdatafilename","originalfilename"),ROW(OFFSET(Metadata!$A$1,0,0,Metadata!Metadata_Table_Length,1))-1,"")),0)),"")</f>
        <v/>
      </c>
      <c r="F733" t="str">
        <f t="shared" ca="1" si="46"/>
        <v/>
      </c>
      <c r="G733" t="str">
        <f t="array" aca="1" ref="G733" ca="1">IF(B733&lt;&gt;"",OFFSET(Metadata!$B$1,MIN(IF(OFFSET(Metadata!$A$1,0,0,Metadata!Metadata_Table_Length,1)=SUBSTITUTE(C733,"rawdatafilename","partnumber"),ROW(OFFSET(Metadata!$A$1,0,0,Metadata!Metadata_Table_Length,1))-1,"")),0),"")</f>
        <v/>
      </c>
      <c r="H733" t="str">
        <f t="array" aca="1" ref="H733" ca="1">IF(B733&lt;&gt;"",OFFSET(Metadata!$B$1,MIN(IF(OFFSET(Metadata!$A$1,0,0,Metadata!Metadata_Table_Length,1)=SUBSTITUTE(C733,"rawdatafilename","original_count"),ROW(OFFSET(Metadata!$A$1,0,0,Metadata!Metadata_Table_Length,1))-1,"")),0),"")</f>
        <v/>
      </c>
      <c r="I733" t="str">
        <f t="array" aca="1" ref="I733" ca="1">IF(B733&lt;&gt;"",OFFSET(Metadata!$B$1,MIN(IF(OFFSET(Metadata!$A$1,0,0,Metadata!Metadata_Table_Length,1)=SUBSTITUTE(C733,"rawdatafilename","count"),ROW(OFFSET(Metadata!$A$1,0,0,Metadata!Metadata_Table_Length,1))-1,"")),0),"")</f>
        <v/>
      </c>
      <c r="J733" t="str">
        <f t="array" aca="1" ref="J733" ca="1">IF(AND(G733&lt;&gt;"",G733&lt;&gt;G732),MAX(IF(G$2:G$2001=G733,H$2:H$2001,"")),"")</f>
        <v/>
      </c>
      <c r="K733" t="str">
        <f t="array" aca="1" ref="K733" ca="1">IF(AND(G733&lt;&gt;"",G733&lt;&gt;G732),MAX(IF(G$2:G$2001=G733,I$2:I$2001,"")),"")</f>
        <v/>
      </c>
      <c r="L733" t="str">
        <f t="shared" ca="1" si="47"/>
        <v/>
      </c>
    </row>
    <row r="734" spans="2:12" x14ac:dyDescent="0.25">
      <c r="B734" t="str">
        <f t="shared" ca="1" si="45"/>
        <v/>
      </c>
      <c r="C734" t="str">
        <f t="shared" ca="1" si="44"/>
        <v/>
      </c>
      <c r="D734" s="156" t="str">
        <f t="array" aca="1" ref="D734" ca="1">IFERROR(IF(B734&lt;&gt;"",IF(OR(EXACT(OFFSET(Metadata!$A$1,0,0,Metadata!Metadata_Table_Length,1),C734)),1,""),""),"")</f>
        <v/>
      </c>
      <c r="E734" s="163" t="str">
        <f t="array" aca="1" ref="E734" ca="1">IF(B734&lt;&gt;"",IF(D734=1,OFFSET(Metadata!$B$1,MIN(IF(OFFSET(Metadata!$A$1,0,0,Metadata!Metadata_Table_Length,1)=C734,ROW(OFFSET(Metadata!$A$1,0,0,Metadata!Metadata_Table_Length,1))-1,"")),0),OFFSET(Metadata!$B$1,MIN(IF(OFFSET(Metadata!$A$1,0,0,Metadata!Metadata_Table_Length,1)=SUBSTITUTE(C734,"rawdatafilename","originalfilename"),ROW(OFFSET(Metadata!$A$1,0,0,Metadata!Metadata_Table_Length,1))-1,"")),0)),"")</f>
        <v/>
      </c>
      <c r="F734" t="str">
        <f t="shared" ca="1" si="46"/>
        <v/>
      </c>
      <c r="G734" t="str">
        <f t="array" aca="1" ref="G734" ca="1">IF(B734&lt;&gt;"",OFFSET(Metadata!$B$1,MIN(IF(OFFSET(Metadata!$A$1,0,0,Metadata!Metadata_Table_Length,1)=SUBSTITUTE(C734,"rawdatafilename","partnumber"),ROW(OFFSET(Metadata!$A$1,0,0,Metadata!Metadata_Table_Length,1))-1,"")),0),"")</f>
        <v/>
      </c>
      <c r="H734" t="str">
        <f t="array" aca="1" ref="H734" ca="1">IF(B734&lt;&gt;"",OFFSET(Metadata!$B$1,MIN(IF(OFFSET(Metadata!$A$1,0,0,Metadata!Metadata_Table_Length,1)=SUBSTITUTE(C734,"rawdatafilename","original_count"),ROW(OFFSET(Metadata!$A$1,0,0,Metadata!Metadata_Table_Length,1))-1,"")),0),"")</f>
        <v/>
      </c>
      <c r="I734" t="str">
        <f t="array" aca="1" ref="I734" ca="1">IF(B734&lt;&gt;"",OFFSET(Metadata!$B$1,MIN(IF(OFFSET(Metadata!$A$1,0,0,Metadata!Metadata_Table_Length,1)=SUBSTITUTE(C734,"rawdatafilename","count"),ROW(OFFSET(Metadata!$A$1,0,0,Metadata!Metadata_Table_Length,1))-1,"")),0),"")</f>
        <v/>
      </c>
      <c r="J734" t="str">
        <f t="array" aca="1" ref="J734" ca="1">IF(AND(G734&lt;&gt;"",G734&lt;&gt;G733),MAX(IF(G$2:G$2001=G734,H$2:H$2001,"")),"")</f>
        <v/>
      </c>
      <c r="K734" t="str">
        <f t="array" aca="1" ref="K734" ca="1">IF(AND(G734&lt;&gt;"",G734&lt;&gt;G733),MAX(IF(G$2:G$2001=G734,I$2:I$2001,"")),"")</f>
        <v/>
      </c>
      <c r="L734" t="str">
        <f t="shared" ca="1" si="47"/>
        <v/>
      </c>
    </row>
    <row r="735" spans="2:12" x14ac:dyDescent="0.25">
      <c r="B735" t="str">
        <f t="shared" ca="1" si="45"/>
        <v/>
      </c>
      <c r="C735" t="str">
        <f t="shared" ca="1" si="44"/>
        <v/>
      </c>
      <c r="D735" s="156" t="str">
        <f t="array" aca="1" ref="D735" ca="1">IFERROR(IF(B735&lt;&gt;"",IF(OR(EXACT(OFFSET(Metadata!$A$1,0,0,Metadata!Metadata_Table_Length,1),C735)),1,""),""),"")</f>
        <v/>
      </c>
      <c r="E735" s="163" t="str">
        <f t="array" aca="1" ref="E735" ca="1">IF(B735&lt;&gt;"",IF(D735=1,OFFSET(Metadata!$B$1,MIN(IF(OFFSET(Metadata!$A$1,0,0,Metadata!Metadata_Table_Length,1)=C735,ROW(OFFSET(Metadata!$A$1,0,0,Metadata!Metadata_Table_Length,1))-1,"")),0),OFFSET(Metadata!$B$1,MIN(IF(OFFSET(Metadata!$A$1,0,0,Metadata!Metadata_Table_Length,1)=SUBSTITUTE(C735,"rawdatafilename","originalfilename"),ROW(OFFSET(Metadata!$A$1,0,0,Metadata!Metadata_Table_Length,1))-1,"")),0)),"")</f>
        <v/>
      </c>
      <c r="F735" t="str">
        <f t="shared" ca="1" si="46"/>
        <v/>
      </c>
      <c r="G735" t="str">
        <f t="array" aca="1" ref="G735" ca="1">IF(B735&lt;&gt;"",OFFSET(Metadata!$B$1,MIN(IF(OFFSET(Metadata!$A$1,0,0,Metadata!Metadata_Table_Length,1)=SUBSTITUTE(C735,"rawdatafilename","partnumber"),ROW(OFFSET(Metadata!$A$1,0,0,Metadata!Metadata_Table_Length,1))-1,"")),0),"")</f>
        <v/>
      </c>
      <c r="H735" t="str">
        <f t="array" aca="1" ref="H735" ca="1">IF(B735&lt;&gt;"",OFFSET(Metadata!$B$1,MIN(IF(OFFSET(Metadata!$A$1,0,0,Metadata!Metadata_Table_Length,1)=SUBSTITUTE(C735,"rawdatafilename","original_count"),ROW(OFFSET(Metadata!$A$1,0,0,Metadata!Metadata_Table_Length,1))-1,"")),0),"")</f>
        <v/>
      </c>
      <c r="I735" t="str">
        <f t="array" aca="1" ref="I735" ca="1">IF(B735&lt;&gt;"",OFFSET(Metadata!$B$1,MIN(IF(OFFSET(Metadata!$A$1,0,0,Metadata!Metadata_Table_Length,1)=SUBSTITUTE(C735,"rawdatafilename","count"),ROW(OFFSET(Metadata!$A$1,0,0,Metadata!Metadata_Table_Length,1))-1,"")),0),"")</f>
        <v/>
      </c>
      <c r="J735" t="str">
        <f t="array" aca="1" ref="J735" ca="1">IF(AND(G735&lt;&gt;"",G735&lt;&gt;G734),MAX(IF(G$2:G$2001=G735,H$2:H$2001,"")),"")</f>
        <v/>
      </c>
      <c r="K735" t="str">
        <f t="array" aca="1" ref="K735" ca="1">IF(AND(G735&lt;&gt;"",G735&lt;&gt;G734),MAX(IF(G$2:G$2001=G735,I$2:I$2001,"")),"")</f>
        <v/>
      </c>
      <c r="L735" t="str">
        <f t="shared" ca="1" si="47"/>
        <v/>
      </c>
    </row>
    <row r="736" spans="2:12" x14ac:dyDescent="0.25">
      <c r="B736" t="str">
        <f t="shared" ca="1" si="45"/>
        <v/>
      </c>
      <c r="C736" t="str">
        <f t="shared" ca="1" si="44"/>
        <v/>
      </c>
      <c r="D736" s="156" t="str">
        <f t="array" aca="1" ref="D736" ca="1">IFERROR(IF(B736&lt;&gt;"",IF(OR(EXACT(OFFSET(Metadata!$A$1,0,0,Metadata!Metadata_Table_Length,1),C736)),1,""),""),"")</f>
        <v/>
      </c>
      <c r="E736" s="163" t="str">
        <f t="array" aca="1" ref="E736" ca="1">IF(B736&lt;&gt;"",IF(D736=1,OFFSET(Metadata!$B$1,MIN(IF(OFFSET(Metadata!$A$1,0,0,Metadata!Metadata_Table_Length,1)=C736,ROW(OFFSET(Metadata!$A$1,0,0,Metadata!Metadata_Table_Length,1))-1,"")),0),OFFSET(Metadata!$B$1,MIN(IF(OFFSET(Metadata!$A$1,0,0,Metadata!Metadata_Table_Length,1)=SUBSTITUTE(C736,"rawdatafilename","originalfilename"),ROW(OFFSET(Metadata!$A$1,0,0,Metadata!Metadata_Table_Length,1))-1,"")),0)),"")</f>
        <v/>
      </c>
      <c r="F736" t="str">
        <f t="shared" ca="1" si="46"/>
        <v/>
      </c>
      <c r="G736" t="str">
        <f t="array" aca="1" ref="G736" ca="1">IF(B736&lt;&gt;"",OFFSET(Metadata!$B$1,MIN(IF(OFFSET(Metadata!$A$1,0,0,Metadata!Metadata_Table_Length,1)=SUBSTITUTE(C736,"rawdatafilename","partnumber"),ROW(OFFSET(Metadata!$A$1,0,0,Metadata!Metadata_Table_Length,1))-1,"")),0),"")</f>
        <v/>
      </c>
      <c r="H736" t="str">
        <f t="array" aca="1" ref="H736" ca="1">IF(B736&lt;&gt;"",OFFSET(Metadata!$B$1,MIN(IF(OFFSET(Metadata!$A$1,0,0,Metadata!Metadata_Table_Length,1)=SUBSTITUTE(C736,"rawdatafilename","original_count"),ROW(OFFSET(Metadata!$A$1,0,0,Metadata!Metadata_Table_Length,1))-1,"")),0),"")</f>
        <v/>
      </c>
      <c r="I736" t="str">
        <f t="array" aca="1" ref="I736" ca="1">IF(B736&lt;&gt;"",OFFSET(Metadata!$B$1,MIN(IF(OFFSET(Metadata!$A$1,0,0,Metadata!Metadata_Table_Length,1)=SUBSTITUTE(C736,"rawdatafilename","count"),ROW(OFFSET(Metadata!$A$1,0,0,Metadata!Metadata_Table_Length,1))-1,"")),0),"")</f>
        <v/>
      </c>
      <c r="J736" t="str">
        <f t="array" aca="1" ref="J736" ca="1">IF(AND(G736&lt;&gt;"",G736&lt;&gt;G735),MAX(IF(G$2:G$2001=G736,H$2:H$2001,"")),"")</f>
        <v/>
      </c>
      <c r="K736" t="str">
        <f t="array" aca="1" ref="K736" ca="1">IF(AND(G736&lt;&gt;"",G736&lt;&gt;G735),MAX(IF(G$2:G$2001=G736,I$2:I$2001,"")),"")</f>
        <v/>
      </c>
      <c r="L736" t="str">
        <f t="shared" ca="1" si="47"/>
        <v/>
      </c>
    </row>
    <row r="737" spans="2:12" x14ac:dyDescent="0.25">
      <c r="B737" t="str">
        <f t="shared" ca="1" si="45"/>
        <v/>
      </c>
      <c r="C737" t="str">
        <f t="shared" ca="1" si="44"/>
        <v/>
      </c>
      <c r="D737" s="156" t="str">
        <f t="array" aca="1" ref="D737" ca="1">IFERROR(IF(B737&lt;&gt;"",IF(OR(EXACT(OFFSET(Metadata!$A$1,0,0,Metadata!Metadata_Table_Length,1),C737)),1,""),""),"")</f>
        <v/>
      </c>
      <c r="E737" s="163" t="str">
        <f t="array" aca="1" ref="E737" ca="1">IF(B737&lt;&gt;"",IF(D737=1,OFFSET(Metadata!$B$1,MIN(IF(OFFSET(Metadata!$A$1,0,0,Metadata!Metadata_Table_Length,1)=C737,ROW(OFFSET(Metadata!$A$1,0,0,Metadata!Metadata_Table_Length,1))-1,"")),0),OFFSET(Metadata!$B$1,MIN(IF(OFFSET(Metadata!$A$1,0,0,Metadata!Metadata_Table_Length,1)=SUBSTITUTE(C737,"rawdatafilename","originalfilename"),ROW(OFFSET(Metadata!$A$1,0,0,Metadata!Metadata_Table_Length,1))-1,"")),0)),"")</f>
        <v/>
      </c>
      <c r="F737" t="str">
        <f t="shared" ca="1" si="46"/>
        <v/>
      </c>
      <c r="G737" t="str">
        <f t="array" aca="1" ref="G737" ca="1">IF(B737&lt;&gt;"",OFFSET(Metadata!$B$1,MIN(IF(OFFSET(Metadata!$A$1,0,0,Metadata!Metadata_Table_Length,1)=SUBSTITUTE(C737,"rawdatafilename","partnumber"),ROW(OFFSET(Metadata!$A$1,0,0,Metadata!Metadata_Table_Length,1))-1,"")),0),"")</f>
        <v/>
      </c>
      <c r="H737" t="str">
        <f t="array" aca="1" ref="H737" ca="1">IF(B737&lt;&gt;"",OFFSET(Metadata!$B$1,MIN(IF(OFFSET(Metadata!$A$1,0,0,Metadata!Metadata_Table_Length,1)=SUBSTITUTE(C737,"rawdatafilename","original_count"),ROW(OFFSET(Metadata!$A$1,0,0,Metadata!Metadata_Table_Length,1))-1,"")),0),"")</f>
        <v/>
      </c>
      <c r="I737" t="str">
        <f t="array" aca="1" ref="I737" ca="1">IF(B737&lt;&gt;"",OFFSET(Metadata!$B$1,MIN(IF(OFFSET(Metadata!$A$1,0,0,Metadata!Metadata_Table_Length,1)=SUBSTITUTE(C737,"rawdatafilename","count"),ROW(OFFSET(Metadata!$A$1,0,0,Metadata!Metadata_Table_Length,1))-1,"")),0),"")</f>
        <v/>
      </c>
      <c r="J737" t="str">
        <f t="array" aca="1" ref="J737" ca="1">IF(AND(G737&lt;&gt;"",G737&lt;&gt;G736),MAX(IF(G$2:G$2001=G737,H$2:H$2001,"")),"")</f>
        <v/>
      </c>
      <c r="K737" t="str">
        <f t="array" aca="1" ref="K737" ca="1">IF(AND(G737&lt;&gt;"",G737&lt;&gt;G736),MAX(IF(G$2:G$2001=G737,I$2:I$2001,"")),"")</f>
        <v/>
      </c>
      <c r="L737" t="str">
        <f t="shared" ca="1" si="47"/>
        <v/>
      </c>
    </row>
    <row r="738" spans="2:12" x14ac:dyDescent="0.25">
      <c r="B738" t="str">
        <f t="shared" ca="1" si="45"/>
        <v/>
      </c>
      <c r="C738" t="str">
        <f t="shared" ca="1" si="44"/>
        <v/>
      </c>
      <c r="D738" s="156" t="str">
        <f t="array" aca="1" ref="D738" ca="1">IFERROR(IF(B738&lt;&gt;"",IF(OR(EXACT(OFFSET(Metadata!$A$1,0,0,Metadata!Metadata_Table_Length,1),C738)),1,""),""),"")</f>
        <v/>
      </c>
      <c r="E738" s="163" t="str">
        <f t="array" aca="1" ref="E738" ca="1">IF(B738&lt;&gt;"",IF(D738=1,OFFSET(Metadata!$B$1,MIN(IF(OFFSET(Metadata!$A$1,0,0,Metadata!Metadata_Table_Length,1)=C738,ROW(OFFSET(Metadata!$A$1,0,0,Metadata!Metadata_Table_Length,1))-1,"")),0),OFFSET(Metadata!$B$1,MIN(IF(OFFSET(Metadata!$A$1,0,0,Metadata!Metadata_Table_Length,1)=SUBSTITUTE(C738,"rawdatafilename","originalfilename"),ROW(OFFSET(Metadata!$A$1,0,0,Metadata!Metadata_Table_Length,1))-1,"")),0)),"")</f>
        <v/>
      </c>
      <c r="F738" t="str">
        <f t="shared" ca="1" si="46"/>
        <v/>
      </c>
      <c r="G738" t="str">
        <f t="array" aca="1" ref="G738" ca="1">IF(B738&lt;&gt;"",OFFSET(Metadata!$B$1,MIN(IF(OFFSET(Metadata!$A$1,0,0,Metadata!Metadata_Table_Length,1)=SUBSTITUTE(C738,"rawdatafilename","partnumber"),ROW(OFFSET(Metadata!$A$1,0,0,Metadata!Metadata_Table_Length,1))-1,"")),0),"")</f>
        <v/>
      </c>
      <c r="H738" t="str">
        <f t="array" aca="1" ref="H738" ca="1">IF(B738&lt;&gt;"",OFFSET(Metadata!$B$1,MIN(IF(OFFSET(Metadata!$A$1,0,0,Metadata!Metadata_Table_Length,1)=SUBSTITUTE(C738,"rawdatafilename","original_count"),ROW(OFFSET(Metadata!$A$1,0,0,Metadata!Metadata_Table_Length,1))-1,"")),0),"")</f>
        <v/>
      </c>
      <c r="I738" t="str">
        <f t="array" aca="1" ref="I738" ca="1">IF(B738&lt;&gt;"",OFFSET(Metadata!$B$1,MIN(IF(OFFSET(Metadata!$A$1,0,0,Metadata!Metadata_Table_Length,1)=SUBSTITUTE(C738,"rawdatafilename","count"),ROW(OFFSET(Metadata!$A$1,0,0,Metadata!Metadata_Table_Length,1))-1,"")),0),"")</f>
        <v/>
      </c>
      <c r="J738" t="str">
        <f t="array" aca="1" ref="J738" ca="1">IF(AND(G738&lt;&gt;"",G738&lt;&gt;G737),MAX(IF(G$2:G$2001=G738,H$2:H$2001,"")),"")</f>
        <v/>
      </c>
      <c r="K738" t="str">
        <f t="array" aca="1" ref="K738" ca="1">IF(AND(G738&lt;&gt;"",G738&lt;&gt;G737),MAX(IF(G$2:G$2001=G738,I$2:I$2001,"")),"")</f>
        <v/>
      </c>
      <c r="L738" t="str">
        <f t="shared" ca="1" si="47"/>
        <v/>
      </c>
    </row>
    <row r="739" spans="2:12" x14ac:dyDescent="0.25">
      <c r="B739" t="str">
        <f t="shared" ca="1" si="45"/>
        <v/>
      </c>
      <c r="C739" t="str">
        <f t="shared" ca="1" si="44"/>
        <v/>
      </c>
      <c r="D739" s="156" t="str">
        <f t="array" aca="1" ref="D739" ca="1">IFERROR(IF(B739&lt;&gt;"",IF(OR(EXACT(OFFSET(Metadata!$A$1,0,0,Metadata!Metadata_Table_Length,1),C739)),1,""),""),"")</f>
        <v/>
      </c>
      <c r="E739" s="163" t="str">
        <f t="array" aca="1" ref="E739" ca="1">IF(B739&lt;&gt;"",IF(D739=1,OFFSET(Metadata!$B$1,MIN(IF(OFFSET(Metadata!$A$1,0,0,Metadata!Metadata_Table_Length,1)=C739,ROW(OFFSET(Metadata!$A$1,0,0,Metadata!Metadata_Table_Length,1))-1,"")),0),OFFSET(Metadata!$B$1,MIN(IF(OFFSET(Metadata!$A$1,0,0,Metadata!Metadata_Table_Length,1)=SUBSTITUTE(C739,"rawdatafilename","originalfilename"),ROW(OFFSET(Metadata!$A$1,0,0,Metadata!Metadata_Table_Length,1))-1,"")),0)),"")</f>
        <v/>
      </c>
      <c r="F739" t="str">
        <f t="shared" ca="1" si="46"/>
        <v/>
      </c>
      <c r="G739" t="str">
        <f t="array" aca="1" ref="G739" ca="1">IF(B739&lt;&gt;"",OFFSET(Metadata!$B$1,MIN(IF(OFFSET(Metadata!$A$1,0,0,Metadata!Metadata_Table_Length,1)=SUBSTITUTE(C739,"rawdatafilename","partnumber"),ROW(OFFSET(Metadata!$A$1,0,0,Metadata!Metadata_Table_Length,1))-1,"")),0),"")</f>
        <v/>
      </c>
      <c r="H739" t="str">
        <f t="array" aca="1" ref="H739" ca="1">IF(B739&lt;&gt;"",OFFSET(Metadata!$B$1,MIN(IF(OFFSET(Metadata!$A$1,0,0,Metadata!Metadata_Table_Length,1)=SUBSTITUTE(C739,"rawdatafilename","original_count"),ROW(OFFSET(Metadata!$A$1,0,0,Metadata!Metadata_Table_Length,1))-1,"")),0),"")</f>
        <v/>
      </c>
      <c r="I739" t="str">
        <f t="array" aca="1" ref="I739" ca="1">IF(B739&lt;&gt;"",OFFSET(Metadata!$B$1,MIN(IF(OFFSET(Metadata!$A$1,0,0,Metadata!Metadata_Table_Length,1)=SUBSTITUTE(C739,"rawdatafilename","count"),ROW(OFFSET(Metadata!$A$1,0,0,Metadata!Metadata_Table_Length,1))-1,"")),0),"")</f>
        <v/>
      </c>
      <c r="J739" t="str">
        <f t="array" aca="1" ref="J739" ca="1">IF(AND(G739&lt;&gt;"",G739&lt;&gt;G738),MAX(IF(G$2:G$2001=G739,H$2:H$2001,"")),"")</f>
        <v/>
      </c>
      <c r="K739" t="str">
        <f t="array" aca="1" ref="K739" ca="1">IF(AND(G739&lt;&gt;"",G739&lt;&gt;G738),MAX(IF(G$2:G$2001=G739,I$2:I$2001,"")),"")</f>
        <v/>
      </c>
      <c r="L739" t="str">
        <f t="shared" ca="1" si="47"/>
        <v/>
      </c>
    </row>
    <row r="740" spans="2:12" x14ac:dyDescent="0.25">
      <c r="B740" t="str">
        <f t="shared" ca="1" si="45"/>
        <v/>
      </c>
      <c r="C740" t="str">
        <f t="shared" ca="1" si="44"/>
        <v/>
      </c>
      <c r="D740" s="156" t="str">
        <f t="array" aca="1" ref="D740" ca="1">IFERROR(IF(B740&lt;&gt;"",IF(OR(EXACT(OFFSET(Metadata!$A$1,0,0,Metadata!Metadata_Table_Length,1),C740)),1,""),""),"")</f>
        <v/>
      </c>
      <c r="E740" s="163" t="str">
        <f t="array" aca="1" ref="E740" ca="1">IF(B740&lt;&gt;"",IF(D740=1,OFFSET(Metadata!$B$1,MIN(IF(OFFSET(Metadata!$A$1,0,0,Metadata!Metadata_Table_Length,1)=C740,ROW(OFFSET(Metadata!$A$1,0,0,Metadata!Metadata_Table_Length,1))-1,"")),0),OFFSET(Metadata!$B$1,MIN(IF(OFFSET(Metadata!$A$1,0,0,Metadata!Metadata_Table_Length,1)=SUBSTITUTE(C740,"rawdatafilename","originalfilename"),ROW(OFFSET(Metadata!$A$1,0,0,Metadata!Metadata_Table_Length,1))-1,"")),0)),"")</f>
        <v/>
      </c>
      <c r="F740" t="str">
        <f t="shared" ca="1" si="46"/>
        <v/>
      </c>
      <c r="G740" t="str">
        <f t="array" aca="1" ref="G740" ca="1">IF(B740&lt;&gt;"",OFFSET(Metadata!$B$1,MIN(IF(OFFSET(Metadata!$A$1,0,0,Metadata!Metadata_Table_Length,1)=SUBSTITUTE(C740,"rawdatafilename","partnumber"),ROW(OFFSET(Metadata!$A$1,0,0,Metadata!Metadata_Table_Length,1))-1,"")),0),"")</f>
        <v/>
      </c>
      <c r="H740" t="str">
        <f t="array" aca="1" ref="H740" ca="1">IF(B740&lt;&gt;"",OFFSET(Metadata!$B$1,MIN(IF(OFFSET(Metadata!$A$1,0,0,Metadata!Metadata_Table_Length,1)=SUBSTITUTE(C740,"rawdatafilename","original_count"),ROW(OFFSET(Metadata!$A$1,0,0,Metadata!Metadata_Table_Length,1))-1,"")),0),"")</f>
        <v/>
      </c>
      <c r="I740" t="str">
        <f t="array" aca="1" ref="I740" ca="1">IF(B740&lt;&gt;"",OFFSET(Metadata!$B$1,MIN(IF(OFFSET(Metadata!$A$1,0,0,Metadata!Metadata_Table_Length,1)=SUBSTITUTE(C740,"rawdatafilename","count"),ROW(OFFSET(Metadata!$A$1,0,0,Metadata!Metadata_Table_Length,1))-1,"")),0),"")</f>
        <v/>
      </c>
      <c r="J740" t="str">
        <f t="array" aca="1" ref="J740" ca="1">IF(AND(G740&lt;&gt;"",G740&lt;&gt;G739),MAX(IF(G$2:G$2001=G740,H$2:H$2001,"")),"")</f>
        <v/>
      </c>
      <c r="K740" t="str">
        <f t="array" aca="1" ref="K740" ca="1">IF(AND(G740&lt;&gt;"",G740&lt;&gt;G739),MAX(IF(G$2:G$2001=G740,I$2:I$2001,"")),"")</f>
        <v/>
      </c>
      <c r="L740" t="str">
        <f t="shared" ca="1" si="47"/>
        <v/>
      </c>
    </row>
    <row r="741" spans="2:12" x14ac:dyDescent="0.25">
      <c r="B741" t="str">
        <f t="shared" ca="1" si="45"/>
        <v/>
      </c>
      <c r="C741" t="str">
        <f t="shared" ca="1" si="44"/>
        <v/>
      </c>
      <c r="D741" s="156" t="str">
        <f t="array" aca="1" ref="D741" ca="1">IFERROR(IF(B741&lt;&gt;"",IF(OR(EXACT(OFFSET(Metadata!$A$1,0,0,Metadata!Metadata_Table_Length,1),C741)),1,""),""),"")</f>
        <v/>
      </c>
      <c r="E741" s="163" t="str">
        <f t="array" aca="1" ref="E741" ca="1">IF(B741&lt;&gt;"",IF(D741=1,OFFSET(Metadata!$B$1,MIN(IF(OFFSET(Metadata!$A$1,0,0,Metadata!Metadata_Table_Length,1)=C741,ROW(OFFSET(Metadata!$A$1,0,0,Metadata!Metadata_Table_Length,1))-1,"")),0),OFFSET(Metadata!$B$1,MIN(IF(OFFSET(Metadata!$A$1,0,0,Metadata!Metadata_Table_Length,1)=SUBSTITUTE(C741,"rawdatafilename","originalfilename"),ROW(OFFSET(Metadata!$A$1,0,0,Metadata!Metadata_Table_Length,1))-1,"")),0)),"")</f>
        <v/>
      </c>
      <c r="F741" t="str">
        <f t="shared" ca="1" si="46"/>
        <v/>
      </c>
      <c r="G741" t="str">
        <f t="array" aca="1" ref="G741" ca="1">IF(B741&lt;&gt;"",OFFSET(Metadata!$B$1,MIN(IF(OFFSET(Metadata!$A$1,0,0,Metadata!Metadata_Table_Length,1)=SUBSTITUTE(C741,"rawdatafilename","partnumber"),ROW(OFFSET(Metadata!$A$1,0,0,Metadata!Metadata_Table_Length,1))-1,"")),0),"")</f>
        <v/>
      </c>
      <c r="H741" t="str">
        <f t="array" aca="1" ref="H741" ca="1">IF(B741&lt;&gt;"",OFFSET(Metadata!$B$1,MIN(IF(OFFSET(Metadata!$A$1,0,0,Metadata!Metadata_Table_Length,1)=SUBSTITUTE(C741,"rawdatafilename","original_count"),ROW(OFFSET(Metadata!$A$1,0,0,Metadata!Metadata_Table_Length,1))-1,"")),0),"")</f>
        <v/>
      </c>
      <c r="I741" t="str">
        <f t="array" aca="1" ref="I741" ca="1">IF(B741&lt;&gt;"",OFFSET(Metadata!$B$1,MIN(IF(OFFSET(Metadata!$A$1,0,0,Metadata!Metadata_Table_Length,1)=SUBSTITUTE(C741,"rawdatafilename","count"),ROW(OFFSET(Metadata!$A$1,0,0,Metadata!Metadata_Table_Length,1))-1,"")),0),"")</f>
        <v/>
      </c>
      <c r="J741" t="str">
        <f t="array" aca="1" ref="J741" ca="1">IF(AND(G741&lt;&gt;"",G741&lt;&gt;G740),MAX(IF(G$2:G$2001=G741,H$2:H$2001,"")),"")</f>
        <v/>
      </c>
      <c r="K741" t="str">
        <f t="array" aca="1" ref="K741" ca="1">IF(AND(G741&lt;&gt;"",G741&lt;&gt;G740),MAX(IF(G$2:G$2001=G741,I$2:I$2001,"")),"")</f>
        <v/>
      </c>
      <c r="L741" t="str">
        <f t="shared" ca="1" si="47"/>
        <v/>
      </c>
    </row>
    <row r="742" spans="2:12" x14ac:dyDescent="0.25">
      <c r="B742" t="str">
        <f t="shared" ca="1" si="45"/>
        <v/>
      </c>
      <c r="C742" t="str">
        <f t="shared" ca="1" si="44"/>
        <v/>
      </c>
      <c r="D742" s="156" t="str">
        <f t="array" aca="1" ref="D742" ca="1">IFERROR(IF(B742&lt;&gt;"",IF(OR(EXACT(OFFSET(Metadata!$A$1,0,0,Metadata!Metadata_Table_Length,1),C742)),1,""),""),"")</f>
        <v/>
      </c>
      <c r="E742" s="163" t="str">
        <f t="array" aca="1" ref="E742" ca="1">IF(B742&lt;&gt;"",IF(D742=1,OFFSET(Metadata!$B$1,MIN(IF(OFFSET(Metadata!$A$1,0,0,Metadata!Metadata_Table_Length,1)=C742,ROW(OFFSET(Metadata!$A$1,0,0,Metadata!Metadata_Table_Length,1))-1,"")),0),OFFSET(Metadata!$B$1,MIN(IF(OFFSET(Metadata!$A$1,0,0,Metadata!Metadata_Table_Length,1)=SUBSTITUTE(C742,"rawdatafilename","originalfilename"),ROW(OFFSET(Metadata!$A$1,0,0,Metadata!Metadata_Table_Length,1))-1,"")),0)),"")</f>
        <v/>
      </c>
      <c r="F742" t="str">
        <f t="shared" ca="1" si="46"/>
        <v/>
      </c>
      <c r="G742" t="str">
        <f t="array" aca="1" ref="G742" ca="1">IF(B742&lt;&gt;"",OFFSET(Metadata!$B$1,MIN(IF(OFFSET(Metadata!$A$1,0,0,Metadata!Metadata_Table_Length,1)=SUBSTITUTE(C742,"rawdatafilename","partnumber"),ROW(OFFSET(Metadata!$A$1,0,0,Metadata!Metadata_Table_Length,1))-1,"")),0),"")</f>
        <v/>
      </c>
      <c r="H742" t="str">
        <f t="array" aca="1" ref="H742" ca="1">IF(B742&lt;&gt;"",OFFSET(Metadata!$B$1,MIN(IF(OFFSET(Metadata!$A$1,0,0,Metadata!Metadata_Table_Length,1)=SUBSTITUTE(C742,"rawdatafilename","original_count"),ROW(OFFSET(Metadata!$A$1,0,0,Metadata!Metadata_Table_Length,1))-1,"")),0),"")</f>
        <v/>
      </c>
      <c r="I742" t="str">
        <f t="array" aca="1" ref="I742" ca="1">IF(B742&lt;&gt;"",OFFSET(Metadata!$B$1,MIN(IF(OFFSET(Metadata!$A$1,0,0,Metadata!Metadata_Table_Length,1)=SUBSTITUTE(C742,"rawdatafilename","count"),ROW(OFFSET(Metadata!$A$1,0,0,Metadata!Metadata_Table_Length,1))-1,"")),0),"")</f>
        <v/>
      </c>
      <c r="J742" t="str">
        <f t="array" aca="1" ref="J742" ca="1">IF(AND(G742&lt;&gt;"",G742&lt;&gt;G741),MAX(IF(G$2:G$2001=G742,H$2:H$2001,"")),"")</f>
        <v/>
      </c>
      <c r="K742" t="str">
        <f t="array" aca="1" ref="K742" ca="1">IF(AND(G742&lt;&gt;"",G742&lt;&gt;G741),MAX(IF(G$2:G$2001=G742,I$2:I$2001,"")),"")</f>
        <v/>
      </c>
      <c r="L742" t="str">
        <f t="shared" ca="1" si="47"/>
        <v/>
      </c>
    </row>
    <row r="743" spans="2:12" x14ac:dyDescent="0.25">
      <c r="B743" t="str">
        <f t="shared" ca="1" si="45"/>
        <v/>
      </c>
      <c r="C743" t="str">
        <f t="shared" ca="1" si="44"/>
        <v/>
      </c>
      <c r="D743" s="156" t="str">
        <f t="array" aca="1" ref="D743" ca="1">IFERROR(IF(B743&lt;&gt;"",IF(OR(EXACT(OFFSET(Metadata!$A$1,0,0,Metadata!Metadata_Table_Length,1),C743)),1,""),""),"")</f>
        <v/>
      </c>
      <c r="E743" s="163" t="str">
        <f t="array" aca="1" ref="E743" ca="1">IF(B743&lt;&gt;"",IF(D743=1,OFFSET(Metadata!$B$1,MIN(IF(OFFSET(Metadata!$A$1,0,0,Metadata!Metadata_Table_Length,1)=C743,ROW(OFFSET(Metadata!$A$1,0,0,Metadata!Metadata_Table_Length,1))-1,"")),0),OFFSET(Metadata!$B$1,MIN(IF(OFFSET(Metadata!$A$1,0,0,Metadata!Metadata_Table_Length,1)=SUBSTITUTE(C743,"rawdatafilename","originalfilename"),ROW(OFFSET(Metadata!$A$1,0,0,Metadata!Metadata_Table_Length,1))-1,"")),0)),"")</f>
        <v/>
      </c>
      <c r="F743" t="str">
        <f t="shared" ca="1" si="46"/>
        <v/>
      </c>
      <c r="G743" t="str">
        <f t="array" aca="1" ref="G743" ca="1">IF(B743&lt;&gt;"",OFFSET(Metadata!$B$1,MIN(IF(OFFSET(Metadata!$A$1,0,0,Metadata!Metadata_Table_Length,1)=SUBSTITUTE(C743,"rawdatafilename","partnumber"),ROW(OFFSET(Metadata!$A$1,0,0,Metadata!Metadata_Table_Length,1))-1,"")),0),"")</f>
        <v/>
      </c>
      <c r="H743" t="str">
        <f t="array" aca="1" ref="H743" ca="1">IF(B743&lt;&gt;"",OFFSET(Metadata!$B$1,MIN(IF(OFFSET(Metadata!$A$1,0,0,Metadata!Metadata_Table_Length,1)=SUBSTITUTE(C743,"rawdatafilename","original_count"),ROW(OFFSET(Metadata!$A$1,0,0,Metadata!Metadata_Table_Length,1))-1,"")),0),"")</f>
        <v/>
      </c>
      <c r="I743" t="str">
        <f t="array" aca="1" ref="I743" ca="1">IF(B743&lt;&gt;"",OFFSET(Metadata!$B$1,MIN(IF(OFFSET(Metadata!$A$1,0,0,Metadata!Metadata_Table_Length,1)=SUBSTITUTE(C743,"rawdatafilename","count"),ROW(OFFSET(Metadata!$A$1,0,0,Metadata!Metadata_Table_Length,1))-1,"")),0),"")</f>
        <v/>
      </c>
      <c r="J743" t="str">
        <f t="array" aca="1" ref="J743" ca="1">IF(AND(G743&lt;&gt;"",G743&lt;&gt;G742),MAX(IF(G$2:G$2001=G743,H$2:H$2001,"")),"")</f>
        <v/>
      </c>
      <c r="K743" t="str">
        <f t="array" aca="1" ref="K743" ca="1">IF(AND(G743&lt;&gt;"",G743&lt;&gt;G742),MAX(IF(G$2:G$2001=G743,I$2:I$2001,"")),"")</f>
        <v/>
      </c>
      <c r="L743" t="str">
        <f t="shared" ca="1" si="47"/>
        <v/>
      </c>
    </row>
    <row r="744" spans="2:12" x14ac:dyDescent="0.25">
      <c r="B744" t="str">
        <f t="shared" ca="1" si="45"/>
        <v/>
      </c>
      <c r="C744" t="str">
        <f t="shared" ca="1" si="44"/>
        <v/>
      </c>
      <c r="D744" s="156" t="str">
        <f t="array" aca="1" ref="D744" ca="1">IFERROR(IF(B744&lt;&gt;"",IF(OR(EXACT(OFFSET(Metadata!$A$1,0,0,Metadata!Metadata_Table_Length,1),C744)),1,""),""),"")</f>
        <v/>
      </c>
      <c r="E744" s="163" t="str">
        <f t="array" aca="1" ref="E744" ca="1">IF(B744&lt;&gt;"",IF(D744=1,OFFSET(Metadata!$B$1,MIN(IF(OFFSET(Metadata!$A$1,0,0,Metadata!Metadata_Table_Length,1)=C744,ROW(OFFSET(Metadata!$A$1,0,0,Metadata!Metadata_Table_Length,1))-1,"")),0),OFFSET(Metadata!$B$1,MIN(IF(OFFSET(Metadata!$A$1,0,0,Metadata!Metadata_Table_Length,1)=SUBSTITUTE(C744,"rawdatafilename","originalfilename"),ROW(OFFSET(Metadata!$A$1,0,0,Metadata!Metadata_Table_Length,1))-1,"")),0)),"")</f>
        <v/>
      </c>
      <c r="F744" t="str">
        <f t="shared" ca="1" si="46"/>
        <v/>
      </c>
      <c r="G744" t="str">
        <f t="array" aca="1" ref="G744" ca="1">IF(B744&lt;&gt;"",OFFSET(Metadata!$B$1,MIN(IF(OFFSET(Metadata!$A$1,0,0,Metadata!Metadata_Table_Length,1)=SUBSTITUTE(C744,"rawdatafilename","partnumber"),ROW(OFFSET(Metadata!$A$1,0,0,Metadata!Metadata_Table_Length,1))-1,"")),0),"")</f>
        <v/>
      </c>
      <c r="H744" t="str">
        <f t="array" aca="1" ref="H744" ca="1">IF(B744&lt;&gt;"",OFFSET(Metadata!$B$1,MIN(IF(OFFSET(Metadata!$A$1,0,0,Metadata!Metadata_Table_Length,1)=SUBSTITUTE(C744,"rawdatafilename","original_count"),ROW(OFFSET(Metadata!$A$1,0,0,Metadata!Metadata_Table_Length,1))-1,"")),0),"")</f>
        <v/>
      </c>
      <c r="I744" t="str">
        <f t="array" aca="1" ref="I744" ca="1">IF(B744&lt;&gt;"",OFFSET(Metadata!$B$1,MIN(IF(OFFSET(Metadata!$A$1,0,0,Metadata!Metadata_Table_Length,1)=SUBSTITUTE(C744,"rawdatafilename","count"),ROW(OFFSET(Metadata!$A$1,0,0,Metadata!Metadata_Table_Length,1))-1,"")),0),"")</f>
        <v/>
      </c>
      <c r="J744" t="str">
        <f t="array" aca="1" ref="J744" ca="1">IF(AND(G744&lt;&gt;"",G744&lt;&gt;G743),MAX(IF(G$2:G$2001=G744,H$2:H$2001,"")),"")</f>
        <v/>
      </c>
      <c r="K744" t="str">
        <f t="array" aca="1" ref="K744" ca="1">IF(AND(G744&lt;&gt;"",G744&lt;&gt;G743),MAX(IF(G$2:G$2001=G744,I$2:I$2001,"")),"")</f>
        <v/>
      </c>
      <c r="L744" t="str">
        <f t="shared" ca="1" si="47"/>
        <v/>
      </c>
    </row>
    <row r="745" spans="2:12" x14ac:dyDescent="0.25">
      <c r="B745" t="str">
        <f t="shared" ca="1" si="45"/>
        <v/>
      </c>
      <c r="C745" t="str">
        <f t="shared" ca="1" si="44"/>
        <v/>
      </c>
      <c r="D745" s="156" t="str">
        <f t="array" aca="1" ref="D745" ca="1">IFERROR(IF(B745&lt;&gt;"",IF(OR(EXACT(OFFSET(Metadata!$A$1,0,0,Metadata!Metadata_Table_Length,1),C745)),1,""),""),"")</f>
        <v/>
      </c>
      <c r="E745" s="163" t="str">
        <f t="array" aca="1" ref="E745" ca="1">IF(B745&lt;&gt;"",IF(D745=1,OFFSET(Metadata!$B$1,MIN(IF(OFFSET(Metadata!$A$1,0,0,Metadata!Metadata_Table_Length,1)=C745,ROW(OFFSET(Metadata!$A$1,0,0,Metadata!Metadata_Table_Length,1))-1,"")),0),OFFSET(Metadata!$B$1,MIN(IF(OFFSET(Metadata!$A$1,0,0,Metadata!Metadata_Table_Length,1)=SUBSTITUTE(C745,"rawdatafilename","originalfilename"),ROW(OFFSET(Metadata!$A$1,0,0,Metadata!Metadata_Table_Length,1))-1,"")),0)),"")</f>
        <v/>
      </c>
      <c r="F745" t="str">
        <f t="shared" ca="1" si="46"/>
        <v/>
      </c>
      <c r="G745" t="str">
        <f t="array" aca="1" ref="G745" ca="1">IF(B745&lt;&gt;"",OFFSET(Metadata!$B$1,MIN(IF(OFFSET(Metadata!$A$1,0,0,Metadata!Metadata_Table_Length,1)=SUBSTITUTE(C745,"rawdatafilename","partnumber"),ROW(OFFSET(Metadata!$A$1,0,0,Metadata!Metadata_Table_Length,1))-1,"")),0),"")</f>
        <v/>
      </c>
      <c r="H745" t="str">
        <f t="array" aca="1" ref="H745" ca="1">IF(B745&lt;&gt;"",OFFSET(Metadata!$B$1,MIN(IF(OFFSET(Metadata!$A$1,0,0,Metadata!Metadata_Table_Length,1)=SUBSTITUTE(C745,"rawdatafilename","original_count"),ROW(OFFSET(Metadata!$A$1,0,0,Metadata!Metadata_Table_Length,1))-1,"")),0),"")</f>
        <v/>
      </c>
      <c r="I745" t="str">
        <f t="array" aca="1" ref="I745" ca="1">IF(B745&lt;&gt;"",OFFSET(Metadata!$B$1,MIN(IF(OFFSET(Metadata!$A$1,0,0,Metadata!Metadata_Table_Length,1)=SUBSTITUTE(C745,"rawdatafilename","count"),ROW(OFFSET(Metadata!$A$1,0,0,Metadata!Metadata_Table_Length,1))-1,"")),0),"")</f>
        <v/>
      </c>
      <c r="J745" t="str">
        <f t="array" aca="1" ref="J745" ca="1">IF(AND(G745&lt;&gt;"",G745&lt;&gt;G744),MAX(IF(G$2:G$2001=G745,H$2:H$2001,"")),"")</f>
        <v/>
      </c>
      <c r="K745" t="str">
        <f t="array" aca="1" ref="K745" ca="1">IF(AND(G745&lt;&gt;"",G745&lt;&gt;G744),MAX(IF(G$2:G$2001=G745,I$2:I$2001,"")),"")</f>
        <v/>
      </c>
      <c r="L745" t="str">
        <f t="shared" ca="1" si="47"/>
        <v/>
      </c>
    </row>
    <row r="746" spans="2:12" x14ac:dyDescent="0.25">
      <c r="B746" t="str">
        <f t="shared" ca="1" si="45"/>
        <v/>
      </c>
      <c r="C746" t="str">
        <f t="shared" ca="1" si="44"/>
        <v/>
      </c>
      <c r="D746" s="156" t="str">
        <f t="array" aca="1" ref="D746" ca="1">IFERROR(IF(B746&lt;&gt;"",IF(OR(EXACT(OFFSET(Metadata!$A$1,0,0,Metadata!Metadata_Table_Length,1),C746)),1,""),""),"")</f>
        <v/>
      </c>
      <c r="E746" s="163" t="str">
        <f t="array" aca="1" ref="E746" ca="1">IF(B746&lt;&gt;"",IF(D746=1,OFFSET(Metadata!$B$1,MIN(IF(OFFSET(Metadata!$A$1,0,0,Metadata!Metadata_Table_Length,1)=C746,ROW(OFFSET(Metadata!$A$1,0,0,Metadata!Metadata_Table_Length,1))-1,"")),0),OFFSET(Metadata!$B$1,MIN(IF(OFFSET(Metadata!$A$1,0,0,Metadata!Metadata_Table_Length,1)=SUBSTITUTE(C746,"rawdatafilename","originalfilename"),ROW(OFFSET(Metadata!$A$1,0,0,Metadata!Metadata_Table_Length,1))-1,"")),0)),"")</f>
        <v/>
      </c>
      <c r="F746" t="str">
        <f t="shared" ca="1" si="46"/>
        <v/>
      </c>
      <c r="G746" t="str">
        <f t="array" aca="1" ref="G746" ca="1">IF(B746&lt;&gt;"",OFFSET(Metadata!$B$1,MIN(IF(OFFSET(Metadata!$A$1,0,0,Metadata!Metadata_Table_Length,1)=SUBSTITUTE(C746,"rawdatafilename","partnumber"),ROW(OFFSET(Metadata!$A$1,0,0,Metadata!Metadata_Table_Length,1))-1,"")),0),"")</f>
        <v/>
      </c>
      <c r="H746" t="str">
        <f t="array" aca="1" ref="H746" ca="1">IF(B746&lt;&gt;"",OFFSET(Metadata!$B$1,MIN(IF(OFFSET(Metadata!$A$1,0,0,Metadata!Metadata_Table_Length,1)=SUBSTITUTE(C746,"rawdatafilename","original_count"),ROW(OFFSET(Metadata!$A$1,0,0,Metadata!Metadata_Table_Length,1))-1,"")),0),"")</f>
        <v/>
      </c>
      <c r="I746" t="str">
        <f t="array" aca="1" ref="I746" ca="1">IF(B746&lt;&gt;"",OFFSET(Metadata!$B$1,MIN(IF(OFFSET(Metadata!$A$1,0,0,Metadata!Metadata_Table_Length,1)=SUBSTITUTE(C746,"rawdatafilename","count"),ROW(OFFSET(Metadata!$A$1,0,0,Metadata!Metadata_Table_Length,1))-1,"")),0),"")</f>
        <v/>
      </c>
      <c r="J746" t="str">
        <f t="array" aca="1" ref="J746" ca="1">IF(AND(G746&lt;&gt;"",G746&lt;&gt;G745),MAX(IF(G$2:G$2001=G746,H$2:H$2001,"")),"")</f>
        <v/>
      </c>
      <c r="K746" t="str">
        <f t="array" aca="1" ref="K746" ca="1">IF(AND(G746&lt;&gt;"",G746&lt;&gt;G745),MAX(IF(G$2:G$2001=G746,I$2:I$2001,"")),"")</f>
        <v/>
      </c>
      <c r="L746" t="str">
        <f t="shared" ca="1" si="47"/>
        <v/>
      </c>
    </row>
    <row r="747" spans="2:12" x14ac:dyDescent="0.25">
      <c r="B747" t="str">
        <f t="shared" ca="1" si="45"/>
        <v/>
      </c>
      <c r="C747" t="str">
        <f t="shared" ca="1" si="44"/>
        <v/>
      </c>
      <c r="D747" s="156" t="str">
        <f t="array" aca="1" ref="D747" ca="1">IFERROR(IF(B747&lt;&gt;"",IF(OR(EXACT(OFFSET(Metadata!$A$1,0,0,Metadata!Metadata_Table_Length,1),C747)),1,""),""),"")</f>
        <v/>
      </c>
      <c r="E747" s="163" t="str">
        <f t="array" aca="1" ref="E747" ca="1">IF(B747&lt;&gt;"",IF(D747=1,OFFSET(Metadata!$B$1,MIN(IF(OFFSET(Metadata!$A$1,0,0,Metadata!Metadata_Table_Length,1)=C747,ROW(OFFSET(Metadata!$A$1,0,0,Metadata!Metadata_Table_Length,1))-1,"")),0),OFFSET(Metadata!$B$1,MIN(IF(OFFSET(Metadata!$A$1,0,0,Metadata!Metadata_Table_Length,1)=SUBSTITUTE(C747,"rawdatafilename","originalfilename"),ROW(OFFSET(Metadata!$A$1,0,0,Metadata!Metadata_Table_Length,1))-1,"")),0)),"")</f>
        <v/>
      </c>
      <c r="F747" t="str">
        <f t="shared" ca="1" si="46"/>
        <v/>
      </c>
      <c r="G747" t="str">
        <f t="array" aca="1" ref="G747" ca="1">IF(B747&lt;&gt;"",OFFSET(Metadata!$B$1,MIN(IF(OFFSET(Metadata!$A$1,0,0,Metadata!Metadata_Table_Length,1)=SUBSTITUTE(C747,"rawdatafilename","partnumber"),ROW(OFFSET(Metadata!$A$1,0,0,Metadata!Metadata_Table_Length,1))-1,"")),0),"")</f>
        <v/>
      </c>
      <c r="H747" t="str">
        <f t="array" aca="1" ref="H747" ca="1">IF(B747&lt;&gt;"",OFFSET(Metadata!$B$1,MIN(IF(OFFSET(Metadata!$A$1,0,0,Metadata!Metadata_Table_Length,1)=SUBSTITUTE(C747,"rawdatafilename","original_count"),ROW(OFFSET(Metadata!$A$1,0,0,Metadata!Metadata_Table_Length,1))-1,"")),0),"")</f>
        <v/>
      </c>
      <c r="I747" t="str">
        <f t="array" aca="1" ref="I747" ca="1">IF(B747&lt;&gt;"",OFFSET(Metadata!$B$1,MIN(IF(OFFSET(Metadata!$A$1,0,0,Metadata!Metadata_Table_Length,1)=SUBSTITUTE(C747,"rawdatafilename","count"),ROW(OFFSET(Metadata!$A$1,0,0,Metadata!Metadata_Table_Length,1))-1,"")),0),"")</f>
        <v/>
      </c>
      <c r="J747" t="str">
        <f t="array" aca="1" ref="J747" ca="1">IF(AND(G747&lt;&gt;"",G747&lt;&gt;G746),MAX(IF(G$2:G$2001=G747,H$2:H$2001,"")),"")</f>
        <v/>
      </c>
      <c r="K747" t="str">
        <f t="array" aca="1" ref="K747" ca="1">IF(AND(G747&lt;&gt;"",G747&lt;&gt;G746),MAX(IF(G$2:G$2001=G747,I$2:I$2001,"")),"")</f>
        <v/>
      </c>
      <c r="L747" t="str">
        <f t="shared" ca="1" si="47"/>
        <v/>
      </c>
    </row>
    <row r="748" spans="2:12" x14ac:dyDescent="0.25">
      <c r="B748" t="str">
        <f t="shared" ca="1" si="45"/>
        <v/>
      </c>
      <c r="C748" t="str">
        <f t="shared" ca="1" si="44"/>
        <v/>
      </c>
      <c r="D748" s="156" t="str">
        <f t="array" aca="1" ref="D748" ca="1">IFERROR(IF(B748&lt;&gt;"",IF(OR(EXACT(OFFSET(Metadata!$A$1,0,0,Metadata!Metadata_Table_Length,1),C748)),1,""),""),"")</f>
        <v/>
      </c>
      <c r="E748" s="163" t="str">
        <f t="array" aca="1" ref="E748" ca="1">IF(B748&lt;&gt;"",IF(D748=1,OFFSET(Metadata!$B$1,MIN(IF(OFFSET(Metadata!$A$1,0,0,Metadata!Metadata_Table_Length,1)=C748,ROW(OFFSET(Metadata!$A$1,0,0,Metadata!Metadata_Table_Length,1))-1,"")),0),OFFSET(Metadata!$B$1,MIN(IF(OFFSET(Metadata!$A$1,0,0,Metadata!Metadata_Table_Length,1)=SUBSTITUTE(C748,"rawdatafilename","originalfilename"),ROW(OFFSET(Metadata!$A$1,0,0,Metadata!Metadata_Table_Length,1))-1,"")),0)),"")</f>
        <v/>
      </c>
      <c r="F748" t="str">
        <f t="shared" ca="1" si="46"/>
        <v/>
      </c>
      <c r="G748" t="str">
        <f t="array" aca="1" ref="G748" ca="1">IF(B748&lt;&gt;"",OFFSET(Metadata!$B$1,MIN(IF(OFFSET(Metadata!$A$1,0,0,Metadata!Metadata_Table_Length,1)=SUBSTITUTE(C748,"rawdatafilename","partnumber"),ROW(OFFSET(Metadata!$A$1,0,0,Metadata!Metadata_Table_Length,1))-1,"")),0),"")</f>
        <v/>
      </c>
      <c r="H748" t="str">
        <f t="array" aca="1" ref="H748" ca="1">IF(B748&lt;&gt;"",OFFSET(Metadata!$B$1,MIN(IF(OFFSET(Metadata!$A$1,0,0,Metadata!Metadata_Table_Length,1)=SUBSTITUTE(C748,"rawdatafilename","original_count"),ROW(OFFSET(Metadata!$A$1,0,0,Metadata!Metadata_Table_Length,1))-1,"")),0),"")</f>
        <v/>
      </c>
      <c r="I748" t="str">
        <f t="array" aca="1" ref="I748" ca="1">IF(B748&lt;&gt;"",OFFSET(Metadata!$B$1,MIN(IF(OFFSET(Metadata!$A$1,0,0,Metadata!Metadata_Table_Length,1)=SUBSTITUTE(C748,"rawdatafilename","count"),ROW(OFFSET(Metadata!$A$1,0,0,Metadata!Metadata_Table_Length,1))-1,"")),0),"")</f>
        <v/>
      </c>
      <c r="J748" t="str">
        <f t="array" aca="1" ref="J748" ca="1">IF(AND(G748&lt;&gt;"",G748&lt;&gt;G747),MAX(IF(G$2:G$2001=G748,H$2:H$2001,"")),"")</f>
        <v/>
      </c>
      <c r="K748" t="str">
        <f t="array" aca="1" ref="K748" ca="1">IF(AND(G748&lt;&gt;"",G748&lt;&gt;G747),MAX(IF(G$2:G$2001=G748,I$2:I$2001,"")),"")</f>
        <v/>
      </c>
      <c r="L748" t="str">
        <f t="shared" ca="1" si="47"/>
        <v/>
      </c>
    </row>
    <row r="749" spans="2:12" x14ac:dyDescent="0.25">
      <c r="B749" t="str">
        <f t="shared" ca="1" si="45"/>
        <v/>
      </c>
      <c r="C749" t="str">
        <f t="shared" ca="1" si="44"/>
        <v/>
      </c>
      <c r="D749" s="156" t="str">
        <f t="array" aca="1" ref="D749" ca="1">IFERROR(IF(B749&lt;&gt;"",IF(OR(EXACT(OFFSET(Metadata!$A$1,0,0,Metadata!Metadata_Table_Length,1),C749)),1,""),""),"")</f>
        <v/>
      </c>
      <c r="E749" s="163" t="str">
        <f t="array" aca="1" ref="E749" ca="1">IF(B749&lt;&gt;"",IF(D749=1,OFFSET(Metadata!$B$1,MIN(IF(OFFSET(Metadata!$A$1,0,0,Metadata!Metadata_Table_Length,1)=C749,ROW(OFFSET(Metadata!$A$1,0,0,Metadata!Metadata_Table_Length,1))-1,"")),0),OFFSET(Metadata!$B$1,MIN(IF(OFFSET(Metadata!$A$1,0,0,Metadata!Metadata_Table_Length,1)=SUBSTITUTE(C749,"rawdatafilename","originalfilename"),ROW(OFFSET(Metadata!$A$1,0,0,Metadata!Metadata_Table_Length,1))-1,"")),0)),"")</f>
        <v/>
      </c>
      <c r="F749" t="str">
        <f t="shared" ca="1" si="46"/>
        <v/>
      </c>
      <c r="G749" t="str">
        <f t="array" aca="1" ref="G749" ca="1">IF(B749&lt;&gt;"",OFFSET(Metadata!$B$1,MIN(IF(OFFSET(Metadata!$A$1,0,0,Metadata!Metadata_Table_Length,1)=SUBSTITUTE(C749,"rawdatafilename","partnumber"),ROW(OFFSET(Metadata!$A$1,0,0,Metadata!Metadata_Table_Length,1))-1,"")),0),"")</f>
        <v/>
      </c>
      <c r="H749" t="str">
        <f t="array" aca="1" ref="H749" ca="1">IF(B749&lt;&gt;"",OFFSET(Metadata!$B$1,MIN(IF(OFFSET(Metadata!$A$1,0,0,Metadata!Metadata_Table_Length,1)=SUBSTITUTE(C749,"rawdatafilename","original_count"),ROW(OFFSET(Metadata!$A$1,0,0,Metadata!Metadata_Table_Length,1))-1,"")),0),"")</f>
        <v/>
      </c>
      <c r="I749" t="str">
        <f t="array" aca="1" ref="I749" ca="1">IF(B749&lt;&gt;"",OFFSET(Metadata!$B$1,MIN(IF(OFFSET(Metadata!$A$1,0,0,Metadata!Metadata_Table_Length,1)=SUBSTITUTE(C749,"rawdatafilename","count"),ROW(OFFSET(Metadata!$A$1,0,0,Metadata!Metadata_Table_Length,1))-1,"")),0),"")</f>
        <v/>
      </c>
      <c r="J749" t="str">
        <f t="array" aca="1" ref="J749" ca="1">IF(AND(G749&lt;&gt;"",G749&lt;&gt;G748),MAX(IF(G$2:G$2001=G749,H$2:H$2001,"")),"")</f>
        <v/>
      </c>
      <c r="K749" t="str">
        <f t="array" aca="1" ref="K749" ca="1">IF(AND(G749&lt;&gt;"",G749&lt;&gt;G748),MAX(IF(G$2:G$2001=G749,I$2:I$2001,"")),"")</f>
        <v/>
      </c>
      <c r="L749" t="str">
        <f t="shared" ca="1" si="47"/>
        <v/>
      </c>
    </row>
    <row r="750" spans="2:12" x14ac:dyDescent="0.25">
      <c r="B750" t="str">
        <f t="shared" ca="1" si="45"/>
        <v/>
      </c>
      <c r="C750" t="str">
        <f t="shared" ca="1" si="44"/>
        <v/>
      </c>
      <c r="D750" s="156" t="str">
        <f t="array" aca="1" ref="D750" ca="1">IFERROR(IF(B750&lt;&gt;"",IF(OR(EXACT(OFFSET(Metadata!$A$1,0,0,Metadata!Metadata_Table_Length,1),C750)),1,""),""),"")</f>
        <v/>
      </c>
      <c r="E750" s="163" t="str">
        <f t="array" aca="1" ref="E750" ca="1">IF(B750&lt;&gt;"",IF(D750=1,OFFSET(Metadata!$B$1,MIN(IF(OFFSET(Metadata!$A$1,0,0,Metadata!Metadata_Table_Length,1)=C750,ROW(OFFSET(Metadata!$A$1,0,0,Metadata!Metadata_Table_Length,1))-1,"")),0),OFFSET(Metadata!$B$1,MIN(IF(OFFSET(Metadata!$A$1,0,0,Metadata!Metadata_Table_Length,1)=SUBSTITUTE(C750,"rawdatafilename","originalfilename"),ROW(OFFSET(Metadata!$A$1,0,0,Metadata!Metadata_Table_Length,1))-1,"")),0)),"")</f>
        <v/>
      </c>
      <c r="F750" t="str">
        <f t="shared" ca="1" si="46"/>
        <v/>
      </c>
      <c r="G750" t="str">
        <f t="array" aca="1" ref="G750" ca="1">IF(B750&lt;&gt;"",OFFSET(Metadata!$B$1,MIN(IF(OFFSET(Metadata!$A$1,0,0,Metadata!Metadata_Table_Length,1)=SUBSTITUTE(C750,"rawdatafilename","partnumber"),ROW(OFFSET(Metadata!$A$1,0,0,Metadata!Metadata_Table_Length,1))-1,"")),0),"")</f>
        <v/>
      </c>
      <c r="H750" t="str">
        <f t="array" aca="1" ref="H750" ca="1">IF(B750&lt;&gt;"",OFFSET(Metadata!$B$1,MIN(IF(OFFSET(Metadata!$A$1,0,0,Metadata!Metadata_Table_Length,1)=SUBSTITUTE(C750,"rawdatafilename","original_count"),ROW(OFFSET(Metadata!$A$1,0,0,Metadata!Metadata_Table_Length,1))-1,"")),0),"")</f>
        <v/>
      </c>
      <c r="I750" t="str">
        <f t="array" aca="1" ref="I750" ca="1">IF(B750&lt;&gt;"",OFFSET(Metadata!$B$1,MIN(IF(OFFSET(Metadata!$A$1,0,0,Metadata!Metadata_Table_Length,1)=SUBSTITUTE(C750,"rawdatafilename","count"),ROW(OFFSET(Metadata!$A$1,0,0,Metadata!Metadata_Table_Length,1))-1,"")),0),"")</f>
        <v/>
      </c>
      <c r="J750" t="str">
        <f t="array" aca="1" ref="J750" ca="1">IF(AND(G750&lt;&gt;"",G750&lt;&gt;G749),MAX(IF(G$2:G$2001=G750,H$2:H$2001,"")),"")</f>
        <v/>
      </c>
      <c r="K750" t="str">
        <f t="array" aca="1" ref="K750" ca="1">IF(AND(G750&lt;&gt;"",G750&lt;&gt;G749),MAX(IF(G$2:G$2001=G750,I$2:I$2001,"")),"")</f>
        <v/>
      </c>
      <c r="L750" t="str">
        <f t="shared" ca="1" si="47"/>
        <v/>
      </c>
    </row>
    <row r="751" spans="2:12" x14ac:dyDescent="0.25">
      <c r="B751" t="str">
        <f t="shared" ca="1" si="45"/>
        <v/>
      </c>
      <c r="C751" t="str">
        <f t="shared" ca="1" si="44"/>
        <v/>
      </c>
      <c r="D751" s="156" t="str">
        <f t="array" aca="1" ref="D751" ca="1">IFERROR(IF(B751&lt;&gt;"",IF(OR(EXACT(OFFSET(Metadata!$A$1,0,0,Metadata!Metadata_Table_Length,1),C751)),1,""),""),"")</f>
        <v/>
      </c>
      <c r="E751" s="163" t="str">
        <f t="array" aca="1" ref="E751" ca="1">IF(B751&lt;&gt;"",IF(D751=1,OFFSET(Metadata!$B$1,MIN(IF(OFFSET(Metadata!$A$1,0,0,Metadata!Metadata_Table_Length,1)=C751,ROW(OFFSET(Metadata!$A$1,0,0,Metadata!Metadata_Table_Length,1))-1,"")),0),OFFSET(Metadata!$B$1,MIN(IF(OFFSET(Metadata!$A$1,0,0,Metadata!Metadata_Table_Length,1)=SUBSTITUTE(C751,"rawdatafilename","originalfilename"),ROW(OFFSET(Metadata!$A$1,0,0,Metadata!Metadata_Table_Length,1))-1,"")),0)),"")</f>
        <v/>
      </c>
      <c r="F751" t="str">
        <f t="shared" ca="1" si="46"/>
        <v/>
      </c>
      <c r="G751" t="str">
        <f t="array" aca="1" ref="G751" ca="1">IF(B751&lt;&gt;"",OFFSET(Metadata!$B$1,MIN(IF(OFFSET(Metadata!$A$1,0,0,Metadata!Metadata_Table_Length,1)=SUBSTITUTE(C751,"rawdatafilename","partnumber"),ROW(OFFSET(Metadata!$A$1,0,0,Metadata!Metadata_Table_Length,1))-1,"")),0),"")</f>
        <v/>
      </c>
      <c r="H751" t="str">
        <f t="array" aca="1" ref="H751" ca="1">IF(B751&lt;&gt;"",OFFSET(Metadata!$B$1,MIN(IF(OFFSET(Metadata!$A$1,0,0,Metadata!Metadata_Table_Length,1)=SUBSTITUTE(C751,"rawdatafilename","original_count"),ROW(OFFSET(Metadata!$A$1,0,0,Metadata!Metadata_Table_Length,1))-1,"")),0),"")</f>
        <v/>
      </c>
      <c r="I751" t="str">
        <f t="array" aca="1" ref="I751" ca="1">IF(B751&lt;&gt;"",OFFSET(Metadata!$B$1,MIN(IF(OFFSET(Metadata!$A$1,0,0,Metadata!Metadata_Table_Length,1)=SUBSTITUTE(C751,"rawdatafilename","count"),ROW(OFFSET(Metadata!$A$1,0,0,Metadata!Metadata_Table_Length,1))-1,"")),0),"")</f>
        <v/>
      </c>
      <c r="J751" t="str">
        <f t="array" aca="1" ref="J751" ca="1">IF(AND(G751&lt;&gt;"",G751&lt;&gt;G750),MAX(IF(G$2:G$2001=G751,H$2:H$2001,"")),"")</f>
        <v/>
      </c>
      <c r="K751" t="str">
        <f t="array" aca="1" ref="K751" ca="1">IF(AND(G751&lt;&gt;"",G751&lt;&gt;G750),MAX(IF(G$2:G$2001=G751,I$2:I$2001,"")),"")</f>
        <v/>
      </c>
      <c r="L751" t="str">
        <f t="shared" ca="1" si="47"/>
        <v/>
      </c>
    </row>
    <row r="752" spans="2:12" x14ac:dyDescent="0.25">
      <c r="B752" t="str">
        <f t="shared" ca="1" si="45"/>
        <v/>
      </c>
      <c r="C752" t="str">
        <f t="shared" ca="1" si="44"/>
        <v/>
      </c>
      <c r="D752" s="156" t="str">
        <f t="array" aca="1" ref="D752" ca="1">IFERROR(IF(B752&lt;&gt;"",IF(OR(EXACT(OFFSET(Metadata!$A$1,0,0,Metadata!Metadata_Table_Length,1),C752)),1,""),""),"")</f>
        <v/>
      </c>
      <c r="E752" s="163" t="str">
        <f t="array" aca="1" ref="E752" ca="1">IF(B752&lt;&gt;"",IF(D752=1,OFFSET(Metadata!$B$1,MIN(IF(OFFSET(Metadata!$A$1,0,0,Metadata!Metadata_Table_Length,1)=C752,ROW(OFFSET(Metadata!$A$1,0,0,Metadata!Metadata_Table_Length,1))-1,"")),0),OFFSET(Metadata!$B$1,MIN(IF(OFFSET(Metadata!$A$1,0,0,Metadata!Metadata_Table_Length,1)=SUBSTITUTE(C752,"rawdatafilename","originalfilename"),ROW(OFFSET(Metadata!$A$1,0,0,Metadata!Metadata_Table_Length,1))-1,"")),0)),"")</f>
        <v/>
      </c>
      <c r="F752" t="str">
        <f t="shared" ca="1" si="46"/>
        <v/>
      </c>
      <c r="G752" t="str">
        <f t="array" aca="1" ref="G752" ca="1">IF(B752&lt;&gt;"",OFFSET(Metadata!$B$1,MIN(IF(OFFSET(Metadata!$A$1,0,0,Metadata!Metadata_Table_Length,1)=SUBSTITUTE(C752,"rawdatafilename","partnumber"),ROW(OFFSET(Metadata!$A$1,0,0,Metadata!Metadata_Table_Length,1))-1,"")),0),"")</f>
        <v/>
      </c>
      <c r="H752" t="str">
        <f t="array" aca="1" ref="H752" ca="1">IF(B752&lt;&gt;"",OFFSET(Metadata!$B$1,MIN(IF(OFFSET(Metadata!$A$1,0,0,Metadata!Metadata_Table_Length,1)=SUBSTITUTE(C752,"rawdatafilename","original_count"),ROW(OFFSET(Metadata!$A$1,0,0,Metadata!Metadata_Table_Length,1))-1,"")),0),"")</f>
        <v/>
      </c>
      <c r="I752" t="str">
        <f t="array" aca="1" ref="I752" ca="1">IF(B752&lt;&gt;"",OFFSET(Metadata!$B$1,MIN(IF(OFFSET(Metadata!$A$1,0,0,Metadata!Metadata_Table_Length,1)=SUBSTITUTE(C752,"rawdatafilename","count"),ROW(OFFSET(Metadata!$A$1,0,0,Metadata!Metadata_Table_Length,1))-1,"")),0),"")</f>
        <v/>
      </c>
      <c r="J752" t="str">
        <f t="array" aca="1" ref="J752" ca="1">IF(AND(G752&lt;&gt;"",G752&lt;&gt;G751),MAX(IF(G$2:G$2001=G752,H$2:H$2001,"")),"")</f>
        <v/>
      </c>
      <c r="K752" t="str">
        <f t="array" aca="1" ref="K752" ca="1">IF(AND(G752&lt;&gt;"",G752&lt;&gt;G751),MAX(IF(G$2:G$2001=G752,I$2:I$2001,"")),"")</f>
        <v/>
      </c>
      <c r="L752" t="str">
        <f t="shared" ca="1" si="47"/>
        <v/>
      </c>
    </row>
    <row r="753" spans="2:12" x14ac:dyDescent="0.25">
      <c r="B753" t="str">
        <f t="shared" ca="1" si="45"/>
        <v/>
      </c>
      <c r="C753" t="str">
        <f t="shared" ca="1" si="44"/>
        <v/>
      </c>
      <c r="D753" s="156" t="str">
        <f t="array" aca="1" ref="D753" ca="1">IFERROR(IF(B753&lt;&gt;"",IF(OR(EXACT(OFFSET(Metadata!$A$1,0,0,Metadata!Metadata_Table_Length,1),C753)),1,""),""),"")</f>
        <v/>
      </c>
      <c r="E753" s="163" t="str">
        <f t="array" aca="1" ref="E753" ca="1">IF(B753&lt;&gt;"",IF(D753=1,OFFSET(Metadata!$B$1,MIN(IF(OFFSET(Metadata!$A$1,0,0,Metadata!Metadata_Table_Length,1)=C753,ROW(OFFSET(Metadata!$A$1,0,0,Metadata!Metadata_Table_Length,1))-1,"")),0),OFFSET(Metadata!$B$1,MIN(IF(OFFSET(Metadata!$A$1,0,0,Metadata!Metadata_Table_Length,1)=SUBSTITUTE(C753,"rawdatafilename","originalfilename"),ROW(OFFSET(Metadata!$A$1,0,0,Metadata!Metadata_Table_Length,1))-1,"")),0)),"")</f>
        <v/>
      </c>
      <c r="F753" t="str">
        <f t="shared" ca="1" si="46"/>
        <v/>
      </c>
      <c r="G753" t="str">
        <f t="array" aca="1" ref="G753" ca="1">IF(B753&lt;&gt;"",OFFSET(Metadata!$B$1,MIN(IF(OFFSET(Metadata!$A$1,0,0,Metadata!Metadata_Table_Length,1)=SUBSTITUTE(C753,"rawdatafilename","partnumber"),ROW(OFFSET(Metadata!$A$1,0,0,Metadata!Metadata_Table_Length,1))-1,"")),0),"")</f>
        <v/>
      </c>
      <c r="H753" t="str">
        <f t="array" aca="1" ref="H753" ca="1">IF(B753&lt;&gt;"",OFFSET(Metadata!$B$1,MIN(IF(OFFSET(Metadata!$A$1,0,0,Metadata!Metadata_Table_Length,1)=SUBSTITUTE(C753,"rawdatafilename","original_count"),ROW(OFFSET(Metadata!$A$1,0,0,Metadata!Metadata_Table_Length,1))-1,"")),0),"")</f>
        <v/>
      </c>
      <c r="I753" t="str">
        <f t="array" aca="1" ref="I753" ca="1">IF(B753&lt;&gt;"",OFFSET(Metadata!$B$1,MIN(IF(OFFSET(Metadata!$A$1,0,0,Metadata!Metadata_Table_Length,1)=SUBSTITUTE(C753,"rawdatafilename","count"),ROW(OFFSET(Metadata!$A$1,0,0,Metadata!Metadata_Table_Length,1))-1,"")),0),"")</f>
        <v/>
      </c>
      <c r="J753" t="str">
        <f t="array" aca="1" ref="J753" ca="1">IF(AND(G753&lt;&gt;"",G753&lt;&gt;G752),MAX(IF(G$2:G$2001=G753,H$2:H$2001,"")),"")</f>
        <v/>
      </c>
      <c r="K753" t="str">
        <f t="array" aca="1" ref="K753" ca="1">IF(AND(G753&lt;&gt;"",G753&lt;&gt;G752),MAX(IF(G$2:G$2001=G753,I$2:I$2001,"")),"")</f>
        <v/>
      </c>
      <c r="L753" t="str">
        <f t="shared" ca="1" si="47"/>
        <v/>
      </c>
    </row>
    <row r="754" spans="2:12" x14ac:dyDescent="0.25">
      <c r="B754" t="str">
        <f t="shared" ca="1" si="45"/>
        <v/>
      </c>
      <c r="C754" t="str">
        <f t="shared" ca="1" si="44"/>
        <v/>
      </c>
      <c r="D754" s="156" t="str">
        <f t="array" aca="1" ref="D754" ca="1">IFERROR(IF(B754&lt;&gt;"",IF(OR(EXACT(OFFSET(Metadata!$A$1,0,0,Metadata!Metadata_Table_Length,1),C754)),1,""),""),"")</f>
        <v/>
      </c>
      <c r="E754" s="163" t="str">
        <f t="array" aca="1" ref="E754" ca="1">IF(B754&lt;&gt;"",IF(D754=1,OFFSET(Metadata!$B$1,MIN(IF(OFFSET(Metadata!$A$1,0,0,Metadata!Metadata_Table_Length,1)=C754,ROW(OFFSET(Metadata!$A$1,0,0,Metadata!Metadata_Table_Length,1))-1,"")),0),OFFSET(Metadata!$B$1,MIN(IF(OFFSET(Metadata!$A$1,0,0,Metadata!Metadata_Table_Length,1)=SUBSTITUTE(C754,"rawdatafilename","originalfilename"),ROW(OFFSET(Metadata!$A$1,0,0,Metadata!Metadata_Table_Length,1))-1,"")),0)),"")</f>
        <v/>
      </c>
      <c r="F754" t="str">
        <f t="shared" ca="1" si="46"/>
        <v/>
      </c>
      <c r="G754" t="str">
        <f t="array" aca="1" ref="G754" ca="1">IF(B754&lt;&gt;"",OFFSET(Metadata!$B$1,MIN(IF(OFFSET(Metadata!$A$1,0,0,Metadata!Metadata_Table_Length,1)=SUBSTITUTE(C754,"rawdatafilename","partnumber"),ROW(OFFSET(Metadata!$A$1,0,0,Metadata!Metadata_Table_Length,1))-1,"")),0),"")</f>
        <v/>
      </c>
      <c r="H754" t="str">
        <f t="array" aca="1" ref="H754" ca="1">IF(B754&lt;&gt;"",OFFSET(Metadata!$B$1,MIN(IF(OFFSET(Metadata!$A$1,0,0,Metadata!Metadata_Table_Length,1)=SUBSTITUTE(C754,"rawdatafilename","original_count"),ROW(OFFSET(Metadata!$A$1,0,0,Metadata!Metadata_Table_Length,1))-1,"")),0),"")</f>
        <v/>
      </c>
      <c r="I754" t="str">
        <f t="array" aca="1" ref="I754" ca="1">IF(B754&lt;&gt;"",OFFSET(Metadata!$B$1,MIN(IF(OFFSET(Metadata!$A$1,0,0,Metadata!Metadata_Table_Length,1)=SUBSTITUTE(C754,"rawdatafilename","count"),ROW(OFFSET(Metadata!$A$1,0,0,Metadata!Metadata_Table_Length,1))-1,"")),0),"")</f>
        <v/>
      </c>
      <c r="J754" t="str">
        <f t="array" aca="1" ref="J754" ca="1">IF(AND(G754&lt;&gt;"",G754&lt;&gt;G753),MAX(IF(G$2:G$2001=G754,H$2:H$2001,"")),"")</f>
        <v/>
      </c>
      <c r="K754" t="str">
        <f t="array" aca="1" ref="K754" ca="1">IF(AND(G754&lt;&gt;"",G754&lt;&gt;G753),MAX(IF(G$2:G$2001=G754,I$2:I$2001,"")),"")</f>
        <v/>
      </c>
      <c r="L754" t="str">
        <f t="shared" ca="1" si="47"/>
        <v/>
      </c>
    </row>
    <row r="755" spans="2:12" x14ac:dyDescent="0.25">
      <c r="B755" t="str">
        <f t="shared" ca="1" si="45"/>
        <v/>
      </c>
      <c r="C755" t="str">
        <f t="shared" ca="1" si="44"/>
        <v/>
      </c>
      <c r="D755" s="156" t="str">
        <f t="array" aca="1" ref="D755" ca="1">IFERROR(IF(B755&lt;&gt;"",IF(OR(EXACT(OFFSET(Metadata!$A$1,0,0,Metadata!Metadata_Table_Length,1),C755)),1,""),""),"")</f>
        <v/>
      </c>
      <c r="E755" s="163" t="str">
        <f t="array" aca="1" ref="E755" ca="1">IF(B755&lt;&gt;"",IF(D755=1,OFFSET(Metadata!$B$1,MIN(IF(OFFSET(Metadata!$A$1,0,0,Metadata!Metadata_Table_Length,1)=C755,ROW(OFFSET(Metadata!$A$1,0,0,Metadata!Metadata_Table_Length,1))-1,"")),0),OFFSET(Metadata!$B$1,MIN(IF(OFFSET(Metadata!$A$1,0,0,Metadata!Metadata_Table_Length,1)=SUBSTITUTE(C755,"rawdatafilename","originalfilename"),ROW(OFFSET(Metadata!$A$1,0,0,Metadata!Metadata_Table_Length,1))-1,"")),0)),"")</f>
        <v/>
      </c>
      <c r="F755" t="str">
        <f t="shared" ca="1" si="46"/>
        <v/>
      </c>
      <c r="G755" t="str">
        <f t="array" aca="1" ref="G755" ca="1">IF(B755&lt;&gt;"",OFFSET(Metadata!$B$1,MIN(IF(OFFSET(Metadata!$A$1,0,0,Metadata!Metadata_Table_Length,1)=SUBSTITUTE(C755,"rawdatafilename","partnumber"),ROW(OFFSET(Metadata!$A$1,0,0,Metadata!Metadata_Table_Length,1))-1,"")),0),"")</f>
        <v/>
      </c>
      <c r="H755" t="str">
        <f t="array" aca="1" ref="H755" ca="1">IF(B755&lt;&gt;"",OFFSET(Metadata!$B$1,MIN(IF(OFFSET(Metadata!$A$1,0,0,Metadata!Metadata_Table_Length,1)=SUBSTITUTE(C755,"rawdatafilename","original_count"),ROW(OFFSET(Metadata!$A$1,0,0,Metadata!Metadata_Table_Length,1))-1,"")),0),"")</f>
        <v/>
      </c>
      <c r="I755" t="str">
        <f t="array" aca="1" ref="I755" ca="1">IF(B755&lt;&gt;"",OFFSET(Metadata!$B$1,MIN(IF(OFFSET(Metadata!$A$1,0,0,Metadata!Metadata_Table_Length,1)=SUBSTITUTE(C755,"rawdatafilename","count"),ROW(OFFSET(Metadata!$A$1,0,0,Metadata!Metadata_Table_Length,1))-1,"")),0),"")</f>
        <v/>
      </c>
      <c r="J755" t="str">
        <f t="array" aca="1" ref="J755" ca="1">IF(AND(G755&lt;&gt;"",G755&lt;&gt;G754),MAX(IF(G$2:G$2001=G755,H$2:H$2001,"")),"")</f>
        <v/>
      </c>
      <c r="K755" t="str">
        <f t="array" aca="1" ref="K755" ca="1">IF(AND(G755&lt;&gt;"",G755&lt;&gt;G754),MAX(IF(G$2:G$2001=G755,I$2:I$2001,"")),"")</f>
        <v/>
      </c>
      <c r="L755" t="str">
        <f t="shared" ca="1" si="47"/>
        <v/>
      </c>
    </row>
    <row r="756" spans="2:12" x14ac:dyDescent="0.25">
      <c r="B756" t="str">
        <f t="shared" ca="1" si="45"/>
        <v/>
      </c>
      <c r="C756" t="str">
        <f t="shared" ca="1" si="44"/>
        <v/>
      </c>
      <c r="D756" s="156" t="str">
        <f t="array" aca="1" ref="D756" ca="1">IFERROR(IF(B756&lt;&gt;"",IF(OR(EXACT(OFFSET(Metadata!$A$1,0,0,Metadata!Metadata_Table_Length,1),C756)),1,""),""),"")</f>
        <v/>
      </c>
      <c r="E756" s="163" t="str">
        <f t="array" aca="1" ref="E756" ca="1">IF(B756&lt;&gt;"",IF(D756=1,OFFSET(Metadata!$B$1,MIN(IF(OFFSET(Metadata!$A$1,0,0,Metadata!Metadata_Table_Length,1)=C756,ROW(OFFSET(Metadata!$A$1,0,0,Metadata!Metadata_Table_Length,1))-1,"")),0),OFFSET(Metadata!$B$1,MIN(IF(OFFSET(Metadata!$A$1,0,0,Metadata!Metadata_Table_Length,1)=SUBSTITUTE(C756,"rawdatafilename","originalfilename"),ROW(OFFSET(Metadata!$A$1,0,0,Metadata!Metadata_Table_Length,1))-1,"")),0)),"")</f>
        <v/>
      </c>
      <c r="F756" t="str">
        <f t="shared" ca="1" si="46"/>
        <v/>
      </c>
      <c r="G756" t="str">
        <f t="array" aca="1" ref="G756" ca="1">IF(B756&lt;&gt;"",OFFSET(Metadata!$B$1,MIN(IF(OFFSET(Metadata!$A$1,0,0,Metadata!Metadata_Table_Length,1)=SUBSTITUTE(C756,"rawdatafilename","partnumber"),ROW(OFFSET(Metadata!$A$1,0,0,Metadata!Metadata_Table_Length,1))-1,"")),0),"")</f>
        <v/>
      </c>
      <c r="H756" t="str">
        <f t="array" aca="1" ref="H756" ca="1">IF(B756&lt;&gt;"",OFFSET(Metadata!$B$1,MIN(IF(OFFSET(Metadata!$A$1,0,0,Metadata!Metadata_Table_Length,1)=SUBSTITUTE(C756,"rawdatafilename","original_count"),ROW(OFFSET(Metadata!$A$1,0,0,Metadata!Metadata_Table_Length,1))-1,"")),0),"")</f>
        <v/>
      </c>
      <c r="I756" t="str">
        <f t="array" aca="1" ref="I756" ca="1">IF(B756&lt;&gt;"",OFFSET(Metadata!$B$1,MIN(IF(OFFSET(Metadata!$A$1,0,0,Metadata!Metadata_Table_Length,1)=SUBSTITUTE(C756,"rawdatafilename","count"),ROW(OFFSET(Metadata!$A$1,0,0,Metadata!Metadata_Table_Length,1))-1,"")),0),"")</f>
        <v/>
      </c>
      <c r="J756" t="str">
        <f t="array" aca="1" ref="J756" ca="1">IF(AND(G756&lt;&gt;"",G756&lt;&gt;G755),MAX(IF(G$2:G$2001=G756,H$2:H$2001,"")),"")</f>
        <v/>
      </c>
      <c r="K756" t="str">
        <f t="array" aca="1" ref="K756" ca="1">IF(AND(G756&lt;&gt;"",G756&lt;&gt;G755),MAX(IF(G$2:G$2001=G756,I$2:I$2001,"")),"")</f>
        <v/>
      </c>
      <c r="L756" t="str">
        <f t="shared" ca="1" si="47"/>
        <v/>
      </c>
    </row>
    <row r="757" spans="2:12" x14ac:dyDescent="0.25">
      <c r="B757" t="str">
        <f t="shared" ca="1" si="45"/>
        <v/>
      </c>
      <c r="C757" t="str">
        <f t="shared" ca="1" si="44"/>
        <v/>
      </c>
      <c r="D757" s="156" t="str">
        <f t="array" aca="1" ref="D757" ca="1">IFERROR(IF(B757&lt;&gt;"",IF(OR(EXACT(OFFSET(Metadata!$A$1,0,0,Metadata!Metadata_Table_Length,1),C757)),1,""),""),"")</f>
        <v/>
      </c>
      <c r="E757" s="163" t="str">
        <f t="array" aca="1" ref="E757" ca="1">IF(B757&lt;&gt;"",IF(D757=1,OFFSET(Metadata!$B$1,MIN(IF(OFFSET(Metadata!$A$1,0,0,Metadata!Metadata_Table_Length,1)=C757,ROW(OFFSET(Metadata!$A$1,0,0,Metadata!Metadata_Table_Length,1))-1,"")),0),OFFSET(Metadata!$B$1,MIN(IF(OFFSET(Metadata!$A$1,0,0,Metadata!Metadata_Table_Length,1)=SUBSTITUTE(C757,"rawdatafilename","originalfilename"),ROW(OFFSET(Metadata!$A$1,0,0,Metadata!Metadata_Table_Length,1))-1,"")),0)),"")</f>
        <v/>
      </c>
      <c r="F757" t="str">
        <f t="shared" ca="1" si="46"/>
        <v/>
      </c>
      <c r="G757" t="str">
        <f t="array" aca="1" ref="G757" ca="1">IF(B757&lt;&gt;"",OFFSET(Metadata!$B$1,MIN(IF(OFFSET(Metadata!$A$1,0,0,Metadata!Metadata_Table_Length,1)=SUBSTITUTE(C757,"rawdatafilename","partnumber"),ROW(OFFSET(Metadata!$A$1,0,0,Metadata!Metadata_Table_Length,1))-1,"")),0),"")</f>
        <v/>
      </c>
      <c r="H757" t="str">
        <f t="array" aca="1" ref="H757" ca="1">IF(B757&lt;&gt;"",OFFSET(Metadata!$B$1,MIN(IF(OFFSET(Metadata!$A$1,0,0,Metadata!Metadata_Table_Length,1)=SUBSTITUTE(C757,"rawdatafilename","original_count"),ROW(OFFSET(Metadata!$A$1,0,0,Metadata!Metadata_Table_Length,1))-1,"")),0),"")</f>
        <v/>
      </c>
      <c r="I757" t="str">
        <f t="array" aca="1" ref="I757" ca="1">IF(B757&lt;&gt;"",OFFSET(Metadata!$B$1,MIN(IF(OFFSET(Metadata!$A$1,0,0,Metadata!Metadata_Table_Length,1)=SUBSTITUTE(C757,"rawdatafilename","count"),ROW(OFFSET(Metadata!$A$1,0,0,Metadata!Metadata_Table_Length,1))-1,"")),0),"")</f>
        <v/>
      </c>
      <c r="J757" t="str">
        <f t="array" aca="1" ref="J757" ca="1">IF(AND(G757&lt;&gt;"",G757&lt;&gt;G756),MAX(IF(G$2:G$2001=G757,H$2:H$2001,"")),"")</f>
        <v/>
      </c>
      <c r="K757" t="str">
        <f t="array" aca="1" ref="K757" ca="1">IF(AND(G757&lt;&gt;"",G757&lt;&gt;G756),MAX(IF(G$2:G$2001=G757,I$2:I$2001,"")),"")</f>
        <v/>
      </c>
      <c r="L757" t="str">
        <f t="shared" ca="1" si="47"/>
        <v/>
      </c>
    </row>
    <row r="758" spans="2:12" x14ac:dyDescent="0.25">
      <c r="B758" t="str">
        <f t="shared" ca="1" si="45"/>
        <v/>
      </c>
      <c r="C758" t="str">
        <f t="shared" ca="1" si="44"/>
        <v/>
      </c>
      <c r="D758" s="156" t="str">
        <f t="array" aca="1" ref="D758" ca="1">IFERROR(IF(B758&lt;&gt;"",IF(OR(EXACT(OFFSET(Metadata!$A$1,0,0,Metadata!Metadata_Table_Length,1),C758)),1,""),""),"")</f>
        <v/>
      </c>
      <c r="E758" s="163" t="str">
        <f t="array" aca="1" ref="E758" ca="1">IF(B758&lt;&gt;"",IF(D758=1,OFFSET(Metadata!$B$1,MIN(IF(OFFSET(Metadata!$A$1,0,0,Metadata!Metadata_Table_Length,1)=C758,ROW(OFFSET(Metadata!$A$1,0,0,Metadata!Metadata_Table_Length,1))-1,"")),0),OFFSET(Metadata!$B$1,MIN(IF(OFFSET(Metadata!$A$1,0,0,Metadata!Metadata_Table_Length,1)=SUBSTITUTE(C758,"rawdatafilename","originalfilename"),ROW(OFFSET(Metadata!$A$1,0,0,Metadata!Metadata_Table_Length,1))-1,"")),0)),"")</f>
        <v/>
      </c>
      <c r="F758" t="str">
        <f t="shared" ca="1" si="46"/>
        <v/>
      </c>
      <c r="G758" t="str">
        <f t="array" aca="1" ref="G758" ca="1">IF(B758&lt;&gt;"",OFFSET(Metadata!$B$1,MIN(IF(OFFSET(Metadata!$A$1,0,0,Metadata!Metadata_Table_Length,1)=SUBSTITUTE(C758,"rawdatafilename","partnumber"),ROW(OFFSET(Metadata!$A$1,0,0,Metadata!Metadata_Table_Length,1))-1,"")),0),"")</f>
        <v/>
      </c>
      <c r="H758" t="str">
        <f t="array" aca="1" ref="H758" ca="1">IF(B758&lt;&gt;"",OFFSET(Metadata!$B$1,MIN(IF(OFFSET(Metadata!$A$1,0,0,Metadata!Metadata_Table_Length,1)=SUBSTITUTE(C758,"rawdatafilename","original_count"),ROW(OFFSET(Metadata!$A$1,0,0,Metadata!Metadata_Table_Length,1))-1,"")),0),"")</f>
        <v/>
      </c>
      <c r="I758" t="str">
        <f t="array" aca="1" ref="I758" ca="1">IF(B758&lt;&gt;"",OFFSET(Metadata!$B$1,MIN(IF(OFFSET(Metadata!$A$1,0,0,Metadata!Metadata_Table_Length,1)=SUBSTITUTE(C758,"rawdatafilename","count"),ROW(OFFSET(Metadata!$A$1,0,0,Metadata!Metadata_Table_Length,1))-1,"")),0),"")</f>
        <v/>
      </c>
      <c r="J758" t="str">
        <f t="array" aca="1" ref="J758" ca="1">IF(AND(G758&lt;&gt;"",G758&lt;&gt;G757),MAX(IF(G$2:G$2001=G758,H$2:H$2001,"")),"")</f>
        <v/>
      </c>
      <c r="K758" t="str">
        <f t="array" aca="1" ref="K758" ca="1">IF(AND(G758&lt;&gt;"",G758&lt;&gt;G757),MAX(IF(G$2:G$2001=G758,I$2:I$2001,"")),"")</f>
        <v/>
      </c>
      <c r="L758" t="str">
        <f t="shared" ca="1" si="47"/>
        <v/>
      </c>
    </row>
    <row r="759" spans="2:12" x14ac:dyDescent="0.25">
      <c r="B759" t="str">
        <f t="shared" ca="1" si="45"/>
        <v/>
      </c>
      <c r="C759" t="str">
        <f t="shared" ca="1" si="44"/>
        <v/>
      </c>
      <c r="D759" s="156" t="str">
        <f t="array" aca="1" ref="D759" ca="1">IFERROR(IF(B759&lt;&gt;"",IF(OR(EXACT(OFFSET(Metadata!$A$1,0,0,Metadata!Metadata_Table_Length,1),C759)),1,""),""),"")</f>
        <v/>
      </c>
      <c r="E759" s="163" t="str">
        <f t="array" aca="1" ref="E759" ca="1">IF(B759&lt;&gt;"",IF(D759=1,OFFSET(Metadata!$B$1,MIN(IF(OFFSET(Metadata!$A$1,0,0,Metadata!Metadata_Table_Length,1)=C759,ROW(OFFSET(Metadata!$A$1,0,0,Metadata!Metadata_Table_Length,1))-1,"")),0),OFFSET(Metadata!$B$1,MIN(IF(OFFSET(Metadata!$A$1,0,0,Metadata!Metadata_Table_Length,1)=SUBSTITUTE(C759,"rawdatafilename","originalfilename"),ROW(OFFSET(Metadata!$A$1,0,0,Metadata!Metadata_Table_Length,1))-1,"")),0)),"")</f>
        <v/>
      </c>
      <c r="F759" t="str">
        <f t="shared" ca="1" si="46"/>
        <v/>
      </c>
      <c r="G759" t="str">
        <f t="array" aca="1" ref="G759" ca="1">IF(B759&lt;&gt;"",OFFSET(Metadata!$B$1,MIN(IF(OFFSET(Metadata!$A$1,0,0,Metadata!Metadata_Table_Length,1)=SUBSTITUTE(C759,"rawdatafilename","partnumber"),ROW(OFFSET(Metadata!$A$1,0,0,Metadata!Metadata_Table_Length,1))-1,"")),0),"")</f>
        <v/>
      </c>
      <c r="H759" t="str">
        <f t="array" aca="1" ref="H759" ca="1">IF(B759&lt;&gt;"",OFFSET(Metadata!$B$1,MIN(IF(OFFSET(Metadata!$A$1,0,0,Metadata!Metadata_Table_Length,1)=SUBSTITUTE(C759,"rawdatafilename","original_count"),ROW(OFFSET(Metadata!$A$1,0,0,Metadata!Metadata_Table_Length,1))-1,"")),0),"")</f>
        <v/>
      </c>
      <c r="I759" t="str">
        <f t="array" aca="1" ref="I759" ca="1">IF(B759&lt;&gt;"",OFFSET(Metadata!$B$1,MIN(IF(OFFSET(Metadata!$A$1,0,0,Metadata!Metadata_Table_Length,1)=SUBSTITUTE(C759,"rawdatafilename","count"),ROW(OFFSET(Metadata!$A$1,0,0,Metadata!Metadata_Table_Length,1))-1,"")),0),"")</f>
        <v/>
      </c>
      <c r="J759" t="str">
        <f t="array" aca="1" ref="J759" ca="1">IF(AND(G759&lt;&gt;"",G759&lt;&gt;G758),MAX(IF(G$2:G$2001=G759,H$2:H$2001,"")),"")</f>
        <v/>
      </c>
      <c r="K759" t="str">
        <f t="array" aca="1" ref="K759" ca="1">IF(AND(G759&lt;&gt;"",G759&lt;&gt;G758),MAX(IF(G$2:G$2001=G759,I$2:I$2001,"")),"")</f>
        <v/>
      </c>
      <c r="L759" t="str">
        <f t="shared" ca="1" si="47"/>
        <v/>
      </c>
    </row>
    <row r="760" spans="2:12" x14ac:dyDescent="0.25">
      <c r="B760" t="str">
        <f t="shared" ca="1" si="45"/>
        <v/>
      </c>
      <c r="C760" t="str">
        <f t="shared" ca="1" si="44"/>
        <v/>
      </c>
      <c r="D760" s="156" t="str">
        <f t="array" aca="1" ref="D760" ca="1">IFERROR(IF(B760&lt;&gt;"",IF(OR(EXACT(OFFSET(Metadata!$A$1,0,0,Metadata!Metadata_Table_Length,1),C760)),1,""),""),"")</f>
        <v/>
      </c>
      <c r="E760" s="163" t="str">
        <f t="array" aca="1" ref="E760" ca="1">IF(B760&lt;&gt;"",IF(D760=1,OFFSET(Metadata!$B$1,MIN(IF(OFFSET(Metadata!$A$1,0,0,Metadata!Metadata_Table_Length,1)=C760,ROW(OFFSET(Metadata!$A$1,0,0,Metadata!Metadata_Table_Length,1))-1,"")),0),OFFSET(Metadata!$B$1,MIN(IF(OFFSET(Metadata!$A$1,0,0,Metadata!Metadata_Table_Length,1)=SUBSTITUTE(C760,"rawdatafilename","originalfilename"),ROW(OFFSET(Metadata!$A$1,0,0,Metadata!Metadata_Table_Length,1))-1,"")),0)),"")</f>
        <v/>
      </c>
      <c r="F760" t="str">
        <f t="shared" ca="1" si="46"/>
        <v/>
      </c>
      <c r="G760" t="str">
        <f t="array" aca="1" ref="G760" ca="1">IF(B760&lt;&gt;"",OFFSET(Metadata!$B$1,MIN(IF(OFFSET(Metadata!$A$1,0,0,Metadata!Metadata_Table_Length,1)=SUBSTITUTE(C760,"rawdatafilename","partnumber"),ROW(OFFSET(Metadata!$A$1,0,0,Metadata!Metadata_Table_Length,1))-1,"")),0),"")</f>
        <v/>
      </c>
      <c r="H760" t="str">
        <f t="array" aca="1" ref="H760" ca="1">IF(B760&lt;&gt;"",OFFSET(Metadata!$B$1,MIN(IF(OFFSET(Metadata!$A$1,0,0,Metadata!Metadata_Table_Length,1)=SUBSTITUTE(C760,"rawdatafilename","original_count"),ROW(OFFSET(Metadata!$A$1,0,0,Metadata!Metadata_Table_Length,1))-1,"")),0),"")</f>
        <v/>
      </c>
      <c r="I760" t="str">
        <f t="array" aca="1" ref="I760" ca="1">IF(B760&lt;&gt;"",OFFSET(Metadata!$B$1,MIN(IF(OFFSET(Metadata!$A$1,0,0,Metadata!Metadata_Table_Length,1)=SUBSTITUTE(C760,"rawdatafilename","count"),ROW(OFFSET(Metadata!$A$1,0,0,Metadata!Metadata_Table_Length,1))-1,"")),0),"")</f>
        <v/>
      </c>
      <c r="J760" t="str">
        <f t="array" aca="1" ref="J760" ca="1">IF(AND(G760&lt;&gt;"",G760&lt;&gt;G759),MAX(IF(G$2:G$2001=G760,H$2:H$2001,"")),"")</f>
        <v/>
      </c>
      <c r="K760" t="str">
        <f t="array" aca="1" ref="K760" ca="1">IF(AND(G760&lt;&gt;"",G760&lt;&gt;G759),MAX(IF(G$2:G$2001=G760,I$2:I$2001,"")),"")</f>
        <v/>
      </c>
      <c r="L760" t="str">
        <f t="shared" ca="1" si="47"/>
        <v/>
      </c>
    </row>
    <row r="761" spans="2:12" x14ac:dyDescent="0.25">
      <c r="B761" t="str">
        <f t="shared" ca="1" si="45"/>
        <v/>
      </c>
      <c r="C761" t="str">
        <f t="shared" ca="1" si="44"/>
        <v/>
      </c>
      <c r="D761" s="156" t="str">
        <f t="array" aca="1" ref="D761" ca="1">IFERROR(IF(B761&lt;&gt;"",IF(OR(EXACT(OFFSET(Metadata!$A$1,0,0,Metadata!Metadata_Table_Length,1),C761)),1,""),""),"")</f>
        <v/>
      </c>
      <c r="E761" s="163" t="str">
        <f t="array" aca="1" ref="E761" ca="1">IF(B761&lt;&gt;"",IF(D761=1,OFFSET(Metadata!$B$1,MIN(IF(OFFSET(Metadata!$A$1,0,0,Metadata!Metadata_Table_Length,1)=C761,ROW(OFFSET(Metadata!$A$1,0,0,Metadata!Metadata_Table_Length,1))-1,"")),0),OFFSET(Metadata!$B$1,MIN(IF(OFFSET(Metadata!$A$1,0,0,Metadata!Metadata_Table_Length,1)=SUBSTITUTE(C761,"rawdatafilename","originalfilename"),ROW(OFFSET(Metadata!$A$1,0,0,Metadata!Metadata_Table_Length,1))-1,"")),0)),"")</f>
        <v/>
      </c>
      <c r="F761" t="str">
        <f t="shared" ca="1" si="46"/>
        <v/>
      </c>
      <c r="G761" t="str">
        <f t="array" aca="1" ref="G761" ca="1">IF(B761&lt;&gt;"",OFFSET(Metadata!$B$1,MIN(IF(OFFSET(Metadata!$A$1,0,0,Metadata!Metadata_Table_Length,1)=SUBSTITUTE(C761,"rawdatafilename","partnumber"),ROW(OFFSET(Metadata!$A$1,0,0,Metadata!Metadata_Table_Length,1))-1,"")),0),"")</f>
        <v/>
      </c>
      <c r="H761" t="str">
        <f t="array" aca="1" ref="H761" ca="1">IF(B761&lt;&gt;"",OFFSET(Metadata!$B$1,MIN(IF(OFFSET(Metadata!$A$1,0,0,Metadata!Metadata_Table_Length,1)=SUBSTITUTE(C761,"rawdatafilename","original_count"),ROW(OFFSET(Metadata!$A$1,0,0,Metadata!Metadata_Table_Length,1))-1,"")),0),"")</f>
        <v/>
      </c>
      <c r="I761" t="str">
        <f t="array" aca="1" ref="I761" ca="1">IF(B761&lt;&gt;"",OFFSET(Metadata!$B$1,MIN(IF(OFFSET(Metadata!$A$1,0,0,Metadata!Metadata_Table_Length,1)=SUBSTITUTE(C761,"rawdatafilename","count"),ROW(OFFSET(Metadata!$A$1,0,0,Metadata!Metadata_Table_Length,1))-1,"")),0),"")</f>
        <v/>
      </c>
      <c r="J761" t="str">
        <f t="array" aca="1" ref="J761" ca="1">IF(AND(G761&lt;&gt;"",G761&lt;&gt;G760),MAX(IF(G$2:G$2001=G761,H$2:H$2001,"")),"")</f>
        <v/>
      </c>
      <c r="K761" t="str">
        <f t="array" aca="1" ref="K761" ca="1">IF(AND(G761&lt;&gt;"",G761&lt;&gt;G760),MAX(IF(G$2:G$2001=G761,I$2:I$2001,"")),"")</f>
        <v/>
      </c>
      <c r="L761" t="str">
        <f t="shared" ca="1" si="47"/>
        <v/>
      </c>
    </row>
    <row r="762" spans="2:12" x14ac:dyDescent="0.25">
      <c r="B762" t="str">
        <f t="shared" ca="1" si="45"/>
        <v/>
      </c>
      <c r="C762" t="str">
        <f t="shared" ca="1" si="44"/>
        <v/>
      </c>
      <c r="D762" s="156" t="str">
        <f t="array" aca="1" ref="D762" ca="1">IFERROR(IF(B762&lt;&gt;"",IF(OR(EXACT(OFFSET(Metadata!$A$1,0,0,Metadata!Metadata_Table_Length,1),C762)),1,""),""),"")</f>
        <v/>
      </c>
      <c r="E762" s="163" t="str">
        <f t="array" aca="1" ref="E762" ca="1">IF(B762&lt;&gt;"",IF(D762=1,OFFSET(Metadata!$B$1,MIN(IF(OFFSET(Metadata!$A$1,0,0,Metadata!Metadata_Table_Length,1)=C762,ROW(OFFSET(Metadata!$A$1,0,0,Metadata!Metadata_Table_Length,1))-1,"")),0),OFFSET(Metadata!$B$1,MIN(IF(OFFSET(Metadata!$A$1,0,0,Metadata!Metadata_Table_Length,1)=SUBSTITUTE(C762,"rawdatafilename","originalfilename"),ROW(OFFSET(Metadata!$A$1,0,0,Metadata!Metadata_Table_Length,1))-1,"")),0)),"")</f>
        <v/>
      </c>
      <c r="F762" t="str">
        <f t="shared" ca="1" si="46"/>
        <v/>
      </c>
      <c r="G762" t="str">
        <f t="array" aca="1" ref="G762" ca="1">IF(B762&lt;&gt;"",OFFSET(Metadata!$B$1,MIN(IF(OFFSET(Metadata!$A$1,0,0,Metadata!Metadata_Table_Length,1)=SUBSTITUTE(C762,"rawdatafilename","partnumber"),ROW(OFFSET(Metadata!$A$1,0,0,Metadata!Metadata_Table_Length,1))-1,"")),0),"")</f>
        <v/>
      </c>
      <c r="H762" t="str">
        <f t="array" aca="1" ref="H762" ca="1">IF(B762&lt;&gt;"",OFFSET(Metadata!$B$1,MIN(IF(OFFSET(Metadata!$A$1,0,0,Metadata!Metadata_Table_Length,1)=SUBSTITUTE(C762,"rawdatafilename","original_count"),ROW(OFFSET(Metadata!$A$1,0,0,Metadata!Metadata_Table_Length,1))-1,"")),0),"")</f>
        <v/>
      </c>
      <c r="I762" t="str">
        <f t="array" aca="1" ref="I762" ca="1">IF(B762&lt;&gt;"",OFFSET(Metadata!$B$1,MIN(IF(OFFSET(Metadata!$A$1,0,0,Metadata!Metadata_Table_Length,1)=SUBSTITUTE(C762,"rawdatafilename","count"),ROW(OFFSET(Metadata!$A$1,0,0,Metadata!Metadata_Table_Length,1))-1,"")),0),"")</f>
        <v/>
      </c>
      <c r="J762" t="str">
        <f t="array" aca="1" ref="J762" ca="1">IF(AND(G762&lt;&gt;"",G762&lt;&gt;G761),MAX(IF(G$2:G$2001=G762,H$2:H$2001,"")),"")</f>
        <v/>
      </c>
      <c r="K762" t="str">
        <f t="array" aca="1" ref="K762" ca="1">IF(AND(G762&lt;&gt;"",G762&lt;&gt;G761),MAX(IF(G$2:G$2001=G762,I$2:I$2001,"")),"")</f>
        <v/>
      </c>
      <c r="L762" t="str">
        <f t="shared" ca="1" si="47"/>
        <v/>
      </c>
    </row>
    <row r="763" spans="2:12" x14ac:dyDescent="0.25">
      <c r="B763" t="str">
        <f t="shared" ca="1" si="45"/>
        <v/>
      </c>
      <c r="C763" t="str">
        <f t="shared" ca="1" si="44"/>
        <v/>
      </c>
      <c r="D763" s="156" t="str">
        <f t="array" aca="1" ref="D763" ca="1">IFERROR(IF(B763&lt;&gt;"",IF(OR(EXACT(OFFSET(Metadata!$A$1,0,0,Metadata!Metadata_Table_Length,1),C763)),1,""),""),"")</f>
        <v/>
      </c>
      <c r="E763" s="163" t="str">
        <f t="array" aca="1" ref="E763" ca="1">IF(B763&lt;&gt;"",IF(D763=1,OFFSET(Metadata!$B$1,MIN(IF(OFFSET(Metadata!$A$1,0,0,Metadata!Metadata_Table_Length,1)=C763,ROW(OFFSET(Metadata!$A$1,0,0,Metadata!Metadata_Table_Length,1))-1,"")),0),OFFSET(Metadata!$B$1,MIN(IF(OFFSET(Metadata!$A$1,0,0,Metadata!Metadata_Table_Length,1)=SUBSTITUTE(C763,"rawdatafilename","originalfilename"),ROW(OFFSET(Metadata!$A$1,0,0,Metadata!Metadata_Table_Length,1))-1,"")),0)),"")</f>
        <v/>
      </c>
      <c r="F763" t="str">
        <f t="shared" ca="1" si="46"/>
        <v/>
      </c>
      <c r="G763" t="str">
        <f t="array" aca="1" ref="G763" ca="1">IF(B763&lt;&gt;"",OFFSET(Metadata!$B$1,MIN(IF(OFFSET(Metadata!$A$1,0,0,Metadata!Metadata_Table_Length,1)=SUBSTITUTE(C763,"rawdatafilename","partnumber"),ROW(OFFSET(Metadata!$A$1,0,0,Metadata!Metadata_Table_Length,1))-1,"")),0),"")</f>
        <v/>
      </c>
      <c r="H763" t="str">
        <f t="array" aca="1" ref="H763" ca="1">IF(B763&lt;&gt;"",OFFSET(Metadata!$B$1,MIN(IF(OFFSET(Metadata!$A$1,0,0,Metadata!Metadata_Table_Length,1)=SUBSTITUTE(C763,"rawdatafilename","original_count"),ROW(OFFSET(Metadata!$A$1,0,0,Metadata!Metadata_Table_Length,1))-1,"")),0),"")</f>
        <v/>
      </c>
      <c r="I763" t="str">
        <f t="array" aca="1" ref="I763" ca="1">IF(B763&lt;&gt;"",OFFSET(Metadata!$B$1,MIN(IF(OFFSET(Metadata!$A$1,0,0,Metadata!Metadata_Table_Length,1)=SUBSTITUTE(C763,"rawdatafilename","count"),ROW(OFFSET(Metadata!$A$1,0,0,Metadata!Metadata_Table_Length,1))-1,"")),0),"")</f>
        <v/>
      </c>
      <c r="J763" t="str">
        <f t="array" aca="1" ref="J763" ca="1">IF(AND(G763&lt;&gt;"",G763&lt;&gt;G762),MAX(IF(G$2:G$2001=G763,H$2:H$2001,"")),"")</f>
        <v/>
      </c>
      <c r="K763" t="str">
        <f t="array" aca="1" ref="K763" ca="1">IF(AND(G763&lt;&gt;"",G763&lt;&gt;G762),MAX(IF(G$2:G$2001=G763,I$2:I$2001,"")),"")</f>
        <v/>
      </c>
      <c r="L763" t="str">
        <f t="shared" ca="1" si="47"/>
        <v/>
      </c>
    </row>
    <row r="764" spans="2:12" x14ac:dyDescent="0.25">
      <c r="B764" t="str">
        <f t="shared" ca="1" si="45"/>
        <v/>
      </c>
      <c r="C764" t="str">
        <f t="shared" ca="1" si="44"/>
        <v/>
      </c>
      <c r="D764" s="156" t="str">
        <f t="array" aca="1" ref="D764" ca="1">IFERROR(IF(B764&lt;&gt;"",IF(OR(EXACT(OFFSET(Metadata!$A$1,0,0,Metadata!Metadata_Table_Length,1),C764)),1,""),""),"")</f>
        <v/>
      </c>
      <c r="E764" s="163" t="str">
        <f t="array" aca="1" ref="E764" ca="1">IF(B764&lt;&gt;"",IF(D764=1,OFFSET(Metadata!$B$1,MIN(IF(OFFSET(Metadata!$A$1,0,0,Metadata!Metadata_Table_Length,1)=C764,ROW(OFFSET(Metadata!$A$1,0,0,Metadata!Metadata_Table_Length,1))-1,"")),0),OFFSET(Metadata!$B$1,MIN(IF(OFFSET(Metadata!$A$1,0,0,Metadata!Metadata_Table_Length,1)=SUBSTITUTE(C764,"rawdatafilename","originalfilename"),ROW(OFFSET(Metadata!$A$1,0,0,Metadata!Metadata_Table_Length,1))-1,"")),0)),"")</f>
        <v/>
      </c>
      <c r="F764" t="str">
        <f t="shared" ca="1" si="46"/>
        <v/>
      </c>
      <c r="G764" t="str">
        <f t="array" aca="1" ref="G764" ca="1">IF(B764&lt;&gt;"",OFFSET(Metadata!$B$1,MIN(IF(OFFSET(Metadata!$A$1,0,0,Metadata!Metadata_Table_Length,1)=SUBSTITUTE(C764,"rawdatafilename","partnumber"),ROW(OFFSET(Metadata!$A$1,0,0,Metadata!Metadata_Table_Length,1))-1,"")),0),"")</f>
        <v/>
      </c>
      <c r="H764" t="str">
        <f t="array" aca="1" ref="H764" ca="1">IF(B764&lt;&gt;"",OFFSET(Metadata!$B$1,MIN(IF(OFFSET(Metadata!$A$1,0,0,Metadata!Metadata_Table_Length,1)=SUBSTITUTE(C764,"rawdatafilename","original_count"),ROW(OFFSET(Metadata!$A$1,0,0,Metadata!Metadata_Table_Length,1))-1,"")),0),"")</f>
        <v/>
      </c>
      <c r="I764" t="str">
        <f t="array" aca="1" ref="I764" ca="1">IF(B764&lt;&gt;"",OFFSET(Metadata!$B$1,MIN(IF(OFFSET(Metadata!$A$1,0,0,Metadata!Metadata_Table_Length,1)=SUBSTITUTE(C764,"rawdatafilename","count"),ROW(OFFSET(Metadata!$A$1,0,0,Metadata!Metadata_Table_Length,1))-1,"")),0),"")</f>
        <v/>
      </c>
      <c r="J764" t="str">
        <f t="array" aca="1" ref="J764" ca="1">IF(AND(G764&lt;&gt;"",G764&lt;&gt;G763),MAX(IF(G$2:G$2001=G764,H$2:H$2001,"")),"")</f>
        <v/>
      </c>
      <c r="K764" t="str">
        <f t="array" aca="1" ref="K764" ca="1">IF(AND(G764&lt;&gt;"",G764&lt;&gt;G763),MAX(IF(G$2:G$2001=G764,I$2:I$2001,"")),"")</f>
        <v/>
      </c>
      <c r="L764" t="str">
        <f t="shared" ca="1" si="47"/>
        <v/>
      </c>
    </row>
    <row r="765" spans="2:12" x14ac:dyDescent="0.25">
      <c r="B765" t="str">
        <f t="shared" ca="1" si="45"/>
        <v/>
      </c>
      <c r="C765" t="str">
        <f t="shared" ca="1" si="44"/>
        <v/>
      </c>
      <c r="D765" s="156" t="str">
        <f t="array" aca="1" ref="D765" ca="1">IFERROR(IF(B765&lt;&gt;"",IF(OR(EXACT(OFFSET(Metadata!$A$1,0,0,Metadata!Metadata_Table_Length,1),C765)),1,""),""),"")</f>
        <v/>
      </c>
      <c r="E765" s="163" t="str">
        <f t="array" aca="1" ref="E765" ca="1">IF(B765&lt;&gt;"",IF(D765=1,OFFSET(Metadata!$B$1,MIN(IF(OFFSET(Metadata!$A$1,0,0,Metadata!Metadata_Table_Length,1)=C765,ROW(OFFSET(Metadata!$A$1,0,0,Metadata!Metadata_Table_Length,1))-1,"")),0),OFFSET(Metadata!$B$1,MIN(IF(OFFSET(Metadata!$A$1,0,0,Metadata!Metadata_Table_Length,1)=SUBSTITUTE(C765,"rawdatafilename","originalfilename"),ROW(OFFSET(Metadata!$A$1,0,0,Metadata!Metadata_Table_Length,1))-1,"")),0)),"")</f>
        <v/>
      </c>
      <c r="F765" t="str">
        <f t="shared" ca="1" si="46"/>
        <v/>
      </c>
      <c r="G765" t="str">
        <f t="array" aca="1" ref="G765" ca="1">IF(B765&lt;&gt;"",OFFSET(Metadata!$B$1,MIN(IF(OFFSET(Metadata!$A$1,0,0,Metadata!Metadata_Table_Length,1)=SUBSTITUTE(C765,"rawdatafilename","partnumber"),ROW(OFFSET(Metadata!$A$1,0,0,Metadata!Metadata_Table_Length,1))-1,"")),0),"")</f>
        <v/>
      </c>
      <c r="H765" t="str">
        <f t="array" aca="1" ref="H765" ca="1">IF(B765&lt;&gt;"",OFFSET(Metadata!$B$1,MIN(IF(OFFSET(Metadata!$A$1,0,0,Metadata!Metadata_Table_Length,1)=SUBSTITUTE(C765,"rawdatafilename","original_count"),ROW(OFFSET(Metadata!$A$1,0,0,Metadata!Metadata_Table_Length,1))-1,"")),0),"")</f>
        <v/>
      </c>
      <c r="I765" t="str">
        <f t="array" aca="1" ref="I765" ca="1">IF(B765&lt;&gt;"",OFFSET(Metadata!$B$1,MIN(IF(OFFSET(Metadata!$A$1,0,0,Metadata!Metadata_Table_Length,1)=SUBSTITUTE(C765,"rawdatafilename","count"),ROW(OFFSET(Metadata!$A$1,0,0,Metadata!Metadata_Table_Length,1))-1,"")),0),"")</f>
        <v/>
      </c>
      <c r="J765" t="str">
        <f t="array" aca="1" ref="J765" ca="1">IF(AND(G765&lt;&gt;"",G765&lt;&gt;G764),MAX(IF(G$2:G$2001=G765,H$2:H$2001,"")),"")</f>
        <v/>
      </c>
      <c r="K765" t="str">
        <f t="array" aca="1" ref="K765" ca="1">IF(AND(G765&lt;&gt;"",G765&lt;&gt;G764),MAX(IF(G$2:G$2001=G765,I$2:I$2001,"")),"")</f>
        <v/>
      </c>
      <c r="L765" t="str">
        <f t="shared" ca="1" si="47"/>
        <v/>
      </c>
    </row>
    <row r="766" spans="2:12" x14ac:dyDescent="0.25">
      <c r="B766" t="str">
        <f t="shared" ca="1" si="45"/>
        <v/>
      </c>
      <c r="C766" t="str">
        <f t="shared" ca="1" si="44"/>
        <v/>
      </c>
      <c r="D766" s="156" t="str">
        <f t="array" aca="1" ref="D766" ca="1">IFERROR(IF(B766&lt;&gt;"",IF(OR(EXACT(OFFSET(Metadata!$A$1,0,0,Metadata!Metadata_Table_Length,1),C766)),1,""),""),"")</f>
        <v/>
      </c>
      <c r="E766" s="163" t="str">
        <f t="array" aca="1" ref="E766" ca="1">IF(B766&lt;&gt;"",IF(D766=1,OFFSET(Metadata!$B$1,MIN(IF(OFFSET(Metadata!$A$1,0,0,Metadata!Metadata_Table_Length,1)=C766,ROW(OFFSET(Metadata!$A$1,0,0,Metadata!Metadata_Table_Length,1))-1,"")),0),OFFSET(Metadata!$B$1,MIN(IF(OFFSET(Metadata!$A$1,0,0,Metadata!Metadata_Table_Length,1)=SUBSTITUTE(C766,"rawdatafilename","originalfilename"),ROW(OFFSET(Metadata!$A$1,0,0,Metadata!Metadata_Table_Length,1))-1,"")),0)),"")</f>
        <v/>
      </c>
      <c r="F766" t="str">
        <f t="shared" ca="1" si="46"/>
        <v/>
      </c>
      <c r="G766" t="str">
        <f t="array" aca="1" ref="G766" ca="1">IF(B766&lt;&gt;"",OFFSET(Metadata!$B$1,MIN(IF(OFFSET(Metadata!$A$1,0,0,Metadata!Metadata_Table_Length,1)=SUBSTITUTE(C766,"rawdatafilename","partnumber"),ROW(OFFSET(Metadata!$A$1,0,0,Metadata!Metadata_Table_Length,1))-1,"")),0),"")</f>
        <v/>
      </c>
      <c r="H766" t="str">
        <f t="array" aca="1" ref="H766" ca="1">IF(B766&lt;&gt;"",OFFSET(Metadata!$B$1,MIN(IF(OFFSET(Metadata!$A$1,0,0,Metadata!Metadata_Table_Length,1)=SUBSTITUTE(C766,"rawdatafilename","original_count"),ROW(OFFSET(Metadata!$A$1,0,0,Metadata!Metadata_Table_Length,1))-1,"")),0),"")</f>
        <v/>
      </c>
      <c r="I766" t="str">
        <f t="array" aca="1" ref="I766" ca="1">IF(B766&lt;&gt;"",OFFSET(Metadata!$B$1,MIN(IF(OFFSET(Metadata!$A$1,0,0,Metadata!Metadata_Table_Length,1)=SUBSTITUTE(C766,"rawdatafilename","count"),ROW(OFFSET(Metadata!$A$1,0,0,Metadata!Metadata_Table_Length,1))-1,"")),0),"")</f>
        <v/>
      </c>
      <c r="J766" t="str">
        <f t="array" aca="1" ref="J766" ca="1">IF(AND(G766&lt;&gt;"",G766&lt;&gt;G765),MAX(IF(G$2:G$2001=G766,H$2:H$2001,"")),"")</f>
        <v/>
      </c>
      <c r="K766" t="str">
        <f t="array" aca="1" ref="K766" ca="1">IF(AND(G766&lt;&gt;"",G766&lt;&gt;G765),MAX(IF(G$2:G$2001=G766,I$2:I$2001,"")),"")</f>
        <v/>
      </c>
      <c r="L766" t="str">
        <f t="shared" ca="1" si="47"/>
        <v/>
      </c>
    </row>
    <row r="767" spans="2:12" x14ac:dyDescent="0.25">
      <c r="B767" t="str">
        <f t="shared" ca="1" si="45"/>
        <v/>
      </c>
      <c r="C767" t="str">
        <f t="shared" ca="1" si="44"/>
        <v/>
      </c>
      <c r="D767" s="156" t="str">
        <f t="array" aca="1" ref="D767" ca="1">IFERROR(IF(B767&lt;&gt;"",IF(OR(EXACT(OFFSET(Metadata!$A$1,0,0,Metadata!Metadata_Table_Length,1),C767)),1,""),""),"")</f>
        <v/>
      </c>
      <c r="E767" s="163" t="str">
        <f t="array" aca="1" ref="E767" ca="1">IF(B767&lt;&gt;"",IF(D767=1,OFFSET(Metadata!$B$1,MIN(IF(OFFSET(Metadata!$A$1,0,0,Metadata!Metadata_Table_Length,1)=C767,ROW(OFFSET(Metadata!$A$1,0,0,Metadata!Metadata_Table_Length,1))-1,"")),0),OFFSET(Metadata!$B$1,MIN(IF(OFFSET(Metadata!$A$1,0,0,Metadata!Metadata_Table_Length,1)=SUBSTITUTE(C767,"rawdatafilename","originalfilename"),ROW(OFFSET(Metadata!$A$1,0,0,Metadata!Metadata_Table_Length,1))-1,"")),0)),"")</f>
        <v/>
      </c>
      <c r="F767" t="str">
        <f t="shared" ca="1" si="46"/>
        <v/>
      </c>
      <c r="G767" t="str">
        <f t="array" aca="1" ref="G767" ca="1">IF(B767&lt;&gt;"",OFFSET(Metadata!$B$1,MIN(IF(OFFSET(Metadata!$A$1,0,0,Metadata!Metadata_Table_Length,1)=SUBSTITUTE(C767,"rawdatafilename","partnumber"),ROW(OFFSET(Metadata!$A$1,0,0,Metadata!Metadata_Table_Length,1))-1,"")),0),"")</f>
        <v/>
      </c>
      <c r="H767" t="str">
        <f t="array" aca="1" ref="H767" ca="1">IF(B767&lt;&gt;"",OFFSET(Metadata!$B$1,MIN(IF(OFFSET(Metadata!$A$1,0,0,Metadata!Metadata_Table_Length,1)=SUBSTITUTE(C767,"rawdatafilename","original_count"),ROW(OFFSET(Metadata!$A$1,0,0,Metadata!Metadata_Table_Length,1))-1,"")),0),"")</f>
        <v/>
      </c>
      <c r="I767" t="str">
        <f t="array" aca="1" ref="I767" ca="1">IF(B767&lt;&gt;"",OFFSET(Metadata!$B$1,MIN(IF(OFFSET(Metadata!$A$1,0,0,Metadata!Metadata_Table_Length,1)=SUBSTITUTE(C767,"rawdatafilename","count"),ROW(OFFSET(Metadata!$A$1,0,0,Metadata!Metadata_Table_Length,1))-1,"")),0),"")</f>
        <v/>
      </c>
      <c r="J767" t="str">
        <f t="array" aca="1" ref="J767" ca="1">IF(AND(G767&lt;&gt;"",G767&lt;&gt;G766),MAX(IF(G$2:G$2001=G767,H$2:H$2001,"")),"")</f>
        <v/>
      </c>
      <c r="K767" t="str">
        <f t="array" aca="1" ref="K767" ca="1">IF(AND(G767&lt;&gt;"",G767&lt;&gt;G766),MAX(IF(G$2:G$2001=G767,I$2:I$2001,"")),"")</f>
        <v/>
      </c>
      <c r="L767" t="str">
        <f t="shared" ca="1" si="47"/>
        <v/>
      </c>
    </row>
    <row r="768" spans="2:12" x14ac:dyDescent="0.25">
      <c r="B768" t="str">
        <f t="shared" ca="1" si="45"/>
        <v/>
      </c>
      <c r="C768" t="str">
        <f t="shared" ca="1" si="44"/>
        <v/>
      </c>
      <c r="D768" s="156" t="str">
        <f t="array" aca="1" ref="D768" ca="1">IFERROR(IF(B768&lt;&gt;"",IF(OR(EXACT(OFFSET(Metadata!$A$1,0,0,Metadata!Metadata_Table_Length,1),C768)),1,""),""),"")</f>
        <v/>
      </c>
      <c r="E768" s="163" t="str">
        <f t="array" aca="1" ref="E768" ca="1">IF(B768&lt;&gt;"",IF(D768=1,OFFSET(Metadata!$B$1,MIN(IF(OFFSET(Metadata!$A$1,0,0,Metadata!Metadata_Table_Length,1)=C768,ROW(OFFSET(Metadata!$A$1,0,0,Metadata!Metadata_Table_Length,1))-1,"")),0),OFFSET(Metadata!$B$1,MIN(IF(OFFSET(Metadata!$A$1,0,0,Metadata!Metadata_Table_Length,1)=SUBSTITUTE(C768,"rawdatafilename","originalfilename"),ROW(OFFSET(Metadata!$A$1,0,0,Metadata!Metadata_Table_Length,1))-1,"")),0)),"")</f>
        <v/>
      </c>
      <c r="F768" t="str">
        <f t="shared" ca="1" si="46"/>
        <v/>
      </c>
      <c r="G768" t="str">
        <f t="array" aca="1" ref="G768" ca="1">IF(B768&lt;&gt;"",OFFSET(Metadata!$B$1,MIN(IF(OFFSET(Metadata!$A$1,0,0,Metadata!Metadata_Table_Length,1)=SUBSTITUTE(C768,"rawdatafilename","partnumber"),ROW(OFFSET(Metadata!$A$1,0,0,Metadata!Metadata_Table_Length,1))-1,"")),0),"")</f>
        <v/>
      </c>
      <c r="H768" t="str">
        <f t="array" aca="1" ref="H768" ca="1">IF(B768&lt;&gt;"",OFFSET(Metadata!$B$1,MIN(IF(OFFSET(Metadata!$A$1,0,0,Metadata!Metadata_Table_Length,1)=SUBSTITUTE(C768,"rawdatafilename","original_count"),ROW(OFFSET(Metadata!$A$1,0,0,Metadata!Metadata_Table_Length,1))-1,"")),0),"")</f>
        <v/>
      </c>
      <c r="I768" t="str">
        <f t="array" aca="1" ref="I768" ca="1">IF(B768&lt;&gt;"",OFFSET(Metadata!$B$1,MIN(IF(OFFSET(Metadata!$A$1,0,0,Metadata!Metadata_Table_Length,1)=SUBSTITUTE(C768,"rawdatafilename","count"),ROW(OFFSET(Metadata!$A$1,0,0,Metadata!Metadata_Table_Length,1))-1,"")),0),"")</f>
        <v/>
      </c>
      <c r="J768" t="str">
        <f t="array" aca="1" ref="J768" ca="1">IF(AND(G768&lt;&gt;"",G768&lt;&gt;G767),MAX(IF(G$2:G$2001=G768,H$2:H$2001,"")),"")</f>
        <v/>
      </c>
      <c r="K768" t="str">
        <f t="array" aca="1" ref="K768" ca="1">IF(AND(G768&lt;&gt;"",G768&lt;&gt;G767),MAX(IF(G$2:G$2001=G768,I$2:I$2001,"")),"")</f>
        <v/>
      </c>
      <c r="L768" t="str">
        <f t="shared" ca="1" si="47"/>
        <v/>
      </c>
    </row>
    <row r="769" spans="2:12" x14ac:dyDescent="0.25">
      <c r="B769" t="str">
        <f t="shared" ca="1" si="45"/>
        <v/>
      </c>
      <c r="C769" t="str">
        <f t="shared" ca="1" si="44"/>
        <v/>
      </c>
      <c r="D769" s="156" t="str">
        <f t="array" aca="1" ref="D769" ca="1">IFERROR(IF(B769&lt;&gt;"",IF(OR(EXACT(OFFSET(Metadata!$A$1,0,0,Metadata!Metadata_Table_Length,1),C769)),1,""),""),"")</f>
        <v/>
      </c>
      <c r="E769" s="163" t="str">
        <f t="array" aca="1" ref="E769" ca="1">IF(B769&lt;&gt;"",IF(D769=1,OFFSET(Metadata!$B$1,MIN(IF(OFFSET(Metadata!$A$1,0,0,Metadata!Metadata_Table_Length,1)=C769,ROW(OFFSET(Metadata!$A$1,0,0,Metadata!Metadata_Table_Length,1))-1,"")),0),OFFSET(Metadata!$B$1,MIN(IF(OFFSET(Metadata!$A$1,0,0,Metadata!Metadata_Table_Length,1)=SUBSTITUTE(C769,"rawdatafilename","originalfilename"),ROW(OFFSET(Metadata!$A$1,0,0,Metadata!Metadata_Table_Length,1))-1,"")),0)),"")</f>
        <v/>
      </c>
      <c r="F769" t="str">
        <f t="shared" ca="1" si="46"/>
        <v/>
      </c>
      <c r="G769" t="str">
        <f t="array" aca="1" ref="G769" ca="1">IF(B769&lt;&gt;"",OFFSET(Metadata!$B$1,MIN(IF(OFFSET(Metadata!$A$1,0,0,Metadata!Metadata_Table_Length,1)=SUBSTITUTE(C769,"rawdatafilename","partnumber"),ROW(OFFSET(Metadata!$A$1,0,0,Metadata!Metadata_Table_Length,1))-1,"")),0),"")</f>
        <v/>
      </c>
      <c r="H769" t="str">
        <f t="array" aca="1" ref="H769" ca="1">IF(B769&lt;&gt;"",OFFSET(Metadata!$B$1,MIN(IF(OFFSET(Metadata!$A$1,0,0,Metadata!Metadata_Table_Length,1)=SUBSTITUTE(C769,"rawdatafilename","original_count"),ROW(OFFSET(Metadata!$A$1,0,0,Metadata!Metadata_Table_Length,1))-1,"")),0),"")</f>
        <v/>
      </c>
      <c r="I769" t="str">
        <f t="array" aca="1" ref="I769" ca="1">IF(B769&lt;&gt;"",OFFSET(Metadata!$B$1,MIN(IF(OFFSET(Metadata!$A$1,0,0,Metadata!Metadata_Table_Length,1)=SUBSTITUTE(C769,"rawdatafilename","count"),ROW(OFFSET(Metadata!$A$1,0,0,Metadata!Metadata_Table_Length,1))-1,"")),0),"")</f>
        <v/>
      </c>
      <c r="J769" t="str">
        <f t="array" aca="1" ref="J769" ca="1">IF(AND(G769&lt;&gt;"",G769&lt;&gt;G768),MAX(IF(G$2:G$2001=G769,H$2:H$2001,"")),"")</f>
        <v/>
      </c>
      <c r="K769" t="str">
        <f t="array" aca="1" ref="K769" ca="1">IF(AND(G769&lt;&gt;"",G769&lt;&gt;G768),MAX(IF(G$2:G$2001=G769,I$2:I$2001,"")),"")</f>
        <v/>
      </c>
      <c r="L769" t="str">
        <f t="shared" ca="1" si="47"/>
        <v/>
      </c>
    </row>
    <row r="770" spans="2:12" x14ac:dyDescent="0.25">
      <c r="B770" t="str">
        <f t="shared" ca="1" si="45"/>
        <v/>
      </c>
      <c r="C770" t="str">
        <f t="shared" ref="C770:C833" ca="1" si="48">IF(B770&lt;&gt;"",CONCATENATE("RESULTS_SEARCH_",B770,"_PARAMETERS_PEAKLIST_rawdatafilename"),"")</f>
        <v/>
      </c>
      <c r="D770" s="156" t="str">
        <f t="array" aca="1" ref="D770" ca="1">IFERROR(IF(B770&lt;&gt;"",IF(OR(EXACT(OFFSET(Metadata!$A$1,0,0,Metadata!Metadata_Table_Length,1),C770)),1,""),""),"")</f>
        <v/>
      </c>
      <c r="E770" s="163" t="str">
        <f t="array" aca="1" ref="E770" ca="1">IF(B770&lt;&gt;"",IF(D770=1,OFFSET(Metadata!$B$1,MIN(IF(OFFSET(Metadata!$A$1,0,0,Metadata!Metadata_Table_Length,1)=C770,ROW(OFFSET(Metadata!$A$1,0,0,Metadata!Metadata_Table_Length,1))-1,"")),0),OFFSET(Metadata!$B$1,MIN(IF(OFFSET(Metadata!$A$1,0,0,Metadata!Metadata_Table_Length,1)=SUBSTITUTE(C770,"rawdatafilename","originalfilename"),ROW(OFFSET(Metadata!$A$1,0,0,Metadata!Metadata_Table_Length,1))-1,"")),0)),"")</f>
        <v/>
      </c>
      <c r="F770" t="str">
        <f t="shared" ca="1" si="46"/>
        <v/>
      </c>
      <c r="G770" t="str">
        <f t="array" aca="1" ref="G770" ca="1">IF(B770&lt;&gt;"",OFFSET(Metadata!$B$1,MIN(IF(OFFSET(Metadata!$A$1,0,0,Metadata!Metadata_Table_Length,1)=SUBSTITUTE(C770,"rawdatafilename","partnumber"),ROW(OFFSET(Metadata!$A$1,0,0,Metadata!Metadata_Table_Length,1))-1,"")),0),"")</f>
        <v/>
      </c>
      <c r="H770" t="str">
        <f t="array" aca="1" ref="H770" ca="1">IF(B770&lt;&gt;"",OFFSET(Metadata!$B$1,MIN(IF(OFFSET(Metadata!$A$1,0,0,Metadata!Metadata_Table_Length,1)=SUBSTITUTE(C770,"rawdatafilename","original_count"),ROW(OFFSET(Metadata!$A$1,0,0,Metadata!Metadata_Table_Length,1))-1,"")),0),"")</f>
        <v/>
      </c>
      <c r="I770" t="str">
        <f t="array" aca="1" ref="I770" ca="1">IF(B770&lt;&gt;"",OFFSET(Metadata!$B$1,MIN(IF(OFFSET(Metadata!$A$1,0,0,Metadata!Metadata_Table_Length,1)=SUBSTITUTE(C770,"rawdatafilename","count"),ROW(OFFSET(Metadata!$A$1,0,0,Metadata!Metadata_Table_Length,1))-1,"")),0),"")</f>
        <v/>
      </c>
      <c r="J770" t="str">
        <f t="array" aca="1" ref="J770" ca="1">IF(AND(G770&lt;&gt;"",G770&lt;&gt;G769),MAX(IF(G$2:G$2001=G770,H$2:H$2001,"")),"")</f>
        <v/>
      </c>
      <c r="K770" t="str">
        <f t="array" aca="1" ref="K770" ca="1">IF(AND(G770&lt;&gt;"",G770&lt;&gt;G769),MAX(IF(G$2:G$2001=G770,I$2:I$2001,"")),"")</f>
        <v/>
      </c>
      <c r="L770" t="str">
        <f t="shared" ca="1" si="47"/>
        <v/>
      </c>
    </row>
    <row r="771" spans="2:12" x14ac:dyDescent="0.25">
      <c r="B771" t="str">
        <f t="shared" ref="B771:B834" ca="1" si="49">IF(B770&lt;&gt;"",IF(B770+1&lt;=$A$9,B770+1,""),"")</f>
        <v/>
      </c>
      <c r="C771" t="str">
        <f t="shared" ca="1" si="48"/>
        <v/>
      </c>
      <c r="D771" s="156" t="str">
        <f t="array" aca="1" ref="D771" ca="1">IFERROR(IF(B771&lt;&gt;"",IF(OR(EXACT(OFFSET(Metadata!$A$1,0,0,Metadata!Metadata_Table_Length,1),C771)),1,""),""),"")</f>
        <v/>
      </c>
      <c r="E771" s="163" t="str">
        <f t="array" aca="1" ref="E771" ca="1">IF(B771&lt;&gt;"",IF(D771=1,OFFSET(Metadata!$B$1,MIN(IF(OFFSET(Metadata!$A$1,0,0,Metadata!Metadata_Table_Length,1)=C771,ROW(OFFSET(Metadata!$A$1,0,0,Metadata!Metadata_Table_Length,1))-1,"")),0),OFFSET(Metadata!$B$1,MIN(IF(OFFSET(Metadata!$A$1,0,0,Metadata!Metadata_Table_Length,1)=SUBSTITUTE(C771,"rawdatafilename","originalfilename"),ROW(OFFSET(Metadata!$A$1,0,0,Metadata!Metadata_Table_Length,1))-1,"")),0)),"")</f>
        <v/>
      </c>
      <c r="F771" t="str">
        <f t="shared" ref="F771:F834" ca="1" si="50">IF(F770&lt;&gt;"",IF(E771&lt;&gt;"",IF(E771&lt;&gt;E770,F770+1,F770),""),"")</f>
        <v/>
      </c>
      <c r="G771" t="str">
        <f t="array" aca="1" ref="G771" ca="1">IF(B771&lt;&gt;"",OFFSET(Metadata!$B$1,MIN(IF(OFFSET(Metadata!$A$1,0,0,Metadata!Metadata_Table_Length,1)=SUBSTITUTE(C771,"rawdatafilename","partnumber"),ROW(OFFSET(Metadata!$A$1,0,0,Metadata!Metadata_Table_Length,1))-1,"")),0),"")</f>
        <v/>
      </c>
      <c r="H771" t="str">
        <f t="array" aca="1" ref="H771" ca="1">IF(B771&lt;&gt;"",OFFSET(Metadata!$B$1,MIN(IF(OFFSET(Metadata!$A$1,0,0,Metadata!Metadata_Table_Length,1)=SUBSTITUTE(C771,"rawdatafilename","original_count"),ROW(OFFSET(Metadata!$A$1,0,0,Metadata!Metadata_Table_Length,1))-1,"")),0),"")</f>
        <v/>
      </c>
      <c r="I771" t="str">
        <f t="array" aca="1" ref="I771" ca="1">IF(B771&lt;&gt;"",OFFSET(Metadata!$B$1,MIN(IF(OFFSET(Metadata!$A$1,0,0,Metadata!Metadata_Table_Length,1)=SUBSTITUTE(C771,"rawdatafilename","count"),ROW(OFFSET(Metadata!$A$1,0,0,Metadata!Metadata_Table_Length,1))-1,"")),0),"")</f>
        <v/>
      </c>
      <c r="J771" t="str">
        <f t="array" aca="1" ref="J771" ca="1">IF(AND(G771&lt;&gt;"",G771&lt;&gt;G770),MAX(IF(G$2:G$2001=G771,H$2:H$2001,"")),"")</f>
        <v/>
      </c>
      <c r="K771" t="str">
        <f t="array" aca="1" ref="K771" ca="1">IF(AND(G771&lt;&gt;"",G771&lt;&gt;G770),MAX(IF(G$2:G$2001=G771,I$2:I$2001,"")),"")</f>
        <v/>
      </c>
      <c r="L771" t="str">
        <f t="shared" ref="L771:L834" ca="1" si="51">IF(F771&lt;&gt;"",IF(F771&lt;&gt;F770,F771,""),"")</f>
        <v/>
      </c>
    </row>
    <row r="772" spans="2:12" x14ac:dyDescent="0.25">
      <c r="B772" t="str">
        <f t="shared" ca="1" si="49"/>
        <v/>
      </c>
      <c r="C772" t="str">
        <f t="shared" ca="1" si="48"/>
        <v/>
      </c>
      <c r="D772" s="156" t="str">
        <f t="array" aca="1" ref="D772" ca="1">IFERROR(IF(B772&lt;&gt;"",IF(OR(EXACT(OFFSET(Metadata!$A$1,0,0,Metadata!Metadata_Table_Length,1),C772)),1,""),""),"")</f>
        <v/>
      </c>
      <c r="E772" s="163" t="str">
        <f t="array" aca="1" ref="E772" ca="1">IF(B772&lt;&gt;"",IF(D772=1,OFFSET(Metadata!$B$1,MIN(IF(OFFSET(Metadata!$A$1,0,0,Metadata!Metadata_Table_Length,1)=C772,ROW(OFFSET(Metadata!$A$1,0,0,Metadata!Metadata_Table_Length,1))-1,"")),0),OFFSET(Metadata!$B$1,MIN(IF(OFFSET(Metadata!$A$1,0,0,Metadata!Metadata_Table_Length,1)=SUBSTITUTE(C772,"rawdatafilename","originalfilename"),ROW(OFFSET(Metadata!$A$1,0,0,Metadata!Metadata_Table_Length,1))-1,"")),0)),"")</f>
        <v/>
      </c>
      <c r="F772" t="str">
        <f t="shared" ca="1" si="50"/>
        <v/>
      </c>
      <c r="G772" t="str">
        <f t="array" aca="1" ref="G772" ca="1">IF(B772&lt;&gt;"",OFFSET(Metadata!$B$1,MIN(IF(OFFSET(Metadata!$A$1,0,0,Metadata!Metadata_Table_Length,1)=SUBSTITUTE(C772,"rawdatafilename","partnumber"),ROW(OFFSET(Metadata!$A$1,0,0,Metadata!Metadata_Table_Length,1))-1,"")),0),"")</f>
        <v/>
      </c>
      <c r="H772" t="str">
        <f t="array" aca="1" ref="H772" ca="1">IF(B772&lt;&gt;"",OFFSET(Metadata!$B$1,MIN(IF(OFFSET(Metadata!$A$1,0,0,Metadata!Metadata_Table_Length,1)=SUBSTITUTE(C772,"rawdatafilename","original_count"),ROW(OFFSET(Metadata!$A$1,0,0,Metadata!Metadata_Table_Length,1))-1,"")),0),"")</f>
        <v/>
      </c>
      <c r="I772" t="str">
        <f t="array" aca="1" ref="I772" ca="1">IF(B772&lt;&gt;"",OFFSET(Metadata!$B$1,MIN(IF(OFFSET(Metadata!$A$1,0,0,Metadata!Metadata_Table_Length,1)=SUBSTITUTE(C772,"rawdatafilename","count"),ROW(OFFSET(Metadata!$A$1,0,0,Metadata!Metadata_Table_Length,1))-1,"")),0),"")</f>
        <v/>
      </c>
      <c r="J772" t="str">
        <f t="array" aca="1" ref="J772" ca="1">IF(AND(G772&lt;&gt;"",G772&lt;&gt;G771),MAX(IF(G$2:G$2001=G772,H$2:H$2001,"")),"")</f>
        <v/>
      </c>
      <c r="K772" t="str">
        <f t="array" aca="1" ref="K772" ca="1">IF(AND(G772&lt;&gt;"",G772&lt;&gt;G771),MAX(IF(G$2:G$2001=G772,I$2:I$2001,"")),"")</f>
        <v/>
      </c>
      <c r="L772" t="str">
        <f t="shared" ca="1" si="51"/>
        <v/>
      </c>
    </row>
    <row r="773" spans="2:12" x14ac:dyDescent="0.25">
      <c r="B773" t="str">
        <f t="shared" ca="1" si="49"/>
        <v/>
      </c>
      <c r="C773" t="str">
        <f t="shared" ca="1" si="48"/>
        <v/>
      </c>
      <c r="D773" s="156" t="str">
        <f t="array" aca="1" ref="D773" ca="1">IFERROR(IF(B773&lt;&gt;"",IF(OR(EXACT(OFFSET(Metadata!$A$1,0,0,Metadata!Metadata_Table_Length,1),C773)),1,""),""),"")</f>
        <v/>
      </c>
      <c r="E773" s="163" t="str">
        <f t="array" aca="1" ref="E773" ca="1">IF(B773&lt;&gt;"",IF(D773=1,OFFSET(Metadata!$B$1,MIN(IF(OFFSET(Metadata!$A$1,0,0,Metadata!Metadata_Table_Length,1)=C773,ROW(OFFSET(Metadata!$A$1,0,0,Metadata!Metadata_Table_Length,1))-1,"")),0),OFFSET(Metadata!$B$1,MIN(IF(OFFSET(Metadata!$A$1,0,0,Metadata!Metadata_Table_Length,1)=SUBSTITUTE(C773,"rawdatafilename","originalfilename"),ROW(OFFSET(Metadata!$A$1,0,0,Metadata!Metadata_Table_Length,1))-1,"")),0)),"")</f>
        <v/>
      </c>
      <c r="F773" t="str">
        <f t="shared" ca="1" si="50"/>
        <v/>
      </c>
      <c r="G773" t="str">
        <f t="array" aca="1" ref="G773" ca="1">IF(B773&lt;&gt;"",OFFSET(Metadata!$B$1,MIN(IF(OFFSET(Metadata!$A$1,0,0,Metadata!Metadata_Table_Length,1)=SUBSTITUTE(C773,"rawdatafilename","partnumber"),ROW(OFFSET(Metadata!$A$1,0,0,Metadata!Metadata_Table_Length,1))-1,"")),0),"")</f>
        <v/>
      </c>
      <c r="H773" t="str">
        <f t="array" aca="1" ref="H773" ca="1">IF(B773&lt;&gt;"",OFFSET(Metadata!$B$1,MIN(IF(OFFSET(Metadata!$A$1,0,0,Metadata!Metadata_Table_Length,1)=SUBSTITUTE(C773,"rawdatafilename","original_count"),ROW(OFFSET(Metadata!$A$1,0,0,Metadata!Metadata_Table_Length,1))-1,"")),0),"")</f>
        <v/>
      </c>
      <c r="I773" t="str">
        <f t="array" aca="1" ref="I773" ca="1">IF(B773&lt;&gt;"",OFFSET(Metadata!$B$1,MIN(IF(OFFSET(Metadata!$A$1,0,0,Metadata!Metadata_Table_Length,1)=SUBSTITUTE(C773,"rawdatafilename","count"),ROW(OFFSET(Metadata!$A$1,0,0,Metadata!Metadata_Table_Length,1))-1,"")),0),"")</f>
        <v/>
      </c>
      <c r="J773" t="str">
        <f t="array" aca="1" ref="J773" ca="1">IF(AND(G773&lt;&gt;"",G773&lt;&gt;G772),MAX(IF(G$2:G$2001=G773,H$2:H$2001,"")),"")</f>
        <v/>
      </c>
      <c r="K773" t="str">
        <f t="array" aca="1" ref="K773" ca="1">IF(AND(G773&lt;&gt;"",G773&lt;&gt;G772),MAX(IF(G$2:G$2001=G773,I$2:I$2001,"")),"")</f>
        <v/>
      </c>
      <c r="L773" t="str">
        <f t="shared" ca="1" si="51"/>
        <v/>
      </c>
    </row>
    <row r="774" spans="2:12" x14ac:dyDescent="0.25">
      <c r="B774" t="str">
        <f t="shared" ca="1" si="49"/>
        <v/>
      </c>
      <c r="C774" t="str">
        <f t="shared" ca="1" si="48"/>
        <v/>
      </c>
      <c r="D774" s="156" t="str">
        <f t="array" aca="1" ref="D774" ca="1">IFERROR(IF(B774&lt;&gt;"",IF(OR(EXACT(OFFSET(Metadata!$A$1,0,0,Metadata!Metadata_Table_Length,1),C774)),1,""),""),"")</f>
        <v/>
      </c>
      <c r="E774" s="163" t="str">
        <f t="array" aca="1" ref="E774" ca="1">IF(B774&lt;&gt;"",IF(D774=1,OFFSET(Metadata!$B$1,MIN(IF(OFFSET(Metadata!$A$1,0,0,Metadata!Metadata_Table_Length,1)=C774,ROW(OFFSET(Metadata!$A$1,0,0,Metadata!Metadata_Table_Length,1))-1,"")),0),OFFSET(Metadata!$B$1,MIN(IF(OFFSET(Metadata!$A$1,0,0,Metadata!Metadata_Table_Length,1)=SUBSTITUTE(C774,"rawdatafilename","originalfilename"),ROW(OFFSET(Metadata!$A$1,0,0,Metadata!Metadata_Table_Length,1))-1,"")),0)),"")</f>
        <v/>
      </c>
      <c r="F774" t="str">
        <f t="shared" ca="1" si="50"/>
        <v/>
      </c>
      <c r="G774" t="str">
        <f t="array" aca="1" ref="G774" ca="1">IF(B774&lt;&gt;"",OFFSET(Metadata!$B$1,MIN(IF(OFFSET(Metadata!$A$1,0,0,Metadata!Metadata_Table_Length,1)=SUBSTITUTE(C774,"rawdatafilename","partnumber"),ROW(OFFSET(Metadata!$A$1,0,0,Metadata!Metadata_Table_Length,1))-1,"")),0),"")</f>
        <v/>
      </c>
      <c r="H774" t="str">
        <f t="array" aca="1" ref="H774" ca="1">IF(B774&lt;&gt;"",OFFSET(Metadata!$B$1,MIN(IF(OFFSET(Metadata!$A$1,0,0,Metadata!Metadata_Table_Length,1)=SUBSTITUTE(C774,"rawdatafilename","original_count"),ROW(OFFSET(Metadata!$A$1,0,0,Metadata!Metadata_Table_Length,1))-1,"")),0),"")</f>
        <v/>
      </c>
      <c r="I774" t="str">
        <f t="array" aca="1" ref="I774" ca="1">IF(B774&lt;&gt;"",OFFSET(Metadata!$B$1,MIN(IF(OFFSET(Metadata!$A$1,0,0,Metadata!Metadata_Table_Length,1)=SUBSTITUTE(C774,"rawdatafilename","count"),ROW(OFFSET(Metadata!$A$1,0,0,Metadata!Metadata_Table_Length,1))-1,"")),0),"")</f>
        <v/>
      </c>
      <c r="J774" t="str">
        <f t="array" aca="1" ref="J774" ca="1">IF(AND(G774&lt;&gt;"",G774&lt;&gt;G773),MAX(IF(G$2:G$2001=G774,H$2:H$2001,"")),"")</f>
        <v/>
      </c>
      <c r="K774" t="str">
        <f t="array" aca="1" ref="K774" ca="1">IF(AND(G774&lt;&gt;"",G774&lt;&gt;G773),MAX(IF(G$2:G$2001=G774,I$2:I$2001,"")),"")</f>
        <v/>
      </c>
      <c r="L774" t="str">
        <f t="shared" ca="1" si="51"/>
        <v/>
      </c>
    </row>
    <row r="775" spans="2:12" x14ac:dyDescent="0.25">
      <c r="B775" t="str">
        <f t="shared" ca="1" si="49"/>
        <v/>
      </c>
      <c r="C775" t="str">
        <f t="shared" ca="1" si="48"/>
        <v/>
      </c>
      <c r="D775" s="156" t="str">
        <f t="array" aca="1" ref="D775" ca="1">IFERROR(IF(B775&lt;&gt;"",IF(OR(EXACT(OFFSET(Metadata!$A$1,0,0,Metadata!Metadata_Table_Length,1),C775)),1,""),""),"")</f>
        <v/>
      </c>
      <c r="E775" s="163" t="str">
        <f t="array" aca="1" ref="E775" ca="1">IF(B775&lt;&gt;"",IF(D775=1,OFFSET(Metadata!$B$1,MIN(IF(OFFSET(Metadata!$A$1,0,0,Metadata!Metadata_Table_Length,1)=C775,ROW(OFFSET(Metadata!$A$1,0,0,Metadata!Metadata_Table_Length,1))-1,"")),0),OFFSET(Metadata!$B$1,MIN(IF(OFFSET(Metadata!$A$1,0,0,Metadata!Metadata_Table_Length,1)=SUBSTITUTE(C775,"rawdatafilename","originalfilename"),ROW(OFFSET(Metadata!$A$1,0,0,Metadata!Metadata_Table_Length,1))-1,"")),0)),"")</f>
        <v/>
      </c>
      <c r="F775" t="str">
        <f t="shared" ca="1" si="50"/>
        <v/>
      </c>
      <c r="G775" t="str">
        <f t="array" aca="1" ref="G775" ca="1">IF(B775&lt;&gt;"",OFFSET(Metadata!$B$1,MIN(IF(OFFSET(Metadata!$A$1,0,0,Metadata!Metadata_Table_Length,1)=SUBSTITUTE(C775,"rawdatafilename","partnumber"),ROW(OFFSET(Metadata!$A$1,0,0,Metadata!Metadata_Table_Length,1))-1,"")),0),"")</f>
        <v/>
      </c>
      <c r="H775" t="str">
        <f t="array" aca="1" ref="H775" ca="1">IF(B775&lt;&gt;"",OFFSET(Metadata!$B$1,MIN(IF(OFFSET(Metadata!$A$1,0,0,Metadata!Metadata_Table_Length,1)=SUBSTITUTE(C775,"rawdatafilename","original_count"),ROW(OFFSET(Metadata!$A$1,0,0,Metadata!Metadata_Table_Length,1))-1,"")),0),"")</f>
        <v/>
      </c>
      <c r="I775" t="str">
        <f t="array" aca="1" ref="I775" ca="1">IF(B775&lt;&gt;"",OFFSET(Metadata!$B$1,MIN(IF(OFFSET(Metadata!$A$1,0,0,Metadata!Metadata_Table_Length,1)=SUBSTITUTE(C775,"rawdatafilename","count"),ROW(OFFSET(Metadata!$A$1,0,0,Metadata!Metadata_Table_Length,1))-1,"")),0),"")</f>
        <v/>
      </c>
      <c r="J775" t="str">
        <f t="array" aca="1" ref="J775" ca="1">IF(AND(G775&lt;&gt;"",G775&lt;&gt;G774),MAX(IF(G$2:G$2001=G775,H$2:H$2001,"")),"")</f>
        <v/>
      </c>
      <c r="K775" t="str">
        <f t="array" aca="1" ref="K775" ca="1">IF(AND(G775&lt;&gt;"",G775&lt;&gt;G774),MAX(IF(G$2:G$2001=G775,I$2:I$2001,"")),"")</f>
        <v/>
      </c>
      <c r="L775" t="str">
        <f t="shared" ca="1" si="51"/>
        <v/>
      </c>
    </row>
    <row r="776" spans="2:12" x14ac:dyDescent="0.25">
      <c r="B776" t="str">
        <f t="shared" ca="1" si="49"/>
        <v/>
      </c>
      <c r="C776" t="str">
        <f t="shared" ca="1" si="48"/>
        <v/>
      </c>
      <c r="D776" s="156" t="str">
        <f t="array" aca="1" ref="D776" ca="1">IFERROR(IF(B776&lt;&gt;"",IF(OR(EXACT(OFFSET(Metadata!$A$1,0,0,Metadata!Metadata_Table_Length,1),C776)),1,""),""),"")</f>
        <v/>
      </c>
      <c r="E776" s="163" t="str">
        <f t="array" aca="1" ref="E776" ca="1">IF(B776&lt;&gt;"",IF(D776=1,OFFSET(Metadata!$B$1,MIN(IF(OFFSET(Metadata!$A$1,0,0,Metadata!Metadata_Table_Length,1)=C776,ROW(OFFSET(Metadata!$A$1,0,0,Metadata!Metadata_Table_Length,1))-1,"")),0),OFFSET(Metadata!$B$1,MIN(IF(OFFSET(Metadata!$A$1,0,0,Metadata!Metadata_Table_Length,1)=SUBSTITUTE(C776,"rawdatafilename","originalfilename"),ROW(OFFSET(Metadata!$A$1,0,0,Metadata!Metadata_Table_Length,1))-1,"")),0)),"")</f>
        <v/>
      </c>
      <c r="F776" t="str">
        <f t="shared" ca="1" si="50"/>
        <v/>
      </c>
      <c r="G776" t="str">
        <f t="array" aca="1" ref="G776" ca="1">IF(B776&lt;&gt;"",OFFSET(Metadata!$B$1,MIN(IF(OFFSET(Metadata!$A$1,0,0,Metadata!Metadata_Table_Length,1)=SUBSTITUTE(C776,"rawdatafilename","partnumber"),ROW(OFFSET(Metadata!$A$1,0,0,Metadata!Metadata_Table_Length,1))-1,"")),0),"")</f>
        <v/>
      </c>
      <c r="H776" t="str">
        <f t="array" aca="1" ref="H776" ca="1">IF(B776&lt;&gt;"",OFFSET(Metadata!$B$1,MIN(IF(OFFSET(Metadata!$A$1,0,0,Metadata!Metadata_Table_Length,1)=SUBSTITUTE(C776,"rawdatafilename","original_count"),ROW(OFFSET(Metadata!$A$1,0,0,Metadata!Metadata_Table_Length,1))-1,"")),0),"")</f>
        <v/>
      </c>
      <c r="I776" t="str">
        <f t="array" aca="1" ref="I776" ca="1">IF(B776&lt;&gt;"",OFFSET(Metadata!$B$1,MIN(IF(OFFSET(Metadata!$A$1,0,0,Metadata!Metadata_Table_Length,1)=SUBSTITUTE(C776,"rawdatafilename","count"),ROW(OFFSET(Metadata!$A$1,0,0,Metadata!Metadata_Table_Length,1))-1,"")),0),"")</f>
        <v/>
      </c>
      <c r="J776" t="str">
        <f t="array" aca="1" ref="J776" ca="1">IF(AND(G776&lt;&gt;"",G776&lt;&gt;G775),MAX(IF(G$2:G$2001=G776,H$2:H$2001,"")),"")</f>
        <v/>
      </c>
      <c r="K776" t="str">
        <f t="array" aca="1" ref="K776" ca="1">IF(AND(G776&lt;&gt;"",G776&lt;&gt;G775),MAX(IF(G$2:G$2001=G776,I$2:I$2001,"")),"")</f>
        <v/>
      </c>
      <c r="L776" t="str">
        <f t="shared" ca="1" si="51"/>
        <v/>
      </c>
    </row>
    <row r="777" spans="2:12" x14ac:dyDescent="0.25">
      <c r="B777" t="str">
        <f t="shared" ca="1" si="49"/>
        <v/>
      </c>
      <c r="C777" t="str">
        <f t="shared" ca="1" si="48"/>
        <v/>
      </c>
      <c r="D777" s="156" t="str">
        <f t="array" aca="1" ref="D777" ca="1">IFERROR(IF(B777&lt;&gt;"",IF(OR(EXACT(OFFSET(Metadata!$A$1,0,0,Metadata!Metadata_Table_Length,1),C777)),1,""),""),"")</f>
        <v/>
      </c>
      <c r="E777" s="163" t="str">
        <f t="array" aca="1" ref="E777" ca="1">IF(B777&lt;&gt;"",IF(D777=1,OFFSET(Metadata!$B$1,MIN(IF(OFFSET(Metadata!$A$1,0,0,Metadata!Metadata_Table_Length,1)=C777,ROW(OFFSET(Metadata!$A$1,0,0,Metadata!Metadata_Table_Length,1))-1,"")),0),OFFSET(Metadata!$B$1,MIN(IF(OFFSET(Metadata!$A$1,0,0,Metadata!Metadata_Table_Length,1)=SUBSTITUTE(C777,"rawdatafilename","originalfilename"),ROW(OFFSET(Metadata!$A$1,0,0,Metadata!Metadata_Table_Length,1))-1,"")),0)),"")</f>
        <v/>
      </c>
      <c r="F777" t="str">
        <f t="shared" ca="1" si="50"/>
        <v/>
      </c>
      <c r="G777" t="str">
        <f t="array" aca="1" ref="G777" ca="1">IF(B777&lt;&gt;"",OFFSET(Metadata!$B$1,MIN(IF(OFFSET(Metadata!$A$1,0,0,Metadata!Metadata_Table_Length,1)=SUBSTITUTE(C777,"rawdatafilename","partnumber"),ROW(OFFSET(Metadata!$A$1,0,0,Metadata!Metadata_Table_Length,1))-1,"")),0),"")</f>
        <v/>
      </c>
      <c r="H777" t="str">
        <f t="array" aca="1" ref="H777" ca="1">IF(B777&lt;&gt;"",OFFSET(Metadata!$B$1,MIN(IF(OFFSET(Metadata!$A$1,0,0,Metadata!Metadata_Table_Length,1)=SUBSTITUTE(C777,"rawdatafilename","original_count"),ROW(OFFSET(Metadata!$A$1,0,0,Metadata!Metadata_Table_Length,1))-1,"")),0),"")</f>
        <v/>
      </c>
      <c r="I777" t="str">
        <f t="array" aca="1" ref="I777" ca="1">IF(B777&lt;&gt;"",OFFSET(Metadata!$B$1,MIN(IF(OFFSET(Metadata!$A$1,0,0,Metadata!Metadata_Table_Length,1)=SUBSTITUTE(C777,"rawdatafilename","count"),ROW(OFFSET(Metadata!$A$1,0,0,Metadata!Metadata_Table_Length,1))-1,"")),0),"")</f>
        <v/>
      </c>
      <c r="J777" t="str">
        <f t="array" aca="1" ref="J777" ca="1">IF(AND(G777&lt;&gt;"",G777&lt;&gt;G776),MAX(IF(G$2:G$2001=G777,H$2:H$2001,"")),"")</f>
        <v/>
      </c>
      <c r="K777" t="str">
        <f t="array" aca="1" ref="K777" ca="1">IF(AND(G777&lt;&gt;"",G777&lt;&gt;G776),MAX(IF(G$2:G$2001=G777,I$2:I$2001,"")),"")</f>
        <v/>
      </c>
      <c r="L777" t="str">
        <f t="shared" ca="1" si="51"/>
        <v/>
      </c>
    </row>
    <row r="778" spans="2:12" x14ac:dyDescent="0.25">
      <c r="B778" t="str">
        <f t="shared" ca="1" si="49"/>
        <v/>
      </c>
      <c r="C778" t="str">
        <f t="shared" ca="1" si="48"/>
        <v/>
      </c>
      <c r="D778" s="156" t="str">
        <f t="array" aca="1" ref="D778" ca="1">IFERROR(IF(B778&lt;&gt;"",IF(OR(EXACT(OFFSET(Metadata!$A$1,0,0,Metadata!Metadata_Table_Length,1),C778)),1,""),""),"")</f>
        <v/>
      </c>
      <c r="E778" s="163" t="str">
        <f t="array" aca="1" ref="E778" ca="1">IF(B778&lt;&gt;"",IF(D778=1,OFFSET(Metadata!$B$1,MIN(IF(OFFSET(Metadata!$A$1,0,0,Metadata!Metadata_Table_Length,1)=C778,ROW(OFFSET(Metadata!$A$1,0,0,Metadata!Metadata_Table_Length,1))-1,"")),0),OFFSET(Metadata!$B$1,MIN(IF(OFFSET(Metadata!$A$1,0,0,Metadata!Metadata_Table_Length,1)=SUBSTITUTE(C778,"rawdatafilename","originalfilename"),ROW(OFFSET(Metadata!$A$1,0,0,Metadata!Metadata_Table_Length,1))-1,"")),0)),"")</f>
        <v/>
      </c>
      <c r="F778" t="str">
        <f t="shared" ca="1" si="50"/>
        <v/>
      </c>
      <c r="G778" t="str">
        <f t="array" aca="1" ref="G778" ca="1">IF(B778&lt;&gt;"",OFFSET(Metadata!$B$1,MIN(IF(OFFSET(Metadata!$A$1,0,0,Metadata!Metadata_Table_Length,1)=SUBSTITUTE(C778,"rawdatafilename","partnumber"),ROW(OFFSET(Metadata!$A$1,0,0,Metadata!Metadata_Table_Length,1))-1,"")),0),"")</f>
        <v/>
      </c>
      <c r="H778" t="str">
        <f t="array" aca="1" ref="H778" ca="1">IF(B778&lt;&gt;"",OFFSET(Metadata!$B$1,MIN(IF(OFFSET(Metadata!$A$1,0,0,Metadata!Metadata_Table_Length,1)=SUBSTITUTE(C778,"rawdatafilename","original_count"),ROW(OFFSET(Metadata!$A$1,0,0,Metadata!Metadata_Table_Length,1))-1,"")),0),"")</f>
        <v/>
      </c>
      <c r="I778" t="str">
        <f t="array" aca="1" ref="I778" ca="1">IF(B778&lt;&gt;"",OFFSET(Metadata!$B$1,MIN(IF(OFFSET(Metadata!$A$1,0,0,Metadata!Metadata_Table_Length,1)=SUBSTITUTE(C778,"rawdatafilename","count"),ROW(OFFSET(Metadata!$A$1,0,0,Metadata!Metadata_Table_Length,1))-1,"")),0),"")</f>
        <v/>
      </c>
      <c r="J778" t="str">
        <f t="array" aca="1" ref="J778" ca="1">IF(AND(G778&lt;&gt;"",G778&lt;&gt;G777),MAX(IF(G$2:G$2001=G778,H$2:H$2001,"")),"")</f>
        <v/>
      </c>
      <c r="K778" t="str">
        <f t="array" aca="1" ref="K778" ca="1">IF(AND(G778&lt;&gt;"",G778&lt;&gt;G777),MAX(IF(G$2:G$2001=G778,I$2:I$2001,"")),"")</f>
        <v/>
      </c>
      <c r="L778" t="str">
        <f t="shared" ca="1" si="51"/>
        <v/>
      </c>
    </row>
    <row r="779" spans="2:12" x14ac:dyDescent="0.25">
      <c r="B779" t="str">
        <f t="shared" ca="1" si="49"/>
        <v/>
      </c>
      <c r="C779" t="str">
        <f t="shared" ca="1" si="48"/>
        <v/>
      </c>
      <c r="D779" s="156" t="str">
        <f t="array" aca="1" ref="D779" ca="1">IFERROR(IF(B779&lt;&gt;"",IF(OR(EXACT(OFFSET(Metadata!$A$1,0,0,Metadata!Metadata_Table_Length,1),C779)),1,""),""),"")</f>
        <v/>
      </c>
      <c r="E779" s="163" t="str">
        <f t="array" aca="1" ref="E779" ca="1">IF(B779&lt;&gt;"",IF(D779=1,OFFSET(Metadata!$B$1,MIN(IF(OFFSET(Metadata!$A$1,0,0,Metadata!Metadata_Table_Length,1)=C779,ROW(OFFSET(Metadata!$A$1,0,0,Metadata!Metadata_Table_Length,1))-1,"")),0),OFFSET(Metadata!$B$1,MIN(IF(OFFSET(Metadata!$A$1,0,0,Metadata!Metadata_Table_Length,1)=SUBSTITUTE(C779,"rawdatafilename","originalfilename"),ROW(OFFSET(Metadata!$A$1,0,0,Metadata!Metadata_Table_Length,1))-1,"")),0)),"")</f>
        <v/>
      </c>
      <c r="F779" t="str">
        <f t="shared" ca="1" si="50"/>
        <v/>
      </c>
      <c r="G779" t="str">
        <f t="array" aca="1" ref="G779" ca="1">IF(B779&lt;&gt;"",OFFSET(Metadata!$B$1,MIN(IF(OFFSET(Metadata!$A$1,0,0,Metadata!Metadata_Table_Length,1)=SUBSTITUTE(C779,"rawdatafilename","partnumber"),ROW(OFFSET(Metadata!$A$1,0,0,Metadata!Metadata_Table_Length,1))-1,"")),0),"")</f>
        <v/>
      </c>
      <c r="H779" t="str">
        <f t="array" aca="1" ref="H779" ca="1">IF(B779&lt;&gt;"",OFFSET(Metadata!$B$1,MIN(IF(OFFSET(Metadata!$A$1,0,0,Metadata!Metadata_Table_Length,1)=SUBSTITUTE(C779,"rawdatafilename","original_count"),ROW(OFFSET(Metadata!$A$1,0,0,Metadata!Metadata_Table_Length,1))-1,"")),0),"")</f>
        <v/>
      </c>
      <c r="I779" t="str">
        <f t="array" aca="1" ref="I779" ca="1">IF(B779&lt;&gt;"",OFFSET(Metadata!$B$1,MIN(IF(OFFSET(Metadata!$A$1,0,0,Metadata!Metadata_Table_Length,1)=SUBSTITUTE(C779,"rawdatafilename","count"),ROW(OFFSET(Metadata!$A$1,0,0,Metadata!Metadata_Table_Length,1))-1,"")),0),"")</f>
        <v/>
      </c>
      <c r="J779" t="str">
        <f t="array" aca="1" ref="J779" ca="1">IF(AND(G779&lt;&gt;"",G779&lt;&gt;G778),MAX(IF(G$2:G$2001=G779,H$2:H$2001,"")),"")</f>
        <v/>
      </c>
      <c r="K779" t="str">
        <f t="array" aca="1" ref="K779" ca="1">IF(AND(G779&lt;&gt;"",G779&lt;&gt;G778),MAX(IF(G$2:G$2001=G779,I$2:I$2001,"")),"")</f>
        <v/>
      </c>
      <c r="L779" t="str">
        <f t="shared" ca="1" si="51"/>
        <v/>
      </c>
    </row>
    <row r="780" spans="2:12" x14ac:dyDescent="0.25">
      <c r="B780" t="str">
        <f t="shared" ca="1" si="49"/>
        <v/>
      </c>
      <c r="C780" t="str">
        <f t="shared" ca="1" si="48"/>
        <v/>
      </c>
      <c r="D780" s="156" t="str">
        <f t="array" aca="1" ref="D780" ca="1">IFERROR(IF(B780&lt;&gt;"",IF(OR(EXACT(OFFSET(Metadata!$A$1,0,0,Metadata!Metadata_Table_Length,1),C780)),1,""),""),"")</f>
        <v/>
      </c>
      <c r="E780" s="163" t="str">
        <f t="array" aca="1" ref="E780" ca="1">IF(B780&lt;&gt;"",IF(D780=1,OFFSET(Metadata!$B$1,MIN(IF(OFFSET(Metadata!$A$1,0,0,Metadata!Metadata_Table_Length,1)=C780,ROW(OFFSET(Metadata!$A$1,0,0,Metadata!Metadata_Table_Length,1))-1,"")),0),OFFSET(Metadata!$B$1,MIN(IF(OFFSET(Metadata!$A$1,0,0,Metadata!Metadata_Table_Length,1)=SUBSTITUTE(C780,"rawdatafilename","originalfilename"),ROW(OFFSET(Metadata!$A$1,0,0,Metadata!Metadata_Table_Length,1))-1,"")),0)),"")</f>
        <v/>
      </c>
      <c r="F780" t="str">
        <f t="shared" ca="1" si="50"/>
        <v/>
      </c>
      <c r="G780" t="str">
        <f t="array" aca="1" ref="G780" ca="1">IF(B780&lt;&gt;"",OFFSET(Metadata!$B$1,MIN(IF(OFFSET(Metadata!$A$1,0,0,Metadata!Metadata_Table_Length,1)=SUBSTITUTE(C780,"rawdatafilename","partnumber"),ROW(OFFSET(Metadata!$A$1,0,0,Metadata!Metadata_Table_Length,1))-1,"")),0),"")</f>
        <v/>
      </c>
      <c r="H780" t="str">
        <f t="array" aca="1" ref="H780" ca="1">IF(B780&lt;&gt;"",OFFSET(Metadata!$B$1,MIN(IF(OFFSET(Metadata!$A$1,0,0,Metadata!Metadata_Table_Length,1)=SUBSTITUTE(C780,"rawdatafilename","original_count"),ROW(OFFSET(Metadata!$A$1,0,0,Metadata!Metadata_Table_Length,1))-1,"")),0),"")</f>
        <v/>
      </c>
      <c r="I780" t="str">
        <f t="array" aca="1" ref="I780" ca="1">IF(B780&lt;&gt;"",OFFSET(Metadata!$B$1,MIN(IF(OFFSET(Metadata!$A$1,0,0,Metadata!Metadata_Table_Length,1)=SUBSTITUTE(C780,"rawdatafilename","count"),ROW(OFFSET(Metadata!$A$1,0,0,Metadata!Metadata_Table_Length,1))-1,"")),0),"")</f>
        <v/>
      </c>
      <c r="J780" t="str">
        <f t="array" aca="1" ref="J780" ca="1">IF(AND(G780&lt;&gt;"",G780&lt;&gt;G779),MAX(IF(G$2:G$2001=G780,H$2:H$2001,"")),"")</f>
        <v/>
      </c>
      <c r="K780" t="str">
        <f t="array" aca="1" ref="K780" ca="1">IF(AND(G780&lt;&gt;"",G780&lt;&gt;G779),MAX(IF(G$2:G$2001=G780,I$2:I$2001,"")),"")</f>
        <v/>
      </c>
      <c r="L780" t="str">
        <f t="shared" ca="1" si="51"/>
        <v/>
      </c>
    </row>
    <row r="781" spans="2:12" x14ac:dyDescent="0.25">
      <c r="B781" t="str">
        <f t="shared" ca="1" si="49"/>
        <v/>
      </c>
      <c r="C781" t="str">
        <f t="shared" ca="1" si="48"/>
        <v/>
      </c>
      <c r="D781" s="156" t="str">
        <f t="array" aca="1" ref="D781" ca="1">IFERROR(IF(B781&lt;&gt;"",IF(OR(EXACT(OFFSET(Metadata!$A$1,0,0,Metadata!Metadata_Table_Length,1),C781)),1,""),""),"")</f>
        <v/>
      </c>
      <c r="E781" s="163" t="str">
        <f t="array" aca="1" ref="E781" ca="1">IF(B781&lt;&gt;"",IF(D781=1,OFFSET(Metadata!$B$1,MIN(IF(OFFSET(Metadata!$A$1,0,0,Metadata!Metadata_Table_Length,1)=C781,ROW(OFFSET(Metadata!$A$1,0,0,Metadata!Metadata_Table_Length,1))-1,"")),0),OFFSET(Metadata!$B$1,MIN(IF(OFFSET(Metadata!$A$1,0,0,Metadata!Metadata_Table_Length,1)=SUBSTITUTE(C781,"rawdatafilename","originalfilename"),ROW(OFFSET(Metadata!$A$1,0,0,Metadata!Metadata_Table_Length,1))-1,"")),0)),"")</f>
        <v/>
      </c>
      <c r="F781" t="str">
        <f t="shared" ca="1" si="50"/>
        <v/>
      </c>
      <c r="G781" t="str">
        <f t="array" aca="1" ref="G781" ca="1">IF(B781&lt;&gt;"",OFFSET(Metadata!$B$1,MIN(IF(OFFSET(Metadata!$A$1,0,0,Metadata!Metadata_Table_Length,1)=SUBSTITUTE(C781,"rawdatafilename","partnumber"),ROW(OFFSET(Metadata!$A$1,0,0,Metadata!Metadata_Table_Length,1))-1,"")),0),"")</f>
        <v/>
      </c>
      <c r="H781" t="str">
        <f t="array" aca="1" ref="H781" ca="1">IF(B781&lt;&gt;"",OFFSET(Metadata!$B$1,MIN(IF(OFFSET(Metadata!$A$1,0,0,Metadata!Metadata_Table_Length,1)=SUBSTITUTE(C781,"rawdatafilename","original_count"),ROW(OFFSET(Metadata!$A$1,0,0,Metadata!Metadata_Table_Length,1))-1,"")),0),"")</f>
        <v/>
      </c>
      <c r="I781" t="str">
        <f t="array" aca="1" ref="I781" ca="1">IF(B781&lt;&gt;"",OFFSET(Metadata!$B$1,MIN(IF(OFFSET(Metadata!$A$1,0,0,Metadata!Metadata_Table_Length,1)=SUBSTITUTE(C781,"rawdatafilename","count"),ROW(OFFSET(Metadata!$A$1,0,0,Metadata!Metadata_Table_Length,1))-1,"")),0),"")</f>
        <v/>
      </c>
      <c r="J781" t="str">
        <f t="array" aca="1" ref="J781" ca="1">IF(AND(G781&lt;&gt;"",G781&lt;&gt;G780),MAX(IF(G$2:G$2001=G781,H$2:H$2001,"")),"")</f>
        <v/>
      </c>
      <c r="K781" t="str">
        <f t="array" aca="1" ref="K781" ca="1">IF(AND(G781&lt;&gt;"",G781&lt;&gt;G780),MAX(IF(G$2:G$2001=G781,I$2:I$2001,"")),"")</f>
        <v/>
      </c>
      <c r="L781" t="str">
        <f t="shared" ca="1" si="51"/>
        <v/>
      </c>
    </row>
    <row r="782" spans="2:12" x14ac:dyDescent="0.25">
      <c r="B782" t="str">
        <f t="shared" ca="1" si="49"/>
        <v/>
      </c>
      <c r="C782" t="str">
        <f t="shared" ca="1" si="48"/>
        <v/>
      </c>
      <c r="D782" s="156" t="str">
        <f t="array" aca="1" ref="D782" ca="1">IFERROR(IF(B782&lt;&gt;"",IF(OR(EXACT(OFFSET(Metadata!$A$1,0,0,Metadata!Metadata_Table_Length,1),C782)),1,""),""),"")</f>
        <v/>
      </c>
      <c r="E782" s="163" t="str">
        <f t="array" aca="1" ref="E782" ca="1">IF(B782&lt;&gt;"",IF(D782=1,OFFSET(Metadata!$B$1,MIN(IF(OFFSET(Metadata!$A$1,0,0,Metadata!Metadata_Table_Length,1)=C782,ROW(OFFSET(Metadata!$A$1,0,0,Metadata!Metadata_Table_Length,1))-1,"")),0),OFFSET(Metadata!$B$1,MIN(IF(OFFSET(Metadata!$A$1,0,0,Metadata!Metadata_Table_Length,1)=SUBSTITUTE(C782,"rawdatafilename","originalfilename"),ROW(OFFSET(Metadata!$A$1,0,0,Metadata!Metadata_Table_Length,1))-1,"")),0)),"")</f>
        <v/>
      </c>
      <c r="F782" t="str">
        <f t="shared" ca="1" si="50"/>
        <v/>
      </c>
      <c r="G782" t="str">
        <f t="array" aca="1" ref="G782" ca="1">IF(B782&lt;&gt;"",OFFSET(Metadata!$B$1,MIN(IF(OFFSET(Metadata!$A$1,0,0,Metadata!Metadata_Table_Length,1)=SUBSTITUTE(C782,"rawdatafilename","partnumber"),ROW(OFFSET(Metadata!$A$1,0,0,Metadata!Metadata_Table_Length,1))-1,"")),0),"")</f>
        <v/>
      </c>
      <c r="H782" t="str">
        <f t="array" aca="1" ref="H782" ca="1">IF(B782&lt;&gt;"",OFFSET(Metadata!$B$1,MIN(IF(OFFSET(Metadata!$A$1,0,0,Metadata!Metadata_Table_Length,1)=SUBSTITUTE(C782,"rawdatafilename","original_count"),ROW(OFFSET(Metadata!$A$1,0,0,Metadata!Metadata_Table_Length,1))-1,"")),0),"")</f>
        <v/>
      </c>
      <c r="I782" t="str">
        <f t="array" aca="1" ref="I782" ca="1">IF(B782&lt;&gt;"",OFFSET(Metadata!$B$1,MIN(IF(OFFSET(Metadata!$A$1,0,0,Metadata!Metadata_Table_Length,1)=SUBSTITUTE(C782,"rawdatafilename","count"),ROW(OFFSET(Metadata!$A$1,0,0,Metadata!Metadata_Table_Length,1))-1,"")),0),"")</f>
        <v/>
      </c>
      <c r="J782" t="str">
        <f t="array" aca="1" ref="J782" ca="1">IF(AND(G782&lt;&gt;"",G782&lt;&gt;G781),MAX(IF(G$2:G$2001=G782,H$2:H$2001,"")),"")</f>
        <v/>
      </c>
      <c r="K782" t="str">
        <f t="array" aca="1" ref="K782" ca="1">IF(AND(G782&lt;&gt;"",G782&lt;&gt;G781),MAX(IF(G$2:G$2001=G782,I$2:I$2001,"")),"")</f>
        <v/>
      </c>
      <c r="L782" t="str">
        <f t="shared" ca="1" si="51"/>
        <v/>
      </c>
    </row>
    <row r="783" spans="2:12" x14ac:dyDescent="0.25">
      <c r="B783" t="str">
        <f t="shared" ca="1" si="49"/>
        <v/>
      </c>
      <c r="C783" t="str">
        <f t="shared" ca="1" si="48"/>
        <v/>
      </c>
      <c r="D783" s="156" t="str">
        <f t="array" aca="1" ref="D783" ca="1">IFERROR(IF(B783&lt;&gt;"",IF(OR(EXACT(OFFSET(Metadata!$A$1,0,0,Metadata!Metadata_Table_Length,1),C783)),1,""),""),"")</f>
        <v/>
      </c>
      <c r="E783" s="163" t="str">
        <f t="array" aca="1" ref="E783" ca="1">IF(B783&lt;&gt;"",IF(D783=1,OFFSET(Metadata!$B$1,MIN(IF(OFFSET(Metadata!$A$1,0,0,Metadata!Metadata_Table_Length,1)=C783,ROW(OFFSET(Metadata!$A$1,0,0,Metadata!Metadata_Table_Length,1))-1,"")),0),OFFSET(Metadata!$B$1,MIN(IF(OFFSET(Metadata!$A$1,0,0,Metadata!Metadata_Table_Length,1)=SUBSTITUTE(C783,"rawdatafilename","originalfilename"),ROW(OFFSET(Metadata!$A$1,0,0,Metadata!Metadata_Table_Length,1))-1,"")),0)),"")</f>
        <v/>
      </c>
      <c r="F783" t="str">
        <f t="shared" ca="1" si="50"/>
        <v/>
      </c>
      <c r="G783" t="str">
        <f t="array" aca="1" ref="G783" ca="1">IF(B783&lt;&gt;"",OFFSET(Metadata!$B$1,MIN(IF(OFFSET(Metadata!$A$1,0,0,Metadata!Metadata_Table_Length,1)=SUBSTITUTE(C783,"rawdatafilename","partnumber"),ROW(OFFSET(Metadata!$A$1,0,0,Metadata!Metadata_Table_Length,1))-1,"")),0),"")</f>
        <v/>
      </c>
      <c r="H783" t="str">
        <f t="array" aca="1" ref="H783" ca="1">IF(B783&lt;&gt;"",OFFSET(Metadata!$B$1,MIN(IF(OFFSET(Metadata!$A$1,0,0,Metadata!Metadata_Table_Length,1)=SUBSTITUTE(C783,"rawdatafilename","original_count"),ROW(OFFSET(Metadata!$A$1,0,0,Metadata!Metadata_Table_Length,1))-1,"")),0),"")</f>
        <v/>
      </c>
      <c r="I783" t="str">
        <f t="array" aca="1" ref="I783" ca="1">IF(B783&lt;&gt;"",OFFSET(Metadata!$B$1,MIN(IF(OFFSET(Metadata!$A$1,0,0,Metadata!Metadata_Table_Length,1)=SUBSTITUTE(C783,"rawdatafilename","count"),ROW(OFFSET(Metadata!$A$1,0,0,Metadata!Metadata_Table_Length,1))-1,"")),0),"")</f>
        <v/>
      </c>
      <c r="J783" t="str">
        <f t="array" aca="1" ref="J783" ca="1">IF(AND(G783&lt;&gt;"",G783&lt;&gt;G782),MAX(IF(G$2:G$2001=G783,H$2:H$2001,"")),"")</f>
        <v/>
      </c>
      <c r="K783" t="str">
        <f t="array" aca="1" ref="K783" ca="1">IF(AND(G783&lt;&gt;"",G783&lt;&gt;G782),MAX(IF(G$2:G$2001=G783,I$2:I$2001,"")),"")</f>
        <v/>
      </c>
      <c r="L783" t="str">
        <f t="shared" ca="1" si="51"/>
        <v/>
      </c>
    </row>
    <row r="784" spans="2:12" x14ac:dyDescent="0.25">
      <c r="B784" t="str">
        <f t="shared" ca="1" si="49"/>
        <v/>
      </c>
      <c r="C784" t="str">
        <f t="shared" ca="1" si="48"/>
        <v/>
      </c>
      <c r="D784" s="156" t="str">
        <f t="array" aca="1" ref="D784" ca="1">IFERROR(IF(B784&lt;&gt;"",IF(OR(EXACT(OFFSET(Metadata!$A$1,0,0,Metadata!Metadata_Table_Length,1),C784)),1,""),""),"")</f>
        <v/>
      </c>
      <c r="E784" s="163" t="str">
        <f t="array" aca="1" ref="E784" ca="1">IF(B784&lt;&gt;"",IF(D784=1,OFFSET(Metadata!$B$1,MIN(IF(OFFSET(Metadata!$A$1,0,0,Metadata!Metadata_Table_Length,1)=C784,ROW(OFFSET(Metadata!$A$1,0,0,Metadata!Metadata_Table_Length,1))-1,"")),0),OFFSET(Metadata!$B$1,MIN(IF(OFFSET(Metadata!$A$1,0,0,Metadata!Metadata_Table_Length,1)=SUBSTITUTE(C784,"rawdatafilename","originalfilename"),ROW(OFFSET(Metadata!$A$1,0,0,Metadata!Metadata_Table_Length,1))-1,"")),0)),"")</f>
        <v/>
      </c>
      <c r="F784" t="str">
        <f t="shared" ca="1" si="50"/>
        <v/>
      </c>
      <c r="G784" t="str">
        <f t="array" aca="1" ref="G784" ca="1">IF(B784&lt;&gt;"",OFFSET(Metadata!$B$1,MIN(IF(OFFSET(Metadata!$A$1,0,0,Metadata!Metadata_Table_Length,1)=SUBSTITUTE(C784,"rawdatafilename","partnumber"),ROW(OFFSET(Metadata!$A$1,0,0,Metadata!Metadata_Table_Length,1))-1,"")),0),"")</f>
        <v/>
      </c>
      <c r="H784" t="str">
        <f t="array" aca="1" ref="H784" ca="1">IF(B784&lt;&gt;"",OFFSET(Metadata!$B$1,MIN(IF(OFFSET(Metadata!$A$1,0,0,Metadata!Metadata_Table_Length,1)=SUBSTITUTE(C784,"rawdatafilename","original_count"),ROW(OFFSET(Metadata!$A$1,0,0,Metadata!Metadata_Table_Length,1))-1,"")),0),"")</f>
        <v/>
      </c>
      <c r="I784" t="str">
        <f t="array" aca="1" ref="I784" ca="1">IF(B784&lt;&gt;"",OFFSET(Metadata!$B$1,MIN(IF(OFFSET(Metadata!$A$1,0,0,Metadata!Metadata_Table_Length,1)=SUBSTITUTE(C784,"rawdatafilename","count"),ROW(OFFSET(Metadata!$A$1,0,0,Metadata!Metadata_Table_Length,1))-1,"")),0),"")</f>
        <v/>
      </c>
      <c r="J784" t="str">
        <f t="array" aca="1" ref="J784" ca="1">IF(AND(G784&lt;&gt;"",G784&lt;&gt;G783),MAX(IF(G$2:G$2001=G784,H$2:H$2001,"")),"")</f>
        <v/>
      </c>
      <c r="K784" t="str">
        <f t="array" aca="1" ref="K784" ca="1">IF(AND(G784&lt;&gt;"",G784&lt;&gt;G783),MAX(IF(G$2:G$2001=G784,I$2:I$2001,"")),"")</f>
        <v/>
      </c>
      <c r="L784" t="str">
        <f t="shared" ca="1" si="51"/>
        <v/>
      </c>
    </row>
    <row r="785" spans="2:12" x14ac:dyDescent="0.25">
      <c r="B785" t="str">
        <f t="shared" ca="1" si="49"/>
        <v/>
      </c>
      <c r="C785" t="str">
        <f t="shared" ca="1" si="48"/>
        <v/>
      </c>
      <c r="D785" s="156" t="str">
        <f t="array" aca="1" ref="D785" ca="1">IFERROR(IF(B785&lt;&gt;"",IF(OR(EXACT(OFFSET(Metadata!$A$1,0,0,Metadata!Metadata_Table_Length,1),C785)),1,""),""),"")</f>
        <v/>
      </c>
      <c r="E785" s="163" t="str">
        <f t="array" aca="1" ref="E785" ca="1">IF(B785&lt;&gt;"",IF(D785=1,OFFSET(Metadata!$B$1,MIN(IF(OFFSET(Metadata!$A$1,0,0,Metadata!Metadata_Table_Length,1)=C785,ROW(OFFSET(Metadata!$A$1,0,0,Metadata!Metadata_Table_Length,1))-1,"")),0),OFFSET(Metadata!$B$1,MIN(IF(OFFSET(Metadata!$A$1,0,0,Metadata!Metadata_Table_Length,1)=SUBSTITUTE(C785,"rawdatafilename","originalfilename"),ROW(OFFSET(Metadata!$A$1,0,0,Metadata!Metadata_Table_Length,1))-1,"")),0)),"")</f>
        <v/>
      </c>
      <c r="F785" t="str">
        <f t="shared" ca="1" si="50"/>
        <v/>
      </c>
      <c r="G785" t="str">
        <f t="array" aca="1" ref="G785" ca="1">IF(B785&lt;&gt;"",OFFSET(Metadata!$B$1,MIN(IF(OFFSET(Metadata!$A$1,0,0,Metadata!Metadata_Table_Length,1)=SUBSTITUTE(C785,"rawdatafilename","partnumber"),ROW(OFFSET(Metadata!$A$1,0,0,Metadata!Metadata_Table_Length,1))-1,"")),0),"")</f>
        <v/>
      </c>
      <c r="H785" t="str">
        <f t="array" aca="1" ref="H785" ca="1">IF(B785&lt;&gt;"",OFFSET(Metadata!$B$1,MIN(IF(OFFSET(Metadata!$A$1,0,0,Metadata!Metadata_Table_Length,1)=SUBSTITUTE(C785,"rawdatafilename","original_count"),ROW(OFFSET(Metadata!$A$1,0,0,Metadata!Metadata_Table_Length,1))-1,"")),0),"")</f>
        <v/>
      </c>
      <c r="I785" t="str">
        <f t="array" aca="1" ref="I785" ca="1">IF(B785&lt;&gt;"",OFFSET(Metadata!$B$1,MIN(IF(OFFSET(Metadata!$A$1,0,0,Metadata!Metadata_Table_Length,1)=SUBSTITUTE(C785,"rawdatafilename","count"),ROW(OFFSET(Metadata!$A$1,0,0,Metadata!Metadata_Table_Length,1))-1,"")),0),"")</f>
        <v/>
      </c>
      <c r="J785" t="str">
        <f t="array" aca="1" ref="J785" ca="1">IF(AND(G785&lt;&gt;"",G785&lt;&gt;G784),MAX(IF(G$2:G$2001=G785,H$2:H$2001,"")),"")</f>
        <v/>
      </c>
      <c r="K785" t="str">
        <f t="array" aca="1" ref="K785" ca="1">IF(AND(G785&lt;&gt;"",G785&lt;&gt;G784),MAX(IF(G$2:G$2001=G785,I$2:I$2001,"")),"")</f>
        <v/>
      </c>
      <c r="L785" t="str">
        <f t="shared" ca="1" si="51"/>
        <v/>
      </c>
    </row>
    <row r="786" spans="2:12" x14ac:dyDescent="0.25">
      <c r="B786" t="str">
        <f t="shared" ca="1" si="49"/>
        <v/>
      </c>
      <c r="C786" t="str">
        <f t="shared" ca="1" si="48"/>
        <v/>
      </c>
      <c r="D786" s="156" t="str">
        <f t="array" aca="1" ref="D786" ca="1">IFERROR(IF(B786&lt;&gt;"",IF(OR(EXACT(OFFSET(Metadata!$A$1,0,0,Metadata!Metadata_Table_Length,1),C786)),1,""),""),"")</f>
        <v/>
      </c>
      <c r="E786" s="163" t="str">
        <f t="array" aca="1" ref="E786" ca="1">IF(B786&lt;&gt;"",IF(D786=1,OFFSET(Metadata!$B$1,MIN(IF(OFFSET(Metadata!$A$1,0,0,Metadata!Metadata_Table_Length,1)=C786,ROW(OFFSET(Metadata!$A$1,0,0,Metadata!Metadata_Table_Length,1))-1,"")),0),OFFSET(Metadata!$B$1,MIN(IF(OFFSET(Metadata!$A$1,0,0,Metadata!Metadata_Table_Length,1)=SUBSTITUTE(C786,"rawdatafilename","originalfilename"),ROW(OFFSET(Metadata!$A$1,0,0,Metadata!Metadata_Table_Length,1))-1,"")),0)),"")</f>
        <v/>
      </c>
      <c r="F786" t="str">
        <f t="shared" ca="1" si="50"/>
        <v/>
      </c>
      <c r="G786" t="str">
        <f t="array" aca="1" ref="G786" ca="1">IF(B786&lt;&gt;"",OFFSET(Metadata!$B$1,MIN(IF(OFFSET(Metadata!$A$1,0,0,Metadata!Metadata_Table_Length,1)=SUBSTITUTE(C786,"rawdatafilename","partnumber"),ROW(OFFSET(Metadata!$A$1,0,0,Metadata!Metadata_Table_Length,1))-1,"")),0),"")</f>
        <v/>
      </c>
      <c r="H786" t="str">
        <f t="array" aca="1" ref="H786" ca="1">IF(B786&lt;&gt;"",OFFSET(Metadata!$B$1,MIN(IF(OFFSET(Metadata!$A$1,0,0,Metadata!Metadata_Table_Length,1)=SUBSTITUTE(C786,"rawdatafilename","original_count"),ROW(OFFSET(Metadata!$A$1,0,0,Metadata!Metadata_Table_Length,1))-1,"")),0),"")</f>
        <v/>
      </c>
      <c r="I786" t="str">
        <f t="array" aca="1" ref="I786" ca="1">IF(B786&lt;&gt;"",OFFSET(Metadata!$B$1,MIN(IF(OFFSET(Metadata!$A$1,0,0,Metadata!Metadata_Table_Length,1)=SUBSTITUTE(C786,"rawdatafilename","count"),ROW(OFFSET(Metadata!$A$1,0,0,Metadata!Metadata_Table_Length,1))-1,"")),0),"")</f>
        <v/>
      </c>
      <c r="J786" t="str">
        <f t="array" aca="1" ref="J786" ca="1">IF(AND(G786&lt;&gt;"",G786&lt;&gt;G785),MAX(IF(G$2:G$2001=G786,H$2:H$2001,"")),"")</f>
        <v/>
      </c>
      <c r="K786" t="str">
        <f t="array" aca="1" ref="K786" ca="1">IF(AND(G786&lt;&gt;"",G786&lt;&gt;G785),MAX(IF(G$2:G$2001=G786,I$2:I$2001,"")),"")</f>
        <v/>
      </c>
      <c r="L786" t="str">
        <f t="shared" ca="1" si="51"/>
        <v/>
      </c>
    </row>
    <row r="787" spans="2:12" x14ac:dyDescent="0.25">
      <c r="B787" t="str">
        <f t="shared" ca="1" si="49"/>
        <v/>
      </c>
      <c r="C787" t="str">
        <f t="shared" ca="1" si="48"/>
        <v/>
      </c>
      <c r="D787" s="156" t="str">
        <f t="array" aca="1" ref="D787" ca="1">IFERROR(IF(B787&lt;&gt;"",IF(OR(EXACT(OFFSET(Metadata!$A$1,0,0,Metadata!Metadata_Table_Length,1),C787)),1,""),""),"")</f>
        <v/>
      </c>
      <c r="E787" s="163" t="str">
        <f t="array" aca="1" ref="E787" ca="1">IF(B787&lt;&gt;"",IF(D787=1,OFFSET(Metadata!$B$1,MIN(IF(OFFSET(Metadata!$A$1,0,0,Metadata!Metadata_Table_Length,1)=C787,ROW(OFFSET(Metadata!$A$1,0,0,Metadata!Metadata_Table_Length,1))-1,"")),0),OFFSET(Metadata!$B$1,MIN(IF(OFFSET(Metadata!$A$1,0,0,Metadata!Metadata_Table_Length,1)=SUBSTITUTE(C787,"rawdatafilename","originalfilename"),ROW(OFFSET(Metadata!$A$1,0,0,Metadata!Metadata_Table_Length,1))-1,"")),0)),"")</f>
        <v/>
      </c>
      <c r="F787" t="str">
        <f t="shared" ca="1" si="50"/>
        <v/>
      </c>
      <c r="G787" t="str">
        <f t="array" aca="1" ref="G787" ca="1">IF(B787&lt;&gt;"",OFFSET(Metadata!$B$1,MIN(IF(OFFSET(Metadata!$A$1,0,0,Metadata!Metadata_Table_Length,1)=SUBSTITUTE(C787,"rawdatafilename","partnumber"),ROW(OFFSET(Metadata!$A$1,0,0,Metadata!Metadata_Table_Length,1))-1,"")),0),"")</f>
        <v/>
      </c>
      <c r="H787" t="str">
        <f t="array" aca="1" ref="H787" ca="1">IF(B787&lt;&gt;"",OFFSET(Metadata!$B$1,MIN(IF(OFFSET(Metadata!$A$1,0,0,Metadata!Metadata_Table_Length,1)=SUBSTITUTE(C787,"rawdatafilename","original_count"),ROW(OFFSET(Metadata!$A$1,0,0,Metadata!Metadata_Table_Length,1))-1,"")),0),"")</f>
        <v/>
      </c>
      <c r="I787" t="str">
        <f t="array" aca="1" ref="I787" ca="1">IF(B787&lt;&gt;"",OFFSET(Metadata!$B$1,MIN(IF(OFFSET(Metadata!$A$1,0,0,Metadata!Metadata_Table_Length,1)=SUBSTITUTE(C787,"rawdatafilename","count"),ROW(OFFSET(Metadata!$A$1,0,0,Metadata!Metadata_Table_Length,1))-1,"")),0),"")</f>
        <v/>
      </c>
      <c r="J787" t="str">
        <f t="array" aca="1" ref="J787" ca="1">IF(AND(G787&lt;&gt;"",G787&lt;&gt;G786),MAX(IF(G$2:G$2001=G787,H$2:H$2001,"")),"")</f>
        <v/>
      </c>
      <c r="K787" t="str">
        <f t="array" aca="1" ref="K787" ca="1">IF(AND(G787&lt;&gt;"",G787&lt;&gt;G786),MAX(IF(G$2:G$2001=G787,I$2:I$2001,"")),"")</f>
        <v/>
      </c>
      <c r="L787" t="str">
        <f t="shared" ca="1" si="51"/>
        <v/>
      </c>
    </row>
    <row r="788" spans="2:12" x14ac:dyDescent="0.25">
      <c r="B788" t="str">
        <f t="shared" ca="1" si="49"/>
        <v/>
      </c>
      <c r="C788" t="str">
        <f t="shared" ca="1" si="48"/>
        <v/>
      </c>
      <c r="D788" s="156" t="str">
        <f t="array" aca="1" ref="D788" ca="1">IFERROR(IF(B788&lt;&gt;"",IF(OR(EXACT(OFFSET(Metadata!$A$1,0,0,Metadata!Metadata_Table_Length,1),C788)),1,""),""),"")</f>
        <v/>
      </c>
      <c r="E788" s="163" t="str">
        <f t="array" aca="1" ref="E788" ca="1">IF(B788&lt;&gt;"",IF(D788=1,OFFSET(Metadata!$B$1,MIN(IF(OFFSET(Metadata!$A$1,0,0,Metadata!Metadata_Table_Length,1)=C788,ROW(OFFSET(Metadata!$A$1,0,0,Metadata!Metadata_Table_Length,1))-1,"")),0),OFFSET(Metadata!$B$1,MIN(IF(OFFSET(Metadata!$A$1,0,0,Metadata!Metadata_Table_Length,1)=SUBSTITUTE(C788,"rawdatafilename","originalfilename"),ROW(OFFSET(Metadata!$A$1,0,0,Metadata!Metadata_Table_Length,1))-1,"")),0)),"")</f>
        <v/>
      </c>
      <c r="F788" t="str">
        <f t="shared" ca="1" si="50"/>
        <v/>
      </c>
      <c r="G788" t="str">
        <f t="array" aca="1" ref="G788" ca="1">IF(B788&lt;&gt;"",OFFSET(Metadata!$B$1,MIN(IF(OFFSET(Metadata!$A$1,0,0,Metadata!Metadata_Table_Length,1)=SUBSTITUTE(C788,"rawdatafilename","partnumber"),ROW(OFFSET(Metadata!$A$1,0,0,Metadata!Metadata_Table_Length,1))-1,"")),0),"")</f>
        <v/>
      </c>
      <c r="H788" t="str">
        <f t="array" aca="1" ref="H788" ca="1">IF(B788&lt;&gt;"",OFFSET(Metadata!$B$1,MIN(IF(OFFSET(Metadata!$A$1,0,0,Metadata!Metadata_Table_Length,1)=SUBSTITUTE(C788,"rawdatafilename","original_count"),ROW(OFFSET(Metadata!$A$1,0,0,Metadata!Metadata_Table_Length,1))-1,"")),0),"")</f>
        <v/>
      </c>
      <c r="I788" t="str">
        <f t="array" aca="1" ref="I788" ca="1">IF(B788&lt;&gt;"",OFFSET(Metadata!$B$1,MIN(IF(OFFSET(Metadata!$A$1,0,0,Metadata!Metadata_Table_Length,1)=SUBSTITUTE(C788,"rawdatafilename","count"),ROW(OFFSET(Metadata!$A$1,0,0,Metadata!Metadata_Table_Length,1))-1,"")),0),"")</f>
        <v/>
      </c>
      <c r="J788" t="str">
        <f t="array" aca="1" ref="J788" ca="1">IF(AND(G788&lt;&gt;"",G788&lt;&gt;G787),MAX(IF(G$2:G$2001=G788,H$2:H$2001,"")),"")</f>
        <v/>
      </c>
      <c r="K788" t="str">
        <f t="array" aca="1" ref="K788" ca="1">IF(AND(G788&lt;&gt;"",G788&lt;&gt;G787),MAX(IF(G$2:G$2001=G788,I$2:I$2001,"")),"")</f>
        <v/>
      </c>
      <c r="L788" t="str">
        <f t="shared" ca="1" si="51"/>
        <v/>
      </c>
    </row>
    <row r="789" spans="2:12" x14ac:dyDescent="0.25">
      <c r="B789" t="str">
        <f t="shared" ca="1" si="49"/>
        <v/>
      </c>
      <c r="C789" t="str">
        <f t="shared" ca="1" si="48"/>
        <v/>
      </c>
      <c r="D789" s="156" t="str">
        <f t="array" aca="1" ref="D789" ca="1">IFERROR(IF(B789&lt;&gt;"",IF(OR(EXACT(OFFSET(Metadata!$A$1,0,0,Metadata!Metadata_Table_Length,1),C789)),1,""),""),"")</f>
        <v/>
      </c>
      <c r="E789" s="163" t="str">
        <f t="array" aca="1" ref="E789" ca="1">IF(B789&lt;&gt;"",IF(D789=1,OFFSET(Metadata!$B$1,MIN(IF(OFFSET(Metadata!$A$1,0,0,Metadata!Metadata_Table_Length,1)=C789,ROW(OFFSET(Metadata!$A$1,0,0,Metadata!Metadata_Table_Length,1))-1,"")),0),OFFSET(Metadata!$B$1,MIN(IF(OFFSET(Metadata!$A$1,0,0,Metadata!Metadata_Table_Length,1)=SUBSTITUTE(C789,"rawdatafilename","originalfilename"),ROW(OFFSET(Metadata!$A$1,0,0,Metadata!Metadata_Table_Length,1))-1,"")),0)),"")</f>
        <v/>
      </c>
      <c r="F789" t="str">
        <f t="shared" ca="1" si="50"/>
        <v/>
      </c>
      <c r="G789" t="str">
        <f t="array" aca="1" ref="G789" ca="1">IF(B789&lt;&gt;"",OFFSET(Metadata!$B$1,MIN(IF(OFFSET(Metadata!$A$1,0,0,Metadata!Metadata_Table_Length,1)=SUBSTITUTE(C789,"rawdatafilename","partnumber"),ROW(OFFSET(Metadata!$A$1,0,0,Metadata!Metadata_Table_Length,1))-1,"")),0),"")</f>
        <v/>
      </c>
      <c r="H789" t="str">
        <f t="array" aca="1" ref="H789" ca="1">IF(B789&lt;&gt;"",OFFSET(Metadata!$B$1,MIN(IF(OFFSET(Metadata!$A$1,0,0,Metadata!Metadata_Table_Length,1)=SUBSTITUTE(C789,"rawdatafilename","original_count"),ROW(OFFSET(Metadata!$A$1,0,0,Metadata!Metadata_Table_Length,1))-1,"")),0),"")</f>
        <v/>
      </c>
      <c r="I789" t="str">
        <f t="array" aca="1" ref="I789" ca="1">IF(B789&lt;&gt;"",OFFSET(Metadata!$B$1,MIN(IF(OFFSET(Metadata!$A$1,0,0,Metadata!Metadata_Table_Length,1)=SUBSTITUTE(C789,"rawdatafilename","count"),ROW(OFFSET(Metadata!$A$1,0,0,Metadata!Metadata_Table_Length,1))-1,"")),0),"")</f>
        <v/>
      </c>
      <c r="J789" t="str">
        <f t="array" aca="1" ref="J789" ca="1">IF(AND(G789&lt;&gt;"",G789&lt;&gt;G788),MAX(IF(G$2:G$2001=G789,H$2:H$2001,"")),"")</f>
        <v/>
      </c>
      <c r="K789" t="str">
        <f t="array" aca="1" ref="K789" ca="1">IF(AND(G789&lt;&gt;"",G789&lt;&gt;G788),MAX(IF(G$2:G$2001=G789,I$2:I$2001,"")),"")</f>
        <v/>
      </c>
      <c r="L789" t="str">
        <f t="shared" ca="1" si="51"/>
        <v/>
      </c>
    </row>
    <row r="790" spans="2:12" x14ac:dyDescent="0.25">
      <c r="B790" t="str">
        <f t="shared" ca="1" si="49"/>
        <v/>
      </c>
      <c r="C790" t="str">
        <f t="shared" ca="1" si="48"/>
        <v/>
      </c>
      <c r="D790" s="156" t="str">
        <f t="array" aca="1" ref="D790" ca="1">IFERROR(IF(B790&lt;&gt;"",IF(OR(EXACT(OFFSET(Metadata!$A$1,0,0,Metadata!Metadata_Table_Length,1),C790)),1,""),""),"")</f>
        <v/>
      </c>
      <c r="E790" s="163" t="str">
        <f t="array" aca="1" ref="E790" ca="1">IF(B790&lt;&gt;"",IF(D790=1,OFFSET(Metadata!$B$1,MIN(IF(OFFSET(Metadata!$A$1,0,0,Metadata!Metadata_Table_Length,1)=C790,ROW(OFFSET(Metadata!$A$1,0,0,Metadata!Metadata_Table_Length,1))-1,"")),0),OFFSET(Metadata!$B$1,MIN(IF(OFFSET(Metadata!$A$1,0,0,Metadata!Metadata_Table_Length,1)=SUBSTITUTE(C790,"rawdatafilename","originalfilename"),ROW(OFFSET(Metadata!$A$1,0,0,Metadata!Metadata_Table_Length,1))-1,"")),0)),"")</f>
        <v/>
      </c>
      <c r="F790" t="str">
        <f t="shared" ca="1" si="50"/>
        <v/>
      </c>
      <c r="G790" t="str">
        <f t="array" aca="1" ref="G790" ca="1">IF(B790&lt;&gt;"",OFFSET(Metadata!$B$1,MIN(IF(OFFSET(Metadata!$A$1,0,0,Metadata!Metadata_Table_Length,1)=SUBSTITUTE(C790,"rawdatafilename","partnumber"),ROW(OFFSET(Metadata!$A$1,0,0,Metadata!Metadata_Table_Length,1))-1,"")),0),"")</f>
        <v/>
      </c>
      <c r="H790" t="str">
        <f t="array" aca="1" ref="H790" ca="1">IF(B790&lt;&gt;"",OFFSET(Metadata!$B$1,MIN(IF(OFFSET(Metadata!$A$1,0,0,Metadata!Metadata_Table_Length,1)=SUBSTITUTE(C790,"rawdatafilename","original_count"),ROW(OFFSET(Metadata!$A$1,0,0,Metadata!Metadata_Table_Length,1))-1,"")),0),"")</f>
        <v/>
      </c>
      <c r="I790" t="str">
        <f t="array" aca="1" ref="I790" ca="1">IF(B790&lt;&gt;"",OFFSET(Metadata!$B$1,MIN(IF(OFFSET(Metadata!$A$1,0,0,Metadata!Metadata_Table_Length,1)=SUBSTITUTE(C790,"rawdatafilename","count"),ROW(OFFSET(Metadata!$A$1,0,0,Metadata!Metadata_Table_Length,1))-1,"")),0),"")</f>
        <v/>
      </c>
      <c r="J790" t="str">
        <f t="array" aca="1" ref="J790" ca="1">IF(AND(G790&lt;&gt;"",G790&lt;&gt;G789),MAX(IF(G$2:G$2001=G790,H$2:H$2001,"")),"")</f>
        <v/>
      </c>
      <c r="K790" t="str">
        <f t="array" aca="1" ref="K790" ca="1">IF(AND(G790&lt;&gt;"",G790&lt;&gt;G789),MAX(IF(G$2:G$2001=G790,I$2:I$2001,"")),"")</f>
        <v/>
      </c>
      <c r="L790" t="str">
        <f t="shared" ca="1" si="51"/>
        <v/>
      </c>
    </row>
    <row r="791" spans="2:12" x14ac:dyDescent="0.25">
      <c r="B791" t="str">
        <f t="shared" ca="1" si="49"/>
        <v/>
      </c>
      <c r="C791" t="str">
        <f t="shared" ca="1" si="48"/>
        <v/>
      </c>
      <c r="D791" s="156" t="str">
        <f t="array" aca="1" ref="D791" ca="1">IFERROR(IF(B791&lt;&gt;"",IF(OR(EXACT(OFFSET(Metadata!$A$1,0,0,Metadata!Metadata_Table_Length,1),C791)),1,""),""),"")</f>
        <v/>
      </c>
      <c r="E791" s="163" t="str">
        <f t="array" aca="1" ref="E791" ca="1">IF(B791&lt;&gt;"",IF(D791=1,OFFSET(Metadata!$B$1,MIN(IF(OFFSET(Metadata!$A$1,0,0,Metadata!Metadata_Table_Length,1)=C791,ROW(OFFSET(Metadata!$A$1,0,0,Metadata!Metadata_Table_Length,1))-1,"")),0),OFFSET(Metadata!$B$1,MIN(IF(OFFSET(Metadata!$A$1,0,0,Metadata!Metadata_Table_Length,1)=SUBSTITUTE(C791,"rawdatafilename","originalfilename"),ROW(OFFSET(Metadata!$A$1,0,0,Metadata!Metadata_Table_Length,1))-1,"")),0)),"")</f>
        <v/>
      </c>
      <c r="F791" t="str">
        <f t="shared" ca="1" si="50"/>
        <v/>
      </c>
      <c r="G791" t="str">
        <f t="array" aca="1" ref="G791" ca="1">IF(B791&lt;&gt;"",OFFSET(Metadata!$B$1,MIN(IF(OFFSET(Metadata!$A$1,0,0,Metadata!Metadata_Table_Length,1)=SUBSTITUTE(C791,"rawdatafilename","partnumber"),ROW(OFFSET(Metadata!$A$1,0,0,Metadata!Metadata_Table_Length,1))-1,"")),0),"")</f>
        <v/>
      </c>
      <c r="H791" t="str">
        <f t="array" aca="1" ref="H791" ca="1">IF(B791&lt;&gt;"",OFFSET(Metadata!$B$1,MIN(IF(OFFSET(Metadata!$A$1,0,0,Metadata!Metadata_Table_Length,1)=SUBSTITUTE(C791,"rawdatafilename","original_count"),ROW(OFFSET(Metadata!$A$1,0,0,Metadata!Metadata_Table_Length,1))-1,"")),0),"")</f>
        <v/>
      </c>
      <c r="I791" t="str">
        <f t="array" aca="1" ref="I791" ca="1">IF(B791&lt;&gt;"",OFFSET(Metadata!$B$1,MIN(IF(OFFSET(Metadata!$A$1,0,0,Metadata!Metadata_Table_Length,1)=SUBSTITUTE(C791,"rawdatafilename","count"),ROW(OFFSET(Metadata!$A$1,0,0,Metadata!Metadata_Table_Length,1))-1,"")),0),"")</f>
        <v/>
      </c>
      <c r="J791" t="str">
        <f t="array" aca="1" ref="J791" ca="1">IF(AND(G791&lt;&gt;"",G791&lt;&gt;G790),MAX(IF(G$2:G$2001=G791,H$2:H$2001,"")),"")</f>
        <v/>
      </c>
      <c r="K791" t="str">
        <f t="array" aca="1" ref="K791" ca="1">IF(AND(G791&lt;&gt;"",G791&lt;&gt;G790),MAX(IF(G$2:G$2001=G791,I$2:I$2001,"")),"")</f>
        <v/>
      </c>
      <c r="L791" t="str">
        <f t="shared" ca="1" si="51"/>
        <v/>
      </c>
    </row>
    <row r="792" spans="2:12" x14ac:dyDescent="0.25">
      <c r="B792" t="str">
        <f t="shared" ca="1" si="49"/>
        <v/>
      </c>
      <c r="C792" t="str">
        <f t="shared" ca="1" si="48"/>
        <v/>
      </c>
      <c r="D792" s="156" t="str">
        <f t="array" aca="1" ref="D792" ca="1">IFERROR(IF(B792&lt;&gt;"",IF(OR(EXACT(OFFSET(Metadata!$A$1,0,0,Metadata!Metadata_Table_Length,1),C792)),1,""),""),"")</f>
        <v/>
      </c>
      <c r="E792" s="163" t="str">
        <f t="array" aca="1" ref="E792" ca="1">IF(B792&lt;&gt;"",IF(D792=1,OFFSET(Metadata!$B$1,MIN(IF(OFFSET(Metadata!$A$1,0,0,Metadata!Metadata_Table_Length,1)=C792,ROW(OFFSET(Metadata!$A$1,0,0,Metadata!Metadata_Table_Length,1))-1,"")),0),OFFSET(Metadata!$B$1,MIN(IF(OFFSET(Metadata!$A$1,0,0,Metadata!Metadata_Table_Length,1)=SUBSTITUTE(C792,"rawdatafilename","originalfilename"),ROW(OFFSET(Metadata!$A$1,0,0,Metadata!Metadata_Table_Length,1))-1,"")),0)),"")</f>
        <v/>
      </c>
      <c r="F792" t="str">
        <f t="shared" ca="1" si="50"/>
        <v/>
      </c>
      <c r="G792" t="str">
        <f t="array" aca="1" ref="G792" ca="1">IF(B792&lt;&gt;"",OFFSET(Metadata!$B$1,MIN(IF(OFFSET(Metadata!$A$1,0,0,Metadata!Metadata_Table_Length,1)=SUBSTITUTE(C792,"rawdatafilename","partnumber"),ROW(OFFSET(Metadata!$A$1,0,0,Metadata!Metadata_Table_Length,1))-1,"")),0),"")</f>
        <v/>
      </c>
      <c r="H792" t="str">
        <f t="array" aca="1" ref="H792" ca="1">IF(B792&lt;&gt;"",OFFSET(Metadata!$B$1,MIN(IF(OFFSET(Metadata!$A$1,0,0,Metadata!Metadata_Table_Length,1)=SUBSTITUTE(C792,"rawdatafilename","original_count"),ROW(OFFSET(Metadata!$A$1,0,0,Metadata!Metadata_Table_Length,1))-1,"")),0),"")</f>
        <v/>
      </c>
      <c r="I792" t="str">
        <f t="array" aca="1" ref="I792" ca="1">IF(B792&lt;&gt;"",OFFSET(Metadata!$B$1,MIN(IF(OFFSET(Metadata!$A$1,0,0,Metadata!Metadata_Table_Length,1)=SUBSTITUTE(C792,"rawdatafilename","count"),ROW(OFFSET(Metadata!$A$1,0,0,Metadata!Metadata_Table_Length,1))-1,"")),0),"")</f>
        <v/>
      </c>
      <c r="J792" t="str">
        <f t="array" aca="1" ref="J792" ca="1">IF(AND(G792&lt;&gt;"",G792&lt;&gt;G791),MAX(IF(G$2:G$2001=G792,H$2:H$2001,"")),"")</f>
        <v/>
      </c>
      <c r="K792" t="str">
        <f t="array" aca="1" ref="K792" ca="1">IF(AND(G792&lt;&gt;"",G792&lt;&gt;G791),MAX(IF(G$2:G$2001=G792,I$2:I$2001,"")),"")</f>
        <v/>
      </c>
      <c r="L792" t="str">
        <f t="shared" ca="1" si="51"/>
        <v/>
      </c>
    </row>
    <row r="793" spans="2:12" x14ac:dyDescent="0.25">
      <c r="B793" t="str">
        <f t="shared" ca="1" si="49"/>
        <v/>
      </c>
      <c r="C793" t="str">
        <f t="shared" ca="1" si="48"/>
        <v/>
      </c>
      <c r="D793" s="156" t="str">
        <f t="array" aca="1" ref="D793" ca="1">IFERROR(IF(B793&lt;&gt;"",IF(OR(EXACT(OFFSET(Metadata!$A$1,0,0,Metadata!Metadata_Table_Length,1),C793)),1,""),""),"")</f>
        <v/>
      </c>
      <c r="E793" s="163" t="str">
        <f t="array" aca="1" ref="E793" ca="1">IF(B793&lt;&gt;"",IF(D793=1,OFFSET(Metadata!$B$1,MIN(IF(OFFSET(Metadata!$A$1,0,0,Metadata!Metadata_Table_Length,1)=C793,ROW(OFFSET(Metadata!$A$1,0,0,Metadata!Metadata_Table_Length,1))-1,"")),0),OFFSET(Metadata!$B$1,MIN(IF(OFFSET(Metadata!$A$1,0,0,Metadata!Metadata_Table_Length,1)=SUBSTITUTE(C793,"rawdatafilename","originalfilename"),ROW(OFFSET(Metadata!$A$1,0,0,Metadata!Metadata_Table_Length,1))-1,"")),0)),"")</f>
        <v/>
      </c>
      <c r="F793" t="str">
        <f t="shared" ca="1" si="50"/>
        <v/>
      </c>
      <c r="G793" t="str">
        <f t="array" aca="1" ref="G793" ca="1">IF(B793&lt;&gt;"",OFFSET(Metadata!$B$1,MIN(IF(OFFSET(Metadata!$A$1,0,0,Metadata!Metadata_Table_Length,1)=SUBSTITUTE(C793,"rawdatafilename","partnumber"),ROW(OFFSET(Metadata!$A$1,0,0,Metadata!Metadata_Table_Length,1))-1,"")),0),"")</f>
        <v/>
      </c>
      <c r="H793" t="str">
        <f t="array" aca="1" ref="H793" ca="1">IF(B793&lt;&gt;"",OFFSET(Metadata!$B$1,MIN(IF(OFFSET(Metadata!$A$1,0,0,Metadata!Metadata_Table_Length,1)=SUBSTITUTE(C793,"rawdatafilename","original_count"),ROW(OFFSET(Metadata!$A$1,0,0,Metadata!Metadata_Table_Length,1))-1,"")),0),"")</f>
        <v/>
      </c>
      <c r="I793" t="str">
        <f t="array" aca="1" ref="I793" ca="1">IF(B793&lt;&gt;"",OFFSET(Metadata!$B$1,MIN(IF(OFFSET(Metadata!$A$1,0,0,Metadata!Metadata_Table_Length,1)=SUBSTITUTE(C793,"rawdatafilename","count"),ROW(OFFSET(Metadata!$A$1,0,0,Metadata!Metadata_Table_Length,1))-1,"")),0),"")</f>
        <v/>
      </c>
      <c r="J793" t="str">
        <f t="array" aca="1" ref="J793" ca="1">IF(AND(G793&lt;&gt;"",G793&lt;&gt;G792),MAX(IF(G$2:G$2001=G793,H$2:H$2001,"")),"")</f>
        <v/>
      </c>
      <c r="K793" t="str">
        <f t="array" aca="1" ref="K793" ca="1">IF(AND(G793&lt;&gt;"",G793&lt;&gt;G792),MAX(IF(G$2:G$2001=G793,I$2:I$2001,"")),"")</f>
        <v/>
      </c>
      <c r="L793" t="str">
        <f t="shared" ca="1" si="51"/>
        <v/>
      </c>
    </row>
    <row r="794" spans="2:12" x14ac:dyDescent="0.25">
      <c r="B794" t="str">
        <f t="shared" ca="1" si="49"/>
        <v/>
      </c>
      <c r="C794" t="str">
        <f t="shared" ca="1" si="48"/>
        <v/>
      </c>
      <c r="D794" s="156" t="str">
        <f t="array" aca="1" ref="D794" ca="1">IFERROR(IF(B794&lt;&gt;"",IF(OR(EXACT(OFFSET(Metadata!$A$1,0,0,Metadata!Metadata_Table_Length,1),C794)),1,""),""),"")</f>
        <v/>
      </c>
      <c r="E794" s="163" t="str">
        <f t="array" aca="1" ref="E794" ca="1">IF(B794&lt;&gt;"",IF(D794=1,OFFSET(Metadata!$B$1,MIN(IF(OFFSET(Metadata!$A$1,0,0,Metadata!Metadata_Table_Length,1)=C794,ROW(OFFSET(Metadata!$A$1,0,0,Metadata!Metadata_Table_Length,1))-1,"")),0),OFFSET(Metadata!$B$1,MIN(IF(OFFSET(Metadata!$A$1,0,0,Metadata!Metadata_Table_Length,1)=SUBSTITUTE(C794,"rawdatafilename","originalfilename"),ROW(OFFSET(Metadata!$A$1,0,0,Metadata!Metadata_Table_Length,1))-1,"")),0)),"")</f>
        <v/>
      </c>
      <c r="F794" t="str">
        <f t="shared" ca="1" si="50"/>
        <v/>
      </c>
      <c r="G794" t="str">
        <f t="array" aca="1" ref="G794" ca="1">IF(B794&lt;&gt;"",OFFSET(Metadata!$B$1,MIN(IF(OFFSET(Metadata!$A$1,0,0,Metadata!Metadata_Table_Length,1)=SUBSTITUTE(C794,"rawdatafilename","partnumber"),ROW(OFFSET(Metadata!$A$1,0,0,Metadata!Metadata_Table_Length,1))-1,"")),0),"")</f>
        <v/>
      </c>
      <c r="H794" t="str">
        <f t="array" aca="1" ref="H794" ca="1">IF(B794&lt;&gt;"",OFFSET(Metadata!$B$1,MIN(IF(OFFSET(Metadata!$A$1,0,0,Metadata!Metadata_Table_Length,1)=SUBSTITUTE(C794,"rawdatafilename","original_count"),ROW(OFFSET(Metadata!$A$1,0,0,Metadata!Metadata_Table_Length,1))-1,"")),0),"")</f>
        <v/>
      </c>
      <c r="I794" t="str">
        <f t="array" aca="1" ref="I794" ca="1">IF(B794&lt;&gt;"",OFFSET(Metadata!$B$1,MIN(IF(OFFSET(Metadata!$A$1,0,0,Metadata!Metadata_Table_Length,1)=SUBSTITUTE(C794,"rawdatafilename","count"),ROW(OFFSET(Metadata!$A$1,0,0,Metadata!Metadata_Table_Length,1))-1,"")),0),"")</f>
        <v/>
      </c>
      <c r="J794" t="str">
        <f t="array" aca="1" ref="J794" ca="1">IF(AND(G794&lt;&gt;"",G794&lt;&gt;G793),MAX(IF(G$2:G$2001=G794,H$2:H$2001,"")),"")</f>
        <v/>
      </c>
      <c r="K794" t="str">
        <f t="array" aca="1" ref="K794" ca="1">IF(AND(G794&lt;&gt;"",G794&lt;&gt;G793),MAX(IF(G$2:G$2001=G794,I$2:I$2001,"")),"")</f>
        <v/>
      </c>
      <c r="L794" t="str">
        <f t="shared" ca="1" si="51"/>
        <v/>
      </c>
    </row>
    <row r="795" spans="2:12" x14ac:dyDescent="0.25">
      <c r="B795" t="str">
        <f t="shared" ca="1" si="49"/>
        <v/>
      </c>
      <c r="C795" t="str">
        <f t="shared" ca="1" si="48"/>
        <v/>
      </c>
      <c r="D795" s="156" t="str">
        <f t="array" aca="1" ref="D795" ca="1">IFERROR(IF(B795&lt;&gt;"",IF(OR(EXACT(OFFSET(Metadata!$A$1,0,0,Metadata!Metadata_Table_Length,1),C795)),1,""),""),"")</f>
        <v/>
      </c>
      <c r="E795" s="163" t="str">
        <f t="array" aca="1" ref="E795" ca="1">IF(B795&lt;&gt;"",IF(D795=1,OFFSET(Metadata!$B$1,MIN(IF(OFFSET(Metadata!$A$1,0,0,Metadata!Metadata_Table_Length,1)=C795,ROW(OFFSET(Metadata!$A$1,0,0,Metadata!Metadata_Table_Length,1))-1,"")),0),OFFSET(Metadata!$B$1,MIN(IF(OFFSET(Metadata!$A$1,0,0,Metadata!Metadata_Table_Length,1)=SUBSTITUTE(C795,"rawdatafilename","originalfilename"),ROW(OFFSET(Metadata!$A$1,0,0,Metadata!Metadata_Table_Length,1))-1,"")),0)),"")</f>
        <v/>
      </c>
      <c r="F795" t="str">
        <f t="shared" ca="1" si="50"/>
        <v/>
      </c>
      <c r="G795" t="str">
        <f t="array" aca="1" ref="G795" ca="1">IF(B795&lt;&gt;"",OFFSET(Metadata!$B$1,MIN(IF(OFFSET(Metadata!$A$1,0,0,Metadata!Metadata_Table_Length,1)=SUBSTITUTE(C795,"rawdatafilename","partnumber"),ROW(OFFSET(Metadata!$A$1,0,0,Metadata!Metadata_Table_Length,1))-1,"")),0),"")</f>
        <v/>
      </c>
      <c r="H795" t="str">
        <f t="array" aca="1" ref="H795" ca="1">IF(B795&lt;&gt;"",OFFSET(Metadata!$B$1,MIN(IF(OFFSET(Metadata!$A$1,0,0,Metadata!Metadata_Table_Length,1)=SUBSTITUTE(C795,"rawdatafilename","original_count"),ROW(OFFSET(Metadata!$A$1,0,0,Metadata!Metadata_Table_Length,1))-1,"")),0),"")</f>
        <v/>
      </c>
      <c r="I795" t="str">
        <f t="array" aca="1" ref="I795" ca="1">IF(B795&lt;&gt;"",OFFSET(Metadata!$B$1,MIN(IF(OFFSET(Metadata!$A$1,0,0,Metadata!Metadata_Table_Length,1)=SUBSTITUTE(C795,"rawdatafilename","count"),ROW(OFFSET(Metadata!$A$1,0,0,Metadata!Metadata_Table_Length,1))-1,"")),0),"")</f>
        <v/>
      </c>
      <c r="J795" t="str">
        <f t="array" aca="1" ref="J795" ca="1">IF(AND(G795&lt;&gt;"",G795&lt;&gt;G794),MAX(IF(G$2:G$2001=G795,H$2:H$2001,"")),"")</f>
        <v/>
      </c>
      <c r="K795" t="str">
        <f t="array" aca="1" ref="K795" ca="1">IF(AND(G795&lt;&gt;"",G795&lt;&gt;G794),MAX(IF(G$2:G$2001=G795,I$2:I$2001,"")),"")</f>
        <v/>
      </c>
      <c r="L795" t="str">
        <f t="shared" ca="1" si="51"/>
        <v/>
      </c>
    </row>
    <row r="796" spans="2:12" x14ac:dyDescent="0.25">
      <c r="B796" t="str">
        <f t="shared" ca="1" si="49"/>
        <v/>
      </c>
      <c r="C796" t="str">
        <f t="shared" ca="1" si="48"/>
        <v/>
      </c>
      <c r="D796" s="156" t="str">
        <f t="array" aca="1" ref="D796" ca="1">IFERROR(IF(B796&lt;&gt;"",IF(OR(EXACT(OFFSET(Metadata!$A$1,0,0,Metadata!Metadata_Table_Length,1),C796)),1,""),""),"")</f>
        <v/>
      </c>
      <c r="E796" s="163" t="str">
        <f t="array" aca="1" ref="E796" ca="1">IF(B796&lt;&gt;"",IF(D796=1,OFFSET(Metadata!$B$1,MIN(IF(OFFSET(Metadata!$A$1,0,0,Metadata!Metadata_Table_Length,1)=C796,ROW(OFFSET(Metadata!$A$1,0,0,Metadata!Metadata_Table_Length,1))-1,"")),0),OFFSET(Metadata!$B$1,MIN(IF(OFFSET(Metadata!$A$1,0,0,Metadata!Metadata_Table_Length,1)=SUBSTITUTE(C796,"rawdatafilename","originalfilename"),ROW(OFFSET(Metadata!$A$1,0,0,Metadata!Metadata_Table_Length,1))-1,"")),0)),"")</f>
        <v/>
      </c>
      <c r="F796" t="str">
        <f t="shared" ca="1" si="50"/>
        <v/>
      </c>
      <c r="G796" t="str">
        <f t="array" aca="1" ref="G796" ca="1">IF(B796&lt;&gt;"",OFFSET(Metadata!$B$1,MIN(IF(OFFSET(Metadata!$A$1,0,0,Metadata!Metadata_Table_Length,1)=SUBSTITUTE(C796,"rawdatafilename","partnumber"),ROW(OFFSET(Metadata!$A$1,0,0,Metadata!Metadata_Table_Length,1))-1,"")),0),"")</f>
        <v/>
      </c>
      <c r="H796" t="str">
        <f t="array" aca="1" ref="H796" ca="1">IF(B796&lt;&gt;"",OFFSET(Metadata!$B$1,MIN(IF(OFFSET(Metadata!$A$1,0,0,Metadata!Metadata_Table_Length,1)=SUBSTITUTE(C796,"rawdatafilename","original_count"),ROW(OFFSET(Metadata!$A$1,0,0,Metadata!Metadata_Table_Length,1))-1,"")),0),"")</f>
        <v/>
      </c>
      <c r="I796" t="str">
        <f t="array" aca="1" ref="I796" ca="1">IF(B796&lt;&gt;"",OFFSET(Metadata!$B$1,MIN(IF(OFFSET(Metadata!$A$1,0,0,Metadata!Metadata_Table_Length,1)=SUBSTITUTE(C796,"rawdatafilename","count"),ROW(OFFSET(Metadata!$A$1,0,0,Metadata!Metadata_Table_Length,1))-1,"")),0),"")</f>
        <v/>
      </c>
      <c r="J796" t="str">
        <f t="array" aca="1" ref="J796" ca="1">IF(AND(G796&lt;&gt;"",G796&lt;&gt;G795),MAX(IF(G$2:G$2001=G796,H$2:H$2001,"")),"")</f>
        <v/>
      </c>
      <c r="K796" t="str">
        <f t="array" aca="1" ref="K796" ca="1">IF(AND(G796&lt;&gt;"",G796&lt;&gt;G795),MAX(IF(G$2:G$2001=G796,I$2:I$2001,"")),"")</f>
        <v/>
      </c>
      <c r="L796" t="str">
        <f t="shared" ca="1" si="51"/>
        <v/>
      </c>
    </row>
    <row r="797" spans="2:12" x14ac:dyDescent="0.25">
      <c r="B797" t="str">
        <f t="shared" ca="1" si="49"/>
        <v/>
      </c>
      <c r="C797" t="str">
        <f t="shared" ca="1" si="48"/>
        <v/>
      </c>
      <c r="D797" s="156" t="str">
        <f t="array" aca="1" ref="D797" ca="1">IFERROR(IF(B797&lt;&gt;"",IF(OR(EXACT(OFFSET(Metadata!$A$1,0,0,Metadata!Metadata_Table_Length,1),C797)),1,""),""),"")</f>
        <v/>
      </c>
      <c r="E797" s="163" t="str">
        <f t="array" aca="1" ref="E797" ca="1">IF(B797&lt;&gt;"",IF(D797=1,OFFSET(Metadata!$B$1,MIN(IF(OFFSET(Metadata!$A$1,0,0,Metadata!Metadata_Table_Length,1)=C797,ROW(OFFSET(Metadata!$A$1,0,0,Metadata!Metadata_Table_Length,1))-1,"")),0),OFFSET(Metadata!$B$1,MIN(IF(OFFSET(Metadata!$A$1,0,0,Metadata!Metadata_Table_Length,1)=SUBSTITUTE(C797,"rawdatafilename","originalfilename"),ROW(OFFSET(Metadata!$A$1,0,0,Metadata!Metadata_Table_Length,1))-1,"")),0)),"")</f>
        <v/>
      </c>
      <c r="F797" t="str">
        <f t="shared" ca="1" si="50"/>
        <v/>
      </c>
      <c r="G797" t="str">
        <f t="array" aca="1" ref="G797" ca="1">IF(B797&lt;&gt;"",OFFSET(Metadata!$B$1,MIN(IF(OFFSET(Metadata!$A$1,0,0,Metadata!Metadata_Table_Length,1)=SUBSTITUTE(C797,"rawdatafilename","partnumber"),ROW(OFFSET(Metadata!$A$1,0,0,Metadata!Metadata_Table_Length,1))-1,"")),0),"")</f>
        <v/>
      </c>
      <c r="H797" t="str">
        <f t="array" aca="1" ref="H797" ca="1">IF(B797&lt;&gt;"",OFFSET(Metadata!$B$1,MIN(IF(OFFSET(Metadata!$A$1,0,0,Metadata!Metadata_Table_Length,1)=SUBSTITUTE(C797,"rawdatafilename","original_count"),ROW(OFFSET(Metadata!$A$1,0,0,Metadata!Metadata_Table_Length,1))-1,"")),0),"")</f>
        <v/>
      </c>
      <c r="I797" t="str">
        <f t="array" aca="1" ref="I797" ca="1">IF(B797&lt;&gt;"",OFFSET(Metadata!$B$1,MIN(IF(OFFSET(Metadata!$A$1,0,0,Metadata!Metadata_Table_Length,1)=SUBSTITUTE(C797,"rawdatafilename","count"),ROW(OFFSET(Metadata!$A$1,0,0,Metadata!Metadata_Table_Length,1))-1,"")),0),"")</f>
        <v/>
      </c>
      <c r="J797" t="str">
        <f t="array" aca="1" ref="J797" ca="1">IF(AND(G797&lt;&gt;"",G797&lt;&gt;G796),MAX(IF(G$2:G$2001=G797,H$2:H$2001,"")),"")</f>
        <v/>
      </c>
      <c r="K797" t="str">
        <f t="array" aca="1" ref="K797" ca="1">IF(AND(G797&lt;&gt;"",G797&lt;&gt;G796),MAX(IF(G$2:G$2001=G797,I$2:I$2001,"")),"")</f>
        <v/>
      </c>
      <c r="L797" t="str">
        <f t="shared" ca="1" si="51"/>
        <v/>
      </c>
    </row>
    <row r="798" spans="2:12" x14ac:dyDescent="0.25">
      <c r="B798" t="str">
        <f t="shared" ca="1" si="49"/>
        <v/>
      </c>
      <c r="C798" t="str">
        <f t="shared" ca="1" si="48"/>
        <v/>
      </c>
      <c r="D798" s="156" t="str">
        <f t="array" aca="1" ref="D798" ca="1">IFERROR(IF(B798&lt;&gt;"",IF(OR(EXACT(OFFSET(Metadata!$A$1,0,0,Metadata!Metadata_Table_Length,1),C798)),1,""),""),"")</f>
        <v/>
      </c>
      <c r="E798" s="163" t="str">
        <f t="array" aca="1" ref="E798" ca="1">IF(B798&lt;&gt;"",IF(D798=1,OFFSET(Metadata!$B$1,MIN(IF(OFFSET(Metadata!$A$1,0,0,Metadata!Metadata_Table_Length,1)=C798,ROW(OFFSET(Metadata!$A$1,0,0,Metadata!Metadata_Table_Length,1))-1,"")),0),OFFSET(Metadata!$B$1,MIN(IF(OFFSET(Metadata!$A$1,0,0,Metadata!Metadata_Table_Length,1)=SUBSTITUTE(C798,"rawdatafilename","originalfilename"),ROW(OFFSET(Metadata!$A$1,0,0,Metadata!Metadata_Table_Length,1))-1,"")),0)),"")</f>
        <v/>
      </c>
      <c r="F798" t="str">
        <f t="shared" ca="1" si="50"/>
        <v/>
      </c>
      <c r="G798" t="str">
        <f t="array" aca="1" ref="G798" ca="1">IF(B798&lt;&gt;"",OFFSET(Metadata!$B$1,MIN(IF(OFFSET(Metadata!$A$1,0,0,Metadata!Metadata_Table_Length,1)=SUBSTITUTE(C798,"rawdatafilename","partnumber"),ROW(OFFSET(Metadata!$A$1,0,0,Metadata!Metadata_Table_Length,1))-1,"")),0),"")</f>
        <v/>
      </c>
      <c r="H798" t="str">
        <f t="array" aca="1" ref="H798" ca="1">IF(B798&lt;&gt;"",OFFSET(Metadata!$B$1,MIN(IF(OFFSET(Metadata!$A$1,0,0,Metadata!Metadata_Table_Length,1)=SUBSTITUTE(C798,"rawdatafilename","original_count"),ROW(OFFSET(Metadata!$A$1,0,0,Metadata!Metadata_Table_Length,1))-1,"")),0),"")</f>
        <v/>
      </c>
      <c r="I798" t="str">
        <f t="array" aca="1" ref="I798" ca="1">IF(B798&lt;&gt;"",OFFSET(Metadata!$B$1,MIN(IF(OFFSET(Metadata!$A$1,0,0,Metadata!Metadata_Table_Length,1)=SUBSTITUTE(C798,"rawdatafilename","count"),ROW(OFFSET(Metadata!$A$1,0,0,Metadata!Metadata_Table_Length,1))-1,"")),0),"")</f>
        <v/>
      </c>
      <c r="J798" t="str">
        <f t="array" aca="1" ref="J798" ca="1">IF(AND(G798&lt;&gt;"",G798&lt;&gt;G797),MAX(IF(G$2:G$2001=G798,H$2:H$2001,"")),"")</f>
        <v/>
      </c>
      <c r="K798" t="str">
        <f t="array" aca="1" ref="K798" ca="1">IF(AND(G798&lt;&gt;"",G798&lt;&gt;G797),MAX(IF(G$2:G$2001=G798,I$2:I$2001,"")),"")</f>
        <v/>
      </c>
      <c r="L798" t="str">
        <f t="shared" ca="1" si="51"/>
        <v/>
      </c>
    </row>
    <row r="799" spans="2:12" x14ac:dyDescent="0.25">
      <c r="B799" t="str">
        <f t="shared" ca="1" si="49"/>
        <v/>
      </c>
      <c r="C799" t="str">
        <f t="shared" ca="1" si="48"/>
        <v/>
      </c>
      <c r="D799" s="156" t="str">
        <f t="array" aca="1" ref="D799" ca="1">IFERROR(IF(B799&lt;&gt;"",IF(OR(EXACT(OFFSET(Metadata!$A$1,0,0,Metadata!Metadata_Table_Length,1),C799)),1,""),""),"")</f>
        <v/>
      </c>
      <c r="E799" s="163" t="str">
        <f t="array" aca="1" ref="E799" ca="1">IF(B799&lt;&gt;"",IF(D799=1,OFFSET(Metadata!$B$1,MIN(IF(OFFSET(Metadata!$A$1,0,0,Metadata!Metadata_Table_Length,1)=C799,ROW(OFFSET(Metadata!$A$1,0,0,Metadata!Metadata_Table_Length,1))-1,"")),0),OFFSET(Metadata!$B$1,MIN(IF(OFFSET(Metadata!$A$1,0,0,Metadata!Metadata_Table_Length,1)=SUBSTITUTE(C799,"rawdatafilename","originalfilename"),ROW(OFFSET(Metadata!$A$1,0,0,Metadata!Metadata_Table_Length,1))-1,"")),0)),"")</f>
        <v/>
      </c>
      <c r="F799" t="str">
        <f t="shared" ca="1" si="50"/>
        <v/>
      </c>
      <c r="G799" t="str">
        <f t="array" aca="1" ref="G799" ca="1">IF(B799&lt;&gt;"",OFFSET(Metadata!$B$1,MIN(IF(OFFSET(Metadata!$A$1,0,0,Metadata!Metadata_Table_Length,1)=SUBSTITUTE(C799,"rawdatafilename","partnumber"),ROW(OFFSET(Metadata!$A$1,0,0,Metadata!Metadata_Table_Length,1))-1,"")),0),"")</f>
        <v/>
      </c>
      <c r="H799" t="str">
        <f t="array" aca="1" ref="H799" ca="1">IF(B799&lt;&gt;"",OFFSET(Metadata!$B$1,MIN(IF(OFFSET(Metadata!$A$1,0,0,Metadata!Metadata_Table_Length,1)=SUBSTITUTE(C799,"rawdatafilename","original_count"),ROW(OFFSET(Metadata!$A$1,0,0,Metadata!Metadata_Table_Length,1))-1,"")),0),"")</f>
        <v/>
      </c>
      <c r="I799" t="str">
        <f t="array" aca="1" ref="I799" ca="1">IF(B799&lt;&gt;"",OFFSET(Metadata!$B$1,MIN(IF(OFFSET(Metadata!$A$1,0,0,Metadata!Metadata_Table_Length,1)=SUBSTITUTE(C799,"rawdatafilename","count"),ROW(OFFSET(Metadata!$A$1,0,0,Metadata!Metadata_Table_Length,1))-1,"")),0),"")</f>
        <v/>
      </c>
      <c r="J799" t="str">
        <f t="array" aca="1" ref="J799" ca="1">IF(AND(G799&lt;&gt;"",G799&lt;&gt;G798),MAX(IF(G$2:G$2001=G799,H$2:H$2001,"")),"")</f>
        <v/>
      </c>
      <c r="K799" t="str">
        <f t="array" aca="1" ref="K799" ca="1">IF(AND(G799&lt;&gt;"",G799&lt;&gt;G798),MAX(IF(G$2:G$2001=G799,I$2:I$2001,"")),"")</f>
        <v/>
      </c>
      <c r="L799" t="str">
        <f t="shared" ca="1" si="51"/>
        <v/>
      </c>
    </row>
    <row r="800" spans="2:12" x14ac:dyDescent="0.25">
      <c r="B800" t="str">
        <f t="shared" ca="1" si="49"/>
        <v/>
      </c>
      <c r="C800" t="str">
        <f t="shared" ca="1" si="48"/>
        <v/>
      </c>
      <c r="D800" s="156" t="str">
        <f t="array" aca="1" ref="D800" ca="1">IFERROR(IF(B800&lt;&gt;"",IF(OR(EXACT(OFFSET(Metadata!$A$1,0,0,Metadata!Metadata_Table_Length,1),C800)),1,""),""),"")</f>
        <v/>
      </c>
      <c r="E800" s="163" t="str">
        <f t="array" aca="1" ref="E800" ca="1">IF(B800&lt;&gt;"",IF(D800=1,OFFSET(Metadata!$B$1,MIN(IF(OFFSET(Metadata!$A$1,0,0,Metadata!Metadata_Table_Length,1)=C800,ROW(OFFSET(Metadata!$A$1,0,0,Metadata!Metadata_Table_Length,1))-1,"")),0),OFFSET(Metadata!$B$1,MIN(IF(OFFSET(Metadata!$A$1,0,0,Metadata!Metadata_Table_Length,1)=SUBSTITUTE(C800,"rawdatafilename","originalfilename"),ROW(OFFSET(Metadata!$A$1,0,0,Metadata!Metadata_Table_Length,1))-1,"")),0)),"")</f>
        <v/>
      </c>
      <c r="F800" t="str">
        <f t="shared" ca="1" si="50"/>
        <v/>
      </c>
      <c r="G800" t="str">
        <f t="array" aca="1" ref="G800" ca="1">IF(B800&lt;&gt;"",OFFSET(Metadata!$B$1,MIN(IF(OFFSET(Metadata!$A$1,0,0,Metadata!Metadata_Table_Length,1)=SUBSTITUTE(C800,"rawdatafilename","partnumber"),ROW(OFFSET(Metadata!$A$1,0,0,Metadata!Metadata_Table_Length,1))-1,"")),0),"")</f>
        <v/>
      </c>
      <c r="H800" t="str">
        <f t="array" aca="1" ref="H800" ca="1">IF(B800&lt;&gt;"",OFFSET(Metadata!$B$1,MIN(IF(OFFSET(Metadata!$A$1,0,0,Metadata!Metadata_Table_Length,1)=SUBSTITUTE(C800,"rawdatafilename","original_count"),ROW(OFFSET(Metadata!$A$1,0,0,Metadata!Metadata_Table_Length,1))-1,"")),0),"")</f>
        <v/>
      </c>
      <c r="I800" t="str">
        <f t="array" aca="1" ref="I800" ca="1">IF(B800&lt;&gt;"",OFFSET(Metadata!$B$1,MIN(IF(OFFSET(Metadata!$A$1,0,0,Metadata!Metadata_Table_Length,1)=SUBSTITUTE(C800,"rawdatafilename","count"),ROW(OFFSET(Metadata!$A$1,0,0,Metadata!Metadata_Table_Length,1))-1,"")),0),"")</f>
        <v/>
      </c>
      <c r="J800" t="str">
        <f t="array" aca="1" ref="J800" ca="1">IF(AND(G800&lt;&gt;"",G800&lt;&gt;G799),MAX(IF(G$2:G$2001=G800,H$2:H$2001,"")),"")</f>
        <v/>
      </c>
      <c r="K800" t="str">
        <f t="array" aca="1" ref="K800" ca="1">IF(AND(G800&lt;&gt;"",G800&lt;&gt;G799),MAX(IF(G$2:G$2001=G800,I$2:I$2001,"")),"")</f>
        <v/>
      </c>
      <c r="L800" t="str">
        <f t="shared" ca="1" si="51"/>
        <v/>
      </c>
    </row>
    <row r="801" spans="2:12" x14ac:dyDescent="0.25">
      <c r="B801" t="str">
        <f t="shared" ca="1" si="49"/>
        <v/>
      </c>
      <c r="C801" t="str">
        <f t="shared" ca="1" si="48"/>
        <v/>
      </c>
      <c r="D801" s="156" t="str">
        <f t="array" aca="1" ref="D801" ca="1">IFERROR(IF(B801&lt;&gt;"",IF(OR(EXACT(OFFSET(Metadata!$A$1,0,0,Metadata!Metadata_Table_Length,1),C801)),1,""),""),"")</f>
        <v/>
      </c>
      <c r="E801" s="163" t="str">
        <f t="array" aca="1" ref="E801" ca="1">IF(B801&lt;&gt;"",IF(D801=1,OFFSET(Metadata!$B$1,MIN(IF(OFFSET(Metadata!$A$1,0,0,Metadata!Metadata_Table_Length,1)=C801,ROW(OFFSET(Metadata!$A$1,0,0,Metadata!Metadata_Table_Length,1))-1,"")),0),OFFSET(Metadata!$B$1,MIN(IF(OFFSET(Metadata!$A$1,0,0,Metadata!Metadata_Table_Length,1)=SUBSTITUTE(C801,"rawdatafilename","originalfilename"),ROW(OFFSET(Metadata!$A$1,0,0,Metadata!Metadata_Table_Length,1))-1,"")),0)),"")</f>
        <v/>
      </c>
      <c r="F801" t="str">
        <f t="shared" ca="1" si="50"/>
        <v/>
      </c>
      <c r="G801" t="str">
        <f t="array" aca="1" ref="G801" ca="1">IF(B801&lt;&gt;"",OFFSET(Metadata!$B$1,MIN(IF(OFFSET(Metadata!$A$1,0,0,Metadata!Metadata_Table_Length,1)=SUBSTITUTE(C801,"rawdatafilename","partnumber"),ROW(OFFSET(Metadata!$A$1,0,0,Metadata!Metadata_Table_Length,1))-1,"")),0),"")</f>
        <v/>
      </c>
      <c r="H801" t="str">
        <f t="array" aca="1" ref="H801" ca="1">IF(B801&lt;&gt;"",OFFSET(Metadata!$B$1,MIN(IF(OFFSET(Metadata!$A$1,0,0,Metadata!Metadata_Table_Length,1)=SUBSTITUTE(C801,"rawdatafilename","original_count"),ROW(OFFSET(Metadata!$A$1,0,0,Metadata!Metadata_Table_Length,1))-1,"")),0),"")</f>
        <v/>
      </c>
      <c r="I801" t="str">
        <f t="array" aca="1" ref="I801" ca="1">IF(B801&lt;&gt;"",OFFSET(Metadata!$B$1,MIN(IF(OFFSET(Metadata!$A$1,0,0,Metadata!Metadata_Table_Length,1)=SUBSTITUTE(C801,"rawdatafilename","count"),ROW(OFFSET(Metadata!$A$1,0,0,Metadata!Metadata_Table_Length,1))-1,"")),0),"")</f>
        <v/>
      </c>
      <c r="J801" t="str">
        <f t="array" aca="1" ref="J801" ca="1">IF(AND(G801&lt;&gt;"",G801&lt;&gt;G800),MAX(IF(G$2:G$2001=G801,H$2:H$2001,"")),"")</f>
        <v/>
      </c>
      <c r="K801" t="str">
        <f t="array" aca="1" ref="K801" ca="1">IF(AND(G801&lt;&gt;"",G801&lt;&gt;G800),MAX(IF(G$2:G$2001=G801,I$2:I$2001,"")),"")</f>
        <v/>
      </c>
      <c r="L801" t="str">
        <f t="shared" ca="1" si="51"/>
        <v/>
      </c>
    </row>
    <row r="802" spans="2:12" x14ac:dyDescent="0.25">
      <c r="B802" t="str">
        <f t="shared" ca="1" si="49"/>
        <v/>
      </c>
      <c r="C802" t="str">
        <f t="shared" ca="1" si="48"/>
        <v/>
      </c>
      <c r="D802" s="156" t="str">
        <f t="array" aca="1" ref="D802" ca="1">IFERROR(IF(B802&lt;&gt;"",IF(OR(EXACT(OFFSET(Metadata!$A$1,0,0,Metadata!Metadata_Table_Length,1),C802)),1,""),""),"")</f>
        <v/>
      </c>
      <c r="E802" s="163" t="str">
        <f t="array" aca="1" ref="E802" ca="1">IF(B802&lt;&gt;"",IF(D802=1,OFFSET(Metadata!$B$1,MIN(IF(OFFSET(Metadata!$A$1,0,0,Metadata!Metadata_Table_Length,1)=C802,ROW(OFFSET(Metadata!$A$1,0,0,Metadata!Metadata_Table_Length,1))-1,"")),0),OFFSET(Metadata!$B$1,MIN(IF(OFFSET(Metadata!$A$1,0,0,Metadata!Metadata_Table_Length,1)=SUBSTITUTE(C802,"rawdatafilename","originalfilename"),ROW(OFFSET(Metadata!$A$1,0,0,Metadata!Metadata_Table_Length,1))-1,"")),0)),"")</f>
        <v/>
      </c>
      <c r="F802" t="str">
        <f t="shared" ca="1" si="50"/>
        <v/>
      </c>
      <c r="G802" t="str">
        <f t="array" aca="1" ref="G802" ca="1">IF(B802&lt;&gt;"",OFFSET(Metadata!$B$1,MIN(IF(OFFSET(Metadata!$A$1,0,0,Metadata!Metadata_Table_Length,1)=SUBSTITUTE(C802,"rawdatafilename","partnumber"),ROW(OFFSET(Metadata!$A$1,0,0,Metadata!Metadata_Table_Length,1))-1,"")),0),"")</f>
        <v/>
      </c>
      <c r="H802" t="str">
        <f t="array" aca="1" ref="H802" ca="1">IF(B802&lt;&gt;"",OFFSET(Metadata!$B$1,MIN(IF(OFFSET(Metadata!$A$1,0,0,Metadata!Metadata_Table_Length,1)=SUBSTITUTE(C802,"rawdatafilename","original_count"),ROW(OFFSET(Metadata!$A$1,0,0,Metadata!Metadata_Table_Length,1))-1,"")),0),"")</f>
        <v/>
      </c>
      <c r="I802" t="str">
        <f t="array" aca="1" ref="I802" ca="1">IF(B802&lt;&gt;"",OFFSET(Metadata!$B$1,MIN(IF(OFFSET(Metadata!$A$1,0,0,Metadata!Metadata_Table_Length,1)=SUBSTITUTE(C802,"rawdatafilename","count"),ROW(OFFSET(Metadata!$A$1,0,0,Metadata!Metadata_Table_Length,1))-1,"")),0),"")</f>
        <v/>
      </c>
      <c r="J802" t="str">
        <f t="array" aca="1" ref="J802" ca="1">IF(AND(G802&lt;&gt;"",G802&lt;&gt;G801),MAX(IF(G$2:G$2001=G802,H$2:H$2001,"")),"")</f>
        <v/>
      </c>
      <c r="K802" t="str">
        <f t="array" aca="1" ref="K802" ca="1">IF(AND(G802&lt;&gt;"",G802&lt;&gt;G801),MAX(IF(G$2:G$2001=G802,I$2:I$2001,"")),"")</f>
        <v/>
      </c>
      <c r="L802" t="str">
        <f t="shared" ca="1" si="51"/>
        <v/>
      </c>
    </row>
    <row r="803" spans="2:12" x14ac:dyDescent="0.25">
      <c r="B803" t="str">
        <f t="shared" ca="1" si="49"/>
        <v/>
      </c>
      <c r="C803" t="str">
        <f t="shared" ca="1" si="48"/>
        <v/>
      </c>
      <c r="D803" s="156" t="str">
        <f t="array" aca="1" ref="D803" ca="1">IFERROR(IF(B803&lt;&gt;"",IF(OR(EXACT(OFFSET(Metadata!$A$1,0,0,Metadata!Metadata_Table_Length,1),C803)),1,""),""),"")</f>
        <v/>
      </c>
      <c r="E803" s="163" t="str">
        <f t="array" aca="1" ref="E803" ca="1">IF(B803&lt;&gt;"",IF(D803=1,OFFSET(Metadata!$B$1,MIN(IF(OFFSET(Metadata!$A$1,0,0,Metadata!Metadata_Table_Length,1)=C803,ROW(OFFSET(Metadata!$A$1,0,0,Metadata!Metadata_Table_Length,1))-1,"")),0),OFFSET(Metadata!$B$1,MIN(IF(OFFSET(Metadata!$A$1,0,0,Metadata!Metadata_Table_Length,1)=SUBSTITUTE(C803,"rawdatafilename","originalfilename"),ROW(OFFSET(Metadata!$A$1,0,0,Metadata!Metadata_Table_Length,1))-1,"")),0)),"")</f>
        <v/>
      </c>
      <c r="F803" t="str">
        <f t="shared" ca="1" si="50"/>
        <v/>
      </c>
      <c r="G803" t="str">
        <f t="array" aca="1" ref="G803" ca="1">IF(B803&lt;&gt;"",OFFSET(Metadata!$B$1,MIN(IF(OFFSET(Metadata!$A$1,0,0,Metadata!Metadata_Table_Length,1)=SUBSTITUTE(C803,"rawdatafilename","partnumber"),ROW(OFFSET(Metadata!$A$1,0,0,Metadata!Metadata_Table_Length,1))-1,"")),0),"")</f>
        <v/>
      </c>
      <c r="H803" t="str">
        <f t="array" aca="1" ref="H803" ca="1">IF(B803&lt;&gt;"",OFFSET(Metadata!$B$1,MIN(IF(OFFSET(Metadata!$A$1,0,0,Metadata!Metadata_Table_Length,1)=SUBSTITUTE(C803,"rawdatafilename","original_count"),ROW(OFFSET(Metadata!$A$1,0,0,Metadata!Metadata_Table_Length,1))-1,"")),0),"")</f>
        <v/>
      </c>
      <c r="I803" t="str">
        <f t="array" aca="1" ref="I803" ca="1">IF(B803&lt;&gt;"",OFFSET(Metadata!$B$1,MIN(IF(OFFSET(Metadata!$A$1,0,0,Metadata!Metadata_Table_Length,1)=SUBSTITUTE(C803,"rawdatafilename","count"),ROW(OFFSET(Metadata!$A$1,0,0,Metadata!Metadata_Table_Length,1))-1,"")),0),"")</f>
        <v/>
      </c>
      <c r="J803" t="str">
        <f t="array" aca="1" ref="J803" ca="1">IF(AND(G803&lt;&gt;"",G803&lt;&gt;G802),MAX(IF(G$2:G$2001=G803,H$2:H$2001,"")),"")</f>
        <v/>
      </c>
      <c r="K803" t="str">
        <f t="array" aca="1" ref="K803" ca="1">IF(AND(G803&lt;&gt;"",G803&lt;&gt;G802),MAX(IF(G$2:G$2001=G803,I$2:I$2001,"")),"")</f>
        <v/>
      </c>
      <c r="L803" t="str">
        <f t="shared" ca="1" si="51"/>
        <v/>
      </c>
    </row>
    <row r="804" spans="2:12" x14ac:dyDescent="0.25">
      <c r="B804" t="str">
        <f t="shared" ca="1" si="49"/>
        <v/>
      </c>
      <c r="C804" t="str">
        <f t="shared" ca="1" si="48"/>
        <v/>
      </c>
      <c r="D804" s="156" t="str">
        <f t="array" aca="1" ref="D804" ca="1">IFERROR(IF(B804&lt;&gt;"",IF(OR(EXACT(OFFSET(Metadata!$A$1,0,0,Metadata!Metadata_Table_Length,1),C804)),1,""),""),"")</f>
        <v/>
      </c>
      <c r="E804" s="163" t="str">
        <f t="array" aca="1" ref="E804" ca="1">IF(B804&lt;&gt;"",IF(D804=1,OFFSET(Metadata!$B$1,MIN(IF(OFFSET(Metadata!$A$1,0,0,Metadata!Metadata_Table_Length,1)=C804,ROW(OFFSET(Metadata!$A$1,0,0,Metadata!Metadata_Table_Length,1))-1,"")),0),OFFSET(Metadata!$B$1,MIN(IF(OFFSET(Metadata!$A$1,0,0,Metadata!Metadata_Table_Length,1)=SUBSTITUTE(C804,"rawdatafilename","originalfilename"),ROW(OFFSET(Metadata!$A$1,0,0,Metadata!Metadata_Table_Length,1))-1,"")),0)),"")</f>
        <v/>
      </c>
      <c r="F804" t="str">
        <f t="shared" ca="1" si="50"/>
        <v/>
      </c>
      <c r="G804" t="str">
        <f t="array" aca="1" ref="G804" ca="1">IF(B804&lt;&gt;"",OFFSET(Metadata!$B$1,MIN(IF(OFFSET(Metadata!$A$1,0,0,Metadata!Metadata_Table_Length,1)=SUBSTITUTE(C804,"rawdatafilename","partnumber"),ROW(OFFSET(Metadata!$A$1,0,0,Metadata!Metadata_Table_Length,1))-1,"")),0),"")</f>
        <v/>
      </c>
      <c r="H804" t="str">
        <f t="array" aca="1" ref="H804" ca="1">IF(B804&lt;&gt;"",OFFSET(Metadata!$B$1,MIN(IF(OFFSET(Metadata!$A$1,0,0,Metadata!Metadata_Table_Length,1)=SUBSTITUTE(C804,"rawdatafilename","original_count"),ROW(OFFSET(Metadata!$A$1,0,0,Metadata!Metadata_Table_Length,1))-1,"")),0),"")</f>
        <v/>
      </c>
      <c r="I804" t="str">
        <f t="array" aca="1" ref="I804" ca="1">IF(B804&lt;&gt;"",OFFSET(Metadata!$B$1,MIN(IF(OFFSET(Metadata!$A$1,0,0,Metadata!Metadata_Table_Length,1)=SUBSTITUTE(C804,"rawdatafilename","count"),ROW(OFFSET(Metadata!$A$1,0,0,Metadata!Metadata_Table_Length,1))-1,"")),0),"")</f>
        <v/>
      </c>
      <c r="J804" t="str">
        <f t="array" aca="1" ref="J804" ca="1">IF(AND(G804&lt;&gt;"",G804&lt;&gt;G803),MAX(IF(G$2:G$2001=G804,H$2:H$2001,"")),"")</f>
        <v/>
      </c>
      <c r="K804" t="str">
        <f t="array" aca="1" ref="K804" ca="1">IF(AND(G804&lt;&gt;"",G804&lt;&gt;G803),MAX(IF(G$2:G$2001=G804,I$2:I$2001,"")),"")</f>
        <v/>
      </c>
      <c r="L804" t="str">
        <f t="shared" ca="1" si="51"/>
        <v/>
      </c>
    </row>
    <row r="805" spans="2:12" x14ac:dyDescent="0.25">
      <c r="B805" t="str">
        <f t="shared" ca="1" si="49"/>
        <v/>
      </c>
      <c r="C805" t="str">
        <f t="shared" ca="1" si="48"/>
        <v/>
      </c>
      <c r="D805" s="156" t="str">
        <f t="array" aca="1" ref="D805" ca="1">IFERROR(IF(B805&lt;&gt;"",IF(OR(EXACT(OFFSET(Metadata!$A$1,0,0,Metadata!Metadata_Table_Length,1),C805)),1,""),""),"")</f>
        <v/>
      </c>
      <c r="E805" s="163" t="str">
        <f t="array" aca="1" ref="E805" ca="1">IF(B805&lt;&gt;"",IF(D805=1,OFFSET(Metadata!$B$1,MIN(IF(OFFSET(Metadata!$A$1,0,0,Metadata!Metadata_Table_Length,1)=C805,ROW(OFFSET(Metadata!$A$1,0,0,Metadata!Metadata_Table_Length,1))-1,"")),0),OFFSET(Metadata!$B$1,MIN(IF(OFFSET(Metadata!$A$1,0,0,Metadata!Metadata_Table_Length,1)=SUBSTITUTE(C805,"rawdatafilename","originalfilename"),ROW(OFFSET(Metadata!$A$1,0,0,Metadata!Metadata_Table_Length,1))-1,"")),0)),"")</f>
        <v/>
      </c>
      <c r="F805" t="str">
        <f t="shared" ca="1" si="50"/>
        <v/>
      </c>
      <c r="G805" t="str">
        <f t="array" aca="1" ref="G805" ca="1">IF(B805&lt;&gt;"",OFFSET(Metadata!$B$1,MIN(IF(OFFSET(Metadata!$A$1,0,0,Metadata!Metadata_Table_Length,1)=SUBSTITUTE(C805,"rawdatafilename","partnumber"),ROW(OFFSET(Metadata!$A$1,0,0,Metadata!Metadata_Table_Length,1))-1,"")),0),"")</f>
        <v/>
      </c>
      <c r="H805" t="str">
        <f t="array" aca="1" ref="H805" ca="1">IF(B805&lt;&gt;"",OFFSET(Metadata!$B$1,MIN(IF(OFFSET(Metadata!$A$1,0,0,Metadata!Metadata_Table_Length,1)=SUBSTITUTE(C805,"rawdatafilename","original_count"),ROW(OFFSET(Metadata!$A$1,0,0,Metadata!Metadata_Table_Length,1))-1,"")),0),"")</f>
        <v/>
      </c>
      <c r="I805" t="str">
        <f t="array" aca="1" ref="I805" ca="1">IF(B805&lt;&gt;"",OFFSET(Metadata!$B$1,MIN(IF(OFFSET(Metadata!$A$1,0,0,Metadata!Metadata_Table_Length,1)=SUBSTITUTE(C805,"rawdatafilename","count"),ROW(OFFSET(Metadata!$A$1,0,0,Metadata!Metadata_Table_Length,1))-1,"")),0),"")</f>
        <v/>
      </c>
      <c r="J805" t="str">
        <f t="array" aca="1" ref="J805" ca="1">IF(AND(G805&lt;&gt;"",G805&lt;&gt;G804),MAX(IF(G$2:G$2001=G805,H$2:H$2001,"")),"")</f>
        <v/>
      </c>
      <c r="K805" t="str">
        <f t="array" aca="1" ref="K805" ca="1">IF(AND(G805&lt;&gt;"",G805&lt;&gt;G804),MAX(IF(G$2:G$2001=G805,I$2:I$2001,"")),"")</f>
        <v/>
      </c>
      <c r="L805" t="str">
        <f t="shared" ca="1" si="51"/>
        <v/>
      </c>
    </row>
    <row r="806" spans="2:12" x14ac:dyDescent="0.25">
      <c r="B806" t="str">
        <f t="shared" ca="1" si="49"/>
        <v/>
      </c>
      <c r="C806" t="str">
        <f t="shared" ca="1" si="48"/>
        <v/>
      </c>
      <c r="D806" s="156" t="str">
        <f t="array" aca="1" ref="D806" ca="1">IFERROR(IF(B806&lt;&gt;"",IF(OR(EXACT(OFFSET(Metadata!$A$1,0,0,Metadata!Metadata_Table_Length,1),C806)),1,""),""),"")</f>
        <v/>
      </c>
      <c r="E806" s="163" t="str">
        <f t="array" aca="1" ref="E806" ca="1">IF(B806&lt;&gt;"",IF(D806=1,OFFSET(Metadata!$B$1,MIN(IF(OFFSET(Metadata!$A$1,0,0,Metadata!Metadata_Table_Length,1)=C806,ROW(OFFSET(Metadata!$A$1,0,0,Metadata!Metadata_Table_Length,1))-1,"")),0),OFFSET(Metadata!$B$1,MIN(IF(OFFSET(Metadata!$A$1,0,0,Metadata!Metadata_Table_Length,1)=SUBSTITUTE(C806,"rawdatafilename","originalfilename"),ROW(OFFSET(Metadata!$A$1,0,0,Metadata!Metadata_Table_Length,1))-1,"")),0)),"")</f>
        <v/>
      </c>
      <c r="F806" t="str">
        <f t="shared" ca="1" si="50"/>
        <v/>
      </c>
      <c r="G806" t="str">
        <f t="array" aca="1" ref="G806" ca="1">IF(B806&lt;&gt;"",OFFSET(Metadata!$B$1,MIN(IF(OFFSET(Metadata!$A$1,0,0,Metadata!Metadata_Table_Length,1)=SUBSTITUTE(C806,"rawdatafilename","partnumber"),ROW(OFFSET(Metadata!$A$1,0,0,Metadata!Metadata_Table_Length,1))-1,"")),0),"")</f>
        <v/>
      </c>
      <c r="H806" t="str">
        <f t="array" aca="1" ref="H806" ca="1">IF(B806&lt;&gt;"",OFFSET(Metadata!$B$1,MIN(IF(OFFSET(Metadata!$A$1,0,0,Metadata!Metadata_Table_Length,1)=SUBSTITUTE(C806,"rawdatafilename","original_count"),ROW(OFFSET(Metadata!$A$1,0,0,Metadata!Metadata_Table_Length,1))-1,"")),0),"")</f>
        <v/>
      </c>
      <c r="I806" t="str">
        <f t="array" aca="1" ref="I806" ca="1">IF(B806&lt;&gt;"",OFFSET(Metadata!$B$1,MIN(IF(OFFSET(Metadata!$A$1,0,0,Metadata!Metadata_Table_Length,1)=SUBSTITUTE(C806,"rawdatafilename","count"),ROW(OFFSET(Metadata!$A$1,0,0,Metadata!Metadata_Table_Length,1))-1,"")),0),"")</f>
        <v/>
      </c>
      <c r="J806" t="str">
        <f t="array" aca="1" ref="J806" ca="1">IF(AND(G806&lt;&gt;"",G806&lt;&gt;G805),MAX(IF(G$2:G$2001=G806,H$2:H$2001,"")),"")</f>
        <v/>
      </c>
      <c r="K806" t="str">
        <f t="array" aca="1" ref="K806" ca="1">IF(AND(G806&lt;&gt;"",G806&lt;&gt;G805),MAX(IF(G$2:G$2001=G806,I$2:I$2001,"")),"")</f>
        <v/>
      </c>
      <c r="L806" t="str">
        <f t="shared" ca="1" si="51"/>
        <v/>
      </c>
    </row>
    <row r="807" spans="2:12" x14ac:dyDescent="0.25">
      <c r="B807" t="str">
        <f t="shared" ca="1" si="49"/>
        <v/>
      </c>
      <c r="C807" t="str">
        <f t="shared" ca="1" si="48"/>
        <v/>
      </c>
      <c r="D807" s="156" t="str">
        <f t="array" aca="1" ref="D807" ca="1">IFERROR(IF(B807&lt;&gt;"",IF(OR(EXACT(OFFSET(Metadata!$A$1,0,0,Metadata!Metadata_Table_Length,1),C807)),1,""),""),"")</f>
        <v/>
      </c>
      <c r="E807" s="163" t="str">
        <f t="array" aca="1" ref="E807" ca="1">IF(B807&lt;&gt;"",IF(D807=1,OFFSET(Metadata!$B$1,MIN(IF(OFFSET(Metadata!$A$1,0,0,Metadata!Metadata_Table_Length,1)=C807,ROW(OFFSET(Metadata!$A$1,0,0,Metadata!Metadata_Table_Length,1))-1,"")),0),OFFSET(Metadata!$B$1,MIN(IF(OFFSET(Metadata!$A$1,0,0,Metadata!Metadata_Table_Length,1)=SUBSTITUTE(C807,"rawdatafilename","originalfilename"),ROW(OFFSET(Metadata!$A$1,0,0,Metadata!Metadata_Table_Length,1))-1,"")),0)),"")</f>
        <v/>
      </c>
      <c r="F807" t="str">
        <f t="shared" ca="1" si="50"/>
        <v/>
      </c>
      <c r="G807" t="str">
        <f t="array" aca="1" ref="G807" ca="1">IF(B807&lt;&gt;"",OFFSET(Metadata!$B$1,MIN(IF(OFFSET(Metadata!$A$1,0,0,Metadata!Metadata_Table_Length,1)=SUBSTITUTE(C807,"rawdatafilename","partnumber"),ROW(OFFSET(Metadata!$A$1,0,0,Metadata!Metadata_Table_Length,1))-1,"")),0),"")</f>
        <v/>
      </c>
      <c r="H807" t="str">
        <f t="array" aca="1" ref="H807" ca="1">IF(B807&lt;&gt;"",OFFSET(Metadata!$B$1,MIN(IF(OFFSET(Metadata!$A$1,0,0,Metadata!Metadata_Table_Length,1)=SUBSTITUTE(C807,"rawdatafilename","original_count"),ROW(OFFSET(Metadata!$A$1,0,0,Metadata!Metadata_Table_Length,1))-1,"")),0),"")</f>
        <v/>
      </c>
      <c r="I807" t="str">
        <f t="array" aca="1" ref="I807" ca="1">IF(B807&lt;&gt;"",OFFSET(Metadata!$B$1,MIN(IF(OFFSET(Metadata!$A$1,0,0,Metadata!Metadata_Table_Length,1)=SUBSTITUTE(C807,"rawdatafilename","count"),ROW(OFFSET(Metadata!$A$1,0,0,Metadata!Metadata_Table_Length,1))-1,"")),0),"")</f>
        <v/>
      </c>
      <c r="J807" t="str">
        <f t="array" aca="1" ref="J807" ca="1">IF(AND(G807&lt;&gt;"",G807&lt;&gt;G806),MAX(IF(G$2:G$2001=G807,H$2:H$2001,"")),"")</f>
        <v/>
      </c>
      <c r="K807" t="str">
        <f t="array" aca="1" ref="K807" ca="1">IF(AND(G807&lt;&gt;"",G807&lt;&gt;G806),MAX(IF(G$2:G$2001=G807,I$2:I$2001,"")),"")</f>
        <v/>
      </c>
      <c r="L807" t="str">
        <f t="shared" ca="1" si="51"/>
        <v/>
      </c>
    </row>
    <row r="808" spans="2:12" x14ac:dyDescent="0.25">
      <c r="B808" t="str">
        <f t="shared" ca="1" si="49"/>
        <v/>
      </c>
      <c r="C808" t="str">
        <f t="shared" ca="1" si="48"/>
        <v/>
      </c>
      <c r="D808" s="156" t="str">
        <f t="array" aca="1" ref="D808" ca="1">IFERROR(IF(B808&lt;&gt;"",IF(OR(EXACT(OFFSET(Metadata!$A$1,0,0,Metadata!Metadata_Table_Length,1),C808)),1,""),""),"")</f>
        <v/>
      </c>
      <c r="E808" s="163" t="str">
        <f t="array" aca="1" ref="E808" ca="1">IF(B808&lt;&gt;"",IF(D808=1,OFFSET(Metadata!$B$1,MIN(IF(OFFSET(Metadata!$A$1,0,0,Metadata!Metadata_Table_Length,1)=C808,ROW(OFFSET(Metadata!$A$1,0,0,Metadata!Metadata_Table_Length,1))-1,"")),0),OFFSET(Metadata!$B$1,MIN(IF(OFFSET(Metadata!$A$1,0,0,Metadata!Metadata_Table_Length,1)=SUBSTITUTE(C808,"rawdatafilename","originalfilename"),ROW(OFFSET(Metadata!$A$1,0,0,Metadata!Metadata_Table_Length,1))-1,"")),0)),"")</f>
        <v/>
      </c>
      <c r="F808" t="str">
        <f t="shared" ca="1" si="50"/>
        <v/>
      </c>
      <c r="G808" t="str">
        <f t="array" aca="1" ref="G808" ca="1">IF(B808&lt;&gt;"",OFFSET(Metadata!$B$1,MIN(IF(OFFSET(Metadata!$A$1,0,0,Metadata!Metadata_Table_Length,1)=SUBSTITUTE(C808,"rawdatafilename","partnumber"),ROW(OFFSET(Metadata!$A$1,0,0,Metadata!Metadata_Table_Length,1))-1,"")),0),"")</f>
        <v/>
      </c>
      <c r="H808" t="str">
        <f t="array" aca="1" ref="H808" ca="1">IF(B808&lt;&gt;"",OFFSET(Metadata!$B$1,MIN(IF(OFFSET(Metadata!$A$1,0,0,Metadata!Metadata_Table_Length,1)=SUBSTITUTE(C808,"rawdatafilename","original_count"),ROW(OFFSET(Metadata!$A$1,0,0,Metadata!Metadata_Table_Length,1))-1,"")),0),"")</f>
        <v/>
      </c>
      <c r="I808" t="str">
        <f t="array" aca="1" ref="I808" ca="1">IF(B808&lt;&gt;"",OFFSET(Metadata!$B$1,MIN(IF(OFFSET(Metadata!$A$1,0,0,Metadata!Metadata_Table_Length,1)=SUBSTITUTE(C808,"rawdatafilename","count"),ROW(OFFSET(Metadata!$A$1,0,0,Metadata!Metadata_Table_Length,1))-1,"")),0),"")</f>
        <v/>
      </c>
      <c r="J808" t="str">
        <f t="array" aca="1" ref="J808" ca="1">IF(AND(G808&lt;&gt;"",G808&lt;&gt;G807),MAX(IF(G$2:G$2001=G808,H$2:H$2001,"")),"")</f>
        <v/>
      </c>
      <c r="K808" t="str">
        <f t="array" aca="1" ref="K808" ca="1">IF(AND(G808&lt;&gt;"",G808&lt;&gt;G807),MAX(IF(G$2:G$2001=G808,I$2:I$2001,"")),"")</f>
        <v/>
      </c>
      <c r="L808" t="str">
        <f t="shared" ca="1" si="51"/>
        <v/>
      </c>
    </row>
    <row r="809" spans="2:12" x14ac:dyDescent="0.25">
      <c r="B809" t="str">
        <f t="shared" ca="1" si="49"/>
        <v/>
      </c>
      <c r="C809" t="str">
        <f t="shared" ca="1" si="48"/>
        <v/>
      </c>
      <c r="D809" s="156" t="str">
        <f t="array" aca="1" ref="D809" ca="1">IFERROR(IF(B809&lt;&gt;"",IF(OR(EXACT(OFFSET(Metadata!$A$1,0,0,Metadata!Metadata_Table_Length,1),C809)),1,""),""),"")</f>
        <v/>
      </c>
      <c r="E809" s="163" t="str">
        <f t="array" aca="1" ref="E809" ca="1">IF(B809&lt;&gt;"",IF(D809=1,OFFSET(Metadata!$B$1,MIN(IF(OFFSET(Metadata!$A$1,0,0,Metadata!Metadata_Table_Length,1)=C809,ROW(OFFSET(Metadata!$A$1,0,0,Metadata!Metadata_Table_Length,1))-1,"")),0),OFFSET(Metadata!$B$1,MIN(IF(OFFSET(Metadata!$A$1,0,0,Metadata!Metadata_Table_Length,1)=SUBSTITUTE(C809,"rawdatafilename","originalfilename"),ROW(OFFSET(Metadata!$A$1,0,0,Metadata!Metadata_Table_Length,1))-1,"")),0)),"")</f>
        <v/>
      </c>
      <c r="F809" t="str">
        <f t="shared" ca="1" si="50"/>
        <v/>
      </c>
      <c r="G809" t="str">
        <f t="array" aca="1" ref="G809" ca="1">IF(B809&lt;&gt;"",OFFSET(Metadata!$B$1,MIN(IF(OFFSET(Metadata!$A$1,0,0,Metadata!Metadata_Table_Length,1)=SUBSTITUTE(C809,"rawdatafilename","partnumber"),ROW(OFFSET(Metadata!$A$1,0,0,Metadata!Metadata_Table_Length,1))-1,"")),0),"")</f>
        <v/>
      </c>
      <c r="H809" t="str">
        <f t="array" aca="1" ref="H809" ca="1">IF(B809&lt;&gt;"",OFFSET(Metadata!$B$1,MIN(IF(OFFSET(Metadata!$A$1,0,0,Metadata!Metadata_Table_Length,1)=SUBSTITUTE(C809,"rawdatafilename","original_count"),ROW(OFFSET(Metadata!$A$1,0,0,Metadata!Metadata_Table_Length,1))-1,"")),0),"")</f>
        <v/>
      </c>
      <c r="I809" t="str">
        <f t="array" aca="1" ref="I809" ca="1">IF(B809&lt;&gt;"",OFFSET(Metadata!$B$1,MIN(IF(OFFSET(Metadata!$A$1,0,0,Metadata!Metadata_Table_Length,1)=SUBSTITUTE(C809,"rawdatafilename","count"),ROW(OFFSET(Metadata!$A$1,0,0,Metadata!Metadata_Table_Length,1))-1,"")),0),"")</f>
        <v/>
      </c>
      <c r="J809" t="str">
        <f t="array" aca="1" ref="J809" ca="1">IF(AND(G809&lt;&gt;"",G809&lt;&gt;G808),MAX(IF(G$2:G$2001=G809,H$2:H$2001,"")),"")</f>
        <v/>
      </c>
      <c r="K809" t="str">
        <f t="array" aca="1" ref="K809" ca="1">IF(AND(G809&lt;&gt;"",G809&lt;&gt;G808),MAX(IF(G$2:G$2001=G809,I$2:I$2001,"")),"")</f>
        <v/>
      </c>
      <c r="L809" t="str">
        <f t="shared" ca="1" si="51"/>
        <v/>
      </c>
    </row>
    <row r="810" spans="2:12" x14ac:dyDescent="0.25">
      <c r="B810" t="str">
        <f t="shared" ca="1" si="49"/>
        <v/>
      </c>
      <c r="C810" t="str">
        <f t="shared" ca="1" si="48"/>
        <v/>
      </c>
      <c r="D810" s="156" t="str">
        <f t="array" aca="1" ref="D810" ca="1">IFERROR(IF(B810&lt;&gt;"",IF(OR(EXACT(OFFSET(Metadata!$A$1,0,0,Metadata!Metadata_Table_Length,1),C810)),1,""),""),"")</f>
        <v/>
      </c>
      <c r="E810" s="163" t="str">
        <f t="array" aca="1" ref="E810" ca="1">IF(B810&lt;&gt;"",IF(D810=1,OFFSET(Metadata!$B$1,MIN(IF(OFFSET(Metadata!$A$1,0,0,Metadata!Metadata_Table_Length,1)=C810,ROW(OFFSET(Metadata!$A$1,0,0,Metadata!Metadata_Table_Length,1))-1,"")),0),OFFSET(Metadata!$B$1,MIN(IF(OFFSET(Metadata!$A$1,0,0,Metadata!Metadata_Table_Length,1)=SUBSTITUTE(C810,"rawdatafilename","originalfilename"),ROW(OFFSET(Metadata!$A$1,0,0,Metadata!Metadata_Table_Length,1))-1,"")),0)),"")</f>
        <v/>
      </c>
      <c r="F810" t="str">
        <f t="shared" ca="1" si="50"/>
        <v/>
      </c>
      <c r="G810" t="str">
        <f t="array" aca="1" ref="G810" ca="1">IF(B810&lt;&gt;"",OFFSET(Metadata!$B$1,MIN(IF(OFFSET(Metadata!$A$1,0,0,Metadata!Metadata_Table_Length,1)=SUBSTITUTE(C810,"rawdatafilename","partnumber"),ROW(OFFSET(Metadata!$A$1,0,0,Metadata!Metadata_Table_Length,1))-1,"")),0),"")</f>
        <v/>
      </c>
      <c r="H810" t="str">
        <f t="array" aca="1" ref="H810" ca="1">IF(B810&lt;&gt;"",OFFSET(Metadata!$B$1,MIN(IF(OFFSET(Metadata!$A$1,0,0,Metadata!Metadata_Table_Length,1)=SUBSTITUTE(C810,"rawdatafilename","original_count"),ROW(OFFSET(Metadata!$A$1,0,0,Metadata!Metadata_Table_Length,1))-1,"")),0),"")</f>
        <v/>
      </c>
      <c r="I810" t="str">
        <f t="array" aca="1" ref="I810" ca="1">IF(B810&lt;&gt;"",OFFSET(Metadata!$B$1,MIN(IF(OFFSET(Metadata!$A$1,0,0,Metadata!Metadata_Table_Length,1)=SUBSTITUTE(C810,"rawdatafilename","count"),ROW(OFFSET(Metadata!$A$1,0,0,Metadata!Metadata_Table_Length,1))-1,"")),0),"")</f>
        <v/>
      </c>
      <c r="J810" t="str">
        <f t="array" aca="1" ref="J810" ca="1">IF(AND(G810&lt;&gt;"",G810&lt;&gt;G809),MAX(IF(G$2:G$2001=G810,H$2:H$2001,"")),"")</f>
        <v/>
      </c>
      <c r="K810" t="str">
        <f t="array" aca="1" ref="K810" ca="1">IF(AND(G810&lt;&gt;"",G810&lt;&gt;G809),MAX(IF(G$2:G$2001=G810,I$2:I$2001,"")),"")</f>
        <v/>
      </c>
      <c r="L810" t="str">
        <f t="shared" ca="1" si="51"/>
        <v/>
      </c>
    </row>
    <row r="811" spans="2:12" x14ac:dyDescent="0.25">
      <c r="B811" t="str">
        <f t="shared" ca="1" si="49"/>
        <v/>
      </c>
      <c r="C811" t="str">
        <f t="shared" ca="1" si="48"/>
        <v/>
      </c>
      <c r="D811" s="156" t="str">
        <f t="array" aca="1" ref="D811" ca="1">IFERROR(IF(B811&lt;&gt;"",IF(OR(EXACT(OFFSET(Metadata!$A$1,0,0,Metadata!Metadata_Table_Length,1),C811)),1,""),""),"")</f>
        <v/>
      </c>
      <c r="E811" s="163" t="str">
        <f t="array" aca="1" ref="E811" ca="1">IF(B811&lt;&gt;"",IF(D811=1,OFFSET(Metadata!$B$1,MIN(IF(OFFSET(Metadata!$A$1,0,0,Metadata!Metadata_Table_Length,1)=C811,ROW(OFFSET(Metadata!$A$1,0,0,Metadata!Metadata_Table_Length,1))-1,"")),0),OFFSET(Metadata!$B$1,MIN(IF(OFFSET(Metadata!$A$1,0,0,Metadata!Metadata_Table_Length,1)=SUBSTITUTE(C811,"rawdatafilename","originalfilename"),ROW(OFFSET(Metadata!$A$1,0,0,Metadata!Metadata_Table_Length,1))-1,"")),0)),"")</f>
        <v/>
      </c>
      <c r="F811" t="str">
        <f t="shared" ca="1" si="50"/>
        <v/>
      </c>
      <c r="G811" t="str">
        <f t="array" aca="1" ref="G811" ca="1">IF(B811&lt;&gt;"",OFFSET(Metadata!$B$1,MIN(IF(OFFSET(Metadata!$A$1,0,0,Metadata!Metadata_Table_Length,1)=SUBSTITUTE(C811,"rawdatafilename","partnumber"),ROW(OFFSET(Metadata!$A$1,0,0,Metadata!Metadata_Table_Length,1))-1,"")),0),"")</f>
        <v/>
      </c>
      <c r="H811" t="str">
        <f t="array" aca="1" ref="H811" ca="1">IF(B811&lt;&gt;"",OFFSET(Metadata!$B$1,MIN(IF(OFFSET(Metadata!$A$1,0,0,Metadata!Metadata_Table_Length,1)=SUBSTITUTE(C811,"rawdatafilename","original_count"),ROW(OFFSET(Metadata!$A$1,0,0,Metadata!Metadata_Table_Length,1))-1,"")),0),"")</f>
        <v/>
      </c>
      <c r="I811" t="str">
        <f t="array" aca="1" ref="I811" ca="1">IF(B811&lt;&gt;"",OFFSET(Metadata!$B$1,MIN(IF(OFFSET(Metadata!$A$1,0,0,Metadata!Metadata_Table_Length,1)=SUBSTITUTE(C811,"rawdatafilename","count"),ROW(OFFSET(Metadata!$A$1,0,0,Metadata!Metadata_Table_Length,1))-1,"")),0),"")</f>
        <v/>
      </c>
      <c r="J811" t="str">
        <f t="array" aca="1" ref="J811" ca="1">IF(AND(G811&lt;&gt;"",G811&lt;&gt;G810),MAX(IF(G$2:G$2001=G811,H$2:H$2001,"")),"")</f>
        <v/>
      </c>
      <c r="K811" t="str">
        <f t="array" aca="1" ref="K811" ca="1">IF(AND(G811&lt;&gt;"",G811&lt;&gt;G810),MAX(IF(G$2:G$2001=G811,I$2:I$2001,"")),"")</f>
        <v/>
      </c>
      <c r="L811" t="str">
        <f t="shared" ca="1" si="51"/>
        <v/>
      </c>
    </row>
    <row r="812" spans="2:12" x14ac:dyDescent="0.25">
      <c r="B812" t="str">
        <f t="shared" ca="1" si="49"/>
        <v/>
      </c>
      <c r="C812" t="str">
        <f t="shared" ca="1" si="48"/>
        <v/>
      </c>
      <c r="D812" s="156" t="str">
        <f t="array" aca="1" ref="D812" ca="1">IFERROR(IF(B812&lt;&gt;"",IF(OR(EXACT(OFFSET(Metadata!$A$1,0,0,Metadata!Metadata_Table_Length,1),C812)),1,""),""),"")</f>
        <v/>
      </c>
      <c r="E812" s="163" t="str">
        <f t="array" aca="1" ref="E812" ca="1">IF(B812&lt;&gt;"",IF(D812=1,OFFSET(Metadata!$B$1,MIN(IF(OFFSET(Metadata!$A$1,0,0,Metadata!Metadata_Table_Length,1)=C812,ROW(OFFSET(Metadata!$A$1,0,0,Metadata!Metadata_Table_Length,1))-1,"")),0),OFFSET(Metadata!$B$1,MIN(IF(OFFSET(Metadata!$A$1,0,0,Metadata!Metadata_Table_Length,1)=SUBSTITUTE(C812,"rawdatafilename","originalfilename"),ROW(OFFSET(Metadata!$A$1,0,0,Metadata!Metadata_Table_Length,1))-1,"")),0)),"")</f>
        <v/>
      </c>
      <c r="F812" t="str">
        <f t="shared" ca="1" si="50"/>
        <v/>
      </c>
      <c r="G812" t="str">
        <f t="array" aca="1" ref="G812" ca="1">IF(B812&lt;&gt;"",OFFSET(Metadata!$B$1,MIN(IF(OFFSET(Metadata!$A$1,0,0,Metadata!Metadata_Table_Length,1)=SUBSTITUTE(C812,"rawdatafilename","partnumber"),ROW(OFFSET(Metadata!$A$1,0,0,Metadata!Metadata_Table_Length,1))-1,"")),0),"")</f>
        <v/>
      </c>
      <c r="H812" t="str">
        <f t="array" aca="1" ref="H812" ca="1">IF(B812&lt;&gt;"",OFFSET(Metadata!$B$1,MIN(IF(OFFSET(Metadata!$A$1,0,0,Metadata!Metadata_Table_Length,1)=SUBSTITUTE(C812,"rawdatafilename","original_count"),ROW(OFFSET(Metadata!$A$1,0,0,Metadata!Metadata_Table_Length,1))-1,"")),0),"")</f>
        <v/>
      </c>
      <c r="I812" t="str">
        <f t="array" aca="1" ref="I812" ca="1">IF(B812&lt;&gt;"",OFFSET(Metadata!$B$1,MIN(IF(OFFSET(Metadata!$A$1,0,0,Metadata!Metadata_Table_Length,1)=SUBSTITUTE(C812,"rawdatafilename","count"),ROW(OFFSET(Metadata!$A$1,0,0,Metadata!Metadata_Table_Length,1))-1,"")),0),"")</f>
        <v/>
      </c>
      <c r="J812" t="str">
        <f t="array" aca="1" ref="J812" ca="1">IF(AND(G812&lt;&gt;"",G812&lt;&gt;G811),MAX(IF(G$2:G$2001=G812,H$2:H$2001,"")),"")</f>
        <v/>
      </c>
      <c r="K812" t="str">
        <f t="array" aca="1" ref="K812" ca="1">IF(AND(G812&lt;&gt;"",G812&lt;&gt;G811),MAX(IF(G$2:G$2001=G812,I$2:I$2001,"")),"")</f>
        <v/>
      </c>
      <c r="L812" t="str">
        <f t="shared" ca="1" si="51"/>
        <v/>
      </c>
    </row>
    <row r="813" spans="2:12" x14ac:dyDescent="0.25">
      <c r="B813" t="str">
        <f t="shared" ca="1" si="49"/>
        <v/>
      </c>
      <c r="C813" t="str">
        <f t="shared" ca="1" si="48"/>
        <v/>
      </c>
      <c r="D813" s="156" t="str">
        <f t="array" aca="1" ref="D813" ca="1">IFERROR(IF(B813&lt;&gt;"",IF(OR(EXACT(OFFSET(Metadata!$A$1,0,0,Metadata!Metadata_Table_Length,1),C813)),1,""),""),"")</f>
        <v/>
      </c>
      <c r="E813" s="163" t="str">
        <f t="array" aca="1" ref="E813" ca="1">IF(B813&lt;&gt;"",IF(D813=1,OFFSET(Metadata!$B$1,MIN(IF(OFFSET(Metadata!$A$1,0,0,Metadata!Metadata_Table_Length,1)=C813,ROW(OFFSET(Metadata!$A$1,0,0,Metadata!Metadata_Table_Length,1))-1,"")),0),OFFSET(Metadata!$B$1,MIN(IF(OFFSET(Metadata!$A$1,0,0,Metadata!Metadata_Table_Length,1)=SUBSTITUTE(C813,"rawdatafilename","originalfilename"),ROW(OFFSET(Metadata!$A$1,0,0,Metadata!Metadata_Table_Length,1))-1,"")),0)),"")</f>
        <v/>
      </c>
      <c r="F813" t="str">
        <f t="shared" ca="1" si="50"/>
        <v/>
      </c>
      <c r="G813" t="str">
        <f t="array" aca="1" ref="G813" ca="1">IF(B813&lt;&gt;"",OFFSET(Metadata!$B$1,MIN(IF(OFFSET(Metadata!$A$1,0,0,Metadata!Metadata_Table_Length,1)=SUBSTITUTE(C813,"rawdatafilename","partnumber"),ROW(OFFSET(Metadata!$A$1,0,0,Metadata!Metadata_Table_Length,1))-1,"")),0),"")</f>
        <v/>
      </c>
      <c r="H813" t="str">
        <f t="array" aca="1" ref="H813" ca="1">IF(B813&lt;&gt;"",OFFSET(Metadata!$B$1,MIN(IF(OFFSET(Metadata!$A$1,0,0,Metadata!Metadata_Table_Length,1)=SUBSTITUTE(C813,"rawdatafilename","original_count"),ROW(OFFSET(Metadata!$A$1,0,0,Metadata!Metadata_Table_Length,1))-1,"")),0),"")</f>
        <v/>
      </c>
      <c r="I813" t="str">
        <f t="array" aca="1" ref="I813" ca="1">IF(B813&lt;&gt;"",OFFSET(Metadata!$B$1,MIN(IF(OFFSET(Metadata!$A$1,0,0,Metadata!Metadata_Table_Length,1)=SUBSTITUTE(C813,"rawdatafilename","count"),ROW(OFFSET(Metadata!$A$1,0,0,Metadata!Metadata_Table_Length,1))-1,"")),0),"")</f>
        <v/>
      </c>
      <c r="J813" t="str">
        <f t="array" aca="1" ref="J813" ca="1">IF(AND(G813&lt;&gt;"",G813&lt;&gt;G812),MAX(IF(G$2:G$2001=G813,H$2:H$2001,"")),"")</f>
        <v/>
      </c>
      <c r="K813" t="str">
        <f t="array" aca="1" ref="K813" ca="1">IF(AND(G813&lt;&gt;"",G813&lt;&gt;G812),MAX(IF(G$2:G$2001=G813,I$2:I$2001,"")),"")</f>
        <v/>
      </c>
      <c r="L813" t="str">
        <f t="shared" ca="1" si="51"/>
        <v/>
      </c>
    </row>
    <row r="814" spans="2:12" x14ac:dyDescent="0.25">
      <c r="B814" t="str">
        <f t="shared" ca="1" si="49"/>
        <v/>
      </c>
      <c r="C814" t="str">
        <f t="shared" ca="1" si="48"/>
        <v/>
      </c>
      <c r="D814" s="156" t="str">
        <f t="array" aca="1" ref="D814" ca="1">IFERROR(IF(B814&lt;&gt;"",IF(OR(EXACT(OFFSET(Metadata!$A$1,0,0,Metadata!Metadata_Table_Length,1),C814)),1,""),""),"")</f>
        <v/>
      </c>
      <c r="E814" s="163" t="str">
        <f t="array" aca="1" ref="E814" ca="1">IF(B814&lt;&gt;"",IF(D814=1,OFFSET(Metadata!$B$1,MIN(IF(OFFSET(Metadata!$A$1,0,0,Metadata!Metadata_Table_Length,1)=C814,ROW(OFFSET(Metadata!$A$1,0,0,Metadata!Metadata_Table_Length,1))-1,"")),0),OFFSET(Metadata!$B$1,MIN(IF(OFFSET(Metadata!$A$1,0,0,Metadata!Metadata_Table_Length,1)=SUBSTITUTE(C814,"rawdatafilename","originalfilename"),ROW(OFFSET(Metadata!$A$1,0,0,Metadata!Metadata_Table_Length,1))-1,"")),0)),"")</f>
        <v/>
      </c>
      <c r="F814" t="str">
        <f t="shared" ca="1" si="50"/>
        <v/>
      </c>
      <c r="G814" t="str">
        <f t="array" aca="1" ref="G814" ca="1">IF(B814&lt;&gt;"",OFFSET(Metadata!$B$1,MIN(IF(OFFSET(Metadata!$A$1,0,0,Metadata!Metadata_Table_Length,1)=SUBSTITUTE(C814,"rawdatafilename","partnumber"),ROW(OFFSET(Metadata!$A$1,0,0,Metadata!Metadata_Table_Length,1))-1,"")),0),"")</f>
        <v/>
      </c>
      <c r="H814" t="str">
        <f t="array" aca="1" ref="H814" ca="1">IF(B814&lt;&gt;"",OFFSET(Metadata!$B$1,MIN(IF(OFFSET(Metadata!$A$1,0,0,Metadata!Metadata_Table_Length,1)=SUBSTITUTE(C814,"rawdatafilename","original_count"),ROW(OFFSET(Metadata!$A$1,0,0,Metadata!Metadata_Table_Length,1))-1,"")),0),"")</f>
        <v/>
      </c>
      <c r="I814" t="str">
        <f t="array" aca="1" ref="I814" ca="1">IF(B814&lt;&gt;"",OFFSET(Metadata!$B$1,MIN(IF(OFFSET(Metadata!$A$1,0,0,Metadata!Metadata_Table_Length,1)=SUBSTITUTE(C814,"rawdatafilename","count"),ROW(OFFSET(Metadata!$A$1,0,0,Metadata!Metadata_Table_Length,1))-1,"")),0),"")</f>
        <v/>
      </c>
      <c r="J814" t="str">
        <f t="array" aca="1" ref="J814" ca="1">IF(AND(G814&lt;&gt;"",G814&lt;&gt;G813),MAX(IF(G$2:G$2001=G814,H$2:H$2001,"")),"")</f>
        <v/>
      </c>
      <c r="K814" t="str">
        <f t="array" aca="1" ref="K814" ca="1">IF(AND(G814&lt;&gt;"",G814&lt;&gt;G813),MAX(IF(G$2:G$2001=G814,I$2:I$2001,"")),"")</f>
        <v/>
      </c>
      <c r="L814" t="str">
        <f t="shared" ca="1" si="51"/>
        <v/>
      </c>
    </row>
    <row r="815" spans="2:12" x14ac:dyDescent="0.25">
      <c r="B815" t="str">
        <f t="shared" ca="1" si="49"/>
        <v/>
      </c>
      <c r="C815" t="str">
        <f t="shared" ca="1" si="48"/>
        <v/>
      </c>
      <c r="D815" s="156" t="str">
        <f t="array" aca="1" ref="D815" ca="1">IFERROR(IF(B815&lt;&gt;"",IF(OR(EXACT(OFFSET(Metadata!$A$1,0,0,Metadata!Metadata_Table_Length,1),C815)),1,""),""),"")</f>
        <v/>
      </c>
      <c r="E815" s="163" t="str">
        <f t="array" aca="1" ref="E815" ca="1">IF(B815&lt;&gt;"",IF(D815=1,OFFSET(Metadata!$B$1,MIN(IF(OFFSET(Metadata!$A$1,0,0,Metadata!Metadata_Table_Length,1)=C815,ROW(OFFSET(Metadata!$A$1,0,0,Metadata!Metadata_Table_Length,1))-1,"")),0),OFFSET(Metadata!$B$1,MIN(IF(OFFSET(Metadata!$A$1,0,0,Metadata!Metadata_Table_Length,1)=SUBSTITUTE(C815,"rawdatafilename","originalfilename"),ROW(OFFSET(Metadata!$A$1,0,0,Metadata!Metadata_Table_Length,1))-1,"")),0)),"")</f>
        <v/>
      </c>
      <c r="F815" t="str">
        <f t="shared" ca="1" si="50"/>
        <v/>
      </c>
      <c r="G815" t="str">
        <f t="array" aca="1" ref="G815" ca="1">IF(B815&lt;&gt;"",OFFSET(Metadata!$B$1,MIN(IF(OFFSET(Metadata!$A$1,0,0,Metadata!Metadata_Table_Length,1)=SUBSTITUTE(C815,"rawdatafilename","partnumber"),ROW(OFFSET(Metadata!$A$1,0,0,Metadata!Metadata_Table_Length,1))-1,"")),0),"")</f>
        <v/>
      </c>
      <c r="H815" t="str">
        <f t="array" aca="1" ref="H815" ca="1">IF(B815&lt;&gt;"",OFFSET(Metadata!$B$1,MIN(IF(OFFSET(Metadata!$A$1,0,0,Metadata!Metadata_Table_Length,1)=SUBSTITUTE(C815,"rawdatafilename","original_count"),ROW(OFFSET(Metadata!$A$1,0,0,Metadata!Metadata_Table_Length,1))-1,"")),0),"")</f>
        <v/>
      </c>
      <c r="I815" t="str">
        <f t="array" aca="1" ref="I815" ca="1">IF(B815&lt;&gt;"",OFFSET(Metadata!$B$1,MIN(IF(OFFSET(Metadata!$A$1,0,0,Metadata!Metadata_Table_Length,1)=SUBSTITUTE(C815,"rawdatafilename","count"),ROW(OFFSET(Metadata!$A$1,0,0,Metadata!Metadata_Table_Length,1))-1,"")),0),"")</f>
        <v/>
      </c>
      <c r="J815" t="str">
        <f t="array" aca="1" ref="J815" ca="1">IF(AND(G815&lt;&gt;"",G815&lt;&gt;G814),MAX(IF(G$2:G$2001=G815,H$2:H$2001,"")),"")</f>
        <v/>
      </c>
      <c r="K815" t="str">
        <f t="array" aca="1" ref="K815" ca="1">IF(AND(G815&lt;&gt;"",G815&lt;&gt;G814),MAX(IF(G$2:G$2001=G815,I$2:I$2001,"")),"")</f>
        <v/>
      </c>
      <c r="L815" t="str">
        <f t="shared" ca="1" si="51"/>
        <v/>
      </c>
    </row>
    <row r="816" spans="2:12" x14ac:dyDescent="0.25">
      <c r="B816" t="str">
        <f t="shared" ca="1" si="49"/>
        <v/>
      </c>
      <c r="C816" t="str">
        <f t="shared" ca="1" si="48"/>
        <v/>
      </c>
      <c r="D816" s="156" t="str">
        <f t="array" aca="1" ref="D816" ca="1">IFERROR(IF(B816&lt;&gt;"",IF(OR(EXACT(OFFSET(Metadata!$A$1,0,0,Metadata!Metadata_Table_Length,1),C816)),1,""),""),"")</f>
        <v/>
      </c>
      <c r="E816" s="163" t="str">
        <f t="array" aca="1" ref="E816" ca="1">IF(B816&lt;&gt;"",IF(D816=1,OFFSET(Metadata!$B$1,MIN(IF(OFFSET(Metadata!$A$1,0,0,Metadata!Metadata_Table_Length,1)=C816,ROW(OFFSET(Metadata!$A$1,0,0,Metadata!Metadata_Table_Length,1))-1,"")),0),OFFSET(Metadata!$B$1,MIN(IF(OFFSET(Metadata!$A$1,0,0,Metadata!Metadata_Table_Length,1)=SUBSTITUTE(C816,"rawdatafilename","originalfilename"),ROW(OFFSET(Metadata!$A$1,0,0,Metadata!Metadata_Table_Length,1))-1,"")),0)),"")</f>
        <v/>
      </c>
      <c r="F816" t="str">
        <f t="shared" ca="1" si="50"/>
        <v/>
      </c>
      <c r="G816" t="str">
        <f t="array" aca="1" ref="G816" ca="1">IF(B816&lt;&gt;"",OFFSET(Metadata!$B$1,MIN(IF(OFFSET(Metadata!$A$1,0,0,Metadata!Metadata_Table_Length,1)=SUBSTITUTE(C816,"rawdatafilename","partnumber"),ROW(OFFSET(Metadata!$A$1,0,0,Metadata!Metadata_Table_Length,1))-1,"")),0),"")</f>
        <v/>
      </c>
      <c r="H816" t="str">
        <f t="array" aca="1" ref="H816" ca="1">IF(B816&lt;&gt;"",OFFSET(Metadata!$B$1,MIN(IF(OFFSET(Metadata!$A$1,0,0,Metadata!Metadata_Table_Length,1)=SUBSTITUTE(C816,"rawdatafilename","original_count"),ROW(OFFSET(Metadata!$A$1,0,0,Metadata!Metadata_Table_Length,1))-1,"")),0),"")</f>
        <v/>
      </c>
      <c r="I816" t="str">
        <f t="array" aca="1" ref="I816" ca="1">IF(B816&lt;&gt;"",OFFSET(Metadata!$B$1,MIN(IF(OFFSET(Metadata!$A$1,0,0,Metadata!Metadata_Table_Length,1)=SUBSTITUTE(C816,"rawdatafilename","count"),ROW(OFFSET(Metadata!$A$1,0,0,Metadata!Metadata_Table_Length,1))-1,"")),0),"")</f>
        <v/>
      </c>
      <c r="J816" t="str">
        <f t="array" aca="1" ref="J816" ca="1">IF(AND(G816&lt;&gt;"",G816&lt;&gt;G815),MAX(IF(G$2:G$2001=G816,H$2:H$2001,"")),"")</f>
        <v/>
      </c>
      <c r="K816" t="str">
        <f t="array" aca="1" ref="K816" ca="1">IF(AND(G816&lt;&gt;"",G816&lt;&gt;G815),MAX(IF(G$2:G$2001=G816,I$2:I$2001,"")),"")</f>
        <v/>
      </c>
      <c r="L816" t="str">
        <f t="shared" ca="1" si="51"/>
        <v/>
      </c>
    </row>
    <row r="817" spans="2:12" x14ac:dyDescent="0.25">
      <c r="B817" t="str">
        <f t="shared" ca="1" si="49"/>
        <v/>
      </c>
      <c r="C817" t="str">
        <f t="shared" ca="1" si="48"/>
        <v/>
      </c>
      <c r="D817" s="156" t="str">
        <f t="array" aca="1" ref="D817" ca="1">IFERROR(IF(B817&lt;&gt;"",IF(OR(EXACT(OFFSET(Metadata!$A$1,0,0,Metadata!Metadata_Table_Length,1),C817)),1,""),""),"")</f>
        <v/>
      </c>
      <c r="E817" s="163" t="str">
        <f t="array" aca="1" ref="E817" ca="1">IF(B817&lt;&gt;"",IF(D817=1,OFFSET(Metadata!$B$1,MIN(IF(OFFSET(Metadata!$A$1,0,0,Metadata!Metadata_Table_Length,1)=C817,ROW(OFFSET(Metadata!$A$1,0,0,Metadata!Metadata_Table_Length,1))-1,"")),0),OFFSET(Metadata!$B$1,MIN(IF(OFFSET(Metadata!$A$1,0,0,Metadata!Metadata_Table_Length,1)=SUBSTITUTE(C817,"rawdatafilename","originalfilename"),ROW(OFFSET(Metadata!$A$1,0,0,Metadata!Metadata_Table_Length,1))-1,"")),0)),"")</f>
        <v/>
      </c>
      <c r="F817" t="str">
        <f t="shared" ca="1" si="50"/>
        <v/>
      </c>
      <c r="G817" t="str">
        <f t="array" aca="1" ref="G817" ca="1">IF(B817&lt;&gt;"",OFFSET(Metadata!$B$1,MIN(IF(OFFSET(Metadata!$A$1,0,0,Metadata!Metadata_Table_Length,1)=SUBSTITUTE(C817,"rawdatafilename","partnumber"),ROW(OFFSET(Metadata!$A$1,0,0,Metadata!Metadata_Table_Length,1))-1,"")),0),"")</f>
        <v/>
      </c>
      <c r="H817" t="str">
        <f t="array" aca="1" ref="H817" ca="1">IF(B817&lt;&gt;"",OFFSET(Metadata!$B$1,MIN(IF(OFFSET(Metadata!$A$1,0,0,Metadata!Metadata_Table_Length,1)=SUBSTITUTE(C817,"rawdatafilename","original_count"),ROW(OFFSET(Metadata!$A$1,0,0,Metadata!Metadata_Table_Length,1))-1,"")),0),"")</f>
        <v/>
      </c>
      <c r="I817" t="str">
        <f t="array" aca="1" ref="I817" ca="1">IF(B817&lt;&gt;"",OFFSET(Metadata!$B$1,MIN(IF(OFFSET(Metadata!$A$1,0,0,Metadata!Metadata_Table_Length,1)=SUBSTITUTE(C817,"rawdatafilename","count"),ROW(OFFSET(Metadata!$A$1,0,0,Metadata!Metadata_Table_Length,1))-1,"")),0),"")</f>
        <v/>
      </c>
      <c r="J817" t="str">
        <f t="array" aca="1" ref="J817" ca="1">IF(AND(G817&lt;&gt;"",G817&lt;&gt;G816),MAX(IF(G$2:G$2001=G817,H$2:H$2001,"")),"")</f>
        <v/>
      </c>
      <c r="K817" t="str">
        <f t="array" aca="1" ref="K817" ca="1">IF(AND(G817&lt;&gt;"",G817&lt;&gt;G816),MAX(IF(G$2:G$2001=G817,I$2:I$2001,"")),"")</f>
        <v/>
      </c>
      <c r="L817" t="str">
        <f t="shared" ca="1" si="51"/>
        <v/>
      </c>
    </row>
    <row r="818" spans="2:12" x14ac:dyDescent="0.25">
      <c r="B818" t="str">
        <f t="shared" ca="1" si="49"/>
        <v/>
      </c>
      <c r="C818" t="str">
        <f t="shared" ca="1" si="48"/>
        <v/>
      </c>
      <c r="D818" s="156" t="str">
        <f t="array" aca="1" ref="D818" ca="1">IFERROR(IF(B818&lt;&gt;"",IF(OR(EXACT(OFFSET(Metadata!$A$1,0,0,Metadata!Metadata_Table_Length,1),C818)),1,""),""),"")</f>
        <v/>
      </c>
      <c r="E818" s="163" t="str">
        <f t="array" aca="1" ref="E818" ca="1">IF(B818&lt;&gt;"",IF(D818=1,OFFSET(Metadata!$B$1,MIN(IF(OFFSET(Metadata!$A$1,0,0,Metadata!Metadata_Table_Length,1)=C818,ROW(OFFSET(Metadata!$A$1,0,0,Metadata!Metadata_Table_Length,1))-1,"")),0),OFFSET(Metadata!$B$1,MIN(IF(OFFSET(Metadata!$A$1,0,0,Metadata!Metadata_Table_Length,1)=SUBSTITUTE(C818,"rawdatafilename","originalfilename"),ROW(OFFSET(Metadata!$A$1,0,0,Metadata!Metadata_Table_Length,1))-1,"")),0)),"")</f>
        <v/>
      </c>
      <c r="F818" t="str">
        <f t="shared" ca="1" si="50"/>
        <v/>
      </c>
      <c r="G818" t="str">
        <f t="array" aca="1" ref="G818" ca="1">IF(B818&lt;&gt;"",OFFSET(Metadata!$B$1,MIN(IF(OFFSET(Metadata!$A$1,0,0,Metadata!Metadata_Table_Length,1)=SUBSTITUTE(C818,"rawdatafilename","partnumber"),ROW(OFFSET(Metadata!$A$1,0,0,Metadata!Metadata_Table_Length,1))-1,"")),0),"")</f>
        <v/>
      </c>
      <c r="H818" t="str">
        <f t="array" aca="1" ref="H818" ca="1">IF(B818&lt;&gt;"",OFFSET(Metadata!$B$1,MIN(IF(OFFSET(Metadata!$A$1,0,0,Metadata!Metadata_Table_Length,1)=SUBSTITUTE(C818,"rawdatafilename","original_count"),ROW(OFFSET(Metadata!$A$1,0,0,Metadata!Metadata_Table_Length,1))-1,"")),0),"")</f>
        <v/>
      </c>
      <c r="I818" t="str">
        <f t="array" aca="1" ref="I818" ca="1">IF(B818&lt;&gt;"",OFFSET(Metadata!$B$1,MIN(IF(OFFSET(Metadata!$A$1,0,0,Metadata!Metadata_Table_Length,1)=SUBSTITUTE(C818,"rawdatafilename","count"),ROW(OFFSET(Metadata!$A$1,0,0,Metadata!Metadata_Table_Length,1))-1,"")),0),"")</f>
        <v/>
      </c>
      <c r="J818" t="str">
        <f t="array" aca="1" ref="J818" ca="1">IF(AND(G818&lt;&gt;"",G818&lt;&gt;G817),MAX(IF(G$2:G$2001=G818,H$2:H$2001,"")),"")</f>
        <v/>
      </c>
      <c r="K818" t="str">
        <f t="array" aca="1" ref="K818" ca="1">IF(AND(G818&lt;&gt;"",G818&lt;&gt;G817),MAX(IF(G$2:G$2001=G818,I$2:I$2001,"")),"")</f>
        <v/>
      </c>
      <c r="L818" t="str">
        <f t="shared" ca="1" si="51"/>
        <v/>
      </c>
    </row>
    <row r="819" spans="2:12" x14ac:dyDescent="0.25">
      <c r="B819" t="str">
        <f t="shared" ca="1" si="49"/>
        <v/>
      </c>
      <c r="C819" t="str">
        <f t="shared" ca="1" si="48"/>
        <v/>
      </c>
      <c r="D819" s="156" t="str">
        <f t="array" aca="1" ref="D819" ca="1">IFERROR(IF(B819&lt;&gt;"",IF(OR(EXACT(OFFSET(Metadata!$A$1,0,0,Metadata!Metadata_Table_Length,1),C819)),1,""),""),"")</f>
        <v/>
      </c>
      <c r="E819" s="163" t="str">
        <f t="array" aca="1" ref="E819" ca="1">IF(B819&lt;&gt;"",IF(D819=1,OFFSET(Metadata!$B$1,MIN(IF(OFFSET(Metadata!$A$1,0,0,Metadata!Metadata_Table_Length,1)=C819,ROW(OFFSET(Metadata!$A$1,0,0,Metadata!Metadata_Table_Length,1))-1,"")),0),OFFSET(Metadata!$B$1,MIN(IF(OFFSET(Metadata!$A$1,0,0,Metadata!Metadata_Table_Length,1)=SUBSTITUTE(C819,"rawdatafilename","originalfilename"),ROW(OFFSET(Metadata!$A$1,0,0,Metadata!Metadata_Table_Length,1))-1,"")),0)),"")</f>
        <v/>
      </c>
      <c r="F819" t="str">
        <f t="shared" ca="1" si="50"/>
        <v/>
      </c>
      <c r="G819" t="str">
        <f t="array" aca="1" ref="G819" ca="1">IF(B819&lt;&gt;"",OFFSET(Metadata!$B$1,MIN(IF(OFFSET(Metadata!$A$1,0,0,Metadata!Metadata_Table_Length,1)=SUBSTITUTE(C819,"rawdatafilename","partnumber"),ROW(OFFSET(Metadata!$A$1,0,0,Metadata!Metadata_Table_Length,1))-1,"")),0),"")</f>
        <v/>
      </c>
      <c r="H819" t="str">
        <f t="array" aca="1" ref="H819" ca="1">IF(B819&lt;&gt;"",OFFSET(Metadata!$B$1,MIN(IF(OFFSET(Metadata!$A$1,0,0,Metadata!Metadata_Table_Length,1)=SUBSTITUTE(C819,"rawdatafilename","original_count"),ROW(OFFSET(Metadata!$A$1,0,0,Metadata!Metadata_Table_Length,1))-1,"")),0),"")</f>
        <v/>
      </c>
      <c r="I819" t="str">
        <f t="array" aca="1" ref="I819" ca="1">IF(B819&lt;&gt;"",OFFSET(Metadata!$B$1,MIN(IF(OFFSET(Metadata!$A$1,0,0,Metadata!Metadata_Table_Length,1)=SUBSTITUTE(C819,"rawdatafilename","count"),ROW(OFFSET(Metadata!$A$1,0,0,Metadata!Metadata_Table_Length,1))-1,"")),0),"")</f>
        <v/>
      </c>
      <c r="J819" t="str">
        <f t="array" aca="1" ref="J819" ca="1">IF(AND(G819&lt;&gt;"",G819&lt;&gt;G818),MAX(IF(G$2:G$2001=G819,H$2:H$2001,"")),"")</f>
        <v/>
      </c>
      <c r="K819" t="str">
        <f t="array" aca="1" ref="K819" ca="1">IF(AND(G819&lt;&gt;"",G819&lt;&gt;G818),MAX(IF(G$2:G$2001=G819,I$2:I$2001,"")),"")</f>
        <v/>
      </c>
      <c r="L819" t="str">
        <f t="shared" ca="1" si="51"/>
        <v/>
      </c>
    </row>
    <row r="820" spans="2:12" x14ac:dyDescent="0.25">
      <c r="B820" t="str">
        <f t="shared" ca="1" si="49"/>
        <v/>
      </c>
      <c r="C820" t="str">
        <f t="shared" ca="1" si="48"/>
        <v/>
      </c>
      <c r="D820" s="156" t="str">
        <f t="array" aca="1" ref="D820" ca="1">IFERROR(IF(B820&lt;&gt;"",IF(OR(EXACT(OFFSET(Metadata!$A$1,0,0,Metadata!Metadata_Table_Length,1),C820)),1,""),""),"")</f>
        <v/>
      </c>
      <c r="E820" s="163" t="str">
        <f t="array" aca="1" ref="E820" ca="1">IF(B820&lt;&gt;"",IF(D820=1,OFFSET(Metadata!$B$1,MIN(IF(OFFSET(Metadata!$A$1,0,0,Metadata!Metadata_Table_Length,1)=C820,ROW(OFFSET(Metadata!$A$1,0,0,Metadata!Metadata_Table_Length,1))-1,"")),0),OFFSET(Metadata!$B$1,MIN(IF(OFFSET(Metadata!$A$1,0,0,Metadata!Metadata_Table_Length,1)=SUBSTITUTE(C820,"rawdatafilename","originalfilename"),ROW(OFFSET(Metadata!$A$1,0,0,Metadata!Metadata_Table_Length,1))-1,"")),0)),"")</f>
        <v/>
      </c>
      <c r="F820" t="str">
        <f t="shared" ca="1" si="50"/>
        <v/>
      </c>
      <c r="G820" t="str">
        <f t="array" aca="1" ref="G820" ca="1">IF(B820&lt;&gt;"",OFFSET(Metadata!$B$1,MIN(IF(OFFSET(Metadata!$A$1,0,0,Metadata!Metadata_Table_Length,1)=SUBSTITUTE(C820,"rawdatafilename","partnumber"),ROW(OFFSET(Metadata!$A$1,0,0,Metadata!Metadata_Table_Length,1))-1,"")),0),"")</f>
        <v/>
      </c>
      <c r="H820" t="str">
        <f t="array" aca="1" ref="H820" ca="1">IF(B820&lt;&gt;"",OFFSET(Metadata!$B$1,MIN(IF(OFFSET(Metadata!$A$1,0,0,Metadata!Metadata_Table_Length,1)=SUBSTITUTE(C820,"rawdatafilename","original_count"),ROW(OFFSET(Metadata!$A$1,0,0,Metadata!Metadata_Table_Length,1))-1,"")),0),"")</f>
        <v/>
      </c>
      <c r="I820" t="str">
        <f t="array" aca="1" ref="I820" ca="1">IF(B820&lt;&gt;"",OFFSET(Metadata!$B$1,MIN(IF(OFFSET(Metadata!$A$1,0,0,Metadata!Metadata_Table_Length,1)=SUBSTITUTE(C820,"rawdatafilename","count"),ROW(OFFSET(Metadata!$A$1,0,0,Metadata!Metadata_Table_Length,1))-1,"")),0),"")</f>
        <v/>
      </c>
      <c r="J820" t="str">
        <f t="array" aca="1" ref="J820" ca="1">IF(AND(G820&lt;&gt;"",G820&lt;&gt;G819),MAX(IF(G$2:G$2001=G820,H$2:H$2001,"")),"")</f>
        <v/>
      </c>
      <c r="K820" t="str">
        <f t="array" aca="1" ref="K820" ca="1">IF(AND(G820&lt;&gt;"",G820&lt;&gt;G819),MAX(IF(G$2:G$2001=G820,I$2:I$2001,"")),"")</f>
        <v/>
      </c>
      <c r="L820" t="str">
        <f t="shared" ca="1" si="51"/>
        <v/>
      </c>
    </row>
    <row r="821" spans="2:12" x14ac:dyDescent="0.25">
      <c r="B821" t="str">
        <f t="shared" ca="1" si="49"/>
        <v/>
      </c>
      <c r="C821" t="str">
        <f t="shared" ca="1" si="48"/>
        <v/>
      </c>
      <c r="D821" s="156" t="str">
        <f t="array" aca="1" ref="D821" ca="1">IFERROR(IF(B821&lt;&gt;"",IF(OR(EXACT(OFFSET(Metadata!$A$1,0,0,Metadata!Metadata_Table_Length,1),C821)),1,""),""),"")</f>
        <v/>
      </c>
      <c r="E821" s="163" t="str">
        <f t="array" aca="1" ref="E821" ca="1">IF(B821&lt;&gt;"",IF(D821=1,OFFSET(Metadata!$B$1,MIN(IF(OFFSET(Metadata!$A$1,0,0,Metadata!Metadata_Table_Length,1)=C821,ROW(OFFSET(Metadata!$A$1,0,0,Metadata!Metadata_Table_Length,1))-1,"")),0),OFFSET(Metadata!$B$1,MIN(IF(OFFSET(Metadata!$A$1,0,0,Metadata!Metadata_Table_Length,1)=SUBSTITUTE(C821,"rawdatafilename","originalfilename"),ROW(OFFSET(Metadata!$A$1,0,0,Metadata!Metadata_Table_Length,1))-1,"")),0)),"")</f>
        <v/>
      </c>
      <c r="F821" t="str">
        <f t="shared" ca="1" si="50"/>
        <v/>
      </c>
      <c r="G821" t="str">
        <f t="array" aca="1" ref="G821" ca="1">IF(B821&lt;&gt;"",OFFSET(Metadata!$B$1,MIN(IF(OFFSET(Metadata!$A$1,0,0,Metadata!Metadata_Table_Length,1)=SUBSTITUTE(C821,"rawdatafilename","partnumber"),ROW(OFFSET(Metadata!$A$1,0,0,Metadata!Metadata_Table_Length,1))-1,"")),0),"")</f>
        <v/>
      </c>
      <c r="H821" t="str">
        <f t="array" aca="1" ref="H821" ca="1">IF(B821&lt;&gt;"",OFFSET(Metadata!$B$1,MIN(IF(OFFSET(Metadata!$A$1,0,0,Metadata!Metadata_Table_Length,1)=SUBSTITUTE(C821,"rawdatafilename","original_count"),ROW(OFFSET(Metadata!$A$1,0,0,Metadata!Metadata_Table_Length,1))-1,"")),0),"")</f>
        <v/>
      </c>
      <c r="I821" t="str">
        <f t="array" aca="1" ref="I821" ca="1">IF(B821&lt;&gt;"",OFFSET(Metadata!$B$1,MIN(IF(OFFSET(Metadata!$A$1,0,0,Metadata!Metadata_Table_Length,1)=SUBSTITUTE(C821,"rawdatafilename","count"),ROW(OFFSET(Metadata!$A$1,0,0,Metadata!Metadata_Table_Length,1))-1,"")),0),"")</f>
        <v/>
      </c>
      <c r="J821" t="str">
        <f t="array" aca="1" ref="J821" ca="1">IF(AND(G821&lt;&gt;"",G821&lt;&gt;G820),MAX(IF(G$2:G$2001=G821,H$2:H$2001,"")),"")</f>
        <v/>
      </c>
      <c r="K821" t="str">
        <f t="array" aca="1" ref="K821" ca="1">IF(AND(G821&lt;&gt;"",G821&lt;&gt;G820),MAX(IF(G$2:G$2001=G821,I$2:I$2001,"")),"")</f>
        <v/>
      </c>
      <c r="L821" t="str">
        <f t="shared" ca="1" si="51"/>
        <v/>
      </c>
    </row>
    <row r="822" spans="2:12" x14ac:dyDescent="0.25">
      <c r="B822" t="str">
        <f t="shared" ca="1" si="49"/>
        <v/>
      </c>
      <c r="C822" t="str">
        <f t="shared" ca="1" si="48"/>
        <v/>
      </c>
      <c r="D822" s="156" t="str">
        <f t="array" aca="1" ref="D822" ca="1">IFERROR(IF(B822&lt;&gt;"",IF(OR(EXACT(OFFSET(Metadata!$A$1,0,0,Metadata!Metadata_Table_Length,1),C822)),1,""),""),"")</f>
        <v/>
      </c>
      <c r="E822" s="163" t="str">
        <f t="array" aca="1" ref="E822" ca="1">IF(B822&lt;&gt;"",IF(D822=1,OFFSET(Metadata!$B$1,MIN(IF(OFFSET(Metadata!$A$1,0,0,Metadata!Metadata_Table_Length,1)=C822,ROW(OFFSET(Metadata!$A$1,0,0,Metadata!Metadata_Table_Length,1))-1,"")),0),OFFSET(Metadata!$B$1,MIN(IF(OFFSET(Metadata!$A$1,0,0,Metadata!Metadata_Table_Length,1)=SUBSTITUTE(C822,"rawdatafilename","originalfilename"),ROW(OFFSET(Metadata!$A$1,0,0,Metadata!Metadata_Table_Length,1))-1,"")),0)),"")</f>
        <v/>
      </c>
      <c r="F822" t="str">
        <f t="shared" ca="1" si="50"/>
        <v/>
      </c>
      <c r="G822" t="str">
        <f t="array" aca="1" ref="G822" ca="1">IF(B822&lt;&gt;"",OFFSET(Metadata!$B$1,MIN(IF(OFFSET(Metadata!$A$1,0,0,Metadata!Metadata_Table_Length,1)=SUBSTITUTE(C822,"rawdatafilename","partnumber"),ROW(OFFSET(Metadata!$A$1,0,0,Metadata!Metadata_Table_Length,1))-1,"")),0),"")</f>
        <v/>
      </c>
      <c r="H822" t="str">
        <f t="array" aca="1" ref="H822" ca="1">IF(B822&lt;&gt;"",OFFSET(Metadata!$B$1,MIN(IF(OFFSET(Metadata!$A$1,0,0,Metadata!Metadata_Table_Length,1)=SUBSTITUTE(C822,"rawdatafilename","original_count"),ROW(OFFSET(Metadata!$A$1,0,0,Metadata!Metadata_Table_Length,1))-1,"")),0),"")</f>
        <v/>
      </c>
      <c r="I822" t="str">
        <f t="array" aca="1" ref="I822" ca="1">IF(B822&lt;&gt;"",OFFSET(Metadata!$B$1,MIN(IF(OFFSET(Metadata!$A$1,0,0,Metadata!Metadata_Table_Length,1)=SUBSTITUTE(C822,"rawdatafilename","count"),ROW(OFFSET(Metadata!$A$1,0,0,Metadata!Metadata_Table_Length,1))-1,"")),0),"")</f>
        <v/>
      </c>
      <c r="J822" t="str">
        <f t="array" aca="1" ref="J822" ca="1">IF(AND(G822&lt;&gt;"",G822&lt;&gt;G821),MAX(IF(G$2:G$2001=G822,H$2:H$2001,"")),"")</f>
        <v/>
      </c>
      <c r="K822" t="str">
        <f t="array" aca="1" ref="K822" ca="1">IF(AND(G822&lt;&gt;"",G822&lt;&gt;G821),MAX(IF(G$2:G$2001=G822,I$2:I$2001,"")),"")</f>
        <v/>
      </c>
      <c r="L822" t="str">
        <f t="shared" ca="1" si="51"/>
        <v/>
      </c>
    </row>
    <row r="823" spans="2:12" x14ac:dyDescent="0.25">
      <c r="B823" t="str">
        <f t="shared" ca="1" si="49"/>
        <v/>
      </c>
      <c r="C823" t="str">
        <f t="shared" ca="1" si="48"/>
        <v/>
      </c>
      <c r="D823" s="156" t="str">
        <f t="array" aca="1" ref="D823" ca="1">IFERROR(IF(B823&lt;&gt;"",IF(OR(EXACT(OFFSET(Metadata!$A$1,0,0,Metadata!Metadata_Table_Length,1),C823)),1,""),""),"")</f>
        <v/>
      </c>
      <c r="E823" s="163" t="str">
        <f t="array" aca="1" ref="E823" ca="1">IF(B823&lt;&gt;"",IF(D823=1,OFFSET(Metadata!$B$1,MIN(IF(OFFSET(Metadata!$A$1,0,0,Metadata!Metadata_Table_Length,1)=C823,ROW(OFFSET(Metadata!$A$1,0,0,Metadata!Metadata_Table_Length,1))-1,"")),0),OFFSET(Metadata!$B$1,MIN(IF(OFFSET(Metadata!$A$1,0,0,Metadata!Metadata_Table_Length,1)=SUBSTITUTE(C823,"rawdatafilename","originalfilename"),ROW(OFFSET(Metadata!$A$1,0,0,Metadata!Metadata_Table_Length,1))-1,"")),0)),"")</f>
        <v/>
      </c>
      <c r="F823" t="str">
        <f t="shared" ca="1" si="50"/>
        <v/>
      </c>
      <c r="G823" t="str">
        <f t="array" aca="1" ref="G823" ca="1">IF(B823&lt;&gt;"",OFFSET(Metadata!$B$1,MIN(IF(OFFSET(Metadata!$A$1,0,0,Metadata!Metadata_Table_Length,1)=SUBSTITUTE(C823,"rawdatafilename","partnumber"),ROW(OFFSET(Metadata!$A$1,0,0,Metadata!Metadata_Table_Length,1))-1,"")),0),"")</f>
        <v/>
      </c>
      <c r="H823" t="str">
        <f t="array" aca="1" ref="H823" ca="1">IF(B823&lt;&gt;"",OFFSET(Metadata!$B$1,MIN(IF(OFFSET(Metadata!$A$1,0,0,Metadata!Metadata_Table_Length,1)=SUBSTITUTE(C823,"rawdatafilename","original_count"),ROW(OFFSET(Metadata!$A$1,0,0,Metadata!Metadata_Table_Length,1))-1,"")),0),"")</f>
        <v/>
      </c>
      <c r="I823" t="str">
        <f t="array" aca="1" ref="I823" ca="1">IF(B823&lt;&gt;"",OFFSET(Metadata!$B$1,MIN(IF(OFFSET(Metadata!$A$1,0,0,Metadata!Metadata_Table_Length,1)=SUBSTITUTE(C823,"rawdatafilename","count"),ROW(OFFSET(Metadata!$A$1,0,0,Metadata!Metadata_Table_Length,1))-1,"")),0),"")</f>
        <v/>
      </c>
      <c r="J823" t="str">
        <f t="array" aca="1" ref="J823" ca="1">IF(AND(G823&lt;&gt;"",G823&lt;&gt;G822),MAX(IF(G$2:G$2001=G823,H$2:H$2001,"")),"")</f>
        <v/>
      </c>
      <c r="K823" t="str">
        <f t="array" aca="1" ref="K823" ca="1">IF(AND(G823&lt;&gt;"",G823&lt;&gt;G822),MAX(IF(G$2:G$2001=G823,I$2:I$2001,"")),"")</f>
        <v/>
      </c>
      <c r="L823" t="str">
        <f t="shared" ca="1" si="51"/>
        <v/>
      </c>
    </row>
    <row r="824" spans="2:12" x14ac:dyDescent="0.25">
      <c r="B824" t="str">
        <f t="shared" ca="1" si="49"/>
        <v/>
      </c>
      <c r="C824" t="str">
        <f t="shared" ca="1" si="48"/>
        <v/>
      </c>
      <c r="D824" s="156" t="str">
        <f t="array" aca="1" ref="D824" ca="1">IFERROR(IF(B824&lt;&gt;"",IF(OR(EXACT(OFFSET(Metadata!$A$1,0,0,Metadata!Metadata_Table_Length,1),C824)),1,""),""),"")</f>
        <v/>
      </c>
      <c r="E824" s="163" t="str">
        <f t="array" aca="1" ref="E824" ca="1">IF(B824&lt;&gt;"",IF(D824=1,OFFSET(Metadata!$B$1,MIN(IF(OFFSET(Metadata!$A$1,0,0,Metadata!Metadata_Table_Length,1)=C824,ROW(OFFSET(Metadata!$A$1,0,0,Metadata!Metadata_Table_Length,1))-1,"")),0),OFFSET(Metadata!$B$1,MIN(IF(OFFSET(Metadata!$A$1,0,0,Metadata!Metadata_Table_Length,1)=SUBSTITUTE(C824,"rawdatafilename","originalfilename"),ROW(OFFSET(Metadata!$A$1,0,0,Metadata!Metadata_Table_Length,1))-1,"")),0)),"")</f>
        <v/>
      </c>
      <c r="F824" t="str">
        <f t="shared" ca="1" si="50"/>
        <v/>
      </c>
      <c r="G824" t="str">
        <f t="array" aca="1" ref="G824" ca="1">IF(B824&lt;&gt;"",OFFSET(Metadata!$B$1,MIN(IF(OFFSET(Metadata!$A$1,0,0,Metadata!Metadata_Table_Length,1)=SUBSTITUTE(C824,"rawdatafilename","partnumber"),ROW(OFFSET(Metadata!$A$1,0,0,Metadata!Metadata_Table_Length,1))-1,"")),0),"")</f>
        <v/>
      </c>
      <c r="H824" t="str">
        <f t="array" aca="1" ref="H824" ca="1">IF(B824&lt;&gt;"",OFFSET(Metadata!$B$1,MIN(IF(OFFSET(Metadata!$A$1,0,0,Metadata!Metadata_Table_Length,1)=SUBSTITUTE(C824,"rawdatafilename","original_count"),ROW(OFFSET(Metadata!$A$1,0,0,Metadata!Metadata_Table_Length,1))-1,"")),0),"")</f>
        <v/>
      </c>
      <c r="I824" t="str">
        <f t="array" aca="1" ref="I824" ca="1">IF(B824&lt;&gt;"",OFFSET(Metadata!$B$1,MIN(IF(OFFSET(Metadata!$A$1,0,0,Metadata!Metadata_Table_Length,1)=SUBSTITUTE(C824,"rawdatafilename","count"),ROW(OFFSET(Metadata!$A$1,0,0,Metadata!Metadata_Table_Length,1))-1,"")),0),"")</f>
        <v/>
      </c>
      <c r="J824" t="str">
        <f t="array" aca="1" ref="J824" ca="1">IF(AND(G824&lt;&gt;"",G824&lt;&gt;G823),MAX(IF(G$2:G$2001=G824,H$2:H$2001,"")),"")</f>
        <v/>
      </c>
      <c r="K824" t="str">
        <f t="array" aca="1" ref="K824" ca="1">IF(AND(G824&lt;&gt;"",G824&lt;&gt;G823),MAX(IF(G$2:G$2001=G824,I$2:I$2001,"")),"")</f>
        <v/>
      </c>
      <c r="L824" t="str">
        <f t="shared" ca="1" si="51"/>
        <v/>
      </c>
    </row>
    <row r="825" spans="2:12" x14ac:dyDescent="0.25">
      <c r="B825" t="str">
        <f t="shared" ca="1" si="49"/>
        <v/>
      </c>
      <c r="C825" t="str">
        <f t="shared" ca="1" si="48"/>
        <v/>
      </c>
      <c r="D825" s="156" t="str">
        <f t="array" aca="1" ref="D825" ca="1">IFERROR(IF(B825&lt;&gt;"",IF(OR(EXACT(OFFSET(Metadata!$A$1,0,0,Metadata!Metadata_Table_Length,1),C825)),1,""),""),"")</f>
        <v/>
      </c>
      <c r="E825" s="163" t="str">
        <f t="array" aca="1" ref="E825" ca="1">IF(B825&lt;&gt;"",IF(D825=1,OFFSET(Metadata!$B$1,MIN(IF(OFFSET(Metadata!$A$1,0,0,Metadata!Metadata_Table_Length,1)=C825,ROW(OFFSET(Metadata!$A$1,0,0,Metadata!Metadata_Table_Length,1))-1,"")),0),OFFSET(Metadata!$B$1,MIN(IF(OFFSET(Metadata!$A$1,0,0,Metadata!Metadata_Table_Length,1)=SUBSTITUTE(C825,"rawdatafilename","originalfilename"),ROW(OFFSET(Metadata!$A$1,0,0,Metadata!Metadata_Table_Length,1))-1,"")),0)),"")</f>
        <v/>
      </c>
      <c r="F825" t="str">
        <f t="shared" ca="1" si="50"/>
        <v/>
      </c>
      <c r="G825" t="str">
        <f t="array" aca="1" ref="G825" ca="1">IF(B825&lt;&gt;"",OFFSET(Metadata!$B$1,MIN(IF(OFFSET(Metadata!$A$1,0,0,Metadata!Metadata_Table_Length,1)=SUBSTITUTE(C825,"rawdatafilename","partnumber"),ROW(OFFSET(Metadata!$A$1,0,0,Metadata!Metadata_Table_Length,1))-1,"")),0),"")</f>
        <v/>
      </c>
      <c r="H825" t="str">
        <f t="array" aca="1" ref="H825" ca="1">IF(B825&lt;&gt;"",OFFSET(Metadata!$B$1,MIN(IF(OFFSET(Metadata!$A$1,0,0,Metadata!Metadata_Table_Length,1)=SUBSTITUTE(C825,"rawdatafilename","original_count"),ROW(OFFSET(Metadata!$A$1,0,0,Metadata!Metadata_Table_Length,1))-1,"")),0),"")</f>
        <v/>
      </c>
      <c r="I825" t="str">
        <f t="array" aca="1" ref="I825" ca="1">IF(B825&lt;&gt;"",OFFSET(Metadata!$B$1,MIN(IF(OFFSET(Metadata!$A$1,0,0,Metadata!Metadata_Table_Length,1)=SUBSTITUTE(C825,"rawdatafilename","count"),ROW(OFFSET(Metadata!$A$1,0,0,Metadata!Metadata_Table_Length,1))-1,"")),0),"")</f>
        <v/>
      </c>
      <c r="J825" t="str">
        <f t="array" aca="1" ref="J825" ca="1">IF(AND(G825&lt;&gt;"",G825&lt;&gt;G824),MAX(IF(G$2:G$2001=G825,H$2:H$2001,"")),"")</f>
        <v/>
      </c>
      <c r="K825" t="str">
        <f t="array" aca="1" ref="K825" ca="1">IF(AND(G825&lt;&gt;"",G825&lt;&gt;G824),MAX(IF(G$2:G$2001=G825,I$2:I$2001,"")),"")</f>
        <v/>
      </c>
      <c r="L825" t="str">
        <f t="shared" ca="1" si="51"/>
        <v/>
      </c>
    </row>
    <row r="826" spans="2:12" x14ac:dyDescent="0.25">
      <c r="B826" t="str">
        <f t="shared" ca="1" si="49"/>
        <v/>
      </c>
      <c r="C826" t="str">
        <f t="shared" ca="1" si="48"/>
        <v/>
      </c>
      <c r="D826" s="156" t="str">
        <f t="array" aca="1" ref="D826" ca="1">IFERROR(IF(B826&lt;&gt;"",IF(OR(EXACT(OFFSET(Metadata!$A$1,0,0,Metadata!Metadata_Table_Length,1),C826)),1,""),""),"")</f>
        <v/>
      </c>
      <c r="E826" s="163" t="str">
        <f t="array" aca="1" ref="E826" ca="1">IF(B826&lt;&gt;"",IF(D826=1,OFFSET(Metadata!$B$1,MIN(IF(OFFSET(Metadata!$A$1,0,0,Metadata!Metadata_Table_Length,1)=C826,ROW(OFFSET(Metadata!$A$1,0,0,Metadata!Metadata_Table_Length,1))-1,"")),0),OFFSET(Metadata!$B$1,MIN(IF(OFFSET(Metadata!$A$1,0,0,Metadata!Metadata_Table_Length,1)=SUBSTITUTE(C826,"rawdatafilename","originalfilename"),ROW(OFFSET(Metadata!$A$1,0,0,Metadata!Metadata_Table_Length,1))-1,"")),0)),"")</f>
        <v/>
      </c>
      <c r="F826" t="str">
        <f t="shared" ca="1" si="50"/>
        <v/>
      </c>
      <c r="G826" t="str">
        <f t="array" aca="1" ref="G826" ca="1">IF(B826&lt;&gt;"",OFFSET(Metadata!$B$1,MIN(IF(OFFSET(Metadata!$A$1,0,0,Metadata!Metadata_Table_Length,1)=SUBSTITUTE(C826,"rawdatafilename","partnumber"),ROW(OFFSET(Metadata!$A$1,0,0,Metadata!Metadata_Table_Length,1))-1,"")),0),"")</f>
        <v/>
      </c>
      <c r="H826" t="str">
        <f t="array" aca="1" ref="H826" ca="1">IF(B826&lt;&gt;"",OFFSET(Metadata!$B$1,MIN(IF(OFFSET(Metadata!$A$1,0,0,Metadata!Metadata_Table_Length,1)=SUBSTITUTE(C826,"rawdatafilename","original_count"),ROW(OFFSET(Metadata!$A$1,0,0,Metadata!Metadata_Table_Length,1))-1,"")),0),"")</f>
        <v/>
      </c>
      <c r="I826" t="str">
        <f t="array" aca="1" ref="I826" ca="1">IF(B826&lt;&gt;"",OFFSET(Metadata!$B$1,MIN(IF(OFFSET(Metadata!$A$1,0,0,Metadata!Metadata_Table_Length,1)=SUBSTITUTE(C826,"rawdatafilename","count"),ROW(OFFSET(Metadata!$A$1,0,0,Metadata!Metadata_Table_Length,1))-1,"")),0),"")</f>
        <v/>
      </c>
      <c r="J826" t="str">
        <f t="array" aca="1" ref="J826" ca="1">IF(AND(G826&lt;&gt;"",G826&lt;&gt;G825),MAX(IF(G$2:G$2001=G826,H$2:H$2001,"")),"")</f>
        <v/>
      </c>
      <c r="K826" t="str">
        <f t="array" aca="1" ref="K826" ca="1">IF(AND(G826&lt;&gt;"",G826&lt;&gt;G825),MAX(IF(G$2:G$2001=G826,I$2:I$2001,"")),"")</f>
        <v/>
      </c>
      <c r="L826" t="str">
        <f t="shared" ca="1" si="51"/>
        <v/>
      </c>
    </row>
    <row r="827" spans="2:12" x14ac:dyDescent="0.25">
      <c r="B827" t="str">
        <f t="shared" ca="1" si="49"/>
        <v/>
      </c>
      <c r="C827" t="str">
        <f t="shared" ca="1" si="48"/>
        <v/>
      </c>
      <c r="D827" s="156" t="str">
        <f t="array" aca="1" ref="D827" ca="1">IFERROR(IF(B827&lt;&gt;"",IF(OR(EXACT(OFFSET(Metadata!$A$1,0,0,Metadata!Metadata_Table_Length,1),C827)),1,""),""),"")</f>
        <v/>
      </c>
      <c r="E827" s="163" t="str">
        <f t="array" aca="1" ref="E827" ca="1">IF(B827&lt;&gt;"",IF(D827=1,OFFSET(Metadata!$B$1,MIN(IF(OFFSET(Metadata!$A$1,0,0,Metadata!Metadata_Table_Length,1)=C827,ROW(OFFSET(Metadata!$A$1,0,0,Metadata!Metadata_Table_Length,1))-1,"")),0),OFFSET(Metadata!$B$1,MIN(IF(OFFSET(Metadata!$A$1,0,0,Metadata!Metadata_Table_Length,1)=SUBSTITUTE(C827,"rawdatafilename","originalfilename"),ROW(OFFSET(Metadata!$A$1,0,0,Metadata!Metadata_Table_Length,1))-1,"")),0)),"")</f>
        <v/>
      </c>
      <c r="F827" t="str">
        <f t="shared" ca="1" si="50"/>
        <v/>
      </c>
      <c r="G827" t="str">
        <f t="array" aca="1" ref="G827" ca="1">IF(B827&lt;&gt;"",OFFSET(Metadata!$B$1,MIN(IF(OFFSET(Metadata!$A$1,0,0,Metadata!Metadata_Table_Length,1)=SUBSTITUTE(C827,"rawdatafilename","partnumber"),ROW(OFFSET(Metadata!$A$1,0,0,Metadata!Metadata_Table_Length,1))-1,"")),0),"")</f>
        <v/>
      </c>
      <c r="H827" t="str">
        <f t="array" aca="1" ref="H827" ca="1">IF(B827&lt;&gt;"",OFFSET(Metadata!$B$1,MIN(IF(OFFSET(Metadata!$A$1,0,0,Metadata!Metadata_Table_Length,1)=SUBSTITUTE(C827,"rawdatafilename","original_count"),ROW(OFFSET(Metadata!$A$1,0,0,Metadata!Metadata_Table_Length,1))-1,"")),0),"")</f>
        <v/>
      </c>
      <c r="I827" t="str">
        <f t="array" aca="1" ref="I827" ca="1">IF(B827&lt;&gt;"",OFFSET(Metadata!$B$1,MIN(IF(OFFSET(Metadata!$A$1,0,0,Metadata!Metadata_Table_Length,1)=SUBSTITUTE(C827,"rawdatafilename","count"),ROW(OFFSET(Metadata!$A$1,0,0,Metadata!Metadata_Table_Length,1))-1,"")),0),"")</f>
        <v/>
      </c>
      <c r="J827" t="str">
        <f t="array" aca="1" ref="J827" ca="1">IF(AND(G827&lt;&gt;"",G827&lt;&gt;G826),MAX(IF(G$2:G$2001=G827,H$2:H$2001,"")),"")</f>
        <v/>
      </c>
      <c r="K827" t="str">
        <f t="array" aca="1" ref="K827" ca="1">IF(AND(G827&lt;&gt;"",G827&lt;&gt;G826),MAX(IF(G$2:G$2001=G827,I$2:I$2001,"")),"")</f>
        <v/>
      </c>
      <c r="L827" t="str">
        <f t="shared" ca="1" si="51"/>
        <v/>
      </c>
    </row>
    <row r="828" spans="2:12" x14ac:dyDescent="0.25">
      <c r="B828" t="str">
        <f t="shared" ca="1" si="49"/>
        <v/>
      </c>
      <c r="C828" t="str">
        <f t="shared" ca="1" si="48"/>
        <v/>
      </c>
      <c r="D828" s="156" t="str">
        <f t="array" aca="1" ref="D828" ca="1">IFERROR(IF(B828&lt;&gt;"",IF(OR(EXACT(OFFSET(Metadata!$A$1,0,0,Metadata!Metadata_Table_Length,1),C828)),1,""),""),"")</f>
        <v/>
      </c>
      <c r="E828" s="163" t="str">
        <f t="array" aca="1" ref="E828" ca="1">IF(B828&lt;&gt;"",IF(D828=1,OFFSET(Metadata!$B$1,MIN(IF(OFFSET(Metadata!$A$1,0,0,Metadata!Metadata_Table_Length,1)=C828,ROW(OFFSET(Metadata!$A$1,0,0,Metadata!Metadata_Table_Length,1))-1,"")),0),OFFSET(Metadata!$B$1,MIN(IF(OFFSET(Metadata!$A$1,0,0,Metadata!Metadata_Table_Length,1)=SUBSTITUTE(C828,"rawdatafilename","originalfilename"),ROW(OFFSET(Metadata!$A$1,0,0,Metadata!Metadata_Table_Length,1))-1,"")),0)),"")</f>
        <v/>
      </c>
      <c r="F828" t="str">
        <f t="shared" ca="1" si="50"/>
        <v/>
      </c>
      <c r="G828" t="str">
        <f t="array" aca="1" ref="G828" ca="1">IF(B828&lt;&gt;"",OFFSET(Metadata!$B$1,MIN(IF(OFFSET(Metadata!$A$1,0,0,Metadata!Metadata_Table_Length,1)=SUBSTITUTE(C828,"rawdatafilename","partnumber"),ROW(OFFSET(Metadata!$A$1,0,0,Metadata!Metadata_Table_Length,1))-1,"")),0),"")</f>
        <v/>
      </c>
      <c r="H828" t="str">
        <f t="array" aca="1" ref="H828" ca="1">IF(B828&lt;&gt;"",OFFSET(Metadata!$B$1,MIN(IF(OFFSET(Metadata!$A$1,0,0,Metadata!Metadata_Table_Length,1)=SUBSTITUTE(C828,"rawdatafilename","original_count"),ROW(OFFSET(Metadata!$A$1,0,0,Metadata!Metadata_Table_Length,1))-1,"")),0),"")</f>
        <v/>
      </c>
      <c r="I828" t="str">
        <f t="array" aca="1" ref="I828" ca="1">IF(B828&lt;&gt;"",OFFSET(Metadata!$B$1,MIN(IF(OFFSET(Metadata!$A$1,0,0,Metadata!Metadata_Table_Length,1)=SUBSTITUTE(C828,"rawdatafilename","count"),ROW(OFFSET(Metadata!$A$1,0,0,Metadata!Metadata_Table_Length,1))-1,"")),0),"")</f>
        <v/>
      </c>
      <c r="J828" t="str">
        <f t="array" aca="1" ref="J828" ca="1">IF(AND(G828&lt;&gt;"",G828&lt;&gt;G827),MAX(IF(G$2:G$2001=G828,H$2:H$2001,"")),"")</f>
        <v/>
      </c>
      <c r="K828" t="str">
        <f t="array" aca="1" ref="K828" ca="1">IF(AND(G828&lt;&gt;"",G828&lt;&gt;G827),MAX(IF(G$2:G$2001=G828,I$2:I$2001,"")),"")</f>
        <v/>
      </c>
      <c r="L828" t="str">
        <f t="shared" ca="1" si="51"/>
        <v/>
      </c>
    </row>
    <row r="829" spans="2:12" x14ac:dyDescent="0.25">
      <c r="B829" t="str">
        <f t="shared" ca="1" si="49"/>
        <v/>
      </c>
      <c r="C829" t="str">
        <f t="shared" ca="1" si="48"/>
        <v/>
      </c>
      <c r="D829" s="156" t="str">
        <f t="array" aca="1" ref="D829" ca="1">IFERROR(IF(B829&lt;&gt;"",IF(OR(EXACT(OFFSET(Metadata!$A$1,0,0,Metadata!Metadata_Table_Length,1),C829)),1,""),""),"")</f>
        <v/>
      </c>
      <c r="E829" s="163" t="str">
        <f t="array" aca="1" ref="E829" ca="1">IF(B829&lt;&gt;"",IF(D829=1,OFFSET(Metadata!$B$1,MIN(IF(OFFSET(Metadata!$A$1,0,0,Metadata!Metadata_Table_Length,1)=C829,ROW(OFFSET(Metadata!$A$1,0,0,Metadata!Metadata_Table_Length,1))-1,"")),0),OFFSET(Metadata!$B$1,MIN(IF(OFFSET(Metadata!$A$1,0,0,Metadata!Metadata_Table_Length,1)=SUBSTITUTE(C829,"rawdatafilename","originalfilename"),ROW(OFFSET(Metadata!$A$1,0,0,Metadata!Metadata_Table_Length,1))-1,"")),0)),"")</f>
        <v/>
      </c>
      <c r="F829" t="str">
        <f t="shared" ca="1" si="50"/>
        <v/>
      </c>
      <c r="G829" t="str">
        <f t="array" aca="1" ref="G829" ca="1">IF(B829&lt;&gt;"",OFFSET(Metadata!$B$1,MIN(IF(OFFSET(Metadata!$A$1,0,0,Metadata!Metadata_Table_Length,1)=SUBSTITUTE(C829,"rawdatafilename","partnumber"),ROW(OFFSET(Metadata!$A$1,0,0,Metadata!Metadata_Table_Length,1))-1,"")),0),"")</f>
        <v/>
      </c>
      <c r="H829" t="str">
        <f t="array" aca="1" ref="H829" ca="1">IF(B829&lt;&gt;"",OFFSET(Metadata!$B$1,MIN(IF(OFFSET(Metadata!$A$1,0,0,Metadata!Metadata_Table_Length,1)=SUBSTITUTE(C829,"rawdatafilename","original_count"),ROW(OFFSET(Metadata!$A$1,0,0,Metadata!Metadata_Table_Length,1))-1,"")),0),"")</f>
        <v/>
      </c>
      <c r="I829" t="str">
        <f t="array" aca="1" ref="I829" ca="1">IF(B829&lt;&gt;"",OFFSET(Metadata!$B$1,MIN(IF(OFFSET(Metadata!$A$1,0,0,Metadata!Metadata_Table_Length,1)=SUBSTITUTE(C829,"rawdatafilename","count"),ROW(OFFSET(Metadata!$A$1,0,0,Metadata!Metadata_Table_Length,1))-1,"")),0),"")</f>
        <v/>
      </c>
      <c r="J829" t="str">
        <f t="array" aca="1" ref="J829" ca="1">IF(AND(G829&lt;&gt;"",G829&lt;&gt;G828),MAX(IF(G$2:G$2001=G829,H$2:H$2001,"")),"")</f>
        <v/>
      </c>
      <c r="K829" t="str">
        <f t="array" aca="1" ref="K829" ca="1">IF(AND(G829&lt;&gt;"",G829&lt;&gt;G828),MAX(IF(G$2:G$2001=G829,I$2:I$2001,"")),"")</f>
        <v/>
      </c>
      <c r="L829" t="str">
        <f t="shared" ca="1" si="51"/>
        <v/>
      </c>
    </row>
    <row r="830" spans="2:12" x14ac:dyDescent="0.25">
      <c r="B830" t="str">
        <f t="shared" ca="1" si="49"/>
        <v/>
      </c>
      <c r="C830" t="str">
        <f t="shared" ca="1" si="48"/>
        <v/>
      </c>
      <c r="D830" s="156" t="str">
        <f t="array" aca="1" ref="D830" ca="1">IFERROR(IF(B830&lt;&gt;"",IF(OR(EXACT(OFFSET(Metadata!$A$1,0,0,Metadata!Metadata_Table_Length,1),C830)),1,""),""),"")</f>
        <v/>
      </c>
      <c r="E830" s="163" t="str">
        <f t="array" aca="1" ref="E830" ca="1">IF(B830&lt;&gt;"",IF(D830=1,OFFSET(Metadata!$B$1,MIN(IF(OFFSET(Metadata!$A$1,0,0,Metadata!Metadata_Table_Length,1)=C830,ROW(OFFSET(Metadata!$A$1,0,0,Metadata!Metadata_Table_Length,1))-1,"")),0),OFFSET(Metadata!$B$1,MIN(IF(OFFSET(Metadata!$A$1,0,0,Metadata!Metadata_Table_Length,1)=SUBSTITUTE(C830,"rawdatafilename","originalfilename"),ROW(OFFSET(Metadata!$A$1,0,0,Metadata!Metadata_Table_Length,1))-1,"")),0)),"")</f>
        <v/>
      </c>
      <c r="F830" t="str">
        <f t="shared" ca="1" si="50"/>
        <v/>
      </c>
      <c r="G830" t="str">
        <f t="array" aca="1" ref="G830" ca="1">IF(B830&lt;&gt;"",OFFSET(Metadata!$B$1,MIN(IF(OFFSET(Metadata!$A$1,0,0,Metadata!Metadata_Table_Length,1)=SUBSTITUTE(C830,"rawdatafilename","partnumber"),ROW(OFFSET(Metadata!$A$1,0,0,Metadata!Metadata_Table_Length,1))-1,"")),0),"")</f>
        <v/>
      </c>
      <c r="H830" t="str">
        <f t="array" aca="1" ref="H830" ca="1">IF(B830&lt;&gt;"",OFFSET(Metadata!$B$1,MIN(IF(OFFSET(Metadata!$A$1,0,0,Metadata!Metadata_Table_Length,1)=SUBSTITUTE(C830,"rawdatafilename","original_count"),ROW(OFFSET(Metadata!$A$1,0,0,Metadata!Metadata_Table_Length,1))-1,"")),0),"")</f>
        <v/>
      </c>
      <c r="I830" t="str">
        <f t="array" aca="1" ref="I830" ca="1">IF(B830&lt;&gt;"",OFFSET(Metadata!$B$1,MIN(IF(OFFSET(Metadata!$A$1,0,0,Metadata!Metadata_Table_Length,1)=SUBSTITUTE(C830,"rawdatafilename","count"),ROW(OFFSET(Metadata!$A$1,0,0,Metadata!Metadata_Table_Length,1))-1,"")),0),"")</f>
        <v/>
      </c>
      <c r="J830" t="str">
        <f t="array" aca="1" ref="J830" ca="1">IF(AND(G830&lt;&gt;"",G830&lt;&gt;G829),MAX(IF(G$2:G$2001=G830,H$2:H$2001,"")),"")</f>
        <v/>
      </c>
      <c r="K830" t="str">
        <f t="array" aca="1" ref="K830" ca="1">IF(AND(G830&lt;&gt;"",G830&lt;&gt;G829),MAX(IF(G$2:G$2001=G830,I$2:I$2001,"")),"")</f>
        <v/>
      </c>
      <c r="L830" t="str">
        <f t="shared" ca="1" si="51"/>
        <v/>
      </c>
    </row>
    <row r="831" spans="2:12" x14ac:dyDescent="0.25">
      <c r="B831" t="str">
        <f t="shared" ca="1" si="49"/>
        <v/>
      </c>
      <c r="C831" t="str">
        <f t="shared" ca="1" si="48"/>
        <v/>
      </c>
      <c r="D831" s="156" t="str">
        <f t="array" aca="1" ref="D831" ca="1">IFERROR(IF(B831&lt;&gt;"",IF(OR(EXACT(OFFSET(Metadata!$A$1,0,0,Metadata!Metadata_Table_Length,1),C831)),1,""),""),"")</f>
        <v/>
      </c>
      <c r="E831" s="163" t="str">
        <f t="array" aca="1" ref="E831" ca="1">IF(B831&lt;&gt;"",IF(D831=1,OFFSET(Metadata!$B$1,MIN(IF(OFFSET(Metadata!$A$1,0,0,Metadata!Metadata_Table_Length,1)=C831,ROW(OFFSET(Metadata!$A$1,0,0,Metadata!Metadata_Table_Length,1))-1,"")),0),OFFSET(Metadata!$B$1,MIN(IF(OFFSET(Metadata!$A$1,0,0,Metadata!Metadata_Table_Length,1)=SUBSTITUTE(C831,"rawdatafilename","originalfilename"),ROW(OFFSET(Metadata!$A$1,0,0,Metadata!Metadata_Table_Length,1))-1,"")),0)),"")</f>
        <v/>
      </c>
      <c r="F831" t="str">
        <f t="shared" ca="1" si="50"/>
        <v/>
      </c>
      <c r="G831" t="str">
        <f t="array" aca="1" ref="G831" ca="1">IF(B831&lt;&gt;"",OFFSET(Metadata!$B$1,MIN(IF(OFFSET(Metadata!$A$1,0,0,Metadata!Metadata_Table_Length,1)=SUBSTITUTE(C831,"rawdatafilename","partnumber"),ROW(OFFSET(Metadata!$A$1,0,0,Metadata!Metadata_Table_Length,1))-1,"")),0),"")</f>
        <v/>
      </c>
      <c r="H831" t="str">
        <f t="array" aca="1" ref="H831" ca="1">IF(B831&lt;&gt;"",OFFSET(Metadata!$B$1,MIN(IF(OFFSET(Metadata!$A$1,0,0,Metadata!Metadata_Table_Length,1)=SUBSTITUTE(C831,"rawdatafilename","original_count"),ROW(OFFSET(Metadata!$A$1,0,0,Metadata!Metadata_Table_Length,1))-1,"")),0),"")</f>
        <v/>
      </c>
      <c r="I831" t="str">
        <f t="array" aca="1" ref="I831" ca="1">IF(B831&lt;&gt;"",OFFSET(Metadata!$B$1,MIN(IF(OFFSET(Metadata!$A$1,0,0,Metadata!Metadata_Table_Length,1)=SUBSTITUTE(C831,"rawdatafilename","count"),ROW(OFFSET(Metadata!$A$1,0,0,Metadata!Metadata_Table_Length,1))-1,"")),0),"")</f>
        <v/>
      </c>
      <c r="J831" t="str">
        <f t="array" aca="1" ref="J831" ca="1">IF(AND(G831&lt;&gt;"",G831&lt;&gt;G830),MAX(IF(G$2:G$2001=G831,H$2:H$2001,"")),"")</f>
        <v/>
      </c>
      <c r="K831" t="str">
        <f t="array" aca="1" ref="K831" ca="1">IF(AND(G831&lt;&gt;"",G831&lt;&gt;G830),MAX(IF(G$2:G$2001=G831,I$2:I$2001,"")),"")</f>
        <v/>
      </c>
      <c r="L831" t="str">
        <f t="shared" ca="1" si="51"/>
        <v/>
      </c>
    </row>
    <row r="832" spans="2:12" x14ac:dyDescent="0.25">
      <c r="B832" t="str">
        <f t="shared" ca="1" si="49"/>
        <v/>
      </c>
      <c r="C832" t="str">
        <f t="shared" ca="1" si="48"/>
        <v/>
      </c>
      <c r="D832" s="156" t="str">
        <f t="array" aca="1" ref="D832" ca="1">IFERROR(IF(B832&lt;&gt;"",IF(OR(EXACT(OFFSET(Metadata!$A$1,0,0,Metadata!Metadata_Table_Length,1),C832)),1,""),""),"")</f>
        <v/>
      </c>
      <c r="E832" s="163" t="str">
        <f t="array" aca="1" ref="E832" ca="1">IF(B832&lt;&gt;"",IF(D832=1,OFFSET(Metadata!$B$1,MIN(IF(OFFSET(Metadata!$A$1,0,0,Metadata!Metadata_Table_Length,1)=C832,ROW(OFFSET(Metadata!$A$1,0,0,Metadata!Metadata_Table_Length,1))-1,"")),0),OFFSET(Metadata!$B$1,MIN(IF(OFFSET(Metadata!$A$1,0,0,Metadata!Metadata_Table_Length,1)=SUBSTITUTE(C832,"rawdatafilename","originalfilename"),ROW(OFFSET(Metadata!$A$1,0,0,Metadata!Metadata_Table_Length,1))-1,"")),0)),"")</f>
        <v/>
      </c>
      <c r="F832" t="str">
        <f t="shared" ca="1" si="50"/>
        <v/>
      </c>
      <c r="G832" t="str">
        <f t="array" aca="1" ref="G832" ca="1">IF(B832&lt;&gt;"",OFFSET(Metadata!$B$1,MIN(IF(OFFSET(Metadata!$A$1,0,0,Metadata!Metadata_Table_Length,1)=SUBSTITUTE(C832,"rawdatafilename","partnumber"),ROW(OFFSET(Metadata!$A$1,0,0,Metadata!Metadata_Table_Length,1))-1,"")),0),"")</f>
        <v/>
      </c>
      <c r="H832" t="str">
        <f t="array" aca="1" ref="H832" ca="1">IF(B832&lt;&gt;"",OFFSET(Metadata!$B$1,MIN(IF(OFFSET(Metadata!$A$1,0,0,Metadata!Metadata_Table_Length,1)=SUBSTITUTE(C832,"rawdatafilename","original_count"),ROW(OFFSET(Metadata!$A$1,0,0,Metadata!Metadata_Table_Length,1))-1,"")),0),"")</f>
        <v/>
      </c>
      <c r="I832" t="str">
        <f t="array" aca="1" ref="I832" ca="1">IF(B832&lt;&gt;"",OFFSET(Metadata!$B$1,MIN(IF(OFFSET(Metadata!$A$1,0,0,Metadata!Metadata_Table_Length,1)=SUBSTITUTE(C832,"rawdatafilename","count"),ROW(OFFSET(Metadata!$A$1,0,0,Metadata!Metadata_Table_Length,1))-1,"")),0),"")</f>
        <v/>
      </c>
      <c r="J832" t="str">
        <f t="array" aca="1" ref="J832" ca="1">IF(AND(G832&lt;&gt;"",G832&lt;&gt;G831),MAX(IF(G$2:G$2001=G832,H$2:H$2001,"")),"")</f>
        <v/>
      </c>
      <c r="K832" t="str">
        <f t="array" aca="1" ref="K832" ca="1">IF(AND(G832&lt;&gt;"",G832&lt;&gt;G831),MAX(IF(G$2:G$2001=G832,I$2:I$2001,"")),"")</f>
        <v/>
      </c>
      <c r="L832" t="str">
        <f t="shared" ca="1" si="51"/>
        <v/>
      </c>
    </row>
    <row r="833" spans="2:12" x14ac:dyDescent="0.25">
      <c r="B833" t="str">
        <f t="shared" ca="1" si="49"/>
        <v/>
      </c>
      <c r="C833" t="str">
        <f t="shared" ca="1" si="48"/>
        <v/>
      </c>
      <c r="D833" s="156" t="str">
        <f t="array" aca="1" ref="D833" ca="1">IFERROR(IF(B833&lt;&gt;"",IF(OR(EXACT(OFFSET(Metadata!$A$1,0,0,Metadata!Metadata_Table_Length,1),C833)),1,""),""),"")</f>
        <v/>
      </c>
      <c r="E833" s="163" t="str">
        <f t="array" aca="1" ref="E833" ca="1">IF(B833&lt;&gt;"",IF(D833=1,OFFSET(Metadata!$B$1,MIN(IF(OFFSET(Metadata!$A$1,0,0,Metadata!Metadata_Table_Length,1)=C833,ROW(OFFSET(Metadata!$A$1,0,0,Metadata!Metadata_Table_Length,1))-1,"")),0),OFFSET(Metadata!$B$1,MIN(IF(OFFSET(Metadata!$A$1,0,0,Metadata!Metadata_Table_Length,1)=SUBSTITUTE(C833,"rawdatafilename","originalfilename"),ROW(OFFSET(Metadata!$A$1,0,0,Metadata!Metadata_Table_Length,1))-1,"")),0)),"")</f>
        <v/>
      </c>
      <c r="F833" t="str">
        <f t="shared" ca="1" si="50"/>
        <v/>
      </c>
      <c r="G833" t="str">
        <f t="array" aca="1" ref="G833" ca="1">IF(B833&lt;&gt;"",OFFSET(Metadata!$B$1,MIN(IF(OFFSET(Metadata!$A$1,0,0,Metadata!Metadata_Table_Length,1)=SUBSTITUTE(C833,"rawdatafilename","partnumber"),ROW(OFFSET(Metadata!$A$1,0,0,Metadata!Metadata_Table_Length,1))-1,"")),0),"")</f>
        <v/>
      </c>
      <c r="H833" t="str">
        <f t="array" aca="1" ref="H833" ca="1">IF(B833&lt;&gt;"",OFFSET(Metadata!$B$1,MIN(IF(OFFSET(Metadata!$A$1,0,0,Metadata!Metadata_Table_Length,1)=SUBSTITUTE(C833,"rawdatafilename","original_count"),ROW(OFFSET(Metadata!$A$1,0,0,Metadata!Metadata_Table_Length,1))-1,"")),0),"")</f>
        <v/>
      </c>
      <c r="I833" t="str">
        <f t="array" aca="1" ref="I833" ca="1">IF(B833&lt;&gt;"",OFFSET(Metadata!$B$1,MIN(IF(OFFSET(Metadata!$A$1,0,0,Metadata!Metadata_Table_Length,1)=SUBSTITUTE(C833,"rawdatafilename","count"),ROW(OFFSET(Metadata!$A$1,0,0,Metadata!Metadata_Table_Length,1))-1,"")),0),"")</f>
        <v/>
      </c>
      <c r="J833" t="str">
        <f t="array" aca="1" ref="J833" ca="1">IF(AND(G833&lt;&gt;"",G833&lt;&gt;G832),MAX(IF(G$2:G$2001=G833,H$2:H$2001,"")),"")</f>
        <v/>
      </c>
      <c r="K833" t="str">
        <f t="array" aca="1" ref="K833" ca="1">IF(AND(G833&lt;&gt;"",G833&lt;&gt;G832),MAX(IF(G$2:G$2001=G833,I$2:I$2001,"")),"")</f>
        <v/>
      </c>
      <c r="L833" t="str">
        <f t="shared" ca="1" si="51"/>
        <v/>
      </c>
    </row>
    <row r="834" spans="2:12" x14ac:dyDescent="0.25">
      <c r="B834" t="str">
        <f t="shared" ca="1" si="49"/>
        <v/>
      </c>
      <c r="C834" t="str">
        <f t="shared" ref="C834:C897" ca="1" si="52">IF(B834&lt;&gt;"",CONCATENATE("RESULTS_SEARCH_",B834,"_PARAMETERS_PEAKLIST_rawdatafilename"),"")</f>
        <v/>
      </c>
      <c r="D834" s="156" t="str">
        <f t="array" aca="1" ref="D834" ca="1">IFERROR(IF(B834&lt;&gt;"",IF(OR(EXACT(OFFSET(Metadata!$A$1,0,0,Metadata!Metadata_Table_Length,1),C834)),1,""),""),"")</f>
        <v/>
      </c>
      <c r="E834" s="163" t="str">
        <f t="array" aca="1" ref="E834" ca="1">IF(B834&lt;&gt;"",IF(D834=1,OFFSET(Metadata!$B$1,MIN(IF(OFFSET(Metadata!$A$1,0,0,Metadata!Metadata_Table_Length,1)=C834,ROW(OFFSET(Metadata!$A$1,0,0,Metadata!Metadata_Table_Length,1))-1,"")),0),OFFSET(Metadata!$B$1,MIN(IF(OFFSET(Metadata!$A$1,0,0,Metadata!Metadata_Table_Length,1)=SUBSTITUTE(C834,"rawdatafilename","originalfilename"),ROW(OFFSET(Metadata!$A$1,0,0,Metadata!Metadata_Table_Length,1))-1,"")),0)),"")</f>
        <v/>
      </c>
      <c r="F834" t="str">
        <f t="shared" ca="1" si="50"/>
        <v/>
      </c>
      <c r="G834" t="str">
        <f t="array" aca="1" ref="G834" ca="1">IF(B834&lt;&gt;"",OFFSET(Metadata!$B$1,MIN(IF(OFFSET(Metadata!$A$1,0,0,Metadata!Metadata_Table_Length,1)=SUBSTITUTE(C834,"rawdatafilename","partnumber"),ROW(OFFSET(Metadata!$A$1,0,0,Metadata!Metadata_Table_Length,1))-1,"")),0),"")</f>
        <v/>
      </c>
      <c r="H834" t="str">
        <f t="array" aca="1" ref="H834" ca="1">IF(B834&lt;&gt;"",OFFSET(Metadata!$B$1,MIN(IF(OFFSET(Metadata!$A$1,0,0,Metadata!Metadata_Table_Length,1)=SUBSTITUTE(C834,"rawdatafilename","original_count"),ROW(OFFSET(Metadata!$A$1,0,0,Metadata!Metadata_Table_Length,1))-1,"")),0),"")</f>
        <v/>
      </c>
      <c r="I834" t="str">
        <f t="array" aca="1" ref="I834" ca="1">IF(B834&lt;&gt;"",OFFSET(Metadata!$B$1,MIN(IF(OFFSET(Metadata!$A$1,0,0,Metadata!Metadata_Table_Length,1)=SUBSTITUTE(C834,"rawdatafilename","count"),ROW(OFFSET(Metadata!$A$1,0,0,Metadata!Metadata_Table_Length,1))-1,"")),0),"")</f>
        <v/>
      </c>
      <c r="J834" t="str">
        <f t="array" aca="1" ref="J834" ca="1">IF(AND(G834&lt;&gt;"",G834&lt;&gt;G833),MAX(IF(G$2:G$2001=G834,H$2:H$2001,"")),"")</f>
        <v/>
      </c>
      <c r="K834" t="str">
        <f t="array" aca="1" ref="K834" ca="1">IF(AND(G834&lt;&gt;"",G834&lt;&gt;G833),MAX(IF(G$2:G$2001=G834,I$2:I$2001,"")),"")</f>
        <v/>
      </c>
      <c r="L834" t="str">
        <f t="shared" ca="1" si="51"/>
        <v/>
      </c>
    </row>
    <row r="835" spans="2:12" x14ac:dyDescent="0.25">
      <c r="B835" t="str">
        <f t="shared" ref="B835:B898" ca="1" si="53">IF(B834&lt;&gt;"",IF(B834+1&lt;=$A$9,B834+1,""),"")</f>
        <v/>
      </c>
      <c r="C835" t="str">
        <f t="shared" ca="1" si="52"/>
        <v/>
      </c>
      <c r="D835" s="156" t="str">
        <f t="array" aca="1" ref="D835" ca="1">IFERROR(IF(B835&lt;&gt;"",IF(OR(EXACT(OFFSET(Metadata!$A$1,0,0,Metadata!Metadata_Table_Length,1),C835)),1,""),""),"")</f>
        <v/>
      </c>
      <c r="E835" s="163" t="str">
        <f t="array" aca="1" ref="E835" ca="1">IF(B835&lt;&gt;"",IF(D835=1,OFFSET(Metadata!$B$1,MIN(IF(OFFSET(Metadata!$A$1,0,0,Metadata!Metadata_Table_Length,1)=C835,ROW(OFFSET(Metadata!$A$1,0,0,Metadata!Metadata_Table_Length,1))-1,"")),0),OFFSET(Metadata!$B$1,MIN(IF(OFFSET(Metadata!$A$1,0,0,Metadata!Metadata_Table_Length,1)=SUBSTITUTE(C835,"rawdatafilename","originalfilename"),ROW(OFFSET(Metadata!$A$1,0,0,Metadata!Metadata_Table_Length,1))-1,"")),0)),"")</f>
        <v/>
      </c>
      <c r="F835" t="str">
        <f t="shared" ref="F835:F898" ca="1" si="54">IF(F834&lt;&gt;"",IF(E835&lt;&gt;"",IF(E835&lt;&gt;E834,F834+1,F834),""),"")</f>
        <v/>
      </c>
      <c r="G835" t="str">
        <f t="array" aca="1" ref="G835" ca="1">IF(B835&lt;&gt;"",OFFSET(Metadata!$B$1,MIN(IF(OFFSET(Metadata!$A$1,0,0,Metadata!Metadata_Table_Length,1)=SUBSTITUTE(C835,"rawdatafilename","partnumber"),ROW(OFFSET(Metadata!$A$1,0,0,Metadata!Metadata_Table_Length,1))-1,"")),0),"")</f>
        <v/>
      </c>
      <c r="H835" t="str">
        <f t="array" aca="1" ref="H835" ca="1">IF(B835&lt;&gt;"",OFFSET(Metadata!$B$1,MIN(IF(OFFSET(Metadata!$A$1,0,0,Metadata!Metadata_Table_Length,1)=SUBSTITUTE(C835,"rawdatafilename","original_count"),ROW(OFFSET(Metadata!$A$1,0,0,Metadata!Metadata_Table_Length,1))-1,"")),0),"")</f>
        <v/>
      </c>
      <c r="I835" t="str">
        <f t="array" aca="1" ref="I835" ca="1">IF(B835&lt;&gt;"",OFFSET(Metadata!$B$1,MIN(IF(OFFSET(Metadata!$A$1,0,0,Metadata!Metadata_Table_Length,1)=SUBSTITUTE(C835,"rawdatafilename","count"),ROW(OFFSET(Metadata!$A$1,0,0,Metadata!Metadata_Table_Length,1))-1,"")),0),"")</f>
        <v/>
      </c>
      <c r="J835" t="str">
        <f t="array" aca="1" ref="J835" ca="1">IF(AND(G835&lt;&gt;"",G835&lt;&gt;G834),MAX(IF(G$2:G$2001=G835,H$2:H$2001,"")),"")</f>
        <v/>
      </c>
      <c r="K835" t="str">
        <f t="array" aca="1" ref="K835" ca="1">IF(AND(G835&lt;&gt;"",G835&lt;&gt;G834),MAX(IF(G$2:G$2001=G835,I$2:I$2001,"")),"")</f>
        <v/>
      </c>
      <c r="L835" t="str">
        <f t="shared" ref="L835:L898" ca="1" si="55">IF(F835&lt;&gt;"",IF(F835&lt;&gt;F834,F835,""),"")</f>
        <v/>
      </c>
    </row>
    <row r="836" spans="2:12" x14ac:dyDescent="0.25">
      <c r="B836" t="str">
        <f t="shared" ca="1" si="53"/>
        <v/>
      </c>
      <c r="C836" t="str">
        <f t="shared" ca="1" si="52"/>
        <v/>
      </c>
      <c r="D836" s="156" t="str">
        <f t="array" aca="1" ref="D836" ca="1">IFERROR(IF(B836&lt;&gt;"",IF(OR(EXACT(OFFSET(Metadata!$A$1,0,0,Metadata!Metadata_Table_Length,1),C836)),1,""),""),"")</f>
        <v/>
      </c>
      <c r="E836" s="163" t="str">
        <f t="array" aca="1" ref="E836" ca="1">IF(B836&lt;&gt;"",IF(D836=1,OFFSET(Metadata!$B$1,MIN(IF(OFFSET(Metadata!$A$1,0,0,Metadata!Metadata_Table_Length,1)=C836,ROW(OFFSET(Metadata!$A$1,0,0,Metadata!Metadata_Table_Length,1))-1,"")),0),OFFSET(Metadata!$B$1,MIN(IF(OFFSET(Metadata!$A$1,0,0,Metadata!Metadata_Table_Length,1)=SUBSTITUTE(C836,"rawdatafilename","originalfilename"),ROW(OFFSET(Metadata!$A$1,0,0,Metadata!Metadata_Table_Length,1))-1,"")),0)),"")</f>
        <v/>
      </c>
      <c r="F836" t="str">
        <f t="shared" ca="1" si="54"/>
        <v/>
      </c>
      <c r="G836" t="str">
        <f t="array" aca="1" ref="G836" ca="1">IF(B836&lt;&gt;"",OFFSET(Metadata!$B$1,MIN(IF(OFFSET(Metadata!$A$1,0,0,Metadata!Metadata_Table_Length,1)=SUBSTITUTE(C836,"rawdatafilename","partnumber"),ROW(OFFSET(Metadata!$A$1,0,0,Metadata!Metadata_Table_Length,1))-1,"")),0),"")</f>
        <v/>
      </c>
      <c r="H836" t="str">
        <f t="array" aca="1" ref="H836" ca="1">IF(B836&lt;&gt;"",OFFSET(Metadata!$B$1,MIN(IF(OFFSET(Metadata!$A$1,0,0,Metadata!Metadata_Table_Length,1)=SUBSTITUTE(C836,"rawdatafilename","original_count"),ROW(OFFSET(Metadata!$A$1,0,0,Metadata!Metadata_Table_Length,1))-1,"")),0),"")</f>
        <v/>
      </c>
      <c r="I836" t="str">
        <f t="array" aca="1" ref="I836" ca="1">IF(B836&lt;&gt;"",OFFSET(Metadata!$B$1,MIN(IF(OFFSET(Metadata!$A$1,0,0,Metadata!Metadata_Table_Length,1)=SUBSTITUTE(C836,"rawdatafilename","count"),ROW(OFFSET(Metadata!$A$1,0,0,Metadata!Metadata_Table_Length,1))-1,"")),0),"")</f>
        <v/>
      </c>
      <c r="J836" t="str">
        <f t="array" aca="1" ref="J836" ca="1">IF(AND(G836&lt;&gt;"",G836&lt;&gt;G835),MAX(IF(G$2:G$2001=G836,H$2:H$2001,"")),"")</f>
        <v/>
      </c>
      <c r="K836" t="str">
        <f t="array" aca="1" ref="K836" ca="1">IF(AND(G836&lt;&gt;"",G836&lt;&gt;G835),MAX(IF(G$2:G$2001=G836,I$2:I$2001,"")),"")</f>
        <v/>
      </c>
      <c r="L836" t="str">
        <f t="shared" ca="1" si="55"/>
        <v/>
      </c>
    </row>
    <row r="837" spans="2:12" x14ac:dyDescent="0.25">
      <c r="B837" t="str">
        <f t="shared" ca="1" si="53"/>
        <v/>
      </c>
      <c r="C837" t="str">
        <f t="shared" ca="1" si="52"/>
        <v/>
      </c>
      <c r="D837" s="156" t="str">
        <f t="array" aca="1" ref="D837" ca="1">IFERROR(IF(B837&lt;&gt;"",IF(OR(EXACT(OFFSET(Metadata!$A$1,0,0,Metadata!Metadata_Table_Length,1),C837)),1,""),""),"")</f>
        <v/>
      </c>
      <c r="E837" s="163" t="str">
        <f t="array" aca="1" ref="E837" ca="1">IF(B837&lt;&gt;"",IF(D837=1,OFFSET(Metadata!$B$1,MIN(IF(OFFSET(Metadata!$A$1,0,0,Metadata!Metadata_Table_Length,1)=C837,ROW(OFFSET(Metadata!$A$1,0,0,Metadata!Metadata_Table_Length,1))-1,"")),0),OFFSET(Metadata!$B$1,MIN(IF(OFFSET(Metadata!$A$1,0,0,Metadata!Metadata_Table_Length,1)=SUBSTITUTE(C837,"rawdatafilename","originalfilename"),ROW(OFFSET(Metadata!$A$1,0,0,Metadata!Metadata_Table_Length,1))-1,"")),0)),"")</f>
        <v/>
      </c>
      <c r="F837" t="str">
        <f t="shared" ca="1" si="54"/>
        <v/>
      </c>
      <c r="G837" t="str">
        <f t="array" aca="1" ref="G837" ca="1">IF(B837&lt;&gt;"",OFFSET(Metadata!$B$1,MIN(IF(OFFSET(Metadata!$A$1,0,0,Metadata!Metadata_Table_Length,1)=SUBSTITUTE(C837,"rawdatafilename","partnumber"),ROW(OFFSET(Metadata!$A$1,0,0,Metadata!Metadata_Table_Length,1))-1,"")),0),"")</f>
        <v/>
      </c>
      <c r="H837" t="str">
        <f t="array" aca="1" ref="H837" ca="1">IF(B837&lt;&gt;"",OFFSET(Metadata!$B$1,MIN(IF(OFFSET(Metadata!$A$1,0,0,Metadata!Metadata_Table_Length,1)=SUBSTITUTE(C837,"rawdatafilename","original_count"),ROW(OFFSET(Metadata!$A$1,0,0,Metadata!Metadata_Table_Length,1))-1,"")),0),"")</f>
        <v/>
      </c>
      <c r="I837" t="str">
        <f t="array" aca="1" ref="I837" ca="1">IF(B837&lt;&gt;"",OFFSET(Metadata!$B$1,MIN(IF(OFFSET(Metadata!$A$1,0,0,Metadata!Metadata_Table_Length,1)=SUBSTITUTE(C837,"rawdatafilename","count"),ROW(OFFSET(Metadata!$A$1,0,0,Metadata!Metadata_Table_Length,1))-1,"")),0),"")</f>
        <v/>
      </c>
      <c r="J837" t="str">
        <f t="array" aca="1" ref="J837" ca="1">IF(AND(G837&lt;&gt;"",G837&lt;&gt;G836),MAX(IF(G$2:G$2001=G837,H$2:H$2001,"")),"")</f>
        <v/>
      </c>
      <c r="K837" t="str">
        <f t="array" aca="1" ref="K837" ca="1">IF(AND(G837&lt;&gt;"",G837&lt;&gt;G836),MAX(IF(G$2:G$2001=G837,I$2:I$2001,"")),"")</f>
        <v/>
      </c>
      <c r="L837" t="str">
        <f t="shared" ca="1" si="55"/>
        <v/>
      </c>
    </row>
    <row r="838" spans="2:12" x14ac:dyDescent="0.25">
      <c r="B838" t="str">
        <f t="shared" ca="1" si="53"/>
        <v/>
      </c>
      <c r="C838" t="str">
        <f t="shared" ca="1" si="52"/>
        <v/>
      </c>
      <c r="D838" s="156" t="str">
        <f t="array" aca="1" ref="D838" ca="1">IFERROR(IF(B838&lt;&gt;"",IF(OR(EXACT(OFFSET(Metadata!$A$1,0,0,Metadata!Metadata_Table_Length,1),C838)),1,""),""),"")</f>
        <v/>
      </c>
      <c r="E838" s="163" t="str">
        <f t="array" aca="1" ref="E838" ca="1">IF(B838&lt;&gt;"",IF(D838=1,OFFSET(Metadata!$B$1,MIN(IF(OFFSET(Metadata!$A$1,0,0,Metadata!Metadata_Table_Length,1)=C838,ROW(OFFSET(Metadata!$A$1,0,0,Metadata!Metadata_Table_Length,1))-1,"")),0),OFFSET(Metadata!$B$1,MIN(IF(OFFSET(Metadata!$A$1,0,0,Metadata!Metadata_Table_Length,1)=SUBSTITUTE(C838,"rawdatafilename","originalfilename"),ROW(OFFSET(Metadata!$A$1,0,0,Metadata!Metadata_Table_Length,1))-1,"")),0)),"")</f>
        <v/>
      </c>
      <c r="F838" t="str">
        <f t="shared" ca="1" si="54"/>
        <v/>
      </c>
      <c r="G838" t="str">
        <f t="array" aca="1" ref="G838" ca="1">IF(B838&lt;&gt;"",OFFSET(Metadata!$B$1,MIN(IF(OFFSET(Metadata!$A$1,0,0,Metadata!Metadata_Table_Length,1)=SUBSTITUTE(C838,"rawdatafilename","partnumber"),ROW(OFFSET(Metadata!$A$1,0,0,Metadata!Metadata_Table_Length,1))-1,"")),0),"")</f>
        <v/>
      </c>
      <c r="H838" t="str">
        <f t="array" aca="1" ref="H838" ca="1">IF(B838&lt;&gt;"",OFFSET(Metadata!$B$1,MIN(IF(OFFSET(Metadata!$A$1,0,0,Metadata!Metadata_Table_Length,1)=SUBSTITUTE(C838,"rawdatafilename","original_count"),ROW(OFFSET(Metadata!$A$1,0,0,Metadata!Metadata_Table_Length,1))-1,"")),0),"")</f>
        <v/>
      </c>
      <c r="I838" t="str">
        <f t="array" aca="1" ref="I838" ca="1">IF(B838&lt;&gt;"",OFFSET(Metadata!$B$1,MIN(IF(OFFSET(Metadata!$A$1,0,0,Metadata!Metadata_Table_Length,1)=SUBSTITUTE(C838,"rawdatafilename","count"),ROW(OFFSET(Metadata!$A$1,0,0,Metadata!Metadata_Table_Length,1))-1,"")),0),"")</f>
        <v/>
      </c>
      <c r="J838" t="str">
        <f t="array" aca="1" ref="J838" ca="1">IF(AND(G838&lt;&gt;"",G838&lt;&gt;G837),MAX(IF(G$2:G$2001=G838,H$2:H$2001,"")),"")</f>
        <v/>
      </c>
      <c r="K838" t="str">
        <f t="array" aca="1" ref="K838" ca="1">IF(AND(G838&lt;&gt;"",G838&lt;&gt;G837),MAX(IF(G$2:G$2001=G838,I$2:I$2001,"")),"")</f>
        <v/>
      </c>
      <c r="L838" t="str">
        <f t="shared" ca="1" si="55"/>
        <v/>
      </c>
    </row>
    <row r="839" spans="2:12" x14ac:dyDescent="0.25">
      <c r="B839" t="str">
        <f t="shared" ca="1" si="53"/>
        <v/>
      </c>
      <c r="C839" t="str">
        <f t="shared" ca="1" si="52"/>
        <v/>
      </c>
      <c r="D839" s="156" t="str">
        <f t="array" aca="1" ref="D839" ca="1">IFERROR(IF(B839&lt;&gt;"",IF(OR(EXACT(OFFSET(Metadata!$A$1,0,0,Metadata!Metadata_Table_Length,1),C839)),1,""),""),"")</f>
        <v/>
      </c>
      <c r="E839" s="163" t="str">
        <f t="array" aca="1" ref="E839" ca="1">IF(B839&lt;&gt;"",IF(D839=1,OFFSET(Metadata!$B$1,MIN(IF(OFFSET(Metadata!$A$1,0,0,Metadata!Metadata_Table_Length,1)=C839,ROW(OFFSET(Metadata!$A$1,0,0,Metadata!Metadata_Table_Length,1))-1,"")),0),OFFSET(Metadata!$B$1,MIN(IF(OFFSET(Metadata!$A$1,0,0,Metadata!Metadata_Table_Length,1)=SUBSTITUTE(C839,"rawdatafilename","originalfilename"),ROW(OFFSET(Metadata!$A$1,0,0,Metadata!Metadata_Table_Length,1))-1,"")),0)),"")</f>
        <v/>
      </c>
      <c r="F839" t="str">
        <f t="shared" ca="1" si="54"/>
        <v/>
      </c>
      <c r="G839" t="str">
        <f t="array" aca="1" ref="G839" ca="1">IF(B839&lt;&gt;"",OFFSET(Metadata!$B$1,MIN(IF(OFFSET(Metadata!$A$1,0,0,Metadata!Metadata_Table_Length,1)=SUBSTITUTE(C839,"rawdatafilename","partnumber"),ROW(OFFSET(Metadata!$A$1,0,0,Metadata!Metadata_Table_Length,1))-1,"")),0),"")</f>
        <v/>
      </c>
      <c r="H839" t="str">
        <f t="array" aca="1" ref="H839" ca="1">IF(B839&lt;&gt;"",OFFSET(Metadata!$B$1,MIN(IF(OFFSET(Metadata!$A$1,0,0,Metadata!Metadata_Table_Length,1)=SUBSTITUTE(C839,"rawdatafilename","original_count"),ROW(OFFSET(Metadata!$A$1,0,0,Metadata!Metadata_Table_Length,1))-1,"")),0),"")</f>
        <v/>
      </c>
      <c r="I839" t="str">
        <f t="array" aca="1" ref="I839" ca="1">IF(B839&lt;&gt;"",OFFSET(Metadata!$B$1,MIN(IF(OFFSET(Metadata!$A$1,0,0,Metadata!Metadata_Table_Length,1)=SUBSTITUTE(C839,"rawdatafilename","count"),ROW(OFFSET(Metadata!$A$1,0,0,Metadata!Metadata_Table_Length,1))-1,"")),0),"")</f>
        <v/>
      </c>
      <c r="J839" t="str">
        <f t="array" aca="1" ref="J839" ca="1">IF(AND(G839&lt;&gt;"",G839&lt;&gt;G838),MAX(IF(G$2:G$2001=G839,H$2:H$2001,"")),"")</f>
        <v/>
      </c>
      <c r="K839" t="str">
        <f t="array" aca="1" ref="K839" ca="1">IF(AND(G839&lt;&gt;"",G839&lt;&gt;G838),MAX(IF(G$2:G$2001=G839,I$2:I$2001,"")),"")</f>
        <v/>
      </c>
      <c r="L839" t="str">
        <f t="shared" ca="1" si="55"/>
        <v/>
      </c>
    </row>
    <row r="840" spans="2:12" x14ac:dyDescent="0.25">
      <c r="B840" t="str">
        <f t="shared" ca="1" si="53"/>
        <v/>
      </c>
      <c r="C840" t="str">
        <f t="shared" ca="1" si="52"/>
        <v/>
      </c>
      <c r="D840" s="156" t="str">
        <f t="array" aca="1" ref="D840" ca="1">IFERROR(IF(B840&lt;&gt;"",IF(OR(EXACT(OFFSET(Metadata!$A$1,0,0,Metadata!Metadata_Table_Length,1),C840)),1,""),""),"")</f>
        <v/>
      </c>
      <c r="E840" s="163" t="str">
        <f t="array" aca="1" ref="E840" ca="1">IF(B840&lt;&gt;"",IF(D840=1,OFFSET(Metadata!$B$1,MIN(IF(OFFSET(Metadata!$A$1,0,0,Metadata!Metadata_Table_Length,1)=C840,ROW(OFFSET(Metadata!$A$1,0,0,Metadata!Metadata_Table_Length,1))-1,"")),0),OFFSET(Metadata!$B$1,MIN(IF(OFFSET(Metadata!$A$1,0,0,Metadata!Metadata_Table_Length,1)=SUBSTITUTE(C840,"rawdatafilename","originalfilename"),ROW(OFFSET(Metadata!$A$1,0,0,Metadata!Metadata_Table_Length,1))-1,"")),0)),"")</f>
        <v/>
      </c>
      <c r="F840" t="str">
        <f t="shared" ca="1" si="54"/>
        <v/>
      </c>
      <c r="G840" t="str">
        <f t="array" aca="1" ref="G840" ca="1">IF(B840&lt;&gt;"",OFFSET(Metadata!$B$1,MIN(IF(OFFSET(Metadata!$A$1,0,0,Metadata!Metadata_Table_Length,1)=SUBSTITUTE(C840,"rawdatafilename","partnumber"),ROW(OFFSET(Metadata!$A$1,0,0,Metadata!Metadata_Table_Length,1))-1,"")),0),"")</f>
        <v/>
      </c>
      <c r="H840" t="str">
        <f t="array" aca="1" ref="H840" ca="1">IF(B840&lt;&gt;"",OFFSET(Metadata!$B$1,MIN(IF(OFFSET(Metadata!$A$1,0,0,Metadata!Metadata_Table_Length,1)=SUBSTITUTE(C840,"rawdatafilename","original_count"),ROW(OFFSET(Metadata!$A$1,0,0,Metadata!Metadata_Table_Length,1))-1,"")),0),"")</f>
        <v/>
      </c>
      <c r="I840" t="str">
        <f t="array" aca="1" ref="I840" ca="1">IF(B840&lt;&gt;"",OFFSET(Metadata!$B$1,MIN(IF(OFFSET(Metadata!$A$1,0,0,Metadata!Metadata_Table_Length,1)=SUBSTITUTE(C840,"rawdatafilename","count"),ROW(OFFSET(Metadata!$A$1,0,0,Metadata!Metadata_Table_Length,1))-1,"")),0),"")</f>
        <v/>
      </c>
      <c r="J840" t="str">
        <f t="array" aca="1" ref="J840" ca="1">IF(AND(G840&lt;&gt;"",G840&lt;&gt;G839),MAX(IF(G$2:G$2001=G840,H$2:H$2001,"")),"")</f>
        <v/>
      </c>
      <c r="K840" t="str">
        <f t="array" aca="1" ref="K840" ca="1">IF(AND(G840&lt;&gt;"",G840&lt;&gt;G839),MAX(IF(G$2:G$2001=G840,I$2:I$2001,"")),"")</f>
        <v/>
      </c>
      <c r="L840" t="str">
        <f t="shared" ca="1" si="55"/>
        <v/>
      </c>
    </row>
    <row r="841" spans="2:12" x14ac:dyDescent="0.25">
      <c r="B841" t="str">
        <f t="shared" ca="1" si="53"/>
        <v/>
      </c>
      <c r="C841" t="str">
        <f t="shared" ca="1" si="52"/>
        <v/>
      </c>
      <c r="D841" s="156" t="str">
        <f t="array" aca="1" ref="D841" ca="1">IFERROR(IF(B841&lt;&gt;"",IF(OR(EXACT(OFFSET(Metadata!$A$1,0,0,Metadata!Metadata_Table_Length,1),C841)),1,""),""),"")</f>
        <v/>
      </c>
      <c r="E841" s="163" t="str">
        <f t="array" aca="1" ref="E841" ca="1">IF(B841&lt;&gt;"",IF(D841=1,OFFSET(Metadata!$B$1,MIN(IF(OFFSET(Metadata!$A$1,0,0,Metadata!Metadata_Table_Length,1)=C841,ROW(OFFSET(Metadata!$A$1,0,0,Metadata!Metadata_Table_Length,1))-1,"")),0),OFFSET(Metadata!$B$1,MIN(IF(OFFSET(Metadata!$A$1,0,0,Metadata!Metadata_Table_Length,1)=SUBSTITUTE(C841,"rawdatafilename","originalfilename"),ROW(OFFSET(Metadata!$A$1,0,0,Metadata!Metadata_Table_Length,1))-1,"")),0)),"")</f>
        <v/>
      </c>
      <c r="F841" t="str">
        <f t="shared" ca="1" si="54"/>
        <v/>
      </c>
      <c r="G841" t="str">
        <f t="array" aca="1" ref="G841" ca="1">IF(B841&lt;&gt;"",OFFSET(Metadata!$B$1,MIN(IF(OFFSET(Metadata!$A$1,0,0,Metadata!Metadata_Table_Length,1)=SUBSTITUTE(C841,"rawdatafilename","partnumber"),ROW(OFFSET(Metadata!$A$1,0,0,Metadata!Metadata_Table_Length,1))-1,"")),0),"")</f>
        <v/>
      </c>
      <c r="H841" t="str">
        <f t="array" aca="1" ref="H841" ca="1">IF(B841&lt;&gt;"",OFFSET(Metadata!$B$1,MIN(IF(OFFSET(Metadata!$A$1,0,0,Metadata!Metadata_Table_Length,1)=SUBSTITUTE(C841,"rawdatafilename","original_count"),ROW(OFFSET(Metadata!$A$1,0,0,Metadata!Metadata_Table_Length,1))-1,"")),0),"")</f>
        <v/>
      </c>
      <c r="I841" t="str">
        <f t="array" aca="1" ref="I841" ca="1">IF(B841&lt;&gt;"",OFFSET(Metadata!$B$1,MIN(IF(OFFSET(Metadata!$A$1,0,0,Metadata!Metadata_Table_Length,1)=SUBSTITUTE(C841,"rawdatafilename","count"),ROW(OFFSET(Metadata!$A$1,0,0,Metadata!Metadata_Table_Length,1))-1,"")),0),"")</f>
        <v/>
      </c>
      <c r="J841" t="str">
        <f t="array" aca="1" ref="J841" ca="1">IF(AND(G841&lt;&gt;"",G841&lt;&gt;G840),MAX(IF(G$2:G$2001=G841,H$2:H$2001,"")),"")</f>
        <v/>
      </c>
      <c r="K841" t="str">
        <f t="array" aca="1" ref="K841" ca="1">IF(AND(G841&lt;&gt;"",G841&lt;&gt;G840),MAX(IF(G$2:G$2001=G841,I$2:I$2001,"")),"")</f>
        <v/>
      </c>
      <c r="L841" t="str">
        <f t="shared" ca="1" si="55"/>
        <v/>
      </c>
    </row>
    <row r="842" spans="2:12" x14ac:dyDescent="0.25">
      <c r="B842" t="str">
        <f t="shared" ca="1" si="53"/>
        <v/>
      </c>
      <c r="C842" t="str">
        <f t="shared" ca="1" si="52"/>
        <v/>
      </c>
      <c r="D842" s="156" t="str">
        <f t="array" aca="1" ref="D842" ca="1">IFERROR(IF(B842&lt;&gt;"",IF(OR(EXACT(OFFSET(Metadata!$A$1,0,0,Metadata!Metadata_Table_Length,1),C842)),1,""),""),"")</f>
        <v/>
      </c>
      <c r="E842" s="163" t="str">
        <f t="array" aca="1" ref="E842" ca="1">IF(B842&lt;&gt;"",IF(D842=1,OFFSET(Metadata!$B$1,MIN(IF(OFFSET(Metadata!$A$1,0,0,Metadata!Metadata_Table_Length,1)=C842,ROW(OFFSET(Metadata!$A$1,0,0,Metadata!Metadata_Table_Length,1))-1,"")),0),OFFSET(Metadata!$B$1,MIN(IF(OFFSET(Metadata!$A$1,0,0,Metadata!Metadata_Table_Length,1)=SUBSTITUTE(C842,"rawdatafilename","originalfilename"),ROW(OFFSET(Metadata!$A$1,0,0,Metadata!Metadata_Table_Length,1))-1,"")),0)),"")</f>
        <v/>
      </c>
      <c r="F842" t="str">
        <f t="shared" ca="1" si="54"/>
        <v/>
      </c>
      <c r="G842" t="str">
        <f t="array" aca="1" ref="G842" ca="1">IF(B842&lt;&gt;"",OFFSET(Metadata!$B$1,MIN(IF(OFFSET(Metadata!$A$1,0,0,Metadata!Metadata_Table_Length,1)=SUBSTITUTE(C842,"rawdatafilename","partnumber"),ROW(OFFSET(Metadata!$A$1,0,0,Metadata!Metadata_Table_Length,1))-1,"")),0),"")</f>
        <v/>
      </c>
      <c r="H842" t="str">
        <f t="array" aca="1" ref="H842" ca="1">IF(B842&lt;&gt;"",OFFSET(Metadata!$B$1,MIN(IF(OFFSET(Metadata!$A$1,0,0,Metadata!Metadata_Table_Length,1)=SUBSTITUTE(C842,"rawdatafilename","original_count"),ROW(OFFSET(Metadata!$A$1,0,0,Metadata!Metadata_Table_Length,1))-1,"")),0),"")</f>
        <v/>
      </c>
      <c r="I842" t="str">
        <f t="array" aca="1" ref="I842" ca="1">IF(B842&lt;&gt;"",OFFSET(Metadata!$B$1,MIN(IF(OFFSET(Metadata!$A$1,0,0,Metadata!Metadata_Table_Length,1)=SUBSTITUTE(C842,"rawdatafilename","count"),ROW(OFFSET(Metadata!$A$1,0,0,Metadata!Metadata_Table_Length,1))-1,"")),0),"")</f>
        <v/>
      </c>
      <c r="J842" t="str">
        <f t="array" aca="1" ref="J842" ca="1">IF(AND(G842&lt;&gt;"",G842&lt;&gt;G841),MAX(IF(G$2:G$2001=G842,H$2:H$2001,"")),"")</f>
        <v/>
      </c>
      <c r="K842" t="str">
        <f t="array" aca="1" ref="K842" ca="1">IF(AND(G842&lt;&gt;"",G842&lt;&gt;G841),MAX(IF(G$2:G$2001=G842,I$2:I$2001,"")),"")</f>
        <v/>
      </c>
      <c r="L842" t="str">
        <f t="shared" ca="1" si="55"/>
        <v/>
      </c>
    </row>
    <row r="843" spans="2:12" x14ac:dyDescent="0.25">
      <c r="B843" t="str">
        <f t="shared" ca="1" si="53"/>
        <v/>
      </c>
      <c r="C843" t="str">
        <f t="shared" ca="1" si="52"/>
        <v/>
      </c>
      <c r="D843" s="156" t="str">
        <f t="array" aca="1" ref="D843" ca="1">IFERROR(IF(B843&lt;&gt;"",IF(OR(EXACT(OFFSET(Metadata!$A$1,0,0,Metadata!Metadata_Table_Length,1),C843)),1,""),""),"")</f>
        <v/>
      </c>
      <c r="E843" s="163" t="str">
        <f t="array" aca="1" ref="E843" ca="1">IF(B843&lt;&gt;"",IF(D843=1,OFFSET(Metadata!$B$1,MIN(IF(OFFSET(Metadata!$A$1,0,0,Metadata!Metadata_Table_Length,1)=C843,ROW(OFFSET(Metadata!$A$1,0,0,Metadata!Metadata_Table_Length,1))-1,"")),0),OFFSET(Metadata!$B$1,MIN(IF(OFFSET(Metadata!$A$1,0,0,Metadata!Metadata_Table_Length,1)=SUBSTITUTE(C843,"rawdatafilename","originalfilename"),ROW(OFFSET(Metadata!$A$1,0,0,Metadata!Metadata_Table_Length,1))-1,"")),0)),"")</f>
        <v/>
      </c>
      <c r="F843" t="str">
        <f t="shared" ca="1" si="54"/>
        <v/>
      </c>
      <c r="G843" t="str">
        <f t="array" aca="1" ref="G843" ca="1">IF(B843&lt;&gt;"",OFFSET(Metadata!$B$1,MIN(IF(OFFSET(Metadata!$A$1,0,0,Metadata!Metadata_Table_Length,1)=SUBSTITUTE(C843,"rawdatafilename","partnumber"),ROW(OFFSET(Metadata!$A$1,0,0,Metadata!Metadata_Table_Length,1))-1,"")),0),"")</f>
        <v/>
      </c>
      <c r="H843" t="str">
        <f t="array" aca="1" ref="H843" ca="1">IF(B843&lt;&gt;"",OFFSET(Metadata!$B$1,MIN(IF(OFFSET(Metadata!$A$1,0,0,Metadata!Metadata_Table_Length,1)=SUBSTITUTE(C843,"rawdatafilename","original_count"),ROW(OFFSET(Metadata!$A$1,0,0,Metadata!Metadata_Table_Length,1))-1,"")),0),"")</f>
        <v/>
      </c>
      <c r="I843" t="str">
        <f t="array" aca="1" ref="I843" ca="1">IF(B843&lt;&gt;"",OFFSET(Metadata!$B$1,MIN(IF(OFFSET(Metadata!$A$1,0,0,Metadata!Metadata_Table_Length,1)=SUBSTITUTE(C843,"rawdatafilename","count"),ROW(OFFSET(Metadata!$A$1,0,0,Metadata!Metadata_Table_Length,1))-1,"")),0),"")</f>
        <v/>
      </c>
      <c r="J843" t="str">
        <f t="array" aca="1" ref="J843" ca="1">IF(AND(G843&lt;&gt;"",G843&lt;&gt;G842),MAX(IF(G$2:G$2001=G843,H$2:H$2001,"")),"")</f>
        <v/>
      </c>
      <c r="K843" t="str">
        <f t="array" aca="1" ref="K843" ca="1">IF(AND(G843&lt;&gt;"",G843&lt;&gt;G842),MAX(IF(G$2:G$2001=G843,I$2:I$2001,"")),"")</f>
        <v/>
      </c>
      <c r="L843" t="str">
        <f t="shared" ca="1" si="55"/>
        <v/>
      </c>
    </row>
    <row r="844" spans="2:12" x14ac:dyDescent="0.25">
      <c r="B844" t="str">
        <f t="shared" ca="1" si="53"/>
        <v/>
      </c>
      <c r="C844" t="str">
        <f t="shared" ca="1" si="52"/>
        <v/>
      </c>
      <c r="D844" s="156" t="str">
        <f t="array" aca="1" ref="D844" ca="1">IFERROR(IF(B844&lt;&gt;"",IF(OR(EXACT(OFFSET(Metadata!$A$1,0,0,Metadata!Metadata_Table_Length,1),C844)),1,""),""),"")</f>
        <v/>
      </c>
      <c r="E844" s="163" t="str">
        <f t="array" aca="1" ref="E844" ca="1">IF(B844&lt;&gt;"",IF(D844=1,OFFSET(Metadata!$B$1,MIN(IF(OFFSET(Metadata!$A$1,0,0,Metadata!Metadata_Table_Length,1)=C844,ROW(OFFSET(Metadata!$A$1,0,0,Metadata!Metadata_Table_Length,1))-1,"")),0),OFFSET(Metadata!$B$1,MIN(IF(OFFSET(Metadata!$A$1,0,0,Metadata!Metadata_Table_Length,1)=SUBSTITUTE(C844,"rawdatafilename","originalfilename"),ROW(OFFSET(Metadata!$A$1,0,0,Metadata!Metadata_Table_Length,1))-1,"")),0)),"")</f>
        <v/>
      </c>
      <c r="F844" t="str">
        <f t="shared" ca="1" si="54"/>
        <v/>
      </c>
      <c r="G844" t="str">
        <f t="array" aca="1" ref="G844" ca="1">IF(B844&lt;&gt;"",OFFSET(Metadata!$B$1,MIN(IF(OFFSET(Metadata!$A$1,0,0,Metadata!Metadata_Table_Length,1)=SUBSTITUTE(C844,"rawdatafilename","partnumber"),ROW(OFFSET(Metadata!$A$1,0,0,Metadata!Metadata_Table_Length,1))-1,"")),0),"")</f>
        <v/>
      </c>
      <c r="H844" t="str">
        <f t="array" aca="1" ref="H844" ca="1">IF(B844&lt;&gt;"",OFFSET(Metadata!$B$1,MIN(IF(OFFSET(Metadata!$A$1,0,0,Metadata!Metadata_Table_Length,1)=SUBSTITUTE(C844,"rawdatafilename","original_count"),ROW(OFFSET(Metadata!$A$1,0,0,Metadata!Metadata_Table_Length,1))-1,"")),0),"")</f>
        <v/>
      </c>
      <c r="I844" t="str">
        <f t="array" aca="1" ref="I844" ca="1">IF(B844&lt;&gt;"",OFFSET(Metadata!$B$1,MIN(IF(OFFSET(Metadata!$A$1,0,0,Metadata!Metadata_Table_Length,1)=SUBSTITUTE(C844,"rawdatafilename","count"),ROW(OFFSET(Metadata!$A$1,0,0,Metadata!Metadata_Table_Length,1))-1,"")),0),"")</f>
        <v/>
      </c>
      <c r="J844" t="str">
        <f t="array" aca="1" ref="J844" ca="1">IF(AND(G844&lt;&gt;"",G844&lt;&gt;G843),MAX(IF(G$2:G$2001=G844,H$2:H$2001,"")),"")</f>
        <v/>
      </c>
      <c r="K844" t="str">
        <f t="array" aca="1" ref="K844" ca="1">IF(AND(G844&lt;&gt;"",G844&lt;&gt;G843),MAX(IF(G$2:G$2001=G844,I$2:I$2001,"")),"")</f>
        <v/>
      </c>
      <c r="L844" t="str">
        <f t="shared" ca="1" si="55"/>
        <v/>
      </c>
    </row>
    <row r="845" spans="2:12" x14ac:dyDescent="0.25">
      <c r="B845" t="str">
        <f t="shared" ca="1" si="53"/>
        <v/>
      </c>
      <c r="C845" t="str">
        <f t="shared" ca="1" si="52"/>
        <v/>
      </c>
      <c r="D845" s="156" t="str">
        <f t="array" aca="1" ref="D845" ca="1">IFERROR(IF(B845&lt;&gt;"",IF(OR(EXACT(OFFSET(Metadata!$A$1,0,0,Metadata!Metadata_Table_Length,1),C845)),1,""),""),"")</f>
        <v/>
      </c>
      <c r="E845" s="163" t="str">
        <f t="array" aca="1" ref="E845" ca="1">IF(B845&lt;&gt;"",IF(D845=1,OFFSET(Metadata!$B$1,MIN(IF(OFFSET(Metadata!$A$1,0,0,Metadata!Metadata_Table_Length,1)=C845,ROW(OFFSET(Metadata!$A$1,0,0,Metadata!Metadata_Table_Length,1))-1,"")),0),OFFSET(Metadata!$B$1,MIN(IF(OFFSET(Metadata!$A$1,0,0,Metadata!Metadata_Table_Length,1)=SUBSTITUTE(C845,"rawdatafilename","originalfilename"),ROW(OFFSET(Metadata!$A$1,0,0,Metadata!Metadata_Table_Length,1))-1,"")),0)),"")</f>
        <v/>
      </c>
      <c r="F845" t="str">
        <f t="shared" ca="1" si="54"/>
        <v/>
      </c>
      <c r="G845" t="str">
        <f t="array" aca="1" ref="G845" ca="1">IF(B845&lt;&gt;"",OFFSET(Metadata!$B$1,MIN(IF(OFFSET(Metadata!$A$1,0,0,Metadata!Metadata_Table_Length,1)=SUBSTITUTE(C845,"rawdatafilename","partnumber"),ROW(OFFSET(Metadata!$A$1,0,0,Metadata!Metadata_Table_Length,1))-1,"")),0),"")</f>
        <v/>
      </c>
      <c r="H845" t="str">
        <f t="array" aca="1" ref="H845" ca="1">IF(B845&lt;&gt;"",OFFSET(Metadata!$B$1,MIN(IF(OFFSET(Metadata!$A$1,0,0,Metadata!Metadata_Table_Length,1)=SUBSTITUTE(C845,"rawdatafilename","original_count"),ROW(OFFSET(Metadata!$A$1,0,0,Metadata!Metadata_Table_Length,1))-1,"")),0),"")</f>
        <v/>
      </c>
      <c r="I845" t="str">
        <f t="array" aca="1" ref="I845" ca="1">IF(B845&lt;&gt;"",OFFSET(Metadata!$B$1,MIN(IF(OFFSET(Metadata!$A$1,0,0,Metadata!Metadata_Table_Length,1)=SUBSTITUTE(C845,"rawdatafilename","count"),ROW(OFFSET(Metadata!$A$1,0,0,Metadata!Metadata_Table_Length,1))-1,"")),0),"")</f>
        <v/>
      </c>
      <c r="J845" t="str">
        <f t="array" aca="1" ref="J845" ca="1">IF(AND(G845&lt;&gt;"",G845&lt;&gt;G844),MAX(IF(G$2:G$2001=G845,H$2:H$2001,"")),"")</f>
        <v/>
      </c>
      <c r="K845" t="str">
        <f t="array" aca="1" ref="K845" ca="1">IF(AND(G845&lt;&gt;"",G845&lt;&gt;G844),MAX(IF(G$2:G$2001=G845,I$2:I$2001,"")),"")</f>
        <v/>
      </c>
      <c r="L845" t="str">
        <f t="shared" ca="1" si="55"/>
        <v/>
      </c>
    </row>
    <row r="846" spans="2:12" x14ac:dyDescent="0.25">
      <c r="B846" t="str">
        <f t="shared" ca="1" si="53"/>
        <v/>
      </c>
      <c r="C846" t="str">
        <f t="shared" ca="1" si="52"/>
        <v/>
      </c>
      <c r="D846" s="156" t="str">
        <f t="array" aca="1" ref="D846" ca="1">IFERROR(IF(B846&lt;&gt;"",IF(OR(EXACT(OFFSET(Metadata!$A$1,0,0,Metadata!Metadata_Table_Length,1),C846)),1,""),""),"")</f>
        <v/>
      </c>
      <c r="E846" s="163" t="str">
        <f t="array" aca="1" ref="E846" ca="1">IF(B846&lt;&gt;"",IF(D846=1,OFFSET(Metadata!$B$1,MIN(IF(OFFSET(Metadata!$A$1,0,0,Metadata!Metadata_Table_Length,1)=C846,ROW(OFFSET(Metadata!$A$1,0,0,Metadata!Metadata_Table_Length,1))-1,"")),0),OFFSET(Metadata!$B$1,MIN(IF(OFFSET(Metadata!$A$1,0,0,Metadata!Metadata_Table_Length,1)=SUBSTITUTE(C846,"rawdatafilename","originalfilename"),ROW(OFFSET(Metadata!$A$1,0,0,Metadata!Metadata_Table_Length,1))-1,"")),0)),"")</f>
        <v/>
      </c>
      <c r="F846" t="str">
        <f t="shared" ca="1" si="54"/>
        <v/>
      </c>
      <c r="G846" t="str">
        <f t="array" aca="1" ref="G846" ca="1">IF(B846&lt;&gt;"",OFFSET(Metadata!$B$1,MIN(IF(OFFSET(Metadata!$A$1,0,0,Metadata!Metadata_Table_Length,1)=SUBSTITUTE(C846,"rawdatafilename","partnumber"),ROW(OFFSET(Metadata!$A$1,0,0,Metadata!Metadata_Table_Length,1))-1,"")),0),"")</f>
        <v/>
      </c>
      <c r="H846" t="str">
        <f t="array" aca="1" ref="H846" ca="1">IF(B846&lt;&gt;"",OFFSET(Metadata!$B$1,MIN(IF(OFFSET(Metadata!$A$1,0,0,Metadata!Metadata_Table_Length,1)=SUBSTITUTE(C846,"rawdatafilename","original_count"),ROW(OFFSET(Metadata!$A$1,0,0,Metadata!Metadata_Table_Length,1))-1,"")),0),"")</f>
        <v/>
      </c>
      <c r="I846" t="str">
        <f t="array" aca="1" ref="I846" ca="1">IF(B846&lt;&gt;"",OFFSET(Metadata!$B$1,MIN(IF(OFFSET(Metadata!$A$1,0,0,Metadata!Metadata_Table_Length,1)=SUBSTITUTE(C846,"rawdatafilename","count"),ROW(OFFSET(Metadata!$A$1,0,0,Metadata!Metadata_Table_Length,1))-1,"")),0),"")</f>
        <v/>
      </c>
      <c r="J846" t="str">
        <f t="array" aca="1" ref="J846" ca="1">IF(AND(G846&lt;&gt;"",G846&lt;&gt;G845),MAX(IF(G$2:G$2001=G846,H$2:H$2001,"")),"")</f>
        <v/>
      </c>
      <c r="K846" t="str">
        <f t="array" aca="1" ref="K846" ca="1">IF(AND(G846&lt;&gt;"",G846&lt;&gt;G845),MAX(IF(G$2:G$2001=G846,I$2:I$2001,"")),"")</f>
        <v/>
      </c>
      <c r="L846" t="str">
        <f t="shared" ca="1" si="55"/>
        <v/>
      </c>
    </row>
    <row r="847" spans="2:12" x14ac:dyDescent="0.25">
      <c r="B847" t="str">
        <f t="shared" ca="1" si="53"/>
        <v/>
      </c>
      <c r="C847" t="str">
        <f t="shared" ca="1" si="52"/>
        <v/>
      </c>
      <c r="D847" s="156" t="str">
        <f t="array" aca="1" ref="D847" ca="1">IFERROR(IF(B847&lt;&gt;"",IF(OR(EXACT(OFFSET(Metadata!$A$1,0,0,Metadata!Metadata_Table_Length,1),C847)),1,""),""),"")</f>
        <v/>
      </c>
      <c r="E847" s="163" t="str">
        <f t="array" aca="1" ref="E847" ca="1">IF(B847&lt;&gt;"",IF(D847=1,OFFSET(Metadata!$B$1,MIN(IF(OFFSET(Metadata!$A$1,0,0,Metadata!Metadata_Table_Length,1)=C847,ROW(OFFSET(Metadata!$A$1,0,0,Metadata!Metadata_Table_Length,1))-1,"")),0),OFFSET(Metadata!$B$1,MIN(IF(OFFSET(Metadata!$A$1,0,0,Metadata!Metadata_Table_Length,1)=SUBSTITUTE(C847,"rawdatafilename","originalfilename"),ROW(OFFSET(Metadata!$A$1,0,0,Metadata!Metadata_Table_Length,1))-1,"")),0)),"")</f>
        <v/>
      </c>
      <c r="F847" t="str">
        <f t="shared" ca="1" si="54"/>
        <v/>
      </c>
      <c r="G847" t="str">
        <f t="array" aca="1" ref="G847" ca="1">IF(B847&lt;&gt;"",OFFSET(Metadata!$B$1,MIN(IF(OFFSET(Metadata!$A$1,0,0,Metadata!Metadata_Table_Length,1)=SUBSTITUTE(C847,"rawdatafilename","partnumber"),ROW(OFFSET(Metadata!$A$1,0,0,Metadata!Metadata_Table_Length,1))-1,"")),0),"")</f>
        <v/>
      </c>
      <c r="H847" t="str">
        <f t="array" aca="1" ref="H847" ca="1">IF(B847&lt;&gt;"",OFFSET(Metadata!$B$1,MIN(IF(OFFSET(Metadata!$A$1,0,0,Metadata!Metadata_Table_Length,1)=SUBSTITUTE(C847,"rawdatafilename","original_count"),ROW(OFFSET(Metadata!$A$1,0,0,Metadata!Metadata_Table_Length,1))-1,"")),0),"")</f>
        <v/>
      </c>
      <c r="I847" t="str">
        <f t="array" aca="1" ref="I847" ca="1">IF(B847&lt;&gt;"",OFFSET(Metadata!$B$1,MIN(IF(OFFSET(Metadata!$A$1,0,0,Metadata!Metadata_Table_Length,1)=SUBSTITUTE(C847,"rawdatafilename","count"),ROW(OFFSET(Metadata!$A$1,0,0,Metadata!Metadata_Table_Length,1))-1,"")),0),"")</f>
        <v/>
      </c>
      <c r="J847" t="str">
        <f t="array" aca="1" ref="J847" ca="1">IF(AND(G847&lt;&gt;"",G847&lt;&gt;G846),MAX(IF(G$2:G$2001=G847,H$2:H$2001,"")),"")</f>
        <v/>
      </c>
      <c r="K847" t="str">
        <f t="array" aca="1" ref="K847" ca="1">IF(AND(G847&lt;&gt;"",G847&lt;&gt;G846),MAX(IF(G$2:G$2001=G847,I$2:I$2001,"")),"")</f>
        <v/>
      </c>
      <c r="L847" t="str">
        <f t="shared" ca="1" si="55"/>
        <v/>
      </c>
    </row>
    <row r="848" spans="2:12" x14ac:dyDescent="0.25">
      <c r="B848" t="str">
        <f t="shared" ca="1" si="53"/>
        <v/>
      </c>
      <c r="C848" t="str">
        <f t="shared" ca="1" si="52"/>
        <v/>
      </c>
      <c r="D848" s="156" t="str">
        <f t="array" aca="1" ref="D848" ca="1">IFERROR(IF(B848&lt;&gt;"",IF(OR(EXACT(OFFSET(Metadata!$A$1,0,0,Metadata!Metadata_Table_Length,1),C848)),1,""),""),"")</f>
        <v/>
      </c>
      <c r="E848" s="163" t="str">
        <f t="array" aca="1" ref="E848" ca="1">IF(B848&lt;&gt;"",IF(D848=1,OFFSET(Metadata!$B$1,MIN(IF(OFFSET(Metadata!$A$1,0,0,Metadata!Metadata_Table_Length,1)=C848,ROW(OFFSET(Metadata!$A$1,0,0,Metadata!Metadata_Table_Length,1))-1,"")),0),OFFSET(Metadata!$B$1,MIN(IF(OFFSET(Metadata!$A$1,0,0,Metadata!Metadata_Table_Length,1)=SUBSTITUTE(C848,"rawdatafilename","originalfilename"),ROW(OFFSET(Metadata!$A$1,0,0,Metadata!Metadata_Table_Length,1))-1,"")),0)),"")</f>
        <v/>
      </c>
      <c r="F848" t="str">
        <f t="shared" ca="1" si="54"/>
        <v/>
      </c>
      <c r="G848" t="str">
        <f t="array" aca="1" ref="G848" ca="1">IF(B848&lt;&gt;"",OFFSET(Metadata!$B$1,MIN(IF(OFFSET(Metadata!$A$1,0,0,Metadata!Metadata_Table_Length,1)=SUBSTITUTE(C848,"rawdatafilename","partnumber"),ROW(OFFSET(Metadata!$A$1,0,0,Metadata!Metadata_Table_Length,1))-1,"")),0),"")</f>
        <v/>
      </c>
      <c r="H848" t="str">
        <f t="array" aca="1" ref="H848" ca="1">IF(B848&lt;&gt;"",OFFSET(Metadata!$B$1,MIN(IF(OFFSET(Metadata!$A$1,0,0,Metadata!Metadata_Table_Length,1)=SUBSTITUTE(C848,"rawdatafilename","original_count"),ROW(OFFSET(Metadata!$A$1,0,0,Metadata!Metadata_Table_Length,1))-1,"")),0),"")</f>
        <v/>
      </c>
      <c r="I848" t="str">
        <f t="array" aca="1" ref="I848" ca="1">IF(B848&lt;&gt;"",OFFSET(Metadata!$B$1,MIN(IF(OFFSET(Metadata!$A$1,0,0,Metadata!Metadata_Table_Length,1)=SUBSTITUTE(C848,"rawdatafilename","count"),ROW(OFFSET(Metadata!$A$1,0,0,Metadata!Metadata_Table_Length,1))-1,"")),0),"")</f>
        <v/>
      </c>
      <c r="J848" t="str">
        <f t="array" aca="1" ref="J848" ca="1">IF(AND(G848&lt;&gt;"",G848&lt;&gt;G847),MAX(IF(G$2:G$2001=G848,H$2:H$2001,"")),"")</f>
        <v/>
      </c>
      <c r="K848" t="str">
        <f t="array" aca="1" ref="K848" ca="1">IF(AND(G848&lt;&gt;"",G848&lt;&gt;G847),MAX(IF(G$2:G$2001=G848,I$2:I$2001,"")),"")</f>
        <v/>
      </c>
      <c r="L848" t="str">
        <f t="shared" ca="1" si="55"/>
        <v/>
      </c>
    </row>
    <row r="849" spans="2:12" x14ac:dyDescent="0.25">
      <c r="B849" t="str">
        <f t="shared" ca="1" si="53"/>
        <v/>
      </c>
      <c r="C849" t="str">
        <f t="shared" ca="1" si="52"/>
        <v/>
      </c>
      <c r="D849" s="156" t="str">
        <f t="array" aca="1" ref="D849" ca="1">IFERROR(IF(B849&lt;&gt;"",IF(OR(EXACT(OFFSET(Metadata!$A$1,0,0,Metadata!Metadata_Table_Length,1),C849)),1,""),""),"")</f>
        <v/>
      </c>
      <c r="E849" s="163" t="str">
        <f t="array" aca="1" ref="E849" ca="1">IF(B849&lt;&gt;"",IF(D849=1,OFFSET(Metadata!$B$1,MIN(IF(OFFSET(Metadata!$A$1,0,0,Metadata!Metadata_Table_Length,1)=C849,ROW(OFFSET(Metadata!$A$1,0,0,Metadata!Metadata_Table_Length,1))-1,"")),0),OFFSET(Metadata!$B$1,MIN(IF(OFFSET(Metadata!$A$1,0,0,Metadata!Metadata_Table_Length,1)=SUBSTITUTE(C849,"rawdatafilename","originalfilename"),ROW(OFFSET(Metadata!$A$1,0,0,Metadata!Metadata_Table_Length,1))-1,"")),0)),"")</f>
        <v/>
      </c>
      <c r="F849" t="str">
        <f t="shared" ca="1" si="54"/>
        <v/>
      </c>
      <c r="G849" t="str">
        <f t="array" aca="1" ref="G849" ca="1">IF(B849&lt;&gt;"",OFFSET(Metadata!$B$1,MIN(IF(OFFSET(Metadata!$A$1,0,0,Metadata!Metadata_Table_Length,1)=SUBSTITUTE(C849,"rawdatafilename","partnumber"),ROW(OFFSET(Metadata!$A$1,0,0,Metadata!Metadata_Table_Length,1))-1,"")),0),"")</f>
        <v/>
      </c>
      <c r="H849" t="str">
        <f t="array" aca="1" ref="H849" ca="1">IF(B849&lt;&gt;"",OFFSET(Metadata!$B$1,MIN(IF(OFFSET(Metadata!$A$1,0,0,Metadata!Metadata_Table_Length,1)=SUBSTITUTE(C849,"rawdatafilename","original_count"),ROW(OFFSET(Metadata!$A$1,0,0,Metadata!Metadata_Table_Length,1))-1,"")),0),"")</f>
        <v/>
      </c>
      <c r="I849" t="str">
        <f t="array" aca="1" ref="I849" ca="1">IF(B849&lt;&gt;"",OFFSET(Metadata!$B$1,MIN(IF(OFFSET(Metadata!$A$1,0,0,Metadata!Metadata_Table_Length,1)=SUBSTITUTE(C849,"rawdatafilename","count"),ROW(OFFSET(Metadata!$A$1,0,0,Metadata!Metadata_Table_Length,1))-1,"")),0),"")</f>
        <v/>
      </c>
      <c r="J849" t="str">
        <f t="array" aca="1" ref="J849" ca="1">IF(AND(G849&lt;&gt;"",G849&lt;&gt;G848),MAX(IF(G$2:G$2001=G849,H$2:H$2001,"")),"")</f>
        <v/>
      </c>
      <c r="K849" t="str">
        <f t="array" aca="1" ref="K849" ca="1">IF(AND(G849&lt;&gt;"",G849&lt;&gt;G848),MAX(IF(G$2:G$2001=G849,I$2:I$2001,"")),"")</f>
        <v/>
      </c>
      <c r="L849" t="str">
        <f t="shared" ca="1" si="55"/>
        <v/>
      </c>
    </row>
    <row r="850" spans="2:12" x14ac:dyDescent="0.25">
      <c r="B850" t="str">
        <f t="shared" ca="1" si="53"/>
        <v/>
      </c>
      <c r="C850" t="str">
        <f t="shared" ca="1" si="52"/>
        <v/>
      </c>
      <c r="D850" s="156" t="str">
        <f t="array" aca="1" ref="D850" ca="1">IFERROR(IF(B850&lt;&gt;"",IF(OR(EXACT(OFFSET(Metadata!$A$1,0,0,Metadata!Metadata_Table_Length,1),C850)),1,""),""),"")</f>
        <v/>
      </c>
      <c r="E850" s="163" t="str">
        <f t="array" aca="1" ref="E850" ca="1">IF(B850&lt;&gt;"",IF(D850=1,OFFSET(Metadata!$B$1,MIN(IF(OFFSET(Metadata!$A$1,0,0,Metadata!Metadata_Table_Length,1)=C850,ROW(OFFSET(Metadata!$A$1,0,0,Metadata!Metadata_Table_Length,1))-1,"")),0),OFFSET(Metadata!$B$1,MIN(IF(OFFSET(Metadata!$A$1,0,0,Metadata!Metadata_Table_Length,1)=SUBSTITUTE(C850,"rawdatafilename","originalfilename"),ROW(OFFSET(Metadata!$A$1,0,0,Metadata!Metadata_Table_Length,1))-1,"")),0)),"")</f>
        <v/>
      </c>
      <c r="F850" t="str">
        <f t="shared" ca="1" si="54"/>
        <v/>
      </c>
      <c r="G850" t="str">
        <f t="array" aca="1" ref="G850" ca="1">IF(B850&lt;&gt;"",OFFSET(Metadata!$B$1,MIN(IF(OFFSET(Metadata!$A$1,0,0,Metadata!Metadata_Table_Length,1)=SUBSTITUTE(C850,"rawdatafilename","partnumber"),ROW(OFFSET(Metadata!$A$1,0,0,Metadata!Metadata_Table_Length,1))-1,"")),0),"")</f>
        <v/>
      </c>
      <c r="H850" t="str">
        <f t="array" aca="1" ref="H850" ca="1">IF(B850&lt;&gt;"",OFFSET(Metadata!$B$1,MIN(IF(OFFSET(Metadata!$A$1,0,0,Metadata!Metadata_Table_Length,1)=SUBSTITUTE(C850,"rawdatafilename","original_count"),ROW(OFFSET(Metadata!$A$1,0,0,Metadata!Metadata_Table_Length,1))-1,"")),0),"")</f>
        <v/>
      </c>
      <c r="I850" t="str">
        <f t="array" aca="1" ref="I850" ca="1">IF(B850&lt;&gt;"",OFFSET(Metadata!$B$1,MIN(IF(OFFSET(Metadata!$A$1,0,0,Metadata!Metadata_Table_Length,1)=SUBSTITUTE(C850,"rawdatafilename","count"),ROW(OFFSET(Metadata!$A$1,0,0,Metadata!Metadata_Table_Length,1))-1,"")),0),"")</f>
        <v/>
      </c>
      <c r="J850" t="str">
        <f t="array" aca="1" ref="J850" ca="1">IF(AND(G850&lt;&gt;"",G850&lt;&gt;G849),MAX(IF(G$2:G$2001=G850,H$2:H$2001,"")),"")</f>
        <v/>
      </c>
      <c r="K850" t="str">
        <f t="array" aca="1" ref="K850" ca="1">IF(AND(G850&lt;&gt;"",G850&lt;&gt;G849),MAX(IF(G$2:G$2001=G850,I$2:I$2001,"")),"")</f>
        <v/>
      </c>
      <c r="L850" t="str">
        <f t="shared" ca="1" si="55"/>
        <v/>
      </c>
    </row>
    <row r="851" spans="2:12" x14ac:dyDescent="0.25">
      <c r="B851" t="str">
        <f t="shared" ca="1" si="53"/>
        <v/>
      </c>
      <c r="C851" t="str">
        <f t="shared" ca="1" si="52"/>
        <v/>
      </c>
      <c r="D851" s="156" t="str">
        <f t="array" aca="1" ref="D851" ca="1">IFERROR(IF(B851&lt;&gt;"",IF(OR(EXACT(OFFSET(Metadata!$A$1,0,0,Metadata!Metadata_Table_Length,1),C851)),1,""),""),"")</f>
        <v/>
      </c>
      <c r="E851" s="163" t="str">
        <f t="array" aca="1" ref="E851" ca="1">IF(B851&lt;&gt;"",IF(D851=1,OFFSET(Metadata!$B$1,MIN(IF(OFFSET(Metadata!$A$1,0,0,Metadata!Metadata_Table_Length,1)=C851,ROW(OFFSET(Metadata!$A$1,0,0,Metadata!Metadata_Table_Length,1))-1,"")),0),OFFSET(Metadata!$B$1,MIN(IF(OFFSET(Metadata!$A$1,0,0,Metadata!Metadata_Table_Length,1)=SUBSTITUTE(C851,"rawdatafilename","originalfilename"),ROW(OFFSET(Metadata!$A$1,0,0,Metadata!Metadata_Table_Length,1))-1,"")),0)),"")</f>
        <v/>
      </c>
      <c r="F851" t="str">
        <f t="shared" ca="1" si="54"/>
        <v/>
      </c>
      <c r="G851" t="str">
        <f t="array" aca="1" ref="G851" ca="1">IF(B851&lt;&gt;"",OFFSET(Metadata!$B$1,MIN(IF(OFFSET(Metadata!$A$1,0,0,Metadata!Metadata_Table_Length,1)=SUBSTITUTE(C851,"rawdatafilename","partnumber"),ROW(OFFSET(Metadata!$A$1,0,0,Metadata!Metadata_Table_Length,1))-1,"")),0),"")</f>
        <v/>
      </c>
      <c r="H851" t="str">
        <f t="array" aca="1" ref="H851" ca="1">IF(B851&lt;&gt;"",OFFSET(Metadata!$B$1,MIN(IF(OFFSET(Metadata!$A$1,0,0,Metadata!Metadata_Table_Length,1)=SUBSTITUTE(C851,"rawdatafilename","original_count"),ROW(OFFSET(Metadata!$A$1,0,0,Metadata!Metadata_Table_Length,1))-1,"")),0),"")</f>
        <v/>
      </c>
      <c r="I851" t="str">
        <f t="array" aca="1" ref="I851" ca="1">IF(B851&lt;&gt;"",OFFSET(Metadata!$B$1,MIN(IF(OFFSET(Metadata!$A$1,0,0,Metadata!Metadata_Table_Length,1)=SUBSTITUTE(C851,"rawdatafilename","count"),ROW(OFFSET(Metadata!$A$1,0,0,Metadata!Metadata_Table_Length,1))-1,"")),0),"")</f>
        <v/>
      </c>
      <c r="J851" t="str">
        <f t="array" aca="1" ref="J851" ca="1">IF(AND(G851&lt;&gt;"",G851&lt;&gt;G850),MAX(IF(G$2:G$2001=G851,H$2:H$2001,"")),"")</f>
        <v/>
      </c>
      <c r="K851" t="str">
        <f t="array" aca="1" ref="K851" ca="1">IF(AND(G851&lt;&gt;"",G851&lt;&gt;G850),MAX(IF(G$2:G$2001=G851,I$2:I$2001,"")),"")</f>
        <v/>
      </c>
      <c r="L851" t="str">
        <f t="shared" ca="1" si="55"/>
        <v/>
      </c>
    </row>
    <row r="852" spans="2:12" x14ac:dyDescent="0.25">
      <c r="B852" t="str">
        <f t="shared" ca="1" si="53"/>
        <v/>
      </c>
      <c r="C852" t="str">
        <f t="shared" ca="1" si="52"/>
        <v/>
      </c>
      <c r="D852" s="156" t="str">
        <f t="array" aca="1" ref="D852" ca="1">IFERROR(IF(B852&lt;&gt;"",IF(OR(EXACT(OFFSET(Metadata!$A$1,0,0,Metadata!Metadata_Table_Length,1),C852)),1,""),""),"")</f>
        <v/>
      </c>
      <c r="E852" s="163" t="str">
        <f t="array" aca="1" ref="E852" ca="1">IF(B852&lt;&gt;"",IF(D852=1,OFFSET(Metadata!$B$1,MIN(IF(OFFSET(Metadata!$A$1,0,0,Metadata!Metadata_Table_Length,1)=C852,ROW(OFFSET(Metadata!$A$1,0,0,Metadata!Metadata_Table_Length,1))-1,"")),0),OFFSET(Metadata!$B$1,MIN(IF(OFFSET(Metadata!$A$1,0,0,Metadata!Metadata_Table_Length,1)=SUBSTITUTE(C852,"rawdatafilename","originalfilename"),ROW(OFFSET(Metadata!$A$1,0,0,Metadata!Metadata_Table_Length,1))-1,"")),0)),"")</f>
        <v/>
      </c>
      <c r="F852" t="str">
        <f t="shared" ca="1" si="54"/>
        <v/>
      </c>
      <c r="G852" t="str">
        <f t="array" aca="1" ref="G852" ca="1">IF(B852&lt;&gt;"",OFFSET(Metadata!$B$1,MIN(IF(OFFSET(Metadata!$A$1,0,0,Metadata!Metadata_Table_Length,1)=SUBSTITUTE(C852,"rawdatafilename","partnumber"),ROW(OFFSET(Metadata!$A$1,0,0,Metadata!Metadata_Table_Length,1))-1,"")),0),"")</f>
        <v/>
      </c>
      <c r="H852" t="str">
        <f t="array" aca="1" ref="H852" ca="1">IF(B852&lt;&gt;"",OFFSET(Metadata!$B$1,MIN(IF(OFFSET(Metadata!$A$1,0,0,Metadata!Metadata_Table_Length,1)=SUBSTITUTE(C852,"rawdatafilename","original_count"),ROW(OFFSET(Metadata!$A$1,0,0,Metadata!Metadata_Table_Length,1))-1,"")),0),"")</f>
        <v/>
      </c>
      <c r="I852" t="str">
        <f t="array" aca="1" ref="I852" ca="1">IF(B852&lt;&gt;"",OFFSET(Metadata!$B$1,MIN(IF(OFFSET(Metadata!$A$1,0,0,Metadata!Metadata_Table_Length,1)=SUBSTITUTE(C852,"rawdatafilename","count"),ROW(OFFSET(Metadata!$A$1,0,0,Metadata!Metadata_Table_Length,1))-1,"")),0),"")</f>
        <v/>
      </c>
      <c r="J852" t="str">
        <f t="array" aca="1" ref="J852" ca="1">IF(AND(G852&lt;&gt;"",G852&lt;&gt;G851),MAX(IF(G$2:G$2001=G852,H$2:H$2001,"")),"")</f>
        <v/>
      </c>
      <c r="K852" t="str">
        <f t="array" aca="1" ref="K852" ca="1">IF(AND(G852&lt;&gt;"",G852&lt;&gt;G851),MAX(IF(G$2:G$2001=G852,I$2:I$2001,"")),"")</f>
        <v/>
      </c>
      <c r="L852" t="str">
        <f t="shared" ca="1" si="55"/>
        <v/>
      </c>
    </row>
    <row r="853" spans="2:12" x14ac:dyDescent="0.25">
      <c r="B853" t="str">
        <f t="shared" ca="1" si="53"/>
        <v/>
      </c>
      <c r="C853" t="str">
        <f t="shared" ca="1" si="52"/>
        <v/>
      </c>
      <c r="D853" s="156" t="str">
        <f t="array" aca="1" ref="D853" ca="1">IFERROR(IF(B853&lt;&gt;"",IF(OR(EXACT(OFFSET(Metadata!$A$1,0,0,Metadata!Metadata_Table_Length,1),C853)),1,""),""),"")</f>
        <v/>
      </c>
      <c r="E853" s="163" t="str">
        <f t="array" aca="1" ref="E853" ca="1">IF(B853&lt;&gt;"",IF(D853=1,OFFSET(Metadata!$B$1,MIN(IF(OFFSET(Metadata!$A$1,0,0,Metadata!Metadata_Table_Length,1)=C853,ROW(OFFSET(Metadata!$A$1,0,0,Metadata!Metadata_Table_Length,1))-1,"")),0),OFFSET(Metadata!$B$1,MIN(IF(OFFSET(Metadata!$A$1,0,0,Metadata!Metadata_Table_Length,1)=SUBSTITUTE(C853,"rawdatafilename","originalfilename"),ROW(OFFSET(Metadata!$A$1,0,0,Metadata!Metadata_Table_Length,1))-1,"")),0)),"")</f>
        <v/>
      </c>
      <c r="F853" t="str">
        <f t="shared" ca="1" si="54"/>
        <v/>
      </c>
      <c r="G853" t="str">
        <f t="array" aca="1" ref="G853" ca="1">IF(B853&lt;&gt;"",OFFSET(Metadata!$B$1,MIN(IF(OFFSET(Metadata!$A$1,0,0,Metadata!Metadata_Table_Length,1)=SUBSTITUTE(C853,"rawdatafilename","partnumber"),ROW(OFFSET(Metadata!$A$1,0,0,Metadata!Metadata_Table_Length,1))-1,"")),0),"")</f>
        <v/>
      </c>
      <c r="H853" t="str">
        <f t="array" aca="1" ref="H853" ca="1">IF(B853&lt;&gt;"",OFFSET(Metadata!$B$1,MIN(IF(OFFSET(Metadata!$A$1,0,0,Metadata!Metadata_Table_Length,1)=SUBSTITUTE(C853,"rawdatafilename","original_count"),ROW(OFFSET(Metadata!$A$1,0,0,Metadata!Metadata_Table_Length,1))-1,"")),0),"")</f>
        <v/>
      </c>
      <c r="I853" t="str">
        <f t="array" aca="1" ref="I853" ca="1">IF(B853&lt;&gt;"",OFFSET(Metadata!$B$1,MIN(IF(OFFSET(Metadata!$A$1,0,0,Metadata!Metadata_Table_Length,1)=SUBSTITUTE(C853,"rawdatafilename","count"),ROW(OFFSET(Metadata!$A$1,0,0,Metadata!Metadata_Table_Length,1))-1,"")),0),"")</f>
        <v/>
      </c>
      <c r="J853" t="str">
        <f t="array" aca="1" ref="J853" ca="1">IF(AND(G853&lt;&gt;"",G853&lt;&gt;G852),MAX(IF(G$2:G$2001=G853,H$2:H$2001,"")),"")</f>
        <v/>
      </c>
      <c r="K853" t="str">
        <f t="array" aca="1" ref="K853" ca="1">IF(AND(G853&lt;&gt;"",G853&lt;&gt;G852),MAX(IF(G$2:G$2001=G853,I$2:I$2001,"")),"")</f>
        <v/>
      </c>
      <c r="L853" t="str">
        <f t="shared" ca="1" si="55"/>
        <v/>
      </c>
    </row>
    <row r="854" spans="2:12" x14ac:dyDescent="0.25">
      <c r="B854" t="str">
        <f t="shared" ca="1" si="53"/>
        <v/>
      </c>
      <c r="C854" t="str">
        <f t="shared" ca="1" si="52"/>
        <v/>
      </c>
      <c r="D854" s="156" t="str">
        <f t="array" aca="1" ref="D854" ca="1">IFERROR(IF(B854&lt;&gt;"",IF(OR(EXACT(OFFSET(Metadata!$A$1,0,0,Metadata!Metadata_Table_Length,1),C854)),1,""),""),"")</f>
        <v/>
      </c>
      <c r="E854" s="163" t="str">
        <f t="array" aca="1" ref="E854" ca="1">IF(B854&lt;&gt;"",IF(D854=1,OFFSET(Metadata!$B$1,MIN(IF(OFFSET(Metadata!$A$1,0,0,Metadata!Metadata_Table_Length,1)=C854,ROW(OFFSET(Metadata!$A$1,0,0,Metadata!Metadata_Table_Length,1))-1,"")),0),OFFSET(Metadata!$B$1,MIN(IF(OFFSET(Metadata!$A$1,0,0,Metadata!Metadata_Table_Length,1)=SUBSTITUTE(C854,"rawdatafilename","originalfilename"),ROW(OFFSET(Metadata!$A$1,0,0,Metadata!Metadata_Table_Length,1))-1,"")),0)),"")</f>
        <v/>
      </c>
      <c r="F854" t="str">
        <f t="shared" ca="1" si="54"/>
        <v/>
      </c>
      <c r="G854" t="str">
        <f t="array" aca="1" ref="G854" ca="1">IF(B854&lt;&gt;"",OFFSET(Metadata!$B$1,MIN(IF(OFFSET(Metadata!$A$1,0,0,Metadata!Metadata_Table_Length,1)=SUBSTITUTE(C854,"rawdatafilename","partnumber"),ROW(OFFSET(Metadata!$A$1,0,0,Metadata!Metadata_Table_Length,1))-1,"")),0),"")</f>
        <v/>
      </c>
      <c r="H854" t="str">
        <f t="array" aca="1" ref="H854" ca="1">IF(B854&lt;&gt;"",OFFSET(Metadata!$B$1,MIN(IF(OFFSET(Metadata!$A$1,0,0,Metadata!Metadata_Table_Length,1)=SUBSTITUTE(C854,"rawdatafilename","original_count"),ROW(OFFSET(Metadata!$A$1,0,0,Metadata!Metadata_Table_Length,1))-1,"")),0),"")</f>
        <v/>
      </c>
      <c r="I854" t="str">
        <f t="array" aca="1" ref="I854" ca="1">IF(B854&lt;&gt;"",OFFSET(Metadata!$B$1,MIN(IF(OFFSET(Metadata!$A$1,0,0,Metadata!Metadata_Table_Length,1)=SUBSTITUTE(C854,"rawdatafilename","count"),ROW(OFFSET(Metadata!$A$1,0,0,Metadata!Metadata_Table_Length,1))-1,"")),0),"")</f>
        <v/>
      </c>
      <c r="J854" t="str">
        <f t="array" aca="1" ref="J854" ca="1">IF(AND(G854&lt;&gt;"",G854&lt;&gt;G853),MAX(IF(G$2:G$2001=G854,H$2:H$2001,"")),"")</f>
        <v/>
      </c>
      <c r="K854" t="str">
        <f t="array" aca="1" ref="K854" ca="1">IF(AND(G854&lt;&gt;"",G854&lt;&gt;G853),MAX(IF(G$2:G$2001=G854,I$2:I$2001,"")),"")</f>
        <v/>
      </c>
      <c r="L854" t="str">
        <f t="shared" ca="1" si="55"/>
        <v/>
      </c>
    </row>
    <row r="855" spans="2:12" x14ac:dyDescent="0.25">
      <c r="B855" t="str">
        <f t="shared" ca="1" si="53"/>
        <v/>
      </c>
      <c r="C855" t="str">
        <f t="shared" ca="1" si="52"/>
        <v/>
      </c>
      <c r="D855" s="156" t="str">
        <f t="array" aca="1" ref="D855" ca="1">IFERROR(IF(B855&lt;&gt;"",IF(OR(EXACT(OFFSET(Metadata!$A$1,0,0,Metadata!Metadata_Table_Length,1),C855)),1,""),""),"")</f>
        <v/>
      </c>
      <c r="E855" s="163" t="str">
        <f t="array" aca="1" ref="E855" ca="1">IF(B855&lt;&gt;"",IF(D855=1,OFFSET(Metadata!$B$1,MIN(IF(OFFSET(Metadata!$A$1,0,0,Metadata!Metadata_Table_Length,1)=C855,ROW(OFFSET(Metadata!$A$1,0,0,Metadata!Metadata_Table_Length,1))-1,"")),0),OFFSET(Metadata!$B$1,MIN(IF(OFFSET(Metadata!$A$1,0,0,Metadata!Metadata_Table_Length,1)=SUBSTITUTE(C855,"rawdatafilename","originalfilename"),ROW(OFFSET(Metadata!$A$1,0,0,Metadata!Metadata_Table_Length,1))-1,"")),0)),"")</f>
        <v/>
      </c>
      <c r="F855" t="str">
        <f t="shared" ca="1" si="54"/>
        <v/>
      </c>
      <c r="G855" t="str">
        <f t="array" aca="1" ref="G855" ca="1">IF(B855&lt;&gt;"",OFFSET(Metadata!$B$1,MIN(IF(OFFSET(Metadata!$A$1,0,0,Metadata!Metadata_Table_Length,1)=SUBSTITUTE(C855,"rawdatafilename","partnumber"),ROW(OFFSET(Metadata!$A$1,0,0,Metadata!Metadata_Table_Length,1))-1,"")),0),"")</f>
        <v/>
      </c>
      <c r="H855" t="str">
        <f t="array" aca="1" ref="H855" ca="1">IF(B855&lt;&gt;"",OFFSET(Metadata!$B$1,MIN(IF(OFFSET(Metadata!$A$1,0,0,Metadata!Metadata_Table_Length,1)=SUBSTITUTE(C855,"rawdatafilename","original_count"),ROW(OFFSET(Metadata!$A$1,0,0,Metadata!Metadata_Table_Length,1))-1,"")),0),"")</f>
        <v/>
      </c>
      <c r="I855" t="str">
        <f t="array" aca="1" ref="I855" ca="1">IF(B855&lt;&gt;"",OFFSET(Metadata!$B$1,MIN(IF(OFFSET(Metadata!$A$1,0,0,Metadata!Metadata_Table_Length,1)=SUBSTITUTE(C855,"rawdatafilename","count"),ROW(OFFSET(Metadata!$A$1,0,0,Metadata!Metadata_Table_Length,1))-1,"")),0),"")</f>
        <v/>
      </c>
      <c r="J855" t="str">
        <f t="array" aca="1" ref="J855" ca="1">IF(AND(G855&lt;&gt;"",G855&lt;&gt;G854),MAX(IF(G$2:G$2001=G855,H$2:H$2001,"")),"")</f>
        <v/>
      </c>
      <c r="K855" t="str">
        <f t="array" aca="1" ref="K855" ca="1">IF(AND(G855&lt;&gt;"",G855&lt;&gt;G854),MAX(IF(G$2:G$2001=G855,I$2:I$2001,"")),"")</f>
        <v/>
      </c>
      <c r="L855" t="str">
        <f t="shared" ca="1" si="55"/>
        <v/>
      </c>
    </row>
    <row r="856" spans="2:12" x14ac:dyDescent="0.25">
      <c r="B856" t="str">
        <f t="shared" ca="1" si="53"/>
        <v/>
      </c>
      <c r="C856" t="str">
        <f t="shared" ca="1" si="52"/>
        <v/>
      </c>
      <c r="D856" s="156" t="str">
        <f t="array" aca="1" ref="D856" ca="1">IFERROR(IF(B856&lt;&gt;"",IF(OR(EXACT(OFFSET(Metadata!$A$1,0,0,Metadata!Metadata_Table_Length,1),C856)),1,""),""),"")</f>
        <v/>
      </c>
      <c r="E856" s="163" t="str">
        <f t="array" aca="1" ref="E856" ca="1">IF(B856&lt;&gt;"",IF(D856=1,OFFSET(Metadata!$B$1,MIN(IF(OFFSET(Metadata!$A$1,0,0,Metadata!Metadata_Table_Length,1)=C856,ROW(OFFSET(Metadata!$A$1,0,0,Metadata!Metadata_Table_Length,1))-1,"")),0),OFFSET(Metadata!$B$1,MIN(IF(OFFSET(Metadata!$A$1,0,0,Metadata!Metadata_Table_Length,1)=SUBSTITUTE(C856,"rawdatafilename","originalfilename"),ROW(OFFSET(Metadata!$A$1,0,0,Metadata!Metadata_Table_Length,1))-1,"")),0)),"")</f>
        <v/>
      </c>
      <c r="F856" t="str">
        <f t="shared" ca="1" si="54"/>
        <v/>
      </c>
      <c r="G856" t="str">
        <f t="array" aca="1" ref="G856" ca="1">IF(B856&lt;&gt;"",OFFSET(Metadata!$B$1,MIN(IF(OFFSET(Metadata!$A$1,0,0,Metadata!Metadata_Table_Length,1)=SUBSTITUTE(C856,"rawdatafilename","partnumber"),ROW(OFFSET(Metadata!$A$1,0,0,Metadata!Metadata_Table_Length,1))-1,"")),0),"")</f>
        <v/>
      </c>
      <c r="H856" t="str">
        <f t="array" aca="1" ref="H856" ca="1">IF(B856&lt;&gt;"",OFFSET(Metadata!$B$1,MIN(IF(OFFSET(Metadata!$A$1,0,0,Metadata!Metadata_Table_Length,1)=SUBSTITUTE(C856,"rawdatafilename","original_count"),ROW(OFFSET(Metadata!$A$1,0,0,Metadata!Metadata_Table_Length,1))-1,"")),0),"")</f>
        <v/>
      </c>
      <c r="I856" t="str">
        <f t="array" aca="1" ref="I856" ca="1">IF(B856&lt;&gt;"",OFFSET(Metadata!$B$1,MIN(IF(OFFSET(Metadata!$A$1,0,0,Metadata!Metadata_Table_Length,1)=SUBSTITUTE(C856,"rawdatafilename","count"),ROW(OFFSET(Metadata!$A$1,0,0,Metadata!Metadata_Table_Length,1))-1,"")),0),"")</f>
        <v/>
      </c>
      <c r="J856" t="str">
        <f t="array" aca="1" ref="J856" ca="1">IF(AND(G856&lt;&gt;"",G856&lt;&gt;G855),MAX(IF(G$2:G$2001=G856,H$2:H$2001,"")),"")</f>
        <v/>
      </c>
      <c r="K856" t="str">
        <f t="array" aca="1" ref="K856" ca="1">IF(AND(G856&lt;&gt;"",G856&lt;&gt;G855),MAX(IF(G$2:G$2001=G856,I$2:I$2001,"")),"")</f>
        <v/>
      </c>
      <c r="L856" t="str">
        <f t="shared" ca="1" si="55"/>
        <v/>
      </c>
    </row>
    <row r="857" spans="2:12" x14ac:dyDescent="0.25">
      <c r="B857" t="str">
        <f t="shared" ca="1" si="53"/>
        <v/>
      </c>
      <c r="C857" t="str">
        <f t="shared" ca="1" si="52"/>
        <v/>
      </c>
      <c r="D857" s="156" t="str">
        <f t="array" aca="1" ref="D857" ca="1">IFERROR(IF(B857&lt;&gt;"",IF(OR(EXACT(OFFSET(Metadata!$A$1,0,0,Metadata!Metadata_Table_Length,1),C857)),1,""),""),"")</f>
        <v/>
      </c>
      <c r="E857" s="163" t="str">
        <f t="array" aca="1" ref="E857" ca="1">IF(B857&lt;&gt;"",IF(D857=1,OFFSET(Metadata!$B$1,MIN(IF(OFFSET(Metadata!$A$1,0,0,Metadata!Metadata_Table_Length,1)=C857,ROW(OFFSET(Metadata!$A$1,0,0,Metadata!Metadata_Table_Length,1))-1,"")),0),OFFSET(Metadata!$B$1,MIN(IF(OFFSET(Metadata!$A$1,0,0,Metadata!Metadata_Table_Length,1)=SUBSTITUTE(C857,"rawdatafilename","originalfilename"),ROW(OFFSET(Metadata!$A$1,0,0,Metadata!Metadata_Table_Length,1))-1,"")),0)),"")</f>
        <v/>
      </c>
      <c r="F857" t="str">
        <f t="shared" ca="1" si="54"/>
        <v/>
      </c>
      <c r="G857" t="str">
        <f t="array" aca="1" ref="G857" ca="1">IF(B857&lt;&gt;"",OFFSET(Metadata!$B$1,MIN(IF(OFFSET(Metadata!$A$1,0,0,Metadata!Metadata_Table_Length,1)=SUBSTITUTE(C857,"rawdatafilename","partnumber"),ROW(OFFSET(Metadata!$A$1,0,0,Metadata!Metadata_Table_Length,1))-1,"")),0),"")</f>
        <v/>
      </c>
      <c r="H857" t="str">
        <f t="array" aca="1" ref="H857" ca="1">IF(B857&lt;&gt;"",OFFSET(Metadata!$B$1,MIN(IF(OFFSET(Metadata!$A$1,0,0,Metadata!Metadata_Table_Length,1)=SUBSTITUTE(C857,"rawdatafilename","original_count"),ROW(OFFSET(Metadata!$A$1,0,0,Metadata!Metadata_Table_Length,1))-1,"")),0),"")</f>
        <v/>
      </c>
      <c r="I857" t="str">
        <f t="array" aca="1" ref="I857" ca="1">IF(B857&lt;&gt;"",OFFSET(Metadata!$B$1,MIN(IF(OFFSET(Metadata!$A$1,0,0,Metadata!Metadata_Table_Length,1)=SUBSTITUTE(C857,"rawdatafilename","count"),ROW(OFFSET(Metadata!$A$1,0,0,Metadata!Metadata_Table_Length,1))-1,"")),0),"")</f>
        <v/>
      </c>
      <c r="J857" t="str">
        <f t="array" aca="1" ref="J857" ca="1">IF(AND(G857&lt;&gt;"",G857&lt;&gt;G856),MAX(IF(G$2:G$2001=G857,H$2:H$2001,"")),"")</f>
        <v/>
      </c>
      <c r="K857" t="str">
        <f t="array" aca="1" ref="K857" ca="1">IF(AND(G857&lt;&gt;"",G857&lt;&gt;G856),MAX(IF(G$2:G$2001=G857,I$2:I$2001,"")),"")</f>
        <v/>
      </c>
      <c r="L857" t="str">
        <f t="shared" ca="1" si="55"/>
        <v/>
      </c>
    </row>
    <row r="858" spans="2:12" x14ac:dyDescent="0.25">
      <c r="B858" t="str">
        <f t="shared" ca="1" si="53"/>
        <v/>
      </c>
      <c r="C858" t="str">
        <f t="shared" ca="1" si="52"/>
        <v/>
      </c>
      <c r="D858" s="156" t="str">
        <f t="array" aca="1" ref="D858" ca="1">IFERROR(IF(B858&lt;&gt;"",IF(OR(EXACT(OFFSET(Metadata!$A$1,0,0,Metadata!Metadata_Table_Length,1),C858)),1,""),""),"")</f>
        <v/>
      </c>
      <c r="E858" s="163" t="str">
        <f t="array" aca="1" ref="E858" ca="1">IF(B858&lt;&gt;"",IF(D858=1,OFFSET(Metadata!$B$1,MIN(IF(OFFSET(Metadata!$A$1,0,0,Metadata!Metadata_Table_Length,1)=C858,ROW(OFFSET(Metadata!$A$1,0,0,Metadata!Metadata_Table_Length,1))-1,"")),0),OFFSET(Metadata!$B$1,MIN(IF(OFFSET(Metadata!$A$1,0,0,Metadata!Metadata_Table_Length,1)=SUBSTITUTE(C858,"rawdatafilename","originalfilename"),ROW(OFFSET(Metadata!$A$1,0,0,Metadata!Metadata_Table_Length,1))-1,"")),0)),"")</f>
        <v/>
      </c>
      <c r="F858" t="str">
        <f t="shared" ca="1" si="54"/>
        <v/>
      </c>
      <c r="G858" t="str">
        <f t="array" aca="1" ref="G858" ca="1">IF(B858&lt;&gt;"",OFFSET(Metadata!$B$1,MIN(IF(OFFSET(Metadata!$A$1,0,0,Metadata!Metadata_Table_Length,1)=SUBSTITUTE(C858,"rawdatafilename","partnumber"),ROW(OFFSET(Metadata!$A$1,0,0,Metadata!Metadata_Table_Length,1))-1,"")),0),"")</f>
        <v/>
      </c>
      <c r="H858" t="str">
        <f t="array" aca="1" ref="H858" ca="1">IF(B858&lt;&gt;"",OFFSET(Metadata!$B$1,MIN(IF(OFFSET(Metadata!$A$1,0,0,Metadata!Metadata_Table_Length,1)=SUBSTITUTE(C858,"rawdatafilename","original_count"),ROW(OFFSET(Metadata!$A$1,0,0,Metadata!Metadata_Table_Length,1))-1,"")),0),"")</f>
        <v/>
      </c>
      <c r="I858" t="str">
        <f t="array" aca="1" ref="I858" ca="1">IF(B858&lt;&gt;"",OFFSET(Metadata!$B$1,MIN(IF(OFFSET(Metadata!$A$1,0,0,Metadata!Metadata_Table_Length,1)=SUBSTITUTE(C858,"rawdatafilename","count"),ROW(OFFSET(Metadata!$A$1,0,0,Metadata!Metadata_Table_Length,1))-1,"")),0),"")</f>
        <v/>
      </c>
      <c r="J858" t="str">
        <f t="array" aca="1" ref="J858" ca="1">IF(AND(G858&lt;&gt;"",G858&lt;&gt;G857),MAX(IF(G$2:G$2001=G858,H$2:H$2001,"")),"")</f>
        <v/>
      </c>
      <c r="K858" t="str">
        <f t="array" aca="1" ref="K858" ca="1">IF(AND(G858&lt;&gt;"",G858&lt;&gt;G857),MAX(IF(G$2:G$2001=G858,I$2:I$2001,"")),"")</f>
        <v/>
      </c>
      <c r="L858" t="str">
        <f t="shared" ca="1" si="55"/>
        <v/>
      </c>
    </row>
    <row r="859" spans="2:12" x14ac:dyDescent="0.25">
      <c r="B859" t="str">
        <f t="shared" ca="1" si="53"/>
        <v/>
      </c>
      <c r="C859" t="str">
        <f t="shared" ca="1" si="52"/>
        <v/>
      </c>
      <c r="D859" s="156" t="str">
        <f t="array" aca="1" ref="D859" ca="1">IFERROR(IF(B859&lt;&gt;"",IF(OR(EXACT(OFFSET(Metadata!$A$1,0,0,Metadata!Metadata_Table_Length,1),C859)),1,""),""),"")</f>
        <v/>
      </c>
      <c r="E859" s="163" t="str">
        <f t="array" aca="1" ref="E859" ca="1">IF(B859&lt;&gt;"",IF(D859=1,OFFSET(Metadata!$B$1,MIN(IF(OFFSET(Metadata!$A$1,0,0,Metadata!Metadata_Table_Length,1)=C859,ROW(OFFSET(Metadata!$A$1,0,0,Metadata!Metadata_Table_Length,1))-1,"")),0),OFFSET(Metadata!$B$1,MIN(IF(OFFSET(Metadata!$A$1,0,0,Metadata!Metadata_Table_Length,1)=SUBSTITUTE(C859,"rawdatafilename","originalfilename"),ROW(OFFSET(Metadata!$A$1,0,0,Metadata!Metadata_Table_Length,1))-1,"")),0)),"")</f>
        <v/>
      </c>
      <c r="F859" t="str">
        <f t="shared" ca="1" si="54"/>
        <v/>
      </c>
      <c r="G859" t="str">
        <f t="array" aca="1" ref="G859" ca="1">IF(B859&lt;&gt;"",OFFSET(Metadata!$B$1,MIN(IF(OFFSET(Metadata!$A$1,0,0,Metadata!Metadata_Table_Length,1)=SUBSTITUTE(C859,"rawdatafilename","partnumber"),ROW(OFFSET(Metadata!$A$1,0,0,Metadata!Metadata_Table_Length,1))-1,"")),0),"")</f>
        <v/>
      </c>
      <c r="H859" t="str">
        <f t="array" aca="1" ref="H859" ca="1">IF(B859&lt;&gt;"",OFFSET(Metadata!$B$1,MIN(IF(OFFSET(Metadata!$A$1,0,0,Metadata!Metadata_Table_Length,1)=SUBSTITUTE(C859,"rawdatafilename","original_count"),ROW(OFFSET(Metadata!$A$1,0,0,Metadata!Metadata_Table_Length,1))-1,"")),0),"")</f>
        <v/>
      </c>
      <c r="I859" t="str">
        <f t="array" aca="1" ref="I859" ca="1">IF(B859&lt;&gt;"",OFFSET(Metadata!$B$1,MIN(IF(OFFSET(Metadata!$A$1,0,0,Metadata!Metadata_Table_Length,1)=SUBSTITUTE(C859,"rawdatafilename","count"),ROW(OFFSET(Metadata!$A$1,0,0,Metadata!Metadata_Table_Length,1))-1,"")),0),"")</f>
        <v/>
      </c>
      <c r="J859" t="str">
        <f t="array" aca="1" ref="J859" ca="1">IF(AND(G859&lt;&gt;"",G859&lt;&gt;G858),MAX(IF(G$2:G$2001=G859,H$2:H$2001,"")),"")</f>
        <v/>
      </c>
      <c r="K859" t="str">
        <f t="array" aca="1" ref="K859" ca="1">IF(AND(G859&lt;&gt;"",G859&lt;&gt;G858),MAX(IF(G$2:G$2001=G859,I$2:I$2001,"")),"")</f>
        <v/>
      </c>
      <c r="L859" t="str">
        <f t="shared" ca="1" si="55"/>
        <v/>
      </c>
    </row>
    <row r="860" spans="2:12" x14ac:dyDescent="0.25">
      <c r="B860" t="str">
        <f t="shared" ca="1" si="53"/>
        <v/>
      </c>
      <c r="C860" t="str">
        <f t="shared" ca="1" si="52"/>
        <v/>
      </c>
      <c r="D860" s="156" t="str">
        <f t="array" aca="1" ref="D860" ca="1">IFERROR(IF(B860&lt;&gt;"",IF(OR(EXACT(OFFSET(Metadata!$A$1,0,0,Metadata!Metadata_Table_Length,1),C860)),1,""),""),"")</f>
        <v/>
      </c>
      <c r="E860" s="163" t="str">
        <f t="array" aca="1" ref="E860" ca="1">IF(B860&lt;&gt;"",IF(D860=1,OFFSET(Metadata!$B$1,MIN(IF(OFFSET(Metadata!$A$1,0,0,Metadata!Metadata_Table_Length,1)=C860,ROW(OFFSET(Metadata!$A$1,0,0,Metadata!Metadata_Table_Length,1))-1,"")),0),OFFSET(Metadata!$B$1,MIN(IF(OFFSET(Metadata!$A$1,0,0,Metadata!Metadata_Table_Length,1)=SUBSTITUTE(C860,"rawdatafilename","originalfilename"),ROW(OFFSET(Metadata!$A$1,0,0,Metadata!Metadata_Table_Length,1))-1,"")),0)),"")</f>
        <v/>
      </c>
      <c r="F860" t="str">
        <f t="shared" ca="1" si="54"/>
        <v/>
      </c>
      <c r="G860" t="str">
        <f t="array" aca="1" ref="G860" ca="1">IF(B860&lt;&gt;"",OFFSET(Metadata!$B$1,MIN(IF(OFFSET(Metadata!$A$1,0,0,Metadata!Metadata_Table_Length,1)=SUBSTITUTE(C860,"rawdatafilename","partnumber"),ROW(OFFSET(Metadata!$A$1,0,0,Metadata!Metadata_Table_Length,1))-1,"")),0),"")</f>
        <v/>
      </c>
      <c r="H860" t="str">
        <f t="array" aca="1" ref="H860" ca="1">IF(B860&lt;&gt;"",OFFSET(Metadata!$B$1,MIN(IF(OFFSET(Metadata!$A$1,0,0,Metadata!Metadata_Table_Length,1)=SUBSTITUTE(C860,"rawdatafilename","original_count"),ROW(OFFSET(Metadata!$A$1,0,0,Metadata!Metadata_Table_Length,1))-1,"")),0),"")</f>
        <v/>
      </c>
      <c r="I860" t="str">
        <f t="array" aca="1" ref="I860" ca="1">IF(B860&lt;&gt;"",OFFSET(Metadata!$B$1,MIN(IF(OFFSET(Metadata!$A$1,0,0,Metadata!Metadata_Table_Length,1)=SUBSTITUTE(C860,"rawdatafilename","count"),ROW(OFFSET(Metadata!$A$1,0,0,Metadata!Metadata_Table_Length,1))-1,"")),0),"")</f>
        <v/>
      </c>
      <c r="J860" t="str">
        <f t="array" aca="1" ref="J860" ca="1">IF(AND(G860&lt;&gt;"",G860&lt;&gt;G859),MAX(IF(G$2:G$2001=G860,H$2:H$2001,"")),"")</f>
        <v/>
      </c>
      <c r="K860" t="str">
        <f t="array" aca="1" ref="K860" ca="1">IF(AND(G860&lt;&gt;"",G860&lt;&gt;G859),MAX(IF(G$2:G$2001=G860,I$2:I$2001,"")),"")</f>
        <v/>
      </c>
      <c r="L860" t="str">
        <f t="shared" ca="1" si="55"/>
        <v/>
      </c>
    </row>
    <row r="861" spans="2:12" x14ac:dyDescent="0.25">
      <c r="B861" t="str">
        <f t="shared" ca="1" si="53"/>
        <v/>
      </c>
      <c r="C861" t="str">
        <f t="shared" ca="1" si="52"/>
        <v/>
      </c>
      <c r="D861" s="156" t="str">
        <f t="array" aca="1" ref="D861" ca="1">IFERROR(IF(B861&lt;&gt;"",IF(OR(EXACT(OFFSET(Metadata!$A$1,0,0,Metadata!Metadata_Table_Length,1),C861)),1,""),""),"")</f>
        <v/>
      </c>
      <c r="E861" s="163" t="str">
        <f t="array" aca="1" ref="E861" ca="1">IF(B861&lt;&gt;"",IF(D861=1,OFFSET(Metadata!$B$1,MIN(IF(OFFSET(Metadata!$A$1,0,0,Metadata!Metadata_Table_Length,1)=C861,ROW(OFFSET(Metadata!$A$1,0,0,Metadata!Metadata_Table_Length,1))-1,"")),0),OFFSET(Metadata!$B$1,MIN(IF(OFFSET(Metadata!$A$1,0,0,Metadata!Metadata_Table_Length,1)=SUBSTITUTE(C861,"rawdatafilename","originalfilename"),ROW(OFFSET(Metadata!$A$1,0,0,Metadata!Metadata_Table_Length,1))-1,"")),0)),"")</f>
        <v/>
      </c>
      <c r="F861" t="str">
        <f t="shared" ca="1" si="54"/>
        <v/>
      </c>
      <c r="G861" t="str">
        <f t="array" aca="1" ref="G861" ca="1">IF(B861&lt;&gt;"",OFFSET(Metadata!$B$1,MIN(IF(OFFSET(Metadata!$A$1,0,0,Metadata!Metadata_Table_Length,1)=SUBSTITUTE(C861,"rawdatafilename","partnumber"),ROW(OFFSET(Metadata!$A$1,0,0,Metadata!Metadata_Table_Length,1))-1,"")),0),"")</f>
        <v/>
      </c>
      <c r="H861" t="str">
        <f t="array" aca="1" ref="H861" ca="1">IF(B861&lt;&gt;"",OFFSET(Metadata!$B$1,MIN(IF(OFFSET(Metadata!$A$1,0,0,Metadata!Metadata_Table_Length,1)=SUBSTITUTE(C861,"rawdatafilename","original_count"),ROW(OFFSET(Metadata!$A$1,0,0,Metadata!Metadata_Table_Length,1))-1,"")),0),"")</f>
        <v/>
      </c>
      <c r="I861" t="str">
        <f t="array" aca="1" ref="I861" ca="1">IF(B861&lt;&gt;"",OFFSET(Metadata!$B$1,MIN(IF(OFFSET(Metadata!$A$1,0,0,Metadata!Metadata_Table_Length,1)=SUBSTITUTE(C861,"rawdatafilename","count"),ROW(OFFSET(Metadata!$A$1,0,0,Metadata!Metadata_Table_Length,1))-1,"")),0),"")</f>
        <v/>
      </c>
      <c r="J861" t="str">
        <f t="array" aca="1" ref="J861" ca="1">IF(AND(G861&lt;&gt;"",G861&lt;&gt;G860),MAX(IF(G$2:G$2001=G861,H$2:H$2001,"")),"")</f>
        <v/>
      </c>
      <c r="K861" t="str">
        <f t="array" aca="1" ref="K861" ca="1">IF(AND(G861&lt;&gt;"",G861&lt;&gt;G860),MAX(IF(G$2:G$2001=G861,I$2:I$2001,"")),"")</f>
        <v/>
      </c>
      <c r="L861" t="str">
        <f t="shared" ca="1" si="55"/>
        <v/>
      </c>
    </row>
    <row r="862" spans="2:12" x14ac:dyDescent="0.25">
      <c r="B862" t="str">
        <f t="shared" ca="1" si="53"/>
        <v/>
      </c>
      <c r="C862" t="str">
        <f t="shared" ca="1" si="52"/>
        <v/>
      </c>
      <c r="D862" s="156" t="str">
        <f t="array" aca="1" ref="D862" ca="1">IFERROR(IF(B862&lt;&gt;"",IF(OR(EXACT(OFFSET(Metadata!$A$1,0,0,Metadata!Metadata_Table_Length,1),C862)),1,""),""),"")</f>
        <v/>
      </c>
      <c r="E862" s="163" t="str">
        <f t="array" aca="1" ref="E862" ca="1">IF(B862&lt;&gt;"",IF(D862=1,OFFSET(Metadata!$B$1,MIN(IF(OFFSET(Metadata!$A$1,0,0,Metadata!Metadata_Table_Length,1)=C862,ROW(OFFSET(Metadata!$A$1,0,0,Metadata!Metadata_Table_Length,1))-1,"")),0),OFFSET(Metadata!$B$1,MIN(IF(OFFSET(Metadata!$A$1,0,0,Metadata!Metadata_Table_Length,1)=SUBSTITUTE(C862,"rawdatafilename","originalfilename"),ROW(OFFSET(Metadata!$A$1,0,0,Metadata!Metadata_Table_Length,1))-1,"")),0)),"")</f>
        <v/>
      </c>
      <c r="F862" t="str">
        <f t="shared" ca="1" si="54"/>
        <v/>
      </c>
      <c r="G862" t="str">
        <f t="array" aca="1" ref="G862" ca="1">IF(B862&lt;&gt;"",OFFSET(Metadata!$B$1,MIN(IF(OFFSET(Metadata!$A$1,0,0,Metadata!Metadata_Table_Length,1)=SUBSTITUTE(C862,"rawdatafilename","partnumber"),ROW(OFFSET(Metadata!$A$1,0,0,Metadata!Metadata_Table_Length,1))-1,"")),0),"")</f>
        <v/>
      </c>
      <c r="H862" t="str">
        <f t="array" aca="1" ref="H862" ca="1">IF(B862&lt;&gt;"",OFFSET(Metadata!$B$1,MIN(IF(OFFSET(Metadata!$A$1,0,0,Metadata!Metadata_Table_Length,1)=SUBSTITUTE(C862,"rawdatafilename","original_count"),ROW(OFFSET(Metadata!$A$1,0,0,Metadata!Metadata_Table_Length,1))-1,"")),0),"")</f>
        <v/>
      </c>
      <c r="I862" t="str">
        <f t="array" aca="1" ref="I862" ca="1">IF(B862&lt;&gt;"",OFFSET(Metadata!$B$1,MIN(IF(OFFSET(Metadata!$A$1,0,0,Metadata!Metadata_Table_Length,1)=SUBSTITUTE(C862,"rawdatafilename","count"),ROW(OFFSET(Metadata!$A$1,0,0,Metadata!Metadata_Table_Length,1))-1,"")),0),"")</f>
        <v/>
      </c>
      <c r="J862" t="str">
        <f t="array" aca="1" ref="J862" ca="1">IF(AND(G862&lt;&gt;"",G862&lt;&gt;G861),MAX(IF(G$2:G$2001=G862,H$2:H$2001,"")),"")</f>
        <v/>
      </c>
      <c r="K862" t="str">
        <f t="array" aca="1" ref="K862" ca="1">IF(AND(G862&lt;&gt;"",G862&lt;&gt;G861),MAX(IF(G$2:G$2001=G862,I$2:I$2001,"")),"")</f>
        <v/>
      </c>
      <c r="L862" t="str">
        <f t="shared" ca="1" si="55"/>
        <v/>
      </c>
    </row>
    <row r="863" spans="2:12" x14ac:dyDescent="0.25">
      <c r="B863" t="str">
        <f t="shared" ca="1" si="53"/>
        <v/>
      </c>
      <c r="C863" t="str">
        <f t="shared" ca="1" si="52"/>
        <v/>
      </c>
      <c r="D863" s="156" t="str">
        <f t="array" aca="1" ref="D863" ca="1">IFERROR(IF(B863&lt;&gt;"",IF(OR(EXACT(OFFSET(Metadata!$A$1,0,0,Metadata!Metadata_Table_Length,1),C863)),1,""),""),"")</f>
        <v/>
      </c>
      <c r="E863" s="163" t="str">
        <f t="array" aca="1" ref="E863" ca="1">IF(B863&lt;&gt;"",IF(D863=1,OFFSET(Metadata!$B$1,MIN(IF(OFFSET(Metadata!$A$1,0,0,Metadata!Metadata_Table_Length,1)=C863,ROW(OFFSET(Metadata!$A$1,0,0,Metadata!Metadata_Table_Length,1))-1,"")),0),OFFSET(Metadata!$B$1,MIN(IF(OFFSET(Metadata!$A$1,0,0,Metadata!Metadata_Table_Length,1)=SUBSTITUTE(C863,"rawdatafilename","originalfilename"),ROW(OFFSET(Metadata!$A$1,0,0,Metadata!Metadata_Table_Length,1))-1,"")),0)),"")</f>
        <v/>
      </c>
      <c r="F863" t="str">
        <f t="shared" ca="1" si="54"/>
        <v/>
      </c>
      <c r="G863" t="str">
        <f t="array" aca="1" ref="G863" ca="1">IF(B863&lt;&gt;"",OFFSET(Metadata!$B$1,MIN(IF(OFFSET(Metadata!$A$1,0,0,Metadata!Metadata_Table_Length,1)=SUBSTITUTE(C863,"rawdatafilename","partnumber"),ROW(OFFSET(Metadata!$A$1,0,0,Metadata!Metadata_Table_Length,1))-1,"")),0),"")</f>
        <v/>
      </c>
      <c r="H863" t="str">
        <f t="array" aca="1" ref="H863" ca="1">IF(B863&lt;&gt;"",OFFSET(Metadata!$B$1,MIN(IF(OFFSET(Metadata!$A$1,0,0,Metadata!Metadata_Table_Length,1)=SUBSTITUTE(C863,"rawdatafilename","original_count"),ROW(OFFSET(Metadata!$A$1,0,0,Metadata!Metadata_Table_Length,1))-1,"")),0),"")</f>
        <v/>
      </c>
      <c r="I863" t="str">
        <f t="array" aca="1" ref="I863" ca="1">IF(B863&lt;&gt;"",OFFSET(Metadata!$B$1,MIN(IF(OFFSET(Metadata!$A$1,0,0,Metadata!Metadata_Table_Length,1)=SUBSTITUTE(C863,"rawdatafilename","count"),ROW(OFFSET(Metadata!$A$1,0,0,Metadata!Metadata_Table_Length,1))-1,"")),0),"")</f>
        <v/>
      </c>
      <c r="J863" t="str">
        <f t="array" aca="1" ref="J863" ca="1">IF(AND(G863&lt;&gt;"",G863&lt;&gt;G862),MAX(IF(G$2:G$2001=G863,H$2:H$2001,"")),"")</f>
        <v/>
      </c>
      <c r="K863" t="str">
        <f t="array" aca="1" ref="K863" ca="1">IF(AND(G863&lt;&gt;"",G863&lt;&gt;G862),MAX(IF(G$2:G$2001=G863,I$2:I$2001,"")),"")</f>
        <v/>
      </c>
      <c r="L863" t="str">
        <f t="shared" ca="1" si="55"/>
        <v/>
      </c>
    </row>
    <row r="864" spans="2:12" x14ac:dyDescent="0.25">
      <c r="B864" t="str">
        <f t="shared" ca="1" si="53"/>
        <v/>
      </c>
      <c r="C864" t="str">
        <f t="shared" ca="1" si="52"/>
        <v/>
      </c>
      <c r="D864" s="156" t="str">
        <f t="array" aca="1" ref="D864" ca="1">IFERROR(IF(B864&lt;&gt;"",IF(OR(EXACT(OFFSET(Metadata!$A$1,0,0,Metadata!Metadata_Table_Length,1),C864)),1,""),""),"")</f>
        <v/>
      </c>
      <c r="E864" s="163" t="str">
        <f t="array" aca="1" ref="E864" ca="1">IF(B864&lt;&gt;"",IF(D864=1,OFFSET(Metadata!$B$1,MIN(IF(OFFSET(Metadata!$A$1,0,0,Metadata!Metadata_Table_Length,1)=C864,ROW(OFFSET(Metadata!$A$1,0,0,Metadata!Metadata_Table_Length,1))-1,"")),0),OFFSET(Metadata!$B$1,MIN(IF(OFFSET(Metadata!$A$1,0,0,Metadata!Metadata_Table_Length,1)=SUBSTITUTE(C864,"rawdatafilename","originalfilename"),ROW(OFFSET(Metadata!$A$1,0,0,Metadata!Metadata_Table_Length,1))-1,"")),0)),"")</f>
        <v/>
      </c>
      <c r="F864" t="str">
        <f t="shared" ca="1" si="54"/>
        <v/>
      </c>
      <c r="G864" t="str">
        <f t="array" aca="1" ref="G864" ca="1">IF(B864&lt;&gt;"",OFFSET(Metadata!$B$1,MIN(IF(OFFSET(Metadata!$A$1,0,0,Metadata!Metadata_Table_Length,1)=SUBSTITUTE(C864,"rawdatafilename","partnumber"),ROW(OFFSET(Metadata!$A$1,0,0,Metadata!Metadata_Table_Length,1))-1,"")),0),"")</f>
        <v/>
      </c>
      <c r="H864" t="str">
        <f t="array" aca="1" ref="H864" ca="1">IF(B864&lt;&gt;"",OFFSET(Metadata!$B$1,MIN(IF(OFFSET(Metadata!$A$1,0,0,Metadata!Metadata_Table_Length,1)=SUBSTITUTE(C864,"rawdatafilename","original_count"),ROW(OFFSET(Metadata!$A$1,0,0,Metadata!Metadata_Table_Length,1))-1,"")),0),"")</f>
        <v/>
      </c>
      <c r="I864" t="str">
        <f t="array" aca="1" ref="I864" ca="1">IF(B864&lt;&gt;"",OFFSET(Metadata!$B$1,MIN(IF(OFFSET(Metadata!$A$1,0,0,Metadata!Metadata_Table_Length,1)=SUBSTITUTE(C864,"rawdatafilename","count"),ROW(OFFSET(Metadata!$A$1,0,0,Metadata!Metadata_Table_Length,1))-1,"")),0),"")</f>
        <v/>
      </c>
      <c r="J864" t="str">
        <f t="array" aca="1" ref="J864" ca="1">IF(AND(G864&lt;&gt;"",G864&lt;&gt;G863),MAX(IF(G$2:G$2001=G864,H$2:H$2001,"")),"")</f>
        <v/>
      </c>
      <c r="K864" t="str">
        <f t="array" aca="1" ref="K864" ca="1">IF(AND(G864&lt;&gt;"",G864&lt;&gt;G863),MAX(IF(G$2:G$2001=G864,I$2:I$2001,"")),"")</f>
        <v/>
      </c>
      <c r="L864" t="str">
        <f t="shared" ca="1" si="55"/>
        <v/>
      </c>
    </row>
    <row r="865" spans="2:12" x14ac:dyDescent="0.25">
      <c r="B865" t="str">
        <f t="shared" ca="1" si="53"/>
        <v/>
      </c>
      <c r="C865" t="str">
        <f t="shared" ca="1" si="52"/>
        <v/>
      </c>
      <c r="D865" s="156" t="str">
        <f t="array" aca="1" ref="D865" ca="1">IFERROR(IF(B865&lt;&gt;"",IF(OR(EXACT(OFFSET(Metadata!$A$1,0,0,Metadata!Metadata_Table_Length,1),C865)),1,""),""),"")</f>
        <v/>
      </c>
      <c r="E865" s="163" t="str">
        <f t="array" aca="1" ref="E865" ca="1">IF(B865&lt;&gt;"",IF(D865=1,OFFSET(Metadata!$B$1,MIN(IF(OFFSET(Metadata!$A$1,0,0,Metadata!Metadata_Table_Length,1)=C865,ROW(OFFSET(Metadata!$A$1,0,0,Metadata!Metadata_Table_Length,1))-1,"")),0),OFFSET(Metadata!$B$1,MIN(IF(OFFSET(Metadata!$A$1,0,0,Metadata!Metadata_Table_Length,1)=SUBSTITUTE(C865,"rawdatafilename","originalfilename"),ROW(OFFSET(Metadata!$A$1,0,0,Metadata!Metadata_Table_Length,1))-1,"")),0)),"")</f>
        <v/>
      </c>
      <c r="F865" t="str">
        <f t="shared" ca="1" si="54"/>
        <v/>
      </c>
      <c r="G865" t="str">
        <f t="array" aca="1" ref="G865" ca="1">IF(B865&lt;&gt;"",OFFSET(Metadata!$B$1,MIN(IF(OFFSET(Metadata!$A$1,0,0,Metadata!Metadata_Table_Length,1)=SUBSTITUTE(C865,"rawdatafilename","partnumber"),ROW(OFFSET(Metadata!$A$1,0,0,Metadata!Metadata_Table_Length,1))-1,"")),0),"")</f>
        <v/>
      </c>
      <c r="H865" t="str">
        <f t="array" aca="1" ref="H865" ca="1">IF(B865&lt;&gt;"",OFFSET(Metadata!$B$1,MIN(IF(OFFSET(Metadata!$A$1,0,0,Metadata!Metadata_Table_Length,1)=SUBSTITUTE(C865,"rawdatafilename","original_count"),ROW(OFFSET(Metadata!$A$1,0,0,Metadata!Metadata_Table_Length,1))-1,"")),0),"")</f>
        <v/>
      </c>
      <c r="I865" t="str">
        <f t="array" aca="1" ref="I865" ca="1">IF(B865&lt;&gt;"",OFFSET(Metadata!$B$1,MIN(IF(OFFSET(Metadata!$A$1,0,0,Metadata!Metadata_Table_Length,1)=SUBSTITUTE(C865,"rawdatafilename","count"),ROW(OFFSET(Metadata!$A$1,0,0,Metadata!Metadata_Table_Length,1))-1,"")),0),"")</f>
        <v/>
      </c>
      <c r="J865" t="str">
        <f t="array" aca="1" ref="J865" ca="1">IF(AND(G865&lt;&gt;"",G865&lt;&gt;G864),MAX(IF(G$2:G$2001=G865,H$2:H$2001,"")),"")</f>
        <v/>
      </c>
      <c r="K865" t="str">
        <f t="array" aca="1" ref="K865" ca="1">IF(AND(G865&lt;&gt;"",G865&lt;&gt;G864),MAX(IF(G$2:G$2001=G865,I$2:I$2001,"")),"")</f>
        <v/>
      </c>
      <c r="L865" t="str">
        <f t="shared" ca="1" si="55"/>
        <v/>
      </c>
    </row>
    <row r="866" spans="2:12" x14ac:dyDescent="0.25">
      <c r="B866" t="str">
        <f t="shared" ca="1" si="53"/>
        <v/>
      </c>
      <c r="C866" t="str">
        <f t="shared" ca="1" si="52"/>
        <v/>
      </c>
      <c r="D866" s="156" t="str">
        <f t="array" aca="1" ref="D866" ca="1">IFERROR(IF(B866&lt;&gt;"",IF(OR(EXACT(OFFSET(Metadata!$A$1,0,0,Metadata!Metadata_Table_Length,1),C866)),1,""),""),"")</f>
        <v/>
      </c>
      <c r="E866" s="163" t="str">
        <f t="array" aca="1" ref="E866" ca="1">IF(B866&lt;&gt;"",IF(D866=1,OFFSET(Metadata!$B$1,MIN(IF(OFFSET(Metadata!$A$1,0,0,Metadata!Metadata_Table_Length,1)=C866,ROW(OFFSET(Metadata!$A$1,0,0,Metadata!Metadata_Table_Length,1))-1,"")),0),OFFSET(Metadata!$B$1,MIN(IF(OFFSET(Metadata!$A$1,0,0,Metadata!Metadata_Table_Length,1)=SUBSTITUTE(C866,"rawdatafilename","originalfilename"),ROW(OFFSET(Metadata!$A$1,0,0,Metadata!Metadata_Table_Length,1))-1,"")),0)),"")</f>
        <v/>
      </c>
      <c r="F866" t="str">
        <f t="shared" ca="1" si="54"/>
        <v/>
      </c>
      <c r="G866" t="str">
        <f t="array" aca="1" ref="G866" ca="1">IF(B866&lt;&gt;"",OFFSET(Metadata!$B$1,MIN(IF(OFFSET(Metadata!$A$1,0,0,Metadata!Metadata_Table_Length,1)=SUBSTITUTE(C866,"rawdatafilename","partnumber"),ROW(OFFSET(Metadata!$A$1,0,0,Metadata!Metadata_Table_Length,1))-1,"")),0),"")</f>
        <v/>
      </c>
      <c r="H866" t="str">
        <f t="array" aca="1" ref="H866" ca="1">IF(B866&lt;&gt;"",OFFSET(Metadata!$B$1,MIN(IF(OFFSET(Metadata!$A$1,0,0,Metadata!Metadata_Table_Length,1)=SUBSTITUTE(C866,"rawdatafilename","original_count"),ROW(OFFSET(Metadata!$A$1,0,0,Metadata!Metadata_Table_Length,1))-1,"")),0),"")</f>
        <v/>
      </c>
      <c r="I866" t="str">
        <f t="array" aca="1" ref="I866" ca="1">IF(B866&lt;&gt;"",OFFSET(Metadata!$B$1,MIN(IF(OFFSET(Metadata!$A$1,0,0,Metadata!Metadata_Table_Length,1)=SUBSTITUTE(C866,"rawdatafilename","count"),ROW(OFFSET(Metadata!$A$1,0,0,Metadata!Metadata_Table_Length,1))-1,"")),0),"")</f>
        <v/>
      </c>
      <c r="J866" t="str">
        <f t="array" aca="1" ref="J866" ca="1">IF(AND(G866&lt;&gt;"",G866&lt;&gt;G865),MAX(IF(G$2:G$2001=G866,H$2:H$2001,"")),"")</f>
        <v/>
      </c>
      <c r="K866" t="str">
        <f t="array" aca="1" ref="K866" ca="1">IF(AND(G866&lt;&gt;"",G866&lt;&gt;G865),MAX(IF(G$2:G$2001=G866,I$2:I$2001,"")),"")</f>
        <v/>
      </c>
      <c r="L866" t="str">
        <f t="shared" ca="1" si="55"/>
        <v/>
      </c>
    </row>
    <row r="867" spans="2:12" x14ac:dyDescent="0.25">
      <c r="B867" t="str">
        <f t="shared" ca="1" si="53"/>
        <v/>
      </c>
      <c r="C867" t="str">
        <f t="shared" ca="1" si="52"/>
        <v/>
      </c>
      <c r="D867" s="156" t="str">
        <f t="array" aca="1" ref="D867" ca="1">IFERROR(IF(B867&lt;&gt;"",IF(OR(EXACT(OFFSET(Metadata!$A$1,0,0,Metadata!Metadata_Table_Length,1),C867)),1,""),""),"")</f>
        <v/>
      </c>
      <c r="E867" s="163" t="str">
        <f t="array" aca="1" ref="E867" ca="1">IF(B867&lt;&gt;"",IF(D867=1,OFFSET(Metadata!$B$1,MIN(IF(OFFSET(Metadata!$A$1,0,0,Metadata!Metadata_Table_Length,1)=C867,ROW(OFFSET(Metadata!$A$1,0,0,Metadata!Metadata_Table_Length,1))-1,"")),0),OFFSET(Metadata!$B$1,MIN(IF(OFFSET(Metadata!$A$1,0,0,Metadata!Metadata_Table_Length,1)=SUBSTITUTE(C867,"rawdatafilename","originalfilename"),ROW(OFFSET(Metadata!$A$1,0,0,Metadata!Metadata_Table_Length,1))-1,"")),0)),"")</f>
        <v/>
      </c>
      <c r="F867" t="str">
        <f t="shared" ca="1" si="54"/>
        <v/>
      </c>
      <c r="G867" t="str">
        <f t="array" aca="1" ref="G867" ca="1">IF(B867&lt;&gt;"",OFFSET(Metadata!$B$1,MIN(IF(OFFSET(Metadata!$A$1,0,0,Metadata!Metadata_Table_Length,1)=SUBSTITUTE(C867,"rawdatafilename","partnumber"),ROW(OFFSET(Metadata!$A$1,0,0,Metadata!Metadata_Table_Length,1))-1,"")),0),"")</f>
        <v/>
      </c>
      <c r="H867" t="str">
        <f t="array" aca="1" ref="H867" ca="1">IF(B867&lt;&gt;"",OFFSET(Metadata!$B$1,MIN(IF(OFFSET(Metadata!$A$1,0,0,Metadata!Metadata_Table_Length,1)=SUBSTITUTE(C867,"rawdatafilename","original_count"),ROW(OFFSET(Metadata!$A$1,0,0,Metadata!Metadata_Table_Length,1))-1,"")),0),"")</f>
        <v/>
      </c>
      <c r="I867" t="str">
        <f t="array" aca="1" ref="I867" ca="1">IF(B867&lt;&gt;"",OFFSET(Metadata!$B$1,MIN(IF(OFFSET(Metadata!$A$1,0,0,Metadata!Metadata_Table_Length,1)=SUBSTITUTE(C867,"rawdatafilename","count"),ROW(OFFSET(Metadata!$A$1,0,0,Metadata!Metadata_Table_Length,1))-1,"")),0),"")</f>
        <v/>
      </c>
      <c r="J867" t="str">
        <f t="array" aca="1" ref="J867" ca="1">IF(AND(G867&lt;&gt;"",G867&lt;&gt;G866),MAX(IF(G$2:G$2001=G867,H$2:H$2001,"")),"")</f>
        <v/>
      </c>
      <c r="K867" t="str">
        <f t="array" aca="1" ref="K867" ca="1">IF(AND(G867&lt;&gt;"",G867&lt;&gt;G866),MAX(IF(G$2:G$2001=G867,I$2:I$2001,"")),"")</f>
        <v/>
      </c>
      <c r="L867" t="str">
        <f t="shared" ca="1" si="55"/>
        <v/>
      </c>
    </row>
    <row r="868" spans="2:12" x14ac:dyDescent="0.25">
      <c r="B868" t="str">
        <f t="shared" ca="1" si="53"/>
        <v/>
      </c>
      <c r="C868" t="str">
        <f t="shared" ca="1" si="52"/>
        <v/>
      </c>
      <c r="D868" s="156" t="str">
        <f t="array" aca="1" ref="D868" ca="1">IFERROR(IF(B868&lt;&gt;"",IF(OR(EXACT(OFFSET(Metadata!$A$1,0,0,Metadata!Metadata_Table_Length,1),C868)),1,""),""),"")</f>
        <v/>
      </c>
      <c r="E868" s="163" t="str">
        <f t="array" aca="1" ref="E868" ca="1">IF(B868&lt;&gt;"",IF(D868=1,OFFSET(Metadata!$B$1,MIN(IF(OFFSET(Metadata!$A$1,0,0,Metadata!Metadata_Table_Length,1)=C868,ROW(OFFSET(Metadata!$A$1,0,0,Metadata!Metadata_Table_Length,1))-1,"")),0),OFFSET(Metadata!$B$1,MIN(IF(OFFSET(Metadata!$A$1,0,0,Metadata!Metadata_Table_Length,1)=SUBSTITUTE(C868,"rawdatafilename","originalfilename"),ROW(OFFSET(Metadata!$A$1,0,0,Metadata!Metadata_Table_Length,1))-1,"")),0)),"")</f>
        <v/>
      </c>
      <c r="F868" t="str">
        <f t="shared" ca="1" si="54"/>
        <v/>
      </c>
      <c r="G868" t="str">
        <f t="array" aca="1" ref="G868" ca="1">IF(B868&lt;&gt;"",OFFSET(Metadata!$B$1,MIN(IF(OFFSET(Metadata!$A$1,0,0,Metadata!Metadata_Table_Length,1)=SUBSTITUTE(C868,"rawdatafilename","partnumber"),ROW(OFFSET(Metadata!$A$1,0,0,Metadata!Metadata_Table_Length,1))-1,"")),0),"")</f>
        <v/>
      </c>
      <c r="H868" t="str">
        <f t="array" aca="1" ref="H868" ca="1">IF(B868&lt;&gt;"",OFFSET(Metadata!$B$1,MIN(IF(OFFSET(Metadata!$A$1,0,0,Metadata!Metadata_Table_Length,1)=SUBSTITUTE(C868,"rawdatafilename","original_count"),ROW(OFFSET(Metadata!$A$1,0,0,Metadata!Metadata_Table_Length,1))-1,"")),0),"")</f>
        <v/>
      </c>
      <c r="I868" t="str">
        <f t="array" aca="1" ref="I868" ca="1">IF(B868&lt;&gt;"",OFFSET(Metadata!$B$1,MIN(IF(OFFSET(Metadata!$A$1,0,0,Metadata!Metadata_Table_Length,1)=SUBSTITUTE(C868,"rawdatafilename","count"),ROW(OFFSET(Metadata!$A$1,0,0,Metadata!Metadata_Table_Length,1))-1,"")),0),"")</f>
        <v/>
      </c>
      <c r="J868" t="str">
        <f t="array" aca="1" ref="J868" ca="1">IF(AND(G868&lt;&gt;"",G868&lt;&gt;G867),MAX(IF(G$2:G$2001=G868,H$2:H$2001,"")),"")</f>
        <v/>
      </c>
      <c r="K868" t="str">
        <f t="array" aca="1" ref="K868" ca="1">IF(AND(G868&lt;&gt;"",G868&lt;&gt;G867),MAX(IF(G$2:G$2001=G868,I$2:I$2001,"")),"")</f>
        <v/>
      </c>
      <c r="L868" t="str">
        <f t="shared" ca="1" si="55"/>
        <v/>
      </c>
    </row>
    <row r="869" spans="2:12" x14ac:dyDescent="0.25">
      <c r="B869" t="str">
        <f t="shared" ca="1" si="53"/>
        <v/>
      </c>
      <c r="C869" t="str">
        <f t="shared" ca="1" si="52"/>
        <v/>
      </c>
      <c r="D869" s="156" t="str">
        <f t="array" aca="1" ref="D869" ca="1">IFERROR(IF(B869&lt;&gt;"",IF(OR(EXACT(OFFSET(Metadata!$A$1,0,0,Metadata!Metadata_Table_Length,1),C869)),1,""),""),"")</f>
        <v/>
      </c>
      <c r="E869" s="163" t="str">
        <f t="array" aca="1" ref="E869" ca="1">IF(B869&lt;&gt;"",IF(D869=1,OFFSET(Metadata!$B$1,MIN(IF(OFFSET(Metadata!$A$1,0,0,Metadata!Metadata_Table_Length,1)=C869,ROW(OFFSET(Metadata!$A$1,0,0,Metadata!Metadata_Table_Length,1))-1,"")),0),OFFSET(Metadata!$B$1,MIN(IF(OFFSET(Metadata!$A$1,0,0,Metadata!Metadata_Table_Length,1)=SUBSTITUTE(C869,"rawdatafilename","originalfilename"),ROW(OFFSET(Metadata!$A$1,0,0,Metadata!Metadata_Table_Length,1))-1,"")),0)),"")</f>
        <v/>
      </c>
      <c r="F869" t="str">
        <f t="shared" ca="1" si="54"/>
        <v/>
      </c>
      <c r="G869" t="str">
        <f t="array" aca="1" ref="G869" ca="1">IF(B869&lt;&gt;"",OFFSET(Metadata!$B$1,MIN(IF(OFFSET(Metadata!$A$1,0,0,Metadata!Metadata_Table_Length,1)=SUBSTITUTE(C869,"rawdatafilename","partnumber"),ROW(OFFSET(Metadata!$A$1,0,0,Metadata!Metadata_Table_Length,1))-1,"")),0),"")</f>
        <v/>
      </c>
      <c r="H869" t="str">
        <f t="array" aca="1" ref="H869" ca="1">IF(B869&lt;&gt;"",OFFSET(Metadata!$B$1,MIN(IF(OFFSET(Metadata!$A$1,0,0,Metadata!Metadata_Table_Length,1)=SUBSTITUTE(C869,"rawdatafilename","original_count"),ROW(OFFSET(Metadata!$A$1,0,0,Metadata!Metadata_Table_Length,1))-1,"")),0),"")</f>
        <v/>
      </c>
      <c r="I869" t="str">
        <f t="array" aca="1" ref="I869" ca="1">IF(B869&lt;&gt;"",OFFSET(Metadata!$B$1,MIN(IF(OFFSET(Metadata!$A$1,0,0,Metadata!Metadata_Table_Length,1)=SUBSTITUTE(C869,"rawdatafilename","count"),ROW(OFFSET(Metadata!$A$1,0,0,Metadata!Metadata_Table_Length,1))-1,"")),0),"")</f>
        <v/>
      </c>
      <c r="J869" t="str">
        <f t="array" aca="1" ref="J869" ca="1">IF(AND(G869&lt;&gt;"",G869&lt;&gt;G868),MAX(IF(G$2:G$2001=G869,H$2:H$2001,"")),"")</f>
        <v/>
      </c>
      <c r="K869" t="str">
        <f t="array" aca="1" ref="K869" ca="1">IF(AND(G869&lt;&gt;"",G869&lt;&gt;G868),MAX(IF(G$2:G$2001=G869,I$2:I$2001,"")),"")</f>
        <v/>
      </c>
      <c r="L869" t="str">
        <f t="shared" ca="1" si="55"/>
        <v/>
      </c>
    </row>
    <row r="870" spans="2:12" x14ac:dyDescent="0.25">
      <c r="B870" t="str">
        <f t="shared" ca="1" si="53"/>
        <v/>
      </c>
      <c r="C870" t="str">
        <f t="shared" ca="1" si="52"/>
        <v/>
      </c>
      <c r="D870" s="156" t="str">
        <f t="array" aca="1" ref="D870" ca="1">IFERROR(IF(B870&lt;&gt;"",IF(OR(EXACT(OFFSET(Metadata!$A$1,0,0,Metadata!Metadata_Table_Length,1),C870)),1,""),""),"")</f>
        <v/>
      </c>
      <c r="E870" s="163" t="str">
        <f t="array" aca="1" ref="E870" ca="1">IF(B870&lt;&gt;"",IF(D870=1,OFFSET(Metadata!$B$1,MIN(IF(OFFSET(Metadata!$A$1,0,0,Metadata!Metadata_Table_Length,1)=C870,ROW(OFFSET(Metadata!$A$1,0,0,Metadata!Metadata_Table_Length,1))-1,"")),0),OFFSET(Metadata!$B$1,MIN(IF(OFFSET(Metadata!$A$1,0,0,Metadata!Metadata_Table_Length,1)=SUBSTITUTE(C870,"rawdatafilename","originalfilename"),ROW(OFFSET(Metadata!$A$1,0,0,Metadata!Metadata_Table_Length,1))-1,"")),0)),"")</f>
        <v/>
      </c>
      <c r="F870" t="str">
        <f t="shared" ca="1" si="54"/>
        <v/>
      </c>
      <c r="G870" t="str">
        <f t="array" aca="1" ref="G870" ca="1">IF(B870&lt;&gt;"",OFFSET(Metadata!$B$1,MIN(IF(OFFSET(Metadata!$A$1,0,0,Metadata!Metadata_Table_Length,1)=SUBSTITUTE(C870,"rawdatafilename","partnumber"),ROW(OFFSET(Metadata!$A$1,0,0,Metadata!Metadata_Table_Length,1))-1,"")),0),"")</f>
        <v/>
      </c>
      <c r="H870" t="str">
        <f t="array" aca="1" ref="H870" ca="1">IF(B870&lt;&gt;"",OFFSET(Metadata!$B$1,MIN(IF(OFFSET(Metadata!$A$1,0,0,Metadata!Metadata_Table_Length,1)=SUBSTITUTE(C870,"rawdatafilename","original_count"),ROW(OFFSET(Metadata!$A$1,0,0,Metadata!Metadata_Table_Length,1))-1,"")),0),"")</f>
        <v/>
      </c>
      <c r="I870" t="str">
        <f t="array" aca="1" ref="I870" ca="1">IF(B870&lt;&gt;"",OFFSET(Metadata!$B$1,MIN(IF(OFFSET(Metadata!$A$1,0,0,Metadata!Metadata_Table_Length,1)=SUBSTITUTE(C870,"rawdatafilename","count"),ROW(OFFSET(Metadata!$A$1,0,0,Metadata!Metadata_Table_Length,1))-1,"")),0),"")</f>
        <v/>
      </c>
      <c r="J870" t="str">
        <f t="array" aca="1" ref="J870" ca="1">IF(AND(G870&lt;&gt;"",G870&lt;&gt;G869),MAX(IF(G$2:G$2001=G870,H$2:H$2001,"")),"")</f>
        <v/>
      </c>
      <c r="K870" t="str">
        <f t="array" aca="1" ref="K870" ca="1">IF(AND(G870&lt;&gt;"",G870&lt;&gt;G869),MAX(IF(G$2:G$2001=G870,I$2:I$2001,"")),"")</f>
        <v/>
      </c>
      <c r="L870" t="str">
        <f t="shared" ca="1" si="55"/>
        <v/>
      </c>
    </row>
    <row r="871" spans="2:12" x14ac:dyDescent="0.25">
      <c r="B871" t="str">
        <f t="shared" ca="1" si="53"/>
        <v/>
      </c>
      <c r="C871" t="str">
        <f t="shared" ca="1" si="52"/>
        <v/>
      </c>
      <c r="D871" s="156" t="str">
        <f t="array" aca="1" ref="D871" ca="1">IFERROR(IF(B871&lt;&gt;"",IF(OR(EXACT(OFFSET(Metadata!$A$1,0,0,Metadata!Metadata_Table_Length,1),C871)),1,""),""),"")</f>
        <v/>
      </c>
      <c r="E871" s="163" t="str">
        <f t="array" aca="1" ref="E871" ca="1">IF(B871&lt;&gt;"",IF(D871=1,OFFSET(Metadata!$B$1,MIN(IF(OFFSET(Metadata!$A$1,0,0,Metadata!Metadata_Table_Length,1)=C871,ROW(OFFSET(Metadata!$A$1,0,0,Metadata!Metadata_Table_Length,1))-1,"")),0),OFFSET(Metadata!$B$1,MIN(IF(OFFSET(Metadata!$A$1,0,0,Metadata!Metadata_Table_Length,1)=SUBSTITUTE(C871,"rawdatafilename","originalfilename"),ROW(OFFSET(Metadata!$A$1,0,0,Metadata!Metadata_Table_Length,1))-1,"")),0)),"")</f>
        <v/>
      </c>
      <c r="F871" t="str">
        <f t="shared" ca="1" si="54"/>
        <v/>
      </c>
      <c r="G871" t="str">
        <f t="array" aca="1" ref="G871" ca="1">IF(B871&lt;&gt;"",OFFSET(Metadata!$B$1,MIN(IF(OFFSET(Metadata!$A$1,0,0,Metadata!Metadata_Table_Length,1)=SUBSTITUTE(C871,"rawdatafilename","partnumber"),ROW(OFFSET(Metadata!$A$1,0,0,Metadata!Metadata_Table_Length,1))-1,"")),0),"")</f>
        <v/>
      </c>
      <c r="H871" t="str">
        <f t="array" aca="1" ref="H871" ca="1">IF(B871&lt;&gt;"",OFFSET(Metadata!$B$1,MIN(IF(OFFSET(Metadata!$A$1,0,0,Metadata!Metadata_Table_Length,1)=SUBSTITUTE(C871,"rawdatafilename","original_count"),ROW(OFFSET(Metadata!$A$1,0,0,Metadata!Metadata_Table_Length,1))-1,"")),0),"")</f>
        <v/>
      </c>
      <c r="I871" t="str">
        <f t="array" aca="1" ref="I871" ca="1">IF(B871&lt;&gt;"",OFFSET(Metadata!$B$1,MIN(IF(OFFSET(Metadata!$A$1,0,0,Metadata!Metadata_Table_Length,1)=SUBSTITUTE(C871,"rawdatafilename","count"),ROW(OFFSET(Metadata!$A$1,0,0,Metadata!Metadata_Table_Length,1))-1,"")),0),"")</f>
        <v/>
      </c>
      <c r="J871" t="str">
        <f t="array" aca="1" ref="J871" ca="1">IF(AND(G871&lt;&gt;"",G871&lt;&gt;G870),MAX(IF(G$2:G$2001=G871,H$2:H$2001,"")),"")</f>
        <v/>
      </c>
      <c r="K871" t="str">
        <f t="array" aca="1" ref="K871" ca="1">IF(AND(G871&lt;&gt;"",G871&lt;&gt;G870),MAX(IF(G$2:G$2001=G871,I$2:I$2001,"")),"")</f>
        <v/>
      </c>
      <c r="L871" t="str">
        <f t="shared" ca="1" si="55"/>
        <v/>
      </c>
    </row>
    <row r="872" spans="2:12" x14ac:dyDescent="0.25">
      <c r="B872" t="str">
        <f t="shared" ca="1" si="53"/>
        <v/>
      </c>
      <c r="C872" t="str">
        <f t="shared" ca="1" si="52"/>
        <v/>
      </c>
      <c r="D872" s="156" t="str">
        <f t="array" aca="1" ref="D872" ca="1">IFERROR(IF(B872&lt;&gt;"",IF(OR(EXACT(OFFSET(Metadata!$A$1,0,0,Metadata!Metadata_Table_Length,1),C872)),1,""),""),"")</f>
        <v/>
      </c>
      <c r="E872" s="163" t="str">
        <f t="array" aca="1" ref="E872" ca="1">IF(B872&lt;&gt;"",IF(D872=1,OFFSET(Metadata!$B$1,MIN(IF(OFFSET(Metadata!$A$1,0,0,Metadata!Metadata_Table_Length,1)=C872,ROW(OFFSET(Metadata!$A$1,0,0,Metadata!Metadata_Table_Length,1))-1,"")),0),OFFSET(Metadata!$B$1,MIN(IF(OFFSET(Metadata!$A$1,0,0,Metadata!Metadata_Table_Length,1)=SUBSTITUTE(C872,"rawdatafilename","originalfilename"),ROW(OFFSET(Metadata!$A$1,0,0,Metadata!Metadata_Table_Length,1))-1,"")),0)),"")</f>
        <v/>
      </c>
      <c r="F872" t="str">
        <f t="shared" ca="1" si="54"/>
        <v/>
      </c>
      <c r="G872" t="str">
        <f t="array" aca="1" ref="G872" ca="1">IF(B872&lt;&gt;"",OFFSET(Metadata!$B$1,MIN(IF(OFFSET(Metadata!$A$1,0,0,Metadata!Metadata_Table_Length,1)=SUBSTITUTE(C872,"rawdatafilename","partnumber"),ROW(OFFSET(Metadata!$A$1,0,0,Metadata!Metadata_Table_Length,1))-1,"")),0),"")</f>
        <v/>
      </c>
      <c r="H872" t="str">
        <f t="array" aca="1" ref="H872" ca="1">IF(B872&lt;&gt;"",OFFSET(Metadata!$B$1,MIN(IF(OFFSET(Metadata!$A$1,0,0,Metadata!Metadata_Table_Length,1)=SUBSTITUTE(C872,"rawdatafilename","original_count"),ROW(OFFSET(Metadata!$A$1,0,0,Metadata!Metadata_Table_Length,1))-1,"")),0),"")</f>
        <v/>
      </c>
      <c r="I872" t="str">
        <f t="array" aca="1" ref="I872" ca="1">IF(B872&lt;&gt;"",OFFSET(Metadata!$B$1,MIN(IF(OFFSET(Metadata!$A$1,0,0,Metadata!Metadata_Table_Length,1)=SUBSTITUTE(C872,"rawdatafilename","count"),ROW(OFFSET(Metadata!$A$1,0,0,Metadata!Metadata_Table_Length,1))-1,"")),0),"")</f>
        <v/>
      </c>
      <c r="J872" t="str">
        <f t="array" aca="1" ref="J872" ca="1">IF(AND(G872&lt;&gt;"",G872&lt;&gt;G871),MAX(IF(G$2:G$2001=G872,H$2:H$2001,"")),"")</f>
        <v/>
      </c>
      <c r="K872" t="str">
        <f t="array" aca="1" ref="K872" ca="1">IF(AND(G872&lt;&gt;"",G872&lt;&gt;G871),MAX(IF(G$2:G$2001=G872,I$2:I$2001,"")),"")</f>
        <v/>
      </c>
      <c r="L872" t="str">
        <f t="shared" ca="1" si="55"/>
        <v/>
      </c>
    </row>
    <row r="873" spans="2:12" x14ac:dyDescent="0.25">
      <c r="B873" t="str">
        <f t="shared" ca="1" si="53"/>
        <v/>
      </c>
      <c r="C873" t="str">
        <f t="shared" ca="1" si="52"/>
        <v/>
      </c>
      <c r="D873" s="156" t="str">
        <f t="array" aca="1" ref="D873" ca="1">IFERROR(IF(B873&lt;&gt;"",IF(OR(EXACT(OFFSET(Metadata!$A$1,0,0,Metadata!Metadata_Table_Length,1),C873)),1,""),""),"")</f>
        <v/>
      </c>
      <c r="E873" s="163" t="str">
        <f t="array" aca="1" ref="E873" ca="1">IF(B873&lt;&gt;"",IF(D873=1,OFFSET(Metadata!$B$1,MIN(IF(OFFSET(Metadata!$A$1,0,0,Metadata!Metadata_Table_Length,1)=C873,ROW(OFFSET(Metadata!$A$1,0,0,Metadata!Metadata_Table_Length,1))-1,"")),0),OFFSET(Metadata!$B$1,MIN(IF(OFFSET(Metadata!$A$1,0,0,Metadata!Metadata_Table_Length,1)=SUBSTITUTE(C873,"rawdatafilename","originalfilename"),ROW(OFFSET(Metadata!$A$1,0,0,Metadata!Metadata_Table_Length,1))-1,"")),0)),"")</f>
        <v/>
      </c>
      <c r="F873" t="str">
        <f t="shared" ca="1" si="54"/>
        <v/>
      </c>
      <c r="G873" t="str">
        <f t="array" aca="1" ref="G873" ca="1">IF(B873&lt;&gt;"",OFFSET(Metadata!$B$1,MIN(IF(OFFSET(Metadata!$A$1,0,0,Metadata!Metadata_Table_Length,1)=SUBSTITUTE(C873,"rawdatafilename","partnumber"),ROW(OFFSET(Metadata!$A$1,0,0,Metadata!Metadata_Table_Length,1))-1,"")),0),"")</f>
        <v/>
      </c>
      <c r="H873" t="str">
        <f t="array" aca="1" ref="H873" ca="1">IF(B873&lt;&gt;"",OFFSET(Metadata!$B$1,MIN(IF(OFFSET(Metadata!$A$1,0,0,Metadata!Metadata_Table_Length,1)=SUBSTITUTE(C873,"rawdatafilename","original_count"),ROW(OFFSET(Metadata!$A$1,0,0,Metadata!Metadata_Table_Length,1))-1,"")),0),"")</f>
        <v/>
      </c>
      <c r="I873" t="str">
        <f t="array" aca="1" ref="I873" ca="1">IF(B873&lt;&gt;"",OFFSET(Metadata!$B$1,MIN(IF(OFFSET(Metadata!$A$1,0,0,Metadata!Metadata_Table_Length,1)=SUBSTITUTE(C873,"rawdatafilename","count"),ROW(OFFSET(Metadata!$A$1,0,0,Metadata!Metadata_Table_Length,1))-1,"")),0),"")</f>
        <v/>
      </c>
      <c r="J873" t="str">
        <f t="array" aca="1" ref="J873" ca="1">IF(AND(G873&lt;&gt;"",G873&lt;&gt;G872),MAX(IF(G$2:G$2001=G873,H$2:H$2001,"")),"")</f>
        <v/>
      </c>
      <c r="K873" t="str">
        <f t="array" aca="1" ref="K873" ca="1">IF(AND(G873&lt;&gt;"",G873&lt;&gt;G872),MAX(IF(G$2:G$2001=G873,I$2:I$2001,"")),"")</f>
        <v/>
      </c>
      <c r="L873" t="str">
        <f t="shared" ca="1" si="55"/>
        <v/>
      </c>
    </row>
    <row r="874" spans="2:12" x14ac:dyDescent="0.25">
      <c r="B874" t="str">
        <f t="shared" ca="1" si="53"/>
        <v/>
      </c>
      <c r="C874" t="str">
        <f t="shared" ca="1" si="52"/>
        <v/>
      </c>
      <c r="D874" s="156" t="str">
        <f t="array" aca="1" ref="D874" ca="1">IFERROR(IF(B874&lt;&gt;"",IF(OR(EXACT(OFFSET(Metadata!$A$1,0,0,Metadata!Metadata_Table_Length,1),C874)),1,""),""),"")</f>
        <v/>
      </c>
      <c r="E874" s="163" t="str">
        <f t="array" aca="1" ref="E874" ca="1">IF(B874&lt;&gt;"",IF(D874=1,OFFSET(Metadata!$B$1,MIN(IF(OFFSET(Metadata!$A$1,0,0,Metadata!Metadata_Table_Length,1)=C874,ROW(OFFSET(Metadata!$A$1,0,0,Metadata!Metadata_Table_Length,1))-1,"")),0),OFFSET(Metadata!$B$1,MIN(IF(OFFSET(Metadata!$A$1,0,0,Metadata!Metadata_Table_Length,1)=SUBSTITUTE(C874,"rawdatafilename","originalfilename"),ROW(OFFSET(Metadata!$A$1,0,0,Metadata!Metadata_Table_Length,1))-1,"")),0)),"")</f>
        <v/>
      </c>
      <c r="F874" t="str">
        <f t="shared" ca="1" si="54"/>
        <v/>
      </c>
      <c r="G874" t="str">
        <f t="array" aca="1" ref="G874" ca="1">IF(B874&lt;&gt;"",OFFSET(Metadata!$B$1,MIN(IF(OFFSET(Metadata!$A$1,0,0,Metadata!Metadata_Table_Length,1)=SUBSTITUTE(C874,"rawdatafilename","partnumber"),ROW(OFFSET(Metadata!$A$1,0,0,Metadata!Metadata_Table_Length,1))-1,"")),0),"")</f>
        <v/>
      </c>
      <c r="H874" t="str">
        <f t="array" aca="1" ref="H874" ca="1">IF(B874&lt;&gt;"",OFFSET(Metadata!$B$1,MIN(IF(OFFSET(Metadata!$A$1,0,0,Metadata!Metadata_Table_Length,1)=SUBSTITUTE(C874,"rawdatafilename","original_count"),ROW(OFFSET(Metadata!$A$1,0,0,Metadata!Metadata_Table_Length,1))-1,"")),0),"")</f>
        <v/>
      </c>
      <c r="I874" t="str">
        <f t="array" aca="1" ref="I874" ca="1">IF(B874&lt;&gt;"",OFFSET(Metadata!$B$1,MIN(IF(OFFSET(Metadata!$A$1,0,0,Metadata!Metadata_Table_Length,1)=SUBSTITUTE(C874,"rawdatafilename","count"),ROW(OFFSET(Metadata!$A$1,0,0,Metadata!Metadata_Table_Length,1))-1,"")),0),"")</f>
        <v/>
      </c>
      <c r="J874" t="str">
        <f t="array" aca="1" ref="J874" ca="1">IF(AND(G874&lt;&gt;"",G874&lt;&gt;G873),MAX(IF(G$2:G$2001=G874,H$2:H$2001,"")),"")</f>
        <v/>
      </c>
      <c r="K874" t="str">
        <f t="array" aca="1" ref="K874" ca="1">IF(AND(G874&lt;&gt;"",G874&lt;&gt;G873),MAX(IF(G$2:G$2001=G874,I$2:I$2001,"")),"")</f>
        <v/>
      </c>
      <c r="L874" t="str">
        <f t="shared" ca="1" si="55"/>
        <v/>
      </c>
    </row>
    <row r="875" spans="2:12" x14ac:dyDescent="0.25">
      <c r="B875" t="str">
        <f t="shared" ca="1" si="53"/>
        <v/>
      </c>
      <c r="C875" t="str">
        <f t="shared" ca="1" si="52"/>
        <v/>
      </c>
      <c r="D875" s="156" t="str">
        <f t="array" aca="1" ref="D875" ca="1">IFERROR(IF(B875&lt;&gt;"",IF(OR(EXACT(OFFSET(Metadata!$A$1,0,0,Metadata!Metadata_Table_Length,1),C875)),1,""),""),"")</f>
        <v/>
      </c>
      <c r="E875" s="163" t="str">
        <f t="array" aca="1" ref="E875" ca="1">IF(B875&lt;&gt;"",IF(D875=1,OFFSET(Metadata!$B$1,MIN(IF(OFFSET(Metadata!$A$1,0,0,Metadata!Metadata_Table_Length,1)=C875,ROW(OFFSET(Metadata!$A$1,0,0,Metadata!Metadata_Table_Length,1))-1,"")),0),OFFSET(Metadata!$B$1,MIN(IF(OFFSET(Metadata!$A$1,0,0,Metadata!Metadata_Table_Length,1)=SUBSTITUTE(C875,"rawdatafilename","originalfilename"),ROW(OFFSET(Metadata!$A$1,0,0,Metadata!Metadata_Table_Length,1))-1,"")),0)),"")</f>
        <v/>
      </c>
      <c r="F875" t="str">
        <f t="shared" ca="1" si="54"/>
        <v/>
      </c>
      <c r="G875" t="str">
        <f t="array" aca="1" ref="G875" ca="1">IF(B875&lt;&gt;"",OFFSET(Metadata!$B$1,MIN(IF(OFFSET(Metadata!$A$1,0,0,Metadata!Metadata_Table_Length,1)=SUBSTITUTE(C875,"rawdatafilename","partnumber"),ROW(OFFSET(Metadata!$A$1,0,0,Metadata!Metadata_Table_Length,1))-1,"")),0),"")</f>
        <v/>
      </c>
      <c r="H875" t="str">
        <f t="array" aca="1" ref="H875" ca="1">IF(B875&lt;&gt;"",OFFSET(Metadata!$B$1,MIN(IF(OFFSET(Metadata!$A$1,0,0,Metadata!Metadata_Table_Length,1)=SUBSTITUTE(C875,"rawdatafilename","original_count"),ROW(OFFSET(Metadata!$A$1,0,0,Metadata!Metadata_Table_Length,1))-1,"")),0),"")</f>
        <v/>
      </c>
      <c r="I875" t="str">
        <f t="array" aca="1" ref="I875" ca="1">IF(B875&lt;&gt;"",OFFSET(Metadata!$B$1,MIN(IF(OFFSET(Metadata!$A$1,0,0,Metadata!Metadata_Table_Length,1)=SUBSTITUTE(C875,"rawdatafilename","count"),ROW(OFFSET(Metadata!$A$1,0,0,Metadata!Metadata_Table_Length,1))-1,"")),0),"")</f>
        <v/>
      </c>
      <c r="J875" t="str">
        <f t="array" aca="1" ref="J875" ca="1">IF(AND(G875&lt;&gt;"",G875&lt;&gt;G874),MAX(IF(G$2:G$2001=G875,H$2:H$2001,"")),"")</f>
        <v/>
      </c>
      <c r="K875" t="str">
        <f t="array" aca="1" ref="K875" ca="1">IF(AND(G875&lt;&gt;"",G875&lt;&gt;G874),MAX(IF(G$2:G$2001=G875,I$2:I$2001,"")),"")</f>
        <v/>
      </c>
      <c r="L875" t="str">
        <f t="shared" ca="1" si="55"/>
        <v/>
      </c>
    </row>
    <row r="876" spans="2:12" x14ac:dyDescent="0.25">
      <c r="B876" t="str">
        <f t="shared" ca="1" si="53"/>
        <v/>
      </c>
      <c r="C876" t="str">
        <f t="shared" ca="1" si="52"/>
        <v/>
      </c>
      <c r="D876" s="156" t="str">
        <f t="array" aca="1" ref="D876" ca="1">IFERROR(IF(B876&lt;&gt;"",IF(OR(EXACT(OFFSET(Metadata!$A$1,0,0,Metadata!Metadata_Table_Length,1),C876)),1,""),""),"")</f>
        <v/>
      </c>
      <c r="E876" s="163" t="str">
        <f t="array" aca="1" ref="E876" ca="1">IF(B876&lt;&gt;"",IF(D876=1,OFFSET(Metadata!$B$1,MIN(IF(OFFSET(Metadata!$A$1,0,0,Metadata!Metadata_Table_Length,1)=C876,ROW(OFFSET(Metadata!$A$1,0,0,Metadata!Metadata_Table_Length,1))-1,"")),0),OFFSET(Metadata!$B$1,MIN(IF(OFFSET(Metadata!$A$1,0,0,Metadata!Metadata_Table_Length,1)=SUBSTITUTE(C876,"rawdatafilename","originalfilename"),ROW(OFFSET(Metadata!$A$1,0,0,Metadata!Metadata_Table_Length,1))-1,"")),0)),"")</f>
        <v/>
      </c>
      <c r="F876" t="str">
        <f t="shared" ca="1" si="54"/>
        <v/>
      </c>
      <c r="G876" t="str">
        <f t="array" aca="1" ref="G876" ca="1">IF(B876&lt;&gt;"",OFFSET(Metadata!$B$1,MIN(IF(OFFSET(Metadata!$A$1,0,0,Metadata!Metadata_Table_Length,1)=SUBSTITUTE(C876,"rawdatafilename","partnumber"),ROW(OFFSET(Metadata!$A$1,0,0,Metadata!Metadata_Table_Length,1))-1,"")),0),"")</f>
        <v/>
      </c>
      <c r="H876" t="str">
        <f t="array" aca="1" ref="H876" ca="1">IF(B876&lt;&gt;"",OFFSET(Metadata!$B$1,MIN(IF(OFFSET(Metadata!$A$1,0,0,Metadata!Metadata_Table_Length,1)=SUBSTITUTE(C876,"rawdatafilename","original_count"),ROW(OFFSET(Metadata!$A$1,0,0,Metadata!Metadata_Table_Length,1))-1,"")),0),"")</f>
        <v/>
      </c>
      <c r="I876" t="str">
        <f t="array" aca="1" ref="I876" ca="1">IF(B876&lt;&gt;"",OFFSET(Metadata!$B$1,MIN(IF(OFFSET(Metadata!$A$1,0,0,Metadata!Metadata_Table_Length,1)=SUBSTITUTE(C876,"rawdatafilename","count"),ROW(OFFSET(Metadata!$A$1,0,0,Metadata!Metadata_Table_Length,1))-1,"")),0),"")</f>
        <v/>
      </c>
      <c r="J876" t="str">
        <f t="array" aca="1" ref="J876" ca="1">IF(AND(G876&lt;&gt;"",G876&lt;&gt;G875),MAX(IF(G$2:G$2001=G876,H$2:H$2001,"")),"")</f>
        <v/>
      </c>
      <c r="K876" t="str">
        <f t="array" aca="1" ref="K876" ca="1">IF(AND(G876&lt;&gt;"",G876&lt;&gt;G875),MAX(IF(G$2:G$2001=G876,I$2:I$2001,"")),"")</f>
        <v/>
      </c>
      <c r="L876" t="str">
        <f t="shared" ca="1" si="55"/>
        <v/>
      </c>
    </row>
    <row r="877" spans="2:12" x14ac:dyDescent="0.25">
      <c r="B877" t="str">
        <f t="shared" ca="1" si="53"/>
        <v/>
      </c>
      <c r="C877" t="str">
        <f t="shared" ca="1" si="52"/>
        <v/>
      </c>
      <c r="D877" s="156" t="str">
        <f t="array" aca="1" ref="D877" ca="1">IFERROR(IF(B877&lt;&gt;"",IF(OR(EXACT(OFFSET(Metadata!$A$1,0,0,Metadata!Metadata_Table_Length,1),C877)),1,""),""),"")</f>
        <v/>
      </c>
      <c r="E877" s="163" t="str">
        <f t="array" aca="1" ref="E877" ca="1">IF(B877&lt;&gt;"",IF(D877=1,OFFSET(Metadata!$B$1,MIN(IF(OFFSET(Metadata!$A$1,0,0,Metadata!Metadata_Table_Length,1)=C877,ROW(OFFSET(Metadata!$A$1,0,0,Metadata!Metadata_Table_Length,1))-1,"")),0),OFFSET(Metadata!$B$1,MIN(IF(OFFSET(Metadata!$A$1,0,0,Metadata!Metadata_Table_Length,1)=SUBSTITUTE(C877,"rawdatafilename","originalfilename"),ROW(OFFSET(Metadata!$A$1,0,0,Metadata!Metadata_Table_Length,1))-1,"")),0)),"")</f>
        <v/>
      </c>
      <c r="F877" t="str">
        <f t="shared" ca="1" si="54"/>
        <v/>
      </c>
      <c r="G877" t="str">
        <f t="array" aca="1" ref="G877" ca="1">IF(B877&lt;&gt;"",OFFSET(Metadata!$B$1,MIN(IF(OFFSET(Metadata!$A$1,0,0,Metadata!Metadata_Table_Length,1)=SUBSTITUTE(C877,"rawdatafilename","partnumber"),ROW(OFFSET(Metadata!$A$1,0,0,Metadata!Metadata_Table_Length,1))-1,"")),0),"")</f>
        <v/>
      </c>
      <c r="H877" t="str">
        <f t="array" aca="1" ref="H877" ca="1">IF(B877&lt;&gt;"",OFFSET(Metadata!$B$1,MIN(IF(OFFSET(Metadata!$A$1,0,0,Metadata!Metadata_Table_Length,1)=SUBSTITUTE(C877,"rawdatafilename","original_count"),ROW(OFFSET(Metadata!$A$1,0,0,Metadata!Metadata_Table_Length,1))-1,"")),0),"")</f>
        <v/>
      </c>
      <c r="I877" t="str">
        <f t="array" aca="1" ref="I877" ca="1">IF(B877&lt;&gt;"",OFFSET(Metadata!$B$1,MIN(IF(OFFSET(Metadata!$A$1,0,0,Metadata!Metadata_Table_Length,1)=SUBSTITUTE(C877,"rawdatafilename","count"),ROW(OFFSET(Metadata!$A$1,0,0,Metadata!Metadata_Table_Length,1))-1,"")),0),"")</f>
        <v/>
      </c>
      <c r="J877" t="str">
        <f t="array" aca="1" ref="J877" ca="1">IF(AND(G877&lt;&gt;"",G877&lt;&gt;G876),MAX(IF(G$2:G$2001=G877,H$2:H$2001,"")),"")</f>
        <v/>
      </c>
      <c r="K877" t="str">
        <f t="array" aca="1" ref="K877" ca="1">IF(AND(G877&lt;&gt;"",G877&lt;&gt;G876),MAX(IF(G$2:G$2001=G877,I$2:I$2001,"")),"")</f>
        <v/>
      </c>
      <c r="L877" t="str">
        <f t="shared" ca="1" si="55"/>
        <v/>
      </c>
    </row>
    <row r="878" spans="2:12" x14ac:dyDescent="0.25">
      <c r="B878" t="str">
        <f t="shared" ca="1" si="53"/>
        <v/>
      </c>
      <c r="C878" t="str">
        <f t="shared" ca="1" si="52"/>
        <v/>
      </c>
      <c r="D878" s="156" t="str">
        <f t="array" aca="1" ref="D878" ca="1">IFERROR(IF(B878&lt;&gt;"",IF(OR(EXACT(OFFSET(Metadata!$A$1,0,0,Metadata!Metadata_Table_Length,1),C878)),1,""),""),"")</f>
        <v/>
      </c>
      <c r="E878" s="163" t="str">
        <f t="array" aca="1" ref="E878" ca="1">IF(B878&lt;&gt;"",IF(D878=1,OFFSET(Metadata!$B$1,MIN(IF(OFFSET(Metadata!$A$1,0,0,Metadata!Metadata_Table_Length,1)=C878,ROW(OFFSET(Metadata!$A$1,0,0,Metadata!Metadata_Table_Length,1))-1,"")),0),OFFSET(Metadata!$B$1,MIN(IF(OFFSET(Metadata!$A$1,0,0,Metadata!Metadata_Table_Length,1)=SUBSTITUTE(C878,"rawdatafilename","originalfilename"),ROW(OFFSET(Metadata!$A$1,0,0,Metadata!Metadata_Table_Length,1))-1,"")),0)),"")</f>
        <v/>
      </c>
      <c r="F878" t="str">
        <f t="shared" ca="1" si="54"/>
        <v/>
      </c>
      <c r="G878" t="str">
        <f t="array" aca="1" ref="G878" ca="1">IF(B878&lt;&gt;"",OFFSET(Metadata!$B$1,MIN(IF(OFFSET(Metadata!$A$1,0,0,Metadata!Metadata_Table_Length,1)=SUBSTITUTE(C878,"rawdatafilename","partnumber"),ROW(OFFSET(Metadata!$A$1,0,0,Metadata!Metadata_Table_Length,1))-1,"")),0),"")</f>
        <v/>
      </c>
      <c r="H878" t="str">
        <f t="array" aca="1" ref="H878" ca="1">IF(B878&lt;&gt;"",OFFSET(Metadata!$B$1,MIN(IF(OFFSET(Metadata!$A$1,0,0,Metadata!Metadata_Table_Length,1)=SUBSTITUTE(C878,"rawdatafilename","original_count"),ROW(OFFSET(Metadata!$A$1,0,0,Metadata!Metadata_Table_Length,1))-1,"")),0),"")</f>
        <v/>
      </c>
      <c r="I878" t="str">
        <f t="array" aca="1" ref="I878" ca="1">IF(B878&lt;&gt;"",OFFSET(Metadata!$B$1,MIN(IF(OFFSET(Metadata!$A$1,0,0,Metadata!Metadata_Table_Length,1)=SUBSTITUTE(C878,"rawdatafilename","count"),ROW(OFFSET(Metadata!$A$1,0,0,Metadata!Metadata_Table_Length,1))-1,"")),0),"")</f>
        <v/>
      </c>
      <c r="J878" t="str">
        <f t="array" aca="1" ref="J878" ca="1">IF(AND(G878&lt;&gt;"",G878&lt;&gt;G877),MAX(IF(G$2:G$2001=G878,H$2:H$2001,"")),"")</f>
        <v/>
      </c>
      <c r="K878" t="str">
        <f t="array" aca="1" ref="K878" ca="1">IF(AND(G878&lt;&gt;"",G878&lt;&gt;G877),MAX(IF(G$2:G$2001=G878,I$2:I$2001,"")),"")</f>
        <v/>
      </c>
      <c r="L878" t="str">
        <f t="shared" ca="1" si="55"/>
        <v/>
      </c>
    </row>
    <row r="879" spans="2:12" x14ac:dyDescent="0.25">
      <c r="B879" t="str">
        <f t="shared" ca="1" si="53"/>
        <v/>
      </c>
      <c r="C879" t="str">
        <f t="shared" ca="1" si="52"/>
        <v/>
      </c>
      <c r="D879" s="156" t="str">
        <f t="array" aca="1" ref="D879" ca="1">IFERROR(IF(B879&lt;&gt;"",IF(OR(EXACT(OFFSET(Metadata!$A$1,0,0,Metadata!Metadata_Table_Length,1),C879)),1,""),""),"")</f>
        <v/>
      </c>
      <c r="E879" s="163" t="str">
        <f t="array" aca="1" ref="E879" ca="1">IF(B879&lt;&gt;"",IF(D879=1,OFFSET(Metadata!$B$1,MIN(IF(OFFSET(Metadata!$A$1,0,0,Metadata!Metadata_Table_Length,1)=C879,ROW(OFFSET(Metadata!$A$1,0,0,Metadata!Metadata_Table_Length,1))-1,"")),0),OFFSET(Metadata!$B$1,MIN(IF(OFFSET(Metadata!$A$1,0,0,Metadata!Metadata_Table_Length,1)=SUBSTITUTE(C879,"rawdatafilename","originalfilename"),ROW(OFFSET(Metadata!$A$1,0,0,Metadata!Metadata_Table_Length,1))-1,"")),0)),"")</f>
        <v/>
      </c>
      <c r="F879" t="str">
        <f t="shared" ca="1" si="54"/>
        <v/>
      </c>
      <c r="G879" t="str">
        <f t="array" aca="1" ref="G879" ca="1">IF(B879&lt;&gt;"",OFFSET(Metadata!$B$1,MIN(IF(OFFSET(Metadata!$A$1,0,0,Metadata!Metadata_Table_Length,1)=SUBSTITUTE(C879,"rawdatafilename","partnumber"),ROW(OFFSET(Metadata!$A$1,0,0,Metadata!Metadata_Table_Length,1))-1,"")),0),"")</f>
        <v/>
      </c>
      <c r="H879" t="str">
        <f t="array" aca="1" ref="H879" ca="1">IF(B879&lt;&gt;"",OFFSET(Metadata!$B$1,MIN(IF(OFFSET(Metadata!$A$1,0,0,Metadata!Metadata_Table_Length,1)=SUBSTITUTE(C879,"rawdatafilename","original_count"),ROW(OFFSET(Metadata!$A$1,0,0,Metadata!Metadata_Table_Length,1))-1,"")),0),"")</f>
        <v/>
      </c>
      <c r="I879" t="str">
        <f t="array" aca="1" ref="I879" ca="1">IF(B879&lt;&gt;"",OFFSET(Metadata!$B$1,MIN(IF(OFFSET(Metadata!$A$1,0,0,Metadata!Metadata_Table_Length,1)=SUBSTITUTE(C879,"rawdatafilename","count"),ROW(OFFSET(Metadata!$A$1,0,0,Metadata!Metadata_Table_Length,1))-1,"")),0),"")</f>
        <v/>
      </c>
      <c r="J879" t="str">
        <f t="array" aca="1" ref="J879" ca="1">IF(AND(G879&lt;&gt;"",G879&lt;&gt;G878),MAX(IF(G$2:G$2001=G879,H$2:H$2001,"")),"")</f>
        <v/>
      </c>
      <c r="K879" t="str">
        <f t="array" aca="1" ref="K879" ca="1">IF(AND(G879&lt;&gt;"",G879&lt;&gt;G878),MAX(IF(G$2:G$2001=G879,I$2:I$2001,"")),"")</f>
        <v/>
      </c>
      <c r="L879" t="str">
        <f t="shared" ca="1" si="55"/>
        <v/>
      </c>
    </row>
    <row r="880" spans="2:12" x14ac:dyDescent="0.25">
      <c r="B880" t="str">
        <f t="shared" ca="1" si="53"/>
        <v/>
      </c>
      <c r="C880" t="str">
        <f t="shared" ca="1" si="52"/>
        <v/>
      </c>
      <c r="D880" s="156" t="str">
        <f t="array" aca="1" ref="D880" ca="1">IFERROR(IF(B880&lt;&gt;"",IF(OR(EXACT(OFFSET(Metadata!$A$1,0,0,Metadata!Metadata_Table_Length,1),C880)),1,""),""),"")</f>
        <v/>
      </c>
      <c r="E880" s="163" t="str">
        <f t="array" aca="1" ref="E880" ca="1">IF(B880&lt;&gt;"",IF(D880=1,OFFSET(Metadata!$B$1,MIN(IF(OFFSET(Metadata!$A$1,0,0,Metadata!Metadata_Table_Length,1)=C880,ROW(OFFSET(Metadata!$A$1,0,0,Metadata!Metadata_Table_Length,1))-1,"")),0),OFFSET(Metadata!$B$1,MIN(IF(OFFSET(Metadata!$A$1,0,0,Metadata!Metadata_Table_Length,1)=SUBSTITUTE(C880,"rawdatafilename","originalfilename"),ROW(OFFSET(Metadata!$A$1,0,0,Metadata!Metadata_Table_Length,1))-1,"")),0)),"")</f>
        <v/>
      </c>
      <c r="F880" t="str">
        <f t="shared" ca="1" si="54"/>
        <v/>
      </c>
      <c r="G880" t="str">
        <f t="array" aca="1" ref="G880" ca="1">IF(B880&lt;&gt;"",OFFSET(Metadata!$B$1,MIN(IF(OFFSET(Metadata!$A$1,0,0,Metadata!Metadata_Table_Length,1)=SUBSTITUTE(C880,"rawdatafilename","partnumber"),ROW(OFFSET(Metadata!$A$1,0,0,Metadata!Metadata_Table_Length,1))-1,"")),0),"")</f>
        <v/>
      </c>
      <c r="H880" t="str">
        <f t="array" aca="1" ref="H880" ca="1">IF(B880&lt;&gt;"",OFFSET(Metadata!$B$1,MIN(IF(OFFSET(Metadata!$A$1,0,0,Metadata!Metadata_Table_Length,1)=SUBSTITUTE(C880,"rawdatafilename","original_count"),ROW(OFFSET(Metadata!$A$1,0,0,Metadata!Metadata_Table_Length,1))-1,"")),0),"")</f>
        <v/>
      </c>
      <c r="I880" t="str">
        <f t="array" aca="1" ref="I880" ca="1">IF(B880&lt;&gt;"",OFFSET(Metadata!$B$1,MIN(IF(OFFSET(Metadata!$A$1,0,0,Metadata!Metadata_Table_Length,1)=SUBSTITUTE(C880,"rawdatafilename","count"),ROW(OFFSET(Metadata!$A$1,0,0,Metadata!Metadata_Table_Length,1))-1,"")),0),"")</f>
        <v/>
      </c>
      <c r="J880" t="str">
        <f t="array" aca="1" ref="J880" ca="1">IF(AND(G880&lt;&gt;"",G880&lt;&gt;G879),MAX(IF(G$2:G$2001=G880,H$2:H$2001,"")),"")</f>
        <v/>
      </c>
      <c r="K880" t="str">
        <f t="array" aca="1" ref="K880" ca="1">IF(AND(G880&lt;&gt;"",G880&lt;&gt;G879),MAX(IF(G$2:G$2001=G880,I$2:I$2001,"")),"")</f>
        <v/>
      </c>
      <c r="L880" t="str">
        <f t="shared" ca="1" si="55"/>
        <v/>
      </c>
    </row>
    <row r="881" spans="2:12" x14ac:dyDescent="0.25">
      <c r="B881" t="str">
        <f t="shared" ca="1" si="53"/>
        <v/>
      </c>
      <c r="C881" t="str">
        <f t="shared" ca="1" si="52"/>
        <v/>
      </c>
      <c r="D881" s="156" t="str">
        <f t="array" aca="1" ref="D881" ca="1">IFERROR(IF(B881&lt;&gt;"",IF(OR(EXACT(OFFSET(Metadata!$A$1,0,0,Metadata!Metadata_Table_Length,1),C881)),1,""),""),"")</f>
        <v/>
      </c>
      <c r="E881" s="163" t="str">
        <f t="array" aca="1" ref="E881" ca="1">IF(B881&lt;&gt;"",IF(D881=1,OFFSET(Metadata!$B$1,MIN(IF(OFFSET(Metadata!$A$1,0,0,Metadata!Metadata_Table_Length,1)=C881,ROW(OFFSET(Metadata!$A$1,0,0,Metadata!Metadata_Table_Length,1))-1,"")),0),OFFSET(Metadata!$B$1,MIN(IF(OFFSET(Metadata!$A$1,0,0,Metadata!Metadata_Table_Length,1)=SUBSTITUTE(C881,"rawdatafilename","originalfilename"),ROW(OFFSET(Metadata!$A$1,0,0,Metadata!Metadata_Table_Length,1))-1,"")),0)),"")</f>
        <v/>
      </c>
      <c r="F881" t="str">
        <f t="shared" ca="1" si="54"/>
        <v/>
      </c>
      <c r="G881" t="str">
        <f t="array" aca="1" ref="G881" ca="1">IF(B881&lt;&gt;"",OFFSET(Metadata!$B$1,MIN(IF(OFFSET(Metadata!$A$1,0,0,Metadata!Metadata_Table_Length,1)=SUBSTITUTE(C881,"rawdatafilename","partnumber"),ROW(OFFSET(Metadata!$A$1,0,0,Metadata!Metadata_Table_Length,1))-1,"")),0),"")</f>
        <v/>
      </c>
      <c r="H881" t="str">
        <f t="array" aca="1" ref="H881" ca="1">IF(B881&lt;&gt;"",OFFSET(Metadata!$B$1,MIN(IF(OFFSET(Metadata!$A$1,0,0,Metadata!Metadata_Table_Length,1)=SUBSTITUTE(C881,"rawdatafilename","original_count"),ROW(OFFSET(Metadata!$A$1,0,0,Metadata!Metadata_Table_Length,1))-1,"")),0),"")</f>
        <v/>
      </c>
      <c r="I881" t="str">
        <f t="array" aca="1" ref="I881" ca="1">IF(B881&lt;&gt;"",OFFSET(Metadata!$B$1,MIN(IF(OFFSET(Metadata!$A$1,0,0,Metadata!Metadata_Table_Length,1)=SUBSTITUTE(C881,"rawdatafilename","count"),ROW(OFFSET(Metadata!$A$1,0,0,Metadata!Metadata_Table_Length,1))-1,"")),0),"")</f>
        <v/>
      </c>
      <c r="J881" t="str">
        <f t="array" aca="1" ref="J881" ca="1">IF(AND(G881&lt;&gt;"",G881&lt;&gt;G880),MAX(IF(G$2:G$2001=G881,H$2:H$2001,"")),"")</f>
        <v/>
      </c>
      <c r="K881" t="str">
        <f t="array" aca="1" ref="K881" ca="1">IF(AND(G881&lt;&gt;"",G881&lt;&gt;G880),MAX(IF(G$2:G$2001=G881,I$2:I$2001,"")),"")</f>
        <v/>
      </c>
      <c r="L881" t="str">
        <f t="shared" ca="1" si="55"/>
        <v/>
      </c>
    </row>
    <row r="882" spans="2:12" x14ac:dyDescent="0.25">
      <c r="B882" t="str">
        <f t="shared" ca="1" si="53"/>
        <v/>
      </c>
      <c r="C882" t="str">
        <f t="shared" ca="1" si="52"/>
        <v/>
      </c>
      <c r="D882" s="156" t="str">
        <f t="array" aca="1" ref="D882" ca="1">IFERROR(IF(B882&lt;&gt;"",IF(OR(EXACT(OFFSET(Metadata!$A$1,0,0,Metadata!Metadata_Table_Length,1),C882)),1,""),""),"")</f>
        <v/>
      </c>
      <c r="E882" s="163" t="str">
        <f t="array" aca="1" ref="E882" ca="1">IF(B882&lt;&gt;"",IF(D882=1,OFFSET(Metadata!$B$1,MIN(IF(OFFSET(Metadata!$A$1,0,0,Metadata!Metadata_Table_Length,1)=C882,ROW(OFFSET(Metadata!$A$1,0,0,Metadata!Metadata_Table_Length,1))-1,"")),0),OFFSET(Metadata!$B$1,MIN(IF(OFFSET(Metadata!$A$1,0,0,Metadata!Metadata_Table_Length,1)=SUBSTITUTE(C882,"rawdatafilename","originalfilename"),ROW(OFFSET(Metadata!$A$1,0,0,Metadata!Metadata_Table_Length,1))-1,"")),0)),"")</f>
        <v/>
      </c>
      <c r="F882" t="str">
        <f t="shared" ca="1" si="54"/>
        <v/>
      </c>
      <c r="G882" t="str">
        <f t="array" aca="1" ref="G882" ca="1">IF(B882&lt;&gt;"",OFFSET(Metadata!$B$1,MIN(IF(OFFSET(Metadata!$A$1,0,0,Metadata!Metadata_Table_Length,1)=SUBSTITUTE(C882,"rawdatafilename","partnumber"),ROW(OFFSET(Metadata!$A$1,0,0,Metadata!Metadata_Table_Length,1))-1,"")),0),"")</f>
        <v/>
      </c>
      <c r="H882" t="str">
        <f t="array" aca="1" ref="H882" ca="1">IF(B882&lt;&gt;"",OFFSET(Metadata!$B$1,MIN(IF(OFFSET(Metadata!$A$1,0,0,Metadata!Metadata_Table_Length,1)=SUBSTITUTE(C882,"rawdatafilename","original_count"),ROW(OFFSET(Metadata!$A$1,0,0,Metadata!Metadata_Table_Length,1))-1,"")),0),"")</f>
        <v/>
      </c>
      <c r="I882" t="str">
        <f t="array" aca="1" ref="I882" ca="1">IF(B882&lt;&gt;"",OFFSET(Metadata!$B$1,MIN(IF(OFFSET(Metadata!$A$1,0,0,Metadata!Metadata_Table_Length,1)=SUBSTITUTE(C882,"rawdatafilename","count"),ROW(OFFSET(Metadata!$A$1,0,0,Metadata!Metadata_Table_Length,1))-1,"")),0),"")</f>
        <v/>
      </c>
      <c r="J882" t="str">
        <f t="array" aca="1" ref="J882" ca="1">IF(AND(G882&lt;&gt;"",G882&lt;&gt;G881),MAX(IF(G$2:G$2001=G882,H$2:H$2001,"")),"")</f>
        <v/>
      </c>
      <c r="K882" t="str">
        <f t="array" aca="1" ref="K882" ca="1">IF(AND(G882&lt;&gt;"",G882&lt;&gt;G881),MAX(IF(G$2:G$2001=G882,I$2:I$2001,"")),"")</f>
        <v/>
      </c>
      <c r="L882" t="str">
        <f t="shared" ca="1" si="55"/>
        <v/>
      </c>
    </row>
    <row r="883" spans="2:12" x14ac:dyDescent="0.25">
      <c r="B883" t="str">
        <f t="shared" ca="1" si="53"/>
        <v/>
      </c>
      <c r="C883" t="str">
        <f t="shared" ca="1" si="52"/>
        <v/>
      </c>
      <c r="D883" s="156" t="str">
        <f t="array" aca="1" ref="D883" ca="1">IFERROR(IF(B883&lt;&gt;"",IF(OR(EXACT(OFFSET(Metadata!$A$1,0,0,Metadata!Metadata_Table_Length,1),C883)),1,""),""),"")</f>
        <v/>
      </c>
      <c r="E883" s="163" t="str">
        <f t="array" aca="1" ref="E883" ca="1">IF(B883&lt;&gt;"",IF(D883=1,OFFSET(Metadata!$B$1,MIN(IF(OFFSET(Metadata!$A$1,0,0,Metadata!Metadata_Table_Length,1)=C883,ROW(OFFSET(Metadata!$A$1,0,0,Metadata!Metadata_Table_Length,1))-1,"")),0),OFFSET(Metadata!$B$1,MIN(IF(OFFSET(Metadata!$A$1,0,0,Metadata!Metadata_Table_Length,1)=SUBSTITUTE(C883,"rawdatafilename","originalfilename"),ROW(OFFSET(Metadata!$A$1,0,0,Metadata!Metadata_Table_Length,1))-1,"")),0)),"")</f>
        <v/>
      </c>
      <c r="F883" t="str">
        <f t="shared" ca="1" si="54"/>
        <v/>
      </c>
      <c r="G883" t="str">
        <f t="array" aca="1" ref="G883" ca="1">IF(B883&lt;&gt;"",OFFSET(Metadata!$B$1,MIN(IF(OFFSET(Metadata!$A$1,0,0,Metadata!Metadata_Table_Length,1)=SUBSTITUTE(C883,"rawdatafilename","partnumber"),ROW(OFFSET(Metadata!$A$1,0,0,Metadata!Metadata_Table_Length,1))-1,"")),0),"")</f>
        <v/>
      </c>
      <c r="H883" t="str">
        <f t="array" aca="1" ref="H883" ca="1">IF(B883&lt;&gt;"",OFFSET(Metadata!$B$1,MIN(IF(OFFSET(Metadata!$A$1,0,0,Metadata!Metadata_Table_Length,1)=SUBSTITUTE(C883,"rawdatafilename","original_count"),ROW(OFFSET(Metadata!$A$1,0,0,Metadata!Metadata_Table_Length,1))-1,"")),0),"")</f>
        <v/>
      </c>
      <c r="I883" t="str">
        <f t="array" aca="1" ref="I883" ca="1">IF(B883&lt;&gt;"",OFFSET(Metadata!$B$1,MIN(IF(OFFSET(Metadata!$A$1,0,0,Metadata!Metadata_Table_Length,1)=SUBSTITUTE(C883,"rawdatafilename","count"),ROW(OFFSET(Metadata!$A$1,0,0,Metadata!Metadata_Table_Length,1))-1,"")),0),"")</f>
        <v/>
      </c>
      <c r="J883" t="str">
        <f t="array" aca="1" ref="J883" ca="1">IF(AND(G883&lt;&gt;"",G883&lt;&gt;G882),MAX(IF(G$2:G$2001=G883,H$2:H$2001,"")),"")</f>
        <v/>
      </c>
      <c r="K883" t="str">
        <f t="array" aca="1" ref="K883" ca="1">IF(AND(G883&lt;&gt;"",G883&lt;&gt;G882),MAX(IF(G$2:G$2001=G883,I$2:I$2001,"")),"")</f>
        <v/>
      </c>
      <c r="L883" t="str">
        <f t="shared" ca="1" si="55"/>
        <v/>
      </c>
    </row>
    <row r="884" spans="2:12" x14ac:dyDescent="0.25">
      <c r="B884" t="str">
        <f t="shared" ca="1" si="53"/>
        <v/>
      </c>
      <c r="C884" t="str">
        <f t="shared" ca="1" si="52"/>
        <v/>
      </c>
      <c r="D884" s="156" t="str">
        <f t="array" aca="1" ref="D884" ca="1">IFERROR(IF(B884&lt;&gt;"",IF(OR(EXACT(OFFSET(Metadata!$A$1,0,0,Metadata!Metadata_Table_Length,1),C884)),1,""),""),"")</f>
        <v/>
      </c>
      <c r="E884" s="163" t="str">
        <f t="array" aca="1" ref="E884" ca="1">IF(B884&lt;&gt;"",IF(D884=1,OFFSET(Metadata!$B$1,MIN(IF(OFFSET(Metadata!$A$1,0,0,Metadata!Metadata_Table_Length,1)=C884,ROW(OFFSET(Metadata!$A$1,0,0,Metadata!Metadata_Table_Length,1))-1,"")),0),OFFSET(Metadata!$B$1,MIN(IF(OFFSET(Metadata!$A$1,0,0,Metadata!Metadata_Table_Length,1)=SUBSTITUTE(C884,"rawdatafilename","originalfilename"),ROW(OFFSET(Metadata!$A$1,0,0,Metadata!Metadata_Table_Length,1))-1,"")),0)),"")</f>
        <v/>
      </c>
      <c r="F884" t="str">
        <f t="shared" ca="1" si="54"/>
        <v/>
      </c>
      <c r="G884" t="str">
        <f t="array" aca="1" ref="G884" ca="1">IF(B884&lt;&gt;"",OFFSET(Metadata!$B$1,MIN(IF(OFFSET(Metadata!$A$1,0,0,Metadata!Metadata_Table_Length,1)=SUBSTITUTE(C884,"rawdatafilename","partnumber"),ROW(OFFSET(Metadata!$A$1,0,0,Metadata!Metadata_Table_Length,1))-1,"")),0),"")</f>
        <v/>
      </c>
      <c r="H884" t="str">
        <f t="array" aca="1" ref="H884" ca="1">IF(B884&lt;&gt;"",OFFSET(Metadata!$B$1,MIN(IF(OFFSET(Metadata!$A$1,0,0,Metadata!Metadata_Table_Length,1)=SUBSTITUTE(C884,"rawdatafilename","original_count"),ROW(OFFSET(Metadata!$A$1,0,0,Metadata!Metadata_Table_Length,1))-1,"")),0),"")</f>
        <v/>
      </c>
      <c r="I884" t="str">
        <f t="array" aca="1" ref="I884" ca="1">IF(B884&lt;&gt;"",OFFSET(Metadata!$B$1,MIN(IF(OFFSET(Metadata!$A$1,0,0,Metadata!Metadata_Table_Length,1)=SUBSTITUTE(C884,"rawdatafilename","count"),ROW(OFFSET(Metadata!$A$1,0,0,Metadata!Metadata_Table_Length,1))-1,"")),0),"")</f>
        <v/>
      </c>
      <c r="J884" t="str">
        <f t="array" aca="1" ref="J884" ca="1">IF(AND(G884&lt;&gt;"",G884&lt;&gt;G883),MAX(IF(G$2:G$2001=G884,H$2:H$2001,"")),"")</f>
        <v/>
      </c>
      <c r="K884" t="str">
        <f t="array" aca="1" ref="K884" ca="1">IF(AND(G884&lt;&gt;"",G884&lt;&gt;G883),MAX(IF(G$2:G$2001=G884,I$2:I$2001,"")),"")</f>
        <v/>
      </c>
      <c r="L884" t="str">
        <f t="shared" ca="1" si="55"/>
        <v/>
      </c>
    </row>
    <row r="885" spans="2:12" x14ac:dyDescent="0.25">
      <c r="B885" t="str">
        <f t="shared" ca="1" si="53"/>
        <v/>
      </c>
      <c r="C885" t="str">
        <f t="shared" ca="1" si="52"/>
        <v/>
      </c>
      <c r="D885" s="156" t="str">
        <f t="array" aca="1" ref="D885" ca="1">IFERROR(IF(B885&lt;&gt;"",IF(OR(EXACT(OFFSET(Metadata!$A$1,0,0,Metadata!Metadata_Table_Length,1),C885)),1,""),""),"")</f>
        <v/>
      </c>
      <c r="E885" s="163" t="str">
        <f t="array" aca="1" ref="E885" ca="1">IF(B885&lt;&gt;"",IF(D885=1,OFFSET(Metadata!$B$1,MIN(IF(OFFSET(Metadata!$A$1,0,0,Metadata!Metadata_Table_Length,1)=C885,ROW(OFFSET(Metadata!$A$1,0,0,Metadata!Metadata_Table_Length,1))-1,"")),0),OFFSET(Metadata!$B$1,MIN(IF(OFFSET(Metadata!$A$1,0,0,Metadata!Metadata_Table_Length,1)=SUBSTITUTE(C885,"rawdatafilename","originalfilename"),ROW(OFFSET(Metadata!$A$1,0,0,Metadata!Metadata_Table_Length,1))-1,"")),0)),"")</f>
        <v/>
      </c>
      <c r="F885" t="str">
        <f t="shared" ca="1" si="54"/>
        <v/>
      </c>
      <c r="G885" t="str">
        <f t="array" aca="1" ref="G885" ca="1">IF(B885&lt;&gt;"",OFFSET(Metadata!$B$1,MIN(IF(OFFSET(Metadata!$A$1,0,0,Metadata!Metadata_Table_Length,1)=SUBSTITUTE(C885,"rawdatafilename","partnumber"),ROW(OFFSET(Metadata!$A$1,0,0,Metadata!Metadata_Table_Length,1))-1,"")),0),"")</f>
        <v/>
      </c>
      <c r="H885" t="str">
        <f t="array" aca="1" ref="H885" ca="1">IF(B885&lt;&gt;"",OFFSET(Metadata!$B$1,MIN(IF(OFFSET(Metadata!$A$1,0,0,Metadata!Metadata_Table_Length,1)=SUBSTITUTE(C885,"rawdatafilename","original_count"),ROW(OFFSET(Metadata!$A$1,0,0,Metadata!Metadata_Table_Length,1))-1,"")),0),"")</f>
        <v/>
      </c>
      <c r="I885" t="str">
        <f t="array" aca="1" ref="I885" ca="1">IF(B885&lt;&gt;"",OFFSET(Metadata!$B$1,MIN(IF(OFFSET(Metadata!$A$1,0,0,Metadata!Metadata_Table_Length,1)=SUBSTITUTE(C885,"rawdatafilename","count"),ROW(OFFSET(Metadata!$A$1,0,0,Metadata!Metadata_Table_Length,1))-1,"")),0),"")</f>
        <v/>
      </c>
      <c r="J885" t="str">
        <f t="array" aca="1" ref="J885" ca="1">IF(AND(G885&lt;&gt;"",G885&lt;&gt;G884),MAX(IF(G$2:G$2001=G885,H$2:H$2001,"")),"")</f>
        <v/>
      </c>
      <c r="K885" t="str">
        <f t="array" aca="1" ref="K885" ca="1">IF(AND(G885&lt;&gt;"",G885&lt;&gt;G884),MAX(IF(G$2:G$2001=G885,I$2:I$2001,"")),"")</f>
        <v/>
      </c>
      <c r="L885" t="str">
        <f t="shared" ca="1" si="55"/>
        <v/>
      </c>
    </row>
    <row r="886" spans="2:12" x14ac:dyDescent="0.25">
      <c r="B886" t="str">
        <f t="shared" ca="1" si="53"/>
        <v/>
      </c>
      <c r="C886" t="str">
        <f t="shared" ca="1" si="52"/>
        <v/>
      </c>
      <c r="D886" s="156" t="str">
        <f t="array" aca="1" ref="D886" ca="1">IFERROR(IF(B886&lt;&gt;"",IF(OR(EXACT(OFFSET(Metadata!$A$1,0,0,Metadata!Metadata_Table_Length,1),C886)),1,""),""),"")</f>
        <v/>
      </c>
      <c r="E886" s="163" t="str">
        <f t="array" aca="1" ref="E886" ca="1">IF(B886&lt;&gt;"",IF(D886=1,OFFSET(Metadata!$B$1,MIN(IF(OFFSET(Metadata!$A$1,0,0,Metadata!Metadata_Table_Length,1)=C886,ROW(OFFSET(Metadata!$A$1,0,0,Metadata!Metadata_Table_Length,1))-1,"")),0),OFFSET(Metadata!$B$1,MIN(IF(OFFSET(Metadata!$A$1,0,0,Metadata!Metadata_Table_Length,1)=SUBSTITUTE(C886,"rawdatafilename","originalfilename"),ROW(OFFSET(Metadata!$A$1,0,0,Metadata!Metadata_Table_Length,1))-1,"")),0)),"")</f>
        <v/>
      </c>
      <c r="F886" t="str">
        <f t="shared" ca="1" si="54"/>
        <v/>
      </c>
      <c r="G886" t="str">
        <f t="array" aca="1" ref="G886" ca="1">IF(B886&lt;&gt;"",OFFSET(Metadata!$B$1,MIN(IF(OFFSET(Metadata!$A$1,0,0,Metadata!Metadata_Table_Length,1)=SUBSTITUTE(C886,"rawdatafilename","partnumber"),ROW(OFFSET(Metadata!$A$1,0,0,Metadata!Metadata_Table_Length,1))-1,"")),0),"")</f>
        <v/>
      </c>
      <c r="H886" t="str">
        <f t="array" aca="1" ref="H886" ca="1">IF(B886&lt;&gt;"",OFFSET(Metadata!$B$1,MIN(IF(OFFSET(Metadata!$A$1,0,0,Metadata!Metadata_Table_Length,1)=SUBSTITUTE(C886,"rawdatafilename","original_count"),ROW(OFFSET(Metadata!$A$1,0,0,Metadata!Metadata_Table_Length,1))-1,"")),0),"")</f>
        <v/>
      </c>
      <c r="I886" t="str">
        <f t="array" aca="1" ref="I886" ca="1">IF(B886&lt;&gt;"",OFFSET(Metadata!$B$1,MIN(IF(OFFSET(Metadata!$A$1,0,0,Metadata!Metadata_Table_Length,1)=SUBSTITUTE(C886,"rawdatafilename","count"),ROW(OFFSET(Metadata!$A$1,0,0,Metadata!Metadata_Table_Length,1))-1,"")),0),"")</f>
        <v/>
      </c>
      <c r="J886" t="str">
        <f t="array" aca="1" ref="J886" ca="1">IF(AND(G886&lt;&gt;"",G886&lt;&gt;G885),MAX(IF(G$2:G$2001=G886,H$2:H$2001,"")),"")</f>
        <v/>
      </c>
      <c r="K886" t="str">
        <f t="array" aca="1" ref="K886" ca="1">IF(AND(G886&lt;&gt;"",G886&lt;&gt;G885),MAX(IF(G$2:G$2001=G886,I$2:I$2001,"")),"")</f>
        <v/>
      </c>
      <c r="L886" t="str">
        <f t="shared" ca="1" si="55"/>
        <v/>
      </c>
    </row>
    <row r="887" spans="2:12" x14ac:dyDescent="0.25">
      <c r="B887" t="str">
        <f t="shared" ca="1" si="53"/>
        <v/>
      </c>
      <c r="C887" t="str">
        <f t="shared" ca="1" si="52"/>
        <v/>
      </c>
      <c r="D887" s="156" t="str">
        <f t="array" aca="1" ref="D887" ca="1">IFERROR(IF(B887&lt;&gt;"",IF(OR(EXACT(OFFSET(Metadata!$A$1,0,0,Metadata!Metadata_Table_Length,1),C887)),1,""),""),"")</f>
        <v/>
      </c>
      <c r="E887" s="163" t="str">
        <f t="array" aca="1" ref="E887" ca="1">IF(B887&lt;&gt;"",IF(D887=1,OFFSET(Metadata!$B$1,MIN(IF(OFFSET(Metadata!$A$1,0,0,Metadata!Metadata_Table_Length,1)=C887,ROW(OFFSET(Metadata!$A$1,0,0,Metadata!Metadata_Table_Length,1))-1,"")),0),OFFSET(Metadata!$B$1,MIN(IF(OFFSET(Metadata!$A$1,0,0,Metadata!Metadata_Table_Length,1)=SUBSTITUTE(C887,"rawdatafilename","originalfilename"),ROW(OFFSET(Metadata!$A$1,0,0,Metadata!Metadata_Table_Length,1))-1,"")),0)),"")</f>
        <v/>
      </c>
      <c r="F887" t="str">
        <f t="shared" ca="1" si="54"/>
        <v/>
      </c>
      <c r="G887" t="str">
        <f t="array" aca="1" ref="G887" ca="1">IF(B887&lt;&gt;"",OFFSET(Metadata!$B$1,MIN(IF(OFFSET(Metadata!$A$1,0,0,Metadata!Metadata_Table_Length,1)=SUBSTITUTE(C887,"rawdatafilename","partnumber"),ROW(OFFSET(Metadata!$A$1,0,0,Metadata!Metadata_Table_Length,1))-1,"")),0),"")</f>
        <v/>
      </c>
      <c r="H887" t="str">
        <f t="array" aca="1" ref="H887" ca="1">IF(B887&lt;&gt;"",OFFSET(Metadata!$B$1,MIN(IF(OFFSET(Metadata!$A$1,0,0,Metadata!Metadata_Table_Length,1)=SUBSTITUTE(C887,"rawdatafilename","original_count"),ROW(OFFSET(Metadata!$A$1,0,0,Metadata!Metadata_Table_Length,1))-1,"")),0),"")</f>
        <v/>
      </c>
      <c r="I887" t="str">
        <f t="array" aca="1" ref="I887" ca="1">IF(B887&lt;&gt;"",OFFSET(Metadata!$B$1,MIN(IF(OFFSET(Metadata!$A$1,0,0,Metadata!Metadata_Table_Length,1)=SUBSTITUTE(C887,"rawdatafilename","count"),ROW(OFFSET(Metadata!$A$1,0,0,Metadata!Metadata_Table_Length,1))-1,"")),0),"")</f>
        <v/>
      </c>
      <c r="J887" t="str">
        <f t="array" aca="1" ref="J887" ca="1">IF(AND(G887&lt;&gt;"",G887&lt;&gt;G886),MAX(IF(G$2:G$2001=G887,H$2:H$2001,"")),"")</f>
        <v/>
      </c>
      <c r="K887" t="str">
        <f t="array" aca="1" ref="K887" ca="1">IF(AND(G887&lt;&gt;"",G887&lt;&gt;G886),MAX(IF(G$2:G$2001=G887,I$2:I$2001,"")),"")</f>
        <v/>
      </c>
      <c r="L887" t="str">
        <f t="shared" ca="1" si="55"/>
        <v/>
      </c>
    </row>
    <row r="888" spans="2:12" x14ac:dyDescent="0.25">
      <c r="B888" t="str">
        <f t="shared" ca="1" si="53"/>
        <v/>
      </c>
      <c r="C888" t="str">
        <f t="shared" ca="1" si="52"/>
        <v/>
      </c>
      <c r="D888" s="156" t="str">
        <f t="array" aca="1" ref="D888" ca="1">IFERROR(IF(B888&lt;&gt;"",IF(OR(EXACT(OFFSET(Metadata!$A$1,0,0,Metadata!Metadata_Table_Length,1),C888)),1,""),""),"")</f>
        <v/>
      </c>
      <c r="E888" s="163" t="str">
        <f t="array" aca="1" ref="E888" ca="1">IF(B888&lt;&gt;"",IF(D888=1,OFFSET(Metadata!$B$1,MIN(IF(OFFSET(Metadata!$A$1,0,0,Metadata!Metadata_Table_Length,1)=C888,ROW(OFFSET(Metadata!$A$1,0,0,Metadata!Metadata_Table_Length,1))-1,"")),0),OFFSET(Metadata!$B$1,MIN(IF(OFFSET(Metadata!$A$1,0,0,Metadata!Metadata_Table_Length,1)=SUBSTITUTE(C888,"rawdatafilename","originalfilename"),ROW(OFFSET(Metadata!$A$1,0,0,Metadata!Metadata_Table_Length,1))-1,"")),0)),"")</f>
        <v/>
      </c>
      <c r="F888" t="str">
        <f t="shared" ca="1" si="54"/>
        <v/>
      </c>
      <c r="G888" t="str">
        <f t="array" aca="1" ref="G888" ca="1">IF(B888&lt;&gt;"",OFFSET(Metadata!$B$1,MIN(IF(OFFSET(Metadata!$A$1,0,0,Metadata!Metadata_Table_Length,1)=SUBSTITUTE(C888,"rawdatafilename","partnumber"),ROW(OFFSET(Metadata!$A$1,0,0,Metadata!Metadata_Table_Length,1))-1,"")),0),"")</f>
        <v/>
      </c>
      <c r="H888" t="str">
        <f t="array" aca="1" ref="H888" ca="1">IF(B888&lt;&gt;"",OFFSET(Metadata!$B$1,MIN(IF(OFFSET(Metadata!$A$1,0,0,Metadata!Metadata_Table_Length,1)=SUBSTITUTE(C888,"rawdatafilename","original_count"),ROW(OFFSET(Metadata!$A$1,0,0,Metadata!Metadata_Table_Length,1))-1,"")),0),"")</f>
        <v/>
      </c>
      <c r="I888" t="str">
        <f t="array" aca="1" ref="I888" ca="1">IF(B888&lt;&gt;"",OFFSET(Metadata!$B$1,MIN(IF(OFFSET(Metadata!$A$1,0,0,Metadata!Metadata_Table_Length,1)=SUBSTITUTE(C888,"rawdatafilename","count"),ROW(OFFSET(Metadata!$A$1,0,0,Metadata!Metadata_Table_Length,1))-1,"")),0),"")</f>
        <v/>
      </c>
      <c r="J888" t="str">
        <f t="array" aca="1" ref="J888" ca="1">IF(AND(G888&lt;&gt;"",G888&lt;&gt;G887),MAX(IF(G$2:G$2001=G888,H$2:H$2001,"")),"")</f>
        <v/>
      </c>
      <c r="K888" t="str">
        <f t="array" aca="1" ref="K888" ca="1">IF(AND(G888&lt;&gt;"",G888&lt;&gt;G887),MAX(IF(G$2:G$2001=G888,I$2:I$2001,"")),"")</f>
        <v/>
      </c>
      <c r="L888" t="str">
        <f t="shared" ca="1" si="55"/>
        <v/>
      </c>
    </row>
    <row r="889" spans="2:12" x14ac:dyDescent="0.25">
      <c r="B889" t="str">
        <f t="shared" ca="1" si="53"/>
        <v/>
      </c>
      <c r="C889" t="str">
        <f t="shared" ca="1" si="52"/>
        <v/>
      </c>
      <c r="D889" s="156" t="str">
        <f t="array" aca="1" ref="D889" ca="1">IFERROR(IF(B889&lt;&gt;"",IF(OR(EXACT(OFFSET(Metadata!$A$1,0,0,Metadata!Metadata_Table_Length,1),C889)),1,""),""),"")</f>
        <v/>
      </c>
      <c r="E889" s="163" t="str">
        <f t="array" aca="1" ref="E889" ca="1">IF(B889&lt;&gt;"",IF(D889=1,OFFSET(Metadata!$B$1,MIN(IF(OFFSET(Metadata!$A$1,0,0,Metadata!Metadata_Table_Length,1)=C889,ROW(OFFSET(Metadata!$A$1,0,0,Metadata!Metadata_Table_Length,1))-1,"")),0),OFFSET(Metadata!$B$1,MIN(IF(OFFSET(Metadata!$A$1,0,0,Metadata!Metadata_Table_Length,1)=SUBSTITUTE(C889,"rawdatafilename","originalfilename"),ROW(OFFSET(Metadata!$A$1,0,0,Metadata!Metadata_Table_Length,1))-1,"")),0)),"")</f>
        <v/>
      </c>
      <c r="F889" t="str">
        <f t="shared" ca="1" si="54"/>
        <v/>
      </c>
      <c r="G889" t="str">
        <f t="array" aca="1" ref="G889" ca="1">IF(B889&lt;&gt;"",OFFSET(Metadata!$B$1,MIN(IF(OFFSET(Metadata!$A$1,0,0,Metadata!Metadata_Table_Length,1)=SUBSTITUTE(C889,"rawdatafilename","partnumber"),ROW(OFFSET(Metadata!$A$1,0,0,Metadata!Metadata_Table_Length,1))-1,"")),0),"")</f>
        <v/>
      </c>
      <c r="H889" t="str">
        <f t="array" aca="1" ref="H889" ca="1">IF(B889&lt;&gt;"",OFFSET(Metadata!$B$1,MIN(IF(OFFSET(Metadata!$A$1,0,0,Metadata!Metadata_Table_Length,1)=SUBSTITUTE(C889,"rawdatafilename","original_count"),ROW(OFFSET(Metadata!$A$1,0,0,Metadata!Metadata_Table_Length,1))-1,"")),0),"")</f>
        <v/>
      </c>
      <c r="I889" t="str">
        <f t="array" aca="1" ref="I889" ca="1">IF(B889&lt;&gt;"",OFFSET(Metadata!$B$1,MIN(IF(OFFSET(Metadata!$A$1,0,0,Metadata!Metadata_Table_Length,1)=SUBSTITUTE(C889,"rawdatafilename","count"),ROW(OFFSET(Metadata!$A$1,0,0,Metadata!Metadata_Table_Length,1))-1,"")),0),"")</f>
        <v/>
      </c>
      <c r="J889" t="str">
        <f t="array" aca="1" ref="J889" ca="1">IF(AND(G889&lt;&gt;"",G889&lt;&gt;G888),MAX(IF(G$2:G$2001=G889,H$2:H$2001,"")),"")</f>
        <v/>
      </c>
      <c r="K889" t="str">
        <f t="array" aca="1" ref="K889" ca="1">IF(AND(G889&lt;&gt;"",G889&lt;&gt;G888),MAX(IF(G$2:G$2001=G889,I$2:I$2001,"")),"")</f>
        <v/>
      </c>
      <c r="L889" t="str">
        <f t="shared" ca="1" si="55"/>
        <v/>
      </c>
    </row>
    <row r="890" spans="2:12" x14ac:dyDescent="0.25">
      <c r="B890" t="str">
        <f t="shared" ca="1" si="53"/>
        <v/>
      </c>
      <c r="C890" t="str">
        <f t="shared" ca="1" si="52"/>
        <v/>
      </c>
      <c r="D890" s="156" t="str">
        <f t="array" aca="1" ref="D890" ca="1">IFERROR(IF(B890&lt;&gt;"",IF(OR(EXACT(OFFSET(Metadata!$A$1,0,0,Metadata!Metadata_Table_Length,1),C890)),1,""),""),"")</f>
        <v/>
      </c>
      <c r="E890" s="163" t="str">
        <f t="array" aca="1" ref="E890" ca="1">IF(B890&lt;&gt;"",IF(D890=1,OFFSET(Metadata!$B$1,MIN(IF(OFFSET(Metadata!$A$1,0,0,Metadata!Metadata_Table_Length,1)=C890,ROW(OFFSET(Metadata!$A$1,0,0,Metadata!Metadata_Table_Length,1))-1,"")),0),OFFSET(Metadata!$B$1,MIN(IF(OFFSET(Metadata!$A$1,0,0,Metadata!Metadata_Table_Length,1)=SUBSTITUTE(C890,"rawdatafilename","originalfilename"),ROW(OFFSET(Metadata!$A$1,0,0,Metadata!Metadata_Table_Length,1))-1,"")),0)),"")</f>
        <v/>
      </c>
      <c r="F890" t="str">
        <f t="shared" ca="1" si="54"/>
        <v/>
      </c>
      <c r="G890" t="str">
        <f t="array" aca="1" ref="G890" ca="1">IF(B890&lt;&gt;"",OFFSET(Metadata!$B$1,MIN(IF(OFFSET(Metadata!$A$1,0,0,Metadata!Metadata_Table_Length,1)=SUBSTITUTE(C890,"rawdatafilename","partnumber"),ROW(OFFSET(Metadata!$A$1,0,0,Metadata!Metadata_Table_Length,1))-1,"")),0),"")</f>
        <v/>
      </c>
      <c r="H890" t="str">
        <f t="array" aca="1" ref="H890" ca="1">IF(B890&lt;&gt;"",OFFSET(Metadata!$B$1,MIN(IF(OFFSET(Metadata!$A$1,0,0,Metadata!Metadata_Table_Length,1)=SUBSTITUTE(C890,"rawdatafilename","original_count"),ROW(OFFSET(Metadata!$A$1,0,0,Metadata!Metadata_Table_Length,1))-1,"")),0),"")</f>
        <v/>
      </c>
      <c r="I890" t="str">
        <f t="array" aca="1" ref="I890" ca="1">IF(B890&lt;&gt;"",OFFSET(Metadata!$B$1,MIN(IF(OFFSET(Metadata!$A$1,0,0,Metadata!Metadata_Table_Length,1)=SUBSTITUTE(C890,"rawdatafilename","count"),ROW(OFFSET(Metadata!$A$1,0,0,Metadata!Metadata_Table_Length,1))-1,"")),0),"")</f>
        <v/>
      </c>
      <c r="J890" t="str">
        <f t="array" aca="1" ref="J890" ca="1">IF(AND(G890&lt;&gt;"",G890&lt;&gt;G889),MAX(IF(G$2:G$2001=G890,H$2:H$2001,"")),"")</f>
        <v/>
      </c>
      <c r="K890" t="str">
        <f t="array" aca="1" ref="K890" ca="1">IF(AND(G890&lt;&gt;"",G890&lt;&gt;G889),MAX(IF(G$2:G$2001=G890,I$2:I$2001,"")),"")</f>
        <v/>
      </c>
      <c r="L890" t="str">
        <f t="shared" ca="1" si="55"/>
        <v/>
      </c>
    </row>
    <row r="891" spans="2:12" x14ac:dyDescent="0.25">
      <c r="B891" t="str">
        <f t="shared" ca="1" si="53"/>
        <v/>
      </c>
      <c r="C891" t="str">
        <f t="shared" ca="1" si="52"/>
        <v/>
      </c>
      <c r="D891" s="156" t="str">
        <f t="array" aca="1" ref="D891" ca="1">IFERROR(IF(B891&lt;&gt;"",IF(OR(EXACT(OFFSET(Metadata!$A$1,0,0,Metadata!Metadata_Table_Length,1),C891)),1,""),""),"")</f>
        <v/>
      </c>
      <c r="E891" s="163" t="str">
        <f t="array" aca="1" ref="E891" ca="1">IF(B891&lt;&gt;"",IF(D891=1,OFFSET(Metadata!$B$1,MIN(IF(OFFSET(Metadata!$A$1,0,0,Metadata!Metadata_Table_Length,1)=C891,ROW(OFFSET(Metadata!$A$1,0,0,Metadata!Metadata_Table_Length,1))-1,"")),0),OFFSET(Metadata!$B$1,MIN(IF(OFFSET(Metadata!$A$1,0,0,Metadata!Metadata_Table_Length,1)=SUBSTITUTE(C891,"rawdatafilename","originalfilename"),ROW(OFFSET(Metadata!$A$1,0,0,Metadata!Metadata_Table_Length,1))-1,"")),0)),"")</f>
        <v/>
      </c>
      <c r="F891" t="str">
        <f t="shared" ca="1" si="54"/>
        <v/>
      </c>
      <c r="G891" t="str">
        <f t="array" aca="1" ref="G891" ca="1">IF(B891&lt;&gt;"",OFFSET(Metadata!$B$1,MIN(IF(OFFSET(Metadata!$A$1,0,0,Metadata!Metadata_Table_Length,1)=SUBSTITUTE(C891,"rawdatafilename","partnumber"),ROW(OFFSET(Metadata!$A$1,0,0,Metadata!Metadata_Table_Length,1))-1,"")),0),"")</f>
        <v/>
      </c>
      <c r="H891" t="str">
        <f t="array" aca="1" ref="H891" ca="1">IF(B891&lt;&gt;"",OFFSET(Metadata!$B$1,MIN(IF(OFFSET(Metadata!$A$1,0,0,Metadata!Metadata_Table_Length,1)=SUBSTITUTE(C891,"rawdatafilename","original_count"),ROW(OFFSET(Metadata!$A$1,0,0,Metadata!Metadata_Table_Length,1))-1,"")),0),"")</f>
        <v/>
      </c>
      <c r="I891" t="str">
        <f t="array" aca="1" ref="I891" ca="1">IF(B891&lt;&gt;"",OFFSET(Metadata!$B$1,MIN(IF(OFFSET(Metadata!$A$1,0,0,Metadata!Metadata_Table_Length,1)=SUBSTITUTE(C891,"rawdatafilename","count"),ROW(OFFSET(Metadata!$A$1,0,0,Metadata!Metadata_Table_Length,1))-1,"")),0),"")</f>
        <v/>
      </c>
      <c r="J891" t="str">
        <f t="array" aca="1" ref="J891" ca="1">IF(AND(G891&lt;&gt;"",G891&lt;&gt;G890),MAX(IF(G$2:G$2001=G891,H$2:H$2001,"")),"")</f>
        <v/>
      </c>
      <c r="K891" t="str">
        <f t="array" aca="1" ref="K891" ca="1">IF(AND(G891&lt;&gt;"",G891&lt;&gt;G890),MAX(IF(G$2:G$2001=G891,I$2:I$2001,"")),"")</f>
        <v/>
      </c>
      <c r="L891" t="str">
        <f t="shared" ca="1" si="55"/>
        <v/>
      </c>
    </row>
    <row r="892" spans="2:12" x14ac:dyDescent="0.25">
      <c r="B892" t="str">
        <f t="shared" ca="1" si="53"/>
        <v/>
      </c>
      <c r="C892" t="str">
        <f t="shared" ca="1" si="52"/>
        <v/>
      </c>
      <c r="D892" s="156" t="str">
        <f t="array" aca="1" ref="D892" ca="1">IFERROR(IF(B892&lt;&gt;"",IF(OR(EXACT(OFFSET(Metadata!$A$1,0,0,Metadata!Metadata_Table_Length,1),C892)),1,""),""),"")</f>
        <v/>
      </c>
      <c r="E892" s="163" t="str">
        <f t="array" aca="1" ref="E892" ca="1">IF(B892&lt;&gt;"",IF(D892=1,OFFSET(Metadata!$B$1,MIN(IF(OFFSET(Metadata!$A$1,0,0,Metadata!Metadata_Table_Length,1)=C892,ROW(OFFSET(Metadata!$A$1,0,0,Metadata!Metadata_Table_Length,1))-1,"")),0),OFFSET(Metadata!$B$1,MIN(IF(OFFSET(Metadata!$A$1,0,0,Metadata!Metadata_Table_Length,1)=SUBSTITUTE(C892,"rawdatafilename","originalfilename"),ROW(OFFSET(Metadata!$A$1,0,0,Metadata!Metadata_Table_Length,1))-1,"")),0)),"")</f>
        <v/>
      </c>
      <c r="F892" t="str">
        <f t="shared" ca="1" si="54"/>
        <v/>
      </c>
      <c r="G892" t="str">
        <f t="array" aca="1" ref="G892" ca="1">IF(B892&lt;&gt;"",OFFSET(Metadata!$B$1,MIN(IF(OFFSET(Metadata!$A$1,0,0,Metadata!Metadata_Table_Length,1)=SUBSTITUTE(C892,"rawdatafilename","partnumber"),ROW(OFFSET(Metadata!$A$1,0,0,Metadata!Metadata_Table_Length,1))-1,"")),0),"")</f>
        <v/>
      </c>
      <c r="H892" t="str">
        <f t="array" aca="1" ref="H892" ca="1">IF(B892&lt;&gt;"",OFFSET(Metadata!$B$1,MIN(IF(OFFSET(Metadata!$A$1,0,0,Metadata!Metadata_Table_Length,1)=SUBSTITUTE(C892,"rawdatafilename","original_count"),ROW(OFFSET(Metadata!$A$1,0,0,Metadata!Metadata_Table_Length,1))-1,"")),0),"")</f>
        <v/>
      </c>
      <c r="I892" t="str">
        <f t="array" aca="1" ref="I892" ca="1">IF(B892&lt;&gt;"",OFFSET(Metadata!$B$1,MIN(IF(OFFSET(Metadata!$A$1,0,0,Metadata!Metadata_Table_Length,1)=SUBSTITUTE(C892,"rawdatafilename","count"),ROW(OFFSET(Metadata!$A$1,0,0,Metadata!Metadata_Table_Length,1))-1,"")),0),"")</f>
        <v/>
      </c>
      <c r="J892" t="str">
        <f t="array" aca="1" ref="J892" ca="1">IF(AND(G892&lt;&gt;"",G892&lt;&gt;G891),MAX(IF(G$2:G$2001=G892,H$2:H$2001,"")),"")</f>
        <v/>
      </c>
      <c r="K892" t="str">
        <f t="array" aca="1" ref="K892" ca="1">IF(AND(G892&lt;&gt;"",G892&lt;&gt;G891),MAX(IF(G$2:G$2001=G892,I$2:I$2001,"")),"")</f>
        <v/>
      </c>
      <c r="L892" t="str">
        <f t="shared" ca="1" si="55"/>
        <v/>
      </c>
    </row>
    <row r="893" spans="2:12" x14ac:dyDescent="0.25">
      <c r="B893" t="str">
        <f t="shared" ca="1" si="53"/>
        <v/>
      </c>
      <c r="C893" t="str">
        <f t="shared" ca="1" si="52"/>
        <v/>
      </c>
      <c r="D893" s="156" t="str">
        <f t="array" aca="1" ref="D893" ca="1">IFERROR(IF(B893&lt;&gt;"",IF(OR(EXACT(OFFSET(Metadata!$A$1,0,0,Metadata!Metadata_Table_Length,1),C893)),1,""),""),"")</f>
        <v/>
      </c>
      <c r="E893" s="163" t="str">
        <f t="array" aca="1" ref="E893" ca="1">IF(B893&lt;&gt;"",IF(D893=1,OFFSET(Metadata!$B$1,MIN(IF(OFFSET(Metadata!$A$1,0,0,Metadata!Metadata_Table_Length,1)=C893,ROW(OFFSET(Metadata!$A$1,0,0,Metadata!Metadata_Table_Length,1))-1,"")),0),OFFSET(Metadata!$B$1,MIN(IF(OFFSET(Metadata!$A$1,0,0,Metadata!Metadata_Table_Length,1)=SUBSTITUTE(C893,"rawdatafilename","originalfilename"),ROW(OFFSET(Metadata!$A$1,0,0,Metadata!Metadata_Table_Length,1))-1,"")),0)),"")</f>
        <v/>
      </c>
      <c r="F893" t="str">
        <f t="shared" ca="1" si="54"/>
        <v/>
      </c>
      <c r="G893" t="str">
        <f t="array" aca="1" ref="G893" ca="1">IF(B893&lt;&gt;"",OFFSET(Metadata!$B$1,MIN(IF(OFFSET(Metadata!$A$1,0,0,Metadata!Metadata_Table_Length,1)=SUBSTITUTE(C893,"rawdatafilename","partnumber"),ROW(OFFSET(Metadata!$A$1,0,0,Metadata!Metadata_Table_Length,1))-1,"")),0),"")</f>
        <v/>
      </c>
      <c r="H893" t="str">
        <f t="array" aca="1" ref="H893" ca="1">IF(B893&lt;&gt;"",OFFSET(Metadata!$B$1,MIN(IF(OFFSET(Metadata!$A$1,0,0,Metadata!Metadata_Table_Length,1)=SUBSTITUTE(C893,"rawdatafilename","original_count"),ROW(OFFSET(Metadata!$A$1,0,0,Metadata!Metadata_Table_Length,1))-1,"")),0),"")</f>
        <v/>
      </c>
      <c r="I893" t="str">
        <f t="array" aca="1" ref="I893" ca="1">IF(B893&lt;&gt;"",OFFSET(Metadata!$B$1,MIN(IF(OFFSET(Metadata!$A$1,0,0,Metadata!Metadata_Table_Length,1)=SUBSTITUTE(C893,"rawdatafilename","count"),ROW(OFFSET(Metadata!$A$1,0,0,Metadata!Metadata_Table_Length,1))-1,"")),0),"")</f>
        <v/>
      </c>
      <c r="J893" t="str">
        <f t="array" aca="1" ref="J893" ca="1">IF(AND(G893&lt;&gt;"",G893&lt;&gt;G892),MAX(IF(G$2:G$2001=G893,H$2:H$2001,"")),"")</f>
        <v/>
      </c>
      <c r="K893" t="str">
        <f t="array" aca="1" ref="K893" ca="1">IF(AND(G893&lt;&gt;"",G893&lt;&gt;G892),MAX(IF(G$2:G$2001=G893,I$2:I$2001,"")),"")</f>
        <v/>
      </c>
      <c r="L893" t="str">
        <f t="shared" ca="1" si="55"/>
        <v/>
      </c>
    </row>
    <row r="894" spans="2:12" x14ac:dyDescent="0.25">
      <c r="B894" t="str">
        <f t="shared" ca="1" si="53"/>
        <v/>
      </c>
      <c r="C894" t="str">
        <f t="shared" ca="1" si="52"/>
        <v/>
      </c>
      <c r="D894" s="156" t="str">
        <f t="array" aca="1" ref="D894" ca="1">IFERROR(IF(B894&lt;&gt;"",IF(OR(EXACT(OFFSET(Metadata!$A$1,0,0,Metadata!Metadata_Table_Length,1),C894)),1,""),""),"")</f>
        <v/>
      </c>
      <c r="E894" s="163" t="str">
        <f t="array" aca="1" ref="E894" ca="1">IF(B894&lt;&gt;"",IF(D894=1,OFFSET(Metadata!$B$1,MIN(IF(OFFSET(Metadata!$A$1,0,0,Metadata!Metadata_Table_Length,1)=C894,ROW(OFFSET(Metadata!$A$1,0,0,Metadata!Metadata_Table_Length,1))-1,"")),0),OFFSET(Metadata!$B$1,MIN(IF(OFFSET(Metadata!$A$1,0,0,Metadata!Metadata_Table_Length,1)=SUBSTITUTE(C894,"rawdatafilename","originalfilename"),ROW(OFFSET(Metadata!$A$1,0,0,Metadata!Metadata_Table_Length,1))-1,"")),0)),"")</f>
        <v/>
      </c>
      <c r="F894" t="str">
        <f t="shared" ca="1" si="54"/>
        <v/>
      </c>
      <c r="G894" t="str">
        <f t="array" aca="1" ref="G894" ca="1">IF(B894&lt;&gt;"",OFFSET(Metadata!$B$1,MIN(IF(OFFSET(Metadata!$A$1,0,0,Metadata!Metadata_Table_Length,1)=SUBSTITUTE(C894,"rawdatafilename","partnumber"),ROW(OFFSET(Metadata!$A$1,0,0,Metadata!Metadata_Table_Length,1))-1,"")),0),"")</f>
        <v/>
      </c>
      <c r="H894" t="str">
        <f t="array" aca="1" ref="H894" ca="1">IF(B894&lt;&gt;"",OFFSET(Metadata!$B$1,MIN(IF(OFFSET(Metadata!$A$1,0,0,Metadata!Metadata_Table_Length,1)=SUBSTITUTE(C894,"rawdatafilename","original_count"),ROW(OFFSET(Metadata!$A$1,0,0,Metadata!Metadata_Table_Length,1))-1,"")),0),"")</f>
        <v/>
      </c>
      <c r="I894" t="str">
        <f t="array" aca="1" ref="I894" ca="1">IF(B894&lt;&gt;"",OFFSET(Metadata!$B$1,MIN(IF(OFFSET(Metadata!$A$1,0,0,Metadata!Metadata_Table_Length,1)=SUBSTITUTE(C894,"rawdatafilename","count"),ROW(OFFSET(Metadata!$A$1,0,0,Metadata!Metadata_Table_Length,1))-1,"")),0),"")</f>
        <v/>
      </c>
      <c r="J894" t="str">
        <f t="array" aca="1" ref="J894" ca="1">IF(AND(G894&lt;&gt;"",G894&lt;&gt;G893),MAX(IF(G$2:G$2001=G894,H$2:H$2001,"")),"")</f>
        <v/>
      </c>
      <c r="K894" t="str">
        <f t="array" aca="1" ref="K894" ca="1">IF(AND(G894&lt;&gt;"",G894&lt;&gt;G893),MAX(IF(G$2:G$2001=G894,I$2:I$2001,"")),"")</f>
        <v/>
      </c>
      <c r="L894" t="str">
        <f t="shared" ca="1" si="55"/>
        <v/>
      </c>
    </row>
    <row r="895" spans="2:12" x14ac:dyDescent="0.25">
      <c r="B895" t="str">
        <f t="shared" ca="1" si="53"/>
        <v/>
      </c>
      <c r="C895" t="str">
        <f t="shared" ca="1" si="52"/>
        <v/>
      </c>
      <c r="D895" s="156" t="str">
        <f t="array" aca="1" ref="D895" ca="1">IFERROR(IF(B895&lt;&gt;"",IF(OR(EXACT(OFFSET(Metadata!$A$1,0,0,Metadata!Metadata_Table_Length,1),C895)),1,""),""),"")</f>
        <v/>
      </c>
      <c r="E895" s="163" t="str">
        <f t="array" aca="1" ref="E895" ca="1">IF(B895&lt;&gt;"",IF(D895=1,OFFSET(Metadata!$B$1,MIN(IF(OFFSET(Metadata!$A$1,0,0,Metadata!Metadata_Table_Length,1)=C895,ROW(OFFSET(Metadata!$A$1,0,0,Metadata!Metadata_Table_Length,1))-1,"")),0),OFFSET(Metadata!$B$1,MIN(IF(OFFSET(Metadata!$A$1,0,0,Metadata!Metadata_Table_Length,1)=SUBSTITUTE(C895,"rawdatafilename","originalfilename"),ROW(OFFSET(Metadata!$A$1,0,0,Metadata!Metadata_Table_Length,1))-1,"")),0)),"")</f>
        <v/>
      </c>
      <c r="F895" t="str">
        <f t="shared" ca="1" si="54"/>
        <v/>
      </c>
      <c r="G895" t="str">
        <f t="array" aca="1" ref="G895" ca="1">IF(B895&lt;&gt;"",OFFSET(Metadata!$B$1,MIN(IF(OFFSET(Metadata!$A$1,0,0,Metadata!Metadata_Table_Length,1)=SUBSTITUTE(C895,"rawdatafilename","partnumber"),ROW(OFFSET(Metadata!$A$1,0,0,Metadata!Metadata_Table_Length,1))-1,"")),0),"")</f>
        <v/>
      </c>
      <c r="H895" t="str">
        <f t="array" aca="1" ref="H895" ca="1">IF(B895&lt;&gt;"",OFFSET(Metadata!$B$1,MIN(IF(OFFSET(Metadata!$A$1,0,0,Metadata!Metadata_Table_Length,1)=SUBSTITUTE(C895,"rawdatafilename","original_count"),ROW(OFFSET(Metadata!$A$1,0,0,Metadata!Metadata_Table_Length,1))-1,"")),0),"")</f>
        <v/>
      </c>
      <c r="I895" t="str">
        <f t="array" aca="1" ref="I895" ca="1">IF(B895&lt;&gt;"",OFFSET(Metadata!$B$1,MIN(IF(OFFSET(Metadata!$A$1,0,0,Metadata!Metadata_Table_Length,1)=SUBSTITUTE(C895,"rawdatafilename","count"),ROW(OFFSET(Metadata!$A$1,0,0,Metadata!Metadata_Table_Length,1))-1,"")),0),"")</f>
        <v/>
      </c>
      <c r="J895" t="str">
        <f t="array" aca="1" ref="J895" ca="1">IF(AND(G895&lt;&gt;"",G895&lt;&gt;G894),MAX(IF(G$2:G$2001=G895,H$2:H$2001,"")),"")</f>
        <v/>
      </c>
      <c r="K895" t="str">
        <f t="array" aca="1" ref="K895" ca="1">IF(AND(G895&lt;&gt;"",G895&lt;&gt;G894),MAX(IF(G$2:G$2001=G895,I$2:I$2001,"")),"")</f>
        <v/>
      </c>
      <c r="L895" t="str">
        <f t="shared" ca="1" si="55"/>
        <v/>
      </c>
    </row>
    <row r="896" spans="2:12" x14ac:dyDescent="0.25">
      <c r="B896" t="str">
        <f t="shared" ca="1" si="53"/>
        <v/>
      </c>
      <c r="C896" t="str">
        <f t="shared" ca="1" si="52"/>
        <v/>
      </c>
      <c r="D896" s="156" t="str">
        <f t="array" aca="1" ref="D896" ca="1">IFERROR(IF(B896&lt;&gt;"",IF(OR(EXACT(OFFSET(Metadata!$A$1,0,0,Metadata!Metadata_Table_Length,1),C896)),1,""),""),"")</f>
        <v/>
      </c>
      <c r="E896" s="163" t="str">
        <f t="array" aca="1" ref="E896" ca="1">IF(B896&lt;&gt;"",IF(D896=1,OFFSET(Metadata!$B$1,MIN(IF(OFFSET(Metadata!$A$1,0,0,Metadata!Metadata_Table_Length,1)=C896,ROW(OFFSET(Metadata!$A$1,0,0,Metadata!Metadata_Table_Length,1))-1,"")),0),OFFSET(Metadata!$B$1,MIN(IF(OFFSET(Metadata!$A$1,0,0,Metadata!Metadata_Table_Length,1)=SUBSTITUTE(C896,"rawdatafilename","originalfilename"),ROW(OFFSET(Metadata!$A$1,0,0,Metadata!Metadata_Table_Length,1))-1,"")),0)),"")</f>
        <v/>
      </c>
      <c r="F896" t="str">
        <f t="shared" ca="1" si="54"/>
        <v/>
      </c>
      <c r="G896" t="str">
        <f t="array" aca="1" ref="G896" ca="1">IF(B896&lt;&gt;"",OFFSET(Metadata!$B$1,MIN(IF(OFFSET(Metadata!$A$1,0,0,Metadata!Metadata_Table_Length,1)=SUBSTITUTE(C896,"rawdatafilename","partnumber"),ROW(OFFSET(Metadata!$A$1,0,0,Metadata!Metadata_Table_Length,1))-1,"")),0),"")</f>
        <v/>
      </c>
      <c r="H896" t="str">
        <f t="array" aca="1" ref="H896" ca="1">IF(B896&lt;&gt;"",OFFSET(Metadata!$B$1,MIN(IF(OFFSET(Metadata!$A$1,0,0,Metadata!Metadata_Table_Length,1)=SUBSTITUTE(C896,"rawdatafilename","original_count"),ROW(OFFSET(Metadata!$A$1,0,0,Metadata!Metadata_Table_Length,1))-1,"")),0),"")</f>
        <v/>
      </c>
      <c r="I896" t="str">
        <f t="array" aca="1" ref="I896" ca="1">IF(B896&lt;&gt;"",OFFSET(Metadata!$B$1,MIN(IF(OFFSET(Metadata!$A$1,0,0,Metadata!Metadata_Table_Length,1)=SUBSTITUTE(C896,"rawdatafilename","count"),ROW(OFFSET(Metadata!$A$1,0,0,Metadata!Metadata_Table_Length,1))-1,"")),0),"")</f>
        <v/>
      </c>
      <c r="J896" t="str">
        <f t="array" aca="1" ref="J896" ca="1">IF(AND(G896&lt;&gt;"",G896&lt;&gt;G895),MAX(IF(G$2:G$2001=G896,H$2:H$2001,"")),"")</f>
        <v/>
      </c>
      <c r="K896" t="str">
        <f t="array" aca="1" ref="K896" ca="1">IF(AND(G896&lt;&gt;"",G896&lt;&gt;G895),MAX(IF(G$2:G$2001=G896,I$2:I$2001,"")),"")</f>
        <v/>
      </c>
      <c r="L896" t="str">
        <f t="shared" ca="1" si="55"/>
        <v/>
      </c>
    </row>
    <row r="897" spans="2:12" x14ac:dyDescent="0.25">
      <c r="B897" t="str">
        <f t="shared" ca="1" si="53"/>
        <v/>
      </c>
      <c r="C897" t="str">
        <f t="shared" ca="1" si="52"/>
        <v/>
      </c>
      <c r="D897" s="156" t="str">
        <f t="array" aca="1" ref="D897" ca="1">IFERROR(IF(B897&lt;&gt;"",IF(OR(EXACT(OFFSET(Metadata!$A$1,0,0,Metadata!Metadata_Table_Length,1),C897)),1,""),""),"")</f>
        <v/>
      </c>
      <c r="E897" s="163" t="str">
        <f t="array" aca="1" ref="E897" ca="1">IF(B897&lt;&gt;"",IF(D897=1,OFFSET(Metadata!$B$1,MIN(IF(OFFSET(Metadata!$A$1,0,0,Metadata!Metadata_Table_Length,1)=C897,ROW(OFFSET(Metadata!$A$1,0,0,Metadata!Metadata_Table_Length,1))-1,"")),0),OFFSET(Metadata!$B$1,MIN(IF(OFFSET(Metadata!$A$1,0,0,Metadata!Metadata_Table_Length,1)=SUBSTITUTE(C897,"rawdatafilename","originalfilename"),ROW(OFFSET(Metadata!$A$1,0,0,Metadata!Metadata_Table_Length,1))-1,"")),0)),"")</f>
        <v/>
      </c>
      <c r="F897" t="str">
        <f t="shared" ca="1" si="54"/>
        <v/>
      </c>
      <c r="G897" t="str">
        <f t="array" aca="1" ref="G897" ca="1">IF(B897&lt;&gt;"",OFFSET(Metadata!$B$1,MIN(IF(OFFSET(Metadata!$A$1,0,0,Metadata!Metadata_Table_Length,1)=SUBSTITUTE(C897,"rawdatafilename","partnumber"),ROW(OFFSET(Metadata!$A$1,0,0,Metadata!Metadata_Table_Length,1))-1,"")),0),"")</f>
        <v/>
      </c>
      <c r="H897" t="str">
        <f t="array" aca="1" ref="H897" ca="1">IF(B897&lt;&gt;"",OFFSET(Metadata!$B$1,MIN(IF(OFFSET(Metadata!$A$1,0,0,Metadata!Metadata_Table_Length,1)=SUBSTITUTE(C897,"rawdatafilename","original_count"),ROW(OFFSET(Metadata!$A$1,0,0,Metadata!Metadata_Table_Length,1))-1,"")),0),"")</f>
        <v/>
      </c>
      <c r="I897" t="str">
        <f t="array" aca="1" ref="I897" ca="1">IF(B897&lt;&gt;"",OFFSET(Metadata!$B$1,MIN(IF(OFFSET(Metadata!$A$1,0,0,Metadata!Metadata_Table_Length,1)=SUBSTITUTE(C897,"rawdatafilename","count"),ROW(OFFSET(Metadata!$A$1,0,0,Metadata!Metadata_Table_Length,1))-1,"")),0),"")</f>
        <v/>
      </c>
      <c r="J897" t="str">
        <f t="array" aca="1" ref="J897" ca="1">IF(AND(G897&lt;&gt;"",G897&lt;&gt;G896),MAX(IF(G$2:G$2001=G897,H$2:H$2001,"")),"")</f>
        <v/>
      </c>
      <c r="K897" t="str">
        <f t="array" aca="1" ref="K897" ca="1">IF(AND(G897&lt;&gt;"",G897&lt;&gt;G896),MAX(IF(G$2:G$2001=G897,I$2:I$2001,"")),"")</f>
        <v/>
      </c>
      <c r="L897" t="str">
        <f t="shared" ca="1" si="55"/>
        <v/>
      </c>
    </row>
    <row r="898" spans="2:12" x14ac:dyDescent="0.25">
      <c r="B898" t="str">
        <f t="shared" ca="1" si="53"/>
        <v/>
      </c>
      <c r="C898" t="str">
        <f t="shared" ref="C898:C961" ca="1" si="56">IF(B898&lt;&gt;"",CONCATENATE("RESULTS_SEARCH_",B898,"_PARAMETERS_PEAKLIST_rawdatafilename"),"")</f>
        <v/>
      </c>
      <c r="D898" s="156" t="str">
        <f t="array" aca="1" ref="D898" ca="1">IFERROR(IF(B898&lt;&gt;"",IF(OR(EXACT(OFFSET(Metadata!$A$1,0,0,Metadata!Metadata_Table_Length,1),C898)),1,""),""),"")</f>
        <v/>
      </c>
      <c r="E898" s="163" t="str">
        <f t="array" aca="1" ref="E898" ca="1">IF(B898&lt;&gt;"",IF(D898=1,OFFSET(Metadata!$B$1,MIN(IF(OFFSET(Metadata!$A$1,0,0,Metadata!Metadata_Table_Length,1)=C898,ROW(OFFSET(Metadata!$A$1,0,0,Metadata!Metadata_Table_Length,1))-1,"")),0),OFFSET(Metadata!$B$1,MIN(IF(OFFSET(Metadata!$A$1,0,0,Metadata!Metadata_Table_Length,1)=SUBSTITUTE(C898,"rawdatafilename","originalfilename"),ROW(OFFSET(Metadata!$A$1,0,0,Metadata!Metadata_Table_Length,1))-1,"")),0)),"")</f>
        <v/>
      </c>
      <c r="F898" t="str">
        <f t="shared" ca="1" si="54"/>
        <v/>
      </c>
      <c r="G898" t="str">
        <f t="array" aca="1" ref="G898" ca="1">IF(B898&lt;&gt;"",OFFSET(Metadata!$B$1,MIN(IF(OFFSET(Metadata!$A$1,0,0,Metadata!Metadata_Table_Length,1)=SUBSTITUTE(C898,"rawdatafilename","partnumber"),ROW(OFFSET(Metadata!$A$1,0,0,Metadata!Metadata_Table_Length,1))-1,"")),0),"")</f>
        <v/>
      </c>
      <c r="H898" t="str">
        <f t="array" aca="1" ref="H898" ca="1">IF(B898&lt;&gt;"",OFFSET(Metadata!$B$1,MIN(IF(OFFSET(Metadata!$A$1,0,0,Metadata!Metadata_Table_Length,1)=SUBSTITUTE(C898,"rawdatafilename","original_count"),ROW(OFFSET(Metadata!$A$1,0,0,Metadata!Metadata_Table_Length,1))-1,"")),0),"")</f>
        <v/>
      </c>
      <c r="I898" t="str">
        <f t="array" aca="1" ref="I898" ca="1">IF(B898&lt;&gt;"",OFFSET(Metadata!$B$1,MIN(IF(OFFSET(Metadata!$A$1,0,0,Metadata!Metadata_Table_Length,1)=SUBSTITUTE(C898,"rawdatafilename","count"),ROW(OFFSET(Metadata!$A$1,0,0,Metadata!Metadata_Table_Length,1))-1,"")),0),"")</f>
        <v/>
      </c>
      <c r="J898" t="str">
        <f t="array" aca="1" ref="J898" ca="1">IF(AND(G898&lt;&gt;"",G898&lt;&gt;G897),MAX(IF(G$2:G$2001=G898,H$2:H$2001,"")),"")</f>
        <v/>
      </c>
      <c r="K898" t="str">
        <f t="array" aca="1" ref="K898" ca="1">IF(AND(G898&lt;&gt;"",G898&lt;&gt;G897),MAX(IF(G$2:G$2001=G898,I$2:I$2001,"")),"")</f>
        <v/>
      </c>
      <c r="L898" t="str">
        <f t="shared" ca="1" si="55"/>
        <v/>
      </c>
    </row>
    <row r="899" spans="2:12" x14ac:dyDescent="0.25">
      <c r="B899" t="str">
        <f t="shared" ref="B899:B962" ca="1" si="57">IF(B898&lt;&gt;"",IF(B898+1&lt;=$A$9,B898+1,""),"")</f>
        <v/>
      </c>
      <c r="C899" t="str">
        <f t="shared" ca="1" si="56"/>
        <v/>
      </c>
      <c r="D899" s="156" t="str">
        <f t="array" aca="1" ref="D899" ca="1">IFERROR(IF(B899&lt;&gt;"",IF(OR(EXACT(OFFSET(Metadata!$A$1,0,0,Metadata!Metadata_Table_Length,1),C899)),1,""),""),"")</f>
        <v/>
      </c>
      <c r="E899" s="163" t="str">
        <f t="array" aca="1" ref="E899" ca="1">IF(B899&lt;&gt;"",IF(D899=1,OFFSET(Metadata!$B$1,MIN(IF(OFFSET(Metadata!$A$1,0,0,Metadata!Metadata_Table_Length,1)=C899,ROW(OFFSET(Metadata!$A$1,0,0,Metadata!Metadata_Table_Length,1))-1,"")),0),OFFSET(Metadata!$B$1,MIN(IF(OFFSET(Metadata!$A$1,0,0,Metadata!Metadata_Table_Length,1)=SUBSTITUTE(C899,"rawdatafilename","originalfilename"),ROW(OFFSET(Metadata!$A$1,0,0,Metadata!Metadata_Table_Length,1))-1,"")),0)),"")</f>
        <v/>
      </c>
      <c r="F899" t="str">
        <f t="shared" ref="F899:F962" ca="1" si="58">IF(F898&lt;&gt;"",IF(E899&lt;&gt;"",IF(E899&lt;&gt;E898,F898+1,F898),""),"")</f>
        <v/>
      </c>
      <c r="G899" t="str">
        <f t="array" aca="1" ref="G899" ca="1">IF(B899&lt;&gt;"",OFFSET(Metadata!$B$1,MIN(IF(OFFSET(Metadata!$A$1,0,0,Metadata!Metadata_Table_Length,1)=SUBSTITUTE(C899,"rawdatafilename","partnumber"),ROW(OFFSET(Metadata!$A$1,0,0,Metadata!Metadata_Table_Length,1))-1,"")),0),"")</f>
        <v/>
      </c>
      <c r="H899" t="str">
        <f t="array" aca="1" ref="H899" ca="1">IF(B899&lt;&gt;"",OFFSET(Metadata!$B$1,MIN(IF(OFFSET(Metadata!$A$1,0,0,Metadata!Metadata_Table_Length,1)=SUBSTITUTE(C899,"rawdatafilename","original_count"),ROW(OFFSET(Metadata!$A$1,0,0,Metadata!Metadata_Table_Length,1))-1,"")),0),"")</f>
        <v/>
      </c>
      <c r="I899" t="str">
        <f t="array" aca="1" ref="I899" ca="1">IF(B899&lt;&gt;"",OFFSET(Metadata!$B$1,MIN(IF(OFFSET(Metadata!$A$1,0,0,Metadata!Metadata_Table_Length,1)=SUBSTITUTE(C899,"rawdatafilename","count"),ROW(OFFSET(Metadata!$A$1,0,0,Metadata!Metadata_Table_Length,1))-1,"")),0),"")</f>
        <v/>
      </c>
      <c r="J899" t="str">
        <f t="array" aca="1" ref="J899" ca="1">IF(AND(G899&lt;&gt;"",G899&lt;&gt;G898),MAX(IF(G$2:G$2001=G899,H$2:H$2001,"")),"")</f>
        <v/>
      </c>
      <c r="K899" t="str">
        <f t="array" aca="1" ref="K899" ca="1">IF(AND(G899&lt;&gt;"",G899&lt;&gt;G898),MAX(IF(G$2:G$2001=G899,I$2:I$2001,"")),"")</f>
        <v/>
      </c>
      <c r="L899" t="str">
        <f t="shared" ref="L899:L962" ca="1" si="59">IF(F899&lt;&gt;"",IF(F899&lt;&gt;F898,F899,""),"")</f>
        <v/>
      </c>
    </row>
    <row r="900" spans="2:12" x14ac:dyDescent="0.25">
      <c r="B900" t="str">
        <f t="shared" ca="1" si="57"/>
        <v/>
      </c>
      <c r="C900" t="str">
        <f t="shared" ca="1" si="56"/>
        <v/>
      </c>
      <c r="D900" s="156" t="str">
        <f t="array" aca="1" ref="D900" ca="1">IFERROR(IF(B900&lt;&gt;"",IF(OR(EXACT(OFFSET(Metadata!$A$1,0,0,Metadata!Metadata_Table_Length,1),C900)),1,""),""),"")</f>
        <v/>
      </c>
      <c r="E900" s="163" t="str">
        <f t="array" aca="1" ref="E900" ca="1">IF(B900&lt;&gt;"",IF(D900=1,OFFSET(Metadata!$B$1,MIN(IF(OFFSET(Metadata!$A$1,0,0,Metadata!Metadata_Table_Length,1)=C900,ROW(OFFSET(Metadata!$A$1,0,0,Metadata!Metadata_Table_Length,1))-1,"")),0),OFFSET(Metadata!$B$1,MIN(IF(OFFSET(Metadata!$A$1,0,0,Metadata!Metadata_Table_Length,1)=SUBSTITUTE(C900,"rawdatafilename","originalfilename"),ROW(OFFSET(Metadata!$A$1,0,0,Metadata!Metadata_Table_Length,1))-1,"")),0)),"")</f>
        <v/>
      </c>
      <c r="F900" t="str">
        <f t="shared" ca="1" si="58"/>
        <v/>
      </c>
      <c r="G900" t="str">
        <f t="array" aca="1" ref="G900" ca="1">IF(B900&lt;&gt;"",OFFSET(Metadata!$B$1,MIN(IF(OFFSET(Metadata!$A$1,0,0,Metadata!Metadata_Table_Length,1)=SUBSTITUTE(C900,"rawdatafilename","partnumber"),ROW(OFFSET(Metadata!$A$1,0,0,Metadata!Metadata_Table_Length,1))-1,"")),0),"")</f>
        <v/>
      </c>
      <c r="H900" t="str">
        <f t="array" aca="1" ref="H900" ca="1">IF(B900&lt;&gt;"",OFFSET(Metadata!$B$1,MIN(IF(OFFSET(Metadata!$A$1,0,0,Metadata!Metadata_Table_Length,1)=SUBSTITUTE(C900,"rawdatafilename","original_count"),ROW(OFFSET(Metadata!$A$1,0,0,Metadata!Metadata_Table_Length,1))-1,"")),0),"")</f>
        <v/>
      </c>
      <c r="I900" t="str">
        <f t="array" aca="1" ref="I900" ca="1">IF(B900&lt;&gt;"",OFFSET(Metadata!$B$1,MIN(IF(OFFSET(Metadata!$A$1,0,0,Metadata!Metadata_Table_Length,1)=SUBSTITUTE(C900,"rawdatafilename","count"),ROW(OFFSET(Metadata!$A$1,0,0,Metadata!Metadata_Table_Length,1))-1,"")),0),"")</f>
        <v/>
      </c>
      <c r="J900" t="str">
        <f t="array" aca="1" ref="J900" ca="1">IF(AND(G900&lt;&gt;"",G900&lt;&gt;G899),MAX(IF(G$2:G$2001=G900,H$2:H$2001,"")),"")</f>
        <v/>
      </c>
      <c r="K900" t="str">
        <f t="array" aca="1" ref="K900" ca="1">IF(AND(G900&lt;&gt;"",G900&lt;&gt;G899),MAX(IF(G$2:G$2001=G900,I$2:I$2001,"")),"")</f>
        <v/>
      </c>
      <c r="L900" t="str">
        <f t="shared" ca="1" si="59"/>
        <v/>
      </c>
    </row>
    <row r="901" spans="2:12" x14ac:dyDescent="0.25">
      <c r="B901" t="str">
        <f t="shared" ca="1" si="57"/>
        <v/>
      </c>
      <c r="C901" t="str">
        <f t="shared" ca="1" si="56"/>
        <v/>
      </c>
      <c r="D901" s="156" t="str">
        <f t="array" aca="1" ref="D901" ca="1">IFERROR(IF(B901&lt;&gt;"",IF(OR(EXACT(OFFSET(Metadata!$A$1,0,0,Metadata!Metadata_Table_Length,1),C901)),1,""),""),"")</f>
        <v/>
      </c>
      <c r="E901" s="163" t="str">
        <f t="array" aca="1" ref="E901" ca="1">IF(B901&lt;&gt;"",IF(D901=1,OFFSET(Metadata!$B$1,MIN(IF(OFFSET(Metadata!$A$1,0,0,Metadata!Metadata_Table_Length,1)=C901,ROW(OFFSET(Metadata!$A$1,0,0,Metadata!Metadata_Table_Length,1))-1,"")),0),OFFSET(Metadata!$B$1,MIN(IF(OFFSET(Metadata!$A$1,0,0,Metadata!Metadata_Table_Length,1)=SUBSTITUTE(C901,"rawdatafilename","originalfilename"),ROW(OFFSET(Metadata!$A$1,0,0,Metadata!Metadata_Table_Length,1))-1,"")),0)),"")</f>
        <v/>
      </c>
      <c r="F901" t="str">
        <f t="shared" ca="1" si="58"/>
        <v/>
      </c>
      <c r="G901" t="str">
        <f t="array" aca="1" ref="G901" ca="1">IF(B901&lt;&gt;"",OFFSET(Metadata!$B$1,MIN(IF(OFFSET(Metadata!$A$1,0,0,Metadata!Metadata_Table_Length,1)=SUBSTITUTE(C901,"rawdatafilename","partnumber"),ROW(OFFSET(Metadata!$A$1,0,0,Metadata!Metadata_Table_Length,1))-1,"")),0),"")</f>
        <v/>
      </c>
      <c r="H901" t="str">
        <f t="array" aca="1" ref="H901" ca="1">IF(B901&lt;&gt;"",OFFSET(Metadata!$B$1,MIN(IF(OFFSET(Metadata!$A$1,0,0,Metadata!Metadata_Table_Length,1)=SUBSTITUTE(C901,"rawdatafilename","original_count"),ROW(OFFSET(Metadata!$A$1,0,0,Metadata!Metadata_Table_Length,1))-1,"")),0),"")</f>
        <v/>
      </c>
      <c r="I901" t="str">
        <f t="array" aca="1" ref="I901" ca="1">IF(B901&lt;&gt;"",OFFSET(Metadata!$B$1,MIN(IF(OFFSET(Metadata!$A$1,0,0,Metadata!Metadata_Table_Length,1)=SUBSTITUTE(C901,"rawdatafilename","count"),ROW(OFFSET(Metadata!$A$1,0,0,Metadata!Metadata_Table_Length,1))-1,"")),0),"")</f>
        <v/>
      </c>
      <c r="J901" t="str">
        <f t="array" aca="1" ref="J901" ca="1">IF(AND(G901&lt;&gt;"",G901&lt;&gt;G900),MAX(IF(G$2:G$2001=G901,H$2:H$2001,"")),"")</f>
        <v/>
      </c>
      <c r="K901" t="str">
        <f t="array" aca="1" ref="K901" ca="1">IF(AND(G901&lt;&gt;"",G901&lt;&gt;G900),MAX(IF(G$2:G$2001=G901,I$2:I$2001,"")),"")</f>
        <v/>
      </c>
      <c r="L901" t="str">
        <f t="shared" ca="1" si="59"/>
        <v/>
      </c>
    </row>
    <row r="902" spans="2:12" x14ac:dyDescent="0.25">
      <c r="B902" t="str">
        <f t="shared" ca="1" si="57"/>
        <v/>
      </c>
      <c r="C902" t="str">
        <f t="shared" ca="1" si="56"/>
        <v/>
      </c>
      <c r="D902" s="156" t="str">
        <f t="array" aca="1" ref="D902" ca="1">IFERROR(IF(B902&lt;&gt;"",IF(OR(EXACT(OFFSET(Metadata!$A$1,0,0,Metadata!Metadata_Table_Length,1),C902)),1,""),""),"")</f>
        <v/>
      </c>
      <c r="E902" s="163" t="str">
        <f t="array" aca="1" ref="E902" ca="1">IF(B902&lt;&gt;"",IF(D902=1,OFFSET(Metadata!$B$1,MIN(IF(OFFSET(Metadata!$A$1,0,0,Metadata!Metadata_Table_Length,1)=C902,ROW(OFFSET(Metadata!$A$1,0,0,Metadata!Metadata_Table_Length,1))-1,"")),0),OFFSET(Metadata!$B$1,MIN(IF(OFFSET(Metadata!$A$1,0,0,Metadata!Metadata_Table_Length,1)=SUBSTITUTE(C902,"rawdatafilename","originalfilename"),ROW(OFFSET(Metadata!$A$1,0,0,Metadata!Metadata_Table_Length,1))-1,"")),0)),"")</f>
        <v/>
      </c>
      <c r="F902" t="str">
        <f t="shared" ca="1" si="58"/>
        <v/>
      </c>
      <c r="G902" t="str">
        <f t="array" aca="1" ref="G902" ca="1">IF(B902&lt;&gt;"",OFFSET(Metadata!$B$1,MIN(IF(OFFSET(Metadata!$A$1,0,0,Metadata!Metadata_Table_Length,1)=SUBSTITUTE(C902,"rawdatafilename","partnumber"),ROW(OFFSET(Metadata!$A$1,0,0,Metadata!Metadata_Table_Length,1))-1,"")),0),"")</f>
        <v/>
      </c>
      <c r="H902" t="str">
        <f t="array" aca="1" ref="H902" ca="1">IF(B902&lt;&gt;"",OFFSET(Metadata!$B$1,MIN(IF(OFFSET(Metadata!$A$1,0,0,Metadata!Metadata_Table_Length,1)=SUBSTITUTE(C902,"rawdatafilename","original_count"),ROW(OFFSET(Metadata!$A$1,0,0,Metadata!Metadata_Table_Length,1))-1,"")),0),"")</f>
        <v/>
      </c>
      <c r="I902" t="str">
        <f t="array" aca="1" ref="I902" ca="1">IF(B902&lt;&gt;"",OFFSET(Metadata!$B$1,MIN(IF(OFFSET(Metadata!$A$1,0,0,Metadata!Metadata_Table_Length,1)=SUBSTITUTE(C902,"rawdatafilename","count"),ROW(OFFSET(Metadata!$A$1,0,0,Metadata!Metadata_Table_Length,1))-1,"")),0),"")</f>
        <v/>
      </c>
      <c r="J902" t="str">
        <f t="array" aca="1" ref="J902" ca="1">IF(AND(G902&lt;&gt;"",G902&lt;&gt;G901),MAX(IF(G$2:G$2001=G902,H$2:H$2001,"")),"")</f>
        <v/>
      </c>
      <c r="K902" t="str">
        <f t="array" aca="1" ref="K902" ca="1">IF(AND(G902&lt;&gt;"",G902&lt;&gt;G901),MAX(IF(G$2:G$2001=G902,I$2:I$2001,"")),"")</f>
        <v/>
      </c>
      <c r="L902" t="str">
        <f t="shared" ca="1" si="59"/>
        <v/>
      </c>
    </row>
    <row r="903" spans="2:12" x14ac:dyDescent="0.25">
      <c r="B903" t="str">
        <f t="shared" ca="1" si="57"/>
        <v/>
      </c>
      <c r="C903" t="str">
        <f t="shared" ca="1" si="56"/>
        <v/>
      </c>
      <c r="D903" s="156" t="str">
        <f t="array" aca="1" ref="D903" ca="1">IFERROR(IF(B903&lt;&gt;"",IF(OR(EXACT(OFFSET(Metadata!$A$1,0,0,Metadata!Metadata_Table_Length,1),C903)),1,""),""),"")</f>
        <v/>
      </c>
      <c r="E903" s="163" t="str">
        <f t="array" aca="1" ref="E903" ca="1">IF(B903&lt;&gt;"",IF(D903=1,OFFSET(Metadata!$B$1,MIN(IF(OFFSET(Metadata!$A$1,0,0,Metadata!Metadata_Table_Length,1)=C903,ROW(OFFSET(Metadata!$A$1,0,0,Metadata!Metadata_Table_Length,1))-1,"")),0),OFFSET(Metadata!$B$1,MIN(IF(OFFSET(Metadata!$A$1,0,0,Metadata!Metadata_Table_Length,1)=SUBSTITUTE(C903,"rawdatafilename","originalfilename"),ROW(OFFSET(Metadata!$A$1,0,0,Metadata!Metadata_Table_Length,1))-1,"")),0)),"")</f>
        <v/>
      </c>
      <c r="F903" t="str">
        <f t="shared" ca="1" si="58"/>
        <v/>
      </c>
      <c r="G903" t="str">
        <f t="array" aca="1" ref="G903" ca="1">IF(B903&lt;&gt;"",OFFSET(Metadata!$B$1,MIN(IF(OFFSET(Metadata!$A$1,0,0,Metadata!Metadata_Table_Length,1)=SUBSTITUTE(C903,"rawdatafilename","partnumber"),ROW(OFFSET(Metadata!$A$1,0,0,Metadata!Metadata_Table_Length,1))-1,"")),0),"")</f>
        <v/>
      </c>
      <c r="H903" t="str">
        <f t="array" aca="1" ref="H903" ca="1">IF(B903&lt;&gt;"",OFFSET(Metadata!$B$1,MIN(IF(OFFSET(Metadata!$A$1,0,0,Metadata!Metadata_Table_Length,1)=SUBSTITUTE(C903,"rawdatafilename","original_count"),ROW(OFFSET(Metadata!$A$1,0,0,Metadata!Metadata_Table_Length,1))-1,"")),0),"")</f>
        <v/>
      </c>
      <c r="I903" t="str">
        <f t="array" aca="1" ref="I903" ca="1">IF(B903&lt;&gt;"",OFFSET(Metadata!$B$1,MIN(IF(OFFSET(Metadata!$A$1,0,0,Metadata!Metadata_Table_Length,1)=SUBSTITUTE(C903,"rawdatafilename","count"),ROW(OFFSET(Metadata!$A$1,0,0,Metadata!Metadata_Table_Length,1))-1,"")),0),"")</f>
        <v/>
      </c>
      <c r="J903" t="str">
        <f t="array" aca="1" ref="J903" ca="1">IF(AND(G903&lt;&gt;"",G903&lt;&gt;G902),MAX(IF(G$2:G$2001=G903,H$2:H$2001,"")),"")</f>
        <v/>
      </c>
      <c r="K903" t="str">
        <f t="array" aca="1" ref="K903" ca="1">IF(AND(G903&lt;&gt;"",G903&lt;&gt;G902),MAX(IF(G$2:G$2001=G903,I$2:I$2001,"")),"")</f>
        <v/>
      </c>
      <c r="L903" t="str">
        <f t="shared" ca="1" si="59"/>
        <v/>
      </c>
    </row>
    <row r="904" spans="2:12" x14ac:dyDescent="0.25">
      <c r="B904" t="str">
        <f t="shared" ca="1" si="57"/>
        <v/>
      </c>
      <c r="C904" t="str">
        <f t="shared" ca="1" si="56"/>
        <v/>
      </c>
      <c r="D904" s="156" t="str">
        <f t="array" aca="1" ref="D904" ca="1">IFERROR(IF(B904&lt;&gt;"",IF(OR(EXACT(OFFSET(Metadata!$A$1,0,0,Metadata!Metadata_Table_Length,1),C904)),1,""),""),"")</f>
        <v/>
      </c>
      <c r="E904" s="163" t="str">
        <f t="array" aca="1" ref="E904" ca="1">IF(B904&lt;&gt;"",IF(D904=1,OFFSET(Metadata!$B$1,MIN(IF(OFFSET(Metadata!$A$1,0,0,Metadata!Metadata_Table_Length,1)=C904,ROW(OFFSET(Metadata!$A$1,0,0,Metadata!Metadata_Table_Length,1))-1,"")),0),OFFSET(Metadata!$B$1,MIN(IF(OFFSET(Metadata!$A$1,0,0,Metadata!Metadata_Table_Length,1)=SUBSTITUTE(C904,"rawdatafilename","originalfilename"),ROW(OFFSET(Metadata!$A$1,0,0,Metadata!Metadata_Table_Length,1))-1,"")),0)),"")</f>
        <v/>
      </c>
      <c r="F904" t="str">
        <f t="shared" ca="1" si="58"/>
        <v/>
      </c>
      <c r="G904" t="str">
        <f t="array" aca="1" ref="G904" ca="1">IF(B904&lt;&gt;"",OFFSET(Metadata!$B$1,MIN(IF(OFFSET(Metadata!$A$1,0,0,Metadata!Metadata_Table_Length,1)=SUBSTITUTE(C904,"rawdatafilename","partnumber"),ROW(OFFSET(Metadata!$A$1,0,0,Metadata!Metadata_Table_Length,1))-1,"")),0),"")</f>
        <v/>
      </c>
      <c r="H904" t="str">
        <f t="array" aca="1" ref="H904" ca="1">IF(B904&lt;&gt;"",OFFSET(Metadata!$B$1,MIN(IF(OFFSET(Metadata!$A$1,0,0,Metadata!Metadata_Table_Length,1)=SUBSTITUTE(C904,"rawdatafilename","original_count"),ROW(OFFSET(Metadata!$A$1,0,0,Metadata!Metadata_Table_Length,1))-1,"")),0),"")</f>
        <v/>
      </c>
      <c r="I904" t="str">
        <f t="array" aca="1" ref="I904" ca="1">IF(B904&lt;&gt;"",OFFSET(Metadata!$B$1,MIN(IF(OFFSET(Metadata!$A$1,0,0,Metadata!Metadata_Table_Length,1)=SUBSTITUTE(C904,"rawdatafilename","count"),ROW(OFFSET(Metadata!$A$1,0,0,Metadata!Metadata_Table_Length,1))-1,"")),0),"")</f>
        <v/>
      </c>
      <c r="J904" t="str">
        <f t="array" aca="1" ref="J904" ca="1">IF(AND(G904&lt;&gt;"",G904&lt;&gt;G903),MAX(IF(G$2:G$2001=G904,H$2:H$2001,"")),"")</f>
        <v/>
      </c>
      <c r="K904" t="str">
        <f t="array" aca="1" ref="K904" ca="1">IF(AND(G904&lt;&gt;"",G904&lt;&gt;G903),MAX(IF(G$2:G$2001=G904,I$2:I$2001,"")),"")</f>
        <v/>
      </c>
      <c r="L904" t="str">
        <f t="shared" ca="1" si="59"/>
        <v/>
      </c>
    </row>
    <row r="905" spans="2:12" x14ac:dyDescent="0.25">
      <c r="B905" t="str">
        <f t="shared" ca="1" si="57"/>
        <v/>
      </c>
      <c r="C905" t="str">
        <f t="shared" ca="1" si="56"/>
        <v/>
      </c>
      <c r="D905" s="156" t="str">
        <f t="array" aca="1" ref="D905" ca="1">IFERROR(IF(B905&lt;&gt;"",IF(OR(EXACT(OFFSET(Metadata!$A$1,0,0,Metadata!Metadata_Table_Length,1),C905)),1,""),""),"")</f>
        <v/>
      </c>
      <c r="E905" s="163" t="str">
        <f t="array" aca="1" ref="E905" ca="1">IF(B905&lt;&gt;"",IF(D905=1,OFFSET(Metadata!$B$1,MIN(IF(OFFSET(Metadata!$A$1,0,0,Metadata!Metadata_Table_Length,1)=C905,ROW(OFFSET(Metadata!$A$1,0,0,Metadata!Metadata_Table_Length,1))-1,"")),0),OFFSET(Metadata!$B$1,MIN(IF(OFFSET(Metadata!$A$1,0,0,Metadata!Metadata_Table_Length,1)=SUBSTITUTE(C905,"rawdatafilename","originalfilename"),ROW(OFFSET(Metadata!$A$1,0,0,Metadata!Metadata_Table_Length,1))-1,"")),0)),"")</f>
        <v/>
      </c>
      <c r="F905" t="str">
        <f t="shared" ca="1" si="58"/>
        <v/>
      </c>
      <c r="G905" t="str">
        <f t="array" aca="1" ref="G905" ca="1">IF(B905&lt;&gt;"",OFFSET(Metadata!$B$1,MIN(IF(OFFSET(Metadata!$A$1,0,0,Metadata!Metadata_Table_Length,1)=SUBSTITUTE(C905,"rawdatafilename","partnumber"),ROW(OFFSET(Metadata!$A$1,0,0,Metadata!Metadata_Table_Length,1))-1,"")),0),"")</f>
        <v/>
      </c>
      <c r="H905" t="str">
        <f t="array" aca="1" ref="H905" ca="1">IF(B905&lt;&gt;"",OFFSET(Metadata!$B$1,MIN(IF(OFFSET(Metadata!$A$1,0,0,Metadata!Metadata_Table_Length,1)=SUBSTITUTE(C905,"rawdatafilename","original_count"),ROW(OFFSET(Metadata!$A$1,0,0,Metadata!Metadata_Table_Length,1))-1,"")),0),"")</f>
        <v/>
      </c>
      <c r="I905" t="str">
        <f t="array" aca="1" ref="I905" ca="1">IF(B905&lt;&gt;"",OFFSET(Metadata!$B$1,MIN(IF(OFFSET(Metadata!$A$1,0,0,Metadata!Metadata_Table_Length,1)=SUBSTITUTE(C905,"rawdatafilename","count"),ROW(OFFSET(Metadata!$A$1,0,0,Metadata!Metadata_Table_Length,1))-1,"")),0),"")</f>
        <v/>
      </c>
      <c r="J905" t="str">
        <f t="array" aca="1" ref="J905" ca="1">IF(AND(G905&lt;&gt;"",G905&lt;&gt;G904),MAX(IF(G$2:G$2001=G905,H$2:H$2001,"")),"")</f>
        <v/>
      </c>
      <c r="K905" t="str">
        <f t="array" aca="1" ref="K905" ca="1">IF(AND(G905&lt;&gt;"",G905&lt;&gt;G904),MAX(IF(G$2:G$2001=G905,I$2:I$2001,"")),"")</f>
        <v/>
      </c>
      <c r="L905" t="str">
        <f t="shared" ca="1" si="59"/>
        <v/>
      </c>
    </row>
    <row r="906" spans="2:12" x14ac:dyDescent="0.25">
      <c r="B906" t="str">
        <f t="shared" ca="1" si="57"/>
        <v/>
      </c>
      <c r="C906" t="str">
        <f t="shared" ca="1" si="56"/>
        <v/>
      </c>
      <c r="D906" s="156" t="str">
        <f t="array" aca="1" ref="D906" ca="1">IFERROR(IF(B906&lt;&gt;"",IF(OR(EXACT(OFFSET(Metadata!$A$1,0,0,Metadata!Metadata_Table_Length,1),C906)),1,""),""),"")</f>
        <v/>
      </c>
      <c r="E906" s="163" t="str">
        <f t="array" aca="1" ref="E906" ca="1">IF(B906&lt;&gt;"",IF(D906=1,OFFSET(Metadata!$B$1,MIN(IF(OFFSET(Metadata!$A$1,0,0,Metadata!Metadata_Table_Length,1)=C906,ROW(OFFSET(Metadata!$A$1,0,0,Metadata!Metadata_Table_Length,1))-1,"")),0),OFFSET(Metadata!$B$1,MIN(IF(OFFSET(Metadata!$A$1,0,0,Metadata!Metadata_Table_Length,1)=SUBSTITUTE(C906,"rawdatafilename","originalfilename"),ROW(OFFSET(Metadata!$A$1,0,0,Metadata!Metadata_Table_Length,1))-1,"")),0)),"")</f>
        <v/>
      </c>
      <c r="F906" t="str">
        <f t="shared" ca="1" si="58"/>
        <v/>
      </c>
      <c r="G906" t="str">
        <f t="array" aca="1" ref="G906" ca="1">IF(B906&lt;&gt;"",OFFSET(Metadata!$B$1,MIN(IF(OFFSET(Metadata!$A$1,0,0,Metadata!Metadata_Table_Length,1)=SUBSTITUTE(C906,"rawdatafilename","partnumber"),ROW(OFFSET(Metadata!$A$1,0,0,Metadata!Metadata_Table_Length,1))-1,"")),0),"")</f>
        <v/>
      </c>
      <c r="H906" t="str">
        <f t="array" aca="1" ref="H906" ca="1">IF(B906&lt;&gt;"",OFFSET(Metadata!$B$1,MIN(IF(OFFSET(Metadata!$A$1,0,0,Metadata!Metadata_Table_Length,1)=SUBSTITUTE(C906,"rawdatafilename","original_count"),ROW(OFFSET(Metadata!$A$1,0,0,Metadata!Metadata_Table_Length,1))-1,"")),0),"")</f>
        <v/>
      </c>
      <c r="I906" t="str">
        <f t="array" aca="1" ref="I906" ca="1">IF(B906&lt;&gt;"",OFFSET(Metadata!$B$1,MIN(IF(OFFSET(Metadata!$A$1,0,0,Metadata!Metadata_Table_Length,1)=SUBSTITUTE(C906,"rawdatafilename","count"),ROW(OFFSET(Metadata!$A$1,0,0,Metadata!Metadata_Table_Length,1))-1,"")),0),"")</f>
        <v/>
      </c>
      <c r="J906" t="str">
        <f t="array" aca="1" ref="J906" ca="1">IF(AND(G906&lt;&gt;"",G906&lt;&gt;G905),MAX(IF(G$2:G$2001=G906,H$2:H$2001,"")),"")</f>
        <v/>
      </c>
      <c r="K906" t="str">
        <f t="array" aca="1" ref="K906" ca="1">IF(AND(G906&lt;&gt;"",G906&lt;&gt;G905),MAX(IF(G$2:G$2001=G906,I$2:I$2001,"")),"")</f>
        <v/>
      </c>
      <c r="L906" t="str">
        <f t="shared" ca="1" si="59"/>
        <v/>
      </c>
    </row>
    <row r="907" spans="2:12" x14ac:dyDescent="0.25">
      <c r="B907" t="str">
        <f t="shared" ca="1" si="57"/>
        <v/>
      </c>
      <c r="C907" t="str">
        <f t="shared" ca="1" si="56"/>
        <v/>
      </c>
      <c r="D907" s="156" t="str">
        <f t="array" aca="1" ref="D907" ca="1">IFERROR(IF(B907&lt;&gt;"",IF(OR(EXACT(OFFSET(Metadata!$A$1,0,0,Metadata!Metadata_Table_Length,1),C907)),1,""),""),"")</f>
        <v/>
      </c>
      <c r="E907" s="163" t="str">
        <f t="array" aca="1" ref="E907" ca="1">IF(B907&lt;&gt;"",IF(D907=1,OFFSET(Metadata!$B$1,MIN(IF(OFFSET(Metadata!$A$1,0,0,Metadata!Metadata_Table_Length,1)=C907,ROW(OFFSET(Metadata!$A$1,0,0,Metadata!Metadata_Table_Length,1))-1,"")),0),OFFSET(Metadata!$B$1,MIN(IF(OFFSET(Metadata!$A$1,0,0,Metadata!Metadata_Table_Length,1)=SUBSTITUTE(C907,"rawdatafilename","originalfilename"),ROW(OFFSET(Metadata!$A$1,0,0,Metadata!Metadata_Table_Length,1))-1,"")),0)),"")</f>
        <v/>
      </c>
      <c r="F907" t="str">
        <f t="shared" ca="1" si="58"/>
        <v/>
      </c>
      <c r="G907" t="str">
        <f t="array" aca="1" ref="G907" ca="1">IF(B907&lt;&gt;"",OFFSET(Metadata!$B$1,MIN(IF(OFFSET(Metadata!$A$1,0,0,Metadata!Metadata_Table_Length,1)=SUBSTITUTE(C907,"rawdatafilename","partnumber"),ROW(OFFSET(Metadata!$A$1,0,0,Metadata!Metadata_Table_Length,1))-1,"")),0),"")</f>
        <v/>
      </c>
      <c r="H907" t="str">
        <f t="array" aca="1" ref="H907" ca="1">IF(B907&lt;&gt;"",OFFSET(Metadata!$B$1,MIN(IF(OFFSET(Metadata!$A$1,0,0,Metadata!Metadata_Table_Length,1)=SUBSTITUTE(C907,"rawdatafilename","original_count"),ROW(OFFSET(Metadata!$A$1,0,0,Metadata!Metadata_Table_Length,1))-1,"")),0),"")</f>
        <v/>
      </c>
      <c r="I907" t="str">
        <f t="array" aca="1" ref="I907" ca="1">IF(B907&lt;&gt;"",OFFSET(Metadata!$B$1,MIN(IF(OFFSET(Metadata!$A$1,0,0,Metadata!Metadata_Table_Length,1)=SUBSTITUTE(C907,"rawdatafilename","count"),ROW(OFFSET(Metadata!$A$1,0,0,Metadata!Metadata_Table_Length,1))-1,"")),0),"")</f>
        <v/>
      </c>
      <c r="J907" t="str">
        <f t="array" aca="1" ref="J907" ca="1">IF(AND(G907&lt;&gt;"",G907&lt;&gt;G906),MAX(IF(G$2:G$2001=G907,H$2:H$2001,"")),"")</f>
        <v/>
      </c>
      <c r="K907" t="str">
        <f t="array" aca="1" ref="K907" ca="1">IF(AND(G907&lt;&gt;"",G907&lt;&gt;G906),MAX(IF(G$2:G$2001=G907,I$2:I$2001,"")),"")</f>
        <v/>
      </c>
      <c r="L907" t="str">
        <f t="shared" ca="1" si="59"/>
        <v/>
      </c>
    </row>
    <row r="908" spans="2:12" x14ac:dyDescent="0.25">
      <c r="B908" t="str">
        <f t="shared" ca="1" si="57"/>
        <v/>
      </c>
      <c r="C908" t="str">
        <f t="shared" ca="1" si="56"/>
        <v/>
      </c>
      <c r="D908" s="156" t="str">
        <f t="array" aca="1" ref="D908" ca="1">IFERROR(IF(B908&lt;&gt;"",IF(OR(EXACT(OFFSET(Metadata!$A$1,0,0,Metadata!Metadata_Table_Length,1),C908)),1,""),""),"")</f>
        <v/>
      </c>
      <c r="E908" s="163" t="str">
        <f t="array" aca="1" ref="E908" ca="1">IF(B908&lt;&gt;"",IF(D908=1,OFFSET(Metadata!$B$1,MIN(IF(OFFSET(Metadata!$A$1,0,0,Metadata!Metadata_Table_Length,1)=C908,ROW(OFFSET(Metadata!$A$1,0,0,Metadata!Metadata_Table_Length,1))-1,"")),0),OFFSET(Metadata!$B$1,MIN(IF(OFFSET(Metadata!$A$1,0,0,Metadata!Metadata_Table_Length,1)=SUBSTITUTE(C908,"rawdatafilename","originalfilename"),ROW(OFFSET(Metadata!$A$1,0,0,Metadata!Metadata_Table_Length,1))-1,"")),0)),"")</f>
        <v/>
      </c>
      <c r="F908" t="str">
        <f t="shared" ca="1" si="58"/>
        <v/>
      </c>
      <c r="G908" t="str">
        <f t="array" aca="1" ref="G908" ca="1">IF(B908&lt;&gt;"",OFFSET(Metadata!$B$1,MIN(IF(OFFSET(Metadata!$A$1,0,0,Metadata!Metadata_Table_Length,1)=SUBSTITUTE(C908,"rawdatafilename","partnumber"),ROW(OFFSET(Metadata!$A$1,0,0,Metadata!Metadata_Table_Length,1))-1,"")),0),"")</f>
        <v/>
      </c>
      <c r="H908" t="str">
        <f t="array" aca="1" ref="H908" ca="1">IF(B908&lt;&gt;"",OFFSET(Metadata!$B$1,MIN(IF(OFFSET(Metadata!$A$1,0,0,Metadata!Metadata_Table_Length,1)=SUBSTITUTE(C908,"rawdatafilename","original_count"),ROW(OFFSET(Metadata!$A$1,0,0,Metadata!Metadata_Table_Length,1))-1,"")),0),"")</f>
        <v/>
      </c>
      <c r="I908" t="str">
        <f t="array" aca="1" ref="I908" ca="1">IF(B908&lt;&gt;"",OFFSET(Metadata!$B$1,MIN(IF(OFFSET(Metadata!$A$1,0,0,Metadata!Metadata_Table_Length,1)=SUBSTITUTE(C908,"rawdatafilename","count"),ROW(OFFSET(Metadata!$A$1,0,0,Metadata!Metadata_Table_Length,1))-1,"")),0),"")</f>
        <v/>
      </c>
      <c r="J908" t="str">
        <f t="array" aca="1" ref="J908" ca="1">IF(AND(G908&lt;&gt;"",G908&lt;&gt;G907),MAX(IF(G$2:G$2001=G908,H$2:H$2001,"")),"")</f>
        <v/>
      </c>
      <c r="K908" t="str">
        <f t="array" aca="1" ref="K908" ca="1">IF(AND(G908&lt;&gt;"",G908&lt;&gt;G907),MAX(IF(G$2:G$2001=G908,I$2:I$2001,"")),"")</f>
        <v/>
      </c>
      <c r="L908" t="str">
        <f t="shared" ca="1" si="59"/>
        <v/>
      </c>
    </row>
    <row r="909" spans="2:12" x14ac:dyDescent="0.25">
      <c r="B909" t="str">
        <f t="shared" ca="1" si="57"/>
        <v/>
      </c>
      <c r="C909" t="str">
        <f t="shared" ca="1" si="56"/>
        <v/>
      </c>
      <c r="D909" s="156" t="str">
        <f t="array" aca="1" ref="D909" ca="1">IFERROR(IF(B909&lt;&gt;"",IF(OR(EXACT(OFFSET(Metadata!$A$1,0,0,Metadata!Metadata_Table_Length,1),C909)),1,""),""),"")</f>
        <v/>
      </c>
      <c r="E909" s="163" t="str">
        <f t="array" aca="1" ref="E909" ca="1">IF(B909&lt;&gt;"",IF(D909=1,OFFSET(Metadata!$B$1,MIN(IF(OFFSET(Metadata!$A$1,0,0,Metadata!Metadata_Table_Length,1)=C909,ROW(OFFSET(Metadata!$A$1,0,0,Metadata!Metadata_Table_Length,1))-1,"")),0),OFFSET(Metadata!$B$1,MIN(IF(OFFSET(Metadata!$A$1,0,0,Metadata!Metadata_Table_Length,1)=SUBSTITUTE(C909,"rawdatafilename","originalfilename"),ROW(OFFSET(Metadata!$A$1,0,0,Metadata!Metadata_Table_Length,1))-1,"")),0)),"")</f>
        <v/>
      </c>
      <c r="F909" t="str">
        <f t="shared" ca="1" si="58"/>
        <v/>
      </c>
      <c r="G909" t="str">
        <f t="array" aca="1" ref="G909" ca="1">IF(B909&lt;&gt;"",OFFSET(Metadata!$B$1,MIN(IF(OFFSET(Metadata!$A$1,0,0,Metadata!Metadata_Table_Length,1)=SUBSTITUTE(C909,"rawdatafilename","partnumber"),ROW(OFFSET(Metadata!$A$1,0,0,Metadata!Metadata_Table_Length,1))-1,"")),0),"")</f>
        <v/>
      </c>
      <c r="H909" t="str">
        <f t="array" aca="1" ref="H909" ca="1">IF(B909&lt;&gt;"",OFFSET(Metadata!$B$1,MIN(IF(OFFSET(Metadata!$A$1,0,0,Metadata!Metadata_Table_Length,1)=SUBSTITUTE(C909,"rawdatafilename","original_count"),ROW(OFFSET(Metadata!$A$1,0,0,Metadata!Metadata_Table_Length,1))-1,"")),0),"")</f>
        <v/>
      </c>
      <c r="I909" t="str">
        <f t="array" aca="1" ref="I909" ca="1">IF(B909&lt;&gt;"",OFFSET(Metadata!$B$1,MIN(IF(OFFSET(Metadata!$A$1,0,0,Metadata!Metadata_Table_Length,1)=SUBSTITUTE(C909,"rawdatafilename","count"),ROW(OFFSET(Metadata!$A$1,0,0,Metadata!Metadata_Table_Length,1))-1,"")),0),"")</f>
        <v/>
      </c>
      <c r="J909" t="str">
        <f t="array" aca="1" ref="J909" ca="1">IF(AND(G909&lt;&gt;"",G909&lt;&gt;G908),MAX(IF(G$2:G$2001=G909,H$2:H$2001,"")),"")</f>
        <v/>
      </c>
      <c r="K909" t="str">
        <f t="array" aca="1" ref="K909" ca="1">IF(AND(G909&lt;&gt;"",G909&lt;&gt;G908),MAX(IF(G$2:G$2001=G909,I$2:I$2001,"")),"")</f>
        <v/>
      </c>
      <c r="L909" t="str">
        <f t="shared" ca="1" si="59"/>
        <v/>
      </c>
    </row>
    <row r="910" spans="2:12" x14ac:dyDescent="0.25">
      <c r="B910" t="str">
        <f t="shared" ca="1" si="57"/>
        <v/>
      </c>
      <c r="C910" t="str">
        <f t="shared" ca="1" si="56"/>
        <v/>
      </c>
      <c r="D910" s="156" t="str">
        <f t="array" aca="1" ref="D910" ca="1">IFERROR(IF(B910&lt;&gt;"",IF(OR(EXACT(OFFSET(Metadata!$A$1,0,0,Metadata!Metadata_Table_Length,1),C910)),1,""),""),"")</f>
        <v/>
      </c>
      <c r="E910" s="163" t="str">
        <f t="array" aca="1" ref="E910" ca="1">IF(B910&lt;&gt;"",IF(D910=1,OFFSET(Metadata!$B$1,MIN(IF(OFFSET(Metadata!$A$1,0,0,Metadata!Metadata_Table_Length,1)=C910,ROW(OFFSET(Metadata!$A$1,0,0,Metadata!Metadata_Table_Length,1))-1,"")),0),OFFSET(Metadata!$B$1,MIN(IF(OFFSET(Metadata!$A$1,0,0,Metadata!Metadata_Table_Length,1)=SUBSTITUTE(C910,"rawdatafilename","originalfilename"),ROW(OFFSET(Metadata!$A$1,0,0,Metadata!Metadata_Table_Length,1))-1,"")),0)),"")</f>
        <v/>
      </c>
      <c r="F910" t="str">
        <f t="shared" ca="1" si="58"/>
        <v/>
      </c>
      <c r="G910" t="str">
        <f t="array" aca="1" ref="G910" ca="1">IF(B910&lt;&gt;"",OFFSET(Metadata!$B$1,MIN(IF(OFFSET(Metadata!$A$1,0,0,Metadata!Metadata_Table_Length,1)=SUBSTITUTE(C910,"rawdatafilename","partnumber"),ROW(OFFSET(Metadata!$A$1,0,0,Metadata!Metadata_Table_Length,1))-1,"")),0),"")</f>
        <v/>
      </c>
      <c r="H910" t="str">
        <f t="array" aca="1" ref="H910" ca="1">IF(B910&lt;&gt;"",OFFSET(Metadata!$B$1,MIN(IF(OFFSET(Metadata!$A$1,0,0,Metadata!Metadata_Table_Length,1)=SUBSTITUTE(C910,"rawdatafilename","original_count"),ROW(OFFSET(Metadata!$A$1,0,0,Metadata!Metadata_Table_Length,1))-1,"")),0),"")</f>
        <v/>
      </c>
      <c r="I910" t="str">
        <f t="array" aca="1" ref="I910" ca="1">IF(B910&lt;&gt;"",OFFSET(Metadata!$B$1,MIN(IF(OFFSET(Metadata!$A$1,0,0,Metadata!Metadata_Table_Length,1)=SUBSTITUTE(C910,"rawdatafilename","count"),ROW(OFFSET(Metadata!$A$1,0,0,Metadata!Metadata_Table_Length,1))-1,"")),0),"")</f>
        <v/>
      </c>
      <c r="J910" t="str">
        <f t="array" aca="1" ref="J910" ca="1">IF(AND(G910&lt;&gt;"",G910&lt;&gt;G909),MAX(IF(G$2:G$2001=G910,H$2:H$2001,"")),"")</f>
        <v/>
      </c>
      <c r="K910" t="str">
        <f t="array" aca="1" ref="K910" ca="1">IF(AND(G910&lt;&gt;"",G910&lt;&gt;G909),MAX(IF(G$2:G$2001=G910,I$2:I$2001,"")),"")</f>
        <v/>
      </c>
      <c r="L910" t="str">
        <f t="shared" ca="1" si="59"/>
        <v/>
      </c>
    </row>
    <row r="911" spans="2:12" x14ac:dyDescent="0.25">
      <c r="B911" t="str">
        <f t="shared" ca="1" si="57"/>
        <v/>
      </c>
      <c r="C911" t="str">
        <f t="shared" ca="1" si="56"/>
        <v/>
      </c>
      <c r="D911" s="156" t="str">
        <f t="array" aca="1" ref="D911" ca="1">IFERROR(IF(B911&lt;&gt;"",IF(OR(EXACT(OFFSET(Metadata!$A$1,0,0,Metadata!Metadata_Table_Length,1),C911)),1,""),""),"")</f>
        <v/>
      </c>
      <c r="E911" s="163" t="str">
        <f t="array" aca="1" ref="E911" ca="1">IF(B911&lt;&gt;"",IF(D911=1,OFFSET(Metadata!$B$1,MIN(IF(OFFSET(Metadata!$A$1,0,0,Metadata!Metadata_Table_Length,1)=C911,ROW(OFFSET(Metadata!$A$1,0,0,Metadata!Metadata_Table_Length,1))-1,"")),0),OFFSET(Metadata!$B$1,MIN(IF(OFFSET(Metadata!$A$1,0,0,Metadata!Metadata_Table_Length,1)=SUBSTITUTE(C911,"rawdatafilename","originalfilename"),ROW(OFFSET(Metadata!$A$1,0,0,Metadata!Metadata_Table_Length,1))-1,"")),0)),"")</f>
        <v/>
      </c>
      <c r="F911" t="str">
        <f t="shared" ca="1" si="58"/>
        <v/>
      </c>
      <c r="G911" t="str">
        <f t="array" aca="1" ref="G911" ca="1">IF(B911&lt;&gt;"",OFFSET(Metadata!$B$1,MIN(IF(OFFSET(Metadata!$A$1,0,0,Metadata!Metadata_Table_Length,1)=SUBSTITUTE(C911,"rawdatafilename","partnumber"),ROW(OFFSET(Metadata!$A$1,0,0,Metadata!Metadata_Table_Length,1))-1,"")),0),"")</f>
        <v/>
      </c>
      <c r="H911" t="str">
        <f t="array" aca="1" ref="H911" ca="1">IF(B911&lt;&gt;"",OFFSET(Metadata!$B$1,MIN(IF(OFFSET(Metadata!$A$1,0,0,Metadata!Metadata_Table_Length,1)=SUBSTITUTE(C911,"rawdatafilename","original_count"),ROW(OFFSET(Metadata!$A$1,0,0,Metadata!Metadata_Table_Length,1))-1,"")),0),"")</f>
        <v/>
      </c>
      <c r="I911" t="str">
        <f t="array" aca="1" ref="I911" ca="1">IF(B911&lt;&gt;"",OFFSET(Metadata!$B$1,MIN(IF(OFFSET(Metadata!$A$1,0,0,Metadata!Metadata_Table_Length,1)=SUBSTITUTE(C911,"rawdatafilename","count"),ROW(OFFSET(Metadata!$A$1,0,0,Metadata!Metadata_Table_Length,1))-1,"")),0),"")</f>
        <v/>
      </c>
      <c r="J911" t="str">
        <f t="array" aca="1" ref="J911" ca="1">IF(AND(G911&lt;&gt;"",G911&lt;&gt;G910),MAX(IF(G$2:G$2001=G911,H$2:H$2001,"")),"")</f>
        <v/>
      </c>
      <c r="K911" t="str">
        <f t="array" aca="1" ref="K911" ca="1">IF(AND(G911&lt;&gt;"",G911&lt;&gt;G910),MAX(IF(G$2:G$2001=G911,I$2:I$2001,"")),"")</f>
        <v/>
      </c>
      <c r="L911" t="str">
        <f t="shared" ca="1" si="59"/>
        <v/>
      </c>
    </row>
    <row r="912" spans="2:12" x14ac:dyDescent="0.25">
      <c r="B912" t="str">
        <f t="shared" ca="1" si="57"/>
        <v/>
      </c>
      <c r="C912" t="str">
        <f t="shared" ca="1" si="56"/>
        <v/>
      </c>
      <c r="D912" s="156" t="str">
        <f t="array" aca="1" ref="D912" ca="1">IFERROR(IF(B912&lt;&gt;"",IF(OR(EXACT(OFFSET(Metadata!$A$1,0,0,Metadata!Metadata_Table_Length,1),C912)),1,""),""),"")</f>
        <v/>
      </c>
      <c r="E912" s="163" t="str">
        <f t="array" aca="1" ref="E912" ca="1">IF(B912&lt;&gt;"",IF(D912=1,OFFSET(Metadata!$B$1,MIN(IF(OFFSET(Metadata!$A$1,0,0,Metadata!Metadata_Table_Length,1)=C912,ROW(OFFSET(Metadata!$A$1,0,0,Metadata!Metadata_Table_Length,1))-1,"")),0),OFFSET(Metadata!$B$1,MIN(IF(OFFSET(Metadata!$A$1,0,0,Metadata!Metadata_Table_Length,1)=SUBSTITUTE(C912,"rawdatafilename","originalfilename"),ROW(OFFSET(Metadata!$A$1,0,0,Metadata!Metadata_Table_Length,1))-1,"")),0)),"")</f>
        <v/>
      </c>
      <c r="F912" t="str">
        <f t="shared" ca="1" si="58"/>
        <v/>
      </c>
      <c r="G912" t="str">
        <f t="array" aca="1" ref="G912" ca="1">IF(B912&lt;&gt;"",OFFSET(Metadata!$B$1,MIN(IF(OFFSET(Metadata!$A$1,0,0,Metadata!Metadata_Table_Length,1)=SUBSTITUTE(C912,"rawdatafilename","partnumber"),ROW(OFFSET(Metadata!$A$1,0,0,Metadata!Metadata_Table_Length,1))-1,"")),0),"")</f>
        <v/>
      </c>
      <c r="H912" t="str">
        <f t="array" aca="1" ref="H912" ca="1">IF(B912&lt;&gt;"",OFFSET(Metadata!$B$1,MIN(IF(OFFSET(Metadata!$A$1,0,0,Metadata!Metadata_Table_Length,1)=SUBSTITUTE(C912,"rawdatafilename","original_count"),ROW(OFFSET(Metadata!$A$1,0,0,Metadata!Metadata_Table_Length,1))-1,"")),0),"")</f>
        <v/>
      </c>
      <c r="I912" t="str">
        <f t="array" aca="1" ref="I912" ca="1">IF(B912&lt;&gt;"",OFFSET(Metadata!$B$1,MIN(IF(OFFSET(Metadata!$A$1,0,0,Metadata!Metadata_Table_Length,1)=SUBSTITUTE(C912,"rawdatafilename","count"),ROW(OFFSET(Metadata!$A$1,0,0,Metadata!Metadata_Table_Length,1))-1,"")),0),"")</f>
        <v/>
      </c>
      <c r="J912" t="str">
        <f t="array" aca="1" ref="J912" ca="1">IF(AND(G912&lt;&gt;"",G912&lt;&gt;G911),MAX(IF(G$2:G$2001=G912,H$2:H$2001,"")),"")</f>
        <v/>
      </c>
      <c r="K912" t="str">
        <f t="array" aca="1" ref="K912" ca="1">IF(AND(G912&lt;&gt;"",G912&lt;&gt;G911),MAX(IF(G$2:G$2001=G912,I$2:I$2001,"")),"")</f>
        <v/>
      </c>
      <c r="L912" t="str">
        <f t="shared" ca="1" si="59"/>
        <v/>
      </c>
    </row>
    <row r="913" spans="2:12" x14ac:dyDescent="0.25">
      <c r="B913" t="str">
        <f t="shared" ca="1" si="57"/>
        <v/>
      </c>
      <c r="C913" t="str">
        <f t="shared" ca="1" si="56"/>
        <v/>
      </c>
      <c r="D913" s="156" t="str">
        <f t="array" aca="1" ref="D913" ca="1">IFERROR(IF(B913&lt;&gt;"",IF(OR(EXACT(OFFSET(Metadata!$A$1,0,0,Metadata!Metadata_Table_Length,1),C913)),1,""),""),"")</f>
        <v/>
      </c>
      <c r="E913" s="163" t="str">
        <f t="array" aca="1" ref="E913" ca="1">IF(B913&lt;&gt;"",IF(D913=1,OFFSET(Metadata!$B$1,MIN(IF(OFFSET(Metadata!$A$1,0,0,Metadata!Metadata_Table_Length,1)=C913,ROW(OFFSET(Metadata!$A$1,0,0,Metadata!Metadata_Table_Length,1))-1,"")),0),OFFSET(Metadata!$B$1,MIN(IF(OFFSET(Metadata!$A$1,0,0,Metadata!Metadata_Table_Length,1)=SUBSTITUTE(C913,"rawdatafilename","originalfilename"),ROW(OFFSET(Metadata!$A$1,0,0,Metadata!Metadata_Table_Length,1))-1,"")),0)),"")</f>
        <v/>
      </c>
      <c r="F913" t="str">
        <f t="shared" ca="1" si="58"/>
        <v/>
      </c>
      <c r="G913" t="str">
        <f t="array" aca="1" ref="G913" ca="1">IF(B913&lt;&gt;"",OFFSET(Metadata!$B$1,MIN(IF(OFFSET(Metadata!$A$1,0,0,Metadata!Metadata_Table_Length,1)=SUBSTITUTE(C913,"rawdatafilename","partnumber"),ROW(OFFSET(Metadata!$A$1,0,0,Metadata!Metadata_Table_Length,1))-1,"")),0),"")</f>
        <v/>
      </c>
      <c r="H913" t="str">
        <f t="array" aca="1" ref="H913" ca="1">IF(B913&lt;&gt;"",OFFSET(Metadata!$B$1,MIN(IF(OFFSET(Metadata!$A$1,0,0,Metadata!Metadata_Table_Length,1)=SUBSTITUTE(C913,"rawdatafilename","original_count"),ROW(OFFSET(Metadata!$A$1,0,0,Metadata!Metadata_Table_Length,1))-1,"")),0),"")</f>
        <v/>
      </c>
      <c r="I913" t="str">
        <f t="array" aca="1" ref="I913" ca="1">IF(B913&lt;&gt;"",OFFSET(Metadata!$B$1,MIN(IF(OFFSET(Metadata!$A$1,0,0,Metadata!Metadata_Table_Length,1)=SUBSTITUTE(C913,"rawdatafilename","count"),ROW(OFFSET(Metadata!$A$1,0,0,Metadata!Metadata_Table_Length,1))-1,"")),0),"")</f>
        <v/>
      </c>
      <c r="J913" t="str">
        <f t="array" aca="1" ref="J913" ca="1">IF(AND(G913&lt;&gt;"",G913&lt;&gt;G912),MAX(IF(G$2:G$2001=G913,H$2:H$2001,"")),"")</f>
        <v/>
      </c>
      <c r="K913" t="str">
        <f t="array" aca="1" ref="K913" ca="1">IF(AND(G913&lt;&gt;"",G913&lt;&gt;G912),MAX(IF(G$2:G$2001=G913,I$2:I$2001,"")),"")</f>
        <v/>
      </c>
      <c r="L913" t="str">
        <f t="shared" ca="1" si="59"/>
        <v/>
      </c>
    </row>
    <row r="914" spans="2:12" x14ac:dyDescent="0.25">
      <c r="B914" t="str">
        <f t="shared" ca="1" si="57"/>
        <v/>
      </c>
      <c r="C914" t="str">
        <f t="shared" ca="1" si="56"/>
        <v/>
      </c>
      <c r="D914" s="156" t="str">
        <f t="array" aca="1" ref="D914" ca="1">IFERROR(IF(B914&lt;&gt;"",IF(OR(EXACT(OFFSET(Metadata!$A$1,0,0,Metadata!Metadata_Table_Length,1),C914)),1,""),""),"")</f>
        <v/>
      </c>
      <c r="E914" s="163" t="str">
        <f t="array" aca="1" ref="E914" ca="1">IF(B914&lt;&gt;"",IF(D914=1,OFFSET(Metadata!$B$1,MIN(IF(OFFSET(Metadata!$A$1,0,0,Metadata!Metadata_Table_Length,1)=C914,ROW(OFFSET(Metadata!$A$1,0,0,Metadata!Metadata_Table_Length,1))-1,"")),0),OFFSET(Metadata!$B$1,MIN(IF(OFFSET(Metadata!$A$1,0,0,Metadata!Metadata_Table_Length,1)=SUBSTITUTE(C914,"rawdatafilename","originalfilename"),ROW(OFFSET(Metadata!$A$1,0,0,Metadata!Metadata_Table_Length,1))-1,"")),0)),"")</f>
        <v/>
      </c>
      <c r="F914" t="str">
        <f t="shared" ca="1" si="58"/>
        <v/>
      </c>
      <c r="G914" t="str">
        <f t="array" aca="1" ref="G914" ca="1">IF(B914&lt;&gt;"",OFFSET(Metadata!$B$1,MIN(IF(OFFSET(Metadata!$A$1,0,0,Metadata!Metadata_Table_Length,1)=SUBSTITUTE(C914,"rawdatafilename","partnumber"),ROW(OFFSET(Metadata!$A$1,0,0,Metadata!Metadata_Table_Length,1))-1,"")),0),"")</f>
        <v/>
      </c>
      <c r="H914" t="str">
        <f t="array" aca="1" ref="H914" ca="1">IF(B914&lt;&gt;"",OFFSET(Metadata!$B$1,MIN(IF(OFFSET(Metadata!$A$1,0,0,Metadata!Metadata_Table_Length,1)=SUBSTITUTE(C914,"rawdatafilename","original_count"),ROW(OFFSET(Metadata!$A$1,0,0,Metadata!Metadata_Table_Length,1))-1,"")),0),"")</f>
        <v/>
      </c>
      <c r="I914" t="str">
        <f t="array" aca="1" ref="I914" ca="1">IF(B914&lt;&gt;"",OFFSET(Metadata!$B$1,MIN(IF(OFFSET(Metadata!$A$1,0,0,Metadata!Metadata_Table_Length,1)=SUBSTITUTE(C914,"rawdatafilename","count"),ROW(OFFSET(Metadata!$A$1,0,0,Metadata!Metadata_Table_Length,1))-1,"")),0),"")</f>
        <v/>
      </c>
      <c r="J914" t="str">
        <f t="array" aca="1" ref="J914" ca="1">IF(AND(G914&lt;&gt;"",G914&lt;&gt;G913),MAX(IF(G$2:G$2001=G914,H$2:H$2001,"")),"")</f>
        <v/>
      </c>
      <c r="K914" t="str">
        <f t="array" aca="1" ref="K914" ca="1">IF(AND(G914&lt;&gt;"",G914&lt;&gt;G913),MAX(IF(G$2:G$2001=G914,I$2:I$2001,"")),"")</f>
        <v/>
      </c>
      <c r="L914" t="str">
        <f t="shared" ca="1" si="59"/>
        <v/>
      </c>
    </row>
    <row r="915" spans="2:12" x14ac:dyDescent="0.25">
      <c r="B915" t="str">
        <f t="shared" ca="1" si="57"/>
        <v/>
      </c>
      <c r="C915" t="str">
        <f t="shared" ca="1" si="56"/>
        <v/>
      </c>
      <c r="D915" s="156" t="str">
        <f t="array" aca="1" ref="D915" ca="1">IFERROR(IF(B915&lt;&gt;"",IF(OR(EXACT(OFFSET(Metadata!$A$1,0,0,Metadata!Metadata_Table_Length,1),C915)),1,""),""),"")</f>
        <v/>
      </c>
      <c r="E915" s="163" t="str">
        <f t="array" aca="1" ref="E915" ca="1">IF(B915&lt;&gt;"",IF(D915=1,OFFSET(Metadata!$B$1,MIN(IF(OFFSET(Metadata!$A$1,0,0,Metadata!Metadata_Table_Length,1)=C915,ROW(OFFSET(Metadata!$A$1,0,0,Metadata!Metadata_Table_Length,1))-1,"")),0),OFFSET(Metadata!$B$1,MIN(IF(OFFSET(Metadata!$A$1,0,0,Metadata!Metadata_Table_Length,1)=SUBSTITUTE(C915,"rawdatafilename","originalfilename"),ROW(OFFSET(Metadata!$A$1,0,0,Metadata!Metadata_Table_Length,1))-1,"")),0)),"")</f>
        <v/>
      </c>
      <c r="F915" t="str">
        <f t="shared" ca="1" si="58"/>
        <v/>
      </c>
      <c r="G915" t="str">
        <f t="array" aca="1" ref="G915" ca="1">IF(B915&lt;&gt;"",OFFSET(Metadata!$B$1,MIN(IF(OFFSET(Metadata!$A$1,0,0,Metadata!Metadata_Table_Length,1)=SUBSTITUTE(C915,"rawdatafilename","partnumber"),ROW(OFFSET(Metadata!$A$1,0,0,Metadata!Metadata_Table_Length,1))-1,"")),0),"")</f>
        <v/>
      </c>
      <c r="H915" t="str">
        <f t="array" aca="1" ref="H915" ca="1">IF(B915&lt;&gt;"",OFFSET(Metadata!$B$1,MIN(IF(OFFSET(Metadata!$A$1,0,0,Metadata!Metadata_Table_Length,1)=SUBSTITUTE(C915,"rawdatafilename","original_count"),ROW(OFFSET(Metadata!$A$1,0,0,Metadata!Metadata_Table_Length,1))-1,"")),0),"")</f>
        <v/>
      </c>
      <c r="I915" t="str">
        <f t="array" aca="1" ref="I915" ca="1">IF(B915&lt;&gt;"",OFFSET(Metadata!$B$1,MIN(IF(OFFSET(Metadata!$A$1,0,0,Metadata!Metadata_Table_Length,1)=SUBSTITUTE(C915,"rawdatafilename","count"),ROW(OFFSET(Metadata!$A$1,0,0,Metadata!Metadata_Table_Length,1))-1,"")),0),"")</f>
        <v/>
      </c>
      <c r="J915" t="str">
        <f t="array" aca="1" ref="J915" ca="1">IF(AND(G915&lt;&gt;"",G915&lt;&gt;G914),MAX(IF(G$2:G$2001=G915,H$2:H$2001,"")),"")</f>
        <v/>
      </c>
      <c r="K915" t="str">
        <f t="array" aca="1" ref="K915" ca="1">IF(AND(G915&lt;&gt;"",G915&lt;&gt;G914),MAX(IF(G$2:G$2001=G915,I$2:I$2001,"")),"")</f>
        <v/>
      </c>
      <c r="L915" t="str">
        <f t="shared" ca="1" si="59"/>
        <v/>
      </c>
    </row>
    <row r="916" spans="2:12" x14ac:dyDescent="0.25">
      <c r="B916" t="str">
        <f t="shared" ca="1" si="57"/>
        <v/>
      </c>
      <c r="C916" t="str">
        <f t="shared" ca="1" si="56"/>
        <v/>
      </c>
      <c r="D916" s="156" t="str">
        <f t="array" aca="1" ref="D916" ca="1">IFERROR(IF(B916&lt;&gt;"",IF(OR(EXACT(OFFSET(Metadata!$A$1,0,0,Metadata!Metadata_Table_Length,1),C916)),1,""),""),"")</f>
        <v/>
      </c>
      <c r="E916" s="163" t="str">
        <f t="array" aca="1" ref="E916" ca="1">IF(B916&lt;&gt;"",IF(D916=1,OFFSET(Metadata!$B$1,MIN(IF(OFFSET(Metadata!$A$1,0,0,Metadata!Metadata_Table_Length,1)=C916,ROW(OFFSET(Metadata!$A$1,0,0,Metadata!Metadata_Table_Length,1))-1,"")),0),OFFSET(Metadata!$B$1,MIN(IF(OFFSET(Metadata!$A$1,0,0,Metadata!Metadata_Table_Length,1)=SUBSTITUTE(C916,"rawdatafilename","originalfilename"),ROW(OFFSET(Metadata!$A$1,0,0,Metadata!Metadata_Table_Length,1))-1,"")),0)),"")</f>
        <v/>
      </c>
      <c r="F916" t="str">
        <f t="shared" ca="1" si="58"/>
        <v/>
      </c>
      <c r="G916" t="str">
        <f t="array" aca="1" ref="G916" ca="1">IF(B916&lt;&gt;"",OFFSET(Metadata!$B$1,MIN(IF(OFFSET(Metadata!$A$1,0,0,Metadata!Metadata_Table_Length,1)=SUBSTITUTE(C916,"rawdatafilename","partnumber"),ROW(OFFSET(Metadata!$A$1,0,0,Metadata!Metadata_Table_Length,1))-1,"")),0),"")</f>
        <v/>
      </c>
      <c r="H916" t="str">
        <f t="array" aca="1" ref="H916" ca="1">IF(B916&lt;&gt;"",OFFSET(Metadata!$B$1,MIN(IF(OFFSET(Metadata!$A$1,0,0,Metadata!Metadata_Table_Length,1)=SUBSTITUTE(C916,"rawdatafilename","original_count"),ROW(OFFSET(Metadata!$A$1,0,0,Metadata!Metadata_Table_Length,1))-1,"")),0),"")</f>
        <v/>
      </c>
      <c r="I916" t="str">
        <f t="array" aca="1" ref="I916" ca="1">IF(B916&lt;&gt;"",OFFSET(Metadata!$B$1,MIN(IF(OFFSET(Metadata!$A$1,0,0,Metadata!Metadata_Table_Length,1)=SUBSTITUTE(C916,"rawdatafilename","count"),ROW(OFFSET(Metadata!$A$1,0,0,Metadata!Metadata_Table_Length,1))-1,"")),0),"")</f>
        <v/>
      </c>
      <c r="J916" t="str">
        <f t="array" aca="1" ref="J916" ca="1">IF(AND(G916&lt;&gt;"",G916&lt;&gt;G915),MAX(IF(G$2:G$2001=G916,H$2:H$2001,"")),"")</f>
        <v/>
      </c>
      <c r="K916" t="str">
        <f t="array" aca="1" ref="K916" ca="1">IF(AND(G916&lt;&gt;"",G916&lt;&gt;G915),MAX(IF(G$2:G$2001=G916,I$2:I$2001,"")),"")</f>
        <v/>
      </c>
      <c r="L916" t="str">
        <f t="shared" ca="1" si="59"/>
        <v/>
      </c>
    </row>
    <row r="917" spans="2:12" x14ac:dyDescent="0.25">
      <c r="B917" t="str">
        <f t="shared" ca="1" si="57"/>
        <v/>
      </c>
      <c r="C917" t="str">
        <f t="shared" ca="1" si="56"/>
        <v/>
      </c>
      <c r="D917" s="156" t="str">
        <f t="array" aca="1" ref="D917" ca="1">IFERROR(IF(B917&lt;&gt;"",IF(OR(EXACT(OFFSET(Metadata!$A$1,0,0,Metadata!Metadata_Table_Length,1),C917)),1,""),""),"")</f>
        <v/>
      </c>
      <c r="E917" s="163" t="str">
        <f t="array" aca="1" ref="E917" ca="1">IF(B917&lt;&gt;"",IF(D917=1,OFFSET(Metadata!$B$1,MIN(IF(OFFSET(Metadata!$A$1,0,0,Metadata!Metadata_Table_Length,1)=C917,ROW(OFFSET(Metadata!$A$1,0,0,Metadata!Metadata_Table_Length,1))-1,"")),0),OFFSET(Metadata!$B$1,MIN(IF(OFFSET(Metadata!$A$1,0,0,Metadata!Metadata_Table_Length,1)=SUBSTITUTE(C917,"rawdatafilename","originalfilename"),ROW(OFFSET(Metadata!$A$1,0,0,Metadata!Metadata_Table_Length,1))-1,"")),0)),"")</f>
        <v/>
      </c>
      <c r="F917" t="str">
        <f t="shared" ca="1" si="58"/>
        <v/>
      </c>
      <c r="G917" t="str">
        <f t="array" aca="1" ref="G917" ca="1">IF(B917&lt;&gt;"",OFFSET(Metadata!$B$1,MIN(IF(OFFSET(Metadata!$A$1,0,0,Metadata!Metadata_Table_Length,1)=SUBSTITUTE(C917,"rawdatafilename","partnumber"),ROW(OFFSET(Metadata!$A$1,0,0,Metadata!Metadata_Table_Length,1))-1,"")),0),"")</f>
        <v/>
      </c>
      <c r="H917" t="str">
        <f t="array" aca="1" ref="H917" ca="1">IF(B917&lt;&gt;"",OFFSET(Metadata!$B$1,MIN(IF(OFFSET(Metadata!$A$1,0,0,Metadata!Metadata_Table_Length,1)=SUBSTITUTE(C917,"rawdatafilename","original_count"),ROW(OFFSET(Metadata!$A$1,0,0,Metadata!Metadata_Table_Length,1))-1,"")),0),"")</f>
        <v/>
      </c>
      <c r="I917" t="str">
        <f t="array" aca="1" ref="I917" ca="1">IF(B917&lt;&gt;"",OFFSET(Metadata!$B$1,MIN(IF(OFFSET(Metadata!$A$1,0,0,Metadata!Metadata_Table_Length,1)=SUBSTITUTE(C917,"rawdatafilename","count"),ROW(OFFSET(Metadata!$A$1,0,0,Metadata!Metadata_Table_Length,1))-1,"")),0),"")</f>
        <v/>
      </c>
      <c r="J917" t="str">
        <f t="array" aca="1" ref="J917" ca="1">IF(AND(G917&lt;&gt;"",G917&lt;&gt;G916),MAX(IF(G$2:G$2001=G917,H$2:H$2001,"")),"")</f>
        <v/>
      </c>
      <c r="K917" t="str">
        <f t="array" aca="1" ref="K917" ca="1">IF(AND(G917&lt;&gt;"",G917&lt;&gt;G916),MAX(IF(G$2:G$2001=G917,I$2:I$2001,"")),"")</f>
        <v/>
      </c>
      <c r="L917" t="str">
        <f t="shared" ca="1" si="59"/>
        <v/>
      </c>
    </row>
    <row r="918" spans="2:12" x14ac:dyDescent="0.25">
      <c r="B918" t="str">
        <f t="shared" ca="1" si="57"/>
        <v/>
      </c>
      <c r="C918" t="str">
        <f t="shared" ca="1" si="56"/>
        <v/>
      </c>
      <c r="D918" s="156" t="str">
        <f t="array" aca="1" ref="D918" ca="1">IFERROR(IF(B918&lt;&gt;"",IF(OR(EXACT(OFFSET(Metadata!$A$1,0,0,Metadata!Metadata_Table_Length,1),C918)),1,""),""),"")</f>
        <v/>
      </c>
      <c r="E918" s="163" t="str">
        <f t="array" aca="1" ref="E918" ca="1">IF(B918&lt;&gt;"",IF(D918=1,OFFSET(Metadata!$B$1,MIN(IF(OFFSET(Metadata!$A$1,0,0,Metadata!Metadata_Table_Length,1)=C918,ROW(OFFSET(Metadata!$A$1,0,0,Metadata!Metadata_Table_Length,1))-1,"")),0),OFFSET(Metadata!$B$1,MIN(IF(OFFSET(Metadata!$A$1,0,0,Metadata!Metadata_Table_Length,1)=SUBSTITUTE(C918,"rawdatafilename","originalfilename"),ROW(OFFSET(Metadata!$A$1,0,0,Metadata!Metadata_Table_Length,1))-1,"")),0)),"")</f>
        <v/>
      </c>
      <c r="F918" t="str">
        <f t="shared" ca="1" si="58"/>
        <v/>
      </c>
      <c r="G918" t="str">
        <f t="array" aca="1" ref="G918" ca="1">IF(B918&lt;&gt;"",OFFSET(Metadata!$B$1,MIN(IF(OFFSET(Metadata!$A$1,0,0,Metadata!Metadata_Table_Length,1)=SUBSTITUTE(C918,"rawdatafilename","partnumber"),ROW(OFFSET(Metadata!$A$1,0,0,Metadata!Metadata_Table_Length,1))-1,"")),0),"")</f>
        <v/>
      </c>
      <c r="H918" t="str">
        <f t="array" aca="1" ref="H918" ca="1">IF(B918&lt;&gt;"",OFFSET(Metadata!$B$1,MIN(IF(OFFSET(Metadata!$A$1,0,0,Metadata!Metadata_Table_Length,1)=SUBSTITUTE(C918,"rawdatafilename","original_count"),ROW(OFFSET(Metadata!$A$1,0,0,Metadata!Metadata_Table_Length,1))-1,"")),0),"")</f>
        <v/>
      </c>
      <c r="I918" t="str">
        <f t="array" aca="1" ref="I918" ca="1">IF(B918&lt;&gt;"",OFFSET(Metadata!$B$1,MIN(IF(OFFSET(Metadata!$A$1,0,0,Metadata!Metadata_Table_Length,1)=SUBSTITUTE(C918,"rawdatafilename","count"),ROW(OFFSET(Metadata!$A$1,0,0,Metadata!Metadata_Table_Length,1))-1,"")),0),"")</f>
        <v/>
      </c>
      <c r="J918" t="str">
        <f t="array" aca="1" ref="J918" ca="1">IF(AND(G918&lt;&gt;"",G918&lt;&gt;G917),MAX(IF(G$2:G$2001=G918,H$2:H$2001,"")),"")</f>
        <v/>
      </c>
      <c r="K918" t="str">
        <f t="array" aca="1" ref="K918" ca="1">IF(AND(G918&lt;&gt;"",G918&lt;&gt;G917),MAX(IF(G$2:G$2001=G918,I$2:I$2001,"")),"")</f>
        <v/>
      </c>
      <c r="L918" t="str">
        <f t="shared" ca="1" si="59"/>
        <v/>
      </c>
    </row>
    <row r="919" spans="2:12" x14ac:dyDescent="0.25">
      <c r="B919" t="str">
        <f t="shared" ca="1" si="57"/>
        <v/>
      </c>
      <c r="C919" t="str">
        <f t="shared" ca="1" si="56"/>
        <v/>
      </c>
      <c r="D919" s="156" t="str">
        <f t="array" aca="1" ref="D919" ca="1">IFERROR(IF(B919&lt;&gt;"",IF(OR(EXACT(OFFSET(Metadata!$A$1,0,0,Metadata!Metadata_Table_Length,1),C919)),1,""),""),"")</f>
        <v/>
      </c>
      <c r="E919" s="163" t="str">
        <f t="array" aca="1" ref="E919" ca="1">IF(B919&lt;&gt;"",IF(D919=1,OFFSET(Metadata!$B$1,MIN(IF(OFFSET(Metadata!$A$1,0,0,Metadata!Metadata_Table_Length,1)=C919,ROW(OFFSET(Metadata!$A$1,0,0,Metadata!Metadata_Table_Length,1))-1,"")),0),OFFSET(Metadata!$B$1,MIN(IF(OFFSET(Metadata!$A$1,0,0,Metadata!Metadata_Table_Length,1)=SUBSTITUTE(C919,"rawdatafilename","originalfilename"),ROW(OFFSET(Metadata!$A$1,0,0,Metadata!Metadata_Table_Length,1))-1,"")),0)),"")</f>
        <v/>
      </c>
      <c r="F919" t="str">
        <f t="shared" ca="1" si="58"/>
        <v/>
      </c>
      <c r="G919" t="str">
        <f t="array" aca="1" ref="G919" ca="1">IF(B919&lt;&gt;"",OFFSET(Metadata!$B$1,MIN(IF(OFFSET(Metadata!$A$1,0,0,Metadata!Metadata_Table_Length,1)=SUBSTITUTE(C919,"rawdatafilename","partnumber"),ROW(OFFSET(Metadata!$A$1,0,0,Metadata!Metadata_Table_Length,1))-1,"")),0),"")</f>
        <v/>
      </c>
      <c r="H919" t="str">
        <f t="array" aca="1" ref="H919" ca="1">IF(B919&lt;&gt;"",OFFSET(Metadata!$B$1,MIN(IF(OFFSET(Metadata!$A$1,0,0,Metadata!Metadata_Table_Length,1)=SUBSTITUTE(C919,"rawdatafilename","original_count"),ROW(OFFSET(Metadata!$A$1,0,0,Metadata!Metadata_Table_Length,1))-1,"")),0),"")</f>
        <v/>
      </c>
      <c r="I919" t="str">
        <f t="array" aca="1" ref="I919" ca="1">IF(B919&lt;&gt;"",OFFSET(Metadata!$B$1,MIN(IF(OFFSET(Metadata!$A$1,0,0,Metadata!Metadata_Table_Length,1)=SUBSTITUTE(C919,"rawdatafilename","count"),ROW(OFFSET(Metadata!$A$1,0,0,Metadata!Metadata_Table_Length,1))-1,"")),0),"")</f>
        <v/>
      </c>
      <c r="J919" t="str">
        <f t="array" aca="1" ref="J919" ca="1">IF(AND(G919&lt;&gt;"",G919&lt;&gt;G918),MAX(IF(G$2:G$2001=G919,H$2:H$2001,"")),"")</f>
        <v/>
      </c>
      <c r="K919" t="str">
        <f t="array" aca="1" ref="K919" ca="1">IF(AND(G919&lt;&gt;"",G919&lt;&gt;G918),MAX(IF(G$2:G$2001=G919,I$2:I$2001,"")),"")</f>
        <v/>
      </c>
      <c r="L919" t="str">
        <f t="shared" ca="1" si="59"/>
        <v/>
      </c>
    </row>
    <row r="920" spans="2:12" x14ac:dyDescent="0.25">
      <c r="B920" t="str">
        <f t="shared" ca="1" si="57"/>
        <v/>
      </c>
      <c r="C920" t="str">
        <f t="shared" ca="1" si="56"/>
        <v/>
      </c>
      <c r="D920" s="156" t="str">
        <f t="array" aca="1" ref="D920" ca="1">IFERROR(IF(B920&lt;&gt;"",IF(OR(EXACT(OFFSET(Metadata!$A$1,0,0,Metadata!Metadata_Table_Length,1),C920)),1,""),""),"")</f>
        <v/>
      </c>
      <c r="E920" s="163" t="str">
        <f t="array" aca="1" ref="E920" ca="1">IF(B920&lt;&gt;"",IF(D920=1,OFFSET(Metadata!$B$1,MIN(IF(OFFSET(Metadata!$A$1,0,0,Metadata!Metadata_Table_Length,1)=C920,ROW(OFFSET(Metadata!$A$1,0,0,Metadata!Metadata_Table_Length,1))-1,"")),0),OFFSET(Metadata!$B$1,MIN(IF(OFFSET(Metadata!$A$1,0,0,Metadata!Metadata_Table_Length,1)=SUBSTITUTE(C920,"rawdatafilename","originalfilename"),ROW(OFFSET(Metadata!$A$1,0,0,Metadata!Metadata_Table_Length,1))-1,"")),0)),"")</f>
        <v/>
      </c>
      <c r="F920" t="str">
        <f t="shared" ca="1" si="58"/>
        <v/>
      </c>
      <c r="G920" t="str">
        <f t="array" aca="1" ref="G920" ca="1">IF(B920&lt;&gt;"",OFFSET(Metadata!$B$1,MIN(IF(OFFSET(Metadata!$A$1,0,0,Metadata!Metadata_Table_Length,1)=SUBSTITUTE(C920,"rawdatafilename","partnumber"),ROW(OFFSET(Metadata!$A$1,0,0,Metadata!Metadata_Table_Length,1))-1,"")),0),"")</f>
        <v/>
      </c>
      <c r="H920" t="str">
        <f t="array" aca="1" ref="H920" ca="1">IF(B920&lt;&gt;"",OFFSET(Metadata!$B$1,MIN(IF(OFFSET(Metadata!$A$1,0,0,Metadata!Metadata_Table_Length,1)=SUBSTITUTE(C920,"rawdatafilename","original_count"),ROW(OFFSET(Metadata!$A$1,0,0,Metadata!Metadata_Table_Length,1))-1,"")),0),"")</f>
        <v/>
      </c>
      <c r="I920" t="str">
        <f t="array" aca="1" ref="I920" ca="1">IF(B920&lt;&gt;"",OFFSET(Metadata!$B$1,MIN(IF(OFFSET(Metadata!$A$1,0,0,Metadata!Metadata_Table_Length,1)=SUBSTITUTE(C920,"rawdatafilename","count"),ROW(OFFSET(Metadata!$A$1,0,0,Metadata!Metadata_Table_Length,1))-1,"")),0),"")</f>
        <v/>
      </c>
      <c r="J920" t="str">
        <f t="array" aca="1" ref="J920" ca="1">IF(AND(G920&lt;&gt;"",G920&lt;&gt;G919),MAX(IF(G$2:G$2001=G920,H$2:H$2001,"")),"")</f>
        <v/>
      </c>
      <c r="K920" t="str">
        <f t="array" aca="1" ref="K920" ca="1">IF(AND(G920&lt;&gt;"",G920&lt;&gt;G919),MAX(IF(G$2:G$2001=G920,I$2:I$2001,"")),"")</f>
        <v/>
      </c>
      <c r="L920" t="str">
        <f t="shared" ca="1" si="59"/>
        <v/>
      </c>
    </row>
    <row r="921" spans="2:12" x14ac:dyDescent="0.25">
      <c r="B921" t="str">
        <f t="shared" ca="1" si="57"/>
        <v/>
      </c>
      <c r="C921" t="str">
        <f t="shared" ca="1" si="56"/>
        <v/>
      </c>
      <c r="D921" s="156" t="str">
        <f t="array" aca="1" ref="D921" ca="1">IFERROR(IF(B921&lt;&gt;"",IF(OR(EXACT(OFFSET(Metadata!$A$1,0,0,Metadata!Metadata_Table_Length,1),C921)),1,""),""),"")</f>
        <v/>
      </c>
      <c r="E921" s="163" t="str">
        <f t="array" aca="1" ref="E921" ca="1">IF(B921&lt;&gt;"",IF(D921=1,OFFSET(Metadata!$B$1,MIN(IF(OFFSET(Metadata!$A$1,0,0,Metadata!Metadata_Table_Length,1)=C921,ROW(OFFSET(Metadata!$A$1,0,0,Metadata!Metadata_Table_Length,1))-1,"")),0),OFFSET(Metadata!$B$1,MIN(IF(OFFSET(Metadata!$A$1,0,0,Metadata!Metadata_Table_Length,1)=SUBSTITUTE(C921,"rawdatafilename","originalfilename"),ROW(OFFSET(Metadata!$A$1,0,0,Metadata!Metadata_Table_Length,1))-1,"")),0)),"")</f>
        <v/>
      </c>
      <c r="F921" t="str">
        <f t="shared" ca="1" si="58"/>
        <v/>
      </c>
      <c r="G921" t="str">
        <f t="array" aca="1" ref="G921" ca="1">IF(B921&lt;&gt;"",OFFSET(Metadata!$B$1,MIN(IF(OFFSET(Metadata!$A$1,0,0,Metadata!Metadata_Table_Length,1)=SUBSTITUTE(C921,"rawdatafilename","partnumber"),ROW(OFFSET(Metadata!$A$1,0,0,Metadata!Metadata_Table_Length,1))-1,"")),0),"")</f>
        <v/>
      </c>
      <c r="H921" t="str">
        <f t="array" aca="1" ref="H921" ca="1">IF(B921&lt;&gt;"",OFFSET(Metadata!$B$1,MIN(IF(OFFSET(Metadata!$A$1,0,0,Metadata!Metadata_Table_Length,1)=SUBSTITUTE(C921,"rawdatafilename","original_count"),ROW(OFFSET(Metadata!$A$1,0,0,Metadata!Metadata_Table_Length,1))-1,"")),0),"")</f>
        <v/>
      </c>
      <c r="I921" t="str">
        <f t="array" aca="1" ref="I921" ca="1">IF(B921&lt;&gt;"",OFFSET(Metadata!$B$1,MIN(IF(OFFSET(Metadata!$A$1,0,0,Metadata!Metadata_Table_Length,1)=SUBSTITUTE(C921,"rawdatafilename","count"),ROW(OFFSET(Metadata!$A$1,0,0,Metadata!Metadata_Table_Length,1))-1,"")),0),"")</f>
        <v/>
      </c>
      <c r="J921" t="str">
        <f t="array" aca="1" ref="J921" ca="1">IF(AND(G921&lt;&gt;"",G921&lt;&gt;G920),MAX(IF(G$2:G$2001=G921,H$2:H$2001,"")),"")</f>
        <v/>
      </c>
      <c r="K921" t="str">
        <f t="array" aca="1" ref="K921" ca="1">IF(AND(G921&lt;&gt;"",G921&lt;&gt;G920),MAX(IF(G$2:G$2001=G921,I$2:I$2001,"")),"")</f>
        <v/>
      </c>
      <c r="L921" t="str">
        <f t="shared" ca="1" si="59"/>
        <v/>
      </c>
    </row>
    <row r="922" spans="2:12" x14ac:dyDescent="0.25">
      <c r="B922" t="str">
        <f t="shared" ca="1" si="57"/>
        <v/>
      </c>
      <c r="C922" t="str">
        <f t="shared" ca="1" si="56"/>
        <v/>
      </c>
      <c r="D922" s="156" t="str">
        <f t="array" aca="1" ref="D922" ca="1">IFERROR(IF(B922&lt;&gt;"",IF(OR(EXACT(OFFSET(Metadata!$A$1,0,0,Metadata!Metadata_Table_Length,1),C922)),1,""),""),"")</f>
        <v/>
      </c>
      <c r="E922" s="163" t="str">
        <f t="array" aca="1" ref="E922" ca="1">IF(B922&lt;&gt;"",IF(D922=1,OFFSET(Metadata!$B$1,MIN(IF(OFFSET(Metadata!$A$1,0,0,Metadata!Metadata_Table_Length,1)=C922,ROW(OFFSET(Metadata!$A$1,0,0,Metadata!Metadata_Table_Length,1))-1,"")),0),OFFSET(Metadata!$B$1,MIN(IF(OFFSET(Metadata!$A$1,0,0,Metadata!Metadata_Table_Length,1)=SUBSTITUTE(C922,"rawdatafilename","originalfilename"),ROW(OFFSET(Metadata!$A$1,0,0,Metadata!Metadata_Table_Length,1))-1,"")),0)),"")</f>
        <v/>
      </c>
      <c r="F922" t="str">
        <f t="shared" ca="1" si="58"/>
        <v/>
      </c>
      <c r="G922" t="str">
        <f t="array" aca="1" ref="G922" ca="1">IF(B922&lt;&gt;"",OFFSET(Metadata!$B$1,MIN(IF(OFFSET(Metadata!$A$1,0,0,Metadata!Metadata_Table_Length,1)=SUBSTITUTE(C922,"rawdatafilename","partnumber"),ROW(OFFSET(Metadata!$A$1,0,0,Metadata!Metadata_Table_Length,1))-1,"")),0),"")</f>
        <v/>
      </c>
      <c r="H922" t="str">
        <f t="array" aca="1" ref="H922" ca="1">IF(B922&lt;&gt;"",OFFSET(Metadata!$B$1,MIN(IF(OFFSET(Metadata!$A$1,0,0,Metadata!Metadata_Table_Length,1)=SUBSTITUTE(C922,"rawdatafilename","original_count"),ROW(OFFSET(Metadata!$A$1,0,0,Metadata!Metadata_Table_Length,1))-1,"")),0),"")</f>
        <v/>
      </c>
      <c r="I922" t="str">
        <f t="array" aca="1" ref="I922" ca="1">IF(B922&lt;&gt;"",OFFSET(Metadata!$B$1,MIN(IF(OFFSET(Metadata!$A$1,0,0,Metadata!Metadata_Table_Length,1)=SUBSTITUTE(C922,"rawdatafilename","count"),ROW(OFFSET(Metadata!$A$1,0,0,Metadata!Metadata_Table_Length,1))-1,"")),0),"")</f>
        <v/>
      </c>
      <c r="J922" t="str">
        <f t="array" aca="1" ref="J922" ca="1">IF(AND(G922&lt;&gt;"",G922&lt;&gt;G921),MAX(IF(G$2:G$2001=G922,H$2:H$2001,"")),"")</f>
        <v/>
      </c>
      <c r="K922" t="str">
        <f t="array" aca="1" ref="K922" ca="1">IF(AND(G922&lt;&gt;"",G922&lt;&gt;G921),MAX(IF(G$2:G$2001=G922,I$2:I$2001,"")),"")</f>
        <v/>
      </c>
      <c r="L922" t="str">
        <f t="shared" ca="1" si="59"/>
        <v/>
      </c>
    </row>
    <row r="923" spans="2:12" x14ac:dyDescent="0.25">
      <c r="B923" t="str">
        <f t="shared" ca="1" si="57"/>
        <v/>
      </c>
      <c r="C923" t="str">
        <f t="shared" ca="1" si="56"/>
        <v/>
      </c>
      <c r="D923" s="156" t="str">
        <f t="array" aca="1" ref="D923" ca="1">IFERROR(IF(B923&lt;&gt;"",IF(OR(EXACT(OFFSET(Metadata!$A$1,0,0,Metadata!Metadata_Table_Length,1),C923)),1,""),""),"")</f>
        <v/>
      </c>
      <c r="E923" s="163" t="str">
        <f t="array" aca="1" ref="E923" ca="1">IF(B923&lt;&gt;"",IF(D923=1,OFFSET(Metadata!$B$1,MIN(IF(OFFSET(Metadata!$A$1,0,0,Metadata!Metadata_Table_Length,1)=C923,ROW(OFFSET(Metadata!$A$1,0,0,Metadata!Metadata_Table_Length,1))-1,"")),0),OFFSET(Metadata!$B$1,MIN(IF(OFFSET(Metadata!$A$1,0,0,Metadata!Metadata_Table_Length,1)=SUBSTITUTE(C923,"rawdatafilename","originalfilename"),ROW(OFFSET(Metadata!$A$1,0,0,Metadata!Metadata_Table_Length,1))-1,"")),0)),"")</f>
        <v/>
      </c>
      <c r="F923" t="str">
        <f t="shared" ca="1" si="58"/>
        <v/>
      </c>
      <c r="G923" t="str">
        <f t="array" aca="1" ref="G923" ca="1">IF(B923&lt;&gt;"",OFFSET(Metadata!$B$1,MIN(IF(OFFSET(Metadata!$A$1,0,0,Metadata!Metadata_Table_Length,1)=SUBSTITUTE(C923,"rawdatafilename","partnumber"),ROW(OFFSET(Metadata!$A$1,0,0,Metadata!Metadata_Table_Length,1))-1,"")),0),"")</f>
        <v/>
      </c>
      <c r="H923" t="str">
        <f t="array" aca="1" ref="H923" ca="1">IF(B923&lt;&gt;"",OFFSET(Metadata!$B$1,MIN(IF(OFFSET(Metadata!$A$1,0,0,Metadata!Metadata_Table_Length,1)=SUBSTITUTE(C923,"rawdatafilename","original_count"),ROW(OFFSET(Metadata!$A$1,0,0,Metadata!Metadata_Table_Length,1))-1,"")),0),"")</f>
        <v/>
      </c>
      <c r="I923" t="str">
        <f t="array" aca="1" ref="I923" ca="1">IF(B923&lt;&gt;"",OFFSET(Metadata!$B$1,MIN(IF(OFFSET(Metadata!$A$1,0,0,Metadata!Metadata_Table_Length,1)=SUBSTITUTE(C923,"rawdatafilename","count"),ROW(OFFSET(Metadata!$A$1,0,0,Metadata!Metadata_Table_Length,1))-1,"")),0),"")</f>
        <v/>
      </c>
      <c r="J923" t="str">
        <f t="array" aca="1" ref="J923" ca="1">IF(AND(G923&lt;&gt;"",G923&lt;&gt;G922),MAX(IF(G$2:G$2001=G923,H$2:H$2001,"")),"")</f>
        <v/>
      </c>
      <c r="K923" t="str">
        <f t="array" aca="1" ref="K923" ca="1">IF(AND(G923&lt;&gt;"",G923&lt;&gt;G922),MAX(IF(G$2:G$2001=G923,I$2:I$2001,"")),"")</f>
        <v/>
      </c>
      <c r="L923" t="str">
        <f t="shared" ca="1" si="59"/>
        <v/>
      </c>
    </row>
    <row r="924" spans="2:12" x14ac:dyDescent="0.25">
      <c r="B924" t="str">
        <f t="shared" ca="1" si="57"/>
        <v/>
      </c>
      <c r="C924" t="str">
        <f t="shared" ca="1" si="56"/>
        <v/>
      </c>
      <c r="D924" s="156" t="str">
        <f t="array" aca="1" ref="D924" ca="1">IFERROR(IF(B924&lt;&gt;"",IF(OR(EXACT(OFFSET(Metadata!$A$1,0,0,Metadata!Metadata_Table_Length,1),C924)),1,""),""),"")</f>
        <v/>
      </c>
      <c r="E924" s="163" t="str">
        <f t="array" aca="1" ref="E924" ca="1">IF(B924&lt;&gt;"",IF(D924=1,OFFSET(Metadata!$B$1,MIN(IF(OFFSET(Metadata!$A$1,0,0,Metadata!Metadata_Table_Length,1)=C924,ROW(OFFSET(Metadata!$A$1,0,0,Metadata!Metadata_Table_Length,1))-1,"")),0),OFFSET(Metadata!$B$1,MIN(IF(OFFSET(Metadata!$A$1,0,0,Metadata!Metadata_Table_Length,1)=SUBSTITUTE(C924,"rawdatafilename","originalfilename"),ROW(OFFSET(Metadata!$A$1,0,0,Metadata!Metadata_Table_Length,1))-1,"")),0)),"")</f>
        <v/>
      </c>
      <c r="F924" t="str">
        <f t="shared" ca="1" si="58"/>
        <v/>
      </c>
      <c r="G924" t="str">
        <f t="array" aca="1" ref="G924" ca="1">IF(B924&lt;&gt;"",OFFSET(Metadata!$B$1,MIN(IF(OFFSET(Metadata!$A$1,0,0,Metadata!Metadata_Table_Length,1)=SUBSTITUTE(C924,"rawdatafilename","partnumber"),ROW(OFFSET(Metadata!$A$1,0,0,Metadata!Metadata_Table_Length,1))-1,"")),0),"")</f>
        <v/>
      </c>
      <c r="H924" t="str">
        <f t="array" aca="1" ref="H924" ca="1">IF(B924&lt;&gt;"",OFFSET(Metadata!$B$1,MIN(IF(OFFSET(Metadata!$A$1,0,0,Metadata!Metadata_Table_Length,1)=SUBSTITUTE(C924,"rawdatafilename","original_count"),ROW(OFFSET(Metadata!$A$1,0,0,Metadata!Metadata_Table_Length,1))-1,"")),0),"")</f>
        <v/>
      </c>
      <c r="I924" t="str">
        <f t="array" aca="1" ref="I924" ca="1">IF(B924&lt;&gt;"",OFFSET(Metadata!$B$1,MIN(IF(OFFSET(Metadata!$A$1,0,0,Metadata!Metadata_Table_Length,1)=SUBSTITUTE(C924,"rawdatafilename","count"),ROW(OFFSET(Metadata!$A$1,0,0,Metadata!Metadata_Table_Length,1))-1,"")),0),"")</f>
        <v/>
      </c>
      <c r="J924" t="str">
        <f t="array" aca="1" ref="J924" ca="1">IF(AND(G924&lt;&gt;"",G924&lt;&gt;G923),MAX(IF(G$2:G$2001=G924,H$2:H$2001,"")),"")</f>
        <v/>
      </c>
      <c r="K924" t="str">
        <f t="array" aca="1" ref="K924" ca="1">IF(AND(G924&lt;&gt;"",G924&lt;&gt;G923),MAX(IF(G$2:G$2001=G924,I$2:I$2001,"")),"")</f>
        <v/>
      </c>
      <c r="L924" t="str">
        <f t="shared" ca="1" si="59"/>
        <v/>
      </c>
    </row>
    <row r="925" spans="2:12" x14ac:dyDescent="0.25">
      <c r="B925" t="str">
        <f t="shared" ca="1" si="57"/>
        <v/>
      </c>
      <c r="C925" t="str">
        <f t="shared" ca="1" si="56"/>
        <v/>
      </c>
      <c r="D925" s="156" t="str">
        <f t="array" aca="1" ref="D925" ca="1">IFERROR(IF(B925&lt;&gt;"",IF(OR(EXACT(OFFSET(Metadata!$A$1,0,0,Metadata!Metadata_Table_Length,1),C925)),1,""),""),"")</f>
        <v/>
      </c>
      <c r="E925" s="163" t="str">
        <f t="array" aca="1" ref="E925" ca="1">IF(B925&lt;&gt;"",IF(D925=1,OFFSET(Metadata!$B$1,MIN(IF(OFFSET(Metadata!$A$1,0,0,Metadata!Metadata_Table_Length,1)=C925,ROW(OFFSET(Metadata!$A$1,0,0,Metadata!Metadata_Table_Length,1))-1,"")),0),OFFSET(Metadata!$B$1,MIN(IF(OFFSET(Metadata!$A$1,0,0,Metadata!Metadata_Table_Length,1)=SUBSTITUTE(C925,"rawdatafilename","originalfilename"),ROW(OFFSET(Metadata!$A$1,0,0,Metadata!Metadata_Table_Length,1))-1,"")),0)),"")</f>
        <v/>
      </c>
      <c r="F925" t="str">
        <f t="shared" ca="1" si="58"/>
        <v/>
      </c>
      <c r="G925" t="str">
        <f t="array" aca="1" ref="G925" ca="1">IF(B925&lt;&gt;"",OFFSET(Metadata!$B$1,MIN(IF(OFFSET(Metadata!$A$1,0,0,Metadata!Metadata_Table_Length,1)=SUBSTITUTE(C925,"rawdatafilename","partnumber"),ROW(OFFSET(Metadata!$A$1,0,0,Metadata!Metadata_Table_Length,1))-1,"")),0),"")</f>
        <v/>
      </c>
      <c r="H925" t="str">
        <f t="array" aca="1" ref="H925" ca="1">IF(B925&lt;&gt;"",OFFSET(Metadata!$B$1,MIN(IF(OFFSET(Metadata!$A$1,0,0,Metadata!Metadata_Table_Length,1)=SUBSTITUTE(C925,"rawdatafilename","original_count"),ROW(OFFSET(Metadata!$A$1,0,0,Metadata!Metadata_Table_Length,1))-1,"")),0),"")</f>
        <v/>
      </c>
      <c r="I925" t="str">
        <f t="array" aca="1" ref="I925" ca="1">IF(B925&lt;&gt;"",OFFSET(Metadata!$B$1,MIN(IF(OFFSET(Metadata!$A$1,0,0,Metadata!Metadata_Table_Length,1)=SUBSTITUTE(C925,"rawdatafilename","count"),ROW(OFFSET(Metadata!$A$1,0,0,Metadata!Metadata_Table_Length,1))-1,"")),0),"")</f>
        <v/>
      </c>
      <c r="J925" t="str">
        <f t="array" aca="1" ref="J925" ca="1">IF(AND(G925&lt;&gt;"",G925&lt;&gt;G924),MAX(IF(G$2:G$2001=G925,H$2:H$2001,"")),"")</f>
        <v/>
      </c>
      <c r="K925" t="str">
        <f t="array" aca="1" ref="K925" ca="1">IF(AND(G925&lt;&gt;"",G925&lt;&gt;G924),MAX(IF(G$2:G$2001=G925,I$2:I$2001,"")),"")</f>
        <v/>
      </c>
      <c r="L925" t="str">
        <f t="shared" ca="1" si="59"/>
        <v/>
      </c>
    </row>
    <row r="926" spans="2:12" x14ac:dyDescent="0.25">
      <c r="B926" t="str">
        <f t="shared" ca="1" si="57"/>
        <v/>
      </c>
      <c r="C926" t="str">
        <f t="shared" ca="1" si="56"/>
        <v/>
      </c>
      <c r="D926" s="156" t="str">
        <f t="array" aca="1" ref="D926" ca="1">IFERROR(IF(B926&lt;&gt;"",IF(OR(EXACT(OFFSET(Metadata!$A$1,0,0,Metadata!Metadata_Table_Length,1),C926)),1,""),""),"")</f>
        <v/>
      </c>
      <c r="E926" s="163" t="str">
        <f t="array" aca="1" ref="E926" ca="1">IF(B926&lt;&gt;"",IF(D926=1,OFFSET(Metadata!$B$1,MIN(IF(OFFSET(Metadata!$A$1,0,0,Metadata!Metadata_Table_Length,1)=C926,ROW(OFFSET(Metadata!$A$1,0,0,Metadata!Metadata_Table_Length,1))-1,"")),0),OFFSET(Metadata!$B$1,MIN(IF(OFFSET(Metadata!$A$1,0,0,Metadata!Metadata_Table_Length,1)=SUBSTITUTE(C926,"rawdatafilename","originalfilename"),ROW(OFFSET(Metadata!$A$1,0,0,Metadata!Metadata_Table_Length,1))-1,"")),0)),"")</f>
        <v/>
      </c>
      <c r="F926" t="str">
        <f t="shared" ca="1" si="58"/>
        <v/>
      </c>
      <c r="G926" t="str">
        <f t="array" aca="1" ref="G926" ca="1">IF(B926&lt;&gt;"",OFFSET(Metadata!$B$1,MIN(IF(OFFSET(Metadata!$A$1,0,0,Metadata!Metadata_Table_Length,1)=SUBSTITUTE(C926,"rawdatafilename","partnumber"),ROW(OFFSET(Metadata!$A$1,0,0,Metadata!Metadata_Table_Length,1))-1,"")),0),"")</f>
        <v/>
      </c>
      <c r="H926" t="str">
        <f t="array" aca="1" ref="H926" ca="1">IF(B926&lt;&gt;"",OFFSET(Metadata!$B$1,MIN(IF(OFFSET(Metadata!$A$1,0,0,Metadata!Metadata_Table_Length,1)=SUBSTITUTE(C926,"rawdatafilename","original_count"),ROW(OFFSET(Metadata!$A$1,0,0,Metadata!Metadata_Table_Length,1))-1,"")),0),"")</f>
        <v/>
      </c>
      <c r="I926" t="str">
        <f t="array" aca="1" ref="I926" ca="1">IF(B926&lt;&gt;"",OFFSET(Metadata!$B$1,MIN(IF(OFFSET(Metadata!$A$1,0,0,Metadata!Metadata_Table_Length,1)=SUBSTITUTE(C926,"rawdatafilename","count"),ROW(OFFSET(Metadata!$A$1,0,0,Metadata!Metadata_Table_Length,1))-1,"")),0),"")</f>
        <v/>
      </c>
      <c r="J926" t="str">
        <f t="array" aca="1" ref="J926" ca="1">IF(AND(G926&lt;&gt;"",G926&lt;&gt;G925),MAX(IF(G$2:G$2001=G926,H$2:H$2001,"")),"")</f>
        <v/>
      </c>
      <c r="K926" t="str">
        <f t="array" aca="1" ref="K926" ca="1">IF(AND(G926&lt;&gt;"",G926&lt;&gt;G925),MAX(IF(G$2:G$2001=G926,I$2:I$2001,"")),"")</f>
        <v/>
      </c>
      <c r="L926" t="str">
        <f t="shared" ca="1" si="59"/>
        <v/>
      </c>
    </row>
    <row r="927" spans="2:12" x14ac:dyDescent="0.25">
      <c r="B927" t="str">
        <f t="shared" ca="1" si="57"/>
        <v/>
      </c>
      <c r="C927" t="str">
        <f t="shared" ca="1" si="56"/>
        <v/>
      </c>
      <c r="D927" s="156" t="str">
        <f t="array" aca="1" ref="D927" ca="1">IFERROR(IF(B927&lt;&gt;"",IF(OR(EXACT(OFFSET(Metadata!$A$1,0,0,Metadata!Metadata_Table_Length,1),C927)),1,""),""),"")</f>
        <v/>
      </c>
      <c r="E927" s="163" t="str">
        <f t="array" aca="1" ref="E927" ca="1">IF(B927&lt;&gt;"",IF(D927=1,OFFSET(Metadata!$B$1,MIN(IF(OFFSET(Metadata!$A$1,0,0,Metadata!Metadata_Table_Length,1)=C927,ROW(OFFSET(Metadata!$A$1,0,0,Metadata!Metadata_Table_Length,1))-1,"")),0),OFFSET(Metadata!$B$1,MIN(IF(OFFSET(Metadata!$A$1,0,0,Metadata!Metadata_Table_Length,1)=SUBSTITUTE(C927,"rawdatafilename","originalfilename"),ROW(OFFSET(Metadata!$A$1,0,0,Metadata!Metadata_Table_Length,1))-1,"")),0)),"")</f>
        <v/>
      </c>
      <c r="F927" t="str">
        <f t="shared" ca="1" si="58"/>
        <v/>
      </c>
      <c r="G927" t="str">
        <f t="array" aca="1" ref="G927" ca="1">IF(B927&lt;&gt;"",OFFSET(Metadata!$B$1,MIN(IF(OFFSET(Metadata!$A$1,0,0,Metadata!Metadata_Table_Length,1)=SUBSTITUTE(C927,"rawdatafilename","partnumber"),ROW(OFFSET(Metadata!$A$1,0,0,Metadata!Metadata_Table_Length,1))-1,"")),0),"")</f>
        <v/>
      </c>
      <c r="H927" t="str">
        <f t="array" aca="1" ref="H927" ca="1">IF(B927&lt;&gt;"",OFFSET(Metadata!$B$1,MIN(IF(OFFSET(Metadata!$A$1,0,0,Metadata!Metadata_Table_Length,1)=SUBSTITUTE(C927,"rawdatafilename","original_count"),ROW(OFFSET(Metadata!$A$1,0,0,Metadata!Metadata_Table_Length,1))-1,"")),0),"")</f>
        <v/>
      </c>
      <c r="I927" t="str">
        <f t="array" aca="1" ref="I927" ca="1">IF(B927&lt;&gt;"",OFFSET(Metadata!$B$1,MIN(IF(OFFSET(Metadata!$A$1,0,0,Metadata!Metadata_Table_Length,1)=SUBSTITUTE(C927,"rawdatafilename","count"),ROW(OFFSET(Metadata!$A$1,0,0,Metadata!Metadata_Table_Length,1))-1,"")),0),"")</f>
        <v/>
      </c>
      <c r="J927" t="str">
        <f t="array" aca="1" ref="J927" ca="1">IF(AND(G927&lt;&gt;"",G927&lt;&gt;G926),MAX(IF(G$2:G$2001=G927,H$2:H$2001,"")),"")</f>
        <v/>
      </c>
      <c r="K927" t="str">
        <f t="array" aca="1" ref="K927" ca="1">IF(AND(G927&lt;&gt;"",G927&lt;&gt;G926),MAX(IF(G$2:G$2001=G927,I$2:I$2001,"")),"")</f>
        <v/>
      </c>
      <c r="L927" t="str">
        <f t="shared" ca="1" si="59"/>
        <v/>
      </c>
    </row>
    <row r="928" spans="2:12" x14ac:dyDescent="0.25">
      <c r="B928" t="str">
        <f t="shared" ca="1" si="57"/>
        <v/>
      </c>
      <c r="C928" t="str">
        <f t="shared" ca="1" si="56"/>
        <v/>
      </c>
      <c r="D928" s="156" t="str">
        <f t="array" aca="1" ref="D928" ca="1">IFERROR(IF(B928&lt;&gt;"",IF(OR(EXACT(OFFSET(Metadata!$A$1,0,0,Metadata!Metadata_Table_Length,1),C928)),1,""),""),"")</f>
        <v/>
      </c>
      <c r="E928" s="163" t="str">
        <f t="array" aca="1" ref="E928" ca="1">IF(B928&lt;&gt;"",IF(D928=1,OFFSET(Metadata!$B$1,MIN(IF(OFFSET(Metadata!$A$1,0,0,Metadata!Metadata_Table_Length,1)=C928,ROW(OFFSET(Metadata!$A$1,0,0,Metadata!Metadata_Table_Length,1))-1,"")),0),OFFSET(Metadata!$B$1,MIN(IF(OFFSET(Metadata!$A$1,0,0,Metadata!Metadata_Table_Length,1)=SUBSTITUTE(C928,"rawdatafilename","originalfilename"),ROW(OFFSET(Metadata!$A$1,0,0,Metadata!Metadata_Table_Length,1))-1,"")),0)),"")</f>
        <v/>
      </c>
      <c r="F928" t="str">
        <f t="shared" ca="1" si="58"/>
        <v/>
      </c>
      <c r="G928" t="str">
        <f t="array" aca="1" ref="G928" ca="1">IF(B928&lt;&gt;"",OFFSET(Metadata!$B$1,MIN(IF(OFFSET(Metadata!$A$1,0,0,Metadata!Metadata_Table_Length,1)=SUBSTITUTE(C928,"rawdatafilename","partnumber"),ROW(OFFSET(Metadata!$A$1,0,0,Metadata!Metadata_Table_Length,1))-1,"")),0),"")</f>
        <v/>
      </c>
      <c r="H928" t="str">
        <f t="array" aca="1" ref="H928" ca="1">IF(B928&lt;&gt;"",OFFSET(Metadata!$B$1,MIN(IF(OFFSET(Metadata!$A$1,0,0,Metadata!Metadata_Table_Length,1)=SUBSTITUTE(C928,"rawdatafilename","original_count"),ROW(OFFSET(Metadata!$A$1,0,0,Metadata!Metadata_Table_Length,1))-1,"")),0),"")</f>
        <v/>
      </c>
      <c r="I928" t="str">
        <f t="array" aca="1" ref="I928" ca="1">IF(B928&lt;&gt;"",OFFSET(Metadata!$B$1,MIN(IF(OFFSET(Metadata!$A$1,0,0,Metadata!Metadata_Table_Length,1)=SUBSTITUTE(C928,"rawdatafilename","count"),ROW(OFFSET(Metadata!$A$1,0,0,Metadata!Metadata_Table_Length,1))-1,"")),0),"")</f>
        <v/>
      </c>
      <c r="J928" t="str">
        <f t="array" aca="1" ref="J928" ca="1">IF(AND(G928&lt;&gt;"",G928&lt;&gt;G927),MAX(IF(G$2:G$2001=G928,H$2:H$2001,"")),"")</f>
        <v/>
      </c>
      <c r="K928" t="str">
        <f t="array" aca="1" ref="K928" ca="1">IF(AND(G928&lt;&gt;"",G928&lt;&gt;G927),MAX(IF(G$2:G$2001=G928,I$2:I$2001,"")),"")</f>
        <v/>
      </c>
      <c r="L928" t="str">
        <f t="shared" ca="1" si="59"/>
        <v/>
      </c>
    </row>
    <row r="929" spans="2:12" x14ac:dyDescent="0.25">
      <c r="B929" t="str">
        <f t="shared" ca="1" si="57"/>
        <v/>
      </c>
      <c r="C929" t="str">
        <f t="shared" ca="1" si="56"/>
        <v/>
      </c>
      <c r="D929" s="156" t="str">
        <f t="array" aca="1" ref="D929" ca="1">IFERROR(IF(B929&lt;&gt;"",IF(OR(EXACT(OFFSET(Metadata!$A$1,0,0,Metadata!Metadata_Table_Length,1),C929)),1,""),""),"")</f>
        <v/>
      </c>
      <c r="E929" s="163" t="str">
        <f t="array" aca="1" ref="E929" ca="1">IF(B929&lt;&gt;"",IF(D929=1,OFFSET(Metadata!$B$1,MIN(IF(OFFSET(Metadata!$A$1,0,0,Metadata!Metadata_Table_Length,1)=C929,ROW(OFFSET(Metadata!$A$1,0,0,Metadata!Metadata_Table_Length,1))-1,"")),0),OFFSET(Metadata!$B$1,MIN(IF(OFFSET(Metadata!$A$1,0,0,Metadata!Metadata_Table_Length,1)=SUBSTITUTE(C929,"rawdatafilename","originalfilename"),ROW(OFFSET(Metadata!$A$1,0,0,Metadata!Metadata_Table_Length,1))-1,"")),0)),"")</f>
        <v/>
      </c>
      <c r="F929" t="str">
        <f t="shared" ca="1" si="58"/>
        <v/>
      </c>
      <c r="G929" t="str">
        <f t="array" aca="1" ref="G929" ca="1">IF(B929&lt;&gt;"",OFFSET(Metadata!$B$1,MIN(IF(OFFSET(Metadata!$A$1,0,0,Metadata!Metadata_Table_Length,1)=SUBSTITUTE(C929,"rawdatafilename","partnumber"),ROW(OFFSET(Metadata!$A$1,0,0,Metadata!Metadata_Table_Length,1))-1,"")),0),"")</f>
        <v/>
      </c>
      <c r="H929" t="str">
        <f t="array" aca="1" ref="H929" ca="1">IF(B929&lt;&gt;"",OFFSET(Metadata!$B$1,MIN(IF(OFFSET(Metadata!$A$1,0,0,Metadata!Metadata_Table_Length,1)=SUBSTITUTE(C929,"rawdatafilename","original_count"),ROW(OFFSET(Metadata!$A$1,0,0,Metadata!Metadata_Table_Length,1))-1,"")),0),"")</f>
        <v/>
      </c>
      <c r="I929" t="str">
        <f t="array" aca="1" ref="I929" ca="1">IF(B929&lt;&gt;"",OFFSET(Metadata!$B$1,MIN(IF(OFFSET(Metadata!$A$1,0,0,Metadata!Metadata_Table_Length,1)=SUBSTITUTE(C929,"rawdatafilename","count"),ROW(OFFSET(Metadata!$A$1,0,0,Metadata!Metadata_Table_Length,1))-1,"")),0),"")</f>
        <v/>
      </c>
      <c r="J929" t="str">
        <f t="array" aca="1" ref="J929" ca="1">IF(AND(G929&lt;&gt;"",G929&lt;&gt;G928),MAX(IF(G$2:G$2001=G929,H$2:H$2001,"")),"")</f>
        <v/>
      </c>
      <c r="K929" t="str">
        <f t="array" aca="1" ref="K929" ca="1">IF(AND(G929&lt;&gt;"",G929&lt;&gt;G928),MAX(IF(G$2:G$2001=G929,I$2:I$2001,"")),"")</f>
        <v/>
      </c>
      <c r="L929" t="str">
        <f t="shared" ca="1" si="59"/>
        <v/>
      </c>
    </row>
    <row r="930" spans="2:12" x14ac:dyDescent="0.25">
      <c r="B930" t="str">
        <f t="shared" ca="1" si="57"/>
        <v/>
      </c>
      <c r="C930" t="str">
        <f t="shared" ca="1" si="56"/>
        <v/>
      </c>
      <c r="D930" s="156" t="str">
        <f t="array" aca="1" ref="D930" ca="1">IFERROR(IF(B930&lt;&gt;"",IF(OR(EXACT(OFFSET(Metadata!$A$1,0,0,Metadata!Metadata_Table_Length,1),C930)),1,""),""),"")</f>
        <v/>
      </c>
      <c r="E930" s="163" t="str">
        <f t="array" aca="1" ref="E930" ca="1">IF(B930&lt;&gt;"",IF(D930=1,OFFSET(Metadata!$B$1,MIN(IF(OFFSET(Metadata!$A$1,0,0,Metadata!Metadata_Table_Length,1)=C930,ROW(OFFSET(Metadata!$A$1,0,0,Metadata!Metadata_Table_Length,1))-1,"")),0),OFFSET(Metadata!$B$1,MIN(IF(OFFSET(Metadata!$A$1,0,0,Metadata!Metadata_Table_Length,1)=SUBSTITUTE(C930,"rawdatafilename","originalfilename"),ROW(OFFSET(Metadata!$A$1,0,0,Metadata!Metadata_Table_Length,1))-1,"")),0)),"")</f>
        <v/>
      </c>
      <c r="F930" t="str">
        <f t="shared" ca="1" si="58"/>
        <v/>
      </c>
      <c r="G930" t="str">
        <f t="array" aca="1" ref="G930" ca="1">IF(B930&lt;&gt;"",OFFSET(Metadata!$B$1,MIN(IF(OFFSET(Metadata!$A$1,0,0,Metadata!Metadata_Table_Length,1)=SUBSTITUTE(C930,"rawdatafilename","partnumber"),ROW(OFFSET(Metadata!$A$1,0,0,Metadata!Metadata_Table_Length,1))-1,"")),0),"")</f>
        <v/>
      </c>
      <c r="H930" t="str">
        <f t="array" aca="1" ref="H930" ca="1">IF(B930&lt;&gt;"",OFFSET(Metadata!$B$1,MIN(IF(OFFSET(Metadata!$A$1,0,0,Metadata!Metadata_Table_Length,1)=SUBSTITUTE(C930,"rawdatafilename","original_count"),ROW(OFFSET(Metadata!$A$1,0,0,Metadata!Metadata_Table_Length,1))-1,"")),0),"")</f>
        <v/>
      </c>
      <c r="I930" t="str">
        <f t="array" aca="1" ref="I930" ca="1">IF(B930&lt;&gt;"",OFFSET(Metadata!$B$1,MIN(IF(OFFSET(Metadata!$A$1,0,0,Metadata!Metadata_Table_Length,1)=SUBSTITUTE(C930,"rawdatafilename","count"),ROW(OFFSET(Metadata!$A$1,0,0,Metadata!Metadata_Table_Length,1))-1,"")),0),"")</f>
        <v/>
      </c>
      <c r="J930" t="str">
        <f t="array" aca="1" ref="J930" ca="1">IF(AND(G930&lt;&gt;"",G930&lt;&gt;G929),MAX(IF(G$2:G$2001=G930,H$2:H$2001,"")),"")</f>
        <v/>
      </c>
      <c r="K930" t="str">
        <f t="array" aca="1" ref="K930" ca="1">IF(AND(G930&lt;&gt;"",G930&lt;&gt;G929),MAX(IF(G$2:G$2001=G930,I$2:I$2001,"")),"")</f>
        <v/>
      </c>
      <c r="L930" t="str">
        <f t="shared" ca="1" si="59"/>
        <v/>
      </c>
    </row>
    <row r="931" spans="2:12" x14ac:dyDescent="0.25">
      <c r="B931" t="str">
        <f t="shared" ca="1" si="57"/>
        <v/>
      </c>
      <c r="C931" t="str">
        <f t="shared" ca="1" si="56"/>
        <v/>
      </c>
      <c r="D931" s="156" t="str">
        <f t="array" aca="1" ref="D931" ca="1">IFERROR(IF(B931&lt;&gt;"",IF(OR(EXACT(OFFSET(Metadata!$A$1,0,0,Metadata!Metadata_Table_Length,1),C931)),1,""),""),"")</f>
        <v/>
      </c>
      <c r="E931" s="163" t="str">
        <f t="array" aca="1" ref="E931" ca="1">IF(B931&lt;&gt;"",IF(D931=1,OFFSET(Metadata!$B$1,MIN(IF(OFFSET(Metadata!$A$1,0,0,Metadata!Metadata_Table_Length,1)=C931,ROW(OFFSET(Metadata!$A$1,0,0,Metadata!Metadata_Table_Length,1))-1,"")),0),OFFSET(Metadata!$B$1,MIN(IF(OFFSET(Metadata!$A$1,0,0,Metadata!Metadata_Table_Length,1)=SUBSTITUTE(C931,"rawdatafilename","originalfilename"),ROW(OFFSET(Metadata!$A$1,0,0,Metadata!Metadata_Table_Length,1))-1,"")),0)),"")</f>
        <v/>
      </c>
      <c r="F931" t="str">
        <f t="shared" ca="1" si="58"/>
        <v/>
      </c>
      <c r="G931" t="str">
        <f t="array" aca="1" ref="G931" ca="1">IF(B931&lt;&gt;"",OFFSET(Metadata!$B$1,MIN(IF(OFFSET(Metadata!$A$1,0,0,Metadata!Metadata_Table_Length,1)=SUBSTITUTE(C931,"rawdatafilename","partnumber"),ROW(OFFSET(Metadata!$A$1,0,0,Metadata!Metadata_Table_Length,1))-1,"")),0),"")</f>
        <v/>
      </c>
      <c r="H931" t="str">
        <f t="array" aca="1" ref="H931" ca="1">IF(B931&lt;&gt;"",OFFSET(Metadata!$B$1,MIN(IF(OFFSET(Metadata!$A$1,0,0,Metadata!Metadata_Table_Length,1)=SUBSTITUTE(C931,"rawdatafilename","original_count"),ROW(OFFSET(Metadata!$A$1,0,0,Metadata!Metadata_Table_Length,1))-1,"")),0),"")</f>
        <v/>
      </c>
      <c r="I931" t="str">
        <f t="array" aca="1" ref="I931" ca="1">IF(B931&lt;&gt;"",OFFSET(Metadata!$B$1,MIN(IF(OFFSET(Metadata!$A$1,0,0,Metadata!Metadata_Table_Length,1)=SUBSTITUTE(C931,"rawdatafilename","count"),ROW(OFFSET(Metadata!$A$1,0,0,Metadata!Metadata_Table_Length,1))-1,"")),0),"")</f>
        <v/>
      </c>
      <c r="J931" t="str">
        <f t="array" aca="1" ref="J931" ca="1">IF(AND(G931&lt;&gt;"",G931&lt;&gt;G930),MAX(IF(G$2:G$2001=G931,H$2:H$2001,"")),"")</f>
        <v/>
      </c>
      <c r="K931" t="str">
        <f t="array" aca="1" ref="K931" ca="1">IF(AND(G931&lt;&gt;"",G931&lt;&gt;G930),MAX(IF(G$2:G$2001=G931,I$2:I$2001,"")),"")</f>
        <v/>
      </c>
      <c r="L931" t="str">
        <f t="shared" ca="1" si="59"/>
        <v/>
      </c>
    </row>
    <row r="932" spans="2:12" x14ac:dyDescent="0.25">
      <c r="B932" t="str">
        <f t="shared" ca="1" si="57"/>
        <v/>
      </c>
      <c r="C932" t="str">
        <f t="shared" ca="1" si="56"/>
        <v/>
      </c>
      <c r="D932" s="156" t="str">
        <f t="array" aca="1" ref="D932" ca="1">IFERROR(IF(B932&lt;&gt;"",IF(OR(EXACT(OFFSET(Metadata!$A$1,0,0,Metadata!Metadata_Table_Length,1),C932)),1,""),""),"")</f>
        <v/>
      </c>
      <c r="E932" s="163" t="str">
        <f t="array" aca="1" ref="E932" ca="1">IF(B932&lt;&gt;"",IF(D932=1,OFFSET(Metadata!$B$1,MIN(IF(OFFSET(Metadata!$A$1,0,0,Metadata!Metadata_Table_Length,1)=C932,ROW(OFFSET(Metadata!$A$1,0,0,Metadata!Metadata_Table_Length,1))-1,"")),0),OFFSET(Metadata!$B$1,MIN(IF(OFFSET(Metadata!$A$1,0,0,Metadata!Metadata_Table_Length,1)=SUBSTITUTE(C932,"rawdatafilename","originalfilename"),ROW(OFFSET(Metadata!$A$1,0,0,Metadata!Metadata_Table_Length,1))-1,"")),0)),"")</f>
        <v/>
      </c>
      <c r="F932" t="str">
        <f t="shared" ca="1" si="58"/>
        <v/>
      </c>
      <c r="G932" t="str">
        <f t="array" aca="1" ref="G932" ca="1">IF(B932&lt;&gt;"",OFFSET(Metadata!$B$1,MIN(IF(OFFSET(Metadata!$A$1,0,0,Metadata!Metadata_Table_Length,1)=SUBSTITUTE(C932,"rawdatafilename","partnumber"),ROW(OFFSET(Metadata!$A$1,0,0,Metadata!Metadata_Table_Length,1))-1,"")),0),"")</f>
        <v/>
      </c>
      <c r="H932" t="str">
        <f t="array" aca="1" ref="H932" ca="1">IF(B932&lt;&gt;"",OFFSET(Metadata!$B$1,MIN(IF(OFFSET(Metadata!$A$1,0,0,Metadata!Metadata_Table_Length,1)=SUBSTITUTE(C932,"rawdatafilename","original_count"),ROW(OFFSET(Metadata!$A$1,0,0,Metadata!Metadata_Table_Length,1))-1,"")),0),"")</f>
        <v/>
      </c>
      <c r="I932" t="str">
        <f t="array" aca="1" ref="I932" ca="1">IF(B932&lt;&gt;"",OFFSET(Metadata!$B$1,MIN(IF(OFFSET(Metadata!$A$1,0,0,Metadata!Metadata_Table_Length,1)=SUBSTITUTE(C932,"rawdatafilename","count"),ROW(OFFSET(Metadata!$A$1,0,0,Metadata!Metadata_Table_Length,1))-1,"")),0),"")</f>
        <v/>
      </c>
      <c r="J932" t="str">
        <f t="array" aca="1" ref="J932" ca="1">IF(AND(G932&lt;&gt;"",G932&lt;&gt;G931),MAX(IF(G$2:G$2001=G932,H$2:H$2001,"")),"")</f>
        <v/>
      </c>
      <c r="K932" t="str">
        <f t="array" aca="1" ref="K932" ca="1">IF(AND(G932&lt;&gt;"",G932&lt;&gt;G931),MAX(IF(G$2:G$2001=G932,I$2:I$2001,"")),"")</f>
        <v/>
      </c>
      <c r="L932" t="str">
        <f t="shared" ca="1" si="59"/>
        <v/>
      </c>
    </row>
    <row r="933" spans="2:12" x14ac:dyDescent="0.25">
      <c r="B933" t="str">
        <f t="shared" ca="1" si="57"/>
        <v/>
      </c>
      <c r="C933" t="str">
        <f t="shared" ca="1" si="56"/>
        <v/>
      </c>
      <c r="D933" s="156" t="str">
        <f t="array" aca="1" ref="D933" ca="1">IFERROR(IF(B933&lt;&gt;"",IF(OR(EXACT(OFFSET(Metadata!$A$1,0,0,Metadata!Metadata_Table_Length,1),C933)),1,""),""),"")</f>
        <v/>
      </c>
      <c r="E933" s="163" t="str">
        <f t="array" aca="1" ref="E933" ca="1">IF(B933&lt;&gt;"",IF(D933=1,OFFSET(Metadata!$B$1,MIN(IF(OFFSET(Metadata!$A$1,0,0,Metadata!Metadata_Table_Length,1)=C933,ROW(OFFSET(Metadata!$A$1,0,0,Metadata!Metadata_Table_Length,1))-1,"")),0),OFFSET(Metadata!$B$1,MIN(IF(OFFSET(Metadata!$A$1,0,0,Metadata!Metadata_Table_Length,1)=SUBSTITUTE(C933,"rawdatafilename","originalfilename"),ROW(OFFSET(Metadata!$A$1,0,0,Metadata!Metadata_Table_Length,1))-1,"")),0)),"")</f>
        <v/>
      </c>
      <c r="F933" t="str">
        <f t="shared" ca="1" si="58"/>
        <v/>
      </c>
      <c r="G933" t="str">
        <f t="array" aca="1" ref="G933" ca="1">IF(B933&lt;&gt;"",OFFSET(Metadata!$B$1,MIN(IF(OFFSET(Metadata!$A$1,0,0,Metadata!Metadata_Table_Length,1)=SUBSTITUTE(C933,"rawdatafilename","partnumber"),ROW(OFFSET(Metadata!$A$1,0,0,Metadata!Metadata_Table_Length,1))-1,"")),0),"")</f>
        <v/>
      </c>
      <c r="H933" t="str">
        <f t="array" aca="1" ref="H933" ca="1">IF(B933&lt;&gt;"",OFFSET(Metadata!$B$1,MIN(IF(OFFSET(Metadata!$A$1,0,0,Metadata!Metadata_Table_Length,1)=SUBSTITUTE(C933,"rawdatafilename","original_count"),ROW(OFFSET(Metadata!$A$1,0,0,Metadata!Metadata_Table_Length,1))-1,"")),0),"")</f>
        <v/>
      </c>
      <c r="I933" t="str">
        <f t="array" aca="1" ref="I933" ca="1">IF(B933&lt;&gt;"",OFFSET(Metadata!$B$1,MIN(IF(OFFSET(Metadata!$A$1,0,0,Metadata!Metadata_Table_Length,1)=SUBSTITUTE(C933,"rawdatafilename","count"),ROW(OFFSET(Metadata!$A$1,0,0,Metadata!Metadata_Table_Length,1))-1,"")),0),"")</f>
        <v/>
      </c>
      <c r="J933" t="str">
        <f t="array" aca="1" ref="J933" ca="1">IF(AND(G933&lt;&gt;"",G933&lt;&gt;G932),MAX(IF(G$2:G$2001=G933,H$2:H$2001,"")),"")</f>
        <v/>
      </c>
      <c r="K933" t="str">
        <f t="array" aca="1" ref="K933" ca="1">IF(AND(G933&lt;&gt;"",G933&lt;&gt;G932),MAX(IF(G$2:G$2001=G933,I$2:I$2001,"")),"")</f>
        <v/>
      </c>
      <c r="L933" t="str">
        <f t="shared" ca="1" si="59"/>
        <v/>
      </c>
    </row>
    <row r="934" spans="2:12" x14ac:dyDescent="0.25">
      <c r="B934" t="str">
        <f t="shared" ca="1" si="57"/>
        <v/>
      </c>
      <c r="C934" t="str">
        <f t="shared" ca="1" si="56"/>
        <v/>
      </c>
      <c r="D934" s="156" t="str">
        <f t="array" aca="1" ref="D934" ca="1">IFERROR(IF(B934&lt;&gt;"",IF(OR(EXACT(OFFSET(Metadata!$A$1,0,0,Metadata!Metadata_Table_Length,1),C934)),1,""),""),"")</f>
        <v/>
      </c>
      <c r="E934" s="163" t="str">
        <f t="array" aca="1" ref="E934" ca="1">IF(B934&lt;&gt;"",IF(D934=1,OFFSET(Metadata!$B$1,MIN(IF(OFFSET(Metadata!$A$1,0,0,Metadata!Metadata_Table_Length,1)=C934,ROW(OFFSET(Metadata!$A$1,0,0,Metadata!Metadata_Table_Length,1))-1,"")),0),OFFSET(Metadata!$B$1,MIN(IF(OFFSET(Metadata!$A$1,0,0,Metadata!Metadata_Table_Length,1)=SUBSTITUTE(C934,"rawdatafilename","originalfilename"),ROW(OFFSET(Metadata!$A$1,0,0,Metadata!Metadata_Table_Length,1))-1,"")),0)),"")</f>
        <v/>
      </c>
      <c r="F934" t="str">
        <f t="shared" ca="1" si="58"/>
        <v/>
      </c>
      <c r="G934" t="str">
        <f t="array" aca="1" ref="G934" ca="1">IF(B934&lt;&gt;"",OFFSET(Metadata!$B$1,MIN(IF(OFFSET(Metadata!$A$1,0,0,Metadata!Metadata_Table_Length,1)=SUBSTITUTE(C934,"rawdatafilename","partnumber"),ROW(OFFSET(Metadata!$A$1,0,0,Metadata!Metadata_Table_Length,1))-1,"")),0),"")</f>
        <v/>
      </c>
      <c r="H934" t="str">
        <f t="array" aca="1" ref="H934" ca="1">IF(B934&lt;&gt;"",OFFSET(Metadata!$B$1,MIN(IF(OFFSET(Metadata!$A$1,0,0,Metadata!Metadata_Table_Length,1)=SUBSTITUTE(C934,"rawdatafilename","original_count"),ROW(OFFSET(Metadata!$A$1,0,0,Metadata!Metadata_Table_Length,1))-1,"")),0),"")</f>
        <v/>
      </c>
      <c r="I934" t="str">
        <f t="array" aca="1" ref="I934" ca="1">IF(B934&lt;&gt;"",OFFSET(Metadata!$B$1,MIN(IF(OFFSET(Metadata!$A$1,0,0,Metadata!Metadata_Table_Length,1)=SUBSTITUTE(C934,"rawdatafilename","count"),ROW(OFFSET(Metadata!$A$1,0,0,Metadata!Metadata_Table_Length,1))-1,"")),0),"")</f>
        <v/>
      </c>
      <c r="J934" t="str">
        <f t="array" aca="1" ref="J934" ca="1">IF(AND(G934&lt;&gt;"",G934&lt;&gt;G933),MAX(IF(G$2:G$2001=G934,H$2:H$2001,"")),"")</f>
        <v/>
      </c>
      <c r="K934" t="str">
        <f t="array" aca="1" ref="K934" ca="1">IF(AND(G934&lt;&gt;"",G934&lt;&gt;G933),MAX(IF(G$2:G$2001=G934,I$2:I$2001,"")),"")</f>
        <v/>
      </c>
      <c r="L934" t="str">
        <f t="shared" ca="1" si="59"/>
        <v/>
      </c>
    </row>
    <row r="935" spans="2:12" x14ac:dyDescent="0.25">
      <c r="B935" t="str">
        <f t="shared" ca="1" si="57"/>
        <v/>
      </c>
      <c r="C935" t="str">
        <f t="shared" ca="1" si="56"/>
        <v/>
      </c>
      <c r="D935" s="156" t="str">
        <f t="array" aca="1" ref="D935" ca="1">IFERROR(IF(B935&lt;&gt;"",IF(OR(EXACT(OFFSET(Metadata!$A$1,0,0,Metadata!Metadata_Table_Length,1),C935)),1,""),""),"")</f>
        <v/>
      </c>
      <c r="E935" s="163" t="str">
        <f t="array" aca="1" ref="E935" ca="1">IF(B935&lt;&gt;"",IF(D935=1,OFFSET(Metadata!$B$1,MIN(IF(OFFSET(Metadata!$A$1,0,0,Metadata!Metadata_Table_Length,1)=C935,ROW(OFFSET(Metadata!$A$1,0,0,Metadata!Metadata_Table_Length,1))-1,"")),0),OFFSET(Metadata!$B$1,MIN(IF(OFFSET(Metadata!$A$1,0,0,Metadata!Metadata_Table_Length,1)=SUBSTITUTE(C935,"rawdatafilename","originalfilename"),ROW(OFFSET(Metadata!$A$1,0,0,Metadata!Metadata_Table_Length,1))-1,"")),0)),"")</f>
        <v/>
      </c>
      <c r="F935" t="str">
        <f t="shared" ca="1" si="58"/>
        <v/>
      </c>
      <c r="G935" t="str">
        <f t="array" aca="1" ref="G935" ca="1">IF(B935&lt;&gt;"",OFFSET(Metadata!$B$1,MIN(IF(OFFSET(Metadata!$A$1,0,0,Metadata!Metadata_Table_Length,1)=SUBSTITUTE(C935,"rawdatafilename","partnumber"),ROW(OFFSET(Metadata!$A$1,0,0,Metadata!Metadata_Table_Length,1))-1,"")),0),"")</f>
        <v/>
      </c>
      <c r="H935" t="str">
        <f t="array" aca="1" ref="H935" ca="1">IF(B935&lt;&gt;"",OFFSET(Metadata!$B$1,MIN(IF(OFFSET(Metadata!$A$1,0,0,Metadata!Metadata_Table_Length,1)=SUBSTITUTE(C935,"rawdatafilename","original_count"),ROW(OFFSET(Metadata!$A$1,0,0,Metadata!Metadata_Table_Length,1))-1,"")),0),"")</f>
        <v/>
      </c>
      <c r="I935" t="str">
        <f t="array" aca="1" ref="I935" ca="1">IF(B935&lt;&gt;"",OFFSET(Metadata!$B$1,MIN(IF(OFFSET(Metadata!$A$1,0,0,Metadata!Metadata_Table_Length,1)=SUBSTITUTE(C935,"rawdatafilename","count"),ROW(OFFSET(Metadata!$A$1,0,0,Metadata!Metadata_Table_Length,1))-1,"")),0),"")</f>
        <v/>
      </c>
      <c r="J935" t="str">
        <f t="array" aca="1" ref="J935" ca="1">IF(AND(G935&lt;&gt;"",G935&lt;&gt;G934),MAX(IF(G$2:G$2001=G935,H$2:H$2001,"")),"")</f>
        <v/>
      </c>
      <c r="K935" t="str">
        <f t="array" aca="1" ref="K935" ca="1">IF(AND(G935&lt;&gt;"",G935&lt;&gt;G934),MAX(IF(G$2:G$2001=G935,I$2:I$2001,"")),"")</f>
        <v/>
      </c>
      <c r="L935" t="str">
        <f t="shared" ca="1" si="59"/>
        <v/>
      </c>
    </row>
    <row r="936" spans="2:12" x14ac:dyDescent="0.25">
      <c r="B936" t="str">
        <f t="shared" ca="1" si="57"/>
        <v/>
      </c>
      <c r="C936" t="str">
        <f t="shared" ca="1" si="56"/>
        <v/>
      </c>
      <c r="D936" s="156" t="str">
        <f t="array" aca="1" ref="D936" ca="1">IFERROR(IF(B936&lt;&gt;"",IF(OR(EXACT(OFFSET(Metadata!$A$1,0,0,Metadata!Metadata_Table_Length,1),C936)),1,""),""),"")</f>
        <v/>
      </c>
      <c r="E936" s="163" t="str">
        <f t="array" aca="1" ref="E936" ca="1">IF(B936&lt;&gt;"",IF(D936=1,OFFSET(Metadata!$B$1,MIN(IF(OFFSET(Metadata!$A$1,0,0,Metadata!Metadata_Table_Length,1)=C936,ROW(OFFSET(Metadata!$A$1,0,0,Metadata!Metadata_Table_Length,1))-1,"")),0),OFFSET(Metadata!$B$1,MIN(IF(OFFSET(Metadata!$A$1,0,0,Metadata!Metadata_Table_Length,1)=SUBSTITUTE(C936,"rawdatafilename","originalfilename"),ROW(OFFSET(Metadata!$A$1,0,0,Metadata!Metadata_Table_Length,1))-1,"")),0)),"")</f>
        <v/>
      </c>
      <c r="F936" t="str">
        <f t="shared" ca="1" si="58"/>
        <v/>
      </c>
      <c r="G936" t="str">
        <f t="array" aca="1" ref="G936" ca="1">IF(B936&lt;&gt;"",OFFSET(Metadata!$B$1,MIN(IF(OFFSET(Metadata!$A$1,0,0,Metadata!Metadata_Table_Length,1)=SUBSTITUTE(C936,"rawdatafilename","partnumber"),ROW(OFFSET(Metadata!$A$1,0,0,Metadata!Metadata_Table_Length,1))-1,"")),0),"")</f>
        <v/>
      </c>
      <c r="H936" t="str">
        <f t="array" aca="1" ref="H936" ca="1">IF(B936&lt;&gt;"",OFFSET(Metadata!$B$1,MIN(IF(OFFSET(Metadata!$A$1,0,0,Metadata!Metadata_Table_Length,1)=SUBSTITUTE(C936,"rawdatafilename","original_count"),ROW(OFFSET(Metadata!$A$1,0,0,Metadata!Metadata_Table_Length,1))-1,"")),0),"")</f>
        <v/>
      </c>
      <c r="I936" t="str">
        <f t="array" aca="1" ref="I936" ca="1">IF(B936&lt;&gt;"",OFFSET(Metadata!$B$1,MIN(IF(OFFSET(Metadata!$A$1,0,0,Metadata!Metadata_Table_Length,1)=SUBSTITUTE(C936,"rawdatafilename","count"),ROW(OFFSET(Metadata!$A$1,0,0,Metadata!Metadata_Table_Length,1))-1,"")),0),"")</f>
        <v/>
      </c>
      <c r="J936" t="str">
        <f t="array" aca="1" ref="J936" ca="1">IF(AND(G936&lt;&gt;"",G936&lt;&gt;G935),MAX(IF(G$2:G$2001=G936,H$2:H$2001,"")),"")</f>
        <v/>
      </c>
      <c r="K936" t="str">
        <f t="array" aca="1" ref="K936" ca="1">IF(AND(G936&lt;&gt;"",G936&lt;&gt;G935),MAX(IF(G$2:G$2001=G936,I$2:I$2001,"")),"")</f>
        <v/>
      </c>
      <c r="L936" t="str">
        <f t="shared" ca="1" si="59"/>
        <v/>
      </c>
    </row>
    <row r="937" spans="2:12" x14ac:dyDescent="0.25">
      <c r="B937" t="str">
        <f t="shared" ca="1" si="57"/>
        <v/>
      </c>
      <c r="C937" t="str">
        <f t="shared" ca="1" si="56"/>
        <v/>
      </c>
      <c r="D937" s="156" t="str">
        <f t="array" aca="1" ref="D937" ca="1">IFERROR(IF(B937&lt;&gt;"",IF(OR(EXACT(OFFSET(Metadata!$A$1,0,0,Metadata!Metadata_Table_Length,1),C937)),1,""),""),"")</f>
        <v/>
      </c>
      <c r="E937" s="163" t="str">
        <f t="array" aca="1" ref="E937" ca="1">IF(B937&lt;&gt;"",IF(D937=1,OFFSET(Metadata!$B$1,MIN(IF(OFFSET(Metadata!$A$1,0,0,Metadata!Metadata_Table_Length,1)=C937,ROW(OFFSET(Metadata!$A$1,0,0,Metadata!Metadata_Table_Length,1))-1,"")),0),OFFSET(Metadata!$B$1,MIN(IF(OFFSET(Metadata!$A$1,0,0,Metadata!Metadata_Table_Length,1)=SUBSTITUTE(C937,"rawdatafilename","originalfilename"),ROW(OFFSET(Metadata!$A$1,0,0,Metadata!Metadata_Table_Length,1))-1,"")),0)),"")</f>
        <v/>
      </c>
      <c r="F937" t="str">
        <f t="shared" ca="1" si="58"/>
        <v/>
      </c>
      <c r="G937" t="str">
        <f t="array" aca="1" ref="G937" ca="1">IF(B937&lt;&gt;"",OFFSET(Metadata!$B$1,MIN(IF(OFFSET(Metadata!$A$1,0,0,Metadata!Metadata_Table_Length,1)=SUBSTITUTE(C937,"rawdatafilename","partnumber"),ROW(OFFSET(Metadata!$A$1,0,0,Metadata!Metadata_Table_Length,1))-1,"")),0),"")</f>
        <v/>
      </c>
      <c r="H937" t="str">
        <f t="array" aca="1" ref="H937" ca="1">IF(B937&lt;&gt;"",OFFSET(Metadata!$B$1,MIN(IF(OFFSET(Metadata!$A$1,0,0,Metadata!Metadata_Table_Length,1)=SUBSTITUTE(C937,"rawdatafilename","original_count"),ROW(OFFSET(Metadata!$A$1,0,0,Metadata!Metadata_Table_Length,1))-1,"")),0),"")</f>
        <v/>
      </c>
      <c r="I937" t="str">
        <f t="array" aca="1" ref="I937" ca="1">IF(B937&lt;&gt;"",OFFSET(Metadata!$B$1,MIN(IF(OFFSET(Metadata!$A$1,0,0,Metadata!Metadata_Table_Length,1)=SUBSTITUTE(C937,"rawdatafilename","count"),ROW(OFFSET(Metadata!$A$1,0,0,Metadata!Metadata_Table_Length,1))-1,"")),0),"")</f>
        <v/>
      </c>
      <c r="J937" t="str">
        <f t="array" aca="1" ref="J937" ca="1">IF(AND(G937&lt;&gt;"",G937&lt;&gt;G936),MAX(IF(G$2:G$2001=G937,H$2:H$2001,"")),"")</f>
        <v/>
      </c>
      <c r="K937" t="str">
        <f t="array" aca="1" ref="K937" ca="1">IF(AND(G937&lt;&gt;"",G937&lt;&gt;G936),MAX(IF(G$2:G$2001=G937,I$2:I$2001,"")),"")</f>
        <v/>
      </c>
      <c r="L937" t="str">
        <f t="shared" ca="1" si="59"/>
        <v/>
      </c>
    </row>
    <row r="938" spans="2:12" x14ac:dyDescent="0.25">
      <c r="B938" t="str">
        <f t="shared" ca="1" si="57"/>
        <v/>
      </c>
      <c r="C938" t="str">
        <f t="shared" ca="1" si="56"/>
        <v/>
      </c>
      <c r="D938" s="156" t="str">
        <f t="array" aca="1" ref="D938" ca="1">IFERROR(IF(B938&lt;&gt;"",IF(OR(EXACT(OFFSET(Metadata!$A$1,0,0,Metadata!Metadata_Table_Length,1),C938)),1,""),""),"")</f>
        <v/>
      </c>
      <c r="E938" s="163" t="str">
        <f t="array" aca="1" ref="E938" ca="1">IF(B938&lt;&gt;"",IF(D938=1,OFFSET(Metadata!$B$1,MIN(IF(OFFSET(Metadata!$A$1,0,0,Metadata!Metadata_Table_Length,1)=C938,ROW(OFFSET(Metadata!$A$1,0,0,Metadata!Metadata_Table_Length,1))-1,"")),0),OFFSET(Metadata!$B$1,MIN(IF(OFFSET(Metadata!$A$1,0,0,Metadata!Metadata_Table_Length,1)=SUBSTITUTE(C938,"rawdatafilename","originalfilename"),ROW(OFFSET(Metadata!$A$1,0,0,Metadata!Metadata_Table_Length,1))-1,"")),0)),"")</f>
        <v/>
      </c>
      <c r="F938" t="str">
        <f t="shared" ca="1" si="58"/>
        <v/>
      </c>
      <c r="G938" t="str">
        <f t="array" aca="1" ref="G938" ca="1">IF(B938&lt;&gt;"",OFFSET(Metadata!$B$1,MIN(IF(OFFSET(Metadata!$A$1,0,0,Metadata!Metadata_Table_Length,1)=SUBSTITUTE(C938,"rawdatafilename","partnumber"),ROW(OFFSET(Metadata!$A$1,0,0,Metadata!Metadata_Table_Length,1))-1,"")),0),"")</f>
        <v/>
      </c>
      <c r="H938" t="str">
        <f t="array" aca="1" ref="H938" ca="1">IF(B938&lt;&gt;"",OFFSET(Metadata!$B$1,MIN(IF(OFFSET(Metadata!$A$1,0,0,Metadata!Metadata_Table_Length,1)=SUBSTITUTE(C938,"rawdatafilename","original_count"),ROW(OFFSET(Metadata!$A$1,0,0,Metadata!Metadata_Table_Length,1))-1,"")),0),"")</f>
        <v/>
      </c>
      <c r="I938" t="str">
        <f t="array" aca="1" ref="I938" ca="1">IF(B938&lt;&gt;"",OFFSET(Metadata!$B$1,MIN(IF(OFFSET(Metadata!$A$1,0,0,Metadata!Metadata_Table_Length,1)=SUBSTITUTE(C938,"rawdatafilename","count"),ROW(OFFSET(Metadata!$A$1,0,0,Metadata!Metadata_Table_Length,1))-1,"")),0),"")</f>
        <v/>
      </c>
      <c r="J938" t="str">
        <f t="array" aca="1" ref="J938" ca="1">IF(AND(G938&lt;&gt;"",G938&lt;&gt;G937),MAX(IF(G$2:G$2001=G938,H$2:H$2001,"")),"")</f>
        <v/>
      </c>
      <c r="K938" t="str">
        <f t="array" aca="1" ref="K938" ca="1">IF(AND(G938&lt;&gt;"",G938&lt;&gt;G937),MAX(IF(G$2:G$2001=G938,I$2:I$2001,"")),"")</f>
        <v/>
      </c>
      <c r="L938" t="str">
        <f t="shared" ca="1" si="59"/>
        <v/>
      </c>
    </row>
    <row r="939" spans="2:12" x14ac:dyDescent="0.25">
      <c r="B939" t="str">
        <f t="shared" ca="1" si="57"/>
        <v/>
      </c>
      <c r="C939" t="str">
        <f t="shared" ca="1" si="56"/>
        <v/>
      </c>
      <c r="D939" s="156" t="str">
        <f t="array" aca="1" ref="D939" ca="1">IFERROR(IF(B939&lt;&gt;"",IF(OR(EXACT(OFFSET(Metadata!$A$1,0,0,Metadata!Metadata_Table_Length,1),C939)),1,""),""),"")</f>
        <v/>
      </c>
      <c r="E939" s="163" t="str">
        <f t="array" aca="1" ref="E939" ca="1">IF(B939&lt;&gt;"",IF(D939=1,OFFSET(Metadata!$B$1,MIN(IF(OFFSET(Metadata!$A$1,0,0,Metadata!Metadata_Table_Length,1)=C939,ROW(OFFSET(Metadata!$A$1,0,0,Metadata!Metadata_Table_Length,1))-1,"")),0),OFFSET(Metadata!$B$1,MIN(IF(OFFSET(Metadata!$A$1,0,0,Metadata!Metadata_Table_Length,1)=SUBSTITUTE(C939,"rawdatafilename","originalfilename"),ROW(OFFSET(Metadata!$A$1,0,0,Metadata!Metadata_Table_Length,1))-1,"")),0)),"")</f>
        <v/>
      </c>
      <c r="F939" t="str">
        <f t="shared" ca="1" si="58"/>
        <v/>
      </c>
      <c r="G939" t="str">
        <f t="array" aca="1" ref="G939" ca="1">IF(B939&lt;&gt;"",OFFSET(Metadata!$B$1,MIN(IF(OFFSET(Metadata!$A$1,0,0,Metadata!Metadata_Table_Length,1)=SUBSTITUTE(C939,"rawdatafilename","partnumber"),ROW(OFFSET(Metadata!$A$1,0,0,Metadata!Metadata_Table_Length,1))-1,"")),0),"")</f>
        <v/>
      </c>
      <c r="H939" t="str">
        <f t="array" aca="1" ref="H939" ca="1">IF(B939&lt;&gt;"",OFFSET(Metadata!$B$1,MIN(IF(OFFSET(Metadata!$A$1,0,0,Metadata!Metadata_Table_Length,1)=SUBSTITUTE(C939,"rawdatafilename","original_count"),ROW(OFFSET(Metadata!$A$1,0,0,Metadata!Metadata_Table_Length,1))-1,"")),0),"")</f>
        <v/>
      </c>
      <c r="I939" t="str">
        <f t="array" aca="1" ref="I939" ca="1">IF(B939&lt;&gt;"",OFFSET(Metadata!$B$1,MIN(IF(OFFSET(Metadata!$A$1,0,0,Metadata!Metadata_Table_Length,1)=SUBSTITUTE(C939,"rawdatafilename","count"),ROW(OFFSET(Metadata!$A$1,0,0,Metadata!Metadata_Table_Length,1))-1,"")),0),"")</f>
        <v/>
      </c>
      <c r="J939" t="str">
        <f t="array" aca="1" ref="J939" ca="1">IF(AND(G939&lt;&gt;"",G939&lt;&gt;G938),MAX(IF(G$2:G$2001=G939,H$2:H$2001,"")),"")</f>
        <v/>
      </c>
      <c r="K939" t="str">
        <f t="array" aca="1" ref="K939" ca="1">IF(AND(G939&lt;&gt;"",G939&lt;&gt;G938),MAX(IF(G$2:G$2001=G939,I$2:I$2001,"")),"")</f>
        <v/>
      </c>
      <c r="L939" t="str">
        <f t="shared" ca="1" si="59"/>
        <v/>
      </c>
    </row>
    <row r="940" spans="2:12" x14ac:dyDescent="0.25">
      <c r="B940" t="str">
        <f t="shared" ca="1" si="57"/>
        <v/>
      </c>
      <c r="C940" t="str">
        <f t="shared" ca="1" si="56"/>
        <v/>
      </c>
      <c r="D940" s="156" t="str">
        <f t="array" aca="1" ref="D940" ca="1">IFERROR(IF(B940&lt;&gt;"",IF(OR(EXACT(OFFSET(Metadata!$A$1,0,0,Metadata!Metadata_Table_Length,1),C940)),1,""),""),"")</f>
        <v/>
      </c>
      <c r="E940" s="163" t="str">
        <f t="array" aca="1" ref="E940" ca="1">IF(B940&lt;&gt;"",IF(D940=1,OFFSET(Metadata!$B$1,MIN(IF(OFFSET(Metadata!$A$1,0,0,Metadata!Metadata_Table_Length,1)=C940,ROW(OFFSET(Metadata!$A$1,0,0,Metadata!Metadata_Table_Length,1))-1,"")),0),OFFSET(Metadata!$B$1,MIN(IF(OFFSET(Metadata!$A$1,0,0,Metadata!Metadata_Table_Length,1)=SUBSTITUTE(C940,"rawdatafilename","originalfilename"),ROW(OFFSET(Metadata!$A$1,0,0,Metadata!Metadata_Table_Length,1))-1,"")),0)),"")</f>
        <v/>
      </c>
      <c r="F940" t="str">
        <f t="shared" ca="1" si="58"/>
        <v/>
      </c>
      <c r="G940" t="str">
        <f t="array" aca="1" ref="G940" ca="1">IF(B940&lt;&gt;"",OFFSET(Metadata!$B$1,MIN(IF(OFFSET(Metadata!$A$1,0,0,Metadata!Metadata_Table_Length,1)=SUBSTITUTE(C940,"rawdatafilename","partnumber"),ROW(OFFSET(Metadata!$A$1,0,0,Metadata!Metadata_Table_Length,1))-1,"")),0),"")</f>
        <v/>
      </c>
      <c r="H940" t="str">
        <f t="array" aca="1" ref="H940" ca="1">IF(B940&lt;&gt;"",OFFSET(Metadata!$B$1,MIN(IF(OFFSET(Metadata!$A$1,0,0,Metadata!Metadata_Table_Length,1)=SUBSTITUTE(C940,"rawdatafilename","original_count"),ROW(OFFSET(Metadata!$A$1,0,0,Metadata!Metadata_Table_Length,1))-1,"")),0),"")</f>
        <v/>
      </c>
      <c r="I940" t="str">
        <f t="array" aca="1" ref="I940" ca="1">IF(B940&lt;&gt;"",OFFSET(Metadata!$B$1,MIN(IF(OFFSET(Metadata!$A$1,0,0,Metadata!Metadata_Table_Length,1)=SUBSTITUTE(C940,"rawdatafilename","count"),ROW(OFFSET(Metadata!$A$1,0,0,Metadata!Metadata_Table_Length,1))-1,"")),0),"")</f>
        <v/>
      </c>
      <c r="J940" t="str">
        <f t="array" aca="1" ref="J940" ca="1">IF(AND(G940&lt;&gt;"",G940&lt;&gt;G939),MAX(IF(G$2:G$2001=G940,H$2:H$2001,"")),"")</f>
        <v/>
      </c>
      <c r="K940" t="str">
        <f t="array" aca="1" ref="K940" ca="1">IF(AND(G940&lt;&gt;"",G940&lt;&gt;G939),MAX(IF(G$2:G$2001=G940,I$2:I$2001,"")),"")</f>
        <v/>
      </c>
      <c r="L940" t="str">
        <f t="shared" ca="1" si="59"/>
        <v/>
      </c>
    </row>
    <row r="941" spans="2:12" x14ac:dyDescent="0.25">
      <c r="B941" t="str">
        <f t="shared" ca="1" si="57"/>
        <v/>
      </c>
      <c r="C941" t="str">
        <f t="shared" ca="1" si="56"/>
        <v/>
      </c>
      <c r="D941" s="156" t="str">
        <f t="array" aca="1" ref="D941" ca="1">IFERROR(IF(B941&lt;&gt;"",IF(OR(EXACT(OFFSET(Metadata!$A$1,0,0,Metadata!Metadata_Table_Length,1),C941)),1,""),""),"")</f>
        <v/>
      </c>
      <c r="E941" s="163" t="str">
        <f t="array" aca="1" ref="E941" ca="1">IF(B941&lt;&gt;"",IF(D941=1,OFFSET(Metadata!$B$1,MIN(IF(OFFSET(Metadata!$A$1,0,0,Metadata!Metadata_Table_Length,1)=C941,ROW(OFFSET(Metadata!$A$1,0,0,Metadata!Metadata_Table_Length,1))-1,"")),0),OFFSET(Metadata!$B$1,MIN(IF(OFFSET(Metadata!$A$1,0,0,Metadata!Metadata_Table_Length,1)=SUBSTITUTE(C941,"rawdatafilename","originalfilename"),ROW(OFFSET(Metadata!$A$1,0,0,Metadata!Metadata_Table_Length,1))-1,"")),0)),"")</f>
        <v/>
      </c>
      <c r="F941" t="str">
        <f t="shared" ca="1" si="58"/>
        <v/>
      </c>
      <c r="G941" t="str">
        <f t="array" aca="1" ref="G941" ca="1">IF(B941&lt;&gt;"",OFFSET(Metadata!$B$1,MIN(IF(OFFSET(Metadata!$A$1,0,0,Metadata!Metadata_Table_Length,1)=SUBSTITUTE(C941,"rawdatafilename","partnumber"),ROW(OFFSET(Metadata!$A$1,0,0,Metadata!Metadata_Table_Length,1))-1,"")),0),"")</f>
        <v/>
      </c>
      <c r="H941" t="str">
        <f t="array" aca="1" ref="H941" ca="1">IF(B941&lt;&gt;"",OFFSET(Metadata!$B$1,MIN(IF(OFFSET(Metadata!$A$1,0,0,Metadata!Metadata_Table_Length,1)=SUBSTITUTE(C941,"rawdatafilename","original_count"),ROW(OFFSET(Metadata!$A$1,0,0,Metadata!Metadata_Table_Length,1))-1,"")),0),"")</f>
        <v/>
      </c>
      <c r="I941" t="str">
        <f t="array" aca="1" ref="I941" ca="1">IF(B941&lt;&gt;"",OFFSET(Metadata!$B$1,MIN(IF(OFFSET(Metadata!$A$1,0,0,Metadata!Metadata_Table_Length,1)=SUBSTITUTE(C941,"rawdatafilename","count"),ROW(OFFSET(Metadata!$A$1,0,0,Metadata!Metadata_Table_Length,1))-1,"")),0),"")</f>
        <v/>
      </c>
      <c r="J941" t="str">
        <f t="array" aca="1" ref="J941" ca="1">IF(AND(G941&lt;&gt;"",G941&lt;&gt;G940),MAX(IF(G$2:G$2001=G941,H$2:H$2001,"")),"")</f>
        <v/>
      </c>
      <c r="K941" t="str">
        <f t="array" aca="1" ref="K941" ca="1">IF(AND(G941&lt;&gt;"",G941&lt;&gt;G940),MAX(IF(G$2:G$2001=G941,I$2:I$2001,"")),"")</f>
        <v/>
      </c>
      <c r="L941" t="str">
        <f t="shared" ca="1" si="59"/>
        <v/>
      </c>
    </row>
    <row r="942" spans="2:12" x14ac:dyDescent="0.25">
      <c r="B942" t="str">
        <f t="shared" ca="1" si="57"/>
        <v/>
      </c>
      <c r="C942" t="str">
        <f t="shared" ca="1" si="56"/>
        <v/>
      </c>
      <c r="D942" s="156" t="str">
        <f t="array" aca="1" ref="D942" ca="1">IFERROR(IF(B942&lt;&gt;"",IF(OR(EXACT(OFFSET(Metadata!$A$1,0,0,Metadata!Metadata_Table_Length,1),C942)),1,""),""),"")</f>
        <v/>
      </c>
      <c r="E942" s="163" t="str">
        <f t="array" aca="1" ref="E942" ca="1">IF(B942&lt;&gt;"",IF(D942=1,OFFSET(Metadata!$B$1,MIN(IF(OFFSET(Metadata!$A$1,0,0,Metadata!Metadata_Table_Length,1)=C942,ROW(OFFSET(Metadata!$A$1,0,0,Metadata!Metadata_Table_Length,1))-1,"")),0),OFFSET(Metadata!$B$1,MIN(IF(OFFSET(Metadata!$A$1,0,0,Metadata!Metadata_Table_Length,1)=SUBSTITUTE(C942,"rawdatafilename","originalfilename"),ROW(OFFSET(Metadata!$A$1,0,0,Metadata!Metadata_Table_Length,1))-1,"")),0)),"")</f>
        <v/>
      </c>
      <c r="F942" t="str">
        <f t="shared" ca="1" si="58"/>
        <v/>
      </c>
      <c r="G942" t="str">
        <f t="array" aca="1" ref="G942" ca="1">IF(B942&lt;&gt;"",OFFSET(Metadata!$B$1,MIN(IF(OFFSET(Metadata!$A$1,0,0,Metadata!Metadata_Table_Length,1)=SUBSTITUTE(C942,"rawdatafilename","partnumber"),ROW(OFFSET(Metadata!$A$1,0,0,Metadata!Metadata_Table_Length,1))-1,"")),0),"")</f>
        <v/>
      </c>
      <c r="H942" t="str">
        <f t="array" aca="1" ref="H942" ca="1">IF(B942&lt;&gt;"",OFFSET(Metadata!$B$1,MIN(IF(OFFSET(Metadata!$A$1,0,0,Metadata!Metadata_Table_Length,1)=SUBSTITUTE(C942,"rawdatafilename","original_count"),ROW(OFFSET(Metadata!$A$1,0,0,Metadata!Metadata_Table_Length,1))-1,"")),0),"")</f>
        <v/>
      </c>
      <c r="I942" t="str">
        <f t="array" aca="1" ref="I942" ca="1">IF(B942&lt;&gt;"",OFFSET(Metadata!$B$1,MIN(IF(OFFSET(Metadata!$A$1,0,0,Metadata!Metadata_Table_Length,1)=SUBSTITUTE(C942,"rawdatafilename","count"),ROW(OFFSET(Metadata!$A$1,0,0,Metadata!Metadata_Table_Length,1))-1,"")),0),"")</f>
        <v/>
      </c>
      <c r="J942" t="str">
        <f t="array" aca="1" ref="J942" ca="1">IF(AND(G942&lt;&gt;"",G942&lt;&gt;G941),MAX(IF(G$2:G$2001=G942,H$2:H$2001,"")),"")</f>
        <v/>
      </c>
      <c r="K942" t="str">
        <f t="array" aca="1" ref="K942" ca="1">IF(AND(G942&lt;&gt;"",G942&lt;&gt;G941),MAX(IF(G$2:G$2001=G942,I$2:I$2001,"")),"")</f>
        <v/>
      </c>
      <c r="L942" t="str">
        <f t="shared" ca="1" si="59"/>
        <v/>
      </c>
    </row>
    <row r="943" spans="2:12" x14ac:dyDescent="0.25">
      <c r="B943" t="str">
        <f t="shared" ca="1" si="57"/>
        <v/>
      </c>
      <c r="C943" t="str">
        <f t="shared" ca="1" si="56"/>
        <v/>
      </c>
      <c r="D943" s="156" t="str">
        <f t="array" aca="1" ref="D943" ca="1">IFERROR(IF(B943&lt;&gt;"",IF(OR(EXACT(OFFSET(Metadata!$A$1,0,0,Metadata!Metadata_Table_Length,1),C943)),1,""),""),"")</f>
        <v/>
      </c>
      <c r="E943" s="163" t="str">
        <f t="array" aca="1" ref="E943" ca="1">IF(B943&lt;&gt;"",IF(D943=1,OFFSET(Metadata!$B$1,MIN(IF(OFFSET(Metadata!$A$1,0,0,Metadata!Metadata_Table_Length,1)=C943,ROW(OFFSET(Metadata!$A$1,0,0,Metadata!Metadata_Table_Length,1))-1,"")),0),OFFSET(Metadata!$B$1,MIN(IF(OFFSET(Metadata!$A$1,0,0,Metadata!Metadata_Table_Length,1)=SUBSTITUTE(C943,"rawdatafilename","originalfilename"),ROW(OFFSET(Metadata!$A$1,0,0,Metadata!Metadata_Table_Length,1))-1,"")),0)),"")</f>
        <v/>
      </c>
      <c r="F943" t="str">
        <f t="shared" ca="1" si="58"/>
        <v/>
      </c>
      <c r="G943" t="str">
        <f t="array" aca="1" ref="G943" ca="1">IF(B943&lt;&gt;"",OFFSET(Metadata!$B$1,MIN(IF(OFFSET(Metadata!$A$1,0,0,Metadata!Metadata_Table_Length,1)=SUBSTITUTE(C943,"rawdatafilename","partnumber"),ROW(OFFSET(Metadata!$A$1,0,0,Metadata!Metadata_Table_Length,1))-1,"")),0),"")</f>
        <v/>
      </c>
      <c r="H943" t="str">
        <f t="array" aca="1" ref="H943" ca="1">IF(B943&lt;&gt;"",OFFSET(Metadata!$B$1,MIN(IF(OFFSET(Metadata!$A$1,0,0,Metadata!Metadata_Table_Length,1)=SUBSTITUTE(C943,"rawdatafilename","original_count"),ROW(OFFSET(Metadata!$A$1,0,0,Metadata!Metadata_Table_Length,1))-1,"")),0),"")</f>
        <v/>
      </c>
      <c r="I943" t="str">
        <f t="array" aca="1" ref="I943" ca="1">IF(B943&lt;&gt;"",OFFSET(Metadata!$B$1,MIN(IF(OFFSET(Metadata!$A$1,0,0,Metadata!Metadata_Table_Length,1)=SUBSTITUTE(C943,"rawdatafilename","count"),ROW(OFFSET(Metadata!$A$1,0,0,Metadata!Metadata_Table_Length,1))-1,"")),0),"")</f>
        <v/>
      </c>
      <c r="J943" t="str">
        <f t="array" aca="1" ref="J943" ca="1">IF(AND(G943&lt;&gt;"",G943&lt;&gt;G942),MAX(IF(G$2:G$2001=G943,H$2:H$2001,"")),"")</f>
        <v/>
      </c>
      <c r="K943" t="str">
        <f t="array" aca="1" ref="K943" ca="1">IF(AND(G943&lt;&gt;"",G943&lt;&gt;G942),MAX(IF(G$2:G$2001=G943,I$2:I$2001,"")),"")</f>
        <v/>
      </c>
      <c r="L943" t="str">
        <f t="shared" ca="1" si="59"/>
        <v/>
      </c>
    </row>
    <row r="944" spans="2:12" x14ac:dyDescent="0.25">
      <c r="B944" t="str">
        <f t="shared" ca="1" si="57"/>
        <v/>
      </c>
      <c r="C944" t="str">
        <f t="shared" ca="1" si="56"/>
        <v/>
      </c>
      <c r="D944" s="156" t="str">
        <f t="array" aca="1" ref="D944" ca="1">IFERROR(IF(B944&lt;&gt;"",IF(OR(EXACT(OFFSET(Metadata!$A$1,0,0,Metadata!Metadata_Table_Length,1),C944)),1,""),""),"")</f>
        <v/>
      </c>
      <c r="E944" s="163" t="str">
        <f t="array" aca="1" ref="E944" ca="1">IF(B944&lt;&gt;"",IF(D944=1,OFFSET(Metadata!$B$1,MIN(IF(OFFSET(Metadata!$A$1,0,0,Metadata!Metadata_Table_Length,1)=C944,ROW(OFFSET(Metadata!$A$1,0,0,Metadata!Metadata_Table_Length,1))-1,"")),0),OFFSET(Metadata!$B$1,MIN(IF(OFFSET(Metadata!$A$1,0,0,Metadata!Metadata_Table_Length,1)=SUBSTITUTE(C944,"rawdatafilename","originalfilename"),ROW(OFFSET(Metadata!$A$1,0,0,Metadata!Metadata_Table_Length,1))-1,"")),0)),"")</f>
        <v/>
      </c>
      <c r="F944" t="str">
        <f t="shared" ca="1" si="58"/>
        <v/>
      </c>
      <c r="G944" t="str">
        <f t="array" aca="1" ref="G944" ca="1">IF(B944&lt;&gt;"",OFFSET(Metadata!$B$1,MIN(IF(OFFSET(Metadata!$A$1,0,0,Metadata!Metadata_Table_Length,1)=SUBSTITUTE(C944,"rawdatafilename","partnumber"),ROW(OFFSET(Metadata!$A$1,0,0,Metadata!Metadata_Table_Length,1))-1,"")),0),"")</f>
        <v/>
      </c>
      <c r="H944" t="str">
        <f t="array" aca="1" ref="H944" ca="1">IF(B944&lt;&gt;"",OFFSET(Metadata!$B$1,MIN(IF(OFFSET(Metadata!$A$1,0,0,Metadata!Metadata_Table_Length,1)=SUBSTITUTE(C944,"rawdatafilename","original_count"),ROW(OFFSET(Metadata!$A$1,0,0,Metadata!Metadata_Table_Length,1))-1,"")),0),"")</f>
        <v/>
      </c>
      <c r="I944" t="str">
        <f t="array" aca="1" ref="I944" ca="1">IF(B944&lt;&gt;"",OFFSET(Metadata!$B$1,MIN(IF(OFFSET(Metadata!$A$1,0,0,Metadata!Metadata_Table_Length,1)=SUBSTITUTE(C944,"rawdatafilename","count"),ROW(OFFSET(Metadata!$A$1,0,0,Metadata!Metadata_Table_Length,1))-1,"")),0),"")</f>
        <v/>
      </c>
      <c r="J944" t="str">
        <f t="array" aca="1" ref="J944" ca="1">IF(AND(G944&lt;&gt;"",G944&lt;&gt;G943),MAX(IF(G$2:G$2001=G944,H$2:H$2001,"")),"")</f>
        <v/>
      </c>
      <c r="K944" t="str">
        <f t="array" aca="1" ref="K944" ca="1">IF(AND(G944&lt;&gt;"",G944&lt;&gt;G943),MAX(IF(G$2:G$2001=G944,I$2:I$2001,"")),"")</f>
        <v/>
      </c>
      <c r="L944" t="str">
        <f t="shared" ca="1" si="59"/>
        <v/>
      </c>
    </row>
    <row r="945" spans="2:12" x14ac:dyDescent="0.25">
      <c r="B945" t="str">
        <f t="shared" ca="1" si="57"/>
        <v/>
      </c>
      <c r="C945" t="str">
        <f t="shared" ca="1" si="56"/>
        <v/>
      </c>
      <c r="D945" s="156" t="str">
        <f t="array" aca="1" ref="D945" ca="1">IFERROR(IF(B945&lt;&gt;"",IF(OR(EXACT(OFFSET(Metadata!$A$1,0,0,Metadata!Metadata_Table_Length,1),C945)),1,""),""),"")</f>
        <v/>
      </c>
      <c r="E945" s="163" t="str">
        <f t="array" aca="1" ref="E945" ca="1">IF(B945&lt;&gt;"",IF(D945=1,OFFSET(Metadata!$B$1,MIN(IF(OFFSET(Metadata!$A$1,0,0,Metadata!Metadata_Table_Length,1)=C945,ROW(OFFSET(Metadata!$A$1,0,0,Metadata!Metadata_Table_Length,1))-1,"")),0),OFFSET(Metadata!$B$1,MIN(IF(OFFSET(Metadata!$A$1,0,0,Metadata!Metadata_Table_Length,1)=SUBSTITUTE(C945,"rawdatafilename","originalfilename"),ROW(OFFSET(Metadata!$A$1,0,0,Metadata!Metadata_Table_Length,1))-1,"")),0)),"")</f>
        <v/>
      </c>
      <c r="F945" t="str">
        <f t="shared" ca="1" si="58"/>
        <v/>
      </c>
      <c r="G945" t="str">
        <f t="array" aca="1" ref="G945" ca="1">IF(B945&lt;&gt;"",OFFSET(Metadata!$B$1,MIN(IF(OFFSET(Metadata!$A$1,0,0,Metadata!Metadata_Table_Length,1)=SUBSTITUTE(C945,"rawdatafilename","partnumber"),ROW(OFFSET(Metadata!$A$1,0,0,Metadata!Metadata_Table_Length,1))-1,"")),0),"")</f>
        <v/>
      </c>
      <c r="H945" t="str">
        <f t="array" aca="1" ref="H945" ca="1">IF(B945&lt;&gt;"",OFFSET(Metadata!$B$1,MIN(IF(OFFSET(Metadata!$A$1,0,0,Metadata!Metadata_Table_Length,1)=SUBSTITUTE(C945,"rawdatafilename","original_count"),ROW(OFFSET(Metadata!$A$1,0,0,Metadata!Metadata_Table_Length,1))-1,"")),0),"")</f>
        <v/>
      </c>
      <c r="I945" t="str">
        <f t="array" aca="1" ref="I945" ca="1">IF(B945&lt;&gt;"",OFFSET(Metadata!$B$1,MIN(IF(OFFSET(Metadata!$A$1,0,0,Metadata!Metadata_Table_Length,1)=SUBSTITUTE(C945,"rawdatafilename","count"),ROW(OFFSET(Metadata!$A$1,0,0,Metadata!Metadata_Table_Length,1))-1,"")),0),"")</f>
        <v/>
      </c>
      <c r="J945" t="str">
        <f t="array" aca="1" ref="J945" ca="1">IF(AND(G945&lt;&gt;"",G945&lt;&gt;G944),MAX(IF(G$2:G$2001=G945,H$2:H$2001,"")),"")</f>
        <v/>
      </c>
      <c r="K945" t="str">
        <f t="array" aca="1" ref="K945" ca="1">IF(AND(G945&lt;&gt;"",G945&lt;&gt;G944),MAX(IF(G$2:G$2001=G945,I$2:I$2001,"")),"")</f>
        <v/>
      </c>
      <c r="L945" t="str">
        <f t="shared" ca="1" si="59"/>
        <v/>
      </c>
    </row>
    <row r="946" spans="2:12" x14ac:dyDescent="0.25">
      <c r="B946" t="str">
        <f t="shared" ca="1" si="57"/>
        <v/>
      </c>
      <c r="C946" t="str">
        <f t="shared" ca="1" si="56"/>
        <v/>
      </c>
      <c r="D946" s="156" t="str">
        <f t="array" aca="1" ref="D946" ca="1">IFERROR(IF(B946&lt;&gt;"",IF(OR(EXACT(OFFSET(Metadata!$A$1,0,0,Metadata!Metadata_Table_Length,1),C946)),1,""),""),"")</f>
        <v/>
      </c>
      <c r="E946" s="163" t="str">
        <f t="array" aca="1" ref="E946" ca="1">IF(B946&lt;&gt;"",IF(D946=1,OFFSET(Metadata!$B$1,MIN(IF(OFFSET(Metadata!$A$1,0,0,Metadata!Metadata_Table_Length,1)=C946,ROW(OFFSET(Metadata!$A$1,0,0,Metadata!Metadata_Table_Length,1))-1,"")),0),OFFSET(Metadata!$B$1,MIN(IF(OFFSET(Metadata!$A$1,0,0,Metadata!Metadata_Table_Length,1)=SUBSTITUTE(C946,"rawdatafilename","originalfilename"),ROW(OFFSET(Metadata!$A$1,0,0,Metadata!Metadata_Table_Length,1))-1,"")),0)),"")</f>
        <v/>
      </c>
      <c r="F946" t="str">
        <f t="shared" ca="1" si="58"/>
        <v/>
      </c>
      <c r="G946" t="str">
        <f t="array" aca="1" ref="G946" ca="1">IF(B946&lt;&gt;"",OFFSET(Metadata!$B$1,MIN(IF(OFFSET(Metadata!$A$1,0,0,Metadata!Metadata_Table_Length,1)=SUBSTITUTE(C946,"rawdatafilename","partnumber"),ROW(OFFSET(Metadata!$A$1,0,0,Metadata!Metadata_Table_Length,1))-1,"")),0),"")</f>
        <v/>
      </c>
      <c r="H946" t="str">
        <f t="array" aca="1" ref="H946" ca="1">IF(B946&lt;&gt;"",OFFSET(Metadata!$B$1,MIN(IF(OFFSET(Metadata!$A$1,0,0,Metadata!Metadata_Table_Length,1)=SUBSTITUTE(C946,"rawdatafilename","original_count"),ROW(OFFSET(Metadata!$A$1,0,0,Metadata!Metadata_Table_Length,1))-1,"")),0),"")</f>
        <v/>
      </c>
      <c r="I946" t="str">
        <f t="array" aca="1" ref="I946" ca="1">IF(B946&lt;&gt;"",OFFSET(Metadata!$B$1,MIN(IF(OFFSET(Metadata!$A$1,0,0,Metadata!Metadata_Table_Length,1)=SUBSTITUTE(C946,"rawdatafilename","count"),ROW(OFFSET(Metadata!$A$1,0,0,Metadata!Metadata_Table_Length,1))-1,"")),0),"")</f>
        <v/>
      </c>
      <c r="J946" t="str">
        <f t="array" aca="1" ref="J946" ca="1">IF(AND(G946&lt;&gt;"",G946&lt;&gt;G945),MAX(IF(G$2:G$2001=G946,H$2:H$2001,"")),"")</f>
        <v/>
      </c>
      <c r="K946" t="str">
        <f t="array" aca="1" ref="K946" ca="1">IF(AND(G946&lt;&gt;"",G946&lt;&gt;G945),MAX(IF(G$2:G$2001=G946,I$2:I$2001,"")),"")</f>
        <v/>
      </c>
      <c r="L946" t="str">
        <f t="shared" ca="1" si="59"/>
        <v/>
      </c>
    </row>
    <row r="947" spans="2:12" x14ac:dyDescent="0.25">
      <c r="B947" t="str">
        <f t="shared" ca="1" si="57"/>
        <v/>
      </c>
      <c r="C947" t="str">
        <f t="shared" ca="1" si="56"/>
        <v/>
      </c>
      <c r="D947" s="156" t="str">
        <f t="array" aca="1" ref="D947" ca="1">IFERROR(IF(B947&lt;&gt;"",IF(OR(EXACT(OFFSET(Metadata!$A$1,0,0,Metadata!Metadata_Table_Length,1),C947)),1,""),""),"")</f>
        <v/>
      </c>
      <c r="E947" s="163" t="str">
        <f t="array" aca="1" ref="E947" ca="1">IF(B947&lt;&gt;"",IF(D947=1,OFFSET(Metadata!$B$1,MIN(IF(OFFSET(Metadata!$A$1,0,0,Metadata!Metadata_Table_Length,1)=C947,ROW(OFFSET(Metadata!$A$1,0,0,Metadata!Metadata_Table_Length,1))-1,"")),0),OFFSET(Metadata!$B$1,MIN(IF(OFFSET(Metadata!$A$1,0,0,Metadata!Metadata_Table_Length,1)=SUBSTITUTE(C947,"rawdatafilename","originalfilename"),ROW(OFFSET(Metadata!$A$1,0,0,Metadata!Metadata_Table_Length,1))-1,"")),0)),"")</f>
        <v/>
      </c>
      <c r="F947" t="str">
        <f t="shared" ca="1" si="58"/>
        <v/>
      </c>
      <c r="G947" t="str">
        <f t="array" aca="1" ref="G947" ca="1">IF(B947&lt;&gt;"",OFFSET(Metadata!$B$1,MIN(IF(OFFSET(Metadata!$A$1,0,0,Metadata!Metadata_Table_Length,1)=SUBSTITUTE(C947,"rawdatafilename","partnumber"),ROW(OFFSET(Metadata!$A$1,0,0,Metadata!Metadata_Table_Length,1))-1,"")),0),"")</f>
        <v/>
      </c>
      <c r="H947" t="str">
        <f t="array" aca="1" ref="H947" ca="1">IF(B947&lt;&gt;"",OFFSET(Metadata!$B$1,MIN(IF(OFFSET(Metadata!$A$1,0,0,Metadata!Metadata_Table_Length,1)=SUBSTITUTE(C947,"rawdatafilename","original_count"),ROW(OFFSET(Metadata!$A$1,0,0,Metadata!Metadata_Table_Length,1))-1,"")),0),"")</f>
        <v/>
      </c>
      <c r="I947" t="str">
        <f t="array" aca="1" ref="I947" ca="1">IF(B947&lt;&gt;"",OFFSET(Metadata!$B$1,MIN(IF(OFFSET(Metadata!$A$1,0,0,Metadata!Metadata_Table_Length,1)=SUBSTITUTE(C947,"rawdatafilename","count"),ROW(OFFSET(Metadata!$A$1,0,0,Metadata!Metadata_Table_Length,1))-1,"")),0),"")</f>
        <v/>
      </c>
      <c r="J947" t="str">
        <f t="array" aca="1" ref="J947" ca="1">IF(AND(G947&lt;&gt;"",G947&lt;&gt;G946),MAX(IF(G$2:G$2001=G947,H$2:H$2001,"")),"")</f>
        <v/>
      </c>
      <c r="K947" t="str">
        <f t="array" aca="1" ref="K947" ca="1">IF(AND(G947&lt;&gt;"",G947&lt;&gt;G946),MAX(IF(G$2:G$2001=G947,I$2:I$2001,"")),"")</f>
        <v/>
      </c>
      <c r="L947" t="str">
        <f t="shared" ca="1" si="59"/>
        <v/>
      </c>
    </row>
    <row r="948" spans="2:12" x14ac:dyDescent="0.25">
      <c r="B948" t="str">
        <f t="shared" ca="1" si="57"/>
        <v/>
      </c>
      <c r="C948" t="str">
        <f t="shared" ca="1" si="56"/>
        <v/>
      </c>
      <c r="D948" s="156" t="str">
        <f t="array" aca="1" ref="D948" ca="1">IFERROR(IF(B948&lt;&gt;"",IF(OR(EXACT(OFFSET(Metadata!$A$1,0,0,Metadata!Metadata_Table_Length,1),C948)),1,""),""),"")</f>
        <v/>
      </c>
      <c r="E948" s="163" t="str">
        <f t="array" aca="1" ref="E948" ca="1">IF(B948&lt;&gt;"",IF(D948=1,OFFSET(Metadata!$B$1,MIN(IF(OFFSET(Metadata!$A$1,0,0,Metadata!Metadata_Table_Length,1)=C948,ROW(OFFSET(Metadata!$A$1,0,0,Metadata!Metadata_Table_Length,1))-1,"")),0),OFFSET(Metadata!$B$1,MIN(IF(OFFSET(Metadata!$A$1,0,0,Metadata!Metadata_Table_Length,1)=SUBSTITUTE(C948,"rawdatafilename","originalfilename"),ROW(OFFSET(Metadata!$A$1,0,0,Metadata!Metadata_Table_Length,1))-1,"")),0)),"")</f>
        <v/>
      </c>
      <c r="F948" t="str">
        <f t="shared" ca="1" si="58"/>
        <v/>
      </c>
      <c r="G948" t="str">
        <f t="array" aca="1" ref="G948" ca="1">IF(B948&lt;&gt;"",OFFSET(Metadata!$B$1,MIN(IF(OFFSET(Metadata!$A$1,0,0,Metadata!Metadata_Table_Length,1)=SUBSTITUTE(C948,"rawdatafilename","partnumber"),ROW(OFFSET(Metadata!$A$1,0,0,Metadata!Metadata_Table_Length,1))-1,"")),0),"")</f>
        <v/>
      </c>
      <c r="H948" t="str">
        <f t="array" aca="1" ref="H948" ca="1">IF(B948&lt;&gt;"",OFFSET(Metadata!$B$1,MIN(IF(OFFSET(Metadata!$A$1,0,0,Metadata!Metadata_Table_Length,1)=SUBSTITUTE(C948,"rawdatafilename","original_count"),ROW(OFFSET(Metadata!$A$1,0,0,Metadata!Metadata_Table_Length,1))-1,"")),0),"")</f>
        <v/>
      </c>
      <c r="I948" t="str">
        <f t="array" aca="1" ref="I948" ca="1">IF(B948&lt;&gt;"",OFFSET(Metadata!$B$1,MIN(IF(OFFSET(Metadata!$A$1,0,0,Metadata!Metadata_Table_Length,1)=SUBSTITUTE(C948,"rawdatafilename","count"),ROW(OFFSET(Metadata!$A$1,0,0,Metadata!Metadata_Table_Length,1))-1,"")),0),"")</f>
        <v/>
      </c>
      <c r="J948" t="str">
        <f t="array" aca="1" ref="J948" ca="1">IF(AND(G948&lt;&gt;"",G948&lt;&gt;G947),MAX(IF(G$2:G$2001=G948,H$2:H$2001,"")),"")</f>
        <v/>
      </c>
      <c r="K948" t="str">
        <f t="array" aca="1" ref="K948" ca="1">IF(AND(G948&lt;&gt;"",G948&lt;&gt;G947),MAX(IF(G$2:G$2001=G948,I$2:I$2001,"")),"")</f>
        <v/>
      </c>
      <c r="L948" t="str">
        <f t="shared" ca="1" si="59"/>
        <v/>
      </c>
    </row>
    <row r="949" spans="2:12" x14ac:dyDescent="0.25">
      <c r="B949" t="str">
        <f t="shared" ca="1" si="57"/>
        <v/>
      </c>
      <c r="C949" t="str">
        <f t="shared" ca="1" si="56"/>
        <v/>
      </c>
      <c r="D949" s="156" t="str">
        <f t="array" aca="1" ref="D949" ca="1">IFERROR(IF(B949&lt;&gt;"",IF(OR(EXACT(OFFSET(Metadata!$A$1,0,0,Metadata!Metadata_Table_Length,1),C949)),1,""),""),"")</f>
        <v/>
      </c>
      <c r="E949" s="163" t="str">
        <f t="array" aca="1" ref="E949" ca="1">IF(B949&lt;&gt;"",IF(D949=1,OFFSET(Metadata!$B$1,MIN(IF(OFFSET(Metadata!$A$1,0,0,Metadata!Metadata_Table_Length,1)=C949,ROW(OFFSET(Metadata!$A$1,0,0,Metadata!Metadata_Table_Length,1))-1,"")),0),OFFSET(Metadata!$B$1,MIN(IF(OFFSET(Metadata!$A$1,0,0,Metadata!Metadata_Table_Length,1)=SUBSTITUTE(C949,"rawdatafilename","originalfilename"),ROW(OFFSET(Metadata!$A$1,0,0,Metadata!Metadata_Table_Length,1))-1,"")),0)),"")</f>
        <v/>
      </c>
      <c r="F949" t="str">
        <f t="shared" ca="1" si="58"/>
        <v/>
      </c>
      <c r="G949" t="str">
        <f t="array" aca="1" ref="G949" ca="1">IF(B949&lt;&gt;"",OFFSET(Metadata!$B$1,MIN(IF(OFFSET(Metadata!$A$1,0,0,Metadata!Metadata_Table_Length,1)=SUBSTITUTE(C949,"rawdatafilename","partnumber"),ROW(OFFSET(Metadata!$A$1,0,0,Metadata!Metadata_Table_Length,1))-1,"")),0),"")</f>
        <v/>
      </c>
      <c r="H949" t="str">
        <f t="array" aca="1" ref="H949" ca="1">IF(B949&lt;&gt;"",OFFSET(Metadata!$B$1,MIN(IF(OFFSET(Metadata!$A$1,0,0,Metadata!Metadata_Table_Length,1)=SUBSTITUTE(C949,"rawdatafilename","original_count"),ROW(OFFSET(Metadata!$A$1,0,0,Metadata!Metadata_Table_Length,1))-1,"")),0),"")</f>
        <v/>
      </c>
      <c r="I949" t="str">
        <f t="array" aca="1" ref="I949" ca="1">IF(B949&lt;&gt;"",OFFSET(Metadata!$B$1,MIN(IF(OFFSET(Metadata!$A$1,0,0,Metadata!Metadata_Table_Length,1)=SUBSTITUTE(C949,"rawdatafilename","count"),ROW(OFFSET(Metadata!$A$1,0,0,Metadata!Metadata_Table_Length,1))-1,"")),0),"")</f>
        <v/>
      </c>
      <c r="J949" t="str">
        <f t="array" aca="1" ref="J949" ca="1">IF(AND(G949&lt;&gt;"",G949&lt;&gt;G948),MAX(IF(G$2:G$2001=G949,H$2:H$2001,"")),"")</f>
        <v/>
      </c>
      <c r="K949" t="str">
        <f t="array" aca="1" ref="K949" ca="1">IF(AND(G949&lt;&gt;"",G949&lt;&gt;G948),MAX(IF(G$2:G$2001=G949,I$2:I$2001,"")),"")</f>
        <v/>
      </c>
      <c r="L949" t="str">
        <f t="shared" ca="1" si="59"/>
        <v/>
      </c>
    </row>
    <row r="950" spans="2:12" x14ac:dyDescent="0.25">
      <c r="B950" t="str">
        <f t="shared" ca="1" si="57"/>
        <v/>
      </c>
      <c r="C950" t="str">
        <f t="shared" ca="1" si="56"/>
        <v/>
      </c>
      <c r="D950" s="156" t="str">
        <f t="array" aca="1" ref="D950" ca="1">IFERROR(IF(B950&lt;&gt;"",IF(OR(EXACT(OFFSET(Metadata!$A$1,0,0,Metadata!Metadata_Table_Length,1),C950)),1,""),""),"")</f>
        <v/>
      </c>
      <c r="E950" s="163" t="str">
        <f t="array" aca="1" ref="E950" ca="1">IF(B950&lt;&gt;"",IF(D950=1,OFFSET(Metadata!$B$1,MIN(IF(OFFSET(Metadata!$A$1,0,0,Metadata!Metadata_Table_Length,1)=C950,ROW(OFFSET(Metadata!$A$1,0,0,Metadata!Metadata_Table_Length,1))-1,"")),0),OFFSET(Metadata!$B$1,MIN(IF(OFFSET(Metadata!$A$1,0,0,Metadata!Metadata_Table_Length,1)=SUBSTITUTE(C950,"rawdatafilename","originalfilename"),ROW(OFFSET(Metadata!$A$1,0,0,Metadata!Metadata_Table_Length,1))-1,"")),0)),"")</f>
        <v/>
      </c>
      <c r="F950" t="str">
        <f t="shared" ca="1" si="58"/>
        <v/>
      </c>
      <c r="G950" t="str">
        <f t="array" aca="1" ref="G950" ca="1">IF(B950&lt;&gt;"",OFFSET(Metadata!$B$1,MIN(IF(OFFSET(Metadata!$A$1,0,0,Metadata!Metadata_Table_Length,1)=SUBSTITUTE(C950,"rawdatafilename","partnumber"),ROW(OFFSET(Metadata!$A$1,0,0,Metadata!Metadata_Table_Length,1))-1,"")),0),"")</f>
        <v/>
      </c>
      <c r="H950" t="str">
        <f t="array" aca="1" ref="H950" ca="1">IF(B950&lt;&gt;"",OFFSET(Metadata!$B$1,MIN(IF(OFFSET(Metadata!$A$1,0,0,Metadata!Metadata_Table_Length,1)=SUBSTITUTE(C950,"rawdatafilename","original_count"),ROW(OFFSET(Metadata!$A$1,0,0,Metadata!Metadata_Table_Length,1))-1,"")),0),"")</f>
        <v/>
      </c>
      <c r="I950" t="str">
        <f t="array" aca="1" ref="I950" ca="1">IF(B950&lt;&gt;"",OFFSET(Metadata!$B$1,MIN(IF(OFFSET(Metadata!$A$1,0,0,Metadata!Metadata_Table_Length,1)=SUBSTITUTE(C950,"rawdatafilename","count"),ROW(OFFSET(Metadata!$A$1,0,0,Metadata!Metadata_Table_Length,1))-1,"")),0),"")</f>
        <v/>
      </c>
      <c r="J950" t="str">
        <f t="array" aca="1" ref="J950" ca="1">IF(AND(G950&lt;&gt;"",G950&lt;&gt;G949),MAX(IF(G$2:G$2001=G950,H$2:H$2001,"")),"")</f>
        <v/>
      </c>
      <c r="K950" t="str">
        <f t="array" aca="1" ref="K950" ca="1">IF(AND(G950&lt;&gt;"",G950&lt;&gt;G949),MAX(IF(G$2:G$2001=G950,I$2:I$2001,"")),"")</f>
        <v/>
      </c>
      <c r="L950" t="str">
        <f t="shared" ca="1" si="59"/>
        <v/>
      </c>
    </row>
    <row r="951" spans="2:12" x14ac:dyDescent="0.25">
      <c r="B951" t="str">
        <f t="shared" ca="1" si="57"/>
        <v/>
      </c>
      <c r="C951" t="str">
        <f t="shared" ca="1" si="56"/>
        <v/>
      </c>
      <c r="D951" s="156" t="str">
        <f t="array" aca="1" ref="D951" ca="1">IFERROR(IF(B951&lt;&gt;"",IF(OR(EXACT(OFFSET(Metadata!$A$1,0,0,Metadata!Metadata_Table_Length,1),C951)),1,""),""),"")</f>
        <v/>
      </c>
      <c r="E951" s="163" t="str">
        <f t="array" aca="1" ref="E951" ca="1">IF(B951&lt;&gt;"",IF(D951=1,OFFSET(Metadata!$B$1,MIN(IF(OFFSET(Metadata!$A$1,0,0,Metadata!Metadata_Table_Length,1)=C951,ROW(OFFSET(Metadata!$A$1,0,0,Metadata!Metadata_Table_Length,1))-1,"")),0),OFFSET(Metadata!$B$1,MIN(IF(OFFSET(Metadata!$A$1,0,0,Metadata!Metadata_Table_Length,1)=SUBSTITUTE(C951,"rawdatafilename","originalfilename"),ROW(OFFSET(Metadata!$A$1,0,0,Metadata!Metadata_Table_Length,1))-1,"")),0)),"")</f>
        <v/>
      </c>
      <c r="F951" t="str">
        <f t="shared" ca="1" si="58"/>
        <v/>
      </c>
      <c r="G951" t="str">
        <f t="array" aca="1" ref="G951" ca="1">IF(B951&lt;&gt;"",OFFSET(Metadata!$B$1,MIN(IF(OFFSET(Metadata!$A$1,0,0,Metadata!Metadata_Table_Length,1)=SUBSTITUTE(C951,"rawdatafilename","partnumber"),ROW(OFFSET(Metadata!$A$1,0,0,Metadata!Metadata_Table_Length,1))-1,"")),0),"")</f>
        <v/>
      </c>
      <c r="H951" t="str">
        <f t="array" aca="1" ref="H951" ca="1">IF(B951&lt;&gt;"",OFFSET(Metadata!$B$1,MIN(IF(OFFSET(Metadata!$A$1,0,0,Metadata!Metadata_Table_Length,1)=SUBSTITUTE(C951,"rawdatafilename","original_count"),ROW(OFFSET(Metadata!$A$1,0,0,Metadata!Metadata_Table_Length,1))-1,"")),0),"")</f>
        <v/>
      </c>
      <c r="I951" t="str">
        <f t="array" aca="1" ref="I951" ca="1">IF(B951&lt;&gt;"",OFFSET(Metadata!$B$1,MIN(IF(OFFSET(Metadata!$A$1,0,0,Metadata!Metadata_Table_Length,1)=SUBSTITUTE(C951,"rawdatafilename","count"),ROW(OFFSET(Metadata!$A$1,0,0,Metadata!Metadata_Table_Length,1))-1,"")),0),"")</f>
        <v/>
      </c>
      <c r="J951" t="str">
        <f t="array" aca="1" ref="J951" ca="1">IF(AND(G951&lt;&gt;"",G951&lt;&gt;G950),MAX(IF(G$2:G$2001=G951,H$2:H$2001,"")),"")</f>
        <v/>
      </c>
      <c r="K951" t="str">
        <f t="array" aca="1" ref="K951" ca="1">IF(AND(G951&lt;&gt;"",G951&lt;&gt;G950),MAX(IF(G$2:G$2001=G951,I$2:I$2001,"")),"")</f>
        <v/>
      </c>
      <c r="L951" t="str">
        <f t="shared" ca="1" si="59"/>
        <v/>
      </c>
    </row>
    <row r="952" spans="2:12" x14ac:dyDescent="0.25">
      <c r="B952" t="str">
        <f t="shared" ca="1" si="57"/>
        <v/>
      </c>
      <c r="C952" t="str">
        <f t="shared" ca="1" si="56"/>
        <v/>
      </c>
      <c r="D952" s="156" t="str">
        <f t="array" aca="1" ref="D952" ca="1">IFERROR(IF(B952&lt;&gt;"",IF(OR(EXACT(OFFSET(Metadata!$A$1,0,0,Metadata!Metadata_Table_Length,1),C952)),1,""),""),"")</f>
        <v/>
      </c>
      <c r="E952" s="163" t="str">
        <f t="array" aca="1" ref="E952" ca="1">IF(B952&lt;&gt;"",IF(D952=1,OFFSET(Metadata!$B$1,MIN(IF(OFFSET(Metadata!$A$1,0,0,Metadata!Metadata_Table_Length,1)=C952,ROW(OFFSET(Metadata!$A$1,0,0,Metadata!Metadata_Table_Length,1))-1,"")),0),OFFSET(Metadata!$B$1,MIN(IF(OFFSET(Metadata!$A$1,0,0,Metadata!Metadata_Table_Length,1)=SUBSTITUTE(C952,"rawdatafilename","originalfilename"),ROW(OFFSET(Metadata!$A$1,0,0,Metadata!Metadata_Table_Length,1))-1,"")),0)),"")</f>
        <v/>
      </c>
      <c r="F952" t="str">
        <f t="shared" ca="1" si="58"/>
        <v/>
      </c>
      <c r="G952" t="str">
        <f t="array" aca="1" ref="G952" ca="1">IF(B952&lt;&gt;"",OFFSET(Metadata!$B$1,MIN(IF(OFFSET(Metadata!$A$1,0,0,Metadata!Metadata_Table_Length,1)=SUBSTITUTE(C952,"rawdatafilename","partnumber"),ROW(OFFSET(Metadata!$A$1,0,0,Metadata!Metadata_Table_Length,1))-1,"")),0),"")</f>
        <v/>
      </c>
      <c r="H952" t="str">
        <f t="array" aca="1" ref="H952" ca="1">IF(B952&lt;&gt;"",OFFSET(Metadata!$B$1,MIN(IF(OFFSET(Metadata!$A$1,0,0,Metadata!Metadata_Table_Length,1)=SUBSTITUTE(C952,"rawdatafilename","original_count"),ROW(OFFSET(Metadata!$A$1,0,0,Metadata!Metadata_Table_Length,1))-1,"")),0),"")</f>
        <v/>
      </c>
      <c r="I952" t="str">
        <f t="array" aca="1" ref="I952" ca="1">IF(B952&lt;&gt;"",OFFSET(Metadata!$B$1,MIN(IF(OFFSET(Metadata!$A$1,0,0,Metadata!Metadata_Table_Length,1)=SUBSTITUTE(C952,"rawdatafilename","count"),ROW(OFFSET(Metadata!$A$1,0,0,Metadata!Metadata_Table_Length,1))-1,"")),0),"")</f>
        <v/>
      </c>
      <c r="J952" t="str">
        <f t="array" aca="1" ref="J952" ca="1">IF(AND(G952&lt;&gt;"",G952&lt;&gt;G951),MAX(IF(G$2:G$2001=G952,H$2:H$2001,"")),"")</f>
        <v/>
      </c>
      <c r="K952" t="str">
        <f t="array" aca="1" ref="K952" ca="1">IF(AND(G952&lt;&gt;"",G952&lt;&gt;G951),MAX(IF(G$2:G$2001=G952,I$2:I$2001,"")),"")</f>
        <v/>
      </c>
      <c r="L952" t="str">
        <f t="shared" ca="1" si="59"/>
        <v/>
      </c>
    </row>
    <row r="953" spans="2:12" x14ac:dyDescent="0.25">
      <c r="B953" t="str">
        <f t="shared" ca="1" si="57"/>
        <v/>
      </c>
      <c r="C953" t="str">
        <f t="shared" ca="1" si="56"/>
        <v/>
      </c>
      <c r="D953" s="156" t="str">
        <f t="array" aca="1" ref="D953" ca="1">IFERROR(IF(B953&lt;&gt;"",IF(OR(EXACT(OFFSET(Metadata!$A$1,0,0,Metadata!Metadata_Table_Length,1),C953)),1,""),""),"")</f>
        <v/>
      </c>
      <c r="E953" s="163" t="str">
        <f t="array" aca="1" ref="E953" ca="1">IF(B953&lt;&gt;"",IF(D953=1,OFFSET(Metadata!$B$1,MIN(IF(OFFSET(Metadata!$A$1,0,0,Metadata!Metadata_Table_Length,1)=C953,ROW(OFFSET(Metadata!$A$1,0,0,Metadata!Metadata_Table_Length,1))-1,"")),0),OFFSET(Metadata!$B$1,MIN(IF(OFFSET(Metadata!$A$1,0,0,Metadata!Metadata_Table_Length,1)=SUBSTITUTE(C953,"rawdatafilename","originalfilename"),ROW(OFFSET(Metadata!$A$1,0,0,Metadata!Metadata_Table_Length,1))-1,"")),0)),"")</f>
        <v/>
      </c>
      <c r="F953" t="str">
        <f t="shared" ca="1" si="58"/>
        <v/>
      </c>
      <c r="G953" t="str">
        <f t="array" aca="1" ref="G953" ca="1">IF(B953&lt;&gt;"",OFFSET(Metadata!$B$1,MIN(IF(OFFSET(Metadata!$A$1,0,0,Metadata!Metadata_Table_Length,1)=SUBSTITUTE(C953,"rawdatafilename","partnumber"),ROW(OFFSET(Metadata!$A$1,0,0,Metadata!Metadata_Table_Length,1))-1,"")),0),"")</f>
        <v/>
      </c>
      <c r="H953" t="str">
        <f t="array" aca="1" ref="H953" ca="1">IF(B953&lt;&gt;"",OFFSET(Metadata!$B$1,MIN(IF(OFFSET(Metadata!$A$1,0,0,Metadata!Metadata_Table_Length,1)=SUBSTITUTE(C953,"rawdatafilename","original_count"),ROW(OFFSET(Metadata!$A$1,0,0,Metadata!Metadata_Table_Length,1))-1,"")),0),"")</f>
        <v/>
      </c>
      <c r="I953" t="str">
        <f t="array" aca="1" ref="I953" ca="1">IF(B953&lt;&gt;"",OFFSET(Metadata!$B$1,MIN(IF(OFFSET(Metadata!$A$1,0,0,Metadata!Metadata_Table_Length,1)=SUBSTITUTE(C953,"rawdatafilename","count"),ROW(OFFSET(Metadata!$A$1,0,0,Metadata!Metadata_Table_Length,1))-1,"")),0),"")</f>
        <v/>
      </c>
      <c r="J953" t="str">
        <f t="array" aca="1" ref="J953" ca="1">IF(AND(G953&lt;&gt;"",G953&lt;&gt;G952),MAX(IF(G$2:G$2001=G953,H$2:H$2001,"")),"")</f>
        <v/>
      </c>
      <c r="K953" t="str">
        <f t="array" aca="1" ref="K953" ca="1">IF(AND(G953&lt;&gt;"",G953&lt;&gt;G952),MAX(IF(G$2:G$2001=G953,I$2:I$2001,"")),"")</f>
        <v/>
      </c>
      <c r="L953" t="str">
        <f t="shared" ca="1" si="59"/>
        <v/>
      </c>
    </row>
    <row r="954" spans="2:12" x14ac:dyDescent="0.25">
      <c r="B954" t="str">
        <f t="shared" ca="1" si="57"/>
        <v/>
      </c>
      <c r="C954" t="str">
        <f t="shared" ca="1" si="56"/>
        <v/>
      </c>
      <c r="D954" s="156" t="str">
        <f t="array" aca="1" ref="D954" ca="1">IFERROR(IF(B954&lt;&gt;"",IF(OR(EXACT(OFFSET(Metadata!$A$1,0,0,Metadata!Metadata_Table_Length,1),C954)),1,""),""),"")</f>
        <v/>
      </c>
      <c r="E954" s="163" t="str">
        <f t="array" aca="1" ref="E954" ca="1">IF(B954&lt;&gt;"",IF(D954=1,OFFSET(Metadata!$B$1,MIN(IF(OFFSET(Metadata!$A$1,0,0,Metadata!Metadata_Table_Length,1)=C954,ROW(OFFSET(Metadata!$A$1,0,0,Metadata!Metadata_Table_Length,1))-1,"")),0),OFFSET(Metadata!$B$1,MIN(IF(OFFSET(Metadata!$A$1,0,0,Metadata!Metadata_Table_Length,1)=SUBSTITUTE(C954,"rawdatafilename","originalfilename"),ROW(OFFSET(Metadata!$A$1,0,0,Metadata!Metadata_Table_Length,1))-1,"")),0)),"")</f>
        <v/>
      </c>
      <c r="F954" t="str">
        <f t="shared" ca="1" si="58"/>
        <v/>
      </c>
      <c r="G954" t="str">
        <f t="array" aca="1" ref="G954" ca="1">IF(B954&lt;&gt;"",OFFSET(Metadata!$B$1,MIN(IF(OFFSET(Metadata!$A$1,0,0,Metadata!Metadata_Table_Length,1)=SUBSTITUTE(C954,"rawdatafilename","partnumber"),ROW(OFFSET(Metadata!$A$1,0,0,Metadata!Metadata_Table_Length,1))-1,"")),0),"")</f>
        <v/>
      </c>
      <c r="H954" t="str">
        <f t="array" aca="1" ref="H954" ca="1">IF(B954&lt;&gt;"",OFFSET(Metadata!$B$1,MIN(IF(OFFSET(Metadata!$A$1,0,0,Metadata!Metadata_Table_Length,1)=SUBSTITUTE(C954,"rawdatafilename","original_count"),ROW(OFFSET(Metadata!$A$1,0,0,Metadata!Metadata_Table_Length,1))-1,"")),0),"")</f>
        <v/>
      </c>
      <c r="I954" t="str">
        <f t="array" aca="1" ref="I954" ca="1">IF(B954&lt;&gt;"",OFFSET(Metadata!$B$1,MIN(IF(OFFSET(Metadata!$A$1,0,0,Metadata!Metadata_Table_Length,1)=SUBSTITUTE(C954,"rawdatafilename","count"),ROW(OFFSET(Metadata!$A$1,0,0,Metadata!Metadata_Table_Length,1))-1,"")),0),"")</f>
        <v/>
      </c>
      <c r="J954" t="str">
        <f t="array" aca="1" ref="J954" ca="1">IF(AND(G954&lt;&gt;"",G954&lt;&gt;G953),MAX(IF(G$2:G$2001=G954,H$2:H$2001,"")),"")</f>
        <v/>
      </c>
      <c r="K954" t="str">
        <f t="array" aca="1" ref="K954" ca="1">IF(AND(G954&lt;&gt;"",G954&lt;&gt;G953),MAX(IF(G$2:G$2001=G954,I$2:I$2001,"")),"")</f>
        <v/>
      </c>
      <c r="L954" t="str">
        <f t="shared" ca="1" si="59"/>
        <v/>
      </c>
    </row>
    <row r="955" spans="2:12" x14ac:dyDescent="0.25">
      <c r="B955" t="str">
        <f t="shared" ca="1" si="57"/>
        <v/>
      </c>
      <c r="C955" t="str">
        <f t="shared" ca="1" si="56"/>
        <v/>
      </c>
      <c r="D955" s="156" t="str">
        <f t="array" aca="1" ref="D955" ca="1">IFERROR(IF(B955&lt;&gt;"",IF(OR(EXACT(OFFSET(Metadata!$A$1,0,0,Metadata!Metadata_Table_Length,1),C955)),1,""),""),"")</f>
        <v/>
      </c>
      <c r="E955" s="163" t="str">
        <f t="array" aca="1" ref="E955" ca="1">IF(B955&lt;&gt;"",IF(D955=1,OFFSET(Metadata!$B$1,MIN(IF(OFFSET(Metadata!$A$1,0,0,Metadata!Metadata_Table_Length,1)=C955,ROW(OFFSET(Metadata!$A$1,0,0,Metadata!Metadata_Table_Length,1))-1,"")),0),OFFSET(Metadata!$B$1,MIN(IF(OFFSET(Metadata!$A$1,0,0,Metadata!Metadata_Table_Length,1)=SUBSTITUTE(C955,"rawdatafilename","originalfilename"),ROW(OFFSET(Metadata!$A$1,0,0,Metadata!Metadata_Table_Length,1))-1,"")),0)),"")</f>
        <v/>
      </c>
      <c r="F955" t="str">
        <f t="shared" ca="1" si="58"/>
        <v/>
      </c>
      <c r="G955" t="str">
        <f t="array" aca="1" ref="G955" ca="1">IF(B955&lt;&gt;"",OFFSET(Metadata!$B$1,MIN(IF(OFFSET(Metadata!$A$1,0,0,Metadata!Metadata_Table_Length,1)=SUBSTITUTE(C955,"rawdatafilename","partnumber"),ROW(OFFSET(Metadata!$A$1,0,0,Metadata!Metadata_Table_Length,1))-1,"")),0),"")</f>
        <v/>
      </c>
      <c r="H955" t="str">
        <f t="array" aca="1" ref="H955" ca="1">IF(B955&lt;&gt;"",OFFSET(Metadata!$B$1,MIN(IF(OFFSET(Metadata!$A$1,0,0,Metadata!Metadata_Table_Length,1)=SUBSTITUTE(C955,"rawdatafilename","original_count"),ROW(OFFSET(Metadata!$A$1,0,0,Metadata!Metadata_Table_Length,1))-1,"")),0),"")</f>
        <v/>
      </c>
      <c r="I955" t="str">
        <f t="array" aca="1" ref="I955" ca="1">IF(B955&lt;&gt;"",OFFSET(Metadata!$B$1,MIN(IF(OFFSET(Metadata!$A$1,0,0,Metadata!Metadata_Table_Length,1)=SUBSTITUTE(C955,"rawdatafilename","count"),ROW(OFFSET(Metadata!$A$1,0,0,Metadata!Metadata_Table_Length,1))-1,"")),0),"")</f>
        <v/>
      </c>
      <c r="J955" t="str">
        <f t="array" aca="1" ref="J955" ca="1">IF(AND(G955&lt;&gt;"",G955&lt;&gt;G954),MAX(IF(G$2:G$2001=G955,H$2:H$2001,"")),"")</f>
        <v/>
      </c>
      <c r="K955" t="str">
        <f t="array" aca="1" ref="K955" ca="1">IF(AND(G955&lt;&gt;"",G955&lt;&gt;G954),MAX(IF(G$2:G$2001=G955,I$2:I$2001,"")),"")</f>
        <v/>
      </c>
      <c r="L955" t="str">
        <f t="shared" ca="1" si="59"/>
        <v/>
      </c>
    </row>
    <row r="956" spans="2:12" x14ac:dyDescent="0.25">
      <c r="B956" t="str">
        <f t="shared" ca="1" si="57"/>
        <v/>
      </c>
      <c r="C956" t="str">
        <f t="shared" ca="1" si="56"/>
        <v/>
      </c>
      <c r="D956" s="156" t="str">
        <f t="array" aca="1" ref="D956" ca="1">IFERROR(IF(B956&lt;&gt;"",IF(OR(EXACT(OFFSET(Metadata!$A$1,0,0,Metadata!Metadata_Table_Length,1),C956)),1,""),""),"")</f>
        <v/>
      </c>
      <c r="E956" s="163" t="str">
        <f t="array" aca="1" ref="E956" ca="1">IF(B956&lt;&gt;"",IF(D956=1,OFFSET(Metadata!$B$1,MIN(IF(OFFSET(Metadata!$A$1,0,0,Metadata!Metadata_Table_Length,1)=C956,ROW(OFFSET(Metadata!$A$1,0,0,Metadata!Metadata_Table_Length,1))-1,"")),0),OFFSET(Metadata!$B$1,MIN(IF(OFFSET(Metadata!$A$1,0,0,Metadata!Metadata_Table_Length,1)=SUBSTITUTE(C956,"rawdatafilename","originalfilename"),ROW(OFFSET(Metadata!$A$1,0,0,Metadata!Metadata_Table_Length,1))-1,"")),0)),"")</f>
        <v/>
      </c>
      <c r="F956" t="str">
        <f t="shared" ca="1" si="58"/>
        <v/>
      </c>
      <c r="G956" t="str">
        <f t="array" aca="1" ref="G956" ca="1">IF(B956&lt;&gt;"",OFFSET(Metadata!$B$1,MIN(IF(OFFSET(Metadata!$A$1,0,0,Metadata!Metadata_Table_Length,1)=SUBSTITUTE(C956,"rawdatafilename","partnumber"),ROW(OFFSET(Metadata!$A$1,0,0,Metadata!Metadata_Table_Length,1))-1,"")),0),"")</f>
        <v/>
      </c>
      <c r="H956" t="str">
        <f t="array" aca="1" ref="H956" ca="1">IF(B956&lt;&gt;"",OFFSET(Metadata!$B$1,MIN(IF(OFFSET(Metadata!$A$1,0,0,Metadata!Metadata_Table_Length,1)=SUBSTITUTE(C956,"rawdatafilename","original_count"),ROW(OFFSET(Metadata!$A$1,0,0,Metadata!Metadata_Table_Length,1))-1,"")),0),"")</f>
        <v/>
      </c>
      <c r="I956" t="str">
        <f t="array" aca="1" ref="I956" ca="1">IF(B956&lt;&gt;"",OFFSET(Metadata!$B$1,MIN(IF(OFFSET(Metadata!$A$1,0,0,Metadata!Metadata_Table_Length,1)=SUBSTITUTE(C956,"rawdatafilename","count"),ROW(OFFSET(Metadata!$A$1,0,0,Metadata!Metadata_Table_Length,1))-1,"")),0),"")</f>
        <v/>
      </c>
      <c r="J956" t="str">
        <f t="array" aca="1" ref="J956" ca="1">IF(AND(G956&lt;&gt;"",G956&lt;&gt;G955),MAX(IF(G$2:G$2001=G956,H$2:H$2001,"")),"")</f>
        <v/>
      </c>
      <c r="K956" t="str">
        <f t="array" aca="1" ref="K956" ca="1">IF(AND(G956&lt;&gt;"",G956&lt;&gt;G955),MAX(IF(G$2:G$2001=G956,I$2:I$2001,"")),"")</f>
        <v/>
      </c>
      <c r="L956" t="str">
        <f t="shared" ca="1" si="59"/>
        <v/>
      </c>
    </row>
    <row r="957" spans="2:12" x14ac:dyDescent="0.25">
      <c r="B957" t="str">
        <f t="shared" ca="1" si="57"/>
        <v/>
      </c>
      <c r="C957" t="str">
        <f t="shared" ca="1" si="56"/>
        <v/>
      </c>
      <c r="D957" s="156" t="str">
        <f t="array" aca="1" ref="D957" ca="1">IFERROR(IF(B957&lt;&gt;"",IF(OR(EXACT(OFFSET(Metadata!$A$1,0,0,Metadata!Metadata_Table_Length,1),C957)),1,""),""),"")</f>
        <v/>
      </c>
      <c r="E957" s="163" t="str">
        <f t="array" aca="1" ref="E957" ca="1">IF(B957&lt;&gt;"",IF(D957=1,OFFSET(Metadata!$B$1,MIN(IF(OFFSET(Metadata!$A$1,0,0,Metadata!Metadata_Table_Length,1)=C957,ROW(OFFSET(Metadata!$A$1,0,0,Metadata!Metadata_Table_Length,1))-1,"")),0),OFFSET(Metadata!$B$1,MIN(IF(OFFSET(Metadata!$A$1,0,0,Metadata!Metadata_Table_Length,1)=SUBSTITUTE(C957,"rawdatafilename","originalfilename"),ROW(OFFSET(Metadata!$A$1,0,0,Metadata!Metadata_Table_Length,1))-1,"")),0)),"")</f>
        <v/>
      </c>
      <c r="F957" t="str">
        <f t="shared" ca="1" si="58"/>
        <v/>
      </c>
      <c r="G957" t="str">
        <f t="array" aca="1" ref="G957" ca="1">IF(B957&lt;&gt;"",OFFSET(Metadata!$B$1,MIN(IF(OFFSET(Metadata!$A$1,0,0,Metadata!Metadata_Table_Length,1)=SUBSTITUTE(C957,"rawdatafilename","partnumber"),ROW(OFFSET(Metadata!$A$1,0,0,Metadata!Metadata_Table_Length,1))-1,"")),0),"")</f>
        <v/>
      </c>
      <c r="H957" t="str">
        <f t="array" aca="1" ref="H957" ca="1">IF(B957&lt;&gt;"",OFFSET(Metadata!$B$1,MIN(IF(OFFSET(Metadata!$A$1,0,0,Metadata!Metadata_Table_Length,1)=SUBSTITUTE(C957,"rawdatafilename","original_count"),ROW(OFFSET(Metadata!$A$1,0,0,Metadata!Metadata_Table_Length,1))-1,"")),0),"")</f>
        <v/>
      </c>
      <c r="I957" t="str">
        <f t="array" aca="1" ref="I957" ca="1">IF(B957&lt;&gt;"",OFFSET(Metadata!$B$1,MIN(IF(OFFSET(Metadata!$A$1,0,0,Metadata!Metadata_Table_Length,1)=SUBSTITUTE(C957,"rawdatafilename","count"),ROW(OFFSET(Metadata!$A$1,0,0,Metadata!Metadata_Table_Length,1))-1,"")),0),"")</f>
        <v/>
      </c>
      <c r="J957" t="str">
        <f t="array" aca="1" ref="J957" ca="1">IF(AND(G957&lt;&gt;"",G957&lt;&gt;G956),MAX(IF(G$2:G$2001=G957,H$2:H$2001,"")),"")</f>
        <v/>
      </c>
      <c r="K957" t="str">
        <f t="array" aca="1" ref="K957" ca="1">IF(AND(G957&lt;&gt;"",G957&lt;&gt;G956),MAX(IF(G$2:G$2001=G957,I$2:I$2001,"")),"")</f>
        <v/>
      </c>
      <c r="L957" t="str">
        <f t="shared" ca="1" si="59"/>
        <v/>
      </c>
    </row>
    <row r="958" spans="2:12" x14ac:dyDescent="0.25">
      <c r="B958" t="str">
        <f t="shared" ca="1" si="57"/>
        <v/>
      </c>
      <c r="C958" t="str">
        <f t="shared" ca="1" si="56"/>
        <v/>
      </c>
      <c r="D958" s="156" t="str">
        <f t="array" aca="1" ref="D958" ca="1">IFERROR(IF(B958&lt;&gt;"",IF(OR(EXACT(OFFSET(Metadata!$A$1,0,0,Metadata!Metadata_Table_Length,1),C958)),1,""),""),"")</f>
        <v/>
      </c>
      <c r="E958" s="163" t="str">
        <f t="array" aca="1" ref="E958" ca="1">IF(B958&lt;&gt;"",IF(D958=1,OFFSET(Metadata!$B$1,MIN(IF(OFFSET(Metadata!$A$1,0,0,Metadata!Metadata_Table_Length,1)=C958,ROW(OFFSET(Metadata!$A$1,0,0,Metadata!Metadata_Table_Length,1))-1,"")),0),OFFSET(Metadata!$B$1,MIN(IF(OFFSET(Metadata!$A$1,0,0,Metadata!Metadata_Table_Length,1)=SUBSTITUTE(C958,"rawdatafilename","originalfilename"),ROW(OFFSET(Metadata!$A$1,0,0,Metadata!Metadata_Table_Length,1))-1,"")),0)),"")</f>
        <v/>
      </c>
      <c r="F958" t="str">
        <f t="shared" ca="1" si="58"/>
        <v/>
      </c>
      <c r="G958" t="str">
        <f t="array" aca="1" ref="G958" ca="1">IF(B958&lt;&gt;"",OFFSET(Metadata!$B$1,MIN(IF(OFFSET(Metadata!$A$1,0,0,Metadata!Metadata_Table_Length,1)=SUBSTITUTE(C958,"rawdatafilename","partnumber"),ROW(OFFSET(Metadata!$A$1,0,0,Metadata!Metadata_Table_Length,1))-1,"")),0),"")</f>
        <v/>
      </c>
      <c r="H958" t="str">
        <f t="array" aca="1" ref="H958" ca="1">IF(B958&lt;&gt;"",OFFSET(Metadata!$B$1,MIN(IF(OFFSET(Metadata!$A$1,0,0,Metadata!Metadata_Table_Length,1)=SUBSTITUTE(C958,"rawdatafilename","original_count"),ROW(OFFSET(Metadata!$A$1,0,0,Metadata!Metadata_Table_Length,1))-1,"")),0),"")</f>
        <v/>
      </c>
      <c r="I958" t="str">
        <f t="array" aca="1" ref="I958" ca="1">IF(B958&lt;&gt;"",OFFSET(Metadata!$B$1,MIN(IF(OFFSET(Metadata!$A$1,0,0,Metadata!Metadata_Table_Length,1)=SUBSTITUTE(C958,"rawdatafilename","count"),ROW(OFFSET(Metadata!$A$1,0,0,Metadata!Metadata_Table_Length,1))-1,"")),0),"")</f>
        <v/>
      </c>
      <c r="J958" t="str">
        <f t="array" aca="1" ref="J958" ca="1">IF(AND(G958&lt;&gt;"",G958&lt;&gt;G957),MAX(IF(G$2:G$2001=G958,H$2:H$2001,"")),"")</f>
        <v/>
      </c>
      <c r="K958" t="str">
        <f t="array" aca="1" ref="K958" ca="1">IF(AND(G958&lt;&gt;"",G958&lt;&gt;G957),MAX(IF(G$2:G$2001=G958,I$2:I$2001,"")),"")</f>
        <v/>
      </c>
      <c r="L958" t="str">
        <f t="shared" ca="1" si="59"/>
        <v/>
      </c>
    </row>
    <row r="959" spans="2:12" x14ac:dyDescent="0.25">
      <c r="B959" t="str">
        <f t="shared" ca="1" si="57"/>
        <v/>
      </c>
      <c r="C959" t="str">
        <f t="shared" ca="1" si="56"/>
        <v/>
      </c>
      <c r="D959" s="156" t="str">
        <f t="array" aca="1" ref="D959" ca="1">IFERROR(IF(B959&lt;&gt;"",IF(OR(EXACT(OFFSET(Metadata!$A$1,0,0,Metadata!Metadata_Table_Length,1),C959)),1,""),""),"")</f>
        <v/>
      </c>
      <c r="E959" s="163" t="str">
        <f t="array" aca="1" ref="E959" ca="1">IF(B959&lt;&gt;"",IF(D959=1,OFFSET(Metadata!$B$1,MIN(IF(OFFSET(Metadata!$A$1,0,0,Metadata!Metadata_Table_Length,1)=C959,ROW(OFFSET(Metadata!$A$1,0,0,Metadata!Metadata_Table_Length,1))-1,"")),0),OFFSET(Metadata!$B$1,MIN(IF(OFFSET(Metadata!$A$1,0,0,Metadata!Metadata_Table_Length,1)=SUBSTITUTE(C959,"rawdatafilename","originalfilename"),ROW(OFFSET(Metadata!$A$1,0,0,Metadata!Metadata_Table_Length,1))-1,"")),0)),"")</f>
        <v/>
      </c>
      <c r="F959" t="str">
        <f t="shared" ca="1" si="58"/>
        <v/>
      </c>
      <c r="G959" t="str">
        <f t="array" aca="1" ref="G959" ca="1">IF(B959&lt;&gt;"",OFFSET(Metadata!$B$1,MIN(IF(OFFSET(Metadata!$A$1,0,0,Metadata!Metadata_Table_Length,1)=SUBSTITUTE(C959,"rawdatafilename","partnumber"),ROW(OFFSET(Metadata!$A$1,0,0,Metadata!Metadata_Table_Length,1))-1,"")),0),"")</f>
        <v/>
      </c>
      <c r="H959" t="str">
        <f t="array" aca="1" ref="H959" ca="1">IF(B959&lt;&gt;"",OFFSET(Metadata!$B$1,MIN(IF(OFFSET(Metadata!$A$1,0,0,Metadata!Metadata_Table_Length,1)=SUBSTITUTE(C959,"rawdatafilename","original_count"),ROW(OFFSET(Metadata!$A$1,0,0,Metadata!Metadata_Table_Length,1))-1,"")),0),"")</f>
        <v/>
      </c>
      <c r="I959" t="str">
        <f t="array" aca="1" ref="I959" ca="1">IF(B959&lt;&gt;"",OFFSET(Metadata!$B$1,MIN(IF(OFFSET(Metadata!$A$1,0,0,Metadata!Metadata_Table_Length,1)=SUBSTITUTE(C959,"rawdatafilename","count"),ROW(OFFSET(Metadata!$A$1,0,0,Metadata!Metadata_Table_Length,1))-1,"")),0),"")</f>
        <v/>
      </c>
      <c r="J959" t="str">
        <f t="array" aca="1" ref="J959" ca="1">IF(AND(G959&lt;&gt;"",G959&lt;&gt;G958),MAX(IF(G$2:G$2001=G959,H$2:H$2001,"")),"")</f>
        <v/>
      </c>
      <c r="K959" t="str">
        <f t="array" aca="1" ref="K959" ca="1">IF(AND(G959&lt;&gt;"",G959&lt;&gt;G958),MAX(IF(G$2:G$2001=G959,I$2:I$2001,"")),"")</f>
        <v/>
      </c>
      <c r="L959" t="str">
        <f t="shared" ca="1" si="59"/>
        <v/>
      </c>
    </row>
    <row r="960" spans="2:12" x14ac:dyDescent="0.25">
      <c r="B960" t="str">
        <f t="shared" ca="1" si="57"/>
        <v/>
      </c>
      <c r="C960" t="str">
        <f t="shared" ca="1" si="56"/>
        <v/>
      </c>
      <c r="D960" s="156" t="str">
        <f t="array" aca="1" ref="D960" ca="1">IFERROR(IF(B960&lt;&gt;"",IF(OR(EXACT(OFFSET(Metadata!$A$1,0,0,Metadata!Metadata_Table_Length,1),C960)),1,""),""),"")</f>
        <v/>
      </c>
      <c r="E960" s="163" t="str">
        <f t="array" aca="1" ref="E960" ca="1">IF(B960&lt;&gt;"",IF(D960=1,OFFSET(Metadata!$B$1,MIN(IF(OFFSET(Metadata!$A$1,0,0,Metadata!Metadata_Table_Length,1)=C960,ROW(OFFSET(Metadata!$A$1,0,0,Metadata!Metadata_Table_Length,1))-1,"")),0),OFFSET(Metadata!$B$1,MIN(IF(OFFSET(Metadata!$A$1,0,0,Metadata!Metadata_Table_Length,1)=SUBSTITUTE(C960,"rawdatafilename","originalfilename"),ROW(OFFSET(Metadata!$A$1,0,0,Metadata!Metadata_Table_Length,1))-1,"")),0)),"")</f>
        <v/>
      </c>
      <c r="F960" t="str">
        <f t="shared" ca="1" si="58"/>
        <v/>
      </c>
      <c r="G960" t="str">
        <f t="array" aca="1" ref="G960" ca="1">IF(B960&lt;&gt;"",OFFSET(Metadata!$B$1,MIN(IF(OFFSET(Metadata!$A$1,0,0,Metadata!Metadata_Table_Length,1)=SUBSTITUTE(C960,"rawdatafilename","partnumber"),ROW(OFFSET(Metadata!$A$1,0,0,Metadata!Metadata_Table_Length,1))-1,"")),0),"")</f>
        <v/>
      </c>
      <c r="H960" t="str">
        <f t="array" aca="1" ref="H960" ca="1">IF(B960&lt;&gt;"",OFFSET(Metadata!$B$1,MIN(IF(OFFSET(Metadata!$A$1,0,0,Metadata!Metadata_Table_Length,1)=SUBSTITUTE(C960,"rawdatafilename","original_count"),ROW(OFFSET(Metadata!$A$1,0,0,Metadata!Metadata_Table_Length,1))-1,"")),0),"")</f>
        <v/>
      </c>
      <c r="I960" t="str">
        <f t="array" aca="1" ref="I960" ca="1">IF(B960&lt;&gt;"",OFFSET(Metadata!$B$1,MIN(IF(OFFSET(Metadata!$A$1,0,0,Metadata!Metadata_Table_Length,1)=SUBSTITUTE(C960,"rawdatafilename","count"),ROW(OFFSET(Metadata!$A$1,0,0,Metadata!Metadata_Table_Length,1))-1,"")),0),"")</f>
        <v/>
      </c>
      <c r="J960" t="str">
        <f t="array" aca="1" ref="J960" ca="1">IF(AND(G960&lt;&gt;"",G960&lt;&gt;G959),MAX(IF(G$2:G$2001=G960,H$2:H$2001,"")),"")</f>
        <v/>
      </c>
      <c r="K960" t="str">
        <f t="array" aca="1" ref="K960" ca="1">IF(AND(G960&lt;&gt;"",G960&lt;&gt;G959),MAX(IF(G$2:G$2001=G960,I$2:I$2001,"")),"")</f>
        <v/>
      </c>
      <c r="L960" t="str">
        <f t="shared" ca="1" si="59"/>
        <v/>
      </c>
    </row>
    <row r="961" spans="2:12" x14ac:dyDescent="0.25">
      <c r="B961" t="str">
        <f t="shared" ca="1" si="57"/>
        <v/>
      </c>
      <c r="C961" t="str">
        <f t="shared" ca="1" si="56"/>
        <v/>
      </c>
      <c r="D961" s="156" t="str">
        <f t="array" aca="1" ref="D961" ca="1">IFERROR(IF(B961&lt;&gt;"",IF(OR(EXACT(OFFSET(Metadata!$A$1,0,0,Metadata!Metadata_Table_Length,1),C961)),1,""),""),"")</f>
        <v/>
      </c>
      <c r="E961" s="163" t="str">
        <f t="array" aca="1" ref="E961" ca="1">IF(B961&lt;&gt;"",IF(D961=1,OFFSET(Metadata!$B$1,MIN(IF(OFFSET(Metadata!$A$1,0,0,Metadata!Metadata_Table_Length,1)=C961,ROW(OFFSET(Metadata!$A$1,0,0,Metadata!Metadata_Table_Length,1))-1,"")),0),OFFSET(Metadata!$B$1,MIN(IF(OFFSET(Metadata!$A$1,0,0,Metadata!Metadata_Table_Length,1)=SUBSTITUTE(C961,"rawdatafilename","originalfilename"),ROW(OFFSET(Metadata!$A$1,0,0,Metadata!Metadata_Table_Length,1))-1,"")),0)),"")</f>
        <v/>
      </c>
      <c r="F961" t="str">
        <f t="shared" ca="1" si="58"/>
        <v/>
      </c>
      <c r="G961" t="str">
        <f t="array" aca="1" ref="G961" ca="1">IF(B961&lt;&gt;"",OFFSET(Metadata!$B$1,MIN(IF(OFFSET(Metadata!$A$1,0,0,Metadata!Metadata_Table_Length,1)=SUBSTITUTE(C961,"rawdatafilename","partnumber"),ROW(OFFSET(Metadata!$A$1,0,0,Metadata!Metadata_Table_Length,1))-1,"")),0),"")</f>
        <v/>
      </c>
      <c r="H961" t="str">
        <f t="array" aca="1" ref="H961" ca="1">IF(B961&lt;&gt;"",OFFSET(Metadata!$B$1,MIN(IF(OFFSET(Metadata!$A$1,0,0,Metadata!Metadata_Table_Length,1)=SUBSTITUTE(C961,"rawdatafilename","original_count"),ROW(OFFSET(Metadata!$A$1,0,0,Metadata!Metadata_Table_Length,1))-1,"")),0),"")</f>
        <v/>
      </c>
      <c r="I961" t="str">
        <f t="array" aca="1" ref="I961" ca="1">IF(B961&lt;&gt;"",OFFSET(Metadata!$B$1,MIN(IF(OFFSET(Metadata!$A$1,0,0,Metadata!Metadata_Table_Length,1)=SUBSTITUTE(C961,"rawdatafilename","count"),ROW(OFFSET(Metadata!$A$1,0,0,Metadata!Metadata_Table_Length,1))-1,"")),0),"")</f>
        <v/>
      </c>
      <c r="J961" t="str">
        <f t="array" aca="1" ref="J961" ca="1">IF(AND(G961&lt;&gt;"",G961&lt;&gt;G960),MAX(IF(G$2:G$2001=G961,H$2:H$2001,"")),"")</f>
        <v/>
      </c>
      <c r="K961" t="str">
        <f t="array" aca="1" ref="K961" ca="1">IF(AND(G961&lt;&gt;"",G961&lt;&gt;G960),MAX(IF(G$2:G$2001=G961,I$2:I$2001,"")),"")</f>
        <v/>
      </c>
      <c r="L961" t="str">
        <f t="shared" ca="1" si="59"/>
        <v/>
      </c>
    </row>
    <row r="962" spans="2:12" x14ac:dyDescent="0.25">
      <c r="B962" t="str">
        <f t="shared" ca="1" si="57"/>
        <v/>
      </c>
      <c r="C962" t="str">
        <f t="shared" ref="C962:C1025" ca="1" si="60">IF(B962&lt;&gt;"",CONCATENATE("RESULTS_SEARCH_",B962,"_PARAMETERS_PEAKLIST_rawdatafilename"),"")</f>
        <v/>
      </c>
      <c r="D962" s="156" t="str">
        <f t="array" aca="1" ref="D962" ca="1">IFERROR(IF(B962&lt;&gt;"",IF(OR(EXACT(OFFSET(Metadata!$A$1,0,0,Metadata!Metadata_Table_Length,1),C962)),1,""),""),"")</f>
        <v/>
      </c>
      <c r="E962" s="163" t="str">
        <f t="array" aca="1" ref="E962" ca="1">IF(B962&lt;&gt;"",IF(D962=1,OFFSET(Metadata!$B$1,MIN(IF(OFFSET(Metadata!$A$1,0,0,Metadata!Metadata_Table_Length,1)=C962,ROW(OFFSET(Metadata!$A$1,0,0,Metadata!Metadata_Table_Length,1))-1,"")),0),OFFSET(Metadata!$B$1,MIN(IF(OFFSET(Metadata!$A$1,0,0,Metadata!Metadata_Table_Length,1)=SUBSTITUTE(C962,"rawdatafilename","originalfilename"),ROW(OFFSET(Metadata!$A$1,0,0,Metadata!Metadata_Table_Length,1))-1,"")),0)),"")</f>
        <v/>
      </c>
      <c r="F962" t="str">
        <f t="shared" ca="1" si="58"/>
        <v/>
      </c>
      <c r="G962" t="str">
        <f t="array" aca="1" ref="G962" ca="1">IF(B962&lt;&gt;"",OFFSET(Metadata!$B$1,MIN(IF(OFFSET(Metadata!$A$1,0,0,Metadata!Metadata_Table_Length,1)=SUBSTITUTE(C962,"rawdatafilename","partnumber"),ROW(OFFSET(Metadata!$A$1,0,0,Metadata!Metadata_Table_Length,1))-1,"")),0),"")</f>
        <v/>
      </c>
      <c r="H962" t="str">
        <f t="array" aca="1" ref="H962" ca="1">IF(B962&lt;&gt;"",OFFSET(Metadata!$B$1,MIN(IF(OFFSET(Metadata!$A$1,0,0,Metadata!Metadata_Table_Length,1)=SUBSTITUTE(C962,"rawdatafilename","original_count"),ROW(OFFSET(Metadata!$A$1,0,0,Metadata!Metadata_Table_Length,1))-1,"")),0),"")</f>
        <v/>
      </c>
      <c r="I962" t="str">
        <f t="array" aca="1" ref="I962" ca="1">IF(B962&lt;&gt;"",OFFSET(Metadata!$B$1,MIN(IF(OFFSET(Metadata!$A$1,0,0,Metadata!Metadata_Table_Length,1)=SUBSTITUTE(C962,"rawdatafilename","count"),ROW(OFFSET(Metadata!$A$1,0,0,Metadata!Metadata_Table_Length,1))-1,"")),0),"")</f>
        <v/>
      </c>
      <c r="J962" t="str">
        <f t="array" aca="1" ref="J962" ca="1">IF(AND(G962&lt;&gt;"",G962&lt;&gt;G961),MAX(IF(G$2:G$2001=G962,H$2:H$2001,"")),"")</f>
        <v/>
      </c>
      <c r="K962" t="str">
        <f t="array" aca="1" ref="K962" ca="1">IF(AND(G962&lt;&gt;"",G962&lt;&gt;G961),MAX(IF(G$2:G$2001=G962,I$2:I$2001,"")),"")</f>
        <v/>
      </c>
      <c r="L962" t="str">
        <f t="shared" ca="1" si="59"/>
        <v/>
      </c>
    </row>
    <row r="963" spans="2:12" x14ac:dyDescent="0.25">
      <c r="B963" t="str">
        <f t="shared" ref="B963:B1026" ca="1" si="61">IF(B962&lt;&gt;"",IF(B962+1&lt;=$A$9,B962+1,""),"")</f>
        <v/>
      </c>
      <c r="C963" t="str">
        <f t="shared" ca="1" si="60"/>
        <v/>
      </c>
      <c r="D963" s="156" t="str">
        <f t="array" aca="1" ref="D963" ca="1">IFERROR(IF(B963&lt;&gt;"",IF(OR(EXACT(OFFSET(Metadata!$A$1,0,0,Metadata!Metadata_Table_Length,1),C963)),1,""),""),"")</f>
        <v/>
      </c>
      <c r="E963" s="163" t="str">
        <f t="array" aca="1" ref="E963" ca="1">IF(B963&lt;&gt;"",IF(D963=1,OFFSET(Metadata!$B$1,MIN(IF(OFFSET(Metadata!$A$1,0,0,Metadata!Metadata_Table_Length,1)=C963,ROW(OFFSET(Metadata!$A$1,0,0,Metadata!Metadata_Table_Length,1))-1,"")),0),OFFSET(Metadata!$B$1,MIN(IF(OFFSET(Metadata!$A$1,0,0,Metadata!Metadata_Table_Length,1)=SUBSTITUTE(C963,"rawdatafilename","originalfilename"),ROW(OFFSET(Metadata!$A$1,0,0,Metadata!Metadata_Table_Length,1))-1,"")),0)),"")</f>
        <v/>
      </c>
      <c r="F963" t="str">
        <f t="shared" ref="F963:F1026" ca="1" si="62">IF(F962&lt;&gt;"",IF(E963&lt;&gt;"",IF(E963&lt;&gt;E962,F962+1,F962),""),"")</f>
        <v/>
      </c>
      <c r="G963" t="str">
        <f t="array" aca="1" ref="G963" ca="1">IF(B963&lt;&gt;"",OFFSET(Metadata!$B$1,MIN(IF(OFFSET(Metadata!$A$1,0,0,Metadata!Metadata_Table_Length,1)=SUBSTITUTE(C963,"rawdatafilename","partnumber"),ROW(OFFSET(Metadata!$A$1,0,0,Metadata!Metadata_Table_Length,1))-1,"")),0),"")</f>
        <v/>
      </c>
      <c r="H963" t="str">
        <f t="array" aca="1" ref="H963" ca="1">IF(B963&lt;&gt;"",OFFSET(Metadata!$B$1,MIN(IF(OFFSET(Metadata!$A$1,0,0,Metadata!Metadata_Table_Length,1)=SUBSTITUTE(C963,"rawdatafilename","original_count"),ROW(OFFSET(Metadata!$A$1,0,0,Metadata!Metadata_Table_Length,1))-1,"")),0),"")</f>
        <v/>
      </c>
      <c r="I963" t="str">
        <f t="array" aca="1" ref="I963" ca="1">IF(B963&lt;&gt;"",OFFSET(Metadata!$B$1,MIN(IF(OFFSET(Metadata!$A$1,0,0,Metadata!Metadata_Table_Length,1)=SUBSTITUTE(C963,"rawdatafilename","count"),ROW(OFFSET(Metadata!$A$1,0,0,Metadata!Metadata_Table_Length,1))-1,"")),0),"")</f>
        <v/>
      </c>
      <c r="J963" t="str">
        <f t="array" aca="1" ref="J963" ca="1">IF(AND(G963&lt;&gt;"",G963&lt;&gt;G962),MAX(IF(G$2:G$2001=G963,H$2:H$2001,"")),"")</f>
        <v/>
      </c>
      <c r="K963" t="str">
        <f t="array" aca="1" ref="K963" ca="1">IF(AND(G963&lt;&gt;"",G963&lt;&gt;G962),MAX(IF(G$2:G$2001=G963,I$2:I$2001,"")),"")</f>
        <v/>
      </c>
      <c r="L963" t="str">
        <f t="shared" ref="L963:L1001" ca="1" si="63">IF(F963&lt;&gt;"",IF(F963&lt;&gt;F962,F963,""),"")</f>
        <v/>
      </c>
    </row>
    <row r="964" spans="2:12" x14ac:dyDescent="0.25">
      <c r="B964" t="str">
        <f t="shared" ca="1" si="61"/>
        <v/>
      </c>
      <c r="C964" t="str">
        <f t="shared" ca="1" si="60"/>
        <v/>
      </c>
      <c r="D964" s="156" t="str">
        <f t="array" aca="1" ref="D964" ca="1">IFERROR(IF(B964&lt;&gt;"",IF(OR(EXACT(OFFSET(Metadata!$A$1,0,0,Metadata!Metadata_Table_Length,1),C964)),1,""),""),"")</f>
        <v/>
      </c>
      <c r="E964" s="163" t="str">
        <f t="array" aca="1" ref="E964" ca="1">IF(B964&lt;&gt;"",IF(D964=1,OFFSET(Metadata!$B$1,MIN(IF(OFFSET(Metadata!$A$1,0,0,Metadata!Metadata_Table_Length,1)=C964,ROW(OFFSET(Metadata!$A$1,0,0,Metadata!Metadata_Table_Length,1))-1,"")),0),OFFSET(Metadata!$B$1,MIN(IF(OFFSET(Metadata!$A$1,0,0,Metadata!Metadata_Table_Length,1)=SUBSTITUTE(C964,"rawdatafilename","originalfilename"),ROW(OFFSET(Metadata!$A$1,0,0,Metadata!Metadata_Table_Length,1))-1,"")),0)),"")</f>
        <v/>
      </c>
      <c r="F964" t="str">
        <f t="shared" ca="1" si="62"/>
        <v/>
      </c>
      <c r="G964" t="str">
        <f t="array" aca="1" ref="G964" ca="1">IF(B964&lt;&gt;"",OFFSET(Metadata!$B$1,MIN(IF(OFFSET(Metadata!$A$1,0,0,Metadata!Metadata_Table_Length,1)=SUBSTITUTE(C964,"rawdatafilename","partnumber"),ROW(OFFSET(Metadata!$A$1,0,0,Metadata!Metadata_Table_Length,1))-1,"")),0),"")</f>
        <v/>
      </c>
      <c r="H964" t="str">
        <f t="array" aca="1" ref="H964" ca="1">IF(B964&lt;&gt;"",OFFSET(Metadata!$B$1,MIN(IF(OFFSET(Metadata!$A$1,0,0,Metadata!Metadata_Table_Length,1)=SUBSTITUTE(C964,"rawdatafilename","original_count"),ROW(OFFSET(Metadata!$A$1,0,0,Metadata!Metadata_Table_Length,1))-1,"")),0),"")</f>
        <v/>
      </c>
      <c r="I964" t="str">
        <f t="array" aca="1" ref="I964" ca="1">IF(B964&lt;&gt;"",OFFSET(Metadata!$B$1,MIN(IF(OFFSET(Metadata!$A$1,0,0,Metadata!Metadata_Table_Length,1)=SUBSTITUTE(C964,"rawdatafilename","count"),ROW(OFFSET(Metadata!$A$1,0,0,Metadata!Metadata_Table_Length,1))-1,"")),0),"")</f>
        <v/>
      </c>
      <c r="J964" t="str">
        <f t="array" aca="1" ref="J964" ca="1">IF(AND(G964&lt;&gt;"",G964&lt;&gt;G963),MAX(IF(G$2:G$2001=G964,H$2:H$2001,"")),"")</f>
        <v/>
      </c>
      <c r="K964" t="str">
        <f t="array" aca="1" ref="K964" ca="1">IF(AND(G964&lt;&gt;"",G964&lt;&gt;G963),MAX(IF(G$2:G$2001=G964,I$2:I$2001,"")),"")</f>
        <v/>
      </c>
      <c r="L964" t="str">
        <f t="shared" ca="1" si="63"/>
        <v/>
      </c>
    </row>
    <row r="965" spans="2:12" x14ac:dyDescent="0.25">
      <c r="B965" t="str">
        <f t="shared" ca="1" si="61"/>
        <v/>
      </c>
      <c r="C965" t="str">
        <f t="shared" ca="1" si="60"/>
        <v/>
      </c>
      <c r="D965" s="156" t="str">
        <f t="array" aca="1" ref="D965" ca="1">IFERROR(IF(B965&lt;&gt;"",IF(OR(EXACT(OFFSET(Metadata!$A$1,0,0,Metadata!Metadata_Table_Length,1),C965)),1,""),""),"")</f>
        <v/>
      </c>
      <c r="E965" s="163" t="str">
        <f t="array" aca="1" ref="E965" ca="1">IF(B965&lt;&gt;"",IF(D965=1,OFFSET(Metadata!$B$1,MIN(IF(OFFSET(Metadata!$A$1,0,0,Metadata!Metadata_Table_Length,1)=C965,ROW(OFFSET(Metadata!$A$1,0,0,Metadata!Metadata_Table_Length,1))-1,"")),0),OFFSET(Metadata!$B$1,MIN(IF(OFFSET(Metadata!$A$1,0,0,Metadata!Metadata_Table_Length,1)=SUBSTITUTE(C965,"rawdatafilename","originalfilename"),ROW(OFFSET(Metadata!$A$1,0,0,Metadata!Metadata_Table_Length,1))-1,"")),0)),"")</f>
        <v/>
      </c>
      <c r="F965" t="str">
        <f t="shared" ca="1" si="62"/>
        <v/>
      </c>
      <c r="G965" t="str">
        <f t="array" aca="1" ref="G965" ca="1">IF(B965&lt;&gt;"",OFFSET(Metadata!$B$1,MIN(IF(OFFSET(Metadata!$A$1,0,0,Metadata!Metadata_Table_Length,1)=SUBSTITUTE(C965,"rawdatafilename","partnumber"),ROW(OFFSET(Metadata!$A$1,0,0,Metadata!Metadata_Table_Length,1))-1,"")),0),"")</f>
        <v/>
      </c>
      <c r="H965" t="str">
        <f t="array" aca="1" ref="H965" ca="1">IF(B965&lt;&gt;"",OFFSET(Metadata!$B$1,MIN(IF(OFFSET(Metadata!$A$1,0,0,Metadata!Metadata_Table_Length,1)=SUBSTITUTE(C965,"rawdatafilename","original_count"),ROW(OFFSET(Metadata!$A$1,0,0,Metadata!Metadata_Table_Length,1))-1,"")),0),"")</f>
        <v/>
      </c>
      <c r="I965" t="str">
        <f t="array" aca="1" ref="I965" ca="1">IF(B965&lt;&gt;"",OFFSET(Metadata!$B$1,MIN(IF(OFFSET(Metadata!$A$1,0,0,Metadata!Metadata_Table_Length,1)=SUBSTITUTE(C965,"rawdatafilename","count"),ROW(OFFSET(Metadata!$A$1,0,0,Metadata!Metadata_Table_Length,1))-1,"")),0),"")</f>
        <v/>
      </c>
      <c r="J965" t="str">
        <f t="array" aca="1" ref="J965" ca="1">IF(AND(G965&lt;&gt;"",G965&lt;&gt;G964),MAX(IF(G$2:G$2001=G965,H$2:H$2001,"")),"")</f>
        <v/>
      </c>
      <c r="K965" t="str">
        <f t="array" aca="1" ref="K965" ca="1">IF(AND(G965&lt;&gt;"",G965&lt;&gt;G964),MAX(IF(G$2:G$2001=G965,I$2:I$2001,"")),"")</f>
        <v/>
      </c>
      <c r="L965" t="str">
        <f t="shared" ca="1" si="63"/>
        <v/>
      </c>
    </row>
    <row r="966" spans="2:12" x14ac:dyDescent="0.25">
      <c r="B966" t="str">
        <f t="shared" ca="1" si="61"/>
        <v/>
      </c>
      <c r="C966" t="str">
        <f t="shared" ca="1" si="60"/>
        <v/>
      </c>
      <c r="D966" s="156" t="str">
        <f t="array" aca="1" ref="D966" ca="1">IFERROR(IF(B966&lt;&gt;"",IF(OR(EXACT(OFFSET(Metadata!$A$1,0,0,Metadata!Metadata_Table_Length,1),C966)),1,""),""),"")</f>
        <v/>
      </c>
      <c r="E966" s="163" t="str">
        <f t="array" aca="1" ref="E966" ca="1">IF(B966&lt;&gt;"",IF(D966=1,OFFSET(Metadata!$B$1,MIN(IF(OFFSET(Metadata!$A$1,0,0,Metadata!Metadata_Table_Length,1)=C966,ROW(OFFSET(Metadata!$A$1,0,0,Metadata!Metadata_Table_Length,1))-1,"")),0),OFFSET(Metadata!$B$1,MIN(IF(OFFSET(Metadata!$A$1,0,0,Metadata!Metadata_Table_Length,1)=SUBSTITUTE(C966,"rawdatafilename","originalfilename"),ROW(OFFSET(Metadata!$A$1,0,0,Metadata!Metadata_Table_Length,1))-1,"")),0)),"")</f>
        <v/>
      </c>
      <c r="F966" t="str">
        <f t="shared" ca="1" si="62"/>
        <v/>
      </c>
      <c r="G966" t="str">
        <f t="array" aca="1" ref="G966" ca="1">IF(B966&lt;&gt;"",OFFSET(Metadata!$B$1,MIN(IF(OFFSET(Metadata!$A$1,0,0,Metadata!Metadata_Table_Length,1)=SUBSTITUTE(C966,"rawdatafilename","partnumber"),ROW(OFFSET(Metadata!$A$1,0,0,Metadata!Metadata_Table_Length,1))-1,"")),0),"")</f>
        <v/>
      </c>
      <c r="H966" t="str">
        <f t="array" aca="1" ref="H966" ca="1">IF(B966&lt;&gt;"",OFFSET(Metadata!$B$1,MIN(IF(OFFSET(Metadata!$A$1,0,0,Metadata!Metadata_Table_Length,1)=SUBSTITUTE(C966,"rawdatafilename","original_count"),ROW(OFFSET(Metadata!$A$1,0,0,Metadata!Metadata_Table_Length,1))-1,"")),0),"")</f>
        <v/>
      </c>
      <c r="I966" t="str">
        <f t="array" aca="1" ref="I966" ca="1">IF(B966&lt;&gt;"",OFFSET(Metadata!$B$1,MIN(IF(OFFSET(Metadata!$A$1,0,0,Metadata!Metadata_Table_Length,1)=SUBSTITUTE(C966,"rawdatafilename","count"),ROW(OFFSET(Metadata!$A$1,0,0,Metadata!Metadata_Table_Length,1))-1,"")),0),"")</f>
        <v/>
      </c>
      <c r="J966" t="str">
        <f t="array" aca="1" ref="J966" ca="1">IF(AND(G966&lt;&gt;"",G966&lt;&gt;G965),MAX(IF(G$2:G$2001=G966,H$2:H$2001,"")),"")</f>
        <v/>
      </c>
      <c r="K966" t="str">
        <f t="array" aca="1" ref="K966" ca="1">IF(AND(G966&lt;&gt;"",G966&lt;&gt;G965),MAX(IF(G$2:G$2001=G966,I$2:I$2001,"")),"")</f>
        <v/>
      </c>
      <c r="L966" t="str">
        <f t="shared" ca="1" si="63"/>
        <v/>
      </c>
    </row>
    <row r="967" spans="2:12" x14ac:dyDescent="0.25">
      <c r="B967" t="str">
        <f t="shared" ca="1" si="61"/>
        <v/>
      </c>
      <c r="C967" t="str">
        <f t="shared" ca="1" si="60"/>
        <v/>
      </c>
      <c r="D967" s="156" t="str">
        <f t="array" aca="1" ref="D967" ca="1">IFERROR(IF(B967&lt;&gt;"",IF(OR(EXACT(OFFSET(Metadata!$A$1,0,0,Metadata!Metadata_Table_Length,1),C967)),1,""),""),"")</f>
        <v/>
      </c>
      <c r="E967" s="163" t="str">
        <f t="array" aca="1" ref="E967" ca="1">IF(B967&lt;&gt;"",IF(D967=1,OFFSET(Metadata!$B$1,MIN(IF(OFFSET(Metadata!$A$1,0,0,Metadata!Metadata_Table_Length,1)=C967,ROW(OFFSET(Metadata!$A$1,0,0,Metadata!Metadata_Table_Length,1))-1,"")),0),OFFSET(Metadata!$B$1,MIN(IF(OFFSET(Metadata!$A$1,0,0,Metadata!Metadata_Table_Length,1)=SUBSTITUTE(C967,"rawdatafilename","originalfilename"),ROW(OFFSET(Metadata!$A$1,0,0,Metadata!Metadata_Table_Length,1))-1,"")),0)),"")</f>
        <v/>
      </c>
      <c r="F967" t="str">
        <f t="shared" ca="1" si="62"/>
        <v/>
      </c>
      <c r="G967" t="str">
        <f t="array" aca="1" ref="G967" ca="1">IF(B967&lt;&gt;"",OFFSET(Metadata!$B$1,MIN(IF(OFFSET(Metadata!$A$1,0,0,Metadata!Metadata_Table_Length,1)=SUBSTITUTE(C967,"rawdatafilename","partnumber"),ROW(OFFSET(Metadata!$A$1,0,0,Metadata!Metadata_Table_Length,1))-1,"")),0),"")</f>
        <v/>
      </c>
      <c r="H967" t="str">
        <f t="array" aca="1" ref="H967" ca="1">IF(B967&lt;&gt;"",OFFSET(Metadata!$B$1,MIN(IF(OFFSET(Metadata!$A$1,0,0,Metadata!Metadata_Table_Length,1)=SUBSTITUTE(C967,"rawdatafilename","original_count"),ROW(OFFSET(Metadata!$A$1,0,0,Metadata!Metadata_Table_Length,1))-1,"")),0),"")</f>
        <v/>
      </c>
      <c r="I967" t="str">
        <f t="array" aca="1" ref="I967" ca="1">IF(B967&lt;&gt;"",OFFSET(Metadata!$B$1,MIN(IF(OFFSET(Metadata!$A$1,0,0,Metadata!Metadata_Table_Length,1)=SUBSTITUTE(C967,"rawdatafilename","count"),ROW(OFFSET(Metadata!$A$1,0,0,Metadata!Metadata_Table_Length,1))-1,"")),0),"")</f>
        <v/>
      </c>
      <c r="J967" t="str">
        <f t="array" aca="1" ref="J967" ca="1">IF(AND(G967&lt;&gt;"",G967&lt;&gt;G966),MAX(IF(G$2:G$2001=G967,H$2:H$2001,"")),"")</f>
        <v/>
      </c>
      <c r="K967" t="str">
        <f t="array" aca="1" ref="K967" ca="1">IF(AND(G967&lt;&gt;"",G967&lt;&gt;G966),MAX(IF(G$2:G$2001=G967,I$2:I$2001,"")),"")</f>
        <v/>
      </c>
      <c r="L967" t="str">
        <f t="shared" ca="1" si="63"/>
        <v/>
      </c>
    </row>
    <row r="968" spans="2:12" x14ac:dyDescent="0.25">
      <c r="B968" t="str">
        <f t="shared" ca="1" si="61"/>
        <v/>
      </c>
      <c r="C968" t="str">
        <f t="shared" ca="1" si="60"/>
        <v/>
      </c>
      <c r="D968" s="156" t="str">
        <f t="array" aca="1" ref="D968" ca="1">IFERROR(IF(B968&lt;&gt;"",IF(OR(EXACT(OFFSET(Metadata!$A$1,0,0,Metadata!Metadata_Table_Length,1),C968)),1,""),""),"")</f>
        <v/>
      </c>
      <c r="E968" s="163" t="str">
        <f t="array" aca="1" ref="E968" ca="1">IF(B968&lt;&gt;"",IF(D968=1,OFFSET(Metadata!$B$1,MIN(IF(OFFSET(Metadata!$A$1,0,0,Metadata!Metadata_Table_Length,1)=C968,ROW(OFFSET(Metadata!$A$1,0,0,Metadata!Metadata_Table_Length,1))-1,"")),0),OFFSET(Metadata!$B$1,MIN(IF(OFFSET(Metadata!$A$1,0,0,Metadata!Metadata_Table_Length,1)=SUBSTITUTE(C968,"rawdatafilename","originalfilename"),ROW(OFFSET(Metadata!$A$1,0,0,Metadata!Metadata_Table_Length,1))-1,"")),0)),"")</f>
        <v/>
      </c>
      <c r="F968" t="str">
        <f t="shared" ca="1" si="62"/>
        <v/>
      </c>
      <c r="G968" t="str">
        <f t="array" aca="1" ref="G968" ca="1">IF(B968&lt;&gt;"",OFFSET(Metadata!$B$1,MIN(IF(OFFSET(Metadata!$A$1,0,0,Metadata!Metadata_Table_Length,1)=SUBSTITUTE(C968,"rawdatafilename","partnumber"),ROW(OFFSET(Metadata!$A$1,0,0,Metadata!Metadata_Table_Length,1))-1,"")),0),"")</f>
        <v/>
      </c>
      <c r="H968" t="str">
        <f t="array" aca="1" ref="H968" ca="1">IF(B968&lt;&gt;"",OFFSET(Metadata!$B$1,MIN(IF(OFFSET(Metadata!$A$1,0,0,Metadata!Metadata_Table_Length,1)=SUBSTITUTE(C968,"rawdatafilename","original_count"),ROW(OFFSET(Metadata!$A$1,0,0,Metadata!Metadata_Table_Length,1))-1,"")),0),"")</f>
        <v/>
      </c>
      <c r="I968" t="str">
        <f t="array" aca="1" ref="I968" ca="1">IF(B968&lt;&gt;"",OFFSET(Metadata!$B$1,MIN(IF(OFFSET(Metadata!$A$1,0,0,Metadata!Metadata_Table_Length,1)=SUBSTITUTE(C968,"rawdatafilename","count"),ROW(OFFSET(Metadata!$A$1,0,0,Metadata!Metadata_Table_Length,1))-1,"")),0),"")</f>
        <v/>
      </c>
      <c r="J968" t="str">
        <f t="array" aca="1" ref="J968" ca="1">IF(AND(G968&lt;&gt;"",G968&lt;&gt;G967),MAX(IF(G$2:G$2001=G968,H$2:H$2001,"")),"")</f>
        <v/>
      </c>
      <c r="K968" t="str">
        <f t="array" aca="1" ref="K968" ca="1">IF(AND(G968&lt;&gt;"",G968&lt;&gt;G967),MAX(IF(G$2:G$2001=G968,I$2:I$2001,"")),"")</f>
        <v/>
      </c>
      <c r="L968" t="str">
        <f t="shared" ca="1" si="63"/>
        <v/>
      </c>
    </row>
    <row r="969" spans="2:12" x14ac:dyDescent="0.25">
      <c r="B969" t="str">
        <f t="shared" ca="1" si="61"/>
        <v/>
      </c>
      <c r="C969" t="str">
        <f t="shared" ca="1" si="60"/>
        <v/>
      </c>
      <c r="D969" s="156" t="str">
        <f t="array" aca="1" ref="D969" ca="1">IFERROR(IF(B969&lt;&gt;"",IF(OR(EXACT(OFFSET(Metadata!$A$1,0,0,Metadata!Metadata_Table_Length,1),C969)),1,""),""),"")</f>
        <v/>
      </c>
      <c r="E969" s="163" t="str">
        <f t="array" aca="1" ref="E969" ca="1">IF(B969&lt;&gt;"",IF(D969=1,OFFSET(Metadata!$B$1,MIN(IF(OFFSET(Metadata!$A$1,0,0,Metadata!Metadata_Table_Length,1)=C969,ROW(OFFSET(Metadata!$A$1,0,0,Metadata!Metadata_Table_Length,1))-1,"")),0),OFFSET(Metadata!$B$1,MIN(IF(OFFSET(Metadata!$A$1,0,0,Metadata!Metadata_Table_Length,1)=SUBSTITUTE(C969,"rawdatafilename","originalfilename"),ROW(OFFSET(Metadata!$A$1,0,0,Metadata!Metadata_Table_Length,1))-1,"")),0)),"")</f>
        <v/>
      </c>
      <c r="F969" t="str">
        <f t="shared" ca="1" si="62"/>
        <v/>
      </c>
      <c r="G969" t="str">
        <f t="array" aca="1" ref="G969" ca="1">IF(B969&lt;&gt;"",OFFSET(Metadata!$B$1,MIN(IF(OFFSET(Metadata!$A$1,0,0,Metadata!Metadata_Table_Length,1)=SUBSTITUTE(C969,"rawdatafilename","partnumber"),ROW(OFFSET(Metadata!$A$1,0,0,Metadata!Metadata_Table_Length,1))-1,"")),0),"")</f>
        <v/>
      </c>
      <c r="H969" t="str">
        <f t="array" aca="1" ref="H969" ca="1">IF(B969&lt;&gt;"",OFFSET(Metadata!$B$1,MIN(IF(OFFSET(Metadata!$A$1,0,0,Metadata!Metadata_Table_Length,1)=SUBSTITUTE(C969,"rawdatafilename","original_count"),ROW(OFFSET(Metadata!$A$1,0,0,Metadata!Metadata_Table_Length,1))-1,"")),0),"")</f>
        <v/>
      </c>
      <c r="I969" t="str">
        <f t="array" aca="1" ref="I969" ca="1">IF(B969&lt;&gt;"",OFFSET(Metadata!$B$1,MIN(IF(OFFSET(Metadata!$A$1,0,0,Metadata!Metadata_Table_Length,1)=SUBSTITUTE(C969,"rawdatafilename","count"),ROW(OFFSET(Metadata!$A$1,0,0,Metadata!Metadata_Table_Length,1))-1,"")),0),"")</f>
        <v/>
      </c>
      <c r="J969" t="str">
        <f t="array" aca="1" ref="J969" ca="1">IF(AND(G969&lt;&gt;"",G969&lt;&gt;G968),MAX(IF(G$2:G$2001=G969,H$2:H$2001,"")),"")</f>
        <v/>
      </c>
      <c r="K969" t="str">
        <f t="array" aca="1" ref="K969" ca="1">IF(AND(G969&lt;&gt;"",G969&lt;&gt;G968),MAX(IF(G$2:G$2001=G969,I$2:I$2001,"")),"")</f>
        <v/>
      </c>
      <c r="L969" t="str">
        <f t="shared" ca="1" si="63"/>
        <v/>
      </c>
    </row>
    <row r="970" spans="2:12" x14ac:dyDescent="0.25">
      <c r="B970" t="str">
        <f t="shared" ca="1" si="61"/>
        <v/>
      </c>
      <c r="C970" t="str">
        <f t="shared" ca="1" si="60"/>
        <v/>
      </c>
      <c r="D970" s="156" t="str">
        <f t="array" aca="1" ref="D970" ca="1">IFERROR(IF(B970&lt;&gt;"",IF(OR(EXACT(OFFSET(Metadata!$A$1,0,0,Metadata!Metadata_Table_Length,1),C970)),1,""),""),"")</f>
        <v/>
      </c>
      <c r="E970" s="163" t="str">
        <f t="array" aca="1" ref="E970" ca="1">IF(B970&lt;&gt;"",IF(D970=1,OFFSET(Metadata!$B$1,MIN(IF(OFFSET(Metadata!$A$1,0,0,Metadata!Metadata_Table_Length,1)=C970,ROW(OFFSET(Metadata!$A$1,0,0,Metadata!Metadata_Table_Length,1))-1,"")),0),OFFSET(Metadata!$B$1,MIN(IF(OFFSET(Metadata!$A$1,0,0,Metadata!Metadata_Table_Length,1)=SUBSTITUTE(C970,"rawdatafilename","originalfilename"),ROW(OFFSET(Metadata!$A$1,0,0,Metadata!Metadata_Table_Length,1))-1,"")),0)),"")</f>
        <v/>
      </c>
      <c r="F970" t="str">
        <f t="shared" ca="1" si="62"/>
        <v/>
      </c>
      <c r="G970" t="str">
        <f t="array" aca="1" ref="G970" ca="1">IF(B970&lt;&gt;"",OFFSET(Metadata!$B$1,MIN(IF(OFFSET(Metadata!$A$1,0,0,Metadata!Metadata_Table_Length,1)=SUBSTITUTE(C970,"rawdatafilename","partnumber"),ROW(OFFSET(Metadata!$A$1,0,0,Metadata!Metadata_Table_Length,1))-1,"")),0),"")</f>
        <v/>
      </c>
      <c r="H970" t="str">
        <f t="array" aca="1" ref="H970" ca="1">IF(B970&lt;&gt;"",OFFSET(Metadata!$B$1,MIN(IF(OFFSET(Metadata!$A$1,0,0,Metadata!Metadata_Table_Length,1)=SUBSTITUTE(C970,"rawdatafilename","original_count"),ROW(OFFSET(Metadata!$A$1,0,0,Metadata!Metadata_Table_Length,1))-1,"")),0),"")</f>
        <v/>
      </c>
      <c r="I970" t="str">
        <f t="array" aca="1" ref="I970" ca="1">IF(B970&lt;&gt;"",OFFSET(Metadata!$B$1,MIN(IF(OFFSET(Metadata!$A$1,0,0,Metadata!Metadata_Table_Length,1)=SUBSTITUTE(C970,"rawdatafilename","count"),ROW(OFFSET(Metadata!$A$1,0,0,Metadata!Metadata_Table_Length,1))-1,"")),0),"")</f>
        <v/>
      </c>
      <c r="J970" t="str">
        <f t="array" aca="1" ref="J970" ca="1">IF(AND(G970&lt;&gt;"",G970&lt;&gt;G969),MAX(IF(G$2:G$2001=G970,H$2:H$2001,"")),"")</f>
        <v/>
      </c>
      <c r="K970" t="str">
        <f t="array" aca="1" ref="K970" ca="1">IF(AND(G970&lt;&gt;"",G970&lt;&gt;G969),MAX(IF(G$2:G$2001=G970,I$2:I$2001,"")),"")</f>
        <v/>
      </c>
      <c r="L970" t="str">
        <f t="shared" ca="1" si="63"/>
        <v/>
      </c>
    </row>
    <row r="971" spans="2:12" x14ac:dyDescent="0.25">
      <c r="B971" t="str">
        <f t="shared" ca="1" si="61"/>
        <v/>
      </c>
      <c r="C971" t="str">
        <f t="shared" ca="1" si="60"/>
        <v/>
      </c>
      <c r="D971" s="156" t="str">
        <f t="array" aca="1" ref="D971" ca="1">IFERROR(IF(B971&lt;&gt;"",IF(OR(EXACT(OFFSET(Metadata!$A$1,0,0,Metadata!Metadata_Table_Length,1),C971)),1,""),""),"")</f>
        <v/>
      </c>
      <c r="E971" s="163" t="str">
        <f t="array" aca="1" ref="E971" ca="1">IF(B971&lt;&gt;"",IF(D971=1,OFFSET(Metadata!$B$1,MIN(IF(OFFSET(Metadata!$A$1,0,0,Metadata!Metadata_Table_Length,1)=C971,ROW(OFFSET(Metadata!$A$1,0,0,Metadata!Metadata_Table_Length,1))-1,"")),0),OFFSET(Metadata!$B$1,MIN(IF(OFFSET(Metadata!$A$1,0,0,Metadata!Metadata_Table_Length,1)=SUBSTITUTE(C971,"rawdatafilename","originalfilename"),ROW(OFFSET(Metadata!$A$1,0,0,Metadata!Metadata_Table_Length,1))-1,"")),0)),"")</f>
        <v/>
      </c>
      <c r="F971" t="str">
        <f t="shared" ca="1" si="62"/>
        <v/>
      </c>
      <c r="G971" t="str">
        <f t="array" aca="1" ref="G971" ca="1">IF(B971&lt;&gt;"",OFFSET(Metadata!$B$1,MIN(IF(OFFSET(Metadata!$A$1,0,0,Metadata!Metadata_Table_Length,1)=SUBSTITUTE(C971,"rawdatafilename","partnumber"),ROW(OFFSET(Metadata!$A$1,0,0,Metadata!Metadata_Table_Length,1))-1,"")),0),"")</f>
        <v/>
      </c>
      <c r="H971" t="str">
        <f t="array" aca="1" ref="H971" ca="1">IF(B971&lt;&gt;"",OFFSET(Metadata!$B$1,MIN(IF(OFFSET(Metadata!$A$1,0,0,Metadata!Metadata_Table_Length,1)=SUBSTITUTE(C971,"rawdatafilename","original_count"),ROW(OFFSET(Metadata!$A$1,0,0,Metadata!Metadata_Table_Length,1))-1,"")),0),"")</f>
        <v/>
      </c>
      <c r="I971" t="str">
        <f t="array" aca="1" ref="I971" ca="1">IF(B971&lt;&gt;"",OFFSET(Metadata!$B$1,MIN(IF(OFFSET(Metadata!$A$1,0,0,Metadata!Metadata_Table_Length,1)=SUBSTITUTE(C971,"rawdatafilename","count"),ROW(OFFSET(Metadata!$A$1,0,0,Metadata!Metadata_Table_Length,1))-1,"")),0),"")</f>
        <v/>
      </c>
      <c r="J971" t="str">
        <f t="array" aca="1" ref="J971" ca="1">IF(AND(G971&lt;&gt;"",G971&lt;&gt;G970),MAX(IF(G$2:G$2001=G971,H$2:H$2001,"")),"")</f>
        <v/>
      </c>
      <c r="K971" t="str">
        <f t="array" aca="1" ref="K971" ca="1">IF(AND(G971&lt;&gt;"",G971&lt;&gt;G970),MAX(IF(G$2:G$2001=G971,I$2:I$2001,"")),"")</f>
        <v/>
      </c>
      <c r="L971" t="str">
        <f t="shared" ca="1" si="63"/>
        <v/>
      </c>
    </row>
    <row r="972" spans="2:12" x14ac:dyDescent="0.25">
      <c r="B972" t="str">
        <f t="shared" ca="1" si="61"/>
        <v/>
      </c>
      <c r="C972" t="str">
        <f t="shared" ca="1" si="60"/>
        <v/>
      </c>
      <c r="D972" s="156" t="str">
        <f t="array" aca="1" ref="D972" ca="1">IFERROR(IF(B972&lt;&gt;"",IF(OR(EXACT(OFFSET(Metadata!$A$1,0,0,Metadata!Metadata_Table_Length,1),C972)),1,""),""),"")</f>
        <v/>
      </c>
      <c r="E972" s="163" t="str">
        <f t="array" aca="1" ref="E972" ca="1">IF(B972&lt;&gt;"",IF(D972=1,OFFSET(Metadata!$B$1,MIN(IF(OFFSET(Metadata!$A$1,0,0,Metadata!Metadata_Table_Length,1)=C972,ROW(OFFSET(Metadata!$A$1,0,0,Metadata!Metadata_Table_Length,1))-1,"")),0),OFFSET(Metadata!$B$1,MIN(IF(OFFSET(Metadata!$A$1,0,0,Metadata!Metadata_Table_Length,1)=SUBSTITUTE(C972,"rawdatafilename","originalfilename"),ROW(OFFSET(Metadata!$A$1,0,0,Metadata!Metadata_Table_Length,1))-1,"")),0)),"")</f>
        <v/>
      </c>
      <c r="F972" t="str">
        <f t="shared" ca="1" si="62"/>
        <v/>
      </c>
      <c r="G972" t="str">
        <f t="array" aca="1" ref="G972" ca="1">IF(B972&lt;&gt;"",OFFSET(Metadata!$B$1,MIN(IF(OFFSET(Metadata!$A$1,0,0,Metadata!Metadata_Table_Length,1)=SUBSTITUTE(C972,"rawdatafilename","partnumber"),ROW(OFFSET(Metadata!$A$1,0,0,Metadata!Metadata_Table_Length,1))-1,"")),0),"")</f>
        <v/>
      </c>
      <c r="H972" t="str">
        <f t="array" aca="1" ref="H972" ca="1">IF(B972&lt;&gt;"",OFFSET(Metadata!$B$1,MIN(IF(OFFSET(Metadata!$A$1,0,0,Metadata!Metadata_Table_Length,1)=SUBSTITUTE(C972,"rawdatafilename","original_count"),ROW(OFFSET(Metadata!$A$1,0,0,Metadata!Metadata_Table_Length,1))-1,"")),0),"")</f>
        <v/>
      </c>
      <c r="I972" t="str">
        <f t="array" aca="1" ref="I972" ca="1">IF(B972&lt;&gt;"",OFFSET(Metadata!$B$1,MIN(IF(OFFSET(Metadata!$A$1,0,0,Metadata!Metadata_Table_Length,1)=SUBSTITUTE(C972,"rawdatafilename","count"),ROW(OFFSET(Metadata!$A$1,0,0,Metadata!Metadata_Table_Length,1))-1,"")),0),"")</f>
        <v/>
      </c>
      <c r="J972" t="str">
        <f t="array" aca="1" ref="J972" ca="1">IF(AND(G972&lt;&gt;"",G972&lt;&gt;G971),MAX(IF(G$2:G$2001=G972,H$2:H$2001,"")),"")</f>
        <v/>
      </c>
      <c r="K972" t="str">
        <f t="array" aca="1" ref="K972" ca="1">IF(AND(G972&lt;&gt;"",G972&lt;&gt;G971),MAX(IF(G$2:G$2001=G972,I$2:I$2001,"")),"")</f>
        <v/>
      </c>
      <c r="L972" t="str">
        <f t="shared" ca="1" si="63"/>
        <v/>
      </c>
    </row>
    <row r="973" spans="2:12" x14ac:dyDescent="0.25">
      <c r="B973" t="str">
        <f t="shared" ca="1" si="61"/>
        <v/>
      </c>
      <c r="C973" t="str">
        <f t="shared" ca="1" si="60"/>
        <v/>
      </c>
      <c r="D973" s="156" t="str">
        <f t="array" aca="1" ref="D973" ca="1">IFERROR(IF(B973&lt;&gt;"",IF(OR(EXACT(OFFSET(Metadata!$A$1,0,0,Metadata!Metadata_Table_Length,1),C973)),1,""),""),"")</f>
        <v/>
      </c>
      <c r="E973" s="163" t="str">
        <f t="array" aca="1" ref="E973" ca="1">IF(B973&lt;&gt;"",IF(D973=1,OFFSET(Metadata!$B$1,MIN(IF(OFFSET(Metadata!$A$1,0,0,Metadata!Metadata_Table_Length,1)=C973,ROW(OFFSET(Metadata!$A$1,0,0,Metadata!Metadata_Table_Length,1))-1,"")),0),OFFSET(Metadata!$B$1,MIN(IF(OFFSET(Metadata!$A$1,0,0,Metadata!Metadata_Table_Length,1)=SUBSTITUTE(C973,"rawdatafilename","originalfilename"),ROW(OFFSET(Metadata!$A$1,0,0,Metadata!Metadata_Table_Length,1))-1,"")),0)),"")</f>
        <v/>
      </c>
      <c r="F973" t="str">
        <f t="shared" ca="1" si="62"/>
        <v/>
      </c>
      <c r="G973" t="str">
        <f t="array" aca="1" ref="G973" ca="1">IF(B973&lt;&gt;"",OFFSET(Metadata!$B$1,MIN(IF(OFFSET(Metadata!$A$1,0,0,Metadata!Metadata_Table_Length,1)=SUBSTITUTE(C973,"rawdatafilename","partnumber"),ROW(OFFSET(Metadata!$A$1,0,0,Metadata!Metadata_Table_Length,1))-1,"")),0),"")</f>
        <v/>
      </c>
      <c r="H973" t="str">
        <f t="array" aca="1" ref="H973" ca="1">IF(B973&lt;&gt;"",OFFSET(Metadata!$B$1,MIN(IF(OFFSET(Metadata!$A$1,0,0,Metadata!Metadata_Table_Length,1)=SUBSTITUTE(C973,"rawdatafilename","original_count"),ROW(OFFSET(Metadata!$A$1,0,0,Metadata!Metadata_Table_Length,1))-1,"")),0),"")</f>
        <v/>
      </c>
      <c r="I973" t="str">
        <f t="array" aca="1" ref="I973" ca="1">IF(B973&lt;&gt;"",OFFSET(Metadata!$B$1,MIN(IF(OFFSET(Metadata!$A$1,0,0,Metadata!Metadata_Table_Length,1)=SUBSTITUTE(C973,"rawdatafilename","count"),ROW(OFFSET(Metadata!$A$1,0,0,Metadata!Metadata_Table_Length,1))-1,"")),0),"")</f>
        <v/>
      </c>
      <c r="J973" t="str">
        <f t="array" aca="1" ref="J973" ca="1">IF(AND(G973&lt;&gt;"",G973&lt;&gt;G972),MAX(IF(G$2:G$2001=G973,H$2:H$2001,"")),"")</f>
        <v/>
      </c>
      <c r="K973" t="str">
        <f t="array" aca="1" ref="K973" ca="1">IF(AND(G973&lt;&gt;"",G973&lt;&gt;G972),MAX(IF(G$2:G$2001=G973,I$2:I$2001,"")),"")</f>
        <v/>
      </c>
      <c r="L973" t="str">
        <f t="shared" ca="1" si="63"/>
        <v/>
      </c>
    </row>
    <row r="974" spans="2:12" x14ac:dyDescent="0.25">
      <c r="B974" t="str">
        <f t="shared" ca="1" si="61"/>
        <v/>
      </c>
      <c r="C974" t="str">
        <f t="shared" ca="1" si="60"/>
        <v/>
      </c>
      <c r="D974" s="156" t="str">
        <f t="array" aca="1" ref="D974" ca="1">IFERROR(IF(B974&lt;&gt;"",IF(OR(EXACT(OFFSET(Metadata!$A$1,0,0,Metadata!Metadata_Table_Length,1),C974)),1,""),""),"")</f>
        <v/>
      </c>
      <c r="E974" s="163" t="str">
        <f t="array" aca="1" ref="E974" ca="1">IF(B974&lt;&gt;"",IF(D974=1,OFFSET(Metadata!$B$1,MIN(IF(OFFSET(Metadata!$A$1,0,0,Metadata!Metadata_Table_Length,1)=C974,ROW(OFFSET(Metadata!$A$1,0,0,Metadata!Metadata_Table_Length,1))-1,"")),0),OFFSET(Metadata!$B$1,MIN(IF(OFFSET(Metadata!$A$1,0,0,Metadata!Metadata_Table_Length,1)=SUBSTITUTE(C974,"rawdatafilename","originalfilename"),ROW(OFFSET(Metadata!$A$1,0,0,Metadata!Metadata_Table_Length,1))-1,"")),0)),"")</f>
        <v/>
      </c>
      <c r="F974" t="str">
        <f t="shared" ca="1" si="62"/>
        <v/>
      </c>
      <c r="G974" t="str">
        <f t="array" aca="1" ref="G974" ca="1">IF(B974&lt;&gt;"",OFFSET(Metadata!$B$1,MIN(IF(OFFSET(Metadata!$A$1,0,0,Metadata!Metadata_Table_Length,1)=SUBSTITUTE(C974,"rawdatafilename","partnumber"),ROW(OFFSET(Metadata!$A$1,0,0,Metadata!Metadata_Table_Length,1))-1,"")),0),"")</f>
        <v/>
      </c>
      <c r="H974" t="str">
        <f t="array" aca="1" ref="H974" ca="1">IF(B974&lt;&gt;"",OFFSET(Metadata!$B$1,MIN(IF(OFFSET(Metadata!$A$1,0,0,Metadata!Metadata_Table_Length,1)=SUBSTITUTE(C974,"rawdatafilename","original_count"),ROW(OFFSET(Metadata!$A$1,0,0,Metadata!Metadata_Table_Length,1))-1,"")),0),"")</f>
        <v/>
      </c>
      <c r="I974" t="str">
        <f t="array" aca="1" ref="I974" ca="1">IF(B974&lt;&gt;"",OFFSET(Metadata!$B$1,MIN(IF(OFFSET(Metadata!$A$1,0,0,Metadata!Metadata_Table_Length,1)=SUBSTITUTE(C974,"rawdatafilename","count"),ROW(OFFSET(Metadata!$A$1,0,0,Metadata!Metadata_Table_Length,1))-1,"")),0),"")</f>
        <v/>
      </c>
      <c r="J974" t="str">
        <f t="array" aca="1" ref="J974" ca="1">IF(AND(G974&lt;&gt;"",G974&lt;&gt;G973),MAX(IF(G$2:G$2001=G974,H$2:H$2001,"")),"")</f>
        <v/>
      </c>
      <c r="K974" t="str">
        <f t="array" aca="1" ref="K974" ca="1">IF(AND(G974&lt;&gt;"",G974&lt;&gt;G973),MAX(IF(G$2:G$2001=G974,I$2:I$2001,"")),"")</f>
        <v/>
      </c>
      <c r="L974" t="str">
        <f t="shared" ca="1" si="63"/>
        <v/>
      </c>
    </row>
    <row r="975" spans="2:12" x14ac:dyDescent="0.25">
      <c r="B975" t="str">
        <f t="shared" ca="1" si="61"/>
        <v/>
      </c>
      <c r="C975" t="str">
        <f t="shared" ca="1" si="60"/>
        <v/>
      </c>
      <c r="D975" s="156" t="str">
        <f t="array" aca="1" ref="D975" ca="1">IFERROR(IF(B975&lt;&gt;"",IF(OR(EXACT(OFFSET(Metadata!$A$1,0,0,Metadata!Metadata_Table_Length,1),C975)),1,""),""),"")</f>
        <v/>
      </c>
      <c r="E975" s="163" t="str">
        <f t="array" aca="1" ref="E975" ca="1">IF(B975&lt;&gt;"",IF(D975=1,OFFSET(Metadata!$B$1,MIN(IF(OFFSET(Metadata!$A$1,0,0,Metadata!Metadata_Table_Length,1)=C975,ROW(OFFSET(Metadata!$A$1,0,0,Metadata!Metadata_Table_Length,1))-1,"")),0),OFFSET(Metadata!$B$1,MIN(IF(OFFSET(Metadata!$A$1,0,0,Metadata!Metadata_Table_Length,1)=SUBSTITUTE(C975,"rawdatafilename","originalfilename"),ROW(OFFSET(Metadata!$A$1,0,0,Metadata!Metadata_Table_Length,1))-1,"")),0)),"")</f>
        <v/>
      </c>
      <c r="F975" t="str">
        <f t="shared" ca="1" si="62"/>
        <v/>
      </c>
      <c r="G975" t="str">
        <f t="array" aca="1" ref="G975" ca="1">IF(B975&lt;&gt;"",OFFSET(Metadata!$B$1,MIN(IF(OFFSET(Metadata!$A$1,0,0,Metadata!Metadata_Table_Length,1)=SUBSTITUTE(C975,"rawdatafilename","partnumber"),ROW(OFFSET(Metadata!$A$1,0,0,Metadata!Metadata_Table_Length,1))-1,"")),0),"")</f>
        <v/>
      </c>
      <c r="H975" t="str">
        <f t="array" aca="1" ref="H975" ca="1">IF(B975&lt;&gt;"",OFFSET(Metadata!$B$1,MIN(IF(OFFSET(Metadata!$A$1,0,0,Metadata!Metadata_Table_Length,1)=SUBSTITUTE(C975,"rawdatafilename","original_count"),ROW(OFFSET(Metadata!$A$1,0,0,Metadata!Metadata_Table_Length,1))-1,"")),0),"")</f>
        <v/>
      </c>
      <c r="I975" t="str">
        <f t="array" aca="1" ref="I975" ca="1">IF(B975&lt;&gt;"",OFFSET(Metadata!$B$1,MIN(IF(OFFSET(Metadata!$A$1,0,0,Metadata!Metadata_Table_Length,1)=SUBSTITUTE(C975,"rawdatafilename","count"),ROW(OFFSET(Metadata!$A$1,0,0,Metadata!Metadata_Table_Length,1))-1,"")),0),"")</f>
        <v/>
      </c>
      <c r="J975" t="str">
        <f t="array" aca="1" ref="J975" ca="1">IF(AND(G975&lt;&gt;"",G975&lt;&gt;G974),MAX(IF(G$2:G$2001=G975,H$2:H$2001,"")),"")</f>
        <v/>
      </c>
      <c r="K975" t="str">
        <f t="array" aca="1" ref="K975" ca="1">IF(AND(G975&lt;&gt;"",G975&lt;&gt;G974),MAX(IF(G$2:G$2001=G975,I$2:I$2001,"")),"")</f>
        <v/>
      </c>
      <c r="L975" t="str">
        <f t="shared" ca="1" si="63"/>
        <v/>
      </c>
    </row>
    <row r="976" spans="2:12" x14ac:dyDescent="0.25">
      <c r="B976" t="str">
        <f t="shared" ca="1" si="61"/>
        <v/>
      </c>
      <c r="C976" t="str">
        <f t="shared" ca="1" si="60"/>
        <v/>
      </c>
      <c r="D976" s="156" t="str">
        <f t="array" aca="1" ref="D976" ca="1">IFERROR(IF(B976&lt;&gt;"",IF(OR(EXACT(OFFSET(Metadata!$A$1,0,0,Metadata!Metadata_Table_Length,1),C976)),1,""),""),"")</f>
        <v/>
      </c>
      <c r="E976" s="163" t="str">
        <f t="array" aca="1" ref="E976" ca="1">IF(B976&lt;&gt;"",IF(D976=1,OFFSET(Metadata!$B$1,MIN(IF(OFFSET(Metadata!$A$1,0,0,Metadata!Metadata_Table_Length,1)=C976,ROW(OFFSET(Metadata!$A$1,0,0,Metadata!Metadata_Table_Length,1))-1,"")),0),OFFSET(Metadata!$B$1,MIN(IF(OFFSET(Metadata!$A$1,0,0,Metadata!Metadata_Table_Length,1)=SUBSTITUTE(C976,"rawdatafilename","originalfilename"),ROW(OFFSET(Metadata!$A$1,0,0,Metadata!Metadata_Table_Length,1))-1,"")),0)),"")</f>
        <v/>
      </c>
      <c r="F976" t="str">
        <f t="shared" ca="1" si="62"/>
        <v/>
      </c>
      <c r="G976" t="str">
        <f t="array" aca="1" ref="G976" ca="1">IF(B976&lt;&gt;"",OFFSET(Metadata!$B$1,MIN(IF(OFFSET(Metadata!$A$1,0,0,Metadata!Metadata_Table_Length,1)=SUBSTITUTE(C976,"rawdatafilename","partnumber"),ROW(OFFSET(Metadata!$A$1,0,0,Metadata!Metadata_Table_Length,1))-1,"")),0),"")</f>
        <v/>
      </c>
      <c r="H976" t="str">
        <f t="array" aca="1" ref="H976" ca="1">IF(B976&lt;&gt;"",OFFSET(Metadata!$B$1,MIN(IF(OFFSET(Metadata!$A$1,0,0,Metadata!Metadata_Table_Length,1)=SUBSTITUTE(C976,"rawdatafilename","original_count"),ROW(OFFSET(Metadata!$A$1,0,0,Metadata!Metadata_Table_Length,1))-1,"")),0),"")</f>
        <v/>
      </c>
      <c r="I976" t="str">
        <f t="array" aca="1" ref="I976" ca="1">IF(B976&lt;&gt;"",OFFSET(Metadata!$B$1,MIN(IF(OFFSET(Metadata!$A$1,0,0,Metadata!Metadata_Table_Length,1)=SUBSTITUTE(C976,"rawdatafilename","count"),ROW(OFFSET(Metadata!$A$1,0,0,Metadata!Metadata_Table_Length,1))-1,"")),0),"")</f>
        <v/>
      </c>
      <c r="J976" t="str">
        <f t="array" aca="1" ref="J976" ca="1">IF(AND(G976&lt;&gt;"",G976&lt;&gt;G975),MAX(IF(G$2:G$2001=G976,H$2:H$2001,"")),"")</f>
        <v/>
      </c>
      <c r="K976" t="str">
        <f t="array" aca="1" ref="K976" ca="1">IF(AND(G976&lt;&gt;"",G976&lt;&gt;G975),MAX(IF(G$2:G$2001=G976,I$2:I$2001,"")),"")</f>
        <v/>
      </c>
      <c r="L976" t="str">
        <f t="shared" ca="1" si="63"/>
        <v/>
      </c>
    </row>
    <row r="977" spans="2:12" x14ac:dyDescent="0.25">
      <c r="B977" t="str">
        <f t="shared" ca="1" si="61"/>
        <v/>
      </c>
      <c r="C977" t="str">
        <f t="shared" ca="1" si="60"/>
        <v/>
      </c>
      <c r="D977" s="156" t="str">
        <f t="array" aca="1" ref="D977" ca="1">IFERROR(IF(B977&lt;&gt;"",IF(OR(EXACT(OFFSET(Metadata!$A$1,0,0,Metadata!Metadata_Table_Length,1),C977)),1,""),""),"")</f>
        <v/>
      </c>
      <c r="E977" s="163" t="str">
        <f t="array" aca="1" ref="E977" ca="1">IF(B977&lt;&gt;"",IF(D977=1,OFFSET(Metadata!$B$1,MIN(IF(OFFSET(Metadata!$A$1,0,0,Metadata!Metadata_Table_Length,1)=C977,ROW(OFFSET(Metadata!$A$1,0,0,Metadata!Metadata_Table_Length,1))-1,"")),0),OFFSET(Metadata!$B$1,MIN(IF(OFFSET(Metadata!$A$1,0,0,Metadata!Metadata_Table_Length,1)=SUBSTITUTE(C977,"rawdatafilename","originalfilename"),ROW(OFFSET(Metadata!$A$1,0,0,Metadata!Metadata_Table_Length,1))-1,"")),0)),"")</f>
        <v/>
      </c>
      <c r="F977" t="str">
        <f t="shared" ca="1" si="62"/>
        <v/>
      </c>
      <c r="G977" t="str">
        <f t="array" aca="1" ref="G977" ca="1">IF(B977&lt;&gt;"",OFFSET(Metadata!$B$1,MIN(IF(OFFSET(Metadata!$A$1,0,0,Metadata!Metadata_Table_Length,1)=SUBSTITUTE(C977,"rawdatafilename","partnumber"),ROW(OFFSET(Metadata!$A$1,0,0,Metadata!Metadata_Table_Length,1))-1,"")),0),"")</f>
        <v/>
      </c>
      <c r="H977" t="str">
        <f t="array" aca="1" ref="H977" ca="1">IF(B977&lt;&gt;"",OFFSET(Metadata!$B$1,MIN(IF(OFFSET(Metadata!$A$1,0,0,Metadata!Metadata_Table_Length,1)=SUBSTITUTE(C977,"rawdatafilename","original_count"),ROW(OFFSET(Metadata!$A$1,0,0,Metadata!Metadata_Table_Length,1))-1,"")),0),"")</f>
        <v/>
      </c>
      <c r="I977" t="str">
        <f t="array" aca="1" ref="I977" ca="1">IF(B977&lt;&gt;"",OFFSET(Metadata!$B$1,MIN(IF(OFFSET(Metadata!$A$1,0,0,Metadata!Metadata_Table_Length,1)=SUBSTITUTE(C977,"rawdatafilename","count"),ROW(OFFSET(Metadata!$A$1,0,0,Metadata!Metadata_Table_Length,1))-1,"")),0),"")</f>
        <v/>
      </c>
      <c r="J977" t="str">
        <f t="array" aca="1" ref="J977" ca="1">IF(AND(G977&lt;&gt;"",G977&lt;&gt;G976),MAX(IF(G$2:G$2001=G977,H$2:H$2001,"")),"")</f>
        <v/>
      </c>
      <c r="K977" t="str">
        <f t="array" aca="1" ref="K977" ca="1">IF(AND(G977&lt;&gt;"",G977&lt;&gt;G976),MAX(IF(G$2:G$2001=G977,I$2:I$2001,"")),"")</f>
        <v/>
      </c>
      <c r="L977" t="str">
        <f t="shared" ca="1" si="63"/>
        <v/>
      </c>
    </row>
    <row r="978" spans="2:12" x14ac:dyDescent="0.25">
      <c r="B978" t="str">
        <f t="shared" ca="1" si="61"/>
        <v/>
      </c>
      <c r="C978" t="str">
        <f t="shared" ca="1" si="60"/>
        <v/>
      </c>
      <c r="D978" s="156" t="str">
        <f t="array" aca="1" ref="D978" ca="1">IFERROR(IF(B978&lt;&gt;"",IF(OR(EXACT(OFFSET(Metadata!$A$1,0,0,Metadata!Metadata_Table_Length,1),C978)),1,""),""),"")</f>
        <v/>
      </c>
      <c r="E978" s="163" t="str">
        <f t="array" aca="1" ref="E978" ca="1">IF(B978&lt;&gt;"",IF(D978=1,OFFSET(Metadata!$B$1,MIN(IF(OFFSET(Metadata!$A$1,0,0,Metadata!Metadata_Table_Length,1)=C978,ROW(OFFSET(Metadata!$A$1,0,0,Metadata!Metadata_Table_Length,1))-1,"")),0),OFFSET(Metadata!$B$1,MIN(IF(OFFSET(Metadata!$A$1,0,0,Metadata!Metadata_Table_Length,1)=SUBSTITUTE(C978,"rawdatafilename","originalfilename"),ROW(OFFSET(Metadata!$A$1,0,0,Metadata!Metadata_Table_Length,1))-1,"")),0)),"")</f>
        <v/>
      </c>
      <c r="F978" t="str">
        <f t="shared" ca="1" si="62"/>
        <v/>
      </c>
      <c r="G978" t="str">
        <f t="array" aca="1" ref="G978" ca="1">IF(B978&lt;&gt;"",OFFSET(Metadata!$B$1,MIN(IF(OFFSET(Metadata!$A$1,0,0,Metadata!Metadata_Table_Length,1)=SUBSTITUTE(C978,"rawdatafilename","partnumber"),ROW(OFFSET(Metadata!$A$1,0,0,Metadata!Metadata_Table_Length,1))-1,"")),0),"")</f>
        <v/>
      </c>
      <c r="H978" t="str">
        <f t="array" aca="1" ref="H978" ca="1">IF(B978&lt;&gt;"",OFFSET(Metadata!$B$1,MIN(IF(OFFSET(Metadata!$A$1,0,0,Metadata!Metadata_Table_Length,1)=SUBSTITUTE(C978,"rawdatafilename","original_count"),ROW(OFFSET(Metadata!$A$1,0,0,Metadata!Metadata_Table_Length,1))-1,"")),0),"")</f>
        <v/>
      </c>
      <c r="I978" t="str">
        <f t="array" aca="1" ref="I978" ca="1">IF(B978&lt;&gt;"",OFFSET(Metadata!$B$1,MIN(IF(OFFSET(Metadata!$A$1,0,0,Metadata!Metadata_Table_Length,1)=SUBSTITUTE(C978,"rawdatafilename","count"),ROW(OFFSET(Metadata!$A$1,0,0,Metadata!Metadata_Table_Length,1))-1,"")),0),"")</f>
        <v/>
      </c>
      <c r="J978" t="str">
        <f t="array" aca="1" ref="J978" ca="1">IF(AND(G978&lt;&gt;"",G978&lt;&gt;G977),MAX(IF(G$2:G$2001=G978,H$2:H$2001,"")),"")</f>
        <v/>
      </c>
      <c r="K978" t="str">
        <f t="array" aca="1" ref="K978" ca="1">IF(AND(G978&lt;&gt;"",G978&lt;&gt;G977),MAX(IF(G$2:G$2001=G978,I$2:I$2001,"")),"")</f>
        <v/>
      </c>
      <c r="L978" t="str">
        <f t="shared" ca="1" si="63"/>
        <v/>
      </c>
    </row>
    <row r="979" spans="2:12" x14ac:dyDescent="0.25">
      <c r="B979" t="str">
        <f t="shared" ca="1" si="61"/>
        <v/>
      </c>
      <c r="C979" t="str">
        <f t="shared" ca="1" si="60"/>
        <v/>
      </c>
      <c r="D979" s="156" t="str">
        <f t="array" aca="1" ref="D979" ca="1">IFERROR(IF(B979&lt;&gt;"",IF(OR(EXACT(OFFSET(Metadata!$A$1,0,0,Metadata!Metadata_Table_Length,1),C979)),1,""),""),"")</f>
        <v/>
      </c>
      <c r="E979" s="163" t="str">
        <f t="array" aca="1" ref="E979" ca="1">IF(B979&lt;&gt;"",IF(D979=1,OFFSET(Metadata!$B$1,MIN(IF(OFFSET(Metadata!$A$1,0,0,Metadata!Metadata_Table_Length,1)=C979,ROW(OFFSET(Metadata!$A$1,0,0,Metadata!Metadata_Table_Length,1))-1,"")),0),OFFSET(Metadata!$B$1,MIN(IF(OFFSET(Metadata!$A$1,0,0,Metadata!Metadata_Table_Length,1)=SUBSTITUTE(C979,"rawdatafilename","originalfilename"),ROW(OFFSET(Metadata!$A$1,0,0,Metadata!Metadata_Table_Length,1))-1,"")),0)),"")</f>
        <v/>
      </c>
      <c r="F979" t="str">
        <f t="shared" ca="1" si="62"/>
        <v/>
      </c>
      <c r="G979" t="str">
        <f t="array" aca="1" ref="G979" ca="1">IF(B979&lt;&gt;"",OFFSET(Metadata!$B$1,MIN(IF(OFFSET(Metadata!$A$1,0,0,Metadata!Metadata_Table_Length,1)=SUBSTITUTE(C979,"rawdatafilename","partnumber"),ROW(OFFSET(Metadata!$A$1,0,0,Metadata!Metadata_Table_Length,1))-1,"")),0),"")</f>
        <v/>
      </c>
      <c r="H979" t="str">
        <f t="array" aca="1" ref="H979" ca="1">IF(B979&lt;&gt;"",OFFSET(Metadata!$B$1,MIN(IF(OFFSET(Metadata!$A$1,0,0,Metadata!Metadata_Table_Length,1)=SUBSTITUTE(C979,"rawdatafilename","original_count"),ROW(OFFSET(Metadata!$A$1,0,0,Metadata!Metadata_Table_Length,1))-1,"")),0),"")</f>
        <v/>
      </c>
      <c r="I979" t="str">
        <f t="array" aca="1" ref="I979" ca="1">IF(B979&lt;&gt;"",OFFSET(Metadata!$B$1,MIN(IF(OFFSET(Metadata!$A$1,0,0,Metadata!Metadata_Table_Length,1)=SUBSTITUTE(C979,"rawdatafilename","count"),ROW(OFFSET(Metadata!$A$1,0,0,Metadata!Metadata_Table_Length,1))-1,"")),0),"")</f>
        <v/>
      </c>
      <c r="J979" t="str">
        <f t="array" aca="1" ref="J979" ca="1">IF(AND(G979&lt;&gt;"",G979&lt;&gt;G978),MAX(IF(G$2:G$2001=G979,H$2:H$2001,"")),"")</f>
        <v/>
      </c>
      <c r="K979" t="str">
        <f t="array" aca="1" ref="K979" ca="1">IF(AND(G979&lt;&gt;"",G979&lt;&gt;G978),MAX(IF(G$2:G$2001=G979,I$2:I$2001,"")),"")</f>
        <v/>
      </c>
      <c r="L979" t="str">
        <f t="shared" ca="1" si="63"/>
        <v/>
      </c>
    </row>
    <row r="980" spans="2:12" x14ac:dyDescent="0.25">
      <c r="B980" t="str">
        <f t="shared" ca="1" si="61"/>
        <v/>
      </c>
      <c r="C980" t="str">
        <f t="shared" ca="1" si="60"/>
        <v/>
      </c>
      <c r="D980" s="156" t="str">
        <f t="array" aca="1" ref="D980" ca="1">IFERROR(IF(B980&lt;&gt;"",IF(OR(EXACT(OFFSET(Metadata!$A$1,0,0,Metadata!Metadata_Table_Length,1),C980)),1,""),""),"")</f>
        <v/>
      </c>
      <c r="E980" s="163" t="str">
        <f t="array" aca="1" ref="E980" ca="1">IF(B980&lt;&gt;"",IF(D980=1,OFFSET(Metadata!$B$1,MIN(IF(OFFSET(Metadata!$A$1,0,0,Metadata!Metadata_Table_Length,1)=C980,ROW(OFFSET(Metadata!$A$1,0,0,Metadata!Metadata_Table_Length,1))-1,"")),0),OFFSET(Metadata!$B$1,MIN(IF(OFFSET(Metadata!$A$1,0,0,Metadata!Metadata_Table_Length,1)=SUBSTITUTE(C980,"rawdatafilename","originalfilename"),ROW(OFFSET(Metadata!$A$1,0,0,Metadata!Metadata_Table_Length,1))-1,"")),0)),"")</f>
        <v/>
      </c>
      <c r="F980" t="str">
        <f t="shared" ca="1" si="62"/>
        <v/>
      </c>
      <c r="G980" t="str">
        <f t="array" aca="1" ref="G980" ca="1">IF(B980&lt;&gt;"",OFFSET(Metadata!$B$1,MIN(IF(OFFSET(Metadata!$A$1,0,0,Metadata!Metadata_Table_Length,1)=SUBSTITUTE(C980,"rawdatafilename","partnumber"),ROW(OFFSET(Metadata!$A$1,0,0,Metadata!Metadata_Table_Length,1))-1,"")),0),"")</f>
        <v/>
      </c>
      <c r="H980" t="str">
        <f t="array" aca="1" ref="H980" ca="1">IF(B980&lt;&gt;"",OFFSET(Metadata!$B$1,MIN(IF(OFFSET(Metadata!$A$1,0,0,Metadata!Metadata_Table_Length,1)=SUBSTITUTE(C980,"rawdatafilename","original_count"),ROW(OFFSET(Metadata!$A$1,0,0,Metadata!Metadata_Table_Length,1))-1,"")),0),"")</f>
        <v/>
      </c>
      <c r="I980" t="str">
        <f t="array" aca="1" ref="I980" ca="1">IF(B980&lt;&gt;"",OFFSET(Metadata!$B$1,MIN(IF(OFFSET(Metadata!$A$1,0,0,Metadata!Metadata_Table_Length,1)=SUBSTITUTE(C980,"rawdatafilename","count"),ROW(OFFSET(Metadata!$A$1,0,0,Metadata!Metadata_Table_Length,1))-1,"")),0),"")</f>
        <v/>
      </c>
      <c r="J980" t="str">
        <f t="array" aca="1" ref="J980" ca="1">IF(AND(G980&lt;&gt;"",G980&lt;&gt;G979),MAX(IF(G$2:G$2001=G980,H$2:H$2001,"")),"")</f>
        <v/>
      </c>
      <c r="K980" t="str">
        <f t="array" aca="1" ref="K980" ca="1">IF(AND(G980&lt;&gt;"",G980&lt;&gt;G979),MAX(IF(G$2:G$2001=G980,I$2:I$2001,"")),"")</f>
        <v/>
      </c>
      <c r="L980" t="str">
        <f t="shared" ca="1" si="63"/>
        <v/>
      </c>
    </row>
    <row r="981" spans="2:12" x14ac:dyDescent="0.25">
      <c r="B981" t="str">
        <f t="shared" ca="1" si="61"/>
        <v/>
      </c>
      <c r="C981" t="str">
        <f t="shared" ca="1" si="60"/>
        <v/>
      </c>
      <c r="D981" s="156" t="str">
        <f t="array" aca="1" ref="D981" ca="1">IFERROR(IF(B981&lt;&gt;"",IF(OR(EXACT(OFFSET(Metadata!$A$1,0,0,Metadata!Metadata_Table_Length,1),C981)),1,""),""),"")</f>
        <v/>
      </c>
      <c r="E981" s="163" t="str">
        <f t="array" aca="1" ref="E981" ca="1">IF(B981&lt;&gt;"",IF(D981=1,OFFSET(Metadata!$B$1,MIN(IF(OFFSET(Metadata!$A$1,0,0,Metadata!Metadata_Table_Length,1)=C981,ROW(OFFSET(Metadata!$A$1,0,0,Metadata!Metadata_Table_Length,1))-1,"")),0),OFFSET(Metadata!$B$1,MIN(IF(OFFSET(Metadata!$A$1,0,0,Metadata!Metadata_Table_Length,1)=SUBSTITUTE(C981,"rawdatafilename","originalfilename"),ROW(OFFSET(Metadata!$A$1,0,0,Metadata!Metadata_Table_Length,1))-1,"")),0)),"")</f>
        <v/>
      </c>
      <c r="F981" t="str">
        <f t="shared" ca="1" si="62"/>
        <v/>
      </c>
      <c r="G981" t="str">
        <f t="array" aca="1" ref="G981" ca="1">IF(B981&lt;&gt;"",OFFSET(Metadata!$B$1,MIN(IF(OFFSET(Metadata!$A$1,0,0,Metadata!Metadata_Table_Length,1)=SUBSTITUTE(C981,"rawdatafilename","partnumber"),ROW(OFFSET(Metadata!$A$1,0,0,Metadata!Metadata_Table_Length,1))-1,"")),0),"")</f>
        <v/>
      </c>
      <c r="H981" t="str">
        <f t="array" aca="1" ref="H981" ca="1">IF(B981&lt;&gt;"",OFFSET(Metadata!$B$1,MIN(IF(OFFSET(Metadata!$A$1,0,0,Metadata!Metadata_Table_Length,1)=SUBSTITUTE(C981,"rawdatafilename","original_count"),ROW(OFFSET(Metadata!$A$1,0,0,Metadata!Metadata_Table_Length,1))-1,"")),0),"")</f>
        <v/>
      </c>
      <c r="I981" t="str">
        <f t="array" aca="1" ref="I981" ca="1">IF(B981&lt;&gt;"",OFFSET(Metadata!$B$1,MIN(IF(OFFSET(Metadata!$A$1,0,0,Metadata!Metadata_Table_Length,1)=SUBSTITUTE(C981,"rawdatafilename","count"),ROW(OFFSET(Metadata!$A$1,0,0,Metadata!Metadata_Table_Length,1))-1,"")),0),"")</f>
        <v/>
      </c>
      <c r="J981" t="str">
        <f t="array" aca="1" ref="J981" ca="1">IF(AND(G981&lt;&gt;"",G981&lt;&gt;G980),MAX(IF(G$2:G$2001=G981,H$2:H$2001,"")),"")</f>
        <v/>
      </c>
      <c r="K981" t="str">
        <f t="array" aca="1" ref="K981" ca="1">IF(AND(G981&lt;&gt;"",G981&lt;&gt;G980),MAX(IF(G$2:G$2001=G981,I$2:I$2001,"")),"")</f>
        <v/>
      </c>
      <c r="L981" t="str">
        <f t="shared" ca="1" si="63"/>
        <v/>
      </c>
    </row>
    <row r="982" spans="2:12" x14ac:dyDescent="0.25">
      <c r="B982" t="str">
        <f t="shared" ca="1" si="61"/>
        <v/>
      </c>
      <c r="C982" t="str">
        <f t="shared" ca="1" si="60"/>
        <v/>
      </c>
      <c r="D982" s="156" t="str">
        <f t="array" aca="1" ref="D982" ca="1">IFERROR(IF(B982&lt;&gt;"",IF(OR(EXACT(OFFSET(Metadata!$A$1,0,0,Metadata!Metadata_Table_Length,1),C982)),1,""),""),"")</f>
        <v/>
      </c>
      <c r="E982" s="163" t="str">
        <f t="array" aca="1" ref="E982" ca="1">IF(B982&lt;&gt;"",IF(D982=1,OFFSET(Metadata!$B$1,MIN(IF(OFFSET(Metadata!$A$1,0,0,Metadata!Metadata_Table_Length,1)=C982,ROW(OFFSET(Metadata!$A$1,0,0,Metadata!Metadata_Table_Length,1))-1,"")),0),OFFSET(Metadata!$B$1,MIN(IF(OFFSET(Metadata!$A$1,0,0,Metadata!Metadata_Table_Length,1)=SUBSTITUTE(C982,"rawdatafilename","originalfilename"),ROW(OFFSET(Metadata!$A$1,0,0,Metadata!Metadata_Table_Length,1))-1,"")),0)),"")</f>
        <v/>
      </c>
      <c r="F982" t="str">
        <f t="shared" ca="1" si="62"/>
        <v/>
      </c>
      <c r="G982" t="str">
        <f t="array" aca="1" ref="G982" ca="1">IF(B982&lt;&gt;"",OFFSET(Metadata!$B$1,MIN(IF(OFFSET(Metadata!$A$1,0,0,Metadata!Metadata_Table_Length,1)=SUBSTITUTE(C982,"rawdatafilename","partnumber"),ROW(OFFSET(Metadata!$A$1,0,0,Metadata!Metadata_Table_Length,1))-1,"")),0),"")</f>
        <v/>
      </c>
      <c r="H982" t="str">
        <f t="array" aca="1" ref="H982" ca="1">IF(B982&lt;&gt;"",OFFSET(Metadata!$B$1,MIN(IF(OFFSET(Metadata!$A$1,0,0,Metadata!Metadata_Table_Length,1)=SUBSTITUTE(C982,"rawdatafilename","original_count"),ROW(OFFSET(Metadata!$A$1,0,0,Metadata!Metadata_Table_Length,1))-1,"")),0),"")</f>
        <v/>
      </c>
      <c r="I982" t="str">
        <f t="array" aca="1" ref="I982" ca="1">IF(B982&lt;&gt;"",OFFSET(Metadata!$B$1,MIN(IF(OFFSET(Metadata!$A$1,0,0,Metadata!Metadata_Table_Length,1)=SUBSTITUTE(C982,"rawdatafilename","count"),ROW(OFFSET(Metadata!$A$1,0,0,Metadata!Metadata_Table_Length,1))-1,"")),0),"")</f>
        <v/>
      </c>
      <c r="J982" t="str">
        <f t="array" aca="1" ref="J982" ca="1">IF(AND(G982&lt;&gt;"",G982&lt;&gt;G981),MAX(IF(G$2:G$2001=G982,H$2:H$2001,"")),"")</f>
        <v/>
      </c>
      <c r="K982" t="str">
        <f t="array" aca="1" ref="K982" ca="1">IF(AND(G982&lt;&gt;"",G982&lt;&gt;G981),MAX(IF(G$2:G$2001=G982,I$2:I$2001,"")),"")</f>
        <v/>
      </c>
      <c r="L982" t="str">
        <f t="shared" ca="1" si="63"/>
        <v/>
      </c>
    </row>
    <row r="983" spans="2:12" x14ac:dyDescent="0.25">
      <c r="B983" t="str">
        <f t="shared" ca="1" si="61"/>
        <v/>
      </c>
      <c r="C983" t="str">
        <f t="shared" ca="1" si="60"/>
        <v/>
      </c>
      <c r="D983" s="156" t="str">
        <f t="array" aca="1" ref="D983" ca="1">IFERROR(IF(B983&lt;&gt;"",IF(OR(EXACT(OFFSET(Metadata!$A$1,0,0,Metadata!Metadata_Table_Length,1),C983)),1,""),""),"")</f>
        <v/>
      </c>
      <c r="E983" s="163" t="str">
        <f t="array" aca="1" ref="E983" ca="1">IF(B983&lt;&gt;"",IF(D983=1,OFFSET(Metadata!$B$1,MIN(IF(OFFSET(Metadata!$A$1,0,0,Metadata!Metadata_Table_Length,1)=C983,ROW(OFFSET(Metadata!$A$1,0,0,Metadata!Metadata_Table_Length,1))-1,"")),0),OFFSET(Metadata!$B$1,MIN(IF(OFFSET(Metadata!$A$1,0,0,Metadata!Metadata_Table_Length,1)=SUBSTITUTE(C983,"rawdatafilename","originalfilename"),ROW(OFFSET(Metadata!$A$1,0,0,Metadata!Metadata_Table_Length,1))-1,"")),0)),"")</f>
        <v/>
      </c>
      <c r="F983" t="str">
        <f t="shared" ca="1" si="62"/>
        <v/>
      </c>
      <c r="G983" t="str">
        <f t="array" aca="1" ref="G983" ca="1">IF(B983&lt;&gt;"",OFFSET(Metadata!$B$1,MIN(IF(OFFSET(Metadata!$A$1,0,0,Metadata!Metadata_Table_Length,1)=SUBSTITUTE(C983,"rawdatafilename","partnumber"),ROW(OFFSET(Metadata!$A$1,0,0,Metadata!Metadata_Table_Length,1))-1,"")),0),"")</f>
        <v/>
      </c>
      <c r="H983" t="str">
        <f t="array" aca="1" ref="H983" ca="1">IF(B983&lt;&gt;"",OFFSET(Metadata!$B$1,MIN(IF(OFFSET(Metadata!$A$1,0,0,Metadata!Metadata_Table_Length,1)=SUBSTITUTE(C983,"rawdatafilename","original_count"),ROW(OFFSET(Metadata!$A$1,0,0,Metadata!Metadata_Table_Length,1))-1,"")),0),"")</f>
        <v/>
      </c>
      <c r="I983" t="str">
        <f t="array" aca="1" ref="I983" ca="1">IF(B983&lt;&gt;"",OFFSET(Metadata!$B$1,MIN(IF(OFFSET(Metadata!$A$1,0,0,Metadata!Metadata_Table_Length,1)=SUBSTITUTE(C983,"rawdatafilename","count"),ROW(OFFSET(Metadata!$A$1,0,0,Metadata!Metadata_Table_Length,1))-1,"")),0),"")</f>
        <v/>
      </c>
      <c r="J983" t="str">
        <f t="array" aca="1" ref="J983" ca="1">IF(AND(G983&lt;&gt;"",G983&lt;&gt;G982),MAX(IF(G$2:G$2001=G983,H$2:H$2001,"")),"")</f>
        <v/>
      </c>
      <c r="K983" t="str">
        <f t="array" aca="1" ref="K983" ca="1">IF(AND(G983&lt;&gt;"",G983&lt;&gt;G982),MAX(IF(G$2:G$2001=G983,I$2:I$2001,"")),"")</f>
        <v/>
      </c>
      <c r="L983" t="str">
        <f t="shared" ca="1" si="63"/>
        <v/>
      </c>
    </row>
    <row r="984" spans="2:12" x14ac:dyDescent="0.25">
      <c r="B984" t="str">
        <f t="shared" ca="1" si="61"/>
        <v/>
      </c>
      <c r="C984" t="str">
        <f t="shared" ca="1" si="60"/>
        <v/>
      </c>
      <c r="D984" s="156" t="str">
        <f t="array" aca="1" ref="D984" ca="1">IFERROR(IF(B984&lt;&gt;"",IF(OR(EXACT(OFFSET(Metadata!$A$1,0,0,Metadata!Metadata_Table_Length,1),C984)),1,""),""),"")</f>
        <v/>
      </c>
      <c r="E984" s="163" t="str">
        <f t="array" aca="1" ref="E984" ca="1">IF(B984&lt;&gt;"",IF(D984=1,OFFSET(Metadata!$B$1,MIN(IF(OFFSET(Metadata!$A$1,0,0,Metadata!Metadata_Table_Length,1)=C984,ROW(OFFSET(Metadata!$A$1,0,0,Metadata!Metadata_Table_Length,1))-1,"")),0),OFFSET(Metadata!$B$1,MIN(IF(OFFSET(Metadata!$A$1,0,0,Metadata!Metadata_Table_Length,1)=SUBSTITUTE(C984,"rawdatafilename","originalfilename"),ROW(OFFSET(Metadata!$A$1,0,0,Metadata!Metadata_Table_Length,1))-1,"")),0)),"")</f>
        <v/>
      </c>
      <c r="F984" t="str">
        <f t="shared" ca="1" si="62"/>
        <v/>
      </c>
      <c r="G984" t="str">
        <f t="array" aca="1" ref="G984" ca="1">IF(B984&lt;&gt;"",OFFSET(Metadata!$B$1,MIN(IF(OFFSET(Metadata!$A$1,0,0,Metadata!Metadata_Table_Length,1)=SUBSTITUTE(C984,"rawdatafilename","partnumber"),ROW(OFFSET(Metadata!$A$1,0,0,Metadata!Metadata_Table_Length,1))-1,"")),0),"")</f>
        <v/>
      </c>
      <c r="H984" t="str">
        <f t="array" aca="1" ref="H984" ca="1">IF(B984&lt;&gt;"",OFFSET(Metadata!$B$1,MIN(IF(OFFSET(Metadata!$A$1,0,0,Metadata!Metadata_Table_Length,1)=SUBSTITUTE(C984,"rawdatafilename","original_count"),ROW(OFFSET(Metadata!$A$1,0,0,Metadata!Metadata_Table_Length,1))-1,"")),0),"")</f>
        <v/>
      </c>
      <c r="I984" t="str">
        <f t="array" aca="1" ref="I984" ca="1">IF(B984&lt;&gt;"",OFFSET(Metadata!$B$1,MIN(IF(OFFSET(Metadata!$A$1,0,0,Metadata!Metadata_Table_Length,1)=SUBSTITUTE(C984,"rawdatafilename","count"),ROW(OFFSET(Metadata!$A$1,0,0,Metadata!Metadata_Table_Length,1))-1,"")),0),"")</f>
        <v/>
      </c>
      <c r="J984" t="str">
        <f t="array" aca="1" ref="J984" ca="1">IF(AND(G984&lt;&gt;"",G984&lt;&gt;G983),MAX(IF(G$2:G$2001=G984,H$2:H$2001,"")),"")</f>
        <v/>
      </c>
      <c r="K984" t="str">
        <f t="array" aca="1" ref="K984" ca="1">IF(AND(G984&lt;&gt;"",G984&lt;&gt;G983),MAX(IF(G$2:G$2001=G984,I$2:I$2001,"")),"")</f>
        <v/>
      </c>
      <c r="L984" t="str">
        <f t="shared" ca="1" si="63"/>
        <v/>
      </c>
    </row>
    <row r="985" spans="2:12" x14ac:dyDescent="0.25">
      <c r="B985" t="str">
        <f t="shared" ca="1" si="61"/>
        <v/>
      </c>
      <c r="C985" t="str">
        <f t="shared" ca="1" si="60"/>
        <v/>
      </c>
      <c r="D985" s="156" t="str">
        <f t="array" aca="1" ref="D985" ca="1">IFERROR(IF(B985&lt;&gt;"",IF(OR(EXACT(OFFSET(Metadata!$A$1,0,0,Metadata!Metadata_Table_Length,1),C985)),1,""),""),"")</f>
        <v/>
      </c>
      <c r="E985" s="163" t="str">
        <f t="array" aca="1" ref="E985" ca="1">IF(B985&lt;&gt;"",IF(D985=1,OFFSET(Metadata!$B$1,MIN(IF(OFFSET(Metadata!$A$1,0,0,Metadata!Metadata_Table_Length,1)=C985,ROW(OFFSET(Metadata!$A$1,0,0,Metadata!Metadata_Table_Length,1))-1,"")),0),OFFSET(Metadata!$B$1,MIN(IF(OFFSET(Metadata!$A$1,0,0,Metadata!Metadata_Table_Length,1)=SUBSTITUTE(C985,"rawdatafilename","originalfilename"),ROW(OFFSET(Metadata!$A$1,0,0,Metadata!Metadata_Table_Length,1))-1,"")),0)),"")</f>
        <v/>
      </c>
      <c r="F985" t="str">
        <f t="shared" ca="1" si="62"/>
        <v/>
      </c>
      <c r="G985" t="str">
        <f t="array" aca="1" ref="G985" ca="1">IF(B985&lt;&gt;"",OFFSET(Metadata!$B$1,MIN(IF(OFFSET(Metadata!$A$1,0,0,Metadata!Metadata_Table_Length,1)=SUBSTITUTE(C985,"rawdatafilename","partnumber"),ROW(OFFSET(Metadata!$A$1,0,0,Metadata!Metadata_Table_Length,1))-1,"")),0),"")</f>
        <v/>
      </c>
      <c r="H985" t="str">
        <f t="array" aca="1" ref="H985" ca="1">IF(B985&lt;&gt;"",OFFSET(Metadata!$B$1,MIN(IF(OFFSET(Metadata!$A$1,0,0,Metadata!Metadata_Table_Length,1)=SUBSTITUTE(C985,"rawdatafilename","original_count"),ROW(OFFSET(Metadata!$A$1,0,0,Metadata!Metadata_Table_Length,1))-1,"")),0),"")</f>
        <v/>
      </c>
      <c r="I985" t="str">
        <f t="array" aca="1" ref="I985" ca="1">IF(B985&lt;&gt;"",OFFSET(Metadata!$B$1,MIN(IF(OFFSET(Metadata!$A$1,0,0,Metadata!Metadata_Table_Length,1)=SUBSTITUTE(C985,"rawdatafilename","count"),ROW(OFFSET(Metadata!$A$1,0,0,Metadata!Metadata_Table_Length,1))-1,"")),0),"")</f>
        <v/>
      </c>
      <c r="J985" t="str">
        <f t="array" aca="1" ref="J985" ca="1">IF(AND(G985&lt;&gt;"",G985&lt;&gt;G984),MAX(IF(G$2:G$2001=G985,H$2:H$2001,"")),"")</f>
        <v/>
      </c>
      <c r="K985" t="str">
        <f t="array" aca="1" ref="K985" ca="1">IF(AND(G985&lt;&gt;"",G985&lt;&gt;G984),MAX(IF(G$2:G$2001=G985,I$2:I$2001,"")),"")</f>
        <v/>
      </c>
      <c r="L985" t="str">
        <f t="shared" ca="1" si="63"/>
        <v/>
      </c>
    </row>
    <row r="986" spans="2:12" x14ac:dyDescent="0.25">
      <c r="B986" t="str">
        <f t="shared" ca="1" si="61"/>
        <v/>
      </c>
      <c r="C986" t="str">
        <f t="shared" ca="1" si="60"/>
        <v/>
      </c>
      <c r="D986" s="156" t="str">
        <f t="array" aca="1" ref="D986" ca="1">IFERROR(IF(B986&lt;&gt;"",IF(OR(EXACT(OFFSET(Metadata!$A$1,0,0,Metadata!Metadata_Table_Length,1),C986)),1,""),""),"")</f>
        <v/>
      </c>
      <c r="E986" s="163" t="str">
        <f t="array" aca="1" ref="E986" ca="1">IF(B986&lt;&gt;"",IF(D986=1,OFFSET(Metadata!$B$1,MIN(IF(OFFSET(Metadata!$A$1,0,0,Metadata!Metadata_Table_Length,1)=C986,ROW(OFFSET(Metadata!$A$1,0,0,Metadata!Metadata_Table_Length,1))-1,"")),0),OFFSET(Metadata!$B$1,MIN(IF(OFFSET(Metadata!$A$1,0,0,Metadata!Metadata_Table_Length,1)=SUBSTITUTE(C986,"rawdatafilename","originalfilename"),ROW(OFFSET(Metadata!$A$1,0,0,Metadata!Metadata_Table_Length,1))-1,"")),0)),"")</f>
        <v/>
      </c>
      <c r="F986" t="str">
        <f t="shared" ca="1" si="62"/>
        <v/>
      </c>
      <c r="G986" t="str">
        <f t="array" aca="1" ref="G986" ca="1">IF(B986&lt;&gt;"",OFFSET(Metadata!$B$1,MIN(IF(OFFSET(Metadata!$A$1,0,0,Metadata!Metadata_Table_Length,1)=SUBSTITUTE(C986,"rawdatafilename","partnumber"),ROW(OFFSET(Metadata!$A$1,0,0,Metadata!Metadata_Table_Length,1))-1,"")),0),"")</f>
        <v/>
      </c>
      <c r="H986" t="str">
        <f t="array" aca="1" ref="H986" ca="1">IF(B986&lt;&gt;"",OFFSET(Metadata!$B$1,MIN(IF(OFFSET(Metadata!$A$1,0,0,Metadata!Metadata_Table_Length,1)=SUBSTITUTE(C986,"rawdatafilename","original_count"),ROW(OFFSET(Metadata!$A$1,0,0,Metadata!Metadata_Table_Length,1))-1,"")),0),"")</f>
        <v/>
      </c>
      <c r="I986" t="str">
        <f t="array" aca="1" ref="I986" ca="1">IF(B986&lt;&gt;"",OFFSET(Metadata!$B$1,MIN(IF(OFFSET(Metadata!$A$1,0,0,Metadata!Metadata_Table_Length,1)=SUBSTITUTE(C986,"rawdatafilename","count"),ROW(OFFSET(Metadata!$A$1,0,0,Metadata!Metadata_Table_Length,1))-1,"")),0),"")</f>
        <v/>
      </c>
      <c r="J986" t="str">
        <f t="array" aca="1" ref="J986" ca="1">IF(AND(G986&lt;&gt;"",G986&lt;&gt;G985),MAX(IF(G$2:G$2001=G986,H$2:H$2001,"")),"")</f>
        <v/>
      </c>
      <c r="K986" t="str">
        <f t="array" aca="1" ref="K986" ca="1">IF(AND(G986&lt;&gt;"",G986&lt;&gt;G985),MAX(IF(G$2:G$2001=G986,I$2:I$2001,"")),"")</f>
        <v/>
      </c>
      <c r="L986" t="str">
        <f t="shared" ca="1" si="63"/>
        <v/>
      </c>
    </row>
    <row r="987" spans="2:12" x14ac:dyDescent="0.25">
      <c r="B987" t="str">
        <f t="shared" ca="1" si="61"/>
        <v/>
      </c>
      <c r="C987" t="str">
        <f t="shared" ca="1" si="60"/>
        <v/>
      </c>
      <c r="D987" s="156" t="str">
        <f t="array" aca="1" ref="D987" ca="1">IFERROR(IF(B987&lt;&gt;"",IF(OR(EXACT(OFFSET(Metadata!$A$1,0,0,Metadata!Metadata_Table_Length,1),C987)),1,""),""),"")</f>
        <v/>
      </c>
      <c r="E987" s="163" t="str">
        <f t="array" aca="1" ref="E987" ca="1">IF(B987&lt;&gt;"",IF(D987=1,OFFSET(Metadata!$B$1,MIN(IF(OFFSET(Metadata!$A$1,0,0,Metadata!Metadata_Table_Length,1)=C987,ROW(OFFSET(Metadata!$A$1,0,0,Metadata!Metadata_Table_Length,1))-1,"")),0),OFFSET(Metadata!$B$1,MIN(IF(OFFSET(Metadata!$A$1,0,0,Metadata!Metadata_Table_Length,1)=SUBSTITUTE(C987,"rawdatafilename","originalfilename"),ROW(OFFSET(Metadata!$A$1,0,0,Metadata!Metadata_Table_Length,1))-1,"")),0)),"")</f>
        <v/>
      </c>
      <c r="F987" t="str">
        <f t="shared" ca="1" si="62"/>
        <v/>
      </c>
      <c r="G987" t="str">
        <f t="array" aca="1" ref="G987" ca="1">IF(B987&lt;&gt;"",OFFSET(Metadata!$B$1,MIN(IF(OFFSET(Metadata!$A$1,0,0,Metadata!Metadata_Table_Length,1)=SUBSTITUTE(C987,"rawdatafilename","partnumber"),ROW(OFFSET(Metadata!$A$1,0,0,Metadata!Metadata_Table_Length,1))-1,"")),0),"")</f>
        <v/>
      </c>
      <c r="H987" t="str">
        <f t="array" aca="1" ref="H987" ca="1">IF(B987&lt;&gt;"",OFFSET(Metadata!$B$1,MIN(IF(OFFSET(Metadata!$A$1,0,0,Metadata!Metadata_Table_Length,1)=SUBSTITUTE(C987,"rawdatafilename","original_count"),ROW(OFFSET(Metadata!$A$1,0,0,Metadata!Metadata_Table_Length,1))-1,"")),0),"")</f>
        <v/>
      </c>
      <c r="I987" t="str">
        <f t="array" aca="1" ref="I987" ca="1">IF(B987&lt;&gt;"",OFFSET(Metadata!$B$1,MIN(IF(OFFSET(Metadata!$A$1,0,0,Metadata!Metadata_Table_Length,1)=SUBSTITUTE(C987,"rawdatafilename","count"),ROW(OFFSET(Metadata!$A$1,0,0,Metadata!Metadata_Table_Length,1))-1,"")),0),"")</f>
        <v/>
      </c>
      <c r="J987" t="str">
        <f t="array" aca="1" ref="J987" ca="1">IF(AND(G987&lt;&gt;"",G987&lt;&gt;G986),MAX(IF(G$2:G$2001=G987,H$2:H$2001,"")),"")</f>
        <v/>
      </c>
      <c r="K987" t="str">
        <f t="array" aca="1" ref="K987" ca="1">IF(AND(G987&lt;&gt;"",G987&lt;&gt;G986),MAX(IF(G$2:G$2001=G987,I$2:I$2001,"")),"")</f>
        <v/>
      </c>
      <c r="L987" t="str">
        <f t="shared" ca="1" si="63"/>
        <v/>
      </c>
    </row>
    <row r="988" spans="2:12" x14ac:dyDescent="0.25">
      <c r="B988" t="str">
        <f t="shared" ca="1" si="61"/>
        <v/>
      </c>
      <c r="C988" t="str">
        <f t="shared" ca="1" si="60"/>
        <v/>
      </c>
      <c r="D988" s="156" t="str">
        <f t="array" aca="1" ref="D988" ca="1">IFERROR(IF(B988&lt;&gt;"",IF(OR(EXACT(OFFSET(Metadata!$A$1,0,0,Metadata!Metadata_Table_Length,1),C988)),1,""),""),"")</f>
        <v/>
      </c>
      <c r="E988" s="163" t="str">
        <f t="array" aca="1" ref="E988" ca="1">IF(B988&lt;&gt;"",IF(D988=1,OFFSET(Metadata!$B$1,MIN(IF(OFFSET(Metadata!$A$1,0,0,Metadata!Metadata_Table_Length,1)=C988,ROW(OFFSET(Metadata!$A$1,0,0,Metadata!Metadata_Table_Length,1))-1,"")),0),OFFSET(Metadata!$B$1,MIN(IF(OFFSET(Metadata!$A$1,0,0,Metadata!Metadata_Table_Length,1)=SUBSTITUTE(C988,"rawdatafilename","originalfilename"),ROW(OFFSET(Metadata!$A$1,0,0,Metadata!Metadata_Table_Length,1))-1,"")),0)),"")</f>
        <v/>
      </c>
      <c r="F988" t="str">
        <f t="shared" ca="1" si="62"/>
        <v/>
      </c>
      <c r="G988" t="str">
        <f t="array" aca="1" ref="G988" ca="1">IF(B988&lt;&gt;"",OFFSET(Metadata!$B$1,MIN(IF(OFFSET(Metadata!$A$1,0,0,Metadata!Metadata_Table_Length,1)=SUBSTITUTE(C988,"rawdatafilename","partnumber"),ROW(OFFSET(Metadata!$A$1,0,0,Metadata!Metadata_Table_Length,1))-1,"")),0),"")</f>
        <v/>
      </c>
      <c r="H988" t="str">
        <f t="array" aca="1" ref="H988" ca="1">IF(B988&lt;&gt;"",OFFSET(Metadata!$B$1,MIN(IF(OFFSET(Metadata!$A$1,0,0,Metadata!Metadata_Table_Length,1)=SUBSTITUTE(C988,"rawdatafilename","original_count"),ROW(OFFSET(Metadata!$A$1,0,0,Metadata!Metadata_Table_Length,1))-1,"")),0),"")</f>
        <v/>
      </c>
      <c r="I988" t="str">
        <f t="array" aca="1" ref="I988" ca="1">IF(B988&lt;&gt;"",OFFSET(Metadata!$B$1,MIN(IF(OFFSET(Metadata!$A$1,0,0,Metadata!Metadata_Table_Length,1)=SUBSTITUTE(C988,"rawdatafilename","count"),ROW(OFFSET(Metadata!$A$1,0,0,Metadata!Metadata_Table_Length,1))-1,"")),0),"")</f>
        <v/>
      </c>
      <c r="J988" t="str">
        <f t="array" aca="1" ref="J988" ca="1">IF(AND(G988&lt;&gt;"",G988&lt;&gt;G987),MAX(IF(G$2:G$2001=G988,H$2:H$2001,"")),"")</f>
        <v/>
      </c>
      <c r="K988" t="str">
        <f t="array" aca="1" ref="K988" ca="1">IF(AND(G988&lt;&gt;"",G988&lt;&gt;G987),MAX(IF(G$2:G$2001=G988,I$2:I$2001,"")),"")</f>
        <v/>
      </c>
      <c r="L988" t="str">
        <f t="shared" ca="1" si="63"/>
        <v/>
      </c>
    </row>
    <row r="989" spans="2:12" x14ac:dyDescent="0.25">
      <c r="B989" t="str">
        <f t="shared" ca="1" si="61"/>
        <v/>
      </c>
      <c r="C989" t="str">
        <f t="shared" ca="1" si="60"/>
        <v/>
      </c>
      <c r="D989" s="156" t="str">
        <f t="array" aca="1" ref="D989" ca="1">IFERROR(IF(B989&lt;&gt;"",IF(OR(EXACT(OFFSET(Metadata!$A$1,0,0,Metadata!Metadata_Table_Length,1),C989)),1,""),""),"")</f>
        <v/>
      </c>
      <c r="E989" s="163" t="str">
        <f t="array" aca="1" ref="E989" ca="1">IF(B989&lt;&gt;"",IF(D989=1,OFFSET(Metadata!$B$1,MIN(IF(OFFSET(Metadata!$A$1,0,0,Metadata!Metadata_Table_Length,1)=C989,ROW(OFFSET(Metadata!$A$1,0,0,Metadata!Metadata_Table_Length,1))-1,"")),0),OFFSET(Metadata!$B$1,MIN(IF(OFFSET(Metadata!$A$1,0,0,Metadata!Metadata_Table_Length,1)=SUBSTITUTE(C989,"rawdatafilename","originalfilename"),ROW(OFFSET(Metadata!$A$1,0,0,Metadata!Metadata_Table_Length,1))-1,"")),0)),"")</f>
        <v/>
      </c>
      <c r="F989" t="str">
        <f t="shared" ca="1" si="62"/>
        <v/>
      </c>
      <c r="G989" t="str">
        <f t="array" aca="1" ref="G989" ca="1">IF(B989&lt;&gt;"",OFFSET(Metadata!$B$1,MIN(IF(OFFSET(Metadata!$A$1,0,0,Metadata!Metadata_Table_Length,1)=SUBSTITUTE(C989,"rawdatafilename","partnumber"),ROW(OFFSET(Metadata!$A$1,0,0,Metadata!Metadata_Table_Length,1))-1,"")),0),"")</f>
        <v/>
      </c>
      <c r="H989" t="str">
        <f t="array" aca="1" ref="H989" ca="1">IF(B989&lt;&gt;"",OFFSET(Metadata!$B$1,MIN(IF(OFFSET(Metadata!$A$1,0,0,Metadata!Metadata_Table_Length,1)=SUBSTITUTE(C989,"rawdatafilename","original_count"),ROW(OFFSET(Metadata!$A$1,0,0,Metadata!Metadata_Table_Length,1))-1,"")),0),"")</f>
        <v/>
      </c>
      <c r="I989" t="str">
        <f t="array" aca="1" ref="I989" ca="1">IF(B989&lt;&gt;"",OFFSET(Metadata!$B$1,MIN(IF(OFFSET(Metadata!$A$1,0,0,Metadata!Metadata_Table_Length,1)=SUBSTITUTE(C989,"rawdatafilename","count"),ROW(OFFSET(Metadata!$A$1,0,0,Metadata!Metadata_Table_Length,1))-1,"")),0),"")</f>
        <v/>
      </c>
      <c r="J989" t="str">
        <f t="array" aca="1" ref="J989" ca="1">IF(AND(G989&lt;&gt;"",G989&lt;&gt;G988),MAX(IF(G$2:G$2001=G989,H$2:H$2001,"")),"")</f>
        <v/>
      </c>
      <c r="K989" t="str">
        <f t="array" aca="1" ref="K989" ca="1">IF(AND(G989&lt;&gt;"",G989&lt;&gt;G988),MAX(IF(G$2:G$2001=G989,I$2:I$2001,"")),"")</f>
        <v/>
      </c>
      <c r="L989" t="str">
        <f t="shared" ca="1" si="63"/>
        <v/>
      </c>
    </row>
    <row r="990" spans="2:12" x14ac:dyDescent="0.25">
      <c r="B990" t="str">
        <f t="shared" ca="1" si="61"/>
        <v/>
      </c>
      <c r="C990" t="str">
        <f t="shared" ca="1" si="60"/>
        <v/>
      </c>
      <c r="D990" s="156" t="str">
        <f t="array" aca="1" ref="D990" ca="1">IFERROR(IF(B990&lt;&gt;"",IF(OR(EXACT(OFFSET(Metadata!$A$1,0,0,Metadata!Metadata_Table_Length,1),C990)),1,""),""),"")</f>
        <v/>
      </c>
      <c r="E990" s="163" t="str">
        <f t="array" aca="1" ref="E990" ca="1">IF(B990&lt;&gt;"",IF(D990=1,OFFSET(Metadata!$B$1,MIN(IF(OFFSET(Metadata!$A$1,0,0,Metadata!Metadata_Table_Length,1)=C990,ROW(OFFSET(Metadata!$A$1,0,0,Metadata!Metadata_Table_Length,1))-1,"")),0),OFFSET(Metadata!$B$1,MIN(IF(OFFSET(Metadata!$A$1,0,0,Metadata!Metadata_Table_Length,1)=SUBSTITUTE(C990,"rawdatafilename","originalfilename"),ROW(OFFSET(Metadata!$A$1,0,0,Metadata!Metadata_Table_Length,1))-1,"")),0)),"")</f>
        <v/>
      </c>
      <c r="F990" t="str">
        <f t="shared" ca="1" si="62"/>
        <v/>
      </c>
      <c r="G990" t="str">
        <f t="array" aca="1" ref="G990" ca="1">IF(B990&lt;&gt;"",OFFSET(Metadata!$B$1,MIN(IF(OFFSET(Metadata!$A$1,0,0,Metadata!Metadata_Table_Length,1)=SUBSTITUTE(C990,"rawdatafilename","partnumber"),ROW(OFFSET(Metadata!$A$1,0,0,Metadata!Metadata_Table_Length,1))-1,"")),0),"")</f>
        <v/>
      </c>
      <c r="H990" t="str">
        <f t="array" aca="1" ref="H990" ca="1">IF(B990&lt;&gt;"",OFFSET(Metadata!$B$1,MIN(IF(OFFSET(Metadata!$A$1,0,0,Metadata!Metadata_Table_Length,1)=SUBSTITUTE(C990,"rawdatafilename","original_count"),ROW(OFFSET(Metadata!$A$1,0,0,Metadata!Metadata_Table_Length,1))-1,"")),0),"")</f>
        <v/>
      </c>
      <c r="I990" t="str">
        <f t="array" aca="1" ref="I990" ca="1">IF(B990&lt;&gt;"",OFFSET(Metadata!$B$1,MIN(IF(OFFSET(Metadata!$A$1,0,0,Metadata!Metadata_Table_Length,1)=SUBSTITUTE(C990,"rawdatafilename","count"),ROW(OFFSET(Metadata!$A$1,0,0,Metadata!Metadata_Table_Length,1))-1,"")),0),"")</f>
        <v/>
      </c>
      <c r="J990" t="str">
        <f t="array" aca="1" ref="J990" ca="1">IF(AND(G990&lt;&gt;"",G990&lt;&gt;G989),MAX(IF(G$2:G$2001=G990,H$2:H$2001,"")),"")</f>
        <v/>
      </c>
      <c r="K990" t="str">
        <f t="array" aca="1" ref="K990" ca="1">IF(AND(G990&lt;&gt;"",G990&lt;&gt;G989),MAX(IF(G$2:G$2001=G990,I$2:I$2001,"")),"")</f>
        <v/>
      </c>
      <c r="L990" t="str">
        <f t="shared" ca="1" si="63"/>
        <v/>
      </c>
    </row>
    <row r="991" spans="2:12" x14ac:dyDescent="0.25">
      <c r="B991" t="str">
        <f t="shared" ca="1" si="61"/>
        <v/>
      </c>
      <c r="C991" t="str">
        <f t="shared" ca="1" si="60"/>
        <v/>
      </c>
      <c r="D991" s="156" t="str">
        <f t="array" aca="1" ref="D991" ca="1">IFERROR(IF(B991&lt;&gt;"",IF(OR(EXACT(OFFSET(Metadata!$A$1,0,0,Metadata!Metadata_Table_Length,1),C991)),1,""),""),"")</f>
        <v/>
      </c>
      <c r="E991" s="163" t="str">
        <f t="array" aca="1" ref="E991" ca="1">IF(B991&lt;&gt;"",IF(D991=1,OFFSET(Metadata!$B$1,MIN(IF(OFFSET(Metadata!$A$1,0,0,Metadata!Metadata_Table_Length,1)=C991,ROW(OFFSET(Metadata!$A$1,0,0,Metadata!Metadata_Table_Length,1))-1,"")),0),OFFSET(Metadata!$B$1,MIN(IF(OFFSET(Metadata!$A$1,0,0,Metadata!Metadata_Table_Length,1)=SUBSTITUTE(C991,"rawdatafilename","originalfilename"),ROW(OFFSET(Metadata!$A$1,0,0,Metadata!Metadata_Table_Length,1))-1,"")),0)),"")</f>
        <v/>
      </c>
      <c r="F991" t="str">
        <f t="shared" ca="1" si="62"/>
        <v/>
      </c>
      <c r="G991" t="str">
        <f t="array" aca="1" ref="G991" ca="1">IF(B991&lt;&gt;"",OFFSET(Metadata!$B$1,MIN(IF(OFFSET(Metadata!$A$1,0,0,Metadata!Metadata_Table_Length,1)=SUBSTITUTE(C991,"rawdatafilename","partnumber"),ROW(OFFSET(Metadata!$A$1,0,0,Metadata!Metadata_Table_Length,1))-1,"")),0),"")</f>
        <v/>
      </c>
      <c r="H991" t="str">
        <f t="array" aca="1" ref="H991" ca="1">IF(B991&lt;&gt;"",OFFSET(Metadata!$B$1,MIN(IF(OFFSET(Metadata!$A$1,0,0,Metadata!Metadata_Table_Length,1)=SUBSTITUTE(C991,"rawdatafilename","original_count"),ROW(OFFSET(Metadata!$A$1,0,0,Metadata!Metadata_Table_Length,1))-1,"")),0),"")</f>
        <v/>
      </c>
      <c r="I991" t="str">
        <f t="array" aca="1" ref="I991" ca="1">IF(B991&lt;&gt;"",OFFSET(Metadata!$B$1,MIN(IF(OFFSET(Metadata!$A$1,0,0,Metadata!Metadata_Table_Length,1)=SUBSTITUTE(C991,"rawdatafilename","count"),ROW(OFFSET(Metadata!$A$1,0,0,Metadata!Metadata_Table_Length,1))-1,"")),0),"")</f>
        <v/>
      </c>
      <c r="J991" t="str">
        <f t="array" aca="1" ref="J991" ca="1">IF(AND(G991&lt;&gt;"",G991&lt;&gt;G990),MAX(IF(G$2:G$2001=G991,H$2:H$2001,"")),"")</f>
        <v/>
      </c>
      <c r="K991" t="str">
        <f t="array" aca="1" ref="K991" ca="1">IF(AND(G991&lt;&gt;"",G991&lt;&gt;G990),MAX(IF(G$2:G$2001=G991,I$2:I$2001,"")),"")</f>
        <v/>
      </c>
      <c r="L991" t="str">
        <f t="shared" ca="1" si="63"/>
        <v/>
      </c>
    </row>
    <row r="992" spans="2:12" x14ac:dyDescent="0.25">
      <c r="B992" t="str">
        <f t="shared" ca="1" si="61"/>
        <v/>
      </c>
      <c r="C992" t="str">
        <f t="shared" ca="1" si="60"/>
        <v/>
      </c>
      <c r="D992" s="156" t="str">
        <f t="array" aca="1" ref="D992" ca="1">IFERROR(IF(B992&lt;&gt;"",IF(OR(EXACT(OFFSET(Metadata!$A$1,0,0,Metadata!Metadata_Table_Length,1),C992)),1,""),""),"")</f>
        <v/>
      </c>
      <c r="E992" s="163" t="str">
        <f t="array" aca="1" ref="E992" ca="1">IF(B992&lt;&gt;"",IF(D992=1,OFFSET(Metadata!$B$1,MIN(IF(OFFSET(Metadata!$A$1,0,0,Metadata!Metadata_Table_Length,1)=C992,ROW(OFFSET(Metadata!$A$1,0,0,Metadata!Metadata_Table_Length,1))-1,"")),0),OFFSET(Metadata!$B$1,MIN(IF(OFFSET(Metadata!$A$1,0,0,Metadata!Metadata_Table_Length,1)=SUBSTITUTE(C992,"rawdatafilename","originalfilename"),ROW(OFFSET(Metadata!$A$1,0,0,Metadata!Metadata_Table_Length,1))-1,"")),0)),"")</f>
        <v/>
      </c>
      <c r="F992" t="str">
        <f t="shared" ca="1" si="62"/>
        <v/>
      </c>
      <c r="G992" t="str">
        <f t="array" aca="1" ref="G992" ca="1">IF(B992&lt;&gt;"",OFFSET(Metadata!$B$1,MIN(IF(OFFSET(Metadata!$A$1,0,0,Metadata!Metadata_Table_Length,1)=SUBSTITUTE(C992,"rawdatafilename","partnumber"),ROW(OFFSET(Metadata!$A$1,0,0,Metadata!Metadata_Table_Length,1))-1,"")),0),"")</f>
        <v/>
      </c>
      <c r="H992" t="str">
        <f t="array" aca="1" ref="H992" ca="1">IF(B992&lt;&gt;"",OFFSET(Metadata!$B$1,MIN(IF(OFFSET(Metadata!$A$1,0,0,Metadata!Metadata_Table_Length,1)=SUBSTITUTE(C992,"rawdatafilename","original_count"),ROW(OFFSET(Metadata!$A$1,0,0,Metadata!Metadata_Table_Length,1))-1,"")),0),"")</f>
        <v/>
      </c>
      <c r="I992" t="str">
        <f t="array" aca="1" ref="I992" ca="1">IF(B992&lt;&gt;"",OFFSET(Metadata!$B$1,MIN(IF(OFFSET(Metadata!$A$1,0,0,Metadata!Metadata_Table_Length,1)=SUBSTITUTE(C992,"rawdatafilename","count"),ROW(OFFSET(Metadata!$A$1,0,0,Metadata!Metadata_Table_Length,1))-1,"")),0),"")</f>
        <v/>
      </c>
      <c r="J992" t="str">
        <f t="array" aca="1" ref="J992" ca="1">IF(AND(G992&lt;&gt;"",G992&lt;&gt;G991),MAX(IF(G$2:G$2001=G992,H$2:H$2001,"")),"")</f>
        <v/>
      </c>
      <c r="K992" t="str">
        <f t="array" aca="1" ref="K992" ca="1">IF(AND(G992&lt;&gt;"",G992&lt;&gt;G991),MAX(IF(G$2:G$2001=G992,I$2:I$2001,"")),"")</f>
        <v/>
      </c>
      <c r="L992" t="str">
        <f t="shared" ca="1" si="63"/>
        <v/>
      </c>
    </row>
    <row r="993" spans="2:12" x14ac:dyDescent="0.25">
      <c r="B993" t="str">
        <f t="shared" ca="1" si="61"/>
        <v/>
      </c>
      <c r="C993" t="str">
        <f t="shared" ca="1" si="60"/>
        <v/>
      </c>
      <c r="D993" s="156" t="str">
        <f t="array" aca="1" ref="D993" ca="1">IFERROR(IF(B993&lt;&gt;"",IF(OR(EXACT(OFFSET(Metadata!$A$1,0,0,Metadata!Metadata_Table_Length,1),C993)),1,""),""),"")</f>
        <v/>
      </c>
      <c r="E993" s="163" t="str">
        <f t="array" aca="1" ref="E993" ca="1">IF(B993&lt;&gt;"",IF(D993=1,OFFSET(Metadata!$B$1,MIN(IF(OFFSET(Metadata!$A$1,0,0,Metadata!Metadata_Table_Length,1)=C993,ROW(OFFSET(Metadata!$A$1,0,0,Metadata!Metadata_Table_Length,1))-1,"")),0),OFFSET(Metadata!$B$1,MIN(IF(OFFSET(Metadata!$A$1,0,0,Metadata!Metadata_Table_Length,1)=SUBSTITUTE(C993,"rawdatafilename","originalfilename"),ROW(OFFSET(Metadata!$A$1,0,0,Metadata!Metadata_Table_Length,1))-1,"")),0)),"")</f>
        <v/>
      </c>
      <c r="F993" t="str">
        <f t="shared" ca="1" si="62"/>
        <v/>
      </c>
      <c r="G993" t="str">
        <f t="array" aca="1" ref="G993" ca="1">IF(B993&lt;&gt;"",OFFSET(Metadata!$B$1,MIN(IF(OFFSET(Metadata!$A$1,0,0,Metadata!Metadata_Table_Length,1)=SUBSTITUTE(C993,"rawdatafilename","partnumber"),ROW(OFFSET(Metadata!$A$1,0,0,Metadata!Metadata_Table_Length,1))-1,"")),0),"")</f>
        <v/>
      </c>
      <c r="H993" t="str">
        <f t="array" aca="1" ref="H993" ca="1">IF(B993&lt;&gt;"",OFFSET(Metadata!$B$1,MIN(IF(OFFSET(Metadata!$A$1,0,0,Metadata!Metadata_Table_Length,1)=SUBSTITUTE(C993,"rawdatafilename","original_count"),ROW(OFFSET(Metadata!$A$1,0,0,Metadata!Metadata_Table_Length,1))-1,"")),0),"")</f>
        <v/>
      </c>
      <c r="I993" t="str">
        <f t="array" aca="1" ref="I993" ca="1">IF(B993&lt;&gt;"",OFFSET(Metadata!$B$1,MIN(IF(OFFSET(Metadata!$A$1,0,0,Metadata!Metadata_Table_Length,1)=SUBSTITUTE(C993,"rawdatafilename","count"),ROW(OFFSET(Metadata!$A$1,0,0,Metadata!Metadata_Table_Length,1))-1,"")),0),"")</f>
        <v/>
      </c>
      <c r="J993" t="str">
        <f t="array" aca="1" ref="J993" ca="1">IF(AND(G993&lt;&gt;"",G993&lt;&gt;G992),MAX(IF(G$2:G$2001=G993,H$2:H$2001,"")),"")</f>
        <v/>
      </c>
      <c r="K993" t="str">
        <f t="array" aca="1" ref="K993" ca="1">IF(AND(G993&lt;&gt;"",G993&lt;&gt;G992),MAX(IF(G$2:G$2001=G993,I$2:I$2001,"")),"")</f>
        <v/>
      </c>
      <c r="L993" t="str">
        <f t="shared" ca="1" si="63"/>
        <v/>
      </c>
    </row>
    <row r="994" spans="2:12" x14ac:dyDescent="0.25">
      <c r="B994" t="str">
        <f t="shared" ca="1" si="61"/>
        <v/>
      </c>
      <c r="C994" t="str">
        <f t="shared" ca="1" si="60"/>
        <v/>
      </c>
      <c r="D994" s="156" t="str">
        <f t="array" aca="1" ref="D994" ca="1">IFERROR(IF(B994&lt;&gt;"",IF(OR(EXACT(OFFSET(Metadata!$A$1,0,0,Metadata!Metadata_Table_Length,1),C994)),1,""),""),"")</f>
        <v/>
      </c>
      <c r="E994" s="163" t="str">
        <f t="array" aca="1" ref="E994" ca="1">IF(B994&lt;&gt;"",IF(D994=1,OFFSET(Metadata!$B$1,MIN(IF(OFFSET(Metadata!$A$1,0,0,Metadata!Metadata_Table_Length,1)=C994,ROW(OFFSET(Metadata!$A$1,0,0,Metadata!Metadata_Table_Length,1))-1,"")),0),OFFSET(Metadata!$B$1,MIN(IF(OFFSET(Metadata!$A$1,0,0,Metadata!Metadata_Table_Length,1)=SUBSTITUTE(C994,"rawdatafilename","originalfilename"),ROW(OFFSET(Metadata!$A$1,0,0,Metadata!Metadata_Table_Length,1))-1,"")),0)),"")</f>
        <v/>
      </c>
      <c r="F994" t="str">
        <f t="shared" ca="1" si="62"/>
        <v/>
      </c>
      <c r="G994" t="str">
        <f t="array" aca="1" ref="G994" ca="1">IF(B994&lt;&gt;"",OFFSET(Metadata!$B$1,MIN(IF(OFFSET(Metadata!$A$1,0,0,Metadata!Metadata_Table_Length,1)=SUBSTITUTE(C994,"rawdatafilename","partnumber"),ROW(OFFSET(Metadata!$A$1,0,0,Metadata!Metadata_Table_Length,1))-1,"")),0),"")</f>
        <v/>
      </c>
      <c r="H994" t="str">
        <f t="array" aca="1" ref="H994" ca="1">IF(B994&lt;&gt;"",OFFSET(Metadata!$B$1,MIN(IF(OFFSET(Metadata!$A$1,0,0,Metadata!Metadata_Table_Length,1)=SUBSTITUTE(C994,"rawdatafilename","original_count"),ROW(OFFSET(Metadata!$A$1,0,0,Metadata!Metadata_Table_Length,1))-1,"")),0),"")</f>
        <v/>
      </c>
      <c r="I994" t="str">
        <f t="array" aca="1" ref="I994" ca="1">IF(B994&lt;&gt;"",OFFSET(Metadata!$B$1,MIN(IF(OFFSET(Metadata!$A$1,0,0,Metadata!Metadata_Table_Length,1)=SUBSTITUTE(C994,"rawdatafilename","count"),ROW(OFFSET(Metadata!$A$1,0,0,Metadata!Metadata_Table_Length,1))-1,"")),0),"")</f>
        <v/>
      </c>
      <c r="J994" t="str">
        <f t="array" aca="1" ref="J994" ca="1">IF(AND(G994&lt;&gt;"",G994&lt;&gt;G993),MAX(IF(G$2:G$2001=G994,H$2:H$2001,"")),"")</f>
        <v/>
      </c>
      <c r="K994" t="str">
        <f t="array" aca="1" ref="K994" ca="1">IF(AND(G994&lt;&gt;"",G994&lt;&gt;G993),MAX(IF(G$2:G$2001=G994,I$2:I$2001,"")),"")</f>
        <v/>
      </c>
      <c r="L994" t="str">
        <f t="shared" ca="1" si="63"/>
        <v/>
      </c>
    </row>
    <row r="995" spans="2:12" x14ac:dyDescent="0.25">
      <c r="B995" t="str">
        <f t="shared" ca="1" si="61"/>
        <v/>
      </c>
      <c r="C995" t="str">
        <f t="shared" ca="1" si="60"/>
        <v/>
      </c>
      <c r="D995" s="156" t="str">
        <f t="array" aca="1" ref="D995" ca="1">IFERROR(IF(B995&lt;&gt;"",IF(OR(EXACT(OFFSET(Metadata!$A$1,0,0,Metadata!Metadata_Table_Length,1),C995)),1,""),""),"")</f>
        <v/>
      </c>
      <c r="E995" s="163" t="str">
        <f t="array" aca="1" ref="E995" ca="1">IF(B995&lt;&gt;"",IF(D995=1,OFFSET(Metadata!$B$1,MIN(IF(OFFSET(Metadata!$A$1,0,0,Metadata!Metadata_Table_Length,1)=C995,ROW(OFFSET(Metadata!$A$1,0,0,Metadata!Metadata_Table_Length,1))-1,"")),0),OFFSET(Metadata!$B$1,MIN(IF(OFFSET(Metadata!$A$1,0,0,Metadata!Metadata_Table_Length,1)=SUBSTITUTE(C995,"rawdatafilename","originalfilename"),ROW(OFFSET(Metadata!$A$1,0,0,Metadata!Metadata_Table_Length,1))-1,"")),0)),"")</f>
        <v/>
      </c>
      <c r="F995" t="str">
        <f t="shared" ca="1" si="62"/>
        <v/>
      </c>
      <c r="G995" t="str">
        <f t="array" aca="1" ref="G995" ca="1">IF(B995&lt;&gt;"",OFFSET(Metadata!$B$1,MIN(IF(OFFSET(Metadata!$A$1,0,0,Metadata!Metadata_Table_Length,1)=SUBSTITUTE(C995,"rawdatafilename","partnumber"),ROW(OFFSET(Metadata!$A$1,0,0,Metadata!Metadata_Table_Length,1))-1,"")),0),"")</f>
        <v/>
      </c>
      <c r="H995" t="str">
        <f t="array" aca="1" ref="H995" ca="1">IF(B995&lt;&gt;"",OFFSET(Metadata!$B$1,MIN(IF(OFFSET(Metadata!$A$1,0,0,Metadata!Metadata_Table_Length,1)=SUBSTITUTE(C995,"rawdatafilename","original_count"),ROW(OFFSET(Metadata!$A$1,0,0,Metadata!Metadata_Table_Length,1))-1,"")),0),"")</f>
        <v/>
      </c>
      <c r="I995" t="str">
        <f t="array" aca="1" ref="I995" ca="1">IF(B995&lt;&gt;"",OFFSET(Metadata!$B$1,MIN(IF(OFFSET(Metadata!$A$1,0,0,Metadata!Metadata_Table_Length,1)=SUBSTITUTE(C995,"rawdatafilename","count"),ROW(OFFSET(Metadata!$A$1,0,0,Metadata!Metadata_Table_Length,1))-1,"")),0),"")</f>
        <v/>
      </c>
      <c r="J995" t="str">
        <f t="array" aca="1" ref="J995" ca="1">IF(AND(G995&lt;&gt;"",G995&lt;&gt;G994),MAX(IF(G$2:G$2001=G995,H$2:H$2001,"")),"")</f>
        <v/>
      </c>
      <c r="K995" t="str">
        <f t="array" aca="1" ref="K995" ca="1">IF(AND(G995&lt;&gt;"",G995&lt;&gt;G994),MAX(IF(G$2:G$2001=G995,I$2:I$2001,"")),"")</f>
        <v/>
      </c>
      <c r="L995" t="str">
        <f t="shared" ca="1" si="63"/>
        <v/>
      </c>
    </row>
    <row r="996" spans="2:12" x14ac:dyDescent="0.25">
      <c r="B996" t="str">
        <f t="shared" ca="1" si="61"/>
        <v/>
      </c>
      <c r="C996" t="str">
        <f t="shared" ca="1" si="60"/>
        <v/>
      </c>
      <c r="D996" s="156" t="str">
        <f t="array" aca="1" ref="D996" ca="1">IFERROR(IF(B996&lt;&gt;"",IF(OR(EXACT(OFFSET(Metadata!$A$1,0,0,Metadata!Metadata_Table_Length,1),C996)),1,""),""),"")</f>
        <v/>
      </c>
      <c r="E996" s="163" t="str">
        <f t="array" aca="1" ref="E996" ca="1">IF(B996&lt;&gt;"",IF(D996=1,OFFSET(Metadata!$B$1,MIN(IF(OFFSET(Metadata!$A$1,0,0,Metadata!Metadata_Table_Length,1)=C996,ROW(OFFSET(Metadata!$A$1,0,0,Metadata!Metadata_Table_Length,1))-1,"")),0),OFFSET(Metadata!$B$1,MIN(IF(OFFSET(Metadata!$A$1,0,0,Metadata!Metadata_Table_Length,1)=SUBSTITUTE(C996,"rawdatafilename","originalfilename"),ROW(OFFSET(Metadata!$A$1,0,0,Metadata!Metadata_Table_Length,1))-1,"")),0)),"")</f>
        <v/>
      </c>
      <c r="F996" t="str">
        <f t="shared" ca="1" si="62"/>
        <v/>
      </c>
      <c r="G996" t="str">
        <f t="array" aca="1" ref="G996" ca="1">IF(B996&lt;&gt;"",OFFSET(Metadata!$B$1,MIN(IF(OFFSET(Metadata!$A$1,0,0,Metadata!Metadata_Table_Length,1)=SUBSTITUTE(C996,"rawdatafilename","partnumber"),ROW(OFFSET(Metadata!$A$1,0,0,Metadata!Metadata_Table_Length,1))-1,"")),0),"")</f>
        <v/>
      </c>
      <c r="H996" t="str">
        <f t="array" aca="1" ref="H996" ca="1">IF(B996&lt;&gt;"",OFFSET(Metadata!$B$1,MIN(IF(OFFSET(Metadata!$A$1,0,0,Metadata!Metadata_Table_Length,1)=SUBSTITUTE(C996,"rawdatafilename","original_count"),ROW(OFFSET(Metadata!$A$1,0,0,Metadata!Metadata_Table_Length,1))-1,"")),0),"")</f>
        <v/>
      </c>
      <c r="I996" t="str">
        <f t="array" aca="1" ref="I996" ca="1">IF(B996&lt;&gt;"",OFFSET(Metadata!$B$1,MIN(IF(OFFSET(Metadata!$A$1,0,0,Metadata!Metadata_Table_Length,1)=SUBSTITUTE(C996,"rawdatafilename","count"),ROW(OFFSET(Metadata!$A$1,0,0,Metadata!Metadata_Table_Length,1))-1,"")),0),"")</f>
        <v/>
      </c>
      <c r="J996" t="str">
        <f t="array" aca="1" ref="J996" ca="1">IF(AND(G996&lt;&gt;"",G996&lt;&gt;G995),MAX(IF(G$2:G$2001=G996,H$2:H$2001,"")),"")</f>
        <v/>
      </c>
      <c r="K996" t="str">
        <f t="array" aca="1" ref="K996" ca="1">IF(AND(G996&lt;&gt;"",G996&lt;&gt;G995),MAX(IF(G$2:G$2001=G996,I$2:I$2001,"")),"")</f>
        <v/>
      </c>
      <c r="L996" t="str">
        <f t="shared" ca="1" si="63"/>
        <v/>
      </c>
    </row>
    <row r="997" spans="2:12" x14ac:dyDescent="0.25">
      <c r="B997" t="str">
        <f t="shared" ca="1" si="61"/>
        <v/>
      </c>
      <c r="C997" t="str">
        <f t="shared" ca="1" si="60"/>
        <v/>
      </c>
      <c r="D997" s="156" t="str">
        <f t="array" aca="1" ref="D997" ca="1">IFERROR(IF(B997&lt;&gt;"",IF(OR(EXACT(OFFSET(Metadata!$A$1,0,0,Metadata!Metadata_Table_Length,1),C997)),1,""),""),"")</f>
        <v/>
      </c>
      <c r="E997" s="163" t="str">
        <f t="array" aca="1" ref="E997" ca="1">IF(B997&lt;&gt;"",IF(D997=1,OFFSET(Metadata!$B$1,MIN(IF(OFFSET(Metadata!$A$1,0,0,Metadata!Metadata_Table_Length,1)=C997,ROW(OFFSET(Metadata!$A$1,0,0,Metadata!Metadata_Table_Length,1))-1,"")),0),OFFSET(Metadata!$B$1,MIN(IF(OFFSET(Metadata!$A$1,0,0,Metadata!Metadata_Table_Length,1)=SUBSTITUTE(C997,"rawdatafilename","originalfilename"),ROW(OFFSET(Metadata!$A$1,0,0,Metadata!Metadata_Table_Length,1))-1,"")),0)),"")</f>
        <v/>
      </c>
      <c r="F997" t="str">
        <f t="shared" ca="1" si="62"/>
        <v/>
      </c>
      <c r="G997" t="str">
        <f t="array" aca="1" ref="G997" ca="1">IF(B997&lt;&gt;"",OFFSET(Metadata!$B$1,MIN(IF(OFFSET(Metadata!$A$1,0,0,Metadata!Metadata_Table_Length,1)=SUBSTITUTE(C997,"rawdatafilename","partnumber"),ROW(OFFSET(Metadata!$A$1,0,0,Metadata!Metadata_Table_Length,1))-1,"")),0),"")</f>
        <v/>
      </c>
      <c r="H997" t="str">
        <f t="array" aca="1" ref="H997" ca="1">IF(B997&lt;&gt;"",OFFSET(Metadata!$B$1,MIN(IF(OFFSET(Metadata!$A$1,0,0,Metadata!Metadata_Table_Length,1)=SUBSTITUTE(C997,"rawdatafilename","original_count"),ROW(OFFSET(Metadata!$A$1,0,0,Metadata!Metadata_Table_Length,1))-1,"")),0),"")</f>
        <v/>
      </c>
      <c r="I997" t="str">
        <f t="array" aca="1" ref="I997" ca="1">IF(B997&lt;&gt;"",OFFSET(Metadata!$B$1,MIN(IF(OFFSET(Metadata!$A$1,0,0,Metadata!Metadata_Table_Length,1)=SUBSTITUTE(C997,"rawdatafilename","count"),ROW(OFFSET(Metadata!$A$1,0,0,Metadata!Metadata_Table_Length,1))-1,"")),0),"")</f>
        <v/>
      </c>
      <c r="J997" t="str">
        <f t="array" aca="1" ref="J997" ca="1">IF(AND(G997&lt;&gt;"",G997&lt;&gt;G996),MAX(IF(G$2:G$2001=G997,H$2:H$2001,"")),"")</f>
        <v/>
      </c>
      <c r="K997" t="str">
        <f t="array" aca="1" ref="K997" ca="1">IF(AND(G997&lt;&gt;"",G997&lt;&gt;G996),MAX(IF(G$2:G$2001=G997,I$2:I$2001,"")),"")</f>
        <v/>
      </c>
      <c r="L997" t="str">
        <f t="shared" ca="1" si="63"/>
        <v/>
      </c>
    </row>
    <row r="998" spans="2:12" x14ac:dyDescent="0.25">
      <c r="B998" t="str">
        <f t="shared" ca="1" si="61"/>
        <v/>
      </c>
      <c r="C998" t="str">
        <f t="shared" ca="1" si="60"/>
        <v/>
      </c>
      <c r="D998" s="156" t="str">
        <f t="array" aca="1" ref="D998" ca="1">IFERROR(IF(B998&lt;&gt;"",IF(OR(EXACT(OFFSET(Metadata!$A$1,0,0,Metadata!Metadata_Table_Length,1),C998)),1,""),""),"")</f>
        <v/>
      </c>
      <c r="E998" s="163" t="str">
        <f t="array" aca="1" ref="E998" ca="1">IF(B998&lt;&gt;"",IF(D998=1,OFFSET(Metadata!$B$1,MIN(IF(OFFSET(Metadata!$A$1,0,0,Metadata!Metadata_Table_Length,1)=C998,ROW(OFFSET(Metadata!$A$1,0,0,Metadata!Metadata_Table_Length,1))-1,"")),0),OFFSET(Metadata!$B$1,MIN(IF(OFFSET(Metadata!$A$1,0,0,Metadata!Metadata_Table_Length,1)=SUBSTITUTE(C998,"rawdatafilename","originalfilename"),ROW(OFFSET(Metadata!$A$1,0,0,Metadata!Metadata_Table_Length,1))-1,"")),0)),"")</f>
        <v/>
      </c>
      <c r="F998" t="str">
        <f t="shared" ca="1" si="62"/>
        <v/>
      </c>
      <c r="G998" t="str">
        <f t="array" aca="1" ref="G998" ca="1">IF(B998&lt;&gt;"",OFFSET(Metadata!$B$1,MIN(IF(OFFSET(Metadata!$A$1,0,0,Metadata!Metadata_Table_Length,1)=SUBSTITUTE(C998,"rawdatafilename","partnumber"),ROW(OFFSET(Metadata!$A$1,0,0,Metadata!Metadata_Table_Length,1))-1,"")),0),"")</f>
        <v/>
      </c>
      <c r="H998" t="str">
        <f t="array" aca="1" ref="H998" ca="1">IF(B998&lt;&gt;"",OFFSET(Metadata!$B$1,MIN(IF(OFFSET(Metadata!$A$1,0,0,Metadata!Metadata_Table_Length,1)=SUBSTITUTE(C998,"rawdatafilename","original_count"),ROW(OFFSET(Metadata!$A$1,0,0,Metadata!Metadata_Table_Length,1))-1,"")),0),"")</f>
        <v/>
      </c>
      <c r="I998" t="str">
        <f t="array" aca="1" ref="I998" ca="1">IF(B998&lt;&gt;"",OFFSET(Metadata!$B$1,MIN(IF(OFFSET(Metadata!$A$1,0,0,Metadata!Metadata_Table_Length,1)=SUBSTITUTE(C998,"rawdatafilename","count"),ROW(OFFSET(Metadata!$A$1,0,0,Metadata!Metadata_Table_Length,1))-1,"")),0),"")</f>
        <v/>
      </c>
      <c r="J998" t="str">
        <f t="array" aca="1" ref="J998" ca="1">IF(AND(G998&lt;&gt;"",G998&lt;&gt;G997),MAX(IF(G$2:G$2001=G998,H$2:H$2001,"")),"")</f>
        <v/>
      </c>
      <c r="K998" t="str">
        <f t="array" aca="1" ref="K998" ca="1">IF(AND(G998&lt;&gt;"",G998&lt;&gt;G997),MAX(IF(G$2:G$2001=G998,I$2:I$2001,"")),"")</f>
        <v/>
      </c>
      <c r="L998" t="str">
        <f t="shared" ca="1" si="63"/>
        <v/>
      </c>
    </row>
    <row r="999" spans="2:12" x14ac:dyDescent="0.25">
      <c r="B999" t="str">
        <f t="shared" ca="1" si="61"/>
        <v/>
      </c>
      <c r="C999" t="str">
        <f t="shared" ca="1" si="60"/>
        <v/>
      </c>
      <c r="D999" s="156" t="str">
        <f t="array" aca="1" ref="D999" ca="1">IFERROR(IF(B999&lt;&gt;"",IF(OR(EXACT(OFFSET(Metadata!$A$1,0,0,Metadata!Metadata_Table_Length,1),C999)),1,""),""),"")</f>
        <v/>
      </c>
      <c r="E999" s="163" t="str">
        <f t="array" aca="1" ref="E999" ca="1">IF(B999&lt;&gt;"",IF(D999=1,OFFSET(Metadata!$B$1,MIN(IF(OFFSET(Metadata!$A$1,0,0,Metadata!Metadata_Table_Length,1)=C999,ROW(OFFSET(Metadata!$A$1,0,0,Metadata!Metadata_Table_Length,1))-1,"")),0),OFFSET(Metadata!$B$1,MIN(IF(OFFSET(Metadata!$A$1,0,0,Metadata!Metadata_Table_Length,1)=SUBSTITUTE(C999,"rawdatafilename","originalfilename"),ROW(OFFSET(Metadata!$A$1,0,0,Metadata!Metadata_Table_Length,1))-1,"")),0)),"")</f>
        <v/>
      </c>
      <c r="F999" t="str">
        <f t="shared" ca="1" si="62"/>
        <v/>
      </c>
      <c r="G999" t="str">
        <f t="array" aca="1" ref="G999" ca="1">IF(B999&lt;&gt;"",OFFSET(Metadata!$B$1,MIN(IF(OFFSET(Metadata!$A$1,0,0,Metadata!Metadata_Table_Length,1)=SUBSTITUTE(C999,"rawdatafilename","partnumber"),ROW(OFFSET(Metadata!$A$1,0,0,Metadata!Metadata_Table_Length,1))-1,"")),0),"")</f>
        <v/>
      </c>
      <c r="H999" t="str">
        <f t="array" aca="1" ref="H999" ca="1">IF(B999&lt;&gt;"",OFFSET(Metadata!$B$1,MIN(IF(OFFSET(Metadata!$A$1,0,0,Metadata!Metadata_Table_Length,1)=SUBSTITUTE(C999,"rawdatafilename","original_count"),ROW(OFFSET(Metadata!$A$1,0,0,Metadata!Metadata_Table_Length,1))-1,"")),0),"")</f>
        <v/>
      </c>
      <c r="I999" t="str">
        <f t="array" aca="1" ref="I999" ca="1">IF(B999&lt;&gt;"",OFFSET(Metadata!$B$1,MIN(IF(OFFSET(Metadata!$A$1,0,0,Metadata!Metadata_Table_Length,1)=SUBSTITUTE(C999,"rawdatafilename","count"),ROW(OFFSET(Metadata!$A$1,0,0,Metadata!Metadata_Table_Length,1))-1,"")),0),"")</f>
        <v/>
      </c>
      <c r="J999" t="str">
        <f t="array" aca="1" ref="J999" ca="1">IF(AND(G999&lt;&gt;"",G999&lt;&gt;G998),MAX(IF(G$2:G$2001=G999,H$2:H$2001,"")),"")</f>
        <v/>
      </c>
      <c r="K999" t="str">
        <f t="array" aca="1" ref="K999" ca="1">IF(AND(G999&lt;&gt;"",G999&lt;&gt;G998),MAX(IF(G$2:G$2001=G999,I$2:I$2001,"")),"")</f>
        <v/>
      </c>
      <c r="L999" t="str">
        <f t="shared" ca="1" si="63"/>
        <v/>
      </c>
    </row>
    <row r="1000" spans="2:12" x14ac:dyDescent="0.25">
      <c r="B1000" t="str">
        <f t="shared" ca="1" si="61"/>
        <v/>
      </c>
      <c r="C1000" t="str">
        <f t="shared" ca="1" si="60"/>
        <v/>
      </c>
      <c r="D1000" s="156" t="str">
        <f t="array" aca="1" ref="D1000" ca="1">IFERROR(IF(B1000&lt;&gt;"",IF(OR(EXACT(OFFSET(Metadata!$A$1,0,0,Metadata!Metadata_Table_Length,1),C1000)),1,""),""),"")</f>
        <v/>
      </c>
      <c r="E1000" s="163" t="str">
        <f t="array" aca="1" ref="E1000" ca="1">IF(B1000&lt;&gt;"",IF(D1000=1,OFFSET(Metadata!$B$1,MIN(IF(OFFSET(Metadata!$A$1,0,0,Metadata!Metadata_Table_Length,1)=C1000,ROW(OFFSET(Metadata!$A$1,0,0,Metadata!Metadata_Table_Length,1))-1,"")),0),OFFSET(Metadata!$B$1,MIN(IF(OFFSET(Metadata!$A$1,0,0,Metadata!Metadata_Table_Length,1)=SUBSTITUTE(C1000,"rawdatafilename","originalfilename"),ROW(OFFSET(Metadata!$A$1,0,0,Metadata!Metadata_Table_Length,1))-1,"")),0)),"")</f>
        <v/>
      </c>
      <c r="F1000" t="str">
        <f t="shared" ca="1" si="62"/>
        <v/>
      </c>
      <c r="G1000" t="str">
        <f t="array" aca="1" ref="G1000" ca="1">IF(B1000&lt;&gt;"",OFFSET(Metadata!$B$1,MIN(IF(OFFSET(Metadata!$A$1,0,0,Metadata!Metadata_Table_Length,1)=SUBSTITUTE(C1000,"rawdatafilename","partnumber"),ROW(OFFSET(Metadata!$A$1,0,0,Metadata!Metadata_Table_Length,1))-1,"")),0),"")</f>
        <v/>
      </c>
      <c r="H1000" t="str">
        <f t="array" aca="1" ref="H1000" ca="1">IF(B1000&lt;&gt;"",OFFSET(Metadata!$B$1,MIN(IF(OFFSET(Metadata!$A$1,0,0,Metadata!Metadata_Table_Length,1)=SUBSTITUTE(C1000,"rawdatafilename","original_count"),ROW(OFFSET(Metadata!$A$1,0,0,Metadata!Metadata_Table_Length,1))-1,"")),0),"")</f>
        <v/>
      </c>
      <c r="I1000" t="str">
        <f t="array" aca="1" ref="I1000" ca="1">IF(B1000&lt;&gt;"",OFFSET(Metadata!$B$1,MIN(IF(OFFSET(Metadata!$A$1,0,0,Metadata!Metadata_Table_Length,1)=SUBSTITUTE(C1000,"rawdatafilename","count"),ROW(OFFSET(Metadata!$A$1,0,0,Metadata!Metadata_Table_Length,1))-1,"")),0),"")</f>
        <v/>
      </c>
      <c r="J1000" t="str">
        <f t="array" aca="1" ref="J1000" ca="1">IF(AND(G1000&lt;&gt;"",G1000&lt;&gt;G999),MAX(IF(G$2:G$2001=G1000,H$2:H$2001,"")),"")</f>
        <v/>
      </c>
      <c r="K1000" t="str">
        <f t="array" aca="1" ref="K1000" ca="1">IF(AND(G1000&lt;&gt;"",G1000&lt;&gt;G999),MAX(IF(G$2:G$2001=G1000,I$2:I$2001,"")),"")</f>
        <v/>
      </c>
      <c r="L1000" t="str">
        <f t="shared" ca="1" si="63"/>
        <v/>
      </c>
    </row>
    <row r="1001" spans="2:12" x14ac:dyDescent="0.25">
      <c r="B1001" t="str">
        <f t="shared" ca="1" si="61"/>
        <v/>
      </c>
      <c r="C1001" t="str">
        <f t="shared" ca="1" si="60"/>
        <v/>
      </c>
      <c r="D1001" s="156" t="str">
        <f t="array" aca="1" ref="D1001" ca="1">IFERROR(IF(B1001&lt;&gt;"",IF(OR(EXACT(OFFSET(Metadata!$A$1,0,0,Metadata!Metadata_Table_Length,1),C1001)),1,""),""),"")</f>
        <v/>
      </c>
      <c r="E1001" s="163" t="str">
        <f t="array" aca="1" ref="E1001" ca="1">IF(B1001&lt;&gt;"",IF(D1001=1,OFFSET(Metadata!$B$1,MIN(IF(OFFSET(Metadata!$A$1,0,0,Metadata!Metadata_Table_Length,1)=C1001,ROW(OFFSET(Metadata!$A$1,0,0,Metadata!Metadata_Table_Length,1))-1,"")),0),OFFSET(Metadata!$B$1,MIN(IF(OFFSET(Metadata!$A$1,0,0,Metadata!Metadata_Table_Length,1)=SUBSTITUTE(C1001,"rawdatafilename","originalfilename"),ROW(OFFSET(Metadata!$A$1,0,0,Metadata!Metadata_Table_Length,1))-1,"")),0)),"")</f>
        <v/>
      </c>
      <c r="F1001" t="str">
        <f t="shared" ca="1" si="62"/>
        <v/>
      </c>
      <c r="G1001" t="str">
        <f t="array" aca="1" ref="G1001" ca="1">IF(B1001&lt;&gt;"",OFFSET(Metadata!$B$1,MIN(IF(OFFSET(Metadata!$A$1,0,0,Metadata!Metadata_Table_Length,1)=SUBSTITUTE(C1001,"rawdatafilename","partnumber"),ROW(OFFSET(Metadata!$A$1,0,0,Metadata!Metadata_Table_Length,1))-1,"")),0),"")</f>
        <v/>
      </c>
      <c r="H1001" t="str">
        <f t="array" aca="1" ref="H1001" ca="1">IF(B1001&lt;&gt;"",OFFSET(Metadata!$B$1,MIN(IF(OFFSET(Metadata!$A$1,0,0,Metadata!Metadata_Table_Length,1)=SUBSTITUTE(C1001,"rawdatafilename","original_count"),ROW(OFFSET(Metadata!$A$1,0,0,Metadata!Metadata_Table_Length,1))-1,"")),0),"")</f>
        <v/>
      </c>
      <c r="I1001" t="str">
        <f t="array" aca="1" ref="I1001" ca="1">IF(B1001&lt;&gt;"",OFFSET(Metadata!$B$1,MIN(IF(OFFSET(Metadata!$A$1,0,0,Metadata!Metadata_Table_Length,1)=SUBSTITUTE(C1001,"rawdatafilename","count"),ROW(OFFSET(Metadata!$A$1,0,0,Metadata!Metadata_Table_Length,1))-1,"")),0),"")</f>
        <v/>
      </c>
      <c r="J1001" t="str">
        <f t="array" aca="1" ref="J1001" ca="1">IF(AND(G1001&lt;&gt;"",G1001&lt;&gt;G1000),MAX(IF(G$2:G$2001=G1001,H$2:H$2001,"")),"")</f>
        <v/>
      </c>
      <c r="K1001" t="str">
        <f t="array" aca="1" ref="K1001" ca="1">IF(AND(G1001&lt;&gt;"",G1001&lt;&gt;G1000),MAX(IF(G$2:G$2001=G1001,I$2:I$2001,"")),"")</f>
        <v/>
      </c>
      <c r="L1001" t="str">
        <f t="shared" ca="1" si="63"/>
        <v/>
      </c>
    </row>
    <row r="1002" spans="2:12" x14ac:dyDescent="0.25">
      <c r="B1002" t="str">
        <f t="shared" ca="1" si="61"/>
        <v/>
      </c>
      <c r="C1002" t="str">
        <f t="shared" ca="1" si="60"/>
        <v/>
      </c>
      <c r="D1002" s="156" t="str">
        <f t="array" aca="1" ref="D1002" ca="1">IFERROR(IF(B1002&lt;&gt;"",IF(OR(EXACT(OFFSET(Metadata!$A$1,0,0,Metadata!Metadata_Table_Length,1),C1002)),1,""),""),"")</f>
        <v/>
      </c>
      <c r="E1002" s="163" t="str">
        <f t="array" aca="1" ref="E1002" ca="1">IF(B1002&lt;&gt;"",IF(D1002=1,OFFSET(Metadata!$B$1,MIN(IF(OFFSET(Metadata!$A$1,0,0,Metadata!Metadata_Table_Length,1)=C1002,ROW(OFFSET(Metadata!$A$1,0,0,Metadata!Metadata_Table_Length,1))-1,"")),0),OFFSET(Metadata!$B$1,MIN(IF(OFFSET(Metadata!$A$1,0,0,Metadata!Metadata_Table_Length,1)=SUBSTITUTE(C1002,"rawdatafilename","originalfilename"),ROW(OFFSET(Metadata!$A$1,0,0,Metadata!Metadata_Table_Length,1))-1,"")),0)),"")</f>
        <v/>
      </c>
      <c r="F1002" t="str">
        <f t="shared" ca="1" si="62"/>
        <v/>
      </c>
      <c r="G1002" t="str">
        <f t="array" aca="1" ref="G1002" ca="1">IF(B1002&lt;&gt;"",OFFSET(Metadata!$B$1,MIN(IF(OFFSET(Metadata!$A$1,0,0,Metadata!Metadata_Table_Length,1)=SUBSTITUTE(C1002,"rawdatafilename","partnumber"),ROW(OFFSET(Metadata!$A$1,0,0,Metadata!Metadata_Table_Length,1))-1,"")),0),"")</f>
        <v/>
      </c>
      <c r="H1002" t="str">
        <f t="array" aca="1" ref="H1002" ca="1">IF(B1002&lt;&gt;"",OFFSET(Metadata!$B$1,MIN(IF(OFFSET(Metadata!$A$1,0,0,Metadata!Metadata_Table_Length,1)=SUBSTITUTE(C1002,"rawdatafilename","original_count"),ROW(OFFSET(Metadata!$A$1,0,0,Metadata!Metadata_Table_Length,1))-1,"")),0),"")</f>
        <v/>
      </c>
      <c r="I1002" t="str">
        <f t="array" aca="1" ref="I1002" ca="1">IF(B1002&lt;&gt;"",OFFSET(Metadata!$B$1,MIN(IF(OFFSET(Metadata!$A$1,0,0,Metadata!Metadata_Table_Length,1)=SUBSTITUTE(C1002,"rawdatafilename","count"),ROW(OFFSET(Metadata!$A$1,0,0,Metadata!Metadata_Table_Length,1))-1,"")),0),"")</f>
        <v/>
      </c>
      <c r="J1002" t="str">
        <f t="array" aca="1" ref="J1002" ca="1">IF(AND(G1002&lt;&gt;"",G1002&lt;&gt;G1001),MAX(IF(G$2:G$2001=G1002,H$2:H$2001,"")),"")</f>
        <v/>
      </c>
      <c r="K1002" t="str">
        <f t="array" aca="1" ref="K1002" ca="1">IF(AND(G1002&lt;&gt;"",G1002&lt;&gt;G1001),MAX(IF(G$2:G$2001=G1002,I$2:I$2001,"")),"")</f>
        <v/>
      </c>
      <c r="L1002" t="str">
        <f t="shared" ref="L1002:L1065" ca="1" si="64">IF(F1002&lt;&gt;"",IF(F1002&lt;&gt;F1001,F1002,""),"")</f>
        <v/>
      </c>
    </row>
    <row r="1003" spans="2:12" x14ac:dyDescent="0.25">
      <c r="B1003" t="str">
        <f t="shared" ca="1" si="61"/>
        <v/>
      </c>
      <c r="C1003" t="str">
        <f t="shared" ca="1" si="60"/>
        <v/>
      </c>
      <c r="D1003" s="156" t="str">
        <f t="array" aca="1" ref="D1003" ca="1">IFERROR(IF(B1003&lt;&gt;"",IF(OR(EXACT(OFFSET(Metadata!$A$1,0,0,Metadata!Metadata_Table_Length,1),C1003)),1,""),""),"")</f>
        <v/>
      </c>
      <c r="E1003" s="163" t="str">
        <f t="array" aca="1" ref="E1003" ca="1">IF(B1003&lt;&gt;"",IF(D1003=1,OFFSET(Metadata!$B$1,MIN(IF(OFFSET(Metadata!$A$1,0,0,Metadata!Metadata_Table_Length,1)=C1003,ROW(OFFSET(Metadata!$A$1,0,0,Metadata!Metadata_Table_Length,1))-1,"")),0),OFFSET(Metadata!$B$1,MIN(IF(OFFSET(Metadata!$A$1,0,0,Metadata!Metadata_Table_Length,1)=SUBSTITUTE(C1003,"rawdatafilename","originalfilename"),ROW(OFFSET(Metadata!$A$1,0,0,Metadata!Metadata_Table_Length,1))-1,"")),0)),"")</f>
        <v/>
      </c>
      <c r="F1003" t="str">
        <f t="shared" ca="1" si="62"/>
        <v/>
      </c>
      <c r="G1003" t="str">
        <f t="array" aca="1" ref="G1003" ca="1">IF(B1003&lt;&gt;"",OFFSET(Metadata!$B$1,MIN(IF(OFFSET(Metadata!$A$1,0,0,Metadata!Metadata_Table_Length,1)=SUBSTITUTE(C1003,"rawdatafilename","partnumber"),ROW(OFFSET(Metadata!$A$1,0,0,Metadata!Metadata_Table_Length,1))-1,"")),0),"")</f>
        <v/>
      </c>
      <c r="H1003" t="str">
        <f t="array" aca="1" ref="H1003" ca="1">IF(B1003&lt;&gt;"",OFFSET(Metadata!$B$1,MIN(IF(OFFSET(Metadata!$A$1,0,0,Metadata!Metadata_Table_Length,1)=SUBSTITUTE(C1003,"rawdatafilename","original_count"),ROW(OFFSET(Metadata!$A$1,0,0,Metadata!Metadata_Table_Length,1))-1,"")),0),"")</f>
        <v/>
      </c>
      <c r="I1003" t="str">
        <f t="array" aca="1" ref="I1003" ca="1">IF(B1003&lt;&gt;"",OFFSET(Metadata!$B$1,MIN(IF(OFFSET(Metadata!$A$1,0,0,Metadata!Metadata_Table_Length,1)=SUBSTITUTE(C1003,"rawdatafilename","count"),ROW(OFFSET(Metadata!$A$1,0,0,Metadata!Metadata_Table_Length,1))-1,"")),0),"")</f>
        <v/>
      </c>
      <c r="J1003" t="str">
        <f t="array" aca="1" ref="J1003" ca="1">IF(AND(G1003&lt;&gt;"",G1003&lt;&gt;G1002),MAX(IF(G$2:G$2001=G1003,H$2:H$2001,"")),"")</f>
        <v/>
      </c>
      <c r="K1003" t="str">
        <f t="array" aca="1" ref="K1003" ca="1">IF(AND(G1003&lt;&gt;"",G1003&lt;&gt;G1002),MAX(IF(G$2:G$2001=G1003,I$2:I$2001,"")),"")</f>
        <v/>
      </c>
      <c r="L1003" t="str">
        <f t="shared" ca="1" si="64"/>
        <v/>
      </c>
    </row>
    <row r="1004" spans="2:12" x14ac:dyDescent="0.25">
      <c r="B1004" t="str">
        <f t="shared" ca="1" si="61"/>
        <v/>
      </c>
      <c r="C1004" t="str">
        <f t="shared" ca="1" si="60"/>
        <v/>
      </c>
      <c r="D1004" s="156" t="str">
        <f t="array" aca="1" ref="D1004" ca="1">IFERROR(IF(B1004&lt;&gt;"",IF(OR(EXACT(OFFSET(Metadata!$A$1,0,0,Metadata!Metadata_Table_Length,1),C1004)),1,""),""),"")</f>
        <v/>
      </c>
      <c r="E1004" s="163" t="str">
        <f t="array" aca="1" ref="E1004" ca="1">IF(B1004&lt;&gt;"",IF(D1004=1,OFFSET(Metadata!$B$1,MIN(IF(OFFSET(Metadata!$A$1,0,0,Metadata!Metadata_Table_Length,1)=C1004,ROW(OFFSET(Metadata!$A$1,0,0,Metadata!Metadata_Table_Length,1))-1,"")),0),OFFSET(Metadata!$B$1,MIN(IF(OFFSET(Metadata!$A$1,0,0,Metadata!Metadata_Table_Length,1)=SUBSTITUTE(C1004,"rawdatafilename","originalfilename"),ROW(OFFSET(Metadata!$A$1,0,0,Metadata!Metadata_Table_Length,1))-1,"")),0)),"")</f>
        <v/>
      </c>
      <c r="F1004" t="str">
        <f t="shared" ca="1" si="62"/>
        <v/>
      </c>
      <c r="G1004" t="str">
        <f t="array" aca="1" ref="G1004" ca="1">IF(B1004&lt;&gt;"",OFFSET(Metadata!$B$1,MIN(IF(OFFSET(Metadata!$A$1,0,0,Metadata!Metadata_Table_Length,1)=SUBSTITUTE(C1004,"rawdatafilename","partnumber"),ROW(OFFSET(Metadata!$A$1,0,0,Metadata!Metadata_Table_Length,1))-1,"")),0),"")</f>
        <v/>
      </c>
      <c r="H1004" t="str">
        <f t="array" aca="1" ref="H1004" ca="1">IF(B1004&lt;&gt;"",OFFSET(Metadata!$B$1,MIN(IF(OFFSET(Metadata!$A$1,0,0,Metadata!Metadata_Table_Length,1)=SUBSTITUTE(C1004,"rawdatafilename","original_count"),ROW(OFFSET(Metadata!$A$1,0,0,Metadata!Metadata_Table_Length,1))-1,"")),0),"")</f>
        <v/>
      </c>
      <c r="I1004" t="str">
        <f t="array" aca="1" ref="I1004" ca="1">IF(B1004&lt;&gt;"",OFFSET(Metadata!$B$1,MIN(IF(OFFSET(Metadata!$A$1,0,0,Metadata!Metadata_Table_Length,1)=SUBSTITUTE(C1004,"rawdatafilename","count"),ROW(OFFSET(Metadata!$A$1,0,0,Metadata!Metadata_Table_Length,1))-1,"")),0),"")</f>
        <v/>
      </c>
      <c r="J1004" t="str">
        <f t="array" aca="1" ref="J1004" ca="1">IF(AND(G1004&lt;&gt;"",G1004&lt;&gt;G1003),MAX(IF(G$2:G$2001=G1004,H$2:H$2001,"")),"")</f>
        <v/>
      </c>
      <c r="K1004" t="str">
        <f t="array" aca="1" ref="K1004" ca="1">IF(AND(G1004&lt;&gt;"",G1004&lt;&gt;G1003),MAX(IF(G$2:G$2001=G1004,I$2:I$2001,"")),"")</f>
        <v/>
      </c>
      <c r="L1004" t="str">
        <f t="shared" ca="1" si="64"/>
        <v/>
      </c>
    </row>
    <row r="1005" spans="2:12" x14ac:dyDescent="0.25">
      <c r="B1005" t="str">
        <f t="shared" ca="1" si="61"/>
        <v/>
      </c>
      <c r="C1005" t="str">
        <f t="shared" ca="1" si="60"/>
        <v/>
      </c>
      <c r="D1005" s="156" t="str">
        <f t="array" aca="1" ref="D1005" ca="1">IFERROR(IF(B1005&lt;&gt;"",IF(OR(EXACT(OFFSET(Metadata!$A$1,0,0,Metadata!Metadata_Table_Length,1),C1005)),1,""),""),"")</f>
        <v/>
      </c>
      <c r="E1005" s="163" t="str">
        <f t="array" aca="1" ref="E1005" ca="1">IF(B1005&lt;&gt;"",IF(D1005=1,OFFSET(Metadata!$B$1,MIN(IF(OFFSET(Metadata!$A$1,0,0,Metadata!Metadata_Table_Length,1)=C1005,ROW(OFFSET(Metadata!$A$1,0,0,Metadata!Metadata_Table_Length,1))-1,"")),0),OFFSET(Metadata!$B$1,MIN(IF(OFFSET(Metadata!$A$1,0,0,Metadata!Metadata_Table_Length,1)=SUBSTITUTE(C1005,"rawdatafilename","originalfilename"),ROW(OFFSET(Metadata!$A$1,0,0,Metadata!Metadata_Table_Length,1))-1,"")),0)),"")</f>
        <v/>
      </c>
      <c r="F1005" t="str">
        <f t="shared" ca="1" si="62"/>
        <v/>
      </c>
      <c r="G1005" t="str">
        <f t="array" aca="1" ref="G1005" ca="1">IF(B1005&lt;&gt;"",OFFSET(Metadata!$B$1,MIN(IF(OFFSET(Metadata!$A$1,0,0,Metadata!Metadata_Table_Length,1)=SUBSTITUTE(C1005,"rawdatafilename","partnumber"),ROW(OFFSET(Metadata!$A$1,0,0,Metadata!Metadata_Table_Length,1))-1,"")),0),"")</f>
        <v/>
      </c>
      <c r="H1005" t="str">
        <f t="array" aca="1" ref="H1005" ca="1">IF(B1005&lt;&gt;"",OFFSET(Metadata!$B$1,MIN(IF(OFFSET(Metadata!$A$1,0,0,Metadata!Metadata_Table_Length,1)=SUBSTITUTE(C1005,"rawdatafilename","original_count"),ROW(OFFSET(Metadata!$A$1,0,0,Metadata!Metadata_Table_Length,1))-1,"")),0),"")</f>
        <v/>
      </c>
      <c r="I1005" t="str">
        <f t="array" aca="1" ref="I1005" ca="1">IF(B1005&lt;&gt;"",OFFSET(Metadata!$B$1,MIN(IF(OFFSET(Metadata!$A$1,0,0,Metadata!Metadata_Table_Length,1)=SUBSTITUTE(C1005,"rawdatafilename","count"),ROW(OFFSET(Metadata!$A$1,0,0,Metadata!Metadata_Table_Length,1))-1,"")),0),"")</f>
        <v/>
      </c>
      <c r="J1005" t="str">
        <f t="array" aca="1" ref="J1005" ca="1">IF(AND(G1005&lt;&gt;"",G1005&lt;&gt;G1004),MAX(IF(G$2:G$2001=G1005,H$2:H$2001,"")),"")</f>
        <v/>
      </c>
      <c r="K1005" t="str">
        <f t="array" aca="1" ref="K1005" ca="1">IF(AND(G1005&lt;&gt;"",G1005&lt;&gt;G1004),MAX(IF(G$2:G$2001=G1005,I$2:I$2001,"")),"")</f>
        <v/>
      </c>
      <c r="L1005" t="str">
        <f t="shared" ca="1" si="64"/>
        <v/>
      </c>
    </row>
    <row r="1006" spans="2:12" x14ac:dyDescent="0.25">
      <c r="B1006" t="str">
        <f t="shared" ca="1" si="61"/>
        <v/>
      </c>
      <c r="C1006" t="str">
        <f t="shared" ca="1" si="60"/>
        <v/>
      </c>
      <c r="D1006" s="156" t="str">
        <f t="array" aca="1" ref="D1006" ca="1">IFERROR(IF(B1006&lt;&gt;"",IF(OR(EXACT(OFFSET(Metadata!$A$1,0,0,Metadata!Metadata_Table_Length,1),C1006)),1,""),""),"")</f>
        <v/>
      </c>
      <c r="E1006" s="163" t="str">
        <f t="array" aca="1" ref="E1006" ca="1">IF(B1006&lt;&gt;"",IF(D1006=1,OFFSET(Metadata!$B$1,MIN(IF(OFFSET(Metadata!$A$1,0,0,Metadata!Metadata_Table_Length,1)=C1006,ROW(OFFSET(Metadata!$A$1,0,0,Metadata!Metadata_Table_Length,1))-1,"")),0),OFFSET(Metadata!$B$1,MIN(IF(OFFSET(Metadata!$A$1,0,0,Metadata!Metadata_Table_Length,1)=SUBSTITUTE(C1006,"rawdatafilename","originalfilename"),ROW(OFFSET(Metadata!$A$1,0,0,Metadata!Metadata_Table_Length,1))-1,"")),0)),"")</f>
        <v/>
      </c>
      <c r="F1006" t="str">
        <f t="shared" ca="1" si="62"/>
        <v/>
      </c>
      <c r="G1006" t="str">
        <f t="array" aca="1" ref="G1006" ca="1">IF(B1006&lt;&gt;"",OFFSET(Metadata!$B$1,MIN(IF(OFFSET(Metadata!$A$1,0,0,Metadata!Metadata_Table_Length,1)=SUBSTITUTE(C1006,"rawdatafilename","partnumber"),ROW(OFFSET(Metadata!$A$1,0,0,Metadata!Metadata_Table_Length,1))-1,"")),0),"")</f>
        <v/>
      </c>
      <c r="H1006" t="str">
        <f t="array" aca="1" ref="H1006" ca="1">IF(B1006&lt;&gt;"",OFFSET(Metadata!$B$1,MIN(IF(OFFSET(Metadata!$A$1,0,0,Metadata!Metadata_Table_Length,1)=SUBSTITUTE(C1006,"rawdatafilename","original_count"),ROW(OFFSET(Metadata!$A$1,0,0,Metadata!Metadata_Table_Length,1))-1,"")),0),"")</f>
        <v/>
      </c>
      <c r="I1006" t="str">
        <f t="array" aca="1" ref="I1006" ca="1">IF(B1006&lt;&gt;"",OFFSET(Metadata!$B$1,MIN(IF(OFFSET(Metadata!$A$1,0,0,Metadata!Metadata_Table_Length,1)=SUBSTITUTE(C1006,"rawdatafilename","count"),ROW(OFFSET(Metadata!$A$1,0,0,Metadata!Metadata_Table_Length,1))-1,"")),0),"")</f>
        <v/>
      </c>
      <c r="J1006" t="str">
        <f t="array" aca="1" ref="J1006" ca="1">IF(AND(G1006&lt;&gt;"",G1006&lt;&gt;G1005),MAX(IF(G$2:G$2001=G1006,H$2:H$2001,"")),"")</f>
        <v/>
      </c>
      <c r="K1006" t="str">
        <f t="array" aca="1" ref="K1006" ca="1">IF(AND(G1006&lt;&gt;"",G1006&lt;&gt;G1005),MAX(IF(G$2:G$2001=G1006,I$2:I$2001,"")),"")</f>
        <v/>
      </c>
      <c r="L1006" t="str">
        <f t="shared" ca="1" si="64"/>
        <v/>
      </c>
    </row>
    <row r="1007" spans="2:12" x14ac:dyDescent="0.25">
      <c r="B1007" t="str">
        <f t="shared" ca="1" si="61"/>
        <v/>
      </c>
      <c r="C1007" t="str">
        <f t="shared" ca="1" si="60"/>
        <v/>
      </c>
      <c r="D1007" s="156" t="str">
        <f t="array" aca="1" ref="D1007" ca="1">IFERROR(IF(B1007&lt;&gt;"",IF(OR(EXACT(OFFSET(Metadata!$A$1,0,0,Metadata!Metadata_Table_Length,1),C1007)),1,""),""),"")</f>
        <v/>
      </c>
      <c r="E1007" s="163" t="str">
        <f t="array" aca="1" ref="E1007" ca="1">IF(B1007&lt;&gt;"",IF(D1007=1,OFFSET(Metadata!$B$1,MIN(IF(OFFSET(Metadata!$A$1,0,0,Metadata!Metadata_Table_Length,1)=C1007,ROW(OFFSET(Metadata!$A$1,0,0,Metadata!Metadata_Table_Length,1))-1,"")),0),OFFSET(Metadata!$B$1,MIN(IF(OFFSET(Metadata!$A$1,0,0,Metadata!Metadata_Table_Length,1)=SUBSTITUTE(C1007,"rawdatafilename","originalfilename"),ROW(OFFSET(Metadata!$A$1,0,0,Metadata!Metadata_Table_Length,1))-1,"")),0)),"")</f>
        <v/>
      </c>
      <c r="F1007" t="str">
        <f t="shared" ca="1" si="62"/>
        <v/>
      </c>
      <c r="G1007" t="str">
        <f t="array" aca="1" ref="G1007" ca="1">IF(B1007&lt;&gt;"",OFFSET(Metadata!$B$1,MIN(IF(OFFSET(Metadata!$A$1,0,0,Metadata!Metadata_Table_Length,1)=SUBSTITUTE(C1007,"rawdatafilename","partnumber"),ROW(OFFSET(Metadata!$A$1,0,0,Metadata!Metadata_Table_Length,1))-1,"")),0),"")</f>
        <v/>
      </c>
      <c r="H1007" t="str">
        <f t="array" aca="1" ref="H1007" ca="1">IF(B1007&lt;&gt;"",OFFSET(Metadata!$B$1,MIN(IF(OFFSET(Metadata!$A$1,0,0,Metadata!Metadata_Table_Length,1)=SUBSTITUTE(C1007,"rawdatafilename","original_count"),ROW(OFFSET(Metadata!$A$1,0,0,Metadata!Metadata_Table_Length,1))-1,"")),0),"")</f>
        <v/>
      </c>
      <c r="I1007" t="str">
        <f t="array" aca="1" ref="I1007" ca="1">IF(B1007&lt;&gt;"",OFFSET(Metadata!$B$1,MIN(IF(OFFSET(Metadata!$A$1,0,0,Metadata!Metadata_Table_Length,1)=SUBSTITUTE(C1007,"rawdatafilename","count"),ROW(OFFSET(Metadata!$A$1,0,0,Metadata!Metadata_Table_Length,1))-1,"")),0),"")</f>
        <v/>
      </c>
      <c r="J1007" t="str">
        <f t="array" aca="1" ref="J1007" ca="1">IF(AND(G1007&lt;&gt;"",G1007&lt;&gt;G1006),MAX(IF(G$2:G$2001=G1007,H$2:H$2001,"")),"")</f>
        <v/>
      </c>
      <c r="K1007" t="str">
        <f t="array" aca="1" ref="K1007" ca="1">IF(AND(G1007&lt;&gt;"",G1007&lt;&gt;G1006),MAX(IF(G$2:G$2001=G1007,I$2:I$2001,"")),"")</f>
        <v/>
      </c>
      <c r="L1007" t="str">
        <f t="shared" ca="1" si="64"/>
        <v/>
      </c>
    </row>
    <row r="1008" spans="2:12" x14ac:dyDescent="0.25">
      <c r="B1008" t="str">
        <f t="shared" ca="1" si="61"/>
        <v/>
      </c>
      <c r="C1008" t="str">
        <f t="shared" ca="1" si="60"/>
        <v/>
      </c>
      <c r="D1008" s="156" t="str">
        <f t="array" aca="1" ref="D1008" ca="1">IFERROR(IF(B1008&lt;&gt;"",IF(OR(EXACT(OFFSET(Metadata!$A$1,0,0,Metadata!Metadata_Table_Length,1),C1008)),1,""),""),"")</f>
        <v/>
      </c>
      <c r="E1008" s="163" t="str">
        <f t="array" aca="1" ref="E1008" ca="1">IF(B1008&lt;&gt;"",IF(D1008=1,OFFSET(Metadata!$B$1,MIN(IF(OFFSET(Metadata!$A$1,0,0,Metadata!Metadata_Table_Length,1)=C1008,ROW(OFFSET(Metadata!$A$1,0,0,Metadata!Metadata_Table_Length,1))-1,"")),0),OFFSET(Metadata!$B$1,MIN(IF(OFFSET(Metadata!$A$1,0,0,Metadata!Metadata_Table_Length,1)=SUBSTITUTE(C1008,"rawdatafilename","originalfilename"),ROW(OFFSET(Metadata!$A$1,0,0,Metadata!Metadata_Table_Length,1))-1,"")),0)),"")</f>
        <v/>
      </c>
      <c r="F1008" t="str">
        <f t="shared" ca="1" si="62"/>
        <v/>
      </c>
      <c r="G1008" t="str">
        <f t="array" aca="1" ref="G1008" ca="1">IF(B1008&lt;&gt;"",OFFSET(Metadata!$B$1,MIN(IF(OFFSET(Metadata!$A$1,0,0,Metadata!Metadata_Table_Length,1)=SUBSTITUTE(C1008,"rawdatafilename","partnumber"),ROW(OFFSET(Metadata!$A$1,0,0,Metadata!Metadata_Table_Length,1))-1,"")),0),"")</f>
        <v/>
      </c>
      <c r="H1008" t="str">
        <f t="array" aca="1" ref="H1008" ca="1">IF(B1008&lt;&gt;"",OFFSET(Metadata!$B$1,MIN(IF(OFFSET(Metadata!$A$1,0,0,Metadata!Metadata_Table_Length,1)=SUBSTITUTE(C1008,"rawdatafilename","original_count"),ROW(OFFSET(Metadata!$A$1,0,0,Metadata!Metadata_Table_Length,1))-1,"")),0),"")</f>
        <v/>
      </c>
      <c r="I1008" t="str">
        <f t="array" aca="1" ref="I1008" ca="1">IF(B1008&lt;&gt;"",OFFSET(Metadata!$B$1,MIN(IF(OFFSET(Metadata!$A$1,0,0,Metadata!Metadata_Table_Length,1)=SUBSTITUTE(C1008,"rawdatafilename","count"),ROW(OFFSET(Metadata!$A$1,0,0,Metadata!Metadata_Table_Length,1))-1,"")),0),"")</f>
        <v/>
      </c>
      <c r="J1008" t="str">
        <f t="array" aca="1" ref="J1008" ca="1">IF(AND(G1008&lt;&gt;"",G1008&lt;&gt;G1007),MAX(IF(G$2:G$2001=G1008,H$2:H$2001,"")),"")</f>
        <v/>
      </c>
      <c r="K1008" t="str">
        <f t="array" aca="1" ref="K1008" ca="1">IF(AND(G1008&lt;&gt;"",G1008&lt;&gt;G1007),MAX(IF(G$2:G$2001=G1008,I$2:I$2001,"")),"")</f>
        <v/>
      </c>
      <c r="L1008" t="str">
        <f t="shared" ca="1" si="64"/>
        <v/>
      </c>
    </row>
    <row r="1009" spans="2:12" x14ac:dyDescent="0.25">
      <c r="B1009" t="str">
        <f t="shared" ca="1" si="61"/>
        <v/>
      </c>
      <c r="C1009" t="str">
        <f t="shared" ca="1" si="60"/>
        <v/>
      </c>
      <c r="D1009" s="156" t="str">
        <f t="array" aca="1" ref="D1009" ca="1">IFERROR(IF(B1009&lt;&gt;"",IF(OR(EXACT(OFFSET(Metadata!$A$1,0,0,Metadata!Metadata_Table_Length,1),C1009)),1,""),""),"")</f>
        <v/>
      </c>
      <c r="E1009" s="163" t="str">
        <f t="array" aca="1" ref="E1009" ca="1">IF(B1009&lt;&gt;"",IF(D1009=1,OFFSET(Metadata!$B$1,MIN(IF(OFFSET(Metadata!$A$1,0,0,Metadata!Metadata_Table_Length,1)=C1009,ROW(OFFSET(Metadata!$A$1,0,0,Metadata!Metadata_Table_Length,1))-1,"")),0),OFFSET(Metadata!$B$1,MIN(IF(OFFSET(Metadata!$A$1,0,0,Metadata!Metadata_Table_Length,1)=SUBSTITUTE(C1009,"rawdatafilename","originalfilename"),ROW(OFFSET(Metadata!$A$1,0,0,Metadata!Metadata_Table_Length,1))-1,"")),0)),"")</f>
        <v/>
      </c>
      <c r="F1009" t="str">
        <f t="shared" ca="1" si="62"/>
        <v/>
      </c>
      <c r="G1009" t="str">
        <f t="array" aca="1" ref="G1009" ca="1">IF(B1009&lt;&gt;"",OFFSET(Metadata!$B$1,MIN(IF(OFFSET(Metadata!$A$1,0,0,Metadata!Metadata_Table_Length,1)=SUBSTITUTE(C1009,"rawdatafilename","partnumber"),ROW(OFFSET(Metadata!$A$1,0,0,Metadata!Metadata_Table_Length,1))-1,"")),0),"")</f>
        <v/>
      </c>
      <c r="H1009" t="str">
        <f t="array" aca="1" ref="H1009" ca="1">IF(B1009&lt;&gt;"",OFFSET(Metadata!$B$1,MIN(IF(OFFSET(Metadata!$A$1,0,0,Metadata!Metadata_Table_Length,1)=SUBSTITUTE(C1009,"rawdatafilename","original_count"),ROW(OFFSET(Metadata!$A$1,0,0,Metadata!Metadata_Table_Length,1))-1,"")),0),"")</f>
        <v/>
      </c>
      <c r="I1009" t="str">
        <f t="array" aca="1" ref="I1009" ca="1">IF(B1009&lt;&gt;"",OFFSET(Metadata!$B$1,MIN(IF(OFFSET(Metadata!$A$1,0,0,Metadata!Metadata_Table_Length,1)=SUBSTITUTE(C1009,"rawdatafilename","count"),ROW(OFFSET(Metadata!$A$1,0,0,Metadata!Metadata_Table_Length,1))-1,"")),0),"")</f>
        <v/>
      </c>
      <c r="J1009" t="str">
        <f t="array" aca="1" ref="J1009" ca="1">IF(AND(G1009&lt;&gt;"",G1009&lt;&gt;G1008),MAX(IF(G$2:G$2001=G1009,H$2:H$2001,"")),"")</f>
        <v/>
      </c>
      <c r="K1009" t="str">
        <f t="array" aca="1" ref="K1009" ca="1">IF(AND(G1009&lt;&gt;"",G1009&lt;&gt;G1008),MAX(IF(G$2:G$2001=G1009,I$2:I$2001,"")),"")</f>
        <v/>
      </c>
      <c r="L1009" t="str">
        <f t="shared" ca="1" si="64"/>
        <v/>
      </c>
    </row>
    <row r="1010" spans="2:12" x14ac:dyDescent="0.25">
      <c r="B1010" t="str">
        <f t="shared" ca="1" si="61"/>
        <v/>
      </c>
      <c r="C1010" t="str">
        <f t="shared" ca="1" si="60"/>
        <v/>
      </c>
      <c r="D1010" s="156" t="str">
        <f t="array" aca="1" ref="D1010" ca="1">IFERROR(IF(B1010&lt;&gt;"",IF(OR(EXACT(OFFSET(Metadata!$A$1,0,0,Metadata!Metadata_Table_Length,1),C1010)),1,""),""),"")</f>
        <v/>
      </c>
      <c r="E1010" s="163" t="str">
        <f t="array" aca="1" ref="E1010" ca="1">IF(B1010&lt;&gt;"",IF(D1010=1,OFFSET(Metadata!$B$1,MIN(IF(OFFSET(Metadata!$A$1,0,0,Metadata!Metadata_Table_Length,1)=C1010,ROW(OFFSET(Metadata!$A$1,0,0,Metadata!Metadata_Table_Length,1))-1,"")),0),OFFSET(Metadata!$B$1,MIN(IF(OFFSET(Metadata!$A$1,0,0,Metadata!Metadata_Table_Length,1)=SUBSTITUTE(C1010,"rawdatafilename","originalfilename"),ROW(OFFSET(Metadata!$A$1,0,0,Metadata!Metadata_Table_Length,1))-1,"")),0)),"")</f>
        <v/>
      </c>
      <c r="F1010" t="str">
        <f t="shared" ca="1" si="62"/>
        <v/>
      </c>
      <c r="G1010" t="str">
        <f t="array" aca="1" ref="G1010" ca="1">IF(B1010&lt;&gt;"",OFFSET(Metadata!$B$1,MIN(IF(OFFSET(Metadata!$A$1,0,0,Metadata!Metadata_Table_Length,1)=SUBSTITUTE(C1010,"rawdatafilename","partnumber"),ROW(OFFSET(Metadata!$A$1,0,0,Metadata!Metadata_Table_Length,1))-1,"")),0),"")</f>
        <v/>
      </c>
      <c r="H1010" t="str">
        <f t="array" aca="1" ref="H1010" ca="1">IF(B1010&lt;&gt;"",OFFSET(Metadata!$B$1,MIN(IF(OFFSET(Metadata!$A$1,0,0,Metadata!Metadata_Table_Length,1)=SUBSTITUTE(C1010,"rawdatafilename","original_count"),ROW(OFFSET(Metadata!$A$1,0,0,Metadata!Metadata_Table_Length,1))-1,"")),0),"")</f>
        <v/>
      </c>
      <c r="I1010" t="str">
        <f t="array" aca="1" ref="I1010" ca="1">IF(B1010&lt;&gt;"",OFFSET(Metadata!$B$1,MIN(IF(OFFSET(Metadata!$A$1,0,0,Metadata!Metadata_Table_Length,1)=SUBSTITUTE(C1010,"rawdatafilename","count"),ROW(OFFSET(Metadata!$A$1,0,0,Metadata!Metadata_Table_Length,1))-1,"")),0),"")</f>
        <v/>
      </c>
      <c r="J1010" t="str">
        <f t="array" aca="1" ref="J1010" ca="1">IF(AND(G1010&lt;&gt;"",G1010&lt;&gt;G1009),MAX(IF(G$2:G$2001=G1010,H$2:H$2001,"")),"")</f>
        <v/>
      </c>
      <c r="K1010" t="str">
        <f t="array" aca="1" ref="K1010" ca="1">IF(AND(G1010&lt;&gt;"",G1010&lt;&gt;G1009),MAX(IF(G$2:G$2001=G1010,I$2:I$2001,"")),"")</f>
        <v/>
      </c>
      <c r="L1010" t="str">
        <f t="shared" ca="1" si="64"/>
        <v/>
      </c>
    </row>
    <row r="1011" spans="2:12" x14ac:dyDescent="0.25">
      <c r="B1011" t="str">
        <f t="shared" ca="1" si="61"/>
        <v/>
      </c>
      <c r="C1011" t="str">
        <f t="shared" ca="1" si="60"/>
        <v/>
      </c>
      <c r="D1011" s="156" t="str">
        <f t="array" aca="1" ref="D1011" ca="1">IFERROR(IF(B1011&lt;&gt;"",IF(OR(EXACT(OFFSET(Metadata!$A$1,0,0,Metadata!Metadata_Table_Length,1),C1011)),1,""),""),"")</f>
        <v/>
      </c>
      <c r="E1011" s="163" t="str">
        <f t="array" aca="1" ref="E1011" ca="1">IF(B1011&lt;&gt;"",IF(D1011=1,OFFSET(Metadata!$B$1,MIN(IF(OFFSET(Metadata!$A$1,0,0,Metadata!Metadata_Table_Length,1)=C1011,ROW(OFFSET(Metadata!$A$1,0,0,Metadata!Metadata_Table_Length,1))-1,"")),0),OFFSET(Metadata!$B$1,MIN(IF(OFFSET(Metadata!$A$1,0,0,Metadata!Metadata_Table_Length,1)=SUBSTITUTE(C1011,"rawdatafilename","originalfilename"),ROW(OFFSET(Metadata!$A$1,0,0,Metadata!Metadata_Table_Length,1))-1,"")),0)),"")</f>
        <v/>
      </c>
      <c r="F1011" t="str">
        <f t="shared" ca="1" si="62"/>
        <v/>
      </c>
      <c r="G1011" t="str">
        <f t="array" aca="1" ref="G1011" ca="1">IF(B1011&lt;&gt;"",OFFSET(Metadata!$B$1,MIN(IF(OFFSET(Metadata!$A$1,0,0,Metadata!Metadata_Table_Length,1)=SUBSTITUTE(C1011,"rawdatafilename","partnumber"),ROW(OFFSET(Metadata!$A$1,0,0,Metadata!Metadata_Table_Length,1))-1,"")),0),"")</f>
        <v/>
      </c>
      <c r="H1011" t="str">
        <f t="array" aca="1" ref="H1011" ca="1">IF(B1011&lt;&gt;"",OFFSET(Metadata!$B$1,MIN(IF(OFFSET(Metadata!$A$1,0,0,Metadata!Metadata_Table_Length,1)=SUBSTITUTE(C1011,"rawdatafilename","original_count"),ROW(OFFSET(Metadata!$A$1,0,0,Metadata!Metadata_Table_Length,1))-1,"")),0),"")</f>
        <v/>
      </c>
      <c r="I1011" t="str">
        <f t="array" aca="1" ref="I1011" ca="1">IF(B1011&lt;&gt;"",OFFSET(Metadata!$B$1,MIN(IF(OFFSET(Metadata!$A$1,0,0,Metadata!Metadata_Table_Length,1)=SUBSTITUTE(C1011,"rawdatafilename","count"),ROW(OFFSET(Metadata!$A$1,0,0,Metadata!Metadata_Table_Length,1))-1,"")),0),"")</f>
        <v/>
      </c>
      <c r="J1011" t="str">
        <f t="array" aca="1" ref="J1011" ca="1">IF(AND(G1011&lt;&gt;"",G1011&lt;&gt;G1010),MAX(IF(G$2:G$2001=G1011,H$2:H$2001,"")),"")</f>
        <v/>
      </c>
      <c r="K1011" t="str">
        <f t="array" aca="1" ref="K1011" ca="1">IF(AND(G1011&lt;&gt;"",G1011&lt;&gt;G1010),MAX(IF(G$2:G$2001=G1011,I$2:I$2001,"")),"")</f>
        <v/>
      </c>
      <c r="L1011" t="str">
        <f t="shared" ca="1" si="64"/>
        <v/>
      </c>
    </row>
    <row r="1012" spans="2:12" x14ac:dyDescent="0.25">
      <c r="B1012" t="str">
        <f t="shared" ca="1" si="61"/>
        <v/>
      </c>
      <c r="C1012" t="str">
        <f t="shared" ca="1" si="60"/>
        <v/>
      </c>
      <c r="D1012" s="156" t="str">
        <f t="array" aca="1" ref="D1012" ca="1">IFERROR(IF(B1012&lt;&gt;"",IF(OR(EXACT(OFFSET(Metadata!$A$1,0,0,Metadata!Metadata_Table_Length,1),C1012)),1,""),""),"")</f>
        <v/>
      </c>
      <c r="E1012" s="163" t="str">
        <f t="array" aca="1" ref="E1012" ca="1">IF(B1012&lt;&gt;"",IF(D1012=1,OFFSET(Metadata!$B$1,MIN(IF(OFFSET(Metadata!$A$1,0,0,Metadata!Metadata_Table_Length,1)=C1012,ROW(OFFSET(Metadata!$A$1,0,0,Metadata!Metadata_Table_Length,1))-1,"")),0),OFFSET(Metadata!$B$1,MIN(IF(OFFSET(Metadata!$A$1,0,0,Metadata!Metadata_Table_Length,1)=SUBSTITUTE(C1012,"rawdatafilename","originalfilename"),ROW(OFFSET(Metadata!$A$1,0,0,Metadata!Metadata_Table_Length,1))-1,"")),0)),"")</f>
        <v/>
      </c>
      <c r="F1012" t="str">
        <f t="shared" ca="1" si="62"/>
        <v/>
      </c>
      <c r="G1012" t="str">
        <f t="array" aca="1" ref="G1012" ca="1">IF(B1012&lt;&gt;"",OFFSET(Metadata!$B$1,MIN(IF(OFFSET(Metadata!$A$1,0,0,Metadata!Metadata_Table_Length,1)=SUBSTITUTE(C1012,"rawdatafilename","partnumber"),ROW(OFFSET(Metadata!$A$1,0,0,Metadata!Metadata_Table_Length,1))-1,"")),0),"")</f>
        <v/>
      </c>
      <c r="H1012" t="str">
        <f t="array" aca="1" ref="H1012" ca="1">IF(B1012&lt;&gt;"",OFFSET(Metadata!$B$1,MIN(IF(OFFSET(Metadata!$A$1,0,0,Metadata!Metadata_Table_Length,1)=SUBSTITUTE(C1012,"rawdatafilename","original_count"),ROW(OFFSET(Metadata!$A$1,0,0,Metadata!Metadata_Table_Length,1))-1,"")),0),"")</f>
        <v/>
      </c>
      <c r="I1012" t="str">
        <f t="array" aca="1" ref="I1012" ca="1">IF(B1012&lt;&gt;"",OFFSET(Metadata!$B$1,MIN(IF(OFFSET(Metadata!$A$1,0,0,Metadata!Metadata_Table_Length,1)=SUBSTITUTE(C1012,"rawdatafilename","count"),ROW(OFFSET(Metadata!$A$1,0,0,Metadata!Metadata_Table_Length,1))-1,"")),0),"")</f>
        <v/>
      </c>
      <c r="J1012" t="str">
        <f t="array" aca="1" ref="J1012" ca="1">IF(AND(G1012&lt;&gt;"",G1012&lt;&gt;G1011),MAX(IF(G$2:G$2001=G1012,H$2:H$2001,"")),"")</f>
        <v/>
      </c>
      <c r="K1012" t="str">
        <f t="array" aca="1" ref="K1012" ca="1">IF(AND(G1012&lt;&gt;"",G1012&lt;&gt;G1011),MAX(IF(G$2:G$2001=G1012,I$2:I$2001,"")),"")</f>
        <v/>
      </c>
      <c r="L1012" t="str">
        <f t="shared" ca="1" si="64"/>
        <v/>
      </c>
    </row>
    <row r="1013" spans="2:12" x14ac:dyDescent="0.25">
      <c r="B1013" t="str">
        <f t="shared" ca="1" si="61"/>
        <v/>
      </c>
      <c r="C1013" t="str">
        <f t="shared" ca="1" si="60"/>
        <v/>
      </c>
      <c r="D1013" s="156" t="str">
        <f t="array" aca="1" ref="D1013" ca="1">IFERROR(IF(B1013&lt;&gt;"",IF(OR(EXACT(OFFSET(Metadata!$A$1,0,0,Metadata!Metadata_Table_Length,1),C1013)),1,""),""),"")</f>
        <v/>
      </c>
      <c r="E1013" s="163" t="str">
        <f t="array" aca="1" ref="E1013" ca="1">IF(B1013&lt;&gt;"",IF(D1013=1,OFFSET(Metadata!$B$1,MIN(IF(OFFSET(Metadata!$A$1,0,0,Metadata!Metadata_Table_Length,1)=C1013,ROW(OFFSET(Metadata!$A$1,0,0,Metadata!Metadata_Table_Length,1))-1,"")),0),OFFSET(Metadata!$B$1,MIN(IF(OFFSET(Metadata!$A$1,0,0,Metadata!Metadata_Table_Length,1)=SUBSTITUTE(C1013,"rawdatafilename","originalfilename"),ROW(OFFSET(Metadata!$A$1,0,0,Metadata!Metadata_Table_Length,1))-1,"")),0)),"")</f>
        <v/>
      </c>
      <c r="F1013" t="str">
        <f t="shared" ca="1" si="62"/>
        <v/>
      </c>
      <c r="G1013" t="str">
        <f t="array" aca="1" ref="G1013" ca="1">IF(B1013&lt;&gt;"",OFFSET(Metadata!$B$1,MIN(IF(OFFSET(Metadata!$A$1,0,0,Metadata!Metadata_Table_Length,1)=SUBSTITUTE(C1013,"rawdatafilename","partnumber"),ROW(OFFSET(Metadata!$A$1,0,0,Metadata!Metadata_Table_Length,1))-1,"")),0),"")</f>
        <v/>
      </c>
      <c r="H1013" t="str">
        <f t="array" aca="1" ref="H1013" ca="1">IF(B1013&lt;&gt;"",OFFSET(Metadata!$B$1,MIN(IF(OFFSET(Metadata!$A$1,0,0,Metadata!Metadata_Table_Length,1)=SUBSTITUTE(C1013,"rawdatafilename","original_count"),ROW(OFFSET(Metadata!$A$1,0,0,Metadata!Metadata_Table_Length,1))-1,"")),0),"")</f>
        <v/>
      </c>
      <c r="I1013" t="str">
        <f t="array" aca="1" ref="I1013" ca="1">IF(B1013&lt;&gt;"",OFFSET(Metadata!$B$1,MIN(IF(OFFSET(Metadata!$A$1,0,0,Metadata!Metadata_Table_Length,1)=SUBSTITUTE(C1013,"rawdatafilename","count"),ROW(OFFSET(Metadata!$A$1,0,0,Metadata!Metadata_Table_Length,1))-1,"")),0),"")</f>
        <v/>
      </c>
      <c r="J1013" t="str">
        <f t="array" aca="1" ref="J1013" ca="1">IF(AND(G1013&lt;&gt;"",G1013&lt;&gt;G1012),MAX(IF(G$2:G$2001=G1013,H$2:H$2001,"")),"")</f>
        <v/>
      </c>
      <c r="K1013" t="str">
        <f t="array" aca="1" ref="K1013" ca="1">IF(AND(G1013&lt;&gt;"",G1013&lt;&gt;G1012),MAX(IF(G$2:G$2001=G1013,I$2:I$2001,"")),"")</f>
        <v/>
      </c>
      <c r="L1013" t="str">
        <f t="shared" ca="1" si="64"/>
        <v/>
      </c>
    </row>
    <row r="1014" spans="2:12" x14ac:dyDescent="0.25">
      <c r="B1014" t="str">
        <f t="shared" ca="1" si="61"/>
        <v/>
      </c>
      <c r="C1014" t="str">
        <f t="shared" ca="1" si="60"/>
        <v/>
      </c>
      <c r="D1014" s="156" t="str">
        <f t="array" aca="1" ref="D1014" ca="1">IFERROR(IF(B1014&lt;&gt;"",IF(OR(EXACT(OFFSET(Metadata!$A$1,0,0,Metadata!Metadata_Table_Length,1),C1014)),1,""),""),"")</f>
        <v/>
      </c>
      <c r="E1014" s="163" t="str">
        <f t="array" aca="1" ref="E1014" ca="1">IF(B1014&lt;&gt;"",IF(D1014=1,OFFSET(Metadata!$B$1,MIN(IF(OFFSET(Metadata!$A$1,0,0,Metadata!Metadata_Table_Length,1)=C1014,ROW(OFFSET(Metadata!$A$1,0,0,Metadata!Metadata_Table_Length,1))-1,"")),0),OFFSET(Metadata!$B$1,MIN(IF(OFFSET(Metadata!$A$1,0,0,Metadata!Metadata_Table_Length,1)=SUBSTITUTE(C1014,"rawdatafilename","originalfilename"),ROW(OFFSET(Metadata!$A$1,0,0,Metadata!Metadata_Table_Length,1))-1,"")),0)),"")</f>
        <v/>
      </c>
      <c r="F1014" t="str">
        <f t="shared" ca="1" si="62"/>
        <v/>
      </c>
      <c r="G1014" t="str">
        <f t="array" aca="1" ref="G1014" ca="1">IF(B1014&lt;&gt;"",OFFSET(Metadata!$B$1,MIN(IF(OFFSET(Metadata!$A$1,0,0,Metadata!Metadata_Table_Length,1)=SUBSTITUTE(C1014,"rawdatafilename","partnumber"),ROW(OFFSET(Metadata!$A$1,0,0,Metadata!Metadata_Table_Length,1))-1,"")),0),"")</f>
        <v/>
      </c>
      <c r="H1014" t="str">
        <f t="array" aca="1" ref="H1014" ca="1">IF(B1014&lt;&gt;"",OFFSET(Metadata!$B$1,MIN(IF(OFFSET(Metadata!$A$1,0,0,Metadata!Metadata_Table_Length,1)=SUBSTITUTE(C1014,"rawdatafilename","original_count"),ROW(OFFSET(Metadata!$A$1,0,0,Metadata!Metadata_Table_Length,1))-1,"")),0),"")</f>
        <v/>
      </c>
      <c r="I1014" t="str">
        <f t="array" aca="1" ref="I1014" ca="1">IF(B1014&lt;&gt;"",OFFSET(Metadata!$B$1,MIN(IF(OFFSET(Metadata!$A$1,0,0,Metadata!Metadata_Table_Length,1)=SUBSTITUTE(C1014,"rawdatafilename","count"),ROW(OFFSET(Metadata!$A$1,0,0,Metadata!Metadata_Table_Length,1))-1,"")),0),"")</f>
        <v/>
      </c>
      <c r="J1014" t="str">
        <f t="array" aca="1" ref="J1014" ca="1">IF(AND(G1014&lt;&gt;"",G1014&lt;&gt;G1013),MAX(IF(G$2:G$2001=G1014,H$2:H$2001,"")),"")</f>
        <v/>
      </c>
      <c r="K1014" t="str">
        <f t="array" aca="1" ref="K1014" ca="1">IF(AND(G1014&lt;&gt;"",G1014&lt;&gt;G1013),MAX(IF(G$2:G$2001=G1014,I$2:I$2001,"")),"")</f>
        <v/>
      </c>
      <c r="L1014" t="str">
        <f t="shared" ca="1" si="64"/>
        <v/>
      </c>
    </row>
    <row r="1015" spans="2:12" x14ac:dyDescent="0.25">
      <c r="B1015" t="str">
        <f t="shared" ca="1" si="61"/>
        <v/>
      </c>
      <c r="C1015" t="str">
        <f t="shared" ca="1" si="60"/>
        <v/>
      </c>
      <c r="D1015" s="156" t="str">
        <f t="array" aca="1" ref="D1015" ca="1">IFERROR(IF(B1015&lt;&gt;"",IF(OR(EXACT(OFFSET(Metadata!$A$1,0,0,Metadata!Metadata_Table_Length,1),C1015)),1,""),""),"")</f>
        <v/>
      </c>
      <c r="E1015" s="163" t="str">
        <f t="array" aca="1" ref="E1015" ca="1">IF(B1015&lt;&gt;"",IF(D1015=1,OFFSET(Metadata!$B$1,MIN(IF(OFFSET(Metadata!$A$1,0,0,Metadata!Metadata_Table_Length,1)=C1015,ROW(OFFSET(Metadata!$A$1,0,0,Metadata!Metadata_Table_Length,1))-1,"")),0),OFFSET(Metadata!$B$1,MIN(IF(OFFSET(Metadata!$A$1,0,0,Metadata!Metadata_Table_Length,1)=SUBSTITUTE(C1015,"rawdatafilename","originalfilename"),ROW(OFFSET(Metadata!$A$1,0,0,Metadata!Metadata_Table_Length,1))-1,"")),0)),"")</f>
        <v/>
      </c>
      <c r="F1015" t="str">
        <f t="shared" ca="1" si="62"/>
        <v/>
      </c>
      <c r="G1015" t="str">
        <f t="array" aca="1" ref="G1015" ca="1">IF(B1015&lt;&gt;"",OFFSET(Metadata!$B$1,MIN(IF(OFFSET(Metadata!$A$1,0,0,Metadata!Metadata_Table_Length,1)=SUBSTITUTE(C1015,"rawdatafilename","partnumber"),ROW(OFFSET(Metadata!$A$1,0,0,Metadata!Metadata_Table_Length,1))-1,"")),0),"")</f>
        <v/>
      </c>
      <c r="H1015" t="str">
        <f t="array" aca="1" ref="H1015" ca="1">IF(B1015&lt;&gt;"",OFFSET(Metadata!$B$1,MIN(IF(OFFSET(Metadata!$A$1,0,0,Metadata!Metadata_Table_Length,1)=SUBSTITUTE(C1015,"rawdatafilename","original_count"),ROW(OFFSET(Metadata!$A$1,0,0,Metadata!Metadata_Table_Length,1))-1,"")),0),"")</f>
        <v/>
      </c>
      <c r="I1015" t="str">
        <f t="array" aca="1" ref="I1015" ca="1">IF(B1015&lt;&gt;"",OFFSET(Metadata!$B$1,MIN(IF(OFFSET(Metadata!$A$1,0,0,Metadata!Metadata_Table_Length,1)=SUBSTITUTE(C1015,"rawdatafilename","count"),ROW(OFFSET(Metadata!$A$1,0,0,Metadata!Metadata_Table_Length,1))-1,"")),0),"")</f>
        <v/>
      </c>
      <c r="J1015" t="str">
        <f t="array" aca="1" ref="J1015" ca="1">IF(AND(G1015&lt;&gt;"",G1015&lt;&gt;G1014),MAX(IF(G$2:G$2001=G1015,H$2:H$2001,"")),"")</f>
        <v/>
      </c>
      <c r="K1015" t="str">
        <f t="array" aca="1" ref="K1015" ca="1">IF(AND(G1015&lt;&gt;"",G1015&lt;&gt;G1014),MAX(IF(G$2:G$2001=G1015,I$2:I$2001,"")),"")</f>
        <v/>
      </c>
      <c r="L1015" t="str">
        <f t="shared" ca="1" si="64"/>
        <v/>
      </c>
    </row>
    <row r="1016" spans="2:12" x14ac:dyDescent="0.25">
      <c r="B1016" t="str">
        <f t="shared" ca="1" si="61"/>
        <v/>
      </c>
      <c r="C1016" t="str">
        <f t="shared" ca="1" si="60"/>
        <v/>
      </c>
      <c r="D1016" s="156" t="str">
        <f t="array" aca="1" ref="D1016" ca="1">IFERROR(IF(B1016&lt;&gt;"",IF(OR(EXACT(OFFSET(Metadata!$A$1,0,0,Metadata!Metadata_Table_Length,1),C1016)),1,""),""),"")</f>
        <v/>
      </c>
      <c r="E1016" s="163" t="str">
        <f t="array" aca="1" ref="E1016" ca="1">IF(B1016&lt;&gt;"",IF(D1016=1,OFFSET(Metadata!$B$1,MIN(IF(OFFSET(Metadata!$A$1,0,0,Metadata!Metadata_Table_Length,1)=C1016,ROW(OFFSET(Metadata!$A$1,0,0,Metadata!Metadata_Table_Length,1))-1,"")),0),OFFSET(Metadata!$B$1,MIN(IF(OFFSET(Metadata!$A$1,0,0,Metadata!Metadata_Table_Length,1)=SUBSTITUTE(C1016,"rawdatafilename","originalfilename"),ROW(OFFSET(Metadata!$A$1,0,0,Metadata!Metadata_Table_Length,1))-1,"")),0)),"")</f>
        <v/>
      </c>
      <c r="F1016" t="str">
        <f t="shared" ca="1" si="62"/>
        <v/>
      </c>
      <c r="G1016" t="str">
        <f t="array" aca="1" ref="G1016" ca="1">IF(B1016&lt;&gt;"",OFFSET(Metadata!$B$1,MIN(IF(OFFSET(Metadata!$A$1,0,0,Metadata!Metadata_Table_Length,1)=SUBSTITUTE(C1016,"rawdatafilename","partnumber"),ROW(OFFSET(Metadata!$A$1,0,0,Metadata!Metadata_Table_Length,1))-1,"")),0),"")</f>
        <v/>
      </c>
      <c r="H1016" t="str">
        <f t="array" aca="1" ref="H1016" ca="1">IF(B1016&lt;&gt;"",OFFSET(Metadata!$B$1,MIN(IF(OFFSET(Metadata!$A$1,0,0,Metadata!Metadata_Table_Length,1)=SUBSTITUTE(C1016,"rawdatafilename","original_count"),ROW(OFFSET(Metadata!$A$1,0,0,Metadata!Metadata_Table_Length,1))-1,"")),0),"")</f>
        <v/>
      </c>
      <c r="I1016" t="str">
        <f t="array" aca="1" ref="I1016" ca="1">IF(B1016&lt;&gt;"",OFFSET(Metadata!$B$1,MIN(IF(OFFSET(Metadata!$A$1,0,0,Metadata!Metadata_Table_Length,1)=SUBSTITUTE(C1016,"rawdatafilename","count"),ROW(OFFSET(Metadata!$A$1,0,0,Metadata!Metadata_Table_Length,1))-1,"")),0),"")</f>
        <v/>
      </c>
      <c r="J1016" t="str">
        <f t="array" aca="1" ref="J1016" ca="1">IF(AND(G1016&lt;&gt;"",G1016&lt;&gt;G1015),MAX(IF(G$2:G$2001=G1016,H$2:H$2001,"")),"")</f>
        <v/>
      </c>
      <c r="K1016" t="str">
        <f t="array" aca="1" ref="K1016" ca="1">IF(AND(G1016&lt;&gt;"",G1016&lt;&gt;G1015),MAX(IF(G$2:G$2001=G1016,I$2:I$2001,"")),"")</f>
        <v/>
      </c>
      <c r="L1016" t="str">
        <f t="shared" ca="1" si="64"/>
        <v/>
      </c>
    </row>
    <row r="1017" spans="2:12" x14ac:dyDescent="0.25">
      <c r="B1017" t="str">
        <f t="shared" ca="1" si="61"/>
        <v/>
      </c>
      <c r="C1017" t="str">
        <f t="shared" ca="1" si="60"/>
        <v/>
      </c>
      <c r="D1017" s="156" t="str">
        <f t="array" aca="1" ref="D1017" ca="1">IFERROR(IF(B1017&lt;&gt;"",IF(OR(EXACT(OFFSET(Metadata!$A$1,0,0,Metadata!Metadata_Table_Length,1),C1017)),1,""),""),"")</f>
        <v/>
      </c>
      <c r="E1017" s="163" t="str">
        <f t="array" aca="1" ref="E1017" ca="1">IF(B1017&lt;&gt;"",IF(D1017=1,OFFSET(Metadata!$B$1,MIN(IF(OFFSET(Metadata!$A$1,0,0,Metadata!Metadata_Table_Length,1)=C1017,ROW(OFFSET(Metadata!$A$1,0,0,Metadata!Metadata_Table_Length,1))-1,"")),0),OFFSET(Metadata!$B$1,MIN(IF(OFFSET(Metadata!$A$1,0,0,Metadata!Metadata_Table_Length,1)=SUBSTITUTE(C1017,"rawdatafilename","originalfilename"),ROW(OFFSET(Metadata!$A$1,0,0,Metadata!Metadata_Table_Length,1))-1,"")),0)),"")</f>
        <v/>
      </c>
      <c r="F1017" t="str">
        <f t="shared" ca="1" si="62"/>
        <v/>
      </c>
      <c r="G1017" t="str">
        <f t="array" aca="1" ref="G1017" ca="1">IF(B1017&lt;&gt;"",OFFSET(Metadata!$B$1,MIN(IF(OFFSET(Metadata!$A$1,0,0,Metadata!Metadata_Table_Length,1)=SUBSTITUTE(C1017,"rawdatafilename","partnumber"),ROW(OFFSET(Metadata!$A$1,0,0,Metadata!Metadata_Table_Length,1))-1,"")),0),"")</f>
        <v/>
      </c>
      <c r="H1017" t="str">
        <f t="array" aca="1" ref="H1017" ca="1">IF(B1017&lt;&gt;"",OFFSET(Metadata!$B$1,MIN(IF(OFFSET(Metadata!$A$1,0,0,Metadata!Metadata_Table_Length,1)=SUBSTITUTE(C1017,"rawdatafilename","original_count"),ROW(OFFSET(Metadata!$A$1,0,0,Metadata!Metadata_Table_Length,1))-1,"")),0),"")</f>
        <v/>
      </c>
      <c r="I1017" t="str">
        <f t="array" aca="1" ref="I1017" ca="1">IF(B1017&lt;&gt;"",OFFSET(Metadata!$B$1,MIN(IF(OFFSET(Metadata!$A$1,0,0,Metadata!Metadata_Table_Length,1)=SUBSTITUTE(C1017,"rawdatafilename","count"),ROW(OFFSET(Metadata!$A$1,0,0,Metadata!Metadata_Table_Length,1))-1,"")),0),"")</f>
        <v/>
      </c>
      <c r="J1017" t="str">
        <f t="array" aca="1" ref="J1017" ca="1">IF(AND(G1017&lt;&gt;"",G1017&lt;&gt;G1016),MAX(IF(G$2:G$2001=G1017,H$2:H$2001,"")),"")</f>
        <v/>
      </c>
      <c r="K1017" t="str">
        <f t="array" aca="1" ref="K1017" ca="1">IF(AND(G1017&lt;&gt;"",G1017&lt;&gt;G1016),MAX(IF(G$2:G$2001=G1017,I$2:I$2001,"")),"")</f>
        <v/>
      </c>
      <c r="L1017" t="str">
        <f t="shared" ca="1" si="64"/>
        <v/>
      </c>
    </row>
    <row r="1018" spans="2:12" x14ac:dyDescent="0.25">
      <c r="B1018" t="str">
        <f t="shared" ca="1" si="61"/>
        <v/>
      </c>
      <c r="C1018" t="str">
        <f t="shared" ca="1" si="60"/>
        <v/>
      </c>
      <c r="D1018" s="156" t="str">
        <f t="array" aca="1" ref="D1018" ca="1">IFERROR(IF(B1018&lt;&gt;"",IF(OR(EXACT(OFFSET(Metadata!$A$1,0,0,Metadata!Metadata_Table_Length,1),C1018)),1,""),""),"")</f>
        <v/>
      </c>
      <c r="E1018" s="163" t="str">
        <f t="array" aca="1" ref="E1018" ca="1">IF(B1018&lt;&gt;"",IF(D1018=1,OFFSET(Metadata!$B$1,MIN(IF(OFFSET(Metadata!$A$1,0,0,Metadata!Metadata_Table_Length,1)=C1018,ROW(OFFSET(Metadata!$A$1,0,0,Metadata!Metadata_Table_Length,1))-1,"")),0),OFFSET(Metadata!$B$1,MIN(IF(OFFSET(Metadata!$A$1,0,0,Metadata!Metadata_Table_Length,1)=SUBSTITUTE(C1018,"rawdatafilename","originalfilename"),ROW(OFFSET(Metadata!$A$1,0,0,Metadata!Metadata_Table_Length,1))-1,"")),0)),"")</f>
        <v/>
      </c>
      <c r="F1018" t="str">
        <f t="shared" ca="1" si="62"/>
        <v/>
      </c>
      <c r="G1018" t="str">
        <f t="array" aca="1" ref="G1018" ca="1">IF(B1018&lt;&gt;"",OFFSET(Metadata!$B$1,MIN(IF(OFFSET(Metadata!$A$1,0,0,Metadata!Metadata_Table_Length,1)=SUBSTITUTE(C1018,"rawdatafilename","partnumber"),ROW(OFFSET(Metadata!$A$1,0,0,Metadata!Metadata_Table_Length,1))-1,"")),0),"")</f>
        <v/>
      </c>
      <c r="H1018" t="str">
        <f t="array" aca="1" ref="H1018" ca="1">IF(B1018&lt;&gt;"",OFFSET(Metadata!$B$1,MIN(IF(OFFSET(Metadata!$A$1,0,0,Metadata!Metadata_Table_Length,1)=SUBSTITUTE(C1018,"rawdatafilename","original_count"),ROW(OFFSET(Metadata!$A$1,0,0,Metadata!Metadata_Table_Length,1))-1,"")),0),"")</f>
        <v/>
      </c>
      <c r="I1018" t="str">
        <f t="array" aca="1" ref="I1018" ca="1">IF(B1018&lt;&gt;"",OFFSET(Metadata!$B$1,MIN(IF(OFFSET(Metadata!$A$1,0,0,Metadata!Metadata_Table_Length,1)=SUBSTITUTE(C1018,"rawdatafilename","count"),ROW(OFFSET(Metadata!$A$1,0,0,Metadata!Metadata_Table_Length,1))-1,"")),0),"")</f>
        <v/>
      </c>
      <c r="J1018" t="str">
        <f t="array" aca="1" ref="J1018" ca="1">IF(AND(G1018&lt;&gt;"",G1018&lt;&gt;G1017),MAX(IF(G$2:G$2001=G1018,H$2:H$2001,"")),"")</f>
        <v/>
      </c>
      <c r="K1018" t="str">
        <f t="array" aca="1" ref="K1018" ca="1">IF(AND(G1018&lt;&gt;"",G1018&lt;&gt;G1017),MAX(IF(G$2:G$2001=G1018,I$2:I$2001,"")),"")</f>
        <v/>
      </c>
      <c r="L1018" t="str">
        <f t="shared" ca="1" si="64"/>
        <v/>
      </c>
    </row>
    <row r="1019" spans="2:12" x14ac:dyDescent="0.25">
      <c r="B1019" t="str">
        <f t="shared" ca="1" si="61"/>
        <v/>
      </c>
      <c r="C1019" t="str">
        <f t="shared" ca="1" si="60"/>
        <v/>
      </c>
      <c r="D1019" s="156" t="str">
        <f t="array" aca="1" ref="D1019" ca="1">IFERROR(IF(B1019&lt;&gt;"",IF(OR(EXACT(OFFSET(Metadata!$A$1,0,0,Metadata!Metadata_Table_Length,1),C1019)),1,""),""),"")</f>
        <v/>
      </c>
      <c r="E1019" s="163" t="str">
        <f t="array" aca="1" ref="E1019" ca="1">IF(B1019&lt;&gt;"",IF(D1019=1,OFFSET(Metadata!$B$1,MIN(IF(OFFSET(Metadata!$A$1,0,0,Metadata!Metadata_Table_Length,1)=C1019,ROW(OFFSET(Metadata!$A$1,0,0,Metadata!Metadata_Table_Length,1))-1,"")),0),OFFSET(Metadata!$B$1,MIN(IF(OFFSET(Metadata!$A$1,0,0,Metadata!Metadata_Table_Length,1)=SUBSTITUTE(C1019,"rawdatafilename","originalfilename"),ROW(OFFSET(Metadata!$A$1,0,0,Metadata!Metadata_Table_Length,1))-1,"")),0)),"")</f>
        <v/>
      </c>
      <c r="F1019" t="str">
        <f t="shared" ca="1" si="62"/>
        <v/>
      </c>
      <c r="G1019" t="str">
        <f t="array" aca="1" ref="G1019" ca="1">IF(B1019&lt;&gt;"",OFFSET(Metadata!$B$1,MIN(IF(OFFSET(Metadata!$A$1,0,0,Metadata!Metadata_Table_Length,1)=SUBSTITUTE(C1019,"rawdatafilename","partnumber"),ROW(OFFSET(Metadata!$A$1,0,0,Metadata!Metadata_Table_Length,1))-1,"")),0),"")</f>
        <v/>
      </c>
      <c r="H1019" t="str">
        <f t="array" aca="1" ref="H1019" ca="1">IF(B1019&lt;&gt;"",OFFSET(Metadata!$B$1,MIN(IF(OFFSET(Metadata!$A$1,0,0,Metadata!Metadata_Table_Length,1)=SUBSTITUTE(C1019,"rawdatafilename","original_count"),ROW(OFFSET(Metadata!$A$1,0,0,Metadata!Metadata_Table_Length,1))-1,"")),0),"")</f>
        <v/>
      </c>
      <c r="I1019" t="str">
        <f t="array" aca="1" ref="I1019" ca="1">IF(B1019&lt;&gt;"",OFFSET(Metadata!$B$1,MIN(IF(OFFSET(Metadata!$A$1,0,0,Metadata!Metadata_Table_Length,1)=SUBSTITUTE(C1019,"rawdatafilename","count"),ROW(OFFSET(Metadata!$A$1,0,0,Metadata!Metadata_Table_Length,1))-1,"")),0),"")</f>
        <v/>
      </c>
      <c r="J1019" t="str">
        <f t="array" aca="1" ref="J1019" ca="1">IF(AND(G1019&lt;&gt;"",G1019&lt;&gt;G1018),MAX(IF(G$2:G$2001=G1019,H$2:H$2001,"")),"")</f>
        <v/>
      </c>
      <c r="K1019" t="str">
        <f t="array" aca="1" ref="K1019" ca="1">IF(AND(G1019&lt;&gt;"",G1019&lt;&gt;G1018),MAX(IF(G$2:G$2001=G1019,I$2:I$2001,"")),"")</f>
        <v/>
      </c>
      <c r="L1019" t="str">
        <f t="shared" ca="1" si="64"/>
        <v/>
      </c>
    </row>
    <row r="1020" spans="2:12" x14ac:dyDescent="0.25">
      <c r="B1020" t="str">
        <f t="shared" ca="1" si="61"/>
        <v/>
      </c>
      <c r="C1020" t="str">
        <f t="shared" ca="1" si="60"/>
        <v/>
      </c>
      <c r="D1020" s="156" t="str">
        <f t="array" aca="1" ref="D1020" ca="1">IFERROR(IF(B1020&lt;&gt;"",IF(OR(EXACT(OFFSET(Metadata!$A$1,0,0,Metadata!Metadata_Table_Length,1),C1020)),1,""),""),"")</f>
        <v/>
      </c>
      <c r="E1020" s="163" t="str">
        <f t="array" aca="1" ref="E1020" ca="1">IF(B1020&lt;&gt;"",IF(D1020=1,OFFSET(Metadata!$B$1,MIN(IF(OFFSET(Metadata!$A$1,0,0,Metadata!Metadata_Table_Length,1)=C1020,ROW(OFFSET(Metadata!$A$1,0,0,Metadata!Metadata_Table_Length,1))-1,"")),0),OFFSET(Metadata!$B$1,MIN(IF(OFFSET(Metadata!$A$1,0,0,Metadata!Metadata_Table_Length,1)=SUBSTITUTE(C1020,"rawdatafilename","originalfilename"),ROW(OFFSET(Metadata!$A$1,0,0,Metadata!Metadata_Table_Length,1))-1,"")),0)),"")</f>
        <v/>
      </c>
      <c r="F1020" t="str">
        <f t="shared" ca="1" si="62"/>
        <v/>
      </c>
      <c r="G1020" t="str">
        <f t="array" aca="1" ref="G1020" ca="1">IF(B1020&lt;&gt;"",OFFSET(Metadata!$B$1,MIN(IF(OFFSET(Metadata!$A$1,0,0,Metadata!Metadata_Table_Length,1)=SUBSTITUTE(C1020,"rawdatafilename","partnumber"),ROW(OFFSET(Metadata!$A$1,0,0,Metadata!Metadata_Table_Length,1))-1,"")),0),"")</f>
        <v/>
      </c>
      <c r="H1020" t="str">
        <f t="array" aca="1" ref="H1020" ca="1">IF(B1020&lt;&gt;"",OFFSET(Metadata!$B$1,MIN(IF(OFFSET(Metadata!$A$1,0,0,Metadata!Metadata_Table_Length,1)=SUBSTITUTE(C1020,"rawdatafilename","original_count"),ROW(OFFSET(Metadata!$A$1,0,0,Metadata!Metadata_Table_Length,1))-1,"")),0),"")</f>
        <v/>
      </c>
      <c r="I1020" t="str">
        <f t="array" aca="1" ref="I1020" ca="1">IF(B1020&lt;&gt;"",OFFSET(Metadata!$B$1,MIN(IF(OFFSET(Metadata!$A$1,0,0,Metadata!Metadata_Table_Length,1)=SUBSTITUTE(C1020,"rawdatafilename","count"),ROW(OFFSET(Metadata!$A$1,0,0,Metadata!Metadata_Table_Length,1))-1,"")),0),"")</f>
        <v/>
      </c>
      <c r="J1020" t="str">
        <f t="array" aca="1" ref="J1020" ca="1">IF(AND(G1020&lt;&gt;"",G1020&lt;&gt;G1019),MAX(IF(G$2:G$2001=G1020,H$2:H$2001,"")),"")</f>
        <v/>
      </c>
      <c r="K1020" t="str">
        <f t="array" aca="1" ref="K1020" ca="1">IF(AND(G1020&lt;&gt;"",G1020&lt;&gt;G1019),MAX(IF(G$2:G$2001=G1020,I$2:I$2001,"")),"")</f>
        <v/>
      </c>
      <c r="L1020" t="str">
        <f t="shared" ca="1" si="64"/>
        <v/>
      </c>
    </row>
    <row r="1021" spans="2:12" x14ac:dyDescent="0.25">
      <c r="B1021" t="str">
        <f t="shared" ca="1" si="61"/>
        <v/>
      </c>
      <c r="C1021" t="str">
        <f t="shared" ca="1" si="60"/>
        <v/>
      </c>
      <c r="D1021" s="156" t="str">
        <f t="array" aca="1" ref="D1021" ca="1">IFERROR(IF(B1021&lt;&gt;"",IF(OR(EXACT(OFFSET(Metadata!$A$1,0,0,Metadata!Metadata_Table_Length,1),C1021)),1,""),""),"")</f>
        <v/>
      </c>
      <c r="E1021" s="163" t="str">
        <f t="array" aca="1" ref="E1021" ca="1">IF(B1021&lt;&gt;"",IF(D1021=1,OFFSET(Metadata!$B$1,MIN(IF(OFFSET(Metadata!$A$1,0,0,Metadata!Metadata_Table_Length,1)=C1021,ROW(OFFSET(Metadata!$A$1,0,0,Metadata!Metadata_Table_Length,1))-1,"")),0),OFFSET(Metadata!$B$1,MIN(IF(OFFSET(Metadata!$A$1,0,0,Metadata!Metadata_Table_Length,1)=SUBSTITUTE(C1021,"rawdatafilename","originalfilename"),ROW(OFFSET(Metadata!$A$1,0,0,Metadata!Metadata_Table_Length,1))-1,"")),0)),"")</f>
        <v/>
      </c>
      <c r="F1021" t="str">
        <f t="shared" ca="1" si="62"/>
        <v/>
      </c>
      <c r="G1021" t="str">
        <f t="array" aca="1" ref="G1021" ca="1">IF(B1021&lt;&gt;"",OFFSET(Metadata!$B$1,MIN(IF(OFFSET(Metadata!$A$1,0,0,Metadata!Metadata_Table_Length,1)=SUBSTITUTE(C1021,"rawdatafilename","partnumber"),ROW(OFFSET(Metadata!$A$1,0,0,Metadata!Metadata_Table_Length,1))-1,"")),0),"")</f>
        <v/>
      </c>
      <c r="H1021" t="str">
        <f t="array" aca="1" ref="H1021" ca="1">IF(B1021&lt;&gt;"",OFFSET(Metadata!$B$1,MIN(IF(OFFSET(Metadata!$A$1,0,0,Metadata!Metadata_Table_Length,1)=SUBSTITUTE(C1021,"rawdatafilename","original_count"),ROW(OFFSET(Metadata!$A$1,0,0,Metadata!Metadata_Table_Length,1))-1,"")),0),"")</f>
        <v/>
      </c>
      <c r="I1021" t="str">
        <f t="array" aca="1" ref="I1021" ca="1">IF(B1021&lt;&gt;"",OFFSET(Metadata!$B$1,MIN(IF(OFFSET(Metadata!$A$1,0,0,Metadata!Metadata_Table_Length,1)=SUBSTITUTE(C1021,"rawdatafilename","count"),ROW(OFFSET(Metadata!$A$1,0,0,Metadata!Metadata_Table_Length,1))-1,"")),0),"")</f>
        <v/>
      </c>
      <c r="J1021" t="str">
        <f t="array" aca="1" ref="J1021" ca="1">IF(AND(G1021&lt;&gt;"",G1021&lt;&gt;G1020),MAX(IF(G$2:G$2001=G1021,H$2:H$2001,"")),"")</f>
        <v/>
      </c>
      <c r="K1021" t="str">
        <f t="array" aca="1" ref="K1021" ca="1">IF(AND(G1021&lt;&gt;"",G1021&lt;&gt;G1020),MAX(IF(G$2:G$2001=G1021,I$2:I$2001,"")),"")</f>
        <v/>
      </c>
      <c r="L1021" t="str">
        <f t="shared" ca="1" si="64"/>
        <v/>
      </c>
    </row>
    <row r="1022" spans="2:12" x14ac:dyDescent="0.25">
      <c r="B1022" t="str">
        <f t="shared" ca="1" si="61"/>
        <v/>
      </c>
      <c r="C1022" t="str">
        <f t="shared" ca="1" si="60"/>
        <v/>
      </c>
      <c r="D1022" s="156" t="str">
        <f t="array" aca="1" ref="D1022" ca="1">IFERROR(IF(B1022&lt;&gt;"",IF(OR(EXACT(OFFSET(Metadata!$A$1,0,0,Metadata!Metadata_Table_Length,1),C1022)),1,""),""),"")</f>
        <v/>
      </c>
      <c r="E1022" s="163" t="str">
        <f t="array" aca="1" ref="E1022" ca="1">IF(B1022&lt;&gt;"",IF(D1022=1,OFFSET(Metadata!$B$1,MIN(IF(OFFSET(Metadata!$A$1,0,0,Metadata!Metadata_Table_Length,1)=C1022,ROW(OFFSET(Metadata!$A$1,0,0,Metadata!Metadata_Table_Length,1))-1,"")),0),OFFSET(Metadata!$B$1,MIN(IF(OFFSET(Metadata!$A$1,0,0,Metadata!Metadata_Table_Length,1)=SUBSTITUTE(C1022,"rawdatafilename","originalfilename"),ROW(OFFSET(Metadata!$A$1,0,0,Metadata!Metadata_Table_Length,1))-1,"")),0)),"")</f>
        <v/>
      </c>
      <c r="F1022" t="str">
        <f t="shared" ca="1" si="62"/>
        <v/>
      </c>
      <c r="G1022" t="str">
        <f t="array" aca="1" ref="G1022" ca="1">IF(B1022&lt;&gt;"",OFFSET(Metadata!$B$1,MIN(IF(OFFSET(Metadata!$A$1,0,0,Metadata!Metadata_Table_Length,1)=SUBSTITUTE(C1022,"rawdatafilename","partnumber"),ROW(OFFSET(Metadata!$A$1,0,0,Metadata!Metadata_Table_Length,1))-1,"")),0),"")</f>
        <v/>
      </c>
      <c r="H1022" t="str">
        <f t="array" aca="1" ref="H1022" ca="1">IF(B1022&lt;&gt;"",OFFSET(Metadata!$B$1,MIN(IF(OFFSET(Metadata!$A$1,0,0,Metadata!Metadata_Table_Length,1)=SUBSTITUTE(C1022,"rawdatafilename","original_count"),ROW(OFFSET(Metadata!$A$1,0,0,Metadata!Metadata_Table_Length,1))-1,"")),0),"")</f>
        <v/>
      </c>
      <c r="I1022" t="str">
        <f t="array" aca="1" ref="I1022" ca="1">IF(B1022&lt;&gt;"",OFFSET(Metadata!$B$1,MIN(IF(OFFSET(Metadata!$A$1,0,0,Metadata!Metadata_Table_Length,1)=SUBSTITUTE(C1022,"rawdatafilename","count"),ROW(OFFSET(Metadata!$A$1,0,0,Metadata!Metadata_Table_Length,1))-1,"")),0),"")</f>
        <v/>
      </c>
      <c r="J1022" t="str">
        <f t="array" aca="1" ref="J1022" ca="1">IF(AND(G1022&lt;&gt;"",G1022&lt;&gt;G1021),MAX(IF(G$2:G$2001=G1022,H$2:H$2001,"")),"")</f>
        <v/>
      </c>
      <c r="K1022" t="str">
        <f t="array" aca="1" ref="K1022" ca="1">IF(AND(G1022&lt;&gt;"",G1022&lt;&gt;G1021),MAX(IF(G$2:G$2001=G1022,I$2:I$2001,"")),"")</f>
        <v/>
      </c>
      <c r="L1022" t="str">
        <f t="shared" ca="1" si="64"/>
        <v/>
      </c>
    </row>
    <row r="1023" spans="2:12" x14ac:dyDescent="0.25">
      <c r="B1023" t="str">
        <f t="shared" ca="1" si="61"/>
        <v/>
      </c>
      <c r="C1023" t="str">
        <f t="shared" ca="1" si="60"/>
        <v/>
      </c>
      <c r="D1023" s="156" t="str">
        <f t="array" aca="1" ref="D1023" ca="1">IFERROR(IF(B1023&lt;&gt;"",IF(OR(EXACT(OFFSET(Metadata!$A$1,0,0,Metadata!Metadata_Table_Length,1),C1023)),1,""),""),"")</f>
        <v/>
      </c>
      <c r="E1023" s="163" t="str">
        <f t="array" aca="1" ref="E1023" ca="1">IF(B1023&lt;&gt;"",IF(D1023=1,OFFSET(Metadata!$B$1,MIN(IF(OFFSET(Metadata!$A$1,0,0,Metadata!Metadata_Table_Length,1)=C1023,ROW(OFFSET(Metadata!$A$1,0,0,Metadata!Metadata_Table_Length,1))-1,"")),0),OFFSET(Metadata!$B$1,MIN(IF(OFFSET(Metadata!$A$1,0,0,Metadata!Metadata_Table_Length,1)=SUBSTITUTE(C1023,"rawdatafilename","originalfilename"),ROW(OFFSET(Metadata!$A$1,0,0,Metadata!Metadata_Table_Length,1))-1,"")),0)),"")</f>
        <v/>
      </c>
      <c r="F1023" t="str">
        <f t="shared" ca="1" si="62"/>
        <v/>
      </c>
      <c r="G1023" t="str">
        <f t="array" aca="1" ref="G1023" ca="1">IF(B1023&lt;&gt;"",OFFSET(Metadata!$B$1,MIN(IF(OFFSET(Metadata!$A$1,0,0,Metadata!Metadata_Table_Length,1)=SUBSTITUTE(C1023,"rawdatafilename","partnumber"),ROW(OFFSET(Metadata!$A$1,0,0,Metadata!Metadata_Table_Length,1))-1,"")),0),"")</f>
        <v/>
      </c>
      <c r="H1023" t="str">
        <f t="array" aca="1" ref="H1023" ca="1">IF(B1023&lt;&gt;"",OFFSET(Metadata!$B$1,MIN(IF(OFFSET(Metadata!$A$1,0,0,Metadata!Metadata_Table_Length,1)=SUBSTITUTE(C1023,"rawdatafilename","original_count"),ROW(OFFSET(Metadata!$A$1,0,0,Metadata!Metadata_Table_Length,1))-1,"")),0),"")</f>
        <v/>
      </c>
      <c r="I1023" t="str">
        <f t="array" aca="1" ref="I1023" ca="1">IF(B1023&lt;&gt;"",OFFSET(Metadata!$B$1,MIN(IF(OFFSET(Metadata!$A$1,0,0,Metadata!Metadata_Table_Length,1)=SUBSTITUTE(C1023,"rawdatafilename","count"),ROW(OFFSET(Metadata!$A$1,0,0,Metadata!Metadata_Table_Length,1))-1,"")),0),"")</f>
        <v/>
      </c>
      <c r="J1023" t="str">
        <f t="array" aca="1" ref="J1023" ca="1">IF(AND(G1023&lt;&gt;"",G1023&lt;&gt;G1022),MAX(IF(G$2:G$2001=G1023,H$2:H$2001,"")),"")</f>
        <v/>
      </c>
      <c r="K1023" t="str">
        <f t="array" aca="1" ref="K1023" ca="1">IF(AND(G1023&lt;&gt;"",G1023&lt;&gt;G1022),MAX(IF(G$2:G$2001=G1023,I$2:I$2001,"")),"")</f>
        <v/>
      </c>
      <c r="L1023" t="str">
        <f t="shared" ca="1" si="64"/>
        <v/>
      </c>
    </row>
    <row r="1024" spans="2:12" x14ac:dyDescent="0.25">
      <c r="B1024" t="str">
        <f t="shared" ca="1" si="61"/>
        <v/>
      </c>
      <c r="C1024" t="str">
        <f t="shared" ca="1" si="60"/>
        <v/>
      </c>
      <c r="D1024" s="156" t="str">
        <f t="array" aca="1" ref="D1024" ca="1">IFERROR(IF(B1024&lt;&gt;"",IF(OR(EXACT(OFFSET(Metadata!$A$1,0,0,Metadata!Metadata_Table_Length,1),C1024)),1,""),""),"")</f>
        <v/>
      </c>
      <c r="E1024" s="163" t="str">
        <f t="array" aca="1" ref="E1024" ca="1">IF(B1024&lt;&gt;"",IF(D1024=1,OFFSET(Metadata!$B$1,MIN(IF(OFFSET(Metadata!$A$1,0,0,Metadata!Metadata_Table_Length,1)=C1024,ROW(OFFSET(Metadata!$A$1,0,0,Metadata!Metadata_Table_Length,1))-1,"")),0),OFFSET(Metadata!$B$1,MIN(IF(OFFSET(Metadata!$A$1,0,0,Metadata!Metadata_Table_Length,1)=SUBSTITUTE(C1024,"rawdatafilename","originalfilename"),ROW(OFFSET(Metadata!$A$1,0,0,Metadata!Metadata_Table_Length,1))-1,"")),0)),"")</f>
        <v/>
      </c>
      <c r="F1024" t="str">
        <f t="shared" ca="1" si="62"/>
        <v/>
      </c>
      <c r="G1024" t="str">
        <f t="array" aca="1" ref="G1024" ca="1">IF(B1024&lt;&gt;"",OFFSET(Metadata!$B$1,MIN(IF(OFFSET(Metadata!$A$1,0,0,Metadata!Metadata_Table_Length,1)=SUBSTITUTE(C1024,"rawdatafilename","partnumber"),ROW(OFFSET(Metadata!$A$1,0,0,Metadata!Metadata_Table_Length,1))-1,"")),0),"")</f>
        <v/>
      </c>
      <c r="H1024" t="str">
        <f t="array" aca="1" ref="H1024" ca="1">IF(B1024&lt;&gt;"",OFFSET(Metadata!$B$1,MIN(IF(OFFSET(Metadata!$A$1,0,0,Metadata!Metadata_Table_Length,1)=SUBSTITUTE(C1024,"rawdatafilename","original_count"),ROW(OFFSET(Metadata!$A$1,0,0,Metadata!Metadata_Table_Length,1))-1,"")),0),"")</f>
        <v/>
      </c>
      <c r="I1024" t="str">
        <f t="array" aca="1" ref="I1024" ca="1">IF(B1024&lt;&gt;"",OFFSET(Metadata!$B$1,MIN(IF(OFFSET(Metadata!$A$1,0,0,Metadata!Metadata_Table_Length,1)=SUBSTITUTE(C1024,"rawdatafilename","count"),ROW(OFFSET(Metadata!$A$1,0,0,Metadata!Metadata_Table_Length,1))-1,"")),0),"")</f>
        <v/>
      </c>
      <c r="J1024" t="str">
        <f t="array" aca="1" ref="J1024" ca="1">IF(AND(G1024&lt;&gt;"",G1024&lt;&gt;G1023),MAX(IF(G$2:G$2001=G1024,H$2:H$2001,"")),"")</f>
        <v/>
      </c>
      <c r="K1024" t="str">
        <f t="array" aca="1" ref="K1024" ca="1">IF(AND(G1024&lt;&gt;"",G1024&lt;&gt;G1023),MAX(IF(G$2:G$2001=G1024,I$2:I$2001,"")),"")</f>
        <v/>
      </c>
      <c r="L1024" t="str">
        <f t="shared" ca="1" si="64"/>
        <v/>
      </c>
    </row>
    <row r="1025" spans="2:12" x14ac:dyDescent="0.25">
      <c r="B1025" t="str">
        <f t="shared" ca="1" si="61"/>
        <v/>
      </c>
      <c r="C1025" t="str">
        <f t="shared" ca="1" si="60"/>
        <v/>
      </c>
      <c r="D1025" s="156" t="str">
        <f t="array" aca="1" ref="D1025" ca="1">IFERROR(IF(B1025&lt;&gt;"",IF(OR(EXACT(OFFSET(Metadata!$A$1,0,0,Metadata!Metadata_Table_Length,1),C1025)),1,""),""),"")</f>
        <v/>
      </c>
      <c r="E1025" s="163" t="str">
        <f t="array" aca="1" ref="E1025" ca="1">IF(B1025&lt;&gt;"",IF(D1025=1,OFFSET(Metadata!$B$1,MIN(IF(OFFSET(Metadata!$A$1,0,0,Metadata!Metadata_Table_Length,1)=C1025,ROW(OFFSET(Metadata!$A$1,0,0,Metadata!Metadata_Table_Length,1))-1,"")),0),OFFSET(Metadata!$B$1,MIN(IF(OFFSET(Metadata!$A$1,0,0,Metadata!Metadata_Table_Length,1)=SUBSTITUTE(C1025,"rawdatafilename","originalfilename"),ROW(OFFSET(Metadata!$A$1,0,0,Metadata!Metadata_Table_Length,1))-1,"")),0)),"")</f>
        <v/>
      </c>
      <c r="F1025" t="str">
        <f t="shared" ca="1" si="62"/>
        <v/>
      </c>
      <c r="G1025" t="str">
        <f t="array" aca="1" ref="G1025" ca="1">IF(B1025&lt;&gt;"",OFFSET(Metadata!$B$1,MIN(IF(OFFSET(Metadata!$A$1,0,0,Metadata!Metadata_Table_Length,1)=SUBSTITUTE(C1025,"rawdatafilename","partnumber"),ROW(OFFSET(Metadata!$A$1,0,0,Metadata!Metadata_Table_Length,1))-1,"")),0),"")</f>
        <v/>
      </c>
      <c r="H1025" t="str">
        <f t="array" aca="1" ref="H1025" ca="1">IF(B1025&lt;&gt;"",OFFSET(Metadata!$B$1,MIN(IF(OFFSET(Metadata!$A$1,0,0,Metadata!Metadata_Table_Length,1)=SUBSTITUTE(C1025,"rawdatafilename","original_count"),ROW(OFFSET(Metadata!$A$1,0,0,Metadata!Metadata_Table_Length,1))-1,"")),0),"")</f>
        <v/>
      </c>
      <c r="I1025" t="str">
        <f t="array" aca="1" ref="I1025" ca="1">IF(B1025&lt;&gt;"",OFFSET(Metadata!$B$1,MIN(IF(OFFSET(Metadata!$A$1,0,0,Metadata!Metadata_Table_Length,1)=SUBSTITUTE(C1025,"rawdatafilename","count"),ROW(OFFSET(Metadata!$A$1,0,0,Metadata!Metadata_Table_Length,1))-1,"")),0),"")</f>
        <v/>
      </c>
      <c r="J1025" t="str">
        <f t="array" aca="1" ref="J1025" ca="1">IF(AND(G1025&lt;&gt;"",G1025&lt;&gt;G1024),MAX(IF(G$2:G$2001=G1025,H$2:H$2001,"")),"")</f>
        <v/>
      </c>
      <c r="K1025" t="str">
        <f t="array" aca="1" ref="K1025" ca="1">IF(AND(G1025&lt;&gt;"",G1025&lt;&gt;G1024),MAX(IF(G$2:G$2001=G1025,I$2:I$2001,"")),"")</f>
        <v/>
      </c>
      <c r="L1025" t="str">
        <f t="shared" ca="1" si="64"/>
        <v/>
      </c>
    </row>
    <row r="1026" spans="2:12" x14ac:dyDescent="0.25">
      <c r="B1026" t="str">
        <f t="shared" ca="1" si="61"/>
        <v/>
      </c>
      <c r="C1026" t="str">
        <f t="shared" ref="C1026:C1089" ca="1" si="65">IF(B1026&lt;&gt;"",CONCATENATE("RESULTS_SEARCH_",B1026,"_PARAMETERS_PEAKLIST_rawdatafilename"),"")</f>
        <v/>
      </c>
      <c r="D1026" s="156" t="str">
        <f t="array" aca="1" ref="D1026" ca="1">IFERROR(IF(B1026&lt;&gt;"",IF(OR(EXACT(OFFSET(Metadata!$A$1,0,0,Metadata!Metadata_Table_Length,1),C1026)),1,""),""),"")</f>
        <v/>
      </c>
      <c r="E1026" s="163" t="str">
        <f t="array" aca="1" ref="E1026" ca="1">IF(B1026&lt;&gt;"",IF(D1026=1,OFFSET(Metadata!$B$1,MIN(IF(OFFSET(Metadata!$A$1,0,0,Metadata!Metadata_Table_Length,1)=C1026,ROW(OFFSET(Metadata!$A$1,0,0,Metadata!Metadata_Table_Length,1))-1,"")),0),OFFSET(Metadata!$B$1,MIN(IF(OFFSET(Metadata!$A$1,0,0,Metadata!Metadata_Table_Length,1)=SUBSTITUTE(C1026,"rawdatafilename","originalfilename"),ROW(OFFSET(Metadata!$A$1,0,0,Metadata!Metadata_Table_Length,1))-1,"")),0)),"")</f>
        <v/>
      </c>
      <c r="F1026" t="str">
        <f t="shared" ca="1" si="62"/>
        <v/>
      </c>
      <c r="G1026" t="str">
        <f t="array" aca="1" ref="G1026" ca="1">IF(B1026&lt;&gt;"",OFFSET(Metadata!$B$1,MIN(IF(OFFSET(Metadata!$A$1,0,0,Metadata!Metadata_Table_Length,1)=SUBSTITUTE(C1026,"rawdatafilename","partnumber"),ROW(OFFSET(Metadata!$A$1,0,0,Metadata!Metadata_Table_Length,1))-1,"")),0),"")</f>
        <v/>
      </c>
      <c r="H1026" t="str">
        <f t="array" aca="1" ref="H1026" ca="1">IF(B1026&lt;&gt;"",OFFSET(Metadata!$B$1,MIN(IF(OFFSET(Metadata!$A$1,0,0,Metadata!Metadata_Table_Length,1)=SUBSTITUTE(C1026,"rawdatafilename","original_count"),ROW(OFFSET(Metadata!$A$1,0,0,Metadata!Metadata_Table_Length,1))-1,"")),0),"")</f>
        <v/>
      </c>
      <c r="I1026" t="str">
        <f t="array" aca="1" ref="I1026" ca="1">IF(B1026&lt;&gt;"",OFFSET(Metadata!$B$1,MIN(IF(OFFSET(Metadata!$A$1,0,0,Metadata!Metadata_Table_Length,1)=SUBSTITUTE(C1026,"rawdatafilename","count"),ROW(OFFSET(Metadata!$A$1,0,0,Metadata!Metadata_Table_Length,1))-1,"")),0),"")</f>
        <v/>
      </c>
      <c r="J1026" t="str">
        <f t="array" aca="1" ref="J1026" ca="1">IF(AND(G1026&lt;&gt;"",G1026&lt;&gt;G1025),MAX(IF(G$2:G$2001=G1026,H$2:H$2001,"")),"")</f>
        <v/>
      </c>
      <c r="K1026" t="str">
        <f t="array" aca="1" ref="K1026" ca="1">IF(AND(G1026&lt;&gt;"",G1026&lt;&gt;G1025),MAX(IF(G$2:G$2001=G1026,I$2:I$2001,"")),"")</f>
        <v/>
      </c>
      <c r="L1026" t="str">
        <f t="shared" ca="1" si="64"/>
        <v/>
      </c>
    </row>
    <row r="1027" spans="2:12" x14ac:dyDescent="0.25">
      <c r="B1027" t="str">
        <f t="shared" ref="B1027:B1090" ca="1" si="66">IF(B1026&lt;&gt;"",IF(B1026+1&lt;=$A$9,B1026+1,""),"")</f>
        <v/>
      </c>
      <c r="C1027" t="str">
        <f t="shared" ca="1" si="65"/>
        <v/>
      </c>
      <c r="D1027" s="156" t="str">
        <f t="array" aca="1" ref="D1027" ca="1">IFERROR(IF(B1027&lt;&gt;"",IF(OR(EXACT(OFFSET(Metadata!$A$1,0,0,Metadata!Metadata_Table_Length,1),C1027)),1,""),""),"")</f>
        <v/>
      </c>
      <c r="E1027" s="163" t="str">
        <f t="array" aca="1" ref="E1027" ca="1">IF(B1027&lt;&gt;"",IF(D1027=1,OFFSET(Metadata!$B$1,MIN(IF(OFFSET(Metadata!$A$1,0,0,Metadata!Metadata_Table_Length,1)=C1027,ROW(OFFSET(Metadata!$A$1,0,0,Metadata!Metadata_Table_Length,1))-1,"")),0),OFFSET(Metadata!$B$1,MIN(IF(OFFSET(Metadata!$A$1,0,0,Metadata!Metadata_Table_Length,1)=SUBSTITUTE(C1027,"rawdatafilename","originalfilename"),ROW(OFFSET(Metadata!$A$1,0,0,Metadata!Metadata_Table_Length,1))-1,"")),0)),"")</f>
        <v/>
      </c>
      <c r="F1027" t="str">
        <f t="shared" ref="F1027:F1090" ca="1" si="67">IF(F1026&lt;&gt;"",IF(E1027&lt;&gt;"",IF(E1027&lt;&gt;E1026,F1026+1,F1026),""),"")</f>
        <v/>
      </c>
      <c r="G1027" t="str">
        <f t="array" aca="1" ref="G1027" ca="1">IF(B1027&lt;&gt;"",OFFSET(Metadata!$B$1,MIN(IF(OFFSET(Metadata!$A$1,0,0,Metadata!Metadata_Table_Length,1)=SUBSTITUTE(C1027,"rawdatafilename","partnumber"),ROW(OFFSET(Metadata!$A$1,0,0,Metadata!Metadata_Table_Length,1))-1,"")),0),"")</f>
        <v/>
      </c>
      <c r="H1027" t="str">
        <f t="array" aca="1" ref="H1027" ca="1">IF(B1027&lt;&gt;"",OFFSET(Metadata!$B$1,MIN(IF(OFFSET(Metadata!$A$1,0,0,Metadata!Metadata_Table_Length,1)=SUBSTITUTE(C1027,"rawdatafilename","original_count"),ROW(OFFSET(Metadata!$A$1,0,0,Metadata!Metadata_Table_Length,1))-1,"")),0),"")</f>
        <v/>
      </c>
      <c r="I1027" t="str">
        <f t="array" aca="1" ref="I1027" ca="1">IF(B1027&lt;&gt;"",OFFSET(Metadata!$B$1,MIN(IF(OFFSET(Metadata!$A$1,0,0,Metadata!Metadata_Table_Length,1)=SUBSTITUTE(C1027,"rawdatafilename","count"),ROW(OFFSET(Metadata!$A$1,0,0,Metadata!Metadata_Table_Length,1))-1,"")),0),"")</f>
        <v/>
      </c>
      <c r="J1027" t="str">
        <f t="array" aca="1" ref="J1027" ca="1">IF(AND(G1027&lt;&gt;"",G1027&lt;&gt;G1026),MAX(IF(G$2:G$2001=G1027,H$2:H$2001,"")),"")</f>
        <v/>
      </c>
      <c r="K1027" t="str">
        <f t="array" aca="1" ref="K1027" ca="1">IF(AND(G1027&lt;&gt;"",G1027&lt;&gt;G1026),MAX(IF(G$2:G$2001=G1027,I$2:I$2001,"")),"")</f>
        <v/>
      </c>
      <c r="L1027" t="str">
        <f t="shared" ca="1" si="64"/>
        <v/>
      </c>
    </row>
    <row r="1028" spans="2:12" x14ac:dyDescent="0.25">
      <c r="B1028" t="str">
        <f t="shared" ca="1" si="66"/>
        <v/>
      </c>
      <c r="C1028" t="str">
        <f t="shared" ca="1" si="65"/>
        <v/>
      </c>
      <c r="D1028" s="156" t="str">
        <f t="array" aca="1" ref="D1028" ca="1">IFERROR(IF(B1028&lt;&gt;"",IF(OR(EXACT(OFFSET(Metadata!$A$1,0,0,Metadata!Metadata_Table_Length,1),C1028)),1,""),""),"")</f>
        <v/>
      </c>
      <c r="E1028" s="163" t="str">
        <f t="array" aca="1" ref="E1028" ca="1">IF(B1028&lt;&gt;"",IF(D1028=1,OFFSET(Metadata!$B$1,MIN(IF(OFFSET(Metadata!$A$1,0,0,Metadata!Metadata_Table_Length,1)=C1028,ROW(OFFSET(Metadata!$A$1,0,0,Metadata!Metadata_Table_Length,1))-1,"")),0),OFFSET(Metadata!$B$1,MIN(IF(OFFSET(Metadata!$A$1,0,0,Metadata!Metadata_Table_Length,1)=SUBSTITUTE(C1028,"rawdatafilename","originalfilename"),ROW(OFFSET(Metadata!$A$1,0,0,Metadata!Metadata_Table_Length,1))-1,"")),0)),"")</f>
        <v/>
      </c>
      <c r="F1028" t="str">
        <f t="shared" ca="1" si="67"/>
        <v/>
      </c>
      <c r="G1028" t="str">
        <f t="array" aca="1" ref="G1028" ca="1">IF(B1028&lt;&gt;"",OFFSET(Metadata!$B$1,MIN(IF(OFFSET(Metadata!$A$1,0,0,Metadata!Metadata_Table_Length,1)=SUBSTITUTE(C1028,"rawdatafilename","partnumber"),ROW(OFFSET(Metadata!$A$1,0,0,Metadata!Metadata_Table_Length,1))-1,"")),0),"")</f>
        <v/>
      </c>
      <c r="H1028" t="str">
        <f t="array" aca="1" ref="H1028" ca="1">IF(B1028&lt;&gt;"",OFFSET(Metadata!$B$1,MIN(IF(OFFSET(Metadata!$A$1,0,0,Metadata!Metadata_Table_Length,1)=SUBSTITUTE(C1028,"rawdatafilename","original_count"),ROW(OFFSET(Metadata!$A$1,0,0,Metadata!Metadata_Table_Length,1))-1,"")),0),"")</f>
        <v/>
      </c>
      <c r="I1028" t="str">
        <f t="array" aca="1" ref="I1028" ca="1">IF(B1028&lt;&gt;"",OFFSET(Metadata!$B$1,MIN(IF(OFFSET(Metadata!$A$1,0,0,Metadata!Metadata_Table_Length,1)=SUBSTITUTE(C1028,"rawdatafilename","count"),ROW(OFFSET(Metadata!$A$1,0,0,Metadata!Metadata_Table_Length,1))-1,"")),0),"")</f>
        <v/>
      </c>
      <c r="J1028" t="str">
        <f t="array" aca="1" ref="J1028" ca="1">IF(AND(G1028&lt;&gt;"",G1028&lt;&gt;G1027),MAX(IF(G$2:G$2001=G1028,H$2:H$2001,"")),"")</f>
        <v/>
      </c>
      <c r="K1028" t="str">
        <f t="array" aca="1" ref="K1028" ca="1">IF(AND(G1028&lt;&gt;"",G1028&lt;&gt;G1027),MAX(IF(G$2:G$2001=G1028,I$2:I$2001,"")),"")</f>
        <v/>
      </c>
      <c r="L1028" t="str">
        <f t="shared" ca="1" si="64"/>
        <v/>
      </c>
    </row>
    <row r="1029" spans="2:12" x14ac:dyDescent="0.25">
      <c r="B1029" t="str">
        <f t="shared" ca="1" si="66"/>
        <v/>
      </c>
      <c r="C1029" t="str">
        <f t="shared" ca="1" si="65"/>
        <v/>
      </c>
      <c r="D1029" s="156" t="str">
        <f t="array" aca="1" ref="D1029" ca="1">IFERROR(IF(B1029&lt;&gt;"",IF(OR(EXACT(OFFSET(Metadata!$A$1,0,0,Metadata!Metadata_Table_Length,1),C1029)),1,""),""),"")</f>
        <v/>
      </c>
      <c r="E1029" s="163" t="str">
        <f t="array" aca="1" ref="E1029" ca="1">IF(B1029&lt;&gt;"",IF(D1029=1,OFFSET(Metadata!$B$1,MIN(IF(OFFSET(Metadata!$A$1,0,0,Metadata!Metadata_Table_Length,1)=C1029,ROW(OFFSET(Metadata!$A$1,0,0,Metadata!Metadata_Table_Length,1))-1,"")),0),OFFSET(Metadata!$B$1,MIN(IF(OFFSET(Metadata!$A$1,0,0,Metadata!Metadata_Table_Length,1)=SUBSTITUTE(C1029,"rawdatafilename","originalfilename"),ROW(OFFSET(Metadata!$A$1,0,0,Metadata!Metadata_Table_Length,1))-1,"")),0)),"")</f>
        <v/>
      </c>
      <c r="F1029" t="str">
        <f t="shared" ca="1" si="67"/>
        <v/>
      </c>
      <c r="G1029" t="str">
        <f t="array" aca="1" ref="G1029" ca="1">IF(B1029&lt;&gt;"",OFFSET(Metadata!$B$1,MIN(IF(OFFSET(Metadata!$A$1,0,0,Metadata!Metadata_Table_Length,1)=SUBSTITUTE(C1029,"rawdatafilename","partnumber"),ROW(OFFSET(Metadata!$A$1,0,0,Metadata!Metadata_Table_Length,1))-1,"")),0),"")</f>
        <v/>
      </c>
      <c r="H1029" t="str">
        <f t="array" aca="1" ref="H1029" ca="1">IF(B1029&lt;&gt;"",OFFSET(Metadata!$B$1,MIN(IF(OFFSET(Metadata!$A$1,0,0,Metadata!Metadata_Table_Length,1)=SUBSTITUTE(C1029,"rawdatafilename","original_count"),ROW(OFFSET(Metadata!$A$1,0,0,Metadata!Metadata_Table_Length,1))-1,"")),0),"")</f>
        <v/>
      </c>
      <c r="I1029" t="str">
        <f t="array" aca="1" ref="I1029" ca="1">IF(B1029&lt;&gt;"",OFFSET(Metadata!$B$1,MIN(IF(OFFSET(Metadata!$A$1,0,0,Metadata!Metadata_Table_Length,1)=SUBSTITUTE(C1029,"rawdatafilename","count"),ROW(OFFSET(Metadata!$A$1,0,0,Metadata!Metadata_Table_Length,1))-1,"")),0),"")</f>
        <v/>
      </c>
      <c r="J1029" t="str">
        <f t="array" aca="1" ref="J1029" ca="1">IF(AND(G1029&lt;&gt;"",G1029&lt;&gt;G1028),MAX(IF(G$2:G$2001=G1029,H$2:H$2001,"")),"")</f>
        <v/>
      </c>
      <c r="K1029" t="str">
        <f t="array" aca="1" ref="K1029" ca="1">IF(AND(G1029&lt;&gt;"",G1029&lt;&gt;G1028),MAX(IF(G$2:G$2001=G1029,I$2:I$2001,"")),"")</f>
        <v/>
      </c>
      <c r="L1029" t="str">
        <f t="shared" ca="1" si="64"/>
        <v/>
      </c>
    </row>
    <row r="1030" spans="2:12" x14ac:dyDescent="0.25">
      <c r="B1030" t="str">
        <f t="shared" ca="1" si="66"/>
        <v/>
      </c>
      <c r="C1030" t="str">
        <f t="shared" ca="1" si="65"/>
        <v/>
      </c>
      <c r="D1030" s="156" t="str">
        <f t="array" aca="1" ref="D1030" ca="1">IFERROR(IF(B1030&lt;&gt;"",IF(OR(EXACT(OFFSET(Metadata!$A$1,0,0,Metadata!Metadata_Table_Length,1),C1030)),1,""),""),"")</f>
        <v/>
      </c>
      <c r="E1030" s="163" t="str">
        <f t="array" aca="1" ref="E1030" ca="1">IF(B1030&lt;&gt;"",IF(D1030=1,OFFSET(Metadata!$B$1,MIN(IF(OFFSET(Metadata!$A$1,0,0,Metadata!Metadata_Table_Length,1)=C1030,ROW(OFFSET(Metadata!$A$1,0,0,Metadata!Metadata_Table_Length,1))-1,"")),0),OFFSET(Metadata!$B$1,MIN(IF(OFFSET(Metadata!$A$1,0,0,Metadata!Metadata_Table_Length,1)=SUBSTITUTE(C1030,"rawdatafilename","originalfilename"),ROW(OFFSET(Metadata!$A$1,0,0,Metadata!Metadata_Table_Length,1))-1,"")),0)),"")</f>
        <v/>
      </c>
      <c r="F1030" t="str">
        <f t="shared" ca="1" si="67"/>
        <v/>
      </c>
      <c r="G1030" t="str">
        <f t="array" aca="1" ref="G1030" ca="1">IF(B1030&lt;&gt;"",OFFSET(Metadata!$B$1,MIN(IF(OFFSET(Metadata!$A$1,0,0,Metadata!Metadata_Table_Length,1)=SUBSTITUTE(C1030,"rawdatafilename","partnumber"),ROW(OFFSET(Metadata!$A$1,0,0,Metadata!Metadata_Table_Length,1))-1,"")),0),"")</f>
        <v/>
      </c>
      <c r="H1030" t="str">
        <f t="array" aca="1" ref="H1030" ca="1">IF(B1030&lt;&gt;"",OFFSET(Metadata!$B$1,MIN(IF(OFFSET(Metadata!$A$1,0,0,Metadata!Metadata_Table_Length,1)=SUBSTITUTE(C1030,"rawdatafilename","original_count"),ROW(OFFSET(Metadata!$A$1,0,0,Metadata!Metadata_Table_Length,1))-1,"")),0),"")</f>
        <v/>
      </c>
      <c r="I1030" t="str">
        <f t="array" aca="1" ref="I1030" ca="1">IF(B1030&lt;&gt;"",OFFSET(Metadata!$B$1,MIN(IF(OFFSET(Metadata!$A$1,0,0,Metadata!Metadata_Table_Length,1)=SUBSTITUTE(C1030,"rawdatafilename","count"),ROW(OFFSET(Metadata!$A$1,0,0,Metadata!Metadata_Table_Length,1))-1,"")),0),"")</f>
        <v/>
      </c>
      <c r="J1030" t="str">
        <f t="array" aca="1" ref="J1030" ca="1">IF(AND(G1030&lt;&gt;"",G1030&lt;&gt;G1029),MAX(IF(G$2:G$2001=G1030,H$2:H$2001,"")),"")</f>
        <v/>
      </c>
      <c r="K1030" t="str">
        <f t="array" aca="1" ref="K1030" ca="1">IF(AND(G1030&lt;&gt;"",G1030&lt;&gt;G1029),MAX(IF(G$2:G$2001=G1030,I$2:I$2001,"")),"")</f>
        <v/>
      </c>
      <c r="L1030" t="str">
        <f t="shared" ca="1" si="64"/>
        <v/>
      </c>
    </row>
    <row r="1031" spans="2:12" x14ac:dyDescent="0.25">
      <c r="B1031" t="str">
        <f t="shared" ca="1" si="66"/>
        <v/>
      </c>
      <c r="C1031" t="str">
        <f t="shared" ca="1" si="65"/>
        <v/>
      </c>
      <c r="D1031" s="156" t="str">
        <f t="array" aca="1" ref="D1031" ca="1">IFERROR(IF(B1031&lt;&gt;"",IF(OR(EXACT(OFFSET(Metadata!$A$1,0,0,Metadata!Metadata_Table_Length,1),C1031)),1,""),""),"")</f>
        <v/>
      </c>
      <c r="E1031" s="163" t="str">
        <f t="array" aca="1" ref="E1031" ca="1">IF(B1031&lt;&gt;"",IF(D1031=1,OFFSET(Metadata!$B$1,MIN(IF(OFFSET(Metadata!$A$1,0,0,Metadata!Metadata_Table_Length,1)=C1031,ROW(OFFSET(Metadata!$A$1,0,0,Metadata!Metadata_Table_Length,1))-1,"")),0),OFFSET(Metadata!$B$1,MIN(IF(OFFSET(Metadata!$A$1,0,0,Metadata!Metadata_Table_Length,1)=SUBSTITUTE(C1031,"rawdatafilename","originalfilename"),ROW(OFFSET(Metadata!$A$1,0,0,Metadata!Metadata_Table_Length,1))-1,"")),0)),"")</f>
        <v/>
      </c>
      <c r="F1031" t="str">
        <f t="shared" ca="1" si="67"/>
        <v/>
      </c>
      <c r="G1031" t="str">
        <f t="array" aca="1" ref="G1031" ca="1">IF(B1031&lt;&gt;"",OFFSET(Metadata!$B$1,MIN(IF(OFFSET(Metadata!$A$1,0,0,Metadata!Metadata_Table_Length,1)=SUBSTITUTE(C1031,"rawdatafilename","partnumber"),ROW(OFFSET(Metadata!$A$1,0,0,Metadata!Metadata_Table_Length,1))-1,"")),0),"")</f>
        <v/>
      </c>
      <c r="H1031" t="str">
        <f t="array" aca="1" ref="H1031" ca="1">IF(B1031&lt;&gt;"",OFFSET(Metadata!$B$1,MIN(IF(OFFSET(Metadata!$A$1,0,0,Metadata!Metadata_Table_Length,1)=SUBSTITUTE(C1031,"rawdatafilename","original_count"),ROW(OFFSET(Metadata!$A$1,0,0,Metadata!Metadata_Table_Length,1))-1,"")),0),"")</f>
        <v/>
      </c>
      <c r="I1031" t="str">
        <f t="array" aca="1" ref="I1031" ca="1">IF(B1031&lt;&gt;"",OFFSET(Metadata!$B$1,MIN(IF(OFFSET(Metadata!$A$1,0,0,Metadata!Metadata_Table_Length,1)=SUBSTITUTE(C1031,"rawdatafilename","count"),ROW(OFFSET(Metadata!$A$1,0,0,Metadata!Metadata_Table_Length,1))-1,"")),0),"")</f>
        <v/>
      </c>
      <c r="J1031" t="str">
        <f t="array" aca="1" ref="J1031" ca="1">IF(AND(G1031&lt;&gt;"",G1031&lt;&gt;G1030),MAX(IF(G$2:G$2001=G1031,H$2:H$2001,"")),"")</f>
        <v/>
      </c>
      <c r="K1031" t="str">
        <f t="array" aca="1" ref="K1031" ca="1">IF(AND(G1031&lt;&gt;"",G1031&lt;&gt;G1030),MAX(IF(G$2:G$2001=G1031,I$2:I$2001,"")),"")</f>
        <v/>
      </c>
      <c r="L1031" t="str">
        <f t="shared" ca="1" si="64"/>
        <v/>
      </c>
    </row>
    <row r="1032" spans="2:12" x14ac:dyDescent="0.25">
      <c r="B1032" t="str">
        <f t="shared" ca="1" si="66"/>
        <v/>
      </c>
      <c r="C1032" t="str">
        <f t="shared" ca="1" si="65"/>
        <v/>
      </c>
      <c r="D1032" s="156" t="str">
        <f t="array" aca="1" ref="D1032" ca="1">IFERROR(IF(B1032&lt;&gt;"",IF(OR(EXACT(OFFSET(Metadata!$A$1,0,0,Metadata!Metadata_Table_Length,1),C1032)),1,""),""),"")</f>
        <v/>
      </c>
      <c r="E1032" s="163" t="str">
        <f t="array" aca="1" ref="E1032" ca="1">IF(B1032&lt;&gt;"",IF(D1032=1,OFFSET(Metadata!$B$1,MIN(IF(OFFSET(Metadata!$A$1,0,0,Metadata!Metadata_Table_Length,1)=C1032,ROW(OFFSET(Metadata!$A$1,0,0,Metadata!Metadata_Table_Length,1))-1,"")),0),OFFSET(Metadata!$B$1,MIN(IF(OFFSET(Metadata!$A$1,0,0,Metadata!Metadata_Table_Length,1)=SUBSTITUTE(C1032,"rawdatafilename","originalfilename"),ROW(OFFSET(Metadata!$A$1,0,0,Metadata!Metadata_Table_Length,1))-1,"")),0)),"")</f>
        <v/>
      </c>
      <c r="F1032" t="str">
        <f t="shared" ca="1" si="67"/>
        <v/>
      </c>
      <c r="G1032" t="str">
        <f t="array" aca="1" ref="G1032" ca="1">IF(B1032&lt;&gt;"",OFFSET(Metadata!$B$1,MIN(IF(OFFSET(Metadata!$A$1,0,0,Metadata!Metadata_Table_Length,1)=SUBSTITUTE(C1032,"rawdatafilename","partnumber"),ROW(OFFSET(Metadata!$A$1,0,0,Metadata!Metadata_Table_Length,1))-1,"")),0),"")</f>
        <v/>
      </c>
      <c r="H1032" t="str">
        <f t="array" aca="1" ref="H1032" ca="1">IF(B1032&lt;&gt;"",OFFSET(Metadata!$B$1,MIN(IF(OFFSET(Metadata!$A$1,0,0,Metadata!Metadata_Table_Length,1)=SUBSTITUTE(C1032,"rawdatafilename","original_count"),ROW(OFFSET(Metadata!$A$1,0,0,Metadata!Metadata_Table_Length,1))-1,"")),0),"")</f>
        <v/>
      </c>
      <c r="I1032" t="str">
        <f t="array" aca="1" ref="I1032" ca="1">IF(B1032&lt;&gt;"",OFFSET(Metadata!$B$1,MIN(IF(OFFSET(Metadata!$A$1,0,0,Metadata!Metadata_Table_Length,1)=SUBSTITUTE(C1032,"rawdatafilename","count"),ROW(OFFSET(Metadata!$A$1,0,0,Metadata!Metadata_Table_Length,1))-1,"")),0),"")</f>
        <v/>
      </c>
      <c r="J1032" t="str">
        <f t="array" aca="1" ref="J1032" ca="1">IF(AND(G1032&lt;&gt;"",G1032&lt;&gt;G1031),MAX(IF(G$2:G$2001=G1032,H$2:H$2001,"")),"")</f>
        <v/>
      </c>
      <c r="K1032" t="str">
        <f t="array" aca="1" ref="K1032" ca="1">IF(AND(G1032&lt;&gt;"",G1032&lt;&gt;G1031),MAX(IF(G$2:G$2001=G1032,I$2:I$2001,"")),"")</f>
        <v/>
      </c>
      <c r="L1032" t="str">
        <f t="shared" ca="1" si="64"/>
        <v/>
      </c>
    </row>
    <row r="1033" spans="2:12" x14ac:dyDescent="0.25">
      <c r="B1033" t="str">
        <f t="shared" ca="1" si="66"/>
        <v/>
      </c>
      <c r="C1033" t="str">
        <f t="shared" ca="1" si="65"/>
        <v/>
      </c>
      <c r="D1033" s="156" t="str">
        <f t="array" aca="1" ref="D1033" ca="1">IFERROR(IF(B1033&lt;&gt;"",IF(OR(EXACT(OFFSET(Metadata!$A$1,0,0,Metadata!Metadata_Table_Length,1),C1033)),1,""),""),"")</f>
        <v/>
      </c>
      <c r="E1033" s="163" t="str">
        <f t="array" aca="1" ref="E1033" ca="1">IF(B1033&lt;&gt;"",IF(D1033=1,OFFSET(Metadata!$B$1,MIN(IF(OFFSET(Metadata!$A$1,0,0,Metadata!Metadata_Table_Length,1)=C1033,ROW(OFFSET(Metadata!$A$1,0,0,Metadata!Metadata_Table_Length,1))-1,"")),0),OFFSET(Metadata!$B$1,MIN(IF(OFFSET(Metadata!$A$1,0,0,Metadata!Metadata_Table_Length,1)=SUBSTITUTE(C1033,"rawdatafilename","originalfilename"),ROW(OFFSET(Metadata!$A$1,0,0,Metadata!Metadata_Table_Length,1))-1,"")),0)),"")</f>
        <v/>
      </c>
      <c r="F1033" t="str">
        <f t="shared" ca="1" si="67"/>
        <v/>
      </c>
      <c r="G1033" t="str">
        <f t="array" aca="1" ref="G1033" ca="1">IF(B1033&lt;&gt;"",OFFSET(Metadata!$B$1,MIN(IF(OFFSET(Metadata!$A$1,0,0,Metadata!Metadata_Table_Length,1)=SUBSTITUTE(C1033,"rawdatafilename","partnumber"),ROW(OFFSET(Metadata!$A$1,0,0,Metadata!Metadata_Table_Length,1))-1,"")),0),"")</f>
        <v/>
      </c>
      <c r="H1033" t="str">
        <f t="array" aca="1" ref="H1033" ca="1">IF(B1033&lt;&gt;"",OFFSET(Metadata!$B$1,MIN(IF(OFFSET(Metadata!$A$1,0,0,Metadata!Metadata_Table_Length,1)=SUBSTITUTE(C1033,"rawdatafilename","original_count"),ROW(OFFSET(Metadata!$A$1,0,0,Metadata!Metadata_Table_Length,1))-1,"")),0),"")</f>
        <v/>
      </c>
      <c r="I1033" t="str">
        <f t="array" aca="1" ref="I1033" ca="1">IF(B1033&lt;&gt;"",OFFSET(Metadata!$B$1,MIN(IF(OFFSET(Metadata!$A$1,0,0,Metadata!Metadata_Table_Length,1)=SUBSTITUTE(C1033,"rawdatafilename","count"),ROW(OFFSET(Metadata!$A$1,0,0,Metadata!Metadata_Table_Length,1))-1,"")),0),"")</f>
        <v/>
      </c>
      <c r="J1033" t="str">
        <f t="array" aca="1" ref="J1033" ca="1">IF(AND(G1033&lt;&gt;"",G1033&lt;&gt;G1032),MAX(IF(G$2:G$2001=G1033,H$2:H$2001,"")),"")</f>
        <v/>
      </c>
      <c r="K1033" t="str">
        <f t="array" aca="1" ref="K1033" ca="1">IF(AND(G1033&lt;&gt;"",G1033&lt;&gt;G1032),MAX(IF(G$2:G$2001=G1033,I$2:I$2001,"")),"")</f>
        <v/>
      </c>
      <c r="L1033" t="str">
        <f t="shared" ca="1" si="64"/>
        <v/>
      </c>
    </row>
    <row r="1034" spans="2:12" x14ac:dyDescent="0.25">
      <c r="B1034" t="str">
        <f t="shared" ca="1" si="66"/>
        <v/>
      </c>
      <c r="C1034" t="str">
        <f t="shared" ca="1" si="65"/>
        <v/>
      </c>
      <c r="D1034" s="156" t="str">
        <f t="array" aca="1" ref="D1034" ca="1">IFERROR(IF(B1034&lt;&gt;"",IF(OR(EXACT(OFFSET(Metadata!$A$1,0,0,Metadata!Metadata_Table_Length,1),C1034)),1,""),""),"")</f>
        <v/>
      </c>
      <c r="E1034" s="163" t="str">
        <f t="array" aca="1" ref="E1034" ca="1">IF(B1034&lt;&gt;"",IF(D1034=1,OFFSET(Metadata!$B$1,MIN(IF(OFFSET(Metadata!$A$1,0,0,Metadata!Metadata_Table_Length,1)=C1034,ROW(OFFSET(Metadata!$A$1,0,0,Metadata!Metadata_Table_Length,1))-1,"")),0),OFFSET(Metadata!$B$1,MIN(IF(OFFSET(Metadata!$A$1,0,0,Metadata!Metadata_Table_Length,1)=SUBSTITUTE(C1034,"rawdatafilename","originalfilename"),ROW(OFFSET(Metadata!$A$1,0,0,Metadata!Metadata_Table_Length,1))-1,"")),0)),"")</f>
        <v/>
      </c>
      <c r="F1034" t="str">
        <f t="shared" ca="1" si="67"/>
        <v/>
      </c>
      <c r="G1034" t="str">
        <f t="array" aca="1" ref="G1034" ca="1">IF(B1034&lt;&gt;"",OFFSET(Metadata!$B$1,MIN(IF(OFFSET(Metadata!$A$1,0,0,Metadata!Metadata_Table_Length,1)=SUBSTITUTE(C1034,"rawdatafilename","partnumber"),ROW(OFFSET(Metadata!$A$1,0,0,Metadata!Metadata_Table_Length,1))-1,"")),0),"")</f>
        <v/>
      </c>
      <c r="H1034" t="str">
        <f t="array" aca="1" ref="H1034" ca="1">IF(B1034&lt;&gt;"",OFFSET(Metadata!$B$1,MIN(IF(OFFSET(Metadata!$A$1,0,0,Metadata!Metadata_Table_Length,1)=SUBSTITUTE(C1034,"rawdatafilename","original_count"),ROW(OFFSET(Metadata!$A$1,0,0,Metadata!Metadata_Table_Length,1))-1,"")),0),"")</f>
        <v/>
      </c>
      <c r="I1034" t="str">
        <f t="array" aca="1" ref="I1034" ca="1">IF(B1034&lt;&gt;"",OFFSET(Metadata!$B$1,MIN(IF(OFFSET(Metadata!$A$1,0,0,Metadata!Metadata_Table_Length,1)=SUBSTITUTE(C1034,"rawdatafilename","count"),ROW(OFFSET(Metadata!$A$1,0,0,Metadata!Metadata_Table_Length,1))-1,"")),0),"")</f>
        <v/>
      </c>
      <c r="J1034" t="str">
        <f t="array" aca="1" ref="J1034" ca="1">IF(AND(G1034&lt;&gt;"",G1034&lt;&gt;G1033),MAX(IF(G$2:G$2001=G1034,H$2:H$2001,"")),"")</f>
        <v/>
      </c>
      <c r="K1034" t="str">
        <f t="array" aca="1" ref="K1034" ca="1">IF(AND(G1034&lt;&gt;"",G1034&lt;&gt;G1033),MAX(IF(G$2:G$2001=G1034,I$2:I$2001,"")),"")</f>
        <v/>
      </c>
      <c r="L1034" t="str">
        <f t="shared" ca="1" si="64"/>
        <v/>
      </c>
    </row>
    <row r="1035" spans="2:12" x14ac:dyDescent="0.25">
      <c r="B1035" t="str">
        <f t="shared" ca="1" si="66"/>
        <v/>
      </c>
      <c r="C1035" t="str">
        <f t="shared" ca="1" si="65"/>
        <v/>
      </c>
      <c r="D1035" s="156" t="str">
        <f t="array" aca="1" ref="D1035" ca="1">IFERROR(IF(B1035&lt;&gt;"",IF(OR(EXACT(OFFSET(Metadata!$A$1,0,0,Metadata!Metadata_Table_Length,1),C1035)),1,""),""),"")</f>
        <v/>
      </c>
      <c r="E1035" s="163" t="str">
        <f t="array" aca="1" ref="E1035" ca="1">IF(B1035&lt;&gt;"",IF(D1035=1,OFFSET(Metadata!$B$1,MIN(IF(OFFSET(Metadata!$A$1,0,0,Metadata!Metadata_Table_Length,1)=C1035,ROW(OFFSET(Metadata!$A$1,0,0,Metadata!Metadata_Table_Length,1))-1,"")),0),OFFSET(Metadata!$B$1,MIN(IF(OFFSET(Metadata!$A$1,0,0,Metadata!Metadata_Table_Length,1)=SUBSTITUTE(C1035,"rawdatafilename","originalfilename"),ROW(OFFSET(Metadata!$A$1,0,0,Metadata!Metadata_Table_Length,1))-1,"")),0)),"")</f>
        <v/>
      </c>
      <c r="F1035" t="str">
        <f t="shared" ca="1" si="67"/>
        <v/>
      </c>
      <c r="G1035" t="str">
        <f t="array" aca="1" ref="G1035" ca="1">IF(B1035&lt;&gt;"",OFFSET(Metadata!$B$1,MIN(IF(OFFSET(Metadata!$A$1,0,0,Metadata!Metadata_Table_Length,1)=SUBSTITUTE(C1035,"rawdatafilename","partnumber"),ROW(OFFSET(Metadata!$A$1,0,0,Metadata!Metadata_Table_Length,1))-1,"")),0),"")</f>
        <v/>
      </c>
      <c r="H1035" t="str">
        <f t="array" aca="1" ref="H1035" ca="1">IF(B1035&lt;&gt;"",OFFSET(Metadata!$B$1,MIN(IF(OFFSET(Metadata!$A$1,0,0,Metadata!Metadata_Table_Length,1)=SUBSTITUTE(C1035,"rawdatafilename","original_count"),ROW(OFFSET(Metadata!$A$1,0,0,Metadata!Metadata_Table_Length,1))-1,"")),0),"")</f>
        <v/>
      </c>
      <c r="I1035" t="str">
        <f t="array" aca="1" ref="I1035" ca="1">IF(B1035&lt;&gt;"",OFFSET(Metadata!$B$1,MIN(IF(OFFSET(Metadata!$A$1,0,0,Metadata!Metadata_Table_Length,1)=SUBSTITUTE(C1035,"rawdatafilename","count"),ROW(OFFSET(Metadata!$A$1,0,0,Metadata!Metadata_Table_Length,1))-1,"")),0),"")</f>
        <v/>
      </c>
      <c r="J1035" t="str">
        <f t="array" aca="1" ref="J1035" ca="1">IF(AND(G1035&lt;&gt;"",G1035&lt;&gt;G1034),MAX(IF(G$2:G$2001=G1035,H$2:H$2001,"")),"")</f>
        <v/>
      </c>
      <c r="K1035" t="str">
        <f t="array" aca="1" ref="K1035" ca="1">IF(AND(G1035&lt;&gt;"",G1035&lt;&gt;G1034),MAX(IF(G$2:G$2001=G1035,I$2:I$2001,"")),"")</f>
        <v/>
      </c>
      <c r="L1035" t="str">
        <f t="shared" ca="1" si="64"/>
        <v/>
      </c>
    </row>
    <row r="1036" spans="2:12" x14ac:dyDescent="0.25">
      <c r="B1036" t="str">
        <f t="shared" ca="1" si="66"/>
        <v/>
      </c>
      <c r="C1036" t="str">
        <f t="shared" ca="1" si="65"/>
        <v/>
      </c>
      <c r="D1036" s="156" t="str">
        <f t="array" aca="1" ref="D1036" ca="1">IFERROR(IF(B1036&lt;&gt;"",IF(OR(EXACT(OFFSET(Metadata!$A$1,0,0,Metadata!Metadata_Table_Length,1),C1036)),1,""),""),"")</f>
        <v/>
      </c>
      <c r="E1036" s="163" t="str">
        <f t="array" aca="1" ref="E1036" ca="1">IF(B1036&lt;&gt;"",IF(D1036=1,OFFSET(Metadata!$B$1,MIN(IF(OFFSET(Metadata!$A$1,0,0,Metadata!Metadata_Table_Length,1)=C1036,ROW(OFFSET(Metadata!$A$1,0,0,Metadata!Metadata_Table_Length,1))-1,"")),0),OFFSET(Metadata!$B$1,MIN(IF(OFFSET(Metadata!$A$1,0,0,Metadata!Metadata_Table_Length,1)=SUBSTITUTE(C1036,"rawdatafilename","originalfilename"),ROW(OFFSET(Metadata!$A$1,0,0,Metadata!Metadata_Table_Length,1))-1,"")),0)),"")</f>
        <v/>
      </c>
      <c r="F1036" t="str">
        <f t="shared" ca="1" si="67"/>
        <v/>
      </c>
      <c r="G1036" t="str">
        <f t="array" aca="1" ref="G1036" ca="1">IF(B1036&lt;&gt;"",OFFSET(Metadata!$B$1,MIN(IF(OFFSET(Metadata!$A$1,0,0,Metadata!Metadata_Table_Length,1)=SUBSTITUTE(C1036,"rawdatafilename","partnumber"),ROW(OFFSET(Metadata!$A$1,0,0,Metadata!Metadata_Table_Length,1))-1,"")),0),"")</f>
        <v/>
      </c>
      <c r="H1036" t="str">
        <f t="array" aca="1" ref="H1036" ca="1">IF(B1036&lt;&gt;"",OFFSET(Metadata!$B$1,MIN(IF(OFFSET(Metadata!$A$1,0,0,Metadata!Metadata_Table_Length,1)=SUBSTITUTE(C1036,"rawdatafilename","original_count"),ROW(OFFSET(Metadata!$A$1,0,0,Metadata!Metadata_Table_Length,1))-1,"")),0),"")</f>
        <v/>
      </c>
      <c r="I1036" t="str">
        <f t="array" aca="1" ref="I1036" ca="1">IF(B1036&lt;&gt;"",OFFSET(Metadata!$B$1,MIN(IF(OFFSET(Metadata!$A$1,0,0,Metadata!Metadata_Table_Length,1)=SUBSTITUTE(C1036,"rawdatafilename","count"),ROW(OFFSET(Metadata!$A$1,0,0,Metadata!Metadata_Table_Length,1))-1,"")),0),"")</f>
        <v/>
      </c>
      <c r="J1036" t="str">
        <f t="array" aca="1" ref="J1036" ca="1">IF(AND(G1036&lt;&gt;"",G1036&lt;&gt;G1035),MAX(IF(G$2:G$2001=G1036,H$2:H$2001,"")),"")</f>
        <v/>
      </c>
      <c r="K1036" t="str">
        <f t="array" aca="1" ref="K1036" ca="1">IF(AND(G1036&lt;&gt;"",G1036&lt;&gt;G1035),MAX(IF(G$2:G$2001=G1036,I$2:I$2001,"")),"")</f>
        <v/>
      </c>
      <c r="L1036" t="str">
        <f t="shared" ca="1" si="64"/>
        <v/>
      </c>
    </row>
    <row r="1037" spans="2:12" x14ac:dyDescent="0.25">
      <c r="B1037" t="str">
        <f t="shared" ca="1" si="66"/>
        <v/>
      </c>
      <c r="C1037" t="str">
        <f t="shared" ca="1" si="65"/>
        <v/>
      </c>
      <c r="D1037" s="156" t="str">
        <f t="array" aca="1" ref="D1037" ca="1">IFERROR(IF(B1037&lt;&gt;"",IF(OR(EXACT(OFFSET(Metadata!$A$1,0,0,Metadata!Metadata_Table_Length,1),C1037)),1,""),""),"")</f>
        <v/>
      </c>
      <c r="E1037" s="163" t="str">
        <f t="array" aca="1" ref="E1037" ca="1">IF(B1037&lt;&gt;"",IF(D1037=1,OFFSET(Metadata!$B$1,MIN(IF(OFFSET(Metadata!$A$1,0,0,Metadata!Metadata_Table_Length,1)=C1037,ROW(OFFSET(Metadata!$A$1,0,0,Metadata!Metadata_Table_Length,1))-1,"")),0),OFFSET(Metadata!$B$1,MIN(IF(OFFSET(Metadata!$A$1,0,0,Metadata!Metadata_Table_Length,1)=SUBSTITUTE(C1037,"rawdatafilename","originalfilename"),ROW(OFFSET(Metadata!$A$1,0,0,Metadata!Metadata_Table_Length,1))-1,"")),0)),"")</f>
        <v/>
      </c>
      <c r="F1037" t="str">
        <f t="shared" ca="1" si="67"/>
        <v/>
      </c>
      <c r="G1037" t="str">
        <f t="array" aca="1" ref="G1037" ca="1">IF(B1037&lt;&gt;"",OFFSET(Metadata!$B$1,MIN(IF(OFFSET(Metadata!$A$1,0,0,Metadata!Metadata_Table_Length,1)=SUBSTITUTE(C1037,"rawdatafilename","partnumber"),ROW(OFFSET(Metadata!$A$1,0,0,Metadata!Metadata_Table_Length,1))-1,"")),0),"")</f>
        <v/>
      </c>
      <c r="H1037" t="str">
        <f t="array" aca="1" ref="H1037" ca="1">IF(B1037&lt;&gt;"",OFFSET(Metadata!$B$1,MIN(IF(OFFSET(Metadata!$A$1,0,0,Metadata!Metadata_Table_Length,1)=SUBSTITUTE(C1037,"rawdatafilename","original_count"),ROW(OFFSET(Metadata!$A$1,0,0,Metadata!Metadata_Table_Length,1))-1,"")),0),"")</f>
        <v/>
      </c>
      <c r="I1037" t="str">
        <f t="array" aca="1" ref="I1037" ca="1">IF(B1037&lt;&gt;"",OFFSET(Metadata!$B$1,MIN(IF(OFFSET(Metadata!$A$1,0,0,Metadata!Metadata_Table_Length,1)=SUBSTITUTE(C1037,"rawdatafilename","count"),ROW(OFFSET(Metadata!$A$1,0,0,Metadata!Metadata_Table_Length,1))-1,"")),0),"")</f>
        <v/>
      </c>
      <c r="J1037" t="str">
        <f t="array" aca="1" ref="J1037" ca="1">IF(AND(G1037&lt;&gt;"",G1037&lt;&gt;G1036),MAX(IF(G$2:G$2001=G1037,H$2:H$2001,"")),"")</f>
        <v/>
      </c>
      <c r="K1037" t="str">
        <f t="array" aca="1" ref="K1037" ca="1">IF(AND(G1037&lt;&gt;"",G1037&lt;&gt;G1036),MAX(IF(G$2:G$2001=G1037,I$2:I$2001,"")),"")</f>
        <v/>
      </c>
      <c r="L1037" t="str">
        <f t="shared" ca="1" si="64"/>
        <v/>
      </c>
    </row>
    <row r="1038" spans="2:12" x14ac:dyDescent="0.25">
      <c r="B1038" t="str">
        <f t="shared" ca="1" si="66"/>
        <v/>
      </c>
      <c r="C1038" t="str">
        <f t="shared" ca="1" si="65"/>
        <v/>
      </c>
      <c r="D1038" s="156" t="str">
        <f t="array" aca="1" ref="D1038" ca="1">IFERROR(IF(B1038&lt;&gt;"",IF(OR(EXACT(OFFSET(Metadata!$A$1,0,0,Metadata!Metadata_Table_Length,1),C1038)),1,""),""),"")</f>
        <v/>
      </c>
      <c r="E1038" s="163" t="str">
        <f t="array" aca="1" ref="E1038" ca="1">IF(B1038&lt;&gt;"",IF(D1038=1,OFFSET(Metadata!$B$1,MIN(IF(OFFSET(Metadata!$A$1,0,0,Metadata!Metadata_Table_Length,1)=C1038,ROW(OFFSET(Metadata!$A$1,0,0,Metadata!Metadata_Table_Length,1))-1,"")),0),OFFSET(Metadata!$B$1,MIN(IF(OFFSET(Metadata!$A$1,0,0,Metadata!Metadata_Table_Length,1)=SUBSTITUTE(C1038,"rawdatafilename","originalfilename"),ROW(OFFSET(Metadata!$A$1,0,0,Metadata!Metadata_Table_Length,1))-1,"")),0)),"")</f>
        <v/>
      </c>
      <c r="F1038" t="str">
        <f t="shared" ca="1" si="67"/>
        <v/>
      </c>
      <c r="G1038" t="str">
        <f t="array" aca="1" ref="G1038" ca="1">IF(B1038&lt;&gt;"",OFFSET(Metadata!$B$1,MIN(IF(OFFSET(Metadata!$A$1,0,0,Metadata!Metadata_Table_Length,1)=SUBSTITUTE(C1038,"rawdatafilename","partnumber"),ROW(OFFSET(Metadata!$A$1,0,0,Metadata!Metadata_Table_Length,1))-1,"")),0),"")</f>
        <v/>
      </c>
      <c r="H1038" t="str">
        <f t="array" aca="1" ref="H1038" ca="1">IF(B1038&lt;&gt;"",OFFSET(Metadata!$B$1,MIN(IF(OFFSET(Metadata!$A$1,0,0,Metadata!Metadata_Table_Length,1)=SUBSTITUTE(C1038,"rawdatafilename","original_count"),ROW(OFFSET(Metadata!$A$1,0,0,Metadata!Metadata_Table_Length,1))-1,"")),0),"")</f>
        <v/>
      </c>
      <c r="I1038" t="str">
        <f t="array" aca="1" ref="I1038" ca="1">IF(B1038&lt;&gt;"",OFFSET(Metadata!$B$1,MIN(IF(OFFSET(Metadata!$A$1,0,0,Metadata!Metadata_Table_Length,1)=SUBSTITUTE(C1038,"rawdatafilename","count"),ROW(OFFSET(Metadata!$A$1,0,0,Metadata!Metadata_Table_Length,1))-1,"")),0),"")</f>
        <v/>
      </c>
      <c r="J1038" t="str">
        <f t="array" aca="1" ref="J1038" ca="1">IF(AND(G1038&lt;&gt;"",G1038&lt;&gt;G1037),MAX(IF(G$2:G$2001=G1038,H$2:H$2001,"")),"")</f>
        <v/>
      </c>
      <c r="K1038" t="str">
        <f t="array" aca="1" ref="K1038" ca="1">IF(AND(G1038&lt;&gt;"",G1038&lt;&gt;G1037),MAX(IF(G$2:G$2001=G1038,I$2:I$2001,"")),"")</f>
        <v/>
      </c>
      <c r="L1038" t="str">
        <f t="shared" ca="1" si="64"/>
        <v/>
      </c>
    </row>
    <row r="1039" spans="2:12" x14ac:dyDescent="0.25">
      <c r="B1039" t="str">
        <f t="shared" ca="1" si="66"/>
        <v/>
      </c>
      <c r="C1039" t="str">
        <f t="shared" ca="1" si="65"/>
        <v/>
      </c>
      <c r="D1039" s="156" t="str">
        <f t="array" aca="1" ref="D1039" ca="1">IFERROR(IF(B1039&lt;&gt;"",IF(OR(EXACT(OFFSET(Metadata!$A$1,0,0,Metadata!Metadata_Table_Length,1),C1039)),1,""),""),"")</f>
        <v/>
      </c>
      <c r="E1039" s="163" t="str">
        <f t="array" aca="1" ref="E1039" ca="1">IF(B1039&lt;&gt;"",IF(D1039=1,OFFSET(Metadata!$B$1,MIN(IF(OFFSET(Metadata!$A$1,0,0,Metadata!Metadata_Table_Length,1)=C1039,ROW(OFFSET(Metadata!$A$1,0,0,Metadata!Metadata_Table_Length,1))-1,"")),0),OFFSET(Metadata!$B$1,MIN(IF(OFFSET(Metadata!$A$1,0,0,Metadata!Metadata_Table_Length,1)=SUBSTITUTE(C1039,"rawdatafilename","originalfilename"),ROW(OFFSET(Metadata!$A$1,0,0,Metadata!Metadata_Table_Length,1))-1,"")),0)),"")</f>
        <v/>
      </c>
      <c r="F1039" t="str">
        <f t="shared" ca="1" si="67"/>
        <v/>
      </c>
      <c r="G1039" t="str">
        <f t="array" aca="1" ref="G1039" ca="1">IF(B1039&lt;&gt;"",OFFSET(Metadata!$B$1,MIN(IF(OFFSET(Metadata!$A$1,0,0,Metadata!Metadata_Table_Length,1)=SUBSTITUTE(C1039,"rawdatafilename","partnumber"),ROW(OFFSET(Metadata!$A$1,0,0,Metadata!Metadata_Table_Length,1))-1,"")),0),"")</f>
        <v/>
      </c>
      <c r="H1039" t="str">
        <f t="array" aca="1" ref="H1039" ca="1">IF(B1039&lt;&gt;"",OFFSET(Metadata!$B$1,MIN(IF(OFFSET(Metadata!$A$1,0,0,Metadata!Metadata_Table_Length,1)=SUBSTITUTE(C1039,"rawdatafilename","original_count"),ROW(OFFSET(Metadata!$A$1,0,0,Metadata!Metadata_Table_Length,1))-1,"")),0),"")</f>
        <v/>
      </c>
      <c r="I1039" t="str">
        <f t="array" aca="1" ref="I1039" ca="1">IF(B1039&lt;&gt;"",OFFSET(Metadata!$B$1,MIN(IF(OFFSET(Metadata!$A$1,0,0,Metadata!Metadata_Table_Length,1)=SUBSTITUTE(C1039,"rawdatafilename","count"),ROW(OFFSET(Metadata!$A$1,0,0,Metadata!Metadata_Table_Length,1))-1,"")),0),"")</f>
        <v/>
      </c>
      <c r="J1039" t="str">
        <f t="array" aca="1" ref="J1039" ca="1">IF(AND(G1039&lt;&gt;"",G1039&lt;&gt;G1038),MAX(IF(G$2:G$2001=G1039,H$2:H$2001,"")),"")</f>
        <v/>
      </c>
      <c r="K1039" t="str">
        <f t="array" aca="1" ref="K1039" ca="1">IF(AND(G1039&lt;&gt;"",G1039&lt;&gt;G1038),MAX(IF(G$2:G$2001=G1039,I$2:I$2001,"")),"")</f>
        <v/>
      </c>
      <c r="L1039" t="str">
        <f t="shared" ca="1" si="64"/>
        <v/>
      </c>
    </row>
    <row r="1040" spans="2:12" x14ac:dyDescent="0.25">
      <c r="B1040" t="str">
        <f t="shared" ca="1" si="66"/>
        <v/>
      </c>
      <c r="C1040" t="str">
        <f t="shared" ca="1" si="65"/>
        <v/>
      </c>
      <c r="D1040" s="156" t="str">
        <f t="array" aca="1" ref="D1040" ca="1">IFERROR(IF(B1040&lt;&gt;"",IF(OR(EXACT(OFFSET(Metadata!$A$1,0,0,Metadata!Metadata_Table_Length,1),C1040)),1,""),""),"")</f>
        <v/>
      </c>
      <c r="E1040" s="163" t="str">
        <f t="array" aca="1" ref="E1040" ca="1">IF(B1040&lt;&gt;"",IF(D1040=1,OFFSET(Metadata!$B$1,MIN(IF(OFFSET(Metadata!$A$1,0,0,Metadata!Metadata_Table_Length,1)=C1040,ROW(OFFSET(Metadata!$A$1,0,0,Metadata!Metadata_Table_Length,1))-1,"")),0),OFFSET(Metadata!$B$1,MIN(IF(OFFSET(Metadata!$A$1,0,0,Metadata!Metadata_Table_Length,1)=SUBSTITUTE(C1040,"rawdatafilename","originalfilename"),ROW(OFFSET(Metadata!$A$1,0,0,Metadata!Metadata_Table_Length,1))-1,"")),0)),"")</f>
        <v/>
      </c>
      <c r="F1040" t="str">
        <f t="shared" ca="1" si="67"/>
        <v/>
      </c>
      <c r="G1040" t="str">
        <f t="array" aca="1" ref="G1040" ca="1">IF(B1040&lt;&gt;"",OFFSET(Metadata!$B$1,MIN(IF(OFFSET(Metadata!$A$1,0,0,Metadata!Metadata_Table_Length,1)=SUBSTITUTE(C1040,"rawdatafilename","partnumber"),ROW(OFFSET(Metadata!$A$1,0,0,Metadata!Metadata_Table_Length,1))-1,"")),0),"")</f>
        <v/>
      </c>
      <c r="H1040" t="str">
        <f t="array" aca="1" ref="H1040" ca="1">IF(B1040&lt;&gt;"",OFFSET(Metadata!$B$1,MIN(IF(OFFSET(Metadata!$A$1,0,0,Metadata!Metadata_Table_Length,1)=SUBSTITUTE(C1040,"rawdatafilename","original_count"),ROW(OFFSET(Metadata!$A$1,0,0,Metadata!Metadata_Table_Length,1))-1,"")),0),"")</f>
        <v/>
      </c>
      <c r="I1040" t="str">
        <f t="array" aca="1" ref="I1040" ca="1">IF(B1040&lt;&gt;"",OFFSET(Metadata!$B$1,MIN(IF(OFFSET(Metadata!$A$1,0,0,Metadata!Metadata_Table_Length,1)=SUBSTITUTE(C1040,"rawdatafilename","count"),ROW(OFFSET(Metadata!$A$1,0,0,Metadata!Metadata_Table_Length,1))-1,"")),0),"")</f>
        <v/>
      </c>
      <c r="J1040" t="str">
        <f t="array" aca="1" ref="J1040" ca="1">IF(AND(G1040&lt;&gt;"",G1040&lt;&gt;G1039),MAX(IF(G$2:G$2001=G1040,H$2:H$2001,"")),"")</f>
        <v/>
      </c>
      <c r="K1040" t="str">
        <f t="array" aca="1" ref="K1040" ca="1">IF(AND(G1040&lt;&gt;"",G1040&lt;&gt;G1039),MAX(IF(G$2:G$2001=G1040,I$2:I$2001,"")),"")</f>
        <v/>
      </c>
      <c r="L1040" t="str">
        <f t="shared" ca="1" si="64"/>
        <v/>
      </c>
    </row>
    <row r="1041" spans="2:12" x14ac:dyDescent="0.25">
      <c r="B1041" t="str">
        <f t="shared" ca="1" si="66"/>
        <v/>
      </c>
      <c r="C1041" t="str">
        <f t="shared" ca="1" si="65"/>
        <v/>
      </c>
      <c r="D1041" s="156" t="str">
        <f t="array" aca="1" ref="D1041" ca="1">IFERROR(IF(B1041&lt;&gt;"",IF(OR(EXACT(OFFSET(Metadata!$A$1,0,0,Metadata!Metadata_Table_Length,1),C1041)),1,""),""),"")</f>
        <v/>
      </c>
      <c r="E1041" s="163" t="str">
        <f t="array" aca="1" ref="E1041" ca="1">IF(B1041&lt;&gt;"",IF(D1041=1,OFFSET(Metadata!$B$1,MIN(IF(OFFSET(Metadata!$A$1,0,0,Metadata!Metadata_Table_Length,1)=C1041,ROW(OFFSET(Metadata!$A$1,0,0,Metadata!Metadata_Table_Length,1))-1,"")),0),OFFSET(Metadata!$B$1,MIN(IF(OFFSET(Metadata!$A$1,0,0,Metadata!Metadata_Table_Length,1)=SUBSTITUTE(C1041,"rawdatafilename","originalfilename"),ROW(OFFSET(Metadata!$A$1,0,0,Metadata!Metadata_Table_Length,1))-1,"")),0)),"")</f>
        <v/>
      </c>
      <c r="F1041" t="str">
        <f t="shared" ca="1" si="67"/>
        <v/>
      </c>
      <c r="G1041" t="str">
        <f t="array" aca="1" ref="G1041" ca="1">IF(B1041&lt;&gt;"",OFFSET(Metadata!$B$1,MIN(IF(OFFSET(Metadata!$A$1,0,0,Metadata!Metadata_Table_Length,1)=SUBSTITUTE(C1041,"rawdatafilename","partnumber"),ROW(OFFSET(Metadata!$A$1,0,0,Metadata!Metadata_Table_Length,1))-1,"")),0),"")</f>
        <v/>
      </c>
      <c r="H1041" t="str">
        <f t="array" aca="1" ref="H1041" ca="1">IF(B1041&lt;&gt;"",OFFSET(Metadata!$B$1,MIN(IF(OFFSET(Metadata!$A$1,0,0,Metadata!Metadata_Table_Length,1)=SUBSTITUTE(C1041,"rawdatafilename","original_count"),ROW(OFFSET(Metadata!$A$1,0,0,Metadata!Metadata_Table_Length,1))-1,"")),0),"")</f>
        <v/>
      </c>
      <c r="I1041" t="str">
        <f t="array" aca="1" ref="I1041" ca="1">IF(B1041&lt;&gt;"",OFFSET(Metadata!$B$1,MIN(IF(OFFSET(Metadata!$A$1,0,0,Metadata!Metadata_Table_Length,1)=SUBSTITUTE(C1041,"rawdatafilename","count"),ROW(OFFSET(Metadata!$A$1,0,0,Metadata!Metadata_Table_Length,1))-1,"")),0),"")</f>
        <v/>
      </c>
      <c r="J1041" t="str">
        <f t="array" aca="1" ref="J1041" ca="1">IF(AND(G1041&lt;&gt;"",G1041&lt;&gt;G1040),MAX(IF(G$2:G$2001=G1041,H$2:H$2001,"")),"")</f>
        <v/>
      </c>
      <c r="K1041" t="str">
        <f t="array" aca="1" ref="K1041" ca="1">IF(AND(G1041&lt;&gt;"",G1041&lt;&gt;G1040),MAX(IF(G$2:G$2001=G1041,I$2:I$2001,"")),"")</f>
        <v/>
      </c>
      <c r="L1041" t="str">
        <f t="shared" ca="1" si="64"/>
        <v/>
      </c>
    </row>
    <row r="1042" spans="2:12" x14ac:dyDescent="0.25">
      <c r="B1042" t="str">
        <f t="shared" ca="1" si="66"/>
        <v/>
      </c>
      <c r="C1042" t="str">
        <f t="shared" ca="1" si="65"/>
        <v/>
      </c>
      <c r="D1042" s="156" t="str">
        <f t="array" aca="1" ref="D1042" ca="1">IFERROR(IF(B1042&lt;&gt;"",IF(OR(EXACT(OFFSET(Metadata!$A$1,0,0,Metadata!Metadata_Table_Length,1),C1042)),1,""),""),"")</f>
        <v/>
      </c>
      <c r="E1042" s="163" t="str">
        <f t="array" aca="1" ref="E1042" ca="1">IF(B1042&lt;&gt;"",IF(D1042=1,OFFSET(Metadata!$B$1,MIN(IF(OFFSET(Metadata!$A$1,0,0,Metadata!Metadata_Table_Length,1)=C1042,ROW(OFFSET(Metadata!$A$1,0,0,Metadata!Metadata_Table_Length,1))-1,"")),0),OFFSET(Metadata!$B$1,MIN(IF(OFFSET(Metadata!$A$1,0,0,Metadata!Metadata_Table_Length,1)=SUBSTITUTE(C1042,"rawdatafilename","originalfilename"),ROW(OFFSET(Metadata!$A$1,0,0,Metadata!Metadata_Table_Length,1))-1,"")),0)),"")</f>
        <v/>
      </c>
      <c r="F1042" t="str">
        <f t="shared" ca="1" si="67"/>
        <v/>
      </c>
      <c r="G1042" t="str">
        <f t="array" aca="1" ref="G1042" ca="1">IF(B1042&lt;&gt;"",OFFSET(Metadata!$B$1,MIN(IF(OFFSET(Metadata!$A$1,0,0,Metadata!Metadata_Table_Length,1)=SUBSTITUTE(C1042,"rawdatafilename","partnumber"),ROW(OFFSET(Metadata!$A$1,0,0,Metadata!Metadata_Table_Length,1))-1,"")),0),"")</f>
        <v/>
      </c>
      <c r="H1042" t="str">
        <f t="array" aca="1" ref="H1042" ca="1">IF(B1042&lt;&gt;"",OFFSET(Metadata!$B$1,MIN(IF(OFFSET(Metadata!$A$1,0,0,Metadata!Metadata_Table_Length,1)=SUBSTITUTE(C1042,"rawdatafilename","original_count"),ROW(OFFSET(Metadata!$A$1,0,0,Metadata!Metadata_Table_Length,1))-1,"")),0),"")</f>
        <v/>
      </c>
      <c r="I1042" t="str">
        <f t="array" aca="1" ref="I1042" ca="1">IF(B1042&lt;&gt;"",OFFSET(Metadata!$B$1,MIN(IF(OFFSET(Metadata!$A$1,0,0,Metadata!Metadata_Table_Length,1)=SUBSTITUTE(C1042,"rawdatafilename","count"),ROW(OFFSET(Metadata!$A$1,0,0,Metadata!Metadata_Table_Length,1))-1,"")),0),"")</f>
        <v/>
      </c>
      <c r="J1042" t="str">
        <f t="array" aca="1" ref="J1042" ca="1">IF(AND(G1042&lt;&gt;"",G1042&lt;&gt;G1041),MAX(IF(G$2:G$2001=G1042,H$2:H$2001,"")),"")</f>
        <v/>
      </c>
      <c r="K1042" t="str">
        <f t="array" aca="1" ref="K1042" ca="1">IF(AND(G1042&lt;&gt;"",G1042&lt;&gt;G1041),MAX(IF(G$2:G$2001=G1042,I$2:I$2001,"")),"")</f>
        <v/>
      </c>
      <c r="L1042" t="str">
        <f t="shared" ca="1" si="64"/>
        <v/>
      </c>
    </row>
    <row r="1043" spans="2:12" x14ac:dyDescent="0.25">
      <c r="B1043" t="str">
        <f t="shared" ca="1" si="66"/>
        <v/>
      </c>
      <c r="C1043" t="str">
        <f t="shared" ca="1" si="65"/>
        <v/>
      </c>
      <c r="D1043" s="156" t="str">
        <f t="array" aca="1" ref="D1043" ca="1">IFERROR(IF(B1043&lt;&gt;"",IF(OR(EXACT(OFFSET(Metadata!$A$1,0,0,Metadata!Metadata_Table_Length,1),C1043)),1,""),""),"")</f>
        <v/>
      </c>
      <c r="E1043" s="163" t="str">
        <f t="array" aca="1" ref="E1043" ca="1">IF(B1043&lt;&gt;"",IF(D1043=1,OFFSET(Metadata!$B$1,MIN(IF(OFFSET(Metadata!$A$1,0,0,Metadata!Metadata_Table_Length,1)=C1043,ROW(OFFSET(Metadata!$A$1,0,0,Metadata!Metadata_Table_Length,1))-1,"")),0),OFFSET(Metadata!$B$1,MIN(IF(OFFSET(Metadata!$A$1,0,0,Metadata!Metadata_Table_Length,1)=SUBSTITUTE(C1043,"rawdatafilename","originalfilename"),ROW(OFFSET(Metadata!$A$1,0,0,Metadata!Metadata_Table_Length,1))-1,"")),0)),"")</f>
        <v/>
      </c>
      <c r="F1043" t="str">
        <f t="shared" ca="1" si="67"/>
        <v/>
      </c>
      <c r="G1043" t="str">
        <f t="array" aca="1" ref="G1043" ca="1">IF(B1043&lt;&gt;"",OFFSET(Metadata!$B$1,MIN(IF(OFFSET(Metadata!$A$1,0,0,Metadata!Metadata_Table_Length,1)=SUBSTITUTE(C1043,"rawdatafilename","partnumber"),ROW(OFFSET(Metadata!$A$1,0,0,Metadata!Metadata_Table_Length,1))-1,"")),0),"")</f>
        <v/>
      </c>
      <c r="H1043" t="str">
        <f t="array" aca="1" ref="H1043" ca="1">IF(B1043&lt;&gt;"",OFFSET(Metadata!$B$1,MIN(IF(OFFSET(Metadata!$A$1,0,0,Metadata!Metadata_Table_Length,1)=SUBSTITUTE(C1043,"rawdatafilename","original_count"),ROW(OFFSET(Metadata!$A$1,0,0,Metadata!Metadata_Table_Length,1))-1,"")),0),"")</f>
        <v/>
      </c>
      <c r="I1043" t="str">
        <f t="array" aca="1" ref="I1043" ca="1">IF(B1043&lt;&gt;"",OFFSET(Metadata!$B$1,MIN(IF(OFFSET(Metadata!$A$1,0,0,Metadata!Metadata_Table_Length,1)=SUBSTITUTE(C1043,"rawdatafilename","count"),ROW(OFFSET(Metadata!$A$1,0,0,Metadata!Metadata_Table_Length,1))-1,"")),0),"")</f>
        <v/>
      </c>
      <c r="J1043" t="str">
        <f t="array" aca="1" ref="J1043" ca="1">IF(AND(G1043&lt;&gt;"",G1043&lt;&gt;G1042),MAX(IF(G$2:G$2001=G1043,H$2:H$2001,"")),"")</f>
        <v/>
      </c>
      <c r="K1043" t="str">
        <f t="array" aca="1" ref="K1043" ca="1">IF(AND(G1043&lt;&gt;"",G1043&lt;&gt;G1042),MAX(IF(G$2:G$2001=G1043,I$2:I$2001,"")),"")</f>
        <v/>
      </c>
      <c r="L1043" t="str">
        <f t="shared" ca="1" si="64"/>
        <v/>
      </c>
    </row>
    <row r="1044" spans="2:12" x14ac:dyDescent="0.25">
      <c r="B1044" t="str">
        <f t="shared" ca="1" si="66"/>
        <v/>
      </c>
      <c r="C1044" t="str">
        <f t="shared" ca="1" si="65"/>
        <v/>
      </c>
      <c r="D1044" s="156" t="str">
        <f t="array" aca="1" ref="D1044" ca="1">IFERROR(IF(B1044&lt;&gt;"",IF(OR(EXACT(OFFSET(Metadata!$A$1,0,0,Metadata!Metadata_Table_Length,1),C1044)),1,""),""),"")</f>
        <v/>
      </c>
      <c r="E1044" s="163" t="str">
        <f t="array" aca="1" ref="E1044" ca="1">IF(B1044&lt;&gt;"",IF(D1044=1,OFFSET(Metadata!$B$1,MIN(IF(OFFSET(Metadata!$A$1,0,0,Metadata!Metadata_Table_Length,1)=C1044,ROW(OFFSET(Metadata!$A$1,0,0,Metadata!Metadata_Table_Length,1))-1,"")),0),OFFSET(Metadata!$B$1,MIN(IF(OFFSET(Metadata!$A$1,0,0,Metadata!Metadata_Table_Length,1)=SUBSTITUTE(C1044,"rawdatafilename","originalfilename"),ROW(OFFSET(Metadata!$A$1,0,0,Metadata!Metadata_Table_Length,1))-1,"")),0)),"")</f>
        <v/>
      </c>
      <c r="F1044" t="str">
        <f t="shared" ca="1" si="67"/>
        <v/>
      </c>
      <c r="G1044" t="str">
        <f t="array" aca="1" ref="G1044" ca="1">IF(B1044&lt;&gt;"",OFFSET(Metadata!$B$1,MIN(IF(OFFSET(Metadata!$A$1,0,0,Metadata!Metadata_Table_Length,1)=SUBSTITUTE(C1044,"rawdatafilename","partnumber"),ROW(OFFSET(Metadata!$A$1,0,0,Metadata!Metadata_Table_Length,1))-1,"")),0),"")</f>
        <v/>
      </c>
      <c r="H1044" t="str">
        <f t="array" aca="1" ref="H1044" ca="1">IF(B1044&lt;&gt;"",OFFSET(Metadata!$B$1,MIN(IF(OFFSET(Metadata!$A$1,0,0,Metadata!Metadata_Table_Length,1)=SUBSTITUTE(C1044,"rawdatafilename","original_count"),ROW(OFFSET(Metadata!$A$1,0,0,Metadata!Metadata_Table_Length,1))-1,"")),0),"")</f>
        <v/>
      </c>
      <c r="I1044" t="str">
        <f t="array" aca="1" ref="I1044" ca="1">IF(B1044&lt;&gt;"",OFFSET(Metadata!$B$1,MIN(IF(OFFSET(Metadata!$A$1,0,0,Metadata!Metadata_Table_Length,1)=SUBSTITUTE(C1044,"rawdatafilename","count"),ROW(OFFSET(Metadata!$A$1,0,0,Metadata!Metadata_Table_Length,1))-1,"")),0),"")</f>
        <v/>
      </c>
      <c r="J1044" t="str">
        <f t="array" aca="1" ref="J1044" ca="1">IF(AND(G1044&lt;&gt;"",G1044&lt;&gt;G1043),MAX(IF(G$2:G$2001=G1044,H$2:H$2001,"")),"")</f>
        <v/>
      </c>
      <c r="K1044" t="str">
        <f t="array" aca="1" ref="K1044" ca="1">IF(AND(G1044&lt;&gt;"",G1044&lt;&gt;G1043),MAX(IF(G$2:G$2001=G1044,I$2:I$2001,"")),"")</f>
        <v/>
      </c>
      <c r="L1044" t="str">
        <f t="shared" ca="1" si="64"/>
        <v/>
      </c>
    </row>
    <row r="1045" spans="2:12" x14ac:dyDescent="0.25">
      <c r="B1045" t="str">
        <f t="shared" ca="1" si="66"/>
        <v/>
      </c>
      <c r="C1045" t="str">
        <f t="shared" ca="1" si="65"/>
        <v/>
      </c>
      <c r="D1045" s="156" t="str">
        <f t="array" aca="1" ref="D1045" ca="1">IFERROR(IF(B1045&lt;&gt;"",IF(OR(EXACT(OFFSET(Metadata!$A$1,0,0,Metadata!Metadata_Table_Length,1),C1045)),1,""),""),"")</f>
        <v/>
      </c>
      <c r="E1045" s="163" t="str">
        <f t="array" aca="1" ref="E1045" ca="1">IF(B1045&lt;&gt;"",IF(D1045=1,OFFSET(Metadata!$B$1,MIN(IF(OFFSET(Metadata!$A$1,0,0,Metadata!Metadata_Table_Length,1)=C1045,ROW(OFFSET(Metadata!$A$1,0,0,Metadata!Metadata_Table_Length,1))-1,"")),0),OFFSET(Metadata!$B$1,MIN(IF(OFFSET(Metadata!$A$1,0,0,Metadata!Metadata_Table_Length,1)=SUBSTITUTE(C1045,"rawdatafilename","originalfilename"),ROW(OFFSET(Metadata!$A$1,0,0,Metadata!Metadata_Table_Length,1))-1,"")),0)),"")</f>
        <v/>
      </c>
      <c r="F1045" t="str">
        <f t="shared" ca="1" si="67"/>
        <v/>
      </c>
      <c r="G1045" t="str">
        <f t="array" aca="1" ref="G1045" ca="1">IF(B1045&lt;&gt;"",OFFSET(Metadata!$B$1,MIN(IF(OFFSET(Metadata!$A$1,0,0,Metadata!Metadata_Table_Length,1)=SUBSTITUTE(C1045,"rawdatafilename","partnumber"),ROW(OFFSET(Metadata!$A$1,0,0,Metadata!Metadata_Table_Length,1))-1,"")),0),"")</f>
        <v/>
      </c>
      <c r="H1045" t="str">
        <f t="array" aca="1" ref="H1045" ca="1">IF(B1045&lt;&gt;"",OFFSET(Metadata!$B$1,MIN(IF(OFFSET(Metadata!$A$1,0,0,Metadata!Metadata_Table_Length,1)=SUBSTITUTE(C1045,"rawdatafilename","original_count"),ROW(OFFSET(Metadata!$A$1,0,0,Metadata!Metadata_Table_Length,1))-1,"")),0),"")</f>
        <v/>
      </c>
      <c r="I1045" t="str">
        <f t="array" aca="1" ref="I1045" ca="1">IF(B1045&lt;&gt;"",OFFSET(Metadata!$B$1,MIN(IF(OFFSET(Metadata!$A$1,0,0,Metadata!Metadata_Table_Length,1)=SUBSTITUTE(C1045,"rawdatafilename","count"),ROW(OFFSET(Metadata!$A$1,0,0,Metadata!Metadata_Table_Length,1))-1,"")),0),"")</f>
        <v/>
      </c>
      <c r="J1045" t="str">
        <f t="array" aca="1" ref="J1045" ca="1">IF(AND(G1045&lt;&gt;"",G1045&lt;&gt;G1044),MAX(IF(G$2:G$2001=G1045,H$2:H$2001,"")),"")</f>
        <v/>
      </c>
      <c r="K1045" t="str">
        <f t="array" aca="1" ref="K1045" ca="1">IF(AND(G1045&lt;&gt;"",G1045&lt;&gt;G1044),MAX(IF(G$2:G$2001=G1045,I$2:I$2001,"")),"")</f>
        <v/>
      </c>
      <c r="L1045" t="str">
        <f t="shared" ca="1" si="64"/>
        <v/>
      </c>
    </row>
    <row r="1046" spans="2:12" x14ac:dyDescent="0.25">
      <c r="B1046" t="str">
        <f t="shared" ca="1" si="66"/>
        <v/>
      </c>
      <c r="C1046" t="str">
        <f t="shared" ca="1" si="65"/>
        <v/>
      </c>
      <c r="D1046" s="156" t="str">
        <f t="array" aca="1" ref="D1046" ca="1">IFERROR(IF(B1046&lt;&gt;"",IF(OR(EXACT(OFFSET(Metadata!$A$1,0,0,Metadata!Metadata_Table_Length,1),C1046)),1,""),""),"")</f>
        <v/>
      </c>
      <c r="E1046" s="163" t="str">
        <f t="array" aca="1" ref="E1046" ca="1">IF(B1046&lt;&gt;"",IF(D1046=1,OFFSET(Metadata!$B$1,MIN(IF(OFFSET(Metadata!$A$1,0,0,Metadata!Metadata_Table_Length,1)=C1046,ROW(OFFSET(Metadata!$A$1,0,0,Metadata!Metadata_Table_Length,1))-1,"")),0),OFFSET(Metadata!$B$1,MIN(IF(OFFSET(Metadata!$A$1,0,0,Metadata!Metadata_Table_Length,1)=SUBSTITUTE(C1046,"rawdatafilename","originalfilename"),ROW(OFFSET(Metadata!$A$1,0,0,Metadata!Metadata_Table_Length,1))-1,"")),0)),"")</f>
        <v/>
      </c>
      <c r="F1046" t="str">
        <f t="shared" ca="1" si="67"/>
        <v/>
      </c>
      <c r="G1046" t="str">
        <f t="array" aca="1" ref="G1046" ca="1">IF(B1046&lt;&gt;"",OFFSET(Metadata!$B$1,MIN(IF(OFFSET(Metadata!$A$1,0,0,Metadata!Metadata_Table_Length,1)=SUBSTITUTE(C1046,"rawdatafilename","partnumber"),ROW(OFFSET(Metadata!$A$1,0,0,Metadata!Metadata_Table_Length,1))-1,"")),0),"")</f>
        <v/>
      </c>
      <c r="H1046" t="str">
        <f t="array" aca="1" ref="H1046" ca="1">IF(B1046&lt;&gt;"",OFFSET(Metadata!$B$1,MIN(IF(OFFSET(Metadata!$A$1,0,0,Metadata!Metadata_Table_Length,1)=SUBSTITUTE(C1046,"rawdatafilename","original_count"),ROW(OFFSET(Metadata!$A$1,0,0,Metadata!Metadata_Table_Length,1))-1,"")),0),"")</f>
        <v/>
      </c>
      <c r="I1046" t="str">
        <f t="array" aca="1" ref="I1046" ca="1">IF(B1046&lt;&gt;"",OFFSET(Metadata!$B$1,MIN(IF(OFFSET(Metadata!$A$1,0,0,Metadata!Metadata_Table_Length,1)=SUBSTITUTE(C1046,"rawdatafilename","count"),ROW(OFFSET(Metadata!$A$1,0,0,Metadata!Metadata_Table_Length,1))-1,"")),0),"")</f>
        <v/>
      </c>
      <c r="J1046" t="str">
        <f t="array" aca="1" ref="J1046" ca="1">IF(AND(G1046&lt;&gt;"",G1046&lt;&gt;G1045),MAX(IF(G$2:G$2001=G1046,H$2:H$2001,"")),"")</f>
        <v/>
      </c>
      <c r="K1046" t="str">
        <f t="array" aca="1" ref="K1046" ca="1">IF(AND(G1046&lt;&gt;"",G1046&lt;&gt;G1045),MAX(IF(G$2:G$2001=G1046,I$2:I$2001,"")),"")</f>
        <v/>
      </c>
      <c r="L1046" t="str">
        <f t="shared" ca="1" si="64"/>
        <v/>
      </c>
    </row>
    <row r="1047" spans="2:12" x14ac:dyDescent="0.25">
      <c r="B1047" t="str">
        <f t="shared" ca="1" si="66"/>
        <v/>
      </c>
      <c r="C1047" t="str">
        <f t="shared" ca="1" si="65"/>
        <v/>
      </c>
      <c r="D1047" s="156" t="str">
        <f t="array" aca="1" ref="D1047" ca="1">IFERROR(IF(B1047&lt;&gt;"",IF(OR(EXACT(OFFSET(Metadata!$A$1,0,0,Metadata!Metadata_Table_Length,1),C1047)),1,""),""),"")</f>
        <v/>
      </c>
      <c r="E1047" s="163" t="str">
        <f t="array" aca="1" ref="E1047" ca="1">IF(B1047&lt;&gt;"",IF(D1047=1,OFFSET(Metadata!$B$1,MIN(IF(OFFSET(Metadata!$A$1,0,0,Metadata!Metadata_Table_Length,1)=C1047,ROW(OFFSET(Metadata!$A$1,0,0,Metadata!Metadata_Table_Length,1))-1,"")),0),OFFSET(Metadata!$B$1,MIN(IF(OFFSET(Metadata!$A$1,0,0,Metadata!Metadata_Table_Length,1)=SUBSTITUTE(C1047,"rawdatafilename","originalfilename"),ROW(OFFSET(Metadata!$A$1,0,0,Metadata!Metadata_Table_Length,1))-1,"")),0)),"")</f>
        <v/>
      </c>
      <c r="F1047" t="str">
        <f t="shared" ca="1" si="67"/>
        <v/>
      </c>
      <c r="G1047" t="str">
        <f t="array" aca="1" ref="G1047" ca="1">IF(B1047&lt;&gt;"",OFFSET(Metadata!$B$1,MIN(IF(OFFSET(Metadata!$A$1,0,0,Metadata!Metadata_Table_Length,1)=SUBSTITUTE(C1047,"rawdatafilename","partnumber"),ROW(OFFSET(Metadata!$A$1,0,0,Metadata!Metadata_Table_Length,1))-1,"")),0),"")</f>
        <v/>
      </c>
      <c r="H1047" t="str">
        <f t="array" aca="1" ref="H1047" ca="1">IF(B1047&lt;&gt;"",OFFSET(Metadata!$B$1,MIN(IF(OFFSET(Metadata!$A$1,0,0,Metadata!Metadata_Table_Length,1)=SUBSTITUTE(C1047,"rawdatafilename","original_count"),ROW(OFFSET(Metadata!$A$1,0,0,Metadata!Metadata_Table_Length,1))-1,"")),0),"")</f>
        <v/>
      </c>
      <c r="I1047" t="str">
        <f t="array" aca="1" ref="I1047" ca="1">IF(B1047&lt;&gt;"",OFFSET(Metadata!$B$1,MIN(IF(OFFSET(Metadata!$A$1,0,0,Metadata!Metadata_Table_Length,1)=SUBSTITUTE(C1047,"rawdatafilename","count"),ROW(OFFSET(Metadata!$A$1,0,0,Metadata!Metadata_Table_Length,1))-1,"")),0),"")</f>
        <v/>
      </c>
      <c r="J1047" t="str">
        <f t="array" aca="1" ref="J1047" ca="1">IF(AND(G1047&lt;&gt;"",G1047&lt;&gt;G1046),MAX(IF(G$2:G$2001=G1047,H$2:H$2001,"")),"")</f>
        <v/>
      </c>
      <c r="K1047" t="str">
        <f t="array" aca="1" ref="K1047" ca="1">IF(AND(G1047&lt;&gt;"",G1047&lt;&gt;G1046),MAX(IF(G$2:G$2001=G1047,I$2:I$2001,"")),"")</f>
        <v/>
      </c>
      <c r="L1047" t="str">
        <f t="shared" ca="1" si="64"/>
        <v/>
      </c>
    </row>
    <row r="1048" spans="2:12" x14ac:dyDescent="0.25">
      <c r="B1048" t="str">
        <f t="shared" ca="1" si="66"/>
        <v/>
      </c>
      <c r="C1048" t="str">
        <f t="shared" ca="1" si="65"/>
        <v/>
      </c>
      <c r="D1048" s="156" t="str">
        <f t="array" aca="1" ref="D1048" ca="1">IFERROR(IF(B1048&lt;&gt;"",IF(OR(EXACT(OFFSET(Metadata!$A$1,0,0,Metadata!Metadata_Table_Length,1),C1048)),1,""),""),"")</f>
        <v/>
      </c>
      <c r="E1048" s="163" t="str">
        <f t="array" aca="1" ref="E1048" ca="1">IF(B1048&lt;&gt;"",IF(D1048=1,OFFSET(Metadata!$B$1,MIN(IF(OFFSET(Metadata!$A$1,0,0,Metadata!Metadata_Table_Length,1)=C1048,ROW(OFFSET(Metadata!$A$1,0,0,Metadata!Metadata_Table_Length,1))-1,"")),0),OFFSET(Metadata!$B$1,MIN(IF(OFFSET(Metadata!$A$1,0,0,Metadata!Metadata_Table_Length,1)=SUBSTITUTE(C1048,"rawdatafilename","originalfilename"),ROW(OFFSET(Metadata!$A$1,0,0,Metadata!Metadata_Table_Length,1))-1,"")),0)),"")</f>
        <v/>
      </c>
      <c r="F1048" t="str">
        <f t="shared" ca="1" si="67"/>
        <v/>
      </c>
      <c r="G1048" t="str">
        <f t="array" aca="1" ref="G1048" ca="1">IF(B1048&lt;&gt;"",OFFSET(Metadata!$B$1,MIN(IF(OFFSET(Metadata!$A$1,0,0,Metadata!Metadata_Table_Length,1)=SUBSTITUTE(C1048,"rawdatafilename","partnumber"),ROW(OFFSET(Metadata!$A$1,0,0,Metadata!Metadata_Table_Length,1))-1,"")),0),"")</f>
        <v/>
      </c>
      <c r="H1048" t="str">
        <f t="array" aca="1" ref="H1048" ca="1">IF(B1048&lt;&gt;"",OFFSET(Metadata!$B$1,MIN(IF(OFFSET(Metadata!$A$1,0,0,Metadata!Metadata_Table_Length,1)=SUBSTITUTE(C1048,"rawdatafilename","original_count"),ROW(OFFSET(Metadata!$A$1,0,0,Metadata!Metadata_Table_Length,1))-1,"")),0),"")</f>
        <v/>
      </c>
      <c r="I1048" t="str">
        <f t="array" aca="1" ref="I1048" ca="1">IF(B1048&lt;&gt;"",OFFSET(Metadata!$B$1,MIN(IF(OFFSET(Metadata!$A$1,0,0,Metadata!Metadata_Table_Length,1)=SUBSTITUTE(C1048,"rawdatafilename","count"),ROW(OFFSET(Metadata!$A$1,0,0,Metadata!Metadata_Table_Length,1))-1,"")),0),"")</f>
        <v/>
      </c>
      <c r="J1048" t="str">
        <f t="array" aca="1" ref="J1048" ca="1">IF(AND(G1048&lt;&gt;"",G1048&lt;&gt;G1047),MAX(IF(G$2:G$2001=G1048,H$2:H$2001,"")),"")</f>
        <v/>
      </c>
      <c r="K1048" t="str">
        <f t="array" aca="1" ref="K1048" ca="1">IF(AND(G1048&lt;&gt;"",G1048&lt;&gt;G1047),MAX(IF(G$2:G$2001=G1048,I$2:I$2001,"")),"")</f>
        <v/>
      </c>
      <c r="L1048" t="str">
        <f t="shared" ca="1" si="64"/>
        <v/>
      </c>
    </row>
    <row r="1049" spans="2:12" x14ac:dyDescent="0.25">
      <c r="B1049" t="str">
        <f t="shared" ca="1" si="66"/>
        <v/>
      </c>
      <c r="C1049" t="str">
        <f t="shared" ca="1" si="65"/>
        <v/>
      </c>
      <c r="D1049" s="156" t="str">
        <f t="array" aca="1" ref="D1049" ca="1">IFERROR(IF(B1049&lt;&gt;"",IF(OR(EXACT(OFFSET(Metadata!$A$1,0,0,Metadata!Metadata_Table_Length,1),C1049)),1,""),""),"")</f>
        <v/>
      </c>
      <c r="E1049" s="163" t="str">
        <f t="array" aca="1" ref="E1049" ca="1">IF(B1049&lt;&gt;"",IF(D1049=1,OFFSET(Metadata!$B$1,MIN(IF(OFFSET(Metadata!$A$1,0,0,Metadata!Metadata_Table_Length,1)=C1049,ROW(OFFSET(Metadata!$A$1,0,0,Metadata!Metadata_Table_Length,1))-1,"")),0),OFFSET(Metadata!$B$1,MIN(IF(OFFSET(Metadata!$A$1,0,0,Metadata!Metadata_Table_Length,1)=SUBSTITUTE(C1049,"rawdatafilename","originalfilename"),ROW(OFFSET(Metadata!$A$1,0,0,Metadata!Metadata_Table_Length,1))-1,"")),0)),"")</f>
        <v/>
      </c>
      <c r="F1049" t="str">
        <f t="shared" ca="1" si="67"/>
        <v/>
      </c>
      <c r="G1049" t="str">
        <f t="array" aca="1" ref="G1049" ca="1">IF(B1049&lt;&gt;"",OFFSET(Metadata!$B$1,MIN(IF(OFFSET(Metadata!$A$1,0,0,Metadata!Metadata_Table_Length,1)=SUBSTITUTE(C1049,"rawdatafilename","partnumber"),ROW(OFFSET(Metadata!$A$1,0,0,Metadata!Metadata_Table_Length,1))-1,"")),0),"")</f>
        <v/>
      </c>
      <c r="H1049" t="str">
        <f t="array" aca="1" ref="H1049" ca="1">IF(B1049&lt;&gt;"",OFFSET(Metadata!$B$1,MIN(IF(OFFSET(Metadata!$A$1,0,0,Metadata!Metadata_Table_Length,1)=SUBSTITUTE(C1049,"rawdatafilename","original_count"),ROW(OFFSET(Metadata!$A$1,0,0,Metadata!Metadata_Table_Length,1))-1,"")),0),"")</f>
        <v/>
      </c>
      <c r="I1049" t="str">
        <f t="array" aca="1" ref="I1049" ca="1">IF(B1049&lt;&gt;"",OFFSET(Metadata!$B$1,MIN(IF(OFFSET(Metadata!$A$1,0,0,Metadata!Metadata_Table_Length,1)=SUBSTITUTE(C1049,"rawdatafilename","count"),ROW(OFFSET(Metadata!$A$1,0,0,Metadata!Metadata_Table_Length,1))-1,"")),0),"")</f>
        <v/>
      </c>
      <c r="J1049" t="str">
        <f t="array" aca="1" ref="J1049" ca="1">IF(AND(G1049&lt;&gt;"",G1049&lt;&gt;G1048),MAX(IF(G$2:G$2001=G1049,H$2:H$2001,"")),"")</f>
        <v/>
      </c>
      <c r="K1049" t="str">
        <f t="array" aca="1" ref="K1049" ca="1">IF(AND(G1049&lt;&gt;"",G1049&lt;&gt;G1048),MAX(IF(G$2:G$2001=G1049,I$2:I$2001,"")),"")</f>
        <v/>
      </c>
      <c r="L1049" t="str">
        <f t="shared" ca="1" si="64"/>
        <v/>
      </c>
    </row>
    <row r="1050" spans="2:12" x14ac:dyDescent="0.25">
      <c r="B1050" t="str">
        <f t="shared" ca="1" si="66"/>
        <v/>
      </c>
      <c r="C1050" t="str">
        <f t="shared" ca="1" si="65"/>
        <v/>
      </c>
      <c r="D1050" s="156" t="str">
        <f t="array" aca="1" ref="D1050" ca="1">IFERROR(IF(B1050&lt;&gt;"",IF(OR(EXACT(OFFSET(Metadata!$A$1,0,0,Metadata!Metadata_Table_Length,1),C1050)),1,""),""),"")</f>
        <v/>
      </c>
      <c r="E1050" s="163" t="str">
        <f t="array" aca="1" ref="E1050" ca="1">IF(B1050&lt;&gt;"",IF(D1050=1,OFFSET(Metadata!$B$1,MIN(IF(OFFSET(Metadata!$A$1,0,0,Metadata!Metadata_Table_Length,1)=C1050,ROW(OFFSET(Metadata!$A$1,0,0,Metadata!Metadata_Table_Length,1))-1,"")),0),OFFSET(Metadata!$B$1,MIN(IF(OFFSET(Metadata!$A$1,0,0,Metadata!Metadata_Table_Length,1)=SUBSTITUTE(C1050,"rawdatafilename","originalfilename"),ROW(OFFSET(Metadata!$A$1,0,0,Metadata!Metadata_Table_Length,1))-1,"")),0)),"")</f>
        <v/>
      </c>
      <c r="F1050" t="str">
        <f t="shared" ca="1" si="67"/>
        <v/>
      </c>
      <c r="G1050" t="str">
        <f t="array" aca="1" ref="G1050" ca="1">IF(B1050&lt;&gt;"",OFFSET(Metadata!$B$1,MIN(IF(OFFSET(Metadata!$A$1,0,0,Metadata!Metadata_Table_Length,1)=SUBSTITUTE(C1050,"rawdatafilename","partnumber"),ROW(OFFSET(Metadata!$A$1,0,0,Metadata!Metadata_Table_Length,1))-1,"")),0),"")</f>
        <v/>
      </c>
      <c r="H1050" t="str">
        <f t="array" aca="1" ref="H1050" ca="1">IF(B1050&lt;&gt;"",OFFSET(Metadata!$B$1,MIN(IF(OFFSET(Metadata!$A$1,0,0,Metadata!Metadata_Table_Length,1)=SUBSTITUTE(C1050,"rawdatafilename","original_count"),ROW(OFFSET(Metadata!$A$1,0,0,Metadata!Metadata_Table_Length,1))-1,"")),0),"")</f>
        <v/>
      </c>
      <c r="I1050" t="str">
        <f t="array" aca="1" ref="I1050" ca="1">IF(B1050&lt;&gt;"",OFFSET(Metadata!$B$1,MIN(IF(OFFSET(Metadata!$A$1,0,0,Metadata!Metadata_Table_Length,1)=SUBSTITUTE(C1050,"rawdatafilename","count"),ROW(OFFSET(Metadata!$A$1,0,0,Metadata!Metadata_Table_Length,1))-1,"")),0),"")</f>
        <v/>
      </c>
      <c r="J1050" t="str">
        <f t="array" aca="1" ref="J1050" ca="1">IF(AND(G1050&lt;&gt;"",G1050&lt;&gt;G1049),MAX(IF(G$2:G$2001=G1050,H$2:H$2001,"")),"")</f>
        <v/>
      </c>
      <c r="K1050" t="str">
        <f t="array" aca="1" ref="K1050" ca="1">IF(AND(G1050&lt;&gt;"",G1050&lt;&gt;G1049),MAX(IF(G$2:G$2001=G1050,I$2:I$2001,"")),"")</f>
        <v/>
      </c>
      <c r="L1050" t="str">
        <f t="shared" ca="1" si="64"/>
        <v/>
      </c>
    </row>
    <row r="1051" spans="2:12" x14ac:dyDescent="0.25">
      <c r="B1051" t="str">
        <f t="shared" ca="1" si="66"/>
        <v/>
      </c>
      <c r="C1051" t="str">
        <f t="shared" ca="1" si="65"/>
        <v/>
      </c>
      <c r="D1051" s="156" t="str">
        <f t="array" aca="1" ref="D1051" ca="1">IFERROR(IF(B1051&lt;&gt;"",IF(OR(EXACT(OFFSET(Metadata!$A$1,0,0,Metadata!Metadata_Table_Length,1),C1051)),1,""),""),"")</f>
        <v/>
      </c>
      <c r="E1051" s="163" t="str">
        <f t="array" aca="1" ref="E1051" ca="1">IF(B1051&lt;&gt;"",IF(D1051=1,OFFSET(Metadata!$B$1,MIN(IF(OFFSET(Metadata!$A$1,0,0,Metadata!Metadata_Table_Length,1)=C1051,ROW(OFFSET(Metadata!$A$1,0,0,Metadata!Metadata_Table_Length,1))-1,"")),0),OFFSET(Metadata!$B$1,MIN(IF(OFFSET(Metadata!$A$1,0,0,Metadata!Metadata_Table_Length,1)=SUBSTITUTE(C1051,"rawdatafilename","originalfilename"),ROW(OFFSET(Metadata!$A$1,0,0,Metadata!Metadata_Table_Length,1))-1,"")),0)),"")</f>
        <v/>
      </c>
      <c r="F1051" t="str">
        <f t="shared" ca="1" si="67"/>
        <v/>
      </c>
      <c r="G1051" t="str">
        <f t="array" aca="1" ref="G1051" ca="1">IF(B1051&lt;&gt;"",OFFSET(Metadata!$B$1,MIN(IF(OFFSET(Metadata!$A$1,0,0,Metadata!Metadata_Table_Length,1)=SUBSTITUTE(C1051,"rawdatafilename","partnumber"),ROW(OFFSET(Metadata!$A$1,0,0,Metadata!Metadata_Table_Length,1))-1,"")),0),"")</f>
        <v/>
      </c>
      <c r="H1051" t="str">
        <f t="array" aca="1" ref="H1051" ca="1">IF(B1051&lt;&gt;"",OFFSET(Metadata!$B$1,MIN(IF(OFFSET(Metadata!$A$1,0,0,Metadata!Metadata_Table_Length,1)=SUBSTITUTE(C1051,"rawdatafilename","original_count"),ROW(OFFSET(Metadata!$A$1,0,0,Metadata!Metadata_Table_Length,1))-1,"")),0),"")</f>
        <v/>
      </c>
      <c r="I1051" t="str">
        <f t="array" aca="1" ref="I1051" ca="1">IF(B1051&lt;&gt;"",OFFSET(Metadata!$B$1,MIN(IF(OFFSET(Metadata!$A$1,0,0,Metadata!Metadata_Table_Length,1)=SUBSTITUTE(C1051,"rawdatafilename","count"),ROW(OFFSET(Metadata!$A$1,0,0,Metadata!Metadata_Table_Length,1))-1,"")),0),"")</f>
        <v/>
      </c>
      <c r="J1051" t="str">
        <f t="array" aca="1" ref="J1051" ca="1">IF(AND(G1051&lt;&gt;"",G1051&lt;&gt;G1050),MAX(IF(G$2:G$2001=G1051,H$2:H$2001,"")),"")</f>
        <v/>
      </c>
      <c r="K1051" t="str">
        <f t="array" aca="1" ref="K1051" ca="1">IF(AND(G1051&lt;&gt;"",G1051&lt;&gt;G1050),MAX(IF(G$2:G$2001=G1051,I$2:I$2001,"")),"")</f>
        <v/>
      </c>
      <c r="L1051" t="str">
        <f t="shared" ca="1" si="64"/>
        <v/>
      </c>
    </row>
    <row r="1052" spans="2:12" x14ac:dyDescent="0.25">
      <c r="B1052" t="str">
        <f t="shared" ca="1" si="66"/>
        <v/>
      </c>
      <c r="C1052" t="str">
        <f t="shared" ca="1" si="65"/>
        <v/>
      </c>
      <c r="D1052" s="156" t="str">
        <f t="array" aca="1" ref="D1052" ca="1">IFERROR(IF(B1052&lt;&gt;"",IF(OR(EXACT(OFFSET(Metadata!$A$1,0,0,Metadata!Metadata_Table_Length,1),C1052)),1,""),""),"")</f>
        <v/>
      </c>
      <c r="E1052" s="163" t="str">
        <f t="array" aca="1" ref="E1052" ca="1">IF(B1052&lt;&gt;"",IF(D1052=1,OFFSET(Metadata!$B$1,MIN(IF(OFFSET(Metadata!$A$1,0,0,Metadata!Metadata_Table_Length,1)=C1052,ROW(OFFSET(Metadata!$A$1,0,0,Metadata!Metadata_Table_Length,1))-1,"")),0),OFFSET(Metadata!$B$1,MIN(IF(OFFSET(Metadata!$A$1,0,0,Metadata!Metadata_Table_Length,1)=SUBSTITUTE(C1052,"rawdatafilename","originalfilename"),ROW(OFFSET(Metadata!$A$1,0,0,Metadata!Metadata_Table_Length,1))-1,"")),0)),"")</f>
        <v/>
      </c>
      <c r="F1052" t="str">
        <f t="shared" ca="1" si="67"/>
        <v/>
      </c>
      <c r="G1052" t="str">
        <f t="array" aca="1" ref="G1052" ca="1">IF(B1052&lt;&gt;"",OFFSET(Metadata!$B$1,MIN(IF(OFFSET(Metadata!$A$1,0,0,Metadata!Metadata_Table_Length,1)=SUBSTITUTE(C1052,"rawdatafilename","partnumber"),ROW(OFFSET(Metadata!$A$1,0,0,Metadata!Metadata_Table_Length,1))-1,"")),0),"")</f>
        <v/>
      </c>
      <c r="H1052" t="str">
        <f t="array" aca="1" ref="H1052" ca="1">IF(B1052&lt;&gt;"",OFFSET(Metadata!$B$1,MIN(IF(OFFSET(Metadata!$A$1,0,0,Metadata!Metadata_Table_Length,1)=SUBSTITUTE(C1052,"rawdatafilename","original_count"),ROW(OFFSET(Metadata!$A$1,0,0,Metadata!Metadata_Table_Length,1))-1,"")),0),"")</f>
        <v/>
      </c>
      <c r="I1052" t="str">
        <f t="array" aca="1" ref="I1052" ca="1">IF(B1052&lt;&gt;"",OFFSET(Metadata!$B$1,MIN(IF(OFFSET(Metadata!$A$1,0,0,Metadata!Metadata_Table_Length,1)=SUBSTITUTE(C1052,"rawdatafilename","count"),ROW(OFFSET(Metadata!$A$1,0,0,Metadata!Metadata_Table_Length,1))-1,"")),0),"")</f>
        <v/>
      </c>
      <c r="J1052" t="str">
        <f t="array" aca="1" ref="J1052" ca="1">IF(AND(G1052&lt;&gt;"",G1052&lt;&gt;G1051),MAX(IF(G$2:G$2001=G1052,H$2:H$2001,"")),"")</f>
        <v/>
      </c>
      <c r="K1052" t="str">
        <f t="array" aca="1" ref="K1052" ca="1">IF(AND(G1052&lt;&gt;"",G1052&lt;&gt;G1051),MAX(IF(G$2:G$2001=G1052,I$2:I$2001,"")),"")</f>
        <v/>
      </c>
      <c r="L1052" t="str">
        <f t="shared" ca="1" si="64"/>
        <v/>
      </c>
    </row>
    <row r="1053" spans="2:12" x14ac:dyDescent="0.25">
      <c r="B1053" t="str">
        <f t="shared" ca="1" si="66"/>
        <v/>
      </c>
      <c r="C1053" t="str">
        <f t="shared" ca="1" si="65"/>
        <v/>
      </c>
      <c r="D1053" s="156" t="str">
        <f t="array" aca="1" ref="D1053" ca="1">IFERROR(IF(B1053&lt;&gt;"",IF(OR(EXACT(OFFSET(Metadata!$A$1,0,0,Metadata!Metadata_Table_Length,1),C1053)),1,""),""),"")</f>
        <v/>
      </c>
      <c r="E1053" s="163" t="str">
        <f t="array" aca="1" ref="E1053" ca="1">IF(B1053&lt;&gt;"",IF(D1053=1,OFFSET(Metadata!$B$1,MIN(IF(OFFSET(Metadata!$A$1,0,0,Metadata!Metadata_Table_Length,1)=C1053,ROW(OFFSET(Metadata!$A$1,0,0,Metadata!Metadata_Table_Length,1))-1,"")),0),OFFSET(Metadata!$B$1,MIN(IF(OFFSET(Metadata!$A$1,0,0,Metadata!Metadata_Table_Length,1)=SUBSTITUTE(C1053,"rawdatafilename","originalfilename"),ROW(OFFSET(Metadata!$A$1,0,0,Metadata!Metadata_Table_Length,1))-1,"")),0)),"")</f>
        <v/>
      </c>
      <c r="F1053" t="str">
        <f t="shared" ca="1" si="67"/>
        <v/>
      </c>
      <c r="G1053" t="str">
        <f t="array" aca="1" ref="G1053" ca="1">IF(B1053&lt;&gt;"",OFFSET(Metadata!$B$1,MIN(IF(OFFSET(Metadata!$A$1,0,0,Metadata!Metadata_Table_Length,1)=SUBSTITUTE(C1053,"rawdatafilename","partnumber"),ROW(OFFSET(Metadata!$A$1,0,0,Metadata!Metadata_Table_Length,1))-1,"")),0),"")</f>
        <v/>
      </c>
      <c r="H1053" t="str">
        <f t="array" aca="1" ref="H1053" ca="1">IF(B1053&lt;&gt;"",OFFSET(Metadata!$B$1,MIN(IF(OFFSET(Metadata!$A$1,0,0,Metadata!Metadata_Table_Length,1)=SUBSTITUTE(C1053,"rawdatafilename","original_count"),ROW(OFFSET(Metadata!$A$1,0,0,Metadata!Metadata_Table_Length,1))-1,"")),0),"")</f>
        <v/>
      </c>
      <c r="I1053" t="str">
        <f t="array" aca="1" ref="I1053" ca="1">IF(B1053&lt;&gt;"",OFFSET(Metadata!$B$1,MIN(IF(OFFSET(Metadata!$A$1,0,0,Metadata!Metadata_Table_Length,1)=SUBSTITUTE(C1053,"rawdatafilename","count"),ROW(OFFSET(Metadata!$A$1,0,0,Metadata!Metadata_Table_Length,1))-1,"")),0),"")</f>
        <v/>
      </c>
      <c r="J1053" t="str">
        <f t="array" aca="1" ref="J1053" ca="1">IF(AND(G1053&lt;&gt;"",G1053&lt;&gt;G1052),MAX(IF(G$2:G$2001=G1053,H$2:H$2001,"")),"")</f>
        <v/>
      </c>
      <c r="K1053" t="str">
        <f t="array" aca="1" ref="K1053" ca="1">IF(AND(G1053&lt;&gt;"",G1053&lt;&gt;G1052),MAX(IF(G$2:G$2001=G1053,I$2:I$2001,"")),"")</f>
        <v/>
      </c>
      <c r="L1053" t="str">
        <f t="shared" ca="1" si="64"/>
        <v/>
      </c>
    </row>
    <row r="1054" spans="2:12" x14ac:dyDescent="0.25">
      <c r="B1054" t="str">
        <f t="shared" ca="1" si="66"/>
        <v/>
      </c>
      <c r="C1054" t="str">
        <f t="shared" ca="1" si="65"/>
        <v/>
      </c>
      <c r="D1054" s="156" t="str">
        <f t="array" aca="1" ref="D1054" ca="1">IFERROR(IF(B1054&lt;&gt;"",IF(OR(EXACT(OFFSET(Metadata!$A$1,0,0,Metadata!Metadata_Table_Length,1),C1054)),1,""),""),"")</f>
        <v/>
      </c>
      <c r="E1054" s="163" t="str">
        <f t="array" aca="1" ref="E1054" ca="1">IF(B1054&lt;&gt;"",IF(D1054=1,OFFSET(Metadata!$B$1,MIN(IF(OFFSET(Metadata!$A$1,0,0,Metadata!Metadata_Table_Length,1)=C1054,ROW(OFFSET(Metadata!$A$1,0,0,Metadata!Metadata_Table_Length,1))-1,"")),0),OFFSET(Metadata!$B$1,MIN(IF(OFFSET(Metadata!$A$1,0,0,Metadata!Metadata_Table_Length,1)=SUBSTITUTE(C1054,"rawdatafilename","originalfilename"),ROW(OFFSET(Metadata!$A$1,0,0,Metadata!Metadata_Table_Length,1))-1,"")),0)),"")</f>
        <v/>
      </c>
      <c r="F1054" t="str">
        <f t="shared" ca="1" si="67"/>
        <v/>
      </c>
      <c r="G1054" t="str">
        <f t="array" aca="1" ref="G1054" ca="1">IF(B1054&lt;&gt;"",OFFSET(Metadata!$B$1,MIN(IF(OFFSET(Metadata!$A$1,0,0,Metadata!Metadata_Table_Length,1)=SUBSTITUTE(C1054,"rawdatafilename","partnumber"),ROW(OFFSET(Metadata!$A$1,0,0,Metadata!Metadata_Table_Length,1))-1,"")),0),"")</f>
        <v/>
      </c>
      <c r="H1054" t="str">
        <f t="array" aca="1" ref="H1054" ca="1">IF(B1054&lt;&gt;"",OFFSET(Metadata!$B$1,MIN(IF(OFFSET(Metadata!$A$1,0,0,Metadata!Metadata_Table_Length,1)=SUBSTITUTE(C1054,"rawdatafilename","original_count"),ROW(OFFSET(Metadata!$A$1,0,0,Metadata!Metadata_Table_Length,1))-1,"")),0),"")</f>
        <v/>
      </c>
      <c r="I1054" t="str">
        <f t="array" aca="1" ref="I1054" ca="1">IF(B1054&lt;&gt;"",OFFSET(Metadata!$B$1,MIN(IF(OFFSET(Metadata!$A$1,0,0,Metadata!Metadata_Table_Length,1)=SUBSTITUTE(C1054,"rawdatafilename","count"),ROW(OFFSET(Metadata!$A$1,0,0,Metadata!Metadata_Table_Length,1))-1,"")),0),"")</f>
        <v/>
      </c>
      <c r="J1054" t="str">
        <f t="array" aca="1" ref="J1054" ca="1">IF(AND(G1054&lt;&gt;"",G1054&lt;&gt;G1053),MAX(IF(G$2:G$2001=G1054,H$2:H$2001,"")),"")</f>
        <v/>
      </c>
      <c r="K1054" t="str">
        <f t="array" aca="1" ref="K1054" ca="1">IF(AND(G1054&lt;&gt;"",G1054&lt;&gt;G1053),MAX(IF(G$2:G$2001=G1054,I$2:I$2001,"")),"")</f>
        <v/>
      </c>
      <c r="L1054" t="str">
        <f t="shared" ca="1" si="64"/>
        <v/>
      </c>
    </row>
    <row r="1055" spans="2:12" x14ac:dyDescent="0.25">
      <c r="B1055" t="str">
        <f t="shared" ca="1" si="66"/>
        <v/>
      </c>
      <c r="C1055" t="str">
        <f t="shared" ca="1" si="65"/>
        <v/>
      </c>
      <c r="D1055" s="156" t="str">
        <f t="array" aca="1" ref="D1055" ca="1">IFERROR(IF(B1055&lt;&gt;"",IF(OR(EXACT(OFFSET(Metadata!$A$1,0,0,Metadata!Metadata_Table_Length,1),C1055)),1,""),""),"")</f>
        <v/>
      </c>
      <c r="E1055" s="163" t="str">
        <f t="array" aca="1" ref="E1055" ca="1">IF(B1055&lt;&gt;"",IF(D1055=1,OFFSET(Metadata!$B$1,MIN(IF(OFFSET(Metadata!$A$1,0,0,Metadata!Metadata_Table_Length,1)=C1055,ROW(OFFSET(Metadata!$A$1,0,0,Metadata!Metadata_Table_Length,1))-1,"")),0),OFFSET(Metadata!$B$1,MIN(IF(OFFSET(Metadata!$A$1,0,0,Metadata!Metadata_Table_Length,1)=SUBSTITUTE(C1055,"rawdatafilename","originalfilename"),ROW(OFFSET(Metadata!$A$1,0,0,Metadata!Metadata_Table_Length,1))-1,"")),0)),"")</f>
        <v/>
      </c>
      <c r="F1055" t="str">
        <f t="shared" ca="1" si="67"/>
        <v/>
      </c>
      <c r="G1055" t="str">
        <f t="array" aca="1" ref="G1055" ca="1">IF(B1055&lt;&gt;"",OFFSET(Metadata!$B$1,MIN(IF(OFFSET(Metadata!$A$1,0,0,Metadata!Metadata_Table_Length,1)=SUBSTITUTE(C1055,"rawdatafilename","partnumber"),ROW(OFFSET(Metadata!$A$1,0,0,Metadata!Metadata_Table_Length,1))-1,"")),0),"")</f>
        <v/>
      </c>
      <c r="H1055" t="str">
        <f t="array" aca="1" ref="H1055" ca="1">IF(B1055&lt;&gt;"",OFFSET(Metadata!$B$1,MIN(IF(OFFSET(Metadata!$A$1,0,0,Metadata!Metadata_Table_Length,1)=SUBSTITUTE(C1055,"rawdatafilename","original_count"),ROW(OFFSET(Metadata!$A$1,0,0,Metadata!Metadata_Table_Length,1))-1,"")),0),"")</f>
        <v/>
      </c>
      <c r="I1055" t="str">
        <f t="array" aca="1" ref="I1055" ca="1">IF(B1055&lt;&gt;"",OFFSET(Metadata!$B$1,MIN(IF(OFFSET(Metadata!$A$1,0,0,Metadata!Metadata_Table_Length,1)=SUBSTITUTE(C1055,"rawdatafilename","count"),ROW(OFFSET(Metadata!$A$1,0,0,Metadata!Metadata_Table_Length,1))-1,"")),0),"")</f>
        <v/>
      </c>
      <c r="J1055" t="str">
        <f t="array" aca="1" ref="J1055" ca="1">IF(AND(G1055&lt;&gt;"",G1055&lt;&gt;G1054),MAX(IF(G$2:G$2001=G1055,H$2:H$2001,"")),"")</f>
        <v/>
      </c>
      <c r="K1055" t="str">
        <f t="array" aca="1" ref="K1055" ca="1">IF(AND(G1055&lt;&gt;"",G1055&lt;&gt;G1054),MAX(IF(G$2:G$2001=G1055,I$2:I$2001,"")),"")</f>
        <v/>
      </c>
      <c r="L1055" t="str">
        <f t="shared" ca="1" si="64"/>
        <v/>
      </c>
    </row>
    <row r="1056" spans="2:12" x14ac:dyDescent="0.25">
      <c r="B1056" t="str">
        <f t="shared" ca="1" si="66"/>
        <v/>
      </c>
      <c r="C1056" t="str">
        <f t="shared" ca="1" si="65"/>
        <v/>
      </c>
      <c r="D1056" s="156" t="str">
        <f t="array" aca="1" ref="D1056" ca="1">IFERROR(IF(B1056&lt;&gt;"",IF(OR(EXACT(OFFSET(Metadata!$A$1,0,0,Metadata!Metadata_Table_Length,1),C1056)),1,""),""),"")</f>
        <v/>
      </c>
      <c r="E1056" s="163" t="str">
        <f t="array" aca="1" ref="E1056" ca="1">IF(B1056&lt;&gt;"",IF(D1056=1,OFFSET(Metadata!$B$1,MIN(IF(OFFSET(Metadata!$A$1,0,0,Metadata!Metadata_Table_Length,1)=C1056,ROW(OFFSET(Metadata!$A$1,0,0,Metadata!Metadata_Table_Length,1))-1,"")),0),OFFSET(Metadata!$B$1,MIN(IF(OFFSET(Metadata!$A$1,0,0,Metadata!Metadata_Table_Length,1)=SUBSTITUTE(C1056,"rawdatafilename","originalfilename"),ROW(OFFSET(Metadata!$A$1,0,0,Metadata!Metadata_Table_Length,1))-1,"")),0)),"")</f>
        <v/>
      </c>
      <c r="F1056" t="str">
        <f t="shared" ca="1" si="67"/>
        <v/>
      </c>
      <c r="G1056" t="str">
        <f t="array" aca="1" ref="G1056" ca="1">IF(B1056&lt;&gt;"",OFFSET(Metadata!$B$1,MIN(IF(OFFSET(Metadata!$A$1,0,0,Metadata!Metadata_Table_Length,1)=SUBSTITUTE(C1056,"rawdatafilename","partnumber"),ROW(OFFSET(Metadata!$A$1,0,0,Metadata!Metadata_Table_Length,1))-1,"")),0),"")</f>
        <v/>
      </c>
      <c r="H1056" t="str">
        <f t="array" aca="1" ref="H1056" ca="1">IF(B1056&lt;&gt;"",OFFSET(Metadata!$B$1,MIN(IF(OFFSET(Metadata!$A$1,0,0,Metadata!Metadata_Table_Length,1)=SUBSTITUTE(C1056,"rawdatafilename","original_count"),ROW(OFFSET(Metadata!$A$1,0,0,Metadata!Metadata_Table_Length,1))-1,"")),0),"")</f>
        <v/>
      </c>
      <c r="I1056" t="str">
        <f t="array" aca="1" ref="I1056" ca="1">IF(B1056&lt;&gt;"",OFFSET(Metadata!$B$1,MIN(IF(OFFSET(Metadata!$A$1,0,0,Metadata!Metadata_Table_Length,1)=SUBSTITUTE(C1056,"rawdatafilename","count"),ROW(OFFSET(Metadata!$A$1,0,0,Metadata!Metadata_Table_Length,1))-1,"")),0),"")</f>
        <v/>
      </c>
      <c r="J1056" t="str">
        <f t="array" aca="1" ref="J1056" ca="1">IF(AND(G1056&lt;&gt;"",G1056&lt;&gt;G1055),MAX(IF(G$2:G$2001=G1056,H$2:H$2001,"")),"")</f>
        <v/>
      </c>
      <c r="K1056" t="str">
        <f t="array" aca="1" ref="K1056" ca="1">IF(AND(G1056&lt;&gt;"",G1056&lt;&gt;G1055),MAX(IF(G$2:G$2001=G1056,I$2:I$2001,"")),"")</f>
        <v/>
      </c>
      <c r="L1056" t="str">
        <f t="shared" ca="1" si="64"/>
        <v/>
      </c>
    </row>
    <row r="1057" spans="2:12" x14ac:dyDescent="0.25">
      <c r="B1057" t="str">
        <f t="shared" ca="1" si="66"/>
        <v/>
      </c>
      <c r="C1057" t="str">
        <f t="shared" ca="1" si="65"/>
        <v/>
      </c>
      <c r="D1057" s="156" t="str">
        <f t="array" aca="1" ref="D1057" ca="1">IFERROR(IF(B1057&lt;&gt;"",IF(OR(EXACT(OFFSET(Metadata!$A$1,0,0,Metadata!Metadata_Table_Length,1),C1057)),1,""),""),"")</f>
        <v/>
      </c>
      <c r="E1057" s="163" t="str">
        <f t="array" aca="1" ref="E1057" ca="1">IF(B1057&lt;&gt;"",IF(D1057=1,OFFSET(Metadata!$B$1,MIN(IF(OFFSET(Metadata!$A$1,0,0,Metadata!Metadata_Table_Length,1)=C1057,ROW(OFFSET(Metadata!$A$1,0,0,Metadata!Metadata_Table_Length,1))-1,"")),0),OFFSET(Metadata!$B$1,MIN(IF(OFFSET(Metadata!$A$1,0,0,Metadata!Metadata_Table_Length,1)=SUBSTITUTE(C1057,"rawdatafilename","originalfilename"),ROW(OFFSET(Metadata!$A$1,0,0,Metadata!Metadata_Table_Length,1))-1,"")),0)),"")</f>
        <v/>
      </c>
      <c r="F1057" t="str">
        <f t="shared" ca="1" si="67"/>
        <v/>
      </c>
      <c r="G1057" t="str">
        <f t="array" aca="1" ref="G1057" ca="1">IF(B1057&lt;&gt;"",OFFSET(Metadata!$B$1,MIN(IF(OFFSET(Metadata!$A$1,0,0,Metadata!Metadata_Table_Length,1)=SUBSTITUTE(C1057,"rawdatafilename","partnumber"),ROW(OFFSET(Metadata!$A$1,0,0,Metadata!Metadata_Table_Length,1))-1,"")),0),"")</f>
        <v/>
      </c>
      <c r="H1057" t="str">
        <f t="array" aca="1" ref="H1057" ca="1">IF(B1057&lt;&gt;"",OFFSET(Metadata!$B$1,MIN(IF(OFFSET(Metadata!$A$1,0,0,Metadata!Metadata_Table_Length,1)=SUBSTITUTE(C1057,"rawdatafilename","original_count"),ROW(OFFSET(Metadata!$A$1,0,0,Metadata!Metadata_Table_Length,1))-1,"")),0),"")</f>
        <v/>
      </c>
      <c r="I1057" t="str">
        <f t="array" aca="1" ref="I1057" ca="1">IF(B1057&lt;&gt;"",OFFSET(Metadata!$B$1,MIN(IF(OFFSET(Metadata!$A$1,0,0,Metadata!Metadata_Table_Length,1)=SUBSTITUTE(C1057,"rawdatafilename","count"),ROW(OFFSET(Metadata!$A$1,0,0,Metadata!Metadata_Table_Length,1))-1,"")),0),"")</f>
        <v/>
      </c>
      <c r="J1057" t="str">
        <f t="array" aca="1" ref="J1057" ca="1">IF(AND(G1057&lt;&gt;"",G1057&lt;&gt;G1056),MAX(IF(G$2:G$2001=G1057,H$2:H$2001,"")),"")</f>
        <v/>
      </c>
      <c r="K1057" t="str">
        <f t="array" aca="1" ref="K1057" ca="1">IF(AND(G1057&lt;&gt;"",G1057&lt;&gt;G1056),MAX(IF(G$2:G$2001=G1057,I$2:I$2001,"")),"")</f>
        <v/>
      </c>
      <c r="L1057" t="str">
        <f t="shared" ca="1" si="64"/>
        <v/>
      </c>
    </row>
    <row r="1058" spans="2:12" x14ac:dyDescent="0.25">
      <c r="B1058" t="str">
        <f t="shared" ca="1" si="66"/>
        <v/>
      </c>
      <c r="C1058" t="str">
        <f t="shared" ca="1" si="65"/>
        <v/>
      </c>
      <c r="D1058" s="156" t="str">
        <f t="array" aca="1" ref="D1058" ca="1">IFERROR(IF(B1058&lt;&gt;"",IF(OR(EXACT(OFFSET(Metadata!$A$1,0,0,Metadata!Metadata_Table_Length,1),C1058)),1,""),""),"")</f>
        <v/>
      </c>
      <c r="E1058" s="163" t="str">
        <f t="array" aca="1" ref="E1058" ca="1">IF(B1058&lt;&gt;"",IF(D1058=1,OFFSET(Metadata!$B$1,MIN(IF(OFFSET(Metadata!$A$1,0,0,Metadata!Metadata_Table_Length,1)=C1058,ROW(OFFSET(Metadata!$A$1,0,0,Metadata!Metadata_Table_Length,1))-1,"")),0),OFFSET(Metadata!$B$1,MIN(IF(OFFSET(Metadata!$A$1,0,0,Metadata!Metadata_Table_Length,1)=SUBSTITUTE(C1058,"rawdatafilename","originalfilename"),ROW(OFFSET(Metadata!$A$1,0,0,Metadata!Metadata_Table_Length,1))-1,"")),0)),"")</f>
        <v/>
      </c>
      <c r="F1058" t="str">
        <f t="shared" ca="1" si="67"/>
        <v/>
      </c>
      <c r="G1058" t="str">
        <f t="array" aca="1" ref="G1058" ca="1">IF(B1058&lt;&gt;"",OFFSET(Metadata!$B$1,MIN(IF(OFFSET(Metadata!$A$1,0,0,Metadata!Metadata_Table_Length,1)=SUBSTITUTE(C1058,"rawdatafilename","partnumber"),ROW(OFFSET(Metadata!$A$1,0,0,Metadata!Metadata_Table_Length,1))-1,"")),0),"")</f>
        <v/>
      </c>
      <c r="H1058" t="str">
        <f t="array" aca="1" ref="H1058" ca="1">IF(B1058&lt;&gt;"",OFFSET(Metadata!$B$1,MIN(IF(OFFSET(Metadata!$A$1,0,0,Metadata!Metadata_Table_Length,1)=SUBSTITUTE(C1058,"rawdatafilename","original_count"),ROW(OFFSET(Metadata!$A$1,0,0,Metadata!Metadata_Table_Length,1))-1,"")),0),"")</f>
        <v/>
      </c>
      <c r="I1058" t="str">
        <f t="array" aca="1" ref="I1058" ca="1">IF(B1058&lt;&gt;"",OFFSET(Metadata!$B$1,MIN(IF(OFFSET(Metadata!$A$1,0,0,Metadata!Metadata_Table_Length,1)=SUBSTITUTE(C1058,"rawdatafilename","count"),ROW(OFFSET(Metadata!$A$1,0,0,Metadata!Metadata_Table_Length,1))-1,"")),0),"")</f>
        <v/>
      </c>
      <c r="J1058" t="str">
        <f t="array" aca="1" ref="J1058" ca="1">IF(AND(G1058&lt;&gt;"",G1058&lt;&gt;G1057),MAX(IF(G$2:G$2001=G1058,H$2:H$2001,"")),"")</f>
        <v/>
      </c>
      <c r="K1058" t="str">
        <f t="array" aca="1" ref="K1058" ca="1">IF(AND(G1058&lt;&gt;"",G1058&lt;&gt;G1057),MAX(IF(G$2:G$2001=G1058,I$2:I$2001,"")),"")</f>
        <v/>
      </c>
      <c r="L1058" t="str">
        <f t="shared" ca="1" si="64"/>
        <v/>
      </c>
    </row>
    <row r="1059" spans="2:12" x14ac:dyDescent="0.25">
      <c r="B1059" t="str">
        <f t="shared" ca="1" si="66"/>
        <v/>
      </c>
      <c r="C1059" t="str">
        <f t="shared" ca="1" si="65"/>
        <v/>
      </c>
      <c r="D1059" s="156" t="str">
        <f t="array" aca="1" ref="D1059" ca="1">IFERROR(IF(B1059&lt;&gt;"",IF(OR(EXACT(OFFSET(Metadata!$A$1,0,0,Metadata!Metadata_Table_Length,1),C1059)),1,""),""),"")</f>
        <v/>
      </c>
      <c r="E1059" s="163" t="str">
        <f t="array" aca="1" ref="E1059" ca="1">IF(B1059&lt;&gt;"",IF(D1059=1,OFFSET(Metadata!$B$1,MIN(IF(OFFSET(Metadata!$A$1,0,0,Metadata!Metadata_Table_Length,1)=C1059,ROW(OFFSET(Metadata!$A$1,0,0,Metadata!Metadata_Table_Length,1))-1,"")),0),OFFSET(Metadata!$B$1,MIN(IF(OFFSET(Metadata!$A$1,0,0,Metadata!Metadata_Table_Length,1)=SUBSTITUTE(C1059,"rawdatafilename","originalfilename"),ROW(OFFSET(Metadata!$A$1,0,0,Metadata!Metadata_Table_Length,1))-1,"")),0)),"")</f>
        <v/>
      </c>
      <c r="F1059" t="str">
        <f t="shared" ca="1" si="67"/>
        <v/>
      </c>
      <c r="G1059" t="str">
        <f t="array" aca="1" ref="G1059" ca="1">IF(B1059&lt;&gt;"",OFFSET(Metadata!$B$1,MIN(IF(OFFSET(Metadata!$A$1,0,0,Metadata!Metadata_Table_Length,1)=SUBSTITUTE(C1059,"rawdatafilename","partnumber"),ROW(OFFSET(Metadata!$A$1,0,0,Metadata!Metadata_Table_Length,1))-1,"")),0),"")</f>
        <v/>
      </c>
      <c r="H1059" t="str">
        <f t="array" aca="1" ref="H1059" ca="1">IF(B1059&lt;&gt;"",OFFSET(Metadata!$B$1,MIN(IF(OFFSET(Metadata!$A$1,0,0,Metadata!Metadata_Table_Length,1)=SUBSTITUTE(C1059,"rawdatafilename","original_count"),ROW(OFFSET(Metadata!$A$1,0,0,Metadata!Metadata_Table_Length,1))-1,"")),0),"")</f>
        <v/>
      </c>
      <c r="I1059" t="str">
        <f t="array" aca="1" ref="I1059" ca="1">IF(B1059&lt;&gt;"",OFFSET(Metadata!$B$1,MIN(IF(OFFSET(Metadata!$A$1,0,0,Metadata!Metadata_Table_Length,1)=SUBSTITUTE(C1059,"rawdatafilename","count"),ROW(OFFSET(Metadata!$A$1,0,0,Metadata!Metadata_Table_Length,1))-1,"")),0),"")</f>
        <v/>
      </c>
      <c r="J1059" t="str">
        <f t="array" aca="1" ref="J1059" ca="1">IF(AND(G1059&lt;&gt;"",G1059&lt;&gt;G1058),MAX(IF(G$2:G$2001=G1059,H$2:H$2001,"")),"")</f>
        <v/>
      </c>
      <c r="K1059" t="str">
        <f t="array" aca="1" ref="K1059" ca="1">IF(AND(G1059&lt;&gt;"",G1059&lt;&gt;G1058),MAX(IF(G$2:G$2001=G1059,I$2:I$2001,"")),"")</f>
        <v/>
      </c>
      <c r="L1059" t="str">
        <f t="shared" ca="1" si="64"/>
        <v/>
      </c>
    </row>
    <row r="1060" spans="2:12" x14ac:dyDescent="0.25">
      <c r="B1060" t="str">
        <f t="shared" ca="1" si="66"/>
        <v/>
      </c>
      <c r="C1060" t="str">
        <f t="shared" ca="1" si="65"/>
        <v/>
      </c>
      <c r="D1060" s="156" t="str">
        <f t="array" aca="1" ref="D1060" ca="1">IFERROR(IF(B1060&lt;&gt;"",IF(OR(EXACT(OFFSET(Metadata!$A$1,0,0,Metadata!Metadata_Table_Length,1),C1060)),1,""),""),"")</f>
        <v/>
      </c>
      <c r="E1060" s="163" t="str">
        <f t="array" aca="1" ref="E1060" ca="1">IF(B1060&lt;&gt;"",IF(D1060=1,OFFSET(Metadata!$B$1,MIN(IF(OFFSET(Metadata!$A$1,0,0,Metadata!Metadata_Table_Length,1)=C1060,ROW(OFFSET(Metadata!$A$1,0,0,Metadata!Metadata_Table_Length,1))-1,"")),0),OFFSET(Metadata!$B$1,MIN(IF(OFFSET(Metadata!$A$1,0,0,Metadata!Metadata_Table_Length,1)=SUBSTITUTE(C1060,"rawdatafilename","originalfilename"),ROW(OFFSET(Metadata!$A$1,0,0,Metadata!Metadata_Table_Length,1))-1,"")),0)),"")</f>
        <v/>
      </c>
      <c r="F1060" t="str">
        <f t="shared" ca="1" si="67"/>
        <v/>
      </c>
      <c r="G1060" t="str">
        <f t="array" aca="1" ref="G1060" ca="1">IF(B1060&lt;&gt;"",OFFSET(Metadata!$B$1,MIN(IF(OFFSET(Metadata!$A$1,0,0,Metadata!Metadata_Table_Length,1)=SUBSTITUTE(C1060,"rawdatafilename","partnumber"),ROW(OFFSET(Metadata!$A$1,0,0,Metadata!Metadata_Table_Length,1))-1,"")),0),"")</f>
        <v/>
      </c>
      <c r="H1060" t="str">
        <f t="array" aca="1" ref="H1060" ca="1">IF(B1060&lt;&gt;"",OFFSET(Metadata!$B$1,MIN(IF(OFFSET(Metadata!$A$1,0,0,Metadata!Metadata_Table_Length,1)=SUBSTITUTE(C1060,"rawdatafilename","original_count"),ROW(OFFSET(Metadata!$A$1,0,0,Metadata!Metadata_Table_Length,1))-1,"")),0),"")</f>
        <v/>
      </c>
      <c r="I1060" t="str">
        <f t="array" aca="1" ref="I1060" ca="1">IF(B1060&lt;&gt;"",OFFSET(Metadata!$B$1,MIN(IF(OFFSET(Metadata!$A$1,0,0,Metadata!Metadata_Table_Length,1)=SUBSTITUTE(C1060,"rawdatafilename","count"),ROW(OFFSET(Metadata!$A$1,0,0,Metadata!Metadata_Table_Length,1))-1,"")),0),"")</f>
        <v/>
      </c>
      <c r="J1060" t="str">
        <f t="array" aca="1" ref="J1060" ca="1">IF(AND(G1060&lt;&gt;"",G1060&lt;&gt;G1059),MAX(IF(G$2:G$2001=G1060,H$2:H$2001,"")),"")</f>
        <v/>
      </c>
      <c r="K1060" t="str">
        <f t="array" aca="1" ref="K1060" ca="1">IF(AND(G1060&lt;&gt;"",G1060&lt;&gt;G1059),MAX(IF(G$2:G$2001=G1060,I$2:I$2001,"")),"")</f>
        <v/>
      </c>
      <c r="L1060" t="str">
        <f t="shared" ca="1" si="64"/>
        <v/>
      </c>
    </row>
    <row r="1061" spans="2:12" x14ac:dyDescent="0.25">
      <c r="B1061" t="str">
        <f t="shared" ca="1" si="66"/>
        <v/>
      </c>
      <c r="C1061" t="str">
        <f t="shared" ca="1" si="65"/>
        <v/>
      </c>
      <c r="D1061" s="156" t="str">
        <f t="array" aca="1" ref="D1061" ca="1">IFERROR(IF(B1061&lt;&gt;"",IF(OR(EXACT(OFFSET(Metadata!$A$1,0,0,Metadata!Metadata_Table_Length,1),C1061)),1,""),""),"")</f>
        <v/>
      </c>
      <c r="E1061" s="163" t="str">
        <f t="array" aca="1" ref="E1061" ca="1">IF(B1061&lt;&gt;"",IF(D1061=1,OFFSET(Metadata!$B$1,MIN(IF(OFFSET(Metadata!$A$1,0,0,Metadata!Metadata_Table_Length,1)=C1061,ROW(OFFSET(Metadata!$A$1,0,0,Metadata!Metadata_Table_Length,1))-1,"")),0),OFFSET(Metadata!$B$1,MIN(IF(OFFSET(Metadata!$A$1,0,0,Metadata!Metadata_Table_Length,1)=SUBSTITUTE(C1061,"rawdatafilename","originalfilename"),ROW(OFFSET(Metadata!$A$1,0,0,Metadata!Metadata_Table_Length,1))-1,"")),0)),"")</f>
        <v/>
      </c>
      <c r="F1061" t="str">
        <f t="shared" ca="1" si="67"/>
        <v/>
      </c>
      <c r="G1061" t="str">
        <f t="array" aca="1" ref="G1061" ca="1">IF(B1061&lt;&gt;"",OFFSET(Metadata!$B$1,MIN(IF(OFFSET(Metadata!$A$1,0,0,Metadata!Metadata_Table_Length,1)=SUBSTITUTE(C1061,"rawdatafilename","partnumber"),ROW(OFFSET(Metadata!$A$1,0,0,Metadata!Metadata_Table_Length,1))-1,"")),0),"")</f>
        <v/>
      </c>
      <c r="H1061" t="str">
        <f t="array" aca="1" ref="H1061" ca="1">IF(B1061&lt;&gt;"",OFFSET(Metadata!$B$1,MIN(IF(OFFSET(Metadata!$A$1,0,0,Metadata!Metadata_Table_Length,1)=SUBSTITUTE(C1061,"rawdatafilename","original_count"),ROW(OFFSET(Metadata!$A$1,0,0,Metadata!Metadata_Table_Length,1))-1,"")),0),"")</f>
        <v/>
      </c>
      <c r="I1061" t="str">
        <f t="array" aca="1" ref="I1061" ca="1">IF(B1061&lt;&gt;"",OFFSET(Metadata!$B$1,MIN(IF(OFFSET(Metadata!$A$1,0,0,Metadata!Metadata_Table_Length,1)=SUBSTITUTE(C1061,"rawdatafilename","count"),ROW(OFFSET(Metadata!$A$1,0,0,Metadata!Metadata_Table_Length,1))-1,"")),0),"")</f>
        <v/>
      </c>
      <c r="J1061" t="str">
        <f t="array" aca="1" ref="J1061" ca="1">IF(AND(G1061&lt;&gt;"",G1061&lt;&gt;G1060),MAX(IF(G$2:G$2001=G1061,H$2:H$2001,"")),"")</f>
        <v/>
      </c>
      <c r="K1061" t="str">
        <f t="array" aca="1" ref="K1061" ca="1">IF(AND(G1061&lt;&gt;"",G1061&lt;&gt;G1060),MAX(IF(G$2:G$2001=G1061,I$2:I$2001,"")),"")</f>
        <v/>
      </c>
      <c r="L1061" t="str">
        <f t="shared" ca="1" si="64"/>
        <v/>
      </c>
    </row>
    <row r="1062" spans="2:12" x14ac:dyDescent="0.25">
      <c r="B1062" t="str">
        <f t="shared" ca="1" si="66"/>
        <v/>
      </c>
      <c r="C1062" t="str">
        <f t="shared" ca="1" si="65"/>
        <v/>
      </c>
      <c r="D1062" s="156" t="str">
        <f t="array" aca="1" ref="D1062" ca="1">IFERROR(IF(B1062&lt;&gt;"",IF(OR(EXACT(OFFSET(Metadata!$A$1,0,0,Metadata!Metadata_Table_Length,1),C1062)),1,""),""),"")</f>
        <v/>
      </c>
      <c r="E1062" s="163" t="str">
        <f t="array" aca="1" ref="E1062" ca="1">IF(B1062&lt;&gt;"",IF(D1062=1,OFFSET(Metadata!$B$1,MIN(IF(OFFSET(Metadata!$A$1,0,0,Metadata!Metadata_Table_Length,1)=C1062,ROW(OFFSET(Metadata!$A$1,0,0,Metadata!Metadata_Table_Length,1))-1,"")),0),OFFSET(Metadata!$B$1,MIN(IF(OFFSET(Metadata!$A$1,0,0,Metadata!Metadata_Table_Length,1)=SUBSTITUTE(C1062,"rawdatafilename","originalfilename"),ROW(OFFSET(Metadata!$A$1,0,0,Metadata!Metadata_Table_Length,1))-1,"")),0)),"")</f>
        <v/>
      </c>
      <c r="F1062" t="str">
        <f t="shared" ca="1" si="67"/>
        <v/>
      </c>
      <c r="G1062" t="str">
        <f t="array" aca="1" ref="G1062" ca="1">IF(B1062&lt;&gt;"",OFFSET(Metadata!$B$1,MIN(IF(OFFSET(Metadata!$A$1,0,0,Metadata!Metadata_Table_Length,1)=SUBSTITUTE(C1062,"rawdatafilename","partnumber"),ROW(OFFSET(Metadata!$A$1,0,0,Metadata!Metadata_Table_Length,1))-1,"")),0),"")</f>
        <v/>
      </c>
      <c r="H1062" t="str">
        <f t="array" aca="1" ref="H1062" ca="1">IF(B1062&lt;&gt;"",OFFSET(Metadata!$B$1,MIN(IF(OFFSET(Metadata!$A$1,0,0,Metadata!Metadata_Table_Length,1)=SUBSTITUTE(C1062,"rawdatafilename","original_count"),ROW(OFFSET(Metadata!$A$1,0,0,Metadata!Metadata_Table_Length,1))-1,"")),0),"")</f>
        <v/>
      </c>
      <c r="I1062" t="str">
        <f t="array" aca="1" ref="I1062" ca="1">IF(B1062&lt;&gt;"",OFFSET(Metadata!$B$1,MIN(IF(OFFSET(Metadata!$A$1,0,0,Metadata!Metadata_Table_Length,1)=SUBSTITUTE(C1062,"rawdatafilename","count"),ROW(OFFSET(Metadata!$A$1,0,0,Metadata!Metadata_Table_Length,1))-1,"")),0),"")</f>
        <v/>
      </c>
      <c r="J1062" t="str">
        <f t="array" aca="1" ref="J1062" ca="1">IF(AND(G1062&lt;&gt;"",G1062&lt;&gt;G1061),MAX(IF(G$2:G$2001=G1062,H$2:H$2001,"")),"")</f>
        <v/>
      </c>
      <c r="K1062" t="str">
        <f t="array" aca="1" ref="K1062" ca="1">IF(AND(G1062&lt;&gt;"",G1062&lt;&gt;G1061),MAX(IF(G$2:G$2001=G1062,I$2:I$2001,"")),"")</f>
        <v/>
      </c>
      <c r="L1062" t="str">
        <f t="shared" ca="1" si="64"/>
        <v/>
      </c>
    </row>
    <row r="1063" spans="2:12" x14ac:dyDescent="0.25">
      <c r="B1063" t="str">
        <f t="shared" ca="1" si="66"/>
        <v/>
      </c>
      <c r="C1063" t="str">
        <f t="shared" ca="1" si="65"/>
        <v/>
      </c>
      <c r="D1063" s="156" t="str">
        <f t="array" aca="1" ref="D1063" ca="1">IFERROR(IF(B1063&lt;&gt;"",IF(OR(EXACT(OFFSET(Metadata!$A$1,0,0,Metadata!Metadata_Table_Length,1),C1063)),1,""),""),"")</f>
        <v/>
      </c>
      <c r="E1063" s="163" t="str">
        <f t="array" aca="1" ref="E1063" ca="1">IF(B1063&lt;&gt;"",IF(D1063=1,OFFSET(Metadata!$B$1,MIN(IF(OFFSET(Metadata!$A$1,0,0,Metadata!Metadata_Table_Length,1)=C1063,ROW(OFFSET(Metadata!$A$1,0,0,Metadata!Metadata_Table_Length,1))-1,"")),0),OFFSET(Metadata!$B$1,MIN(IF(OFFSET(Metadata!$A$1,0,0,Metadata!Metadata_Table_Length,1)=SUBSTITUTE(C1063,"rawdatafilename","originalfilename"),ROW(OFFSET(Metadata!$A$1,0,0,Metadata!Metadata_Table_Length,1))-1,"")),0)),"")</f>
        <v/>
      </c>
      <c r="F1063" t="str">
        <f t="shared" ca="1" si="67"/>
        <v/>
      </c>
      <c r="G1063" t="str">
        <f t="array" aca="1" ref="G1063" ca="1">IF(B1063&lt;&gt;"",OFFSET(Metadata!$B$1,MIN(IF(OFFSET(Metadata!$A$1,0,0,Metadata!Metadata_Table_Length,1)=SUBSTITUTE(C1063,"rawdatafilename","partnumber"),ROW(OFFSET(Metadata!$A$1,0,0,Metadata!Metadata_Table_Length,1))-1,"")),0),"")</f>
        <v/>
      </c>
      <c r="H1063" t="str">
        <f t="array" aca="1" ref="H1063" ca="1">IF(B1063&lt;&gt;"",OFFSET(Metadata!$B$1,MIN(IF(OFFSET(Metadata!$A$1,0,0,Metadata!Metadata_Table_Length,1)=SUBSTITUTE(C1063,"rawdatafilename","original_count"),ROW(OFFSET(Metadata!$A$1,0,0,Metadata!Metadata_Table_Length,1))-1,"")),0),"")</f>
        <v/>
      </c>
      <c r="I1063" t="str">
        <f t="array" aca="1" ref="I1063" ca="1">IF(B1063&lt;&gt;"",OFFSET(Metadata!$B$1,MIN(IF(OFFSET(Metadata!$A$1,0,0,Metadata!Metadata_Table_Length,1)=SUBSTITUTE(C1063,"rawdatafilename","count"),ROW(OFFSET(Metadata!$A$1,0,0,Metadata!Metadata_Table_Length,1))-1,"")),0),"")</f>
        <v/>
      </c>
      <c r="J1063" t="str">
        <f t="array" aca="1" ref="J1063" ca="1">IF(AND(G1063&lt;&gt;"",G1063&lt;&gt;G1062),MAX(IF(G$2:G$2001=G1063,H$2:H$2001,"")),"")</f>
        <v/>
      </c>
      <c r="K1063" t="str">
        <f t="array" aca="1" ref="K1063" ca="1">IF(AND(G1063&lt;&gt;"",G1063&lt;&gt;G1062),MAX(IF(G$2:G$2001=G1063,I$2:I$2001,"")),"")</f>
        <v/>
      </c>
      <c r="L1063" t="str">
        <f t="shared" ca="1" si="64"/>
        <v/>
      </c>
    </row>
    <row r="1064" spans="2:12" x14ac:dyDescent="0.25">
      <c r="B1064" t="str">
        <f t="shared" ca="1" si="66"/>
        <v/>
      </c>
      <c r="C1064" t="str">
        <f t="shared" ca="1" si="65"/>
        <v/>
      </c>
      <c r="D1064" s="156" t="str">
        <f t="array" aca="1" ref="D1064" ca="1">IFERROR(IF(B1064&lt;&gt;"",IF(OR(EXACT(OFFSET(Metadata!$A$1,0,0,Metadata!Metadata_Table_Length,1),C1064)),1,""),""),"")</f>
        <v/>
      </c>
      <c r="E1064" s="163" t="str">
        <f t="array" aca="1" ref="E1064" ca="1">IF(B1064&lt;&gt;"",IF(D1064=1,OFFSET(Metadata!$B$1,MIN(IF(OFFSET(Metadata!$A$1,0,0,Metadata!Metadata_Table_Length,1)=C1064,ROW(OFFSET(Metadata!$A$1,0,0,Metadata!Metadata_Table_Length,1))-1,"")),0),OFFSET(Metadata!$B$1,MIN(IF(OFFSET(Metadata!$A$1,0,0,Metadata!Metadata_Table_Length,1)=SUBSTITUTE(C1064,"rawdatafilename","originalfilename"),ROW(OFFSET(Metadata!$A$1,0,0,Metadata!Metadata_Table_Length,1))-1,"")),0)),"")</f>
        <v/>
      </c>
      <c r="F1064" t="str">
        <f t="shared" ca="1" si="67"/>
        <v/>
      </c>
      <c r="G1064" t="str">
        <f t="array" aca="1" ref="G1064" ca="1">IF(B1064&lt;&gt;"",OFFSET(Metadata!$B$1,MIN(IF(OFFSET(Metadata!$A$1,0,0,Metadata!Metadata_Table_Length,1)=SUBSTITUTE(C1064,"rawdatafilename","partnumber"),ROW(OFFSET(Metadata!$A$1,0,0,Metadata!Metadata_Table_Length,1))-1,"")),0),"")</f>
        <v/>
      </c>
      <c r="H1064" t="str">
        <f t="array" aca="1" ref="H1064" ca="1">IF(B1064&lt;&gt;"",OFFSET(Metadata!$B$1,MIN(IF(OFFSET(Metadata!$A$1,0,0,Metadata!Metadata_Table_Length,1)=SUBSTITUTE(C1064,"rawdatafilename","original_count"),ROW(OFFSET(Metadata!$A$1,0,0,Metadata!Metadata_Table_Length,1))-1,"")),0),"")</f>
        <v/>
      </c>
      <c r="I1064" t="str">
        <f t="array" aca="1" ref="I1064" ca="1">IF(B1064&lt;&gt;"",OFFSET(Metadata!$B$1,MIN(IF(OFFSET(Metadata!$A$1,0,0,Metadata!Metadata_Table_Length,1)=SUBSTITUTE(C1064,"rawdatafilename","count"),ROW(OFFSET(Metadata!$A$1,0,0,Metadata!Metadata_Table_Length,1))-1,"")),0),"")</f>
        <v/>
      </c>
      <c r="J1064" t="str">
        <f t="array" aca="1" ref="J1064" ca="1">IF(AND(G1064&lt;&gt;"",G1064&lt;&gt;G1063),MAX(IF(G$2:G$2001=G1064,H$2:H$2001,"")),"")</f>
        <v/>
      </c>
      <c r="K1064" t="str">
        <f t="array" aca="1" ref="K1064" ca="1">IF(AND(G1064&lt;&gt;"",G1064&lt;&gt;G1063),MAX(IF(G$2:G$2001=G1064,I$2:I$2001,"")),"")</f>
        <v/>
      </c>
      <c r="L1064" t="str">
        <f t="shared" ca="1" si="64"/>
        <v/>
      </c>
    </row>
    <row r="1065" spans="2:12" x14ac:dyDescent="0.25">
      <c r="B1065" t="str">
        <f t="shared" ca="1" si="66"/>
        <v/>
      </c>
      <c r="C1065" t="str">
        <f t="shared" ca="1" si="65"/>
        <v/>
      </c>
      <c r="D1065" s="156" t="str">
        <f t="array" aca="1" ref="D1065" ca="1">IFERROR(IF(B1065&lt;&gt;"",IF(OR(EXACT(OFFSET(Metadata!$A$1,0,0,Metadata!Metadata_Table_Length,1),C1065)),1,""),""),"")</f>
        <v/>
      </c>
      <c r="E1065" s="163" t="str">
        <f t="array" aca="1" ref="E1065" ca="1">IF(B1065&lt;&gt;"",IF(D1065=1,OFFSET(Metadata!$B$1,MIN(IF(OFFSET(Metadata!$A$1,0,0,Metadata!Metadata_Table_Length,1)=C1065,ROW(OFFSET(Metadata!$A$1,0,0,Metadata!Metadata_Table_Length,1))-1,"")),0),OFFSET(Metadata!$B$1,MIN(IF(OFFSET(Metadata!$A$1,0,0,Metadata!Metadata_Table_Length,1)=SUBSTITUTE(C1065,"rawdatafilename","originalfilename"),ROW(OFFSET(Metadata!$A$1,0,0,Metadata!Metadata_Table_Length,1))-1,"")),0)),"")</f>
        <v/>
      </c>
      <c r="F1065" t="str">
        <f t="shared" ca="1" si="67"/>
        <v/>
      </c>
      <c r="G1065" t="str">
        <f t="array" aca="1" ref="G1065" ca="1">IF(B1065&lt;&gt;"",OFFSET(Metadata!$B$1,MIN(IF(OFFSET(Metadata!$A$1,0,0,Metadata!Metadata_Table_Length,1)=SUBSTITUTE(C1065,"rawdatafilename","partnumber"),ROW(OFFSET(Metadata!$A$1,0,0,Metadata!Metadata_Table_Length,1))-1,"")),0),"")</f>
        <v/>
      </c>
      <c r="H1065" t="str">
        <f t="array" aca="1" ref="H1065" ca="1">IF(B1065&lt;&gt;"",OFFSET(Metadata!$B$1,MIN(IF(OFFSET(Metadata!$A$1,0,0,Metadata!Metadata_Table_Length,1)=SUBSTITUTE(C1065,"rawdatafilename","original_count"),ROW(OFFSET(Metadata!$A$1,0,0,Metadata!Metadata_Table_Length,1))-1,"")),0),"")</f>
        <v/>
      </c>
      <c r="I1065" t="str">
        <f t="array" aca="1" ref="I1065" ca="1">IF(B1065&lt;&gt;"",OFFSET(Metadata!$B$1,MIN(IF(OFFSET(Metadata!$A$1,0,0,Metadata!Metadata_Table_Length,1)=SUBSTITUTE(C1065,"rawdatafilename","count"),ROW(OFFSET(Metadata!$A$1,0,0,Metadata!Metadata_Table_Length,1))-1,"")),0),"")</f>
        <v/>
      </c>
      <c r="J1065" t="str">
        <f t="array" aca="1" ref="J1065" ca="1">IF(AND(G1065&lt;&gt;"",G1065&lt;&gt;G1064),MAX(IF(G$2:G$2001=G1065,H$2:H$2001,"")),"")</f>
        <v/>
      </c>
      <c r="K1065" t="str">
        <f t="array" aca="1" ref="K1065" ca="1">IF(AND(G1065&lt;&gt;"",G1065&lt;&gt;G1064),MAX(IF(G$2:G$2001=G1065,I$2:I$2001,"")),"")</f>
        <v/>
      </c>
      <c r="L1065" t="str">
        <f t="shared" ca="1" si="64"/>
        <v/>
      </c>
    </row>
    <row r="1066" spans="2:12" x14ac:dyDescent="0.25">
      <c r="B1066" t="str">
        <f t="shared" ca="1" si="66"/>
        <v/>
      </c>
      <c r="C1066" t="str">
        <f t="shared" ca="1" si="65"/>
        <v/>
      </c>
      <c r="D1066" s="156" t="str">
        <f t="array" aca="1" ref="D1066" ca="1">IFERROR(IF(B1066&lt;&gt;"",IF(OR(EXACT(OFFSET(Metadata!$A$1,0,0,Metadata!Metadata_Table_Length,1),C1066)),1,""),""),"")</f>
        <v/>
      </c>
      <c r="E1066" s="163" t="str">
        <f t="array" aca="1" ref="E1066" ca="1">IF(B1066&lt;&gt;"",IF(D1066=1,OFFSET(Metadata!$B$1,MIN(IF(OFFSET(Metadata!$A$1,0,0,Metadata!Metadata_Table_Length,1)=C1066,ROW(OFFSET(Metadata!$A$1,0,0,Metadata!Metadata_Table_Length,1))-1,"")),0),OFFSET(Metadata!$B$1,MIN(IF(OFFSET(Metadata!$A$1,0,0,Metadata!Metadata_Table_Length,1)=SUBSTITUTE(C1066,"rawdatafilename","originalfilename"),ROW(OFFSET(Metadata!$A$1,0,0,Metadata!Metadata_Table_Length,1))-1,"")),0)),"")</f>
        <v/>
      </c>
      <c r="F1066" t="str">
        <f t="shared" ca="1" si="67"/>
        <v/>
      </c>
      <c r="G1066" t="str">
        <f t="array" aca="1" ref="G1066" ca="1">IF(B1066&lt;&gt;"",OFFSET(Metadata!$B$1,MIN(IF(OFFSET(Metadata!$A$1,0,0,Metadata!Metadata_Table_Length,1)=SUBSTITUTE(C1066,"rawdatafilename","partnumber"),ROW(OFFSET(Metadata!$A$1,0,0,Metadata!Metadata_Table_Length,1))-1,"")),0),"")</f>
        <v/>
      </c>
      <c r="H1066" t="str">
        <f t="array" aca="1" ref="H1066" ca="1">IF(B1066&lt;&gt;"",OFFSET(Metadata!$B$1,MIN(IF(OFFSET(Metadata!$A$1,0,0,Metadata!Metadata_Table_Length,1)=SUBSTITUTE(C1066,"rawdatafilename","original_count"),ROW(OFFSET(Metadata!$A$1,0,0,Metadata!Metadata_Table_Length,1))-1,"")),0),"")</f>
        <v/>
      </c>
      <c r="I1066" t="str">
        <f t="array" aca="1" ref="I1066" ca="1">IF(B1066&lt;&gt;"",OFFSET(Metadata!$B$1,MIN(IF(OFFSET(Metadata!$A$1,0,0,Metadata!Metadata_Table_Length,1)=SUBSTITUTE(C1066,"rawdatafilename","count"),ROW(OFFSET(Metadata!$A$1,0,0,Metadata!Metadata_Table_Length,1))-1,"")),0),"")</f>
        <v/>
      </c>
      <c r="J1066" t="str">
        <f t="array" aca="1" ref="J1066" ca="1">IF(AND(G1066&lt;&gt;"",G1066&lt;&gt;G1065),MAX(IF(G$2:G$2001=G1066,H$2:H$2001,"")),"")</f>
        <v/>
      </c>
      <c r="K1066" t="str">
        <f t="array" aca="1" ref="K1066" ca="1">IF(AND(G1066&lt;&gt;"",G1066&lt;&gt;G1065),MAX(IF(G$2:G$2001=G1066,I$2:I$2001,"")),"")</f>
        <v/>
      </c>
      <c r="L1066" t="str">
        <f t="shared" ref="L1066:L1129" ca="1" si="68">IF(F1066&lt;&gt;"",IF(F1066&lt;&gt;F1065,F1066,""),"")</f>
        <v/>
      </c>
    </row>
    <row r="1067" spans="2:12" x14ac:dyDescent="0.25">
      <c r="B1067" t="str">
        <f t="shared" ca="1" si="66"/>
        <v/>
      </c>
      <c r="C1067" t="str">
        <f t="shared" ca="1" si="65"/>
        <v/>
      </c>
      <c r="D1067" s="156" t="str">
        <f t="array" aca="1" ref="D1067" ca="1">IFERROR(IF(B1067&lt;&gt;"",IF(OR(EXACT(OFFSET(Metadata!$A$1,0,0,Metadata!Metadata_Table_Length,1),C1067)),1,""),""),"")</f>
        <v/>
      </c>
      <c r="E1067" s="163" t="str">
        <f t="array" aca="1" ref="E1067" ca="1">IF(B1067&lt;&gt;"",IF(D1067=1,OFFSET(Metadata!$B$1,MIN(IF(OFFSET(Metadata!$A$1,0,0,Metadata!Metadata_Table_Length,1)=C1067,ROW(OFFSET(Metadata!$A$1,0,0,Metadata!Metadata_Table_Length,1))-1,"")),0),OFFSET(Metadata!$B$1,MIN(IF(OFFSET(Metadata!$A$1,0,0,Metadata!Metadata_Table_Length,1)=SUBSTITUTE(C1067,"rawdatafilename","originalfilename"),ROW(OFFSET(Metadata!$A$1,0,0,Metadata!Metadata_Table_Length,1))-1,"")),0)),"")</f>
        <v/>
      </c>
      <c r="F1067" t="str">
        <f t="shared" ca="1" si="67"/>
        <v/>
      </c>
      <c r="G1067" t="str">
        <f t="array" aca="1" ref="G1067" ca="1">IF(B1067&lt;&gt;"",OFFSET(Metadata!$B$1,MIN(IF(OFFSET(Metadata!$A$1,0,0,Metadata!Metadata_Table_Length,1)=SUBSTITUTE(C1067,"rawdatafilename","partnumber"),ROW(OFFSET(Metadata!$A$1,0,0,Metadata!Metadata_Table_Length,1))-1,"")),0),"")</f>
        <v/>
      </c>
      <c r="H1067" t="str">
        <f t="array" aca="1" ref="H1067" ca="1">IF(B1067&lt;&gt;"",OFFSET(Metadata!$B$1,MIN(IF(OFFSET(Metadata!$A$1,0,0,Metadata!Metadata_Table_Length,1)=SUBSTITUTE(C1067,"rawdatafilename","original_count"),ROW(OFFSET(Metadata!$A$1,0,0,Metadata!Metadata_Table_Length,1))-1,"")),0),"")</f>
        <v/>
      </c>
      <c r="I1067" t="str">
        <f t="array" aca="1" ref="I1067" ca="1">IF(B1067&lt;&gt;"",OFFSET(Metadata!$B$1,MIN(IF(OFFSET(Metadata!$A$1,0,0,Metadata!Metadata_Table_Length,1)=SUBSTITUTE(C1067,"rawdatafilename","count"),ROW(OFFSET(Metadata!$A$1,0,0,Metadata!Metadata_Table_Length,1))-1,"")),0),"")</f>
        <v/>
      </c>
      <c r="J1067" t="str">
        <f t="array" aca="1" ref="J1067" ca="1">IF(AND(G1067&lt;&gt;"",G1067&lt;&gt;G1066),MAX(IF(G$2:G$2001=G1067,H$2:H$2001,"")),"")</f>
        <v/>
      </c>
      <c r="K1067" t="str">
        <f t="array" aca="1" ref="K1067" ca="1">IF(AND(G1067&lt;&gt;"",G1067&lt;&gt;G1066),MAX(IF(G$2:G$2001=G1067,I$2:I$2001,"")),"")</f>
        <v/>
      </c>
      <c r="L1067" t="str">
        <f t="shared" ca="1" si="68"/>
        <v/>
      </c>
    </row>
    <row r="1068" spans="2:12" x14ac:dyDescent="0.25">
      <c r="B1068" t="str">
        <f t="shared" ca="1" si="66"/>
        <v/>
      </c>
      <c r="C1068" t="str">
        <f t="shared" ca="1" si="65"/>
        <v/>
      </c>
      <c r="D1068" s="156" t="str">
        <f t="array" aca="1" ref="D1068" ca="1">IFERROR(IF(B1068&lt;&gt;"",IF(OR(EXACT(OFFSET(Metadata!$A$1,0,0,Metadata!Metadata_Table_Length,1),C1068)),1,""),""),"")</f>
        <v/>
      </c>
      <c r="E1068" s="163" t="str">
        <f t="array" aca="1" ref="E1068" ca="1">IF(B1068&lt;&gt;"",IF(D1068=1,OFFSET(Metadata!$B$1,MIN(IF(OFFSET(Metadata!$A$1,0,0,Metadata!Metadata_Table_Length,1)=C1068,ROW(OFFSET(Metadata!$A$1,0,0,Metadata!Metadata_Table_Length,1))-1,"")),0),OFFSET(Metadata!$B$1,MIN(IF(OFFSET(Metadata!$A$1,0,0,Metadata!Metadata_Table_Length,1)=SUBSTITUTE(C1068,"rawdatafilename","originalfilename"),ROW(OFFSET(Metadata!$A$1,0,0,Metadata!Metadata_Table_Length,1))-1,"")),0)),"")</f>
        <v/>
      </c>
      <c r="F1068" t="str">
        <f t="shared" ca="1" si="67"/>
        <v/>
      </c>
      <c r="G1068" t="str">
        <f t="array" aca="1" ref="G1068" ca="1">IF(B1068&lt;&gt;"",OFFSET(Metadata!$B$1,MIN(IF(OFFSET(Metadata!$A$1,0,0,Metadata!Metadata_Table_Length,1)=SUBSTITUTE(C1068,"rawdatafilename","partnumber"),ROW(OFFSET(Metadata!$A$1,0,0,Metadata!Metadata_Table_Length,1))-1,"")),0),"")</f>
        <v/>
      </c>
      <c r="H1068" t="str">
        <f t="array" aca="1" ref="H1068" ca="1">IF(B1068&lt;&gt;"",OFFSET(Metadata!$B$1,MIN(IF(OFFSET(Metadata!$A$1,0,0,Metadata!Metadata_Table_Length,1)=SUBSTITUTE(C1068,"rawdatafilename","original_count"),ROW(OFFSET(Metadata!$A$1,0,0,Metadata!Metadata_Table_Length,1))-1,"")),0),"")</f>
        <v/>
      </c>
      <c r="I1068" t="str">
        <f t="array" aca="1" ref="I1068" ca="1">IF(B1068&lt;&gt;"",OFFSET(Metadata!$B$1,MIN(IF(OFFSET(Metadata!$A$1,0,0,Metadata!Metadata_Table_Length,1)=SUBSTITUTE(C1068,"rawdatafilename","count"),ROW(OFFSET(Metadata!$A$1,0,0,Metadata!Metadata_Table_Length,1))-1,"")),0),"")</f>
        <v/>
      </c>
      <c r="J1068" t="str">
        <f t="array" aca="1" ref="J1068" ca="1">IF(AND(G1068&lt;&gt;"",G1068&lt;&gt;G1067),MAX(IF(G$2:G$2001=G1068,H$2:H$2001,"")),"")</f>
        <v/>
      </c>
      <c r="K1068" t="str">
        <f t="array" aca="1" ref="K1068" ca="1">IF(AND(G1068&lt;&gt;"",G1068&lt;&gt;G1067),MAX(IF(G$2:G$2001=G1068,I$2:I$2001,"")),"")</f>
        <v/>
      </c>
      <c r="L1068" t="str">
        <f t="shared" ca="1" si="68"/>
        <v/>
      </c>
    </row>
    <row r="1069" spans="2:12" x14ac:dyDescent="0.25">
      <c r="B1069" t="str">
        <f t="shared" ca="1" si="66"/>
        <v/>
      </c>
      <c r="C1069" t="str">
        <f t="shared" ca="1" si="65"/>
        <v/>
      </c>
      <c r="D1069" s="156" t="str">
        <f t="array" aca="1" ref="D1069" ca="1">IFERROR(IF(B1069&lt;&gt;"",IF(OR(EXACT(OFFSET(Metadata!$A$1,0,0,Metadata!Metadata_Table_Length,1),C1069)),1,""),""),"")</f>
        <v/>
      </c>
      <c r="E1069" s="163" t="str">
        <f t="array" aca="1" ref="E1069" ca="1">IF(B1069&lt;&gt;"",IF(D1069=1,OFFSET(Metadata!$B$1,MIN(IF(OFFSET(Metadata!$A$1,0,0,Metadata!Metadata_Table_Length,1)=C1069,ROW(OFFSET(Metadata!$A$1,0,0,Metadata!Metadata_Table_Length,1))-1,"")),0),OFFSET(Metadata!$B$1,MIN(IF(OFFSET(Metadata!$A$1,0,0,Metadata!Metadata_Table_Length,1)=SUBSTITUTE(C1069,"rawdatafilename","originalfilename"),ROW(OFFSET(Metadata!$A$1,0,0,Metadata!Metadata_Table_Length,1))-1,"")),0)),"")</f>
        <v/>
      </c>
      <c r="F1069" t="str">
        <f t="shared" ca="1" si="67"/>
        <v/>
      </c>
      <c r="G1069" t="str">
        <f t="array" aca="1" ref="G1069" ca="1">IF(B1069&lt;&gt;"",OFFSET(Metadata!$B$1,MIN(IF(OFFSET(Metadata!$A$1,0,0,Metadata!Metadata_Table_Length,1)=SUBSTITUTE(C1069,"rawdatafilename","partnumber"),ROW(OFFSET(Metadata!$A$1,0,0,Metadata!Metadata_Table_Length,1))-1,"")),0),"")</f>
        <v/>
      </c>
      <c r="H1069" t="str">
        <f t="array" aca="1" ref="H1069" ca="1">IF(B1069&lt;&gt;"",OFFSET(Metadata!$B$1,MIN(IF(OFFSET(Metadata!$A$1,0,0,Metadata!Metadata_Table_Length,1)=SUBSTITUTE(C1069,"rawdatafilename","original_count"),ROW(OFFSET(Metadata!$A$1,0,0,Metadata!Metadata_Table_Length,1))-1,"")),0),"")</f>
        <v/>
      </c>
      <c r="I1069" t="str">
        <f t="array" aca="1" ref="I1069" ca="1">IF(B1069&lt;&gt;"",OFFSET(Metadata!$B$1,MIN(IF(OFFSET(Metadata!$A$1,0,0,Metadata!Metadata_Table_Length,1)=SUBSTITUTE(C1069,"rawdatafilename","count"),ROW(OFFSET(Metadata!$A$1,0,0,Metadata!Metadata_Table_Length,1))-1,"")),0),"")</f>
        <v/>
      </c>
      <c r="J1069" t="str">
        <f t="array" aca="1" ref="J1069" ca="1">IF(AND(G1069&lt;&gt;"",G1069&lt;&gt;G1068),MAX(IF(G$2:G$2001=G1069,H$2:H$2001,"")),"")</f>
        <v/>
      </c>
      <c r="K1069" t="str">
        <f t="array" aca="1" ref="K1069" ca="1">IF(AND(G1069&lt;&gt;"",G1069&lt;&gt;G1068),MAX(IF(G$2:G$2001=G1069,I$2:I$2001,"")),"")</f>
        <v/>
      </c>
      <c r="L1069" t="str">
        <f t="shared" ca="1" si="68"/>
        <v/>
      </c>
    </row>
    <row r="1070" spans="2:12" x14ac:dyDescent="0.25">
      <c r="B1070" t="str">
        <f t="shared" ca="1" si="66"/>
        <v/>
      </c>
      <c r="C1070" t="str">
        <f t="shared" ca="1" si="65"/>
        <v/>
      </c>
      <c r="D1070" s="156" t="str">
        <f t="array" aca="1" ref="D1070" ca="1">IFERROR(IF(B1070&lt;&gt;"",IF(OR(EXACT(OFFSET(Metadata!$A$1,0,0,Metadata!Metadata_Table_Length,1),C1070)),1,""),""),"")</f>
        <v/>
      </c>
      <c r="E1070" s="163" t="str">
        <f t="array" aca="1" ref="E1070" ca="1">IF(B1070&lt;&gt;"",IF(D1070=1,OFFSET(Metadata!$B$1,MIN(IF(OFFSET(Metadata!$A$1,0,0,Metadata!Metadata_Table_Length,1)=C1070,ROW(OFFSET(Metadata!$A$1,0,0,Metadata!Metadata_Table_Length,1))-1,"")),0),OFFSET(Metadata!$B$1,MIN(IF(OFFSET(Metadata!$A$1,0,0,Metadata!Metadata_Table_Length,1)=SUBSTITUTE(C1070,"rawdatafilename","originalfilename"),ROW(OFFSET(Metadata!$A$1,0,0,Metadata!Metadata_Table_Length,1))-1,"")),0)),"")</f>
        <v/>
      </c>
      <c r="F1070" t="str">
        <f t="shared" ca="1" si="67"/>
        <v/>
      </c>
      <c r="G1070" t="str">
        <f t="array" aca="1" ref="G1070" ca="1">IF(B1070&lt;&gt;"",OFFSET(Metadata!$B$1,MIN(IF(OFFSET(Metadata!$A$1,0,0,Metadata!Metadata_Table_Length,1)=SUBSTITUTE(C1070,"rawdatafilename","partnumber"),ROW(OFFSET(Metadata!$A$1,0,0,Metadata!Metadata_Table_Length,1))-1,"")),0),"")</f>
        <v/>
      </c>
      <c r="H1070" t="str">
        <f t="array" aca="1" ref="H1070" ca="1">IF(B1070&lt;&gt;"",OFFSET(Metadata!$B$1,MIN(IF(OFFSET(Metadata!$A$1,0,0,Metadata!Metadata_Table_Length,1)=SUBSTITUTE(C1070,"rawdatafilename","original_count"),ROW(OFFSET(Metadata!$A$1,0,0,Metadata!Metadata_Table_Length,1))-1,"")),0),"")</f>
        <v/>
      </c>
      <c r="I1070" t="str">
        <f t="array" aca="1" ref="I1070" ca="1">IF(B1070&lt;&gt;"",OFFSET(Metadata!$B$1,MIN(IF(OFFSET(Metadata!$A$1,0,0,Metadata!Metadata_Table_Length,1)=SUBSTITUTE(C1070,"rawdatafilename","count"),ROW(OFFSET(Metadata!$A$1,0,0,Metadata!Metadata_Table_Length,1))-1,"")),0),"")</f>
        <v/>
      </c>
      <c r="J1070" t="str">
        <f t="array" aca="1" ref="J1070" ca="1">IF(AND(G1070&lt;&gt;"",G1070&lt;&gt;G1069),MAX(IF(G$2:G$2001=G1070,H$2:H$2001,"")),"")</f>
        <v/>
      </c>
      <c r="K1070" t="str">
        <f t="array" aca="1" ref="K1070" ca="1">IF(AND(G1070&lt;&gt;"",G1070&lt;&gt;G1069),MAX(IF(G$2:G$2001=G1070,I$2:I$2001,"")),"")</f>
        <v/>
      </c>
      <c r="L1070" t="str">
        <f t="shared" ca="1" si="68"/>
        <v/>
      </c>
    </row>
    <row r="1071" spans="2:12" x14ac:dyDescent="0.25">
      <c r="B1071" t="str">
        <f t="shared" ca="1" si="66"/>
        <v/>
      </c>
      <c r="C1071" t="str">
        <f t="shared" ca="1" si="65"/>
        <v/>
      </c>
      <c r="D1071" s="156" t="str">
        <f t="array" aca="1" ref="D1071" ca="1">IFERROR(IF(B1071&lt;&gt;"",IF(OR(EXACT(OFFSET(Metadata!$A$1,0,0,Metadata!Metadata_Table_Length,1),C1071)),1,""),""),"")</f>
        <v/>
      </c>
      <c r="E1071" s="163" t="str">
        <f t="array" aca="1" ref="E1071" ca="1">IF(B1071&lt;&gt;"",IF(D1071=1,OFFSET(Metadata!$B$1,MIN(IF(OFFSET(Metadata!$A$1,0,0,Metadata!Metadata_Table_Length,1)=C1071,ROW(OFFSET(Metadata!$A$1,0,0,Metadata!Metadata_Table_Length,1))-1,"")),0),OFFSET(Metadata!$B$1,MIN(IF(OFFSET(Metadata!$A$1,0,0,Metadata!Metadata_Table_Length,1)=SUBSTITUTE(C1071,"rawdatafilename","originalfilename"),ROW(OFFSET(Metadata!$A$1,0,0,Metadata!Metadata_Table_Length,1))-1,"")),0)),"")</f>
        <v/>
      </c>
      <c r="F1071" t="str">
        <f t="shared" ca="1" si="67"/>
        <v/>
      </c>
      <c r="G1071" t="str">
        <f t="array" aca="1" ref="G1071" ca="1">IF(B1071&lt;&gt;"",OFFSET(Metadata!$B$1,MIN(IF(OFFSET(Metadata!$A$1,0,0,Metadata!Metadata_Table_Length,1)=SUBSTITUTE(C1071,"rawdatafilename","partnumber"),ROW(OFFSET(Metadata!$A$1,0,0,Metadata!Metadata_Table_Length,1))-1,"")),0),"")</f>
        <v/>
      </c>
      <c r="H1071" t="str">
        <f t="array" aca="1" ref="H1071" ca="1">IF(B1071&lt;&gt;"",OFFSET(Metadata!$B$1,MIN(IF(OFFSET(Metadata!$A$1,0,0,Metadata!Metadata_Table_Length,1)=SUBSTITUTE(C1071,"rawdatafilename","original_count"),ROW(OFFSET(Metadata!$A$1,0,0,Metadata!Metadata_Table_Length,1))-1,"")),0),"")</f>
        <v/>
      </c>
      <c r="I1071" t="str">
        <f t="array" aca="1" ref="I1071" ca="1">IF(B1071&lt;&gt;"",OFFSET(Metadata!$B$1,MIN(IF(OFFSET(Metadata!$A$1,0,0,Metadata!Metadata_Table_Length,1)=SUBSTITUTE(C1071,"rawdatafilename","count"),ROW(OFFSET(Metadata!$A$1,0,0,Metadata!Metadata_Table_Length,1))-1,"")),0),"")</f>
        <v/>
      </c>
      <c r="J1071" t="str">
        <f t="array" aca="1" ref="J1071" ca="1">IF(AND(G1071&lt;&gt;"",G1071&lt;&gt;G1070),MAX(IF(G$2:G$2001=G1071,H$2:H$2001,"")),"")</f>
        <v/>
      </c>
      <c r="K1071" t="str">
        <f t="array" aca="1" ref="K1071" ca="1">IF(AND(G1071&lt;&gt;"",G1071&lt;&gt;G1070),MAX(IF(G$2:G$2001=G1071,I$2:I$2001,"")),"")</f>
        <v/>
      </c>
      <c r="L1071" t="str">
        <f t="shared" ca="1" si="68"/>
        <v/>
      </c>
    </row>
    <row r="1072" spans="2:12" x14ac:dyDescent="0.25">
      <c r="B1072" t="str">
        <f t="shared" ca="1" si="66"/>
        <v/>
      </c>
      <c r="C1072" t="str">
        <f t="shared" ca="1" si="65"/>
        <v/>
      </c>
      <c r="D1072" s="156" t="str">
        <f t="array" aca="1" ref="D1072" ca="1">IFERROR(IF(B1072&lt;&gt;"",IF(OR(EXACT(OFFSET(Metadata!$A$1,0,0,Metadata!Metadata_Table_Length,1),C1072)),1,""),""),"")</f>
        <v/>
      </c>
      <c r="E1072" s="163" t="str">
        <f t="array" aca="1" ref="E1072" ca="1">IF(B1072&lt;&gt;"",IF(D1072=1,OFFSET(Metadata!$B$1,MIN(IF(OFFSET(Metadata!$A$1,0,0,Metadata!Metadata_Table_Length,1)=C1072,ROW(OFFSET(Metadata!$A$1,0,0,Metadata!Metadata_Table_Length,1))-1,"")),0),OFFSET(Metadata!$B$1,MIN(IF(OFFSET(Metadata!$A$1,0,0,Metadata!Metadata_Table_Length,1)=SUBSTITUTE(C1072,"rawdatafilename","originalfilename"),ROW(OFFSET(Metadata!$A$1,0,0,Metadata!Metadata_Table_Length,1))-1,"")),0)),"")</f>
        <v/>
      </c>
      <c r="F1072" t="str">
        <f t="shared" ca="1" si="67"/>
        <v/>
      </c>
      <c r="G1072" t="str">
        <f t="array" aca="1" ref="G1072" ca="1">IF(B1072&lt;&gt;"",OFFSET(Metadata!$B$1,MIN(IF(OFFSET(Metadata!$A$1,0,0,Metadata!Metadata_Table_Length,1)=SUBSTITUTE(C1072,"rawdatafilename","partnumber"),ROW(OFFSET(Metadata!$A$1,0,0,Metadata!Metadata_Table_Length,1))-1,"")),0),"")</f>
        <v/>
      </c>
      <c r="H1072" t="str">
        <f t="array" aca="1" ref="H1072" ca="1">IF(B1072&lt;&gt;"",OFFSET(Metadata!$B$1,MIN(IF(OFFSET(Metadata!$A$1,0,0,Metadata!Metadata_Table_Length,1)=SUBSTITUTE(C1072,"rawdatafilename","original_count"),ROW(OFFSET(Metadata!$A$1,0,0,Metadata!Metadata_Table_Length,1))-1,"")),0),"")</f>
        <v/>
      </c>
      <c r="I1072" t="str">
        <f t="array" aca="1" ref="I1072" ca="1">IF(B1072&lt;&gt;"",OFFSET(Metadata!$B$1,MIN(IF(OFFSET(Metadata!$A$1,0,0,Metadata!Metadata_Table_Length,1)=SUBSTITUTE(C1072,"rawdatafilename","count"),ROW(OFFSET(Metadata!$A$1,0,0,Metadata!Metadata_Table_Length,1))-1,"")),0),"")</f>
        <v/>
      </c>
      <c r="J1072" t="str">
        <f t="array" aca="1" ref="J1072" ca="1">IF(AND(G1072&lt;&gt;"",G1072&lt;&gt;G1071),MAX(IF(G$2:G$2001=G1072,H$2:H$2001,"")),"")</f>
        <v/>
      </c>
      <c r="K1072" t="str">
        <f t="array" aca="1" ref="K1072" ca="1">IF(AND(G1072&lt;&gt;"",G1072&lt;&gt;G1071),MAX(IF(G$2:G$2001=G1072,I$2:I$2001,"")),"")</f>
        <v/>
      </c>
      <c r="L1072" t="str">
        <f t="shared" ca="1" si="68"/>
        <v/>
      </c>
    </row>
    <row r="1073" spans="2:12" x14ac:dyDescent="0.25">
      <c r="B1073" t="str">
        <f t="shared" ca="1" si="66"/>
        <v/>
      </c>
      <c r="C1073" t="str">
        <f t="shared" ca="1" si="65"/>
        <v/>
      </c>
      <c r="D1073" s="156" t="str">
        <f t="array" aca="1" ref="D1073" ca="1">IFERROR(IF(B1073&lt;&gt;"",IF(OR(EXACT(OFFSET(Metadata!$A$1,0,0,Metadata!Metadata_Table_Length,1),C1073)),1,""),""),"")</f>
        <v/>
      </c>
      <c r="E1073" s="163" t="str">
        <f t="array" aca="1" ref="E1073" ca="1">IF(B1073&lt;&gt;"",IF(D1073=1,OFFSET(Metadata!$B$1,MIN(IF(OFFSET(Metadata!$A$1,0,0,Metadata!Metadata_Table_Length,1)=C1073,ROW(OFFSET(Metadata!$A$1,0,0,Metadata!Metadata_Table_Length,1))-1,"")),0),OFFSET(Metadata!$B$1,MIN(IF(OFFSET(Metadata!$A$1,0,0,Metadata!Metadata_Table_Length,1)=SUBSTITUTE(C1073,"rawdatafilename","originalfilename"),ROW(OFFSET(Metadata!$A$1,0,0,Metadata!Metadata_Table_Length,1))-1,"")),0)),"")</f>
        <v/>
      </c>
      <c r="F1073" t="str">
        <f t="shared" ca="1" si="67"/>
        <v/>
      </c>
      <c r="G1073" t="str">
        <f t="array" aca="1" ref="G1073" ca="1">IF(B1073&lt;&gt;"",OFFSET(Metadata!$B$1,MIN(IF(OFFSET(Metadata!$A$1,0,0,Metadata!Metadata_Table_Length,1)=SUBSTITUTE(C1073,"rawdatafilename","partnumber"),ROW(OFFSET(Metadata!$A$1,0,0,Metadata!Metadata_Table_Length,1))-1,"")),0),"")</f>
        <v/>
      </c>
      <c r="H1073" t="str">
        <f t="array" aca="1" ref="H1073" ca="1">IF(B1073&lt;&gt;"",OFFSET(Metadata!$B$1,MIN(IF(OFFSET(Metadata!$A$1,0,0,Metadata!Metadata_Table_Length,1)=SUBSTITUTE(C1073,"rawdatafilename","original_count"),ROW(OFFSET(Metadata!$A$1,0,0,Metadata!Metadata_Table_Length,1))-1,"")),0),"")</f>
        <v/>
      </c>
      <c r="I1073" t="str">
        <f t="array" aca="1" ref="I1073" ca="1">IF(B1073&lt;&gt;"",OFFSET(Metadata!$B$1,MIN(IF(OFFSET(Metadata!$A$1,0,0,Metadata!Metadata_Table_Length,1)=SUBSTITUTE(C1073,"rawdatafilename","count"),ROW(OFFSET(Metadata!$A$1,0,0,Metadata!Metadata_Table_Length,1))-1,"")),0),"")</f>
        <v/>
      </c>
      <c r="J1073" t="str">
        <f t="array" aca="1" ref="J1073" ca="1">IF(AND(G1073&lt;&gt;"",G1073&lt;&gt;G1072),MAX(IF(G$2:G$2001=G1073,H$2:H$2001,"")),"")</f>
        <v/>
      </c>
      <c r="K1073" t="str">
        <f t="array" aca="1" ref="K1073" ca="1">IF(AND(G1073&lt;&gt;"",G1073&lt;&gt;G1072),MAX(IF(G$2:G$2001=G1073,I$2:I$2001,"")),"")</f>
        <v/>
      </c>
      <c r="L1073" t="str">
        <f t="shared" ca="1" si="68"/>
        <v/>
      </c>
    </row>
    <row r="1074" spans="2:12" x14ac:dyDescent="0.25">
      <c r="B1074" t="str">
        <f t="shared" ca="1" si="66"/>
        <v/>
      </c>
      <c r="C1074" t="str">
        <f t="shared" ca="1" si="65"/>
        <v/>
      </c>
      <c r="D1074" s="156" t="str">
        <f t="array" aca="1" ref="D1074" ca="1">IFERROR(IF(B1074&lt;&gt;"",IF(OR(EXACT(OFFSET(Metadata!$A$1,0,0,Metadata!Metadata_Table_Length,1),C1074)),1,""),""),"")</f>
        <v/>
      </c>
      <c r="E1074" s="163" t="str">
        <f t="array" aca="1" ref="E1074" ca="1">IF(B1074&lt;&gt;"",IF(D1074=1,OFFSET(Metadata!$B$1,MIN(IF(OFFSET(Metadata!$A$1,0,0,Metadata!Metadata_Table_Length,1)=C1074,ROW(OFFSET(Metadata!$A$1,0,0,Metadata!Metadata_Table_Length,1))-1,"")),0),OFFSET(Metadata!$B$1,MIN(IF(OFFSET(Metadata!$A$1,0,0,Metadata!Metadata_Table_Length,1)=SUBSTITUTE(C1074,"rawdatafilename","originalfilename"),ROW(OFFSET(Metadata!$A$1,0,0,Metadata!Metadata_Table_Length,1))-1,"")),0)),"")</f>
        <v/>
      </c>
      <c r="F1074" t="str">
        <f t="shared" ca="1" si="67"/>
        <v/>
      </c>
      <c r="G1074" t="str">
        <f t="array" aca="1" ref="G1074" ca="1">IF(B1074&lt;&gt;"",OFFSET(Metadata!$B$1,MIN(IF(OFFSET(Metadata!$A$1,0,0,Metadata!Metadata_Table_Length,1)=SUBSTITUTE(C1074,"rawdatafilename","partnumber"),ROW(OFFSET(Metadata!$A$1,0,0,Metadata!Metadata_Table_Length,1))-1,"")),0),"")</f>
        <v/>
      </c>
      <c r="H1074" t="str">
        <f t="array" aca="1" ref="H1074" ca="1">IF(B1074&lt;&gt;"",OFFSET(Metadata!$B$1,MIN(IF(OFFSET(Metadata!$A$1,0,0,Metadata!Metadata_Table_Length,1)=SUBSTITUTE(C1074,"rawdatafilename","original_count"),ROW(OFFSET(Metadata!$A$1,0,0,Metadata!Metadata_Table_Length,1))-1,"")),0),"")</f>
        <v/>
      </c>
      <c r="I1074" t="str">
        <f t="array" aca="1" ref="I1074" ca="1">IF(B1074&lt;&gt;"",OFFSET(Metadata!$B$1,MIN(IF(OFFSET(Metadata!$A$1,0,0,Metadata!Metadata_Table_Length,1)=SUBSTITUTE(C1074,"rawdatafilename","count"),ROW(OFFSET(Metadata!$A$1,0,0,Metadata!Metadata_Table_Length,1))-1,"")),0),"")</f>
        <v/>
      </c>
      <c r="J1074" t="str">
        <f t="array" aca="1" ref="J1074" ca="1">IF(AND(G1074&lt;&gt;"",G1074&lt;&gt;G1073),MAX(IF(G$2:G$2001=G1074,H$2:H$2001,"")),"")</f>
        <v/>
      </c>
      <c r="K1074" t="str">
        <f t="array" aca="1" ref="K1074" ca="1">IF(AND(G1074&lt;&gt;"",G1074&lt;&gt;G1073),MAX(IF(G$2:G$2001=G1074,I$2:I$2001,"")),"")</f>
        <v/>
      </c>
      <c r="L1074" t="str">
        <f t="shared" ca="1" si="68"/>
        <v/>
      </c>
    </row>
    <row r="1075" spans="2:12" x14ac:dyDescent="0.25">
      <c r="B1075" t="str">
        <f t="shared" ca="1" si="66"/>
        <v/>
      </c>
      <c r="C1075" t="str">
        <f t="shared" ca="1" si="65"/>
        <v/>
      </c>
      <c r="D1075" s="156" t="str">
        <f t="array" aca="1" ref="D1075" ca="1">IFERROR(IF(B1075&lt;&gt;"",IF(OR(EXACT(OFFSET(Metadata!$A$1,0,0,Metadata!Metadata_Table_Length,1),C1075)),1,""),""),"")</f>
        <v/>
      </c>
      <c r="E1075" s="163" t="str">
        <f t="array" aca="1" ref="E1075" ca="1">IF(B1075&lt;&gt;"",IF(D1075=1,OFFSET(Metadata!$B$1,MIN(IF(OFFSET(Metadata!$A$1,0,0,Metadata!Metadata_Table_Length,1)=C1075,ROW(OFFSET(Metadata!$A$1,0,0,Metadata!Metadata_Table_Length,1))-1,"")),0),OFFSET(Metadata!$B$1,MIN(IF(OFFSET(Metadata!$A$1,0,0,Metadata!Metadata_Table_Length,1)=SUBSTITUTE(C1075,"rawdatafilename","originalfilename"),ROW(OFFSET(Metadata!$A$1,0,0,Metadata!Metadata_Table_Length,1))-1,"")),0)),"")</f>
        <v/>
      </c>
      <c r="F1075" t="str">
        <f t="shared" ca="1" si="67"/>
        <v/>
      </c>
      <c r="G1075" t="str">
        <f t="array" aca="1" ref="G1075" ca="1">IF(B1075&lt;&gt;"",OFFSET(Metadata!$B$1,MIN(IF(OFFSET(Metadata!$A$1,0,0,Metadata!Metadata_Table_Length,1)=SUBSTITUTE(C1075,"rawdatafilename","partnumber"),ROW(OFFSET(Metadata!$A$1,0,0,Metadata!Metadata_Table_Length,1))-1,"")),0),"")</f>
        <v/>
      </c>
      <c r="H1075" t="str">
        <f t="array" aca="1" ref="H1075" ca="1">IF(B1075&lt;&gt;"",OFFSET(Metadata!$B$1,MIN(IF(OFFSET(Metadata!$A$1,0,0,Metadata!Metadata_Table_Length,1)=SUBSTITUTE(C1075,"rawdatafilename","original_count"),ROW(OFFSET(Metadata!$A$1,0,0,Metadata!Metadata_Table_Length,1))-1,"")),0),"")</f>
        <v/>
      </c>
      <c r="I1075" t="str">
        <f t="array" aca="1" ref="I1075" ca="1">IF(B1075&lt;&gt;"",OFFSET(Metadata!$B$1,MIN(IF(OFFSET(Metadata!$A$1,0,0,Metadata!Metadata_Table_Length,1)=SUBSTITUTE(C1075,"rawdatafilename","count"),ROW(OFFSET(Metadata!$A$1,0,0,Metadata!Metadata_Table_Length,1))-1,"")),0),"")</f>
        <v/>
      </c>
      <c r="J1075" t="str">
        <f t="array" aca="1" ref="J1075" ca="1">IF(AND(G1075&lt;&gt;"",G1075&lt;&gt;G1074),MAX(IF(G$2:G$2001=G1075,H$2:H$2001,"")),"")</f>
        <v/>
      </c>
      <c r="K1075" t="str">
        <f t="array" aca="1" ref="K1075" ca="1">IF(AND(G1075&lt;&gt;"",G1075&lt;&gt;G1074),MAX(IF(G$2:G$2001=G1075,I$2:I$2001,"")),"")</f>
        <v/>
      </c>
      <c r="L1075" t="str">
        <f t="shared" ca="1" si="68"/>
        <v/>
      </c>
    </row>
    <row r="1076" spans="2:12" x14ac:dyDescent="0.25">
      <c r="B1076" t="str">
        <f t="shared" ca="1" si="66"/>
        <v/>
      </c>
      <c r="C1076" t="str">
        <f t="shared" ca="1" si="65"/>
        <v/>
      </c>
      <c r="D1076" s="156" t="str">
        <f t="array" aca="1" ref="D1076" ca="1">IFERROR(IF(B1076&lt;&gt;"",IF(OR(EXACT(OFFSET(Metadata!$A$1,0,0,Metadata!Metadata_Table_Length,1),C1076)),1,""),""),"")</f>
        <v/>
      </c>
      <c r="E1076" s="163" t="str">
        <f t="array" aca="1" ref="E1076" ca="1">IF(B1076&lt;&gt;"",IF(D1076=1,OFFSET(Metadata!$B$1,MIN(IF(OFFSET(Metadata!$A$1,0,0,Metadata!Metadata_Table_Length,1)=C1076,ROW(OFFSET(Metadata!$A$1,0,0,Metadata!Metadata_Table_Length,1))-1,"")),0),OFFSET(Metadata!$B$1,MIN(IF(OFFSET(Metadata!$A$1,0,0,Metadata!Metadata_Table_Length,1)=SUBSTITUTE(C1076,"rawdatafilename","originalfilename"),ROW(OFFSET(Metadata!$A$1,0,0,Metadata!Metadata_Table_Length,1))-1,"")),0)),"")</f>
        <v/>
      </c>
      <c r="F1076" t="str">
        <f t="shared" ca="1" si="67"/>
        <v/>
      </c>
      <c r="G1076" t="str">
        <f t="array" aca="1" ref="G1076" ca="1">IF(B1076&lt;&gt;"",OFFSET(Metadata!$B$1,MIN(IF(OFFSET(Metadata!$A$1,0,0,Metadata!Metadata_Table_Length,1)=SUBSTITUTE(C1076,"rawdatafilename","partnumber"),ROW(OFFSET(Metadata!$A$1,0,0,Metadata!Metadata_Table_Length,1))-1,"")),0),"")</f>
        <v/>
      </c>
      <c r="H1076" t="str">
        <f t="array" aca="1" ref="H1076" ca="1">IF(B1076&lt;&gt;"",OFFSET(Metadata!$B$1,MIN(IF(OFFSET(Metadata!$A$1,0,0,Metadata!Metadata_Table_Length,1)=SUBSTITUTE(C1076,"rawdatafilename","original_count"),ROW(OFFSET(Metadata!$A$1,0,0,Metadata!Metadata_Table_Length,1))-1,"")),0),"")</f>
        <v/>
      </c>
      <c r="I1076" t="str">
        <f t="array" aca="1" ref="I1076" ca="1">IF(B1076&lt;&gt;"",OFFSET(Metadata!$B$1,MIN(IF(OFFSET(Metadata!$A$1,0,0,Metadata!Metadata_Table_Length,1)=SUBSTITUTE(C1076,"rawdatafilename","count"),ROW(OFFSET(Metadata!$A$1,0,0,Metadata!Metadata_Table_Length,1))-1,"")),0),"")</f>
        <v/>
      </c>
      <c r="J1076" t="str">
        <f t="array" aca="1" ref="J1076" ca="1">IF(AND(G1076&lt;&gt;"",G1076&lt;&gt;G1075),MAX(IF(G$2:G$2001=G1076,H$2:H$2001,"")),"")</f>
        <v/>
      </c>
      <c r="K1076" t="str">
        <f t="array" aca="1" ref="K1076" ca="1">IF(AND(G1076&lt;&gt;"",G1076&lt;&gt;G1075),MAX(IF(G$2:G$2001=G1076,I$2:I$2001,"")),"")</f>
        <v/>
      </c>
      <c r="L1076" t="str">
        <f t="shared" ca="1" si="68"/>
        <v/>
      </c>
    </row>
    <row r="1077" spans="2:12" x14ac:dyDescent="0.25">
      <c r="B1077" t="str">
        <f t="shared" ca="1" si="66"/>
        <v/>
      </c>
      <c r="C1077" t="str">
        <f t="shared" ca="1" si="65"/>
        <v/>
      </c>
      <c r="D1077" s="156" t="str">
        <f t="array" aca="1" ref="D1077" ca="1">IFERROR(IF(B1077&lt;&gt;"",IF(OR(EXACT(OFFSET(Metadata!$A$1,0,0,Metadata!Metadata_Table_Length,1),C1077)),1,""),""),"")</f>
        <v/>
      </c>
      <c r="E1077" s="163" t="str">
        <f t="array" aca="1" ref="E1077" ca="1">IF(B1077&lt;&gt;"",IF(D1077=1,OFFSET(Metadata!$B$1,MIN(IF(OFFSET(Metadata!$A$1,0,0,Metadata!Metadata_Table_Length,1)=C1077,ROW(OFFSET(Metadata!$A$1,0,0,Metadata!Metadata_Table_Length,1))-1,"")),0),OFFSET(Metadata!$B$1,MIN(IF(OFFSET(Metadata!$A$1,0,0,Metadata!Metadata_Table_Length,1)=SUBSTITUTE(C1077,"rawdatafilename","originalfilename"),ROW(OFFSET(Metadata!$A$1,0,0,Metadata!Metadata_Table_Length,1))-1,"")),0)),"")</f>
        <v/>
      </c>
      <c r="F1077" t="str">
        <f t="shared" ca="1" si="67"/>
        <v/>
      </c>
      <c r="G1077" t="str">
        <f t="array" aca="1" ref="G1077" ca="1">IF(B1077&lt;&gt;"",OFFSET(Metadata!$B$1,MIN(IF(OFFSET(Metadata!$A$1,0,0,Metadata!Metadata_Table_Length,1)=SUBSTITUTE(C1077,"rawdatafilename","partnumber"),ROW(OFFSET(Metadata!$A$1,0,0,Metadata!Metadata_Table_Length,1))-1,"")),0),"")</f>
        <v/>
      </c>
      <c r="H1077" t="str">
        <f t="array" aca="1" ref="H1077" ca="1">IF(B1077&lt;&gt;"",OFFSET(Metadata!$B$1,MIN(IF(OFFSET(Metadata!$A$1,0,0,Metadata!Metadata_Table_Length,1)=SUBSTITUTE(C1077,"rawdatafilename","original_count"),ROW(OFFSET(Metadata!$A$1,0,0,Metadata!Metadata_Table_Length,1))-1,"")),0),"")</f>
        <v/>
      </c>
      <c r="I1077" t="str">
        <f t="array" aca="1" ref="I1077" ca="1">IF(B1077&lt;&gt;"",OFFSET(Metadata!$B$1,MIN(IF(OFFSET(Metadata!$A$1,0,0,Metadata!Metadata_Table_Length,1)=SUBSTITUTE(C1077,"rawdatafilename","count"),ROW(OFFSET(Metadata!$A$1,0,0,Metadata!Metadata_Table_Length,1))-1,"")),0),"")</f>
        <v/>
      </c>
      <c r="J1077" t="str">
        <f t="array" aca="1" ref="J1077" ca="1">IF(AND(G1077&lt;&gt;"",G1077&lt;&gt;G1076),MAX(IF(G$2:G$2001=G1077,H$2:H$2001,"")),"")</f>
        <v/>
      </c>
      <c r="K1077" t="str">
        <f t="array" aca="1" ref="K1077" ca="1">IF(AND(G1077&lt;&gt;"",G1077&lt;&gt;G1076),MAX(IF(G$2:G$2001=G1077,I$2:I$2001,"")),"")</f>
        <v/>
      </c>
      <c r="L1077" t="str">
        <f t="shared" ca="1" si="68"/>
        <v/>
      </c>
    </row>
    <row r="1078" spans="2:12" x14ac:dyDescent="0.25">
      <c r="B1078" t="str">
        <f t="shared" ca="1" si="66"/>
        <v/>
      </c>
      <c r="C1078" t="str">
        <f t="shared" ca="1" si="65"/>
        <v/>
      </c>
      <c r="D1078" s="156" t="str">
        <f t="array" aca="1" ref="D1078" ca="1">IFERROR(IF(B1078&lt;&gt;"",IF(OR(EXACT(OFFSET(Metadata!$A$1,0,0,Metadata!Metadata_Table_Length,1),C1078)),1,""),""),"")</f>
        <v/>
      </c>
      <c r="E1078" s="163" t="str">
        <f t="array" aca="1" ref="E1078" ca="1">IF(B1078&lt;&gt;"",IF(D1078=1,OFFSET(Metadata!$B$1,MIN(IF(OFFSET(Metadata!$A$1,0,0,Metadata!Metadata_Table_Length,1)=C1078,ROW(OFFSET(Metadata!$A$1,0,0,Metadata!Metadata_Table_Length,1))-1,"")),0),OFFSET(Metadata!$B$1,MIN(IF(OFFSET(Metadata!$A$1,0,0,Metadata!Metadata_Table_Length,1)=SUBSTITUTE(C1078,"rawdatafilename","originalfilename"),ROW(OFFSET(Metadata!$A$1,0,0,Metadata!Metadata_Table_Length,1))-1,"")),0)),"")</f>
        <v/>
      </c>
      <c r="F1078" t="str">
        <f t="shared" ca="1" si="67"/>
        <v/>
      </c>
      <c r="G1078" t="str">
        <f t="array" aca="1" ref="G1078" ca="1">IF(B1078&lt;&gt;"",OFFSET(Metadata!$B$1,MIN(IF(OFFSET(Metadata!$A$1,0,0,Metadata!Metadata_Table_Length,1)=SUBSTITUTE(C1078,"rawdatafilename","partnumber"),ROW(OFFSET(Metadata!$A$1,0,0,Metadata!Metadata_Table_Length,1))-1,"")),0),"")</f>
        <v/>
      </c>
      <c r="H1078" t="str">
        <f t="array" aca="1" ref="H1078" ca="1">IF(B1078&lt;&gt;"",OFFSET(Metadata!$B$1,MIN(IF(OFFSET(Metadata!$A$1,0,0,Metadata!Metadata_Table_Length,1)=SUBSTITUTE(C1078,"rawdatafilename","original_count"),ROW(OFFSET(Metadata!$A$1,0,0,Metadata!Metadata_Table_Length,1))-1,"")),0),"")</f>
        <v/>
      </c>
      <c r="I1078" t="str">
        <f t="array" aca="1" ref="I1078" ca="1">IF(B1078&lt;&gt;"",OFFSET(Metadata!$B$1,MIN(IF(OFFSET(Metadata!$A$1,0,0,Metadata!Metadata_Table_Length,1)=SUBSTITUTE(C1078,"rawdatafilename","count"),ROW(OFFSET(Metadata!$A$1,0,0,Metadata!Metadata_Table_Length,1))-1,"")),0),"")</f>
        <v/>
      </c>
      <c r="J1078" t="str">
        <f t="array" aca="1" ref="J1078" ca="1">IF(AND(G1078&lt;&gt;"",G1078&lt;&gt;G1077),MAX(IF(G$2:G$2001=G1078,H$2:H$2001,"")),"")</f>
        <v/>
      </c>
      <c r="K1078" t="str">
        <f t="array" aca="1" ref="K1078" ca="1">IF(AND(G1078&lt;&gt;"",G1078&lt;&gt;G1077),MAX(IF(G$2:G$2001=G1078,I$2:I$2001,"")),"")</f>
        <v/>
      </c>
      <c r="L1078" t="str">
        <f t="shared" ca="1" si="68"/>
        <v/>
      </c>
    </row>
    <row r="1079" spans="2:12" x14ac:dyDescent="0.25">
      <c r="B1079" t="str">
        <f t="shared" ca="1" si="66"/>
        <v/>
      </c>
      <c r="C1079" t="str">
        <f t="shared" ca="1" si="65"/>
        <v/>
      </c>
      <c r="D1079" s="156" t="str">
        <f t="array" aca="1" ref="D1079" ca="1">IFERROR(IF(B1079&lt;&gt;"",IF(OR(EXACT(OFFSET(Metadata!$A$1,0,0,Metadata!Metadata_Table_Length,1),C1079)),1,""),""),"")</f>
        <v/>
      </c>
      <c r="E1079" s="163" t="str">
        <f t="array" aca="1" ref="E1079" ca="1">IF(B1079&lt;&gt;"",IF(D1079=1,OFFSET(Metadata!$B$1,MIN(IF(OFFSET(Metadata!$A$1,0,0,Metadata!Metadata_Table_Length,1)=C1079,ROW(OFFSET(Metadata!$A$1,0,0,Metadata!Metadata_Table_Length,1))-1,"")),0),OFFSET(Metadata!$B$1,MIN(IF(OFFSET(Metadata!$A$1,0,0,Metadata!Metadata_Table_Length,1)=SUBSTITUTE(C1079,"rawdatafilename","originalfilename"),ROW(OFFSET(Metadata!$A$1,0,0,Metadata!Metadata_Table_Length,1))-1,"")),0)),"")</f>
        <v/>
      </c>
      <c r="F1079" t="str">
        <f t="shared" ca="1" si="67"/>
        <v/>
      </c>
      <c r="G1079" t="str">
        <f t="array" aca="1" ref="G1079" ca="1">IF(B1079&lt;&gt;"",OFFSET(Metadata!$B$1,MIN(IF(OFFSET(Metadata!$A$1,0,0,Metadata!Metadata_Table_Length,1)=SUBSTITUTE(C1079,"rawdatafilename","partnumber"),ROW(OFFSET(Metadata!$A$1,0,0,Metadata!Metadata_Table_Length,1))-1,"")),0),"")</f>
        <v/>
      </c>
      <c r="H1079" t="str">
        <f t="array" aca="1" ref="H1079" ca="1">IF(B1079&lt;&gt;"",OFFSET(Metadata!$B$1,MIN(IF(OFFSET(Metadata!$A$1,0,0,Metadata!Metadata_Table_Length,1)=SUBSTITUTE(C1079,"rawdatafilename","original_count"),ROW(OFFSET(Metadata!$A$1,0,0,Metadata!Metadata_Table_Length,1))-1,"")),0),"")</f>
        <v/>
      </c>
      <c r="I1079" t="str">
        <f t="array" aca="1" ref="I1079" ca="1">IF(B1079&lt;&gt;"",OFFSET(Metadata!$B$1,MIN(IF(OFFSET(Metadata!$A$1,0,0,Metadata!Metadata_Table_Length,1)=SUBSTITUTE(C1079,"rawdatafilename","count"),ROW(OFFSET(Metadata!$A$1,0,0,Metadata!Metadata_Table_Length,1))-1,"")),0),"")</f>
        <v/>
      </c>
      <c r="J1079" t="str">
        <f t="array" aca="1" ref="J1079" ca="1">IF(AND(G1079&lt;&gt;"",G1079&lt;&gt;G1078),MAX(IF(G$2:G$2001=G1079,H$2:H$2001,"")),"")</f>
        <v/>
      </c>
      <c r="K1079" t="str">
        <f t="array" aca="1" ref="K1079" ca="1">IF(AND(G1079&lt;&gt;"",G1079&lt;&gt;G1078),MAX(IF(G$2:G$2001=G1079,I$2:I$2001,"")),"")</f>
        <v/>
      </c>
      <c r="L1079" t="str">
        <f t="shared" ca="1" si="68"/>
        <v/>
      </c>
    </row>
    <row r="1080" spans="2:12" x14ac:dyDescent="0.25">
      <c r="B1080" t="str">
        <f t="shared" ca="1" si="66"/>
        <v/>
      </c>
      <c r="C1080" t="str">
        <f t="shared" ca="1" si="65"/>
        <v/>
      </c>
      <c r="D1080" s="156" t="str">
        <f t="array" aca="1" ref="D1080" ca="1">IFERROR(IF(B1080&lt;&gt;"",IF(OR(EXACT(OFFSET(Metadata!$A$1,0,0,Metadata!Metadata_Table_Length,1),C1080)),1,""),""),"")</f>
        <v/>
      </c>
      <c r="E1080" s="163" t="str">
        <f t="array" aca="1" ref="E1080" ca="1">IF(B1080&lt;&gt;"",IF(D1080=1,OFFSET(Metadata!$B$1,MIN(IF(OFFSET(Metadata!$A$1,0,0,Metadata!Metadata_Table_Length,1)=C1080,ROW(OFFSET(Metadata!$A$1,0,0,Metadata!Metadata_Table_Length,1))-1,"")),0),OFFSET(Metadata!$B$1,MIN(IF(OFFSET(Metadata!$A$1,0,0,Metadata!Metadata_Table_Length,1)=SUBSTITUTE(C1080,"rawdatafilename","originalfilename"),ROW(OFFSET(Metadata!$A$1,0,0,Metadata!Metadata_Table_Length,1))-1,"")),0)),"")</f>
        <v/>
      </c>
      <c r="F1080" t="str">
        <f t="shared" ca="1" si="67"/>
        <v/>
      </c>
      <c r="G1080" t="str">
        <f t="array" aca="1" ref="G1080" ca="1">IF(B1080&lt;&gt;"",OFFSET(Metadata!$B$1,MIN(IF(OFFSET(Metadata!$A$1,0,0,Metadata!Metadata_Table_Length,1)=SUBSTITUTE(C1080,"rawdatafilename","partnumber"),ROW(OFFSET(Metadata!$A$1,0,0,Metadata!Metadata_Table_Length,1))-1,"")),0),"")</f>
        <v/>
      </c>
      <c r="H1080" t="str">
        <f t="array" aca="1" ref="H1080" ca="1">IF(B1080&lt;&gt;"",OFFSET(Metadata!$B$1,MIN(IF(OFFSET(Metadata!$A$1,0,0,Metadata!Metadata_Table_Length,1)=SUBSTITUTE(C1080,"rawdatafilename","original_count"),ROW(OFFSET(Metadata!$A$1,0,0,Metadata!Metadata_Table_Length,1))-1,"")),0),"")</f>
        <v/>
      </c>
      <c r="I1080" t="str">
        <f t="array" aca="1" ref="I1080" ca="1">IF(B1080&lt;&gt;"",OFFSET(Metadata!$B$1,MIN(IF(OFFSET(Metadata!$A$1,0,0,Metadata!Metadata_Table_Length,1)=SUBSTITUTE(C1080,"rawdatafilename","count"),ROW(OFFSET(Metadata!$A$1,0,0,Metadata!Metadata_Table_Length,1))-1,"")),0),"")</f>
        <v/>
      </c>
      <c r="J1080" t="str">
        <f t="array" aca="1" ref="J1080" ca="1">IF(AND(G1080&lt;&gt;"",G1080&lt;&gt;G1079),MAX(IF(G$2:G$2001=G1080,H$2:H$2001,"")),"")</f>
        <v/>
      </c>
      <c r="K1080" t="str">
        <f t="array" aca="1" ref="K1080" ca="1">IF(AND(G1080&lt;&gt;"",G1080&lt;&gt;G1079),MAX(IF(G$2:G$2001=G1080,I$2:I$2001,"")),"")</f>
        <v/>
      </c>
      <c r="L1080" t="str">
        <f t="shared" ca="1" si="68"/>
        <v/>
      </c>
    </row>
    <row r="1081" spans="2:12" x14ac:dyDescent="0.25">
      <c r="B1081" t="str">
        <f t="shared" ca="1" si="66"/>
        <v/>
      </c>
      <c r="C1081" t="str">
        <f t="shared" ca="1" si="65"/>
        <v/>
      </c>
      <c r="D1081" s="156" t="str">
        <f t="array" aca="1" ref="D1081" ca="1">IFERROR(IF(B1081&lt;&gt;"",IF(OR(EXACT(OFFSET(Metadata!$A$1,0,0,Metadata!Metadata_Table_Length,1),C1081)),1,""),""),"")</f>
        <v/>
      </c>
      <c r="E1081" s="163" t="str">
        <f t="array" aca="1" ref="E1081" ca="1">IF(B1081&lt;&gt;"",IF(D1081=1,OFFSET(Metadata!$B$1,MIN(IF(OFFSET(Metadata!$A$1,0,0,Metadata!Metadata_Table_Length,1)=C1081,ROW(OFFSET(Metadata!$A$1,0,0,Metadata!Metadata_Table_Length,1))-1,"")),0),OFFSET(Metadata!$B$1,MIN(IF(OFFSET(Metadata!$A$1,0,0,Metadata!Metadata_Table_Length,1)=SUBSTITUTE(C1081,"rawdatafilename","originalfilename"),ROW(OFFSET(Metadata!$A$1,0,0,Metadata!Metadata_Table_Length,1))-1,"")),0)),"")</f>
        <v/>
      </c>
      <c r="F1081" t="str">
        <f t="shared" ca="1" si="67"/>
        <v/>
      </c>
      <c r="G1081" t="str">
        <f t="array" aca="1" ref="G1081" ca="1">IF(B1081&lt;&gt;"",OFFSET(Metadata!$B$1,MIN(IF(OFFSET(Metadata!$A$1,0,0,Metadata!Metadata_Table_Length,1)=SUBSTITUTE(C1081,"rawdatafilename","partnumber"),ROW(OFFSET(Metadata!$A$1,0,0,Metadata!Metadata_Table_Length,1))-1,"")),0),"")</f>
        <v/>
      </c>
      <c r="H1081" t="str">
        <f t="array" aca="1" ref="H1081" ca="1">IF(B1081&lt;&gt;"",OFFSET(Metadata!$B$1,MIN(IF(OFFSET(Metadata!$A$1,0,0,Metadata!Metadata_Table_Length,1)=SUBSTITUTE(C1081,"rawdatafilename","original_count"),ROW(OFFSET(Metadata!$A$1,0,0,Metadata!Metadata_Table_Length,1))-1,"")),0),"")</f>
        <v/>
      </c>
      <c r="I1081" t="str">
        <f t="array" aca="1" ref="I1081" ca="1">IF(B1081&lt;&gt;"",OFFSET(Metadata!$B$1,MIN(IF(OFFSET(Metadata!$A$1,0,0,Metadata!Metadata_Table_Length,1)=SUBSTITUTE(C1081,"rawdatafilename","count"),ROW(OFFSET(Metadata!$A$1,0,0,Metadata!Metadata_Table_Length,1))-1,"")),0),"")</f>
        <v/>
      </c>
      <c r="J1081" t="str">
        <f t="array" aca="1" ref="J1081" ca="1">IF(AND(G1081&lt;&gt;"",G1081&lt;&gt;G1080),MAX(IF(G$2:G$2001=G1081,H$2:H$2001,"")),"")</f>
        <v/>
      </c>
      <c r="K1081" t="str">
        <f t="array" aca="1" ref="K1081" ca="1">IF(AND(G1081&lt;&gt;"",G1081&lt;&gt;G1080),MAX(IF(G$2:G$2001=G1081,I$2:I$2001,"")),"")</f>
        <v/>
      </c>
      <c r="L1081" t="str">
        <f t="shared" ca="1" si="68"/>
        <v/>
      </c>
    </row>
    <row r="1082" spans="2:12" x14ac:dyDescent="0.25">
      <c r="B1082" t="str">
        <f t="shared" ca="1" si="66"/>
        <v/>
      </c>
      <c r="C1082" t="str">
        <f t="shared" ca="1" si="65"/>
        <v/>
      </c>
      <c r="D1082" s="156" t="str">
        <f t="array" aca="1" ref="D1082" ca="1">IFERROR(IF(B1082&lt;&gt;"",IF(OR(EXACT(OFFSET(Metadata!$A$1,0,0,Metadata!Metadata_Table_Length,1),C1082)),1,""),""),"")</f>
        <v/>
      </c>
      <c r="E1082" s="163" t="str">
        <f t="array" aca="1" ref="E1082" ca="1">IF(B1082&lt;&gt;"",IF(D1082=1,OFFSET(Metadata!$B$1,MIN(IF(OFFSET(Metadata!$A$1,0,0,Metadata!Metadata_Table_Length,1)=C1082,ROW(OFFSET(Metadata!$A$1,0,0,Metadata!Metadata_Table_Length,1))-1,"")),0),OFFSET(Metadata!$B$1,MIN(IF(OFFSET(Metadata!$A$1,0,0,Metadata!Metadata_Table_Length,1)=SUBSTITUTE(C1082,"rawdatafilename","originalfilename"),ROW(OFFSET(Metadata!$A$1,0,0,Metadata!Metadata_Table_Length,1))-1,"")),0)),"")</f>
        <v/>
      </c>
      <c r="F1082" t="str">
        <f t="shared" ca="1" si="67"/>
        <v/>
      </c>
      <c r="G1082" t="str">
        <f t="array" aca="1" ref="G1082" ca="1">IF(B1082&lt;&gt;"",OFFSET(Metadata!$B$1,MIN(IF(OFFSET(Metadata!$A$1,0,0,Metadata!Metadata_Table_Length,1)=SUBSTITUTE(C1082,"rawdatafilename","partnumber"),ROW(OFFSET(Metadata!$A$1,0,0,Metadata!Metadata_Table_Length,1))-1,"")),0),"")</f>
        <v/>
      </c>
      <c r="H1082" t="str">
        <f t="array" aca="1" ref="H1082" ca="1">IF(B1082&lt;&gt;"",OFFSET(Metadata!$B$1,MIN(IF(OFFSET(Metadata!$A$1,0,0,Metadata!Metadata_Table_Length,1)=SUBSTITUTE(C1082,"rawdatafilename","original_count"),ROW(OFFSET(Metadata!$A$1,0,0,Metadata!Metadata_Table_Length,1))-1,"")),0),"")</f>
        <v/>
      </c>
      <c r="I1082" t="str">
        <f t="array" aca="1" ref="I1082" ca="1">IF(B1082&lt;&gt;"",OFFSET(Metadata!$B$1,MIN(IF(OFFSET(Metadata!$A$1,0,0,Metadata!Metadata_Table_Length,1)=SUBSTITUTE(C1082,"rawdatafilename","count"),ROW(OFFSET(Metadata!$A$1,0,0,Metadata!Metadata_Table_Length,1))-1,"")),0),"")</f>
        <v/>
      </c>
      <c r="J1082" t="str">
        <f t="array" aca="1" ref="J1082" ca="1">IF(AND(G1082&lt;&gt;"",G1082&lt;&gt;G1081),MAX(IF(G$2:G$2001=G1082,H$2:H$2001,"")),"")</f>
        <v/>
      </c>
      <c r="K1082" t="str">
        <f t="array" aca="1" ref="K1082" ca="1">IF(AND(G1082&lt;&gt;"",G1082&lt;&gt;G1081),MAX(IF(G$2:G$2001=G1082,I$2:I$2001,"")),"")</f>
        <v/>
      </c>
      <c r="L1082" t="str">
        <f t="shared" ca="1" si="68"/>
        <v/>
      </c>
    </row>
    <row r="1083" spans="2:12" x14ac:dyDescent="0.25">
      <c r="B1083" t="str">
        <f t="shared" ca="1" si="66"/>
        <v/>
      </c>
      <c r="C1083" t="str">
        <f t="shared" ca="1" si="65"/>
        <v/>
      </c>
      <c r="D1083" s="156" t="str">
        <f t="array" aca="1" ref="D1083" ca="1">IFERROR(IF(B1083&lt;&gt;"",IF(OR(EXACT(OFFSET(Metadata!$A$1,0,0,Metadata!Metadata_Table_Length,1),C1083)),1,""),""),"")</f>
        <v/>
      </c>
      <c r="E1083" s="163" t="str">
        <f t="array" aca="1" ref="E1083" ca="1">IF(B1083&lt;&gt;"",IF(D1083=1,OFFSET(Metadata!$B$1,MIN(IF(OFFSET(Metadata!$A$1,0,0,Metadata!Metadata_Table_Length,1)=C1083,ROW(OFFSET(Metadata!$A$1,0,0,Metadata!Metadata_Table_Length,1))-1,"")),0),OFFSET(Metadata!$B$1,MIN(IF(OFFSET(Metadata!$A$1,0,0,Metadata!Metadata_Table_Length,1)=SUBSTITUTE(C1083,"rawdatafilename","originalfilename"),ROW(OFFSET(Metadata!$A$1,0,0,Metadata!Metadata_Table_Length,1))-1,"")),0)),"")</f>
        <v/>
      </c>
      <c r="F1083" t="str">
        <f t="shared" ca="1" si="67"/>
        <v/>
      </c>
      <c r="G1083" t="str">
        <f t="array" aca="1" ref="G1083" ca="1">IF(B1083&lt;&gt;"",OFFSET(Metadata!$B$1,MIN(IF(OFFSET(Metadata!$A$1,0,0,Metadata!Metadata_Table_Length,1)=SUBSTITUTE(C1083,"rawdatafilename","partnumber"),ROW(OFFSET(Metadata!$A$1,0,0,Metadata!Metadata_Table_Length,1))-1,"")),0),"")</f>
        <v/>
      </c>
      <c r="H1083" t="str">
        <f t="array" aca="1" ref="H1083" ca="1">IF(B1083&lt;&gt;"",OFFSET(Metadata!$B$1,MIN(IF(OFFSET(Metadata!$A$1,0,0,Metadata!Metadata_Table_Length,1)=SUBSTITUTE(C1083,"rawdatafilename","original_count"),ROW(OFFSET(Metadata!$A$1,0,0,Metadata!Metadata_Table_Length,1))-1,"")),0),"")</f>
        <v/>
      </c>
      <c r="I1083" t="str">
        <f t="array" aca="1" ref="I1083" ca="1">IF(B1083&lt;&gt;"",OFFSET(Metadata!$B$1,MIN(IF(OFFSET(Metadata!$A$1,0,0,Metadata!Metadata_Table_Length,1)=SUBSTITUTE(C1083,"rawdatafilename","count"),ROW(OFFSET(Metadata!$A$1,0,0,Metadata!Metadata_Table_Length,1))-1,"")),0),"")</f>
        <v/>
      </c>
      <c r="J1083" t="str">
        <f t="array" aca="1" ref="J1083" ca="1">IF(AND(G1083&lt;&gt;"",G1083&lt;&gt;G1082),MAX(IF(G$2:G$2001=G1083,H$2:H$2001,"")),"")</f>
        <v/>
      </c>
      <c r="K1083" t="str">
        <f t="array" aca="1" ref="K1083" ca="1">IF(AND(G1083&lt;&gt;"",G1083&lt;&gt;G1082),MAX(IF(G$2:G$2001=G1083,I$2:I$2001,"")),"")</f>
        <v/>
      </c>
      <c r="L1083" t="str">
        <f t="shared" ca="1" si="68"/>
        <v/>
      </c>
    </row>
    <row r="1084" spans="2:12" x14ac:dyDescent="0.25">
      <c r="B1084" t="str">
        <f t="shared" ca="1" si="66"/>
        <v/>
      </c>
      <c r="C1084" t="str">
        <f t="shared" ca="1" si="65"/>
        <v/>
      </c>
      <c r="D1084" s="156" t="str">
        <f t="array" aca="1" ref="D1084" ca="1">IFERROR(IF(B1084&lt;&gt;"",IF(OR(EXACT(OFFSET(Metadata!$A$1,0,0,Metadata!Metadata_Table_Length,1),C1084)),1,""),""),"")</f>
        <v/>
      </c>
      <c r="E1084" s="163" t="str">
        <f t="array" aca="1" ref="E1084" ca="1">IF(B1084&lt;&gt;"",IF(D1084=1,OFFSET(Metadata!$B$1,MIN(IF(OFFSET(Metadata!$A$1,0,0,Metadata!Metadata_Table_Length,1)=C1084,ROW(OFFSET(Metadata!$A$1,0,0,Metadata!Metadata_Table_Length,1))-1,"")),0),OFFSET(Metadata!$B$1,MIN(IF(OFFSET(Metadata!$A$1,0,0,Metadata!Metadata_Table_Length,1)=SUBSTITUTE(C1084,"rawdatafilename","originalfilename"),ROW(OFFSET(Metadata!$A$1,0,0,Metadata!Metadata_Table_Length,1))-1,"")),0)),"")</f>
        <v/>
      </c>
      <c r="F1084" t="str">
        <f t="shared" ca="1" si="67"/>
        <v/>
      </c>
      <c r="G1084" t="str">
        <f t="array" aca="1" ref="G1084" ca="1">IF(B1084&lt;&gt;"",OFFSET(Metadata!$B$1,MIN(IF(OFFSET(Metadata!$A$1,0,0,Metadata!Metadata_Table_Length,1)=SUBSTITUTE(C1084,"rawdatafilename","partnumber"),ROW(OFFSET(Metadata!$A$1,0,0,Metadata!Metadata_Table_Length,1))-1,"")),0),"")</f>
        <v/>
      </c>
      <c r="H1084" t="str">
        <f t="array" aca="1" ref="H1084" ca="1">IF(B1084&lt;&gt;"",OFFSET(Metadata!$B$1,MIN(IF(OFFSET(Metadata!$A$1,0,0,Metadata!Metadata_Table_Length,1)=SUBSTITUTE(C1084,"rawdatafilename","original_count"),ROW(OFFSET(Metadata!$A$1,0,0,Metadata!Metadata_Table_Length,1))-1,"")),0),"")</f>
        <v/>
      </c>
      <c r="I1084" t="str">
        <f t="array" aca="1" ref="I1084" ca="1">IF(B1084&lt;&gt;"",OFFSET(Metadata!$B$1,MIN(IF(OFFSET(Metadata!$A$1,0,0,Metadata!Metadata_Table_Length,1)=SUBSTITUTE(C1084,"rawdatafilename","count"),ROW(OFFSET(Metadata!$A$1,0,0,Metadata!Metadata_Table_Length,1))-1,"")),0),"")</f>
        <v/>
      </c>
      <c r="J1084" t="str">
        <f t="array" aca="1" ref="J1084" ca="1">IF(AND(G1084&lt;&gt;"",G1084&lt;&gt;G1083),MAX(IF(G$2:G$2001=G1084,H$2:H$2001,"")),"")</f>
        <v/>
      </c>
      <c r="K1084" t="str">
        <f t="array" aca="1" ref="K1084" ca="1">IF(AND(G1084&lt;&gt;"",G1084&lt;&gt;G1083),MAX(IF(G$2:G$2001=G1084,I$2:I$2001,"")),"")</f>
        <v/>
      </c>
      <c r="L1084" t="str">
        <f t="shared" ca="1" si="68"/>
        <v/>
      </c>
    </row>
    <row r="1085" spans="2:12" x14ac:dyDescent="0.25">
      <c r="B1085" t="str">
        <f t="shared" ca="1" si="66"/>
        <v/>
      </c>
      <c r="C1085" t="str">
        <f t="shared" ca="1" si="65"/>
        <v/>
      </c>
      <c r="D1085" s="156" t="str">
        <f t="array" aca="1" ref="D1085" ca="1">IFERROR(IF(B1085&lt;&gt;"",IF(OR(EXACT(OFFSET(Metadata!$A$1,0,0,Metadata!Metadata_Table_Length,1),C1085)),1,""),""),"")</f>
        <v/>
      </c>
      <c r="E1085" s="163" t="str">
        <f t="array" aca="1" ref="E1085" ca="1">IF(B1085&lt;&gt;"",IF(D1085=1,OFFSET(Metadata!$B$1,MIN(IF(OFFSET(Metadata!$A$1,0,0,Metadata!Metadata_Table_Length,1)=C1085,ROW(OFFSET(Metadata!$A$1,0,0,Metadata!Metadata_Table_Length,1))-1,"")),0),OFFSET(Metadata!$B$1,MIN(IF(OFFSET(Metadata!$A$1,0,0,Metadata!Metadata_Table_Length,1)=SUBSTITUTE(C1085,"rawdatafilename","originalfilename"),ROW(OFFSET(Metadata!$A$1,0,0,Metadata!Metadata_Table_Length,1))-1,"")),0)),"")</f>
        <v/>
      </c>
      <c r="F1085" t="str">
        <f t="shared" ca="1" si="67"/>
        <v/>
      </c>
      <c r="G1085" t="str">
        <f t="array" aca="1" ref="G1085" ca="1">IF(B1085&lt;&gt;"",OFFSET(Metadata!$B$1,MIN(IF(OFFSET(Metadata!$A$1,0,0,Metadata!Metadata_Table_Length,1)=SUBSTITUTE(C1085,"rawdatafilename","partnumber"),ROW(OFFSET(Metadata!$A$1,0,0,Metadata!Metadata_Table_Length,1))-1,"")),0),"")</f>
        <v/>
      </c>
      <c r="H1085" t="str">
        <f t="array" aca="1" ref="H1085" ca="1">IF(B1085&lt;&gt;"",OFFSET(Metadata!$B$1,MIN(IF(OFFSET(Metadata!$A$1,0,0,Metadata!Metadata_Table_Length,1)=SUBSTITUTE(C1085,"rawdatafilename","original_count"),ROW(OFFSET(Metadata!$A$1,0,0,Metadata!Metadata_Table_Length,1))-1,"")),0),"")</f>
        <v/>
      </c>
      <c r="I1085" t="str">
        <f t="array" aca="1" ref="I1085" ca="1">IF(B1085&lt;&gt;"",OFFSET(Metadata!$B$1,MIN(IF(OFFSET(Metadata!$A$1,0,0,Metadata!Metadata_Table_Length,1)=SUBSTITUTE(C1085,"rawdatafilename","count"),ROW(OFFSET(Metadata!$A$1,0,0,Metadata!Metadata_Table_Length,1))-1,"")),0),"")</f>
        <v/>
      </c>
      <c r="J1085" t="str">
        <f t="array" aca="1" ref="J1085" ca="1">IF(AND(G1085&lt;&gt;"",G1085&lt;&gt;G1084),MAX(IF(G$2:G$2001=G1085,H$2:H$2001,"")),"")</f>
        <v/>
      </c>
      <c r="K1085" t="str">
        <f t="array" aca="1" ref="K1085" ca="1">IF(AND(G1085&lt;&gt;"",G1085&lt;&gt;G1084),MAX(IF(G$2:G$2001=G1085,I$2:I$2001,"")),"")</f>
        <v/>
      </c>
      <c r="L1085" t="str">
        <f t="shared" ca="1" si="68"/>
        <v/>
      </c>
    </row>
    <row r="1086" spans="2:12" x14ac:dyDescent="0.25">
      <c r="B1086" t="str">
        <f t="shared" ca="1" si="66"/>
        <v/>
      </c>
      <c r="C1086" t="str">
        <f t="shared" ca="1" si="65"/>
        <v/>
      </c>
      <c r="D1086" s="156" t="str">
        <f t="array" aca="1" ref="D1086" ca="1">IFERROR(IF(B1086&lt;&gt;"",IF(OR(EXACT(OFFSET(Metadata!$A$1,0,0,Metadata!Metadata_Table_Length,1),C1086)),1,""),""),"")</f>
        <v/>
      </c>
      <c r="E1086" s="163" t="str">
        <f t="array" aca="1" ref="E1086" ca="1">IF(B1086&lt;&gt;"",IF(D1086=1,OFFSET(Metadata!$B$1,MIN(IF(OFFSET(Metadata!$A$1,0,0,Metadata!Metadata_Table_Length,1)=C1086,ROW(OFFSET(Metadata!$A$1,0,0,Metadata!Metadata_Table_Length,1))-1,"")),0),OFFSET(Metadata!$B$1,MIN(IF(OFFSET(Metadata!$A$1,0,0,Metadata!Metadata_Table_Length,1)=SUBSTITUTE(C1086,"rawdatafilename","originalfilename"),ROW(OFFSET(Metadata!$A$1,0,0,Metadata!Metadata_Table_Length,1))-1,"")),0)),"")</f>
        <v/>
      </c>
      <c r="F1086" t="str">
        <f t="shared" ca="1" si="67"/>
        <v/>
      </c>
      <c r="G1086" t="str">
        <f t="array" aca="1" ref="G1086" ca="1">IF(B1086&lt;&gt;"",OFFSET(Metadata!$B$1,MIN(IF(OFFSET(Metadata!$A$1,0,0,Metadata!Metadata_Table_Length,1)=SUBSTITUTE(C1086,"rawdatafilename","partnumber"),ROW(OFFSET(Metadata!$A$1,0,0,Metadata!Metadata_Table_Length,1))-1,"")),0),"")</f>
        <v/>
      </c>
      <c r="H1086" t="str">
        <f t="array" aca="1" ref="H1086" ca="1">IF(B1086&lt;&gt;"",OFFSET(Metadata!$B$1,MIN(IF(OFFSET(Metadata!$A$1,0,0,Metadata!Metadata_Table_Length,1)=SUBSTITUTE(C1086,"rawdatafilename","original_count"),ROW(OFFSET(Metadata!$A$1,0,0,Metadata!Metadata_Table_Length,1))-1,"")),0),"")</f>
        <v/>
      </c>
      <c r="I1086" t="str">
        <f t="array" aca="1" ref="I1086" ca="1">IF(B1086&lt;&gt;"",OFFSET(Metadata!$B$1,MIN(IF(OFFSET(Metadata!$A$1,0,0,Metadata!Metadata_Table_Length,1)=SUBSTITUTE(C1086,"rawdatafilename","count"),ROW(OFFSET(Metadata!$A$1,0,0,Metadata!Metadata_Table_Length,1))-1,"")),0),"")</f>
        <v/>
      </c>
      <c r="J1086" t="str">
        <f t="array" aca="1" ref="J1086" ca="1">IF(AND(G1086&lt;&gt;"",G1086&lt;&gt;G1085),MAX(IF(G$2:G$2001=G1086,H$2:H$2001,"")),"")</f>
        <v/>
      </c>
      <c r="K1086" t="str">
        <f t="array" aca="1" ref="K1086" ca="1">IF(AND(G1086&lt;&gt;"",G1086&lt;&gt;G1085),MAX(IF(G$2:G$2001=G1086,I$2:I$2001,"")),"")</f>
        <v/>
      </c>
      <c r="L1086" t="str">
        <f t="shared" ca="1" si="68"/>
        <v/>
      </c>
    </row>
    <row r="1087" spans="2:12" x14ac:dyDescent="0.25">
      <c r="B1087" t="str">
        <f t="shared" ca="1" si="66"/>
        <v/>
      </c>
      <c r="C1087" t="str">
        <f t="shared" ca="1" si="65"/>
        <v/>
      </c>
      <c r="D1087" s="156" t="str">
        <f t="array" aca="1" ref="D1087" ca="1">IFERROR(IF(B1087&lt;&gt;"",IF(OR(EXACT(OFFSET(Metadata!$A$1,0,0,Metadata!Metadata_Table_Length,1),C1087)),1,""),""),"")</f>
        <v/>
      </c>
      <c r="E1087" s="163" t="str">
        <f t="array" aca="1" ref="E1087" ca="1">IF(B1087&lt;&gt;"",IF(D1087=1,OFFSET(Metadata!$B$1,MIN(IF(OFFSET(Metadata!$A$1,0,0,Metadata!Metadata_Table_Length,1)=C1087,ROW(OFFSET(Metadata!$A$1,0,0,Metadata!Metadata_Table_Length,1))-1,"")),0),OFFSET(Metadata!$B$1,MIN(IF(OFFSET(Metadata!$A$1,0,0,Metadata!Metadata_Table_Length,1)=SUBSTITUTE(C1087,"rawdatafilename","originalfilename"),ROW(OFFSET(Metadata!$A$1,0,0,Metadata!Metadata_Table_Length,1))-1,"")),0)),"")</f>
        <v/>
      </c>
      <c r="F1087" t="str">
        <f t="shared" ca="1" si="67"/>
        <v/>
      </c>
      <c r="G1087" t="str">
        <f t="array" aca="1" ref="G1087" ca="1">IF(B1087&lt;&gt;"",OFFSET(Metadata!$B$1,MIN(IF(OFFSET(Metadata!$A$1,0,0,Metadata!Metadata_Table_Length,1)=SUBSTITUTE(C1087,"rawdatafilename","partnumber"),ROW(OFFSET(Metadata!$A$1,0,0,Metadata!Metadata_Table_Length,1))-1,"")),0),"")</f>
        <v/>
      </c>
      <c r="H1087" t="str">
        <f t="array" aca="1" ref="H1087" ca="1">IF(B1087&lt;&gt;"",OFFSET(Metadata!$B$1,MIN(IF(OFFSET(Metadata!$A$1,0,0,Metadata!Metadata_Table_Length,1)=SUBSTITUTE(C1087,"rawdatafilename","original_count"),ROW(OFFSET(Metadata!$A$1,0,0,Metadata!Metadata_Table_Length,1))-1,"")),0),"")</f>
        <v/>
      </c>
      <c r="I1087" t="str">
        <f t="array" aca="1" ref="I1087" ca="1">IF(B1087&lt;&gt;"",OFFSET(Metadata!$B$1,MIN(IF(OFFSET(Metadata!$A$1,0,0,Metadata!Metadata_Table_Length,1)=SUBSTITUTE(C1087,"rawdatafilename","count"),ROW(OFFSET(Metadata!$A$1,0,0,Metadata!Metadata_Table_Length,1))-1,"")),0),"")</f>
        <v/>
      </c>
      <c r="J1087" t="str">
        <f t="array" aca="1" ref="J1087" ca="1">IF(AND(G1087&lt;&gt;"",G1087&lt;&gt;G1086),MAX(IF(G$2:G$2001=G1087,H$2:H$2001,"")),"")</f>
        <v/>
      </c>
      <c r="K1087" t="str">
        <f t="array" aca="1" ref="K1087" ca="1">IF(AND(G1087&lt;&gt;"",G1087&lt;&gt;G1086),MAX(IF(G$2:G$2001=G1087,I$2:I$2001,"")),"")</f>
        <v/>
      </c>
      <c r="L1087" t="str">
        <f t="shared" ca="1" si="68"/>
        <v/>
      </c>
    </row>
    <row r="1088" spans="2:12" x14ac:dyDescent="0.25">
      <c r="B1088" t="str">
        <f t="shared" ca="1" si="66"/>
        <v/>
      </c>
      <c r="C1088" t="str">
        <f t="shared" ca="1" si="65"/>
        <v/>
      </c>
      <c r="D1088" s="156" t="str">
        <f t="array" aca="1" ref="D1088" ca="1">IFERROR(IF(B1088&lt;&gt;"",IF(OR(EXACT(OFFSET(Metadata!$A$1,0,0,Metadata!Metadata_Table_Length,1),C1088)),1,""),""),"")</f>
        <v/>
      </c>
      <c r="E1088" s="163" t="str">
        <f t="array" aca="1" ref="E1088" ca="1">IF(B1088&lt;&gt;"",IF(D1088=1,OFFSET(Metadata!$B$1,MIN(IF(OFFSET(Metadata!$A$1,0,0,Metadata!Metadata_Table_Length,1)=C1088,ROW(OFFSET(Metadata!$A$1,0,0,Metadata!Metadata_Table_Length,1))-1,"")),0),OFFSET(Metadata!$B$1,MIN(IF(OFFSET(Metadata!$A$1,0,0,Metadata!Metadata_Table_Length,1)=SUBSTITUTE(C1088,"rawdatafilename","originalfilename"),ROW(OFFSET(Metadata!$A$1,0,0,Metadata!Metadata_Table_Length,1))-1,"")),0)),"")</f>
        <v/>
      </c>
      <c r="F1088" t="str">
        <f t="shared" ca="1" si="67"/>
        <v/>
      </c>
      <c r="G1088" t="str">
        <f t="array" aca="1" ref="G1088" ca="1">IF(B1088&lt;&gt;"",OFFSET(Metadata!$B$1,MIN(IF(OFFSET(Metadata!$A$1,0,0,Metadata!Metadata_Table_Length,1)=SUBSTITUTE(C1088,"rawdatafilename","partnumber"),ROW(OFFSET(Metadata!$A$1,0,0,Metadata!Metadata_Table_Length,1))-1,"")),0),"")</f>
        <v/>
      </c>
      <c r="H1088" t="str">
        <f t="array" aca="1" ref="H1088" ca="1">IF(B1088&lt;&gt;"",OFFSET(Metadata!$B$1,MIN(IF(OFFSET(Metadata!$A$1,0,0,Metadata!Metadata_Table_Length,1)=SUBSTITUTE(C1088,"rawdatafilename","original_count"),ROW(OFFSET(Metadata!$A$1,0,0,Metadata!Metadata_Table_Length,1))-1,"")),0),"")</f>
        <v/>
      </c>
      <c r="I1088" t="str">
        <f t="array" aca="1" ref="I1088" ca="1">IF(B1088&lt;&gt;"",OFFSET(Metadata!$B$1,MIN(IF(OFFSET(Metadata!$A$1,0,0,Metadata!Metadata_Table_Length,1)=SUBSTITUTE(C1088,"rawdatafilename","count"),ROW(OFFSET(Metadata!$A$1,0,0,Metadata!Metadata_Table_Length,1))-1,"")),0),"")</f>
        <v/>
      </c>
      <c r="J1088" t="str">
        <f t="array" aca="1" ref="J1088" ca="1">IF(AND(G1088&lt;&gt;"",G1088&lt;&gt;G1087),MAX(IF(G$2:G$2001=G1088,H$2:H$2001,"")),"")</f>
        <v/>
      </c>
      <c r="K1088" t="str">
        <f t="array" aca="1" ref="K1088" ca="1">IF(AND(G1088&lt;&gt;"",G1088&lt;&gt;G1087),MAX(IF(G$2:G$2001=G1088,I$2:I$2001,"")),"")</f>
        <v/>
      </c>
      <c r="L1088" t="str">
        <f t="shared" ca="1" si="68"/>
        <v/>
      </c>
    </row>
    <row r="1089" spans="2:12" x14ac:dyDescent="0.25">
      <c r="B1089" t="str">
        <f t="shared" ca="1" si="66"/>
        <v/>
      </c>
      <c r="C1089" t="str">
        <f t="shared" ca="1" si="65"/>
        <v/>
      </c>
      <c r="D1089" s="156" t="str">
        <f t="array" aca="1" ref="D1089" ca="1">IFERROR(IF(B1089&lt;&gt;"",IF(OR(EXACT(OFFSET(Metadata!$A$1,0,0,Metadata!Metadata_Table_Length,1),C1089)),1,""),""),"")</f>
        <v/>
      </c>
      <c r="E1089" s="163" t="str">
        <f t="array" aca="1" ref="E1089" ca="1">IF(B1089&lt;&gt;"",IF(D1089=1,OFFSET(Metadata!$B$1,MIN(IF(OFFSET(Metadata!$A$1,0,0,Metadata!Metadata_Table_Length,1)=C1089,ROW(OFFSET(Metadata!$A$1,0,0,Metadata!Metadata_Table_Length,1))-1,"")),0),OFFSET(Metadata!$B$1,MIN(IF(OFFSET(Metadata!$A$1,0,0,Metadata!Metadata_Table_Length,1)=SUBSTITUTE(C1089,"rawdatafilename","originalfilename"),ROW(OFFSET(Metadata!$A$1,0,0,Metadata!Metadata_Table_Length,1))-1,"")),0)),"")</f>
        <v/>
      </c>
      <c r="F1089" t="str">
        <f t="shared" ca="1" si="67"/>
        <v/>
      </c>
      <c r="G1089" t="str">
        <f t="array" aca="1" ref="G1089" ca="1">IF(B1089&lt;&gt;"",OFFSET(Metadata!$B$1,MIN(IF(OFFSET(Metadata!$A$1,0,0,Metadata!Metadata_Table_Length,1)=SUBSTITUTE(C1089,"rawdatafilename","partnumber"),ROW(OFFSET(Metadata!$A$1,0,0,Metadata!Metadata_Table_Length,1))-1,"")),0),"")</f>
        <v/>
      </c>
      <c r="H1089" t="str">
        <f t="array" aca="1" ref="H1089" ca="1">IF(B1089&lt;&gt;"",OFFSET(Metadata!$B$1,MIN(IF(OFFSET(Metadata!$A$1,0,0,Metadata!Metadata_Table_Length,1)=SUBSTITUTE(C1089,"rawdatafilename","original_count"),ROW(OFFSET(Metadata!$A$1,0,0,Metadata!Metadata_Table_Length,1))-1,"")),0),"")</f>
        <v/>
      </c>
      <c r="I1089" t="str">
        <f t="array" aca="1" ref="I1089" ca="1">IF(B1089&lt;&gt;"",OFFSET(Metadata!$B$1,MIN(IF(OFFSET(Metadata!$A$1,0,0,Metadata!Metadata_Table_Length,1)=SUBSTITUTE(C1089,"rawdatafilename","count"),ROW(OFFSET(Metadata!$A$1,0,0,Metadata!Metadata_Table_Length,1))-1,"")),0),"")</f>
        <v/>
      </c>
      <c r="J1089" t="str">
        <f t="array" aca="1" ref="J1089" ca="1">IF(AND(G1089&lt;&gt;"",G1089&lt;&gt;G1088),MAX(IF(G$2:G$2001=G1089,H$2:H$2001,"")),"")</f>
        <v/>
      </c>
      <c r="K1089" t="str">
        <f t="array" aca="1" ref="K1089" ca="1">IF(AND(G1089&lt;&gt;"",G1089&lt;&gt;G1088),MAX(IF(G$2:G$2001=G1089,I$2:I$2001,"")),"")</f>
        <v/>
      </c>
      <c r="L1089" t="str">
        <f t="shared" ca="1" si="68"/>
        <v/>
      </c>
    </row>
    <row r="1090" spans="2:12" x14ac:dyDescent="0.25">
      <c r="B1090" t="str">
        <f t="shared" ca="1" si="66"/>
        <v/>
      </c>
      <c r="C1090" t="str">
        <f t="shared" ref="C1090:C1153" ca="1" si="69">IF(B1090&lt;&gt;"",CONCATENATE("RESULTS_SEARCH_",B1090,"_PARAMETERS_PEAKLIST_rawdatafilename"),"")</f>
        <v/>
      </c>
      <c r="D1090" s="156" t="str">
        <f t="array" aca="1" ref="D1090" ca="1">IFERROR(IF(B1090&lt;&gt;"",IF(OR(EXACT(OFFSET(Metadata!$A$1,0,0,Metadata!Metadata_Table_Length,1),C1090)),1,""),""),"")</f>
        <v/>
      </c>
      <c r="E1090" s="163" t="str">
        <f t="array" aca="1" ref="E1090" ca="1">IF(B1090&lt;&gt;"",IF(D1090=1,OFFSET(Metadata!$B$1,MIN(IF(OFFSET(Metadata!$A$1,0,0,Metadata!Metadata_Table_Length,1)=C1090,ROW(OFFSET(Metadata!$A$1,0,0,Metadata!Metadata_Table_Length,1))-1,"")),0),OFFSET(Metadata!$B$1,MIN(IF(OFFSET(Metadata!$A$1,0,0,Metadata!Metadata_Table_Length,1)=SUBSTITUTE(C1090,"rawdatafilename","originalfilename"),ROW(OFFSET(Metadata!$A$1,0,0,Metadata!Metadata_Table_Length,1))-1,"")),0)),"")</f>
        <v/>
      </c>
      <c r="F1090" t="str">
        <f t="shared" ca="1" si="67"/>
        <v/>
      </c>
      <c r="G1090" t="str">
        <f t="array" aca="1" ref="G1090" ca="1">IF(B1090&lt;&gt;"",OFFSET(Metadata!$B$1,MIN(IF(OFFSET(Metadata!$A$1,0,0,Metadata!Metadata_Table_Length,1)=SUBSTITUTE(C1090,"rawdatafilename","partnumber"),ROW(OFFSET(Metadata!$A$1,0,0,Metadata!Metadata_Table_Length,1))-1,"")),0),"")</f>
        <v/>
      </c>
      <c r="H1090" t="str">
        <f t="array" aca="1" ref="H1090" ca="1">IF(B1090&lt;&gt;"",OFFSET(Metadata!$B$1,MIN(IF(OFFSET(Metadata!$A$1,0,0,Metadata!Metadata_Table_Length,1)=SUBSTITUTE(C1090,"rawdatafilename","original_count"),ROW(OFFSET(Metadata!$A$1,0,0,Metadata!Metadata_Table_Length,1))-1,"")),0),"")</f>
        <v/>
      </c>
      <c r="I1090" t="str">
        <f t="array" aca="1" ref="I1090" ca="1">IF(B1090&lt;&gt;"",OFFSET(Metadata!$B$1,MIN(IF(OFFSET(Metadata!$A$1,0,0,Metadata!Metadata_Table_Length,1)=SUBSTITUTE(C1090,"rawdatafilename","count"),ROW(OFFSET(Metadata!$A$1,0,0,Metadata!Metadata_Table_Length,1))-1,"")),0),"")</f>
        <v/>
      </c>
      <c r="J1090" t="str">
        <f t="array" aca="1" ref="J1090" ca="1">IF(AND(G1090&lt;&gt;"",G1090&lt;&gt;G1089),MAX(IF(G$2:G$2001=G1090,H$2:H$2001,"")),"")</f>
        <v/>
      </c>
      <c r="K1090" t="str">
        <f t="array" aca="1" ref="K1090" ca="1">IF(AND(G1090&lt;&gt;"",G1090&lt;&gt;G1089),MAX(IF(G$2:G$2001=G1090,I$2:I$2001,"")),"")</f>
        <v/>
      </c>
      <c r="L1090" t="str">
        <f t="shared" ca="1" si="68"/>
        <v/>
      </c>
    </row>
    <row r="1091" spans="2:12" x14ac:dyDescent="0.25">
      <c r="B1091" t="str">
        <f t="shared" ref="B1091:B1154" ca="1" si="70">IF(B1090&lt;&gt;"",IF(B1090+1&lt;=$A$9,B1090+1,""),"")</f>
        <v/>
      </c>
      <c r="C1091" t="str">
        <f t="shared" ca="1" si="69"/>
        <v/>
      </c>
      <c r="D1091" s="156" t="str">
        <f t="array" aca="1" ref="D1091" ca="1">IFERROR(IF(B1091&lt;&gt;"",IF(OR(EXACT(OFFSET(Metadata!$A$1,0,0,Metadata!Metadata_Table_Length,1),C1091)),1,""),""),"")</f>
        <v/>
      </c>
      <c r="E1091" s="163" t="str">
        <f t="array" aca="1" ref="E1091" ca="1">IF(B1091&lt;&gt;"",IF(D1091=1,OFFSET(Metadata!$B$1,MIN(IF(OFFSET(Metadata!$A$1,0,0,Metadata!Metadata_Table_Length,1)=C1091,ROW(OFFSET(Metadata!$A$1,0,0,Metadata!Metadata_Table_Length,1))-1,"")),0),OFFSET(Metadata!$B$1,MIN(IF(OFFSET(Metadata!$A$1,0,0,Metadata!Metadata_Table_Length,1)=SUBSTITUTE(C1091,"rawdatafilename","originalfilename"),ROW(OFFSET(Metadata!$A$1,0,0,Metadata!Metadata_Table_Length,1))-1,"")),0)),"")</f>
        <v/>
      </c>
      <c r="F1091" t="str">
        <f t="shared" ref="F1091:F1154" ca="1" si="71">IF(F1090&lt;&gt;"",IF(E1091&lt;&gt;"",IF(E1091&lt;&gt;E1090,F1090+1,F1090),""),"")</f>
        <v/>
      </c>
      <c r="G1091" t="str">
        <f t="array" aca="1" ref="G1091" ca="1">IF(B1091&lt;&gt;"",OFFSET(Metadata!$B$1,MIN(IF(OFFSET(Metadata!$A$1,0,0,Metadata!Metadata_Table_Length,1)=SUBSTITUTE(C1091,"rawdatafilename","partnumber"),ROW(OFFSET(Metadata!$A$1,0,0,Metadata!Metadata_Table_Length,1))-1,"")),0),"")</f>
        <v/>
      </c>
      <c r="H1091" t="str">
        <f t="array" aca="1" ref="H1091" ca="1">IF(B1091&lt;&gt;"",OFFSET(Metadata!$B$1,MIN(IF(OFFSET(Metadata!$A$1,0,0,Metadata!Metadata_Table_Length,1)=SUBSTITUTE(C1091,"rawdatafilename","original_count"),ROW(OFFSET(Metadata!$A$1,0,0,Metadata!Metadata_Table_Length,1))-1,"")),0),"")</f>
        <v/>
      </c>
      <c r="I1091" t="str">
        <f t="array" aca="1" ref="I1091" ca="1">IF(B1091&lt;&gt;"",OFFSET(Metadata!$B$1,MIN(IF(OFFSET(Metadata!$A$1,0,0,Metadata!Metadata_Table_Length,1)=SUBSTITUTE(C1091,"rawdatafilename","count"),ROW(OFFSET(Metadata!$A$1,0,0,Metadata!Metadata_Table_Length,1))-1,"")),0),"")</f>
        <v/>
      </c>
      <c r="J1091" t="str">
        <f t="array" aca="1" ref="J1091" ca="1">IF(AND(G1091&lt;&gt;"",G1091&lt;&gt;G1090),MAX(IF(G$2:G$2001=G1091,H$2:H$2001,"")),"")</f>
        <v/>
      </c>
      <c r="K1091" t="str">
        <f t="array" aca="1" ref="K1091" ca="1">IF(AND(G1091&lt;&gt;"",G1091&lt;&gt;G1090),MAX(IF(G$2:G$2001=G1091,I$2:I$2001,"")),"")</f>
        <v/>
      </c>
      <c r="L1091" t="str">
        <f t="shared" ca="1" si="68"/>
        <v/>
      </c>
    </row>
    <row r="1092" spans="2:12" x14ac:dyDescent="0.25">
      <c r="B1092" t="str">
        <f t="shared" ca="1" si="70"/>
        <v/>
      </c>
      <c r="C1092" t="str">
        <f t="shared" ca="1" si="69"/>
        <v/>
      </c>
      <c r="D1092" s="156" t="str">
        <f t="array" aca="1" ref="D1092" ca="1">IFERROR(IF(B1092&lt;&gt;"",IF(OR(EXACT(OFFSET(Metadata!$A$1,0,0,Metadata!Metadata_Table_Length,1),C1092)),1,""),""),"")</f>
        <v/>
      </c>
      <c r="E1092" s="163" t="str">
        <f t="array" aca="1" ref="E1092" ca="1">IF(B1092&lt;&gt;"",IF(D1092=1,OFFSET(Metadata!$B$1,MIN(IF(OFFSET(Metadata!$A$1,0,0,Metadata!Metadata_Table_Length,1)=C1092,ROW(OFFSET(Metadata!$A$1,0,0,Metadata!Metadata_Table_Length,1))-1,"")),0),OFFSET(Metadata!$B$1,MIN(IF(OFFSET(Metadata!$A$1,0,0,Metadata!Metadata_Table_Length,1)=SUBSTITUTE(C1092,"rawdatafilename","originalfilename"),ROW(OFFSET(Metadata!$A$1,0,0,Metadata!Metadata_Table_Length,1))-1,"")),0)),"")</f>
        <v/>
      </c>
      <c r="F1092" t="str">
        <f t="shared" ca="1" si="71"/>
        <v/>
      </c>
      <c r="G1092" t="str">
        <f t="array" aca="1" ref="G1092" ca="1">IF(B1092&lt;&gt;"",OFFSET(Metadata!$B$1,MIN(IF(OFFSET(Metadata!$A$1,0,0,Metadata!Metadata_Table_Length,1)=SUBSTITUTE(C1092,"rawdatafilename","partnumber"),ROW(OFFSET(Metadata!$A$1,0,0,Metadata!Metadata_Table_Length,1))-1,"")),0),"")</f>
        <v/>
      </c>
      <c r="H1092" t="str">
        <f t="array" aca="1" ref="H1092" ca="1">IF(B1092&lt;&gt;"",OFFSET(Metadata!$B$1,MIN(IF(OFFSET(Metadata!$A$1,0,0,Metadata!Metadata_Table_Length,1)=SUBSTITUTE(C1092,"rawdatafilename","original_count"),ROW(OFFSET(Metadata!$A$1,0,0,Metadata!Metadata_Table_Length,1))-1,"")),0),"")</f>
        <v/>
      </c>
      <c r="I1092" t="str">
        <f t="array" aca="1" ref="I1092" ca="1">IF(B1092&lt;&gt;"",OFFSET(Metadata!$B$1,MIN(IF(OFFSET(Metadata!$A$1,0,0,Metadata!Metadata_Table_Length,1)=SUBSTITUTE(C1092,"rawdatafilename","count"),ROW(OFFSET(Metadata!$A$1,0,0,Metadata!Metadata_Table_Length,1))-1,"")),0),"")</f>
        <v/>
      </c>
      <c r="J1092" t="str">
        <f t="array" aca="1" ref="J1092" ca="1">IF(AND(G1092&lt;&gt;"",G1092&lt;&gt;G1091),MAX(IF(G$2:G$2001=G1092,H$2:H$2001,"")),"")</f>
        <v/>
      </c>
      <c r="K1092" t="str">
        <f t="array" aca="1" ref="K1092" ca="1">IF(AND(G1092&lt;&gt;"",G1092&lt;&gt;G1091),MAX(IF(G$2:G$2001=G1092,I$2:I$2001,"")),"")</f>
        <v/>
      </c>
      <c r="L1092" t="str">
        <f t="shared" ca="1" si="68"/>
        <v/>
      </c>
    </row>
    <row r="1093" spans="2:12" x14ac:dyDescent="0.25">
      <c r="B1093" t="str">
        <f t="shared" ca="1" si="70"/>
        <v/>
      </c>
      <c r="C1093" t="str">
        <f t="shared" ca="1" si="69"/>
        <v/>
      </c>
      <c r="D1093" s="156" t="str">
        <f t="array" aca="1" ref="D1093" ca="1">IFERROR(IF(B1093&lt;&gt;"",IF(OR(EXACT(OFFSET(Metadata!$A$1,0,0,Metadata!Metadata_Table_Length,1),C1093)),1,""),""),"")</f>
        <v/>
      </c>
      <c r="E1093" s="163" t="str">
        <f t="array" aca="1" ref="E1093" ca="1">IF(B1093&lt;&gt;"",IF(D1093=1,OFFSET(Metadata!$B$1,MIN(IF(OFFSET(Metadata!$A$1,0,0,Metadata!Metadata_Table_Length,1)=C1093,ROW(OFFSET(Metadata!$A$1,0,0,Metadata!Metadata_Table_Length,1))-1,"")),0),OFFSET(Metadata!$B$1,MIN(IF(OFFSET(Metadata!$A$1,0,0,Metadata!Metadata_Table_Length,1)=SUBSTITUTE(C1093,"rawdatafilename","originalfilename"),ROW(OFFSET(Metadata!$A$1,0,0,Metadata!Metadata_Table_Length,1))-1,"")),0)),"")</f>
        <v/>
      </c>
      <c r="F1093" t="str">
        <f t="shared" ca="1" si="71"/>
        <v/>
      </c>
      <c r="G1093" t="str">
        <f t="array" aca="1" ref="G1093" ca="1">IF(B1093&lt;&gt;"",OFFSET(Metadata!$B$1,MIN(IF(OFFSET(Metadata!$A$1,0,0,Metadata!Metadata_Table_Length,1)=SUBSTITUTE(C1093,"rawdatafilename","partnumber"),ROW(OFFSET(Metadata!$A$1,0,0,Metadata!Metadata_Table_Length,1))-1,"")),0),"")</f>
        <v/>
      </c>
      <c r="H1093" t="str">
        <f t="array" aca="1" ref="H1093" ca="1">IF(B1093&lt;&gt;"",OFFSET(Metadata!$B$1,MIN(IF(OFFSET(Metadata!$A$1,0,0,Metadata!Metadata_Table_Length,1)=SUBSTITUTE(C1093,"rawdatafilename","original_count"),ROW(OFFSET(Metadata!$A$1,0,0,Metadata!Metadata_Table_Length,1))-1,"")),0),"")</f>
        <v/>
      </c>
      <c r="I1093" t="str">
        <f t="array" aca="1" ref="I1093" ca="1">IF(B1093&lt;&gt;"",OFFSET(Metadata!$B$1,MIN(IF(OFFSET(Metadata!$A$1,0,0,Metadata!Metadata_Table_Length,1)=SUBSTITUTE(C1093,"rawdatafilename","count"),ROW(OFFSET(Metadata!$A$1,0,0,Metadata!Metadata_Table_Length,1))-1,"")),0),"")</f>
        <v/>
      </c>
      <c r="J1093" t="str">
        <f t="array" aca="1" ref="J1093" ca="1">IF(AND(G1093&lt;&gt;"",G1093&lt;&gt;G1092),MAX(IF(G$2:G$2001=G1093,H$2:H$2001,"")),"")</f>
        <v/>
      </c>
      <c r="K1093" t="str">
        <f t="array" aca="1" ref="K1093" ca="1">IF(AND(G1093&lt;&gt;"",G1093&lt;&gt;G1092),MAX(IF(G$2:G$2001=G1093,I$2:I$2001,"")),"")</f>
        <v/>
      </c>
      <c r="L1093" t="str">
        <f t="shared" ca="1" si="68"/>
        <v/>
      </c>
    </row>
    <row r="1094" spans="2:12" x14ac:dyDescent="0.25">
      <c r="B1094" t="str">
        <f t="shared" ca="1" si="70"/>
        <v/>
      </c>
      <c r="C1094" t="str">
        <f t="shared" ca="1" si="69"/>
        <v/>
      </c>
      <c r="D1094" s="156" t="str">
        <f t="array" aca="1" ref="D1094" ca="1">IFERROR(IF(B1094&lt;&gt;"",IF(OR(EXACT(OFFSET(Metadata!$A$1,0,0,Metadata!Metadata_Table_Length,1),C1094)),1,""),""),"")</f>
        <v/>
      </c>
      <c r="E1094" s="163" t="str">
        <f t="array" aca="1" ref="E1094" ca="1">IF(B1094&lt;&gt;"",IF(D1094=1,OFFSET(Metadata!$B$1,MIN(IF(OFFSET(Metadata!$A$1,0,0,Metadata!Metadata_Table_Length,1)=C1094,ROW(OFFSET(Metadata!$A$1,0,0,Metadata!Metadata_Table_Length,1))-1,"")),0),OFFSET(Metadata!$B$1,MIN(IF(OFFSET(Metadata!$A$1,0,0,Metadata!Metadata_Table_Length,1)=SUBSTITUTE(C1094,"rawdatafilename","originalfilename"),ROW(OFFSET(Metadata!$A$1,0,0,Metadata!Metadata_Table_Length,1))-1,"")),0)),"")</f>
        <v/>
      </c>
      <c r="F1094" t="str">
        <f t="shared" ca="1" si="71"/>
        <v/>
      </c>
      <c r="G1094" t="str">
        <f t="array" aca="1" ref="G1094" ca="1">IF(B1094&lt;&gt;"",OFFSET(Metadata!$B$1,MIN(IF(OFFSET(Metadata!$A$1,0,0,Metadata!Metadata_Table_Length,1)=SUBSTITUTE(C1094,"rawdatafilename","partnumber"),ROW(OFFSET(Metadata!$A$1,0,0,Metadata!Metadata_Table_Length,1))-1,"")),0),"")</f>
        <v/>
      </c>
      <c r="H1094" t="str">
        <f t="array" aca="1" ref="H1094" ca="1">IF(B1094&lt;&gt;"",OFFSET(Metadata!$B$1,MIN(IF(OFFSET(Metadata!$A$1,0,0,Metadata!Metadata_Table_Length,1)=SUBSTITUTE(C1094,"rawdatafilename","original_count"),ROW(OFFSET(Metadata!$A$1,0,0,Metadata!Metadata_Table_Length,1))-1,"")),0),"")</f>
        <v/>
      </c>
      <c r="I1094" t="str">
        <f t="array" aca="1" ref="I1094" ca="1">IF(B1094&lt;&gt;"",OFFSET(Metadata!$B$1,MIN(IF(OFFSET(Metadata!$A$1,0,0,Metadata!Metadata_Table_Length,1)=SUBSTITUTE(C1094,"rawdatafilename","count"),ROW(OFFSET(Metadata!$A$1,0,0,Metadata!Metadata_Table_Length,1))-1,"")),0),"")</f>
        <v/>
      </c>
      <c r="J1094" t="str">
        <f t="array" aca="1" ref="J1094" ca="1">IF(AND(G1094&lt;&gt;"",G1094&lt;&gt;G1093),MAX(IF(G$2:G$2001=G1094,H$2:H$2001,"")),"")</f>
        <v/>
      </c>
      <c r="K1094" t="str">
        <f t="array" aca="1" ref="K1094" ca="1">IF(AND(G1094&lt;&gt;"",G1094&lt;&gt;G1093),MAX(IF(G$2:G$2001=G1094,I$2:I$2001,"")),"")</f>
        <v/>
      </c>
      <c r="L1094" t="str">
        <f t="shared" ca="1" si="68"/>
        <v/>
      </c>
    </row>
    <row r="1095" spans="2:12" x14ac:dyDescent="0.25">
      <c r="B1095" t="str">
        <f t="shared" ca="1" si="70"/>
        <v/>
      </c>
      <c r="C1095" t="str">
        <f t="shared" ca="1" si="69"/>
        <v/>
      </c>
      <c r="D1095" s="156" t="str">
        <f t="array" aca="1" ref="D1095" ca="1">IFERROR(IF(B1095&lt;&gt;"",IF(OR(EXACT(OFFSET(Metadata!$A$1,0,0,Metadata!Metadata_Table_Length,1),C1095)),1,""),""),"")</f>
        <v/>
      </c>
      <c r="E1095" s="163" t="str">
        <f t="array" aca="1" ref="E1095" ca="1">IF(B1095&lt;&gt;"",IF(D1095=1,OFFSET(Metadata!$B$1,MIN(IF(OFFSET(Metadata!$A$1,0,0,Metadata!Metadata_Table_Length,1)=C1095,ROW(OFFSET(Metadata!$A$1,0,0,Metadata!Metadata_Table_Length,1))-1,"")),0),OFFSET(Metadata!$B$1,MIN(IF(OFFSET(Metadata!$A$1,0,0,Metadata!Metadata_Table_Length,1)=SUBSTITUTE(C1095,"rawdatafilename","originalfilename"),ROW(OFFSET(Metadata!$A$1,0,0,Metadata!Metadata_Table_Length,1))-1,"")),0)),"")</f>
        <v/>
      </c>
      <c r="F1095" t="str">
        <f t="shared" ca="1" si="71"/>
        <v/>
      </c>
      <c r="G1095" t="str">
        <f t="array" aca="1" ref="G1095" ca="1">IF(B1095&lt;&gt;"",OFFSET(Metadata!$B$1,MIN(IF(OFFSET(Metadata!$A$1,0,0,Metadata!Metadata_Table_Length,1)=SUBSTITUTE(C1095,"rawdatafilename","partnumber"),ROW(OFFSET(Metadata!$A$1,0,0,Metadata!Metadata_Table_Length,1))-1,"")),0),"")</f>
        <v/>
      </c>
      <c r="H1095" t="str">
        <f t="array" aca="1" ref="H1095" ca="1">IF(B1095&lt;&gt;"",OFFSET(Metadata!$B$1,MIN(IF(OFFSET(Metadata!$A$1,0,0,Metadata!Metadata_Table_Length,1)=SUBSTITUTE(C1095,"rawdatafilename","original_count"),ROW(OFFSET(Metadata!$A$1,0,0,Metadata!Metadata_Table_Length,1))-1,"")),0),"")</f>
        <v/>
      </c>
      <c r="I1095" t="str">
        <f t="array" aca="1" ref="I1095" ca="1">IF(B1095&lt;&gt;"",OFFSET(Metadata!$B$1,MIN(IF(OFFSET(Metadata!$A$1,0,0,Metadata!Metadata_Table_Length,1)=SUBSTITUTE(C1095,"rawdatafilename","count"),ROW(OFFSET(Metadata!$A$1,0,0,Metadata!Metadata_Table_Length,1))-1,"")),0),"")</f>
        <v/>
      </c>
      <c r="J1095" t="str">
        <f t="array" aca="1" ref="J1095" ca="1">IF(AND(G1095&lt;&gt;"",G1095&lt;&gt;G1094),MAX(IF(G$2:G$2001=G1095,H$2:H$2001,"")),"")</f>
        <v/>
      </c>
      <c r="K1095" t="str">
        <f t="array" aca="1" ref="K1095" ca="1">IF(AND(G1095&lt;&gt;"",G1095&lt;&gt;G1094),MAX(IF(G$2:G$2001=G1095,I$2:I$2001,"")),"")</f>
        <v/>
      </c>
      <c r="L1095" t="str">
        <f t="shared" ca="1" si="68"/>
        <v/>
      </c>
    </row>
    <row r="1096" spans="2:12" x14ac:dyDescent="0.25">
      <c r="B1096" t="str">
        <f t="shared" ca="1" si="70"/>
        <v/>
      </c>
      <c r="C1096" t="str">
        <f t="shared" ca="1" si="69"/>
        <v/>
      </c>
      <c r="D1096" s="156" t="str">
        <f t="array" aca="1" ref="D1096" ca="1">IFERROR(IF(B1096&lt;&gt;"",IF(OR(EXACT(OFFSET(Metadata!$A$1,0,0,Metadata!Metadata_Table_Length,1),C1096)),1,""),""),"")</f>
        <v/>
      </c>
      <c r="E1096" s="163" t="str">
        <f t="array" aca="1" ref="E1096" ca="1">IF(B1096&lt;&gt;"",IF(D1096=1,OFFSET(Metadata!$B$1,MIN(IF(OFFSET(Metadata!$A$1,0,0,Metadata!Metadata_Table_Length,1)=C1096,ROW(OFFSET(Metadata!$A$1,0,0,Metadata!Metadata_Table_Length,1))-1,"")),0),OFFSET(Metadata!$B$1,MIN(IF(OFFSET(Metadata!$A$1,0,0,Metadata!Metadata_Table_Length,1)=SUBSTITUTE(C1096,"rawdatafilename","originalfilename"),ROW(OFFSET(Metadata!$A$1,0,0,Metadata!Metadata_Table_Length,1))-1,"")),0)),"")</f>
        <v/>
      </c>
      <c r="F1096" t="str">
        <f t="shared" ca="1" si="71"/>
        <v/>
      </c>
      <c r="G1096" t="str">
        <f t="array" aca="1" ref="G1096" ca="1">IF(B1096&lt;&gt;"",OFFSET(Metadata!$B$1,MIN(IF(OFFSET(Metadata!$A$1,0,0,Metadata!Metadata_Table_Length,1)=SUBSTITUTE(C1096,"rawdatafilename","partnumber"),ROW(OFFSET(Metadata!$A$1,0,0,Metadata!Metadata_Table_Length,1))-1,"")),0),"")</f>
        <v/>
      </c>
      <c r="H1096" t="str">
        <f t="array" aca="1" ref="H1096" ca="1">IF(B1096&lt;&gt;"",OFFSET(Metadata!$B$1,MIN(IF(OFFSET(Metadata!$A$1,0,0,Metadata!Metadata_Table_Length,1)=SUBSTITUTE(C1096,"rawdatafilename","original_count"),ROW(OFFSET(Metadata!$A$1,0,0,Metadata!Metadata_Table_Length,1))-1,"")),0),"")</f>
        <v/>
      </c>
      <c r="I1096" t="str">
        <f t="array" aca="1" ref="I1096" ca="1">IF(B1096&lt;&gt;"",OFFSET(Metadata!$B$1,MIN(IF(OFFSET(Metadata!$A$1,0,0,Metadata!Metadata_Table_Length,1)=SUBSTITUTE(C1096,"rawdatafilename","count"),ROW(OFFSET(Metadata!$A$1,0,0,Metadata!Metadata_Table_Length,1))-1,"")),0),"")</f>
        <v/>
      </c>
      <c r="J1096" t="str">
        <f t="array" aca="1" ref="J1096" ca="1">IF(AND(G1096&lt;&gt;"",G1096&lt;&gt;G1095),MAX(IF(G$2:G$2001=G1096,H$2:H$2001,"")),"")</f>
        <v/>
      </c>
      <c r="K1096" t="str">
        <f t="array" aca="1" ref="K1096" ca="1">IF(AND(G1096&lt;&gt;"",G1096&lt;&gt;G1095),MAX(IF(G$2:G$2001=G1096,I$2:I$2001,"")),"")</f>
        <v/>
      </c>
      <c r="L1096" t="str">
        <f t="shared" ca="1" si="68"/>
        <v/>
      </c>
    </row>
    <row r="1097" spans="2:12" x14ac:dyDescent="0.25">
      <c r="B1097" t="str">
        <f t="shared" ca="1" si="70"/>
        <v/>
      </c>
      <c r="C1097" t="str">
        <f t="shared" ca="1" si="69"/>
        <v/>
      </c>
      <c r="D1097" s="156" t="str">
        <f t="array" aca="1" ref="D1097" ca="1">IFERROR(IF(B1097&lt;&gt;"",IF(OR(EXACT(OFFSET(Metadata!$A$1,0,0,Metadata!Metadata_Table_Length,1),C1097)),1,""),""),"")</f>
        <v/>
      </c>
      <c r="E1097" s="163" t="str">
        <f t="array" aca="1" ref="E1097" ca="1">IF(B1097&lt;&gt;"",IF(D1097=1,OFFSET(Metadata!$B$1,MIN(IF(OFFSET(Metadata!$A$1,0,0,Metadata!Metadata_Table_Length,1)=C1097,ROW(OFFSET(Metadata!$A$1,0,0,Metadata!Metadata_Table_Length,1))-1,"")),0),OFFSET(Metadata!$B$1,MIN(IF(OFFSET(Metadata!$A$1,0,0,Metadata!Metadata_Table_Length,1)=SUBSTITUTE(C1097,"rawdatafilename","originalfilename"),ROW(OFFSET(Metadata!$A$1,0,0,Metadata!Metadata_Table_Length,1))-1,"")),0)),"")</f>
        <v/>
      </c>
      <c r="F1097" t="str">
        <f t="shared" ca="1" si="71"/>
        <v/>
      </c>
      <c r="G1097" t="str">
        <f t="array" aca="1" ref="G1097" ca="1">IF(B1097&lt;&gt;"",OFFSET(Metadata!$B$1,MIN(IF(OFFSET(Metadata!$A$1,0,0,Metadata!Metadata_Table_Length,1)=SUBSTITUTE(C1097,"rawdatafilename","partnumber"),ROW(OFFSET(Metadata!$A$1,0,0,Metadata!Metadata_Table_Length,1))-1,"")),0),"")</f>
        <v/>
      </c>
      <c r="H1097" t="str">
        <f t="array" aca="1" ref="H1097" ca="1">IF(B1097&lt;&gt;"",OFFSET(Metadata!$B$1,MIN(IF(OFFSET(Metadata!$A$1,0,0,Metadata!Metadata_Table_Length,1)=SUBSTITUTE(C1097,"rawdatafilename","original_count"),ROW(OFFSET(Metadata!$A$1,0,0,Metadata!Metadata_Table_Length,1))-1,"")),0),"")</f>
        <v/>
      </c>
      <c r="I1097" t="str">
        <f t="array" aca="1" ref="I1097" ca="1">IF(B1097&lt;&gt;"",OFFSET(Metadata!$B$1,MIN(IF(OFFSET(Metadata!$A$1,0,0,Metadata!Metadata_Table_Length,1)=SUBSTITUTE(C1097,"rawdatafilename","count"),ROW(OFFSET(Metadata!$A$1,0,0,Metadata!Metadata_Table_Length,1))-1,"")),0),"")</f>
        <v/>
      </c>
      <c r="J1097" t="str">
        <f t="array" aca="1" ref="J1097" ca="1">IF(AND(G1097&lt;&gt;"",G1097&lt;&gt;G1096),MAX(IF(G$2:G$2001=G1097,H$2:H$2001,"")),"")</f>
        <v/>
      </c>
      <c r="K1097" t="str">
        <f t="array" aca="1" ref="K1097" ca="1">IF(AND(G1097&lt;&gt;"",G1097&lt;&gt;G1096),MAX(IF(G$2:G$2001=G1097,I$2:I$2001,"")),"")</f>
        <v/>
      </c>
      <c r="L1097" t="str">
        <f t="shared" ca="1" si="68"/>
        <v/>
      </c>
    </row>
    <row r="1098" spans="2:12" x14ac:dyDescent="0.25">
      <c r="B1098" t="str">
        <f t="shared" ca="1" si="70"/>
        <v/>
      </c>
      <c r="C1098" t="str">
        <f t="shared" ca="1" si="69"/>
        <v/>
      </c>
      <c r="D1098" s="156" t="str">
        <f t="array" aca="1" ref="D1098" ca="1">IFERROR(IF(B1098&lt;&gt;"",IF(OR(EXACT(OFFSET(Metadata!$A$1,0,0,Metadata!Metadata_Table_Length,1),C1098)),1,""),""),"")</f>
        <v/>
      </c>
      <c r="E1098" s="163" t="str">
        <f t="array" aca="1" ref="E1098" ca="1">IF(B1098&lt;&gt;"",IF(D1098=1,OFFSET(Metadata!$B$1,MIN(IF(OFFSET(Metadata!$A$1,0,0,Metadata!Metadata_Table_Length,1)=C1098,ROW(OFFSET(Metadata!$A$1,0,0,Metadata!Metadata_Table_Length,1))-1,"")),0),OFFSET(Metadata!$B$1,MIN(IF(OFFSET(Metadata!$A$1,0,0,Metadata!Metadata_Table_Length,1)=SUBSTITUTE(C1098,"rawdatafilename","originalfilename"),ROW(OFFSET(Metadata!$A$1,0,0,Metadata!Metadata_Table_Length,1))-1,"")),0)),"")</f>
        <v/>
      </c>
      <c r="F1098" t="str">
        <f t="shared" ca="1" si="71"/>
        <v/>
      </c>
      <c r="G1098" t="str">
        <f t="array" aca="1" ref="G1098" ca="1">IF(B1098&lt;&gt;"",OFFSET(Metadata!$B$1,MIN(IF(OFFSET(Metadata!$A$1,0,0,Metadata!Metadata_Table_Length,1)=SUBSTITUTE(C1098,"rawdatafilename","partnumber"),ROW(OFFSET(Metadata!$A$1,0,0,Metadata!Metadata_Table_Length,1))-1,"")),0),"")</f>
        <v/>
      </c>
      <c r="H1098" t="str">
        <f t="array" aca="1" ref="H1098" ca="1">IF(B1098&lt;&gt;"",OFFSET(Metadata!$B$1,MIN(IF(OFFSET(Metadata!$A$1,0,0,Metadata!Metadata_Table_Length,1)=SUBSTITUTE(C1098,"rawdatafilename","original_count"),ROW(OFFSET(Metadata!$A$1,0,0,Metadata!Metadata_Table_Length,1))-1,"")),0),"")</f>
        <v/>
      </c>
      <c r="I1098" t="str">
        <f t="array" aca="1" ref="I1098" ca="1">IF(B1098&lt;&gt;"",OFFSET(Metadata!$B$1,MIN(IF(OFFSET(Metadata!$A$1,0,0,Metadata!Metadata_Table_Length,1)=SUBSTITUTE(C1098,"rawdatafilename","count"),ROW(OFFSET(Metadata!$A$1,0,0,Metadata!Metadata_Table_Length,1))-1,"")),0),"")</f>
        <v/>
      </c>
      <c r="J1098" t="str">
        <f t="array" aca="1" ref="J1098" ca="1">IF(AND(G1098&lt;&gt;"",G1098&lt;&gt;G1097),MAX(IF(G$2:G$2001=G1098,H$2:H$2001,"")),"")</f>
        <v/>
      </c>
      <c r="K1098" t="str">
        <f t="array" aca="1" ref="K1098" ca="1">IF(AND(G1098&lt;&gt;"",G1098&lt;&gt;G1097),MAX(IF(G$2:G$2001=G1098,I$2:I$2001,"")),"")</f>
        <v/>
      </c>
      <c r="L1098" t="str">
        <f t="shared" ca="1" si="68"/>
        <v/>
      </c>
    </row>
    <row r="1099" spans="2:12" x14ac:dyDescent="0.25">
      <c r="B1099" t="str">
        <f t="shared" ca="1" si="70"/>
        <v/>
      </c>
      <c r="C1099" t="str">
        <f t="shared" ca="1" si="69"/>
        <v/>
      </c>
      <c r="D1099" s="156" t="str">
        <f t="array" aca="1" ref="D1099" ca="1">IFERROR(IF(B1099&lt;&gt;"",IF(OR(EXACT(OFFSET(Metadata!$A$1,0,0,Metadata!Metadata_Table_Length,1),C1099)),1,""),""),"")</f>
        <v/>
      </c>
      <c r="E1099" s="163" t="str">
        <f t="array" aca="1" ref="E1099" ca="1">IF(B1099&lt;&gt;"",IF(D1099=1,OFFSET(Metadata!$B$1,MIN(IF(OFFSET(Metadata!$A$1,0,0,Metadata!Metadata_Table_Length,1)=C1099,ROW(OFFSET(Metadata!$A$1,0,0,Metadata!Metadata_Table_Length,1))-1,"")),0),OFFSET(Metadata!$B$1,MIN(IF(OFFSET(Metadata!$A$1,0,0,Metadata!Metadata_Table_Length,1)=SUBSTITUTE(C1099,"rawdatafilename","originalfilename"),ROW(OFFSET(Metadata!$A$1,0,0,Metadata!Metadata_Table_Length,1))-1,"")),0)),"")</f>
        <v/>
      </c>
      <c r="F1099" t="str">
        <f t="shared" ca="1" si="71"/>
        <v/>
      </c>
      <c r="G1099" t="str">
        <f t="array" aca="1" ref="G1099" ca="1">IF(B1099&lt;&gt;"",OFFSET(Metadata!$B$1,MIN(IF(OFFSET(Metadata!$A$1,0,0,Metadata!Metadata_Table_Length,1)=SUBSTITUTE(C1099,"rawdatafilename","partnumber"),ROW(OFFSET(Metadata!$A$1,0,0,Metadata!Metadata_Table_Length,1))-1,"")),0),"")</f>
        <v/>
      </c>
      <c r="H1099" t="str">
        <f t="array" aca="1" ref="H1099" ca="1">IF(B1099&lt;&gt;"",OFFSET(Metadata!$B$1,MIN(IF(OFFSET(Metadata!$A$1,0,0,Metadata!Metadata_Table_Length,1)=SUBSTITUTE(C1099,"rawdatafilename","original_count"),ROW(OFFSET(Metadata!$A$1,0,0,Metadata!Metadata_Table_Length,1))-1,"")),0),"")</f>
        <v/>
      </c>
      <c r="I1099" t="str">
        <f t="array" aca="1" ref="I1099" ca="1">IF(B1099&lt;&gt;"",OFFSET(Metadata!$B$1,MIN(IF(OFFSET(Metadata!$A$1,0,0,Metadata!Metadata_Table_Length,1)=SUBSTITUTE(C1099,"rawdatafilename","count"),ROW(OFFSET(Metadata!$A$1,0,0,Metadata!Metadata_Table_Length,1))-1,"")),0),"")</f>
        <v/>
      </c>
      <c r="J1099" t="str">
        <f t="array" aca="1" ref="J1099" ca="1">IF(AND(G1099&lt;&gt;"",G1099&lt;&gt;G1098),MAX(IF(G$2:G$2001=G1099,H$2:H$2001,"")),"")</f>
        <v/>
      </c>
      <c r="K1099" t="str">
        <f t="array" aca="1" ref="K1099" ca="1">IF(AND(G1099&lt;&gt;"",G1099&lt;&gt;G1098),MAX(IF(G$2:G$2001=G1099,I$2:I$2001,"")),"")</f>
        <v/>
      </c>
      <c r="L1099" t="str">
        <f t="shared" ca="1" si="68"/>
        <v/>
      </c>
    </row>
    <row r="1100" spans="2:12" x14ac:dyDescent="0.25">
      <c r="B1100" t="str">
        <f t="shared" ca="1" si="70"/>
        <v/>
      </c>
      <c r="C1100" t="str">
        <f t="shared" ca="1" si="69"/>
        <v/>
      </c>
      <c r="D1100" s="156" t="str">
        <f t="array" aca="1" ref="D1100" ca="1">IFERROR(IF(B1100&lt;&gt;"",IF(OR(EXACT(OFFSET(Metadata!$A$1,0,0,Metadata!Metadata_Table_Length,1),C1100)),1,""),""),"")</f>
        <v/>
      </c>
      <c r="E1100" s="163" t="str">
        <f t="array" aca="1" ref="E1100" ca="1">IF(B1100&lt;&gt;"",IF(D1100=1,OFFSET(Metadata!$B$1,MIN(IF(OFFSET(Metadata!$A$1,0,0,Metadata!Metadata_Table_Length,1)=C1100,ROW(OFFSET(Metadata!$A$1,0,0,Metadata!Metadata_Table_Length,1))-1,"")),0),OFFSET(Metadata!$B$1,MIN(IF(OFFSET(Metadata!$A$1,0,0,Metadata!Metadata_Table_Length,1)=SUBSTITUTE(C1100,"rawdatafilename","originalfilename"),ROW(OFFSET(Metadata!$A$1,0,0,Metadata!Metadata_Table_Length,1))-1,"")),0)),"")</f>
        <v/>
      </c>
      <c r="F1100" t="str">
        <f t="shared" ca="1" si="71"/>
        <v/>
      </c>
      <c r="G1100" t="str">
        <f t="array" aca="1" ref="G1100" ca="1">IF(B1100&lt;&gt;"",OFFSET(Metadata!$B$1,MIN(IF(OFFSET(Metadata!$A$1,0,0,Metadata!Metadata_Table_Length,1)=SUBSTITUTE(C1100,"rawdatafilename","partnumber"),ROW(OFFSET(Metadata!$A$1,0,0,Metadata!Metadata_Table_Length,1))-1,"")),0),"")</f>
        <v/>
      </c>
      <c r="H1100" t="str">
        <f t="array" aca="1" ref="H1100" ca="1">IF(B1100&lt;&gt;"",OFFSET(Metadata!$B$1,MIN(IF(OFFSET(Metadata!$A$1,0,0,Metadata!Metadata_Table_Length,1)=SUBSTITUTE(C1100,"rawdatafilename","original_count"),ROW(OFFSET(Metadata!$A$1,0,0,Metadata!Metadata_Table_Length,1))-1,"")),0),"")</f>
        <v/>
      </c>
      <c r="I1100" t="str">
        <f t="array" aca="1" ref="I1100" ca="1">IF(B1100&lt;&gt;"",OFFSET(Metadata!$B$1,MIN(IF(OFFSET(Metadata!$A$1,0,0,Metadata!Metadata_Table_Length,1)=SUBSTITUTE(C1100,"rawdatafilename","count"),ROW(OFFSET(Metadata!$A$1,0,0,Metadata!Metadata_Table_Length,1))-1,"")),0),"")</f>
        <v/>
      </c>
      <c r="J1100" t="str">
        <f t="array" aca="1" ref="J1100" ca="1">IF(AND(G1100&lt;&gt;"",G1100&lt;&gt;G1099),MAX(IF(G$2:G$2001=G1100,H$2:H$2001,"")),"")</f>
        <v/>
      </c>
      <c r="K1100" t="str">
        <f t="array" aca="1" ref="K1100" ca="1">IF(AND(G1100&lt;&gt;"",G1100&lt;&gt;G1099),MAX(IF(G$2:G$2001=G1100,I$2:I$2001,"")),"")</f>
        <v/>
      </c>
      <c r="L1100" t="str">
        <f t="shared" ca="1" si="68"/>
        <v/>
      </c>
    </row>
    <row r="1101" spans="2:12" x14ac:dyDescent="0.25">
      <c r="B1101" t="str">
        <f t="shared" ca="1" si="70"/>
        <v/>
      </c>
      <c r="C1101" t="str">
        <f t="shared" ca="1" si="69"/>
        <v/>
      </c>
      <c r="D1101" s="156" t="str">
        <f t="array" aca="1" ref="D1101" ca="1">IFERROR(IF(B1101&lt;&gt;"",IF(OR(EXACT(OFFSET(Metadata!$A$1,0,0,Metadata!Metadata_Table_Length,1),C1101)),1,""),""),"")</f>
        <v/>
      </c>
      <c r="E1101" s="163" t="str">
        <f t="array" aca="1" ref="E1101" ca="1">IF(B1101&lt;&gt;"",IF(D1101=1,OFFSET(Metadata!$B$1,MIN(IF(OFFSET(Metadata!$A$1,0,0,Metadata!Metadata_Table_Length,1)=C1101,ROW(OFFSET(Metadata!$A$1,0,0,Metadata!Metadata_Table_Length,1))-1,"")),0),OFFSET(Metadata!$B$1,MIN(IF(OFFSET(Metadata!$A$1,0,0,Metadata!Metadata_Table_Length,1)=SUBSTITUTE(C1101,"rawdatafilename","originalfilename"),ROW(OFFSET(Metadata!$A$1,0,0,Metadata!Metadata_Table_Length,1))-1,"")),0)),"")</f>
        <v/>
      </c>
      <c r="F1101" t="str">
        <f t="shared" ca="1" si="71"/>
        <v/>
      </c>
      <c r="G1101" t="str">
        <f t="array" aca="1" ref="G1101" ca="1">IF(B1101&lt;&gt;"",OFFSET(Metadata!$B$1,MIN(IF(OFFSET(Metadata!$A$1,0,0,Metadata!Metadata_Table_Length,1)=SUBSTITUTE(C1101,"rawdatafilename","partnumber"),ROW(OFFSET(Metadata!$A$1,0,0,Metadata!Metadata_Table_Length,1))-1,"")),0),"")</f>
        <v/>
      </c>
      <c r="H1101" t="str">
        <f t="array" aca="1" ref="H1101" ca="1">IF(B1101&lt;&gt;"",OFFSET(Metadata!$B$1,MIN(IF(OFFSET(Metadata!$A$1,0,0,Metadata!Metadata_Table_Length,1)=SUBSTITUTE(C1101,"rawdatafilename","original_count"),ROW(OFFSET(Metadata!$A$1,0,0,Metadata!Metadata_Table_Length,1))-1,"")),0),"")</f>
        <v/>
      </c>
      <c r="I1101" t="str">
        <f t="array" aca="1" ref="I1101" ca="1">IF(B1101&lt;&gt;"",OFFSET(Metadata!$B$1,MIN(IF(OFFSET(Metadata!$A$1,0,0,Metadata!Metadata_Table_Length,1)=SUBSTITUTE(C1101,"rawdatafilename","count"),ROW(OFFSET(Metadata!$A$1,0,0,Metadata!Metadata_Table_Length,1))-1,"")),0),"")</f>
        <v/>
      </c>
      <c r="J1101" t="str">
        <f t="array" aca="1" ref="J1101" ca="1">IF(AND(G1101&lt;&gt;"",G1101&lt;&gt;G1100),MAX(IF(G$2:G$2001=G1101,H$2:H$2001,"")),"")</f>
        <v/>
      </c>
      <c r="K1101" t="str">
        <f t="array" aca="1" ref="K1101" ca="1">IF(AND(G1101&lt;&gt;"",G1101&lt;&gt;G1100),MAX(IF(G$2:G$2001=G1101,I$2:I$2001,"")),"")</f>
        <v/>
      </c>
      <c r="L1101" t="str">
        <f t="shared" ca="1" si="68"/>
        <v/>
      </c>
    </row>
    <row r="1102" spans="2:12" x14ac:dyDescent="0.25">
      <c r="B1102" t="str">
        <f t="shared" ca="1" si="70"/>
        <v/>
      </c>
      <c r="C1102" t="str">
        <f t="shared" ca="1" si="69"/>
        <v/>
      </c>
      <c r="D1102" s="156" t="str">
        <f t="array" aca="1" ref="D1102" ca="1">IFERROR(IF(B1102&lt;&gt;"",IF(OR(EXACT(OFFSET(Metadata!$A$1,0,0,Metadata!Metadata_Table_Length,1),C1102)),1,""),""),"")</f>
        <v/>
      </c>
      <c r="E1102" s="163" t="str">
        <f t="array" aca="1" ref="E1102" ca="1">IF(B1102&lt;&gt;"",IF(D1102=1,OFFSET(Metadata!$B$1,MIN(IF(OFFSET(Metadata!$A$1,0,0,Metadata!Metadata_Table_Length,1)=C1102,ROW(OFFSET(Metadata!$A$1,0,0,Metadata!Metadata_Table_Length,1))-1,"")),0),OFFSET(Metadata!$B$1,MIN(IF(OFFSET(Metadata!$A$1,0,0,Metadata!Metadata_Table_Length,1)=SUBSTITUTE(C1102,"rawdatafilename","originalfilename"),ROW(OFFSET(Metadata!$A$1,0,0,Metadata!Metadata_Table_Length,1))-1,"")),0)),"")</f>
        <v/>
      </c>
      <c r="F1102" t="str">
        <f t="shared" ca="1" si="71"/>
        <v/>
      </c>
      <c r="G1102" t="str">
        <f t="array" aca="1" ref="G1102" ca="1">IF(B1102&lt;&gt;"",OFFSET(Metadata!$B$1,MIN(IF(OFFSET(Metadata!$A$1,0,0,Metadata!Metadata_Table_Length,1)=SUBSTITUTE(C1102,"rawdatafilename","partnumber"),ROW(OFFSET(Metadata!$A$1,0,0,Metadata!Metadata_Table_Length,1))-1,"")),0),"")</f>
        <v/>
      </c>
      <c r="H1102" t="str">
        <f t="array" aca="1" ref="H1102" ca="1">IF(B1102&lt;&gt;"",OFFSET(Metadata!$B$1,MIN(IF(OFFSET(Metadata!$A$1,0,0,Metadata!Metadata_Table_Length,1)=SUBSTITUTE(C1102,"rawdatafilename","original_count"),ROW(OFFSET(Metadata!$A$1,0,0,Metadata!Metadata_Table_Length,1))-1,"")),0),"")</f>
        <v/>
      </c>
      <c r="I1102" t="str">
        <f t="array" aca="1" ref="I1102" ca="1">IF(B1102&lt;&gt;"",OFFSET(Metadata!$B$1,MIN(IF(OFFSET(Metadata!$A$1,0,0,Metadata!Metadata_Table_Length,1)=SUBSTITUTE(C1102,"rawdatafilename","count"),ROW(OFFSET(Metadata!$A$1,0,0,Metadata!Metadata_Table_Length,1))-1,"")),0),"")</f>
        <v/>
      </c>
      <c r="J1102" t="str">
        <f t="array" aca="1" ref="J1102" ca="1">IF(AND(G1102&lt;&gt;"",G1102&lt;&gt;G1101),MAX(IF(G$2:G$2001=G1102,H$2:H$2001,"")),"")</f>
        <v/>
      </c>
      <c r="K1102" t="str">
        <f t="array" aca="1" ref="K1102" ca="1">IF(AND(G1102&lt;&gt;"",G1102&lt;&gt;G1101),MAX(IF(G$2:G$2001=G1102,I$2:I$2001,"")),"")</f>
        <v/>
      </c>
      <c r="L1102" t="str">
        <f t="shared" ca="1" si="68"/>
        <v/>
      </c>
    </row>
    <row r="1103" spans="2:12" x14ac:dyDescent="0.25">
      <c r="B1103" t="str">
        <f t="shared" ca="1" si="70"/>
        <v/>
      </c>
      <c r="C1103" t="str">
        <f t="shared" ca="1" si="69"/>
        <v/>
      </c>
      <c r="D1103" s="156" t="str">
        <f t="array" aca="1" ref="D1103" ca="1">IFERROR(IF(B1103&lt;&gt;"",IF(OR(EXACT(OFFSET(Metadata!$A$1,0,0,Metadata!Metadata_Table_Length,1),C1103)),1,""),""),"")</f>
        <v/>
      </c>
      <c r="E1103" s="163" t="str">
        <f t="array" aca="1" ref="E1103" ca="1">IF(B1103&lt;&gt;"",IF(D1103=1,OFFSET(Metadata!$B$1,MIN(IF(OFFSET(Metadata!$A$1,0,0,Metadata!Metadata_Table_Length,1)=C1103,ROW(OFFSET(Metadata!$A$1,0,0,Metadata!Metadata_Table_Length,1))-1,"")),0),OFFSET(Metadata!$B$1,MIN(IF(OFFSET(Metadata!$A$1,0,0,Metadata!Metadata_Table_Length,1)=SUBSTITUTE(C1103,"rawdatafilename","originalfilename"),ROW(OFFSET(Metadata!$A$1,0,0,Metadata!Metadata_Table_Length,1))-1,"")),0)),"")</f>
        <v/>
      </c>
      <c r="F1103" t="str">
        <f t="shared" ca="1" si="71"/>
        <v/>
      </c>
      <c r="G1103" t="str">
        <f t="array" aca="1" ref="G1103" ca="1">IF(B1103&lt;&gt;"",OFFSET(Metadata!$B$1,MIN(IF(OFFSET(Metadata!$A$1,0,0,Metadata!Metadata_Table_Length,1)=SUBSTITUTE(C1103,"rawdatafilename","partnumber"),ROW(OFFSET(Metadata!$A$1,0,0,Metadata!Metadata_Table_Length,1))-1,"")),0),"")</f>
        <v/>
      </c>
      <c r="H1103" t="str">
        <f t="array" aca="1" ref="H1103" ca="1">IF(B1103&lt;&gt;"",OFFSET(Metadata!$B$1,MIN(IF(OFFSET(Metadata!$A$1,0,0,Metadata!Metadata_Table_Length,1)=SUBSTITUTE(C1103,"rawdatafilename","original_count"),ROW(OFFSET(Metadata!$A$1,0,0,Metadata!Metadata_Table_Length,1))-1,"")),0),"")</f>
        <v/>
      </c>
      <c r="I1103" t="str">
        <f t="array" aca="1" ref="I1103" ca="1">IF(B1103&lt;&gt;"",OFFSET(Metadata!$B$1,MIN(IF(OFFSET(Metadata!$A$1,0,0,Metadata!Metadata_Table_Length,1)=SUBSTITUTE(C1103,"rawdatafilename","count"),ROW(OFFSET(Metadata!$A$1,0,0,Metadata!Metadata_Table_Length,1))-1,"")),0),"")</f>
        <v/>
      </c>
      <c r="J1103" t="str">
        <f t="array" aca="1" ref="J1103" ca="1">IF(AND(G1103&lt;&gt;"",G1103&lt;&gt;G1102),MAX(IF(G$2:G$2001=G1103,H$2:H$2001,"")),"")</f>
        <v/>
      </c>
      <c r="K1103" t="str">
        <f t="array" aca="1" ref="K1103" ca="1">IF(AND(G1103&lt;&gt;"",G1103&lt;&gt;G1102),MAX(IF(G$2:G$2001=G1103,I$2:I$2001,"")),"")</f>
        <v/>
      </c>
      <c r="L1103" t="str">
        <f t="shared" ca="1" si="68"/>
        <v/>
      </c>
    </row>
    <row r="1104" spans="2:12" x14ac:dyDescent="0.25">
      <c r="B1104" t="str">
        <f t="shared" ca="1" si="70"/>
        <v/>
      </c>
      <c r="C1104" t="str">
        <f t="shared" ca="1" si="69"/>
        <v/>
      </c>
      <c r="D1104" s="156" t="str">
        <f t="array" aca="1" ref="D1104" ca="1">IFERROR(IF(B1104&lt;&gt;"",IF(OR(EXACT(OFFSET(Metadata!$A$1,0,0,Metadata!Metadata_Table_Length,1),C1104)),1,""),""),"")</f>
        <v/>
      </c>
      <c r="E1104" s="163" t="str">
        <f t="array" aca="1" ref="E1104" ca="1">IF(B1104&lt;&gt;"",IF(D1104=1,OFFSET(Metadata!$B$1,MIN(IF(OFFSET(Metadata!$A$1,0,0,Metadata!Metadata_Table_Length,1)=C1104,ROW(OFFSET(Metadata!$A$1,0,0,Metadata!Metadata_Table_Length,1))-1,"")),0),OFFSET(Metadata!$B$1,MIN(IF(OFFSET(Metadata!$A$1,0,0,Metadata!Metadata_Table_Length,1)=SUBSTITUTE(C1104,"rawdatafilename","originalfilename"),ROW(OFFSET(Metadata!$A$1,0,0,Metadata!Metadata_Table_Length,1))-1,"")),0)),"")</f>
        <v/>
      </c>
      <c r="F1104" t="str">
        <f t="shared" ca="1" si="71"/>
        <v/>
      </c>
      <c r="G1104" t="str">
        <f t="array" aca="1" ref="G1104" ca="1">IF(B1104&lt;&gt;"",OFFSET(Metadata!$B$1,MIN(IF(OFFSET(Metadata!$A$1,0,0,Metadata!Metadata_Table_Length,1)=SUBSTITUTE(C1104,"rawdatafilename","partnumber"),ROW(OFFSET(Metadata!$A$1,0,0,Metadata!Metadata_Table_Length,1))-1,"")),0),"")</f>
        <v/>
      </c>
      <c r="H1104" t="str">
        <f t="array" aca="1" ref="H1104" ca="1">IF(B1104&lt;&gt;"",OFFSET(Metadata!$B$1,MIN(IF(OFFSET(Metadata!$A$1,0,0,Metadata!Metadata_Table_Length,1)=SUBSTITUTE(C1104,"rawdatafilename","original_count"),ROW(OFFSET(Metadata!$A$1,0,0,Metadata!Metadata_Table_Length,1))-1,"")),0),"")</f>
        <v/>
      </c>
      <c r="I1104" t="str">
        <f t="array" aca="1" ref="I1104" ca="1">IF(B1104&lt;&gt;"",OFFSET(Metadata!$B$1,MIN(IF(OFFSET(Metadata!$A$1,0,0,Metadata!Metadata_Table_Length,1)=SUBSTITUTE(C1104,"rawdatafilename","count"),ROW(OFFSET(Metadata!$A$1,0,0,Metadata!Metadata_Table_Length,1))-1,"")),0),"")</f>
        <v/>
      </c>
      <c r="J1104" t="str">
        <f t="array" aca="1" ref="J1104" ca="1">IF(AND(G1104&lt;&gt;"",G1104&lt;&gt;G1103),MAX(IF(G$2:G$2001=G1104,H$2:H$2001,"")),"")</f>
        <v/>
      </c>
      <c r="K1104" t="str">
        <f t="array" aca="1" ref="K1104" ca="1">IF(AND(G1104&lt;&gt;"",G1104&lt;&gt;G1103),MAX(IF(G$2:G$2001=G1104,I$2:I$2001,"")),"")</f>
        <v/>
      </c>
      <c r="L1104" t="str">
        <f t="shared" ca="1" si="68"/>
        <v/>
      </c>
    </row>
    <row r="1105" spans="2:12" x14ac:dyDescent="0.25">
      <c r="B1105" t="str">
        <f t="shared" ca="1" si="70"/>
        <v/>
      </c>
      <c r="C1105" t="str">
        <f t="shared" ca="1" si="69"/>
        <v/>
      </c>
      <c r="D1105" s="156" t="str">
        <f t="array" aca="1" ref="D1105" ca="1">IFERROR(IF(B1105&lt;&gt;"",IF(OR(EXACT(OFFSET(Metadata!$A$1,0,0,Metadata!Metadata_Table_Length,1),C1105)),1,""),""),"")</f>
        <v/>
      </c>
      <c r="E1105" s="163" t="str">
        <f t="array" aca="1" ref="E1105" ca="1">IF(B1105&lt;&gt;"",IF(D1105=1,OFFSET(Metadata!$B$1,MIN(IF(OFFSET(Metadata!$A$1,0,0,Metadata!Metadata_Table_Length,1)=C1105,ROW(OFFSET(Metadata!$A$1,0,0,Metadata!Metadata_Table_Length,1))-1,"")),0),OFFSET(Metadata!$B$1,MIN(IF(OFFSET(Metadata!$A$1,0,0,Metadata!Metadata_Table_Length,1)=SUBSTITUTE(C1105,"rawdatafilename","originalfilename"),ROW(OFFSET(Metadata!$A$1,0,0,Metadata!Metadata_Table_Length,1))-1,"")),0)),"")</f>
        <v/>
      </c>
      <c r="F1105" t="str">
        <f t="shared" ca="1" si="71"/>
        <v/>
      </c>
      <c r="G1105" t="str">
        <f t="array" aca="1" ref="G1105" ca="1">IF(B1105&lt;&gt;"",OFFSET(Metadata!$B$1,MIN(IF(OFFSET(Metadata!$A$1,0,0,Metadata!Metadata_Table_Length,1)=SUBSTITUTE(C1105,"rawdatafilename","partnumber"),ROW(OFFSET(Metadata!$A$1,0,0,Metadata!Metadata_Table_Length,1))-1,"")),0),"")</f>
        <v/>
      </c>
      <c r="H1105" t="str">
        <f t="array" aca="1" ref="H1105" ca="1">IF(B1105&lt;&gt;"",OFFSET(Metadata!$B$1,MIN(IF(OFFSET(Metadata!$A$1,0,0,Metadata!Metadata_Table_Length,1)=SUBSTITUTE(C1105,"rawdatafilename","original_count"),ROW(OFFSET(Metadata!$A$1,0,0,Metadata!Metadata_Table_Length,1))-1,"")),0),"")</f>
        <v/>
      </c>
      <c r="I1105" t="str">
        <f t="array" aca="1" ref="I1105" ca="1">IF(B1105&lt;&gt;"",OFFSET(Metadata!$B$1,MIN(IF(OFFSET(Metadata!$A$1,0,0,Metadata!Metadata_Table_Length,1)=SUBSTITUTE(C1105,"rawdatafilename","count"),ROW(OFFSET(Metadata!$A$1,0,0,Metadata!Metadata_Table_Length,1))-1,"")),0),"")</f>
        <v/>
      </c>
      <c r="J1105" t="str">
        <f t="array" aca="1" ref="J1105" ca="1">IF(AND(G1105&lt;&gt;"",G1105&lt;&gt;G1104),MAX(IF(G$2:G$2001=G1105,H$2:H$2001,"")),"")</f>
        <v/>
      </c>
      <c r="K1105" t="str">
        <f t="array" aca="1" ref="K1105" ca="1">IF(AND(G1105&lt;&gt;"",G1105&lt;&gt;G1104),MAX(IF(G$2:G$2001=G1105,I$2:I$2001,"")),"")</f>
        <v/>
      </c>
      <c r="L1105" t="str">
        <f t="shared" ca="1" si="68"/>
        <v/>
      </c>
    </row>
    <row r="1106" spans="2:12" x14ac:dyDescent="0.25">
      <c r="B1106" t="str">
        <f t="shared" ca="1" si="70"/>
        <v/>
      </c>
      <c r="C1106" t="str">
        <f t="shared" ca="1" si="69"/>
        <v/>
      </c>
      <c r="D1106" s="156" t="str">
        <f t="array" aca="1" ref="D1106" ca="1">IFERROR(IF(B1106&lt;&gt;"",IF(OR(EXACT(OFFSET(Metadata!$A$1,0,0,Metadata!Metadata_Table_Length,1),C1106)),1,""),""),"")</f>
        <v/>
      </c>
      <c r="E1106" s="163" t="str">
        <f t="array" aca="1" ref="E1106" ca="1">IF(B1106&lt;&gt;"",IF(D1106=1,OFFSET(Metadata!$B$1,MIN(IF(OFFSET(Metadata!$A$1,0,0,Metadata!Metadata_Table_Length,1)=C1106,ROW(OFFSET(Metadata!$A$1,0,0,Metadata!Metadata_Table_Length,1))-1,"")),0),OFFSET(Metadata!$B$1,MIN(IF(OFFSET(Metadata!$A$1,0,0,Metadata!Metadata_Table_Length,1)=SUBSTITUTE(C1106,"rawdatafilename","originalfilename"),ROW(OFFSET(Metadata!$A$1,0,0,Metadata!Metadata_Table_Length,1))-1,"")),0)),"")</f>
        <v/>
      </c>
      <c r="F1106" t="str">
        <f t="shared" ca="1" si="71"/>
        <v/>
      </c>
      <c r="G1106" t="str">
        <f t="array" aca="1" ref="G1106" ca="1">IF(B1106&lt;&gt;"",OFFSET(Metadata!$B$1,MIN(IF(OFFSET(Metadata!$A$1,0,0,Metadata!Metadata_Table_Length,1)=SUBSTITUTE(C1106,"rawdatafilename","partnumber"),ROW(OFFSET(Metadata!$A$1,0,0,Metadata!Metadata_Table_Length,1))-1,"")),0),"")</f>
        <v/>
      </c>
      <c r="H1106" t="str">
        <f t="array" aca="1" ref="H1106" ca="1">IF(B1106&lt;&gt;"",OFFSET(Metadata!$B$1,MIN(IF(OFFSET(Metadata!$A$1,0,0,Metadata!Metadata_Table_Length,1)=SUBSTITUTE(C1106,"rawdatafilename","original_count"),ROW(OFFSET(Metadata!$A$1,0,0,Metadata!Metadata_Table_Length,1))-1,"")),0),"")</f>
        <v/>
      </c>
      <c r="I1106" t="str">
        <f t="array" aca="1" ref="I1106" ca="1">IF(B1106&lt;&gt;"",OFFSET(Metadata!$B$1,MIN(IF(OFFSET(Metadata!$A$1,0,0,Metadata!Metadata_Table_Length,1)=SUBSTITUTE(C1106,"rawdatafilename","count"),ROW(OFFSET(Metadata!$A$1,0,0,Metadata!Metadata_Table_Length,1))-1,"")),0),"")</f>
        <v/>
      </c>
      <c r="J1106" t="str">
        <f t="array" aca="1" ref="J1106" ca="1">IF(AND(G1106&lt;&gt;"",G1106&lt;&gt;G1105),MAX(IF(G$2:G$2001=G1106,H$2:H$2001,"")),"")</f>
        <v/>
      </c>
      <c r="K1106" t="str">
        <f t="array" aca="1" ref="K1106" ca="1">IF(AND(G1106&lt;&gt;"",G1106&lt;&gt;G1105),MAX(IF(G$2:G$2001=G1106,I$2:I$2001,"")),"")</f>
        <v/>
      </c>
      <c r="L1106" t="str">
        <f t="shared" ca="1" si="68"/>
        <v/>
      </c>
    </row>
    <row r="1107" spans="2:12" x14ac:dyDescent="0.25">
      <c r="B1107" t="str">
        <f t="shared" ca="1" si="70"/>
        <v/>
      </c>
      <c r="C1107" t="str">
        <f t="shared" ca="1" si="69"/>
        <v/>
      </c>
      <c r="D1107" s="156" t="str">
        <f t="array" aca="1" ref="D1107" ca="1">IFERROR(IF(B1107&lt;&gt;"",IF(OR(EXACT(OFFSET(Metadata!$A$1,0,0,Metadata!Metadata_Table_Length,1),C1107)),1,""),""),"")</f>
        <v/>
      </c>
      <c r="E1107" s="163" t="str">
        <f t="array" aca="1" ref="E1107" ca="1">IF(B1107&lt;&gt;"",IF(D1107=1,OFFSET(Metadata!$B$1,MIN(IF(OFFSET(Metadata!$A$1,0,0,Metadata!Metadata_Table_Length,1)=C1107,ROW(OFFSET(Metadata!$A$1,0,0,Metadata!Metadata_Table_Length,1))-1,"")),0),OFFSET(Metadata!$B$1,MIN(IF(OFFSET(Metadata!$A$1,0,0,Metadata!Metadata_Table_Length,1)=SUBSTITUTE(C1107,"rawdatafilename","originalfilename"),ROW(OFFSET(Metadata!$A$1,0,0,Metadata!Metadata_Table_Length,1))-1,"")),0)),"")</f>
        <v/>
      </c>
      <c r="F1107" t="str">
        <f t="shared" ca="1" si="71"/>
        <v/>
      </c>
      <c r="G1107" t="str">
        <f t="array" aca="1" ref="G1107" ca="1">IF(B1107&lt;&gt;"",OFFSET(Metadata!$B$1,MIN(IF(OFFSET(Metadata!$A$1,0,0,Metadata!Metadata_Table_Length,1)=SUBSTITUTE(C1107,"rawdatafilename","partnumber"),ROW(OFFSET(Metadata!$A$1,0,0,Metadata!Metadata_Table_Length,1))-1,"")),0),"")</f>
        <v/>
      </c>
      <c r="H1107" t="str">
        <f t="array" aca="1" ref="H1107" ca="1">IF(B1107&lt;&gt;"",OFFSET(Metadata!$B$1,MIN(IF(OFFSET(Metadata!$A$1,0,0,Metadata!Metadata_Table_Length,1)=SUBSTITUTE(C1107,"rawdatafilename","original_count"),ROW(OFFSET(Metadata!$A$1,0,0,Metadata!Metadata_Table_Length,1))-1,"")),0),"")</f>
        <v/>
      </c>
      <c r="I1107" t="str">
        <f t="array" aca="1" ref="I1107" ca="1">IF(B1107&lt;&gt;"",OFFSET(Metadata!$B$1,MIN(IF(OFFSET(Metadata!$A$1,0,0,Metadata!Metadata_Table_Length,1)=SUBSTITUTE(C1107,"rawdatafilename","count"),ROW(OFFSET(Metadata!$A$1,0,0,Metadata!Metadata_Table_Length,1))-1,"")),0),"")</f>
        <v/>
      </c>
      <c r="J1107" t="str">
        <f t="array" aca="1" ref="J1107" ca="1">IF(AND(G1107&lt;&gt;"",G1107&lt;&gt;G1106),MAX(IF(G$2:G$2001=G1107,H$2:H$2001,"")),"")</f>
        <v/>
      </c>
      <c r="K1107" t="str">
        <f t="array" aca="1" ref="K1107" ca="1">IF(AND(G1107&lt;&gt;"",G1107&lt;&gt;G1106),MAX(IF(G$2:G$2001=G1107,I$2:I$2001,"")),"")</f>
        <v/>
      </c>
      <c r="L1107" t="str">
        <f t="shared" ca="1" si="68"/>
        <v/>
      </c>
    </row>
    <row r="1108" spans="2:12" x14ac:dyDescent="0.25">
      <c r="B1108" t="str">
        <f t="shared" ca="1" si="70"/>
        <v/>
      </c>
      <c r="C1108" t="str">
        <f t="shared" ca="1" si="69"/>
        <v/>
      </c>
      <c r="D1108" s="156" t="str">
        <f t="array" aca="1" ref="D1108" ca="1">IFERROR(IF(B1108&lt;&gt;"",IF(OR(EXACT(OFFSET(Metadata!$A$1,0,0,Metadata!Metadata_Table_Length,1),C1108)),1,""),""),"")</f>
        <v/>
      </c>
      <c r="E1108" s="163" t="str">
        <f t="array" aca="1" ref="E1108" ca="1">IF(B1108&lt;&gt;"",IF(D1108=1,OFFSET(Metadata!$B$1,MIN(IF(OFFSET(Metadata!$A$1,0,0,Metadata!Metadata_Table_Length,1)=C1108,ROW(OFFSET(Metadata!$A$1,0,0,Metadata!Metadata_Table_Length,1))-1,"")),0),OFFSET(Metadata!$B$1,MIN(IF(OFFSET(Metadata!$A$1,0,0,Metadata!Metadata_Table_Length,1)=SUBSTITUTE(C1108,"rawdatafilename","originalfilename"),ROW(OFFSET(Metadata!$A$1,0,0,Metadata!Metadata_Table_Length,1))-1,"")),0)),"")</f>
        <v/>
      </c>
      <c r="F1108" t="str">
        <f t="shared" ca="1" si="71"/>
        <v/>
      </c>
      <c r="G1108" t="str">
        <f t="array" aca="1" ref="G1108" ca="1">IF(B1108&lt;&gt;"",OFFSET(Metadata!$B$1,MIN(IF(OFFSET(Metadata!$A$1,0,0,Metadata!Metadata_Table_Length,1)=SUBSTITUTE(C1108,"rawdatafilename","partnumber"),ROW(OFFSET(Metadata!$A$1,0,0,Metadata!Metadata_Table_Length,1))-1,"")),0),"")</f>
        <v/>
      </c>
      <c r="H1108" t="str">
        <f t="array" aca="1" ref="H1108" ca="1">IF(B1108&lt;&gt;"",OFFSET(Metadata!$B$1,MIN(IF(OFFSET(Metadata!$A$1,0,0,Metadata!Metadata_Table_Length,1)=SUBSTITUTE(C1108,"rawdatafilename","original_count"),ROW(OFFSET(Metadata!$A$1,0,0,Metadata!Metadata_Table_Length,1))-1,"")),0),"")</f>
        <v/>
      </c>
      <c r="I1108" t="str">
        <f t="array" aca="1" ref="I1108" ca="1">IF(B1108&lt;&gt;"",OFFSET(Metadata!$B$1,MIN(IF(OFFSET(Metadata!$A$1,0,0,Metadata!Metadata_Table_Length,1)=SUBSTITUTE(C1108,"rawdatafilename","count"),ROW(OFFSET(Metadata!$A$1,0,0,Metadata!Metadata_Table_Length,1))-1,"")),0),"")</f>
        <v/>
      </c>
      <c r="J1108" t="str">
        <f t="array" aca="1" ref="J1108" ca="1">IF(AND(G1108&lt;&gt;"",G1108&lt;&gt;G1107),MAX(IF(G$2:G$2001=G1108,H$2:H$2001,"")),"")</f>
        <v/>
      </c>
      <c r="K1108" t="str">
        <f t="array" aca="1" ref="K1108" ca="1">IF(AND(G1108&lt;&gt;"",G1108&lt;&gt;G1107),MAX(IF(G$2:G$2001=G1108,I$2:I$2001,"")),"")</f>
        <v/>
      </c>
      <c r="L1108" t="str">
        <f t="shared" ca="1" si="68"/>
        <v/>
      </c>
    </row>
    <row r="1109" spans="2:12" x14ac:dyDescent="0.25">
      <c r="B1109" t="str">
        <f t="shared" ca="1" si="70"/>
        <v/>
      </c>
      <c r="C1109" t="str">
        <f t="shared" ca="1" si="69"/>
        <v/>
      </c>
      <c r="D1109" s="156" t="str">
        <f t="array" aca="1" ref="D1109" ca="1">IFERROR(IF(B1109&lt;&gt;"",IF(OR(EXACT(OFFSET(Metadata!$A$1,0,0,Metadata!Metadata_Table_Length,1),C1109)),1,""),""),"")</f>
        <v/>
      </c>
      <c r="E1109" s="163" t="str">
        <f t="array" aca="1" ref="E1109" ca="1">IF(B1109&lt;&gt;"",IF(D1109=1,OFFSET(Metadata!$B$1,MIN(IF(OFFSET(Metadata!$A$1,0,0,Metadata!Metadata_Table_Length,1)=C1109,ROW(OFFSET(Metadata!$A$1,0,0,Metadata!Metadata_Table_Length,1))-1,"")),0),OFFSET(Metadata!$B$1,MIN(IF(OFFSET(Metadata!$A$1,0,0,Metadata!Metadata_Table_Length,1)=SUBSTITUTE(C1109,"rawdatafilename","originalfilename"),ROW(OFFSET(Metadata!$A$1,0,0,Metadata!Metadata_Table_Length,1))-1,"")),0)),"")</f>
        <v/>
      </c>
      <c r="F1109" t="str">
        <f t="shared" ca="1" si="71"/>
        <v/>
      </c>
      <c r="G1109" t="str">
        <f t="array" aca="1" ref="G1109" ca="1">IF(B1109&lt;&gt;"",OFFSET(Metadata!$B$1,MIN(IF(OFFSET(Metadata!$A$1,0,0,Metadata!Metadata_Table_Length,1)=SUBSTITUTE(C1109,"rawdatafilename","partnumber"),ROW(OFFSET(Metadata!$A$1,0,0,Metadata!Metadata_Table_Length,1))-1,"")),0),"")</f>
        <v/>
      </c>
      <c r="H1109" t="str">
        <f t="array" aca="1" ref="H1109" ca="1">IF(B1109&lt;&gt;"",OFFSET(Metadata!$B$1,MIN(IF(OFFSET(Metadata!$A$1,0,0,Metadata!Metadata_Table_Length,1)=SUBSTITUTE(C1109,"rawdatafilename","original_count"),ROW(OFFSET(Metadata!$A$1,0,0,Metadata!Metadata_Table_Length,1))-1,"")),0),"")</f>
        <v/>
      </c>
      <c r="I1109" t="str">
        <f t="array" aca="1" ref="I1109" ca="1">IF(B1109&lt;&gt;"",OFFSET(Metadata!$B$1,MIN(IF(OFFSET(Metadata!$A$1,0,0,Metadata!Metadata_Table_Length,1)=SUBSTITUTE(C1109,"rawdatafilename","count"),ROW(OFFSET(Metadata!$A$1,0,0,Metadata!Metadata_Table_Length,1))-1,"")),0),"")</f>
        <v/>
      </c>
      <c r="J1109" t="str">
        <f t="array" aca="1" ref="J1109" ca="1">IF(AND(G1109&lt;&gt;"",G1109&lt;&gt;G1108),MAX(IF(G$2:G$2001=G1109,H$2:H$2001,"")),"")</f>
        <v/>
      </c>
      <c r="K1109" t="str">
        <f t="array" aca="1" ref="K1109" ca="1">IF(AND(G1109&lt;&gt;"",G1109&lt;&gt;G1108),MAX(IF(G$2:G$2001=G1109,I$2:I$2001,"")),"")</f>
        <v/>
      </c>
      <c r="L1109" t="str">
        <f t="shared" ca="1" si="68"/>
        <v/>
      </c>
    </row>
    <row r="1110" spans="2:12" x14ac:dyDescent="0.25">
      <c r="B1110" t="str">
        <f t="shared" ca="1" si="70"/>
        <v/>
      </c>
      <c r="C1110" t="str">
        <f t="shared" ca="1" si="69"/>
        <v/>
      </c>
      <c r="D1110" s="156" t="str">
        <f t="array" aca="1" ref="D1110" ca="1">IFERROR(IF(B1110&lt;&gt;"",IF(OR(EXACT(OFFSET(Metadata!$A$1,0,0,Metadata!Metadata_Table_Length,1),C1110)),1,""),""),"")</f>
        <v/>
      </c>
      <c r="E1110" s="163" t="str">
        <f t="array" aca="1" ref="E1110" ca="1">IF(B1110&lt;&gt;"",IF(D1110=1,OFFSET(Metadata!$B$1,MIN(IF(OFFSET(Metadata!$A$1,0,0,Metadata!Metadata_Table_Length,1)=C1110,ROW(OFFSET(Metadata!$A$1,0,0,Metadata!Metadata_Table_Length,1))-1,"")),0),OFFSET(Metadata!$B$1,MIN(IF(OFFSET(Metadata!$A$1,0,0,Metadata!Metadata_Table_Length,1)=SUBSTITUTE(C1110,"rawdatafilename","originalfilename"),ROW(OFFSET(Metadata!$A$1,0,0,Metadata!Metadata_Table_Length,1))-1,"")),0)),"")</f>
        <v/>
      </c>
      <c r="F1110" t="str">
        <f t="shared" ca="1" si="71"/>
        <v/>
      </c>
      <c r="G1110" t="str">
        <f t="array" aca="1" ref="G1110" ca="1">IF(B1110&lt;&gt;"",OFFSET(Metadata!$B$1,MIN(IF(OFFSET(Metadata!$A$1,0,0,Metadata!Metadata_Table_Length,1)=SUBSTITUTE(C1110,"rawdatafilename","partnumber"),ROW(OFFSET(Metadata!$A$1,0,0,Metadata!Metadata_Table_Length,1))-1,"")),0),"")</f>
        <v/>
      </c>
      <c r="H1110" t="str">
        <f t="array" aca="1" ref="H1110" ca="1">IF(B1110&lt;&gt;"",OFFSET(Metadata!$B$1,MIN(IF(OFFSET(Metadata!$A$1,0,0,Metadata!Metadata_Table_Length,1)=SUBSTITUTE(C1110,"rawdatafilename","original_count"),ROW(OFFSET(Metadata!$A$1,0,0,Metadata!Metadata_Table_Length,1))-1,"")),0),"")</f>
        <v/>
      </c>
      <c r="I1110" t="str">
        <f t="array" aca="1" ref="I1110" ca="1">IF(B1110&lt;&gt;"",OFFSET(Metadata!$B$1,MIN(IF(OFFSET(Metadata!$A$1,0,0,Metadata!Metadata_Table_Length,1)=SUBSTITUTE(C1110,"rawdatafilename","count"),ROW(OFFSET(Metadata!$A$1,0,0,Metadata!Metadata_Table_Length,1))-1,"")),0),"")</f>
        <v/>
      </c>
      <c r="J1110" t="str">
        <f t="array" aca="1" ref="J1110" ca="1">IF(AND(G1110&lt;&gt;"",G1110&lt;&gt;G1109),MAX(IF(G$2:G$2001=G1110,H$2:H$2001,"")),"")</f>
        <v/>
      </c>
      <c r="K1110" t="str">
        <f t="array" aca="1" ref="K1110" ca="1">IF(AND(G1110&lt;&gt;"",G1110&lt;&gt;G1109),MAX(IF(G$2:G$2001=G1110,I$2:I$2001,"")),"")</f>
        <v/>
      </c>
      <c r="L1110" t="str">
        <f t="shared" ca="1" si="68"/>
        <v/>
      </c>
    </row>
    <row r="1111" spans="2:12" x14ac:dyDescent="0.25">
      <c r="B1111" t="str">
        <f t="shared" ca="1" si="70"/>
        <v/>
      </c>
      <c r="C1111" t="str">
        <f t="shared" ca="1" si="69"/>
        <v/>
      </c>
      <c r="D1111" s="156" t="str">
        <f t="array" aca="1" ref="D1111" ca="1">IFERROR(IF(B1111&lt;&gt;"",IF(OR(EXACT(OFFSET(Metadata!$A$1,0,0,Metadata!Metadata_Table_Length,1),C1111)),1,""),""),"")</f>
        <v/>
      </c>
      <c r="E1111" s="163" t="str">
        <f t="array" aca="1" ref="E1111" ca="1">IF(B1111&lt;&gt;"",IF(D1111=1,OFFSET(Metadata!$B$1,MIN(IF(OFFSET(Metadata!$A$1,0,0,Metadata!Metadata_Table_Length,1)=C1111,ROW(OFFSET(Metadata!$A$1,0,0,Metadata!Metadata_Table_Length,1))-1,"")),0),OFFSET(Metadata!$B$1,MIN(IF(OFFSET(Metadata!$A$1,0,0,Metadata!Metadata_Table_Length,1)=SUBSTITUTE(C1111,"rawdatafilename","originalfilename"),ROW(OFFSET(Metadata!$A$1,0,0,Metadata!Metadata_Table_Length,1))-1,"")),0)),"")</f>
        <v/>
      </c>
      <c r="F1111" t="str">
        <f t="shared" ca="1" si="71"/>
        <v/>
      </c>
      <c r="G1111" t="str">
        <f t="array" aca="1" ref="G1111" ca="1">IF(B1111&lt;&gt;"",OFFSET(Metadata!$B$1,MIN(IF(OFFSET(Metadata!$A$1,0,0,Metadata!Metadata_Table_Length,1)=SUBSTITUTE(C1111,"rawdatafilename","partnumber"),ROW(OFFSET(Metadata!$A$1,0,0,Metadata!Metadata_Table_Length,1))-1,"")),0),"")</f>
        <v/>
      </c>
      <c r="H1111" t="str">
        <f t="array" aca="1" ref="H1111" ca="1">IF(B1111&lt;&gt;"",OFFSET(Metadata!$B$1,MIN(IF(OFFSET(Metadata!$A$1,0,0,Metadata!Metadata_Table_Length,1)=SUBSTITUTE(C1111,"rawdatafilename","original_count"),ROW(OFFSET(Metadata!$A$1,0,0,Metadata!Metadata_Table_Length,1))-1,"")),0),"")</f>
        <v/>
      </c>
      <c r="I1111" t="str">
        <f t="array" aca="1" ref="I1111" ca="1">IF(B1111&lt;&gt;"",OFFSET(Metadata!$B$1,MIN(IF(OFFSET(Metadata!$A$1,0,0,Metadata!Metadata_Table_Length,1)=SUBSTITUTE(C1111,"rawdatafilename","count"),ROW(OFFSET(Metadata!$A$1,0,0,Metadata!Metadata_Table_Length,1))-1,"")),0),"")</f>
        <v/>
      </c>
      <c r="J1111" t="str">
        <f t="array" aca="1" ref="J1111" ca="1">IF(AND(G1111&lt;&gt;"",G1111&lt;&gt;G1110),MAX(IF(G$2:G$2001=G1111,H$2:H$2001,"")),"")</f>
        <v/>
      </c>
      <c r="K1111" t="str">
        <f t="array" aca="1" ref="K1111" ca="1">IF(AND(G1111&lt;&gt;"",G1111&lt;&gt;G1110),MAX(IF(G$2:G$2001=G1111,I$2:I$2001,"")),"")</f>
        <v/>
      </c>
      <c r="L1111" t="str">
        <f t="shared" ca="1" si="68"/>
        <v/>
      </c>
    </row>
    <row r="1112" spans="2:12" x14ac:dyDescent="0.25">
      <c r="B1112" t="str">
        <f t="shared" ca="1" si="70"/>
        <v/>
      </c>
      <c r="C1112" t="str">
        <f t="shared" ca="1" si="69"/>
        <v/>
      </c>
      <c r="D1112" s="156" t="str">
        <f t="array" aca="1" ref="D1112" ca="1">IFERROR(IF(B1112&lt;&gt;"",IF(OR(EXACT(OFFSET(Metadata!$A$1,0,0,Metadata!Metadata_Table_Length,1),C1112)),1,""),""),"")</f>
        <v/>
      </c>
      <c r="E1112" s="163" t="str">
        <f t="array" aca="1" ref="E1112" ca="1">IF(B1112&lt;&gt;"",IF(D1112=1,OFFSET(Metadata!$B$1,MIN(IF(OFFSET(Metadata!$A$1,0,0,Metadata!Metadata_Table_Length,1)=C1112,ROW(OFFSET(Metadata!$A$1,0,0,Metadata!Metadata_Table_Length,1))-1,"")),0),OFFSET(Metadata!$B$1,MIN(IF(OFFSET(Metadata!$A$1,0,0,Metadata!Metadata_Table_Length,1)=SUBSTITUTE(C1112,"rawdatafilename","originalfilename"),ROW(OFFSET(Metadata!$A$1,0,0,Metadata!Metadata_Table_Length,1))-1,"")),0)),"")</f>
        <v/>
      </c>
      <c r="F1112" t="str">
        <f t="shared" ca="1" si="71"/>
        <v/>
      </c>
      <c r="G1112" t="str">
        <f t="array" aca="1" ref="G1112" ca="1">IF(B1112&lt;&gt;"",OFFSET(Metadata!$B$1,MIN(IF(OFFSET(Metadata!$A$1,0,0,Metadata!Metadata_Table_Length,1)=SUBSTITUTE(C1112,"rawdatafilename","partnumber"),ROW(OFFSET(Metadata!$A$1,0,0,Metadata!Metadata_Table_Length,1))-1,"")),0),"")</f>
        <v/>
      </c>
      <c r="H1112" t="str">
        <f t="array" aca="1" ref="H1112" ca="1">IF(B1112&lt;&gt;"",OFFSET(Metadata!$B$1,MIN(IF(OFFSET(Metadata!$A$1,0,0,Metadata!Metadata_Table_Length,1)=SUBSTITUTE(C1112,"rawdatafilename","original_count"),ROW(OFFSET(Metadata!$A$1,0,0,Metadata!Metadata_Table_Length,1))-1,"")),0),"")</f>
        <v/>
      </c>
      <c r="I1112" t="str">
        <f t="array" aca="1" ref="I1112" ca="1">IF(B1112&lt;&gt;"",OFFSET(Metadata!$B$1,MIN(IF(OFFSET(Metadata!$A$1,0,0,Metadata!Metadata_Table_Length,1)=SUBSTITUTE(C1112,"rawdatafilename","count"),ROW(OFFSET(Metadata!$A$1,0,0,Metadata!Metadata_Table_Length,1))-1,"")),0),"")</f>
        <v/>
      </c>
      <c r="J1112" t="str">
        <f t="array" aca="1" ref="J1112" ca="1">IF(AND(G1112&lt;&gt;"",G1112&lt;&gt;G1111),MAX(IF(G$2:G$2001=G1112,H$2:H$2001,"")),"")</f>
        <v/>
      </c>
      <c r="K1112" t="str">
        <f t="array" aca="1" ref="K1112" ca="1">IF(AND(G1112&lt;&gt;"",G1112&lt;&gt;G1111),MAX(IF(G$2:G$2001=G1112,I$2:I$2001,"")),"")</f>
        <v/>
      </c>
      <c r="L1112" t="str">
        <f t="shared" ca="1" si="68"/>
        <v/>
      </c>
    </row>
    <row r="1113" spans="2:12" x14ac:dyDescent="0.25">
      <c r="B1113" t="str">
        <f t="shared" ca="1" si="70"/>
        <v/>
      </c>
      <c r="C1113" t="str">
        <f t="shared" ca="1" si="69"/>
        <v/>
      </c>
      <c r="D1113" s="156" t="str">
        <f t="array" aca="1" ref="D1113" ca="1">IFERROR(IF(B1113&lt;&gt;"",IF(OR(EXACT(OFFSET(Metadata!$A$1,0,0,Metadata!Metadata_Table_Length,1),C1113)),1,""),""),"")</f>
        <v/>
      </c>
      <c r="E1113" s="163" t="str">
        <f t="array" aca="1" ref="E1113" ca="1">IF(B1113&lt;&gt;"",IF(D1113=1,OFFSET(Metadata!$B$1,MIN(IF(OFFSET(Metadata!$A$1,0,0,Metadata!Metadata_Table_Length,1)=C1113,ROW(OFFSET(Metadata!$A$1,0,0,Metadata!Metadata_Table_Length,1))-1,"")),0),OFFSET(Metadata!$B$1,MIN(IF(OFFSET(Metadata!$A$1,0,0,Metadata!Metadata_Table_Length,1)=SUBSTITUTE(C1113,"rawdatafilename","originalfilename"),ROW(OFFSET(Metadata!$A$1,0,0,Metadata!Metadata_Table_Length,1))-1,"")),0)),"")</f>
        <v/>
      </c>
      <c r="F1113" t="str">
        <f t="shared" ca="1" si="71"/>
        <v/>
      </c>
      <c r="G1113" t="str">
        <f t="array" aca="1" ref="G1113" ca="1">IF(B1113&lt;&gt;"",OFFSET(Metadata!$B$1,MIN(IF(OFFSET(Metadata!$A$1,0,0,Metadata!Metadata_Table_Length,1)=SUBSTITUTE(C1113,"rawdatafilename","partnumber"),ROW(OFFSET(Metadata!$A$1,0,0,Metadata!Metadata_Table_Length,1))-1,"")),0),"")</f>
        <v/>
      </c>
      <c r="H1113" t="str">
        <f t="array" aca="1" ref="H1113" ca="1">IF(B1113&lt;&gt;"",OFFSET(Metadata!$B$1,MIN(IF(OFFSET(Metadata!$A$1,0,0,Metadata!Metadata_Table_Length,1)=SUBSTITUTE(C1113,"rawdatafilename","original_count"),ROW(OFFSET(Metadata!$A$1,0,0,Metadata!Metadata_Table_Length,1))-1,"")),0),"")</f>
        <v/>
      </c>
      <c r="I1113" t="str">
        <f t="array" aca="1" ref="I1113" ca="1">IF(B1113&lt;&gt;"",OFFSET(Metadata!$B$1,MIN(IF(OFFSET(Metadata!$A$1,0,0,Metadata!Metadata_Table_Length,1)=SUBSTITUTE(C1113,"rawdatafilename","count"),ROW(OFFSET(Metadata!$A$1,0,0,Metadata!Metadata_Table_Length,1))-1,"")),0),"")</f>
        <v/>
      </c>
      <c r="J1113" t="str">
        <f t="array" aca="1" ref="J1113" ca="1">IF(AND(G1113&lt;&gt;"",G1113&lt;&gt;G1112),MAX(IF(G$2:G$2001=G1113,H$2:H$2001,"")),"")</f>
        <v/>
      </c>
      <c r="K1113" t="str">
        <f t="array" aca="1" ref="K1113" ca="1">IF(AND(G1113&lt;&gt;"",G1113&lt;&gt;G1112),MAX(IF(G$2:G$2001=G1113,I$2:I$2001,"")),"")</f>
        <v/>
      </c>
      <c r="L1113" t="str">
        <f t="shared" ca="1" si="68"/>
        <v/>
      </c>
    </row>
    <row r="1114" spans="2:12" x14ac:dyDescent="0.25">
      <c r="B1114" t="str">
        <f t="shared" ca="1" si="70"/>
        <v/>
      </c>
      <c r="C1114" t="str">
        <f t="shared" ca="1" si="69"/>
        <v/>
      </c>
      <c r="D1114" s="156" t="str">
        <f t="array" aca="1" ref="D1114" ca="1">IFERROR(IF(B1114&lt;&gt;"",IF(OR(EXACT(OFFSET(Metadata!$A$1,0,0,Metadata!Metadata_Table_Length,1),C1114)),1,""),""),"")</f>
        <v/>
      </c>
      <c r="E1114" s="163" t="str">
        <f t="array" aca="1" ref="E1114" ca="1">IF(B1114&lt;&gt;"",IF(D1114=1,OFFSET(Metadata!$B$1,MIN(IF(OFFSET(Metadata!$A$1,0,0,Metadata!Metadata_Table_Length,1)=C1114,ROW(OFFSET(Metadata!$A$1,0,0,Metadata!Metadata_Table_Length,1))-1,"")),0),OFFSET(Metadata!$B$1,MIN(IF(OFFSET(Metadata!$A$1,0,0,Metadata!Metadata_Table_Length,1)=SUBSTITUTE(C1114,"rawdatafilename","originalfilename"),ROW(OFFSET(Metadata!$A$1,0,0,Metadata!Metadata_Table_Length,1))-1,"")),0)),"")</f>
        <v/>
      </c>
      <c r="F1114" t="str">
        <f t="shared" ca="1" si="71"/>
        <v/>
      </c>
      <c r="G1114" t="str">
        <f t="array" aca="1" ref="G1114" ca="1">IF(B1114&lt;&gt;"",OFFSET(Metadata!$B$1,MIN(IF(OFFSET(Metadata!$A$1,0,0,Metadata!Metadata_Table_Length,1)=SUBSTITUTE(C1114,"rawdatafilename","partnumber"),ROW(OFFSET(Metadata!$A$1,0,0,Metadata!Metadata_Table_Length,1))-1,"")),0),"")</f>
        <v/>
      </c>
      <c r="H1114" t="str">
        <f t="array" aca="1" ref="H1114" ca="1">IF(B1114&lt;&gt;"",OFFSET(Metadata!$B$1,MIN(IF(OFFSET(Metadata!$A$1,0,0,Metadata!Metadata_Table_Length,1)=SUBSTITUTE(C1114,"rawdatafilename","original_count"),ROW(OFFSET(Metadata!$A$1,0,0,Metadata!Metadata_Table_Length,1))-1,"")),0),"")</f>
        <v/>
      </c>
      <c r="I1114" t="str">
        <f t="array" aca="1" ref="I1114" ca="1">IF(B1114&lt;&gt;"",OFFSET(Metadata!$B$1,MIN(IF(OFFSET(Metadata!$A$1,0,0,Metadata!Metadata_Table_Length,1)=SUBSTITUTE(C1114,"rawdatafilename","count"),ROW(OFFSET(Metadata!$A$1,0,0,Metadata!Metadata_Table_Length,1))-1,"")),0),"")</f>
        <v/>
      </c>
      <c r="J1114" t="str">
        <f t="array" aca="1" ref="J1114" ca="1">IF(AND(G1114&lt;&gt;"",G1114&lt;&gt;G1113),MAX(IF(G$2:G$2001=G1114,H$2:H$2001,"")),"")</f>
        <v/>
      </c>
      <c r="K1114" t="str">
        <f t="array" aca="1" ref="K1114" ca="1">IF(AND(G1114&lt;&gt;"",G1114&lt;&gt;G1113),MAX(IF(G$2:G$2001=G1114,I$2:I$2001,"")),"")</f>
        <v/>
      </c>
      <c r="L1114" t="str">
        <f t="shared" ca="1" si="68"/>
        <v/>
      </c>
    </row>
    <row r="1115" spans="2:12" x14ac:dyDescent="0.25">
      <c r="B1115" t="str">
        <f t="shared" ca="1" si="70"/>
        <v/>
      </c>
      <c r="C1115" t="str">
        <f t="shared" ca="1" si="69"/>
        <v/>
      </c>
      <c r="D1115" s="156" t="str">
        <f t="array" aca="1" ref="D1115" ca="1">IFERROR(IF(B1115&lt;&gt;"",IF(OR(EXACT(OFFSET(Metadata!$A$1,0,0,Metadata!Metadata_Table_Length,1),C1115)),1,""),""),"")</f>
        <v/>
      </c>
      <c r="E1115" s="163" t="str">
        <f t="array" aca="1" ref="E1115" ca="1">IF(B1115&lt;&gt;"",IF(D1115=1,OFFSET(Metadata!$B$1,MIN(IF(OFFSET(Metadata!$A$1,0,0,Metadata!Metadata_Table_Length,1)=C1115,ROW(OFFSET(Metadata!$A$1,0,0,Metadata!Metadata_Table_Length,1))-1,"")),0),OFFSET(Metadata!$B$1,MIN(IF(OFFSET(Metadata!$A$1,0,0,Metadata!Metadata_Table_Length,1)=SUBSTITUTE(C1115,"rawdatafilename","originalfilename"),ROW(OFFSET(Metadata!$A$1,0,0,Metadata!Metadata_Table_Length,1))-1,"")),0)),"")</f>
        <v/>
      </c>
      <c r="F1115" t="str">
        <f t="shared" ca="1" si="71"/>
        <v/>
      </c>
      <c r="G1115" t="str">
        <f t="array" aca="1" ref="G1115" ca="1">IF(B1115&lt;&gt;"",OFFSET(Metadata!$B$1,MIN(IF(OFFSET(Metadata!$A$1,0,0,Metadata!Metadata_Table_Length,1)=SUBSTITUTE(C1115,"rawdatafilename","partnumber"),ROW(OFFSET(Metadata!$A$1,0,0,Metadata!Metadata_Table_Length,1))-1,"")),0),"")</f>
        <v/>
      </c>
      <c r="H1115" t="str">
        <f t="array" aca="1" ref="H1115" ca="1">IF(B1115&lt;&gt;"",OFFSET(Metadata!$B$1,MIN(IF(OFFSET(Metadata!$A$1,0,0,Metadata!Metadata_Table_Length,1)=SUBSTITUTE(C1115,"rawdatafilename","original_count"),ROW(OFFSET(Metadata!$A$1,0,0,Metadata!Metadata_Table_Length,1))-1,"")),0),"")</f>
        <v/>
      </c>
      <c r="I1115" t="str">
        <f t="array" aca="1" ref="I1115" ca="1">IF(B1115&lt;&gt;"",OFFSET(Metadata!$B$1,MIN(IF(OFFSET(Metadata!$A$1,0,0,Metadata!Metadata_Table_Length,1)=SUBSTITUTE(C1115,"rawdatafilename","count"),ROW(OFFSET(Metadata!$A$1,0,0,Metadata!Metadata_Table_Length,1))-1,"")),0),"")</f>
        <v/>
      </c>
      <c r="J1115" t="str">
        <f t="array" aca="1" ref="J1115" ca="1">IF(AND(G1115&lt;&gt;"",G1115&lt;&gt;G1114),MAX(IF(G$2:G$2001=G1115,H$2:H$2001,"")),"")</f>
        <v/>
      </c>
      <c r="K1115" t="str">
        <f t="array" aca="1" ref="K1115" ca="1">IF(AND(G1115&lt;&gt;"",G1115&lt;&gt;G1114),MAX(IF(G$2:G$2001=G1115,I$2:I$2001,"")),"")</f>
        <v/>
      </c>
      <c r="L1115" t="str">
        <f t="shared" ca="1" si="68"/>
        <v/>
      </c>
    </row>
    <row r="1116" spans="2:12" x14ac:dyDescent="0.25">
      <c r="B1116" t="str">
        <f t="shared" ca="1" si="70"/>
        <v/>
      </c>
      <c r="C1116" t="str">
        <f t="shared" ca="1" si="69"/>
        <v/>
      </c>
      <c r="D1116" s="156" t="str">
        <f t="array" aca="1" ref="D1116" ca="1">IFERROR(IF(B1116&lt;&gt;"",IF(OR(EXACT(OFFSET(Metadata!$A$1,0,0,Metadata!Metadata_Table_Length,1),C1116)),1,""),""),"")</f>
        <v/>
      </c>
      <c r="E1116" s="163" t="str">
        <f t="array" aca="1" ref="E1116" ca="1">IF(B1116&lt;&gt;"",IF(D1116=1,OFFSET(Metadata!$B$1,MIN(IF(OFFSET(Metadata!$A$1,0,0,Metadata!Metadata_Table_Length,1)=C1116,ROW(OFFSET(Metadata!$A$1,0,0,Metadata!Metadata_Table_Length,1))-1,"")),0),OFFSET(Metadata!$B$1,MIN(IF(OFFSET(Metadata!$A$1,0,0,Metadata!Metadata_Table_Length,1)=SUBSTITUTE(C1116,"rawdatafilename","originalfilename"),ROW(OFFSET(Metadata!$A$1,0,0,Metadata!Metadata_Table_Length,1))-1,"")),0)),"")</f>
        <v/>
      </c>
      <c r="F1116" t="str">
        <f t="shared" ca="1" si="71"/>
        <v/>
      </c>
      <c r="G1116" t="str">
        <f t="array" aca="1" ref="G1116" ca="1">IF(B1116&lt;&gt;"",OFFSET(Metadata!$B$1,MIN(IF(OFFSET(Metadata!$A$1,0,0,Metadata!Metadata_Table_Length,1)=SUBSTITUTE(C1116,"rawdatafilename","partnumber"),ROW(OFFSET(Metadata!$A$1,0,0,Metadata!Metadata_Table_Length,1))-1,"")),0),"")</f>
        <v/>
      </c>
      <c r="H1116" t="str">
        <f t="array" aca="1" ref="H1116" ca="1">IF(B1116&lt;&gt;"",OFFSET(Metadata!$B$1,MIN(IF(OFFSET(Metadata!$A$1,0,0,Metadata!Metadata_Table_Length,1)=SUBSTITUTE(C1116,"rawdatafilename","original_count"),ROW(OFFSET(Metadata!$A$1,0,0,Metadata!Metadata_Table_Length,1))-1,"")),0),"")</f>
        <v/>
      </c>
      <c r="I1116" t="str">
        <f t="array" aca="1" ref="I1116" ca="1">IF(B1116&lt;&gt;"",OFFSET(Metadata!$B$1,MIN(IF(OFFSET(Metadata!$A$1,0,0,Metadata!Metadata_Table_Length,1)=SUBSTITUTE(C1116,"rawdatafilename","count"),ROW(OFFSET(Metadata!$A$1,0,0,Metadata!Metadata_Table_Length,1))-1,"")),0),"")</f>
        <v/>
      </c>
      <c r="J1116" t="str">
        <f t="array" aca="1" ref="J1116" ca="1">IF(AND(G1116&lt;&gt;"",G1116&lt;&gt;G1115),MAX(IF(G$2:G$2001=G1116,H$2:H$2001,"")),"")</f>
        <v/>
      </c>
      <c r="K1116" t="str">
        <f t="array" aca="1" ref="K1116" ca="1">IF(AND(G1116&lt;&gt;"",G1116&lt;&gt;G1115),MAX(IF(G$2:G$2001=G1116,I$2:I$2001,"")),"")</f>
        <v/>
      </c>
      <c r="L1116" t="str">
        <f t="shared" ca="1" si="68"/>
        <v/>
      </c>
    </row>
    <row r="1117" spans="2:12" x14ac:dyDescent="0.25">
      <c r="B1117" t="str">
        <f t="shared" ca="1" si="70"/>
        <v/>
      </c>
      <c r="C1117" t="str">
        <f t="shared" ca="1" si="69"/>
        <v/>
      </c>
      <c r="D1117" s="156" t="str">
        <f t="array" aca="1" ref="D1117" ca="1">IFERROR(IF(B1117&lt;&gt;"",IF(OR(EXACT(OFFSET(Metadata!$A$1,0,0,Metadata!Metadata_Table_Length,1),C1117)),1,""),""),"")</f>
        <v/>
      </c>
      <c r="E1117" s="163" t="str">
        <f t="array" aca="1" ref="E1117" ca="1">IF(B1117&lt;&gt;"",IF(D1117=1,OFFSET(Metadata!$B$1,MIN(IF(OFFSET(Metadata!$A$1,0,0,Metadata!Metadata_Table_Length,1)=C1117,ROW(OFFSET(Metadata!$A$1,0,0,Metadata!Metadata_Table_Length,1))-1,"")),0),OFFSET(Metadata!$B$1,MIN(IF(OFFSET(Metadata!$A$1,0,0,Metadata!Metadata_Table_Length,1)=SUBSTITUTE(C1117,"rawdatafilename","originalfilename"),ROW(OFFSET(Metadata!$A$1,0,0,Metadata!Metadata_Table_Length,1))-1,"")),0)),"")</f>
        <v/>
      </c>
      <c r="F1117" t="str">
        <f t="shared" ca="1" si="71"/>
        <v/>
      </c>
      <c r="G1117" t="str">
        <f t="array" aca="1" ref="G1117" ca="1">IF(B1117&lt;&gt;"",OFFSET(Metadata!$B$1,MIN(IF(OFFSET(Metadata!$A$1,0,0,Metadata!Metadata_Table_Length,1)=SUBSTITUTE(C1117,"rawdatafilename","partnumber"),ROW(OFFSET(Metadata!$A$1,0,0,Metadata!Metadata_Table_Length,1))-1,"")),0),"")</f>
        <v/>
      </c>
      <c r="H1117" t="str">
        <f t="array" aca="1" ref="H1117" ca="1">IF(B1117&lt;&gt;"",OFFSET(Metadata!$B$1,MIN(IF(OFFSET(Metadata!$A$1,0,0,Metadata!Metadata_Table_Length,1)=SUBSTITUTE(C1117,"rawdatafilename","original_count"),ROW(OFFSET(Metadata!$A$1,0,0,Metadata!Metadata_Table_Length,1))-1,"")),0),"")</f>
        <v/>
      </c>
      <c r="I1117" t="str">
        <f t="array" aca="1" ref="I1117" ca="1">IF(B1117&lt;&gt;"",OFFSET(Metadata!$B$1,MIN(IF(OFFSET(Metadata!$A$1,0,0,Metadata!Metadata_Table_Length,1)=SUBSTITUTE(C1117,"rawdatafilename","count"),ROW(OFFSET(Metadata!$A$1,0,0,Metadata!Metadata_Table_Length,1))-1,"")),0),"")</f>
        <v/>
      </c>
      <c r="J1117" t="str">
        <f t="array" aca="1" ref="J1117" ca="1">IF(AND(G1117&lt;&gt;"",G1117&lt;&gt;G1116),MAX(IF(G$2:G$2001=G1117,H$2:H$2001,"")),"")</f>
        <v/>
      </c>
      <c r="K1117" t="str">
        <f t="array" aca="1" ref="K1117" ca="1">IF(AND(G1117&lt;&gt;"",G1117&lt;&gt;G1116),MAX(IF(G$2:G$2001=G1117,I$2:I$2001,"")),"")</f>
        <v/>
      </c>
      <c r="L1117" t="str">
        <f t="shared" ca="1" si="68"/>
        <v/>
      </c>
    </row>
    <row r="1118" spans="2:12" x14ac:dyDescent="0.25">
      <c r="B1118" t="str">
        <f t="shared" ca="1" si="70"/>
        <v/>
      </c>
      <c r="C1118" t="str">
        <f t="shared" ca="1" si="69"/>
        <v/>
      </c>
      <c r="D1118" s="156" t="str">
        <f t="array" aca="1" ref="D1118" ca="1">IFERROR(IF(B1118&lt;&gt;"",IF(OR(EXACT(OFFSET(Metadata!$A$1,0,0,Metadata!Metadata_Table_Length,1),C1118)),1,""),""),"")</f>
        <v/>
      </c>
      <c r="E1118" s="163" t="str">
        <f t="array" aca="1" ref="E1118" ca="1">IF(B1118&lt;&gt;"",IF(D1118=1,OFFSET(Metadata!$B$1,MIN(IF(OFFSET(Metadata!$A$1,0,0,Metadata!Metadata_Table_Length,1)=C1118,ROW(OFFSET(Metadata!$A$1,0,0,Metadata!Metadata_Table_Length,1))-1,"")),0),OFFSET(Metadata!$B$1,MIN(IF(OFFSET(Metadata!$A$1,0,0,Metadata!Metadata_Table_Length,1)=SUBSTITUTE(C1118,"rawdatafilename","originalfilename"),ROW(OFFSET(Metadata!$A$1,0,0,Metadata!Metadata_Table_Length,1))-1,"")),0)),"")</f>
        <v/>
      </c>
      <c r="F1118" t="str">
        <f t="shared" ca="1" si="71"/>
        <v/>
      </c>
      <c r="G1118" t="str">
        <f t="array" aca="1" ref="G1118" ca="1">IF(B1118&lt;&gt;"",OFFSET(Metadata!$B$1,MIN(IF(OFFSET(Metadata!$A$1,0,0,Metadata!Metadata_Table_Length,1)=SUBSTITUTE(C1118,"rawdatafilename","partnumber"),ROW(OFFSET(Metadata!$A$1,0,0,Metadata!Metadata_Table_Length,1))-1,"")),0),"")</f>
        <v/>
      </c>
      <c r="H1118" t="str">
        <f t="array" aca="1" ref="H1118" ca="1">IF(B1118&lt;&gt;"",OFFSET(Metadata!$B$1,MIN(IF(OFFSET(Metadata!$A$1,0,0,Metadata!Metadata_Table_Length,1)=SUBSTITUTE(C1118,"rawdatafilename","original_count"),ROW(OFFSET(Metadata!$A$1,0,0,Metadata!Metadata_Table_Length,1))-1,"")),0),"")</f>
        <v/>
      </c>
      <c r="I1118" t="str">
        <f t="array" aca="1" ref="I1118" ca="1">IF(B1118&lt;&gt;"",OFFSET(Metadata!$B$1,MIN(IF(OFFSET(Metadata!$A$1,0,0,Metadata!Metadata_Table_Length,1)=SUBSTITUTE(C1118,"rawdatafilename","count"),ROW(OFFSET(Metadata!$A$1,0,0,Metadata!Metadata_Table_Length,1))-1,"")),0),"")</f>
        <v/>
      </c>
      <c r="J1118" t="str">
        <f t="array" aca="1" ref="J1118" ca="1">IF(AND(G1118&lt;&gt;"",G1118&lt;&gt;G1117),MAX(IF(G$2:G$2001=G1118,H$2:H$2001,"")),"")</f>
        <v/>
      </c>
      <c r="K1118" t="str">
        <f t="array" aca="1" ref="K1118" ca="1">IF(AND(G1118&lt;&gt;"",G1118&lt;&gt;G1117),MAX(IF(G$2:G$2001=G1118,I$2:I$2001,"")),"")</f>
        <v/>
      </c>
      <c r="L1118" t="str">
        <f t="shared" ca="1" si="68"/>
        <v/>
      </c>
    </row>
    <row r="1119" spans="2:12" x14ac:dyDescent="0.25">
      <c r="B1119" t="str">
        <f t="shared" ca="1" si="70"/>
        <v/>
      </c>
      <c r="C1119" t="str">
        <f t="shared" ca="1" si="69"/>
        <v/>
      </c>
      <c r="D1119" s="156" t="str">
        <f t="array" aca="1" ref="D1119" ca="1">IFERROR(IF(B1119&lt;&gt;"",IF(OR(EXACT(OFFSET(Metadata!$A$1,0,0,Metadata!Metadata_Table_Length,1),C1119)),1,""),""),"")</f>
        <v/>
      </c>
      <c r="E1119" s="163" t="str">
        <f t="array" aca="1" ref="E1119" ca="1">IF(B1119&lt;&gt;"",IF(D1119=1,OFFSET(Metadata!$B$1,MIN(IF(OFFSET(Metadata!$A$1,0,0,Metadata!Metadata_Table_Length,1)=C1119,ROW(OFFSET(Metadata!$A$1,0,0,Metadata!Metadata_Table_Length,1))-1,"")),0),OFFSET(Metadata!$B$1,MIN(IF(OFFSET(Metadata!$A$1,0,0,Metadata!Metadata_Table_Length,1)=SUBSTITUTE(C1119,"rawdatafilename","originalfilename"),ROW(OFFSET(Metadata!$A$1,0,0,Metadata!Metadata_Table_Length,1))-1,"")),0)),"")</f>
        <v/>
      </c>
      <c r="F1119" t="str">
        <f t="shared" ca="1" si="71"/>
        <v/>
      </c>
      <c r="G1119" t="str">
        <f t="array" aca="1" ref="G1119" ca="1">IF(B1119&lt;&gt;"",OFFSET(Metadata!$B$1,MIN(IF(OFFSET(Metadata!$A$1,0,0,Metadata!Metadata_Table_Length,1)=SUBSTITUTE(C1119,"rawdatafilename","partnumber"),ROW(OFFSET(Metadata!$A$1,0,0,Metadata!Metadata_Table_Length,1))-1,"")),0),"")</f>
        <v/>
      </c>
      <c r="H1119" t="str">
        <f t="array" aca="1" ref="H1119" ca="1">IF(B1119&lt;&gt;"",OFFSET(Metadata!$B$1,MIN(IF(OFFSET(Metadata!$A$1,0,0,Metadata!Metadata_Table_Length,1)=SUBSTITUTE(C1119,"rawdatafilename","original_count"),ROW(OFFSET(Metadata!$A$1,0,0,Metadata!Metadata_Table_Length,1))-1,"")),0),"")</f>
        <v/>
      </c>
      <c r="I1119" t="str">
        <f t="array" aca="1" ref="I1119" ca="1">IF(B1119&lt;&gt;"",OFFSET(Metadata!$B$1,MIN(IF(OFFSET(Metadata!$A$1,0,0,Metadata!Metadata_Table_Length,1)=SUBSTITUTE(C1119,"rawdatafilename","count"),ROW(OFFSET(Metadata!$A$1,0,0,Metadata!Metadata_Table_Length,1))-1,"")),0),"")</f>
        <v/>
      </c>
      <c r="J1119" t="str">
        <f t="array" aca="1" ref="J1119" ca="1">IF(AND(G1119&lt;&gt;"",G1119&lt;&gt;G1118),MAX(IF(G$2:G$2001=G1119,H$2:H$2001,"")),"")</f>
        <v/>
      </c>
      <c r="K1119" t="str">
        <f t="array" aca="1" ref="K1119" ca="1">IF(AND(G1119&lt;&gt;"",G1119&lt;&gt;G1118),MAX(IF(G$2:G$2001=G1119,I$2:I$2001,"")),"")</f>
        <v/>
      </c>
      <c r="L1119" t="str">
        <f t="shared" ca="1" si="68"/>
        <v/>
      </c>
    </row>
    <row r="1120" spans="2:12" x14ac:dyDescent="0.25">
      <c r="B1120" t="str">
        <f t="shared" ca="1" si="70"/>
        <v/>
      </c>
      <c r="C1120" t="str">
        <f t="shared" ca="1" si="69"/>
        <v/>
      </c>
      <c r="D1120" s="156" t="str">
        <f t="array" aca="1" ref="D1120" ca="1">IFERROR(IF(B1120&lt;&gt;"",IF(OR(EXACT(OFFSET(Metadata!$A$1,0,0,Metadata!Metadata_Table_Length,1),C1120)),1,""),""),"")</f>
        <v/>
      </c>
      <c r="E1120" s="163" t="str">
        <f t="array" aca="1" ref="E1120" ca="1">IF(B1120&lt;&gt;"",IF(D1120=1,OFFSET(Metadata!$B$1,MIN(IF(OFFSET(Metadata!$A$1,0,0,Metadata!Metadata_Table_Length,1)=C1120,ROW(OFFSET(Metadata!$A$1,0,0,Metadata!Metadata_Table_Length,1))-1,"")),0),OFFSET(Metadata!$B$1,MIN(IF(OFFSET(Metadata!$A$1,0,0,Metadata!Metadata_Table_Length,1)=SUBSTITUTE(C1120,"rawdatafilename","originalfilename"),ROW(OFFSET(Metadata!$A$1,0,0,Metadata!Metadata_Table_Length,1))-1,"")),0)),"")</f>
        <v/>
      </c>
      <c r="F1120" t="str">
        <f t="shared" ca="1" si="71"/>
        <v/>
      </c>
      <c r="G1120" t="str">
        <f t="array" aca="1" ref="G1120" ca="1">IF(B1120&lt;&gt;"",OFFSET(Metadata!$B$1,MIN(IF(OFFSET(Metadata!$A$1,0,0,Metadata!Metadata_Table_Length,1)=SUBSTITUTE(C1120,"rawdatafilename","partnumber"),ROW(OFFSET(Metadata!$A$1,0,0,Metadata!Metadata_Table_Length,1))-1,"")),0),"")</f>
        <v/>
      </c>
      <c r="H1120" t="str">
        <f t="array" aca="1" ref="H1120" ca="1">IF(B1120&lt;&gt;"",OFFSET(Metadata!$B$1,MIN(IF(OFFSET(Metadata!$A$1,0,0,Metadata!Metadata_Table_Length,1)=SUBSTITUTE(C1120,"rawdatafilename","original_count"),ROW(OFFSET(Metadata!$A$1,0,0,Metadata!Metadata_Table_Length,1))-1,"")),0),"")</f>
        <v/>
      </c>
      <c r="I1120" t="str">
        <f t="array" aca="1" ref="I1120" ca="1">IF(B1120&lt;&gt;"",OFFSET(Metadata!$B$1,MIN(IF(OFFSET(Metadata!$A$1,0,0,Metadata!Metadata_Table_Length,1)=SUBSTITUTE(C1120,"rawdatafilename","count"),ROW(OFFSET(Metadata!$A$1,0,0,Metadata!Metadata_Table_Length,1))-1,"")),0),"")</f>
        <v/>
      </c>
      <c r="J1120" t="str">
        <f t="array" aca="1" ref="J1120" ca="1">IF(AND(G1120&lt;&gt;"",G1120&lt;&gt;G1119),MAX(IF(G$2:G$2001=G1120,H$2:H$2001,"")),"")</f>
        <v/>
      </c>
      <c r="K1120" t="str">
        <f t="array" aca="1" ref="K1120" ca="1">IF(AND(G1120&lt;&gt;"",G1120&lt;&gt;G1119),MAX(IF(G$2:G$2001=G1120,I$2:I$2001,"")),"")</f>
        <v/>
      </c>
      <c r="L1120" t="str">
        <f t="shared" ca="1" si="68"/>
        <v/>
      </c>
    </row>
    <row r="1121" spans="2:12" x14ac:dyDescent="0.25">
      <c r="B1121" t="str">
        <f t="shared" ca="1" si="70"/>
        <v/>
      </c>
      <c r="C1121" t="str">
        <f t="shared" ca="1" si="69"/>
        <v/>
      </c>
      <c r="D1121" s="156" t="str">
        <f t="array" aca="1" ref="D1121" ca="1">IFERROR(IF(B1121&lt;&gt;"",IF(OR(EXACT(OFFSET(Metadata!$A$1,0,0,Metadata!Metadata_Table_Length,1),C1121)),1,""),""),"")</f>
        <v/>
      </c>
      <c r="E1121" s="163" t="str">
        <f t="array" aca="1" ref="E1121" ca="1">IF(B1121&lt;&gt;"",IF(D1121=1,OFFSET(Metadata!$B$1,MIN(IF(OFFSET(Metadata!$A$1,0,0,Metadata!Metadata_Table_Length,1)=C1121,ROW(OFFSET(Metadata!$A$1,0,0,Metadata!Metadata_Table_Length,1))-1,"")),0),OFFSET(Metadata!$B$1,MIN(IF(OFFSET(Metadata!$A$1,0,0,Metadata!Metadata_Table_Length,1)=SUBSTITUTE(C1121,"rawdatafilename","originalfilename"),ROW(OFFSET(Metadata!$A$1,0,0,Metadata!Metadata_Table_Length,1))-1,"")),0)),"")</f>
        <v/>
      </c>
      <c r="F1121" t="str">
        <f t="shared" ca="1" si="71"/>
        <v/>
      </c>
      <c r="G1121" t="str">
        <f t="array" aca="1" ref="G1121" ca="1">IF(B1121&lt;&gt;"",OFFSET(Metadata!$B$1,MIN(IF(OFFSET(Metadata!$A$1,0,0,Metadata!Metadata_Table_Length,1)=SUBSTITUTE(C1121,"rawdatafilename","partnumber"),ROW(OFFSET(Metadata!$A$1,0,0,Metadata!Metadata_Table_Length,1))-1,"")),0),"")</f>
        <v/>
      </c>
      <c r="H1121" t="str">
        <f t="array" aca="1" ref="H1121" ca="1">IF(B1121&lt;&gt;"",OFFSET(Metadata!$B$1,MIN(IF(OFFSET(Metadata!$A$1,0,0,Metadata!Metadata_Table_Length,1)=SUBSTITUTE(C1121,"rawdatafilename","original_count"),ROW(OFFSET(Metadata!$A$1,0,0,Metadata!Metadata_Table_Length,1))-1,"")),0),"")</f>
        <v/>
      </c>
      <c r="I1121" t="str">
        <f t="array" aca="1" ref="I1121" ca="1">IF(B1121&lt;&gt;"",OFFSET(Metadata!$B$1,MIN(IF(OFFSET(Metadata!$A$1,0,0,Metadata!Metadata_Table_Length,1)=SUBSTITUTE(C1121,"rawdatafilename","count"),ROW(OFFSET(Metadata!$A$1,0,0,Metadata!Metadata_Table_Length,1))-1,"")),0),"")</f>
        <v/>
      </c>
      <c r="J1121" t="str">
        <f t="array" aca="1" ref="J1121" ca="1">IF(AND(G1121&lt;&gt;"",G1121&lt;&gt;G1120),MAX(IF(G$2:G$2001=G1121,H$2:H$2001,"")),"")</f>
        <v/>
      </c>
      <c r="K1121" t="str">
        <f t="array" aca="1" ref="K1121" ca="1">IF(AND(G1121&lt;&gt;"",G1121&lt;&gt;G1120),MAX(IF(G$2:G$2001=G1121,I$2:I$2001,"")),"")</f>
        <v/>
      </c>
      <c r="L1121" t="str">
        <f t="shared" ca="1" si="68"/>
        <v/>
      </c>
    </row>
    <row r="1122" spans="2:12" x14ac:dyDescent="0.25">
      <c r="B1122" t="str">
        <f t="shared" ca="1" si="70"/>
        <v/>
      </c>
      <c r="C1122" t="str">
        <f t="shared" ca="1" si="69"/>
        <v/>
      </c>
      <c r="D1122" s="156" t="str">
        <f t="array" aca="1" ref="D1122" ca="1">IFERROR(IF(B1122&lt;&gt;"",IF(OR(EXACT(OFFSET(Metadata!$A$1,0,0,Metadata!Metadata_Table_Length,1),C1122)),1,""),""),"")</f>
        <v/>
      </c>
      <c r="E1122" s="163" t="str">
        <f t="array" aca="1" ref="E1122" ca="1">IF(B1122&lt;&gt;"",IF(D1122=1,OFFSET(Metadata!$B$1,MIN(IF(OFFSET(Metadata!$A$1,0,0,Metadata!Metadata_Table_Length,1)=C1122,ROW(OFFSET(Metadata!$A$1,0,0,Metadata!Metadata_Table_Length,1))-1,"")),0),OFFSET(Metadata!$B$1,MIN(IF(OFFSET(Metadata!$A$1,0,0,Metadata!Metadata_Table_Length,1)=SUBSTITUTE(C1122,"rawdatafilename","originalfilename"),ROW(OFFSET(Metadata!$A$1,0,0,Metadata!Metadata_Table_Length,1))-1,"")),0)),"")</f>
        <v/>
      </c>
      <c r="F1122" t="str">
        <f t="shared" ca="1" si="71"/>
        <v/>
      </c>
      <c r="G1122" t="str">
        <f t="array" aca="1" ref="G1122" ca="1">IF(B1122&lt;&gt;"",OFFSET(Metadata!$B$1,MIN(IF(OFFSET(Metadata!$A$1,0,0,Metadata!Metadata_Table_Length,1)=SUBSTITUTE(C1122,"rawdatafilename","partnumber"),ROW(OFFSET(Metadata!$A$1,0,0,Metadata!Metadata_Table_Length,1))-1,"")),0),"")</f>
        <v/>
      </c>
      <c r="H1122" t="str">
        <f t="array" aca="1" ref="H1122" ca="1">IF(B1122&lt;&gt;"",OFFSET(Metadata!$B$1,MIN(IF(OFFSET(Metadata!$A$1,0,0,Metadata!Metadata_Table_Length,1)=SUBSTITUTE(C1122,"rawdatafilename","original_count"),ROW(OFFSET(Metadata!$A$1,0,0,Metadata!Metadata_Table_Length,1))-1,"")),0),"")</f>
        <v/>
      </c>
      <c r="I1122" t="str">
        <f t="array" aca="1" ref="I1122" ca="1">IF(B1122&lt;&gt;"",OFFSET(Metadata!$B$1,MIN(IF(OFFSET(Metadata!$A$1,0,0,Metadata!Metadata_Table_Length,1)=SUBSTITUTE(C1122,"rawdatafilename","count"),ROW(OFFSET(Metadata!$A$1,0,0,Metadata!Metadata_Table_Length,1))-1,"")),0),"")</f>
        <v/>
      </c>
      <c r="J1122" t="str">
        <f t="array" aca="1" ref="J1122" ca="1">IF(AND(G1122&lt;&gt;"",G1122&lt;&gt;G1121),MAX(IF(G$2:G$2001=G1122,H$2:H$2001,"")),"")</f>
        <v/>
      </c>
      <c r="K1122" t="str">
        <f t="array" aca="1" ref="K1122" ca="1">IF(AND(G1122&lt;&gt;"",G1122&lt;&gt;G1121),MAX(IF(G$2:G$2001=G1122,I$2:I$2001,"")),"")</f>
        <v/>
      </c>
      <c r="L1122" t="str">
        <f t="shared" ca="1" si="68"/>
        <v/>
      </c>
    </row>
    <row r="1123" spans="2:12" x14ac:dyDescent="0.25">
      <c r="B1123" t="str">
        <f t="shared" ca="1" si="70"/>
        <v/>
      </c>
      <c r="C1123" t="str">
        <f t="shared" ca="1" si="69"/>
        <v/>
      </c>
      <c r="D1123" s="156" t="str">
        <f t="array" aca="1" ref="D1123" ca="1">IFERROR(IF(B1123&lt;&gt;"",IF(OR(EXACT(OFFSET(Metadata!$A$1,0,0,Metadata!Metadata_Table_Length,1),C1123)),1,""),""),"")</f>
        <v/>
      </c>
      <c r="E1123" s="163" t="str">
        <f t="array" aca="1" ref="E1123" ca="1">IF(B1123&lt;&gt;"",IF(D1123=1,OFFSET(Metadata!$B$1,MIN(IF(OFFSET(Metadata!$A$1,0,0,Metadata!Metadata_Table_Length,1)=C1123,ROW(OFFSET(Metadata!$A$1,0,0,Metadata!Metadata_Table_Length,1))-1,"")),0),OFFSET(Metadata!$B$1,MIN(IF(OFFSET(Metadata!$A$1,0,0,Metadata!Metadata_Table_Length,1)=SUBSTITUTE(C1123,"rawdatafilename","originalfilename"),ROW(OFFSET(Metadata!$A$1,0,0,Metadata!Metadata_Table_Length,1))-1,"")),0)),"")</f>
        <v/>
      </c>
      <c r="F1123" t="str">
        <f t="shared" ca="1" si="71"/>
        <v/>
      </c>
      <c r="G1123" t="str">
        <f t="array" aca="1" ref="G1123" ca="1">IF(B1123&lt;&gt;"",OFFSET(Metadata!$B$1,MIN(IF(OFFSET(Metadata!$A$1,0,0,Metadata!Metadata_Table_Length,1)=SUBSTITUTE(C1123,"rawdatafilename","partnumber"),ROW(OFFSET(Metadata!$A$1,0,0,Metadata!Metadata_Table_Length,1))-1,"")),0),"")</f>
        <v/>
      </c>
      <c r="H1123" t="str">
        <f t="array" aca="1" ref="H1123" ca="1">IF(B1123&lt;&gt;"",OFFSET(Metadata!$B$1,MIN(IF(OFFSET(Metadata!$A$1,0,0,Metadata!Metadata_Table_Length,1)=SUBSTITUTE(C1123,"rawdatafilename","original_count"),ROW(OFFSET(Metadata!$A$1,0,0,Metadata!Metadata_Table_Length,1))-1,"")),0),"")</f>
        <v/>
      </c>
      <c r="I1123" t="str">
        <f t="array" aca="1" ref="I1123" ca="1">IF(B1123&lt;&gt;"",OFFSET(Metadata!$B$1,MIN(IF(OFFSET(Metadata!$A$1,0,0,Metadata!Metadata_Table_Length,1)=SUBSTITUTE(C1123,"rawdatafilename","count"),ROW(OFFSET(Metadata!$A$1,0,0,Metadata!Metadata_Table_Length,1))-1,"")),0),"")</f>
        <v/>
      </c>
      <c r="J1123" t="str">
        <f t="array" aca="1" ref="J1123" ca="1">IF(AND(G1123&lt;&gt;"",G1123&lt;&gt;G1122),MAX(IF(G$2:G$2001=G1123,H$2:H$2001,"")),"")</f>
        <v/>
      </c>
      <c r="K1123" t="str">
        <f t="array" aca="1" ref="K1123" ca="1">IF(AND(G1123&lt;&gt;"",G1123&lt;&gt;G1122),MAX(IF(G$2:G$2001=G1123,I$2:I$2001,"")),"")</f>
        <v/>
      </c>
      <c r="L1123" t="str">
        <f t="shared" ca="1" si="68"/>
        <v/>
      </c>
    </row>
    <row r="1124" spans="2:12" x14ac:dyDescent="0.25">
      <c r="B1124" t="str">
        <f t="shared" ca="1" si="70"/>
        <v/>
      </c>
      <c r="C1124" t="str">
        <f t="shared" ca="1" si="69"/>
        <v/>
      </c>
      <c r="D1124" s="156" t="str">
        <f t="array" aca="1" ref="D1124" ca="1">IFERROR(IF(B1124&lt;&gt;"",IF(OR(EXACT(OFFSET(Metadata!$A$1,0,0,Metadata!Metadata_Table_Length,1),C1124)),1,""),""),"")</f>
        <v/>
      </c>
      <c r="E1124" s="163" t="str">
        <f t="array" aca="1" ref="E1124" ca="1">IF(B1124&lt;&gt;"",IF(D1124=1,OFFSET(Metadata!$B$1,MIN(IF(OFFSET(Metadata!$A$1,0,0,Metadata!Metadata_Table_Length,1)=C1124,ROW(OFFSET(Metadata!$A$1,0,0,Metadata!Metadata_Table_Length,1))-1,"")),0),OFFSET(Metadata!$B$1,MIN(IF(OFFSET(Metadata!$A$1,0,0,Metadata!Metadata_Table_Length,1)=SUBSTITUTE(C1124,"rawdatafilename","originalfilename"),ROW(OFFSET(Metadata!$A$1,0,0,Metadata!Metadata_Table_Length,1))-1,"")),0)),"")</f>
        <v/>
      </c>
      <c r="F1124" t="str">
        <f t="shared" ca="1" si="71"/>
        <v/>
      </c>
      <c r="G1124" t="str">
        <f t="array" aca="1" ref="G1124" ca="1">IF(B1124&lt;&gt;"",OFFSET(Metadata!$B$1,MIN(IF(OFFSET(Metadata!$A$1,0,0,Metadata!Metadata_Table_Length,1)=SUBSTITUTE(C1124,"rawdatafilename","partnumber"),ROW(OFFSET(Metadata!$A$1,0,0,Metadata!Metadata_Table_Length,1))-1,"")),0),"")</f>
        <v/>
      </c>
      <c r="H1124" t="str">
        <f t="array" aca="1" ref="H1124" ca="1">IF(B1124&lt;&gt;"",OFFSET(Metadata!$B$1,MIN(IF(OFFSET(Metadata!$A$1,0,0,Metadata!Metadata_Table_Length,1)=SUBSTITUTE(C1124,"rawdatafilename","original_count"),ROW(OFFSET(Metadata!$A$1,0,0,Metadata!Metadata_Table_Length,1))-1,"")),0),"")</f>
        <v/>
      </c>
      <c r="I1124" t="str">
        <f t="array" aca="1" ref="I1124" ca="1">IF(B1124&lt;&gt;"",OFFSET(Metadata!$B$1,MIN(IF(OFFSET(Metadata!$A$1,0,0,Metadata!Metadata_Table_Length,1)=SUBSTITUTE(C1124,"rawdatafilename","count"),ROW(OFFSET(Metadata!$A$1,0,0,Metadata!Metadata_Table_Length,1))-1,"")),0),"")</f>
        <v/>
      </c>
      <c r="J1124" t="str">
        <f t="array" aca="1" ref="J1124" ca="1">IF(AND(G1124&lt;&gt;"",G1124&lt;&gt;G1123),MAX(IF(G$2:G$2001=G1124,H$2:H$2001,"")),"")</f>
        <v/>
      </c>
      <c r="K1124" t="str">
        <f t="array" aca="1" ref="K1124" ca="1">IF(AND(G1124&lt;&gt;"",G1124&lt;&gt;G1123),MAX(IF(G$2:G$2001=G1124,I$2:I$2001,"")),"")</f>
        <v/>
      </c>
      <c r="L1124" t="str">
        <f t="shared" ca="1" si="68"/>
        <v/>
      </c>
    </row>
    <row r="1125" spans="2:12" x14ac:dyDescent="0.25">
      <c r="B1125" t="str">
        <f t="shared" ca="1" si="70"/>
        <v/>
      </c>
      <c r="C1125" t="str">
        <f t="shared" ca="1" si="69"/>
        <v/>
      </c>
      <c r="D1125" s="156" t="str">
        <f t="array" aca="1" ref="D1125" ca="1">IFERROR(IF(B1125&lt;&gt;"",IF(OR(EXACT(OFFSET(Metadata!$A$1,0,0,Metadata!Metadata_Table_Length,1),C1125)),1,""),""),"")</f>
        <v/>
      </c>
      <c r="E1125" s="163" t="str">
        <f t="array" aca="1" ref="E1125" ca="1">IF(B1125&lt;&gt;"",IF(D1125=1,OFFSET(Metadata!$B$1,MIN(IF(OFFSET(Metadata!$A$1,0,0,Metadata!Metadata_Table_Length,1)=C1125,ROW(OFFSET(Metadata!$A$1,0,0,Metadata!Metadata_Table_Length,1))-1,"")),0),OFFSET(Metadata!$B$1,MIN(IF(OFFSET(Metadata!$A$1,0,0,Metadata!Metadata_Table_Length,1)=SUBSTITUTE(C1125,"rawdatafilename","originalfilename"),ROW(OFFSET(Metadata!$A$1,0,0,Metadata!Metadata_Table_Length,1))-1,"")),0)),"")</f>
        <v/>
      </c>
      <c r="F1125" t="str">
        <f t="shared" ca="1" si="71"/>
        <v/>
      </c>
      <c r="G1125" t="str">
        <f t="array" aca="1" ref="G1125" ca="1">IF(B1125&lt;&gt;"",OFFSET(Metadata!$B$1,MIN(IF(OFFSET(Metadata!$A$1,0,0,Metadata!Metadata_Table_Length,1)=SUBSTITUTE(C1125,"rawdatafilename","partnumber"),ROW(OFFSET(Metadata!$A$1,0,0,Metadata!Metadata_Table_Length,1))-1,"")),0),"")</f>
        <v/>
      </c>
      <c r="H1125" t="str">
        <f t="array" aca="1" ref="H1125" ca="1">IF(B1125&lt;&gt;"",OFFSET(Metadata!$B$1,MIN(IF(OFFSET(Metadata!$A$1,0,0,Metadata!Metadata_Table_Length,1)=SUBSTITUTE(C1125,"rawdatafilename","original_count"),ROW(OFFSET(Metadata!$A$1,0,0,Metadata!Metadata_Table_Length,1))-1,"")),0),"")</f>
        <v/>
      </c>
      <c r="I1125" t="str">
        <f t="array" aca="1" ref="I1125" ca="1">IF(B1125&lt;&gt;"",OFFSET(Metadata!$B$1,MIN(IF(OFFSET(Metadata!$A$1,0,0,Metadata!Metadata_Table_Length,1)=SUBSTITUTE(C1125,"rawdatafilename","count"),ROW(OFFSET(Metadata!$A$1,0,0,Metadata!Metadata_Table_Length,1))-1,"")),0),"")</f>
        <v/>
      </c>
      <c r="J1125" t="str">
        <f t="array" aca="1" ref="J1125" ca="1">IF(AND(G1125&lt;&gt;"",G1125&lt;&gt;G1124),MAX(IF(G$2:G$2001=G1125,H$2:H$2001,"")),"")</f>
        <v/>
      </c>
      <c r="K1125" t="str">
        <f t="array" aca="1" ref="K1125" ca="1">IF(AND(G1125&lt;&gt;"",G1125&lt;&gt;G1124),MAX(IF(G$2:G$2001=G1125,I$2:I$2001,"")),"")</f>
        <v/>
      </c>
      <c r="L1125" t="str">
        <f t="shared" ca="1" si="68"/>
        <v/>
      </c>
    </row>
    <row r="1126" spans="2:12" x14ac:dyDescent="0.25">
      <c r="B1126" t="str">
        <f t="shared" ca="1" si="70"/>
        <v/>
      </c>
      <c r="C1126" t="str">
        <f t="shared" ca="1" si="69"/>
        <v/>
      </c>
      <c r="D1126" s="156" t="str">
        <f t="array" aca="1" ref="D1126" ca="1">IFERROR(IF(B1126&lt;&gt;"",IF(OR(EXACT(OFFSET(Metadata!$A$1,0,0,Metadata!Metadata_Table_Length,1),C1126)),1,""),""),"")</f>
        <v/>
      </c>
      <c r="E1126" s="163" t="str">
        <f t="array" aca="1" ref="E1126" ca="1">IF(B1126&lt;&gt;"",IF(D1126=1,OFFSET(Metadata!$B$1,MIN(IF(OFFSET(Metadata!$A$1,0,0,Metadata!Metadata_Table_Length,1)=C1126,ROW(OFFSET(Metadata!$A$1,0,0,Metadata!Metadata_Table_Length,1))-1,"")),0),OFFSET(Metadata!$B$1,MIN(IF(OFFSET(Metadata!$A$1,0,0,Metadata!Metadata_Table_Length,1)=SUBSTITUTE(C1126,"rawdatafilename","originalfilename"),ROW(OFFSET(Metadata!$A$1,0,0,Metadata!Metadata_Table_Length,1))-1,"")),0)),"")</f>
        <v/>
      </c>
      <c r="F1126" t="str">
        <f t="shared" ca="1" si="71"/>
        <v/>
      </c>
      <c r="G1126" t="str">
        <f t="array" aca="1" ref="G1126" ca="1">IF(B1126&lt;&gt;"",OFFSET(Metadata!$B$1,MIN(IF(OFFSET(Metadata!$A$1,0,0,Metadata!Metadata_Table_Length,1)=SUBSTITUTE(C1126,"rawdatafilename","partnumber"),ROW(OFFSET(Metadata!$A$1,0,0,Metadata!Metadata_Table_Length,1))-1,"")),0),"")</f>
        <v/>
      </c>
      <c r="H1126" t="str">
        <f t="array" aca="1" ref="H1126" ca="1">IF(B1126&lt;&gt;"",OFFSET(Metadata!$B$1,MIN(IF(OFFSET(Metadata!$A$1,0,0,Metadata!Metadata_Table_Length,1)=SUBSTITUTE(C1126,"rawdatafilename","original_count"),ROW(OFFSET(Metadata!$A$1,0,0,Metadata!Metadata_Table_Length,1))-1,"")),0),"")</f>
        <v/>
      </c>
      <c r="I1126" t="str">
        <f t="array" aca="1" ref="I1126" ca="1">IF(B1126&lt;&gt;"",OFFSET(Metadata!$B$1,MIN(IF(OFFSET(Metadata!$A$1,0,0,Metadata!Metadata_Table_Length,1)=SUBSTITUTE(C1126,"rawdatafilename","count"),ROW(OFFSET(Metadata!$A$1,0,0,Metadata!Metadata_Table_Length,1))-1,"")),0),"")</f>
        <v/>
      </c>
      <c r="J1126" t="str">
        <f t="array" aca="1" ref="J1126" ca="1">IF(AND(G1126&lt;&gt;"",G1126&lt;&gt;G1125),MAX(IF(G$2:G$2001=G1126,H$2:H$2001,"")),"")</f>
        <v/>
      </c>
      <c r="K1126" t="str">
        <f t="array" aca="1" ref="K1126" ca="1">IF(AND(G1126&lt;&gt;"",G1126&lt;&gt;G1125),MAX(IF(G$2:G$2001=G1126,I$2:I$2001,"")),"")</f>
        <v/>
      </c>
      <c r="L1126" t="str">
        <f t="shared" ca="1" si="68"/>
        <v/>
      </c>
    </row>
    <row r="1127" spans="2:12" x14ac:dyDescent="0.25">
      <c r="B1127" t="str">
        <f t="shared" ca="1" si="70"/>
        <v/>
      </c>
      <c r="C1127" t="str">
        <f t="shared" ca="1" si="69"/>
        <v/>
      </c>
      <c r="D1127" s="156" t="str">
        <f t="array" aca="1" ref="D1127" ca="1">IFERROR(IF(B1127&lt;&gt;"",IF(OR(EXACT(OFFSET(Metadata!$A$1,0,0,Metadata!Metadata_Table_Length,1),C1127)),1,""),""),"")</f>
        <v/>
      </c>
      <c r="E1127" s="163" t="str">
        <f t="array" aca="1" ref="E1127" ca="1">IF(B1127&lt;&gt;"",IF(D1127=1,OFFSET(Metadata!$B$1,MIN(IF(OFFSET(Metadata!$A$1,0,0,Metadata!Metadata_Table_Length,1)=C1127,ROW(OFFSET(Metadata!$A$1,0,0,Metadata!Metadata_Table_Length,1))-1,"")),0),OFFSET(Metadata!$B$1,MIN(IF(OFFSET(Metadata!$A$1,0,0,Metadata!Metadata_Table_Length,1)=SUBSTITUTE(C1127,"rawdatafilename","originalfilename"),ROW(OFFSET(Metadata!$A$1,0,0,Metadata!Metadata_Table_Length,1))-1,"")),0)),"")</f>
        <v/>
      </c>
      <c r="F1127" t="str">
        <f t="shared" ca="1" si="71"/>
        <v/>
      </c>
      <c r="G1127" t="str">
        <f t="array" aca="1" ref="G1127" ca="1">IF(B1127&lt;&gt;"",OFFSET(Metadata!$B$1,MIN(IF(OFFSET(Metadata!$A$1,0,0,Metadata!Metadata_Table_Length,1)=SUBSTITUTE(C1127,"rawdatafilename","partnumber"),ROW(OFFSET(Metadata!$A$1,0,0,Metadata!Metadata_Table_Length,1))-1,"")),0),"")</f>
        <v/>
      </c>
      <c r="H1127" t="str">
        <f t="array" aca="1" ref="H1127" ca="1">IF(B1127&lt;&gt;"",OFFSET(Metadata!$B$1,MIN(IF(OFFSET(Metadata!$A$1,0,0,Metadata!Metadata_Table_Length,1)=SUBSTITUTE(C1127,"rawdatafilename","original_count"),ROW(OFFSET(Metadata!$A$1,0,0,Metadata!Metadata_Table_Length,1))-1,"")),0),"")</f>
        <v/>
      </c>
      <c r="I1127" t="str">
        <f t="array" aca="1" ref="I1127" ca="1">IF(B1127&lt;&gt;"",OFFSET(Metadata!$B$1,MIN(IF(OFFSET(Metadata!$A$1,0,0,Metadata!Metadata_Table_Length,1)=SUBSTITUTE(C1127,"rawdatafilename","count"),ROW(OFFSET(Metadata!$A$1,0,0,Metadata!Metadata_Table_Length,1))-1,"")),0),"")</f>
        <v/>
      </c>
      <c r="J1127" t="str">
        <f t="array" aca="1" ref="J1127" ca="1">IF(AND(G1127&lt;&gt;"",G1127&lt;&gt;G1126),MAX(IF(G$2:G$2001=G1127,H$2:H$2001,"")),"")</f>
        <v/>
      </c>
      <c r="K1127" t="str">
        <f t="array" aca="1" ref="K1127" ca="1">IF(AND(G1127&lt;&gt;"",G1127&lt;&gt;G1126),MAX(IF(G$2:G$2001=G1127,I$2:I$2001,"")),"")</f>
        <v/>
      </c>
      <c r="L1127" t="str">
        <f t="shared" ca="1" si="68"/>
        <v/>
      </c>
    </row>
    <row r="1128" spans="2:12" x14ac:dyDescent="0.25">
      <c r="B1128" t="str">
        <f t="shared" ca="1" si="70"/>
        <v/>
      </c>
      <c r="C1128" t="str">
        <f t="shared" ca="1" si="69"/>
        <v/>
      </c>
      <c r="D1128" s="156" t="str">
        <f t="array" aca="1" ref="D1128" ca="1">IFERROR(IF(B1128&lt;&gt;"",IF(OR(EXACT(OFFSET(Metadata!$A$1,0,0,Metadata!Metadata_Table_Length,1),C1128)),1,""),""),"")</f>
        <v/>
      </c>
      <c r="E1128" s="163" t="str">
        <f t="array" aca="1" ref="E1128" ca="1">IF(B1128&lt;&gt;"",IF(D1128=1,OFFSET(Metadata!$B$1,MIN(IF(OFFSET(Metadata!$A$1,0,0,Metadata!Metadata_Table_Length,1)=C1128,ROW(OFFSET(Metadata!$A$1,0,0,Metadata!Metadata_Table_Length,1))-1,"")),0),OFFSET(Metadata!$B$1,MIN(IF(OFFSET(Metadata!$A$1,0,0,Metadata!Metadata_Table_Length,1)=SUBSTITUTE(C1128,"rawdatafilename","originalfilename"),ROW(OFFSET(Metadata!$A$1,0,0,Metadata!Metadata_Table_Length,1))-1,"")),0)),"")</f>
        <v/>
      </c>
      <c r="F1128" t="str">
        <f t="shared" ca="1" si="71"/>
        <v/>
      </c>
      <c r="G1128" t="str">
        <f t="array" aca="1" ref="G1128" ca="1">IF(B1128&lt;&gt;"",OFFSET(Metadata!$B$1,MIN(IF(OFFSET(Metadata!$A$1,0,0,Metadata!Metadata_Table_Length,1)=SUBSTITUTE(C1128,"rawdatafilename","partnumber"),ROW(OFFSET(Metadata!$A$1,0,0,Metadata!Metadata_Table_Length,1))-1,"")),0),"")</f>
        <v/>
      </c>
      <c r="H1128" t="str">
        <f t="array" aca="1" ref="H1128" ca="1">IF(B1128&lt;&gt;"",OFFSET(Metadata!$B$1,MIN(IF(OFFSET(Metadata!$A$1,0,0,Metadata!Metadata_Table_Length,1)=SUBSTITUTE(C1128,"rawdatafilename","original_count"),ROW(OFFSET(Metadata!$A$1,0,0,Metadata!Metadata_Table_Length,1))-1,"")),0),"")</f>
        <v/>
      </c>
      <c r="I1128" t="str">
        <f t="array" aca="1" ref="I1128" ca="1">IF(B1128&lt;&gt;"",OFFSET(Metadata!$B$1,MIN(IF(OFFSET(Metadata!$A$1,0,0,Metadata!Metadata_Table_Length,1)=SUBSTITUTE(C1128,"rawdatafilename","count"),ROW(OFFSET(Metadata!$A$1,0,0,Metadata!Metadata_Table_Length,1))-1,"")),0),"")</f>
        <v/>
      </c>
      <c r="J1128" t="str">
        <f t="array" aca="1" ref="J1128" ca="1">IF(AND(G1128&lt;&gt;"",G1128&lt;&gt;G1127),MAX(IF(G$2:G$2001=G1128,H$2:H$2001,"")),"")</f>
        <v/>
      </c>
      <c r="K1128" t="str">
        <f t="array" aca="1" ref="K1128" ca="1">IF(AND(G1128&lt;&gt;"",G1128&lt;&gt;G1127),MAX(IF(G$2:G$2001=G1128,I$2:I$2001,"")),"")</f>
        <v/>
      </c>
      <c r="L1128" t="str">
        <f t="shared" ca="1" si="68"/>
        <v/>
      </c>
    </row>
    <row r="1129" spans="2:12" x14ac:dyDescent="0.25">
      <c r="B1129" t="str">
        <f t="shared" ca="1" si="70"/>
        <v/>
      </c>
      <c r="C1129" t="str">
        <f t="shared" ca="1" si="69"/>
        <v/>
      </c>
      <c r="D1129" s="156" t="str">
        <f t="array" aca="1" ref="D1129" ca="1">IFERROR(IF(B1129&lt;&gt;"",IF(OR(EXACT(OFFSET(Metadata!$A$1,0,0,Metadata!Metadata_Table_Length,1),C1129)),1,""),""),"")</f>
        <v/>
      </c>
      <c r="E1129" s="163" t="str">
        <f t="array" aca="1" ref="E1129" ca="1">IF(B1129&lt;&gt;"",IF(D1129=1,OFFSET(Metadata!$B$1,MIN(IF(OFFSET(Metadata!$A$1,0,0,Metadata!Metadata_Table_Length,1)=C1129,ROW(OFFSET(Metadata!$A$1,0,0,Metadata!Metadata_Table_Length,1))-1,"")),0),OFFSET(Metadata!$B$1,MIN(IF(OFFSET(Metadata!$A$1,0,0,Metadata!Metadata_Table_Length,1)=SUBSTITUTE(C1129,"rawdatafilename","originalfilename"),ROW(OFFSET(Metadata!$A$1,0,0,Metadata!Metadata_Table_Length,1))-1,"")),0)),"")</f>
        <v/>
      </c>
      <c r="F1129" t="str">
        <f t="shared" ca="1" si="71"/>
        <v/>
      </c>
      <c r="G1129" t="str">
        <f t="array" aca="1" ref="G1129" ca="1">IF(B1129&lt;&gt;"",OFFSET(Metadata!$B$1,MIN(IF(OFFSET(Metadata!$A$1,0,0,Metadata!Metadata_Table_Length,1)=SUBSTITUTE(C1129,"rawdatafilename","partnumber"),ROW(OFFSET(Metadata!$A$1,0,0,Metadata!Metadata_Table_Length,1))-1,"")),0),"")</f>
        <v/>
      </c>
      <c r="H1129" t="str">
        <f t="array" aca="1" ref="H1129" ca="1">IF(B1129&lt;&gt;"",OFFSET(Metadata!$B$1,MIN(IF(OFFSET(Metadata!$A$1,0,0,Metadata!Metadata_Table_Length,1)=SUBSTITUTE(C1129,"rawdatafilename","original_count"),ROW(OFFSET(Metadata!$A$1,0,0,Metadata!Metadata_Table_Length,1))-1,"")),0),"")</f>
        <v/>
      </c>
      <c r="I1129" t="str">
        <f t="array" aca="1" ref="I1129" ca="1">IF(B1129&lt;&gt;"",OFFSET(Metadata!$B$1,MIN(IF(OFFSET(Metadata!$A$1,0,0,Metadata!Metadata_Table_Length,1)=SUBSTITUTE(C1129,"rawdatafilename","count"),ROW(OFFSET(Metadata!$A$1,0,0,Metadata!Metadata_Table_Length,1))-1,"")),0),"")</f>
        <v/>
      </c>
      <c r="J1129" t="str">
        <f t="array" aca="1" ref="J1129" ca="1">IF(AND(G1129&lt;&gt;"",G1129&lt;&gt;G1128),MAX(IF(G$2:G$2001=G1129,H$2:H$2001,"")),"")</f>
        <v/>
      </c>
      <c r="K1129" t="str">
        <f t="array" aca="1" ref="K1129" ca="1">IF(AND(G1129&lt;&gt;"",G1129&lt;&gt;G1128),MAX(IF(G$2:G$2001=G1129,I$2:I$2001,"")),"")</f>
        <v/>
      </c>
      <c r="L1129" t="str">
        <f t="shared" ca="1" si="68"/>
        <v/>
      </c>
    </row>
    <row r="1130" spans="2:12" x14ac:dyDescent="0.25">
      <c r="B1130" t="str">
        <f t="shared" ca="1" si="70"/>
        <v/>
      </c>
      <c r="C1130" t="str">
        <f t="shared" ca="1" si="69"/>
        <v/>
      </c>
      <c r="D1130" s="156" t="str">
        <f t="array" aca="1" ref="D1130" ca="1">IFERROR(IF(B1130&lt;&gt;"",IF(OR(EXACT(OFFSET(Metadata!$A$1,0,0,Metadata!Metadata_Table_Length,1),C1130)),1,""),""),"")</f>
        <v/>
      </c>
      <c r="E1130" s="163" t="str">
        <f t="array" aca="1" ref="E1130" ca="1">IF(B1130&lt;&gt;"",IF(D1130=1,OFFSET(Metadata!$B$1,MIN(IF(OFFSET(Metadata!$A$1,0,0,Metadata!Metadata_Table_Length,1)=C1130,ROW(OFFSET(Metadata!$A$1,0,0,Metadata!Metadata_Table_Length,1))-1,"")),0),OFFSET(Metadata!$B$1,MIN(IF(OFFSET(Metadata!$A$1,0,0,Metadata!Metadata_Table_Length,1)=SUBSTITUTE(C1130,"rawdatafilename","originalfilename"),ROW(OFFSET(Metadata!$A$1,0,0,Metadata!Metadata_Table_Length,1))-1,"")),0)),"")</f>
        <v/>
      </c>
      <c r="F1130" t="str">
        <f t="shared" ca="1" si="71"/>
        <v/>
      </c>
      <c r="G1130" t="str">
        <f t="array" aca="1" ref="G1130" ca="1">IF(B1130&lt;&gt;"",OFFSET(Metadata!$B$1,MIN(IF(OFFSET(Metadata!$A$1,0,0,Metadata!Metadata_Table_Length,1)=SUBSTITUTE(C1130,"rawdatafilename","partnumber"),ROW(OFFSET(Metadata!$A$1,0,0,Metadata!Metadata_Table_Length,1))-1,"")),0),"")</f>
        <v/>
      </c>
      <c r="H1130" t="str">
        <f t="array" aca="1" ref="H1130" ca="1">IF(B1130&lt;&gt;"",OFFSET(Metadata!$B$1,MIN(IF(OFFSET(Metadata!$A$1,0,0,Metadata!Metadata_Table_Length,1)=SUBSTITUTE(C1130,"rawdatafilename","original_count"),ROW(OFFSET(Metadata!$A$1,0,0,Metadata!Metadata_Table_Length,1))-1,"")),0),"")</f>
        <v/>
      </c>
      <c r="I1130" t="str">
        <f t="array" aca="1" ref="I1130" ca="1">IF(B1130&lt;&gt;"",OFFSET(Metadata!$B$1,MIN(IF(OFFSET(Metadata!$A$1,0,0,Metadata!Metadata_Table_Length,1)=SUBSTITUTE(C1130,"rawdatafilename","count"),ROW(OFFSET(Metadata!$A$1,0,0,Metadata!Metadata_Table_Length,1))-1,"")),0),"")</f>
        <v/>
      </c>
      <c r="J1130" t="str">
        <f t="array" aca="1" ref="J1130" ca="1">IF(AND(G1130&lt;&gt;"",G1130&lt;&gt;G1129),MAX(IF(G$2:G$2001=G1130,H$2:H$2001,"")),"")</f>
        <v/>
      </c>
      <c r="K1130" t="str">
        <f t="array" aca="1" ref="K1130" ca="1">IF(AND(G1130&lt;&gt;"",G1130&lt;&gt;G1129),MAX(IF(G$2:G$2001=G1130,I$2:I$2001,"")),"")</f>
        <v/>
      </c>
      <c r="L1130" t="str">
        <f t="shared" ref="L1130:L1193" ca="1" si="72">IF(F1130&lt;&gt;"",IF(F1130&lt;&gt;F1129,F1130,""),"")</f>
        <v/>
      </c>
    </row>
    <row r="1131" spans="2:12" x14ac:dyDescent="0.25">
      <c r="B1131" t="str">
        <f t="shared" ca="1" si="70"/>
        <v/>
      </c>
      <c r="C1131" t="str">
        <f t="shared" ca="1" si="69"/>
        <v/>
      </c>
      <c r="D1131" s="156" t="str">
        <f t="array" aca="1" ref="D1131" ca="1">IFERROR(IF(B1131&lt;&gt;"",IF(OR(EXACT(OFFSET(Metadata!$A$1,0,0,Metadata!Metadata_Table_Length,1),C1131)),1,""),""),"")</f>
        <v/>
      </c>
      <c r="E1131" s="163" t="str">
        <f t="array" aca="1" ref="E1131" ca="1">IF(B1131&lt;&gt;"",IF(D1131=1,OFFSET(Metadata!$B$1,MIN(IF(OFFSET(Metadata!$A$1,0,0,Metadata!Metadata_Table_Length,1)=C1131,ROW(OFFSET(Metadata!$A$1,0,0,Metadata!Metadata_Table_Length,1))-1,"")),0),OFFSET(Metadata!$B$1,MIN(IF(OFFSET(Metadata!$A$1,0,0,Metadata!Metadata_Table_Length,1)=SUBSTITUTE(C1131,"rawdatafilename","originalfilename"),ROW(OFFSET(Metadata!$A$1,0,0,Metadata!Metadata_Table_Length,1))-1,"")),0)),"")</f>
        <v/>
      </c>
      <c r="F1131" t="str">
        <f t="shared" ca="1" si="71"/>
        <v/>
      </c>
      <c r="G1131" t="str">
        <f t="array" aca="1" ref="G1131" ca="1">IF(B1131&lt;&gt;"",OFFSET(Metadata!$B$1,MIN(IF(OFFSET(Metadata!$A$1,0,0,Metadata!Metadata_Table_Length,1)=SUBSTITUTE(C1131,"rawdatafilename","partnumber"),ROW(OFFSET(Metadata!$A$1,0,0,Metadata!Metadata_Table_Length,1))-1,"")),0),"")</f>
        <v/>
      </c>
      <c r="H1131" t="str">
        <f t="array" aca="1" ref="H1131" ca="1">IF(B1131&lt;&gt;"",OFFSET(Metadata!$B$1,MIN(IF(OFFSET(Metadata!$A$1,0,0,Metadata!Metadata_Table_Length,1)=SUBSTITUTE(C1131,"rawdatafilename","original_count"),ROW(OFFSET(Metadata!$A$1,0,0,Metadata!Metadata_Table_Length,1))-1,"")),0),"")</f>
        <v/>
      </c>
      <c r="I1131" t="str">
        <f t="array" aca="1" ref="I1131" ca="1">IF(B1131&lt;&gt;"",OFFSET(Metadata!$B$1,MIN(IF(OFFSET(Metadata!$A$1,0,0,Metadata!Metadata_Table_Length,1)=SUBSTITUTE(C1131,"rawdatafilename","count"),ROW(OFFSET(Metadata!$A$1,0,0,Metadata!Metadata_Table_Length,1))-1,"")),0),"")</f>
        <v/>
      </c>
      <c r="J1131" t="str">
        <f t="array" aca="1" ref="J1131" ca="1">IF(AND(G1131&lt;&gt;"",G1131&lt;&gt;G1130),MAX(IF(G$2:G$2001=G1131,H$2:H$2001,"")),"")</f>
        <v/>
      </c>
      <c r="K1131" t="str">
        <f t="array" aca="1" ref="K1131" ca="1">IF(AND(G1131&lt;&gt;"",G1131&lt;&gt;G1130),MAX(IF(G$2:G$2001=G1131,I$2:I$2001,"")),"")</f>
        <v/>
      </c>
      <c r="L1131" t="str">
        <f t="shared" ca="1" si="72"/>
        <v/>
      </c>
    </row>
    <row r="1132" spans="2:12" x14ac:dyDescent="0.25">
      <c r="B1132" t="str">
        <f t="shared" ca="1" si="70"/>
        <v/>
      </c>
      <c r="C1132" t="str">
        <f t="shared" ca="1" si="69"/>
        <v/>
      </c>
      <c r="D1132" s="156" t="str">
        <f t="array" aca="1" ref="D1132" ca="1">IFERROR(IF(B1132&lt;&gt;"",IF(OR(EXACT(OFFSET(Metadata!$A$1,0,0,Metadata!Metadata_Table_Length,1),C1132)),1,""),""),"")</f>
        <v/>
      </c>
      <c r="E1132" s="163" t="str">
        <f t="array" aca="1" ref="E1132" ca="1">IF(B1132&lt;&gt;"",IF(D1132=1,OFFSET(Metadata!$B$1,MIN(IF(OFFSET(Metadata!$A$1,0,0,Metadata!Metadata_Table_Length,1)=C1132,ROW(OFFSET(Metadata!$A$1,0,0,Metadata!Metadata_Table_Length,1))-1,"")),0),OFFSET(Metadata!$B$1,MIN(IF(OFFSET(Metadata!$A$1,0,0,Metadata!Metadata_Table_Length,1)=SUBSTITUTE(C1132,"rawdatafilename","originalfilename"),ROW(OFFSET(Metadata!$A$1,0,0,Metadata!Metadata_Table_Length,1))-1,"")),0)),"")</f>
        <v/>
      </c>
      <c r="F1132" t="str">
        <f t="shared" ca="1" si="71"/>
        <v/>
      </c>
      <c r="G1132" t="str">
        <f t="array" aca="1" ref="G1132" ca="1">IF(B1132&lt;&gt;"",OFFSET(Metadata!$B$1,MIN(IF(OFFSET(Metadata!$A$1,0,0,Metadata!Metadata_Table_Length,1)=SUBSTITUTE(C1132,"rawdatafilename","partnumber"),ROW(OFFSET(Metadata!$A$1,0,0,Metadata!Metadata_Table_Length,1))-1,"")),0),"")</f>
        <v/>
      </c>
      <c r="H1132" t="str">
        <f t="array" aca="1" ref="H1132" ca="1">IF(B1132&lt;&gt;"",OFFSET(Metadata!$B$1,MIN(IF(OFFSET(Metadata!$A$1,0,0,Metadata!Metadata_Table_Length,1)=SUBSTITUTE(C1132,"rawdatafilename","original_count"),ROW(OFFSET(Metadata!$A$1,0,0,Metadata!Metadata_Table_Length,1))-1,"")),0),"")</f>
        <v/>
      </c>
      <c r="I1132" t="str">
        <f t="array" aca="1" ref="I1132" ca="1">IF(B1132&lt;&gt;"",OFFSET(Metadata!$B$1,MIN(IF(OFFSET(Metadata!$A$1,0,0,Metadata!Metadata_Table_Length,1)=SUBSTITUTE(C1132,"rawdatafilename","count"),ROW(OFFSET(Metadata!$A$1,0,0,Metadata!Metadata_Table_Length,1))-1,"")),0),"")</f>
        <v/>
      </c>
      <c r="J1132" t="str">
        <f t="array" aca="1" ref="J1132" ca="1">IF(AND(G1132&lt;&gt;"",G1132&lt;&gt;G1131),MAX(IF(G$2:G$2001=G1132,H$2:H$2001,"")),"")</f>
        <v/>
      </c>
      <c r="K1132" t="str">
        <f t="array" aca="1" ref="K1132" ca="1">IF(AND(G1132&lt;&gt;"",G1132&lt;&gt;G1131),MAX(IF(G$2:G$2001=G1132,I$2:I$2001,"")),"")</f>
        <v/>
      </c>
      <c r="L1132" t="str">
        <f t="shared" ca="1" si="72"/>
        <v/>
      </c>
    </row>
    <row r="1133" spans="2:12" x14ac:dyDescent="0.25">
      <c r="B1133" t="str">
        <f t="shared" ca="1" si="70"/>
        <v/>
      </c>
      <c r="C1133" t="str">
        <f t="shared" ca="1" si="69"/>
        <v/>
      </c>
      <c r="D1133" s="156" t="str">
        <f t="array" aca="1" ref="D1133" ca="1">IFERROR(IF(B1133&lt;&gt;"",IF(OR(EXACT(OFFSET(Metadata!$A$1,0,0,Metadata!Metadata_Table_Length,1),C1133)),1,""),""),"")</f>
        <v/>
      </c>
      <c r="E1133" s="163" t="str">
        <f t="array" aca="1" ref="E1133" ca="1">IF(B1133&lt;&gt;"",IF(D1133=1,OFFSET(Metadata!$B$1,MIN(IF(OFFSET(Metadata!$A$1,0,0,Metadata!Metadata_Table_Length,1)=C1133,ROW(OFFSET(Metadata!$A$1,0,0,Metadata!Metadata_Table_Length,1))-1,"")),0),OFFSET(Metadata!$B$1,MIN(IF(OFFSET(Metadata!$A$1,0,0,Metadata!Metadata_Table_Length,1)=SUBSTITUTE(C1133,"rawdatafilename","originalfilename"),ROW(OFFSET(Metadata!$A$1,0,0,Metadata!Metadata_Table_Length,1))-1,"")),0)),"")</f>
        <v/>
      </c>
      <c r="F1133" t="str">
        <f t="shared" ca="1" si="71"/>
        <v/>
      </c>
      <c r="G1133" t="str">
        <f t="array" aca="1" ref="G1133" ca="1">IF(B1133&lt;&gt;"",OFFSET(Metadata!$B$1,MIN(IF(OFFSET(Metadata!$A$1,0,0,Metadata!Metadata_Table_Length,1)=SUBSTITUTE(C1133,"rawdatafilename","partnumber"),ROW(OFFSET(Metadata!$A$1,0,0,Metadata!Metadata_Table_Length,1))-1,"")),0),"")</f>
        <v/>
      </c>
      <c r="H1133" t="str">
        <f t="array" aca="1" ref="H1133" ca="1">IF(B1133&lt;&gt;"",OFFSET(Metadata!$B$1,MIN(IF(OFFSET(Metadata!$A$1,0,0,Metadata!Metadata_Table_Length,1)=SUBSTITUTE(C1133,"rawdatafilename","original_count"),ROW(OFFSET(Metadata!$A$1,0,0,Metadata!Metadata_Table_Length,1))-1,"")),0),"")</f>
        <v/>
      </c>
      <c r="I1133" t="str">
        <f t="array" aca="1" ref="I1133" ca="1">IF(B1133&lt;&gt;"",OFFSET(Metadata!$B$1,MIN(IF(OFFSET(Metadata!$A$1,0,0,Metadata!Metadata_Table_Length,1)=SUBSTITUTE(C1133,"rawdatafilename","count"),ROW(OFFSET(Metadata!$A$1,0,0,Metadata!Metadata_Table_Length,1))-1,"")),0),"")</f>
        <v/>
      </c>
      <c r="J1133" t="str">
        <f t="array" aca="1" ref="J1133" ca="1">IF(AND(G1133&lt;&gt;"",G1133&lt;&gt;G1132),MAX(IF(G$2:G$2001=G1133,H$2:H$2001,"")),"")</f>
        <v/>
      </c>
      <c r="K1133" t="str">
        <f t="array" aca="1" ref="K1133" ca="1">IF(AND(G1133&lt;&gt;"",G1133&lt;&gt;G1132),MAX(IF(G$2:G$2001=G1133,I$2:I$2001,"")),"")</f>
        <v/>
      </c>
      <c r="L1133" t="str">
        <f t="shared" ca="1" si="72"/>
        <v/>
      </c>
    </row>
    <row r="1134" spans="2:12" x14ac:dyDescent="0.25">
      <c r="B1134" t="str">
        <f t="shared" ca="1" si="70"/>
        <v/>
      </c>
      <c r="C1134" t="str">
        <f t="shared" ca="1" si="69"/>
        <v/>
      </c>
      <c r="D1134" s="156" t="str">
        <f t="array" aca="1" ref="D1134" ca="1">IFERROR(IF(B1134&lt;&gt;"",IF(OR(EXACT(OFFSET(Metadata!$A$1,0,0,Metadata!Metadata_Table_Length,1),C1134)),1,""),""),"")</f>
        <v/>
      </c>
      <c r="E1134" s="163" t="str">
        <f t="array" aca="1" ref="E1134" ca="1">IF(B1134&lt;&gt;"",IF(D1134=1,OFFSET(Metadata!$B$1,MIN(IF(OFFSET(Metadata!$A$1,0,0,Metadata!Metadata_Table_Length,1)=C1134,ROW(OFFSET(Metadata!$A$1,0,0,Metadata!Metadata_Table_Length,1))-1,"")),0),OFFSET(Metadata!$B$1,MIN(IF(OFFSET(Metadata!$A$1,0,0,Metadata!Metadata_Table_Length,1)=SUBSTITUTE(C1134,"rawdatafilename","originalfilename"),ROW(OFFSET(Metadata!$A$1,0,0,Metadata!Metadata_Table_Length,1))-1,"")),0)),"")</f>
        <v/>
      </c>
      <c r="F1134" t="str">
        <f t="shared" ca="1" si="71"/>
        <v/>
      </c>
      <c r="G1134" t="str">
        <f t="array" aca="1" ref="G1134" ca="1">IF(B1134&lt;&gt;"",OFFSET(Metadata!$B$1,MIN(IF(OFFSET(Metadata!$A$1,0,0,Metadata!Metadata_Table_Length,1)=SUBSTITUTE(C1134,"rawdatafilename","partnumber"),ROW(OFFSET(Metadata!$A$1,0,0,Metadata!Metadata_Table_Length,1))-1,"")),0),"")</f>
        <v/>
      </c>
      <c r="H1134" t="str">
        <f t="array" aca="1" ref="H1134" ca="1">IF(B1134&lt;&gt;"",OFFSET(Metadata!$B$1,MIN(IF(OFFSET(Metadata!$A$1,0,0,Metadata!Metadata_Table_Length,1)=SUBSTITUTE(C1134,"rawdatafilename","original_count"),ROW(OFFSET(Metadata!$A$1,0,0,Metadata!Metadata_Table_Length,1))-1,"")),0),"")</f>
        <v/>
      </c>
      <c r="I1134" t="str">
        <f t="array" aca="1" ref="I1134" ca="1">IF(B1134&lt;&gt;"",OFFSET(Metadata!$B$1,MIN(IF(OFFSET(Metadata!$A$1,0,0,Metadata!Metadata_Table_Length,1)=SUBSTITUTE(C1134,"rawdatafilename","count"),ROW(OFFSET(Metadata!$A$1,0,0,Metadata!Metadata_Table_Length,1))-1,"")),0),"")</f>
        <v/>
      </c>
      <c r="J1134" t="str">
        <f t="array" aca="1" ref="J1134" ca="1">IF(AND(G1134&lt;&gt;"",G1134&lt;&gt;G1133),MAX(IF(G$2:G$2001=G1134,H$2:H$2001,"")),"")</f>
        <v/>
      </c>
      <c r="K1134" t="str">
        <f t="array" aca="1" ref="K1134" ca="1">IF(AND(G1134&lt;&gt;"",G1134&lt;&gt;G1133),MAX(IF(G$2:G$2001=G1134,I$2:I$2001,"")),"")</f>
        <v/>
      </c>
      <c r="L1134" t="str">
        <f t="shared" ca="1" si="72"/>
        <v/>
      </c>
    </row>
    <row r="1135" spans="2:12" x14ac:dyDescent="0.25">
      <c r="B1135" t="str">
        <f t="shared" ca="1" si="70"/>
        <v/>
      </c>
      <c r="C1135" t="str">
        <f t="shared" ca="1" si="69"/>
        <v/>
      </c>
      <c r="D1135" s="156" t="str">
        <f t="array" aca="1" ref="D1135" ca="1">IFERROR(IF(B1135&lt;&gt;"",IF(OR(EXACT(OFFSET(Metadata!$A$1,0,0,Metadata!Metadata_Table_Length,1),C1135)),1,""),""),"")</f>
        <v/>
      </c>
      <c r="E1135" s="163" t="str">
        <f t="array" aca="1" ref="E1135" ca="1">IF(B1135&lt;&gt;"",IF(D1135=1,OFFSET(Metadata!$B$1,MIN(IF(OFFSET(Metadata!$A$1,0,0,Metadata!Metadata_Table_Length,1)=C1135,ROW(OFFSET(Metadata!$A$1,0,0,Metadata!Metadata_Table_Length,1))-1,"")),0),OFFSET(Metadata!$B$1,MIN(IF(OFFSET(Metadata!$A$1,0,0,Metadata!Metadata_Table_Length,1)=SUBSTITUTE(C1135,"rawdatafilename","originalfilename"),ROW(OFFSET(Metadata!$A$1,0,0,Metadata!Metadata_Table_Length,1))-1,"")),0)),"")</f>
        <v/>
      </c>
      <c r="F1135" t="str">
        <f t="shared" ca="1" si="71"/>
        <v/>
      </c>
      <c r="G1135" t="str">
        <f t="array" aca="1" ref="G1135" ca="1">IF(B1135&lt;&gt;"",OFFSET(Metadata!$B$1,MIN(IF(OFFSET(Metadata!$A$1,0,0,Metadata!Metadata_Table_Length,1)=SUBSTITUTE(C1135,"rawdatafilename","partnumber"),ROW(OFFSET(Metadata!$A$1,0,0,Metadata!Metadata_Table_Length,1))-1,"")),0),"")</f>
        <v/>
      </c>
      <c r="H1135" t="str">
        <f t="array" aca="1" ref="H1135" ca="1">IF(B1135&lt;&gt;"",OFFSET(Metadata!$B$1,MIN(IF(OFFSET(Metadata!$A$1,0,0,Metadata!Metadata_Table_Length,1)=SUBSTITUTE(C1135,"rawdatafilename","original_count"),ROW(OFFSET(Metadata!$A$1,0,0,Metadata!Metadata_Table_Length,1))-1,"")),0),"")</f>
        <v/>
      </c>
      <c r="I1135" t="str">
        <f t="array" aca="1" ref="I1135" ca="1">IF(B1135&lt;&gt;"",OFFSET(Metadata!$B$1,MIN(IF(OFFSET(Metadata!$A$1,0,0,Metadata!Metadata_Table_Length,1)=SUBSTITUTE(C1135,"rawdatafilename","count"),ROW(OFFSET(Metadata!$A$1,0,0,Metadata!Metadata_Table_Length,1))-1,"")),0),"")</f>
        <v/>
      </c>
      <c r="J1135" t="str">
        <f t="array" aca="1" ref="J1135" ca="1">IF(AND(G1135&lt;&gt;"",G1135&lt;&gt;G1134),MAX(IF(G$2:G$2001=G1135,H$2:H$2001,"")),"")</f>
        <v/>
      </c>
      <c r="K1135" t="str">
        <f t="array" aca="1" ref="K1135" ca="1">IF(AND(G1135&lt;&gt;"",G1135&lt;&gt;G1134),MAX(IF(G$2:G$2001=G1135,I$2:I$2001,"")),"")</f>
        <v/>
      </c>
      <c r="L1135" t="str">
        <f t="shared" ca="1" si="72"/>
        <v/>
      </c>
    </row>
    <row r="1136" spans="2:12" x14ac:dyDescent="0.25">
      <c r="B1136" t="str">
        <f t="shared" ca="1" si="70"/>
        <v/>
      </c>
      <c r="C1136" t="str">
        <f t="shared" ca="1" si="69"/>
        <v/>
      </c>
      <c r="D1136" s="156" t="str">
        <f t="array" aca="1" ref="D1136" ca="1">IFERROR(IF(B1136&lt;&gt;"",IF(OR(EXACT(OFFSET(Metadata!$A$1,0,0,Metadata!Metadata_Table_Length,1),C1136)),1,""),""),"")</f>
        <v/>
      </c>
      <c r="E1136" s="163" t="str">
        <f t="array" aca="1" ref="E1136" ca="1">IF(B1136&lt;&gt;"",IF(D1136=1,OFFSET(Metadata!$B$1,MIN(IF(OFFSET(Metadata!$A$1,0,0,Metadata!Metadata_Table_Length,1)=C1136,ROW(OFFSET(Metadata!$A$1,0,0,Metadata!Metadata_Table_Length,1))-1,"")),0),OFFSET(Metadata!$B$1,MIN(IF(OFFSET(Metadata!$A$1,0,0,Metadata!Metadata_Table_Length,1)=SUBSTITUTE(C1136,"rawdatafilename","originalfilename"),ROW(OFFSET(Metadata!$A$1,0,0,Metadata!Metadata_Table_Length,1))-1,"")),0)),"")</f>
        <v/>
      </c>
      <c r="F1136" t="str">
        <f t="shared" ca="1" si="71"/>
        <v/>
      </c>
      <c r="G1136" t="str">
        <f t="array" aca="1" ref="G1136" ca="1">IF(B1136&lt;&gt;"",OFFSET(Metadata!$B$1,MIN(IF(OFFSET(Metadata!$A$1,0,0,Metadata!Metadata_Table_Length,1)=SUBSTITUTE(C1136,"rawdatafilename","partnumber"),ROW(OFFSET(Metadata!$A$1,0,0,Metadata!Metadata_Table_Length,1))-1,"")),0),"")</f>
        <v/>
      </c>
      <c r="H1136" t="str">
        <f t="array" aca="1" ref="H1136" ca="1">IF(B1136&lt;&gt;"",OFFSET(Metadata!$B$1,MIN(IF(OFFSET(Metadata!$A$1,0,0,Metadata!Metadata_Table_Length,1)=SUBSTITUTE(C1136,"rawdatafilename","original_count"),ROW(OFFSET(Metadata!$A$1,0,0,Metadata!Metadata_Table_Length,1))-1,"")),0),"")</f>
        <v/>
      </c>
      <c r="I1136" t="str">
        <f t="array" aca="1" ref="I1136" ca="1">IF(B1136&lt;&gt;"",OFFSET(Metadata!$B$1,MIN(IF(OFFSET(Metadata!$A$1,0,0,Metadata!Metadata_Table_Length,1)=SUBSTITUTE(C1136,"rawdatafilename","count"),ROW(OFFSET(Metadata!$A$1,0,0,Metadata!Metadata_Table_Length,1))-1,"")),0),"")</f>
        <v/>
      </c>
      <c r="J1136" t="str">
        <f t="array" aca="1" ref="J1136" ca="1">IF(AND(G1136&lt;&gt;"",G1136&lt;&gt;G1135),MAX(IF(G$2:G$2001=G1136,H$2:H$2001,"")),"")</f>
        <v/>
      </c>
      <c r="K1136" t="str">
        <f t="array" aca="1" ref="K1136" ca="1">IF(AND(G1136&lt;&gt;"",G1136&lt;&gt;G1135),MAX(IF(G$2:G$2001=G1136,I$2:I$2001,"")),"")</f>
        <v/>
      </c>
      <c r="L1136" t="str">
        <f t="shared" ca="1" si="72"/>
        <v/>
      </c>
    </row>
    <row r="1137" spans="2:12" x14ac:dyDescent="0.25">
      <c r="B1137" t="str">
        <f t="shared" ca="1" si="70"/>
        <v/>
      </c>
      <c r="C1137" t="str">
        <f t="shared" ca="1" si="69"/>
        <v/>
      </c>
      <c r="D1137" s="156" t="str">
        <f t="array" aca="1" ref="D1137" ca="1">IFERROR(IF(B1137&lt;&gt;"",IF(OR(EXACT(OFFSET(Metadata!$A$1,0,0,Metadata!Metadata_Table_Length,1),C1137)),1,""),""),"")</f>
        <v/>
      </c>
      <c r="E1137" s="163" t="str">
        <f t="array" aca="1" ref="E1137" ca="1">IF(B1137&lt;&gt;"",IF(D1137=1,OFFSET(Metadata!$B$1,MIN(IF(OFFSET(Metadata!$A$1,0,0,Metadata!Metadata_Table_Length,1)=C1137,ROW(OFFSET(Metadata!$A$1,0,0,Metadata!Metadata_Table_Length,1))-1,"")),0),OFFSET(Metadata!$B$1,MIN(IF(OFFSET(Metadata!$A$1,0,0,Metadata!Metadata_Table_Length,1)=SUBSTITUTE(C1137,"rawdatafilename","originalfilename"),ROW(OFFSET(Metadata!$A$1,0,0,Metadata!Metadata_Table_Length,1))-1,"")),0)),"")</f>
        <v/>
      </c>
      <c r="F1137" t="str">
        <f t="shared" ca="1" si="71"/>
        <v/>
      </c>
      <c r="G1137" t="str">
        <f t="array" aca="1" ref="G1137" ca="1">IF(B1137&lt;&gt;"",OFFSET(Metadata!$B$1,MIN(IF(OFFSET(Metadata!$A$1,0,0,Metadata!Metadata_Table_Length,1)=SUBSTITUTE(C1137,"rawdatafilename","partnumber"),ROW(OFFSET(Metadata!$A$1,0,0,Metadata!Metadata_Table_Length,1))-1,"")),0),"")</f>
        <v/>
      </c>
      <c r="H1137" t="str">
        <f t="array" aca="1" ref="H1137" ca="1">IF(B1137&lt;&gt;"",OFFSET(Metadata!$B$1,MIN(IF(OFFSET(Metadata!$A$1,0,0,Metadata!Metadata_Table_Length,1)=SUBSTITUTE(C1137,"rawdatafilename","original_count"),ROW(OFFSET(Metadata!$A$1,0,0,Metadata!Metadata_Table_Length,1))-1,"")),0),"")</f>
        <v/>
      </c>
      <c r="I1137" t="str">
        <f t="array" aca="1" ref="I1137" ca="1">IF(B1137&lt;&gt;"",OFFSET(Metadata!$B$1,MIN(IF(OFFSET(Metadata!$A$1,0,0,Metadata!Metadata_Table_Length,1)=SUBSTITUTE(C1137,"rawdatafilename","count"),ROW(OFFSET(Metadata!$A$1,0,0,Metadata!Metadata_Table_Length,1))-1,"")),0),"")</f>
        <v/>
      </c>
      <c r="J1137" t="str">
        <f t="array" aca="1" ref="J1137" ca="1">IF(AND(G1137&lt;&gt;"",G1137&lt;&gt;G1136),MAX(IF(G$2:G$2001=G1137,H$2:H$2001,"")),"")</f>
        <v/>
      </c>
      <c r="K1137" t="str">
        <f t="array" aca="1" ref="K1137" ca="1">IF(AND(G1137&lt;&gt;"",G1137&lt;&gt;G1136),MAX(IF(G$2:G$2001=G1137,I$2:I$2001,"")),"")</f>
        <v/>
      </c>
      <c r="L1137" t="str">
        <f t="shared" ca="1" si="72"/>
        <v/>
      </c>
    </row>
    <row r="1138" spans="2:12" x14ac:dyDescent="0.25">
      <c r="B1138" t="str">
        <f t="shared" ca="1" si="70"/>
        <v/>
      </c>
      <c r="C1138" t="str">
        <f t="shared" ca="1" si="69"/>
        <v/>
      </c>
      <c r="D1138" s="156" t="str">
        <f t="array" aca="1" ref="D1138" ca="1">IFERROR(IF(B1138&lt;&gt;"",IF(OR(EXACT(OFFSET(Metadata!$A$1,0,0,Metadata!Metadata_Table_Length,1),C1138)),1,""),""),"")</f>
        <v/>
      </c>
      <c r="E1138" s="163" t="str">
        <f t="array" aca="1" ref="E1138" ca="1">IF(B1138&lt;&gt;"",IF(D1138=1,OFFSET(Metadata!$B$1,MIN(IF(OFFSET(Metadata!$A$1,0,0,Metadata!Metadata_Table_Length,1)=C1138,ROW(OFFSET(Metadata!$A$1,0,0,Metadata!Metadata_Table_Length,1))-1,"")),0),OFFSET(Metadata!$B$1,MIN(IF(OFFSET(Metadata!$A$1,0,0,Metadata!Metadata_Table_Length,1)=SUBSTITUTE(C1138,"rawdatafilename","originalfilename"),ROW(OFFSET(Metadata!$A$1,0,0,Metadata!Metadata_Table_Length,1))-1,"")),0)),"")</f>
        <v/>
      </c>
      <c r="F1138" t="str">
        <f t="shared" ca="1" si="71"/>
        <v/>
      </c>
      <c r="G1138" t="str">
        <f t="array" aca="1" ref="G1138" ca="1">IF(B1138&lt;&gt;"",OFFSET(Metadata!$B$1,MIN(IF(OFFSET(Metadata!$A$1,0,0,Metadata!Metadata_Table_Length,1)=SUBSTITUTE(C1138,"rawdatafilename","partnumber"),ROW(OFFSET(Metadata!$A$1,0,0,Metadata!Metadata_Table_Length,1))-1,"")),0),"")</f>
        <v/>
      </c>
      <c r="H1138" t="str">
        <f t="array" aca="1" ref="H1138" ca="1">IF(B1138&lt;&gt;"",OFFSET(Metadata!$B$1,MIN(IF(OFFSET(Metadata!$A$1,0,0,Metadata!Metadata_Table_Length,1)=SUBSTITUTE(C1138,"rawdatafilename","original_count"),ROW(OFFSET(Metadata!$A$1,0,0,Metadata!Metadata_Table_Length,1))-1,"")),0),"")</f>
        <v/>
      </c>
      <c r="I1138" t="str">
        <f t="array" aca="1" ref="I1138" ca="1">IF(B1138&lt;&gt;"",OFFSET(Metadata!$B$1,MIN(IF(OFFSET(Metadata!$A$1,0,0,Metadata!Metadata_Table_Length,1)=SUBSTITUTE(C1138,"rawdatafilename","count"),ROW(OFFSET(Metadata!$A$1,0,0,Metadata!Metadata_Table_Length,1))-1,"")),0),"")</f>
        <v/>
      </c>
      <c r="J1138" t="str">
        <f t="array" aca="1" ref="J1138" ca="1">IF(AND(G1138&lt;&gt;"",G1138&lt;&gt;G1137),MAX(IF(G$2:G$2001=G1138,H$2:H$2001,"")),"")</f>
        <v/>
      </c>
      <c r="K1138" t="str">
        <f t="array" aca="1" ref="K1138" ca="1">IF(AND(G1138&lt;&gt;"",G1138&lt;&gt;G1137),MAX(IF(G$2:G$2001=G1138,I$2:I$2001,"")),"")</f>
        <v/>
      </c>
      <c r="L1138" t="str">
        <f t="shared" ca="1" si="72"/>
        <v/>
      </c>
    </row>
    <row r="1139" spans="2:12" x14ac:dyDescent="0.25">
      <c r="B1139" t="str">
        <f t="shared" ca="1" si="70"/>
        <v/>
      </c>
      <c r="C1139" t="str">
        <f t="shared" ca="1" si="69"/>
        <v/>
      </c>
      <c r="D1139" s="156" t="str">
        <f t="array" aca="1" ref="D1139" ca="1">IFERROR(IF(B1139&lt;&gt;"",IF(OR(EXACT(OFFSET(Metadata!$A$1,0,0,Metadata!Metadata_Table_Length,1),C1139)),1,""),""),"")</f>
        <v/>
      </c>
      <c r="E1139" s="163" t="str">
        <f t="array" aca="1" ref="E1139" ca="1">IF(B1139&lt;&gt;"",IF(D1139=1,OFFSET(Metadata!$B$1,MIN(IF(OFFSET(Metadata!$A$1,0,0,Metadata!Metadata_Table_Length,1)=C1139,ROW(OFFSET(Metadata!$A$1,0,0,Metadata!Metadata_Table_Length,1))-1,"")),0),OFFSET(Metadata!$B$1,MIN(IF(OFFSET(Metadata!$A$1,0,0,Metadata!Metadata_Table_Length,1)=SUBSTITUTE(C1139,"rawdatafilename","originalfilename"),ROW(OFFSET(Metadata!$A$1,0,0,Metadata!Metadata_Table_Length,1))-1,"")),0)),"")</f>
        <v/>
      </c>
      <c r="F1139" t="str">
        <f t="shared" ca="1" si="71"/>
        <v/>
      </c>
      <c r="G1139" t="str">
        <f t="array" aca="1" ref="G1139" ca="1">IF(B1139&lt;&gt;"",OFFSET(Metadata!$B$1,MIN(IF(OFFSET(Metadata!$A$1,0,0,Metadata!Metadata_Table_Length,1)=SUBSTITUTE(C1139,"rawdatafilename","partnumber"),ROW(OFFSET(Metadata!$A$1,0,0,Metadata!Metadata_Table_Length,1))-1,"")),0),"")</f>
        <v/>
      </c>
      <c r="H1139" t="str">
        <f t="array" aca="1" ref="H1139" ca="1">IF(B1139&lt;&gt;"",OFFSET(Metadata!$B$1,MIN(IF(OFFSET(Metadata!$A$1,0,0,Metadata!Metadata_Table_Length,1)=SUBSTITUTE(C1139,"rawdatafilename","original_count"),ROW(OFFSET(Metadata!$A$1,0,0,Metadata!Metadata_Table_Length,1))-1,"")),0),"")</f>
        <v/>
      </c>
      <c r="I1139" t="str">
        <f t="array" aca="1" ref="I1139" ca="1">IF(B1139&lt;&gt;"",OFFSET(Metadata!$B$1,MIN(IF(OFFSET(Metadata!$A$1,0,0,Metadata!Metadata_Table_Length,1)=SUBSTITUTE(C1139,"rawdatafilename","count"),ROW(OFFSET(Metadata!$A$1,0,0,Metadata!Metadata_Table_Length,1))-1,"")),0),"")</f>
        <v/>
      </c>
      <c r="J1139" t="str">
        <f t="array" aca="1" ref="J1139" ca="1">IF(AND(G1139&lt;&gt;"",G1139&lt;&gt;G1138),MAX(IF(G$2:G$2001=G1139,H$2:H$2001,"")),"")</f>
        <v/>
      </c>
      <c r="K1139" t="str">
        <f t="array" aca="1" ref="K1139" ca="1">IF(AND(G1139&lt;&gt;"",G1139&lt;&gt;G1138),MAX(IF(G$2:G$2001=G1139,I$2:I$2001,"")),"")</f>
        <v/>
      </c>
      <c r="L1139" t="str">
        <f t="shared" ca="1" si="72"/>
        <v/>
      </c>
    </row>
    <row r="1140" spans="2:12" x14ac:dyDescent="0.25">
      <c r="B1140" t="str">
        <f t="shared" ca="1" si="70"/>
        <v/>
      </c>
      <c r="C1140" t="str">
        <f t="shared" ca="1" si="69"/>
        <v/>
      </c>
      <c r="D1140" s="156" t="str">
        <f t="array" aca="1" ref="D1140" ca="1">IFERROR(IF(B1140&lt;&gt;"",IF(OR(EXACT(OFFSET(Metadata!$A$1,0,0,Metadata!Metadata_Table_Length,1),C1140)),1,""),""),"")</f>
        <v/>
      </c>
      <c r="E1140" s="163" t="str">
        <f t="array" aca="1" ref="E1140" ca="1">IF(B1140&lt;&gt;"",IF(D1140=1,OFFSET(Metadata!$B$1,MIN(IF(OFFSET(Metadata!$A$1,0,0,Metadata!Metadata_Table_Length,1)=C1140,ROW(OFFSET(Metadata!$A$1,0,0,Metadata!Metadata_Table_Length,1))-1,"")),0),OFFSET(Metadata!$B$1,MIN(IF(OFFSET(Metadata!$A$1,0,0,Metadata!Metadata_Table_Length,1)=SUBSTITUTE(C1140,"rawdatafilename","originalfilename"),ROW(OFFSET(Metadata!$A$1,0,0,Metadata!Metadata_Table_Length,1))-1,"")),0)),"")</f>
        <v/>
      </c>
      <c r="F1140" t="str">
        <f t="shared" ca="1" si="71"/>
        <v/>
      </c>
      <c r="G1140" t="str">
        <f t="array" aca="1" ref="G1140" ca="1">IF(B1140&lt;&gt;"",OFFSET(Metadata!$B$1,MIN(IF(OFFSET(Metadata!$A$1,0,0,Metadata!Metadata_Table_Length,1)=SUBSTITUTE(C1140,"rawdatafilename","partnumber"),ROW(OFFSET(Metadata!$A$1,0,0,Metadata!Metadata_Table_Length,1))-1,"")),0),"")</f>
        <v/>
      </c>
      <c r="H1140" t="str">
        <f t="array" aca="1" ref="H1140" ca="1">IF(B1140&lt;&gt;"",OFFSET(Metadata!$B$1,MIN(IF(OFFSET(Metadata!$A$1,0,0,Metadata!Metadata_Table_Length,1)=SUBSTITUTE(C1140,"rawdatafilename","original_count"),ROW(OFFSET(Metadata!$A$1,0,0,Metadata!Metadata_Table_Length,1))-1,"")),0),"")</f>
        <v/>
      </c>
      <c r="I1140" t="str">
        <f t="array" aca="1" ref="I1140" ca="1">IF(B1140&lt;&gt;"",OFFSET(Metadata!$B$1,MIN(IF(OFFSET(Metadata!$A$1,0,0,Metadata!Metadata_Table_Length,1)=SUBSTITUTE(C1140,"rawdatafilename","count"),ROW(OFFSET(Metadata!$A$1,0,0,Metadata!Metadata_Table_Length,1))-1,"")),0),"")</f>
        <v/>
      </c>
      <c r="J1140" t="str">
        <f t="array" aca="1" ref="J1140" ca="1">IF(AND(G1140&lt;&gt;"",G1140&lt;&gt;G1139),MAX(IF(G$2:G$2001=G1140,H$2:H$2001,"")),"")</f>
        <v/>
      </c>
      <c r="K1140" t="str">
        <f t="array" aca="1" ref="K1140" ca="1">IF(AND(G1140&lt;&gt;"",G1140&lt;&gt;G1139),MAX(IF(G$2:G$2001=G1140,I$2:I$2001,"")),"")</f>
        <v/>
      </c>
      <c r="L1140" t="str">
        <f t="shared" ca="1" si="72"/>
        <v/>
      </c>
    </row>
    <row r="1141" spans="2:12" x14ac:dyDescent="0.25">
      <c r="B1141" t="str">
        <f t="shared" ca="1" si="70"/>
        <v/>
      </c>
      <c r="C1141" t="str">
        <f t="shared" ca="1" si="69"/>
        <v/>
      </c>
      <c r="D1141" s="156" t="str">
        <f t="array" aca="1" ref="D1141" ca="1">IFERROR(IF(B1141&lt;&gt;"",IF(OR(EXACT(OFFSET(Metadata!$A$1,0,0,Metadata!Metadata_Table_Length,1),C1141)),1,""),""),"")</f>
        <v/>
      </c>
      <c r="E1141" s="163" t="str">
        <f t="array" aca="1" ref="E1141" ca="1">IF(B1141&lt;&gt;"",IF(D1141=1,OFFSET(Metadata!$B$1,MIN(IF(OFFSET(Metadata!$A$1,0,0,Metadata!Metadata_Table_Length,1)=C1141,ROW(OFFSET(Metadata!$A$1,0,0,Metadata!Metadata_Table_Length,1))-1,"")),0),OFFSET(Metadata!$B$1,MIN(IF(OFFSET(Metadata!$A$1,0,0,Metadata!Metadata_Table_Length,1)=SUBSTITUTE(C1141,"rawdatafilename","originalfilename"),ROW(OFFSET(Metadata!$A$1,0,0,Metadata!Metadata_Table_Length,1))-1,"")),0)),"")</f>
        <v/>
      </c>
      <c r="F1141" t="str">
        <f t="shared" ca="1" si="71"/>
        <v/>
      </c>
      <c r="G1141" t="str">
        <f t="array" aca="1" ref="G1141" ca="1">IF(B1141&lt;&gt;"",OFFSET(Metadata!$B$1,MIN(IF(OFFSET(Metadata!$A$1,0,0,Metadata!Metadata_Table_Length,1)=SUBSTITUTE(C1141,"rawdatafilename","partnumber"),ROW(OFFSET(Metadata!$A$1,0,0,Metadata!Metadata_Table_Length,1))-1,"")),0),"")</f>
        <v/>
      </c>
      <c r="H1141" t="str">
        <f t="array" aca="1" ref="H1141" ca="1">IF(B1141&lt;&gt;"",OFFSET(Metadata!$B$1,MIN(IF(OFFSET(Metadata!$A$1,0,0,Metadata!Metadata_Table_Length,1)=SUBSTITUTE(C1141,"rawdatafilename","original_count"),ROW(OFFSET(Metadata!$A$1,0,0,Metadata!Metadata_Table_Length,1))-1,"")),0),"")</f>
        <v/>
      </c>
      <c r="I1141" t="str">
        <f t="array" aca="1" ref="I1141" ca="1">IF(B1141&lt;&gt;"",OFFSET(Metadata!$B$1,MIN(IF(OFFSET(Metadata!$A$1,0,0,Metadata!Metadata_Table_Length,1)=SUBSTITUTE(C1141,"rawdatafilename","count"),ROW(OFFSET(Metadata!$A$1,0,0,Metadata!Metadata_Table_Length,1))-1,"")),0),"")</f>
        <v/>
      </c>
      <c r="J1141" t="str">
        <f t="array" aca="1" ref="J1141" ca="1">IF(AND(G1141&lt;&gt;"",G1141&lt;&gt;G1140),MAX(IF(G$2:G$2001=G1141,H$2:H$2001,"")),"")</f>
        <v/>
      </c>
      <c r="K1141" t="str">
        <f t="array" aca="1" ref="K1141" ca="1">IF(AND(G1141&lt;&gt;"",G1141&lt;&gt;G1140),MAX(IF(G$2:G$2001=G1141,I$2:I$2001,"")),"")</f>
        <v/>
      </c>
      <c r="L1141" t="str">
        <f t="shared" ca="1" si="72"/>
        <v/>
      </c>
    </row>
    <row r="1142" spans="2:12" x14ac:dyDescent="0.25">
      <c r="B1142" t="str">
        <f t="shared" ca="1" si="70"/>
        <v/>
      </c>
      <c r="C1142" t="str">
        <f t="shared" ca="1" si="69"/>
        <v/>
      </c>
      <c r="D1142" s="156" t="str">
        <f t="array" aca="1" ref="D1142" ca="1">IFERROR(IF(B1142&lt;&gt;"",IF(OR(EXACT(OFFSET(Metadata!$A$1,0,0,Metadata!Metadata_Table_Length,1),C1142)),1,""),""),"")</f>
        <v/>
      </c>
      <c r="E1142" s="163" t="str">
        <f t="array" aca="1" ref="E1142" ca="1">IF(B1142&lt;&gt;"",IF(D1142=1,OFFSET(Metadata!$B$1,MIN(IF(OFFSET(Metadata!$A$1,0,0,Metadata!Metadata_Table_Length,1)=C1142,ROW(OFFSET(Metadata!$A$1,0,0,Metadata!Metadata_Table_Length,1))-1,"")),0),OFFSET(Metadata!$B$1,MIN(IF(OFFSET(Metadata!$A$1,0,0,Metadata!Metadata_Table_Length,1)=SUBSTITUTE(C1142,"rawdatafilename","originalfilename"),ROW(OFFSET(Metadata!$A$1,0,0,Metadata!Metadata_Table_Length,1))-1,"")),0)),"")</f>
        <v/>
      </c>
      <c r="F1142" t="str">
        <f t="shared" ca="1" si="71"/>
        <v/>
      </c>
      <c r="G1142" t="str">
        <f t="array" aca="1" ref="G1142" ca="1">IF(B1142&lt;&gt;"",OFFSET(Metadata!$B$1,MIN(IF(OFFSET(Metadata!$A$1,0,0,Metadata!Metadata_Table_Length,1)=SUBSTITUTE(C1142,"rawdatafilename","partnumber"),ROW(OFFSET(Metadata!$A$1,0,0,Metadata!Metadata_Table_Length,1))-1,"")),0),"")</f>
        <v/>
      </c>
      <c r="H1142" t="str">
        <f t="array" aca="1" ref="H1142" ca="1">IF(B1142&lt;&gt;"",OFFSET(Metadata!$B$1,MIN(IF(OFFSET(Metadata!$A$1,0,0,Metadata!Metadata_Table_Length,1)=SUBSTITUTE(C1142,"rawdatafilename","original_count"),ROW(OFFSET(Metadata!$A$1,0,0,Metadata!Metadata_Table_Length,1))-1,"")),0),"")</f>
        <v/>
      </c>
      <c r="I1142" t="str">
        <f t="array" aca="1" ref="I1142" ca="1">IF(B1142&lt;&gt;"",OFFSET(Metadata!$B$1,MIN(IF(OFFSET(Metadata!$A$1,0,0,Metadata!Metadata_Table_Length,1)=SUBSTITUTE(C1142,"rawdatafilename","count"),ROW(OFFSET(Metadata!$A$1,0,0,Metadata!Metadata_Table_Length,1))-1,"")),0),"")</f>
        <v/>
      </c>
      <c r="J1142" t="str">
        <f t="array" aca="1" ref="J1142" ca="1">IF(AND(G1142&lt;&gt;"",G1142&lt;&gt;G1141),MAX(IF(G$2:G$2001=G1142,H$2:H$2001,"")),"")</f>
        <v/>
      </c>
      <c r="K1142" t="str">
        <f t="array" aca="1" ref="K1142" ca="1">IF(AND(G1142&lt;&gt;"",G1142&lt;&gt;G1141),MAX(IF(G$2:G$2001=G1142,I$2:I$2001,"")),"")</f>
        <v/>
      </c>
      <c r="L1142" t="str">
        <f t="shared" ca="1" si="72"/>
        <v/>
      </c>
    </row>
    <row r="1143" spans="2:12" x14ac:dyDescent="0.25">
      <c r="B1143" t="str">
        <f t="shared" ca="1" si="70"/>
        <v/>
      </c>
      <c r="C1143" t="str">
        <f t="shared" ca="1" si="69"/>
        <v/>
      </c>
      <c r="D1143" s="156" t="str">
        <f t="array" aca="1" ref="D1143" ca="1">IFERROR(IF(B1143&lt;&gt;"",IF(OR(EXACT(OFFSET(Metadata!$A$1,0,0,Metadata!Metadata_Table_Length,1),C1143)),1,""),""),"")</f>
        <v/>
      </c>
      <c r="E1143" s="163" t="str">
        <f t="array" aca="1" ref="E1143" ca="1">IF(B1143&lt;&gt;"",IF(D1143=1,OFFSET(Metadata!$B$1,MIN(IF(OFFSET(Metadata!$A$1,0,0,Metadata!Metadata_Table_Length,1)=C1143,ROW(OFFSET(Metadata!$A$1,0,0,Metadata!Metadata_Table_Length,1))-1,"")),0),OFFSET(Metadata!$B$1,MIN(IF(OFFSET(Metadata!$A$1,0,0,Metadata!Metadata_Table_Length,1)=SUBSTITUTE(C1143,"rawdatafilename","originalfilename"),ROW(OFFSET(Metadata!$A$1,0,0,Metadata!Metadata_Table_Length,1))-1,"")),0)),"")</f>
        <v/>
      </c>
      <c r="F1143" t="str">
        <f t="shared" ca="1" si="71"/>
        <v/>
      </c>
      <c r="G1143" t="str">
        <f t="array" aca="1" ref="G1143" ca="1">IF(B1143&lt;&gt;"",OFFSET(Metadata!$B$1,MIN(IF(OFFSET(Metadata!$A$1,0,0,Metadata!Metadata_Table_Length,1)=SUBSTITUTE(C1143,"rawdatafilename","partnumber"),ROW(OFFSET(Metadata!$A$1,0,0,Metadata!Metadata_Table_Length,1))-1,"")),0),"")</f>
        <v/>
      </c>
      <c r="H1143" t="str">
        <f t="array" aca="1" ref="H1143" ca="1">IF(B1143&lt;&gt;"",OFFSET(Metadata!$B$1,MIN(IF(OFFSET(Metadata!$A$1,0,0,Metadata!Metadata_Table_Length,1)=SUBSTITUTE(C1143,"rawdatafilename","original_count"),ROW(OFFSET(Metadata!$A$1,0,0,Metadata!Metadata_Table_Length,1))-1,"")),0),"")</f>
        <v/>
      </c>
      <c r="I1143" t="str">
        <f t="array" aca="1" ref="I1143" ca="1">IF(B1143&lt;&gt;"",OFFSET(Metadata!$B$1,MIN(IF(OFFSET(Metadata!$A$1,0,0,Metadata!Metadata_Table_Length,1)=SUBSTITUTE(C1143,"rawdatafilename","count"),ROW(OFFSET(Metadata!$A$1,0,0,Metadata!Metadata_Table_Length,1))-1,"")),0),"")</f>
        <v/>
      </c>
      <c r="J1143" t="str">
        <f t="array" aca="1" ref="J1143" ca="1">IF(AND(G1143&lt;&gt;"",G1143&lt;&gt;G1142),MAX(IF(G$2:G$2001=G1143,H$2:H$2001,"")),"")</f>
        <v/>
      </c>
      <c r="K1143" t="str">
        <f t="array" aca="1" ref="K1143" ca="1">IF(AND(G1143&lt;&gt;"",G1143&lt;&gt;G1142),MAX(IF(G$2:G$2001=G1143,I$2:I$2001,"")),"")</f>
        <v/>
      </c>
      <c r="L1143" t="str">
        <f t="shared" ca="1" si="72"/>
        <v/>
      </c>
    </row>
    <row r="1144" spans="2:12" x14ac:dyDescent="0.25">
      <c r="B1144" t="str">
        <f t="shared" ca="1" si="70"/>
        <v/>
      </c>
      <c r="C1144" t="str">
        <f t="shared" ca="1" si="69"/>
        <v/>
      </c>
      <c r="D1144" s="156" t="str">
        <f t="array" aca="1" ref="D1144" ca="1">IFERROR(IF(B1144&lt;&gt;"",IF(OR(EXACT(OFFSET(Metadata!$A$1,0,0,Metadata!Metadata_Table_Length,1),C1144)),1,""),""),"")</f>
        <v/>
      </c>
      <c r="E1144" s="163" t="str">
        <f t="array" aca="1" ref="E1144" ca="1">IF(B1144&lt;&gt;"",IF(D1144=1,OFFSET(Metadata!$B$1,MIN(IF(OFFSET(Metadata!$A$1,0,0,Metadata!Metadata_Table_Length,1)=C1144,ROW(OFFSET(Metadata!$A$1,0,0,Metadata!Metadata_Table_Length,1))-1,"")),0),OFFSET(Metadata!$B$1,MIN(IF(OFFSET(Metadata!$A$1,0,0,Metadata!Metadata_Table_Length,1)=SUBSTITUTE(C1144,"rawdatafilename","originalfilename"),ROW(OFFSET(Metadata!$A$1,0,0,Metadata!Metadata_Table_Length,1))-1,"")),0)),"")</f>
        <v/>
      </c>
      <c r="F1144" t="str">
        <f t="shared" ca="1" si="71"/>
        <v/>
      </c>
      <c r="G1144" t="str">
        <f t="array" aca="1" ref="G1144" ca="1">IF(B1144&lt;&gt;"",OFFSET(Metadata!$B$1,MIN(IF(OFFSET(Metadata!$A$1,0,0,Metadata!Metadata_Table_Length,1)=SUBSTITUTE(C1144,"rawdatafilename","partnumber"),ROW(OFFSET(Metadata!$A$1,0,0,Metadata!Metadata_Table_Length,1))-1,"")),0),"")</f>
        <v/>
      </c>
      <c r="H1144" t="str">
        <f t="array" aca="1" ref="H1144" ca="1">IF(B1144&lt;&gt;"",OFFSET(Metadata!$B$1,MIN(IF(OFFSET(Metadata!$A$1,0,0,Metadata!Metadata_Table_Length,1)=SUBSTITUTE(C1144,"rawdatafilename","original_count"),ROW(OFFSET(Metadata!$A$1,0,0,Metadata!Metadata_Table_Length,1))-1,"")),0),"")</f>
        <v/>
      </c>
      <c r="I1144" t="str">
        <f t="array" aca="1" ref="I1144" ca="1">IF(B1144&lt;&gt;"",OFFSET(Metadata!$B$1,MIN(IF(OFFSET(Metadata!$A$1,0,0,Metadata!Metadata_Table_Length,1)=SUBSTITUTE(C1144,"rawdatafilename","count"),ROW(OFFSET(Metadata!$A$1,0,0,Metadata!Metadata_Table_Length,1))-1,"")),0),"")</f>
        <v/>
      </c>
      <c r="J1144" t="str">
        <f t="array" aca="1" ref="J1144" ca="1">IF(AND(G1144&lt;&gt;"",G1144&lt;&gt;G1143),MAX(IF(G$2:G$2001=G1144,H$2:H$2001,"")),"")</f>
        <v/>
      </c>
      <c r="K1144" t="str">
        <f t="array" aca="1" ref="K1144" ca="1">IF(AND(G1144&lt;&gt;"",G1144&lt;&gt;G1143),MAX(IF(G$2:G$2001=G1144,I$2:I$2001,"")),"")</f>
        <v/>
      </c>
      <c r="L1144" t="str">
        <f t="shared" ca="1" si="72"/>
        <v/>
      </c>
    </row>
    <row r="1145" spans="2:12" x14ac:dyDescent="0.25">
      <c r="B1145" t="str">
        <f t="shared" ca="1" si="70"/>
        <v/>
      </c>
      <c r="C1145" t="str">
        <f t="shared" ca="1" si="69"/>
        <v/>
      </c>
      <c r="D1145" s="156" t="str">
        <f t="array" aca="1" ref="D1145" ca="1">IFERROR(IF(B1145&lt;&gt;"",IF(OR(EXACT(OFFSET(Metadata!$A$1,0,0,Metadata!Metadata_Table_Length,1),C1145)),1,""),""),"")</f>
        <v/>
      </c>
      <c r="E1145" s="163" t="str">
        <f t="array" aca="1" ref="E1145" ca="1">IF(B1145&lt;&gt;"",IF(D1145=1,OFFSET(Metadata!$B$1,MIN(IF(OFFSET(Metadata!$A$1,0,0,Metadata!Metadata_Table_Length,1)=C1145,ROW(OFFSET(Metadata!$A$1,0,0,Metadata!Metadata_Table_Length,1))-1,"")),0),OFFSET(Metadata!$B$1,MIN(IF(OFFSET(Metadata!$A$1,0,0,Metadata!Metadata_Table_Length,1)=SUBSTITUTE(C1145,"rawdatafilename","originalfilename"),ROW(OFFSET(Metadata!$A$1,0,0,Metadata!Metadata_Table_Length,1))-1,"")),0)),"")</f>
        <v/>
      </c>
      <c r="F1145" t="str">
        <f t="shared" ca="1" si="71"/>
        <v/>
      </c>
      <c r="G1145" t="str">
        <f t="array" aca="1" ref="G1145" ca="1">IF(B1145&lt;&gt;"",OFFSET(Metadata!$B$1,MIN(IF(OFFSET(Metadata!$A$1,0,0,Metadata!Metadata_Table_Length,1)=SUBSTITUTE(C1145,"rawdatafilename","partnumber"),ROW(OFFSET(Metadata!$A$1,0,0,Metadata!Metadata_Table_Length,1))-1,"")),0),"")</f>
        <v/>
      </c>
      <c r="H1145" t="str">
        <f t="array" aca="1" ref="H1145" ca="1">IF(B1145&lt;&gt;"",OFFSET(Metadata!$B$1,MIN(IF(OFFSET(Metadata!$A$1,0,0,Metadata!Metadata_Table_Length,1)=SUBSTITUTE(C1145,"rawdatafilename","original_count"),ROW(OFFSET(Metadata!$A$1,0,0,Metadata!Metadata_Table_Length,1))-1,"")),0),"")</f>
        <v/>
      </c>
      <c r="I1145" t="str">
        <f t="array" aca="1" ref="I1145" ca="1">IF(B1145&lt;&gt;"",OFFSET(Metadata!$B$1,MIN(IF(OFFSET(Metadata!$A$1,0,0,Metadata!Metadata_Table_Length,1)=SUBSTITUTE(C1145,"rawdatafilename","count"),ROW(OFFSET(Metadata!$A$1,0,0,Metadata!Metadata_Table_Length,1))-1,"")),0),"")</f>
        <v/>
      </c>
      <c r="J1145" t="str">
        <f t="array" aca="1" ref="J1145" ca="1">IF(AND(G1145&lt;&gt;"",G1145&lt;&gt;G1144),MAX(IF(G$2:G$2001=G1145,H$2:H$2001,"")),"")</f>
        <v/>
      </c>
      <c r="K1145" t="str">
        <f t="array" aca="1" ref="K1145" ca="1">IF(AND(G1145&lt;&gt;"",G1145&lt;&gt;G1144),MAX(IF(G$2:G$2001=G1145,I$2:I$2001,"")),"")</f>
        <v/>
      </c>
      <c r="L1145" t="str">
        <f t="shared" ca="1" si="72"/>
        <v/>
      </c>
    </row>
    <row r="1146" spans="2:12" x14ac:dyDescent="0.25">
      <c r="B1146" t="str">
        <f t="shared" ca="1" si="70"/>
        <v/>
      </c>
      <c r="C1146" t="str">
        <f t="shared" ca="1" si="69"/>
        <v/>
      </c>
      <c r="D1146" s="156" t="str">
        <f t="array" aca="1" ref="D1146" ca="1">IFERROR(IF(B1146&lt;&gt;"",IF(OR(EXACT(OFFSET(Metadata!$A$1,0,0,Metadata!Metadata_Table_Length,1),C1146)),1,""),""),"")</f>
        <v/>
      </c>
      <c r="E1146" s="163" t="str">
        <f t="array" aca="1" ref="E1146" ca="1">IF(B1146&lt;&gt;"",IF(D1146=1,OFFSET(Metadata!$B$1,MIN(IF(OFFSET(Metadata!$A$1,0,0,Metadata!Metadata_Table_Length,1)=C1146,ROW(OFFSET(Metadata!$A$1,0,0,Metadata!Metadata_Table_Length,1))-1,"")),0),OFFSET(Metadata!$B$1,MIN(IF(OFFSET(Metadata!$A$1,0,0,Metadata!Metadata_Table_Length,1)=SUBSTITUTE(C1146,"rawdatafilename","originalfilename"),ROW(OFFSET(Metadata!$A$1,0,0,Metadata!Metadata_Table_Length,1))-1,"")),0)),"")</f>
        <v/>
      </c>
      <c r="F1146" t="str">
        <f t="shared" ca="1" si="71"/>
        <v/>
      </c>
      <c r="G1146" t="str">
        <f t="array" aca="1" ref="G1146" ca="1">IF(B1146&lt;&gt;"",OFFSET(Metadata!$B$1,MIN(IF(OFFSET(Metadata!$A$1,0,0,Metadata!Metadata_Table_Length,1)=SUBSTITUTE(C1146,"rawdatafilename","partnumber"),ROW(OFFSET(Metadata!$A$1,0,0,Metadata!Metadata_Table_Length,1))-1,"")),0),"")</f>
        <v/>
      </c>
      <c r="H1146" t="str">
        <f t="array" aca="1" ref="H1146" ca="1">IF(B1146&lt;&gt;"",OFFSET(Metadata!$B$1,MIN(IF(OFFSET(Metadata!$A$1,0,0,Metadata!Metadata_Table_Length,1)=SUBSTITUTE(C1146,"rawdatafilename","original_count"),ROW(OFFSET(Metadata!$A$1,0,0,Metadata!Metadata_Table_Length,1))-1,"")),0),"")</f>
        <v/>
      </c>
      <c r="I1146" t="str">
        <f t="array" aca="1" ref="I1146" ca="1">IF(B1146&lt;&gt;"",OFFSET(Metadata!$B$1,MIN(IF(OFFSET(Metadata!$A$1,0,0,Metadata!Metadata_Table_Length,1)=SUBSTITUTE(C1146,"rawdatafilename","count"),ROW(OFFSET(Metadata!$A$1,0,0,Metadata!Metadata_Table_Length,1))-1,"")),0),"")</f>
        <v/>
      </c>
      <c r="J1146" t="str">
        <f t="array" aca="1" ref="J1146" ca="1">IF(AND(G1146&lt;&gt;"",G1146&lt;&gt;G1145),MAX(IF(G$2:G$2001=G1146,H$2:H$2001,"")),"")</f>
        <v/>
      </c>
      <c r="K1146" t="str">
        <f t="array" aca="1" ref="K1146" ca="1">IF(AND(G1146&lt;&gt;"",G1146&lt;&gt;G1145),MAX(IF(G$2:G$2001=G1146,I$2:I$2001,"")),"")</f>
        <v/>
      </c>
      <c r="L1146" t="str">
        <f t="shared" ca="1" si="72"/>
        <v/>
      </c>
    </row>
    <row r="1147" spans="2:12" x14ac:dyDescent="0.25">
      <c r="B1147" t="str">
        <f t="shared" ca="1" si="70"/>
        <v/>
      </c>
      <c r="C1147" t="str">
        <f t="shared" ca="1" si="69"/>
        <v/>
      </c>
      <c r="D1147" s="156" t="str">
        <f t="array" aca="1" ref="D1147" ca="1">IFERROR(IF(B1147&lt;&gt;"",IF(OR(EXACT(OFFSET(Metadata!$A$1,0,0,Metadata!Metadata_Table_Length,1),C1147)),1,""),""),"")</f>
        <v/>
      </c>
      <c r="E1147" s="163" t="str">
        <f t="array" aca="1" ref="E1147" ca="1">IF(B1147&lt;&gt;"",IF(D1147=1,OFFSET(Metadata!$B$1,MIN(IF(OFFSET(Metadata!$A$1,0,0,Metadata!Metadata_Table_Length,1)=C1147,ROW(OFFSET(Metadata!$A$1,0,0,Metadata!Metadata_Table_Length,1))-1,"")),0),OFFSET(Metadata!$B$1,MIN(IF(OFFSET(Metadata!$A$1,0,0,Metadata!Metadata_Table_Length,1)=SUBSTITUTE(C1147,"rawdatafilename","originalfilename"),ROW(OFFSET(Metadata!$A$1,0,0,Metadata!Metadata_Table_Length,1))-1,"")),0)),"")</f>
        <v/>
      </c>
      <c r="F1147" t="str">
        <f t="shared" ca="1" si="71"/>
        <v/>
      </c>
      <c r="G1147" t="str">
        <f t="array" aca="1" ref="G1147" ca="1">IF(B1147&lt;&gt;"",OFFSET(Metadata!$B$1,MIN(IF(OFFSET(Metadata!$A$1,0,0,Metadata!Metadata_Table_Length,1)=SUBSTITUTE(C1147,"rawdatafilename","partnumber"),ROW(OFFSET(Metadata!$A$1,0,0,Metadata!Metadata_Table_Length,1))-1,"")),0),"")</f>
        <v/>
      </c>
      <c r="H1147" t="str">
        <f t="array" aca="1" ref="H1147" ca="1">IF(B1147&lt;&gt;"",OFFSET(Metadata!$B$1,MIN(IF(OFFSET(Metadata!$A$1,0,0,Metadata!Metadata_Table_Length,1)=SUBSTITUTE(C1147,"rawdatafilename","original_count"),ROW(OFFSET(Metadata!$A$1,0,0,Metadata!Metadata_Table_Length,1))-1,"")),0),"")</f>
        <v/>
      </c>
      <c r="I1147" t="str">
        <f t="array" aca="1" ref="I1147" ca="1">IF(B1147&lt;&gt;"",OFFSET(Metadata!$B$1,MIN(IF(OFFSET(Metadata!$A$1,0,0,Metadata!Metadata_Table_Length,1)=SUBSTITUTE(C1147,"rawdatafilename","count"),ROW(OFFSET(Metadata!$A$1,0,0,Metadata!Metadata_Table_Length,1))-1,"")),0),"")</f>
        <v/>
      </c>
      <c r="J1147" t="str">
        <f t="array" aca="1" ref="J1147" ca="1">IF(AND(G1147&lt;&gt;"",G1147&lt;&gt;G1146),MAX(IF(G$2:G$2001=G1147,H$2:H$2001,"")),"")</f>
        <v/>
      </c>
      <c r="K1147" t="str">
        <f t="array" aca="1" ref="K1147" ca="1">IF(AND(G1147&lt;&gt;"",G1147&lt;&gt;G1146),MAX(IF(G$2:G$2001=G1147,I$2:I$2001,"")),"")</f>
        <v/>
      </c>
      <c r="L1147" t="str">
        <f t="shared" ca="1" si="72"/>
        <v/>
      </c>
    </row>
    <row r="1148" spans="2:12" x14ac:dyDescent="0.25">
      <c r="B1148" t="str">
        <f t="shared" ca="1" si="70"/>
        <v/>
      </c>
      <c r="C1148" t="str">
        <f t="shared" ca="1" si="69"/>
        <v/>
      </c>
      <c r="D1148" s="156" t="str">
        <f t="array" aca="1" ref="D1148" ca="1">IFERROR(IF(B1148&lt;&gt;"",IF(OR(EXACT(OFFSET(Metadata!$A$1,0,0,Metadata!Metadata_Table_Length,1),C1148)),1,""),""),"")</f>
        <v/>
      </c>
      <c r="E1148" s="163" t="str">
        <f t="array" aca="1" ref="E1148" ca="1">IF(B1148&lt;&gt;"",IF(D1148=1,OFFSET(Metadata!$B$1,MIN(IF(OFFSET(Metadata!$A$1,0,0,Metadata!Metadata_Table_Length,1)=C1148,ROW(OFFSET(Metadata!$A$1,0,0,Metadata!Metadata_Table_Length,1))-1,"")),0),OFFSET(Metadata!$B$1,MIN(IF(OFFSET(Metadata!$A$1,0,0,Metadata!Metadata_Table_Length,1)=SUBSTITUTE(C1148,"rawdatafilename","originalfilename"),ROW(OFFSET(Metadata!$A$1,0,0,Metadata!Metadata_Table_Length,1))-1,"")),0)),"")</f>
        <v/>
      </c>
      <c r="F1148" t="str">
        <f t="shared" ca="1" si="71"/>
        <v/>
      </c>
      <c r="G1148" t="str">
        <f t="array" aca="1" ref="G1148" ca="1">IF(B1148&lt;&gt;"",OFFSET(Metadata!$B$1,MIN(IF(OFFSET(Metadata!$A$1,0,0,Metadata!Metadata_Table_Length,1)=SUBSTITUTE(C1148,"rawdatafilename","partnumber"),ROW(OFFSET(Metadata!$A$1,0,0,Metadata!Metadata_Table_Length,1))-1,"")),0),"")</f>
        <v/>
      </c>
      <c r="H1148" t="str">
        <f t="array" aca="1" ref="H1148" ca="1">IF(B1148&lt;&gt;"",OFFSET(Metadata!$B$1,MIN(IF(OFFSET(Metadata!$A$1,0,0,Metadata!Metadata_Table_Length,1)=SUBSTITUTE(C1148,"rawdatafilename","original_count"),ROW(OFFSET(Metadata!$A$1,0,0,Metadata!Metadata_Table_Length,1))-1,"")),0),"")</f>
        <v/>
      </c>
      <c r="I1148" t="str">
        <f t="array" aca="1" ref="I1148" ca="1">IF(B1148&lt;&gt;"",OFFSET(Metadata!$B$1,MIN(IF(OFFSET(Metadata!$A$1,0,0,Metadata!Metadata_Table_Length,1)=SUBSTITUTE(C1148,"rawdatafilename","count"),ROW(OFFSET(Metadata!$A$1,0,0,Metadata!Metadata_Table_Length,1))-1,"")),0),"")</f>
        <v/>
      </c>
      <c r="J1148" t="str">
        <f t="array" aca="1" ref="J1148" ca="1">IF(AND(G1148&lt;&gt;"",G1148&lt;&gt;G1147),MAX(IF(G$2:G$2001=G1148,H$2:H$2001,"")),"")</f>
        <v/>
      </c>
      <c r="K1148" t="str">
        <f t="array" aca="1" ref="K1148" ca="1">IF(AND(G1148&lt;&gt;"",G1148&lt;&gt;G1147),MAX(IF(G$2:G$2001=G1148,I$2:I$2001,"")),"")</f>
        <v/>
      </c>
      <c r="L1148" t="str">
        <f t="shared" ca="1" si="72"/>
        <v/>
      </c>
    </row>
    <row r="1149" spans="2:12" x14ac:dyDescent="0.25">
      <c r="B1149" t="str">
        <f t="shared" ca="1" si="70"/>
        <v/>
      </c>
      <c r="C1149" t="str">
        <f t="shared" ca="1" si="69"/>
        <v/>
      </c>
      <c r="D1149" s="156" t="str">
        <f t="array" aca="1" ref="D1149" ca="1">IFERROR(IF(B1149&lt;&gt;"",IF(OR(EXACT(OFFSET(Metadata!$A$1,0,0,Metadata!Metadata_Table_Length,1),C1149)),1,""),""),"")</f>
        <v/>
      </c>
      <c r="E1149" s="163" t="str">
        <f t="array" aca="1" ref="E1149" ca="1">IF(B1149&lt;&gt;"",IF(D1149=1,OFFSET(Metadata!$B$1,MIN(IF(OFFSET(Metadata!$A$1,0,0,Metadata!Metadata_Table_Length,1)=C1149,ROW(OFFSET(Metadata!$A$1,0,0,Metadata!Metadata_Table_Length,1))-1,"")),0),OFFSET(Metadata!$B$1,MIN(IF(OFFSET(Metadata!$A$1,0,0,Metadata!Metadata_Table_Length,1)=SUBSTITUTE(C1149,"rawdatafilename","originalfilename"),ROW(OFFSET(Metadata!$A$1,0,0,Metadata!Metadata_Table_Length,1))-1,"")),0)),"")</f>
        <v/>
      </c>
      <c r="F1149" t="str">
        <f t="shared" ca="1" si="71"/>
        <v/>
      </c>
      <c r="G1149" t="str">
        <f t="array" aca="1" ref="G1149" ca="1">IF(B1149&lt;&gt;"",OFFSET(Metadata!$B$1,MIN(IF(OFFSET(Metadata!$A$1,0,0,Metadata!Metadata_Table_Length,1)=SUBSTITUTE(C1149,"rawdatafilename","partnumber"),ROW(OFFSET(Metadata!$A$1,0,0,Metadata!Metadata_Table_Length,1))-1,"")),0),"")</f>
        <v/>
      </c>
      <c r="H1149" t="str">
        <f t="array" aca="1" ref="H1149" ca="1">IF(B1149&lt;&gt;"",OFFSET(Metadata!$B$1,MIN(IF(OFFSET(Metadata!$A$1,0,0,Metadata!Metadata_Table_Length,1)=SUBSTITUTE(C1149,"rawdatafilename","original_count"),ROW(OFFSET(Metadata!$A$1,0,0,Metadata!Metadata_Table_Length,1))-1,"")),0),"")</f>
        <v/>
      </c>
      <c r="I1149" t="str">
        <f t="array" aca="1" ref="I1149" ca="1">IF(B1149&lt;&gt;"",OFFSET(Metadata!$B$1,MIN(IF(OFFSET(Metadata!$A$1,0,0,Metadata!Metadata_Table_Length,1)=SUBSTITUTE(C1149,"rawdatafilename","count"),ROW(OFFSET(Metadata!$A$1,0,0,Metadata!Metadata_Table_Length,1))-1,"")),0),"")</f>
        <v/>
      </c>
      <c r="J1149" t="str">
        <f t="array" aca="1" ref="J1149" ca="1">IF(AND(G1149&lt;&gt;"",G1149&lt;&gt;G1148),MAX(IF(G$2:G$2001=G1149,H$2:H$2001,"")),"")</f>
        <v/>
      </c>
      <c r="K1149" t="str">
        <f t="array" aca="1" ref="K1149" ca="1">IF(AND(G1149&lt;&gt;"",G1149&lt;&gt;G1148),MAX(IF(G$2:G$2001=G1149,I$2:I$2001,"")),"")</f>
        <v/>
      </c>
      <c r="L1149" t="str">
        <f t="shared" ca="1" si="72"/>
        <v/>
      </c>
    </row>
    <row r="1150" spans="2:12" x14ac:dyDescent="0.25">
      <c r="B1150" t="str">
        <f t="shared" ca="1" si="70"/>
        <v/>
      </c>
      <c r="C1150" t="str">
        <f t="shared" ca="1" si="69"/>
        <v/>
      </c>
      <c r="D1150" s="156" t="str">
        <f t="array" aca="1" ref="D1150" ca="1">IFERROR(IF(B1150&lt;&gt;"",IF(OR(EXACT(OFFSET(Metadata!$A$1,0,0,Metadata!Metadata_Table_Length,1),C1150)),1,""),""),"")</f>
        <v/>
      </c>
      <c r="E1150" s="163" t="str">
        <f t="array" aca="1" ref="E1150" ca="1">IF(B1150&lt;&gt;"",IF(D1150=1,OFFSET(Metadata!$B$1,MIN(IF(OFFSET(Metadata!$A$1,0,0,Metadata!Metadata_Table_Length,1)=C1150,ROW(OFFSET(Metadata!$A$1,0,0,Metadata!Metadata_Table_Length,1))-1,"")),0),OFFSET(Metadata!$B$1,MIN(IF(OFFSET(Metadata!$A$1,0,0,Metadata!Metadata_Table_Length,1)=SUBSTITUTE(C1150,"rawdatafilename","originalfilename"),ROW(OFFSET(Metadata!$A$1,0,0,Metadata!Metadata_Table_Length,1))-1,"")),0)),"")</f>
        <v/>
      </c>
      <c r="F1150" t="str">
        <f t="shared" ca="1" si="71"/>
        <v/>
      </c>
      <c r="G1150" t="str">
        <f t="array" aca="1" ref="G1150" ca="1">IF(B1150&lt;&gt;"",OFFSET(Metadata!$B$1,MIN(IF(OFFSET(Metadata!$A$1,0,0,Metadata!Metadata_Table_Length,1)=SUBSTITUTE(C1150,"rawdatafilename","partnumber"),ROW(OFFSET(Metadata!$A$1,0,0,Metadata!Metadata_Table_Length,1))-1,"")),0),"")</f>
        <v/>
      </c>
      <c r="H1150" t="str">
        <f t="array" aca="1" ref="H1150" ca="1">IF(B1150&lt;&gt;"",OFFSET(Metadata!$B$1,MIN(IF(OFFSET(Metadata!$A$1,0,0,Metadata!Metadata_Table_Length,1)=SUBSTITUTE(C1150,"rawdatafilename","original_count"),ROW(OFFSET(Metadata!$A$1,0,0,Metadata!Metadata_Table_Length,1))-1,"")),0),"")</f>
        <v/>
      </c>
      <c r="I1150" t="str">
        <f t="array" aca="1" ref="I1150" ca="1">IF(B1150&lt;&gt;"",OFFSET(Metadata!$B$1,MIN(IF(OFFSET(Metadata!$A$1,0,0,Metadata!Metadata_Table_Length,1)=SUBSTITUTE(C1150,"rawdatafilename","count"),ROW(OFFSET(Metadata!$A$1,0,0,Metadata!Metadata_Table_Length,1))-1,"")),0),"")</f>
        <v/>
      </c>
      <c r="J1150" t="str">
        <f t="array" aca="1" ref="J1150" ca="1">IF(AND(G1150&lt;&gt;"",G1150&lt;&gt;G1149),MAX(IF(G$2:G$2001=G1150,H$2:H$2001,"")),"")</f>
        <v/>
      </c>
      <c r="K1150" t="str">
        <f t="array" aca="1" ref="K1150" ca="1">IF(AND(G1150&lt;&gt;"",G1150&lt;&gt;G1149),MAX(IF(G$2:G$2001=G1150,I$2:I$2001,"")),"")</f>
        <v/>
      </c>
      <c r="L1150" t="str">
        <f t="shared" ca="1" si="72"/>
        <v/>
      </c>
    </row>
    <row r="1151" spans="2:12" x14ac:dyDescent="0.25">
      <c r="B1151" t="str">
        <f t="shared" ca="1" si="70"/>
        <v/>
      </c>
      <c r="C1151" t="str">
        <f t="shared" ca="1" si="69"/>
        <v/>
      </c>
      <c r="D1151" s="156" t="str">
        <f t="array" aca="1" ref="D1151" ca="1">IFERROR(IF(B1151&lt;&gt;"",IF(OR(EXACT(OFFSET(Metadata!$A$1,0,0,Metadata!Metadata_Table_Length,1),C1151)),1,""),""),"")</f>
        <v/>
      </c>
      <c r="E1151" s="163" t="str">
        <f t="array" aca="1" ref="E1151" ca="1">IF(B1151&lt;&gt;"",IF(D1151=1,OFFSET(Metadata!$B$1,MIN(IF(OFFSET(Metadata!$A$1,0,0,Metadata!Metadata_Table_Length,1)=C1151,ROW(OFFSET(Metadata!$A$1,0,0,Metadata!Metadata_Table_Length,1))-1,"")),0),OFFSET(Metadata!$B$1,MIN(IF(OFFSET(Metadata!$A$1,0,0,Metadata!Metadata_Table_Length,1)=SUBSTITUTE(C1151,"rawdatafilename","originalfilename"),ROW(OFFSET(Metadata!$A$1,0,0,Metadata!Metadata_Table_Length,1))-1,"")),0)),"")</f>
        <v/>
      </c>
      <c r="F1151" t="str">
        <f t="shared" ca="1" si="71"/>
        <v/>
      </c>
      <c r="G1151" t="str">
        <f t="array" aca="1" ref="G1151" ca="1">IF(B1151&lt;&gt;"",OFFSET(Metadata!$B$1,MIN(IF(OFFSET(Metadata!$A$1,0,0,Metadata!Metadata_Table_Length,1)=SUBSTITUTE(C1151,"rawdatafilename","partnumber"),ROW(OFFSET(Metadata!$A$1,0,0,Metadata!Metadata_Table_Length,1))-1,"")),0),"")</f>
        <v/>
      </c>
      <c r="H1151" t="str">
        <f t="array" aca="1" ref="H1151" ca="1">IF(B1151&lt;&gt;"",OFFSET(Metadata!$B$1,MIN(IF(OFFSET(Metadata!$A$1,0,0,Metadata!Metadata_Table_Length,1)=SUBSTITUTE(C1151,"rawdatafilename","original_count"),ROW(OFFSET(Metadata!$A$1,0,0,Metadata!Metadata_Table_Length,1))-1,"")),0),"")</f>
        <v/>
      </c>
      <c r="I1151" t="str">
        <f t="array" aca="1" ref="I1151" ca="1">IF(B1151&lt;&gt;"",OFFSET(Metadata!$B$1,MIN(IF(OFFSET(Metadata!$A$1,0,0,Metadata!Metadata_Table_Length,1)=SUBSTITUTE(C1151,"rawdatafilename","count"),ROW(OFFSET(Metadata!$A$1,0,0,Metadata!Metadata_Table_Length,1))-1,"")),0),"")</f>
        <v/>
      </c>
      <c r="J1151" t="str">
        <f t="array" aca="1" ref="J1151" ca="1">IF(AND(G1151&lt;&gt;"",G1151&lt;&gt;G1150),MAX(IF(G$2:G$2001=G1151,H$2:H$2001,"")),"")</f>
        <v/>
      </c>
      <c r="K1151" t="str">
        <f t="array" aca="1" ref="K1151" ca="1">IF(AND(G1151&lt;&gt;"",G1151&lt;&gt;G1150),MAX(IF(G$2:G$2001=G1151,I$2:I$2001,"")),"")</f>
        <v/>
      </c>
      <c r="L1151" t="str">
        <f t="shared" ca="1" si="72"/>
        <v/>
      </c>
    </row>
    <row r="1152" spans="2:12" x14ac:dyDescent="0.25">
      <c r="B1152" t="str">
        <f t="shared" ca="1" si="70"/>
        <v/>
      </c>
      <c r="C1152" t="str">
        <f t="shared" ca="1" si="69"/>
        <v/>
      </c>
      <c r="D1152" s="156" t="str">
        <f t="array" aca="1" ref="D1152" ca="1">IFERROR(IF(B1152&lt;&gt;"",IF(OR(EXACT(OFFSET(Metadata!$A$1,0,0,Metadata!Metadata_Table_Length,1),C1152)),1,""),""),"")</f>
        <v/>
      </c>
      <c r="E1152" s="163" t="str">
        <f t="array" aca="1" ref="E1152" ca="1">IF(B1152&lt;&gt;"",IF(D1152=1,OFFSET(Metadata!$B$1,MIN(IF(OFFSET(Metadata!$A$1,0,0,Metadata!Metadata_Table_Length,1)=C1152,ROW(OFFSET(Metadata!$A$1,0,0,Metadata!Metadata_Table_Length,1))-1,"")),0),OFFSET(Metadata!$B$1,MIN(IF(OFFSET(Metadata!$A$1,0,0,Metadata!Metadata_Table_Length,1)=SUBSTITUTE(C1152,"rawdatafilename","originalfilename"),ROW(OFFSET(Metadata!$A$1,0,0,Metadata!Metadata_Table_Length,1))-1,"")),0)),"")</f>
        <v/>
      </c>
      <c r="F1152" t="str">
        <f t="shared" ca="1" si="71"/>
        <v/>
      </c>
      <c r="G1152" t="str">
        <f t="array" aca="1" ref="G1152" ca="1">IF(B1152&lt;&gt;"",OFFSET(Metadata!$B$1,MIN(IF(OFFSET(Metadata!$A$1,0,0,Metadata!Metadata_Table_Length,1)=SUBSTITUTE(C1152,"rawdatafilename","partnumber"),ROW(OFFSET(Metadata!$A$1,0,0,Metadata!Metadata_Table_Length,1))-1,"")),0),"")</f>
        <v/>
      </c>
      <c r="H1152" t="str">
        <f t="array" aca="1" ref="H1152" ca="1">IF(B1152&lt;&gt;"",OFFSET(Metadata!$B$1,MIN(IF(OFFSET(Metadata!$A$1,0,0,Metadata!Metadata_Table_Length,1)=SUBSTITUTE(C1152,"rawdatafilename","original_count"),ROW(OFFSET(Metadata!$A$1,0,0,Metadata!Metadata_Table_Length,1))-1,"")),0),"")</f>
        <v/>
      </c>
      <c r="I1152" t="str">
        <f t="array" aca="1" ref="I1152" ca="1">IF(B1152&lt;&gt;"",OFFSET(Metadata!$B$1,MIN(IF(OFFSET(Metadata!$A$1,0,0,Metadata!Metadata_Table_Length,1)=SUBSTITUTE(C1152,"rawdatafilename","count"),ROW(OFFSET(Metadata!$A$1,0,0,Metadata!Metadata_Table_Length,1))-1,"")),0),"")</f>
        <v/>
      </c>
      <c r="J1152" t="str">
        <f t="array" aca="1" ref="J1152" ca="1">IF(AND(G1152&lt;&gt;"",G1152&lt;&gt;G1151),MAX(IF(G$2:G$2001=G1152,H$2:H$2001,"")),"")</f>
        <v/>
      </c>
      <c r="K1152" t="str">
        <f t="array" aca="1" ref="K1152" ca="1">IF(AND(G1152&lt;&gt;"",G1152&lt;&gt;G1151),MAX(IF(G$2:G$2001=G1152,I$2:I$2001,"")),"")</f>
        <v/>
      </c>
      <c r="L1152" t="str">
        <f t="shared" ca="1" si="72"/>
        <v/>
      </c>
    </row>
    <row r="1153" spans="2:12" x14ac:dyDescent="0.25">
      <c r="B1153" t="str">
        <f t="shared" ca="1" si="70"/>
        <v/>
      </c>
      <c r="C1153" t="str">
        <f t="shared" ca="1" si="69"/>
        <v/>
      </c>
      <c r="D1153" s="156" t="str">
        <f t="array" aca="1" ref="D1153" ca="1">IFERROR(IF(B1153&lt;&gt;"",IF(OR(EXACT(OFFSET(Metadata!$A$1,0,0,Metadata!Metadata_Table_Length,1),C1153)),1,""),""),"")</f>
        <v/>
      </c>
      <c r="E1153" s="163" t="str">
        <f t="array" aca="1" ref="E1153" ca="1">IF(B1153&lt;&gt;"",IF(D1153=1,OFFSET(Metadata!$B$1,MIN(IF(OFFSET(Metadata!$A$1,0,0,Metadata!Metadata_Table_Length,1)=C1153,ROW(OFFSET(Metadata!$A$1,0,0,Metadata!Metadata_Table_Length,1))-1,"")),0),OFFSET(Metadata!$B$1,MIN(IF(OFFSET(Metadata!$A$1,0,0,Metadata!Metadata_Table_Length,1)=SUBSTITUTE(C1153,"rawdatafilename","originalfilename"),ROW(OFFSET(Metadata!$A$1,0,0,Metadata!Metadata_Table_Length,1))-1,"")),0)),"")</f>
        <v/>
      </c>
      <c r="F1153" t="str">
        <f t="shared" ca="1" si="71"/>
        <v/>
      </c>
      <c r="G1153" t="str">
        <f t="array" aca="1" ref="G1153" ca="1">IF(B1153&lt;&gt;"",OFFSET(Metadata!$B$1,MIN(IF(OFFSET(Metadata!$A$1,0,0,Metadata!Metadata_Table_Length,1)=SUBSTITUTE(C1153,"rawdatafilename","partnumber"),ROW(OFFSET(Metadata!$A$1,0,0,Metadata!Metadata_Table_Length,1))-1,"")),0),"")</f>
        <v/>
      </c>
      <c r="H1153" t="str">
        <f t="array" aca="1" ref="H1153" ca="1">IF(B1153&lt;&gt;"",OFFSET(Metadata!$B$1,MIN(IF(OFFSET(Metadata!$A$1,0,0,Metadata!Metadata_Table_Length,1)=SUBSTITUTE(C1153,"rawdatafilename","original_count"),ROW(OFFSET(Metadata!$A$1,0,0,Metadata!Metadata_Table_Length,1))-1,"")),0),"")</f>
        <v/>
      </c>
      <c r="I1153" t="str">
        <f t="array" aca="1" ref="I1153" ca="1">IF(B1153&lt;&gt;"",OFFSET(Metadata!$B$1,MIN(IF(OFFSET(Metadata!$A$1,0,0,Metadata!Metadata_Table_Length,1)=SUBSTITUTE(C1153,"rawdatafilename","count"),ROW(OFFSET(Metadata!$A$1,0,0,Metadata!Metadata_Table_Length,1))-1,"")),0),"")</f>
        <v/>
      </c>
      <c r="J1153" t="str">
        <f t="array" aca="1" ref="J1153" ca="1">IF(AND(G1153&lt;&gt;"",G1153&lt;&gt;G1152),MAX(IF(G$2:G$2001=G1153,H$2:H$2001,"")),"")</f>
        <v/>
      </c>
      <c r="K1153" t="str">
        <f t="array" aca="1" ref="K1153" ca="1">IF(AND(G1153&lt;&gt;"",G1153&lt;&gt;G1152),MAX(IF(G$2:G$2001=G1153,I$2:I$2001,"")),"")</f>
        <v/>
      </c>
      <c r="L1153" t="str">
        <f t="shared" ca="1" si="72"/>
        <v/>
      </c>
    </row>
    <row r="1154" spans="2:12" x14ac:dyDescent="0.25">
      <c r="B1154" t="str">
        <f t="shared" ca="1" si="70"/>
        <v/>
      </c>
      <c r="C1154" t="str">
        <f t="shared" ref="C1154:C1217" ca="1" si="73">IF(B1154&lt;&gt;"",CONCATENATE("RESULTS_SEARCH_",B1154,"_PARAMETERS_PEAKLIST_rawdatafilename"),"")</f>
        <v/>
      </c>
      <c r="D1154" s="156" t="str">
        <f t="array" aca="1" ref="D1154" ca="1">IFERROR(IF(B1154&lt;&gt;"",IF(OR(EXACT(OFFSET(Metadata!$A$1,0,0,Metadata!Metadata_Table_Length,1),C1154)),1,""),""),"")</f>
        <v/>
      </c>
      <c r="E1154" s="163" t="str">
        <f t="array" aca="1" ref="E1154" ca="1">IF(B1154&lt;&gt;"",IF(D1154=1,OFFSET(Metadata!$B$1,MIN(IF(OFFSET(Metadata!$A$1,0,0,Metadata!Metadata_Table_Length,1)=C1154,ROW(OFFSET(Metadata!$A$1,0,0,Metadata!Metadata_Table_Length,1))-1,"")),0),OFFSET(Metadata!$B$1,MIN(IF(OFFSET(Metadata!$A$1,0,0,Metadata!Metadata_Table_Length,1)=SUBSTITUTE(C1154,"rawdatafilename","originalfilename"),ROW(OFFSET(Metadata!$A$1,0,0,Metadata!Metadata_Table_Length,1))-1,"")),0)),"")</f>
        <v/>
      </c>
      <c r="F1154" t="str">
        <f t="shared" ca="1" si="71"/>
        <v/>
      </c>
      <c r="G1154" t="str">
        <f t="array" aca="1" ref="G1154" ca="1">IF(B1154&lt;&gt;"",OFFSET(Metadata!$B$1,MIN(IF(OFFSET(Metadata!$A$1,0,0,Metadata!Metadata_Table_Length,1)=SUBSTITUTE(C1154,"rawdatafilename","partnumber"),ROW(OFFSET(Metadata!$A$1,0,0,Metadata!Metadata_Table_Length,1))-1,"")),0),"")</f>
        <v/>
      </c>
      <c r="H1154" t="str">
        <f t="array" aca="1" ref="H1154" ca="1">IF(B1154&lt;&gt;"",OFFSET(Metadata!$B$1,MIN(IF(OFFSET(Metadata!$A$1,0,0,Metadata!Metadata_Table_Length,1)=SUBSTITUTE(C1154,"rawdatafilename","original_count"),ROW(OFFSET(Metadata!$A$1,0,0,Metadata!Metadata_Table_Length,1))-1,"")),0),"")</f>
        <v/>
      </c>
      <c r="I1154" t="str">
        <f t="array" aca="1" ref="I1154" ca="1">IF(B1154&lt;&gt;"",OFFSET(Metadata!$B$1,MIN(IF(OFFSET(Metadata!$A$1,0,0,Metadata!Metadata_Table_Length,1)=SUBSTITUTE(C1154,"rawdatafilename","count"),ROW(OFFSET(Metadata!$A$1,0,0,Metadata!Metadata_Table_Length,1))-1,"")),0),"")</f>
        <v/>
      </c>
      <c r="J1154" t="str">
        <f t="array" aca="1" ref="J1154" ca="1">IF(AND(G1154&lt;&gt;"",G1154&lt;&gt;G1153),MAX(IF(G$2:G$2001=G1154,H$2:H$2001,"")),"")</f>
        <v/>
      </c>
      <c r="K1154" t="str">
        <f t="array" aca="1" ref="K1154" ca="1">IF(AND(G1154&lt;&gt;"",G1154&lt;&gt;G1153),MAX(IF(G$2:G$2001=G1154,I$2:I$2001,"")),"")</f>
        <v/>
      </c>
      <c r="L1154" t="str">
        <f t="shared" ca="1" si="72"/>
        <v/>
      </c>
    </row>
    <row r="1155" spans="2:12" x14ac:dyDescent="0.25">
      <c r="B1155" t="str">
        <f t="shared" ref="B1155:B1218" ca="1" si="74">IF(B1154&lt;&gt;"",IF(B1154+1&lt;=$A$9,B1154+1,""),"")</f>
        <v/>
      </c>
      <c r="C1155" t="str">
        <f t="shared" ca="1" si="73"/>
        <v/>
      </c>
      <c r="D1155" s="156" t="str">
        <f t="array" aca="1" ref="D1155" ca="1">IFERROR(IF(B1155&lt;&gt;"",IF(OR(EXACT(OFFSET(Metadata!$A$1,0,0,Metadata!Metadata_Table_Length,1),C1155)),1,""),""),"")</f>
        <v/>
      </c>
      <c r="E1155" s="163" t="str">
        <f t="array" aca="1" ref="E1155" ca="1">IF(B1155&lt;&gt;"",IF(D1155=1,OFFSET(Metadata!$B$1,MIN(IF(OFFSET(Metadata!$A$1,0,0,Metadata!Metadata_Table_Length,1)=C1155,ROW(OFFSET(Metadata!$A$1,0,0,Metadata!Metadata_Table_Length,1))-1,"")),0),OFFSET(Metadata!$B$1,MIN(IF(OFFSET(Metadata!$A$1,0,0,Metadata!Metadata_Table_Length,1)=SUBSTITUTE(C1155,"rawdatafilename","originalfilename"),ROW(OFFSET(Metadata!$A$1,0,0,Metadata!Metadata_Table_Length,1))-1,"")),0)),"")</f>
        <v/>
      </c>
      <c r="F1155" t="str">
        <f t="shared" ref="F1155:F1218" ca="1" si="75">IF(F1154&lt;&gt;"",IF(E1155&lt;&gt;"",IF(E1155&lt;&gt;E1154,F1154+1,F1154),""),"")</f>
        <v/>
      </c>
      <c r="G1155" t="str">
        <f t="array" aca="1" ref="G1155" ca="1">IF(B1155&lt;&gt;"",OFFSET(Metadata!$B$1,MIN(IF(OFFSET(Metadata!$A$1,0,0,Metadata!Metadata_Table_Length,1)=SUBSTITUTE(C1155,"rawdatafilename","partnumber"),ROW(OFFSET(Metadata!$A$1,0,0,Metadata!Metadata_Table_Length,1))-1,"")),0),"")</f>
        <v/>
      </c>
      <c r="H1155" t="str">
        <f t="array" aca="1" ref="H1155" ca="1">IF(B1155&lt;&gt;"",OFFSET(Metadata!$B$1,MIN(IF(OFFSET(Metadata!$A$1,0,0,Metadata!Metadata_Table_Length,1)=SUBSTITUTE(C1155,"rawdatafilename","original_count"),ROW(OFFSET(Metadata!$A$1,0,0,Metadata!Metadata_Table_Length,1))-1,"")),0),"")</f>
        <v/>
      </c>
      <c r="I1155" t="str">
        <f t="array" aca="1" ref="I1155" ca="1">IF(B1155&lt;&gt;"",OFFSET(Metadata!$B$1,MIN(IF(OFFSET(Metadata!$A$1,0,0,Metadata!Metadata_Table_Length,1)=SUBSTITUTE(C1155,"rawdatafilename","count"),ROW(OFFSET(Metadata!$A$1,0,0,Metadata!Metadata_Table_Length,1))-1,"")),0),"")</f>
        <v/>
      </c>
      <c r="J1155" t="str">
        <f t="array" aca="1" ref="J1155" ca="1">IF(AND(G1155&lt;&gt;"",G1155&lt;&gt;G1154),MAX(IF(G$2:G$2001=G1155,H$2:H$2001,"")),"")</f>
        <v/>
      </c>
      <c r="K1155" t="str">
        <f t="array" aca="1" ref="K1155" ca="1">IF(AND(G1155&lt;&gt;"",G1155&lt;&gt;G1154),MAX(IF(G$2:G$2001=G1155,I$2:I$2001,"")),"")</f>
        <v/>
      </c>
      <c r="L1155" t="str">
        <f t="shared" ca="1" si="72"/>
        <v/>
      </c>
    </row>
    <row r="1156" spans="2:12" x14ac:dyDescent="0.25">
      <c r="B1156" t="str">
        <f t="shared" ca="1" si="74"/>
        <v/>
      </c>
      <c r="C1156" t="str">
        <f t="shared" ca="1" si="73"/>
        <v/>
      </c>
      <c r="D1156" s="156" t="str">
        <f t="array" aca="1" ref="D1156" ca="1">IFERROR(IF(B1156&lt;&gt;"",IF(OR(EXACT(OFFSET(Metadata!$A$1,0,0,Metadata!Metadata_Table_Length,1),C1156)),1,""),""),"")</f>
        <v/>
      </c>
      <c r="E1156" s="163" t="str">
        <f t="array" aca="1" ref="E1156" ca="1">IF(B1156&lt;&gt;"",IF(D1156=1,OFFSET(Metadata!$B$1,MIN(IF(OFFSET(Metadata!$A$1,0,0,Metadata!Metadata_Table_Length,1)=C1156,ROW(OFFSET(Metadata!$A$1,0,0,Metadata!Metadata_Table_Length,1))-1,"")),0),OFFSET(Metadata!$B$1,MIN(IF(OFFSET(Metadata!$A$1,0,0,Metadata!Metadata_Table_Length,1)=SUBSTITUTE(C1156,"rawdatafilename","originalfilename"),ROW(OFFSET(Metadata!$A$1,0,0,Metadata!Metadata_Table_Length,1))-1,"")),0)),"")</f>
        <v/>
      </c>
      <c r="F1156" t="str">
        <f t="shared" ca="1" si="75"/>
        <v/>
      </c>
      <c r="G1156" t="str">
        <f t="array" aca="1" ref="G1156" ca="1">IF(B1156&lt;&gt;"",OFFSET(Metadata!$B$1,MIN(IF(OFFSET(Metadata!$A$1,0,0,Metadata!Metadata_Table_Length,1)=SUBSTITUTE(C1156,"rawdatafilename","partnumber"),ROW(OFFSET(Metadata!$A$1,0,0,Metadata!Metadata_Table_Length,1))-1,"")),0),"")</f>
        <v/>
      </c>
      <c r="H1156" t="str">
        <f t="array" aca="1" ref="H1156" ca="1">IF(B1156&lt;&gt;"",OFFSET(Metadata!$B$1,MIN(IF(OFFSET(Metadata!$A$1,0,0,Metadata!Metadata_Table_Length,1)=SUBSTITUTE(C1156,"rawdatafilename","original_count"),ROW(OFFSET(Metadata!$A$1,0,0,Metadata!Metadata_Table_Length,1))-1,"")),0),"")</f>
        <v/>
      </c>
      <c r="I1156" t="str">
        <f t="array" aca="1" ref="I1156" ca="1">IF(B1156&lt;&gt;"",OFFSET(Metadata!$B$1,MIN(IF(OFFSET(Metadata!$A$1,0,0,Metadata!Metadata_Table_Length,1)=SUBSTITUTE(C1156,"rawdatafilename","count"),ROW(OFFSET(Metadata!$A$1,0,0,Metadata!Metadata_Table_Length,1))-1,"")),0),"")</f>
        <v/>
      </c>
      <c r="J1156" t="str">
        <f t="array" aca="1" ref="J1156" ca="1">IF(AND(G1156&lt;&gt;"",G1156&lt;&gt;G1155),MAX(IF(G$2:G$2001=G1156,H$2:H$2001,"")),"")</f>
        <v/>
      </c>
      <c r="K1156" t="str">
        <f t="array" aca="1" ref="K1156" ca="1">IF(AND(G1156&lt;&gt;"",G1156&lt;&gt;G1155),MAX(IF(G$2:G$2001=G1156,I$2:I$2001,"")),"")</f>
        <v/>
      </c>
      <c r="L1156" t="str">
        <f t="shared" ca="1" si="72"/>
        <v/>
      </c>
    </row>
    <row r="1157" spans="2:12" x14ac:dyDescent="0.25">
      <c r="B1157" t="str">
        <f t="shared" ca="1" si="74"/>
        <v/>
      </c>
      <c r="C1157" t="str">
        <f t="shared" ca="1" si="73"/>
        <v/>
      </c>
      <c r="D1157" s="156" t="str">
        <f t="array" aca="1" ref="D1157" ca="1">IFERROR(IF(B1157&lt;&gt;"",IF(OR(EXACT(OFFSET(Metadata!$A$1,0,0,Metadata!Metadata_Table_Length,1),C1157)),1,""),""),"")</f>
        <v/>
      </c>
      <c r="E1157" s="163" t="str">
        <f t="array" aca="1" ref="E1157" ca="1">IF(B1157&lt;&gt;"",IF(D1157=1,OFFSET(Metadata!$B$1,MIN(IF(OFFSET(Metadata!$A$1,0,0,Metadata!Metadata_Table_Length,1)=C1157,ROW(OFFSET(Metadata!$A$1,0,0,Metadata!Metadata_Table_Length,1))-1,"")),0),OFFSET(Metadata!$B$1,MIN(IF(OFFSET(Metadata!$A$1,0,0,Metadata!Metadata_Table_Length,1)=SUBSTITUTE(C1157,"rawdatafilename","originalfilename"),ROW(OFFSET(Metadata!$A$1,0,0,Metadata!Metadata_Table_Length,1))-1,"")),0)),"")</f>
        <v/>
      </c>
      <c r="F1157" t="str">
        <f t="shared" ca="1" si="75"/>
        <v/>
      </c>
      <c r="G1157" t="str">
        <f t="array" aca="1" ref="G1157" ca="1">IF(B1157&lt;&gt;"",OFFSET(Metadata!$B$1,MIN(IF(OFFSET(Metadata!$A$1,0,0,Metadata!Metadata_Table_Length,1)=SUBSTITUTE(C1157,"rawdatafilename","partnumber"),ROW(OFFSET(Metadata!$A$1,0,0,Metadata!Metadata_Table_Length,1))-1,"")),0),"")</f>
        <v/>
      </c>
      <c r="H1157" t="str">
        <f t="array" aca="1" ref="H1157" ca="1">IF(B1157&lt;&gt;"",OFFSET(Metadata!$B$1,MIN(IF(OFFSET(Metadata!$A$1,0,0,Metadata!Metadata_Table_Length,1)=SUBSTITUTE(C1157,"rawdatafilename","original_count"),ROW(OFFSET(Metadata!$A$1,0,0,Metadata!Metadata_Table_Length,1))-1,"")),0),"")</f>
        <v/>
      </c>
      <c r="I1157" t="str">
        <f t="array" aca="1" ref="I1157" ca="1">IF(B1157&lt;&gt;"",OFFSET(Metadata!$B$1,MIN(IF(OFFSET(Metadata!$A$1,0,0,Metadata!Metadata_Table_Length,1)=SUBSTITUTE(C1157,"rawdatafilename","count"),ROW(OFFSET(Metadata!$A$1,0,0,Metadata!Metadata_Table_Length,1))-1,"")),0),"")</f>
        <v/>
      </c>
      <c r="J1157" t="str">
        <f t="array" aca="1" ref="J1157" ca="1">IF(AND(G1157&lt;&gt;"",G1157&lt;&gt;G1156),MAX(IF(G$2:G$2001=G1157,H$2:H$2001,"")),"")</f>
        <v/>
      </c>
      <c r="K1157" t="str">
        <f t="array" aca="1" ref="K1157" ca="1">IF(AND(G1157&lt;&gt;"",G1157&lt;&gt;G1156),MAX(IF(G$2:G$2001=G1157,I$2:I$2001,"")),"")</f>
        <v/>
      </c>
      <c r="L1157" t="str">
        <f t="shared" ca="1" si="72"/>
        <v/>
      </c>
    </row>
    <row r="1158" spans="2:12" x14ac:dyDescent="0.25">
      <c r="B1158" t="str">
        <f t="shared" ca="1" si="74"/>
        <v/>
      </c>
      <c r="C1158" t="str">
        <f t="shared" ca="1" si="73"/>
        <v/>
      </c>
      <c r="D1158" s="156" t="str">
        <f t="array" aca="1" ref="D1158" ca="1">IFERROR(IF(B1158&lt;&gt;"",IF(OR(EXACT(OFFSET(Metadata!$A$1,0,0,Metadata!Metadata_Table_Length,1),C1158)),1,""),""),"")</f>
        <v/>
      </c>
      <c r="E1158" s="163" t="str">
        <f t="array" aca="1" ref="E1158" ca="1">IF(B1158&lt;&gt;"",IF(D1158=1,OFFSET(Metadata!$B$1,MIN(IF(OFFSET(Metadata!$A$1,0,0,Metadata!Metadata_Table_Length,1)=C1158,ROW(OFFSET(Metadata!$A$1,0,0,Metadata!Metadata_Table_Length,1))-1,"")),0),OFFSET(Metadata!$B$1,MIN(IF(OFFSET(Metadata!$A$1,0,0,Metadata!Metadata_Table_Length,1)=SUBSTITUTE(C1158,"rawdatafilename","originalfilename"),ROW(OFFSET(Metadata!$A$1,0,0,Metadata!Metadata_Table_Length,1))-1,"")),0)),"")</f>
        <v/>
      </c>
      <c r="F1158" t="str">
        <f t="shared" ca="1" si="75"/>
        <v/>
      </c>
      <c r="G1158" t="str">
        <f t="array" aca="1" ref="G1158" ca="1">IF(B1158&lt;&gt;"",OFFSET(Metadata!$B$1,MIN(IF(OFFSET(Metadata!$A$1,0,0,Metadata!Metadata_Table_Length,1)=SUBSTITUTE(C1158,"rawdatafilename","partnumber"),ROW(OFFSET(Metadata!$A$1,0,0,Metadata!Metadata_Table_Length,1))-1,"")),0),"")</f>
        <v/>
      </c>
      <c r="H1158" t="str">
        <f t="array" aca="1" ref="H1158" ca="1">IF(B1158&lt;&gt;"",OFFSET(Metadata!$B$1,MIN(IF(OFFSET(Metadata!$A$1,0,0,Metadata!Metadata_Table_Length,1)=SUBSTITUTE(C1158,"rawdatafilename","original_count"),ROW(OFFSET(Metadata!$A$1,0,0,Metadata!Metadata_Table_Length,1))-1,"")),0),"")</f>
        <v/>
      </c>
      <c r="I1158" t="str">
        <f t="array" aca="1" ref="I1158" ca="1">IF(B1158&lt;&gt;"",OFFSET(Metadata!$B$1,MIN(IF(OFFSET(Metadata!$A$1,0,0,Metadata!Metadata_Table_Length,1)=SUBSTITUTE(C1158,"rawdatafilename","count"),ROW(OFFSET(Metadata!$A$1,0,0,Metadata!Metadata_Table_Length,1))-1,"")),0),"")</f>
        <v/>
      </c>
      <c r="J1158" t="str">
        <f t="array" aca="1" ref="J1158" ca="1">IF(AND(G1158&lt;&gt;"",G1158&lt;&gt;G1157),MAX(IF(G$2:G$2001=G1158,H$2:H$2001,"")),"")</f>
        <v/>
      </c>
      <c r="K1158" t="str">
        <f t="array" aca="1" ref="K1158" ca="1">IF(AND(G1158&lt;&gt;"",G1158&lt;&gt;G1157),MAX(IF(G$2:G$2001=G1158,I$2:I$2001,"")),"")</f>
        <v/>
      </c>
      <c r="L1158" t="str">
        <f t="shared" ca="1" si="72"/>
        <v/>
      </c>
    </row>
    <row r="1159" spans="2:12" x14ac:dyDescent="0.25">
      <c r="B1159" t="str">
        <f t="shared" ca="1" si="74"/>
        <v/>
      </c>
      <c r="C1159" t="str">
        <f t="shared" ca="1" si="73"/>
        <v/>
      </c>
      <c r="D1159" s="156" t="str">
        <f t="array" aca="1" ref="D1159" ca="1">IFERROR(IF(B1159&lt;&gt;"",IF(OR(EXACT(OFFSET(Metadata!$A$1,0,0,Metadata!Metadata_Table_Length,1),C1159)),1,""),""),"")</f>
        <v/>
      </c>
      <c r="E1159" s="163" t="str">
        <f t="array" aca="1" ref="E1159" ca="1">IF(B1159&lt;&gt;"",IF(D1159=1,OFFSET(Metadata!$B$1,MIN(IF(OFFSET(Metadata!$A$1,0,0,Metadata!Metadata_Table_Length,1)=C1159,ROW(OFFSET(Metadata!$A$1,0,0,Metadata!Metadata_Table_Length,1))-1,"")),0),OFFSET(Metadata!$B$1,MIN(IF(OFFSET(Metadata!$A$1,0,0,Metadata!Metadata_Table_Length,1)=SUBSTITUTE(C1159,"rawdatafilename","originalfilename"),ROW(OFFSET(Metadata!$A$1,0,0,Metadata!Metadata_Table_Length,1))-1,"")),0)),"")</f>
        <v/>
      </c>
      <c r="F1159" t="str">
        <f t="shared" ca="1" si="75"/>
        <v/>
      </c>
      <c r="G1159" t="str">
        <f t="array" aca="1" ref="G1159" ca="1">IF(B1159&lt;&gt;"",OFFSET(Metadata!$B$1,MIN(IF(OFFSET(Metadata!$A$1,0,0,Metadata!Metadata_Table_Length,1)=SUBSTITUTE(C1159,"rawdatafilename","partnumber"),ROW(OFFSET(Metadata!$A$1,0,0,Metadata!Metadata_Table_Length,1))-1,"")),0),"")</f>
        <v/>
      </c>
      <c r="H1159" t="str">
        <f t="array" aca="1" ref="H1159" ca="1">IF(B1159&lt;&gt;"",OFFSET(Metadata!$B$1,MIN(IF(OFFSET(Metadata!$A$1,0,0,Metadata!Metadata_Table_Length,1)=SUBSTITUTE(C1159,"rawdatafilename","original_count"),ROW(OFFSET(Metadata!$A$1,0,0,Metadata!Metadata_Table_Length,1))-1,"")),0),"")</f>
        <v/>
      </c>
      <c r="I1159" t="str">
        <f t="array" aca="1" ref="I1159" ca="1">IF(B1159&lt;&gt;"",OFFSET(Metadata!$B$1,MIN(IF(OFFSET(Metadata!$A$1,0,0,Metadata!Metadata_Table_Length,1)=SUBSTITUTE(C1159,"rawdatafilename","count"),ROW(OFFSET(Metadata!$A$1,0,0,Metadata!Metadata_Table_Length,1))-1,"")),0),"")</f>
        <v/>
      </c>
      <c r="J1159" t="str">
        <f t="array" aca="1" ref="J1159" ca="1">IF(AND(G1159&lt;&gt;"",G1159&lt;&gt;G1158),MAX(IF(G$2:G$2001=G1159,H$2:H$2001,"")),"")</f>
        <v/>
      </c>
      <c r="K1159" t="str">
        <f t="array" aca="1" ref="K1159" ca="1">IF(AND(G1159&lt;&gt;"",G1159&lt;&gt;G1158),MAX(IF(G$2:G$2001=G1159,I$2:I$2001,"")),"")</f>
        <v/>
      </c>
      <c r="L1159" t="str">
        <f t="shared" ca="1" si="72"/>
        <v/>
      </c>
    </row>
    <row r="1160" spans="2:12" x14ac:dyDescent="0.25">
      <c r="B1160" t="str">
        <f t="shared" ca="1" si="74"/>
        <v/>
      </c>
      <c r="C1160" t="str">
        <f t="shared" ca="1" si="73"/>
        <v/>
      </c>
      <c r="D1160" s="156" t="str">
        <f t="array" aca="1" ref="D1160" ca="1">IFERROR(IF(B1160&lt;&gt;"",IF(OR(EXACT(OFFSET(Metadata!$A$1,0,0,Metadata!Metadata_Table_Length,1),C1160)),1,""),""),"")</f>
        <v/>
      </c>
      <c r="E1160" s="163" t="str">
        <f t="array" aca="1" ref="E1160" ca="1">IF(B1160&lt;&gt;"",IF(D1160=1,OFFSET(Metadata!$B$1,MIN(IF(OFFSET(Metadata!$A$1,0,0,Metadata!Metadata_Table_Length,1)=C1160,ROW(OFFSET(Metadata!$A$1,0,0,Metadata!Metadata_Table_Length,1))-1,"")),0),OFFSET(Metadata!$B$1,MIN(IF(OFFSET(Metadata!$A$1,0,0,Metadata!Metadata_Table_Length,1)=SUBSTITUTE(C1160,"rawdatafilename","originalfilename"),ROW(OFFSET(Metadata!$A$1,0,0,Metadata!Metadata_Table_Length,1))-1,"")),0)),"")</f>
        <v/>
      </c>
      <c r="F1160" t="str">
        <f t="shared" ca="1" si="75"/>
        <v/>
      </c>
      <c r="G1160" t="str">
        <f t="array" aca="1" ref="G1160" ca="1">IF(B1160&lt;&gt;"",OFFSET(Metadata!$B$1,MIN(IF(OFFSET(Metadata!$A$1,0,0,Metadata!Metadata_Table_Length,1)=SUBSTITUTE(C1160,"rawdatafilename","partnumber"),ROW(OFFSET(Metadata!$A$1,0,0,Metadata!Metadata_Table_Length,1))-1,"")),0),"")</f>
        <v/>
      </c>
      <c r="H1160" t="str">
        <f t="array" aca="1" ref="H1160" ca="1">IF(B1160&lt;&gt;"",OFFSET(Metadata!$B$1,MIN(IF(OFFSET(Metadata!$A$1,0,0,Metadata!Metadata_Table_Length,1)=SUBSTITUTE(C1160,"rawdatafilename","original_count"),ROW(OFFSET(Metadata!$A$1,0,0,Metadata!Metadata_Table_Length,1))-1,"")),0),"")</f>
        <v/>
      </c>
      <c r="I1160" t="str">
        <f t="array" aca="1" ref="I1160" ca="1">IF(B1160&lt;&gt;"",OFFSET(Metadata!$B$1,MIN(IF(OFFSET(Metadata!$A$1,0,0,Metadata!Metadata_Table_Length,1)=SUBSTITUTE(C1160,"rawdatafilename","count"),ROW(OFFSET(Metadata!$A$1,0,0,Metadata!Metadata_Table_Length,1))-1,"")),0),"")</f>
        <v/>
      </c>
      <c r="J1160" t="str">
        <f t="array" aca="1" ref="J1160" ca="1">IF(AND(G1160&lt;&gt;"",G1160&lt;&gt;G1159),MAX(IF(G$2:G$2001=G1160,H$2:H$2001,"")),"")</f>
        <v/>
      </c>
      <c r="K1160" t="str">
        <f t="array" aca="1" ref="K1160" ca="1">IF(AND(G1160&lt;&gt;"",G1160&lt;&gt;G1159),MAX(IF(G$2:G$2001=G1160,I$2:I$2001,"")),"")</f>
        <v/>
      </c>
      <c r="L1160" t="str">
        <f t="shared" ca="1" si="72"/>
        <v/>
      </c>
    </row>
    <row r="1161" spans="2:12" x14ac:dyDescent="0.25">
      <c r="B1161" t="str">
        <f t="shared" ca="1" si="74"/>
        <v/>
      </c>
      <c r="C1161" t="str">
        <f t="shared" ca="1" si="73"/>
        <v/>
      </c>
      <c r="D1161" s="156" t="str">
        <f t="array" aca="1" ref="D1161" ca="1">IFERROR(IF(B1161&lt;&gt;"",IF(OR(EXACT(OFFSET(Metadata!$A$1,0,0,Metadata!Metadata_Table_Length,1),C1161)),1,""),""),"")</f>
        <v/>
      </c>
      <c r="E1161" s="163" t="str">
        <f t="array" aca="1" ref="E1161" ca="1">IF(B1161&lt;&gt;"",IF(D1161=1,OFFSET(Metadata!$B$1,MIN(IF(OFFSET(Metadata!$A$1,0,0,Metadata!Metadata_Table_Length,1)=C1161,ROW(OFFSET(Metadata!$A$1,0,0,Metadata!Metadata_Table_Length,1))-1,"")),0),OFFSET(Metadata!$B$1,MIN(IF(OFFSET(Metadata!$A$1,0,0,Metadata!Metadata_Table_Length,1)=SUBSTITUTE(C1161,"rawdatafilename","originalfilename"),ROW(OFFSET(Metadata!$A$1,0,0,Metadata!Metadata_Table_Length,1))-1,"")),0)),"")</f>
        <v/>
      </c>
      <c r="F1161" t="str">
        <f t="shared" ca="1" si="75"/>
        <v/>
      </c>
      <c r="G1161" t="str">
        <f t="array" aca="1" ref="G1161" ca="1">IF(B1161&lt;&gt;"",OFFSET(Metadata!$B$1,MIN(IF(OFFSET(Metadata!$A$1,0,0,Metadata!Metadata_Table_Length,1)=SUBSTITUTE(C1161,"rawdatafilename","partnumber"),ROW(OFFSET(Metadata!$A$1,0,0,Metadata!Metadata_Table_Length,1))-1,"")),0),"")</f>
        <v/>
      </c>
      <c r="H1161" t="str">
        <f t="array" aca="1" ref="H1161" ca="1">IF(B1161&lt;&gt;"",OFFSET(Metadata!$B$1,MIN(IF(OFFSET(Metadata!$A$1,0,0,Metadata!Metadata_Table_Length,1)=SUBSTITUTE(C1161,"rawdatafilename","original_count"),ROW(OFFSET(Metadata!$A$1,0,0,Metadata!Metadata_Table_Length,1))-1,"")),0),"")</f>
        <v/>
      </c>
      <c r="I1161" t="str">
        <f t="array" aca="1" ref="I1161" ca="1">IF(B1161&lt;&gt;"",OFFSET(Metadata!$B$1,MIN(IF(OFFSET(Metadata!$A$1,0,0,Metadata!Metadata_Table_Length,1)=SUBSTITUTE(C1161,"rawdatafilename","count"),ROW(OFFSET(Metadata!$A$1,0,0,Metadata!Metadata_Table_Length,1))-1,"")),0),"")</f>
        <v/>
      </c>
      <c r="J1161" t="str">
        <f t="array" aca="1" ref="J1161" ca="1">IF(AND(G1161&lt;&gt;"",G1161&lt;&gt;G1160),MAX(IF(G$2:G$2001=G1161,H$2:H$2001,"")),"")</f>
        <v/>
      </c>
      <c r="K1161" t="str">
        <f t="array" aca="1" ref="K1161" ca="1">IF(AND(G1161&lt;&gt;"",G1161&lt;&gt;G1160),MAX(IF(G$2:G$2001=G1161,I$2:I$2001,"")),"")</f>
        <v/>
      </c>
      <c r="L1161" t="str">
        <f t="shared" ca="1" si="72"/>
        <v/>
      </c>
    </row>
    <row r="1162" spans="2:12" x14ac:dyDescent="0.25">
      <c r="B1162" t="str">
        <f t="shared" ca="1" si="74"/>
        <v/>
      </c>
      <c r="C1162" t="str">
        <f t="shared" ca="1" si="73"/>
        <v/>
      </c>
      <c r="D1162" s="156" t="str">
        <f t="array" aca="1" ref="D1162" ca="1">IFERROR(IF(B1162&lt;&gt;"",IF(OR(EXACT(OFFSET(Metadata!$A$1,0,0,Metadata!Metadata_Table_Length,1),C1162)),1,""),""),"")</f>
        <v/>
      </c>
      <c r="E1162" s="163" t="str">
        <f t="array" aca="1" ref="E1162" ca="1">IF(B1162&lt;&gt;"",IF(D1162=1,OFFSET(Metadata!$B$1,MIN(IF(OFFSET(Metadata!$A$1,0,0,Metadata!Metadata_Table_Length,1)=C1162,ROW(OFFSET(Metadata!$A$1,0,0,Metadata!Metadata_Table_Length,1))-1,"")),0),OFFSET(Metadata!$B$1,MIN(IF(OFFSET(Metadata!$A$1,0,0,Metadata!Metadata_Table_Length,1)=SUBSTITUTE(C1162,"rawdatafilename","originalfilename"),ROW(OFFSET(Metadata!$A$1,0,0,Metadata!Metadata_Table_Length,1))-1,"")),0)),"")</f>
        <v/>
      </c>
      <c r="F1162" t="str">
        <f t="shared" ca="1" si="75"/>
        <v/>
      </c>
      <c r="G1162" t="str">
        <f t="array" aca="1" ref="G1162" ca="1">IF(B1162&lt;&gt;"",OFFSET(Metadata!$B$1,MIN(IF(OFFSET(Metadata!$A$1,0,0,Metadata!Metadata_Table_Length,1)=SUBSTITUTE(C1162,"rawdatafilename","partnumber"),ROW(OFFSET(Metadata!$A$1,0,0,Metadata!Metadata_Table_Length,1))-1,"")),0),"")</f>
        <v/>
      </c>
      <c r="H1162" t="str">
        <f t="array" aca="1" ref="H1162" ca="1">IF(B1162&lt;&gt;"",OFFSET(Metadata!$B$1,MIN(IF(OFFSET(Metadata!$A$1,0,0,Metadata!Metadata_Table_Length,1)=SUBSTITUTE(C1162,"rawdatafilename","original_count"),ROW(OFFSET(Metadata!$A$1,0,0,Metadata!Metadata_Table_Length,1))-1,"")),0),"")</f>
        <v/>
      </c>
      <c r="I1162" t="str">
        <f t="array" aca="1" ref="I1162" ca="1">IF(B1162&lt;&gt;"",OFFSET(Metadata!$B$1,MIN(IF(OFFSET(Metadata!$A$1,0,0,Metadata!Metadata_Table_Length,1)=SUBSTITUTE(C1162,"rawdatafilename","count"),ROW(OFFSET(Metadata!$A$1,0,0,Metadata!Metadata_Table_Length,1))-1,"")),0),"")</f>
        <v/>
      </c>
      <c r="J1162" t="str">
        <f t="array" aca="1" ref="J1162" ca="1">IF(AND(G1162&lt;&gt;"",G1162&lt;&gt;G1161),MAX(IF(G$2:G$2001=G1162,H$2:H$2001,"")),"")</f>
        <v/>
      </c>
      <c r="K1162" t="str">
        <f t="array" aca="1" ref="K1162" ca="1">IF(AND(G1162&lt;&gt;"",G1162&lt;&gt;G1161),MAX(IF(G$2:G$2001=G1162,I$2:I$2001,"")),"")</f>
        <v/>
      </c>
      <c r="L1162" t="str">
        <f t="shared" ca="1" si="72"/>
        <v/>
      </c>
    </row>
    <row r="1163" spans="2:12" x14ac:dyDescent="0.25">
      <c r="B1163" t="str">
        <f t="shared" ca="1" si="74"/>
        <v/>
      </c>
      <c r="C1163" t="str">
        <f t="shared" ca="1" si="73"/>
        <v/>
      </c>
      <c r="D1163" s="156" t="str">
        <f t="array" aca="1" ref="D1163" ca="1">IFERROR(IF(B1163&lt;&gt;"",IF(OR(EXACT(OFFSET(Metadata!$A$1,0,0,Metadata!Metadata_Table_Length,1),C1163)),1,""),""),"")</f>
        <v/>
      </c>
      <c r="E1163" s="163" t="str">
        <f t="array" aca="1" ref="E1163" ca="1">IF(B1163&lt;&gt;"",IF(D1163=1,OFFSET(Metadata!$B$1,MIN(IF(OFFSET(Metadata!$A$1,0,0,Metadata!Metadata_Table_Length,1)=C1163,ROW(OFFSET(Metadata!$A$1,0,0,Metadata!Metadata_Table_Length,1))-1,"")),0),OFFSET(Metadata!$B$1,MIN(IF(OFFSET(Metadata!$A$1,0,0,Metadata!Metadata_Table_Length,1)=SUBSTITUTE(C1163,"rawdatafilename","originalfilename"),ROW(OFFSET(Metadata!$A$1,0,0,Metadata!Metadata_Table_Length,1))-1,"")),0)),"")</f>
        <v/>
      </c>
      <c r="F1163" t="str">
        <f t="shared" ca="1" si="75"/>
        <v/>
      </c>
      <c r="G1163" t="str">
        <f t="array" aca="1" ref="G1163" ca="1">IF(B1163&lt;&gt;"",OFFSET(Metadata!$B$1,MIN(IF(OFFSET(Metadata!$A$1,0,0,Metadata!Metadata_Table_Length,1)=SUBSTITUTE(C1163,"rawdatafilename","partnumber"),ROW(OFFSET(Metadata!$A$1,0,0,Metadata!Metadata_Table_Length,1))-1,"")),0),"")</f>
        <v/>
      </c>
      <c r="H1163" t="str">
        <f t="array" aca="1" ref="H1163" ca="1">IF(B1163&lt;&gt;"",OFFSET(Metadata!$B$1,MIN(IF(OFFSET(Metadata!$A$1,0,0,Metadata!Metadata_Table_Length,1)=SUBSTITUTE(C1163,"rawdatafilename","original_count"),ROW(OFFSET(Metadata!$A$1,0,0,Metadata!Metadata_Table_Length,1))-1,"")),0),"")</f>
        <v/>
      </c>
      <c r="I1163" t="str">
        <f t="array" aca="1" ref="I1163" ca="1">IF(B1163&lt;&gt;"",OFFSET(Metadata!$B$1,MIN(IF(OFFSET(Metadata!$A$1,0,0,Metadata!Metadata_Table_Length,1)=SUBSTITUTE(C1163,"rawdatafilename","count"),ROW(OFFSET(Metadata!$A$1,0,0,Metadata!Metadata_Table_Length,1))-1,"")),0),"")</f>
        <v/>
      </c>
      <c r="J1163" t="str">
        <f t="array" aca="1" ref="J1163" ca="1">IF(AND(G1163&lt;&gt;"",G1163&lt;&gt;G1162),MAX(IF(G$2:G$2001=G1163,H$2:H$2001,"")),"")</f>
        <v/>
      </c>
      <c r="K1163" t="str">
        <f t="array" aca="1" ref="K1163" ca="1">IF(AND(G1163&lt;&gt;"",G1163&lt;&gt;G1162),MAX(IF(G$2:G$2001=G1163,I$2:I$2001,"")),"")</f>
        <v/>
      </c>
      <c r="L1163" t="str">
        <f t="shared" ca="1" si="72"/>
        <v/>
      </c>
    </row>
    <row r="1164" spans="2:12" x14ac:dyDescent="0.25">
      <c r="B1164" t="str">
        <f t="shared" ca="1" si="74"/>
        <v/>
      </c>
      <c r="C1164" t="str">
        <f t="shared" ca="1" si="73"/>
        <v/>
      </c>
      <c r="D1164" s="156" t="str">
        <f t="array" aca="1" ref="D1164" ca="1">IFERROR(IF(B1164&lt;&gt;"",IF(OR(EXACT(OFFSET(Metadata!$A$1,0,0,Metadata!Metadata_Table_Length,1),C1164)),1,""),""),"")</f>
        <v/>
      </c>
      <c r="E1164" s="163" t="str">
        <f t="array" aca="1" ref="E1164" ca="1">IF(B1164&lt;&gt;"",IF(D1164=1,OFFSET(Metadata!$B$1,MIN(IF(OFFSET(Metadata!$A$1,0,0,Metadata!Metadata_Table_Length,1)=C1164,ROW(OFFSET(Metadata!$A$1,0,0,Metadata!Metadata_Table_Length,1))-1,"")),0),OFFSET(Metadata!$B$1,MIN(IF(OFFSET(Metadata!$A$1,0,0,Metadata!Metadata_Table_Length,1)=SUBSTITUTE(C1164,"rawdatafilename","originalfilename"),ROW(OFFSET(Metadata!$A$1,0,0,Metadata!Metadata_Table_Length,1))-1,"")),0)),"")</f>
        <v/>
      </c>
      <c r="F1164" t="str">
        <f t="shared" ca="1" si="75"/>
        <v/>
      </c>
      <c r="G1164" t="str">
        <f t="array" aca="1" ref="G1164" ca="1">IF(B1164&lt;&gt;"",OFFSET(Metadata!$B$1,MIN(IF(OFFSET(Metadata!$A$1,0,0,Metadata!Metadata_Table_Length,1)=SUBSTITUTE(C1164,"rawdatafilename","partnumber"),ROW(OFFSET(Metadata!$A$1,0,0,Metadata!Metadata_Table_Length,1))-1,"")),0),"")</f>
        <v/>
      </c>
      <c r="H1164" t="str">
        <f t="array" aca="1" ref="H1164" ca="1">IF(B1164&lt;&gt;"",OFFSET(Metadata!$B$1,MIN(IF(OFFSET(Metadata!$A$1,0,0,Metadata!Metadata_Table_Length,1)=SUBSTITUTE(C1164,"rawdatafilename","original_count"),ROW(OFFSET(Metadata!$A$1,0,0,Metadata!Metadata_Table_Length,1))-1,"")),0),"")</f>
        <v/>
      </c>
      <c r="I1164" t="str">
        <f t="array" aca="1" ref="I1164" ca="1">IF(B1164&lt;&gt;"",OFFSET(Metadata!$B$1,MIN(IF(OFFSET(Metadata!$A$1,0,0,Metadata!Metadata_Table_Length,1)=SUBSTITUTE(C1164,"rawdatafilename","count"),ROW(OFFSET(Metadata!$A$1,0,0,Metadata!Metadata_Table_Length,1))-1,"")),0),"")</f>
        <v/>
      </c>
      <c r="J1164" t="str">
        <f t="array" aca="1" ref="J1164" ca="1">IF(AND(G1164&lt;&gt;"",G1164&lt;&gt;G1163),MAX(IF(G$2:G$2001=G1164,H$2:H$2001,"")),"")</f>
        <v/>
      </c>
      <c r="K1164" t="str">
        <f t="array" aca="1" ref="K1164" ca="1">IF(AND(G1164&lt;&gt;"",G1164&lt;&gt;G1163),MAX(IF(G$2:G$2001=G1164,I$2:I$2001,"")),"")</f>
        <v/>
      </c>
      <c r="L1164" t="str">
        <f t="shared" ca="1" si="72"/>
        <v/>
      </c>
    </row>
    <row r="1165" spans="2:12" x14ac:dyDescent="0.25">
      <c r="B1165" t="str">
        <f t="shared" ca="1" si="74"/>
        <v/>
      </c>
      <c r="C1165" t="str">
        <f t="shared" ca="1" si="73"/>
        <v/>
      </c>
      <c r="D1165" s="156" t="str">
        <f t="array" aca="1" ref="D1165" ca="1">IFERROR(IF(B1165&lt;&gt;"",IF(OR(EXACT(OFFSET(Metadata!$A$1,0,0,Metadata!Metadata_Table_Length,1),C1165)),1,""),""),"")</f>
        <v/>
      </c>
      <c r="E1165" s="163" t="str">
        <f t="array" aca="1" ref="E1165" ca="1">IF(B1165&lt;&gt;"",IF(D1165=1,OFFSET(Metadata!$B$1,MIN(IF(OFFSET(Metadata!$A$1,0,0,Metadata!Metadata_Table_Length,1)=C1165,ROW(OFFSET(Metadata!$A$1,0,0,Metadata!Metadata_Table_Length,1))-1,"")),0),OFFSET(Metadata!$B$1,MIN(IF(OFFSET(Metadata!$A$1,0,0,Metadata!Metadata_Table_Length,1)=SUBSTITUTE(C1165,"rawdatafilename","originalfilename"),ROW(OFFSET(Metadata!$A$1,0,0,Metadata!Metadata_Table_Length,1))-1,"")),0)),"")</f>
        <v/>
      </c>
      <c r="F1165" t="str">
        <f t="shared" ca="1" si="75"/>
        <v/>
      </c>
      <c r="G1165" t="str">
        <f t="array" aca="1" ref="G1165" ca="1">IF(B1165&lt;&gt;"",OFFSET(Metadata!$B$1,MIN(IF(OFFSET(Metadata!$A$1,0,0,Metadata!Metadata_Table_Length,1)=SUBSTITUTE(C1165,"rawdatafilename","partnumber"),ROW(OFFSET(Metadata!$A$1,0,0,Metadata!Metadata_Table_Length,1))-1,"")),0),"")</f>
        <v/>
      </c>
      <c r="H1165" t="str">
        <f t="array" aca="1" ref="H1165" ca="1">IF(B1165&lt;&gt;"",OFFSET(Metadata!$B$1,MIN(IF(OFFSET(Metadata!$A$1,0,0,Metadata!Metadata_Table_Length,1)=SUBSTITUTE(C1165,"rawdatafilename","original_count"),ROW(OFFSET(Metadata!$A$1,0,0,Metadata!Metadata_Table_Length,1))-1,"")),0),"")</f>
        <v/>
      </c>
      <c r="I1165" t="str">
        <f t="array" aca="1" ref="I1165" ca="1">IF(B1165&lt;&gt;"",OFFSET(Metadata!$B$1,MIN(IF(OFFSET(Metadata!$A$1,0,0,Metadata!Metadata_Table_Length,1)=SUBSTITUTE(C1165,"rawdatafilename","count"),ROW(OFFSET(Metadata!$A$1,0,0,Metadata!Metadata_Table_Length,1))-1,"")),0),"")</f>
        <v/>
      </c>
      <c r="J1165" t="str">
        <f t="array" aca="1" ref="J1165" ca="1">IF(AND(G1165&lt;&gt;"",G1165&lt;&gt;G1164),MAX(IF(G$2:G$2001=G1165,H$2:H$2001,"")),"")</f>
        <v/>
      </c>
      <c r="K1165" t="str">
        <f t="array" aca="1" ref="K1165" ca="1">IF(AND(G1165&lt;&gt;"",G1165&lt;&gt;G1164),MAX(IF(G$2:G$2001=G1165,I$2:I$2001,"")),"")</f>
        <v/>
      </c>
      <c r="L1165" t="str">
        <f t="shared" ca="1" si="72"/>
        <v/>
      </c>
    </row>
    <row r="1166" spans="2:12" x14ac:dyDescent="0.25">
      <c r="B1166" t="str">
        <f t="shared" ca="1" si="74"/>
        <v/>
      </c>
      <c r="C1166" t="str">
        <f t="shared" ca="1" si="73"/>
        <v/>
      </c>
      <c r="D1166" s="156" t="str">
        <f t="array" aca="1" ref="D1166" ca="1">IFERROR(IF(B1166&lt;&gt;"",IF(OR(EXACT(OFFSET(Metadata!$A$1,0,0,Metadata!Metadata_Table_Length,1),C1166)),1,""),""),"")</f>
        <v/>
      </c>
      <c r="E1166" s="163" t="str">
        <f t="array" aca="1" ref="E1166" ca="1">IF(B1166&lt;&gt;"",IF(D1166=1,OFFSET(Metadata!$B$1,MIN(IF(OFFSET(Metadata!$A$1,0,0,Metadata!Metadata_Table_Length,1)=C1166,ROW(OFFSET(Metadata!$A$1,0,0,Metadata!Metadata_Table_Length,1))-1,"")),0),OFFSET(Metadata!$B$1,MIN(IF(OFFSET(Metadata!$A$1,0,0,Metadata!Metadata_Table_Length,1)=SUBSTITUTE(C1166,"rawdatafilename","originalfilename"),ROW(OFFSET(Metadata!$A$1,0,0,Metadata!Metadata_Table_Length,1))-1,"")),0)),"")</f>
        <v/>
      </c>
      <c r="F1166" t="str">
        <f t="shared" ca="1" si="75"/>
        <v/>
      </c>
      <c r="G1166" t="str">
        <f t="array" aca="1" ref="G1166" ca="1">IF(B1166&lt;&gt;"",OFFSET(Metadata!$B$1,MIN(IF(OFFSET(Metadata!$A$1,0,0,Metadata!Metadata_Table_Length,1)=SUBSTITUTE(C1166,"rawdatafilename","partnumber"),ROW(OFFSET(Metadata!$A$1,0,0,Metadata!Metadata_Table_Length,1))-1,"")),0),"")</f>
        <v/>
      </c>
      <c r="H1166" t="str">
        <f t="array" aca="1" ref="H1166" ca="1">IF(B1166&lt;&gt;"",OFFSET(Metadata!$B$1,MIN(IF(OFFSET(Metadata!$A$1,0,0,Metadata!Metadata_Table_Length,1)=SUBSTITUTE(C1166,"rawdatafilename","original_count"),ROW(OFFSET(Metadata!$A$1,0,0,Metadata!Metadata_Table_Length,1))-1,"")),0),"")</f>
        <v/>
      </c>
      <c r="I1166" t="str">
        <f t="array" aca="1" ref="I1166" ca="1">IF(B1166&lt;&gt;"",OFFSET(Metadata!$B$1,MIN(IF(OFFSET(Metadata!$A$1,0,0,Metadata!Metadata_Table_Length,1)=SUBSTITUTE(C1166,"rawdatafilename","count"),ROW(OFFSET(Metadata!$A$1,0,0,Metadata!Metadata_Table_Length,1))-1,"")),0),"")</f>
        <v/>
      </c>
      <c r="J1166" t="str">
        <f t="array" aca="1" ref="J1166" ca="1">IF(AND(G1166&lt;&gt;"",G1166&lt;&gt;G1165),MAX(IF(G$2:G$2001=G1166,H$2:H$2001,"")),"")</f>
        <v/>
      </c>
      <c r="K1166" t="str">
        <f t="array" aca="1" ref="K1166" ca="1">IF(AND(G1166&lt;&gt;"",G1166&lt;&gt;G1165),MAX(IF(G$2:G$2001=G1166,I$2:I$2001,"")),"")</f>
        <v/>
      </c>
      <c r="L1166" t="str">
        <f t="shared" ca="1" si="72"/>
        <v/>
      </c>
    </row>
    <row r="1167" spans="2:12" x14ac:dyDescent="0.25">
      <c r="B1167" t="str">
        <f t="shared" ca="1" si="74"/>
        <v/>
      </c>
      <c r="C1167" t="str">
        <f t="shared" ca="1" si="73"/>
        <v/>
      </c>
      <c r="D1167" s="156" t="str">
        <f t="array" aca="1" ref="D1167" ca="1">IFERROR(IF(B1167&lt;&gt;"",IF(OR(EXACT(OFFSET(Metadata!$A$1,0,0,Metadata!Metadata_Table_Length,1),C1167)),1,""),""),"")</f>
        <v/>
      </c>
      <c r="E1167" s="163" t="str">
        <f t="array" aca="1" ref="E1167" ca="1">IF(B1167&lt;&gt;"",IF(D1167=1,OFFSET(Metadata!$B$1,MIN(IF(OFFSET(Metadata!$A$1,0,0,Metadata!Metadata_Table_Length,1)=C1167,ROW(OFFSET(Metadata!$A$1,0,0,Metadata!Metadata_Table_Length,1))-1,"")),0),OFFSET(Metadata!$B$1,MIN(IF(OFFSET(Metadata!$A$1,0,0,Metadata!Metadata_Table_Length,1)=SUBSTITUTE(C1167,"rawdatafilename","originalfilename"),ROW(OFFSET(Metadata!$A$1,0,0,Metadata!Metadata_Table_Length,1))-1,"")),0)),"")</f>
        <v/>
      </c>
      <c r="F1167" t="str">
        <f t="shared" ca="1" si="75"/>
        <v/>
      </c>
      <c r="G1167" t="str">
        <f t="array" aca="1" ref="G1167" ca="1">IF(B1167&lt;&gt;"",OFFSET(Metadata!$B$1,MIN(IF(OFFSET(Metadata!$A$1,0,0,Metadata!Metadata_Table_Length,1)=SUBSTITUTE(C1167,"rawdatafilename","partnumber"),ROW(OFFSET(Metadata!$A$1,0,0,Metadata!Metadata_Table_Length,1))-1,"")),0),"")</f>
        <v/>
      </c>
      <c r="H1167" t="str">
        <f t="array" aca="1" ref="H1167" ca="1">IF(B1167&lt;&gt;"",OFFSET(Metadata!$B$1,MIN(IF(OFFSET(Metadata!$A$1,0,0,Metadata!Metadata_Table_Length,1)=SUBSTITUTE(C1167,"rawdatafilename","original_count"),ROW(OFFSET(Metadata!$A$1,0,0,Metadata!Metadata_Table_Length,1))-1,"")),0),"")</f>
        <v/>
      </c>
      <c r="I1167" t="str">
        <f t="array" aca="1" ref="I1167" ca="1">IF(B1167&lt;&gt;"",OFFSET(Metadata!$B$1,MIN(IF(OFFSET(Metadata!$A$1,0,0,Metadata!Metadata_Table_Length,1)=SUBSTITUTE(C1167,"rawdatafilename","count"),ROW(OFFSET(Metadata!$A$1,0,0,Metadata!Metadata_Table_Length,1))-1,"")),0),"")</f>
        <v/>
      </c>
      <c r="J1167" t="str">
        <f t="array" aca="1" ref="J1167" ca="1">IF(AND(G1167&lt;&gt;"",G1167&lt;&gt;G1166),MAX(IF(G$2:G$2001=G1167,H$2:H$2001,"")),"")</f>
        <v/>
      </c>
      <c r="K1167" t="str">
        <f t="array" aca="1" ref="K1167" ca="1">IF(AND(G1167&lt;&gt;"",G1167&lt;&gt;G1166),MAX(IF(G$2:G$2001=G1167,I$2:I$2001,"")),"")</f>
        <v/>
      </c>
      <c r="L1167" t="str">
        <f t="shared" ca="1" si="72"/>
        <v/>
      </c>
    </row>
    <row r="1168" spans="2:12" x14ac:dyDescent="0.25">
      <c r="B1168" t="str">
        <f t="shared" ca="1" si="74"/>
        <v/>
      </c>
      <c r="C1168" t="str">
        <f t="shared" ca="1" si="73"/>
        <v/>
      </c>
      <c r="D1168" s="156" t="str">
        <f t="array" aca="1" ref="D1168" ca="1">IFERROR(IF(B1168&lt;&gt;"",IF(OR(EXACT(OFFSET(Metadata!$A$1,0,0,Metadata!Metadata_Table_Length,1),C1168)),1,""),""),"")</f>
        <v/>
      </c>
      <c r="E1168" s="163" t="str">
        <f t="array" aca="1" ref="E1168" ca="1">IF(B1168&lt;&gt;"",IF(D1168=1,OFFSET(Metadata!$B$1,MIN(IF(OFFSET(Metadata!$A$1,0,0,Metadata!Metadata_Table_Length,1)=C1168,ROW(OFFSET(Metadata!$A$1,0,0,Metadata!Metadata_Table_Length,1))-1,"")),0),OFFSET(Metadata!$B$1,MIN(IF(OFFSET(Metadata!$A$1,0,0,Metadata!Metadata_Table_Length,1)=SUBSTITUTE(C1168,"rawdatafilename","originalfilename"),ROW(OFFSET(Metadata!$A$1,0,0,Metadata!Metadata_Table_Length,1))-1,"")),0)),"")</f>
        <v/>
      </c>
      <c r="F1168" t="str">
        <f t="shared" ca="1" si="75"/>
        <v/>
      </c>
      <c r="G1168" t="str">
        <f t="array" aca="1" ref="G1168" ca="1">IF(B1168&lt;&gt;"",OFFSET(Metadata!$B$1,MIN(IF(OFFSET(Metadata!$A$1,0,0,Metadata!Metadata_Table_Length,1)=SUBSTITUTE(C1168,"rawdatafilename","partnumber"),ROW(OFFSET(Metadata!$A$1,0,0,Metadata!Metadata_Table_Length,1))-1,"")),0),"")</f>
        <v/>
      </c>
      <c r="H1168" t="str">
        <f t="array" aca="1" ref="H1168" ca="1">IF(B1168&lt;&gt;"",OFFSET(Metadata!$B$1,MIN(IF(OFFSET(Metadata!$A$1,0,0,Metadata!Metadata_Table_Length,1)=SUBSTITUTE(C1168,"rawdatafilename","original_count"),ROW(OFFSET(Metadata!$A$1,0,0,Metadata!Metadata_Table_Length,1))-1,"")),0),"")</f>
        <v/>
      </c>
      <c r="I1168" t="str">
        <f t="array" aca="1" ref="I1168" ca="1">IF(B1168&lt;&gt;"",OFFSET(Metadata!$B$1,MIN(IF(OFFSET(Metadata!$A$1,0,0,Metadata!Metadata_Table_Length,1)=SUBSTITUTE(C1168,"rawdatafilename","count"),ROW(OFFSET(Metadata!$A$1,0,0,Metadata!Metadata_Table_Length,1))-1,"")),0),"")</f>
        <v/>
      </c>
      <c r="J1168" t="str">
        <f t="array" aca="1" ref="J1168" ca="1">IF(AND(G1168&lt;&gt;"",G1168&lt;&gt;G1167),MAX(IF(G$2:G$2001=G1168,H$2:H$2001,"")),"")</f>
        <v/>
      </c>
      <c r="K1168" t="str">
        <f t="array" aca="1" ref="K1168" ca="1">IF(AND(G1168&lt;&gt;"",G1168&lt;&gt;G1167),MAX(IF(G$2:G$2001=G1168,I$2:I$2001,"")),"")</f>
        <v/>
      </c>
      <c r="L1168" t="str">
        <f t="shared" ca="1" si="72"/>
        <v/>
      </c>
    </row>
    <row r="1169" spans="2:12" x14ac:dyDescent="0.25">
      <c r="B1169" t="str">
        <f t="shared" ca="1" si="74"/>
        <v/>
      </c>
      <c r="C1169" t="str">
        <f t="shared" ca="1" si="73"/>
        <v/>
      </c>
      <c r="D1169" s="156" t="str">
        <f t="array" aca="1" ref="D1169" ca="1">IFERROR(IF(B1169&lt;&gt;"",IF(OR(EXACT(OFFSET(Metadata!$A$1,0,0,Metadata!Metadata_Table_Length,1),C1169)),1,""),""),"")</f>
        <v/>
      </c>
      <c r="E1169" s="163" t="str">
        <f t="array" aca="1" ref="E1169" ca="1">IF(B1169&lt;&gt;"",IF(D1169=1,OFFSET(Metadata!$B$1,MIN(IF(OFFSET(Metadata!$A$1,0,0,Metadata!Metadata_Table_Length,1)=C1169,ROW(OFFSET(Metadata!$A$1,0,0,Metadata!Metadata_Table_Length,1))-1,"")),0),OFFSET(Metadata!$B$1,MIN(IF(OFFSET(Metadata!$A$1,0,0,Metadata!Metadata_Table_Length,1)=SUBSTITUTE(C1169,"rawdatafilename","originalfilename"),ROW(OFFSET(Metadata!$A$1,0,0,Metadata!Metadata_Table_Length,1))-1,"")),0)),"")</f>
        <v/>
      </c>
      <c r="F1169" t="str">
        <f t="shared" ca="1" si="75"/>
        <v/>
      </c>
      <c r="G1169" t="str">
        <f t="array" aca="1" ref="G1169" ca="1">IF(B1169&lt;&gt;"",OFFSET(Metadata!$B$1,MIN(IF(OFFSET(Metadata!$A$1,0,0,Metadata!Metadata_Table_Length,1)=SUBSTITUTE(C1169,"rawdatafilename","partnumber"),ROW(OFFSET(Metadata!$A$1,0,0,Metadata!Metadata_Table_Length,1))-1,"")),0),"")</f>
        <v/>
      </c>
      <c r="H1169" t="str">
        <f t="array" aca="1" ref="H1169" ca="1">IF(B1169&lt;&gt;"",OFFSET(Metadata!$B$1,MIN(IF(OFFSET(Metadata!$A$1,0,0,Metadata!Metadata_Table_Length,1)=SUBSTITUTE(C1169,"rawdatafilename","original_count"),ROW(OFFSET(Metadata!$A$1,0,0,Metadata!Metadata_Table_Length,1))-1,"")),0),"")</f>
        <v/>
      </c>
      <c r="I1169" t="str">
        <f t="array" aca="1" ref="I1169" ca="1">IF(B1169&lt;&gt;"",OFFSET(Metadata!$B$1,MIN(IF(OFFSET(Metadata!$A$1,0,0,Metadata!Metadata_Table_Length,1)=SUBSTITUTE(C1169,"rawdatafilename","count"),ROW(OFFSET(Metadata!$A$1,0,0,Metadata!Metadata_Table_Length,1))-1,"")),0),"")</f>
        <v/>
      </c>
      <c r="J1169" t="str">
        <f t="array" aca="1" ref="J1169" ca="1">IF(AND(G1169&lt;&gt;"",G1169&lt;&gt;G1168),MAX(IF(G$2:G$2001=G1169,H$2:H$2001,"")),"")</f>
        <v/>
      </c>
      <c r="K1169" t="str">
        <f t="array" aca="1" ref="K1169" ca="1">IF(AND(G1169&lt;&gt;"",G1169&lt;&gt;G1168),MAX(IF(G$2:G$2001=G1169,I$2:I$2001,"")),"")</f>
        <v/>
      </c>
      <c r="L1169" t="str">
        <f t="shared" ca="1" si="72"/>
        <v/>
      </c>
    </row>
    <row r="1170" spans="2:12" x14ac:dyDescent="0.25">
      <c r="B1170" t="str">
        <f t="shared" ca="1" si="74"/>
        <v/>
      </c>
      <c r="C1170" t="str">
        <f t="shared" ca="1" si="73"/>
        <v/>
      </c>
      <c r="D1170" s="156" t="str">
        <f t="array" aca="1" ref="D1170" ca="1">IFERROR(IF(B1170&lt;&gt;"",IF(OR(EXACT(OFFSET(Metadata!$A$1,0,0,Metadata!Metadata_Table_Length,1),C1170)),1,""),""),"")</f>
        <v/>
      </c>
      <c r="E1170" s="163" t="str">
        <f t="array" aca="1" ref="E1170" ca="1">IF(B1170&lt;&gt;"",IF(D1170=1,OFFSET(Metadata!$B$1,MIN(IF(OFFSET(Metadata!$A$1,0,0,Metadata!Metadata_Table_Length,1)=C1170,ROW(OFFSET(Metadata!$A$1,0,0,Metadata!Metadata_Table_Length,1))-1,"")),0),OFFSET(Metadata!$B$1,MIN(IF(OFFSET(Metadata!$A$1,0,0,Metadata!Metadata_Table_Length,1)=SUBSTITUTE(C1170,"rawdatafilename","originalfilename"),ROW(OFFSET(Metadata!$A$1,0,0,Metadata!Metadata_Table_Length,1))-1,"")),0)),"")</f>
        <v/>
      </c>
      <c r="F1170" t="str">
        <f t="shared" ca="1" si="75"/>
        <v/>
      </c>
      <c r="G1170" t="str">
        <f t="array" aca="1" ref="G1170" ca="1">IF(B1170&lt;&gt;"",OFFSET(Metadata!$B$1,MIN(IF(OFFSET(Metadata!$A$1,0,0,Metadata!Metadata_Table_Length,1)=SUBSTITUTE(C1170,"rawdatafilename","partnumber"),ROW(OFFSET(Metadata!$A$1,0,0,Metadata!Metadata_Table_Length,1))-1,"")),0),"")</f>
        <v/>
      </c>
      <c r="H1170" t="str">
        <f t="array" aca="1" ref="H1170" ca="1">IF(B1170&lt;&gt;"",OFFSET(Metadata!$B$1,MIN(IF(OFFSET(Metadata!$A$1,0,0,Metadata!Metadata_Table_Length,1)=SUBSTITUTE(C1170,"rawdatafilename","original_count"),ROW(OFFSET(Metadata!$A$1,0,0,Metadata!Metadata_Table_Length,1))-1,"")),0),"")</f>
        <v/>
      </c>
      <c r="I1170" t="str">
        <f t="array" aca="1" ref="I1170" ca="1">IF(B1170&lt;&gt;"",OFFSET(Metadata!$B$1,MIN(IF(OFFSET(Metadata!$A$1,0,0,Metadata!Metadata_Table_Length,1)=SUBSTITUTE(C1170,"rawdatafilename","count"),ROW(OFFSET(Metadata!$A$1,0,0,Metadata!Metadata_Table_Length,1))-1,"")),0),"")</f>
        <v/>
      </c>
      <c r="J1170" t="str">
        <f t="array" aca="1" ref="J1170" ca="1">IF(AND(G1170&lt;&gt;"",G1170&lt;&gt;G1169),MAX(IF(G$2:G$2001=G1170,H$2:H$2001,"")),"")</f>
        <v/>
      </c>
      <c r="K1170" t="str">
        <f t="array" aca="1" ref="K1170" ca="1">IF(AND(G1170&lt;&gt;"",G1170&lt;&gt;G1169),MAX(IF(G$2:G$2001=G1170,I$2:I$2001,"")),"")</f>
        <v/>
      </c>
      <c r="L1170" t="str">
        <f t="shared" ca="1" si="72"/>
        <v/>
      </c>
    </row>
    <row r="1171" spans="2:12" x14ac:dyDescent="0.25">
      <c r="B1171" t="str">
        <f t="shared" ca="1" si="74"/>
        <v/>
      </c>
      <c r="C1171" t="str">
        <f t="shared" ca="1" si="73"/>
        <v/>
      </c>
      <c r="D1171" s="156" t="str">
        <f t="array" aca="1" ref="D1171" ca="1">IFERROR(IF(B1171&lt;&gt;"",IF(OR(EXACT(OFFSET(Metadata!$A$1,0,0,Metadata!Metadata_Table_Length,1),C1171)),1,""),""),"")</f>
        <v/>
      </c>
      <c r="E1171" s="163" t="str">
        <f t="array" aca="1" ref="E1171" ca="1">IF(B1171&lt;&gt;"",IF(D1171=1,OFFSET(Metadata!$B$1,MIN(IF(OFFSET(Metadata!$A$1,0,0,Metadata!Metadata_Table_Length,1)=C1171,ROW(OFFSET(Metadata!$A$1,0,0,Metadata!Metadata_Table_Length,1))-1,"")),0),OFFSET(Metadata!$B$1,MIN(IF(OFFSET(Metadata!$A$1,0,0,Metadata!Metadata_Table_Length,1)=SUBSTITUTE(C1171,"rawdatafilename","originalfilename"),ROW(OFFSET(Metadata!$A$1,0,0,Metadata!Metadata_Table_Length,1))-1,"")),0)),"")</f>
        <v/>
      </c>
      <c r="F1171" t="str">
        <f t="shared" ca="1" si="75"/>
        <v/>
      </c>
      <c r="G1171" t="str">
        <f t="array" aca="1" ref="G1171" ca="1">IF(B1171&lt;&gt;"",OFFSET(Metadata!$B$1,MIN(IF(OFFSET(Metadata!$A$1,0,0,Metadata!Metadata_Table_Length,1)=SUBSTITUTE(C1171,"rawdatafilename","partnumber"),ROW(OFFSET(Metadata!$A$1,0,0,Metadata!Metadata_Table_Length,1))-1,"")),0),"")</f>
        <v/>
      </c>
      <c r="H1171" t="str">
        <f t="array" aca="1" ref="H1171" ca="1">IF(B1171&lt;&gt;"",OFFSET(Metadata!$B$1,MIN(IF(OFFSET(Metadata!$A$1,0,0,Metadata!Metadata_Table_Length,1)=SUBSTITUTE(C1171,"rawdatafilename","original_count"),ROW(OFFSET(Metadata!$A$1,0,0,Metadata!Metadata_Table_Length,1))-1,"")),0),"")</f>
        <v/>
      </c>
      <c r="I1171" t="str">
        <f t="array" aca="1" ref="I1171" ca="1">IF(B1171&lt;&gt;"",OFFSET(Metadata!$B$1,MIN(IF(OFFSET(Metadata!$A$1,0,0,Metadata!Metadata_Table_Length,1)=SUBSTITUTE(C1171,"rawdatafilename","count"),ROW(OFFSET(Metadata!$A$1,0,0,Metadata!Metadata_Table_Length,1))-1,"")),0),"")</f>
        <v/>
      </c>
      <c r="J1171" t="str">
        <f t="array" aca="1" ref="J1171" ca="1">IF(AND(G1171&lt;&gt;"",G1171&lt;&gt;G1170),MAX(IF(G$2:G$2001=G1171,H$2:H$2001,"")),"")</f>
        <v/>
      </c>
      <c r="K1171" t="str">
        <f t="array" aca="1" ref="K1171" ca="1">IF(AND(G1171&lt;&gt;"",G1171&lt;&gt;G1170),MAX(IF(G$2:G$2001=G1171,I$2:I$2001,"")),"")</f>
        <v/>
      </c>
      <c r="L1171" t="str">
        <f t="shared" ca="1" si="72"/>
        <v/>
      </c>
    </row>
    <row r="1172" spans="2:12" x14ac:dyDescent="0.25">
      <c r="B1172" t="str">
        <f t="shared" ca="1" si="74"/>
        <v/>
      </c>
      <c r="C1172" t="str">
        <f t="shared" ca="1" si="73"/>
        <v/>
      </c>
      <c r="D1172" s="156" t="str">
        <f t="array" aca="1" ref="D1172" ca="1">IFERROR(IF(B1172&lt;&gt;"",IF(OR(EXACT(OFFSET(Metadata!$A$1,0,0,Metadata!Metadata_Table_Length,1),C1172)),1,""),""),"")</f>
        <v/>
      </c>
      <c r="E1172" s="163" t="str">
        <f t="array" aca="1" ref="E1172" ca="1">IF(B1172&lt;&gt;"",IF(D1172=1,OFFSET(Metadata!$B$1,MIN(IF(OFFSET(Metadata!$A$1,0,0,Metadata!Metadata_Table_Length,1)=C1172,ROW(OFFSET(Metadata!$A$1,0,0,Metadata!Metadata_Table_Length,1))-1,"")),0),OFFSET(Metadata!$B$1,MIN(IF(OFFSET(Metadata!$A$1,0,0,Metadata!Metadata_Table_Length,1)=SUBSTITUTE(C1172,"rawdatafilename","originalfilename"),ROW(OFFSET(Metadata!$A$1,0,0,Metadata!Metadata_Table_Length,1))-1,"")),0)),"")</f>
        <v/>
      </c>
      <c r="F1172" t="str">
        <f t="shared" ca="1" si="75"/>
        <v/>
      </c>
      <c r="G1172" t="str">
        <f t="array" aca="1" ref="G1172" ca="1">IF(B1172&lt;&gt;"",OFFSET(Metadata!$B$1,MIN(IF(OFFSET(Metadata!$A$1,0,0,Metadata!Metadata_Table_Length,1)=SUBSTITUTE(C1172,"rawdatafilename","partnumber"),ROW(OFFSET(Metadata!$A$1,0,0,Metadata!Metadata_Table_Length,1))-1,"")),0),"")</f>
        <v/>
      </c>
      <c r="H1172" t="str">
        <f t="array" aca="1" ref="H1172" ca="1">IF(B1172&lt;&gt;"",OFFSET(Metadata!$B$1,MIN(IF(OFFSET(Metadata!$A$1,0,0,Metadata!Metadata_Table_Length,1)=SUBSTITUTE(C1172,"rawdatafilename","original_count"),ROW(OFFSET(Metadata!$A$1,0,0,Metadata!Metadata_Table_Length,1))-1,"")),0),"")</f>
        <v/>
      </c>
      <c r="I1172" t="str">
        <f t="array" aca="1" ref="I1172" ca="1">IF(B1172&lt;&gt;"",OFFSET(Metadata!$B$1,MIN(IF(OFFSET(Metadata!$A$1,0,0,Metadata!Metadata_Table_Length,1)=SUBSTITUTE(C1172,"rawdatafilename","count"),ROW(OFFSET(Metadata!$A$1,0,0,Metadata!Metadata_Table_Length,1))-1,"")),0),"")</f>
        <v/>
      </c>
      <c r="J1172" t="str">
        <f t="array" aca="1" ref="J1172" ca="1">IF(AND(G1172&lt;&gt;"",G1172&lt;&gt;G1171),MAX(IF(G$2:G$2001=G1172,H$2:H$2001,"")),"")</f>
        <v/>
      </c>
      <c r="K1172" t="str">
        <f t="array" aca="1" ref="K1172" ca="1">IF(AND(G1172&lt;&gt;"",G1172&lt;&gt;G1171),MAX(IF(G$2:G$2001=G1172,I$2:I$2001,"")),"")</f>
        <v/>
      </c>
      <c r="L1172" t="str">
        <f t="shared" ca="1" si="72"/>
        <v/>
      </c>
    </row>
    <row r="1173" spans="2:12" x14ac:dyDescent="0.25">
      <c r="B1173" t="str">
        <f t="shared" ca="1" si="74"/>
        <v/>
      </c>
      <c r="C1173" t="str">
        <f t="shared" ca="1" si="73"/>
        <v/>
      </c>
      <c r="D1173" s="156" t="str">
        <f t="array" aca="1" ref="D1173" ca="1">IFERROR(IF(B1173&lt;&gt;"",IF(OR(EXACT(OFFSET(Metadata!$A$1,0,0,Metadata!Metadata_Table_Length,1),C1173)),1,""),""),"")</f>
        <v/>
      </c>
      <c r="E1173" s="163" t="str">
        <f t="array" aca="1" ref="E1173" ca="1">IF(B1173&lt;&gt;"",IF(D1173=1,OFFSET(Metadata!$B$1,MIN(IF(OFFSET(Metadata!$A$1,0,0,Metadata!Metadata_Table_Length,1)=C1173,ROW(OFFSET(Metadata!$A$1,0,0,Metadata!Metadata_Table_Length,1))-1,"")),0),OFFSET(Metadata!$B$1,MIN(IF(OFFSET(Metadata!$A$1,0,0,Metadata!Metadata_Table_Length,1)=SUBSTITUTE(C1173,"rawdatafilename","originalfilename"),ROW(OFFSET(Metadata!$A$1,0,0,Metadata!Metadata_Table_Length,1))-1,"")),0)),"")</f>
        <v/>
      </c>
      <c r="F1173" t="str">
        <f t="shared" ca="1" si="75"/>
        <v/>
      </c>
      <c r="G1173" t="str">
        <f t="array" aca="1" ref="G1173" ca="1">IF(B1173&lt;&gt;"",OFFSET(Metadata!$B$1,MIN(IF(OFFSET(Metadata!$A$1,0,0,Metadata!Metadata_Table_Length,1)=SUBSTITUTE(C1173,"rawdatafilename","partnumber"),ROW(OFFSET(Metadata!$A$1,0,0,Metadata!Metadata_Table_Length,1))-1,"")),0),"")</f>
        <v/>
      </c>
      <c r="H1173" t="str">
        <f t="array" aca="1" ref="H1173" ca="1">IF(B1173&lt;&gt;"",OFFSET(Metadata!$B$1,MIN(IF(OFFSET(Metadata!$A$1,0,0,Metadata!Metadata_Table_Length,1)=SUBSTITUTE(C1173,"rawdatafilename","original_count"),ROW(OFFSET(Metadata!$A$1,0,0,Metadata!Metadata_Table_Length,1))-1,"")),0),"")</f>
        <v/>
      </c>
      <c r="I1173" t="str">
        <f t="array" aca="1" ref="I1173" ca="1">IF(B1173&lt;&gt;"",OFFSET(Metadata!$B$1,MIN(IF(OFFSET(Metadata!$A$1,0,0,Metadata!Metadata_Table_Length,1)=SUBSTITUTE(C1173,"rawdatafilename","count"),ROW(OFFSET(Metadata!$A$1,0,0,Metadata!Metadata_Table_Length,1))-1,"")),0),"")</f>
        <v/>
      </c>
      <c r="J1173" t="str">
        <f t="array" aca="1" ref="J1173" ca="1">IF(AND(G1173&lt;&gt;"",G1173&lt;&gt;G1172),MAX(IF(G$2:G$2001=G1173,H$2:H$2001,"")),"")</f>
        <v/>
      </c>
      <c r="K1173" t="str">
        <f t="array" aca="1" ref="K1173" ca="1">IF(AND(G1173&lt;&gt;"",G1173&lt;&gt;G1172),MAX(IF(G$2:G$2001=G1173,I$2:I$2001,"")),"")</f>
        <v/>
      </c>
      <c r="L1173" t="str">
        <f t="shared" ca="1" si="72"/>
        <v/>
      </c>
    </row>
    <row r="1174" spans="2:12" x14ac:dyDescent="0.25">
      <c r="B1174" t="str">
        <f t="shared" ca="1" si="74"/>
        <v/>
      </c>
      <c r="C1174" t="str">
        <f t="shared" ca="1" si="73"/>
        <v/>
      </c>
      <c r="D1174" s="156" t="str">
        <f t="array" aca="1" ref="D1174" ca="1">IFERROR(IF(B1174&lt;&gt;"",IF(OR(EXACT(OFFSET(Metadata!$A$1,0,0,Metadata!Metadata_Table_Length,1),C1174)),1,""),""),"")</f>
        <v/>
      </c>
      <c r="E1174" s="163" t="str">
        <f t="array" aca="1" ref="E1174" ca="1">IF(B1174&lt;&gt;"",IF(D1174=1,OFFSET(Metadata!$B$1,MIN(IF(OFFSET(Metadata!$A$1,0,0,Metadata!Metadata_Table_Length,1)=C1174,ROW(OFFSET(Metadata!$A$1,0,0,Metadata!Metadata_Table_Length,1))-1,"")),0),OFFSET(Metadata!$B$1,MIN(IF(OFFSET(Metadata!$A$1,0,0,Metadata!Metadata_Table_Length,1)=SUBSTITUTE(C1174,"rawdatafilename","originalfilename"),ROW(OFFSET(Metadata!$A$1,0,0,Metadata!Metadata_Table_Length,1))-1,"")),0)),"")</f>
        <v/>
      </c>
      <c r="F1174" t="str">
        <f t="shared" ca="1" si="75"/>
        <v/>
      </c>
      <c r="G1174" t="str">
        <f t="array" aca="1" ref="G1174" ca="1">IF(B1174&lt;&gt;"",OFFSET(Metadata!$B$1,MIN(IF(OFFSET(Metadata!$A$1,0,0,Metadata!Metadata_Table_Length,1)=SUBSTITUTE(C1174,"rawdatafilename","partnumber"),ROW(OFFSET(Metadata!$A$1,0,0,Metadata!Metadata_Table_Length,1))-1,"")),0),"")</f>
        <v/>
      </c>
      <c r="H1174" t="str">
        <f t="array" aca="1" ref="H1174" ca="1">IF(B1174&lt;&gt;"",OFFSET(Metadata!$B$1,MIN(IF(OFFSET(Metadata!$A$1,0,0,Metadata!Metadata_Table_Length,1)=SUBSTITUTE(C1174,"rawdatafilename","original_count"),ROW(OFFSET(Metadata!$A$1,0,0,Metadata!Metadata_Table_Length,1))-1,"")),0),"")</f>
        <v/>
      </c>
      <c r="I1174" t="str">
        <f t="array" aca="1" ref="I1174" ca="1">IF(B1174&lt;&gt;"",OFFSET(Metadata!$B$1,MIN(IF(OFFSET(Metadata!$A$1,0,0,Metadata!Metadata_Table_Length,1)=SUBSTITUTE(C1174,"rawdatafilename","count"),ROW(OFFSET(Metadata!$A$1,0,0,Metadata!Metadata_Table_Length,1))-1,"")),0),"")</f>
        <v/>
      </c>
      <c r="J1174" t="str">
        <f t="array" aca="1" ref="J1174" ca="1">IF(AND(G1174&lt;&gt;"",G1174&lt;&gt;G1173),MAX(IF(G$2:G$2001=G1174,H$2:H$2001,"")),"")</f>
        <v/>
      </c>
      <c r="K1174" t="str">
        <f t="array" aca="1" ref="K1174" ca="1">IF(AND(G1174&lt;&gt;"",G1174&lt;&gt;G1173),MAX(IF(G$2:G$2001=G1174,I$2:I$2001,"")),"")</f>
        <v/>
      </c>
      <c r="L1174" t="str">
        <f t="shared" ca="1" si="72"/>
        <v/>
      </c>
    </row>
    <row r="1175" spans="2:12" x14ac:dyDescent="0.25">
      <c r="B1175" t="str">
        <f t="shared" ca="1" si="74"/>
        <v/>
      </c>
      <c r="C1175" t="str">
        <f t="shared" ca="1" si="73"/>
        <v/>
      </c>
      <c r="D1175" s="156" t="str">
        <f t="array" aca="1" ref="D1175" ca="1">IFERROR(IF(B1175&lt;&gt;"",IF(OR(EXACT(OFFSET(Metadata!$A$1,0,0,Metadata!Metadata_Table_Length,1),C1175)),1,""),""),"")</f>
        <v/>
      </c>
      <c r="E1175" s="163" t="str">
        <f t="array" aca="1" ref="E1175" ca="1">IF(B1175&lt;&gt;"",IF(D1175=1,OFFSET(Metadata!$B$1,MIN(IF(OFFSET(Metadata!$A$1,0,0,Metadata!Metadata_Table_Length,1)=C1175,ROW(OFFSET(Metadata!$A$1,0,0,Metadata!Metadata_Table_Length,1))-1,"")),0),OFFSET(Metadata!$B$1,MIN(IF(OFFSET(Metadata!$A$1,0,0,Metadata!Metadata_Table_Length,1)=SUBSTITUTE(C1175,"rawdatafilename","originalfilename"),ROW(OFFSET(Metadata!$A$1,0,0,Metadata!Metadata_Table_Length,1))-1,"")),0)),"")</f>
        <v/>
      </c>
      <c r="F1175" t="str">
        <f t="shared" ca="1" si="75"/>
        <v/>
      </c>
      <c r="G1175" t="str">
        <f t="array" aca="1" ref="G1175" ca="1">IF(B1175&lt;&gt;"",OFFSET(Metadata!$B$1,MIN(IF(OFFSET(Metadata!$A$1,0,0,Metadata!Metadata_Table_Length,1)=SUBSTITUTE(C1175,"rawdatafilename","partnumber"),ROW(OFFSET(Metadata!$A$1,0,0,Metadata!Metadata_Table_Length,1))-1,"")),0),"")</f>
        <v/>
      </c>
      <c r="H1175" t="str">
        <f t="array" aca="1" ref="H1175" ca="1">IF(B1175&lt;&gt;"",OFFSET(Metadata!$B$1,MIN(IF(OFFSET(Metadata!$A$1,0,0,Metadata!Metadata_Table_Length,1)=SUBSTITUTE(C1175,"rawdatafilename","original_count"),ROW(OFFSET(Metadata!$A$1,0,0,Metadata!Metadata_Table_Length,1))-1,"")),0),"")</f>
        <v/>
      </c>
      <c r="I1175" t="str">
        <f t="array" aca="1" ref="I1175" ca="1">IF(B1175&lt;&gt;"",OFFSET(Metadata!$B$1,MIN(IF(OFFSET(Metadata!$A$1,0,0,Metadata!Metadata_Table_Length,1)=SUBSTITUTE(C1175,"rawdatafilename","count"),ROW(OFFSET(Metadata!$A$1,0,0,Metadata!Metadata_Table_Length,1))-1,"")),0),"")</f>
        <v/>
      </c>
      <c r="J1175" t="str">
        <f t="array" aca="1" ref="J1175" ca="1">IF(AND(G1175&lt;&gt;"",G1175&lt;&gt;G1174),MAX(IF(G$2:G$2001=G1175,H$2:H$2001,"")),"")</f>
        <v/>
      </c>
      <c r="K1175" t="str">
        <f t="array" aca="1" ref="K1175" ca="1">IF(AND(G1175&lt;&gt;"",G1175&lt;&gt;G1174),MAX(IF(G$2:G$2001=G1175,I$2:I$2001,"")),"")</f>
        <v/>
      </c>
      <c r="L1175" t="str">
        <f t="shared" ca="1" si="72"/>
        <v/>
      </c>
    </row>
    <row r="1176" spans="2:12" x14ac:dyDescent="0.25">
      <c r="B1176" t="str">
        <f t="shared" ca="1" si="74"/>
        <v/>
      </c>
      <c r="C1176" t="str">
        <f t="shared" ca="1" si="73"/>
        <v/>
      </c>
      <c r="D1176" s="156" t="str">
        <f t="array" aca="1" ref="D1176" ca="1">IFERROR(IF(B1176&lt;&gt;"",IF(OR(EXACT(OFFSET(Metadata!$A$1,0,0,Metadata!Metadata_Table_Length,1),C1176)),1,""),""),"")</f>
        <v/>
      </c>
      <c r="E1176" s="163" t="str">
        <f t="array" aca="1" ref="E1176" ca="1">IF(B1176&lt;&gt;"",IF(D1176=1,OFFSET(Metadata!$B$1,MIN(IF(OFFSET(Metadata!$A$1,0,0,Metadata!Metadata_Table_Length,1)=C1176,ROW(OFFSET(Metadata!$A$1,0,0,Metadata!Metadata_Table_Length,1))-1,"")),0),OFFSET(Metadata!$B$1,MIN(IF(OFFSET(Metadata!$A$1,0,0,Metadata!Metadata_Table_Length,1)=SUBSTITUTE(C1176,"rawdatafilename","originalfilename"),ROW(OFFSET(Metadata!$A$1,0,0,Metadata!Metadata_Table_Length,1))-1,"")),0)),"")</f>
        <v/>
      </c>
      <c r="F1176" t="str">
        <f t="shared" ca="1" si="75"/>
        <v/>
      </c>
      <c r="G1176" t="str">
        <f t="array" aca="1" ref="G1176" ca="1">IF(B1176&lt;&gt;"",OFFSET(Metadata!$B$1,MIN(IF(OFFSET(Metadata!$A$1,0,0,Metadata!Metadata_Table_Length,1)=SUBSTITUTE(C1176,"rawdatafilename","partnumber"),ROW(OFFSET(Metadata!$A$1,0,0,Metadata!Metadata_Table_Length,1))-1,"")),0),"")</f>
        <v/>
      </c>
      <c r="H1176" t="str">
        <f t="array" aca="1" ref="H1176" ca="1">IF(B1176&lt;&gt;"",OFFSET(Metadata!$B$1,MIN(IF(OFFSET(Metadata!$A$1,0,0,Metadata!Metadata_Table_Length,1)=SUBSTITUTE(C1176,"rawdatafilename","original_count"),ROW(OFFSET(Metadata!$A$1,0,0,Metadata!Metadata_Table_Length,1))-1,"")),0),"")</f>
        <v/>
      </c>
      <c r="I1176" t="str">
        <f t="array" aca="1" ref="I1176" ca="1">IF(B1176&lt;&gt;"",OFFSET(Metadata!$B$1,MIN(IF(OFFSET(Metadata!$A$1,0,0,Metadata!Metadata_Table_Length,1)=SUBSTITUTE(C1176,"rawdatafilename","count"),ROW(OFFSET(Metadata!$A$1,0,0,Metadata!Metadata_Table_Length,1))-1,"")),0),"")</f>
        <v/>
      </c>
      <c r="J1176" t="str">
        <f t="array" aca="1" ref="J1176" ca="1">IF(AND(G1176&lt;&gt;"",G1176&lt;&gt;G1175),MAX(IF(G$2:G$2001=G1176,H$2:H$2001,"")),"")</f>
        <v/>
      </c>
      <c r="K1176" t="str">
        <f t="array" aca="1" ref="K1176" ca="1">IF(AND(G1176&lt;&gt;"",G1176&lt;&gt;G1175),MAX(IF(G$2:G$2001=G1176,I$2:I$2001,"")),"")</f>
        <v/>
      </c>
      <c r="L1176" t="str">
        <f t="shared" ca="1" si="72"/>
        <v/>
      </c>
    </row>
    <row r="1177" spans="2:12" x14ac:dyDescent="0.25">
      <c r="B1177" t="str">
        <f t="shared" ca="1" si="74"/>
        <v/>
      </c>
      <c r="C1177" t="str">
        <f t="shared" ca="1" si="73"/>
        <v/>
      </c>
      <c r="D1177" s="156" t="str">
        <f t="array" aca="1" ref="D1177" ca="1">IFERROR(IF(B1177&lt;&gt;"",IF(OR(EXACT(OFFSET(Metadata!$A$1,0,0,Metadata!Metadata_Table_Length,1),C1177)),1,""),""),"")</f>
        <v/>
      </c>
      <c r="E1177" s="163" t="str">
        <f t="array" aca="1" ref="E1177" ca="1">IF(B1177&lt;&gt;"",IF(D1177=1,OFFSET(Metadata!$B$1,MIN(IF(OFFSET(Metadata!$A$1,0,0,Metadata!Metadata_Table_Length,1)=C1177,ROW(OFFSET(Metadata!$A$1,0,0,Metadata!Metadata_Table_Length,1))-1,"")),0),OFFSET(Metadata!$B$1,MIN(IF(OFFSET(Metadata!$A$1,0,0,Metadata!Metadata_Table_Length,1)=SUBSTITUTE(C1177,"rawdatafilename","originalfilename"),ROW(OFFSET(Metadata!$A$1,0,0,Metadata!Metadata_Table_Length,1))-1,"")),0)),"")</f>
        <v/>
      </c>
      <c r="F1177" t="str">
        <f t="shared" ca="1" si="75"/>
        <v/>
      </c>
      <c r="G1177" t="str">
        <f t="array" aca="1" ref="G1177" ca="1">IF(B1177&lt;&gt;"",OFFSET(Metadata!$B$1,MIN(IF(OFFSET(Metadata!$A$1,0,0,Metadata!Metadata_Table_Length,1)=SUBSTITUTE(C1177,"rawdatafilename","partnumber"),ROW(OFFSET(Metadata!$A$1,0,0,Metadata!Metadata_Table_Length,1))-1,"")),0),"")</f>
        <v/>
      </c>
      <c r="H1177" t="str">
        <f t="array" aca="1" ref="H1177" ca="1">IF(B1177&lt;&gt;"",OFFSET(Metadata!$B$1,MIN(IF(OFFSET(Metadata!$A$1,0,0,Metadata!Metadata_Table_Length,1)=SUBSTITUTE(C1177,"rawdatafilename","original_count"),ROW(OFFSET(Metadata!$A$1,0,0,Metadata!Metadata_Table_Length,1))-1,"")),0),"")</f>
        <v/>
      </c>
      <c r="I1177" t="str">
        <f t="array" aca="1" ref="I1177" ca="1">IF(B1177&lt;&gt;"",OFFSET(Metadata!$B$1,MIN(IF(OFFSET(Metadata!$A$1,0,0,Metadata!Metadata_Table_Length,1)=SUBSTITUTE(C1177,"rawdatafilename","count"),ROW(OFFSET(Metadata!$A$1,0,0,Metadata!Metadata_Table_Length,1))-1,"")),0),"")</f>
        <v/>
      </c>
      <c r="J1177" t="str">
        <f t="array" aca="1" ref="J1177" ca="1">IF(AND(G1177&lt;&gt;"",G1177&lt;&gt;G1176),MAX(IF(G$2:G$2001=G1177,H$2:H$2001,"")),"")</f>
        <v/>
      </c>
      <c r="K1177" t="str">
        <f t="array" aca="1" ref="K1177" ca="1">IF(AND(G1177&lt;&gt;"",G1177&lt;&gt;G1176),MAX(IF(G$2:G$2001=G1177,I$2:I$2001,"")),"")</f>
        <v/>
      </c>
      <c r="L1177" t="str">
        <f t="shared" ca="1" si="72"/>
        <v/>
      </c>
    </row>
    <row r="1178" spans="2:12" x14ac:dyDescent="0.25">
      <c r="B1178" t="str">
        <f t="shared" ca="1" si="74"/>
        <v/>
      </c>
      <c r="C1178" t="str">
        <f t="shared" ca="1" si="73"/>
        <v/>
      </c>
      <c r="D1178" s="156" t="str">
        <f t="array" aca="1" ref="D1178" ca="1">IFERROR(IF(B1178&lt;&gt;"",IF(OR(EXACT(OFFSET(Metadata!$A$1,0,0,Metadata!Metadata_Table_Length,1),C1178)),1,""),""),"")</f>
        <v/>
      </c>
      <c r="E1178" s="163" t="str">
        <f t="array" aca="1" ref="E1178" ca="1">IF(B1178&lt;&gt;"",IF(D1178=1,OFFSET(Metadata!$B$1,MIN(IF(OFFSET(Metadata!$A$1,0,0,Metadata!Metadata_Table_Length,1)=C1178,ROW(OFFSET(Metadata!$A$1,0,0,Metadata!Metadata_Table_Length,1))-1,"")),0),OFFSET(Metadata!$B$1,MIN(IF(OFFSET(Metadata!$A$1,0,0,Metadata!Metadata_Table_Length,1)=SUBSTITUTE(C1178,"rawdatafilename","originalfilename"),ROW(OFFSET(Metadata!$A$1,0,0,Metadata!Metadata_Table_Length,1))-1,"")),0)),"")</f>
        <v/>
      </c>
      <c r="F1178" t="str">
        <f t="shared" ca="1" si="75"/>
        <v/>
      </c>
      <c r="G1178" t="str">
        <f t="array" aca="1" ref="G1178" ca="1">IF(B1178&lt;&gt;"",OFFSET(Metadata!$B$1,MIN(IF(OFFSET(Metadata!$A$1,0,0,Metadata!Metadata_Table_Length,1)=SUBSTITUTE(C1178,"rawdatafilename","partnumber"),ROW(OFFSET(Metadata!$A$1,0,0,Metadata!Metadata_Table_Length,1))-1,"")),0),"")</f>
        <v/>
      </c>
      <c r="H1178" t="str">
        <f t="array" aca="1" ref="H1178" ca="1">IF(B1178&lt;&gt;"",OFFSET(Metadata!$B$1,MIN(IF(OFFSET(Metadata!$A$1,0,0,Metadata!Metadata_Table_Length,1)=SUBSTITUTE(C1178,"rawdatafilename","original_count"),ROW(OFFSET(Metadata!$A$1,0,0,Metadata!Metadata_Table_Length,1))-1,"")),0),"")</f>
        <v/>
      </c>
      <c r="I1178" t="str">
        <f t="array" aca="1" ref="I1178" ca="1">IF(B1178&lt;&gt;"",OFFSET(Metadata!$B$1,MIN(IF(OFFSET(Metadata!$A$1,0,0,Metadata!Metadata_Table_Length,1)=SUBSTITUTE(C1178,"rawdatafilename","count"),ROW(OFFSET(Metadata!$A$1,0,0,Metadata!Metadata_Table_Length,1))-1,"")),0),"")</f>
        <v/>
      </c>
      <c r="J1178" t="str">
        <f t="array" aca="1" ref="J1178" ca="1">IF(AND(G1178&lt;&gt;"",G1178&lt;&gt;G1177),MAX(IF(G$2:G$2001=G1178,H$2:H$2001,"")),"")</f>
        <v/>
      </c>
      <c r="K1178" t="str">
        <f t="array" aca="1" ref="K1178" ca="1">IF(AND(G1178&lt;&gt;"",G1178&lt;&gt;G1177),MAX(IF(G$2:G$2001=G1178,I$2:I$2001,"")),"")</f>
        <v/>
      </c>
      <c r="L1178" t="str">
        <f t="shared" ca="1" si="72"/>
        <v/>
      </c>
    </row>
    <row r="1179" spans="2:12" x14ac:dyDescent="0.25">
      <c r="B1179" t="str">
        <f t="shared" ca="1" si="74"/>
        <v/>
      </c>
      <c r="C1179" t="str">
        <f t="shared" ca="1" si="73"/>
        <v/>
      </c>
      <c r="D1179" s="156" t="str">
        <f t="array" aca="1" ref="D1179" ca="1">IFERROR(IF(B1179&lt;&gt;"",IF(OR(EXACT(OFFSET(Metadata!$A$1,0,0,Metadata!Metadata_Table_Length,1),C1179)),1,""),""),"")</f>
        <v/>
      </c>
      <c r="E1179" s="163" t="str">
        <f t="array" aca="1" ref="E1179" ca="1">IF(B1179&lt;&gt;"",IF(D1179=1,OFFSET(Metadata!$B$1,MIN(IF(OFFSET(Metadata!$A$1,0,0,Metadata!Metadata_Table_Length,1)=C1179,ROW(OFFSET(Metadata!$A$1,0,0,Metadata!Metadata_Table_Length,1))-1,"")),0),OFFSET(Metadata!$B$1,MIN(IF(OFFSET(Metadata!$A$1,0,0,Metadata!Metadata_Table_Length,1)=SUBSTITUTE(C1179,"rawdatafilename","originalfilename"),ROW(OFFSET(Metadata!$A$1,0,0,Metadata!Metadata_Table_Length,1))-1,"")),0)),"")</f>
        <v/>
      </c>
      <c r="F1179" t="str">
        <f t="shared" ca="1" si="75"/>
        <v/>
      </c>
      <c r="G1179" t="str">
        <f t="array" aca="1" ref="G1179" ca="1">IF(B1179&lt;&gt;"",OFFSET(Metadata!$B$1,MIN(IF(OFFSET(Metadata!$A$1,0,0,Metadata!Metadata_Table_Length,1)=SUBSTITUTE(C1179,"rawdatafilename","partnumber"),ROW(OFFSET(Metadata!$A$1,0,0,Metadata!Metadata_Table_Length,1))-1,"")),0),"")</f>
        <v/>
      </c>
      <c r="H1179" t="str">
        <f t="array" aca="1" ref="H1179" ca="1">IF(B1179&lt;&gt;"",OFFSET(Metadata!$B$1,MIN(IF(OFFSET(Metadata!$A$1,0,0,Metadata!Metadata_Table_Length,1)=SUBSTITUTE(C1179,"rawdatafilename","original_count"),ROW(OFFSET(Metadata!$A$1,0,0,Metadata!Metadata_Table_Length,1))-1,"")),0),"")</f>
        <v/>
      </c>
      <c r="I1179" t="str">
        <f t="array" aca="1" ref="I1179" ca="1">IF(B1179&lt;&gt;"",OFFSET(Metadata!$B$1,MIN(IF(OFFSET(Metadata!$A$1,0,0,Metadata!Metadata_Table_Length,1)=SUBSTITUTE(C1179,"rawdatafilename","count"),ROW(OFFSET(Metadata!$A$1,0,0,Metadata!Metadata_Table_Length,1))-1,"")),0),"")</f>
        <v/>
      </c>
      <c r="J1179" t="str">
        <f t="array" aca="1" ref="J1179" ca="1">IF(AND(G1179&lt;&gt;"",G1179&lt;&gt;G1178),MAX(IF(G$2:G$2001=G1179,H$2:H$2001,"")),"")</f>
        <v/>
      </c>
      <c r="K1179" t="str">
        <f t="array" aca="1" ref="K1179" ca="1">IF(AND(G1179&lt;&gt;"",G1179&lt;&gt;G1178),MAX(IF(G$2:G$2001=G1179,I$2:I$2001,"")),"")</f>
        <v/>
      </c>
      <c r="L1179" t="str">
        <f t="shared" ca="1" si="72"/>
        <v/>
      </c>
    </row>
    <row r="1180" spans="2:12" x14ac:dyDescent="0.25">
      <c r="B1180" t="str">
        <f t="shared" ca="1" si="74"/>
        <v/>
      </c>
      <c r="C1180" t="str">
        <f t="shared" ca="1" si="73"/>
        <v/>
      </c>
      <c r="D1180" s="156" t="str">
        <f t="array" aca="1" ref="D1180" ca="1">IFERROR(IF(B1180&lt;&gt;"",IF(OR(EXACT(OFFSET(Metadata!$A$1,0,0,Metadata!Metadata_Table_Length,1),C1180)),1,""),""),"")</f>
        <v/>
      </c>
      <c r="E1180" s="163" t="str">
        <f t="array" aca="1" ref="E1180" ca="1">IF(B1180&lt;&gt;"",IF(D1180=1,OFFSET(Metadata!$B$1,MIN(IF(OFFSET(Metadata!$A$1,0,0,Metadata!Metadata_Table_Length,1)=C1180,ROW(OFFSET(Metadata!$A$1,0,0,Metadata!Metadata_Table_Length,1))-1,"")),0),OFFSET(Metadata!$B$1,MIN(IF(OFFSET(Metadata!$A$1,0,0,Metadata!Metadata_Table_Length,1)=SUBSTITUTE(C1180,"rawdatafilename","originalfilename"),ROW(OFFSET(Metadata!$A$1,0,0,Metadata!Metadata_Table_Length,1))-1,"")),0)),"")</f>
        <v/>
      </c>
      <c r="F1180" t="str">
        <f t="shared" ca="1" si="75"/>
        <v/>
      </c>
      <c r="G1180" t="str">
        <f t="array" aca="1" ref="G1180" ca="1">IF(B1180&lt;&gt;"",OFFSET(Metadata!$B$1,MIN(IF(OFFSET(Metadata!$A$1,0,0,Metadata!Metadata_Table_Length,1)=SUBSTITUTE(C1180,"rawdatafilename","partnumber"),ROW(OFFSET(Metadata!$A$1,0,0,Metadata!Metadata_Table_Length,1))-1,"")),0),"")</f>
        <v/>
      </c>
      <c r="H1180" t="str">
        <f t="array" aca="1" ref="H1180" ca="1">IF(B1180&lt;&gt;"",OFFSET(Metadata!$B$1,MIN(IF(OFFSET(Metadata!$A$1,0,0,Metadata!Metadata_Table_Length,1)=SUBSTITUTE(C1180,"rawdatafilename","original_count"),ROW(OFFSET(Metadata!$A$1,0,0,Metadata!Metadata_Table_Length,1))-1,"")),0),"")</f>
        <v/>
      </c>
      <c r="I1180" t="str">
        <f t="array" aca="1" ref="I1180" ca="1">IF(B1180&lt;&gt;"",OFFSET(Metadata!$B$1,MIN(IF(OFFSET(Metadata!$A$1,0,0,Metadata!Metadata_Table_Length,1)=SUBSTITUTE(C1180,"rawdatafilename","count"),ROW(OFFSET(Metadata!$A$1,0,0,Metadata!Metadata_Table_Length,1))-1,"")),0),"")</f>
        <v/>
      </c>
      <c r="J1180" t="str">
        <f t="array" aca="1" ref="J1180" ca="1">IF(AND(G1180&lt;&gt;"",G1180&lt;&gt;G1179),MAX(IF(G$2:G$2001=G1180,H$2:H$2001,"")),"")</f>
        <v/>
      </c>
      <c r="K1180" t="str">
        <f t="array" aca="1" ref="K1180" ca="1">IF(AND(G1180&lt;&gt;"",G1180&lt;&gt;G1179),MAX(IF(G$2:G$2001=G1180,I$2:I$2001,"")),"")</f>
        <v/>
      </c>
      <c r="L1180" t="str">
        <f t="shared" ca="1" si="72"/>
        <v/>
      </c>
    </row>
    <row r="1181" spans="2:12" x14ac:dyDescent="0.25">
      <c r="B1181" t="str">
        <f t="shared" ca="1" si="74"/>
        <v/>
      </c>
      <c r="C1181" t="str">
        <f t="shared" ca="1" si="73"/>
        <v/>
      </c>
      <c r="D1181" s="156" t="str">
        <f t="array" aca="1" ref="D1181" ca="1">IFERROR(IF(B1181&lt;&gt;"",IF(OR(EXACT(OFFSET(Metadata!$A$1,0,0,Metadata!Metadata_Table_Length,1),C1181)),1,""),""),"")</f>
        <v/>
      </c>
      <c r="E1181" s="163" t="str">
        <f t="array" aca="1" ref="E1181" ca="1">IF(B1181&lt;&gt;"",IF(D1181=1,OFFSET(Metadata!$B$1,MIN(IF(OFFSET(Metadata!$A$1,0,0,Metadata!Metadata_Table_Length,1)=C1181,ROW(OFFSET(Metadata!$A$1,0,0,Metadata!Metadata_Table_Length,1))-1,"")),0),OFFSET(Metadata!$B$1,MIN(IF(OFFSET(Metadata!$A$1,0,0,Metadata!Metadata_Table_Length,1)=SUBSTITUTE(C1181,"rawdatafilename","originalfilename"),ROW(OFFSET(Metadata!$A$1,0,0,Metadata!Metadata_Table_Length,1))-1,"")),0)),"")</f>
        <v/>
      </c>
      <c r="F1181" t="str">
        <f t="shared" ca="1" si="75"/>
        <v/>
      </c>
      <c r="G1181" t="str">
        <f t="array" aca="1" ref="G1181" ca="1">IF(B1181&lt;&gt;"",OFFSET(Metadata!$B$1,MIN(IF(OFFSET(Metadata!$A$1,0,0,Metadata!Metadata_Table_Length,1)=SUBSTITUTE(C1181,"rawdatafilename","partnumber"),ROW(OFFSET(Metadata!$A$1,0,0,Metadata!Metadata_Table_Length,1))-1,"")),0),"")</f>
        <v/>
      </c>
      <c r="H1181" t="str">
        <f t="array" aca="1" ref="H1181" ca="1">IF(B1181&lt;&gt;"",OFFSET(Metadata!$B$1,MIN(IF(OFFSET(Metadata!$A$1,0,0,Metadata!Metadata_Table_Length,1)=SUBSTITUTE(C1181,"rawdatafilename","original_count"),ROW(OFFSET(Metadata!$A$1,0,0,Metadata!Metadata_Table_Length,1))-1,"")),0),"")</f>
        <v/>
      </c>
      <c r="I1181" t="str">
        <f t="array" aca="1" ref="I1181" ca="1">IF(B1181&lt;&gt;"",OFFSET(Metadata!$B$1,MIN(IF(OFFSET(Metadata!$A$1,0,0,Metadata!Metadata_Table_Length,1)=SUBSTITUTE(C1181,"rawdatafilename","count"),ROW(OFFSET(Metadata!$A$1,0,0,Metadata!Metadata_Table_Length,1))-1,"")),0),"")</f>
        <v/>
      </c>
      <c r="J1181" t="str">
        <f t="array" aca="1" ref="J1181" ca="1">IF(AND(G1181&lt;&gt;"",G1181&lt;&gt;G1180),MAX(IF(G$2:G$2001=G1181,H$2:H$2001,"")),"")</f>
        <v/>
      </c>
      <c r="K1181" t="str">
        <f t="array" aca="1" ref="K1181" ca="1">IF(AND(G1181&lt;&gt;"",G1181&lt;&gt;G1180),MAX(IF(G$2:G$2001=G1181,I$2:I$2001,"")),"")</f>
        <v/>
      </c>
      <c r="L1181" t="str">
        <f t="shared" ca="1" si="72"/>
        <v/>
      </c>
    </row>
    <row r="1182" spans="2:12" x14ac:dyDescent="0.25">
      <c r="B1182" t="str">
        <f t="shared" ca="1" si="74"/>
        <v/>
      </c>
      <c r="C1182" t="str">
        <f t="shared" ca="1" si="73"/>
        <v/>
      </c>
      <c r="D1182" s="156" t="str">
        <f t="array" aca="1" ref="D1182" ca="1">IFERROR(IF(B1182&lt;&gt;"",IF(OR(EXACT(OFFSET(Metadata!$A$1,0,0,Metadata!Metadata_Table_Length,1),C1182)),1,""),""),"")</f>
        <v/>
      </c>
      <c r="E1182" s="163" t="str">
        <f t="array" aca="1" ref="E1182" ca="1">IF(B1182&lt;&gt;"",IF(D1182=1,OFFSET(Metadata!$B$1,MIN(IF(OFFSET(Metadata!$A$1,0,0,Metadata!Metadata_Table_Length,1)=C1182,ROW(OFFSET(Metadata!$A$1,0,0,Metadata!Metadata_Table_Length,1))-1,"")),0),OFFSET(Metadata!$B$1,MIN(IF(OFFSET(Metadata!$A$1,0,0,Metadata!Metadata_Table_Length,1)=SUBSTITUTE(C1182,"rawdatafilename","originalfilename"),ROW(OFFSET(Metadata!$A$1,0,0,Metadata!Metadata_Table_Length,1))-1,"")),0)),"")</f>
        <v/>
      </c>
      <c r="F1182" t="str">
        <f t="shared" ca="1" si="75"/>
        <v/>
      </c>
      <c r="G1182" t="str">
        <f t="array" aca="1" ref="G1182" ca="1">IF(B1182&lt;&gt;"",OFFSET(Metadata!$B$1,MIN(IF(OFFSET(Metadata!$A$1,0,0,Metadata!Metadata_Table_Length,1)=SUBSTITUTE(C1182,"rawdatafilename","partnumber"),ROW(OFFSET(Metadata!$A$1,0,0,Metadata!Metadata_Table_Length,1))-1,"")),0),"")</f>
        <v/>
      </c>
      <c r="H1182" t="str">
        <f t="array" aca="1" ref="H1182" ca="1">IF(B1182&lt;&gt;"",OFFSET(Metadata!$B$1,MIN(IF(OFFSET(Metadata!$A$1,0,0,Metadata!Metadata_Table_Length,1)=SUBSTITUTE(C1182,"rawdatafilename","original_count"),ROW(OFFSET(Metadata!$A$1,0,0,Metadata!Metadata_Table_Length,1))-1,"")),0),"")</f>
        <v/>
      </c>
      <c r="I1182" t="str">
        <f t="array" aca="1" ref="I1182" ca="1">IF(B1182&lt;&gt;"",OFFSET(Metadata!$B$1,MIN(IF(OFFSET(Metadata!$A$1,0,0,Metadata!Metadata_Table_Length,1)=SUBSTITUTE(C1182,"rawdatafilename","count"),ROW(OFFSET(Metadata!$A$1,0,0,Metadata!Metadata_Table_Length,1))-1,"")),0),"")</f>
        <v/>
      </c>
      <c r="J1182" t="str">
        <f t="array" aca="1" ref="J1182" ca="1">IF(AND(G1182&lt;&gt;"",G1182&lt;&gt;G1181),MAX(IF(G$2:G$2001=G1182,H$2:H$2001,"")),"")</f>
        <v/>
      </c>
      <c r="K1182" t="str">
        <f t="array" aca="1" ref="K1182" ca="1">IF(AND(G1182&lt;&gt;"",G1182&lt;&gt;G1181),MAX(IF(G$2:G$2001=G1182,I$2:I$2001,"")),"")</f>
        <v/>
      </c>
      <c r="L1182" t="str">
        <f t="shared" ca="1" si="72"/>
        <v/>
      </c>
    </row>
    <row r="1183" spans="2:12" x14ac:dyDescent="0.25">
      <c r="B1183" t="str">
        <f t="shared" ca="1" si="74"/>
        <v/>
      </c>
      <c r="C1183" t="str">
        <f t="shared" ca="1" si="73"/>
        <v/>
      </c>
      <c r="D1183" s="156" t="str">
        <f t="array" aca="1" ref="D1183" ca="1">IFERROR(IF(B1183&lt;&gt;"",IF(OR(EXACT(OFFSET(Metadata!$A$1,0,0,Metadata!Metadata_Table_Length,1),C1183)),1,""),""),"")</f>
        <v/>
      </c>
      <c r="E1183" s="163" t="str">
        <f t="array" aca="1" ref="E1183" ca="1">IF(B1183&lt;&gt;"",IF(D1183=1,OFFSET(Metadata!$B$1,MIN(IF(OFFSET(Metadata!$A$1,0,0,Metadata!Metadata_Table_Length,1)=C1183,ROW(OFFSET(Metadata!$A$1,0,0,Metadata!Metadata_Table_Length,1))-1,"")),0),OFFSET(Metadata!$B$1,MIN(IF(OFFSET(Metadata!$A$1,0,0,Metadata!Metadata_Table_Length,1)=SUBSTITUTE(C1183,"rawdatafilename","originalfilename"),ROW(OFFSET(Metadata!$A$1,0,0,Metadata!Metadata_Table_Length,1))-1,"")),0)),"")</f>
        <v/>
      </c>
      <c r="F1183" t="str">
        <f t="shared" ca="1" si="75"/>
        <v/>
      </c>
      <c r="G1183" t="str">
        <f t="array" aca="1" ref="G1183" ca="1">IF(B1183&lt;&gt;"",OFFSET(Metadata!$B$1,MIN(IF(OFFSET(Metadata!$A$1,0,0,Metadata!Metadata_Table_Length,1)=SUBSTITUTE(C1183,"rawdatafilename","partnumber"),ROW(OFFSET(Metadata!$A$1,0,0,Metadata!Metadata_Table_Length,1))-1,"")),0),"")</f>
        <v/>
      </c>
      <c r="H1183" t="str">
        <f t="array" aca="1" ref="H1183" ca="1">IF(B1183&lt;&gt;"",OFFSET(Metadata!$B$1,MIN(IF(OFFSET(Metadata!$A$1,0,0,Metadata!Metadata_Table_Length,1)=SUBSTITUTE(C1183,"rawdatafilename","original_count"),ROW(OFFSET(Metadata!$A$1,0,0,Metadata!Metadata_Table_Length,1))-1,"")),0),"")</f>
        <v/>
      </c>
      <c r="I1183" t="str">
        <f t="array" aca="1" ref="I1183" ca="1">IF(B1183&lt;&gt;"",OFFSET(Metadata!$B$1,MIN(IF(OFFSET(Metadata!$A$1,0,0,Metadata!Metadata_Table_Length,1)=SUBSTITUTE(C1183,"rawdatafilename","count"),ROW(OFFSET(Metadata!$A$1,0,0,Metadata!Metadata_Table_Length,1))-1,"")),0),"")</f>
        <v/>
      </c>
      <c r="J1183" t="str">
        <f t="array" aca="1" ref="J1183" ca="1">IF(AND(G1183&lt;&gt;"",G1183&lt;&gt;G1182),MAX(IF(G$2:G$2001=G1183,H$2:H$2001,"")),"")</f>
        <v/>
      </c>
      <c r="K1183" t="str">
        <f t="array" aca="1" ref="K1183" ca="1">IF(AND(G1183&lt;&gt;"",G1183&lt;&gt;G1182),MAX(IF(G$2:G$2001=G1183,I$2:I$2001,"")),"")</f>
        <v/>
      </c>
      <c r="L1183" t="str">
        <f t="shared" ca="1" si="72"/>
        <v/>
      </c>
    </row>
    <row r="1184" spans="2:12" x14ac:dyDescent="0.25">
      <c r="B1184" t="str">
        <f t="shared" ca="1" si="74"/>
        <v/>
      </c>
      <c r="C1184" t="str">
        <f t="shared" ca="1" si="73"/>
        <v/>
      </c>
      <c r="D1184" s="156" t="str">
        <f t="array" aca="1" ref="D1184" ca="1">IFERROR(IF(B1184&lt;&gt;"",IF(OR(EXACT(OFFSET(Metadata!$A$1,0,0,Metadata!Metadata_Table_Length,1),C1184)),1,""),""),"")</f>
        <v/>
      </c>
      <c r="E1184" s="163" t="str">
        <f t="array" aca="1" ref="E1184" ca="1">IF(B1184&lt;&gt;"",IF(D1184=1,OFFSET(Metadata!$B$1,MIN(IF(OFFSET(Metadata!$A$1,0,0,Metadata!Metadata_Table_Length,1)=C1184,ROW(OFFSET(Metadata!$A$1,0,0,Metadata!Metadata_Table_Length,1))-1,"")),0),OFFSET(Metadata!$B$1,MIN(IF(OFFSET(Metadata!$A$1,0,0,Metadata!Metadata_Table_Length,1)=SUBSTITUTE(C1184,"rawdatafilename","originalfilename"),ROW(OFFSET(Metadata!$A$1,0,0,Metadata!Metadata_Table_Length,1))-1,"")),0)),"")</f>
        <v/>
      </c>
      <c r="F1184" t="str">
        <f t="shared" ca="1" si="75"/>
        <v/>
      </c>
      <c r="G1184" t="str">
        <f t="array" aca="1" ref="G1184" ca="1">IF(B1184&lt;&gt;"",OFFSET(Metadata!$B$1,MIN(IF(OFFSET(Metadata!$A$1,0,0,Metadata!Metadata_Table_Length,1)=SUBSTITUTE(C1184,"rawdatafilename","partnumber"),ROW(OFFSET(Metadata!$A$1,0,0,Metadata!Metadata_Table_Length,1))-1,"")),0),"")</f>
        <v/>
      </c>
      <c r="H1184" t="str">
        <f t="array" aca="1" ref="H1184" ca="1">IF(B1184&lt;&gt;"",OFFSET(Metadata!$B$1,MIN(IF(OFFSET(Metadata!$A$1,0,0,Metadata!Metadata_Table_Length,1)=SUBSTITUTE(C1184,"rawdatafilename","original_count"),ROW(OFFSET(Metadata!$A$1,0,0,Metadata!Metadata_Table_Length,1))-1,"")),0),"")</f>
        <v/>
      </c>
      <c r="I1184" t="str">
        <f t="array" aca="1" ref="I1184" ca="1">IF(B1184&lt;&gt;"",OFFSET(Metadata!$B$1,MIN(IF(OFFSET(Metadata!$A$1,0,0,Metadata!Metadata_Table_Length,1)=SUBSTITUTE(C1184,"rawdatafilename","count"),ROW(OFFSET(Metadata!$A$1,0,0,Metadata!Metadata_Table_Length,1))-1,"")),0),"")</f>
        <v/>
      </c>
      <c r="J1184" t="str">
        <f t="array" aca="1" ref="J1184" ca="1">IF(AND(G1184&lt;&gt;"",G1184&lt;&gt;G1183),MAX(IF(G$2:G$2001=G1184,H$2:H$2001,"")),"")</f>
        <v/>
      </c>
      <c r="K1184" t="str">
        <f t="array" aca="1" ref="K1184" ca="1">IF(AND(G1184&lt;&gt;"",G1184&lt;&gt;G1183),MAX(IF(G$2:G$2001=G1184,I$2:I$2001,"")),"")</f>
        <v/>
      </c>
      <c r="L1184" t="str">
        <f t="shared" ca="1" si="72"/>
        <v/>
      </c>
    </row>
    <row r="1185" spans="2:12" x14ac:dyDescent="0.25">
      <c r="B1185" t="str">
        <f t="shared" ca="1" si="74"/>
        <v/>
      </c>
      <c r="C1185" t="str">
        <f t="shared" ca="1" si="73"/>
        <v/>
      </c>
      <c r="D1185" s="156" t="str">
        <f t="array" aca="1" ref="D1185" ca="1">IFERROR(IF(B1185&lt;&gt;"",IF(OR(EXACT(OFFSET(Metadata!$A$1,0,0,Metadata!Metadata_Table_Length,1),C1185)),1,""),""),"")</f>
        <v/>
      </c>
      <c r="E1185" s="163" t="str">
        <f t="array" aca="1" ref="E1185" ca="1">IF(B1185&lt;&gt;"",IF(D1185=1,OFFSET(Metadata!$B$1,MIN(IF(OFFSET(Metadata!$A$1,0,0,Metadata!Metadata_Table_Length,1)=C1185,ROW(OFFSET(Metadata!$A$1,0,0,Metadata!Metadata_Table_Length,1))-1,"")),0),OFFSET(Metadata!$B$1,MIN(IF(OFFSET(Metadata!$A$1,0,0,Metadata!Metadata_Table_Length,1)=SUBSTITUTE(C1185,"rawdatafilename","originalfilename"),ROW(OFFSET(Metadata!$A$1,0,0,Metadata!Metadata_Table_Length,1))-1,"")),0)),"")</f>
        <v/>
      </c>
      <c r="F1185" t="str">
        <f t="shared" ca="1" si="75"/>
        <v/>
      </c>
      <c r="G1185" t="str">
        <f t="array" aca="1" ref="G1185" ca="1">IF(B1185&lt;&gt;"",OFFSET(Metadata!$B$1,MIN(IF(OFFSET(Metadata!$A$1,0,0,Metadata!Metadata_Table_Length,1)=SUBSTITUTE(C1185,"rawdatafilename","partnumber"),ROW(OFFSET(Metadata!$A$1,0,0,Metadata!Metadata_Table_Length,1))-1,"")),0),"")</f>
        <v/>
      </c>
      <c r="H1185" t="str">
        <f t="array" aca="1" ref="H1185" ca="1">IF(B1185&lt;&gt;"",OFFSET(Metadata!$B$1,MIN(IF(OFFSET(Metadata!$A$1,0,0,Metadata!Metadata_Table_Length,1)=SUBSTITUTE(C1185,"rawdatafilename","original_count"),ROW(OFFSET(Metadata!$A$1,0,0,Metadata!Metadata_Table_Length,1))-1,"")),0),"")</f>
        <v/>
      </c>
      <c r="I1185" t="str">
        <f t="array" aca="1" ref="I1185" ca="1">IF(B1185&lt;&gt;"",OFFSET(Metadata!$B$1,MIN(IF(OFFSET(Metadata!$A$1,0,0,Metadata!Metadata_Table_Length,1)=SUBSTITUTE(C1185,"rawdatafilename","count"),ROW(OFFSET(Metadata!$A$1,0,0,Metadata!Metadata_Table_Length,1))-1,"")),0),"")</f>
        <v/>
      </c>
      <c r="J1185" t="str">
        <f t="array" aca="1" ref="J1185" ca="1">IF(AND(G1185&lt;&gt;"",G1185&lt;&gt;G1184),MAX(IF(G$2:G$2001=G1185,H$2:H$2001,"")),"")</f>
        <v/>
      </c>
      <c r="K1185" t="str">
        <f t="array" aca="1" ref="K1185" ca="1">IF(AND(G1185&lt;&gt;"",G1185&lt;&gt;G1184),MAX(IF(G$2:G$2001=G1185,I$2:I$2001,"")),"")</f>
        <v/>
      </c>
      <c r="L1185" t="str">
        <f t="shared" ca="1" si="72"/>
        <v/>
      </c>
    </row>
    <row r="1186" spans="2:12" x14ac:dyDescent="0.25">
      <c r="B1186" t="str">
        <f t="shared" ca="1" si="74"/>
        <v/>
      </c>
      <c r="C1186" t="str">
        <f t="shared" ca="1" si="73"/>
        <v/>
      </c>
      <c r="D1186" s="156" t="str">
        <f t="array" aca="1" ref="D1186" ca="1">IFERROR(IF(B1186&lt;&gt;"",IF(OR(EXACT(OFFSET(Metadata!$A$1,0,0,Metadata!Metadata_Table_Length,1),C1186)),1,""),""),"")</f>
        <v/>
      </c>
      <c r="E1186" s="163" t="str">
        <f t="array" aca="1" ref="E1186" ca="1">IF(B1186&lt;&gt;"",IF(D1186=1,OFFSET(Metadata!$B$1,MIN(IF(OFFSET(Metadata!$A$1,0,0,Metadata!Metadata_Table_Length,1)=C1186,ROW(OFFSET(Metadata!$A$1,0,0,Metadata!Metadata_Table_Length,1))-1,"")),0),OFFSET(Metadata!$B$1,MIN(IF(OFFSET(Metadata!$A$1,0,0,Metadata!Metadata_Table_Length,1)=SUBSTITUTE(C1186,"rawdatafilename","originalfilename"),ROW(OFFSET(Metadata!$A$1,0,0,Metadata!Metadata_Table_Length,1))-1,"")),0)),"")</f>
        <v/>
      </c>
      <c r="F1186" t="str">
        <f t="shared" ca="1" si="75"/>
        <v/>
      </c>
      <c r="G1186" t="str">
        <f t="array" aca="1" ref="G1186" ca="1">IF(B1186&lt;&gt;"",OFFSET(Metadata!$B$1,MIN(IF(OFFSET(Metadata!$A$1,0,0,Metadata!Metadata_Table_Length,1)=SUBSTITUTE(C1186,"rawdatafilename","partnumber"),ROW(OFFSET(Metadata!$A$1,0,0,Metadata!Metadata_Table_Length,1))-1,"")),0),"")</f>
        <v/>
      </c>
      <c r="H1186" t="str">
        <f t="array" aca="1" ref="H1186" ca="1">IF(B1186&lt;&gt;"",OFFSET(Metadata!$B$1,MIN(IF(OFFSET(Metadata!$A$1,0,0,Metadata!Metadata_Table_Length,1)=SUBSTITUTE(C1186,"rawdatafilename","original_count"),ROW(OFFSET(Metadata!$A$1,0,0,Metadata!Metadata_Table_Length,1))-1,"")),0),"")</f>
        <v/>
      </c>
      <c r="I1186" t="str">
        <f t="array" aca="1" ref="I1186" ca="1">IF(B1186&lt;&gt;"",OFFSET(Metadata!$B$1,MIN(IF(OFFSET(Metadata!$A$1,0,0,Metadata!Metadata_Table_Length,1)=SUBSTITUTE(C1186,"rawdatafilename","count"),ROW(OFFSET(Metadata!$A$1,0,0,Metadata!Metadata_Table_Length,1))-1,"")),0),"")</f>
        <v/>
      </c>
      <c r="J1186" t="str">
        <f t="array" aca="1" ref="J1186" ca="1">IF(AND(G1186&lt;&gt;"",G1186&lt;&gt;G1185),MAX(IF(G$2:G$2001=G1186,H$2:H$2001,"")),"")</f>
        <v/>
      </c>
      <c r="K1186" t="str">
        <f t="array" aca="1" ref="K1186" ca="1">IF(AND(G1186&lt;&gt;"",G1186&lt;&gt;G1185),MAX(IF(G$2:G$2001=G1186,I$2:I$2001,"")),"")</f>
        <v/>
      </c>
      <c r="L1186" t="str">
        <f t="shared" ca="1" si="72"/>
        <v/>
      </c>
    </row>
    <row r="1187" spans="2:12" x14ac:dyDescent="0.25">
      <c r="B1187" t="str">
        <f t="shared" ca="1" si="74"/>
        <v/>
      </c>
      <c r="C1187" t="str">
        <f t="shared" ca="1" si="73"/>
        <v/>
      </c>
      <c r="D1187" s="156" t="str">
        <f t="array" aca="1" ref="D1187" ca="1">IFERROR(IF(B1187&lt;&gt;"",IF(OR(EXACT(OFFSET(Metadata!$A$1,0,0,Metadata!Metadata_Table_Length,1),C1187)),1,""),""),"")</f>
        <v/>
      </c>
      <c r="E1187" s="163" t="str">
        <f t="array" aca="1" ref="E1187" ca="1">IF(B1187&lt;&gt;"",IF(D1187=1,OFFSET(Metadata!$B$1,MIN(IF(OFFSET(Metadata!$A$1,0,0,Metadata!Metadata_Table_Length,1)=C1187,ROW(OFFSET(Metadata!$A$1,0,0,Metadata!Metadata_Table_Length,1))-1,"")),0),OFFSET(Metadata!$B$1,MIN(IF(OFFSET(Metadata!$A$1,0,0,Metadata!Metadata_Table_Length,1)=SUBSTITUTE(C1187,"rawdatafilename","originalfilename"),ROW(OFFSET(Metadata!$A$1,0,0,Metadata!Metadata_Table_Length,1))-1,"")),0)),"")</f>
        <v/>
      </c>
      <c r="F1187" t="str">
        <f t="shared" ca="1" si="75"/>
        <v/>
      </c>
      <c r="G1187" t="str">
        <f t="array" aca="1" ref="G1187" ca="1">IF(B1187&lt;&gt;"",OFFSET(Metadata!$B$1,MIN(IF(OFFSET(Metadata!$A$1,0,0,Metadata!Metadata_Table_Length,1)=SUBSTITUTE(C1187,"rawdatafilename","partnumber"),ROW(OFFSET(Metadata!$A$1,0,0,Metadata!Metadata_Table_Length,1))-1,"")),0),"")</f>
        <v/>
      </c>
      <c r="H1187" t="str">
        <f t="array" aca="1" ref="H1187" ca="1">IF(B1187&lt;&gt;"",OFFSET(Metadata!$B$1,MIN(IF(OFFSET(Metadata!$A$1,0,0,Metadata!Metadata_Table_Length,1)=SUBSTITUTE(C1187,"rawdatafilename","original_count"),ROW(OFFSET(Metadata!$A$1,0,0,Metadata!Metadata_Table_Length,1))-1,"")),0),"")</f>
        <v/>
      </c>
      <c r="I1187" t="str">
        <f t="array" aca="1" ref="I1187" ca="1">IF(B1187&lt;&gt;"",OFFSET(Metadata!$B$1,MIN(IF(OFFSET(Metadata!$A$1,0,0,Metadata!Metadata_Table_Length,1)=SUBSTITUTE(C1187,"rawdatafilename","count"),ROW(OFFSET(Metadata!$A$1,0,0,Metadata!Metadata_Table_Length,1))-1,"")),0),"")</f>
        <v/>
      </c>
      <c r="J1187" t="str">
        <f t="array" aca="1" ref="J1187" ca="1">IF(AND(G1187&lt;&gt;"",G1187&lt;&gt;G1186),MAX(IF(G$2:G$2001=G1187,H$2:H$2001,"")),"")</f>
        <v/>
      </c>
      <c r="K1187" t="str">
        <f t="array" aca="1" ref="K1187" ca="1">IF(AND(G1187&lt;&gt;"",G1187&lt;&gt;G1186),MAX(IF(G$2:G$2001=G1187,I$2:I$2001,"")),"")</f>
        <v/>
      </c>
      <c r="L1187" t="str">
        <f t="shared" ca="1" si="72"/>
        <v/>
      </c>
    </row>
    <row r="1188" spans="2:12" x14ac:dyDescent="0.25">
      <c r="B1188" t="str">
        <f t="shared" ca="1" si="74"/>
        <v/>
      </c>
      <c r="C1188" t="str">
        <f t="shared" ca="1" si="73"/>
        <v/>
      </c>
      <c r="D1188" s="156" t="str">
        <f t="array" aca="1" ref="D1188" ca="1">IFERROR(IF(B1188&lt;&gt;"",IF(OR(EXACT(OFFSET(Metadata!$A$1,0,0,Metadata!Metadata_Table_Length,1),C1188)),1,""),""),"")</f>
        <v/>
      </c>
      <c r="E1188" s="163" t="str">
        <f t="array" aca="1" ref="E1188" ca="1">IF(B1188&lt;&gt;"",IF(D1188=1,OFFSET(Metadata!$B$1,MIN(IF(OFFSET(Metadata!$A$1,0,0,Metadata!Metadata_Table_Length,1)=C1188,ROW(OFFSET(Metadata!$A$1,0,0,Metadata!Metadata_Table_Length,1))-1,"")),0),OFFSET(Metadata!$B$1,MIN(IF(OFFSET(Metadata!$A$1,0,0,Metadata!Metadata_Table_Length,1)=SUBSTITUTE(C1188,"rawdatafilename","originalfilename"),ROW(OFFSET(Metadata!$A$1,0,0,Metadata!Metadata_Table_Length,1))-1,"")),0)),"")</f>
        <v/>
      </c>
      <c r="F1188" t="str">
        <f t="shared" ca="1" si="75"/>
        <v/>
      </c>
      <c r="G1188" t="str">
        <f t="array" aca="1" ref="G1188" ca="1">IF(B1188&lt;&gt;"",OFFSET(Metadata!$B$1,MIN(IF(OFFSET(Metadata!$A$1,0,0,Metadata!Metadata_Table_Length,1)=SUBSTITUTE(C1188,"rawdatafilename","partnumber"),ROW(OFFSET(Metadata!$A$1,0,0,Metadata!Metadata_Table_Length,1))-1,"")),0),"")</f>
        <v/>
      </c>
      <c r="H1188" t="str">
        <f t="array" aca="1" ref="H1188" ca="1">IF(B1188&lt;&gt;"",OFFSET(Metadata!$B$1,MIN(IF(OFFSET(Metadata!$A$1,0,0,Metadata!Metadata_Table_Length,1)=SUBSTITUTE(C1188,"rawdatafilename","original_count"),ROW(OFFSET(Metadata!$A$1,0,0,Metadata!Metadata_Table_Length,1))-1,"")),0),"")</f>
        <v/>
      </c>
      <c r="I1188" t="str">
        <f t="array" aca="1" ref="I1188" ca="1">IF(B1188&lt;&gt;"",OFFSET(Metadata!$B$1,MIN(IF(OFFSET(Metadata!$A$1,0,0,Metadata!Metadata_Table_Length,1)=SUBSTITUTE(C1188,"rawdatafilename","count"),ROW(OFFSET(Metadata!$A$1,0,0,Metadata!Metadata_Table_Length,1))-1,"")),0),"")</f>
        <v/>
      </c>
      <c r="J1188" t="str">
        <f t="array" aca="1" ref="J1188" ca="1">IF(AND(G1188&lt;&gt;"",G1188&lt;&gt;G1187),MAX(IF(G$2:G$2001=G1188,H$2:H$2001,"")),"")</f>
        <v/>
      </c>
      <c r="K1188" t="str">
        <f t="array" aca="1" ref="K1188" ca="1">IF(AND(G1188&lt;&gt;"",G1188&lt;&gt;G1187),MAX(IF(G$2:G$2001=G1188,I$2:I$2001,"")),"")</f>
        <v/>
      </c>
      <c r="L1188" t="str">
        <f t="shared" ca="1" si="72"/>
        <v/>
      </c>
    </row>
    <row r="1189" spans="2:12" x14ac:dyDescent="0.25">
      <c r="B1189" t="str">
        <f t="shared" ca="1" si="74"/>
        <v/>
      </c>
      <c r="C1189" t="str">
        <f t="shared" ca="1" si="73"/>
        <v/>
      </c>
      <c r="D1189" s="156" t="str">
        <f t="array" aca="1" ref="D1189" ca="1">IFERROR(IF(B1189&lt;&gt;"",IF(OR(EXACT(OFFSET(Metadata!$A$1,0,0,Metadata!Metadata_Table_Length,1),C1189)),1,""),""),"")</f>
        <v/>
      </c>
      <c r="E1189" s="163" t="str">
        <f t="array" aca="1" ref="E1189" ca="1">IF(B1189&lt;&gt;"",IF(D1189=1,OFFSET(Metadata!$B$1,MIN(IF(OFFSET(Metadata!$A$1,0,0,Metadata!Metadata_Table_Length,1)=C1189,ROW(OFFSET(Metadata!$A$1,0,0,Metadata!Metadata_Table_Length,1))-1,"")),0),OFFSET(Metadata!$B$1,MIN(IF(OFFSET(Metadata!$A$1,0,0,Metadata!Metadata_Table_Length,1)=SUBSTITUTE(C1189,"rawdatafilename","originalfilename"),ROW(OFFSET(Metadata!$A$1,0,0,Metadata!Metadata_Table_Length,1))-1,"")),0)),"")</f>
        <v/>
      </c>
      <c r="F1189" t="str">
        <f t="shared" ca="1" si="75"/>
        <v/>
      </c>
      <c r="G1189" t="str">
        <f t="array" aca="1" ref="G1189" ca="1">IF(B1189&lt;&gt;"",OFFSET(Metadata!$B$1,MIN(IF(OFFSET(Metadata!$A$1,0,0,Metadata!Metadata_Table_Length,1)=SUBSTITUTE(C1189,"rawdatafilename","partnumber"),ROW(OFFSET(Metadata!$A$1,0,0,Metadata!Metadata_Table_Length,1))-1,"")),0),"")</f>
        <v/>
      </c>
      <c r="H1189" t="str">
        <f t="array" aca="1" ref="H1189" ca="1">IF(B1189&lt;&gt;"",OFFSET(Metadata!$B$1,MIN(IF(OFFSET(Metadata!$A$1,0,0,Metadata!Metadata_Table_Length,1)=SUBSTITUTE(C1189,"rawdatafilename","original_count"),ROW(OFFSET(Metadata!$A$1,0,0,Metadata!Metadata_Table_Length,1))-1,"")),0),"")</f>
        <v/>
      </c>
      <c r="I1189" t="str">
        <f t="array" aca="1" ref="I1189" ca="1">IF(B1189&lt;&gt;"",OFFSET(Metadata!$B$1,MIN(IF(OFFSET(Metadata!$A$1,0,0,Metadata!Metadata_Table_Length,1)=SUBSTITUTE(C1189,"rawdatafilename","count"),ROW(OFFSET(Metadata!$A$1,0,0,Metadata!Metadata_Table_Length,1))-1,"")),0),"")</f>
        <v/>
      </c>
      <c r="J1189" t="str">
        <f t="array" aca="1" ref="J1189" ca="1">IF(AND(G1189&lt;&gt;"",G1189&lt;&gt;G1188),MAX(IF(G$2:G$2001=G1189,H$2:H$2001,"")),"")</f>
        <v/>
      </c>
      <c r="K1189" t="str">
        <f t="array" aca="1" ref="K1189" ca="1">IF(AND(G1189&lt;&gt;"",G1189&lt;&gt;G1188),MAX(IF(G$2:G$2001=G1189,I$2:I$2001,"")),"")</f>
        <v/>
      </c>
      <c r="L1189" t="str">
        <f t="shared" ca="1" si="72"/>
        <v/>
      </c>
    </row>
    <row r="1190" spans="2:12" x14ac:dyDescent="0.25">
      <c r="B1190" t="str">
        <f t="shared" ca="1" si="74"/>
        <v/>
      </c>
      <c r="C1190" t="str">
        <f t="shared" ca="1" si="73"/>
        <v/>
      </c>
      <c r="D1190" s="156" t="str">
        <f t="array" aca="1" ref="D1190" ca="1">IFERROR(IF(B1190&lt;&gt;"",IF(OR(EXACT(OFFSET(Metadata!$A$1,0,0,Metadata!Metadata_Table_Length,1),C1190)),1,""),""),"")</f>
        <v/>
      </c>
      <c r="E1190" s="163" t="str">
        <f t="array" aca="1" ref="E1190" ca="1">IF(B1190&lt;&gt;"",IF(D1190=1,OFFSET(Metadata!$B$1,MIN(IF(OFFSET(Metadata!$A$1,0,0,Metadata!Metadata_Table_Length,1)=C1190,ROW(OFFSET(Metadata!$A$1,0,0,Metadata!Metadata_Table_Length,1))-1,"")),0),OFFSET(Metadata!$B$1,MIN(IF(OFFSET(Metadata!$A$1,0,0,Metadata!Metadata_Table_Length,1)=SUBSTITUTE(C1190,"rawdatafilename","originalfilename"),ROW(OFFSET(Metadata!$A$1,0,0,Metadata!Metadata_Table_Length,1))-1,"")),0)),"")</f>
        <v/>
      </c>
      <c r="F1190" t="str">
        <f t="shared" ca="1" si="75"/>
        <v/>
      </c>
      <c r="G1190" t="str">
        <f t="array" aca="1" ref="G1190" ca="1">IF(B1190&lt;&gt;"",OFFSET(Metadata!$B$1,MIN(IF(OFFSET(Metadata!$A$1,0,0,Metadata!Metadata_Table_Length,1)=SUBSTITUTE(C1190,"rawdatafilename","partnumber"),ROW(OFFSET(Metadata!$A$1,0,0,Metadata!Metadata_Table_Length,1))-1,"")),0),"")</f>
        <v/>
      </c>
      <c r="H1190" t="str">
        <f t="array" aca="1" ref="H1190" ca="1">IF(B1190&lt;&gt;"",OFFSET(Metadata!$B$1,MIN(IF(OFFSET(Metadata!$A$1,0,0,Metadata!Metadata_Table_Length,1)=SUBSTITUTE(C1190,"rawdatafilename","original_count"),ROW(OFFSET(Metadata!$A$1,0,0,Metadata!Metadata_Table_Length,1))-1,"")),0),"")</f>
        <v/>
      </c>
      <c r="I1190" t="str">
        <f t="array" aca="1" ref="I1190" ca="1">IF(B1190&lt;&gt;"",OFFSET(Metadata!$B$1,MIN(IF(OFFSET(Metadata!$A$1,0,0,Metadata!Metadata_Table_Length,1)=SUBSTITUTE(C1190,"rawdatafilename","count"),ROW(OFFSET(Metadata!$A$1,0,0,Metadata!Metadata_Table_Length,1))-1,"")),0),"")</f>
        <v/>
      </c>
      <c r="J1190" t="str">
        <f t="array" aca="1" ref="J1190" ca="1">IF(AND(G1190&lt;&gt;"",G1190&lt;&gt;G1189),MAX(IF(G$2:G$2001=G1190,H$2:H$2001,"")),"")</f>
        <v/>
      </c>
      <c r="K1190" t="str">
        <f t="array" aca="1" ref="K1190" ca="1">IF(AND(G1190&lt;&gt;"",G1190&lt;&gt;G1189),MAX(IF(G$2:G$2001=G1190,I$2:I$2001,"")),"")</f>
        <v/>
      </c>
      <c r="L1190" t="str">
        <f t="shared" ca="1" si="72"/>
        <v/>
      </c>
    </row>
    <row r="1191" spans="2:12" x14ac:dyDescent="0.25">
      <c r="B1191" t="str">
        <f t="shared" ca="1" si="74"/>
        <v/>
      </c>
      <c r="C1191" t="str">
        <f t="shared" ca="1" si="73"/>
        <v/>
      </c>
      <c r="D1191" s="156" t="str">
        <f t="array" aca="1" ref="D1191" ca="1">IFERROR(IF(B1191&lt;&gt;"",IF(OR(EXACT(OFFSET(Metadata!$A$1,0,0,Metadata!Metadata_Table_Length,1),C1191)),1,""),""),"")</f>
        <v/>
      </c>
      <c r="E1191" s="163" t="str">
        <f t="array" aca="1" ref="E1191" ca="1">IF(B1191&lt;&gt;"",IF(D1191=1,OFFSET(Metadata!$B$1,MIN(IF(OFFSET(Metadata!$A$1,0,0,Metadata!Metadata_Table_Length,1)=C1191,ROW(OFFSET(Metadata!$A$1,0,0,Metadata!Metadata_Table_Length,1))-1,"")),0),OFFSET(Metadata!$B$1,MIN(IF(OFFSET(Metadata!$A$1,0,0,Metadata!Metadata_Table_Length,1)=SUBSTITUTE(C1191,"rawdatafilename","originalfilename"),ROW(OFFSET(Metadata!$A$1,0,0,Metadata!Metadata_Table_Length,1))-1,"")),0)),"")</f>
        <v/>
      </c>
      <c r="F1191" t="str">
        <f t="shared" ca="1" si="75"/>
        <v/>
      </c>
      <c r="G1191" t="str">
        <f t="array" aca="1" ref="G1191" ca="1">IF(B1191&lt;&gt;"",OFFSET(Metadata!$B$1,MIN(IF(OFFSET(Metadata!$A$1,0,0,Metadata!Metadata_Table_Length,1)=SUBSTITUTE(C1191,"rawdatafilename","partnumber"),ROW(OFFSET(Metadata!$A$1,0,0,Metadata!Metadata_Table_Length,1))-1,"")),0),"")</f>
        <v/>
      </c>
      <c r="H1191" t="str">
        <f t="array" aca="1" ref="H1191" ca="1">IF(B1191&lt;&gt;"",OFFSET(Metadata!$B$1,MIN(IF(OFFSET(Metadata!$A$1,0,0,Metadata!Metadata_Table_Length,1)=SUBSTITUTE(C1191,"rawdatafilename","original_count"),ROW(OFFSET(Metadata!$A$1,0,0,Metadata!Metadata_Table_Length,1))-1,"")),0),"")</f>
        <v/>
      </c>
      <c r="I1191" t="str">
        <f t="array" aca="1" ref="I1191" ca="1">IF(B1191&lt;&gt;"",OFFSET(Metadata!$B$1,MIN(IF(OFFSET(Metadata!$A$1,0,0,Metadata!Metadata_Table_Length,1)=SUBSTITUTE(C1191,"rawdatafilename","count"),ROW(OFFSET(Metadata!$A$1,0,0,Metadata!Metadata_Table_Length,1))-1,"")),0),"")</f>
        <v/>
      </c>
      <c r="J1191" t="str">
        <f t="array" aca="1" ref="J1191" ca="1">IF(AND(G1191&lt;&gt;"",G1191&lt;&gt;G1190),MAX(IF(G$2:G$2001=G1191,H$2:H$2001,"")),"")</f>
        <v/>
      </c>
      <c r="K1191" t="str">
        <f t="array" aca="1" ref="K1191" ca="1">IF(AND(G1191&lt;&gt;"",G1191&lt;&gt;G1190),MAX(IF(G$2:G$2001=G1191,I$2:I$2001,"")),"")</f>
        <v/>
      </c>
      <c r="L1191" t="str">
        <f t="shared" ca="1" si="72"/>
        <v/>
      </c>
    </row>
    <row r="1192" spans="2:12" x14ac:dyDescent="0.25">
      <c r="B1192" t="str">
        <f t="shared" ca="1" si="74"/>
        <v/>
      </c>
      <c r="C1192" t="str">
        <f t="shared" ca="1" si="73"/>
        <v/>
      </c>
      <c r="D1192" s="156" t="str">
        <f t="array" aca="1" ref="D1192" ca="1">IFERROR(IF(B1192&lt;&gt;"",IF(OR(EXACT(OFFSET(Metadata!$A$1,0,0,Metadata!Metadata_Table_Length,1),C1192)),1,""),""),"")</f>
        <v/>
      </c>
      <c r="E1192" s="163" t="str">
        <f t="array" aca="1" ref="E1192" ca="1">IF(B1192&lt;&gt;"",IF(D1192=1,OFFSET(Metadata!$B$1,MIN(IF(OFFSET(Metadata!$A$1,0,0,Metadata!Metadata_Table_Length,1)=C1192,ROW(OFFSET(Metadata!$A$1,0,0,Metadata!Metadata_Table_Length,1))-1,"")),0),OFFSET(Metadata!$B$1,MIN(IF(OFFSET(Metadata!$A$1,0,0,Metadata!Metadata_Table_Length,1)=SUBSTITUTE(C1192,"rawdatafilename","originalfilename"),ROW(OFFSET(Metadata!$A$1,0,0,Metadata!Metadata_Table_Length,1))-1,"")),0)),"")</f>
        <v/>
      </c>
      <c r="F1192" t="str">
        <f t="shared" ca="1" si="75"/>
        <v/>
      </c>
      <c r="G1192" t="str">
        <f t="array" aca="1" ref="G1192" ca="1">IF(B1192&lt;&gt;"",OFFSET(Metadata!$B$1,MIN(IF(OFFSET(Metadata!$A$1,0,0,Metadata!Metadata_Table_Length,1)=SUBSTITUTE(C1192,"rawdatafilename","partnumber"),ROW(OFFSET(Metadata!$A$1,0,0,Metadata!Metadata_Table_Length,1))-1,"")),0),"")</f>
        <v/>
      </c>
      <c r="H1192" t="str">
        <f t="array" aca="1" ref="H1192" ca="1">IF(B1192&lt;&gt;"",OFFSET(Metadata!$B$1,MIN(IF(OFFSET(Metadata!$A$1,0,0,Metadata!Metadata_Table_Length,1)=SUBSTITUTE(C1192,"rawdatafilename","original_count"),ROW(OFFSET(Metadata!$A$1,0,0,Metadata!Metadata_Table_Length,1))-1,"")),0),"")</f>
        <v/>
      </c>
      <c r="I1192" t="str">
        <f t="array" aca="1" ref="I1192" ca="1">IF(B1192&lt;&gt;"",OFFSET(Metadata!$B$1,MIN(IF(OFFSET(Metadata!$A$1,0,0,Metadata!Metadata_Table_Length,1)=SUBSTITUTE(C1192,"rawdatafilename","count"),ROW(OFFSET(Metadata!$A$1,0,0,Metadata!Metadata_Table_Length,1))-1,"")),0),"")</f>
        <v/>
      </c>
      <c r="J1192" t="str">
        <f t="array" aca="1" ref="J1192" ca="1">IF(AND(G1192&lt;&gt;"",G1192&lt;&gt;G1191),MAX(IF(G$2:G$2001=G1192,H$2:H$2001,"")),"")</f>
        <v/>
      </c>
      <c r="K1192" t="str">
        <f t="array" aca="1" ref="K1192" ca="1">IF(AND(G1192&lt;&gt;"",G1192&lt;&gt;G1191),MAX(IF(G$2:G$2001=G1192,I$2:I$2001,"")),"")</f>
        <v/>
      </c>
      <c r="L1192" t="str">
        <f t="shared" ca="1" si="72"/>
        <v/>
      </c>
    </row>
    <row r="1193" spans="2:12" x14ac:dyDescent="0.25">
      <c r="B1193" t="str">
        <f t="shared" ca="1" si="74"/>
        <v/>
      </c>
      <c r="C1193" t="str">
        <f t="shared" ca="1" si="73"/>
        <v/>
      </c>
      <c r="D1193" s="156" t="str">
        <f t="array" aca="1" ref="D1193" ca="1">IFERROR(IF(B1193&lt;&gt;"",IF(OR(EXACT(OFFSET(Metadata!$A$1,0,0,Metadata!Metadata_Table_Length,1),C1193)),1,""),""),"")</f>
        <v/>
      </c>
      <c r="E1193" s="163" t="str">
        <f t="array" aca="1" ref="E1193" ca="1">IF(B1193&lt;&gt;"",IF(D1193=1,OFFSET(Metadata!$B$1,MIN(IF(OFFSET(Metadata!$A$1,0,0,Metadata!Metadata_Table_Length,1)=C1193,ROW(OFFSET(Metadata!$A$1,0,0,Metadata!Metadata_Table_Length,1))-1,"")),0),OFFSET(Metadata!$B$1,MIN(IF(OFFSET(Metadata!$A$1,0,0,Metadata!Metadata_Table_Length,1)=SUBSTITUTE(C1193,"rawdatafilename","originalfilename"),ROW(OFFSET(Metadata!$A$1,0,0,Metadata!Metadata_Table_Length,1))-1,"")),0)),"")</f>
        <v/>
      </c>
      <c r="F1193" t="str">
        <f t="shared" ca="1" si="75"/>
        <v/>
      </c>
      <c r="G1193" t="str">
        <f t="array" aca="1" ref="G1193" ca="1">IF(B1193&lt;&gt;"",OFFSET(Metadata!$B$1,MIN(IF(OFFSET(Metadata!$A$1,0,0,Metadata!Metadata_Table_Length,1)=SUBSTITUTE(C1193,"rawdatafilename","partnumber"),ROW(OFFSET(Metadata!$A$1,0,0,Metadata!Metadata_Table_Length,1))-1,"")),0),"")</f>
        <v/>
      </c>
      <c r="H1193" t="str">
        <f t="array" aca="1" ref="H1193" ca="1">IF(B1193&lt;&gt;"",OFFSET(Metadata!$B$1,MIN(IF(OFFSET(Metadata!$A$1,0,0,Metadata!Metadata_Table_Length,1)=SUBSTITUTE(C1193,"rawdatafilename","original_count"),ROW(OFFSET(Metadata!$A$1,0,0,Metadata!Metadata_Table_Length,1))-1,"")),0),"")</f>
        <v/>
      </c>
      <c r="I1193" t="str">
        <f t="array" aca="1" ref="I1193" ca="1">IF(B1193&lt;&gt;"",OFFSET(Metadata!$B$1,MIN(IF(OFFSET(Metadata!$A$1,0,0,Metadata!Metadata_Table_Length,1)=SUBSTITUTE(C1193,"rawdatafilename","count"),ROW(OFFSET(Metadata!$A$1,0,0,Metadata!Metadata_Table_Length,1))-1,"")),0),"")</f>
        <v/>
      </c>
      <c r="J1193" t="str">
        <f t="array" aca="1" ref="J1193" ca="1">IF(AND(G1193&lt;&gt;"",G1193&lt;&gt;G1192),MAX(IF(G$2:G$2001=G1193,H$2:H$2001,"")),"")</f>
        <v/>
      </c>
      <c r="K1193" t="str">
        <f t="array" aca="1" ref="K1193" ca="1">IF(AND(G1193&lt;&gt;"",G1193&lt;&gt;G1192),MAX(IF(G$2:G$2001=G1193,I$2:I$2001,"")),"")</f>
        <v/>
      </c>
      <c r="L1193" t="str">
        <f t="shared" ca="1" si="72"/>
        <v/>
      </c>
    </row>
    <row r="1194" spans="2:12" x14ac:dyDescent="0.25">
      <c r="B1194" t="str">
        <f t="shared" ca="1" si="74"/>
        <v/>
      </c>
      <c r="C1194" t="str">
        <f t="shared" ca="1" si="73"/>
        <v/>
      </c>
      <c r="D1194" s="156" t="str">
        <f t="array" aca="1" ref="D1194" ca="1">IFERROR(IF(B1194&lt;&gt;"",IF(OR(EXACT(OFFSET(Metadata!$A$1,0,0,Metadata!Metadata_Table_Length,1),C1194)),1,""),""),"")</f>
        <v/>
      </c>
      <c r="E1194" s="163" t="str">
        <f t="array" aca="1" ref="E1194" ca="1">IF(B1194&lt;&gt;"",IF(D1194=1,OFFSET(Metadata!$B$1,MIN(IF(OFFSET(Metadata!$A$1,0,0,Metadata!Metadata_Table_Length,1)=C1194,ROW(OFFSET(Metadata!$A$1,0,0,Metadata!Metadata_Table_Length,1))-1,"")),0),OFFSET(Metadata!$B$1,MIN(IF(OFFSET(Metadata!$A$1,0,0,Metadata!Metadata_Table_Length,1)=SUBSTITUTE(C1194,"rawdatafilename","originalfilename"),ROW(OFFSET(Metadata!$A$1,0,0,Metadata!Metadata_Table_Length,1))-1,"")),0)),"")</f>
        <v/>
      </c>
      <c r="F1194" t="str">
        <f t="shared" ca="1" si="75"/>
        <v/>
      </c>
      <c r="G1194" t="str">
        <f t="array" aca="1" ref="G1194" ca="1">IF(B1194&lt;&gt;"",OFFSET(Metadata!$B$1,MIN(IF(OFFSET(Metadata!$A$1,0,0,Metadata!Metadata_Table_Length,1)=SUBSTITUTE(C1194,"rawdatafilename","partnumber"),ROW(OFFSET(Metadata!$A$1,0,0,Metadata!Metadata_Table_Length,1))-1,"")),0),"")</f>
        <v/>
      </c>
      <c r="H1194" t="str">
        <f t="array" aca="1" ref="H1194" ca="1">IF(B1194&lt;&gt;"",OFFSET(Metadata!$B$1,MIN(IF(OFFSET(Metadata!$A$1,0,0,Metadata!Metadata_Table_Length,1)=SUBSTITUTE(C1194,"rawdatafilename","original_count"),ROW(OFFSET(Metadata!$A$1,0,0,Metadata!Metadata_Table_Length,1))-1,"")),0),"")</f>
        <v/>
      </c>
      <c r="I1194" t="str">
        <f t="array" aca="1" ref="I1194" ca="1">IF(B1194&lt;&gt;"",OFFSET(Metadata!$B$1,MIN(IF(OFFSET(Metadata!$A$1,0,0,Metadata!Metadata_Table_Length,1)=SUBSTITUTE(C1194,"rawdatafilename","count"),ROW(OFFSET(Metadata!$A$1,0,0,Metadata!Metadata_Table_Length,1))-1,"")),0),"")</f>
        <v/>
      </c>
      <c r="J1194" t="str">
        <f t="array" aca="1" ref="J1194" ca="1">IF(AND(G1194&lt;&gt;"",G1194&lt;&gt;G1193),MAX(IF(G$2:G$2001=G1194,H$2:H$2001,"")),"")</f>
        <v/>
      </c>
      <c r="K1194" t="str">
        <f t="array" aca="1" ref="K1194" ca="1">IF(AND(G1194&lt;&gt;"",G1194&lt;&gt;G1193),MAX(IF(G$2:G$2001=G1194,I$2:I$2001,"")),"")</f>
        <v/>
      </c>
      <c r="L1194" t="str">
        <f t="shared" ref="L1194:L1257" ca="1" si="76">IF(F1194&lt;&gt;"",IF(F1194&lt;&gt;F1193,F1194,""),"")</f>
        <v/>
      </c>
    </row>
    <row r="1195" spans="2:12" x14ac:dyDescent="0.25">
      <c r="B1195" t="str">
        <f t="shared" ca="1" si="74"/>
        <v/>
      </c>
      <c r="C1195" t="str">
        <f t="shared" ca="1" si="73"/>
        <v/>
      </c>
      <c r="D1195" s="156" t="str">
        <f t="array" aca="1" ref="D1195" ca="1">IFERROR(IF(B1195&lt;&gt;"",IF(OR(EXACT(OFFSET(Metadata!$A$1,0,0,Metadata!Metadata_Table_Length,1),C1195)),1,""),""),"")</f>
        <v/>
      </c>
      <c r="E1195" s="163" t="str">
        <f t="array" aca="1" ref="E1195" ca="1">IF(B1195&lt;&gt;"",IF(D1195=1,OFFSET(Metadata!$B$1,MIN(IF(OFFSET(Metadata!$A$1,0,0,Metadata!Metadata_Table_Length,1)=C1195,ROW(OFFSET(Metadata!$A$1,0,0,Metadata!Metadata_Table_Length,1))-1,"")),0),OFFSET(Metadata!$B$1,MIN(IF(OFFSET(Metadata!$A$1,0,0,Metadata!Metadata_Table_Length,1)=SUBSTITUTE(C1195,"rawdatafilename","originalfilename"),ROW(OFFSET(Metadata!$A$1,0,0,Metadata!Metadata_Table_Length,1))-1,"")),0)),"")</f>
        <v/>
      </c>
      <c r="F1195" t="str">
        <f t="shared" ca="1" si="75"/>
        <v/>
      </c>
      <c r="G1195" t="str">
        <f t="array" aca="1" ref="G1195" ca="1">IF(B1195&lt;&gt;"",OFFSET(Metadata!$B$1,MIN(IF(OFFSET(Metadata!$A$1,0,0,Metadata!Metadata_Table_Length,1)=SUBSTITUTE(C1195,"rawdatafilename","partnumber"),ROW(OFFSET(Metadata!$A$1,0,0,Metadata!Metadata_Table_Length,1))-1,"")),0),"")</f>
        <v/>
      </c>
      <c r="H1195" t="str">
        <f t="array" aca="1" ref="H1195" ca="1">IF(B1195&lt;&gt;"",OFFSET(Metadata!$B$1,MIN(IF(OFFSET(Metadata!$A$1,0,0,Metadata!Metadata_Table_Length,1)=SUBSTITUTE(C1195,"rawdatafilename","original_count"),ROW(OFFSET(Metadata!$A$1,0,0,Metadata!Metadata_Table_Length,1))-1,"")),0),"")</f>
        <v/>
      </c>
      <c r="I1195" t="str">
        <f t="array" aca="1" ref="I1195" ca="1">IF(B1195&lt;&gt;"",OFFSET(Metadata!$B$1,MIN(IF(OFFSET(Metadata!$A$1,0,0,Metadata!Metadata_Table_Length,1)=SUBSTITUTE(C1195,"rawdatafilename","count"),ROW(OFFSET(Metadata!$A$1,0,0,Metadata!Metadata_Table_Length,1))-1,"")),0),"")</f>
        <v/>
      </c>
      <c r="J1195" t="str">
        <f t="array" aca="1" ref="J1195" ca="1">IF(AND(G1195&lt;&gt;"",G1195&lt;&gt;G1194),MAX(IF(G$2:G$2001=G1195,H$2:H$2001,"")),"")</f>
        <v/>
      </c>
      <c r="K1195" t="str">
        <f t="array" aca="1" ref="K1195" ca="1">IF(AND(G1195&lt;&gt;"",G1195&lt;&gt;G1194),MAX(IF(G$2:G$2001=G1195,I$2:I$2001,"")),"")</f>
        <v/>
      </c>
      <c r="L1195" t="str">
        <f t="shared" ca="1" si="76"/>
        <v/>
      </c>
    </row>
    <row r="1196" spans="2:12" x14ac:dyDescent="0.25">
      <c r="B1196" t="str">
        <f t="shared" ca="1" si="74"/>
        <v/>
      </c>
      <c r="C1196" t="str">
        <f t="shared" ca="1" si="73"/>
        <v/>
      </c>
      <c r="D1196" s="156" t="str">
        <f t="array" aca="1" ref="D1196" ca="1">IFERROR(IF(B1196&lt;&gt;"",IF(OR(EXACT(OFFSET(Metadata!$A$1,0,0,Metadata!Metadata_Table_Length,1),C1196)),1,""),""),"")</f>
        <v/>
      </c>
      <c r="E1196" s="163" t="str">
        <f t="array" aca="1" ref="E1196" ca="1">IF(B1196&lt;&gt;"",IF(D1196=1,OFFSET(Metadata!$B$1,MIN(IF(OFFSET(Metadata!$A$1,0,0,Metadata!Metadata_Table_Length,1)=C1196,ROW(OFFSET(Metadata!$A$1,0,0,Metadata!Metadata_Table_Length,1))-1,"")),0),OFFSET(Metadata!$B$1,MIN(IF(OFFSET(Metadata!$A$1,0,0,Metadata!Metadata_Table_Length,1)=SUBSTITUTE(C1196,"rawdatafilename","originalfilename"),ROW(OFFSET(Metadata!$A$1,0,0,Metadata!Metadata_Table_Length,1))-1,"")),0)),"")</f>
        <v/>
      </c>
      <c r="F1196" t="str">
        <f t="shared" ca="1" si="75"/>
        <v/>
      </c>
      <c r="G1196" t="str">
        <f t="array" aca="1" ref="G1196" ca="1">IF(B1196&lt;&gt;"",OFFSET(Metadata!$B$1,MIN(IF(OFFSET(Metadata!$A$1,0,0,Metadata!Metadata_Table_Length,1)=SUBSTITUTE(C1196,"rawdatafilename","partnumber"),ROW(OFFSET(Metadata!$A$1,0,0,Metadata!Metadata_Table_Length,1))-1,"")),0),"")</f>
        <v/>
      </c>
      <c r="H1196" t="str">
        <f t="array" aca="1" ref="H1196" ca="1">IF(B1196&lt;&gt;"",OFFSET(Metadata!$B$1,MIN(IF(OFFSET(Metadata!$A$1,0,0,Metadata!Metadata_Table_Length,1)=SUBSTITUTE(C1196,"rawdatafilename","original_count"),ROW(OFFSET(Metadata!$A$1,0,0,Metadata!Metadata_Table_Length,1))-1,"")),0),"")</f>
        <v/>
      </c>
      <c r="I1196" t="str">
        <f t="array" aca="1" ref="I1196" ca="1">IF(B1196&lt;&gt;"",OFFSET(Metadata!$B$1,MIN(IF(OFFSET(Metadata!$A$1,0,0,Metadata!Metadata_Table_Length,1)=SUBSTITUTE(C1196,"rawdatafilename","count"),ROW(OFFSET(Metadata!$A$1,0,0,Metadata!Metadata_Table_Length,1))-1,"")),0),"")</f>
        <v/>
      </c>
      <c r="J1196" t="str">
        <f t="array" aca="1" ref="J1196" ca="1">IF(AND(G1196&lt;&gt;"",G1196&lt;&gt;G1195),MAX(IF(G$2:G$2001=G1196,H$2:H$2001,"")),"")</f>
        <v/>
      </c>
      <c r="K1196" t="str">
        <f t="array" aca="1" ref="K1196" ca="1">IF(AND(G1196&lt;&gt;"",G1196&lt;&gt;G1195),MAX(IF(G$2:G$2001=G1196,I$2:I$2001,"")),"")</f>
        <v/>
      </c>
      <c r="L1196" t="str">
        <f t="shared" ca="1" si="76"/>
        <v/>
      </c>
    </row>
    <row r="1197" spans="2:12" x14ac:dyDescent="0.25">
      <c r="B1197" t="str">
        <f t="shared" ca="1" si="74"/>
        <v/>
      </c>
      <c r="C1197" t="str">
        <f t="shared" ca="1" si="73"/>
        <v/>
      </c>
      <c r="D1197" s="156" t="str">
        <f t="array" aca="1" ref="D1197" ca="1">IFERROR(IF(B1197&lt;&gt;"",IF(OR(EXACT(OFFSET(Metadata!$A$1,0,0,Metadata!Metadata_Table_Length,1),C1197)),1,""),""),"")</f>
        <v/>
      </c>
      <c r="E1197" s="163" t="str">
        <f t="array" aca="1" ref="E1197" ca="1">IF(B1197&lt;&gt;"",IF(D1197=1,OFFSET(Metadata!$B$1,MIN(IF(OFFSET(Metadata!$A$1,0,0,Metadata!Metadata_Table_Length,1)=C1197,ROW(OFFSET(Metadata!$A$1,0,0,Metadata!Metadata_Table_Length,1))-1,"")),0),OFFSET(Metadata!$B$1,MIN(IF(OFFSET(Metadata!$A$1,0,0,Metadata!Metadata_Table_Length,1)=SUBSTITUTE(C1197,"rawdatafilename","originalfilename"),ROW(OFFSET(Metadata!$A$1,0,0,Metadata!Metadata_Table_Length,1))-1,"")),0)),"")</f>
        <v/>
      </c>
      <c r="F1197" t="str">
        <f t="shared" ca="1" si="75"/>
        <v/>
      </c>
      <c r="G1197" t="str">
        <f t="array" aca="1" ref="G1197" ca="1">IF(B1197&lt;&gt;"",OFFSET(Metadata!$B$1,MIN(IF(OFFSET(Metadata!$A$1,0,0,Metadata!Metadata_Table_Length,1)=SUBSTITUTE(C1197,"rawdatafilename","partnumber"),ROW(OFFSET(Metadata!$A$1,0,0,Metadata!Metadata_Table_Length,1))-1,"")),0),"")</f>
        <v/>
      </c>
      <c r="H1197" t="str">
        <f t="array" aca="1" ref="H1197" ca="1">IF(B1197&lt;&gt;"",OFFSET(Metadata!$B$1,MIN(IF(OFFSET(Metadata!$A$1,0,0,Metadata!Metadata_Table_Length,1)=SUBSTITUTE(C1197,"rawdatafilename","original_count"),ROW(OFFSET(Metadata!$A$1,0,0,Metadata!Metadata_Table_Length,1))-1,"")),0),"")</f>
        <v/>
      </c>
      <c r="I1197" t="str">
        <f t="array" aca="1" ref="I1197" ca="1">IF(B1197&lt;&gt;"",OFFSET(Metadata!$B$1,MIN(IF(OFFSET(Metadata!$A$1,0,0,Metadata!Metadata_Table_Length,1)=SUBSTITUTE(C1197,"rawdatafilename","count"),ROW(OFFSET(Metadata!$A$1,0,0,Metadata!Metadata_Table_Length,1))-1,"")),0),"")</f>
        <v/>
      </c>
      <c r="J1197" t="str">
        <f t="array" aca="1" ref="J1197" ca="1">IF(AND(G1197&lt;&gt;"",G1197&lt;&gt;G1196),MAX(IF(G$2:G$2001=G1197,H$2:H$2001,"")),"")</f>
        <v/>
      </c>
      <c r="K1197" t="str">
        <f t="array" aca="1" ref="K1197" ca="1">IF(AND(G1197&lt;&gt;"",G1197&lt;&gt;G1196),MAX(IF(G$2:G$2001=G1197,I$2:I$2001,"")),"")</f>
        <v/>
      </c>
      <c r="L1197" t="str">
        <f t="shared" ca="1" si="76"/>
        <v/>
      </c>
    </row>
    <row r="1198" spans="2:12" x14ac:dyDescent="0.25">
      <c r="B1198" t="str">
        <f t="shared" ca="1" si="74"/>
        <v/>
      </c>
      <c r="C1198" t="str">
        <f t="shared" ca="1" si="73"/>
        <v/>
      </c>
      <c r="D1198" s="156" t="str">
        <f t="array" aca="1" ref="D1198" ca="1">IFERROR(IF(B1198&lt;&gt;"",IF(OR(EXACT(OFFSET(Metadata!$A$1,0,0,Metadata!Metadata_Table_Length,1),C1198)),1,""),""),"")</f>
        <v/>
      </c>
      <c r="E1198" s="163" t="str">
        <f t="array" aca="1" ref="E1198" ca="1">IF(B1198&lt;&gt;"",IF(D1198=1,OFFSET(Metadata!$B$1,MIN(IF(OFFSET(Metadata!$A$1,0,0,Metadata!Metadata_Table_Length,1)=C1198,ROW(OFFSET(Metadata!$A$1,0,0,Metadata!Metadata_Table_Length,1))-1,"")),0),OFFSET(Metadata!$B$1,MIN(IF(OFFSET(Metadata!$A$1,0,0,Metadata!Metadata_Table_Length,1)=SUBSTITUTE(C1198,"rawdatafilename","originalfilename"),ROW(OFFSET(Metadata!$A$1,0,0,Metadata!Metadata_Table_Length,1))-1,"")),0)),"")</f>
        <v/>
      </c>
      <c r="F1198" t="str">
        <f t="shared" ca="1" si="75"/>
        <v/>
      </c>
      <c r="G1198" t="str">
        <f t="array" aca="1" ref="G1198" ca="1">IF(B1198&lt;&gt;"",OFFSET(Metadata!$B$1,MIN(IF(OFFSET(Metadata!$A$1,0,0,Metadata!Metadata_Table_Length,1)=SUBSTITUTE(C1198,"rawdatafilename","partnumber"),ROW(OFFSET(Metadata!$A$1,0,0,Metadata!Metadata_Table_Length,1))-1,"")),0),"")</f>
        <v/>
      </c>
      <c r="H1198" t="str">
        <f t="array" aca="1" ref="H1198" ca="1">IF(B1198&lt;&gt;"",OFFSET(Metadata!$B$1,MIN(IF(OFFSET(Metadata!$A$1,0,0,Metadata!Metadata_Table_Length,1)=SUBSTITUTE(C1198,"rawdatafilename","original_count"),ROW(OFFSET(Metadata!$A$1,0,0,Metadata!Metadata_Table_Length,1))-1,"")),0),"")</f>
        <v/>
      </c>
      <c r="I1198" t="str">
        <f t="array" aca="1" ref="I1198" ca="1">IF(B1198&lt;&gt;"",OFFSET(Metadata!$B$1,MIN(IF(OFFSET(Metadata!$A$1,0,0,Metadata!Metadata_Table_Length,1)=SUBSTITUTE(C1198,"rawdatafilename","count"),ROW(OFFSET(Metadata!$A$1,0,0,Metadata!Metadata_Table_Length,1))-1,"")),0),"")</f>
        <v/>
      </c>
      <c r="J1198" t="str">
        <f t="array" aca="1" ref="J1198" ca="1">IF(AND(G1198&lt;&gt;"",G1198&lt;&gt;G1197),MAX(IF(G$2:G$2001=G1198,H$2:H$2001,"")),"")</f>
        <v/>
      </c>
      <c r="K1198" t="str">
        <f t="array" aca="1" ref="K1198" ca="1">IF(AND(G1198&lt;&gt;"",G1198&lt;&gt;G1197),MAX(IF(G$2:G$2001=G1198,I$2:I$2001,"")),"")</f>
        <v/>
      </c>
      <c r="L1198" t="str">
        <f t="shared" ca="1" si="76"/>
        <v/>
      </c>
    </row>
    <row r="1199" spans="2:12" x14ac:dyDescent="0.25">
      <c r="B1199" t="str">
        <f t="shared" ca="1" si="74"/>
        <v/>
      </c>
      <c r="C1199" t="str">
        <f t="shared" ca="1" si="73"/>
        <v/>
      </c>
      <c r="D1199" s="156" t="str">
        <f t="array" aca="1" ref="D1199" ca="1">IFERROR(IF(B1199&lt;&gt;"",IF(OR(EXACT(OFFSET(Metadata!$A$1,0,0,Metadata!Metadata_Table_Length,1),C1199)),1,""),""),"")</f>
        <v/>
      </c>
      <c r="E1199" s="163" t="str">
        <f t="array" aca="1" ref="E1199" ca="1">IF(B1199&lt;&gt;"",IF(D1199=1,OFFSET(Metadata!$B$1,MIN(IF(OFFSET(Metadata!$A$1,0,0,Metadata!Metadata_Table_Length,1)=C1199,ROW(OFFSET(Metadata!$A$1,0,0,Metadata!Metadata_Table_Length,1))-1,"")),0),OFFSET(Metadata!$B$1,MIN(IF(OFFSET(Metadata!$A$1,0,0,Metadata!Metadata_Table_Length,1)=SUBSTITUTE(C1199,"rawdatafilename","originalfilename"),ROW(OFFSET(Metadata!$A$1,0,0,Metadata!Metadata_Table_Length,1))-1,"")),0)),"")</f>
        <v/>
      </c>
      <c r="F1199" t="str">
        <f t="shared" ca="1" si="75"/>
        <v/>
      </c>
      <c r="G1199" t="str">
        <f t="array" aca="1" ref="G1199" ca="1">IF(B1199&lt;&gt;"",OFFSET(Metadata!$B$1,MIN(IF(OFFSET(Metadata!$A$1,0,0,Metadata!Metadata_Table_Length,1)=SUBSTITUTE(C1199,"rawdatafilename","partnumber"),ROW(OFFSET(Metadata!$A$1,0,0,Metadata!Metadata_Table_Length,1))-1,"")),0),"")</f>
        <v/>
      </c>
      <c r="H1199" t="str">
        <f t="array" aca="1" ref="H1199" ca="1">IF(B1199&lt;&gt;"",OFFSET(Metadata!$B$1,MIN(IF(OFFSET(Metadata!$A$1,0,0,Metadata!Metadata_Table_Length,1)=SUBSTITUTE(C1199,"rawdatafilename","original_count"),ROW(OFFSET(Metadata!$A$1,0,0,Metadata!Metadata_Table_Length,1))-1,"")),0),"")</f>
        <v/>
      </c>
      <c r="I1199" t="str">
        <f t="array" aca="1" ref="I1199" ca="1">IF(B1199&lt;&gt;"",OFFSET(Metadata!$B$1,MIN(IF(OFFSET(Metadata!$A$1,0,0,Metadata!Metadata_Table_Length,1)=SUBSTITUTE(C1199,"rawdatafilename","count"),ROW(OFFSET(Metadata!$A$1,0,0,Metadata!Metadata_Table_Length,1))-1,"")),0),"")</f>
        <v/>
      </c>
      <c r="J1199" t="str">
        <f t="array" aca="1" ref="J1199" ca="1">IF(AND(G1199&lt;&gt;"",G1199&lt;&gt;G1198),MAX(IF(G$2:G$2001=G1199,H$2:H$2001,"")),"")</f>
        <v/>
      </c>
      <c r="K1199" t="str">
        <f t="array" aca="1" ref="K1199" ca="1">IF(AND(G1199&lt;&gt;"",G1199&lt;&gt;G1198),MAX(IF(G$2:G$2001=G1199,I$2:I$2001,"")),"")</f>
        <v/>
      </c>
      <c r="L1199" t="str">
        <f t="shared" ca="1" si="76"/>
        <v/>
      </c>
    </row>
    <row r="1200" spans="2:12" x14ac:dyDescent="0.25">
      <c r="B1200" t="str">
        <f t="shared" ca="1" si="74"/>
        <v/>
      </c>
      <c r="C1200" t="str">
        <f t="shared" ca="1" si="73"/>
        <v/>
      </c>
      <c r="D1200" s="156" t="str">
        <f t="array" aca="1" ref="D1200" ca="1">IFERROR(IF(B1200&lt;&gt;"",IF(OR(EXACT(OFFSET(Metadata!$A$1,0,0,Metadata!Metadata_Table_Length,1),C1200)),1,""),""),"")</f>
        <v/>
      </c>
      <c r="E1200" s="163" t="str">
        <f t="array" aca="1" ref="E1200" ca="1">IF(B1200&lt;&gt;"",IF(D1200=1,OFFSET(Metadata!$B$1,MIN(IF(OFFSET(Metadata!$A$1,0,0,Metadata!Metadata_Table_Length,1)=C1200,ROW(OFFSET(Metadata!$A$1,0,0,Metadata!Metadata_Table_Length,1))-1,"")),0),OFFSET(Metadata!$B$1,MIN(IF(OFFSET(Metadata!$A$1,0,0,Metadata!Metadata_Table_Length,1)=SUBSTITUTE(C1200,"rawdatafilename","originalfilename"),ROW(OFFSET(Metadata!$A$1,0,0,Metadata!Metadata_Table_Length,1))-1,"")),0)),"")</f>
        <v/>
      </c>
      <c r="F1200" t="str">
        <f t="shared" ca="1" si="75"/>
        <v/>
      </c>
      <c r="G1200" t="str">
        <f t="array" aca="1" ref="G1200" ca="1">IF(B1200&lt;&gt;"",OFFSET(Metadata!$B$1,MIN(IF(OFFSET(Metadata!$A$1,0,0,Metadata!Metadata_Table_Length,1)=SUBSTITUTE(C1200,"rawdatafilename","partnumber"),ROW(OFFSET(Metadata!$A$1,0,0,Metadata!Metadata_Table_Length,1))-1,"")),0),"")</f>
        <v/>
      </c>
      <c r="H1200" t="str">
        <f t="array" aca="1" ref="H1200" ca="1">IF(B1200&lt;&gt;"",OFFSET(Metadata!$B$1,MIN(IF(OFFSET(Metadata!$A$1,0,0,Metadata!Metadata_Table_Length,1)=SUBSTITUTE(C1200,"rawdatafilename","original_count"),ROW(OFFSET(Metadata!$A$1,0,0,Metadata!Metadata_Table_Length,1))-1,"")),0),"")</f>
        <v/>
      </c>
      <c r="I1200" t="str">
        <f t="array" aca="1" ref="I1200" ca="1">IF(B1200&lt;&gt;"",OFFSET(Metadata!$B$1,MIN(IF(OFFSET(Metadata!$A$1,0,0,Metadata!Metadata_Table_Length,1)=SUBSTITUTE(C1200,"rawdatafilename","count"),ROW(OFFSET(Metadata!$A$1,0,0,Metadata!Metadata_Table_Length,1))-1,"")),0),"")</f>
        <v/>
      </c>
      <c r="J1200" t="str">
        <f t="array" aca="1" ref="J1200" ca="1">IF(AND(G1200&lt;&gt;"",G1200&lt;&gt;G1199),MAX(IF(G$2:G$2001=G1200,H$2:H$2001,"")),"")</f>
        <v/>
      </c>
      <c r="K1200" t="str">
        <f t="array" aca="1" ref="K1200" ca="1">IF(AND(G1200&lt;&gt;"",G1200&lt;&gt;G1199),MAX(IF(G$2:G$2001=G1200,I$2:I$2001,"")),"")</f>
        <v/>
      </c>
      <c r="L1200" t="str">
        <f t="shared" ca="1" si="76"/>
        <v/>
      </c>
    </row>
    <row r="1201" spans="2:12" x14ac:dyDescent="0.25">
      <c r="B1201" t="str">
        <f t="shared" ca="1" si="74"/>
        <v/>
      </c>
      <c r="C1201" t="str">
        <f t="shared" ca="1" si="73"/>
        <v/>
      </c>
      <c r="D1201" s="156" t="str">
        <f t="array" aca="1" ref="D1201" ca="1">IFERROR(IF(B1201&lt;&gt;"",IF(OR(EXACT(OFFSET(Metadata!$A$1,0,0,Metadata!Metadata_Table_Length,1),C1201)),1,""),""),"")</f>
        <v/>
      </c>
      <c r="E1201" s="163" t="str">
        <f t="array" aca="1" ref="E1201" ca="1">IF(B1201&lt;&gt;"",IF(D1201=1,OFFSET(Metadata!$B$1,MIN(IF(OFFSET(Metadata!$A$1,0,0,Metadata!Metadata_Table_Length,1)=C1201,ROW(OFFSET(Metadata!$A$1,0,0,Metadata!Metadata_Table_Length,1))-1,"")),0),OFFSET(Metadata!$B$1,MIN(IF(OFFSET(Metadata!$A$1,0,0,Metadata!Metadata_Table_Length,1)=SUBSTITUTE(C1201,"rawdatafilename","originalfilename"),ROW(OFFSET(Metadata!$A$1,0,0,Metadata!Metadata_Table_Length,1))-1,"")),0)),"")</f>
        <v/>
      </c>
      <c r="F1201" t="str">
        <f t="shared" ca="1" si="75"/>
        <v/>
      </c>
      <c r="G1201" t="str">
        <f t="array" aca="1" ref="G1201" ca="1">IF(B1201&lt;&gt;"",OFFSET(Metadata!$B$1,MIN(IF(OFFSET(Metadata!$A$1,0,0,Metadata!Metadata_Table_Length,1)=SUBSTITUTE(C1201,"rawdatafilename","partnumber"),ROW(OFFSET(Metadata!$A$1,0,0,Metadata!Metadata_Table_Length,1))-1,"")),0),"")</f>
        <v/>
      </c>
      <c r="H1201" t="str">
        <f t="array" aca="1" ref="H1201" ca="1">IF(B1201&lt;&gt;"",OFFSET(Metadata!$B$1,MIN(IF(OFFSET(Metadata!$A$1,0,0,Metadata!Metadata_Table_Length,1)=SUBSTITUTE(C1201,"rawdatafilename","original_count"),ROW(OFFSET(Metadata!$A$1,0,0,Metadata!Metadata_Table_Length,1))-1,"")),0),"")</f>
        <v/>
      </c>
      <c r="I1201" t="str">
        <f t="array" aca="1" ref="I1201" ca="1">IF(B1201&lt;&gt;"",OFFSET(Metadata!$B$1,MIN(IF(OFFSET(Metadata!$A$1,0,0,Metadata!Metadata_Table_Length,1)=SUBSTITUTE(C1201,"rawdatafilename","count"),ROW(OFFSET(Metadata!$A$1,0,0,Metadata!Metadata_Table_Length,1))-1,"")),0),"")</f>
        <v/>
      </c>
      <c r="J1201" t="str">
        <f t="array" aca="1" ref="J1201" ca="1">IF(AND(G1201&lt;&gt;"",G1201&lt;&gt;G1200),MAX(IF(G$2:G$2001=G1201,H$2:H$2001,"")),"")</f>
        <v/>
      </c>
      <c r="K1201" t="str">
        <f t="array" aca="1" ref="K1201" ca="1">IF(AND(G1201&lt;&gt;"",G1201&lt;&gt;G1200),MAX(IF(G$2:G$2001=G1201,I$2:I$2001,"")),"")</f>
        <v/>
      </c>
      <c r="L1201" t="str">
        <f t="shared" ca="1" si="76"/>
        <v/>
      </c>
    </row>
    <row r="1202" spans="2:12" x14ac:dyDescent="0.25">
      <c r="B1202" t="str">
        <f t="shared" ca="1" si="74"/>
        <v/>
      </c>
      <c r="C1202" t="str">
        <f t="shared" ca="1" si="73"/>
        <v/>
      </c>
      <c r="D1202" s="156" t="str">
        <f t="array" aca="1" ref="D1202" ca="1">IFERROR(IF(B1202&lt;&gt;"",IF(OR(EXACT(OFFSET(Metadata!$A$1,0,0,Metadata!Metadata_Table_Length,1),C1202)),1,""),""),"")</f>
        <v/>
      </c>
      <c r="E1202" s="163" t="str">
        <f t="array" aca="1" ref="E1202" ca="1">IF(B1202&lt;&gt;"",IF(D1202=1,OFFSET(Metadata!$B$1,MIN(IF(OFFSET(Metadata!$A$1,0,0,Metadata!Metadata_Table_Length,1)=C1202,ROW(OFFSET(Metadata!$A$1,0,0,Metadata!Metadata_Table_Length,1))-1,"")),0),OFFSET(Metadata!$B$1,MIN(IF(OFFSET(Metadata!$A$1,0,0,Metadata!Metadata_Table_Length,1)=SUBSTITUTE(C1202,"rawdatafilename","originalfilename"),ROW(OFFSET(Metadata!$A$1,0,0,Metadata!Metadata_Table_Length,1))-1,"")),0)),"")</f>
        <v/>
      </c>
      <c r="F1202" t="str">
        <f t="shared" ca="1" si="75"/>
        <v/>
      </c>
      <c r="G1202" t="str">
        <f t="array" aca="1" ref="G1202" ca="1">IF(B1202&lt;&gt;"",OFFSET(Metadata!$B$1,MIN(IF(OFFSET(Metadata!$A$1,0,0,Metadata!Metadata_Table_Length,1)=SUBSTITUTE(C1202,"rawdatafilename","partnumber"),ROW(OFFSET(Metadata!$A$1,0,0,Metadata!Metadata_Table_Length,1))-1,"")),0),"")</f>
        <v/>
      </c>
      <c r="H1202" t="str">
        <f t="array" aca="1" ref="H1202" ca="1">IF(B1202&lt;&gt;"",OFFSET(Metadata!$B$1,MIN(IF(OFFSET(Metadata!$A$1,0,0,Metadata!Metadata_Table_Length,1)=SUBSTITUTE(C1202,"rawdatafilename","original_count"),ROW(OFFSET(Metadata!$A$1,0,0,Metadata!Metadata_Table_Length,1))-1,"")),0),"")</f>
        <v/>
      </c>
      <c r="I1202" t="str">
        <f t="array" aca="1" ref="I1202" ca="1">IF(B1202&lt;&gt;"",OFFSET(Metadata!$B$1,MIN(IF(OFFSET(Metadata!$A$1,0,0,Metadata!Metadata_Table_Length,1)=SUBSTITUTE(C1202,"rawdatafilename","count"),ROW(OFFSET(Metadata!$A$1,0,0,Metadata!Metadata_Table_Length,1))-1,"")),0),"")</f>
        <v/>
      </c>
      <c r="J1202" t="str">
        <f t="array" aca="1" ref="J1202" ca="1">IF(AND(G1202&lt;&gt;"",G1202&lt;&gt;G1201),MAX(IF(G$2:G$2001=G1202,H$2:H$2001,"")),"")</f>
        <v/>
      </c>
      <c r="K1202" t="str">
        <f t="array" aca="1" ref="K1202" ca="1">IF(AND(G1202&lt;&gt;"",G1202&lt;&gt;G1201),MAX(IF(G$2:G$2001=G1202,I$2:I$2001,"")),"")</f>
        <v/>
      </c>
      <c r="L1202" t="str">
        <f t="shared" ca="1" si="76"/>
        <v/>
      </c>
    </row>
    <row r="1203" spans="2:12" x14ac:dyDescent="0.25">
      <c r="B1203" t="str">
        <f t="shared" ca="1" si="74"/>
        <v/>
      </c>
      <c r="C1203" t="str">
        <f t="shared" ca="1" si="73"/>
        <v/>
      </c>
      <c r="D1203" s="156" t="str">
        <f t="array" aca="1" ref="D1203" ca="1">IFERROR(IF(B1203&lt;&gt;"",IF(OR(EXACT(OFFSET(Metadata!$A$1,0,0,Metadata!Metadata_Table_Length,1),C1203)),1,""),""),"")</f>
        <v/>
      </c>
      <c r="E1203" s="163" t="str">
        <f t="array" aca="1" ref="E1203" ca="1">IF(B1203&lt;&gt;"",IF(D1203=1,OFFSET(Metadata!$B$1,MIN(IF(OFFSET(Metadata!$A$1,0,0,Metadata!Metadata_Table_Length,1)=C1203,ROW(OFFSET(Metadata!$A$1,0,0,Metadata!Metadata_Table_Length,1))-1,"")),0),OFFSET(Metadata!$B$1,MIN(IF(OFFSET(Metadata!$A$1,0,0,Metadata!Metadata_Table_Length,1)=SUBSTITUTE(C1203,"rawdatafilename","originalfilename"),ROW(OFFSET(Metadata!$A$1,0,0,Metadata!Metadata_Table_Length,1))-1,"")),0)),"")</f>
        <v/>
      </c>
      <c r="F1203" t="str">
        <f t="shared" ca="1" si="75"/>
        <v/>
      </c>
      <c r="G1203" t="str">
        <f t="array" aca="1" ref="G1203" ca="1">IF(B1203&lt;&gt;"",OFFSET(Metadata!$B$1,MIN(IF(OFFSET(Metadata!$A$1,0,0,Metadata!Metadata_Table_Length,1)=SUBSTITUTE(C1203,"rawdatafilename","partnumber"),ROW(OFFSET(Metadata!$A$1,0,0,Metadata!Metadata_Table_Length,1))-1,"")),0),"")</f>
        <v/>
      </c>
      <c r="H1203" t="str">
        <f t="array" aca="1" ref="H1203" ca="1">IF(B1203&lt;&gt;"",OFFSET(Metadata!$B$1,MIN(IF(OFFSET(Metadata!$A$1,0,0,Metadata!Metadata_Table_Length,1)=SUBSTITUTE(C1203,"rawdatafilename","original_count"),ROW(OFFSET(Metadata!$A$1,0,0,Metadata!Metadata_Table_Length,1))-1,"")),0),"")</f>
        <v/>
      </c>
      <c r="I1203" t="str">
        <f t="array" aca="1" ref="I1203" ca="1">IF(B1203&lt;&gt;"",OFFSET(Metadata!$B$1,MIN(IF(OFFSET(Metadata!$A$1,0,0,Metadata!Metadata_Table_Length,1)=SUBSTITUTE(C1203,"rawdatafilename","count"),ROW(OFFSET(Metadata!$A$1,0,0,Metadata!Metadata_Table_Length,1))-1,"")),0),"")</f>
        <v/>
      </c>
      <c r="J1203" t="str">
        <f t="array" aca="1" ref="J1203" ca="1">IF(AND(G1203&lt;&gt;"",G1203&lt;&gt;G1202),MAX(IF(G$2:G$2001=G1203,H$2:H$2001,"")),"")</f>
        <v/>
      </c>
      <c r="K1203" t="str">
        <f t="array" aca="1" ref="K1203" ca="1">IF(AND(G1203&lt;&gt;"",G1203&lt;&gt;G1202),MAX(IF(G$2:G$2001=G1203,I$2:I$2001,"")),"")</f>
        <v/>
      </c>
      <c r="L1203" t="str">
        <f t="shared" ca="1" si="76"/>
        <v/>
      </c>
    </row>
    <row r="1204" spans="2:12" x14ac:dyDescent="0.25">
      <c r="B1204" t="str">
        <f t="shared" ca="1" si="74"/>
        <v/>
      </c>
      <c r="C1204" t="str">
        <f t="shared" ca="1" si="73"/>
        <v/>
      </c>
      <c r="D1204" s="156" t="str">
        <f t="array" aca="1" ref="D1204" ca="1">IFERROR(IF(B1204&lt;&gt;"",IF(OR(EXACT(OFFSET(Metadata!$A$1,0,0,Metadata!Metadata_Table_Length,1),C1204)),1,""),""),"")</f>
        <v/>
      </c>
      <c r="E1204" s="163" t="str">
        <f t="array" aca="1" ref="E1204" ca="1">IF(B1204&lt;&gt;"",IF(D1204=1,OFFSET(Metadata!$B$1,MIN(IF(OFFSET(Metadata!$A$1,0,0,Metadata!Metadata_Table_Length,1)=C1204,ROW(OFFSET(Metadata!$A$1,0,0,Metadata!Metadata_Table_Length,1))-1,"")),0),OFFSET(Metadata!$B$1,MIN(IF(OFFSET(Metadata!$A$1,0,0,Metadata!Metadata_Table_Length,1)=SUBSTITUTE(C1204,"rawdatafilename","originalfilename"),ROW(OFFSET(Metadata!$A$1,0,0,Metadata!Metadata_Table_Length,1))-1,"")),0)),"")</f>
        <v/>
      </c>
      <c r="F1204" t="str">
        <f t="shared" ca="1" si="75"/>
        <v/>
      </c>
      <c r="G1204" t="str">
        <f t="array" aca="1" ref="G1204" ca="1">IF(B1204&lt;&gt;"",OFFSET(Metadata!$B$1,MIN(IF(OFFSET(Metadata!$A$1,0,0,Metadata!Metadata_Table_Length,1)=SUBSTITUTE(C1204,"rawdatafilename","partnumber"),ROW(OFFSET(Metadata!$A$1,0,0,Metadata!Metadata_Table_Length,1))-1,"")),0),"")</f>
        <v/>
      </c>
      <c r="H1204" t="str">
        <f t="array" aca="1" ref="H1204" ca="1">IF(B1204&lt;&gt;"",OFFSET(Metadata!$B$1,MIN(IF(OFFSET(Metadata!$A$1,0,0,Metadata!Metadata_Table_Length,1)=SUBSTITUTE(C1204,"rawdatafilename","original_count"),ROW(OFFSET(Metadata!$A$1,0,0,Metadata!Metadata_Table_Length,1))-1,"")),0),"")</f>
        <v/>
      </c>
      <c r="I1204" t="str">
        <f t="array" aca="1" ref="I1204" ca="1">IF(B1204&lt;&gt;"",OFFSET(Metadata!$B$1,MIN(IF(OFFSET(Metadata!$A$1,0,0,Metadata!Metadata_Table_Length,1)=SUBSTITUTE(C1204,"rawdatafilename","count"),ROW(OFFSET(Metadata!$A$1,0,0,Metadata!Metadata_Table_Length,1))-1,"")),0),"")</f>
        <v/>
      </c>
      <c r="J1204" t="str">
        <f t="array" aca="1" ref="J1204" ca="1">IF(AND(G1204&lt;&gt;"",G1204&lt;&gt;G1203),MAX(IF(G$2:G$2001=G1204,H$2:H$2001,"")),"")</f>
        <v/>
      </c>
      <c r="K1204" t="str">
        <f t="array" aca="1" ref="K1204" ca="1">IF(AND(G1204&lt;&gt;"",G1204&lt;&gt;G1203),MAX(IF(G$2:G$2001=G1204,I$2:I$2001,"")),"")</f>
        <v/>
      </c>
      <c r="L1204" t="str">
        <f t="shared" ca="1" si="76"/>
        <v/>
      </c>
    </row>
    <row r="1205" spans="2:12" x14ac:dyDescent="0.25">
      <c r="B1205" t="str">
        <f t="shared" ca="1" si="74"/>
        <v/>
      </c>
      <c r="C1205" t="str">
        <f t="shared" ca="1" si="73"/>
        <v/>
      </c>
      <c r="D1205" s="156" t="str">
        <f t="array" aca="1" ref="D1205" ca="1">IFERROR(IF(B1205&lt;&gt;"",IF(OR(EXACT(OFFSET(Metadata!$A$1,0,0,Metadata!Metadata_Table_Length,1),C1205)),1,""),""),"")</f>
        <v/>
      </c>
      <c r="E1205" s="163" t="str">
        <f t="array" aca="1" ref="E1205" ca="1">IF(B1205&lt;&gt;"",IF(D1205=1,OFFSET(Metadata!$B$1,MIN(IF(OFFSET(Metadata!$A$1,0,0,Metadata!Metadata_Table_Length,1)=C1205,ROW(OFFSET(Metadata!$A$1,0,0,Metadata!Metadata_Table_Length,1))-1,"")),0),OFFSET(Metadata!$B$1,MIN(IF(OFFSET(Metadata!$A$1,0,0,Metadata!Metadata_Table_Length,1)=SUBSTITUTE(C1205,"rawdatafilename","originalfilename"),ROW(OFFSET(Metadata!$A$1,0,0,Metadata!Metadata_Table_Length,1))-1,"")),0)),"")</f>
        <v/>
      </c>
      <c r="F1205" t="str">
        <f t="shared" ca="1" si="75"/>
        <v/>
      </c>
      <c r="G1205" t="str">
        <f t="array" aca="1" ref="G1205" ca="1">IF(B1205&lt;&gt;"",OFFSET(Metadata!$B$1,MIN(IF(OFFSET(Metadata!$A$1,0,0,Metadata!Metadata_Table_Length,1)=SUBSTITUTE(C1205,"rawdatafilename","partnumber"),ROW(OFFSET(Metadata!$A$1,0,0,Metadata!Metadata_Table_Length,1))-1,"")),0),"")</f>
        <v/>
      </c>
      <c r="H1205" t="str">
        <f t="array" aca="1" ref="H1205" ca="1">IF(B1205&lt;&gt;"",OFFSET(Metadata!$B$1,MIN(IF(OFFSET(Metadata!$A$1,0,0,Metadata!Metadata_Table_Length,1)=SUBSTITUTE(C1205,"rawdatafilename","original_count"),ROW(OFFSET(Metadata!$A$1,0,0,Metadata!Metadata_Table_Length,1))-1,"")),0),"")</f>
        <v/>
      </c>
      <c r="I1205" t="str">
        <f t="array" aca="1" ref="I1205" ca="1">IF(B1205&lt;&gt;"",OFFSET(Metadata!$B$1,MIN(IF(OFFSET(Metadata!$A$1,0,0,Metadata!Metadata_Table_Length,1)=SUBSTITUTE(C1205,"rawdatafilename","count"),ROW(OFFSET(Metadata!$A$1,0,0,Metadata!Metadata_Table_Length,1))-1,"")),0),"")</f>
        <v/>
      </c>
      <c r="J1205" t="str">
        <f t="array" aca="1" ref="J1205" ca="1">IF(AND(G1205&lt;&gt;"",G1205&lt;&gt;G1204),MAX(IF(G$2:G$2001=G1205,H$2:H$2001,"")),"")</f>
        <v/>
      </c>
      <c r="K1205" t="str">
        <f t="array" aca="1" ref="K1205" ca="1">IF(AND(G1205&lt;&gt;"",G1205&lt;&gt;G1204),MAX(IF(G$2:G$2001=G1205,I$2:I$2001,"")),"")</f>
        <v/>
      </c>
      <c r="L1205" t="str">
        <f t="shared" ca="1" si="76"/>
        <v/>
      </c>
    </row>
    <row r="1206" spans="2:12" x14ac:dyDescent="0.25">
      <c r="B1206" t="str">
        <f t="shared" ca="1" si="74"/>
        <v/>
      </c>
      <c r="C1206" t="str">
        <f t="shared" ca="1" si="73"/>
        <v/>
      </c>
      <c r="D1206" s="156" t="str">
        <f t="array" aca="1" ref="D1206" ca="1">IFERROR(IF(B1206&lt;&gt;"",IF(OR(EXACT(OFFSET(Metadata!$A$1,0,0,Metadata!Metadata_Table_Length,1),C1206)),1,""),""),"")</f>
        <v/>
      </c>
      <c r="E1206" s="163" t="str">
        <f t="array" aca="1" ref="E1206" ca="1">IF(B1206&lt;&gt;"",IF(D1206=1,OFFSET(Metadata!$B$1,MIN(IF(OFFSET(Metadata!$A$1,0,0,Metadata!Metadata_Table_Length,1)=C1206,ROW(OFFSET(Metadata!$A$1,0,0,Metadata!Metadata_Table_Length,1))-1,"")),0),OFFSET(Metadata!$B$1,MIN(IF(OFFSET(Metadata!$A$1,0,0,Metadata!Metadata_Table_Length,1)=SUBSTITUTE(C1206,"rawdatafilename","originalfilename"),ROW(OFFSET(Metadata!$A$1,0,0,Metadata!Metadata_Table_Length,1))-1,"")),0)),"")</f>
        <v/>
      </c>
      <c r="F1206" t="str">
        <f t="shared" ca="1" si="75"/>
        <v/>
      </c>
      <c r="G1206" t="str">
        <f t="array" aca="1" ref="G1206" ca="1">IF(B1206&lt;&gt;"",OFFSET(Metadata!$B$1,MIN(IF(OFFSET(Metadata!$A$1,0,0,Metadata!Metadata_Table_Length,1)=SUBSTITUTE(C1206,"rawdatafilename","partnumber"),ROW(OFFSET(Metadata!$A$1,0,0,Metadata!Metadata_Table_Length,1))-1,"")),0),"")</f>
        <v/>
      </c>
      <c r="H1206" t="str">
        <f t="array" aca="1" ref="H1206" ca="1">IF(B1206&lt;&gt;"",OFFSET(Metadata!$B$1,MIN(IF(OFFSET(Metadata!$A$1,0,0,Metadata!Metadata_Table_Length,1)=SUBSTITUTE(C1206,"rawdatafilename","original_count"),ROW(OFFSET(Metadata!$A$1,0,0,Metadata!Metadata_Table_Length,1))-1,"")),0),"")</f>
        <v/>
      </c>
      <c r="I1206" t="str">
        <f t="array" aca="1" ref="I1206" ca="1">IF(B1206&lt;&gt;"",OFFSET(Metadata!$B$1,MIN(IF(OFFSET(Metadata!$A$1,0,0,Metadata!Metadata_Table_Length,1)=SUBSTITUTE(C1206,"rawdatafilename","count"),ROW(OFFSET(Metadata!$A$1,0,0,Metadata!Metadata_Table_Length,1))-1,"")),0),"")</f>
        <v/>
      </c>
      <c r="J1206" t="str">
        <f t="array" aca="1" ref="J1206" ca="1">IF(AND(G1206&lt;&gt;"",G1206&lt;&gt;G1205),MAX(IF(G$2:G$2001=G1206,H$2:H$2001,"")),"")</f>
        <v/>
      </c>
      <c r="K1206" t="str">
        <f t="array" aca="1" ref="K1206" ca="1">IF(AND(G1206&lt;&gt;"",G1206&lt;&gt;G1205),MAX(IF(G$2:G$2001=G1206,I$2:I$2001,"")),"")</f>
        <v/>
      </c>
      <c r="L1206" t="str">
        <f t="shared" ca="1" si="76"/>
        <v/>
      </c>
    </row>
    <row r="1207" spans="2:12" x14ac:dyDescent="0.25">
      <c r="B1207" t="str">
        <f t="shared" ca="1" si="74"/>
        <v/>
      </c>
      <c r="C1207" t="str">
        <f t="shared" ca="1" si="73"/>
        <v/>
      </c>
      <c r="D1207" s="156" t="str">
        <f t="array" aca="1" ref="D1207" ca="1">IFERROR(IF(B1207&lt;&gt;"",IF(OR(EXACT(OFFSET(Metadata!$A$1,0,0,Metadata!Metadata_Table_Length,1),C1207)),1,""),""),"")</f>
        <v/>
      </c>
      <c r="E1207" s="163" t="str">
        <f t="array" aca="1" ref="E1207" ca="1">IF(B1207&lt;&gt;"",IF(D1207=1,OFFSET(Metadata!$B$1,MIN(IF(OFFSET(Metadata!$A$1,0,0,Metadata!Metadata_Table_Length,1)=C1207,ROW(OFFSET(Metadata!$A$1,0,0,Metadata!Metadata_Table_Length,1))-1,"")),0),OFFSET(Metadata!$B$1,MIN(IF(OFFSET(Metadata!$A$1,0,0,Metadata!Metadata_Table_Length,1)=SUBSTITUTE(C1207,"rawdatafilename","originalfilename"),ROW(OFFSET(Metadata!$A$1,0,0,Metadata!Metadata_Table_Length,1))-1,"")),0)),"")</f>
        <v/>
      </c>
      <c r="F1207" t="str">
        <f t="shared" ca="1" si="75"/>
        <v/>
      </c>
      <c r="G1207" t="str">
        <f t="array" aca="1" ref="G1207" ca="1">IF(B1207&lt;&gt;"",OFFSET(Metadata!$B$1,MIN(IF(OFFSET(Metadata!$A$1,0,0,Metadata!Metadata_Table_Length,1)=SUBSTITUTE(C1207,"rawdatafilename","partnumber"),ROW(OFFSET(Metadata!$A$1,0,0,Metadata!Metadata_Table_Length,1))-1,"")),0),"")</f>
        <v/>
      </c>
      <c r="H1207" t="str">
        <f t="array" aca="1" ref="H1207" ca="1">IF(B1207&lt;&gt;"",OFFSET(Metadata!$B$1,MIN(IF(OFFSET(Metadata!$A$1,0,0,Metadata!Metadata_Table_Length,1)=SUBSTITUTE(C1207,"rawdatafilename","original_count"),ROW(OFFSET(Metadata!$A$1,0,0,Metadata!Metadata_Table_Length,1))-1,"")),0),"")</f>
        <v/>
      </c>
      <c r="I1207" t="str">
        <f t="array" aca="1" ref="I1207" ca="1">IF(B1207&lt;&gt;"",OFFSET(Metadata!$B$1,MIN(IF(OFFSET(Metadata!$A$1,0,0,Metadata!Metadata_Table_Length,1)=SUBSTITUTE(C1207,"rawdatafilename","count"),ROW(OFFSET(Metadata!$A$1,0,0,Metadata!Metadata_Table_Length,1))-1,"")),0),"")</f>
        <v/>
      </c>
      <c r="J1207" t="str">
        <f t="array" aca="1" ref="J1207" ca="1">IF(AND(G1207&lt;&gt;"",G1207&lt;&gt;G1206),MAX(IF(G$2:G$2001=G1207,H$2:H$2001,"")),"")</f>
        <v/>
      </c>
      <c r="K1207" t="str">
        <f t="array" aca="1" ref="K1207" ca="1">IF(AND(G1207&lt;&gt;"",G1207&lt;&gt;G1206),MAX(IF(G$2:G$2001=G1207,I$2:I$2001,"")),"")</f>
        <v/>
      </c>
      <c r="L1207" t="str">
        <f t="shared" ca="1" si="76"/>
        <v/>
      </c>
    </row>
    <row r="1208" spans="2:12" x14ac:dyDescent="0.25">
      <c r="B1208" t="str">
        <f t="shared" ca="1" si="74"/>
        <v/>
      </c>
      <c r="C1208" t="str">
        <f t="shared" ca="1" si="73"/>
        <v/>
      </c>
      <c r="D1208" s="156" t="str">
        <f t="array" aca="1" ref="D1208" ca="1">IFERROR(IF(B1208&lt;&gt;"",IF(OR(EXACT(OFFSET(Metadata!$A$1,0,0,Metadata!Metadata_Table_Length,1),C1208)),1,""),""),"")</f>
        <v/>
      </c>
      <c r="E1208" s="163" t="str">
        <f t="array" aca="1" ref="E1208" ca="1">IF(B1208&lt;&gt;"",IF(D1208=1,OFFSET(Metadata!$B$1,MIN(IF(OFFSET(Metadata!$A$1,0,0,Metadata!Metadata_Table_Length,1)=C1208,ROW(OFFSET(Metadata!$A$1,0,0,Metadata!Metadata_Table_Length,1))-1,"")),0),OFFSET(Metadata!$B$1,MIN(IF(OFFSET(Metadata!$A$1,0,0,Metadata!Metadata_Table_Length,1)=SUBSTITUTE(C1208,"rawdatafilename","originalfilename"),ROW(OFFSET(Metadata!$A$1,0,0,Metadata!Metadata_Table_Length,1))-1,"")),0)),"")</f>
        <v/>
      </c>
      <c r="F1208" t="str">
        <f t="shared" ca="1" si="75"/>
        <v/>
      </c>
      <c r="G1208" t="str">
        <f t="array" aca="1" ref="G1208" ca="1">IF(B1208&lt;&gt;"",OFFSET(Metadata!$B$1,MIN(IF(OFFSET(Metadata!$A$1,0,0,Metadata!Metadata_Table_Length,1)=SUBSTITUTE(C1208,"rawdatafilename","partnumber"),ROW(OFFSET(Metadata!$A$1,0,0,Metadata!Metadata_Table_Length,1))-1,"")),0),"")</f>
        <v/>
      </c>
      <c r="H1208" t="str">
        <f t="array" aca="1" ref="H1208" ca="1">IF(B1208&lt;&gt;"",OFFSET(Metadata!$B$1,MIN(IF(OFFSET(Metadata!$A$1,0,0,Metadata!Metadata_Table_Length,1)=SUBSTITUTE(C1208,"rawdatafilename","original_count"),ROW(OFFSET(Metadata!$A$1,0,0,Metadata!Metadata_Table_Length,1))-1,"")),0),"")</f>
        <v/>
      </c>
      <c r="I1208" t="str">
        <f t="array" aca="1" ref="I1208" ca="1">IF(B1208&lt;&gt;"",OFFSET(Metadata!$B$1,MIN(IF(OFFSET(Metadata!$A$1,0,0,Metadata!Metadata_Table_Length,1)=SUBSTITUTE(C1208,"rawdatafilename","count"),ROW(OFFSET(Metadata!$A$1,0,0,Metadata!Metadata_Table_Length,1))-1,"")),0),"")</f>
        <v/>
      </c>
      <c r="J1208" t="str">
        <f t="array" aca="1" ref="J1208" ca="1">IF(AND(G1208&lt;&gt;"",G1208&lt;&gt;G1207),MAX(IF(G$2:G$2001=G1208,H$2:H$2001,"")),"")</f>
        <v/>
      </c>
      <c r="K1208" t="str">
        <f t="array" aca="1" ref="K1208" ca="1">IF(AND(G1208&lt;&gt;"",G1208&lt;&gt;G1207),MAX(IF(G$2:G$2001=G1208,I$2:I$2001,"")),"")</f>
        <v/>
      </c>
      <c r="L1208" t="str">
        <f t="shared" ca="1" si="76"/>
        <v/>
      </c>
    </row>
    <row r="1209" spans="2:12" x14ac:dyDescent="0.25">
      <c r="B1209" t="str">
        <f t="shared" ca="1" si="74"/>
        <v/>
      </c>
      <c r="C1209" t="str">
        <f t="shared" ca="1" si="73"/>
        <v/>
      </c>
      <c r="D1209" s="156" t="str">
        <f t="array" aca="1" ref="D1209" ca="1">IFERROR(IF(B1209&lt;&gt;"",IF(OR(EXACT(OFFSET(Metadata!$A$1,0,0,Metadata!Metadata_Table_Length,1),C1209)),1,""),""),"")</f>
        <v/>
      </c>
      <c r="E1209" s="163" t="str">
        <f t="array" aca="1" ref="E1209" ca="1">IF(B1209&lt;&gt;"",IF(D1209=1,OFFSET(Metadata!$B$1,MIN(IF(OFFSET(Metadata!$A$1,0,0,Metadata!Metadata_Table_Length,1)=C1209,ROW(OFFSET(Metadata!$A$1,0,0,Metadata!Metadata_Table_Length,1))-1,"")),0),OFFSET(Metadata!$B$1,MIN(IF(OFFSET(Metadata!$A$1,0,0,Metadata!Metadata_Table_Length,1)=SUBSTITUTE(C1209,"rawdatafilename","originalfilename"),ROW(OFFSET(Metadata!$A$1,0,0,Metadata!Metadata_Table_Length,1))-1,"")),0)),"")</f>
        <v/>
      </c>
      <c r="F1209" t="str">
        <f t="shared" ca="1" si="75"/>
        <v/>
      </c>
      <c r="G1209" t="str">
        <f t="array" aca="1" ref="G1209" ca="1">IF(B1209&lt;&gt;"",OFFSET(Metadata!$B$1,MIN(IF(OFFSET(Metadata!$A$1,0,0,Metadata!Metadata_Table_Length,1)=SUBSTITUTE(C1209,"rawdatafilename","partnumber"),ROW(OFFSET(Metadata!$A$1,0,0,Metadata!Metadata_Table_Length,1))-1,"")),0),"")</f>
        <v/>
      </c>
      <c r="H1209" t="str">
        <f t="array" aca="1" ref="H1209" ca="1">IF(B1209&lt;&gt;"",OFFSET(Metadata!$B$1,MIN(IF(OFFSET(Metadata!$A$1,0,0,Metadata!Metadata_Table_Length,1)=SUBSTITUTE(C1209,"rawdatafilename","original_count"),ROW(OFFSET(Metadata!$A$1,0,0,Metadata!Metadata_Table_Length,1))-1,"")),0),"")</f>
        <v/>
      </c>
      <c r="I1209" t="str">
        <f t="array" aca="1" ref="I1209" ca="1">IF(B1209&lt;&gt;"",OFFSET(Metadata!$B$1,MIN(IF(OFFSET(Metadata!$A$1,0,0,Metadata!Metadata_Table_Length,1)=SUBSTITUTE(C1209,"rawdatafilename","count"),ROW(OFFSET(Metadata!$A$1,0,0,Metadata!Metadata_Table_Length,1))-1,"")),0),"")</f>
        <v/>
      </c>
      <c r="J1209" t="str">
        <f t="array" aca="1" ref="J1209" ca="1">IF(AND(G1209&lt;&gt;"",G1209&lt;&gt;G1208),MAX(IF(G$2:G$2001=G1209,H$2:H$2001,"")),"")</f>
        <v/>
      </c>
      <c r="K1209" t="str">
        <f t="array" aca="1" ref="K1209" ca="1">IF(AND(G1209&lt;&gt;"",G1209&lt;&gt;G1208),MAX(IF(G$2:G$2001=G1209,I$2:I$2001,"")),"")</f>
        <v/>
      </c>
      <c r="L1209" t="str">
        <f t="shared" ca="1" si="76"/>
        <v/>
      </c>
    </row>
    <row r="1210" spans="2:12" x14ac:dyDescent="0.25">
      <c r="B1210" t="str">
        <f t="shared" ca="1" si="74"/>
        <v/>
      </c>
      <c r="C1210" t="str">
        <f t="shared" ca="1" si="73"/>
        <v/>
      </c>
      <c r="D1210" s="156" t="str">
        <f t="array" aca="1" ref="D1210" ca="1">IFERROR(IF(B1210&lt;&gt;"",IF(OR(EXACT(OFFSET(Metadata!$A$1,0,0,Metadata!Metadata_Table_Length,1),C1210)),1,""),""),"")</f>
        <v/>
      </c>
      <c r="E1210" s="163" t="str">
        <f t="array" aca="1" ref="E1210" ca="1">IF(B1210&lt;&gt;"",IF(D1210=1,OFFSET(Metadata!$B$1,MIN(IF(OFFSET(Metadata!$A$1,0,0,Metadata!Metadata_Table_Length,1)=C1210,ROW(OFFSET(Metadata!$A$1,0,0,Metadata!Metadata_Table_Length,1))-1,"")),0),OFFSET(Metadata!$B$1,MIN(IF(OFFSET(Metadata!$A$1,0,0,Metadata!Metadata_Table_Length,1)=SUBSTITUTE(C1210,"rawdatafilename","originalfilename"),ROW(OFFSET(Metadata!$A$1,0,0,Metadata!Metadata_Table_Length,1))-1,"")),0)),"")</f>
        <v/>
      </c>
      <c r="F1210" t="str">
        <f t="shared" ca="1" si="75"/>
        <v/>
      </c>
      <c r="G1210" t="str">
        <f t="array" aca="1" ref="G1210" ca="1">IF(B1210&lt;&gt;"",OFFSET(Metadata!$B$1,MIN(IF(OFFSET(Metadata!$A$1,0,0,Metadata!Metadata_Table_Length,1)=SUBSTITUTE(C1210,"rawdatafilename","partnumber"),ROW(OFFSET(Metadata!$A$1,0,0,Metadata!Metadata_Table_Length,1))-1,"")),0),"")</f>
        <v/>
      </c>
      <c r="H1210" t="str">
        <f t="array" aca="1" ref="H1210" ca="1">IF(B1210&lt;&gt;"",OFFSET(Metadata!$B$1,MIN(IF(OFFSET(Metadata!$A$1,0,0,Metadata!Metadata_Table_Length,1)=SUBSTITUTE(C1210,"rawdatafilename","original_count"),ROW(OFFSET(Metadata!$A$1,0,0,Metadata!Metadata_Table_Length,1))-1,"")),0),"")</f>
        <v/>
      </c>
      <c r="I1210" t="str">
        <f t="array" aca="1" ref="I1210" ca="1">IF(B1210&lt;&gt;"",OFFSET(Metadata!$B$1,MIN(IF(OFFSET(Metadata!$A$1,0,0,Metadata!Metadata_Table_Length,1)=SUBSTITUTE(C1210,"rawdatafilename","count"),ROW(OFFSET(Metadata!$A$1,0,0,Metadata!Metadata_Table_Length,1))-1,"")),0),"")</f>
        <v/>
      </c>
      <c r="J1210" t="str">
        <f t="array" aca="1" ref="J1210" ca="1">IF(AND(G1210&lt;&gt;"",G1210&lt;&gt;G1209),MAX(IF(G$2:G$2001=G1210,H$2:H$2001,"")),"")</f>
        <v/>
      </c>
      <c r="K1210" t="str">
        <f t="array" aca="1" ref="K1210" ca="1">IF(AND(G1210&lt;&gt;"",G1210&lt;&gt;G1209),MAX(IF(G$2:G$2001=G1210,I$2:I$2001,"")),"")</f>
        <v/>
      </c>
      <c r="L1210" t="str">
        <f t="shared" ca="1" si="76"/>
        <v/>
      </c>
    </row>
    <row r="1211" spans="2:12" x14ac:dyDescent="0.25">
      <c r="B1211" t="str">
        <f t="shared" ca="1" si="74"/>
        <v/>
      </c>
      <c r="C1211" t="str">
        <f t="shared" ca="1" si="73"/>
        <v/>
      </c>
      <c r="D1211" s="156" t="str">
        <f t="array" aca="1" ref="D1211" ca="1">IFERROR(IF(B1211&lt;&gt;"",IF(OR(EXACT(OFFSET(Metadata!$A$1,0,0,Metadata!Metadata_Table_Length,1),C1211)),1,""),""),"")</f>
        <v/>
      </c>
      <c r="E1211" s="163" t="str">
        <f t="array" aca="1" ref="E1211" ca="1">IF(B1211&lt;&gt;"",IF(D1211=1,OFFSET(Metadata!$B$1,MIN(IF(OFFSET(Metadata!$A$1,0,0,Metadata!Metadata_Table_Length,1)=C1211,ROW(OFFSET(Metadata!$A$1,0,0,Metadata!Metadata_Table_Length,1))-1,"")),0),OFFSET(Metadata!$B$1,MIN(IF(OFFSET(Metadata!$A$1,0,0,Metadata!Metadata_Table_Length,1)=SUBSTITUTE(C1211,"rawdatafilename","originalfilename"),ROW(OFFSET(Metadata!$A$1,0,0,Metadata!Metadata_Table_Length,1))-1,"")),0)),"")</f>
        <v/>
      </c>
      <c r="F1211" t="str">
        <f t="shared" ca="1" si="75"/>
        <v/>
      </c>
      <c r="G1211" t="str">
        <f t="array" aca="1" ref="G1211" ca="1">IF(B1211&lt;&gt;"",OFFSET(Metadata!$B$1,MIN(IF(OFFSET(Metadata!$A$1,0,0,Metadata!Metadata_Table_Length,1)=SUBSTITUTE(C1211,"rawdatafilename","partnumber"),ROW(OFFSET(Metadata!$A$1,0,0,Metadata!Metadata_Table_Length,1))-1,"")),0),"")</f>
        <v/>
      </c>
      <c r="H1211" t="str">
        <f t="array" aca="1" ref="H1211" ca="1">IF(B1211&lt;&gt;"",OFFSET(Metadata!$B$1,MIN(IF(OFFSET(Metadata!$A$1,0,0,Metadata!Metadata_Table_Length,1)=SUBSTITUTE(C1211,"rawdatafilename","original_count"),ROW(OFFSET(Metadata!$A$1,0,0,Metadata!Metadata_Table_Length,1))-1,"")),0),"")</f>
        <v/>
      </c>
      <c r="I1211" t="str">
        <f t="array" aca="1" ref="I1211" ca="1">IF(B1211&lt;&gt;"",OFFSET(Metadata!$B$1,MIN(IF(OFFSET(Metadata!$A$1,0,0,Metadata!Metadata_Table_Length,1)=SUBSTITUTE(C1211,"rawdatafilename","count"),ROW(OFFSET(Metadata!$A$1,0,0,Metadata!Metadata_Table_Length,1))-1,"")),0),"")</f>
        <v/>
      </c>
      <c r="J1211" t="str">
        <f t="array" aca="1" ref="J1211" ca="1">IF(AND(G1211&lt;&gt;"",G1211&lt;&gt;G1210),MAX(IF(G$2:G$2001=G1211,H$2:H$2001,"")),"")</f>
        <v/>
      </c>
      <c r="K1211" t="str">
        <f t="array" aca="1" ref="K1211" ca="1">IF(AND(G1211&lt;&gt;"",G1211&lt;&gt;G1210),MAX(IF(G$2:G$2001=G1211,I$2:I$2001,"")),"")</f>
        <v/>
      </c>
      <c r="L1211" t="str">
        <f t="shared" ca="1" si="76"/>
        <v/>
      </c>
    </row>
    <row r="1212" spans="2:12" x14ac:dyDescent="0.25">
      <c r="B1212" t="str">
        <f t="shared" ca="1" si="74"/>
        <v/>
      </c>
      <c r="C1212" t="str">
        <f t="shared" ca="1" si="73"/>
        <v/>
      </c>
      <c r="D1212" s="156" t="str">
        <f t="array" aca="1" ref="D1212" ca="1">IFERROR(IF(B1212&lt;&gt;"",IF(OR(EXACT(OFFSET(Metadata!$A$1,0,0,Metadata!Metadata_Table_Length,1),C1212)),1,""),""),"")</f>
        <v/>
      </c>
      <c r="E1212" s="163" t="str">
        <f t="array" aca="1" ref="E1212" ca="1">IF(B1212&lt;&gt;"",IF(D1212=1,OFFSET(Metadata!$B$1,MIN(IF(OFFSET(Metadata!$A$1,0,0,Metadata!Metadata_Table_Length,1)=C1212,ROW(OFFSET(Metadata!$A$1,0,0,Metadata!Metadata_Table_Length,1))-1,"")),0),OFFSET(Metadata!$B$1,MIN(IF(OFFSET(Metadata!$A$1,0,0,Metadata!Metadata_Table_Length,1)=SUBSTITUTE(C1212,"rawdatafilename","originalfilename"),ROW(OFFSET(Metadata!$A$1,0,0,Metadata!Metadata_Table_Length,1))-1,"")),0)),"")</f>
        <v/>
      </c>
      <c r="F1212" t="str">
        <f t="shared" ca="1" si="75"/>
        <v/>
      </c>
      <c r="G1212" t="str">
        <f t="array" aca="1" ref="G1212" ca="1">IF(B1212&lt;&gt;"",OFFSET(Metadata!$B$1,MIN(IF(OFFSET(Metadata!$A$1,0,0,Metadata!Metadata_Table_Length,1)=SUBSTITUTE(C1212,"rawdatafilename","partnumber"),ROW(OFFSET(Metadata!$A$1,0,0,Metadata!Metadata_Table_Length,1))-1,"")),0),"")</f>
        <v/>
      </c>
      <c r="H1212" t="str">
        <f t="array" aca="1" ref="H1212" ca="1">IF(B1212&lt;&gt;"",OFFSET(Metadata!$B$1,MIN(IF(OFFSET(Metadata!$A$1,0,0,Metadata!Metadata_Table_Length,1)=SUBSTITUTE(C1212,"rawdatafilename","original_count"),ROW(OFFSET(Metadata!$A$1,0,0,Metadata!Metadata_Table_Length,1))-1,"")),0),"")</f>
        <v/>
      </c>
      <c r="I1212" t="str">
        <f t="array" aca="1" ref="I1212" ca="1">IF(B1212&lt;&gt;"",OFFSET(Metadata!$B$1,MIN(IF(OFFSET(Metadata!$A$1,0,0,Metadata!Metadata_Table_Length,1)=SUBSTITUTE(C1212,"rawdatafilename","count"),ROW(OFFSET(Metadata!$A$1,0,0,Metadata!Metadata_Table_Length,1))-1,"")),0),"")</f>
        <v/>
      </c>
      <c r="J1212" t="str">
        <f t="array" aca="1" ref="J1212" ca="1">IF(AND(G1212&lt;&gt;"",G1212&lt;&gt;G1211),MAX(IF(G$2:G$2001=G1212,H$2:H$2001,"")),"")</f>
        <v/>
      </c>
      <c r="K1212" t="str">
        <f t="array" aca="1" ref="K1212" ca="1">IF(AND(G1212&lt;&gt;"",G1212&lt;&gt;G1211),MAX(IF(G$2:G$2001=G1212,I$2:I$2001,"")),"")</f>
        <v/>
      </c>
      <c r="L1212" t="str">
        <f t="shared" ca="1" si="76"/>
        <v/>
      </c>
    </row>
    <row r="1213" spans="2:12" x14ac:dyDescent="0.25">
      <c r="B1213" t="str">
        <f t="shared" ca="1" si="74"/>
        <v/>
      </c>
      <c r="C1213" t="str">
        <f t="shared" ca="1" si="73"/>
        <v/>
      </c>
      <c r="D1213" s="156" t="str">
        <f t="array" aca="1" ref="D1213" ca="1">IFERROR(IF(B1213&lt;&gt;"",IF(OR(EXACT(OFFSET(Metadata!$A$1,0,0,Metadata!Metadata_Table_Length,1),C1213)),1,""),""),"")</f>
        <v/>
      </c>
      <c r="E1213" s="163" t="str">
        <f t="array" aca="1" ref="E1213" ca="1">IF(B1213&lt;&gt;"",IF(D1213=1,OFFSET(Metadata!$B$1,MIN(IF(OFFSET(Metadata!$A$1,0,0,Metadata!Metadata_Table_Length,1)=C1213,ROW(OFFSET(Metadata!$A$1,0,0,Metadata!Metadata_Table_Length,1))-1,"")),0),OFFSET(Metadata!$B$1,MIN(IF(OFFSET(Metadata!$A$1,0,0,Metadata!Metadata_Table_Length,1)=SUBSTITUTE(C1213,"rawdatafilename","originalfilename"),ROW(OFFSET(Metadata!$A$1,0,0,Metadata!Metadata_Table_Length,1))-1,"")),0)),"")</f>
        <v/>
      </c>
      <c r="F1213" t="str">
        <f t="shared" ca="1" si="75"/>
        <v/>
      </c>
      <c r="G1213" t="str">
        <f t="array" aca="1" ref="G1213" ca="1">IF(B1213&lt;&gt;"",OFFSET(Metadata!$B$1,MIN(IF(OFFSET(Metadata!$A$1,0,0,Metadata!Metadata_Table_Length,1)=SUBSTITUTE(C1213,"rawdatafilename","partnumber"),ROW(OFFSET(Metadata!$A$1,0,0,Metadata!Metadata_Table_Length,1))-1,"")),0),"")</f>
        <v/>
      </c>
      <c r="H1213" t="str">
        <f t="array" aca="1" ref="H1213" ca="1">IF(B1213&lt;&gt;"",OFFSET(Metadata!$B$1,MIN(IF(OFFSET(Metadata!$A$1,0,0,Metadata!Metadata_Table_Length,1)=SUBSTITUTE(C1213,"rawdatafilename","original_count"),ROW(OFFSET(Metadata!$A$1,0,0,Metadata!Metadata_Table_Length,1))-1,"")),0),"")</f>
        <v/>
      </c>
      <c r="I1213" t="str">
        <f t="array" aca="1" ref="I1213" ca="1">IF(B1213&lt;&gt;"",OFFSET(Metadata!$B$1,MIN(IF(OFFSET(Metadata!$A$1,0,0,Metadata!Metadata_Table_Length,1)=SUBSTITUTE(C1213,"rawdatafilename","count"),ROW(OFFSET(Metadata!$A$1,0,0,Metadata!Metadata_Table_Length,1))-1,"")),0),"")</f>
        <v/>
      </c>
      <c r="J1213" t="str">
        <f t="array" aca="1" ref="J1213" ca="1">IF(AND(G1213&lt;&gt;"",G1213&lt;&gt;G1212),MAX(IF(G$2:G$2001=G1213,H$2:H$2001,"")),"")</f>
        <v/>
      </c>
      <c r="K1213" t="str">
        <f t="array" aca="1" ref="K1213" ca="1">IF(AND(G1213&lt;&gt;"",G1213&lt;&gt;G1212),MAX(IF(G$2:G$2001=G1213,I$2:I$2001,"")),"")</f>
        <v/>
      </c>
      <c r="L1213" t="str">
        <f t="shared" ca="1" si="76"/>
        <v/>
      </c>
    </row>
    <row r="1214" spans="2:12" x14ac:dyDescent="0.25">
      <c r="B1214" t="str">
        <f t="shared" ca="1" si="74"/>
        <v/>
      </c>
      <c r="C1214" t="str">
        <f t="shared" ca="1" si="73"/>
        <v/>
      </c>
      <c r="D1214" s="156" t="str">
        <f t="array" aca="1" ref="D1214" ca="1">IFERROR(IF(B1214&lt;&gt;"",IF(OR(EXACT(OFFSET(Metadata!$A$1,0,0,Metadata!Metadata_Table_Length,1),C1214)),1,""),""),"")</f>
        <v/>
      </c>
      <c r="E1214" s="163" t="str">
        <f t="array" aca="1" ref="E1214" ca="1">IF(B1214&lt;&gt;"",IF(D1214=1,OFFSET(Metadata!$B$1,MIN(IF(OFFSET(Metadata!$A$1,0,0,Metadata!Metadata_Table_Length,1)=C1214,ROW(OFFSET(Metadata!$A$1,0,0,Metadata!Metadata_Table_Length,1))-1,"")),0),OFFSET(Metadata!$B$1,MIN(IF(OFFSET(Metadata!$A$1,0,0,Metadata!Metadata_Table_Length,1)=SUBSTITUTE(C1214,"rawdatafilename","originalfilename"),ROW(OFFSET(Metadata!$A$1,0,0,Metadata!Metadata_Table_Length,1))-1,"")),0)),"")</f>
        <v/>
      </c>
      <c r="F1214" t="str">
        <f t="shared" ca="1" si="75"/>
        <v/>
      </c>
      <c r="G1214" t="str">
        <f t="array" aca="1" ref="G1214" ca="1">IF(B1214&lt;&gt;"",OFFSET(Metadata!$B$1,MIN(IF(OFFSET(Metadata!$A$1,0,0,Metadata!Metadata_Table_Length,1)=SUBSTITUTE(C1214,"rawdatafilename","partnumber"),ROW(OFFSET(Metadata!$A$1,0,0,Metadata!Metadata_Table_Length,1))-1,"")),0),"")</f>
        <v/>
      </c>
      <c r="H1214" t="str">
        <f t="array" aca="1" ref="H1214" ca="1">IF(B1214&lt;&gt;"",OFFSET(Metadata!$B$1,MIN(IF(OFFSET(Metadata!$A$1,0,0,Metadata!Metadata_Table_Length,1)=SUBSTITUTE(C1214,"rawdatafilename","original_count"),ROW(OFFSET(Metadata!$A$1,0,0,Metadata!Metadata_Table_Length,1))-1,"")),0),"")</f>
        <v/>
      </c>
      <c r="I1214" t="str">
        <f t="array" aca="1" ref="I1214" ca="1">IF(B1214&lt;&gt;"",OFFSET(Metadata!$B$1,MIN(IF(OFFSET(Metadata!$A$1,0,0,Metadata!Metadata_Table_Length,1)=SUBSTITUTE(C1214,"rawdatafilename","count"),ROW(OFFSET(Metadata!$A$1,0,0,Metadata!Metadata_Table_Length,1))-1,"")),0),"")</f>
        <v/>
      </c>
      <c r="J1214" t="str">
        <f t="array" aca="1" ref="J1214" ca="1">IF(AND(G1214&lt;&gt;"",G1214&lt;&gt;G1213),MAX(IF(G$2:G$2001=G1214,H$2:H$2001,"")),"")</f>
        <v/>
      </c>
      <c r="K1214" t="str">
        <f t="array" aca="1" ref="K1214" ca="1">IF(AND(G1214&lt;&gt;"",G1214&lt;&gt;G1213),MAX(IF(G$2:G$2001=G1214,I$2:I$2001,"")),"")</f>
        <v/>
      </c>
      <c r="L1214" t="str">
        <f t="shared" ca="1" si="76"/>
        <v/>
      </c>
    </row>
    <row r="1215" spans="2:12" x14ac:dyDescent="0.25">
      <c r="B1215" t="str">
        <f t="shared" ca="1" si="74"/>
        <v/>
      </c>
      <c r="C1215" t="str">
        <f t="shared" ca="1" si="73"/>
        <v/>
      </c>
      <c r="D1215" s="156" t="str">
        <f t="array" aca="1" ref="D1215" ca="1">IFERROR(IF(B1215&lt;&gt;"",IF(OR(EXACT(OFFSET(Metadata!$A$1,0,0,Metadata!Metadata_Table_Length,1),C1215)),1,""),""),"")</f>
        <v/>
      </c>
      <c r="E1215" s="163" t="str">
        <f t="array" aca="1" ref="E1215" ca="1">IF(B1215&lt;&gt;"",IF(D1215=1,OFFSET(Metadata!$B$1,MIN(IF(OFFSET(Metadata!$A$1,0,0,Metadata!Metadata_Table_Length,1)=C1215,ROW(OFFSET(Metadata!$A$1,0,0,Metadata!Metadata_Table_Length,1))-1,"")),0),OFFSET(Metadata!$B$1,MIN(IF(OFFSET(Metadata!$A$1,0,0,Metadata!Metadata_Table_Length,1)=SUBSTITUTE(C1215,"rawdatafilename","originalfilename"),ROW(OFFSET(Metadata!$A$1,0,0,Metadata!Metadata_Table_Length,1))-1,"")),0)),"")</f>
        <v/>
      </c>
      <c r="F1215" t="str">
        <f t="shared" ca="1" si="75"/>
        <v/>
      </c>
      <c r="G1215" t="str">
        <f t="array" aca="1" ref="G1215" ca="1">IF(B1215&lt;&gt;"",OFFSET(Metadata!$B$1,MIN(IF(OFFSET(Metadata!$A$1,0,0,Metadata!Metadata_Table_Length,1)=SUBSTITUTE(C1215,"rawdatafilename","partnumber"),ROW(OFFSET(Metadata!$A$1,0,0,Metadata!Metadata_Table_Length,1))-1,"")),0),"")</f>
        <v/>
      </c>
      <c r="H1215" t="str">
        <f t="array" aca="1" ref="H1215" ca="1">IF(B1215&lt;&gt;"",OFFSET(Metadata!$B$1,MIN(IF(OFFSET(Metadata!$A$1,0,0,Metadata!Metadata_Table_Length,1)=SUBSTITUTE(C1215,"rawdatafilename","original_count"),ROW(OFFSET(Metadata!$A$1,0,0,Metadata!Metadata_Table_Length,1))-1,"")),0),"")</f>
        <v/>
      </c>
      <c r="I1215" t="str">
        <f t="array" aca="1" ref="I1215" ca="1">IF(B1215&lt;&gt;"",OFFSET(Metadata!$B$1,MIN(IF(OFFSET(Metadata!$A$1,0,0,Metadata!Metadata_Table_Length,1)=SUBSTITUTE(C1215,"rawdatafilename","count"),ROW(OFFSET(Metadata!$A$1,0,0,Metadata!Metadata_Table_Length,1))-1,"")),0),"")</f>
        <v/>
      </c>
      <c r="J1215" t="str">
        <f t="array" aca="1" ref="J1215" ca="1">IF(AND(G1215&lt;&gt;"",G1215&lt;&gt;G1214),MAX(IF(G$2:G$2001=G1215,H$2:H$2001,"")),"")</f>
        <v/>
      </c>
      <c r="K1215" t="str">
        <f t="array" aca="1" ref="K1215" ca="1">IF(AND(G1215&lt;&gt;"",G1215&lt;&gt;G1214),MAX(IF(G$2:G$2001=G1215,I$2:I$2001,"")),"")</f>
        <v/>
      </c>
      <c r="L1215" t="str">
        <f t="shared" ca="1" si="76"/>
        <v/>
      </c>
    </row>
    <row r="1216" spans="2:12" x14ac:dyDescent="0.25">
      <c r="B1216" t="str">
        <f t="shared" ca="1" si="74"/>
        <v/>
      </c>
      <c r="C1216" t="str">
        <f t="shared" ca="1" si="73"/>
        <v/>
      </c>
      <c r="D1216" s="156" t="str">
        <f t="array" aca="1" ref="D1216" ca="1">IFERROR(IF(B1216&lt;&gt;"",IF(OR(EXACT(OFFSET(Metadata!$A$1,0,0,Metadata!Metadata_Table_Length,1),C1216)),1,""),""),"")</f>
        <v/>
      </c>
      <c r="E1216" s="163" t="str">
        <f t="array" aca="1" ref="E1216" ca="1">IF(B1216&lt;&gt;"",IF(D1216=1,OFFSET(Metadata!$B$1,MIN(IF(OFFSET(Metadata!$A$1,0,0,Metadata!Metadata_Table_Length,1)=C1216,ROW(OFFSET(Metadata!$A$1,0,0,Metadata!Metadata_Table_Length,1))-1,"")),0),OFFSET(Metadata!$B$1,MIN(IF(OFFSET(Metadata!$A$1,0,0,Metadata!Metadata_Table_Length,1)=SUBSTITUTE(C1216,"rawdatafilename","originalfilename"),ROW(OFFSET(Metadata!$A$1,0,0,Metadata!Metadata_Table_Length,1))-1,"")),0)),"")</f>
        <v/>
      </c>
      <c r="F1216" t="str">
        <f t="shared" ca="1" si="75"/>
        <v/>
      </c>
      <c r="G1216" t="str">
        <f t="array" aca="1" ref="G1216" ca="1">IF(B1216&lt;&gt;"",OFFSET(Metadata!$B$1,MIN(IF(OFFSET(Metadata!$A$1,0,0,Metadata!Metadata_Table_Length,1)=SUBSTITUTE(C1216,"rawdatafilename","partnumber"),ROW(OFFSET(Metadata!$A$1,0,0,Metadata!Metadata_Table_Length,1))-1,"")),0),"")</f>
        <v/>
      </c>
      <c r="H1216" t="str">
        <f t="array" aca="1" ref="H1216" ca="1">IF(B1216&lt;&gt;"",OFFSET(Metadata!$B$1,MIN(IF(OFFSET(Metadata!$A$1,0,0,Metadata!Metadata_Table_Length,1)=SUBSTITUTE(C1216,"rawdatafilename","original_count"),ROW(OFFSET(Metadata!$A$1,0,0,Metadata!Metadata_Table_Length,1))-1,"")),0),"")</f>
        <v/>
      </c>
      <c r="I1216" t="str">
        <f t="array" aca="1" ref="I1216" ca="1">IF(B1216&lt;&gt;"",OFFSET(Metadata!$B$1,MIN(IF(OFFSET(Metadata!$A$1,0,0,Metadata!Metadata_Table_Length,1)=SUBSTITUTE(C1216,"rawdatafilename","count"),ROW(OFFSET(Metadata!$A$1,0,0,Metadata!Metadata_Table_Length,1))-1,"")),0),"")</f>
        <v/>
      </c>
      <c r="J1216" t="str">
        <f t="array" aca="1" ref="J1216" ca="1">IF(AND(G1216&lt;&gt;"",G1216&lt;&gt;G1215),MAX(IF(G$2:G$2001=G1216,H$2:H$2001,"")),"")</f>
        <v/>
      </c>
      <c r="K1216" t="str">
        <f t="array" aca="1" ref="K1216" ca="1">IF(AND(G1216&lt;&gt;"",G1216&lt;&gt;G1215),MAX(IF(G$2:G$2001=G1216,I$2:I$2001,"")),"")</f>
        <v/>
      </c>
      <c r="L1216" t="str">
        <f t="shared" ca="1" si="76"/>
        <v/>
      </c>
    </row>
    <row r="1217" spans="2:12" x14ac:dyDescent="0.25">
      <c r="B1217" t="str">
        <f t="shared" ca="1" si="74"/>
        <v/>
      </c>
      <c r="C1217" t="str">
        <f t="shared" ca="1" si="73"/>
        <v/>
      </c>
      <c r="D1217" s="156" t="str">
        <f t="array" aca="1" ref="D1217" ca="1">IFERROR(IF(B1217&lt;&gt;"",IF(OR(EXACT(OFFSET(Metadata!$A$1,0,0,Metadata!Metadata_Table_Length,1),C1217)),1,""),""),"")</f>
        <v/>
      </c>
      <c r="E1217" s="163" t="str">
        <f t="array" aca="1" ref="E1217" ca="1">IF(B1217&lt;&gt;"",IF(D1217=1,OFFSET(Metadata!$B$1,MIN(IF(OFFSET(Metadata!$A$1,0,0,Metadata!Metadata_Table_Length,1)=C1217,ROW(OFFSET(Metadata!$A$1,0,0,Metadata!Metadata_Table_Length,1))-1,"")),0),OFFSET(Metadata!$B$1,MIN(IF(OFFSET(Metadata!$A$1,0,0,Metadata!Metadata_Table_Length,1)=SUBSTITUTE(C1217,"rawdatafilename","originalfilename"),ROW(OFFSET(Metadata!$A$1,0,0,Metadata!Metadata_Table_Length,1))-1,"")),0)),"")</f>
        <v/>
      </c>
      <c r="F1217" t="str">
        <f t="shared" ca="1" si="75"/>
        <v/>
      </c>
      <c r="G1217" t="str">
        <f t="array" aca="1" ref="G1217" ca="1">IF(B1217&lt;&gt;"",OFFSET(Metadata!$B$1,MIN(IF(OFFSET(Metadata!$A$1,0,0,Metadata!Metadata_Table_Length,1)=SUBSTITUTE(C1217,"rawdatafilename","partnumber"),ROW(OFFSET(Metadata!$A$1,0,0,Metadata!Metadata_Table_Length,1))-1,"")),0),"")</f>
        <v/>
      </c>
      <c r="H1217" t="str">
        <f t="array" aca="1" ref="H1217" ca="1">IF(B1217&lt;&gt;"",OFFSET(Metadata!$B$1,MIN(IF(OFFSET(Metadata!$A$1,0,0,Metadata!Metadata_Table_Length,1)=SUBSTITUTE(C1217,"rawdatafilename","original_count"),ROW(OFFSET(Metadata!$A$1,0,0,Metadata!Metadata_Table_Length,1))-1,"")),0),"")</f>
        <v/>
      </c>
      <c r="I1217" t="str">
        <f t="array" aca="1" ref="I1217" ca="1">IF(B1217&lt;&gt;"",OFFSET(Metadata!$B$1,MIN(IF(OFFSET(Metadata!$A$1,0,0,Metadata!Metadata_Table_Length,1)=SUBSTITUTE(C1217,"rawdatafilename","count"),ROW(OFFSET(Metadata!$A$1,0,0,Metadata!Metadata_Table_Length,1))-1,"")),0),"")</f>
        <v/>
      </c>
      <c r="J1217" t="str">
        <f t="array" aca="1" ref="J1217" ca="1">IF(AND(G1217&lt;&gt;"",G1217&lt;&gt;G1216),MAX(IF(G$2:G$2001=G1217,H$2:H$2001,"")),"")</f>
        <v/>
      </c>
      <c r="K1217" t="str">
        <f t="array" aca="1" ref="K1217" ca="1">IF(AND(G1217&lt;&gt;"",G1217&lt;&gt;G1216),MAX(IF(G$2:G$2001=G1217,I$2:I$2001,"")),"")</f>
        <v/>
      </c>
      <c r="L1217" t="str">
        <f t="shared" ca="1" si="76"/>
        <v/>
      </c>
    </row>
    <row r="1218" spans="2:12" x14ac:dyDescent="0.25">
      <c r="B1218" t="str">
        <f t="shared" ca="1" si="74"/>
        <v/>
      </c>
      <c r="C1218" t="str">
        <f t="shared" ref="C1218:C1281" ca="1" si="77">IF(B1218&lt;&gt;"",CONCATENATE("RESULTS_SEARCH_",B1218,"_PARAMETERS_PEAKLIST_rawdatafilename"),"")</f>
        <v/>
      </c>
      <c r="D1218" s="156" t="str">
        <f t="array" aca="1" ref="D1218" ca="1">IFERROR(IF(B1218&lt;&gt;"",IF(OR(EXACT(OFFSET(Metadata!$A$1,0,0,Metadata!Metadata_Table_Length,1),C1218)),1,""),""),"")</f>
        <v/>
      </c>
      <c r="E1218" s="163" t="str">
        <f t="array" aca="1" ref="E1218" ca="1">IF(B1218&lt;&gt;"",IF(D1218=1,OFFSET(Metadata!$B$1,MIN(IF(OFFSET(Metadata!$A$1,0,0,Metadata!Metadata_Table_Length,1)=C1218,ROW(OFFSET(Metadata!$A$1,0,0,Metadata!Metadata_Table_Length,1))-1,"")),0),OFFSET(Metadata!$B$1,MIN(IF(OFFSET(Metadata!$A$1,0,0,Metadata!Metadata_Table_Length,1)=SUBSTITUTE(C1218,"rawdatafilename","originalfilename"),ROW(OFFSET(Metadata!$A$1,0,0,Metadata!Metadata_Table_Length,1))-1,"")),0)),"")</f>
        <v/>
      </c>
      <c r="F1218" t="str">
        <f t="shared" ca="1" si="75"/>
        <v/>
      </c>
      <c r="G1218" t="str">
        <f t="array" aca="1" ref="G1218" ca="1">IF(B1218&lt;&gt;"",OFFSET(Metadata!$B$1,MIN(IF(OFFSET(Metadata!$A$1,0,0,Metadata!Metadata_Table_Length,1)=SUBSTITUTE(C1218,"rawdatafilename","partnumber"),ROW(OFFSET(Metadata!$A$1,0,0,Metadata!Metadata_Table_Length,1))-1,"")),0),"")</f>
        <v/>
      </c>
      <c r="H1218" t="str">
        <f t="array" aca="1" ref="H1218" ca="1">IF(B1218&lt;&gt;"",OFFSET(Metadata!$B$1,MIN(IF(OFFSET(Metadata!$A$1,0,0,Metadata!Metadata_Table_Length,1)=SUBSTITUTE(C1218,"rawdatafilename","original_count"),ROW(OFFSET(Metadata!$A$1,0,0,Metadata!Metadata_Table_Length,1))-1,"")),0),"")</f>
        <v/>
      </c>
      <c r="I1218" t="str">
        <f t="array" aca="1" ref="I1218" ca="1">IF(B1218&lt;&gt;"",OFFSET(Metadata!$B$1,MIN(IF(OFFSET(Metadata!$A$1,0,0,Metadata!Metadata_Table_Length,1)=SUBSTITUTE(C1218,"rawdatafilename","count"),ROW(OFFSET(Metadata!$A$1,0,0,Metadata!Metadata_Table_Length,1))-1,"")),0),"")</f>
        <v/>
      </c>
      <c r="J1218" t="str">
        <f t="array" aca="1" ref="J1218" ca="1">IF(AND(G1218&lt;&gt;"",G1218&lt;&gt;G1217),MAX(IF(G$2:G$2001=G1218,H$2:H$2001,"")),"")</f>
        <v/>
      </c>
      <c r="K1218" t="str">
        <f t="array" aca="1" ref="K1218" ca="1">IF(AND(G1218&lt;&gt;"",G1218&lt;&gt;G1217),MAX(IF(G$2:G$2001=G1218,I$2:I$2001,"")),"")</f>
        <v/>
      </c>
      <c r="L1218" t="str">
        <f t="shared" ca="1" si="76"/>
        <v/>
      </c>
    </row>
    <row r="1219" spans="2:12" x14ac:dyDescent="0.25">
      <c r="B1219" t="str">
        <f t="shared" ref="B1219:B1282" ca="1" si="78">IF(B1218&lt;&gt;"",IF(B1218+1&lt;=$A$9,B1218+1,""),"")</f>
        <v/>
      </c>
      <c r="C1219" t="str">
        <f t="shared" ca="1" si="77"/>
        <v/>
      </c>
      <c r="D1219" s="156" t="str">
        <f t="array" aca="1" ref="D1219" ca="1">IFERROR(IF(B1219&lt;&gt;"",IF(OR(EXACT(OFFSET(Metadata!$A$1,0,0,Metadata!Metadata_Table_Length,1),C1219)),1,""),""),"")</f>
        <v/>
      </c>
      <c r="E1219" s="163" t="str">
        <f t="array" aca="1" ref="E1219" ca="1">IF(B1219&lt;&gt;"",IF(D1219=1,OFFSET(Metadata!$B$1,MIN(IF(OFFSET(Metadata!$A$1,0,0,Metadata!Metadata_Table_Length,1)=C1219,ROW(OFFSET(Metadata!$A$1,0,0,Metadata!Metadata_Table_Length,1))-1,"")),0),OFFSET(Metadata!$B$1,MIN(IF(OFFSET(Metadata!$A$1,0,0,Metadata!Metadata_Table_Length,1)=SUBSTITUTE(C1219,"rawdatafilename","originalfilename"),ROW(OFFSET(Metadata!$A$1,0,0,Metadata!Metadata_Table_Length,1))-1,"")),0)),"")</f>
        <v/>
      </c>
      <c r="F1219" t="str">
        <f t="shared" ref="F1219:F1282" ca="1" si="79">IF(F1218&lt;&gt;"",IF(E1219&lt;&gt;"",IF(E1219&lt;&gt;E1218,F1218+1,F1218),""),"")</f>
        <v/>
      </c>
      <c r="G1219" t="str">
        <f t="array" aca="1" ref="G1219" ca="1">IF(B1219&lt;&gt;"",OFFSET(Metadata!$B$1,MIN(IF(OFFSET(Metadata!$A$1,0,0,Metadata!Metadata_Table_Length,1)=SUBSTITUTE(C1219,"rawdatafilename","partnumber"),ROW(OFFSET(Metadata!$A$1,0,0,Metadata!Metadata_Table_Length,1))-1,"")),0),"")</f>
        <v/>
      </c>
      <c r="H1219" t="str">
        <f t="array" aca="1" ref="H1219" ca="1">IF(B1219&lt;&gt;"",OFFSET(Metadata!$B$1,MIN(IF(OFFSET(Metadata!$A$1,0,0,Metadata!Metadata_Table_Length,1)=SUBSTITUTE(C1219,"rawdatafilename","original_count"),ROW(OFFSET(Metadata!$A$1,0,0,Metadata!Metadata_Table_Length,1))-1,"")),0),"")</f>
        <v/>
      </c>
      <c r="I1219" t="str">
        <f t="array" aca="1" ref="I1219" ca="1">IF(B1219&lt;&gt;"",OFFSET(Metadata!$B$1,MIN(IF(OFFSET(Metadata!$A$1,0,0,Metadata!Metadata_Table_Length,1)=SUBSTITUTE(C1219,"rawdatafilename","count"),ROW(OFFSET(Metadata!$A$1,0,0,Metadata!Metadata_Table_Length,1))-1,"")),0),"")</f>
        <v/>
      </c>
      <c r="J1219" t="str">
        <f t="array" aca="1" ref="J1219" ca="1">IF(AND(G1219&lt;&gt;"",G1219&lt;&gt;G1218),MAX(IF(G$2:G$2001=G1219,H$2:H$2001,"")),"")</f>
        <v/>
      </c>
      <c r="K1219" t="str">
        <f t="array" aca="1" ref="K1219" ca="1">IF(AND(G1219&lt;&gt;"",G1219&lt;&gt;G1218),MAX(IF(G$2:G$2001=G1219,I$2:I$2001,"")),"")</f>
        <v/>
      </c>
      <c r="L1219" t="str">
        <f t="shared" ca="1" si="76"/>
        <v/>
      </c>
    </row>
    <row r="1220" spans="2:12" x14ac:dyDescent="0.25">
      <c r="B1220" t="str">
        <f t="shared" ca="1" si="78"/>
        <v/>
      </c>
      <c r="C1220" t="str">
        <f t="shared" ca="1" si="77"/>
        <v/>
      </c>
      <c r="D1220" s="156" t="str">
        <f t="array" aca="1" ref="D1220" ca="1">IFERROR(IF(B1220&lt;&gt;"",IF(OR(EXACT(OFFSET(Metadata!$A$1,0,0,Metadata!Metadata_Table_Length,1),C1220)),1,""),""),"")</f>
        <v/>
      </c>
      <c r="E1220" s="163" t="str">
        <f t="array" aca="1" ref="E1220" ca="1">IF(B1220&lt;&gt;"",IF(D1220=1,OFFSET(Metadata!$B$1,MIN(IF(OFFSET(Metadata!$A$1,0,0,Metadata!Metadata_Table_Length,1)=C1220,ROW(OFFSET(Metadata!$A$1,0,0,Metadata!Metadata_Table_Length,1))-1,"")),0),OFFSET(Metadata!$B$1,MIN(IF(OFFSET(Metadata!$A$1,0,0,Metadata!Metadata_Table_Length,1)=SUBSTITUTE(C1220,"rawdatafilename","originalfilename"),ROW(OFFSET(Metadata!$A$1,0,0,Metadata!Metadata_Table_Length,1))-1,"")),0)),"")</f>
        <v/>
      </c>
      <c r="F1220" t="str">
        <f t="shared" ca="1" si="79"/>
        <v/>
      </c>
      <c r="G1220" t="str">
        <f t="array" aca="1" ref="G1220" ca="1">IF(B1220&lt;&gt;"",OFFSET(Metadata!$B$1,MIN(IF(OFFSET(Metadata!$A$1,0,0,Metadata!Metadata_Table_Length,1)=SUBSTITUTE(C1220,"rawdatafilename","partnumber"),ROW(OFFSET(Metadata!$A$1,0,0,Metadata!Metadata_Table_Length,1))-1,"")),0),"")</f>
        <v/>
      </c>
      <c r="H1220" t="str">
        <f t="array" aca="1" ref="H1220" ca="1">IF(B1220&lt;&gt;"",OFFSET(Metadata!$B$1,MIN(IF(OFFSET(Metadata!$A$1,0,0,Metadata!Metadata_Table_Length,1)=SUBSTITUTE(C1220,"rawdatafilename","original_count"),ROW(OFFSET(Metadata!$A$1,0,0,Metadata!Metadata_Table_Length,1))-1,"")),0),"")</f>
        <v/>
      </c>
      <c r="I1220" t="str">
        <f t="array" aca="1" ref="I1220" ca="1">IF(B1220&lt;&gt;"",OFFSET(Metadata!$B$1,MIN(IF(OFFSET(Metadata!$A$1,0,0,Metadata!Metadata_Table_Length,1)=SUBSTITUTE(C1220,"rawdatafilename","count"),ROW(OFFSET(Metadata!$A$1,0,0,Metadata!Metadata_Table_Length,1))-1,"")),0),"")</f>
        <v/>
      </c>
      <c r="J1220" t="str">
        <f t="array" aca="1" ref="J1220" ca="1">IF(AND(G1220&lt;&gt;"",G1220&lt;&gt;G1219),MAX(IF(G$2:G$2001=G1220,H$2:H$2001,"")),"")</f>
        <v/>
      </c>
      <c r="K1220" t="str">
        <f t="array" aca="1" ref="K1220" ca="1">IF(AND(G1220&lt;&gt;"",G1220&lt;&gt;G1219),MAX(IF(G$2:G$2001=G1220,I$2:I$2001,"")),"")</f>
        <v/>
      </c>
      <c r="L1220" t="str">
        <f t="shared" ca="1" si="76"/>
        <v/>
      </c>
    </row>
    <row r="1221" spans="2:12" x14ac:dyDescent="0.25">
      <c r="B1221" t="str">
        <f t="shared" ca="1" si="78"/>
        <v/>
      </c>
      <c r="C1221" t="str">
        <f t="shared" ca="1" si="77"/>
        <v/>
      </c>
      <c r="D1221" s="156" t="str">
        <f t="array" aca="1" ref="D1221" ca="1">IFERROR(IF(B1221&lt;&gt;"",IF(OR(EXACT(OFFSET(Metadata!$A$1,0,0,Metadata!Metadata_Table_Length,1),C1221)),1,""),""),"")</f>
        <v/>
      </c>
      <c r="E1221" s="163" t="str">
        <f t="array" aca="1" ref="E1221" ca="1">IF(B1221&lt;&gt;"",IF(D1221=1,OFFSET(Metadata!$B$1,MIN(IF(OFFSET(Metadata!$A$1,0,0,Metadata!Metadata_Table_Length,1)=C1221,ROW(OFFSET(Metadata!$A$1,0,0,Metadata!Metadata_Table_Length,1))-1,"")),0),OFFSET(Metadata!$B$1,MIN(IF(OFFSET(Metadata!$A$1,0,0,Metadata!Metadata_Table_Length,1)=SUBSTITUTE(C1221,"rawdatafilename","originalfilename"),ROW(OFFSET(Metadata!$A$1,0,0,Metadata!Metadata_Table_Length,1))-1,"")),0)),"")</f>
        <v/>
      </c>
      <c r="F1221" t="str">
        <f t="shared" ca="1" si="79"/>
        <v/>
      </c>
      <c r="G1221" t="str">
        <f t="array" aca="1" ref="G1221" ca="1">IF(B1221&lt;&gt;"",OFFSET(Metadata!$B$1,MIN(IF(OFFSET(Metadata!$A$1,0,0,Metadata!Metadata_Table_Length,1)=SUBSTITUTE(C1221,"rawdatafilename","partnumber"),ROW(OFFSET(Metadata!$A$1,0,0,Metadata!Metadata_Table_Length,1))-1,"")),0),"")</f>
        <v/>
      </c>
      <c r="H1221" t="str">
        <f t="array" aca="1" ref="H1221" ca="1">IF(B1221&lt;&gt;"",OFFSET(Metadata!$B$1,MIN(IF(OFFSET(Metadata!$A$1,0,0,Metadata!Metadata_Table_Length,1)=SUBSTITUTE(C1221,"rawdatafilename","original_count"),ROW(OFFSET(Metadata!$A$1,0,0,Metadata!Metadata_Table_Length,1))-1,"")),0),"")</f>
        <v/>
      </c>
      <c r="I1221" t="str">
        <f t="array" aca="1" ref="I1221" ca="1">IF(B1221&lt;&gt;"",OFFSET(Metadata!$B$1,MIN(IF(OFFSET(Metadata!$A$1,0,0,Metadata!Metadata_Table_Length,1)=SUBSTITUTE(C1221,"rawdatafilename","count"),ROW(OFFSET(Metadata!$A$1,0,0,Metadata!Metadata_Table_Length,1))-1,"")),0),"")</f>
        <v/>
      </c>
      <c r="J1221" t="str">
        <f t="array" aca="1" ref="J1221" ca="1">IF(AND(G1221&lt;&gt;"",G1221&lt;&gt;G1220),MAX(IF(G$2:G$2001=G1221,H$2:H$2001,"")),"")</f>
        <v/>
      </c>
      <c r="K1221" t="str">
        <f t="array" aca="1" ref="K1221" ca="1">IF(AND(G1221&lt;&gt;"",G1221&lt;&gt;G1220),MAX(IF(G$2:G$2001=G1221,I$2:I$2001,"")),"")</f>
        <v/>
      </c>
      <c r="L1221" t="str">
        <f t="shared" ca="1" si="76"/>
        <v/>
      </c>
    </row>
    <row r="1222" spans="2:12" x14ac:dyDescent="0.25">
      <c r="B1222" t="str">
        <f t="shared" ca="1" si="78"/>
        <v/>
      </c>
      <c r="C1222" t="str">
        <f t="shared" ca="1" si="77"/>
        <v/>
      </c>
      <c r="D1222" s="156" t="str">
        <f t="array" aca="1" ref="D1222" ca="1">IFERROR(IF(B1222&lt;&gt;"",IF(OR(EXACT(OFFSET(Metadata!$A$1,0,0,Metadata!Metadata_Table_Length,1),C1222)),1,""),""),"")</f>
        <v/>
      </c>
      <c r="E1222" s="163" t="str">
        <f t="array" aca="1" ref="E1222" ca="1">IF(B1222&lt;&gt;"",IF(D1222=1,OFFSET(Metadata!$B$1,MIN(IF(OFFSET(Metadata!$A$1,0,0,Metadata!Metadata_Table_Length,1)=C1222,ROW(OFFSET(Metadata!$A$1,0,0,Metadata!Metadata_Table_Length,1))-1,"")),0),OFFSET(Metadata!$B$1,MIN(IF(OFFSET(Metadata!$A$1,0,0,Metadata!Metadata_Table_Length,1)=SUBSTITUTE(C1222,"rawdatafilename","originalfilename"),ROW(OFFSET(Metadata!$A$1,0,0,Metadata!Metadata_Table_Length,1))-1,"")),0)),"")</f>
        <v/>
      </c>
      <c r="F1222" t="str">
        <f t="shared" ca="1" si="79"/>
        <v/>
      </c>
      <c r="G1222" t="str">
        <f t="array" aca="1" ref="G1222" ca="1">IF(B1222&lt;&gt;"",OFFSET(Metadata!$B$1,MIN(IF(OFFSET(Metadata!$A$1,0,0,Metadata!Metadata_Table_Length,1)=SUBSTITUTE(C1222,"rawdatafilename","partnumber"),ROW(OFFSET(Metadata!$A$1,0,0,Metadata!Metadata_Table_Length,1))-1,"")),0),"")</f>
        <v/>
      </c>
      <c r="H1222" t="str">
        <f t="array" aca="1" ref="H1222" ca="1">IF(B1222&lt;&gt;"",OFFSET(Metadata!$B$1,MIN(IF(OFFSET(Metadata!$A$1,0,0,Metadata!Metadata_Table_Length,1)=SUBSTITUTE(C1222,"rawdatafilename","original_count"),ROW(OFFSET(Metadata!$A$1,0,0,Metadata!Metadata_Table_Length,1))-1,"")),0),"")</f>
        <v/>
      </c>
      <c r="I1222" t="str">
        <f t="array" aca="1" ref="I1222" ca="1">IF(B1222&lt;&gt;"",OFFSET(Metadata!$B$1,MIN(IF(OFFSET(Metadata!$A$1,0,0,Metadata!Metadata_Table_Length,1)=SUBSTITUTE(C1222,"rawdatafilename","count"),ROW(OFFSET(Metadata!$A$1,0,0,Metadata!Metadata_Table_Length,1))-1,"")),0),"")</f>
        <v/>
      </c>
      <c r="J1222" t="str">
        <f t="array" aca="1" ref="J1222" ca="1">IF(AND(G1222&lt;&gt;"",G1222&lt;&gt;G1221),MAX(IF(G$2:G$2001=G1222,H$2:H$2001,"")),"")</f>
        <v/>
      </c>
      <c r="K1222" t="str">
        <f t="array" aca="1" ref="K1222" ca="1">IF(AND(G1222&lt;&gt;"",G1222&lt;&gt;G1221),MAX(IF(G$2:G$2001=G1222,I$2:I$2001,"")),"")</f>
        <v/>
      </c>
      <c r="L1222" t="str">
        <f t="shared" ca="1" si="76"/>
        <v/>
      </c>
    </row>
    <row r="1223" spans="2:12" x14ac:dyDescent="0.25">
      <c r="B1223" t="str">
        <f t="shared" ca="1" si="78"/>
        <v/>
      </c>
      <c r="C1223" t="str">
        <f t="shared" ca="1" si="77"/>
        <v/>
      </c>
      <c r="D1223" s="156" t="str">
        <f t="array" aca="1" ref="D1223" ca="1">IFERROR(IF(B1223&lt;&gt;"",IF(OR(EXACT(OFFSET(Metadata!$A$1,0,0,Metadata!Metadata_Table_Length,1),C1223)),1,""),""),"")</f>
        <v/>
      </c>
      <c r="E1223" s="163" t="str">
        <f t="array" aca="1" ref="E1223" ca="1">IF(B1223&lt;&gt;"",IF(D1223=1,OFFSET(Metadata!$B$1,MIN(IF(OFFSET(Metadata!$A$1,0,0,Metadata!Metadata_Table_Length,1)=C1223,ROW(OFFSET(Metadata!$A$1,0,0,Metadata!Metadata_Table_Length,1))-1,"")),0),OFFSET(Metadata!$B$1,MIN(IF(OFFSET(Metadata!$A$1,0,0,Metadata!Metadata_Table_Length,1)=SUBSTITUTE(C1223,"rawdatafilename","originalfilename"),ROW(OFFSET(Metadata!$A$1,0,0,Metadata!Metadata_Table_Length,1))-1,"")),0)),"")</f>
        <v/>
      </c>
      <c r="F1223" t="str">
        <f t="shared" ca="1" si="79"/>
        <v/>
      </c>
      <c r="G1223" t="str">
        <f t="array" aca="1" ref="G1223" ca="1">IF(B1223&lt;&gt;"",OFFSET(Metadata!$B$1,MIN(IF(OFFSET(Metadata!$A$1,0,0,Metadata!Metadata_Table_Length,1)=SUBSTITUTE(C1223,"rawdatafilename","partnumber"),ROW(OFFSET(Metadata!$A$1,0,0,Metadata!Metadata_Table_Length,1))-1,"")),0),"")</f>
        <v/>
      </c>
      <c r="H1223" t="str">
        <f t="array" aca="1" ref="H1223" ca="1">IF(B1223&lt;&gt;"",OFFSET(Metadata!$B$1,MIN(IF(OFFSET(Metadata!$A$1,0,0,Metadata!Metadata_Table_Length,1)=SUBSTITUTE(C1223,"rawdatafilename","original_count"),ROW(OFFSET(Metadata!$A$1,0,0,Metadata!Metadata_Table_Length,1))-1,"")),0),"")</f>
        <v/>
      </c>
      <c r="I1223" t="str">
        <f t="array" aca="1" ref="I1223" ca="1">IF(B1223&lt;&gt;"",OFFSET(Metadata!$B$1,MIN(IF(OFFSET(Metadata!$A$1,0,0,Metadata!Metadata_Table_Length,1)=SUBSTITUTE(C1223,"rawdatafilename","count"),ROW(OFFSET(Metadata!$A$1,0,0,Metadata!Metadata_Table_Length,1))-1,"")),0),"")</f>
        <v/>
      </c>
      <c r="J1223" t="str">
        <f t="array" aca="1" ref="J1223" ca="1">IF(AND(G1223&lt;&gt;"",G1223&lt;&gt;G1222),MAX(IF(G$2:G$2001=G1223,H$2:H$2001,"")),"")</f>
        <v/>
      </c>
      <c r="K1223" t="str">
        <f t="array" aca="1" ref="K1223" ca="1">IF(AND(G1223&lt;&gt;"",G1223&lt;&gt;G1222),MAX(IF(G$2:G$2001=G1223,I$2:I$2001,"")),"")</f>
        <v/>
      </c>
      <c r="L1223" t="str">
        <f t="shared" ca="1" si="76"/>
        <v/>
      </c>
    </row>
    <row r="1224" spans="2:12" x14ac:dyDescent="0.25">
      <c r="B1224" t="str">
        <f t="shared" ca="1" si="78"/>
        <v/>
      </c>
      <c r="C1224" t="str">
        <f t="shared" ca="1" si="77"/>
        <v/>
      </c>
      <c r="D1224" s="156" t="str">
        <f t="array" aca="1" ref="D1224" ca="1">IFERROR(IF(B1224&lt;&gt;"",IF(OR(EXACT(OFFSET(Metadata!$A$1,0,0,Metadata!Metadata_Table_Length,1),C1224)),1,""),""),"")</f>
        <v/>
      </c>
      <c r="E1224" s="163" t="str">
        <f t="array" aca="1" ref="E1224" ca="1">IF(B1224&lt;&gt;"",IF(D1224=1,OFFSET(Metadata!$B$1,MIN(IF(OFFSET(Metadata!$A$1,0,0,Metadata!Metadata_Table_Length,1)=C1224,ROW(OFFSET(Metadata!$A$1,0,0,Metadata!Metadata_Table_Length,1))-1,"")),0),OFFSET(Metadata!$B$1,MIN(IF(OFFSET(Metadata!$A$1,0,0,Metadata!Metadata_Table_Length,1)=SUBSTITUTE(C1224,"rawdatafilename","originalfilename"),ROW(OFFSET(Metadata!$A$1,0,0,Metadata!Metadata_Table_Length,1))-1,"")),0)),"")</f>
        <v/>
      </c>
      <c r="F1224" t="str">
        <f t="shared" ca="1" si="79"/>
        <v/>
      </c>
      <c r="G1224" t="str">
        <f t="array" aca="1" ref="G1224" ca="1">IF(B1224&lt;&gt;"",OFFSET(Metadata!$B$1,MIN(IF(OFFSET(Metadata!$A$1,0,0,Metadata!Metadata_Table_Length,1)=SUBSTITUTE(C1224,"rawdatafilename","partnumber"),ROW(OFFSET(Metadata!$A$1,0,0,Metadata!Metadata_Table_Length,1))-1,"")),0),"")</f>
        <v/>
      </c>
      <c r="H1224" t="str">
        <f t="array" aca="1" ref="H1224" ca="1">IF(B1224&lt;&gt;"",OFFSET(Metadata!$B$1,MIN(IF(OFFSET(Metadata!$A$1,0,0,Metadata!Metadata_Table_Length,1)=SUBSTITUTE(C1224,"rawdatafilename","original_count"),ROW(OFFSET(Metadata!$A$1,0,0,Metadata!Metadata_Table_Length,1))-1,"")),0),"")</f>
        <v/>
      </c>
      <c r="I1224" t="str">
        <f t="array" aca="1" ref="I1224" ca="1">IF(B1224&lt;&gt;"",OFFSET(Metadata!$B$1,MIN(IF(OFFSET(Metadata!$A$1,0,0,Metadata!Metadata_Table_Length,1)=SUBSTITUTE(C1224,"rawdatafilename","count"),ROW(OFFSET(Metadata!$A$1,0,0,Metadata!Metadata_Table_Length,1))-1,"")),0),"")</f>
        <v/>
      </c>
      <c r="J1224" t="str">
        <f t="array" aca="1" ref="J1224" ca="1">IF(AND(G1224&lt;&gt;"",G1224&lt;&gt;G1223),MAX(IF(G$2:G$2001=G1224,H$2:H$2001,"")),"")</f>
        <v/>
      </c>
      <c r="K1224" t="str">
        <f t="array" aca="1" ref="K1224" ca="1">IF(AND(G1224&lt;&gt;"",G1224&lt;&gt;G1223),MAX(IF(G$2:G$2001=G1224,I$2:I$2001,"")),"")</f>
        <v/>
      </c>
      <c r="L1224" t="str">
        <f t="shared" ca="1" si="76"/>
        <v/>
      </c>
    </row>
    <row r="1225" spans="2:12" x14ac:dyDescent="0.25">
      <c r="B1225" t="str">
        <f t="shared" ca="1" si="78"/>
        <v/>
      </c>
      <c r="C1225" t="str">
        <f t="shared" ca="1" si="77"/>
        <v/>
      </c>
      <c r="D1225" s="156" t="str">
        <f t="array" aca="1" ref="D1225" ca="1">IFERROR(IF(B1225&lt;&gt;"",IF(OR(EXACT(OFFSET(Metadata!$A$1,0,0,Metadata!Metadata_Table_Length,1),C1225)),1,""),""),"")</f>
        <v/>
      </c>
      <c r="E1225" s="163" t="str">
        <f t="array" aca="1" ref="E1225" ca="1">IF(B1225&lt;&gt;"",IF(D1225=1,OFFSET(Metadata!$B$1,MIN(IF(OFFSET(Metadata!$A$1,0,0,Metadata!Metadata_Table_Length,1)=C1225,ROW(OFFSET(Metadata!$A$1,0,0,Metadata!Metadata_Table_Length,1))-1,"")),0),OFFSET(Metadata!$B$1,MIN(IF(OFFSET(Metadata!$A$1,0,0,Metadata!Metadata_Table_Length,1)=SUBSTITUTE(C1225,"rawdatafilename","originalfilename"),ROW(OFFSET(Metadata!$A$1,0,0,Metadata!Metadata_Table_Length,1))-1,"")),0)),"")</f>
        <v/>
      </c>
      <c r="F1225" t="str">
        <f t="shared" ca="1" si="79"/>
        <v/>
      </c>
      <c r="G1225" t="str">
        <f t="array" aca="1" ref="G1225" ca="1">IF(B1225&lt;&gt;"",OFFSET(Metadata!$B$1,MIN(IF(OFFSET(Metadata!$A$1,0,0,Metadata!Metadata_Table_Length,1)=SUBSTITUTE(C1225,"rawdatafilename","partnumber"),ROW(OFFSET(Metadata!$A$1,0,0,Metadata!Metadata_Table_Length,1))-1,"")),0),"")</f>
        <v/>
      </c>
      <c r="H1225" t="str">
        <f t="array" aca="1" ref="H1225" ca="1">IF(B1225&lt;&gt;"",OFFSET(Metadata!$B$1,MIN(IF(OFFSET(Metadata!$A$1,0,0,Metadata!Metadata_Table_Length,1)=SUBSTITUTE(C1225,"rawdatafilename","original_count"),ROW(OFFSET(Metadata!$A$1,0,0,Metadata!Metadata_Table_Length,1))-1,"")),0),"")</f>
        <v/>
      </c>
      <c r="I1225" t="str">
        <f t="array" aca="1" ref="I1225" ca="1">IF(B1225&lt;&gt;"",OFFSET(Metadata!$B$1,MIN(IF(OFFSET(Metadata!$A$1,0,0,Metadata!Metadata_Table_Length,1)=SUBSTITUTE(C1225,"rawdatafilename","count"),ROW(OFFSET(Metadata!$A$1,0,0,Metadata!Metadata_Table_Length,1))-1,"")),0),"")</f>
        <v/>
      </c>
      <c r="J1225" t="str">
        <f t="array" aca="1" ref="J1225" ca="1">IF(AND(G1225&lt;&gt;"",G1225&lt;&gt;G1224),MAX(IF(G$2:G$2001=G1225,H$2:H$2001,"")),"")</f>
        <v/>
      </c>
      <c r="K1225" t="str">
        <f t="array" aca="1" ref="K1225" ca="1">IF(AND(G1225&lt;&gt;"",G1225&lt;&gt;G1224),MAX(IF(G$2:G$2001=G1225,I$2:I$2001,"")),"")</f>
        <v/>
      </c>
      <c r="L1225" t="str">
        <f t="shared" ca="1" si="76"/>
        <v/>
      </c>
    </row>
    <row r="1226" spans="2:12" x14ac:dyDescent="0.25">
      <c r="B1226" t="str">
        <f t="shared" ca="1" si="78"/>
        <v/>
      </c>
      <c r="C1226" t="str">
        <f t="shared" ca="1" si="77"/>
        <v/>
      </c>
      <c r="D1226" s="156" t="str">
        <f t="array" aca="1" ref="D1226" ca="1">IFERROR(IF(B1226&lt;&gt;"",IF(OR(EXACT(OFFSET(Metadata!$A$1,0,0,Metadata!Metadata_Table_Length,1),C1226)),1,""),""),"")</f>
        <v/>
      </c>
      <c r="E1226" s="163" t="str">
        <f t="array" aca="1" ref="E1226" ca="1">IF(B1226&lt;&gt;"",IF(D1226=1,OFFSET(Metadata!$B$1,MIN(IF(OFFSET(Metadata!$A$1,0,0,Metadata!Metadata_Table_Length,1)=C1226,ROW(OFFSET(Metadata!$A$1,0,0,Metadata!Metadata_Table_Length,1))-1,"")),0),OFFSET(Metadata!$B$1,MIN(IF(OFFSET(Metadata!$A$1,0,0,Metadata!Metadata_Table_Length,1)=SUBSTITUTE(C1226,"rawdatafilename","originalfilename"),ROW(OFFSET(Metadata!$A$1,0,0,Metadata!Metadata_Table_Length,1))-1,"")),0)),"")</f>
        <v/>
      </c>
      <c r="F1226" t="str">
        <f t="shared" ca="1" si="79"/>
        <v/>
      </c>
      <c r="G1226" t="str">
        <f t="array" aca="1" ref="G1226" ca="1">IF(B1226&lt;&gt;"",OFFSET(Metadata!$B$1,MIN(IF(OFFSET(Metadata!$A$1,0,0,Metadata!Metadata_Table_Length,1)=SUBSTITUTE(C1226,"rawdatafilename","partnumber"),ROW(OFFSET(Metadata!$A$1,0,0,Metadata!Metadata_Table_Length,1))-1,"")),0),"")</f>
        <v/>
      </c>
      <c r="H1226" t="str">
        <f t="array" aca="1" ref="H1226" ca="1">IF(B1226&lt;&gt;"",OFFSET(Metadata!$B$1,MIN(IF(OFFSET(Metadata!$A$1,0,0,Metadata!Metadata_Table_Length,1)=SUBSTITUTE(C1226,"rawdatafilename","original_count"),ROW(OFFSET(Metadata!$A$1,0,0,Metadata!Metadata_Table_Length,1))-1,"")),0),"")</f>
        <v/>
      </c>
      <c r="I1226" t="str">
        <f t="array" aca="1" ref="I1226" ca="1">IF(B1226&lt;&gt;"",OFFSET(Metadata!$B$1,MIN(IF(OFFSET(Metadata!$A$1,0,0,Metadata!Metadata_Table_Length,1)=SUBSTITUTE(C1226,"rawdatafilename","count"),ROW(OFFSET(Metadata!$A$1,0,0,Metadata!Metadata_Table_Length,1))-1,"")),0),"")</f>
        <v/>
      </c>
      <c r="J1226" t="str">
        <f t="array" aca="1" ref="J1226" ca="1">IF(AND(G1226&lt;&gt;"",G1226&lt;&gt;G1225),MAX(IF(G$2:G$2001=G1226,H$2:H$2001,"")),"")</f>
        <v/>
      </c>
      <c r="K1226" t="str">
        <f t="array" aca="1" ref="K1226" ca="1">IF(AND(G1226&lt;&gt;"",G1226&lt;&gt;G1225),MAX(IF(G$2:G$2001=G1226,I$2:I$2001,"")),"")</f>
        <v/>
      </c>
      <c r="L1226" t="str">
        <f t="shared" ca="1" si="76"/>
        <v/>
      </c>
    </row>
    <row r="1227" spans="2:12" x14ac:dyDescent="0.25">
      <c r="B1227" t="str">
        <f t="shared" ca="1" si="78"/>
        <v/>
      </c>
      <c r="C1227" t="str">
        <f t="shared" ca="1" si="77"/>
        <v/>
      </c>
      <c r="D1227" s="156" t="str">
        <f t="array" aca="1" ref="D1227" ca="1">IFERROR(IF(B1227&lt;&gt;"",IF(OR(EXACT(OFFSET(Metadata!$A$1,0,0,Metadata!Metadata_Table_Length,1),C1227)),1,""),""),"")</f>
        <v/>
      </c>
      <c r="E1227" s="163" t="str">
        <f t="array" aca="1" ref="E1227" ca="1">IF(B1227&lt;&gt;"",IF(D1227=1,OFFSET(Metadata!$B$1,MIN(IF(OFFSET(Metadata!$A$1,0,0,Metadata!Metadata_Table_Length,1)=C1227,ROW(OFFSET(Metadata!$A$1,0,0,Metadata!Metadata_Table_Length,1))-1,"")),0),OFFSET(Metadata!$B$1,MIN(IF(OFFSET(Metadata!$A$1,0,0,Metadata!Metadata_Table_Length,1)=SUBSTITUTE(C1227,"rawdatafilename","originalfilename"),ROW(OFFSET(Metadata!$A$1,0,0,Metadata!Metadata_Table_Length,1))-1,"")),0)),"")</f>
        <v/>
      </c>
      <c r="F1227" t="str">
        <f t="shared" ca="1" si="79"/>
        <v/>
      </c>
      <c r="G1227" t="str">
        <f t="array" aca="1" ref="G1227" ca="1">IF(B1227&lt;&gt;"",OFFSET(Metadata!$B$1,MIN(IF(OFFSET(Metadata!$A$1,0,0,Metadata!Metadata_Table_Length,1)=SUBSTITUTE(C1227,"rawdatafilename","partnumber"),ROW(OFFSET(Metadata!$A$1,0,0,Metadata!Metadata_Table_Length,1))-1,"")),0),"")</f>
        <v/>
      </c>
      <c r="H1227" t="str">
        <f t="array" aca="1" ref="H1227" ca="1">IF(B1227&lt;&gt;"",OFFSET(Metadata!$B$1,MIN(IF(OFFSET(Metadata!$A$1,0,0,Metadata!Metadata_Table_Length,1)=SUBSTITUTE(C1227,"rawdatafilename","original_count"),ROW(OFFSET(Metadata!$A$1,0,0,Metadata!Metadata_Table_Length,1))-1,"")),0),"")</f>
        <v/>
      </c>
      <c r="I1227" t="str">
        <f t="array" aca="1" ref="I1227" ca="1">IF(B1227&lt;&gt;"",OFFSET(Metadata!$B$1,MIN(IF(OFFSET(Metadata!$A$1,0,0,Metadata!Metadata_Table_Length,1)=SUBSTITUTE(C1227,"rawdatafilename","count"),ROW(OFFSET(Metadata!$A$1,0,0,Metadata!Metadata_Table_Length,1))-1,"")),0),"")</f>
        <v/>
      </c>
      <c r="J1227" t="str">
        <f t="array" aca="1" ref="J1227" ca="1">IF(AND(G1227&lt;&gt;"",G1227&lt;&gt;G1226),MAX(IF(G$2:G$2001=G1227,H$2:H$2001,"")),"")</f>
        <v/>
      </c>
      <c r="K1227" t="str">
        <f t="array" aca="1" ref="K1227" ca="1">IF(AND(G1227&lt;&gt;"",G1227&lt;&gt;G1226),MAX(IF(G$2:G$2001=G1227,I$2:I$2001,"")),"")</f>
        <v/>
      </c>
      <c r="L1227" t="str">
        <f t="shared" ca="1" si="76"/>
        <v/>
      </c>
    </row>
    <row r="1228" spans="2:12" x14ac:dyDescent="0.25">
      <c r="B1228" t="str">
        <f t="shared" ca="1" si="78"/>
        <v/>
      </c>
      <c r="C1228" t="str">
        <f t="shared" ca="1" si="77"/>
        <v/>
      </c>
      <c r="D1228" s="156" t="str">
        <f t="array" aca="1" ref="D1228" ca="1">IFERROR(IF(B1228&lt;&gt;"",IF(OR(EXACT(OFFSET(Metadata!$A$1,0,0,Metadata!Metadata_Table_Length,1),C1228)),1,""),""),"")</f>
        <v/>
      </c>
      <c r="E1228" s="163" t="str">
        <f t="array" aca="1" ref="E1228" ca="1">IF(B1228&lt;&gt;"",IF(D1228=1,OFFSET(Metadata!$B$1,MIN(IF(OFFSET(Metadata!$A$1,0,0,Metadata!Metadata_Table_Length,1)=C1228,ROW(OFFSET(Metadata!$A$1,0,0,Metadata!Metadata_Table_Length,1))-1,"")),0),OFFSET(Metadata!$B$1,MIN(IF(OFFSET(Metadata!$A$1,0,0,Metadata!Metadata_Table_Length,1)=SUBSTITUTE(C1228,"rawdatafilename","originalfilename"),ROW(OFFSET(Metadata!$A$1,0,0,Metadata!Metadata_Table_Length,1))-1,"")),0)),"")</f>
        <v/>
      </c>
      <c r="F1228" t="str">
        <f t="shared" ca="1" si="79"/>
        <v/>
      </c>
      <c r="G1228" t="str">
        <f t="array" aca="1" ref="G1228" ca="1">IF(B1228&lt;&gt;"",OFFSET(Metadata!$B$1,MIN(IF(OFFSET(Metadata!$A$1,0,0,Metadata!Metadata_Table_Length,1)=SUBSTITUTE(C1228,"rawdatafilename","partnumber"),ROW(OFFSET(Metadata!$A$1,0,0,Metadata!Metadata_Table_Length,1))-1,"")),0),"")</f>
        <v/>
      </c>
      <c r="H1228" t="str">
        <f t="array" aca="1" ref="H1228" ca="1">IF(B1228&lt;&gt;"",OFFSET(Metadata!$B$1,MIN(IF(OFFSET(Metadata!$A$1,0,0,Metadata!Metadata_Table_Length,1)=SUBSTITUTE(C1228,"rawdatafilename","original_count"),ROW(OFFSET(Metadata!$A$1,0,0,Metadata!Metadata_Table_Length,1))-1,"")),0),"")</f>
        <v/>
      </c>
      <c r="I1228" t="str">
        <f t="array" aca="1" ref="I1228" ca="1">IF(B1228&lt;&gt;"",OFFSET(Metadata!$B$1,MIN(IF(OFFSET(Metadata!$A$1,0,0,Metadata!Metadata_Table_Length,1)=SUBSTITUTE(C1228,"rawdatafilename","count"),ROW(OFFSET(Metadata!$A$1,0,0,Metadata!Metadata_Table_Length,1))-1,"")),0),"")</f>
        <v/>
      </c>
      <c r="J1228" t="str">
        <f t="array" aca="1" ref="J1228" ca="1">IF(AND(G1228&lt;&gt;"",G1228&lt;&gt;G1227),MAX(IF(G$2:G$2001=G1228,H$2:H$2001,"")),"")</f>
        <v/>
      </c>
      <c r="K1228" t="str">
        <f t="array" aca="1" ref="K1228" ca="1">IF(AND(G1228&lt;&gt;"",G1228&lt;&gt;G1227),MAX(IF(G$2:G$2001=G1228,I$2:I$2001,"")),"")</f>
        <v/>
      </c>
      <c r="L1228" t="str">
        <f t="shared" ca="1" si="76"/>
        <v/>
      </c>
    </row>
    <row r="1229" spans="2:12" x14ac:dyDescent="0.25">
      <c r="B1229" t="str">
        <f t="shared" ca="1" si="78"/>
        <v/>
      </c>
      <c r="C1229" t="str">
        <f t="shared" ca="1" si="77"/>
        <v/>
      </c>
      <c r="D1229" s="156" t="str">
        <f t="array" aca="1" ref="D1229" ca="1">IFERROR(IF(B1229&lt;&gt;"",IF(OR(EXACT(OFFSET(Metadata!$A$1,0,0,Metadata!Metadata_Table_Length,1),C1229)),1,""),""),"")</f>
        <v/>
      </c>
      <c r="E1229" s="163" t="str">
        <f t="array" aca="1" ref="E1229" ca="1">IF(B1229&lt;&gt;"",IF(D1229=1,OFFSET(Metadata!$B$1,MIN(IF(OFFSET(Metadata!$A$1,0,0,Metadata!Metadata_Table_Length,1)=C1229,ROW(OFFSET(Metadata!$A$1,0,0,Metadata!Metadata_Table_Length,1))-1,"")),0),OFFSET(Metadata!$B$1,MIN(IF(OFFSET(Metadata!$A$1,0,0,Metadata!Metadata_Table_Length,1)=SUBSTITUTE(C1229,"rawdatafilename","originalfilename"),ROW(OFFSET(Metadata!$A$1,0,0,Metadata!Metadata_Table_Length,1))-1,"")),0)),"")</f>
        <v/>
      </c>
      <c r="F1229" t="str">
        <f t="shared" ca="1" si="79"/>
        <v/>
      </c>
      <c r="G1229" t="str">
        <f t="array" aca="1" ref="G1229" ca="1">IF(B1229&lt;&gt;"",OFFSET(Metadata!$B$1,MIN(IF(OFFSET(Metadata!$A$1,0,0,Metadata!Metadata_Table_Length,1)=SUBSTITUTE(C1229,"rawdatafilename","partnumber"),ROW(OFFSET(Metadata!$A$1,0,0,Metadata!Metadata_Table_Length,1))-1,"")),0),"")</f>
        <v/>
      </c>
      <c r="H1229" t="str">
        <f t="array" aca="1" ref="H1229" ca="1">IF(B1229&lt;&gt;"",OFFSET(Metadata!$B$1,MIN(IF(OFFSET(Metadata!$A$1,0,0,Metadata!Metadata_Table_Length,1)=SUBSTITUTE(C1229,"rawdatafilename","original_count"),ROW(OFFSET(Metadata!$A$1,0,0,Metadata!Metadata_Table_Length,1))-1,"")),0),"")</f>
        <v/>
      </c>
      <c r="I1229" t="str">
        <f t="array" aca="1" ref="I1229" ca="1">IF(B1229&lt;&gt;"",OFFSET(Metadata!$B$1,MIN(IF(OFFSET(Metadata!$A$1,0,0,Metadata!Metadata_Table_Length,1)=SUBSTITUTE(C1229,"rawdatafilename","count"),ROW(OFFSET(Metadata!$A$1,0,0,Metadata!Metadata_Table_Length,1))-1,"")),0),"")</f>
        <v/>
      </c>
      <c r="J1229" t="str">
        <f t="array" aca="1" ref="J1229" ca="1">IF(AND(G1229&lt;&gt;"",G1229&lt;&gt;G1228),MAX(IF(G$2:G$2001=G1229,H$2:H$2001,"")),"")</f>
        <v/>
      </c>
      <c r="K1229" t="str">
        <f t="array" aca="1" ref="K1229" ca="1">IF(AND(G1229&lt;&gt;"",G1229&lt;&gt;G1228),MAX(IF(G$2:G$2001=G1229,I$2:I$2001,"")),"")</f>
        <v/>
      </c>
      <c r="L1229" t="str">
        <f t="shared" ca="1" si="76"/>
        <v/>
      </c>
    </row>
    <row r="1230" spans="2:12" x14ac:dyDescent="0.25">
      <c r="B1230" t="str">
        <f t="shared" ca="1" si="78"/>
        <v/>
      </c>
      <c r="C1230" t="str">
        <f t="shared" ca="1" si="77"/>
        <v/>
      </c>
      <c r="D1230" s="156" t="str">
        <f t="array" aca="1" ref="D1230" ca="1">IFERROR(IF(B1230&lt;&gt;"",IF(OR(EXACT(OFFSET(Metadata!$A$1,0,0,Metadata!Metadata_Table_Length,1),C1230)),1,""),""),"")</f>
        <v/>
      </c>
      <c r="E1230" s="163" t="str">
        <f t="array" aca="1" ref="E1230" ca="1">IF(B1230&lt;&gt;"",IF(D1230=1,OFFSET(Metadata!$B$1,MIN(IF(OFFSET(Metadata!$A$1,0,0,Metadata!Metadata_Table_Length,1)=C1230,ROW(OFFSET(Metadata!$A$1,0,0,Metadata!Metadata_Table_Length,1))-1,"")),0),OFFSET(Metadata!$B$1,MIN(IF(OFFSET(Metadata!$A$1,0,0,Metadata!Metadata_Table_Length,1)=SUBSTITUTE(C1230,"rawdatafilename","originalfilename"),ROW(OFFSET(Metadata!$A$1,0,0,Metadata!Metadata_Table_Length,1))-1,"")),0)),"")</f>
        <v/>
      </c>
      <c r="F1230" t="str">
        <f t="shared" ca="1" si="79"/>
        <v/>
      </c>
      <c r="G1230" t="str">
        <f t="array" aca="1" ref="G1230" ca="1">IF(B1230&lt;&gt;"",OFFSET(Metadata!$B$1,MIN(IF(OFFSET(Metadata!$A$1,0,0,Metadata!Metadata_Table_Length,1)=SUBSTITUTE(C1230,"rawdatafilename","partnumber"),ROW(OFFSET(Metadata!$A$1,0,0,Metadata!Metadata_Table_Length,1))-1,"")),0),"")</f>
        <v/>
      </c>
      <c r="H1230" t="str">
        <f t="array" aca="1" ref="H1230" ca="1">IF(B1230&lt;&gt;"",OFFSET(Metadata!$B$1,MIN(IF(OFFSET(Metadata!$A$1,0,0,Metadata!Metadata_Table_Length,1)=SUBSTITUTE(C1230,"rawdatafilename","original_count"),ROW(OFFSET(Metadata!$A$1,0,0,Metadata!Metadata_Table_Length,1))-1,"")),0),"")</f>
        <v/>
      </c>
      <c r="I1230" t="str">
        <f t="array" aca="1" ref="I1230" ca="1">IF(B1230&lt;&gt;"",OFFSET(Metadata!$B$1,MIN(IF(OFFSET(Metadata!$A$1,0,0,Metadata!Metadata_Table_Length,1)=SUBSTITUTE(C1230,"rawdatafilename","count"),ROW(OFFSET(Metadata!$A$1,0,0,Metadata!Metadata_Table_Length,1))-1,"")),0),"")</f>
        <v/>
      </c>
      <c r="J1230" t="str">
        <f t="array" aca="1" ref="J1230" ca="1">IF(AND(G1230&lt;&gt;"",G1230&lt;&gt;G1229),MAX(IF(G$2:G$2001=G1230,H$2:H$2001,"")),"")</f>
        <v/>
      </c>
      <c r="K1230" t="str">
        <f t="array" aca="1" ref="K1230" ca="1">IF(AND(G1230&lt;&gt;"",G1230&lt;&gt;G1229),MAX(IF(G$2:G$2001=G1230,I$2:I$2001,"")),"")</f>
        <v/>
      </c>
      <c r="L1230" t="str">
        <f t="shared" ca="1" si="76"/>
        <v/>
      </c>
    </row>
    <row r="1231" spans="2:12" x14ac:dyDescent="0.25">
      <c r="B1231" t="str">
        <f t="shared" ca="1" si="78"/>
        <v/>
      </c>
      <c r="C1231" t="str">
        <f t="shared" ca="1" si="77"/>
        <v/>
      </c>
      <c r="D1231" s="156" t="str">
        <f t="array" aca="1" ref="D1231" ca="1">IFERROR(IF(B1231&lt;&gt;"",IF(OR(EXACT(OFFSET(Metadata!$A$1,0,0,Metadata!Metadata_Table_Length,1),C1231)),1,""),""),"")</f>
        <v/>
      </c>
      <c r="E1231" s="163" t="str">
        <f t="array" aca="1" ref="E1231" ca="1">IF(B1231&lt;&gt;"",IF(D1231=1,OFFSET(Metadata!$B$1,MIN(IF(OFFSET(Metadata!$A$1,0,0,Metadata!Metadata_Table_Length,1)=C1231,ROW(OFFSET(Metadata!$A$1,0,0,Metadata!Metadata_Table_Length,1))-1,"")),0),OFFSET(Metadata!$B$1,MIN(IF(OFFSET(Metadata!$A$1,0,0,Metadata!Metadata_Table_Length,1)=SUBSTITUTE(C1231,"rawdatafilename","originalfilename"),ROW(OFFSET(Metadata!$A$1,0,0,Metadata!Metadata_Table_Length,1))-1,"")),0)),"")</f>
        <v/>
      </c>
      <c r="F1231" t="str">
        <f t="shared" ca="1" si="79"/>
        <v/>
      </c>
      <c r="G1231" t="str">
        <f t="array" aca="1" ref="G1231" ca="1">IF(B1231&lt;&gt;"",OFFSET(Metadata!$B$1,MIN(IF(OFFSET(Metadata!$A$1,0,0,Metadata!Metadata_Table_Length,1)=SUBSTITUTE(C1231,"rawdatafilename","partnumber"),ROW(OFFSET(Metadata!$A$1,0,0,Metadata!Metadata_Table_Length,1))-1,"")),0),"")</f>
        <v/>
      </c>
      <c r="H1231" t="str">
        <f t="array" aca="1" ref="H1231" ca="1">IF(B1231&lt;&gt;"",OFFSET(Metadata!$B$1,MIN(IF(OFFSET(Metadata!$A$1,0,0,Metadata!Metadata_Table_Length,1)=SUBSTITUTE(C1231,"rawdatafilename","original_count"),ROW(OFFSET(Metadata!$A$1,0,0,Metadata!Metadata_Table_Length,1))-1,"")),0),"")</f>
        <v/>
      </c>
      <c r="I1231" t="str">
        <f t="array" aca="1" ref="I1231" ca="1">IF(B1231&lt;&gt;"",OFFSET(Metadata!$B$1,MIN(IF(OFFSET(Metadata!$A$1,0,0,Metadata!Metadata_Table_Length,1)=SUBSTITUTE(C1231,"rawdatafilename","count"),ROW(OFFSET(Metadata!$A$1,0,0,Metadata!Metadata_Table_Length,1))-1,"")),0),"")</f>
        <v/>
      </c>
      <c r="J1231" t="str">
        <f t="array" aca="1" ref="J1231" ca="1">IF(AND(G1231&lt;&gt;"",G1231&lt;&gt;G1230),MAX(IF(G$2:G$2001=G1231,H$2:H$2001,"")),"")</f>
        <v/>
      </c>
      <c r="K1231" t="str">
        <f t="array" aca="1" ref="K1231" ca="1">IF(AND(G1231&lt;&gt;"",G1231&lt;&gt;G1230),MAX(IF(G$2:G$2001=G1231,I$2:I$2001,"")),"")</f>
        <v/>
      </c>
      <c r="L1231" t="str">
        <f t="shared" ca="1" si="76"/>
        <v/>
      </c>
    </row>
    <row r="1232" spans="2:12" x14ac:dyDescent="0.25">
      <c r="B1232" t="str">
        <f t="shared" ca="1" si="78"/>
        <v/>
      </c>
      <c r="C1232" t="str">
        <f t="shared" ca="1" si="77"/>
        <v/>
      </c>
      <c r="D1232" s="156" t="str">
        <f t="array" aca="1" ref="D1232" ca="1">IFERROR(IF(B1232&lt;&gt;"",IF(OR(EXACT(OFFSET(Metadata!$A$1,0,0,Metadata!Metadata_Table_Length,1),C1232)),1,""),""),"")</f>
        <v/>
      </c>
      <c r="E1232" s="163" t="str">
        <f t="array" aca="1" ref="E1232" ca="1">IF(B1232&lt;&gt;"",IF(D1232=1,OFFSET(Metadata!$B$1,MIN(IF(OFFSET(Metadata!$A$1,0,0,Metadata!Metadata_Table_Length,1)=C1232,ROW(OFFSET(Metadata!$A$1,0,0,Metadata!Metadata_Table_Length,1))-1,"")),0),OFFSET(Metadata!$B$1,MIN(IF(OFFSET(Metadata!$A$1,0,0,Metadata!Metadata_Table_Length,1)=SUBSTITUTE(C1232,"rawdatafilename","originalfilename"),ROW(OFFSET(Metadata!$A$1,0,0,Metadata!Metadata_Table_Length,1))-1,"")),0)),"")</f>
        <v/>
      </c>
      <c r="F1232" t="str">
        <f t="shared" ca="1" si="79"/>
        <v/>
      </c>
      <c r="G1232" t="str">
        <f t="array" aca="1" ref="G1232" ca="1">IF(B1232&lt;&gt;"",OFFSET(Metadata!$B$1,MIN(IF(OFFSET(Metadata!$A$1,0,0,Metadata!Metadata_Table_Length,1)=SUBSTITUTE(C1232,"rawdatafilename","partnumber"),ROW(OFFSET(Metadata!$A$1,0,0,Metadata!Metadata_Table_Length,1))-1,"")),0),"")</f>
        <v/>
      </c>
      <c r="H1232" t="str">
        <f t="array" aca="1" ref="H1232" ca="1">IF(B1232&lt;&gt;"",OFFSET(Metadata!$B$1,MIN(IF(OFFSET(Metadata!$A$1,0,0,Metadata!Metadata_Table_Length,1)=SUBSTITUTE(C1232,"rawdatafilename","original_count"),ROW(OFFSET(Metadata!$A$1,0,0,Metadata!Metadata_Table_Length,1))-1,"")),0),"")</f>
        <v/>
      </c>
      <c r="I1232" t="str">
        <f t="array" aca="1" ref="I1232" ca="1">IF(B1232&lt;&gt;"",OFFSET(Metadata!$B$1,MIN(IF(OFFSET(Metadata!$A$1,0,0,Metadata!Metadata_Table_Length,1)=SUBSTITUTE(C1232,"rawdatafilename","count"),ROW(OFFSET(Metadata!$A$1,0,0,Metadata!Metadata_Table_Length,1))-1,"")),0),"")</f>
        <v/>
      </c>
      <c r="J1232" t="str">
        <f t="array" aca="1" ref="J1232" ca="1">IF(AND(G1232&lt;&gt;"",G1232&lt;&gt;G1231),MAX(IF(G$2:G$2001=G1232,H$2:H$2001,"")),"")</f>
        <v/>
      </c>
      <c r="K1232" t="str">
        <f t="array" aca="1" ref="K1232" ca="1">IF(AND(G1232&lt;&gt;"",G1232&lt;&gt;G1231),MAX(IF(G$2:G$2001=G1232,I$2:I$2001,"")),"")</f>
        <v/>
      </c>
      <c r="L1232" t="str">
        <f t="shared" ca="1" si="76"/>
        <v/>
      </c>
    </row>
    <row r="1233" spans="2:12" x14ac:dyDescent="0.25">
      <c r="B1233" t="str">
        <f t="shared" ca="1" si="78"/>
        <v/>
      </c>
      <c r="C1233" t="str">
        <f t="shared" ca="1" si="77"/>
        <v/>
      </c>
      <c r="D1233" s="156" t="str">
        <f t="array" aca="1" ref="D1233" ca="1">IFERROR(IF(B1233&lt;&gt;"",IF(OR(EXACT(OFFSET(Metadata!$A$1,0,0,Metadata!Metadata_Table_Length,1),C1233)),1,""),""),"")</f>
        <v/>
      </c>
      <c r="E1233" s="163" t="str">
        <f t="array" aca="1" ref="E1233" ca="1">IF(B1233&lt;&gt;"",IF(D1233=1,OFFSET(Metadata!$B$1,MIN(IF(OFFSET(Metadata!$A$1,0,0,Metadata!Metadata_Table_Length,1)=C1233,ROW(OFFSET(Metadata!$A$1,0,0,Metadata!Metadata_Table_Length,1))-1,"")),0),OFFSET(Metadata!$B$1,MIN(IF(OFFSET(Metadata!$A$1,0,0,Metadata!Metadata_Table_Length,1)=SUBSTITUTE(C1233,"rawdatafilename","originalfilename"),ROW(OFFSET(Metadata!$A$1,0,0,Metadata!Metadata_Table_Length,1))-1,"")),0)),"")</f>
        <v/>
      </c>
      <c r="F1233" t="str">
        <f t="shared" ca="1" si="79"/>
        <v/>
      </c>
      <c r="G1233" t="str">
        <f t="array" aca="1" ref="G1233" ca="1">IF(B1233&lt;&gt;"",OFFSET(Metadata!$B$1,MIN(IF(OFFSET(Metadata!$A$1,0,0,Metadata!Metadata_Table_Length,1)=SUBSTITUTE(C1233,"rawdatafilename","partnumber"),ROW(OFFSET(Metadata!$A$1,0,0,Metadata!Metadata_Table_Length,1))-1,"")),0),"")</f>
        <v/>
      </c>
      <c r="H1233" t="str">
        <f t="array" aca="1" ref="H1233" ca="1">IF(B1233&lt;&gt;"",OFFSET(Metadata!$B$1,MIN(IF(OFFSET(Metadata!$A$1,0,0,Metadata!Metadata_Table_Length,1)=SUBSTITUTE(C1233,"rawdatafilename","original_count"),ROW(OFFSET(Metadata!$A$1,0,0,Metadata!Metadata_Table_Length,1))-1,"")),0),"")</f>
        <v/>
      </c>
      <c r="I1233" t="str">
        <f t="array" aca="1" ref="I1233" ca="1">IF(B1233&lt;&gt;"",OFFSET(Metadata!$B$1,MIN(IF(OFFSET(Metadata!$A$1,0,0,Metadata!Metadata_Table_Length,1)=SUBSTITUTE(C1233,"rawdatafilename","count"),ROW(OFFSET(Metadata!$A$1,0,0,Metadata!Metadata_Table_Length,1))-1,"")),0),"")</f>
        <v/>
      </c>
      <c r="J1233" t="str">
        <f t="array" aca="1" ref="J1233" ca="1">IF(AND(G1233&lt;&gt;"",G1233&lt;&gt;G1232),MAX(IF(G$2:G$2001=G1233,H$2:H$2001,"")),"")</f>
        <v/>
      </c>
      <c r="K1233" t="str">
        <f t="array" aca="1" ref="K1233" ca="1">IF(AND(G1233&lt;&gt;"",G1233&lt;&gt;G1232),MAX(IF(G$2:G$2001=G1233,I$2:I$2001,"")),"")</f>
        <v/>
      </c>
      <c r="L1233" t="str">
        <f t="shared" ca="1" si="76"/>
        <v/>
      </c>
    </row>
    <row r="1234" spans="2:12" x14ac:dyDescent="0.25">
      <c r="B1234" t="str">
        <f t="shared" ca="1" si="78"/>
        <v/>
      </c>
      <c r="C1234" t="str">
        <f t="shared" ca="1" si="77"/>
        <v/>
      </c>
      <c r="D1234" s="156" t="str">
        <f t="array" aca="1" ref="D1234" ca="1">IFERROR(IF(B1234&lt;&gt;"",IF(OR(EXACT(OFFSET(Metadata!$A$1,0,0,Metadata!Metadata_Table_Length,1),C1234)),1,""),""),"")</f>
        <v/>
      </c>
      <c r="E1234" s="163" t="str">
        <f t="array" aca="1" ref="E1234" ca="1">IF(B1234&lt;&gt;"",IF(D1234=1,OFFSET(Metadata!$B$1,MIN(IF(OFFSET(Metadata!$A$1,0,0,Metadata!Metadata_Table_Length,1)=C1234,ROW(OFFSET(Metadata!$A$1,0,0,Metadata!Metadata_Table_Length,1))-1,"")),0),OFFSET(Metadata!$B$1,MIN(IF(OFFSET(Metadata!$A$1,0,0,Metadata!Metadata_Table_Length,1)=SUBSTITUTE(C1234,"rawdatafilename","originalfilename"),ROW(OFFSET(Metadata!$A$1,0,0,Metadata!Metadata_Table_Length,1))-1,"")),0)),"")</f>
        <v/>
      </c>
      <c r="F1234" t="str">
        <f t="shared" ca="1" si="79"/>
        <v/>
      </c>
      <c r="G1234" t="str">
        <f t="array" aca="1" ref="G1234" ca="1">IF(B1234&lt;&gt;"",OFFSET(Metadata!$B$1,MIN(IF(OFFSET(Metadata!$A$1,0,0,Metadata!Metadata_Table_Length,1)=SUBSTITUTE(C1234,"rawdatafilename","partnumber"),ROW(OFFSET(Metadata!$A$1,0,0,Metadata!Metadata_Table_Length,1))-1,"")),0),"")</f>
        <v/>
      </c>
      <c r="H1234" t="str">
        <f t="array" aca="1" ref="H1234" ca="1">IF(B1234&lt;&gt;"",OFFSET(Metadata!$B$1,MIN(IF(OFFSET(Metadata!$A$1,0,0,Metadata!Metadata_Table_Length,1)=SUBSTITUTE(C1234,"rawdatafilename","original_count"),ROW(OFFSET(Metadata!$A$1,0,0,Metadata!Metadata_Table_Length,1))-1,"")),0),"")</f>
        <v/>
      </c>
      <c r="I1234" t="str">
        <f t="array" aca="1" ref="I1234" ca="1">IF(B1234&lt;&gt;"",OFFSET(Metadata!$B$1,MIN(IF(OFFSET(Metadata!$A$1,0,0,Metadata!Metadata_Table_Length,1)=SUBSTITUTE(C1234,"rawdatafilename","count"),ROW(OFFSET(Metadata!$A$1,0,0,Metadata!Metadata_Table_Length,1))-1,"")),0),"")</f>
        <v/>
      </c>
      <c r="J1234" t="str">
        <f t="array" aca="1" ref="J1234" ca="1">IF(AND(G1234&lt;&gt;"",G1234&lt;&gt;G1233),MAX(IF(G$2:G$2001=G1234,H$2:H$2001,"")),"")</f>
        <v/>
      </c>
      <c r="K1234" t="str">
        <f t="array" aca="1" ref="K1234" ca="1">IF(AND(G1234&lt;&gt;"",G1234&lt;&gt;G1233),MAX(IF(G$2:G$2001=G1234,I$2:I$2001,"")),"")</f>
        <v/>
      </c>
      <c r="L1234" t="str">
        <f t="shared" ca="1" si="76"/>
        <v/>
      </c>
    </row>
    <row r="1235" spans="2:12" x14ac:dyDescent="0.25">
      <c r="B1235" t="str">
        <f t="shared" ca="1" si="78"/>
        <v/>
      </c>
      <c r="C1235" t="str">
        <f t="shared" ca="1" si="77"/>
        <v/>
      </c>
      <c r="D1235" s="156" t="str">
        <f t="array" aca="1" ref="D1235" ca="1">IFERROR(IF(B1235&lt;&gt;"",IF(OR(EXACT(OFFSET(Metadata!$A$1,0,0,Metadata!Metadata_Table_Length,1),C1235)),1,""),""),"")</f>
        <v/>
      </c>
      <c r="E1235" s="163" t="str">
        <f t="array" aca="1" ref="E1235" ca="1">IF(B1235&lt;&gt;"",IF(D1235=1,OFFSET(Metadata!$B$1,MIN(IF(OFFSET(Metadata!$A$1,0,0,Metadata!Metadata_Table_Length,1)=C1235,ROW(OFFSET(Metadata!$A$1,0,0,Metadata!Metadata_Table_Length,1))-1,"")),0),OFFSET(Metadata!$B$1,MIN(IF(OFFSET(Metadata!$A$1,0,0,Metadata!Metadata_Table_Length,1)=SUBSTITUTE(C1235,"rawdatafilename","originalfilename"),ROW(OFFSET(Metadata!$A$1,0,0,Metadata!Metadata_Table_Length,1))-1,"")),0)),"")</f>
        <v/>
      </c>
      <c r="F1235" t="str">
        <f t="shared" ca="1" si="79"/>
        <v/>
      </c>
      <c r="G1235" t="str">
        <f t="array" aca="1" ref="G1235" ca="1">IF(B1235&lt;&gt;"",OFFSET(Metadata!$B$1,MIN(IF(OFFSET(Metadata!$A$1,0,0,Metadata!Metadata_Table_Length,1)=SUBSTITUTE(C1235,"rawdatafilename","partnumber"),ROW(OFFSET(Metadata!$A$1,0,0,Metadata!Metadata_Table_Length,1))-1,"")),0),"")</f>
        <v/>
      </c>
      <c r="H1235" t="str">
        <f t="array" aca="1" ref="H1235" ca="1">IF(B1235&lt;&gt;"",OFFSET(Metadata!$B$1,MIN(IF(OFFSET(Metadata!$A$1,0,0,Metadata!Metadata_Table_Length,1)=SUBSTITUTE(C1235,"rawdatafilename","original_count"),ROW(OFFSET(Metadata!$A$1,0,0,Metadata!Metadata_Table_Length,1))-1,"")),0),"")</f>
        <v/>
      </c>
      <c r="I1235" t="str">
        <f t="array" aca="1" ref="I1235" ca="1">IF(B1235&lt;&gt;"",OFFSET(Metadata!$B$1,MIN(IF(OFFSET(Metadata!$A$1,0,0,Metadata!Metadata_Table_Length,1)=SUBSTITUTE(C1235,"rawdatafilename","count"),ROW(OFFSET(Metadata!$A$1,0,0,Metadata!Metadata_Table_Length,1))-1,"")),0),"")</f>
        <v/>
      </c>
      <c r="J1235" t="str">
        <f t="array" aca="1" ref="J1235" ca="1">IF(AND(G1235&lt;&gt;"",G1235&lt;&gt;G1234),MAX(IF(G$2:G$2001=G1235,H$2:H$2001,"")),"")</f>
        <v/>
      </c>
      <c r="K1235" t="str">
        <f t="array" aca="1" ref="K1235" ca="1">IF(AND(G1235&lt;&gt;"",G1235&lt;&gt;G1234),MAX(IF(G$2:G$2001=G1235,I$2:I$2001,"")),"")</f>
        <v/>
      </c>
      <c r="L1235" t="str">
        <f t="shared" ca="1" si="76"/>
        <v/>
      </c>
    </row>
    <row r="1236" spans="2:12" x14ac:dyDescent="0.25">
      <c r="B1236" t="str">
        <f t="shared" ca="1" si="78"/>
        <v/>
      </c>
      <c r="C1236" t="str">
        <f t="shared" ca="1" si="77"/>
        <v/>
      </c>
      <c r="D1236" s="156" t="str">
        <f t="array" aca="1" ref="D1236" ca="1">IFERROR(IF(B1236&lt;&gt;"",IF(OR(EXACT(OFFSET(Metadata!$A$1,0,0,Metadata!Metadata_Table_Length,1),C1236)),1,""),""),"")</f>
        <v/>
      </c>
      <c r="E1236" s="163" t="str">
        <f t="array" aca="1" ref="E1236" ca="1">IF(B1236&lt;&gt;"",IF(D1236=1,OFFSET(Metadata!$B$1,MIN(IF(OFFSET(Metadata!$A$1,0,0,Metadata!Metadata_Table_Length,1)=C1236,ROW(OFFSET(Metadata!$A$1,0,0,Metadata!Metadata_Table_Length,1))-1,"")),0),OFFSET(Metadata!$B$1,MIN(IF(OFFSET(Metadata!$A$1,0,0,Metadata!Metadata_Table_Length,1)=SUBSTITUTE(C1236,"rawdatafilename","originalfilename"),ROW(OFFSET(Metadata!$A$1,0,0,Metadata!Metadata_Table_Length,1))-1,"")),0)),"")</f>
        <v/>
      </c>
      <c r="F1236" t="str">
        <f t="shared" ca="1" si="79"/>
        <v/>
      </c>
      <c r="G1236" t="str">
        <f t="array" aca="1" ref="G1236" ca="1">IF(B1236&lt;&gt;"",OFFSET(Metadata!$B$1,MIN(IF(OFFSET(Metadata!$A$1,0,0,Metadata!Metadata_Table_Length,1)=SUBSTITUTE(C1236,"rawdatafilename","partnumber"),ROW(OFFSET(Metadata!$A$1,0,0,Metadata!Metadata_Table_Length,1))-1,"")),0),"")</f>
        <v/>
      </c>
      <c r="H1236" t="str">
        <f t="array" aca="1" ref="H1236" ca="1">IF(B1236&lt;&gt;"",OFFSET(Metadata!$B$1,MIN(IF(OFFSET(Metadata!$A$1,0,0,Metadata!Metadata_Table_Length,1)=SUBSTITUTE(C1236,"rawdatafilename","original_count"),ROW(OFFSET(Metadata!$A$1,0,0,Metadata!Metadata_Table_Length,1))-1,"")),0),"")</f>
        <v/>
      </c>
      <c r="I1236" t="str">
        <f t="array" aca="1" ref="I1236" ca="1">IF(B1236&lt;&gt;"",OFFSET(Metadata!$B$1,MIN(IF(OFFSET(Metadata!$A$1,0,0,Metadata!Metadata_Table_Length,1)=SUBSTITUTE(C1236,"rawdatafilename","count"),ROW(OFFSET(Metadata!$A$1,0,0,Metadata!Metadata_Table_Length,1))-1,"")),0),"")</f>
        <v/>
      </c>
      <c r="J1236" t="str">
        <f t="array" aca="1" ref="J1236" ca="1">IF(AND(G1236&lt;&gt;"",G1236&lt;&gt;G1235),MAX(IF(G$2:G$2001=G1236,H$2:H$2001,"")),"")</f>
        <v/>
      </c>
      <c r="K1236" t="str">
        <f t="array" aca="1" ref="K1236" ca="1">IF(AND(G1236&lt;&gt;"",G1236&lt;&gt;G1235),MAX(IF(G$2:G$2001=G1236,I$2:I$2001,"")),"")</f>
        <v/>
      </c>
      <c r="L1236" t="str">
        <f t="shared" ca="1" si="76"/>
        <v/>
      </c>
    </row>
    <row r="1237" spans="2:12" x14ac:dyDescent="0.25">
      <c r="B1237" t="str">
        <f t="shared" ca="1" si="78"/>
        <v/>
      </c>
      <c r="C1237" t="str">
        <f t="shared" ca="1" si="77"/>
        <v/>
      </c>
      <c r="D1237" s="156" t="str">
        <f t="array" aca="1" ref="D1237" ca="1">IFERROR(IF(B1237&lt;&gt;"",IF(OR(EXACT(OFFSET(Metadata!$A$1,0,0,Metadata!Metadata_Table_Length,1),C1237)),1,""),""),"")</f>
        <v/>
      </c>
      <c r="E1237" s="163" t="str">
        <f t="array" aca="1" ref="E1237" ca="1">IF(B1237&lt;&gt;"",IF(D1237=1,OFFSET(Metadata!$B$1,MIN(IF(OFFSET(Metadata!$A$1,0,0,Metadata!Metadata_Table_Length,1)=C1237,ROW(OFFSET(Metadata!$A$1,0,0,Metadata!Metadata_Table_Length,1))-1,"")),0),OFFSET(Metadata!$B$1,MIN(IF(OFFSET(Metadata!$A$1,0,0,Metadata!Metadata_Table_Length,1)=SUBSTITUTE(C1237,"rawdatafilename","originalfilename"),ROW(OFFSET(Metadata!$A$1,0,0,Metadata!Metadata_Table_Length,1))-1,"")),0)),"")</f>
        <v/>
      </c>
      <c r="F1237" t="str">
        <f t="shared" ca="1" si="79"/>
        <v/>
      </c>
      <c r="G1237" t="str">
        <f t="array" aca="1" ref="G1237" ca="1">IF(B1237&lt;&gt;"",OFFSET(Metadata!$B$1,MIN(IF(OFFSET(Metadata!$A$1,0,0,Metadata!Metadata_Table_Length,1)=SUBSTITUTE(C1237,"rawdatafilename","partnumber"),ROW(OFFSET(Metadata!$A$1,0,0,Metadata!Metadata_Table_Length,1))-1,"")),0),"")</f>
        <v/>
      </c>
      <c r="H1237" t="str">
        <f t="array" aca="1" ref="H1237" ca="1">IF(B1237&lt;&gt;"",OFFSET(Metadata!$B$1,MIN(IF(OFFSET(Metadata!$A$1,0,0,Metadata!Metadata_Table_Length,1)=SUBSTITUTE(C1237,"rawdatafilename","original_count"),ROW(OFFSET(Metadata!$A$1,0,0,Metadata!Metadata_Table_Length,1))-1,"")),0),"")</f>
        <v/>
      </c>
      <c r="I1237" t="str">
        <f t="array" aca="1" ref="I1237" ca="1">IF(B1237&lt;&gt;"",OFFSET(Metadata!$B$1,MIN(IF(OFFSET(Metadata!$A$1,0,0,Metadata!Metadata_Table_Length,1)=SUBSTITUTE(C1237,"rawdatafilename","count"),ROW(OFFSET(Metadata!$A$1,0,0,Metadata!Metadata_Table_Length,1))-1,"")),0),"")</f>
        <v/>
      </c>
      <c r="J1237" t="str">
        <f t="array" aca="1" ref="J1237" ca="1">IF(AND(G1237&lt;&gt;"",G1237&lt;&gt;G1236),MAX(IF(G$2:G$2001=G1237,H$2:H$2001,"")),"")</f>
        <v/>
      </c>
      <c r="K1237" t="str">
        <f t="array" aca="1" ref="K1237" ca="1">IF(AND(G1237&lt;&gt;"",G1237&lt;&gt;G1236),MAX(IF(G$2:G$2001=G1237,I$2:I$2001,"")),"")</f>
        <v/>
      </c>
      <c r="L1237" t="str">
        <f t="shared" ca="1" si="76"/>
        <v/>
      </c>
    </row>
    <row r="1238" spans="2:12" x14ac:dyDescent="0.25">
      <c r="B1238" t="str">
        <f t="shared" ca="1" si="78"/>
        <v/>
      </c>
      <c r="C1238" t="str">
        <f t="shared" ca="1" si="77"/>
        <v/>
      </c>
      <c r="D1238" s="156" t="str">
        <f t="array" aca="1" ref="D1238" ca="1">IFERROR(IF(B1238&lt;&gt;"",IF(OR(EXACT(OFFSET(Metadata!$A$1,0,0,Metadata!Metadata_Table_Length,1),C1238)),1,""),""),"")</f>
        <v/>
      </c>
      <c r="E1238" s="163" t="str">
        <f t="array" aca="1" ref="E1238" ca="1">IF(B1238&lt;&gt;"",IF(D1238=1,OFFSET(Metadata!$B$1,MIN(IF(OFFSET(Metadata!$A$1,0,0,Metadata!Metadata_Table_Length,1)=C1238,ROW(OFFSET(Metadata!$A$1,0,0,Metadata!Metadata_Table_Length,1))-1,"")),0),OFFSET(Metadata!$B$1,MIN(IF(OFFSET(Metadata!$A$1,0,0,Metadata!Metadata_Table_Length,1)=SUBSTITUTE(C1238,"rawdatafilename","originalfilename"),ROW(OFFSET(Metadata!$A$1,0,0,Metadata!Metadata_Table_Length,1))-1,"")),0)),"")</f>
        <v/>
      </c>
      <c r="F1238" t="str">
        <f t="shared" ca="1" si="79"/>
        <v/>
      </c>
      <c r="G1238" t="str">
        <f t="array" aca="1" ref="G1238" ca="1">IF(B1238&lt;&gt;"",OFFSET(Metadata!$B$1,MIN(IF(OFFSET(Metadata!$A$1,0,0,Metadata!Metadata_Table_Length,1)=SUBSTITUTE(C1238,"rawdatafilename","partnumber"),ROW(OFFSET(Metadata!$A$1,0,0,Metadata!Metadata_Table_Length,1))-1,"")),0),"")</f>
        <v/>
      </c>
      <c r="H1238" t="str">
        <f t="array" aca="1" ref="H1238" ca="1">IF(B1238&lt;&gt;"",OFFSET(Metadata!$B$1,MIN(IF(OFFSET(Metadata!$A$1,0,0,Metadata!Metadata_Table_Length,1)=SUBSTITUTE(C1238,"rawdatafilename","original_count"),ROW(OFFSET(Metadata!$A$1,0,0,Metadata!Metadata_Table_Length,1))-1,"")),0),"")</f>
        <v/>
      </c>
      <c r="I1238" t="str">
        <f t="array" aca="1" ref="I1238" ca="1">IF(B1238&lt;&gt;"",OFFSET(Metadata!$B$1,MIN(IF(OFFSET(Metadata!$A$1,0,0,Metadata!Metadata_Table_Length,1)=SUBSTITUTE(C1238,"rawdatafilename","count"),ROW(OFFSET(Metadata!$A$1,0,0,Metadata!Metadata_Table_Length,1))-1,"")),0),"")</f>
        <v/>
      </c>
      <c r="J1238" t="str">
        <f t="array" aca="1" ref="J1238" ca="1">IF(AND(G1238&lt;&gt;"",G1238&lt;&gt;G1237),MAX(IF(G$2:G$2001=G1238,H$2:H$2001,"")),"")</f>
        <v/>
      </c>
      <c r="K1238" t="str">
        <f t="array" aca="1" ref="K1238" ca="1">IF(AND(G1238&lt;&gt;"",G1238&lt;&gt;G1237),MAX(IF(G$2:G$2001=G1238,I$2:I$2001,"")),"")</f>
        <v/>
      </c>
      <c r="L1238" t="str">
        <f t="shared" ca="1" si="76"/>
        <v/>
      </c>
    </row>
    <row r="1239" spans="2:12" x14ac:dyDescent="0.25">
      <c r="B1239" t="str">
        <f t="shared" ca="1" si="78"/>
        <v/>
      </c>
      <c r="C1239" t="str">
        <f t="shared" ca="1" si="77"/>
        <v/>
      </c>
      <c r="D1239" s="156" t="str">
        <f t="array" aca="1" ref="D1239" ca="1">IFERROR(IF(B1239&lt;&gt;"",IF(OR(EXACT(OFFSET(Metadata!$A$1,0,0,Metadata!Metadata_Table_Length,1),C1239)),1,""),""),"")</f>
        <v/>
      </c>
      <c r="E1239" s="163" t="str">
        <f t="array" aca="1" ref="E1239" ca="1">IF(B1239&lt;&gt;"",IF(D1239=1,OFFSET(Metadata!$B$1,MIN(IF(OFFSET(Metadata!$A$1,0,0,Metadata!Metadata_Table_Length,1)=C1239,ROW(OFFSET(Metadata!$A$1,0,0,Metadata!Metadata_Table_Length,1))-1,"")),0),OFFSET(Metadata!$B$1,MIN(IF(OFFSET(Metadata!$A$1,0,0,Metadata!Metadata_Table_Length,1)=SUBSTITUTE(C1239,"rawdatafilename","originalfilename"),ROW(OFFSET(Metadata!$A$1,0,0,Metadata!Metadata_Table_Length,1))-1,"")),0)),"")</f>
        <v/>
      </c>
      <c r="F1239" t="str">
        <f t="shared" ca="1" si="79"/>
        <v/>
      </c>
      <c r="G1239" t="str">
        <f t="array" aca="1" ref="G1239" ca="1">IF(B1239&lt;&gt;"",OFFSET(Metadata!$B$1,MIN(IF(OFFSET(Metadata!$A$1,0,0,Metadata!Metadata_Table_Length,1)=SUBSTITUTE(C1239,"rawdatafilename","partnumber"),ROW(OFFSET(Metadata!$A$1,0,0,Metadata!Metadata_Table_Length,1))-1,"")),0),"")</f>
        <v/>
      </c>
      <c r="H1239" t="str">
        <f t="array" aca="1" ref="H1239" ca="1">IF(B1239&lt;&gt;"",OFFSET(Metadata!$B$1,MIN(IF(OFFSET(Metadata!$A$1,0,0,Metadata!Metadata_Table_Length,1)=SUBSTITUTE(C1239,"rawdatafilename","original_count"),ROW(OFFSET(Metadata!$A$1,0,0,Metadata!Metadata_Table_Length,1))-1,"")),0),"")</f>
        <v/>
      </c>
      <c r="I1239" t="str">
        <f t="array" aca="1" ref="I1239" ca="1">IF(B1239&lt;&gt;"",OFFSET(Metadata!$B$1,MIN(IF(OFFSET(Metadata!$A$1,0,0,Metadata!Metadata_Table_Length,1)=SUBSTITUTE(C1239,"rawdatafilename","count"),ROW(OFFSET(Metadata!$A$1,0,0,Metadata!Metadata_Table_Length,1))-1,"")),0),"")</f>
        <v/>
      </c>
      <c r="J1239" t="str">
        <f t="array" aca="1" ref="J1239" ca="1">IF(AND(G1239&lt;&gt;"",G1239&lt;&gt;G1238),MAX(IF(G$2:G$2001=G1239,H$2:H$2001,"")),"")</f>
        <v/>
      </c>
      <c r="K1239" t="str">
        <f t="array" aca="1" ref="K1239" ca="1">IF(AND(G1239&lt;&gt;"",G1239&lt;&gt;G1238),MAX(IF(G$2:G$2001=G1239,I$2:I$2001,"")),"")</f>
        <v/>
      </c>
      <c r="L1239" t="str">
        <f t="shared" ca="1" si="76"/>
        <v/>
      </c>
    </row>
    <row r="1240" spans="2:12" x14ac:dyDescent="0.25">
      <c r="B1240" t="str">
        <f t="shared" ca="1" si="78"/>
        <v/>
      </c>
      <c r="C1240" t="str">
        <f t="shared" ca="1" si="77"/>
        <v/>
      </c>
      <c r="D1240" s="156" t="str">
        <f t="array" aca="1" ref="D1240" ca="1">IFERROR(IF(B1240&lt;&gt;"",IF(OR(EXACT(OFFSET(Metadata!$A$1,0,0,Metadata!Metadata_Table_Length,1),C1240)),1,""),""),"")</f>
        <v/>
      </c>
      <c r="E1240" s="163" t="str">
        <f t="array" aca="1" ref="E1240" ca="1">IF(B1240&lt;&gt;"",IF(D1240=1,OFFSET(Metadata!$B$1,MIN(IF(OFFSET(Metadata!$A$1,0,0,Metadata!Metadata_Table_Length,1)=C1240,ROW(OFFSET(Metadata!$A$1,0,0,Metadata!Metadata_Table_Length,1))-1,"")),0),OFFSET(Metadata!$B$1,MIN(IF(OFFSET(Metadata!$A$1,0,0,Metadata!Metadata_Table_Length,1)=SUBSTITUTE(C1240,"rawdatafilename","originalfilename"),ROW(OFFSET(Metadata!$A$1,0,0,Metadata!Metadata_Table_Length,1))-1,"")),0)),"")</f>
        <v/>
      </c>
      <c r="F1240" t="str">
        <f t="shared" ca="1" si="79"/>
        <v/>
      </c>
      <c r="G1240" t="str">
        <f t="array" aca="1" ref="G1240" ca="1">IF(B1240&lt;&gt;"",OFFSET(Metadata!$B$1,MIN(IF(OFFSET(Metadata!$A$1,0,0,Metadata!Metadata_Table_Length,1)=SUBSTITUTE(C1240,"rawdatafilename","partnumber"),ROW(OFFSET(Metadata!$A$1,0,0,Metadata!Metadata_Table_Length,1))-1,"")),0),"")</f>
        <v/>
      </c>
      <c r="H1240" t="str">
        <f t="array" aca="1" ref="H1240" ca="1">IF(B1240&lt;&gt;"",OFFSET(Metadata!$B$1,MIN(IF(OFFSET(Metadata!$A$1,0,0,Metadata!Metadata_Table_Length,1)=SUBSTITUTE(C1240,"rawdatafilename","original_count"),ROW(OFFSET(Metadata!$A$1,0,0,Metadata!Metadata_Table_Length,1))-1,"")),0),"")</f>
        <v/>
      </c>
      <c r="I1240" t="str">
        <f t="array" aca="1" ref="I1240" ca="1">IF(B1240&lt;&gt;"",OFFSET(Metadata!$B$1,MIN(IF(OFFSET(Metadata!$A$1,0,0,Metadata!Metadata_Table_Length,1)=SUBSTITUTE(C1240,"rawdatafilename","count"),ROW(OFFSET(Metadata!$A$1,0,0,Metadata!Metadata_Table_Length,1))-1,"")),0),"")</f>
        <v/>
      </c>
      <c r="J1240" t="str">
        <f t="array" aca="1" ref="J1240" ca="1">IF(AND(G1240&lt;&gt;"",G1240&lt;&gt;G1239),MAX(IF(G$2:G$2001=G1240,H$2:H$2001,"")),"")</f>
        <v/>
      </c>
      <c r="K1240" t="str">
        <f t="array" aca="1" ref="K1240" ca="1">IF(AND(G1240&lt;&gt;"",G1240&lt;&gt;G1239),MAX(IF(G$2:G$2001=G1240,I$2:I$2001,"")),"")</f>
        <v/>
      </c>
      <c r="L1240" t="str">
        <f t="shared" ca="1" si="76"/>
        <v/>
      </c>
    </row>
    <row r="1241" spans="2:12" x14ac:dyDescent="0.25">
      <c r="B1241" t="str">
        <f t="shared" ca="1" si="78"/>
        <v/>
      </c>
      <c r="C1241" t="str">
        <f t="shared" ca="1" si="77"/>
        <v/>
      </c>
      <c r="D1241" s="156" t="str">
        <f t="array" aca="1" ref="D1241" ca="1">IFERROR(IF(B1241&lt;&gt;"",IF(OR(EXACT(OFFSET(Metadata!$A$1,0,0,Metadata!Metadata_Table_Length,1),C1241)),1,""),""),"")</f>
        <v/>
      </c>
      <c r="E1241" s="163" t="str">
        <f t="array" aca="1" ref="E1241" ca="1">IF(B1241&lt;&gt;"",IF(D1241=1,OFFSET(Metadata!$B$1,MIN(IF(OFFSET(Metadata!$A$1,0,0,Metadata!Metadata_Table_Length,1)=C1241,ROW(OFFSET(Metadata!$A$1,0,0,Metadata!Metadata_Table_Length,1))-1,"")),0),OFFSET(Metadata!$B$1,MIN(IF(OFFSET(Metadata!$A$1,0,0,Metadata!Metadata_Table_Length,1)=SUBSTITUTE(C1241,"rawdatafilename","originalfilename"),ROW(OFFSET(Metadata!$A$1,0,0,Metadata!Metadata_Table_Length,1))-1,"")),0)),"")</f>
        <v/>
      </c>
      <c r="F1241" t="str">
        <f t="shared" ca="1" si="79"/>
        <v/>
      </c>
      <c r="G1241" t="str">
        <f t="array" aca="1" ref="G1241" ca="1">IF(B1241&lt;&gt;"",OFFSET(Metadata!$B$1,MIN(IF(OFFSET(Metadata!$A$1,0,0,Metadata!Metadata_Table_Length,1)=SUBSTITUTE(C1241,"rawdatafilename","partnumber"),ROW(OFFSET(Metadata!$A$1,0,0,Metadata!Metadata_Table_Length,1))-1,"")),0),"")</f>
        <v/>
      </c>
      <c r="H1241" t="str">
        <f t="array" aca="1" ref="H1241" ca="1">IF(B1241&lt;&gt;"",OFFSET(Metadata!$B$1,MIN(IF(OFFSET(Metadata!$A$1,0,0,Metadata!Metadata_Table_Length,1)=SUBSTITUTE(C1241,"rawdatafilename","original_count"),ROW(OFFSET(Metadata!$A$1,0,0,Metadata!Metadata_Table_Length,1))-1,"")),0),"")</f>
        <v/>
      </c>
      <c r="I1241" t="str">
        <f t="array" aca="1" ref="I1241" ca="1">IF(B1241&lt;&gt;"",OFFSET(Metadata!$B$1,MIN(IF(OFFSET(Metadata!$A$1,0,0,Metadata!Metadata_Table_Length,1)=SUBSTITUTE(C1241,"rawdatafilename","count"),ROW(OFFSET(Metadata!$A$1,0,0,Metadata!Metadata_Table_Length,1))-1,"")),0),"")</f>
        <v/>
      </c>
      <c r="J1241" t="str">
        <f t="array" aca="1" ref="J1241" ca="1">IF(AND(G1241&lt;&gt;"",G1241&lt;&gt;G1240),MAX(IF(G$2:G$2001=G1241,H$2:H$2001,"")),"")</f>
        <v/>
      </c>
      <c r="K1241" t="str">
        <f t="array" aca="1" ref="K1241" ca="1">IF(AND(G1241&lt;&gt;"",G1241&lt;&gt;G1240),MAX(IF(G$2:G$2001=G1241,I$2:I$2001,"")),"")</f>
        <v/>
      </c>
      <c r="L1241" t="str">
        <f t="shared" ca="1" si="76"/>
        <v/>
      </c>
    </row>
    <row r="1242" spans="2:12" x14ac:dyDescent="0.25">
      <c r="B1242" t="str">
        <f t="shared" ca="1" si="78"/>
        <v/>
      </c>
      <c r="C1242" t="str">
        <f t="shared" ca="1" si="77"/>
        <v/>
      </c>
      <c r="D1242" s="156" t="str">
        <f t="array" aca="1" ref="D1242" ca="1">IFERROR(IF(B1242&lt;&gt;"",IF(OR(EXACT(OFFSET(Metadata!$A$1,0,0,Metadata!Metadata_Table_Length,1),C1242)),1,""),""),"")</f>
        <v/>
      </c>
      <c r="E1242" s="163" t="str">
        <f t="array" aca="1" ref="E1242" ca="1">IF(B1242&lt;&gt;"",IF(D1242=1,OFFSET(Metadata!$B$1,MIN(IF(OFFSET(Metadata!$A$1,0,0,Metadata!Metadata_Table_Length,1)=C1242,ROW(OFFSET(Metadata!$A$1,0,0,Metadata!Metadata_Table_Length,1))-1,"")),0),OFFSET(Metadata!$B$1,MIN(IF(OFFSET(Metadata!$A$1,0,0,Metadata!Metadata_Table_Length,1)=SUBSTITUTE(C1242,"rawdatafilename","originalfilename"),ROW(OFFSET(Metadata!$A$1,0,0,Metadata!Metadata_Table_Length,1))-1,"")),0)),"")</f>
        <v/>
      </c>
      <c r="F1242" t="str">
        <f t="shared" ca="1" si="79"/>
        <v/>
      </c>
      <c r="G1242" t="str">
        <f t="array" aca="1" ref="G1242" ca="1">IF(B1242&lt;&gt;"",OFFSET(Metadata!$B$1,MIN(IF(OFFSET(Metadata!$A$1,0,0,Metadata!Metadata_Table_Length,1)=SUBSTITUTE(C1242,"rawdatafilename","partnumber"),ROW(OFFSET(Metadata!$A$1,0,0,Metadata!Metadata_Table_Length,1))-1,"")),0),"")</f>
        <v/>
      </c>
      <c r="H1242" t="str">
        <f t="array" aca="1" ref="H1242" ca="1">IF(B1242&lt;&gt;"",OFFSET(Metadata!$B$1,MIN(IF(OFFSET(Metadata!$A$1,0,0,Metadata!Metadata_Table_Length,1)=SUBSTITUTE(C1242,"rawdatafilename","original_count"),ROW(OFFSET(Metadata!$A$1,0,0,Metadata!Metadata_Table_Length,1))-1,"")),0),"")</f>
        <v/>
      </c>
      <c r="I1242" t="str">
        <f t="array" aca="1" ref="I1242" ca="1">IF(B1242&lt;&gt;"",OFFSET(Metadata!$B$1,MIN(IF(OFFSET(Metadata!$A$1,0,0,Metadata!Metadata_Table_Length,1)=SUBSTITUTE(C1242,"rawdatafilename","count"),ROW(OFFSET(Metadata!$A$1,0,0,Metadata!Metadata_Table_Length,1))-1,"")),0),"")</f>
        <v/>
      </c>
      <c r="J1242" t="str">
        <f t="array" aca="1" ref="J1242" ca="1">IF(AND(G1242&lt;&gt;"",G1242&lt;&gt;G1241),MAX(IF(G$2:G$2001=G1242,H$2:H$2001,"")),"")</f>
        <v/>
      </c>
      <c r="K1242" t="str">
        <f t="array" aca="1" ref="K1242" ca="1">IF(AND(G1242&lt;&gt;"",G1242&lt;&gt;G1241),MAX(IF(G$2:G$2001=G1242,I$2:I$2001,"")),"")</f>
        <v/>
      </c>
      <c r="L1242" t="str">
        <f t="shared" ca="1" si="76"/>
        <v/>
      </c>
    </row>
    <row r="1243" spans="2:12" x14ac:dyDescent="0.25">
      <c r="B1243" t="str">
        <f t="shared" ca="1" si="78"/>
        <v/>
      </c>
      <c r="C1243" t="str">
        <f t="shared" ca="1" si="77"/>
        <v/>
      </c>
      <c r="D1243" s="156" t="str">
        <f t="array" aca="1" ref="D1243" ca="1">IFERROR(IF(B1243&lt;&gt;"",IF(OR(EXACT(OFFSET(Metadata!$A$1,0,0,Metadata!Metadata_Table_Length,1),C1243)),1,""),""),"")</f>
        <v/>
      </c>
      <c r="E1243" s="163" t="str">
        <f t="array" aca="1" ref="E1243" ca="1">IF(B1243&lt;&gt;"",IF(D1243=1,OFFSET(Metadata!$B$1,MIN(IF(OFFSET(Metadata!$A$1,0,0,Metadata!Metadata_Table_Length,1)=C1243,ROW(OFFSET(Metadata!$A$1,0,0,Metadata!Metadata_Table_Length,1))-1,"")),0),OFFSET(Metadata!$B$1,MIN(IF(OFFSET(Metadata!$A$1,0,0,Metadata!Metadata_Table_Length,1)=SUBSTITUTE(C1243,"rawdatafilename","originalfilename"),ROW(OFFSET(Metadata!$A$1,0,0,Metadata!Metadata_Table_Length,1))-1,"")),0)),"")</f>
        <v/>
      </c>
      <c r="F1243" t="str">
        <f t="shared" ca="1" si="79"/>
        <v/>
      </c>
      <c r="G1243" t="str">
        <f t="array" aca="1" ref="G1243" ca="1">IF(B1243&lt;&gt;"",OFFSET(Metadata!$B$1,MIN(IF(OFFSET(Metadata!$A$1,0,0,Metadata!Metadata_Table_Length,1)=SUBSTITUTE(C1243,"rawdatafilename","partnumber"),ROW(OFFSET(Metadata!$A$1,0,0,Metadata!Metadata_Table_Length,1))-1,"")),0),"")</f>
        <v/>
      </c>
      <c r="H1243" t="str">
        <f t="array" aca="1" ref="H1243" ca="1">IF(B1243&lt;&gt;"",OFFSET(Metadata!$B$1,MIN(IF(OFFSET(Metadata!$A$1,0,0,Metadata!Metadata_Table_Length,1)=SUBSTITUTE(C1243,"rawdatafilename","original_count"),ROW(OFFSET(Metadata!$A$1,0,0,Metadata!Metadata_Table_Length,1))-1,"")),0),"")</f>
        <v/>
      </c>
      <c r="I1243" t="str">
        <f t="array" aca="1" ref="I1243" ca="1">IF(B1243&lt;&gt;"",OFFSET(Metadata!$B$1,MIN(IF(OFFSET(Metadata!$A$1,0,0,Metadata!Metadata_Table_Length,1)=SUBSTITUTE(C1243,"rawdatafilename","count"),ROW(OFFSET(Metadata!$A$1,0,0,Metadata!Metadata_Table_Length,1))-1,"")),0),"")</f>
        <v/>
      </c>
      <c r="J1243" t="str">
        <f t="array" aca="1" ref="J1243" ca="1">IF(AND(G1243&lt;&gt;"",G1243&lt;&gt;G1242),MAX(IF(G$2:G$2001=G1243,H$2:H$2001,"")),"")</f>
        <v/>
      </c>
      <c r="K1243" t="str">
        <f t="array" aca="1" ref="K1243" ca="1">IF(AND(G1243&lt;&gt;"",G1243&lt;&gt;G1242),MAX(IF(G$2:G$2001=G1243,I$2:I$2001,"")),"")</f>
        <v/>
      </c>
      <c r="L1243" t="str">
        <f t="shared" ca="1" si="76"/>
        <v/>
      </c>
    </row>
    <row r="1244" spans="2:12" x14ac:dyDescent="0.25">
      <c r="B1244" t="str">
        <f t="shared" ca="1" si="78"/>
        <v/>
      </c>
      <c r="C1244" t="str">
        <f t="shared" ca="1" si="77"/>
        <v/>
      </c>
      <c r="D1244" s="156" t="str">
        <f t="array" aca="1" ref="D1244" ca="1">IFERROR(IF(B1244&lt;&gt;"",IF(OR(EXACT(OFFSET(Metadata!$A$1,0,0,Metadata!Metadata_Table_Length,1),C1244)),1,""),""),"")</f>
        <v/>
      </c>
      <c r="E1244" s="163" t="str">
        <f t="array" aca="1" ref="E1244" ca="1">IF(B1244&lt;&gt;"",IF(D1244=1,OFFSET(Metadata!$B$1,MIN(IF(OFFSET(Metadata!$A$1,0,0,Metadata!Metadata_Table_Length,1)=C1244,ROW(OFFSET(Metadata!$A$1,0,0,Metadata!Metadata_Table_Length,1))-1,"")),0),OFFSET(Metadata!$B$1,MIN(IF(OFFSET(Metadata!$A$1,0,0,Metadata!Metadata_Table_Length,1)=SUBSTITUTE(C1244,"rawdatafilename","originalfilename"),ROW(OFFSET(Metadata!$A$1,0,0,Metadata!Metadata_Table_Length,1))-1,"")),0)),"")</f>
        <v/>
      </c>
      <c r="F1244" t="str">
        <f t="shared" ca="1" si="79"/>
        <v/>
      </c>
      <c r="G1244" t="str">
        <f t="array" aca="1" ref="G1244" ca="1">IF(B1244&lt;&gt;"",OFFSET(Metadata!$B$1,MIN(IF(OFFSET(Metadata!$A$1,0,0,Metadata!Metadata_Table_Length,1)=SUBSTITUTE(C1244,"rawdatafilename","partnumber"),ROW(OFFSET(Metadata!$A$1,0,0,Metadata!Metadata_Table_Length,1))-1,"")),0),"")</f>
        <v/>
      </c>
      <c r="H1244" t="str">
        <f t="array" aca="1" ref="H1244" ca="1">IF(B1244&lt;&gt;"",OFFSET(Metadata!$B$1,MIN(IF(OFFSET(Metadata!$A$1,0,0,Metadata!Metadata_Table_Length,1)=SUBSTITUTE(C1244,"rawdatafilename","original_count"),ROW(OFFSET(Metadata!$A$1,0,0,Metadata!Metadata_Table_Length,1))-1,"")),0),"")</f>
        <v/>
      </c>
      <c r="I1244" t="str">
        <f t="array" aca="1" ref="I1244" ca="1">IF(B1244&lt;&gt;"",OFFSET(Metadata!$B$1,MIN(IF(OFFSET(Metadata!$A$1,0,0,Metadata!Metadata_Table_Length,1)=SUBSTITUTE(C1244,"rawdatafilename","count"),ROW(OFFSET(Metadata!$A$1,0,0,Metadata!Metadata_Table_Length,1))-1,"")),0),"")</f>
        <v/>
      </c>
      <c r="J1244" t="str">
        <f t="array" aca="1" ref="J1244" ca="1">IF(AND(G1244&lt;&gt;"",G1244&lt;&gt;G1243),MAX(IF(G$2:G$2001=G1244,H$2:H$2001,"")),"")</f>
        <v/>
      </c>
      <c r="K1244" t="str">
        <f t="array" aca="1" ref="K1244" ca="1">IF(AND(G1244&lt;&gt;"",G1244&lt;&gt;G1243),MAX(IF(G$2:G$2001=G1244,I$2:I$2001,"")),"")</f>
        <v/>
      </c>
      <c r="L1244" t="str">
        <f t="shared" ca="1" si="76"/>
        <v/>
      </c>
    </row>
    <row r="1245" spans="2:12" x14ac:dyDescent="0.25">
      <c r="B1245" t="str">
        <f t="shared" ca="1" si="78"/>
        <v/>
      </c>
      <c r="C1245" t="str">
        <f t="shared" ca="1" si="77"/>
        <v/>
      </c>
      <c r="D1245" s="156" t="str">
        <f t="array" aca="1" ref="D1245" ca="1">IFERROR(IF(B1245&lt;&gt;"",IF(OR(EXACT(OFFSET(Metadata!$A$1,0,0,Metadata!Metadata_Table_Length,1),C1245)),1,""),""),"")</f>
        <v/>
      </c>
      <c r="E1245" s="163" t="str">
        <f t="array" aca="1" ref="E1245" ca="1">IF(B1245&lt;&gt;"",IF(D1245=1,OFFSET(Metadata!$B$1,MIN(IF(OFFSET(Metadata!$A$1,0,0,Metadata!Metadata_Table_Length,1)=C1245,ROW(OFFSET(Metadata!$A$1,0,0,Metadata!Metadata_Table_Length,1))-1,"")),0),OFFSET(Metadata!$B$1,MIN(IF(OFFSET(Metadata!$A$1,0,0,Metadata!Metadata_Table_Length,1)=SUBSTITUTE(C1245,"rawdatafilename","originalfilename"),ROW(OFFSET(Metadata!$A$1,0,0,Metadata!Metadata_Table_Length,1))-1,"")),0)),"")</f>
        <v/>
      </c>
      <c r="F1245" t="str">
        <f t="shared" ca="1" si="79"/>
        <v/>
      </c>
      <c r="G1245" t="str">
        <f t="array" aca="1" ref="G1245" ca="1">IF(B1245&lt;&gt;"",OFFSET(Metadata!$B$1,MIN(IF(OFFSET(Metadata!$A$1,0,0,Metadata!Metadata_Table_Length,1)=SUBSTITUTE(C1245,"rawdatafilename","partnumber"),ROW(OFFSET(Metadata!$A$1,0,0,Metadata!Metadata_Table_Length,1))-1,"")),0),"")</f>
        <v/>
      </c>
      <c r="H1245" t="str">
        <f t="array" aca="1" ref="H1245" ca="1">IF(B1245&lt;&gt;"",OFFSET(Metadata!$B$1,MIN(IF(OFFSET(Metadata!$A$1,0,0,Metadata!Metadata_Table_Length,1)=SUBSTITUTE(C1245,"rawdatafilename","original_count"),ROW(OFFSET(Metadata!$A$1,0,0,Metadata!Metadata_Table_Length,1))-1,"")),0),"")</f>
        <v/>
      </c>
      <c r="I1245" t="str">
        <f t="array" aca="1" ref="I1245" ca="1">IF(B1245&lt;&gt;"",OFFSET(Metadata!$B$1,MIN(IF(OFFSET(Metadata!$A$1,0,0,Metadata!Metadata_Table_Length,1)=SUBSTITUTE(C1245,"rawdatafilename","count"),ROW(OFFSET(Metadata!$A$1,0,0,Metadata!Metadata_Table_Length,1))-1,"")),0),"")</f>
        <v/>
      </c>
      <c r="J1245" t="str">
        <f t="array" aca="1" ref="J1245" ca="1">IF(AND(G1245&lt;&gt;"",G1245&lt;&gt;G1244),MAX(IF(G$2:G$2001=G1245,H$2:H$2001,"")),"")</f>
        <v/>
      </c>
      <c r="K1245" t="str">
        <f t="array" aca="1" ref="K1245" ca="1">IF(AND(G1245&lt;&gt;"",G1245&lt;&gt;G1244),MAX(IF(G$2:G$2001=G1245,I$2:I$2001,"")),"")</f>
        <v/>
      </c>
      <c r="L1245" t="str">
        <f t="shared" ca="1" si="76"/>
        <v/>
      </c>
    </row>
    <row r="1246" spans="2:12" x14ac:dyDescent="0.25">
      <c r="B1246" t="str">
        <f t="shared" ca="1" si="78"/>
        <v/>
      </c>
      <c r="C1246" t="str">
        <f t="shared" ca="1" si="77"/>
        <v/>
      </c>
      <c r="D1246" s="156" t="str">
        <f t="array" aca="1" ref="D1246" ca="1">IFERROR(IF(B1246&lt;&gt;"",IF(OR(EXACT(OFFSET(Metadata!$A$1,0,0,Metadata!Metadata_Table_Length,1),C1246)),1,""),""),"")</f>
        <v/>
      </c>
      <c r="E1246" s="163" t="str">
        <f t="array" aca="1" ref="E1246" ca="1">IF(B1246&lt;&gt;"",IF(D1246=1,OFFSET(Metadata!$B$1,MIN(IF(OFFSET(Metadata!$A$1,0,0,Metadata!Metadata_Table_Length,1)=C1246,ROW(OFFSET(Metadata!$A$1,0,0,Metadata!Metadata_Table_Length,1))-1,"")),0),OFFSET(Metadata!$B$1,MIN(IF(OFFSET(Metadata!$A$1,0,0,Metadata!Metadata_Table_Length,1)=SUBSTITUTE(C1246,"rawdatafilename","originalfilename"),ROW(OFFSET(Metadata!$A$1,0,0,Metadata!Metadata_Table_Length,1))-1,"")),0)),"")</f>
        <v/>
      </c>
      <c r="F1246" t="str">
        <f t="shared" ca="1" si="79"/>
        <v/>
      </c>
      <c r="G1246" t="str">
        <f t="array" aca="1" ref="G1246" ca="1">IF(B1246&lt;&gt;"",OFFSET(Metadata!$B$1,MIN(IF(OFFSET(Metadata!$A$1,0,0,Metadata!Metadata_Table_Length,1)=SUBSTITUTE(C1246,"rawdatafilename","partnumber"),ROW(OFFSET(Metadata!$A$1,0,0,Metadata!Metadata_Table_Length,1))-1,"")),0),"")</f>
        <v/>
      </c>
      <c r="H1246" t="str">
        <f t="array" aca="1" ref="H1246" ca="1">IF(B1246&lt;&gt;"",OFFSET(Metadata!$B$1,MIN(IF(OFFSET(Metadata!$A$1,0,0,Metadata!Metadata_Table_Length,1)=SUBSTITUTE(C1246,"rawdatafilename","original_count"),ROW(OFFSET(Metadata!$A$1,0,0,Metadata!Metadata_Table_Length,1))-1,"")),0),"")</f>
        <v/>
      </c>
      <c r="I1246" t="str">
        <f t="array" aca="1" ref="I1246" ca="1">IF(B1246&lt;&gt;"",OFFSET(Metadata!$B$1,MIN(IF(OFFSET(Metadata!$A$1,0,0,Metadata!Metadata_Table_Length,1)=SUBSTITUTE(C1246,"rawdatafilename","count"),ROW(OFFSET(Metadata!$A$1,0,0,Metadata!Metadata_Table_Length,1))-1,"")),0),"")</f>
        <v/>
      </c>
      <c r="J1246" t="str">
        <f t="array" aca="1" ref="J1246" ca="1">IF(AND(G1246&lt;&gt;"",G1246&lt;&gt;G1245),MAX(IF(G$2:G$2001=G1246,H$2:H$2001,"")),"")</f>
        <v/>
      </c>
      <c r="K1246" t="str">
        <f t="array" aca="1" ref="K1246" ca="1">IF(AND(G1246&lt;&gt;"",G1246&lt;&gt;G1245),MAX(IF(G$2:G$2001=G1246,I$2:I$2001,"")),"")</f>
        <v/>
      </c>
      <c r="L1246" t="str">
        <f t="shared" ca="1" si="76"/>
        <v/>
      </c>
    </row>
    <row r="1247" spans="2:12" x14ac:dyDescent="0.25">
      <c r="B1247" t="str">
        <f t="shared" ca="1" si="78"/>
        <v/>
      </c>
      <c r="C1247" t="str">
        <f t="shared" ca="1" si="77"/>
        <v/>
      </c>
      <c r="D1247" s="156" t="str">
        <f t="array" aca="1" ref="D1247" ca="1">IFERROR(IF(B1247&lt;&gt;"",IF(OR(EXACT(OFFSET(Metadata!$A$1,0,0,Metadata!Metadata_Table_Length,1),C1247)),1,""),""),"")</f>
        <v/>
      </c>
      <c r="E1247" s="163" t="str">
        <f t="array" aca="1" ref="E1247" ca="1">IF(B1247&lt;&gt;"",IF(D1247=1,OFFSET(Metadata!$B$1,MIN(IF(OFFSET(Metadata!$A$1,0,0,Metadata!Metadata_Table_Length,1)=C1247,ROW(OFFSET(Metadata!$A$1,0,0,Metadata!Metadata_Table_Length,1))-1,"")),0),OFFSET(Metadata!$B$1,MIN(IF(OFFSET(Metadata!$A$1,0,0,Metadata!Metadata_Table_Length,1)=SUBSTITUTE(C1247,"rawdatafilename","originalfilename"),ROW(OFFSET(Metadata!$A$1,0,0,Metadata!Metadata_Table_Length,1))-1,"")),0)),"")</f>
        <v/>
      </c>
      <c r="F1247" t="str">
        <f t="shared" ca="1" si="79"/>
        <v/>
      </c>
      <c r="G1247" t="str">
        <f t="array" aca="1" ref="G1247" ca="1">IF(B1247&lt;&gt;"",OFFSET(Metadata!$B$1,MIN(IF(OFFSET(Metadata!$A$1,0,0,Metadata!Metadata_Table_Length,1)=SUBSTITUTE(C1247,"rawdatafilename","partnumber"),ROW(OFFSET(Metadata!$A$1,0,0,Metadata!Metadata_Table_Length,1))-1,"")),0),"")</f>
        <v/>
      </c>
      <c r="H1247" t="str">
        <f t="array" aca="1" ref="H1247" ca="1">IF(B1247&lt;&gt;"",OFFSET(Metadata!$B$1,MIN(IF(OFFSET(Metadata!$A$1,0,0,Metadata!Metadata_Table_Length,1)=SUBSTITUTE(C1247,"rawdatafilename","original_count"),ROW(OFFSET(Metadata!$A$1,0,0,Metadata!Metadata_Table_Length,1))-1,"")),0),"")</f>
        <v/>
      </c>
      <c r="I1247" t="str">
        <f t="array" aca="1" ref="I1247" ca="1">IF(B1247&lt;&gt;"",OFFSET(Metadata!$B$1,MIN(IF(OFFSET(Metadata!$A$1,0,0,Metadata!Metadata_Table_Length,1)=SUBSTITUTE(C1247,"rawdatafilename","count"),ROW(OFFSET(Metadata!$A$1,0,0,Metadata!Metadata_Table_Length,1))-1,"")),0),"")</f>
        <v/>
      </c>
      <c r="J1247" t="str">
        <f t="array" aca="1" ref="J1247" ca="1">IF(AND(G1247&lt;&gt;"",G1247&lt;&gt;G1246),MAX(IF(G$2:G$2001=G1247,H$2:H$2001,"")),"")</f>
        <v/>
      </c>
      <c r="K1247" t="str">
        <f t="array" aca="1" ref="K1247" ca="1">IF(AND(G1247&lt;&gt;"",G1247&lt;&gt;G1246),MAX(IF(G$2:G$2001=G1247,I$2:I$2001,"")),"")</f>
        <v/>
      </c>
      <c r="L1247" t="str">
        <f t="shared" ca="1" si="76"/>
        <v/>
      </c>
    </row>
    <row r="1248" spans="2:12" x14ac:dyDescent="0.25">
      <c r="B1248" t="str">
        <f t="shared" ca="1" si="78"/>
        <v/>
      </c>
      <c r="C1248" t="str">
        <f t="shared" ca="1" si="77"/>
        <v/>
      </c>
      <c r="D1248" s="156" t="str">
        <f t="array" aca="1" ref="D1248" ca="1">IFERROR(IF(B1248&lt;&gt;"",IF(OR(EXACT(OFFSET(Metadata!$A$1,0,0,Metadata!Metadata_Table_Length,1),C1248)),1,""),""),"")</f>
        <v/>
      </c>
      <c r="E1248" s="163" t="str">
        <f t="array" aca="1" ref="E1248" ca="1">IF(B1248&lt;&gt;"",IF(D1248=1,OFFSET(Metadata!$B$1,MIN(IF(OFFSET(Metadata!$A$1,0,0,Metadata!Metadata_Table_Length,1)=C1248,ROW(OFFSET(Metadata!$A$1,0,0,Metadata!Metadata_Table_Length,1))-1,"")),0),OFFSET(Metadata!$B$1,MIN(IF(OFFSET(Metadata!$A$1,0,0,Metadata!Metadata_Table_Length,1)=SUBSTITUTE(C1248,"rawdatafilename","originalfilename"),ROW(OFFSET(Metadata!$A$1,0,0,Metadata!Metadata_Table_Length,1))-1,"")),0)),"")</f>
        <v/>
      </c>
      <c r="F1248" t="str">
        <f t="shared" ca="1" si="79"/>
        <v/>
      </c>
      <c r="G1248" t="str">
        <f t="array" aca="1" ref="G1248" ca="1">IF(B1248&lt;&gt;"",OFFSET(Metadata!$B$1,MIN(IF(OFFSET(Metadata!$A$1,0,0,Metadata!Metadata_Table_Length,1)=SUBSTITUTE(C1248,"rawdatafilename","partnumber"),ROW(OFFSET(Metadata!$A$1,0,0,Metadata!Metadata_Table_Length,1))-1,"")),0),"")</f>
        <v/>
      </c>
      <c r="H1248" t="str">
        <f t="array" aca="1" ref="H1248" ca="1">IF(B1248&lt;&gt;"",OFFSET(Metadata!$B$1,MIN(IF(OFFSET(Metadata!$A$1,0,0,Metadata!Metadata_Table_Length,1)=SUBSTITUTE(C1248,"rawdatafilename","original_count"),ROW(OFFSET(Metadata!$A$1,0,0,Metadata!Metadata_Table_Length,1))-1,"")),0),"")</f>
        <v/>
      </c>
      <c r="I1248" t="str">
        <f t="array" aca="1" ref="I1248" ca="1">IF(B1248&lt;&gt;"",OFFSET(Metadata!$B$1,MIN(IF(OFFSET(Metadata!$A$1,0,0,Metadata!Metadata_Table_Length,1)=SUBSTITUTE(C1248,"rawdatafilename","count"),ROW(OFFSET(Metadata!$A$1,0,0,Metadata!Metadata_Table_Length,1))-1,"")),0),"")</f>
        <v/>
      </c>
      <c r="J1248" t="str">
        <f t="array" aca="1" ref="J1248" ca="1">IF(AND(G1248&lt;&gt;"",G1248&lt;&gt;G1247),MAX(IF(G$2:G$2001=G1248,H$2:H$2001,"")),"")</f>
        <v/>
      </c>
      <c r="K1248" t="str">
        <f t="array" aca="1" ref="K1248" ca="1">IF(AND(G1248&lt;&gt;"",G1248&lt;&gt;G1247),MAX(IF(G$2:G$2001=G1248,I$2:I$2001,"")),"")</f>
        <v/>
      </c>
      <c r="L1248" t="str">
        <f t="shared" ca="1" si="76"/>
        <v/>
      </c>
    </row>
    <row r="1249" spans="2:12" x14ac:dyDescent="0.25">
      <c r="B1249" t="str">
        <f t="shared" ca="1" si="78"/>
        <v/>
      </c>
      <c r="C1249" t="str">
        <f t="shared" ca="1" si="77"/>
        <v/>
      </c>
      <c r="D1249" s="156" t="str">
        <f t="array" aca="1" ref="D1249" ca="1">IFERROR(IF(B1249&lt;&gt;"",IF(OR(EXACT(OFFSET(Metadata!$A$1,0,0,Metadata!Metadata_Table_Length,1),C1249)),1,""),""),"")</f>
        <v/>
      </c>
      <c r="E1249" s="163" t="str">
        <f t="array" aca="1" ref="E1249" ca="1">IF(B1249&lt;&gt;"",IF(D1249=1,OFFSET(Metadata!$B$1,MIN(IF(OFFSET(Metadata!$A$1,0,0,Metadata!Metadata_Table_Length,1)=C1249,ROW(OFFSET(Metadata!$A$1,0,0,Metadata!Metadata_Table_Length,1))-1,"")),0),OFFSET(Metadata!$B$1,MIN(IF(OFFSET(Metadata!$A$1,0,0,Metadata!Metadata_Table_Length,1)=SUBSTITUTE(C1249,"rawdatafilename","originalfilename"),ROW(OFFSET(Metadata!$A$1,0,0,Metadata!Metadata_Table_Length,1))-1,"")),0)),"")</f>
        <v/>
      </c>
      <c r="F1249" t="str">
        <f t="shared" ca="1" si="79"/>
        <v/>
      </c>
      <c r="G1249" t="str">
        <f t="array" aca="1" ref="G1249" ca="1">IF(B1249&lt;&gt;"",OFFSET(Metadata!$B$1,MIN(IF(OFFSET(Metadata!$A$1,0,0,Metadata!Metadata_Table_Length,1)=SUBSTITUTE(C1249,"rawdatafilename","partnumber"),ROW(OFFSET(Metadata!$A$1,0,0,Metadata!Metadata_Table_Length,1))-1,"")),0),"")</f>
        <v/>
      </c>
      <c r="H1249" t="str">
        <f t="array" aca="1" ref="H1249" ca="1">IF(B1249&lt;&gt;"",OFFSET(Metadata!$B$1,MIN(IF(OFFSET(Metadata!$A$1,0,0,Metadata!Metadata_Table_Length,1)=SUBSTITUTE(C1249,"rawdatafilename","original_count"),ROW(OFFSET(Metadata!$A$1,0,0,Metadata!Metadata_Table_Length,1))-1,"")),0),"")</f>
        <v/>
      </c>
      <c r="I1249" t="str">
        <f t="array" aca="1" ref="I1249" ca="1">IF(B1249&lt;&gt;"",OFFSET(Metadata!$B$1,MIN(IF(OFFSET(Metadata!$A$1,0,0,Metadata!Metadata_Table_Length,1)=SUBSTITUTE(C1249,"rawdatafilename","count"),ROW(OFFSET(Metadata!$A$1,0,0,Metadata!Metadata_Table_Length,1))-1,"")),0),"")</f>
        <v/>
      </c>
      <c r="J1249" t="str">
        <f t="array" aca="1" ref="J1249" ca="1">IF(AND(G1249&lt;&gt;"",G1249&lt;&gt;G1248),MAX(IF(G$2:G$2001=G1249,H$2:H$2001,"")),"")</f>
        <v/>
      </c>
      <c r="K1249" t="str">
        <f t="array" aca="1" ref="K1249" ca="1">IF(AND(G1249&lt;&gt;"",G1249&lt;&gt;G1248),MAX(IF(G$2:G$2001=G1249,I$2:I$2001,"")),"")</f>
        <v/>
      </c>
      <c r="L1249" t="str">
        <f t="shared" ca="1" si="76"/>
        <v/>
      </c>
    </row>
    <row r="1250" spans="2:12" x14ac:dyDescent="0.25">
      <c r="B1250" t="str">
        <f t="shared" ca="1" si="78"/>
        <v/>
      </c>
      <c r="C1250" t="str">
        <f t="shared" ca="1" si="77"/>
        <v/>
      </c>
      <c r="D1250" s="156" t="str">
        <f t="array" aca="1" ref="D1250" ca="1">IFERROR(IF(B1250&lt;&gt;"",IF(OR(EXACT(OFFSET(Metadata!$A$1,0,0,Metadata!Metadata_Table_Length,1),C1250)),1,""),""),"")</f>
        <v/>
      </c>
      <c r="E1250" s="163" t="str">
        <f t="array" aca="1" ref="E1250" ca="1">IF(B1250&lt;&gt;"",IF(D1250=1,OFFSET(Metadata!$B$1,MIN(IF(OFFSET(Metadata!$A$1,0,0,Metadata!Metadata_Table_Length,1)=C1250,ROW(OFFSET(Metadata!$A$1,0,0,Metadata!Metadata_Table_Length,1))-1,"")),0),OFFSET(Metadata!$B$1,MIN(IF(OFFSET(Metadata!$A$1,0,0,Metadata!Metadata_Table_Length,1)=SUBSTITUTE(C1250,"rawdatafilename","originalfilename"),ROW(OFFSET(Metadata!$A$1,0,0,Metadata!Metadata_Table_Length,1))-1,"")),0)),"")</f>
        <v/>
      </c>
      <c r="F1250" t="str">
        <f t="shared" ca="1" si="79"/>
        <v/>
      </c>
      <c r="G1250" t="str">
        <f t="array" aca="1" ref="G1250" ca="1">IF(B1250&lt;&gt;"",OFFSET(Metadata!$B$1,MIN(IF(OFFSET(Metadata!$A$1,0,0,Metadata!Metadata_Table_Length,1)=SUBSTITUTE(C1250,"rawdatafilename","partnumber"),ROW(OFFSET(Metadata!$A$1,0,0,Metadata!Metadata_Table_Length,1))-1,"")),0),"")</f>
        <v/>
      </c>
      <c r="H1250" t="str">
        <f t="array" aca="1" ref="H1250" ca="1">IF(B1250&lt;&gt;"",OFFSET(Metadata!$B$1,MIN(IF(OFFSET(Metadata!$A$1,0,0,Metadata!Metadata_Table_Length,1)=SUBSTITUTE(C1250,"rawdatafilename","original_count"),ROW(OFFSET(Metadata!$A$1,0,0,Metadata!Metadata_Table_Length,1))-1,"")),0),"")</f>
        <v/>
      </c>
      <c r="I1250" t="str">
        <f t="array" aca="1" ref="I1250" ca="1">IF(B1250&lt;&gt;"",OFFSET(Metadata!$B$1,MIN(IF(OFFSET(Metadata!$A$1,0,0,Metadata!Metadata_Table_Length,1)=SUBSTITUTE(C1250,"rawdatafilename","count"),ROW(OFFSET(Metadata!$A$1,0,0,Metadata!Metadata_Table_Length,1))-1,"")),0),"")</f>
        <v/>
      </c>
      <c r="J1250" t="str">
        <f t="array" aca="1" ref="J1250" ca="1">IF(AND(G1250&lt;&gt;"",G1250&lt;&gt;G1249),MAX(IF(G$2:G$2001=G1250,H$2:H$2001,"")),"")</f>
        <v/>
      </c>
      <c r="K1250" t="str">
        <f t="array" aca="1" ref="K1250" ca="1">IF(AND(G1250&lt;&gt;"",G1250&lt;&gt;G1249),MAX(IF(G$2:G$2001=G1250,I$2:I$2001,"")),"")</f>
        <v/>
      </c>
      <c r="L1250" t="str">
        <f t="shared" ca="1" si="76"/>
        <v/>
      </c>
    </row>
    <row r="1251" spans="2:12" x14ac:dyDescent="0.25">
      <c r="B1251" t="str">
        <f t="shared" ca="1" si="78"/>
        <v/>
      </c>
      <c r="C1251" t="str">
        <f t="shared" ca="1" si="77"/>
        <v/>
      </c>
      <c r="D1251" s="156" t="str">
        <f t="array" aca="1" ref="D1251" ca="1">IFERROR(IF(B1251&lt;&gt;"",IF(OR(EXACT(OFFSET(Metadata!$A$1,0,0,Metadata!Metadata_Table_Length,1),C1251)),1,""),""),"")</f>
        <v/>
      </c>
      <c r="E1251" s="163" t="str">
        <f t="array" aca="1" ref="E1251" ca="1">IF(B1251&lt;&gt;"",IF(D1251=1,OFFSET(Metadata!$B$1,MIN(IF(OFFSET(Metadata!$A$1,0,0,Metadata!Metadata_Table_Length,1)=C1251,ROW(OFFSET(Metadata!$A$1,0,0,Metadata!Metadata_Table_Length,1))-1,"")),0),OFFSET(Metadata!$B$1,MIN(IF(OFFSET(Metadata!$A$1,0,0,Metadata!Metadata_Table_Length,1)=SUBSTITUTE(C1251,"rawdatafilename","originalfilename"),ROW(OFFSET(Metadata!$A$1,0,0,Metadata!Metadata_Table_Length,1))-1,"")),0)),"")</f>
        <v/>
      </c>
      <c r="F1251" t="str">
        <f t="shared" ca="1" si="79"/>
        <v/>
      </c>
      <c r="G1251" t="str">
        <f t="array" aca="1" ref="G1251" ca="1">IF(B1251&lt;&gt;"",OFFSET(Metadata!$B$1,MIN(IF(OFFSET(Metadata!$A$1,0,0,Metadata!Metadata_Table_Length,1)=SUBSTITUTE(C1251,"rawdatafilename","partnumber"),ROW(OFFSET(Metadata!$A$1,0,0,Metadata!Metadata_Table_Length,1))-1,"")),0),"")</f>
        <v/>
      </c>
      <c r="H1251" t="str">
        <f t="array" aca="1" ref="H1251" ca="1">IF(B1251&lt;&gt;"",OFFSET(Metadata!$B$1,MIN(IF(OFFSET(Metadata!$A$1,0,0,Metadata!Metadata_Table_Length,1)=SUBSTITUTE(C1251,"rawdatafilename","original_count"),ROW(OFFSET(Metadata!$A$1,0,0,Metadata!Metadata_Table_Length,1))-1,"")),0),"")</f>
        <v/>
      </c>
      <c r="I1251" t="str">
        <f t="array" aca="1" ref="I1251" ca="1">IF(B1251&lt;&gt;"",OFFSET(Metadata!$B$1,MIN(IF(OFFSET(Metadata!$A$1,0,0,Metadata!Metadata_Table_Length,1)=SUBSTITUTE(C1251,"rawdatafilename","count"),ROW(OFFSET(Metadata!$A$1,0,0,Metadata!Metadata_Table_Length,1))-1,"")),0),"")</f>
        <v/>
      </c>
      <c r="J1251" t="str">
        <f t="array" aca="1" ref="J1251" ca="1">IF(AND(G1251&lt;&gt;"",G1251&lt;&gt;G1250),MAX(IF(G$2:G$2001=G1251,H$2:H$2001,"")),"")</f>
        <v/>
      </c>
      <c r="K1251" t="str">
        <f t="array" aca="1" ref="K1251" ca="1">IF(AND(G1251&lt;&gt;"",G1251&lt;&gt;G1250),MAX(IF(G$2:G$2001=G1251,I$2:I$2001,"")),"")</f>
        <v/>
      </c>
      <c r="L1251" t="str">
        <f t="shared" ca="1" si="76"/>
        <v/>
      </c>
    </row>
    <row r="1252" spans="2:12" x14ac:dyDescent="0.25">
      <c r="B1252" t="str">
        <f t="shared" ca="1" si="78"/>
        <v/>
      </c>
      <c r="C1252" t="str">
        <f t="shared" ca="1" si="77"/>
        <v/>
      </c>
      <c r="D1252" s="156" t="str">
        <f t="array" aca="1" ref="D1252" ca="1">IFERROR(IF(B1252&lt;&gt;"",IF(OR(EXACT(OFFSET(Metadata!$A$1,0,0,Metadata!Metadata_Table_Length,1),C1252)),1,""),""),"")</f>
        <v/>
      </c>
      <c r="E1252" s="163" t="str">
        <f t="array" aca="1" ref="E1252" ca="1">IF(B1252&lt;&gt;"",IF(D1252=1,OFFSET(Metadata!$B$1,MIN(IF(OFFSET(Metadata!$A$1,0,0,Metadata!Metadata_Table_Length,1)=C1252,ROW(OFFSET(Metadata!$A$1,0,0,Metadata!Metadata_Table_Length,1))-1,"")),0),OFFSET(Metadata!$B$1,MIN(IF(OFFSET(Metadata!$A$1,0,0,Metadata!Metadata_Table_Length,1)=SUBSTITUTE(C1252,"rawdatafilename","originalfilename"),ROW(OFFSET(Metadata!$A$1,0,0,Metadata!Metadata_Table_Length,1))-1,"")),0)),"")</f>
        <v/>
      </c>
      <c r="F1252" t="str">
        <f t="shared" ca="1" si="79"/>
        <v/>
      </c>
      <c r="G1252" t="str">
        <f t="array" aca="1" ref="G1252" ca="1">IF(B1252&lt;&gt;"",OFFSET(Metadata!$B$1,MIN(IF(OFFSET(Metadata!$A$1,0,0,Metadata!Metadata_Table_Length,1)=SUBSTITUTE(C1252,"rawdatafilename","partnumber"),ROW(OFFSET(Metadata!$A$1,0,0,Metadata!Metadata_Table_Length,1))-1,"")),0),"")</f>
        <v/>
      </c>
      <c r="H1252" t="str">
        <f t="array" aca="1" ref="H1252" ca="1">IF(B1252&lt;&gt;"",OFFSET(Metadata!$B$1,MIN(IF(OFFSET(Metadata!$A$1,0,0,Metadata!Metadata_Table_Length,1)=SUBSTITUTE(C1252,"rawdatafilename","original_count"),ROW(OFFSET(Metadata!$A$1,0,0,Metadata!Metadata_Table_Length,1))-1,"")),0),"")</f>
        <v/>
      </c>
      <c r="I1252" t="str">
        <f t="array" aca="1" ref="I1252" ca="1">IF(B1252&lt;&gt;"",OFFSET(Metadata!$B$1,MIN(IF(OFFSET(Metadata!$A$1,0,0,Metadata!Metadata_Table_Length,1)=SUBSTITUTE(C1252,"rawdatafilename","count"),ROW(OFFSET(Metadata!$A$1,0,0,Metadata!Metadata_Table_Length,1))-1,"")),0),"")</f>
        <v/>
      </c>
      <c r="J1252" t="str">
        <f t="array" aca="1" ref="J1252" ca="1">IF(AND(G1252&lt;&gt;"",G1252&lt;&gt;G1251),MAX(IF(G$2:G$2001=G1252,H$2:H$2001,"")),"")</f>
        <v/>
      </c>
      <c r="K1252" t="str">
        <f t="array" aca="1" ref="K1252" ca="1">IF(AND(G1252&lt;&gt;"",G1252&lt;&gt;G1251),MAX(IF(G$2:G$2001=G1252,I$2:I$2001,"")),"")</f>
        <v/>
      </c>
      <c r="L1252" t="str">
        <f t="shared" ca="1" si="76"/>
        <v/>
      </c>
    </row>
    <row r="1253" spans="2:12" x14ac:dyDescent="0.25">
      <c r="B1253" t="str">
        <f t="shared" ca="1" si="78"/>
        <v/>
      </c>
      <c r="C1253" t="str">
        <f t="shared" ca="1" si="77"/>
        <v/>
      </c>
      <c r="D1253" s="156" t="str">
        <f t="array" aca="1" ref="D1253" ca="1">IFERROR(IF(B1253&lt;&gt;"",IF(OR(EXACT(OFFSET(Metadata!$A$1,0,0,Metadata!Metadata_Table_Length,1),C1253)),1,""),""),"")</f>
        <v/>
      </c>
      <c r="E1253" s="163" t="str">
        <f t="array" aca="1" ref="E1253" ca="1">IF(B1253&lt;&gt;"",IF(D1253=1,OFFSET(Metadata!$B$1,MIN(IF(OFFSET(Metadata!$A$1,0,0,Metadata!Metadata_Table_Length,1)=C1253,ROW(OFFSET(Metadata!$A$1,0,0,Metadata!Metadata_Table_Length,1))-1,"")),0),OFFSET(Metadata!$B$1,MIN(IF(OFFSET(Metadata!$A$1,0,0,Metadata!Metadata_Table_Length,1)=SUBSTITUTE(C1253,"rawdatafilename","originalfilename"),ROW(OFFSET(Metadata!$A$1,0,0,Metadata!Metadata_Table_Length,1))-1,"")),0)),"")</f>
        <v/>
      </c>
      <c r="F1253" t="str">
        <f t="shared" ca="1" si="79"/>
        <v/>
      </c>
      <c r="G1253" t="str">
        <f t="array" aca="1" ref="G1253" ca="1">IF(B1253&lt;&gt;"",OFFSET(Metadata!$B$1,MIN(IF(OFFSET(Metadata!$A$1,0,0,Metadata!Metadata_Table_Length,1)=SUBSTITUTE(C1253,"rawdatafilename","partnumber"),ROW(OFFSET(Metadata!$A$1,0,0,Metadata!Metadata_Table_Length,1))-1,"")),0),"")</f>
        <v/>
      </c>
      <c r="H1253" t="str">
        <f t="array" aca="1" ref="H1253" ca="1">IF(B1253&lt;&gt;"",OFFSET(Metadata!$B$1,MIN(IF(OFFSET(Metadata!$A$1,0,0,Metadata!Metadata_Table_Length,1)=SUBSTITUTE(C1253,"rawdatafilename","original_count"),ROW(OFFSET(Metadata!$A$1,0,0,Metadata!Metadata_Table_Length,1))-1,"")),0),"")</f>
        <v/>
      </c>
      <c r="I1253" t="str">
        <f t="array" aca="1" ref="I1253" ca="1">IF(B1253&lt;&gt;"",OFFSET(Metadata!$B$1,MIN(IF(OFFSET(Metadata!$A$1,0,0,Metadata!Metadata_Table_Length,1)=SUBSTITUTE(C1253,"rawdatafilename","count"),ROW(OFFSET(Metadata!$A$1,0,0,Metadata!Metadata_Table_Length,1))-1,"")),0),"")</f>
        <v/>
      </c>
      <c r="J1253" t="str">
        <f t="array" aca="1" ref="J1253" ca="1">IF(AND(G1253&lt;&gt;"",G1253&lt;&gt;G1252),MAX(IF(G$2:G$2001=G1253,H$2:H$2001,"")),"")</f>
        <v/>
      </c>
      <c r="K1253" t="str">
        <f t="array" aca="1" ref="K1253" ca="1">IF(AND(G1253&lt;&gt;"",G1253&lt;&gt;G1252),MAX(IF(G$2:G$2001=G1253,I$2:I$2001,"")),"")</f>
        <v/>
      </c>
      <c r="L1253" t="str">
        <f t="shared" ca="1" si="76"/>
        <v/>
      </c>
    </row>
    <row r="1254" spans="2:12" x14ac:dyDescent="0.25">
      <c r="B1254" t="str">
        <f t="shared" ca="1" si="78"/>
        <v/>
      </c>
      <c r="C1254" t="str">
        <f t="shared" ca="1" si="77"/>
        <v/>
      </c>
      <c r="D1254" s="156" t="str">
        <f t="array" aca="1" ref="D1254" ca="1">IFERROR(IF(B1254&lt;&gt;"",IF(OR(EXACT(OFFSET(Metadata!$A$1,0,0,Metadata!Metadata_Table_Length,1),C1254)),1,""),""),"")</f>
        <v/>
      </c>
      <c r="E1254" s="163" t="str">
        <f t="array" aca="1" ref="E1254" ca="1">IF(B1254&lt;&gt;"",IF(D1254=1,OFFSET(Metadata!$B$1,MIN(IF(OFFSET(Metadata!$A$1,0,0,Metadata!Metadata_Table_Length,1)=C1254,ROW(OFFSET(Metadata!$A$1,0,0,Metadata!Metadata_Table_Length,1))-1,"")),0),OFFSET(Metadata!$B$1,MIN(IF(OFFSET(Metadata!$A$1,0,0,Metadata!Metadata_Table_Length,1)=SUBSTITUTE(C1254,"rawdatafilename","originalfilename"),ROW(OFFSET(Metadata!$A$1,0,0,Metadata!Metadata_Table_Length,1))-1,"")),0)),"")</f>
        <v/>
      </c>
      <c r="F1254" t="str">
        <f t="shared" ca="1" si="79"/>
        <v/>
      </c>
      <c r="G1254" t="str">
        <f t="array" aca="1" ref="G1254" ca="1">IF(B1254&lt;&gt;"",OFFSET(Metadata!$B$1,MIN(IF(OFFSET(Metadata!$A$1,0,0,Metadata!Metadata_Table_Length,1)=SUBSTITUTE(C1254,"rawdatafilename","partnumber"),ROW(OFFSET(Metadata!$A$1,0,0,Metadata!Metadata_Table_Length,1))-1,"")),0),"")</f>
        <v/>
      </c>
      <c r="H1254" t="str">
        <f t="array" aca="1" ref="H1254" ca="1">IF(B1254&lt;&gt;"",OFFSET(Metadata!$B$1,MIN(IF(OFFSET(Metadata!$A$1,0,0,Metadata!Metadata_Table_Length,1)=SUBSTITUTE(C1254,"rawdatafilename","original_count"),ROW(OFFSET(Metadata!$A$1,0,0,Metadata!Metadata_Table_Length,1))-1,"")),0),"")</f>
        <v/>
      </c>
      <c r="I1254" t="str">
        <f t="array" aca="1" ref="I1254" ca="1">IF(B1254&lt;&gt;"",OFFSET(Metadata!$B$1,MIN(IF(OFFSET(Metadata!$A$1,0,0,Metadata!Metadata_Table_Length,1)=SUBSTITUTE(C1254,"rawdatafilename","count"),ROW(OFFSET(Metadata!$A$1,0,0,Metadata!Metadata_Table_Length,1))-1,"")),0),"")</f>
        <v/>
      </c>
      <c r="J1254" t="str">
        <f t="array" aca="1" ref="J1254" ca="1">IF(AND(G1254&lt;&gt;"",G1254&lt;&gt;G1253),MAX(IF(G$2:G$2001=G1254,H$2:H$2001,"")),"")</f>
        <v/>
      </c>
      <c r="K1254" t="str">
        <f t="array" aca="1" ref="K1254" ca="1">IF(AND(G1254&lt;&gt;"",G1254&lt;&gt;G1253),MAX(IF(G$2:G$2001=G1254,I$2:I$2001,"")),"")</f>
        <v/>
      </c>
      <c r="L1254" t="str">
        <f t="shared" ca="1" si="76"/>
        <v/>
      </c>
    </row>
    <row r="1255" spans="2:12" x14ac:dyDescent="0.25">
      <c r="B1255" t="str">
        <f t="shared" ca="1" si="78"/>
        <v/>
      </c>
      <c r="C1255" t="str">
        <f t="shared" ca="1" si="77"/>
        <v/>
      </c>
      <c r="D1255" s="156" t="str">
        <f t="array" aca="1" ref="D1255" ca="1">IFERROR(IF(B1255&lt;&gt;"",IF(OR(EXACT(OFFSET(Metadata!$A$1,0,0,Metadata!Metadata_Table_Length,1),C1255)),1,""),""),"")</f>
        <v/>
      </c>
      <c r="E1255" s="163" t="str">
        <f t="array" aca="1" ref="E1255" ca="1">IF(B1255&lt;&gt;"",IF(D1255=1,OFFSET(Metadata!$B$1,MIN(IF(OFFSET(Metadata!$A$1,0,0,Metadata!Metadata_Table_Length,1)=C1255,ROW(OFFSET(Metadata!$A$1,0,0,Metadata!Metadata_Table_Length,1))-1,"")),0),OFFSET(Metadata!$B$1,MIN(IF(OFFSET(Metadata!$A$1,0,0,Metadata!Metadata_Table_Length,1)=SUBSTITUTE(C1255,"rawdatafilename","originalfilename"),ROW(OFFSET(Metadata!$A$1,0,0,Metadata!Metadata_Table_Length,1))-1,"")),0)),"")</f>
        <v/>
      </c>
      <c r="F1255" t="str">
        <f t="shared" ca="1" si="79"/>
        <v/>
      </c>
      <c r="G1255" t="str">
        <f t="array" aca="1" ref="G1255" ca="1">IF(B1255&lt;&gt;"",OFFSET(Metadata!$B$1,MIN(IF(OFFSET(Metadata!$A$1,0,0,Metadata!Metadata_Table_Length,1)=SUBSTITUTE(C1255,"rawdatafilename","partnumber"),ROW(OFFSET(Metadata!$A$1,0,0,Metadata!Metadata_Table_Length,1))-1,"")),0),"")</f>
        <v/>
      </c>
      <c r="H1255" t="str">
        <f t="array" aca="1" ref="H1255" ca="1">IF(B1255&lt;&gt;"",OFFSET(Metadata!$B$1,MIN(IF(OFFSET(Metadata!$A$1,0,0,Metadata!Metadata_Table_Length,1)=SUBSTITUTE(C1255,"rawdatafilename","original_count"),ROW(OFFSET(Metadata!$A$1,0,0,Metadata!Metadata_Table_Length,1))-1,"")),0),"")</f>
        <v/>
      </c>
      <c r="I1255" t="str">
        <f t="array" aca="1" ref="I1255" ca="1">IF(B1255&lt;&gt;"",OFFSET(Metadata!$B$1,MIN(IF(OFFSET(Metadata!$A$1,0,0,Metadata!Metadata_Table_Length,1)=SUBSTITUTE(C1255,"rawdatafilename","count"),ROW(OFFSET(Metadata!$A$1,0,0,Metadata!Metadata_Table_Length,1))-1,"")),0),"")</f>
        <v/>
      </c>
      <c r="J1255" t="str">
        <f t="array" aca="1" ref="J1255" ca="1">IF(AND(G1255&lt;&gt;"",G1255&lt;&gt;G1254),MAX(IF(G$2:G$2001=G1255,H$2:H$2001,"")),"")</f>
        <v/>
      </c>
      <c r="K1255" t="str">
        <f t="array" aca="1" ref="K1255" ca="1">IF(AND(G1255&lt;&gt;"",G1255&lt;&gt;G1254),MAX(IF(G$2:G$2001=G1255,I$2:I$2001,"")),"")</f>
        <v/>
      </c>
      <c r="L1255" t="str">
        <f t="shared" ca="1" si="76"/>
        <v/>
      </c>
    </row>
    <row r="1256" spans="2:12" x14ac:dyDescent="0.25">
      <c r="B1256" t="str">
        <f t="shared" ca="1" si="78"/>
        <v/>
      </c>
      <c r="C1256" t="str">
        <f t="shared" ca="1" si="77"/>
        <v/>
      </c>
      <c r="D1256" s="156" t="str">
        <f t="array" aca="1" ref="D1256" ca="1">IFERROR(IF(B1256&lt;&gt;"",IF(OR(EXACT(OFFSET(Metadata!$A$1,0,0,Metadata!Metadata_Table_Length,1),C1256)),1,""),""),"")</f>
        <v/>
      </c>
      <c r="E1256" s="163" t="str">
        <f t="array" aca="1" ref="E1256" ca="1">IF(B1256&lt;&gt;"",IF(D1256=1,OFFSET(Metadata!$B$1,MIN(IF(OFFSET(Metadata!$A$1,0,0,Metadata!Metadata_Table_Length,1)=C1256,ROW(OFFSET(Metadata!$A$1,0,0,Metadata!Metadata_Table_Length,1))-1,"")),0),OFFSET(Metadata!$B$1,MIN(IF(OFFSET(Metadata!$A$1,0,0,Metadata!Metadata_Table_Length,1)=SUBSTITUTE(C1256,"rawdatafilename","originalfilename"),ROW(OFFSET(Metadata!$A$1,0,0,Metadata!Metadata_Table_Length,1))-1,"")),0)),"")</f>
        <v/>
      </c>
      <c r="F1256" t="str">
        <f t="shared" ca="1" si="79"/>
        <v/>
      </c>
      <c r="G1256" t="str">
        <f t="array" aca="1" ref="G1256" ca="1">IF(B1256&lt;&gt;"",OFFSET(Metadata!$B$1,MIN(IF(OFFSET(Metadata!$A$1,0,0,Metadata!Metadata_Table_Length,1)=SUBSTITUTE(C1256,"rawdatafilename","partnumber"),ROW(OFFSET(Metadata!$A$1,0,0,Metadata!Metadata_Table_Length,1))-1,"")),0),"")</f>
        <v/>
      </c>
      <c r="H1256" t="str">
        <f t="array" aca="1" ref="H1256" ca="1">IF(B1256&lt;&gt;"",OFFSET(Metadata!$B$1,MIN(IF(OFFSET(Metadata!$A$1,0,0,Metadata!Metadata_Table_Length,1)=SUBSTITUTE(C1256,"rawdatafilename","original_count"),ROW(OFFSET(Metadata!$A$1,0,0,Metadata!Metadata_Table_Length,1))-1,"")),0),"")</f>
        <v/>
      </c>
      <c r="I1256" t="str">
        <f t="array" aca="1" ref="I1256" ca="1">IF(B1256&lt;&gt;"",OFFSET(Metadata!$B$1,MIN(IF(OFFSET(Metadata!$A$1,0,0,Metadata!Metadata_Table_Length,1)=SUBSTITUTE(C1256,"rawdatafilename","count"),ROW(OFFSET(Metadata!$A$1,0,0,Metadata!Metadata_Table_Length,1))-1,"")),0),"")</f>
        <v/>
      </c>
      <c r="J1256" t="str">
        <f t="array" aca="1" ref="J1256" ca="1">IF(AND(G1256&lt;&gt;"",G1256&lt;&gt;G1255),MAX(IF(G$2:G$2001=G1256,H$2:H$2001,"")),"")</f>
        <v/>
      </c>
      <c r="K1256" t="str">
        <f t="array" aca="1" ref="K1256" ca="1">IF(AND(G1256&lt;&gt;"",G1256&lt;&gt;G1255),MAX(IF(G$2:G$2001=G1256,I$2:I$2001,"")),"")</f>
        <v/>
      </c>
      <c r="L1256" t="str">
        <f t="shared" ca="1" si="76"/>
        <v/>
      </c>
    </row>
    <row r="1257" spans="2:12" x14ac:dyDescent="0.25">
      <c r="B1257" t="str">
        <f t="shared" ca="1" si="78"/>
        <v/>
      </c>
      <c r="C1257" t="str">
        <f t="shared" ca="1" si="77"/>
        <v/>
      </c>
      <c r="D1257" s="156" t="str">
        <f t="array" aca="1" ref="D1257" ca="1">IFERROR(IF(B1257&lt;&gt;"",IF(OR(EXACT(OFFSET(Metadata!$A$1,0,0,Metadata!Metadata_Table_Length,1),C1257)),1,""),""),"")</f>
        <v/>
      </c>
      <c r="E1257" s="163" t="str">
        <f t="array" aca="1" ref="E1257" ca="1">IF(B1257&lt;&gt;"",IF(D1257=1,OFFSET(Metadata!$B$1,MIN(IF(OFFSET(Metadata!$A$1,0,0,Metadata!Metadata_Table_Length,1)=C1257,ROW(OFFSET(Metadata!$A$1,0,0,Metadata!Metadata_Table_Length,1))-1,"")),0),OFFSET(Metadata!$B$1,MIN(IF(OFFSET(Metadata!$A$1,0,0,Metadata!Metadata_Table_Length,1)=SUBSTITUTE(C1257,"rawdatafilename","originalfilename"),ROW(OFFSET(Metadata!$A$1,0,0,Metadata!Metadata_Table_Length,1))-1,"")),0)),"")</f>
        <v/>
      </c>
      <c r="F1257" t="str">
        <f t="shared" ca="1" si="79"/>
        <v/>
      </c>
      <c r="G1257" t="str">
        <f t="array" aca="1" ref="G1257" ca="1">IF(B1257&lt;&gt;"",OFFSET(Metadata!$B$1,MIN(IF(OFFSET(Metadata!$A$1,0,0,Metadata!Metadata_Table_Length,1)=SUBSTITUTE(C1257,"rawdatafilename","partnumber"),ROW(OFFSET(Metadata!$A$1,0,0,Metadata!Metadata_Table_Length,1))-1,"")),0),"")</f>
        <v/>
      </c>
      <c r="H1257" t="str">
        <f t="array" aca="1" ref="H1257" ca="1">IF(B1257&lt;&gt;"",OFFSET(Metadata!$B$1,MIN(IF(OFFSET(Metadata!$A$1,0,0,Metadata!Metadata_Table_Length,1)=SUBSTITUTE(C1257,"rawdatafilename","original_count"),ROW(OFFSET(Metadata!$A$1,0,0,Metadata!Metadata_Table_Length,1))-1,"")),0),"")</f>
        <v/>
      </c>
      <c r="I1257" t="str">
        <f t="array" aca="1" ref="I1257" ca="1">IF(B1257&lt;&gt;"",OFFSET(Metadata!$B$1,MIN(IF(OFFSET(Metadata!$A$1,0,0,Metadata!Metadata_Table_Length,1)=SUBSTITUTE(C1257,"rawdatafilename","count"),ROW(OFFSET(Metadata!$A$1,0,0,Metadata!Metadata_Table_Length,1))-1,"")),0),"")</f>
        <v/>
      </c>
      <c r="J1257" t="str">
        <f t="array" aca="1" ref="J1257" ca="1">IF(AND(G1257&lt;&gt;"",G1257&lt;&gt;G1256),MAX(IF(G$2:G$2001=G1257,H$2:H$2001,"")),"")</f>
        <v/>
      </c>
      <c r="K1257" t="str">
        <f t="array" aca="1" ref="K1257" ca="1">IF(AND(G1257&lt;&gt;"",G1257&lt;&gt;G1256),MAX(IF(G$2:G$2001=G1257,I$2:I$2001,"")),"")</f>
        <v/>
      </c>
      <c r="L1257" t="str">
        <f t="shared" ca="1" si="76"/>
        <v/>
      </c>
    </row>
    <row r="1258" spans="2:12" x14ac:dyDescent="0.25">
      <c r="B1258" t="str">
        <f t="shared" ca="1" si="78"/>
        <v/>
      </c>
      <c r="C1258" t="str">
        <f t="shared" ca="1" si="77"/>
        <v/>
      </c>
      <c r="D1258" s="156" t="str">
        <f t="array" aca="1" ref="D1258" ca="1">IFERROR(IF(B1258&lt;&gt;"",IF(OR(EXACT(OFFSET(Metadata!$A$1,0,0,Metadata!Metadata_Table_Length,1),C1258)),1,""),""),"")</f>
        <v/>
      </c>
      <c r="E1258" s="163" t="str">
        <f t="array" aca="1" ref="E1258" ca="1">IF(B1258&lt;&gt;"",IF(D1258=1,OFFSET(Metadata!$B$1,MIN(IF(OFFSET(Metadata!$A$1,0,0,Metadata!Metadata_Table_Length,1)=C1258,ROW(OFFSET(Metadata!$A$1,0,0,Metadata!Metadata_Table_Length,1))-1,"")),0),OFFSET(Metadata!$B$1,MIN(IF(OFFSET(Metadata!$A$1,0,0,Metadata!Metadata_Table_Length,1)=SUBSTITUTE(C1258,"rawdatafilename","originalfilename"),ROW(OFFSET(Metadata!$A$1,0,0,Metadata!Metadata_Table_Length,1))-1,"")),0)),"")</f>
        <v/>
      </c>
      <c r="F1258" t="str">
        <f t="shared" ca="1" si="79"/>
        <v/>
      </c>
      <c r="G1258" t="str">
        <f t="array" aca="1" ref="G1258" ca="1">IF(B1258&lt;&gt;"",OFFSET(Metadata!$B$1,MIN(IF(OFFSET(Metadata!$A$1,0,0,Metadata!Metadata_Table_Length,1)=SUBSTITUTE(C1258,"rawdatafilename","partnumber"),ROW(OFFSET(Metadata!$A$1,0,0,Metadata!Metadata_Table_Length,1))-1,"")),0),"")</f>
        <v/>
      </c>
      <c r="H1258" t="str">
        <f t="array" aca="1" ref="H1258" ca="1">IF(B1258&lt;&gt;"",OFFSET(Metadata!$B$1,MIN(IF(OFFSET(Metadata!$A$1,0,0,Metadata!Metadata_Table_Length,1)=SUBSTITUTE(C1258,"rawdatafilename","original_count"),ROW(OFFSET(Metadata!$A$1,0,0,Metadata!Metadata_Table_Length,1))-1,"")),0),"")</f>
        <v/>
      </c>
      <c r="I1258" t="str">
        <f t="array" aca="1" ref="I1258" ca="1">IF(B1258&lt;&gt;"",OFFSET(Metadata!$B$1,MIN(IF(OFFSET(Metadata!$A$1,0,0,Metadata!Metadata_Table_Length,1)=SUBSTITUTE(C1258,"rawdatafilename","count"),ROW(OFFSET(Metadata!$A$1,0,0,Metadata!Metadata_Table_Length,1))-1,"")),0),"")</f>
        <v/>
      </c>
      <c r="J1258" t="str">
        <f t="array" aca="1" ref="J1258" ca="1">IF(AND(G1258&lt;&gt;"",G1258&lt;&gt;G1257),MAX(IF(G$2:G$2001=G1258,H$2:H$2001,"")),"")</f>
        <v/>
      </c>
      <c r="K1258" t="str">
        <f t="array" aca="1" ref="K1258" ca="1">IF(AND(G1258&lt;&gt;"",G1258&lt;&gt;G1257),MAX(IF(G$2:G$2001=G1258,I$2:I$2001,"")),"")</f>
        <v/>
      </c>
      <c r="L1258" t="str">
        <f t="shared" ref="L1258:L1321" ca="1" si="80">IF(F1258&lt;&gt;"",IF(F1258&lt;&gt;F1257,F1258,""),"")</f>
        <v/>
      </c>
    </row>
    <row r="1259" spans="2:12" x14ac:dyDescent="0.25">
      <c r="B1259" t="str">
        <f t="shared" ca="1" si="78"/>
        <v/>
      </c>
      <c r="C1259" t="str">
        <f t="shared" ca="1" si="77"/>
        <v/>
      </c>
      <c r="D1259" s="156" t="str">
        <f t="array" aca="1" ref="D1259" ca="1">IFERROR(IF(B1259&lt;&gt;"",IF(OR(EXACT(OFFSET(Metadata!$A$1,0,0,Metadata!Metadata_Table_Length,1),C1259)),1,""),""),"")</f>
        <v/>
      </c>
      <c r="E1259" s="163" t="str">
        <f t="array" aca="1" ref="E1259" ca="1">IF(B1259&lt;&gt;"",IF(D1259=1,OFFSET(Metadata!$B$1,MIN(IF(OFFSET(Metadata!$A$1,0,0,Metadata!Metadata_Table_Length,1)=C1259,ROW(OFFSET(Metadata!$A$1,0,0,Metadata!Metadata_Table_Length,1))-1,"")),0),OFFSET(Metadata!$B$1,MIN(IF(OFFSET(Metadata!$A$1,0,0,Metadata!Metadata_Table_Length,1)=SUBSTITUTE(C1259,"rawdatafilename","originalfilename"),ROW(OFFSET(Metadata!$A$1,0,0,Metadata!Metadata_Table_Length,1))-1,"")),0)),"")</f>
        <v/>
      </c>
      <c r="F1259" t="str">
        <f t="shared" ca="1" si="79"/>
        <v/>
      </c>
      <c r="G1259" t="str">
        <f t="array" aca="1" ref="G1259" ca="1">IF(B1259&lt;&gt;"",OFFSET(Metadata!$B$1,MIN(IF(OFFSET(Metadata!$A$1,0,0,Metadata!Metadata_Table_Length,1)=SUBSTITUTE(C1259,"rawdatafilename","partnumber"),ROW(OFFSET(Metadata!$A$1,0,0,Metadata!Metadata_Table_Length,1))-1,"")),0),"")</f>
        <v/>
      </c>
      <c r="H1259" t="str">
        <f t="array" aca="1" ref="H1259" ca="1">IF(B1259&lt;&gt;"",OFFSET(Metadata!$B$1,MIN(IF(OFFSET(Metadata!$A$1,0,0,Metadata!Metadata_Table_Length,1)=SUBSTITUTE(C1259,"rawdatafilename","original_count"),ROW(OFFSET(Metadata!$A$1,0,0,Metadata!Metadata_Table_Length,1))-1,"")),0),"")</f>
        <v/>
      </c>
      <c r="I1259" t="str">
        <f t="array" aca="1" ref="I1259" ca="1">IF(B1259&lt;&gt;"",OFFSET(Metadata!$B$1,MIN(IF(OFFSET(Metadata!$A$1,0,0,Metadata!Metadata_Table_Length,1)=SUBSTITUTE(C1259,"rawdatafilename","count"),ROW(OFFSET(Metadata!$A$1,0,0,Metadata!Metadata_Table_Length,1))-1,"")),0),"")</f>
        <v/>
      </c>
      <c r="J1259" t="str">
        <f t="array" aca="1" ref="J1259" ca="1">IF(AND(G1259&lt;&gt;"",G1259&lt;&gt;G1258),MAX(IF(G$2:G$2001=G1259,H$2:H$2001,"")),"")</f>
        <v/>
      </c>
      <c r="K1259" t="str">
        <f t="array" aca="1" ref="K1259" ca="1">IF(AND(G1259&lt;&gt;"",G1259&lt;&gt;G1258),MAX(IF(G$2:G$2001=G1259,I$2:I$2001,"")),"")</f>
        <v/>
      </c>
      <c r="L1259" t="str">
        <f t="shared" ca="1" si="80"/>
        <v/>
      </c>
    </row>
    <row r="1260" spans="2:12" x14ac:dyDescent="0.25">
      <c r="B1260" t="str">
        <f t="shared" ca="1" si="78"/>
        <v/>
      </c>
      <c r="C1260" t="str">
        <f t="shared" ca="1" si="77"/>
        <v/>
      </c>
      <c r="D1260" s="156" t="str">
        <f t="array" aca="1" ref="D1260" ca="1">IFERROR(IF(B1260&lt;&gt;"",IF(OR(EXACT(OFFSET(Metadata!$A$1,0,0,Metadata!Metadata_Table_Length,1),C1260)),1,""),""),"")</f>
        <v/>
      </c>
      <c r="E1260" s="163" t="str">
        <f t="array" aca="1" ref="E1260" ca="1">IF(B1260&lt;&gt;"",IF(D1260=1,OFFSET(Metadata!$B$1,MIN(IF(OFFSET(Metadata!$A$1,0,0,Metadata!Metadata_Table_Length,1)=C1260,ROW(OFFSET(Metadata!$A$1,0,0,Metadata!Metadata_Table_Length,1))-1,"")),0),OFFSET(Metadata!$B$1,MIN(IF(OFFSET(Metadata!$A$1,0,0,Metadata!Metadata_Table_Length,1)=SUBSTITUTE(C1260,"rawdatafilename","originalfilename"),ROW(OFFSET(Metadata!$A$1,0,0,Metadata!Metadata_Table_Length,1))-1,"")),0)),"")</f>
        <v/>
      </c>
      <c r="F1260" t="str">
        <f t="shared" ca="1" si="79"/>
        <v/>
      </c>
      <c r="G1260" t="str">
        <f t="array" aca="1" ref="G1260" ca="1">IF(B1260&lt;&gt;"",OFFSET(Metadata!$B$1,MIN(IF(OFFSET(Metadata!$A$1,0,0,Metadata!Metadata_Table_Length,1)=SUBSTITUTE(C1260,"rawdatafilename","partnumber"),ROW(OFFSET(Metadata!$A$1,0,0,Metadata!Metadata_Table_Length,1))-1,"")),0),"")</f>
        <v/>
      </c>
      <c r="H1260" t="str">
        <f t="array" aca="1" ref="H1260" ca="1">IF(B1260&lt;&gt;"",OFFSET(Metadata!$B$1,MIN(IF(OFFSET(Metadata!$A$1,0,0,Metadata!Metadata_Table_Length,1)=SUBSTITUTE(C1260,"rawdatafilename","original_count"),ROW(OFFSET(Metadata!$A$1,0,0,Metadata!Metadata_Table_Length,1))-1,"")),0),"")</f>
        <v/>
      </c>
      <c r="I1260" t="str">
        <f t="array" aca="1" ref="I1260" ca="1">IF(B1260&lt;&gt;"",OFFSET(Metadata!$B$1,MIN(IF(OFFSET(Metadata!$A$1,0,0,Metadata!Metadata_Table_Length,1)=SUBSTITUTE(C1260,"rawdatafilename","count"),ROW(OFFSET(Metadata!$A$1,0,0,Metadata!Metadata_Table_Length,1))-1,"")),0),"")</f>
        <v/>
      </c>
      <c r="J1260" t="str">
        <f t="array" aca="1" ref="J1260" ca="1">IF(AND(G1260&lt;&gt;"",G1260&lt;&gt;G1259),MAX(IF(G$2:G$2001=G1260,H$2:H$2001,"")),"")</f>
        <v/>
      </c>
      <c r="K1260" t="str">
        <f t="array" aca="1" ref="K1260" ca="1">IF(AND(G1260&lt;&gt;"",G1260&lt;&gt;G1259),MAX(IF(G$2:G$2001=G1260,I$2:I$2001,"")),"")</f>
        <v/>
      </c>
      <c r="L1260" t="str">
        <f t="shared" ca="1" si="80"/>
        <v/>
      </c>
    </row>
    <row r="1261" spans="2:12" x14ac:dyDescent="0.25">
      <c r="B1261" t="str">
        <f t="shared" ca="1" si="78"/>
        <v/>
      </c>
      <c r="C1261" t="str">
        <f t="shared" ca="1" si="77"/>
        <v/>
      </c>
      <c r="D1261" s="156" t="str">
        <f t="array" aca="1" ref="D1261" ca="1">IFERROR(IF(B1261&lt;&gt;"",IF(OR(EXACT(OFFSET(Metadata!$A$1,0,0,Metadata!Metadata_Table_Length,1),C1261)),1,""),""),"")</f>
        <v/>
      </c>
      <c r="E1261" s="163" t="str">
        <f t="array" aca="1" ref="E1261" ca="1">IF(B1261&lt;&gt;"",IF(D1261=1,OFFSET(Metadata!$B$1,MIN(IF(OFFSET(Metadata!$A$1,0,0,Metadata!Metadata_Table_Length,1)=C1261,ROW(OFFSET(Metadata!$A$1,0,0,Metadata!Metadata_Table_Length,1))-1,"")),0),OFFSET(Metadata!$B$1,MIN(IF(OFFSET(Metadata!$A$1,0,0,Metadata!Metadata_Table_Length,1)=SUBSTITUTE(C1261,"rawdatafilename","originalfilename"),ROW(OFFSET(Metadata!$A$1,0,0,Metadata!Metadata_Table_Length,1))-1,"")),0)),"")</f>
        <v/>
      </c>
      <c r="F1261" t="str">
        <f t="shared" ca="1" si="79"/>
        <v/>
      </c>
      <c r="G1261" t="str">
        <f t="array" aca="1" ref="G1261" ca="1">IF(B1261&lt;&gt;"",OFFSET(Metadata!$B$1,MIN(IF(OFFSET(Metadata!$A$1,0,0,Metadata!Metadata_Table_Length,1)=SUBSTITUTE(C1261,"rawdatafilename","partnumber"),ROW(OFFSET(Metadata!$A$1,0,0,Metadata!Metadata_Table_Length,1))-1,"")),0),"")</f>
        <v/>
      </c>
      <c r="H1261" t="str">
        <f t="array" aca="1" ref="H1261" ca="1">IF(B1261&lt;&gt;"",OFFSET(Metadata!$B$1,MIN(IF(OFFSET(Metadata!$A$1,0,0,Metadata!Metadata_Table_Length,1)=SUBSTITUTE(C1261,"rawdatafilename","original_count"),ROW(OFFSET(Metadata!$A$1,0,0,Metadata!Metadata_Table_Length,1))-1,"")),0),"")</f>
        <v/>
      </c>
      <c r="I1261" t="str">
        <f t="array" aca="1" ref="I1261" ca="1">IF(B1261&lt;&gt;"",OFFSET(Metadata!$B$1,MIN(IF(OFFSET(Metadata!$A$1,0,0,Metadata!Metadata_Table_Length,1)=SUBSTITUTE(C1261,"rawdatafilename","count"),ROW(OFFSET(Metadata!$A$1,0,0,Metadata!Metadata_Table_Length,1))-1,"")),0),"")</f>
        <v/>
      </c>
      <c r="J1261" t="str">
        <f t="array" aca="1" ref="J1261" ca="1">IF(AND(G1261&lt;&gt;"",G1261&lt;&gt;G1260),MAX(IF(G$2:G$2001=G1261,H$2:H$2001,"")),"")</f>
        <v/>
      </c>
      <c r="K1261" t="str">
        <f t="array" aca="1" ref="K1261" ca="1">IF(AND(G1261&lt;&gt;"",G1261&lt;&gt;G1260),MAX(IF(G$2:G$2001=G1261,I$2:I$2001,"")),"")</f>
        <v/>
      </c>
      <c r="L1261" t="str">
        <f t="shared" ca="1" si="80"/>
        <v/>
      </c>
    </row>
    <row r="1262" spans="2:12" x14ac:dyDescent="0.25">
      <c r="B1262" t="str">
        <f t="shared" ca="1" si="78"/>
        <v/>
      </c>
      <c r="C1262" t="str">
        <f t="shared" ca="1" si="77"/>
        <v/>
      </c>
      <c r="D1262" s="156" t="str">
        <f t="array" aca="1" ref="D1262" ca="1">IFERROR(IF(B1262&lt;&gt;"",IF(OR(EXACT(OFFSET(Metadata!$A$1,0,0,Metadata!Metadata_Table_Length,1),C1262)),1,""),""),"")</f>
        <v/>
      </c>
      <c r="E1262" s="163" t="str">
        <f t="array" aca="1" ref="E1262" ca="1">IF(B1262&lt;&gt;"",IF(D1262=1,OFFSET(Metadata!$B$1,MIN(IF(OFFSET(Metadata!$A$1,0,0,Metadata!Metadata_Table_Length,1)=C1262,ROW(OFFSET(Metadata!$A$1,0,0,Metadata!Metadata_Table_Length,1))-1,"")),0),OFFSET(Metadata!$B$1,MIN(IF(OFFSET(Metadata!$A$1,0,0,Metadata!Metadata_Table_Length,1)=SUBSTITUTE(C1262,"rawdatafilename","originalfilename"),ROW(OFFSET(Metadata!$A$1,0,0,Metadata!Metadata_Table_Length,1))-1,"")),0)),"")</f>
        <v/>
      </c>
      <c r="F1262" t="str">
        <f t="shared" ca="1" si="79"/>
        <v/>
      </c>
      <c r="G1262" t="str">
        <f t="array" aca="1" ref="G1262" ca="1">IF(B1262&lt;&gt;"",OFFSET(Metadata!$B$1,MIN(IF(OFFSET(Metadata!$A$1,0,0,Metadata!Metadata_Table_Length,1)=SUBSTITUTE(C1262,"rawdatafilename","partnumber"),ROW(OFFSET(Metadata!$A$1,0,0,Metadata!Metadata_Table_Length,1))-1,"")),0),"")</f>
        <v/>
      </c>
      <c r="H1262" t="str">
        <f t="array" aca="1" ref="H1262" ca="1">IF(B1262&lt;&gt;"",OFFSET(Metadata!$B$1,MIN(IF(OFFSET(Metadata!$A$1,0,0,Metadata!Metadata_Table_Length,1)=SUBSTITUTE(C1262,"rawdatafilename","original_count"),ROW(OFFSET(Metadata!$A$1,0,0,Metadata!Metadata_Table_Length,1))-1,"")),0),"")</f>
        <v/>
      </c>
      <c r="I1262" t="str">
        <f t="array" aca="1" ref="I1262" ca="1">IF(B1262&lt;&gt;"",OFFSET(Metadata!$B$1,MIN(IF(OFFSET(Metadata!$A$1,0,0,Metadata!Metadata_Table_Length,1)=SUBSTITUTE(C1262,"rawdatafilename","count"),ROW(OFFSET(Metadata!$A$1,0,0,Metadata!Metadata_Table_Length,1))-1,"")),0),"")</f>
        <v/>
      </c>
      <c r="J1262" t="str">
        <f t="array" aca="1" ref="J1262" ca="1">IF(AND(G1262&lt;&gt;"",G1262&lt;&gt;G1261),MAX(IF(G$2:G$2001=G1262,H$2:H$2001,"")),"")</f>
        <v/>
      </c>
      <c r="K1262" t="str">
        <f t="array" aca="1" ref="K1262" ca="1">IF(AND(G1262&lt;&gt;"",G1262&lt;&gt;G1261),MAX(IF(G$2:G$2001=G1262,I$2:I$2001,"")),"")</f>
        <v/>
      </c>
      <c r="L1262" t="str">
        <f t="shared" ca="1" si="80"/>
        <v/>
      </c>
    </row>
    <row r="1263" spans="2:12" x14ac:dyDescent="0.25">
      <c r="B1263" t="str">
        <f t="shared" ca="1" si="78"/>
        <v/>
      </c>
      <c r="C1263" t="str">
        <f t="shared" ca="1" si="77"/>
        <v/>
      </c>
      <c r="D1263" s="156" t="str">
        <f t="array" aca="1" ref="D1263" ca="1">IFERROR(IF(B1263&lt;&gt;"",IF(OR(EXACT(OFFSET(Metadata!$A$1,0,0,Metadata!Metadata_Table_Length,1),C1263)),1,""),""),"")</f>
        <v/>
      </c>
      <c r="E1263" s="163" t="str">
        <f t="array" aca="1" ref="E1263" ca="1">IF(B1263&lt;&gt;"",IF(D1263=1,OFFSET(Metadata!$B$1,MIN(IF(OFFSET(Metadata!$A$1,0,0,Metadata!Metadata_Table_Length,1)=C1263,ROW(OFFSET(Metadata!$A$1,0,0,Metadata!Metadata_Table_Length,1))-1,"")),0),OFFSET(Metadata!$B$1,MIN(IF(OFFSET(Metadata!$A$1,0,0,Metadata!Metadata_Table_Length,1)=SUBSTITUTE(C1263,"rawdatafilename","originalfilename"),ROW(OFFSET(Metadata!$A$1,0,0,Metadata!Metadata_Table_Length,1))-1,"")),0)),"")</f>
        <v/>
      </c>
      <c r="F1263" t="str">
        <f t="shared" ca="1" si="79"/>
        <v/>
      </c>
      <c r="G1263" t="str">
        <f t="array" aca="1" ref="G1263" ca="1">IF(B1263&lt;&gt;"",OFFSET(Metadata!$B$1,MIN(IF(OFFSET(Metadata!$A$1,0,0,Metadata!Metadata_Table_Length,1)=SUBSTITUTE(C1263,"rawdatafilename","partnumber"),ROW(OFFSET(Metadata!$A$1,0,0,Metadata!Metadata_Table_Length,1))-1,"")),0),"")</f>
        <v/>
      </c>
      <c r="H1263" t="str">
        <f t="array" aca="1" ref="H1263" ca="1">IF(B1263&lt;&gt;"",OFFSET(Metadata!$B$1,MIN(IF(OFFSET(Metadata!$A$1,0,0,Metadata!Metadata_Table_Length,1)=SUBSTITUTE(C1263,"rawdatafilename","original_count"),ROW(OFFSET(Metadata!$A$1,0,0,Metadata!Metadata_Table_Length,1))-1,"")),0),"")</f>
        <v/>
      </c>
      <c r="I1263" t="str">
        <f t="array" aca="1" ref="I1263" ca="1">IF(B1263&lt;&gt;"",OFFSET(Metadata!$B$1,MIN(IF(OFFSET(Metadata!$A$1,0,0,Metadata!Metadata_Table_Length,1)=SUBSTITUTE(C1263,"rawdatafilename","count"),ROW(OFFSET(Metadata!$A$1,0,0,Metadata!Metadata_Table_Length,1))-1,"")),0),"")</f>
        <v/>
      </c>
      <c r="J1263" t="str">
        <f t="array" aca="1" ref="J1263" ca="1">IF(AND(G1263&lt;&gt;"",G1263&lt;&gt;G1262),MAX(IF(G$2:G$2001=G1263,H$2:H$2001,"")),"")</f>
        <v/>
      </c>
      <c r="K1263" t="str">
        <f t="array" aca="1" ref="K1263" ca="1">IF(AND(G1263&lt;&gt;"",G1263&lt;&gt;G1262),MAX(IF(G$2:G$2001=G1263,I$2:I$2001,"")),"")</f>
        <v/>
      </c>
      <c r="L1263" t="str">
        <f t="shared" ca="1" si="80"/>
        <v/>
      </c>
    </row>
    <row r="1264" spans="2:12" x14ac:dyDescent="0.25">
      <c r="B1264" t="str">
        <f t="shared" ca="1" si="78"/>
        <v/>
      </c>
      <c r="C1264" t="str">
        <f t="shared" ca="1" si="77"/>
        <v/>
      </c>
      <c r="D1264" s="156" t="str">
        <f t="array" aca="1" ref="D1264" ca="1">IFERROR(IF(B1264&lt;&gt;"",IF(OR(EXACT(OFFSET(Metadata!$A$1,0,0,Metadata!Metadata_Table_Length,1),C1264)),1,""),""),"")</f>
        <v/>
      </c>
      <c r="E1264" s="163" t="str">
        <f t="array" aca="1" ref="E1264" ca="1">IF(B1264&lt;&gt;"",IF(D1264=1,OFFSET(Metadata!$B$1,MIN(IF(OFFSET(Metadata!$A$1,0,0,Metadata!Metadata_Table_Length,1)=C1264,ROW(OFFSET(Metadata!$A$1,0,0,Metadata!Metadata_Table_Length,1))-1,"")),0),OFFSET(Metadata!$B$1,MIN(IF(OFFSET(Metadata!$A$1,0,0,Metadata!Metadata_Table_Length,1)=SUBSTITUTE(C1264,"rawdatafilename","originalfilename"),ROW(OFFSET(Metadata!$A$1,0,0,Metadata!Metadata_Table_Length,1))-1,"")),0)),"")</f>
        <v/>
      </c>
      <c r="F1264" t="str">
        <f t="shared" ca="1" si="79"/>
        <v/>
      </c>
      <c r="G1264" t="str">
        <f t="array" aca="1" ref="G1264" ca="1">IF(B1264&lt;&gt;"",OFFSET(Metadata!$B$1,MIN(IF(OFFSET(Metadata!$A$1,0,0,Metadata!Metadata_Table_Length,1)=SUBSTITUTE(C1264,"rawdatafilename","partnumber"),ROW(OFFSET(Metadata!$A$1,0,0,Metadata!Metadata_Table_Length,1))-1,"")),0),"")</f>
        <v/>
      </c>
      <c r="H1264" t="str">
        <f t="array" aca="1" ref="H1264" ca="1">IF(B1264&lt;&gt;"",OFFSET(Metadata!$B$1,MIN(IF(OFFSET(Metadata!$A$1,0,0,Metadata!Metadata_Table_Length,1)=SUBSTITUTE(C1264,"rawdatafilename","original_count"),ROW(OFFSET(Metadata!$A$1,0,0,Metadata!Metadata_Table_Length,1))-1,"")),0),"")</f>
        <v/>
      </c>
      <c r="I1264" t="str">
        <f t="array" aca="1" ref="I1264" ca="1">IF(B1264&lt;&gt;"",OFFSET(Metadata!$B$1,MIN(IF(OFFSET(Metadata!$A$1,0,0,Metadata!Metadata_Table_Length,1)=SUBSTITUTE(C1264,"rawdatafilename","count"),ROW(OFFSET(Metadata!$A$1,0,0,Metadata!Metadata_Table_Length,1))-1,"")),0),"")</f>
        <v/>
      </c>
      <c r="J1264" t="str">
        <f t="array" aca="1" ref="J1264" ca="1">IF(AND(G1264&lt;&gt;"",G1264&lt;&gt;G1263),MAX(IF(G$2:G$2001=G1264,H$2:H$2001,"")),"")</f>
        <v/>
      </c>
      <c r="K1264" t="str">
        <f t="array" aca="1" ref="K1264" ca="1">IF(AND(G1264&lt;&gt;"",G1264&lt;&gt;G1263),MAX(IF(G$2:G$2001=G1264,I$2:I$2001,"")),"")</f>
        <v/>
      </c>
      <c r="L1264" t="str">
        <f t="shared" ca="1" si="80"/>
        <v/>
      </c>
    </row>
    <row r="1265" spans="2:12" x14ac:dyDescent="0.25">
      <c r="B1265" t="str">
        <f t="shared" ca="1" si="78"/>
        <v/>
      </c>
      <c r="C1265" t="str">
        <f t="shared" ca="1" si="77"/>
        <v/>
      </c>
      <c r="D1265" s="156" t="str">
        <f t="array" aca="1" ref="D1265" ca="1">IFERROR(IF(B1265&lt;&gt;"",IF(OR(EXACT(OFFSET(Metadata!$A$1,0,0,Metadata!Metadata_Table_Length,1),C1265)),1,""),""),"")</f>
        <v/>
      </c>
      <c r="E1265" s="163" t="str">
        <f t="array" aca="1" ref="E1265" ca="1">IF(B1265&lt;&gt;"",IF(D1265=1,OFFSET(Metadata!$B$1,MIN(IF(OFFSET(Metadata!$A$1,0,0,Metadata!Metadata_Table_Length,1)=C1265,ROW(OFFSET(Metadata!$A$1,0,0,Metadata!Metadata_Table_Length,1))-1,"")),0),OFFSET(Metadata!$B$1,MIN(IF(OFFSET(Metadata!$A$1,0,0,Metadata!Metadata_Table_Length,1)=SUBSTITUTE(C1265,"rawdatafilename","originalfilename"),ROW(OFFSET(Metadata!$A$1,0,0,Metadata!Metadata_Table_Length,1))-1,"")),0)),"")</f>
        <v/>
      </c>
      <c r="F1265" t="str">
        <f t="shared" ca="1" si="79"/>
        <v/>
      </c>
      <c r="G1265" t="str">
        <f t="array" aca="1" ref="G1265" ca="1">IF(B1265&lt;&gt;"",OFFSET(Metadata!$B$1,MIN(IF(OFFSET(Metadata!$A$1,0,0,Metadata!Metadata_Table_Length,1)=SUBSTITUTE(C1265,"rawdatafilename","partnumber"),ROW(OFFSET(Metadata!$A$1,0,0,Metadata!Metadata_Table_Length,1))-1,"")),0),"")</f>
        <v/>
      </c>
      <c r="H1265" t="str">
        <f t="array" aca="1" ref="H1265" ca="1">IF(B1265&lt;&gt;"",OFFSET(Metadata!$B$1,MIN(IF(OFFSET(Metadata!$A$1,0,0,Metadata!Metadata_Table_Length,1)=SUBSTITUTE(C1265,"rawdatafilename","original_count"),ROW(OFFSET(Metadata!$A$1,0,0,Metadata!Metadata_Table_Length,1))-1,"")),0),"")</f>
        <v/>
      </c>
      <c r="I1265" t="str">
        <f t="array" aca="1" ref="I1265" ca="1">IF(B1265&lt;&gt;"",OFFSET(Metadata!$B$1,MIN(IF(OFFSET(Metadata!$A$1,0,0,Metadata!Metadata_Table_Length,1)=SUBSTITUTE(C1265,"rawdatafilename","count"),ROW(OFFSET(Metadata!$A$1,0,0,Metadata!Metadata_Table_Length,1))-1,"")),0),"")</f>
        <v/>
      </c>
      <c r="J1265" t="str">
        <f t="array" aca="1" ref="J1265" ca="1">IF(AND(G1265&lt;&gt;"",G1265&lt;&gt;G1264),MAX(IF(G$2:G$2001=G1265,H$2:H$2001,"")),"")</f>
        <v/>
      </c>
      <c r="K1265" t="str">
        <f t="array" aca="1" ref="K1265" ca="1">IF(AND(G1265&lt;&gt;"",G1265&lt;&gt;G1264),MAX(IF(G$2:G$2001=G1265,I$2:I$2001,"")),"")</f>
        <v/>
      </c>
      <c r="L1265" t="str">
        <f t="shared" ca="1" si="80"/>
        <v/>
      </c>
    </row>
    <row r="1266" spans="2:12" x14ac:dyDescent="0.25">
      <c r="B1266" t="str">
        <f t="shared" ca="1" si="78"/>
        <v/>
      </c>
      <c r="C1266" t="str">
        <f t="shared" ca="1" si="77"/>
        <v/>
      </c>
      <c r="D1266" s="156" t="str">
        <f t="array" aca="1" ref="D1266" ca="1">IFERROR(IF(B1266&lt;&gt;"",IF(OR(EXACT(OFFSET(Metadata!$A$1,0,0,Metadata!Metadata_Table_Length,1),C1266)),1,""),""),"")</f>
        <v/>
      </c>
      <c r="E1266" s="163" t="str">
        <f t="array" aca="1" ref="E1266" ca="1">IF(B1266&lt;&gt;"",IF(D1266=1,OFFSET(Metadata!$B$1,MIN(IF(OFFSET(Metadata!$A$1,0,0,Metadata!Metadata_Table_Length,1)=C1266,ROW(OFFSET(Metadata!$A$1,0,0,Metadata!Metadata_Table_Length,1))-1,"")),0),OFFSET(Metadata!$B$1,MIN(IF(OFFSET(Metadata!$A$1,0,0,Metadata!Metadata_Table_Length,1)=SUBSTITUTE(C1266,"rawdatafilename","originalfilename"),ROW(OFFSET(Metadata!$A$1,0,0,Metadata!Metadata_Table_Length,1))-1,"")),0)),"")</f>
        <v/>
      </c>
      <c r="F1266" t="str">
        <f t="shared" ca="1" si="79"/>
        <v/>
      </c>
      <c r="G1266" t="str">
        <f t="array" aca="1" ref="G1266" ca="1">IF(B1266&lt;&gt;"",OFFSET(Metadata!$B$1,MIN(IF(OFFSET(Metadata!$A$1,0,0,Metadata!Metadata_Table_Length,1)=SUBSTITUTE(C1266,"rawdatafilename","partnumber"),ROW(OFFSET(Metadata!$A$1,0,0,Metadata!Metadata_Table_Length,1))-1,"")),0),"")</f>
        <v/>
      </c>
      <c r="H1266" t="str">
        <f t="array" aca="1" ref="H1266" ca="1">IF(B1266&lt;&gt;"",OFFSET(Metadata!$B$1,MIN(IF(OFFSET(Metadata!$A$1,0,0,Metadata!Metadata_Table_Length,1)=SUBSTITUTE(C1266,"rawdatafilename","original_count"),ROW(OFFSET(Metadata!$A$1,0,0,Metadata!Metadata_Table_Length,1))-1,"")),0),"")</f>
        <v/>
      </c>
      <c r="I1266" t="str">
        <f t="array" aca="1" ref="I1266" ca="1">IF(B1266&lt;&gt;"",OFFSET(Metadata!$B$1,MIN(IF(OFFSET(Metadata!$A$1,0,0,Metadata!Metadata_Table_Length,1)=SUBSTITUTE(C1266,"rawdatafilename","count"),ROW(OFFSET(Metadata!$A$1,0,0,Metadata!Metadata_Table_Length,1))-1,"")),0),"")</f>
        <v/>
      </c>
      <c r="J1266" t="str">
        <f t="array" aca="1" ref="J1266" ca="1">IF(AND(G1266&lt;&gt;"",G1266&lt;&gt;G1265),MAX(IF(G$2:G$2001=G1266,H$2:H$2001,"")),"")</f>
        <v/>
      </c>
      <c r="K1266" t="str">
        <f t="array" aca="1" ref="K1266" ca="1">IF(AND(G1266&lt;&gt;"",G1266&lt;&gt;G1265),MAX(IF(G$2:G$2001=G1266,I$2:I$2001,"")),"")</f>
        <v/>
      </c>
      <c r="L1266" t="str">
        <f t="shared" ca="1" si="80"/>
        <v/>
      </c>
    </row>
    <row r="1267" spans="2:12" x14ac:dyDescent="0.25">
      <c r="B1267" t="str">
        <f t="shared" ca="1" si="78"/>
        <v/>
      </c>
      <c r="C1267" t="str">
        <f t="shared" ca="1" si="77"/>
        <v/>
      </c>
      <c r="D1267" s="156" t="str">
        <f t="array" aca="1" ref="D1267" ca="1">IFERROR(IF(B1267&lt;&gt;"",IF(OR(EXACT(OFFSET(Metadata!$A$1,0,0,Metadata!Metadata_Table_Length,1),C1267)),1,""),""),"")</f>
        <v/>
      </c>
      <c r="E1267" s="163" t="str">
        <f t="array" aca="1" ref="E1267" ca="1">IF(B1267&lt;&gt;"",IF(D1267=1,OFFSET(Metadata!$B$1,MIN(IF(OFFSET(Metadata!$A$1,0,0,Metadata!Metadata_Table_Length,1)=C1267,ROW(OFFSET(Metadata!$A$1,0,0,Metadata!Metadata_Table_Length,1))-1,"")),0),OFFSET(Metadata!$B$1,MIN(IF(OFFSET(Metadata!$A$1,0,0,Metadata!Metadata_Table_Length,1)=SUBSTITUTE(C1267,"rawdatafilename","originalfilename"),ROW(OFFSET(Metadata!$A$1,0,0,Metadata!Metadata_Table_Length,1))-1,"")),0)),"")</f>
        <v/>
      </c>
      <c r="F1267" t="str">
        <f t="shared" ca="1" si="79"/>
        <v/>
      </c>
      <c r="G1267" t="str">
        <f t="array" aca="1" ref="G1267" ca="1">IF(B1267&lt;&gt;"",OFFSET(Metadata!$B$1,MIN(IF(OFFSET(Metadata!$A$1,0,0,Metadata!Metadata_Table_Length,1)=SUBSTITUTE(C1267,"rawdatafilename","partnumber"),ROW(OFFSET(Metadata!$A$1,0,0,Metadata!Metadata_Table_Length,1))-1,"")),0),"")</f>
        <v/>
      </c>
      <c r="H1267" t="str">
        <f t="array" aca="1" ref="H1267" ca="1">IF(B1267&lt;&gt;"",OFFSET(Metadata!$B$1,MIN(IF(OFFSET(Metadata!$A$1,0,0,Metadata!Metadata_Table_Length,1)=SUBSTITUTE(C1267,"rawdatafilename","original_count"),ROW(OFFSET(Metadata!$A$1,0,0,Metadata!Metadata_Table_Length,1))-1,"")),0),"")</f>
        <v/>
      </c>
      <c r="I1267" t="str">
        <f t="array" aca="1" ref="I1267" ca="1">IF(B1267&lt;&gt;"",OFFSET(Metadata!$B$1,MIN(IF(OFFSET(Metadata!$A$1,0,0,Metadata!Metadata_Table_Length,1)=SUBSTITUTE(C1267,"rawdatafilename","count"),ROW(OFFSET(Metadata!$A$1,0,0,Metadata!Metadata_Table_Length,1))-1,"")),0),"")</f>
        <v/>
      </c>
      <c r="J1267" t="str">
        <f t="array" aca="1" ref="J1267" ca="1">IF(AND(G1267&lt;&gt;"",G1267&lt;&gt;G1266),MAX(IF(G$2:G$2001=G1267,H$2:H$2001,"")),"")</f>
        <v/>
      </c>
      <c r="K1267" t="str">
        <f t="array" aca="1" ref="K1267" ca="1">IF(AND(G1267&lt;&gt;"",G1267&lt;&gt;G1266),MAX(IF(G$2:G$2001=G1267,I$2:I$2001,"")),"")</f>
        <v/>
      </c>
      <c r="L1267" t="str">
        <f t="shared" ca="1" si="80"/>
        <v/>
      </c>
    </row>
    <row r="1268" spans="2:12" x14ac:dyDescent="0.25">
      <c r="B1268" t="str">
        <f t="shared" ca="1" si="78"/>
        <v/>
      </c>
      <c r="C1268" t="str">
        <f t="shared" ca="1" si="77"/>
        <v/>
      </c>
      <c r="D1268" s="156" t="str">
        <f t="array" aca="1" ref="D1268" ca="1">IFERROR(IF(B1268&lt;&gt;"",IF(OR(EXACT(OFFSET(Metadata!$A$1,0,0,Metadata!Metadata_Table_Length,1),C1268)),1,""),""),"")</f>
        <v/>
      </c>
      <c r="E1268" s="163" t="str">
        <f t="array" aca="1" ref="E1268" ca="1">IF(B1268&lt;&gt;"",IF(D1268=1,OFFSET(Metadata!$B$1,MIN(IF(OFFSET(Metadata!$A$1,0,0,Metadata!Metadata_Table_Length,1)=C1268,ROW(OFFSET(Metadata!$A$1,0,0,Metadata!Metadata_Table_Length,1))-1,"")),0),OFFSET(Metadata!$B$1,MIN(IF(OFFSET(Metadata!$A$1,0,0,Metadata!Metadata_Table_Length,1)=SUBSTITUTE(C1268,"rawdatafilename","originalfilename"),ROW(OFFSET(Metadata!$A$1,0,0,Metadata!Metadata_Table_Length,1))-1,"")),0)),"")</f>
        <v/>
      </c>
      <c r="F1268" t="str">
        <f t="shared" ca="1" si="79"/>
        <v/>
      </c>
      <c r="G1268" t="str">
        <f t="array" aca="1" ref="G1268" ca="1">IF(B1268&lt;&gt;"",OFFSET(Metadata!$B$1,MIN(IF(OFFSET(Metadata!$A$1,0,0,Metadata!Metadata_Table_Length,1)=SUBSTITUTE(C1268,"rawdatafilename","partnumber"),ROW(OFFSET(Metadata!$A$1,0,0,Metadata!Metadata_Table_Length,1))-1,"")),0),"")</f>
        <v/>
      </c>
      <c r="H1268" t="str">
        <f t="array" aca="1" ref="H1268" ca="1">IF(B1268&lt;&gt;"",OFFSET(Metadata!$B$1,MIN(IF(OFFSET(Metadata!$A$1,0,0,Metadata!Metadata_Table_Length,1)=SUBSTITUTE(C1268,"rawdatafilename","original_count"),ROW(OFFSET(Metadata!$A$1,0,0,Metadata!Metadata_Table_Length,1))-1,"")),0),"")</f>
        <v/>
      </c>
      <c r="I1268" t="str">
        <f t="array" aca="1" ref="I1268" ca="1">IF(B1268&lt;&gt;"",OFFSET(Metadata!$B$1,MIN(IF(OFFSET(Metadata!$A$1,0,0,Metadata!Metadata_Table_Length,1)=SUBSTITUTE(C1268,"rawdatafilename","count"),ROW(OFFSET(Metadata!$A$1,0,0,Metadata!Metadata_Table_Length,1))-1,"")),0),"")</f>
        <v/>
      </c>
      <c r="J1268" t="str">
        <f t="array" aca="1" ref="J1268" ca="1">IF(AND(G1268&lt;&gt;"",G1268&lt;&gt;G1267),MAX(IF(G$2:G$2001=G1268,H$2:H$2001,"")),"")</f>
        <v/>
      </c>
      <c r="K1268" t="str">
        <f t="array" aca="1" ref="K1268" ca="1">IF(AND(G1268&lt;&gt;"",G1268&lt;&gt;G1267),MAX(IF(G$2:G$2001=G1268,I$2:I$2001,"")),"")</f>
        <v/>
      </c>
      <c r="L1268" t="str">
        <f t="shared" ca="1" si="80"/>
        <v/>
      </c>
    </row>
    <row r="1269" spans="2:12" x14ac:dyDescent="0.25">
      <c r="B1269" t="str">
        <f t="shared" ca="1" si="78"/>
        <v/>
      </c>
      <c r="C1269" t="str">
        <f t="shared" ca="1" si="77"/>
        <v/>
      </c>
      <c r="D1269" s="156" t="str">
        <f t="array" aca="1" ref="D1269" ca="1">IFERROR(IF(B1269&lt;&gt;"",IF(OR(EXACT(OFFSET(Metadata!$A$1,0,0,Metadata!Metadata_Table_Length,1),C1269)),1,""),""),"")</f>
        <v/>
      </c>
      <c r="E1269" s="163" t="str">
        <f t="array" aca="1" ref="E1269" ca="1">IF(B1269&lt;&gt;"",IF(D1269=1,OFFSET(Metadata!$B$1,MIN(IF(OFFSET(Metadata!$A$1,0,0,Metadata!Metadata_Table_Length,1)=C1269,ROW(OFFSET(Metadata!$A$1,0,0,Metadata!Metadata_Table_Length,1))-1,"")),0),OFFSET(Metadata!$B$1,MIN(IF(OFFSET(Metadata!$A$1,0,0,Metadata!Metadata_Table_Length,1)=SUBSTITUTE(C1269,"rawdatafilename","originalfilename"),ROW(OFFSET(Metadata!$A$1,0,0,Metadata!Metadata_Table_Length,1))-1,"")),0)),"")</f>
        <v/>
      </c>
      <c r="F1269" t="str">
        <f t="shared" ca="1" si="79"/>
        <v/>
      </c>
      <c r="G1269" t="str">
        <f t="array" aca="1" ref="G1269" ca="1">IF(B1269&lt;&gt;"",OFFSET(Metadata!$B$1,MIN(IF(OFFSET(Metadata!$A$1,0,0,Metadata!Metadata_Table_Length,1)=SUBSTITUTE(C1269,"rawdatafilename","partnumber"),ROW(OFFSET(Metadata!$A$1,0,0,Metadata!Metadata_Table_Length,1))-1,"")),0),"")</f>
        <v/>
      </c>
      <c r="H1269" t="str">
        <f t="array" aca="1" ref="H1269" ca="1">IF(B1269&lt;&gt;"",OFFSET(Metadata!$B$1,MIN(IF(OFFSET(Metadata!$A$1,0,0,Metadata!Metadata_Table_Length,1)=SUBSTITUTE(C1269,"rawdatafilename","original_count"),ROW(OFFSET(Metadata!$A$1,0,0,Metadata!Metadata_Table_Length,1))-1,"")),0),"")</f>
        <v/>
      </c>
      <c r="I1269" t="str">
        <f t="array" aca="1" ref="I1269" ca="1">IF(B1269&lt;&gt;"",OFFSET(Metadata!$B$1,MIN(IF(OFFSET(Metadata!$A$1,0,0,Metadata!Metadata_Table_Length,1)=SUBSTITUTE(C1269,"rawdatafilename","count"),ROW(OFFSET(Metadata!$A$1,0,0,Metadata!Metadata_Table_Length,1))-1,"")),0),"")</f>
        <v/>
      </c>
      <c r="J1269" t="str">
        <f t="array" aca="1" ref="J1269" ca="1">IF(AND(G1269&lt;&gt;"",G1269&lt;&gt;G1268),MAX(IF(G$2:G$2001=G1269,H$2:H$2001,"")),"")</f>
        <v/>
      </c>
      <c r="K1269" t="str">
        <f t="array" aca="1" ref="K1269" ca="1">IF(AND(G1269&lt;&gt;"",G1269&lt;&gt;G1268),MAX(IF(G$2:G$2001=G1269,I$2:I$2001,"")),"")</f>
        <v/>
      </c>
      <c r="L1269" t="str">
        <f t="shared" ca="1" si="80"/>
        <v/>
      </c>
    </row>
    <row r="1270" spans="2:12" x14ac:dyDescent="0.25">
      <c r="B1270" t="str">
        <f t="shared" ca="1" si="78"/>
        <v/>
      </c>
      <c r="C1270" t="str">
        <f t="shared" ca="1" si="77"/>
        <v/>
      </c>
      <c r="D1270" s="156" t="str">
        <f t="array" aca="1" ref="D1270" ca="1">IFERROR(IF(B1270&lt;&gt;"",IF(OR(EXACT(OFFSET(Metadata!$A$1,0,0,Metadata!Metadata_Table_Length,1),C1270)),1,""),""),"")</f>
        <v/>
      </c>
      <c r="E1270" s="163" t="str">
        <f t="array" aca="1" ref="E1270" ca="1">IF(B1270&lt;&gt;"",IF(D1270=1,OFFSET(Metadata!$B$1,MIN(IF(OFFSET(Metadata!$A$1,0,0,Metadata!Metadata_Table_Length,1)=C1270,ROW(OFFSET(Metadata!$A$1,0,0,Metadata!Metadata_Table_Length,1))-1,"")),0),OFFSET(Metadata!$B$1,MIN(IF(OFFSET(Metadata!$A$1,0,0,Metadata!Metadata_Table_Length,1)=SUBSTITUTE(C1270,"rawdatafilename","originalfilename"),ROW(OFFSET(Metadata!$A$1,0,0,Metadata!Metadata_Table_Length,1))-1,"")),0)),"")</f>
        <v/>
      </c>
      <c r="F1270" t="str">
        <f t="shared" ca="1" si="79"/>
        <v/>
      </c>
      <c r="G1270" t="str">
        <f t="array" aca="1" ref="G1270" ca="1">IF(B1270&lt;&gt;"",OFFSET(Metadata!$B$1,MIN(IF(OFFSET(Metadata!$A$1,0,0,Metadata!Metadata_Table_Length,1)=SUBSTITUTE(C1270,"rawdatafilename","partnumber"),ROW(OFFSET(Metadata!$A$1,0,0,Metadata!Metadata_Table_Length,1))-1,"")),0),"")</f>
        <v/>
      </c>
      <c r="H1270" t="str">
        <f t="array" aca="1" ref="H1270" ca="1">IF(B1270&lt;&gt;"",OFFSET(Metadata!$B$1,MIN(IF(OFFSET(Metadata!$A$1,0,0,Metadata!Metadata_Table_Length,1)=SUBSTITUTE(C1270,"rawdatafilename","original_count"),ROW(OFFSET(Metadata!$A$1,0,0,Metadata!Metadata_Table_Length,1))-1,"")),0),"")</f>
        <v/>
      </c>
      <c r="I1270" t="str">
        <f t="array" aca="1" ref="I1270" ca="1">IF(B1270&lt;&gt;"",OFFSET(Metadata!$B$1,MIN(IF(OFFSET(Metadata!$A$1,0,0,Metadata!Metadata_Table_Length,1)=SUBSTITUTE(C1270,"rawdatafilename","count"),ROW(OFFSET(Metadata!$A$1,0,0,Metadata!Metadata_Table_Length,1))-1,"")),0),"")</f>
        <v/>
      </c>
      <c r="J1270" t="str">
        <f t="array" aca="1" ref="J1270" ca="1">IF(AND(G1270&lt;&gt;"",G1270&lt;&gt;G1269),MAX(IF(G$2:G$2001=G1270,H$2:H$2001,"")),"")</f>
        <v/>
      </c>
      <c r="K1270" t="str">
        <f t="array" aca="1" ref="K1270" ca="1">IF(AND(G1270&lt;&gt;"",G1270&lt;&gt;G1269),MAX(IF(G$2:G$2001=G1270,I$2:I$2001,"")),"")</f>
        <v/>
      </c>
      <c r="L1270" t="str">
        <f t="shared" ca="1" si="80"/>
        <v/>
      </c>
    </row>
    <row r="1271" spans="2:12" x14ac:dyDescent="0.25">
      <c r="B1271" t="str">
        <f t="shared" ca="1" si="78"/>
        <v/>
      </c>
      <c r="C1271" t="str">
        <f t="shared" ca="1" si="77"/>
        <v/>
      </c>
      <c r="D1271" s="156" t="str">
        <f t="array" aca="1" ref="D1271" ca="1">IFERROR(IF(B1271&lt;&gt;"",IF(OR(EXACT(OFFSET(Metadata!$A$1,0,0,Metadata!Metadata_Table_Length,1),C1271)),1,""),""),"")</f>
        <v/>
      </c>
      <c r="E1271" s="163" t="str">
        <f t="array" aca="1" ref="E1271" ca="1">IF(B1271&lt;&gt;"",IF(D1271=1,OFFSET(Metadata!$B$1,MIN(IF(OFFSET(Metadata!$A$1,0,0,Metadata!Metadata_Table_Length,1)=C1271,ROW(OFFSET(Metadata!$A$1,0,0,Metadata!Metadata_Table_Length,1))-1,"")),0),OFFSET(Metadata!$B$1,MIN(IF(OFFSET(Metadata!$A$1,0,0,Metadata!Metadata_Table_Length,1)=SUBSTITUTE(C1271,"rawdatafilename","originalfilename"),ROW(OFFSET(Metadata!$A$1,0,0,Metadata!Metadata_Table_Length,1))-1,"")),0)),"")</f>
        <v/>
      </c>
      <c r="F1271" t="str">
        <f t="shared" ca="1" si="79"/>
        <v/>
      </c>
      <c r="G1271" t="str">
        <f t="array" aca="1" ref="G1271" ca="1">IF(B1271&lt;&gt;"",OFFSET(Metadata!$B$1,MIN(IF(OFFSET(Metadata!$A$1,0,0,Metadata!Metadata_Table_Length,1)=SUBSTITUTE(C1271,"rawdatafilename","partnumber"),ROW(OFFSET(Metadata!$A$1,0,0,Metadata!Metadata_Table_Length,1))-1,"")),0),"")</f>
        <v/>
      </c>
      <c r="H1271" t="str">
        <f t="array" aca="1" ref="H1271" ca="1">IF(B1271&lt;&gt;"",OFFSET(Metadata!$B$1,MIN(IF(OFFSET(Metadata!$A$1,0,0,Metadata!Metadata_Table_Length,1)=SUBSTITUTE(C1271,"rawdatafilename","original_count"),ROW(OFFSET(Metadata!$A$1,0,0,Metadata!Metadata_Table_Length,1))-1,"")),0),"")</f>
        <v/>
      </c>
      <c r="I1271" t="str">
        <f t="array" aca="1" ref="I1271" ca="1">IF(B1271&lt;&gt;"",OFFSET(Metadata!$B$1,MIN(IF(OFFSET(Metadata!$A$1,0,0,Metadata!Metadata_Table_Length,1)=SUBSTITUTE(C1271,"rawdatafilename","count"),ROW(OFFSET(Metadata!$A$1,0,0,Metadata!Metadata_Table_Length,1))-1,"")),0),"")</f>
        <v/>
      </c>
      <c r="J1271" t="str">
        <f t="array" aca="1" ref="J1271" ca="1">IF(AND(G1271&lt;&gt;"",G1271&lt;&gt;G1270),MAX(IF(G$2:G$2001=G1271,H$2:H$2001,"")),"")</f>
        <v/>
      </c>
      <c r="K1271" t="str">
        <f t="array" aca="1" ref="K1271" ca="1">IF(AND(G1271&lt;&gt;"",G1271&lt;&gt;G1270),MAX(IF(G$2:G$2001=G1271,I$2:I$2001,"")),"")</f>
        <v/>
      </c>
      <c r="L1271" t="str">
        <f t="shared" ca="1" si="80"/>
        <v/>
      </c>
    </row>
    <row r="1272" spans="2:12" x14ac:dyDescent="0.25">
      <c r="B1272" t="str">
        <f t="shared" ca="1" si="78"/>
        <v/>
      </c>
      <c r="C1272" t="str">
        <f t="shared" ca="1" si="77"/>
        <v/>
      </c>
      <c r="D1272" s="156" t="str">
        <f t="array" aca="1" ref="D1272" ca="1">IFERROR(IF(B1272&lt;&gt;"",IF(OR(EXACT(OFFSET(Metadata!$A$1,0,0,Metadata!Metadata_Table_Length,1),C1272)),1,""),""),"")</f>
        <v/>
      </c>
      <c r="E1272" s="163" t="str">
        <f t="array" aca="1" ref="E1272" ca="1">IF(B1272&lt;&gt;"",IF(D1272=1,OFFSET(Metadata!$B$1,MIN(IF(OFFSET(Metadata!$A$1,0,0,Metadata!Metadata_Table_Length,1)=C1272,ROW(OFFSET(Metadata!$A$1,0,0,Metadata!Metadata_Table_Length,1))-1,"")),0),OFFSET(Metadata!$B$1,MIN(IF(OFFSET(Metadata!$A$1,0,0,Metadata!Metadata_Table_Length,1)=SUBSTITUTE(C1272,"rawdatafilename","originalfilename"),ROW(OFFSET(Metadata!$A$1,0,0,Metadata!Metadata_Table_Length,1))-1,"")),0)),"")</f>
        <v/>
      </c>
      <c r="F1272" t="str">
        <f t="shared" ca="1" si="79"/>
        <v/>
      </c>
      <c r="G1272" t="str">
        <f t="array" aca="1" ref="G1272" ca="1">IF(B1272&lt;&gt;"",OFFSET(Metadata!$B$1,MIN(IF(OFFSET(Metadata!$A$1,0,0,Metadata!Metadata_Table_Length,1)=SUBSTITUTE(C1272,"rawdatafilename","partnumber"),ROW(OFFSET(Metadata!$A$1,0,0,Metadata!Metadata_Table_Length,1))-1,"")),0),"")</f>
        <v/>
      </c>
      <c r="H1272" t="str">
        <f t="array" aca="1" ref="H1272" ca="1">IF(B1272&lt;&gt;"",OFFSET(Metadata!$B$1,MIN(IF(OFFSET(Metadata!$A$1,0,0,Metadata!Metadata_Table_Length,1)=SUBSTITUTE(C1272,"rawdatafilename","original_count"),ROW(OFFSET(Metadata!$A$1,0,0,Metadata!Metadata_Table_Length,1))-1,"")),0),"")</f>
        <v/>
      </c>
      <c r="I1272" t="str">
        <f t="array" aca="1" ref="I1272" ca="1">IF(B1272&lt;&gt;"",OFFSET(Metadata!$B$1,MIN(IF(OFFSET(Metadata!$A$1,0,0,Metadata!Metadata_Table_Length,1)=SUBSTITUTE(C1272,"rawdatafilename","count"),ROW(OFFSET(Metadata!$A$1,0,0,Metadata!Metadata_Table_Length,1))-1,"")),0),"")</f>
        <v/>
      </c>
      <c r="J1272" t="str">
        <f t="array" aca="1" ref="J1272" ca="1">IF(AND(G1272&lt;&gt;"",G1272&lt;&gt;G1271),MAX(IF(G$2:G$2001=G1272,H$2:H$2001,"")),"")</f>
        <v/>
      </c>
      <c r="K1272" t="str">
        <f t="array" aca="1" ref="K1272" ca="1">IF(AND(G1272&lt;&gt;"",G1272&lt;&gt;G1271),MAX(IF(G$2:G$2001=G1272,I$2:I$2001,"")),"")</f>
        <v/>
      </c>
      <c r="L1272" t="str">
        <f t="shared" ca="1" si="80"/>
        <v/>
      </c>
    </row>
    <row r="1273" spans="2:12" x14ac:dyDescent="0.25">
      <c r="B1273" t="str">
        <f t="shared" ca="1" si="78"/>
        <v/>
      </c>
      <c r="C1273" t="str">
        <f t="shared" ca="1" si="77"/>
        <v/>
      </c>
      <c r="D1273" s="156" t="str">
        <f t="array" aca="1" ref="D1273" ca="1">IFERROR(IF(B1273&lt;&gt;"",IF(OR(EXACT(OFFSET(Metadata!$A$1,0,0,Metadata!Metadata_Table_Length,1),C1273)),1,""),""),"")</f>
        <v/>
      </c>
      <c r="E1273" s="163" t="str">
        <f t="array" aca="1" ref="E1273" ca="1">IF(B1273&lt;&gt;"",IF(D1273=1,OFFSET(Metadata!$B$1,MIN(IF(OFFSET(Metadata!$A$1,0,0,Metadata!Metadata_Table_Length,1)=C1273,ROW(OFFSET(Metadata!$A$1,0,0,Metadata!Metadata_Table_Length,1))-1,"")),0),OFFSET(Metadata!$B$1,MIN(IF(OFFSET(Metadata!$A$1,0,0,Metadata!Metadata_Table_Length,1)=SUBSTITUTE(C1273,"rawdatafilename","originalfilename"),ROW(OFFSET(Metadata!$A$1,0,0,Metadata!Metadata_Table_Length,1))-1,"")),0)),"")</f>
        <v/>
      </c>
      <c r="F1273" t="str">
        <f t="shared" ca="1" si="79"/>
        <v/>
      </c>
      <c r="G1273" t="str">
        <f t="array" aca="1" ref="G1273" ca="1">IF(B1273&lt;&gt;"",OFFSET(Metadata!$B$1,MIN(IF(OFFSET(Metadata!$A$1,0,0,Metadata!Metadata_Table_Length,1)=SUBSTITUTE(C1273,"rawdatafilename","partnumber"),ROW(OFFSET(Metadata!$A$1,0,0,Metadata!Metadata_Table_Length,1))-1,"")),0),"")</f>
        <v/>
      </c>
      <c r="H1273" t="str">
        <f t="array" aca="1" ref="H1273" ca="1">IF(B1273&lt;&gt;"",OFFSET(Metadata!$B$1,MIN(IF(OFFSET(Metadata!$A$1,0,0,Metadata!Metadata_Table_Length,1)=SUBSTITUTE(C1273,"rawdatafilename","original_count"),ROW(OFFSET(Metadata!$A$1,0,0,Metadata!Metadata_Table_Length,1))-1,"")),0),"")</f>
        <v/>
      </c>
      <c r="I1273" t="str">
        <f t="array" aca="1" ref="I1273" ca="1">IF(B1273&lt;&gt;"",OFFSET(Metadata!$B$1,MIN(IF(OFFSET(Metadata!$A$1,0,0,Metadata!Metadata_Table_Length,1)=SUBSTITUTE(C1273,"rawdatafilename","count"),ROW(OFFSET(Metadata!$A$1,0,0,Metadata!Metadata_Table_Length,1))-1,"")),0),"")</f>
        <v/>
      </c>
      <c r="J1273" t="str">
        <f t="array" aca="1" ref="J1273" ca="1">IF(AND(G1273&lt;&gt;"",G1273&lt;&gt;G1272),MAX(IF(G$2:G$2001=G1273,H$2:H$2001,"")),"")</f>
        <v/>
      </c>
      <c r="K1273" t="str">
        <f t="array" aca="1" ref="K1273" ca="1">IF(AND(G1273&lt;&gt;"",G1273&lt;&gt;G1272),MAX(IF(G$2:G$2001=G1273,I$2:I$2001,"")),"")</f>
        <v/>
      </c>
      <c r="L1273" t="str">
        <f t="shared" ca="1" si="80"/>
        <v/>
      </c>
    </row>
    <row r="1274" spans="2:12" x14ac:dyDescent="0.25">
      <c r="B1274" t="str">
        <f t="shared" ca="1" si="78"/>
        <v/>
      </c>
      <c r="C1274" t="str">
        <f t="shared" ca="1" si="77"/>
        <v/>
      </c>
      <c r="D1274" s="156" t="str">
        <f t="array" aca="1" ref="D1274" ca="1">IFERROR(IF(B1274&lt;&gt;"",IF(OR(EXACT(OFFSET(Metadata!$A$1,0,0,Metadata!Metadata_Table_Length,1),C1274)),1,""),""),"")</f>
        <v/>
      </c>
      <c r="E1274" s="163" t="str">
        <f t="array" aca="1" ref="E1274" ca="1">IF(B1274&lt;&gt;"",IF(D1274=1,OFFSET(Metadata!$B$1,MIN(IF(OFFSET(Metadata!$A$1,0,0,Metadata!Metadata_Table_Length,1)=C1274,ROW(OFFSET(Metadata!$A$1,0,0,Metadata!Metadata_Table_Length,1))-1,"")),0),OFFSET(Metadata!$B$1,MIN(IF(OFFSET(Metadata!$A$1,0,0,Metadata!Metadata_Table_Length,1)=SUBSTITUTE(C1274,"rawdatafilename","originalfilename"),ROW(OFFSET(Metadata!$A$1,0,0,Metadata!Metadata_Table_Length,1))-1,"")),0)),"")</f>
        <v/>
      </c>
      <c r="F1274" t="str">
        <f t="shared" ca="1" si="79"/>
        <v/>
      </c>
      <c r="G1274" t="str">
        <f t="array" aca="1" ref="G1274" ca="1">IF(B1274&lt;&gt;"",OFFSET(Metadata!$B$1,MIN(IF(OFFSET(Metadata!$A$1,0,0,Metadata!Metadata_Table_Length,1)=SUBSTITUTE(C1274,"rawdatafilename","partnumber"),ROW(OFFSET(Metadata!$A$1,0,0,Metadata!Metadata_Table_Length,1))-1,"")),0),"")</f>
        <v/>
      </c>
      <c r="H1274" t="str">
        <f t="array" aca="1" ref="H1274" ca="1">IF(B1274&lt;&gt;"",OFFSET(Metadata!$B$1,MIN(IF(OFFSET(Metadata!$A$1,0,0,Metadata!Metadata_Table_Length,1)=SUBSTITUTE(C1274,"rawdatafilename","original_count"),ROW(OFFSET(Metadata!$A$1,0,0,Metadata!Metadata_Table_Length,1))-1,"")),0),"")</f>
        <v/>
      </c>
      <c r="I1274" t="str">
        <f t="array" aca="1" ref="I1274" ca="1">IF(B1274&lt;&gt;"",OFFSET(Metadata!$B$1,MIN(IF(OFFSET(Metadata!$A$1,0,0,Metadata!Metadata_Table_Length,1)=SUBSTITUTE(C1274,"rawdatafilename","count"),ROW(OFFSET(Metadata!$A$1,0,0,Metadata!Metadata_Table_Length,1))-1,"")),0),"")</f>
        <v/>
      </c>
      <c r="J1274" t="str">
        <f t="array" aca="1" ref="J1274" ca="1">IF(AND(G1274&lt;&gt;"",G1274&lt;&gt;G1273),MAX(IF(G$2:G$2001=G1274,H$2:H$2001,"")),"")</f>
        <v/>
      </c>
      <c r="K1274" t="str">
        <f t="array" aca="1" ref="K1274" ca="1">IF(AND(G1274&lt;&gt;"",G1274&lt;&gt;G1273),MAX(IF(G$2:G$2001=G1274,I$2:I$2001,"")),"")</f>
        <v/>
      </c>
      <c r="L1274" t="str">
        <f t="shared" ca="1" si="80"/>
        <v/>
      </c>
    </row>
    <row r="1275" spans="2:12" x14ac:dyDescent="0.25">
      <c r="B1275" t="str">
        <f t="shared" ca="1" si="78"/>
        <v/>
      </c>
      <c r="C1275" t="str">
        <f t="shared" ca="1" si="77"/>
        <v/>
      </c>
      <c r="D1275" s="156" t="str">
        <f t="array" aca="1" ref="D1275" ca="1">IFERROR(IF(B1275&lt;&gt;"",IF(OR(EXACT(OFFSET(Metadata!$A$1,0,0,Metadata!Metadata_Table_Length,1),C1275)),1,""),""),"")</f>
        <v/>
      </c>
      <c r="E1275" s="163" t="str">
        <f t="array" aca="1" ref="E1275" ca="1">IF(B1275&lt;&gt;"",IF(D1275=1,OFFSET(Metadata!$B$1,MIN(IF(OFFSET(Metadata!$A$1,0,0,Metadata!Metadata_Table_Length,1)=C1275,ROW(OFFSET(Metadata!$A$1,0,0,Metadata!Metadata_Table_Length,1))-1,"")),0),OFFSET(Metadata!$B$1,MIN(IF(OFFSET(Metadata!$A$1,0,0,Metadata!Metadata_Table_Length,1)=SUBSTITUTE(C1275,"rawdatafilename","originalfilename"),ROW(OFFSET(Metadata!$A$1,0,0,Metadata!Metadata_Table_Length,1))-1,"")),0)),"")</f>
        <v/>
      </c>
      <c r="F1275" t="str">
        <f t="shared" ca="1" si="79"/>
        <v/>
      </c>
      <c r="G1275" t="str">
        <f t="array" aca="1" ref="G1275" ca="1">IF(B1275&lt;&gt;"",OFFSET(Metadata!$B$1,MIN(IF(OFFSET(Metadata!$A$1,0,0,Metadata!Metadata_Table_Length,1)=SUBSTITUTE(C1275,"rawdatafilename","partnumber"),ROW(OFFSET(Metadata!$A$1,0,0,Metadata!Metadata_Table_Length,1))-1,"")),0),"")</f>
        <v/>
      </c>
      <c r="H1275" t="str">
        <f t="array" aca="1" ref="H1275" ca="1">IF(B1275&lt;&gt;"",OFFSET(Metadata!$B$1,MIN(IF(OFFSET(Metadata!$A$1,0,0,Metadata!Metadata_Table_Length,1)=SUBSTITUTE(C1275,"rawdatafilename","original_count"),ROW(OFFSET(Metadata!$A$1,0,0,Metadata!Metadata_Table_Length,1))-1,"")),0),"")</f>
        <v/>
      </c>
      <c r="I1275" t="str">
        <f t="array" aca="1" ref="I1275" ca="1">IF(B1275&lt;&gt;"",OFFSET(Metadata!$B$1,MIN(IF(OFFSET(Metadata!$A$1,0,0,Metadata!Metadata_Table_Length,1)=SUBSTITUTE(C1275,"rawdatafilename","count"),ROW(OFFSET(Metadata!$A$1,0,0,Metadata!Metadata_Table_Length,1))-1,"")),0),"")</f>
        <v/>
      </c>
      <c r="J1275" t="str">
        <f t="array" aca="1" ref="J1275" ca="1">IF(AND(G1275&lt;&gt;"",G1275&lt;&gt;G1274),MAX(IF(G$2:G$2001=G1275,H$2:H$2001,"")),"")</f>
        <v/>
      </c>
      <c r="K1275" t="str">
        <f t="array" aca="1" ref="K1275" ca="1">IF(AND(G1275&lt;&gt;"",G1275&lt;&gt;G1274),MAX(IF(G$2:G$2001=G1275,I$2:I$2001,"")),"")</f>
        <v/>
      </c>
      <c r="L1275" t="str">
        <f t="shared" ca="1" si="80"/>
        <v/>
      </c>
    </row>
    <row r="1276" spans="2:12" x14ac:dyDescent="0.25">
      <c r="B1276" t="str">
        <f t="shared" ca="1" si="78"/>
        <v/>
      </c>
      <c r="C1276" t="str">
        <f t="shared" ca="1" si="77"/>
        <v/>
      </c>
      <c r="D1276" s="156" t="str">
        <f t="array" aca="1" ref="D1276" ca="1">IFERROR(IF(B1276&lt;&gt;"",IF(OR(EXACT(OFFSET(Metadata!$A$1,0,0,Metadata!Metadata_Table_Length,1),C1276)),1,""),""),"")</f>
        <v/>
      </c>
      <c r="E1276" s="163" t="str">
        <f t="array" aca="1" ref="E1276" ca="1">IF(B1276&lt;&gt;"",IF(D1276=1,OFFSET(Metadata!$B$1,MIN(IF(OFFSET(Metadata!$A$1,0,0,Metadata!Metadata_Table_Length,1)=C1276,ROW(OFFSET(Metadata!$A$1,0,0,Metadata!Metadata_Table_Length,1))-1,"")),0),OFFSET(Metadata!$B$1,MIN(IF(OFFSET(Metadata!$A$1,0,0,Metadata!Metadata_Table_Length,1)=SUBSTITUTE(C1276,"rawdatafilename","originalfilename"),ROW(OFFSET(Metadata!$A$1,0,0,Metadata!Metadata_Table_Length,1))-1,"")),0)),"")</f>
        <v/>
      </c>
      <c r="F1276" t="str">
        <f t="shared" ca="1" si="79"/>
        <v/>
      </c>
      <c r="G1276" t="str">
        <f t="array" aca="1" ref="G1276" ca="1">IF(B1276&lt;&gt;"",OFFSET(Metadata!$B$1,MIN(IF(OFFSET(Metadata!$A$1,0,0,Metadata!Metadata_Table_Length,1)=SUBSTITUTE(C1276,"rawdatafilename","partnumber"),ROW(OFFSET(Metadata!$A$1,0,0,Metadata!Metadata_Table_Length,1))-1,"")),0),"")</f>
        <v/>
      </c>
      <c r="H1276" t="str">
        <f t="array" aca="1" ref="H1276" ca="1">IF(B1276&lt;&gt;"",OFFSET(Metadata!$B$1,MIN(IF(OFFSET(Metadata!$A$1,0,0,Metadata!Metadata_Table_Length,1)=SUBSTITUTE(C1276,"rawdatafilename","original_count"),ROW(OFFSET(Metadata!$A$1,0,0,Metadata!Metadata_Table_Length,1))-1,"")),0),"")</f>
        <v/>
      </c>
      <c r="I1276" t="str">
        <f t="array" aca="1" ref="I1276" ca="1">IF(B1276&lt;&gt;"",OFFSET(Metadata!$B$1,MIN(IF(OFFSET(Metadata!$A$1,0,0,Metadata!Metadata_Table_Length,1)=SUBSTITUTE(C1276,"rawdatafilename","count"),ROW(OFFSET(Metadata!$A$1,0,0,Metadata!Metadata_Table_Length,1))-1,"")),0),"")</f>
        <v/>
      </c>
      <c r="J1276" t="str">
        <f t="array" aca="1" ref="J1276" ca="1">IF(AND(G1276&lt;&gt;"",G1276&lt;&gt;G1275),MAX(IF(G$2:G$2001=G1276,H$2:H$2001,"")),"")</f>
        <v/>
      </c>
      <c r="K1276" t="str">
        <f t="array" aca="1" ref="K1276" ca="1">IF(AND(G1276&lt;&gt;"",G1276&lt;&gt;G1275),MAX(IF(G$2:G$2001=G1276,I$2:I$2001,"")),"")</f>
        <v/>
      </c>
      <c r="L1276" t="str">
        <f t="shared" ca="1" si="80"/>
        <v/>
      </c>
    </row>
    <row r="1277" spans="2:12" x14ac:dyDescent="0.25">
      <c r="B1277" t="str">
        <f t="shared" ca="1" si="78"/>
        <v/>
      </c>
      <c r="C1277" t="str">
        <f t="shared" ca="1" si="77"/>
        <v/>
      </c>
      <c r="D1277" s="156" t="str">
        <f t="array" aca="1" ref="D1277" ca="1">IFERROR(IF(B1277&lt;&gt;"",IF(OR(EXACT(OFFSET(Metadata!$A$1,0,0,Metadata!Metadata_Table_Length,1),C1277)),1,""),""),"")</f>
        <v/>
      </c>
      <c r="E1277" s="163" t="str">
        <f t="array" aca="1" ref="E1277" ca="1">IF(B1277&lt;&gt;"",IF(D1277=1,OFFSET(Metadata!$B$1,MIN(IF(OFFSET(Metadata!$A$1,0,0,Metadata!Metadata_Table_Length,1)=C1277,ROW(OFFSET(Metadata!$A$1,0,0,Metadata!Metadata_Table_Length,1))-1,"")),0),OFFSET(Metadata!$B$1,MIN(IF(OFFSET(Metadata!$A$1,0,0,Metadata!Metadata_Table_Length,1)=SUBSTITUTE(C1277,"rawdatafilename","originalfilename"),ROW(OFFSET(Metadata!$A$1,0,0,Metadata!Metadata_Table_Length,1))-1,"")),0)),"")</f>
        <v/>
      </c>
      <c r="F1277" t="str">
        <f t="shared" ca="1" si="79"/>
        <v/>
      </c>
      <c r="G1277" t="str">
        <f t="array" aca="1" ref="G1277" ca="1">IF(B1277&lt;&gt;"",OFFSET(Metadata!$B$1,MIN(IF(OFFSET(Metadata!$A$1,0,0,Metadata!Metadata_Table_Length,1)=SUBSTITUTE(C1277,"rawdatafilename","partnumber"),ROW(OFFSET(Metadata!$A$1,0,0,Metadata!Metadata_Table_Length,1))-1,"")),0),"")</f>
        <v/>
      </c>
      <c r="H1277" t="str">
        <f t="array" aca="1" ref="H1277" ca="1">IF(B1277&lt;&gt;"",OFFSET(Metadata!$B$1,MIN(IF(OFFSET(Metadata!$A$1,0,0,Metadata!Metadata_Table_Length,1)=SUBSTITUTE(C1277,"rawdatafilename","original_count"),ROW(OFFSET(Metadata!$A$1,0,0,Metadata!Metadata_Table_Length,1))-1,"")),0),"")</f>
        <v/>
      </c>
      <c r="I1277" t="str">
        <f t="array" aca="1" ref="I1277" ca="1">IF(B1277&lt;&gt;"",OFFSET(Metadata!$B$1,MIN(IF(OFFSET(Metadata!$A$1,0,0,Metadata!Metadata_Table_Length,1)=SUBSTITUTE(C1277,"rawdatafilename","count"),ROW(OFFSET(Metadata!$A$1,0,0,Metadata!Metadata_Table_Length,1))-1,"")),0),"")</f>
        <v/>
      </c>
      <c r="J1277" t="str">
        <f t="array" aca="1" ref="J1277" ca="1">IF(AND(G1277&lt;&gt;"",G1277&lt;&gt;G1276),MAX(IF(G$2:G$2001=G1277,H$2:H$2001,"")),"")</f>
        <v/>
      </c>
      <c r="K1277" t="str">
        <f t="array" aca="1" ref="K1277" ca="1">IF(AND(G1277&lt;&gt;"",G1277&lt;&gt;G1276),MAX(IF(G$2:G$2001=G1277,I$2:I$2001,"")),"")</f>
        <v/>
      </c>
      <c r="L1277" t="str">
        <f t="shared" ca="1" si="80"/>
        <v/>
      </c>
    </row>
    <row r="1278" spans="2:12" x14ac:dyDescent="0.25">
      <c r="B1278" t="str">
        <f t="shared" ca="1" si="78"/>
        <v/>
      </c>
      <c r="C1278" t="str">
        <f t="shared" ca="1" si="77"/>
        <v/>
      </c>
      <c r="D1278" s="156" t="str">
        <f t="array" aca="1" ref="D1278" ca="1">IFERROR(IF(B1278&lt;&gt;"",IF(OR(EXACT(OFFSET(Metadata!$A$1,0,0,Metadata!Metadata_Table_Length,1),C1278)),1,""),""),"")</f>
        <v/>
      </c>
      <c r="E1278" s="163" t="str">
        <f t="array" aca="1" ref="E1278" ca="1">IF(B1278&lt;&gt;"",IF(D1278=1,OFFSET(Metadata!$B$1,MIN(IF(OFFSET(Metadata!$A$1,0,0,Metadata!Metadata_Table_Length,1)=C1278,ROW(OFFSET(Metadata!$A$1,0,0,Metadata!Metadata_Table_Length,1))-1,"")),0),OFFSET(Metadata!$B$1,MIN(IF(OFFSET(Metadata!$A$1,0,0,Metadata!Metadata_Table_Length,1)=SUBSTITUTE(C1278,"rawdatafilename","originalfilename"),ROW(OFFSET(Metadata!$A$1,0,0,Metadata!Metadata_Table_Length,1))-1,"")),0)),"")</f>
        <v/>
      </c>
      <c r="F1278" t="str">
        <f t="shared" ca="1" si="79"/>
        <v/>
      </c>
      <c r="G1278" t="str">
        <f t="array" aca="1" ref="G1278" ca="1">IF(B1278&lt;&gt;"",OFFSET(Metadata!$B$1,MIN(IF(OFFSET(Metadata!$A$1,0,0,Metadata!Metadata_Table_Length,1)=SUBSTITUTE(C1278,"rawdatafilename","partnumber"),ROW(OFFSET(Metadata!$A$1,0,0,Metadata!Metadata_Table_Length,1))-1,"")),0),"")</f>
        <v/>
      </c>
      <c r="H1278" t="str">
        <f t="array" aca="1" ref="H1278" ca="1">IF(B1278&lt;&gt;"",OFFSET(Metadata!$B$1,MIN(IF(OFFSET(Metadata!$A$1,0,0,Metadata!Metadata_Table_Length,1)=SUBSTITUTE(C1278,"rawdatafilename","original_count"),ROW(OFFSET(Metadata!$A$1,0,0,Metadata!Metadata_Table_Length,1))-1,"")),0),"")</f>
        <v/>
      </c>
      <c r="I1278" t="str">
        <f t="array" aca="1" ref="I1278" ca="1">IF(B1278&lt;&gt;"",OFFSET(Metadata!$B$1,MIN(IF(OFFSET(Metadata!$A$1,0,0,Metadata!Metadata_Table_Length,1)=SUBSTITUTE(C1278,"rawdatafilename","count"),ROW(OFFSET(Metadata!$A$1,0,0,Metadata!Metadata_Table_Length,1))-1,"")),0),"")</f>
        <v/>
      </c>
      <c r="J1278" t="str">
        <f t="array" aca="1" ref="J1278" ca="1">IF(AND(G1278&lt;&gt;"",G1278&lt;&gt;G1277),MAX(IF(G$2:G$2001=G1278,H$2:H$2001,"")),"")</f>
        <v/>
      </c>
      <c r="K1278" t="str">
        <f t="array" aca="1" ref="K1278" ca="1">IF(AND(G1278&lt;&gt;"",G1278&lt;&gt;G1277),MAX(IF(G$2:G$2001=G1278,I$2:I$2001,"")),"")</f>
        <v/>
      </c>
      <c r="L1278" t="str">
        <f t="shared" ca="1" si="80"/>
        <v/>
      </c>
    </row>
    <row r="1279" spans="2:12" x14ac:dyDescent="0.25">
      <c r="B1279" t="str">
        <f t="shared" ca="1" si="78"/>
        <v/>
      </c>
      <c r="C1279" t="str">
        <f t="shared" ca="1" si="77"/>
        <v/>
      </c>
      <c r="D1279" s="156" t="str">
        <f t="array" aca="1" ref="D1279" ca="1">IFERROR(IF(B1279&lt;&gt;"",IF(OR(EXACT(OFFSET(Metadata!$A$1,0,0,Metadata!Metadata_Table_Length,1),C1279)),1,""),""),"")</f>
        <v/>
      </c>
      <c r="E1279" s="163" t="str">
        <f t="array" aca="1" ref="E1279" ca="1">IF(B1279&lt;&gt;"",IF(D1279=1,OFFSET(Metadata!$B$1,MIN(IF(OFFSET(Metadata!$A$1,0,0,Metadata!Metadata_Table_Length,1)=C1279,ROW(OFFSET(Metadata!$A$1,0,0,Metadata!Metadata_Table_Length,1))-1,"")),0),OFFSET(Metadata!$B$1,MIN(IF(OFFSET(Metadata!$A$1,0,0,Metadata!Metadata_Table_Length,1)=SUBSTITUTE(C1279,"rawdatafilename","originalfilename"),ROW(OFFSET(Metadata!$A$1,0,0,Metadata!Metadata_Table_Length,1))-1,"")),0)),"")</f>
        <v/>
      </c>
      <c r="F1279" t="str">
        <f t="shared" ca="1" si="79"/>
        <v/>
      </c>
      <c r="G1279" t="str">
        <f t="array" aca="1" ref="G1279" ca="1">IF(B1279&lt;&gt;"",OFFSET(Metadata!$B$1,MIN(IF(OFFSET(Metadata!$A$1,0,0,Metadata!Metadata_Table_Length,1)=SUBSTITUTE(C1279,"rawdatafilename","partnumber"),ROW(OFFSET(Metadata!$A$1,0,0,Metadata!Metadata_Table_Length,1))-1,"")),0),"")</f>
        <v/>
      </c>
      <c r="H1279" t="str">
        <f t="array" aca="1" ref="H1279" ca="1">IF(B1279&lt;&gt;"",OFFSET(Metadata!$B$1,MIN(IF(OFFSET(Metadata!$A$1,0,0,Metadata!Metadata_Table_Length,1)=SUBSTITUTE(C1279,"rawdatafilename","original_count"),ROW(OFFSET(Metadata!$A$1,0,0,Metadata!Metadata_Table_Length,1))-1,"")),0),"")</f>
        <v/>
      </c>
      <c r="I1279" t="str">
        <f t="array" aca="1" ref="I1279" ca="1">IF(B1279&lt;&gt;"",OFFSET(Metadata!$B$1,MIN(IF(OFFSET(Metadata!$A$1,0,0,Metadata!Metadata_Table_Length,1)=SUBSTITUTE(C1279,"rawdatafilename","count"),ROW(OFFSET(Metadata!$A$1,0,0,Metadata!Metadata_Table_Length,1))-1,"")),0),"")</f>
        <v/>
      </c>
      <c r="J1279" t="str">
        <f t="array" aca="1" ref="J1279" ca="1">IF(AND(G1279&lt;&gt;"",G1279&lt;&gt;G1278),MAX(IF(G$2:G$2001=G1279,H$2:H$2001,"")),"")</f>
        <v/>
      </c>
      <c r="K1279" t="str">
        <f t="array" aca="1" ref="K1279" ca="1">IF(AND(G1279&lt;&gt;"",G1279&lt;&gt;G1278),MAX(IF(G$2:G$2001=G1279,I$2:I$2001,"")),"")</f>
        <v/>
      </c>
      <c r="L1279" t="str">
        <f t="shared" ca="1" si="80"/>
        <v/>
      </c>
    </row>
    <row r="1280" spans="2:12" x14ac:dyDescent="0.25">
      <c r="B1280" t="str">
        <f t="shared" ca="1" si="78"/>
        <v/>
      </c>
      <c r="C1280" t="str">
        <f t="shared" ca="1" si="77"/>
        <v/>
      </c>
      <c r="D1280" s="156" t="str">
        <f t="array" aca="1" ref="D1280" ca="1">IFERROR(IF(B1280&lt;&gt;"",IF(OR(EXACT(OFFSET(Metadata!$A$1,0,0,Metadata!Metadata_Table_Length,1),C1280)),1,""),""),"")</f>
        <v/>
      </c>
      <c r="E1280" s="163" t="str">
        <f t="array" aca="1" ref="E1280" ca="1">IF(B1280&lt;&gt;"",IF(D1280=1,OFFSET(Metadata!$B$1,MIN(IF(OFFSET(Metadata!$A$1,0,0,Metadata!Metadata_Table_Length,1)=C1280,ROW(OFFSET(Metadata!$A$1,0,0,Metadata!Metadata_Table_Length,1))-1,"")),0),OFFSET(Metadata!$B$1,MIN(IF(OFFSET(Metadata!$A$1,0,0,Metadata!Metadata_Table_Length,1)=SUBSTITUTE(C1280,"rawdatafilename","originalfilename"),ROW(OFFSET(Metadata!$A$1,0,0,Metadata!Metadata_Table_Length,1))-1,"")),0)),"")</f>
        <v/>
      </c>
      <c r="F1280" t="str">
        <f t="shared" ca="1" si="79"/>
        <v/>
      </c>
      <c r="G1280" t="str">
        <f t="array" aca="1" ref="G1280" ca="1">IF(B1280&lt;&gt;"",OFFSET(Metadata!$B$1,MIN(IF(OFFSET(Metadata!$A$1,0,0,Metadata!Metadata_Table_Length,1)=SUBSTITUTE(C1280,"rawdatafilename","partnumber"),ROW(OFFSET(Metadata!$A$1,0,0,Metadata!Metadata_Table_Length,1))-1,"")),0),"")</f>
        <v/>
      </c>
      <c r="H1280" t="str">
        <f t="array" aca="1" ref="H1280" ca="1">IF(B1280&lt;&gt;"",OFFSET(Metadata!$B$1,MIN(IF(OFFSET(Metadata!$A$1,0,0,Metadata!Metadata_Table_Length,1)=SUBSTITUTE(C1280,"rawdatafilename","original_count"),ROW(OFFSET(Metadata!$A$1,0,0,Metadata!Metadata_Table_Length,1))-1,"")),0),"")</f>
        <v/>
      </c>
      <c r="I1280" t="str">
        <f t="array" aca="1" ref="I1280" ca="1">IF(B1280&lt;&gt;"",OFFSET(Metadata!$B$1,MIN(IF(OFFSET(Metadata!$A$1,0,0,Metadata!Metadata_Table_Length,1)=SUBSTITUTE(C1280,"rawdatafilename","count"),ROW(OFFSET(Metadata!$A$1,0,0,Metadata!Metadata_Table_Length,1))-1,"")),0),"")</f>
        <v/>
      </c>
      <c r="J1280" t="str">
        <f t="array" aca="1" ref="J1280" ca="1">IF(AND(G1280&lt;&gt;"",G1280&lt;&gt;G1279),MAX(IF(G$2:G$2001=G1280,H$2:H$2001,"")),"")</f>
        <v/>
      </c>
      <c r="K1280" t="str">
        <f t="array" aca="1" ref="K1280" ca="1">IF(AND(G1280&lt;&gt;"",G1280&lt;&gt;G1279),MAX(IF(G$2:G$2001=G1280,I$2:I$2001,"")),"")</f>
        <v/>
      </c>
      <c r="L1280" t="str">
        <f t="shared" ca="1" si="80"/>
        <v/>
      </c>
    </row>
    <row r="1281" spans="2:12" x14ac:dyDescent="0.25">
      <c r="B1281" t="str">
        <f t="shared" ca="1" si="78"/>
        <v/>
      </c>
      <c r="C1281" t="str">
        <f t="shared" ca="1" si="77"/>
        <v/>
      </c>
      <c r="D1281" s="156" t="str">
        <f t="array" aca="1" ref="D1281" ca="1">IFERROR(IF(B1281&lt;&gt;"",IF(OR(EXACT(OFFSET(Metadata!$A$1,0,0,Metadata!Metadata_Table_Length,1),C1281)),1,""),""),"")</f>
        <v/>
      </c>
      <c r="E1281" s="163" t="str">
        <f t="array" aca="1" ref="E1281" ca="1">IF(B1281&lt;&gt;"",IF(D1281=1,OFFSET(Metadata!$B$1,MIN(IF(OFFSET(Metadata!$A$1,0,0,Metadata!Metadata_Table_Length,1)=C1281,ROW(OFFSET(Metadata!$A$1,0,0,Metadata!Metadata_Table_Length,1))-1,"")),0),OFFSET(Metadata!$B$1,MIN(IF(OFFSET(Metadata!$A$1,0,0,Metadata!Metadata_Table_Length,1)=SUBSTITUTE(C1281,"rawdatafilename","originalfilename"),ROW(OFFSET(Metadata!$A$1,0,0,Metadata!Metadata_Table_Length,1))-1,"")),0)),"")</f>
        <v/>
      </c>
      <c r="F1281" t="str">
        <f t="shared" ca="1" si="79"/>
        <v/>
      </c>
      <c r="G1281" t="str">
        <f t="array" aca="1" ref="G1281" ca="1">IF(B1281&lt;&gt;"",OFFSET(Metadata!$B$1,MIN(IF(OFFSET(Metadata!$A$1,0,0,Metadata!Metadata_Table_Length,1)=SUBSTITUTE(C1281,"rawdatafilename","partnumber"),ROW(OFFSET(Metadata!$A$1,0,0,Metadata!Metadata_Table_Length,1))-1,"")),0),"")</f>
        <v/>
      </c>
      <c r="H1281" t="str">
        <f t="array" aca="1" ref="H1281" ca="1">IF(B1281&lt;&gt;"",OFFSET(Metadata!$B$1,MIN(IF(OFFSET(Metadata!$A$1,0,0,Metadata!Metadata_Table_Length,1)=SUBSTITUTE(C1281,"rawdatafilename","original_count"),ROW(OFFSET(Metadata!$A$1,0,0,Metadata!Metadata_Table_Length,1))-1,"")),0),"")</f>
        <v/>
      </c>
      <c r="I1281" t="str">
        <f t="array" aca="1" ref="I1281" ca="1">IF(B1281&lt;&gt;"",OFFSET(Metadata!$B$1,MIN(IF(OFFSET(Metadata!$A$1,0,0,Metadata!Metadata_Table_Length,1)=SUBSTITUTE(C1281,"rawdatafilename","count"),ROW(OFFSET(Metadata!$A$1,0,0,Metadata!Metadata_Table_Length,1))-1,"")),0),"")</f>
        <v/>
      </c>
      <c r="J1281" t="str">
        <f t="array" aca="1" ref="J1281" ca="1">IF(AND(G1281&lt;&gt;"",G1281&lt;&gt;G1280),MAX(IF(G$2:G$2001=G1281,H$2:H$2001,"")),"")</f>
        <v/>
      </c>
      <c r="K1281" t="str">
        <f t="array" aca="1" ref="K1281" ca="1">IF(AND(G1281&lt;&gt;"",G1281&lt;&gt;G1280),MAX(IF(G$2:G$2001=G1281,I$2:I$2001,"")),"")</f>
        <v/>
      </c>
      <c r="L1281" t="str">
        <f t="shared" ca="1" si="80"/>
        <v/>
      </c>
    </row>
    <row r="1282" spans="2:12" x14ac:dyDescent="0.25">
      <c r="B1282" t="str">
        <f t="shared" ca="1" si="78"/>
        <v/>
      </c>
      <c r="C1282" t="str">
        <f t="shared" ref="C1282:C1345" ca="1" si="81">IF(B1282&lt;&gt;"",CONCATENATE("RESULTS_SEARCH_",B1282,"_PARAMETERS_PEAKLIST_rawdatafilename"),"")</f>
        <v/>
      </c>
      <c r="D1282" s="156" t="str">
        <f t="array" aca="1" ref="D1282" ca="1">IFERROR(IF(B1282&lt;&gt;"",IF(OR(EXACT(OFFSET(Metadata!$A$1,0,0,Metadata!Metadata_Table_Length,1),C1282)),1,""),""),"")</f>
        <v/>
      </c>
      <c r="E1282" s="163" t="str">
        <f t="array" aca="1" ref="E1282" ca="1">IF(B1282&lt;&gt;"",IF(D1282=1,OFFSET(Metadata!$B$1,MIN(IF(OFFSET(Metadata!$A$1,0,0,Metadata!Metadata_Table_Length,1)=C1282,ROW(OFFSET(Metadata!$A$1,0,0,Metadata!Metadata_Table_Length,1))-1,"")),0),OFFSET(Metadata!$B$1,MIN(IF(OFFSET(Metadata!$A$1,0,0,Metadata!Metadata_Table_Length,1)=SUBSTITUTE(C1282,"rawdatafilename","originalfilename"),ROW(OFFSET(Metadata!$A$1,0,0,Metadata!Metadata_Table_Length,1))-1,"")),0)),"")</f>
        <v/>
      </c>
      <c r="F1282" t="str">
        <f t="shared" ca="1" si="79"/>
        <v/>
      </c>
      <c r="G1282" t="str">
        <f t="array" aca="1" ref="G1282" ca="1">IF(B1282&lt;&gt;"",OFFSET(Metadata!$B$1,MIN(IF(OFFSET(Metadata!$A$1,0,0,Metadata!Metadata_Table_Length,1)=SUBSTITUTE(C1282,"rawdatafilename","partnumber"),ROW(OFFSET(Metadata!$A$1,0,0,Metadata!Metadata_Table_Length,1))-1,"")),0),"")</f>
        <v/>
      </c>
      <c r="H1282" t="str">
        <f t="array" aca="1" ref="H1282" ca="1">IF(B1282&lt;&gt;"",OFFSET(Metadata!$B$1,MIN(IF(OFFSET(Metadata!$A$1,0,0,Metadata!Metadata_Table_Length,1)=SUBSTITUTE(C1282,"rawdatafilename","original_count"),ROW(OFFSET(Metadata!$A$1,0,0,Metadata!Metadata_Table_Length,1))-1,"")),0),"")</f>
        <v/>
      </c>
      <c r="I1282" t="str">
        <f t="array" aca="1" ref="I1282" ca="1">IF(B1282&lt;&gt;"",OFFSET(Metadata!$B$1,MIN(IF(OFFSET(Metadata!$A$1,0,0,Metadata!Metadata_Table_Length,1)=SUBSTITUTE(C1282,"rawdatafilename","count"),ROW(OFFSET(Metadata!$A$1,0,0,Metadata!Metadata_Table_Length,1))-1,"")),0),"")</f>
        <v/>
      </c>
      <c r="J1282" t="str">
        <f t="array" aca="1" ref="J1282" ca="1">IF(AND(G1282&lt;&gt;"",G1282&lt;&gt;G1281),MAX(IF(G$2:G$2001=G1282,H$2:H$2001,"")),"")</f>
        <v/>
      </c>
      <c r="K1282" t="str">
        <f t="array" aca="1" ref="K1282" ca="1">IF(AND(G1282&lt;&gt;"",G1282&lt;&gt;G1281),MAX(IF(G$2:G$2001=G1282,I$2:I$2001,"")),"")</f>
        <v/>
      </c>
      <c r="L1282" t="str">
        <f t="shared" ca="1" si="80"/>
        <v/>
      </c>
    </row>
    <row r="1283" spans="2:12" x14ac:dyDescent="0.25">
      <c r="B1283" t="str">
        <f t="shared" ref="B1283:B1346" ca="1" si="82">IF(B1282&lt;&gt;"",IF(B1282+1&lt;=$A$9,B1282+1,""),"")</f>
        <v/>
      </c>
      <c r="C1283" t="str">
        <f t="shared" ca="1" si="81"/>
        <v/>
      </c>
      <c r="D1283" s="156" t="str">
        <f t="array" aca="1" ref="D1283" ca="1">IFERROR(IF(B1283&lt;&gt;"",IF(OR(EXACT(OFFSET(Metadata!$A$1,0,0,Metadata!Metadata_Table_Length,1),C1283)),1,""),""),"")</f>
        <v/>
      </c>
      <c r="E1283" s="163" t="str">
        <f t="array" aca="1" ref="E1283" ca="1">IF(B1283&lt;&gt;"",IF(D1283=1,OFFSET(Metadata!$B$1,MIN(IF(OFFSET(Metadata!$A$1,0,0,Metadata!Metadata_Table_Length,1)=C1283,ROW(OFFSET(Metadata!$A$1,0,0,Metadata!Metadata_Table_Length,1))-1,"")),0),OFFSET(Metadata!$B$1,MIN(IF(OFFSET(Metadata!$A$1,0,0,Metadata!Metadata_Table_Length,1)=SUBSTITUTE(C1283,"rawdatafilename","originalfilename"),ROW(OFFSET(Metadata!$A$1,0,0,Metadata!Metadata_Table_Length,1))-1,"")),0)),"")</f>
        <v/>
      </c>
      <c r="F1283" t="str">
        <f t="shared" ref="F1283:F1346" ca="1" si="83">IF(F1282&lt;&gt;"",IF(E1283&lt;&gt;"",IF(E1283&lt;&gt;E1282,F1282+1,F1282),""),"")</f>
        <v/>
      </c>
      <c r="G1283" t="str">
        <f t="array" aca="1" ref="G1283" ca="1">IF(B1283&lt;&gt;"",OFFSET(Metadata!$B$1,MIN(IF(OFFSET(Metadata!$A$1,0,0,Metadata!Metadata_Table_Length,1)=SUBSTITUTE(C1283,"rawdatafilename","partnumber"),ROW(OFFSET(Metadata!$A$1,0,0,Metadata!Metadata_Table_Length,1))-1,"")),0),"")</f>
        <v/>
      </c>
      <c r="H1283" t="str">
        <f t="array" aca="1" ref="H1283" ca="1">IF(B1283&lt;&gt;"",OFFSET(Metadata!$B$1,MIN(IF(OFFSET(Metadata!$A$1,0,0,Metadata!Metadata_Table_Length,1)=SUBSTITUTE(C1283,"rawdatafilename","original_count"),ROW(OFFSET(Metadata!$A$1,0,0,Metadata!Metadata_Table_Length,1))-1,"")),0),"")</f>
        <v/>
      </c>
      <c r="I1283" t="str">
        <f t="array" aca="1" ref="I1283" ca="1">IF(B1283&lt;&gt;"",OFFSET(Metadata!$B$1,MIN(IF(OFFSET(Metadata!$A$1,0,0,Metadata!Metadata_Table_Length,1)=SUBSTITUTE(C1283,"rawdatafilename","count"),ROW(OFFSET(Metadata!$A$1,0,0,Metadata!Metadata_Table_Length,1))-1,"")),0),"")</f>
        <v/>
      </c>
      <c r="J1283" t="str">
        <f t="array" aca="1" ref="J1283" ca="1">IF(AND(G1283&lt;&gt;"",G1283&lt;&gt;G1282),MAX(IF(G$2:G$2001=G1283,H$2:H$2001,"")),"")</f>
        <v/>
      </c>
      <c r="K1283" t="str">
        <f t="array" aca="1" ref="K1283" ca="1">IF(AND(G1283&lt;&gt;"",G1283&lt;&gt;G1282),MAX(IF(G$2:G$2001=G1283,I$2:I$2001,"")),"")</f>
        <v/>
      </c>
      <c r="L1283" t="str">
        <f t="shared" ca="1" si="80"/>
        <v/>
      </c>
    </row>
    <row r="1284" spans="2:12" x14ac:dyDescent="0.25">
      <c r="B1284" t="str">
        <f t="shared" ca="1" si="82"/>
        <v/>
      </c>
      <c r="C1284" t="str">
        <f t="shared" ca="1" si="81"/>
        <v/>
      </c>
      <c r="D1284" s="156" t="str">
        <f t="array" aca="1" ref="D1284" ca="1">IFERROR(IF(B1284&lt;&gt;"",IF(OR(EXACT(OFFSET(Metadata!$A$1,0,0,Metadata!Metadata_Table_Length,1),C1284)),1,""),""),"")</f>
        <v/>
      </c>
      <c r="E1284" s="163" t="str">
        <f t="array" aca="1" ref="E1284" ca="1">IF(B1284&lt;&gt;"",IF(D1284=1,OFFSET(Metadata!$B$1,MIN(IF(OFFSET(Metadata!$A$1,0,0,Metadata!Metadata_Table_Length,1)=C1284,ROW(OFFSET(Metadata!$A$1,0,0,Metadata!Metadata_Table_Length,1))-1,"")),0),OFFSET(Metadata!$B$1,MIN(IF(OFFSET(Metadata!$A$1,0,0,Metadata!Metadata_Table_Length,1)=SUBSTITUTE(C1284,"rawdatafilename","originalfilename"),ROW(OFFSET(Metadata!$A$1,0,0,Metadata!Metadata_Table_Length,1))-1,"")),0)),"")</f>
        <v/>
      </c>
      <c r="F1284" t="str">
        <f t="shared" ca="1" si="83"/>
        <v/>
      </c>
      <c r="G1284" t="str">
        <f t="array" aca="1" ref="G1284" ca="1">IF(B1284&lt;&gt;"",OFFSET(Metadata!$B$1,MIN(IF(OFFSET(Metadata!$A$1,0,0,Metadata!Metadata_Table_Length,1)=SUBSTITUTE(C1284,"rawdatafilename","partnumber"),ROW(OFFSET(Metadata!$A$1,0,0,Metadata!Metadata_Table_Length,1))-1,"")),0),"")</f>
        <v/>
      </c>
      <c r="H1284" t="str">
        <f t="array" aca="1" ref="H1284" ca="1">IF(B1284&lt;&gt;"",OFFSET(Metadata!$B$1,MIN(IF(OFFSET(Metadata!$A$1,0,0,Metadata!Metadata_Table_Length,1)=SUBSTITUTE(C1284,"rawdatafilename","original_count"),ROW(OFFSET(Metadata!$A$1,0,0,Metadata!Metadata_Table_Length,1))-1,"")),0),"")</f>
        <v/>
      </c>
      <c r="I1284" t="str">
        <f t="array" aca="1" ref="I1284" ca="1">IF(B1284&lt;&gt;"",OFFSET(Metadata!$B$1,MIN(IF(OFFSET(Metadata!$A$1,0,0,Metadata!Metadata_Table_Length,1)=SUBSTITUTE(C1284,"rawdatafilename","count"),ROW(OFFSET(Metadata!$A$1,0,0,Metadata!Metadata_Table_Length,1))-1,"")),0),"")</f>
        <v/>
      </c>
      <c r="J1284" t="str">
        <f t="array" aca="1" ref="J1284" ca="1">IF(AND(G1284&lt;&gt;"",G1284&lt;&gt;G1283),MAX(IF(G$2:G$2001=G1284,H$2:H$2001,"")),"")</f>
        <v/>
      </c>
      <c r="K1284" t="str">
        <f t="array" aca="1" ref="K1284" ca="1">IF(AND(G1284&lt;&gt;"",G1284&lt;&gt;G1283),MAX(IF(G$2:G$2001=G1284,I$2:I$2001,"")),"")</f>
        <v/>
      </c>
      <c r="L1284" t="str">
        <f t="shared" ca="1" si="80"/>
        <v/>
      </c>
    </row>
    <row r="1285" spans="2:12" x14ac:dyDescent="0.25">
      <c r="B1285" t="str">
        <f t="shared" ca="1" si="82"/>
        <v/>
      </c>
      <c r="C1285" t="str">
        <f t="shared" ca="1" si="81"/>
        <v/>
      </c>
      <c r="D1285" s="156" t="str">
        <f t="array" aca="1" ref="D1285" ca="1">IFERROR(IF(B1285&lt;&gt;"",IF(OR(EXACT(OFFSET(Metadata!$A$1,0,0,Metadata!Metadata_Table_Length,1),C1285)),1,""),""),"")</f>
        <v/>
      </c>
      <c r="E1285" s="163" t="str">
        <f t="array" aca="1" ref="E1285" ca="1">IF(B1285&lt;&gt;"",IF(D1285=1,OFFSET(Metadata!$B$1,MIN(IF(OFFSET(Metadata!$A$1,0,0,Metadata!Metadata_Table_Length,1)=C1285,ROW(OFFSET(Metadata!$A$1,0,0,Metadata!Metadata_Table_Length,1))-1,"")),0),OFFSET(Metadata!$B$1,MIN(IF(OFFSET(Metadata!$A$1,0,0,Metadata!Metadata_Table_Length,1)=SUBSTITUTE(C1285,"rawdatafilename","originalfilename"),ROW(OFFSET(Metadata!$A$1,0,0,Metadata!Metadata_Table_Length,1))-1,"")),0)),"")</f>
        <v/>
      </c>
      <c r="F1285" t="str">
        <f t="shared" ca="1" si="83"/>
        <v/>
      </c>
      <c r="G1285" t="str">
        <f t="array" aca="1" ref="G1285" ca="1">IF(B1285&lt;&gt;"",OFFSET(Metadata!$B$1,MIN(IF(OFFSET(Metadata!$A$1,0,0,Metadata!Metadata_Table_Length,1)=SUBSTITUTE(C1285,"rawdatafilename","partnumber"),ROW(OFFSET(Metadata!$A$1,0,0,Metadata!Metadata_Table_Length,1))-1,"")),0),"")</f>
        <v/>
      </c>
      <c r="H1285" t="str">
        <f t="array" aca="1" ref="H1285" ca="1">IF(B1285&lt;&gt;"",OFFSET(Metadata!$B$1,MIN(IF(OFFSET(Metadata!$A$1,0,0,Metadata!Metadata_Table_Length,1)=SUBSTITUTE(C1285,"rawdatafilename","original_count"),ROW(OFFSET(Metadata!$A$1,0,0,Metadata!Metadata_Table_Length,1))-1,"")),0),"")</f>
        <v/>
      </c>
      <c r="I1285" t="str">
        <f t="array" aca="1" ref="I1285" ca="1">IF(B1285&lt;&gt;"",OFFSET(Metadata!$B$1,MIN(IF(OFFSET(Metadata!$A$1,0,0,Metadata!Metadata_Table_Length,1)=SUBSTITUTE(C1285,"rawdatafilename","count"),ROW(OFFSET(Metadata!$A$1,0,0,Metadata!Metadata_Table_Length,1))-1,"")),0),"")</f>
        <v/>
      </c>
      <c r="J1285" t="str">
        <f t="array" aca="1" ref="J1285" ca="1">IF(AND(G1285&lt;&gt;"",G1285&lt;&gt;G1284),MAX(IF(G$2:G$2001=G1285,H$2:H$2001,"")),"")</f>
        <v/>
      </c>
      <c r="K1285" t="str">
        <f t="array" aca="1" ref="K1285" ca="1">IF(AND(G1285&lt;&gt;"",G1285&lt;&gt;G1284),MAX(IF(G$2:G$2001=G1285,I$2:I$2001,"")),"")</f>
        <v/>
      </c>
      <c r="L1285" t="str">
        <f t="shared" ca="1" si="80"/>
        <v/>
      </c>
    </row>
    <row r="1286" spans="2:12" x14ac:dyDescent="0.25">
      <c r="B1286" t="str">
        <f t="shared" ca="1" si="82"/>
        <v/>
      </c>
      <c r="C1286" t="str">
        <f t="shared" ca="1" si="81"/>
        <v/>
      </c>
      <c r="D1286" s="156" t="str">
        <f t="array" aca="1" ref="D1286" ca="1">IFERROR(IF(B1286&lt;&gt;"",IF(OR(EXACT(OFFSET(Metadata!$A$1,0,0,Metadata!Metadata_Table_Length,1),C1286)),1,""),""),"")</f>
        <v/>
      </c>
      <c r="E1286" s="163" t="str">
        <f t="array" aca="1" ref="E1286" ca="1">IF(B1286&lt;&gt;"",IF(D1286=1,OFFSET(Metadata!$B$1,MIN(IF(OFFSET(Metadata!$A$1,0,0,Metadata!Metadata_Table_Length,1)=C1286,ROW(OFFSET(Metadata!$A$1,0,0,Metadata!Metadata_Table_Length,1))-1,"")),0),OFFSET(Metadata!$B$1,MIN(IF(OFFSET(Metadata!$A$1,0,0,Metadata!Metadata_Table_Length,1)=SUBSTITUTE(C1286,"rawdatafilename","originalfilename"),ROW(OFFSET(Metadata!$A$1,0,0,Metadata!Metadata_Table_Length,1))-1,"")),0)),"")</f>
        <v/>
      </c>
      <c r="F1286" t="str">
        <f t="shared" ca="1" si="83"/>
        <v/>
      </c>
      <c r="G1286" t="str">
        <f t="array" aca="1" ref="G1286" ca="1">IF(B1286&lt;&gt;"",OFFSET(Metadata!$B$1,MIN(IF(OFFSET(Metadata!$A$1,0,0,Metadata!Metadata_Table_Length,1)=SUBSTITUTE(C1286,"rawdatafilename","partnumber"),ROW(OFFSET(Metadata!$A$1,0,0,Metadata!Metadata_Table_Length,1))-1,"")),0),"")</f>
        <v/>
      </c>
      <c r="H1286" t="str">
        <f t="array" aca="1" ref="H1286" ca="1">IF(B1286&lt;&gt;"",OFFSET(Metadata!$B$1,MIN(IF(OFFSET(Metadata!$A$1,0,0,Metadata!Metadata_Table_Length,1)=SUBSTITUTE(C1286,"rawdatafilename","original_count"),ROW(OFFSET(Metadata!$A$1,0,0,Metadata!Metadata_Table_Length,1))-1,"")),0),"")</f>
        <v/>
      </c>
      <c r="I1286" t="str">
        <f t="array" aca="1" ref="I1286" ca="1">IF(B1286&lt;&gt;"",OFFSET(Metadata!$B$1,MIN(IF(OFFSET(Metadata!$A$1,0,0,Metadata!Metadata_Table_Length,1)=SUBSTITUTE(C1286,"rawdatafilename","count"),ROW(OFFSET(Metadata!$A$1,0,0,Metadata!Metadata_Table_Length,1))-1,"")),0),"")</f>
        <v/>
      </c>
      <c r="J1286" t="str">
        <f t="array" aca="1" ref="J1286" ca="1">IF(AND(G1286&lt;&gt;"",G1286&lt;&gt;G1285),MAX(IF(G$2:G$2001=G1286,H$2:H$2001,"")),"")</f>
        <v/>
      </c>
      <c r="K1286" t="str">
        <f t="array" aca="1" ref="K1286" ca="1">IF(AND(G1286&lt;&gt;"",G1286&lt;&gt;G1285),MAX(IF(G$2:G$2001=G1286,I$2:I$2001,"")),"")</f>
        <v/>
      </c>
      <c r="L1286" t="str">
        <f t="shared" ca="1" si="80"/>
        <v/>
      </c>
    </row>
    <row r="1287" spans="2:12" x14ac:dyDescent="0.25">
      <c r="B1287" t="str">
        <f t="shared" ca="1" si="82"/>
        <v/>
      </c>
      <c r="C1287" t="str">
        <f t="shared" ca="1" si="81"/>
        <v/>
      </c>
      <c r="D1287" s="156" t="str">
        <f t="array" aca="1" ref="D1287" ca="1">IFERROR(IF(B1287&lt;&gt;"",IF(OR(EXACT(OFFSET(Metadata!$A$1,0,0,Metadata!Metadata_Table_Length,1),C1287)),1,""),""),"")</f>
        <v/>
      </c>
      <c r="E1287" s="163" t="str">
        <f t="array" aca="1" ref="E1287" ca="1">IF(B1287&lt;&gt;"",IF(D1287=1,OFFSET(Metadata!$B$1,MIN(IF(OFFSET(Metadata!$A$1,0,0,Metadata!Metadata_Table_Length,1)=C1287,ROW(OFFSET(Metadata!$A$1,0,0,Metadata!Metadata_Table_Length,1))-1,"")),0),OFFSET(Metadata!$B$1,MIN(IF(OFFSET(Metadata!$A$1,0,0,Metadata!Metadata_Table_Length,1)=SUBSTITUTE(C1287,"rawdatafilename","originalfilename"),ROW(OFFSET(Metadata!$A$1,0,0,Metadata!Metadata_Table_Length,1))-1,"")),0)),"")</f>
        <v/>
      </c>
      <c r="F1287" t="str">
        <f t="shared" ca="1" si="83"/>
        <v/>
      </c>
      <c r="G1287" t="str">
        <f t="array" aca="1" ref="G1287" ca="1">IF(B1287&lt;&gt;"",OFFSET(Metadata!$B$1,MIN(IF(OFFSET(Metadata!$A$1,0,0,Metadata!Metadata_Table_Length,1)=SUBSTITUTE(C1287,"rawdatafilename","partnumber"),ROW(OFFSET(Metadata!$A$1,0,0,Metadata!Metadata_Table_Length,1))-1,"")),0),"")</f>
        <v/>
      </c>
      <c r="H1287" t="str">
        <f t="array" aca="1" ref="H1287" ca="1">IF(B1287&lt;&gt;"",OFFSET(Metadata!$B$1,MIN(IF(OFFSET(Metadata!$A$1,0,0,Metadata!Metadata_Table_Length,1)=SUBSTITUTE(C1287,"rawdatafilename","original_count"),ROW(OFFSET(Metadata!$A$1,0,0,Metadata!Metadata_Table_Length,1))-1,"")),0),"")</f>
        <v/>
      </c>
      <c r="I1287" t="str">
        <f t="array" aca="1" ref="I1287" ca="1">IF(B1287&lt;&gt;"",OFFSET(Metadata!$B$1,MIN(IF(OFFSET(Metadata!$A$1,0,0,Metadata!Metadata_Table_Length,1)=SUBSTITUTE(C1287,"rawdatafilename","count"),ROW(OFFSET(Metadata!$A$1,0,0,Metadata!Metadata_Table_Length,1))-1,"")),0),"")</f>
        <v/>
      </c>
      <c r="J1287" t="str">
        <f t="array" aca="1" ref="J1287" ca="1">IF(AND(G1287&lt;&gt;"",G1287&lt;&gt;G1286),MAX(IF(G$2:G$2001=G1287,H$2:H$2001,"")),"")</f>
        <v/>
      </c>
      <c r="K1287" t="str">
        <f t="array" aca="1" ref="K1287" ca="1">IF(AND(G1287&lt;&gt;"",G1287&lt;&gt;G1286),MAX(IF(G$2:G$2001=G1287,I$2:I$2001,"")),"")</f>
        <v/>
      </c>
      <c r="L1287" t="str">
        <f t="shared" ca="1" si="80"/>
        <v/>
      </c>
    </row>
    <row r="1288" spans="2:12" x14ac:dyDescent="0.25">
      <c r="B1288" t="str">
        <f t="shared" ca="1" si="82"/>
        <v/>
      </c>
      <c r="C1288" t="str">
        <f t="shared" ca="1" si="81"/>
        <v/>
      </c>
      <c r="D1288" s="156" t="str">
        <f t="array" aca="1" ref="D1288" ca="1">IFERROR(IF(B1288&lt;&gt;"",IF(OR(EXACT(OFFSET(Metadata!$A$1,0,0,Metadata!Metadata_Table_Length,1),C1288)),1,""),""),"")</f>
        <v/>
      </c>
      <c r="E1288" s="163" t="str">
        <f t="array" aca="1" ref="E1288" ca="1">IF(B1288&lt;&gt;"",IF(D1288=1,OFFSET(Metadata!$B$1,MIN(IF(OFFSET(Metadata!$A$1,0,0,Metadata!Metadata_Table_Length,1)=C1288,ROW(OFFSET(Metadata!$A$1,0,0,Metadata!Metadata_Table_Length,1))-1,"")),0),OFFSET(Metadata!$B$1,MIN(IF(OFFSET(Metadata!$A$1,0,0,Metadata!Metadata_Table_Length,1)=SUBSTITUTE(C1288,"rawdatafilename","originalfilename"),ROW(OFFSET(Metadata!$A$1,0,0,Metadata!Metadata_Table_Length,1))-1,"")),0)),"")</f>
        <v/>
      </c>
      <c r="F1288" t="str">
        <f t="shared" ca="1" si="83"/>
        <v/>
      </c>
      <c r="G1288" t="str">
        <f t="array" aca="1" ref="G1288" ca="1">IF(B1288&lt;&gt;"",OFFSET(Metadata!$B$1,MIN(IF(OFFSET(Metadata!$A$1,0,0,Metadata!Metadata_Table_Length,1)=SUBSTITUTE(C1288,"rawdatafilename","partnumber"),ROW(OFFSET(Metadata!$A$1,0,0,Metadata!Metadata_Table_Length,1))-1,"")),0),"")</f>
        <v/>
      </c>
      <c r="H1288" t="str">
        <f t="array" aca="1" ref="H1288" ca="1">IF(B1288&lt;&gt;"",OFFSET(Metadata!$B$1,MIN(IF(OFFSET(Metadata!$A$1,0,0,Metadata!Metadata_Table_Length,1)=SUBSTITUTE(C1288,"rawdatafilename","original_count"),ROW(OFFSET(Metadata!$A$1,0,0,Metadata!Metadata_Table_Length,1))-1,"")),0),"")</f>
        <v/>
      </c>
      <c r="I1288" t="str">
        <f t="array" aca="1" ref="I1288" ca="1">IF(B1288&lt;&gt;"",OFFSET(Metadata!$B$1,MIN(IF(OFFSET(Metadata!$A$1,0,0,Metadata!Metadata_Table_Length,1)=SUBSTITUTE(C1288,"rawdatafilename","count"),ROW(OFFSET(Metadata!$A$1,0,0,Metadata!Metadata_Table_Length,1))-1,"")),0),"")</f>
        <v/>
      </c>
      <c r="J1288" t="str">
        <f t="array" aca="1" ref="J1288" ca="1">IF(AND(G1288&lt;&gt;"",G1288&lt;&gt;G1287),MAX(IF(G$2:G$2001=G1288,H$2:H$2001,"")),"")</f>
        <v/>
      </c>
      <c r="K1288" t="str">
        <f t="array" aca="1" ref="K1288" ca="1">IF(AND(G1288&lt;&gt;"",G1288&lt;&gt;G1287),MAX(IF(G$2:G$2001=G1288,I$2:I$2001,"")),"")</f>
        <v/>
      </c>
      <c r="L1288" t="str">
        <f t="shared" ca="1" si="80"/>
        <v/>
      </c>
    </row>
    <row r="1289" spans="2:12" x14ac:dyDescent="0.25">
      <c r="B1289" t="str">
        <f t="shared" ca="1" si="82"/>
        <v/>
      </c>
      <c r="C1289" t="str">
        <f t="shared" ca="1" si="81"/>
        <v/>
      </c>
      <c r="D1289" s="156" t="str">
        <f t="array" aca="1" ref="D1289" ca="1">IFERROR(IF(B1289&lt;&gt;"",IF(OR(EXACT(OFFSET(Metadata!$A$1,0,0,Metadata!Metadata_Table_Length,1),C1289)),1,""),""),"")</f>
        <v/>
      </c>
      <c r="E1289" s="163" t="str">
        <f t="array" aca="1" ref="E1289" ca="1">IF(B1289&lt;&gt;"",IF(D1289=1,OFFSET(Metadata!$B$1,MIN(IF(OFFSET(Metadata!$A$1,0,0,Metadata!Metadata_Table_Length,1)=C1289,ROW(OFFSET(Metadata!$A$1,0,0,Metadata!Metadata_Table_Length,1))-1,"")),0),OFFSET(Metadata!$B$1,MIN(IF(OFFSET(Metadata!$A$1,0,0,Metadata!Metadata_Table_Length,1)=SUBSTITUTE(C1289,"rawdatafilename","originalfilename"),ROW(OFFSET(Metadata!$A$1,0,0,Metadata!Metadata_Table_Length,1))-1,"")),0)),"")</f>
        <v/>
      </c>
      <c r="F1289" t="str">
        <f t="shared" ca="1" si="83"/>
        <v/>
      </c>
      <c r="G1289" t="str">
        <f t="array" aca="1" ref="G1289" ca="1">IF(B1289&lt;&gt;"",OFFSET(Metadata!$B$1,MIN(IF(OFFSET(Metadata!$A$1,0,0,Metadata!Metadata_Table_Length,1)=SUBSTITUTE(C1289,"rawdatafilename","partnumber"),ROW(OFFSET(Metadata!$A$1,0,0,Metadata!Metadata_Table_Length,1))-1,"")),0),"")</f>
        <v/>
      </c>
      <c r="H1289" t="str">
        <f t="array" aca="1" ref="H1289" ca="1">IF(B1289&lt;&gt;"",OFFSET(Metadata!$B$1,MIN(IF(OFFSET(Metadata!$A$1,0,0,Metadata!Metadata_Table_Length,1)=SUBSTITUTE(C1289,"rawdatafilename","original_count"),ROW(OFFSET(Metadata!$A$1,0,0,Metadata!Metadata_Table_Length,1))-1,"")),0),"")</f>
        <v/>
      </c>
      <c r="I1289" t="str">
        <f t="array" aca="1" ref="I1289" ca="1">IF(B1289&lt;&gt;"",OFFSET(Metadata!$B$1,MIN(IF(OFFSET(Metadata!$A$1,0,0,Metadata!Metadata_Table_Length,1)=SUBSTITUTE(C1289,"rawdatafilename","count"),ROW(OFFSET(Metadata!$A$1,0,0,Metadata!Metadata_Table_Length,1))-1,"")),0),"")</f>
        <v/>
      </c>
      <c r="J1289" t="str">
        <f t="array" aca="1" ref="J1289" ca="1">IF(AND(G1289&lt;&gt;"",G1289&lt;&gt;G1288),MAX(IF(G$2:G$2001=G1289,H$2:H$2001,"")),"")</f>
        <v/>
      </c>
      <c r="K1289" t="str">
        <f t="array" aca="1" ref="K1289" ca="1">IF(AND(G1289&lt;&gt;"",G1289&lt;&gt;G1288),MAX(IF(G$2:G$2001=G1289,I$2:I$2001,"")),"")</f>
        <v/>
      </c>
      <c r="L1289" t="str">
        <f t="shared" ca="1" si="80"/>
        <v/>
      </c>
    </row>
    <row r="1290" spans="2:12" x14ac:dyDescent="0.25">
      <c r="B1290" t="str">
        <f t="shared" ca="1" si="82"/>
        <v/>
      </c>
      <c r="C1290" t="str">
        <f t="shared" ca="1" si="81"/>
        <v/>
      </c>
      <c r="D1290" s="156" t="str">
        <f t="array" aca="1" ref="D1290" ca="1">IFERROR(IF(B1290&lt;&gt;"",IF(OR(EXACT(OFFSET(Metadata!$A$1,0,0,Metadata!Metadata_Table_Length,1),C1290)),1,""),""),"")</f>
        <v/>
      </c>
      <c r="E1290" s="163" t="str">
        <f t="array" aca="1" ref="E1290" ca="1">IF(B1290&lt;&gt;"",IF(D1290=1,OFFSET(Metadata!$B$1,MIN(IF(OFFSET(Metadata!$A$1,0,0,Metadata!Metadata_Table_Length,1)=C1290,ROW(OFFSET(Metadata!$A$1,0,0,Metadata!Metadata_Table_Length,1))-1,"")),0),OFFSET(Metadata!$B$1,MIN(IF(OFFSET(Metadata!$A$1,0,0,Metadata!Metadata_Table_Length,1)=SUBSTITUTE(C1290,"rawdatafilename","originalfilename"),ROW(OFFSET(Metadata!$A$1,0,0,Metadata!Metadata_Table_Length,1))-1,"")),0)),"")</f>
        <v/>
      </c>
      <c r="F1290" t="str">
        <f t="shared" ca="1" si="83"/>
        <v/>
      </c>
      <c r="G1290" t="str">
        <f t="array" aca="1" ref="G1290" ca="1">IF(B1290&lt;&gt;"",OFFSET(Metadata!$B$1,MIN(IF(OFFSET(Metadata!$A$1,0,0,Metadata!Metadata_Table_Length,1)=SUBSTITUTE(C1290,"rawdatafilename","partnumber"),ROW(OFFSET(Metadata!$A$1,0,0,Metadata!Metadata_Table_Length,1))-1,"")),0),"")</f>
        <v/>
      </c>
      <c r="H1290" t="str">
        <f t="array" aca="1" ref="H1290" ca="1">IF(B1290&lt;&gt;"",OFFSET(Metadata!$B$1,MIN(IF(OFFSET(Metadata!$A$1,0,0,Metadata!Metadata_Table_Length,1)=SUBSTITUTE(C1290,"rawdatafilename","original_count"),ROW(OFFSET(Metadata!$A$1,0,0,Metadata!Metadata_Table_Length,1))-1,"")),0),"")</f>
        <v/>
      </c>
      <c r="I1290" t="str">
        <f t="array" aca="1" ref="I1290" ca="1">IF(B1290&lt;&gt;"",OFFSET(Metadata!$B$1,MIN(IF(OFFSET(Metadata!$A$1,0,0,Metadata!Metadata_Table_Length,1)=SUBSTITUTE(C1290,"rawdatafilename","count"),ROW(OFFSET(Metadata!$A$1,0,0,Metadata!Metadata_Table_Length,1))-1,"")),0),"")</f>
        <v/>
      </c>
      <c r="J1290" t="str">
        <f t="array" aca="1" ref="J1290" ca="1">IF(AND(G1290&lt;&gt;"",G1290&lt;&gt;G1289),MAX(IF(G$2:G$2001=G1290,H$2:H$2001,"")),"")</f>
        <v/>
      </c>
      <c r="K1290" t="str">
        <f t="array" aca="1" ref="K1290" ca="1">IF(AND(G1290&lt;&gt;"",G1290&lt;&gt;G1289),MAX(IF(G$2:G$2001=G1290,I$2:I$2001,"")),"")</f>
        <v/>
      </c>
      <c r="L1290" t="str">
        <f t="shared" ca="1" si="80"/>
        <v/>
      </c>
    </row>
    <row r="1291" spans="2:12" x14ac:dyDescent="0.25">
      <c r="B1291" t="str">
        <f t="shared" ca="1" si="82"/>
        <v/>
      </c>
      <c r="C1291" t="str">
        <f t="shared" ca="1" si="81"/>
        <v/>
      </c>
      <c r="D1291" s="156" t="str">
        <f t="array" aca="1" ref="D1291" ca="1">IFERROR(IF(B1291&lt;&gt;"",IF(OR(EXACT(OFFSET(Metadata!$A$1,0,0,Metadata!Metadata_Table_Length,1),C1291)),1,""),""),"")</f>
        <v/>
      </c>
      <c r="E1291" s="163" t="str">
        <f t="array" aca="1" ref="E1291" ca="1">IF(B1291&lt;&gt;"",IF(D1291=1,OFFSET(Metadata!$B$1,MIN(IF(OFFSET(Metadata!$A$1,0,0,Metadata!Metadata_Table_Length,1)=C1291,ROW(OFFSET(Metadata!$A$1,0,0,Metadata!Metadata_Table_Length,1))-1,"")),0),OFFSET(Metadata!$B$1,MIN(IF(OFFSET(Metadata!$A$1,0,0,Metadata!Metadata_Table_Length,1)=SUBSTITUTE(C1291,"rawdatafilename","originalfilename"),ROW(OFFSET(Metadata!$A$1,0,0,Metadata!Metadata_Table_Length,1))-1,"")),0)),"")</f>
        <v/>
      </c>
      <c r="F1291" t="str">
        <f t="shared" ca="1" si="83"/>
        <v/>
      </c>
      <c r="G1291" t="str">
        <f t="array" aca="1" ref="G1291" ca="1">IF(B1291&lt;&gt;"",OFFSET(Metadata!$B$1,MIN(IF(OFFSET(Metadata!$A$1,0,0,Metadata!Metadata_Table_Length,1)=SUBSTITUTE(C1291,"rawdatafilename","partnumber"),ROW(OFFSET(Metadata!$A$1,0,0,Metadata!Metadata_Table_Length,1))-1,"")),0),"")</f>
        <v/>
      </c>
      <c r="H1291" t="str">
        <f t="array" aca="1" ref="H1291" ca="1">IF(B1291&lt;&gt;"",OFFSET(Metadata!$B$1,MIN(IF(OFFSET(Metadata!$A$1,0,0,Metadata!Metadata_Table_Length,1)=SUBSTITUTE(C1291,"rawdatafilename","original_count"),ROW(OFFSET(Metadata!$A$1,0,0,Metadata!Metadata_Table_Length,1))-1,"")),0),"")</f>
        <v/>
      </c>
      <c r="I1291" t="str">
        <f t="array" aca="1" ref="I1291" ca="1">IF(B1291&lt;&gt;"",OFFSET(Metadata!$B$1,MIN(IF(OFFSET(Metadata!$A$1,0,0,Metadata!Metadata_Table_Length,1)=SUBSTITUTE(C1291,"rawdatafilename","count"),ROW(OFFSET(Metadata!$A$1,0,0,Metadata!Metadata_Table_Length,1))-1,"")),0),"")</f>
        <v/>
      </c>
      <c r="J1291" t="str">
        <f t="array" aca="1" ref="J1291" ca="1">IF(AND(G1291&lt;&gt;"",G1291&lt;&gt;G1290),MAX(IF(G$2:G$2001=G1291,H$2:H$2001,"")),"")</f>
        <v/>
      </c>
      <c r="K1291" t="str">
        <f t="array" aca="1" ref="K1291" ca="1">IF(AND(G1291&lt;&gt;"",G1291&lt;&gt;G1290),MAX(IF(G$2:G$2001=G1291,I$2:I$2001,"")),"")</f>
        <v/>
      </c>
      <c r="L1291" t="str">
        <f t="shared" ca="1" si="80"/>
        <v/>
      </c>
    </row>
    <row r="1292" spans="2:12" x14ac:dyDescent="0.25">
      <c r="B1292" t="str">
        <f t="shared" ca="1" si="82"/>
        <v/>
      </c>
      <c r="C1292" t="str">
        <f t="shared" ca="1" si="81"/>
        <v/>
      </c>
      <c r="D1292" s="156" t="str">
        <f t="array" aca="1" ref="D1292" ca="1">IFERROR(IF(B1292&lt;&gt;"",IF(OR(EXACT(OFFSET(Metadata!$A$1,0,0,Metadata!Metadata_Table_Length,1),C1292)),1,""),""),"")</f>
        <v/>
      </c>
      <c r="E1292" s="163" t="str">
        <f t="array" aca="1" ref="E1292" ca="1">IF(B1292&lt;&gt;"",IF(D1292=1,OFFSET(Metadata!$B$1,MIN(IF(OFFSET(Metadata!$A$1,0,0,Metadata!Metadata_Table_Length,1)=C1292,ROW(OFFSET(Metadata!$A$1,0,0,Metadata!Metadata_Table_Length,1))-1,"")),0),OFFSET(Metadata!$B$1,MIN(IF(OFFSET(Metadata!$A$1,0,0,Metadata!Metadata_Table_Length,1)=SUBSTITUTE(C1292,"rawdatafilename","originalfilename"),ROW(OFFSET(Metadata!$A$1,0,0,Metadata!Metadata_Table_Length,1))-1,"")),0)),"")</f>
        <v/>
      </c>
      <c r="F1292" t="str">
        <f t="shared" ca="1" si="83"/>
        <v/>
      </c>
      <c r="G1292" t="str">
        <f t="array" aca="1" ref="G1292" ca="1">IF(B1292&lt;&gt;"",OFFSET(Metadata!$B$1,MIN(IF(OFFSET(Metadata!$A$1,0,0,Metadata!Metadata_Table_Length,1)=SUBSTITUTE(C1292,"rawdatafilename","partnumber"),ROW(OFFSET(Metadata!$A$1,0,0,Metadata!Metadata_Table_Length,1))-1,"")),0),"")</f>
        <v/>
      </c>
      <c r="H1292" t="str">
        <f t="array" aca="1" ref="H1292" ca="1">IF(B1292&lt;&gt;"",OFFSET(Metadata!$B$1,MIN(IF(OFFSET(Metadata!$A$1,0,0,Metadata!Metadata_Table_Length,1)=SUBSTITUTE(C1292,"rawdatafilename","original_count"),ROW(OFFSET(Metadata!$A$1,0,0,Metadata!Metadata_Table_Length,1))-1,"")),0),"")</f>
        <v/>
      </c>
      <c r="I1292" t="str">
        <f t="array" aca="1" ref="I1292" ca="1">IF(B1292&lt;&gt;"",OFFSET(Metadata!$B$1,MIN(IF(OFFSET(Metadata!$A$1,0,0,Metadata!Metadata_Table_Length,1)=SUBSTITUTE(C1292,"rawdatafilename","count"),ROW(OFFSET(Metadata!$A$1,0,0,Metadata!Metadata_Table_Length,1))-1,"")),0),"")</f>
        <v/>
      </c>
      <c r="J1292" t="str">
        <f t="array" aca="1" ref="J1292" ca="1">IF(AND(G1292&lt;&gt;"",G1292&lt;&gt;G1291),MAX(IF(G$2:G$2001=G1292,H$2:H$2001,"")),"")</f>
        <v/>
      </c>
      <c r="K1292" t="str">
        <f t="array" aca="1" ref="K1292" ca="1">IF(AND(G1292&lt;&gt;"",G1292&lt;&gt;G1291),MAX(IF(G$2:G$2001=G1292,I$2:I$2001,"")),"")</f>
        <v/>
      </c>
      <c r="L1292" t="str">
        <f t="shared" ca="1" si="80"/>
        <v/>
      </c>
    </row>
    <row r="1293" spans="2:12" x14ac:dyDescent="0.25">
      <c r="B1293" t="str">
        <f t="shared" ca="1" si="82"/>
        <v/>
      </c>
      <c r="C1293" t="str">
        <f t="shared" ca="1" si="81"/>
        <v/>
      </c>
      <c r="D1293" s="156" t="str">
        <f t="array" aca="1" ref="D1293" ca="1">IFERROR(IF(B1293&lt;&gt;"",IF(OR(EXACT(OFFSET(Metadata!$A$1,0,0,Metadata!Metadata_Table_Length,1),C1293)),1,""),""),"")</f>
        <v/>
      </c>
      <c r="E1293" s="163" t="str">
        <f t="array" aca="1" ref="E1293" ca="1">IF(B1293&lt;&gt;"",IF(D1293=1,OFFSET(Metadata!$B$1,MIN(IF(OFFSET(Metadata!$A$1,0,0,Metadata!Metadata_Table_Length,1)=C1293,ROW(OFFSET(Metadata!$A$1,0,0,Metadata!Metadata_Table_Length,1))-1,"")),0),OFFSET(Metadata!$B$1,MIN(IF(OFFSET(Metadata!$A$1,0,0,Metadata!Metadata_Table_Length,1)=SUBSTITUTE(C1293,"rawdatafilename","originalfilename"),ROW(OFFSET(Metadata!$A$1,0,0,Metadata!Metadata_Table_Length,1))-1,"")),0)),"")</f>
        <v/>
      </c>
      <c r="F1293" t="str">
        <f t="shared" ca="1" si="83"/>
        <v/>
      </c>
      <c r="G1293" t="str">
        <f t="array" aca="1" ref="G1293" ca="1">IF(B1293&lt;&gt;"",OFFSET(Metadata!$B$1,MIN(IF(OFFSET(Metadata!$A$1,0,0,Metadata!Metadata_Table_Length,1)=SUBSTITUTE(C1293,"rawdatafilename","partnumber"),ROW(OFFSET(Metadata!$A$1,0,0,Metadata!Metadata_Table_Length,1))-1,"")),0),"")</f>
        <v/>
      </c>
      <c r="H1293" t="str">
        <f t="array" aca="1" ref="H1293" ca="1">IF(B1293&lt;&gt;"",OFFSET(Metadata!$B$1,MIN(IF(OFFSET(Metadata!$A$1,0,0,Metadata!Metadata_Table_Length,1)=SUBSTITUTE(C1293,"rawdatafilename","original_count"),ROW(OFFSET(Metadata!$A$1,0,0,Metadata!Metadata_Table_Length,1))-1,"")),0),"")</f>
        <v/>
      </c>
      <c r="I1293" t="str">
        <f t="array" aca="1" ref="I1293" ca="1">IF(B1293&lt;&gt;"",OFFSET(Metadata!$B$1,MIN(IF(OFFSET(Metadata!$A$1,0,0,Metadata!Metadata_Table_Length,1)=SUBSTITUTE(C1293,"rawdatafilename","count"),ROW(OFFSET(Metadata!$A$1,0,0,Metadata!Metadata_Table_Length,1))-1,"")),0),"")</f>
        <v/>
      </c>
      <c r="J1293" t="str">
        <f t="array" aca="1" ref="J1293" ca="1">IF(AND(G1293&lt;&gt;"",G1293&lt;&gt;G1292),MAX(IF(G$2:G$2001=G1293,H$2:H$2001,"")),"")</f>
        <v/>
      </c>
      <c r="K1293" t="str">
        <f t="array" aca="1" ref="K1293" ca="1">IF(AND(G1293&lt;&gt;"",G1293&lt;&gt;G1292),MAX(IF(G$2:G$2001=G1293,I$2:I$2001,"")),"")</f>
        <v/>
      </c>
      <c r="L1293" t="str">
        <f t="shared" ca="1" si="80"/>
        <v/>
      </c>
    </row>
    <row r="1294" spans="2:12" x14ac:dyDescent="0.25">
      <c r="B1294" t="str">
        <f t="shared" ca="1" si="82"/>
        <v/>
      </c>
      <c r="C1294" t="str">
        <f t="shared" ca="1" si="81"/>
        <v/>
      </c>
      <c r="D1294" s="156" t="str">
        <f t="array" aca="1" ref="D1294" ca="1">IFERROR(IF(B1294&lt;&gt;"",IF(OR(EXACT(OFFSET(Metadata!$A$1,0,0,Metadata!Metadata_Table_Length,1),C1294)),1,""),""),"")</f>
        <v/>
      </c>
      <c r="E1294" s="163" t="str">
        <f t="array" aca="1" ref="E1294" ca="1">IF(B1294&lt;&gt;"",IF(D1294=1,OFFSET(Metadata!$B$1,MIN(IF(OFFSET(Metadata!$A$1,0,0,Metadata!Metadata_Table_Length,1)=C1294,ROW(OFFSET(Metadata!$A$1,0,0,Metadata!Metadata_Table_Length,1))-1,"")),0),OFFSET(Metadata!$B$1,MIN(IF(OFFSET(Metadata!$A$1,0,0,Metadata!Metadata_Table_Length,1)=SUBSTITUTE(C1294,"rawdatafilename","originalfilename"),ROW(OFFSET(Metadata!$A$1,0,0,Metadata!Metadata_Table_Length,1))-1,"")),0)),"")</f>
        <v/>
      </c>
      <c r="F1294" t="str">
        <f t="shared" ca="1" si="83"/>
        <v/>
      </c>
      <c r="G1294" t="str">
        <f t="array" aca="1" ref="G1294" ca="1">IF(B1294&lt;&gt;"",OFFSET(Metadata!$B$1,MIN(IF(OFFSET(Metadata!$A$1,0,0,Metadata!Metadata_Table_Length,1)=SUBSTITUTE(C1294,"rawdatafilename","partnumber"),ROW(OFFSET(Metadata!$A$1,0,0,Metadata!Metadata_Table_Length,1))-1,"")),0),"")</f>
        <v/>
      </c>
      <c r="H1294" t="str">
        <f t="array" aca="1" ref="H1294" ca="1">IF(B1294&lt;&gt;"",OFFSET(Metadata!$B$1,MIN(IF(OFFSET(Metadata!$A$1,0,0,Metadata!Metadata_Table_Length,1)=SUBSTITUTE(C1294,"rawdatafilename","original_count"),ROW(OFFSET(Metadata!$A$1,0,0,Metadata!Metadata_Table_Length,1))-1,"")),0),"")</f>
        <v/>
      </c>
      <c r="I1294" t="str">
        <f t="array" aca="1" ref="I1294" ca="1">IF(B1294&lt;&gt;"",OFFSET(Metadata!$B$1,MIN(IF(OFFSET(Metadata!$A$1,0,0,Metadata!Metadata_Table_Length,1)=SUBSTITUTE(C1294,"rawdatafilename","count"),ROW(OFFSET(Metadata!$A$1,0,0,Metadata!Metadata_Table_Length,1))-1,"")),0),"")</f>
        <v/>
      </c>
      <c r="J1294" t="str">
        <f t="array" aca="1" ref="J1294" ca="1">IF(AND(G1294&lt;&gt;"",G1294&lt;&gt;G1293),MAX(IF(G$2:G$2001=G1294,H$2:H$2001,"")),"")</f>
        <v/>
      </c>
      <c r="K1294" t="str">
        <f t="array" aca="1" ref="K1294" ca="1">IF(AND(G1294&lt;&gt;"",G1294&lt;&gt;G1293),MAX(IF(G$2:G$2001=G1294,I$2:I$2001,"")),"")</f>
        <v/>
      </c>
      <c r="L1294" t="str">
        <f t="shared" ca="1" si="80"/>
        <v/>
      </c>
    </row>
    <row r="1295" spans="2:12" x14ac:dyDescent="0.25">
      <c r="B1295" t="str">
        <f t="shared" ca="1" si="82"/>
        <v/>
      </c>
      <c r="C1295" t="str">
        <f t="shared" ca="1" si="81"/>
        <v/>
      </c>
      <c r="D1295" s="156" t="str">
        <f t="array" aca="1" ref="D1295" ca="1">IFERROR(IF(B1295&lt;&gt;"",IF(OR(EXACT(OFFSET(Metadata!$A$1,0,0,Metadata!Metadata_Table_Length,1),C1295)),1,""),""),"")</f>
        <v/>
      </c>
      <c r="E1295" s="163" t="str">
        <f t="array" aca="1" ref="E1295" ca="1">IF(B1295&lt;&gt;"",IF(D1295=1,OFFSET(Metadata!$B$1,MIN(IF(OFFSET(Metadata!$A$1,0,0,Metadata!Metadata_Table_Length,1)=C1295,ROW(OFFSET(Metadata!$A$1,0,0,Metadata!Metadata_Table_Length,1))-1,"")),0),OFFSET(Metadata!$B$1,MIN(IF(OFFSET(Metadata!$A$1,0,0,Metadata!Metadata_Table_Length,1)=SUBSTITUTE(C1295,"rawdatafilename","originalfilename"),ROW(OFFSET(Metadata!$A$1,0,0,Metadata!Metadata_Table_Length,1))-1,"")),0)),"")</f>
        <v/>
      </c>
      <c r="F1295" t="str">
        <f t="shared" ca="1" si="83"/>
        <v/>
      </c>
      <c r="G1295" t="str">
        <f t="array" aca="1" ref="G1295" ca="1">IF(B1295&lt;&gt;"",OFFSET(Metadata!$B$1,MIN(IF(OFFSET(Metadata!$A$1,0,0,Metadata!Metadata_Table_Length,1)=SUBSTITUTE(C1295,"rawdatafilename","partnumber"),ROW(OFFSET(Metadata!$A$1,0,0,Metadata!Metadata_Table_Length,1))-1,"")),0),"")</f>
        <v/>
      </c>
      <c r="H1295" t="str">
        <f t="array" aca="1" ref="H1295" ca="1">IF(B1295&lt;&gt;"",OFFSET(Metadata!$B$1,MIN(IF(OFFSET(Metadata!$A$1,0,0,Metadata!Metadata_Table_Length,1)=SUBSTITUTE(C1295,"rawdatafilename","original_count"),ROW(OFFSET(Metadata!$A$1,0,0,Metadata!Metadata_Table_Length,1))-1,"")),0),"")</f>
        <v/>
      </c>
      <c r="I1295" t="str">
        <f t="array" aca="1" ref="I1295" ca="1">IF(B1295&lt;&gt;"",OFFSET(Metadata!$B$1,MIN(IF(OFFSET(Metadata!$A$1,0,0,Metadata!Metadata_Table_Length,1)=SUBSTITUTE(C1295,"rawdatafilename","count"),ROW(OFFSET(Metadata!$A$1,0,0,Metadata!Metadata_Table_Length,1))-1,"")),0),"")</f>
        <v/>
      </c>
      <c r="J1295" t="str">
        <f t="array" aca="1" ref="J1295" ca="1">IF(AND(G1295&lt;&gt;"",G1295&lt;&gt;G1294),MAX(IF(G$2:G$2001=G1295,H$2:H$2001,"")),"")</f>
        <v/>
      </c>
      <c r="K1295" t="str">
        <f t="array" aca="1" ref="K1295" ca="1">IF(AND(G1295&lt;&gt;"",G1295&lt;&gt;G1294),MAX(IF(G$2:G$2001=G1295,I$2:I$2001,"")),"")</f>
        <v/>
      </c>
      <c r="L1295" t="str">
        <f t="shared" ca="1" si="80"/>
        <v/>
      </c>
    </row>
    <row r="1296" spans="2:12" x14ac:dyDescent="0.25">
      <c r="B1296" t="str">
        <f t="shared" ca="1" si="82"/>
        <v/>
      </c>
      <c r="C1296" t="str">
        <f t="shared" ca="1" si="81"/>
        <v/>
      </c>
      <c r="D1296" s="156" t="str">
        <f t="array" aca="1" ref="D1296" ca="1">IFERROR(IF(B1296&lt;&gt;"",IF(OR(EXACT(OFFSET(Metadata!$A$1,0,0,Metadata!Metadata_Table_Length,1),C1296)),1,""),""),"")</f>
        <v/>
      </c>
      <c r="E1296" s="163" t="str">
        <f t="array" aca="1" ref="E1296" ca="1">IF(B1296&lt;&gt;"",IF(D1296=1,OFFSET(Metadata!$B$1,MIN(IF(OFFSET(Metadata!$A$1,0,0,Metadata!Metadata_Table_Length,1)=C1296,ROW(OFFSET(Metadata!$A$1,0,0,Metadata!Metadata_Table_Length,1))-1,"")),0),OFFSET(Metadata!$B$1,MIN(IF(OFFSET(Metadata!$A$1,0,0,Metadata!Metadata_Table_Length,1)=SUBSTITUTE(C1296,"rawdatafilename","originalfilename"),ROW(OFFSET(Metadata!$A$1,0,0,Metadata!Metadata_Table_Length,1))-1,"")),0)),"")</f>
        <v/>
      </c>
      <c r="F1296" t="str">
        <f t="shared" ca="1" si="83"/>
        <v/>
      </c>
      <c r="G1296" t="str">
        <f t="array" aca="1" ref="G1296" ca="1">IF(B1296&lt;&gt;"",OFFSET(Metadata!$B$1,MIN(IF(OFFSET(Metadata!$A$1,0,0,Metadata!Metadata_Table_Length,1)=SUBSTITUTE(C1296,"rawdatafilename","partnumber"),ROW(OFFSET(Metadata!$A$1,0,0,Metadata!Metadata_Table_Length,1))-1,"")),0),"")</f>
        <v/>
      </c>
      <c r="H1296" t="str">
        <f t="array" aca="1" ref="H1296" ca="1">IF(B1296&lt;&gt;"",OFFSET(Metadata!$B$1,MIN(IF(OFFSET(Metadata!$A$1,0,0,Metadata!Metadata_Table_Length,1)=SUBSTITUTE(C1296,"rawdatafilename","original_count"),ROW(OFFSET(Metadata!$A$1,0,0,Metadata!Metadata_Table_Length,1))-1,"")),0),"")</f>
        <v/>
      </c>
      <c r="I1296" t="str">
        <f t="array" aca="1" ref="I1296" ca="1">IF(B1296&lt;&gt;"",OFFSET(Metadata!$B$1,MIN(IF(OFFSET(Metadata!$A$1,0,0,Metadata!Metadata_Table_Length,1)=SUBSTITUTE(C1296,"rawdatafilename","count"),ROW(OFFSET(Metadata!$A$1,0,0,Metadata!Metadata_Table_Length,1))-1,"")),0),"")</f>
        <v/>
      </c>
      <c r="J1296" t="str">
        <f t="array" aca="1" ref="J1296" ca="1">IF(AND(G1296&lt;&gt;"",G1296&lt;&gt;G1295),MAX(IF(G$2:G$2001=G1296,H$2:H$2001,"")),"")</f>
        <v/>
      </c>
      <c r="K1296" t="str">
        <f t="array" aca="1" ref="K1296" ca="1">IF(AND(G1296&lt;&gt;"",G1296&lt;&gt;G1295),MAX(IF(G$2:G$2001=G1296,I$2:I$2001,"")),"")</f>
        <v/>
      </c>
      <c r="L1296" t="str">
        <f t="shared" ca="1" si="80"/>
        <v/>
      </c>
    </row>
    <row r="1297" spans="2:12" x14ac:dyDescent="0.25">
      <c r="B1297" t="str">
        <f t="shared" ca="1" si="82"/>
        <v/>
      </c>
      <c r="C1297" t="str">
        <f t="shared" ca="1" si="81"/>
        <v/>
      </c>
      <c r="D1297" s="156" t="str">
        <f t="array" aca="1" ref="D1297" ca="1">IFERROR(IF(B1297&lt;&gt;"",IF(OR(EXACT(OFFSET(Metadata!$A$1,0,0,Metadata!Metadata_Table_Length,1),C1297)),1,""),""),"")</f>
        <v/>
      </c>
      <c r="E1297" s="163" t="str">
        <f t="array" aca="1" ref="E1297" ca="1">IF(B1297&lt;&gt;"",IF(D1297=1,OFFSET(Metadata!$B$1,MIN(IF(OFFSET(Metadata!$A$1,0,0,Metadata!Metadata_Table_Length,1)=C1297,ROW(OFFSET(Metadata!$A$1,0,0,Metadata!Metadata_Table_Length,1))-1,"")),0),OFFSET(Metadata!$B$1,MIN(IF(OFFSET(Metadata!$A$1,0,0,Metadata!Metadata_Table_Length,1)=SUBSTITUTE(C1297,"rawdatafilename","originalfilename"),ROW(OFFSET(Metadata!$A$1,0,0,Metadata!Metadata_Table_Length,1))-1,"")),0)),"")</f>
        <v/>
      </c>
      <c r="F1297" t="str">
        <f t="shared" ca="1" si="83"/>
        <v/>
      </c>
      <c r="G1297" t="str">
        <f t="array" aca="1" ref="G1297" ca="1">IF(B1297&lt;&gt;"",OFFSET(Metadata!$B$1,MIN(IF(OFFSET(Metadata!$A$1,0,0,Metadata!Metadata_Table_Length,1)=SUBSTITUTE(C1297,"rawdatafilename","partnumber"),ROW(OFFSET(Metadata!$A$1,0,0,Metadata!Metadata_Table_Length,1))-1,"")),0),"")</f>
        <v/>
      </c>
      <c r="H1297" t="str">
        <f t="array" aca="1" ref="H1297" ca="1">IF(B1297&lt;&gt;"",OFFSET(Metadata!$B$1,MIN(IF(OFFSET(Metadata!$A$1,0,0,Metadata!Metadata_Table_Length,1)=SUBSTITUTE(C1297,"rawdatafilename","original_count"),ROW(OFFSET(Metadata!$A$1,0,0,Metadata!Metadata_Table_Length,1))-1,"")),0),"")</f>
        <v/>
      </c>
      <c r="I1297" t="str">
        <f t="array" aca="1" ref="I1297" ca="1">IF(B1297&lt;&gt;"",OFFSET(Metadata!$B$1,MIN(IF(OFFSET(Metadata!$A$1,0,0,Metadata!Metadata_Table_Length,1)=SUBSTITUTE(C1297,"rawdatafilename","count"),ROW(OFFSET(Metadata!$A$1,0,0,Metadata!Metadata_Table_Length,1))-1,"")),0),"")</f>
        <v/>
      </c>
      <c r="J1297" t="str">
        <f t="array" aca="1" ref="J1297" ca="1">IF(AND(G1297&lt;&gt;"",G1297&lt;&gt;G1296),MAX(IF(G$2:G$2001=G1297,H$2:H$2001,"")),"")</f>
        <v/>
      </c>
      <c r="K1297" t="str">
        <f t="array" aca="1" ref="K1297" ca="1">IF(AND(G1297&lt;&gt;"",G1297&lt;&gt;G1296),MAX(IF(G$2:G$2001=G1297,I$2:I$2001,"")),"")</f>
        <v/>
      </c>
      <c r="L1297" t="str">
        <f t="shared" ca="1" si="80"/>
        <v/>
      </c>
    </row>
    <row r="1298" spans="2:12" x14ac:dyDescent="0.25">
      <c r="B1298" t="str">
        <f t="shared" ca="1" si="82"/>
        <v/>
      </c>
      <c r="C1298" t="str">
        <f t="shared" ca="1" si="81"/>
        <v/>
      </c>
      <c r="D1298" s="156" t="str">
        <f t="array" aca="1" ref="D1298" ca="1">IFERROR(IF(B1298&lt;&gt;"",IF(OR(EXACT(OFFSET(Metadata!$A$1,0,0,Metadata!Metadata_Table_Length,1),C1298)),1,""),""),"")</f>
        <v/>
      </c>
      <c r="E1298" s="163" t="str">
        <f t="array" aca="1" ref="E1298" ca="1">IF(B1298&lt;&gt;"",IF(D1298=1,OFFSET(Metadata!$B$1,MIN(IF(OFFSET(Metadata!$A$1,0,0,Metadata!Metadata_Table_Length,1)=C1298,ROW(OFFSET(Metadata!$A$1,0,0,Metadata!Metadata_Table_Length,1))-1,"")),0),OFFSET(Metadata!$B$1,MIN(IF(OFFSET(Metadata!$A$1,0,0,Metadata!Metadata_Table_Length,1)=SUBSTITUTE(C1298,"rawdatafilename","originalfilename"),ROW(OFFSET(Metadata!$A$1,0,0,Metadata!Metadata_Table_Length,1))-1,"")),0)),"")</f>
        <v/>
      </c>
      <c r="F1298" t="str">
        <f t="shared" ca="1" si="83"/>
        <v/>
      </c>
      <c r="G1298" t="str">
        <f t="array" aca="1" ref="G1298" ca="1">IF(B1298&lt;&gt;"",OFFSET(Metadata!$B$1,MIN(IF(OFFSET(Metadata!$A$1,0,0,Metadata!Metadata_Table_Length,1)=SUBSTITUTE(C1298,"rawdatafilename","partnumber"),ROW(OFFSET(Metadata!$A$1,0,0,Metadata!Metadata_Table_Length,1))-1,"")),0),"")</f>
        <v/>
      </c>
      <c r="H1298" t="str">
        <f t="array" aca="1" ref="H1298" ca="1">IF(B1298&lt;&gt;"",OFFSET(Metadata!$B$1,MIN(IF(OFFSET(Metadata!$A$1,0,0,Metadata!Metadata_Table_Length,1)=SUBSTITUTE(C1298,"rawdatafilename","original_count"),ROW(OFFSET(Metadata!$A$1,0,0,Metadata!Metadata_Table_Length,1))-1,"")),0),"")</f>
        <v/>
      </c>
      <c r="I1298" t="str">
        <f t="array" aca="1" ref="I1298" ca="1">IF(B1298&lt;&gt;"",OFFSET(Metadata!$B$1,MIN(IF(OFFSET(Metadata!$A$1,0,0,Metadata!Metadata_Table_Length,1)=SUBSTITUTE(C1298,"rawdatafilename","count"),ROW(OFFSET(Metadata!$A$1,0,0,Metadata!Metadata_Table_Length,1))-1,"")),0),"")</f>
        <v/>
      </c>
      <c r="J1298" t="str">
        <f t="array" aca="1" ref="J1298" ca="1">IF(AND(G1298&lt;&gt;"",G1298&lt;&gt;G1297),MAX(IF(G$2:G$2001=G1298,H$2:H$2001,"")),"")</f>
        <v/>
      </c>
      <c r="K1298" t="str">
        <f t="array" aca="1" ref="K1298" ca="1">IF(AND(G1298&lt;&gt;"",G1298&lt;&gt;G1297),MAX(IF(G$2:G$2001=G1298,I$2:I$2001,"")),"")</f>
        <v/>
      </c>
      <c r="L1298" t="str">
        <f t="shared" ca="1" si="80"/>
        <v/>
      </c>
    </row>
    <row r="1299" spans="2:12" x14ac:dyDescent="0.25">
      <c r="B1299" t="str">
        <f t="shared" ca="1" si="82"/>
        <v/>
      </c>
      <c r="C1299" t="str">
        <f t="shared" ca="1" si="81"/>
        <v/>
      </c>
      <c r="D1299" s="156" t="str">
        <f t="array" aca="1" ref="D1299" ca="1">IFERROR(IF(B1299&lt;&gt;"",IF(OR(EXACT(OFFSET(Metadata!$A$1,0,0,Metadata!Metadata_Table_Length,1),C1299)),1,""),""),"")</f>
        <v/>
      </c>
      <c r="E1299" s="163" t="str">
        <f t="array" aca="1" ref="E1299" ca="1">IF(B1299&lt;&gt;"",IF(D1299=1,OFFSET(Metadata!$B$1,MIN(IF(OFFSET(Metadata!$A$1,0,0,Metadata!Metadata_Table_Length,1)=C1299,ROW(OFFSET(Metadata!$A$1,0,0,Metadata!Metadata_Table_Length,1))-1,"")),0),OFFSET(Metadata!$B$1,MIN(IF(OFFSET(Metadata!$A$1,0,0,Metadata!Metadata_Table_Length,1)=SUBSTITUTE(C1299,"rawdatafilename","originalfilename"),ROW(OFFSET(Metadata!$A$1,0,0,Metadata!Metadata_Table_Length,1))-1,"")),0)),"")</f>
        <v/>
      </c>
      <c r="F1299" t="str">
        <f t="shared" ca="1" si="83"/>
        <v/>
      </c>
      <c r="G1299" t="str">
        <f t="array" aca="1" ref="G1299" ca="1">IF(B1299&lt;&gt;"",OFFSET(Metadata!$B$1,MIN(IF(OFFSET(Metadata!$A$1,0,0,Metadata!Metadata_Table_Length,1)=SUBSTITUTE(C1299,"rawdatafilename","partnumber"),ROW(OFFSET(Metadata!$A$1,0,0,Metadata!Metadata_Table_Length,1))-1,"")),0),"")</f>
        <v/>
      </c>
      <c r="H1299" t="str">
        <f t="array" aca="1" ref="H1299" ca="1">IF(B1299&lt;&gt;"",OFFSET(Metadata!$B$1,MIN(IF(OFFSET(Metadata!$A$1,0,0,Metadata!Metadata_Table_Length,1)=SUBSTITUTE(C1299,"rawdatafilename","original_count"),ROW(OFFSET(Metadata!$A$1,0,0,Metadata!Metadata_Table_Length,1))-1,"")),0),"")</f>
        <v/>
      </c>
      <c r="I1299" t="str">
        <f t="array" aca="1" ref="I1299" ca="1">IF(B1299&lt;&gt;"",OFFSET(Metadata!$B$1,MIN(IF(OFFSET(Metadata!$A$1,0,0,Metadata!Metadata_Table_Length,1)=SUBSTITUTE(C1299,"rawdatafilename","count"),ROW(OFFSET(Metadata!$A$1,0,0,Metadata!Metadata_Table_Length,1))-1,"")),0),"")</f>
        <v/>
      </c>
      <c r="J1299" t="str">
        <f t="array" aca="1" ref="J1299" ca="1">IF(AND(G1299&lt;&gt;"",G1299&lt;&gt;G1298),MAX(IF(G$2:G$2001=G1299,H$2:H$2001,"")),"")</f>
        <v/>
      </c>
      <c r="K1299" t="str">
        <f t="array" aca="1" ref="K1299" ca="1">IF(AND(G1299&lt;&gt;"",G1299&lt;&gt;G1298),MAX(IF(G$2:G$2001=G1299,I$2:I$2001,"")),"")</f>
        <v/>
      </c>
      <c r="L1299" t="str">
        <f t="shared" ca="1" si="80"/>
        <v/>
      </c>
    </row>
    <row r="1300" spans="2:12" x14ac:dyDescent="0.25">
      <c r="B1300" t="str">
        <f t="shared" ca="1" si="82"/>
        <v/>
      </c>
      <c r="C1300" t="str">
        <f t="shared" ca="1" si="81"/>
        <v/>
      </c>
      <c r="D1300" s="156" t="str">
        <f t="array" aca="1" ref="D1300" ca="1">IFERROR(IF(B1300&lt;&gt;"",IF(OR(EXACT(OFFSET(Metadata!$A$1,0,0,Metadata!Metadata_Table_Length,1),C1300)),1,""),""),"")</f>
        <v/>
      </c>
      <c r="E1300" s="163" t="str">
        <f t="array" aca="1" ref="E1300" ca="1">IF(B1300&lt;&gt;"",IF(D1300=1,OFFSET(Metadata!$B$1,MIN(IF(OFFSET(Metadata!$A$1,0,0,Metadata!Metadata_Table_Length,1)=C1300,ROW(OFFSET(Metadata!$A$1,0,0,Metadata!Metadata_Table_Length,1))-1,"")),0),OFFSET(Metadata!$B$1,MIN(IF(OFFSET(Metadata!$A$1,0,0,Metadata!Metadata_Table_Length,1)=SUBSTITUTE(C1300,"rawdatafilename","originalfilename"),ROW(OFFSET(Metadata!$A$1,0,0,Metadata!Metadata_Table_Length,1))-1,"")),0)),"")</f>
        <v/>
      </c>
      <c r="F1300" t="str">
        <f t="shared" ca="1" si="83"/>
        <v/>
      </c>
      <c r="G1300" t="str">
        <f t="array" aca="1" ref="G1300" ca="1">IF(B1300&lt;&gt;"",OFFSET(Metadata!$B$1,MIN(IF(OFFSET(Metadata!$A$1,0,0,Metadata!Metadata_Table_Length,1)=SUBSTITUTE(C1300,"rawdatafilename","partnumber"),ROW(OFFSET(Metadata!$A$1,0,0,Metadata!Metadata_Table_Length,1))-1,"")),0),"")</f>
        <v/>
      </c>
      <c r="H1300" t="str">
        <f t="array" aca="1" ref="H1300" ca="1">IF(B1300&lt;&gt;"",OFFSET(Metadata!$B$1,MIN(IF(OFFSET(Metadata!$A$1,0,0,Metadata!Metadata_Table_Length,1)=SUBSTITUTE(C1300,"rawdatafilename","original_count"),ROW(OFFSET(Metadata!$A$1,0,0,Metadata!Metadata_Table_Length,1))-1,"")),0),"")</f>
        <v/>
      </c>
      <c r="I1300" t="str">
        <f t="array" aca="1" ref="I1300" ca="1">IF(B1300&lt;&gt;"",OFFSET(Metadata!$B$1,MIN(IF(OFFSET(Metadata!$A$1,0,0,Metadata!Metadata_Table_Length,1)=SUBSTITUTE(C1300,"rawdatafilename","count"),ROW(OFFSET(Metadata!$A$1,0,0,Metadata!Metadata_Table_Length,1))-1,"")),0),"")</f>
        <v/>
      </c>
      <c r="J1300" t="str">
        <f t="array" aca="1" ref="J1300" ca="1">IF(AND(G1300&lt;&gt;"",G1300&lt;&gt;G1299),MAX(IF(G$2:G$2001=G1300,H$2:H$2001,"")),"")</f>
        <v/>
      </c>
      <c r="K1300" t="str">
        <f t="array" aca="1" ref="K1300" ca="1">IF(AND(G1300&lt;&gt;"",G1300&lt;&gt;G1299),MAX(IF(G$2:G$2001=G1300,I$2:I$2001,"")),"")</f>
        <v/>
      </c>
      <c r="L1300" t="str">
        <f t="shared" ca="1" si="80"/>
        <v/>
      </c>
    </row>
    <row r="1301" spans="2:12" x14ac:dyDescent="0.25">
      <c r="B1301" t="str">
        <f t="shared" ca="1" si="82"/>
        <v/>
      </c>
      <c r="C1301" t="str">
        <f t="shared" ca="1" si="81"/>
        <v/>
      </c>
      <c r="D1301" s="156" t="str">
        <f t="array" aca="1" ref="D1301" ca="1">IFERROR(IF(B1301&lt;&gt;"",IF(OR(EXACT(OFFSET(Metadata!$A$1,0,0,Metadata!Metadata_Table_Length,1),C1301)),1,""),""),"")</f>
        <v/>
      </c>
      <c r="E1301" s="163" t="str">
        <f t="array" aca="1" ref="E1301" ca="1">IF(B1301&lt;&gt;"",IF(D1301=1,OFFSET(Metadata!$B$1,MIN(IF(OFFSET(Metadata!$A$1,0,0,Metadata!Metadata_Table_Length,1)=C1301,ROW(OFFSET(Metadata!$A$1,0,0,Metadata!Metadata_Table_Length,1))-1,"")),0),OFFSET(Metadata!$B$1,MIN(IF(OFFSET(Metadata!$A$1,0,0,Metadata!Metadata_Table_Length,1)=SUBSTITUTE(C1301,"rawdatafilename","originalfilename"),ROW(OFFSET(Metadata!$A$1,0,0,Metadata!Metadata_Table_Length,1))-1,"")),0)),"")</f>
        <v/>
      </c>
      <c r="F1301" t="str">
        <f t="shared" ca="1" si="83"/>
        <v/>
      </c>
      <c r="G1301" t="str">
        <f t="array" aca="1" ref="G1301" ca="1">IF(B1301&lt;&gt;"",OFFSET(Metadata!$B$1,MIN(IF(OFFSET(Metadata!$A$1,0,0,Metadata!Metadata_Table_Length,1)=SUBSTITUTE(C1301,"rawdatafilename","partnumber"),ROW(OFFSET(Metadata!$A$1,0,0,Metadata!Metadata_Table_Length,1))-1,"")),0),"")</f>
        <v/>
      </c>
      <c r="H1301" t="str">
        <f t="array" aca="1" ref="H1301" ca="1">IF(B1301&lt;&gt;"",OFFSET(Metadata!$B$1,MIN(IF(OFFSET(Metadata!$A$1,0,0,Metadata!Metadata_Table_Length,1)=SUBSTITUTE(C1301,"rawdatafilename","original_count"),ROW(OFFSET(Metadata!$A$1,0,0,Metadata!Metadata_Table_Length,1))-1,"")),0),"")</f>
        <v/>
      </c>
      <c r="I1301" t="str">
        <f t="array" aca="1" ref="I1301" ca="1">IF(B1301&lt;&gt;"",OFFSET(Metadata!$B$1,MIN(IF(OFFSET(Metadata!$A$1,0,0,Metadata!Metadata_Table_Length,1)=SUBSTITUTE(C1301,"rawdatafilename","count"),ROW(OFFSET(Metadata!$A$1,0,0,Metadata!Metadata_Table_Length,1))-1,"")),0),"")</f>
        <v/>
      </c>
      <c r="J1301" t="str">
        <f t="array" aca="1" ref="J1301" ca="1">IF(AND(G1301&lt;&gt;"",G1301&lt;&gt;G1300),MAX(IF(G$2:G$2001=G1301,H$2:H$2001,"")),"")</f>
        <v/>
      </c>
      <c r="K1301" t="str">
        <f t="array" aca="1" ref="K1301" ca="1">IF(AND(G1301&lt;&gt;"",G1301&lt;&gt;G1300),MAX(IF(G$2:G$2001=G1301,I$2:I$2001,"")),"")</f>
        <v/>
      </c>
      <c r="L1301" t="str">
        <f t="shared" ca="1" si="80"/>
        <v/>
      </c>
    </row>
    <row r="1302" spans="2:12" x14ac:dyDescent="0.25">
      <c r="B1302" t="str">
        <f t="shared" ca="1" si="82"/>
        <v/>
      </c>
      <c r="C1302" t="str">
        <f t="shared" ca="1" si="81"/>
        <v/>
      </c>
      <c r="D1302" s="156" t="str">
        <f t="array" aca="1" ref="D1302" ca="1">IFERROR(IF(B1302&lt;&gt;"",IF(OR(EXACT(OFFSET(Metadata!$A$1,0,0,Metadata!Metadata_Table_Length,1),C1302)),1,""),""),"")</f>
        <v/>
      </c>
      <c r="E1302" s="163" t="str">
        <f t="array" aca="1" ref="E1302" ca="1">IF(B1302&lt;&gt;"",IF(D1302=1,OFFSET(Metadata!$B$1,MIN(IF(OFFSET(Metadata!$A$1,0,0,Metadata!Metadata_Table_Length,1)=C1302,ROW(OFFSET(Metadata!$A$1,0,0,Metadata!Metadata_Table_Length,1))-1,"")),0),OFFSET(Metadata!$B$1,MIN(IF(OFFSET(Metadata!$A$1,0,0,Metadata!Metadata_Table_Length,1)=SUBSTITUTE(C1302,"rawdatafilename","originalfilename"),ROW(OFFSET(Metadata!$A$1,0,0,Metadata!Metadata_Table_Length,1))-1,"")),0)),"")</f>
        <v/>
      </c>
      <c r="F1302" t="str">
        <f t="shared" ca="1" si="83"/>
        <v/>
      </c>
      <c r="G1302" t="str">
        <f t="array" aca="1" ref="G1302" ca="1">IF(B1302&lt;&gt;"",OFFSET(Metadata!$B$1,MIN(IF(OFFSET(Metadata!$A$1,0,0,Metadata!Metadata_Table_Length,1)=SUBSTITUTE(C1302,"rawdatafilename","partnumber"),ROW(OFFSET(Metadata!$A$1,0,0,Metadata!Metadata_Table_Length,1))-1,"")),0),"")</f>
        <v/>
      </c>
      <c r="H1302" t="str">
        <f t="array" aca="1" ref="H1302" ca="1">IF(B1302&lt;&gt;"",OFFSET(Metadata!$B$1,MIN(IF(OFFSET(Metadata!$A$1,0,0,Metadata!Metadata_Table_Length,1)=SUBSTITUTE(C1302,"rawdatafilename","original_count"),ROW(OFFSET(Metadata!$A$1,0,0,Metadata!Metadata_Table_Length,1))-1,"")),0),"")</f>
        <v/>
      </c>
      <c r="I1302" t="str">
        <f t="array" aca="1" ref="I1302" ca="1">IF(B1302&lt;&gt;"",OFFSET(Metadata!$B$1,MIN(IF(OFFSET(Metadata!$A$1,0,0,Metadata!Metadata_Table_Length,1)=SUBSTITUTE(C1302,"rawdatafilename","count"),ROW(OFFSET(Metadata!$A$1,0,0,Metadata!Metadata_Table_Length,1))-1,"")),0),"")</f>
        <v/>
      </c>
      <c r="J1302" t="str">
        <f t="array" aca="1" ref="J1302" ca="1">IF(AND(G1302&lt;&gt;"",G1302&lt;&gt;G1301),MAX(IF(G$2:G$2001=G1302,H$2:H$2001,"")),"")</f>
        <v/>
      </c>
      <c r="K1302" t="str">
        <f t="array" aca="1" ref="K1302" ca="1">IF(AND(G1302&lt;&gt;"",G1302&lt;&gt;G1301),MAX(IF(G$2:G$2001=G1302,I$2:I$2001,"")),"")</f>
        <v/>
      </c>
      <c r="L1302" t="str">
        <f t="shared" ca="1" si="80"/>
        <v/>
      </c>
    </row>
    <row r="1303" spans="2:12" x14ac:dyDescent="0.25">
      <c r="B1303" t="str">
        <f t="shared" ca="1" si="82"/>
        <v/>
      </c>
      <c r="C1303" t="str">
        <f t="shared" ca="1" si="81"/>
        <v/>
      </c>
      <c r="D1303" s="156" t="str">
        <f t="array" aca="1" ref="D1303" ca="1">IFERROR(IF(B1303&lt;&gt;"",IF(OR(EXACT(OFFSET(Metadata!$A$1,0,0,Metadata!Metadata_Table_Length,1),C1303)),1,""),""),"")</f>
        <v/>
      </c>
      <c r="E1303" s="163" t="str">
        <f t="array" aca="1" ref="E1303" ca="1">IF(B1303&lt;&gt;"",IF(D1303=1,OFFSET(Metadata!$B$1,MIN(IF(OFFSET(Metadata!$A$1,0,0,Metadata!Metadata_Table_Length,1)=C1303,ROW(OFFSET(Metadata!$A$1,0,0,Metadata!Metadata_Table_Length,1))-1,"")),0),OFFSET(Metadata!$B$1,MIN(IF(OFFSET(Metadata!$A$1,0,0,Metadata!Metadata_Table_Length,1)=SUBSTITUTE(C1303,"rawdatafilename","originalfilename"),ROW(OFFSET(Metadata!$A$1,0,0,Metadata!Metadata_Table_Length,1))-1,"")),0)),"")</f>
        <v/>
      </c>
      <c r="F1303" t="str">
        <f t="shared" ca="1" si="83"/>
        <v/>
      </c>
      <c r="G1303" t="str">
        <f t="array" aca="1" ref="G1303" ca="1">IF(B1303&lt;&gt;"",OFFSET(Metadata!$B$1,MIN(IF(OFFSET(Metadata!$A$1,0,0,Metadata!Metadata_Table_Length,1)=SUBSTITUTE(C1303,"rawdatafilename","partnumber"),ROW(OFFSET(Metadata!$A$1,0,0,Metadata!Metadata_Table_Length,1))-1,"")),0),"")</f>
        <v/>
      </c>
      <c r="H1303" t="str">
        <f t="array" aca="1" ref="H1303" ca="1">IF(B1303&lt;&gt;"",OFFSET(Metadata!$B$1,MIN(IF(OFFSET(Metadata!$A$1,0,0,Metadata!Metadata_Table_Length,1)=SUBSTITUTE(C1303,"rawdatafilename","original_count"),ROW(OFFSET(Metadata!$A$1,0,0,Metadata!Metadata_Table_Length,1))-1,"")),0),"")</f>
        <v/>
      </c>
      <c r="I1303" t="str">
        <f t="array" aca="1" ref="I1303" ca="1">IF(B1303&lt;&gt;"",OFFSET(Metadata!$B$1,MIN(IF(OFFSET(Metadata!$A$1,0,0,Metadata!Metadata_Table_Length,1)=SUBSTITUTE(C1303,"rawdatafilename","count"),ROW(OFFSET(Metadata!$A$1,0,0,Metadata!Metadata_Table_Length,1))-1,"")),0),"")</f>
        <v/>
      </c>
      <c r="J1303" t="str">
        <f t="array" aca="1" ref="J1303" ca="1">IF(AND(G1303&lt;&gt;"",G1303&lt;&gt;G1302),MAX(IF(G$2:G$2001=G1303,H$2:H$2001,"")),"")</f>
        <v/>
      </c>
      <c r="K1303" t="str">
        <f t="array" aca="1" ref="K1303" ca="1">IF(AND(G1303&lt;&gt;"",G1303&lt;&gt;G1302),MAX(IF(G$2:G$2001=G1303,I$2:I$2001,"")),"")</f>
        <v/>
      </c>
      <c r="L1303" t="str">
        <f t="shared" ca="1" si="80"/>
        <v/>
      </c>
    </row>
    <row r="1304" spans="2:12" x14ac:dyDescent="0.25">
      <c r="B1304" t="str">
        <f t="shared" ca="1" si="82"/>
        <v/>
      </c>
      <c r="C1304" t="str">
        <f t="shared" ca="1" si="81"/>
        <v/>
      </c>
      <c r="D1304" s="156" t="str">
        <f t="array" aca="1" ref="D1304" ca="1">IFERROR(IF(B1304&lt;&gt;"",IF(OR(EXACT(OFFSET(Metadata!$A$1,0,0,Metadata!Metadata_Table_Length,1),C1304)),1,""),""),"")</f>
        <v/>
      </c>
      <c r="E1304" s="163" t="str">
        <f t="array" aca="1" ref="E1304" ca="1">IF(B1304&lt;&gt;"",IF(D1304=1,OFFSET(Metadata!$B$1,MIN(IF(OFFSET(Metadata!$A$1,0,0,Metadata!Metadata_Table_Length,1)=C1304,ROW(OFFSET(Metadata!$A$1,0,0,Metadata!Metadata_Table_Length,1))-1,"")),0),OFFSET(Metadata!$B$1,MIN(IF(OFFSET(Metadata!$A$1,0,0,Metadata!Metadata_Table_Length,1)=SUBSTITUTE(C1304,"rawdatafilename","originalfilename"),ROW(OFFSET(Metadata!$A$1,0,0,Metadata!Metadata_Table_Length,1))-1,"")),0)),"")</f>
        <v/>
      </c>
      <c r="F1304" t="str">
        <f t="shared" ca="1" si="83"/>
        <v/>
      </c>
      <c r="G1304" t="str">
        <f t="array" aca="1" ref="G1304" ca="1">IF(B1304&lt;&gt;"",OFFSET(Metadata!$B$1,MIN(IF(OFFSET(Metadata!$A$1,0,0,Metadata!Metadata_Table_Length,1)=SUBSTITUTE(C1304,"rawdatafilename","partnumber"),ROW(OFFSET(Metadata!$A$1,0,0,Metadata!Metadata_Table_Length,1))-1,"")),0),"")</f>
        <v/>
      </c>
      <c r="H1304" t="str">
        <f t="array" aca="1" ref="H1304" ca="1">IF(B1304&lt;&gt;"",OFFSET(Metadata!$B$1,MIN(IF(OFFSET(Metadata!$A$1,0,0,Metadata!Metadata_Table_Length,1)=SUBSTITUTE(C1304,"rawdatafilename","original_count"),ROW(OFFSET(Metadata!$A$1,0,0,Metadata!Metadata_Table_Length,1))-1,"")),0),"")</f>
        <v/>
      </c>
      <c r="I1304" t="str">
        <f t="array" aca="1" ref="I1304" ca="1">IF(B1304&lt;&gt;"",OFFSET(Metadata!$B$1,MIN(IF(OFFSET(Metadata!$A$1,0,0,Metadata!Metadata_Table_Length,1)=SUBSTITUTE(C1304,"rawdatafilename","count"),ROW(OFFSET(Metadata!$A$1,0,0,Metadata!Metadata_Table_Length,1))-1,"")),0),"")</f>
        <v/>
      </c>
      <c r="J1304" t="str">
        <f t="array" aca="1" ref="J1304" ca="1">IF(AND(G1304&lt;&gt;"",G1304&lt;&gt;G1303),MAX(IF(G$2:G$2001=G1304,H$2:H$2001,"")),"")</f>
        <v/>
      </c>
      <c r="K1304" t="str">
        <f t="array" aca="1" ref="K1304" ca="1">IF(AND(G1304&lt;&gt;"",G1304&lt;&gt;G1303),MAX(IF(G$2:G$2001=G1304,I$2:I$2001,"")),"")</f>
        <v/>
      </c>
      <c r="L1304" t="str">
        <f t="shared" ca="1" si="80"/>
        <v/>
      </c>
    </row>
    <row r="1305" spans="2:12" x14ac:dyDescent="0.25">
      <c r="B1305" t="str">
        <f t="shared" ca="1" si="82"/>
        <v/>
      </c>
      <c r="C1305" t="str">
        <f t="shared" ca="1" si="81"/>
        <v/>
      </c>
      <c r="D1305" s="156" t="str">
        <f t="array" aca="1" ref="D1305" ca="1">IFERROR(IF(B1305&lt;&gt;"",IF(OR(EXACT(OFFSET(Metadata!$A$1,0,0,Metadata!Metadata_Table_Length,1),C1305)),1,""),""),"")</f>
        <v/>
      </c>
      <c r="E1305" s="163" t="str">
        <f t="array" aca="1" ref="E1305" ca="1">IF(B1305&lt;&gt;"",IF(D1305=1,OFFSET(Metadata!$B$1,MIN(IF(OFFSET(Metadata!$A$1,0,0,Metadata!Metadata_Table_Length,1)=C1305,ROW(OFFSET(Metadata!$A$1,0,0,Metadata!Metadata_Table_Length,1))-1,"")),0),OFFSET(Metadata!$B$1,MIN(IF(OFFSET(Metadata!$A$1,0,0,Metadata!Metadata_Table_Length,1)=SUBSTITUTE(C1305,"rawdatafilename","originalfilename"),ROW(OFFSET(Metadata!$A$1,0,0,Metadata!Metadata_Table_Length,1))-1,"")),0)),"")</f>
        <v/>
      </c>
      <c r="F1305" t="str">
        <f t="shared" ca="1" si="83"/>
        <v/>
      </c>
      <c r="G1305" t="str">
        <f t="array" aca="1" ref="G1305" ca="1">IF(B1305&lt;&gt;"",OFFSET(Metadata!$B$1,MIN(IF(OFFSET(Metadata!$A$1,0,0,Metadata!Metadata_Table_Length,1)=SUBSTITUTE(C1305,"rawdatafilename","partnumber"),ROW(OFFSET(Metadata!$A$1,0,0,Metadata!Metadata_Table_Length,1))-1,"")),0),"")</f>
        <v/>
      </c>
      <c r="H1305" t="str">
        <f t="array" aca="1" ref="H1305" ca="1">IF(B1305&lt;&gt;"",OFFSET(Metadata!$B$1,MIN(IF(OFFSET(Metadata!$A$1,0,0,Metadata!Metadata_Table_Length,1)=SUBSTITUTE(C1305,"rawdatafilename","original_count"),ROW(OFFSET(Metadata!$A$1,0,0,Metadata!Metadata_Table_Length,1))-1,"")),0),"")</f>
        <v/>
      </c>
      <c r="I1305" t="str">
        <f t="array" aca="1" ref="I1305" ca="1">IF(B1305&lt;&gt;"",OFFSET(Metadata!$B$1,MIN(IF(OFFSET(Metadata!$A$1,0,0,Metadata!Metadata_Table_Length,1)=SUBSTITUTE(C1305,"rawdatafilename","count"),ROW(OFFSET(Metadata!$A$1,0,0,Metadata!Metadata_Table_Length,1))-1,"")),0),"")</f>
        <v/>
      </c>
      <c r="J1305" t="str">
        <f t="array" aca="1" ref="J1305" ca="1">IF(AND(G1305&lt;&gt;"",G1305&lt;&gt;G1304),MAX(IF(G$2:G$2001=G1305,H$2:H$2001,"")),"")</f>
        <v/>
      </c>
      <c r="K1305" t="str">
        <f t="array" aca="1" ref="K1305" ca="1">IF(AND(G1305&lt;&gt;"",G1305&lt;&gt;G1304),MAX(IF(G$2:G$2001=G1305,I$2:I$2001,"")),"")</f>
        <v/>
      </c>
      <c r="L1305" t="str">
        <f t="shared" ca="1" si="80"/>
        <v/>
      </c>
    </row>
    <row r="1306" spans="2:12" x14ac:dyDescent="0.25">
      <c r="B1306" t="str">
        <f t="shared" ca="1" si="82"/>
        <v/>
      </c>
      <c r="C1306" t="str">
        <f t="shared" ca="1" si="81"/>
        <v/>
      </c>
      <c r="D1306" s="156" t="str">
        <f t="array" aca="1" ref="D1306" ca="1">IFERROR(IF(B1306&lt;&gt;"",IF(OR(EXACT(OFFSET(Metadata!$A$1,0,0,Metadata!Metadata_Table_Length,1),C1306)),1,""),""),"")</f>
        <v/>
      </c>
      <c r="E1306" s="163" t="str">
        <f t="array" aca="1" ref="E1306" ca="1">IF(B1306&lt;&gt;"",IF(D1306=1,OFFSET(Metadata!$B$1,MIN(IF(OFFSET(Metadata!$A$1,0,0,Metadata!Metadata_Table_Length,1)=C1306,ROW(OFFSET(Metadata!$A$1,0,0,Metadata!Metadata_Table_Length,1))-1,"")),0),OFFSET(Metadata!$B$1,MIN(IF(OFFSET(Metadata!$A$1,0,0,Metadata!Metadata_Table_Length,1)=SUBSTITUTE(C1306,"rawdatafilename","originalfilename"),ROW(OFFSET(Metadata!$A$1,0,0,Metadata!Metadata_Table_Length,1))-1,"")),0)),"")</f>
        <v/>
      </c>
      <c r="F1306" t="str">
        <f t="shared" ca="1" si="83"/>
        <v/>
      </c>
      <c r="G1306" t="str">
        <f t="array" aca="1" ref="G1306" ca="1">IF(B1306&lt;&gt;"",OFFSET(Metadata!$B$1,MIN(IF(OFFSET(Metadata!$A$1,0,0,Metadata!Metadata_Table_Length,1)=SUBSTITUTE(C1306,"rawdatafilename","partnumber"),ROW(OFFSET(Metadata!$A$1,0,0,Metadata!Metadata_Table_Length,1))-1,"")),0),"")</f>
        <v/>
      </c>
      <c r="H1306" t="str">
        <f t="array" aca="1" ref="H1306" ca="1">IF(B1306&lt;&gt;"",OFFSET(Metadata!$B$1,MIN(IF(OFFSET(Metadata!$A$1,0,0,Metadata!Metadata_Table_Length,1)=SUBSTITUTE(C1306,"rawdatafilename","original_count"),ROW(OFFSET(Metadata!$A$1,0,0,Metadata!Metadata_Table_Length,1))-1,"")),0),"")</f>
        <v/>
      </c>
      <c r="I1306" t="str">
        <f t="array" aca="1" ref="I1306" ca="1">IF(B1306&lt;&gt;"",OFFSET(Metadata!$B$1,MIN(IF(OFFSET(Metadata!$A$1,0,0,Metadata!Metadata_Table_Length,1)=SUBSTITUTE(C1306,"rawdatafilename","count"),ROW(OFFSET(Metadata!$A$1,0,0,Metadata!Metadata_Table_Length,1))-1,"")),0),"")</f>
        <v/>
      </c>
      <c r="J1306" t="str">
        <f t="array" aca="1" ref="J1306" ca="1">IF(AND(G1306&lt;&gt;"",G1306&lt;&gt;G1305),MAX(IF(G$2:G$2001=G1306,H$2:H$2001,"")),"")</f>
        <v/>
      </c>
      <c r="K1306" t="str">
        <f t="array" aca="1" ref="K1306" ca="1">IF(AND(G1306&lt;&gt;"",G1306&lt;&gt;G1305),MAX(IF(G$2:G$2001=G1306,I$2:I$2001,"")),"")</f>
        <v/>
      </c>
      <c r="L1306" t="str">
        <f t="shared" ca="1" si="80"/>
        <v/>
      </c>
    </row>
    <row r="1307" spans="2:12" x14ac:dyDescent="0.25">
      <c r="B1307" t="str">
        <f t="shared" ca="1" si="82"/>
        <v/>
      </c>
      <c r="C1307" t="str">
        <f t="shared" ca="1" si="81"/>
        <v/>
      </c>
      <c r="D1307" s="156" t="str">
        <f t="array" aca="1" ref="D1307" ca="1">IFERROR(IF(B1307&lt;&gt;"",IF(OR(EXACT(OFFSET(Metadata!$A$1,0,0,Metadata!Metadata_Table_Length,1),C1307)),1,""),""),"")</f>
        <v/>
      </c>
      <c r="E1307" s="163" t="str">
        <f t="array" aca="1" ref="E1307" ca="1">IF(B1307&lt;&gt;"",IF(D1307=1,OFFSET(Metadata!$B$1,MIN(IF(OFFSET(Metadata!$A$1,0,0,Metadata!Metadata_Table_Length,1)=C1307,ROW(OFFSET(Metadata!$A$1,0,0,Metadata!Metadata_Table_Length,1))-1,"")),0),OFFSET(Metadata!$B$1,MIN(IF(OFFSET(Metadata!$A$1,0,0,Metadata!Metadata_Table_Length,1)=SUBSTITUTE(C1307,"rawdatafilename","originalfilename"),ROW(OFFSET(Metadata!$A$1,0,0,Metadata!Metadata_Table_Length,1))-1,"")),0)),"")</f>
        <v/>
      </c>
      <c r="F1307" t="str">
        <f t="shared" ca="1" si="83"/>
        <v/>
      </c>
      <c r="G1307" t="str">
        <f t="array" aca="1" ref="G1307" ca="1">IF(B1307&lt;&gt;"",OFFSET(Metadata!$B$1,MIN(IF(OFFSET(Metadata!$A$1,0,0,Metadata!Metadata_Table_Length,1)=SUBSTITUTE(C1307,"rawdatafilename","partnumber"),ROW(OFFSET(Metadata!$A$1,0,0,Metadata!Metadata_Table_Length,1))-1,"")),0),"")</f>
        <v/>
      </c>
      <c r="H1307" t="str">
        <f t="array" aca="1" ref="H1307" ca="1">IF(B1307&lt;&gt;"",OFFSET(Metadata!$B$1,MIN(IF(OFFSET(Metadata!$A$1,0,0,Metadata!Metadata_Table_Length,1)=SUBSTITUTE(C1307,"rawdatafilename","original_count"),ROW(OFFSET(Metadata!$A$1,0,0,Metadata!Metadata_Table_Length,1))-1,"")),0),"")</f>
        <v/>
      </c>
      <c r="I1307" t="str">
        <f t="array" aca="1" ref="I1307" ca="1">IF(B1307&lt;&gt;"",OFFSET(Metadata!$B$1,MIN(IF(OFFSET(Metadata!$A$1,0,0,Metadata!Metadata_Table_Length,1)=SUBSTITUTE(C1307,"rawdatafilename","count"),ROW(OFFSET(Metadata!$A$1,0,0,Metadata!Metadata_Table_Length,1))-1,"")),0),"")</f>
        <v/>
      </c>
      <c r="J1307" t="str">
        <f t="array" aca="1" ref="J1307" ca="1">IF(AND(G1307&lt;&gt;"",G1307&lt;&gt;G1306),MAX(IF(G$2:G$2001=G1307,H$2:H$2001,"")),"")</f>
        <v/>
      </c>
      <c r="K1307" t="str">
        <f t="array" aca="1" ref="K1307" ca="1">IF(AND(G1307&lt;&gt;"",G1307&lt;&gt;G1306),MAX(IF(G$2:G$2001=G1307,I$2:I$2001,"")),"")</f>
        <v/>
      </c>
      <c r="L1307" t="str">
        <f t="shared" ca="1" si="80"/>
        <v/>
      </c>
    </row>
    <row r="1308" spans="2:12" x14ac:dyDescent="0.25">
      <c r="B1308" t="str">
        <f t="shared" ca="1" si="82"/>
        <v/>
      </c>
      <c r="C1308" t="str">
        <f t="shared" ca="1" si="81"/>
        <v/>
      </c>
      <c r="D1308" s="156" t="str">
        <f t="array" aca="1" ref="D1308" ca="1">IFERROR(IF(B1308&lt;&gt;"",IF(OR(EXACT(OFFSET(Metadata!$A$1,0,0,Metadata!Metadata_Table_Length,1),C1308)),1,""),""),"")</f>
        <v/>
      </c>
      <c r="E1308" s="163" t="str">
        <f t="array" aca="1" ref="E1308" ca="1">IF(B1308&lt;&gt;"",IF(D1308=1,OFFSET(Metadata!$B$1,MIN(IF(OFFSET(Metadata!$A$1,0,0,Metadata!Metadata_Table_Length,1)=C1308,ROW(OFFSET(Metadata!$A$1,0,0,Metadata!Metadata_Table_Length,1))-1,"")),0),OFFSET(Metadata!$B$1,MIN(IF(OFFSET(Metadata!$A$1,0,0,Metadata!Metadata_Table_Length,1)=SUBSTITUTE(C1308,"rawdatafilename","originalfilename"),ROW(OFFSET(Metadata!$A$1,0,0,Metadata!Metadata_Table_Length,1))-1,"")),0)),"")</f>
        <v/>
      </c>
      <c r="F1308" t="str">
        <f t="shared" ca="1" si="83"/>
        <v/>
      </c>
      <c r="G1308" t="str">
        <f t="array" aca="1" ref="G1308" ca="1">IF(B1308&lt;&gt;"",OFFSET(Metadata!$B$1,MIN(IF(OFFSET(Metadata!$A$1,0,0,Metadata!Metadata_Table_Length,1)=SUBSTITUTE(C1308,"rawdatafilename","partnumber"),ROW(OFFSET(Metadata!$A$1,0,0,Metadata!Metadata_Table_Length,1))-1,"")),0),"")</f>
        <v/>
      </c>
      <c r="H1308" t="str">
        <f t="array" aca="1" ref="H1308" ca="1">IF(B1308&lt;&gt;"",OFFSET(Metadata!$B$1,MIN(IF(OFFSET(Metadata!$A$1,0,0,Metadata!Metadata_Table_Length,1)=SUBSTITUTE(C1308,"rawdatafilename","original_count"),ROW(OFFSET(Metadata!$A$1,0,0,Metadata!Metadata_Table_Length,1))-1,"")),0),"")</f>
        <v/>
      </c>
      <c r="I1308" t="str">
        <f t="array" aca="1" ref="I1308" ca="1">IF(B1308&lt;&gt;"",OFFSET(Metadata!$B$1,MIN(IF(OFFSET(Metadata!$A$1,0,0,Metadata!Metadata_Table_Length,1)=SUBSTITUTE(C1308,"rawdatafilename","count"),ROW(OFFSET(Metadata!$A$1,0,0,Metadata!Metadata_Table_Length,1))-1,"")),0),"")</f>
        <v/>
      </c>
      <c r="J1308" t="str">
        <f t="array" aca="1" ref="J1308" ca="1">IF(AND(G1308&lt;&gt;"",G1308&lt;&gt;G1307),MAX(IF(G$2:G$2001=G1308,H$2:H$2001,"")),"")</f>
        <v/>
      </c>
      <c r="K1308" t="str">
        <f t="array" aca="1" ref="K1308" ca="1">IF(AND(G1308&lt;&gt;"",G1308&lt;&gt;G1307),MAX(IF(G$2:G$2001=G1308,I$2:I$2001,"")),"")</f>
        <v/>
      </c>
      <c r="L1308" t="str">
        <f t="shared" ca="1" si="80"/>
        <v/>
      </c>
    </row>
    <row r="1309" spans="2:12" x14ac:dyDescent="0.25">
      <c r="B1309" t="str">
        <f t="shared" ca="1" si="82"/>
        <v/>
      </c>
      <c r="C1309" t="str">
        <f t="shared" ca="1" si="81"/>
        <v/>
      </c>
      <c r="D1309" s="156" t="str">
        <f t="array" aca="1" ref="D1309" ca="1">IFERROR(IF(B1309&lt;&gt;"",IF(OR(EXACT(OFFSET(Metadata!$A$1,0,0,Metadata!Metadata_Table_Length,1),C1309)),1,""),""),"")</f>
        <v/>
      </c>
      <c r="E1309" s="163" t="str">
        <f t="array" aca="1" ref="E1309" ca="1">IF(B1309&lt;&gt;"",IF(D1309=1,OFFSET(Metadata!$B$1,MIN(IF(OFFSET(Metadata!$A$1,0,0,Metadata!Metadata_Table_Length,1)=C1309,ROW(OFFSET(Metadata!$A$1,0,0,Metadata!Metadata_Table_Length,1))-1,"")),0),OFFSET(Metadata!$B$1,MIN(IF(OFFSET(Metadata!$A$1,0,0,Metadata!Metadata_Table_Length,1)=SUBSTITUTE(C1309,"rawdatafilename","originalfilename"),ROW(OFFSET(Metadata!$A$1,0,0,Metadata!Metadata_Table_Length,1))-1,"")),0)),"")</f>
        <v/>
      </c>
      <c r="F1309" t="str">
        <f t="shared" ca="1" si="83"/>
        <v/>
      </c>
      <c r="G1309" t="str">
        <f t="array" aca="1" ref="G1309" ca="1">IF(B1309&lt;&gt;"",OFFSET(Metadata!$B$1,MIN(IF(OFFSET(Metadata!$A$1,0,0,Metadata!Metadata_Table_Length,1)=SUBSTITUTE(C1309,"rawdatafilename","partnumber"),ROW(OFFSET(Metadata!$A$1,0,0,Metadata!Metadata_Table_Length,1))-1,"")),0),"")</f>
        <v/>
      </c>
      <c r="H1309" t="str">
        <f t="array" aca="1" ref="H1309" ca="1">IF(B1309&lt;&gt;"",OFFSET(Metadata!$B$1,MIN(IF(OFFSET(Metadata!$A$1,0,0,Metadata!Metadata_Table_Length,1)=SUBSTITUTE(C1309,"rawdatafilename","original_count"),ROW(OFFSET(Metadata!$A$1,0,0,Metadata!Metadata_Table_Length,1))-1,"")),0),"")</f>
        <v/>
      </c>
      <c r="I1309" t="str">
        <f t="array" aca="1" ref="I1309" ca="1">IF(B1309&lt;&gt;"",OFFSET(Metadata!$B$1,MIN(IF(OFFSET(Metadata!$A$1,0,0,Metadata!Metadata_Table_Length,1)=SUBSTITUTE(C1309,"rawdatafilename","count"),ROW(OFFSET(Metadata!$A$1,0,0,Metadata!Metadata_Table_Length,1))-1,"")),0),"")</f>
        <v/>
      </c>
      <c r="J1309" t="str">
        <f t="array" aca="1" ref="J1309" ca="1">IF(AND(G1309&lt;&gt;"",G1309&lt;&gt;G1308),MAX(IF(G$2:G$2001=G1309,H$2:H$2001,"")),"")</f>
        <v/>
      </c>
      <c r="K1309" t="str">
        <f t="array" aca="1" ref="K1309" ca="1">IF(AND(G1309&lt;&gt;"",G1309&lt;&gt;G1308),MAX(IF(G$2:G$2001=G1309,I$2:I$2001,"")),"")</f>
        <v/>
      </c>
      <c r="L1309" t="str">
        <f t="shared" ca="1" si="80"/>
        <v/>
      </c>
    </row>
    <row r="1310" spans="2:12" x14ac:dyDescent="0.25">
      <c r="B1310" t="str">
        <f t="shared" ca="1" si="82"/>
        <v/>
      </c>
      <c r="C1310" t="str">
        <f t="shared" ca="1" si="81"/>
        <v/>
      </c>
      <c r="D1310" s="156" t="str">
        <f t="array" aca="1" ref="D1310" ca="1">IFERROR(IF(B1310&lt;&gt;"",IF(OR(EXACT(OFFSET(Metadata!$A$1,0,0,Metadata!Metadata_Table_Length,1),C1310)),1,""),""),"")</f>
        <v/>
      </c>
      <c r="E1310" s="163" t="str">
        <f t="array" aca="1" ref="E1310" ca="1">IF(B1310&lt;&gt;"",IF(D1310=1,OFFSET(Metadata!$B$1,MIN(IF(OFFSET(Metadata!$A$1,0,0,Metadata!Metadata_Table_Length,1)=C1310,ROW(OFFSET(Metadata!$A$1,0,0,Metadata!Metadata_Table_Length,1))-1,"")),0),OFFSET(Metadata!$B$1,MIN(IF(OFFSET(Metadata!$A$1,0,0,Metadata!Metadata_Table_Length,1)=SUBSTITUTE(C1310,"rawdatafilename","originalfilename"),ROW(OFFSET(Metadata!$A$1,0,0,Metadata!Metadata_Table_Length,1))-1,"")),0)),"")</f>
        <v/>
      </c>
      <c r="F1310" t="str">
        <f t="shared" ca="1" si="83"/>
        <v/>
      </c>
      <c r="G1310" t="str">
        <f t="array" aca="1" ref="G1310" ca="1">IF(B1310&lt;&gt;"",OFFSET(Metadata!$B$1,MIN(IF(OFFSET(Metadata!$A$1,0,0,Metadata!Metadata_Table_Length,1)=SUBSTITUTE(C1310,"rawdatafilename","partnumber"),ROW(OFFSET(Metadata!$A$1,0,0,Metadata!Metadata_Table_Length,1))-1,"")),0),"")</f>
        <v/>
      </c>
      <c r="H1310" t="str">
        <f t="array" aca="1" ref="H1310" ca="1">IF(B1310&lt;&gt;"",OFFSET(Metadata!$B$1,MIN(IF(OFFSET(Metadata!$A$1,0,0,Metadata!Metadata_Table_Length,1)=SUBSTITUTE(C1310,"rawdatafilename","original_count"),ROW(OFFSET(Metadata!$A$1,0,0,Metadata!Metadata_Table_Length,1))-1,"")),0),"")</f>
        <v/>
      </c>
      <c r="I1310" t="str">
        <f t="array" aca="1" ref="I1310" ca="1">IF(B1310&lt;&gt;"",OFFSET(Metadata!$B$1,MIN(IF(OFFSET(Metadata!$A$1,0,0,Metadata!Metadata_Table_Length,1)=SUBSTITUTE(C1310,"rawdatafilename","count"),ROW(OFFSET(Metadata!$A$1,0,0,Metadata!Metadata_Table_Length,1))-1,"")),0),"")</f>
        <v/>
      </c>
      <c r="J1310" t="str">
        <f t="array" aca="1" ref="J1310" ca="1">IF(AND(G1310&lt;&gt;"",G1310&lt;&gt;G1309),MAX(IF(G$2:G$2001=G1310,H$2:H$2001,"")),"")</f>
        <v/>
      </c>
      <c r="K1310" t="str">
        <f t="array" aca="1" ref="K1310" ca="1">IF(AND(G1310&lt;&gt;"",G1310&lt;&gt;G1309),MAX(IF(G$2:G$2001=G1310,I$2:I$2001,"")),"")</f>
        <v/>
      </c>
      <c r="L1310" t="str">
        <f t="shared" ca="1" si="80"/>
        <v/>
      </c>
    </row>
    <row r="1311" spans="2:12" x14ac:dyDescent="0.25">
      <c r="B1311" t="str">
        <f t="shared" ca="1" si="82"/>
        <v/>
      </c>
      <c r="C1311" t="str">
        <f t="shared" ca="1" si="81"/>
        <v/>
      </c>
      <c r="D1311" s="156" t="str">
        <f t="array" aca="1" ref="D1311" ca="1">IFERROR(IF(B1311&lt;&gt;"",IF(OR(EXACT(OFFSET(Metadata!$A$1,0,0,Metadata!Metadata_Table_Length,1),C1311)),1,""),""),"")</f>
        <v/>
      </c>
      <c r="E1311" s="163" t="str">
        <f t="array" aca="1" ref="E1311" ca="1">IF(B1311&lt;&gt;"",IF(D1311=1,OFFSET(Metadata!$B$1,MIN(IF(OFFSET(Metadata!$A$1,0,0,Metadata!Metadata_Table_Length,1)=C1311,ROW(OFFSET(Metadata!$A$1,0,0,Metadata!Metadata_Table_Length,1))-1,"")),0),OFFSET(Metadata!$B$1,MIN(IF(OFFSET(Metadata!$A$1,0,0,Metadata!Metadata_Table_Length,1)=SUBSTITUTE(C1311,"rawdatafilename","originalfilename"),ROW(OFFSET(Metadata!$A$1,0,0,Metadata!Metadata_Table_Length,1))-1,"")),0)),"")</f>
        <v/>
      </c>
      <c r="F1311" t="str">
        <f t="shared" ca="1" si="83"/>
        <v/>
      </c>
      <c r="G1311" t="str">
        <f t="array" aca="1" ref="G1311" ca="1">IF(B1311&lt;&gt;"",OFFSET(Metadata!$B$1,MIN(IF(OFFSET(Metadata!$A$1,0,0,Metadata!Metadata_Table_Length,1)=SUBSTITUTE(C1311,"rawdatafilename","partnumber"),ROW(OFFSET(Metadata!$A$1,0,0,Metadata!Metadata_Table_Length,1))-1,"")),0),"")</f>
        <v/>
      </c>
      <c r="H1311" t="str">
        <f t="array" aca="1" ref="H1311" ca="1">IF(B1311&lt;&gt;"",OFFSET(Metadata!$B$1,MIN(IF(OFFSET(Metadata!$A$1,0,0,Metadata!Metadata_Table_Length,1)=SUBSTITUTE(C1311,"rawdatafilename","original_count"),ROW(OFFSET(Metadata!$A$1,0,0,Metadata!Metadata_Table_Length,1))-1,"")),0),"")</f>
        <v/>
      </c>
      <c r="I1311" t="str">
        <f t="array" aca="1" ref="I1311" ca="1">IF(B1311&lt;&gt;"",OFFSET(Metadata!$B$1,MIN(IF(OFFSET(Metadata!$A$1,0,0,Metadata!Metadata_Table_Length,1)=SUBSTITUTE(C1311,"rawdatafilename","count"),ROW(OFFSET(Metadata!$A$1,0,0,Metadata!Metadata_Table_Length,1))-1,"")),0),"")</f>
        <v/>
      </c>
      <c r="J1311" t="str">
        <f t="array" aca="1" ref="J1311" ca="1">IF(AND(G1311&lt;&gt;"",G1311&lt;&gt;G1310),MAX(IF(G$2:G$2001=G1311,H$2:H$2001,"")),"")</f>
        <v/>
      </c>
      <c r="K1311" t="str">
        <f t="array" aca="1" ref="K1311" ca="1">IF(AND(G1311&lt;&gt;"",G1311&lt;&gt;G1310),MAX(IF(G$2:G$2001=G1311,I$2:I$2001,"")),"")</f>
        <v/>
      </c>
      <c r="L1311" t="str">
        <f t="shared" ca="1" si="80"/>
        <v/>
      </c>
    </row>
    <row r="1312" spans="2:12" x14ac:dyDescent="0.25">
      <c r="B1312" t="str">
        <f t="shared" ca="1" si="82"/>
        <v/>
      </c>
      <c r="C1312" t="str">
        <f t="shared" ca="1" si="81"/>
        <v/>
      </c>
      <c r="D1312" s="156" t="str">
        <f t="array" aca="1" ref="D1312" ca="1">IFERROR(IF(B1312&lt;&gt;"",IF(OR(EXACT(OFFSET(Metadata!$A$1,0,0,Metadata!Metadata_Table_Length,1),C1312)),1,""),""),"")</f>
        <v/>
      </c>
      <c r="E1312" s="163" t="str">
        <f t="array" aca="1" ref="E1312" ca="1">IF(B1312&lt;&gt;"",IF(D1312=1,OFFSET(Metadata!$B$1,MIN(IF(OFFSET(Metadata!$A$1,0,0,Metadata!Metadata_Table_Length,1)=C1312,ROW(OFFSET(Metadata!$A$1,0,0,Metadata!Metadata_Table_Length,1))-1,"")),0),OFFSET(Metadata!$B$1,MIN(IF(OFFSET(Metadata!$A$1,0,0,Metadata!Metadata_Table_Length,1)=SUBSTITUTE(C1312,"rawdatafilename","originalfilename"),ROW(OFFSET(Metadata!$A$1,0,0,Metadata!Metadata_Table_Length,1))-1,"")),0)),"")</f>
        <v/>
      </c>
      <c r="F1312" t="str">
        <f t="shared" ca="1" si="83"/>
        <v/>
      </c>
      <c r="G1312" t="str">
        <f t="array" aca="1" ref="G1312" ca="1">IF(B1312&lt;&gt;"",OFFSET(Metadata!$B$1,MIN(IF(OFFSET(Metadata!$A$1,0,0,Metadata!Metadata_Table_Length,1)=SUBSTITUTE(C1312,"rawdatafilename","partnumber"),ROW(OFFSET(Metadata!$A$1,0,0,Metadata!Metadata_Table_Length,1))-1,"")),0),"")</f>
        <v/>
      </c>
      <c r="H1312" t="str">
        <f t="array" aca="1" ref="H1312" ca="1">IF(B1312&lt;&gt;"",OFFSET(Metadata!$B$1,MIN(IF(OFFSET(Metadata!$A$1,0,0,Metadata!Metadata_Table_Length,1)=SUBSTITUTE(C1312,"rawdatafilename","original_count"),ROW(OFFSET(Metadata!$A$1,0,0,Metadata!Metadata_Table_Length,1))-1,"")),0),"")</f>
        <v/>
      </c>
      <c r="I1312" t="str">
        <f t="array" aca="1" ref="I1312" ca="1">IF(B1312&lt;&gt;"",OFFSET(Metadata!$B$1,MIN(IF(OFFSET(Metadata!$A$1,0,0,Metadata!Metadata_Table_Length,1)=SUBSTITUTE(C1312,"rawdatafilename","count"),ROW(OFFSET(Metadata!$A$1,0,0,Metadata!Metadata_Table_Length,1))-1,"")),0),"")</f>
        <v/>
      </c>
      <c r="J1312" t="str">
        <f t="array" aca="1" ref="J1312" ca="1">IF(AND(G1312&lt;&gt;"",G1312&lt;&gt;G1311),MAX(IF(G$2:G$2001=G1312,H$2:H$2001,"")),"")</f>
        <v/>
      </c>
      <c r="K1312" t="str">
        <f t="array" aca="1" ref="K1312" ca="1">IF(AND(G1312&lt;&gt;"",G1312&lt;&gt;G1311),MAX(IF(G$2:G$2001=G1312,I$2:I$2001,"")),"")</f>
        <v/>
      </c>
      <c r="L1312" t="str">
        <f t="shared" ca="1" si="80"/>
        <v/>
      </c>
    </row>
    <row r="1313" spans="2:12" x14ac:dyDescent="0.25">
      <c r="B1313" t="str">
        <f t="shared" ca="1" si="82"/>
        <v/>
      </c>
      <c r="C1313" t="str">
        <f t="shared" ca="1" si="81"/>
        <v/>
      </c>
      <c r="D1313" s="156" t="str">
        <f t="array" aca="1" ref="D1313" ca="1">IFERROR(IF(B1313&lt;&gt;"",IF(OR(EXACT(OFFSET(Metadata!$A$1,0,0,Metadata!Metadata_Table_Length,1),C1313)),1,""),""),"")</f>
        <v/>
      </c>
      <c r="E1313" s="163" t="str">
        <f t="array" aca="1" ref="E1313" ca="1">IF(B1313&lt;&gt;"",IF(D1313=1,OFFSET(Metadata!$B$1,MIN(IF(OFFSET(Metadata!$A$1,0,0,Metadata!Metadata_Table_Length,1)=C1313,ROW(OFFSET(Metadata!$A$1,0,0,Metadata!Metadata_Table_Length,1))-1,"")),0),OFFSET(Metadata!$B$1,MIN(IF(OFFSET(Metadata!$A$1,0,0,Metadata!Metadata_Table_Length,1)=SUBSTITUTE(C1313,"rawdatafilename","originalfilename"),ROW(OFFSET(Metadata!$A$1,0,0,Metadata!Metadata_Table_Length,1))-1,"")),0)),"")</f>
        <v/>
      </c>
      <c r="F1313" t="str">
        <f t="shared" ca="1" si="83"/>
        <v/>
      </c>
      <c r="G1313" t="str">
        <f t="array" aca="1" ref="G1313" ca="1">IF(B1313&lt;&gt;"",OFFSET(Metadata!$B$1,MIN(IF(OFFSET(Metadata!$A$1,0,0,Metadata!Metadata_Table_Length,1)=SUBSTITUTE(C1313,"rawdatafilename","partnumber"),ROW(OFFSET(Metadata!$A$1,0,0,Metadata!Metadata_Table_Length,1))-1,"")),0),"")</f>
        <v/>
      </c>
      <c r="H1313" t="str">
        <f t="array" aca="1" ref="H1313" ca="1">IF(B1313&lt;&gt;"",OFFSET(Metadata!$B$1,MIN(IF(OFFSET(Metadata!$A$1,0,0,Metadata!Metadata_Table_Length,1)=SUBSTITUTE(C1313,"rawdatafilename","original_count"),ROW(OFFSET(Metadata!$A$1,0,0,Metadata!Metadata_Table_Length,1))-1,"")),0),"")</f>
        <v/>
      </c>
      <c r="I1313" t="str">
        <f t="array" aca="1" ref="I1313" ca="1">IF(B1313&lt;&gt;"",OFFSET(Metadata!$B$1,MIN(IF(OFFSET(Metadata!$A$1,0,0,Metadata!Metadata_Table_Length,1)=SUBSTITUTE(C1313,"rawdatafilename","count"),ROW(OFFSET(Metadata!$A$1,0,0,Metadata!Metadata_Table_Length,1))-1,"")),0),"")</f>
        <v/>
      </c>
      <c r="J1313" t="str">
        <f t="array" aca="1" ref="J1313" ca="1">IF(AND(G1313&lt;&gt;"",G1313&lt;&gt;G1312),MAX(IF(G$2:G$2001=G1313,H$2:H$2001,"")),"")</f>
        <v/>
      </c>
      <c r="K1313" t="str">
        <f t="array" aca="1" ref="K1313" ca="1">IF(AND(G1313&lt;&gt;"",G1313&lt;&gt;G1312),MAX(IF(G$2:G$2001=G1313,I$2:I$2001,"")),"")</f>
        <v/>
      </c>
      <c r="L1313" t="str">
        <f t="shared" ca="1" si="80"/>
        <v/>
      </c>
    </row>
    <row r="1314" spans="2:12" x14ac:dyDescent="0.25">
      <c r="B1314" t="str">
        <f t="shared" ca="1" si="82"/>
        <v/>
      </c>
      <c r="C1314" t="str">
        <f t="shared" ca="1" si="81"/>
        <v/>
      </c>
      <c r="D1314" s="156" t="str">
        <f t="array" aca="1" ref="D1314" ca="1">IFERROR(IF(B1314&lt;&gt;"",IF(OR(EXACT(OFFSET(Metadata!$A$1,0,0,Metadata!Metadata_Table_Length,1),C1314)),1,""),""),"")</f>
        <v/>
      </c>
      <c r="E1314" s="163" t="str">
        <f t="array" aca="1" ref="E1314" ca="1">IF(B1314&lt;&gt;"",IF(D1314=1,OFFSET(Metadata!$B$1,MIN(IF(OFFSET(Metadata!$A$1,0,0,Metadata!Metadata_Table_Length,1)=C1314,ROW(OFFSET(Metadata!$A$1,0,0,Metadata!Metadata_Table_Length,1))-1,"")),0),OFFSET(Metadata!$B$1,MIN(IF(OFFSET(Metadata!$A$1,0,0,Metadata!Metadata_Table_Length,1)=SUBSTITUTE(C1314,"rawdatafilename","originalfilename"),ROW(OFFSET(Metadata!$A$1,0,0,Metadata!Metadata_Table_Length,1))-1,"")),0)),"")</f>
        <v/>
      </c>
      <c r="F1314" t="str">
        <f t="shared" ca="1" si="83"/>
        <v/>
      </c>
      <c r="G1314" t="str">
        <f t="array" aca="1" ref="G1314" ca="1">IF(B1314&lt;&gt;"",OFFSET(Metadata!$B$1,MIN(IF(OFFSET(Metadata!$A$1,0,0,Metadata!Metadata_Table_Length,1)=SUBSTITUTE(C1314,"rawdatafilename","partnumber"),ROW(OFFSET(Metadata!$A$1,0,0,Metadata!Metadata_Table_Length,1))-1,"")),0),"")</f>
        <v/>
      </c>
      <c r="H1314" t="str">
        <f t="array" aca="1" ref="H1314" ca="1">IF(B1314&lt;&gt;"",OFFSET(Metadata!$B$1,MIN(IF(OFFSET(Metadata!$A$1,0,0,Metadata!Metadata_Table_Length,1)=SUBSTITUTE(C1314,"rawdatafilename","original_count"),ROW(OFFSET(Metadata!$A$1,0,0,Metadata!Metadata_Table_Length,1))-1,"")),0),"")</f>
        <v/>
      </c>
      <c r="I1314" t="str">
        <f t="array" aca="1" ref="I1314" ca="1">IF(B1314&lt;&gt;"",OFFSET(Metadata!$B$1,MIN(IF(OFFSET(Metadata!$A$1,0,0,Metadata!Metadata_Table_Length,1)=SUBSTITUTE(C1314,"rawdatafilename","count"),ROW(OFFSET(Metadata!$A$1,0,0,Metadata!Metadata_Table_Length,1))-1,"")),0),"")</f>
        <v/>
      </c>
      <c r="J1314" t="str">
        <f t="array" aca="1" ref="J1314" ca="1">IF(AND(G1314&lt;&gt;"",G1314&lt;&gt;G1313),MAX(IF(G$2:G$2001=G1314,H$2:H$2001,"")),"")</f>
        <v/>
      </c>
      <c r="K1314" t="str">
        <f t="array" aca="1" ref="K1314" ca="1">IF(AND(G1314&lt;&gt;"",G1314&lt;&gt;G1313),MAX(IF(G$2:G$2001=G1314,I$2:I$2001,"")),"")</f>
        <v/>
      </c>
      <c r="L1314" t="str">
        <f t="shared" ca="1" si="80"/>
        <v/>
      </c>
    </row>
    <row r="1315" spans="2:12" x14ac:dyDescent="0.25">
      <c r="B1315" t="str">
        <f t="shared" ca="1" si="82"/>
        <v/>
      </c>
      <c r="C1315" t="str">
        <f t="shared" ca="1" si="81"/>
        <v/>
      </c>
      <c r="D1315" s="156" t="str">
        <f t="array" aca="1" ref="D1315" ca="1">IFERROR(IF(B1315&lt;&gt;"",IF(OR(EXACT(OFFSET(Metadata!$A$1,0,0,Metadata!Metadata_Table_Length,1),C1315)),1,""),""),"")</f>
        <v/>
      </c>
      <c r="E1315" s="163" t="str">
        <f t="array" aca="1" ref="E1315" ca="1">IF(B1315&lt;&gt;"",IF(D1315=1,OFFSET(Metadata!$B$1,MIN(IF(OFFSET(Metadata!$A$1,0,0,Metadata!Metadata_Table_Length,1)=C1315,ROW(OFFSET(Metadata!$A$1,0,0,Metadata!Metadata_Table_Length,1))-1,"")),0),OFFSET(Metadata!$B$1,MIN(IF(OFFSET(Metadata!$A$1,0,0,Metadata!Metadata_Table_Length,1)=SUBSTITUTE(C1315,"rawdatafilename","originalfilename"),ROW(OFFSET(Metadata!$A$1,0,0,Metadata!Metadata_Table_Length,1))-1,"")),0)),"")</f>
        <v/>
      </c>
      <c r="F1315" t="str">
        <f t="shared" ca="1" si="83"/>
        <v/>
      </c>
      <c r="G1315" t="str">
        <f t="array" aca="1" ref="G1315" ca="1">IF(B1315&lt;&gt;"",OFFSET(Metadata!$B$1,MIN(IF(OFFSET(Metadata!$A$1,0,0,Metadata!Metadata_Table_Length,1)=SUBSTITUTE(C1315,"rawdatafilename","partnumber"),ROW(OFFSET(Metadata!$A$1,0,0,Metadata!Metadata_Table_Length,1))-1,"")),0),"")</f>
        <v/>
      </c>
      <c r="H1315" t="str">
        <f t="array" aca="1" ref="H1315" ca="1">IF(B1315&lt;&gt;"",OFFSET(Metadata!$B$1,MIN(IF(OFFSET(Metadata!$A$1,0,0,Metadata!Metadata_Table_Length,1)=SUBSTITUTE(C1315,"rawdatafilename","original_count"),ROW(OFFSET(Metadata!$A$1,0,0,Metadata!Metadata_Table_Length,1))-1,"")),0),"")</f>
        <v/>
      </c>
      <c r="I1315" t="str">
        <f t="array" aca="1" ref="I1315" ca="1">IF(B1315&lt;&gt;"",OFFSET(Metadata!$B$1,MIN(IF(OFFSET(Metadata!$A$1,0,0,Metadata!Metadata_Table_Length,1)=SUBSTITUTE(C1315,"rawdatafilename","count"),ROW(OFFSET(Metadata!$A$1,0,0,Metadata!Metadata_Table_Length,1))-1,"")),0),"")</f>
        <v/>
      </c>
      <c r="J1315" t="str">
        <f t="array" aca="1" ref="J1315" ca="1">IF(AND(G1315&lt;&gt;"",G1315&lt;&gt;G1314),MAX(IF(G$2:G$2001=G1315,H$2:H$2001,"")),"")</f>
        <v/>
      </c>
      <c r="K1315" t="str">
        <f t="array" aca="1" ref="K1315" ca="1">IF(AND(G1315&lt;&gt;"",G1315&lt;&gt;G1314),MAX(IF(G$2:G$2001=G1315,I$2:I$2001,"")),"")</f>
        <v/>
      </c>
      <c r="L1315" t="str">
        <f t="shared" ca="1" si="80"/>
        <v/>
      </c>
    </row>
    <row r="1316" spans="2:12" x14ac:dyDescent="0.25">
      <c r="B1316" t="str">
        <f t="shared" ca="1" si="82"/>
        <v/>
      </c>
      <c r="C1316" t="str">
        <f t="shared" ca="1" si="81"/>
        <v/>
      </c>
      <c r="D1316" s="156" t="str">
        <f t="array" aca="1" ref="D1316" ca="1">IFERROR(IF(B1316&lt;&gt;"",IF(OR(EXACT(OFFSET(Metadata!$A$1,0,0,Metadata!Metadata_Table_Length,1),C1316)),1,""),""),"")</f>
        <v/>
      </c>
      <c r="E1316" s="163" t="str">
        <f t="array" aca="1" ref="E1316" ca="1">IF(B1316&lt;&gt;"",IF(D1316=1,OFFSET(Metadata!$B$1,MIN(IF(OFFSET(Metadata!$A$1,0,0,Metadata!Metadata_Table_Length,1)=C1316,ROW(OFFSET(Metadata!$A$1,0,0,Metadata!Metadata_Table_Length,1))-1,"")),0),OFFSET(Metadata!$B$1,MIN(IF(OFFSET(Metadata!$A$1,0,0,Metadata!Metadata_Table_Length,1)=SUBSTITUTE(C1316,"rawdatafilename","originalfilename"),ROW(OFFSET(Metadata!$A$1,0,0,Metadata!Metadata_Table_Length,1))-1,"")),0)),"")</f>
        <v/>
      </c>
      <c r="F1316" t="str">
        <f t="shared" ca="1" si="83"/>
        <v/>
      </c>
      <c r="G1316" t="str">
        <f t="array" aca="1" ref="G1316" ca="1">IF(B1316&lt;&gt;"",OFFSET(Metadata!$B$1,MIN(IF(OFFSET(Metadata!$A$1,0,0,Metadata!Metadata_Table_Length,1)=SUBSTITUTE(C1316,"rawdatafilename","partnumber"),ROW(OFFSET(Metadata!$A$1,0,0,Metadata!Metadata_Table_Length,1))-1,"")),0),"")</f>
        <v/>
      </c>
      <c r="H1316" t="str">
        <f t="array" aca="1" ref="H1316" ca="1">IF(B1316&lt;&gt;"",OFFSET(Metadata!$B$1,MIN(IF(OFFSET(Metadata!$A$1,0,0,Metadata!Metadata_Table_Length,1)=SUBSTITUTE(C1316,"rawdatafilename","original_count"),ROW(OFFSET(Metadata!$A$1,0,0,Metadata!Metadata_Table_Length,1))-1,"")),0),"")</f>
        <v/>
      </c>
      <c r="I1316" t="str">
        <f t="array" aca="1" ref="I1316" ca="1">IF(B1316&lt;&gt;"",OFFSET(Metadata!$B$1,MIN(IF(OFFSET(Metadata!$A$1,0,0,Metadata!Metadata_Table_Length,1)=SUBSTITUTE(C1316,"rawdatafilename","count"),ROW(OFFSET(Metadata!$A$1,0,0,Metadata!Metadata_Table_Length,1))-1,"")),0),"")</f>
        <v/>
      </c>
      <c r="J1316" t="str">
        <f t="array" aca="1" ref="J1316" ca="1">IF(AND(G1316&lt;&gt;"",G1316&lt;&gt;G1315),MAX(IF(G$2:G$2001=G1316,H$2:H$2001,"")),"")</f>
        <v/>
      </c>
      <c r="K1316" t="str">
        <f t="array" aca="1" ref="K1316" ca="1">IF(AND(G1316&lt;&gt;"",G1316&lt;&gt;G1315),MAX(IF(G$2:G$2001=G1316,I$2:I$2001,"")),"")</f>
        <v/>
      </c>
      <c r="L1316" t="str">
        <f t="shared" ca="1" si="80"/>
        <v/>
      </c>
    </row>
    <row r="1317" spans="2:12" x14ac:dyDescent="0.25">
      <c r="B1317" t="str">
        <f t="shared" ca="1" si="82"/>
        <v/>
      </c>
      <c r="C1317" t="str">
        <f t="shared" ca="1" si="81"/>
        <v/>
      </c>
      <c r="D1317" s="156" t="str">
        <f t="array" aca="1" ref="D1317" ca="1">IFERROR(IF(B1317&lt;&gt;"",IF(OR(EXACT(OFFSET(Metadata!$A$1,0,0,Metadata!Metadata_Table_Length,1),C1317)),1,""),""),"")</f>
        <v/>
      </c>
      <c r="E1317" s="163" t="str">
        <f t="array" aca="1" ref="E1317" ca="1">IF(B1317&lt;&gt;"",IF(D1317=1,OFFSET(Metadata!$B$1,MIN(IF(OFFSET(Metadata!$A$1,0,0,Metadata!Metadata_Table_Length,1)=C1317,ROW(OFFSET(Metadata!$A$1,0,0,Metadata!Metadata_Table_Length,1))-1,"")),0),OFFSET(Metadata!$B$1,MIN(IF(OFFSET(Metadata!$A$1,0,0,Metadata!Metadata_Table_Length,1)=SUBSTITUTE(C1317,"rawdatafilename","originalfilename"),ROW(OFFSET(Metadata!$A$1,0,0,Metadata!Metadata_Table_Length,1))-1,"")),0)),"")</f>
        <v/>
      </c>
      <c r="F1317" t="str">
        <f t="shared" ca="1" si="83"/>
        <v/>
      </c>
      <c r="G1317" t="str">
        <f t="array" aca="1" ref="G1317" ca="1">IF(B1317&lt;&gt;"",OFFSET(Metadata!$B$1,MIN(IF(OFFSET(Metadata!$A$1,0,0,Metadata!Metadata_Table_Length,1)=SUBSTITUTE(C1317,"rawdatafilename","partnumber"),ROW(OFFSET(Metadata!$A$1,0,0,Metadata!Metadata_Table_Length,1))-1,"")),0),"")</f>
        <v/>
      </c>
      <c r="H1317" t="str">
        <f t="array" aca="1" ref="H1317" ca="1">IF(B1317&lt;&gt;"",OFFSET(Metadata!$B$1,MIN(IF(OFFSET(Metadata!$A$1,0,0,Metadata!Metadata_Table_Length,1)=SUBSTITUTE(C1317,"rawdatafilename","original_count"),ROW(OFFSET(Metadata!$A$1,0,0,Metadata!Metadata_Table_Length,1))-1,"")),0),"")</f>
        <v/>
      </c>
      <c r="I1317" t="str">
        <f t="array" aca="1" ref="I1317" ca="1">IF(B1317&lt;&gt;"",OFFSET(Metadata!$B$1,MIN(IF(OFFSET(Metadata!$A$1,0,0,Metadata!Metadata_Table_Length,1)=SUBSTITUTE(C1317,"rawdatafilename","count"),ROW(OFFSET(Metadata!$A$1,0,0,Metadata!Metadata_Table_Length,1))-1,"")),0),"")</f>
        <v/>
      </c>
      <c r="J1317" t="str">
        <f t="array" aca="1" ref="J1317" ca="1">IF(AND(G1317&lt;&gt;"",G1317&lt;&gt;G1316),MAX(IF(G$2:G$2001=G1317,H$2:H$2001,"")),"")</f>
        <v/>
      </c>
      <c r="K1317" t="str">
        <f t="array" aca="1" ref="K1317" ca="1">IF(AND(G1317&lt;&gt;"",G1317&lt;&gt;G1316),MAX(IF(G$2:G$2001=G1317,I$2:I$2001,"")),"")</f>
        <v/>
      </c>
      <c r="L1317" t="str">
        <f t="shared" ca="1" si="80"/>
        <v/>
      </c>
    </row>
    <row r="1318" spans="2:12" x14ac:dyDescent="0.25">
      <c r="B1318" t="str">
        <f t="shared" ca="1" si="82"/>
        <v/>
      </c>
      <c r="C1318" t="str">
        <f t="shared" ca="1" si="81"/>
        <v/>
      </c>
      <c r="D1318" s="156" t="str">
        <f t="array" aca="1" ref="D1318" ca="1">IFERROR(IF(B1318&lt;&gt;"",IF(OR(EXACT(OFFSET(Metadata!$A$1,0,0,Metadata!Metadata_Table_Length,1),C1318)),1,""),""),"")</f>
        <v/>
      </c>
      <c r="E1318" s="163" t="str">
        <f t="array" aca="1" ref="E1318" ca="1">IF(B1318&lt;&gt;"",IF(D1318=1,OFFSET(Metadata!$B$1,MIN(IF(OFFSET(Metadata!$A$1,0,0,Metadata!Metadata_Table_Length,1)=C1318,ROW(OFFSET(Metadata!$A$1,0,0,Metadata!Metadata_Table_Length,1))-1,"")),0),OFFSET(Metadata!$B$1,MIN(IF(OFFSET(Metadata!$A$1,0,0,Metadata!Metadata_Table_Length,1)=SUBSTITUTE(C1318,"rawdatafilename","originalfilename"),ROW(OFFSET(Metadata!$A$1,0,0,Metadata!Metadata_Table_Length,1))-1,"")),0)),"")</f>
        <v/>
      </c>
      <c r="F1318" t="str">
        <f t="shared" ca="1" si="83"/>
        <v/>
      </c>
      <c r="G1318" t="str">
        <f t="array" aca="1" ref="G1318" ca="1">IF(B1318&lt;&gt;"",OFFSET(Metadata!$B$1,MIN(IF(OFFSET(Metadata!$A$1,0,0,Metadata!Metadata_Table_Length,1)=SUBSTITUTE(C1318,"rawdatafilename","partnumber"),ROW(OFFSET(Metadata!$A$1,0,0,Metadata!Metadata_Table_Length,1))-1,"")),0),"")</f>
        <v/>
      </c>
      <c r="H1318" t="str">
        <f t="array" aca="1" ref="H1318" ca="1">IF(B1318&lt;&gt;"",OFFSET(Metadata!$B$1,MIN(IF(OFFSET(Metadata!$A$1,0,0,Metadata!Metadata_Table_Length,1)=SUBSTITUTE(C1318,"rawdatafilename","original_count"),ROW(OFFSET(Metadata!$A$1,0,0,Metadata!Metadata_Table_Length,1))-1,"")),0),"")</f>
        <v/>
      </c>
      <c r="I1318" t="str">
        <f t="array" aca="1" ref="I1318" ca="1">IF(B1318&lt;&gt;"",OFFSET(Metadata!$B$1,MIN(IF(OFFSET(Metadata!$A$1,0,0,Metadata!Metadata_Table_Length,1)=SUBSTITUTE(C1318,"rawdatafilename","count"),ROW(OFFSET(Metadata!$A$1,0,0,Metadata!Metadata_Table_Length,1))-1,"")),0),"")</f>
        <v/>
      </c>
      <c r="J1318" t="str">
        <f t="array" aca="1" ref="J1318" ca="1">IF(AND(G1318&lt;&gt;"",G1318&lt;&gt;G1317),MAX(IF(G$2:G$2001=G1318,H$2:H$2001,"")),"")</f>
        <v/>
      </c>
      <c r="K1318" t="str">
        <f t="array" aca="1" ref="K1318" ca="1">IF(AND(G1318&lt;&gt;"",G1318&lt;&gt;G1317),MAX(IF(G$2:G$2001=G1318,I$2:I$2001,"")),"")</f>
        <v/>
      </c>
      <c r="L1318" t="str">
        <f t="shared" ca="1" si="80"/>
        <v/>
      </c>
    </row>
    <row r="1319" spans="2:12" x14ac:dyDescent="0.25">
      <c r="B1319" t="str">
        <f t="shared" ca="1" si="82"/>
        <v/>
      </c>
      <c r="C1319" t="str">
        <f t="shared" ca="1" si="81"/>
        <v/>
      </c>
      <c r="D1319" s="156" t="str">
        <f t="array" aca="1" ref="D1319" ca="1">IFERROR(IF(B1319&lt;&gt;"",IF(OR(EXACT(OFFSET(Metadata!$A$1,0,0,Metadata!Metadata_Table_Length,1),C1319)),1,""),""),"")</f>
        <v/>
      </c>
      <c r="E1319" s="163" t="str">
        <f t="array" aca="1" ref="E1319" ca="1">IF(B1319&lt;&gt;"",IF(D1319=1,OFFSET(Metadata!$B$1,MIN(IF(OFFSET(Metadata!$A$1,0,0,Metadata!Metadata_Table_Length,1)=C1319,ROW(OFFSET(Metadata!$A$1,0,0,Metadata!Metadata_Table_Length,1))-1,"")),0),OFFSET(Metadata!$B$1,MIN(IF(OFFSET(Metadata!$A$1,0,0,Metadata!Metadata_Table_Length,1)=SUBSTITUTE(C1319,"rawdatafilename","originalfilename"),ROW(OFFSET(Metadata!$A$1,0,0,Metadata!Metadata_Table_Length,1))-1,"")),0)),"")</f>
        <v/>
      </c>
      <c r="F1319" t="str">
        <f t="shared" ca="1" si="83"/>
        <v/>
      </c>
      <c r="G1319" t="str">
        <f t="array" aca="1" ref="G1319" ca="1">IF(B1319&lt;&gt;"",OFFSET(Metadata!$B$1,MIN(IF(OFFSET(Metadata!$A$1,0,0,Metadata!Metadata_Table_Length,1)=SUBSTITUTE(C1319,"rawdatafilename","partnumber"),ROW(OFFSET(Metadata!$A$1,0,0,Metadata!Metadata_Table_Length,1))-1,"")),0),"")</f>
        <v/>
      </c>
      <c r="H1319" t="str">
        <f t="array" aca="1" ref="H1319" ca="1">IF(B1319&lt;&gt;"",OFFSET(Metadata!$B$1,MIN(IF(OFFSET(Metadata!$A$1,0,0,Metadata!Metadata_Table_Length,1)=SUBSTITUTE(C1319,"rawdatafilename","original_count"),ROW(OFFSET(Metadata!$A$1,0,0,Metadata!Metadata_Table_Length,1))-1,"")),0),"")</f>
        <v/>
      </c>
      <c r="I1319" t="str">
        <f t="array" aca="1" ref="I1319" ca="1">IF(B1319&lt;&gt;"",OFFSET(Metadata!$B$1,MIN(IF(OFFSET(Metadata!$A$1,0,0,Metadata!Metadata_Table_Length,1)=SUBSTITUTE(C1319,"rawdatafilename","count"),ROW(OFFSET(Metadata!$A$1,0,0,Metadata!Metadata_Table_Length,1))-1,"")),0),"")</f>
        <v/>
      </c>
      <c r="J1319" t="str">
        <f t="array" aca="1" ref="J1319" ca="1">IF(AND(G1319&lt;&gt;"",G1319&lt;&gt;G1318),MAX(IF(G$2:G$2001=G1319,H$2:H$2001,"")),"")</f>
        <v/>
      </c>
      <c r="K1319" t="str">
        <f t="array" aca="1" ref="K1319" ca="1">IF(AND(G1319&lt;&gt;"",G1319&lt;&gt;G1318),MAX(IF(G$2:G$2001=G1319,I$2:I$2001,"")),"")</f>
        <v/>
      </c>
      <c r="L1319" t="str">
        <f t="shared" ca="1" si="80"/>
        <v/>
      </c>
    </row>
    <row r="1320" spans="2:12" x14ac:dyDescent="0.25">
      <c r="B1320" t="str">
        <f t="shared" ca="1" si="82"/>
        <v/>
      </c>
      <c r="C1320" t="str">
        <f t="shared" ca="1" si="81"/>
        <v/>
      </c>
      <c r="D1320" s="156" t="str">
        <f t="array" aca="1" ref="D1320" ca="1">IFERROR(IF(B1320&lt;&gt;"",IF(OR(EXACT(OFFSET(Metadata!$A$1,0,0,Metadata!Metadata_Table_Length,1),C1320)),1,""),""),"")</f>
        <v/>
      </c>
      <c r="E1320" s="163" t="str">
        <f t="array" aca="1" ref="E1320" ca="1">IF(B1320&lt;&gt;"",IF(D1320=1,OFFSET(Metadata!$B$1,MIN(IF(OFFSET(Metadata!$A$1,0,0,Metadata!Metadata_Table_Length,1)=C1320,ROW(OFFSET(Metadata!$A$1,0,0,Metadata!Metadata_Table_Length,1))-1,"")),0),OFFSET(Metadata!$B$1,MIN(IF(OFFSET(Metadata!$A$1,0,0,Metadata!Metadata_Table_Length,1)=SUBSTITUTE(C1320,"rawdatafilename","originalfilename"),ROW(OFFSET(Metadata!$A$1,0,0,Metadata!Metadata_Table_Length,1))-1,"")),0)),"")</f>
        <v/>
      </c>
      <c r="F1320" t="str">
        <f t="shared" ca="1" si="83"/>
        <v/>
      </c>
      <c r="G1320" t="str">
        <f t="array" aca="1" ref="G1320" ca="1">IF(B1320&lt;&gt;"",OFFSET(Metadata!$B$1,MIN(IF(OFFSET(Metadata!$A$1,0,0,Metadata!Metadata_Table_Length,1)=SUBSTITUTE(C1320,"rawdatafilename","partnumber"),ROW(OFFSET(Metadata!$A$1,0,0,Metadata!Metadata_Table_Length,1))-1,"")),0),"")</f>
        <v/>
      </c>
      <c r="H1320" t="str">
        <f t="array" aca="1" ref="H1320" ca="1">IF(B1320&lt;&gt;"",OFFSET(Metadata!$B$1,MIN(IF(OFFSET(Metadata!$A$1,0,0,Metadata!Metadata_Table_Length,1)=SUBSTITUTE(C1320,"rawdatafilename","original_count"),ROW(OFFSET(Metadata!$A$1,0,0,Metadata!Metadata_Table_Length,1))-1,"")),0),"")</f>
        <v/>
      </c>
      <c r="I1320" t="str">
        <f t="array" aca="1" ref="I1320" ca="1">IF(B1320&lt;&gt;"",OFFSET(Metadata!$B$1,MIN(IF(OFFSET(Metadata!$A$1,0,0,Metadata!Metadata_Table_Length,1)=SUBSTITUTE(C1320,"rawdatafilename","count"),ROW(OFFSET(Metadata!$A$1,0,0,Metadata!Metadata_Table_Length,1))-1,"")),0),"")</f>
        <v/>
      </c>
      <c r="J1320" t="str">
        <f t="array" aca="1" ref="J1320" ca="1">IF(AND(G1320&lt;&gt;"",G1320&lt;&gt;G1319),MAX(IF(G$2:G$2001=G1320,H$2:H$2001,"")),"")</f>
        <v/>
      </c>
      <c r="K1320" t="str">
        <f t="array" aca="1" ref="K1320" ca="1">IF(AND(G1320&lt;&gt;"",G1320&lt;&gt;G1319),MAX(IF(G$2:G$2001=G1320,I$2:I$2001,"")),"")</f>
        <v/>
      </c>
      <c r="L1320" t="str">
        <f t="shared" ca="1" si="80"/>
        <v/>
      </c>
    </row>
    <row r="1321" spans="2:12" x14ac:dyDescent="0.25">
      <c r="B1321" t="str">
        <f t="shared" ca="1" si="82"/>
        <v/>
      </c>
      <c r="C1321" t="str">
        <f t="shared" ca="1" si="81"/>
        <v/>
      </c>
      <c r="D1321" s="156" t="str">
        <f t="array" aca="1" ref="D1321" ca="1">IFERROR(IF(B1321&lt;&gt;"",IF(OR(EXACT(OFFSET(Metadata!$A$1,0,0,Metadata!Metadata_Table_Length,1),C1321)),1,""),""),"")</f>
        <v/>
      </c>
      <c r="E1321" s="163" t="str">
        <f t="array" aca="1" ref="E1321" ca="1">IF(B1321&lt;&gt;"",IF(D1321=1,OFFSET(Metadata!$B$1,MIN(IF(OFFSET(Metadata!$A$1,0,0,Metadata!Metadata_Table_Length,1)=C1321,ROW(OFFSET(Metadata!$A$1,0,0,Metadata!Metadata_Table_Length,1))-1,"")),0),OFFSET(Metadata!$B$1,MIN(IF(OFFSET(Metadata!$A$1,0,0,Metadata!Metadata_Table_Length,1)=SUBSTITUTE(C1321,"rawdatafilename","originalfilename"),ROW(OFFSET(Metadata!$A$1,0,0,Metadata!Metadata_Table_Length,1))-1,"")),0)),"")</f>
        <v/>
      </c>
      <c r="F1321" t="str">
        <f t="shared" ca="1" si="83"/>
        <v/>
      </c>
      <c r="G1321" t="str">
        <f t="array" aca="1" ref="G1321" ca="1">IF(B1321&lt;&gt;"",OFFSET(Metadata!$B$1,MIN(IF(OFFSET(Metadata!$A$1,0,0,Metadata!Metadata_Table_Length,1)=SUBSTITUTE(C1321,"rawdatafilename","partnumber"),ROW(OFFSET(Metadata!$A$1,0,0,Metadata!Metadata_Table_Length,1))-1,"")),0),"")</f>
        <v/>
      </c>
      <c r="H1321" t="str">
        <f t="array" aca="1" ref="H1321" ca="1">IF(B1321&lt;&gt;"",OFFSET(Metadata!$B$1,MIN(IF(OFFSET(Metadata!$A$1,0,0,Metadata!Metadata_Table_Length,1)=SUBSTITUTE(C1321,"rawdatafilename","original_count"),ROW(OFFSET(Metadata!$A$1,0,0,Metadata!Metadata_Table_Length,1))-1,"")),0),"")</f>
        <v/>
      </c>
      <c r="I1321" t="str">
        <f t="array" aca="1" ref="I1321" ca="1">IF(B1321&lt;&gt;"",OFFSET(Metadata!$B$1,MIN(IF(OFFSET(Metadata!$A$1,0,0,Metadata!Metadata_Table_Length,1)=SUBSTITUTE(C1321,"rawdatafilename","count"),ROW(OFFSET(Metadata!$A$1,0,0,Metadata!Metadata_Table_Length,1))-1,"")),0),"")</f>
        <v/>
      </c>
      <c r="J1321" t="str">
        <f t="array" aca="1" ref="J1321" ca="1">IF(AND(G1321&lt;&gt;"",G1321&lt;&gt;G1320),MAX(IF(G$2:G$2001=G1321,H$2:H$2001,"")),"")</f>
        <v/>
      </c>
      <c r="K1321" t="str">
        <f t="array" aca="1" ref="K1321" ca="1">IF(AND(G1321&lt;&gt;"",G1321&lt;&gt;G1320),MAX(IF(G$2:G$2001=G1321,I$2:I$2001,"")),"")</f>
        <v/>
      </c>
      <c r="L1321" t="str">
        <f t="shared" ca="1" si="80"/>
        <v/>
      </c>
    </row>
    <row r="1322" spans="2:12" x14ac:dyDescent="0.25">
      <c r="B1322" t="str">
        <f t="shared" ca="1" si="82"/>
        <v/>
      </c>
      <c r="C1322" t="str">
        <f t="shared" ca="1" si="81"/>
        <v/>
      </c>
      <c r="D1322" s="156" t="str">
        <f t="array" aca="1" ref="D1322" ca="1">IFERROR(IF(B1322&lt;&gt;"",IF(OR(EXACT(OFFSET(Metadata!$A$1,0,0,Metadata!Metadata_Table_Length,1),C1322)),1,""),""),"")</f>
        <v/>
      </c>
      <c r="E1322" s="163" t="str">
        <f t="array" aca="1" ref="E1322" ca="1">IF(B1322&lt;&gt;"",IF(D1322=1,OFFSET(Metadata!$B$1,MIN(IF(OFFSET(Metadata!$A$1,0,0,Metadata!Metadata_Table_Length,1)=C1322,ROW(OFFSET(Metadata!$A$1,0,0,Metadata!Metadata_Table_Length,1))-1,"")),0),OFFSET(Metadata!$B$1,MIN(IF(OFFSET(Metadata!$A$1,0,0,Metadata!Metadata_Table_Length,1)=SUBSTITUTE(C1322,"rawdatafilename","originalfilename"),ROW(OFFSET(Metadata!$A$1,0,0,Metadata!Metadata_Table_Length,1))-1,"")),0)),"")</f>
        <v/>
      </c>
      <c r="F1322" t="str">
        <f t="shared" ca="1" si="83"/>
        <v/>
      </c>
      <c r="G1322" t="str">
        <f t="array" aca="1" ref="G1322" ca="1">IF(B1322&lt;&gt;"",OFFSET(Metadata!$B$1,MIN(IF(OFFSET(Metadata!$A$1,0,0,Metadata!Metadata_Table_Length,1)=SUBSTITUTE(C1322,"rawdatafilename","partnumber"),ROW(OFFSET(Metadata!$A$1,0,0,Metadata!Metadata_Table_Length,1))-1,"")),0),"")</f>
        <v/>
      </c>
      <c r="H1322" t="str">
        <f t="array" aca="1" ref="H1322" ca="1">IF(B1322&lt;&gt;"",OFFSET(Metadata!$B$1,MIN(IF(OFFSET(Metadata!$A$1,0,0,Metadata!Metadata_Table_Length,1)=SUBSTITUTE(C1322,"rawdatafilename","original_count"),ROW(OFFSET(Metadata!$A$1,0,0,Metadata!Metadata_Table_Length,1))-1,"")),0),"")</f>
        <v/>
      </c>
      <c r="I1322" t="str">
        <f t="array" aca="1" ref="I1322" ca="1">IF(B1322&lt;&gt;"",OFFSET(Metadata!$B$1,MIN(IF(OFFSET(Metadata!$A$1,0,0,Metadata!Metadata_Table_Length,1)=SUBSTITUTE(C1322,"rawdatafilename","count"),ROW(OFFSET(Metadata!$A$1,0,0,Metadata!Metadata_Table_Length,1))-1,"")),0),"")</f>
        <v/>
      </c>
      <c r="J1322" t="str">
        <f t="array" aca="1" ref="J1322" ca="1">IF(AND(G1322&lt;&gt;"",G1322&lt;&gt;G1321),MAX(IF(G$2:G$2001=G1322,H$2:H$2001,"")),"")</f>
        <v/>
      </c>
      <c r="K1322" t="str">
        <f t="array" aca="1" ref="K1322" ca="1">IF(AND(G1322&lt;&gt;"",G1322&lt;&gt;G1321),MAX(IF(G$2:G$2001=G1322,I$2:I$2001,"")),"")</f>
        <v/>
      </c>
      <c r="L1322" t="str">
        <f t="shared" ref="L1322:L1385" ca="1" si="84">IF(F1322&lt;&gt;"",IF(F1322&lt;&gt;F1321,F1322,""),"")</f>
        <v/>
      </c>
    </row>
    <row r="1323" spans="2:12" x14ac:dyDescent="0.25">
      <c r="B1323" t="str">
        <f t="shared" ca="1" si="82"/>
        <v/>
      </c>
      <c r="C1323" t="str">
        <f t="shared" ca="1" si="81"/>
        <v/>
      </c>
      <c r="D1323" s="156" t="str">
        <f t="array" aca="1" ref="D1323" ca="1">IFERROR(IF(B1323&lt;&gt;"",IF(OR(EXACT(OFFSET(Metadata!$A$1,0,0,Metadata!Metadata_Table_Length,1),C1323)),1,""),""),"")</f>
        <v/>
      </c>
      <c r="E1323" s="163" t="str">
        <f t="array" aca="1" ref="E1323" ca="1">IF(B1323&lt;&gt;"",IF(D1323=1,OFFSET(Metadata!$B$1,MIN(IF(OFFSET(Metadata!$A$1,0,0,Metadata!Metadata_Table_Length,1)=C1323,ROW(OFFSET(Metadata!$A$1,0,0,Metadata!Metadata_Table_Length,1))-1,"")),0),OFFSET(Metadata!$B$1,MIN(IF(OFFSET(Metadata!$A$1,0,0,Metadata!Metadata_Table_Length,1)=SUBSTITUTE(C1323,"rawdatafilename","originalfilename"),ROW(OFFSET(Metadata!$A$1,0,0,Metadata!Metadata_Table_Length,1))-1,"")),0)),"")</f>
        <v/>
      </c>
      <c r="F1323" t="str">
        <f t="shared" ca="1" si="83"/>
        <v/>
      </c>
      <c r="G1323" t="str">
        <f t="array" aca="1" ref="G1323" ca="1">IF(B1323&lt;&gt;"",OFFSET(Metadata!$B$1,MIN(IF(OFFSET(Metadata!$A$1,0,0,Metadata!Metadata_Table_Length,1)=SUBSTITUTE(C1323,"rawdatafilename","partnumber"),ROW(OFFSET(Metadata!$A$1,0,0,Metadata!Metadata_Table_Length,1))-1,"")),0),"")</f>
        <v/>
      </c>
      <c r="H1323" t="str">
        <f t="array" aca="1" ref="H1323" ca="1">IF(B1323&lt;&gt;"",OFFSET(Metadata!$B$1,MIN(IF(OFFSET(Metadata!$A$1,0,0,Metadata!Metadata_Table_Length,1)=SUBSTITUTE(C1323,"rawdatafilename","original_count"),ROW(OFFSET(Metadata!$A$1,0,0,Metadata!Metadata_Table_Length,1))-1,"")),0),"")</f>
        <v/>
      </c>
      <c r="I1323" t="str">
        <f t="array" aca="1" ref="I1323" ca="1">IF(B1323&lt;&gt;"",OFFSET(Metadata!$B$1,MIN(IF(OFFSET(Metadata!$A$1,0,0,Metadata!Metadata_Table_Length,1)=SUBSTITUTE(C1323,"rawdatafilename","count"),ROW(OFFSET(Metadata!$A$1,0,0,Metadata!Metadata_Table_Length,1))-1,"")),0),"")</f>
        <v/>
      </c>
      <c r="J1323" t="str">
        <f t="array" aca="1" ref="J1323" ca="1">IF(AND(G1323&lt;&gt;"",G1323&lt;&gt;G1322),MAX(IF(G$2:G$2001=G1323,H$2:H$2001,"")),"")</f>
        <v/>
      </c>
      <c r="K1323" t="str">
        <f t="array" aca="1" ref="K1323" ca="1">IF(AND(G1323&lt;&gt;"",G1323&lt;&gt;G1322),MAX(IF(G$2:G$2001=G1323,I$2:I$2001,"")),"")</f>
        <v/>
      </c>
      <c r="L1323" t="str">
        <f t="shared" ca="1" si="84"/>
        <v/>
      </c>
    </row>
    <row r="1324" spans="2:12" x14ac:dyDescent="0.25">
      <c r="B1324" t="str">
        <f t="shared" ca="1" si="82"/>
        <v/>
      </c>
      <c r="C1324" t="str">
        <f t="shared" ca="1" si="81"/>
        <v/>
      </c>
      <c r="D1324" s="156" t="str">
        <f t="array" aca="1" ref="D1324" ca="1">IFERROR(IF(B1324&lt;&gt;"",IF(OR(EXACT(OFFSET(Metadata!$A$1,0,0,Metadata!Metadata_Table_Length,1),C1324)),1,""),""),"")</f>
        <v/>
      </c>
      <c r="E1324" s="163" t="str">
        <f t="array" aca="1" ref="E1324" ca="1">IF(B1324&lt;&gt;"",IF(D1324=1,OFFSET(Metadata!$B$1,MIN(IF(OFFSET(Metadata!$A$1,0,0,Metadata!Metadata_Table_Length,1)=C1324,ROW(OFFSET(Metadata!$A$1,0,0,Metadata!Metadata_Table_Length,1))-1,"")),0),OFFSET(Metadata!$B$1,MIN(IF(OFFSET(Metadata!$A$1,0,0,Metadata!Metadata_Table_Length,1)=SUBSTITUTE(C1324,"rawdatafilename","originalfilename"),ROW(OFFSET(Metadata!$A$1,0,0,Metadata!Metadata_Table_Length,1))-1,"")),0)),"")</f>
        <v/>
      </c>
      <c r="F1324" t="str">
        <f t="shared" ca="1" si="83"/>
        <v/>
      </c>
      <c r="G1324" t="str">
        <f t="array" aca="1" ref="G1324" ca="1">IF(B1324&lt;&gt;"",OFFSET(Metadata!$B$1,MIN(IF(OFFSET(Metadata!$A$1,0,0,Metadata!Metadata_Table_Length,1)=SUBSTITUTE(C1324,"rawdatafilename","partnumber"),ROW(OFFSET(Metadata!$A$1,0,0,Metadata!Metadata_Table_Length,1))-1,"")),0),"")</f>
        <v/>
      </c>
      <c r="H1324" t="str">
        <f t="array" aca="1" ref="H1324" ca="1">IF(B1324&lt;&gt;"",OFFSET(Metadata!$B$1,MIN(IF(OFFSET(Metadata!$A$1,0,0,Metadata!Metadata_Table_Length,1)=SUBSTITUTE(C1324,"rawdatafilename","original_count"),ROW(OFFSET(Metadata!$A$1,0,0,Metadata!Metadata_Table_Length,1))-1,"")),0),"")</f>
        <v/>
      </c>
      <c r="I1324" t="str">
        <f t="array" aca="1" ref="I1324" ca="1">IF(B1324&lt;&gt;"",OFFSET(Metadata!$B$1,MIN(IF(OFFSET(Metadata!$A$1,0,0,Metadata!Metadata_Table_Length,1)=SUBSTITUTE(C1324,"rawdatafilename","count"),ROW(OFFSET(Metadata!$A$1,0,0,Metadata!Metadata_Table_Length,1))-1,"")),0),"")</f>
        <v/>
      </c>
      <c r="J1324" t="str">
        <f t="array" aca="1" ref="J1324" ca="1">IF(AND(G1324&lt;&gt;"",G1324&lt;&gt;G1323),MAX(IF(G$2:G$2001=G1324,H$2:H$2001,"")),"")</f>
        <v/>
      </c>
      <c r="K1324" t="str">
        <f t="array" aca="1" ref="K1324" ca="1">IF(AND(G1324&lt;&gt;"",G1324&lt;&gt;G1323),MAX(IF(G$2:G$2001=G1324,I$2:I$2001,"")),"")</f>
        <v/>
      </c>
      <c r="L1324" t="str">
        <f t="shared" ca="1" si="84"/>
        <v/>
      </c>
    </row>
    <row r="1325" spans="2:12" x14ac:dyDescent="0.25">
      <c r="B1325" t="str">
        <f t="shared" ca="1" si="82"/>
        <v/>
      </c>
      <c r="C1325" t="str">
        <f t="shared" ca="1" si="81"/>
        <v/>
      </c>
      <c r="D1325" s="156" t="str">
        <f t="array" aca="1" ref="D1325" ca="1">IFERROR(IF(B1325&lt;&gt;"",IF(OR(EXACT(OFFSET(Metadata!$A$1,0,0,Metadata!Metadata_Table_Length,1),C1325)),1,""),""),"")</f>
        <v/>
      </c>
      <c r="E1325" s="163" t="str">
        <f t="array" aca="1" ref="E1325" ca="1">IF(B1325&lt;&gt;"",IF(D1325=1,OFFSET(Metadata!$B$1,MIN(IF(OFFSET(Metadata!$A$1,0,0,Metadata!Metadata_Table_Length,1)=C1325,ROW(OFFSET(Metadata!$A$1,0,0,Metadata!Metadata_Table_Length,1))-1,"")),0),OFFSET(Metadata!$B$1,MIN(IF(OFFSET(Metadata!$A$1,0,0,Metadata!Metadata_Table_Length,1)=SUBSTITUTE(C1325,"rawdatafilename","originalfilename"),ROW(OFFSET(Metadata!$A$1,0,0,Metadata!Metadata_Table_Length,1))-1,"")),0)),"")</f>
        <v/>
      </c>
      <c r="F1325" t="str">
        <f t="shared" ca="1" si="83"/>
        <v/>
      </c>
      <c r="G1325" t="str">
        <f t="array" aca="1" ref="G1325" ca="1">IF(B1325&lt;&gt;"",OFFSET(Metadata!$B$1,MIN(IF(OFFSET(Metadata!$A$1,0,0,Metadata!Metadata_Table_Length,1)=SUBSTITUTE(C1325,"rawdatafilename","partnumber"),ROW(OFFSET(Metadata!$A$1,0,0,Metadata!Metadata_Table_Length,1))-1,"")),0),"")</f>
        <v/>
      </c>
      <c r="H1325" t="str">
        <f t="array" aca="1" ref="H1325" ca="1">IF(B1325&lt;&gt;"",OFFSET(Metadata!$B$1,MIN(IF(OFFSET(Metadata!$A$1,0,0,Metadata!Metadata_Table_Length,1)=SUBSTITUTE(C1325,"rawdatafilename","original_count"),ROW(OFFSET(Metadata!$A$1,0,0,Metadata!Metadata_Table_Length,1))-1,"")),0),"")</f>
        <v/>
      </c>
      <c r="I1325" t="str">
        <f t="array" aca="1" ref="I1325" ca="1">IF(B1325&lt;&gt;"",OFFSET(Metadata!$B$1,MIN(IF(OFFSET(Metadata!$A$1,0,0,Metadata!Metadata_Table_Length,1)=SUBSTITUTE(C1325,"rawdatafilename","count"),ROW(OFFSET(Metadata!$A$1,0,0,Metadata!Metadata_Table_Length,1))-1,"")),0),"")</f>
        <v/>
      </c>
      <c r="J1325" t="str">
        <f t="array" aca="1" ref="J1325" ca="1">IF(AND(G1325&lt;&gt;"",G1325&lt;&gt;G1324),MAX(IF(G$2:G$2001=G1325,H$2:H$2001,"")),"")</f>
        <v/>
      </c>
      <c r="K1325" t="str">
        <f t="array" aca="1" ref="K1325" ca="1">IF(AND(G1325&lt;&gt;"",G1325&lt;&gt;G1324),MAX(IF(G$2:G$2001=G1325,I$2:I$2001,"")),"")</f>
        <v/>
      </c>
      <c r="L1325" t="str">
        <f t="shared" ca="1" si="84"/>
        <v/>
      </c>
    </row>
    <row r="1326" spans="2:12" x14ac:dyDescent="0.25">
      <c r="B1326" t="str">
        <f t="shared" ca="1" si="82"/>
        <v/>
      </c>
      <c r="C1326" t="str">
        <f t="shared" ca="1" si="81"/>
        <v/>
      </c>
      <c r="D1326" s="156" t="str">
        <f t="array" aca="1" ref="D1326" ca="1">IFERROR(IF(B1326&lt;&gt;"",IF(OR(EXACT(OFFSET(Metadata!$A$1,0,0,Metadata!Metadata_Table_Length,1),C1326)),1,""),""),"")</f>
        <v/>
      </c>
      <c r="E1326" s="163" t="str">
        <f t="array" aca="1" ref="E1326" ca="1">IF(B1326&lt;&gt;"",IF(D1326=1,OFFSET(Metadata!$B$1,MIN(IF(OFFSET(Metadata!$A$1,0,0,Metadata!Metadata_Table_Length,1)=C1326,ROW(OFFSET(Metadata!$A$1,0,0,Metadata!Metadata_Table_Length,1))-1,"")),0),OFFSET(Metadata!$B$1,MIN(IF(OFFSET(Metadata!$A$1,0,0,Metadata!Metadata_Table_Length,1)=SUBSTITUTE(C1326,"rawdatafilename","originalfilename"),ROW(OFFSET(Metadata!$A$1,0,0,Metadata!Metadata_Table_Length,1))-1,"")),0)),"")</f>
        <v/>
      </c>
      <c r="F1326" t="str">
        <f t="shared" ca="1" si="83"/>
        <v/>
      </c>
      <c r="G1326" t="str">
        <f t="array" aca="1" ref="G1326" ca="1">IF(B1326&lt;&gt;"",OFFSET(Metadata!$B$1,MIN(IF(OFFSET(Metadata!$A$1,0,0,Metadata!Metadata_Table_Length,1)=SUBSTITUTE(C1326,"rawdatafilename","partnumber"),ROW(OFFSET(Metadata!$A$1,0,0,Metadata!Metadata_Table_Length,1))-1,"")),0),"")</f>
        <v/>
      </c>
      <c r="H1326" t="str">
        <f t="array" aca="1" ref="H1326" ca="1">IF(B1326&lt;&gt;"",OFFSET(Metadata!$B$1,MIN(IF(OFFSET(Metadata!$A$1,0,0,Metadata!Metadata_Table_Length,1)=SUBSTITUTE(C1326,"rawdatafilename","original_count"),ROW(OFFSET(Metadata!$A$1,0,0,Metadata!Metadata_Table_Length,1))-1,"")),0),"")</f>
        <v/>
      </c>
      <c r="I1326" t="str">
        <f t="array" aca="1" ref="I1326" ca="1">IF(B1326&lt;&gt;"",OFFSET(Metadata!$B$1,MIN(IF(OFFSET(Metadata!$A$1,0,0,Metadata!Metadata_Table_Length,1)=SUBSTITUTE(C1326,"rawdatafilename","count"),ROW(OFFSET(Metadata!$A$1,0,0,Metadata!Metadata_Table_Length,1))-1,"")),0),"")</f>
        <v/>
      </c>
      <c r="J1326" t="str">
        <f t="array" aca="1" ref="J1326" ca="1">IF(AND(G1326&lt;&gt;"",G1326&lt;&gt;G1325),MAX(IF(G$2:G$2001=G1326,H$2:H$2001,"")),"")</f>
        <v/>
      </c>
      <c r="K1326" t="str">
        <f t="array" aca="1" ref="K1326" ca="1">IF(AND(G1326&lt;&gt;"",G1326&lt;&gt;G1325),MAX(IF(G$2:G$2001=G1326,I$2:I$2001,"")),"")</f>
        <v/>
      </c>
      <c r="L1326" t="str">
        <f t="shared" ca="1" si="84"/>
        <v/>
      </c>
    </row>
    <row r="1327" spans="2:12" x14ac:dyDescent="0.25">
      <c r="B1327" t="str">
        <f t="shared" ca="1" si="82"/>
        <v/>
      </c>
      <c r="C1327" t="str">
        <f t="shared" ca="1" si="81"/>
        <v/>
      </c>
      <c r="D1327" s="156" t="str">
        <f t="array" aca="1" ref="D1327" ca="1">IFERROR(IF(B1327&lt;&gt;"",IF(OR(EXACT(OFFSET(Metadata!$A$1,0,0,Metadata!Metadata_Table_Length,1),C1327)),1,""),""),"")</f>
        <v/>
      </c>
      <c r="E1327" s="163" t="str">
        <f t="array" aca="1" ref="E1327" ca="1">IF(B1327&lt;&gt;"",IF(D1327=1,OFFSET(Metadata!$B$1,MIN(IF(OFFSET(Metadata!$A$1,0,0,Metadata!Metadata_Table_Length,1)=C1327,ROW(OFFSET(Metadata!$A$1,0,0,Metadata!Metadata_Table_Length,1))-1,"")),0),OFFSET(Metadata!$B$1,MIN(IF(OFFSET(Metadata!$A$1,0,0,Metadata!Metadata_Table_Length,1)=SUBSTITUTE(C1327,"rawdatafilename","originalfilename"),ROW(OFFSET(Metadata!$A$1,0,0,Metadata!Metadata_Table_Length,1))-1,"")),0)),"")</f>
        <v/>
      </c>
      <c r="F1327" t="str">
        <f t="shared" ca="1" si="83"/>
        <v/>
      </c>
      <c r="G1327" t="str">
        <f t="array" aca="1" ref="G1327" ca="1">IF(B1327&lt;&gt;"",OFFSET(Metadata!$B$1,MIN(IF(OFFSET(Metadata!$A$1,0,0,Metadata!Metadata_Table_Length,1)=SUBSTITUTE(C1327,"rawdatafilename","partnumber"),ROW(OFFSET(Metadata!$A$1,0,0,Metadata!Metadata_Table_Length,1))-1,"")),0),"")</f>
        <v/>
      </c>
      <c r="H1327" t="str">
        <f t="array" aca="1" ref="H1327" ca="1">IF(B1327&lt;&gt;"",OFFSET(Metadata!$B$1,MIN(IF(OFFSET(Metadata!$A$1,0,0,Metadata!Metadata_Table_Length,1)=SUBSTITUTE(C1327,"rawdatafilename","original_count"),ROW(OFFSET(Metadata!$A$1,0,0,Metadata!Metadata_Table_Length,1))-1,"")),0),"")</f>
        <v/>
      </c>
      <c r="I1327" t="str">
        <f t="array" aca="1" ref="I1327" ca="1">IF(B1327&lt;&gt;"",OFFSET(Metadata!$B$1,MIN(IF(OFFSET(Metadata!$A$1,0,0,Metadata!Metadata_Table_Length,1)=SUBSTITUTE(C1327,"rawdatafilename","count"),ROW(OFFSET(Metadata!$A$1,0,0,Metadata!Metadata_Table_Length,1))-1,"")),0),"")</f>
        <v/>
      </c>
      <c r="J1327" t="str">
        <f t="array" aca="1" ref="J1327" ca="1">IF(AND(G1327&lt;&gt;"",G1327&lt;&gt;G1326),MAX(IF(G$2:G$2001=G1327,H$2:H$2001,"")),"")</f>
        <v/>
      </c>
      <c r="K1327" t="str">
        <f t="array" aca="1" ref="K1327" ca="1">IF(AND(G1327&lt;&gt;"",G1327&lt;&gt;G1326),MAX(IF(G$2:G$2001=G1327,I$2:I$2001,"")),"")</f>
        <v/>
      </c>
      <c r="L1327" t="str">
        <f t="shared" ca="1" si="84"/>
        <v/>
      </c>
    </row>
    <row r="1328" spans="2:12" x14ac:dyDescent="0.25">
      <c r="B1328" t="str">
        <f t="shared" ca="1" si="82"/>
        <v/>
      </c>
      <c r="C1328" t="str">
        <f t="shared" ca="1" si="81"/>
        <v/>
      </c>
      <c r="D1328" s="156" t="str">
        <f t="array" aca="1" ref="D1328" ca="1">IFERROR(IF(B1328&lt;&gt;"",IF(OR(EXACT(OFFSET(Metadata!$A$1,0,0,Metadata!Metadata_Table_Length,1),C1328)),1,""),""),"")</f>
        <v/>
      </c>
      <c r="E1328" s="163" t="str">
        <f t="array" aca="1" ref="E1328" ca="1">IF(B1328&lt;&gt;"",IF(D1328=1,OFFSET(Metadata!$B$1,MIN(IF(OFFSET(Metadata!$A$1,0,0,Metadata!Metadata_Table_Length,1)=C1328,ROW(OFFSET(Metadata!$A$1,0,0,Metadata!Metadata_Table_Length,1))-1,"")),0),OFFSET(Metadata!$B$1,MIN(IF(OFFSET(Metadata!$A$1,0,0,Metadata!Metadata_Table_Length,1)=SUBSTITUTE(C1328,"rawdatafilename","originalfilename"),ROW(OFFSET(Metadata!$A$1,0,0,Metadata!Metadata_Table_Length,1))-1,"")),0)),"")</f>
        <v/>
      </c>
      <c r="F1328" t="str">
        <f t="shared" ca="1" si="83"/>
        <v/>
      </c>
      <c r="G1328" t="str">
        <f t="array" aca="1" ref="G1328" ca="1">IF(B1328&lt;&gt;"",OFFSET(Metadata!$B$1,MIN(IF(OFFSET(Metadata!$A$1,0,0,Metadata!Metadata_Table_Length,1)=SUBSTITUTE(C1328,"rawdatafilename","partnumber"),ROW(OFFSET(Metadata!$A$1,0,0,Metadata!Metadata_Table_Length,1))-1,"")),0),"")</f>
        <v/>
      </c>
      <c r="H1328" t="str">
        <f t="array" aca="1" ref="H1328" ca="1">IF(B1328&lt;&gt;"",OFFSET(Metadata!$B$1,MIN(IF(OFFSET(Metadata!$A$1,0,0,Metadata!Metadata_Table_Length,1)=SUBSTITUTE(C1328,"rawdatafilename","original_count"),ROW(OFFSET(Metadata!$A$1,0,0,Metadata!Metadata_Table_Length,1))-1,"")),0),"")</f>
        <v/>
      </c>
      <c r="I1328" t="str">
        <f t="array" aca="1" ref="I1328" ca="1">IF(B1328&lt;&gt;"",OFFSET(Metadata!$B$1,MIN(IF(OFFSET(Metadata!$A$1,0,0,Metadata!Metadata_Table_Length,1)=SUBSTITUTE(C1328,"rawdatafilename","count"),ROW(OFFSET(Metadata!$A$1,0,0,Metadata!Metadata_Table_Length,1))-1,"")),0),"")</f>
        <v/>
      </c>
      <c r="J1328" t="str">
        <f t="array" aca="1" ref="J1328" ca="1">IF(AND(G1328&lt;&gt;"",G1328&lt;&gt;G1327),MAX(IF(G$2:G$2001=G1328,H$2:H$2001,"")),"")</f>
        <v/>
      </c>
      <c r="K1328" t="str">
        <f t="array" aca="1" ref="K1328" ca="1">IF(AND(G1328&lt;&gt;"",G1328&lt;&gt;G1327),MAX(IF(G$2:G$2001=G1328,I$2:I$2001,"")),"")</f>
        <v/>
      </c>
      <c r="L1328" t="str">
        <f t="shared" ca="1" si="84"/>
        <v/>
      </c>
    </row>
    <row r="1329" spans="2:12" x14ac:dyDescent="0.25">
      <c r="B1329" t="str">
        <f t="shared" ca="1" si="82"/>
        <v/>
      </c>
      <c r="C1329" t="str">
        <f t="shared" ca="1" si="81"/>
        <v/>
      </c>
      <c r="D1329" s="156" t="str">
        <f t="array" aca="1" ref="D1329" ca="1">IFERROR(IF(B1329&lt;&gt;"",IF(OR(EXACT(OFFSET(Metadata!$A$1,0,0,Metadata!Metadata_Table_Length,1),C1329)),1,""),""),"")</f>
        <v/>
      </c>
      <c r="E1329" s="163" t="str">
        <f t="array" aca="1" ref="E1329" ca="1">IF(B1329&lt;&gt;"",IF(D1329=1,OFFSET(Metadata!$B$1,MIN(IF(OFFSET(Metadata!$A$1,0,0,Metadata!Metadata_Table_Length,1)=C1329,ROW(OFFSET(Metadata!$A$1,0,0,Metadata!Metadata_Table_Length,1))-1,"")),0),OFFSET(Metadata!$B$1,MIN(IF(OFFSET(Metadata!$A$1,0,0,Metadata!Metadata_Table_Length,1)=SUBSTITUTE(C1329,"rawdatafilename","originalfilename"),ROW(OFFSET(Metadata!$A$1,0,0,Metadata!Metadata_Table_Length,1))-1,"")),0)),"")</f>
        <v/>
      </c>
      <c r="F1329" t="str">
        <f t="shared" ca="1" si="83"/>
        <v/>
      </c>
      <c r="G1329" t="str">
        <f t="array" aca="1" ref="G1329" ca="1">IF(B1329&lt;&gt;"",OFFSET(Metadata!$B$1,MIN(IF(OFFSET(Metadata!$A$1,0,0,Metadata!Metadata_Table_Length,1)=SUBSTITUTE(C1329,"rawdatafilename","partnumber"),ROW(OFFSET(Metadata!$A$1,0,0,Metadata!Metadata_Table_Length,1))-1,"")),0),"")</f>
        <v/>
      </c>
      <c r="H1329" t="str">
        <f t="array" aca="1" ref="H1329" ca="1">IF(B1329&lt;&gt;"",OFFSET(Metadata!$B$1,MIN(IF(OFFSET(Metadata!$A$1,0,0,Metadata!Metadata_Table_Length,1)=SUBSTITUTE(C1329,"rawdatafilename","original_count"),ROW(OFFSET(Metadata!$A$1,0,0,Metadata!Metadata_Table_Length,1))-1,"")),0),"")</f>
        <v/>
      </c>
      <c r="I1329" t="str">
        <f t="array" aca="1" ref="I1329" ca="1">IF(B1329&lt;&gt;"",OFFSET(Metadata!$B$1,MIN(IF(OFFSET(Metadata!$A$1,0,0,Metadata!Metadata_Table_Length,1)=SUBSTITUTE(C1329,"rawdatafilename","count"),ROW(OFFSET(Metadata!$A$1,0,0,Metadata!Metadata_Table_Length,1))-1,"")),0),"")</f>
        <v/>
      </c>
      <c r="J1329" t="str">
        <f t="array" aca="1" ref="J1329" ca="1">IF(AND(G1329&lt;&gt;"",G1329&lt;&gt;G1328),MAX(IF(G$2:G$2001=G1329,H$2:H$2001,"")),"")</f>
        <v/>
      </c>
      <c r="K1329" t="str">
        <f t="array" aca="1" ref="K1329" ca="1">IF(AND(G1329&lt;&gt;"",G1329&lt;&gt;G1328),MAX(IF(G$2:G$2001=G1329,I$2:I$2001,"")),"")</f>
        <v/>
      </c>
      <c r="L1329" t="str">
        <f t="shared" ca="1" si="84"/>
        <v/>
      </c>
    </row>
    <row r="1330" spans="2:12" x14ac:dyDescent="0.25">
      <c r="B1330" t="str">
        <f t="shared" ca="1" si="82"/>
        <v/>
      </c>
      <c r="C1330" t="str">
        <f t="shared" ca="1" si="81"/>
        <v/>
      </c>
      <c r="D1330" s="156" t="str">
        <f t="array" aca="1" ref="D1330" ca="1">IFERROR(IF(B1330&lt;&gt;"",IF(OR(EXACT(OFFSET(Metadata!$A$1,0,0,Metadata!Metadata_Table_Length,1),C1330)),1,""),""),"")</f>
        <v/>
      </c>
      <c r="E1330" s="163" t="str">
        <f t="array" aca="1" ref="E1330" ca="1">IF(B1330&lt;&gt;"",IF(D1330=1,OFFSET(Metadata!$B$1,MIN(IF(OFFSET(Metadata!$A$1,0,0,Metadata!Metadata_Table_Length,1)=C1330,ROW(OFFSET(Metadata!$A$1,0,0,Metadata!Metadata_Table_Length,1))-1,"")),0),OFFSET(Metadata!$B$1,MIN(IF(OFFSET(Metadata!$A$1,0,0,Metadata!Metadata_Table_Length,1)=SUBSTITUTE(C1330,"rawdatafilename","originalfilename"),ROW(OFFSET(Metadata!$A$1,0,0,Metadata!Metadata_Table_Length,1))-1,"")),0)),"")</f>
        <v/>
      </c>
      <c r="F1330" t="str">
        <f t="shared" ca="1" si="83"/>
        <v/>
      </c>
      <c r="G1330" t="str">
        <f t="array" aca="1" ref="G1330" ca="1">IF(B1330&lt;&gt;"",OFFSET(Metadata!$B$1,MIN(IF(OFFSET(Metadata!$A$1,0,0,Metadata!Metadata_Table_Length,1)=SUBSTITUTE(C1330,"rawdatafilename","partnumber"),ROW(OFFSET(Metadata!$A$1,0,0,Metadata!Metadata_Table_Length,1))-1,"")),0),"")</f>
        <v/>
      </c>
      <c r="H1330" t="str">
        <f t="array" aca="1" ref="H1330" ca="1">IF(B1330&lt;&gt;"",OFFSET(Metadata!$B$1,MIN(IF(OFFSET(Metadata!$A$1,0,0,Metadata!Metadata_Table_Length,1)=SUBSTITUTE(C1330,"rawdatafilename","original_count"),ROW(OFFSET(Metadata!$A$1,0,0,Metadata!Metadata_Table_Length,1))-1,"")),0),"")</f>
        <v/>
      </c>
      <c r="I1330" t="str">
        <f t="array" aca="1" ref="I1330" ca="1">IF(B1330&lt;&gt;"",OFFSET(Metadata!$B$1,MIN(IF(OFFSET(Metadata!$A$1,0,0,Metadata!Metadata_Table_Length,1)=SUBSTITUTE(C1330,"rawdatafilename","count"),ROW(OFFSET(Metadata!$A$1,0,0,Metadata!Metadata_Table_Length,1))-1,"")),0),"")</f>
        <v/>
      </c>
      <c r="J1330" t="str">
        <f t="array" aca="1" ref="J1330" ca="1">IF(AND(G1330&lt;&gt;"",G1330&lt;&gt;G1329),MAX(IF(G$2:G$2001=G1330,H$2:H$2001,"")),"")</f>
        <v/>
      </c>
      <c r="K1330" t="str">
        <f t="array" aca="1" ref="K1330" ca="1">IF(AND(G1330&lt;&gt;"",G1330&lt;&gt;G1329),MAX(IF(G$2:G$2001=G1330,I$2:I$2001,"")),"")</f>
        <v/>
      </c>
      <c r="L1330" t="str">
        <f t="shared" ca="1" si="84"/>
        <v/>
      </c>
    </row>
    <row r="1331" spans="2:12" x14ac:dyDescent="0.25">
      <c r="B1331" t="str">
        <f t="shared" ca="1" si="82"/>
        <v/>
      </c>
      <c r="C1331" t="str">
        <f t="shared" ca="1" si="81"/>
        <v/>
      </c>
      <c r="D1331" s="156" t="str">
        <f t="array" aca="1" ref="D1331" ca="1">IFERROR(IF(B1331&lt;&gt;"",IF(OR(EXACT(OFFSET(Metadata!$A$1,0,0,Metadata!Metadata_Table_Length,1),C1331)),1,""),""),"")</f>
        <v/>
      </c>
      <c r="E1331" s="163" t="str">
        <f t="array" aca="1" ref="E1331" ca="1">IF(B1331&lt;&gt;"",IF(D1331=1,OFFSET(Metadata!$B$1,MIN(IF(OFFSET(Metadata!$A$1,0,0,Metadata!Metadata_Table_Length,1)=C1331,ROW(OFFSET(Metadata!$A$1,0,0,Metadata!Metadata_Table_Length,1))-1,"")),0),OFFSET(Metadata!$B$1,MIN(IF(OFFSET(Metadata!$A$1,0,0,Metadata!Metadata_Table_Length,1)=SUBSTITUTE(C1331,"rawdatafilename","originalfilename"),ROW(OFFSET(Metadata!$A$1,0,0,Metadata!Metadata_Table_Length,1))-1,"")),0)),"")</f>
        <v/>
      </c>
      <c r="F1331" t="str">
        <f t="shared" ca="1" si="83"/>
        <v/>
      </c>
      <c r="G1331" t="str">
        <f t="array" aca="1" ref="G1331" ca="1">IF(B1331&lt;&gt;"",OFFSET(Metadata!$B$1,MIN(IF(OFFSET(Metadata!$A$1,0,0,Metadata!Metadata_Table_Length,1)=SUBSTITUTE(C1331,"rawdatafilename","partnumber"),ROW(OFFSET(Metadata!$A$1,0,0,Metadata!Metadata_Table_Length,1))-1,"")),0),"")</f>
        <v/>
      </c>
      <c r="H1331" t="str">
        <f t="array" aca="1" ref="H1331" ca="1">IF(B1331&lt;&gt;"",OFFSET(Metadata!$B$1,MIN(IF(OFFSET(Metadata!$A$1,0,0,Metadata!Metadata_Table_Length,1)=SUBSTITUTE(C1331,"rawdatafilename","original_count"),ROW(OFFSET(Metadata!$A$1,0,0,Metadata!Metadata_Table_Length,1))-1,"")),0),"")</f>
        <v/>
      </c>
      <c r="I1331" t="str">
        <f t="array" aca="1" ref="I1331" ca="1">IF(B1331&lt;&gt;"",OFFSET(Metadata!$B$1,MIN(IF(OFFSET(Metadata!$A$1,0,0,Metadata!Metadata_Table_Length,1)=SUBSTITUTE(C1331,"rawdatafilename","count"),ROW(OFFSET(Metadata!$A$1,0,0,Metadata!Metadata_Table_Length,1))-1,"")),0),"")</f>
        <v/>
      </c>
      <c r="J1331" t="str">
        <f t="array" aca="1" ref="J1331" ca="1">IF(AND(G1331&lt;&gt;"",G1331&lt;&gt;G1330),MAX(IF(G$2:G$2001=G1331,H$2:H$2001,"")),"")</f>
        <v/>
      </c>
      <c r="K1331" t="str">
        <f t="array" aca="1" ref="K1331" ca="1">IF(AND(G1331&lt;&gt;"",G1331&lt;&gt;G1330),MAX(IF(G$2:G$2001=G1331,I$2:I$2001,"")),"")</f>
        <v/>
      </c>
      <c r="L1331" t="str">
        <f t="shared" ca="1" si="84"/>
        <v/>
      </c>
    </row>
    <row r="1332" spans="2:12" x14ac:dyDescent="0.25">
      <c r="B1332" t="str">
        <f t="shared" ca="1" si="82"/>
        <v/>
      </c>
      <c r="C1332" t="str">
        <f t="shared" ca="1" si="81"/>
        <v/>
      </c>
      <c r="D1332" s="156" t="str">
        <f t="array" aca="1" ref="D1332" ca="1">IFERROR(IF(B1332&lt;&gt;"",IF(OR(EXACT(OFFSET(Metadata!$A$1,0,0,Metadata!Metadata_Table_Length,1),C1332)),1,""),""),"")</f>
        <v/>
      </c>
      <c r="E1332" s="163" t="str">
        <f t="array" aca="1" ref="E1332" ca="1">IF(B1332&lt;&gt;"",IF(D1332=1,OFFSET(Metadata!$B$1,MIN(IF(OFFSET(Metadata!$A$1,0,0,Metadata!Metadata_Table_Length,1)=C1332,ROW(OFFSET(Metadata!$A$1,0,0,Metadata!Metadata_Table_Length,1))-1,"")),0),OFFSET(Metadata!$B$1,MIN(IF(OFFSET(Metadata!$A$1,0,0,Metadata!Metadata_Table_Length,1)=SUBSTITUTE(C1332,"rawdatafilename","originalfilename"),ROW(OFFSET(Metadata!$A$1,0,0,Metadata!Metadata_Table_Length,1))-1,"")),0)),"")</f>
        <v/>
      </c>
      <c r="F1332" t="str">
        <f t="shared" ca="1" si="83"/>
        <v/>
      </c>
      <c r="G1332" t="str">
        <f t="array" aca="1" ref="G1332" ca="1">IF(B1332&lt;&gt;"",OFFSET(Metadata!$B$1,MIN(IF(OFFSET(Metadata!$A$1,0,0,Metadata!Metadata_Table_Length,1)=SUBSTITUTE(C1332,"rawdatafilename","partnumber"),ROW(OFFSET(Metadata!$A$1,0,0,Metadata!Metadata_Table_Length,1))-1,"")),0),"")</f>
        <v/>
      </c>
      <c r="H1332" t="str">
        <f t="array" aca="1" ref="H1332" ca="1">IF(B1332&lt;&gt;"",OFFSET(Metadata!$B$1,MIN(IF(OFFSET(Metadata!$A$1,0,0,Metadata!Metadata_Table_Length,1)=SUBSTITUTE(C1332,"rawdatafilename","original_count"),ROW(OFFSET(Metadata!$A$1,0,0,Metadata!Metadata_Table_Length,1))-1,"")),0),"")</f>
        <v/>
      </c>
      <c r="I1332" t="str">
        <f t="array" aca="1" ref="I1332" ca="1">IF(B1332&lt;&gt;"",OFFSET(Metadata!$B$1,MIN(IF(OFFSET(Metadata!$A$1,0,0,Metadata!Metadata_Table_Length,1)=SUBSTITUTE(C1332,"rawdatafilename","count"),ROW(OFFSET(Metadata!$A$1,0,0,Metadata!Metadata_Table_Length,1))-1,"")),0),"")</f>
        <v/>
      </c>
      <c r="J1332" t="str">
        <f t="array" aca="1" ref="J1332" ca="1">IF(AND(G1332&lt;&gt;"",G1332&lt;&gt;G1331),MAX(IF(G$2:G$2001=G1332,H$2:H$2001,"")),"")</f>
        <v/>
      </c>
      <c r="K1332" t="str">
        <f t="array" aca="1" ref="K1332" ca="1">IF(AND(G1332&lt;&gt;"",G1332&lt;&gt;G1331),MAX(IF(G$2:G$2001=G1332,I$2:I$2001,"")),"")</f>
        <v/>
      </c>
      <c r="L1332" t="str">
        <f t="shared" ca="1" si="84"/>
        <v/>
      </c>
    </row>
    <row r="1333" spans="2:12" x14ac:dyDescent="0.25">
      <c r="B1333" t="str">
        <f t="shared" ca="1" si="82"/>
        <v/>
      </c>
      <c r="C1333" t="str">
        <f t="shared" ca="1" si="81"/>
        <v/>
      </c>
      <c r="D1333" s="156" t="str">
        <f t="array" aca="1" ref="D1333" ca="1">IFERROR(IF(B1333&lt;&gt;"",IF(OR(EXACT(OFFSET(Metadata!$A$1,0,0,Metadata!Metadata_Table_Length,1),C1333)),1,""),""),"")</f>
        <v/>
      </c>
      <c r="E1333" s="163" t="str">
        <f t="array" aca="1" ref="E1333" ca="1">IF(B1333&lt;&gt;"",IF(D1333=1,OFFSET(Metadata!$B$1,MIN(IF(OFFSET(Metadata!$A$1,0,0,Metadata!Metadata_Table_Length,1)=C1333,ROW(OFFSET(Metadata!$A$1,0,0,Metadata!Metadata_Table_Length,1))-1,"")),0),OFFSET(Metadata!$B$1,MIN(IF(OFFSET(Metadata!$A$1,0,0,Metadata!Metadata_Table_Length,1)=SUBSTITUTE(C1333,"rawdatafilename","originalfilename"),ROW(OFFSET(Metadata!$A$1,0,0,Metadata!Metadata_Table_Length,1))-1,"")),0)),"")</f>
        <v/>
      </c>
      <c r="F1333" t="str">
        <f t="shared" ca="1" si="83"/>
        <v/>
      </c>
      <c r="G1333" t="str">
        <f t="array" aca="1" ref="G1333" ca="1">IF(B1333&lt;&gt;"",OFFSET(Metadata!$B$1,MIN(IF(OFFSET(Metadata!$A$1,0,0,Metadata!Metadata_Table_Length,1)=SUBSTITUTE(C1333,"rawdatafilename","partnumber"),ROW(OFFSET(Metadata!$A$1,0,0,Metadata!Metadata_Table_Length,1))-1,"")),0),"")</f>
        <v/>
      </c>
      <c r="H1333" t="str">
        <f t="array" aca="1" ref="H1333" ca="1">IF(B1333&lt;&gt;"",OFFSET(Metadata!$B$1,MIN(IF(OFFSET(Metadata!$A$1,0,0,Metadata!Metadata_Table_Length,1)=SUBSTITUTE(C1333,"rawdatafilename","original_count"),ROW(OFFSET(Metadata!$A$1,0,0,Metadata!Metadata_Table_Length,1))-1,"")),0),"")</f>
        <v/>
      </c>
      <c r="I1333" t="str">
        <f t="array" aca="1" ref="I1333" ca="1">IF(B1333&lt;&gt;"",OFFSET(Metadata!$B$1,MIN(IF(OFFSET(Metadata!$A$1,0,0,Metadata!Metadata_Table_Length,1)=SUBSTITUTE(C1333,"rawdatafilename","count"),ROW(OFFSET(Metadata!$A$1,0,0,Metadata!Metadata_Table_Length,1))-1,"")),0),"")</f>
        <v/>
      </c>
      <c r="J1333" t="str">
        <f t="array" aca="1" ref="J1333" ca="1">IF(AND(G1333&lt;&gt;"",G1333&lt;&gt;G1332),MAX(IF(G$2:G$2001=G1333,H$2:H$2001,"")),"")</f>
        <v/>
      </c>
      <c r="K1333" t="str">
        <f t="array" aca="1" ref="K1333" ca="1">IF(AND(G1333&lt;&gt;"",G1333&lt;&gt;G1332),MAX(IF(G$2:G$2001=G1333,I$2:I$2001,"")),"")</f>
        <v/>
      </c>
      <c r="L1333" t="str">
        <f t="shared" ca="1" si="84"/>
        <v/>
      </c>
    </row>
    <row r="1334" spans="2:12" x14ac:dyDescent="0.25">
      <c r="B1334" t="str">
        <f t="shared" ca="1" si="82"/>
        <v/>
      </c>
      <c r="C1334" t="str">
        <f t="shared" ca="1" si="81"/>
        <v/>
      </c>
      <c r="D1334" s="156" t="str">
        <f t="array" aca="1" ref="D1334" ca="1">IFERROR(IF(B1334&lt;&gt;"",IF(OR(EXACT(OFFSET(Metadata!$A$1,0,0,Metadata!Metadata_Table_Length,1),C1334)),1,""),""),"")</f>
        <v/>
      </c>
      <c r="E1334" s="163" t="str">
        <f t="array" aca="1" ref="E1334" ca="1">IF(B1334&lt;&gt;"",IF(D1334=1,OFFSET(Metadata!$B$1,MIN(IF(OFFSET(Metadata!$A$1,0,0,Metadata!Metadata_Table_Length,1)=C1334,ROW(OFFSET(Metadata!$A$1,0,0,Metadata!Metadata_Table_Length,1))-1,"")),0),OFFSET(Metadata!$B$1,MIN(IF(OFFSET(Metadata!$A$1,0,0,Metadata!Metadata_Table_Length,1)=SUBSTITUTE(C1334,"rawdatafilename","originalfilename"),ROW(OFFSET(Metadata!$A$1,0,0,Metadata!Metadata_Table_Length,1))-1,"")),0)),"")</f>
        <v/>
      </c>
      <c r="F1334" t="str">
        <f t="shared" ca="1" si="83"/>
        <v/>
      </c>
      <c r="G1334" t="str">
        <f t="array" aca="1" ref="G1334" ca="1">IF(B1334&lt;&gt;"",OFFSET(Metadata!$B$1,MIN(IF(OFFSET(Metadata!$A$1,0,0,Metadata!Metadata_Table_Length,1)=SUBSTITUTE(C1334,"rawdatafilename","partnumber"),ROW(OFFSET(Metadata!$A$1,0,0,Metadata!Metadata_Table_Length,1))-1,"")),0),"")</f>
        <v/>
      </c>
      <c r="H1334" t="str">
        <f t="array" aca="1" ref="H1334" ca="1">IF(B1334&lt;&gt;"",OFFSET(Metadata!$B$1,MIN(IF(OFFSET(Metadata!$A$1,0,0,Metadata!Metadata_Table_Length,1)=SUBSTITUTE(C1334,"rawdatafilename","original_count"),ROW(OFFSET(Metadata!$A$1,0,0,Metadata!Metadata_Table_Length,1))-1,"")),0),"")</f>
        <v/>
      </c>
      <c r="I1334" t="str">
        <f t="array" aca="1" ref="I1334" ca="1">IF(B1334&lt;&gt;"",OFFSET(Metadata!$B$1,MIN(IF(OFFSET(Metadata!$A$1,0,0,Metadata!Metadata_Table_Length,1)=SUBSTITUTE(C1334,"rawdatafilename","count"),ROW(OFFSET(Metadata!$A$1,0,0,Metadata!Metadata_Table_Length,1))-1,"")),0),"")</f>
        <v/>
      </c>
      <c r="J1334" t="str">
        <f t="array" aca="1" ref="J1334" ca="1">IF(AND(G1334&lt;&gt;"",G1334&lt;&gt;G1333),MAX(IF(G$2:G$2001=G1334,H$2:H$2001,"")),"")</f>
        <v/>
      </c>
      <c r="K1334" t="str">
        <f t="array" aca="1" ref="K1334" ca="1">IF(AND(G1334&lt;&gt;"",G1334&lt;&gt;G1333),MAX(IF(G$2:G$2001=G1334,I$2:I$2001,"")),"")</f>
        <v/>
      </c>
      <c r="L1334" t="str">
        <f t="shared" ca="1" si="84"/>
        <v/>
      </c>
    </row>
    <row r="1335" spans="2:12" x14ac:dyDescent="0.25">
      <c r="B1335" t="str">
        <f t="shared" ca="1" si="82"/>
        <v/>
      </c>
      <c r="C1335" t="str">
        <f t="shared" ca="1" si="81"/>
        <v/>
      </c>
      <c r="D1335" s="156" t="str">
        <f t="array" aca="1" ref="D1335" ca="1">IFERROR(IF(B1335&lt;&gt;"",IF(OR(EXACT(OFFSET(Metadata!$A$1,0,0,Metadata!Metadata_Table_Length,1),C1335)),1,""),""),"")</f>
        <v/>
      </c>
      <c r="E1335" s="163" t="str">
        <f t="array" aca="1" ref="E1335" ca="1">IF(B1335&lt;&gt;"",IF(D1335=1,OFFSET(Metadata!$B$1,MIN(IF(OFFSET(Metadata!$A$1,0,0,Metadata!Metadata_Table_Length,1)=C1335,ROW(OFFSET(Metadata!$A$1,0,0,Metadata!Metadata_Table_Length,1))-1,"")),0),OFFSET(Metadata!$B$1,MIN(IF(OFFSET(Metadata!$A$1,0,0,Metadata!Metadata_Table_Length,1)=SUBSTITUTE(C1335,"rawdatafilename","originalfilename"),ROW(OFFSET(Metadata!$A$1,0,0,Metadata!Metadata_Table_Length,1))-1,"")),0)),"")</f>
        <v/>
      </c>
      <c r="F1335" t="str">
        <f t="shared" ca="1" si="83"/>
        <v/>
      </c>
      <c r="G1335" t="str">
        <f t="array" aca="1" ref="G1335" ca="1">IF(B1335&lt;&gt;"",OFFSET(Metadata!$B$1,MIN(IF(OFFSET(Metadata!$A$1,0,0,Metadata!Metadata_Table_Length,1)=SUBSTITUTE(C1335,"rawdatafilename","partnumber"),ROW(OFFSET(Metadata!$A$1,0,0,Metadata!Metadata_Table_Length,1))-1,"")),0),"")</f>
        <v/>
      </c>
      <c r="H1335" t="str">
        <f t="array" aca="1" ref="H1335" ca="1">IF(B1335&lt;&gt;"",OFFSET(Metadata!$B$1,MIN(IF(OFFSET(Metadata!$A$1,0,0,Metadata!Metadata_Table_Length,1)=SUBSTITUTE(C1335,"rawdatafilename","original_count"),ROW(OFFSET(Metadata!$A$1,0,0,Metadata!Metadata_Table_Length,1))-1,"")),0),"")</f>
        <v/>
      </c>
      <c r="I1335" t="str">
        <f t="array" aca="1" ref="I1335" ca="1">IF(B1335&lt;&gt;"",OFFSET(Metadata!$B$1,MIN(IF(OFFSET(Metadata!$A$1,0,0,Metadata!Metadata_Table_Length,1)=SUBSTITUTE(C1335,"rawdatafilename","count"),ROW(OFFSET(Metadata!$A$1,0,0,Metadata!Metadata_Table_Length,1))-1,"")),0),"")</f>
        <v/>
      </c>
      <c r="J1335" t="str">
        <f t="array" aca="1" ref="J1335" ca="1">IF(AND(G1335&lt;&gt;"",G1335&lt;&gt;G1334),MAX(IF(G$2:G$2001=G1335,H$2:H$2001,"")),"")</f>
        <v/>
      </c>
      <c r="K1335" t="str">
        <f t="array" aca="1" ref="K1335" ca="1">IF(AND(G1335&lt;&gt;"",G1335&lt;&gt;G1334),MAX(IF(G$2:G$2001=G1335,I$2:I$2001,"")),"")</f>
        <v/>
      </c>
      <c r="L1335" t="str">
        <f t="shared" ca="1" si="84"/>
        <v/>
      </c>
    </row>
    <row r="1336" spans="2:12" x14ac:dyDescent="0.25">
      <c r="B1336" t="str">
        <f t="shared" ca="1" si="82"/>
        <v/>
      </c>
      <c r="C1336" t="str">
        <f t="shared" ca="1" si="81"/>
        <v/>
      </c>
      <c r="D1336" s="156" t="str">
        <f t="array" aca="1" ref="D1336" ca="1">IFERROR(IF(B1336&lt;&gt;"",IF(OR(EXACT(OFFSET(Metadata!$A$1,0,0,Metadata!Metadata_Table_Length,1),C1336)),1,""),""),"")</f>
        <v/>
      </c>
      <c r="E1336" s="163" t="str">
        <f t="array" aca="1" ref="E1336" ca="1">IF(B1336&lt;&gt;"",IF(D1336=1,OFFSET(Metadata!$B$1,MIN(IF(OFFSET(Metadata!$A$1,0,0,Metadata!Metadata_Table_Length,1)=C1336,ROW(OFFSET(Metadata!$A$1,0,0,Metadata!Metadata_Table_Length,1))-1,"")),0),OFFSET(Metadata!$B$1,MIN(IF(OFFSET(Metadata!$A$1,0,0,Metadata!Metadata_Table_Length,1)=SUBSTITUTE(C1336,"rawdatafilename","originalfilename"),ROW(OFFSET(Metadata!$A$1,0,0,Metadata!Metadata_Table_Length,1))-1,"")),0)),"")</f>
        <v/>
      </c>
      <c r="F1336" t="str">
        <f t="shared" ca="1" si="83"/>
        <v/>
      </c>
      <c r="G1336" t="str">
        <f t="array" aca="1" ref="G1336" ca="1">IF(B1336&lt;&gt;"",OFFSET(Metadata!$B$1,MIN(IF(OFFSET(Metadata!$A$1,0,0,Metadata!Metadata_Table_Length,1)=SUBSTITUTE(C1336,"rawdatafilename","partnumber"),ROW(OFFSET(Metadata!$A$1,0,0,Metadata!Metadata_Table_Length,1))-1,"")),0),"")</f>
        <v/>
      </c>
      <c r="H1336" t="str">
        <f t="array" aca="1" ref="H1336" ca="1">IF(B1336&lt;&gt;"",OFFSET(Metadata!$B$1,MIN(IF(OFFSET(Metadata!$A$1,0,0,Metadata!Metadata_Table_Length,1)=SUBSTITUTE(C1336,"rawdatafilename","original_count"),ROW(OFFSET(Metadata!$A$1,0,0,Metadata!Metadata_Table_Length,1))-1,"")),0),"")</f>
        <v/>
      </c>
      <c r="I1336" t="str">
        <f t="array" aca="1" ref="I1336" ca="1">IF(B1336&lt;&gt;"",OFFSET(Metadata!$B$1,MIN(IF(OFFSET(Metadata!$A$1,0,0,Metadata!Metadata_Table_Length,1)=SUBSTITUTE(C1336,"rawdatafilename","count"),ROW(OFFSET(Metadata!$A$1,0,0,Metadata!Metadata_Table_Length,1))-1,"")),0),"")</f>
        <v/>
      </c>
      <c r="J1336" t="str">
        <f t="array" aca="1" ref="J1336" ca="1">IF(AND(G1336&lt;&gt;"",G1336&lt;&gt;G1335),MAX(IF(G$2:G$2001=G1336,H$2:H$2001,"")),"")</f>
        <v/>
      </c>
      <c r="K1336" t="str">
        <f t="array" aca="1" ref="K1336" ca="1">IF(AND(G1336&lt;&gt;"",G1336&lt;&gt;G1335),MAX(IF(G$2:G$2001=G1336,I$2:I$2001,"")),"")</f>
        <v/>
      </c>
      <c r="L1336" t="str">
        <f t="shared" ca="1" si="84"/>
        <v/>
      </c>
    </row>
    <row r="1337" spans="2:12" x14ac:dyDescent="0.25">
      <c r="B1337" t="str">
        <f t="shared" ca="1" si="82"/>
        <v/>
      </c>
      <c r="C1337" t="str">
        <f t="shared" ca="1" si="81"/>
        <v/>
      </c>
      <c r="D1337" s="156" t="str">
        <f t="array" aca="1" ref="D1337" ca="1">IFERROR(IF(B1337&lt;&gt;"",IF(OR(EXACT(OFFSET(Metadata!$A$1,0,0,Metadata!Metadata_Table_Length,1),C1337)),1,""),""),"")</f>
        <v/>
      </c>
      <c r="E1337" s="163" t="str">
        <f t="array" aca="1" ref="E1337" ca="1">IF(B1337&lt;&gt;"",IF(D1337=1,OFFSET(Metadata!$B$1,MIN(IF(OFFSET(Metadata!$A$1,0,0,Metadata!Metadata_Table_Length,1)=C1337,ROW(OFFSET(Metadata!$A$1,0,0,Metadata!Metadata_Table_Length,1))-1,"")),0),OFFSET(Metadata!$B$1,MIN(IF(OFFSET(Metadata!$A$1,0,0,Metadata!Metadata_Table_Length,1)=SUBSTITUTE(C1337,"rawdatafilename","originalfilename"),ROW(OFFSET(Metadata!$A$1,0,0,Metadata!Metadata_Table_Length,1))-1,"")),0)),"")</f>
        <v/>
      </c>
      <c r="F1337" t="str">
        <f t="shared" ca="1" si="83"/>
        <v/>
      </c>
      <c r="G1337" t="str">
        <f t="array" aca="1" ref="G1337" ca="1">IF(B1337&lt;&gt;"",OFFSET(Metadata!$B$1,MIN(IF(OFFSET(Metadata!$A$1,0,0,Metadata!Metadata_Table_Length,1)=SUBSTITUTE(C1337,"rawdatafilename","partnumber"),ROW(OFFSET(Metadata!$A$1,0,0,Metadata!Metadata_Table_Length,1))-1,"")),0),"")</f>
        <v/>
      </c>
      <c r="H1337" t="str">
        <f t="array" aca="1" ref="H1337" ca="1">IF(B1337&lt;&gt;"",OFFSET(Metadata!$B$1,MIN(IF(OFFSET(Metadata!$A$1,0,0,Metadata!Metadata_Table_Length,1)=SUBSTITUTE(C1337,"rawdatafilename","original_count"),ROW(OFFSET(Metadata!$A$1,0,0,Metadata!Metadata_Table_Length,1))-1,"")),0),"")</f>
        <v/>
      </c>
      <c r="I1337" t="str">
        <f t="array" aca="1" ref="I1337" ca="1">IF(B1337&lt;&gt;"",OFFSET(Metadata!$B$1,MIN(IF(OFFSET(Metadata!$A$1,0,0,Metadata!Metadata_Table_Length,1)=SUBSTITUTE(C1337,"rawdatafilename","count"),ROW(OFFSET(Metadata!$A$1,0,0,Metadata!Metadata_Table_Length,1))-1,"")),0),"")</f>
        <v/>
      </c>
      <c r="J1337" t="str">
        <f t="array" aca="1" ref="J1337" ca="1">IF(AND(G1337&lt;&gt;"",G1337&lt;&gt;G1336),MAX(IF(G$2:G$2001=G1337,H$2:H$2001,"")),"")</f>
        <v/>
      </c>
      <c r="K1337" t="str">
        <f t="array" aca="1" ref="K1337" ca="1">IF(AND(G1337&lt;&gt;"",G1337&lt;&gt;G1336),MAX(IF(G$2:G$2001=G1337,I$2:I$2001,"")),"")</f>
        <v/>
      </c>
      <c r="L1337" t="str">
        <f t="shared" ca="1" si="84"/>
        <v/>
      </c>
    </row>
    <row r="1338" spans="2:12" x14ac:dyDescent="0.25">
      <c r="B1338" t="str">
        <f t="shared" ca="1" si="82"/>
        <v/>
      </c>
      <c r="C1338" t="str">
        <f t="shared" ca="1" si="81"/>
        <v/>
      </c>
      <c r="D1338" s="156" t="str">
        <f t="array" aca="1" ref="D1338" ca="1">IFERROR(IF(B1338&lt;&gt;"",IF(OR(EXACT(OFFSET(Metadata!$A$1,0,0,Metadata!Metadata_Table_Length,1),C1338)),1,""),""),"")</f>
        <v/>
      </c>
      <c r="E1338" s="163" t="str">
        <f t="array" aca="1" ref="E1338" ca="1">IF(B1338&lt;&gt;"",IF(D1338=1,OFFSET(Metadata!$B$1,MIN(IF(OFFSET(Metadata!$A$1,0,0,Metadata!Metadata_Table_Length,1)=C1338,ROW(OFFSET(Metadata!$A$1,0,0,Metadata!Metadata_Table_Length,1))-1,"")),0),OFFSET(Metadata!$B$1,MIN(IF(OFFSET(Metadata!$A$1,0,0,Metadata!Metadata_Table_Length,1)=SUBSTITUTE(C1338,"rawdatafilename","originalfilename"),ROW(OFFSET(Metadata!$A$1,0,0,Metadata!Metadata_Table_Length,1))-1,"")),0)),"")</f>
        <v/>
      </c>
      <c r="F1338" t="str">
        <f t="shared" ca="1" si="83"/>
        <v/>
      </c>
      <c r="G1338" t="str">
        <f t="array" aca="1" ref="G1338" ca="1">IF(B1338&lt;&gt;"",OFFSET(Metadata!$B$1,MIN(IF(OFFSET(Metadata!$A$1,0,0,Metadata!Metadata_Table_Length,1)=SUBSTITUTE(C1338,"rawdatafilename","partnumber"),ROW(OFFSET(Metadata!$A$1,0,0,Metadata!Metadata_Table_Length,1))-1,"")),0),"")</f>
        <v/>
      </c>
      <c r="H1338" t="str">
        <f t="array" aca="1" ref="H1338" ca="1">IF(B1338&lt;&gt;"",OFFSET(Metadata!$B$1,MIN(IF(OFFSET(Metadata!$A$1,0,0,Metadata!Metadata_Table_Length,1)=SUBSTITUTE(C1338,"rawdatafilename","original_count"),ROW(OFFSET(Metadata!$A$1,0,0,Metadata!Metadata_Table_Length,1))-1,"")),0),"")</f>
        <v/>
      </c>
      <c r="I1338" t="str">
        <f t="array" aca="1" ref="I1338" ca="1">IF(B1338&lt;&gt;"",OFFSET(Metadata!$B$1,MIN(IF(OFFSET(Metadata!$A$1,0,0,Metadata!Metadata_Table_Length,1)=SUBSTITUTE(C1338,"rawdatafilename","count"),ROW(OFFSET(Metadata!$A$1,0,0,Metadata!Metadata_Table_Length,1))-1,"")),0),"")</f>
        <v/>
      </c>
      <c r="J1338" t="str">
        <f t="array" aca="1" ref="J1338" ca="1">IF(AND(G1338&lt;&gt;"",G1338&lt;&gt;G1337),MAX(IF(G$2:G$2001=G1338,H$2:H$2001,"")),"")</f>
        <v/>
      </c>
      <c r="K1338" t="str">
        <f t="array" aca="1" ref="K1338" ca="1">IF(AND(G1338&lt;&gt;"",G1338&lt;&gt;G1337),MAX(IF(G$2:G$2001=G1338,I$2:I$2001,"")),"")</f>
        <v/>
      </c>
      <c r="L1338" t="str">
        <f t="shared" ca="1" si="84"/>
        <v/>
      </c>
    </row>
    <row r="1339" spans="2:12" x14ac:dyDescent="0.25">
      <c r="B1339" t="str">
        <f t="shared" ca="1" si="82"/>
        <v/>
      </c>
      <c r="C1339" t="str">
        <f t="shared" ca="1" si="81"/>
        <v/>
      </c>
      <c r="D1339" s="156" t="str">
        <f t="array" aca="1" ref="D1339" ca="1">IFERROR(IF(B1339&lt;&gt;"",IF(OR(EXACT(OFFSET(Metadata!$A$1,0,0,Metadata!Metadata_Table_Length,1),C1339)),1,""),""),"")</f>
        <v/>
      </c>
      <c r="E1339" s="163" t="str">
        <f t="array" aca="1" ref="E1339" ca="1">IF(B1339&lt;&gt;"",IF(D1339=1,OFFSET(Metadata!$B$1,MIN(IF(OFFSET(Metadata!$A$1,0,0,Metadata!Metadata_Table_Length,1)=C1339,ROW(OFFSET(Metadata!$A$1,0,0,Metadata!Metadata_Table_Length,1))-1,"")),0),OFFSET(Metadata!$B$1,MIN(IF(OFFSET(Metadata!$A$1,0,0,Metadata!Metadata_Table_Length,1)=SUBSTITUTE(C1339,"rawdatafilename","originalfilename"),ROW(OFFSET(Metadata!$A$1,0,0,Metadata!Metadata_Table_Length,1))-1,"")),0)),"")</f>
        <v/>
      </c>
      <c r="F1339" t="str">
        <f t="shared" ca="1" si="83"/>
        <v/>
      </c>
      <c r="G1339" t="str">
        <f t="array" aca="1" ref="G1339" ca="1">IF(B1339&lt;&gt;"",OFFSET(Metadata!$B$1,MIN(IF(OFFSET(Metadata!$A$1,0,0,Metadata!Metadata_Table_Length,1)=SUBSTITUTE(C1339,"rawdatafilename","partnumber"),ROW(OFFSET(Metadata!$A$1,0,0,Metadata!Metadata_Table_Length,1))-1,"")),0),"")</f>
        <v/>
      </c>
      <c r="H1339" t="str">
        <f t="array" aca="1" ref="H1339" ca="1">IF(B1339&lt;&gt;"",OFFSET(Metadata!$B$1,MIN(IF(OFFSET(Metadata!$A$1,0,0,Metadata!Metadata_Table_Length,1)=SUBSTITUTE(C1339,"rawdatafilename","original_count"),ROW(OFFSET(Metadata!$A$1,0,0,Metadata!Metadata_Table_Length,1))-1,"")),0),"")</f>
        <v/>
      </c>
      <c r="I1339" t="str">
        <f t="array" aca="1" ref="I1339" ca="1">IF(B1339&lt;&gt;"",OFFSET(Metadata!$B$1,MIN(IF(OFFSET(Metadata!$A$1,0,0,Metadata!Metadata_Table_Length,1)=SUBSTITUTE(C1339,"rawdatafilename","count"),ROW(OFFSET(Metadata!$A$1,0,0,Metadata!Metadata_Table_Length,1))-1,"")),0),"")</f>
        <v/>
      </c>
      <c r="J1339" t="str">
        <f t="array" aca="1" ref="J1339" ca="1">IF(AND(G1339&lt;&gt;"",G1339&lt;&gt;G1338),MAX(IF(G$2:G$2001=G1339,H$2:H$2001,"")),"")</f>
        <v/>
      </c>
      <c r="K1339" t="str">
        <f t="array" aca="1" ref="K1339" ca="1">IF(AND(G1339&lt;&gt;"",G1339&lt;&gt;G1338),MAX(IF(G$2:G$2001=G1339,I$2:I$2001,"")),"")</f>
        <v/>
      </c>
      <c r="L1339" t="str">
        <f t="shared" ca="1" si="84"/>
        <v/>
      </c>
    </row>
    <row r="1340" spans="2:12" x14ac:dyDescent="0.25">
      <c r="B1340" t="str">
        <f t="shared" ca="1" si="82"/>
        <v/>
      </c>
      <c r="C1340" t="str">
        <f t="shared" ca="1" si="81"/>
        <v/>
      </c>
      <c r="D1340" s="156" t="str">
        <f t="array" aca="1" ref="D1340" ca="1">IFERROR(IF(B1340&lt;&gt;"",IF(OR(EXACT(OFFSET(Metadata!$A$1,0,0,Metadata!Metadata_Table_Length,1),C1340)),1,""),""),"")</f>
        <v/>
      </c>
      <c r="E1340" s="163" t="str">
        <f t="array" aca="1" ref="E1340" ca="1">IF(B1340&lt;&gt;"",IF(D1340=1,OFFSET(Metadata!$B$1,MIN(IF(OFFSET(Metadata!$A$1,0,0,Metadata!Metadata_Table_Length,1)=C1340,ROW(OFFSET(Metadata!$A$1,0,0,Metadata!Metadata_Table_Length,1))-1,"")),0),OFFSET(Metadata!$B$1,MIN(IF(OFFSET(Metadata!$A$1,0,0,Metadata!Metadata_Table_Length,1)=SUBSTITUTE(C1340,"rawdatafilename","originalfilename"),ROW(OFFSET(Metadata!$A$1,0,0,Metadata!Metadata_Table_Length,1))-1,"")),0)),"")</f>
        <v/>
      </c>
      <c r="F1340" t="str">
        <f t="shared" ca="1" si="83"/>
        <v/>
      </c>
      <c r="G1340" t="str">
        <f t="array" aca="1" ref="G1340" ca="1">IF(B1340&lt;&gt;"",OFFSET(Metadata!$B$1,MIN(IF(OFFSET(Metadata!$A$1,0,0,Metadata!Metadata_Table_Length,1)=SUBSTITUTE(C1340,"rawdatafilename","partnumber"),ROW(OFFSET(Metadata!$A$1,0,0,Metadata!Metadata_Table_Length,1))-1,"")),0),"")</f>
        <v/>
      </c>
      <c r="H1340" t="str">
        <f t="array" aca="1" ref="H1340" ca="1">IF(B1340&lt;&gt;"",OFFSET(Metadata!$B$1,MIN(IF(OFFSET(Metadata!$A$1,0,0,Metadata!Metadata_Table_Length,1)=SUBSTITUTE(C1340,"rawdatafilename","original_count"),ROW(OFFSET(Metadata!$A$1,0,0,Metadata!Metadata_Table_Length,1))-1,"")),0),"")</f>
        <v/>
      </c>
      <c r="I1340" t="str">
        <f t="array" aca="1" ref="I1340" ca="1">IF(B1340&lt;&gt;"",OFFSET(Metadata!$B$1,MIN(IF(OFFSET(Metadata!$A$1,0,0,Metadata!Metadata_Table_Length,1)=SUBSTITUTE(C1340,"rawdatafilename","count"),ROW(OFFSET(Metadata!$A$1,0,0,Metadata!Metadata_Table_Length,1))-1,"")),0),"")</f>
        <v/>
      </c>
      <c r="J1340" t="str">
        <f t="array" aca="1" ref="J1340" ca="1">IF(AND(G1340&lt;&gt;"",G1340&lt;&gt;G1339),MAX(IF(G$2:G$2001=G1340,H$2:H$2001,"")),"")</f>
        <v/>
      </c>
      <c r="K1340" t="str">
        <f t="array" aca="1" ref="K1340" ca="1">IF(AND(G1340&lt;&gt;"",G1340&lt;&gt;G1339),MAX(IF(G$2:G$2001=G1340,I$2:I$2001,"")),"")</f>
        <v/>
      </c>
      <c r="L1340" t="str">
        <f t="shared" ca="1" si="84"/>
        <v/>
      </c>
    </row>
    <row r="1341" spans="2:12" x14ac:dyDescent="0.25">
      <c r="B1341" t="str">
        <f t="shared" ca="1" si="82"/>
        <v/>
      </c>
      <c r="C1341" t="str">
        <f t="shared" ca="1" si="81"/>
        <v/>
      </c>
      <c r="D1341" s="156" t="str">
        <f t="array" aca="1" ref="D1341" ca="1">IFERROR(IF(B1341&lt;&gt;"",IF(OR(EXACT(OFFSET(Metadata!$A$1,0,0,Metadata!Metadata_Table_Length,1),C1341)),1,""),""),"")</f>
        <v/>
      </c>
      <c r="E1341" s="163" t="str">
        <f t="array" aca="1" ref="E1341" ca="1">IF(B1341&lt;&gt;"",IF(D1341=1,OFFSET(Metadata!$B$1,MIN(IF(OFFSET(Metadata!$A$1,0,0,Metadata!Metadata_Table_Length,1)=C1341,ROW(OFFSET(Metadata!$A$1,0,0,Metadata!Metadata_Table_Length,1))-1,"")),0),OFFSET(Metadata!$B$1,MIN(IF(OFFSET(Metadata!$A$1,0,0,Metadata!Metadata_Table_Length,1)=SUBSTITUTE(C1341,"rawdatafilename","originalfilename"),ROW(OFFSET(Metadata!$A$1,0,0,Metadata!Metadata_Table_Length,1))-1,"")),0)),"")</f>
        <v/>
      </c>
      <c r="F1341" t="str">
        <f t="shared" ca="1" si="83"/>
        <v/>
      </c>
      <c r="G1341" t="str">
        <f t="array" aca="1" ref="G1341" ca="1">IF(B1341&lt;&gt;"",OFFSET(Metadata!$B$1,MIN(IF(OFFSET(Metadata!$A$1,0,0,Metadata!Metadata_Table_Length,1)=SUBSTITUTE(C1341,"rawdatafilename","partnumber"),ROW(OFFSET(Metadata!$A$1,0,0,Metadata!Metadata_Table_Length,1))-1,"")),0),"")</f>
        <v/>
      </c>
      <c r="H1341" t="str">
        <f t="array" aca="1" ref="H1341" ca="1">IF(B1341&lt;&gt;"",OFFSET(Metadata!$B$1,MIN(IF(OFFSET(Metadata!$A$1,0,0,Metadata!Metadata_Table_Length,1)=SUBSTITUTE(C1341,"rawdatafilename","original_count"),ROW(OFFSET(Metadata!$A$1,0,0,Metadata!Metadata_Table_Length,1))-1,"")),0),"")</f>
        <v/>
      </c>
      <c r="I1341" t="str">
        <f t="array" aca="1" ref="I1341" ca="1">IF(B1341&lt;&gt;"",OFFSET(Metadata!$B$1,MIN(IF(OFFSET(Metadata!$A$1,0,0,Metadata!Metadata_Table_Length,1)=SUBSTITUTE(C1341,"rawdatafilename","count"),ROW(OFFSET(Metadata!$A$1,0,0,Metadata!Metadata_Table_Length,1))-1,"")),0),"")</f>
        <v/>
      </c>
      <c r="J1341" t="str">
        <f t="array" aca="1" ref="J1341" ca="1">IF(AND(G1341&lt;&gt;"",G1341&lt;&gt;G1340),MAX(IF(G$2:G$2001=G1341,H$2:H$2001,"")),"")</f>
        <v/>
      </c>
      <c r="K1341" t="str">
        <f t="array" aca="1" ref="K1341" ca="1">IF(AND(G1341&lt;&gt;"",G1341&lt;&gt;G1340),MAX(IF(G$2:G$2001=G1341,I$2:I$2001,"")),"")</f>
        <v/>
      </c>
      <c r="L1341" t="str">
        <f t="shared" ca="1" si="84"/>
        <v/>
      </c>
    </row>
    <row r="1342" spans="2:12" x14ac:dyDescent="0.25">
      <c r="B1342" t="str">
        <f t="shared" ca="1" si="82"/>
        <v/>
      </c>
      <c r="C1342" t="str">
        <f t="shared" ca="1" si="81"/>
        <v/>
      </c>
      <c r="D1342" s="156" t="str">
        <f t="array" aca="1" ref="D1342" ca="1">IFERROR(IF(B1342&lt;&gt;"",IF(OR(EXACT(OFFSET(Metadata!$A$1,0,0,Metadata!Metadata_Table_Length,1),C1342)),1,""),""),"")</f>
        <v/>
      </c>
      <c r="E1342" s="163" t="str">
        <f t="array" aca="1" ref="E1342" ca="1">IF(B1342&lt;&gt;"",IF(D1342=1,OFFSET(Metadata!$B$1,MIN(IF(OFFSET(Metadata!$A$1,0,0,Metadata!Metadata_Table_Length,1)=C1342,ROW(OFFSET(Metadata!$A$1,0,0,Metadata!Metadata_Table_Length,1))-1,"")),0),OFFSET(Metadata!$B$1,MIN(IF(OFFSET(Metadata!$A$1,0,0,Metadata!Metadata_Table_Length,1)=SUBSTITUTE(C1342,"rawdatafilename","originalfilename"),ROW(OFFSET(Metadata!$A$1,0,0,Metadata!Metadata_Table_Length,1))-1,"")),0)),"")</f>
        <v/>
      </c>
      <c r="F1342" t="str">
        <f t="shared" ca="1" si="83"/>
        <v/>
      </c>
      <c r="G1342" t="str">
        <f t="array" aca="1" ref="G1342" ca="1">IF(B1342&lt;&gt;"",OFFSET(Metadata!$B$1,MIN(IF(OFFSET(Metadata!$A$1,0,0,Metadata!Metadata_Table_Length,1)=SUBSTITUTE(C1342,"rawdatafilename","partnumber"),ROW(OFFSET(Metadata!$A$1,0,0,Metadata!Metadata_Table_Length,1))-1,"")),0),"")</f>
        <v/>
      </c>
      <c r="H1342" t="str">
        <f t="array" aca="1" ref="H1342" ca="1">IF(B1342&lt;&gt;"",OFFSET(Metadata!$B$1,MIN(IF(OFFSET(Metadata!$A$1,0,0,Metadata!Metadata_Table_Length,1)=SUBSTITUTE(C1342,"rawdatafilename","original_count"),ROW(OFFSET(Metadata!$A$1,0,0,Metadata!Metadata_Table_Length,1))-1,"")),0),"")</f>
        <v/>
      </c>
      <c r="I1342" t="str">
        <f t="array" aca="1" ref="I1342" ca="1">IF(B1342&lt;&gt;"",OFFSET(Metadata!$B$1,MIN(IF(OFFSET(Metadata!$A$1,0,0,Metadata!Metadata_Table_Length,1)=SUBSTITUTE(C1342,"rawdatafilename","count"),ROW(OFFSET(Metadata!$A$1,0,0,Metadata!Metadata_Table_Length,1))-1,"")),0),"")</f>
        <v/>
      </c>
      <c r="J1342" t="str">
        <f t="array" aca="1" ref="J1342" ca="1">IF(AND(G1342&lt;&gt;"",G1342&lt;&gt;G1341),MAX(IF(G$2:G$2001=G1342,H$2:H$2001,"")),"")</f>
        <v/>
      </c>
      <c r="K1342" t="str">
        <f t="array" aca="1" ref="K1342" ca="1">IF(AND(G1342&lt;&gt;"",G1342&lt;&gt;G1341),MAX(IF(G$2:G$2001=G1342,I$2:I$2001,"")),"")</f>
        <v/>
      </c>
      <c r="L1342" t="str">
        <f t="shared" ca="1" si="84"/>
        <v/>
      </c>
    </row>
    <row r="1343" spans="2:12" x14ac:dyDescent="0.25">
      <c r="B1343" t="str">
        <f t="shared" ca="1" si="82"/>
        <v/>
      </c>
      <c r="C1343" t="str">
        <f t="shared" ca="1" si="81"/>
        <v/>
      </c>
      <c r="D1343" s="156" t="str">
        <f t="array" aca="1" ref="D1343" ca="1">IFERROR(IF(B1343&lt;&gt;"",IF(OR(EXACT(OFFSET(Metadata!$A$1,0,0,Metadata!Metadata_Table_Length,1),C1343)),1,""),""),"")</f>
        <v/>
      </c>
      <c r="E1343" s="163" t="str">
        <f t="array" aca="1" ref="E1343" ca="1">IF(B1343&lt;&gt;"",IF(D1343=1,OFFSET(Metadata!$B$1,MIN(IF(OFFSET(Metadata!$A$1,0,0,Metadata!Metadata_Table_Length,1)=C1343,ROW(OFFSET(Metadata!$A$1,0,0,Metadata!Metadata_Table_Length,1))-1,"")),0),OFFSET(Metadata!$B$1,MIN(IF(OFFSET(Metadata!$A$1,0,0,Metadata!Metadata_Table_Length,1)=SUBSTITUTE(C1343,"rawdatafilename","originalfilename"),ROW(OFFSET(Metadata!$A$1,0,0,Metadata!Metadata_Table_Length,1))-1,"")),0)),"")</f>
        <v/>
      </c>
      <c r="F1343" t="str">
        <f t="shared" ca="1" si="83"/>
        <v/>
      </c>
      <c r="G1343" t="str">
        <f t="array" aca="1" ref="G1343" ca="1">IF(B1343&lt;&gt;"",OFFSET(Metadata!$B$1,MIN(IF(OFFSET(Metadata!$A$1,0,0,Metadata!Metadata_Table_Length,1)=SUBSTITUTE(C1343,"rawdatafilename","partnumber"),ROW(OFFSET(Metadata!$A$1,0,0,Metadata!Metadata_Table_Length,1))-1,"")),0),"")</f>
        <v/>
      </c>
      <c r="H1343" t="str">
        <f t="array" aca="1" ref="H1343" ca="1">IF(B1343&lt;&gt;"",OFFSET(Metadata!$B$1,MIN(IF(OFFSET(Metadata!$A$1,0,0,Metadata!Metadata_Table_Length,1)=SUBSTITUTE(C1343,"rawdatafilename","original_count"),ROW(OFFSET(Metadata!$A$1,0,0,Metadata!Metadata_Table_Length,1))-1,"")),0),"")</f>
        <v/>
      </c>
      <c r="I1343" t="str">
        <f t="array" aca="1" ref="I1343" ca="1">IF(B1343&lt;&gt;"",OFFSET(Metadata!$B$1,MIN(IF(OFFSET(Metadata!$A$1,0,0,Metadata!Metadata_Table_Length,1)=SUBSTITUTE(C1343,"rawdatafilename","count"),ROW(OFFSET(Metadata!$A$1,0,0,Metadata!Metadata_Table_Length,1))-1,"")),0),"")</f>
        <v/>
      </c>
      <c r="J1343" t="str">
        <f t="array" aca="1" ref="J1343" ca="1">IF(AND(G1343&lt;&gt;"",G1343&lt;&gt;G1342),MAX(IF(G$2:G$2001=G1343,H$2:H$2001,"")),"")</f>
        <v/>
      </c>
      <c r="K1343" t="str">
        <f t="array" aca="1" ref="K1343" ca="1">IF(AND(G1343&lt;&gt;"",G1343&lt;&gt;G1342),MAX(IF(G$2:G$2001=G1343,I$2:I$2001,"")),"")</f>
        <v/>
      </c>
      <c r="L1343" t="str">
        <f t="shared" ca="1" si="84"/>
        <v/>
      </c>
    </row>
    <row r="1344" spans="2:12" x14ac:dyDescent="0.25">
      <c r="B1344" t="str">
        <f t="shared" ca="1" si="82"/>
        <v/>
      </c>
      <c r="C1344" t="str">
        <f t="shared" ca="1" si="81"/>
        <v/>
      </c>
      <c r="D1344" s="156" t="str">
        <f t="array" aca="1" ref="D1344" ca="1">IFERROR(IF(B1344&lt;&gt;"",IF(OR(EXACT(OFFSET(Metadata!$A$1,0,0,Metadata!Metadata_Table_Length,1),C1344)),1,""),""),"")</f>
        <v/>
      </c>
      <c r="E1344" s="163" t="str">
        <f t="array" aca="1" ref="E1344" ca="1">IF(B1344&lt;&gt;"",IF(D1344=1,OFFSET(Metadata!$B$1,MIN(IF(OFFSET(Metadata!$A$1,0,0,Metadata!Metadata_Table_Length,1)=C1344,ROW(OFFSET(Metadata!$A$1,0,0,Metadata!Metadata_Table_Length,1))-1,"")),0),OFFSET(Metadata!$B$1,MIN(IF(OFFSET(Metadata!$A$1,0,0,Metadata!Metadata_Table_Length,1)=SUBSTITUTE(C1344,"rawdatafilename","originalfilename"),ROW(OFFSET(Metadata!$A$1,0,0,Metadata!Metadata_Table_Length,1))-1,"")),0)),"")</f>
        <v/>
      </c>
      <c r="F1344" t="str">
        <f t="shared" ca="1" si="83"/>
        <v/>
      </c>
      <c r="G1344" t="str">
        <f t="array" aca="1" ref="G1344" ca="1">IF(B1344&lt;&gt;"",OFFSET(Metadata!$B$1,MIN(IF(OFFSET(Metadata!$A$1,0,0,Metadata!Metadata_Table_Length,1)=SUBSTITUTE(C1344,"rawdatafilename","partnumber"),ROW(OFFSET(Metadata!$A$1,0,0,Metadata!Metadata_Table_Length,1))-1,"")),0),"")</f>
        <v/>
      </c>
      <c r="H1344" t="str">
        <f t="array" aca="1" ref="H1344" ca="1">IF(B1344&lt;&gt;"",OFFSET(Metadata!$B$1,MIN(IF(OFFSET(Metadata!$A$1,0,0,Metadata!Metadata_Table_Length,1)=SUBSTITUTE(C1344,"rawdatafilename","original_count"),ROW(OFFSET(Metadata!$A$1,0,0,Metadata!Metadata_Table_Length,1))-1,"")),0),"")</f>
        <v/>
      </c>
      <c r="I1344" t="str">
        <f t="array" aca="1" ref="I1344" ca="1">IF(B1344&lt;&gt;"",OFFSET(Metadata!$B$1,MIN(IF(OFFSET(Metadata!$A$1,0,0,Metadata!Metadata_Table_Length,1)=SUBSTITUTE(C1344,"rawdatafilename","count"),ROW(OFFSET(Metadata!$A$1,0,0,Metadata!Metadata_Table_Length,1))-1,"")),0),"")</f>
        <v/>
      </c>
      <c r="J1344" t="str">
        <f t="array" aca="1" ref="J1344" ca="1">IF(AND(G1344&lt;&gt;"",G1344&lt;&gt;G1343),MAX(IF(G$2:G$2001=G1344,H$2:H$2001,"")),"")</f>
        <v/>
      </c>
      <c r="K1344" t="str">
        <f t="array" aca="1" ref="K1344" ca="1">IF(AND(G1344&lt;&gt;"",G1344&lt;&gt;G1343),MAX(IF(G$2:G$2001=G1344,I$2:I$2001,"")),"")</f>
        <v/>
      </c>
      <c r="L1344" t="str">
        <f t="shared" ca="1" si="84"/>
        <v/>
      </c>
    </row>
    <row r="1345" spans="2:12" x14ac:dyDescent="0.25">
      <c r="B1345" t="str">
        <f t="shared" ca="1" si="82"/>
        <v/>
      </c>
      <c r="C1345" t="str">
        <f t="shared" ca="1" si="81"/>
        <v/>
      </c>
      <c r="D1345" s="156" t="str">
        <f t="array" aca="1" ref="D1345" ca="1">IFERROR(IF(B1345&lt;&gt;"",IF(OR(EXACT(OFFSET(Metadata!$A$1,0,0,Metadata!Metadata_Table_Length,1),C1345)),1,""),""),"")</f>
        <v/>
      </c>
      <c r="E1345" s="163" t="str">
        <f t="array" aca="1" ref="E1345" ca="1">IF(B1345&lt;&gt;"",IF(D1345=1,OFFSET(Metadata!$B$1,MIN(IF(OFFSET(Metadata!$A$1,0,0,Metadata!Metadata_Table_Length,1)=C1345,ROW(OFFSET(Metadata!$A$1,0,0,Metadata!Metadata_Table_Length,1))-1,"")),0),OFFSET(Metadata!$B$1,MIN(IF(OFFSET(Metadata!$A$1,0,0,Metadata!Metadata_Table_Length,1)=SUBSTITUTE(C1345,"rawdatafilename","originalfilename"),ROW(OFFSET(Metadata!$A$1,0,0,Metadata!Metadata_Table_Length,1))-1,"")),0)),"")</f>
        <v/>
      </c>
      <c r="F1345" t="str">
        <f t="shared" ca="1" si="83"/>
        <v/>
      </c>
      <c r="G1345" t="str">
        <f t="array" aca="1" ref="G1345" ca="1">IF(B1345&lt;&gt;"",OFFSET(Metadata!$B$1,MIN(IF(OFFSET(Metadata!$A$1,0,0,Metadata!Metadata_Table_Length,1)=SUBSTITUTE(C1345,"rawdatafilename","partnumber"),ROW(OFFSET(Metadata!$A$1,0,0,Metadata!Metadata_Table_Length,1))-1,"")),0),"")</f>
        <v/>
      </c>
      <c r="H1345" t="str">
        <f t="array" aca="1" ref="H1345" ca="1">IF(B1345&lt;&gt;"",OFFSET(Metadata!$B$1,MIN(IF(OFFSET(Metadata!$A$1,0,0,Metadata!Metadata_Table_Length,1)=SUBSTITUTE(C1345,"rawdatafilename","original_count"),ROW(OFFSET(Metadata!$A$1,0,0,Metadata!Metadata_Table_Length,1))-1,"")),0),"")</f>
        <v/>
      </c>
      <c r="I1345" t="str">
        <f t="array" aca="1" ref="I1345" ca="1">IF(B1345&lt;&gt;"",OFFSET(Metadata!$B$1,MIN(IF(OFFSET(Metadata!$A$1,0,0,Metadata!Metadata_Table_Length,1)=SUBSTITUTE(C1345,"rawdatafilename","count"),ROW(OFFSET(Metadata!$A$1,0,0,Metadata!Metadata_Table_Length,1))-1,"")),0),"")</f>
        <v/>
      </c>
      <c r="J1345" t="str">
        <f t="array" aca="1" ref="J1345" ca="1">IF(AND(G1345&lt;&gt;"",G1345&lt;&gt;G1344),MAX(IF(G$2:G$2001=G1345,H$2:H$2001,"")),"")</f>
        <v/>
      </c>
      <c r="K1345" t="str">
        <f t="array" aca="1" ref="K1345" ca="1">IF(AND(G1345&lt;&gt;"",G1345&lt;&gt;G1344),MAX(IF(G$2:G$2001=G1345,I$2:I$2001,"")),"")</f>
        <v/>
      </c>
      <c r="L1345" t="str">
        <f t="shared" ca="1" si="84"/>
        <v/>
      </c>
    </row>
    <row r="1346" spans="2:12" x14ac:dyDescent="0.25">
      <c r="B1346" t="str">
        <f t="shared" ca="1" si="82"/>
        <v/>
      </c>
      <c r="C1346" t="str">
        <f t="shared" ref="C1346:C1409" ca="1" si="85">IF(B1346&lt;&gt;"",CONCATENATE("RESULTS_SEARCH_",B1346,"_PARAMETERS_PEAKLIST_rawdatafilename"),"")</f>
        <v/>
      </c>
      <c r="D1346" s="156" t="str">
        <f t="array" aca="1" ref="D1346" ca="1">IFERROR(IF(B1346&lt;&gt;"",IF(OR(EXACT(OFFSET(Metadata!$A$1,0,0,Metadata!Metadata_Table_Length,1),C1346)),1,""),""),"")</f>
        <v/>
      </c>
      <c r="E1346" s="163" t="str">
        <f t="array" aca="1" ref="E1346" ca="1">IF(B1346&lt;&gt;"",IF(D1346=1,OFFSET(Metadata!$B$1,MIN(IF(OFFSET(Metadata!$A$1,0,0,Metadata!Metadata_Table_Length,1)=C1346,ROW(OFFSET(Metadata!$A$1,0,0,Metadata!Metadata_Table_Length,1))-1,"")),0),OFFSET(Metadata!$B$1,MIN(IF(OFFSET(Metadata!$A$1,0,0,Metadata!Metadata_Table_Length,1)=SUBSTITUTE(C1346,"rawdatafilename","originalfilename"),ROW(OFFSET(Metadata!$A$1,0,0,Metadata!Metadata_Table_Length,1))-1,"")),0)),"")</f>
        <v/>
      </c>
      <c r="F1346" t="str">
        <f t="shared" ca="1" si="83"/>
        <v/>
      </c>
      <c r="G1346" t="str">
        <f t="array" aca="1" ref="G1346" ca="1">IF(B1346&lt;&gt;"",OFFSET(Metadata!$B$1,MIN(IF(OFFSET(Metadata!$A$1,0,0,Metadata!Metadata_Table_Length,1)=SUBSTITUTE(C1346,"rawdatafilename","partnumber"),ROW(OFFSET(Metadata!$A$1,0,0,Metadata!Metadata_Table_Length,1))-1,"")),0),"")</f>
        <v/>
      </c>
      <c r="H1346" t="str">
        <f t="array" aca="1" ref="H1346" ca="1">IF(B1346&lt;&gt;"",OFFSET(Metadata!$B$1,MIN(IF(OFFSET(Metadata!$A$1,0,0,Metadata!Metadata_Table_Length,1)=SUBSTITUTE(C1346,"rawdatafilename","original_count"),ROW(OFFSET(Metadata!$A$1,0,0,Metadata!Metadata_Table_Length,1))-1,"")),0),"")</f>
        <v/>
      </c>
      <c r="I1346" t="str">
        <f t="array" aca="1" ref="I1346" ca="1">IF(B1346&lt;&gt;"",OFFSET(Metadata!$B$1,MIN(IF(OFFSET(Metadata!$A$1,0,0,Metadata!Metadata_Table_Length,1)=SUBSTITUTE(C1346,"rawdatafilename","count"),ROW(OFFSET(Metadata!$A$1,0,0,Metadata!Metadata_Table_Length,1))-1,"")),0),"")</f>
        <v/>
      </c>
      <c r="J1346" t="str">
        <f t="array" aca="1" ref="J1346" ca="1">IF(AND(G1346&lt;&gt;"",G1346&lt;&gt;G1345),MAX(IF(G$2:G$2001=G1346,H$2:H$2001,"")),"")</f>
        <v/>
      </c>
      <c r="K1346" t="str">
        <f t="array" aca="1" ref="K1346" ca="1">IF(AND(G1346&lt;&gt;"",G1346&lt;&gt;G1345),MAX(IF(G$2:G$2001=G1346,I$2:I$2001,"")),"")</f>
        <v/>
      </c>
      <c r="L1346" t="str">
        <f t="shared" ca="1" si="84"/>
        <v/>
      </c>
    </row>
    <row r="1347" spans="2:12" x14ac:dyDescent="0.25">
      <c r="B1347" t="str">
        <f t="shared" ref="B1347:B1410" ca="1" si="86">IF(B1346&lt;&gt;"",IF(B1346+1&lt;=$A$9,B1346+1,""),"")</f>
        <v/>
      </c>
      <c r="C1347" t="str">
        <f t="shared" ca="1" si="85"/>
        <v/>
      </c>
      <c r="D1347" s="156" t="str">
        <f t="array" aca="1" ref="D1347" ca="1">IFERROR(IF(B1347&lt;&gt;"",IF(OR(EXACT(OFFSET(Metadata!$A$1,0,0,Metadata!Metadata_Table_Length,1),C1347)),1,""),""),"")</f>
        <v/>
      </c>
      <c r="E1347" s="163" t="str">
        <f t="array" aca="1" ref="E1347" ca="1">IF(B1347&lt;&gt;"",IF(D1347=1,OFFSET(Metadata!$B$1,MIN(IF(OFFSET(Metadata!$A$1,0,0,Metadata!Metadata_Table_Length,1)=C1347,ROW(OFFSET(Metadata!$A$1,0,0,Metadata!Metadata_Table_Length,1))-1,"")),0),OFFSET(Metadata!$B$1,MIN(IF(OFFSET(Metadata!$A$1,0,0,Metadata!Metadata_Table_Length,1)=SUBSTITUTE(C1347,"rawdatafilename","originalfilename"),ROW(OFFSET(Metadata!$A$1,0,0,Metadata!Metadata_Table_Length,1))-1,"")),0)),"")</f>
        <v/>
      </c>
      <c r="F1347" t="str">
        <f t="shared" ref="F1347:F1410" ca="1" si="87">IF(F1346&lt;&gt;"",IF(E1347&lt;&gt;"",IF(E1347&lt;&gt;E1346,F1346+1,F1346),""),"")</f>
        <v/>
      </c>
      <c r="G1347" t="str">
        <f t="array" aca="1" ref="G1347" ca="1">IF(B1347&lt;&gt;"",OFFSET(Metadata!$B$1,MIN(IF(OFFSET(Metadata!$A$1,0,0,Metadata!Metadata_Table_Length,1)=SUBSTITUTE(C1347,"rawdatafilename","partnumber"),ROW(OFFSET(Metadata!$A$1,0,0,Metadata!Metadata_Table_Length,1))-1,"")),0),"")</f>
        <v/>
      </c>
      <c r="H1347" t="str">
        <f t="array" aca="1" ref="H1347" ca="1">IF(B1347&lt;&gt;"",OFFSET(Metadata!$B$1,MIN(IF(OFFSET(Metadata!$A$1,0,0,Metadata!Metadata_Table_Length,1)=SUBSTITUTE(C1347,"rawdatafilename","original_count"),ROW(OFFSET(Metadata!$A$1,0,0,Metadata!Metadata_Table_Length,1))-1,"")),0),"")</f>
        <v/>
      </c>
      <c r="I1347" t="str">
        <f t="array" aca="1" ref="I1347" ca="1">IF(B1347&lt;&gt;"",OFFSET(Metadata!$B$1,MIN(IF(OFFSET(Metadata!$A$1,0,0,Metadata!Metadata_Table_Length,1)=SUBSTITUTE(C1347,"rawdatafilename","count"),ROW(OFFSET(Metadata!$A$1,0,0,Metadata!Metadata_Table_Length,1))-1,"")),0),"")</f>
        <v/>
      </c>
      <c r="J1347" t="str">
        <f t="array" aca="1" ref="J1347" ca="1">IF(AND(G1347&lt;&gt;"",G1347&lt;&gt;G1346),MAX(IF(G$2:G$2001=G1347,H$2:H$2001,"")),"")</f>
        <v/>
      </c>
      <c r="K1347" t="str">
        <f t="array" aca="1" ref="K1347" ca="1">IF(AND(G1347&lt;&gt;"",G1347&lt;&gt;G1346),MAX(IF(G$2:G$2001=G1347,I$2:I$2001,"")),"")</f>
        <v/>
      </c>
      <c r="L1347" t="str">
        <f t="shared" ca="1" si="84"/>
        <v/>
      </c>
    </row>
    <row r="1348" spans="2:12" x14ac:dyDescent="0.25">
      <c r="B1348" t="str">
        <f t="shared" ca="1" si="86"/>
        <v/>
      </c>
      <c r="C1348" t="str">
        <f t="shared" ca="1" si="85"/>
        <v/>
      </c>
      <c r="D1348" s="156" t="str">
        <f t="array" aca="1" ref="D1348" ca="1">IFERROR(IF(B1348&lt;&gt;"",IF(OR(EXACT(OFFSET(Metadata!$A$1,0,0,Metadata!Metadata_Table_Length,1),C1348)),1,""),""),"")</f>
        <v/>
      </c>
      <c r="E1348" s="163" t="str">
        <f t="array" aca="1" ref="E1348" ca="1">IF(B1348&lt;&gt;"",IF(D1348=1,OFFSET(Metadata!$B$1,MIN(IF(OFFSET(Metadata!$A$1,0,0,Metadata!Metadata_Table_Length,1)=C1348,ROW(OFFSET(Metadata!$A$1,0,0,Metadata!Metadata_Table_Length,1))-1,"")),0),OFFSET(Metadata!$B$1,MIN(IF(OFFSET(Metadata!$A$1,0,0,Metadata!Metadata_Table_Length,1)=SUBSTITUTE(C1348,"rawdatafilename","originalfilename"),ROW(OFFSET(Metadata!$A$1,0,0,Metadata!Metadata_Table_Length,1))-1,"")),0)),"")</f>
        <v/>
      </c>
      <c r="F1348" t="str">
        <f t="shared" ca="1" si="87"/>
        <v/>
      </c>
      <c r="G1348" t="str">
        <f t="array" aca="1" ref="G1348" ca="1">IF(B1348&lt;&gt;"",OFFSET(Metadata!$B$1,MIN(IF(OFFSET(Metadata!$A$1,0,0,Metadata!Metadata_Table_Length,1)=SUBSTITUTE(C1348,"rawdatafilename","partnumber"),ROW(OFFSET(Metadata!$A$1,0,0,Metadata!Metadata_Table_Length,1))-1,"")),0),"")</f>
        <v/>
      </c>
      <c r="H1348" t="str">
        <f t="array" aca="1" ref="H1348" ca="1">IF(B1348&lt;&gt;"",OFFSET(Metadata!$B$1,MIN(IF(OFFSET(Metadata!$A$1,0,0,Metadata!Metadata_Table_Length,1)=SUBSTITUTE(C1348,"rawdatafilename","original_count"),ROW(OFFSET(Metadata!$A$1,0,0,Metadata!Metadata_Table_Length,1))-1,"")),0),"")</f>
        <v/>
      </c>
      <c r="I1348" t="str">
        <f t="array" aca="1" ref="I1348" ca="1">IF(B1348&lt;&gt;"",OFFSET(Metadata!$B$1,MIN(IF(OFFSET(Metadata!$A$1,0,0,Metadata!Metadata_Table_Length,1)=SUBSTITUTE(C1348,"rawdatafilename","count"),ROW(OFFSET(Metadata!$A$1,0,0,Metadata!Metadata_Table_Length,1))-1,"")),0),"")</f>
        <v/>
      </c>
      <c r="J1348" t="str">
        <f t="array" aca="1" ref="J1348" ca="1">IF(AND(G1348&lt;&gt;"",G1348&lt;&gt;G1347),MAX(IF(G$2:G$2001=G1348,H$2:H$2001,"")),"")</f>
        <v/>
      </c>
      <c r="K1348" t="str">
        <f t="array" aca="1" ref="K1348" ca="1">IF(AND(G1348&lt;&gt;"",G1348&lt;&gt;G1347),MAX(IF(G$2:G$2001=G1348,I$2:I$2001,"")),"")</f>
        <v/>
      </c>
      <c r="L1348" t="str">
        <f t="shared" ca="1" si="84"/>
        <v/>
      </c>
    </row>
    <row r="1349" spans="2:12" x14ac:dyDescent="0.25">
      <c r="B1349" t="str">
        <f t="shared" ca="1" si="86"/>
        <v/>
      </c>
      <c r="C1349" t="str">
        <f t="shared" ca="1" si="85"/>
        <v/>
      </c>
      <c r="D1349" s="156" t="str">
        <f t="array" aca="1" ref="D1349" ca="1">IFERROR(IF(B1349&lt;&gt;"",IF(OR(EXACT(OFFSET(Metadata!$A$1,0,0,Metadata!Metadata_Table_Length,1),C1349)),1,""),""),"")</f>
        <v/>
      </c>
      <c r="E1349" s="163" t="str">
        <f t="array" aca="1" ref="E1349" ca="1">IF(B1349&lt;&gt;"",IF(D1349=1,OFFSET(Metadata!$B$1,MIN(IF(OFFSET(Metadata!$A$1,0,0,Metadata!Metadata_Table_Length,1)=C1349,ROW(OFFSET(Metadata!$A$1,0,0,Metadata!Metadata_Table_Length,1))-1,"")),0),OFFSET(Metadata!$B$1,MIN(IF(OFFSET(Metadata!$A$1,0,0,Metadata!Metadata_Table_Length,1)=SUBSTITUTE(C1349,"rawdatafilename","originalfilename"),ROW(OFFSET(Metadata!$A$1,0,0,Metadata!Metadata_Table_Length,1))-1,"")),0)),"")</f>
        <v/>
      </c>
      <c r="F1349" t="str">
        <f t="shared" ca="1" si="87"/>
        <v/>
      </c>
      <c r="G1349" t="str">
        <f t="array" aca="1" ref="G1349" ca="1">IF(B1349&lt;&gt;"",OFFSET(Metadata!$B$1,MIN(IF(OFFSET(Metadata!$A$1,0,0,Metadata!Metadata_Table_Length,1)=SUBSTITUTE(C1349,"rawdatafilename","partnumber"),ROW(OFFSET(Metadata!$A$1,0,0,Metadata!Metadata_Table_Length,1))-1,"")),0),"")</f>
        <v/>
      </c>
      <c r="H1349" t="str">
        <f t="array" aca="1" ref="H1349" ca="1">IF(B1349&lt;&gt;"",OFFSET(Metadata!$B$1,MIN(IF(OFFSET(Metadata!$A$1,0,0,Metadata!Metadata_Table_Length,1)=SUBSTITUTE(C1349,"rawdatafilename","original_count"),ROW(OFFSET(Metadata!$A$1,0,0,Metadata!Metadata_Table_Length,1))-1,"")),0),"")</f>
        <v/>
      </c>
      <c r="I1349" t="str">
        <f t="array" aca="1" ref="I1349" ca="1">IF(B1349&lt;&gt;"",OFFSET(Metadata!$B$1,MIN(IF(OFFSET(Metadata!$A$1,0,0,Metadata!Metadata_Table_Length,1)=SUBSTITUTE(C1349,"rawdatafilename","count"),ROW(OFFSET(Metadata!$A$1,0,0,Metadata!Metadata_Table_Length,1))-1,"")),0),"")</f>
        <v/>
      </c>
      <c r="J1349" t="str">
        <f t="array" aca="1" ref="J1349" ca="1">IF(AND(G1349&lt;&gt;"",G1349&lt;&gt;G1348),MAX(IF(G$2:G$2001=G1349,H$2:H$2001,"")),"")</f>
        <v/>
      </c>
      <c r="K1349" t="str">
        <f t="array" aca="1" ref="K1349" ca="1">IF(AND(G1349&lt;&gt;"",G1349&lt;&gt;G1348),MAX(IF(G$2:G$2001=G1349,I$2:I$2001,"")),"")</f>
        <v/>
      </c>
      <c r="L1349" t="str">
        <f t="shared" ca="1" si="84"/>
        <v/>
      </c>
    </row>
    <row r="1350" spans="2:12" x14ac:dyDescent="0.25">
      <c r="B1350" t="str">
        <f t="shared" ca="1" si="86"/>
        <v/>
      </c>
      <c r="C1350" t="str">
        <f t="shared" ca="1" si="85"/>
        <v/>
      </c>
      <c r="D1350" s="156" t="str">
        <f t="array" aca="1" ref="D1350" ca="1">IFERROR(IF(B1350&lt;&gt;"",IF(OR(EXACT(OFFSET(Metadata!$A$1,0,0,Metadata!Metadata_Table_Length,1),C1350)),1,""),""),"")</f>
        <v/>
      </c>
      <c r="E1350" s="163" t="str">
        <f t="array" aca="1" ref="E1350" ca="1">IF(B1350&lt;&gt;"",IF(D1350=1,OFFSET(Metadata!$B$1,MIN(IF(OFFSET(Metadata!$A$1,0,0,Metadata!Metadata_Table_Length,1)=C1350,ROW(OFFSET(Metadata!$A$1,0,0,Metadata!Metadata_Table_Length,1))-1,"")),0),OFFSET(Metadata!$B$1,MIN(IF(OFFSET(Metadata!$A$1,0,0,Metadata!Metadata_Table_Length,1)=SUBSTITUTE(C1350,"rawdatafilename","originalfilename"),ROW(OFFSET(Metadata!$A$1,0,0,Metadata!Metadata_Table_Length,1))-1,"")),0)),"")</f>
        <v/>
      </c>
      <c r="F1350" t="str">
        <f t="shared" ca="1" si="87"/>
        <v/>
      </c>
      <c r="G1350" t="str">
        <f t="array" aca="1" ref="G1350" ca="1">IF(B1350&lt;&gt;"",OFFSET(Metadata!$B$1,MIN(IF(OFFSET(Metadata!$A$1,0,0,Metadata!Metadata_Table_Length,1)=SUBSTITUTE(C1350,"rawdatafilename","partnumber"),ROW(OFFSET(Metadata!$A$1,0,0,Metadata!Metadata_Table_Length,1))-1,"")),0),"")</f>
        <v/>
      </c>
      <c r="H1350" t="str">
        <f t="array" aca="1" ref="H1350" ca="1">IF(B1350&lt;&gt;"",OFFSET(Metadata!$B$1,MIN(IF(OFFSET(Metadata!$A$1,0,0,Metadata!Metadata_Table_Length,1)=SUBSTITUTE(C1350,"rawdatafilename","original_count"),ROW(OFFSET(Metadata!$A$1,0,0,Metadata!Metadata_Table_Length,1))-1,"")),0),"")</f>
        <v/>
      </c>
      <c r="I1350" t="str">
        <f t="array" aca="1" ref="I1350" ca="1">IF(B1350&lt;&gt;"",OFFSET(Metadata!$B$1,MIN(IF(OFFSET(Metadata!$A$1,0,0,Metadata!Metadata_Table_Length,1)=SUBSTITUTE(C1350,"rawdatafilename","count"),ROW(OFFSET(Metadata!$A$1,0,0,Metadata!Metadata_Table_Length,1))-1,"")),0),"")</f>
        <v/>
      </c>
      <c r="J1350" t="str">
        <f t="array" aca="1" ref="J1350" ca="1">IF(AND(G1350&lt;&gt;"",G1350&lt;&gt;G1349),MAX(IF(G$2:G$2001=G1350,H$2:H$2001,"")),"")</f>
        <v/>
      </c>
      <c r="K1350" t="str">
        <f t="array" aca="1" ref="K1350" ca="1">IF(AND(G1350&lt;&gt;"",G1350&lt;&gt;G1349),MAX(IF(G$2:G$2001=G1350,I$2:I$2001,"")),"")</f>
        <v/>
      </c>
      <c r="L1350" t="str">
        <f t="shared" ca="1" si="84"/>
        <v/>
      </c>
    </row>
    <row r="1351" spans="2:12" x14ac:dyDescent="0.25">
      <c r="B1351" t="str">
        <f t="shared" ca="1" si="86"/>
        <v/>
      </c>
      <c r="C1351" t="str">
        <f t="shared" ca="1" si="85"/>
        <v/>
      </c>
      <c r="D1351" s="156" t="str">
        <f t="array" aca="1" ref="D1351" ca="1">IFERROR(IF(B1351&lt;&gt;"",IF(OR(EXACT(OFFSET(Metadata!$A$1,0,0,Metadata!Metadata_Table_Length,1),C1351)),1,""),""),"")</f>
        <v/>
      </c>
      <c r="E1351" s="163" t="str">
        <f t="array" aca="1" ref="E1351" ca="1">IF(B1351&lt;&gt;"",IF(D1351=1,OFFSET(Metadata!$B$1,MIN(IF(OFFSET(Metadata!$A$1,0,0,Metadata!Metadata_Table_Length,1)=C1351,ROW(OFFSET(Metadata!$A$1,0,0,Metadata!Metadata_Table_Length,1))-1,"")),0),OFFSET(Metadata!$B$1,MIN(IF(OFFSET(Metadata!$A$1,0,0,Metadata!Metadata_Table_Length,1)=SUBSTITUTE(C1351,"rawdatafilename","originalfilename"),ROW(OFFSET(Metadata!$A$1,0,0,Metadata!Metadata_Table_Length,1))-1,"")),0)),"")</f>
        <v/>
      </c>
      <c r="F1351" t="str">
        <f t="shared" ca="1" si="87"/>
        <v/>
      </c>
      <c r="G1351" t="str">
        <f t="array" aca="1" ref="G1351" ca="1">IF(B1351&lt;&gt;"",OFFSET(Metadata!$B$1,MIN(IF(OFFSET(Metadata!$A$1,0,0,Metadata!Metadata_Table_Length,1)=SUBSTITUTE(C1351,"rawdatafilename","partnumber"),ROW(OFFSET(Metadata!$A$1,0,0,Metadata!Metadata_Table_Length,1))-1,"")),0),"")</f>
        <v/>
      </c>
      <c r="H1351" t="str">
        <f t="array" aca="1" ref="H1351" ca="1">IF(B1351&lt;&gt;"",OFFSET(Metadata!$B$1,MIN(IF(OFFSET(Metadata!$A$1,0,0,Metadata!Metadata_Table_Length,1)=SUBSTITUTE(C1351,"rawdatafilename","original_count"),ROW(OFFSET(Metadata!$A$1,0,0,Metadata!Metadata_Table_Length,1))-1,"")),0),"")</f>
        <v/>
      </c>
      <c r="I1351" t="str">
        <f t="array" aca="1" ref="I1351" ca="1">IF(B1351&lt;&gt;"",OFFSET(Metadata!$B$1,MIN(IF(OFFSET(Metadata!$A$1,0,0,Metadata!Metadata_Table_Length,1)=SUBSTITUTE(C1351,"rawdatafilename","count"),ROW(OFFSET(Metadata!$A$1,0,0,Metadata!Metadata_Table_Length,1))-1,"")),0),"")</f>
        <v/>
      </c>
      <c r="J1351" t="str">
        <f t="array" aca="1" ref="J1351" ca="1">IF(AND(G1351&lt;&gt;"",G1351&lt;&gt;G1350),MAX(IF(G$2:G$2001=G1351,H$2:H$2001,"")),"")</f>
        <v/>
      </c>
      <c r="K1351" t="str">
        <f t="array" aca="1" ref="K1351" ca="1">IF(AND(G1351&lt;&gt;"",G1351&lt;&gt;G1350),MAX(IF(G$2:G$2001=G1351,I$2:I$2001,"")),"")</f>
        <v/>
      </c>
      <c r="L1351" t="str">
        <f t="shared" ca="1" si="84"/>
        <v/>
      </c>
    </row>
    <row r="1352" spans="2:12" x14ac:dyDescent="0.25">
      <c r="B1352" t="str">
        <f t="shared" ca="1" si="86"/>
        <v/>
      </c>
      <c r="C1352" t="str">
        <f t="shared" ca="1" si="85"/>
        <v/>
      </c>
      <c r="D1352" s="156" t="str">
        <f t="array" aca="1" ref="D1352" ca="1">IFERROR(IF(B1352&lt;&gt;"",IF(OR(EXACT(OFFSET(Metadata!$A$1,0,0,Metadata!Metadata_Table_Length,1),C1352)),1,""),""),"")</f>
        <v/>
      </c>
      <c r="E1352" s="163" t="str">
        <f t="array" aca="1" ref="E1352" ca="1">IF(B1352&lt;&gt;"",IF(D1352=1,OFFSET(Metadata!$B$1,MIN(IF(OFFSET(Metadata!$A$1,0,0,Metadata!Metadata_Table_Length,1)=C1352,ROW(OFFSET(Metadata!$A$1,0,0,Metadata!Metadata_Table_Length,1))-1,"")),0),OFFSET(Metadata!$B$1,MIN(IF(OFFSET(Metadata!$A$1,0,0,Metadata!Metadata_Table_Length,1)=SUBSTITUTE(C1352,"rawdatafilename","originalfilename"),ROW(OFFSET(Metadata!$A$1,0,0,Metadata!Metadata_Table_Length,1))-1,"")),0)),"")</f>
        <v/>
      </c>
      <c r="F1352" t="str">
        <f t="shared" ca="1" si="87"/>
        <v/>
      </c>
      <c r="G1352" t="str">
        <f t="array" aca="1" ref="G1352" ca="1">IF(B1352&lt;&gt;"",OFFSET(Metadata!$B$1,MIN(IF(OFFSET(Metadata!$A$1,0,0,Metadata!Metadata_Table_Length,1)=SUBSTITUTE(C1352,"rawdatafilename","partnumber"),ROW(OFFSET(Metadata!$A$1,0,0,Metadata!Metadata_Table_Length,1))-1,"")),0),"")</f>
        <v/>
      </c>
      <c r="H1352" t="str">
        <f t="array" aca="1" ref="H1352" ca="1">IF(B1352&lt;&gt;"",OFFSET(Metadata!$B$1,MIN(IF(OFFSET(Metadata!$A$1,0,0,Metadata!Metadata_Table_Length,1)=SUBSTITUTE(C1352,"rawdatafilename","original_count"),ROW(OFFSET(Metadata!$A$1,0,0,Metadata!Metadata_Table_Length,1))-1,"")),0),"")</f>
        <v/>
      </c>
      <c r="I1352" t="str">
        <f t="array" aca="1" ref="I1352" ca="1">IF(B1352&lt;&gt;"",OFFSET(Metadata!$B$1,MIN(IF(OFFSET(Metadata!$A$1,0,0,Metadata!Metadata_Table_Length,1)=SUBSTITUTE(C1352,"rawdatafilename","count"),ROW(OFFSET(Metadata!$A$1,0,0,Metadata!Metadata_Table_Length,1))-1,"")),0),"")</f>
        <v/>
      </c>
      <c r="J1352" t="str">
        <f t="array" aca="1" ref="J1352" ca="1">IF(AND(G1352&lt;&gt;"",G1352&lt;&gt;G1351),MAX(IF(G$2:G$2001=G1352,H$2:H$2001,"")),"")</f>
        <v/>
      </c>
      <c r="K1352" t="str">
        <f t="array" aca="1" ref="K1352" ca="1">IF(AND(G1352&lt;&gt;"",G1352&lt;&gt;G1351),MAX(IF(G$2:G$2001=G1352,I$2:I$2001,"")),"")</f>
        <v/>
      </c>
      <c r="L1352" t="str">
        <f t="shared" ca="1" si="84"/>
        <v/>
      </c>
    </row>
    <row r="1353" spans="2:12" x14ac:dyDescent="0.25">
      <c r="B1353" t="str">
        <f t="shared" ca="1" si="86"/>
        <v/>
      </c>
      <c r="C1353" t="str">
        <f t="shared" ca="1" si="85"/>
        <v/>
      </c>
      <c r="D1353" s="156" t="str">
        <f t="array" aca="1" ref="D1353" ca="1">IFERROR(IF(B1353&lt;&gt;"",IF(OR(EXACT(OFFSET(Metadata!$A$1,0,0,Metadata!Metadata_Table_Length,1),C1353)),1,""),""),"")</f>
        <v/>
      </c>
      <c r="E1353" s="163" t="str">
        <f t="array" aca="1" ref="E1353" ca="1">IF(B1353&lt;&gt;"",IF(D1353=1,OFFSET(Metadata!$B$1,MIN(IF(OFFSET(Metadata!$A$1,0,0,Metadata!Metadata_Table_Length,1)=C1353,ROW(OFFSET(Metadata!$A$1,0,0,Metadata!Metadata_Table_Length,1))-1,"")),0),OFFSET(Metadata!$B$1,MIN(IF(OFFSET(Metadata!$A$1,0,0,Metadata!Metadata_Table_Length,1)=SUBSTITUTE(C1353,"rawdatafilename","originalfilename"),ROW(OFFSET(Metadata!$A$1,0,0,Metadata!Metadata_Table_Length,1))-1,"")),0)),"")</f>
        <v/>
      </c>
      <c r="F1353" t="str">
        <f t="shared" ca="1" si="87"/>
        <v/>
      </c>
      <c r="G1353" t="str">
        <f t="array" aca="1" ref="G1353" ca="1">IF(B1353&lt;&gt;"",OFFSET(Metadata!$B$1,MIN(IF(OFFSET(Metadata!$A$1,0,0,Metadata!Metadata_Table_Length,1)=SUBSTITUTE(C1353,"rawdatafilename","partnumber"),ROW(OFFSET(Metadata!$A$1,0,0,Metadata!Metadata_Table_Length,1))-1,"")),0),"")</f>
        <v/>
      </c>
      <c r="H1353" t="str">
        <f t="array" aca="1" ref="H1353" ca="1">IF(B1353&lt;&gt;"",OFFSET(Metadata!$B$1,MIN(IF(OFFSET(Metadata!$A$1,0,0,Metadata!Metadata_Table_Length,1)=SUBSTITUTE(C1353,"rawdatafilename","original_count"),ROW(OFFSET(Metadata!$A$1,0,0,Metadata!Metadata_Table_Length,1))-1,"")),0),"")</f>
        <v/>
      </c>
      <c r="I1353" t="str">
        <f t="array" aca="1" ref="I1353" ca="1">IF(B1353&lt;&gt;"",OFFSET(Metadata!$B$1,MIN(IF(OFFSET(Metadata!$A$1,0,0,Metadata!Metadata_Table_Length,1)=SUBSTITUTE(C1353,"rawdatafilename","count"),ROW(OFFSET(Metadata!$A$1,0,0,Metadata!Metadata_Table_Length,1))-1,"")),0),"")</f>
        <v/>
      </c>
      <c r="J1353" t="str">
        <f t="array" aca="1" ref="J1353" ca="1">IF(AND(G1353&lt;&gt;"",G1353&lt;&gt;G1352),MAX(IF(G$2:G$2001=G1353,H$2:H$2001,"")),"")</f>
        <v/>
      </c>
      <c r="K1353" t="str">
        <f t="array" aca="1" ref="K1353" ca="1">IF(AND(G1353&lt;&gt;"",G1353&lt;&gt;G1352),MAX(IF(G$2:G$2001=G1353,I$2:I$2001,"")),"")</f>
        <v/>
      </c>
      <c r="L1353" t="str">
        <f t="shared" ca="1" si="84"/>
        <v/>
      </c>
    </row>
    <row r="1354" spans="2:12" x14ac:dyDescent="0.25">
      <c r="B1354" t="str">
        <f t="shared" ca="1" si="86"/>
        <v/>
      </c>
      <c r="C1354" t="str">
        <f t="shared" ca="1" si="85"/>
        <v/>
      </c>
      <c r="D1354" s="156" t="str">
        <f t="array" aca="1" ref="D1354" ca="1">IFERROR(IF(B1354&lt;&gt;"",IF(OR(EXACT(OFFSET(Metadata!$A$1,0,0,Metadata!Metadata_Table_Length,1),C1354)),1,""),""),"")</f>
        <v/>
      </c>
      <c r="E1354" s="163" t="str">
        <f t="array" aca="1" ref="E1354" ca="1">IF(B1354&lt;&gt;"",IF(D1354=1,OFFSET(Metadata!$B$1,MIN(IF(OFFSET(Metadata!$A$1,0,0,Metadata!Metadata_Table_Length,1)=C1354,ROW(OFFSET(Metadata!$A$1,0,0,Metadata!Metadata_Table_Length,1))-1,"")),0),OFFSET(Metadata!$B$1,MIN(IF(OFFSET(Metadata!$A$1,0,0,Metadata!Metadata_Table_Length,1)=SUBSTITUTE(C1354,"rawdatafilename","originalfilename"),ROW(OFFSET(Metadata!$A$1,0,0,Metadata!Metadata_Table_Length,1))-1,"")),0)),"")</f>
        <v/>
      </c>
      <c r="F1354" t="str">
        <f t="shared" ca="1" si="87"/>
        <v/>
      </c>
      <c r="G1354" t="str">
        <f t="array" aca="1" ref="G1354" ca="1">IF(B1354&lt;&gt;"",OFFSET(Metadata!$B$1,MIN(IF(OFFSET(Metadata!$A$1,0,0,Metadata!Metadata_Table_Length,1)=SUBSTITUTE(C1354,"rawdatafilename","partnumber"),ROW(OFFSET(Metadata!$A$1,0,0,Metadata!Metadata_Table_Length,1))-1,"")),0),"")</f>
        <v/>
      </c>
      <c r="H1354" t="str">
        <f t="array" aca="1" ref="H1354" ca="1">IF(B1354&lt;&gt;"",OFFSET(Metadata!$B$1,MIN(IF(OFFSET(Metadata!$A$1,0,0,Metadata!Metadata_Table_Length,1)=SUBSTITUTE(C1354,"rawdatafilename","original_count"),ROW(OFFSET(Metadata!$A$1,0,0,Metadata!Metadata_Table_Length,1))-1,"")),0),"")</f>
        <v/>
      </c>
      <c r="I1354" t="str">
        <f t="array" aca="1" ref="I1354" ca="1">IF(B1354&lt;&gt;"",OFFSET(Metadata!$B$1,MIN(IF(OFFSET(Metadata!$A$1,0,0,Metadata!Metadata_Table_Length,1)=SUBSTITUTE(C1354,"rawdatafilename","count"),ROW(OFFSET(Metadata!$A$1,0,0,Metadata!Metadata_Table_Length,1))-1,"")),0),"")</f>
        <v/>
      </c>
      <c r="J1354" t="str">
        <f t="array" aca="1" ref="J1354" ca="1">IF(AND(G1354&lt;&gt;"",G1354&lt;&gt;G1353),MAX(IF(G$2:G$2001=G1354,H$2:H$2001,"")),"")</f>
        <v/>
      </c>
      <c r="K1354" t="str">
        <f t="array" aca="1" ref="K1354" ca="1">IF(AND(G1354&lt;&gt;"",G1354&lt;&gt;G1353),MAX(IF(G$2:G$2001=G1354,I$2:I$2001,"")),"")</f>
        <v/>
      </c>
      <c r="L1354" t="str">
        <f t="shared" ca="1" si="84"/>
        <v/>
      </c>
    </row>
    <row r="1355" spans="2:12" x14ac:dyDescent="0.25">
      <c r="B1355" t="str">
        <f t="shared" ca="1" si="86"/>
        <v/>
      </c>
      <c r="C1355" t="str">
        <f t="shared" ca="1" si="85"/>
        <v/>
      </c>
      <c r="D1355" s="156" t="str">
        <f t="array" aca="1" ref="D1355" ca="1">IFERROR(IF(B1355&lt;&gt;"",IF(OR(EXACT(OFFSET(Metadata!$A$1,0,0,Metadata!Metadata_Table_Length,1),C1355)),1,""),""),"")</f>
        <v/>
      </c>
      <c r="E1355" s="163" t="str">
        <f t="array" aca="1" ref="E1355" ca="1">IF(B1355&lt;&gt;"",IF(D1355=1,OFFSET(Metadata!$B$1,MIN(IF(OFFSET(Metadata!$A$1,0,0,Metadata!Metadata_Table_Length,1)=C1355,ROW(OFFSET(Metadata!$A$1,0,0,Metadata!Metadata_Table_Length,1))-1,"")),0),OFFSET(Metadata!$B$1,MIN(IF(OFFSET(Metadata!$A$1,0,0,Metadata!Metadata_Table_Length,1)=SUBSTITUTE(C1355,"rawdatafilename","originalfilename"),ROW(OFFSET(Metadata!$A$1,0,0,Metadata!Metadata_Table_Length,1))-1,"")),0)),"")</f>
        <v/>
      </c>
      <c r="F1355" t="str">
        <f t="shared" ca="1" si="87"/>
        <v/>
      </c>
      <c r="G1355" t="str">
        <f t="array" aca="1" ref="G1355" ca="1">IF(B1355&lt;&gt;"",OFFSET(Metadata!$B$1,MIN(IF(OFFSET(Metadata!$A$1,0,0,Metadata!Metadata_Table_Length,1)=SUBSTITUTE(C1355,"rawdatafilename","partnumber"),ROW(OFFSET(Metadata!$A$1,0,0,Metadata!Metadata_Table_Length,1))-1,"")),0),"")</f>
        <v/>
      </c>
      <c r="H1355" t="str">
        <f t="array" aca="1" ref="H1355" ca="1">IF(B1355&lt;&gt;"",OFFSET(Metadata!$B$1,MIN(IF(OFFSET(Metadata!$A$1,0,0,Metadata!Metadata_Table_Length,1)=SUBSTITUTE(C1355,"rawdatafilename","original_count"),ROW(OFFSET(Metadata!$A$1,0,0,Metadata!Metadata_Table_Length,1))-1,"")),0),"")</f>
        <v/>
      </c>
      <c r="I1355" t="str">
        <f t="array" aca="1" ref="I1355" ca="1">IF(B1355&lt;&gt;"",OFFSET(Metadata!$B$1,MIN(IF(OFFSET(Metadata!$A$1,0,0,Metadata!Metadata_Table_Length,1)=SUBSTITUTE(C1355,"rawdatafilename","count"),ROW(OFFSET(Metadata!$A$1,0,0,Metadata!Metadata_Table_Length,1))-1,"")),0),"")</f>
        <v/>
      </c>
      <c r="J1355" t="str">
        <f t="array" aca="1" ref="J1355" ca="1">IF(AND(G1355&lt;&gt;"",G1355&lt;&gt;G1354),MAX(IF(G$2:G$2001=G1355,H$2:H$2001,"")),"")</f>
        <v/>
      </c>
      <c r="K1355" t="str">
        <f t="array" aca="1" ref="K1355" ca="1">IF(AND(G1355&lt;&gt;"",G1355&lt;&gt;G1354),MAX(IF(G$2:G$2001=G1355,I$2:I$2001,"")),"")</f>
        <v/>
      </c>
      <c r="L1355" t="str">
        <f t="shared" ca="1" si="84"/>
        <v/>
      </c>
    </row>
    <row r="1356" spans="2:12" x14ac:dyDescent="0.25">
      <c r="B1356" t="str">
        <f t="shared" ca="1" si="86"/>
        <v/>
      </c>
      <c r="C1356" t="str">
        <f t="shared" ca="1" si="85"/>
        <v/>
      </c>
      <c r="D1356" s="156" t="str">
        <f t="array" aca="1" ref="D1356" ca="1">IFERROR(IF(B1356&lt;&gt;"",IF(OR(EXACT(OFFSET(Metadata!$A$1,0,0,Metadata!Metadata_Table_Length,1),C1356)),1,""),""),"")</f>
        <v/>
      </c>
      <c r="E1356" s="163" t="str">
        <f t="array" aca="1" ref="E1356" ca="1">IF(B1356&lt;&gt;"",IF(D1356=1,OFFSET(Metadata!$B$1,MIN(IF(OFFSET(Metadata!$A$1,0,0,Metadata!Metadata_Table_Length,1)=C1356,ROW(OFFSET(Metadata!$A$1,0,0,Metadata!Metadata_Table_Length,1))-1,"")),0),OFFSET(Metadata!$B$1,MIN(IF(OFFSET(Metadata!$A$1,0,0,Metadata!Metadata_Table_Length,1)=SUBSTITUTE(C1356,"rawdatafilename","originalfilename"),ROW(OFFSET(Metadata!$A$1,0,0,Metadata!Metadata_Table_Length,1))-1,"")),0)),"")</f>
        <v/>
      </c>
      <c r="F1356" t="str">
        <f t="shared" ca="1" si="87"/>
        <v/>
      </c>
      <c r="G1356" t="str">
        <f t="array" aca="1" ref="G1356" ca="1">IF(B1356&lt;&gt;"",OFFSET(Metadata!$B$1,MIN(IF(OFFSET(Metadata!$A$1,0,0,Metadata!Metadata_Table_Length,1)=SUBSTITUTE(C1356,"rawdatafilename","partnumber"),ROW(OFFSET(Metadata!$A$1,0,0,Metadata!Metadata_Table_Length,1))-1,"")),0),"")</f>
        <v/>
      </c>
      <c r="H1356" t="str">
        <f t="array" aca="1" ref="H1356" ca="1">IF(B1356&lt;&gt;"",OFFSET(Metadata!$B$1,MIN(IF(OFFSET(Metadata!$A$1,0,0,Metadata!Metadata_Table_Length,1)=SUBSTITUTE(C1356,"rawdatafilename","original_count"),ROW(OFFSET(Metadata!$A$1,0,0,Metadata!Metadata_Table_Length,1))-1,"")),0),"")</f>
        <v/>
      </c>
      <c r="I1356" t="str">
        <f t="array" aca="1" ref="I1356" ca="1">IF(B1356&lt;&gt;"",OFFSET(Metadata!$B$1,MIN(IF(OFFSET(Metadata!$A$1,0,0,Metadata!Metadata_Table_Length,1)=SUBSTITUTE(C1356,"rawdatafilename","count"),ROW(OFFSET(Metadata!$A$1,0,0,Metadata!Metadata_Table_Length,1))-1,"")),0),"")</f>
        <v/>
      </c>
      <c r="J1356" t="str">
        <f t="array" aca="1" ref="J1356" ca="1">IF(AND(G1356&lt;&gt;"",G1356&lt;&gt;G1355),MAX(IF(G$2:G$2001=G1356,H$2:H$2001,"")),"")</f>
        <v/>
      </c>
      <c r="K1356" t="str">
        <f t="array" aca="1" ref="K1356" ca="1">IF(AND(G1356&lt;&gt;"",G1356&lt;&gt;G1355),MAX(IF(G$2:G$2001=G1356,I$2:I$2001,"")),"")</f>
        <v/>
      </c>
      <c r="L1356" t="str">
        <f t="shared" ca="1" si="84"/>
        <v/>
      </c>
    </row>
    <row r="1357" spans="2:12" x14ac:dyDescent="0.25">
      <c r="B1357" t="str">
        <f t="shared" ca="1" si="86"/>
        <v/>
      </c>
      <c r="C1357" t="str">
        <f t="shared" ca="1" si="85"/>
        <v/>
      </c>
      <c r="D1357" s="156" t="str">
        <f t="array" aca="1" ref="D1357" ca="1">IFERROR(IF(B1357&lt;&gt;"",IF(OR(EXACT(OFFSET(Metadata!$A$1,0,0,Metadata!Metadata_Table_Length,1),C1357)),1,""),""),"")</f>
        <v/>
      </c>
      <c r="E1357" s="163" t="str">
        <f t="array" aca="1" ref="E1357" ca="1">IF(B1357&lt;&gt;"",IF(D1357=1,OFFSET(Metadata!$B$1,MIN(IF(OFFSET(Metadata!$A$1,0,0,Metadata!Metadata_Table_Length,1)=C1357,ROW(OFFSET(Metadata!$A$1,0,0,Metadata!Metadata_Table_Length,1))-1,"")),0),OFFSET(Metadata!$B$1,MIN(IF(OFFSET(Metadata!$A$1,0,0,Metadata!Metadata_Table_Length,1)=SUBSTITUTE(C1357,"rawdatafilename","originalfilename"),ROW(OFFSET(Metadata!$A$1,0,0,Metadata!Metadata_Table_Length,1))-1,"")),0)),"")</f>
        <v/>
      </c>
      <c r="F1357" t="str">
        <f t="shared" ca="1" si="87"/>
        <v/>
      </c>
      <c r="G1357" t="str">
        <f t="array" aca="1" ref="G1357" ca="1">IF(B1357&lt;&gt;"",OFFSET(Metadata!$B$1,MIN(IF(OFFSET(Metadata!$A$1,0,0,Metadata!Metadata_Table_Length,1)=SUBSTITUTE(C1357,"rawdatafilename","partnumber"),ROW(OFFSET(Metadata!$A$1,0,0,Metadata!Metadata_Table_Length,1))-1,"")),0),"")</f>
        <v/>
      </c>
      <c r="H1357" t="str">
        <f t="array" aca="1" ref="H1357" ca="1">IF(B1357&lt;&gt;"",OFFSET(Metadata!$B$1,MIN(IF(OFFSET(Metadata!$A$1,0,0,Metadata!Metadata_Table_Length,1)=SUBSTITUTE(C1357,"rawdatafilename","original_count"),ROW(OFFSET(Metadata!$A$1,0,0,Metadata!Metadata_Table_Length,1))-1,"")),0),"")</f>
        <v/>
      </c>
      <c r="I1357" t="str">
        <f t="array" aca="1" ref="I1357" ca="1">IF(B1357&lt;&gt;"",OFFSET(Metadata!$B$1,MIN(IF(OFFSET(Metadata!$A$1,0,0,Metadata!Metadata_Table_Length,1)=SUBSTITUTE(C1357,"rawdatafilename","count"),ROW(OFFSET(Metadata!$A$1,0,0,Metadata!Metadata_Table_Length,1))-1,"")),0),"")</f>
        <v/>
      </c>
      <c r="J1357" t="str">
        <f t="array" aca="1" ref="J1357" ca="1">IF(AND(G1357&lt;&gt;"",G1357&lt;&gt;G1356),MAX(IF(G$2:G$2001=G1357,H$2:H$2001,"")),"")</f>
        <v/>
      </c>
      <c r="K1357" t="str">
        <f t="array" aca="1" ref="K1357" ca="1">IF(AND(G1357&lt;&gt;"",G1357&lt;&gt;G1356),MAX(IF(G$2:G$2001=G1357,I$2:I$2001,"")),"")</f>
        <v/>
      </c>
      <c r="L1357" t="str">
        <f t="shared" ca="1" si="84"/>
        <v/>
      </c>
    </row>
    <row r="1358" spans="2:12" x14ac:dyDescent="0.25">
      <c r="B1358" t="str">
        <f t="shared" ca="1" si="86"/>
        <v/>
      </c>
      <c r="C1358" t="str">
        <f t="shared" ca="1" si="85"/>
        <v/>
      </c>
      <c r="D1358" s="156" t="str">
        <f t="array" aca="1" ref="D1358" ca="1">IFERROR(IF(B1358&lt;&gt;"",IF(OR(EXACT(OFFSET(Metadata!$A$1,0,0,Metadata!Metadata_Table_Length,1),C1358)),1,""),""),"")</f>
        <v/>
      </c>
      <c r="E1358" s="163" t="str">
        <f t="array" aca="1" ref="E1358" ca="1">IF(B1358&lt;&gt;"",IF(D1358=1,OFFSET(Metadata!$B$1,MIN(IF(OFFSET(Metadata!$A$1,0,0,Metadata!Metadata_Table_Length,1)=C1358,ROW(OFFSET(Metadata!$A$1,0,0,Metadata!Metadata_Table_Length,1))-1,"")),0),OFFSET(Metadata!$B$1,MIN(IF(OFFSET(Metadata!$A$1,0,0,Metadata!Metadata_Table_Length,1)=SUBSTITUTE(C1358,"rawdatafilename","originalfilename"),ROW(OFFSET(Metadata!$A$1,0,0,Metadata!Metadata_Table_Length,1))-1,"")),0)),"")</f>
        <v/>
      </c>
      <c r="F1358" t="str">
        <f t="shared" ca="1" si="87"/>
        <v/>
      </c>
      <c r="G1358" t="str">
        <f t="array" aca="1" ref="G1358" ca="1">IF(B1358&lt;&gt;"",OFFSET(Metadata!$B$1,MIN(IF(OFFSET(Metadata!$A$1,0,0,Metadata!Metadata_Table_Length,1)=SUBSTITUTE(C1358,"rawdatafilename","partnumber"),ROW(OFFSET(Metadata!$A$1,0,0,Metadata!Metadata_Table_Length,1))-1,"")),0),"")</f>
        <v/>
      </c>
      <c r="H1358" t="str">
        <f t="array" aca="1" ref="H1358" ca="1">IF(B1358&lt;&gt;"",OFFSET(Metadata!$B$1,MIN(IF(OFFSET(Metadata!$A$1,0,0,Metadata!Metadata_Table_Length,1)=SUBSTITUTE(C1358,"rawdatafilename","original_count"),ROW(OFFSET(Metadata!$A$1,0,0,Metadata!Metadata_Table_Length,1))-1,"")),0),"")</f>
        <v/>
      </c>
      <c r="I1358" t="str">
        <f t="array" aca="1" ref="I1358" ca="1">IF(B1358&lt;&gt;"",OFFSET(Metadata!$B$1,MIN(IF(OFFSET(Metadata!$A$1,0,0,Metadata!Metadata_Table_Length,1)=SUBSTITUTE(C1358,"rawdatafilename","count"),ROW(OFFSET(Metadata!$A$1,0,0,Metadata!Metadata_Table_Length,1))-1,"")),0),"")</f>
        <v/>
      </c>
      <c r="J1358" t="str">
        <f t="array" aca="1" ref="J1358" ca="1">IF(AND(G1358&lt;&gt;"",G1358&lt;&gt;G1357),MAX(IF(G$2:G$2001=G1358,H$2:H$2001,"")),"")</f>
        <v/>
      </c>
      <c r="K1358" t="str">
        <f t="array" aca="1" ref="K1358" ca="1">IF(AND(G1358&lt;&gt;"",G1358&lt;&gt;G1357),MAX(IF(G$2:G$2001=G1358,I$2:I$2001,"")),"")</f>
        <v/>
      </c>
      <c r="L1358" t="str">
        <f t="shared" ca="1" si="84"/>
        <v/>
      </c>
    </row>
    <row r="1359" spans="2:12" x14ac:dyDescent="0.25">
      <c r="B1359" t="str">
        <f t="shared" ca="1" si="86"/>
        <v/>
      </c>
      <c r="C1359" t="str">
        <f t="shared" ca="1" si="85"/>
        <v/>
      </c>
      <c r="D1359" s="156" t="str">
        <f t="array" aca="1" ref="D1359" ca="1">IFERROR(IF(B1359&lt;&gt;"",IF(OR(EXACT(OFFSET(Metadata!$A$1,0,0,Metadata!Metadata_Table_Length,1),C1359)),1,""),""),"")</f>
        <v/>
      </c>
      <c r="E1359" s="163" t="str">
        <f t="array" aca="1" ref="E1359" ca="1">IF(B1359&lt;&gt;"",IF(D1359=1,OFFSET(Metadata!$B$1,MIN(IF(OFFSET(Metadata!$A$1,0,0,Metadata!Metadata_Table_Length,1)=C1359,ROW(OFFSET(Metadata!$A$1,0,0,Metadata!Metadata_Table_Length,1))-1,"")),0),OFFSET(Metadata!$B$1,MIN(IF(OFFSET(Metadata!$A$1,0,0,Metadata!Metadata_Table_Length,1)=SUBSTITUTE(C1359,"rawdatafilename","originalfilename"),ROW(OFFSET(Metadata!$A$1,0,0,Metadata!Metadata_Table_Length,1))-1,"")),0)),"")</f>
        <v/>
      </c>
      <c r="F1359" t="str">
        <f t="shared" ca="1" si="87"/>
        <v/>
      </c>
      <c r="G1359" t="str">
        <f t="array" aca="1" ref="G1359" ca="1">IF(B1359&lt;&gt;"",OFFSET(Metadata!$B$1,MIN(IF(OFFSET(Metadata!$A$1,0,0,Metadata!Metadata_Table_Length,1)=SUBSTITUTE(C1359,"rawdatafilename","partnumber"),ROW(OFFSET(Metadata!$A$1,0,0,Metadata!Metadata_Table_Length,1))-1,"")),0),"")</f>
        <v/>
      </c>
      <c r="H1359" t="str">
        <f t="array" aca="1" ref="H1359" ca="1">IF(B1359&lt;&gt;"",OFFSET(Metadata!$B$1,MIN(IF(OFFSET(Metadata!$A$1,0,0,Metadata!Metadata_Table_Length,1)=SUBSTITUTE(C1359,"rawdatafilename","original_count"),ROW(OFFSET(Metadata!$A$1,0,0,Metadata!Metadata_Table_Length,1))-1,"")),0),"")</f>
        <v/>
      </c>
      <c r="I1359" t="str">
        <f t="array" aca="1" ref="I1359" ca="1">IF(B1359&lt;&gt;"",OFFSET(Metadata!$B$1,MIN(IF(OFFSET(Metadata!$A$1,0,0,Metadata!Metadata_Table_Length,1)=SUBSTITUTE(C1359,"rawdatafilename","count"),ROW(OFFSET(Metadata!$A$1,0,0,Metadata!Metadata_Table_Length,1))-1,"")),0),"")</f>
        <v/>
      </c>
      <c r="J1359" t="str">
        <f t="array" aca="1" ref="J1359" ca="1">IF(AND(G1359&lt;&gt;"",G1359&lt;&gt;G1358),MAX(IF(G$2:G$2001=G1359,H$2:H$2001,"")),"")</f>
        <v/>
      </c>
      <c r="K1359" t="str">
        <f t="array" aca="1" ref="K1359" ca="1">IF(AND(G1359&lt;&gt;"",G1359&lt;&gt;G1358),MAX(IF(G$2:G$2001=G1359,I$2:I$2001,"")),"")</f>
        <v/>
      </c>
      <c r="L1359" t="str">
        <f t="shared" ca="1" si="84"/>
        <v/>
      </c>
    </row>
    <row r="1360" spans="2:12" x14ac:dyDescent="0.25">
      <c r="B1360" t="str">
        <f t="shared" ca="1" si="86"/>
        <v/>
      </c>
      <c r="C1360" t="str">
        <f t="shared" ca="1" si="85"/>
        <v/>
      </c>
      <c r="D1360" s="156" t="str">
        <f t="array" aca="1" ref="D1360" ca="1">IFERROR(IF(B1360&lt;&gt;"",IF(OR(EXACT(OFFSET(Metadata!$A$1,0,0,Metadata!Metadata_Table_Length,1),C1360)),1,""),""),"")</f>
        <v/>
      </c>
      <c r="E1360" s="163" t="str">
        <f t="array" aca="1" ref="E1360" ca="1">IF(B1360&lt;&gt;"",IF(D1360=1,OFFSET(Metadata!$B$1,MIN(IF(OFFSET(Metadata!$A$1,0,0,Metadata!Metadata_Table_Length,1)=C1360,ROW(OFFSET(Metadata!$A$1,0,0,Metadata!Metadata_Table_Length,1))-1,"")),0),OFFSET(Metadata!$B$1,MIN(IF(OFFSET(Metadata!$A$1,0,0,Metadata!Metadata_Table_Length,1)=SUBSTITUTE(C1360,"rawdatafilename","originalfilename"),ROW(OFFSET(Metadata!$A$1,0,0,Metadata!Metadata_Table_Length,1))-1,"")),0)),"")</f>
        <v/>
      </c>
      <c r="F1360" t="str">
        <f t="shared" ca="1" si="87"/>
        <v/>
      </c>
      <c r="G1360" t="str">
        <f t="array" aca="1" ref="G1360" ca="1">IF(B1360&lt;&gt;"",OFFSET(Metadata!$B$1,MIN(IF(OFFSET(Metadata!$A$1,0,0,Metadata!Metadata_Table_Length,1)=SUBSTITUTE(C1360,"rawdatafilename","partnumber"),ROW(OFFSET(Metadata!$A$1,0,0,Metadata!Metadata_Table_Length,1))-1,"")),0),"")</f>
        <v/>
      </c>
      <c r="H1360" t="str">
        <f t="array" aca="1" ref="H1360" ca="1">IF(B1360&lt;&gt;"",OFFSET(Metadata!$B$1,MIN(IF(OFFSET(Metadata!$A$1,0,0,Metadata!Metadata_Table_Length,1)=SUBSTITUTE(C1360,"rawdatafilename","original_count"),ROW(OFFSET(Metadata!$A$1,0,0,Metadata!Metadata_Table_Length,1))-1,"")),0),"")</f>
        <v/>
      </c>
      <c r="I1360" t="str">
        <f t="array" aca="1" ref="I1360" ca="1">IF(B1360&lt;&gt;"",OFFSET(Metadata!$B$1,MIN(IF(OFFSET(Metadata!$A$1,0,0,Metadata!Metadata_Table_Length,1)=SUBSTITUTE(C1360,"rawdatafilename","count"),ROW(OFFSET(Metadata!$A$1,0,0,Metadata!Metadata_Table_Length,1))-1,"")),0),"")</f>
        <v/>
      </c>
      <c r="J1360" t="str">
        <f t="array" aca="1" ref="J1360" ca="1">IF(AND(G1360&lt;&gt;"",G1360&lt;&gt;G1359),MAX(IF(G$2:G$2001=G1360,H$2:H$2001,"")),"")</f>
        <v/>
      </c>
      <c r="K1360" t="str">
        <f t="array" aca="1" ref="K1360" ca="1">IF(AND(G1360&lt;&gt;"",G1360&lt;&gt;G1359),MAX(IF(G$2:G$2001=G1360,I$2:I$2001,"")),"")</f>
        <v/>
      </c>
      <c r="L1360" t="str">
        <f t="shared" ca="1" si="84"/>
        <v/>
      </c>
    </row>
    <row r="1361" spans="2:12" x14ac:dyDescent="0.25">
      <c r="B1361" t="str">
        <f t="shared" ca="1" si="86"/>
        <v/>
      </c>
      <c r="C1361" t="str">
        <f t="shared" ca="1" si="85"/>
        <v/>
      </c>
      <c r="D1361" s="156" t="str">
        <f t="array" aca="1" ref="D1361" ca="1">IFERROR(IF(B1361&lt;&gt;"",IF(OR(EXACT(OFFSET(Metadata!$A$1,0,0,Metadata!Metadata_Table_Length,1),C1361)),1,""),""),"")</f>
        <v/>
      </c>
      <c r="E1361" s="163" t="str">
        <f t="array" aca="1" ref="E1361" ca="1">IF(B1361&lt;&gt;"",IF(D1361=1,OFFSET(Metadata!$B$1,MIN(IF(OFFSET(Metadata!$A$1,0,0,Metadata!Metadata_Table_Length,1)=C1361,ROW(OFFSET(Metadata!$A$1,0,0,Metadata!Metadata_Table_Length,1))-1,"")),0),OFFSET(Metadata!$B$1,MIN(IF(OFFSET(Metadata!$A$1,0,0,Metadata!Metadata_Table_Length,1)=SUBSTITUTE(C1361,"rawdatafilename","originalfilename"),ROW(OFFSET(Metadata!$A$1,0,0,Metadata!Metadata_Table_Length,1))-1,"")),0)),"")</f>
        <v/>
      </c>
      <c r="F1361" t="str">
        <f t="shared" ca="1" si="87"/>
        <v/>
      </c>
      <c r="G1361" t="str">
        <f t="array" aca="1" ref="G1361" ca="1">IF(B1361&lt;&gt;"",OFFSET(Metadata!$B$1,MIN(IF(OFFSET(Metadata!$A$1,0,0,Metadata!Metadata_Table_Length,1)=SUBSTITUTE(C1361,"rawdatafilename","partnumber"),ROW(OFFSET(Metadata!$A$1,0,0,Metadata!Metadata_Table_Length,1))-1,"")),0),"")</f>
        <v/>
      </c>
      <c r="H1361" t="str">
        <f t="array" aca="1" ref="H1361" ca="1">IF(B1361&lt;&gt;"",OFFSET(Metadata!$B$1,MIN(IF(OFFSET(Metadata!$A$1,0,0,Metadata!Metadata_Table_Length,1)=SUBSTITUTE(C1361,"rawdatafilename","original_count"),ROW(OFFSET(Metadata!$A$1,0,0,Metadata!Metadata_Table_Length,1))-1,"")),0),"")</f>
        <v/>
      </c>
      <c r="I1361" t="str">
        <f t="array" aca="1" ref="I1361" ca="1">IF(B1361&lt;&gt;"",OFFSET(Metadata!$B$1,MIN(IF(OFFSET(Metadata!$A$1,0,0,Metadata!Metadata_Table_Length,1)=SUBSTITUTE(C1361,"rawdatafilename","count"),ROW(OFFSET(Metadata!$A$1,0,0,Metadata!Metadata_Table_Length,1))-1,"")),0),"")</f>
        <v/>
      </c>
      <c r="J1361" t="str">
        <f t="array" aca="1" ref="J1361" ca="1">IF(AND(G1361&lt;&gt;"",G1361&lt;&gt;G1360),MAX(IF(G$2:G$2001=G1361,H$2:H$2001,"")),"")</f>
        <v/>
      </c>
      <c r="K1361" t="str">
        <f t="array" aca="1" ref="K1361" ca="1">IF(AND(G1361&lt;&gt;"",G1361&lt;&gt;G1360),MAX(IF(G$2:G$2001=G1361,I$2:I$2001,"")),"")</f>
        <v/>
      </c>
      <c r="L1361" t="str">
        <f t="shared" ca="1" si="84"/>
        <v/>
      </c>
    </row>
    <row r="1362" spans="2:12" x14ac:dyDescent="0.25">
      <c r="B1362" t="str">
        <f t="shared" ca="1" si="86"/>
        <v/>
      </c>
      <c r="C1362" t="str">
        <f t="shared" ca="1" si="85"/>
        <v/>
      </c>
      <c r="D1362" s="156" t="str">
        <f t="array" aca="1" ref="D1362" ca="1">IFERROR(IF(B1362&lt;&gt;"",IF(OR(EXACT(OFFSET(Metadata!$A$1,0,0,Metadata!Metadata_Table_Length,1),C1362)),1,""),""),"")</f>
        <v/>
      </c>
      <c r="E1362" s="163" t="str">
        <f t="array" aca="1" ref="E1362" ca="1">IF(B1362&lt;&gt;"",IF(D1362=1,OFFSET(Metadata!$B$1,MIN(IF(OFFSET(Metadata!$A$1,0,0,Metadata!Metadata_Table_Length,1)=C1362,ROW(OFFSET(Metadata!$A$1,0,0,Metadata!Metadata_Table_Length,1))-1,"")),0),OFFSET(Metadata!$B$1,MIN(IF(OFFSET(Metadata!$A$1,0,0,Metadata!Metadata_Table_Length,1)=SUBSTITUTE(C1362,"rawdatafilename","originalfilename"),ROW(OFFSET(Metadata!$A$1,0,0,Metadata!Metadata_Table_Length,1))-1,"")),0)),"")</f>
        <v/>
      </c>
      <c r="F1362" t="str">
        <f t="shared" ca="1" si="87"/>
        <v/>
      </c>
      <c r="G1362" t="str">
        <f t="array" aca="1" ref="G1362" ca="1">IF(B1362&lt;&gt;"",OFFSET(Metadata!$B$1,MIN(IF(OFFSET(Metadata!$A$1,0,0,Metadata!Metadata_Table_Length,1)=SUBSTITUTE(C1362,"rawdatafilename","partnumber"),ROW(OFFSET(Metadata!$A$1,0,0,Metadata!Metadata_Table_Length,1))-1,"")),0),"")</f>
        <v/>
      </c>
      <c r="H1362" t="str">
        <f t="array" aca="1" ref="H1362" ca="1">IF(B1362&lt;&gt;"",OFFSET(Metadata!$B$1,MIN(IF(OFFSET(Metadata!$A$1,0,0,Metadata!Metadata_Table_Length,1)=SUBSTITUTE(C1362,"rawdatafilename","original_count"),ROW(OFFSET(Metadata!$A$1,0,0,Metadata!Metadata_Table_Length,1))-1,"")),0),"")</f>
        <v/>
      </c>
      <c r="I1362" t="str">
        <f t="array" aca="1" ref="I1362" ca="1">IF(B1362&lt;&gt;"",OFFSET(Metadata!$B$1,MIN(IF(OFFSET(Metadata!$A$1,0,0,Metadata!Metadata_Table_Length,1)=SUBSTITUTE(C1362,"rawdatafilename","count"),ROW(OFFSET(Metadata!$A$1,0,0,Metadata!Metadata_Table_Length,1))-1,"")),0),"")</f>
        <v/>
      </c>
      <c r="J1362" t="str">
        <f t="array" aca="1" ref="J1362" ca="1">IF(AND(G1362&lt;&gt;"",G1362&lt;&gt;G1361),MAX(IF(G$2:G$2001=G1362,H$2:H$2001,"")),"")</f>
        <v/>
      </c>
      <c r="K1362" t="str">
        <f t="array" aca="1" ref="K1362" ca="1">IF(AND(G1362&lt;&gt;"",G1362&lt;&gt;G1361),MAX(IF(G$2:G$2001=G1362,I$2:I$2001,"")),"")</f>
        <v/>
      </c>
      <c r="L1362" t="str">
        <f t="shared" ca="1" si="84"/>
        <v/>
      </c>
    </row>
    <row r="1363" spans="2:12" x14ac:dyDescent="0.25">
      <c r="B1363" t="str">
        <f t="shared" ca="1" si="86"/>
        <v/>
      </c>
      <c r="C1363" t="str">
        <f t="shared" ca="1" si="85"/>
        <v/>
      </c>
      <c r="D1363" s="156" t="str">
        <f t="array" aca="1" ref="D1363" ca="1">IFERROR(IF(B1363&lt;&gt;"",IF(OR(EXACT(OFFSET(Metadata!$A$1,0,0,Metadata!Metadata_Table_Length,1),C1363)),1,""),""),"")</f>
        <v/>
      </c>
      <c r="E1363" s="163" t="str">
        <f t="array" aca="1" ref="E1363" ca="1">IF(B1363&lt;&gt;"",IF(D1363=1,OFFSET(Metadata!$B$1,MIN(IF(OFFSET(Metadata!$A$1,0,0,Metadata!Metadata_Table_Length,1)=C1363,ROW(OFFSET(Metadata!$A$1,0,0,Metadata!Metadata_Table_Length,1))-1,"")),0),OFFSET(Metadata!$B$1,MIN(IF(OFFSET(Metadata!$A$1,0,0,Metadata!Metadata_Table_Length,1)=SUBSTITUTE(C1363,"rawdatafilename","originalfilename"),ROW(OFFSET(Metadata!$A$1,0,0,Metadata!Metadata_Table_Length,1))-1,"")),0)),"")</f>
        <v/>
      </c>
      <c r="F1363" t="str">
        <f t="shared" ca="1" si="87"/>
        <v/>
      </c>
      <c r="G1363" t="str">
        <f t="array" aca="1" ref="G1363" ca="1">IF(B1363&lt;&gt;"",OFFSET(Metadata!$B$1,MIN(IF(OFFSET(Metadata!$A$1,0,0,Metadata!Metadata_Table_Length,1)=SUBSTITUTE(C1363,"rawdatafilename","partnumber"),ROW(OFFSET(Metadata!$A$1,0,0,Metadata!Metadata_Table_Length,1))-1,"")),0),"")</f>
        <v/>
      </c>
      <c r="H1363" t="str">
        <f t="array" aca="1" ref="H1363" ca="1">IF(B1363&lt;&gt;"",OFFSET(Metadata!$B$1,MIN(IF(OFFSET(Metadata!$A$1,0,0,Metadata!Metadata_Table_Length,1)=SUBSTITUTE(C1363,"rawdatafilename","original_count"),ROW(OFFSET(Metadata!$A$1,0,0,Metadata!Metadata_Table_Length,1))-1,"")),0),"")</f>
        <v/>
      </c>
      <c r="I1363" t="str">
        <f t="array" aca="1" ref="I1363" ca="1">IF(B1363&lt;&gt;"",OFFSET(Metadata!$B$1,MIN(IF(OFFSET(Metadata!$A$1,0,0,Metadata!Metadata_Table_Length,1)=SUBSTITUTE(C1363,"rawdatafilename","count"),ROW(OFFSET(Metadata!$A$1,0,0,Metadata!Metadata_Table_Length,1))-1,"")),0),"")</f>
        <v/>
      </c>
      <c r="J1363" t="str">
        <f t="array" aca="1" ref="J1363" ca="1">IF(AND(G1363&lt;&gt;"",G1363&lt;&gt;G1362),MAX(IF(G$2:G$2001=G1363,H$2:H$2001,"")),"")</f>
        <v/>
      </c>
      <c r="K1363" t="str">
        <f t="array" aca="1" ref="K1363" ca="1">IF(AND(G1363&lt;&gt;"",G1363&lt;&gt;G1362),MAX(IF(G$2:G$2001=G1363,I$2:I$2001,"")),"")</f>
        <v/>
      </c>
      <c r="L1363" t="str">
        <f t="shared" ca="1" si="84"/>
        <v/>
      </c>
    </row>
    <row r="1364" spans="2:12" x14ac:dyDescent="0.25">
      <c r="B1364" t="str">
        <f t="shared" ca="1" si="86"/>
        <v/>
      </c>
      <c r="C1364" t="str">
        <f t="shared" ca="1" si="85"/>
        <v/>
      </c>
      <c r="D1364" s="156" t="str">
        <f t="array" aca="1" ref="D1364" ca="1">IFERROR(IF(B1364&lt;&gt;"",IF(OR(EXACT(OFFSET(Metadata!$A$1,0,0,Metadata!Metadata_Table_Length,1),C1364)),1,""),""),"")</f>
        <v/>
      </c>
      <c r="E1364" s="163" t="str">
        <f t="array" aca="1" ref="E1364" ca="1">IF(B1364&lt;&gt;"",IF(D1364=1,OFFSET(Metadata!$B$1,MIN(IF(OFFSET(Metadata!$A$1,0,0,Metadata!Metadata_Table_Length,1)=C1364,ROW(OFFSET(Metadata!$A$1,0,0,Metadata!Metadata_Table_Length,1))-1,"")),0),OFFSET(Metadata!$B$1,MIN(IF(OFFSET(Metadata!$A$1,0,0,Metadata!Metadata_Table_Length,1)=SUBSTITUTE(C1364,"rawdatafilename","originalfilename"),ROW(OFFSET(Metadata!$A$1,0,0,Metadata!Metadata_Table_Length,1))-1,"")),0)),"")</f>
        <v/>
      </c>
      <c r="F1364" t="str">
        <f t="shared" ca="1" si="87"/>
        <v/>
      </c>
      <c r="G1364" t="str">
        <f t="array" aca="1" ref="G1364" ca="1">IF(B1364&lt;&gt;"",OFFSET(Metadata!$B$1,MIN(IF(OFFSET(Metadata!$A$1,0,0,Metadata!Metadata_Table_Length,1)=SUBSTITUTE(C1364,"rawdatafilename","partnumber"),ROW(OFFSET(Metadata!$A$1,0,0,Metadata!Metadata_Table_Length,1))-1,"")),0),"")</f>
        <v/>
      </c>
      <c r="H1364" t="str">
        <f t="array" aca="1" ref="H1364" ca="1">IF(B1364&lt;&gt;"",OFFSET(Metadata!$B$1,MIN(IF(OFFSET(Metadata!$A$1,0,0,Metadata!Metadata_Table_Length,1)=SUBSTITUTE(C1364,"rawdatafilename","original_count"),ROW(OFFSET(Metadata!$A$1,0,0,Metadata!Metadata_Table_Length,1))-1,"")),0),"")</f>
        <v/>
      </c>
      <c r="I1364" t="str">
        <f t="array" aca="1" ref="I1364" ca="1">IF(B1364&lt;&gt;"",OFFSET(Metadata!$B$1,MIN(IF(OFFSET(Metadata!$A$1,0,0,Metadata!Metadata_Table_Length,1)=SUBSTITUTE(C1364,"rawdatafilename","count"),ROW(OFFSET(Metadata!$A$1,0,0,Metadata!Metadata_Table_Length,1))-1,"")),0),"")</f>
        <v/>
      </c>
      <c r="J1364" t="str">
        <f t="array" aca="1" ref="J1364" ca="1">IF(AND(G1364&lt;&gt;"",G1364&lt;&gt;G1363),MAX(IF(G$2:G$2001=G1364,H$2:H$2001,"")),"")</f>
        <v/>
      </c>
      <c r="K1364" t="str">
        <f t="array" aca="1" ref="K1364" ca="1">IF(AND(G1364&lt;&gt;"",G1364&lt;&gt;G1363),MAX(IF(G$2:G$2001=G1364,I$2:I$2001,"")),"")</f>
        <v/>
      </c>
      <c r="L1364" t="str">
        <f t="shared" ca="1" si="84"/>
        <v/>
      </c>
    </row>
    <row r="1365" spans="2:12" x14ac:dyDescent="0.25">
      <c r="B1365" t="str">
        <f t="shared" ca="1" si="86"/>
        <v/>
      </c>
      <c r="C1365" t="str">
        <f t="shared" ca="1" si="85"/>
        <v/>
      </c>
      <c r="D1365" s="156" t="str">
        <f t="array" aca="1" ref="D1365" ca="1">IFERROR(IF(B1365&lt;&gt;"",IF(OR(EXACT(OFFSET(Metadata!$A$1,0,0,Metadata!Metadata_Table_Length,1),C1365)),1,""),""),"")</f>
        <v/>
      </c>
      <c r="E1365" s="163" t="str">
        <f t="array" aca="1" ref="E1365" ca="1">IF(B1365&lt;&gt;"",IF(D1365=1,OFFSET(Metadata!$B$1,MIN(IF(OFFSET(Metadata!$A$1,0,0,Metadata!Metadata_Table_Length,1)=C1365,ROW(OFFSET(Metadata!$A$1,0,0,Metadata!Metadata_Table_Length,1))-1,"")),0),OFFSET(Metadata!$B$1,MIN(IF(OFFSET(Metadata!$A$1,0,0,Metadata!Metadata_Table_Length,1)=SUBSTITUTE(C1365,"rawdatafilename","originalfilename"),ROW(OFFSET(Metadata!$A$1,0,0,Metadata!Metadata_Table_Length,1))-1,"")),0)),"")</f>
        <v/>
      </c>
      <c r="F1365" t="str">
        <f t="shared" ca="1" si="87"/>
        <v/>
      </c>
      <c r="G1365" t="str">
        <f t="array" aca="1" ref="G1365" ca="1">IF(B1365&lt;&gt;"",OFFSET(Metadata!$B$1,MIN(IF(OFFSET(Metadata!$A$1,0,0,Metadata!Metadata_Table_Length,1)=SUBSTITUTE(C1365,"rawdatafilename","partnumber"),ROW(OFFSET(Metadata!$A$1,0,0,Metadata!Metadata_Table_Length,1))-1,"")),0),"")</f>
        <v/>
      </c>
      <c r="H1365" t="str">
        <f t="array" aca="1" ref="H1365" ca="1">IF(B1365&lt;&gt;"",OFFSET(Metadata!$B$1,MIN(IF(OFFSET(Metadata!$A$1,0,0,Metadata!Metadata_Table_Length,1)=SUBSTITUTE(C1365,"rawdatafilename","original_count"),ROW(OFFSET(Metadata!$A$1,0,0,Metadata!Metadata_Table_Length,1))-1,"")),0),"")</f>
        <v/>
      </c>
      <c r="I1365" t="str">
        <f t="array" aca="1" ref="I1365" ca="1">IF(B1365&lt;&gt;"",OFFSET(Metadata!$B$1,MIN(IF(OFFSET(Metadata!$A$1,0,0,Metadata!Metadata_Table_Length,1)=SUBSTITUTE(C1365,"rawdatafilename","count"),ROW(OFFSET(Metadata!$A$1,0,0,Metadata!Metadata_Table_Length,1))-1,"")),0),"")</f>
        <v/>
      </c>
      <c r="J1365" t="str">
        <f t="array" aca="1" ref="J1365" ca="1">IF(AND(G1365&lt;&gt;"",G1365&lt;&gt;G1364),MAX(IF(G$2:G$2001=G1365,H$2:H$2001,"")),"")</f>
        <v/>
      </c>
      <c r="K1365" t="str">
        <f t="array" aca="1" ref="K1365" ca="1">IF(AND(G1365&lt;&gt;"",G1365&lt;&gt;G1364),MAX(IF(G$2:G$2001=G1365,I$2:I$2001,"")),"")</f>
        <v/>
      </c>
      <c r="L1365" t="str">
        <f t="shared" ca="1" si="84"/>
        <v/>
      </c>
    </row>
    <row r="1366" spans="2:12" x14ac:dyDescent="0.25">
      <c r="B1366" t="str">
        <f t="shared" ca="1" si="86"/>
        <v/>
      </c>
      <c r="C1366" t="str">
        <f t="shared" ca="1" si="85"/>
        <v/>
      </c>
      <c r="D1366" s="156" t="str">
        <f t="array" aca="1" ref="D1366" ca="1">IFERROR(IF(B1366&lt;&gt;"",IF(OR(EXACT(OFFSET(Metadata!$A$1,0,0,Metadata!Metadata_Table_Length,1),C1366)),1,""),""),"")</f>
        <v/>
      </c>
      <c r="E1366" s="163" t="str">
        <f t="array" aca="1" ref="E1366" ca="1">IF(B1366&lt;&gt;"",IF(D1366=1,OFFSET(Metadata!$B$1,MIN(IF(OFFSET(Metadata!$A$1,0,0,Metadata!Metadata_Table_Length,1)=C1366,ROW(OFFSET(Metadata!$A$1,0,0,Metadata!Metadata_Table_Length,1))-1,"")),0),OFFSET(Metadata!$B$1,MIN(IF(OFFSET(Metadata!$A$1,0,0,Metadata!Metadata_Table_Length,1)=SUBSTITUTE(C1366,"rawdatafilename","originalfilename"),ROW(OFFSET(Metadata!$A$1,0,0,Metadata!Metadata_Table_Length,1))-1,"")),0)),"")</f>
        <v/>
      </c>
      <c r="F1366" t="str">
        <f t="shared" ca="1" si="87"/>
        <v/>
      </c>
      <c r="G1366" t="str">
        <f t="array" aca="1" ref="G1366" ca="1">IF(B1366&lt;&gt;"",OFFSET(Metadata!$B$1,MIN(IF(OFFSET(Metadata!$A$1,0,0,Metadata!Metadata_Table_Length,1)=SUBSTITUTE(C1366,"rawdatafilename","partnumber"),ROW(OFFSET(Metadata!$A$1,0,0,Metadata!Metadata_Table_Length,1))-1,"")),0),"")</f>
        <v/>
      </c>
      <c r="H1366" t="str">
        <f t="array" aca="1" ref="H1366" ca="1">IF(B1366&lt;&gt;"",OFFSET(Metadata!$B$1,MIN(IF(OFFSET(Metadata!$A$1,0,0,Metadata!Metadata_Table_Length,1)=SUBSTITUTE(C1366,"rawdatafilename","original_count"),ROW(OFFSET(Metadata!$A$1,0,0,Metadata!Metadata_Table_Length,1))-1,"")),0),"")</f>
        <v/>
      </c>
      <c r="I1366" t="str">
        <f t="array" aca="1" ref="I1366" ca="1">IF(B1366&lt;&gt;"",OFFSET(Metadata!$B$1,MIN(IF(OFFSET(Metadata!$A$1,0,0,Metadata!Metadata_Table_Length,1)=SUBSTITUTE(C1366,"rawdatafilename","count"),ROW(OFFSET(Metadata!$A$1,0,0,Metadata!Metadata_Table_Length,1))-1,"")),0),"")</f>
        <v/>
      </c>
      <c r="J1366" t="str">
        <f t="array" aca="1" ref="J1366" ca="1">IF(AND(G1366&lt;&gt;"",G1366&lt;&gt;G1365),MAX(IF(G$2:G$2001=G1366,H$2:H$2001,"")),"")</f>
        <v/>
      </c>
      <c r="K1366" t="str">
        <f t="array" aca="1" ref="K1366" ca="1">IF(AND(G1366&lt;&gt;"",G1366&lt;&gt;G1365),MAX(IF(G$2:G$2001=G1366,I$2:I$2001,"")),"")</f>
        <v/>
      </c>
      <c r="L1366" t="str">
        <f t="shared" ca="1" si="84"/>
        <v/>
      </c>
    </row>
    <row r="1367" spans="2:12" x14ac:dyDescent="0.25">
      <c r="B1367" t="str">
        <f t="shared" ca="1" si="86"/>
        <v/>
      </c>
      <c r="C1367" t="str">
        <f t="shared" ca="1" si="85"/>
        <v/>
      </c>
      <c r="D1367" s="156" t="str">
        <f t="array" aca="1" ref="D1367" ca="1">IFERROR(IF(B1367&lt;&gt;"",IF(OR(EXACT(OFFSET(Metadata!$A$1,0,0,Metadata!Metadata_Table_Length,1),C1367)),1,""),""),"")</f>
        <v/>
      </c>
      <c r="E1367" s="163" t="str">
        <f t="array" aca="1" ref="E1367" ca="1">IF(B1367&lt;&gt;"",IF(D1367=1,OFFSET(Metadata!$B$1,MIN(IF(OFFSET(Metadata!$A$1,0,0,Metadata!Metadata_Table_Length,1)=C1367,ROW(OFFSET(Metadata!$A$1,0,0,Metadata!Metadata_Table_Length,1))-1,"")),0),OFFSET(Metadata!$B$1,MIN(IF(OFFSET(Metadata!$A$1,0,0,Metadata!Metadata_Table_Length,1)=SUBSTITUTE(C1367,"rawdatafilename","originalfilename"),ROW(OFFSET(Metadata!$A$1,0,0,Metadata!Metadata_Table_Length,1))-1,"")),0)),"")</f>
        <v/>
      </c>
      <c r="F1367" t="str">
        <f t="shared" ca="1" si="87"/>
        <v/>
      </c>
      <c r="G1367" t="str">
        <f t="array" aca="1" ref="G1367" ca="1">IF(B1367&lt;&gt;"",OFFSET(Metadata!$B$1,MIN(IF(OFFSET(Metadata!$A$1,0,0,Metadata!Metadata_Table_Length,1)=SUBSTITUTE(C1367,"rawdatafilename","partnumber"),ROW(OFFSET(Metadata!$A$1,0,0,Metadata!Metadata_Table_Length,1))-1,"")),0),"")</f>
        <v/>
      </c>
      <c r="H1367" t="str">
        <f t="array" aca="1" ref="H1367" ca="1">IF(B1367&lt;&gt;"",OFFSET(Metadata!$B$1,MIN(IF(OFFSET(Metadata!$A$1,0,0,Metadata!Metadata_Table_Length,1)=SUBSTITUTE(C1367,"rawdatafilename","original_count"),ROW(OFFSET(Metadata!$A$1,0,0,Metadata!Metadata_Table_Length,1))-1,"")),0),"")</f>
        <v/>
      </c>
      <c r="I1367" t="str">
        <f t="array" aca="1" ref="I1367" ca="1">IF(B1367&lt;&gt;"",OFFSET(Metadata!$B$1,MIN(IF(OFFSET(Metadata!$A$1,0,0,Metadata!Metadata_Table_Length,1)=SUBSTITUTE(C1367,"rawdatafilename","count"),ROW(OFFSET(Metadata!$A$1,0,0,Metadata!Metadata_Table_Length,1))-1,"")),0),"")</f>
        <v/>
      </c>
      <c r="J1367" t="str">
        <f t="array" aca="1" ref="J1367" ca="1">IF(AND(G1367&lt;&gt;"",G1367&lt;&gt;G1366),MAX(IF(G$2:G$2001=G1367,H$2:H$2001,"")),"")</f>
        <v/>
      </c>
      <c r="K1367" t="str">
        <f t="array" aca="1" ref="K1367" ca="1">IF(AND(G1367&lt;&gt;"",G1367&lt;&gt;G1366),MAX(IF(G$2:G$2001=G1367,I$2:I$2001,"")),"")</f>
        <v/>
      </c>
      <c r="L1367" t="str">
        <f t="shared" ca="1" si="84"/>
        <v/>
      </c>
    </row>
    <row r="1368" spans="2:12" x14ac:dyDescent="0.25">
      <c r="B1368" t="str">
        <f t="shared" ca="1" si="86"/>
        <v/>
      </c>
      <c r="C1368" t="str">
        <f t="shared" ca="1" si="85"/>
        <v/>
      </c>
      <c r="D1368" s="156" t="str">
        <f t="array" aca="1" ref="D1368" ca="1">IFERROR(IF(B1368&lt;&gt;"",IF(OR(EXACT(OFFSET(Metadata!$A$1,0,0,Metadata!Metadata_Table_Length,1),C1368)),1,""),""),"")</f>
        <v/>
      </c>
      <c r="E1368" s="163" t="str">
        <f t="array" aca="1" ref="E1368" ca="1">IF(B1368&lt;&gt;"",IF(D1368=1,OFFSET(Metadata!$B$1,MIN(IF(OFFSET(Metadata!$A$1,0,0,Metadata!Metadata_Table_Length,1)=C1368,ROW(OFFSET(Metadata!$A$1,0,0,Metadata!Metadata_Table_Length,1))-1,"")),0),OFFSET(Metadata!$B$1,MIN(IF(OFFSET(Metadata!$A$1,0,0,Metadata!Metadata_Table_Length,1)=SUBSTITUTE(C1368,"rawdatafilename","originalfilename"),ROW(OFFSET(Metadata!$A$1,0,0,Metadata!Metadata_Table_Length,1))-1,"")),0)),"")</f>
        <v/>
      </c>
      <c r="F1368" t="str">
        <f t="shared" ca="1" si="87"/>
        <v/>
      </c>
      <c r="G1368" t="str">
        <f t="array" aca="1" ref="G1368" ca="1">IF(B1368&lt;&gt;"",OFFSET(Metadata!$B$1,MIN(IF(OFFSET(Metadata!$A$1,0,0,Metadata!Metadata_Table_Length,1)=SUBSTITUTE(C1368,"rawdatafilename","partnumber"),ROW(OFFSET(Metadata!$A$1,0,0,Metadata!Metadata_Table_Length,1))-1,"")),0),"")</f>
        <v/>
      </c>
      <c r="H1368" t="str">
        <f t="array" aca="1" ref="H1368" ca="1">IF(B1368&lt;&gt;"",OFFSET(Metadata!$B$1,MIN(IF(OFFSET(Metadata!$A$1,0,0,Metadata!Metadata_Table_Length,1)=SUBSTITUTE(C1368,"rawdatafilename","original_count"),ROW(OFFSET(Metadata!$A$1,0,0,Metadata!Metadata_Table_Length,1))-1,"")),0),"")</f>
        <v/>
      </c>
      <c r="I1368" t="str">
        <f t="array" aca="1" ref="I1368" ca="1">IF(B1368&lt;&gt;"",OFFSET(Metadata!$B$1,MIN(IF(OFFSET(Metadata!$A$1,0,0,Metadata!Metadata_Table_Length,1)=SUBSTITUTE(C1368,"rawdatafilename","count"),ROW(OFFSET(Metadata!$A$1,0,0,Metadata!Metadata_Table_Length,1))-1,"")),0),"")</f>
        <v/>
      </c>
      <c r="J1368" t="str">
        <f t="array" aca="1" ref="J1368" ca="1">IF(AND(G1368&lt;&gt;"",G1368&lt;&gt;G1367),MAX(IF(G$2:G$2001=G1368,H$2:H$2001,"")),"")</f>
        <v/>
      </c>
      <c r="K1368" t="str">
        <f t="array" aca="1" ref="K1368" ca="1">IF(AND(G1368&lt;&gt;"",G1368&lt;&gt;G1367),MAX(IF(G$2:G$2001=G1368,I$2:I$2001,"")),"")</f>
        <v/>
      </c>
      <c r="L1368" t="str">
        <f t="shared" ca="1" si="84"/>
        <v/>
      </c>
    </row>
    <row r="1369" spans="2:12" x14ac:dyDescent="0.25">
      <c r="B1369" t="str">
        <f t="shared" ca="1" si="86"/>
        <v/>
      </c>
      <c r="C1369" t="str">
        <f t="shared" ca="1" si="85"/>
        <v/>
      </c>
      <c r="D1369" s="156" t="str">
        <f t="array" aca="1" ref="D1369" ca="1">IFERROR(IF(B1369&lt;&gt;"",IF(OR(EXACT(OFFSET(Metadata!$A$1,0,0,Metadata!Metadata_Table_Length,1),C1369)),1,""),""),"")</f>
        <v/>
      </c>
      <c r="E1369" s="163" t="str">
        <f t="array" aca="1" ref="E1369" ca="1">IF(B1369&lt;&gt;"",IF(D1369=1,OFFSET(Metadata!$B$1,MIN(IF(OFFSET(Metadata!$A$1,0,0,Metadata!Metadata_Table_Length,1)=C1369,ROW(OFFSET(Metadata!$A$1,0,0,Metadata!Metadata_Table_Length,1))-1,"")),0),OFFSET(Metadata!$B$1,MIN(IF(OFFSET(Metadata!$A$1,0,0,Metadata!Metadata_Table_Length,1)=SUBSTITUTE(C1369,"rawdatafilename","originalfilename"),ROW(OFFSET(Metadata!$A$1,0,0,Metadata!Metadata_Table_Length,1))-1,"")),0)),"")</f>
        <v/>
      </c>
      <c r="F1369" t="str">
        <f t="shared" ca="1" si="87"/>
        <v/>
      </c>
      <c r="G1369" t="str">
        <f t="array" aca="1" ref="G1369" ca="1">IF(B1369&lt;&gt;"",OFFSET(Metadata!$B$1,MIN(IF(OFFSET(Metadata!$A$1,0,0,Metadata!Metadata_Table_Length,1)=SUBSTITUTE(C1369,"rawdatafilename","partnumber"),ROW(OFFSET(Metadata!$A$1,0,0,Metadata!Metadata_Table_Length,1))-1,"")),0),"")</f>
        <v/>
      </c>
      <c r="H1369" t="str">
        <f t="array" aca="1" ref="H1369" ca="1">IF(B1369&lt;&gt;"",OFFSET(Metadata!$B$1,MIN(IF(OFFSET(Metadata!$A$1,0,0,Metadata!Metadata_Table_Length,1)=SUBSTITUTE(C1369,"rawdatafilename","original_count"),ROW(OFFSET(Metadata!$A$1,0,0,Metadata!Metadata_Table_Length,1))-1,"")),0),"")</f>
        <v/>
      </c>
      <c r="I1369" t="str">
        <f t="array" aca="1" ref="I1369" ca="1">IF(B1369&lt;&gt;"",OFFSET(Metadata!$B$1,MIN(IF(OFFSET(Metadata!$A$1,0,0,Metadata!Metadata_Table_Length,1)=SUBSTITUTE(C1369,"rawdatafilename","count"),ROW(OFFSET(Metadata!$A$1,0,0,Metadata!Metadata_Table_Length,1))-1,"")),0),"")</f>
        <v/>
      </c>
      <c r="J1369" t="str">
        <f t="array" aca="1" ref="J1369" ca="1">IF(AND(G1369&lt;&gt;"",G1369&lt;&gt;G1368),MAX(IF(G$2:G$2001=G1369,H$2:H$2001,"")),"")</f>
        <v/>
      </c>
      <c r="K1369" t="str">
        <f t="array" aca="1" ref="K1369" ca="1">IF(AND(G1369&lt;&gt;"",G1369&lt;&gt;G1368),MAX(IF(G$2:G$2001=G1369,I$2:I$2001,"")),"")</f>
        <v/>
      </c>
      <c r="L1369" t="str">
        <f t="shared" ca="1" si="84"/>
        <v/>
      </c>
    </row>
    <row r="1370" spans="2:12" x14ac:dyDescent="0.25">
      <c r="B1370" t="str">
        <f t="shared" ca="1" si="86"/>
        <v/>
      </c>
      <c r="C1370" t="str">
        <f t="shared" ca="1" si="85"/>
        <v/>
      </c>
      <c r="D1370" s="156" t="str">
        <f t="array" aca="1" ref="D1370" ca="1">IFERROR(IF(B1370&lt;&gt;"",IF(OR(EXACT(OFFSET(Metadata!$A$1,0,0,Metadata!Metadata_Table_Length,1),C1370)),1,""),""),"")</f>
        <v/>
      </c>
      <c r="E1370" s="163" t="str">
        <f t="array" aca="1" ref="E1370" ca="1">IF(B1370&lt;&gt;"",IF(D1370=1,OFFSET(Metadata!$B$1,MIN(IF(OFFSET(Metadata!$A$1,0,0,Metadata!Metadata_Table_Length,1)=C1370,ROW(OFFSET(Metadata!$A$1,0,0,Metadata!Metadata_Table_Length,1))-1,"")),0),OFFSET(Metadata!$B$1,MIN(IF(OFFSET(Metadata!$A$1,0,0,Metadata!Metadata_Table_Length,1)=SUBSTITUTE(C1370,"rawdatafilename","originalfilename"),ROW(OFFSET(Metadata!$A$1,0,0,Metadata!Metadata_Table_Length,1))-1,"")),0)),"")</f>
        <v/>
      </c>
      <c r="F1370" t="str">
        <f t="shared" ca="1" si="87"/>
        <v/>
      </c>
      <c r="G1370" t="str">
        <f t="array" aca="1" ref="G1370" ca="1">IF(B1370&lt;&gt;"",OFFSET(Metadata!$B$1,MIN(IF(OFFSET(Metadata!$A$1,0,0,Metadata!Metadata_Table_Length,1)=SUBSTITUTE(C1370,"rawdatafilename","partnumber"),ROW(OFFSET(Metadata!$A$1,0,0,Metadata!Metadata_Table_Length,1))-1,"")),0),"")</f>
        <v/>
      </c>
      <c r="H1370" t="str">
        <f t="array" aca="1" ref="H1370" ca="1">IF(B1370&lt;&gt;"",OFFSET(Metadata!$B$1,MIN(IF(OFFSET(Metadata!$A$1,0,0,Metadata!Metadata_Table_Length,1)=SUBSTITUTE(C1370,"rawdatafilename","original_count"),ROW(OFFSET(Metadata!$A$1,0,0,Metadata!Metadata_Table_Length,1))-1,"")),0),"")</f>
        <v/>
      </c>
      <c r="I1370" t="str">
        <f t="array" aca="1" ref="I1370" ca="1">IF(B1370&lt;&gt;"",OFFSET(Metadata!$B$1,MIN(IF(OFFSET(Metadata!$A$1,0,0,Metadata!Metadata_Table_Length,1)=SUBSTITUTE(C1370,"rawdatafilename","count"),ROW(OFFSET(Metadata!$A$1,0,0,Metadata!Metadata_Table_Length,1))-1,"")),0),"")</f>
        <v/>
      </c>
      <c r="J1370" t="str">
        <f t="array" aca="1" ref="J1370" ca="1">IF(AND(G1370&lt;&gt;"",G1370&lt;&gt;G1369),MAX(IF(G$2:G$2001=G1370,H$2:H$2001,"")),"")</f>
        <v/>
      </c>
      <c r="K1370" t="str">
        <f t="array" aca="1" ref="K1370" ca="1">IF(AND(G1370&lt;&gt;"",G1370&lt;&gt;G1369),MAX(IF(G$2:G$2001=G1370,I$2:I$2001,"")),"")</f>
        <v/>
      </c>
      <c r="L1370" t="str">
        <f t="shared" ca="1" si="84"/>
        <v/>
      </c>
    </row>
    <row r="1371" spans="2:12" x14ac:dyDescent="0.25">
      <c r="B1371" t="str">
        <f t="shared" ca="1" si="86"/>
        <v/>
      </c>
      <c r="C1371" t="str">
        <f t="shared" ca="1" si="85"/>
        <v/>
      </c>
      <c r="D1371" s="156" t="str">
        <f t="array" aca="1" ref="D1371" ca="1">IFERROR(IF(B1371&lt;&gt;"",IF(OR(EXACT(OFFSET(Metadata!$A$1,0,0,Metadata!Metadata_Table_Length,1),C1371)),1,""),""),"")</f>
        <v/>
      </c>
      <c r="E1371" s="163" t="str">
        <f t="array" aca="1" ref="E1371" ca="1">IF(B1371&lt;&gt;"",IF(D1371=1,OFFSET(Metadata!$B$1,MIN(IF(OFFSET(Metadata!$A$1,0,0,Metadata!Metadata_Table_Length,1)=C1371,ROW(OFFSET(Metadata!$A$1,0,0,Metadata!Metadata_Table_Length,1))-1,"")),0),OFFSET(Metadata!$B$1,MIN(IF(OFFSET(Metadata!$A$1,0,0,Metadata!Metadata_Table_Length,1)=SUBSTITUTE(C1371,"rawdatafilename","originalfilename"),ROW(OFFSET(Metadata!$A$1,0,0,Metadata!Metadata_Table_Length,1))-1,"")),0)),"")</f>
        <v/>
      </c>
      <c r="F1371" t="str">
        <f t="shared" ca="1" si="87"/>
        <v/>
      </c>
      <c r="G1371" t="str">
        <f t="array" aca="1" ref="G1371" ca="1">IF(B1371&lt;&gt;"",OFFSET(Metadata!$B$1,MIN(IF(OFFSET(Metadata!$A$1,0,0,Metadata!Metadata_Table_Length,1)=SUBSTITUTE(C1371,"rawdatafilename","partnumber"),ROW(OFFSET(Metadata!$A$1,0,0,Metadata!Metadata_Table_Length,1))-1,"")),0),"")</f>
        <v/>
      </c>
      <c r="H1371" t="str">
        <f t="array" aca="1" ref="H1371" ca="1">IF(B1371&lt;&gt;"",OFFSET(Metadata!$B$1,MIN(IF(OFFSET(Metadata!$A$1,0,0,Metadata!Metadata_Table_Length,1)=SUBSTITUTE(C1371,"rawdatafilename","original_count"),ROW(OFFSET(Metadata!$A$1,0,0,Metadata!Metadata_Table_Length,1))-1,"")),0),"")</f>
        <v/>
      </c>
      <c r="I1371" t="str">
        <f t="array" aca="1" ref="I1371" ca="1">IF(B1371&lt;&gt;"",OFFSET(Metadata!$B$1,MIN(IF(OFFSET(Metadata!$A$1,0,0,Metadata!Metadata_Table_Length,1)=SUBSTITUTE(C1371,"rawdatafilename","count"),ROW(OFFSET(Metadata!$A$1,0,0,Metadata!Metadata_Table_Length,1))-1,"")),0),"")</f>
        <v/>
      </c>
      <c r="J1371" t="str">
        <f t="array" aca="1" ref="J1371" ca="1">IF(AND(G1371&lt;&gt;"",G1371&lt;&gt;G1370),MAX(IF(G$2:G$2001=G1371,H$2:H$2001,"")),"")</f>
        <v/>
      </c>
      <c r="K1371" t="str">
        <f t="array" aca="1" ref="K1371" ca="1">IF(AND(G1371&lt;&gt;"",G1371&lt;&gt;G1370),MAX(IF(G$2:G$2001=G1371,I$2:I$2001,"")),"")</f>
        <v/>
      </c>
      <c r="L1371" t="str">
        <f t="shared" ca="1" si="84"/>
        <v/>
      </c>
    </row>
    <row r="1372" spans="2:12" x14ac:dyDescent="0.25">
      <c r="B1372" t="str">
        <f t="shared" ca="1" si="86"/>
        <v/>
      </c>
      <c r="C1372" t="str">
        <f t="shared" ca="1" si="85"/>
        <v/>
      </c>
      <c r="D1372" s="156" t="str">
        <f t="array" aca="1" ref="D1372" ca="1">IFERROR(IF(B1372&lt;&gt;"",IF(OR(EXACT(OFFSET(Metadata!$A$1,0,0,Metadata!Metadata_Table_Length,1),C1372)),1,""),""),"")</f>
        <v/>
      </c>
      <c r="E1372" s="163" t="str">
        <f t="array" aca="1" ref="E1372" ca="1">IF(B1372&lt;&gt;"",IF(D1372=1,OFFSET(Metadata!$B$1,MIN(IF(OFFSET(Metadata!$A$1,0,0,Metadata!Metadata_Table_Length,1)=C1372,ROW(OFFSET(Metadata!$A$1,0,0,Metadata!Metadata_Table_Length,1))-1,"")),0),OFFSET(Metadata!$B$1,MIN(IF(OFFSET(Metadata!$A$1,0,0,Metadata!Metadata_Table_Length,1)=SUBSTITUTE(C1372,"rawdatafilename","originalfilename"),ROW(OFFSET(Metadata!$A$1,0,0,Metadata!Metadata_Table_Length,1))-1,"")),0)),"")</f>
        <v/>
      </c>
      <c r="F1372" t="str">
        <f t="shared" ca="1" si="87"/>
        <v/>
      </c>
      <c r="G1372" t="str">
        <f t="array" aca="1" ref="G1372" ca="1">IF(B1372&lt;&gt;"",OFFSET(Metadata!$B$1,MIN(IF(OFFSET(Metadata!$A$1,0,0,Metadata!Metadata_Table_Length,1)=SUBSTITUTE(C1372,"rawdatafilename","partnumber"),ROW(OFFSET(Metadata!$A$1,0,0,Metadata!Metadata_Table_Length,1))-1,"")),0),"")</f>
        <v/>
      </c>
      <c r="H1372" t="str">
        <f t="array" aca="1" ref="H1372" ca="1">IF(B1372&lt;&gt;"",OFFSET(Metadata!$B$1,MIN(IF(OFFSET(Metadata!$A$1,0,0,Metadata!Metadata_Table_Length,1)=SUBSTITUTE(C1372,"rawdatafilename","original_count"),ROW(OFFSET(Metadata!$A$1,0,0,Metadata!Metadata_Table_Length,1))-1,"")),0),"")</f>
        <v/>
      </c>
      <c r="I1372" t="str">
        <f t="array" aca="1" ref="I1372" ca="1">IF(B1372&lt;&gt;"",OFFSET(Metadata!$B$1,MIN(IF(OFFSET(Metadata!$A$1,0,0,Metadata!Metadata_Table_Length,1)=SUBSTITUTE(C1372,"rawdatafilename","count"),ROW(OFFSET(Metadata!$A$1,0,0,Metadata!Metadata_Table_Length,1))-1,"")),0),"")</f>
        <v/>
      </c>
      <c r="J1372" t="str">
        <f t="array" aca="1" ref="J1372" ca="1">IF(AND(G1372&lt;&gt;"",G1372&lt;&gt;G1371),MAX(IF(G$2:G$2001=G1372,H$2:H$2001,"")),"")</f>
        <v/>
      </c>
      <c r="K1372" t="str">
        <f t="array" aca="1" ref="K1372" ca="1">IF(AND(G1372&lt;&gt;"",G1372&lt;&gt;G1371),MAX(IF(G$2:G$2001=G1372,I$2:I$2001,"")),"")</f>
        <v/>
      </c>
      <c r="L1372" t="str">
        <f t="shared" ca="1" si="84"/>
        <v/>
      </c>
    </row>
    <row r="1373" spans="2:12" x14ac:dyDescent="0.25">
      <c r="B1373" t="str">
        <f t="shared" ca="1" si="86"/>
        <v/>
      </c>
      <c r="C1373" t="str">
        <f t="shared" ca="1" si="85"/>
        <v/>
      </c>
      <c r="D1373" s="156" t="str">
        <f t="array" aca="1" ref="D1373" ca="1">IFERROR(IF(B1373&lt;&gt;"",IF(OR(EXACT(OFFSET(Metadata!$A$1,0,0,Metadata!Metadata_Table_Length,1),C1373)),1,""),""),"")</f>
        <v/>
      </c>
      <c r="E1373" s="163" t="str">
        <f t="array" aca="1" ref="E1373" ca="1">IF(B1373&lt;&gt;"",IF(D1373=1,OFFSET(Metadata!$B$1,MIN(IF(OFFSET(Metadata!$A$1,0,0,Metadata!Metadata_Table_Length,1)=C1373,ROW(OFFSET(Metadata!$A$1,0,0,Metadata!Metadata_Table_Length,1))-1,"")),0),OFFSET(Metadata!$B$1,MIN(IF(OFFSET(Metadata!$A$1,0,0,Metadata!Metadata_Table_Length,1)=SUBSTITUTE(C1373,"rawdatafilename","originalfilename"),ROW(OFFSET(Metadata!$A$1,0,0,Metadata!Metadata_Table_Length,1))-1,"")),0)),"")</f>
        <v/>
      </c>
      <c r="F1373" t="str">
        <f t="shared" ca="1" si="87"/>
        <v/>
      </c>
      <c r="G1373" t="str">
        <f t="array" aca="1" ref="G1373" ca="1">IF(B1373&lt;&gt;"",OFFSET(Metadata!$B$1,MIN(IF(OFFSET(Metadata!$A$1,0,0,Metadata!Metadata_Table_Length,1)=SUBSTITUTE(C1373,"rawdatafilename","partnumber"),ROW(OFFSET(Metadata!$A$1,0,0,Metadata!Metadata_Table_Length,1))-1,"")),0),"")</f>
        <v/>
      </c>
      <c r="H1373" t="str">
        <f t="array" aca="1" ref="H1373" ca="1">IF(B1373&lt;&gt;"",OFFSET(Metadata!$B$1,MIN(IF(OFFSET(Metadata!$A$1,0,0,Metadata!Metadata_Table_Length,1)=SUBSTITUTE(C1373,"rawdatafilename","original_count"),ROW(OFFSET(Metadata!$A$1,0,0,Metadata!Metadata_Table_Length,1))-1,"")),0),"")</f>
        <v/>
      </c>
      <c r="I1373" t="str">
        <f t="array" aca="1" ref="I1373" ca="1">IF(B1373&lt;&gt;"",OFFSET(Metadata!$B$1,MIN(IF(OFFSET(Metadata!$A$1,0,0,Metadata!Metadata_Table_Length,1)=SUBSTITUTE(C1373,"rawdatafilename","count"),ROW(OFFSET(Metadata!$A$1,0,0,Metadata!Metadata_Table_Length,1))-1,"")),0),"")</f>
        <v/>
      </c>
      <c r="J1373" t="str">
        <f t="array" aca="1" ref="J1373" ca="1">IF(AND(G1373&lt;&gt;"",G1373&lt;&gt;G1372),MAX(IF(G$2:G$2001=G1373,H$2:H$2001,"")),"")</f>
        <v/>
      </c>
      <c r="K1373" t="str">
        <f t="array" aca="1" ref="K1373" ca="1">IF(AND(G1373&lt;&gt;"",G1373&lt;&gt;G1372),MAX(IF(G$2:G$2001=G1373,I$2:I$2001,"")),"")</f>
        <v/>
      </c>
      <c r="L1373" t="str">
        <f t="shared" ca="1" si="84"/>
        <v/>
      </c>
    </row>
    <row r="1374" spans="2:12" x14ac:dyDescent="0.25">
      <c r="B1374" t="str">
        <f t="shared" ca="1" si="86"/>
        <v/>
      </c>
      <c r="C1374" t="str">
        <f t="shared" ca="1" si="85"/>
        <v/>
      </c>
      <c r="D1374" s="156" t="str">
        <f t="array" aca="1" ref="D1374" ca="1">IFERROR(IF(B1374&lt;&gt;"",IF(OR(EXACT(OFFSET(Metadata!$A$1,0,0,Metadata!Metadata_Table_Length,1),C1374)),1,""),""),"")</f>
        <v/>
      </c>
      <c r="E1374" s="163" t="str">
        <f t="array" aca="1" ref="E1374" ca="1">IF(B1374&lt;&gt;"",IF(D1374=1,OFFSET(Metadata!$B$1,MIN(IF(OFFSET(Metadata!$A$1,0,0,Metadata!Metadata_Table_Length,1)=C1374,ROW(OFFSET(Metadata!$A$1,0,0,Metadata!Metadata_Table_Length,1))-1,"")),0),OFFSET(Metadata!$B$1,MIN(IF(OFFSET(Metadata!$A$1,0,0,Metadata!Metadata_Table_Length,1)=SUBSTITUTE(C1374,"rawdatafilename","originalfilename"),ROW(OFFSET(Metadata!$A$1,0,0,Metadata!Metadata_Table_Length,1))-1,"")),0)),"")</f>
        <v/>
      </c>
      <c r="F1374" t="str">
        <f t="shared" ca="1" si="87"/>
        <v/>
      </c>
      <c r="G1374" t="str">
        <f t="array" aca="1" ref="G1374" ca="1">IF(B1374&lt;&gt;"",OFFSET(Metadata!$B$1,MIN(IF(OFFSET(Metadata!$A$1,0,0,Metadata!Metadata_Table_Length,1)=SUBSTITUTE(C1374,"rawdatafilename","partnumber"),ROW(OFFSET(Metadata!$A$1,0,0,Metadata!Metadata_Table_Length,1))-1,"")),0),"")</f>
        <v/>
      </c>
      <c r="H1374" t="str">
        <f t="array" aca="1" ref="H1374" ca="1">IF(B1374&lt;&gt;"",OFFSET(Metadata!$B$1,MIN(IF(OFFSET(Metadata!$A$1,0,0,Metadata!Metadata_Table_Length,1)=SUBSTITUTE(C1374,"rawdatafilename","original_count"),ROW(OFFSET(Metadata!$A$1,0,0,Metadata!Metadata_Table_Length,1))-1,"")),0),"")</f>
        <v/>
      </c>
      <c r="I1374" t="str">
        <f t="array" aca="1" ref="I1374" ca="1">IF(B1374&lt;&gt;"",OFFSET(Metadata!$B$1,MIN(IF(OFFSET(Metadata!$A$1,0,0,Metadata!Metadata_Table_Length,1)=SUBSTITUTE(C1374,"rawdatafilename","count"),ROW(OFFSET(Metadata!$A$1,0,0,Metadata!Metadata_Table_Length,1))-1,"")),0),"")</f>
        <v/>
      </c>
      <c r="J1374" t="str">
        <f t="array" aca="1" ref="J1374" ca="1">IF(AND(G1374&lt;&gt;"",G1374&lt;&gt;G1373),MAX(IF(G$2:G$2001=G1374,H$2:H$2001,"")),"")</f>
        <v/>
      </c>
      <c r="K1374" t="str">
        <f t="array" aca="1" ref="K1374" ca="1">IF(AND(G1374&lt;&gt;"",G1374&lt;&gt;G1373),MAX(IF(G$2:G$2001=G1374,I$2:I$2001,"")),"")</f>
        <v/>
      </c>
      <c r="L1374" t="str">
        <f t="shared" ca="1" si="84"/>
        <v/>
      </c>
    </row>
    <row r="1375" spans="2:12" x14ac:dyDescent="0.25">
      <c r="B1375" t="str">
        <f t="shared" ca="1" si="86"/>
        <v/>
      </c>
      <c r="C1375" t="str">
        <f t="shared" ca="1" si="85"/>
        <v/>
      </c>
      <c r="D1375" s="156" t="str">
        <f t="array" aca="1" ref="D1375" ca="1">IFERROR(IF(B1375&lt;&gt;"",IF(OR(EXACT(OFFSET(Metadata!$A$1,0,0,Metadata!Metadata_Table_Length,1),C1375)),1,""),""),"")</f>
        <v/>
      </c>
      <c r="E1375" s="163" t="str">
        <f t="array" aca="1" ref="E1375" ca="1">IF(B1375&lt;&gt;"",IF(D1375=1,OFFSET(Metadata!$B$1,MIN(IF(OFFSET(Metadata!$A$1,0,0,Metadata!Metadata_Table_Length,1)=C1375,ROW(OFFSET(Metadata!$A$1,0,0,Metadata!Metadata_Table_Length,1))-1,"")),0),OFFSET(Metadata!$B$1,MIN(IF(OFFSET(Metadata!$A$1,0,0,Metadata!Metadata_Table_Length,1)=SUBSTITUTE(C1375,"rawdatafilename","originalfilename"),ROW(OFFSET(Metadata!$A$1,0,0,Metadata!Metadata_Table_Length,1))-1,"")),0)),"")</f>
        <v/>
      </c>
      <c r="F1375" t="str">
        <f t="shared" ca="1" si="87"/>
        <v/>
      </c>
      <c r="G1375" t="str">
        <f t="array" aca="1" ref="G1375" ca="1">IF(B1375&lt;&gt;"",OFFSET(Metadata!$B$1,MIN(IF(OFFSET(Metadata!$A$1,0,0,Metadata!Metadata_Table_Length,1)=SUBSTITUTE(C1375,"rawdatafilename","partnumber"),ROW(OFFSET(Metadata!$A$1,0,0,Metadata!Metadata_Table_Length,1))-1,"")),0),"")</f>
        <v/>
      </c>
      <c r="H1375" t="str">
        <f t="array" aca="1" ref="H1375" ca="1">IF(B1375&lt;&gt;"",OFFSET(Metadata!$B$1,MIN(IF(OFFSET(Metadata!$A$1,0,0,Metadata!Metadata_Table_Length,1)=SUBSTITUTE(C1375,"rawdatafilename","original_count"),ROW(OFFSET(Metadata!$A$1,0,0,Metadata!Metadata_Table_Length,1))-1,"")),0),"")</f>
        <v/>
      </c>
      <c r="I1375" t="str">
        <f t="array" aca="1" ref="I1375" ca="1">IF(B1375&lt;&gt;"",OFFSET(Metadata!$B$1,MIN(IF(OFFSET(Metadata!$A$1,0,0,Metadata!Metadata_Table_Length,1)=SUBSTITUTE(C1375,"rawdatafilename","count"),ROW(OFFSET(Metadata!$A$1,0,0,Metadata!Metadata_Table_Length,1))-1,"")),0),"")</f>
        <v/>
      </c>
      <c r="J1375" t="str">
        <f t="array" aca="1" ref="J1375" ca="1">IF(AND(G1375&lt;&gt;"",G1375&lt;&gt;G1374),MAX(IF(G$2:G$2001=G1375,H$2:H$2001,"")),"")</f>
        <v/>
      </c>
      <c r="K1375" t="str">
        <f t="array" aca="1" ref="K1375" ca="1">IF(AND(G1375&lt;&gt;"",G1375&lt;&gt;G1374),MAX(IF(G$2:G$2001=G1375,I$2:I$2001,"")),"")</f>
        <v/>
      </c>
      <c r="L1375" t="str">
        <f t="shared" ca="1" si="84"/>
        <v/>
      </c>
    </row>
    <row r="1376" spans="2:12" x14ac:dyDescent="0.25">
      <c r="B1376" t="str">
        <f t="shared" ca="1" si="86"/>
        <v/>
      </c>
      <c r="C1376" t="str">
        <f t="shared" ca="1" si="85"/>
        <v/>
      </c>
      <c r="D1376" s="156" t="str">
        <f t="array" aca="1" ref="D1376" ca="1">IFERROR(IF(B1376&lt;&gt;"",IF(OR(EXACT(OFFSET(Metadata!$A$1,0,0,Metadata!Metadata_Table_Length,1),C1376)),1,""),""),"")</f>
        <v/>
      </c>
      <c r="E1376" s="163" t="str">
        <f t="array" aca="1" ref="E1376" ca="1">IF(B1376&lt;&gt;"",IF(D1376=1,OFFSET(Metadata!$B$1,MIN(IF(OFFSET(Metadata!$A$1,0,0,Metadata!Metadata_Table_Length,1)=C1376,ROW(OFFSET(Metadata!$A$1,0,0,Metadata!Metadata_Table_Length,1))-1,"")),0),OFFSET(Metadata!$B$1,MIN(IF(OFFSET(Metadata!$A$1,0,0,Metadata!Metadata_Table_Length,1)=SUBSTITUTE(C1376,"rawdatafilename","originalfilename"),ROW(OFFSET(Metadata!$A$1,0,0,Metadata!Metadata_Table_Length,1))-1,"")),0)),"")</f>
        <v/>
      </c>
      <c r="F1376" t="str">
        <f t="shared" ca="1" si="87"/>
        <v/>
      </c>
      <c r="G1376" t="str">
        <f t="array" aca="1" ref="G1376" ca="1">IF(B1376&lt;&gt;"",OFFSET(Metadata!$B$1,MIN(IF(OFFSET(Metadata!$A$1,0,0,Metadata!Metadata_Table_Length,1)=SUBSTITUTE(C1376,"rawdatafilename","partnumber"),ROW(OFFSET(Metadata!$A$1,0,0,Metadata!Metadata_Table_Length,1))-1,"")),0),"")</f>
        <v/>
      </c>
      <c r="H1376" t="str">
        <f t="array" aca="1" ref="H1376" ca="1">IF(B1376&lt;&gt;"",OFFSET(Metadata!$B$1,MIN(IF(OFFSET(Metadata!$A$1,0,0,Metadata!Metadata_Table_Length,1)=SUBSTITUTE(C1376,"rawdatafilename","original_count"),ROW(OFFSET(Metadata!$A$1,0,0,Metadata!Metadata_Table_Length,1))-1,"")),0),"")</f>
        <v/>
      </c>
      <c r="I1376" t="str">
        <f t="array" aca="1" ref="I1376" ca="1">IF(B1376&lt;&gt;"",OFFSET(Metadata!$B$1,MIN(IF(OFFSET(Metadata!$A$1,0,0,Metadata!Metadata_Table_Length,1)=SUBSTITUTE(C1376,"rawdatafilename","count"),ROW(OFFSET(Metadata!$A$1,0,0,Metadata!Metadata_Table_Length,1))-1,"")),0),"")</f>
        <v/>
      </c>
      <c r="J1376" t="str">
        <f t="array" aca="1" ref="J1376" ca="1">IF(AND(G1376&lt;&gt;"",G1376&lt;&gt;G1375),MAX(IF(G$2:G$2001=G1376,H$2:H$2001,"")),"")</f>
        <v/>
      </c>
      <c r="K1376" t="str">
        <f t="array" aca="1" ref="K1376" ca="1">IF(AND(G1376&lt;&gt;"",G1376&lt;&gt;G1375),MAX(IF(G$2:G$2001=G1376,I$2:I$2001,"")),"")</f>
        <v/>
      </c>
      <c r="L1376" t="str">
        <f t="shared" ca="1" si="84"/>
        <v/>
      </c>
    </row>
    <row r="1377" spans="2:12" x14ac:dyDescent="0.25">
      <c r="B1377" t="str">
        <f t="shared" ca="1" si="86"/>
        <v/>
      </c>
      <c r="C1377" t="str">
        <f t="shared" ca="1" si="85"/>
        <v/>
      </c>
      <c r="D1377" s="156" t="str">
        <f t="array" aca="1" ref="D1377" ca="1">IFERROR(IF(B1377&lt;&gt;"",IF(OR(EXACT(OFFSET(Metadata!$A$1,0,0,Metadata!Metadata_Table_Length,1),C1377)),1,""),""),"")</f>
        <v/>
      </c>
      <c r="E1377" s="163" t="str">
        <f t="array" aca="1" ref="E1377" ca="1">IF(B1377&lt;&gt;"",IF(D1377=1,OFFSET(Metadata!$B$1,MIN(IF(OFFSET(Metadata!$A$1,0,0,Metadata!Metadata_Table_Length,1)=C1377,ROW(OFFSET(Metadata!$A$1,0,0,Metadata!Metadata_Table_Length,1))-1,"")),0),OFFSET(Metadata!$B$1,MIN(IF(OFFSET(Metadata!$A$1,0,0,Metadata!Metadata_Table_Length,1)=SUBSTITUTE(C1377,"rawdatafilename","originalfilename"),ROW(OFFSET(Metadata!$A$1,0,0,Metadata!Metadata_Table_Length,1))-1,"")),0)),"")</f>
        <v/>
      </c>
      <c r="F1377" t="str">
        <f t="shared" ca="1" si="87"/>
        <v/>
      </c>
      <c r="G1377" t="str">
        <f t="array" aca="1" ref="G1377" ca="1">IF(B1377&lt;&gt;"",OFFSET(Metadata!$B$1,MIN(IF(OFFSET(Metadata!$A$1,0,0,Metadata!Metadata_Table_Length,1)=SUBSTITUTE(C1377,"rawdatafilename","partnumber"),ROW(OFFSET(Metadata!$A$1,0,0,Metadata!Metadata_Table_Length,1))-1,"")),0),"")</f>
        <v/>
      </c>
      <c r="H1377" t="str">
        <f t="array" aca="1" ref="H1377" ca="1">IF(B1377&lt;&gt;"",OFFSET(Metadata!$B$1,MIN(IF(OFFSET(Metadata!$A$1,0,0,Metadata!Metadata_Table_Length,1)=SUBSTITUTE(C1377,"rawdatafilename","original_count"),ROW(OFFSET(Metadata!$A$1,0,0,Metadata!Metadata_Table_Length,1))-1,"")),0),"")</f>
        <v/>
      </c>
      <c r="I1377" t="str">
        <f t="array" aca="1" ref="I1377" ca="1">IF(B1377&lt;&gt;"",OFFSET(Metadata!$B$1,MIN(IF(OFFSET(Metadata!$A$1,0,0,Metadata!Metadata_Table_Length,1)=SUBSTITUTE(C1377,"rawdatafilename","count"),ROW(OFFSET(Metadata!$A$1,0,0,Metadata!Metadata_Table_Length,1))-1,"")),0),"")</f>
        <v/>
      </c>
      <c r="J1377" t="str">
        <f t="array" aca="1" ref="J1377" ca="1">IF(AND(G1377&lt;&gt;"",G1377&lt;&gt;G1376),MAX(IF(G$2:G$2001=G1377,H$2:H$2001,"")),"")</f>
        <v/>
      </c>
      <c r="K1377" t="str">
        <f t="array" aca="1" ref="K1377" ca="1">IF(AND(G1377&lt;&gt;"",G1377&lt;&gt;G1376),MAX(IF(G$2:G$2001=G1377,I$2:I$2001,"")),"")</f>
        <v/>
      </c>
      <c r="L1377" t="str">
        <f t="shared" ca="1" si="84"/>
        <v/>
      </c>
    </row>
    <row r="1378" spans="2:12" x14ac:dyDescent="0.25">
      <c r="B1378" t="str">
        <f t="shared" ca="1" si="86"/>
        <v/>
      </c>
      <c r="C1378" t="str">
        <f t="shared" ca="1" si="85"/>
        <v/>
      </c>
      <c r="D1378" s="156" t="str">
        <f t="array" aca="1" ref="D1378" ca="1">IFERROR(IF(B1378&lt;&gt;"",IF(OR(EXACT(OFFSET(Metadata!$A$1,0,0,Metadata!Metadata_Table_Length,1),C1378)),1,""),""),"")</f>
        <v/>
      </c>
      <c r="E1378" s="163" t="str">
        <f t="array" aca="1" ref="E1378" ca="1">IF(B1378&lt;&gt;"",IF(D1378=1,OFFSET(Metadata!$B$1,MIN(IF(OFFSET(Metadata!$A$1,0,0,Metadata!Metadata_Table_Length,1)=C1378,ROW(OFFSET(Metadata!$A$1,0,0,Metadata!Metadata_Table_Length,1))-1,"")),0),OFFSET(Metadata!$B$1,MIN(IF(OFFSET(Metadata!$A$1,0,0,Metadata!Metadata_Table_Length,1)=SUBSTITUTE(C1378,"rawdatafilename","originalfilename"),ROW(OFFSET(Metadata!$A$1,0,0,Metadata!Metadata_Table_Length,1))-1,"")),0)),"")</f>
        <v/>
      </c>
      <c r="F1378" t="str">
        <f t="shared" ca="1" si="87"/>
        <v/>
      </c>
      <c r="G1378" t="str">
        <f t="array" aca="1" ref="G1378" ca="1">IF(B1378&lt;&gt;"",OFFSET(Metadata!$B$1,MIN(IF(OFFSET(Metadata!$A$1,0,0,Metadata!Metadata_Table_Length,1)=SUBSTITUTE(C1378,"rawdatafilename","partnumber"),ROW(OFFSET(Metadata!$A$1,0,0,Metadata!Metadata_Table_Length,1))-1,"")),0),"")</f>
        <v/>
      </c>
      <c r="H1378" t="str">
        <f t="array" aca="1" ref="H1378" ca="1">IF(B1378&lt;&gt;"",OFFSET(Metadata!$B$1,MIN(IF(OFFSET(Metadata!$A$1,0,0,Metadata!Metadata_Table_Length,1)=SUBSTITUTE(C1378,"rawdatafilename","original_count"),ROW(OFFSET(Metadata!$A$1,0,0,Metadata!Metadata_Table_Length,1))-1,"")),0),"")</f>
        <v/>
      </c>
      <c r="I1378" t="str">
        <f t="array" aca="1" ref="I1378" ca="1">IF(B1378&lt;&gt;"",OFFSET(Metadata!$B$1,MIN(IF(OFFSET(Metadata!$A$1,0,0,Metadata!Metadata_Table_Length,1)=SUBSTITUTE(C1378,"rawdatafilename","count"),ROW(OFFSET(Metadata!$A$1,0,0,Metadata!Metadata_Table_Length,1))-1,"")),0),"")</f>
        <v/>
      </c>
      <c r="J1378" t="str">
        <f t="array" aca="1" ref="J1378" ca="1">IF(AND(G1378&lt;&gt;"",G1378&lt;&gt;G1377),MAX(IF(G$2:G$2001=G1378,H$2:H$2001,"")),"")</f>
        <v/>
      </c>
      <c r="K1378" t="str">
        <f t="array" aca="1" ref="K1378" ca="1">IF(AND(G1378&lt;&gt;"",G1378&lt;&gt;G1377),MAX(IF(G$2:G$2001=G1378,I$2:I$2001,"")),"")</f>
        <v/>
      </c>
      <c r="L1378" t="str">
        <f t="shared" ca="1" si="84"/>
        <v/>
      </c>
    </row>
    <row r="1379" spans="2:12" x14ac:dyDescent="0.25">
      <c r="B1379" t="str">
        <f t="shared" ca="1" si="86"/>
        <v/>
      </c>
      <c r="C1379" t="str">
        <f t="shared" ca="1" si="85"/>
        <v/>
      </c>
      <c r="D1379" s="156" t="str">
        <f t="array" aca="1" ref="D1379" ca="1">IFERROR(IF(B1379&lt;&gt;"",IF(OR(EXACT(OFFSET(Metadata!$A$1,0,0,Metadata!Metadata_Table_Length,1),C1379)),1,""),""),"")</f>
        <v/>
      </c>
      <c r="E1379" s="163" t="str">
        <f t="array" aca="1" ref="E1379" ca="1">IF(B1379&lt;&gt;"",IF(D1379=1,OFFSET(Metadata!$B$1,MIN(IF(OFFSET(Metadata!$A$1,0,0,Metadata!Metadata_Table_Length,1)=C1379,ROW(OFFSET(Metadata!$A$1,0,0,Metadata!Metadata_Table_Length,1))-1,"")),0),OFFSET(Metadata!$B$1,MIN(IF(OFFSET(Metadata!$A$1,0,0,Metadata!Metadata_Table_Length,1)=SUBSTITUTE(C1379,"rawdatafilename","originalfilename"),ROW(OFFSET(Metadata!$A$1,0,0,Metadata!Metadata_Table_Length,1))-1,"")),0)),"")</f>
        <v/>
      </c>
      <c r="F1379" t="str">
        <f t="shared" ca="1" si="87"/>
        <v/>
      </c>
      <c r="G1379" t="str">
        <f t="array" aca="1" ref="G1379" ca="1">IF(B1379&lt;&gt;"",OFFSET(Metadata!$B$1,MIN(IF(OFFSET(Metadata!$A$1,0,0,Metadata!Metadata_Table_Length,1)=SUBSTITUTE(C1379,"rawdatafilename","partnumber"),ROW(OFFSET(Metadata!$A$1,0,0,Metadata!Metadata_Table_Length,1))-1,"")),0),"")</f>
        <v/>
      </c>
      <c r="H1379" t="str">
        <f t="array" aca="1" ref="H1379" ca="1">IF(B1379&lt;&gt;"",OFFSET(Metadata!$B$1,MIN(IF(OFFSET(Metadata!$A$1,0,0,Metadata!Metadata_Table_Length,1)=SUBSTITUTE(C1379,"rawdatafilename","original_count"),ROW(OFFSET(Metadata!$A$1,0,0,Metadata!Metadata_Table_Length,1))-1,"")),0),"")</f>
        <v/>
      </c>
      <c r="I1379" t="str">
        <f t="array" aca="1" ref="I1379" ca="1">IF(B1379&lt;&gt;"",OFFSET(Metadata!$B$1,MIN(IF(OFFSET(Metadata!$A$1,0,0,Metadata!Metadata_Table_Length,1)=SUBSTITUTE(C1379,"rawdatafilename","count"),ROW(OFFSET(Metadata!$A$1,0,0,Metadata!Metadata_Table_Length,1))-1,"")),0),"")</f>
        <v/>
      </c>
      <c r="J1379" t="str">
        <f t="array" aca="1" ref="J1379" ca="1">IF(AND(G1379&lt;&gt;"",G1379&lt;&gt;G1378),MAX(IF(G$2:G$2001=G1379,H$2:H$2001,"")),"")</f>
        <v/>
      </c>
      <c r="K1379" t="str">
        <f t="array" aca="1" ref="K1379" ca="1">IF(AND(G1379&lt;&gt;"",G1379&lt;&gt;G1378),MAX(IF(G$2:G$2001=G1379,I$2:I$2001,"")),"")</f>
        <v/>
      </c>
      <c r="L1379" t="str">
        <f t="shared" ca="1" si="84"/>
        <v/>
      </c>
    </row>
    <row r="1380" spans="2:12" x14ac:dyDescent="0.25">
      <c r="B1380" t="str">
        <f t="shared" ca="1" si="86"/>
        <v/>
      </c>
      <c r="C1380" t="str">
        <f t="shared" ca="1" si="85"/>
        <v/>
      </c>
      <c r="D1380" s="156" t="str">
        <f t="array" aca="1" ref="D1380" ca="1">IFERROR(IF(B1380&lt;&gt;"",IF(OR(EXACT(OFFSET(Metadata!$A$1,0,0,Metadata!Metadata_Table_Length,1),C1380)),1,""),""),"")</f>
        <v/>
      </c>
      <c r="E1380" s="163" t="str">
        <f t="array" aca="1" ref="E1380" ca="1">IF(B1380&lt;&gt;"",IF(D1380=1,OFFSET(Metadata!$B$1,MIN(IF(OFFSET(Metadata!$A$1,0,0,Metadata!Metadata_Table_Length,1)=C1380,ROW(OFFSET(Metadata!$A$1,0,0,Metadata!Metadata_Table_Length,1))-1,"")),0),OFFSET(Metadata!$B$1,MIN(IF(OFFSET(Metadata!$A$1,0,0,Metadata!Metadata_Table_Length,1)=SUBSTITUTE(C1380,"rawdatafilename","originalfilename"),ROW(OFFSET(Metadata!$A$1,0,0,Metadata!Metadata_Table_Length,1))-1,"")),0)),"")</f>
        <v/>
      </c>
      <c r="F1380" t="str">
        <f t="shared" ca="1" si="87"/>
        <v/>
      </c>
      <c r="G1380" t="str">
        <f t="array" aca="1" ref="G1380" ca="1">IF(B1380&lt;&gt;"",OFFSET(Metadata!$B$1,MIN(IF(OFFSET(Metadata!$A$1,0,0,Metadata!Metadata_Table_Length,1)=SUBSTITUTE(C1380,"rawdatafilename","partnumber"),ROW(OFFSET(Metadata!$A$1,0,0,Metadata!Metadata_Table_Length,1))-1,"")),0),"")</f>
        <v/>
      </c>
      <c r="H1380" t="str">
        <f t="array" aca="1" ref="H1380" ca="1">IF(B1380&lt;&gt;"",OFFSET(Metadata!$B$1,MIN(IF(OFFSET(Metadata!$A$1,0,0,Metadata!Metadata_Table_Length,1)=SUBSTITUTE(C1380,"rawdatafilename","original_count"),ROW(OFFSET(Metadata!$A$1,0,0,Metadata!Metadata_Table_Length,1))-1,"")),0),"")</f>
        <v/>
      </c>
      <c r="I1380" t="str">
        <f t="array" aca="1" ref="I1380" ca="1">IF(B1380&lt;&gt;"",OFFSET(Metadata!$B$1,MIN(IF(OFFSET(Metadata!$A$1,0,0,Metadata!Metadata_Table_Length,1)=SUBSTITUTE(C1380,"rawdatafilename","count"),ROW(OFFSET(Metadata!$A$1,0,0,Metadata!Metadata_Table_Length,1))-1,"")),0),"")</f>
        <v/>
      </c>
      <c r="J1380" t="str">
        <f t="array" aca="1" ref="J1380" ca="1">IF(AND(G1380&lt;&gt;"",G1380&lt;&gt;G1379),MAX(IF(G$2:G$2001=G1380,H$2:H$2001,"")),"")</f>
        <v/>
      </c>
      <c r="K1380" t="str">
        <f t="array" aca="1" ref="K1380" ca="1">IF(AND(G1380&lt;&gt;"",G1380&lt;&gt;G1379),MAX(IF(G$2:G$2001=G1380,I$2:I$2001,"")),"")</f>
        <v/>
      </c>
      <c r="L1380" t="str">
        <f t="shared" ca="1" si="84"/>
        <v/>
      </c>
    </row>
    <row r="1381" spans="2:12" x14ac:dyDescent="0.25">
      <c r="B1381" t="str">
        <f t="shared" ca="1" si="86"/>
        <v/>
      </c>
      <c r="C1381" t="str">
        <f t="shared" ca="1" si="85"/>
        <v/>
      </c>
      <c r="D1381" s="156" t="str">
        <f t="array" aca="1" ref="D1381" ca="1">IFERROR(IF(B1381&lt;&gt;"",IF(OR(EXACT(OFFSET(Metadata!$A$1,0,0,Metadata!Metadata_Table_Length,1),C1381)),1,""),""),"")</f>
        <v/>
      </c>
      <c r="E1381" s="163" t="str">
        <f t="array" aca="1" ref="E1381" ca="1">IF(B1381&lt;&gt;"",IF(D1381=1,OFFSET(Metadata!$B$1,MIN(IF(OFFSET(Metadata!$A$1,0,0,Metadata!Metadata_Table_Length,1)=C1381,ROW(OFFSET(Metadata!$A$1,0,0,Metadata!Metadata_Table_Length,1))-1,"")),0),OFFSET(Metadata!$B$1,MIN(IF(OFFSET(Metadata!$A$1,0,0,Metadata!Metadata_Table_Length,1)=SUBSTITUTE(C1381,"rawdatafilename","originalfilename"),ROW(OFFSET(Metadata!$A$1,0,0,Metadata!Metadata_Table_Length,1))-1,"")),0)),"")</f>
        <v/>
      </c>
      <c r="F1381" t="str">
        <f t="shared" ca="1" si="87"/>
        <v/>
      </c>
      <c r="G1381" t="str">
        <f t="array" aca="1" ref="G1381" ca="1">IF(B1381&lt;&gt;"",OFFSET(Metadata!$B$1,MIN(IF(OFFSET(Metadata!$A$1,0,0,Metadata!Metadata_Table_Length,1)=SUBSTITUTE(C1381,"rawdatafilename","partnumber"),ROW(OFFSET(Metadata!$A$1,0,0,Metadata!Metadata_Table_Length,1))-1,"")),0),"")</f>
        <v/>
      </c>
      <c r="H1381" t="str">
        <f t="array" aca="1" ref="H1381" ca="1">IF(B1381&lt;&gt;"",OFFSET(Metadata!$B$1,MIN(IF(OFFSET(Metadata!$A$1,0,0,Metadata!Metadata_Table_Length,1)=SUBSTITUTE(C1381,"rawdatafilename","original_count"),ROW(OFFSET(Metadata!$A$1,0,0,Metadata!Metadata_Table_Length,1))-1,"")),0),"")</f>
        <v/>
      </c>
      <c r="I1381" t="str">
        <f t="array" aca="1" ref="I1381" ca="1">IF(B1381&lt;&gt;"",OFFSET(Metadata!$B$1,MIN(IF(OFFSET(Metadata!$A$1,0,0,Metadata!Metadata_Table_Length,1)=SUBSTITUTE(C1381,"rawdatafilename","count"),ROW(OFFSET(Metadata!$A$1,0,0,Metadata!Metadata_Table_Length,1))-1,"")),0),"")</f>
        <v/>
      </c>
      <c r="J1381" t="str">
        <f t="array" aca="1" ref="J1381" ca="1">IF(AND(G1381&lt;&gt;"",G1381&lt;&gt;G1380),MAX(IF(G$2:G$2001=G1381,H$2:H$2001,"")),"")</f>
        <v/>
      </c>
      <c r="K1381" t="str">
        <f t="array" aca="1" ref="K1381" ca="1">IF(AND(G1381&lt;&gt;"",G1381&lt;&gt;G1380),MAX(IF(G$2:G$2001=G1381,I$2:I$2001,"")),"")</f>
        <v/>
      </c>
      <c r="L1381" t="str">
        <f t="shared" ca="1" si="84"/>
        <v/>
      </c>
    </row>
    <row r="1382" spans="2:12" x14ac:dyDescent="0.25">
      <c r="B1382" t="str">
        <f t="shared" ca="1" si="86"/>
        <v/>
      </c>
      <c r="C1382" t="str">
        <f t="shared" ca="1" si="85"/>
        <v/>
      </c>
      <c r="D1382" s="156" t="str">
        <f t="array" aca="1" ref="D1382" ca="1">IFERROR(IF(B1382&lt;&gt;"",IF(OR(EXACT(OFFSET(Metadata!$A$1,0,0,Metadata!Metadata_Table_Length,1),C1382)),1,""),""),"")</f>
        <v/>
      </c>
      <c r="E1382" s="163" t="str">
        <f t="array" aca="1" ref="E1382" ca="1">IF(B1382&lt;&gt;"",IF(D1382=1,OFFSET(Metadata!$B$1,MIN(IF(OFFSET(Metadata!$A$1,0,0,Metadata!Metadata_Table_Length,1)=C1382,ROW(OFFSET(Metadata!$A$1,0,0,Metadata!Metadata_Table_Length,1))-1,"")),0),OFFSET(Metadata!$B$1,MIN(IF(OFFSET(Metadata!$A$1,0,0,Metadata!Metadata_Table_Length,1)=SUBSTITUTE(C1382,"rawdatafilename","originalfilename"),ROW(OFFSET(Metadata!$A$1,0,0,Metadata!Metadata_Table_Length,1))-1,"")),0)),"")</f>
        <v/>
      </c>
      <c r="F1382" t="str">
        <f t="shared" ca="1" si="87"/>
        <v/>
      </c>
      <c r="G1382" t="str">
        <f t="array" aca="1" ref="G1382" ca="1">IF(B1382&lt;&gt;"",OFFSET(Metadata!$B$1,MIN(IF(OFFSET(Metadata!$A$1,0,0,Metadata!Metadata_Table_Length,1)=SUBSTITUTE(C1382,"rawdatafilename","partnumber"),ROW(OFFSET(Metadata!$A$1,0,0,Metadata!Metadata_Table_Length,1))-1,"")),0),"")</f>
        <v/>
      </c>
      <c r="H1382" t="str">
        <f t="array" aca="1" ref="H1382" ca="1">IF(B1382&lt;&gt;"",OFFSET(Metadata!$B$1,MIN(IF(OFFSET(Metadata!$A$1,0,0,Metadata!Metadata_Table_Length,1)=SUBSTITUTE(C1382,"rawdatafilename","original_count"),ROW(OFFSET(Metadata!$A$1,0,0,Metadata!Metadata_Table_Length,1))-1,"")),0),"")</f>
        <v/>
      </c>
      <c r="I1382" t="str">
        <f t="array" aca="1" ref="I1382" ca="1">IF(B1382&lt;&gt;"",OFFSET(Metadata!$B$1,MIN(IF(OFFSET(Metadata!$A$1,0,0,Metadata!Metadata_Table_Length,1)=SUBSTITUTE(C1382,"rawdatafilename","count"),ROW(OFFSET(Metadata!$A$1,0,0,Metadata!Metadata_Table_Length,1))-1,"")),0),"")</f>
        <v/>
      </c>
      <c r="J1382" t="str">
        <f t="array" aca="1" ref="J1382" ca="1">IF(AND(G1382&lt;&gt;"",G1382&lt;&gt;G1381),MAX(IF(G$2:G$2001=G1382,H$2:H$2001,"")),"")</f>
        <v/>
      </c>
      <c r="K1382" t="str">
        <f t="array" aca="1" ref="K1382" ca="1">IF(AND(G1382&lt;&gt;"",G1382&lt;&gt;G1381),MAX(IF(G$2:G$2001=G1382,I$2:I$2001,"")),"")</f>
        <v/>
      </c>
      <c r="L1382" t="str">
        <f t="shared" ca="1" si="84"/>
        <v/>
      </c>
    </row>
    <row r="1383" spans="2:12" x14ac:dyDescent="0.25">
      <c r="B1383" t="str">
        <f t="shared" ca="1" si="86"/>
        <v/>
      </c>
      <c r="C1383" t="str">
        <f t="shared" ca="1" si="85"/>
        <v/>
      </c>
      <c r="D1383" s="156" t="str">
        <f t="array" aca="1" ref="D1383" ca="1">IFERROR(IF(B1383&lt;&gt;"",IF(OR(EXACT(OFFSET(Metadata!$A$1,0,0,Metadata!Metadata_Table_Length,1),C1383)),1,""),""),"")</f>
        <v/>
      </c>
      <c r="E1383" s="163" t="str">
        <f t="array" aca="1" ref="E1383" ca="1">IF(B1383&lt;&gt;"",IF(D1383=1,OFFSET(Metadata!$B$1,MIN(IF(OFFSET(Metadata!$A$1,0,0,Metadata!Metadata_Table_Length,1)=C1383,ROW(OFFSET(Metadata!$A$1,0,0,Metadata!Metadata_Table_Length,1))-1,"")),0),OFFSET(Metadata!$B$1,MIN(IF(OFFSET(Metadata!$A$1,0,0,Metadata!Metadata_Table_Length,1)=SUBSTITUTE(C1383,"rawdatafilename","originalfilename"),ROW(OFFSET(Metadata!$A$1,0,0,Metadata!Metadata_Table_Length,1))-1,"")),0)),"")</f>
        <v/>
      </c>
      <c r="F1383" t="str">
        <f t="shared" ca="1" si="87"/>
        <v/>
      </c>
      <c r="G1383" t="str">
        <f t="array" aca="1" ref="G1383" ca="1">IF(B1383&lt;&gt;"",OFFSET(Metadata!$B$1,MIN(IF(OFFSET(Metadata!$A$1,0,0,Metadata!Metadata_Table_Length,1)=SUBSTITUTE(C1383,"rawdatafilename","partnumber"),ROW(OFFSET(Metadata!$A$1,0,0,Metadata!Metadata_Table_Length,1))-1,"")),0),"")</f>
        <v/>
      </c>
      <c r="H1383" t="str">
        <f t="array" aca="1" ref="H1383" ca="1">IF(B1383&lt;&gt;"",OFFSET(Metadata!$B$1,MIN(IF(OFFSET(Metadata!$A$1,0,0,Metadata!Metadata_Table_Length,1)=SUBSTITUTE(C1383,"rawdatafilename","original_count"),ROW(OFFSET(Metadata!$A$1,0,0,Metadata!Metadata_Table_Length,1))-1,"")),0),"")</f>
        <v/>
      </c>
      <c r="I1383" t="str">
        <f t="array" aca="1" ref="I1383" ca="1">IF(B1383&lt;&gt;"",OFFSET(Metadata!$B$1,MIN(IF(OFFSET(Metadata!$A$1,0,0,Metadata!Metadata_Table_Length,1)=SUBSTITUTE(C1383,"rawdatafilename","count"),ROW(OFFSET(Metadata!$A$1,0,0,Metadata!Metadata_Table_Length,1))-1,"")),0),"")</f>
        <v/>
      </c>
      <c r="J1383" t="str">
        <f t="array" aca="1" ref="J1383" ca="1">IF(AND(G1383&lt;&gt;"",G1383&lt;&gt;G1382),MAX(IF(G$2:G$2001=G1383,H$2:H$2001,"")),"")</f>
        <v/>
      </c>
      <c r="K1383" t="str">
        <f t="array" aca="1" ref="K1383" ca="1">IF(AND(G1383&lt;&gt;"",G1383&lt;&gt;G1382),MAX(IF(G$2:G$2001=G1383,I$2:I$2001,"")),"")</f>
        <v/>
      </c>
      <c r="L1383" t="str">
        <f t="shared" ca="1" si="84"/>
        <v/>
      </c>
    </row>
    <row r="1384" spans="2:12" x14ac:dyDescent="0.25">
      <c r="B1384" t="str">
        <f t="shared" ca="1" si="86"/>
        <v/>
      </c>
      <c r="C1384" t="str">
        <f t="shared" ca="1" si="85"/>
        <v/>
      </c>
      <c r="D1384" s="156" t="str">
        <f t="array" aca="1" ref="D1384" ca="1">IFERROR(IF(B1384&lt;&gt;"",IF(OR(EXACT(OFFSET(Metadata!$A$1,0,0,Metadata!Metadata_Table_Length,1),C1384)),1,""),""),"")</f>
        <v/>
      </c>
      <c r="E1384" s="163" t="str">
        <f t="array" aca="1" ref="E1384" ca="1">IF(B1384&lt;&gt;"",IF(D1384=1,OFFSET(Metadata!$B$1,MIN(IF(OFFSET(Metadata!$A$1,0,0,Metadata!Metadata_Table_Length,1)=C1384,ROW(OFFSET(Metadata!$A$1,0,0,Metadata!Metadata_Table_Length,1))-1,"")),0),OFFSET(Metadata!$B$1,MIN(IF(OFFSET(Metadata!$A$1,0,0,Metadata!Metadata_Table_Length,1)=SUBSTITUTE(C1384,"rawdatafilename","originalfilename"),ROW(OFFSET(Metadata!$A$1,0,0,Metadata!Metadata_Table_Length,1))-1,"")),0)),"")</f>
        <v/>
      </c>
      <c r="F1384" t="str">
        <f t="shared" ca="1" si="87"/>
        <v/>
      </c>
      <c r="G1384" t="str">
        <f t="array" aca="1" ref="G1384" ca="1">IF(B1384&lt;&gt;"",OFFSET(Metadata!$B$1,MIN(IF(OFFSET(Metadata!$A$1,0,0,Metadata!Metadata_Table_Length,1)=SUBSTITUTE(C1384,"rawdatafilename","partnumber"),ROW(OFFSET(Metadata!$A$1,0,0,Metadata!Metadata_Table_Length,1))-1,"")),0),"")</f>
        <v/>
      </c>
      <c r="H1384" t="str">
        <f t="array" aca="1" ref="H1384" ca="1">IF(B1384&lt;&gt;"",OFFSET(Metadata!$B$1,MIN(IF(OFFSET(Metadata!$A$1,0,0,Metadata!Metadata_Table_Length,1)=SUBSTITUTE(C1384,"rawdatafilename","original_count"),ROW(OFFSET(Metadata!$A$1,0,0,Metadata!Metadata_Table_Length,1))-1,"")),0),"")</f>
        <v/>
      </c>
      <c r="I1384" t="str">
        <f t="array" aca="1" ref="I1384" ca="1">IF(B1384&lt;&gt;"",OFFSET(Metadata!$B$1,MIN(IF(OFFSET(Metadata!$A$1,0,0,Metadata!Metadata_Table_Length,1)=SUBSTITUTE(C1384,"rawdatafilename","count"),ROW(OFFSET(Metadata!$A$1,0,0,Metadata!Metadata_Table_Length,1))-1,"")),0),"")</f>
        <v/>
      </c>
      <c r="J1384" t="str">
        <f t="array" aca="1" ref="J1384" ca="1">IF(AND(G1384&lt;&gt;"",G1384&lt;&gt;G1383),MAX(IF(G$2:G$2001=G1384,H$2:H$2001,"")),"")</f>
        <v/>
      </c>
      <c r="K1384" t="str">
        <f t="array" aca="1" ref="K1384" ca="1">IF(AND(G1384&lt;&gt;"",G1384&lt;&gt;G1383),MAX(IF(G$2:G$2001=G1384,I$2:I$2001,"")),"")</f>
        <v/>
      </c>
      <c r="L1384" t="str">
        <f t="shared" ca="1" si="84"/>
        <v/>
      </c>
    </row>
    <row r="1385" spans="2:12" x14ac:dyDescent="0.25">
      <c r="B1385" t="str">
        <f t="shared" ca="1" si="86"/>
        <v/>
      </c>
      <c r="C1385" t="str">
        <f t="shared" ca="1" si="85"/>
        <v/>
      </c>
      <c r="D1385" s="156" t="str">
        <f t="array" aca="1" ref="D1385" ca="1">IFERROR(IF(B1385&lt;&gt;"",IF(OR(EXACT(OFFSET(Metadata!$A$1,0,0,Metadata!Metadata_Table_Length,1),C1385)),1,""),""),"")</f>
        <v/>
      </c>
      <c r="E1385" s="163" t="str">
        <f t="array" aca="1" ref="E1385" ca="1">IF(B1385&lt;&gt;"",IF(D1385=1,OFFSET(Metadata!$B$1,MIN(IF(OFFSET(Metadata!$A$1,0,0,Metadata!Metadata_Table_Length,1)=C1385,ROW(OFFSET(Metadata!$A$1,0,0,Metadata!Metadata_Table_Length,1))-1,"")),0),OFFSET(Metadata!$B$1,MIN(IF(OFFSET(Metadata!$A$1,0,0,Metadata!Metadata_Table_Length,1)=SUBSTITUTE(C1385,"rawdatafilename","originalfilename"),ROW(OFFSET(Metadata!$A$1,0,0,Metadata!Metadata_Table_Length,1))-1,"")),0)),"")</f>
        <v/>
      </c>
      <c r="F1385" t="str">
        <f t="shared" ca="1" si="87"/>
        <v/>
      </c>
      <c r="G1385" t="str">
        <f t="array" aca="1" ref="G1385" ca="1">IF(B1385&lt;&gt;"",OFFSET(Metadata!$B$1,MIN(IF(OFFSET(Metadata!$A$1,0,0,Metadata!Metadata_Table_Length,1)=SUBSTITUTE(C1385,"rawdatafilename","partnumber"),ROW(OFFSET(Metadata!$A$1,0,0,Metadata!Metadata_Table_Length,1))-1,"")),0),"")</f>
        <v/>
      </c>
      <c r="H1385" t="str">
        <f t="array" aca="1" ref="H1385" ca="1">IF(B1385&lt;&gt;"",OFFSET(Metadata!$B$1,MIN(IF(OFFSET(Metadata!$A$1,0,0,Metadata!Metadata_Table_Length,1)=SUBSTITUTE(C1385,"rawdatafilename","original_count"),ROW(OFFSET(Metadata!$A$1,0,0,Metadata!Metadata_Table_Length,1))-1,"")),0),"")</f>
        <v/>
      </c>
      <c r="I1385" t="str">
        <f t="array" aca="1" ref="I1385" ca="1">IF(B1385&lt;&gt;"",OFFSET(Metadata!$B$1,MIN(IF(OFFSET(Metadata!$A$1,0,0,Metadata!Metadata_Table_Length,1)=SUBSTITUTE(C1385,"rawdatafilename","count"),ROW(OFFSET(Metadata!$A$1,0,0,Metadata!Metadata_Table_Length,1))-1,"")),0),"")</f>
        <v/>
      </c>
      <c r="J1385" t="str">
        <f t="array" aca="1" ref="J1385" ca="1">IF(AND(G1385&lt;&gt;"",G1385&lt;&gt;G1384),MAX(IF(G$2:G$2001=G1385,H$2:H$2001,"")),"")</f>
        <v/>
      </c>
      <c r="K1385" t="str">
        <f t="array" aca="1" ref="K1385" ca="1">IF(AND(G1385&lt;&gt;"",G1385&lt;&gt;G1384),MAX(IF(G$2:G$2001=G1385,I$2:I$2001,"")),"")</f>
        <v/>
      </c>
      <c r="L1385" t="str">
        <f t="shared" ca="1" si="84"/>
        <v/>
      </c>
    </row>
    <row r="1386" spans="2:12" x14ac:dyDescent="0.25">
      <c r="B1386" t="str">
        <f t="shared" ca="1" si="86"/>
        <v/>
      </c>
      <c r="C1386" t="str">
        <f t="shared" ca="1" si="85"/>
        <v/>
      </c>
      <c r="D1386" s="156" t="str">
        <f t="array" aca="1" ref="D1386" ca="1">IFERROR(IF(B1386&lt;&gt;"",IF(OR(EXACT(OFFSET(Metadata!$A$1,0,0,Metadata!Metadata_Table_Length,1),C1386)),1,""),""),"")</f>
        <v/>
      </c>
      <c r="E1386" s="163" t="str">
        <f t="array" aca="1" ref="E1386" ca="1">IF(B1386&lt;&gt;"",IF(D1386=1,OFFSET(Metadata!$B$1,MIN(IF(OFFSET(Metadata!$A$1,0,0,Metadata!Metadata_Table_Length,1)=C1386,ROW(OFFSET(Metadata!$A$1,0,0,Metadata!Metadata_Table_Length,1))-1,"")),0),OFFSET(Metadata!$B$1,MIN(IF(OFFSET(Metadata!$A$1,0,0,Metadata!Metadata_Table_Length,1)=SUBSTITUTE(C1386,"rawdatafilename","originalfilename"),ROW(OFFSET(Metadata!$A$1,0,0,Metadata!Metadata_Table_Length,1))-1,"")),0)),"")</f>
        <v/>
      </c>
      <c r="F1386" t="str">
        <f t="shared" ca="1" si="87"/>
        <v/>
      </c>
      <c r="G1386" t="str">
        <f t="array" aca="1" ref="G1386" ca="1">IF(B1386&lt;&gt;"",OFFSET(Metadata!$B$1,MIN(IF(OFFSET(Metadata!$A$1,0,0,Metadata!Metadata_Table_Length,1)=SUBSTITUTE(C1386,"rawdatafilename","partnumber"),ROW(OFFSET(Metadata!$A$1,0,0,Metadata!Metadata_Table_Length,1))-1,"")),0),"")</f>
        <v/>
      </c>
      <c r="H1386" t="str">
        <f t="array" aca="1" ref="H1386" ca="1">IF(B1386&lt;&gt;"",OFFSET(Metadata!$B$1,MIN(IF(OFFSET(Metadata!$A$1,0,0,Metadata!Metadata_Table_Length,1)=SUBSTITUTE(C1386,"rawdatafilename","original_count"),ROW(OFFSET(Metadata!$A$1,0,0,Metadata!Metadata_Table_Length,1))-1,"")),0),"")</f>
        <v/>
      </c>
      <c r="I1386" t="str">
        <f t="array" aca="1" ref="I1386" ca="1">IF(B1386&lt;&gt;"",OFFSET(Metadata!$B$1,MIN(IF(OFFSET(Metadata!$A$1,0,0,Metadata!Metadata_Table_Length,1)=SUBSTITUTE(C1386,"rawdatafilename","count"),ROW(OFFSET(Metadata!$A$1,0,0,Metadata!Metadata_Table_Length,1))-1,"")),0),"")</f>
        <v/>
      </c>
      <c r="J1386" t="str">
        <f t="array" aca="1" ref="J1386" ca="1">IF(AND(G1386&lt;&gt;"",G1386&lt;&gt;G1385),MAX(IF(G$2:G$2001=G1386,H$2:H$2001,"")),"")</f>
        <v/>
      </c>
      <c r="K1386" t="str">
        <f t="array" aca="1" ref="K1386" ca="1">IF(AND(G1386&lt;&gt;"",G1386&lt;&gt;G1385),MAX(IF(G$2:G$2001=G1386,I$2:I$2001,"")),"")</f>
        <v/>
      </c>
      <c r="L1386" t="str">
        <f t="shared" ref="L1386:L1449" ca="1" si="88">IF(F1386&lt;&gt;"",IF(F1386&lt;&gt;F1385,F1386,""),"")</f>
        <v/>
      </c>
    </row>
    <row r="1387" spans="2:12" x14ac:dyDescent="0.25">
      <c r="B1387" t="str">
        <f t="shared" ca="1" si="86"/>
        <v/>
      </c>
      <c r="C1387" t="str">
        <f t="shared" ca="1" si="85"/>
        <v/>
      </c>
      <c r="D1387" s="156" t="str">
        <f t="array" aca="1" ref="D1387" ca="1">IFERROR(IF(B1387&lt;&gt;"",IF(OR(EXACT(OFFSET(Metadata!$A$1,0,0,Metadata!Metadata_Table_Length,1),C1387)),1,""),""),"")</f>
        <v/>
      </c>
      <c r="E1387" s="163" t="str">
        <f t="array" aca="1" ref="E1387" ca="1">IF(B1387&lt;&gt;"",IF(D1387=1,OFFSET(Metadata!$B$1,MIN(IF(OFFSET(Metadata!$A$1,0,0,Metadata!Metadata_Table_Length,1)=C1387,ROW(OFFSET(Metadata!$A$1,0,0,Metadata!Metadata_Table_Length,1))-1,"")),0),OFFSET(Metadata!$B$1,MIN(IF(OFFSET(Metadata!$A$1,0,0,Metadata!Metadata_Table_Length,1)=SUBSTITUTE(C1387,"rawdatafilename","originalfilename"),ROW(OFFSET(Metadata!$A$1,0,0,Metadata!Metadata_Table_Length,1))-1,"")),0)),"")</f>
        <v/>
      </c>
      <c r="F1387" t="str">
        <f t="shared" ca="1" si="87"/>
        <v/>
      </c>
      <c r="G1387" t="str">
        <f t="array" aca="1" ref="G1387" ca="1">IF(B1387&lt;&gt;"",OFFSET(Metadata!$B$1,MIN(IF(OFFSET(Metadata!$A$1,0,0,Metadata!Metadata_Table_Length,1)=SUBSTITUTE(C1387,"rawdatafilename","partnumber"),ROW(OFFSET(Metadata!$A$1,0,0,Metadata!Metadata_Table_Length,1))-1,"")),0),"")</f>
        <v/>
      </c>
      <c r="H1387" t="str">
        <f t="array" aca="1" ref="H1387" ca="1">IF(B1387&lt;&gt;"",OFFSET(Metadata!$B$1,MIN(IF(OFFSET(Metadata!$A$1,0,0,Metadata!Metadata_Table_Length,1)=SUBSTITUTE(C1387,"rawdatafilename","original_count"),ROW(OFFSET(Metadata!$A$1,0,0,Metadata!Metadata_Table_Length,1))-1,"")),0),"")</f>
        <v/>
      </c>
      <c r="I1387" t="str">
        <f t="array" aca="1" ref="I1387" ca="1">IF(B1387&lt;&gt;"",OFFSET(Metadata!$B$1,MIN(IF(OFFSET(Metadata!$A$1,0,0,Metadata!Metadata_Table_Length,1)=SUBSTITUTE(C1387,"rawdatafilename","count"),ROW(OFFSET(Metadata!$A$1,0,0,Metadata!Metadata_Table_Length,1))-1,"")),0),"")</f>
        <v/>
      </c>
      <c r="J1387" t="str">
        <f t="array" aca="1" ref="J1387" ca="1">IF(AND(G1387&lt;&gt;"",G1387&lt;&gt;G1386),MAX(IF(G$2:G$2001=G1387,H$2:H$2001,"")),"")</f>
        <v/>
      </c>
      <c r="K1387" t="str">
        <f t="array" aca="1" ref="K1387" ca="1">IF(AND(G1387&lt;&gt;"",G1387&lt;&gt;G1386),MAX(IF(G$2:G$2001=G1387,I$2:I$2001,"")),"")</f>
        <v/>
      </c>
      <c r="L1387" t="str">
        <f t="shared" ca="1" si="88"/>
        <v/>
      </c>
    </row>
    <row r="1388" spans="2:12" x14ac:dyDescent="0.25">
      <c r="B1388" t="str">
        <f t="shared" ca="1" si="86"/>
        <v/>
      </c>
      <c r="C1388" t="str">
        <f t="shared" ca="1" si="85"/>
        <v/>
      </c>
      <c r="D1388" s="156" t="str">
        <f t="array" aca="1" ref="D1388" ca="1">IFERROR(IF(B1388&lt;&gt;"",IF(OR(EXACT(OFFSET(Metadata!$A$1,0,0,Metadata!Metadata_Table_Length,1),C1388)),1,""),""),"")</f>
        <v/>
      </c>
      <c r="E1388" s="163" t="str">
        <f t="array" aca="1" ref="E1388" ca="1">IF(B1388&lt;&gt;"",IF(D1388=1,OFFSET(Metadata!$B$1,MIN(IF(OFFSET(Metadata!$A$1,0,0,Metadata!Metadata_Table_Length,1)=C1388,ROW(OFFSET(Metadata!$A$1,0,0,Metadata!Metadata_Table_Length,1))-1,"")),0),OFFSET(Metadata!$B$1,MIN(IF(OFFSET(Metadata!$A$1,0,0,Metadata!Metadata_Table_Length,1)=SUBSTITUTE(C1388,"rawdatafilename","originalfilename"),ROW(OFFSET(Metadata!$A$1,0,0,Metadata!Metadata_Table_Length,1))-1,"")),0)),"")</f>
        <v/>
      </c>
      <c r="F1388" t="str">
        <f t="shared" ca="1" si="87"/>
        <v/>
      </c>
      <c r="G1388" t="str">
        <f t="array" aca="1" ref="G1388" ca="1">IF(B1388&lt;&gt;"",OFFSET(Metadata!$B$1,MIN(IF(OFFSET(Metadata!$A$1,0,0,Metadata!Metadata_Table_Length,1)=SUBSTITUTE(C1388,"rawdatafilename","partnumber"),ROW(OFFSET(Metadata!$A$1,0,0,Metadata!Metadata_Table_Length,1))-1,"")),0),"")</f>
        <v/>
      </c>
      <c r="H1388" t="str">
        <f t="array" aca="1" ref="H1388" ca="1">IF(B1388&lt;&gt;"",OFFSET(Metadata!$B$1,MIN(IF(OFFSET(Metadata!$A$1,0,0,Metadata!Metadata_Table_Length,1)=SUBSTITUTE(C1388,"rawdatafilename","original_count"),ROW(OFFSET(Metadata!$A$1,0,0,Metadata!Metadata_Table_Length,1))-1,"")),0),"")</f>
        <v/>
      </c>
      <c r="I1388" t="str">
        <f t="array" aca="1" ref="I1388" ca="1">IF(B1388&lt;&gt;"",OFFSET(Metadata!$B$1,MIN(IF(OFFSET(Metadata!$A$1,0,0,Metadata!Metadata_Table_Length,1)=SUBSTITUTE(C1388,"rawdatafilename","count"),ROW(OFFSET(Metadata!$A$1,0,0,Metadata!Metadata_Table_Length,1))-1,"")),0),"")</f>
        <v/>
      </c>
      <c r="J1388" t="str">
        <f t="array" aca="1" ref="J1388" ca="1">IF(AND(G1388&lt;&gt;"",G1388&lt;&gt;G1387),MAX(IF(G$2:G$2001=G1388,H$2:H$2001,"")),"")</f>
        <v/>
      </c>
      <c r="K1388" t="str">
        <f t="array" aca="1" ref="K1388" ca="1">IF(AND(G1388&lt;&gt;"",G1388&lt;&gt;G1387),MAX(IF(G$2:G$2001=G1388,I$2:I$2001,"")),"")</f>
        <v/>
      </c>
      <c r="L1388" t="str">
        <f t="shared" ca="1" si="88"/>
        <v/>
      </c>
    </row>
    <row r="1389" spans="2:12" x14ac:dyDescent="0.25">
      <c r="B1389" t="str">
        <f t="shared" ca="1" si="86"/>
        <v/>
      </c>
      <c r="C1389" t="str">
        <f t="shared" ca="1" si="85"/>
        <v/>
      </c>
      <c r="D1389" s="156" t="str">
        <f t="array" aca="1" ref="D1389" ca="1">IFERROR(IF(B1389&lt;&gt;"",IF(OR(EXACT(OFFSET(Metadata!$A$1,0,0,Metadata!Metadata_Table_Length,1),C1389)),1,""),""),"")</f>
        <v/>
      </c>
      <c r="E1389" s="163" t="str">
        <f t="array" aca="1" ref="E1389" ca="1">IF(B1389&lt;&gt;"",IF(D1389=1,OFFSET(Metadata!$B$1,MIN(IF(OFFSET(Metadata!$A$1,0,0,Metadata!Metadata_Table_Length,1)=C1389,ROW(OFFSET(Metadata!$A$1,0,0,Metadata!Metadata_Table_Length,1))-1,"")),0),OFFSET(Metadata!$B$1,MIN(IF(OFFSET(Metadata!$A$1,0,0,Metadata!Metadata_Table_Length,1)=SUBSTITUTE(C1389,"rawdatafilename","originalfilename"),ROW(OFFSET(Metadata!$A$1,0,0,Metadata!Metadata_Table_Length,1))-1,"")),0)),"")</f>
        <v/>
      </c>
      <c r="F1389" t="str">
        <f t="shared" ca="1" si="87"/>
        <v/>
      </c>
      <c r="G1389" t="str">
        <f t="array" aca="1" ref="G1389" ca="1">IF(B1389&lt;&gt;"",OFFSET(Metadata!$B$1,MIN(IF(OFFSET(Metadata!$A$1,0,0,Metadata!Metadata_Table_Length,1)=SUBSTITUTE(C1389,"rawdatafilename","partnumber"),ROW(OFFSET(Metadata!$A$1,0,0,Metadata!Metadata_Table_Length,1))-1,"")),0),"")</f>
        <v/>
      </c>
      <c r="H1389" t="str">
        <f t="array" aca="1" ref="H1389" ca="1">IF(B1389&lt;&gt;"",OFFSET(Metadata!$B$1,MIN(IF(OFFSET(Metadata!$A$1,0,0,Metadata!Metadata_Table_Length,1)=SUBSTITUTE(C1389,"rawdatafilename","original_count"),ROW(OFFSET(Metadata!$A$1,0,0,Metadata!Metadata_Table_Length,1))-1,"")),0),"")</f>
        <v/>
      </c>
      <c r="I1389" t="str">
        <f t="array" aca="1" ref="I1389" ca="1">IF(B1389&lt;&gt;"",OFFSET(Metadata!$B$1,MIN(IF(OFFSET(Metadata!$A$1,0,0,Metadata!Metadata_Table_Length,1)=SUBSTITUTE(C1389,"rawdatafilename","count"),ROW(OFFSET(Metadata!$A$1,0,0,Metadata!Metadata_Table_Length,1))-1,"")),0),"")</f>
        <v/>
      </c>
      <c r="J1389" t="str">
        <f t="array" aca="1" ref="J1389" ca="1">IF(AND(G1389&lt;&gt;"",G1389&lt;&gt;G1388),MAX(IF(G$2:G$2001=G1389,H$2:H$2001,"")),"")</f>
        <v/>
      </c>
      <c r="K1389" t="str">
        <f t="array" aca="1" ref="K1389" ca="1">IF(AND(G1389&lt;&gt;"",G1389&lt;&gt;G1388),MAX(IF(G$2:G$2001=G1389,I$2:I$2001,"")),"")</f>
        <v/>
      </c>
      <c r="L1389" t="str">
        <f t="shared" ca="1" si="88"/>
        <v/>
      </c>
    </row>
    <row r="1390" spans="2:12" x14ac:dyDescent="0.25">
      <c r="B1390" t="str">
        <f t="shared" ca="1" si="86"/>
        <v/>
      </c>
      <c r="C1390" t="str">
        <f t="shared" ca="1" si="85"/>
        <v/>
      </c>
      <c r="D1390" s="156" t="str">
        <f t="array" aca="1" ref="D1390" ca="1">IFERROR(IF(B1390&lt;&gt;"",IF(OR(EXACT(OFFSET(Metadata!$A$1,0,0,Metadata!Metadata_Table_Length,1),C1390)),1,""),""),"")</f>
        <v/>
      </c>
      <c r="E1390" s="163" t="str">
        <f t="array" aca="1" ref="E1390" ca="1">IF(B1390&lt;&gt;"",IF(D1390=1,OFFSET(Metadata!$B$1,MIN(IF(OFFSET(Metadata!$A$1,0,0,Metadata!Metadata_Table_Length,1)=C1390,ROW(OFFSET(Metadata!$A$1,0,0,Metadata!Metadata_Table_Length,1))-1,"")),0),OFFSET(Metadata!$B$1,MIN(IF(OFFSET(Metadata!$A$1,0,0,Metadata!Metadata_Table_Length,1)=SUBSTITUTE(C1390,"rawdatafilename","originalfilename"),ROW(OFFSET(Metadata!$A$1,0,0,Metadata!Metadata_Table_Length,1))-1,"")),0)),"")</f>
        <v/>
      </c>
      <c r="F1390" t="str">
        <f t="shared" ca="1" si="87"/>
        <v/>
      </c>
      <c r="G1390" t="str">
        <f t="array" aca="1" ref="G1390" ca="1">IF(B1390&lt;&gt;"",OFFSET(Metadata!$B$1,MIN(IF(OFFSET(Metadata!$A$1,0,0,Metadata!Metadata_Table_Length,1)=SUBSTITUTE(C1390,"rawdatafilename","partnumber"),ROW(OFFSET(Metadata!$A$1,0,0,Metadata!Metadata_Table_Length,1))-1,"")),0),"")</f>
        <v/>
      </c>
      <c r="H1390" t="str">
        <f t="array" aca="1" ref="H1390" ca="1">IF(B1390&lt;&gt;"",OFFSET(Metadata!$B$1,MIN(IF(OFFSET(Metadata!$A$1,0,0,Metadata!Metadata_Table_Length,1)=SUBSTITUTE(C1390,"rawdatafilename","original_count"),ROW(OFFSET(Metadata!$A$1,0,0,Metadata!Metadata_Table_Length,1))-1,"")),0),"")</f>
        <v/>
      </c>
      <c r="I1390" t="str">
        <f t="array" aca="1" ref="I1390" ca="1">IF(B1390&lt;&gt;"",OFFSET(Metadata!$B$1,MIN(IF(OFFSET(Metadata!$A$1,0,0,Metadata!Metadata_Table_Length,1)=SUBSTITUTE(C1390,"rawdatafilename","count"),ROW(OFFSET(Metadata!$A$1,0,0,Metadata!Metadata_Table_Length,1))-1,"")),0),"")</f>
        <v/>
      </c>
      <c r="J1390" t="str">
        <f t="array" aca="1" ref="J1390" ca="1">IF(AND(G1390&lt;&gt;"",G1390&lt;&gt;G1389),MAX(IF(G$2:G$2001=G1390,H$2:H$2001,"")),"")</f>
        <v/>
      </c>
      <c r="K1390" t="str">
        <f t="array" aca="1" ref="K1390" ca="1">IF(AND(G1390&lt;&gt;"",G1390&lt;&gt;G1389),MAX(IF(G$2:G$2001=G1390,I$2:I$2001,"")),"")</f>
        <v/>
      </c>
      <c r="L1390" t="str">
        <f t="shared" ca="1" si="88"/>
        <v/>
      </c>
    </row>
    <row r="1391" spans="2:12" x14ac:dyDescent="0.25">
      <c r="B1391" t="str">
        <f t="shared" ca="1" si="86"/>
        <v/>
      </c>
      <c r="C1391" t="str">
        <f t="shared" ca="1" si="85"/>
        <v/>
      </c>
      <c r="D1391" s="156" t="str">
        <f t="array" aca="1" ref="D1391" ca="1">IFERROR(IF(B1391&lt;&gt;"",IF(OR(EXACT(OFFSET(Metadata!$A$1,0,0,Metadata!Metadata_Table_Length,1),C1391)),1,""),""),"")</f>
        <v/>
      </c>
      <c r="E1391" s="163" t="str">
        <f t="array" aca="1" ref="E1391" ca="1">IF(B1391&lt;&gt;"",IF(D1391=1,OFFSET(Metadata!$B$1,MIN(IF(OFFSET(Metadata!$A$1,0,0,Metadata!Metadata_Table_Length,1)=C1391,ROW(OFFSET(Metadata!$A$1,0,0,Metadata!Metadata_Table_Length,1))-1,"")),0),OFFSET(Metadata!$B$1,MIN(IF(OFFSET(Metadata!$A$1,0,0,Metadata!Metadata_Table_Length,1)=SUBSTITUTE(C1391,"rawdatafilename","originalfilename"),ROW(OFFSET(Metadata!$A$1,0,0,Metadata!Metadata_Table_Length,1))-1,"")),0)),"")</f>
        <v/>
      </c>
      <c r="F1391" t="str">
        <f t="shared" ca="1" si="87"/>
        <v/>
      </c>
      <c r="G1391" t="str">
        <f t="array" aca="1" ref="G1391" ca="1">IF(B1391&lt;&gt;"",OFFSET(Metadata!$B$1,MIN(IF(OFFSET(Metadata!$A$1,0,0,Metadata!Metadata_Table_Length,1)=SUBSTITUTE(C1391,"rawdatafilename","partnumber"),ROW(OFFSET(Metadata!$A$1,0,0,Metadata!Metadata_Table_Length,1))-1,"")),0),"")</f>
        <v/>
      </c>
      <c r="H1391" t="str">
        <f t="array" aca="1" ref="H1391" ca="1">IF(B1391&lt;&gt;"",OFFSET(Metadata!$B$1,MIN(IF(OFFSET(Metadata!$A$1,0,0,Metadata!Metadata_Table_Length,1)=SUBSTITUTE(C1391,"rawdatafilename","original_count"),ROW(OFFSET(Metadata!$A$1,0,0,Metadata!Metadata_Table_Length,1))-1,"")),0),"")</f>
        <v/>
      </c>
      <c r="I1391" t="str">
        <f t="array" aca="1" ref="I1391" ca="1">IF(B1391&lt;&gt;"",OFFSET(Metadata!$B$1,MIN(IF(OFFSET(Metadata!$A$1,0,0,Metadata!Metadata_Table_Length,1)=SUBSTITUTE(C1391,"rawdatafilename","count"),ROW(OFFSET(Metadata!$A$1,0,0,Metadata!Metadata_Table_Length,1))-1,"")),0),"")</f>
        <v/>
      </c>
      <c r="J1391" t="str">
        <f t="array" aca="1" ref="J1391" ca="1">IF(AND(G1391&lt;&gt;"",G1391&lt;&gt;G1390),MAX(IF(G$2:G$2001=G1391,H$2:H$2001,"")),"")</f>
        <v/>
      </c>
      <c r="K1391" t="str">
        <f t="array" aca="1" ref="K1391" ca="1">IF(AND(G1391&lt;&gt;"",G1391&lt;&gt;G1390),MAX(IF(G$2:G$2001=G1391,I$2:I$2001,"")),"")</f>
        <v/>
      </c>
      <c r="L1391" t="str">
        <f t="shared" ca="1" si="88"/>
        <v/>
      </c>
    </row>
    <row r="1392" spans="2:12" x14ac:dyDescent="0.25">
      <c r="B1392" t="str">
        <f t="shared" ca="1" si="86"/>
        <v/>
      </c>
      <c r="C1392" t="str">
        <f t="shared" ca="1" si="85"/>
        <v/>
      </c>
      <c r="D1392" s="156" t="str">
        <f t="array" aca="1" ref="D1392" ca="1">IFERROR(IF(B1392&lt;&gt;"",IF(OR(EXACT(OFFSET(Metadata!$A$1,0,0,Metadata!Metadata_Table_Length,1),C1392)),1,""),""),"")</f>
        <v/>
      </c>
      <c r="E1392" s="163" t="str">
        <f t="array" aca="1" ref="E1392" ca="1">IF(B1392&lt;&gt;"",IF(D1392=1,OFFSET(Metadata!$B$1,MIN(IF(OFFSET(Metadata!$A$1,0,0,Metadata!Metadata_Table_Length,1)=C1392,ROW(OFFSET(Metadata!$A$1,0,0,Metadata!Metadata_Table_Length,1))-1,"")),0),OFFSET(Metadata!$B$1,MIN(IF(OFFSET(Metadata!$A$1,0,0,Metadata!Metadata_Table_Length,1)=SUBSTITUTE(C1392,"rawdatafilename","originalfilename"),ROW(OFFSET(Metadata!$A$1,0,0,Metadata!Metadata_Table_Length,1))-1,"")),0)),"")</f>
        <v/>
      </c>
      <c r="F1392" t="str">
        <f t="shared" ca="1" si="87"/>
        <v/>
      </c>
      <c r="G1392" t="str">
        <f t="array" aca="1" ref="G1392" ca="1">IF(B1392&lt;&gt;"",OFFSET(Metadata!$B$1,MIN(IF(OFFSET(Metadata!$A$1,0,0,Metadata!Metadata_Table_Length,1)=SUBSTITUTE(C1392,"rawdatafilename","partnumber"),ROW(OFFSET(Metadata!$A$1,0,0,Metadata!Metadata_Table_Length,1))-1,"")),0),"")</f>
        <v/>
      </c>
      <c r="H1392" t="str">
        <f t="array" aca="1" ref="H1392" ca="1">IF(B1392&lt;&gt;"",OFFSET(Metadata!$B$1,MIN(IF(OFFSET(Metadata!$A$1,0,0,Metadata!Metadata_Table_Length,1)=SUBSTITUTE(C1392,"rawdatafilename","original_count"),ROW(OFFSET(Metadata!$A$1,0,0,Metadata!Metadata_Table_Length,1))-1,"")),0),"")</f>
        <v/>
      </c>
      <c r="I1392" t="str">
        <f t="array" aca="1" ref="I1392" ca="1">IF(B1392&lt;&gt;"",OFFSET(Metadata!$B$1,MIN(IF(OFFSET(Metadata!$A$1,0,0,Metadata!Metadata_Table_Length,1)=SUBSTITUTE(C1392,"rawdatafilename","count"),ROW(OFFSET(Metadata!$A$1,0,0,Metadata!Metadata_Table_Length,1))-1,"")),0),"")</f>
        <v/>
      </c>
      <c r="J1392" t="str">
        <f t="array" aca="1" ref="J1392" ca="1">IF(AND(G1392&lt;&gt;"",G1392&lt;&gt;G1391),MAX(IF(G$2:G$2001=G1392,H$2:H$2001,"")),"")</f>
        <v/>
      </c>
      <c r="K1392" t="str">
        <f t="array" aca="1" ref="K1392" ca="1">IF(AND(G1392&lt;&gt;"",G1392&lt;&gt;G1391),MAX(IF(G$2:G$2001=G1392,I$2:I$2001,"")),"")</f>
        <v/>
      </c>
      <c r="L1392" t="str">
        <f t="shared" ca="1" si="88"/>
        <v/>
      </c>
    </row>
    <row r="1393" spans="2:12" x14ac:dyDescent="0.25">
      <c r="B1393" t="str">
        <f t="shared" ca="1" si="86"/>
        <v/>
      </c>
      <c r="C1393" t="str">
        <f t="shared" ca="1" si="85"/>
        <v/>
      </c>
      <c r="D1393" s="156" t="str">
        <f t="array" aca="1" ref="D1393" ca="1">IFERROR(IF(B1393&lt;&gt;"",IF(OR(EXACT(OFFSET(Metadata!$A$1,0,0,Metadata!Metadata_Table_Length,1),C1393)),1,""),""),"")</f>
        <v/>
      </c>
      <c r="E1393" s="163" t="str">
        <f t="array" aca="1" ref="E1393" ca="1">IF(B1393&lt;&gt;"",IF(D1393=1,OFFSET(Metadata!$B$1,MIN(IF(OFFSET(Metadata!$A$1,0,0,Metadata!Metadata_Table_Length,1)=C1393,ROW(OFFSET(Metadata!$A$1,0,0,Metadata!Metadata_Table_Length,1))-1,"")),0),OFFSET(Metadata!$B$1,MIN(IF(OFFSET(Metadata!$A$1,0,0,Metadata!Metadata_Table_Length,1)=SUBSTITUTE(C1393,"rawdatafilename","originalfilename"),ROW(OFFSET(Metadata!$A$1,0,0,Metadata!Metadata_Table_Length,1))-1,"")),0)),"")</f>
        <v/>
      </c>
      <c r="F1393" t="str">
        <f t="shared" ca="1" si="87"/>
        <v/>
      </c>
      <c r="G1393" t="str">
        <f t="array" aca="1" ref="G1393" ca="1">IF(B1393&lt;&gt;"",OFFSET(Metadata!$B$1,MIN(IF(OFFSET(Metadata!$A$1,0,0,Metadata!Metadata_Table_Length,1)=SUBSTITUTE(C1393,"rawdatafilename","partnumber"),ROW(OFFSET(Metadata!$A$1,0,0,Metadata!Metadata_Table_Length,1))-1,"")),0),"")</f>
        <v/>
      </c>
      <c r="H1393" t="str">
        <f t="array" aca="1" ref="H1393" ca="1">IF(B1393&lt;&gt;"",OFFSET(Metadata!$B$1,MIN(IF(OFFSET(Metadata!$A$1,0,0,Metadata!Metadata_Table_Length,1)=SUBSTITUTE(C1393,"rawdatafilename","original_count"),ROW(OFFSET(Metadata!$A$1,0,0,Metadata!Metadata_Table_Length,1))-1,"")),0),"")</f>
        <v/>
      </c>
      <c r="I1393" t="str">
        <f t="array" aca="1" ref="I1393" ca="1">IF(B1393&lt;&gt;"",OFFSET(Metadata!$B$1,MIN(IF(OFFSET(Metadata!$A$1,0,0,Metadata!Metadata_Table_Length,1)=SUBSTITUTE(C1393,"rawdatafilename","count"),ROW(OFFSET(Metadata!$A$1,0,0,Metadata!Metadata_Table_Length,1))-1,"")),0),"")</f>
        <v/>
      </c>
      <c r="J1393" t="str">
        <f t="array" aca="1" ref="J1393" ca="1">IF(AND(G1393&lt;&gt;"",G1393&lt;&gt;G1392),MAX(IF(G$2:G$2001=G1393,H$2:H$2001,"")),"")</f>
        <v/>
      </c>
      <c r="K1393" t="str">
        <f t="array" aca="1" ref="K1393" ca="1">IF(AND(G1393&lt;&gt;"",G1393&lt;&gt;G1392),MAX(IF(G$2:G$2001=G1393,I$2:I$2001,"")),"")</f>
        <v/>
      </c>
      <c r="L1393" t="str">
        <f t="shared" ca="1" si="88"/>
        <v/>
      </c>
    </row>
    <row r="1394" spans="2:12" x14ac:dyDescent="0.25">
      <c r="B1394" t="str">
        <f t="shared" ca="1" si="86"/>
        <v/>
      </c>
      <c r="C1394" t="str">
        <f t="shared" ca="1" si="85"/>
        <v/>
      </c>
      <c r="D1394" s="156" t="str">
        <f t="array" aca="1" ref="D1394" ca="1">IFERROR(IF(B1394&lt;&gt;"",IF(OR(EXACT(OFFSET(Metadata!$A$1,0,0,Metadata!Metadata_Table_Length,1),C1394)),1,""),""),"")</f>
        <v/>
      </c>
      <c r="E1394" s="163" t="str">
        <f t="array" aca="1" ref="E1394" ca="1">IF(B1394&lt;&gt;"",IF(D1394=1,OFFSET(Metadata!$B$1,MIN(IF(OFFSET(Metadata!$A$1,0,0,Metadata!Metadata_Table_Length,1)=C1394,ROW(OFFSET(Metadata!$A$1,0,0,Metadata!Metadata_Table_Length,1))-1,"")),0),OFFSET(Metadata!$B$1,MIN(IF(OFFSET(Metadata!$A$1,0,0,Metadata!Metadata_Table_Length,1)=SUBSTITUTE(C1394,"rawdatafilename","originalfilename"),ROW(OFFSET(Metadata!$A$1,0,0,Metadata!Metadata_Table_Length,1))-1,"")),0)),"")</f>
        <v/>
      </c>
      <c r="F1394" t="str">
        <f t="shared" ca="1" si="87"/>
        <v/>
      </c>
      <c r="G1394" t="str">
        <f t="array" aca="1" ref="G1394" ca="1">IF(B1394&lt;&gt;"",OFFSET(Metadata!$B$1,MIN(IF(OFFSET(Metadata!$A$1,0,0,Metadata!Metadata_Table_Length,1)=SUBSTITUTE(C1394,"rawdatafilename","partnumber"),ROW(OFFSET(Metadata!$A$1,0,0,Metadata!Metadata_Table_Length,1))-1,"")),0),"")</f>
        <v/>
      </c>
      <c r="H1394" t="str">
        <f t="array" aca="1" ref="H1394" ca="1">IF(B1394&lt;&gt;"",OFFSET(Metadata!$B$1,MIN(IF(OFFSET(Metadata!$A$1,0,0,Metadata!Metadata_Table_Length,1)=SUBSTITUTE(C1394,"rawdatafilename","original_count"),ROW(OFFSET(Metadata!$A$1,0,0,Metadata!Metadata_Table_Length,1))-1,"")),0),"")</f>
        <v/>
      </c>
      <c r="I1394" t="str">
        <f t="array" aca="1" ref="I1394" ca="1">IF(B1394&lt;&gt;"",OFFSET(Metadata!$B$1,MIN(IF(OFFSET(Metadata!$A$1,0,0,Metadata!Metadata_Table_Length,1)=SUBSTITUTE(C1394,"rawdatafilename","count"),ROW(OFFSET(Metadata!$A$1,0,0,Metadata!Metadata_Table_Length,1))-1,"")),0),"")</f>
        <v/>
      </c>
      <c r="J1394" t="str">
        <f t="array" aca="1" ref="J1394" ca="1">IF(AND(G1394&lt;&gt;"",G1394&lt;&gt;G1393),MAX(IF(G$2:G$2001=G1394,H$2:H$2001,"")),"")</f>
        <v/>
      </c>
      <c r="K1394" t="str">
        <f t="array" aca="1" ref="K1394" ca="1">IF(AND(G1394&lt;&gt;"",G1394&lt;&gt;G1393),MAX(IF(G$2:G$2001=G1394,I$2:I$2001,"")),"")</f>
        <v/>
      </c>
      <c r="L1394" t="str">
        <f t="shared" ca="1" si="88"/>
        <v/>
      </c>
    </row>
    <row r="1395" spans="2:12" x14ac:dyDescent="0.25">
      <c r="B1395" t="str">
        <f t="shared" ca="1" si="86"/>
        <v/>
      </c>
      <c r="C1395" t="str">
        <f t="shared" ca="1" si="85"/>
        <v/>
      </c>
      <c r="D1395" s="156" t="str">
        <f t="array" aca="1" ref="D1395" ca="1">IFERROR(IF(B1395&lt;&gt;"",IF(OR(EXACT(OFFSET(Metadata!$A$1,0,0,Metadata!Metadata_Table_Length,1),C1395)),1,""),""),"")</f>
        <v/>
      </c>
      <c r="E1395" s="163" t="str">
        <f t="array" aca="1" ref="E1395" ca="1">IF(B1395&lt;&gt;"",IF(D1395=1,OFFSET(Metadata!$B$1,MIN(IF(OFFSET(Metadata!$A$1,0,0,Metadata!Metadata_Table_Length,1)=C1395,ROW(OFFSET(Metadata!$A$1,0,0,Metadata!Metadata_Table_Length,1))-1,"")),0),OFFSET(Metadata!$B$1,MIN(IF(OFFSET(Metadata!$A$1,0,0,Metadata!Metadata_Table_Length,1)=SUBSTITUTE(C1395,"rawdatafilename","originalfilename"),ROW(OFFSET(Metadata!$A$1,0,0,Metadata!Metadata_Table_Length,1))-1,"")),0)),"")</f>
        <v/>
      </c>
      <c r="F1395" t="str">
        <f t="shared" ca="1" si="87"/>
        <v/>
      </c>
      <c r="G1395" t="str">
        <f t="array" aca="1" ref="G1395" ca="1">IF(B1395&lt;&gt;"",OFFSET(Metadata!$B$1,MIN(IF(OFFSET(Metadata!$A$1,0,0,Metadata!Metadata_Table_Length,1)=SUBSTITUTE(C1395,"rawdatafilename","partnumber"),ROW(OFFSET(Metadata!$A$1,0,0,Metadata!Metadata_Table_Length,1))-1,"")),0),"")</f>
        <v/>
      </c>
      <c r="H1395" t="str">
        <f t="array" aca="1" ref="H1395" ca="1">IF(B1395&lt;&gt;"",OFFSET(Metadata!$B$1,MIN(IF(OFFSET(Metadata!$A$1,0,0,Metadata!Metadata_Table_Length,1)=SUBSTITUTE(C1395,"rawdatafilename","original_count"),ROW(OFFSET(Metadata!$A$1,0,0,Metadata!Metadata_Table_Length,1))-1,"")),0),"")</f>
        <v/>
      </c>
      <c r="I1395" t="str">
        <f t="array" aca="1" ref="I1395" ca="1">IF(B1395&lt;&gt;"",OFFSET(Metadata!$B$1,MIN(IF(OFFSET(Metadata!$A$1,0,0,Metadata!Metadata_Table_Length,1)=SUBSTITUTE(C1395,"rawdatafilename","count"),ROW(OFFSET(Metadata!$A$1,0,0,Metadata!Metadata_Table_Length,1))-1,"")),0),"")</f>
        <v/>
      </c>
      <c r="J1395" t="str">
        <f t="array" aca="1" ref="J1395" ca="1">IF(AND(G1395&lt;&gt;"",G1395&lt;&gt;G1394),MAX(IF(G$2:G$2001=G1395,H$2:H$2001,"")),"")</f>
        <v/>
      </c>
      <c r="K1395" t="str">
        <f t="array" aca="1" ref="K1395" ca="1">IF(AND(G1395&lt;&gt;"",G1395&lt;&gt;G1394),MAX(IF(G$2:G$2001=G1395,I$2:I$2001,"")),"")</f>
        <v/>
      </c>
      <c r="L1395" t="str">
        <f t="shared" ca="1" si="88"/>
        <v/>
      </c>
    </row>
    <row r="1396" spans="2:12" x14ac:dyDescent="0.25">
      <c r="B1396" t="str">
        <f t="shared" ca="1" si="86"/>
        <v/>
      </c>
      <c r="C1396" t="str">
        <f t="shared" ca="1" si="85"/>
        <v/>
      </c>
      <c r="D1396" s="156" t="str">
        <f t="array" aca="1" ref="D1396" ca="1">IFERROR(IF(B1396&lt;&gt;"",IF(OR(EXACT(OFFSET(Metadata!$A$1,0,0,Metadata!Metadata_Table_Length,1),C1396)),1,""),""),"")</f>
        <v/>
      </c>
      <c r="E1396" s="163" t="str">
        <f t="array" aca="1" ref="E1396" ca="1">IF(B1396&lt;&gt;"",IF(D1396=1,OFFSET(Metadata!$B$1,MIN(IF(OFFSET(Metadata!$A$1,0,0,Metadata!Metadata_Table_Length,1)=C1396,ROW(OFFSET(Metadata!$A$1,0,0,Metadata!Metadata_Table_Length,1))-1,"")),0),OFFSET(Metadata!$B$1,MIN(IF(OFFSET(Metadata!$A$1,0,0,Metadata!Metadata_Table_Length,1)=SUBSTITUTE(C1396,"rawdatafilename","originalfilename"),ROW(OFFSET(Metadata!$A$1,0,0,Metadata!Metadata_Table_Length,1))-1,"")),0)),"")</f>
        <v/>
      </c>
      <c r="F1396" t="str">
        <f t="shared" ca="1" si="87"/>
        <v/>
      </c>
      <c r="G1396" t="str">
        <f t="array" aca="1" ref="G1396" ca="1">IF(B1396&lt;&gt;"",OFFSET(Metadata!$B$1,MIN(IF(OFFSET(Metadata!$A$1,0,0,Metadata!Metadata_Table_Length,1)=SUBSTITUTE(C1396,"rawdatafilename","partnumber"),ROW(OFFSET(Metadata!$A$1,0,0,Metadata!Metadata_Table_Length,1))-1,"")),0),"")</f>
        <v/>
      </c>
      <c r="H1396" t="str">
        <f t="array" aca="1" ref="H1396" ca="1">IF(B1396&lt;&gt;"",OFFSET(Metadata!$B$1,MIN(IF(OFFSET(Metadata!$A$1,0,0,Metadata!Metadata_Table_Length,1)=SUBSTITUTE(C1396,"rawdatafilename","original_count"),ROW(OFFSET(Metadata!$A$1,0,0,Metadata!Metadata_Table_Length,1))-1,"")),0),"")</f>
        <v/>
      </c>
      <c r="I1396" t="str">
        <f t="array" aca="1" ref="I1396" ca="1">IF(B1396&lt;&gt;"",OFFSET(Metadata!$B$1,MIN(IF(OFFSET(Metadata!$A$1,0,0,Metadata!Metadata_Table_Length,1)=SUBSTITUTE(C1396,"rawdatafilename","count"),ROW(OFFSET(Metadata!$A$1,0,0,Metadata!Metadata_Table_Length,1))-1,"")),0),"")</f>
        <v/>
      </c>
      <c r="J1396" t="str">
        <f t="array" aca="1" ref="J1396" ca="1">IF(AND(G1396&lt;&gt;"",G1396&lt;&gt;G1395),MAX(IF(G$2:G$2001=G1396,H$2:H$2001,"")),"")</f>
        <v/>
      </c>
      <c r="K1396" t="str">
        <f t="array" aca="1" ref="K1396" ca="1">IF(AND(G1396&lt;&gt;"",G1396&lt;&gt;G1395),MAX(IF(G$2:G$2001=G1396,I$2:I$2001,"")),"")</f>
        <v/>
      </c>
      <c r="L1396" t="str">
        <f t="shared" ca="1" si="88"/>
        <v/>
      </c>
    </row>
    <row r="1397" spans="2:12" x14ac:dyDescent="0.25">
      <c r="B1397" t="str">
        <f t="shared" ca="1" si="86"/>
        <v/>
      </c>
      <c r="C1397" t="str">
        <f t="shared" ca="1" si="85"/>
        <v/>
      </c>
      <c r="D1397" s="156" t="str">
        <f t="array" aca="1" ref="D1397" ca="1">IFERROR(IF(B1397&lt;&gt;"",IF(OR(EXACT(OFFSET(Metadata!$A$1,0,0,Metadata!Metadata_Table_Length,1),C1397)),1,""),""),"")</f>
        <v/>
      </c>
      <c r="E1397" s="163" t="str">
        <f t="array" aca="1" ref="E1397" ca="1">IF(B1397&lt;&gt;"",IF(D1397=1,OFFSET(Metadata!$B$1,MIN(IF(OFFSET(Metadata!$A$1,0,0,Metadata!Metadata_Table_Length,1)=C1397,ROW(OFFSET(Metadata!$A$1,0,0,Metadata!Metadata_Table_Length,1))-1,"")),0),OFFSET(Metadata!$B$1,MIN(IF(OFFSET(Metadata!$A$1,0,0,Metadata!Metadata_Table_Length,1)=SUBSTITUTE(C1397,"rawdatafilename","originalfilename"),ROW(OFFSET(Metadata!$A$1,0,0,Metadata!Metadata_Table_Length,1))-1,"")),0)),"")</f>
        <v/>
      </c>
      <c r="F1397" t="str">
        <f t="shared" ca="1" si="87"/>
        <v/>
      </c>
      <c r="G1397" t="str">
        <f t="array" aca="1" ref="G1397" ca="1">IF(B1397&lt;&gt;"",OFFSET(Metadata!$B$1,MIN(IF(OFFSET(Metadata!$A$1,0,0,Metadata!Metadata_Table_Length,1)=SUBSTITUTE(C1397,"rawdatafilename","partnumber"),ROW(OFFSET(Metadata!$A$1,0,0,Metadata!Metadata_Table_Length,1))-1,"")),0),"")</f>
        <v/>
      </c>
      <c r="H1397" t="str">
        <f t="array" aca="1" ref="H1397" ca="1">IF(B1397&lt;&gt;"",OFFSET(Metadata!$B$1,MIN(IF(OFFSET(Metadata!$A$1,0,0,Metadata!Metadata_Table_Length,1)=SUBSTITUTE(C1397,"rawdatafilename","original_count"),ROW(OFFSET(Metadata!$A$1,0,0,Metadata!Metadata_Table_Length,1))-1,"")),0),"")</f>
        <v/>
      </c>
      <c r="I1397" t="str">
        <f t="array" aca="1" ref="I1397" ca="1">IF(B1397&lt;&gt;"",OFFSET(Metadata!$B$1,MIN(IF(OFFSET(Metadata!$A$1,0,0,Metadata!Metadata_Table_Length,1)=SUBSTITUTE(C1397,"rawdatafilename","count"),ROW(OFFSET(Metadata!$A$1,0,0,Metadata!Metadata_Table_Length,1))-1,"")),0),"")</f>
        <v/>
      </c>
      <c r="J1397" t="str">
        <f t="array" aca="1" ref="J1397" ca="1">IF(AND(G1397&lt;&gt;"",G1397&lt;&gt;G1396),MAX(IF(G$2:G$2001=G1397,H$2:H$2001,"")),"")</f>
        <v/>
      </c>
      <c r="K1397" t="str">
        <f t="array" aca="1" ref="K1397" ca="1">IF(AND(G1397&lt;&gt;"",G1397&lt;&gt;G1396),MAX(IF(G$2:G$2001=G1397,I$2:I$2001,"")),"")</f>
        <v/>
      </c>
      <c r="L1397" t="str">
        <f t="shared" ca="1" si="88"/>
        <v/>
      </c>
    </row>
    <row r="1398" spans="2:12" x14ac:dyDescent="0.25">
      <c r="B1398" t="str">
        <f t="shared" ca="1" si="86"/>
        <v/>
      </c>
      <c r="C1398" t="str">
        <f t="shared" ca="1" si="85"/>
        <v/>
      </c>
      <c r="D1398" s="156" t="str">
        <f t="array" aca="1" ref="D1398" ca="1">IFERROR(IF(B1398&lt;&gt;"",IF(OR(EXACT(OFFSET(Metadata!$A$1,0,0,Metadata!Metadata_Table_Length,1),C1398)),1,""),""),"")</f>
        <v/>
      </c>
      <c r="E1398" s="163" t="str">
        <f t="array" aca="1" ref="E1398" ca="1">IF(B1398&lt;&gt;"",IF(D1398=1,OFFSET(Metadata!$B$1,MIN(IF(OFFSET(Metadata!$A$1,0,0,Metadata!Metadata_Table_Length,1)=C1398,ROW(OFFSET(Metadata!$A$1,0,0,Metadata!Metadata_Table_Length,1))-1,"")),0),OFFSET(Metadata!$B$1,MIN(IF(OFFSET(Metadata!$A$1,0,0,Metadata!Metadata_Table_Length,1)=SUBSTITUTE(C1398,"rawdatafilename","originalfilename"),ROW(OFFSET(Metadata!$A$1,0,0,Metadata!Metadata_Table_Length,1))-1,"")),0)),"")</f>
        <v/>
      </c>
      <c r="F1398" t="str">
        <f t="shared" ca="1" si="87"/>
        <v/>
      </c>
      <c r="G1398" t="str">
        <f t="array" aca="1" ref="G1398" ca="1">IF(B1398&lt;&gt;"",OFFSET(Metadata!$B$1,MIN(IF(OFFSET(Metadata!$A$1,0,0,Metadata!Metadata_Table_Length,1)=SUBSTITUTE(C1398,"rawdatafilename","partnumber"),ROW(OFFSET(Metadata!$A$1,0,0,Metadata!Metadata_Table_Length,1))-1,"")),0),"")</f>
        <v/>
      </c>
      <c r="H1398" t="str">
        <f t="array" aca="1" ref="H1398" ca="1">IF(B1398&lt;&gt;"",OFFSET(Metadata!$B$1,MIN(IF(OFFSET(Metadata!$A$1,0,0,Metadata!Metadata_Table_Length,1)=SUBSTITUTE(C1398,"rawdatafilename","original_count"),ROW(OFFSET(Metadata!$A$1,0,0,Metadata!Metadata_Table_Length,1))-1,"")),0),"")</f>
        <v/>
      </c>
      <c r="I1398" t="str">
        <f t="array" aca="1" ref="I1398" ca="1">IF(B1398&lt;&gt;"",OFFSET(Metadata!$B$1,MIN(IF(OFFSET(Metadata!$A$1,0,0,Metadata!Metadata_Table_Length,1)=SUBSTITUTE(C1398,"rawdatafilename","count"),ROW(OFFSET(Metadata!$A$1,0,0,Metadata!Metadata_Table_Length,1))-1,"")),0),"")</f>
        <v/>
      </c>
      <c r="J1398" t="str">
        <f t="array" aca="1" ref="J1398" ca="1">IF(AND(G1398&lt;&gt;"",G1398&lt;&gt;G1397),MAX(IF(G$2:G$2001=G1398,H$2:H$2001,"")),"")</f>
        <v/>
      </c>
      <c r="K1398" t="str">
        <f t="array" aca="1" ref="K1398" ca="1">IF(AND(G1398&lt;&gt;"",G1398&lt;&gt;G1397),MAX(IF(G$2:G$2001=G1398,I$2:I$2001,"")),"")</f>
        <v/>
      </c>
      <c r="L1398" t="str">
        <f t="shared" ca="1" si="88"/>
        <v/>
      </c>
    </row>
    <row r="1399" spans="2:12" x14ac:dyDescent="0.25">
      <c r="B1399" t="str">
        <f t="shared" ca="1" si="86"/>
        <v/>
      </c>
      <c r="C1399" t="str">
        <f t="shared" ca="1" si="85"/>
        <v/>
      </c>
      <c r="D1399" s="156" t="str">
        <f t="array" aca="1" ref="D1399" ca="1">IFERROR(IF(B1399&lt;&gt;"",IF(OR(EXACT(OFFSET(Metadata!$A$1,0,0,Metadata!Metadata_Table_Length,1),C1399)),1,""),""),"")</f>
        <v/>
      </c>
      <c r="E1399" s="163" t="str">
        <f t="array" aca="1" ref="E1399" ca="1">IF(B1399&lt;&gt;"",IF(D1399=1,OFFSET(Metadata!$B$1,MIN(IF(OFFSET(Metadata!$A$1,0,0,Metadata!Metadata_Table_Length,1)=C1399,ROW(OFFSET(Metadata!$A$1,0,0,Metadata!Metadata_Table_Length,1))-1,"")),0),OFFSET(Metadata!$B$1,MIN(IF(OFFSET(Metadata!$A$1,0,0,Metadata!Metadata_Table_Length,1)=SUBSTITUTE(C1399,"rawdatafilename","originalfilename"),ROW(OFFSET(Metadata!$A$1,0,0,Metadata!Metadata_Table_Length,1))-1,"")),0)),"")</f>
        <v/>
      </c>
      <c r="F1399" t="str">
        <f t="shared" ca="1" si="87"/>
        <v/>
      </c>
      <c r="G1399" t="str">
        <f t="array" aca="1" ref="G1399" ca="1">IF(B1399&lt;&gt;"",OFFSET(Metadata!$B$1,MIN(IF(OFFSET(Metadata!$A$1,0,0,Metadata!Metadata_Table_Length,1)=SUBSTITUTE(C1399,"rawdatafilename","partnumber"),ROW(OFFSET(Metadata!$A$1,0,0,Metadata!Metadata_Table_Length,1))-1,"")),0),"")</f>
        <v/>
      </c>
      <c r="H1399" t="str">
        <f t="array" aca="1" ref="H1399" ca="1">IF(B1399&lt;&gt;"",OFFSET(Metadata!$B$1,MIN(IF(OFFSET(Metadata!$A$1,0,0,Metadata!Metadata_Table_Length,1)=SUBSTITUTE(C1399,"rawdatafilename","original_count"),ROW(OFFSET(Metadata!$A$1,0,0,Metadata!Metadata_Table_Length,1))-1,"")),0),"")</f>
        <v/>
      </c>
      <c r="I1399" t="str">
        <f t="array" aca="1" ref="I1399" ca="1">IF(B1399&lt;&gt;"",OFFSET(Metadata!$B$1,MIN(IF(OFFSET(Metadata!$A$1,0,0,Metadata!Metadata_Table_Length,1)=SUBSTITUTE(C1399,"rawdatafilename","count"),ROW(OFFSET(Metadata!$A$1,0,0,Metadata!Metadata_Table_Length,1))-1,"")),0),"")</f>
        <v/>
      </c>
      <c r="J1399" t="str">
        <f t="array" aca="1" ref="J1399" ca="1">IF(AND(G1399&lt;&gt;"",G1399&lt;&gt;G1398),MAX(IF(G$2:G$2001=G1399,H$2:H$2001,"")),"")</f>
        <v/>
      </c>
      <c r="K1399" t="str">
        <f t="array" aca="1" ref="K1399" ca="1">IF(AND(G1399&lt;&gt;"",G1399&lt;&gt;G1398),MAX(IF(G$2:G$2001=G1399,I$2:I$2001,"")),"")</f>
        <v/>
      </c>
      <c r="L1399" t="str">
        <f t="shared" ca="1" si="88"/>
        <v/>
      </c>
    </row>
    <row r="1400" spans="2:12" x14ac:dyDescent="0.25">
      <c r="B1400" t="str">
        <f t="shared" ca="1" si="86"/>
        <v/>
      </c>
      <c r="C1400" t="str">
        <f t="shared" ca="1" si="85"/>
        <v/>
      </c>
      <c r="D1400" s="156" t="str">
        <f t="array" aca="1" ref="D1400" ca="1">IFERROR(IF(B1400&lt;&gt;"",IF(OR(EXACT(OFFSET(Metadata!$A$1,0,0,Metadata!Metadata_Table_Length,1),C1400)),1,""),""),"")</f>
        <v/>
      </c>
      <c r="E1400" s="163" t="str">
        <f t="array" aca="1" ref="E1400" ca="1">IF(B1400&lt;&gt;"",IF(D1400=1,OFFSET(Metadata!$B$1,MIN(IF(OFFSET(Metadata!$A$1,0,0,Metadata!Metadata_Table_Length,1)=C1400,ROW(OFFSET(Metadata!$A$1,0,0,Metadata!Metadata_Table_Length,1))-1,"")),0),OFFSET(Metadata!$B$1,MIN(IF(OFFSET(Metadata!$A$1,0,0,Metadata!Metadata_Table_Length,1)=SUBSTITUTE(C1400,"rawdatafilename","originalfilename"),ROW(OFFSET(Metadata!$A$1,0,0,Metadata!Metadata_Table_Length,1))-1,"")),0)),"")</f>
        <v/>
      </c>
      <c r="F1400" t="str">
        <f t="shared" ca="1" si="87"/>
        <v/>
      </c>
      <c r="G1400" t="str">
        <f t="array" aca="1" ref="G1400" ca="1">IF(B1400&lt;&gt;"",OFFSET(Metadata!$B$1,MIN(IF(OFFSET(Metadata!$A$1,0,0,Metadata!Metadata_Table_Length,1)=SUBSTITUTE(C1400,"rawdatafilename","partnumber"),ROW(OFFSET(Metadata!$A$1,0,0,Metadata!Metadata_Table_Length,1))-1,"")),0),"")</f>
        <v/>
      </c>
      <c r="H1400" t="str">
        <f t="array" aca="1" ref="H1400" ca="1">IF(B1400&lt;&gt;"",OFFSET(Metadata!$B$1,MIN(IF(OFFSET(Metadata!$A$1,0,0,Metadata!Metadata_Table_Length,1)=SUBSTITUTE(C1400,"rawdatafilename","original_count"),ROW(OFFSET(Metadata!$A$1,0,0,Metadata!Metadata_Table_Length,1))-1,"")),0),"")</f>
        <v/>
      </c>
      <c r="I1400" t="str">
        <f t="array" aca="1" ref="I1400" ca="1">IF(B1400&lt;&gt;"",OFFSET(Metadata!$B$1,MIN(IF(OFFSET(Metadata!$A$1,0,0,Metadata!Metadata_Table_Length,1)=SUBSTITUTE(C1400,"rawdatafilename","count"),ROW(OFFSET(Metadata!$A$1,0,0,Metadata!Metadata_Table_Length,1))-1,"")),0),"")</f>
        <v/>
      </c>
      <c r="J1400" t="str">
        <f t="array" aca="1" ref="J1400" ca="1">IF(AND(G1400&lt;&gt;"",G1400&lt;&gt;G1399),MAX(IF(G$2:G$2001=G1400,H$2:H$2001,"")),"")</f>
        <v/>
      </c>
      <c r="K1400" t="str">
        <f t="array" aca="1" ref="K1400" ca="1">IF(AND(G1400&lt;&gt;"",G1400&lt;&gt;G1399),MAX(IF(G$2:G$2001=G1400,I$2:I$2001,"")),"")</f>
        <v/>
      </c>
      <c r="L1400" t="str">
        <f t="shared" ca="1" si="88"/>
        <v/>
      </c>
    </row>
    <row r="1401" spans="2:12" x14ac:dyDescent="0.25">
      <c r="B1401" t="str">
        <f t="shared" ca="1" si="86"/>
        <v/>
      </c>
      <c r="C1401" t="str">
        <f t="shared" ca="1" si="85"/>
        <v/>
      </c>
      <c r="D1401" s="156" t="str">
        <f t="array" aca="1" ref="D1401" ca="1">IFERROR(IF(B1401&lt;&gt;"",IF(OR(EXACT(OFFSET(Metadata!$A$1,0,0,Metadata!Metadata_Table_Length,1),C1401)),1,""),""),"")</f>
        <v/>
      </c>
      <c r="E1401" s="163" t="str">
        <f t="array" aca="1" ref="E1401" ca="1">IF(B1401&lt;&gt;"",IF(D1401=1,OFFSET(Metadata!$B$1,MIN(IF(OFFSET(Metadata!$A$1,0,0,Metadata!Metadata_Table_Length,1)=C1401,ROW(OFFSET(Metadata!$A$1,0,0,Metadata!Metadata_Table_Length,1))-1,"")),0),OFFSET(Metadata!$B$1,MIN(IF(OFFSET(Metadata!$A$1,0,0,Metadata!Metadata_Table_Length,1)=SUBSTITUTE(C1401,"rawdatafilename","originalfilename"),ROW(OFFSET(Metadata!$A$1,0,0,Metadata!Metadata_Table_Length,1))-1,"")),0)),"")</f>
        <v/>
      </c>
      <c r="F1401" t="str">
        <f t="shared" ca="1" si="87"/>
        <v/>
      </c>
      <c r="G1401" t="str">
        <f t="array" aca="1" ref="G1401" ca="1">IF(B1401&lt;&gt;"",OFFSET(Metadata!$B$1,MIN(IF(OFFSET(Metadata!$A$1,0,0,Metadata!Metadata_Table_Length,1)=SUBSTITUTE(C1401,"rawdatafilename","partnumber"),ROW(OFFSET(Metadata!$A$1,0,0,Metadata!Metadata_Table_Length,1))-1,"")),0),"")</f>
        <v/>
      </c>
      <c r="H1401" t="str">
        <f t="array" aca="1" ref="H1401" ca="1">IF(B1401&lt;&gt;"",OFFSET(Metadata!$B$1,MIN(IF(OFFSET(Metadata!$A$1,0,0,Metadata!Metadata_Table_Length,1)=SUBSTITUTE(C1401,"rawdatafilename","original_count"),ROW(OFFSET(Metadata!$A$1,0,0,Metadata!Metadata_Table_Length,1))-1,"")),0),"")</f>
        <v/>
      </c>
      <c r="I1401" t="str">
        <f t="array" aca="1" ref="I1401" ca="1">IF(B1401&lt;&gt;"",OFFSET(Metadata!$B$1,MIN(IF(OFFSET(Metadata!$A$1,0,0,Metadata!Metadata_Table_Length,1)=SUBSTITUTE(C1401,"rawdatafilename","count"),ROW(OFFSET(Metadata!$A$1,0,0,Metadata!Metadata_Table_Length,1))-1,"")),0),"")</f>
        <v/>
      </c>
      <c r="J1401" t="str">
        <f t="array" aca="1" ref="J1401" ca="1">IF(AND(G1401&lt;&gt;"",G1401&lt;&gt;G1400),MAX(IF(G$2:G$2001=G1401,H$2:H$2001,"")),"")</f>
        <v/>
      </c>
      <c r="K1401" t="str">
        <f t="array" aca="1" ref="K1401" ca="1">IF(AND(G1401&lt;&gt;"",G1401&lt;&gt;G1400),MAX(IF(G$2:G$2001=G1401,I$2:I$2001,"")),"")</f>
        <v/>
      </c>
      <c r="L1401" t="str">
        <f t="shared" ca="1" si="88"/>
        <v/>
      </c>
    </row>
    <row r="1402" spans="2:12" x14ac:dyDescent="0.25">
      <c r="B1402" t="str">
        <f t="shared" ca="1" si="86"/>
        <v/>
      </c>
      <c r="C1402" t="str">
        <f t="shared" ca="1" si="85"/>
        <v/>
      </c>
      <c r="D1402" s="156" t="str">
        <f t="array" aca="1" ref="D1402" ca="1">IFERROR(IF(B1402&lt;&gt;"",IF(OR(EXACT(OFFSET(Metadata!$A$1,0,0,Metadata!Metadata_Table_Length,1),C1402)),1,""),""),"")</f>
        <v/>
      </c>
      <c r="E1402" s="163" t="str">
        <f t="array" aca="1" ref="E1402" ca="1">IF(B1402&lt;&gt;"",IF(D1402=1,OFFSET(Metadata!$B$1,MIN(IF(OFFSET(Metadata!$A$1,0,0,Metadata!Metadata_Table_Length,1)=C1402,ROW(OFFSET(Metadata!$A$1,0,0,Metadata!Metadata_Table_Length,1))-1,"")),0),OFFSET(Metadata!$B$1,MIN(IF(OFFSET(Metadata!$A$1,0,0,Metadata!Metadata_Table_Length,1)=SUBSTITUTE(C1402,"rawdatafilename","originalfilename"),ROW(OFFSET(Metadata!$A$1,0,0,Metadata!Metadata_Table_Length,1))-1,"")),0)),"")</f>
        <v/>
      </c>
      <c r="F1402" t="str">
        <f t="shared" ca="1" si="87"/>
        <v/>
      </c>
      <c r="G1402" t="str">
        <f t="array" aca="1" ref="G1402" ca="1">IF(B1402&lt;&gt;"",OFFSET(Metadata!$B$1,MIN(IF(OFFSET(Metadata!$A$1,0,0,Metadata!Metadata_Table_Length,1)=SUBSTITUTE(C1402,"rawdatafilename","partnumber"),ROW(OFFSET(Metadata!$A$1,0,0,Metadata!Metadata_Table_Length,1))-1,"")),0),"")</f>
        <v/>
      </c>
      <c r="H1402" t="str">
        <f t="array" aca="1" ref="H1402" ca="1">IF(B1402&lt;&gt;"",OFFSET(Metadata!$B$1,MIN(IF(OFFSET(Metadata!$A$1,0,0,Metadata!Metadata_Table_Length,1)=SUBSTITUTE(C1402,"rawdatafilename","original_count"),ROW(OFFSET(Metadata!$A$1,0,0,Metadata!Metadata_Table_Length,1))-1,"")),0),"")</f>
        <v/>
      </c>
      <c r="I1402" t="str">
        <f t="array" aca="1" ref="I1402" ca="1">IF(B1402&lt;&gt;"",OFFSET(Metadata!$B$1,MIN(IF(OFFSET(Metadata!$A$1,0,0,Metadata!Metadata_Table_Length,1)=SUBSTITUTE(C1402,"rawdatafilename","count"),ROW(OFFSET(Metadata!$A$1,0,0,Metadata!Metadata_Table_Length,1))-1,"")),0),"")</f>
        <v/>
      </c>
      <c r="J1402" t="str">
        <f t="array" aca="1" ref="J1402" ca="1">IF(AND(G1402&lt;&gt;"",G1402&lt;&gt;G1401),MAX(IF(G$2:G$2001=G1402,H$2:H$2001,"")),"")</f>
        <v/>
      </c>
      <c r="K1402" t="str">
        <f t="array" aca="1" ref="K1402" ca="1">IF(AND(G1402&lt;&gt;"",G1402&lt;&gt;G1401),MAX(IF(G$2:G$2001=G1402,I$2:I$2001,"")),"")</f>
        <v/>
      </c>
      <c r="L1402" t="str">
        <f t="shared" ca="1" si="88"/>
        <v/>
      </c>
    </row>
    <row r="1403" spans="2:12" x14ac:dyDescent="0.25">
      <c r="B1403" t="str">
        <f t="shared" ca="1" si="86"/>
        <v/>
      </c>
      <c r="C1403" t="str">
        <f t="shared" ca="1" si="85"/>
        <v/>
      </c>
      <c r="D1403" s="156" t="str">
        <f t="array" aca="1" ref="D1403" ca="1">IFERROR(IF(B1403&lt;&gt;"",IF(OR(EXACT(OFFSET(Metadata!$A$1,0,0,Metadata!Metadata_Table_Length,1),C1403)),1,""),""),"")</f>
        <v/>
      </c>
      <c r="E1403" s="163" t="str">
        <f t="array" aca="1" ref="E1403" ca="1">IF(B1403&lt;&gt;"",IF(D1403=1,OFFSET(Metadata!$B$1,MIN(IF(OFFSET(Metadata!$A$1,0,0,Metadata!Metadata_Table_Length,1)=C1403,ROW(OFFSET(Metadata!$A$1,0,0,Metadata!Metadata_Table_Length,1))-1,"")),0),OFFSET(Metadata!$B$1,MIN(IF(OFFSET(Metadata!$A$1,0,0,Metadata!Metadata_Table_Length,1)=SUBSTITUTE(C1403,"rawdatafilename","originalfilename"),ROW(OFFSET(Metadata!$A$1,0,0,Metadata!Metadata_Table_Length,1))-1,"")),0)),"")</f>
        <v/>
      </c>
      <c r="F1403" t="str">
        <f t="shared" ca="1" si="87"/>
        <v/>
      </c>
      <c r="G1403" t="str">
        <f t="array" aca="1" ref="G1403" ca="1">IF(B1403&lt;&gt;"",OFFSET(Metadata!$B$1,MIN(IF(OFFSET(Metadata!$A$1,0,0,Metadata!Metadata_Table_Length,1)=SUBSTITUTE(C1403,"rawdatafilename","partnumber"),ROW(OFFSET(Metadata!$A$1,0,0,Metadata!Metadata_Table_Length,1))-1,"")),0),"")</f>
        <v/>
      </c>
      <c r="H1403" t="str">
        <f t="array" aca="1" ref="H1403" ca="1">IF(B1403&lt;&gt;"",OFFSET(Metadata!$B$1,MIN(IF(OFFSET(Metadata!$A$1,0,0,Metadata!Metadata_Table_Length,1)=SUBSTITUTE(C1403,"rawdatafilename","original_count"),ROW(OFFSET(Metadata!$A$1,0,0,Metadata!Metadata_Table_Length,1))-1,"")),0),"")</f>
        <v/>
      </c>
      <c r="I1403" t="str">
        <f t="array" aca="1" ref="I1403" ca="1">IF(B1403&lt;&gt;"",OFFSET(Metadata!$B$1,MIN(IF(OFFSET(Metadata!$A$1,0,0,Metadata!Metadata_Table_Length,1)=SUBSTITUTE(C1403,"rawdatafilename","count"),ROW(OFFSET(Metadata!$A$1,0,0,Metadata!Metadata_Table_Length,1))-1,"")),0),"")</f>
        <v/>
      </c>
      <c r="J1403" t="str">
        <f t="array" aca="1" ref="J1403" ca="1">IF(AND(G1403&lt;&gt;"",G1403&lt;&gt;G1402),MAX(IF(G$2:G$2001=G1403,H$2:H$2001,"")),"")</f>
        <v/>
      </c>
      <c r="K1403" t="str">
        <f t="array" aca="1" ref="K1403" ca="1">IF(AND(G1403&lt;&gt;"",G1403&lt;&gt;G1402),MAX(IF(G$2:G$2001=G1403,I$2:I$2001,"")),"")</f>
        <v/>
      </c>
      <c r="L1403" t="str">
        <f t="shared" ca="1" si="88"/>
        <v/>
      </c>
    </row>
    <row r="1404" spans="2:12" x14ac:dyDescent="0.25">
      <c r="B1404" t="str">
        <f t="shared" ca="1" si="86"/>
        <v/>
      </c>
      <c r="C1404" t="str">
        <f t="shared" ca="1" si="85"/>
        <v/>
      </c>
      <c r="D1404" s="156" t="str">
        <f t="array" aca="1" ref="D1404" ca="1">IFERROR(IF(B1404&lt;&gt;"",IF(OR(EXACT(OFFSET(Metadata!$A$1,0,0,Metadata!Metadata_Table_Length,1),C1404)),1,""),""),"")</f>
        <v/>
      </c>
      <c r="E1404" s="163" t="str">
        <f t="array" aca="1" ref="E1404" ca="1">IF(B1404&lt;&gt;"",IF(D1404=1,OFFSET(Metadata!$B$1,MIN(IF(OFFSET(Metadata!$A$1,0,0,Metadata!Metadata_Table_Length,1)=C1404,ROW(OFFSET(Metadata!$A$1,0,0,Metadata!Metadata_Table_Length,1))-1,"")),0),OFFSET(Metadata!$B$1,MIN(IF(OFFSET(Metadata!$A$1,0,0,Metadata!Metadata_Table_Length,1)=SUBSTITUTE(C1404,"rawdatafilename","originalfilename"),ROW(OFFSET(Metadata!$A$1,0,0,Metadata!Metadata_Table_Length,1))-1,"")),0)),"")</f>
        <v/>
      </c>
      <c r="F1404" t="str">
        <f t="shared" ca="1" si="87"/>
        <v/>
      </c>
      <c r="G1404" t="str">
        <f t="array" aca="1" ref="G1404" ca="1">IF(B1404&lt;&gt;"",OFFSET(Metadata!$B$1,MIN(IF(OFFSET(Metadata!$A$1,0,0,Metadata!Metadata_Table_Length,1)=SUBSTITUTE(C1404,"rawdatafilename","partnumber"),ROW(OFFSET(Metadata!$A$1,0,0,Metadata!Metadata_Table_Length,1))-1,"")),0),"")</f>
        <v/>
      </c>
      <c r="H1404" t="str">
        <f t="array" aca="1" ref="H1404" ca="1">IF(B1404&lt;&gt;"",OFFSET(Metadata!$B$1,MIN(IF(OFFSET(Metadata!$A$1,0,0,Metadata!Metadata_Table_Length,1)=SUBSTITUTE(C1404,"rawdatafilename","original_count"),ROW(OFFSET(Metadata!$A$1,0,0,Metadata!Metadata_Table_Length,1))-1,"")),0),"")</f>
        <v/>
      </c>
      <c r="I1404" t="str">
        <f t="array" aca="1" ref="I1404" ca="1">IF(B1404&lt;&gt;"",OFFSET(Metadata!$B$1,MIN(IF(OFFSET(Metadata!$A$1,0,0,Metadata!Metadata_Table_Length,1)=SUBSTITUTE(C1404,"rawdatafilename","count"),ROW(OFFSET(Metadata!$A$1,0,0,Metadata!Metadata_Table_Length,1))-1,"")),0),"")</f>
        <v/>
      </c>
      <c r="J1404" t="str">
        <f t="array" aca="1" ref="J1404" ca="1">IF(AND(G1404&lt;&gt;"",G1404&lt;&gt;G1403),MAX(IF(G$2:G$2001=G1404,H$2:H$2001,"")),"")</f>
        <v/>
      </c>
      <c r="K1404" t="str">
        <f t="array" aca="1" ref="K1404" ca="1">IF(AND(G1404&lt;&gt;"",G1404&lt;&gt;G1403),MAX(IF(G$2:G$2001=G1404,I$2:I$2001,"")),"")</f>
        <v/>
      </c>
      <c r="L1404" t="str">
        <f t="shared" ca="1" si="88"/>
        <v/>
      </c>
    </row>
    <row r="1405" spans="2:12" x14ac:dyDescent="0.25">
      <c r="B1405" t="str">
        <f t="shared" ca="1" si="86"/>
        <v/>
      </c>
      <c r="C1405" t="str">
        <f t="shared" ca="1" si="85"/>
        <v/>
      </c>
      <c r="D1405" s="156" t="str">
        <f t="array" aca="1" ref="D1405" ca="1">IFERROR(IF(B1405&lt;&gt;"",IF(OR(EXACT(OFFSET(Metadata!$A$1,0,0,Metadata!Metadata_Table_Length,1),C1405)),1,""),""),"")</f>
        <v/>
      </c>
      <c r="E1405" s="163" t="str">
        <f t="array" aca="1" ref="E1405" ca="1">IF(B1405&lt;&gt;"",IF(D1405=1,OFFSET(Metadata!$B$1,MIN(IF(OFFSET(Metadata!$A$1,0,0,Metadata!Metadata_Table_Length,1)=C1405,ROW(OFFSET(Metadata!$A$1,0,0,Metadata!Metadata_Table_Length,1))-1,"")),0),OFFSET(Metadata!$B$1,MIN(IF(OFFSET(Metadata!$A$1,0,0,Metadata!Metadata_Table_Length,1)=SUBSTITUTE(C1405,"rawdatafilename","originalfilename"),ROW(OFFSET(Metadata!$A$1,0,0,Metadata!Metadata_Table_Length,1))-1,"")),0)),"")</f>
        <v/>
      </c>
      <c r="F1405" t="str">
        <f t="shared" ca="1" si="87"/>
        <v/>
      </c>
      <c r="G1405" t="str">
        <f t="array" aca="1" ref="G1405" ca="1">IF(B1405&lt;&gt;"",OFFSET(Metadata!$B$1,MIN(IF(OFFSET(Metadata!$A$1,0,0,Metadata!Metadata_Table_Length,1)=SUBSTITUTE(C1405,"rawdatafilename","partnumber"),ROW(OFFSET(Metadata!$A$1,0,0,Metadata!Metadata_Table_Length,1))-1,"")),0),"")</f>
        <v/>
      </c>
      <c r="H1405" t="str">
        <f t="array" aca="1" ref="H1405" ca="1">IF(B1405&lt;&gt;"",OFFSET(Metadata!$B$1,MIN(IF(OFFSET(Metadata!$A$1,0,0,Metadata!Metadata_Table_Length,1)=SUBSTITUTE(C1405,"rawdatafilename","original_count"),ROW(OFFSET(Metadata!$A$1,0,0,Metadata!Metadata_Table_Length,1))-1,"")),0),"")</f>
        <v/>
      </c>
      <c r="I1405" t="str">
        <f t="array" aca="1" ref="I1405" ca="1">IF(B1405&lt;&gt;"",OFFSET(Metadata!$B$1,MIN(IF(OFFSET(Metadata!$A$1,0,0,Metadata!Metadata_Table_Length,1)=SUBSTITUTE(C1405,"rawdatafilename","count"),ROW(OFFSET(Metadata!$A$1,0,0,Metadata!Metadata_Table_Length,1))-1,"")),0),"")</f>
        <v/>
      </c>
      <c r="J1405" t="str">
        <f t="array" aca="1" ref="J1405" ca="1">IF(AND(G1405&lt;&gt;"",G1405&lt;&gt;G1404),MAX(IF(G$2:G$2001=G1405,H$2:H$2001,"")),"")</f>
        <v/>
      </c>
      <c r="K1405" t="str">
        <f t="array" aca="1" ref="K1405" ca="1">IF(AND(G1405&lt;&gt;"",G1405&lt;&gt;G1404),MAX(IF(G$2:G$2001=G1405,I$2:I$2001,"")),"")</f>
        <v/>
      </c>
      <c r="L1405" t="str">
        <f t="shared" ca="1" si="88"/>
        <v/>
      </c>
    </row>
    <row r="1406" spans="2:12" x14ac:dyDescent="0.25">
      <c r="B1406" t="str">
        <f t="shared" ca="1" si="86"/>
        <v/>
      </c>
      <c r="C1406" t="str">
        <f t="shared" ca="1" si="85"/>
        <v/>
      </c>
      <c r="D1406" s="156" t="str">
        <f t="array" aca="1" ref="D1406" ca="1">IFERROR(IF(B1406&lt;&gt;"",IF(OR(EXACT(OFFSET(Metadata!$A$1,0,0,Metadata!Metadata_Table_Length,1),C1406)),1,""),""),"")</f>
        <v/>
      </c>
      <c r="E1406" s="163" t="str">
        <f t="array" aca="1" ref="E1406" ca="1">IF(B1406&lt;&gt;"",IF(D1406=1,OFFSET(Metadata!$B$1,MIN(IF(OFFSET(Metadata!$A$1,0,0,Metadata!Metadata_Table_Length,1)=C1406,ROW(OFFSET(Metadata!$A$1,0,0,Metadata!Metadata_Table_Length,1))-1,"")),0),OFFSET(Metadata!$B$1,MIN(IF(OFFSET(Metadata!$A$1,0,0,Metadata!Metadata_Table_Length,1)=SUBSTITUTE(C1406,"rawdatafilename","originalfilename"),ROW(OFFSET(Metadata!$A$1,0,0,Metadata!Metadata_Table_Length,1))-1,"")),0)),"")</f>
        <v/>
      </c>
      <c r="F1406" t="str">
        <f t="shared" ca="1" si="87"/>
        <v/>
      </c>
      <c r="G1406" t="str">
        <f t="array" aca="1" ref="G1406" ca="1">IF(B1406&lt;&gt;"",OFFSET(Metadata!$B$1,MIN(IF(OFFSET(Metadata!$A$1,0,0,Metadata!Metadata_Table_Length,1)=SUBSTITUTE(C1406,"rawdatafilename","partnumber"),ROW(OFFSET(Metadata!$A$1,0,0,Metadata!Metadata_Table_Length,1))-1,"")),0),"")</f>
        <v/>
      </c>
      <c r="H1406" t="str">
        <f t="array" aca="1" ref="H1406" ca="1">IF(B1406&lt;&gt;"",OFFSET(Metadata!$B$1,MIN(IF(OFFSET(Metadata!$A$1,0,0,Metadata!Metadata_Table_Length,1)=SUBSTITUTE(C1406,"rawdatafilename","original_count"),ROW(OFFSET(Metadata!$A$1,0,0,Metadata!Metadata_Table_Length,1))-1,"")),0),"")</f>
        <v/>
      </c>
      <c r="I1406" t="str">
        <f t="array" aca="1" ref="I1406" ca="1">IF(B1406&lt;&gt;"",OFFSET(Metadata!$B$1,MIN(IF(OFFSET(Metadata!$A$1,0,0,Metadata!Metadata_Table_Length,1)=SUBSTITUTE(C1406,"rawdatafilename","count"),ROW(OFFSET(Metadata!$A$1,0,0,Metadata!Metadata_Table_Length,1))-1,"")),0),"")</f>
        <v/>
      </c>
      <c r="J1406" t="str">
        <f t="array" aca="1" ref="J1406" ca="1">IF(AND(G1406&lt;&gt;"",G1406&lt;&gt;G1405),MAX(IF(G$2:G$2001=G1406,H$2:H$2001,"")),"")</f>
        <v/>
      </c>
      <c r="K1406" t="str">
        <f t="array" aca="1" ref="K1406" ca="1">IF(AND(G1406&lt;&gt;"",G1406&lt;&gt;G1405),MAX(IF(G$2:G$2001=G1406,I$2:I$2001,"")),"")</f>
        <v/>
      </c>
      <c r="L1406" t="str">
        <f t="shared" ca="1" si="88"/>
        <v/>
      </c>
    </row>
    <row r="1407" spans="2:12" x14ac:dyDescent="0.25">
      <c r="B1407" t="str">
        <f t="shared" ca="1" si="86"/>
        <v/>
      </c>
      <c r="C1407" t="str">
        <f t="shared" ca="1" si="85"/>
        <v/>
      </c>
      <c r="D1407" s="156" t="str">
        <f t="array" aca="1" ref="D1407" ca="1">IFERROR(IF(B1407&lt;&gt;"",IF(OR(EXACT(OFFSET(Metadata!$A$1,0,0,Metadata!Metadata_Table_Length,1),C1407)),1,""),""),"")</f>
        <v/>
      </c>
      <c r="E1407" s="163" t="str">
        <f t="array" aca="1" ref="E1407" ca="1">IF(B1407&lt;&gt;"",IF(D1407=1,OFFSET(Metadata!$B$1,MIN(IF(OFFSET(Metadata!$A$1,0,0,Metadata!Metadata_Table_Length,1)=C1407,ROW(OFFSET(Metadata!$A$1,0,0,Metadata!Metadata_Table_Length,1))-1,"")),0),OFFSET(Metadata!$B$1,MIN(IF(OFFSET(Metadata!$A$1,0,0,Metadata!Metadata_Table_Length,1)=SUBSTITUTE(C1407,"rawdatafilename","originalfilename"),ROW(OFFSET(Metadata!$A$1,0,0,Metadata!Metadata_Table_Length,1))-1,"")),0)),"")</f>
        <v/>
      </c>
      <c r="F1407" t="str">
        <f t="shared" ca="1" si="87"/>
        <v/>
      </c>
      <c r="G1407" t="str">
        <f t="array" aca="1" ref="G1407" ca="1">IF(B1407&lt;&gt;"",OFFSET(Metadata!$B$1,MIN(IF(OFFSET(Metadata!$A$1,0,0,Metadata!Metadata_Table_Length,1)=SUBSTITUTE(C1407,"rawdatafilename","partnumber"),ROW(OFFSET(Metadata!$A$1,0,0,Metadata!Metadata_Table_Length,1))-1,"")),0),"")</f>
        <v/>
      </c>
      <c r="H1407" t="str">
        <f t="array" aca="1" ref="H1407" ca="1">IF(B1407&lt;&gt;"",OFFSET(Metadata!$B$1,MIN(IF(OFFSET(Metadata!$A$1,0,0,Metadata!Metadata_Table_Length,1)=SUBSTITUTE(C1407,"rawdatafilename","original_count"),ROW(OFFSET(Metadata!$A$1,0,0,Metadata!Metadata_Table_Length,1))-1,"")),0),"")</f>
        <v/>
      </c>
      <c r="I1407" t="str">
        <f t="array" aca="1" ref="I1407" ca="1">IF(B1407&lt;&gt;"",OFFSET(Metadata!$B$1,MIN(IF(OFFSET(Metadata!$A$1,0,0,Metadata!Metadata_Table_Length,1)=SUBSTITUTE(C1407,"rawdatafilename","count"),ROW(OFFSET(Metadata!$A$1,0,0,Metadata!Metadata_Table_Length,1))-1,"")),0),"")</f>
        <v/>
      </c>
      <c r="J1407" t="str">
        <f t="array" aca="1" ref="J1407" ca="1">IF(AND(G1407&lt;&gt;"",G1407&lt;&gt;G1406),MAX(IF(G$2:G$2001=G1407,H$2:H$2001,"")),"")</f>
        <v/>
      </c>
      <c r="K1407" t="str">
        <f t="array" aca="1" ref="K1407" ca="1">IF(AND(G1407&lt;&gt;"",G1407&lt;&gt;G1406),MAX(IF(G$2:G$2001=G1407,I$2:I$2001,"")),"")</f>
        <v/>
      </c>
      <c r="L1407" t="str">
        <f t="shared" ca="1" si="88"/>
        <v/>
      </c>
    </row>
    <row r="1408" spans="2:12" x14ac:dyDescent="0.25">
      <c r="B1408" t="str">
        <f t="shared" ca="1" si="86"/>
        <v/>
      </c>
      <c r="C1408" t="str">
        <f t="shared" ca="1" si="85"/>
        <v/>
      </c>
      <c r="D1408" s="156" t="str">
        <f t="array" aca="1" ref="D1408" ca="1">IFERROR(IF(B1408&lt;&gt;"",IF(OR(EXACT(OFFSET(Metadata!$A$1,0,0,Metadata!Metadata_Table_Length,1),C1408)),1,""),""),"")</f>
        <v/>
      </c>
      <c r="E1408" s="163" t="str">
        <f t="array" aca="1" ref="E1408" ca="1">IF(B1408&lt;&gt;"",IF(D1408=1,OFFSET(Metadata!$B$1,MIN(IF(OFFSET(Metadata!$A$1,0,0,Metadata!Metadata_Table_Length,1)=C1408,ROW(OFFSET(Metadata!$A$1,0,0,Metadata!Metadata_Table_Length,1))-1,"")),0),OFFSET(Metadata!$B$1,MIN(IF(OFFSET(Metadata!$A$1,0,0,Metadata!Metadata_Table_Length,1)=SUBSTITUTE(C1408,"rawdatafilename","originalfilename"),ROW(OFFSET(Metadata!$A$1,0,0,Metadata!Metadata_Table_Length,1))-1,"")),0)),"")</f>
        <v/>
      </c>
      <c r="F1408" t="str">
        <f t="shared" ca="1" si="87"/>
        <v/>
      </c>
      <c r="G1408" t="str">
        <f t="array" aca="1" ref="G1408" ca="1">IF(B1408&lt;&gt;"",OFFSET(Metadata!$B$1,MIN(IF(OFFSET(Metadata!$A$1,0,0,Metadata!Metadata_Table_Length,1)=SUBSTITUTE(C1408,"rawdatafilename","partnumber"),ROW(OFFSET(Metadata!$A$1,0,0,Metadata!Metadata_Table_Length,1))-1,"")),0),"")</f>
        <v/>
      </c>
      <c r="H1408" t="str">
        <f t="array" aca="1" ref="H1408" ca="1">IF(B1408&lt;&gt;"",OFFSET(Metadata!$B$1,MIN(IF(OFFSET(Metadata!$A$1,0,0,Metadata!Metadata_Table_Length,1)=SUBSTITUTE(C1408,"rawdatafilename","original_count"),ROW(OFFSET(Metadata!$A$1,0,0,Metadata!Metadata_Table_Length,1))-1,"")),0),"")</f>
        <v/>
      </c>
      <c r="I1408" t="str">
        <f t="array" aca="1" ref="I1408" ca="1">IF(B1408&lt;&gt;"",OFFSET(Metadata!$B$1,MIN(IF(OFFSET(Metadata!$A$1,0,0,Metadata!Metadata_Table_Length,1)=SUBSTITUTE(C1408,"rawdatafilename","count"),ROW(OFFSET(Metadata!$A$1,0,0,Metadata!Metadata_Table_Length,1))-1,"")),0),"")</f>
        <v/>
      </c>
      <c r="J1408" t="str">
        <f t="array" aca="1" ref="J1408" ca="1">IF(AND(G1408&lt;&gt;"",G1408&lt;&gt;G1407),MAX(IF(G$2:G$2001=G1408,H$2:H$2001,"")),"")</f>
        <v/>
      </c>
      <c r="K1408" t="str">
        <f t="array" aca="1" ref="K1408" ca="1">IF(AND(G1408&lt;&gt;"",G1408&lt;&gt;G1407),MAX(IF(G$2:G$2001=G1408,I$2:I$2001,"")),"")</f>
        <v/>
      </c>
      <c r="L1408" t="str">
        <f t="shared" ca="1" si="88"/>
        <v/>
      </c>
    </row>
    <row r="1409" spans="2:12" x14ac:dyDescent="0.25">
      <c r="B1409" t="str">
        <f t="shared" ca="1" si="86"/>
        <v/>
      </c>
      <c r="C1409" t="str">
        <f t="shared" ca="1" si="85"/>
        <v/>
      </c>
      <c r="D1409" s="156" t="str">
        <f t="array" aca="1" ref="D1409" ca="1">IFERROR(IF(B1409&lt;&gt;"",IF(OR(EXACT(OFFSET(Metadata!$A$1,0,0,Metadata!Metadata_Table_Length,1),C1409)),1,""),""),"")</f>
        <v/>
      </c>
      <c r="E1409" s="163" t="str">
        <f t="array" aca="1" ref="E1409" ca="1">IF(B1409&lt;&gt;"",IF(D1409=1,OFFSET(Metadata!$B$1,MIN(IF(OFFSET(Metadata!$A$1,0,0,Metadata!Metadata_Table_Length,1)=C1409,ROW(OFFSET(Metadata!$A$1,0,0,Metadata!Metadata_Table_Length,1))-1,"")),0),OFFSET(Metadata!$B$1,MIN(IF(OFFSET(Metadata!$A$1,0,0,Metadata!Metadata_Table_Length,1)=SUBSTITUTE(C1409,"rawdatafilename","originalfilename"),ROW(OFFSET(Metadata!$A$1,0,0,Metadata!Metadata_Table_Length,1))-1,"")),0)),"")</f>
        <v/>
      </c>
      <c r="F1409" t="str">
        <f t="shared" ca="1" si="87"/>
        <v/>
      </c>
      <c r="G1409" t="str">
        <f t="array" aca="1" ref="G1409" ca="1">IF(B1409&lt;&gt;"",OFFSET(Metadata!$B$1,MIN(IF(OFFSET(Metadata!$A$1,0,0,Metadata!Metadata_Table_Length,1)=SUBSTITUTE(C1409,"rawdatafilename","partnumber"),ROW(OFFSET(Metadata!$A$1,0,0,Metadata!Metadata_Table_Length,1))-1,"")),0),"")</f>
        <v/>
      </c>
      <c r="H1409" t="str">
        <f t="array" aca="1" ref="H1409" ca="1">IF(B1409&lt;&gt;"",OFFSET(Metadata!$B$1,MIN(IF(OFFSET(Metadata!$A$1,0,0,Metadata!Metadata_Table_Length,1)=SUBSTITUTE(C1409,"rawdatafilename","original_count"),ROW(OFFSET(Metadata!$A$1,0,0,Metadata!Metadata_Table_Length,1))-1,"")),0),"")</f>
        <v/>
      </c>
      <c r="I1409" t="str">
        <f t="array" aca="1" ref="I1409" ca="1">IF(B1409&lt;&gt;"",OFFSET(Metadata!$B$1,MIN(IF(OFFSET(Metadata!$A$1,0,0,Metadata!Metadata_Table_Length,1)=SUBSTITUTE(C1409,"rawdatafilename","count"),ROW(OFFSET(Metadata!$A$1,0,0,Metadata!Metadata_Table_Length,1))-1,"")),0),"")</f>
        <v/>
      </c>
      <c r="J1409" t="str">
        <f t="array" aca="1" ref="J1409" ca="1">IF(AND(G1409&lt;&gt;"",G1409&lt;&gt;G1408),MAX(IF(G$2:G$2001=G1409,H$2:H$2001,"")),"")</f>
        <v/>
      </c>
      <c r="K1409" t="str">
        <f t="array" aca="1" ref="K1409" ca="1">IF(AND(G1409&lt;&gt;"",G1409&lt;&gt;G1408),MAX(IF(G$2:G$2001=G1409,I$2:I$2001,"")),"")</f>
        <v/>
      </c>
      <c r="L1409" t="str">
        <f t="shared" ca="1" si="88"/>
        <v/>
      </c>
    </row>
    <row r="1410" spans="2:12" x14ac:dyDescent="0.25">
      <c r="B1410" t="str">
        <f t="shared" ca="1" si="86"/>
        <v/>
      </c>
      <c r="C1410" t="str">
        <f t="shared" ref="C1410:C1473" ca="1" si="89">IF(B1410&lt;&gt;"",CONCATENATE("RESULTS_SEARCH_",B1410,"_PARAMETERS_PEAKLIST_rawdatafilename"),"")</f>
        <v/>
      </c>
      <c r="D1410" s="156" t="str">
        <f t="array" aca="1" ref="D1410" ca="1">IFERROR(IF(B1410&lt;&gt;"",IF(OR(EXACT(OFFSET(Metadata!$A$1,0,0,Metadata!Metadata_Table_Length,1),C1410)),1,""),""),"")</f>
        <v/>
      </c>
      <c r="E1410" s="163" t="str">
        <f t="array" aca="1" ref="E1410" ca="1">IF(B1410&lt;&gt;"",IF(D1410=1,OFFSET(Metadata!$B$1,MIN(IF(OFFSET(Metadata!$A$1,0,0,Metadata!Metadata_Table_Length,1)=C1410,ROW(OFFSET(Metadata!$A$1,0,0,Metadata!Metadata_Table_Length,1))-1,"")),0),OFFSET(Metadata!$B$1,MIN(IF(OFFSET(Metadata!$A$1,0,0,Metadata!Metadata_Table_Length,1)=SUBSTITUTE(C1410,"rawdatafilename","originalfilename"),ROW(OFFSET(Metadata!$A$1,0,0,Metadata!Metadata_Table_Length,1))-1,"")),0)),"")</f>
        <v/>
      </c>
      <c r="F1410" t="str">
        <f t="shared" ca="1" si="87"/>
        <v/>
      </c>
      <c r="G1410" t="str">
        <f t="array" aca="1" ref="G1410" ca="1">IF(B1410&lt;&gt;"",OFFSET(Metadata!$B$1,MIN(IF(OFFSET(Metadata!$A$1,0,0,Metadata!Metadata_Table_Length,1)=SUBSTITUTE(C1410,"rawdatafilename","partnumber"),ROW(OFFSET(Metadata!$A$1,0,0,Metadata!Metadata_Table_Length,1))-1,"")),0),"")</f>
        <v/>
      </c>
      <c r="H1410" t="str">
        <f t="array" aca="1" ref="H1410" ca="1">IF(B1410&lt;&gt;"",OFFSET(Metadata!$B$1,MIN(IF(OFFSET(Metadata!$A$1,0,0,Metadata!Metadata_Table_Length,1)=SUBSTITUTE(C1410,"rawdatafilename","original_count"),ROW(OFFSET(Metadata!$A$1,0,0,Metadata!Metadata_Table_Length,1))-1,"")),0),"")</f>
        <v/>
      </c>
      <c r="I1410" t="str">
        <f t="array" aca="1" ref="I1410" ca="1">IF(B1410&lt;&gt;"",OFFSET(Metadata!$B$1,MIN(IF(OFFSET(Metadata!$A$1,0,0,Metadata!Metadata_Table_Length,1)=SUBSTITUTE(C1410,"rawdatafilename","count"),ROW(OFFSET(Metadata!$A$1,0,0,Metadata!Metadata_Table_Length,1))-1,"")),0),"")</f>
        <v/>
      </c>
      <c r="J1410" t="str">
        <f t="array" aca="1" ref="J1410" ca="1">IF(AND(G1410&lt;&gt;"",G1410&lt;&gt;G1409),MAX(IF(G$2:G$2001=G1410,H$2:H$2001,"")),"")</f>
        <v/>
      </c>
      <c r="K1410" t="str">
        <f t="array" aca="1" ref="K1410" ca="1">IF(AND(G1410&lt;&gt;"",G1410&lt;&gt;G1409),MAX(IF(G$2:G$2001=G1410,I$2:I$2001,"")),"")</f>
        <v/>
      </c>
      <c r="L1410" t="str">
        <f t="shared" ca="1" si="88"/>
        <v/>
      </c>
    </row>
    <row r="1411" spans="2:12" x14ac:dyDescent="0.25">
      <c r="B1411" t="str">
        <f t="shared" ref="B1411:B1474" ca="1" si="90">IF(B1410&lt;&gt;"",IF(B1410+1&lt;=$A$9,B1410+1,""),"")</f>
        <v/>
      </c>
      <c r="C1411" t="str">
        <f t="shared" ca="1" si="89"/>
        <v/>
      </c>
      <c r="D1411" s="156" t="str">
        <f t="array" aca="1" ref="D1411" ca="1">IFERROR(IF(B1411&lt;&gt;"",IF(OR(EXACT(OFFSET(Metadata!$A$1,0,0,Metadata!Metadata_Table_Length,1),C1411)),1,""),""),"")</f>
        <v/>
      </c>
      <c r="E1411" s="163" t="str">
        <f t="array" aca="1" ref="E1411" ca="1">IF(B1411&lt;&gt;"",IF(D1411=1,OFFSET(Metadata!$B$1,MIN(IF(OFFSET(Metadata!$A$1,0,0,Metadata!Metadata_Table_Length,1)=C1411,ROW(OFFSET(Metadata!$A$1,0,0,Metadata!Metadata_Table_Length,1))-1,"")),0),OFFSET(Metadata!$B$1,MIN(IF(OFFSET(Metadata!$A$1,0,0,Metadata!Metadata_Table_Length,1)=SUBSTITUTE(C1411,"rawdatafilename","originalfilename"),ROW(OFFSET(Metadata!$A$1,0,0,Metadata!Metadata_Table_Length,1))-1,"")),0)),"")</f>
        <v/>
      </c>
      <c r="F1411" t="str">
        <f t="shared" ref="F1411:F1474" ca="1" si="91">IF(F1410&lt;&gt;"",IF(E1411&lt;&gt;"",IF(E1411&lt;&gt;E1410,F1410+1,F1410),""),"")</f>
        <v/>
      </c>
      <c r="G1411" t="str">
        <f t="array" aca="1" ref="G1411" ca="1">IF(B1411&lt;&gt;"",OFFSET(Metadata!$B$1,MIN(IF(OFFSET(Metadata!$A$1,0,0,Metadata!Metadata_Table_Length,1)=SUBSTITUTE(C1411,"rawdatafilename","partnumber"),ROW(OFFSET(Metadata!$A$1,0,0,Metadata!Metadata_Table_Length,1))-1,"")),0),"")</f>
        <v/>
      </c>
      <c r="H1411" t="str">
        <f t="array" aca="1" ref="H1411" ca="1">IF(B1411&lt;&gt;"",OFFSET(Metadata!$B$1,MIN(IF(OFFSET(Metadata!$A$1,0,0,Metadata!Metadata_Table_Length,1)=SUBSTITUTE(C1411,"rawdatafilename","original_count"),ROW(OFFSET(Metadata!$A$1,0,0,Metadata!Metadata_Table_Length,1))-1,"")),0),"")</f>
        <v/>
      </c>
      <c r="I1411" t="str">
        <f t="array" aca="1" ref="I1411" ca="1">IF(B1411&lt;&gt;"",OFFSET(Metadata!$B$1,MIN(IF(OFFSET(Metadata!$A$1,0,0,Metadata!Metadata_Table_Length,1)=SUBSTITUTE(C1411,"rawdatafilename","count"),ROW(OFFSET(Metadata!$A$1,0,0,Metadata!Metadata_Table_Length,1))-1,"")),0),"")</f>
        <v/>
      </c>
      <c r="J1411" t="str">
        <f t="array" aca="1" ref="J1411" ca="1">IF(AND(G1411&lt;&gt;"",G1411&lt;&gt;G1410),MAX(IF(G$2:G$2001=G1411,H$2:H$2001,"")),"")</f>
        <v/>
      </c>
      <c r="K1411" t="str">
        <f t="array" aca="1" ref="K1411" ca="1">IF(AND(G1411&lt;&gt;"",G1411&lt;&gt;G1410),MAX(IF(G$2:G$2001=G1411,I$2:I$2001,"")),"")</f>
        <v/>
      </c>
      <c r="L1411" t="str">
        <f t="shared" ca="1" si="88"/>
        <v/>
      </c>
    </row>
    <row r="1412" spans="2:12" x14ac:dyDescent="0.25">
      <c r="B1412" t="str">
        <f t="shared" ca="1" si="90"/>
        <v/>
      </c>
      <c r="C1412" t="str">
        <f t="shared" ca="1" si="89"/>
        <v/>
      </c>
      <c r="D1412" s="156" t="str">
        <f t="array" aca="1" ref="D1412" ca="1">IFERROR(IF(B1412&lt;&gt;"",IF(OR(EXACT(OFFSET(Metadata!$A$1,0,0,Metadata!Metadata_Table_Length,1),C1412)),1,""),""),"")</f>
        <v/>
      </c>
      <c r="E1412" s="163" t="str">
        <f t="array" aca="1" ref="E1412" ca="1">IF(B1412&lt;&gt;"",IF(D1412=1,OFFSET(Metadata!$B$1,MIN(IF(OFFSET(Metadata!$A$1,0,0,Metadata!Metadata_Table_Length,1)=C1412,ROW(OFFSET(Metadata!$A$1,0,0,Metadata!Metadata_Table_Length,1))-1,"")),0),OFFSET(Metadata!$B$1,MIN(IF(OFFSET(Metadata!$A$1,0,0,Metadata!Metadata_Table_Length,1)=SUBSTITUTE(C1412,"rawdatafilename","originalfilename"),ROW(OFFSET(Metadata!$A$1,0,0,Metadata!Metadata_Table_Length,1))-1,"")),0)),"")</f>
        <v/>
      </c>
      <c r="F1412" t="str">
        <f t="shared" ca="1" si="91"/>
        <v/>
      </c>
      <c r="G1412" t="str">
        <f t="array" aca="1" ref="G1412" ca="1">IF(B1412&lt;&gt;"",OFFSET(Metadata!$B$1,MIN(IF(OFFSET(Metadata!$A$1,0,0,Metadata!Metadata_Table_Length,1)=SUBSTITUTE(C1412,"rawdatafilename","partnumber"),ROW(OFFSET(Metadata!$A$1,0,0,Metadata!Metadata_Table_Length,1))-1,"")),0),"")</f>
        <v/>
      </c>
      <c r="H1412" t="str">
        <f t="array" aca="1" ref="H1412" ca="1">IF(B1412&lt;&gt;"",OFFSET(Metadata!$B$1,MIN(IF(OFFSET(Metadata!$A$1,0,0,Metadata!Metadata_Table_Length,1)=SUBSTITUTE(C1412,"rawdatafilename","original_count"),ROW(OFFSET(Metadata!$A$1,0,0,Metadata!Metadata_Table_Length,1))-1,"")),0),"")</f>
        <v/>
      </c>
      <c r="I1412" t="str">
        <f t="array" aca="1" ref="I1412" ca="1">IF(B1412&lt;&gt;"",OFFSET(Metadata!$B$1,MIN(IF(OFFSET(Metadata!$A$1,0,0,Metadata!Metadata_Table_Length,1)=SUBSTITUTE(C1412,"rawdatafilename","count"),ROW(OFFSET(Metadata!$A$1,0,0,Metadata!Metadata_Table_Length,1))-1,"")),0),"")</f>
        <v/>
      </c>
      <c r="J1412" t="str">
        <f t="array" aca="1" ref="J1412" ca="1">IF(AND(G1412&lt;&gt;"",G1412&lt;&gt;G1411),MAX(IF(G$2:G$2001=G1412,H$2:H$2001,"")),"")</f>
        <v/>
      </c>
      <c r="K1412" t="str">
        <f t="array" aca="1" ref="K1412" ca="1">IF(AND(G1412&lt;&gt;"",G1412&lt;&gt;G1411),MAX(IF(G$2:G$2001=G1412,I$2:I$2001,"")),"")</f>
        <v/>
      </c>
      <c r="L1412" t="str">
        <f t="shared" ca="1" si="88"/>
        <v/>
      </c>
    </row>
    <row r="1413" spans="2:12" x14ac:dyDescent="0.25">
      <c r="B1413" t="str">
        <f t="shared" ca="1" si="90"/>
        <v/>
      </c>
      <c r="C1413" t="str">
        <f t="shared" ca="1" si="89"/>
        <v/>
      </c>
      <c r="D1413" s="156" t="str">
        <f t="array" aca="1" ref="D1413" ca="1">IFERROR(IF(B1413&lt;&gt;"",IF(OR(EXACT(OFFSET(Metadata!$A$1,0,0,Metadata!Metadata_Table_Length,1),C1413)),1,""),""),"")</f>
        <v/>
      </c>
      <c r="E1413" s="163" t="str">
        <f t="array" aca="1" ref="E1413" ca="1">IF(B1413&lt;&gt;"",IF(D1413=1,OFFSET(Metadata!$B$1,MIN(IF(OFFSET(Metadata!$A$1,0,0,Metadata!Metadata_Table_Length,1)=C1413,ROW(OFFSET(Metadata!$A$1,0,0,Metadata!Metadata_Table_Length,1))-1,"")),0),OFFSET(Metadata!$B$1,MIN(IF(OFFSET(Metadata!$A$1,0,0,Metadata!Metadata_Table_Length,1)=SUBSTITUTE(C1413,"rawdatafilename","originalfilename"),ROW(OFFSET(Metadata!$A$1,0,0,Metadata!Metadata_Table_Length,1))-1,"")),0)),"")</f>
        <v/>
      </c>
      <c r="F1413" t="str">
        <f t="shared" ca="1" si="91"/>
        <v/>
      </c>
      <c r="G1413" t="str">
        <f t="array" aca="1" ref="G1413" ca="1">IF(B1413&lt;&gt;"",OFFSET(Metadata!$B$1,MIN(IF(OFFSET(Metadata!$A$1,0,0,Metadata!Metadata_Table_Length,1)=SUBSTITUTE(C1413,"rawdatafilename","partnumber"),ROW(OFFSET(Metadata!$A$1,0,0,Metadata!Metadata_Table_Length,1))-1,"")),0),"")</f>
        <v/>
      </c>
      <c r="H1413" t="str">
        <f t="array" aca="1" ref="H1413" ca="1">IF(B1413&lt;&gt;"",OFFSET(Metadata!$B$1,MIN(IF(OFFSET(Metadata!$A$1,0,0,Metadata!Metadata_Table_Length,1)=SUBSTITUTE(C1413,"rawdatafilename","original_count"),ROW(OFFSET(Metadata!$A$1,0,0,Metadata!Metadata_Table_Length,1))-1,"")),0),"")</f>
        <v/>
      </c>
      <c r="I1413" t="str">
        <f t="array" aca="1" ref="I1413" ca="1">IF(B1413&lt;&gt;"",OFFSET(Metadata!$B$1,MIN(IF(OFFSET(Metadata!$A$1,0,0,Metadata!Metadata_Table_Length,1)=SUBSTITUTE(C1413,"rawdatafilename","count"),ROW(OFFSET(Metadata!$A$1,0,0,Metadata!Metadata_Table_Length,1))-1,"")),0),"")</f>
        <v/>
      </c>
      <c r="J1413" t="str">
        <f t="array" aca="1" ref="J1413" ca="1">IF(AND(G1413&lt;&gt;"",G1413&lt;&gt;G1412),MAX(IF(G$2:G$2001=G1413,H$2:H$2001,"")),"")</f>
        <v/>
      </c>
      <c r="K1413" t="str">
        <f t="array" aca="1" ref="K1413" ca="1">IF(AND(G1413&lt;&gt;"",G1413&lt;&gt;G1412),MAX(IF(G$2:G$2001=G1413,I$2:I$2001,"")),"")</f>
        <v/>
      </c>
      <c r="L1413" t="str">
        <f t="shared" ca="1" si="88"/>
        <v/>
      </c>
    </row>
    <row r="1414" spans="2:12" x14ac:dyDescent="0.25">
      <c r="B1414" t="str">
        <f t="shared" ca="1" si="90"/>
        <v/>
      </c>
      <c r="C1414" t="str">
        <f t="shared" ca="1" si="89"/>
        <v/>
      </c>
      <c r="D1414" s="156" t="str">
        <f t="array" aca="1" ref="D1414" ca="1">IFERROR(IF(B1414&lt;&gt;"",IF(OR(EXACT(OFFSET(Metadata!$A$1,0,0,Metadata!Metadata_Table_Length,1),C1414)),1,""),""),"")</f>
        <v/>
      </c>
      <c r="E1414" s="163" t="str">
        <f t="array" aca="1" ref="E1414" ca="1">IF(B1414&lt;&gt;"",IF(D1414=1,OFFSET(Metadata!$B$1,MIN(IF(OFFSET(Metadata!$A$1,0,0,Metadata!Metadata_Table_Length,1)=C1414,ROW(OFFSET(Metadata!$A$1,0,0,Metadata!Metadata_Table_Length,1))-1,"")),0),OFFSET(Metadata!$B$1,MIN(IF(OFFSET(Metadata!$A$1,0,0,Metadata!Metadata_Table_Length,1)=SUBSTITUTE(C1414,"rawdatafilename","originalfilename"),ROW(OFFSET(Metadata!$A$1,0,0,Metadata!Metadata_Table_Length,1))-1,"")),0)),"")</f>
        <v/>
      </c>
      <c r="F1414" t="str">
        <f t="shared" ca="1" si="91"/>
        <v/>
      </c>
      <c r="G1414" t="str">
        <f t="array" aca="1" ref="G1414" ca="1">IF(B1414&lt;&gt;"",OFFSET(Metadata!$B$1,MIN(IF(OFFSET(Metadata!$A$1,0,0,Metadata!Metadata_Table_Length,1)=SUBSTITUTE(C1414,"rawdatafilename","partnumber"),ROW(OFFSET(Metadata!$A$1,0,0,Metadata!Metadata_Table_Length,1))-1,"")),0),"")</f>
        <v/>
      </c>
      <c r="H1414" t="str">
        <f t="array" aca="1" ref="H1414" ca="1">IF(B1414&lt;&gt;"",OFFSET(Metadata!$B$1,MIN(IF(OFFSET(Metadata!$A$1,0,0,Metadata!Metadata_Table_Length,1)=SUBSTITUTE(C1414,"rawdatafilename","original_count"),ROW(OFFSET(Metadata!$A$1,0,0,Metadata!Metadata_Table_Length,1))-1,"")),0),"")</f>
        <v/>
      </c>
      <c r="I1414" t="str">
        <f t="array" aca="1" ref="I1414" ca="1">IF(B1414&lt;&gt;"",OFFSET(Metadata!$B$1,MIN(IF(OFFSET(Metadata!$A$1,0,0,Metadata!Metadata_Table_Length,1)=SUBSTITUTE(C1414,"rawdatafilename","count"),ROW(OFFSET(Metadata!$A$1,0,0,Metadata!Metadata_Table_Length,1))-1,"")),0),"")</f>
        <v/>
      </c>
      <c r="J1414" t="str">
        <f t="array" aca="1" ref="J1414" ca="1">IF(AND(G1414&lt;&gt;"",G1414&lt;&gt;G1413),MAX(IF(G$2:G$2001=G1414,H$2:H$2001,"")),"")</f>
        <v/>
      </c>
      <c r="K1414" t="str">
        <f t="array" aca="1" ref="K1414" ca="1">IF(AND(G1414&lt;&gt;"",G1414&lt;&gt;G1413),MAX(IF(G$2:G$2001=G1414,I$2:I$2001,"")),"")</f>
        <v/>
      </c>
      <c r="L1414" t="str">
        <f t="shared" ca="1" si="88"/>
        <v/>
      </c>
    </row>
    <row r="1415" spans="2:12" x14ac:dyDescent="0.25">
      <c r="B1415" t="str">
        <f t="shared" ca="1" si="90"/>
        <v/>
      </c>
      <c r="C1415" t="str">
        <f t="shared" ca="1" si="89"/>
        <v/>
      </c>
      <c r="D1415" s="156" t="str">
        <f t="array" aca="1" ref="D1415" ca="1">IFERROR(IF(B1415&lt;&gt;"",IF(OR(EXACT(OFFSET(Metadata!$A$1,0,0,Metadata!Metadata_Table_Length,1),C1415)),1,""),""),"")</f>
        <v/>
      </c>
      <c r="E1415" s="163" t="str">
        <f t="array" aca="1" ref="E1415" ca="1">IF(B1415&lt;&gt;"",IF(D1415=1,OFFSET(Metadata!$B$1,MIN(IF(OFFSET(Metadata!$A$1,0,0,Metadata!Metadata_Table_Length,1)=C1415,ROW(OFFSET(Metadata!$A$1,0,0,Metadata!Metadata_Table_Length,1))-1,"")),0),OFFSET(Metadata!$B$1,MIN(IF(OFFSET(Metadata!$A$1,0,0,Metadata!Metadata_Table_Length,1)=SUBSTITUTE(C1415,"rawdatafilename","originalfilename"),ROW(OFFSET(Metadata!$A$1,0,0,Metadata!Metadata_Table_Length,1))-1,"")),0)),"")</f>
        <v/>
      </c>
      <c r="F1415" t="str">
        <f t="shared" ca="1" si="91"/>
        <v/>
      </c>
      <c r="G1415" t="str">
        <f t="array" aca="1" ref="G1415" ca="1">IF(B1415&lt;&gt;"",OFFSET(Metadata!$B$1,MIN(IF(OFFSET(Metadata!$A$1,0,0,Metadata!Metadata_Table_Length,1)=SUBSTITUTE(C1415,"rawdatafilename","partnumber"),ROW(OFFSET(Metadata!$A$1,0,0,Metadata!Metadata_Table_Length,1))-1,"")),0),"")</f>
        <v/>
      </c>
      <c r="H1415" t="str">
        <f t="array" aca="1" ref="H1415" ca="1">IF(B1415&lt;&gt;"",OFFSET(Metadata!$B$1,MIN(IF(OFFSET(Metadata!$A$1,0,0,Metadata!Metadata_Table_Length,1)=SUBSTITUTE(C1415,"rawdatafilename","original_count"),ROW(OFFSET(Metadata!$A$1,0,0,Metadata!Metadata_Table_Length,1))-1,"")),0),"")</f>
        <v/>
      </c>
      <c r="I1415" t="str">
        <f t="array" aca="1" ref="I1415" ca="1">IF(B1415&lt;&gt;"",OFFSET(Metadata!$B$1,MIN(IF(OFFSET(Metadata!$A$1,0,0,Metadata!Metadata_Table_Length,1)=SUBSTITUTE(C1415,"rawdatafilename","count"),ROW(OFFSET(Metadata!$A$1,0,0,Metadata!Metadata_Table_Length,1))-1,"")),0),"")</f>
        <v/>
      </c>
      <c r="J1415" t="str">
        <f t="array" aca="1" ref="J1415" ca="1">IF(AND(G1415&lt;&gt;"",G1415&lt;&gt;G1414),MAX(IF(G$2:G$2001=G1415,H$2:H$2001,"")),"")</f>
        <v/>
      </c>
      <c r="K1415" t="str">
        <f t="array" aca="1" ref="K1415" ca="1">IF(AND(G1415&lt;&gt;"",G1415&lt;&gt;G1414),MAX(IF(G$2:G$2001=G1415,I$2:I$2001,"")),"")</f>
        <v/>
      </c>
      <c r="L1415" t="str">
        <f t="shared" ca="1" si="88"/>
        <v/>
      </c>
    </row>
    <row r="1416" spans="2:12" x14ac:dyDescent="0.25">
      <c r="B1416" t="str">
        <f t="shared" ca="1" si="90"/>
        <v/>
      </c>
      <c r="C1416" t="str">
        <f t="shared" ca="1" si="89"/>
        <v/>
      </c>
      <c r="D1416" s="156" t="str">
        <f t="array" aca="1" ref="D1416" ca="1">IFERROR(IF(B1416&lt;&gt;"",IF(OR(EXACT(OFFSET(Metadata!$A$1,0,0,Metadata!Metadata_Table_Length,1),C1416)),1,""),""),"")</f>
        <v/>
      </c>
      <c r="E1416" s="163" t="str">
        <f t="array" aca="1" ref="E1416" ca="1">IF(B1416&lt;&gt;"",IF(D1416=1,OFFSET(Metadata!$B$1,MIN(IF(OFFSET(Metadata!$A$1,0,0,Metadata!Metadata_Table_Length,1)=C1416,ROW(OFFSET(Metadata!$A$1,0,0,Metadata!Metadata_Table_Length,1))-1,"")),0),OFFSET(Metadata!$B$1,MIN(IF(OFFSET(Metadata!$A$1,0,0,Metadata!Metadata_Table_Length,1)=SUBSTITUTE(C1416,"rawdatafilename","originalfilename"),ROW(OFFSET(Metadata!$A$1,0,0,Metadata!Metadata_Table_Length,1))-1,"")),0)),"")</f>
        <v/>
      </c>
      <c r="F1416" t="str">
        <f t="shared" ca="1" si="91"/>
        <v/>
      </c>
      <c r="G1416" t="str">
        <f t="array" aca="1" ref="G1416" ca="1">IF(B1416&lt;&gt;"",OFFSET(Metadata!$B$1,MIN(IF(OFFSET(Metadata!$A$1,0,0,Metadata!Metadata_Table_Length,1)=SUBSTITUTE(C1416,"rawdatafilename","partnumber"),ROW(OFFSET(Metadata!$A$1,0,0,Metadata!Metadata_Table_Length,1))-1,"")),0),"")</f>
        <v/>
      </c>
      <c r="H1416" t="str">
        <f t="array" aca="1" ref="H1416" ca="1">IF(B1416&lt;&gt;"",OFFSET(Metadata!$B$1,MIN(IF(OFFSET(Metadata!$A$1,0,0,Metadata!Metadata_Table_Length,1)=SUBSTITUTE(C1416,"rawdatafilename","original_count"),ROW(OFFSET(Metadata!$A$1,0,0,Metadata!Metadata_Table_Length,1))-1,"")),0),"")</f>
        <v/>
      </c>
      <c r="I1416" t="str">
        <f t="array" aca="1" ref="I1416" ca="1">IF(B1416&lt;&gt;"",OFFSET(Metadata!$B$1,MIN(IF(OFFSET(Metadata!$A$1,0,0,Metadata!Metadata_Table_Length,1)=SUBSTITUTE(C1416,"rawdatafilename","count"),ROW(OFFSET(Metadata!$A$1,0,0,Metadata!Metadata_Table_Length,1))-1,"")),0),"")</f>
        <v/>
      </c>
      <c r="J1416" t="str">
        <f t="array" aca="1" ref="J1416" ca="1">IF(AND(G1416&lt;&gt;"",G1416&lt;&gt;G1415),MAX(IF(G$2:G$2001=G1416,H$2:H$2001,"")),"")</f>
        <v/>
      </c>
      <c r="K1416" t="str">
        <f t="array" aca="1" ref="K1416" ca="1">IF(AND(G1416&lt;&gt;"",G1416&lt;&gt;G1415),MAX(IF(G$2:G$2001=G1416,I$2:I$2001,"")),"")</f>
        <v/>
      </c>
      <c r="L1416" t="str">
        <f t="shared" ca="1" si="88"/>
        <v/>
      </c>
    </row>
    <row r="1417" spans="2:12" x14ac:dyDescent="0.25">
      <c r="B1417" t="str">
        <f t="shared" ca="1" si="90"/>
        <v/>
      </c>
      <c r="C1417" t="str">
        <f t="shared" ca="1" si="89"/>
        <v/>
      </c>
      <c r="D1417" s="156" t="str">
        <f t="array" aca="1" ref="D1417" ca="1">IFERROR(IF(B1417&lt;&gt;"",IF(OR(EXACT(OFFSET(Metadata!$A$1,0,0,Metadata!Metadata_Table_Length,1),C1417)),1,""),""),"")</f>
        <v/>
      </c>
      <c r="E1417" s="163" t="str">
        <f t="array" aca="1" ref="E1417" ca="1">IF(B1417&lt;&gt;"",IF(D1417=1,OFFSET(Metadata!$B$1,MIN(IF(OFFSET(Metadata!$A$1,0,0,Metadata!Metadata_Table_Length,1)=C1417,ROW(OFFSET(Metadata!$A$1,0,0,Metadata!Metadata_Table_Length,1))-1,"")),0),OFFSET(Metadata!$B$1,MIN(IF(OFFSET(Metadata!$A$1,0,0,Metadata!Metadata_Table_Length,1)=SUBSTITUTE(C1417,"rawdatafilename","originalfilename"),ROW(OFFSET(Metadata!$A$1,0,0,Metadata!Metadata_Table_Length,1))-1,"")),0)),"")</f>
        <v/>
      </c>
      <c r="F1417" t="str">
        <f t="shared" ca="1" si="91"/>
        <v/>
      </c>
      <c r="G1417" t="str">
        <f t="array" aca="1" ref="G1417" ca="1">IF(B1417&lt;&gt;"",OFFSET(Metadata!$B$1,MIN(IF(OFFSET(Metadata!$A$1,0,0,Metadata!Metadata_Table_Length,1)=SUBSTITUTE(C1417,"rawdatafilename","partnumber"),ROW(OFFSET(Metadata!$A$1,0,0,Metadata!Metadata_Table_Length,1))-1,"")),0),"")</f>
        <v/>
      </c>
      <c r="H1417" t="str">
        <f t="array" aca="1" ref="H1417" ca="1">IF(B1417&lt;&gt;"",OFFSET(Metadata!$B$1,MIN(IF(OFFSET(Metadata!$A$1,0,0,Metadata!Metadata_Table_Length,1)=SUBSTITUTE(C1417,"rawdatafilename","original_count"),ROW(OFFSET(Metadata!$A$1,0,0,Metadata!Metadata_Table_Length,1))-1,"")),0),"")</f>
        <v/>
      </c>
      <c r="I1417" t="str">
        <f t="array" aca="1" ref="I1417" ca="1">IF(B1417&lt;&gt;"",OFFSET(Metadata!$B$1,MIN(IF(OFFSET(Metadata!$A$1,0,0,Metadata!Metadata_Table_Length,1)=SUBSTITUTE(C1417,"rawdatafilename","count"),ROW(OFFSET(Metadata!$A$1,0,0,Metadata!Metadata_Table_Length,1))-1,"")),0),"")</f>
        <v/>
      </c>
      <c r="J1417" t="str">
        <f t="array" aca="1" ref="J1417" ca="1">IF(AND(G1417&lt;&gt;"",G1417&lt;&gt;G1416),MAX(IF(G$2:G$2001=G1417,H$2:H$2001,"")),"")</f>
        <v/>
      </c>
      <c r="K1417" t="str">
        <f t="array" aca="1" ref="K1417" ca="1">IF(AND(G1417&lt;&gt;"",G1417&lt;&gt;G1416),MAX(IF(G$2:G$2001=G1417,I$2:I$2001,"")),"")</f>
        <v/>
      </c>
      <c r="L1417" t="str">
        <f t="shared" ca="1" si="88"/>
        <v/>
      </c>
    </row>
    <row r="1418" spans="2:12" x14ac:dyDescent="0.25">
      <c r="B1418" t="str">
        <f t="shared" ca="1" si="90"/>
        <v/>
      </c>
      <c r="C1418" t="str">
        <f t="shared" ca="1" si="89"/>
        <v/>
      </c>
      <c r="D1418" s="156" t="str">
        <f t="array" aca="1" ref="D1418" ca="1">IFERROR(IF(B1418&lt;&gt;"",IF(OR(EXACT(OFFSET(Metadata!$A$1,0,0,Metadata!Metadata_Table_Length,1),C1418)),1,""),""),"")</f>
        <v/>
      </c>
      <c r="E1418" s="163" t="str">
        <f t="array" aca="1" ref="E1418" ca="1">IF(B1418&lt;&gt;"",IF(D1418=1,OFFSET(Metadata!$B$1,MIN(IF(OFFSET(Metadata!$A$1,0,0,Metadata!Metadata_Table_Length,1)=C1418,ROW(OFFSET(Metadata!$A$1,0,0,Metadata!Metadata_Table_Length,1))-1,"")),0),OFFSET(Metadata!$B$1,MIN(IF(OFFSET(Metadata!$A$1,0,0,Metadata!Metadata_Table_Length,1)=SUBSTITUTE(C1418,"rawdatafilename","originalfilename"),ROW(OFFSET(Metadata!$A$1,0,0,Metadata!Metadata_Table_Length,1))-1,"")),0)),"")</f>
        <v/>
      </c>
      <c r="F1418" t="str">
        <f t="shared" ca="1" si="91"/>
        <v/>
      </c>
      <c r="G1418" t="str">
        <f t="array" aca="1" ref="G1418" ca="1">IF(B1418&lt;&gt;"",OFFSET(Metadata!$B$1,MIN(IF(OFFSET(Metadata!$A$1,0,0,Metadata!Metadata_Table_Length,1)=SUBSTITUTE(C1418,"rawdatafilename","partnumber"),ROW(OFFSET(Metadata!$A$1,0,0,Metadata!Metadata_Table_Length,1))-1,"")),0),"")</f>
        <v/>
      </c>
      <c r="H1418" t="str">
        <f t="array" aca="1" ref="H1418" ca="1">IF(B1418&lt;&gt;"",OFFSET(Metadata!$B$1,MIN(IF(OFFSET(Metadata!$A$1,0,0,Metadata!Metadata_Table_Length,1)=SUBSTITUTE(C1418,"rawdatafilename","original_count"),ROW(OFFSET(Metadata!$A$1,0,0,Metadata!Metadata_Table_Length,1))-1,"")),0),"")</f>
        <v/>
      </c>
      <c r="I1418" t="str">
        <f t="array" aca="1" ref="I1418" ca="1">IF(B1418&lt;&gt;"",OFFSET(Metadata!$B$1,MIN(IF(OFFSET(Metadata!$A$1,0,0,Metadata!Metadata_Table_Length,1)=SUBSTITUTE(C1418,"rawdatafilename","count"),ROW(OFFSET(Metadata!$A$1,0,0,Metadata!Metadata_Table_Length,1))-1,"")),0),"")</f>
        <v/>
      </c>
      <c r="J1418" t="str">
        <f t="array" aca="1" ref="J1418" ca="1">IF(AND(G1418&lt;&gt;"",G1418&lt;&gt;G1417),MAX(IF(G$2:G$2001=G1418,H$2:H$2001,"")),"")</f>
        <v/>
      </c>
      <c r="K1418" t="str">
        <f t="array" aca="1" ref="K1418" ca="1">IF(AND(G1418&lt;&gt;"",G1418&lt;&gt;G1417),MAX(IF(G$2:G$2001=G1418,I$2:I$2001,"")),"")</f>
        <v/>
      </c>
      <c r="L1418" t="str">
        <f t="shared" ca="1" si="88"/>
        <v/>
      </c>
    </row>
    <row r="1419" spans="2:12" x14ac:dyDescent="0.25">
      <c r="B1419" t="str">
        <f t="shared" ca="1" si="90"/>
        <v/>
      </c>
      <c r="C1419" t="str">
        <f t="shared" ca="1" si="89"/>
        <v/>
      </c>
      <c r="D1419" s="156" t="str">
        <f t="array" aca="1" ref="D1419" ca="1">IFERROR(IF(B1419&lt;&gt;"",IF(OR(EXACT(OFFSET(Metadata!$A$1,0,0,Metadata!Metadata_Table_Length,1),C1419)),1,""),""),"")</f>
        <v/>
      </c>
      <c r="E1419" s="163" t="str">
        <f t="array" aca="1" ref="E1419" ca="1">IF(B1419&lt;&gt;"",IF(D1419=1,OFFSET(Metadata!$B$1,MIN(IF(OFFSET(Metadata!$A$1,0,0,Metadata!Metadata_Table_Length,1)=C1419,ROW(OFFSET(Metadata!$A$1,0,0,Metadata!Metadata_Table_Length,1))-1,"")),0),OFFSET(Metadata!$B$1,MIN(IF(OFFSET(Metadata!$A$1,0,0,Metadata!Metadata_Table_Length,1)=SUBSTITUTE(C1419,"rawdatafilename","originalfilename"),ROW(OFFSET(Metadata!$A$1,0,0,Metadata!Metadata_Table_Length,1))-1,"")),0)),"")</f>
        <v/>
      </c>
      <c r="F1419" t="str">
        <f t="shared" ca="1" si="91"/>
        <v/>
      </c>
      <c r="G1419" t="str">
        <f t="array" aca="1" ref="G1419" ca="1">IF(B1419&lt;&gt;"",OFFSET(Metadata!$B$1,MIN(IF(OFFSET(Metadata!$A$1,0,0,Metadata!Metadata_Table_Length,1)=SUBSTITUTE(C1419,"rawdatafilename","partnumber"),ROW(OFFSET(Metadata!$A$1,0,0,Metadata!Metadata_Table_Length,1))-1,"")),0),"")</f>
        <v/>
      </c>
      <c r="H1419" t="str">
        <f t="array" aca="1" ref="H1419" ca="1">IF(B1419&lt;&gt;"",OFFSET(Metadata!$B$1,MIN(IF(OFFSET(Metadata!$A$1,0,0,Metadata!Metadata_Table_Length,1)=SUBSTITUTE(C1419,"rawdatafilename","original_count"),ROW(OFFSET(Metadata!$A$1,0,0,Metadata!Metadata_Table_Length,1))-1,"")),0),"")</f>
        <v/>
      </c>
      <c r="I1419" t="str">
        <f t="array" aca="1" ref="I1419" ca="1">IF(B1419&lt;&gt;"",OFFSET(Metadata!$B$1,MIN(IF(OFFSET(Metadata!$A$1,0,0,Metadata!Metadata_Table_Length,1)=SUBSTITUTE(C1419,"rawdatafilename","count"),ROW(OFFSET(Metadata!$A$1,0,0,Metadata!Metadata_Table_Length,1))-1,"")),0),"")</f>
        <v/>
      </c>
      <c r="J1419" t="str">
        <f t="array" aca="1" ref="J1419" ca="1">IF(AND(G1419&lt;&gt;"",G1419&lt;&gt;G1418),MAX(IF(G$2:G$2001=G1419,H$2:H$2001,"")),"")</f>
        <v/>
      </c>
      <c r="K1419" t="str">
        <f t="array" aca="1" ref="K1419" ca="1">IF(AND(G1419&lt;&gt;"",G1419&lt;&gt;G1418),MAX(IF(G$2:G$2001=G1419,I$2:I$2001,"")),"")</f>
        <v/>
      </c>
      <c r="L1419" t="str">
        <f t="shared" ca="1" si="88"/>
        <v/>
      </c>
    </row>
    <row r="1420" spans="2:12" x14ac:dyDescent="0.25">
      <c r="B1420" t="str">
        <f t="shared" ca="1" si="90"/>
        <v/>
      </c>
      <c r="C1420" t="str">
        <f t="shared" ca="1" si="89"/>
        <v/>
      </c>
      <c r="D1420" s="156" t="str">
        <f t="array" aca="1" ref="D1420" ca="1">IFERROR(IF(B1420&lt;&gt;"",IF(OR(EXACT(OFFSET(Metadata!$A$1,0,0,Metadata!Metadata_Table_Length,1),C1420)),1,""),""),"")</f>
        <v/>
      </c>
      <c r="E1420" s="163" t="str">
        <f t="array" aca="1" ref="E1420" ca="1">IF(B1420&lt;&gt;"",IF(D1420=1,OFFSET(Metadata!$B$1,MIN(IF(OFFSET(Metadata!$A$1,0,0,Metadata!Metadata_Table_Length,1)=C1420,ROW(OFFSET(Metadata!$A$1,0,0,Metadata!Metadata_Table_Length,1))-1,"")),0),OFFSET(Metadata!$B$1,MIN(IF(OFFSET(Metadata!$A$1,0,0,Metadata!Metadata_Table_Length,1)=SUBSTITUTE(C1420,"rawdatafilename","originalfilename"),ROW(OFFSET(Metadata!$A$1,0,0,Metadata!Metadata_Table_Length,1))-1,"")),0)),"")</f>
        <v/>
      </c>
      <c r="F1420" t="str">
        <f t="shared" ca="1" si="91"/>
        <v/>
      </c>
      <c r="G1420" t="str">
        <f t="array" aca="1" ref="G1420" ca="1">IF(B1420&lt;&gt;"",OFFSET(Metadata!$B$1,MIN(IF(OFFSET(Metadata!$A$1,0,0,Metadata!Metadata_Table_Length,1)=SUBSTITUTE(C1420,"rawdatafilename","partnumber"),ROW(OFFSET(Metadata!$A$1,0,0,Metadata!Metadata_Table_Length,1))-1,"")),0),"")</f>
        <v/>
      </c>
      <c r="H1420" t="str">
        <f t="array" aca="1" ref="H1420" ca="1">IF(B1420&lt;&gt;"",OFFSET(Metadata!$B$1,MIN(IF(OFFSET(Metadata!$A$1,0,0,Metadata!Metadata_Table_Length,1)=SUBSTITUTE(C1420,"rawdatafilename","original_count"),ROW(OFFSET(Metadata!$A$1,0,0,Metadata!Metadata_Table_Length,1))-1,"")),0),"")</f>
        <v/>
      </c>
      <c r="I1420" t="str">
        <f t="array" aca="1" ref="I1420" ca="1">IF(B1420&lt;&gt;"",OFFSET(Metadata!$B$1,MIN(IF(OFFSET(Metadata!$A$1,0,0,Metadata!Metadata_Table_Length,1)=SUBSTITUTE(C1420,"rawdatafilename","count"),ROW(OFFSET(Metadata!$A$1,0,0,Metadata!Metadata_Table_Length,1))-1,"")),0),"")</f>
        <v/>
      </c>
      <c r="J1420" t="str">
        <f t="array" aca="1" ref="J1420" ca="1">IF(AND(G1420&lt;&gt;"",G1420&lt;&gt;G1419),MAX(IF(G$2:G$2001=G1420,H$2:H$2001,"")),"")</f>
        <v/>
      </c>
      <c r="K1420" t="str">
        <f t="array" aca="1" ref="K1420" ca="1">IF(AND(G1420&lt;&gt;"",G1420&lt;&gt;G1419),MAX(IF(G$2:G$2001=G1420,I$2:I$2001,"")),"")</f>
        <v/>
      </c>
      <c r="L1420" t="str">
        <f t="shared" ca="1" si="88"/>
        <v/>
      </c>
    </row>
    <row r="1421" spans="2:12" x14ac:dyDescent="0.25">
      <c r="B1421" t="str">
        <f t="shared" ca="1" si="90"/>
        <v/>
      </c>
      <c r="C1421" t="str">
        <f t="shared" ca="1" si="89"/>
        <v/>
      </c>
      <c r="D1421" s="156" t="str">
        <f t="array" aca="1" ref="D1421" ca="1">IFERROR(IF(B1421&lt;&gt;"",IF(OR(EXACT(OFFSET(Metadata!$A$1,0,0,Metadata!Metadata_Table_Length,1),C1421)),1,""),""),"")</f>
        <v/>
      </c>
      <c r="E1421" s="163" t="str">
        <f t="array" aca="1" ref="E1421" ca="1">IF(B1421&lt;&gt;"",IF(D1421=1,OFFSET(Metadata!$B$1,MIN(IF(OFFSET(Metadata!$A$1,0,0,Metadata!Metadata_Table_Length,1)=C1421,ROW(OFFSET(Metadata!$A$1,0,0,Metadata!Metadata_Table_Length,1))-1,"")),0),OFFSET(Metadata!$B$1,MIN(IF(OFFSET(Metadata!$A$1,0,0,Metadata!Metadata_Table_Length,1)=SUBSTITUTE(C1421,"rawdatafilename","originalfilename"),ROW(OFFSET(Metadata!$A$1,0,0,Metadata!Metadata_Table_Length,1))-1,"")),0)),"")</f>
        <v/>
      </c>
      <c r="F1421" t="str">
        <f t="shared" ca="1" si="91"/>
        <v/>
      </c>
      <c r="G1421" t="str">
        <f t="array" aca="1" ref="G1421" ca="1">IF(B1421&lt;&gt;"",OFFSET(Metadata!$B$1,MIN(IF(OFFSET(Metadata!$A$1,0,0,Metadata!Metadata_Table_Length,1)=SUBSTITUTE(C1421,"rawdatafilename","partnumber"),ROW(OFFSET(Metadata!$A$1,0,0,Metadata!Metadata_Table_Length,1))-1,"")),0),"")</f>
        <v/>
      </c>
      <c r="H1421" t="str">
        <f t="array" aca="1" ref="H1421" ca="1">IF(B1421&lt;&gt;"",OFFSET(Metadata!$B$1,MIN(IF(OFFSET(Metadata!$A$1,0,0,Metadata!Metadata_Table_Length,1)=SUBSTITUTE(C1421,"rawdatafilename","original_count"),ROW(OFFSET(Metadata!$A$1,0,0,Metadata!Metadata_Table_Length,1))-1,"")),0),"")</f>
        <v/>
      </c>
      <c r="I1421" t="str">
        <f t="array" aca="1" ref="I1421" ca="1">IF(B1421&lt;&gt;"",OFFSET(Metadata!$B$1,MIN(IF(OFFSET(Metadata!$A$1,0,0,Metadata!Metadata_Table_Length,1)=SUBSTITUTE(C1421,"rawdatafilename","count"),ROW(OFFSET(Metadata!$A$1,0,0,Metadata!Metadata_Table_Length,1))-1,"")),0),"")</f>
        <v/>
      </c>
      <c r="J1421" t="str">
        <f t="array" aca="1" ref="J1421" ca="1">IF(AND(G1421&lt;&gt;"",G1421&lt;&gt;G1420),MAX(IF(G$2:G$2001=G1421,H$2:H$2001,"")),"")</f>
        <v/>
      </c>
      <c r="K1421" t="str">
        <f t="array" aca="1" ref="K1421" ca="1">IF(AND(G1421&lt;&gt;"",G1421&lt;&gt;G1420),MAX(IF(G$2:G$2001=G1421,I$2:I$2001,"")),"")</f>
        <v/>
      </c>
      <c r="L1421" t="str">
        <f t="shared" ca="1" si="88"/>
        <v/>
      </c>
    </row>
    <row r="1422" spans="2:12" x14ac:dyDescent="0.25">
      <c r="B1422" t="str">
        <f t="shared" ca="1" si="90"/>
        <v/>
      </c>
      <c r="C1422" t="str">
        <f t="shared" ca="1" si="89"/>
        <v/>
      </c>
      <c r="D1422" s="156" t="str">
        <f t="array" aca="1" ref="D1422" ca="1">IFERROR(IF(B1422&lt;&gt;"",IF(OR(EXACT(OFFSET(Metadata!$A$1,0,0,Metadata!Metadata_Table_Length,1),C1422)),1,""),""),"")</f>
        <v/>
      </c>
      <c r="E1422" s="163" t="str">
        <f t="array" aca="1" ref="E1422" ca="1">IF(B1422&lt;&gt;"",IF(D1422=1,OFFSET(Metadata!$B$1,MIN(IF(OFFSET(Metadata!$A$1,0,0,Metadata!Metadata_Table_Length,1)=C1422,ROW(OFFSET(Metadata!$A$1,0,0,Metadata!Metadata_Table_Length,1))-1,"")),0),OFFSET(Metadata!$B$1,MIN(IF(OFFSET(Metadata!$A$1,0,0,Metadata!Metadata_Table_Length,1)=SUBSTITUTE(C1422,"rawdatafilename","originalfilename"),ROW(OFFSET(Metadata!$A$1,0,0,Metadata!Metadata_Table_Length,1))-1,"")),0)),"")</f>
        <v/>
      </c>
      <c r="F1422" t="str">
        <f t="shared" ca="1" si="91"/>
        <v/>
      </c>
      <c r="G1422" t="str">
        <f t="array" aca="1" ref="G1422" ca="1">IF(B1422&lt;&gt;"",OFFSET(Metadata!$B$1,MIN(IF(OFFSET(Metadata!$A$1,0,0,Metadata!Metadata_Table_Length,1)=SUBSTITUTE(C1422,"rawdatafilename","partnumber"),ROW(OFFSET(Metadata!$A$1,0,0,Metadata!Metadata_Table_Length,1))-1,"")),0),"")</f>
        <v/>
      </c>
      <c r="H1422" t="str">
        <f t="array" aca="1" ref="H1422" ca="1">IF(B1422&lt;&gt;"",OFFSET(Metadata!$B$1,MIN(IF(OFFSET(Metadata!$A$1,0,0,Metadata!Metadata_Table_Length,1)=SUBSTITUTE(C1422,"rawdatafilename","original_count"),ROW(OFFSET(Metadata!$A$1,0,0,Metadata!Metadata_Table_Length,1))-1,"")),0),"")</f>
        <v/>
      </c>
      <c r="I1422" t="str">
        <f t="array" aca="1" ref="I1422" ca="1">IF(B1422&lt;&gt;"",OFFSET(Metadata!$B$1,MIN(IF(OFFSET(Metadata!$A$1,0,0,Metadata!Metadata_Table_Length,1)=SUBSTITUTE(C1422,"rawdatafilename","count"),ROW(OFFSET(Metadata!$A$1,0,0,Metadata!Metadata_Table_Length,1))-1,"")),0),"")</f>
        <v/>
      </c>
      <c r="J1422" t="str">
        <f t="array" aca="1" ref="J1422" ca="1">IF(AND(G1422&lt;&gt;"",G1422&lt;&gt;G1421),MAX(IF(G$2:G$2001=G1422,H$2:H$2001,"")),"")</f>
        <v/>
      </c>
      <c r="K1422" t="str">
        <f t="array" aca="1" ref="K1422" ca="1">IF(AND(G1422&lt;&gt;"",G1422&lt;&gt;G1421),MAX(IF(G$2:G$2001=G1422,I$2:I$2001,"")),"")</f>
        <v/>
      </c>
      <c r="L1422" t="str">
        <f t="shared" ca="1" si="88"/>
        <v/>
      </c>
    </row>
    <row r="1423" spans="2:12" x14ac:dyDescent="0.25">
      <c r="B1423" t="str">
        <f t="shared" ca="1" si="90"/>
        <v/>
      </c>
      <c r="C1423" t="str">
        <f t="shared" ca="1" si="89"/>
        <v/>
      </c>
      <c r="D1423" s="156" t="str">
        <f t="array" aca="1" ref="D1423" ca="1">IFERROR(IF(B1423&lt;&gt;"",IF(OR(EXACT(OFFSET(Metadata!$A$1,0,0,Metadata!Metadata_Table_Length,1),C1423)),1,""),""),"")</f>
        <v/>
      </c>
      <c r="E1423" s="163" t="str">
        <f t="array" aca="1" ref="E1423" ca="1">IF(B1423&lt;&gt;"",IF(D1423=1,OFFSET(Metadata!$B$1,MIN(IF(OFFSET(Metadata!$A$1,0,0,Metadata!Metadata_Table_Length,1)=C1423,ROW(OFFSET(Metadata!$A$1,0,0,Metadata!Metadata_Table_Length,1))-1,"")),0),OFFSET(Metadata!$B$1,MIN(IF(OFFSET(Metadata!$A$1,0,0,Metadata!Metadata_Table_Length,1)=SUBSTITUTE(C1423,"rawdatafilename","originalfilename"),ROW(OFFSET(Metadata!$A$1,0,0,Metadata!Metadata_Table_Length,1))-1,"")),0)),"")</f>
        <v/>
      </c>
      <c r="F1423" t="str">
        <f t="shared" ca="1" si="91"/>
        <v/>
      </c>
      <c r="G1423" t="str">
        <f t="array" aca="1" ref="G1423" ca="1">IF(B1423&lt;&gt;"",OFFSET(Metadata!$B$1,MIN(IF(OFFSET(Metadata!$A$1,0,0,Metadata!Metadata_Table_Length,1)=SUBSTITUTE(C1423,"rawdatafilename","partnumber"),ROW(OFFSET(Metadata!$A$1,0,0,Metadata!Metadata_Table_Length,1))-1,"")),0),"")</f>
        <v/>
      </c>
      <c r="H1423" t="str">
        <f t="array" aca="1" ref="H1423" ca="1">IF(B1423&lt;&gt;"",OFFSET(Metadata!$B$1,MIN(IF(OFFSET(Metadata!$A$1,0,0,Metadata!Metadata_Table_Length,1)=SUBSTITUTE(C1423,"rawdatafilename","original_count"),ROW(OFFSET(Metadata!$A$1,0,0,Metadata!Metadata_Table_Length,1))-1,"")),0),"")</f>
        <v/>
      </c>
      <c r="I1423" t="str">
        <f t="array" aca="1" ref="I1423" ca="1">IF(B1423&lt;&gt;"",OFFSET(Metadata!$B$1,MIN(IF(OFFSET(Metadata!$A$1,0,0,Metadata!Metadata_Table_Length,1)=SUBSTITUTE(C1423,"rawdatafilename","count"),ROW(OFFSET(Metadata!$A$1,0,0,Metadata!Metadata_Table_Length,1))-1,"")),0),"")</f>
        <v/>
      </c>
      <c r="J1423" t="str">
        <f t="array" aca="1" ref="J1423" ca="1">IF(AND(G1423&lt;&gt;"",G1423&lt;&gt;G1422),MAX(IF(G$2:G$2001=G1423,H$2:H$2001,"")),"")</f>
        <v/>
      </c>
      <c r="K1423" t="str">
        <f t="array" aca="1" ref="K1423" ca="1">IF(AND(G1423&lt;&gt;"",G1423&lt;&gt;G1422),MAX(IF(G$2:G$2001=G1423,I$2:I$2001,"")),"")</f>
        <v/>
      </c>
      <c r="L1423" t="str">
        <f t="shared" ca="1" si="88"/>
        <v/>
      </c>
    </row>
    <row r="1424" spans="2:12" x14ac:dyDescent="0.25">
      <c r="B1424" t="str">
        <f t="shared" ca="1" si="90"/>
        <v/>
      </c>
      <c r="C1424" t="str">
        <f t="shared" ca="1" si="89"/>
        <v/>
      </c>
      <c r="D1424" s="156" t="str">
        <f t="array" aca="1" ref="D1424" ca="1">IFERROR(IF(B1424&lt;&gt;"",IF(OR(EXACT(OFFSET(Metadata!$A$1,0,0,Metadata!Metadata_Table_Length,1),C1424)),1,""),""),"")</f>
        <v/>
      </c>
      <c r="E1424" s="163" t="str">
        <f t="array" aca="1" ref="E1424" ca="1">IF(B1424&lt;&gt;"",IF(D1424=1,OFFSET(Metadata!$B$1,MIN(IF(OFFSET(Metadata!$A$1,0,0,Metadata!Metadata_Table_Length,1)=C1424,ROW(OFFSET(Metadata!$A$1,0,0,Metadata!Metadata_Table_Length,1))-1,"")),0),OFFSET(Metadata!$B$1,MIN(IF(OFFSET(Metadata!$A$1,0,0,Metadata!Metadata_Table_Length,1)=SUBSTITUTE(C1424,"rawdatafilename","originalfilename"),ROW(OFFSET(Metadata!$A$1,0,0,Metadata!Metadata_Table_Length,1))-1,"")),0)),"")</f>
        <v/>
      </c>
      <c r="F1424" t="str">
        <f t="shared" ca="1" si="91"/>
        <v/>
      </c>
      <c r="G1424" t="str">
        <f t="array" aca="1" ref="G1424" ca="1">IF(B1424&lt;&gt;"",OFFSET(Metadata!$B$1,MIN(IF(OFFSET(Metadata!$A$1,0,0,Metadata!Metadata_Table_Length,1)=SUBSTITUTE(C1424,"rawdatafilename","partnumber"),ROW(OFFSET(Metadata!$A$1,0,0,Metadata!Metadata_Table_Length,1))-1,"")),0),"")</f>
        <v/>
      </c>
      <c r="H1424" t="str">
        <f t="array" aca="1" ref="H1424" ca="1">IF(B1424&lt;&gt;"",OFFSET(Metadata!$B$1,MIN(IF(OFFSET(Metadata!$A$1,0,0,Metadata!Metadata_Table_Length,1)=SUBSTITUTE(C1424,"rawdatafilename","original_count"),ROW(OFFSET(Metadata!$A$1,0,0,Metadata!Metadata_Table_Length,1))-1,"")),0),"")</f>
        <v/>
      </c>
      <c r="I1424" t="str">
        <f t="array" aca="1" ref="I1424" ca="1">IF(B1424&lt;&gt;"",OFFSET(Metadata!$B$1,MIN(IF(OFFSET(Metadata!$A$1,0,0,Metadata!Metadata_Table_Length,1)=SUBSTITUTE(C1424,"rawdatafilename","count"),ROW(OFFSET(Metadata!$A$1,0,0,Metadata!Metadata_Table_Length,1))-1,"")),0),"")</f>
        <v/>
      </c>
      <c r="J1424" t="str">
        <f t="array" aca="1" ref="J1424" ca="1">IF(AND(G1424&lt;&gt;"",G1424&lt;&gt;G1423),MAX(IF(G$2:G$2001=G1424,H$2:H$2001,"")),"")</f>
        <v/>
      </c>
      <c r="K1424" t="str">
        <f t="array" aca="1" ref="K1424" ca="1">IF(AND(G1424&lt;&gt;"",G1424&lt;&gt;G1423),MAX(IF(G$2:G$2001=G1424,I$2:I$2001,"")),"")</f>
        <v/>
      </c>
      <c r="L1424" t="str">
        <f t="shared" ca="1" si="88"/>
        <v/>
      </c>
    </row>
    <row r="1425" spans="2:12" x14ac:dyDescent="0.25">
      <c r="B1425" t="str">
        <f t="shared" ca="1" si="90"/>
        <v/>
      </c>
      <c r="C1425" t="str">
        <f t="shared" ca="1" si="89"/>
        <v/>
      </c>
      <c r="D1425" s="156" t="str">
        <f t="array" aca="1" ref="D1425" ca="1">IFERROR(IF(B1425&lt;&gt;"",IF(OR(EXACT(OFFSET(Metadata!$A$1,0,0,Metadata!Metadata_Table_Length,1),C1425)),1,""),""),"")</f>
        <v/>
      </c>
      <c r="E1425" s="163" t="str">
        <f t="array" aca="1" ref="E1425" ca="1">IF(B1425&lt;&gt;"",IF(D1425=1,OFFSET(Metadata!$B$1,MIN(IF(OFFSET(Metadata!$A$1,0,0,Metadata!Metadata_Table_Length,1)=C1425,ROW(OFFSET(Metadata!$A$1,0,0,Metadata!Metadata_Table_Length,1))-1,"")),0),OFFSET(Metadata!$B$1,MIN(IF(OFFSET(Metadata!$A$1,0,0,Metadata!Metadata_Table_Length,1)=SUBSTITUTE(C1425,"rawdatafilename","originalfilename"),ROW(OFFSET(Metadata!$A$1,0,0,Metadata!Metadata_Table_Length,1))-1,"")),0)),"")</f>
        <v/>
      </c>
      <c r="F1425" t="str">
        <f t="shared" ca="1" si="91"/>
        <v/>
      </c>
      <c r="G1425" t="str">
        <f t="array" aca="1" ref="G1425" ca="1">IF(B1425&lt;&gt;"",OFFSET(Metadata!$B$1,MIN(IF(OFFSET(Metadata!$A$1,0,0,Metadata!Metadata_Table_Length,1)=SUBSTITUTE(C1425,"rawdatafilename","partnumber"),ROW(OFFSET(Metadata!$A$1,0,0,Metadata!Metadata_Table_Length,1))-1,"")),0),"")</f>
        <v/>
      </c>
      <c r="H1425" t="str">
        <f t="array" aca="1" ref="H1425" ca="1">IF(B1425&lt;&gt;"",OFFSET(Metadata!$B$1,MIN(IF(OFFSET(Metadata!$A$1,0,0,Metadata!Metadata_Table_Length,1)=SUBSTITUTE(C1425,"rawdatafilename","original_count"),ROW(OFFSET(Metadata!$A$1,0,0,Metadata!Metadata_Table_Length,1))-1,"")),0),"")</f>
        <v/>
      </c>
      <c r="I1425" t="str">
        <f t="array" aca="1" ref="I1425" ca="1">IF(B1425&lt;&gt;"",OFFSET(Metadata!$B$1,MIN(IF(OFFSET(Metadata!$A$1,0,0,Metadata!Metadata_Table_Length,1)=SUBSTITUTE(C1425,"rawdatafilename","count"),ROW(OFFSET(Metadata!$A$1,0,0,Metadata!Metadata_Table_Length,1))-1,"")),0),"")</f>
        <v/>
      </c>
      <c r="J1425" t="str">
        <f t="array" aca="1" ref="J1425" ca="1">IF(AND(G1425&lt;&gt;"",G1425&lt;&gt;G1424),MAX(IF(G$2:G$2001=G1425,H$2:H$2001,"")),"")</f>
        <v/>
      </c>
      <c r="K1425" t="str">
        <f t="array" aca="1" ref="K1425" ca="1">IF(AND(G1425&lt;&gt;"",G1425&lt;&gt;G1424),MAX(IF(G$2:G$2001=G1425,I$2:I$2001,"")),"")</f>
        <v/>
      </c>
      <c r="L1425" t="str">
        <f t="shared" ca="1" si="88"/>
        <v/>
      </c>
    </row>
    <row r="1426" spans="2:12" x14ac:dyDescent="0.25">
      <c r="B1426" t="str">
        <f t="shared" ca="1" si="90"/>
        <v/>
      </c>
      <c r="C1426" t="str">
        <f t="shared" ca="1" si="89"/>
        <v/>
      </c>
      <c r="D1426" s="156" t="str">
        <f t="array" aca="1" ref="D1426" ca="1">IFERROR(IF(B1426&lt;&gt;"",IF(OR(EXACT(OFFSET(Metadata!$A$1,0,0,Metadata!Metadata_Table_Length,1),C1426)),1,""),""),"")</f>
        <v/>
      </c>
      <c r="E1426" s="163" t="str">
        <f t="array" aca="1" ref="E1426" ca="1">IF(B1426&lt;&gt;"",IF(D1426=1,OFFSET(Metadata!$B$1,MIN(IF(OFFSET(Metadata!$A$1,0,0,Metadata!Metadata_Table_Length,1)=C1426,ROW(OFFSET(Metadata!$A$1,0,0,Metadata!Metadata_Table_Length,1))-1,"")),0),OFFSET(Metadata!$B$1,MIN(IF(OFFSET(Metadata!$A$1,0,0,Metadata!Metadata_Table_Length,1)=SUBSTITUTE(C1426,"rawdatafilename","originalfilename"),ROW(OFFSET(Metadata!$A$1,0,0,Metadata!Metadata_Table_Length,1))-1,"")),0)),"")</f>
        <v/>
      </c>
      <c r="F1426" t="str">
        <f t="shared" ca="1" si="91"/>
        <v/>
      </c>
      <c r="G1426" t="str">
        <f t="array" aca="1" ref="G1426" ca="1">IF(B1426&lt;&gt;"",OFFSET(Metadata!$B$1,MIN(IF(OFFSET(Metadata!$A$1,0,0,Metadata!Metadata_Table_Length,1)=SUBSTITUTE(C1426,"rawdatafilename","partnumber"),ROW(OFFSET(Metadata!$A$1,0,0,Metadata!Metadata_Table_Length,1))-1,"")),0),"")</f>
        <v/>
      </c>
      <c r="H1426" t="str">
        <f t="array" aca="1" ref="H1426" ca="1">IF(B1426&lt;&gt;"",OFFSET(Metadata!$B$1,MIN(IF(OFFSET(Metadata!$A$1,0,0,Metadata!Metadata_Table_Length,1)=SUBSTITUTE(C1426,"rawdatafilename","original_count"),ROW(OFFSET(Metadata!$A$1,0,0,Metadata!Metadata_Table_Length,1))-1,"")),0),"")</f>
        <v/>
      </c>
      <c r="I1426" t="str">
        <f t="array" aca="1" ref="I1426" ca="1">IF(B1426&lt;&gt;"",OFFSET(Metadata!$B$1,MIN(IF(OFFSET(Metadata!$A$1,0,0,Metadata!Metadata_Table_Length,1)=SUBSTITUTE(C1426,"rawdatafilename","count"),ROW(OFFSET(Metadata!$A$1,0,0,Metadata!Metadata_Table_Length,1))-1,"")),0),"")</f>
        <v/>
      </c>
      <c r="J1426" t="str">
        <f t="array" aca="1" ref="J1426" ca="1">IF(AND(G1426&lt;&gt;"",G1426&lt;&gt;G1425),MAX(IF(G$2:G$2001=G1426,H$2:H$2001,"")),"")</f>
        <v/>
      </c>
      <c r="K1426" t="str">
        <f t="array" aca="1" ref="K1426" ca="1">IF(AND(G1426&lt;&gt;"",G1426&lt;&gt;G1425),MAX(IF(G$2:G$2001=G1426,I$2:I$2001,"")),"")</f>
        <v/>
      </c>
      <c r="L1426" t="str">
        <f t="shared" ca="1" si="88"/>
        <v/>
      </c>
    </row>
    <row r="1427" spans="2:12" x14ac:dyDescent="0.25">
      <c r="B1427" t="str">
        <f t="shared" ca="1" si="90"/>
        <v/>
      </c>
      <c r="C1427" t="str">
        <f t="shared" ca="1" si="89"/>
        <v/>
      </c>
      <c r="D1427" s="156" t="str">
        <f t="array" aca="1" ref="D1427" ca="1">IFERROR(IF(B1427&lt;&gt;"",IF(OR(EXACT(OFFSET(Metadata!$A$1,0,0,Metadata!Metadata_Table_Length,1),C1427)),1,""),""),"")</f>
        <v/>
      </c>
      <c r="E1427" s="163" t="str">
        <f t="array" aca="1" ref="E1427" ca="1">IF(B1427&lt;&gt;"",IF(D1427=1,OFFSET(Metadata!$B$1,MIN(IF(OFFSET(Metadata!$A$1,0,0,Metadata!Metadata_Table_Length,1)=C1427,ROW(OFFSET(Metadata!$A$1,0,0,Metadata!Metadata_Table_Length,1))-1,"")),0),OFFSET(Metadata!$B$1,MIN(IF(OFFSET(Metadata!$A$1,0,0,Metadata!Metadata_Table_Length,1)=SUBSTITUTE(C1427,"rawdatafilename","originalfilename"),ROW(OFFSET(Metadata!$A$1,0,0,Metadata!Metadata_Table_Length,1))-1,"")),0)),"")</f>
        <v/>
      </c>
      <c r="F1427" t="str">
        <f t="shared" ca="1" si="91"/>
        <v/>
      </c>
      <c r="G1427" t="str">
        <f t="array" aca="1" ref="G1427" ca="1">IF(B1427&lt;&gt;"",OFFSET(Metadata!$B$1,MIN(IF(OFFSET(Metadata!$A$1,0,0,Metadata!Metadata_Table_Length,1)=SUBSTITUTE(C1427,"rawdatafilename","partnumber"),ROW(OFFSET(Metadata!$A$1,0,0,Metadata!Metadata_Table_Length,1))-1,"")),0),"")</f>
        <v/>
      </c>
      <c r="H1427" t="str">
        <f t="array" aca="1" ref="H1427" ca="1">IF(B1427&lt;&gt;"",OFFSET(Metadata!$B$1,MIN(IF(OFFSET(Metadata!$A$1,0,0,Metadata!Metadata_Table_Length,1)=SUBSTITUTE(C1427,"rawdatafilename","original_count"),ROW(OFFSET(Metadata!$A$1,0,0,Metadata!Metadata_Table_Length,1))-1,"")),0),"")</f>
        <v/>
      </c>
      <c r="I1427" t="str">
        <f t="array" aca="1" ref="I1427" ca="1">IF(B1427&lt;&gt;"",OFFSET(Metadata!$B$1,MIN(IF(OFFSET(Metadata!$A$1,0,0,Metadata!Metadata_Table_Length,1)=SUBSTITUTE(C1427,"rawdatafilename","count"),ROW(OFFSET(Metadata!$A$1,0,0,Metadata!Metadata_Table_Length,1))-1,"")),0),"")</f>
        <v/>
      </c>
      <c r="J1427" t="str">
        <f t="array" aca="1" ref="J1427" ca="1">IF(AND(G1427&lt;&gt;"",G1427&lt;&gt;G1426),MAX(IF(G$2:G$2001=G1427,H$2:H$2001,"")),"")</f>
        <v/>
      </c>
      <c r="K1427" t="str">
        <f t="array" aca="1" ref="K1427" ca="1">IF(AND(G1427&lt;&gt;"",G1427&lt;&gt;G1426),MAX(IF(G$2:G$2001=G1427,I$2:I$2001,"")),"")</f>
        <v/>
      </c>
      <c r="L1427" t="str">
        <f t="shared" ca="1" si="88"/>
        <v/>
      </c>
    </row>
    <row r="1428" spans="2:12" x14ac:dyDescent="0.25">
      <c r="B1428" t="str">
        <f t="shared" ca="1" si="90"/>
        <v/>
      </c>
      <c r="C1428" t="str">
        <f t="shared" ca="1" si="89"/>
        <v/>
      </c>
      <c r="D1428" s="156" t="str">
        <f t="array" aca="1" ref="D1428" ca="1">IFERROR(IF(B1428&lt;&gt;"",IF(OR(EXACT(OFFSET(Metadata!$A$1,0,0,Metadata!Metadata_Table_Length,1),C1428)),1,""),""),"")</f>
        <v/>
      </c>
      <c r="E1428" s="163" t="str">
        <f t="array" aca="1" ref="E1428" ca="1">IF(B1428&lt;&gt;"",IF(D1428=1,OFFSET(Metadata!$B$1,MIN(IF(OFFSET(Metadata!$A$1,0,0,Metadata!Metadata_Table_Length,1)=C1428,ROW(OFFSET(Metadata!$A$1,0,0,Metadata!Metadata_Table_Length,1))-1,"")),0),OFFSET(Metadata!$B$1,MIN(IF(OFFSET(Metadata!$A$1,0,0,Metadata!Metadata_Table_Length,1)=SUBSTITUTE(C1428,"rawdatafilename","originalfilename"),ROW(OFFSET(Metadata!$A$1,0,0,Metadata!Metadata_Table_Length,1))-1,"")),0)),"")</f>
        <v/>
      </c>
      <c r="F1428" t="str">
        <f t="shared" ca="1" si="91"/>
        <v/>
      </c>
      <c r="G1428" t="str">
        <f t="array" aca="1" ref="G1428" ca="1">IF(B1428&lt;&gt;"",OFFSET(Metadata!$B$1,MIN(IF(OFFSET(Metadata!$A$1,0,0,Metadata!Metadata_Table_Length,1)=SUBSTITUTE(C1428,"rawdatafilename","partnumber"),ROW(OFFSET(Metadata!$A$1,0,0,Metadata!Metadata_Table_Length,1))-1,"")),0),"")</f>
        <v/>
      </c>
      <c r="H1428" t="str">
        <f t="array" aca="1" ref="H1428" ca="1">IF(B1428&lt;&gt;"",OFFSET(Metadata!$B$1,MIN(IF(OFFSET(Metadata!$A$1,0,0,Metadata!Metadata_Table_Length,1)=SUBSTITUTE(C1428,"rawdatafilename","original_count"),ROW(OFFSET(Metadata!$A$1,0,0,Metadata!Metadata_Table_Length,1))-1,"")),0),"")</f>
        <v/>
      </c>
      <c r="I1428" t="str">
        <f t="array" aca="1" ref="I1428" ca="1">IF(B1428&lt;&gt;"",OFFSET(Metadata!$B$1,MIN(IF(OFFSET(Metadata!$A$1,0,0,Metadata!Metadata_Table_Length,1)=SUBSTITUTE(C1428,"rawdatafilename","count"),ROW(OFFSET(Metadata!$A$1,0,0,Metadata!Metadata_Table_Length,1))-1,"")),0),"")</f>
        <v/>
      </c>
      <c r="J1428" t="str">
        <f t="array" aca="1" ref="J1428" ca="1">IF(AND(G1428&lt;&gt;"",G1428&lt;&gt;G1427),MAX(IF(G$2:G$2001=G1428,H$2:H$2001,"")),"")</f>
        <v/>
      </c>
      <c r="K1428" t="str">
        <f t="array" aca="1" ref="K1428" ca="1">IF(AND(G1428&lt;&gt;"",G1428&lt;&gt;G1427),MAX(IF(G$2:G$2001=G1428,I$2:I$2001,"")),"")</f>
        <v/>
      </c>
      <c r="L1428" t="str">
        <f t="shared" ca="1" si="88"/>
        <v/>
      </c>
    </row>
    <row r="1429" spans="2:12" x14ac:dyDescent="0.25">
      <c r="B1429" t="str">
        <f t="shared" ca="1" si="90"/>
        <v/>
      </c>
      <c r="C1429" t="str">
        <f t="shared" ca="1" si="89"/>
        <v/>
      </c>
      <c r="D1429" s="156" t="str">
        <f t="array" aca="1" ref="D1429" ca="1">IFERROR(IF(B1429&lt;&gt;"",IF(OR(EXACT(OFFSET(Metadata!$A$1,0,0,Metadata!Metadata_Table_Length,1),C1429)),1,""),""),"")</f>
        <v/>
      </c>
      <c r="E1429" s="163" t="str">
        <f t="array" aca="1" ref="E1429" ca="1">IF(B1429&lt;&gt;"",IF(D1429=1,OFFSET(Metadata!$B$1,MIN(IF(OFFSET(Metadata!$A$1,0,0,Metadata!Metadata_Table_Length,1)=C1429,ROW(OFFSET(Metadata!$A$1,0,0,Metadata!Metadata_Table_Length,1))-1,"")),0),OFFSET(Metadata!$B$1,MIN(IF(OFFSET(Metadata!$A$1,0,0,Metadata!Metadata_Table_Length,1)=SUBSTITUTE(C1429,"rawdatafilename","originalfilename"),ROW(OFFSET(Metadata!$A$1,0,0,Metadata!Metadata_Table_Length,1))-1,"")),0)),"")</f>
        <v/>
      </c>
      <c r="F1429" t="str">
        <f t="shared" ca="1" si="91"/>
        <v/>
      </c>
      <c r="G1429" t="str">
        <f t="array" aca="1" ref="G1429" ca="1">IF(B1429&lt;&gt;"",OFFSET(Metadata!$B$1,MIN(IF(OFFSET(Metadata!$A$1,0,0,Metadata!Metadata_Table_Length,1)=SUBSTITUTE(C1429,"rawdatafilename","partnumber"),ROW(OFFSET(Metadata!$A$1,0,0,Metadata!Metadata_Table_Length,1))-1,"")),0),"")</f>
        <v/>
      </c>
      <c r="H1429" t="str">
        <f t="array" aca="1" ref="H1429" ca="1">IF(B1429&lt;&gt;"",OFFSET(Metadata!$B$1,MIN(IF(OFFSET(Metadata!$A$1,0,0,Metadata!Metadata_Table_Length,1)=SUBSTITUTE(C1429,"rawdatafilename","original_count"),ROW(OFFSET(Metadata!$A$1,0,0,Metadata!Metadata_Table_Length,1))-1,"")),0),"")</f>
        <v/>
      </c>
      <c r="I1429" t="str">
        <f t="array" aca="1" ref="I1429" ca="1">IF(B1429&lt;&gt;"",OFFSET(Metadata!$B$1,MIN(IF(OFFSET(Metadata!$A$1,0,0,Metadata!Metadata_Table_Length,1)=SUBSTITUTE(C1429,"rawdatafilename","count"),ROW(OFFSET(Metadata!$A$1,0,0,Metadata!Metadata_Table_Length,1))-1,"")),0),"")</f>
        <v/>
      </c>
      <c r="J1429" t="str">
        <f t="array" aca="1" ref="J1429" ca="1">IF(AND(G1429&lt;&gt;"",G1429&lt;&gt;G1428),MAX(IF(G$2:G$2001=G1429,H$2:H$2001,"")),"")</f>
        <v/>
      </c>
      <c r="K1429" t="str">
        <f t="array" aca="1" ref="K1429" ca="1">IF(AND(G1429&lt;&gt;"",G1429&lt;&gt;G1428),MAX(IF(G$2:G$2001=G1429,I$2:I$2001,"")),"")</f>
        <v/>
      </c>
      <c r="L1429" t="str">
        <f t="shared" ca="1" si="88"/>
        <v/>
      </c>
    </row>
    <row r="1430" spans="2:12" x14ac:dyDescent="0.25">
      <c r="B1430" t="str">
        <f t="shared" ca="1" si="90"/>
        <v/>
      </c>
      <c r="C1430" t="str">
        <f t="shared" ca="1" si="89"/>
        <v/>
      </c>
      <c r="D1430" s="156" t="str">
        <f t="array" aca="1" ref="D1430" ca="1">IFERROR(IF(B1430&lt;&gt;"",IF(OR(EXACT(OFFSET(Metadata!$A$1,0,0,Metadata!Metadata_Table_Length,1),C1430)),1,""),""),"")</f>
        <v/>
      </c>
      <c r="E1430" s="163" t="str">
        <f t="array" aca="1" ref="E1430" ca="1">IF(B1430&lt;&gt;"",IF(D1430=1,OFFSET(Metadata!$B$1,MIN(IF(OFFSET(Metadata!$A$1,0,0,Metadata!Metadata_Table_Length,1)=C1430,ROW(OFFSET(Metadata!$A$1,0,0,Metadata!Metadata_Table_Length,1))-1,"")),0),OFFSET(Metadata!$B$1,MIN(IF(OFFSET(Metadata!$A$1,0,0,Metadata!Metadata_Table_Length,1)=SUBSTITUTE(C1430,"rawdatafilename","originalfilename"),ROW(OFFSET(Metadata!$A$1,0,0,Metadata!Metadata_Table_Length,1))-1,"")),0)),"")</f>
        <v/>
      </c>
      <c r="F1430" t="str">
        <f t="shared" ca="1" si="91"/>
        <v/>
      </c>
      <c r="G1430" t="str">
        <f t="array" aca="1" ref="G1430" ca="1">IF(B1430&lt;&gt;"",OFFSET(Metadata!$B$1,MIN(IF(OFFSET(Metadata!$A$1,0,0,Metadata!Metadata_Table_Length,1)=SUBSTITUTE(C1430,"rawdatafilename","partnumber"),ROW(OFFSET(Metadata!$A$1,0,0,Metadata!Metadata_Table_Length,1))-1,"")),0),"")</f>
        <v/>
      </c>
      <c r="H1430" t="str">
        <f t="array" aca="1" ref="H1430" ca="1">IF(B1430&lt;&gt;"",OFFSET(Metadata!$B$1,MIN(IF(OFFSET(Metadata!$A$1,0,0,Metadata!Metadata_Table_Length,1)=SUBSTITUTE(C1430,"rawdatafilename","original_count"),ROW(OFFSET(Metadata!$A$1,0,0,Metadata!Metadata_Table_Length,1))-1,"")),0),"")</f>
        <v/>
      </c>
      <c r="I1430" t="str">
        <f t="array" aca="1" ref="I1430" ca="1">IF(B1430&lt;&gt;"",OFFSET(Metadata!$B$1,MIN(IF(OFFSET(Metadata!$A$1,0,0,Metadata!Metadata_Table_Length,1)=SUBSTITUTE(C1430,"rawdatafilename","count"),ROW(OFFSET(Metadata!$A$1,0,0,Metadata!Metadata_Table_Length,1))-1,"")),0),"")</f>
        <v/>
      </c>
      <c r="J1430" t="str">
        <f t="array" aca="1" ref="J1430" ca="1">IF(AND(G1430&lt;&gt;"",G1430&lt;&gt;G1429),MAX(IF(G$2:G$2001=G1430,H$2:H$2001,"")),"")</f>
        <v/>
      </c>
      <c r="K1430" t="str">
        <f t="array" aca="1" ref="K1430" ca="1">IF(AND(G1430&lt;&gt;"",G1430&lt;&gt;G1429),MAX(IF(G$2:G$2001=G1430,I$2:I$2001,"")),"")</f>
        <v/>
      </c>
      <c r="L1430" t="str">
        <f t="shared" ca="1" si="88"/>
        <v/>
      </c>
    </row>
    <row r="1431" spans="2:12" x14ac:dyDescent="0.25">
      <c r="B1431" t="str">
        <f t="shared" ca="1" si="90"/>
        <v/>
      </c>
      <c r="C1431" t="str">
        <f t="shared" ca="1" si="89"/>
        <v/>
      </c>
      <c r="D1431" s="156" t="str">
        <f t="array" aca="1" ref="D1431" ca="1">IFERROR(IF(B1431&lt;&gt;"",IF(OR(EXACT(OFFSET(Metadata!$A$1,0,0,Metadata!Metadata_Table_Length,1),C1431)),1,""),""),"")</f>
        <v/>
      </c>
      <c r="E1431" s="163" t="str">
        <f t="array" aca="1" ref="E1431" ca="1">IF(B1431&lt;&gt;"",IF(D1431=1,OFFSET(Metadata!$B$1,MIN(IF(OFFSET(Metadata!$A$1,0,0,Metadata!Metadata_Table_Length,1)=C1431,ROW(OFFSET(Metadata!$A$1,0,0,Metadata!Metadata_Table_Length,1))-1,"")),0),OFFSET(Metadata!$B$1,MIN(IF(OFFSET(Metadata!$A$1,0,0,Metadata!Metadata_Table_Length,1)=SUBSTITUTE(C1431,"rawdatafilename","originalfilename"),ROW(OFFSET(Metadata!$A$1,0,0,Metadata!Metadata_Table_Length,1))-1,"")),0)),"")</f>
        <v/>
      </c>
      <c r="F1431" t="str">
        <f t="shared" ca="1" si="91"/>
        <v/>
      </c>
      <c r="G1431" t="str">
        <f t="array" aca="1" ref="G1431" ca="1">IF(B1431&lt;&gt;"",OFFSET(Metadata!$B$1,MIN(IF(OFFSET(Metadata!$A$1,0,0,Metadata!Metadata_Table_Length,1)=SUBSTITUTE(C1431,"rawdatafilename","partnumber"),ROW(OFFSET(Metadata!$A$1,0,0,Metadata!Metadata_Table_Length,1))-1,"")),0),"")</f>
        <v/>
      </c>
      <c r="H1431" t="str">
        <f t="array" aca="1" ref="H1431" ca="1">IF(B1431&lt;&gt;"",OFFSET(Metadata!$B$1,MIN(IF(OFFSET(Metadata!$A$1,0,0,Metadata!Metadata_Table_Length,1)=SUBSTITUTE(C1431,"rawdatafilename","original_count"),ROW(OFFSET(Metadata!$A$1,0,0,Metadata!Metadata_Table_Length,1))-1,"")),0),"")</f>
        <v/>
      </c>
      <c r="I1431" t="str">
        <f t="array" aca="1" ref="I1431" ca="1">IF(B1431&lt;&gt;"",OFFSET(Metadata!$B$1,MIN(IF(OFFSET(Metadata!$A$1,0,0,Metadata!Metadata_Table_Length,1)=SUBSTITUTE(C1431,"rawdatafilename","count"),ROW(OFFSET(Metadata!$A$1,0,0,Metadata!Metadata_Table_Length,1))-1,"")),0),"")</f>
        <v/>
      </c>
      <c r="J1431" t="str">
        <f t="array" aca="1" ref="J1431" ca="1">IF(AND(G1431&lt;&gt;"",G1431&lt;&gt;G1430),MAX(IF(G$2:G$2001=G1431,H$2:H$2001,"")),"")</f>
        <v/>
      </c>
      <c r="K1431" t="str">
        <f t="array" aca="1" ref="K1431" ca="1">IF(AND(G1431&lt;&gt;"",G1431&lt;&gt;G1430),MAX(IF(G$2:G$2001=G1431,I$2:I$2001,"")),"")</f>
        <v/>
      </c>
      <c r="L1431" t="str">
        <f t="shared" ca="1" si="88"/>
        <v/>
      </c>
    </row>
    <row r="1432" spans="2:12" x14ac:dyDescent="0.25">
      <c r="B1432" t="str">
        <f t="shared" ca="1" si="90"/>
        <v/>
      </c>
      <c r="C1432" t="str">
        <f t="shared" ca="1" si="89"/>
        <v/>
      </c>
      <c r="D1432" s="156" t="str">
        <f t="array" aca="1" ref="D1432" ca="1">IFERROR(IF(B1432&lt;&gt;"",IF(OR(EXACT(OFFSET(Metadata!$A$1,0,0,Metadata!Metadata_Table_Length,1),C1432)),1,""),""),"")</f>
        <v/>
      </c>
      <c r="E1432" s="163" t="str">
        <f t="array" aca="1" ref="E1432" ca="1">IF(B1432&lt;&gt;"",IF(D1432=1,OFFSET(Metadata!$B$1,MIN(IF(OFFSET(Metadata!$A$1,0,0,Metadata!Metadata_Table_Length,1)=C1432,ROW(OFFSET(Metadata!$A$1,0,0,Metadata!Metadata_Table_Length,1))-1,"")),0),OFFSET(Metadata!$B$1,MIN(IF(OFFSET(Metadata!$A$1,0,0,Metadata!Metadata_Table_Length,1)=SUBSTITUTE(C1432,"rawdatafilename","originalfilename"),ROW(OFFSET(Metadata!$A$1,0,0,Metadata!Metadata_Table_Length,1))-1,"")),0)),"")</f>
        <v/>
      </c>
      <c r="F1432" t="str">
        <f t="shared" ca="1" si="91"/>
        <v/>
      </c>
      <c r="G1432" t="str">
        <f t="array" aca="1" ref="G1432" ca="1">IF(B1432&lt;&gt;"",OFFSET(Metadata!$B$1,MIN(IF(OFFSET(Metadata!$A$1,0,0,Metadata!Metadata_Table_Length,1)=SUBSTITUTE(C1432,"rawdatafilename","partnumber"),ROW(OFFSET(Metadata!$A$1,0,0,Metadata!Metadata_Table_Length,1))-1,"")),0),"")</f>
        <v/>
      </c>
      <c r="H1432" t="str">
        <f t="array" aca="1" ref="H1432" ca="1">IF(B1432&lt;&gt;"",OFFSET(Metadata!$B$1,MIN(IF(OFFSET(Metadata!$A$1,0,0,Metadata!Metadata_Table_Length,1)=SUBSTITUTE(C1432,"rawdatafilename","original_count"),ROW(OFFSET(Metadata!$A$1,0,0,Metadata!Metadata_Table_Length,1))-1,"")),0),"")</f>
        <v/>
      </c>
      <c r="I1432" t="str">
        <f t="array" aca="1" ref="I1432" ca="1">IF(B1432&lt;&gt;"",OFFSET(Metadata!$B$1,MIN(IF(OFFSET(Metadata!$A$1,0,0,Metadata!Metadata_Table_Length,1)=SUBSTITUTE(C1432,"rawdatafilename","count"),ROW(OFFSET(Metadata!$A$1,0,0,Metadata!Metadata_Table_Length,1))-1,"")),0),"")</f>
        <v/>
      </c>
      <c r="J1432" t="str">
        <f t="array" aca="1" ref="J1432" ca="1">IF(AND(G1432&lt;&gt;"",G1432&lt;&gt;G1431),MAX(IF(G$2:G$2001=G1432,H$2:H$2001,"")),"")</f>
        <v/>
      </c>
      <c r="K1432" t="str">
        <f t="array" aca="1" ref="K1432" ca="1">IF(AND(G1432&lt;&gt;"",G1432&lt;&gt;G1431),MAX(IF(G$2:G$2001=G1432,I$2:I$2001,"")),"")</f>
        <v/>
      </c>
      <c r="L1432" t="str">
        <f t="shared" ca="1" si="88"/>
        <v/>
      </c>
    </row>
    <row r="1433" spans="2:12" x14ac:dyDescent="0.25">
      <c r="B1433" t="str">
        <f t="shared" ca="1" si="90"/>
        <v/>
      </c>
      <c r="C1433" t="str">
        <f t="shared" ca="1" si="89"/>
        <v/>
      </c>
      <c r="D1433" s="156" t="str">
        <f t="array" aca="1" ref="D1433" ca="1">IFERROR(IF(B1433&lt;&gt;"",IF(OR(EXACT(OFFSET(Metadata!$A$1,0,0,Metadata!Metadata_Table_Length,1),C1433)),1,""),""),"")</f>
        <v/>
      </c>
      <c r="E1433" s="163" t="str">
        <f t="array" aca="1" ref="E1433" ca="1">IF(B1433&lt;&gt;"",IF(D1433=1,OFFSET(Metadata!$B$1,MIN(IF(OFFSET(Metadata!$A$1,0,0,Metadata!Metadata_Table_Length,1)=C1433,ROW(OFFSET(Metadata!$A$1,0,0,Metadata!Metadata_Table_Length,1))-1,"")),0),OFFSET(Metadata!$B$1,MIN(IF(OFFSET(Metadata!$A$1,0,0,Metadata!Metadata_Table_Length,1)=SUBSTITUTE(C1433,"rawdatafilename","originalfilename"),ROW(OFFSET(Metadata!$A$1,0,0,Metadata!Metadata_Table_Length,1))-1,"")),0)),"")</f>
        <v/>
      </c>
      <c r="F1433" t="str">
        <f t="shared" ca="1" si="91"/>
        <v/>
      </c>
      <c r="G1433" t="str">
        <f t="array" aca="1" ref="G1433" ca="1">IF(B1433&lt;&gt;"",OFFSET(Metadata!$B$1,MIN(IF(OFFSET(Metadata!$A$1,0,0,Metadata!Metadata_Table_Length,1)=SUBSTITUTE(C1433,"rawdatafilename","partnumber"),ROW(OFFSET(Metadata!$A$1,0,0,Metadata!Metadata_Table_Length,1))-1,"")),0),"")</f>
        <v/>
      </c>
      <c r="H1433" t="str">
        <f t="array" aca="1" ref="H1433" ca="1">IF(B1433&lt;&gt;"",OFFSET(Metadata!$B$1,MIN(IF(OFFSET(Metadata!$A$1,0,0,Metadata!Metadata_Table_Length,1)=SUBSTITUTE(C1433,"rawdatafilename","original_count"),ROW(OFFSET(Metadata!$A$1,0,0,Metadata!Metadata_Table_Length,1))-1,"")),0),"")</f>
        <v/>
      </c>
      <c r="I1433" t="str">
        <f t="array" aca="1" ref="I1433" ca="1">IF(B1433&lt;&gt;"",OFFSET(Metadata!$B$1,MIN(IF(OFFSET(Metadata!$A$1,0,0,Metadata!Metadata_Table_Length,1)=SUBSTITUTE(C1433,"rawdatafilename","count"),ROW(OFFSET(Metadata!$A$1,0,0,Metadata!Metadata_Table_Length,1))-1,"")),0),"")</f>
        <v/>
      </c>
      <c r="J1433" t="str">
        <f t="array" aca="1" ref="J1433" ca="1">IF(AND(G1433&lt;&gt;"",G1433&lt;&gt;G1432),MAX(IF(G$2:G$2001=G1433,H$2:H$2001,"")),"")</f>
        <v/>
      </c>
      <c r="K1433" t="str">
        <f t="array" aca="1" ref="K1433" ca="1">IF(AND(G1433&lt;&gt;"",G1433&lt;&gt;G1432),MAX(IF(G$2:G$2001=G1433,I$2:I$2001,"")),"")</f>
        <v/>
      </c>
      <c r="L1433" t="str">
        <f t="shared" ca="1" si="88"/>
        <v/>
      </c>
    </row>
    <row r="1434" spans="2:12" x14ac:dyDescent="0.25">
      <c r="B1434" t="str">
        <f t="shared" ca="1" si="90"/>
        <v/>
      </c>
      <c r="C1434" t="str">
        <f t="shared" ca="1" si="89"/>
        <v/>
      </c>
      <c r="D1434" s="156" t="str">
        <f t="array" aca="1" ref="D1434" ca="1">IFERROR(IF(B1434&lt;&gt;"",IF(OR(EXACT(OFFSET(Metadata!$A$1,0,0,Metadata!Metadata_Table_Length,1),C1434)),1,""),""),"")</f>
        <v/>
      </c>
      <c r="E1434" s="163" t="str">
        <f t="array" aca="1" ref="E1434" ca="1">IF(B1434&lt;&gt;"",IF(D1434=1,OFFSET(Metadata!$B$1,MIN(IF(OFFSET(Metadata!$A$1,0,0,Metadata!Metadata_Table_Length,1)=C1434,ROW(OFFSET(Metadata!$A$1,0,0,Metadata!Metadata_Table_Length,1))-1,"")),0),OFFSET(Metadata!$B$1,MIN(IF(OFFSET(Metadata!$A$1,0,0,Metadata!Metadata_Table_Length,1)=SUBSTITUTE(C1434,"rawdatafilename","originalfilename"),ROW(OFFSET(Metadata!$A$1,0,0,Metadata!Metadata_Table_Length,1))-1,"")),0)),"")</f>
        <v/>
      </c>
      <c r="F1434" t="str">
        <f t="shared" ca="1" si="91"/>
        <v/>
      </c>
      <c r="G1434" t="str">
        <f t="array" aca="1" ref="G1434" ca="1">IF(B1434&lt;&gt;"",OFFSET(Metadata!$B$1,MIN(IF(OFFSET(Metadata!$A$1,0,0,Metadata!Metadata_Table_Length,1)=SUBSTITUTE(C1434,"rawdatafilename","partnumber"),ROW(OFFSET(Metadata!$A$1,0,0,Metadata!Metadata_Table_Length,1))-1,"")),0),"")</f>
        <v/>
      </c>
      <c r="H1434" t="str">
        <f t="array" aca="1" ref="H1434" ca="1">IF(B1434&lt;&gt;"",OFFSET(Metadata!$B$1,MIN(IF(OFFSET(Metadata!$A$1,0,0,Metadata!Metadata_Table_Length,1)=SUBSTITUTE(C1434,"rawdatafilename","original_count"),ROW(OFFSET(Metadata!$A$1,0,0,Metadata!Metadata_Table_Length,1))-1,"")),0),"")</f>
        <v/>
      </c>
      <c r="I1434" t="str">
        <f t="array" aca="1" ref="I1434" ca="1">IF(B1434&lt;&gt;"",OFFSET(Metadata!$B$1,MIN(IF(OFFSET(Metadata!$A$1,0,0,Metadata!Metadata_Table_Length,1)=SUBSTITUTE(C1434,"rawdatafilename","count"),ROW(OFFSET(Metadata!$A$1,0,0,Metadata!Metadata_Table_Length,1))-1,"")),0),"")</f>
        <v/>
      </c>
      <c r="J1434" t="str">
        <f t="array" aca="1" ref="J1434" ca="1">IF(AND(G1434&lt;&gt;"",G1434&lt;&gt;G1433),MAX(IF(G$2:G$2001=G1434,H$2:H$2001,"")),"")</f>
        <v/>
      </c>
      <c r="K1434" t="str">
        <f t="array" aca="1" ref="K1434" ca="1">IF(AND(G1434&lt;&gt;"",G1434&lt;&gt;G1433),MAX(IF(G$2:G$2001=G1434,I$2:I$2001,"")),"")</f>
        <v/>
      </c>
      <c r="L1434" t="str">
        <f t="shared" ca="1" si="88"/>
        <v/>
      </c>
    </row>
    <row r="1435" spans="2:12" x14ac:dyDescent="0.25">
      <c r="B1435" t="str">
        <f t="shared" ca="1" si="90"/>
        <v/>
      </c>
      <c r="C1435" t="str">
        <f t="shared" ca="1" si="89"/>
        <v/>
      </c>
      <c r="D1435" s="156" t="str">
        <f t="array" aca="1" ref="D1435" ca="1">IFERROR(IF(B1435&lt;&gt;"",IF(OR(EXACT(OFFSET(Metadata!$A$1,0,0,Metadata!Metadata_Table_Length,1),C1435)),1,""),""),"")</f>
        <v/>
      </c>
      <c r="E1435" s="163" t="str">
        <f t="array" aca="1" ref="E1435" ca="1">IF(B1435&lt;&gt;"",IF(D1435=1,OFFSET(Metadata!$B$1,MIN(IF(OFFSET(Metadata!$A$1,0,0,Metadata!Metadata_Table_Length,1)=C1435,ROW(OFFSET(Metadata!$A$1,0,0,Metadata!Metadata_Table_Length,1))-1,"")),0),OFFSET(Metadata!$B$1,MIN(IF(OFFSET(Metadata!$A$1,0,0,Metadata!Metadata_Table_Length,1)=SUBSTITUTE(C1435,"rawdatafilename","originalfilename"),ROW(OFFSET(Metadata!$A$1,0,0,Metadata!Metadata_Table_Length,1))-1,"")),0)),"")</f>
        <v/>
      </c>
      <c r="F1435" t="str">
        <f t="shared" ca="1" si="91"/>
        <v/>
      </c>
      <c r="G1435" t="str">
        <f t="array" aca="1" ref="G1435" ca="1">IF(B1435&lt;&gt;"",OFFSET(Metadata!$B$1,MIN(IF(OFFSET(Metadata!$A$1,0,0,Metadata!Metadata_Table_Length,1)=SUBSTITUTE(C1435,"rawdatafilename","partnumber"),ROW(OFFSET(Metadata!$A$1,0,0,Metadata!Metadata_Table_Length,1))-1,"")),0),"")</f>
        <v/>
      </c>
      <c r="H1435" t="str">
        <f t="array" aca="1" ref="H1435" ca="1">IF(B1435&lt;&gt;"",OFFSET(Metadata!$B$1,MIN(IF(OFFSET(Metadata!$A$1,0,0,Metadata!Metadata_Table_Length,1)=SUBSTITUTE(C1435,"rawdatafilename","original_count"),ROW(OFFSET(Metadata!$A$1,0,0,Metadata!Metadata_Table_Length,1))-1,"")),0),"")</f>
        <v/>
      </c>
      <c r="I1435" t="str">
        <f t="array" aca="1" ref="I1435" ca="1">IF(B1435&lt;&gt;"",OFFSET(Metadata!$B$1,MIN(IF(OFFSET(Metadata!$A$1,0,0,Metadata!Metadata_Table_Length,1)=SUBSTITUTE(C1435,"rawdatafilename","count"),ROW(OFFSET(Metadata!$A$1,0,0,Metadata!Metadata_Table_Length,1))-1,"")),0),"")</f>
        <v/>
      </c>
      <c r="J1435" t="str">
        <f t="array" aca="1" ref="J1435" ca="1">IF(AND(G1435&lt;&gt;"",G1435&lt;&gt;G1434),MAX(IF(G$2:G$2001=G1435,H$2:H$2001,"")),"")</f>
        <v/>
      </c>
      <c r="K1435" t="str">
        <f t="array" aca="1" ref="K1435" ca="1">IF(AND(G1435&lt;&gt;"",G1435&lt;&gt;G1434),MAX(IF(G$2:G$2001=G1435,I$2:I$2001,"")),"")</f>
        <v/>
      </c>
      <c r="L1435" t="str">
        <f t="shared" ca="1" si="88"/>
        <v/>
      </c>
    </row>
    <row r="1436" spans="2:12" x14ac:dyDescent="0.25">
      <c r="B1436" t="str">
        <f t="shared" ca="1" si="90"/>
        <v/>
      </c>
      <c r="C1436" t="str">
        <f t="shared" ca="1" si="89"/>
        <v/>
      </c>
      <c r="D1436" s="156" t="str">
        <f t="array" aca="1" ref="D1436" ca="1">IFERROR(IF(B1436&lt;&gt;"",IF(OR(EXACT(OFFSET(Metadata!$A$1,0,0,Metadata!Metadata_Table_Length,1),C1436)),1,""),""),"")</f>
        <v/>
      </c>
      <c r="E1436" s="163" t="str">
        <f t="array" aca="1" ref="E1436" ca="1">IF(B1436&lt;&gt;"",IF(D1436=1,OFFSET(Metadata!$B$1,MIN(IF(OFFSET(Metadata!$A$1,0,0,Metadata!Metadata_Table_Length,1)=C1436,ROW(OFFSET(Metadata!$A$1,0,0,Metadata!Metadata_Table_Length,1))-1,"")),0),OFFSET(Metadata!$B$1,MIN(IF(OFFSET(Metadata!$A$1,0,0,Metadata!Metadata_Table_Length,1)=SUBSTITUTE(C1436,"rawdatafilename","originalfilename"),ROW(OFFSET(Metadata!$A$1,0,0,Metadata!Metadata_Table_Length,1))-1,"")),0)),"")</f>
        <v/>
      </c>
      <c r="F1436" t="str">
        <f t="shared" ca="1" si="91"/>
        <v/>
      </c>
      <c r="G1436" t="str">
        <f t="array" aca="1" ref="G1436" ca="1">IF(B1436&lt;&gt;"",OFFSET(Metadata!$B$1,MIN(IF(OFFSET(Metadata!$A$1,0,0,Metadata!Metadata_Table_Length,1)=SUBSTITUTE(C1436,"rawdatafilename","partnumber"),ROW(OFFSET(Metadata!$A$1,0,0,Metadata!Metadata_Table_Length,1))-1,"")),0),"")</f>
        <v/>
      </c>
      <c r="H1436" t="str">
        <f t="array" aca="1" ref="H1436" ca="1">IF(B1436&lt;&gt;"",OFFSET(Metadata!$B$1,MIN(IF(OFFSET(Metadata!$A$1,0,0,Metadata!Metadata_Table_Length,1)=SUBSTITUTE(C1436,"rawdatafilename","original_count"),ROW(OFFSET(Metadata!$A$1,0,0,Metadata!Metadata_Table_Length,1))-1,"")),0),"")</f>
        <v/>
      </c>
      <c r="I1436" t="str">
        <f t="array" aca="1" ref="I1436" ca="1">IF(B1436&lt;&gt;"",OFFSET(Metadata!$B$1,MIN(IF(OFFSET(Metadata!$A$1,0,0,Metadata!Metadata_Table_Length,1)=SUBSTITUTE(C1436,"rawdatafilename","count"),ROW(OFFSET(Metadata!$A$1,0,0,Metadata!Metadata_Table_Length,1))-1,"")),0),"")</f>
        <v/>
      </c>
      <c r="J1436" t="str">
        <f t="array" aca="1" ref="J1436" ca="1">IF(AND(G1436&lt;&gt;"",G1436&lt;&gt;G1435),MAX(IF(G$2:G$2001=G1436,H$2:H$2001,"")),"")</f>
        <v/>
      </c>
      <c r="K1436" t="str">
        <f t="array" aca="1" ref="K1436" ca="1">IF(AND(G1436&lt;&gt;"",G1436&lt;&gt;G1435),MAX(IF(G$2:G$2001=G1436,I$2:I$2001,"")),"")</f>
        <v/>
      </c>
      <c r="L1436" t="str">
        <f t="shared" ca="1" si="88"/>
        <v/>
      </c>
    </row>
    <row r="1437" spans="2:12" x14ac:dyDescent="0.25">
      <c r="B1437" t="str">
        <f t="shared" ca="1" si="90"/>
        <v/>
      </c>
      <c r="C1437" t="str">
        <f t="shared" ca="1" si="89"/>
        <v/>
      </c>
      <c r="D1437" s="156" t="str">
        <f t="array" aca="1" ref="D1437" ca="1">IFERROR(IF(B1437&lt;&gt;"",IF(OR(EXACT(OFFSET(Metadata!$A$1,0,0,Metadata!Metadata_Table_Length,1),C1437)),1,""),""),"")</f>
        <v/>
      </c>
      <c r="E1437" s="163" t="str">
        <f t="array" aca="1" ref="E1437" ca="1">IF(B1437&lt;&gt;"",IF(D1437=1,OFFSET(Metadata!$B$1,MIN(IF(OFFSET(Metadata!$A$1,0,0,Metadata!Metadata_Table_Length,1)=C1437,ROW(OFFSET(Metadata!$A$1,0,0,Metadata!Metadata_Table_Length,1))-1,"")),0),OFFSET(Metadata!$B$1,MIN(IF(OFFSET(Metadata!$A$1,0,0,Metadata!Metadata_Table_Length,1)=SUBSTITUTE(C1437,"rawdatafilename","originalfilename"),ROW(OFFSET(Metadata!$A$1,0,0,Metadata!Metadata_Table_Length,1))-1,"")),0)),"")</f>
        <v/>
      </c>
      <c r="F1437" t="str">
        <f t="shared" ca="1" si="91"/>
        <v/>
      </c>
      <c r="G1437" t="str">
        <f t="array" aca="1" ref="G1437" ca="1">IF(B1437&lt;&gt;"",OFFSET(Metadata!$B$1,MIN(IF(OFFSET(Metadata!$A$1,0,0,Metadata!Metadata_Table_Length,1)=SUBSTITUTE(C1437,"rawdatafilename","partnumber"),ROW(OFFSET(Metadata!$A$1,0,0,Metadata!Metadata_Table_Length,1))-1,"")),0),"")</f>
        <v/>
      </c>
      <c r="H1437" t="str">
        <f t="array" aca="1" ref="H1437" ca="1">IF(B1437&lt;&gt;"",OFFSET(Metadata!$B$1,MIN(IF(OFFSET(Metadata!$A$1,0,0,Metadata!Metadata_Table_Length,1)=SUBSTITUTE(C1437,"rawdatafilename","original_count"),ROW(OFFSET(Metadata!$A$1,0,0,Metadata!Metadata_Table_Length,1))-1,"")),0),"")</f>
        <v/>
      </c>
      <c r="I1437" t="str">
        <f t="array" aca="1" ref="I1437" ca="1">IF(B1437&lt;&gt;"",OFFSET(Metadata!$B$1,MIN(IF(OFFSET(Metadata!$A$1,0,0,Metadata!Metadata_Table_Length,1)=SUBSTITUTE(C1437,"rawdatafilename","count"),ROW(OFFSET(Metadata!$A$1,0,0,Metadata!Metadata_Table_Length,1))-1,"")),0),"")</f>
        <v/>
      </c>
      <c r="J1437" t="str">
        <f t="array" aca="1" ref="J1437" ca="1">IF(AND(G1437&lt;&gt;"",G1437&lt;&gt;G1436),MAX(IF(G$2:G$2001=G1437,H$2:H$2001,"")),"")</f>
        <v/>
      </c>
      <c r="K1437" t="str">
        <f t="array" aca="1" ref="K1437" ca="1">IF(AND(G1437&lt;&gt;"",G1437&lt;&gt;G1436),MAX(IF(G$2:G$2001=G1437,I$2:I$2001,"")),"")</f>
        <v/>
      </c>
      <c r="L1437" t="str">
        <f t="shared" ca="1" si="88"/>
        <v/>
      </c>
    </row>
    <row r="1438" spans="2:12" x14ac:dyDescent="0.25">
      <c r="B1438" t="str">
        <f t="shared" ca="1" si="90"/>
        <v/>
      </c>
      <c r="C1438" t="str">
        <f t="shared" ca="1" si="89"/>
        <v/>
      </c>
      <c r="D1438" s="156" t="str">
        <f t="array" aca="1" ref="D1438" ca="1">IFERROR(IF(B1438&lt;&gt;"",IF(OR(EXACT(OFFSET(Metadata!$A$1,0,0,Metadata!Metadata_Table_Length,1),C1438)),1,""),""),"")</f>
        <v/>
      </c>
      <c r="E1438" s="163" t="str">
        <f t="array" aca="1" ref="E1438" ca="1">IF(B1438&lt;&gt;"",IF(D1438=1,OFFSET(Metadata!$B$1,MIN(IF(OFFSET(Metadata!$A$1,0,0,Metadata!Metadata_Table_Length,1)=C1438,ROW(OFFSET(Metadata!$A$1,0,0,Metadata!Metadata_Table_Length,1))-1,"")),0),OFFSET(Metadata!$B$1,MIN(IF(OFFSET(Metadata!$A$1,0,0,Metadata!Metadata_Table_Length,1)=SUBSTITUTE(C1438,"rawdatafilename","originalfilename"),ROW(OFFSET(Metadata!$A$1,0,0,Metadata!Metadata_Table_Length,1))-1,"")),0)),"")</f>
        <v/>
      </c>
      <c r="F1438" t="str">
        <f t="shared" ca="1" si="91"/>
        <v/>
      </c>
      <c r="G1438" t="str">
        <f t="array" aca="1" ref="G1438" ca="1">IF(B1438&lt;&gt;"",OFFSET(Metadata!$B$1,MIN(IF(OFFSET(Metadata!$A$1,0,0,Metadata!Metadata_Table_Length,1)=SUBSTITUTE(C1438,"rawdatafilename","partnumber"),ROW(OFFSET(Metadata!$A$1,0,0,Metadata!Metadata_Table_Length,1))-1,"")),0),"")</f>
        <v/>
      </c>
      <c r="H1438" t="str">
        <f t="array" aca="1" ref="H1438" ca="1">IF(B1438&lt;&gt;"",OFFSET(Metadata!$B$1,MIN(IF(OFFSET(Metadata!$A$1,0,0,Metadata!Metadata_Table_Length,1)=SUBSTITUTE(C1438,"rawdatafilename","original_count"),ROW(OFFSET(Metadata!$A$1,0,0,Metadata!Metadata_Table_Length,1))-1,"")),0),"")</f>
        <v/>
      </c>
      <c r="I1438" t="str">
        <f t="array" aca="1" ref="I1438" ca="1">IF(B1438&lt;&gt;"",OFFSET(Metadata!$B$1,MIN(IF(OFFSET(Metadata!$A$1,0,0,Metadata!Metadata_Table_Length,1)=SUBSTITUTE(C1438,"rawdatafilename","count"),ROW(OFFSET(Metadata!$A$1,0,0,Metadata!Metadata_Table_Length,1))-1,"")),0),"")</f>
        <v/>
      </c>
      <c r="J1438" t="str">
        <f t="array" aca="1" ref="J1438" ca="1">IF(AND(G1438&lt;&gt;"",G1438&lt;&gt;G1437),MAX(IF(G$2:G$2001=G1438,H$2:H$2001,"")),"")</f>
        <v/>
      </c>
      <c r="K1438" t="str">
        <f t="array" aca="1" ref="K1438" ca="1">IF(AND(G1438&lt;&gt;"",G1438&lt;&gt;G1437),MAX(IF(G$2:G$2001=G1438,I$2:I$2001,"")),"")</f>
        <v/>
      </c>
      <c r="L1438" t="str">
        <f t="shared" ca="1" si="88"/>
        <v/>
      </c>
    </row>
    <row r="1439" spans="2:12" x14ac:dyDescent="0.25">
      <c r="B1439" t="str">
        <f t="shared" ca="1" si="90"/>
        <v/>
      </c>
      <c r="C1439" t="str">
        <f t="shared" ca="1" si="89"/>
        <v/>
      </c>
      <c r="D1439" s="156" t="str">
        <f t="array" aca="1" ref="D1439" ca="1">IFERROR(IF(B1439&lt;&gt;"",IF(OR(EXACT(OFFSET(Metadata!$A$1,0,0,Metadata!Metadata_Table_Length,1),C1439)),1,""),""),"")</f>
        <v/>
      </c>
      <c r="E1439" s="163" t="str">
        <f t="array" aca="1" ref="E1439" ca="1">IF(B1439&lt;&gt;"",IF(D1439=1,OFFSET(Metadata!$B$1,MIN(IF(OFFSET(Metadata!$A$1,0,0,Metadata!Metadata_Table_Length,1)=C1439,ROW(OFFSET(Metadata!$A$1,0,0,Metadata!Metadata_Table_Length,1))-1,"")),0),OFFSET(Metadata!$B$1,MIN(IF(OFFSET(Metadata!$A$1,0,0,Metadata!Metadata_Table_Length,1)=SUBSTITUTE(C1439,"rawdatafilename","originalfilename"),ROW(OFFSET(Metadata!$A$1,0,0,Metadata!Metadata_Table_Length,1))-1,"")),0)),"")</f>
        <v/>
      </c>
      <c r="F1439" t="str">
        <f t="shared" ca="1" si="91"/>
        <v/>
      </c>
      <c r="G1439" t="str">
        <f t="array" aca="1" ref="G1439" ca="1">IF(B1439&lt;&gt;"",OFFSET(Metadata!$B$1,MIN(IF(OFFSET(Metadata!$A$1,0,0,Metadata!Metadata_Table_Length,1)=SUBSTITUTE(C1439,"rawdatafilename","partnumber"),ROW(OFFSET(Metadata!$A$1,0,0,Metadata!Metadata_Table_Length,1))-1,"")),0),"")</f>
        <v/>
      </c>
      <c r="H1439" t="str">
        <f t="array" aca="1" ref="H1439" ca="1">IF(B1439&lt;&gt;"",OFFSET(Metadata!$B$1,MIN(IF(OFFSET(Metadata!$A$1,0,0,Metadata!Metadata_Table_Length,1)=SUBSTITUTE(C1439,"rawdatafilename","original_count"),ROW(OFFSET(Metadata!$A$1,0,0,Metadata!Metadata_Table_Length,1))-1,"")),0),"")</f>
        <v/>
      </c>
      <c r="I1439" t="str">
        <f t="array" aca="1" ref="I1439" ca="1">IF(B1439&lt;&gt;"",OFFSET(Metadata!$B$1,MIN(IF(OFFSET(Metadata!$A$1,0,0,Metadata!Metadata_Table_Length,1)=SUBSTITUTE(C1439,"rawdatafilename","count"),ROW(OFFSET(Metadata!$A$1,0,0,Metadata!Metadata_Table_Length,1))-1,"")),0),"")</f>
        <v/>
      </c>
      <c r="J1439" t="str">
        <f t="array" aca="1" ref="J1439" ca="1">IF(AND(G1439&lt;&gt;"",G1439&lt;&gt;G1438),MAX(IF(G$2:G$2001=G1439,H$2:H$2001,"")),"")</f>
        <v/>
      </c>
      <c r="K1439" t="str">
        <f t="array" aca="1" ref="K1439" ca="1">IF(AND(G1439&lt;&gt;"",G1439&lt;&gt;G1438),MAX(IF(G$2:G$2001=G1439,I$2:I$2001,"")),"")</f>
        <v/>
      </c>
      <c r="L1439" t="str">
        <f t="shared" ca="1" si="88"/>
        <v/>
      </c>
    </row>
    <row r="1440" spans="2:12" x14ac:dyDescent="0.25">
      <c r="B1440" t="str">
        <f t="shared" ca="1" si="90"/>
        <v/>
      </c>
      <c r="C1440" t="str">
        <f t="shared" ca="1" si="89"/>
        <v/>
      </c>
      <c r="D1440" s="156" t="str">
        <f t="array" aca="1" ref="D1440" ca="1">IFERROR(IF(B1440&lt;&gt;"",IF(OR(EXACT(OFFSET(Metadata!$A$1,0,0,Metadata!Metadata_Table_Length,1),C1440)),1,""),""),"")</f>
        <v/>
      </c>
      <c r="E1440" s="163" t="str">
        <f t="array" aca="1" ref="E1440" ca="1">IF(B1440&lt;&gt;"",IF(D1440=1,OFFSET(Metadata!$B$1,MIN(IF(OFFSET(Metadata!$A$1,0,0,Metadata!Metadata_Table_Length,1)=C1440,ROW(OFFSET(Metadata!$A$1,0,0,Metadata!Metadata_Table_Length,1))-1,"")),0),OFFSET(Metadata!$B$1,MIN(IF(OFFSET(Metadata!$A$1,0,0,Metadata!Metadata_Table_Length,1)=SUBSTITUTE(C1440,"rawdatafilename","originalfilename"),ROW(OFFSET(Metadata!$A$1,0,0,Metadata!Metadata_Table_Length,1))-1,"")),0)),"")</f>
        <v/>
      </c>
      <c r="F1440" t="str">
        <f t="shared" ca="1" si="91"/>
        <v/>
      </c>
      <c r="G1440" t="str">
        <f t="array" aca="1" ref="G1440" ca="1">IF(B1440&lt;&gt;"",OFFSET(Metadata!$B$1,MIN(IF(OFFSET(Metadata!$A$1,0,0,Metadata!Metadata_Table_Length,1)=SUBSTITUTE(C1440,"rawdatafilename","partnumber"),ROW(OFFSET(Metadata!$A$1,0,0,Metadata!Metadata_Table_Length,1))-1,"")),0),"")</f>
        <v/>
      </c>
      <c r="H1440" t="str">
        <f t="array" aca="1" ref="H1440" ca="1">IF(B1440&lt;&gt;"",OFFSET(Metadata!$B$1,MIN(IF(OFFSET(Metadata!$A$1,0,0,Metadata!Metadata_Table_Length,1)=SUBSTITUTE(C1440,"rawdatafilename","original_count"),ROW(OFFSET(Metadata!$A$1,0,0,Metadata!Metadata_Table_Length,1))-1,"")),0),"")</f>
        <v/>
      </c>
      <c r="I1440" t="str">
        <f t="array" aca="1" ref="I1440" ca="1">IF(B1440&lt;&gt;"",OFFSET(Metadata!$B$1,MIN(IF(OFFSET(Metadata!$A$1,0,0,Metadata!Metadata_Table_Length,1)=SUBSTITUTE(C1440,"rawdatafilename","count"),ROW(OFFSET(Metadata!$A$1,0,0,Metadata!Metadata_Table_Length,1))-1,"")),0),"")</f>
        <v/>
      </c>
      <c r="J1440" t="str">
        <f t="array" aca="1" ref="J1440" ca="1">IF(AND(G1440&lt;&gt;"",G1440&lt;&gt;G1439),MAX(IF(G$2:G$2001=G1440,H$2:H$2001,"")),"")</f>
        <v/>
      </c>
      <c r="K1440" t="str">
        <f t="array" aca="1" ref="K1440" ca="1">IF(AND(G1440&lt;&gt;"",G1440&lt;&gt;G1439),MAX(IF(G$2:G$2001=G1440,I$2:I$2001,"")),"")</f>
        <v/>
      </c>
      <c r="L1440" t="str">
        <f t="shared" ca="1" si="88"/>
        <v/>
      </c>
    </row>
    <row r="1441" spans="2:12" x14ac:dyDescent="0.25">
      <c r="B1441" t="str">
        <f t="shared" ca="1" si="90"/>
        <v/>
      </c>
      <c r="C1441" t="str">
        <f t="shared" ca="1" si="89"/>
        <v/>
      </c>
      <c r="D1441" s="156" t="str">
        <f t="array" aca="1" ref="D1441" ca="1">IFERROR(IF(B1441&lt;&gt;"",IF(OR(EXACT(OFFSET(Metadata!$A$1,0,0,Metadata!Metadata_Table_Length,1),C1441)),1,""),""),"")</f>
        <v/>
      </c>
      <c r="E1441" s="163" t="str">
        <f t="array" aca="1" ref="E1441" ca="1">IF(B1441&lt;&gt;"",IF(D1441=1,OFFSET(Metadata!$B$1,MIN(IF(OFFSET(Metadata!$A$1,0,0,Metadata!Metadata_Table_Length,1)=C1441,ROW(OFFSET(Metadata!$A$1,0,0,Metadata!Metadata_Table_Length,1))-1,"")),0),OFFSET(Metadata!$B$1,MIN(IF(OFFSET(Metadata!$A$1,0,0,Metadata!Metadata_Table_Length,1)=SUBSTITUTE(C1441,"rawdatafilename","originalfilename"),ROW(OFFSET(Metadata!$A$1,0,0,Metadata!Metadata_Table_Length,1))-1,"")),0)),"")</f>
        <v/>
      </c>
      <c r="F1441" t="str">
        <f t="shared" ca="1" si="91"/>
        <v/>
      </c>
      <c r="G1441" t="str">
        <f t="array" aca="1" ref="G1441" ca="1">IF(B1441&lt;&gt;"",OFFSET(Metadata!$B$1,MIN(IF(OFFSET(Metadata!$A$1,0,0,Metadata!Metadata_Table_Length,1)=SUBSTITUTE(C1441,"rawdatafilename","partnumber"),ROW(OFFSET(Metadata!$A$1,0,0,Metadata!Metadata_Table_Length,1))-1,"")),0),"")</f>
        <v/>
      </c>
      <c r="H1441" t="str">
        <f t="array" aca="1" ref="H1441" ca="1">IF(B1441&lt;&gt;"",OFFSET(Metadata!$B$1,MIN(IF(OFFSET(Metadata!$A$1,0,0,Metadata!Metadata_Table_Length,1)=SUBSTITUTE(C1441,"rawdatafilename","original_count"),ROW(OFFSET(Metadata!$A$1,0,0,Metadata!Metadata_Table_Length,1))-1,"")),0),"")</f>
        <v/>
      </c>
      <c r="I1441" t="str">
        <f t="array" aca="1" ref="I1441" ca="1">IF(B1441&lt;&gt;"",OFFSET(Metadata!$B$1,MIN(IF(OFFSET(Metadata!$A$1,0,0,Metadata!Metadata_Table_Length,1)=SUBSTITUTE(C1441,"rawdatafilename","count"),ROW(OFFSET(Metadata!$A$1,0,0,Metadata!Metadata_Table_Length,1))-1,"")),0),"")</f>
        <v/>
      </c>
      <c r="J1441" t="str">
        <f t="array" aca="1" ref="J1441" ca="1">IF(AND(G1441&lt;&gt;"",G1441&lt;&gt;G1440),MAX(IF(G$2:G$2001=G1441,H$2:H$2001,"")),"")</f>
        <v/>
      </c>
      <c r="K1441" t="str">
        <f t="array" aca="1" ref="K1441" ca="1">IF(AND(G1441&lt;&gt;"",G1441&lt;&gt;G1440),MAX(IF(G$2:G$2001=G1441,I$2:I$2001,"")),"")</f>
        <v/>
      </c>
      <c r="L1441" t="str">
        <f t="shared" ca="1" si="88"/>
        <v/>
      </c>
    </row>
    <row r="1442" spans="2:12" x14ac:dyDescent="0.25">
      <c r="B1442" t="str">
        <f t="shared" ca="1" si="90"/>
        <v/>
      </c>
      <c r="C1442" t="str">
        <f t="shared" ca="1" si="89"/>
        <v/>
      </c>
      <c r="D1442" s="156" t="str">
        <f t="array" aca="1" ref="D1442" ca="1">IFERROR(IF(B1442&lt;&gt;"",IF(OR(EXACT(OFFSET(Metadata!$A$1,0,0,Metadata!Metadata_Table_Length,1),C1442)),1,""),""),"")</f>
        <v/>
      </c>
      <c r="E1442" s="163" t="str">
        <f t="array" aca="1" ref="E1442" ca="1">IF(B1442&lt;&gt;"",IF(D1442=1,OFFSET(Metadata!$B$1,MIN(IF(OFFSET(Metadata!$A$1,0,0,Metadata!Metadata_Table_Length,1)=C1442,ROW(OFFSET(Metadata!$A$1,0,0,Metadata!Metadata_Table_Length,1))-1,"")),0),OFFSET(Metadata!$B$1,MIN(IF(OFFSET(Metadata!$A$1,0,0,Metadata!Metadata_Table_Length,1)=SUBSTITUTE(C1442,"rawdatafilename","originalfilename"),ROW(OFFSET(Metadata!$A$1,0,0,Metadata!Metadata_Table_Length,1))-1,"")),0)),"")</f>
        <v/>
      </c>
      <c r="F1442" t="str">
        <f t="shared" ca="1" si="91"/>
        <v/>
      </c>
      <c r="G1442" t="str">
        <f t="array" aca="1" ref="G1442" ca="1">IF(B1442&lt;&gt;"",OFFSET(Metadata!$B$1,MIN(IF(OFFSET(Metadata!$A$1,0,0,Metadata!Metadata_Table_Length,1)=SUBSTITUTE(C1442,"rawdatafilename","partnumber"),ROW(OFFSET(Metadata!$A$1,0,0,Metadata!Metadata_Table_Length,1))-1,"")),0),"")</f>
        <v/>
      </c>
      <c r="H1442" t="str">
        <f t="array" aca="1" ref="H1442" ca="1">IF(B1442&lt;&gt;"",OFFSET(Metadata!$B$1,MIN(IF(OFFSET(Metadata!$A$1,0,0,Metadata!Metadata_Table_Length,1)=SUBSTITUTE(C1442,"rawdatafilename","original_count"),ROW(OFFSET(Metadata!$A$1,0,0,Metadata!Metadata_Table_Length,1))-1,"")),0),"")</f>
        <v/>
      </c>
      <c r="I1442" t="str">
        <f t="array" aca="1" ref="I1442" ca="1">IF(B1442&lt;&gt;"",OFFSET(Metadata!$B$1,MIN(IF(OFFSET(Metadata!$A$1,0,0,Metadata!Metadata_Table_Length,1)=SUBSTITUTE(C1442,"rawdatafilename","count"),ROW(OFFSET(Metadata!$A$1,0,0,Metadata!Metadata_Table_Length,1))-1,"")),0),"")</f>
        <v/>
      </c>
      <c r="J1442" t="str">
        <f t="array" aca="1" ref="J1442" ca="1">IF(AND(G1442&lt;&gt;"",G1442&lt;&gt;G1441),MAX(IF(G$2:G$2001=G1442,H$2:H$2001,"")),"")</f>
        <v/>
      </c>
      <c r="K1442" t="str">
        <f t="array" aca="1" ref="K1442" ca="1">IF(AND(G1442&lt;&gt;"",G1442&lt;&gt;G1441),MAX(IF(G$2:G$2001=G1442,I$2:I$2001,"")),"")</f>
        <v/>
      </c>
      <c r="L1442" t="str">
        <f t="shared" ca="1" si="88"/>
        <v/>
      </c>
    </row>
    <row r="1443" spans="2:12" x14ac:dyDescent="0.25">
      <c r="B1443" t="str">
        <f t="shared" ca="1" si="90"/>
        <v/>
      </c>
      <c r="C1443" t="str">
        <f t="shared" ca="1" si="89"/>
        <v/>
      </c>
      <c r="D1443" s="156" t="str">
        <f t="array" aca="1" ref="D1443" ca="1">IFERROR(IF(B1443&lt;&gt;"",IF(OR(EXACT(OFFSET(Metadata!$A$1,0,0,Metadata!Metadata_Table_Length,1),C1443)),1,""),""),"")</f>
        <v/>
      </c>
      <c r="E1443" s="163" t="str">
        <f t="array" aca="1" ref="E1443" ca="1">IF(B1443&lt;&gt;"",IF(D1443=1,OFFSET(Metadata!$B$1,MIN(IF(OFFSET(Metadata!$A$1,0,0,Metadata!Metadata_Table_Length,1)=C1443,ROW(OFFSET(Metadata!$A$1,0,0,Metadata!Metadata_Table_Length,1))-1,"")),0),OFFSET(Metadata!$B$1,MIN(IF(OFFSET(Metadata!$A$1,0,0,Metadata!Metadata_Table_Length,1)=SUBSTITUTE(C1443,"rawdatafilename","originalfilename"),ROW(OFFSET(Metadata!$A$1,0,0,Metadata!Metadata_Table_Length,1))-1,"")),0)),"")</f>
        <v/>
      </c>
      <c r="F1443" t="str">
        <f t="shared" ca="1" si="91"/>
        <v/>
      </c>
      <c r="G1443" t="str">
        <f t="array" aca="1" ref="G1443" ca="1">IF(B1443&lt;&gt;"",OFFSET(Metadata!$B$1,MIN(IF(OFFSET(Metadata!$A$1,0,0,Metadata!Metadata_Table_Length,1)=SUBSTITUTE(C1443,"rawdatafilename","partnumber"),ROW(OFFSET(Metadata!$A$1,0,0,Metadata!Metadata_Table_Length,1))-1,"")),0),"")</f>
        <v/>
      </c>
      <c r="H1443" t="str">
        <f t="array" aca="1" ref="H1443" ca="1">IF(B1443&lt;&gt;"",OFFSET(Metadata!$B$1,MIN(IF(OFFSET(Metadata!$A$1,0,0,Metadata!Metadata_Table_Length,1)=SUBSTITUTE(C1443,"rawdatafilename","original_count"),ROW(OFFSET(Metadata!$A$1,0,0,Metadata!Metadata_Table_Length,1))-1,"")),0),"")</f>
        <v/>
      </c>
      <c r="I1443" t="str">
        <f t="array" aca="1" ref="I1443" ca="1">IF(B1443&lt;&gt;"",OFFSET(Metadata!$B$1,MIN(IF(OFFSET(Metadata!$A$1,0,0,Metadata!Metadata_Table_Length,1)=SUBSTITUTE(C1443,"rawdatafilename","count"),ROW(OFFSET(Metadata!$A$1,0,0,Metadata!Metadata_Table_Length,1))-1,"")),0),"")</f>
        <v/>
      </c>
      <c r="J1443" t="str">
        <f t="array" aca="1" ref="J1443" ca="1">IF(AND(G1443&lt;&gt;"",G1443&lt;&gt;G1442),MAX(IF(G$2:G$2001=G1443,H$2:H$2001,"")),"")</f>
        <v/>
      </c>
      <c r="K1443" t="str">
        <f t="array" aca="1" ref="K1443" ca="1">IF(AND(G1443&lt;&gt;"",G1443&lt;&gt;G1442),MAX(IF(G$2:G$2001=G1443,I$2:I$2001,"")),"")</f>
        <v/>
      </c>
      <c r="L1443" t="str">
        <f t="shared" ca="1" si="88"/>
        <v/>
      </c>
    </row>
    <row r="1444" spans="2:12" x14ac:dyDescent="0.25">
      <c r="B1444" t="str">
        <f t="shared" ca="1" si="90"/>
        <v/>
      </c>
      <c r="C1444" t="str">
        <f t="shared" ca="1" si="89"/>
        <v/>
      </c>
      <c r="D1444" s="156" t="str">
        <f t="array" aca="1" ref="D1444" ca="1">IFERROR(IF(B1444&lt;&gt;"",IF(OR(EXACT(OFFSET(Metadata!$A$1,0,0,Metadata!Metadata_Table_Length,1),C1444)),1,""),""),"")</f>
        <v/>
      </c>
      <c r="E1444" s="163" t="str">
        <f t="array" aca="1" ref="E1444" ca="1">IF(B1444&lt;&gt;"",IF(D1444=1,OFFSET(Metadata!$B$1,MIN(IF(OFFSET(Metadata!$A$1,0,0,Metadata!Metadata_Table_Length,1)=C1444,ROW(OFFSET(Metadata!$A$1,0,0,Metadata!Metadata_Table_Length,1))-1,"")),0),OFFSET(Metadata!$B$1,MIN(IF(OFFSET(Metadata!$A$1,0,0,Metadata!Metadata_Table_Length,1)=SUBSTITUTE(C1444,"rawdatafilename","originalfilename"),ROW(OFFSET(Metadata!$A$1,0,0,Metadata!Metadata_Table_Length,1))-1,"")),0)),"")</f>
        <v/>
      </c>
      <c r="F1444" t="str">
        <f t="shared" ca="1" si="91"/>
        <v/>
      </c>
      <c r="G1444" t="str">
        <f t="array" aca="1" ref="G1444" ca="1">IF(B1444&lt;&gt;"",OFFSET(Metadata!$B$1,MIN(IF(OFFSET(Metadata!$A$1,0,0,Metadata!Metadata_Table_Length,1)=SUBSTITUTE(C1444,"rawdatafilename","partnumber"),ROW(OFFSET(Metadata!$A$1,0,0,Metadata!Metadata_Table_Length,1))-1,"")),0),"")</f>
        <v/>
      </c>
      <c r="H1444" t="str">
        <f t="array" aca="1" ref="H1444" ca="1">IF(B1444&lt;&gt;"",OFFSET(Metadata!$B$1,MIN(IF(OFFSET(Metadata!$A$1,0,0,Metadata!Metadata_Table_Length,1)=SUBSTITUTE(C1444,"rawdatafilename","original_count"),ROW(OFFSET(Metadata!$A$1,0,0,Metadata!Metadata_Table_Length,1))-1,"")),0),"")</f>
        <v/>
      </c>
      <c r="I1444" t="str">
        <f t="array" aca="1" ref="I1444" ca="1">IF(B1444&lt;&gt;"",OFFSET(Metadata!$B$1,MIN(IF(OFFSET(Metadata!$A$1,0,0,Metadata!Metadata_Table_Length,1)=SUBSTITUTE(C1444,"rawdatafilename","count"),ROW(OFFSET(Metadata!$A$1,0,0,Metadata!Metadata_Table_Length,1))-1,"")),0),"")</f>
        <v/>
      </c>
      <c r="J1444" t="str">
        <f t="array" aca="1" ref="J1444" ca="1">IF(AND(G1444&lt;&gt;"",G1444&lt;&gt;G1443),MAX(IF(G$2:G$2001=G1444,H$2:H$2001,"")),"")</f>
        <v/>
      </c>
      <c r="K1444" t="str">
        <f t="array" aca="1" ref="K1444" ca="1">IF(AND(G1444&lt;&gt;"",G1444&lt;&gt;G1443),MAX(IF(G$2:G$2001=G1444,I$2:I$2001,"")),"")</f>
        <v/>
      </c>
      <c r="L1444" t="str">
        <f t="shared" ca="1" si="88"/>
        <v/>
      </c>
    </row>
    <row r="1445" spans="2:12" x14ac:dyDescent="0.25">
      <c r="B1445" t="str">
        <f t="shared" ca="1" si="90"/>
        <v/>
      </c>
      <c r="C1445" t="str">
        <f t="shared" ca="1" si="89"/>
        <v/>
      </c>
      <c r="D1445" s="156" t="str">
        <f t="array" aca="1" ref="D1445" ca="1">IFERROR(IF(B1445&lt;&gt;"",IF(OR(EXACT(OFFSET(Metadata!$A$1,0,0,Metadata!Metadata_Table_Length,1),C1445)),1,""),""),"")</f>
        <v/>
      </c>
      <c r="E1445" s="163" t="str">
        <f t="array" aca="1" ref="E1445" ca="1">IF(B1445&lt;&gt;"",IF(D1445=1,OFFSET(Metadata!$B$1,MIN(IF(OFFSET(Metadata!$A$1,0,0,Metadata!Metadata_Table_Length,1)=C1445,ROW(OFFSET(Metadata!$A$1,0,0,Metadata!Metadata_Table_Length,1))-1,"")),0),OFFSET(Metadata!$B$1,MIN(IF(OFFSET(Metadata!$A$1,0,0,Metadata!Metadata_Table_Length,1)=SUBSTITUTE(C1445,"rawdatafilename","originalfilename"),ROW(OFFSET(Metadata!$A$1,0,0,Metadata!Metadata_Table_Length,1))-1,"")),0)),"")</f>
        <v/>
      </c>
      <c r="F1445" t="str">
        <f t="shared" ca="1" si="91"/>
        <v/>
      </c>
      <c r="G1445" t="str">
        <f t="array" aca="1" ref="G1445" ca="1">IF(B1445&lt;&gt;"",OFFSET(Metadata!$B$1,MIN(IF(OFFSET(Metadata!$A$1,0,0,Metadata!Metadata_Table_Length,1)=SUBSTITUTE(C1445,"rawdatafilename","partnumber"),ROW(OFFSET(Metadata!$A$1,0,0,Metadata!Metadata_Table_Length,1))-1,"")),0),"")</f>
        <v/>
      </c>
      <c r="H1445" t="str">
        <f t="array" aca="1" ref="H1445" ca="1">IF(B1445&lt;&gt;"",OFFSET(Metadata!$B$1,MIN(IF(OFFSET(Metadata!$A$1,0,0,Metadata!Metadata_Table_Length,1)=SUBSTITUTE(C1445,"rawdatafilename","original_count"),ROW(OFFSET(Metadata!$A$1,0,0,Metadata!Metadata_Table_Length,1))-1,"")),0),"")</f>
        <v/>
      </c>
      <c r="I1445" t="str">
        <f t="array" aca="1" ref="I1445" ca="1">IF(B1445&lt;&gt;"",OFFSET(Metadata!$B$1,MIN(IF(OFFSET(Metadata!$A$1,0,0,Metadata!Metadata_Table_Length,1)=SUBSTITUTE(C1445,"rawdatafilename","count"),ROW(OFFSET(Metadata!$A$1,0,0,Metadata!Metadata_Table_Length,1))-1,"")),0),"")</f>
        <v/>
      </c>
      <c r="J1445" t="str">
        <f t="array" aca="1" ref="J1445" ca="1">IF(AND(G1445&lt;&gt;"",G1445&lt;&gt;G1444),MAX(IF(G$2:G$2001=G1445,H$2:H$2001,"")),"")</f>
        <v/>
      </c>
      <c r="K1445" t="str">
        <f t="array" aca="1" ref="K1445" ca="1">IF(AND(G1445&lt;&gt;"",G1445&lt;&gt;G1444),MAX(IF(G$2:G$2001=G1445,I$2:I$2001,"")),"")</f>
        <v/>
      </c>
      <c r="L1445" t="str">
        <f t="shared" ca="1" si="88"/>
        <v/>
      </c>
    </row>
    <row r="1446" spans="2:12" x14ac:dyDescent="0.25">
      <c r="B1446" t="str">
        <f t="shared" ca="1" si="90"/>
        <v/>
      </c>
      <c r="C1446" t="str">
        <f t="shared" ca="1" si="89"/>
        <v/>
      </c>
      <c r="D1446" s="156" t="str">
        <f t="array" aca="1" ref="D1446" ca="1">IFERROR(IF(B1446&lt;&gt;"",IF(OR(EXACT(OFFSET(Metadata!$A$1,0,0,Metadata!Metadata_Table_Length,1),C1446)),1,""),""),"")</f>
        <v/>
      </c>
      <c r="E1446" s="163" t="str">
        <f t="array" aca="1" ref="E1446" ca="1">IF(B1446&lt;&gt;"",IF(D1446=1,OFFSET(Metadata!$B$1,MIN(IF(OFFSET(Metadata!$A$1,0,0,Metadata!Metadata_Table_Length,1)=C1446,ROW(OFFSET(Metadata!$A$1,0,0,Metadata!Metadata_Table_Length,1))-1,"")),0),OFFSET(Metadata!$B$1,MIN(IF(OFFSET(Metadata!$A$1,0,0,Metadata!Metadata_Table_Length,1)=SUBSTITUTE(C1446,"rawdatafilename","originalfilename"),ROW(OFFSET(Metadata!$A$1,0,0,Metadata!Metadata_Table_Length,1))-1,"")),0)),"")</f>
        <v/>
      </c>
      <c r="F1446" t="str">
        <f t="shared" ca="1" si="91"/>
        <v/>
      </c>
      <c r="G1446" t="str">
        <f t="array" aca="1" ref="G1446" ca="1">IF(B1446&lt;&gt;"",OFFSET(Metadata!$B$1,MIN(IF(OFFSET(Metadata!$A$1,0,0,Metadata!Metadata_Table_Length,1)=SUBSTITUTE(C1446,"rawdatafilename","partnumber"),ROW(OFFSET(Metadata!$A$1,0,0,Metadata!Metadata_Table_Length,1))-1,"")),0),"")</f>
        <v/>
      </c>
      <c r="H1446" t="str">
        <f t="array" aca="1" ref="H1446" ca="1">IF(B1446&lt;&gt;"",OFFSET(Metadata!$B$1,MIN(IF(OFFSET(Metadata!$A$1,0,0,Metadata!Metadata_Table_Length,1)=SUBSTITUTE(C1446,"rawdatafilename","original_count"),ROW(OFFSET(Metadata!$A$1,0,0,Metadata!Metadata_Table_Length,1))-1,"")),0),"")</f>
        <v/>
      </c>
      <c r="I1446" t="str">
        <f t="array" aca="1" ref="I1446" ca="1">IF(B1446&lt;&gt;"",OFFSET(Metadata!$B$1,MIN(IF(OFFSET(Metadata!$A$1,0,0,Metadata!Metadata_Table_Length,1)=SUBSTITUTE(C1446,"rawdatafilename","count"),ROW(OFFSET(Metadata!$A$1,0,0,Metadata!Metadata_Table_Length,1))-1,"")),0),"")</f>
        <v/>
      </c>
      <c r="J1446" t="str">
        <f t="array" aca="1" ref="J1446" ca="1">IF(AND(G1446&lt;&gt;"",G1446&lt;&gt;G1445),MAX(IF(G$2:G$2001=G1446,H$2:H$2001,"")),"")</f>
        <v/>
      </c>
      <c r="K1446" t="str">
        <f t="array" aca="1" ref="K1446" ca="1">IF(AND(G1446&lt;&gt;"",G1446&lt;&gt;G1445),MAX(IF(G$2:G$2001=G1446,I$2:I$2001,"")),"")</f>
        <v/>
      </c>
      <c r="L1446" t="str">
        <f t="shared" ca="1" si="88"/>
        <v/>
      </c>
    </row>
    <row r="1447" spans="2:12" x14ac:dyDescent="0.25">
      <c r="B1447" t="str">
        <f t="shared" ca="1" si="90"/>
        <v/>
      </c>
      <c r="C1447" t="str">
        <f t="shared" ca="1" si="89"/>
        <v/>
      </c>
      <c r="D1447" s="156" t="str">
        <f t="array" aca="1" ref="D1447" ca="1">IFERROR(IF(B1447&lt;&gt;"",IF(OR(EXACT(OFFSET(Metadata!$A$1,0,0,Metadata!Metadata_Table_Length,1),C1447)),1,""),""),"")</f>
        <v/>
      </c>
      <c r="E1447" s="163" t="str">
        <f t="array" aca="1" ref="E1447" ca="1">IF(B1447&lt;&gt;"",IF(D1447=1,OFFSET(Metadata!$B$1,MIN(IF(OFFSET(Metadata!$A$1,0,0,Metadata!Metadata_Table_Length,1)=C1447,ROW(OFFSET(Metadata!$A$1,0,0,Metadata!Metadata_Table_Length,1))-1,"")),0),OFFSET(Metadata!$B$1,MIN(IF(OFFSET(Metadata!$A$1,0,0,Metadata!Metadata_Table_Length,1)=SUBSTITUTE(C1447,"rawdatafilename","originalfilename"),ROW(OFFSET(Metadata!$A$1,0,0,Metadata!Metadata_Table_Length,1))-1,"")),0)),"")</f>
        <v/>
      </c>
      <c r="F1447" t="str">
        <f t="shared" ca="1" si="91"/>
        <v/>
      </c>
      <c r="G1447" t="str">
        <f t="array" aca="1" ref="G1447" ca="1">IF(B1447&lt;&gt;"",OFFSET(Metadata!$B$1,MIN(IF(OFFSET(Metadata!$A$1,0,0,Metadata!Metadata_Table_Length,1)=SUBSTITUTE(C1447,"rawdatafilename","partnumber"),ROW(OFFSET(Metadata!$A$1,0,0,Metadata!Metadata_Table_Length,1))-1,"")),0),"")</f>
        <v/>
      </c>
      <c r="H1447" t="str">
        <f t="array" aca="1" ref="H1447" ca="1">IF(B1447&lt;&gt;"",OFFSET(Metadata!$B$1,MIN(IF(OFFSET(Metadata!$A$1,0,0,Metadata!Metadata_Table_Length,1)=SUBSTITUTE(C1447,"rawdatafilename","original_count"),ROW(OFFSET(Metadata!$A$1,0,0,Metadata!Metadata_Table_Length,1))-1,"")),0),"")</f>
        <v/>
      </c>
      <c r="I1447" t="str">
        <f t="array" aca="1" ref="I1447" ca="1">IF(B1447&lt;&gt;"",OFFSET(Metadata!$B$1,MIN(IF(OFFSET(Metadata!$A$1,0,0,Metadata!Metadata_Table_Length,1)=SUBSTITUTE(C1447,"rawdatafilename","count"),ROW(OFFSET(Metadata!$A$1,0,0,Metadata!Metadata_Table_Length,1))-1,"")),0),"")</f>
        <v/>
      </c>
      <c r="J1447" t="str">
        <f t="array" aca="1" ref="J1447" ca="1">IF(AND(G1447&lt;&gt;"",G1447&lt;&gt;G1446),MAX(IF(G$2:G$2001=G1447,H$2:H$2001,"")),"")</f>
        <v/>
      </c>
      <c r="K1447" t="str">
        <f t="array" aca="1" ref="K1447" ca="1">IF(AND(G1447&lt;&gt;"",G1447&lt;&gt;G1446),MAX(IF(G$2:G$2001=G1447,I$2:I$2001,"")),"")</f>
        <v/>
      </c>
      <c r="L1447" t="str">
        <f t="shared" ca="1" si="88"/>
        <v/>
      </c>
    </row>
    <row r="1448" spans="2:12" x14ac:dyDescent="0.25">
      <c r="B1448" t="str">
        <f t="shared" ca="1" si="90"/>
        <v/>
      </c>
      <c r="C1448" t="str">
        <f t="shared" ca="1" si="89"/>
        <v/>
      </c>
      <c r="D1448" s="156" t="str">
        <f t="array" aca="1" ref="D1448" ca="1">IFERROR(IF(B1448&lt;&gt;"",IF(OR(EXACT(OFFSET(Metadata!$A$1,0,0,Metadata!Metadata_Table_Length,1),C1448)),1,""),""),"")</f>
        <v/>
      </c>
      <c r="E1448" s="163" t="str">
        <f t="array" aca="1" ref="E1448" ca="1">IF(B1448&lt;&gt;"",IF(D1448=1,OFFSET(Metadata!$B$1,MIN(IF(OFFSET(Metadata!$A$1,0,0,Metadata!Metadata_Table_Length,1)=C1448,ROW(OFFSET(Metadata!$A$1,0,0,Metadata!Metadata_Table_Length,1))-1,"")),0),OFFSET(Metadata!$B$1,MIN(IF(OFFSET(Metadata!$A$1,0,0,Metadata!Metadata_Table_Length,1)=SUBSTITUTE(C1448,"rawdatafilename","originalfilename"),ROW(OFFSET(Metadata!$A$1,0,0,Metadata!Metadata_Table_Length,1))-1,"")),0)),"")</f>
        <v/>
      </c>
      <c r="F1448" t="str">
        <f t="shared" ca="1" si="91"/>
        <v/>
      </c>
      <c r="G1448" t="str">
        <f t="array" aca="1" ref="G1448" ca="1">IF(B1448&lt;&gt;"",OFFSET(Metadata!$B$1,MIN(IF(OFFSET(Metadata!$A$1,0,0,Metadata!Metadata_Table_Length,1)=SUBSTITUTE(C1448,"rawdatafilename","partnumber"),ROW(OFFSET(Metadata!$A$1,0,0,Metadata!Metadata_Table_Length,1))-1,"")),0),"")</f>
        <v/>
      </c>
      <c r="H1448" t="str">
        <f t="array" aca="1" ref="H1448" ca="1">IF(B1448&lt;&gt;"",OFFSET(Metadata!$B$1,MIN(IF(OFFSET(Metadata!$A$1,0,0,Metadata!Metadata_Table_Length,1)=SUBSTITUTE(C1448,"rawdatafilename","original_count"),ROW(OFFSET(Metadata!$A$1,0,0,Metadata!Metadata_Table_Length,1))-1,"")),0),"")</f>
        <v/>
      </c>
      <c r="I1448" t="str">
        <f t="array" aca="1" ref="I1448" ca="1">IF(B1448&lt;&gt;"",OFFSET(Metadata!$B$1,MIN(IF(OFFSET(Metadata!$A$1,0,0,Metadata!Metadata_Table_Length,1)=SUBSTITUTE(C1448,"rawdatafilename","count"),ROW(OFFSET(Metadata!$A$1,0,0,Metadata!Metadata_Table_Length,1))-1,"")),0),"")</f>
        <v/>
      </c>
      <c r="J1448" t="str">
        <f t="array" aca="1" ref="J1448" ca="1">IF(AND(G1448&lt;&gt;"",G1448&lt;&gt;G1447),MAX(IF(G$2:G$2001=G1448,H$2:H$2001,"")),"")</f>
        <v/>
      </c>
      <c r="K1448" t="str">
        <f t="array" aca="1" ref="K1448" ca="1">IF(AND(G1448&lt;&gt;"",G1448&lt;&gt;G1447),MAX(IF(G$2:G$2001=G1448,I$2:I$2001,"")),"")</f>
        <v/>
      </c>
      <c r="L1448" t="str">
        <f t="shared" ca="1" si="88"/>
        <v/>
      </c>
    </row>
    <row r="1449" spans="2:12" x14ac:dyDescent="0.25">
      <c r="B1449" t="str">
        <f t="shared" ca="1" si="90"/>
        <v/>
      </c>
      <c r="C1449" t="str">
        <f t="shared" ca="1" si="89"/>
        <v/>
      </c>
      <c r="D1449" s="156" t="str">
        <f t="array" aca="1" ref="D1449" ca="1">IFERROR(IF(B1449&lt;&gt;"",IF(OR(EXACT(OFFSET(Metadata!$A$1,0,0,Metadata!Metadata_Table_Length,1),C1449)),1,""),""),"")</f>
        <v/>
      </c>
      <c r="E1449" s="163" t="str">
        <f t="array" aca="1" ref="E1449" ca="1">IF(B1449&lt;&gt;"",IF(D1449=1,OFFSET(Metadata!$B$1,MIN(IF(OFFSET(Metadata!$A$1,0,0,Metadata!Metadata_Table_Length,1)=C1449,ROW(OFFSET(Metadata!$A$1,0,0,Metadata!Metadata_Table_Length,1))-1,"")),0),OFFSET(Metadata!$B$1,MIN(IF(OFFSET(Metadata!$A$1,0,0,Metadata!Metadata_Table_Length,1)=SUBSTITUTE(C1449,"rawdatafilename","originalfilename"),ROW(OFFSET(Metadata!$A$1,0,0,Metadata!Metadata_Table_Length,1))-1,"")),0)),"")</f>
        <v/>
      </c>
      <c r="F1449" t="str">
        <f t="shared" ca="1" si="91"/>
        <v/>
      </c>
      <c r="G1449" t="str">
        <f t="array" aca="1" ref="G1449" ca="1">IF(B1449&lt;&gt;"",OFFSET(Metadata!$B$1,MIN(IF(OFFSET(Metadata!$A$1,0,0,Metadata!Metadata_Table_Length,1)=SUBSTITUTE(C1449,"rawdatafilename","partnumber"),ROW(OFFSET(Metadata!$A$1,0,0,Metadata!Metadata_Table_Length,1))-1,"")),0),"")</f>
        <v/>
      </c>
      <c r="H1449" t="str">
        <f t="array" aca="1" ref="H1449" ca="1">IF(B1449&lt;&gt;"",OFFSET(Metadata!$B$1,MIN(IF(OFFSET(Metadata!$A$1,0,0,Metadata!Metadata_Table_Length,1)=SUBSTITUTE(C1449,"rawdatafilename","original_count"),ROW(OFFSET(Metadata!$A$1,0,0,Metadata!Metadata_Table_Length,1))-1,"")),0),"")</f>
        <v/>
      </c>
      <c r="I1449" t="str">
        <f t="array" aca="1" ref="I1449" ca="1">IF(B1449&lt;&gt;"",OFFSET(Metadata!$B$1,MIN(IF(OFFSET(Metadata!$A$1,0,0,Metadata!Metadata_Table_Length,1)=SUBSTITUTE(C1449,"rawdatafilename","count"),ROW(OFFSET(Metadata!$A$1,0,0,Metadata!Metadata_Table_Length,1))-1,"")),0),"")</f>
        <v/>
      </c>
      <c r="J1449" t="str">
        <f t="array" aca="1" ref="J1449" ca="1">IF(AND(G1449&lt;&gt;"",G1449&lt;&gt;G1448),MAX(IF(G$2:G$2001=G1449,H$2:H$2001,"")),"")</f>
        <v/>
      </c>
      <c r="K1449" t="str">
        <f t="array" aca="1" ref="K1449" ca="1">IF(AND(G1449&lt;&gt;"",G1449&lt;&gt;G1448),MAX(IF(G$2:G$2001=G1449,I$2:I$2001,"")),"")</f>
        <v/>
      </c>
      <c r="L1449" t="str">
        <f t="shared" ca="1" si="88"/>
        <v/>
      </c>
    </row>
    <row r="1450" spans="2:12" x14ac:dyDescent="0.25">
      <c r="B1450" t="str">
        <f t="shared" ca="1" si="90"/>
        <v/>
      </c>
      <c r="C1450" t="str">
        <f t="shared" ca="1" si="89"/>
        <v/>
      </c>
      <c r="D1450" s="156" t="str">
        <f t="array" aca="1" ref="D1450" ca="1">IFERROR(IF(B1450&lt;&gt;"",IF(OR(EXACT(OFFSET(Metadata!$A$1,0,0,Metadata!Metadata_Table_Length,1),C1450)),1,""),""),"")</f>
        <v/>
      </c>
      <c r="E1450" s="163" t="str">
        <f t="array" aca="1" ref="E1450" ca="1">IF(B1450&lt;&gt;"",IF(D1450=1,OFFSET(Metadata!$B$1,MIN(IF(OFFSET(Metadata!$A$1,0,0,Metadata!Metadata_Table_Length,1)=C1450,ROW(OFFSET(Metadata!$A$1,0,0,Metadata!Metadata_Table_Length,1))-1,"")),0),OFFSET(Metadata!$B$1,MIN(IF(OFFSET(Metadata!$A$1,0,0,Metadata!Metadata_Table_Length,1)=SUBSTITUTE(C1450,"rawdatafilename","originalfilename"),ROW(OFFSET(Metadata!$A$1,0,0,Metadata!Metadata_Table_Length,1))-1,"")),0)),"")</f>
        <v/>
      </c>
      <c r="F1450" t="str">
        <f t="shared" ca="1" si="91"/>
        <v/>
      </c>
      <c r="G1450" t="str">
        <f t="array" aca="1" ref="G1450" ca="1">IF(B1450&lt;&gt;"",OFFSET(Metadata!$B$1,MIN(IF(OFFSET(Metadata!$A$1,0,0,Metadata!Metadata_Table_Length,1)=SUBSTITUTE(C1450,"rawdatafilename","partnumber"),ROW(OFFSET(Metadata!$A$1,0,0,Metadata!Metadata_Table_Length,1))-1,"")),0),"")</f>
        <v/>
      </c>
      <c r="H1450" t="str">
        <f t="array" aca="1" ref="H1450" ca="1">IF(B1450&lt;&gt;"",OFFSET(Metadata!$B$1,MIN(IF(OFFSET(Metadata!$A$1,0,0,Metadata!Metadata_Table_Length,1)=SUBSTITUTE(C1450,"rawdatafilename","original_count"),ROW(OFFSET(Metadata!$A$1,0,0,Metadata!Metadata_Table_Length,1))-1,"")),0),"")</f>
        <v/>
      </c>
      <c r="I1450" t="str">
        <f t="array" aca="1" ref="I1450" ca="1">IF(B1450&lt;&gt;"",OFFSET(Metadata!$B$1,MIN(IF(OFFSET(Metadata!$A$1,0,0,Metadata!Metadata_Table_Length,1)=SUBSTITUTE(C1450,"rawdatafilename","count"),ROW(OFFSET(Metadata!$A$1,0,0,Metadata!Metadata_Table_Length,1))-1,"")),0),"")</f>
        <v/>
      </c>
      <c r="J1450" t="str">
        <f t="array" aca="1" ref="J1450" ca="1">IF(AND(G1450&lt;&gt;"",G1450&lt;&gt;G1449),MAX(IF(G$2:G$2001=G1450,H$2:H$2001,"")),"")</f>
        <v/>
      </c>
      <c r="K1450" t="str">
        <f t="array" aca="1" ref="K1450" ca="1">IF(AND(G1450&lt;&gt;"",G1450&lt;&gt;G1449),MAX(IF(G$2:G$2001=G1450,I$2:I$2001,"")),"")</f>
        <v/>
      </c>
      <c r="L1450" t="str">
        <f t="shared" ref="L1450:L1513" ca="1" si="92">IF(F1450&lt;&gt;"",IF(F1450&lt;&gt;F1449,F1450,""),"")</f>
        <v/>
      </c>
    </row>
    <row r="1451" spans="2:12" x14ac:dyDescent="0.25">
      <c r="B1451" t="str">
        <f t="shared" ca="1" si="90"/>
        <v/>
      </c>
      <c r="C1451" t="str">
        <f t="shared" ca="1" si="89"/>
        <v/>
      </c>
      <c r="D1451" s="156" t="str">
        <f t="array" aca="1" ref="D1451" ca="1">IFERROR(IF(B1451&lt;&gt;"",IF(OR(EXACT(OFFSET(Metadata!$A$1,0,0,Metadata!Metadata_Table_Length,1),C1451)),1,""),""),"")</f>
        <v/>
      </c>
      <c r="E1451" s="163" t="str">
        <f t="array" aca="1" ref="E1451" ca="1">IF(B1451&lt;&gt;"",IF(D1451=1,OFFSET(Metadata!$B$1,MIN(IF(OFFSET(Metadata!$A$1,0,0,Metadata!Metadata_Table_Length,1)=C1451,ROW(OFFSET(Metadata!$A$1,0,0,Metadata!Metadata_Table_Length,1))-1,"")),0),OFFSET(Metadata!$B$1,MIN(IF(OFFSET(Metadata!$A$1,0,0,Metadata!Metadata_Table_Length,1)=SUBSTITUTE(C1451,"rawdatafilename","originalfilename"),ROW(OFFSET(Metadata!$A$1,0,0,Metadata!Metadata_Table_Length,1))-1,"")),0)),"")</f>
        <v/>
      </c>
      <c r="F1451" t="str">
        <f t="shared" ca="1" si="91"/>
        <v/>
      </c>
      <c r="G1451" t="str">
        <f t="array" aca="1" ref="G1451" ca="1">IF(B1451&lt;&gt;"",OFFSET(Metadata!$B$1,MIN(IF(OFFSET(Metadata!$A$1,0,0,Metadata!Metadata_Table_Length,1)=SUBSTITUTE(C1451,"rawdatafilename","partnumber"),ROW(OFFSET(Metadata!$A$1,0,0,Metadata!Metadata_Table_Length,1))-1,"")),0),"")</f>
        <v/>
      </c>
      <c r="H1451" t="str">
        <f t="array" aca="1" ref="H1451" ca="1">IF(B1451&lt;&gt;"",OFFSET(Metadata!$B$1,MIN(IF(OFFSET(Metadata!$A$1,0,0,Metadata!Metadata_Table_Length,1)=SUBSTITUTE(C1451,"rawdatafilename","original_count"),ROW(OFFSET(Metadata!$A$1,0,0,Metadata!Metadata_Table_Length,1))-1,"")),0),"")</f>
        <v/>
      </c>
      <c r="I1451" t="str">
        <f t="array" aca="1" ref="I1451" ca="1">IF(B1451&lt;&gt;"",OFFSET(Metadata!$B$1,MIN(IF(OFFSET(Metadata!$A$1,0,0,Metadata!Metadata_Table_Length,1)=SUBSTITUTE(C1451,"rawdatafilename","count"),ROW(OFFSET(Metadata!$A$1,0,0,Metadata!Metadata_Table_Length,1))-1,"")),0),"")</f>
        <v/>
      </c>
      <c r="J1451" t="str">
        <f t="array" aca="1" ref="J1451" ca="1">IF(AND(G1451&lt;&gt;"",G1451&lt;&gt;G1450),MAX(IF(G$2:G$2001=G1451,H$2:H$2001,"")),"")</f>
        <v/>
      </c>
      <c r="K1451" t="str">
        <f t="array" aca="1" ref="K1451" ca="1">IF(AND(G1451&lt;&gt;"",G1451&lt;&gt;G1450),MAX(IF(G$2:G$2001=G1451,I$2:I$2001,"")),"")</f>
        <v/>
      </c>
      <c r="L1451" t="str">
        <f t="shared" ca="1" si="92"/>
        <v/>
      </c>
    </row>
    <row r="1452" spans="2:12" x14ac:dyDescent="0.25">
      <c r="B1452" t="str">
        <f t="shared" ca="1" si="90"/>
        <v/>
      </c>
      <c r="C1452" t="str">
        <f t="shared" ca="1" si="89"/>
        <v/>
      </c>
      <c r="D1452" s="156" t="str">
        <f t="array" aca="1" ref="D1452" ca="1">IFERROR(IF(B1452&lt;&gt;"",IF(OR(EXACT(OFFSET(Metadata!$A$1,0,0,Metadata!Metadata_Table_Length,1),C1452)),1,""),""),"")</f>
        <v/>
      </c>
      <c r="E1452" s="163" t="str">
        <f t="array" aca="1" ref="E1452" ca="1">IF(B1452&lt;&gt;"",IF(D1452=1,OFFSET(Metadata!$B$1,MIN(IF(OFFSET(Metadata!$A$1,0,0,Metadata!Metadata_Table_Length,1)=C1452,ROW(OFFSET(Metadata!$A$1,0,0,Metadata!Metadata_Table_Length,1))-1,"")),0),OFFSET(Metadata!$B$1,MIN(IF(OFFSET(Metadata!$A$1,0,0,Metadata!Metadata_Table_Length,1)=SUBSTITUTE(C1452,"rawdatafilename","originalfilename"),ROW(OFFSET(Metadata!$A$1,0,0,Metadata!Metadata_Table_Length,1))-1,"")),0)),"")</f>
        <v/>
      </c>
      <c r="F1452" t="str">
        <f t="shared" ca="1" si="91"/>
        <v/>
      </c>
      <c r="G1452" t="str">
        <f t="array" aca="1" ref="G1452" ca="1">IF(B1452&lt;&gt;"",OFFSET(Metadata!$B$1,MIN(IF(OFFSET(Metadata!$A$1,0,0,Metadata!Metadata_Table_Length,1)=SUBSTITUTE(C1452,"rawdatafilename","partnumber"),ROW(OFFSET(Metadata!$A$1,0,0,Metadata!Metadata_Table_Length,1))-1,"")),0),"")</f>
        <v/>
      </c>
      <c r="H1452" t="str">
        <f t="array" aca="1" ref="H1452" ca="1">IF(B1452&lt;&gt;"",OFFSET(Metadata!$B$1,MIN(IF(OFFSET(Metadata!$A$1,0,0,Metadata!Metadata_Table_Length,1)=SUBSTITUTE(C1452,"rawdatafilename","original_count"),ROW(OFFSET(Metadata!$A$1,0,0,Metadata!Metadata_Table_Length,1))-1,"")),0),"")</f>
        <v/>
      </c>
      <c r="I1452" t="str">
        <f t="array" aca="1" ref="I1452" ca="1">IF(B1452&lt;&gt;"",OFFSET(Metadata!$B$1,MIN(IF(OFFSET(Metadata!$A$1,0,0,Metadata!Metadata_Table_Length,1)=SUBSTITUTE(C1452,"rawdatafilename","count"),ROW(OFFSET(Metadata!$A$1,0,0,Metadata!Metadata_Table_Length,1))-1,"")),0),"")</f>
        <v/>
      </c>
      <c r="J1452" t="str">
        <f t="array" aca="1" ref="J1452" ca="1">IF(AND(G1452&lt;&gt;"",G1452&lt;&gt;G1451),MAX(IF(G$2:G$2001=G1452,H$2:H$2001,"")),"")</f>
        <v/>
      </c>
      <c r="K1452" t="str">
        <f t="array" aca="1" ref="K1452" ca="1">IF(AND(G1452&lt;&gt;"",G1452&lt;&gt;G1451),MAX(IF(G$2:G$2001=G1452,I$2:I$2001,"")),"")</f>
        <v/>
      </c>
      <c r="L1452" t="str">
        <f t="shared" ca="1" si="92"/>
        <v/>
      </c>
    </row>
    <row r="1453" spans="2:12" x14ac:dyDescent="0.25">
      <c r="B1453" t="str">
        <f t="shared" ca="1" si="90"/>
        <v/>
      </c>
      <c r="C1453" t="str">
        <f t="shared" ca="1" si="89"/>
        <v/>
      </c>
      <c r="D1453" s="156" t="str">
        <f t="array" aca="1" ref="D1453" ca="1">IFERROR(IF(B1453&lt;&gt;"",IF(OR(EXACT(OFFSET(Metadata!$A$1,0,0,Metadata!Metadata_Table_Length,1),C1453)),1,""),""),"")</f>
        <v/>
      </c>
      <c r="E1453" s="163" t="str">
        <f t="array" aca="1" ref="E1453" ca="1">IF(B1453&lt;&gt;"",IF(D1453=1,OFFSET(Metadata!$B$1,MIN(IF(OFFSET(Metadata!$A$1,0,0,Metadata!Metadata_Table_Length,1)=C1453,ROW(OFFSET(Metadata!$A$1,0,0,Metadata!Metadata_Table_Length,1))-1,"")),0),OFFSET(Metadata!$B$1,MIN(IF(OFFSET(Metadata!$A$1,0,0,Metadata!Metadata_Table_Length,1)=SUBSTITUTE(C1453,"rawdatafilename","originalfilename"),ROW(OFFSET(Metadata!$A$1,0,0,Metadata!Metadata_Table_Length,1))-1,"")),0)),"")</f>
        <v/>
      </c>
      <c r="F1453" t="str">
        <f t="shared" ca="1" si="91"/>
        <v/>
      </c>
      <c r="G1453" t="str">
        <f t="array" aca="1" ref="G1453" ca="1">IF(B1453&lt;&gt;"",OFFSET(Metadata!$B$1,MIN(IF(OFFSET(Metadata!$A$1,0,0,Metadata!Metadata_Table_Length,1)=SUBSTITUTE(C1453,"rawdatafilename","partnumber"),ROW(OFFSET(Metadata!$A$1,0,0,Metadata!Metadata_Table_Length,1))-1,"")),0),"")</f>
        <v/>
      </c>
      <c r="H1453" t="str">
        <f t="array" aca="1" ref="H1453" ca="1">IF(B1453&lt;&gt;"",OFFSET(Metadata!$B$1,MIN(IF(OFFSET(Metadata!$A$1,0,0,Metadata!Metadata_Table_Length,1)=SUBSTITUTE(C1453,"rawdatafilename","original_count"),ROW(OFFSET(Metadata!$A$1,0,0,Metadata!Metadata_Table_Length,1))-1,"")),0),"")</f>
        <v/>
      </c>
      <c r="I1453" t="str">
        <f t="array" aca="1" ref="I1453" ca="1">IF(B1453&lt;&gt;"",OFFSET(Metadata!$B$1,MIN(IF(OFFSET(Metadata!$A$1,0,0,Metadata!Metadata_Table_Length,1)=SUBSTITUTE(C1453,"rawdatafilename","count"),ROW(OFFSET(Metadata!$A$1,0,0,Metadata!Metadata_Table_Length,1))-1,"")),0),"")</f>
        <v/>
      </c>
      <c r="J1453" t="str">
        <f t="array" aca="1" ref="J1453" ca="1">IF(AND(G1453&lt;&gt;"",G1453&lt;&gt;G1452),MAX(IF(G$2:G$2001=G1453,H$2:H$2001,"")),"")</f>
        <v/>
      </c>
      <c r="K1453" t="str">
        <f t="array" aca="1" ref="K1453" ca="1">IF(AND(G1453&lt;&gt;"",G1453&lt;&gt;G1452),MAX(IF(G$2:G$2001=G1453,I$2:I$2001,"")),"")</f>
        <v/>
      </c>
      <c r="L1453" t="str">
        <f t="shared" ca="1" si="92"/>
        <v/>
      </c>
    </row>
    <row r="1454" spans="2:12" x14ac:dyDescent="0.25">
      <c r="B1454" t="str">
        <f t="shared" ca="1" si="90"/>
        <v/>
      </c>
      <c r="C1454" t="str">
        <f t="shared" ca="1" si="89"/>
        <v/>
      </c>
      <c r="D1454" s="156" t="str">
        <f t="array" aca="1" ref="D1454" ca="1">IFERROR(IF(B1454&lt;&gt;"",IF(OR(EXACT(OFFSET(Metadata!$A$1,0,0,Metadata!Metadata_Table_Length,1),C1454)),1,""),""),"")</f>
        <v/>
      </c>
      <c r="E1454" s="163" t="str">
        <f t="array" aca="1" ref="E1454" ca="1">IF(B1454&lt;&gt;"",IF(D1454=1,OFFSET(Metadata!$B$1,MIN(IF(OFFSET(Metadata!$A$1,0,0,Metadata!Metadata_Table_Length,1)=C1454,ROW(OFFSET(Metadata!$A$1,0,0,Metadata!Metadata_Table_Length,1))-1,"")),0),OFFSET(Metadata!$B$1,MIN(IF(OFFSET(Metadata!$A$1,0,0,Metadata!Metadata_Table_Length,1)=SUBSTITUTE(C1454,"rawdatafilename","originalfilename"),ROW(OFFSET(Metadata!$A$1,0,0,Metadata!Metadata_Table_Length,1))-1,"")),0)),"")</f>
        <v/>
      </c>
      <c r="F1454" t="str">
        <f t="shared" ca="1" si="91"/>
        <v/>
      </c>
      <c r="G1454" t="str">
        <f t="array" aca="1" ref="G1454" ca="1">IF(B1454&lt;&gt;"",OFFSET(Metadata!$B$1,MIN(IF(OFFSET(Metadata!$A$1,0,0,Metadata!Metadata_Table_Length,1)=SUBSTITUTE(C1454,"rawdatafilename","partnumber"),ROW(OFFSET(Metadata!$A$1,0,0,Metadata!Metadata_Table_Length,1))-1,"")),0),"")</f>
        <v/>
      </c>
      <c r="H1454" t="str">
        <f t="array" aca="1" ref="H1454" ca="1">IF(B1454&lt;&gt;"",OFFSET(Metadata!$B$1,MIN(IF(OFFSET(Metadata!$A$1,0,0,Metadata!Metadata_Table_Length,1)=SUBSTITUTE(C1454,"rawdatafilename","original_count"),ROW(OFFSET(Metadata!$A$1,0,0,Metadata!Metadata_Table_Length,1))-1,"")),0),"")</f>
        <v/>
      </c>
      <c r="I1454" t="str">
        <f t="array" aca="1" ref="I1454" ca="1">IF(B1454&lt;&gt;"",OFFSET(Metadata!$B$1,MIN(IF(OFFSET(Metadata!$A$1,0,0,Metadata!Metadata_Table_Length,1)=SUBSTITUTE(C1454,"rawdatafilename","count"),ROW(OFFSET(Metadata!$A$1,0,0,Metadata!Metadata_Table_Length,1))-1,"")),0),"")</f>
        <v/>
      </c>
      <c r="J1454" t="str">
        <f t="array" aca="1" ref="J1454" ca="1">IF(AND(G1454&lt;&gt;"",G1454&lt;&gt;G1453),MAX(IF(G$2:G$2001=G1454,H$2:H$2001,"")),"")</f>
        <v/>
      </c>
      <c r="K1454" t="str">
        <f t="array" aca="1" ref="K1454" ca="1">IF(AND(G1454&lt;&gt;"",G1454&lt;&gt;G1453),MAX(IF(G$2:G$2001=G1454,I$2:I$2001,"")),"")</f>
        <v/>
      </c>
      <c r="L1454" t="str">
        <f t="shared" ca="1" si="92"/>
        <v/>
      </c>
    </row>
    <row r="1455" spans="2:12" x14ac:dyDescent="0.25">
      <c r="B1455" t="str">
        <f t="shared" ca="1" si="90"/>
        <v/>
      </c>
      <c r="C1455" t="str">
        <f t="shared" ca="1" si="89"/>
        <v/>
      </c>
      <c r="D1455" s="156" t="str">
        <f t="array" aca="1" ref="D1455" ca="1">IFERROR(IF(B1455&lt;&gt;"",IF(OR(EXACT(OFFSET(Metadata!$A$1,0,0,Metadata!Metadata_Table_Length,1),C1455)),1,""),""),"")</f>
        <v/>
      </c>
      <c r="E1455" s="163" t="str">
        <f t="array" aca="1" ref="E1455" ca="1">IF(B1455&lt;&gt;"",IF(D1455=1,OFFSET(Metadata!$B$1,MIN(IF(OFFSET(Metadata!$A$1,0,0,Metadata!Metadata_Table_Length,1)=C1455,ROW(OFFSET(Metadata!$A$1,0,0,Metadata!Metadata_Table_Length,1))-1,"")),0),OFFSET(Metadata!$B$1,MIN(IF(OFFSET(Metadata!$A$1,0,0,Metadata!Metadata_Table_Length,1)=SUBSTITUTE(C1455,"rawdatafilename","originalfilename"),ROW(OFFSET(Metadata!$A$1,0,0,Metadata!Metadata_Table_Length,1))-1,"")),0)),"")</f>
        <v/>
      </c>
      <c r="F1455" t="str">
        <f t="shared" ca="1" si="91"/>
        <v/>
      </c>
      <c r="G1455" t="str">
        <f t="array" aca="1" ref="G1455" ca="1">IF(B1455&lt;&gt;"",OFFSET(Metadata!$B$1,MIN(IF(OFFSET(Metadata!$A$1,0,0,Metadata!Metadata_Table_Length,1)=SUBSTITUTE(C1455,"rawdatafilename","partnumber"),ROW(OFFSET(Metadata!$A$1,0,0,Metadata!Metadata_Table_Length,1))-1,"")),0),"")</f>
        <v/>
      </c>
      <c r="H1455" t="str">
        <f t="array" aca="1" ref="H1455" ca="1">IF(B1455&lt;&gt;"",OFFSET(Metadata!$B$1,MIN(IF(OFFSET(Metadata!$A$1,0,0,Metadata!Metadata_Table_Length,1)=SUBSTITUTE(C1455,"rawdatafilename","original_count"),ROW(OFFSET(Metadata!$A$1,0,0,Metadata!Metadata_Table_Length,1))-1,"")),0),"")</f>
        <v/>
      </c>
      <c r="I1455" t="str">
        <f t="array" aca="1" ref="I1455" ca="1">IF(B1455&lt;&gt;"",OFFSET(Metadata!$B$1,MIN(IF(OFFSET(Metadata!$A$1,0,0,Metadata!Metadata_Table_Length,1)=SUBSTITUTE(C1455,"rawdatafilename","count"),ROW(OFFSET(Metadata!$A$1,0,0,Metadata!Metadata_Table_Length,1))-1,"")),0),"")</f>
        <v/>
      </c>
      <c r="J1455" t="str">
        <f t="array" aca="1" ref="J1455" ca="1">IF(AND(G1455&lt;&gt;"",G1455&lt;&gt;G1454),MAX(IF(G$2:G$2001=G1455,H$2:H$2001,"")),"")</f>
        <v/>
      </c>
      <c r="K1455" t="str">
        <f t="array" aca="1" ref="K1455" ca="1">IF(AND(G1455&lt;&gt;"",G1455&lt;&gt;G1454),MAX(IF(G$2:G$2001=G1455,I$2:I$2001,"")),"")</f>
        <v/>
      </c>
      <c r="L1455" t="str">
        <f t="shared" ca="1" si="92"/>
        <v/>
      </c>
    </row>
    <row r="1456" spans="2:12" x14ac:dyDescent="0.25">
      <c r="B1456" t="str">
        <f t="shared" ca="1" si="90"/>
        <v/>
      </c>
      <c r="C1456" t="str">
        <f t="shared" ca="1" si="89"/>
        <v/>
      </c>
      <c r="D1456" s="156" t="str">
        <f t="array" aca="1" ref="D1456" ca="1">IFERROR(IF(B1456&lt;&gt;"",IF(OR(EXACT(OFFSET(Metadata!$A$1,0,0,Metadata!Metadata_Table_Length,1),C1456)),1,""),""),"")</f>
        <v/>
      </c>
      <c r="E1456" s="163" t="str">
        <f t="array" aca="1" ref="E1456" ca="1">IF(B1456&lt;&gt;"",IF(D1456=1,OFFSET(Metadata!$B$1,MIN(IF(OFFSET(Metadata!$A$1,0,0,Metadata!Metadata_Table_Length,1)=C1456,ROW(OFFSET(Metadata!$A$1,0,0,Metadata!Metadata_Table_Length,1))-1,"")),0),OFFSET(Metadata!$B$1,MIN(IF(OFFSET(Metadata!$A$1,0,0,Metadata!Metadata_Table_Length,1)=SUBSTITUTE(C1456,"rawdatafilename","originalfilename"),ROW(OFFSET(Metadata!$A$1,0,0,Metadata!Metadata_Table_Length,1))-1,"")),0)),"")</f>
        <v/>
      </c>
      <c r="F1456" t="str">
        <f t="shared" ca="1" si="91"/>
        <v/>
      </c>
      <c r="G1456" t="str">
        <f t="array" aca="1" ref="G1456" ca="1">IF(B1456&lt;&gt;"",OFFSET(Metadata!$B$1,MIN(IF(OFFSET(Metadata!$A$1,0,0,Metadata!Metadata_Table_Length,1)=SUBSTITUTE(C1456,"rawdatafilename","partnumber"),ROW(OFFSET(Metadata!$A$1,0,0,Metadata!Metadata_Table_Length,1))-1,"")),0),"")</f>
        <v/>
      </c>
      <c r="H1456" t="str">
        <f t="array" aca="1" ref="H1456" ca="1">IF(B1456&lt;&gt;"",OFFSET(Metadata!$B$1,MIN(IF(OFFSET(Metadata!$A$1,0,0,Metadata!Metadata_Table_Length,1)=SUBSTITUTE(C1456,"rawdatafilename","original_count"),ROW(OFFSET(Metadata!$A$1,0,0,Metadata!Metadata_Table_Length,1))-1,"")),0),"")</f>
        <v/>
      </c>
      <c r="I1456" t="str">
        <f t="array" aca="1" ref="I1456" ca="1">IF(B1456&lt;&gt;"",OFFSET(Metadata!$B$1,MIN(IF(OFFSET(Metadata!$A$1,0,0,Metadata!Metadata_Table_Length,1)=SUBSTITUTE(C1456,"rawdatafilename","count"),ROW(OFFSET(Metadata!$A$1,0,0,Metadata!Metadata_Table_Length,1))-1,"")),0),"")</f>
        <v/>
      </c>
      <c r="J1456" t="str">
        <f t="array" aca="1" ref="J1456" ca="1">IF(AND(G1456&lt;&gt;"",G1456&lt;&gt;G1455),MAX(IF(G$2:G$2001=G1456,H$2:H$2001,"")),"")</f>
        <v/>
      </c>
      <c r="K1456" t="str">
        <f t="array" aca="1" ref="K1456" ca="1">IF(AND(G1456&lt;&gt;"",G1456&lt;&gt;G1455),MAX(IF(G$2:G$2001=G1456,I$2:I$2001,"")),"")</f>
        <v/>
      </c>
      <c r="L1456" t="str">
        <f t="shared" ca="1" si="92"/>
        <v/>
      </c>
    </row>
    <row r="1457" spans="2:12" x14ac:dyDescent="0.25">
      <c r="B1457" t="str">
        <f t="shared" ca="1" si="90"/>
        <v/>
      </c>
      <c r="C1457" t="str">
        <f t="shared" ca="1" si="89"/>
        <v/>
      </c>
      <c r="D1457" s="156" t="str">
        <f t="array" aca="1" ref="D1457" ca="1">IFERROR(IF(B1457&lt;&gt;"",IF(OR(EXACT(OFFSET(Metadata!$A$1,0,0,Metadata!Metadata_Table_Length,1),C1457)),1,""),""),"")</f>
        <v/>
      </c>
      <c r="E1457" s="163" t="str">
        <f t="array" aca="1" ref="E1457" ca="1">IF(B1457&lt;&gt;"",IF(D1457=1,OFFSET(Metadata!$B$1,MIN(IF(OFFSET(Metadata!$A$1,0,0,Metadata!Metadata_Table_Length,1)=C1457,ROW(OFFSET(Metadata!$A$1,0,0,Metadata!Metadata_Table_Length,1))-1,"")),0),OFFSET(Metadata!$B$1,MIN(IF(OFFSET(Metadata!$A$1,0,0,Metadata!Metadata_Table_Length,1)=SUBSTITUTE(C1457,"rawdatafilename","originalfilename"),ROW(OFFSET(Metadata!$A$1,0,0,Metadata!Metadata_Table_Length,1))-1,"")),0)),"")</f>
        <v/>
      </c>
      <c r="F1457" t="str">
        <f t="shared" ca="1" si="91"/>
        <v/>
      </c>
      <c r="G1457" t="str">
        <f t="array" aca="1" ref="G1457" ca="1">IF(B1457&lt;&gt;"",OFFSET(Metadata!$B$1,MIN(IF(OFFSET(Metadata!$A$1,0,0,Metadata!Metadata_Table_Length,1)=SUBSTITUTE(C1457,"rawdatafilename","partnumber"),ROW(OFFSET(Metadata!$A$1,0,0,Metadata!Metadata_Table_Length,1))-1,"")),0),"")</f>
        <v/>
      </c>
      <c r="H1457" t="str">
        <f t="array" aca="1" ref="H1457" ca="1">IF(B1457&lt;&gt;"",OFFSET(Metadata!$B$1,MIN(IF(OFFSET(Metadata!$A$1,0,0,Metadata!Metadata_Table_Length,1)=SUBSTITUTE(C1457,"rawdatafilename","original_count"),ROW(OFFSET(Metadata!$A$1,0,0,Metadata!Metadata_Table_Length,1))-1,"")),0),"")</f>
        <v/>
      </c>
      <c r="I1457" t="str">
        <f t="array" aca="1" ref="I1457" ca="1">IF(B1457&lt;&gt;"",OFFSET(Metadata!$B$1,MIN(IF(OFFSET(Metadata!$A$1,0,0,Metadata!Metadata_Table_Length,1)=SUBSTITUTE(C1457,"rawdatafilename","count"),ROW(OFFSET(Metadata!$A$1,0,0,Metadata!Metadata_Table_Length,1))-1,"")),0),"")</f>
        <v/>
      </c>
      <c r="J1457" t="str">
        <f t="array" aca="1" ref="J1457" ca="1">IF(AND(G1457&lt;&gt;"",G1457&lt;&gt;G1456),MAX(IF(G$2:G$2001=G1457,H$2:H$2001,"")),"")</f>
        <v/>
      </c>
      <c r="K1457" t="str">
        <f t="array" aca="1" ref="K1457" ca="1">IF(AND(G1457&lt;&gt;"",G1457&lt;&gt;G1456),MAX(IF(G$2:G$2001=G1457,I$2:I$2001,"")),"")</f>
        <v/>
      </c>
      <c r="L1457" t="str">
        <f t="shared" ca="1" si="92"/>
        <v/>
      </c>
    </row>
    <row r="1458" spans="2:12" x14ac:dyDescent="0.25">
      <c r="B1458" t="str">
        <f t="shared" ca="1" si="90"/>
        <v/>
      </c>
      <c r="C1458" t="str">
        <f t="shared" ca="1" si="89"/>
        <v/>
      </c>
      <c r="D1458" s="156" t="str">
        <f t="array" aca="1" ref="D1458" ca="1">IFERROR(IF(B1458&lt;&gt;"",IF(OR(EXACT(OFFSET(Metadata!$A$1,0,0,Metadata!Metadata_Table_Length,1),C1458)),1,""),""),"")</f>
        <v/>
      </c>
      <c r="E1458" s="163" t="str">
        <f t="array" aca="1" ref="E1458" ca="1">IF(B1458&lt;&gt;"",IF(D1458=1,OFFSET(Metadata!$B$1,MIN(IF(OFFSET(Metadata!$A$1,0,0,Metadata!Metadata_Table_Length,1)=C1458,ROW(OFFSET(Metadata!$A$1,0,0,Metadata!Metadata_Table_Length,1))-1,"")),0),OFFSET(Metadata!$B$1,MIN(IF(OFFSET(Metadata!$A$1,0,0,Metadata!Metadata_Table_Length,1)=SUBSTITUTE(C1458,"rawdatafilename","originalfilename"),ROW(OFFSET(Metadata!$A$1,0,0,Metadata!Metadata_Table_Length,1))-1,"")),0)),"")</f>
        <v/>
      </c>
      <c r="F1458" t="str">
        <f t="shared" ca="1" si="91"/>
        <v/>
      </c>
      <c r="G1458" t="str">
        <f t="array" aca="1" ref="G1458" ca="1">IF(B1458&lt;&gt;"",OFFSET(Metadata!$B$1,MIN(IF(OFFSET(Metadata!$A$1,0,0,Metadata!Metadata_Table_Length,1)=SUBSTITUTE(C1458,"rawdatafilename","partnumber"),ROW(OFFSET(Metadata!$A$1,0,0,Metadata!Metadata_Table_Length,1))-1,"")),0),"")</f>
        <v/>
      </c>
      <c r="H1458" t="str">
        <f t="array" aca="1" ref="H1458" ca="1">IF(B1458&lt;&gt;"",OFFSET(Metadata!$B$1,MIN(IF(OFFSET(Metadata!$A$1,0,0,Metadata!Metadata_Table_Length,1)=SUBSTITUTE(C1458,"rawdatafilename","original_count"),ROW(OFFSET(Metadata!$A$1,0,0,Metadata!Metadata_Table_Length,1))-1,"")),0),"")</f>
        <v/>
      </c>
      <c r="I1458" t="str">
        <f t="array" aca="1" ref="I1458" ca="1">IF(B1458&lt;&gt;"",OFFSET(Metadata!$B$1,MIN(IF(OFFSET(Metadata!$A$1,0,0,Metadata!Metadata_Table_Length,1)=SUBSTITUTE(C1458,"rawdatafilename","count"),ROW(OFFSET(Metadata!$A$1,0,0,Metadata!Metadata_Table_Length,1))-1,"")),0),"")</f>
        <v/>
      </c>
      <c r="J1458" t="str">
        <f t="array" aca="1" ref="J1458" ca="1">IF(AND(G1458&lt;&gt;"",G1458&lt;&gt;G1457),MAX(IF(G$2:G$2001=G1458,H$2:H$2001,"")),"")</f>
        <v/>
      </c>
      <c r="K1458" t="str">
        <f t="array" aca="1" ref="K1458" ca="1">IF(AND(G1458&lt;&gt;"",G1458&lt;&gt;G1457),MAX(IF(G$2:G$2001=G1458,I$2:I$2001,"")),"")</f>
        <v/>
      </c>
      <c r="L1458" t="str">
        <f t="shared" ca="1" si="92"/>
        <v/>
      </c>
    </row>
    <row r="1459" spans="2:12" x14ac:dyDescent="0.25">
      <c r="B1459" t="str">
        <f t="shared" ca="1" si="90"/>
        <v/>
      </c>
      <c r="C1459" t="str">
        <f t="shared" ca="1" si="89"/>
        <v/>
      </c>
      <c r="D1459" s="156" t="str">
        <f t="array" aca="1" ref="D1459" ca="1">IFERROR(IF(B1459&lt;&gt;"",IF(OR(EXACT(OFFSET(Metadata!$A$1,0,0,Metadata!Metadata_Table_Length,1),C1459)),1,""),""),"")</f>
        <v/>
      </c>
      <c r="E1459" s="163" t="str">
        <f t="array" aca="1" ref="E1459" ca="1">IF(B1459&lt;&gt;"",IF(D1459=1,OFFSET(Metadata!$B$1,MIN(IF(OFFSET(Metadata!$A$1,0,0,Metadata!Metadata_Table_Length,1)=C1459,ROW(OFFSET(Metadata!$A$1,0,0,Metadata!Metadata_Table_Length,1))-1,"")),0),OFFSET(Metadata!$B$1,MIN(IF(OFFSET(Metadata!$A$1,0,0,Metadata!Metadata_Table_Length,1)=SUBSTITUTE(C1459,"rawdatafilename","originalfilename"),ROW(OFFSET(Metadata!$A$1,0,0,Metadata!Metadata_Table_Length,1))-1,"")),0)),"")</f>
        <v/>
      </c>
      <c r="F1459" t="str">
        <f t="shared" ca="1" si="91"/>
        <v/>
      </c>
      <c r="G1459" t="str">
        <f t="array" aca="1" ref="G1459" ca="1">IF(B1459&lt;&gt;"",OFFSET(Metadata!$B$1,MIN(IF(OFFSET(Metadata!$A$1,0,0,Metadata!Metadata_Table_Length,1)=SUBSTITUTE(C1459,"rawdatafilename","partnumber"),ROW(OFFSET(Metadata!$A$1,0,0,Metadata!Metadata_Table_Length,1))-1,"")),0),"")</f>
        <v/>
      </c>
      <c r="H1459" t="str">
        <f t="array" aca="1" ref="H1459" ca="1">IF(B1459&lt;&gt;"",OFFSET(Metadata!$B$1,MIN(IF(OFFSET(Metadata!$A$1,0,0,Metadata!Metadata_Table_Length,1)=SUBSTITUTE(C1459,"rawdatafilename","original_count"),ROW(OFFSET(Metadata!$A$1,0,0,Metadata!Metadata_Table_Length,1))-1,"")),0),"")</f>
        <v/>
      </c>
      <c r="I1459" t="str">
        <f t="array" aca="1" ref="I1459" ca="1">IF(B1459&lt;&gt;"",OFFSET(Metadata!$B$1,MIN(IF(OFFSET(Metadata!$A$1,0,0,Metadata!Metadata_Table_Length,1)=SUBSTITUTE(C1459,"rawdatafilename","count"),ROW(OFFSET(Metadata!$A$1,0,0,Metadata!Metadata_Table_Length,1))-1,"")),0),"")</f>
        <v/>
      </c>
      <c r="J1459" t="str">
        <f t="array" aca="1" ref="J1459" ca="1">IF(AND(G1459&lt;&gt;"",G1459&lt;&gt;G1458),MAX(IF(G$2:G$2001=G1459,H$2:H$2001,"")),"")</f>
        <v/>
      </c>
      <c r="K1459" t="str">
        <f t="array" aca="1" ref="K1459" ca="1">IF(AND(G1459&lt;&gt;"",G1459&lt;&gt;G1458),MAX(IF(G$2:G$2001=G1459,I$2:I$2001,"")),"")</f>
        <v/>
      </c>
      <c r="L1459" t="str">
        <f t="shared" ca="1" si="92"/>
        <v/>
      </c>
    </row>
    <row r="1460" spans="2:12" x14ac:dyDescent="0.25">
      <c r="B1460" t="str">
        <f t="shared" ca="1" si="90"/>
        <v/>
      </c>
      <c r="C1460" t="str">
        <f t="shared" ca="1" si="89"/>
        <v/>
      </c>
      <c r="D1460" s="156" t="str">
        <f t="array" aca="1" ref="D1460" ca="1">IFERROR(IF(B1460&lt;&gt;"",IF(OR(EXACT(OFFSET(Metadata!$A$1,0,0,Metadata!Metadata_Table_Length,1),C1460)),1,""),""),"")</f>
        <v/>
      </c>
      <c r="E1460" s="163" t="str">
        <f t="array" aca="1" ref="E1460" ca="1">IF(B1460&lt;&gt;"",IF(D1460=1,OFFSET(Metadata!$B$1,MIN(IF(OFFSET(Metadata!$A$1,0,0,Metadata!Metadata_Table_Length,1)=C1460,ROW(OFFSET(Metadata!$A$1,0,0,Metadata!Metadata_Table_Length,1))-1,"")),0),OFFSET(Metadata!$B$1,MIN(IF(OFFSET(Metadata!$A$1,0,0,Metadata!Metadata_Table_Length,1)=SUBSTITUTE(C1460,"rawdatafilename","originalfilename"),ROW(OFFSET(Metadata!$A$1,0,0,Metadata!Metadata_Table_Length,1))-1,"")),0)),"")</f>
        <v/>
      </c>
      <c r="F1460" t="str">
        <f t="shared" ca="1" si="91"/>
        <v/>
      </c>
      <c r="G1460" t="str">
        <f t="array" aca="1" ref="G1460" ca="1">IF(B1460&lt;&gt;"",OFFSET(Metadata!$B$1,MIN(IF(OFFSET(Metadata!$A$1,0,0,Metadata!Metadata_Table_Length,1)=SUBSTITUTE(C1460,"rawdatafilename","partnumber"),ROW(OFFSET(Metadata!$A$1,0,0,Metadata!Metadata_Table_Length,1))-1,"")),0),"")</f>
        <v/>
      </c>
      <c r="H1460" t="str">
        <f t="array" aca="1" ref="H1460" ca="1">IF(B1460&lt;&gt;"",OFFSET(Metadata!$B$1,MIN(IF(OFFSET(Metadata!$A$1,0,0,Metadata!Metadata_Table_Length,1)=SUBSTITUTE(C1460,"rawdatafilename","original_count"),ROW(OFFSET(Metadata!$A$1,0,0,Metadata!Metadata_Table_Length,1))-1,"")),0),"")</f>
        <v/>
      </c>
      <c r="I1460" t="str">
        <f t="array" aca="1" ref="I1460" ca="1">IF(B1460&lt;&gt;"",OFFSET(Metadata!$B$1,MIN(IF(OFFSET(Metadata!$A$1,0,0,Metadata!Metadata_Table_Length,1)=SUBSTITUTE(C1460,"rawdatafilename","count"),ROW(OFFSET(Metadata!$A$1,0,0,Metadata!Metadata_Table_Length,1))-1,"")),0),"")</f>
        <v/>
      </c>
      <c r="J1460" t="str">
        <f t="array" aca="1" ref="J1460" ca="1">IF(AND(G1460&lt;&gt;"",G1460&lt;&gt;G1459),MAX(IF(G$2:G$2001=G1460,H$2:H$2001,"")),"")</f>
        <v/>
      </c>
      <c r="K1460" t="str">
        <f t="array" aca="1" ref="K1460" ca="1">IF(AND(G1460&lt;&gt;"",G1460&lt;&gt;G1459),MAX(IF(G$2:G$2001=G1460,I$2:I$2001,"")),"")</f>
        <v/>
      </c>
      <c r="L1460" t="str">
        <f t="shared" ca="1" si="92"/>
        <v/>
      </c>
    </row>
    <row r="1461" spans="2:12" x14ac:dyDescent="0.25">
      <c r="B1461" t="str">
        <f t="shared" ca="1" si="90"/>
        <v/>
      </c>
      <c r="C1461" t="str">
        <f t="shared" ca="1" si="89"/>
        <v/>
      </c>
      <c r="D1461" s="156" t="str">
        <f t="array" aca="1" ref="D1461" ca="1">IFERROR(IF(B1461&lt;&gt;"",IF(OR(EXACT(OFFSET(Metadata!$A$1,0,0,Metadata!Metadata_Table_Length,1),C1461)),1,""),""),"")</f>
        <v/>
      </c>
      <c r="E1461" s="163" t="str">
        <f t="array" aca="1" ref="E1461" ca="1">IF(B1461&lt;&gt;"",IF(D1461=1,OFFSET(Metadata!$B$1,MIN(IF(OFFSET(Metadata!$A$1,0,0,Metadata!Metadata_Table_Length,1)=C1461,ROW(OFFSET(Metadata!$A$1,0,0,Metadata!Metadata_Table_Length,1))-1,"")),0),OFFSET(Metadata!$B$1,MIN(IF(OFFSET(Metadata!$A$1,0,0,Metadata!Metadata_Table_Length,1)=SUBSTITUTE(C1461,"rawdatafilename","originalfilename"),ROW(OFFSET(Metadata!$A$1,0,0,Metadata!Metadata_Table_Length,1))-1,"")),0)),"")</f>
        <v/>
      </c>
      <c r="F1461" t="str">
        <f t="shared" ca="1" si="91"/>
        <v/>
      </c>
      <c r="G1461" t="str">
        <f t="array" aca="1" ref="G1461" ca="1">IF(B1461&lt;&gt;"",OFFSET(Metadata!$B$1,MIN(IF(OFFSET(Metadata!$A$1,0,0,Metadata!Metadata_Table_Length,1)=SUBSTITUTE(C1461,"rawdatafilename","partnumber"),ROW(OFFSET(Metadata!$A$1,0,0,Metadata!Metadata_Table_Length,1))-1,"")),0),"")</f>
        <v/>
      </c>
      <c r="H1461" t="str">
        <f t="array" aca="1" ref="H1461" ca="1">IF(B1461&lt;&gt;"",OFFSET(Metadata!$B$1,MIN(IF(OFFSET(Metadata!$A$1,0,0,Metadata!Metadata_Table_Length,1)=SUBSTITUTE(C1461,"rawdatafilename","original_count"),ROW(OFFSET(Metadata!$A$1,0,0,Metadata!Metadata_Table_Length,1))-1,"")),0),"")</f>
        <v/>
      </c>
      <c r="I1461" t="str">
        <f t="array" aca="1" ref="I1461" ca="1">IF(B1461&lt;&gt;"",OFFSET(Metadata!$B$1,MIN(IF(OFFSET(Metadata!$A$1,0,0,Metadata!Metadata_Table_Length,1)=SUBSTITUTE(C1461,"rawdatafilename","count"),ROW(OFFSET(Metadata!$A$1,0,0,Metadata!Metadata_Table_Length,1))-1,"")),0),"")</f>
        <v/>
      </c>
      <c r="J1461" t="str">
        <f t="array" aca="1" ref="J1461" ca="1">IF(AND(G1461&lt;&gt;"",G1461&lt;&gt;G1460),MAX(IF(G$2:G$2001=G1461,H$2:H$2001,"")),"")</f>
        <v/>
      </c>
      <c r="K1461" t="str">
        <f t="array" aca="1" ref="K1461" ca="1">IF(AND(G1461&lt;&gt;"",G1461&lt;&gt;G1460),MAX(IF(G$2:G$2001=G1461,I$2:I$2001,"")),"")</f>
        <v/>
      </c>
      <c r="L1461" t="str">
        <f t="shared" ca="1" si="92"/>
        <v/>
      </c>
    </row>
    <row r="1462" spans="2:12" x14ac:dyDescent="0.25">
      <c r="B1462" t="str">
        <f t="shared" ca="1" si="90"/>
        <v/>
      </c>
      <c r="C1462" t="str">
        <f t="shared" ca="1" si="89"/>
        <v/>
      </c>
      <c r="D1462" s="156" t="str">
        <f t="array" aca="1" ref="D1462" ca="1">IFERROR(IF(B1462&lt;&gt;"",IF(OR(EXACT(OFFSET(Metadata!$A$1,0,0,Metadata!Metadata_Table_Length,1),C1462)),1,""),""),"")</f>
        <v/>
      </c>
      <c r="E1462" s="163" t="str">
        <f t="array" aca="1" ref="E1462" ca="1">IF(B1462&lt;&gt;"",IF(D1462=1,OFFSET(Metadata!$B$1,MIN(IF(OFFSET(Metadata!$A$1,0,0,Metadata!Metadata_Table_Length,1)=C1462,ROW(OFFSET(Metadata!$A$1,0,0,Metadata!Metadata_Table_Length,1))-1,"")),0),OFFSET(Metadata!$B$1,MIN(IF(OFFSET(Metadata!$A$1,0,0,Metadata!Metadata_Table_Length,1)=SUBSTITUTE(C1462,"rawdatafilename","originalfilename"),ROW(OFFSET(Metadata!$A$1,0,0,Metadata!Metadata_Table_Length,1))-1,"")),0)),"")</f>
        <v/>
      </c>
      <c r="F1462" t="str">
        <f t="shared" ca="1" si="91"/>
        <v/>
      </c>
      <c r="G1462" t="str">
        <f t="array" aca="1" ref="G1462" ca="1">IF(B1462&lt;&gt;"",OFFSET(Metadata!$B$1,MIN(IF(OFFSET(Metadata!$A$1,0,0,Metadata!Metadata_Table_Length,1)=SUBSTITUTE(C1462,"rawdatafilename","partnumber"),ROW(OFFSET(Metadata!$A$1,0,0,Metadata!Metadata_Table_Length,1))-1,"")),0),"")</f>
        <v/>
      </c>
      <c r="H1462" t="str">
        <f t="array" aca="1" ref="H1462" ca="1">IF(B1462&lt;&gt;"",OFFSET(Metadata!$B$1,MIN(IF(OFFSET(Metadata!$A$1,0,0,Metadata!Metadata_Table_Length,1)=SUBSTITUTE(C1462,"rawdatafilename","original_count"),ROW(OFFSET(Metadata!$A$1,0,0,Metadata!Metadata_Table_Length,1))-1,"")),0),"")</f>
        <v/>
      </c>
      <c r="I1462" t="str">
        <f t="array" aca="1" ref="I1462" ca="1">IF(B1462&lt;&gt;"",OFFSET(Metadata!$B$1,MIN(IF(OFFSET(Metadata!$A$1,0,0,Metadata!Metadata_Table_Length,1)=SUBSTITUTE(C1462,"rawdatafilename","count"),ROW(OFFSET(Metadata!$A$1,0,0,Metadata!Metadata_Table_Length,1))-1,"")),0),"")</f>
        <v/>
      </c>
      <c r="J1462" t="str">
        <f t="array" aca="1" ref="J1462" ca="1">IF(AND(G1462&lt;&gt;"",G1462&lt;&gt;G1461),MAX(IF(G$2:G$2001=G1462,H$2:H$2001,"")),"")</f>
        <v/>
      </c>
      <c r="K1462" t="str">
        <f t="array" aca="1" ref="K1462" ca="1">IF(AND(G1462&lt;&gt;"",G1462&lt;&gt;G1461),MAX(IF(G$2:G$2001=G1462,I$2:I$2001,"")),"")</f>
        <v/>
      </c>
      <c r="L1462" t="str">
        <f t="shared" ca="1" si="92"/>
        <v/>
      </c>
    </row>
    <row r="1463" spans="2:12" x14ac:dyDescent="0.25">
      <c r="B1463" t="str">
        <f t="shared" ca="1" si="90"/>
        <v/>
      </c>
      <c r="C1463" t="str">
        <f t="shared" ca="1" si="89"/>
        <v/>
      </c>
      <c r="D1463" s="156" t="str">
        <f t="array" aca="1" ref="D1463" ca="1">IFERROR(IF(B1463&lt;&gt;"",IF(OR(EXACT(OFFSET(Metadata!$A$1,0,0,Metadata!Metadata_Table_Length,1),C1463)),1,""),""),"")</f>
        <v/>
      </c>
      <c r="E1463" s="163" t="str">
        <f t="array" aca="1" ref="E1463" ca="1">IF(B1463&lt;&gt;"",IF(D1463=1,OFFSET(Metadata!$B$1,MIN(IF(OFFSET(Metadata!$A$1,0,0,Metadata!Metadata_Table_Length,1)=C1463,ROW(OFFSET(Metadata!$A$1,0,0,Metadata!Metadata_Table_Length,1))-1,"")),0),OFFSET(Metadata!$B$1,MIN(IF(OFFSET(Metadata!$A$1,0,0,Metadata!Metadata_Table_Length,1)=SUBSTITUTE(C1463,"rawdatafilename","originalfilename"),ROW(OFFSET(Metadata!$A$1,0,0,Metadata!Metadata_Table_Length,1))-1,"")),0)),"")</f>
        <v/>
      </c>
      <c r="F1463" t="str">
        <f t="shared" ca="1" si="91"/>
        <v/>
      </c>
      <c r="G1463" t="str">
        <f t="array" aca="1" ref="G1463" ca="1">IF(B1463&lt;&gt;"",OFFSET(Metadata!$B$1,MIN(IF(OFFSET(Metadata!$A$1,0,0,Metadata!Metadata_Table_Length,1)=SUBSTITUTE(C1463,"rawdatafilename","partnumber"),ROW(OFFSET(Metadata!$A$1,0,0,Metadata!Metadata_Table_Length,1))-1,"")),0),"")</f>
        <v/>
      </c>
      <c r="H1463" t="str">
        <f t="array" aca="1" ref="H1463" ca="1">IF(B1463&lt;&gt;"",OFFSET(Metadata!$B$1,MIN(IF(OFFSET(Metadata!$A$1,0,0,Metadata!Metadata_Table_Length,1)=SUBSTITUTE(C1463,"rawdatafilename","original_count"),ROW(OFFSET(Metadata!$A$1,0,0,Metadata!Metadata_Table_Length,1))-1,"")),0),"")</f>
        <v/>
      </c>
      <c r="I1463" t="str">
        <f t="array" aca="1" ref="I1463" ca="1">IF(B1463&lt;&gt;"",OFFSET(Metadata!$B$1,MIN(IF(OFFSET(Metadata!$A$1,0,0,Metadata!Metadata_Table_Length,1)=SUBSTITUTE(C1463,"rawdatafilename","count"),ROW(OFFSET(Metadata!$A$1,0,0,Metadata!Metadata_Table_Length,1))-1,"")),0),"")</f>
        <v/>
      </c>
      <c r="J1463" t="str">
        <f t="array" aca="1" ref="J1463" ca="1">IF(AND(G1463&lt;&gt;"",G1463&lt;&gt;G1462),MAX(IF(G$2:G$2001=G1463,H$2:H$2001,"")),"")</f>
        <v/>
      </c>
      <c r="K1463" t="str">
        <f t="array" aca="1" ref="K1463" ca="1">IF(AND(G1463&lt;&gt;"",G1463&lt;&gt;G1462),MAX(IF(G$2:G$2001=G1463,I$2:I$2001,"")),"")</f>
        <v/>
      </c>
      <c r="L1463" t="str">
        <f t="shared" ca="1" si="92"/>
        <v/>
      </c>
    </row>
    <row r="1464" spans="2:12" x14ac:dyDescent="0.25">
      <c r="B1464" t="str">
        <f t="shared" ca="1" si="90"/>
        <v/>
      </c>
      <c r="C1464" t="str">
        <f t="shared" ca="1" si="89"/>
        <v/>
      </c>
      <c r="D1464" s="156" t="str">
        <f t="array" aca="1" ref="D1464" ca="1">IFERROR(IF(B1464&lt;&gt;"",IF(OR(EXACT(OFFSET(Metadata!$A$1,0,0,Metadata!Metadata_Table_Length,1),C1464)),1,""),""),"")</f>
        <v/>
      </c>
      <c r="E1464" s="163" t="str">
        <f t="array" aca="1" ref="E1464" ca="1">IF(B1464&lt;&gt;"",IF(D1464=1,OFFSET(Metadata!$B$1,MIN(IF(OFFSET(Metadata!$A$1,0,0,Metadata!Metadata_Table_Length,1)=C1464,ROW(OFFSET(Metadata!$A$1,0,0,Metadata!Metadata_Table_Length,1))-1,"")),0),OFFSET(Metadata!$B$1,MIN(IF(OFFSET(Metadata!$A$1,0,0,Metadata!Metadata_Table_Length,1)=SUBSTITUTE(C1464,"rawdatafilename","originalfilename"),ROW(OFFSET(Metadata!$A$1,0,0,Metadata!Metadata_Table_Length,1))-1,"")),0)),"")</f>
        <v/>
      </c>
      <c r="F1464" t="str">
        <f t="shared" ca="1" si="91"/>
        <v/>
      </c>
      <c r="G1464" t="str">
        <f t="array" aca="1" ref="G1464" ca="1">IF(B1464&lt;&gt;"",OFFSET(Metadata!$B$1,MIN(IF(OFFSET(Metadata!$A$1,0,0,Metadata!Metadata_Table_Length,1)=SUBSTITUTE(C1464,"rawdatafilename","partnumber"),ROW(OFFSET(Metadata!$A$1,0,0,Metadata!Metadata_Table_Length,1))-1,"")),0),"")</f>
        <v/>
      </c>
      <c r="H1464" t="str">
        <f t="array" aca="1" ref="H1464" ca="1">IF(B1464&lt;&gt;"",OFFSET(Metadata!$B$1,MIN(IF(OFFSET(Metadata!$A$1,0,0,Metadata!Metadata_Table_Length,1)=SUBSTITUTE(C1464,"rawdatafilename","original_count"),ROW(OFFSET(Metadata!$A$1,0,0,Metadata!Metadata_Table_Length,1))-1,"")),0),"")</f>
        <v/>
      </c>
      <c r="I1464" t="str">
        <f t="array" aca="1" ref="I1464" ca="1">IF(B1464&lt;&gt;"",OFFSET(Metadata!$B$1,MIN(IF(OFFSET(Metadata!$A$1,0,0,Metadata!Metadata_Table_Length,1)=SUBSTITUTE(C1464,"rawdatafilename","count"),ROW(OFFSET(Metadata!$A$1,0,0,Metadata!Metadata_Table_Length,1))-1,"")),0),"")</f>
        <v/>
      </c>
      <c r="J1464" t="str">
        <f t="array" aca="1" ref="J1464" ca="1">IF(AND(G1464&lt;&gt;"",G1464&lt;&gt;G1463),MAX(IF(G$2:G$2001=G1464,H$2:H$2001,"")),"")</f>
        <v/>
      </c>
      <c r="K1464" t="str">
        <f t="array" aca="1" ref="K1464" ca="1">IF(AND(G1464&lt;&gt;"",G1464&lt;&gt;G1463),MAX(IF(G$2:G$2001=G1464,I$2:I$2001,"")),"")</f>
        <v/>
      </c>
      <c r="L1464" t="str">
        <f t="shared" ca="1" si="92"/>
        <v/>
      </c>
    </row>
    <row r="1465" spans="2:12" x14ac:dyDescent="0.25">
      <c r="B1465" t="str">
        <f t="shared" ca="1" si="90"/>
        <v/>
      </c>
      <c r="C1465" t="str">
        <f t="shared" ca="1" si="89"/>
        <v/>
      </c>
      <c r="D1465" s="156" t="str">
        <f t="array" aca="1" ref="D1465" ca="1">IFERROR(IF(B1465&lt;&gt;"",IF(OR(EXACT(OFFSET(Metadata!$A$1,0,0,Metadata!Metadata_Table_Length,1),C1465)),1,""),""),"")</f>
        <v/>
      </c>
      <c r="E1465" s="163" t="str">
        <f t="array" aca="1" ref="E1465" ca="1">IF(B1465&lt;&gt;"",IF(D1465=1,OFFSET(Metadata!$B$1,MIN(IF(OFFSET(Metadata!$A$1,0,0,Metadata!Metadata_Table_Length,1)=C1465,ROW(OFFSET(Metadata!$A$1,0,0,Metadata!Metadata_Table_Length,1))-1,"")),0),OFFSET(Metadata!$B$1,MIN(IF(OFFSET(Metadata!$A$1,0,0,Metadata!Metadata_Table_Length,1)=SUBSTITUTE(C1465,"rawdatafilename","originalfilename"),ROW(OFFSET(Metadata!$A$1,0,0,Metadata!Metadata_Table_Length,1))-1,"")),0)),"")</f>
        <v/>
      </c>
      <c r="F1465" t="str">
        <f t="shared" ca="1" si="91"/>
        <v/>
      </c>
      <c r="G1465" t="str">
        <f t="array" aca="1" ref="G1465" ca="1">IF(B1465&lt;&gt;"",OFFSET(Metadata!$B$1,MIN(IF(OFFSET(Metadata!$A$1,0,0,Metadata!Metadata_Table_Length,1)=SUBSTITUTE(C1465,"rawdatafilename","partnumber"),ROW(OFFSET(Metadata!$A$1,0,0,Metadata!Metadata_Table_Length,1))-1,"")),0),"")</f>
        <v/>
      </c>
      <c r="H1465" t="str">
        <f t="array" aca="1" ref="H1465" ca="1">IF(B1465&lt;&gt;"",OFFSET(Metadata!$B$1,MIN(IF(OFFSET(Metadata!$A$1,0,0,Metadata!Metadata_Table_Length,1)=SUBSTITUTE(C1465,"rawdatafilename","original_count"),ROW(OFFSET(Metadata!$A$1,0,0,Metadata!Metadata_Table_Length,1))-1,"")),0),"")</f>
        <v/>
      </c>
      <c r="I1465" t="str">
        <f t="array" aca="1" ref="I1465" ca="1">IF(B1465&lt;&gt;"",OFFSET(Metadata!$B$1,MIN(IF(OFFSET(Metadata!$A$1,0,0,Metadata!Metadata_Table_Length,1)=SUBSTITUTE(C1465,"rawdatafilename","count"),ROW(OFFSET(Metadata!$A$1,0,0,Metadata!Metadata_Table_Length,1))-1,"")),0),"")</f>
        <v/>
      </c>
      <c r="J1465" t="str">
        <f t="array" aca="1" ref="J1465" ca="1">IF(AND(G1465&lt;&gt;"",G1465&lt;&gt;G1464),MAX(IF(G$2:G$2001=G1465,H$2:H$2001,"")),"")</f>
        <v/>
      </c>
      <c r="K1465" t="str">
        <f t="array" aca="1" ref="K1465" ca="1">IF(AND(G1465&lt;&gt;"",G1465&lt;&gt;G1464),MAX(IF(G$2:G$2001=G1465,I$2:I$2001,"")),"")</f>
        <v/>
      </c>
      <c r="L1465" t="str">
        <f t="shared" ca="1" si="92"/>
        <v/>
      </c>
    </row>
    <row r="1466" spans="2:12" x14ac:dyDescent="0.25">
      <c r="B1466" t="str">
        <f t="shared" ca="1" si="90"/>
        <v/>
      </c>
      <c r="C1466" t="str">
        <f t="shared" ca="1" si="89"/>
        <v/>
      </c>
      <c r="D1466" s="156" t="str">
        <f t="array" aca="1" ref="D1466" ca="1">IFERROR(IF(B1466&lt;&gt;"",IF(OR(EXACT(OFFSET(Metadata!$A$1,0,0,Metadata!Metadata_Table_Length,1),C1466)),1,""),""),"")</f>
        <v/>
      </c>
      <c r="E1466" s="163" t="str">
        <f t="array" aca="1" ref="E1466" ca="1">IF(B1466&lt;&gt;"",IF(D1466=1,OFFSET(Metadata!$B$1,MIN(IF(OFFSET(Metadata!$A$1,0,0,Metadata!Metadata_Table_Length,1)=C1466,ROW(OFFSET(Metadata!$A$1,0,0,Metadata!Metadata_Table_Length,1))-1,"")),0),OFFSET(Metadata!$B$1,MIN(IF(OFFSET(Metadata!$A$1,0,0,Metadata!Metadata_Table_Length,1)=SUBSTITUTE(C1466,"rawdatafilename","originalfilename"),ROW(OFFSET(Metadata!$A$1,0,0,Metadata!Metadata_Table_Length,1))-1,"")),0)),"")</f>
        <v/>
      </c>
      <c r="F1466" t="str">
        <f t="shared" ca="1" si="91"/>
        <v/>
      </c>
      <c r="G1466" t="str">
        <f t="array" aca="1" ref="G1466" ca="1">IF(B1466&lt;&gt;"",OFFSET(Metadata!$B$1,MIN(IF(OFFSET(Metadata!$A$1,0,0,Metadata!Metadata_Table_Length,1)=SUBSTITUTE(C1466,"rawdatafilename","partnumber"),ROW(OFFSET(Metadata!$A$1,0,0,Metadata!Metadata_Table_Length,1))-1,"")),0),"")</f>
        <v/>
      </c>
      <c r="H1466" t="str">
        <f t="array" aca="1" ref="H1466" ca="1">IF(B1466&lt;&gt;"",OFFSET(Metadata!$B$1,MIN(IF(OFFSET(Metadata!$A$1,0,0,Metadata!Metadata_Table_Length,1)=SUBSTITUTE(C1466,"rawdatafilename","original_count"),ROW(OFFSET(Metadata!$A$1,0,0,Metadata!Metadata_Table_Length,1))-1,"")),0),"")</f>
        <v/>
      </c>
      <c r="I1466" t="str">
        <f t="array" aca="1" ref="I1466" ca="1">IF(B1466&lt;&gt;"",OFFSET(Metadata!$B$1,MIN(IF(OFFSET(Metadata!$A$1,0,0,Metadata!Metadata_Table_Length,1)=SUBSTITUTE(C1466,"rawdatafilename","count"),ROW(OFFSET(Metadata!$A$1,0,0,Metadata!Metadata_Table_Length,1))-1,"")),0),"")</f>
        <v/>
      </c>
      <c r="J1466" t="str">
        <f t="array" aca="1" ref="J1466" ca="1">IF(AND(G1466&lt;&gt;"",G1466&lt;&gt;G1465),MAX(IF(G$2:G$2001=G1466,H$2:H$2001,"")),"")</f>
        <v/>
      </c>
      <c r="K1466" t="str">
        <f t="array" aca="1" ref="K1466" ca="1">IF(AND(G1466&lt;&gt;"",G1466&lt;&gt;G1465),MAX(IF(G$2:G$2001=G1466,I$2:I$2001,"")),"")</f>
        <v/>
      </c>
      <c r="L1466" t="str">
        <f t="shared" ca="1" si="92"/>
        <v/>
      </c>
    </row>
    <row r="1467" spans="2:12" x14ac:dyDescent="0.25">
      <c r="B1467" t="str">
        <f t="shared" ca="1" si="90"/>
        <v/>
      </c>
      <c r="C1467" t="str">
        <f t="shared" ca="1" si="89"/>
        <v/>
      </c>
      <c r="D1467" s="156" t="str">
        <f t="array" aca="1" ref="D1467" ca="1">IFERROR(IF(B1467&lt;&gt;"",IF(OR(EXACT(OFFSET(Metadata!$A$1,0,0,Metadata!Metadata_Table_Length,1),C1467)),1,""),""),"")</f>
        <v/>
      </c>
      <c r="E1467" s="163" t="str">
        <f t="array" aca="1" ref="E1467" ca="1">IF(B1467&lt;&gt;"",IF(D1467=1,OFFSET(Metadata!$B$1,MIN(IF(OFFSET(Metadata!$A$1,0,0,Metadata!Metadata_Table_Length,1)=C1467,ROW(OFFSET(Metadata!$A$1,0,0,Metadata!Metadata_Table_Length,1))-1,"")),0),OFFSET(Metadata!$B$1,MIN(IF(OFFSET(Metadata!$A$1,0,0,Metadata!Metadata_Table_Length,1)=SUBSTITUTE(C1467,"rawdatafilename","originalfilename"),ROW(OFFSET(Metadata!$A$1,0,0,Metadata!Metadata_Table_Length,1))-1,"")),0)),"")</f>
        <v/>
      </c>
      <c r="F1467" t="str">
        <f t="shared" ca="1" si="91"/>
        <v/>
      </c>
      <c r="G1467" t="str">
        <f t="array" aca="1" ref="G1467" ca="1">IF(B1467&lt;&gt;"",OFFSET(Metadata!$B$1,MIN(IF(OFFSET(Metadata!$A$1,0,0,Metadata!Metadata_Table_Length,1)=SUBSTITUTE(C1467,"rawdatafilename","partnumber"),ROW(OFFSET(Metadata!$A$1,0,0,Metadata!Metadata_Table_Length,1))-1,"")),0),"")</f>
        <v/>
      </c>
      <c r="H1467" t="str">
        <f t="array" aca="1" ref="H1467" ca="1">IF(B1467&lt;&gt;"",OFFSET(Metadata!$B$1,MIN(IF(OFFSET(Metadata!$A$1,0,0,Metadata!Metadata_Table_Length,1)=SUBSTITUTE(C1467,"rawdatafilename","original_count"),ROW(OFFSET(Metadata!$A$1,0,0,Metadata!Metadata_Table_Length,1))-1,"")),0),"")</f>
        <v/>
      </c>
      <c r="I1467" t="str">
        <f t="array" aca="1" ref="I1467" ca="1">IF(B1467&lt;&gt;"",OFFSET(Metadata!$B$1,MIN(IF(OFFSET(Metadata!$A$1,0,0,Metadata!Metadata_Table_Length,1)=SUBSTITUTE(C1467,"rawdatafilename","count"),ROW(OFFSET(Metadata!$A$1,0,0,Metadata!Metadata_Table_Length,1))-1,"")),0),"")</f>
        <v/>
      </c>
      <c r="J1467" t="str">
        <f t="array" aca="1" ref="J1467" ca="1">IF(AND(G1467&lt;&gt;"",G1467&lt;&gt;G1466),MAX(IF(G$2:G$2001=G1467,H$2:H$2001,"")),"")</f>
        <v/>
      </c>
      <c r="K1467" t="str">
        <f t="array" aca="1" ref="K1467" ca="1">IF(AND(G1467&lt;&gt;"",G1467&lt;&gt;G1466),MAX(IF(G$2:G$2001=G1467,I$2:I$2001,"")),"")</f>
        <v/>
      </c>
      <c r="L1467" t="str">
        <f t="shared" ca="1" si="92"/>
        <v/>
      </c>
    </row>
    <row r="1468" spans="2:12" x14ac:dyDescent="0.25">
      <c r="B1468" t="str">
        <f t="shared" ca="1" si="90"/>
        <v/>
      </c>
      <c r="C1468" t="str">
        <f t="shared" ca="1" si="89"/>
        <v/>
      </c>
      <c r="D1468" s="156" t="str">
        <f t="array" aca="1" ref="D1468" ca="1">IFERROR(IF(B1468&lt;&gt;"",IF(OR(EXACT(OFFSET(Metadata!$A$1,0,0,Metadata!Metadata_Table_Length,1),C1468)),1,""),""),"")</f>
        <v/>
      </c>
      <c r="E1468" s="163" t="str">
        <f t="array" aca="1" ref="E1468" ca="1">IF(B1468&lt;&gt;"",IF(D1468=1,OFFSET(Metadata!$B$1,MIN(IF(OFFSET(Metadata!$A$1,0,0,Metadata!Metadata_Table_Length,1)=C1468,ROW(OFFSET(Metadata!$A$1,0,0,Metadata!Metadata_Table_Length,1))-1,"")),0),OFFSET(Metadata!$B$1,MIN(IF(OFFSET(Metadata!$A$1,0,0,Metadata!Metadata_Table_Length,1)=SUBSTITUTE(C1468,"rawdatafilename","originalfilename"),ROW(OFFSET(Metadata!$A$1,0,0,Metadata!Metadata_Table_Length,1))-1,"")),0)),"")</f>
        <v/>
      </c>
      <c r="F1468" t="str">
        <f t="shared" ca="1" si="91"/>
        <v/>
      </c>
      <c r="G1468" t="str">
        <f t="array" aca="1" ref="G1468" ca="1">IF(B1468&lt;&gt;"",OFFSET(Metadata!$B$1,MIN(IF(OFFSET(Metadata!$A$1,0,0,Metadata!Metadata_Table_Length,1)=SUBSTITUTE(C1468,"rawdatafilename","partnumber"),ROW(OFFSET(Metadata!$A$1,0,0,Metadata!Metadata_Table_Length,1))-1,"")),0),"")</f>
        <v/>
      </c>
      <c r="H1468" t="str">
        <f t="array" aca="1" ref="H1468" ca="1">IF(B1468&lt;&gt;"",OFFSET(Metadata!$B$1,MIN(IF(OFFSET(Metadata!$A$1,0,0,Metadata!Metadata_Table_Length,1)=SUBSTITUTE(C1468,"rawdatafilename","original_count"),ROW(OFFSET(Metadata!$A$1,0,0,Metadata!Metadata_Table_Length,1))-1,"")),0),"")</f>
        <v/>
      </c>
      <c r="I1468" t="str">
        <f t="array" aca="1" ref="I1468" ca="1">IF(B1468&lt;&gt;"",OFFSET(Metadata!$B$1,MIN(IF(OFFSET(Metadata!$A$1,0,0,Metadata!Metadata_Table_Length,1)=SUBSTITUTE(C1468,"rawdatafilename","count"),ROW(OFFSET(Metadata!$A$1,0,0,Metadata!Metadata_Table_Length,1))-1,"")),0),"")</f>
        <v/>
      </c>
      <c r="J1468" t="str">
        <f t="array" aca="1" ref="J1468" ca="1">IF(AND(G1468&lt;&gt;"",G1468&lt;&gt;G1467),MAX(IF(G$2:G$2001=G1468,H$2:H$2001,"")),"")</f>
        <v/>
      </c>
      <c r="K1468" t="str">
        <f t="array" aca="1" ref="K1468" ca="1">IF(AND(G1468&lt;&gt;"",G1468&lt;&gt;G1467),MAX(IF(G$2:G$2001=G1468,I$2:I$2001,"")),"")</f>
        <v/>
      </c>
      <c r="L1468" t="str">
        <f t="shared" ca="1" si="92"/>
        <v/>
      </c>
    </row>
    <row r="1469" spans="2:12" x14ac:dyDescent="0.25">
      <c r="B1469" t="str">
        <f t="shared" ca="1" si="90"/>
        <v/>
      </c>
      <c r="C1469" t="str">
        <f t="shared" ca="1" si="89"/>
        <v/>
      </c>
      <c r="D1469" s="156" t="str">
        <f t="array" aca="1" ref="D1469" ca="1">IFERROR(IF(B1469&lt;&gt;"",IF(OR(EXACT(OFFSET(Metadata!$A$1,0,0,Metadata!Metadata_Table_Length,1),C1469)),1,""),""),"")</f>
        <v/>
      </c>
      <c r="E1469" s="163" t="str">
        <f t="array" aca="1" ref="E1469" ca="1">IF(B1469&lt;&gt;"",IF(D1469=1,OFFSET(Metadata!$B$1,MIN(IF(OFFSET(Metadata!$A$1,0,0,Metadata!Metadata_Table_Length,1)=C1469,ROW(OFFSET(Metadata!$A$1,0,0,Metadata!Metadata_Table_Length,1))-1,"")),0),OFFSET(Metadata!$B$1,MIN(IF(OFFSET(Metadata!$A$1,0,0,Metadata!Metadata_Table_Length,1)=SUBSTITUTE(C1469,"rawdatafilename","originalfilename"),ROW(OFFSET(Metadata!$A$1,0,0,Metadata!Metadata_Table_Length,1))-1,"")),0)),"")</f>
        <v/>
      </c>
      <c r="F1469" t="str">
        <f t="shared" ca="1" si="91"/>
        <v/>
      </c>
      <c r="G1469" t="str">
        <f t="array" aca="1" ref="G1469" ca="1">IF(B1469&lt;&gt;"",OFFSET(Metadata!$B$1,MIN(IF(OFFSET(Metadata!$A$1,0,0,Metadata!Metadata_Table_Length,1)=SUBSTITUTE(C1469,"rawdatafilename","partnumber"),ROW(OFFSET(Metadata!$A$1,0,0,Metadata!Metadata_Table_Length,1))-1,"")),0),"")</f>
        <v/>
      </c>
      <c r="H1469" t="str">
        <f t="array" aca="1" ref="H1469" ca="1">IF(B1469&lt;&gt;"",OFFSET(Metadata!$B$1,MIN(IF(OFFSET(Metadata!$A$1,0,0,Metadata!Metadata_Table_Length,1)=SUBSTITUTE(C1469,"rawdatafilename","original_count"),ROW(OFFSET(Metadata!$A$1,0,0,Metadata!Metadata_Table_Length,1))-1,"")),0),"")</f>
        <v/>
      </c>
      <c r="I1469" t="str">
        <f t="array" aca="1" ref="I1469" ca="1">IF(B1469&lt;&gt;"",OFFSET(Metadata!$B$1,MIN(IF(OFFSET(Metadata!$A$1,0,0,Metadata!Metadata_Table_Length,1)=SUBSTITUTE(C1469,"rawdatafilename","count"),ROW(OFFSET(Metadata!$A$1,0,0,Metadata!Metadata_Table_Length,1))-1,"")),0),"")</f>
        <v/>
      </c>
      <c r="J1469" t="str">
        <f t="array" aca="1" ref="J1469" ca="1">IF(AND(G1469&lt;&gt;"",G1469&lt;&gt;G1468),MAX(IF(G$2:G$2001=G1469,H$2:H$2001,"")),"")</f>
        <v/>
      </c>
      <c r="K1469" t="str">
        <f t="array" aca="1" ref="K1469" ca="1">IF(AND(G1469&lt;&gt;"",G1469&lt;&gt;G1468),MAX(IF(G$2:G$2001=G1469,I$2:I$2001,"")),"")</f>
        <v/>
      </c>
      <c r="L1469" t="str">
        <f t="shared" ca="1" si="92"/>
        <v/>
      </c>
    </row>
    <row r="1470" spans="2:12" x14ac:dyDescent="0.25">
      <c r="B1470" t="str">
        <f t="shared" ca="1" si="90"/>
        <v/>
      </c>
      <c r="C1470" t="str">
        <f t="shared" ca="1" si="89"/>
        <v/>
      </c>
      <c r="D1470" s="156" t="str">
        <f t="array" aca="1" ref="D1470" ca="1">IFERROR(IF(B1470&lt;&gt;"",IF(OR(EXACT(OFFSET(Metadata!$A$1,0,0,Metadata!Metadata_Table_Length,1),C1470)),1,""),""),"")</f>
        <v/>
      </c>
      <c r="E1470" s="163" t="str">
        <f t="array" aca="1" ref="E1470" ca="1">IF(B1470&lt;&gt;"",IF(D1470=1,OFFSET(Metadata!$B$1,MIN(IF(OFFSET(Metadata!$A$1,0,0,Metadata!Metadata_Table_Length,1)=C1470,ROW(OFFSET(Metadata!$A$1,0,0,Metadata!Metadata_Table_Length,1))-1,"")),0),OFFSET(Metadata!$B$1,MIN(IF(OFFSET(Metadata!$A$1,0,0,Metadata!Metadata_Table_Length,1)=SUBSTITUTE(C1470,"rawdatafilename","originalfilename"),ROW(OFFSET(Metadata!$A$1,0,0,Metadata!Metadata_Table_Length,1))-1,"")),0)),"")</f>
        <v/>
      </c>
      <c r="F1470" t="str">
        <f t="shared" ca="1" si="91"/>
        <v/>
      </c>
      <c r="G1470" t="str">
        <f t="array" aca="1" ref="G1470" ca="1">IF(B1470&lt;&gt;"",OFFSET(Metadata!$B$1,MIN(IF(OFFSET(Metadata!$A$1,0,0,Metadata!Metadata_Table_Length,1)=SUBSTITUTE(C1470,"rawdatafilename","partnumber"),ROW(OFFSET(Metadata!$A$1,0,0,Metadata!Metadata_Table_Length,1))-1,"")),0),"")</f>
        <v/>
      </c>
      <c r="H1470" t="str">
        <f t="array" aca="1" ref="H1470" ca="1">IF(B1470&lt;&gt;"",OFFSET(Metadata!$B$1,MIN(IF(OFFSET(Metadata!$A$1,0,0,Metadata!Metadata_Table_Length,1)=SUBSTITUTE(C1470,"rawdatafilename","original_count"),ROW(OFFSET(Metadata!$A$1,0,0,Metadata!Metadata_Table_Length,1))-1,"")),0),"")</f>
        <v/>
      </c>
      <c r="I1470" t="str">
        <f t="array" aca="1" ref="I1470" ca="1">IF(B1470&lt;&gt;"",OFFSET(Metadata!$B$1,MIN(IF(OFFSET(Metadata!$A$1,0,0,Metadata!Metadata_Table_Length,1)=SUBSTITUTE(C1470,"rawdatafilename","count"),ROW(OFFSET(Metadata!$A$1,0,0,Metadata!Metadata_Table_Length,1))-1,"")),0),"")</f>
        <v/>
      </c>
      <c r="J1470" t="str">
        <f t="array" aca="1" ref="J1470" ca="1">IF(AND(G1470&lt;&gt;"",G1470&lt;&gt;G1469),MAX(IF(G$2:G$2001=G1470,H$2:H$2001,"")),"")</f>
        <v/>
      </c>
      <c r="K1470" t="str">
        <f t="array" aca="1" ref="K1470" ca="1">IF(AND(G1470&lt;&gt;"",G1470&lt;&gt;G1469),MAX(IF(G$2:G$2001=G1470,I$2:I$2001,"")),"")</f>
        <v/>
      </c>
      <c r="L1470" t="str">
        <f t="shared" ca="1" si="92"/>
        <v/>
      </c>
    </row>
    <row r="1471" spans="2:12" x14ac:dyDescent="0.25">
      <c r="B1471" t="str">
        <f t="shared" ca="1" si="90"/>
        <v/>
      </c>
      <c r="C1471" t="str">
        <f t="shared" ca="1" si="89"/>
        <v/>
      </c>
      <c r="D1471" s="156" t="str">
        <f t="array" aca="1" ref="D1471" ca="1">IFERROR(IF(B1471&lt;&gt;"",IF(OR(EXACT(OFFSET(Metadata!$A$1,0,0,Metadata!Metadata_Table_Length,1),C1471)),1,""),""),"")</f>
        <v/>
      </c>
      <c r="E1471" s="163" t="str">
        <f t="array" aca="1" ref="E1471" ca="1">IF(B1471&lt;&gt;"",IF(D1471=1,OFFSET(Metadata!$B$1,MIN(IF(OFFSET(Metadata!$A$1,0,0,Metadata!Metadata_Table_Length,1)=C1471,ROW(OFFSET(Metadata!$A$1,0,0,Metadata!Metadata_Table_Length,1))-1,"")),0),OFFSET(Metadata!$B$1,MIN(IF(OFFSET(Metadata!$A$1,0,0,Metadata!Metadata_Table_Length,1)=SUBSTITUTE(C1471,"rawdatafilename","originalfilename"),ROW(OFFSET(Metadata!$A$1,0,0,Metadata!Metadata_Table_Length,1))-1,"")),0)),"")</f>
        <v/>
      </c>
      <c r="F1471" t="str">
        <f t="shared" ca="1" si="91"/>
        <v/>
      </c>
      <c r="G1471" t="str">
        <f t="array" aca="1" ref="G1471" ca="1">IF(B1471&lt;&gt;"",OFFSET(Metadata!$B$1,MIN(IF(OFFSET(Metadata!$A$1,0,0,Metadata!Metadata_Table_Length,1)=SUBSTITUTE(C1471,"rawdatafilename","partnumber"),ROW(OFFSET(Metadata!$A$1,0,0,Metadata!Metadata_Table_Length,1))-1,"")),0),"")</f>
        <v/>
      </c>
      <c r="H1471" t="str">
        <f t="array" aca="1" ref="H1471" ca="1">IF(B1471&lt;&gt;"",OFFSET(Metadata!$B$1,MIN(IF(OFFSET(Metadata!$A$1,0,0,Metadata!Metadata_Table_Length,1)=SUBSTITUTE(C1471,"rawdatafilename","original_count"),ROW(OFFSET(Metadata!$A$1,0,0,Metadata!Metadata_Table_Length,1))-1,"")),0),"")</f>
        <v/>
      </c>
      <c r="I1471" t="str">
        <f t="array" aca="1" ref="I1471" ca="1">IF(B1471&lt;&gt;"",OFFSET(Metadata!$B$1,MIN(IF(OFFSET(Metadata!$A$1,0,0,Metadata!Metadata_Table_Length,1)=SUBSTITUTE(C1471,"rawdatafilename","count"),ROW(OFFSET(Metadata!$A$1,0,0,Metadata!Metadata_Table_Length,1))-1,"")),0),"")</f>
        <v/>
      </c>
      <c r="J1471" t="str">
        <f t="array" aca="1" ref="J1471" ca="1">IF(AND(G1471&lt;&gt;"",G1471&lt;&gt;G1470),MAX(IF(G$2:G$2001=G1471,H$2:H$2001,"")),"")</f>
        <v/>
      </c>
      <c r="K1471" t="str">
        <f t="array" aca="1" ref="K1471" ca="1">IF(AND(G1471&lt;&gt;"",G1471&lt;&gt;G1470),MAX(IF(G$2:G$2001=G1471,I$2:I$2001,"")),"")</f>
        <v/>
      </c>
      <c r="L1471" t="str">
        <f t="shared" ca="1" si="92"/>
        <v/>
      </c>
    </row>
    <row r="1472" spans="2:12" x14ac:dyDescent="0.25">
      <c r="B1472" t="str">
        <f t="shared" ca="1" si="90"/>
        <v/>
      </c>
      <c r="C1472" t="str">
        <f t="shared" ca="1" si="89"/>
        <v/>
      </c>
      <c r="D1472" s="156" t="str">
        <f t="array" aca="1" ref="D1472" ca="1">IFERROR(IF(B1472&lt;&gt;"",IF(OR(EXACT(OFFSET(Metadata!$A$1,0,0,Metadata!Metadata_Table_Length,1),C1472)),1,""),""),"")</f>
        <v/>
      </c>
      <c r="E1472" s="163" t="str">
        <f t="array" aca="1" ref="E1472" ca="1">IF(B1472&lt;&gt;"",IF(D1472=1,OFFSET(Metadata!$B$1,MIN(IF(OFFSET(Metadata!$A$1,0,0,Metadata!Metadata_Table_Length,1)=C1472,ROW(OFFSET(Metadata!$A$1,0,0,Metadata!Metadata_Table_Length,1))-1,"")),0),OFFSET(Metadata!$B$1,MIN(IF(OFFSET(Metadata!$A$1,0,0,Metadata!Metadata_Table_Length,1)=SUBSTITUTE(C1472,"rawdatafilename","originalfilename"),ROW(OFFSET(Metadata!$A$1,0,0,Metadata!Metadata_Table_Length,1))-1,"")),0)),"")</f>
        <v/>
      </c>
      <c r="F1472" t="str">
        <f t="shared" ca="1" si="91"/>
        <v/>
      </c>
      <c r="G1472" t="str">
        <f t="array" aca="1" ref="G1472" ca="1">IF(B1472&lt;&gt;"",OFFSET(Metadata!$B$1,MIN(IF(OFFSET(Metadata!$A$1,0,0,Metadata!Metadata_Table_Length,1)=SUBSTITUTE(C1472,"rawdatafilename","partnumber"),ROW(OFFSET(Metadata!$A$1,0,0,Metadata!Metadata_Table_Length,1))-1,"")),0),"")</f>
        <v/>
      </c>
      <c r="H1472" t="str">
        <f t="array" aca="1" ref="H1472" ca="1">IF(B1472&lt;&gt;"",OFFSET(Metadata!$B$1,MIN(IF(OFFSET(Metadata!$A$1,0,0,Metadata!Metadata_Table_Length,1)=SUBSTITUTE(C1472,"rawdatafilename","original_count"),ROW(OFFSET(Metadata!$A$1,0,0,Metadata!Metadata_Table_Length,1))-1,"")),0),"")</f>
        <v/>
      </c>
      <c r="I1472" t="str">
        <f t="array" aca="1" ref="I1472" ca="1">IF(B1472&lt;&gt;"",OFFSET(Metadata!$B$1,MIN(IF(OFFSET(Metadata!$A$1,0,0,Metadata!Metadata_Table_Length,1)=SUBSTITUTE(C1472,"rawdatafilename","count"),ROW(OFFSET(Metadata!$A$1,0,0,Metadata!Metadata_Table_Length,1))-1,"")),0),"")</f>
        <v/>
      </c>
      <c r="J1472" t="str">
        <f t="array" aca="1" ref="J1472" ca="1">IF(AND(G1472&lt;&gt;"",G1472&lt;&gt;G1471),MAX(IF(G$2:G$2001=G1472,H$2:H$2001,"")),"")</f>
        <v/>
      </c>
      <c r="K1472" t="str">
        <f t="array" aca="1" ref="K1472" ca="1">IF(AND(G1472&lt;&gt;"",G1472&lt;&gt;G1471),MAX(IF(G$2:G$2001=G1472,I$2:I$2001,"")),"")</f>
        <v/>
      </c>
      <c r="L1472" t="str">
        <f t="shared" ca="1" si="92"/>
        <v/>
      </c>
    </row>
    <row r="1473" spans="2:12" x14ac:dyDescent="0.25">
      <c r="B1473" t="str">
        <f t="shared" ca="1" si="90"/>
        <v/>
      </c>
      <c r="C1473" t="str">
        <f t="shared" ca="1" si="89"/>
        <v/>
      </c>
      <c r="D1473" s="156" t="str">
        <f t="array" aca="1" ref="D1473" ca="1">IFERROR(IF(B1473&lt;&gt;"",IF(OR(EXACT(OFFSET(Metadata!$A$1,0,0,Metadata!Metadata_Table_Length,1),C1473)),1,""),""),"")</f>
        <v/>
      </c>
      <c r="E1473" s="163" t="str">
        <f t="array" aca="1" ref="E1473" ca="1">IF(B1473&lt;&gt;"",IF(D1473=1,OFFSET(Metadata!$B$1,MIN(IF(OFFSET(Metadata!$A$1,0,0,Metadata!Metadata_Table_Length,1)=C1473,ROW(OFFSET(Metadata!$A$1,0,0,Metadata!Metadata_Table_Length,1))-1,"")),0),OFFSET(Metadata!$B$1,MIN(IF(OFFSET(Metadata!$A$1,0,0,Metadata!Metadata_Table_Length,1)=SUBSTITUTE(C1473,"rawdatafilename","originalfilename"),ROW(OFFSET(Metadata!$A$1,0,0,Metadata!Metadata_Table_Length,1))-1,"")),0)),"")</f>
        <v/>
      </c>
      <c r="F1473" t="str">
        <f t="shared" ca="1" si="91"/>
        <v/>
      </c>
      <c r="G1473" t="str">
        <f t="array" aca="1" ref="G1473" ca="1">IF(B1473&lt;&gt;"",OFFSET(Metadata!$B$1,MIN(IF(OFFSET(Metadata!$A$1,0,0,Metadata!Metadata_Table_Length,1)=SUBSTITUTE(C1473,"rawdatafilename","partnumber"),ROW(OFFSET(Metadata!$A$1,0,0,Metadata!Metadata_Table_Length,1))-1,"")),0),"")</f>
        <v/>
      </c>
      <c r="H1473" t="str">
        <f t="array" aca="1" ref="H1473" ca="1">IF(B1473&lt;&gt;"",OFFSET(Metadata!$B$1,MIN(IF(OFFSET(Metadata!$A$1,0,0,Metadata!Metadata_Table_Length,1)=SUBSTITUTE(C1473,"rawdatafilename","original_count"),ROW(OFFSET(Metadata!$A$1,0,0,Metadata!Metadata_Table_Length,1))-1,"")),0),"")</f>
        <v/>
      </c>
      <c r="I1473" t="str">
        <f t="array" aca="1" ref="I1473" ca="1">IF(B1473&lt;&gt;"",OFFSET(Metadata!$B$1,MIN(IF(OFFSET(Metadata!$A$1,0,0,Metadata!Metadata_Table_Length,1)=SUBSTITUTE(C1473,"rawdatafilename","count"),ROW(OFFSET(Metadata!$A$1,0,0,Metadata!Metadata_Table_Length,1))-1,"")),0),"")</f>
        <v/>
      </c>
      <c r="J1473" t="str">
        <f t="array" aca="1" ref="J1473" ca="1">IF(AND(G1473&lt;&gt;"",G1473&lt;&gt;G1472),MAX(IF(G$2:G$2001=G1473,H$2:H$2001,"")),"")</f>
        <v/>
      </c>
      <c r="K1473" t="str">
        <f t="array" aca="1" ref="K1473" ca="1">IF(AND(G1473&lt;&gt;"",G1473&lt;&gt;G1472),MAX(IF(G$2:G$2001=G1473,I$2:I$2001,"")),"")</f>
        <v/>
      </c>
      <c r="L1473" t="str">
        <f t="shared" ca="1" si="92"/>
        <v/>
      </c>
    </row>
    <row r="1474" spans="2:12" x14ac:dyDescent="0.25">
      <c r="B1474" t="str">
        <f t="shared" ca="1" si="90"/>
        <v/>
      </c>
      <c r="C1474" t="str">
        <f t="shared" ref="C1474:C1537" ca="1" si="93">IF(B1474&lt;&gt;"",CONCATENATE("RESULTS_SEARCH_",B1474,"_PARAMETERS_PEAKLIST_rawdatafilename"),"")</f>
        <v/>
      </c>
      <c r="D1474" s="156" t="str">
        <f t="array" aca="1" ref="D1474" ca="1">IFERROR(IF(B1474&lt;&gt;"",IF(OR(EXACT(OFFSET(Metadata!$A$1,0,0,Metadata!Metadata_Table_Length,1),C1474)),1,""),""),"")</f>
        <v/>
      </c>
      <c r="E1474" s="163" t="str">
        <f t="array" aca="1" ref="E1474" ca="1">IF(B1474&lt;&gt;"",IF(D1474=1,OFFSET(Metadata!$B$1,MIN(IF(OFFSET(Metadata!$A$1,0,0,Metadata!Metadata_Table_Length,1)=C1474,ROW(OFFSET(Metadata!$A$1,0,0,Metadata!Metadata_Table_Length,1))-1,"")),0),OFFSET(Metadata!$B$1,MIN(IF(OFFSET(Metadata!$A$1,0,0,Metadata!Metadata_Table_Length,1)=SUBSTITUTE(C1474,"rawdatafilename","originalfilename"),ROW(OFFSET(Metadata!$A$1,0,0,Metadata!Metadata_Table_Length,1))-1,"")),0)),"")</f>
        <v/>
      </c>
      <c r="F1474" t="str">
        <f t="shared" ca="1" si="91"/>
        <v/>
      </c>
      <c r="G1474" t="str">
        <f t="array" aca="1" ref="G1474" ca="1">IF(B1474&lt;&gt;"",OFFSET(Metadata!$B$1,MIN(IF(OFFSET(Metadata!$A$1,0,0,Metadata!Metadata_Table_Length,1)=SUBSTITUTE(C1474,"rawdatafilename","partnumber"),ROW(OFFSET(Metadata!$A$1,0,0,Metadata!Metadata_Table_Length,1))-1,"")),0),"")</f>
        <v/>
      </c>
      <c r="H1474" t="str">
        <f t="array" aca="1" ref="H1474" ca="1">IF(B1474&lt;&gt;"",OFFSET(Metadata!$B$1,MIN(IF(OFFSET(Metadata!$A$1,0,0,Metadata!Metadata_Table_Length,1)=SUBSTITUTE(C1474,"rawdatafilename","original_count"),ROW(OFFSET(Metadata!$A$1,0,0,Metadata!Metadata_Table_Length,1))-1,"")),0),"")</f>
        <v/>
      </c>
      <c r="I1474" t="str">
        <f t="array" aca="1" ref="I1474" ca="1">IF(B1474&lt;&gt;"",OFFSET(Metadata!$B$1,MIN(IF(OFFSET(Metadata!$A$1,0,0,Metadata!Metadata_Table_Length,1)=SUBSTITUTE(C1474,"rawdatafilename","count"),ROW(OFFSET(Metadata!$A$1,0,0,Metadata!Metadata_Table_Length,1))-1,"")),0),"")</f>
        <v/>
      </c>
      <c r="J1474" t="str">
        <f t="array" aca="1" ref="J1474" ca="1">IF(AND(G1474&lt;&gt;"",G1474&lt;&gt;G1473),MAX(IF(G$2:G$2001=G1474,H$2:H$2001,"")),"")</f>
        <v/>
      </c>
      <c r="K1474" t="str">
        <f t="array" aca="1" ref="K1474" ca="1">IF(AND(G1474&lt;&gt;"",G1474&lt;&gt;G1473),MAX(IF(G$2:G$2001=G1474,I$2:I$2001,"")),"")</f>
        <v/>
      </c>
      <c r="L1474" t="str">
        <f t="shared" ca="1" si="92"/>
        <v/>
      </c>
    </row>
    <row r="1475" spans="2:12" x14ac:dyDescent="0.25">
      <c r="B1475" t="str">
        <f t="shared" ref="B1475:B1538" ca="1" si="94">IF(B1474&lt;&gt;"",IF(B1474+1&lt;=$A$9,B1474+1,""),"")</f>
        <v/>
      </c>
      <c r="C1475" t="str">
        <f t="shared" ca="1" si="93"/>
        <v/>
      </c>
      <c r="D1475" s="156" t="str">
        <f t="array" aca="1" ref="D1475" ca="1">IFERROR(IF(B1475&lt;&gt;"",IF(OR(EXACT(OFFSET(Metadata!$A$1,0,0,Metadata!Metadata_Table_Length,1),C1475)),1,""),""),"")</f>
        <v/>
      </c>
      <c r="E1475" s="163" t="str">
        <f t="array" aca="1" ref="E1475" ca="1">IF(B1475&lt;&gt;"",IF(D1475=1,OFFSET(Metadata!$B$1,MIN(IF(OFFSET(Metadata!$A$1,0,0,Metadata!Metadata_Table_Length,1)=C1475,ROW(OFFSET(Metadata!$A$1,0,0,Metadata!Metadata_Table_Length,1))-1,"")),0),OFFSET(Metadata!$B$1,MIN(IF(OFFSET(Metadata!$A$1,0,0,Metadata!Metadata_Table_Length,1)=SUBSTITUTE(C1475,"rawdatafilename","originalfilename"),ROW(OFFSET(Metadata!$A$1,0,0,Metadata!Metadata_Table_Length,1))-1,"")),0)),"")</f>
        <v/>
      </c>
      <c r="F1475" t="str">
        <f t="shared" ref="F1475:F1538" ca="1" si="95">IF(F1474&lt;&gt;"",IF(E1475&lt;&gt;"",IF(E1475&lt;&gt;E1474,F1474+1,F1474),""),"")</f>
        <v/>
      </c>
      <c r="G1475" t="str">
        <f t="array" aca="1" ref="G1475" ca="1">IF(B1475&lt;&gt;"",OFFSET(Metadata!$B$1,MIN(IF(OFFSET(Metadata!$A$1,0,0,Metadata!Metadata_Table_Length,1)=SUBSTITUTE(C1475,"rawdatafilename","partnumber"),ROW(OFFSET(Metadata!$A$1,0,0,Metadata!Metadata_Table_Length,1))-1,"")),0),"")</f>
        <v/>
      </c>
      <c r="H1475" t="str">
        <f t="array" aca="1" ref="H1475" ca="1">IF(B1475&lt;&gt;"",OFFSET(Metadata!$B$1,MIN(IF(OFFSET(Metadata!$A$1,0,0,Metadata!Metadata_Table_Length,1)=SUBSTITUTE(C1475,"rawdatafilename","original_count"),ROW(OFFSET(Metadata!$A$1,0,0,Metadata!Metadata_Table_Length,1))-1,"")),0),"")</f>
        <v/>
      </c>
      <c r="I1475" t="str">
        <f t="array" aca="1" ref="I1475" ca="1">IF(B1475&lt;&gt;"",OFFSET(Metadata!$B$1,MIN(IF(OFFSET(Metadata!$A$1,0,0,Metadata!Metadata_Table_Length,1)=SUBSTITUTE(C1475,"rawdatafilename","count"),ROW(OFFSET(Metadata!$A$1,0,0,Metadata!Metadata_Table_Length,1))-1,"")),0),"")</f>
        <v/>
      </c>
      <c r="J1475" t="str">
        <f t="array" aca="1" ref="J1475" ca="1">IF(AND(G1475&lt;&gt;"",G1475&lt;&gt;G1474),MAX(IF(G$2:G$2001=G1475,H$2:H$2001,"")),"")</f>
        <v/>
      </c>
      <c r="K1475" t="str">
        <f t="array" aca="1" ref="K1475" ca="1">IF(AND(G1475&lt;&gt;"",G1475&lt;&gt;G1474),MAX(IF(G$2:G$2001=G1475,I$2:I$2001,"")),"")</f>
        <v/>
      </c>
      <c r="L1475" t="str">
        <f t="shared" ca="1" si="92"/>
        <v/>
      </c>
    </row>
    <row r="1476" spans="2:12" x14ac:dyDescent="0.25">
      <c r="B1476" t="str">
        <f t="shared" ca="1" si="94"/>
        <v/>
      </c>
      <c r="C1476" t="str">
        <f t="shared" ca="1" si="93"/>
        <v/>
      </c>
      <c r="D1476" s="156" t="str">
        <f t="array" aca="1" ref="D1476" ca="1">IFERROR(IF(B1476&lt;&gt;"",IF(OR(EXACT(OFFSET(Metadata!$A$1,0,0,Metadata!Metadata_Table_Length,1),C1476)),1,""),""),"")</f>
        <v/>
      </c>
      <c r="E1476" s="163" t="str">
        <f t="array" aca="1" ref="E1476" ca="1">IF(B1476&lt;&gt;"",IF(D1476=1,OFFSET(Metadata!$B$1,MIN(IF(OFFSET(Metadata!$A$1,0,0,Metadata!Metadata_Table_Length,1)=C1476,ROW(OFFSET(Metadata!$A$1,0,0,Metadata!Metadata_Table_Length,1))-1,"")),0),OFFSET(Metadata!$B$1,MIN(IF(OFFSET(Metadata!$A$1,0,0,Metadata!Metadata_Table_Length,1)=SUBSTITUTE(C1476,"rawdatafilename","originalfilename"),ROW(OFFSET(Metadata!$A$1,0,0,Metadata!Metadata_Table_Length,1))-1,"")),0)),"")</f>
        <v/>
      </c>
      <c r="F1476" t="str">
        <f t="shared" ca="1" si="95"/>
        <v/>
      </c>
      <c r="G1476" t="str">
        <f t="array" aca="1" ref="G1476" ca="1">IF(B1476&lt;&gt;"",OFFSET(Metadata!$B$1,MIN(IF(OFFSET(Metadata!$A$1,0,0,Metadata!Metadata_Table_Length,1)=SUBSTITUTE(C1476,"rawdatafilename","partnumber"),ROW(OFFSET(Metadata!$A$1,0,0,Metadata!Metadata_Table_Length,1))-1,"")),0),"")</f>
        <v/>
      </c>
      <c r="H1476" t="str">
        <f t="array" aca="1" ref="H1476" ca="1">IF(B1476&lt;&gt;"",OFFSET(Metadata!$B$1,MIN(IF(OFFSET(Metadata!$A$1,0,0,Metadata!Metadata_Table_Length,1)=SUBSTITUTE(C1476,"rawdatafilename","original_count"),ROW(OFFSET(Metadata!$A$1,0,0,Metadata!Metadata_Table_Length,1))-1,"")),0),"")</f>
        <v/>
      </c>
      <c r="I1476" t="str">
        <f t="array" aca="1" ref="I1476" ca="1">IF(B1476&lt;&gt;"",OFFSET(Metadata!$B$1,MIN(IF(OFFSET(Metadata!$A$1,0,0,Metadata!Metadata_Table_Length,1)=SUBSTITUTE(C1476,"rawdatafilename","count"),ROW(OFFSET(Metadata!$A$1,0,0,Metadata!Metadata_Table_Length,1))-1,"")),0),"")</f>
        <v/>
      </c>
      <c r="J1476" t="str">
        <f t="array" aca="1" ref="J1476" ca="1">IF(AND(G1476&lt;&gt;"",G1476&lt;&gt;G1475),MAX(IF(G$2:G$2001=G1476,H$2:H$2001,"")),"")</f>
        <v/>
      </c>
      <c r="K1476" t="str">
        <f t="array" aca="1" ref="K1476" ca="1">IF(AND(G1476&lt;&gt;"",G1476&lt;&gt;G1475),MAX(IF(G$2:G$2001=G1476,I$2:I$2001,"")),"")</f>
        <v/>
      </c>
      <c r="L1476" t="str">
        <f t="shared" ca="1" si="92"/>
        <v/>
      </c>
    </row>
    <row r="1477" spans="2:12" x14ac:dyDescent="0.25">
      <c r="B1477" t="str">
        <f t="shared" ca="1" si="94"/>
        <v/>
      </c>
      <c r="C1477" t="str">
        <f t="shared" ca="1" si="93"/>
        <v/>
      </c>
      <c r="D1477" s="156" t="str">
        <f t="array" aca="1" ref="D1477" ca="1">IFERROR(IF(B1477&lt;&gt;"",IF(OR(EXACT(OFFSET(Metadata!$A$1,0,0,Metadata!Metadata_Table_Length,1),C1477)),1,""),""),"")</f>
        <v/>
      </c>
      <c r="E1477" s="163" t="str">
        <f t="array" aca="1" ref="E1477" ca="1">IF(B1477&lt;&gt;"",IF(D1477=1,OFFSET(Metadata!$B$1,MIN(IF(OFFSET(Metadata!$A$1,0,0,Metadata!Metadata_Table_Length,1)=C1477,ROW(OFFSET(Metadata!$A$1,0,0,Metadata!Metadata_Table_Length,1))-1,"")),0),OFFSET(Metadata!$B$1,MIN(IF(OFFSET(Metadata!$A$1,0,0,Metadata!Metadata_Table_Length,1)=SUBSTITUTE(C1477,"rawdatafilename","originalfilename"),ROW(OFFSET(Metadata!$A$1,0,0,Metadata!Metadata_Table_Length,1))-1,"")),0)),"")</f>
        <v/>
      </c>
      <c r="F1477" t="str">
        <f t="shared" ca="1" si="95"/>
        <v/>
      </c>
      <c r="G1477" t="str">
        <f t="array" aca="1" ref="G1477" ca="1">IF(B1477&lt;&gt;"",OFFSET(Metadata!$B$1,MIN(IF(OFFSET(Metadata!$A$1,0,0,Metadata!Metadata_Table_Length,1)=SUBSTITUTE(C1477,"rawdatafilename","partnumber"),ROW(OFFSET(Metadata!$A$1,0,0,Metadata!Metadata_Table_Length,1))-1,"")),0),"")</f>
        <v/>
      </c>
      <c r="H1477" t="str">
        <f t="array" aca="1" ref="H1477" ca="1">IF(B1477&lt;&gt;"",OFFSET(Metadata!$B$1,MIN(IF(OFFSET(Metadata!$A$1,0,0,Metadata!Metadata_Table_Length,1)=SUBSTITUTE(C1477,"rawdatafilename","original_count"),ROW(OFFSET(Metadata!$A$1,0,0,Metadata!Metadata_Table_Length,1))-1,"")),0),"")</f>
        <v/>
      </c>
      <c r="I1477" t="str">
        <f t="array" aca="1" ref="I1477" ca="1">IF(B1477&lt;&gt;"",OFFSET(Metadata!$B$1,MIN(IF(OFFSET(Metadata!$A$1,0,0,Metadata!Metadata_Table_Length,1)=SUBSTITUTE(C1477,"rawdatafilename","count"),ROW(OFFSET(Metadata!$A$1,0,0,Metadata!Metadata_Table_Length,1))-1,"")),0),"")</f>
        <v/>
      </c>
      <c r="J1477" t="str">
        <f t="array" aca="1" ref="J1477" ca="1">IF(AND(G1477&lt;&gt;"",G1477&lt;&gt;G1476),MAX(IF(G$2:G$2001=G1477,H$2:H$2001,"")),"")</f>
        <v/>
      </c>
      <c r="K1477" t="str">
        <f t="array" aca="1" ref="K1477" ca="1">IF(AND(G1477&lt;&gt;"",G1477&lt;&gt;G1476),MAX(IF(G$2:G$2001=G1477,I$2:I$2001,"")),"")</f>
        <v/>
      </c>
      <c r="L1477" t="str">
        <f t="shared" ca="1" si="92"/>
        <v/>
      </c>
    </row>
    <row r="1478" spans="2:12" x14ac:dyDescent="0.25">
      <c r="B1478" t="str">
        <f t="shared" ca="1" si="94"/>
        <v/>
      </c>
      <c r="C1478" t="str">
        <f t="shared" ca="1" si="93"/>
        <v/>
      </c>
      <c r="D1478" s="156" t="str">
        <f t="array" aca="1" ref="D1478" ca="1">IFERROR(IF(B1478&lt;&gt;"",IF(OR(EXACT(OFFSET(Metadata!$A$1,0,0,Metadata!Metadata_Table_Length,1),C1478)),1,""),""),"")</f>
        <v/>
      </c>
      <c r="E1478" s="163" t="str">
        <f t="array" aca="1" ref="E1478" ca="1">IF(B1478&lt;&gt;"",IF(D1478=1,OFFSET(Metadata!$B$1,MIN(IF(OFFSET(Metadata!$A$1,0,0,Metadata!Metadata_Table_Length,1)=C1478,ROW(OFFSET(Metadata!$A$1,0,0,Metadata!Metadata_Table_Length,1))-1,"")),0),OFFSET(Metadata!$B$1,MIN(IF(OFFSET(Metadata!$A$1,0,0,Metadata!Metadata_Table_Length,1)=SUBSTITUTE(C1478,"rawdatafilename","originalfilename"),ROW(OFFSET(Metadata!$A$1,0,0,Metadata!Metadata_Table_Length,1))-1,"")),0)),"")</f>
        <v/>
      </c>
      <c r="F1478" t="str">
        <f t="shared" ca="1" si="95"/>
        <v/>
      </c>
      <c r="G1478" t="str">
        <f t="array" aca="1" ref="G1478" ca="1">IF(B1478&lt;&gt;"",OFFSET(Metadata!$B$1,MIN(IF(OFFSET(Metadata!$A$1,0,0,Metadata!Metadata_Table_Length,1)=SUBSTITUTE(C1478,"rawdatafilename","partnumber"),ROW(OFFSET(Metadata!$A$1,0,0,Metadata!Metadata_Table_Length,1))-1,"")),0),"")</f>
        <v/>
      </c>
      <c r="H1478" t="str">
        <f t="array" aca="1" ref="H1478" ca="1">IF(B1478&lt;&gt;"",OFFSET(Metadata!$B$1,MIN(IF(OFFSET(Metadata!$A$1,0,0,Metadata!Metadata_Table_Length,1)=SUBSTITUTE(C1478,"rawdatafilename","original_count"),ROW(OFFSET(Metadata!$A$1,0,0,Metadata!Metadata_Table_Length,1))-1,"")),0),"")</f>
        <v/>
      </c>
      <c r="I1478" t="str">
        <f t="array" aca="1" ref="I1478" ca="1">IF(B1478&lt;&gt;"",OFFSET(Metadata!$B$1,MIN(IF(OFFSET(Metadata!$A$1,0,0,Metadata!Metadata_Table_Length,1)=SUBSTITUTE(C1478,"rawdatafilename","count"),ROW(OFFSET(Metadata!$A$1,0,0,Metadata!Metadata_Table_Length,1))-1,"")),0),"")</f>
        <v/>
      </c>
      <c r="J1478" t="str">
        <f t="array" aca="1" ref="J1478" ca="1">IF(AND(G1478&lt;&gt;"",G1478&lt;&gt;G1477),MAX(IF(G$2:G$2001=G1478,H$2:H$2001,"")),"")</f>
        <v/>
      </c>
      <c r="K1478" t="str">
        <f t="array" aca="1" ref="K1478" ca="1">IF(AND(G1478&lt;&gt;"",G1478&lt;&gt;G1477),MAX(IF(G$2:G$2001=G1478,I$2:I$2001,"")),"")</f>
        <v/>
      </c>
      <c r="L1478" t="str">
        <f t="shared" ca="1" si="92"/>
        <v/>
      </c>
    </row>
    <row r="1479" spans="2:12" x14ac:dyDescent="0.25">
      <c r="B1479" t="str">
        <f t="shared" ca="1" si="94"/>
        <v/>
      </c>
      <c r="C1479" t="str">
        <f t="shared" ca="1" si="93"/>
        <v/>
      </c>
      <c r="D1479" s="156" t="str">
        <f t="array" aca="1" ref="D1479" ca="1">IFERROR(IF(B1479&lt;&gt;"",IF(OR(EXACT(OFFSET(Metadata!$A$1,0,0,Metadata!Metadata_Table_Length,1),C1479)),1,""),""),"")</f>
        <v/>
      </c>
      <c r="E1479" s="163" t="str">
        <f t="array" aca="1" ref="E1479" ca="1">IF(B1479&lt;&gt;"",IF(D1479=1,OFFSET(Metadata!$B$1,MIN(IF(OFFSET(Metadata!$A$1,0,0,Metadata!Metadata_Table_Length,1)=C1479,ROW(OFFSET(Metadata!$A$1,0,0,Metadata!Metadata_Table_Length,1))-1,"")),0),OFFSET(Metadata!$B$1,MIN(IF(OFFSET(Metadata!$A$1,0,0,Metadata!Metadata_Table_Length,1)=SUBSTITUTE(C1479,"rawdatafilename","originalfilename"),ROW(OFFSET(Metadata!$A$1,0,0,Metadata!Metadata_Table_Length,1))-1,"")),0)),"")</f>
        <v/>
      </c>
      <c r="F1479" t="str">
        <f t="shared" ca="1" si="95"/>
        <v/>
      </c>
      <c r="G1479" t="str">
        <f t="array" aca="1" ref="G1479" ca="1">IF(B1479&lt;&gt;"",OFFSET(Metadata!$B$1,MIN(IF(OFFSET(Metadata!$A$1,0,0,Metadata!Metadata_Table_Length,1)=SUBSTITUTE(C1479,"rawdatafilename","partnumber"),ROW(OFFSET(Metadata!$A$1,0,0,Metadata!Metadata_Table_Length,1))-1,"")),0),"")</f>
        <v/>
      </c>
      <c r="H1479" t="str">
        <f t="array" aca="1" ref="H1479" ca="1">IF(B1479&lt;&gt;"",OFFSET(Metadata!$B$1,MIN(IF(OFFSET(Metadata!$A$1,0,0,Metadata!Metadata_Table_Length,1)=SUBSTITUTE(C1479,"rawdatafilename","original_count"),ROW(OFFSET(Metadata!$A$1,0,0,Metadata!Metadata_Table_Length,1))-1,"")),0),"")</f>
        <v/>
      </c>
      <c r="I1479" t="str">
        <f t="array" aca="1" ref="I1479" ca="1">IF(B1479&lt;&gt;"",OFFSET(Metadata!$B$1,MIN(IF(OFFSET(Metadata!$A$1,0,0,Metadata!Metadata_Table_Length,1)=SUBSTITUTE(C1479,"rawdatafilename","count"),ROW(OFFSET(Metadata!$A$1,0,0,Metadata!Metadata_Table_Length,1))-1,"")),0),"")</f>
        <v/>
      </c>
      <c r="J1479" t="str">
        <f t="array" aca="1" ref="J1479" ca="1">IF(AND(G1479&lt;&gt;"",G1479&lt;&gt;G1478),MAX(IF(G$2:G$2001=G1479,H$2:H$2001,"")),"")</f>
        <v/>
      </c>
      <c r="K1479" t="str">
        <f t="array" aca="1" ref="K1479" ca="1">IF(AND(G1479&lt;&gt;"",G1479&lt;&gt;G1478),MAX(IF(G$2:G$2001=G1479,I$2:I$2001,"")),"")</f>
        <v/>
      </c>
      <c r="L1479" t="str">
        <f t="shared" ca="1" si="92"/>
        <v/>
      </c>
    </row>
    <row r="1480" spans="2:12" x14ac:dyDescent="0.25">
      <c r="B1480" t="str">
        <f t="shared" ca="1" si="94"/>
        <v/>
      </c>
      <c r="C1480" t="str">
        <f t="shared" ca="1" si="93"/>
        <v/>
      </c>
      <c r="D1480" s="156" t="str">
        <f t="array" aca="1" ref="D1480" ca="1">IFERROR(IF(B1480&lt;&gt;"",IF(OR(EXACT(OFFSET(Metadata!$A$1,0,0,Metadata!Metadata_Table_Length,1),C1480)),1,""),""),"")</f>
        <v/>
      </c>
      <c r="E1480" s="163" t="str">
        <f t="array" aca="1" ref="E1480" ca="1">IF(B1480&lt;&gt;"",IF(D1480=1,OFFSET(Metadata!$B$1,MIN(IF(OFFSET(Metadata!$A$1,0,0,Metadata!Metadata_Table_Length,1)=C1480,ROW(OFFSET(Metadata!$A$1,0,0,Metadata!Metadata_Table_Length,1))-1,"")),0),OFFSET(Metadata!$B$1,MIN(IF(OFFSET(Metadata!$A$1,0,0,Metadata!Metadata_Table_Length,1)=SUBSTITUTE(C1480,"rawdatafilename","originalfilename"),ROW(OFFSET(Metadata!$A$1,0,0,Metadata!Metadata_Table_Length,1))-1,"")),0)),"")</f>
        <v/>
      </c>
      <c r="F1480" t="str">
        <f t="shared" ca="1" si="95"/>
        <v/>
      </c>
      <c r="G1480" t="str">
        <f t="array" aca="1" ref="G1480" ca="1">IF(B1480&lt;&gt;"",OFFSET(Metadata!$B$1,MIN(IF(OFFSET(Metadata!$A$1,0,0,Metadata!Metadata_Table_Length,1)=SUBSTITUTE(C1480,"rawdatafilename","partnumber"),ROW(OFFSET(Metadata!$A$1,0,0,Metadata!Metadata_Table_Length,1))-1,"")),0),"")</f>
        <v/>
      </c>
      <c r="H1480" t="str">
        <f t="array" aca="1" ref="H1480" ca="1">IF(B1480&lt;&gt;"",OFFSET(Metadata!$B$1,MIN(IF(OFFSET(Metadata!$A$1,0,0,Metadata!Metadata_Table_Length,1)=SUBSTITUTE(C1480,"rawdatafilename","original_count"),ROW(OFFSET(Metadata!$A$1,0,0,Metadata!Metadata_Table_Length,1))-1,"")),0),"")</f>
        <v/>
      </c>
      <c r="I1480" t="str">
        <f t="array" aca="1" ref="I1480" ca="1">IF(B1480&lt;&gt;"",OFFSET(Metadata!$B$1,MIN(IF(OFFSET(Metadata!$A$1,0,0,Metadata!Metadata_Table_Length,1)=SUBSTITUTE(C1480,"rawdatafilename","count"),ROW(OFFSET(Metadata!$A$1,0,0,Metadata!Metadata_Table_Length,1))-1,"")),0),"")</f>
        <v/>
      </c>
      <c r="J1480" t="str">
        <f t="array" aca="1" ref="J1480" ca="1">IF(AND(G1480&lt;&gt;"",G1480&lt;&gt;G1479),MAX(IF(G$2:G$2001=G1480,H$2:H$2001,"")),"")</f>
        <v/>
      </c>
      <c r="K1480" t="str">
        <f t="array" aca="1" ref="K1480" ca="1">IF(AND(G1480&lt;&gt;"",G1480&lt;&gt;G1479),MAX(IF(G$2:G$2001=G1480,I$2:I$2001,"")),"")</f>
        <v/>
      </c>
      <c r="L1480" t="str">
        <f t="shared" ca="1" si="92"/>
        <v/>
      </c>
    </row>
    <row r="1481" spans="2:12" x14ac:dyDescent="0.25">
      <c r="B1481" t="str">
        <f t="shared" ca="1" si="94"/>
        <v/>
      </c>
      <c r="C1481" t="str">
        <f t="shared" ca="1" si="93"/>
        <v/>
      </c>
      <c r="D1481" s="156" t="str">
        <f t="array" aca="1" ref="D1481" ca="1">IFERROR(IF(B1481&lt;&gt;"",IF(OR(EXACT(OFFSET(Metadata!$A$1,0,0,Metadata!Metadata_Table_Length,1),C1481)),1,""),""),"")</f>
        <v/>
      </c>
      <c r="E1481" s="163" t="str">
        <f t="array" aca="1" ref="E1481" ca="1">IF(B1481&lt;&gt;"",IF(D1481=1,OFFSET(Metadata!$B$1,MIN(IF(OFFSET(Metadata!$A$1,0,0,Metadata!Metadata_Table_Length,1)=C1481,ROW(OFFSET(Metadata!$A$1,0,0,Metadata!Metadata_Table_Length,1))-1,"")),0),OFFSET(Metadata!$B$1,MIN(IF(OFFSET(Metadata!$A$1,0,0,Metadata!Metadata_Table_Length,1)=SUBSTITUTE(C1481,"rawdatafilename","originalfilename"),ROW(OFFSET(Metadata!$A$1,0,0,Metadata!Metadata_Table_Length,1))-1,"")),0)),"")</f>
        <v/>
      </c>
      <c r="F1481" t="str">
        <f t="shared" ca="1" si="95"/>
        <v/>
      </c>
      <c r="G1481" t="str">
        <f t="array" aca="1" ref="G1481" ca="1">IF(B1481&lt;&gt;"",OFFSET(Metadata!$B$1,MIN(IF(OFFSET(Metadata!$A$1,0,0,Metadata!Metadata_Table_Length,1)=SUBSTITUTE(C1481,"rawdatafilename","partnumber"),ROW(OFFSET(Metadata!$A$1,0,0,Metadata!Metadata_Table_Length,1))-1,"")),0),"")</f>
        <v/>
      </c>
      <c r="H1481" t="str">
        <f t="array" aca="1" ref="H1481" ca="1">IF(B1481&lt;&gt;"",OFFSET(Metadata!$B$1,MIN(IF(OFFSET(Metadata!$A$1,0,0,Metadata!Metadata_Table_Length,1)=SUBSTITUTE(C1481,"rawdatafilename","original_count"),ROW(OFFSET(Metadata!$A$1,0,0,Metadata!Metadata_Table_Length,1))-1,"")),0),"")</f>
        <v/>
      </c>
      <c r="I1481" t="str">
        <f t="array" aca="1" ref="I1481" ca="1">IF(B1481&lt;&gt;"",OFFSET(Metadata!$B$1,MIN(IF(OFFSET(Metadata!$A$1,0,0,Metadata!Metadata_Table_Length,1)=SUBSTITUTE(C1481,"rawdatafilename","count"),ROW(OFFSET(Metadata!$A$1,0,0,Metadata!Metadata_Table_Length,1))-1,"")),0),"")</f>
        <v/>
      </c>
      <c r="J1481" t="str">
        <f t="array" aca="1" ref="J1481" ca="1">IF(AND(G1481&lt;&gt;"",G1481&lt;&gt;G1480),MAX(IF(G$2:G$2001=G1481,H$2:H$2001,"")),"")</f>
        <v/>
      </c>
      <c r="K1481" t="str">
        <f t="array" aca="1" ref="K1481" ca="1">IF(AND(G1481&lt;&gt;"",G1481&lt;&gt;G1480),MAX(IF(G$2:G$2001=G1481,I$2:I$2001,"")),"")</f>
        <v/>
      </c>
      <c r="L1481" t="str">
        <f t="shared" ca="1" si="92"/>
        <v/>
      </c>
    </row>
    <row r="1482" spans="2:12" x14ac:dyDescent="0.25">
      <c r="B1482" t="str">
        <f t="shared" ca="1" si="94"/>
        <v/>
      </c>
      <c r="C1482" t="str">
        <f t="shared" ca="1" si="93"/>
        <v/>
      </c>
      <c r="D1482" s="156" t="str">
        <f t="array" aca="1" ref="D1482" ca="1">IFERROR(IF(B1482&lt;&gt;"",IF(OR(EXACT(OFFSET(Metadata!$A$1,0,0,Metadata!Metadata_Table_Length,1),C1482)),1,""),""),"")</f>
        <v/>
      </c>
      <c r="E1482" s="163" t="str">
        <f t="array" aca="1" ref="E1482" ca="1">IF(B1482&lt;&gt;"",IF(D1482=1,OFFSET(Metadata!$B$1,MIN(IF(OFFSET(Metadata!$A$1,0,0,Metadata!Metadata_Table_Length,1)=C1482,ROW(OFFSET(Metadata!$A$1,0,0,Metadata!Metadata_Table_Length,1))-1,"")),0),OFFSET(Metadata!$B$1,MIN(IF(OFFSET(Metadata!$A$1,0,0,Metadata!Metadata_Table_Length,1)=SUBSTITUTE(C1482,"rawdatafilename","originalfilename"),ROW(OFFSET(Metadata!$A$1,0,0,Metadata!Metadata_Table_Length,1))-1,"")),0)),"")</f>
        <v/>
      </c>
      <c r="F1482" t="str">
        <f t="shared" ca="1" si="95"/>
        <v/>
      </c>
      <c r="G1482" t="str">
        <f t="array" aca="1" ref="G1482" ca="1">IF(B1482&lt;&gt;"",OFFSET(Metadata!$B$1,MIN(IF(OFFSET(Metadata!$A$1,0,0,Metadata!Metadata_Table_Length,1)=SUBSTITUTE(C1482,"rawdatafilename","partnumber"),ROW(OFFSET(Metadata!$A$1,0,0,Metadata!Metadata_Table_Length,1))-1,"")),0),"")</f>
        <v/>
      </c>
      <c r="H1482" t="str">
        <f t="array" aca="1" ref="H1482" ca="1">IF(B1482&lt;&gt;"",OFFSET(Metadata!$B$1,MIN(IF(OFFSET(Metadata!$A$1,0,0,Metadata!Metadata_Table_Length,1)=SUBSTITUTE(C1482,"rawdatafilename","original_count"),ROW(OFFSET(Metadata!$A$1,0,0,Metadata!Metadata_Table_Length,1))-1,"")),0),"")</f>
        <v/>
      </c>
      <c r="I1482" t="str">
        <f t="array" aca="1" ref="I1482" ca="1">IF(B1482&lt;&gt;"",OFFSET(Metadata!$B$1,MIN(IF(OFFSET(Metadata!$A$1,0,0,Metadata!Metadata_Table_Length,1)=SUBSTITUTE(C1482,"rawdatafilename","count"),ROW(OFFSET(Metadata!$A$1,0,0,Metadata!Metadata_Table_Length,1))-1,"")),0),"")</f>
        <v/>
      </c>
      <c r="J1482" t="str">
        <f t="array" aca="1" ref="J1482" ca="1">IF(AND(G1482&lt;&gt;"",G1482&lt;&gt;G1481),MAX(IF(G$2:G$2001=G1482,H$2:H$2001,"")),"")</f>
        <v/>
      </c>
      <c r="K1482" t="str">
        <f t="array" aca="1" ref="K1482" ca="1">IF(AND(G1482&lt;&gt;"",G1482&lt;&gt;G1481),MAX(IF(G$2:G$2001=G1482,I$2:I$2001,"")),"")</f>
        <v/>
      </c>
      <c r="L1482" t="str">
        <f t="shared" ca="1" si="92"/>
        <v/>
      </c>
    </row>
    <row r="1483" spans="2:12" x14ac:dyDescent="0.25">
      <c r="B1483" t="str">
        <f t="shared" ca="1" si="94"/>
        <v/>
      </c>
      <c r="C1483" t="str">
        <f t="shared" ca="1" si="93"/>
        <v/>
      </c>
      <c r="D1483" s="156" t="str">
        <f t="array" aca="1" ref="D1483" ca="1">IFERROR(IF(B1483&lt;&gt;"",IF(OR(EXACT(OFFSET(Metadata!$A$1,0,0,Metadata!Metadata_Table_Length,1),C1483)),1,""),""),"")</f>
        <v/>
      </c>
      <c r="E1483" s="163" t="str">
        <f t="array" aca="1" ref="E1483" ca="1">IF(B1483&lt;&gt;"",IF(D1483=1,OFFSET(Metadata!$B$1,MIN(IF(OFFSET(Metadata!$A$1,0,0,Metadata!Metadata_Table_Length,1)=C1483,ROW(OFFSET(Metadata!$A$1,0,0,Metadata!Metadata_Table_Length,1))-1,"")),0),OFFSET(Metadata!$B$1,MIN(IF(OFFSET(Metadata!$A$1,0,0,Metadata!Metadata_Table_Length,1)=SUBSTITUTE(C1483,"rawdatafilename","originalfilename"),ROW(OFFSET(Metadata!$A$1,0,0,Metadata!Metadata_Table_Length,1))-1,"")),0)),"")</f>
        <v/>
      </c>
      <c r="F1483" t="str">
        <f t="shared" ca="1" si="95"/>
        <v/>
      </c>
      <c r="G1483" t="str">
        <f t="array" aca="1" ref="G1483" ca="1">IF(B1483&lt;&gt;"",OFFSET(Metadata!$B$1,MIN(IF(OFFSET(Metadata!$A$1,0,0,Metadata!Metadata_Table_Length,1)=SUBSTITUTE(C1483,"rawdatafilename","partnumber"),ROW(OFFSET(Metadata!$A$1,0,0,Metadata!Metadata_Table_Length,1))-1,"")),0),"")</f>
        <v/>
      </c>
      <c r="H1483" t="str">
        <f t="array" aca="1" ref="H1483" ca="1">IF(B1483&lt;&gt;"",OFFSET(Metadata!$B$1,MIN(IF(OFFSET(Metadata!$A$1,0,0,Metadata!Metadata_Table_Length,1)=SUBSTITUTE(C1483,"rawdatafilename","original_count"),ROW(OFFSET(Metadata!$A$1,0,0,Metadata!Metadata_Table_Length,1))-1,"")),0),"")</f>
        <v/>
      </c>
      <c r="I1483" t="str">
        <f t="array" aca="1" ref="I1483" ca="1">IF(B1483&lt;&gt;"",OFFSET(Metadata!$B$1,MIN(IF(OFFSET(Metadata!$A$1,0,0,Metadata!Metadata_Table_Length,1)=SUBSTITUTE(C1483,"rawdatafilename","count"),ROW(OFFSET(Metadata!$A$1,0,0,Metadata!Metadata_Table_Length,1))-1,"")),0),"")</f>
        <v/>
      </c>
      <c r="J1483" t="str">
        <f t="array" aca="1" ref="J1483" ca="1">IF(AND(G1483&lt;&gt;"",G1483&lt;&gt;G1482),MAX(IF(G$2:G$2001=G1483,H$2:H$2001,"")),"")</f>
        <v/>
      </c>
      <c r="K1483" t="str">
        <f t="array" aca="1" ref="K1483" ca="1">IF(AND(G1483&lt;&gt;"",G1483&lt;&gt;G1482),MAX(IF(G$2:G$2001=G1483,I$2:I$2001,"")),"")</f>
        <v/>
      </c>
      <c r="L1483" t="str">
        <f t="shared" ca="1" si="92"/>
        <v/>
      </c>
    </row>
    <row r="1484" spans="2:12" x14ac:dyDescent="0.25">
      <c r="B1484" t="str">
        <f t="shared" ca="1" si="94"/>
        <v/>
      </c>
      <c r="C1484" t="str">
        <f t="shared" ca="1" si="93"/>
        <v/>
      </c>
      <c r="D1484" s="156" t="str">
        <f t="array" aca="1" ref="D1484" ca="1">IFERROR(IF(B1484&lt;&gt;"",IF(OR(EXACT(OFFSET(Metadata!$A$1,0,0,Metadata!Metadata_Table_Length,1),C1484)),1,""),""),"")</f>
        <v/>
      </c>
      <c r="E1484" s="163" t="str">
        <f t="array" aca="1" ref="E1484" ca="1">IF(B1484&lt;&gt;"",IF(D1484=1,OFFSET(Metadata!$B$1,MIN(IF(OFFSET(Metadata!$A$1,0,0,Metadata!Metadata_Table_Length,1)=C1484,ROW(OFFSET(Metadata!$A$1,0,0,Metadata!Metadata_Table_Length,1))-1,"")),0),OFFSET(Metadata!$B$1,MIN(IF(OFFSET(Metadata!$A$1,0,0,Metadata!Metadata_Table_Length,1)=SUBSTITUTE(C1484,"rawdatafilename","originalfilename"),ROW(OFFSET(Metadata!$A$1,0,0,Metadata!Metadata_Table_Length,1))-1,"")),0)),"")</f>
        <v/>
      </c>
      <c r="F1484" t="str">
        <f t="shared" ca="1" si="95"/>
        <v/>
      </c>
      <c r="G1484" t="str">
        <f t="array" aca="1" ref="G1484" ca="1">IF(B1484&lt;&gt;"",OFFSET(Metadata!$B$1,MIN(IF(OFFSET(Metadata!$A$1,0,0,Metadata!Metadata_Table_Length,1)=SUBSTITUTE(C1484,"rawdatafilename","partnumber"),ROW(OFFSET(Metadata!$A$1,0,0,Metadata!Metadata_Table_Length,1))-1,"")),0),"")</f>
        <v/>
      </c>
      <c r="H1484" t="str">
        <f t="array" aca="1" ref="H1484" ca="1">IF(B1484&lt;&gt;"",OFFSET(Metadata!$B$1,MIN(IF(OFFSET(Metadata!$A$1,0,0,Metadata!Metadata_Table_Length,1)=SUBSTITUTE(C1484,"rawdatafilename","original_count"),ROW(OFFSET(Metadata!$A$1,0,0,Metadata!Metadata_Table_Length,1))-1,"")),0),"")</f>
        <v/>
      </c>
      <c r="I1484" t="str">
        <f t="array" aca="1" ref="I1484" ca="1">IF(B1484&lt;&gt;"",OFFSET(Metadata!$B$1,MIN(IF(OFFSET(Metadata!$A$1,0,0,Metadata!Metadata_Table_Length,1)=SUBSTITUTE(C1484,"rawdatafilename","count"),ROW(OFFSET(Metadata!$A$1,0,0,Metadata!Metadata_Table_Length,1))-1,"")),0),"")</f>
        <v/>
      </c>
      <c r="J1484" t="str">
        <f t="array" aca="1" ref="J1484" ca="1">IF(AND(G1484&lt;&gt;"",G1484&lt;&gt;G1483),MAX(IF(G$2:G$2001=G1484,H$2:H$2001,"")),"")</f>
        <v/>
      </c>
      <c r="K1484" t="str">
        <f t="array" aca="1" ref="K1484" ca="1">IF(AND(G1484&lt;&gt;"",G1484&lt;&gt;G1483),MAX(IF(G$2:G$2001=G1484,I$2:I$2001,"")),"")</f>
        <v/>
      </c>
      <c r="L1484" t="str">
        <f t="shared" ca="1" si="92"/>
        <v/>
      </c>
    </row>
    <row r="1485" spans="2:12" x14ac:dyDescent="0.25">
      <c r="B1485" t="str">
        <f t="shared" ca="1" si="94"/>
        <v/>
      </c>
      <c r="C1485" t="str">
        <f t="shared" ca="1" si="93"/>
        <v/>
      </c>
      <c r="D1485" s="156" t="str">
        <f t="array" aca="1" ref="D1485" ca="1">IFERROR(IF(B1485&lt;&gt;"",IF(OR(EXACT(OFFSET(Metadata!$A$1,0,0,Metadata!Metadata_Table_Length,1),C1485)),1,""),""),"")</f>
        <v/>
      </c>
      <c r="E1485" s="163" t="str">
        <f t="array" aca="1" ref="E1485" ca="1">IF(B1485&lt;&gt;"",IF(D1485=1,OFFSET(Metadata!$B$1,MIN(IF(OFFSET(Metadata!$A$1,0,0,Metadata!Metadata_Table_Length,1)=C1485,ROW(OFFSET(Metadata!$A$1,0,0,Metadata!Metadata_Table_Length,1))-1,"")),0),OFFSET(Metadata!$B$1,MIN(IF(OFFSET(Metadata!$A$1,0,0,Metadata!Metadata_Table_Length,1)=SUBSTITUTE(C1485,"rawdatafilename","originalfilename"),ROW(OFFSET(Metadata!$A$1,0,0,Metadata!Metadata_Table_Length,1))-1,"")),0)),"")</f>
        <v/>
      </c>
      <c r="F1485" t="str">
        <f t="shared" ca="1" si="95"/>
        <v/>
      </c>
      <c r="G1485" t="str">
        <f t="array" aca="1" ref="G1485" ca="1">IF(B1485&lt;&gt;"",OFFSET(Metadata!$B$1,MIN(IF(OFFSET(Metadata!$A$1,0,0,Metadata!Metadata_Table_Length,1)=SUBSTITUTE(C1485,"rawdatafilename","partnumber"),ROW(OFFSET(Metadata!$A$1,0,0,Metadata!Metadata_Table_Length,1))-1,"")),0),"")</f>
        <v/>
      </c>
      <c r="H1485" t="str">
        <f t="array" aca="1" ref="H1485" ca="1">IF(B1485&lt;&gt;"",OFFSET(Metadata!$B$1,MIN(IF(OFFSET(Metadata!$A$1,0,0,Metadata!Metadata_Table_Length,1)=SUBSTITUTE(C1485,"rawdatafilename","original_count"),ROW(OFFSET(Metadata!$A$1,0,0,Metadata!Metadata_Table_Length,1))-1,"")),0),"")</f>
        <v/>
      </c>
      <c r="I1485" t="str">
        <f t="array" aca="1" ref="I1485" ca="1">IF(B1485&lt;&gt;"",OFFSET(Metadata!$B$1,MIN(IF(OFFSET(Metadata!$A$1,0,0,Metadata!Metadata_Table_Length,1)=SUBSTITUTE(C1485,"rawdatafilename","count"),ROW(OFFSET(Metadata!$A$1,0,0,Metadata!Metadata_Table_Length,1))-1,"")),0),"")</f>
        <v/>
      </c>
      <c r="J1485" t="str">
        <f t="array" aca="1" ref="J1485" ca="1">IF(AND(G1485&lt;&gt;"",G1485&lt;&gt;G1484),MAX(IF(G$2:G$2001=G1485,H$2:H$2001,"")),"")</f>
        <v/>
      </c>
      <c r="K1485" t="str">
        <f t="array" aca="1" ref="K1485" ca="1">IF(AND(G1485&lt;&gt;"",G1485&lt;&gt;G1484),MAX(IF(G$2:G$2001=G1485,I$2:I$2001,"")),"")</f>
        <v/>
      </c>
      <c r="L1485" t="str">
        <f t="shared" ca="1" si="92"/>
        <v/>
      </c>
    </row>
    <row r="1486" spans="2:12" x14ac:dyDescent="0.25">
      <c r="B1486" t="str">
        <f t="shared" ca="1" si="94"/>
        <v/>
      </c>
      <c r="C1486" t="str">
        <f t="shared" ca="1" si="93"/>
        <v/>
      </c>
      <c r="D1486" s="156" t="str">
        <f t="array" aca="1" ref="D1486" ca="1">IFERROR(IF(B1486&lt;&gt;"",IF(OR(EXACT(OFFSET(Metadata!$A$1,0,0,Metadata!Metadata_Table_Length,1),C1486)),1,""),""),"")</f>
        <v/>
      </c>
      <c r="E1486" s="163" t="str">
        <f t="array" aca="1" ref="E1486" ca="1">IF(B1486&lt;&gt;"",IF(D1486=1,OFFSET(Metadata!$B$1,MIN(IF(OFFSET(Metadata!$A$1,0,0,Metadata!Metadata_Table_Length,1)=C1486,ROW(OFFSET(Metadata!$A$1,0,0,Metadata!Metadata_Table_Length,1))-1,"")),0),OFFSET(Metadata!$B$1,MIN(IF(OFFSET(Metadata!$A$1,0,0,Metadata!Metadata_Table_Length,1)=SUBSTITUTE(C1486,"rawdatafilename","originalfilename"),ROW(OFFSET(Metadata!$A$1,0,0,Metadata!Metadata_Table_Length,1))-1,"")),0)),"")</f>
        <v/>
      </c>
      <c r="F1486" t="str">
        <f t="shared" ca="1" si="95"/>
        <v/>
      </c>
      <c r="G1486" t="str">
        <f t="array" aca="1" ref="G1486" ca="1">IF(B1486&lt;&gt;"",OFFSET(Metadata!$B$1,MIN(IF(OFFSET(Metadata!$A$1,0,0,Metadata!Metadata_Table_Length,1)=SUBSTITUTE(C1486,"rawdatafilename","partnumber"),ROW(OFFSET(Metadata!$A$1,0,0,Metadata!Metadata_Table_Length,1))-1,"")),0),"")</f>
        <v/>
      </c>
      <c r="H1486" t="str">
        <f t="array" aca="1" ref="H1486" ca="1">IF(B1486&lt;&gt;"",OFFSET(Metadata!$B$1,MIN(IF(OFFSET(Metadata!$A$1,0,0,Metadata!Metadata_Table_Length,1)=SUBSTITUTE(C1486,"rawdatafilename","original_count"),ROW(OFFSET(Metadata!$A$1,0,0,Metadata!Metadata_Table_Length,1))-1,"")),0),"")</f>
        <v/>
      </c>
      <c r="I1486" t="str">
        <f t="array" aca="1" ref="I1486" ca="1">IF(B1486&lt;&gt;"",OFFSET(Metadata!$B$1,MIN(IF(OFFSET(Metadata!$A$1,0,0,Metadata!Metadata_Table_Length,1)=SUBSTITUTE(C1486,"rawdatafilename","count"),ROW(OFFSET(Metadata!$A$1,0,0,Metadata!Metadata_Table_Length,1))-1,"")),0),"")</f>
        <v/>
      </c>
      <c r="J1486" t="str">
        <f t="array" aca="1" ref="J1486" ca="1">IF(AND(G1486&lt;&gt;"",G1486&lt;&gt;G1485),MAX(IF(G$2:G$2001=G1486,H$2:H$2001,"")),"")</f>
        <v/>
      </c>
      <c r="K1486" t="str">
        <f t="array" aca="1" ref="K1486" ca="1">IF(AND(G1486&lt;&gt;"",G1486&lt;&gt;G1485),MAX(IF(G$2:G$2001=G1486,I$2:I$2001,"")),"")</f>
        <v/>
      </c>
      <c r="L1486" t="str">
        <f t="shared" ca="1" si="92"/>
        <v/>
      </c>
    </row>
    <row r="1487" spans="2:12" x14ac:dyDescent="0.25">
      <c r="B1487" t="str">
        <f t="shared" ca="1" si="94"/>
        <v/>
      </c>
      <c r="C1487" t="str">
        <f t="shared" ca="1" si="93"/>
        <v/>
      </c>
      <c r="D1487" s="156" t="str">
        <f t="array" aca="1" ref="D1487" ca="1">IFERROR(IF(B1487&lt;&gt;"",IF(OR(EXACT(OFFSET(Metadata!$A$1,0,0,Metadata!Metadata_Table_Length,1),C1487)),1,""),""),"")</f>
        <v/>
      </c>
      <c r="E1487" s="163" t="str">
        <f t="array" aca="1" ref="E1487" ca="1">IF(B1487&lt;&gt;"",IF(D1487=1,OFFSET(Metadata!$B$1,MIN(IF(OFFSET(Metadata!$A$1,0,0,Metadata!Metadata_Table_Length,1)=C1487,ROW(OFFSET(Metadata!$A$1,0,0,Metadata!Metadata_Table_Length,1))-1,"")),0),OFFSET(Metadata!$B$1,MIN(IF(OFFSET(Metadata!$A$1,0,0,Metadata!Metadata_Table_Length,1)=SUBSTITUTE(C1487,"rawdatafilename","originalfilename"),ROW(OFFSET(Metadata!$A$1,0,0,Metadata!Metadata_Table_Length,1))-1,"")),0)),"")</f>
        <v/>
      </c>
      <c r="F1487" t="str">
        <f t="shared" ca="1" si="95"/>
        <v/>
      </c>
      <c r="G1487" t="str">
        <f t="array" aca="1" ref="G1487" ca="1">IF(B1487&lt;&gt;"",OFFSET(Metadata!$B$1,MIN(IF(OFFSET(Metadata!$A$1,0,0,Metadata!Metadata_Table_Length,1)=SUBSTITUTE(C1487,"rawdatafilename","partnumber"),ROW(OFFSET(Metadata!$A$1,0,0,Metadata!Metadata_Table_Length,1))-1,"")),0),"")</f>
        <v/>
      </c>
      <c r="H1487" t="str">
        <f t="array" aca="1" ref="H1487" ca="1">IF(B1487&lt;&gt;"",OFFSET(Metadata!$B$1,MIN(IF(OFFSET(Metadata!$A$1,0,0,Metadata!Metadata_Table_Length,1)=SUBSTITUTE(C1487,"rawdatafilename","original_count"),ROW(OFFSET(Metadata!$A$1,0,0,Metadata!Metadata_Table_Length,1))-1,"")),0),"")</f>
        <v/>
      </c>
      <c r="I1487" t="str">
        <f t="array" aca="1" ref="I1487" ca="1">IF(B1487&lt;&gt;"",OFFSET(Metadata!$B$1,MIN(IF(OFFSET(Metadata!$A$1,0,0,Metadata!Metadata_Table_Length,1)=SUBSTITUTE(C1487,"rawdatafilename","count"),ROW(OFFSET(Metadata!$A$1,0,0,Metadata!Metadata_Table_Length,1))-1,"")),0),"")</f>
        <v/>
      </c>
      <c r="J1487" t="str">
        <f t="array" aca="1" ref="J1487" ca="1">IF(AND(G1487&lt;&gt;"",G1487&lt;&gt;G1486),MAX(IF(G$2:G$2001=G1487,H$2:H$2001,"")),"")</f>
        <v/>
      </c>
      <c r="K1487" t="str">
        <f t="array" aca="1" ref="K1487" ca="1">IF(AND(G1487&lt;&gt;"",G1487&lt;&gt;G1486),MAX(IF(G$2:G$2001=G1487,I$2:I$2001,"")),"")</f>
        <v/>
      </c>
      <c r="L1487" t="str">
        <f t="shared" ca="1" si="92"/>
        <v/>
      </c>
    </row>
    <row r="1488" spans="2:12" x14ac:dyDescent="0.25">
      <c r="B1488" t="str">
        <f t="shared" ca="1" si="94"/>
        <v/>
      </c>
      <c r="C1488" t="str">
        <f t="shared" ca="1" si="93"/>
        <v/>
      </c>
      <c r="D1488" s="156" t="str">
        <f t="array" aca="1" ref="D1488" ca="1">IFERROR(IF(B1488&lt;&gt;"",IF(OR(EXACT(OFFSET(Metadata!$A$1,0,0,Metadata!Metadata_Table_Length,1),C1488)),1,""),""),"")</f>
        <v/>
      </c>
      <c r="E1488" s="163" t="str">
        <f t="array" aca="1" ref="E1488" ca="1">IF(B1488&lt;&gt;"",IF(D1488=1,OFFSET(Metadata!$B$1,MIN(IF(OFFSET(Metadata!$A$1,0,0,Metadata!Metadata_Table_Length,1)=C1488,ROW(OFFSET(Metadata!$A$1,0,0,Metadata!Metadata_Table_Length,1))-1,"")),0),OFFSET(Metadata!$B$1,MIN(IF(OFFSET(Metadata!$A$1,0,0,Metadata!Metadata_Table_Length,1)=SUBSTITUTE(C1488,"rawdatafilename","originalfilename"),ROW(OFFSET(Metadata!$A$1,0,0,Metadata!Metadata_Table_Length,1))-1,"")),0)),"")</f>
        <v/>
      </c>
      <c r="F1488" t="str">
        <f t="shared" ca="1" si="95"/>
        <v/>
      </c>
      <c r="G1488" t="str">
        <f t="array" aca="1" ref="G1488" ca="1">IF(B1488&lt;&gt;"",OFFSET(Metadata!$B$1,MIN(IF(OFFSET(Metadata!$A$1,0,0,Metadata!Metadata_Table_Length,1)=SUBSTITUTE(C1488,"rawdatafilename","partnumber"),ROW(OFFSET(Metadata!$A$1,0,0,Metadata!Metadata_Table_Length,1))-1,"")),0),"")</f>
        <v/>
      </c>
      <c r="H1488" t="str">
        <f t="array" aca="1" ref="H1488" ca="1">IF(B1488&lt;&gt;"",OFFSET(Metadata!$B$1,MIN(IF(OFFSET(Metadata!$A$1,0,0,Metadata!Metadata_Table_Length,1)=SUBSTITUTE(C1488,"rawdatafilename","original_count"),ROW(OFFSET(Metadata!$A$1,0,0,Metadata!Metadata_Table_Length,1))-1,"")),0),"")</f>
        <v/>
      </c>
      <c r="I1488" t="str">
        <f t="array" aca="1" ref="I1488" ca="1">IF(B1488&lt;&gt;"",OFFSET(Metadata!$B$1,MIN(IF(OFFSET(Metadata!$A$1,0,0,Metadata!Metadata_Table_Length,1)=SUBSTITUTE(C1488,"rawdatafilename","count"),ROW(OFFSET(Metadata!$A$1,0,0,Metadata!Metadata_Table_Length,1))-1,"")),0),"")</f>
        <v/>
      </c>
      <c r="J1488" t="str">
        <f t="array" aca="1" ref="J1488" ca="1">IF(AND(G1488&lt;&gt;"",G1488&lt;&gt;G1487),MAX(IF(G$2:G$2001=G1488,H$2:H$2001,"")),"")</f>
        <v/>
      </c>
      <c r="K1488" t="str">
        <f t="array" aca="1" ref="K1488" ca="1">IF(AND(G1488&lt;&gt;"",G1488&lt;&gt;G1487),MAX(IF(G$2:G$2001=G1488,I$2:I$2001,"")),"")</f>
        <v/>
      </c>
      <c r="L1488" t="str">
        <f t="shared" ca="1" si="92"/>
        <v/>
      </c>
    </row>
    <row r="1489" spans="2:12" x14ac:dyDescent="0.25">
      <c r="B1489" t="str">
        <f t="shared" ca="1" si="94"/>
        <v/>
      </c>
      <c r="C1489" t="str">
        <f t="shared" ca="1" si="93"/>
        <v/>
      </c>
      <c r="D1489" s="156" t="str">
        <f t="array" aca="1" ref="D1489" ca="1">IFERROR(IF(B1489&lt;&gt;"",IF(OR(EXACT(OFFSET(Metadata!$A$1,0,0,Metadata!Metadata_Table_Length,1),C1489)),1,""),""),"")</f>
        <v/>
      </c>
      <c r="E1489" s="163" t="str">
        <f t="array" aca="1" ref="E1489" ca="1">IF(B1489&lt;&gt;"",IF(D1489=1,OFFSET(Metadata!$B$1,MIN(IF(OFFSET(Metadata!$A$1,0,0,Metadata!Metadata_Table_Length,1)=C1489,ROW(OFFSET(Metadata!$A$1,0,0,Metadata!Metadata_Table_Length,1))-1,"")),0),OFFSET(Metadata!$B$1,MIN(IF(OFFSET(Metadata!$A$1,0,0,Metadata!Metadata_Table_Length,1)=SUBSTITUTE(C1489,"rawdatafilename","originalfilename"),ROW(OFFSET(Metadata!$A$1,0,0,Metadata!Metadata_Table_Length,1))-1,"")),0)),"")</f>
        <v/>
      </c>
      <c r="F1489" t="str">
        <f t="shared" ca="1" si="95"/>
        <v/>
      </c>
      <c r="G1489" t="str">
        <f t="array" aca="1" ref="G1489" ca="1">IF(B1489&lt;&gt;"",OFFSET(Metadata!$B$1,MIN(IF(OFFSET(Metadata!$A$1,0,0,Metadata!Metadata_Table_Length,1)=SUBSTITUTE(C1489,"rawdatafilename","partnumber"),ROW(OFFSET(Metadata!$A$1,0,0,Metadata!Metadata_Table_Length,1))-1,"")),0),"")</f>
        <v/>
      </c>
      <c r="H1489" t="str">
        <f t="array" aca="1" ref="H1489" ca="1">IF(B1489&lt;&gt;"",OFFSET(Metadata!$B$1,MIN(IF(OFFSET(Metadata!$A$1,0,0,Metadata!Metadata_Table_Length,1)=SUBSTITUTE(C1489,"rawdatafilename","original_count"),ROW(OFFSET(Metadata!$A$1,0,0,Metadata!Metadata_Table_Length,1))-1,"")),0),"")</f>
        <v/>
      </c>
      <c r="I1489" t="str">
        <f t="array" aca="1" ref="I1489" ca="1">IF(B1489&lt;&gt;"",OFFSET(Metadata!$B$1,MIN(IF(OFFSET(Metadata!$A$1,0,0,Metadata!Metadata_Table_Length,1)=SUBSTITUTE(C1489,"rawdatafilename","count"),ROW(OFFSET(Metadata!$A$1,0,0,Metadata!Metadata_Table_Length,1))-1,"")),0),"")</f>
        <v/>
      </c>
      <c r="J1489" t="str">
        <f t="array" aca="1" ref="J1489" ca="1">IF(AND(G1489&lt;&gt;"",G1489&lt;&gt;G1488),MAX(IF(G$2:G$2001=G1489,H$2:H$2001,"")),"")</f>
        <v/>
      </c>
      <c r="K1489" t="str">
        <f t="array" aca="1" ref="K1489" ca="1">IF(AND(G1489&lt;&gt;"",G1489&lt;&gt;G1488),MAX(IF(G$2:G$2001=G1489,I$2:I$2001,"")),"")</f>
        <v/>
      </c>
      <c r="L1489" t="str">
        <f t="shared" ca="1" si="92"/>
        <v/>
      </c>
    </row>
    <row r="1490" spans="2:12" x14ac:dyDescent="0.25">
      <c r="B1490" t="str">
        <f t="shared" ca="1" si="94"/>
        <v/>
      </c>
      <c r="C1490" t="str">
        <f t="shared" ca="1" si="93"/>
        <v/>
      </c>
      <c r="D1490" s="156" t="str">
        <f t="array" aca="1" ref="D1490" ca="1">IFERROR(IF(B1490&lt;&gt;"",IF(OR(EXACT(OFFSET(Metadata!$A$1,0,0,Metadata!Metadata_Table_Length,1),C1490)),1,""),""),"")</f>
        <v/>
      </c>
      <c r="E1490" s="163" t="str">
        <f t="array" aca="1" ref="E1490" ca="1">IF(B1490&lt;&gt;"",IF(D1490=1,OFFSET(Metadata!$B$1,MIN(IF(OFFSET(Metadata!$A$1,0,0,Metadata!Metadata_Table_Length,1)=C1490,ROW(OFFSET(Metadata!$A$1,0,0,Metadata!Metadata_Table_Length,1))-1,"")),0),OFFSET(Metadata!$B$1,MIN(IF(OFFSET(Metadata!$A$1,0,0,Metadata!Metadata_Table_Length,1)=SUBSTITUTE(C1490,"rawdatafilename","originalfilename"),ROW(OFFSET(Metadata!$A$1,0,0,Metadata!Metadata_Table_Length,1))-1,"")),0)),"")</f>
        <v/>
      </c>
      <c r="F1490" t="str">
        <f t="shared" ca="1" si="95"/>
        <v/>
      </c>
      <c r="G1490" t="str">
        <f t="array" aca="1" ref="G1490" ca="1">IF(B1490&lt;&gt;"",OFFSET(Metadata!$B$1,MIN(IF(OFFSET(Metadata!$A$1,0,0,Metadata!Metadata_Table_Length,1)=SUBSTITUTE(C1490,"rawdatafilename","partnumber"),ROW(OFFSET(Metadata!$A$1,0,0,Metadata!Metadata_Table_Length,1))-1,"")),0),"")</f>
        <v/>
      </c>
      <c r="H1490" t="str">
        <f t="array" aca="1" ref="H1490" ca="1">IF(B1490&lt;&gt;"",OFFSET(Metadata!$B$1,MIN(IF(OFFSET(Metadata!$A$1,0,0,Metadata!Metadata_Table_Length,1)=SUBSTITUTE(C1490,"rawdatafilename","original_count"),ROW(OFFSET(Metadata!$A$1,0,0,Metadata!Metadata_Table_Length,1))-1,"")),0),"")</f>
        <v/>
      </c>
      <c r="I1490" t="str">
        <f t="array" aca="1" ref="I1490" ca="1">IF(B1490&lt;&gt;"",OFFSET(Metadata!$B$1,MIN(IF(OFFSET(Metadata!$A$1,0,0,Metadata!Metadata_Table_Length,1)=SUBSTITUTE(C1490,"rawdatafilename","count"),ROW(OFFSET(Metadata!$A$1,0,0,Metadata!Metadata_Table_Length,1))-1,"")),0),"")</f>
        <v/>
      </c>
      <c r="J1490" t="str">
        <f t="array" aca="1" ref="J1490" ca="1">IF(AND(G1490&lt;&gt;"",G1490&lt;&gt;G1489),MAX(IF(G$2:G$2001=G1490,H$2:H$2001,"")),"")</f>
        <v/>
      </c>
      <c r="K1490" t="str">
        <f t="array" aca="1" ref="K1490" ca="1">IF(AND(G1490&lt;&gt;"",G1490&lt;&gt;G1489),MAX(IF(G$2:G$2001=G1490,I$2:I$2001,"")),"")</f>
        <v/>
      </c>
      <c r="L1490" t="str">
        <f t="shared" ca="1" si="92"/>
        <v/>
      </c>
    </row>
    <row r="1491" spans="2:12" x14ac:dyDescent="0.25">
      <c r="B1491" t="str">
        <f t="shared" ca="1" si="94"/>
        <v/>
      </c>
      <c r="C1491" t="str">
        <f t="shared" ca="1" si="93"/>
        <v/>
      </c>
      <c r="D1491" s="156" t="str">
        <f t="array" aca="1" ref="D1491" ca="1">IFERROR(IF(B1491&lt;&gt;"",IF(OR(EXACT(OFFSET(Metadata!$A$1,0,0,Metadata!Metadata_Table_Length,1),C1491)),1,""),""),"")</f>
        <v/>
      </c>
      <c r="E1491" s="163" t="str">
        <f t="array" aca="1" ref="E1491" ca="1">IF(B1491&lt;&gt;"",IF(D1491=1,OFFSET(Metadata!$B$1,MIN(IF(OFFSET(Metadata!$A$1,0,0,Metadata!Metadata_Table_Length,1)=C1491,ROW(OFFSET(Metadata!$A$1,0,0,Metadata!Metadata_Table_Length,1))-1,"")),0),OFFSET(Metadata!$B$1,MIN(IF(OFFSET(Metadata!$A$1,0,0,Metadata!Metadata_Table_Length,1)=SUBSTITUTE(C1491,"rawdatafilename","originalfilename"),ROW(OFFSET(Metadata!$A$1,0,0,Metadata!Metadata_Table_Length,1))-1,"")),0)),"")</f>
        <v/>
      </c>
      <c r="F1491" t="str">
        <f t="shared" ca="1" si="95"/>
        <v/>
      </c>
      <c r="G1491" t="str">
        <f t="array" aca="1" ref="G1491" ca="1">IF(B1491&lt;&gt;"",OFFSET(Metadata!$B$1,MIN(IF(OFFSET(Metadata!$A$1,0,0,Metadata!Metadata_Table_Length,1)=SUBSTITUTE(C1491,"rawdatafilename","partnumber"),ROW(OFFSET(Metadata!$A$1,0,0,Metadata!Metadata_Table_Length,1))-1,"")),0),"")</f>
        <v/>
      </c>
      <c r="H1491" t="str">
        <f t="array" aca="1" ref="H1491" ca="1">IF(B1491&lt;&gt;"",OFFSET(Metadata!$B$1,MIN(IF(OFFSET(Metadata!$A$1,0,0,Metadata!Metadata_Table_Length,1)=SUBSTITUTE(C1491,"rawdatafilename","original_count"),ROW(OFFSET(Metadata!$A$1,0,0,Metadata!Metadata_Table_Length,1))-1,"")),0),"")</f>
        <v/>
      </c>
      <c r="I1491" t="str">
        <f t="array" aca="1" ref="I1491" ca="1">IF(B1491&lt;&gt;"",OFFSET(Metadata!$B$1,MIN(IF(OFFSET(Metadata!$A$1,0,0,Metadata!Metadata_Table_Length,1)=SUBSTITUTE(C1491,"rawdatafilename","count"),ROW(OFFSET(Metadata!$A$1,0,0,Metadata!Metadata_Table_Length,1))-1,"")),0),"")</f>
        <v/>
      </c>
      <c r="J1491" t="str">
        <f t="array" aca="1" ref="J1491" ca="1">IF(AND(G1491&lt;&gt;"",G1491&lt;&gt;G1490),MAX(IF(G$2:G$2001=G1491,H$2:H$2001,"")),"")</f>
        <v/>
      </c>
      <c r="K1491" t="str">
        <f t="array" aca="1" ref="K1491" ca="1">IF(AND(G1491&lt;&gt;"",G1491&lt;&gt;G1490),MAX(IF(G$2:G$2001=G1491,I$2:I$2001,"")),"")</f>
        <v/>
      </c>
      <c r="L1491" t="str">
        <f t="shared" ca="1" si="92"/>
        <v/>
      </c>
    </row>
    <row r="1492" spans="2:12" x14ac:dyDescent="0.25">
      <c r="B1492" t="str">
        <f t="shared" ca="1" si="94"/>
        <v/>
      </c>
      <c r="C1492" t="str">
        <f t="shared" ca="1" si="93"/>
        <v/>
      </c>
      <c r="D1492" s="156" t="str">
        <f t="array" aca="1" ref="D1492" ca="1">IFERROR(IF(B1492&lt;&gt;"",IF(OR(EXACT(OFFSET(Metadata!$A$1,0,0,Metadata!Metadata_Table_Length,1),C1492)),1,""),""),"")</f>
        <v/>
      </c>
      <c r="E1492" s="163" t="str">
        <f t="array" aca="1" ref="E1492" ca="1">IF(B1492&lt;&gt;"",IF(D1492=1,OFFSET(Metadata!$B$1,MIN(IF(OFFSET(Metadata!$A$1,0,0,Metadata!Metadata_Table_Length,1)=C1492,ROW(OFFSET(Metadata!$A$1,0,0,Metadata!Metadata_Table_Length,1))-1,"")),0),OFFSET(Metadata!$B$1,MIN(IF(OFFSET(Metadata!$A$1,0,0,Metadata!Metadata_Table_Length,1)=SUBSTITUTE(C1492,"rawdatafilename","originalfilename"),ROW(OFFSET(Metadata!$A$1,0,0,Metadata!Metadata_Table_Length,1))-1,"")),0)),"")</f>
        <v/>
      </c>
      <c r="F1492" t="str">
        <f t="shared" ca="1" si="95"/>
        <v/>
      </c>
      <c r="G1492" t="str">
        <f t="array" aca="1" ref="G1492" ca="1">IF(B1492&lt;&gt;"",OFFSET(Metadata!$B$1,MIN(IF(OFFSET(Metadata!$A$1,0,0,Metadata!Metadata_Table_Length,1)=SUBSTITUTE(C1492,"rawdatafilename","partnumber"),ROW(OFFSET(Metadata!$A$1,0,0,Metadata!Metadata_Table_Length,1))-1,"")),0),"")</f>
        <v/>
      </c>
      <c r="H1492" t="str">
        <f t="array" aca="1" ref="H1492" ca="1">IF(B1492&lt;&gt;"",OFFSET(Metadata!$B$1,MIN(IF(OFFSET(Metadata!$A$1,0,0,Metadata!Metadata_Table_Length,1)=SUBSTITUTE(C1492,"rawdatafilename","original_count"),ROW(OFFSET(Metadata!$A$1,0,0,Metadata!Metadata_Table_Length,1))-1,"")),0),"")</f>
        <v/>
      </c>
      <c r="I1492" t="str">
        <f t="array" aca="1" ref="I1492" ca="1">IF(B1492&lt;&gt;"",OFFSET(Metadata!$B$1,MIN(IF(OFFSET(Metadata!$A$1,0,0,Metadata!Metadata_Table_Length,1)=SUBSTITUTE(C1492,"rawdatafilename","count"),ROW(OFFSET(Metadata!$A$1,0,0,Metadata!Metadata_Table_Length,1))-1,"")),0),"")</f>
        <v/>
      </c>
      <c r="J1492" t="str">
        <f t="array" aca="1" ref="J1492" ca="1">IF(AND(G1492&lt;&gt;"",G1492&lt;&gt;G1491),MAX(IF(G$2:G$2001=G1492,H$2:H$2001,"")),"")</f>
        <v/>
      </c>
      <c r="K1492" t="str">
        <f t="array" aca="1" ref="K1492" ca="1">IF(AND(G1492&lt;&gt;"",G1492&lt;&gt;G1491),MAX(IF(G$2:G$2001=G1492,I$2:I$2001,"")),"")</f>
        <v/>
      </c>
      <c r="L1492" t="str">
        <f t="shared" ca="1" si="92"/>
        <v/>
      </c>
    </row>
    <row r="1493" spans="2:12" x14ac:dyDescent="0.25">
      <c r="B1493" t="str">
        <f t="shared" ca="1" si="94"/>
        <v/>
      </c>
      <c r="C1493" t="str">
        <f t="shared" ca="1" si="93"/>
        <v/>
      </c>
      <c r="D1493" s="156" t="str">
        <f t="array" aca="1" ref="D1493" ca="1">IFERROR(IF(B1493&lt;&gt;"",IF(OR(EXACT(OFFSET(Metadata!$A$1,0,0,Metadata!Metadata_Table_Length,1),C1493)),1,""),""),"")</f>
        <v/>
      </c>
      <c r="E1493" s="163" t="str">
        <f t="array" aca="1" ref="E1493" ca="1">IF(B1493&lt;&gt;"",IF(D1493=1,OFFSET(Metadata!$B$1,MIN(IF(OFFSET(Metadata!$A$1,0,0,Metadata!Metadata_Table_Length,1)=C1493,ROW(OFFSET(Metadata!$A$1,0,0,Metadata!Metadata_Table_Length,1))-1,"")),0),OFFSET(Metadata!$B$1,MIN(IF(OFFSET(Metadata!$A$1,0,0,Metadata!Metadata_Table_Length,1)=SUBSTITUTE(C1493,"rawdatafilename","originalfilename"),ROW(OFFSET(Metadata!$A$1,0,0,Metadata!Metadata_Table_Length,1))-1,"")),0)),"")</f>
        <v/>
      </c>
      <c r="F1493" t="str">
        <f t="shared" ca="1" si="95"/>
        <v/>
      </c>
      <c r="G1493" t="str">
        <f t="array" aca="1" ref="G1493" ca="1">IF(B1493&lt;&gt;"",OFFSET(Metadata!$B$1,MIN(IF(OFFSET(Metadata!$A$1,0,0,Metadata!Metadata_Table_Length,1)=SUBSTITUTE(C1493,"rawdatafilename","partnumber"),ROW(OFFSET(Metadata!$A$1,0,0,Metadata!Metadata_Table_Length,1))-1,"")),0),"")</f>
        <v/>
      </c>
      <c r="H1493" t="str">
        <f t="array" aca="1" ref="H1493" ca="1">IF(B1493&lt;&gt;"",OFFSET(Metadata!$B$1,MIN(IF(OFFSET(Metadata!$A$1,0,0,Metadata!Metadata_Table_Length,1)=SUBSTITUTE(C1493,"rawdatafilename","original_count"),ROW(OFFSET(Metadata!$A$1,0,0,Metadata!Metadata_Table_Length,1))-1,"")),0),"")</f>
        <v/>
      </c>
      <c r="I1493" t="str">
        <f t="array" aca="1" ref="I1493" ca="1">IF(B1493&lt;&gt;"",OFFSET(Metadata!$B$1,MIN(IF(OFFSET(Metadata!$A$1,0,0,Metadata!Metadata_Table_Length,1)=SUBSTITUTE(C1493,"rawdatafilename","count"),ROW(OFFSET(Metadata!$A$1,0,0,Metadata!Metadata_Table_Length,1))-1,"")),0),"")</f>
        <v/>
      </c>
      <c r="J1493" t="str">
        <f t="array" aca="1" ref="J1493" ca="1">IF(AND(G1493&lt;&gt;"",G1493&lt;&gt;G1492),MAX(IF(G$2:G$2001=G1493,H$2:H$2001,"")),"")</f>
        <v/>
      </c>
      <c r="K1493" t="str">
        <f t="array" aca="1" ref="K1493" ca="1">IF(AND(G1493&lt;&gt;"",G1493&lt;&gt;G1492),MAX(IF(G$2:G$2001=G1493,I$2:I$2001,"")),"")</f>
        <v/>
      </c>
      <c r="L1493" t="str">
        <f t="shared" ca="1" si="92"/>
        <v/>
      </c>
    </row>
    <row r="1494" spans="2:12" x14ac:dyDescent="0.25">
      <c r="B1494" t="str">
        <f t="shared" ca="1" si="94"/>
        <v/>
      </c>
      <c r="C1494" t="str">
        <f t="shared" ca="1" si="93"/>
        <v/>
      </c>
      <c r="D1494" s="156" t="str">
        <f t="array" aca="1" ref="D1494" ca="1">IFERROR(IF(B1494&lt;&gt;"",IF(OR(EXACT(OFFSET(Metadata!$A$1,0,0,Metadata!Metadata_Table_Length,1),C1494)),1,""),""),"")</f>
        <v/>
      </c>
      <c r="E1494" s="163" t="str">
        <f t="array" aca="1" ref="E1494" ca="1">IF(B1494&lt;&gt;"",IF(D1494=1,OFFSET(Metadata!$B$1,MIN(IF(OFFSET(Metadata!$A$1,0,0,Metadata!Metadata_Table_Length,1)=C1494,ROW(OFFSET(Metadata!$A$1,0,0,Metadata!Metadata_Table_Length,1))-1,"")),0),OFFSET(Metadata!$B$1,MIN(IF(OFFSET(Metadata!$A$1,0,0,Metadata!Metadata_Table_Length,1)=SUBSTITUTE(C1494,"rawdatafilename","originalfilename"),ROW(OFFSET(Metadata!$A$1,0,0,Metadata!Metadata_Table_Length,1))-1,"")),0)),"")</f>
        <v/>
      </c>
      <c r="F1494" t="str">
        <f t="shared" ca="1" si="95"/>
        <v/>
      </c>
      <c r="G1494" t="str">
        <f t="array" aca="1" ref="G1494" ca="1">IF(B1494&lt;&gt;"",OFFSET(Metadata!$B$1,MIN(IF(OFFSET(Metadata!$A$1,0,0,Metadata!Metadata_Table_Length,1)=SUBSTITUTE(C1494,"rawdatafilename","partnumber"),ROW(OFFSET(Metadata!$A$1,0,0,Metadata!Metadata_Table_Length,1))-1,"")),0),"")</f>
        <v/>
      </c>
      <c r="H1494" t="str">
        <f t="array" aca="1" ref="H1494" ca="1">IF(B1494&lt;&gt;"",OFFSET(Metadata!$B$1,MIN(IF(OFFSET(Metadata!$A$1,0,0,Metadata!Metadata_Table_Length,1)=SUBSTITUTE(C1494,"rawdatafilename","original_count"),ROW(OFFSET(Metadata!$A$1,0,0,Metadata!Metadata_Table_Length,1))-1,"")),0),"")</f>
        <v/>
      </c>
      <c r="I1494" t="str">
        <f t="array" aca="1" ref="I1494" ca="1">IF(B1494&lt;&gt;"",OFFSET(Metadata!$B$1,MIN(IF(OFFSET(Metadata!$A$1,0,0,Metadata!Metadata_Table_Length,1)=SUBSTITUTE(C1494,"rawdatafilename","count"),ROW(OFFSET(Metadata!$A$1,0,0,Metadata!Metadata_Table_Length,1))-1,"")),0),"")</f>
        <v/>
      </c>
      <c r="J1494" t="str">
        <f t="array" aca="1" ref="J1494" ca="1">IF(AND(G1494&lt;&gt;"",G1494&lt;&gt;G1493),MAX(IF(G$2:G$2001=G1494,H$2:H$2001,"")),"")</f>
        <v/>
      </c>
      <c r="K1494" t="str">
        <f t="array" aca="1" ref="K1494" ca="1">IF(AND(G1494&lt;&gt;"",G1494&lt;&gt;G1493),MAX(IF(G$2:G$2001=G1494,I$2:I$2001,"")),"")</f>
        <v/>
      </c>
      <c r="L1494" t="str">
        <f t="shared" ca="1" si="92"/>
        <v/>
      </c>
    </row>
    <row r="1495" spans="2:12" x14ac:dyDescent="0.25">
      <c r="B1495" t="str">
        <f t="shared" ca="1" si="94"/>
        <v/>
      </c>
      <c r="C1495" t="str">
        <f t="shared" ca="1" si="93"/>
        <v/>
      </c>
      <c r="D1495" s="156" t="str">
        <f t="array" aca="1" ref="D1495" ca="1">IFERROR(IF(B1495&lt;&gt;"",IF(OR(EXACT(OFFSET(Metadata!$A$1,0,0,Metadata!Metadata_Table_Length,1),C1495)),1,""),""),"")</f>
        <v/>
      </c>
      <c r="E1495" s="163" t="str">
        <f t="array" aca="1" ref="E1495" ca="1">IF(B1495&lt;&gt;"",IF(D1495=1,OFFSET(Metadata!$B$1,MIN(IF(OFFSET(Metadata!$A$1,0,0,Metadata!Metadata_Table_Length,1)=C1495,ROW(OFFSET(Metadata!$A$1,0,0,Metadata!Metadata_Table_Length,1))-1,"")),0),OFFSET(Metadata!$B$1,MIN(IF(OFFSET(Metadata!$A$1,0,0,Metadata!Metadata_Table_Length,1)=SUBSTITUTE(C1495,"rawdatafilename","originalfilename"),ROW(OFFSET(Metadata!$A$1,0,0,Metadata!Metadata_Table_Length,1))-1,"")),0)),"")</f>
        <v/>
      </c>
      <c r="F1495" t="str">
        <f t="shared" ca="1" si="95"/>
        <v/>
      </c>
      <c r="G1495" t="str">
        <f t="array" aca="1" ref="G1495" ca="1">IF(B1495&lt;&gt;"",OFFSET(Metadata!$B$1,MIN(IF(OFFSET(Metadata!$A$1,0,0,Metadata!Metadata_Table_Length,1)=SUBSTITUTE(C1495,"rawdatafilename","partnumber"),ROW(OFFSET(Metadata!$A$1,0,0,Metadata!Metadata_Table_Length,1))-1,"")),0),"")</f>
        <v/>
      </c>
      <c r="H1495" t="str">
        <f t="array" aca="1" ref="H1495" ca="1">IF(B1495&lt;&gt;"",OFFSET(Metadata!$B$1,MIN(IF(OFFSET(Metadata!$A$1,0,0,Metadata!Metadata_Table_Length,1)=SUBSTITUTE(C1495,"rawdatafilename","original_count"),ROW(OFFSET(Metadata!$A$1,0,0,Metadata!Metadata_Table_Length,1))-1,"")),0),"")</f>
        <v/>
      </c>
      <c r="I1495" t="str">
        <f t="array" aca="1" ref="I1495" ca="1">IF(B1495&lt;&gt;"",OFFSET(Metadata!$B$1,MIN(IF(OFFSET(Metadata!$A$1,0,0,Metadata!Metadata_Table_Length,1)=SUBSTITUTE(C1495,"rawdatafilename","count"),ROW(OFFSET(Metadata!$A$1,0,0,Metadata!Metadata_Table_Length,1))-1,"")),0),"")</f>
        <v/>
      </c>
      <c r="J1495" t="str">
        <f t="array" aca="1" ref="J1495" ca="1">IF(AND(G1495&lt;&gt;"",G1495&lt;&gt;G1494),MAX(IF(G$2:G$2001=G1495,H$2:H$2001,"")),"")</f>
        <v/>
      </c>
      <c r="K1495" t="str">
        <f t="array" aca="1" ref="K1495" ca="1">IF(AND(G1495&lt;&gt;"",G1495&lt;&gt;G1494),MAX(IF(G$2:G$2001=G1495,I$2:I$2001,"")),"")</f>
        <v/>
      </c>
      <c r="L1495" t="str">
        <f t="shared" ca="1" si="92"/>
        <v/>
      </c>
    </row>
    <row r="1496" spans="2:12" x14ac:dyDescent="0.25">
      <c r="B1496" t="str">
        <f t="shared" ca="1" si="94"/>
        <v/>
      </c>
      <c r="C1496" t="str">
        <f t="shared" ca="1" si="93"/>
        <v/>
      </c>
      <c r="D1496" s="156" t="str">
        <f t="array" aca="1" ref="D1496" ca="1">IFERROR(IF(B1496&lt;&gt;"",IF(OR(EXACT(OFFSET(Metadata!$A$1,0,0,Metadata!Metadata_Table_Length,1),C1496)),1,""),""),"")</f>
        <v/>
      </c>
      <c r="E1496" s="163" t="str">
        <f t="array" aca="1" ref="E1496" ca="1">IF(B1496&lt;&gt;"",IF(D1496=1,OFFSET(Metadata!$B$1,MIN(IF(OFFSET(Metadata!$A$1,0,0,Metadata!Metadata_Table_Length,1)=C1496,ROW(OFFSET(Metadata!$A$1,0,0,Metadata!Metadata_Table_Length,1))-1,"")),0),OFFSET(Metadata!$B$1,MIN(IF(OFFSET(Metadata!$A$1,0,0,Metadata!Metadata_Table_Length,1)=SUBSTITUTE(C1496,"rawdatafilename","originalfilename"),ROW(OFFSET(Metadata!$A$1,0,0,Metadata!Metadata_Table_Length,1))-1,"")),0)),"")</f>
        <v/>
      </c>
      <c r="F1496" t="str">
        <f t="shared" ca="1" si="95"/>
        <v/>
      </c>
      <c r="G1496" t="str">
        <f t="array" aca="1" ref="G1496" ca="1">IF(B1496&lt;&gt;"",OFFSET(Metadata!$B$1,MIN(IF(OFFSET(Metadata!$A$1,0,0,Metadata!Metadata_Table_Length,1)=SUBSTITUTE(C1496,"rawdatafilename","partnumber"),ROW(OFFSET(Metadata!$A$1,0,0,Metadata!Metadata_Table_Length,1))-1,"")),0),"")</f>
        <v/>
      </c>
      <c r="H1496" t="str">
        <f t="array" aca="1" ref="H1496" ca="1">IF(B1496&lt;&gt;"",OFFSET(Metadata!$B$1,MIN(IF(OFFSET(Metadata!$A$1,0,0,Metadata!Metadata_Table_Length,1)=SUBSTITUTE(C1496,"rawdatafilename","original_count"),ROW(OFFSET(Metadata!$A$1,0,0,Metadata!Metadata_Table_Length,1))-1,"")),0),"")</f>
        <v/>
      </c>
      <c r="I1496" t="str">
        <f t="array" aca="1" ref="I1496" ca="1">IF(B1496&lt;&gt;"",OFFSET(Metadata!$B$1,MIN(IF(OFFSET(Metadata!$A$1,0,0,Metadata!Metadata_Table_Length,1)=SUBSTITUTE(C1496,"rawdatafilename","count"),ROW(OFFSET(Metadata!$A$1,0,0,Metadata!Metadata_Table_Length,1))-1,"")),0),"")</f>
        <v/>
      </c>
      <c r="J1496" t="str">
        <f t="array" aca="1" ref="J1496" ca="1">IF(AND(G1496&lt;&gt;"",G1496&lt;&gt;G1495),MAX(IF(G$2:G$2001=G1496,H$2:H$2001,"")),"")</f>
        <v/>
      </c>
      <c r="K1496" t="str">
        <f t="array" aca="1" ref="K1496" ca="1">IF(AND(G1496&lt;&gt;"",G1496&lt;&gt;G1495),MAX(IF(G$2:G$2001=G1496,I$2:I$2001,"")),"")</f>
        <v/>
      </c>
      <c r="L1496" t="str">
        <f t="shared" ca="1" si="92"/>
        <v/>
      </c>
    </row>
    <row r="1497" spans="2:12" x14ac:dyDescent="0.25">
      <c r="B1497" t="str">
        <f t="shared" ca="1" si="94"/>
        <v/>
      </c>
      <c r="C1497" t="str">
        <f t="shared" ca="1" si="93"/>
        <v/>
      </c>
      <c r="D1497" s="156" t="str">
        <f t="array" aca="1" ref="D1497" ca="1">IFERROR(IF(B1497&lt;&gt;"",IF(OR(EXACT(OFFSET(Metadata!$A$1,0,0,Metadata!Metadata_Table_Length,1),C1497)),1,""),""),"")</f>
        <v/>
      </c>
      <c r="E1497" s="163" t="str">
        <f t="array" aca="1" ref="E1497" ca="1">IF(B1497&lt;&gt;"",IF(D1497=1,OFFSET(Metadata!$B$1,MIN(IF(OFFSET(Metadata!$A$1,0,0,Metadata!Metadata_Table_Length,1)=C1497,ROW(OFFSET(Metadata!$A$1,0,0,Metadata!Metadata_Table_Length,1))-1,"")),0),OFFSET(Metadata!$B$1,MIN(IF(OFFSET(Metadata!$A$1,0,0,Metadata!Metadata_Table_Length,1)=SUBSTITUTE(C1497,"rawdatafilename","originalfilename"),ROW(OFFSET(Metadata!$A$1,0,0,Metadata!Metadata_Table_Length,1))-1,"")),0)),"")</f>
        <v/>
      </c>
      <c r="F1497" t="str">
        <f t="shared" ca="1" si="95"/>
        <v/>
      </c>
      <c r="G1497" t="str">
        <f t="array" aca="1" ref="G1497" ca="1">IF(B1497&lt;&gt;"",OFFSET(Metadata!$B$1,MIN(IF(OFFSET(Metadata!$A$1,0,0,Metadata!Metadata_Table_Length,1)=SUBSTITUTE(C1497,"rawdatafilename","partnumber"),ROW(OFFSET(Metadata!$A$1,0,0,Metadata!Metadata_Table_Length,1))-1,"")),0),"")</f>
        <v/>
      </c>
      <c r="H1497" t="str">
        <f t="array" aca="1" ref="H1497" ca="1">IF(B1497&lt;&gt;"",OFFSET(Metadata!$B$1,MIN(IF(OFFSET(Metadata!$A$1,0,0,Metadata!Metadata_Table_Length,1)=SUBSTITUTE(C1497,"rawdatafilename","original_count"),ROW(OFFSET(Metadata!$A$1,0,0,Metadata!Metadata_Table_Length,1))-1,"")),0),"")</f>
        <v/>
      </c>
      <c r="I1497" t="str">
        <f t="array" aca="1" ref="I1497" ca="1">IF(B1497&lt;&gt;"",OFFSET(Metadata!$B$1,MIN(IF(OFFSET(Metadata!$A$1,0,0,Metadata!Metadata_Table_Length,1)=SUBSTITUTE(C1497,"rawdatafilename","count"),ROW(OFFSET(Metadata!$A$1,0,0,Metadata!Metadata_Table_Length,1))-1,"")),0),"")</f>
        <v/>
      </c>
      <c r="J1497" t="str">
        <f t="array" aca="1" ref="J1497" ca="1">IF(AND(G1497&lt;&gt;"",G1497&lt;&gt;G1496),MAX(IF(G$2:G$2001=G1497,H$2:H$2001,"")),"")</f>
        <v/>
      </c>
      <c r="K1497" t="str">
        <f t="array" aca="1" ref="K1497" ca="1">IF(AND(G1497&lt;&gt;"",G1497&lt;&gt;G1496),MAX(IF(G$2:G$2001=G1497,I$2:I$2001,"")),"")</f>
        <v/>
      </c>
      <c r="L1497" t="str">
        <f t="shared" ca="1" si="92"/>
        <v/>
      </c>
    </row>
    <row r="1498" spans="2:12" x14ac:dyDescent="0.25">
      <c r="B1498" t="str">
        <f t="shared" ca="1" si="94"/>
        <v/>
      </c>
      <c r="C1498" t="str">
        <f t="shared" ca="1" si="93"/>
        <v/>
      </c>
      <c r="D1498" s="156" t="str">
        <f t="array" aca="1" ref="D1498" ca="1">IFERROR(IF(B1498&lt;&gt;"",IF(OR(EXACT(OFFSET(Metadata!$A$1,0,0,Metadata!Metadata_Table_Length,1),C1498)),1,""),""),"")</f>
        <v/>
      </c>
      <c r="E1498" s="163" t="str">
        <f t="array" aca="1" ref="E1498" ca="1">IF(B1498&lt;&gt;"",IF(D1498=1,OFFSET(Metadata!$B$1,MIN(IF(OFFSET(Metadata!$A$1,0,0,Metadata!Metadata_Table_Length,1)=C1498,ROW(OFFSET(Metadata!$A$1,0,0,Metadata!Metadata_Table_Length,1))-1,"")),0),OFFSET(Metadata!$B$1,MIN(IF(OFFSET(Metadata!$A$1,0,0,Metadata!Metadata_Table_Length,1)=SUBSTITUTE(C1498,"rawdatafilename","originalfilename"),ROW(OFFSET(Metadata!$A$1,0,0,Metadata!Metadata_Table_Length,1))-1,"")),0)),"")</f>
        <v/>
      </c>
      <c r="F1498" t="str">
        <f t="shared" ca="1" si="95"/>
        <v/>
      </c>
      <c r="G1498" t="str">
        <f t="array" aca="1" ref="G1498" ca="1">IF(B1498&lt;&gt;"",OFFSET(Metadata!$B$1,MIN(IF(OFFSET(Metadata!$A$1,0,0,Metadata!Metadata_Table_Length,1)=SUBSTITUTE(C1498,"rawdatafilename","partnumber"),ROW(OFFSET(Metadata!$A$1,0,0,Metadata!Metadata_Table_Length,1))-1,"")),0),"")</f>
        <v/>
      </c>
      <c r="H1498" t="str">
        <f t="array" aca="1" ref="H1498" ca="1">IF(B1498&lt;&gt;"",OFFSET(Metadata!$B$1,MIN(IF(OFFSET(Metadata!$A$1,0,0,Metadata!Metadata_Table_Length,1)=SUBSTITUTE(C1498,"rawdatafilename","original_count"),ROW(OFFSET(Metadata!$A$1,0,0,Metadata!Metadata_Table_Length,1))-1,"")),0),"")</f>
        <v/>
      </c>
      <c r="I1498" t="str">
        <f t="array" aca="1" ref="I1498" ca="1">IF(B1498&lt;&gt;"",OFFSET(Metadata!$B$1,MIN(IF(OFFSET(Metadata!$A$1,0,0,Metadata!Metadata_Table_Length,1)=SUBSTITUTE(C1498,"rawdatafilename","count"),ROW(OFFSET(Metadata!$A$1,0,0,Metadata!Metadata_Table_Length,1))-1,"")),0),"")</f>
        <v/>
      </c>
      <c r="J1498" t="str">
        <f t="array" aca="1" ref="J1498" ca="1">IF(AND(G1498&lt;&gt;"",G1498&lt;&gt;G1497),MAX(IF(G$2:G$2001=G1498,H$2:H$2001,"")),"")</f>
        <v/>
      </c>
      <c r="K1498" t="str">
        <f t="array" aca="1" ref="K1498" ca="1">IF(AND(G1498&lt;&gt;"",G1498&lt;&gt;G1497),MAX(IF(G$2:G$2001=G1498,I$2:I$2001,"")),"")</f>
        <v/>
      </c>
      <c r="L1498" t="str">
        <f t="shared" ca="1" si="92"/>
        <v/>
      </c>
    </row>
    <row r="1499" spans="2:12" x14ac:dyDescent="0.25">
      <c r="B1499" t="str">
        <f t="shared" ca="1" si="94"/>
        <v/>
      </c>
      <c r="C1499" t="str">
        <f t="shared" ca="1" si="93"/>
        <v/>
      </c>
      <c r="D1499" s="156" t="str">
        <f t="array" aca="1" ref="D1499" ca="1">IFERROR(IF(B1499&lt;&gt;"",IF(OR(EXACT(OFFSET(Metadata!$A$1,0,0,Metadata!Metadata_Table_Length,1),C1499)),1,""),""),"")</f>
        <v/>
      </c>
      <c r="E1499" s="163" t="str">
        <f t="array" aca="1" ref="E1499" ca="1">IF(B1499&lt;&gt;"",IF(D1499=1,OFFSET(Metadata!$B$1,MIN(IF(OFFSET(Metadata!$A$1,0,0,Metadata!Metadata_Table_Length,1)=C1499,ROW(OFFSET(Metadata!$A$1,0,0,Metadata!Metadata_Table_Length,1))-1,"")),0),OFFSET(Metadata!$B$1,MIN(IF(OFFSET(Metadata!$A$1,0,0,Metadata!Metadata_Table_Length,1)=SUBSTITUTE(C1499,"rawdatafilename","originalfilename"),ROW(OFFSET(Metadata!$A$1,0,0,Metadata!Metadata_Table_Length,1))-1,"")),0)),"")</f>
        <v/>
      </c>
      <c r="F1499" t="str">
        <f t="shared" ca="1" si="95"/>
        <v/>
      </c>
      <c r="G1499" t="str">
        <f t="array" aca="1" ref="G1499" ca="1">IF(B1499&lt;&gt;"",OFFSET(Metadata!$B$1,MIN(IF(OFFSET(Metadata!$A$1,0,0,Metadata!Metadata_Table_Length,1)=SUBSTITUTE(C1499,"rawdatafilename","partnumber"),ROW(OFFSET(Metadata!$A$1,0,0,Metadata!Metadata_Table_Length,1))-1,"")),0),"")</f>
        <v/>
      </c>
      <c r="H1499" t="str">
        <f t="array" aca="1" ref="H1499" ca="1">IF(B1499&lt;&gt;"",OFFSET(Metadata!$B$1,MIN(IF(OFFSET(Metadata!$A$1,0,0,Metadata!Metadata_Table_Length,1)=SUBSTITUTE(C1499,"rawdatafilename","original_count"),ROW(OFFSET(Metadata!$A$1,0,0,Metadata!Metadata_Table_Length,1))-1,"")),0),"")</f>
        <v/>
      </c>
      <c r="I1499" t="str">
        <f t="array" aca="1" ref="I1499" ca="1">IF(B1499&lt;&gt;"",OFFSET(Metadata!$B$1,MIN(IF(OFFSET(Metadata!$A$1,0,0,Metadata!Metadata_Table_Length,1)=SUBSTITUTE(C1499,"rawdatafilename","count"),ROW(OFFSET(Metadata!$A$1,0,0,Metadata!Metadata_Table_Length,1))-1,"")),0),"")</f>
        <v/>
      </c>
      <c r="J1499" t="str">
        <f t="array" aca="1" ref="J1499" ca="1">IF(AND(G1499&lt;&gt;"",G1499&lt;&gt;G1498),MAX(IF(G$2:G$2001=G1499,H$2:H$2001,"")),"")</f>
        <v/>
      </c>
      <c r="K1499" t="str">
        <f t="array" aca="1" ref="K1499" ca="1">IF(AND(G1499&lt;&gt;"",G1499&lt;&gt;G1498),MAX(IF(G$2:G$2001=G1499,I$2:I$2001,"")),"")</f>
        <v/>
      </c>
      <c r="L1499" t="str">
        <f t="shared" ca="1" si="92"/>
        <v/>
      </c>
    </row>
    <row r="1500" spans="2:12" x14ac:dyDescent="0.25">
      <c r="B1500" t="str">
        <f t="shared" ca="1" si="94"/>
        <v/>
      </c>
      <c r="C1500" t="str">
        <f t="shared" ca="1" si="93"/>
        <v/>
      </c>
      <c r="D1500" s="156" t="str">
        <f t="array" aca="1" ref="D1500" ca="1">IFERROR(IF(B1500&lt;&gt;"",IF(OR(EXACT(OFFSET(Metadata!$A$1,0,0,Metadata!Metadata_Table_Length,1),C1500)),1,""),""),"")</f>
        <v/>
      </c>
      <c r="E1500" s="163" t="str">
        <f t="array" aca="1" ref="E1500" ca="1">IF(B1500&lt;&gt;"",IF(D1500=1,OFFSET(Metadata!$B$1,MIN(IF(OFFSET(Metadata!$A$1,0,0,Metadata!Metadata_Table_Length,1)=C1500,ROW(OFFSET(Metadata!$A$1,0,0,Metadata!Metadata_Table_Length,1))-1,"")),0),OFFSET(Metadata!$B$1,MIN(IF(OFFSET(Metadata!$A$1,0,0,Metadata!Metadata_Table_Length,1)=SUBSTITUTE(C1500,"rawdatafilename","originalfilename"),ROW(OFFSET(Metadata!$A$1,0,0,Metadata!Metadata_Table_Length,1))-1,"")),0)),"")</f>
        <v/>
      </c>
      <c r="F1500" t="str">
        <f t="shared" ca="1" si="95"/>
        <v/>
      </c>
      <c r="G1500" t="str">
        <f t="array" aca="1" ref="G1500" ca="1">IF(B1500&lt;&gt;"",OFFSET(Metadata!$B$1,MIN(IF(OFFSET(Metadata!$A$1,0,0,Metadata!Metadata_Table_Length,1)=SUBSTITUTE(C1500,"rawdatafilename","partnumber"),ROW(OFFSET(Metadata!$A$1,0,0,Metadata!Metadata_Table_Length,1))-1,"")),0),"")</f>
        <v/>
      </c>
      <c r="H1500" t="str">
        <f t="array" aca="1" ref="H1500" ca="1">IF(B1500&lt;&gt;"",OFFSET(Metadata!$B$1,MIN(IF(OFFSET(Metadata!$A$1,0,0,Metadata!Metadata_Table_Length,1)=SUBSTITUTE(C1500,"rawdatafilename","original_count"),ROW(OFFSET(Metadata!$A$1,0,0,Metadata!Metadata_Table_Length,1))-1,"")),0),"")</f>
        <v/>
      </c>
      <c r="I1500" t="str">
        <f t="array" aca="1" ref="I1500" ca="1">IF(B1500&lt;&gt;"",OFFSET(Metadata!$B$1,MIN(IF(OFFSET(Metadata!$A$1,0,0,Metadata!Metadata_Table_Length,1)=SUBSTITUTE(C1500,"rawdatafilename","count"),ROW(OFFSET(Metadata!$A$1,0,0,Metadata!Metadata_Table_Length,1))-1,"")),0),"")</f>
        <v/>
      </c>
      <c r="J1500" t="str">
        <f t="array" aca="1" ref="J1500" ca="1">IF(AND(G1500&lt;&gt;"",G1500&lt;&gt;G1499),MAX(IF(G$2:G$2001=G1500,H$2:H$2001,"")),"")</f>
        <v/>
      </c>
      <c r="K1500" t="str">
        <f t="array" aca="1" ref="K1500" ca="1">IF(AND(G1500&lt;&gt;"",G1500&lt;&gt;G1499),MAX(IF(G$2:G$2001=G1500,I$2:I$2001,"")),"")</f>
        <v/>
      </c>
      <c r="L1500" t="str">
        <f t="shared" ca="1" si="92"/>
        <v/>
      </c>
    </row>
    <row r="1501" spans="2:12" x14ac:dyDescent="0.25">
      <c r="B1501" t="str">
        <f t="shared" ca="1" si="94"/>
        <v/>
      </c>
      <c r="C1501" t="str">
        <f t="shared" ca="1" si="93"/>
        <v/>
      </c>
      <c r="D1501" s="156" t="str">
        <f t="array" aca="1" ref="D1501" ca="1">IFERROR(IF(B1501&lt;&gt;"",IF(OR(EXACT(OFFSET(Metadata!$A$1,0,0,Metadata!Metadata_Table_Length,1),C1501)),1,""),""),"")</f>
        <v/>
      </c>
      <c r="E1501" s="163" t="str">
        <f t="array" aca="1" ref="E1501" ca="1">IF(B1501&lt;&gt;"",IF(D1501=1,OFFSET(Metadata!$B$1,MIN(IF(OFFSET(Metadata!$A$1,0,0,Metadata!Metadata_Table_Length,1)=C1501,ROW(OFFSET(Metadata!$A$1,0,0,Metadata!Metadata_Table_Length,1))-1,"")),0),OFFSET(Metadata!$B$1,MIN(IF(OFFSET(Metadata!$A$1,0,0,Metadata!Metadata_Table_Length,1)=SUBSTITUTE(C1501,"rawdatafilename","originalfilename"),ROW(OFFSET(Metadata!$A$1,0,0,Metadata!Metadata_Table_Length,1))-1,"")),0)),"")</f>
        <v/>
      </c>
      <c r="F1501" t="str">
        <f t="shared" ca="1" si="95"/>
        <v/>
      </c>
      <c r="G1501" t="str">
        <f t="array" aca="1" ref="G1501" ca="1">IF(B1501&lt;&gt;"",OFFSET(Metadata!$B$1,MIN(IF(OFFSET(Metadata!$A$1,0,0,Metadata!Metadata_Table_Length,1)=SUBSTITUTE(C1501,"rawdatafilename","partnumber"),ROW(OFFSET(Metadata!$A$1,0,0,Metadata!Metadata_Table_Length,1))-1,"")),0),"")</f>
        <v/>
      </c>
      <c r="H1501" t="str">
        <f t="array" aca="1" ref="H1501" ca="1">IF(B1501&lt;&gt;"",OFFSET(Metadata!$B$1,MIN(IF(OFFSET(Metadata!$A$1,0,0,Metadata!Metadata_Table_Length,1)=SUBSTITUTE(C1501,"rawdatafilename","original_count"),ROW(OFFSET(Metadata!$A$1,0,0,Metadata!Metadata_Table_Length,1))-1,"")),0),"")</f>
        <v/>
      </c>
      <c r="I1501" t="str">
        <f t="array" aca="1" ref="I1501" ca="1">IF(B1501&lt;&gt;"",OFFSET(Metadata!$B$1,MIN(IF(OFFSET(Metadata!$A$1,0,0,Metadata!Metadata_Table_Length,1)=SUBSTITUTE(C1501,"rawdatafilename","count"),ROW(OFFSET(Metadata!$A$1,0,0,Metadata!Metadata_Table_Length,1))-1,"")),0),"")</f>
        <v/>
      </c>
      <c r="J1501" t="str">
        <f t="array" aca="1" ref="J1501" ca="1">IF(AND(G1501&lt;&gt;"",G1501&lt;&gt;G1500),MAX(IF(G$2:G$2001=G1501,H$2:H$2001,"")),"")</f>
        <v/>
      </c>
      <c r="K1501" t="str">
        <f t="array" aca="1" ref="K1501" ca="1">IF(AND(G1501&lt;&gt;"",G1501&lt;&gt;G1500),MAX(IF(G$2:G$2001=G1501,I$2:I$2001,"")),"")</f>
        <v/>
      </c>
      <c r="L1501" t="str">
        <f t="shared" ca="1" si="92"/>
        <v/>
      </c>
    </row>
    <row r="1502" spans="2:12" x14ac:dyDescent="0.25">
      <c r="B1502" t="str">
        <f t="shared" ca="1" si="94"/>
        <v/>
      </c>
      <c r="C1502" t="str">
        <f t="shared" ca="1" si="93"/>
        <v/>
      </c>
      <c r="D1502" s="156" t="str">
        <f t="array" aca="1" ref="D1502" ca="1">IFERROR(IF(B1502&lt;&gt;"",IF(OR(EXACT(OFFSET(Metadata!$A$1,0,0,Metadata!Metadata_Table_Length,1),C1502)),1,""),""),"")</f>
        <v/>
      </c>
      <c r="E1502" s="163" t="str">
        <f t="array" aca="1" ref="E1502" ca="1">IF(B1502&lt;&gt;"",IF(D1502=1,OFFSET(Metadata!$B$1,MIN(IF(OFFSET(Metadata!$A$1,0,0,Metadata!Metadata_Table_Length,1)=C1502,ROW(OFFSET(Metadata!$A$1,0,0,Metadata!Metadata_Table_Length,1))-1,"")),0),OFFSET(Metadata!$B$1,MIN(IF(OFFSET(Metadata!$A$1,0,0,Metadata!Metadata_Table_Length,1)=SUBSTITUTE(C1502,"rawdatafilename","originalfilename"),ROW(OFFSET(Metadata!$A$1,0,0,Metadata!Metadata_Table_Length,1))-1,"")),0)),"")</f>
        <v/>
      </c>
      <c r="F1502" t="str">
        <f t="shared" ca="1" si="95"/>
        <v/>
      </c>
      <c r="G1502" t="str">
        <f t="array" aca="1" ref="G1502" ca="1">IF(B1502&lt;&gt;"",OFFSET(Metadata!$B$1,MIN(IF(OFFSET(Metadata!$A$1,0,0,Metadata!Metadata_Table_Length,1)=SUBSTITUTE(C1502,"rawdatafilename","partnumber"),ROW(OFFSET(Metadata!$A$1,0,0,Metadata!Metadata_Table_Length,1))-1,"")),0),"")</f>
        <v/>
      </c>
      <c r="H1502" t="str">
        <f t="array" aca="1" ref="H1502" ca="1">IF(B1502&lt;&gt;"",OFFSET(Metadata!$B$1,MIN(IF(OFFSET(Metadata!$A$1,0,0,Metadata!Metadata_Table_Length,1)=SUBSTITUTE(C1502,"rawdatafilename","original_count"),ROW(OFFSET(Metadata!$A$1,0,0,Metadata!Metadata_Table_Length,1))-1,"")),0),"")</f>
        <v/>
      </c>
      <c r="I1502" t="str">
        <f t="array" aca="1" ref="I1502" ca="1">IF(B1502&lt;&gt;"",OFFSET(Metadata!$B$1,MIN(IF(OFFSET(Metadata!$A$1,0,0,Metadata!Metadata_Table_Length,1)=SUBSTITUTE(C1502,"rawdatafilename","count"),ROW(OFFSET(Metadata!$A$1,0,0,Metadata!Metadata_Table_Length,1))-1,"")),0),"")</f>
        <v/>
      </c>
      <c r="J1502" t="str">
        <f t="array" aca="1" ref="J1502" ca="1">IF(AND(G1502&lt;&gt;"",G1502&lt;&gt;G1501),MAX(IF(G$2:G$2001=G1502,H$2:H$2001,"")),"")</f>
        <v/>
      </c>
      <c r="K1502" t="str">
        <f t="array" aca="1" ref="K1502" ca="1">IF(AND(G1502&lt;&gt;"",G1502&lt;&gt;G1501),MAX(IF(G$2:G$2001=G1502,I$2:I$2001,"")),"")</f>
        <v/>
      </c>
      <c r="L1502" t="str">
        <f t="shared" ca="1" si="92"/>
        <v/>
      </c>
    </row>
    <row r="1503" spans="2:12" x14ac:dyDescent="0.25">
      <c r="B1503" t="str">
        <f t="shared" ca="1" si="94"/>
        <v/>
      </c>
      <c r="C1503" t="str">
        <f t="shared" ca="1" si="93"/>
        <v/>
      </c>
      <c r="D1503" s="156" t="str">
        <f t="array" aca="1" ref="D1503" ca="1">IFERROR(IF(B1503&lt;&gt;"",IF(OR(EXACT(OFFSET(Metadata!$A$1,0,0,Metadata!Metadata_Table_Length,1),C1503)),1,""),""),"")</f>
        <v/>
      </c>
      <c r="E1503" s="163" t="str">
        <f t="array" aca="1" ref="E1503" ca="1">IF(B1503&lt;&gt;"",IF(D1503=1,OFFSET(Metadata!$B$1,MIN(IF(OFFSET(Metadata!$A$1,0,0,Metadata!Metadata_Table_Length,1)=C1503,ROW(OFFSET(Metadata!$A$1,0,0,Metadata!Metadata_Table_Length,1))-1,"")),0),OFFSET(Metadata!$B$1,MIN(IF(OFFSET(Metadata!$A$1,0,0,Metadata!Metadata_Table_Length,1)=SUBSTITUTE(C1503,"rawdatafilename","originalfilename"),ROW(OFFSET(Metadata!$A$1,0,0,Metadata!Metadata_Table_Length,1))-1,"")),0)),"")</f>
        <v/>
      </c>
      <c r="F1503" t="str">
        <f t="shared" ca="1" si="95"/>
        <v/>
      </c>
      <c r="G1503" t="str">
        <f t="array" aca="1" ref="G1503" ca="1">IF(B1503&lt;&gt;"",OFFSET(Metadata!$B$1,MIN(IF(OFFSET(Metadata!$A$1,0,0,Metadata!Metadata_Table_Length,1)=SUBSTITUTE(C1503,"rawdatafilename","partnumber"),ROW(OFFSET(Metadata!$A$1,0,0,Metadata!Metadata_Table_Length,1))-1,"")),0),"")</f>
        <v/>
      </c>
      <c r="H1503" t="str">
        <f t="array" aca="1" ref="H1503" ca="1">IF(B1503&lt;&gt;"",OFFSET(Metadata!$B$1,MIN(IF(OFFSET(Metadata!$A$1,0,0,Metadata!Metadata_Table_Length,1)=SUBSTITUTE(C1503,"rawdatafilename","original_count"),ROW(OFFSET(Metadata!$A$1,0,0,Metadata!Metadata_Table_Length,1))-1,"")),0),"")</f>
        <v/>
      </c>
      <c r="I1503" t="str">
        <f t="array" aca="1" ref="I1503" ca="1">IF(B1503&lt;&gt;"",OFFSET(Metadata!$B$1,MIN(IF(OFFSET(Metadata!$A$1,0,0,Metadata!Metadata_Table_Length,1)=SUBSTITUTE(C1503,"rawdatafilename","count"),ROW(OFFSET(Metadata!$A$1,0,0,Metadata!Metadata_Table_Length,1))-1,"")),0),"")</f>
        <v/>
      </c>
      <c r="J1503" t="str">
        <f t="array" aca="1" ref="J1503" ca="1">IF(AND(G1503&lt;&gt;"",G1503&lt;&gt;G1502),MAX(IF(G$2:G$2001=G1503,H$2:H$2001,"")),"")</f>
        <v/>
      </c>
      <c r="K1503" t="str">
        <f t="array" aca="1" ref="K1503" ca="1">IF(AND(G1503&lt;&gt;"",G1503&lt;&gt;G1502),MAX(IF(G$2:G$2001=G1503,I$2:I$2001,"")),"")</f>
        <v/>
      </c>
      <c r="L1503" t="str">
        <f t="shared" ca="1" si="92"/>
        <v/>
      </c>
    </row>
    <row r="1504" spans="2:12" x14ac:dyDescent="0.25">
      <c r="B1504" t="str">
        <f t="shared" ca="1" si="94"/>
        <v/>
      </c>
      <c r="C1504" t="str">
        <f t="shared" ca="1" si="93"/>
        <v/>
      </c>
      <c r="D1504" s="156" t="str">
        <f t="array" aca="1" ref="D1504" ca="1">IFERROR(IF(B1504&lt;&gt;"",IF(OR(EXACT(OFFSET(Metadata!$A$1,0,0,Metadata!Metadata_Table_Length,1),C1504)),1,""),""),"")</f>
        <v/>
      </c>
      <c r="E1504" s="163" t="str">
        <f t="array" aca="1" ref="E1504" ca="1">IF(B1504&lt;&gt;"",IF(D1504=1,OFFSET(Metadata!$B$1,MIN(IF(OFFSET(Metadata!$A$1,0,0,Metadata!Metadata_Table_Length,1)=C1504,ROW(OFFSET(Metadata!$A$1,0,0,Metadata!Metadata_Table_Length,1))-1,"")),0),OFFSET(Metadata!$B$1,MIN(IF(OFFSET(Metadata!$A$1,0,0,Metadata!Metadata_Table_Length,1)=SUBSTITUTE(C1504,"rawdatafilename","originalfilename"),ROW(OFFSET(Metadata!$A$1,0,0,Metadata!Metadata_Table_Length,1))-1,"")),0)),"")</f>
        <v/>
      </c>
      <c r="F1504" t="str">
        <f t="shared" ca="1" si="95"/>
        <v/>
      </c>
      <c r="G1504" t="str">
        <f t="array" aca="1" ref="G1504" ca="1">IF(B1504&lt;&gt;"",OFFSET(Metadata!$B$1,MIN(IF(OFFSET(Metadata!$A$1,0,0,Metadata!Metadata_Table_Length,1)=SUBSTITUTE(C1504,"rawdatafilename","partnumber"),ROW(OFFSET(Metadata!$A$1,0,0,Metadata!Metadata_Table_Length,1))-1,"")),0),"")</f>
        <v/>
      </c>
      <c r="H1504" t="str">
        <f t="array" aca="1" ref="H1504" ca="1">IF(B1504&lt;&gt;"",OFFSET(Metadata!$B$1,MIN(IF(OFFSET(Metadata!$A$1,0,0,Metadata!Metadata_Table_Length,1)=SUBSTITUTE(C1504,"rawdatafilename","original_count"),ROW(OFFSET(Metadata!$A$1,0,0,Metadata!Metadata_Table_Length,1))-1,"")),0),"")</f>
        <v/>
      </c>
      <c r="I1504" t="str">
        <f t="array" aca="1" ref="I1504" ca="1">IF(B1504&lt;&gt;"",OFFSET(Metadata!$B$1,MIN(IF(OFFSET(Metadata!$A$1,0,0,Metadata!Metadata_Table_Length,1)=SUBSTITUTE(C1504,"rawdatafilename","count"),ROW(OFFSET(Metadata!$A$1,0,0,Metadata!Metadata_Table_Length,1))-1,"")),0),"")</f>
        <v/>
      </c>
      <c r="J1504" t="str">
        <f t="array" aca="1" ref="J1504" ca="1">IF(AND(G1504&lt;&gt;"",G1504&lt;&gt;G1503),MAX(IF(G$2:G$2001=G1504,H$2:H$2001,"")),"")</f>
        <v/>
      </c>
      <c r="K1504" t="str">
        <f t="array" aca="1" ref="K1504" ca="1">IF(AND(G1504&lt;&gt;"",G1504&lt;&gt;G1503),MAX(IF(G$2:G$2001=G1504,I$2:I$2001,"")),"")</f>
        <v/>
      </c>
      <c r="L1504" t="str">
        <f t="shared" ca="1" si="92"/>
        <v/>
      </c>
    </row>
    <row r="1505" spans="2:12" x14ac:dyDescent="0.25">
      <c r="B1505" t="str">
        <f t="shared" ca="1" si="94"/>
        <v/>
      </c>
      <c r="C1505" t="str">
        <f t="shared" ca="1" si="93"/>
        <v/>
      </c>
      <c r="D1505" s="156" t="str">
        <f t="array" aca="1" ref="D1505" ca="1">IFERROR(IF(B1505&lt;&gt;"",IF(OR(EXACT(OFFSET(Metadata!$A$1,0,0,Metadata!Metadata_Table_Length,1),C1505)),1,""),""),"")</f>
        <v/>
      </c>
      <c r="E1505" s="163" t="str">
        <f t="array" aca="1" ref="E1505" ca="1">IF(B1505&lt;&gt;"",IF(D1505=1,OFFSET(Metadata!$B$1,MIN(IF(OFFSET(Metadata!$A$1,0,0,Metadata!Metadata_Table_Length,1)=C1505,ROW(OFFSET(Metadata!$A$1,0,0,Metadata!Metadata_Table_Length,1))-1,"")),0),OFFSET(Metadata!$B$1,MIN(IF(OFFSET(Metadata!$A$1,0,0,Metadata!Metadata_Table_Length,1)=SUBSTITUTE(C1505,"rawdatafilename","originalfilename"),ROW(OFFSET(Metadata!$A$1,0,0,Metadata!Metadata_Table_Length,1))-1,"")),0)),"")</f>
        <v/>
      </c>
      <c r="F1505" t="str">
        <f t="shared" ca="1" si="95"/>
        <v/>
      </c>
      <c r="G1505" t="str">
        <f t="array" aca="1" ref="G1505" ca="1">IF(B1505&lt;&gt;"",OFFSET(Metadata!$B$1,MIN(IF(OFFSET(Metadata!$A$1,0,0,Metadata!Metadata_Table_Length,1)=SUBSTITUTE(C1505,"rawdatafilename","partnumber"),ROW(OFFSET(Metadata!$A$1,0,0,Metadata!Metadata_Table_Length,1))-1,"")),0),"")</f>
        <v/>
      </c>
      <c r="H1505" t="str">
        <f t="array" aca="1" ref="H1505" ca="1">IF(B1505&lt;&gt;"",OFFSET(Metadata!$B$1,MIN(IF(OFFSET(Metadata!$A$1,0,0,Metadata!Metadata_Table_Length,1)=SUBSTITUTE(C1505,"rawdatafilename","original_count"),ROW(OFFSET(Metadata!$A$1,0,0,Metadata!Metadata_Table_Length,1))-1,"")),0),"")</f>
        <v/>
      </c>
      <c r="I1505" t="str">
        <f t="array" aca="1" ref="I1505" ca="1">IF(B1505&lt;&gt;"",OFFSET(Metadata!$B$1,MIN(IF(OFFSET(Metadata!$A$1,0,0,Metadata!Metadata_Table_Length,1)=SUBSTITUTE(C1505,"rawdatafilename","count"),ROW(OFFSET(Metadata!$A$1,0,0,Metadata!Metadata_Table_Length,1))-1,"")),0),"")</f>
        <v/>
      </c>
      <c r="J1505" t="str">
        <f t="array" aca="1" ref="J1505" ca="1">IF(AND(G1505&lt;&gt;"",G1505&lt;&gt;G1504),MAX(IF(G$2:G$2001=G1505,H$2:H$2001,"")),"")</f>
        <v/>
      </c>
      <c r="K1505" t="str">
        <f t="array" aca="1" ref="K1505" ca="1">IF(AND(G1505&lt;&gt;"",G1505&lt;&gt;G1504),MAX(IF(G$2:G$2001=G1505,I$2:I$2001,"")),"")</f>
        <v/>
      </c>
      <c r="L1505" t="str">
        <f t="shared" ca="1" si="92"/>
        <v/>
      </c>
    </row>
    <row r="1506" spans="2:12" x14ac:dyDescent="0.25">
      <c r="B1506" t="str">
        <f t="shared" ca="1" si="94"/>
        <v/>
      </c>
      <c r="C1506" t="str">
        <f t="shared" ca="1" si="93"/>
        <v/>
      </c>
      <c r="D1506" s="156" t="str">
        <f t="array" aca="1" ref="D1506" ca="1">IFERROR(IF(B1506&lt;&gt;"",IF(OR(EXACT(OFFSET(Metadata!$A$1,0,0,Metadata!Metadata_Table_Length,1),C1506)),1,""),""),"")</f>
        <v/>
      </c>
      <c r="E1506" s="163" t="str">
        <f t="array" aca="1" ref="E1506" ca="1">IF(B1506&lt;&gt;"",IF(D1506=1,OFFSET(Metadata!$B$1,MIN(IF(OFFSET(Metadata!$A$1,0,0,Metadata!Metadata_Table_Length,1)=C1506,ROW(OFFSET(Metadata!$A$1,0,0,Metadata!Metadata_Table_Length,1))-1,"")),0),OFFSET(Metadata!$B$1,MIN(IF(OFFSET(Metadata!$A$1,0,0,Metadata!Metadata_Table_Length,1)=SUBSTITUTE(C1506,"rawdatafilename","originalfilename"),ROW(OFFSET(Metadata!$A$1,0,0,Metadata!Metadata_Table_Length,1))-1,"")),0)),"")</f>
        <v/>
      </c>
      <c r="F1506" t="str">
        <f t="shared" ca="1" si="95"/>
        <v/>
      </c>
      <c r="G1506" t="str">
        <f t="array" aca="1" ref="G1506" ca="1">IF(B1506&lt;&gt;"",OFFSET(Metadata!$B$1,MIN(IF(OFFSET(Metadata!$A$1,0,0,Metadata!Metadata_Table_Length,1)=SUBSTITUTE(C1506,"rawdatafilename","partnumber"),ROW(OFFSET(Metadata!$A$1,0,0,Metadata!Metadata_Table_Length,1))-1,"")),0),"")</f>
        <v/>
      </c>
      <c r="H1506" t="str">
        <f t="array" aca="1" ref="H1506" ca="1">IF(B1506&lt;&gt;"",OFFSET(Metadata!$B$1,MIN(IF(OFFSET(Metadata!$A$1,0,0,Metadata!Metadata_Table_Length,1)=SUBSTITUTE(C1506,"rawdatafilename","original_count"),ROW(OFFSET(Metadata!$A$1,0,0,Metadata!Metadata_Table_Length,1))-1,"")),0),"")</f>
        <v/>
      </c>
      <c r="I1506" t="str">
        <f t="array" aca="1" ref="I1506" ca="1">IF(B1506&lt;&gt;"",OFFSET(Metadata!$B$1,MIN(IF(OFFSET(Metadata!$A$1,0,0,Metadata!Metadata_Table_Length,1)=SUBSTITUTE(C1506,"rawdatafilename","count"),ROW(OFFSET(Metadata!$A$1,0,0,Metadata!Metadata_Table_Length,1))-1,"")),0),"")</f>
        <v/>
      </c>
      <c r="J1506" t="str">
        <f t="array" aca="1" ref="J1506" ca="1">IF(AND(G1506&lt;&gt;"",G1506&lt;&gt;G1505),MAX(IF(G$2:G$2001=G1506,H$2:H$2001,"")),"")</f>
        <v/>
      </c>
      <c r="K1506" t="str">
        <f t="array" aca="1" ref="K1506" ca="1">IF(AND(G1506&lt;&gt;"",G1506&lt;&gt;G1505),MAX(IF(G$2:G$2001=G1506,I$2:I$2001,"")),"")</f>
        <v/>
      </c>
      <c r="L1506" t="str">
        <f t="shared" ca="1" si="92"/>
        <v/>
      </c>
    </row>
    <row r="1507" spans="2:12" x14ac:dyDescent="0.25">
      <c r="B1507" t="str">
        <f t="shared" ca="1" si="94"/>
        <v/>
      </c>
      <c r="C1507" t="str">
        <f t="shared" ca="1" si="93"/>
        <v/>
      </c>
      <c r="D1507" s="156" t="str">
        <f t="array" aca="1" ref="D1507" ca="1">IFERROR(IF(B1507&lt;&gt;"",IF(OR(EXACT(OFFSET(Metadata!$A$1,0,0,Metadata!Metadata_Table_Length,1),C1507)),1,""),""),"")</f>
        <v/>
      </c>
      <c r="E1507" s="163" t="str">
        <f t="array" aca="1" ref="E1507" ca="1">IF(B1507&lt;&gt;"",IF(D1507=1,OFFSET(Metadata!$B$1,MIN(IF(OFFSET(Metadata!$A$1,0,0,Metadata!Metadata_Table_Length,1)=C1507,ROW(OFFSET(Metadata!$A$1,0,0,Metadata!Metadata_Table_Length,1))-1,"")),0),OFFSET(Metadata!$B$1,MIN(IF(OFFSET(Metadata!$A$1,0,0,Metadata!Metadata_Table_Length,1)=SUBSTITUTE(C1507,"rawdatafilename","originalfilename"),ROW(OFFSET(Metadata!$A$1,0,0,Metadata!Metadata_Table_Length,1))-1,"")),0)),"")</f>
        <v/>
      </c>
      <c r="F1507" t="str">
        <f t="shared" ca="1" si="95"/>
        <v/>
      </c>
      <c r="G1507" t="str">
        <f t="array" aca="1" ref="G1507" ca="1">IF(B1507&lt;&gt;"",OFFSET(Metadata!$B$1,MIN(IF(OFFSET(Metadata!$A$1,0,0,Metadata!Metadata_Table_Length,1)=SUBSTITUTE(C1507,"rawdatafilename","partnumber"),ROW(OFFSET(Metadata!$A$1,0,0,Metadata!Metadata_Table_Length,1))-1,"")),0),"")</f>
        <v/>
      </c>
      <c r="H1507" t="str">
        <f t="array" aca="1" ref="H1507" ca="1">IF(B1507&lt;&gt;"",OFFSET(Metadata!$B$1,MIN(IF(OFFSET(Metadata!$A$1,0,0,Metadata!Metadata_Table_Length,1)=SUBSTITUTE(C1507,"rawdatafilename","original_count"),ROW(OFFSET(Metadata!$A$1,0,0,Metadata!Metadata_Table_Length,1))-1,"")),0),"")</f>
        <v/>
      </c>
      <c r="I1507" t="str">
        <f t="array" aca="1" ref="I1507" ca="1">IF(B1507&lt;&gt;"",OFFSET(Metadata!$B$1,MIN(IF(OFFSET(Metadata!$A$1,0,0,Metadata!Metadata_Table_Length,1)=SUBSTITUTE(C1507,"rawdatafilename","count"),ROW(OFFSET(Metadata!$A$1,0,0,Metadata!Metadata_Table_Length,1))-1,"")),0),"")</f>
        <v/>
      </c>
      <c r="J1507" t="str">
        <f t="array" aca="1" ref="J1507" ca="1">IF(AND(G1507&lt;&gt;"",G1507&lt;&gt;G1506),MAX(IF(G$2:G$2001=G1507,H$2:H$2001,"")),"")</f>
        <v/>
      </c>
      <c r="K1507" t="str">
        <f t="array" aca="1" ref="K1507" ca="1">IF(AND(G1507&lt;&gt;"",G1507&lt;&gt;G1506),MAX(IF(G$2:G$2001=G1507,I$2:I$2001,"")),"")</f>
        <v/>
      </c>
      <c r="L1507" t="str">
        <f t="shared" ca="1" si="92"/>
        <v/>
      </c>
    </row>
    <row r="1508" spans="2:12" x14ac:dyDescent="0.25">
      <c r="B1508" t="str">
        <f t="shared" ca="1" si="94"/>
        <v/>
      </c>
      <c r="C1508" t="str">
        <f t="shared" ca="1" si="93"/>
        <v/>
      </c>
      <c r="D1508" s="156" t="str">
        <f t="array" aca="1" ref="D1508" ca="1">IFERROR(IF(B1508&lt;&gt;"",IF(OR(EXACT(OFFSET(Metadata!$A$1,0,0,Metadata!Metadata_Table_Length,1),C1508)),1,""),""),"")</f>
        <v/>
      </c>
      <c r="E1508" s="163" t="str">
        <f t="array" aca="1" ref="E1508" ca="1">IF(B1508&lt;&gt;"",IF(D1508=1,OFFSET(Metadata!$B$1,MIN(IF(OFFSET(Metadata!$A$1,0,0,Metadata!Metadata_Table_Length,1)=C1508,ROW(OFFSET(Metadata!$A$1,0,0,Metadata!Metadata_Table_Length,1))-1,"")),0),OFFSET(Metadata!$B$1,MIN(IF(OFFSET(Metadata!$A$1,0,0,Metadata!Metadata_Table_Length,1)=SUBSTITUTE(C1508,"rawdatafilename","originalfilename"),ROW(OFFSET(Metadata!$A$1,0,0,Metadata!Metadata_Table_Length,1))-1,"")),0)),"")</f>
        <v/>
      </c>
      <c r="F1508" t="str">
        <f t="shared" ca="1" si="95"/>
        <v/>
      </c>
      <c r="G1508" t="str">
        <f t="array" aca="1" ref="G1508" ca="1">IF(B1508&lt;&gt;"",OFFSET(Metadata!$B$1,MIN(IF(OFFSET(Metadata!$A$1,0,0,Metadata!Metadata_Table_Length,1)=SUBSTITUTE(C1508,"rawdatafilename","partnumber"),ROW(OFFSET(Metadata!$A$1,0,0,Metadata!Metadata_Table_Length,1))-1,"")),0),"")</f>
        <v/>
      </c>
      <c r="H1508" t="str">
        <f t="array" aca="1" ref="H1508" ca="1">IF(B1508&lt;&gt;"",OFFSET(Metadata!$B$1,MIN(IF(OFFSET(Metadata!$A$1,0,0,Metadata!Metadata_Table_Length,1)=SUBSTITUTE(C1508,"rawdatafilename","original_count"),ROW(OFFSET(Metadata!$A$1,0,0,Metadata!Metadata_Table_Length,1))-1,"")),0),"")</f>
        <v/>
      </c>
      <c r="I1508" t="str">
        <f t="array" aca="1" ref="I1508" ca="1">IF(B1508&lt;&gt;"",OFFSET(Metadata!$B$1,MIN(IF(OFFSET(Metadata!$A$1,0,0,Metadata!Metadata_Table_Length,1)=SUBSTITUTE(C1508,"rawdatafilename","count"),ROW(OFFSET(Metadata!$A$1,0,0,Metadata!Metadata_Table_Length,1))-1,"")),0),"")</f>
        <v/>
      </c>
      <c r="J1508" t="str">
        <f t="array" aca="1" ref="J1508" ca="1">IF(AND(G1508&lt;&gt;"",G1508&lt;&gt;G1507),MAX(IF(G$2:G$2001=G1508,H$2:H$2001,"")),"")</f>
        <v/>
      </c>
      <c r="K1508" t="str">
        <f t="array" aca="1" ref="K1508" ca="1">IF(AND(G1508&lt;&gt;"",G1508&lt;&gt;G1507),MAX(IF(G$2:G$2001=G1508,I$2:I$2001,"")),"")</f>
        <v/>
      </c>
      <c r="L1508" t="str">
        <f t="shared" ca="1" si="92"/>
        <v/>
      </c>
    </row>
    <row r="1509" spans="2:12" x14ac:dyDescent="0.25">
      <c r="B1509" t="str">
        <f t="shared" ca="1" si="94"/>
        <v/>
      </c>
      <c r="C1509" t="str">
        <f t="shared" ca="1" si="93"/>
        <v/>
      </c>
      <c r="D1509" s="156" t="str">
        <f t="array" aca="1" ref="D1509" ca="1">IFERROR(IF(B1509&lt;&gt;"",IF(OR(EXACT(OFFSET(Metadata!$A$1,0,0,Metadata!Metadata_Table_Length,1),C1509)),1,""),""),"")</f>
        <v/>
      </c>
      <c r="E1509" s="163" t="str">
        <f t="array" aca="1" ref="E1509" ca="1">IF(B1509&lt;&gt;"",IF(D1509=1,OFFSET(Metadata!$B$1,MIN(IF(OFFSET(Metadata!$A$1,0,0,Metadata!Metadata_Table_Length,1)=C1509,ROW(OFFSET(Metadata!$A$1,0,0,Metadata!Metadata_Table_Length,1))-1,"")),0),OFFSET(Metadata!$B$1,MIN(IF(OFFSET(Metadata!$A$1,0,0,Metadata!Metadata_Table_Length,1)=SUBSTITUTE(C1509,"rawdatafilename","originalfilename"),ROW(OFFSET(Metadata!$A$1,0,0,Metadata!Metadata_Table_Length,1))-1,"")),0)),"")</f>
        <v/>
      </c>
      <c r="F1509" t="str">
        <f t="shared" ca="1" si="95"/>
        <v/>
      </c>
      <c r="G1509" t="str">
        <f t="array" aca="1" ref="G1509" ca="1">IF(B1509&lt;&gt;"",OFFSET(Metadata!$B$1,MIN(IF(OFFSET(Metadata!$A$1,0,0,Metadata!Metadata_Table_Length,1)=SUBSTITUTE(C1509,"rawdatafilename","partnumber"),ROW(OFFSET(Metadata!$A$1,0,0,Metadata!Metadata_Table_Length,1))-1,"")),0),"")</f>
        <v/>
      </c>
      <c r="H1509" t="str">
        <f t="array" aca="1" ref="H1509" ca="1">IF(B1509&lt;&gt;"",OFFSET(Metadata!$B$1,MIN(IF(OFFSET(Metadata!$A$1,0,0,Metadata!Metadata_Table_Length,1)=SUBSTITUTE(C1509,"rawdatafilename","original_count"),ROW(OFFSET(Metadata!$A$1,0,0,Metadata!Metadata_Table_Length,1))-1,"")),0),"")</f>
        <v/>
      </c>
      <c r="I1509" t="str">
        <f t="array" aca="1" ref="I1509" ca="1">IF(B1509&lt;&gt;"",OFFSET(Metadata!$B$1,MIN(IF(OFFSET(Metadata!$A$1,0,0,Metadata!Metadata_Table_Length,1)=SUBSTITUTE(C1509,"rawdatafilename","count"),ROW(OFFSET(Metadata!$A$1,0,0,Metadata!Metadata_Table_Length,1))-1,"")),0),"")</f>
        <v/>
      </c>
      <c r="J1509" t="str">
        <f t="array" aca="1" ref="J1509" ca="1">IF(AND(G1509&lt;&gt;"",G1509&lt;&gt;G1508),MAX(IF(G$2:G$2001=G1509,H$2:H$2001,"")),"")</f>
        <v/>
      </c>
      <c r="K1509" t="str">
        <f t="array" aca="1" ref="K1509" ca="1">IF(AND(G1509&lt;&gt;"",G1509&lt;&gt;G1508),MAX(IF(G$2:G$2001=G1509,I$2:I$2001,"")),"")</f>
        <v/>
      </c>
      <c r="L1509" t="str">
        <f t="shared" ca="1" si="92"/>
        <v/>
      </c>
    </row>
    <row r="1510" spans="2:12" x14ac:dyDescent="0.25">
      <c r="B1510" t="str">
        <f t="shared" ca="1" si="94"/>
        <v/>
      </c>
      <c r="C1510" t="str">
        <f t="shared" ca="1" si="93"/>
        <v/>
      </c>
      <c r="D1510" s="156" t="str">
        <f t="array" aca="1" ref="D1510" ca="1">IFERROR(IF(B1510&lt;&gt;"",IF(OR(EXACT(OFFSET(Metadata!$A$1,0,0,Metadata!Metadata_Table_Length,1),C1510)),1,""),""),"")</f>
        <v/>
      </c>
      <c r="E1510" s="163" t="str">
        <f t="array" aca="1" ref="E1510" ca="1">IF(B1510&lt;&gt;"",IF(D1510=1,OFFSET(Metadata!$B$1,MIN(IF(OFFSET(Metadata!$A$1,0,0,Metadata!Metadata_Table_Length,1)=C1510,ROW(OFFSET(Metadata!$A$1,0,0,Metadata!Metadata_Table_Length,1))-1,"")),0),OFFSET(Metadata!$B$1,MIN(IF(OFFSET(Metadata!$A$1,0,0,Metadata!Metadata_Table_Length,1)=SUBSTITUTE(C1510,"rawdatafilename","originalfilename"),ROW(OFFSET(Metadata!$A$1,0,0,Metadata!Metadata_Table_Length,1))-1,"")),0)),"")</f>
        <v/>
      </c>
      <c r="F1510" t="str">
        <f t="shared" ca="1" si="95"/>
        <v/>
      </c>
      <c r="G1510" t="str">
        <f t="array" aca="1" ref="G1510" ca="1">IF(B1510&lt;&gt;"",OFFSET(Metadata!$B$1,MIN(IF(OFFSET(Metadata!$A$1,0,0,Metadata!Metadata_Table_Length,1)=SUBSTITUTE(C1510,"rawdatafilename","partnumber"),ROW(OFFSET(Metadata!$A$1,0,0,Metadata!Metadata_Table_Length,1))-1,"")),0),"")</f>
        <v/>
      </c>
      <c r="H1510" t="str">
        <f t="array" aca="1" ref="H1510" ca="1">IF(B1510&lt;&gt;"",OFFSET(Metadata!$B$1,MIN(IF(OFFSET(Metadata!$A$1,0,0,Metadata!Metadata_Table_Length,1)=SUBSTITUTE(C1510,"rawdatafilename","original_count"),ROW(OFFSET(Metadata!$A$1,0,0,Metadata!Metadata_Table_Length,1))-1,"")),0),"")</f>
        <v/>
      </c>
      <c r="I1510" t="str">
        <f t="array" aca="1" ref="I1510" ca="1">IF(B1510&lt;&gt;"",OFFSET(Metadata!$B$1,MIN(IF(OFFSET(Metadata!$A$1,0,0,Metadata!Metadata_Table_Length,1)=SUBSTITUTE(C1510,"rawdatafilename","count"),ROW(OFFSET(Metadata!$A$1,0,0,Metadata!Metadata_Table_Length,1))-1,"")),0),"")</f>
        <v/>
      </c>
      <c r="J1510" t="str">
        <f t="array" aca="1" ref="J1510" ca="1">IF(AND(G1510&lt;&gt;"",G1510&lt;&gt;G1509),MAX(IF(G$2:G$2001=G1510,H$2:H$2001,"")),"")</f>
        <v/>
      </c>
      <c r="K1510" t="str">
        <f t="array" aca="1" ref="K1510" ca="1">IF(AND(G1510&lt;&gt;"",G1510&lt;&gt;G1509),MAX(IF(G$2:G$2001=G1510,I$2:I$2001,"")),"")</f>
        <v/>
      </c>
      <c r="L1510" t="str">
        <f t="shared" ca="1" si="92"/>
        <v/>
      </c>
    </row>
    <row r="1511" spans="2:12" x14ac:dyDescent="0.25">
      <c r="B1511" t="str">
        <f t="shared" ca="1" si="94"/>
        <v/>
      </c>
      <c r="C1511" t="str">
        <f t="shared" ca="1" si="93"/>
        <v/>
      </c>
      <c r="D1511" s="156" t="str">
        <f t="array" aca="1" ref="D1511" ca="1">IFERROR(IF(B1511&lt;&gt;"",IF(OR(EXACT(OFFSET(Metadata!$A$1,0,0,Metadata!Metadata_Table_Length,1),C1511)),1,""),""),"")</f>
        <v/>
      </c>
      <c r="E1511" s="163" t="str">
        <f t="array" aca="1" ref="E1511" ca="1">IF(B1511&lt;&gt;"",IF(D1511=1,OFFSET(Metadata!$B$1,MIN(IF(OFFSET(Metadata!$A$1,0,0,Metadata!Metadata_Table_Length,1)=C1511,ROW(OFFSET(Metadata!$A$1,0,0,Metadata!Metadata_Table_Length,1))-1,"")),0),OFFSET(Metadata!$B$1,MIN(IF(OFFSET(Metadata!$A$1,0,0,Metadata!Metadata_Table_Length,1)=SUBSTITUTE(C1511,"rawdatafilename","originalfilename"),ROW(OFFSET(Metadata!$A$1,0,0,Metadata!Metadata_Table_Length,1))-1,"")),0)),"")</f>
        <v/>
      </c>
      <c r="F1511" t="str">
        <f t="shared" ca="1" si="95"/>
        <v/>
      </c>
      <c r="G1511" t="str">
        <f t="array" aca="1" ref="G1511" ca="1">IF(B1511&lt;&gt;"",OFFSET(Metadata!$B$1,MIN(IF(OFFSET(Metadata!$A$1,0,0,Metadata!Metadata_Table_Length,1)=SUBSTITUTE(C1511,"rawdatafilename","partnumber"),ROW(OFFSET(Metadata!$A$1,0,0,Metadata!Metadata_Table_Length,1))-1,"")),0),"")</f>
        <v/>
      </c>
      <c r="H1511" t="str">
        <f t="array" aca="1" ref="H1511" ca="1">IF(B1511&lt;&gt;"",OFFSET(Metadata!$B$1,MIN(IF(OFFSET(Metadata!$A$1,0,0,Metadata!Metadata_Table_Length,1)=SUBSTITUTE(C1511,"rawdatafilename","original_count"),ROW(OFFSET(Metadata!$A$1,0,0,Metadata!Metadata_Table_Length,1))-1,"")),0),"")</f>
        <v/>
      </c>
      <c r="I1511" t="str">
        <f t="array" aca="1" ref="I1511" ca="1">IF(B1511&lt;&gt;"",OFFSET(Metadata!$B$1,MIN(IF(OFFSET(Metadata!$A$1,0,0,Metadata!Metadata_Table_Length,1)=SUBSTITUTE(C1511,"rawdatafilename","count"),ROW(OFFSET(Metadata!$A$1,0,0,Metadata!Metadata_Table_Length,1))-1,"")),0),"")</f>
        <v/>
      </c>
      <c r="J1511" t="str">
        <f t="array" aca="1" ref="J1511" ca="1">IF(AND(G1511&lt;&gt;"",G1511&lt;&gt;G1510),MAX(IF(G$2:G$2001=G1511,H$2:H$2001,"")),"")</f>
        <v/>
      </c>
      <c r="K1511" t="str">
        <f t="array" aca="1" ref="K1511" ca="1">IF(AND(G1511&lt;&gt;"",G1511&lt;&gt;G1510),MAX(IF(G$2:G$2001=G1511,I$2:I$2001,"")),"")</f>
        <v/>
      </c>
      <c r="L1511" t="str">
        <f t="shared" ca="1" si="92"/>
        <v/>
      </c>
    </row>
    <row r="1512" spans="2:12" x14ac:dyDescent="0.25">
      <c r="B1512" t="str">
        <f t="shared" ca="1" si="94"/>
        <v/>
      </c>
      <c r="C1512" t="str">
        <f t="shared" ca="1" si="93"/>
        <v/>
      </c>
      <c r="D1512" s="156" t="str">
        <f t="array" aca="1" ref="D1512" ca="1">IFERROR(IF(B1512&lt;&gt;"",IF(OR(EXACT(OFFSET(Metadata!$A$1,0,0,Metadata!Metadata_Table_Length,1),C1512)),1,""),""),"")</f>
        <v/>
      </c>
      <c r="E1512" s="163" t="str">
        <f t="array" aca="1" ref="E1512" ca="1">IF(B1512&lt;&gt;"",IF(D1512=1,OFFSET(Metadata!$B$1,MIN(IF(OFFSET(Metadata!$A$1,0,0,Metadata!Metadata_Table_Length,1)=C1512,ROW(OFFSET(Metadata!$A$1,0,0,Metadata!Metadata_Table_Length,1))-1,"")),0),OFFSET(Metadata!$B$1,MIN(IF(OFFSET(Metadata!$A$1,0,0,Metadata!Metadata_Table_Length,1)=SUBSTITUTE(C1512,"rawdatafilename","originalfilename"),ROW(OFFSET(Metadata!$A$1,0,0,Metadata!Metadata_Table_Length,1))-1,"")),0)),"")</f>
        <v/>
      </c>
      <c r="F1512" t="str">
        <f t="shared" ca="1" si="95"/>
        <v/>
      </c>
      <c r="G1512" t="str">
        <f t="array" aca="1" ref="G1512" ca="1">IF(B1512&lt;&gt;"",OFFSET(Metadata!$B$1,MIN(IF(OFFSET(Metadata!$A$1,0,0,Metadata!Metadata_Table_Length,1)=SUBSTITUTE(C1512,"rawdatafilename","partnumber"),ROW(OFFSET(Metadata!$A$1,0,0,Metadata!Metadata_Table_Length,1))-1,"")),0),"")</f>
        <v/>
      </c>
      <c r="H1512" t="str">
        <f t="array" aca="1" ref="H1512" ca="1">IF(B1512&lt;&gt;"",OFFSET(Metadata!$B$1,MIN(IF(OFFSET(Metadata!$A$1,0,0,Metadata!Metadata_Table_Length,1)=SUBSTITUTE(C1512,"rawdatafilename","original_count"),ROW(OFFSET(Metadata!$A$1,0,0,Metadata!Metadata_Table_Length,1))-1,"")),0),"")</f>
        <v/>
      </c>
      <c r="I1512" t="str">
        <f t="array" aca="1" ref="I1512" ca="1">IF(B1512&lt;&gt;"",OFFSET(Metadata!$B$1,MIN(IF(OFFSET(Metadata!$A$1,0,0,Metadata!Metadata_Table_Length,1)=SUBSTITUTE(C1512,"rawdatafilename","count"),ROW(OFFSET(Metadata!$A$1,0,0,Metadata!Metadata_Table_Length,1))-1,"")),0),"")</f>
        <v/>
      </c>
      <c r="J1512" t="str">
        <f t="array" aca="1" ref="J1512" ca="1">IF(AND(G1512&lt;&gt;"",G1512&lt;&gt;G1511),MAX(IF(G$2:G$2001=G1512,H$2:H$2001,"")),"")</f>
        <v/>
      </c>
      <c r="K1512" t="str">
        <f t="array" aca="1" ref="K1512" ca="1">IF(AND(G1512&lt;&gt;"",G1512&lt;&gt;G1511),MAX(IF(G$2:G$2001=G1512,I$2:I$2001,"")),"")</f>
        <v/>
      </c>
      <c r="L1512" t="str">
        <f t="shared" ca="1" si="92"/>
        <v/>
      </c>
    </row>
    <row r="1513" spans="2:12" x14ac:dyDescent="0.25">
      <c r="B1513" t="str">
        <f t="shared" ca="1" si="94"/>
        <v/>
      </c>
      <c r="C1513" t="str">
        <f t="shared" ca="1" si="93"/>
        <v/>
      </c>
      <c r="D1513" s="156" t="str">
        <f t="array" aca="1" ref="D1513" ca="1">IFERROR(IF(B1513&lt;&gt;"",IF(OR(EXACT(OFFSET(Metadata!$A$1,0,0,Metadata!Metadata_Table_Length,1),C1513)),1,""),""),"")</f>
        <v/>
      </c>
      <c r="E1513" s="163" t="str">
        <f t="array" aca="1" ref="E1513" ca="1">IF(B1513&lt;&gt;"",IF(D1513=1,OFFSET(Metadata!$B$1,MIN(IF(OFFSET(Metadata!$A$1,0,0,Metadata!Metadata_Table_Length,1)=C1513,ROW(OFFSET(Metadata!$A$1,0,0,Metadata!Metadata_Table_Length,1))-1,"")),0),OFFSET(Metadata!$B$1,MIN(IF(OFFSET(Metadata!$A$1,0,0,Metadata!Metadata_Table_Length,1)=SUBSTITUTE(C1513,"rawdatafilename","originalfilename"),ROW(OFFSET(Metadata!$A$1,0,0,Metadata!Metadata_Table_Length,1))-1,"")),0)),"")</f>
        <v/>
      </c>
      <c r="F1513" t="str">
        <f t="shared" ca="1" si="95"/>
        <v/>
      </c>
      <c r="G1513" t="str">
        <f t="array" aca="1" ref="G1513" ca="1">IF(B1513&lt;&gt;"",OFFSET(Metadata!$B$1,MIN(IF(OFFSET(Metadata!$A$1,0,0,Metadata!Metadata_Table_Length,1)=SUBSTITUTE(C1513,"rawdatafilename","partnumber"),ROW(OFFSET(Metadata!$A$1,0,0,Metadata!Metadata_Table_Length,1))-1,"")),0),"")</f>
        <v/>
      </c>
      <c r="H1513" t="str">
        <f t="array" aca="1" ref="H1513" ca="1">IF(B1513&lt;&gt;"",OFFSET(Metadata!$B$1,MIN(IF(OFFSET(Metadata!$A$1,0,0,Metadata!Metadata_Table_Length,1)=SUBSTITUTE(C1513,"rawdatafilename","original_count"),ROW(OFFSET(Metadata!$A$1,0,0,Metadata!Metadata_Table_Length,1))-1,"")),0),"")</f>
        <v/>
      </c>
      <c r="I1513" t="str">
        <f t="array" aca="1" ref="I1513" ca="1">IF(B1513&lt;&gt;"",OFFSET(Metadata!$B$1,MIN(IF(OFFSET(Metadata!$A$1,0,0,Metadata!Metadata_Table_Length,1)=SUBSTITUTE(C1513,"rawdatafilename","count"),ROW(OFFSET(Metadata!$A$1,0,0,Metadata!Metadata_Table_Length,1))-1,"")),0),"")</f>
        <v/>
      </c>
      <c r="J1513" t="str">
        <f t="array" aca="1" ref="J1513" ca="1">IF(AND(G1513&lt;&gt;"",G1513&lt;&gt;G1512),MAX(IF(G$2:G$2001=G1513,H$2:H$2001,"")),"")</f>
        <v/>
      </c>
      <c r="K1513" t="str">
        <f t="array" aca="1" ref="K1513" ca="1">IF(AND(G1513&lt;&gt;"",G1513&lt;&gt;G1512),MAX(IF(G$2:G$2001=G1513,I$2:I$2001,"")),"")</f>
        <v/>
      </c>
      <c r="L1513" t="str">
        <f t="shared" ca="1" si="92"/>
        <v/>
      </c>
    </row>
    <row r="1514" spans="2:12" x14ac:dyDescent="0.25">
      <c r="B1514" t="str">
        <f t="shared" ca="1" si="94"/>
        <v/>
      </c>
      <c r="C1514" t="str">
        <f t="shared" ca="1" si="93"/>
        <v/>
      </c>
      <c r="D1514" s="156" t="str">
        <f t="array" aca="1" ref="D1514" ca="1">IFERROR(IF(B1514&lt;&gt;"",IF(OR(EXACT(OFFSET(Metadata!$A$1,0,0,Metadata!Metadata_Table_Length,1),C1514)),1,""),""),"")</f>
        <v/>
      </c>
      <c r="E1514" s="163" t="str">
        <f t="array" aca="1" ref="E1514" ca="1">IF(B1514&lt;&gt;"",IF(D1514=1,OFFSET(Metadata!$B$1,MIN(IF(OFFSET(Metadata!$A$1,0,0,Metadata!Metadata_Table_Length,1)=C1514,ROW(OFFSET(Metadata!$A$1,0,0,Metadata!Metadata_Table_Length,1))-1,"")),0),OFFSET(Metadata!$B$1,MIN(IF(OFFSET(Metadata!$A$1,0,0,Metadata!Metadata_Table_Length,1)=SUBSTITUTE(C1514,"rawdatafilename","originalfilename"),ROW(OFFSET(Metadata!$A$1,0,0,Metadata!Metadata_Table_Length,1))-1,"")),0)),"")</f>
        <v/>
      </c>
      <c r="F1514" t="str">
        <f t="shared" ca="1" si="95"/>
        <v/>
      </c>
      <c r="G1514" t="str">
        <f t="array" aca="1" ref="G1514" ca="1">IF(B1514&lt;&gt;"",OFFSET(Metadata!$B$1,MIN(IF(OFFSET(Metadata!$A$1,0,0,Metadata!Metadata_Table_Length,1)=SUBSTITUTE(C1514,"rawdatafilename","partnumber"),ROW(OFFSET(Metadata!$A$1,0,0,Metadata!Metadata_Table_Length,1))-1,"")),0),"")</f>
        <v/>
      </c>
      <c r="H1514" t="str">
        <f t="array" aca="1" ref="H1514" ca="1">IF(B1514&lt;&gt;"",OFFSET(Metadata!$B$1,MIN(IF(OFFSET(Metadata!$A$1,0,0,Metadata!Metadata_Table_Length,1)=SUBSTITUTE(C1514,"rawdatafilename","original_count"),ROW(OFFSET(Metadata!$A$1,0,0,Metadata!Metadata_Table_Length,1))-1,"")),0),"")</f>
        <v/>
      </c>
      <c r="I1514" t="str">
        <f t="array" aca="1" ref="I1514" ca="1">IF(B1514&lt;&gt;"",OFFSET(Metadata!$B$1,MIN(IF(OFFSET(Metadata!$A$1,0,0,Metadata!Metadata_Table_Length,1)=SUBSTITUTE(C1514,"rawdatafilename","count"),ROW(OFFSET(Metadata!$A$1,0,0,Metadata!Metadata_Table_Length,1))-1,"")),0),"")</f>
        <v/>
      </c>
      <c r="J1514" t="str">
        <f t="array" aca="1" ref="J1514" ca="1">IF(AND(G1514&lt;&gt;"",G1514&lt;&gt;G1513),MAX(IF(G$2:G$2001=G1514,H$2:H$2001,"")),"")</f>
        <v/>
      </c>
      <c r="K1514" t="str">
        <f t="array" aca="1" ref="K1514" ca="1">IF(AND(G1514&lt;&gt;"",G1514&lt;&gt;G1513),MAX(IF(G$2:G$2001=G1514,I$2:I$2001,"")),"")</f>
        <v/>
      </c>
      <c r="L1514" t="str">
        <f t="shared" ref="L1514:L1577" ca="1" si="96">IF(F1514&lt;&gt;"",IF(F1514&lt;&gt;F1513,F1514,""),"")</f>
        <v/>
      </c>
    </row>
    <row r="1515" spans="2:12" x14ac:dyDescent="0.25">
      <c r="B1515" t="str">
        <f t="shared" ca="1" si="94"/>
        <v/>
      </c>
      <c r="C1515" t="str">
        <f t="shared" ca="1" si="93"/>
        <v/>
      </c>
      <c r="D1515" s="156" t="str">
        <f t="array" aca="1" ref="D1515" ca="1">IFERROR(IF(B1515&lt;&gt;"",IF(OR(EXACT(OFFSET(Metadata!$A$1,0,0,Metadata!Metadata_Table_Length,1),C1515)),1,""),""),"")</f>
        <v/>
      </c>
      <c r="E1515" s="163" t="str">
        <f t="array" aca="1" ref="E1515" ca="1">IF(B1515&lt;&gt;"",IF(D1515=1,OFFSET(Metadata!$B$1,MIN(IF(OFFSET(Metadata!$A$1,0,0,Metadata!Metadata_Table_Length,1)=C1515,ROW(OFFSET(Metadata!$A$1,0,0,Metadata!Metadata_Table_Length,1))-1,"")),0),OFFSET(Metadata!$B$1,MIN(IF(OFFSET(Metadata!$A$1,0,0,Metadata!Metadata_Table_Length,1)=SUBSTITUTE(C1515,"rawdatafilename","originalfilename"),ROW(OFFSET(Metadata!$A$1,0,0,Metadata!Metadata_Table_Length,1))-1,"")),0)),"")</f>
        <v/>
      </c>
      <c r="F1515" t="str">
        <f t="shared" ca="1" si="95"/>
        <v/>
      </c>
      <c r="G1515" t="str">
        <f t="array" aca="1" ref="G1515" ca="1">IF(B1515&lt;&gt;"",OFFSET(Metadata!$B$1,MIN(IF(OFFSET(Metadata!$A$1,0,0,Metadata!Metadata_Table_Length,1)=SUBSTITUTE(C1515,"rawdatafilename","partnumber"),ROW(OFFSET(Metadata!$A$1,0,0,Metadata!Metadata_Table_Length,1))-1,"")),0),"")</f>
        <v/>
      </c>
      <c r="H1515" t="str">
        <f t="array" aca="1" ref="H1515" ca="1">IF(B1515&lt;&gt;"",OFFSET(Metadata!$B$1,MIN(IF(OFFSET(Metadata!$A$1,0,0,Metadata!Metadata_Table_Length,1)=SUBSTITUTE(C1515,"rawdatafilename","original_count"),ROW(OFFSET(Metadata!$A$1,0,0,Metadata!Metadata_Table_Length,1))-1,"")),0),"")</f>
        <v/>
      </c>
      <c r="I1515" t="str">
        <f t="array" aca="1" ref="I1515" ca="1">IF(B1515&lt;&gt;"",OFFSET(Metadata!$B$1,MIN(IF(OFFSET(Metadata!$A$1,0,0,Metadata!Metadata_Table_Length,1)=SUBSTITUTE(C1515,"rawdatafilename","count"),ROW(OFFSET(Metadata!$A$1,0,0,Metadata!Metadata_Table_Length,1))-1,"")),0),"")</f>
        <v/>
      </c>
      <c r="J1515" t="str">
        <f t="array" aca="1" ref="J1515" ca="1">IF(AND(G1515&lt;&gt;"",G1515&lt;&gt;G1514),MAX(IF(G$2:G$2001=G1515,H$2:H$2001,"")),"")</f>
        <v/>
      </c>
      <c r="K1515" t="str">
        <f t="array" aca="1" ref="K1515" ca="1">IF(AND(G1515&lt;&gt;"",G1515&lt;&gt;G1514),MAX(IF(G$2:G$2001=G1515,I$2:I$2001,"")),"")</f>
        <v/>
      </c>
      <c r="L1515" t="str">
        <f t="shared" ca="1" si="96"/>
        <v/>
      </c>
    </row>
    <row r="1516" spans="2:12" x14ac:dyDescent="0.25">
      <c r="B1516" t="str">
        <f t="shared" ca="1" si="94"/>
        <v/>
      </c>
      <c r="C1516" t="str">
        <f t="shared" ca="1" si="93"/>
        <v/>
      </c>
      <c r="D1516" s="156" t="str">
        <f t="array" aca="1" ref="D1516" ca="1">IFERROR(IF(B1516&lt;&gt;"",IF(OR(EXACT(OFFSET(Metadata!$A$1,0,0,Metadata!Metadata_Table_Length,1),C1516)),1,""),""),"")</f>
        <v/>
      </c>
      <c r="E1516" s="163" t="str">
        <f t="array" aca="1" ref="E1516" ca="1">IF(B1516&lt;&gt;"",IF(D1516=1,OFFSET(Metadata!$B$1,MIN(IF(OFFSET(Metadata!$A$1,0,0,Metadata!Metadata_Table_Length,1)=C1516,ROW(OFFSET(Metadata!$A$1,0,0,Metadata!Metadata_Table_Length,1))-1,"")),0),OFFSET(Metadata!$B$1,MIN(IF(OFFSET(Metadata!$A$1,0,0,Metadata!Metadata_Table_Length,1)=SUBSTITUTE(C1516,"rawdatafilename","originalfilename"),ROW(OFFSET(Metadata!$A$1,0,0,Metadata!Metadata_Table_Length,1))-1,"")),0)),"")</f>
        <v/>
      </c>
      <c r="F1516" t="str">
        <f t="shared" ca="1" si="95"/>
        <v/>
      </c>
      <c r="G1516" t="str">
        <f t="array" aca="1" ref="G1516" ca="1">IF(B1516&lt;&gt;"",OFFSET(Metadata!$B$1,MIN(IF(OFFSET(Metadata!$A$1,0,0,Metadata!Metadata_Table_Length,1)=SUBSTITUTE(C1516,"rawdatafilename","partnumber"),ROW(OFFSET(Metadata!$A$1,0,0,Metadata!Metadata_Table_Length,1))-1,"")),0),"")</f>
        <v/>
      </c>
      <c r="H1516" t="str">
        <f t="array" aca="1" ref="H1516" ca="1">IF(B1516&lt;&gt;"",OFFSET(Metadata!$B$1,MIN(IF(OFFSET(Metadata!$A$1,0,0,Metadata!Metadata_Table_Length,1)=SUBSTITUTE(C1516,"rawdatafilename","original_count"),ROW(OFFSET(Metadata!$A$1,0,0,Metadata!Metadata_Table_Length,1))-1,"")),0),"")</f>
        <v/>
      </c>
      <c r="I1516" t="str">
        <f t="array" aca="1" ref="I1516" ca="1">IF(B1516&lt;&gt;"",OFFSET(Metadata!$B$1,MIN(IF(OFFSET(Metadata!$A$1,0,0,Metadata!Metadata_Table_Length,1)=SUBSTITUTE(C1516,"rawdatafilename","count"),ROW(OFFSET(Metadata!$A$1,0,0,Metadata!Metadata_Table_Length,1))-1,"")),0),"")</f>
        <v/>
      </c>
      <c r="J1516" t="str">
        <f t="array" aca="1" ref="J1516" ca="1">IF(AND(G1516&lt;&gt;"",G1516&lt;&gt;G1515),MAX(IF(G$2:G$2001=G1516,H$2:H$2001,"")),"")</f>
        <v/>
      </c>
      <c r="K1516" t="str">
        <f t="array" aca="1" ref="K1516" ca="1">IF(AND(G1516&lt;&gt;"",G1516&lt;&gt;G1515),MAX(IF(G$2:G$2001=G1516,I$2:I$2001,"")),"")</f>
        <v/>
      </c>
      <c r="L1516" t="str">
        <f t="shared" ca="1" si="96"/>
        <v/>
      </c>
    </row>
    <row r="1517" spans="2:12" x14ac:dyDescent="0.25">
      <c r="B1517" t="str">
        <f t="shared" ca="1" si="94"/>
        <v/>
      </c>
      <c r="C1517" t="str">
        <f t="shared" ca="1" si="93"/>
        <v/>
      </c>
      <c r="D1517" s="156" t="str">
        <f t="array" aca="1" ref="D1517" ca="1">IFERROR(IF(B1517&lt;&gt;"",IF(OR(EXACT(OFFSET(Metadata!$A$1,0,0,Metadata!Metadata_Table_Length,1),C1517)),1,""),""),"")</f>
        <v/>
      </c>
      <c r="E1517" s="163" t="str">
        <f t="array" aca="1" ref="E1517" ca="1">IF(B1517&lt;&gt;"",IF(D1517=1,OFFSET(Metadata!$B$1,MIN(IF(OFFSET(Metadata!$A$1,0,0,Metadata!Metadata_Table_Length,1)=C1517,ROW(OFFSET(Metadata!$A$1,0,0,Metadata!Metadata_Table_Length,1))-1,"")),0),OFFSET(Metadata!$B$1,MIN(IF(OFFSET(Metadata!$A$1,0,0,Metadata!Metadata_Table_Length,1)=SUBSTITUTE(C1517,"rawdatafilename","originalfilename"),ROW(OFFSET(Metadata!$A$1,0,0,Metadata!Metadata_Table_Length,1))-1,"")),0)),"")</f>
        <v/>
      </c>
      <c r="F1517" t="str">
        <f t="shared" ca="1" si="95"/>
        <v/>
      </c>
      <c r="G1517" t="str">
        <f t="array" aca="1" ref="G1517" ca="1">IF(B1517&lt;&gt;"",OFFSET(Metadata!$B$1,MIN(IF(OFFSET(Metadata!$A$1,0,0,Metadata!Metadata_Table_Length,1)=SUBSTITUTE(C1517,"rawdatafilename","partnumber"),ROW(OFFSET(Metadata!$A$1,0,0,Metadata!Metadata_Table_Length,1))-1,"")),0),"")</f>
        <v/>
      </c>
      <c r="H1517" t="str">
        <f t="array" aca="1" ref="H1517" ca="1">IF(B1517&lt;&gt;"",OFFSET(Metadata!$B$1,MIN(IF(OFFSET(Metadata!$A$1,0,0,Metadata!Metadata_Table_Length,1)=SUBSTITUTE(C1517,"rawdatafilename","original_count"),ROW(OFFSET(Metadata!$A$1,0,0,Metadata!Metadata_Table_Length,1))-1,"")),0),"")</f>
        <v/>
      </c>
      <c r="I1517" t="str">
        <f t="array" aca="1" ref="I1517" ca="1">IF(B1517&lt;&gt;"",OFFSET(Metadata!$B$1,MIN(IF(OFFSET(Metadata!$A$1,0,0,Metadata!Metadata_Table_Length,1)=SUBSTITUTE(C1517,"rawdatafilename","count"),ROW(OFFSET(Metadata!$A$1,0,0,Metadata!Metadata_Table_Length,1))-1,"")),0),"")</f>
        <v/>
      </c>
      <c r="J1517" t="str">
        <f t="array" aca="1" ref="J1517" ca="1">IF(AND(G1517&lt;&gt;"",G1517&lt;&gt;G1516),MAX(IF(G$2:G$2001=G1517,H$2:H$2001,"")),"")</f>
        <v/>
      </c>
      <c r="K1517" t="str">
        <f t="array" aca="1" ref="K1517" ca="1">IF(AND(G1517&lt;&gt;"",G1517&lt;&gt;G1516),MAX(IF(G$2:G$2001=G1517,I$2:I$2001,"")),"")</f>
        <v/>
      </c>
      <c r="L1517" t="str">
        <f t="shared" ca="1" si="96"/>
        <v/>
      </c>
    </row>
    <row r="1518" spans="2:12" x14ac:dyDescent="0.25">
      <c r="B1518" t="str">
        <f t="shared" ca="1" si="94"/>
        <v/>
      </c>
      <c r="C1518" t="str">
        <f t="shared" ca="1" si="93"/>
        <v/>
      </c>
      <c r="D1518" s="156" t="str">
        <f t="array" aca="1" ref="D1518" ca="1">IFERROR(IF(B1518&lt;&gt;"",IF(OR(EXACT(OFFSET(Metadata!$A$1,0,0,Metadata!Metadata_Table_Length,1),C1518)),1,""),""),"")</f>
        <v/>
      </c>
      <c r="E1518" s="163" t="str">
        <f t="array" aca="1" ref="E1518" ca="1">IF(B1518&lt;&gt;"",IF(D1518=1,OFFSET(Metadata!$B$1,MIN(IF(OFFSET(Metadata!$A$1,0,0,Metadata!Metadata_Table_Length,1)=C1518,ROW(OFFSET(Metadata!$A$1,0,0,Metadata!Metadata_Table_Length,1))-1,"")),0),OFFSET(Metadata!$B$1,MIN(IF(OFFSET(Metadata!$A$1,0,0,Metadata!Metadata_Table_Length,1)=SUBSTITUTE(C1518,"rawdatafilename","originalfilename"),ROW(OFFSET(Metadata!$A$1,0,0,Metadata!Metadata_Table_Length,1))-1,"")),0)),"")</f>
        <v/>
      </c>
      <c r="F1518" t="str">
        <f t="shared" ca="1" si="95"/>
        <v/>
      </c>
      <c r="G1518" t="str">
        <f t="array" aca="1" ref="G1518" ca="1">IF(B1518&lt;&gt;"",OFFSET(Metadata!$B$1,MIN(IF(OFFSET(Metadata!$A$1,0,0,Metadata!Metadata_Table_Length,1)=SUBSTITUTE(C1518,"rawdatafilename","partnumber"),ROW(OFFSET(Metadata!$A$1,0,0,Metadata!Metadata_Table_Length,1))-1,"")),0),"")</f>
        <v/>
      </c>
      <c r="H1518" t="str">
        <f t="array" aca="1" ref="H1518" ca="1">IF(B1518&lt;&gt;"",OFFSET(Metadata!$B$1,MIN(IF(OFFSET(Metadata!$A$1,0,0,Metadata!Metadata_Table_Length,1)=SUBSTITUTE(C1518,"rawdatafilename","original_count"),ROW(OFFSET(Metadata!$A$1,0,0,Metadata!Metadata_Table_Length,1))-1,"")),0),"")</f>
        <v/>
      </c>
      <c r="I1518" t="str">
        <f t="array" aca="1" ref="I1518" ca="1">IF(B1518&lt;&gt;"",OFFSET(Metadata!$B$1,MIN(IF(OFFSET(Metadata!$A$1,0,0,Metadata!Metadata_Table_Length,1)=SUBSTITUTE(C1518,"rawdatafilename","count"),ROW(OFFSET(Metadata!$A$1,0,0,Metadata!Metadata_Table_Length,1))-1,"")),0),"")</f>
        <v/>
      </c>
      <c r="J1518" t="str">
        <f t="array" aca="1" ref="J1518" ca="1">IF(AND(G1518&lt;&gt;"",G1518&lt;&gt;G1517),MAX(IF(G$2:G$2001=G1518,H$2:H$2001,"")),"")</f>
        <v/>
      </c>
      <c r="K1518" t="str">
        <f t="array" aca="1" ref="K1518" ca="1">IF(AND(G1518&lt;&gt;"",G1518&lt;&gt;G1517),MAX(IF(G$2:G$2001=G1518,I$2:I$2001,"")),"")</f>
        <v/>
      </c>
      <c r="L1518" t="str">
        <f t="shared" ca="1" si="96"/>
        <v/>
      </c>
    </row>
    <row r="1519" spans="2:12" x14ac:dyDescent="0.25">
      <c r="B1519" t="str">
        <f t="shared" ca="1" si="94"/>
        <v/>
      </c>
      <c r="C1519" t="str">
        <f t="shared" ca="1" si="93"/>
        <v/>
      </c>
      <c r="D1519" s="156" t="str">
        <f t="array" aca="1" ref="D1519" ca="1">IFERROR(IF(B1519&lt;&gt;"",IF(OR(EXACT(OFFSET(Metadata!$A$1,0,0,Metadata!Metadata_Table_Length,1),C1519)),1,""),""),"")</f>
        <v/>
      </c>
      <c r="E1519" s="163" t="str">
        <f t="array" aca="1" ref="E1519" ca="1">IF(B1519&lt;&gt;"",IF(D1519=1,OFFSET(Metadata!$B$1,MIN(IF(OFFSET(Metadata!$A$1,0,0,Metadata!Metadata_Table_Length,1)=C1519,ROW(OFFSET(Metadata!$A$1,0,0,Metadata!Metadata_Table_Length,1))-1,"")),0),OFFSET(Metadata!$B$1,MIN(IF(OFFSET(Metadata!$A$1,0,0,Metadata!Metadata_Table_Length,1)=SUBSTITUTE(C1519,"rawdatafilename","originalfilename"),ROW(OFFSET(Metadata!$A$1,0,0,Metadata!Metadata_Table_Length,1))-1,"")),0)),"")</f>
        <v/>
      </c>
      <c r="F1519" t="str">
        <f t="shared" ca="1" si="95"/>
        <v/>
      </c>
      <c r="G1519" t="str">
        <f t="array" aca="1" ref="G1519" ca="1">IF(B1519&lt;&gt;"",OFFSET(Metadata!$B$1,MIN(IF(OFFSET(Metadata!$A$1,0,0,Metadata!Metadata_Table_Length,1)=SUBSTITUTE(C1519,"rawdatafilename","partnumber"),ROW(OFFSET(Metadata!$A$1,0,0,Metadata!Metadata_Table_Length,1))-1,"")),0),"")</f>
        <v/>
      </c>
      <c r="H1519" t="str">
        <f t="array" aca="1" ref="H1519" ca="1">IF(B1519&lt;&gt;"",OFFSET(Metadata!$B$1,MIN(IF(OFFSET(Metadata!$A$1,0,0,Metadata!Metadata_Table_Length,1)=SUBSTITUTE(C1519,"rawdatafilename","original_count"),ROW(OFFSET(Metadata!$A$1,0,0,Metadata!Metadata_Table_Length,1))-1,"")),0),"")</f>
        <v/>
      </c>
      <c r="I1519" t="str">
        <f t="array" aca="1" ref="I1519" ca="1">IF(B1519&lt;&gt;"",OFFSET(Metadata!$B$1,MIN(IF(OFFSET(Metadata!$A$1,0,0,Metadata!Metadata_Table_Length,1)=SUBSTITUTE(C1519,"rawdatafilename","count"),ROW(OFFSET(Metadata!$A$1,0,0,Metadata!Metadata_Table_Length,1))-1,"")),0),"")</f>
        <v/>
      </c>
      <c r="J1519" t="str">
        <f t="array" aca="1" ref="J1519" ca="1">IF(AND(G1519&lt;&gt;"",G1519&lt;&gt;G1518),MAX(IF(G$2:G$2001=G1519,H$2:H$2001,"")),"")</f>
        <v/>
      </c>
      <c r="K1519" t="str">
        <f t="array" aca="1" ref="K1519" ca="1">IF(AND(G1519&lt;&gt;"",G1519&lt;&gt;G1518),MAX(IF(G$2:G$2001=G1519,I$2:I$2001,"")),"")</f>
        <v/>
      </c>
      <c r="L1519" t="str">
        <f t="shared" ca="1" si="96"/>
        <v/>
      </c>
    </row>
    <row r="1520" spans="2:12" x14ac:dyDescent="0.25">
      <c r="B1520" t="str">
        <f t="shared" ca="1" si="94"/>
        <v/>
      </c>
      <c r="C1520" t="str">
        <f t="shared" ca="1" si="93"/>
        <v/>
      </c>
      <c r="D1520" s="156" t="str">
        <f t="array" aca="1" ref="D1520" ca="1">IFERROR(IF(B1520&lt;&gt;"",IF(OR(EXACT(OFFSET(Metadata!$A$1,0,0,Metadata!Metadata_Table_Length,1),C1520)),1,""),""),"")</f>
        <v/>
      </c>
      <c r="E1520" s="163" t="str">
        <f t="array" aca="1" ref="E1520" ca="1">IF(B1520&lt;&gt;"",IF(D1520=1,OFFSET(Metadata!$B$1,MIN(IF(OFFSET(Metadata!$A$1,0,0,Metadata!Metadata_Table_Length,1)=C1520,ROW(OFFSET(Metadata!$A$1,0,0,Metadata!Metadata_Table_Length,1))-1,"")),0),OFFSET(Metadata!$B$1,MIN(IF(OFFSET(Metadata!$A$1,0,0,Metadata!Metadata_Table_Length,1)=SUBSTITUTE(C1520,"rawdatafilename","originalfilename"),ROW(OFFSET(Metadata!$A$1,0,0,Metadata!Metadata_Table_Length,1))-1,"")),0)),"")</f>
        <v/>
      </c>
      <c r="F1520" t="str">
        <f t="shared" ca="1" si="95"/>
        <v/>
      </c>
      <c r="G1520" t="str">
        <f t="array" aca="1" ref="G1520" ca="1">IF(B1520&lt;&gt;"",OFFSET(Metadata!$B$1,MIN(IF(OFFSET(Metadata!$A$1,0,0,Metadata!Metadata_Table_Length,1)=SUBSTITUTE(C1520,"rawdatafilename","partnumber"),ROW(OFFSET(Metadata!$A$1,0,0,Metadata!Metadata_Table_Length,1))-1,"")),0),"")</f>
        <v/>
      </c>
      <c r="H1520" t="str">
        <f t="array" aca="1" ref="H1520" ca="1">IF(B1520&lt;&gt;"",OFFSET(Metadata!$B$1,MIN(IF(OFFSET(Metadata!$A$1,0,0,Metadata!Metadata_Table_Length,1)=SUBSTITUTE(C1520,"rawdatafilename","original_count"),ROW(OFFSET(Metadata!$A$1,0,0,Metadata!Metadata_Table_Length,1))-1,"")),0),"")</f>
        <v/>
      </c>
      <c r="I1520" t="str">
        <f t="array" aca="1" ref="I1520" ca="1">IF(B1520&lt;&gt;"",OFFSET(Metadata!$B$1,MIN(IF(OFFSET(Metadata!$A$1,0,0,Metadata!Metadata_Table_Length,1)=SUBSTITUTE(C1520,"rawdatafilename","count"),ROW(OFFSET(Metadata!$A$1,0,0,Metadata!Metadata_Table_Length,1))-1,"")),0),"")</f>
        <v/>
      </c>
      <c r="J1520" t="str">
        <f t="array" aca="1" ref="J1520" ca="1">IF(AND(G1520&lt;&gt;"",G1520&lt;&gt;G1519),MAX(IF(G$2:G$2001=G1520,H$2:H$2001,"")),"")</f>
        <v/>
      </c>
      <c r="K1520" t="str">
        <f t="array" aca="1" ref="K1520" ca="1">IF(AND(G1520&lt;&gt;"",G1520&lt;&gt;G1519),MAX(IF(G$2:G$2001=G1520,I$2:I$2001,"")),"")</f>
        <v/>
      </c>
      <c r="L1520" t="str">
        <f t="shared" ca="1" si="96"/>
        <v/>
      </c>
    </row>
    <row r="1521" spans="2:12" x14ac:dyDescent="0.25">
      <c r="B1521" t="str">
        <f t="shared" ca="1" si="94"/>
        <v/>
      </c>
      <c r="C1521" t="str">
        <f t="shared" ca="1" si="93"/>
        <v/>
      </c>
      <c r="D1521" s="156" t="str">
        <f t="array" aca="1" ref="D1521" ca="1">IFERROR(IF(B1521&lt;&gt;"",IF(OR(EXACT(OFFSET(Metadata!$A$1,0,0,Metadata!Metadata_Table_Length,1),C1521)),1,""),""),"")</f>
        <v/>
      </c>
      <c r="E1521" s="163" t="str">
        <f t="array" aca="1" ref="E1521" ca="1">IF(B1521&lt;&gt;"",IF(D1521=1,OFFSET(Metadata!$B$1,MIN(IF(OFFSET(Metadata!$A$1,0,0,Metadata!Metadata_Table_Length,1)=C1521,ROW(OFFSET(Metadata!$A$1,0,0,Metadata!Metadata_Table_Length,1))-1,"")),0),OFFSET(Metadata!$B$1,MIN(IF(OFFSET(Metadata!$A$1,0,0,Metadata!Metadata_Table_Length,1)=SUBSTITUTE(C1521,"rawdatafilename","originalfilename"),ROW(OFFSET(Metadata!$A$1,0,0,Metadata!Metadata_Table_Length,1))-1,"")),0)),"")</f>
        <v/>
      </c>
      <c r="F1521" t="str">
        <f t="shared" ca="1" si="95"/>
        <v/>
      </c>
      <c r="G1521" t="str">
        <f t="array" aca="1" ref="G1521" ca="1">IF(B1521&lt;&gt;"",OFFSET(Metadata!$B$1,MIN(IF(OFFSET(Metadata!$A$1,0,0,Metadata!Metadata_Table_Length,1)=SUBSTITUTE(C1521,"rawdatafilename","partnumber"),ROW(OFFSET(Metadata!$A$1,0,0,Metadata!Metadata_Table_Length,1))-1,"")),0),"")</f>
        <v/>
      </c>
      <c r="H1521" t="str">
        <f t="array" aca="1" ref="H1521" ca="1">IF(B1521&lt;&gt;"",OFFSET(Metadata!$B$1,MIN(IF(OFFSET(Metadata!$A$1,0,0,Metadata!Metadata_Table_Length,1)=SUBSTITUTE(C1521,"rawdatafilename","original_count"),ROW(OFFSET(Metadata!$A$1,0,0,Metadata!Metadata_Table_Length,1))-1,"")),0),"")</f>
        <v/>
      </c>
      <c r="I1521" t="str">
        <f t="array" aca="1" ref="I1521" ca="1">IF(B1521&lt;&gt;"",OFFSET(Metadata!$B$1,MIN(IF(OFFSET(Metadata!$A$1,0,0,Metadata!Metadata_Table_Length,1)=SUBSTITUTE(C1521,"rawdatafilename","count"),ROW(OFFSET(Metadata!$A$1,0,0,Metadata!Metadata_Table_Length,1))-1,"")),0),"")</f>
        <v/>
      </c>
      <c r="J1521" t="str">
        <f t="array" aca="1" ref="J1521" ca="1">IF(AND(G1521&lt;&gt;"",G1521&lt;&gt;G1520),MAX(IF(G$2:G$2001=G1521,H$2:H$2001,"")),"")</f>
        <v/>
      </c>
      <c r="K1521" t="str">
        <f t="array" aca="1" ref="K1521" ca="1">IF(AND(G1521&lt;&gt;"",G1521&lt;&gt;G1520),MAX(IF(G$2:G$2001=G1521,I$2:I$2001,"")),"")</f>
        <v/>
      </c>
      <c r="L1521" t="str">
        <f t="shared" ca="1" si="96"/>
        <v/>
      </c>
    </row>
    <row r="1522" spans="2:12" x14ac:dyDescent="0.25">
      <c r="B1522" t="str">
        <f t="shared" ca="1" si="94"/>
        <v/>
      </c>
      <c r="C1522" t="str">
        <f t="shared" ca="1" si="93"/>
        <v/>
      </c>
      <c r="D1522" s="156" t="str">
        <f t="array" aca="1" ref="D1522" ca="1">IFERROR(IF(B1522&lt;&gt;"",IF(OR(EXACT(OFFSET(Metadata!$A$1,0,0,Metadata!Metadata_Table_Length,1),C1522)),1,""),""),"")</f>
        <v/>
      </c>
      <c r="E1522" s="163" t="str">
        <f t="array" aca="1" ref="E1522" ca="1">IF(B1522&lt;&gt;"",IF(D1522=1,OFFSET(Metadata!$B$1,MIN(IF(OFFSET(Metadata!$A$1,0,0,Metadata!Metadata_Table_Length,1)=C1522,ROW(OFFSET(Metadata!$A$1,0,0,Metadata!Metadata_Table_Length,1))-1,"")),0),OFFSET(Metadata!$B$1,MIN(IF(OFFSET(Metadata!$A$1,0,0,Metadata!Metadata_Table_Length,1)=SUBSTITUTE(C1522,"rawdatafilename","originalfilename"),ROW(OFFSET(Metadata!$A$1,0,0,Metadata!Metadata_Table_Length,1))-1,"")),0)),"")</f>
        <v/>
      </c>
      <c r="F1522" t="str">
        <f t="shared" ca="1" si="95"/>
        <v/>
      </c>
      <c r="G1522" t="str">
        <f t="array" aca="1" ref="G1522" ca="1">IF(B1522&lt;&gt;"",OFFSET(Metadata!$B$1,MIN(IF(OFFSET(Metadata!$A$1,0,0,Metadata!Metadata_Table_Length,1)=SUBSTITUTE(C1522,"rawdatafilename","partnumber"),ROW(OFFSET(Metadata!$A$1,0,0,Metadata!Metadata_Table_Length,1))-1,"")),0),"")</f>
        <v/>
      </c>
      <c r="H1522" t="str">
        <f t="array" aca="1" ref="H1522" ca="1">IF(B1522&lt;&gt;"",OFFSET(Metadata!$B$1,MIN(IF(OFFSET(Metadata!$A$1,0,0,Metadata!Metadata_Table_Length,1)=SUBSTITUTE(C1522,"rawdatafilename","original_count"),ROW(OFFSET(Metadata!$A$1,0,0,Metadata!Metadata_Table_Length,1))-1,"")),0),"")</f>
        <v/>
      </c>
      <c r="I1522" t="str">
        <f t="array" aca="1" ref="I1522" ca="1">IF(B1522&lt;&gt;"",OFFSET(Metadata!$B$1,MIN(IF(OFFSET(Metadata!$A$1,0,0,Metadata!Metadata_Table_Length,1)=SUBSTITUTE(C1522,"rawdatafilename","count"),ROW(OFFSET(Metadata!$A$1,0,0,Metadata!Metadata_Table_Length,1))-1,"")),0),"")</f>
        <v/>
      </c>
      <c r="J1522" t="str">
        <f t="array" aca="1" ref="J1522" ca="1">IF(AND(G1522&lt;&gt;"",G1522&lt;&gt;G1521),MAX(IF(G$2:G$2001=G1522,H$2:H$2001,"")),"")</f>
        <v/>
      </c>
      <c r="K1522" t="str">
        <f t="array" aca="1" ref="K1522" ca="1">IF(AND(G1522&lt;&gt;"",G1522&lt;&gt;G1521),MAX(IF(G$2:G$2001=G1522,I$2:I$2001,"")),"")</f>
        <v/>
      </c>
      <c r="L1522" t="str">
        <f t="shared" ca="1" si="96"/>
        <v/>
      </c>
    </row>
    <row r="1523" spans="2:12" x14ac:dyDescent="0.25">
      <c r="B1523" t="str">
        <f t="shared" ca="1" si="94"/>
        <v/>
      </c>
      <c r="C1523" t="str">
        <f t="shared" ca="1" si="93"/>
        <v/>
      </c>
      <c r="D1523" s="156" t="str">
        <f t="array" aca="1" ref="D1523" ca="1">IFERROR(IF(B1523&lt;&gt;"",IF(OR(EXACT(OFFSET(Metadata!$A$1,0,0,Metadata!Metadata_Table_Length,1),C1523)),1,""),""),"")</f>
        <v/>
      </c>
      <c r="E1523" s="163" t="str">
        <f t="array" aca="1" ref="E1523" ca="1">IF(B1523&lt;&gt;"",IF(D1523=1,OFFSET(Metadata!$B$1,MIN(IF(OFFSET(Metadata!$A$1,0,0,Metadata!Metadata_Table_Length,1)=C1523,ROW(OFFSET(Metadata!$A$1,0,0,Metadata!Metadata_Table_Length,1))-1,"")),0),OFFSET(Metadata!$B$1,MIN(IF(OFFSET(Metadata!$A$1,0,0,Metadata!Metadata_Table_Length,1)=SUBSTITUTE(C1523,"rawdatafilename","originalfilename"),ROW(OFFSET(Metadata!$A$1,0,0,Metadata!Metadata_Table_Length,1))-1,"")),0)),"")</f>
        <v/>
      </c>
      <c r="F1523" t="str">
        <f t="shared" ca="1" si="95"/>
        <v/>
      </c>
      <c r="G1523" t="str">
        <f t="array" aca="1" ref="G1523" ca="1">IF(B1523&lt;&gt;"",OFFSET(Metadata!$B$1,MIN(IF(OFFSET(Metadata!$A$1,0,0,Metadata!Metadata_Table_Length,1)=SUBSTITUTE(C1523,"rawdatafilename","partnumber"),ROW(OFFSET(Metadata!$A$1,0,0,Metadata!Metadata_Table_Length,1))-1,"")),0),"")</f>
        <v/>
      </c>
      <c r="H1523" t="str">
        <f t="array" aca="1" ref="H1523" ca="1">IF(B1523&lt;&gt;"",OFFSET(Metadata!$B$1,MIN(IF(OFFSET(Metadata!$A$1,0,0,Metadata!Metadata_Table_Length,1)=SUBSTITUTE(C1523,"rawdatafilename","original_count"),ROW(OFFSET(Metadata!$A$1,0,0,Metadata!Metadata_Table_Length,1))-1,"")),0),"")</f>
        <v/>
      </c>
      <c r="I1523" t="str">
        <f t="array" aca="1" ref="I1523" ca="1">IF(B1523&lt;&gt;"",OFFSET(Metadata!$B$1,MIN(IF(OFFSET(Metadata!$A$1,0,0,Metadata!Metadata_Table_Length,1)=SUBSTITUTE(C1523,"rawdatafilename","count"),ROW(OFFSET(Metadata!$A$1,0,0,Metadata!Metadata_Table_Length,1))-1,"")),0),"")</f>
        <v/>
      </c>
      <c r="J1523" t="str">
        <f t="array" aca="1" ref="J1523" ca="1">IF(AND(G1523&lt;&gt;"",G1523&lt;&gt;G1522),MAX(IF(G$2:G$2001=G1523,H$2:H$2001,"")),"")</f>
        <v/>
      </c>
      <c r="K1523" t="str">
        <f t="array" aca="1" ref="K1523" ca="1">IF(AND(G1523&lt;&gt;"",G1523&lt;&gt;G1522),MAX(IF(G$2:G$2001=G1523,I$2:I$2001,"")),"")</f>
        <v/>
      </c>
      <c r="L1523" t="str">
        <f t="shared" ca="1" si="96"/>
        <v/>
      </c>
    </row>
    <row r="1524" spans="2:12" x14ac:dyDescent="0.25">
      <c r="B1524" t="str">
        <f t="shared" ca="1" si="94"/>
        <v/>
      </c>
      <c r="C1524" t="str">
        <f t="shared" ca="1" si="93"/>
        <v/>
      </c>
      <c r="D1524" s="156" t="str">
        <f t="array" aca="1" ref="D1524" ca="1">IFERROR(IF(B1524&lt;&gt;"",IF(OR(EXACT(OFFSET(Metadata!$A$1,0,0,Metadata!Metadata_Table_Length,1),C1524)),1,""),""),"")</f>
        <v/>
      </c>
      <c r="E1524" s="163" t="str">
        <f t="array" aca="1" ref="E1524" ca="1">IF(B1524&lt;&gt;"",IF(D1524=1,OFFSET(Metadata!$B$1,MIN(IF(OFFSET(Metadata!$A$1,0,0,Metadata!Metadata_Table_Length,1)=C1524,ROW(OFFSET(Metadata!$A$1,0,0,Metadata!Metadata_Table_Length,1))-1,"")),0),OFFSET(Metadata!$B$1,MIN(IF(OFFSET(Metadata!$A$1,0,0,Metadata!Metadata_Table_Length,1)=SUBSTITUTE(C1524,"rawdatafilename","originalfilename"),ROW(OFFSET(Metadata!$A$1,0,0,Metadata!Metadata_Table_Length,1))-1,"")),0)),"")</f>
        <v/>
      </c>
      <c r="F1524" t="str">
        <f t="shared" ca="1" si="95"/>
        <v/>
      </c>
      <c r="G1524" t="str">
        <f t="array" aca="1" ref="G1524" ca="1">IF(B1524&lt;&gt;"",OFFSET(Metadata!$B$1,MIN(IF(OFFSET(Metadata!$A$1,0,0,Metadata!Metadata_Table_Length,1)=SUBSTITUTE(C1524,"rawdatafilename","partnumber"),ROW(OFFSET(Metadata!$A$1,0,0,Metadata!Metadata_Table_Length,1))-1,"")),0),"")</f>
        <v/>
      </c>
      <c r="H1524" t="str">
        <f t="array" aca="1" ref="H1524" ca="1">IF(B1524&lt;&gt;"",OFFSET(Metadata!$B$1,MIN(IF(OFFSET(Metadata!$A$1,0,0,Metadata!Metadata_Table_Length,1)=SUBSTITUTE(C1524,"rawdatafilename","original_count"),ROW(OFFSET(Metadata!$A$1,0,0,Metadata!Metadata_Table_Length,1))-1,"")),0),"")</f>
        <v/>
      </c>
      <c r="I1524" t="str">
        <f t="array" aca="1" ref="I1524" ca="1">IF(B1524&lt;&gt;"",OFFSET(Metadata!$B$1,MIN(IF(OFFSET(Metadata!$A$1,0,0,Metadata!Metadata_Table_Length,1)=SUBSTITUTE(C1524,"rawdatafilename","count"),ROW(OFFSET(Metadata!$A$1,0,0,Metadata!Metadata_Table_Length,1))-1,"")),0),"")</f>
        <v/>
      </c>
      <c r="J1524" t="str">
        <f t="array" aca="1" ref="J1524" ca="1">IF(AND(G1524&lt;&gt;"",G1524&lt;&gt;G1523),MAX(IF(G$2:G$2001=G1524,H$2:H$2001,"")),"")</f>
        <v/>
      </c>
      <c r="K1524" t="str">
        <f t="array" aca="1" ref="K1524" ca="1">IF(AND(G1524&lt;&gt;"",G1524&lt;&gt;G1523),MAX(IF(G$2:G$2001=G1524,I$2:I$2001,"")),"")</f>
        <v/>
      </c>
      <c r="L1524" t="str">
        <f t="shared" ca="1" si="96"/>
        <v/>
      </c>
    </row>
    <row r="1525" spans="2:12" x14ac:dyDescent="0.25">
      <c r="B1525" t="str">
        <f t="shared" ca="1" si="94"/>
        <v/>
      </c>
      <c r="C1525" t="str">
        <f t="shared" ca="1" si="93"/>
        <v/>
      </c>
      <c r="D1525" s="156" t="str">
        <f t="array" aca="1" ref="D1525" ca="1">IFERROR(IF(B1525&lt;&gt;"",IF(OR(EXACT(OFFSET(Metadata!$A$1,0,0,Metadata!Metadata_Table_Length,1),C1525)),1,""),""),"")</f>
        <v/>
      </c>
      <c r="E1525" s="163" t="str">
        <f t="array" aca="1" ref="E1525" ca="1">IF(B1525&lt;&gt;"",IF(D1525=1,OFFSET(Metadata!$B$1,MIN(IF(OFFSET(Metadata!$A$1,0,0,Metadata!Metadata_Table_Length,1)=C1525,ROW(OFFSET(Metadata!$A$1,0,0,Metadata!Metadata_Table_Length,1))-1,"")),0),OFFSET(Metadata!$B$1,MIN(IF(OFFSET(Metadata!$A$1,0,0,Metadata!Metadata_Table_Length,1)=SUBSTITUTE(C1525,"rawdatafilename","originalfilename"),ROW(OFFSET(Metadata!$A$1,0,0,Metadata!Metadata_Table_Length,1))-1,"")),0)),"")</f>
        <v/>
      </c>
      <c r="F1525" t="str">
        <f t="shared" ca="1" si="95"/>
        <v/>
      </c>
      <c r="G1525" t="str">
        <f t="array" aca="1" ref="G1525" ca="1">IF(B1525&lt;&gt;"",OFFSET(Metadata!$B$1,MIN(IF(OFFSET(Metadata!$A$1,0,0,Metadata!Metadata_Table_Length,1)=SUBSTITUTE(C1525,"rawdatafilename","partnumber"),ROW(OFFSET(Metadata!$A$1,0,0,Metadata!Metadata_Table_Length,1))-1,"")),0),"")</f>
        <v/>
      </c>
      <c r="H1525" t="str">
        <f t="array" aca="1" ref="H1525" ca="1">IF(B1525&lt;&gt;"",OFFSET(Metadata!$B$1,MIN(IF(OFFSET(Metadata!$A$1,0,0,Metadata!Metadata_Table_Length,1)=SUBSTITUTE(C1525,"rawdatafilename","original_count"),ROW(OFFSET(Metadata!$A$1,0,0,Metadata!Metadata_Table_Length,1))-1,"")),0),"")</f>
        <v/>
      </c>
      <c r="I1525" t="str">
        <f t="array" aca="1" ref="I1525" ca="1">IF(B1525&lt;&gt;"",OFFSET(Metadata!$B$1,MIN(IF(OFFSET(Metadata!$A$1,0,0,Metadata!Metadata_Table_Length,1)=SUBSTITUTE(C1525,"rawdatafilename","count"),ROW(OFFSET(Metadata!$A$1,0,0,Metadata!Metadata_Table_Length,1))-1,"")),0),"")</f>
        <v/>
      </c>
      <c r="J1525" t="str">
        <f t="array" aca="1" ref="J1525" ca="1">IF(AND(G1525&lt;&gt;"",G1525&lt;&gt;G1524),MAX(IF(G$2:G$2001=G1525,H$2:H$2001,"")),"")</f>
        <v/>
      </c>
      <c r="K1525" t="str">
        <f t="array" aca="1" ref="K1525" ca="1">IF(AND(G1525&lt;&gt;"",G1525&lt;&gt;G1524),MAX(IF(G$2:G$2001=G1525,I$2:I$2001,"")),"")</f>
        <v/>
      </c>
      <c r="L1525" t="str">
        <f t="shared" ca="1" si="96"/>
        <v/>
      </c>
    </row>
    <row r="1526" spans="2:12" x14ac:dyDescent="0.25">
      <c r="B1526" t="str">
        <f t="shared" ca="1" si="94"/>
        <v/>
      </c>
      <c r="C1526" t="str">
        <f t="shared" ca="1" si="93"/>
        <v/>
      </c>
      <c r="D1526" s="156" t="str">
        <f t="array" aca="1" ref="D1526" ca="1">IFERROR(IF(B1526&lt;&gt;"",IF(OR(EXACT(OFFSET(Metadata!$A$1,0,0,Metadata!Metadata_Table_Length,1),C1526)),1,""),""),"")</f>
        <v/>
      </c>
      <c r="E1526" s="163" t="str">
        <f t="array" aca="1" ref="E1526" ca="1">IF(B1526&lt;&gt;"",IF(D1526=1,OFFSET(Metadata!$B$1,MIN(IF(OFFSET(Metadata!$A$1,0,0,Metadata!Metadata_Table_Length,1)=C1526,ROW(OFFSET(Metadata!$A$1,0,0,Metadata!Metadata_Table_Length,1))-1,"")),0),OFFSET(Metadata!$B$1,MIN(IF(OFFSET(Metadata!$A$1,0,0,Metadata!Metadata_Table_Length,1)=SUBSTITUTE(C1526,"rawdatafilename","originalfilename"),ROW(OFFSET(Metadata!$A$1,0,0,Metadata!Metadata_Table_Length,1))-1,"")),0)),"")</f>
        <v/>
      </c>
      <c r="F1526" t="str">
        <f t="shared" ca="1" si="95"/>
        <v/>
      </c>
      <c r="G1526" t="str">
        <f t="array" aca="1" ref="G1526" ca="1">IF(B1526&lt;&gt;"",OFFSET(Metadata!$B$1,MIN(IF(OFFSET(Metadata!$A$1,0,0,Metadata!Metadata_Table_Length,1)=SUBSTITUTE(C1526,"rawdatafilename","partnumber"),ROW(OFFSET(Metadata!$A$1,0,0,Metadata!Metadata_Table_Length,1))-1,"")),0),"")</f>
        <v/>
      </c>
      <c r="H1526" t="str">
        <f t="array" aca="1" ref="H1526" ca="1">IF(B1526&lt;&gt;"",OFFSET(Metadata!$B$1,MIN(IF(OFFSET(Metadata!$A$1,0,0,Metadata!Metadata_Table_Length,1)=SUBSTITUTE(C1526,"rawdatafilename","original_count"),ROW(OFFSET(Metadata!$A$1,0,0,Metadata!Metadata_Table_Length,1))-1,"")),0),"")</f>
        <v/>
      </c>
      <c r="I1526" t="str">
        <f t="array" aca="1" ref="I1526" ca="1">IF(B1526&lt;&gt;"",OFFSET(Metadata!$B$1,MIN(IF(OFFSET(Metadata!$A$1,0,0,Metadata!Metadata_Table_Length,1)=SUBSTITUTE(C1526,"rawdatafilename","count"),ROW(OFFSET(Metadata!$A$1,0,0,Metadata!Metadata_Table_Length,1))-1,"")),0),"")</f>
        <v/>
      </c>
      <c r="J1526" t="str">
        <f t="array" aca="1" ref="J1526" ca="1">IF(AND(G1526&lt;&gt;"",G1526&lt;&gt;G1525),MAX(IF(G$2:G$2001=G1526,H$2:H$2001,"")),"")</f>
        <v/>
      </c>
      <c r="K1526" t="str">
        <f t="array" aca="1" ref="K1526" ca="1">IF(AND(G1526&lt;&gt;"",G1526&lt;&gt;G1525),MAX(IF(G$2:G$2001=G1526,I$2:I$2001,"")),"")</f>
        <v/>
      </c>
      <c r="L1526" t="str">
        <f t="shared" ca="1" si="96"/>
        <v/>
      </c>
    </row>
    <row r="1527" spans="2:12" x14ac:dyDescent="0.25">
      <c r="B1527" t="str">
        <f t="shared" ca="1" si="94"/>
        <v/>
      </c>
      <c r="C1527" t="str">
        <f t="shared" ca="1" si="93"/>
        <v/>
      </c>
      <c r="D1527" s="156" t="str">
        <f t="array" aca="1" ref="D1527" ca="1">IFERROR(IF(B1527&lt;&gt;"",IF(OR(EXACT(OFFSET(Metadata!$A$1,0,0,Metadata!Metadata_Table_Length,1),C1527)),1,""),""),"")</f>
        <v/>
      </c>
      <c r="E1527" s="163" t="str">
        <f t="array" aca="1" ref="E1527" ca="1">IF(B1527&lt;&gt;"",IF(D1527=1,OFFSET(Metadata!$B$1,MIN(IF(OFFSET(Metadata!$A$1,0,0,Metadata!Metadata_Table_Length,1)=C1527,ROW(OFFSET(Metadata!$A$1,0,0,Metadata!Metadata_Table_Length,1))-1,"")),0),OFFSET(Metadata!$B$1,MIN(IF(OFFSET(Metadata!$A$1,0,0,Metadata!Metadata_Table_Length,1)=SUBSTITUTE(C1527,"rawdatafilename","originalfilename"),ROW(OFFSET(Metadata!$A$1,0,0,Metadata!Metadata_Table_Length,1))-1,"")),0)),"")</f>
        <v/>
      </c>
      <c r="F1527" t="str">
        <f t="shared" ca="1" si="95"/>
        <v/>
      </c>
      <c r="G1527" t="str">
        <f t="array" aca="1" ref="G1527" ca="1">IF(B1527&lt;&gt;"",OFFSET(Metadata!$B$1,MIN(IF(OFFSET(Metadata!$A$1,0,0,Metadata!Metadata_Table_Length,1)=SUBSTITUTE(C1527,"rawdatafilename","partnumber"),ROW(OFFSET(Metadata!$A$1,0,0,Metadata!Metadata_Table_Length,1))-1,"")),0),"")</f>
        <v/>
      </c>
      <c r="H1527" t="str">
        <f t="array" aca="1" ref="H1527" ca="1">IF(B1527&lt;&gt;"",OFFSET(Metadata!$B$1,MIN(IF(OFFSET(Metadata!$A$1,0,0,Metadata!Metadata_Table_Length,1)=SUBSTITUTE(C1527,"rawdatafilename","original_count"),ROW(OFFSET(Metadata!$A$1,0,0,Metadata!Metadata_Table_Length,1))-1,"")),0),"")</f>
        <v/>
      </c>
      <c r="I1527" t="str">
        <f t="array" aca="1" ref="I1527" ca="1">IF(B1527&lt;&gt;"",OFFSET(Metadata!$B$1,MIN(IF(OFFSET(Metadata!$A$1,0,0,Metadata!Metadata_Table_Length,1)=SUBSTITUTE(C1527,"rawdatafilename","count"),ROW(OFFSET(Metadata!$A$1,0,0,Metadata!Metadata_Table_Length,1))-1,"")),0),"")</f>
        <v/>
      </c>
      <c r="J1527" t="str">
        <f t="array" aca="1" ref="J1527" ca="1">IF(AND(G1527&lt;&gt;"",G1527&lt;&gt;G1526),MAX(IF(G$2:G$2001=G1527,H$2:H$2001,"")),"")</f>
        <v/>
      </c>
      <c r="K1527" t="str">
        <f t="array" aca="1" ref="K1527" ca="1">IF(AND(G1527&lt;&gt;"",G1527&lt;&gt;G1526),MAX(IF(G$2:G$2001=G1527,I$2:I$2001,"")),"")</f>
        <v/>
      </c>
      <c r="L1527" t="str">
        <f t="shared" ca="1" si="96"/>
        <v/>
      </c>
    </row>
    <row r="1528" spans="2:12" x14ac:dyDescent="0.25">
      <c r="B1528" t="str">
        <f t="shared" ca="1" si="94"/>
        <v/>
      </c>
      <c r="C1528" t="str">
        <f t="shared" ca="1" si="93"/>
        <v/>
      </c>
      <c r="D1528" s="156" t="str">
        <f t="array" aca="1" ref="D1528" ca="1">IFERROR(IF(B1528&lt;&gt;"",IF(OR(EXACT(OFFSET(Metadata!$A$1,0,0,Metadata!Metadata_Table_Length,1),C1528)),1,""),""),"")</f>
        <v/>
      </c>
      <c r="E1528" s="163" t="str">
        <f t="array" aca="1" ref="E1528" ca="1">IF(B1528&lt;&gt;"",IF(D1528=1,OFFSET(Metadata!$B$1,MIN(IF(OFFSET(Metadata!$A$1,0,0,Metadata!Metadata_Table_Length,1)=C1528,ROW(OFFSET(Metadata!$A$1,0,0,Metadata!Metadata_Table_Length,1))-1,"")),0),OFFSET(Metadata!$B$1,MIN(IF(OFFSET(Metadata!$A$1,0,0,Metadata!Metadata_Table_Length,1)=SUBSTITUTE(C1528,"rawdatafilename","originalfilename"),ROW(OFFSET(Metadata!$A$1,0,0,Metadata!Metadata_Table_Length,1))-1,"")),0)),"")</f>
        <v/>
      </c>
      <c r="F1528" t="str">
        <f t="shared" ca="1" si="95"/>
        <v/>
      </c>
      <c r="G1528" t="str">
        <f t="array" aca="1" ref="G1528" ca="1">IF(B1528&lt;&gt;"",OFFSET(Metadata!$B$1,MIN(IF(OFFSET(Metadata!$A$1,0,0,Metadata!Metadata_Table_Length,1)=SUBSTITUTE(C1528,"rawdatafilename","partnumber"),ROW(OFFSET(Metadata!$A$1,0,0,Metadata!Metadata_Table_Length,1))-1,"")),0),"")</f>
        <v/>
      </c>
      <c r="H1528" t="str">
        <f t="array" aca="1" ref="H1528" ca="1">IF(B1528&lt;&gt;"",OFFSET(Metadata!$B$1,MIN(IF(OFFSET(Metadata!$A$1,0,0,Metadata!Metadata_Table_Length,1)=SUBSTITUTE(C1528,"rawdatafilename","original_count"),ROW(OFFSET(Metadata!$A$1,0,0,Metadata!Metadata_Table_Length,1))-1,"")),0),"")</f>
        <v/>
      </c>
      <c r="I1528" t="str">
        <f t="array" aca="1" ref="I1528" ca="1">IF(B1528&lt;&gt;"",OFFSET(Metadata!$B$1,MIN(IF(OFFSET(Metadata!$A$1,0,0,Metadata!Metadata_Table_Length,1)=SUBSTITUTE(C1528,"rawdatafilename","count"),ROW(OFFSET(Metadata!$A$1,0,0,Metadata!Metadata_Table_Length,1))-1,"")),0),"")</f>
        <v/>
      </c>
      <c r="J1528" t="str">
        <f t="array" aca="1" ref="J1528" ca="1">IF(AND(G1528&lt;&gt;"",G1528&lt;&gt;G1527),MAX(IF(G$2:G$2001=G1528,H$2:H$2001,"")),"")</f>
        <v/>
      </c>
      <c r="K1528" t="str">
        <f t="array" aca="1" ref="K1528" ca="1">IF(AND(G1528&lt;&gt;"",G1528&lt;&gt;G1527),MAX(IF(G$2:G$2001=G1528,I$2:I$2001,"")),"")</f>
        <v/>
      </c>
      <c r="L1528" t="str">
        <f t="shared" ca="1" si="96"/>
        <v/>
      </c>
    </row>
    <row r="1529" spans="2:12" x14ac:dyDescent="0.25">
      <c r="B1529" t="str">
        <f t="shared" ca="1" si="94"/>
        <v/>
      </c>
      <c r="C1529" t="str">
        <f t="shared" ca="1" si="93"/>
        <v/>
      </c>
      <c r="D1529" s="156" t="str">
        <f t="array" aca="1" ref="D1529" ca="1">IFERROR(IF(B1529&lt;&gt;"",IF(OR(EXACT(OFFSET(Metadata!$A$1,0,0,Metadata!Metadata_Table_Length,1),C1529)),1,""),""),"")</f>
        <v/>
      </c>
      <c r="E1529" s="163" t="str">
        <f t="array" aca="1" ref="E1529" ca="1">IF(B1529&lt;&gt;"",IF(D1529=1,OFFSET(Metadata!$B$1,MIN(IF(OFFSET(Metadata!$A$1,0,0,Metadata!Metadata_Table_Length,1)=C1529,ROW(OFFSET(Metadata!$A$1,0,0,Metadata!Metadata_Table_Length,1))-1,"")),0),OFFSET(Metadata!$B$1,MIN(IF(OFFSET(Metadata!$A$1,0,0,Metadata!Metadata_Table_Length,1)=SUBSTITUTE(C1529,"rawdatafilename","originalfilename"),ROW(OFFSET(Metadata!$A$1,0,0,Metadata!Metadata_Table_Length,1))-1,"")),0)),"")</f>
        <v/>
      </c>
      <c r="F1529" t="str">
        <f t="shared" ca="1" si="95"/>
        <v/>
      </c>
      <c r="G1529" t="str">
        <f t="array" aca="1" ref="G1529" ca="1">IF(B1529&lt;&gt;"",OFFSET(Metadata!$B$1,MIN(IF(OFFSET(Metadata!$A$1,0,0,Metadata!Metadata_Table_Length,1)=SUBSTITUTE(C1529,"rawdatafilename","partnumber"),ROW(OFFSET(Metadata!$A$1,0,0,Metadata!Metadata_Table_Length,1))-1,"")),0),"")</f>
        <v/>
      </c>
      <c r="H1529" t="str">
        <f t="array" aca="1" ref="H1529" ca="1">IF(B1529&lt;&gt;"",OFFSET(Metadata!$B$1,MIN(IF(OFFSET(Metadata!$A$1,0,0,Metadata!Metadata_Table_Length,1)=SUBSTITUTE(C1529,"rawdatafilename","original_count"),ROW(OFFSET(Metadata!$A$1,0,0,Metadata!Metadata_Table_Length,1))-1,"")),0),"")</f>
        <v/>
      </c>
      <c r="I1529" t="str">
        <f t="array" aca="1" ref="I1529" ca="1">IF(B1529&lt;&gt;"",OFFSET(Metadata!$B$1,MIN(IF(OFFSET(Metadata!$A$1,0,0,Metadata!Metadata_Table_Length,1)=SUBSTITUTE(C1529,"rawdatafilename","count"),ROW(OFFSET(Metadata!$A$1,0,0,Metadata!Metadata_Table_Length,1))-1,"")),0),"")</f>
        <v/>
      </c>
      <c r="J1529" t="str">
        <f t="array" aca="1" ref="J1529" ca="1">IF(AND(G1529&lt;&gt;"",G1529&lt;&gt;G1528),MAX(IF(G$2:G$2001=G1529,H$2:H$2001,"")),"")</f>
        <v/>
      </c>
      <c r="K1529" t="str">
        <f t="array" aca="1" ref="K1529" ca="1">IF(AND(G1529&lt;&gt;"",G1529&lt;&gt;G1528),MAX(IF(G$2:G$2001=G1529,I$2:I$2001,"")),"")</f>
        <v/>
      </c>
      <c r="L1529" t="str">
        <f t="shared" ca="1" si="96"/>
        <v/>
      </c>
    </row>
    <row r="1530" spans="2:12" x14ac:dyDescent="0.25">
      <c r="B1530" t="str">
        <f t="shared" ca="1" si="94"/>
        <v/>
      </c>
      <c r="C1530" t="str">
        <f t="shared" ca="1" si="93"/>
        <v/>
      </c>
      <c r="D1530" s="156" t="str">
        <f t="array" aca="1" ref="D1530" ca="1">IFERROR(IF(B1530&lt;&gt;"",IF(OR(EXACT(OFFSET(Metadata!$A$1,0,0,Metadata!Metadata_Table_Length,1),C1530)),1,""),""),"")</f>
        <v/>
      </c>
      <c r="E1530" s="163" t="str">
        <f t="array" aca="1" ref="E1530" ca="1">IF(B1530&lt;&gt;"",IF(D1530=1,OFFSET(Metadata!$B$1,MIN(IF(OFFSET(Metadata!$A$1,0,0,Metadata!Metadata_Table_Length,1)=C1530,ROW(OFFSET(Metadata!$A$1,0,0,Metadata!Metadata_Table_Length,1))-1,"")),0),OFFSET(Metadata!$B$1,MIN(IF(OFFSET(Metadata!$A$1,0,0,Metadata!Metadata_Table_Length,1)=SUBSTITUTE(C1530,"rawdatafilename","originalfilename"),ROW(OFFSET(Metadata!$A$1,0,0,Metadata!Metadata_Table_Length,1))-1,"")),0)),"")</f>
        <v/>
      </c>
      <c r="F1530" t="str">
        <f t="shared" ca="1" si="95"/>
        <v/>
      </c>
      <c r="G1530" t="str">
        <f t="array" aca="1" ref="G1530" ca="1">IF(B1530&lt;&gt;"",OFFSET(Metadata!$B$1,MIN(IF(OFFSET(Metadata!$A$1,0,0,Metadata!Metadata_Table_Length,1)=SUBSTITUTE(C1530,"rawdatafilename","partnumber"),ROW(OFFSET(Metadata!$A$1,0,0,Metadata!Metadata_Table_Length,1))-1,"")),0),"")</f>
        <v/>
      </c>
      <c r="H1530" t="str">
        <f t="array" aca="1" ref="H1530" ca="1">IF(B1530&lt;&gt;"",OFFSET(Metadata!$B$1,MIN(IF(OFFSET(Metadata!$A$1,0,0,Metadata!Metadata_Table_Length,1)=SUBSTITUTE(C1530,"rawdatafilename","original_count"),ROW(OFFSET(Metadata!$A$1,0,0,Metadata!Metadata_Table_Length,1))-1,"")),0),"")</f>
        <v/>
      </c>
      <c r="I1530" t="str">
        <f t="array" aca="1" ref="I1530" ca="1">IF(B1530&lt;&gt;"",OFFSET(Metadata!$B$1,MIN(IF(OFFSET(Metadata!$A$1,0,0,Metadata!Metadata_Table_Length,1)=SUBSTITUTE(C1530,"rawdatafilename","count"),ROW(OFFSET(Metadata!$A$1,0,0,Metadata!Metadata_Table_Length,1))-1,"")),0),"")</f>
        <v/>
      </c>
      <c r="J1530" t="str">
        <f t="array" aca="1" ref="J1530" ca="1">IF(AND(G1530&lt;&gt;"",G1530&lt;&gt;G1529),MAX(IF(G$2:G$2001=G1530,H$2:H$2001,"")),"")</f>
        <v/>
      </c>
      <c r="K1530" t="str">
        <f t="array" aca="1" ref="K1530" ca="1">IF(AND(G1530&lt;&gt;"",G1530&lt;&gt;G1529),MAX(IF(G$2:G$2001=G1530,I$2:I$2001,"")),"")</f>
        <v/>
      </c>
      <c r="L1530" t="str">
        <f t="shared" ca="1" si="96"/>
        <v/>
      </c>
    </row>
    <row r="1531" spans="2:12" x14ac:dyDescent="0.25">
      <c r="B1531" t="str">
        <f t="shared" ca="1" si="94"/>
        <v/>
      </c>
      <c r="C1531" t="str">
        <f t="shared" ca="1" si="93"/>
        <v/>
      </c>
      <c r="D1531" s="156" t="str">
        <f t="array" aca="1" ref="D1531" ca="1">IFERROR(IF(B1531&lt;&gt;"",IF(OR(EXACT(OFFSET(Metadata!$A$1,0,0,Metadata!Metadata_Table_Length,1),C1531)),1,""),""),"")</f>
        <v/>
      </c>
      <c r="E1531" s="163" t="str">
        <f t="array" aca="1" ref="E1531" ca="1">IF(B1531&lt;&gt;"",IF(D1531=1,OFFSET(Metadata!$B$1,MIN(IF(OFFSET(Metadata!$A$1,0,0,Metadata!Metadata_Table_Length,1)=C1531,ROW(OFFSET(Metadata!$A$1,0,0,Metadata!Metadata_Table_Length,1))-1,"")),0),OFFSET(Metadata!$B$1,MIN(IF(OFFSET(Metadata!$A$1,0,0,Metadata!Metadata_Table_Length,1)=SUBSTITUTE(C1531,"rawdatafilename","originalfilename"),ROW(OFFSET(Metadata!$A$1,0,0,Metadata!Metadata_Table_Length,1))-1,"")),0)),"")</f>
        <v/>
      </c>
      <c r="F1531" t="str">
        <f t="shared" ca="1" si="95"/>
        <v/>
      </c>
      <c r="G1531" t="str">
        <f t="array" aca="1" ref="G1531" ca="1">IF(B1531&lt;&gt;"",OFFSET(Metadata!$B$1,MIN(IF(OFFSET(Metadata!$A$1,0,0,Metadata!Metadata_Table_Length,1)=SUBSTITUTE(C1531,"rawdatafilename","partnumber"),ROW(OFFSET(Metadata!$A$1,0,0,Metadata!Metadata_Table_Length,1))-1,"")),0),"")</f>
        <v/>
      </c>
      <c r="H1531" t="str">
        <f t="array" aca="1" ref="H1531" ca="1">IF(B1531&lt;&gt;"",OFFSET(Metadata!$B$1,MIN(IF(OFFSET(Metadata!$A$1,0,0,Metadata!Metadata_Table_Length,1)=SUBSTITUTE(C1531,"rawdatafilename","original_count"),ROW(OFFSET(Metadata!$A$1,0,0,Metadata!Metadata_Table_Length,1))-1,"")),0),"")</f>
        <v/>
      </c>
      <c r="I1531" t="str">
        <f t="array" aca="1" ref="I1531" ca="1">IF(B1531&lt;&gt;"",OFFSET(Metadata!$B$1,MIN(IF(OFFSET(Metadata!$A$1,0,0,Metadata!Metadata_Table_Length,1)=SUBSTITUTE(C1531,"rawdatafilename","count"),ROW(OFFSET(Metadata!$A$1,0,0,Metadata!Metadata_Table_Length,1))-1,"")),0),"")</f>
        <v/>
      </c>
      <c r="J1531" t="str">
        <f t="array" aca="1" ref="J1531" ca="1">IF(AND(G1531&lt;&gt;"",G1531&lt;&gt;G1530),MAX(IF(G$2:G$2001=G1531,H$2:H$2001,"")),"")</f>
        <v/>
      </c>
      <c r="K1531" t="str">
        <f t="array" aca="1" ref="K1531" ca="1">IF(AND(G1531&lt;&gt;"",G1531&lt;&gt;G1530),MAX(IF(G$2:G$2001=G1531,I$2:I$2001,"")),"")</f>
        <v/>
      </c>
      <c r="L1531" t="str">
        <f t="shared" ca="1" si="96"/>
        <v/>
      </c>
    </row>
    <row r="1532" spans="2:12" x14ac:dyDescent="0.25">
      <c r="B1532" t="str">
        <f t="shared" ca="1" si="94"/>
        <v/>
      </c>
      <c r="C1532" t="str">
        <f t="shared" ca="1" si="93"/>
        <v/>
      </c>
      <c r="D1532" s="156" t="str">
        <f t="array" aca="1" ref="D1532" ca="1">IFERROR(IF(B1532&lt;&gt;"",IF(OR(EXACT(OFFSET(Metadata!$A$1,0,0,Metadata!Metadata_Table_Length,1),C1532)),1,""),""),"")</f>
        <v/>
      </c>
      <c r="E1532" s="163" t="str">
        <f t="array" aca="1" ref="E1532" ca="1">IF(B1532&lt;&gt;"",IF(D1532=1,OFFSET(Metadata!$B$1,MIN(IF(OFFSET(Metadata!$A$1,0,0,Metadata!Metadata_Table_Length,1)=C1532,ROW(OFFSET(Metadata!$A$1,0,0,Metadata!Metadata_Table_Length,1))-1,"")),0),OFFSET(Metadata!$B$1,MIN(IF(OFFSET(Metadata!$A$1,0,0,Metadata!Metadata_Table_Length,1)=SUBSTITUTE(C1532,"rawdatafilename","originalfilename"),ROW(OFFSET(Metadata!$A$1,0,0,Metadata!Metadata_Table_Length,1))-1,"")),0)),"")</f>
        <v/>
      </c>
      <c r="F1532" t="str">
        <f t="shared" ca="1" si="95"/>
        <v/>
      </c>
      <c r="G1532" t="str">
        <f t="array" aca="1" ref="G1532" ca="1">IF(B1532&lt;&gt;"",OFFSET(Metadata!$B$1,MIN(IF(OFFSET(Metadata!$A$1,0,0,Metadata!Metadata_Table_Length,1)=SUBSTITUTE(C1532,"rawdatafilename","partnumber"),ROW(OFFSET(Metadata!$A$1,0,0,Metadata!Metadata_Table_Length,1))-1,"")),0),"")</f>
        <v/>
      </c>
      <c r="H1532" t="str">
        <f t="array" aca="1" ref="H1532" ca="1">IF(B1532&lt;&gt;"",OFFSET(Metadata!$B$1,MIN(IF(OFFSET(Metadata!$A$1,0,0,Metadata!Metadata_Table_Length,1)=SUBSTITUTE(C1532,"rawdatafilename","original_count"),ROW(OFFSET(Metadata!$A$1,0,0,Metadata!Metadata_Table_Length,1))-1,"")),0),"")</f>
        <v/>
      </c>
      <c r="I1532" t="str">
        <f t="array" aca="1" ref="I1532" ca="1">IF(B1532&lt;&gt;"",OFFSET(Metadata!$B$1,MIN(IF(OFFSET(Metadata!$A$1,0,0,Metadata!Metadata_Table_Length,1)=SUBSTITUTE(C1532,"rawdatafilename","count"),ROW(OFFSET(Metadata!$A$1,0,0,Metadata!Metadata_Table_Length,1))-1,"")),0),"")</f>
        <v/>
      </c>
      <c r="J1532" t="str">
        <f t="array" aca="1" ref="J1532" ca="1">IF(AND(G1532&lt;&gt;"",G1532&lt;&gt;G1531),MAX(IF(G$2:G$2001=G1532,H$2:H$2001,"")),"")</f>
        <v/>
      </c>
      <c r="K1532" t="str">
        <f t="array" aca="1" ref="K1532" ca="1">IF(AND(G1532&lt;&gt;"",G1532&lt;&gt;G1531),MAX(IF(G$2:G$2001=G1532,I$2:I$2001,"")),"")</f>
        <v/>
      </c>
      <c r="L1532" t="str">
        <f t="shared" ca="1" si="96"/>
        <v/>
      </c>
    </row>
    <row r="1533" spans="2:12" x14ac:dyDescent="0.25">
      <c r="B1533" t="str">
        <f t="shared" ca="1" si="94"/>
        <v/>
      </c>
      <c r="C1533" t="str">
        <f t="shared" ca="1" si="93"/>
        <v/>
      </c>
      <c r="D1533" s="156" t="str">
        <f t="array" aca="1" ref="D1533" ca="1">IFERROR(IF(B1533&lt;&gt;"",IF(OR(EXACT(OFFSET(Metadata!$A$1,0,0,Metadata!Metadata_Table_Length,1),C1533)),1,""),""),"")</f>
        <v/>
      </c>
      <c r="E1533" s="163" t="str">
        <f t="array" aca="1" ref="E1533" ca="1">IF(B1533&lt;&gt;"",IF(D1533=1,OFFSET(Metadata!$B$1,MIN(IF(OFFSET(Metadata!$A$1,0,0,Metadata!Metadata_Table_Length,1)=C1533,ROW(OFFSET(Metadata!$A$1,0,0,Metadata!Metadata_Table_Length,1))-1,"")),0),OFFSET(Metadata!$B$1,MIN(IF(OFFSET(Metadata!$A$1,0,0,Metadata!Metadata_Table_Length,1)=SUBSTITUTE(C1533,"rawdatafilename","originalfilename"),ROW(OFFSET(Metadata!$A$1,0,0,Metadata!Metadata_Table_Length,1))-1,"")),0)),"")</f>
        <v/>
      </c>
      <c r="F1533" t="str">
        <f t="shared" ca="1" si="95"/>
        <v/>
      </c>
      <c r="G1533" t="str">
        <f t="array" aca="1" ref="G1533" ca="1">IF(B1533&lt;&gt;"",OFFSET(Metadata!$B$1,MIN(IF(OFFSET(Metadata!$A$1,0,0,Metadata!Metadata_Table_Length,1)=SUBSTITUTE(C1533,"rawdatafilename","partnumber"),ROW(OFFSET(Metadata!$A$1,0,0,Metadata!Metadata_Table_Length,1))-1,"")),0),"")</f>
        <v/>
      </c>
      <c r="H1533" t="str">
        <f t="array" aca="1" ref="H1533" ca="1">IF(B1533&lt;&gt;"",OFFSET(Metadata!$B$1,MIN(IF(OFFSET(Metadata!$A$1,0,0,Metadata!Metadata_Table_Length,1)=SUBSTITUTE(C1533,"rawdatafilename","original_count"),ROW(OFFSET(Metadata!$A$1,0,0,Metadata!Metadata_Table_Length,1))-1,"")),0),"")</f>
        <v/>
      </c>
      <c r="I1533" t="str">
        <f t="array" aca="1" ref="I1533" ca="1">IF(B1533&lt;&gt;"",OFFSET(Metadata!$B$1,MIN(IF(OFFSET(Metadata!$A$1,0,0,Metadata!Metadata_Table_Length,1)=SUBSTITUTE(C1533,"rawdatafilename","count"),ROW(OFFSET(Metadata!$A$1,0,0,Metadata!Metadata_Table_Length,1))-1,"")),0),"")</f>
        <v/>
      </c>
      <c r="J1533" t="str">
        <f t="array" aca="1" ref="J1533" ca="1">IF(AND(G1533&lt;&gt;"",G1533&lt;&gt;G1532),MAX(IF(G$2:G$2001=G1533,H$2:H$2001,"")),"")</f>
        <v/>
      </c>
      <c r="K1533" t="str">
        <f t="array" aca="1" ref="K1533" ca="1">IF(AND(G1533&lt;&gt;"",G1533&lt;&gt;G1532),MAX(IF(G$2:G$2001=G1533,I$2:I$2001,"")),"")</f>
        <v/>
      </c>
      <c r="L1533" t="str">
        <f t="shared" ca="1" si="96"/>
        <v/>
      </c>
    </row>
    <row r="1534" spans="2:12" x14ac:dyDescent="0.25">
      <c r="B1534" t="str">
        <f t="shared" ca="1" si="94"/>
        <v/>
      </c>
      <c r="C1534" t="str">
        <f t="shared" ca="1" si="93"/>
        <v/>
      </c>
      <c r="D1534" s="156" t="str">
        <f t="array" aca="1" ref="D1534" ca="1">IFERROR(IF(B1534&lt;&gt;"",IF(OR(EXACT(OFFSET(Metadata!$A$1,0,0,Metadata!Metadata_Table_Length,1),C1534)),1,""),""),"")</f>
        <v/>
      </c>
      <c r="E1534" s="163" t="str">
        <f t="array" aca="1" ref="E1534" ca="1">IF(B1534&lt;&gt;"",IF(D1534=1,OFFSET(Metadata!$B$1,MIN(IF(OFFSET(Metadata!$A$1,0,0,Metadata!Metadata_Table_Length,1)=C1534,ROW(OFFSET(Metadata!$A$1,0,0,Metadata!Metadata_Table_Length,1))-1,"")),0),OFFSET(Metadata!$B$1,MIN(IF(OFFSET(Metadata!$A$1,0,0,Metadata!Metadata_Table_Length,1)=SUBSTITUTE(C1534,"rawdatafilename","originalfilename"),ROW(OFFSET(Metadata!$A$1,0,0,Metadata!Metadata_Table_Length,1))-1,"")),0)),"")</f>
        <v/>
      </c>
      <c r="F1534" t="str">
        <f t="shared" ca="1" si="95"/>
        <v/>
      </c>
      <c r="G1534" t="str">
        <f t="array" aca="1" ref="G1534" ca="1">IF(B1534&lt;&gt;"",OFFSET(Metadata!$B$1,MIN(IF(OFFSET(Metadata!$A$1,0,0,Metadata!Metadata_Table_Length,1)=SUBSTITUTE(C1534,"rawdatafilename","partnumber"),ROW(OFFSET(Metadata!$A$1,0,0,Metadata!Metadata_Table_Length,1))-1,"")),0),"")</f>
        <v/>
      </c>
      <c r="H1534" t="str">
        <f t="array" aca="1" ref="H1534" ca="1">IF(B1534&lt;&gt;"",OFFSET(Metadata!$B$1,MIN(IF(OFFSET(Metadata!$A$1,0,0,Metadata!Metadata_Table_Length,1)=SUBSTITUTE(C1534,"rawdatafilename","original_count"),ROW(OFFSET(Metadata!$A$1,0,0,Metadata!Metadata_Table_Length,1))-1,"")),0),"")</f>
        <v/>
      </c>
      <c r="I1534" t="str">
        <f t="array" aca="1" ref="I1534" ca="1">IF(B1534&lt;&gt;"",OFFSET(Metadata!$B$1,MIN(IF(OFFSET(Metadata!$A$1,0,0,Metadata!Metadata_Table_Length,1)=SUBSTITUTE(C1534,"rawdatafilename","count"),ROW(OFFSET(Metadata!$A$1,0,0,Metadata!Metadata_Table_Length,1))-1,"")),0),"")</f>
        <v/>
      </c>
      <c r="J1534" t="str">
        <f t="array" aca="1" ref="J1534" ca="1">IF(AND(G1534&lt;&gt;"",G1534&lt;&gt;G1533),MAX(IF(G$2:G$2001=G1534,H$2:H$2001,"")),"")</f>
        <v/>
      </c>
      <c r="K1534" t="str">
        <f t="array" aca="1" ref="K1534" ca="1">IF(AND(G1534&lt;&gt;"",G1534&lt;&gt;G1533),MAX(IF(G$2:G$2001=G1534,I$2:I$2001,"")),"")</f>
        <v/>
      </c>
      <c r="L1534" t="str">
        <f t="shared" ca="1" si="96"/>
        <v/>
      </c>
    </row>
    <row r="1535" spans="2:12" x14ac:dyDescent="0.25">
      <c r="B1535" t="str">
        <f t="shared" ca="1" si="94"/>
        <v/>
      </c>
      <c r="C1535" t="str">
        <f t="shared" ca="1" si="93"/>
        <v/>
      </c>
      <c r="D1535" s="156" t="str">
        <f t="array" aca="1" ref="D1535" ca="1">IFERROR(IF(B1535&lt;&gt;"",IF(OR(EXACT(OFFSET(Metadata!$A$1,0,0,Metadata!Metadata_Table_Length,1),C1535)),1,""),""),"")</f>
        <v/>
      </c>
      <c r="E1535" s="163" t="str">
        <f t="array" aca="1" ref="E1535" ca="1">IF(B1535&lt;&gt;"",IF(D1535=1,OFFSET(Metadata!$B$1,MIN(IF(OFFSET(Metadata!$A$1,0,0,Metadata!Metadata_Table_Length,1)=C1535,ROW(OFFSET(Metadata!$A$1,0,0,Metadata!Metadata_Table_Length,1))-1,"")),0),OFFSET(Metadata!$B$1,MIN(IF(OFFSET(Metadata!$A$1,0,0,Metadata!Metadata_Table_Length,1)=SUBSTITUTE(C1535,"rawdatafilename","originalfilename"),ROW(OFFSET(Metadata!$A$1,0,0,Metadata!Metadata_Table_Length,1))-1,"")),0)),"")</f>
        <v/>
      </c>
      <c r="F1535" t="str">
        <f t="shared" ca="1" si="95"/>
        <v/>
      </c>
      <c r="G1535" t="str">
        <f t="array" aca="1" ref="G1535" ca="1">IF(B1535&lt;&gt;"",OFFSET(Metadata!$B$1,MIN(IF(OFFSET(Metadata!$A$1,0,0,Metadata!Metadata_Table_Length,1)=SUBSTITUTE(C1535,"rawdatafilename","partnumber"),ROW(OFFSET(Metadata!$A$1,0,0,Metadata!Metadata_Table_Length,1))-1,"")),0),"")</f>
        <v/>
      </c>
      <c r="H1535" t="str">
        <f t="array" aca="1" ref="H1535" ca="1">IF(B1535&lt;&gt;"",OFFSET(Metadata!$B$1,MIN(IF(OFFSET(Metadata!$A$1,0,0,Metadata!Metadata_Table_Length,1)=SUBSTITUTE(C1535,"rawdatafilename","original_count"),ROW(OFFSET(Metadata!$A$1,0,0,Metadata!Metadata_Table_Length,1))-1,"")),0),"")</f>
        <v/>
      </c>
      <c r="I1535" t="str">
        <f t="array" aca="1" ref="I1535" ca="1">IF(B1535&lt;&gt;"",OFFSET(Metadata!$B$1,MIN(IF(OFFSET(Metadata!$A$1,0,0,Metadata!Metadata_Table_Length,1)=SUBSTITUTE(C1535,"rawdatafilename","count"),ROW(OFFSET(Metadata!$A$1,0,0,Metadata!Metadata_Table_Length,1))-1,"")),0),"")</f>
        <v/>
      </c>
      <c r="J1535" t="str">
        <f t="array" aca="1" ref="J1535" ca="1">IF(AND(G1535&lt;&gt;"",G1535&lt;&gt;G1534),MAX(IF(G$2:G$2001=G1535,H$2:H$2001,"")),"")</f>
        <v/>
      </c>
      <c r="K1535" t="str">
        <f t="array" aca="1" ref="K1535" ca="1">IF(AND(G1535&lt;&gt;"",G1535&lt;&gt;G1534),MAX(IF(G$2:G$2001=G1535,I$2:I$2001,"")),"")</f>
        <v/>
      </c>
      <c r="L1535" t="str">
        <f t="shared" ca="1" si="96"/>
        <v/>
      </c>
    </row>
    <row r="1536" spans="2:12" x14ac:dyDescent="0.25">
      <c r="B1536" t="str">
        <f t="shared" ca="1" si="94"/>
        <v/>
      </c>
      <c r="C1536" t="str">
        <f t="shared" ca="1" si="93"/>
        <v/>
      </c>
      <c r="D1536" s="156" t="str">
        <f t="array" aca="1" ref="D1536" ca="1">IFERROR(IF(B1536&lt;&gt;"",IF(OR(EXACT(OFFSET(Metadata!$A$1,0,0,Metadata!Metadata_Table_Length,1),C1536)),1,""),""),"")</f>
        <v/>
      </c>
      <c r="E1536" s="163" t="str">
        <f t="array" aca="1" ref="E1536" ca="1">IF(B1536&lt;&gt;"",IF(D1536=1,OFFSET(Metadata!$B$1,MIN(IF(OFFSET(Metadata!$A$1,0,0,Metadata!Metadata_Table_Length,1)=C1536,ROW(OFFSET(Metadata!$A$1,0,0,Metadata!Metadata_Table_Length,1))-1,"")),0),OFFSET(Metadata!$B$1,MIN(IF(OFFSET(Metadata!$A$1,0,0,Metadata!Metadata_Table_Length,1)=SUBSTITUTE(C1536,"rawdatafilename","originalfilename"),ROW(OFFSET(Metadata!$A$1,0,0,Metadata!Metadata_Table_Length,1))-1,"")),0)),"")</f>
        <v/>
      </c>
      <c r="F1536" t="str">
        <f t="shared" ca="1" si="95"/>
        <v/>
      </c>
      <c r="G1536" t="str">
        <f t="array" aca="1" ref="G1536" ca="1">IF(B1536&lt;&gt;"",OFFSET(Metadata!$B$1,MIN(IF(OFFSET(Metadata!$A$1,0,0,Metadata!Metadata_Table_Length,1)=SUBSTITUTE(C1536,"rawdatafilename","partnumber"),ROW(OFFSET(Metadata!$A$1,0,0,Metadata!Metadata_Table_Length,1))-1,"")),0),"")</f>
        <v/>
      </c>
      <c r="H1536" t="str">
        <f t="array" aca="1" ref="H1536" ca="1">IF(B1536&lt;&gt;"",OFFSET(Metadata!$B$1,MIN(IF(OFFSET(Metadata!$A$1,0,0,Metadata!Metadata_Table_Length,1)=SUBSTITUTE(C1536,"rawdatafilename","original_count"),ROW(OFFSET(Metadata!$A$1,0,0,Metadata!Metadata_Table_Length,1))-1,"")),0),"")</f>
        <v/>
      </c>
      <c r="I1536" t="str">
        <f t="array" aca="1" ref="I1536" ca="1">IF(B1536&lt;&gt;"",OFFSET(Metadata!$B$1,MIN(IF(OFFSET(Metadata!$A$1,0,0,Metadata!Metadata_Table_Length,1)=SUBSTITUTE(C1536,"rawdatafilename","count"),ROW(OFFSET(Metadata!$A$1,0,0,Metadata!Metadata_Table_Length,1))-1,"")),0),"")</f>
        <v/>
      </c>
      <c r="J1536" t="str">
        <f t="array" aca="1" ref="J1536" ca="1">IF(AND(G1536&lt;&gt;"",G1536&lt;&gt;G1535),MAX(IF(G$2:G$2001=G1536,H$2:H$2001,"")),"")</f>
        <v/>
      </c>
      <c r="K1536" t="str">
        <f t="array" aca="1" ref="K1536" ca="1">IF(AND(G1536&lt;&gt;"",G1536&lt;&gt;G1535),MAX(IF(G$2:G$2001=G1536,I$2:I$2001,"")),"")</f>
        <v/>
      </c>
      <c r="L1536" t="str">
        <f t="shared" ca="1" si="96"/>
        <v/>
      </c>
    </row>
    <row r="1537" spans="2:12" x14ac:dyDescent="0.25">
      <c r="B1537" t="str">
        <f t="shared" ca="1" si="94"/>
        <v/>
      </c>
      <c r="C1537" t="str">
        <f t="shared" ca="1" si="93"/>
        <v/>
      </c>
      <c r="D1537" s="156" t="str">
        <f t="array" aca="1" ref="D1537" ca="1">IFERROR(IF(B1537&lt;&gt;"",IF(OR(EXACT(OFFSET(Metadata!$A$1,0,0,Metadata!Metadata_Table_Length,1),C1537)),1,""),""),"")</f>
        <v/>
      </c>
      <c r="E1537" s="163" t="str">
        <f t="array" aca="1" ref="E1537" ca="1">IF(B1537&lt;&gt;"",IF(D1537=1,OFFSET(Metadata!$B$1,MIN(IF(OFFSET(Metadata!$A$1,0,0,Metadata!Metadata_Table_Length,1)=C1537,ROW(OFFSET(Metadata!$A$1,0,0,Metadata!Metadata_Table_Length,1))-1,"")),0),OFFSET(Metadata!$B$1,MIN(IF(OFFSET(Metadata!$A$1,0,0,Metadata!Metadata_Table_Length,1)=SUBSTITUTE(C1537,"rawdatafilename","originalfilename"),ROW(OFFSET(Metadata!$A$1,0,0,Metadata!Metadata_Table_Length,1))-1,"")),0)),"")</f>
        <v/>
      </c>
      <c r="F1537" t="str">
        <f t="shared" ca="1" si="95"/>
        <v/>
      </c>
      <c r="G1537" t="str">
        <f t="array" aca="1" ref="G1537" ca="1">IF(B1537&lt;&gt;"",OFFSET(Metadata!$B$1,MIN(IF(OFFSET(Metadata!$A$1,0,0,Metadata!Metadata_Table_Length,1)=SUBSTITUTE(C1537,"rawdatafilename","partnumber"),ROW(OFFSET(Metadata!$A$1,0,0,Metadata!Metadata_Table_Length,1))-1,"")),0),"")</f>
        <v/>
      </c>
      <c r="H1537" t="str">
        <f t="array" aca="1" ref="H1537" ca="1">IF(B1537&lt;&gt;"",OFFSET(Metadata!$B$1,MIN(IF(OFFSET(Metadata!$A$1,0,0,Metadata!Metadata_Table_Length,1)=SUBSTITUTE(C1537,"rawdatafilename","original_count"),ROW(OFFSET(Metadata!$A$1,0,0,Metadata!Metadata_Table_Length,1))-1,"")),0),"")</f>
        <v/>
      </c>
      <c r="I1537" t="str">
        <f t="array" aca="1" ref="I1537" ca="1">IF(B1537&lt;&gt;"",OFFSET(Metadata!$B$1,MIN(IF(OFFSET(Metadata!$A$1,0,0,Metadata!Metadata_Table_Length,1)=SUBSTITUTE(C1537,"rawdatafilename","count"),ROW(OFFSET(Metadata!$A$1,0,0,Metadata!Metadata_Table_Length,1))-1,"")),0),"")</f>
        <v/>
      </c>
      <c r="J1537" t="str">
        <f t="array" aca="1" ref="J1537" ca="1">IF(AND(G1537&lt;&gt;"",G1537&lt;&gt;G1536),MAX(IF(G$2:G$2001=G1537,H$2:H$2001,"")),"")</f>
        <v/>
      </c>
      <c r="K1537" t="str">
        <f t="array" aca="1" ref="K1537" ca="1">IF(AND(G1537&lt;&gt;"",G1537&lt;&gt;G1536),MAX(IF(G$2:G$2001=G1537,I$2:I$2001,"")),"")</f>
        <v/>
      </c>
      <c r="L1537" t="str">
        <f t="shared" ca="1" si="96"/>
        <v/>
      </c>
    </row>
    <row r="1538" spans="2:12" x14ac:dyDescent="0.25">
      <c r="B1538" t="str">
        <f t="shared" ca="1" si="94"/>
        <v/>
      </c>
      <c r="C1538" t="str">
        <f t="shared" ref="C1538:C1601" ca="1" si="97">IF(B1538&lt;&gt;"",CONCATENATE("RESULTS_SEARCH_",B1538,"_PARAMETERS_PEAKLIST_rawdatafilename"),"")</f>
        <v/>
      </c>
      <c r="D1538" s="156" t="str">
        <f t="array" aca="1" ref="D1538" ca="1">IFERROR(IF(B1538&lt;&gt;"",IF(OR(EXACT(OFFSET(Metadata!$A$1,0,0,Metadata!Metadata_Table_Length,1),C1538)),1,""),""),"")</f>
        <v/>
      </c>
      <c r="E1538" s="163" t="str">
        <f t="array" aca="1" ref="E1538" ca="1">IF(B1538&lt;&gt;"",IF(D1538=1,OFFSET(Metadata!$B$1,MIN(IF(OFFSET(Metadata!$A$1,0,0,Metadata!Metadata_Table_Length,1)=C1538,ROW(OFFSET(Metadata!$A$1,0,0,Metadata!Metadata_Table_Length,1))-1,"")),0),OFFSET(Metadata!$B$1,MIN(IF(OFFSET(Metadata!$A$1,0,0,Metadata!Metadata_Table_Length,1)=SUBSTITUTE(C1538,"rawdatafilename","originalfilename"),ROW(OFFSET(Metadata!$A$1,0,0,Metadata!Metadata_Table_Length,1))-1,"")),0)),"")</f>
        <v/>
      </c>
      <c r="F1538" t="str">
        <f t="shared" ca="1" si="95"/>
        <v/>
      </c>
      <c r="G1538" t="str">
        <f t="array" aca="1" ref="G1538" ca="1">IF(B1538&lt;&gt;"",OFFSET(Metadata!$B$1,MIN(IF(OFFSET(Metadata!$A$1,0,0,Metadata!Metadata_Table_Length,1)=SUBSTITUTE(C1538,"rawdatafilename","partnumber"),ROW(OFFSET(Metadata!$A$1,0,0,Metadata!Metadata_Table_Length,1))-1,"")),0),"")</f>
        <v/>
      </c>
      <c r="H1538" t="str">
        <f t="array" aca="1" ref="H1538" ca="1">IF(B1538&lt;&gt;"",OFFSET(Metadata!$B$1,MIN(IF(OFFSET(Metadata!$A$1,0,0,Metadata!Metadata_Table_Length,1)=SUBSTITUTE(C1538,"rawdatafilename","original_count"),ROW(OFFSET(Metadata!$A$1,0,0,Metadata!Metadata_Table_Length,1))-1,"")),0),"")</f>
        <v/>
      </c>
      <c r="I1538" t="str">
        <f t="array" aca="1" ref="I1538" ca="1">IF(B1538&lt;&gt;"",OFFSET(Metadata!$B$1,MIN(IF(OFFSET(Metadata!$A$1,0,0,Metadata!Metadata_Table_Length,1)=SUBSTITUTE(C1538,"rawdatafilename","count"),ROW(OFFSET(Metadata!$A$1,0,0,Metadata!Metadata_Table_Length,1))-1,"")),0),"")</f>
        <v/>
      </c>
      <c r="J1538" t="str">
        <f t="array" aca="1" ref="J1538" ca="1">IF(AND(G1538&lt;&gt;"",G1538&lt;&gt;G1537),MAX(IF(G$2:G$2001=G1538,H$2:H$2001,"")),"")</f>
        <v/>
      </c>
      <c r="K1538" t="str">
        <f t="array" aca="1" ref="K1538" ca="1">IF(AND(G1538&lt;&gt;"",G1538&lt;&gt;G1537),MAX(IF(G$2:G$2001=G1538,I$2:I$2001,"")),"")</f>
        <v/>
      </c>
      <c r="L1538" t="str">
        <f t="shared" ca="1" si="96"/>
        <v/>
      </c>
    </row>
    <row r="1539" spans="2:12" x14ac:dyDescent="0.25">
      <c r="B1539" t="str">
        <f t="shared" ref="B1539:B1602" ca="1" si="98">IF(B1538&lt;&gt;"",IF(B1538+1&lt;=$A$9,B1538+1,""),"")</f>
        <v/>
      </c>
      <c r="C1539" t="str">
        <f t="shared" ca="1" si="97"/>
        <v/>
      </c>
      <c r="D1539" s="156" t="str">
        <f t="array" aca="1" ref="D1539" ca="1">IFERROR(IF(B1539&lt;&gt;"",IF(OR(EXACT(OFFSET(Metadata!$A$1,0,0,Metadata!Metadata_Table_Length,1),C1539)),1,""),""),"")</f>
        <v/>
      </c>
      <c r="E1539" s="163" t="str">
        <f t="array" aca="1" ref="E1539" ca="1">IF(B1539&lt;&gt;"",IF(D1539=1,OFFSET(Metadata!$B$1,MIN(IF(OFFSET(Metadata!$A$1,0,0,Metadata!Metadata_Table_Length,1)=C1539,ROW(OFFSET(Metadata!$A$1,0,0,Metadata!Metadata_Table_Length,1))-1,"")),0),OFFSET(Metadata!$B$1,MIN(IF(OFFSET(Metadata!$A$1,0,0,Metadata!Metadata_Table_Length,1)=SUBSTITUTE(C1539,"rawdatafilename","originalfilename"),ROW(OFFSET(Metadata!$A$1,0,0,Metadata!Metadata_Table_Length,1))-1,"")),0)),"")</f>
        <v/>
      </c>
      <c r="F1539" t="str">
        <f t="shared" ref="F1539:F1602" ca="1" si="99">IF(F1538&lt;&gt;"",IF(E1539&lt;&gt;"",IF(E1539&lt;&gt;E1538,F1538+1,F1538),""),"")</f>
        <v/>
      </c>
      <c r="G1539" t="str">
        <f t="array" aca="1" ref="G1539" ca="1">IF(B1539&lt;&gt;"",OFFSET(Metadata!$B$1,MIN(IF(OFFSET(Metadata!$A$1,0,0,Metadata!Metadata_Table_Length,1)=SUBSTITUTE(C1539,"rawdatafilename","partnumber"),ROW(OFFSET(Metadata!$A$1,0,0,Metadata!Metadata_Table_Length,1))-1,"")),0),"")</f>
        <v/>
      </c>
      <c r="H1539" t="str">
        <f t="array" aca="1" ref="H1539" ca="1">IF(B1539&lt;&gt;"",OFFSET(Metadata!$B$1,MIN(IF(OFFSET(Metadata!$A$1,0,0,Metadata!Metadata_Table_Length,1)=SUBSTITUTE(C1539,"rawdatafilename","original_count"),ROW(OFFSET(Metadata!$A$1,0,0,Metadata!Metadata_Table_Length,1))-1,"")),0),"")</f>
        <v/>
      </c>
      <c r="I1539" t="str">
        <f t="array" aca="1" ref="I1539" ca="1">IF(B1539&lt;&gt;"",OFFSET(Metadata!$B$1,MIN(IF(OFFSET(Metadata!$A$1,0,0,Metadata!Metadata_Table_Length,1)=SUBSTITUTE(C1539,"rawdatafilename","count"),ROW(OFFSET(Metadata!$A$1,0,0,Metadata!Metadata_Table_Length,1))-1,"")),0),"")</f>
        <v/>
      </c>
      <c r="J1539" t="str">
        <f t="array" aca="1" ref="J1539" ca="1">IF(AND(G1539&lt;&gt;"",G1539&lt;&gt;G1538),MAX(IF(G$2:G$2001=G1539,H$2:H$2001,"")),"")</f>
        <v/>
      </c>
      <c r="K1539" t="str">
        <f t="array" aca="1" ref="K1539" ca="1">IF(AND(G1539&lt;&gt;"",G1539&lt;&gt;G1538),MAX(IF(G$2:G$2001=G1539,I$2:I$2001,"")),"")</f>
        <v/>
      </c>
      <c r="L1539" t="str">
        <f t="shared" ca="1" si="96"/>
        <v/>
      </c>
    </row>
    <row r="1540" spans="2:12" x14ac:dyDescent="0.25">
      <c r="B1540" t="str">
        <f t="shared" ca="1" si="98"/>
        <v/>
      </c>
      <c r="C1540" t="str">
        <f t="shared" ca="1" si="97"/>
        <v/>
      </c>
      <c r="D1540" s="156" t="str">
        <f t="array" aca="1" ref="D1540" ca="1">IFERROR(IF(B1540&lt;&gt;"",IF(OR(EXACT(OFFSET(Metadata!$A$1,0,0,Metadata!Metadata_Table_Length,1),C1540)),1,""),""),"")</f>
        <v/>
      </c>
      <c r="E1540" s="163" t="str">
        <f t="array" aca="1" ref="E1540" ca="1">IF(B1540&lt;&gt;"",IF(D1540=1,OFFSET(Metadata!$B$1,MIN(IF(OFFSET(Metadata!$A$1,0,0,Metadata!Metadata_Table_Length,1)=C1540,ROW(OFFSET(Metadata!$A$1,0,0,Metadata!Metadata_Table_Length,1))-1,"")),0),OFFSET(Metadata!$B$1,MIN(IF(OFFSET(Metadata!$A$1,0,0,Metadata!Metadata_Table_Length,1)=SUBSTITUTE(C1540,"rawdatafilename","originalfilename"),ROW(OFFSET(Metadata!$A$1,0,0,Metadata!Metadata_Table_Length,1))-1,"")),0)),"")</f>
        <v/>
      </c>
      <c r="F1540" t="str">
        <f t="shared" ca="1" si="99"/>
        <v/>
      </c>
      <c r="G1540" t="str">
        <f t="array" aca="1" ref="G1540" ca="1">IF(B1540&lt;&gt;"",OFFSET(Metadata!$B$1,MIN(IF(OFFSET(Metadata!$A$1,0,0,Metadata!Metadata_Table_Length,1)=SUBSTITUTE(C1540,"rawdatafilename","partnumber"),ROW(OFFSET(Metadata!$A$1,0,0,Metadata!Metadata_Table_Length,1))-1,"")),0),"")</f>
        <v/>
      </c>
      <c r="H1540" t="str">
        <f t="array" aca="1" ref="H1540" ca="1">IF(B1540&lt;&gt;"",OFFSET(Metadata!$B$1,MIN(IF(OFFSET(Metadata!$A$1,0,0,Metadata!Metadata_Table_Length,1)=SUBSTITUTE(C1540,"rawdatafilename","original_count"),ROW(OFFSET(Metadata!$A$1,0,0,Metadata!Metadata_Table_Length,1))-1,"")),0),"")</f>
        <v/>
      </c>
      <c r="I1540" t="str">
        <f t="array" aca="1" ref="I1540" ca="1">IF(B1540&lt;&gt;"",OFFSET(Metadata!$B$1,MIN(IF(OFFSET(Metadata!$A$1,0,0,Metadata!Metadata_Table_Length,1)=SUBSTITUTE(C1540,"rawdatafilename","count"),ROW(OFFSET(Metadata!$A$1,0,0,Metadata!Metadata_Table_Length,1))-1,"")),0),"")</f>
        <v/>
      </c>
      <c r="J1540" t="str">
        <f t="array" aca="1" ref="J1540" ca="1">IF(AND(G1540&lt;&gt;"",G1540&lt;&gt;G1539),MAX(IF(G$2:G$2001=G1540,H$2:H$2001,"")),"")</f>
        <v/>
      </c>
      <c r="K1540" t="str">
        <f t="array" aca="1" ref="K1540" ca="1">IF(AND(G1540&lt;&gt;"",G1540&lt;&gt;G1539),MAX(IF(G$2:G$2001=G1540,I$2:I$2001,"")),"")</f>
        <v/>
      </c>
      <c r="L1540" t="str">
        <f t="shared" ca="1" si="96"/>
        <v/>
      </c>
    </row>
    <row r="1541" spans="2:12" x14ac:dyDescent="0.25">
      <c r="B1541" t="str">
        <f t="shared" ca="1" si="98"/>
        <v/>
      </c>
      <c r="C1541" t="str">
        <f t="shared" ca="1" si="97"/>
        <v/>
      </c>
      <c r="D1541" s="156" t="str">
        <f t="array" aca="1" ref="D1541" ca="1">IFERROR(IF(B1541&lt;&gt;"",IF(OR(EXACT(OFFSET(Metadata!$A$1,0,0,Metadata!Metadata_Table_Length,1),C1541)),1,""),""),"")</f>
        <v/>
      </c>
      <c r="E1541" s="163" t="str">
        <f t="array" aca="1" ref="E1541" ca="1">IF(B1541&lt;&gt;"",IF(D1541=1,OFFSET(Metadata!$B$1,MIN(IF(OFFSET(Metadata!$A$1,0,0,Metadata!Metadata_Table_Length,1)=C1541,ROW(OFFSET(Metadata!$A$1,0,0,Metadata!Metadata_Table_Length,1))-1,"")),0),OFFSET(Metadata!$B$1,MIN(IF(OFFSET(Metadata!$A$1,0,0,Metadata!Metadata_Table_Length,1)=SUBSTITUTE(C1541,"rawdatafilename","originalfilename"),ROW(OFFSET(Metadata!$A$1,0,0,Metadata!Metadata_Table_Length,1))-1,"")),0)),"")</f>
        <v/>
      </c>
      <c r="F1541" t="str">
        <f t="shared" ca="1" si="99"/>
        <v/>
      </c>
      <c r="G1541" t="str">
        <f t="array" aca="1" ref="G1541" ca="1">IF(B1541&lt;&gt;"",OFFSET(Metadata!$B$1,MIN(IF(OFFSET(Metadata!$A$1,0,0,Metadata!Metadata_Table_Length,1)=SUBSTITUTE(C1541,"rawdatafilename","partnumber"),ROW(OFFSET(Metadata!$A$1,0,0,Metadata!Metadata_Table_Length,1))-1,"")),0),"")</f>
        <v/>
      </c>
      <c r="H1541" t="str">
        <f t="array" aca="1" ref="H1541" ca="1">IF(B1541&lt;&gt;"",OFFSET(Metadata!$B$1,MIN(IF(OFFSET(Metadata!$A$1,0,0,Metadata!Metadata_Table_Length,1)=SUBSTITUTE(C1541,"rawdatafilename","original_count"),ROW(OFFSET(Metadata!$A$1,0,0,Metadata!Metadata_Table_Length,1))-1,"")),0),"")</f>
        <v/>
      </c>
      <c r="I1541" t="str">
        <f t="array" aca="1" ref="I1541" ca="1">IF(B1541&lt;&gt;"",OFFSET(Metadata!$B$1,MIN(IF(OFFSET(Metadata!$A$1,0,0,Metadata!Metadata_Table_Length,1)=SUBSTITUTE(C1541,"rawdatafilename","count"),ROW(OFFSET(Metadata!$A$1,0,0,Metadata!Metadata_Table_Length,1))-1,"")),0),"")</f>
        <v/>
      </c>
      <c r="J1541" t="str">
        <f t="array" aca="1" ref="J1541" ca="1">IF(AND(G1541&lt;&gt;"",G1541&lt;&gt;G1540),MAX(IF(G$2:G$2001=G1541,H$2:H$2001,"")),"")</f>
        <v/>
      </c>
      <c r="K1541" t="str">
        <f t="array" aca="1" ref="K1541" ca="1">IF(AND(G1541&lt;&gt;"",G1541&lt;&gt;G1540),MAX(IF(G$2:G$2001=G1541,I$2:I$2001,"")),"")</f>
        <v/>
      </c>
      <c r="L1541" t="str">
        <f t="shared" ca="1" si="96"/>
        <v/>
      </c>
    </row>
    <row r="1542" spans="2:12" x14ac:dyDescent="0.25">
      <c r="B1542" t="str">
        <f t="shared" ca="1" si="98"/>
        <v/>
      </c>
      <c r="C1542" t="str">
        <f t="shared" ca="1" si="97"/>
        <v/>
      </c>
      <c r="D1542" s="156" t="str">
        <f t="array" aca="1" ref="D1542" ca="1">IFERROR(IF(B1542&lt;&gt;"",IF(OR(EXACT(OFFSET(Metadata!$A$1,0,0,Metadata!Metadata_Table_Length,1),C1542)),1,""),""),"")</f>
        <v/>
      </c>
      <c r="E1542" s="163" t="str">
        <f t="array" aca="1" ref="E1542" ca="1">IF(B1542&lt;&gt;"",IF(D1542=1,OFFSET(Metadata!$B$1,MIN(IF(OFFSET(Metadata!$A$1,0,0,Metadata!Metadata_Table_Length,1)=C1542,ROW(OFFSET(Metadata!$A$1,0,0,Metadata!Metadata_Table_Length,1))-1,"")),0),OFFSET(Metadata!$B$1,MIN(IF(OFFSET(Metadata!$A$1,0,0,Metadata!Metadata_Table_Length,1)=SUBSTITUTE(C1542,"rawdatafilename","originalfilename"),ROW(OFFSET(Metadata!$A$1,0,0,Metadata!Metadata_Table_Length,1))-1,"")),0)),"")</f>
        <v/>
      </c>
      <c r="F1542" t="str">
        <f t="shared" ca="1" si="99"/>
        <v/>
      </c>
      <c r="G1542" t="str">
        <f t="array" aca="1" ref="G1542" ca="1">IF(B1542&lt;&gt;"",OFFSET(Metadata!$B$1,MIN(IF(OFFSET(Metadata!$A$1,0,0,Metadata!Metadata_Table_Length,1)=SUBSTITUTE(C1542,"rawdatafilename","partnumber"),ROW(OFFSET(Metadata!$A$1,0,0,Metadata!Metadata_Table_Length,1))-1,"")),0),"")</f>
        <v/>
      </c>
      <c r="H1542" t="str">
        <f t="array" aca="1" ref="H1542" ca="1">IF(B1542&lt;&gt;"",OFFSET(Metadata!$B$1,MIN(IF(OFFSET(Metadata!$A$1,0,0,Metadata!Metadata_Table_Length,1)=SUBSTITUTE(C1542,"rawdatafilename","original_count"),ROW(OFFSET(Metadata!$A$1,0,0,Metadata!Metadata_Table_Length,1))-1,"")),0),"")</f>
        <v/>
      </c>
      <c r="I1542" t="str">
        <f t="array" aca="1" ref="I1542" ca="1">IF(B1542&lt;&gt;"",OFFSET(Metadata!$B$1,MIN(IF(OFFSET(Metadata!$A$1,0,0,Metadata!Metadata_Table_Length,1)=SUBSTITUTE(C1542,"rawdatafilename","count"),ROW(OFFSET(Metadata!$A$1,0,0,Metadata!Metadata_Table_Length,1))-1,"")),0),"")</f>
        <v/>
      </c>
      <c r="J1542" t="str">
        <f t="array" aca="1" ref="J1542" ca="1">IF(AND(G1542&lt;&gt;"",G1542&lt;&gt;G1541),MAX(IF(G$2:G$2001=G1542,H$2:H$2001,"")),"")</f>
        <v/>
      </c>
      <c r="K1542" t="str">
        <f t="array" aca="1" ref="K1542" ca="1">IF(AND(G1542&lt;&gt;"",G1542&lt;&gt;G1541),MAX(IF(G$2:G$2001=G1542,I$2:I$2001,"")),"")</f>
        <v/>
      </c>
      <c r="L1542" t="str">
        <f t="shared" ca="1" si="96"/>
        <v/>
      </c>
    </row>
    <row r="1543" spans="2:12" x14ac:dyDescent="0.25">
      <c r="B1543" t="str">
        <f t="shared" ca="1" si="98"/>
        <v/>
      </c>
      <c r="C1543" t="str">
        <f t="shared" ca="1" si="97"/>
        <v/>
      </c>
      <c r="D1543" s="156" t="str">
        <f t="array" aca="1" ref="D1543" ca="1">IFERROR(IF(B1543&lt;&gt;"",IF(OR(EXACT(OFFSET(Metadata!$A$1,0,0,Metadata!Metadata_Table_Length,1),C1543)),1,""),""),"")</f>
        <v/>
      </c>
      <c r="E1543" s="163" t="str">
        <f t="array" aca="1" ref="E1543" ca="1">IF(B1543&lt;&gt;"",IF(D1543=1,OFFSET(Metadata!$B$1,MIN(IF(OFFSET(Metadata!$A$1,0,0,Metadata!Metadata_Table_Length,1)=C1543,ROW(OFFSET(Metadata!$A$1,0,0,Metadata!Metadata_Table_Length,1))-1,"")),0),OFFSET(Metadata!$B$1,MIN(IF(OFFSET(Metadata!$A$1,0,0,Metadata!Metadata_Table_Length,1)=SUBSTITUTE(C1543,"rawdatafilename","originalfilename"),ROW(OFFSET(Metadata!$A$1,0,0,Metadata!Metadata_Table_Length,1))-1,"")),0)),"")</f>
        <v/>
      </c>
      <c r="F1543" t="str">
        <f t="shared" ca="1" si="99"/>
        <v/>
      </c>
      <c r="G1543" t="str">
        <f t="array" aca="1" ref="G1543" ca="1">IF(B1543&lt;&gt;"",OFFSET(Metadata!$B$1,MIN(IF(OFFSET(Metadata!$A$1,0,0,Metadata!Metadata_Table_Length,1)=SUBSTITUTE(C1543,"rawdatafilename","partnumber"),ROW(OFFSET(Metadata!$A$1,0,0,Metadata!Metadata_Table_Length,1))-1,"")),0),"")</f>
        <v/>
      </c>
      <c r="H1543" t="str">
        <f t="array" aca="1" ref="H1543" ca="1">IF(B1543&lt;&gt;"",OFFSET(Metadata!$B$1,MIN(IF(OFFSET(Metadata!$A$1,0,0,Metadata!Metadata_Table_Length,1)=SUBSTITUTE(C1543,"rawdatafilename","original_count"),ROW(OFFSET(Metadata!$A$1,0,0,Metadata!Metadata_Table_Length,1))-1,"")),0),"")</f>
        <v/>
      </c>
      <c r="I1543" t="str">
        <f t="array" aca="1" ref="I1543" ca="1">IF(B1543&lt;&gt;"",OFFSET(Metadata!$B$1,MIN(IF(OFFSET(Metadata!$A$1,0,0,Metadata!Metadata_Table_Length,1)=SUBSTITUTE(C1543,"rawdatafilename","count"),ROW(OFFSET(Metadata!$A$1,0,0,Metadata!Metadata_Table_Length,1))-1,"")),0),"")</f>
        <v/>
      </c>
      <c r="J1543" t="str">
        <f t="array" aca="1" ref="J1543" ca="1">IF(AND(G1543&lt;&gt;"",G1543&lt;&gt;G1542),MAX(IF(G$2:G$2001=G1543,H$2:H$2001,"")),"")</f>
        <v/>
      </c>
      <c r="K1543" t="str">
        <f t="array" aca="1" ref="K1543" ca="1">IF(AND(G1543&lt;&gt;"",G1543&lt;&gt;G1542),MAX(IF(G$2:G$2001=G1543,I$2:I$2001,"")),"")</f>
        <v/>
      </c>
      <c r="L1543" t="str">
        <f t="shared" ca="1" si="96"/>
        <v/>
      </c>
    </row>
    <row r="1544" spans="2:12" x14ac:dyDescent="0.25">
      <c r="B1544" t="str">
        <f t="shared" ca="1" si="98"/>
        <v/>
      </c>
      <c r="C1544" t="str">
        <f t="shared" ca="1" si="97"/>
        <v/>
      </c>
      <c r="D1544" s="156" t="str">
        <f t="array" aca="1" ref="D1544" ca="1">IFERROR(IF(B1544&lt;&gt;"",IF(OR(EXACT(OFFSET(Metadata!$A$1,0,0,Metadata!Metadata_Table_Length,1),C1544)),1,""),""),"")</f>
        <v/>
      </c>
      <c r="E1544" s="163" t="str">
        <f t="array" aca="1" ref="E1544" ca="1">IF(B1544&lt;&gt;"",IF(D1544=1,OFFSET(Metadata!$B$1,MIN(IF(OFFSET(Metadata!$A$1,0,0,Metadata!Metadata_Table_Length,1)=C1544,ROW(OFFSET(Metadata!$A$1,0,0,Metadata!Metadata_Table_Length,1))-1,"")),0),OFFSET(Metadata!$B$1,MIN(IF(OFFSET(Metadata!$A$1,0,0,Metadata!Metadata_Table_Length,1)=SUBSTITUTE(C1544,"rawdatafilename","originalfilename"),ROW(OFFSET(Metadata!$A$1,0,0,Metadata!Metadata_Table_Length,1))-1,"")),0)),"")</f>
        <v/>
      </c>
      <c r="F1544" t="str">
        <f t="shared" ca="1" si="99"/>
        <v/>
      </c>
      <c r="G1544" t="str">
        <f t="array" aca="1" ref="G1544" ca="1">IF(B1544&lt;&gt;"",OFFSET(Metadata!$B$1,MIN(IF(OFFSET(Metadata!$A$1,0,0,Metadata!Metadata_Table_Length,1)=SUBSTITUTE(C1544,"rawdatafilename","partnumber"),ROW(OFFSET(Metadata!$A$1,0,0,Metadata!Metadata_Table_Length,1))-1,"")),0),"")</f>
        <v/>
      </c>
      <c r="H1544" t="str">
        <f t="array" aca="1" ref="H1544" ca="1">IF(B1544&lt;&gt;"",OFFSET(Metadata!$B$1,MIN(IF(OFFSET(Metadata!$A$1,0,0,Metadata!Metadata_Table_Length,1)=SUBSTITUTE(C1544,"rawdatafilename","original_count"),ROW(OFFSET(Metadata!$A$1,0,0,Metadata!Metadata_Table_Length,1))-1,"")),0),"")</f>
        <v/>
      </c>
      <c r="I1544" t="str">
        <f t="array" aca="1" ref="I1544" ca="1">IF(B1544&lt;&gt;"",OFFSET(Metadata!$B$1,MIN(IF(OFFSET(Metadata!$A$1,0,0,Metadata!Metadata_Table_Length,1)=SUBSTITUTE(C1544,"rawdatafilename","count"),ROW(OFFSET(Metadata!$A$1,0,0,Metadata!Metadata_Table_Length,1))-1,"")),0),"")</f>
        <v/>
      </c>
      <c r="J1544" t="str">
        <f t="array" aca="1" ref="J1544" ca="1">IF(AND(G1544&lt;&gt;"",G1544&lt;&gt;G1543),MAX(IF(G$2:G$2001=G1544,H$2:H$2001,"")),"")</f>
        <v/>
      </c>
      <c r="K1544" t="str">
        <f t="array" aca="1" ref="K1544" ca="1">IF(AND(G1544&lt;&gt;"",G1544&lt;&gt;G1543),MAX(IF(G$2:G$2001=G1544,I$2:I$2001,"")),"")</f>
        <v/>
      </c>
      <c r="L1544" t="str">
        <f t="shared" ca="1" si="96"/>
        <v/>
      </c>
    </row>
    <row r="1545" spans="2:12" x14ac:dyDescent="0.25">
      <c r="B1545" t="str">
        <f t="shared" ca="1" si="98"/>
        <v/>
      </c>
      <c r="C1545" t="str">
        <f t="shared" ca="1" si="97"/>
        <v/>
      </c>
      <c r="D1545" s="156" t="str">
        <f t="array" aca="1" ref="D1545" ca="1">IFERROR(IF(B1545&lt;&gt;"",IF(OR(EXACT(OFFSET(Metadata!$A$1,0,0,Metadata!Metadata_Table_Length,1),C1545)),1,""),""),"")</f>
        <v/>
      </c>
      <c r="E1545" s="163" t="str">
        <f t="array" aca="1" ref="E1545" ca="1">IF(B1545&lt;&gt;"",IF(D1545=1,OFFSET(Metadata!$B$1,MIN(IF(OFFSET(Metadata!$A$1,0,0,Metadata!Metadata_Table_Length,1)=C1545,ROW(OFFSET(Metadata!$A$1,0,0,Metadata!Metadata_Table_Length,1))-1,"")),0),OFFSET(Metadata!$B$1,MIN(IF(OFFSET(Metadata!$A$1,0,0,Metadata!Metadata_Table_Length,1)=SUBSTITUTE(C1545,"rawdatafilename","originalfilename"),ROW(OFFSET(Metadata!$A$1,0,0,Metadata!Metadata_Table_Length,1))-1,"")),0)),"")</f>
        <v/>
      </c>
      <c r="F1545" t="str">
        <f t="shared" ca="1" si="99"/>
        <v/>
      </c>
      <c r="G1545" t="str">
        <f t="array" aca="1" ref="G1545" ca="1">IF(B1545&lt;&gt;"",OFFSET(Metadata!$B$1,MIN(IF(OFFSET(Metadata!$A$1,0,0,Metadata!Metadata_Table_Length,1)=SUBSTITUTE(C1545,"rawdatafilename","partnumber"),ROW(OFFSET(Metadata!$A$1,0,0,Metadata!Metadata_Table_Length,1))-1,"")),0),"")</f>
        <v/>
      </c>
      <c r="H1545" t="str">
        <f t="array" aca="1" ref="H1545" ca="1">IF(B1545&lt;&gt;"",OFFSET(Metadata!$B$1,MIN(IF(OFFSET(Metadata!$A$1,0,0,Metadata!Metadata_Table_Length,1)=SUBSTITUTE(C1545,"rawdatafilename","original_count"),ROW(OFFSET(Metadata!$A$1,0,0,Metadata!Metadata_Table_Length,1))-1,"")),0),"")</f>
        <v/>
      </c>
      <c r="I1545" t="str">
        <f t="array" aca="1" ref="I1545" ca="1">IF(B1545&lt;&gt;"",OFFSET(Metadata!$B$1,MIN(IF(OFFSET(Metadata!$A$1,0,0,Metadata!Metadata_Table_Length,1)=SUBSTITUTE(C1545,"rawdatafilename","count"),ROW(OFFSET(Metadata!$A$1,0,0,Metadata!Metadata_Table_Length,1))-1,"")),0),"")</f>
        <v/>
      </c>
      <c r="J1545" t="str">
        <f t="array" aca="1" ref="J1545" ca="1">IF(AND(G1545&lt;&gt;"",G1545&lt;&gt;G1544),MAX(IF(G$2:G$2001=G1545,H$2:H$2001,"")),"")</f>
        <v/>
      </c>
      <c r="K1545" t="str">
        <f t="array" aca="1" ref="K1545" ca="1">IF(AND(G1545&lt;&gt;"",G1545&lt;&gt;G1544),MAX(IF(G$2:G$2001=G1545,I$2:I$2001,"")),"")</f>
        <v/>
      </c>
      <c r="L1545" t="str">
        <f t="shared" ca="1" si="96"/>
        <v/>
      </c>
    </row>
    <row r="1546" spans="2:12" x14ac:dyDescent="0.25">
      <c r="B1546" t="str">
        <f t="shared" ca="1" si="98"/>
        <v/>
      </c>
      <c r="C1546" t="str">
        <f t="shared" ca="1" si="97"/>
        <v/>
      </c>
      <c r="D1546" s="156" t="str">
        <f t="array" aca="1" ref="D1546" ca="1">IFERROR(IF(B1546&lt;&gt;"",IF(OR(EXACT(OFFSET(Metadata!$A$1,0,0,Metadata!Metadata_Table_Length,1),C1546)),1,""),""),"")</f>
        <v/>
      </c>
      <c r="E1546" s="163" t="str">
        <f t="array" aca="1" ref="E1546" ca="1">IF(B1546&lt;&gt;"",IF(D1546=1,OFFSET(Metadata!$B$1,MIN(IF(OFFSET(Metadata!$A$1,0,0,Metadata!Metadata_Table_Length,1)=C1546,ROW(OFFSET(Metadata!$A$1,0,0,Metadata!Metadata_Table_Length,1))-1,"")),0),OFFSET(Metadata!$B$1,MIN(IF(OFFSET(Metadata!$A$1,0,0,Metadata!Metadata_Table_Length,1)=SUBSTITUTE(C1546,"rawdatafilename","originalfilename"),ROW(OFFSET(Metadata!$A$1,0,0,Metadata!Metadata_Table_Length,1))-1,"")),0)),"")</f>
        <v/>
      </c>
      <c r="F1546" t="str">
        <f t="shared" ca="1" si="99"/>
        <v/>
      </c>
      <c r="G1546" t="str">
        <f t="array" aca="1" ref="G1546" ca="1">IF(B1546&lt;&gt;"",OFFSET(Metadata!$B$1,MIN(IF(OFFSET(Metadata!$A$1,0,0,Metadata!Metadata_Table_Length,1)=SUBSTITUTE(C1546,"rawdatafilename","partnumber"),ROW(OFFSET(Metadata!$A$1,0,0,Metadata!Metadata_Table_Length,1))-1,"")),0),"")</f>
        <v/>
      </c>
      <c r="H1546" t="str">
        <f t="array" aca="1" ref="H1546" ca="1">IF(B1546&lt;&gt;"",OFFSET(Metadata!$B$1,MIN(IF(OFFSET(Metadata!$A$1,0,0,Metadata!Metadata_Table_Length,1)=SUBSTITUTE(C1546,"rawdatafilename","original_count"),ROW(OFFSET(Metadata!$A$1,0,0,Metadata!Metadata_Table_Length,1))-1,"")),0),"")</f>
        <v/>
      </c>
      <c r="I1546" t="str">
        <f t="array" aca="1" ref="I1546" ca="1">IF(B1546&lt;&gt;"",OFFSET(Metadata!$B$1,MIN(IF(OFFSET(Metadata!$A$1,0,0,Metadata!Metadata_Table_Length,1)=SUBSTITUTE(C1546,"rawdatafilename","count"),ROW(OFFSET(Metadata!$A$1,0,0,Metadata!Metadata_Table_Length,1))-1,"")),0),"")</f>
        <v/>
      </c>
      <c r="J1546" t="str">
        <f t="array" aca="1" ref="J1546" ca="1">IF(AND(G1546&lt;&gt;"",G1546&lt;&gt;G1545),MAX(IF(G$2:G$2001=G1546,H$2:H$2001,"")),"")</f>
        <v/>
      </c>
      <c r="K1546" t="str">
        <f t="array" aca="1" ref="K1546" ca="1">IF(AND(G1546&lt;&gt;"",G1546&lt;&gt;G1545),MAX(IF(G$2:G$2001=G1546,I$2:I$2001,"")),"")</f>
        <v/>
      </c>
      <c r="L1546" t="str">
        <f t="shared" ca="1" si="96"/>
        <v/>
      </c>
    </row>
    <row r="1547" spans="2:12" x14ac:dyDescent="0.25">
      <c r="B1547" t="str">
        <f t="shared" ca="1" si="98"/>
        <v/>
      </c>
      <c r="C1547" t="str">
        <f t="shared" ca="1" si="97"/>
        <v/>
      </c>
      <c r="D1547" s="156" t="str">
        <f t="array" aca="1" ref="D1547" ca="1">IFERROR(IF(B1547&lt;&gt;"",IF(OR(EXACT(OFFSET(Metadata!$A$1,0,0,Metadata!Metadata_Table_Length,1),C1547)),1,""),""),"")</f>
        <v/>
      </c>
      <c r="E1547" s="163" t="str">
        <f t="array" aca="1" ref="E1547" ca="1">IF(B1547&lt;&gt;"",IF(D1547=1,OFFSET(Metadata!$B$1,MIN(IF(OFFSET(Metadata!$A$1,0,0,Metadata!Metadata_Table_Length,1)=C1547,ROW(OFFSET(Metadata!$A$1,0,0,Metadata!Metadata_Table_Length,1))-1,"")),0),OFFSET(Metadata!$B$1,MIN(IF(OFFSET(Metadata!$A$1,0,0,Metadata!Metadata_Table_Length,1)=SUBSTITUTE(C1547,"rawdatafilename","originalfilename"),ROW(OFFSET(Metadata!$A$1,0,0,Metadata!Metadata_Table_Length,1))-1,"")),0)),"")</f>
        <v/>
      </c>
      <c r="F1547" t="str">
        <f t="shared" ca="1" si="99"/>
        <v/>
      </c>
      <c r="G1547" t="str">
        <f t="array" aca="1" ref="G1547" ca="1">IF(B1547&lt;&gt;"",OFFSET(Metadata!$B$1,MIN(IF(OFFSET(Metadata!$A$1,0,0,Metadata!Metadata_Table_Length,1)=SUBSTITUTE(C1547,"rawdatafilename","partnumber"),ROW(OFFSET(Metadata!$A$1,0,0,Metadata!Metadata_Table_Length,1))-1,"")),0),"")</f>
        <v/>
      </c>
      <c r="H1547" t="str">
        <f t="array" aca="1" ref="H1547" ca="1">IF(B1547&lt;&gt;"",OFFSET(Metadata!$B$1,MIN(IF(OFFSET(Metadata!$A$1,0,0,Metadata!Metadata_Table_Length,1)=SUBSTITUTE(C1547,"rawdatafilename","original_count"),ROW(OFFSET(Metadata!$A$1,0,0,Metadata!Metadata_Table_Length,1))-1,"")),0),"")</f>
        <v/>
      </c>
      <c r="I1547" t="str">
        <f t="array" aca="1" ref="I1547" ca="1">IF(B1547&lt;&gt;"",OFFSET(Metadata!$B$1,MIN(IF(OFFSET(Metadata!$A$1,0,0,Metadata!Metadata_Table_Length,1)=SUBSTITUTE(C1547,"rawdatafilename","count"),ROW(OFFSET(Metadata!$A$1,0,0,Metadata!Metadata_Table_Length,1))-1,"")),0),"")</f>
        <v/>
      </c>
      <c r="J1547" t="str">
        <f t="array" aca="1" ref="J1547" ca="1">IF(AND(G1547&lt;&gt;"",G1547&lt;&gt;G1546),MAX(IF(G$2:G$2001=G1547,H$2:H$2001,"")),"")</f>
        <v/>
      </c>
      <c r="K1547" t="str">
        <f t="array" aca="1" ref="K1547" ca="1">IF(AND(G1547&lt;&gt;"",G1547&lt;&gt;G1546),MAX(IF(G$2:G$2001=G1547,I$2:I$2001,"")),"")</f>
        <v/>
      </c>
      <c r="L1547" t="str">
        <f t="shared" ca="1" si="96"/>
        <v/>
      </c>
    </row>
    <row r="1548" spans="2:12" x14ac:dyDescent="0.25">
      <c r="B1548" t="str">
        <f t="shared" ca="1" si="98"/>
        <v/>
      </c>
      <c r="C1548" t="str">
        <f t="shared" ca="1" si="97"/>
        <v/>
      </c>
      <c r="D1548" s="156" t="str">
        <f t="array" aca="1" ref="D1548" ca="1">IFERROR(IF(B1548&lt;&gt;"",IF(OR(EXACT(OFFSET(Metadata!$A$1,0,0,Metadata!Metadata_Table_Length,1),C1548)),1,""),""),"")</f>
        <v/>
      </c>
      <c r="E1548" s="163" t="str">
        <f t="array" aca="1" ref="E1548" ca="1">IF(B1548&lt;&gt;"",IF(D1548=1,OFFSET(Metadata!$B$1,MIN(IF(OFFSET(Metadata!$A$1,0,0,Metadata!Metadata_Table_Length,1)=C1548,ROW(OFFSET(Metadata!$A$1,0,0,Metadata!Metadata_Table_Length,1))-1,"")),0),OFFSET(Metadata!$B$1,MIN(IF(OFFSET(Metadata!$A$1,0,0,Metadata!Metadata_Table_Length,1)=SUBSTITUTE(C1548,"rawdatafilename","originalfilename"),ROW(OFFSET(Metadata!$A$1,0,0,Metadata!Metadata_Table_Length,1))-1,"")),0)),"")</f>
        <v/>
      </c>
      <c r="F1548" t="str">
        <f t="shared" ca="1" si="99"/>
        <v/>
      </c>
      <c r="G1548" t="str">
        <f t="array" aca="1" ref="G1548" ca="1">IF(B1548&lt;&gt;"",OFFSET(Metadata!$B$1,MIN(IF(OFFSET(Metadata!$A$1,0,0,Metadata!Metadata_Table_Length,1)=SUBSTITUTE(C1548,"rawdatafilename","partnumber"),ROW(OFFSET(Metadata!$A$1,0,0,Metadata!Metadata_Table_Length,1))-1,"")),0),"")</f>
        <v/>
      </c>
      <c r="H1548" t="str">
        <f t="array" aca="1" ref="H1548" ca="1">IF(B1548&lt;&gt;"",OFFSET(Metadata!$B$1,MIN(IF(OFFSET(Metadata!$A$1,0,0,Metadata!Metadata_Table_Length,1)=SUBSTITUTE(C1548,"rawdatafilename","original_count"),ROW(OFFSET(Metadata!$A$1,0,0,Metadata!Metadata_Table_Length,1))-1,"")),0),"")</f>
        <v/>
      </c>
      <c r="I1548" t="str">
        <f t="array" aca="1" ref="I1548" ca="1">IF(B1548&lt;&gt;"",OFFSET(Metadata!$B$1,MIN(IF(OFFSET(Metadata!$A$1,0,0,Metadata!Metadata_Table_Length,1)=SUBSTITUTE(C1548,"rawdatafilename","count"),ROW(OFFSET(Metadata!$A$1,0,0,Metadata!Metadata_Table_Length,1))-1,"")),0),"")</f>
        <v/>
      </c>
      <c r="J1548" t="str">
        <f t="array" aca="1" ref="J1548" ca="1">IF(AND(G1548&lt;&gt;"",G1548&lt;&gt;G1547),MAX(IF(G$2:G$2001=G1548,H$2:H$2001,"")),"")</f>
        <v/>
      </c>
      <c r="K1548" t="str">
        <f t="array" aca="1" ref="K1548" ca="1">IF(AND(G1548&lt;&gt;"",G1548&lt;&gt;G1547),MAX(IF(G$2:G$2001=G1548,I$2:I$2001,"")),"")</f>
        <v/>
      </c>
      <c r="L1548" t="str">
        <f t="shared" ca="1" si="96"/>
        <v/>
      </c>
    </row>
    <row r="1549" spans="2:12" x14ac:dyDescent="0.25">
      <c r="B1549" t="str">
        <f t="shared" ca="1" si="98"/>
        <v/>
      </c>
      <c r="C1549" t="str">
        <f t="shared" ca="1" si="97"/>
        <v/>
      </c>
      <c r="D1549" s="156" t="str">
        <f t="array" aca="1" ref="D1549" ca="1">IFERROR(IF(B1549&lt;&gt;"",IF(OR(EXACT(OFFSET(Metadata!$A$1,0,0,Metadata!Metadata_Table_Length,1),C1549)),1,""),""),"")</f>
        <v/>
      </c>
      <c r="E1549" s="163" t="str">
        <f t="array" aca="1" ref="E1549" ca="1">IF(B1549&lt;&gt;"",IF(D1549=1,OFFSET(Metadata!$B$1,MIN(IF(OFFSET(Metadata!$A$1,0,0,Metadata!Metadata_Table_Length,1)=C1549,ROW(OFFSET(Metadata!$A$1,0,0,Metadata!Metadata_Table_Length,1))-1,"")),0),OFFSET(Metadata!$B$1,MIN(IF(OFFSET(Metadata!$A$1,0,0,Metadata!Metadata_Table_Length,1)=SUBSTITUTE(C1549,"rawdatafilename","originalfilename"),ROW(OFFSET(Metadata!$A$1,0,0,Metadata!Metadata_Table_Length,1))-1,"")),0)),"")</f>
        <v/>
      </c>
      <c r="F1549" t="str">
        <f t="shared" ca="1" si="99"/>
        <v/>
      </c>
      <c r="G1549" t="str">
        <f t="array" aca="1" ref="G1549" ca="1">IF(B1549&lt;&gt;"",OFFSET(Metadata!$B$1,MIN(IF(OFFSET(Metadata!$A$1,0,0,Metadata!Metadata_Table_Length,1)=SUBSTITUTE(C1549,"rawdatafilename","partnumber"),ROW(OFFSET(Metadata!$A$1,0,0,Metadata!Metadata_Table_Length,1))-1,"")),0),"")</f>
        <v/>
      </c>
      <c r="H1549" t="str">
        <f t="array" aca="1" ref="H1549" ca="1">IF(B1549&lt;&gt;"",OFFSET(Metadata!$B$1,MIN(IF(OFFSET(Metadata!$A$1,0,0,Metadata!Metadata_Table_Length,1)=SUBSTITUTE(C1549,"rawdatafilename","original_count"),ROW(OFFSET(Metadata!$A$1,0,0,Metadata!Metadata_Table_Length,1))-1,"")),0),"")</f>
        <v/>
      </c>
      <c r="I1549" t="str">
        <f t="array" aca="1" ref="I1549" ca="1">IF(B1549&lt;&gt;"",OFFSET(Metadata!$B$1,MIN(IF(OFFSET(Metadata!$A$1,0,0,Metadata!Metadata_Table_Length,1)=SUBSTITUTE(C1549,"rawdatafilename","count"),ROW(OFFSET(Metadata!$A$1,0,0,Metadata!Metadata_Table_Length,1))-1,"")),0),"")</f>
        <v/>
      </c>
      <c r="J1549" t="str">
        <f t="array" aca="1" ref="J1549" ca="1">IF(AND(G1549&lt;&gt;"",G1549&lt;&gt;G1548),MAX(IF(G$2:G$2001=G1549,H$2:H$2001,"")),"")</f>
        <v/>
      </c>
      <c r="K1549" t="str">
        <f t="array" aca="1" ref="K1549" ca="1">IF(AND(G1549&lt;&gt;"",G1549&lt;&gt;G1548),MAX(IF(G$2:G$2001=G1549,I$2:I$2001,"")),"")</f>
        <v/>
      </c>
      <c r="L1549" t="str">
        <f t="shared" ca="1" si="96"/>
        <v/>
      </c>
    </row>
    <row r="1550" spans="2:12" x14ac:dyDescent="0.25">
      <c r="B1550" t="str">
        <f t="shared" ca="1" si="98"/>
        <v/>
      </c>
      <c r="C1550" t="str">
        <f t="shared" ca="1" si="97"/>
        <v/>
      </c>
      <c r="D1550" s="156" t="str">
        <f t="array" aca="1" ref="D1550" ca="1">IFERROR(IF(B1550&lt;&gt;"",IF(OR(EXACT(OFFSET(Metadata!$A$1,0,0,Metadata!Metadata_Table_Length,1),C1550)),1,""),""),"")</f>
        <v/>
      </c>
      <c r="E1550" s="163" t="str">
        <f t="array" aca="1" ref="E1550" ca="1">IF(B1550&lt;&gt;"",IF(D1550=1,OFFSET(Metadata!$B$1,MIN(IF(OFFSET(Metadata!$A$1,0,0,Metadata!Metadata_Table_Length,1)=C1550,ROW(OFFSET(Metadata!$A$1,0,0,Metadata!Metadata_Table_Length,1))-1,"")),0),OFFSET(Metadata!$B$1,MIN(IF(OFFSET(Metadata!$A$1,0,0,Metadata!Metadata_Table_Length,1)=SUBSTITUTE(C1550,"rawdatafilename","originalfilename"),ROW(OFFSET(Metadata!$A$1,0,0,Metadata!Metadata_Table_Length,1))-1,"")),0)),"")</f>
        <v/>
      </c>
      <c r="F1550" t="str">
        <f t="shared" ca="1" si="99"/>
        <v/>
      </c>
      <c r="G1550" t="str">
        <f t="array" aca="1" ref="G1550" ca="1">IF(B1550&lt;&gt;"",OFFSET(Metadata!$B$1,MIN(IF(OFFSET(Metadata!$A$1,0,0,Metadata!Metadata_Table_Length,1)=SUBSTITUTE(C1550,"rawdatafilename","partnumber"),ROW(OFFSET(Metadata!$A$1,0,0,Metadata!Metadata_Table_Length,1))-1,"")),0),"")</f>
        <v/>
      </c>
      <c r="H1550" t="str">
        <f t="array" aca="1" ref="H1550" ca="1">IF(B1550&lt;&gt;"",OFFSET(Metadata!$B$1,MIN(IF(OFFSET(Metadata!$A$1,0,0,Metadata!Metadata_Table_Length,1)=SUBSTITUTE(C1550,"rawdatafilename","original_count"),ROW(OFFSET(Metadata!$A$1,0,0,Metadata!Metadata_Table_Length,1))-1,"")),0),"")</f>
        <v/>
      </c>
      <c r="I1550" t="str">
        <f t="array" aca="1" ref="I1550" ca="1">IF(B1550&lt;&gt;"",OFFSET(Metadata!$B$1,MIN(IF(OFFSET(Metadata!$A$1,0,0,Metadata!Metadata_Table_Length,1)=SUBSTITUTE(C1550,"rawdatafilename","count"),ROW(OFFSET(Metadata!$A$1,0,0,Metadata!Metadata_Table_Length,1))-1,"")),0),"")</f>
        <v/>
      </c>
      <c r="J1550" t="str">
        <f t="array" aca="1" ref="J1550" ca="1">IF(AND(G1550&lt;&gt;"",G1550&lt;&gt;G1549),MAX(IF(G$2:G$2001=G1550,H$2:H$2001,"")),"")</f>
        <v/>
      </c>
      <c r="K1550" t="str">
        <f t="array" aca="1" ref="K1550" ca="1">IF(AND(G1550&lt;&gt;"",G1550&lt;&gt;G1549),MAX(IF(G$2:G$2001=G1550,I$2:I$2001,"")),"")</f>
        <v/>
      </c>
      <c r="L1550" t="str">
        <f t="shared" ca="1" si="96"/>
        <v/>
      </c>
    </row>
    <row r="1551" spans="2:12" x14ac:dyDescent="0.25">
      <c r="B1551" t="str">
        <f t="shared" ca="1" si="98"/>
        <v/>
      </c>
      <c r="C1551" t="str">
        <f t="shared" ca="1" si="97"/>
        <v/>
      </c>
      <c r="D1551" s="156" t="str">
        <f t="array" aca="1" ref="D1551" ca="1">IFERROR(IF(B1551&lt;&gt;"",IF(OR(EXACT(OFFSET(Metadata!$A$1,0,0,Metadata!Metadata_Table_Length,1),C1551)),1,""),""),"")</f>
        <v/>
      </c>
      <c r="E1551" s="163" t="str">
        <f t="array" aca="1" ref="E1551" ca="1">IF(B1551&lt;&gt;"",IF(D1551=1,OFFSET(Metadata!$B$1,MIN(IF(OFFSET(Metadata!$A$1,0,0,Metadata!Metadata_Table_Length,1)=C1551,ROW(OFFSET(Metadata!$A$1,0,0,Metadata!Metadata_Table_Length,1))-1,"")),0),OFFSET(Metadata!$B$1,MIN(IF(OFFSET(Metadata!$A$1,0,0,Metadata!Metadata_Table_Length,1)=SUBSTITUTE(C1551,"rawdatafilename","originalfilename"),ROW(OFFSET(Metadata!$A$1,0,0,Metadata!Metadata_Table_Length,1))-1,"")),0)),"")</f>
        <v/>
      </c>
      <c r="F1551" t="str">
        <f t="shared" ca="1" si="99"/>
        <v/>
      </c>
      <c r="G1551" t="str">
        <f t="array" aca="1" ref="G1551" ca="1">IF(B1551&lt;&gt;"",OFFSET(Metadata!$B$1,MIN(IF(OFFSET(Metadata!$A$1,0,0,Metadata!Metadata_Table_Length,1)=SUBSTITUTE(C1551,"rawdatafilename","partnumber"),ROW(OFFSET(Metadata!$A$1,0,0,Metadata!Metadata_Table_Length,1))-1,"")),0),"")</f>
        <v/>
      </c>
      <c r="H1551" t="str">
        <f t="array" aca="1" ref="H1551" ca="1">IF(B1551&lt;&gt;"",OFFSET(Metadata!$B$1,MIN(IF(OFFSET(Metadata!$A$1,0,0,Metadata!Metadata_Table_Length,1)=SUBSTITUTE(C1551,"rawdatafilename","original_count"),ROW(OFFSET(Metadata!$A$1,0,0,Metadata!Metadata_Table_Length,1))-1,"")),0),"")</f>
        <v/>
      </c>
      <c r="I1551" t="str">
        <f t="array" aca="1" ref="I1551" ca="1">IF(B1551&lt;&gt;"",OFFSET(Metadata!$B$1,MIN(IF(OFFSET(Metadata!$A$1,0,0,Metadata!Metadata_Table_Length,1)=SUBSTITUTE(C1551,"rawdatafilename","count"),ROW(OFFSET(Metadata!$A$1,0,0,Metadata!Metadata_Table_Length,1))-1,"")),0),"")</f>
        <v/>
      </c>
      <c r="J1551" t="str">
        <f t="array" aca="1" ref="J1551" ca="1">IF(AND(G1551&lt;&gt;"",G1551&lt;&gt;G1550),MAX(IF(G$2:G$2001=G1551,H$2:H$2001,"")),"")</f>
        <v/>
      </c>
      <c r="K1551" t="str">
        <f t="array" aca="1" ref="K1551" ca="1">IF(AND(G1551&lt;&gt;"",G1551&lt;&gt;G1550),MAX(IF(G$2:G$2001=G1551,I$2:I$2001,"")),"")</f>
        <v/>
      </c>
      <c r="L1551" t="str">
        <f t="shared" ca="1" si="96"/>
        <v/>
      </c>
    </row>
    <row r="1552" spans="2:12" x14ac:dyDescent="0.25">
      <c r="B1552" t="str">
        <f t="shared" ca="1" si="98"/>
        <v/>
      </c>
      <c r="C1552" t="str">
        <f t="shared" ca="1" si="97"/>
        <v/>
      </c>
      <c r="D1552" s="156" t="str">
        <f t="array" aca="1" ref="D1552" ca="1">IFERROR(IF(B1552&lt;&gt;"",IF(OR(EXACT(OFFSET(Metadata!$A$1,0,0,Metadata!Metadata_Table_Length,1),C1552)),1,""),""),"")</f>
        <v/>
      </c>
      <c r="E1552" s="163" t="str">
        <f t="array" aca="1" ref="E1552" ca="1">IF(B1552&lt;&gt;"",IF(D1552=1,OFFSET(Metadata!$B$1,MIN(IF(OFFSET(Metadata!$A$1,0,0,Metadata!Metadata_Table_Length,1)=C1552,ROW(OFFSET(Metadata!$A$1,0,0,Metadata!Metadata_Table_Length,1))-1,"")),0),OFFSET(Metadata!$B$1,MIN(IF(OFFSET(Metadata!$A$1,0,0,Metadata!Metadata_Table_Length,1)=SUBSTITUTE(C1552,"rawdatafilename","originalfilename"),ROW(OFFSET(Metadata!$A$1,0,0,Metadata!Metadata_Table_Length,1))-1,"")),0)),"")</f>
        <v/>
      </c>
      <c r="F1552" t="str">
        <f t="shared" ca="1" si="99"/>
        <v/>
      </c>
      <c r="G1552" t="str">
        <f t="array" aca="1" ref="G1552" ca="1">IF(B1552&lt;&gt;"",OFFSET(Metadata!$B$1,MIN(IF(OFFSET(Metadata!$A$1,0,0,Metadata!Metadata_Table_Length,1)=SUBSTITUTE(C1552,"rawdatafilename","partnumber"),ROW(OFFSET(Metadata!$A$1,0,0,Metadata!Metadata_Table_Length,1))-1,"")),0),"")</f>
        <v/>
      </c>
      <c r="H1552" t="str">
        <f t="array" aca="1" ref="H1552" ca="1">IF(B1552&lt;&gt;"",OFFSET(Metadata!$B$1,MIN(IF(OFFSET(Metadata!$A$1,0,0,Metadata!Metadata_Table_Length,1)=SUBSTITUTE(C1552,"rawdatafilename","original_count"),ROW(OFFSET(Metadata!$A$1,0,0,Metadata!Metadata_Table_Length,1))-1,"")),0),"")</f>
        <v/>
      </c>
      <c r="I1552" t="str">
        <f t="array" aca="1" ref="I1552" ca="1">IF(B1552&lt;&gt;"",OFFSET(Metadata!$B$1,MIN(IF(OFFSET(Metadata!$A$1,0,0,Metadata!Metadata_Table_Length,1)=SUBSTITUTE(C1552,"rawdatafilename","count"),ROW(OFFSET(Metadata!$A$1,0,0,Metadata!Metadata_Table_Length,1))-1,"")),0),"")</f>
        <v/>
      </c>
      <c r="J1552" t="str">
        <f t="array" aca="1" ref="J1552" ca="1">IF(AND(G1552&lt;&gt;"",G1552&lt;&gt;G1551),MAX(IF(G$2:G$2001=G1552,H$2:H$2001,"")),"")</f>
        <v/>
      </c>
      <c r="K1552" t="str">
        <f t="array" aca="1" ref="K1552" ca="1">IF(AND(G1552&lt;&gt;"",G1552&lt;&gt;G1551),MAX(IF(G$2:G$2001=G1552,I$2:I$2001,"")),"")</f>
        <v/>
      </c>
      <c r="L1552" t="str">
        <f t="shared" ca="1" si="96"/>
        <v/>
      </c>
    </row>
    <row r="1553" spans="2:12" x14ac:dyDescent="0.25">
      <c r="B1553" t="str">
        <f t="shared" ca="1" si="98"/>
        <v/>
      </c>
      <c r="C1553" t="str">
        <f t="shared" ca="1" si="97"/>
        <v/>
      </c>
      <c r="D1553" s="156" t="str">
        <f t="array" aca="1" ref="D1553" ca="1">IFERROR(IF(B1553&lt;&gt;"",IF(OR(EXACT(OFFSET(Metadata!$A$1,0,0,Metadata!Metadata_Table_Length,1),C1553)),1,""),""),"")</f>
        <v/>
      </c>
      <c r="E1553" s="163" t="str">
        <f t="array" aca="1" ref="E1553" ca="1">IF(B1553&lt;&gt;"",IF(D1553=1,OFFSET(Metadata!$B$1,MIN(IF(OFFSET(Metadata!$A$1,0,0,Metadata!Metadata_Table_Length,1)=C1553,ROW(OFFSET(Metadata!$A$1,0,0,Metadata!Metadata_Table_Length,1))-1,"")),0),OFFSET(Metadata!$B$1,MIN(IF(OFFSET(Metadata!$A$1,0,0,Metadata!Metadata_Table_Length,1)=SUBSTITUTE(C1553,"rawdatafilename","originalfilename"),ROW(OFFSET(Metadata!$A$1,0,0,Metadata!Metadata_Table_Length,1))-1,"")),0)),"")</f>
        <v/>
      </c>
      <c r="F1553" t="str">
        <f t="shared" ca="1" si="99"/>
        <v/>
      </c>
      <c r="G1553" t="str">
        <f t="array" aca="1" ref="G1553" ca="1">IF(B1553&lt;&gt;"",OFFSET(Metadata!$B$1,MIN(IF(OFFSET(Metadata!$A$1,0,0,Metadata!Metadata_Table_Length,1)=SUBSTITUTE(C1553,"rawdatafilename","partnumber"),ROW(OFFSET(Metadata!$A$1,0,0,Metadata!Metadata_Table_Length,1))-1,"")),0),"")</f>
        <v/>
      </c>
      <c r="H1553" t="str">
        <f t="array" aca="1" ref="H1553" ca="1">IF(B1553&lt;&gt;"",OFFSET(Metadata!$B$1,MIN(IF(OFFSET(Metadata!$A$1,0,0,Metadata!Metadata_Table_Length,1)=SUBSTITUTE(C1553,"rawdatafilename","original_count"),ROW(OFFSET(Metadata!$A$1,0,0,Metadata!Metadata_Table_Length,1))-1,"")),0),"")</f>
        <v/>
      </c>
      <c r="I1553" t="str">
        <f t="array" aca="1" ref="I1553" ca="1">IF(B1553&lt;&gt;"",OFFSET(Metadata!$B$1,MIN(IF(OFFSET(Metadata!$A$1,0,0,Metadata!Metadata_Table_Length,1)=SUBSTITUTE(C1553,"rawdatafilename","count"),ROW(OFFSET(Metadata!$A$1,0,0,Metadata!Metadata_Table_Length,1))-1,"")),0),"")</f>
        <v/>
      </c>
      <c r="J1553" t="str">
        <f t="array" aca="1" ref="J1553" ca="1">IF(AND(G1553&lt;&gt;"",G1553&lt;&gt;G1552),MAX(IF(G$2:G$2001=G1553,H$2:H$2001,"")),"")</f>
        <v/>
      </c>
      <c r="K1553" t="str">
        <f t="array" aca="1" ref="K1553" ca="1">IF(AND(G1553&lt;&gt;"",G1553&lt;&gt;G1552),MAX(IF(G$2:G$2001=G1553,I$2:I$2001,"")),"")</f>
        <v/>
      </c>
      <c r="L1553" t="str">
        <f t="shared" ca="1" si="96"/>
        <v/>
      </c>
    </row>
    <row r="1554" spans="2:12" x14ac:dyDescent="0.25">
      <c r="B1554" t="str">
        <f t="shared" ca="1" si="98"/>
        <v/>
      </c>
      <c r="C1554" t="str">
        <f t="shared" ca="1" si="97"/>
        <v/>
      </c>
      <c r="D1554" s="156" t="str">
        <f t="array" aca="1" ref="D1554" ca="1">IFERROR(IF(B1554&lt;&gt;"",IF(OR(EXACT(OFFSET(Metadata!$A$1,0,0,Metadata!Metadata_Table_Length,1),C1554)),1,""),""),"")</f>
        <v/>
      </c>
      <c r="E1554" s="163" t="str">
        <f t="array" aca="1" ref="E1554" ca="1">IF(B1554&lt;&gt;"",IF(D1554=1,OFFSET(Metadata!$B$1,MIN(IF(OFFSET(Metadata!$A$1,0,0,Metadata!Metadata_Table_Length,1)=C1554,ROW(OFFSET(Metadata!$A$1,0,0,Metadata!Metadata_Table_Length,1))-1,"")),0),OFFSET(Metadata!$B$1,MIN(IF(OFFSET(Metadata!$A$1,0,0,Metadata!Metadata_Table_Length,1)=SUBSTITUTE(C1554,"rawdatafilename","originalfilename"),ROW(OFFSET(Metadata!$A$1,0,0,Metadata!Metadata_Table_Length,1))-1,"")),0)),"")</f>
        <v/>
      </c>
      <c r="F1554" t="str">
        <f t="shared" ca="1" si="99"/>
        <v/>
      </c>
      <c r="G1554" t="str">
        <f t="array" aca="1" ref="G1554" ca="1">IF(B1554&lt;&gt;"",OFFSET(Metadata!$B$1,MIN(IF(OFFSET(Metadata!$A$1,0,0,Metadata!Metadata_Table_Length,1)=SUBSTITUTE(C1554,"rawdatafilename","partnumber"),ROW(OFFSET(Metadata!$A$1,0,0,Metadata!Metadata_Table_Length,1))-1,"")),0),"")</f>
        <v/>
      </c>
      <c r="H1554" t="str">
        <f t="array" aca="1" ref="H1554" ca="1">IF(B1554&lt;&gt;"",OFFSET(Metadata!$B$1,MIN(IF(OFFSET(Metadata!$A$1,0,0,Metadata!Metadata_Table_Length,1)=SUBSTITUTE(C1554,"rawdatafilename","original_count"),ROW(OFFSET(Metadata!$A$1,0,0,Metadata!Metadata_Table_Length,1))-1,"")),0),"")</f>
        <v/>
      </c>
      <c r="I1554" t="str">
        <f t="array" aca="1" ref="I1554" ca="1">IF(B1554&lt;&gt;"",OFFSET(Metadata!$B$1,MIN(IF(OFFSET(Metadata!$A$1,0,0,Metadata!Metadata_Table_Length,1)=SUBSTITUTE(C1554,"rawdatafilename","count"),ROW(OFFSET(Metadata!$A$1,0,0,Metadata!Metadata_Table_Length,1))-1,"")),0),"")</f>
        <v/>
      </c>
      <c r="J1554" t="str">
        <f t="array" aca="1" ref="J1554" ca="1">IF(AND(G1554&lt;&gt;"",G1554&lt;&gt;G1553),MAX(IF(G$2:G$2001=G1554,H$2:H$2001,"")),"")</f>
        <v/>
      </c>
      <c r="K1554" t="str">
        <f t="array" aca="1" ref="K1554" ca="1">IF(AND(G1554&lt;&gt;"",G1554&lt;&gt;G1553),MAX(IF(G$2:G$2001=G1554,I$2:I$2001,"")),"")</f>
        <v/>
      </c>
      <c r="L1554" t="str">
        <f t="shared" ca="1" si="96"/>
        <v/>
      </c>
    </row>
    <row r="1555" spans="2:12" x14ac:dyDescent="0.25">
      <c r="B1555" t="str">
        <f t="shared" ca="1" si="98"/>
        <v/>
      </c>
      <c r="C1555" t="str">
        <f t="shared" ca="1" si="97"/>
        <v/>
      </c>
      <c r="D1555" s="156" t="str">
        <f t="array" aca="1" ref="D1555" ca="1">IFERROR(IF(B1555&lt;&gt;"",IF(OR(EXACT(OFFSET(Metadata!$A$1,0,0,Metadata!Metadata_Table_Length,1),C1555)),1,""),""),"")</f>
        <v/>
      </c>
      <c r="E1555" s="163" t="str">
        <f t="array" aca="1" ref="E1555" ca="1">IF(B1555&lt;&gt;"",IF(D1555=1,OFFSET(Metadata!$B$1,MIN(IF(OFFSET(Metadata!$A$1,0,0,Metadata!Metadata_Table_Length,1)=C1555,ROW(OFFSET(Metadata!$A$1,0,0,Metadata!Metadata_Table_Length,1))-1,"")),0),OFFSET(Metadata!$B$1,MIN(IF(OFFSET(Metadata!$A$1,0,0,Metadata!Metadata_Table_Length,1)=SUBSTITUTE(C1555,"rawdatafilename","originalfilename"),ROW(OFFSET(Metadata!$A$1,0,0,Metadata!Metadata_Table_Length,1))-1,"")),0)),"")</f>
        <v/>
      </c>
      <c r="F1555" t="str">
        <f t="shared" ca="1" si="99"/>
        <v/>
      </c>
      <c r="G1555" t="str">
        <f t="array" aca="1" ref="G1555" ca="1">IF(B1555&lt;&gt;"",OFFSET(Metadata!$B$1,MIN(IF(OFFSET(Metadata!$A$1,0,0,Metadata!Metadata_Table_Length,1)=SUBSTITUTE(C1555,"rawdatafilename","partnumber"),ROW(OFFSET(Metadata!$A$1,0,0,Metadata!Metadata_Table_Length,1))-1,"")),0),"")</f>
        <v/>
      </c>
      <c r="H1555" t="str">
        <f t="array" aca="1" ref="H1555" ca="1">IF(B1555&lt;&gt;"",OFFSET(Metadata!$B$1,MIN(IF(OFFSET(Metadata!$A$1,0,0,Metadata!Metadata_Table_Length,1)=SUBSTITUTE(C1555,"rawdatafilename","original_count"),ROW(OFFSET(Metadata!$A$1,0,0,Metadata!Metadata_Table_Length,1))-1,"")),0),"")</f>
        <v/>
      </c>
      <c r="I1555" t="str">
        <f t="array" aca="1" ref="I1555" ca="1">IF(B1555&lt;&gt;"",OFFSET(Metadata!$B$1,MIN(IF(OFFSET(Metadata!$A$1,0,0,Metadata!Metadata_Table_Length,1)=SUBSTITUTE(C1555,"rawdatafilename","count"),ROW(OFFSET(Metadata!$A$1,0,0,Metadata!Metadata_Table_Length,1))-1,"")),0),"")</f>
        <v/>
      </c>
      <c r="J1555" t="str">
        <f t="array" aca="1" ref="J1555" ca="1">IF(AND(G1555&lt;&gt;"",G1555&lt;&gt;G1554),MAX(IF(G$2:G$2001=G1555,H$2:H$2001,"")),"")</f>
        <v/>
      </c>
      <c r="K1555" t="str">
        <f t="array" aca="1" ref="K1555" ca="1">IF(AND(G1555&lt;&gt;"",G1555&lt;&gt;G1554),MAX(IF(G$2:G$2001=G1555,I$2:I$2001,"")),"")</f>
        <v/>
      </c>
      <c r="L1555" t="str">
        <f t="shared" ca="1" si="96"/>
        <v/>
      </c>
    </row>
    <row r="1556" spans="2:12" x14ac:dyDescent="0.25">
      <c r="B1556" t="str">
        <f t="shared" ca="1" si="98"/>
        <v/>
      </c>
      <c r="C1556" t="str">
        <f t="shared" ca="1" si="97"/>
        <v/>
      </c>
      <c r="D1556" s="156" t="str">
        <f t="array" aca="1" ref="D1556" ca="1">IFERROR(IF(B1556&lt;&gt;"",IF(OR(EXACT(OFFSET(Metadata!$A$1,0,0,Metadata!Metadata_Table_Length,1),C1556)),1,""),""),"")</f>
        <v/>
      </c>
      <c r="E1556" s="163" t="str">
        <f t="array" aca="1" ref="E1556" ca="1">IF(B1556&lt;&gt;"",IF(D1556=1,OFFSET(Metadata!$B$1,MIN(IF(OFFSET(Metadata!$A$1,0,0,Metadata!Metadata_Table_Length,1)=C1556,ROW(OFFSET(Metadata!$A$1,0,0,Metadata!Metadata_Table_Length,1))-1,"")),0),OFFSET(Metadata!$B$1,MIN(IF(OFFSET(Metadata!$A$1,0,0,Metadata!Metadata_Table_Length,1)=SUBSTITUTE(C1556,"rawdatafilename","originalfilename"),ROW(OFFSET(Metadata!$A$1,0,0,Metadata!Metadata_Table_Length,1))-1,"")),0)),"")</f>
        <v/>
      </c>
      <c r="F1556" t="str">
        <f t="shared" ca="1" si="99"/>
        <v/>
      </c>
      <c r="G1556" t="str">
        <f t="array" aca="1" ref="G1556" ca="1">IF(B1556&lt;&gt;"",OFFSET(Metadata!$B$1,MIN(IF(OFFSET(Metadata!$A$1,0,0,Metadata!Metadata_Table_Length,1)=SUBSTITUTE(C1556,"rawdatafilename","partnumber"),ROW(OFFSET(Metadata!$A$1,0,0,Metadata!Metadata_Table_Length,1))-1,"")),0),"")</f>
        <v/>
      </c>
      <c r="H1556" t="str">
        <f t="array" aca="1" ref="H1556" ca="1">IF(B1556&lt;&gt;"",OFFSET(Metadata!$B$1,MIN(IF(OFFSET(Metadata!$A$1,0,0,Metadata!Metadata_Table_Length,1)=SUBSTITUTE(C1556,"rawdatafilename","original_count"),ROW(OFFSET(Metadata!$A$1,0,0,Metadata!Metadata_Table_Length,1))-1,"")),0),"")</f>
        <v/>
      </c>
      <c r="I1556" t="str">
        <f t="array" aca="1" ref="I1556" ca="1">IF(B1556&lt;&gt;"",OFFSET(Metadata!$B$1,MIN(IF(OFFSET(Metadata!$A$1,0,0,Metadata!Metadata_Table_Length,1)=SUBSTITUTE(C1556,"rawdatafilename","count"),ROW(OFFSET(Metadata!$A$1,0,0,Metadata!Metadata_Table_Length,1))-1,"")),0),"")</f>
        <v/>
      </c>
      <c r="J1556" t="str">
        <f t="array" aca="1" ref="J1556" ca="1">IF(AND(G1556&lt;&gt;"",G1556&lt;&gt;G1555),MAX(IF(G$2:G$2001=G1556,H$2:H$2001,"")),"")</f>
        <v/>
      </c>
      <c r="K1556" t="str">
        <f t="array" aca="1" ref="K1556" ca="1">IF(AND(G1556&lt;&gt;"",G1556&lt;&gt;G1555),MAX(IF(G$2:G$2001=G1556,I$2:I$2001,"")),"")</f>
        <v/>
      </c>
      <c r="L1556" t="str">
        <f t="shared" ca="1" si="96"/>
        <v/>
      </c>
    </row>
    <row r="1557" spans="2:12" x14ac:dyDescent="0.25">
      <c r="B1557" t="str">
        <f t="shared" ca="1" si="98"/>
        <v/>
      </c>
      <c r="C1557" t="str">
        <f t="shared" ca="1" si="97"/>
        <v/>
      </c>
      <c r="D1557" s="156" t="str">
        <f t="array" aca="1" ref="D1557" ca="1">IFERROR(IF(B1557&lt;&gt;"",IF(OR(EXACT(OFFSET(Metadata!$A$1,0,0,Metadata!Metadata_Table_Length,1),C1557)),1,""),""),"")</f>
        <v/>
      </c>
      <c r="E1557" s="163" t="str">
        <f t="array" aca="1" ref="E1557" ca="1">IF(B1557&lt;&gt;"",IF(D1557=1,OFFSET(Metadata!$B$1,MIN(IF(OFFSET(Metadata!$A$1,0,0,Metadata!Metadata_Table_Length,1)=C1557,ROW(OFFSET(Metadata!$A$1,0,0,Metadata!Metadata_Table_Length,1))-1,"")),0),OFFSET(Metadata!$B$1,MIN(IF(OFFSET(Metadata!$A$1,0,0,Metadata!Metadata_Table_Length,1)=SUBSTITUTE(C1557,"rawdatafilename","originalfilename"),ROW(OFFSET(Metadata!$A$1,0,0,Metadata!Metadata_Table_Length,1))-1,"")),0)),"")</f>
        <v/>
      </c>
      <c r="F1557" t="str">
        <f t="shared" ca="1" si="99"/>
        <v/>
      </c>
      <c r="G1557" t="str">
        <f t="array" aca="1" ref="G1557" ca="1">IF(B1557&lt;&gt;"",OFFSET(Metadata!$B$1,MIN(IF(OFFSET(Metadata!$A$1,0,0,Metadata!Metadata_Table_Length,1)=SUBSTITUTE(C1557,"rawdatafilename","partnumber"),ROW(OFFSET(Metadata!$A$1,0,0,Metadata!Metadata_Table_Length,1))-1,"")),0),"")</f>
        <v/>
      </c>
      <c r="H1557" t="str">
        <f t="array" aca="1" ref="H1557" ca="1">IF(B1557&lt;&gt;"",OFFSET(Metadata!$B$1,MIN(IF(OFFSET(Metadata!$A$1,0,0,Metadata!Metadata_Table_Length,1)=SUBSTITUTE(C1557,"rawdatafilename","original_count"),ROW(OFFSET(Metadata!$A$1,0,0,Metadata!Metadata_Table_Length,1))-1,"")),0),"")</f>
        <v/>
      </c>
      <c r="I1557" t="str">
        <f t="array" aca="1" ref="I1557" ca="1">IF(B1557&lt;&gt;"",OFFSET(Metadata!$B$1,MIN(IF(OFFSET(Metadata!$A$1,0,0,Metadata!Metadata_Table_Length,1)=SUBSTITUTE(C1557,"rawdatafilename","count"),ROW(OFFSET(Metadata!$A$1,0,0,Metadata!Metadata_Table_Length,1))-1,"")),0),"")</f>
        <v/>
      </c>
      <c r="J1557" t="str">
        <f t="array" aca="1" ref="J1557" ca="1">IF(AND(G1557&lt;&gt;"",G1557&lt;&gt;G1556),MAX(IF(G$2:G$2001=G1557,H$2:H$2001,"")),"")</f>
        <v/>
      </c>
      <c r="K1557" t="str">
        <f t="array" aca="1" ref="K1557" ca="1">IF(AND(G1557&lt;&gt;"",G1557&lt;&gt;G1556),MAX(IF(G$2:G$2001=G1557,I$2:I$2001,"")),"")</f>
        <v/>
      </c>
      <c r="L1557" t="str">
        <f t="shared" ca="1" si="96"/>
        <v/>
      </c>
    </row>
    <row r="1558" spans="2:12" x14ac:dyDescent="0.25">
      <c r="B1558" t="str">
        <f t="shared" ca="1" si="98"/>
        <v/>
      </c>
      <c r="C1558" t="str">
        <f t="shared" ca="1" si="97"/>
        <v/>
      </c>
      <c r="D1558" s="156" t="str">
        <f t="array" aca="1" ref="D1558" ca="1">IFERROR(IF(B1558&lt;&gt;"",IF(OR(EXACT(OFFSET(Metadata!$A$1,0,0,Metadata!Metadata_Table_Length,1),C1558)),1,""),""),"")</f>
        <v/>
      </c>
      <c r="E1558" s="163" t="str">
        <f t="array" aca="1" ref="E1558" ca="1">IF(B1558&lt;&gt;"",IF(D1558=1,OFFSET(Metadata!$B$1,MIN(IF(OFFSET(Metadata!$A$1,0,0,Metadata!Metadata_Table_Length,1)=C1558,ROW(OFFSET(Metadata!$A$1,0,0,Metadata!Metadata_Table_Length,1))-1,"")),0),OFFSET(Metadata!$B$1,MIN(IF(OFFSET(Metadata!$A$1,0,0,Metadata!Metadata_Table_Length,1)=SUBSTITUTE(C1558,"rawdatafilename","originalfilename"),ROW(OFFSET(Metadata!$A$1,0,0,Metadata!Metadata_Table_Length,1))-1,"")),0)),"")</f>
        <v/>
      </c>
      <c r="F1558" t="str">
        <f t="shared" ca="1" si="99"/>
        <v/>
      </c>
      <c r="G1558" t="str">
        <f t="array" aca="1" ref="G1558" ca="1">IF(B1558&lt;&gt;"",OFFSET(Metadata!$B$1,MIN(IF(OFFSET(Metadata!$A$1,0,0,Metadata!Metadata_Table_Length,1)=SUBSTITUTE(C1558,"rawdatafilename","partnumber"),ROW(OFFSET(Metadata!$A$1,0,0,Metadata!Metadata_Table_Length,1))-1,"")),0),"")</f>
        <v/>
      </c>
      <c r="H1558" t="str">
        <f t="array" aca="1" ref="H1558" ca="1">IF(B1558&lt;&gt;"",OFFSET(Metadata!$B$1,MIN(IF(OFFSET(Metadata!$A$1,0,0,Metadata!Metadata_Table_Length,1)=SUBSTITUTE(C1558,"rawdatafilename","original_count"),ROW(OFFSET(Metadata!$A$1,0,0,Metadata!Metadata_Table_Length,1))-1,"")),0),"")</f>
        <v/>
      </c>
      <c r="I1558" t="str">
        <f t="array" aca="1" ref="I1558" ca="1">IF(B1558&lt;&gt;"",OFFSET(Metadata!$B$1,MIN(IF(OFFSET(Metadata!$A$1,0,0,Metadata!Metadata_Table_Length,1)=SUBSTITUTE(C1558,"rawdatafilename","count"),ROW(OFFSET(Metadata!$A$1,0,0,Metadata!Metadata_Table_Length,1))-1,"")),0),"")</f>
        <v/>
      </c>
      <c r="J1558" t="str">
        <f t="array" aca="1" ref="J1558" ca="1">IF(AND(G1558&lt;&gt;"",G1558&lt;&gt;G1557),MAX(IF(G$2:G$2001=G1558,H$2:H$2001,"")),"")</f>
        <v/>
      </c>
      <c r="K1558" t="str">
        <f t="array" aca="1" ref="K1558" ca="1">IF(AND(G1558&lt;&gt;"",G1558&lt;&gt;G1557),MAX(IF(G$2:G$2001=G1558,I$2:I$2001,"")),"")</f>
        <v/>
      </c>
      <c r="L1558" t="str">
        <f t="shared" ca="1" si="96"/>
        <v/>
      </c>
    </row>
    <row r="1559" spans="2:12" x14ac:dyDescent="0.25">
      <c r="B1559" t="str">
        <f t="shared" ca="1" si="98"/>
        <v/>
      </c>
      <c r="C1559" t="str">
        <f t="shared" ca="1" si="97"/>
        <v/>
      </c>
      <c r="D1559" s="156" t="str">
        <f t="array" aca="1" ref="D1559" ca="1">IFERROR(IF(B1559&lt;&gt;"",IF(OR(EXACT(OFFSET(Metadata!$A$1,0,0,Metadata!Metadata_Table_Length,1),C1559)),1,""),""),"")</f>
        <v/>
      </c>
      <c r="E1559" s="163" t="str">
        <f t="array" aca="1" ref="E1559" ca="1">IF(B1559&lt;&gt;"",IF(D1559=1,OFFSET(Metadata!$B$1,MIN(IF(OFFSET(Metadata!$A$1,0,0,Metadata!Metadata_Table_Length,1)=C1559,ROW(OFFSET(Metadata!$A$1,0,0,Metadata!Metadata_Table_Length,1))-1,"")),0),OFFSET(Metadata!$B$1,MIN(IF(OFFSET(Metadata!$A$1,0,0,Metadata!Metadata_Table_Length,1)=SUBSTITUTE(C1559,"rawdatafilename","originalfilename"),ROW(OFFSET(Metadata!$A$1,0,0,Metadata!Metadata_Table_Length,1))-1,"")),0)),"")</f>
        <v/>
      </c>
      <c r="F1559" t="str">
        <f t="shared" ca="1" si="99"/>
        <v/>
      </c>
      <c r="G1559" t="str">
        <f t="array" aca="1" ref="G1559" ca="1">IF(B1559&lt;&gt;"",OFFSET(Metadata!$B$1,MIN(IF(OFFSET(Metadata!$A$1,0,0,Metadata!Metadata_Table_Length,1)=SUBSTITUTE(C1559,"rawdatafilename","partnumber"),ROW(OFFSET(Metadata!$A$1,0,0,Metadata!Metadata_Table_Length,1))-1,"")),0),"")</f>
        <v/>
      </c>
      <c r="H1559" t="str">
        <f t="array" aca="1" ref="H1559" ca="1">IF(B1559&lt;&gt;"",OFFSET(Metadata!$B$1,MIN(IF(OFFSET(Metadata!$A$1,0,0,Metadata!Metadata_Table_Length,1)=SUBSTITUTE(C1559,"rawdatafilename","original_count"),ROW(OFFSET(Metadata!$A$1,0,0,Metadata!Metadata_Table_Length,1))-1,"")),0),"")</f>
        <v/>
      </c>
      <c r="I1559" t="str">
        <f t="array" aca="1" ref="I1559" ca="1">IF(B1559&lt;&gt;"",OFFSET(Metadata!$B$1,MIN(IF(OFFSET(Metadata!$A$1,0,0,Metadata!Metadata_Table_Length,1)=SUBSTITUTE(C1559,"rawdatafilename","count"),ROW(OFFSET(Metadata!$A$1,0,0,Metadata!Metadata_Table_Length,1))-1,"")),0),"")</f>
        <v/>
      </c>
      <c r="J1559" t="str">
        <f t="array" aca="1" ref="J1559" ca="1">IF(AND(G1559&lt;&gt;"",G1559&lt;&gt;G1558),MAX(IF(G$2:G$2001=G1559,H$2:H$2001,"")),"")</f>
        <v/>
      </c>
      <c r="K1559" t="str">
        <f t="array" aca="1" ref="K1559" ca="1">IF(AND(G1559&lt;&gt;"",G1559&lt;&gt;G1558),MAX(IF(G$2:G$2001=G1559,I$2:I$2001,"")),"")</f>
        <v/>
      </c>
      <c r="L1559" t="str">
        <f t="shared" ca="1" si="96"/>
        <v/>
      </c>
    </row>
    <row r="1560" spans="2:12" x14ac:dyDescent="0.25">
      <c r="B1560" t="str">
        <f t="shared" ca="1" si="98"/>
        <v/>
      </c>
      <c r="C1560" t="str">
        <f t="shared" ca="1" si="97"/>
        <v/>
      </c>
      <c r="D1560" s="156" t="str">
        <f t="array" aca="1" ref="D1560" ca="1">IFERROR(IF(B1560&lt;&gt;"",IF(OR(EXACT(OFFSET(Metadata!$A$1,0,0,Metadata!Metadata_Table_Length,1),C1560)),1,""),""),"")</f>
        <v/>
      </c>
      <c r="E1560" s="163" t="str">
        <f t="array" aca="1" ref="E1560" ca="1">IF(B1560&lt;&gt;"",IF(D1560=1,OFFSET(Metadata!$B$1,MIN(IF(OFFSET(Metadata!$A$1,0,0,Metadata!Metadata_Table_Length,1)=C1560,ROW(OFFSET(Metadata!$A$1,0,0,Metadata!Metadata_Table_Length,1))-1,"")),0),OFFSET(Metadata!$B$1,MIN(IF(OFFSET(Metadata!$A$1,0,0,Metadata!Metadata_Table_Length,1)=SUBSTITUTE(C1560,"rawdatafilename","originalfilename"),ROW(OFFSET(Metadata!$A$1,0,0,Metadata!Metadata_Table_Length,1))-1,"")),0)),"")</f>
        <v/>
      </c>
      <c r="F1560" t="str">
        <f t="shared" ca="1" si="99"/>
        <v/>
      </c>
      <c r="G1560" t="str">
        <f t="array" aca="1" ref="G1560" ca="1">IF(B1560&lt;&gt;"",OFFSET(Metadata!$B$1,MIN(IF(OFFSET(Metadata!$A$1,0,0,Metadata!Metadata_Table_Length,1)=SUBSTITUTE(C1560,"rawdatafilename","partnumber"),ROW(OFFSET(Metadata!$A$1,0,0,Metadata!Metadata_Table_Length,1))-1,"")),0),"")</f>
        <v/>
      </c>
      <c r="H1560" t="str">
        <f t="array" aca="1" ref="H1560" ca="1">IF(B1560&lt;&gt;"",OFFSET(Metadata!$B$1,MIN(IF(OFFSET(Metadata!$A$1,0,0,Metadata!Metadata_Table_Length,1)=SUBSTITUTE(C1560,"rawdatafilename","original_count"),ROW(OFFSET(Metadata!$A$1,0,0,Metadata!Metadata_Table_Length,1))-1,"")),0),"")</f>
        <v/>
      </c>
      <c r="I1560" t="str">
        <f t="array" aca="1" ref="I1560" ca="1">IF(B1560&lt;&gt;"",OFFSET(Metadata!$B$1,MIN(IF(OFFSET(Metadata!$A$1,0,0,Metadata!Metadata_Table_Length,1)=SUBSTITUTE(C1560,"rawdatafilename","count"),ROW(OFFSET(Metadata!$A$1,0,0,Metadata!Metadata_Table_Length,1))-1,"")),0),"")</f>
        <v/>
      </c>
      <c r="J1560" t="str">
        <f t="array" aca="1" ref="J1560" ca="1">IF(AND(G1560&lt;&gt;"",G1560&lt;&gt;G1559),MAX(IF(G$2:G$2001=G1560,H$2:H$2001,"")),"")</f>
        <v/>
      </c>
      <c r="K1560" t="str">
        <f t="array" aca="1" ref="K1560" ca="1">IF(AND(G1560&lt;&gt;"",G1560&lt;&gt;G1559),MAX(IF(G$2:G$2001=G1560,I$2:I$2001,"")),"")</f>
        <v/>
      </c>
      <c r="L1560" t="str">
        <f t="shared" ca="1" si="96"/>
        <v/>
      </c>
    </row>
    <row r="1561" spans="2:12" x14ac:dyDescent="0.25">
      <c r="B1561" t="str">
        <f t="shared" ca="1" si="98"/>
        <v/>
      </c>
      <c r="C1561" t="str">
        <f t="shared" ca="1" si="97"/>
        <v/>
      </c>
      <c r="D1561" s="156" t="str">
        <f t="array" aca="1" ref="D1561" ca="1">IFERROR(IF(B1561&lt;&gt;"",IF(OR(EXACT(OFFSET(Metadata!$A$1,0,0,Metadata!Metadata_Table_Length,1),C1561)),1,""),""),"")</f>
        <v/>
      </c>
      <c r="E1561" s="163" t="str">
        <f t="array" aca="1" ref="E1561" ca="1">IF(B1561&lt;&gt;"",IF(D1561=1,OFFSET(Metadata!$B$1,MIN(IF(OFFSET(Metadata!$A$1,0,0,Metadata!Metadata_Table_Length,1)=C1561,ROW(OFFSET(Metadata!$A$1,0,0,Metadata!Metadata_Table_Length,1))-1,"")),0),OFFSET(Metadata!$B$1,MIN(IF(OFFSET(Metadata!$A$1,0,0,Metadata!Metadata_Table_Length,1)=SUBSTITUTE(C1561,"rawdatafilename","originalfilename"),ROW(OFFSET(Metadata!$A$1,0,0,Metadata!Metadata_Table_Length,1))-1,"")),0)),"")</f>
        <v/>
      </c>
      <c r="F1561" t="str">
        <f t="shared" ca="1" si="99"/>
        <v/>
      </c>
      <c r="G1561" t="str">
        <f t="array" aca="1" ref="G1561" ca="1">IF(B1561&lt;&gt;"",OFFSET(Metadata!$B$1,MIN(IF(OFFSET(Metadata!$A$1,0,0,Metadata!Metadata_Table_Length,1)=SUBSTITUTE(C1561,"rawdatafilename","partnumber"),ROW(OFFSET(Metadata!$A$1,0,0,Metadata!Metadata_Table_Length,1))-1,"")),0),"")</f>
        <v/>
      </c>
      <c r="H1561" t="str">
        <f t="array" aca="1" ref="H1561" ca="1">IF(B1561&lt;&gt;"",OFFSET(Metadata!$B$1,MIN(IF(OFFSET(Metadata!$A$1,0,0,Metadata!Metadata_Table_Length,1)=SUBSTITUTE(C1561,"rawdatafilename","original_count"),ROW(OFFSET(Metadata!$A$1,0,0,Metadata!Metadata_Table_Length,1))-1,"")),0),"")</f>
        <v/>
      </c>
      <c r="I1561" t="str">
        <f t="array" aca="1" ref="I1561" ca="1">IF(B1561&lt;&gt;"",OFFSET(Metadata!$B$1,MIN(IF(OFFSET(Metadata!$A$1,0,0,Metadata!Metadata_Table_Length,1)=SUBSTITUTE(C1561,"rawdatafilename","count"),ROW(OFFSET(Metadata!$A$1,0,0,Metadata!Metadata_Table_Length,1))-1,"")),0),"")</f>
        <v/>
      </c>
      <c r="J1561" t="str">
        <f t="array" aca="1" ref="J1561" ca="1">IF(AND(G1561&lt;&gt;"",G1561&lt;&gt;G1560),MAX(IF(G$2:G$2001=G1561,H$2:H$2001,"")),"")</f>
        <v/>
      </c>
      <c r="K1561" t="str">
        <f t="array" aca="1" ref="K1561" ca="1">IF(AND(G1561&lt;&gt;"",G1561&lt;&gt;G1560),MAX(IF(G$2:G$2001=G1561,I$2:I$2001,"")),"")</f>
        <v/>
      </c>
      <c r="L1561" t="str">
        <f t="shared" ca="1" si="96"/>
        <v/>
      </c>
    </row>
    <row r="1562" spans="2:12" x14ac:dyDescent="0.25">
      <c r="B1562" t="str">
        <f t="shared" ca="1" si="98"/>
        <v/>
      </c>
      <c r="C1562" t="str">
        <f t="shared" ca="1" si="97"/>
        <v/>
      </c>
      <c r="D1562" s="156" t="str">
        <f t="array" aca="1" ref="D1562" ca="1">IFERROR(IF(B1562&lt;&gt;"",IF(OR(EXACT(OFFSET(Metadata!$A$1,0,0,Metadata!Metadata_Table_Length,1),C1562)),1,""),""),"")</f>
        <v/>
      </c>
      <c r="E1562" s="163" t="str">
        <f t="array" aca="1" ref="E1562" ca="1">IF(B1562&lt;&gt;"",IF(D1562=1,OFFSET(Metadata!$B$1,MIN(IF(OFFSET(Metadata!$A$1,0,0,Metadata!Metadata_Table_Length,1)=C1562,ROW(OFFSET(Metadata!$A$1,0,0,Metadata!Metadata_Table_Length,1))-1,"")),0),OFFSET(Metadata!$B$1,MIN(IF(OFFSET(Metadata!$A$1,0,0,Metadata!Metadata_Table_Length,1)=SUBSTITUTE(C1562,"rawdatafilename","originalfilename"),ROW(OFFSET(Metadata!$A$1,0,0,Metadata!Metadata_Table_Length,1))-1,"")),0)),"")</f>
        <v/>
      </c>
      <c r="F1562" t="str">
        <f t="shared" ca="1" si="99"/>
        <v/>
      </c>
      <c r="G1562" t="str">
        <f t="array" aca="1" ref="G1562" ca="1">IF(B1562&lt;&gt;"",OFFSET(Metadata!$B$1,MIN(IF(OFFSET(Metadata!$A$1,0,0,Metadata!Metadata_Table_Length,1)=SUBSTITUTE(C1562,"rawdatafilename","partnumber"),ROW(OFFSET(Metadata!$A$1,0,0,Metadata!Metadata_Table_Length,1))-1,"")),0),"")</f>
        <v/>
      </c>
      <c r="H1562" t="str">
        <f t="array" aca="1" ref="H1562" ca="1">IF(B1562&lt;&gt;"",OFFSET(Metadata!$B$1,MIN(IF(OFFSET(Metadata!$A$1,0,0,Metadata!Metadata_Table_Length,1)=SUBSTITUTE(C1562,"rawdatafilename","original_count"),ROW(OFFSET(Metadata!$A$1,0,0,Metadata!Metadata_Table_Length,1))-1,"")),0),"")</f>
        <v/>
      </c>
      <c r="I1562" t="str">
        <f t="array" aca="1" ref="I1562" ca="1">IF(B1562&lt;&gt;"",OFFSET(Metadata!$B$1,MIN(IF(OFFSET(Metadata!$A$1,0,0,Metadata!Metadata_Table_Length,1)=SUBSTITUTE(C1562,"rawdatafilename","count"),ROW(OFFSET(Metadata!$A$1,0,0,Metadata!Metadata_Table_Length,1))-1,"")),0),"")</f>
        <v/>
      </c>
      <c r="J1562" t="str">
        <f t="array" aca="1" ref="J1562" ca="1">IF(AND(G1562&lt;&gt;"",G1562&lt;&gt;G1561),MAX(IF(G$2:G$2001=G1562,H$2:H$2001,"")),"")</f>
        <v/>
      </c>
      <c r="K1562" t="str">
        <f t="array" aca="1" ref="K1562" ca="1">IF(AND(G1562&lt;&gt;"",G1562&lt;&gt;G1561),MAX(IF(G$2:G$2001=G1562,I$2:I$2001,"")),"")</f>
        <v/>
      </c>
      <c r="L1562" t="str">
        <f t="shared" ca="1" si="96"/>
        <v/>
      </c>
    </row>
    <row r="1563" spans="2:12" x14ac:dyDescent="0.25">
      <c r="B1563" t="str">
        <f t="shared" ca="1" si="98"/>
        <v/>
      </c>
      <c r="C1563" t="str">
        <f t="shared" ca="1" si="97"/>
        <v/>
      </c>
      <c r="D1563" s="156" t="str">
        <f t="array" aca="1" ref="D1563" ca="1">IFERROR(IF(B1563&lt;&gt;"",IF(OR(EXACT(OFFSET(Metadata!$A$1,0,0,Metadata!Metadata_Table_Length,1),C1563)),1,""),""),"")</f>
        <v/>
      </c>
      <c r="E1563" s="163" t="str">
        <f t="array" aca="1" ref="E1563" ca="1">IF(B1563&lt;&gt;"",IF(D1563=1,OFFSET(Metadata!$B$1,MIN(IF(OFFSET(Metadata!$A$1,0,0,Metadata!Metadata_Table_Length,1)=C1563,ROW(OFFSET(Metadata!$A$1,0,0,Metadata!Metadata_Table_Length,1))-1,"")),0),OFFSET(Metadata!$B$1,MIN(IF(OFFSET(Metadata!$A$1,0,0,Metadata!Metadata_Table_Length,1)=SUBSTITUTE(C1563,"rawdatafilename","originalfilename"),ROW(OFFSET(Metadata!$A$1,0,0,Metadata!Metadata_Table_Length,1))-1,"")),0)),"")</f>
        <v/>
      </c>
      <c r="F1563" t="str">
        <f t="shared" ca="1" si="99"/>
        <v/>
      </c>
      <c r="G1563" t="str">
        <f t="array" aca="1" ref="G1563" ca="1">IF(B1563&lt;&gt;"",OFFSET(Metadata!$B$1,MIN(IF(OFFSET(Metadata!$A$1,0,0,Metadata!Metadata_Table_Length,1)=SUBSTITUTE(C1563,"rawdatafilename","partnumber"),ROW(OFFSET(Metadata!$A$1,0,0,Metadata!Metadata_Table_Length,1))-1,"")),0),"")</f>
        <v/>
      </c>
      <c r="H1563" t="str">
        <f t="array" aca="1" ref="H1563" ca="1">IF(B1563&lt;&gt;"",OFFSET(Metadata!$B$1,MIN(IF(OFFSET(Metadata!$A$1,0,0,Metadata!Metadata_Table_Length,1)=SUBSTITUTE(C1563,"rawdatafilename","original_count"),ROW(OFFSET(Metadata!$A$1,0,0,Metadata!Metadata_Table_Length,1))-1,"")),0),"")</f>
        <v/>
      </c>
      <c r="I1563" t="str">
        <f t="array" aca="1" ref="I1563" ca="1">IF(B1563&lt;&gt;"",OFFSET(Metadata!$B$1,MIN(IF(OFFSET(Metadata!$A$1,0,0,Metadata!Metadata_Table_Length,1)=SUBSTITUTE(C1563,"rawdatafilename","count"),ROW(OFFSET(Metadata!$A$1,0,0,Metadata!Metadata_Table_Length,1))-1,"")),0),"")</f>
        <v/>
      </c>
      <c r="J1563" t="str">
        <f t="array" aca="1" ref="J1563" ca="1">IF(AND(G1563&lt;&gt;"",G1563&lt;&gt;G1562),MAX(IF(G$2:G$2001=G1563,H$2:H$2001,"")),"")</f>
        <v/>
      </c>
      <c r="K1563" t="str">
        <f t="array" aca="1" ref="K1563" ca="1">IF(AND(G1563&lt;&gt;"",G1563&lt;&gt;G1562),MAX(IF(G$2:G$2001=G1563,I$2:I$2001,"")),"")</f>
        <v/>
      </c>
      <c r="L1563" t="str">
        <f t="shared" ca="1" si="96"/>
        <v/>
      </c>
    </row>
    <row r="1564" spans="2:12" x14ac:dyDescent="0.25">
      <c r="B1564" t="str">
        <f t="shared" ca="1" si="98"/>
        <v/>
      </c>
      <c r="C1564" t="str">
        <f t="shared" ca="1" si="97"/>
        <v/>
      </c>
      <c r="D1564" s="156" t="str">
        <f t="array" aca="1" ref="D1564" ca="1">IFERROR(IF(B1564&lt;&gt;"",IF(OR(EXACT(OFFSET(Metadata!$A$1,0,0,Metadata!Metadata_Table_Length,1),C1564)),1,""),""),"")</f>
        <v/>
      </c>
      <c r="E1564" s="163" t="str">
        <f t="array" aca="1" ref="E1564" ca="1">IF(B1564&lt;&gt;"",IF(D1564=1,OFFSET(Metadata!$B$1,MIN(IF(OFFSET(Metadata!$A$1,0,0,Metadata!Metadata_Table_Length,1)=C1564,ROW(OFFSET(Metadata!$A$1,0,0,Metadata!Metadata_Table_Length,1))-1,"")),0),OFFSET(Metadata!$B$1,MIN(IF(OFFSET(Metadata!$A$1,0,0,Metadata!Metadata_Table_Length,1)=SUBSTITUTE(C1564,"rawdatafilename","originalfilename"),ROW(OFFSET(Metadata!$A$1,0,0,Metadata!Metadata_Table_Length,1))-1,"")),0)),"")</f>
        <v/>
      </c>
      <c r="F1564" t="str">
        <f t="shared" ca="1" si="99"/>
        <v/>
      </c>
      <c r="G1564" t="str">
        <f t="array" aca="1" ref="G1564" ca="1">IF(B1564&lt;&gt;"",OFFSET(Metadata!$B$1,MIN(IF(OFFSET(Metadata!$A$1,0,0,Metadata!Metadata_Table_Length,1)=SUBSTITUTE(C1564,"rawdatafilename","partnumber"),ROW(OFFSET(Metadata!$A$1,0,0,Metadata!Metadata_Table_Length,1))-1,"")),0),"")</f>
        <v/>
      </c>
      <c r="H1564" t="str">
        <f t="array" aca="1" ref="H1564" ca="1">IF(B1564&lt;&gt;"",OFFSET(Metadata!$B$1,MIN(IF(OFFSET(Metadata!$A$1,0,0,Metadata!Metadata_Table_Length,1)=SUBSTITUTE(C1564,"rawdatafilename","original_count"),ROW(OFFSET(Metadata!$A$1,0,0,Metadata!Metadata_Table_Length,1))-1,"")),0),"")</f>
        <v/>
      </c>
      <c r="I1564" t="str">
        <f t="array" aca="1" ref="I1564" ca="1">IF(B1564&lt;&gt;"",OFFSET(Metadata!$B$1,MIN(IF(OFFSET(Metadata!$A$1,0,0,Metadata!Metadata_Table_Length,1)=SUBSTITUTE(C1564,"rawdatafilename","count"),ROW(OFFSET(Metadata!$A$1,0,0,Metadata!Metadata_Table_Length,1))-1,"")),0),"")</f>
        <v/>
      </c>
      <c r="J1564" t="str">
        <f t="array" aca="1" ref="J1564" ca="1">IF(AND(G1564&lt;&gt;"",G1564&lt;&gt;G1563),MAX(IF(G$2:G$2001=G1564,H$2:H$2001,"")),"")</f>
        <v/>
      </c>
      <c r="K1564" t="str">
        <f t="array" aca="1" ref="K1564" ca="1">IF(AND(G1564&lt;&gt;"",G1564&lt;&gt;G1563),MAX(IF(G$2:G$2001=G1564,I$2:I$2001,"")),"")</f>
        <v/>
      </c>
      <c r="L1564" t="str">
        <f t="shared" ca="1" si="96"/>
        <v/>
      </c>
    </row>
    <row r="1565" spans="2:12" x14ac:dyDescent="0.25">
      <c r="B1565" t="str">
        <f t="shared" ca="1" si="98"/>
        <v/>
      </c>
      <c r="C1565" t="str">
        <f t="shared" ca="1" si="97"/>
        <v/>
      </c>
      <c r="D1565" s="156" t="str">
        <f t="array" aca="1" ref="D1565" ca="1">IFERROR(IF(B1565&lt;&gt;"",IF(OR(EXACT(OFFSET(Metadata!$A$1,0,0,Metadata!Metadata_Table_Length,1),C1565)),1,""),""),"")</f>
        <v/>
      </c>
      <c r="E1565" s="163" t="str">
        <f t="array" aca="1" ref="E1565" ca="1">IF(B1565&lt;&gt;"",IF(D1565=1,OFFSET(Metadata!$B$1,MIN(IF(OFFSET(Metadata!$A$1,0,0,Metadata!Metadata_Table_Length,1)=C1565,ROW(OFFSET(Metadata!$A$1,0,0,Metadata!Metadata_Table_Length,1))-1,"")),0),OFFSET(Metadata!$B$1,MIN(IF(OFFSET(Metadata!$A$1,0,0,Metadata!Metadata_Table_Length,1)=SUBSTITUTE(C1565,"rawdatafilename","originalfilename"),ROW(OFFSET(Metadata!$A$1,0,0,Metadata!Metadata_Table_Length,1))-1,"")),0)),"")</f>
        <v/>
      </c>
      <c r="F1565" t="str">
        <f t="shared" ca="1" si="99"/>
        <v/>
      </c>
      <c r="G1565" t="str">
        <f t="array" aca="1" ref="G1565" ca="1">IF(B1565&lt;&gt;"",OFFSET(Metadata!$B$1,MIN(IF(OFFSET(Metadata!$A$1,0,0,Metadata!Metadata_Table_Length,1)=SUBSTITUTE(C1565,"rawdatafilename","partnumber"),ROW(OFFSET(Metadata!$A$1,0,0,Metadata!Metadata_Table_Length,1))-1,"")),0),"")</f>
        <v/>
      </c>
      <c r="H1565" t="str">
        <f t="array" aca="1" ref="H1565" ca="1">IF(B1565&lt;&gt;"",OFFSET(Metadata!$B$1,MIN(IF(OFFSET(Metadata!$A$1,0,0,Metadata!Metadata_Table_Length,1)=SUBSTITUTE(C1565,"rawdatafilename","original_count"),ROW(OFFSET(Metadata!$A$1,0,0,Metadata!Metadata_Table_Length,1))-1,"")),0),"")</f>
        <v/>
      </c>
      <c r="I1565" t="str">
        <f t="array" aca="1" ref="I1565" ca="1">IF(B1565&lt;&gt;"",OFFSET(Metadata!$B$1,MIN(IF(OFFSET(Metadata!$A$1,0,0,Metadata!Metadata_Table_Length,1)=SUBSTITUTE(C1565,"rawdatafilename","count"),ROW(OFFSET(Metadata!$A$1,0,0,Metadata!Metadata_Table_Length,1))-1,"")),0),"")</f>
        <v/>
      </c>
      <c r="J1565" t="str">
        <f t="array" aca="1" ref="J1565" ca="1">IF(AND(G1565&lt;&gt;"",G1565&lt;&gt;G1564),MAX(IF(G$2:G$2001=G1565,H$2:H$2001,"")),"")</f>
        <v/>
      </c>
      <c r="K1565" t="str">
        <f t="array" aca="1" ref="K1565" ca="1">IF(AND(G1565&lt;&gt;"",G1565&lt;&gt;G1564),MAX(IF(G$2:G$2001=G1565,I$2:I$2001,"")),"")</f>
        <v/>
      </c>
      <c r="L1565" t="str">
        <f t="shared" ca="1" si="96"/>
        <v/>
      </c>
    </row>
    <row r="1566" spans="2:12" x14ac:dyDescent="0.25">
      <c r="B1566" t="str">
        <f t="shared" ca="1" si="98"/>
        <v/>
      </c>
      <c r="C1566" t="str">
        <f t="shared" ca="1" si="97"/>
        <v/>
      </c>
      <c r="D1566" s="156" t="str">
        <f t="array" aca="1" ref="D1566" ca="1">IFERROR(IF(B1566&lt;&gt;"",IF(OR(EXACT(OFFSET(Metadata!$A$1,0,0,Metadata!Metadata_Table_Length,1),C1566)),1,""),""),"")</f>
        <v/>
      </c>
      <c r="E1566" s="163" t="str">
        <f t="array" aca="1" ref="E1566" ca="1">IF(B1566&lt;&gt;"",IF(D1566=1,OFFSET(Metadata!$B$1,MIN(IF(OFFSET(Metadata!$A$1,0,0,Metadata!Metadata_Table_Length,1)=C1566,ROW(OFFSET(Metadata!$A$1,0,0,Metadata!Metadata_Table_Length,1))-1,"")),0),OFFSET(Metadata!$B$1,MIN(IF(OFFSET(Metadata!$A$1,0,0,Metadata!Metadata_Table_Length,1)=SUBSTITUTE(C1566,"rawdatafilename","originalfilename"),ROW(OFFSET(Metadata!$A$1,0,0,Metadata!Metadata_Table_Length,1))-1,"")),0)),"")</f>
        <v/>
      </c>
      <c r="F1566" t="str">
        <f t="shared" ca="1" si="99"/>
        <v/>
      </c>
      <c r="G1566" t="str">
        <f t="array" aca="1" ref="G1566" ca="1">IF(B1566&lt;&gt;"",OFFSET(Metadata!$B$1,MIN(IF(OFFSET(Metadata!$A$1,0,0,Metadata!Metadata_Table_Length,1)=SUBSTITUTE(C1566,"rawdatafilename","partnumber"),ROW(OFFSET(Metadata!$A$1,0,0,Metadata!Metadata_Table_Length,1))-1,"")),0),"")</f>
        <v/>
      </c>
      <c r="H1566" t="str">
        <f t="array" aca="1" ref="H1566" ca="1">IF(B1566&lt;&gt;"",OFFSET(Metadata!$B$1,MIN(IF(OFFSET(Metadata!$A$1,0,0,Metadata!Metadata_Table_Length,1)=SUBSTITUTE(C1566,"rawdatafilename","original_count"),ROW(OFFSET(Metadata!$A$1,0,0,Metadata!Metadata_Table_Length,1))-1,"")),0),"")</f>
        <v/>
      </c>
      <c r="I1566" t="str">
        <f t="array" aca="1" ref="I1566" ca="1">IF(B1566&lt;&gt;"",OFFSET(Metadata!$B$1,MIN(IF(OFFSET(Metadata!$A$1,0,0,Metadata!Metadata_Table_Length,1)=SUBSTITUTE(C1566,"rawdatafilename","count"),ROW(OFFSET(Metadata!$A$1,0,0,Metadata!Metadata_Table_Length,1))-1,"")),0),"")</f>
        <v/>
      </c>
      <c r="J1566" t="str">
        <f t="array" aca="1" ref="J1566" ca="1">IF(AND(G1566&lt;&gt;"",G1566&lt;&gt;G1565),MAX(IF(G$2:G$2001=G1566,H$2:H$2001,"")),"")</f>
        <v/>
      </c>
      <c r="K1566" t="str">
        <f t="array" aca="1" ref="K1566" ca="1">IF(AND(G1566&lt;&gt;"",G1566&lt;&gt;G1565),MAX(IF(G$2:G$2001=G1566,I$2:I$2001,"")),"")</f>
        <v/>
      </c>
      <c r="L1566" t="str">
        <f t="shared" ca="1" si="96"/>
        <v/>
      </c>
    </row>
    <row r="1567" spans="2:12" x14ac:dyDescent="0.25">
      <c r="B1567" t="str">
        <f t="shared" ca="1" si="98"/>
        <v/>
      </c>
      <c r="C1567" t="str">
        <f t="shared" ca="1" si="97"/>
        <v/>
      </c>
      <c r="D1567" s="156" t="str">
        <f t="array" aca="1" ref="D1567" ca="1">IFERROR(IF(B1567&lt;&gt;"",IF(OR(EXACT(OFFSET(Metadata!$A$1,0,0,Metadata!Metadata_Table_Length,1),C1567)),1,""),""),"")</f>
        <v/>
      </c>
      <c r="E1567" s="163" t="str">
        <f t="array" aca="1" ref="E1567" ca="1">IF(B1567&lt;&gt;"",IF(D1567=1,OFFSET(Metadata!$B$1,MIN(IF(OFFSET(Metadata!$A$1,0,0,Metadata!Metadata_Table_Length,1)=C1567,ROW(OFFSET(Metadata!$A$1,0,0,Metadata!Metadata_Table_Length,1))-1,"")),0),OFFSET(Metadata!$B$1,MIN(IF(OFFSET(Metadata!$A$1,0,0,Metadata!Metadata_Table_Length,1)=SUBSTITUTE(C1567,"rawdatafilename","originalfilename"),ROW(OFFSET(Metadata!$A$1,0,0,Metadata!Metadata_Table_Length,1))-1,"")),0)),"")</f>
        <v/>
      </c>
      <c r="F1567" t="str">
        <f t="shared" ca="1" si="99"/>
        <v/>
      </c>
      <c r="G1567" t="str">
        <f t="array" aca="1" ref="G1567" ca="1">IF(B1567&lt;&gt;"",OFFSET(Metadata!$B$1,MIN(IF(OFFSET(Metadata!$A$1,0,0,Metadata!Metadata_Table_Length,1)=SUBSTITUTE(C1567,"rawdatafilename","partnumber"),ROW(OFFSET(Metadata!$A$1,0,0,Metadata!Metadata_Table_Length,1))-1,"")),0),"")</f>
        <v/>
      </c>
      <c r="H1567" t="str">
        <f t="array" aca="1" ref="H1567" ca="1">IF(B1567&lt;&gt;"",OFFSET(Metadata!$B$1,MIN(IF(OFFSET(Metadata!$A$1,0,0,Metadata!Metadata_Table_Length,1)=SUBSTITUTE(C1567,"rawdatafilename","original_count"),ROW(OFFSET(Metadata!$A$1,0,0,Metadata!Metadata_Table_Length,1))-1,"")),0),"")</f>
        <v/>
      </c>
      <c r="I1567" t="str">
        <f t="array" aca="1" ref="I1567" ca="1">IF(B1567&lt;&gt;"",OFFSET(Metadata!$B$1,MIN(IF(OFFSET(Metadata!$A$1,0,0,Metadata!Metadata_Table_Length,1)=SUBSTITUTE(C1567,"rawdatafilename","count"),ROW(OFFSET(Metadata!$A$1,0,0,Metadata!Metadata_Table_Length,1))-1,"")),0),"")</f>
        <v/>
      </c>
      <c r="J1567" t="str">
        <f t="array" aca="1" ref="J1567" ca="1">IF(AND(G1567&lt;&gt;"",G1567&lt;&gt;G1566),MAX(IF(G$2:G$2001=G1567,H$2:H$2001,"")),"")</f>
        <v/>
      </c>
      <c r="K1567" t="str">
        <f t="array" aca="1" ref="K1567" ca="1">IF(AND(G1567&lt;&gt;"",G1567&lt;&gt;G1566),MAX(IF(G$2:G$2001=G1567,I$2:I$2001,"")),"")</f>
        <v/>
      </c>
      <c r="L1567" t="str">
        <f t="shared" ca="1" si="96"/>
        <v/>
      </c>
    </row>
    <row r="1568" spans="2:12" x14ac:dyDescent="0.25">
      <c r="B1568" t="str">
        <f t="shared" ca="1" si="98"/>
        <v/>
      </c>
      <c r="C1568" t="str">
        <f t="shared" ca="1" si="97"/>
        <v/>
      </c>
      <c r="D1568" s="156" t="str">
        <f t="array" aca="1" ref="D1568" ca="1">IFERROR(IF(B1568&lt;&gt;"",IF(OR(EXACT(OFFSET(Metadata!$A$1,0,0,Metadata!Metadata_Table_Length,1),C1568)),1,""),""),"")</f>
        <v/>
      </c>
      <c r="E1568" s="163" t="str">
        <f t="array" aca="1" ref="E1568" ca="1">IF(B1568&lt;&gt;"",IF(D1568=1,OFFSET(Metadata!$B$1,MIN(IF(OFFSET(Metadata!$A$1,0,0,Metadata!Metadata_Table_Length,1)=C1568,ROW(OFFSET(Metadata!$A$1,0,0,Metadata!Metadata_Table_Length,1))-1,"")),0),OFFSET(Metadata!$B$1,MIN(IF(OFFSET(Metadata!$A$1,0,0,Metadata!Metadata_Table_Length,1)=SUBSTITUTE(C1568,"rawdatafilename","originalfilename"),ROW(OFFSET(Metadata!$A$1,0,0,Metadata!Metadata_Table_Length,1))-1,"")),0)),"")</f>
        <v/>
      </c>
      <c r="F1568" t="str">
        <f t="shared" ca="1" si="99"/>
        <v/>
      </c>
      <c r="G1568" t="str">
        <f t="array" aca="1" ref="G1568" ca="1">IF(B1568&lt;&gt;"",OFFSET(Metadata!$B$1,MIN(IF(OFFSET(Metadata!$A$1,0,0,Metadata!Metadata_Table_Length,1)=SUBSTITUTE(C1568,"rawdatafilename","partnumber"),ROW(OFFSET(Metadata!$A$1,0,0,Metadata!Metadata_Table_Length,1))-1,"")),0),"")</f>
        <v/>
      </c>
      <c r="H1568" t="str">
        <f t="array" aca="1" ref="H1568" ca="1">IF(B1568&lt;&gt;"",OFFSET(Metadata!$B$1,MIN(IF(OFFSET(Metadata!$A$1,0,0,Metadata!Metadata_Table_Length,1)=SUBSTITUTE(C1568,"rawdatafilename","original_count"),ROW(OFFSET(Metadata!$A$1,0,0,Metadata!Metadata_Table_Length,1))-1,"")),0),"")</f>
        <v/>
      </c>
      <c r="I1568" t="str">
        <f t="array" aca="1" ref="I1568" ca="1">IF(B1568&lt;&gt;"",OFFSET(Metadata!$B$1,MIN(IF(OFFSET(Metadata!$A$1,0,0,Metadata!Metadata_Table_Length,1)=SUBSTITUTE(C1568,"rawdatafilename","count"),ROW(OFFSET(Metadata!$A$1,0,0,Metadata!Metadata_Table_Length,1))-1,"")),0),"")</f>
        <v/>
      </c>
      <c r="J1568" t="str">
        <f t="array" aca="1" ref="J1568" ca="1">IF(AND(G1568&lt;&gt;"",G1568&lt;&gt;G1567),MAX(IF(G$2:G$2001=G1568,H$2:H$2001,"")),"")</f>
        <v/>
      </c>
      <c r="K1568" t="str">
        <f t="array" aca="1" ref="K1568" ca="1">IF(AND(G1568&lt;&gt;"",G1568&lt;&gt;G1567),MAX(IF(G$2:G$2001=G1568,I$2:I$2001,"")),"")</f>
        <v/>
      </c>
      <c r="L1568" t="str">
        <f t="shared" ca="1" si="96"/>
        <v/>
      </c>
    </row>
    <row r="1569" spans="2:12" x14ac:dyDescent="0.25">
      <c r="B1569" t="str">
        <f t="shared" ca="1" si="98"/>
        <v/>
      </c>
      <c r="C1569" t="str">
        <f t="shared" ca="1" si="97"/>
        <v/>
      </c>
      <c r="D1569" s="156" t="str">
        <f t="array" aca="1" ref="D1569" ca="1">IFERROR(IF(B1569&lt;&gt;"",IF(OR(EXACT(OFFSET(Metadata!$A$1,0,0,Metadata!Metadata_Table_Length,1),C1569)),1,""),""),"")</f>
        <v/>
      </c>
      <c r="E1569" s="163" t="str">
        <f t="array" aca="1" ref="E1569" ca="1">IF(B1569&lt;&gt;"",IF(D1569=1,OFFSET(Metadata!$B$1,MIN(IF(OFFSET(Metadata!$A$1,0,0,Metadata!Metadata_Table_Length,1)=C1569,ROW(OFFSET(Metadata!$A$1,0,0,Metadata!Metadata_Table_Length,1))-1,"")),0),OFFSET(Metadata!$B$1,MIN(IF(OFFSET(Metadata!$A$1,0,0,Metadata!Metadata_Table_Length,1)=SUBSTITUTE(C1569,"rawdatafilename","originalfilename"),ROW(OFFSET(Metadata!$A$1,0,0,Metadata!Metadata_Table_Length,1))-1,"")),0)),"")</f>
        <v/>
      </c>
      <c r="F1569" t="str">
        <f t="shared" ca="1" si="99"/>
        <v/>
      </c>
      <c r="G1569" t="str">
        <f t="array" aca="1" ref="G1569" ca="1">IF(B1569&lt;&gt;"",OFFSET(Metadata!$B$1,MIN(IF(OFFSET(Metadata!$A$1,0,0,Metadata!Metadata_Table_Length,1)=SUBSTITUTE(C1569,"rawdatafilename","partnumber"),ROW(OFFSET(Metadata!$A$1,0,0,Metadata!Metadata_Table_Length,1))-1,"")),0),"")</f>
        <v/>
      </c>
      <c r="H1569" t="str">
        <f t="array" aca="1" ref="H1569" ca="1">IF(B1569&lt;&gt;"",OFFSET(Metadata!$B$1,MIN(IF(OFFSET(Metadata!$A$1,0,0,Metadata!Metadata_Table_Length,1)=SUBSTITUTE(C1569,"rawdatafilename","original_count"),ROW(OFFSET(Metadata!$A$1,0,0,Metadata!Metadata_Table_Length,1))-1,"")),0),"")</f>
        <v/>
      </c>
      <c r="I1569" t="str">
        <f t="array" aca="1" ref="I1569" ca="1">IF(B1569&lt;&gt;"",OFFSET(Metadata!$B$1,MIN(IF(OFFSET(Metadata!$A$1,0,0,Metadata!Metadata_Table_Length,1)=SUBSTITUTE(C1569,"rawdatafilename","count"),ROW(OFFSET(Metadata!$A$1,0,0,Metadata!Metadata_Table_Length,1))-1,"")),0),"")</f>
        <v/>
      </c>
      <c r="J1569" t="str">
        <f t="array" aca="1" ref="J1569" ca="1">IF(AND(G1569&lt;&gt;"",G1569&lt;&gt;G1568),MAX(IF(G$2:G$2001=G1569,H$2:H$2001,"")),"")</f>
        <v/>
      </c>
      <c r="K1569" t="str">
        <f t="array" aca="1" ref="K1569" ca="1">IF(AND(G1569&lt;&gt;"",G1569&lt;&gt;G1568),MAX(IF(G$2:G$2001=G1569,I$2:I$2001,"")),"")</f>
        <v/>
      </c>
      <c r="L1569" t="str">
        <f t="shared" ca="1" si="96"/>
        <v/>
      </c>
    </row>
    <row r="1570" spans="2:12" x14ac:dyDescent="0.25">
      <c r="B1570" t="str">
        <f t="shared" ca="1" si="98"/>
        <v/>
      </c>
      <c r="C1570" t="str">
        <f t="shared" ca="1" si="97"/>
        <v/>
      </c>
      <c r="D1570" s="156" t="str">
        <f t="array" aca="1" ref="D1570" ca="1">IFERROR(IF(B1570&lt;&gt;"",IF(OR(EXACT(OFFSET(Metadata!$A$1,0,0,Metadata!Metadata_Table_Length,1),C1570)),1,""),""),"")</f>
        <v/>
      </c>
      <c r="E1570" s="163" t="str">
        <f t="array" aca="1" ref="E1570" ca="1">IF(B1570&lt;&gt;"",IF(D1570=1,OFFSET(Metadata!$B$1,MIN(IF(OFFSET(Metadata!$A$1,0,0,Metadata!Metadata_Table_Length,1)=C1570,ROW(OFFSET(Metadata!$A$1,0,0,Metadata!Metadata_Table_Length,1))-1,"")),0),OFFSET(Metadata!$B$1,MIN(IF(OFFSET(Metadata!$A$1,0,0,Metadata!Metadata_Table_Length,1)=SUBSTITUTE(C1570,"rawdatafilename","originalfilename"),ROW(OFFSET(Metadata!$A$1,0,0,Metadata!Metadata_Table_Length,1))-1,"")),0)),"")</f>
        <v/>
      </c>
      <c r="F1570" t="str">
        <f t="shared" ca="1" si="99"/>
        <v/>
      </c>
      <c r="G1570" t="str">
        <f t="array" aca="1" ref="G1570" ca="1">IF(B1570&lt;&gt;"",OFFSET(Metadata!$B$1,MIN(IF(OFFSET(Metadata!$A$1,0,0,Metadata!Metadata_Table_Length,1)=SUBSTITUTE(C1570,"rawdatafilename","partnumber"),ROW(OFFSET(Metadata!$A$1,0,0,Metadata!Metadata_Table_Length,1))-1,"")),0),"")</f>
        <v/>
      </c>
      <c r="H1570" t="str">
        <f t="array" aca="1" ref="H1570" ca="1">IF(B1570&lt;&gt;"",OFFSET(Metadata!$B$1,MIN(IF(OFFSET(Metadata!$A$1,0,0,Metadata!Metadata_Table_Length,1)=SUBSTITUTE(C1570,"rawdatafilename","original_count"),ROW(OFFSET(Metadata!$A$1,0,0,Metadata!Metadata_Table_Length,1))-1,"")),0),"")</f>
        <v/>
      </c>
      <c r="I1570" t="str">
        <f t="array" aca="1" ref="I1570" ca="1">IF(B1570&lt;&gt;"",OFFSET(Metadata!$B$1,MIN(IF(OFFSET(Metadata!$A$1,0,0,Metadata!Metadata_Table_Length,1)=SUBSTITUTE(C1570,"rawdatafilename","count"),ROW(OFFSET(Metadata!$A$1,0,0,Metadata!Metadata_Table_Length,1))-1,"")),0),"")</f>
        <v/>
      </c>
      <c r="J1570" t="str">
        <f t="array" aca="1" ref="J1570" ca="1">IF(AND(G1570&lt;&gt;"",G1570&lt;&gt;G1569),MAX(IF(G$2:G$2001=G1570,H$2:H$2001,"")),"")</f>
        <v/>
      </c>
      <c r="K1570" t="str">
        <f t="array" aca="1" ref="K1570" ca="1">IF(AND(G1570&lt;&gt;"",G1570&lt;&gt;G1569),MAX(IF(G$2:G$2001=G1570,I$2:I$2001,"")),"")</f>
        <v/>
      </c>
      <c r="L1570" t="str">
        <f t="shared" ca="1" si="96"/>
        <v/>
      </c>
    </row>
    <row r="1571" spans="2:12" x14ac:dyDescent="0.25">
      <c r="B1571" t="str">
        <f t="shared" ca="1" si="98"/>
        <v/>
      </c>
      <c r="C1571" t="str">
        <f t="shared" ca="1" si="97"/>
        <v/>
      </c>
      <c r="D1571" s="156" t="str">
        <f t="array" aca="1" ref="D1571" ca="1">IFERROR(IF(B1571&lt;&gt;"",IF(OR(EXACT(OFFSET(Metadata!$A$1,0,0,Metadata!Metadata_Table_Length,1),C1571)),1,""),""),"")</f>
        <v/>
      </c>
      <c r="E1571" s="163" t="str">
        <f t="array" aca="1" ref="E1571" ca="1">IF(B1571&lt;&gt;"",IF(D1571=1,OFFSET(Metadata!$B$1,MIN(IF(OFFSET(Metadata!$A$1,0,0,Metadata!Metadata_Table_Length,1)=C1571,ROW(OFFSET(Metadata!$A$1,0,0,Metadata!Metadata_Table_Length,1))-1,"")),0),OFFSET(Metadata!$B$1,MIN(IF(OFFSET(Metadata!$A$1,0,0,Metadata!Metadata_Table_Length,1)=SUBSTITUTE(C1571,"rawdatafilename","originalfilename"),ROW(OFFSET(Metadata!$A$1,0,0,Metadata!Metadata_Table_Length,1))-1,"")),0)),"")</f>
        <v/>
      </c>
      <c r="F1571" t="str">
        <f t="shared" ca="1" si="99"/>
        <v/>
      </c>
      <c r="G1571" t="str">
        <f t="array" aca="1" ref="G1571" ca="1">IF(B1571&lt;&gt;"",OFFSET(Metadata!$B$1,MIN(IF(OFFSET(Metadata!$A$1,0,0,Metadata!Metadata_Table_Length,1)=SUBSTITUTE(C1571,"rawdatafilename","partnumber"),ROW(OFFSET(Metadata!$A$1,0,0,Metadata!Metadata_Table_Length,1))-1,"")),0),"")</f>
        <v/>
      </c>
      <c r="H1571" t="str">
        <f t="array" aca="1" ref="H1571" ca="1">IF(B1571&lt;&gt;"",OFFSET(Metadata!$B$1,MIN(IF(OFFSET(Metadata!$A$1,0,0,Metadata!Metadata_Table_Length,1)=SUBSTITUTE(C1571,"rawdatafilename","original_count"),ROW(OFFSET(Metadata!$A$1,0,0,Metadata!Metadata_Table_Length,1))-1,"")),0),"")</f>
        <v/>
      </c>
      <c r="I1571" t="str">
        <f t="array" aca="1" ref="I1571" ca="1">IF(B1571&lt;&gt;"",OFFSET(Metadata!$B$1,MIN(IF(OFFSET(Metadata!$A$1,0,0,Metadata!Metadata_Table_Length,1)=SUBSTITUTE(C1571,"rawdatafilename","count"),ROW(OFFSET(Metadata!$A$1,0,0,Metadata!Metadata_Table_Length,1))-1,"")),0),"")</f>
        <v/>
      </c>
      <c r="J1571" t="str">
        <f t="array" aca="1" ref="J1571" ca="1">IF(AND(G1571&lt;&gt;"",G1571&lt;&gt;G1570),MAX(IF(G$2:G$2001=G1571,H$2:H$2001,"")),"")</f>
        <v/>
      </c>
      <c r="K1571" t="str">
        <f t="array" aca="1" ref="K1571" ca="1">IF(AND(G1571&lt;&gt;"",G1571&lt;&gt;G1570),MAX(IF(G$2:G$2001=G1571,I$2:I$2001,"")),"")</f>
        <v/>
      </c>
      <c r="L1571" t="str">
        <f t="shared" ca="1" si="96"/>
        <v/>
      </c>
    </row>
    <row r="1572" spans="2:12" x14ac:dyDescent="0.25">
      <c r="B1572" t="str">
        <f t="shared" ca="1" si="98"/>
        <v/>
      </c>
      <c r="C1572" t="str">
        <f t="shared" ca="1" si="97"/>
        <v/>
      </c>
      <c r="D1572" s="156" t="str">
        <f t="array" aca="1" ref="D1572" ca="1">IFERROR(IF(B1572&lt;&gt;"",IF(OR(EXACT(OFFSET(Metadata!$A$1,0,0,Metadata!Metadata_Table_Length,1),C1572)),1,""),""),"")</f>
        <v/>
      </c>
      <c r="E1572" s="163" t="str">
        <f t="array" aca="1" ref="E1572" ca="1">IF(B1572&lt;&gt;"",IF(D1572=1,OFFSET(Metadata!$B$1,MIN(IF(OFFSET(Metadata!$A$1,0,0,Metadata!Metadata_Table_Length,1)=C1572,ROW(OFFSET(Metadata!$A$1,0,0,Metadata!Metadata_Table_Length,1))-1,"")),0),OFFSET(Metadata!$B$1,MIN(IF(OFFSET(Metadata!$A$1,0,0,Metadata!Metadata_Table_Length,1)=SUBSTITUTE(C1572,"rawdatafilename","originalfilename"),ROW(OFFSET(Metadata!$A$1,0,0,Metadata!Metadata_Table_Length,1))-1,"")),0)),"")</f>
        <v/>
      </c>
      <c r="F1572" t="str">
        <f t="shared" ca="1" si="99"/>
        <v/>
      </c>
      <c r="G1572" t="str">
        <f t="array" aca="1" ref="G1572" ca="1">IF(B1572&lt;&gt;"",OFFSET(Metadata!$B$1,MIN(IF(OFFSET(Metadata!$A$1,0,0,Metadata!Metadata_Table_Length,1)=SUBSTITUTE(C1572,"rawdatafilename","partnumber"),ROW(OFFSET(Metadata!$A$1,0,0,Metadata!Metadata_Table_Length,1))-1,"")),0),"")</f>
        <v/>
      </c>
      <c r="H1572" t="str">
        <f t="array" aca="1" ref="H1572" ca="1">IF(B1572&lt;&gt;"",OFFSET(Metadata!$B$1,MIN(IF(OFFSET(Metadata!$A$1,0,0,Metadata!Metadata_Table_Length,1)=SUBSTITUTE(C1572,"rawdatafilename","original_count"),ROW(OFFSET(Metadata!$A$1,0,0,Metadata!Metadata_Table_Length,1))-1,"")),0),"")</f>
        <v/>
      </c>
      <c r="I1572" t="str">
        <f t="array" aca="1" ref="I1572" ca="1">IF(B1572&lt;&gt;"",OFFSET(Metadata!$B$1,MIN(IF(OFFSET(Metadata!$A$1,0,0,Metadata!Metadata_Table_Length,1)=SUBSTITUTE(C1572,"rawdatafilename","count"),ROW(OFFSET(Metadata!$A$1,0,0,Metadata!Metadata_Table_Length,1))-1,"")),0),"")</f>
        <v/>
      </c>
      <c r="J1572" t="str">
        <f t="array" aca="1" ref="J1572" ca="1">IF(AND(G1572&lt;&gt;"",G1572&lt;&gt;G1571),MAX(IF(G$2:G$2001=G1572,H$2:H$2001,"")),"")</f>
        <v/>
      </c>
      <c r="K1572" t="str">
        <f t="array" aca="1" ref="K1572" ca="1">IF(AND(G1572&lt;&gt;"",G1572&lt;&gt;G1571),MAX(IF(G$2:G$2001=G1572,I$2:I$2001,"")),"")</f>
        <v/>
      </c>
      <c r="L1572" t="str">
        <f t="shared" ca="1" si="96"/>
        <v/>
      </c>
    </row>
    <row r="1573" spans="2:12" x14ac:dyDescent="0.25">
      <c r="B1573" t="str">
        <f t="shared" ca="1" si="98"/>
        <v/>
      </c>
      <c r="C1573" t="str">
        <f t="shared" ca="1" si="97"/>
        <v/>
      </c>
      <c r="D1573" s="156" t="str">
        <f t="array" aca="1" ref="D1573" ca="1">IFERROR(IF(B1573&lt;&gt;"",IF(OR(EXACT(OFFSET(Metadata!$A$1,0,0,Metadata!Metadata_Table_Length,1),C1573)),1,""),""),"")</f>
        <v/>
      </c>
      <c r="E1573" s="163" t="str">
        <f t="array" aca="1" ref="E1573" ca="1">IF(B1573&lt;&gt;"",IF(D1573=1,OFFSET(Metadata!$B$1,MIN(IF(OFFSET(Metadata!$A$1,0,0,Metadata!Metadata_Table_Length,1)=C1573,ROW(OFFSET(Metadata!$A$1,0,0,Metadata!Metadata_Table_Length,1))-1,"")),0),OFFSET(Metadata!$B$1,MIN(IF(OFFSET(Metadata!$A$1,0,0,Metadata!Metadata_Table_Length,1)=SUBSTITUTE(C1573,"rawdatafilename","originalfilename"),ROW(OFFSET(Metadata!$A$1,0,0,Metadata!Metadata_Table_Length,1))-1,"")),0)),"")</f>
        <v/>
      </c>
      <c r="F1573" t="str">
        <f t="shared" ca="1" si="99"/>
        <v/>
      </c>
      <c r="G1573" t="str">
        <f t="array" aca="1" ref="G1573" ca="1">IF(B1573&lt;&gt;"",OFFSET(Metadata!$B$1,MIN(IF(OFFSET(Metadata!$A$1,0,0,Metadata!Metadata_Table_Length,1)=SUBSTITUTE(C1573,"rawdatafilename","partnumber"),ROW(OFFSET(Metadata!$A$1,0,0,Metadata!Metadata_Table_Length,1))-1,"")),0),"")</f>
        <v/>
      </c>
      <c r="H1573" t="str">
        <f t="array" aca="1" ref="H1573" ca="1">IF(B1573&lt;&gt;"",OFFSET(Metadata!$B$1,MIN(IF(OFFSET(Metadata!$A$1,0,0,Metadata!Metadata_Table_Length,1)=SUBSTITUTE(C1573,"rawdatafilename","original_count"),ROW(OFFSET(Metadata!$A$1,0,0,Metadata!Metadata_Table_Length,1))-1,"")),0),"")</f>
        <v/>
      </c>
      <c r="I1573" t="str">
        <f t="array" aca="1" ref="I1573" ca="1">IF(B1573&lt;&gt;"",OFFSET(Metadata!$B$1,MIN(IF(OFFSET(Metadata!$A$1,0,0,Metadata!Metadata_Table_Length,1)=SUBSTITUTE(C1573,"rawdatafilename","count"),ROW(OFFSET(Metadata!$A$1,0,0,Metadata!Metadata_Table_Length,1))-1,"")),0),"")</f>
        <v/>
      </c>
      <c r="J1573" t="str">
        <f t="array" aca="1" ref="J1573" ca="1">IF(AND(G1573&lt;&gt;"",G1573&lt;&gt;G1572),MAX(IF(G$2:G$2001=G1573,H$2:H$2001,"")),"")</f>
        <v/>
      </c>
      <c r="K1573" t="str">
        <f t="array" aca="1" ref="K1573" ca="1">IF(AND(G1573&lt;&gt;"",G1573&lt;&gt;G1572),MAX(IF(G$2:G$2001=G1573,I$2:I$2001,"")),"")</f>
        <v/>
      </c>
      <c r="L1573" t="str">
        <f t="shared" ca="1" si="96"/>
        <v/>
      </c>
    </row>
    <row r="1574" spans="2:12" x14ac:dyDescent="0.25">
      <c r="B1574" t="str">
        <f t="shared" ca="1" si="98"/>
        <v/>
      </c>
      <c r="C1574" t="str">
        <f t="shared" ca="1" si="97"/>
        <v/>
      </c>
      <c r="D1574" s="156" t="str">
        <f t="array" aca="1" ref="D1574" ca="1">IFERROR(IF(B1574&lt;&gt;"",IF(OR(EXACT(OFFSET(Metadata!$A$1,0,0,Metadata!Metadata_Table_Length,1),C1574)),1,""),""),"")</f>
        <v/>
      </c>
      <c r="E1574" s="163" t="str">
        <f t="array" aca="1" ref="E1574" ca="1">IF(B1574&lt;&gt;"",IF(D1574=1,OFFSET(Metadata!$B$1,MIN(IF(OFFSET(Metadata!$A$1,0,0,Metadata!Metadata_Table_Length,1)=C1574,ROW(OFFSET(Metadata!$A$1,0,0,Metadata!Metadata_Table_Length,1))-1,"")),0),OFFSET(Metadata!$B$1,MIN(IF(OFFSET(Metadata!$A$1,0,0,Metadata!Metadata_Table_Length,1)=SUBSTITUTE(C1574,"rawdatafilename","originalfilename"),ROW(OFFSET(Metadata!$A$1,0,0,Metadata!Metadata_Table_Length,1))-1,"")),0)),"")</f>
        <v/>
      </c>
      <c r="F1574" t="str">
        <f t="shared" ca="1" si="99"/>
        <v/>
      </c>
      <c r="G1574" t="str">
        <f t="array" aca="1" ref="G1574" ca="1">IF(B1574&lt;&gt;"",OFFSET(Metadata!$B$1,MIN(IF(OFFSET(Metadata!$A$1,0,0,Metadata!Metadata_Table_Length,1)=SUBSTITUTE(C1574,"rawdatafilename","partnumber"),ROW(OFFSET(Metadata!$A$1,0,0,Metadata!Metadata_Table_Length,1))-1,"")),0),"")</f>
        <v/>
      </c>
      <c r="H1574" t="str">
        <f t="array" aca="1" ref="H1574" ca="1">IF(B1574&lt;&gt;"",OFFSET(Metadata!$B$1,MIN(IF(OFFSET(Metadata!$A$1,0,0,Metadata!Metadata_Table_Length,1)=SUBSTITUTE(C1574,"rawdatafilename","original_count"),ROW(OFFSET(Metadata!$A$1,0,0,Metadata!Metadata_Table_Length,1))-1,"")),0),"")</f>
        <v/>
      </c>
      <c r="I1574" t="str">
        <f t="array" aca="1" ref="I1574" ca="1">IF(B1574&lt;&gt;"",OFFSET(Metadata!$B$1,MIN(IF(OFFSET(Metadata!$A$1,0,0,Metadata!Metadata_Table_Length,1)=SUBSTITUTE(C1574,"rawdatafilename","count"),ROW(OFFSET(Metadata!$A$1,0,0,Metadata!Metadata_Table_Length,1))-1,"")),0),"")</f>
        <v/>
      </c>
      <c r="J1574" t="str">
        <f t="array" aca="1" ref="J1574" ca="1">IF(AND(G1574&lt;&gt;"",G1574&lt;&gt;G1573),MAX(IF(G$2:G$2001=G1574,H$2:H$2001,"")),"")</f>
        <v/>
      </c>
      <c r="K1574" t="str">
        <f t="array" aca="1" ref="K1574" ca="1">IF(AND(G1574&lt;&gt;"",G1574&lt;&gt;G1573),MAX(IF(G$2:G$2001=G1574,I$2:I$2001,"")),"")</f>
        <v/>
      </c>
      <c r="L1574" t="str">
        <f t="shared" ca="1" si="96"/>
        <v/>
      </c>
    </row>
    <row r="1575" spans="2:12" x14ac:dyDescent="0.25">
      <c r="B1575" t="str">
        <f t="shared" ca="1" si="98"/>
        <v/>
      </c>
      <c r="C1575" t="str">
        <f t="shared" ca="1" si="97"/>
        <v/>
      </c>
      <c r="D1575" s="156" t="str">
        <f t="array" aca="1" ref="D1575" ca="1">IFERROR(IF(B1575&lt;&gt;"",IF(OR(EXACT(OFFSET(Metadata!$A$1,0,0,Metadata!Metadata_Table_Length,1),C1575)),1,""),""),"")</f>
        <v/>
      </c>
      <c r="E1575" s="163" t="str">
        <f t="array" aca="1" ref="E1575" ca="1">IF(B1575&lt;&gt;"",IF(D1575=1,OFFSET(Metadata!$B$1,MIN(IF(OFFSET(Metadata!$A$1,0,0,Metadata!Metadata_Table_Length,1)=C1575,ROW(OFFSET(Metadata!$A$1,0,0,Metadata!Metadata_Table_Length,1))-1,"")),0),OFFSET(Metadata!$B$1,MIN(IF(OFFSET(Metadata!$A$1,0,0,Metadata!Metadata_Table_Length,1)=SUBSTITUTE(C1575,"rawdatafilename","originalfilename"),ROW(OFFSET(Metadata!$A$1,0,0,Metadata!Metadata_Table_Length,1))-1,"")),0)),"")</f>
        <v/>
      </c>
      <c r="F1575" t="str">
        <f t="shared" ca="1" si="99"/>
        <v/>
      </c>
      <c r="G1575" t="str">
        <f t="array" aca="1" ref="G1575" ca="1">IF(B1575&lt;&gt;"",OFFSET(Metadata!$B$1,MIN(IF(OFFSET(Metadata!$A$1,0,0,Metadata!Metadata_Table_Length,1)=SUBSTITUTE(C1575,"rawdatafilename","partnumber"),ROW(OFFSET(Metadata!$A$1,0,0,Metadata!Metadata_Table_Length,1))-1,"")),0),"")</f>
        <v/>
      </c>
      <c r="H1575" t="str">
        <f t="array" aca="1" ref="H1575" ca="1">IF(B1575&lt;&gt;"",OFFSET(Metadata!$B$1,MIN(IF(OFFSET(Metadata!$A$1,0,0,Metadata!Metadata_Table_Length,1)=SUBSTITUTE(C1575,"rawdatafilename","original_count"),ROW(OFFSET(Metadata!$A$1,0,0,Metadata!Metadata_Table_Length,1))-1,"")),0),"")</f>
        <v/>
      </c>
      <c r="I1575" t="str">
        <f t="array" aca="1" ref="I1575" ca="1">IF(B1575&lt;&gt;"",OFFSET(Metadata!$B$1,MIN(IF(OFFSET(Metadata!$A$1,0,0,Metadata!Metadata_Table_Length,1)=SUBSTITUTE(C1575,"rawdatafilename","count"),ROW(OFFSET(Metadata!$A$1,0,0,Metadata!Metadata_Table_Length,1))-1,"")),0),"")</f>
        <v/>
      </c>
      <c r="J1575" t="str">
        <f t="array" aca="1" ref="J1575" ca="1">IF(AND(G1575&lt;&gt;"",G1575&lt;&gt;G1574),MAX(IF(G$2:G$2001=G1575,H$2:H$2001,"")),"")</f>
        <v/>
      </c>
      <c r="K1575" t="str">
        <f t="array" aca="1" ref="K1575" ca="1">IF(AND(G1575&lt;&gt;"",G1575&lt;&gt;G1574),MAX(IF(G$2:G$2001=G1575,I$2:I$2001,"")),"")</f>
        <v/>
      </c>
      <c r="L1575" t="str">
        <f t="shared" ca="1" si="96"/>
        <v/>
      </c>
    </row>
    <row r="1576" spans="2:12" x14ac:dyDescent="0.25">
      <c r="B1576" t="str">
        <f t="shared" ca="1" si="98"/>
        <v/>
      </c>
      <c r="C1576" t="str">
        <f t="shared" ca="1" si="97"/>
        <v/>
      </c>
      <c r="D1576" s="156" t="str">
        <f t="array" aca="1" ref="D1576" ca="1">IFERROR(IF(B1576&lt;&gt;"",IF(OR(EXACT(OFFSET(Metadata!$A$1,0,0,Metadata!Metadata_Table_Length,1),C1576)),1,""),""),"")</f>
        <v/>
      </c>
      <c r="E1576" s="163" t="str">
        <f t="array" aca="1" ref="E1576" ca="1">IF(B1576&lt;&gt;"",IF(D1576=1,OFFSET(Metadata!$B$1,MIN(IF(OFFSET(Metadata!$A$1,0,0,Metadata!Metadata_Table_Length,1)=C1576,ROW(OFFSET(Metadata!$A$1,0,0,Metadata!Metadata_Table_Length,1))-1,"")),0),OFFSET(Metadata!$B$1,MIN(IF(OFFSET(Metadata!$A$1,0,0,Metadata!Metadata_Table_Length,1)=SUBSTITUTE(C1576,"rawdatafilename","originalfilename"),ROW(OFFSET(Metadata!$A$1,0,0,Metadata!Metadata_Table_Length,1))-1,"")),0)),"")</f>
        <v/>
      </c>
      <c r="F1576" t="str">
        <f t="shared" ca="1" si="99"/>
        <v/>
      </c>
      <c r="G1576" t="str">
        <f t="array" aca="1" ref="G1576" ca="1">IF(B1576&lt;&gt;"",OFFSET(Metadata!$B$1,MIN(IF(OFFSET(Metadata!$A$1,0,0,Metadata!Metadata_Table_Length,1)=SUBSTITUTE(C1576,"rawdatafilename","partnumber"),ROW(OFFSET(Metadata!$A$1,0,0,Metadata!Metadata_Table_Length,1))-1,"")),0),"")</f>
        <v/>
      </c>
      <c r="H1576" t="str">
        <f t="array" aca="1" ref="H1576" ca="1">IF(B1576&lt;&gt;"",OFFSET(Metadata!$B$1,MIN(IF(OFFSET(Metadata!$A$1,0,0,Metadata!Metadata_Table_Length,1)=SUBSTITUTE(C1576,"rawdatafilename","original_count"),ROW(OFFSET(Metadata!$A$1,0,0,Metadata!Metadata_Table_Length,1))-1,"")),0),"")</f>
        <v/>
      </c>
      <c r="I1576" t="str">
        <f t="array" aca="1" ref="I1576" ca="1">IF(B1576&lt;&gt;"",OFFSET(Metadata!$B$1,MIN(IF(OFFSET(Metadata!$A$1,0,0,Metadata!Metadata_Table_Length,1)=SUBSTITUTE(C1576,"rawdatafilename","count"),ROW(OFFSET(Metadata!$A$1,0,0,Metadata!Metadata_Table_Length,1))-1,"")),0),"")</f>
        <v/>
      </c>
      <c r="J1576" t="str">
        <f t="array" aca="1" ref="J1576" ca="1">IF(AND(G1576&lt;&gt;"",G1576&lt;&gt;G1575),MAX(IF(G$2:G$2001=G1576,H$2:H$2001,"")),"")</f>
        <v/>
      </c>
      <c r="K1576" t="str">
        <f t="array" aca="1" ref="K1576" ca="1">IF(AND(G1576&lt;&gt;"",G1576&lt;&gt;G1575),MAX(IF(G$2:G$2001=G1576,I$2:I$2001,"")),"")</f>
        <v/>
      </c>
      <c r="L1576" t="str">
        <f t="shared" ca="1" si="96"/>
        <v/>
      </c>
    </row>
    <row r="1577" spans="2:12" x14ac:dyDescent="0.25">
      <c r="B1577" t="str">
        <f t="shared" ca="1" si="98"/>
        <v/>
      </c>
      <c r="C1577" t="str">
        <f t="shared" ca="1" si="97"/>
        <v/>
      </c>
      <c r="D1577" s="156" t="str">
        <f t="array" aca="1" ref="D1577" ca="1">IFERROR(IF(B1577&lt;&gt;"",IF(OR(EXACT(OFFSET(Metadata!$A$1,0,0,Metadata!Metadata_Table_Length,1),C1577)),1,""),""),"")</f>
        <v/>
      </c>
      <c r="E1577" s="163" t="str">
        <f t="array" aca="1" ref="E1577" ca="1">IF(B1577&lt;&gt;"",IF(D1577=1,OFFSET(Metadata!$B$1,MIN(IF(OFFSET(Metadata!$A$1,0,0,Metadata!Metadata_Table_Length,1)=C1577,ROW(OFFSET(Metadata!$A$1,0,0,Metadata!Metadata_Table_Length,1))-1,"")),0),OFFSET(Metadata!$B$1,MIN(IF(OFFSET(Metadata!$A$1,0,0,Metadata!Metadata_Table_Length,1)=SUBSTITUTE(C1577,"rawdatafilename","originalfilename"),ROW(OFFSET(Metadata!$A$1,0,0,Metadata!Metadata_Table_Length,1))-1,"")),0)),"")</f>
        <v/>
      </c>
      <c r="F1577" t="str">
        <f t="shared" ca="1" si="99"/>
        <v/>
      </c>
      <c r="G1577" t="str">
        <f t="array" aca="1" ref="G1577" ca="1">IF(B1577&lt;&gt;"",OFFSET(Metadata!$B$1,MIN(IF(OFFSET(Metadata!$A$1,0,0,Metadata!Metadata_Table_Length,1)=SUBSTITUTE(C1577,"rawdatafilename","partnumber"),ROW(OFFSET(Metadata!$A$1,0,0,Metadata!Metadata_Table_Length,1))-1,"")),0),"")</f>
        <v/>
      </c>
      <c r="H1577" t="str">
        <f t="array" aca="1" ref="H1577" ca="1">IF(B1577&lt;&gt;"",OFFSET(Metadata!$B$1,MIN(IF(OFFSET(Metadata!$A$1,0,0,Metadata!Metadata_Table_Length,1)=SUBSTITUTE(C1577,"rawdatafilename","original_count"),ROW(OFFSET(Metadata!$A$1,0,0,Metadata!Metadata_Table_Length,1))-1,"")),0),"")</f>
        <v/>
      </c>
      <c r="I1577" t="str">
        <f t="array" aca="1" ref="I1577" ca="1">IF(B1577&lt;&gt;"",OFFSET(Metadata!$B$1,MIN(IF(OFFSET(Metadata!$A$1,0,0,Metadata!Metadata_Table_Length,1)=SUBSTITUTE(C1577,"rawdatafilename","count"),ROW(OFFSET(Metadata!$A$1,0,0,Metadata!Metadata_Table_Length,1))-1,"")),0),"")</f>
        <v/>
      </c>
      <c r="J1577" t="str">
        <f t="array" aca="1" ref="J1577" ca="1">IF(AND(G1577&lt;&gt;"",G1577&lt;&gt;G1576),MAX(IF(G$2:G$2001=G1577,H$2:H$2001,"")),"")</f>
        <v/>
      </c>
      <c r="K1577" t="str">
        <f t="array" aca="1" ref="K1577" ca="1">IF(AND(G1577&lt;&gt;"",G1577&lt;&gt;G1576),MAX(IF(G$2:G$2001=G1577,I$2:I$2001,"")),"")</f>
        <v/>
      </c>
      <c r="L1577" t="str">
        <f t="shared" ca="1" si="96"/>
        <v/>
      </c>
    </row>
    <row r="1578" spans="2:12" x14ac:dyDescent="0.25">
      <c r="B1578" t="str">
        <f t="shared" ca="1" si="98"/>
        <v/>
      </c>
      <c r="C1578" t="str">
        <f t="shared" ca="1" si="97"/>
        <v/>
      </c>
      <c r="D1578" s="156" t="str">
        <f t="array" aca="1" ref="D1578" ca="1">IFERROR(IF(B1578&lt;&gt;"",IF(OR(EXACT(OFFSET(Metadata!$A$1,0,0,Metadata!Metadata_Table_Length,1),C1578)),1,""),""),"")</f>
        <v/>
      </c>
      <c r="E1578" s="163" t="str">
        <f t="array" aca="1" ref="E1578" ca="1">IF(B1578&lt;&gt;"",IF(D1578=1,OFFSET(Metadata!$B$1,MIN(IF(OFFSET(Metadata!$A$1,0,0,Metadata!Metadata_Table_Length,1)=C1578,ROW(OFFSET(Metadata!$A$1,0,0,Metadata!Metadata_Table_Length,1))-1,"")),0),OFFSET(Metadata!$B$1,MIN(IF(OFFSET(Metadata!$A$1,0,0,Metadata!Metadata_Table_Length,1)=SUBSTITUTE(C1578,"rawdatafilename","originalfilename"),ROW(OFFSET(Metadata!$A$1,0,0,Metadata!Metadata_Table_Length,1))-1,"")),0)),"")</f>
        <v/>
      </c>
      <c r="F1578" t="str">
        <f t="shared" ca="1" si="99"/>
        <v/>
      </c>
      <c r="G1578" t="str">
        <f t="array" aca="1" ref="G1578" ca="1">IF(B1578&lt;&gt;"",OFFSET(Metadata!$B$1,MIN(IF(OFFSET(Metadata!$A$1,0,0,Metadata!Metadata_Table_Length,1)=SUBSTITUTE(C1578,"rawdatafilename","partnumber"),ROW(OFFSET(Metadata!$A$1,0,0,Metadata!Metadata_Table_Length,1))-1,"")),0),"")</f>
        <v/>
      </c>
      <c r="H1578" t="str">
        <f t="array" aca="1" ref="H1578" ca="1">IF(B1578&lt;&gt;"",OFFSET(Metadata!$B$1,MIN(IF(OFFSET(Metadata!$A$1,0,0,Metadata!Metadata_Table_Length,1)=SUBSTITUTE(C1578,"rawdatafilename","original_count"),ROW(OFFSET(Metadata!$A$1,0,0,Metadata!Metadata_Table_Length,1))-1,"")),0),"")</f>
        <v/>
      </c>
      <c r="I1578" t="str">
        <f t="array" aca="1" ref="I1578" ca="1">IF(B1578&lt;&gt;"",OFFSET(Metadata!$B$1,MIN(IF(OFFSET(Metadata!$A$1,0,0,Metadata!Metadata_Table_Length,1)=SUBSTITUTE(C1578,"rawdatafilename","count"),ROW(OFFSET(Metadata!$A$1,0,0,Metadata!Metadata_Table_Length,1))-1,"")),0),"")</f>
        <v/>
      </c>
      <c r="J1578" t="str">
        <f t="array" aca="1" ref="J1578" ca="1">IF(AND(G1578&lt;&gt;"",G1578&lt;&gt;G1577),MAX(IF(G$2:G$2001=G1578,H$2:H$2001,"")),"")</f>
        <v/>
      </c>
      <c r="K1578" t="str">
        <f t="array" aca="1" ref="K1578" ca="1">IF(AND(G1578&lt;&gt;"",G1578&lt;&gt;G1577),MAX(IF(G$2:G$2001=G1578,I$2:I$2001,"")),"")</f>
        <v/>
      </c>
      <c r="L1578" t="str">
        <f t="shared" ref="L1578:L1641" ca="1" si="100">IF(F1578&lt;&gt;"",IF(F1578&lt;&gt;F1577,F1578,""),"")</f>
        <v/>
      </c>
    </row>
    <row r="1579" spans="2:12" x14ac:dyDescent="0.25">
      <c r="B1579" t="str">
        <f t="shared" ca="1" si="98"/>
        <v/>
      </c>
      <c r="C1579" t="str">
        <f t="shared" ca="1" si="97"/>
        <v/>
      </c>
      <c r="D1579" s="156" t="str">
        <f t="array" aca="1" ref="D1579" ca="1">IFERROR(IF(B1579&lt;&gt;"",IF(OR(EXACT(OFFSET(Metadata!$A$1,0,0,Metadata!Metadata_Table_Length,1),C1579)),1,""),""),"")</f>
        <v/>
      </c>
      <c r="E1579" s="163" t="str">
        <f t="array" aca="1" ref="E1579" ca="1">IF(B1579&lt;&gt;"",IF(D1579=1,OFFSET(Metadata!$B$1,MIN(IF(OFFSET(Metadata!$A$1,0,0,Metadata!Metadata_Table_Length,1)=C1579,ROW(OFFSET(Metadata!$A$1,0,0,Metadata!Metadata_Table_Length,1))-1,"")),0),OFFSET(Metadata!$B$1,MIN(IF(OFFSET(Metadata!$A$1,0,0,Metadata!Metadata_Table_Length,1)=SUBSTITUTE(C1579,"rawdatafilename","originalfilename"),ROW(OFFSET(Metadata!$A$1,0,0,Metadata!Metadata_Table_Length,1))-1,"")),0)),"")</f>
        <v/>
      </c>
      <c r="F1579" t="str">
        <f t="shared" ca="1" si="99"/>
        <v/>
      </c>
      <c r="G1579" t="str">
        <f t="array" aca="1" ref="G1579" ca="1">IF(B1579&lt;&gt;"",OFFSET(Metadata!$B$1,MIN(IF(OFFSET(Metadata!$A$1,0,0,Metadata!Metadata_Table_Length,1)=SUBSTITUTE(C1579,"rawdatafilename","partnumber"),ROW(OFFSET(Metadata!$A$1,0,0,Metadata!Metadata_Table_Length,1))-1,"")),0),"")</f>
        <v/>
      </c>
      <c r="H1579" t="str">
        <f t="array" aca="1" ref="H1579" ca="1">IF(B1579&lt;&gt;"",OFFSET(Metadata!$B$1,MIN(IF(OFFSET(Metadata!$A$1,0,0,Metadata!Metadata_Table_Length,1)=SUBSTITUTE(C1579,"rawdatafilename","original_count"),ROW(OFFSET(Metadata!$A$1,0,0,Metadata!Metadata_Table_Length,1))-1,"")),0),"")</f>
        <v/>
      </c>
      <c r="I1579" t="str">
        <f t="array" aca="1" ref="I1579" ca="1">IF(B1579&lt;&gt;"",OFFSET(Metadata!$B$1,MIN(IF(OFFSET(Metadata!$A$1,0,0,Metadata!Metadata_Table_Length,1)=SUBSTITUTE(C1579,"rawdatafilename","count"),ROW(OFFSET(Metadata!$A$1,0,0,Metadata!Metadata_Table_Length,1))-1,"")),0),"")</f>
        <v/>
      </c>
      <c r="J1579" t="str">
        <f t="array" aca="1" ref="J1579" ca="1">IF(AND(G1579&lt;&gt;"",G1579&lt;&gt;G1578),MAX(IF(G$2:G$2001=G1579,H$2:H$2001,"")),"")</f>
        <v/>
      </c>
      <c r="K1579" t="str">
        <f t="array" aca="1" ref="K1579" ca="1">IF(AND(G1579&lt;&gt;"",G1579&lt;&gt;G1578),MAX(IF(G$2:G$2001=G1579,I$2:I$2001,"")),"")</f>
        <v/>
      </c>
      <c r="L1579" t="str">
        <f t="shared" ca="1" si="100"/>
        <v/>
      </c>
    </row>
    <row r="1580" spans="2:12" x14ac:dyDescent="0.25">
      <c r="B1580" t="str">
        <f t="shared" ca="1" si="98"/>
        <v/>
      </c>
      <c r="C1580" t="str">
        <f t="shared" ca="1" si="97"/>
        <v/>
      </c>
      <c r="D1580" s="156" t="str">
        <f t="array" aca="1" ref="D1580" ca="1">IFERROR(IF(B1580&lt;&gt;"",IF(OR(EXACT(OFFSET(Metadata!$A$1,0,0,Metadata!Metadata_Table_Length,1),C1580)),1,""),""),"")</f>
        <v/>
      </c>
      <c r="E1580" s="163" t="str">
        <f t="array" aca="1" ref="E1580" ca="1">IF(B1580&lt;&gt;"",IF(D1580=1,OFFSET(Metadata!$B$1,MIN(IF(OFFSET(Metadata!$A$1,0,0,Metadata!Metadata_Table_Length,1)=C1580,ROW(OFFSET(Metadata!$A$1,0,0,Metadata!Metadata_Table_Length,1))-1,"")),0),OFFSET(Metadata!$B$1,MIN(IF(OFFSET(Metadata!$A$1,0,0,Metadata!Metadata_Table_Length,1)=SUBSTITUTE(C1580,"rawdatafilename","originalfilename"),ROW(OFFSET(Metadata!$A$1,0,0,Metadata!Metadata_Table_Length,1))-1,"")),0)),"")</f>
        <v/>
      </c>
      <c r="F1580" t="str">
        <f t="shared" ca="1" si="99"/>
        <v/>
      </c>
      <c r="G1580" t="str">
        <f t="array" aca="1" ref="G1580" ca="1">IF(B1580&lt;&gt;"",OFFSET(Metadata!$B$1,MIN(IF(OFFSET(Metadata!$A$1,0,0,Metadata!Metadata_Table_Length,1)=SUBSTITUTE(C1580,"rawdatafilename","partnumber"),ROW(OFFSET(Metadata!$A$1,0,0,Metadata!Metadata_Table_Length,1))-1,"")),0),"")</f>
        <v/>
      </c>
      <c r="H1580" t="str">
        <f t="array" aca="1" ref="H1580" ca="1">IF(B1580&lt;&gt;"",OFFSET(Metadata!$B$1,MIN(IF(OFFSET(Metadata!$A$1,0,0,Metadata!Metadata_Table_Length,1)=SUBSTITUTE(C1580,"rawdatafilename","original_count"),ROW(OFFSET(Metadata!$A$1,0,0,Metadata!Metadata_Table_Length,1))-1,"")),0),"")</f>
        <v/>
      </c>
      <c r="I1580" t="str">
        <f t="array" aca="1" ref="I1580" ca="1">IF(B1580&lt;&gt;"",OFFSET(Metadata!$B$1,MIN(IF(OFFSET(Metadata!$A$1,0,0,Metadata!Metadata_Table_Length,1)=SUBSTITUTE(C1580,"rawdatafilename","count"),ROW(OFFSET(Metadata!$A$1,0,0,Metadata!Metadata_Table_Length,1))-1,"")),0),"")</f>
        <v/>
      </c>
      <c r="J1580" t="str">
        <f t="array" aca="1" ref="J1580" ca="1">IF(AND(G1580&lt;&gt;"",G1580&lt;&gt;G1579),MAX(IF(G$2:G$2001=G1580,H$2:H$2001,"")),"")</f>
        <v/>
      </c>
      <c r="K1580" t="str">
        <f t="array" aca="1" ref="K1580" ca="1">IF(AND(G1580&lt;&gt;"",G1580&lt;&gt;G1579),MAX(IF(G$2:G$2001=G1580,I$2:I$2001,"")),"")</f>
        <v/>
      </c>
      <c r="L1580" t="str">
        <f t="shared" ca="1" si="100"/>
        <v/>
      </c>
    </row>
    <row r="1581" spans="2:12" x14ac:dyDescent="0.25">
      <c r="B1581" t="str">
        <f t="shared" ca="1" si="98"/>
        <v/>
      </c>
      <c r="C1581" t="str">
        <f t="shared" ca="1" si="97"/>
        <v/>
      </c>
      <c r="D1581" s="156" t="str">
        <f t="array" aca="1" ref="D1581" ca="1">IFERROR(IF(B1581&lt;&gt;"",IF(OR(EXACT(OFFSET(Metadata!$A$1,0,0,Metadata!Metadata_Table_Length,1),C1581)),1,""),""),"")</f>
        <v/>
      </c>
      <c r="E1581" s="163" t="str">
        <f t="array" aca="1" ref="E1581" ca="1">IF(B1581&lt;&gt;"",IF(D1581=1,OFFSET(Metadata!$B$1,MIN(IF(OFFSET(Metadata!$A$1,0,0,Metadata!Metadata_Table_Length,1)=C1581,ROW(OFFSET(Metadata!$A$1,0,0,Metadata!Metadata_Table_Length,1))-1,"")),0),OFFSET(Metadata!$B$1,MIN(IF(OFFSET(Metadata!$A$1,0,0,Metadata!Metadata_Table_Length,1)=SUBSTITUTE(C1581,"rawdatafilename","originalfilename"),ROW(OFFSET(Metadata!$A$1,0,0,Metadata!Metadata_Table_Length,1))-1,"")),0)),"")</f>
        <v/>
      </c>
      <c r="F1581" t="str">
        <f t="shared" ca="1" si="99"/>
        <v/>
      </c>
      <c r="G1581" t="str">
        <f t="array" aca="1" ref="G1581" ca="1">IF(B1581&lt;&gt;"",OFFSET(Metadata!$B$1,MIN(IF(OFFSET(Metadata!$A$1,0,0,Metadata!Metadata_Table_Length,1)=SUBSTITUTE(C1581,"rawdatafilename","partnumber"),ROW(OFFSET(Metadata!$A$1,0,0,Metadata!Metadata_Table_Length,1))-1,"")),0),"")</f>
        <v/>
      </c>
      <c r="H1581" t="str">
        <f t="array" aca="1" ref="H1581" ca="1">IF(B1581&lt;&gt;"",OFFSET(Metadata!$B$1,MIN(IF(OFFSET(Metadata!$A$1,0,0,Metadata!Metadata_Table_Length,1)=SUBSTITUTE(C1581,"rawdatafilename","original_count"),ROW(OFFSET(Metadata!$A$1,0,0,Metadata!Metadata_Table_Length,1))-1,"")),0),"")</f>
        <v/>
      </c>
      <c r="I1581" t="str">
        <f t="array" aca="1" ref="I1581" ca="1">IF(B1581&lt;&gt;"",OFFSET(Metadata!$B$1,MIN(IF(OFFSET(Metadata!$A$1,0,0,Metadata!Metadata_Table_Length,1)=SUBSTITUTE(C1581,"rawdatafilename","count"),ROW(OFFSET(Metadata!$A$1,0,0,Metadata!Metadata_Table_Length,1))-1,"")),0),"")</f>
        <v/>
      </c>
      <c r="J1581" t="str">
        <f t="array" aca="1" ref="J1581" ca="1">IF(AND(G1581&lt;&gt;"",G1581&lt;&gt;G1580),MAX(IF(G$2:G$2001=G1581,H$2:H$2001,"")),"")</f>
        <v/>
      </c>
      <c r="K1581" t="str">
        <f t="array" aca="1" ref="K1581" ca="1">IF(AND(G1581&lt;&gt;"",G1581&lt;&gt;G1580),MAX(IF(G$2:G$2001=G1581,I$2:I$2001,"")),"")</f>
        <v/>
      </c>
      <c r="L1581" t="str">
        <f t="shared" ca="1" si="100"/>
        <v/>
      </c>
    </row>
    <row r="1582" spans="2:12" x14ac:dyDescent="0.25">
      <c r="B1582" t="str">
        <f t="shared" ca="1" si="98"/>
        <v/>
      </c>
      <c r="C1582" t="str">
        <f t="shared" ca="1" si="97"/>
        <v/>
      </c>
      <c r="D1582" s="156" t="str">
        <f t="array" aca="1" ref="D1582" ca="1">IFERROR(IF(B1582&lt;&gt;"",IF(OR(EXACT(OFFSET(Metadata!$A$1,0,0,Metadata!Metadata_Table_Length,1),C1582)),1,""),""),"")</f>
        <v/>
      </c>
      <c r="E1582" s="163" t="str">
        <f t="array" aca="1" ref="E1582" ca="1">IF(B1582&lt;&gt;"",IF(D1582=1,OFFSET(Metadata!$B$1,MIN(IF(OFFSET(Metadata!$A$1,0,0,Metadata!Metadata_Table_Length,1)=C1582,ROW(OFFSET(Metadata!$A$1,0,0,Metadata!Metadata_Table_Length,1))-1,"")),0),OFFSET(Metadata!$B$1,MIN(IF(OFFSET(Metadata!$A$1,0,0,Metadata!Metadata_Table_Length,1)=SUBSTITUTE(C1582,"rawdatafilename","originalfilename"),ROW(OFFSET(Metadata!$A$1,0,0,Metadata!Metadata_Table_Length,1))-1,"")),0)),"")</f>
        <v/>
      </c>
      <c r="F1582" t="str">
        <f t="shared" ca="1" si="99"/>
        <v/>
      </c>
      <c r="G1582" t="str">
        <f t="array" aca="1" ref="G1582" ca="1">IF(B1582&lt;&gt;"",OFFSET(Metadata!$B$1,MIN(IF(OFFSET(Metadata!$A$1,0,0,Metadata!Metadata_Table_Length,1)=SUBSTITUTE(C1582,"rawdatafilename","partnumber"),ROW(OFFSET(Metadata!$A$1,0,0,Metadata!Metadata_Table_Length,1))-1,"")),0),"")</f>
        <v/>
      </c>
      <c r="H1582" t="str">
        <f t="array" aca="1" ref="H1582" ca="1">IF(B1582&lt;&gt;"",OFFSET(Metadata!$B$1,MIN(IF(OFFSET(Metadata!$A$1,0,0,Metadata!Metadata_Table_Length,1)=SUBSTITUTE(C1582,"rawdatafilename","original_count"),ROW(OFFSET(Metadata!$A$1,0,0,Metadata!Metadata_Table_Length,1))-1,"")),0),"")</f>
        <v/>
      </c>
      <c r="I1582" t="str">
        <f t="array" aca="1" ref="I1582" ca="1">IF(B1582&lt;&gt;"",OFFSET(Metadata!$B$1,MIN(IF(OFFSET(Metadata!$A$1,0,0,Metadata!Metadata_Table_Length,1)=SUBSTITUTE(C1582,"rawdatafilename","count"),ROW(OFFSET(Metadata!$A$1,0,0,Metadata!Metadata_Table_Length,1))-1,"")),0),"")</f>
        <v/>
      </c>
      <c r="J1582" t="str">
        <f t="array" aca="1" ref="J1582" ca="1">IF(AND(G1582&lt;&gt;"",G1582&lt;&gt;G1581),MAX(IF(G$2:G$2001=G1582,H$2:H$2001,"")),"")</f>
        <v/>
      </c>
      <c r="K1582" t="str">
        <f t="array" aca="1" ref="K1582" ca="1">IF(AND(G1582&lt;&gt;"",G1582&lt;&gt;G1581),MAX(IF(G$2:G$2001=G1582,I$2:I$2001,"")),"")</f>
        <v/>
      </c>
      <c r="L1582" t="str">
        <f t="shared" ca="1" si="100"/>
        <v/>
      </c>
    </row>
    <row r="1583" spans="2:12" x14ac:dyDescent="0.25">
      <c r="B1583" t="str">
        <f t="shared" ca="1" si="98"/>
        <v/>
      </c>
      <c r="C1583" t="str">
        <f t="shared" ca="1" si="97"/>
        <v/>
      </c>
      <c r="D1583" s="156" t="str">
        <f t="array" aca="1" ref="D1583" ca="1">IFERROR(IF(B1583&lt;&gt;"",IF(OR(EXACT(OFFSET(Metadata!$A$1,0,0,Metadata!Metadata_Table_Length,1),C1583)),1,""),""),"")</f>
        <v/>
      </c>
      <c r="E1583" s="163" t="str">
        <f t="array" aca="1" ref="E1583" ca="1">IF(B1583&lt;&gt;"",IF(D1583=1,OFFSET(Metadata!$B$1,MIN(IF(OFFSET(Metadata!$A$1,0,0,Metadata!Metadata_Table_Length,1)=C1583,ROW(OFFSET(Metadata!$A$1,0,0,Metadata!Metadata_Table_Length,1))-1,"")),0),OFFSET(Metadata!$B$1,MIN(IF(OFFSET(Metadata!$A$1,0,0,Metadata!Metadata_Table_Length,1)=SUBSTITUTE(C1583,"rawdatafilename","originalfilename"),ROW(OFFSET(Metadata!$A$1,0,0,Metadata!Metadata_Table_Length,1))-1,"")),0)),"")</f>
        <v/>
      </c>
      <c r="F1583" t="str">
        <f t="shared" ca="1" si="99"/>
        <v/>
      </c>
      <c r="G1583" t="str">
        <f t="array" aca="1" ref="G1583" ca="1">IF(B1583&lt;&gt;"",OFFSET(Metadata!$B$1,MIN(IF(OFFSET(Metadata!$A$1,0,0,Metadata!Metadata_Table_Length,1)=SUBSTITUTE(C1583,"rawdatafilename","partnumber"),ROW(OFFSET(Metadata!$A$1,0,0,Metadata!Metadata_Table_Length,1))-1,"")),0),"")</f>
        <v/>
      </c>
      <c r="H1583" t="str">
        <f t="array" aca="1" ref="H1583" ca="1">IF(B1583&lt;&gt;"",OFFSET(Metadata!$B$1,MIN(IF(OFFSET(Metadata!$A$1,0,0,Metadata!Metadata_Table_Length,1)=SUBSTITUTE(C1583,"rawdatafilename","original_count"),ROW(OFFSET(Metadata!$A$1,0,0,Metadata!Metadata_Table_Length,1))-1,"")),0),"")</f>
        <v/>
      </c>
      <c r="I1583" t="str">
        <f t="array" aca="1" ref="I1583" ca="1">IF(B1583&lt;&gt;"",OFFSET(Metadata!$B$1,MIN(IF(OFFSET(Metadata!$A$1,0,0,Metadata!Metadata_Table_Length,1)=SUBSTITUTE(C1583,"rawdatafilename","count"),ROW(OFFSET(Metadata!$A$1,0,0,Metadata!Metadata_Table_Length,1))-1,"")),0),"")</f>
        <v/>
      </c>
      <c r="J1583" t="str">
        <f t="array" aca="1" ref="J1583" ca="1">IF(AND(G1583&lt;&gt;"",G1583&lt;&gt;G1582),MAX(IF(G$2:G$2001=G1583,H$2:H$2001,"")),"")</f>
        <v/>
      </c>
      <c r="K1583" t="str">
        <f t="array" aca="1" ref="K1583" ca="1">IF(AND(G1583&lt;&gt;"",G1583&lt;&gt;G1582),MAX(IF(G$2:G$2001=G1583,I$2:I$2001,"")),"")</f>
        <v/>
      </c>
      <c r="L1583" t="str">
        <f t="shared" ca="1" si="100"/>
        <v/>
      </c>
    </row>
    <row r="1584" spans="2:12" x14ac:dyDescent="0.25">
      <c r="B1584" t="str">
        <f t="shared" ca="1" si="98"/>
        <v/>
      </c>
      <c r="C1584" t="str">
        <f t="shared" ca="1" si="97"/>
        <v/>
      </c>
      <c r="D1584" s="156" t="str">
        <f t="array" aca="1" ref="D1584" ca="1">IFERROR(IF(B1584&lt;&gt;"",IF(OR(EXACT(OFFSET(Metadata!$A$1,0,0,Metadata!Metadata_Table_Length,1),C1584)),1,""),""),"")</f>
        <v/>
      </c>
      <c r="E1584" s="163" t="str">
        <f t="array" aca="1" ref="E1584" ca="1">IF(B1584&lt;&gt;"",IF(D1584=1,OFFSET(Metadata!$B$1,MIN(IF(OFFSET(Metadata!$A$1,0,0,Metadata!Metadata_Table_Length,1)=C1584,ROW(OFFSET(Metadata!$A$1,0,0,Metadata!Metadata_Table_Length,1))-1,"")),0),OFFSET(Metadata!$B$1,MIN(IF(OFFSET(Metadata!$A$1,0,0,Metadata!Metadata_Table_Length,1)=SUBSTITUTE(C1584,"rawdatafilename","originalfilename"),ROW(OFFSET(Metadata!$A$1,0,0,Metadata!Metadata_Table_Length,1))-1,"")),0)),"")</f>
        <v/>
      </c>
      <c r="F1584" t="str">
        <f t="shared" ca="1" si="99"/>
        <v/>
      </c>
      <c r="G1584" t="str">
        <f t="array" aca="1" ref="G1584" ca="1">IF(B1584&lt;&gt;"",OFFSET(Metadata!$B$1,MIN(IF(OFFSET(Metadata!$A$1,0,0,Metadata!Metadata_Table_Length,1)=SUBSTITUTE(C1584,"rawdatafilename","partnumber"),ROW(OFFSET(Metadata!$A$1,0,0,Metadata!Metadata_Table_Length,1))-1,"")),0),"")</f>
        <v/>
      </c>
      <c r="H1584" t="str">
        <f t="array" aca="1" ref="H1584" ca="1">IF(B1584&lt;&gt;"",OFFSET(Metadata!$B$1,MIN(IF(OFFSET(Metadata!$A$1,0,0,Metadata!Metadata_Table_Length,1)=SUBSTITUTE(C1584,"rawdatafilename","original_count"),ROW(OFFSET(Metadata!$A$1,0,0,Metadata!Metadata_Table_Length,1))-1,"")),0),"")</f>
        <v/>
      </c>
      <c r="I1584" t="str">
        <f t="array" aca="1" ref="I1584" ca="1">IF(B1584&lt;&gt;"",OFFSET(Metadata!$B$1,MIN(IF(OFFSET(Metadata!$A$1,0,0,Metadata!Metadata_Table_Length,1)=SUBSTITUTE(C1584,"rawdatafilename","count"),ROW(OFFSET(Metadata!$A$1,0,0,Metadata!Metadata_Table_Length,1))-1,"")),0),"")</f>
        <v/>
      </c>
      <c r="J1584" t="str">
        <f t="array" aca="1" ref="J1584" ca="1">IF(AND(G1584&lt;&gt;"",G1584&lt;&gt;G1583),MAX(IF(G$2:G$2001=G1584,H$2:H$2001,"")),"")</f>
        <v/>
      </c>
      <c r="K1584" t="str">
        <f t="array" aca="1" ref="K1584" ca="1">IF(AND(G1584&lt;&gt;"",G1584&lt;&gt;G1583),MAX(IF(G$2:G$2001=G1584,I$2:I$2001,"")),"")</f>
        <v/>
      </c>
      <c r="L1584" t="str">
        <f t="shared" ca="1" si="100"/>
        <v/>
      </c>
    </row>
    <row r="1585" spans="2:12" x14ac:dyDescent="0.25">
      <c r="B1585" t="str">
        <f t="shared" ca="1" si="98"/>
        <v/>
      </c>
      <c r="C1585" t="str">
        <f t="shared" ca="1" si="97"/>
        <v/>
      </c>
      <c r="D1585" s="156" t="str">
        <f t="array" aca="1" ref="D1585" ca="1">IFERROR(IF(B1585&lt;&gt;"",IF(OR(EXACT(OFFSET(Metadata!$A$1,0,0,Metadata!Metadata_Table_Length,1),C1585)),1,""),""),"")</f>
        <v/>
      </c>
      <c r="E1585" s="163" t="str">
        <f t="array" aca="1" ref="E1585" ca="1">IF(B1585&lt;&gt;"",IF(D1585=1,OFFSET(Metadata!$B$1,MIN(IF(OFFSET(Metadata!$A$1,0,0,Metadata!Metadata_Table_Length,1)=C1585,ROW(OFFSET(Metadata!$A$1,0,0,Metadata!Metadata_Table_Length,1))-1,"")),0),OFFSET(Metadata!$B$1,MIN(IF(OFFSET(Metadata!$A$1,0,0,Metadata!Metadata_Table_Length,1)=SUBSTITUTE(C1585,"rawdatafilename","originalfilename"),ROW(OFFSET(Metadata!$A$1,0,0,Metadata!Metadata_Table_Length,1))-1,"")),0)),"")</f>
        <v/>
      </c>
      <c r="F1585" t="str">
        <f t="shared" ca="1" si="99"/>
        <v/>
      </c>
      <c r="G1585" t="str">
        <f t="array" aca="1" ref="G1585" ca="1">IF(B1585&lt;&gt;"",OFFSET(Metadata!$B$1,MIN(IF(OFFSET(Metadata!$A$1,0,0,Metadata!Metadata_Table_Length,1)=SUBSTITUTE(C1585,"rawdatafilename","partnumber"),ROW(OFFSET(Metadata!$A$1,0,0,Metadata!Metadata_Table_Length,1))-1,"")),0),"")</f>
        <v/>
      </c>
      <c r="H1585" t="str">
        <f t="array" aca="1" ref="H1585" ca="1">IF(B1585&lt;&gt;"",OFFSET(Metadata!$B$1,MIN(IF(OFFSET(Metadata!$A$1,0,0,Metadata!Metadata_Table_Length,1)=SUBSTITUTE(C1585,"rawdatafilename","original_count"),ROW(OFFSET(Metadata!$A$1,0,0,Metadata!Metadata_Table_Length,1))-1,"")),0),"")</f>
        <v/>
      </c>
      <c r="I1585" t="str">
        <f t="array" aca="1" ref="I1585" ca="1">IF(B1585&lt;&gt;"",OFFSET(Metadata!$B$1,MIN(IF(OFFSET(Metadata!$A$1,0,0,Metadata!Metadata_Table_Length,1)=SUBSTITUTE(C1585,"rawdatafilename","count"),ROW(OFFSET(Metadata!$A$1,0,0,Metadata!Metadata_Table_Length,1))-1,"")),0),"")</f>
        <v/>
      </c>
      <c r="J1585" t="str">
        <f t="array" aca="1" ref="J1585" ca="1">IF(AND(G1585&lt;&gt;"",G1585&lt;&gt;G1584),MAX(IF(G$2:G$2001=G1585,H$2:H$2001,"")),"")</f>
        <v/>
      </c>
      <c r="K1585" t="str">
        <f t="array" aca="1" ref="K1585" ca="1">IF(AND(G1585&lt;&gt;"",G1585&lt;&gt;G1584),MAX(IF(G$2:G$2001=G1585,I$2:I$2001,"")),"")</f>
        <v/>
      </c>
      <c r="L1585" t="str">
        <f t="shared" ca="1" si="100"/>
        <v/>
      </c>
    </row>
    <row r="1586" spans="2:12" x14ac:dyDescent="0.25">
      <c r="B1586" t="str">
        <f t="shared" ca="1" si="98"/>
        <v/>
      </c>
      <c r="C1586" t="str">
        <f t="shared" ca="1" si="97"/>
        <v/>
      </c>
      <c r="D1586" s="156" t="str">
        <f t="array" aca="1" ref="D1586" ca="1">IFERROR(IF(B1586&lt;&gt;"",IF(OR(EXACT(OFFSET(Metadata!$A$1,0,0,Metadata!Metadata_Table_Length,1),C1586)),1,""),""),"")</f>
        <v/>
      </c>
      <c r="E1586" s="163" t="str">
        <f t="array" aca="1" ref="E1586" ca="1">IF(B1586&lt;&gt;"",IF(D1586=1,OFFSET(Metadata!$B$1,MIN(IF(OFFSET(Metadata!$A$1,0,0,Metadata!Metadata_Table_Length,1)=C1586,ROW(OFFSET(Metadata!$A$1,0,0,Metadata!Metadata_Table_Length,1))-1,"")),0),OFFSET(Metadata!$B$1,MIN(IF(OFFSET(Metadata!$A$1,0,0,Metadata!Metadata_Table_Length,1)=SUBSTITUTE(C1586,"rawdatafilename","originalfilename"),ROW(OFFSET(Metadata!$A$1,0,0,Metadata!Metadata_Table_Length,1))-1,"")),0)),"")</f>
        <v/>
      </c>
      <c r="F1586" t="str">
        <f t="shared" ca="1" si="99"/>
        <v/>
      </c>
      <c r="G1586" t="str">
        <f t="array" aca="1" ref="G1586" ca="1">IF(B1586&lt;&gt;"",OFFSET(Metadata!$B$1,MIN(IF(OFFSET(Metadata!$A$1,0,0,Metadata!Metadata_Table_Length,1)=SUBSTITUTE(C1586,"rawdatafilename","partnumber"),ROW(OFFSET(Metadata!$A$1,0,0,Metadata!Metadata_Table_Length,1))-1,"")),0),"")</f>
        <v/>
      </c>
      <c r="H1586" t="str">
        <f t="array" aca="1" ref="H1586" ca="1">IF(B1586&lt;&gt;"",OFFSET(Metadata!$B$1,MIN(IF(OFFSET(Metadata!$A$1,0,0,Metadata!Metadata_Table_Length,1)=SUBSTITUTE(C1586,"rawdatafilename","original_count"),ROW(OFFSET(Metadata!$A$1,0,0,Metadata!Metadata_Table_Length,1))-1,"")),0),"")</f>
        <v/>
      </c>
      <c r="I1586" t="str">
        <f t="array" aca="1" ref="I1586" ca="1">IF(B1586&lt;&gt;"",OFFSET(Metadata!$B$1,MIN(IF(OFFSET(Metadata!$A$1,0,0,Metadata!Metadata_Table_Length,1)=SUBSTITUTE(C1586,"rawdatafilename","count"),ROW(OFFSET(Metadata!$A$1,0,0,Metadata!Metadata_Table_Length,1))-1,"")),0),"")</f>
        <v/>
      </c>
      <c r="J1586" t="str">
        <f t="array" aca="1" ref="J1586" ca="1">IF(AND(G1586&lt;&gt;"",G1586&lt;&gt;G1585),MAX(IF(G$2:G$2001=G1586,H$2:H$2001,"")),"")</f>
        <v/>
      </c>
      <c r="K1586" t="str">
        <f t="array" aca="1" ref="K1586" ca="1">IF(AND(G1586&lt;&gt;"",G1586&lt;&gt;G1585),MAX(IF(G$2:G$2001=G1586,I$2:I$2001,"")),"")</f>
        <v/>
      </c>
      <c r="L1586" t="str">
        <f t="shared" ca="1" si="100"/>
        <v/>
      </c>
    </row>
    <row r="1587" spans="2:12" x14ac:dyDescent="0.25">
      <c r="B1587" t="str">
        <f t="shared" ca="1" si="98"/>
        <v/>
      </c>
      <c r="C1587" t="str">
        <f t="shared" ca="1" si="97"/>
        <v/>
      </c>
      <c r="D1587" s="156" t="str">
        <f t="array" aca="1" ref="D1587" ca="1">IFERROR(IF(B1587&lt;&gt;"",IF(OR(EXACT(OFFSET(Metadata!$A$1,0,0,Metadata!Metadata_Table_Length,1),C1587)),1,""),""),"")</f>
        <v/>
      </c>
      <c r="E1587" s="163" t="str">
        <f t="array" aca="1" ref="E1587" ca="1">IF(B1587&lt;&gt;"",IF(D1587=1,OFFSET(Metadata!$B$1,MIN(IF(OFFSET(Metadata!$A$1,0,0,Metadata!Metadata_Table_Length,1)=C1587,ROW(OFFSET(Metadata!$A$1,0,0,Metadata!Metadata_Table_Length,1))-1,"")),0),OFFSET(Metadata!$B$1,MIN(IF(OFFSET(Metadata!$A$1,0,0,Metadata!Metadata_Table_Length,1)=SUBSTITUTE(C1587,"rawdatafilename","originalfilename"),ROW(OFFSET(Metadata!$A$1,0,0,Metadata!Metadata_Table_Length,1))-1,"")),0)),"")</f>
        <v/>
      </c>
      <c r="F1587" t="str">
        <f t="shared" ca="1" si="99"/>
        <v/>
      </c>
      <c r="G1587" t="str">
        <f t="array" aca="1" ref="G1587" ca="1">IF(B1587&lt;&gt;"",OFFSET(Metadata!$B$1,MIN(IF(OFFSET(Metadata!$A$1,0,0,Metadata!Metadata_Table_Length,1)=SUBSTITUTE(C1587,"rawdatafilename","partnumber"),ROW(OFFSET(Metadata!$A$1,0,0,Metadata!Metadata_Table_Length,1))-1,"")),0),"")</f>
        <v/>
      </c>
      <c r="H1587" t="str">
        <f t="array" aca="1" ref="H1587" ca="1">IF(B1587&lt;&gt;"",OFFSET(Metadata!$B$1,MIN(IF(OFFSET(Metadata!$A$1,0,0,Metadata!Metadata_Table_Length,1)=SUBSTITUTE(C1587,"rawdatafilename","original_count"),ROW(OFFSET(Metadata!$A$1,0,0,Metadata!Metadata_Table_Length,1))-1,"")),0),"")</f>
        <v/>
      </c>
      <c r="I1587" t="str">
        <f t="array" aca="1" ref="I1587" ca="1">IF(B1587&lt;&gt;"",OFFSET(Metadata!$B$1,MIN(IF(OFFSET(Metadata!$A$1,0,0,Metadata!Metadata_Table_Length,1)=SUBSTITUTE(C1587,"rawdatafilename","count"),ROW(OFFSET(Metadata!$A$1,0,0,Metadata!Metadata_Table_Length,1))-1,"")),0),"")</f>
        <v/>
      </c>
      <c r="J1587" t="str">
        <f t="array" aca="1" ref="J1587" ca="1">IF(AND(G1587&lt;&gt;"",G1587&lt;&gt;G1586),MAX(IF(G$2:G$2001=G1587,H$2:H$2001,"")),"")</f>
        <v/>
      </c>
      <c r="K1587" t="str">
        <f t="array" aca="1" ref="K1587" ca="1">IF(AND(G1587&lt;&gt;"",G1587&lt;&gt;G1586),MAX(IF(G$2:G$2001=G1587,I$2:I$2001,"")),"")</f>
        <v/>
      </c>
      <c r="L1587" t="str">
        <f t="shared" ca="1" si="100"/>
        <v/>
      </c>
    </row>
    <row r="1588" spans="2:12" x14ac:dyDescent="0.25">
      <c r="B1588" t="str">
        <f t="shared" ca="1" si="98"/>
        <v/>
      </c>
      <c r="C1588" t="str">
        <f t="shared" ca="1" si="97"/>
        <v/>
      </c>
      <c r="D1588" s="156" t="str">
        <f t="array" aca="1" ref="D1588" ca="1">IFERROR(IF(B1588&lt;&gt;"",IF(OR(EXACT(OFFSET(Metadata!$A$1,0,0,Metadata!Metadata_Table_Length,1),C1588)),1,""),""),"")</f>
        <v/>
      </c>
      <c r="E1588" s="163" t="str">
        <f t="array" aca="1" ref="E1588" ca="1">IF(B1588&lt;&gt;"",IF(D1588=1,OFFSET(Metadata!$B$1,MIN(IF(OFFSET(Metadata!$A$1,0,0,Metadata!Metadata_Table_Length,1)=C1588,ROW(OFFSET(Metadata!$A$1,0,0,Metadata!Metadata_Table_Length,1))-1,"")),0),OFFSET(Metadata!$B$1,MIN(IF(OFFSET(Metadata!$A$1,0,0,Metadata!Metadata_Table_Length,1)=SUBSTITUTE(C1588,"rawdatafilename","originalfilename"),ROW(OFFSET(Metadata!$A$1,0,0,Metadata!Metadata_Table_Length,1))-1,"")),0)),"")</f>
        <v/>
      </c>
      <c r="F1588" t="str">
        <f t="shared" ca="1" si="99"/>
        <v/>
      </c>
      <c r="G1588" t="str">
        <f t="array" aca="1" ref="G1588" ca="1">IF(B1588&lt;&gt;"",OFFSET(Metadata!$B$1,MIN(IF(OFFSET(Metadata!$A$1,0,0,Metadata!Metadata_Table_Length,1)=SUBSTITUTE(C1588,"rawdatafilename","partnumber"),ROW(OFFSET(Metadata!$A$1,0,0,Metadata!Metadata_Table_Length,1))-1,"")),0),"")</f>
        <v/>
      </c>
      <c r="H1588" t="str">
        <f t="array" aca="1" ref="H1588" ca="1">IF(B1588&lt;&gt;"",OFFSET(Metadata!$B$1,MIN(IF(OFFSET(Metadata!$A$1,0,0,Metadata!Metadata_Table_Length,1)=SUBSTITUTE(C1588,"rawdatafilename","original_count"),ROW(OFFSET(Metadata!$A$1,0,0,Metadata!Metadata_Table_Length,1))-1,"")),0),"")</f>
        <v/>
      </c>
      <c r="I1588" t="str">
        <f t="array" aca="1" ref="I1588" ca="1">IF(B1588&lt;&gt;"",OFFSET(Metadata!$B$1,MIN(IF(OFFSET(Metadata!$A$1,0,0,Metadata!Metadata_Table_Length,1)=SUBSTITUTE(C1588,"rawdatafilename","count"),ROW(OFFSET(Metadata!$A$1,0,0,Metadata!Metadata_Table_Length,1))-1,"")),0),"")</f>
        <v/>
      </c>
      <c r="J1588" t="str">
        <f t="array" aca="1" ref="J1588" ca="1">IF(AND(G1588&lt;&gt;"",G1588&lt;&gt;G1587),MAX(IF(G$2:G$2001=G1588,H$2:H$2001,"")),"")</f>
        <v/>
      </c>
      <c r="K1588" t="str">
        <f t="array" aca="1" ref="K1588" ca="1">IF(AND(G1588&lt;&gt;"",G1588&lt;&gt;G1587),MAX(IF(G$2:G$2001=G1588,I$2:I$2001,"")),"")</f>
        <v/>
      </c>
      <c r="L1588" t="str">
        <f t="shared" ca="1" si="100"/>
        <v/>
      </c>
    </row>
    <row r="1589" spans="2:12" x14ac:dyDescent="0.25">
      <c r="B1589" t="str">
        <f t="shared" ca="1" si="98"/>
        <v/>
      </c>
      <c r="C1589" t="str">
        <f t="shared" ca="1" si="97"/>
        <v/>
      </c>
      <c r="D1589" s="156" t="str">
        <f t="array" aca="1" ref="D1589" ca="1">IFERROR(IF(B1589&lt;&gt;"",IF(OR(EXACT(OFFSET(Metadata!$A$1,0,0,Metadata!Metadata_Table_Length,1),C1589)),1,""),""),"")</f>
        <v/>
      </c>
      <c r="E1589" s="163" t="str">
        <f t="array" aca="1" ref="E1589" ca="1">IF(B1589&lt;&gt;"",IF(D1589=1,OFFSET(Metadata!$B$1,MIN(IF(OFFSET(Metadata!$A$1,0,0,Metadata!Metadata_Table_Length,1)=C1589,ROW(OFFSET(Metadata!$A$1,0,0,Metadata!Metadata_Table_Length,1))-1,"")),0),OFFSET(Metadata!$B$1,MIN(IF(OFFSET(Metadata!$A$1,0,0,Metadata!Metadata_Table_Length,1)=SUBSTITUTE(C1589,"rawdatafilename","originalfilename"),ROW(OFFSET(Metadata!$A$1,0,0,Metadata!Metadata_Table_Length,1))-1,"")),0)),"")</f>
        <v/>
      </c>
      <c r="F1589" t="str">
        <f t="shared" ca="1" si="99"/>
        <v/>
      </c>
      <c r="G1589" t="str">
        <f t="array" aca="1" ref="G1589" ca="1">IF(B1589&lt;&gt;"",OFFSET(Metadata!$B$1,MIN(IF(OFFSET(Metadata!$A$1,0,0,Metadata!Metadata_Table_Length,1)=SUBSTITUTE(C1589,"rawdatafilename","partnumber"),ROW(OFFSET(Metadata!$A$1,0,0,Metadata!Metadata_Table_Length,1))-1,"")),0),"")</f>
        <v/>
      </c>
      <c r="H1589" t="str">
        <f t="array" aca="1" ref="H1589" ca="1">IF(B1589&lt;&gt;"",OFFSET(Metadata!$B$1,MIN(IF(OFFSET(Metadata!$A$1,0,0,Metadata!Metadata_Table_Length,1)=SUBSTITUTE(C1589,"rawdatafilename","original_count"),ROW(OFFSET(Metadata!$A$1,0,0,Metadata!Metadata_Table_Length,1))-1,"")),0),"")</f>
        <v/>
      </c>
      <c r="I1589" t="str">
        <f t="array" aca="1" ref="I1589" ca="1">IF(B1589&lt;&gt;"",OFFSET(Metadata!$B$1,MIN(IF(OFFSET(Metadata!$A$1,0,0,Metadata!Metadata_Table_Length,1)=SUBSTITUTE(C1589,"rawdatafilename","count"),ROW(OFFSET(Metadata!$A$1,0,0,Metadata!Metadata_Table_Length,1))-1,"")),0),"")</f>
        <v/>
      </c>
      <c r="J1589" t="str">
        <f t="array" aca="1" ref="J1589" ca="1">IF(AND(G1589&lt;&gt;"",G1589&lt;&gt;G1588),MAX(IF(G$2:G$2001=G1589,H$2:H$2001,"")),"")</f>
        <v/>
      </c>
      <c r="K1589" t="str">
        <f t="array" aca="1" ref="K1589" ca="1">IF(AND(G1589&lt;&gt;"",G1589&lt;&gt;G1588),MAX(IF(G$2:G$2001=G1589,I$2:I$2001,"")),"")</f>
        <v/>
      </c>
      <c r="L1589" t="str">
        <f t="shared" ca="1" si="100"/>
        <v/>
      </c>
    </row>
    <row r="1590" spans="2:12" x14ac:dyDescent="0.25">
      <c r="B1590" t="str">
        <f t="shared" ca="1" si="98"/>
        <v/>
      </c>
      <c r="C1590" t="str">
        <f t="shared" ca="1" si="97"/>
        <v/>
      </c>
      <c r="D1590" s="156" t="str">
        <f t="array" aca="1" ref="D1590" ca="1">IFERROR(IF(B1590&lt;&gt;"",IF(OR(EXACT(OFFSET(Metadata!$A$1,0,0,Metadata!Metadata_Table_Length,1),C1590)),1,""),""),"")</f>
        <v/>
      </c>
      <c r="E1590" s="163" t="str">
        <f t="array" aca="1" ref="E1590" ca="1">IF(B1590&lt;&gt;"",IF(D1590=1,OFFSET(Metadata!$B$1,MIN(IF(OFFSET(Metadata!$A$1,0,0,Metadata!Metadata_Table_Length,1)=C1590,ROW(OFFSET(Metadata!$A$1,0,0,Metadata!Metadata_Table_Length,1))-1,"")),0),OFFSET(Metadata!$B$1,MIN(IF(OFFSET(Metadata!$A$1,0,0,Metadata!Metadata_Table_Length,1)=SUBSTITUTE(C1590,"rawdatafilename","originalfilename"),ROW(OFFSET(Metadata!$A$1,0,0,Metadata!Metadata_Table_Length,1))-1,"")),0)),"")</f>
        <v/>
      </c>
      <c r="F1590" t="str">
        <f t="shared" ca="1" si="99"/>
        <v/>
      </c>
      <c r="G1590" t="str">
        <f t="array" aca="1" ref="G1590" ca="1">IF(B1590&lt;&gt;"",OFFSET(Metadata!$B$1,MIN(IF(OFFSET(Metadata!$A$1,0,0,Metadata!Metadata_Table_Length,1)=SUBSTITUTE(C1590,"rawdatafilename","partnumber"),ROW(OFFSET(Metadata!$A$1,0,0,Metadata!Metadata_Table_Length,1))-1,"")),0),"")</f>
        <v/>
      </c>
      <c r="H1590" t="str">
        <f t="array" aca="1" ref="H1590" ca="1">IF(B1590&lt;&gt;"",OFFSET(Metadata!$B$1,MIN(IF(OFFSET(Metadata!$A$1,0,0,Metadata!Metadata_Table_Length,1)=SUBSTITUTE(C1590,"rawdatafilename","original_count"),ROW(OFFSET(Metadata!$A$1,0,0,Metadata!Metadata_Table_Length,1))-1,"")),0),"")</f>
        <v/>
      </c>
      <c r="I1590" t="str">
        <f t="array" aca="1" ref="I1590" ca="1">IF(B1590&lt;&gt;"",OFFSET(Metadata!$B$1,MIN(IF(OFFSET(Metadata!$A$1,0,0,Metadata!Metadata_Table_Length,1)=SUBSTITUTE(C1590,"rawdatafilename","count"),ROW(OFFSET(Metadata!$A$1,0,0,Metadata!Metadata_Table_Length,1))-1,"")),0),"")</f>
        <v/>
      </c>
      <c r="J1590" t="str">
        <f t="array" aca="1" ref="J1590" ca="1">IF(AND(G1590&lt;&gt;"",G1590&lt;&gt;G1589),MAX(IF(G$2:G$2001=G1590,H$2:H$2001,"")),"")</f>
        <v/>
      </c>
      <c r="K1590" t="str">
        <f t="array" aca="1" ref="K1590" ca="1">IF(AND(G1590&lt;&gt;"",G1590&lt;&gt;G1589),MAX(IF(G$2:G$2001=G1590,I$2:I$2001,"")),"")</f>
        <v/>
      </c>
      <c r="L1590" t="str">
        <f t="shared" ca="1" si="100"/>
        <v/>
      </c>
    </row>
    <row r="1591" spans="2:12" x14ac:dyDescent="0.25">
      <c r="B1591" t="str">
        <f t="shared" ca="1" si="98"/>
        <v/>
      </c>
      <c r="C1591" t="str">
        <f t="shared" ca="1" si="97"/>
        <v/>
      </c>
      <c r="D1591" s="156" t="str">
        <f t="array" aca="1" ref="D1591" ca="1">IFERROR(IF(B1591&lt;&gt;"",IF(OR(EXACT(OFFSET(Metadata!$A$1,0,0,Metadata!Metadata_Table_Length,1),C1591)),1,""),""),"")</f>
        <v/>
      </c>
      <c r="E1591" s="163" t="str">
        <f t="array" aca="1" ref="E1591" ca="1">IF(B1591&lt;&gt;"",IF(D1591=1,OFFSET(Metadata!$B$1,MIN(IF(OFFSET(Metadata!$A$1,0,0,Metadata!Metadata_Table_Length,1)=C1591,ROW(OFFSET(Metadata!$A$1,0,0,Metadata!Metadata_Table_Length,1))-1,"")),0),OFFSET(Metadata!$B$1,MIN(IF(OFFSET(Metadata!$A$1,0,0,Metadata!Metadata_Table_Length,1)=SUBSTITUTE(C1591,"rawdatafilename","originalfilename"),ROW(OFFSET(Metadata!$A$1,0,0,Metadata!Metadata_Table_Length,1))-1,"")),0)),"")</f>
        <v/>
      </c>
      <c r="F1591" t="str">
        <f t="shared" ca="1" si="99"/>
        <v/>
      </c>
      <c r="G1591" t="str">
        <f t="array" aca="1" ref="G1591" ca="1">IF(B1591&lt;&gt;"",OFFSET(Metadata!$B$1,MIN(IF(OFFSET(Metadata!$A$1,0,0,Metadata!Metadata_Table_Length,1)=SUBSTITUTE(C1591,"rawdatafilename","partnumber"),ROW(OFFSET(Metadata!$A$1,0,0,Metadata!Metadata_Table_Length,1))-1,"")),0),"")</f>
        <v/>
      </c>
      <c r="H1591" t="str">
        <f t="array" aca="1" ref="H1591" ca="1">IF(B1591&lt;&gt;"",OFFSET(Metadata!$B$1,MIN(IF(OFFSET(Metadata!$A$1,0,0,Metadata!Metadata_Table_Length,1)=SUBSTITUTE(C1591,"rawdatafilename","original_count"),ROW(OFFSET(Metadata!$A$1,0,0,Metadata!Metadata_Table_Length,1))-1,"")),0),"")</f>
        <v/>
      </c>
      <c r="I1591" t="str">
        <f t="array" aca="1" ref="I1591" ca="1">IF(B1591&lt;&gt;"",OFFSET(Metadata!$B$1,MIN(IF(OFFSET(Metadata!$A$1,0,0,Metadata!Metadata_Table_Length,1)=SUBSTITUTE(C1591,"rawdatafilename","count"),ROW(OFFSET(Metadata!$A$1,0,0,Metadata!Metadata_Table_Length,1))-1,"")),0),"")</f>
        <v/>
      </c>
      <c r="J1591" t="str">
        <f t="array" aca="1" ref="J1591" ca="1">IF(AND(G1591&lt;&gt;"",G1591&lt;&gt;G1590),MAX(IF(G$2:G$2001=G1591,H$2:H$2001,"")),"")</f>
        <v/>
      </c>
      <c r="K1591" t="str">
        <f t="array" aca="1" ref="K1591" ca="1">IF(AND(G1591&lt;&gt;"",G1591&lt;&gt;G1590),MAX(IF(G$2:G$2001=G1591,I$2:I$2001,"")),"")</f>
        <v/>
      </c>
      <c r="L1591" t="str">
        <f t="shared" ca="1" si="100"/>
        <v/>
      </c>
    </row>
    <row r="1592" spans="2:12" x14ac:dyDescent="0.25">
      <c r="B1592" t="str">
        <f t="shared" ca="1" si="98"/>
        <v/>
      </c>
      <c r="C1592" t="str">
        <f t="shared" ca="1" si="97"/>
        <v/>
      </c>
      <c r="D1592" s="156" t="str">
        <f t="array" aca="1" ref="D1592" ca="1">IFERROR(IF(B1592&lt;&gt;"",IF(OR(EXACT(OFFSET(Metadata!$A$1,0,0,Metadata!Metadata_Table_Length,1),C1592)),1,""),""),"")</f>
        <v/>
      </c>
      <c r="E1592" s="163" t="str">
        <f t="array" aca="1" ref="E1592" ca="1">IF(B1592&lt;&gt;"",IF(D1592=1,OFFSET(Metadata!$B$1,MIN(IF(OFFSET(Metadata!$A$1,0,0,Metadata!Metadata_Table_Length,1)=C1592,ROW(OFFSET(Metadata!$A$1,0,0,Metadata!Metadata_Table_Length,1))-1,"")),0),OFFSET(Metadata!$B$1,MIN(IF(OFFSET(Metadata!$A$1,0,0,Metadata!Metadata_Table_Length,1)=SUBSTITUTE(C1592,"rawdatafilename","originalfilename"),ROW(OFFSET(Metadata!$A$1,0,0,Metadata!Metadata_Table_Length,1))-1,"")),0)),"")</f>
        <v/>
      </c>
      <c r="F1592" t="str">
        <f t="shared" ca="1" si="99"/>
        <v/>
      </c>
      <c r="G1592" t="str">
        <f t="array" aca="1" ref="G1592" ca="1">IF(B1592&lt;&gt;"",OFFSET(Metadata!$B$1,MIN(IF(OFFSET(Metadata!$A$1,0,0,Metadata!Metadata_Table_Length,1)=SUBSTITUTE(C1592,"rawdatafilename","partnumber"),ROW(OFFSET(Metadata!$A$1,0,0,Metadata!Metadata_Table_Length,1))-1,"")),0),"")</f>
        <v/>
      </c>
      <c r="H1592" t="str">
        <f t="array" aca="1" ref="H1592" ca="1">IF(B1592&lt;&gt;"",OFFSET(Metadata!$B$1,MIN(IF(OFFSET(Metadata!$A$1,0,0,Metadata!Metadata_Table_Length,1)=SUBSTITUTE(C1592,"rawdatafilename","original_count"),ROW(OFFSET(Metadata!$A$1,0,0,Metadata!Metadata_Table_Length,1))-1,"")),0),"")</f>
        <v/>
      </c>
      <c r="I1592" t="str">
        <f t="array" aca="1" ref="I1592" ca="1">IF(B1592&lt;&gt;"",OFFSET(Metadata!$B$1,MIN(IF(OFFSET(Metadata!$A$1,0,0,Metadata!Metadata_Table_Length,1)=SUBSTITUTE(C1592,"rawdatafilename","count"),ROW(OFFSET(Metadata!$A$1,0,0,Metadata!Metadata_Table_Length,1))-1,"")),0),"")</f>
        <v/>
      </c>
      <c r="J1592" t="str">
        <f t="array" aca="1" ref="J1592" ca="1">IF(AND(G1592&lt;&gt;"",G1592&lt;&gt;G1591),MAX(IF(G$2:G$2001=G1592,H$2:H$2001,"")),"")</f>
        <v/>
      </c>
      <c r="K1592" t="str">
        <f t="array" aca="1" ref="K1592" ca="1">IF(AND(G1592&lt;&gt;"",G1592&lt;&gt;G1591),MAX(IF(G$2:G$2001=G1592,I$2:I$2001,"")),"")</f>
        <v/>
      </c>
      <c r="L1592" t="str">
        <f t="shared" ca="1" si="100"/>
        <v/>
      </c>
    </row>
    <row r="1593" spans="2:12" x14ac:dyDescent="0.25">
      <c r="B1593" t="str">
        <f t="shared" ca="1" si="98"/>
        <v/>
      </c>
      <c r="C1593" t="str">
        <f t="shared" ca="1" si="97"/>
        <v/>
      </c>
      <c r="D1593" s="156" t="str">
        <f t="array" aca="1" ref="D1593" ca="1">IFERROR(IF(B1593&lt;&gt;"",IF(OR(EXACT(OFFSET(Metadata!$A$1,0,0,Metadata!Metadata_Table_Length,1),C1593)),1,""),""),"")</f>
        <v/>
      </c>
      <c r="E1593" s="163" t="str">
        <f t="array" aca="1" ref="E1593" ca="1">IF(B1593&lt;&gt;"",IF(D1593=1,OFFSET(Metadata!$B$1,MIN(IF(OFFSET(Metadata!$A$1,0,0,Metadata!Metadata_Table_Length,1)=C1593,ROW(OFFSET(Metadata!$A$1,0,0,Metadata!Metadata_Table_Length,1))-1,"")),0),OFFSET(Metadata!$B$1,MIN(IF(OFFSET(Metadata!$A$1,0,0,Metadata!Metadata_Table_Length,1)=SUBSTITUTE(C1593,"rawdatafilename","originalfilename"),ROW(OFFSET(Metadata!$A$1,0,0,Metadata!Metadata_Table_Length,1))-1,"")),0)),"")</f>
        <v/>
      </c>
      <c r="F1593" t="str">
        <f t="shared" ca="1" si="99"/>
        <v/>
      </c>
      <c r="G1593" t="str">
        <f t="array" aca="1" ref="G1593" ca="1">IF(B1593&lt;&gt;"",OFFSET(Metadata!$B$1,MIN(IF(OFFSET(Metadata!$A$1,0,0,Metadata!Metadata_Table_Length,1)=SUBSTITUTE(C1593,"rawdatafilename","partnumber"),ROW(OFFSET(Metadata!$A$1,0,0,Metadata!Metadata_Table_Length,1))-1,"")),0),"")</f>
        <v/>
      </c>
      <c r="H1593" t="str">
        <f t="array" aca="1" ref="H1593" ca="1">IF(B1593&lt;&gt;"",OFFSET(Metadata!$B$1,MIN(IF(OFFSET(Metadata!$A$1,0,0,Metadata!Metadata_Table_Length,1)=SUBSTITUTE(C1593,"rawdatafilename","original_count"),ROW(OFFSET(Metadata!$A$1,0,0,Metadata!Metadata_Table_Length,1))-1,"")),0),"")</f>
        <v/>
      </c>
      <c r="I1593" t="str">
        <f t="array" aca="1" ref="I1593" ca="1">IF(B1593&lt;&gt;"",OFFSET(Metadata!$B$1,MIN(IF(OFFSET(Metadata!$A$1,0,0,Metadata!Metadata_Table_Length,1)=SUBSTITUTE(C1593,"rawdatafilename","count"),ROW(OFFSET(Metadata!$A$1,0,0,Metadata!Metadata_Table_Length,1))-1,"")),0),"")</f>
        <v/>
      </c>
      <c r="J1593" t="str">
        <f t="array" aca="1" ref="J1593" ca="1">IF(AND(G1593&lt;&gt;"",G1593&lt;&gt;G1592),MAX(IF(G$2:G$2001=G1593,H$2:H$2001,"")),"")</f>
        <v/>
      </c>
      <c r="K1593" t="str">
        <f t="array" aca="1" ref="K1593" ca="1">IF(AND(G1593&lt;&gt;"",G1593&lt;&gt;G1592),MAX(IF(G$2:G$2001=G1593,I$2:I$2001,"")),"")</f>
        <v/>
      </c>
      <c r="L1593" t="str">
        <f t="shared" ca="1" si="100"/>
        <v/>
      </c>
    </row>
    <row r="1594" spans="2:12" x14ac:dyDescent="0.25">
      <c r="B1594" t="str">
        <f t="shared" ca="1" si="98"/>
        <v/>
      </c>
      <c r="C1594" t="str">
        <f t="shared" ca="1" si="97"/>
        <v/>
      </c>
      <c r="D1594" s="156" t="str">
        <f t="array" aca="1" ref="D1594" ca="1">IFERROR(IF(B1594&lt;&gt;"",IF(OR(EXACT(OFFSET(Metadata!$A$1,0,0,Metadata!Metadata_Table_Length,1),C1594)),1,""),""),"")</f>
        <v/>
      </c>
      <c r="E1594" s="163" t="str">
        <f t="array" aca="1" ref="E1594" ca="1">IF(B1594&lt;&gt;"",IF(D1594=1,OFFSET(Metadata!$B$1,MIN(IF(OFFSET(Metadata!$A$1,0,0,Metadata!Metadata_Table_Length,1)=C1594,ROW(OFFSET(Metadata!$A$1,0,0,Metadata!Metadata_Table_Length,1))-1,"")),0),OFFSET(Metadata!$B$1,MIN(IF(OFFSET(Metadata!$A$1,0,0,Metadata!Metadata_Table_Length,1)=SUBSTITUTE(C1594,"rawdatafilename","originalfilename"),ROW(OFFSET(Metadata!$A$1,0,0,Metadata!Metadata_Table_Length,1))-1,"")),0)),"")</f>
        <v/>
      </c>
      <c r="F1594" t="str">
        <f t="shared" ca="1" si="99"/>
        <v/>
      </c>
      <c r="G1594" t="str">
        <f t="array" aca="1" ref="G1594" ca="1">IF(B1594&lt;&gt;"",OFFSET(Metadata!$B$1,MIN(IF(OFFSET(Metadata!$A$1,0,0,Metadata!Metadata_Table_Length,1)=SUBSTITUTE(C1594,"rawdatafilename","partnumber"),ROW(OFFSET(Metadata!$A$1,0,0,Metadata!Metadata_Table_Length,1))-1,"")),0),"")</f>
        <v/>
      </c>
      <c r="H1594" t="str">
        <f t="array" aca="1" ref="H1594" ca="1">IF(B1594&lt;&gt;"",OFFSET(Metadata!$B$1,MIN(IF(OFFSET(Metadata!$A$1,0,0,Metadata!Metadata_Table_Length,1)=SUBSTITUTE(C1594,"rawdatafilename","original_count"),ROW(OFFSET(Metadata!$A$1,0,0,Metadata!Metadata_Table_Length,1))-1,"")),0),"")</f>
        <v/>
      </c>
      <c r="I1594" t="str">
        <f t="array" aca="1" ref="I1594" ca="1">IF(B1594&lt;&gt;"",OFFSET(Metadata!$B$1,MIN(IF(OFFSET(Metadata!$A$1,0,0,Metadata!Metadata_Table_Length,1)=SUBSTITUTE(C1594,"rawdatafilename","count"),ROW(OFFSET(Metadata!$A$1,0,0,Metadata!Metadata_Table_Length,1))-1,"")),0),"")</f>
        <v/>
      </c>
      <c r="J1594" t="str">
        <f t="array" aca="1" ref="J1594" ca="1">IF(AND(G1594&lt;&gt;"",G1594&lt;&gt;G1593),MAX(IF(G$2:G$2001=G1594,H$2:H$2001,"")),"")</f>
        <v/>
      </c>
      <c r="K1594" t="str">
        <f t="array" aca="1" ref="K1594" ca="1">IF(AND(G1594&lt;&gt;"",G1594&lt;&gt;G1593),MAX(IF(G$2:G$2001=G1594,I$2:I$2001,"")),"")</f>
        <v/>
      </c>
      <c r="L1594" t="str">
        <f t="shared" ca="1" si="100"/>
        <v/>
      </c>
    </row>
    <row r="1595" spans="2:12" x14ac:dyDescent="0.25">
      <c r="B1595" t="str">
        <f t="shared" ca="1" si="98"/>
        <v/>
      </c>
      <c r="C1595" t="str">
        <f t="shared" ca="1" si="97"/>
        <v/>
      </c>
      <c r="D1595" s="156" t="str">
        <f t="array" aca="1" ref="D1595" ca="1">IFERROR(IF(B1595&lt;&gt;"",IF(OR(EXACT(OFFSET(Metadata!$A$1,0,0,Metadata!Metadata_Table_Length,1),C1595)),1,""),""),"")</f>
        <v/>
      </c>
      <c r="E1595" s="163" t="str">
        <f t="array" aca="1" ref="E1595" ca="1">IF(B1595&lt;&gt;"",IF(D1595=1,OFFSET(Metadata!$B$1,MIN(IF(OFFSET(Metadata!$A$1,0,0,Metadata!Metadata_Table_Length,1)=C1595,ROW(OFFSET(Metadata!$A$1,0,0,Metadata!Metadata_Table_Length,1))-1,"")),0),OFFSET(Metadata!$B$1,MIN(IF(OFFSET(Metadata!$A$1,0,0,Metadata!Metadata_Table_Length,1)=SUBSTITUTE(C1595,"rawdatafilename","originalfilename"),ROW(OFFSET(Metadata!$A$1,0,0,Metadata!Metadata_Table_Length,1))-1,"")),0)),"")</f>
        <v/>
      </c>
      <c r="F1595" t="str">
        <f t="shared" ca="1" si="99"/>
        <v/>
      </c>
      <c r="G1595" t="str">
        <f t="array" aca="1" ref="G1595" ca="1">IF(B1595&lt;&gt;"",OFFSET(Metadata!$B$1,MIN(IF(OFFSET(Metadata!$A$1,0,0,Metadata!Metadata_Table_Length,1)=SUBSTITUTE(C1595,"rawdatafilename","partnumber"),ROW(OFFSET(Metadata!$A$1,0,0,Metadata!Metadata_Table_Length,1))-1,"")),0),"")</f>
        <v/>
      </c>
      <c r="H1595" t="str">
        <f t="array" aca="1" ref="H1595" ca="1">IF(B1595&lt;&gt;"",OFFSET(Metadata!$B$1,MIN(IF(OFFSET(Metadata!$A$1,0,0,Metadata!Metadata_Table_Length,1)=SUBSTITUTE(C1595,"rawdatafilename","original_count"),ROW(OFFSET(Metadata!$A$1,0,0,Metadata!Metadata_Table_Length,1))-1,"")),0),"")</f>
        <v/>
      </c>
      <c r="I1595" t="str">
        <f t="array" aca="1" ref="I1595" ca="1">IF(B1595&lt;&gt;"",OFFSET(Metadata!$B$1,MIN(IF(OFFSET(Metadata!$A$1,0,0,Metadata!Metadata_Table_Length,1)=SUBSTITUTE(C1595,"rawdatafilename","count"),ROW(OFFSET(Metadata!$A$1,0,0,Metadata!Metadata_Table_Length,1))-1,"")),0),"")</f>
        <v/>
      </c>
      <c r="J1595" t="str">
        <f t="array" aca="1" ref="J1595" ca="1">IF(AND(G1595&lt;&gt;"",G1595&lt;&gt;G1594),MAX(IF(G$2:G$2001=G1595,H$2:H$2001,"")),"")</f>
        <v/>
      </c>
      <c r="K1595" t="str">
        <f t="array" aca="1" ref="K1595" ca="1">IF(AND(G1595&lt;&gt;"",G1595&lt;&gt;G1594),MAX(IF(G$2:G$2001=G1595,I$2:I$2001,"")),"")</f>
        <v/>
      </c>
      <c r="L1595" t="str">
        <f t="shared" ca="1" si="100"/>
        <v/>
      </c>
    </row>
    <row r="1596" spans="2:12" x14ac:dyDescent="0.25">
      <c r="B1596" t="str">
        <f t="shared" ca="1" si="98"/>
        <v/>
      </c>
      <c r="C1596" t="str">
        <f t="shared" ca="1" si="97"/>
        <v/>
      </c>
      <c r="D1596" s="156" t="str">
        <f t="array" aca="1" ref="D1596" ca="1">IFERROR(IF(B1596&lt;&gt;"",IF(OR(EXACT(OFFSET(Metadata!$A$1,0,0,Metadata!Metadata_Table_Length,1),C1596)),1,""),""),"")</f>
        <v/>
      </c>
      <c r="E1596" s="163" t="str">
        <f t="array" aca="1" ref="E1596" ca="1">IF(B1596&lt;&gt;"",IF(D1596=1,OFFSET(Metadata!$B$1,MIN(IF(OFFSET(Metadata!$A$1,0,0,Metadata!Metadata_Table_Length,1)=C1596,ROW(OFFSET(Metadata!$A$1,0,0,Metadata!Metadata_Table_Length,1))-1,"")),0),OFFSET(Metadata!$B$1,MIN(IF(OFFSET(Metadata!$A$1,0,0,Metadata!Metadata_Table_Length,1)=SUBSTITUTE(C1596,"rawdatafilename","originalfilename"),ROW(OFFSET(Metadata!$A$1,0,0,Metadata!Metadata_Table_Length,1))-1,"")),0)),"")</f>
        <v/>
      </c>
      <c r="F1596" t="str">
        <f t="shared" ca="1" si="99"/>
        <v/>
      </c>
      <c r="G1596" t="str">
        <f t="array" aca="1" ref="G1596" ca="1">IF(B1596&lt;&gt;"",OFFSET(Metadata!$B$1,MIN(IF(OFFSET(Metadata!$A$1,0,0,Metadata!Metadata_Table_Length,1)=SUBSTITUTE(C1596,"rawdatafilename","partnumber"),ROW(OFFSET(Metadata!$A$1,0,0,Metadata!Metadata_Table_Length,1))-1,"")),0),"")</f>
        <v/>
      </c>
      <c r="H1596" t="str">
        <f t="array" aca="1" ref="H1596" ca="1">IF(B1596&lt;&gt;"",OFFSET(Metadata!$B$1,MIN(IF(OFFSET(Metadata!$A$1,0,0,Metadata!Metadata_Table_Length,1)=SUBSTITUTE(C1596,"rawdatafilename","original_count"),ROW(OFFSET(Metadata!$A$1,0,0,Metadata!Metadata_Table_Length,1))-1,"")),0),"")</f>
        <v/>
      </c>
      <c r="I1596" t="str">
        <f t="array" aca="1" ref="I1596" ca="1">IF(B1596&lt;&gt;"",OFFSET(Metadata!$B$1,MIN(IF(OFFSET(Metadata!$A$1,0,0,Metadata!Metadata_Table_Length,1)=SUBSTITUTE(C1596,"rawdatafilename","count"),ROW(OFFSET(Metadata!$A$1,0,0,Metadata!Metadata_Table_Length,1))-1,"")),0),"")</f>
        <v/>
      </c>
      <c r="J1596" t="str">
        <f t="array" aca="1" ref="J1596" ca="1">IF(AND(G1596&lt;&gt;"",G1596&lt;&gt;G1595),MAX(IF(G$2:G$2001=G1596,H$2:H$2001,"")),"")</f>
        <v/>
      </c>
      <c r="K1596" t="str">
        <f t="array" aca="1" ref="K1596" ca="1">IF(AND(G1596&lt;&gt;"",G1596&lt;&gt;G1595),MAX(IF(G$2:G$2001=G1596,I$2:I$2001,"")),"")</f>
        <v/>
      </c>
      <c r="L1596" t="str">
        <f t="shared" ca="1" si="100"/>
        <v/>
      </c>
    </row>
    <row r="1597" spans="2:12" x14ac:dyDescent="0.25">
      <c r="B1597" t="str">
        <f t="shared" ca="1" si="98"/>
        <v/>
      </c>
      <c r="C1597" t="str">
        <f t="shared" ca="1" si="97"/>
        <v/>
      </c>
      <c r="D1597" s="156" t="str">
        <f t="array" aca="1" ref="D1597" ca="1">IFERROR(IF(B1597&lt;&gt;"",IF(OR(EXACT(OFFSET(Metadata!$A$1,0,0,Metadata!Metadata_Table_Length,1),C1597)),1,""),""),"")</f>
        <v/>
      </c>
      <c r="E1597" s="163" t="str">
        <f t="array" aca="1" ref="E1597" ca="1">IF(B1597&lt;&gt;"",IF(D1597=1,OFFSET(Metadata!$B$1,MIN(IF(OFFSET(Metadata!$A$1,0,0,Metadata!Metadata_Table_Length,1)=C1597,ROW(OFFSET(Metadata!$A$1,0,0,Metadata!Metadata_Table_Length,1))-1,"")),0),OFFSET(Metadata!$B$1,MIN(IF(OFFSET(Metadata!$A$1,0,0,Metadata!Metadata_Table_Length,1)=SUBSTITUTE(C1597,"rawdatafilename","originalfilename"),ROW(OFFSET(Metadata!$A$1,0,0,Metadata!Metadata_Table_Length,1))-1,"")),0)),"")</f>
        <v/>
      </c>
      <c r="F1597" t="str">
        <f t="shared" ca="1" si="99"/>
        <v/>
      </c>
      <c r="G1597" t="str">
        <f t="array" aca="1" ref="G1597" ca="1">IF(B1597&lt;&gt;"",OFFSET(Metadata!$B$1,MIN(IF(OFFSET(Metadata!$A$1,0,0,Metadata!Metadata_Table_Length,1)=SUBSTITUTE(C1597,"rawdatafilename","partnumber"),ROW(OFFSET(Metadata!$A$1,0,0,Metadata!Metadata_Table_Length,1))-1,"")),0),"")</f>
        <v/>
      </c>
      <c r="H1597" t="str">
        <f t="array" aca="1" ref="H1597" ca="1">IF(B1597&lt;&gt;"",OFFSET(Metadata!$B$1,MIN(IF(OFFSET(Metadata!$A$1,0,0,Metadata!Metadata_Table_Length,1)=SUBSTITUTE(C1597,"rawdatafilename","original_count"),ROW(OFFSET(Metadata!$A$1,0,0,Metadata!Metadata_Table_Length,1))-1,"")),0),"")</f>
        <v/>
      </c>
      <c r="I1597" t="str">
        <f t="array" aca="1" ref="I1597" ca="1">IF(B1597&lt;&gt;"",OFFSET(Metadata!$B$1,MIN(IF(OFFSET(Metadata!$A$1,0,0,Metadata!Metadata_Table_Length,1)=SUBSTITUTE(C1597,"rawdatafilename","count"),ROW(OFFSET(Metadata!$A$1,0,0,Metadata!Metadata_Table_Length,1))-1,"")),0),"")</f>
        <v/>
      </c>
      <c r="J1597" t="str">
        <f t="array" aca="1" ref="J1597" ca="1">IF(AND(G1597&lt;&gt;"",G1597&lt;&gt;G1596),MAX(IF(G$2:G$2001=G1597,H$2:H$2001,"")),"")</f>
        <v/>
      </c>
      <c r="K1597" t="str">
        <f t="array" aca="1" ref="K1597" ca="1">IF(AND(G1597&lt;&gt;"",G1597&lt;&gt;G1596),MAX(IF(G$2:G$2001=G1597,I$2:I$2001,"")),"")</f>
        <v/>
      </c>
      <c r="L1597" t="str">
        <f t="shared" ca="1" si="100"/>
        <v/>
      </c>
    </row>
    <row r="1598" spans="2:12" x14ac:dyDescent="0.25">
      <c r="B1598" t="str">
        <f t="shared" ca="1" si="98"/>
        <v/>
      </c>
      <c r="C1598" t="str">
        <f t="shared" ca="1" si="97"/>
        <v/>
      </c>
      <c r="D1598" s="156" t="str">
        <f t="array" aca="1" ref="D1598" ca="1">IFERROR(IF(B1598&lt;&gt;"",IF(OR(EXACT(OFFSET(Metadata!$A$1,0,0,Metadata!Metadata_Table_Length,1),C1598)),1,""),""),"")</f>
        <v/>
      </c>
      <c r="E1598" s="163" t="str">
        <f t="array" aca="1" ref="E1598" ca="1">IF(B1598&lt;&gt;"",IF(D1598=1,OFFSET(Metadata!$B$1,MIN(IF(OFFSET(Metadata!$A$1,0,0,Metadata!Metadata_Table_Length,1)=C1598,ROW(OFFSET(Metadata!$A$1,0,0,Metadata!Metadata_Table_Length,1))-1,"")),0),OFFSET(Metadata!$B$1,MIN(IF(OFFSET(Metadata!$A$1,0,0,Metadata!Metadata_Table_Length,1)=SUBSTITUTE(C1598,"rawdatafilename","originalfilename"),ROW(OFFSET(Metadata!$A$1,0,0,Metadata!Metadata_Table_Length,1))-1,"")),0)),"")</f>
        <v/>
      </c>
      <c r="F1598" t="str">
        <f t="shared" ca="1" si="99"/>
        <v/>
      </c>
      <c r="G1598" t="str">
        <f t="array" aca="1" ref="G1598" ca="1">IF(B1598&lt;&gt;"",OFFSET(Metadata!$B$1,MIN(IF(OFFSET(Metadata!$A$1,0,0,Metadata!Metadata_Table_Length,1)=SUBSTITUTE(C1598,"rawdatafilename","partnumber"),ROW(OFFSET(Metadata!$A$1,0,0,Metadata!Metadata_Table_Length,1))-1,"")),0),"")</f>
        <v/>
      </c>
      <c r="H1598" t="str">
        <f t="array" aca="1" ref="H1598" ca="1">IF(B1598&lt;&gt;"",OFFSET(Metadata!$B$1,MIN(IF(OFFSET(Metadata!$A$1,0,0,Metadata!Metadata_Table_Length,1)=SUBSTITUTE(C1598,"rawdatafilename","original_count"),ROW(OFFSET(Metadata!$A$1,0,0,Metadata!Metadata_Table_Length,1))-1,"")),0),"")</f>
        <v/>
      </c>
      <c r="I1598" t="str">
        <f t="array" aca="1" ref="I1598" ca="1">IF(B1598&lt;&gt;"",OFFSET(Metadata!$B$1,MIN(IF(OFFSET(Metadata!$A$1,0,0,Metadata!Metadata_Table_Length,1)=SUBSTITUTE(C1598,"rawdatafilename","count"),ROW(OFFSET(Metadata!$A$1,0,0,Metadata!Metadata_Table_Length,1))-1,"")),0),"")</f>
        <v/>
      </c>
      <c r="J1598" t="str">
        <f t="array" aca="1" ref="J1598" ca="1">IF(AND(G1598&lt;&gt;"",G1598&lt;&gt;G1597),MAX(IF(G$2:G$2001=G1598,H$2:H$2001,"")),"")</f>
        <v/>
      </c>
      <c r="K1598" t="str">
        <f t="array" aca="1" ref="K1598" ca="1">IF(AND(G1598&lt;&gt;"",G1598&lt;&gt;G1597),MAX(IF(G$2:G$2001=G1598,I$2:I$2001,"")),"")</f>
        <v/>
      </c>
      <c r="L1598" t="str">
        <f t="shared" ca="1" si="100"/>
        <v/>
      </c>
    </row>
    <row r="1599" spans="2:12" x14ac:dyDescent="0.25">
      <c r="B1599" t="str">
        <f t="shared" ca="1" si="98"/>
        <v/>
      </c>
      <c r="C1599" t="str">
        <f t="shared" ca="1" si="97"/>
        <v/>
      </c>
      <c r="D1599" s="156" t="str">
        <f t="array" aca="1" ref="D1599" ca="1">IFERROR(IF(B1599&lt;&gt;"",IF(OR(EXACT(OFFSET(Metadata!$A$1,0,0,Metadata!Metadata_Table_Length,1),C1599)),1,""),""),"")</f>
        <v/>
      </c>
      <c r="E1599" s="163" t="str">
        <f t="array" aca="1" ref="E1599" ca="1">IF(B1599&lt;&gt;"",IF(D1599=1,OFFSET(Metadata!$B$1,MIN(IF(OFFSET(Metadata!$A$1,0,0,Metadata!Metadata_Table_Length,1)=C1599,ROW(OFFSET(Metadata!$A$1,0,0,Metadata!Metadata_Table_Length,1))-1,"")),0),OFFSET(Metadata!$B$1,MIN(IF(OFFSET(Metadata!$A$1,0,0,Metadata!Metadata_Table_Length,1)=SUBSTITUTE(C1599,"rawdatafilename","originalfilename"),ROW(OFFSET(Metadata!$A$1,0,0,Metadata!Metadata_Table_Length,1))-1,"")),0)),"")</f>
        <v/>
      </c>
      <c r="F1599" t="str">
        <f t="shared" ca="1" si="99"/>
        <v/>
      </c>
      <c r="G1599" t="str">
        <f t="array" aca="1" ref="G1599" ca="1">IF(B1599&lt;&gt;"",OFFSET(Metadata!$B$1,MIN(IF(OFFSET(Metadata!$A$1,0,0,Metadata!Metadata_Table_Length,1)=SUBSTITUTE(C1599,"rawdatafilename","partnumber"),ROW(OFFSET(Metadata!$A$1,0,0,Metadata!Metadata_Table_Length,1))-1,"")),0),"")</f>
        <v/>
      </c>
      <c r="H1599" t="str">
        <f t="array" aca="1" ref="H1599" ca="1">IF(B1599&lt;&gt;"",OFFSET(Metadata!$B$1,MIN(IF(OFFSET(Metadata!$A$1,0,0,Metadata!Metadata_Table_Length,1)=SUBSTITUTE(C1599,"rawdatafilename","original_count"),ROW(OFFSET(Metadata!$A$1,0,0,Metadata!Metadata_Table_Length,1))-1,"")),0),"")</f>
        <v/>
      </c>
      <c r="I1599" t="str">
        <f t="array" aca="1" ref="I1599" ca="1">IF(B1599&lt;&gt;"",OFFSET(Metadata!$B$1,MIN(IF(OFFSET(Metadata!$A$1,0,0,Metadata!Metadata_Table_Length,1)=SUBSTITUTE(C1599,"rawdatafilename","count"),ROW(OFFSET(Metadata!$A$1,0,0,Metadata!Metadata_Table_Length,1))-1,"")),0),"")</f>
        <v/>
      </c>
      <c r="J1599" t="str">
        <f t="array" aca="1" ref="J1599" ca="1">IF(AND(G1599&lt;&gt;"",G1599&lt;&gt;G1598),MAX(IF(G$2:G$2001=G1599,H$2:H$2001,"")),"")</f>
        <v/>
      </c>
      <c r="K1599" t="str">
        <f t="array" aca="1" ref="K1599" ca="1">IF(AND(G1599&lt;&gt;"",G1599&lt;&gt;G1598),MAX(IF(G$2:G$2001=G1599,I$2:I$2001,"")),"")</f>
        <v/>
      </c>
      <c r="L1599" t="str">
        <f t="shared" ca="1" si="100"/>
        <v/>
      </c>
    </row>
    <row r="1600" spans="2:12" x14ac:dyDescent="0.25">
      <c r="B1600" t="str">
        <f t="shared" ca="1" si="98"/>
        <v/>
      </c>
      <c r="C1600" t="str">
        <f t="shared" ca="1" si="97"/>
        <v/>
      </c>
      <c r="D1600" s="156" t="str">
        <f t="array" aca="1" ref="D1600" ca="1">IFERROR(IF(B1600&lt;&gt;"",IF(OR(EXACT(OFFSET(Metadata!$A$1,0,0,Metadata!Metadata_Table_Length,1),C1600)),1,""),""),"")</f>
        <v/>
      </c>
      <c r="E1600" s="163" t="str">
        <f t="array" aca="1" ref="E1600" ca="1">IF(B1600&lt;&gt;"",IF(D1600=1,OFFSET(Metadata!$B$1,MIN(IF(OFFSET(Metadata!$A$1,0,0,Metadata!Metadata_Table_Length,1)=C1600,ROW(OFFSET(Metadata!$A$1,0,0,Metadata!Metadata_Table_Length,1))-1,"")),0),OFFSET(Metadata!$B$1,MIN(IF(OFFSET(Metadata!$A$1,0,0,Metadata!Metadata_Table_Length,1)=SUBSTITUTE(C1600,"rawdatafilename","originalfilename"),ROW(OFFSET(Metadata!$A$1,0,0,Metadata!Metadata_Table_Length,1))-1,"")),0)),"")</f>
        <v/>
      </c>
      <c r="F1600" t="str">
        <f t="shared" ca="1" si="99"/>
        <v/>
      </c>
      <c r="G1600" t="str">
        <f t="array" aca="1" ref="G1600" ca="1">IF(B1600&lt;&gt;"",OFFSET(Metadata!$B$1,MIN(IF(OFFSET(Metadata!$A$1,0,0,Metadata!Metadata_Table_Length,1)=SUBSTITUTE(C1600,"rawdatafilename","partnumber"),ROW(OFFSET(Metadata!$A$1,0,0,Metadata!Metadata_Table_Length,1))-1,"")),0),"")</f>
        <v/>
      </c>
      <c r="H1600" t="str">
        <f t="array" aca="1" ref="H1600" ca="1">IF(B1600&lt;&gt;"",OFFSET(Metadata!$B$1,MIN(IF(OFFSET(Metadata!$A$1,0,0,Metadata!Metadata_Table_Length,1)=SUBSTITUTE(C1600,"rawdatafilename","original_count"),ROW(OFFSET(Metadata!$A$1,0,0,Metadata!Metadata_Table_Length,1))-1,"")),0),"")</f>
        <v/>
      </c>
      <c r="I1600" t="str">
        <f t="array" aca="1" ref="I1600" ca="1">IF(B1600&lt;&gt;"",OFFSET(Metadata!$B$1,MIN(IF(OFFSET(Metadata!$A$1,0,0,Metadata!Metadata_Table_Length,1)=SUBSTITUTE(C1600,"rawdatafilename","count"),ROW(OFFSET(Metadata!$A$1,0,0,Metadata!Metadata_Table_Length,1))-1,"")),0),"")</f>
        <v/>
      </c>
      <c r="J1600" t="str">
        <f t="array" aca="1" ref="J1600" ca="1">IF(AND(G1600&lt;&gt;"",G1600&lt;&gt;G1599),MAX(IF(G$2:G$2001=G1600,H$2:H$2001,"")),"")</f>
        <v/>
      </c>
      <c r="K1600" t="str">
        <f t="array" aca="1" ref="K1600" ca="1">IF(AND(G1600&lt;&gt;"",G1600&lt;&gt;G1599),MAX(IF(G$2:G$2001=G1600,I$2:I$2001,"")),"")</f>
        <v/>
      </c>
      <c r="L1600" t="str">
        <f t="shared" ca="1" si="100"/>
        <v/>
      </c>
    </row>
    <row r="1601" spans="2:12" x14ac:dyDescent="0.25">
      <c r="B1601" t="str">
        <f t="shared" ca="1" si="98"/>
        <v/>
      </c>
      <c r="C1601" t="str">
        <f t="shared" ca="1" si="97"/>
        <v/>
      </c>
      <c r="D1601" s="156" t="str">
        <f t="array" aca="1" ref="D1601" ca="1">IFERROR(IF(B1601&lt;&gt;"",IF(OR(EXACT(OFFSET(Metadata!$A$1,0,0,Metadata!Metadata_Table_Length,1),C1601)),1,""),""),"")</f>
        <v/>
      </c>
      <c r="E1601" s="163" t="str">
        <f t="array" aca="1" ref="E1601" ca="1">IF(B1601&lt;&gt;"",IF(D1601=1,OFFSET(Metadata!$B$1,MIN(IF(OFFSET(Metadata!$A$1,0,0,Metadata!Metadata_Table_Length,1)=C1601,ROW(OFFSET(Metadata!$A$1,0,0,Metadata!Metadata_Table_Length,1))-1,"")),0),OFFSET(Metadata!$B$1,MIN(IF(OFFSET(Metadata!$A$1,0,0,Metadata!Metadata_Table_Length,1)=SUBSTITUTE(C1601,"rawdatafilename","originalfilename"),ROW(OFFSET(Metadata!$A$1,0,0,Metadata!Metadata_Table_Length,1))-1,"")),0)),"")</f>
        <v/>
      </c>
      <c r="F1601" t="str">
        <f t="shared" ca="1" si="99"/>
        <v/>
      </c>
      <c r="G1601" t="str">
        <f t="array" aca="1" ref="G1601" ca="1">IF(B1601&lt;&gt;"",OFFSET(Metadata!$B$1,MIN(IF(OFFSET(Metadata!$A$1,0,0,Metadata!Metadata_Table_Length,1)=SUBSTITUTE(C1601,"rawdatafilename","partnumber"),ROW(OFFSET(Metadata!$A$1,0,0,Metadata!Metadata_Table_Length,1))-1,"")),0),"")</f>
        <v/>
      </c>
      <c r="H1601" t="str">
        <f t="array" aca="1" ref="H1601" ca="1">IF(B1601&lt;&gt;"",OFFSET(Metadata!$B$1,MIN(IF(OFFSET(Metadata!$A$1,0,0,Metadata!Metadata_Table_Length,1)=SUBSTITUTE(C1601,"rawdatafilename","original_count"),ROW(OFFSET(Metadata!$A$1,0,0,Metadata!Metadata_Table_Length,1))-1,"")),0),"")</f>
        <v/>
      </c>
      <c r="I1601" t="str">
        <f t="array" aca="1" ref="I1601" ca="1">IF(B1601&lt;&gt;"",OFFSET(Metadata!$B$1,MIN(IF(OFFSET(Metadata!$A$1,0,0,Metadata!Metadata_Table_Length,1)=SUBSTITUTE(C1601,"rawdatafilename","count"),ROW(OFFSET(Metadata!$A$1,0,0,Metadata!Metadata_Table_Length,1))-1,"")),0),"")</f>
        <v/>
      </c>
      <c r="J1601" t="str">
        <f t="array" aca="1" ref="J1601" ca="1">IF(AND(G1601&lt;&gt;"",G1601&lt;&gt;G1600),MAX(IF(G$2:G$2001=G1601,H$2:H$2001,"")),"")</f>
        <v/>
      </c>
      <c r="K1601" t="str">
        <f t="array" aca="1" ref="K1601" ca="1">IF(AND(G1601&lt;&gt;"",G1601&lt;&gt;G1600),MAX(IF(G$2:G$2001=G1601,I$2:I$2001,"")),"")</f>
        <v/>
      </c>
      <c r="L1601" t="str">
        <f t="shared" ca="1" si="100"/>
        <v/>
      </c>
    </row>
    <row r="1602" spans="2:12" x14ac:dyDescent="0.25">
      <c r="B1602" t="str">
        <f t="shared" ca="1" si="98"/>
        <v/>
      </c>
      <c r="C1602" t="str">
        <f t="shared" ref="C1602:C1665" ca="1" si="101">IF(B1602&lt;&gt;"",CONCATENATE("RESULTS_SEARCH_",B1602,"_PARAMETERS_PEAKLIST_rawdatafilename"),"")</f>
        <v/>
      </c>
      <c r="D1602" s="156" t="str">
        <f t="array" aca="1" ref="D1602" ca="1">IFERROR(IF(B1602&lt;&gt;"",IF(OR(EXACT(OFFSET(Metadata!$A$1,0,0,Metadata!Metadata_Table_Length,1),C1602)),1,""),""),"")</f>
        <v/>
      </c>
      <c r="E1602" s="163" t="str">
        <f t="array" aca="1" ref="E1602" ca="1">IF(B1602&lt;&gt;"",IF(D1602=1,OFFSET(Metadata!$B$1,MIN(IF(OFFSET(Metadata!$A$1,0,0,Metadata!Metadata_Table_Length,1)=C1602,ROW(OFFSET(Metadata!$A$1,0,0,Metadata!Metadata_Table_Length,1))-1,"")),0),OFFSET(Metadata!$B$1,MIN(IF(OFFSET(Metadata!$A$1,0,0,Metadata!Metadata_Table_Length,1)=SUBSTITUTE(C1602,"rawdatafilename","originalfilename"),ROW(OFFSET(Metadata!$A$1,0,0,Metadata!Metadata_Table_Length,1))-1,"")),0)),"")</f>
        <v/>
      </c>
      <c r="F1602" t="str">
        <f t="shared" ca="1" si="99"/>
        <v/>
      </c>
      <c r="G1602" t="str">
        <f t="array" aca="1" ref="G1602" ca="1">IF(B1602&lt;&gt;"",OFFSET(Metadata!$B$1,MIN(IF(OFFSET(Metadata!$A$1,0,0,Metadata!Metadata_Table_Length,1)=SUBSTITUTE(C1602,"rawdatafilename","partnumber"),ROW(OFFSET(Metadata!$A$1,0,0,Metadata!Metadata_Table_Length,1))-1,"")),0),"")</f>
        <v/>
      </c>
      <c r="H1602" t="str">
        <f t="array" aca="1" ref="H1602" ca="1">IF(B1602&lt;&gt;"",OFFSET(Metadata!$B$1,MIN(IF(OFFSET(Metadata!$A$1,0,0,Metadata!Metadata_Table_Length,1)=SUBSTITUTE(C1602,"rawdatafilename","original_count"),ROW(OFFSET(Metadata!$A$1,0,0,Metadata!Metadata_Table_Length,1))-1,"")),0),"")</f>
        <v/>
      </c>
      <c r="I1602" t="str">
        <f t="array" aca="1" ref="I1602" ca="1">IF(B1602&lt;&gt;"",OFFSET(Metadata!$B$1,MIN(IF(OFFSET(Metadata!$A$1,0,0,Metadata!Metadata_Table_Length,1)=SUBSTITUTE(C1602,"rawdatafilename","count"),ROW(OFFSET(Metadata!$A$1,0,0,Metadata!Metadata_Table_Length,1))-1,"")),0),"")</f>
        <v/>
      </c>
      <c r="J1602" t="str">
        <f t="array" aca="1" ref="J1602" ca="1">IF(AND(G1602&lt;&gt;"",G1602&lt;&gt;G1601),MAX(IF(G$2:G$2001=G1602,H$2:H$2001,"")),"")</f>
        <v/>
      </c>
      <c r="K1602" t="str">
        <f t="array" aca="1" ref="K1602" ca="1">IF(AND(G1602&lt;&gt;"",G1602&lt;&gt;G1601),MAX(IF(G$2:G$2001=G1602,I$2:I$2001,"")),"")</f>
        <v/>
      </c>
      <c r="L1602" t="str">
        <f t="shared" ca="1" si="100"/>
        <v/>
      </c>
    </row>
    <row r="1603" spans="2:12" x14ac:dyDescent="0.25">
      <c r="B1603" t="str">
        <f t="shared" ref="B1603:B1666" ca="1" si="102">IF(B1602&lt;&gt;"",IF(B1602+1&lt;=$A$9,B1602+1,""),"")</f>
        <v/>
      </c>
      <c r="C1603" t="str">
        <f t="shared" ca="1" si="101"/>
        <v/>
      </c>
      <c r="D1603" s="156" t="str">
        <f t="array" aca="1" ref="D1603" ca="1">IFERROR(IF(B1603&lt;&gt;"",IF(OR(EXACT(OFFSET(Metadata!$A$1,0,0,Metadata!Metadata_Table_Length,1),C1603)),1,""),""),"")</f>
        <v/>
      </c>
      <c r="E1603" s="163" t="str">
        <f t="array" aca="1" ref="E1603" ca="1">IF(B1603&lt;&gt;"",IF(D1603=1,OFFSET(Metadata!$B$1,MIN(IF(OFFSET(Metadata!$A$1,0,0,Metadata!Metadata_Table_Length,1)=C1603,ROW(OFFSET(Metadata!$A$1,0,0,Metadata!Metadata_Table_Length,1))-1,"")),0),OFFSET(Metadata!$B$1,MIN(IF(OFFSET(Metadata!$A$1,0,0,Metadata!Metadata_Table_Length,1)=SUBSTITUTE(C1603,"rawdatafilename","originalfilename"),ROW(OFFSET(Metadata!$A$1,0,0,Metadata!Metadata_Table_Length,1))-1,"")),0)),"")</f>
        <v/>
      </c>
      <c r="F1603" t="str">
        <f t="shared" ref="F1603:F1666" ca="1" si="103">IF(F1602&lt;&gt;"",IF(E1603&lt;&gt;"",IF(E1603&lt;&gt;E1602,F1602+1,F1602),""),"")</f>
        <v/>
      </c>
      <c r="G1603" t="str">
        <f t="array" aca="1" ref="G1603" ca="1">IF(B1603&lt;&gt;"",OFFSET(Metadata!$B$1,MIN(IF(OFFSET(Metadata!$A$1,0,0,Metadata!Metadata_Table_Length,1)=SUBSTITUTE(C1603,"rawdatafilename","partnumber"),ROW(OFFSET(Metadata!$A$1,0,0,Metadata!Metadata_Table_Length,1))-1,"")),0),"")</f>
        <v/>
      </c>
      <c r="H1603" t="str">
        <f t="array" aca="1" ref="H1603" ca="1">IF(B1603&lt;&gt;"",OFFSET(Metadata!$B$1,MIN(IF(OFFSET(Metadata!$A$1,0,0,Metadata!Metadata_Table_Length,1)=SUBSTITUTE(C1603,"rawdatafilename","original_count"),ROW(OFFSET(Metadata!$A$1,0,0,Metadata!Metadata_Table_Length,1))-1,"")),0),"")</f>
        <v/>
      </c>
      <c r="I1603" t="str">
        <f t="array" aca="1" ref="I1603" ca="1">IF(B1603&lt;&gt;"",OFFSET(Metadata!$B$1,MIN(IF(OFFSET(Metadata!$A$1,0,0,Metadata!Metadata_Table_Length,1)=SUBSTITUTE(C1603,"rawdatafilename","count"),ROW(OFFSET(Metadata!$A$1,0,0,Metadata!Metadata_Table_Length,1))-1,"")),0),"")</f>
        <v/>
      </c>
      <c r="J1603" t="str">
        <f t="array" aca="1" ref="J1603" ca="1">IF(AND(G1603&lt;&gt;"",G1603&lt;&gt;G1602),MAX(IF(G$2:G$2001=G1603,H$2:H$2001,"")),"")</f>
        <v/>
      </c>
      <c r="K1603" t="str">
        <f t="array" aca="1" ref="K1603" ca="1">IF(AND(G1603&lt;&gt;"",G1603&lt;&gt;G1602),MAX(IF(G$2:G$2001=G1603,I$2:I$2001,"")),"")</f>
        <v/>
      </c>
      <c r="L1603" t="str">
        <f t="shared" ca="1" si="100"/>
        <v/>
      </c>
    </row>
    <row r="1604" spans="2:12" x14ac:dyDescent="0.25">
      <c r="B1604" t="str">
        <f t="shared" ca="1" si="102"/>
        <v/>
      </c>
      <c r="C1604" t="str">
        <f t="shared" ca="1" si="101"/>
        <v/>
      </c>
      <c r="D1604" s="156" t="str">
        <f t="array" aca="1" ref="D1604" ca="1">IFERROR(IF(B1604&lt;&gt;"",IF(OR(EXACT(OFFSET(Metadata!$A$1,0,0,Metadata!Metadata_Table_Length,1),C1604)),1,""),""),"")</f>
        <v/>
      </c>
      <c r="E1604" s="163" t="str">
        <f t="array" aca="1" ref="E1604" ca="1">IF(B1604&lt;&gt;"",IF(D1604=1,OFFSET(Metadata!$B$1,MIN(IF(OFFSET(Metadata!$A$1,0,0,Metadata!Metadata_Table_Length,1)=C1604,ROW(OFFSET(Metadata!$A$1,0,0,Metadata!Metadata_Table_Length,1))-1,"")),0),OFFSET(Metadata!$B$1,MIN(IF(OFFSET(Metadata!$A$1,0,0,Metadata!Metadata_Table_Length,1)=SUBSTITUTE(C1604,"rawdatafilename","originalfilename"),ROW(OFFSET(Metadata!$A$1,0,0,Metadata!Metadata_Table_Length,1))-1,"")),0)),"")</f>
        <v/>
      </c>
      <c r="F1604" t="str">
        <f t="shared" ca="1" si="103"/>
        <v/>
      </c>
      <c r="G1604" t="str">
        <f t="array" aca="1" ref="G1604" ca="1">IF(B1604&lt;&gt;"",OFFSET(Metadata!$B$1,MIN(IF(OFFSET(Metadata!$A$1,0,0,Metadata!Metadata_Table_Length,1)=SUBSTITUTE(C1604,"rawdatafilename","partnumber"),ROW(OFFSET(Metadata!$A$1,0,0,Metadata!Metadata_Table_Length,1))-1,"")),0),"")</f>
        <v/>
      </c>
      <c r="H1604" t="str">
        <f t="array" aca="1" ref="H1604" ca="1">IF(B1604&lt;&gt;"",OFFSET(Metadata!$B$1,MIN(IF(OFFSET(Metadata!$A$1,0,0,Metadata!Metadata_Table_Length,1)=SUBSTITUTE(C1604,"rawdatafilename","original_count"),ROW(OFFSET(Metadata!$A$1,0,0,Metadata!Metadata_Table_Length,1))-1,"")),0),"")</f>
        <v/>
      </c>
      <c r="I1604" t="str">
        <f t="array" aca="1" ref="I1604" ca="1">IF(B1604&lt;&gt;"",OFFSET(Metadata!$B$1,MIN(IF(OFFSET(Metadata!$A$1,0,0,Metadata!Metadata_Table_Length,1)=SUBSTITUTE(C1604,"rawdatafilename","count"),ROW(OFFSET(Metadata!$A$1,0,0,Metadata!Metadata_Table_Length,1))-1,"")),0),"")</f>
        <v/>
      </c>
      <c r="J1604" t="str">
        <f t="array" aca="1" ref="J1604" ca="1">IF(AND(G1604&lt;&gt;"",G1604&lt;&gt;G1603),MAX(IF(G$2:G$2001=G1604,H$2:H$2001,"")),"")</f>
        <v/>
      </c>
      <c r="K1604" t="str">
        <f t="array" aca="1" ref="K1604" ca="1">IF(AND(G1604&lt;&gt;"",G1604&lt;&gt;G1603),MAX(IF(G$2:G$2001=G1604,I$2:I$2001,"")),"")</f>
        <v/>
      </c>
      <c r="L1604" t="str">
        <f t="shared" ca="1" si="100"/>
        <v/>
      </c>
    </row>
    <row r="1605" spans="2:12" x14ac:dyDescent="0.25">
      <c r="B1605" t="str">
        <f t="shared" ca="1" si="102"/>
        <v/>
      </c>
      <c r="C1605" t="str">
        <f t="shared" ca="1" si="101"/>
        <v/>
      </c>
      <c r="D1605" s="156" t="str">
        <f t="array" aca="1" ref="D1605" ca="1">IFERROR(IF(B1605&lt;&gt;"",IF(OR(EXACT(OFFSET(Metadata!$A$1,0,0,Metadata!Metadata_Table_Length,1),C1605)),1,""),""),"")</f>
        <v/>
      </c>
      <c r="E1605" s="163" t="str">
        <f t="array" aca="1" ref="E1605" ca="1">IF(B1605&lt;&gt;"",IF(D1605=1,OFFSET(Metadata!$B$1,MIN(IF(OFFSET(Metadata!$A$1,0,0,Metadata!Metadata_Table_Length,1)=C1605,ROW(OFFSET(Metadata!$A$1,0,0,Metadata!Metadata_Table_Length,1))-1,"")),0),OFFSET(Metadata!$B$1,MIN(IF(OFFSET(Metadata!$A$1,0,0,Metadata!Metadata_Table_Length,1)=SUBSTITUTE(C1605,"rawdatafilename","originalfilename"),ROW(OFFSET(Metadata!$A$1,0,0,Metadata!Metadata_Table_Length,1))-1,"")),0)),"")</f>
        <v/>
      </c>
      <c r="F1605" t="str">
        <f t="shared" ca="1" si="103"/>
        <v/>
      </c>
      <c r="G1605" t="str">
        <f t="array" aca="1" ref="G1605" ca="1">IF(B1605&lt;&gt;"",OFFSET(Metadata!$B$1,MIN(IF(OFFSET(Metadata!$A$1,0,0,Metadata!Metadata_Table_Length,1)=SUBSTITUTE(C1605,"rawdatafilename","partnumber"),ROW(OFFSET(Metadata!$A$1,0,0,Metadata!Metadata_Table_Length,1))-1,"")),0),"")</f>
        <v/>
      </c>
      <c r="H1605" t="str">
        <f t="array" aca="1" ref="H1605" ca="1">IF(B1605&lt;&gt;"",OFFSET(Metadata!$B$1,MIN(IF(OFFSET(Metadata!$A$1,0,0,Metadata!Metadata_Table_Length,1)=SUBSTITUTE(C1605,"rawdatafilename","original_count"),ROW(OFFSET(Metadata!$A$1,0,0,Metadata!Metadata_Table_Length,1))-1,"")),0),"")</f>
        <v/>
      </c>
      <c r="I1605" t="str">
        <f t="array" aca="1" ref="I1605" ca="1">IF(B1605&lt;&gt;"",OFFSET(Metadata!$B$1,MIN(IF(OFFSET(Metadata!$A$1,0,0,Metadata!Metadata_Table_Length,1)=SUBSTITUTE(C1605,"rawdatafilename","count"),ROW(OFFSET(Metadata!$A$1,0,0,Metadata!Metadata_Table_Length,1))-1,"")),0),"")</f>
        <v/>
      </c>
      <c r="J1605" t="str">
        <f t="array" aca="1" ref="J1605" ca="1">IF(AND(G1605&lt;&gt;"",G1605&lt;&gt;G1604),MAX(IF(G$2:G$2001=G1605,H$2:H$2001,"")),"")</f>
        <v/>
      </c>
      <c r="K1605" t="str">
        <f t="array" aca="1" ref="K1605" ca="1">IF(AND(G1605&lt;&gt;"",G1605&lt;&gt;G1604),MAX(IF(G$2:G$2001=G1605,I$2:I$2001,"")),"")</f>
        <v/>
      </c>
      <c r="L1605" t="str">
        <f t="shared" ca="1" si="100"/>
        <v/>
      </c>
    </row>
    <row r="1606" spans="2:12" x14ac:dyDescent="0.25">
      <c r="B1606" t="str">
        <f t="shared" ca="1" si="102"/>
        <v/>
      </c>
      <c r="C1606" t="str">
        <f t="shared" ca="1" si="101"/>
        <v/>
      </c>
      <c r="D1606" s="156" t="str">
        <f t="array" aca="1" ref="D1606" ca="1">IFERROR(IF(B1606&lt;&gt;"",IF(OR(EXACT(OFFSET(Metadata!$A$1,0,0,Metadata!Metadata_Table_Length,1),C1606)),1,""),""),"")</f>
        <v/>
      </c>
      <c r="E1606" s="163" t="str">
        <f t="array" aca="1" ref="E1606" ca="1">IF(B1606&lt;&gt;"",IF(D1606=1,OFFSET(Metadata!$B$1,MIN(IF(OFFSET(Metadata!$A$1,0,0,Metadata!Metadata_Table_Length,1)=C1606,ROW(OFFSET(Metadata!$A$1,0,0,Metadata!Metadata_Table_Length,1))-1,"")),0),OFFSET(Metadata!$B$1,MIN(IF(OFFSET(Metadata!$A$1,0,0,Metadata!Metadata_Table_Length,1)=SUBSTITUTE(C1606,"rawdatafilename","originalfilename"),ROW(OFFSET(Metadata!$A$1,0,0,Metadata!Metadata_Table_Length,1))-1,"")),0)),"")</f>
        <v/>
      </c>
      <c r="F1606" t="str">
        <f t="shared" ca="1" si="103"/>
        <v/>
      </c>
      <c r="G1606" t="str">
        <f t="array" aca="1" ref="G1606" ca="1">IF(B1606&lt;&gt;"",OFFSET(Metadata!$B$1,MIN(IF(OFFSET(Metadata!$A$1,0,0,Metadata!Metadata_Table_Length,1)=SUBSTITUTE(C1606,"rawdatafilename","partnumber"),ROW(OFFSET(Metadata!$A$1,0,0,Metadata!Metadata_Table_Length,1))-1,"")),0),"")</f>
        <v/>
      </c>
      <c r="H1606" t="str">
        <f t="array" aca="1" ref="H1606" ca="1">IF(B1606&lt;&gt;"",OFFSET(Metadata!$B$1,MIN(IF(OFFSET(Metadata!$A$1,0,0,Metadata!Metadata_Table_Length,1)=SUBSTITUTE(C1606,"rawdatafilename","original_count"),ROW(OFFSET(Metadata!$A$1,0,0,Metadata!Metadata_Table_Length,1))-1,"")),0),"")</f>
        <v/>
      </c>
      <c r="I1606" t="str">
        <f t="array" aca="1" ref="I1606" ca="1">IF(B1606&lt;&gt;"",OFFSET(Metadata!$B$1,MIN(IF(OFFSET(Metadata!$A$1,0,0,Metadata!Metadata_Table_Length,1)=SUBSTITUTE(C1606,"rawdatafilename","count"),ROW(OFFSET(Metadata!$A$1,0,0,Metadata!Metadata_Table_Length,1))-1,"")),0),"")</f>
        <v/>
      </c>
      <c r="J1606" t="str">
        <f t="array" aca="1" ref="J1606" ca="1">IF(AND(G1606&lt;&gt;"",G1606&lt;&gt;G1605),MAX(IF(G$2:G$2001=G1606,H$2:H$2001,"")),"")</f>
        <v/>
      </c>
      <c r="K1606" t="str">
        <f t="array" aca="1" ref="K1606" ca="1">IF(AND(G1606&lt;&gt;"",G1606&lt;&gt;G1605),MAX(IF(G$2:G$2001=G1606,I$2:I$2001,"")),"")</f>
        <v/>
      </c>
      <c r="L1606" t="str">
        <f t="shared" ca="1" si="100"/>
        <v/>
      </c>
    </row>
    <row r="1607" spans="2:12" x14ac:dyDescent="0.25">
      <c r="B1607" t="str">
        <f t="shared" ca="1" si="102"/>
        <v/>
      </c>
      <c r="C1607" t="str">
        <f t="shared" ca="1" si="101"/>
        <v/>
      </c>
      <c r="D1607" s="156" t="str">
        <f t="array" aca="1" ref="D1607" ca="1">IFERROR(IF(B1607&lt;&gt;"",IF(OR(EXACT(OFFSET(Metadata!$A$1,0,0,Metadata!Metadata_Table_Length,1),C1607)),1,""),""),"")</f>
        <v/>
      </c>
      <c r="E1607" s="163" t="str">
        <f t="array" aca="1" ref="E1607" ca="1">IF(B1607&lt;&gt;"",IF(D1607=1,OFFSET(Metadata!$B$1,MIN(IF(OFFSET(Metadata!$A$1,0,0,Metadata!Metadata_Table_Length,1)=C1607,ROW(OFFSET(Metadata!$A$1,0,0,Metadata!Metadata_Table_Length,1))-1,"")),0),OFFSET(Metadata!$B$1,MIN(IF(OFFSET(Metadata!$A$1,0,0,Metadata!Metadata_Table_Length,1)=SUBSTITUTE(C1607,"rawdatafilename","originalfilename"),ROW(OFFSET(Metadata!$A$1,0,0,Metadata!Metadata_Table_Length,1))-1,"")),0)),"")</f>
        <v/>
      </c>
      <c r="F1607" t="str">
        <f t="shared" ca="1" si="103"/>
        <v/>
      </c>
      <c r="G1607" t="str">
        <f t="array" aca="1" ref="G1607" ca="1">IF(B1607&lt;&gt;"",OFFSET(Metadata!$B$1,MIN(IF(OFFSET(Metadata!$A$1,0,0,Metadata!Metadata_Table_Length,1)=SUBSTITUTE(C1607,"rawdatafilename","partnumber"),ROW(OFFSET(Metadata!$A$1,0,0,Metadata!Metadata_Table_Length,1))-1,"")),0),"")</f>
        <v/>
      </c>
      <c r="H1607" t="str">
        <f t="array" aca="1" ref="H1607" ca="1">IF(B1607&lt;&gt;"",OFFSET(Metadata!$B$1,MIN(IF(OFFSET(Metadata!$A$1,0,0,Metadata!Metadata_Table_Length,1)=SUBSTITUTE(C1607,"rawdatafilename","original_count"),ROW(OFFSET(Metadata!$A$1,0,0,Metadata!Metadata_Table_Length,1))-1,"")),0),"")</f>
        <v/>
      </c>
      <c r="I1607" t="str">
        <f t="array" aca="1" ref="I1607" ca="1">IF(B1607&lt;&gt;"",OFFSET(Metadata!$B$1,MIN(IF(OFFSET(Metadata!$A$1,0,0,Metadata!Metadata_Table_Length,1)=SUBSTITUTE(C1607,"rawdatafilename","count"),ROW(OFFSET(Metadata!$A$1,0,0,Metadata!Metadata_Table_Length,1))-1,"")),0),"")</f>
        <v/>
      </c>
      <c r="J1607" t="str">
        <f t="array" aca="1" ref="J1607" ca="1">IF(AND(G1607&lt;&gt;"",G1607&lt;&gt;G1606),MAX(IF(G$2:G$2001=G1607,H$2:H$2001,"")),"")</f>
        <v/>
      </c>
      <c r="K1607" t="str">
        <f t="array" aca="1" ref="K1607" ca="1">IF(AND(G1607&lt;&gt;"",G1607&lt;&gt;G1606),MAX(IF(G$2:G$2001=G1607,I$2:I$2001,"")),"")</f>
        <v/>
      </c>
      <c r="L1607" t="str">
        <f t="shared" ca="1" si="100"/>
        <v/>
      </c>
    </row>
    <row r="1608" spans="2:12" x14ac:dyDescent="0.25">
      <c r="B1608" t="str">
        <f t="shared" ca="1" si="102"/>
        <v/>
      </c>
      <c r="C1608" t="str">
        <f t="shared" ca="1" si="101"/>
        <v/>
      </c>
      <c r="D1608" s="156" t="str">
        <f t="array" aca="1" ref="D1608" ca="1">IFERROR(IF(B1608&lt;&gt;"",IF(OR(EXACT(OFFSET(Metadata!$A$1,0,0,Metadata!Metadata_Table_Length,1),C1608)),1,""),""),"")</f>
        <v/>
      </c>
      <c r="E1608" s="163" t="str">
        <f t="array" aca="1" ref="E1608" ca="1">IF(B1608&lt;&gt;"",IF(D1608=1,OFFSET(Metadata!$B$1,MIN(IF(OFFSET(Metadata!$A$1,0,0,Metadata!Metadata_Table_Length,1)=C1608,ROW(OFFSET(Metadata!$A$1,0,0,Metadata!Metadata_Table_Length,1))-1,"")),0),OFFSET(Metadata!$B$1,MIN(IF(OFFSET(Metadata!$A$1,0,0,Metadata!Metadata_Table_Length,1)=SUBSTITUTE(C1608,"rawdatafilename","originalfilename"),ROW(OFFSET(Metadata!$A$1,0,0,Metadata!Metadata_Table_Length,1))-1,"")),0)),"")</f>
        <v/>
      </c>
      <c r="F1608" t="str">
        <f t="shared" ca="1" si="103"/>
        <v/>
      </c>
      <c r="G1608" t="str">
        <f t="array" aca="1" ref="G1608" ca="1">IF(B1608&lt;&gt;"",OFFSET(Metadata!$B$1,MIN(IF(OFFSET(Metadata!$A$1,0,0,Metadata!Metadata_Table_Length,1)=SUBSTITUTE(C1608,"rawdatafilename","partnumber"),ROW(OFFSET(Metadata!$A$1,0,0,Metadata!Metadata_Table_Length,1))-1,"")),0),"")</f>
        <v/>
      </c>
      <c r="H1608" t="str">
        <f t="array" aca="1" ref="H1608" ca="1">IF(B1608&lt;&gt;"",OFFSET(Metadata!$B$1,MIN(IF(OFFSET(Metadata!$A$1,0,0,Metadata!Metadata_Table_Length,1)=SUBSTITUTE(C1608,"rawdatafilename","original_count"),ROW(OFFSET(Metadata!$A$1,0,0,Metadata!Metadata_Table_Length,1))-1,"")),0),"")</f>
        <v/>
      </c>
      <c r="I1608" t="str">
        <f t="array" aca="1" ref="I1608" ca="1">IF(B1608&lt;&gt;"",OFFSET(Metadata!$B$1,MIN(IF(OFFSET(Metadata!$A$1,0,0,Metadata!Metadata_Table_Length,1)=SUBSTITUTE(C1608,"rawdatafilename","count"),ROW(OFFSET(Metadata!$A$1,0,0,Metadata!Metadata_Table_Length,1))-1,"")),0),"")</f>
        <v/>
      </c>
      <c r="J1608" t="str">
        <f t="array" aca="1" ref="J1608" ca="1">IF(AND(G1608&lt;&gt;"",G1608&lt;&gt;G1607),MAX(IF(G$2:G$2001=G1608,H$2:H$2001,"")),"")</f>
        <v/>
      </c>
      <c r="K1608" t="str">
        <f t="array" aca="1" ref="K1608" ca="1">IF(AND(G1608&lt;&gt;"",G1608&lt;&gt;G1607),MAX(IF(G$2:G$2001=G1608,I$2:I$2001,"")),"")</f>
        <v/>
      </c>
      <c r="L1608" t="str">
        <f t="shared" ca="1" si="100"/>
        <v/>
      </c>
    </row>
    <row r="1609" spans="2:12" x14ac:dyDescent="0.25">
      <c r="B1609" t="str">
        <f t="shared" ca="1" si="102"/>
        <v/>
      </c>
      <c r="C1609" t="str">
        <f t="shared" ca="1" si="101"/>
        <v/>
      </c>
      <c r="D1609" s="156" t="str">
        <f t="array" aca="1" ref="D1609" ca="1">IFERROR(IF(B1609&lt;&gt;"",IF(OR(EXACT(OFFSET(Metadata!$A$1,0,0,Metadata!Metadata_Table_Length,1),C1609)),1,""),""),"")</f>
        <v/>
      </c>
      <c r="E1609" s="163" t="str">
        <f t="array" aca="1" ref="E1609" ca="1">IF(B1609&lt;&gt;"",IF(D1609=1,OFFSET(Metadata!$B$1,MIN(IF(OFFSET(Metadata!$A$1,0,0,Metadata!Metadata_Table_Length,1)=C1609,ROW(OFFSET(Metadata!$A$1,0,0,Metadata!Metadata_Table_Length,1))-1,"")),0),OFFSET(Metadata!$B$1,MIN(IF(OFFSET(Metadata!$A$1,0,0,Metadata!Metadata_Table_Length,1)=SUBSTITUTE(C1609,"rawdatafilename","originalfilename"),ROW(OFFSET(Metadata!$A$1,0,0,Metadata!Metadata_Table_Length,1))-1,"")),0)),"")</f>
        <v/>
      </c>
      <c r="F1609" t="str">
        <f t="shared" ca="1" si="103"/>
        <v/>
      </c>
      <c r="G1609" t="str">
        <f t="array" aca="1" ref="G1609" ca="1">IF(B1609&lt;&gt;"",OFFSET(Metadata!$B$1,MIN(IF(OFFSET(Metadata!$A$1,0,0,Metadata!Metadata_Table_Length,1)=SUBSTITUTE(C1609,"rawdatafilename","partnumber"),ROW(OFFSET(Metadata!$A$1,0,0,Metadata!Metadata_Table_Length,1))-1,"")),0),"")</f>
        <v/>
      </c>
      <c r="H1609" t="str">
        <f t="array" aca="1" ref="H1609" ca="1">IF(B1609&lt;&gt;"",OFFSET(Metadata!$B$1,MIN(IF(OFFSET(Metadata!$A$1,0,0,Metadata!Metadata_Table_Length,1)=SUBSTITUTE(C1609,"rawdatafilename","original_count"),ROW(OFFSET(Metadata!$A$1,0,0,Metadata!Metadata_Table_Length,1))-1,"")),0),"")</f>
        <v/>
      </c>
      <c r="I1609" t="str">
        <f t="array" aca="1" ref="I1609" ca="1">IF(B1609&lt;&gt;"",OFFSET(Metadata!$B$1,MIN(IF(OFFSET(Metadata!$A$1,0,0,Metadata!Metadata_Table_Length,1)=SUBSTITUTE(C1609,"rawdatafilename","count"),ROW(OFFSET(Metadata!$A$1,0,0,Metadata!Metadata_Table_Length,1))-1,"")),0),"")</f>
        <v/>
      </c>
      <c r="J1609" t="str">
        <f t="array" aca="1" ref="J1609" ca="1">IF(AND(G1609&lt;&gt;"",G1609&lt;&gt;G1608),MAX(IF(G$2:G$2001=G1609,H$2:H$2001,"")),"")</f>
        <v/>
      </c>
      <c r="K1609" t="str">
        <f t="array" aca="1" ref="K1609" ca="1">IF(AND(G1609&lt;&gt;"",G1609&lt;&gt;G1608),MAX(IF(G$2:G$2001=G1609,I$2:I$2001,"")),"")</f>
        <v/>
      </c>
      <c r="L1609" t="str">
        <f t="shared" ca="1" si="100"/>
        <v/>
      </c>
    </row>
    <row r="1610" spans="2:12" x14ac:dyDescent="0.25">
      <c r="B1610" t="str">
        <f t="shared" ca="1" si="102"/>
        <v/>
      </c>
      <c r="C1610" t="str">
        <f t="shared" ca="1" si="101"/>
        <v/>
      </c>
      <c r="D1610" s="156" t="str">
        <f t="array" aca="1" ref="D1610" ca="1">IFERROR(IF(B1610&lt;&gt;"",IF(OR(EXACT(OFFSET(Metadata!$A$1,0,0,Metadata!Metadata_Table_Length,1),C1610)),1,""),""),"")</f>
        <v/>
      </c>
      <c r="E1610" s="163" t="str">
        <f t="array" aca="1" ref="E1610" ca="1">IF(B1610&lt;&gt;"",IF(D1610=1,OFFSET(Metadata!$B$1,MIN(IF(OFFSET(Metadata!$A$1,0,0,Metadata!Metadata_Table_Length,1)=C1610,ROW(OFFSET(Metadata!$A$1,0,0,Metadata!Metadata_Table_Length,1))-1,"")),0),OFFSET(Metadata!$B$1,MIN(IF(OFFSET(Metadata!$A$1,0,0,Metadata!Metadata_Table_Length,1)=SUBSTITUTE(C1610,"rawdatafilename","originalfilename"),ROW(OFFSET(Metadata!$A$1,0,0,Metadata!Metadata_Table_Length,1))-1,"")),0)),"")</f>
        <v/>
      </c>
      <c r="F1610" t="str">
        <f t="shared" ca="1" si="103"/>
        <v/>
      </c>
      <c r="G1610" t="str">
        <f t="array" aca="1" ref="G1610" ca="1">IF(B1610&lt;&gt;"",OFFSET(Metadata!$B$1,MIN(IF(OFFSET(Metadata!$A$1,0,0,Metadata!Metadata_Table_Length,1)=SUBSTITUTE(C1610,"rawdatafilename","partnumber"),ROW(OFFSET(Metadata!$A$1,0,0,Metadata!Metadata_Table_Length,1))-1,"")),0),"")</f>
        <v/>
      </c>
      <c r="H1610" t="str">
        <f t="array" aca="1" ref="H1610" ca="1">IF(B1610&lt;&gt;"",OFFSET(Metadata!$B$1,MIN(IF(OFFSET(Metadata!$A$1,0,0,Metadata!Metadata_Table_Length,1)=SUBSTITUTE(C1610,"rawdatafilename","original_count"),ROW(OFFSET(Metadata!$A$1,0,0,Metadata!Metadata_Table_Length,1))-1,"")),0),"")</f>
        <v/>
      </c>
      <c r="I1610" t="str">
        <f t="array" aca="1" ref="I1610" ca="1">IF(B1610&lt;&gt;"",OFFSET(Metadata!$B$1,MIN(IF(OFFSET(Metadata!$A$1,0,0,Metadata!Metadata_Table_Length,1)=SUBSTITUTE(C1610,"rawdatafilename","count"),ROW(OFFSET(Metadata!$A$1,0,0,Metadata!Metadata_Table_Length,1))-1,"")),0),"")</f>
        <v/>
      </c>
      <c r="J1610" t="str">
        <f t="array" aca="1" ref="J1610" ca="1">IF(AND(G1610&lt;&gt;"",G1610&lt;&gt;G1609),MAX(IF(G$2:G$2001=G1610,H$2:H$2001,"")),"")</f>
        <v/>
      </c>
      <c r="K1610" t="str">
        <f t="array" aca="1" ref="K1610" ca="1">IF(AND(G1610&lt;&gt;"",G1610&lt;&gt;G1609),MAX(IF(G$2:G$2001=G1610,I$2:I$2001,"")),"")</f>
        <v/>
      </c>
      <c r="L1610" t="str">
        <f t="shared" ca="1" si="100"/>
        <v/>
      </c>
    </row>
    <row r="1611" spans="2:12" x14ac:dyDescent="0.25">
      <c r="B1611" t="str">
        <f t="shared" ca="1" si="102"/>
        <v/>
      </c>
      <c r="C1611" t="str">
        <f t="shared" ca="1" si="101"/>
        <v/>
      </c>
      <c r="D1611" s="156" t="str">
        <f t="array" aca="1" ref="D1611" ca="1">IFERROR(IF(B1611&lt;&gt;"",IF(OR(EXACT(OFFSET(Metadata!$A$1,0,0,Metadata!Metadata_Table_Length,1),C1611)),1,""),""),"")</f>
        <v/>
      </c>
      <c r="E1611" s="163" t="str">
        <f t="array" aca="1" ref="E1611" ca="1">IF(B1611&lt;&gt;"",IF(D1611=1,OFFSET(Metadata!$B$1,MIN(IF(OFFSET(Metadata!$A$1,0,0,Metadata!Metadata_Table_Length,1)=C1611,ROW(OFFSET(Metadata!$A$1,0,0,Metadata!Metadata_Table_Length,1))-1,"")),0),OFFSET(Metadata!$B$1,MIN(IF(OFFSET(Metadata!$A$1,0,0,Metadata!Metadata_Table_Length,1)=SUBSTITUTE(C1611,"rawdatafilename","originalfilename"),ROW(OFFSET(Metadata!$A$1,0,0,Metadata!Metadata_Table_Length,1))-1,"")),0)),"")</f>
        <v/>
      </c>
      <c r="F1611" t="str">
        <f t="shared" ca="1" si="103"/>
        <v/>
      </c>
      <c r="G1611" t="str">
        <f t="array" aca="1" ref="G1611" ca="1">IF(B1611&lt;&gt;"",OFFSET(Metadata!$B$1,MIN(IF(OFFSET(Metadata!$A$1,0,0,Metadata!Metadata_Table_Length,1)=SUBSTITUTE(C1611,"rawdatafilename","partnumber"),ROW(OFFSET(Metadata!$A$1,0,0,Metadata!Metadata_Table_Length,1))-1,"")),0),"")</f>
        <v/>
      </c>
      <c r="H1611" t="str">
        <f t="array" aca="1" ref="H1611" ca="1">IF(B1611&lt;&gt;"",OFFSET(Metadata!$B$1,MIN(IF(OFFSET(Metadata!$A$1,0,0,Metadata!Metadata_Table_Length,1)=SUBSTITUTE(C1611,"rawdatafilename","original_count"),ROW(OFFSET(Metadata!$A$1,0,0,Metadata!Metadata_Table_Length,1))-1,"")),0),"")</f>
        <v/>
      </c>
      <c r="I1611" t="str">
        <f t="array" aca="1" ref="I1611" ca="1">IF(B1611&lt;&gt;"",OFFSET(Metadata!$B$1,MIN(IF(OFFSET(Metadata!$A$1,0,0,Metadata!Metadata_Table_Length,1)=SUBSTITUTE(C1611,"rawdatafilename","count"),ROW(OFFSET(Metadata!$A$1,0,0,Metadata!Metadata_Table_Length,1))-1,"")),0),"")</f>
        <v/>
      </c>
      <c r="J1611" t="str">
        <f t="array" aca="1" ref="J1611" ca="1">IF(AND(G1611&lt;&gt;"",G1611&lt;&gt;G1610),MAX(IF(G$2:G$2001=G1611,H$2:H$2001,"")),"")</f>
        <v/>
      </c>
      <c r="K1611" t="str">
        <f t="array" aca="1" ref="K1611" ca="1">IF(AND(G1611&lt;&gt;"",G1611&lt;&gt;G1610),MAX(IF(G$2:G$2001=G1611,I$2:I$2001,"")),"")</f>
        <v/>
      </c>
      <c r="L1611" t="str">
        <f t="shared" ca="1" si="100"/>
        <v/>
      </c>
    </row>
    <row r="1612" spans="2:12" x14ac:dyDescent="0.25">
      <c r="B1612" t="str">
        <f t="shared" ca="1" si="102"/>
        <v/>
      </c>
      <c r="C1612" t="str">
        <f t="shared" ca="1" si="101"/>
        <v/>
      </c>
      <c r="D1612" s="156" t="str">
        <f t="array" aca="1" ref="D1612" ca="1">IFERROR(IF(B1612&lt;&gt;"",IF(OR(EXACT(OFFSET(Metadata!$A$1,0,0,Metadata!Metadata_Table_Length,1),C1612)),1,""),""),"")</f>
        <v/>
      </c>
      <c r="E1612" s="163" t="str">
        <f t="array" aca="1" ref="E1612" ca="1">IF(B1612&lt;&gt;"",IF(D1612=1,OFFSET(Metadata!$B$1,MIN(IF(OFFSET(Metadata!$A$1,0,0,Metadata!Metadata_Table_Length,1)=C1612,ROW(OFFSET(Metadata!$A$1,0,0,Metadata!Metadata_Table_Length,1))-1,"")),0),OFFSET(Metadata!$B$1,MIN(IF(OFFSET(Metadata!$A$1,0,0,Metadata!Metadata_Table_Length,1)=SUBSTITUTE(C1612,"rawdatafilename","originalfilename"),ROW(OFFSET(Metadata!$A$1,0,0,Metadata!Metadata_Table_Length,1))-1,"")),0)),"")</f>
        <v/>
      </c>
      <c r="F1612" t="str">
        <f t="shared" ca="1" si="103"/>
        <v/>
      </c>
      <c r="G1612" t="str">
        <f t="array" aca="1" ref="G1612" ca="1">IF(B1612&lt;&gt;"",OFFSET(Metadata!$B$1,MIN(IF(OFFSET(Metadata!$A$1,0,0,Metadata!Metadata_Table_Length,1)=SUBSTITUTE(C1612,"rawdatafilename","partnumber"),ROW(OFFSET(Metadata!$A$1,0,0,Metadata!Metadata_Table_Length,1))-1,"")),0),"")</f>
        <v/>
      </c>
      <c r="H1612" t="str">
        <f t="array" aca="1" ref="H1612" ca="1">IF(B1612&lt;&gt;"",OFFSET(Metadata!$B$1,MIN(IF(OFFSET(Metadata!$A$1,0,0,Metadata!Metadata_Table_Length,1)=SUBSTITUTE(C1612,"rawdatafilename","original_count"),ROW(OFFSET(Metadata!$A$1,0,0,Metadata!Metadata_Table_Length,1))-1,"")),0),"")</f>
        <v/>
      </c>
      <c r="I1612" t="str">
        <f t="array" aca="1" ref="I1612" ca="1">IF(B1612&lt;&gt;"",OFFSET(Metadata!$B$1,MIN(IF(OFFSET(Metadata!$A$1,0,0,Metadata!Metadata_Table_Length,1)=SUBSTITUTE(C1612,"rawdatafilename","count"),ROW(OFFSET(Metadata!$A$1,0,0,Metadata!Metadata_Table_Length,1))-1,"")),0),"")</f>
        <v/>
      </c>
      <c r="J1612" t="str">
        <f t="array" aca="1" ref="J1612" ca="1">IF(AND(G1612&lt;&gt;"",G1612&lt;&gt;G1611),MAX(IF(G$2:G$2001=G1612,H$2:H$2001,"")),"")</f>
        <v/>
      </c>
      <c r="K1612" t="str">
        <f t="array" aca="1" ref="K1612" ca="1">IF(AND(G1612&lt;&gt;"",G1612&lt;&gt;G1611),MAX(IF(G$2:G$2001=G1612,I$2:I$2001,"")),"")</f>
        <v/>
      </c>
      <c r="L1612" t="str">
        <f t="shared" ca="1" si="100"/>
        <v/>
      </c>
    </row>
    <row r="1613" spans="2:12" x14ac:dyDescent="0.25">
      <c r="B1613" t="str">
        <f t="shared" ca="1" si="102"/>
        <v/>
      </c>
      <c r="C1613" t="str">
        <f t="shared" ca="1" si="101"/>
        <v/>
      </c>
      <c r="D1613" s="156" t="str">
        <f t="array" aca="1" ref="D1613" ca="1">IFERROR(IF(B1613&lt;&gt;"",IF(OR(EXACT(OFFSET(Metadata!$A$1,0,0,Metadata!Metadata_Table_Length,1),C1613)),1,""),""),"")</f>
        <v/>
      </c>
      <c r="E1613" s="163" t="str">
        <f t="array" aca="1" ref="E1613" ca="1">IF(B1613&lt;&gt;"",IF(D1613=1,OFFSET(Metadata!$B$1,MIN(IF(OFFSET(Metadata!$A$1,0,0,Metadata!Metadata_Table_Length,1)=C1613,ROW(OFFSET(Metadata!$A$1,0,0,Metadata!Metadata_Table_Length,1))-1,"")),0),OFFSET(Metadata!$B$1,MIN(IF(OFFSET(Metadata!$A$1,0,0,Metadata!Metadata_Table_Length,1)=SUBSTITUTE(C1613,"rawdatafilename","originalfilename"),ROW(OFFSET(Metadata!$A$1,0,0,Metadata!Metadata_Table_Length,1))-1,"")),0)),"")</f>
        <v/>
      </c>
      <c r="F1613" t="str">
        <f t="shared" ca="1" si="103"/>
        <v/>
      </c>
      <c r="G1613" t="str">
        <f t="array" aca="1" ref="G1613" ca="1">IF(B1613&lt;&gt;"",OFFSET(Metadata!$B$1,MIN(IF(OFFSET(Metadata!$A$1,0,0,Metadata!Metadata_Table_Length,1)=SUBSTITUTE(C1613,"rawdatafilename","partnumber"),ROW(OFFSET(Metadata!$A$1,0,0,Metadata!Metadata_Table_Length,1))-1,"")),0),"")</f>
        <v/>
      </c>
      <c r="H1613" t="str">
        <f t="array" aca="1" ref="H1613" ca="1">IF(B1613&lt;&gt;"",OFFSET(Metadata!$B$1,MIN(IF(OFFSET(Metadata!$A$1,0,0,Metadata!Metadata_Table_Length,1)=SUBSTITUTE(C1613,"rawdatafilename","original_count"),ROW(OFFSET(Metadata!$A$1,0,0,Metadata!Metadata_Table_Length,1))-1,"")),0),"")</f>
        <v/>
      </c>
      <c r="I1613" t="str">
        <f t="array" aca="1" ref="I1613" ca="1">IF(B1613&lt;&gt;"",OFFSET(Metadata!$B$1,MIN(IF(OFFSET(Metadata!$A$1,0,0,Metadata!Metadata_Table_Length,1)=SUBSTITUTE(C1613,"rawdatafilename","count"),ROW(OFFSET(Metadata!$A$1,0,0,Metadata!Metadata_Table_Length,1))-1,"")),0),"")</f>
        <v/>
      </c>
      <c r="J1613" t="str">
        <f t="array" aca="1" ref="J1613" ca="1">IF(AND(G1613&lt;&gt;"",G1613&lt;&gt;G1612),MAX(IF(G$2:G$2001=G1613,H$2:H$2001,"")),"")</f>
        <v/>
      </c>
      <c r="K1613" t="str">
        <f t="array" aca="1" ref="K1613" ca="1">IF(AND(G1613&lt;&gt;"",G1613&lt;&gt;G1612),MAX(IF(G$2:G$2001=G1613,I$2:I$2001,"")),"")</f>
        <v/>
      </c>
      <c r="L1613" t="str">
        <f t="shared" ca="1" si="100"/>
        <v/>
      </c>
    </row>
    <row r="1614" spans="2:12" x14ac:dyDescent="0.25">
      <c r="B1614" t="str">
        <f t="shared" ca="1" si="102"/>
        <v/>
      </c>
      <c r="C1614" t="str">
        <f t="shared" ca="1" si="101"/>
        <v/>
      </c>
      <c r="D1614" s="156" t="str">
        <f t="array" aca="1" ref="D1614" ca="1">IFERROR(IF(B1614&lt;&gt;"",IF(OR(EXACT(OFFSET(Metadata!$A$1,0,0,Metadata!Metadata_Table_Length,1),C1614)),1,""),""),"")</f>
        <v/>
      </c>
      <c r="E1614" s="163" t="str">
        <f t="array" aca="1" ref="E1614" ca="1">IF(B1614&lt;&gt;"",IF(D1614=1,OFFSET(Metadata!$B$1,MIN(IF(OFFSET(Metadata!$A$1,0,0,Metadata!Metadata_Table_Length,1)=C1614,ROW(OFFSET(Metadata!$A$1,0,0,Metadata!Metadata_Table_Length,1))-1,"")),0),OFFSET(Metadata!$B$1,MIN(IF(OFFSET(Metadata!$A$1,0,0,Metadata!Metadata_Table_Length,1)=SUBSTITUTE(C1614,"rawdatafilename","originalfilename"),ROW(OFFSET(Metadata!$A$1,0,0,Metadata!Metadata_Table_Length,1))-1,"")),0)),"")</f>
        <v/>
      </c>
      <c r="F1614" t="str">
        <f t="shared" ca="1" si="103"/>
        <v/>
      </c>
      <c r="G1614" t="str">
        <f t="array" aca="1" ref="G1614" ca="1">IF(B1614&lt;&gt;"",OFFSET(Metadata!$B$1,MIN(IF(OFFSET(Metadata!$A$1,0,0,Metadata!Metadata_Table_Length,1)=SUBSTITUTE(C1614,"rawdatafilename","partnumber"),ROW(OFFSET(Metadata!$A$1,0,0,Metadata!Metadata_Table_Length,1))-1,"")),0),"")</f>
        <v/>
      </c>
      <c r="H1614" t="str">
        <f t="array" aca="1" ref="H1614" ca="1">IF(B1614&lt;&gt;"",OFFSET(Metadata!$B$1,MIN(IF(OFFSET(Metadata!$A$1,0,0,Metadata!Metadata_Table_Length,1)=SUBSTITUTE(C1614,"rawdatafilename","original_count"),ROW(OFFSET(Metadata!$A$1,0,0,Metadata!Metadata_Table_Length,1))-1,"")),0),"")</f>
        <v/>
      </c>
      <c r="I1614" t="str">
        <f t="array" aca="1" ref="I1614" ca="1">IF(B1614&lt;&gt;"",OFFSET(Metadata!$B$1,MIN(IF(OFFSET(Metadata!$A$1,0,0,Metadata!Metadata_Table_Length,1)=SUBSTITUTE(C1614,"rawdatafilename","count"),ROW(OFFSET(Metadata!$A$1,0,0,Metadata!Metadata_Table_Length,1))-1,"")),0),"")</f>
        <v/>
      </c>
      <c r="J1614" t="str">
        <f t="array" aca="1" ref="J1614" ca="1">IF(AND(G1614&lt;&gt;"",G1614&lt;&gt;G1613),MAX(IF(G$2:G$2001=G1614,H$2:H$2001,"")),"")</f>
        <v/>
      </c>
      <c r="K1614" t="str">
        <f t="array" aca="1" ref="K1614" ca="1">IF(AND(G1614&lt;&gt;"",G1614&lt;&gt;G1613),MAX(IF(G$2:G$2001=G1614,I$2:I$2001,"")),"")</f>
        <v/>
      </c>
      <c r="L1614" t="str">
        <f t="shared" ca="1" si="100"/>
        <v/>
      </c>
    </row>
    <row r="1615" spans="2:12" x14ac:dyDescent="0.25">
      <c r="B1615" t="str">
        <f t="shared" ca="1" si="102"/>
        <v/>
      </c>
      <c r="C1615" t="str">
        <f t="shared" ca="1" si="101"/>
        <v/>
      </c>
      <c r="D1615" s="156" t="str">
        <f t="array" aca="1" ref="D1615" ca="1">IFERROR(IF(B1615&lt;&gt;"",IF(OR(EXACT(OFFSET(Metadata!$A$1,0,0,Metadata!Metadata_Table_Length,1),C1615)),1,""),""),"")</f>
        <v/>
      </c>
      <c r="E1615" s="163" t="str">
        <f t="array" aca="1" ref="E1615" ca="1">IF(B1615&lt;&gt;"",IF(D1615=1,OFFSET(Metadata!$B$1,MIN(IF(OFFSET(Metadata!$A$1,0,0,Metadata!Metadata_Table_Length,1)=C1615,ROW(OFFSET(Metadata!$A$1,0,0,Metadata!Metadata_Table_Length,1))-1,"")),0),OFFSET(Metadata!$B$1,MIN(IF(OFFSET(Metadata!$A$1,0,0,Metadata!Metadata_Table_Length,1)=SUBSTITUTE(C1615,"rawdatafilename","originalfilename"),ROW(OFFSET(Metadata!$A$1,0,0,Metadata!Metadata_Table_Length,1))-1,"")),0)),"")</f>
        <v/>
      </c>
      <c r="F1615" t="str">
        <f t="shared" ca="1" si="103"/>
        <v/>
      </c>
      <c r="G1615" t="str">
        <f t="array" aca="1" ref="G1615" ca="1">IF(B1615&lt;&gt;"",OFFSET(Metadata!$B$1,MIN(IF(OFFSET(Metadata!$A$1,0,0,Metadata!Metadata_Table_Length,1)=SUBSTITUTE(C1615,"rawdatafilename","partnumber"),ROW(OFFSET(Metadata!$A$1,0,0,Metadata!Metadata_Table_Length,1))-1,"")),0),"")</f>
        <v/>
      </c>
      <c r="H1615" t="str">
        <f t="array" aca="1" ref="H1615" ca="1">IF(B1615&lt;&gt;"",OFFSET(Metadata!$B$1,MIN(IF(OFFSET(Metadata!$A$1,0,0,Metadata!Metadata_Table_Length,1)=SUBSTITUTE(C1615,"rawdatafilename","original_count"),ROW(OFFSET(Metadata!$A$1,0,0,Metadata!Metadata_Table_Length,1))-1,"")),0),"")</f>
        <v/>
      </c>
      <c r="I1615" t="str">
        <f t="array" aca="1" ref="I1615" ca="1">IF(B1615&lt;&gt;"",OFFSET(Metadata!$B$1,MIN(IF(OFFSET(Metadata!$A$1,0,0,Metadata!Metadata_Table_Length,1)=SUBSTITUTE(C1615,"rawdatafilename","count"),ROW(OFFSET(Metadata!$A$1,0,0,Metadata!Metadata_Table_Length,1))-1,"")),0),"")</f>
        <v/>
      </c>
      <c r="J1615" t="str">
        <f t="array" aca="1" ref="J1615" ca="1">IF(AND(G1615&lt;&gt;"",G1615&lt;&gt;G1614),MAX(IF(G$2:G$2001=G1615,H$2:H$2001,"")),"")</f>
        <v/>
      </c>
      <c r="K1615" t="str">
        <f t="array" aca="1" ref="K1615" ca="1">IF(AND(G1615&lt;&gt;"",G1615&lt;&gt;G1614),MAX(IF(G$2:G$2001=G1615,I$2:I$2001,"")),"")</f>
        <v/>
      </c>
      <c r="L1615" t="str">
        <f t="shared" ca="1" si="100"/>
        <v/>
      </c>
    </row>
    <row r="1616" spans="2:12" x14ac:dyDescent="0.25">
      <c r="B1616" t="str">
        <f t="shared" ca="1" si="102"/>
        <v/>
      </c>
      <c r="C1616" t="str">
        <f t="shared" ca="1" si="101"/>
        <v/>
      </c>
      <c r="D1616" s="156" t="str">
        <f t="array" aca="1" ref="D1616" ca="1">IFERROR(IF(B1616&lt;&gt;"",IF(OR(EXACT(OFFSET(Metadata!$A$1,0,0,Metadata!Metadata_Table_Length,1),C1616)),1,""),""),"")</f>
        <v/>
      </c>
      <c r="E1616" s="163" t="str">
        <f t="array" aca="1" ref="E1616" ca="1">IF(B1616&lt;&gt;"",IF(D1616=1,OFFSET(Metadata!$B$1,MIN(IF(OFFSET(Metadata!$A$1,0,0,Metadata!Metadata_Table_Length,1)=C1616,ROW(OFFSET(Metadata!$A$1,0,0,Metadata!Metadata_Table_Length,1))-1,"")),0),OFFSET(Metadata!$B$1,MIN(IF(OFFSET(Metadata!$A$1,0,0,Metadata!Metadata_Table_Length,1)=SUBSTITUTE(C1616,"rawdatafilename","originalfilename"),ROW(OFFSET(Metadata!$A$1,0,0,Metadata!Metadata_Table_Length,1))-1,"")),0)),"")</f>
        <v/>
      </c>
      <c r="F1616" t="str">
        <f t="shared" ca="1" si="103"/>
        <v/>
      </c>
      <c r="G1616" t="str">
        <f t="array" aca="1" ref="G1616" ca="1">IF(B1616&lt;&gt;"",OFFSET(Metadata!$B$1,MIN(IF(OFFSET(Metadata!$A$1,0,0,Metadata!Metadata_Table_Length,1)=SUBSTITUTE(C1616,"rawdatafilename","partnumber"),ROW(OFFSET(Metadata!$A$1,0,0,Metadata!Metadata_Table_Length,1))-1,"")),0),"")</f>
        <v/>
      </c>
      <c r="H1616" t="str">
        <f t="array" aca="1" ref="H1616" ca="1">IF(B1616&lt;&gt;"",OFFSET(Metadata!$B$1,MIN(IF(OFFSET(Metadata!$A$1,0,0,Metadata!Metadata_Table_Length,1)=SUBSTITUTE(C1616,"rawdatafilename","original_count"),ROW(OFFSET(Metadata!$A$1,0,0,Metadata!Metadata_Table_Length,1))-1,"")),0),"")</f>
        <v/>
      </c>
      <c r="I1616" t="str">
        <f t="array" aca="1" ref="I1616" ca="1">IF(B1616&lt;&gt;"",OFFSET(Metadata!$B$1,MIN(IF(OFFSET(Metadata!$A$1,0,0,Metadata!Metadata_Table_Length,1)=SUBSTITUTE(C1616,"rawdatafilename","count"),ROW(OFFSET(Metadata!$A$1,0,0,Metadata!Metadata_Table_Length,1))-1,"")),0),"")</f>
        <v/>
      </c>
      <c r="J1616" t="str">
        <f t="array" aca="1" ref="J1616" ca="1">IF(AND(G1616&lt;&gt;"",G1616&lt;&gt;G1615),MAX(IF(G$2:G$2001=G1616,H$2:H$2001,"")),"")</f>
        <v/>
      </c>
      <c r="K1616" t="str">
        <f t="array" aca="1" ref="K1616" ca="1">IF(AND(G1616&lt;&gt;"",G1616&lt;&gt;G1615),MAX(IF(G$2:G$2001=G1616,I$2:I$2001,"")),"")</f>
        <v/>
      </c>
      <c r="L1616" t="str">
        <f t="shared" ca="1" si="100"/>
        <v/>
      </c>
    </row>
    <row r="1617" spans="2:12" x14ac:dyDescent="0.25">
      <c r="B1617" t="str">
        <f t="shared" ca="1" si="102"/>
        <v/>
      </c>
      <c r="C1617" t="str">
        <f t="shared" ca="1" si="101"/>
        <v/>
      </c>
      <c r="D1617" s="156" t="str">
        <f t="array" aca="1" ref="D1617" ca="1">IFERROR(IF(B1617&lt;&gt;"",IF(OR(EXACT(OFFSET(Metadata!$A$1,0,0,Metadata!Metadata_Table_Length,1),C1617)),1,""),""),"")</f>
        <v/>
      </c>
      <c r="E1617" s="163" t="str">
        <f t="array" aca="1" ref="E1617" ca="1">IF(B1617&lt;&gt;"",IF(D1617=1,OFFSET(Metadata!$B$1,MIN(IF(OFFSET(Metadata!$A$1,0,0,Metadata!Metadata_Table_Length,1)=C1617,ROW(OFFSET(Metadata!$A$1,0,0,Metadata!Metadata_Table_Length,1))-1,"")),0),OFFSET(Metadata!$B$1,MIN(IF(OFFSET(Metadata!$A$1,0,0,Metadata!Metadata_Table_Length,1)=SUBSTITUTE(C1617,"rawdatafilename","originalfilename"),ROW(OFFSET(Metadata!$A$1,0,0,Metadata!Metadata_Table_Length,1))-1,"")),0)),"")</f>
        <v/>
      </c>
      <c r="F1617" t="str">
        <f t="shared" ca="1" si="103"/>
        <v/>
      </c>
      <c r="G1617" t="str">
        <f t="array" aca="1" ref="G1617" ca="1">IF(B1617&lt;&gt;"",OFFSET(Metadata!$B$1,MIN(IF(OFFSET(Metadata!$A$1,0,0,Metadata!Metadata_Table_Length,1)=SUBSTITUTE(C1617,"rawdatafilename","partnumber"),ROW(OFFSET(Metadata!$A$1,0,0,Metadata!Metadata_Table_Length,1))-1,"")),0),"")</f>
        <v/>
      </c>
      <c r="H1617" t="str">
        <f t="array" aca="1" ref="H1617" ca="1">IF(B1617&lt;&gt;"",OFFSET(Metadata!$B$1,MIN(IF(OFFSET(Metadata!$A$1,0,0,Metadata!Metadata_Table_Length,1)=SUBSTITUTE(C1617,"rawdatafilename","original_count"),ROW(OFFSET(Metadata!$A$1,0,0,Metadata!Metadata_Table_Length,1))-1,"")),0),"")</f>
        <v/>
      </c>
      <c r="I1617" t="str">
        <f t="array" aca="1" ref="I1617" ca="1">IF(B1617&lt;&gt;"",OFFSET(Metadata!$B$1,MIN(IF(OFFSET(Metadata!$A$1,0,0,Metadata!Metadata_Table_Length,1)=SUBSTITUTE(C1617,"rawdatafilename","count"),ROW(OFFSET(Metadata!$A$1,0,0,Metadata!Metadata_Table_Length,1))-1,"")),0),"")</f>
        <v/>
      </c>
      <c r="J1617" t="str">
        <f t="array" aca="1" ref="J1617" ca="1">IF(AND(G1617&lt;&gt;"",G1617&lt;&gt;G1616),MAX(IF(G$2:G$2001=G1617,H$2:H$2001,"")),"")</f>
        <v/>
      </c>
      <c r="K1617" t="str">
        <f t="array" aca="1" ref="K1617" ca="1">IF(AND(G1617&lt;&gt;"",G1617&lt;&gt;G1616),MAX(IF(G$2:G$2001=G1617,I$2:I$2001,"")),"")</f>
        <v/>
      </c>
      <c r="L1617" t="str">
        <f t="shared" ca="1" si="100"/>
        <v/>
      </c>
    </row>
    <row r="1618" spans="2:12" x14ac:dyDescent="0.25">
      <c r="B1618" t="str">
        <f t="shared" ca="1" si="102"/>
        <v/>
      </c>
      <c r="C1618" t="str">
        <f t="shared" ca="1" si="101"/>
        <v/>
      </c>
      <c r="D1618" s="156" t="str">
        <f t="array" aca="1" ref="D1618" ca="1">IFERROR(IF(B1618&lt;&gt;"",IF(OR(EXACT(OFFSET(Metadata!$A$1,0,0,Metadata!Metadata_Table_Length,1),C1618)),1,""),""),"")</f>
        <v/>
      </c>
      <c r="E1618" s="163" t="str">
        <f t="array" aca="1" ref="E1618" ca="1">IF(B1618&lt;&gt;"",IF(D1618=1,OFFSET(Metadata!$B$1,MIN(IF(OFFSET(Metadata!$A$1,0,0,Metadata!Metadata_Table_Length,1)=C1618,ROW(OFFSET(Metadata!$A$1,0,0,Metadata!Metadata_Table_Length,1))-1,"")),0),OFFSET(Metadata!$B$1,MIN(IF(OFFSET(Metadata!$A$1,0,0,Metadata!Metadata_Table_Length,1)=SUBSTITUTE(C1618,"rawdatafilename","originalfilename"),ROW(OFFSET(Metadata!$A$1,0,0,Metadata!Metadata_Table_Length,1))-1,"")),0)),"")</f>
        <v/>
      </c>
      <c r="F1618" t="str">
        <f t="shared" ca="1" si="103"/>
        <v/>
      </c>
      <c r="G1618" t="str">
        <f t="array" aca="1" ref="G1618" ca="1">IF(B1618&lt;&gt;"",OFFSET(Metadata!$B$1,MIN(IF(OFFSET(Metadata!$A$1,0,0,Metadata!Metadata_Table_Length,1)=SUBSTITUTE(C1618,"rawdatafilename","partnumber"),ROW(OFFSET(Metadata!$A$1,0,0,Metadata!Metadata_Table_Length,1))-1,"")),0),"")</f>
        <v/>
      </c>
      <c r="H1618" t="str">
        <f t="array" aca="1" ref="H1618" ca="1">IF(B1618&lt;&gt;"",OFFSET(Metadata!$B$1,MIN(IF(OFFSET(Metadata!$A$1,0,0,Metadata!Metadata_Table_Length,1)=SUBSTITUTE(C1618,"rawdatafilename","original_count"),ROW(OFFSET(Metadata!$A$1,0,0,Metadata!Metadata_Table_Length,1))-1,"")),0),"")</f>
        <v/>
      </c>
      <c r="I1618" t="str">
        <f t="array" aca="1" ref="I1618" ca="1">IF(B1618&lt;&gt;"",OFFSET(Metadata!$B$1,MIN(IF(OFFSET(Metadata!$A$1,0,0,Metadata!Metadata_Table_Length,1)=SUBSTITUTE(C1618,"rawdatafilename","count"),ROW(OFFSET(Metadata!$A$1,0,0,Metadata!Metadata_Table_Length,1))-1,"")),0),"")</f>
        <v/>
      </c>
      <c r="J1618" t="str">
        <f t="array" aca="1" ref="J1618" ca="1">IF(AND(G1618&lt;&gt;"",G1618&lt;&gt;G1617),MAX(IF(G$2:G$2001=G1618,H$2:H$2001,"")),"")</f>
        <v/>
      </c>
      <c r="K1618" t="str">
        <f t="array" aca="1" ref="K1618" ca="1">IF(AND(G1618&lt;&gt;"",G1618&lt;&gt;G1617),MAX(IF(G$2:G$2001=G1618,I$2:I$2001,"")),"")</f>
        <v/>
      </c>
      <c r="L1618" t="str">
        <f t="shared" ca="1" si="100"/>
        <v/>
      </c>
    </row>
    <row r="1619" spans="2:12" x14ac:dyDescent="0.25">
      <c r="B1619" t="str">
        <f t="shared" ca="1" si="102"/>
        <v/>
      </c>
      <c r="C1619" t="str">
        <f t="shared" ca="1" si="101"/>
        <v/>
      </c>
      <c r="D1619" s="156" t="str">
        <f t="array" aca="1" ref="D1619" ca="1">IFERROR(IF(B1619&lt;&gt;"",IF(OR(EXACT(OFFSET(Metadata!$A$1,0,0,Metadata!Metadata_Table_Length,1),C1619)),1,""),""),"")</f>
        <v/>
      </c>
      <c r="E1619" s="163" t="str">
        <f t="array" aca="1" ref="E1619" ca="1">IF(B1619&lt;&gt;"",IF(D1619=1,OFFSET(Metadata!$B$1,MIN(IF(OFFSET(Metadata!$A$1,0,0,Metadata!Metadata_Table_Length,1)=C1619,ROW(OFFSET(Metadata!$A$1,0,0,Metadata!Metadata_Table_Length,1))-1,"")),0),OFFSET(Metadata!$B$1,MIN(IF(OFFSET(Metadata!$A$1,0,0,Metadata!Metadata_Table_Length,1)=SUBSTITUTE(C1619,"rawdatafilename","originalfilename"),ROW(OFFSET(Metadata!$A$1,0,0,Metadata!Metadata_Table_Length,1))-1,"")),0)),"")</f>
        <v/>
      </c>
      <c r="F1619" t="str">
        <f t="shared" ca="1" si="103"/>
        <v/>
      </c>
      <c r="G1619" t="str">
        <f t="array" aca="1" ref="G1619" ca="1">IF(B1619&lt;&gt;"",OFFSET(Metadata!$B$1,MIN(IF(OFFSET(Metadata!$A$1,0,0,Metadata!Metadata_Table_Length,1)=SUBSTITUTE(C1619,"rawdatafilename","partnumber"),ROW(OFFSET(Metadata!$A$1,0,0,Metadata!Metadata_Table_Length,1))-1,"")),0),"")</f>
        <v/>
      </c>
      <c r="H1619" t="str">
        <f t="array" aca="1" ref="H1619" ca="1">IF(B1619&lt;&gt;"",OFFSET(Metadata!$B$1,MIN(IF(OFFSET(Metadata!$A$1,0,0,Metadata!Metadata_Table_Length,1)=SUBSTITUTE(C1619,"rawdatafilename","original_count"),ROW(OFFSET(Metadata!$A$1,0,0,Metadata!Metadata_Table_Length,1))-1,"")),0),"")</f>
        <v/>
      </c>
      <c r="I1619" t="str">
        <f t="array" aca="1" ref="I1619" ca="1">IF(B1619&lt;&gt;"",OFFSET(Metadata!$B$1,MIN(IF(OFFSET(Metadata!$A$1,0,0,Metadata!Metadata_Table_Length,1)=SUBSTITUTE(C1619,"rawdatafilename","count"),ROW(OFFSET(Metadata!$A$1,0,0,Metadata!Metadata_Table_Length,1))-1,"")),0),"")</f>
        <v/>
      </c>
      <c r="J1619" t="str">
        <f t="array" aca="1" ref="J1619" ca="1">IF(AND(G1619&lt;&gt;"",G1619&lt;&gt;G1618),MAX(IF(G$2:G$2001=G1619,H$2:H$2001,"")),"")</f>
        <v/>
      </c>
      <c r="K1619" t="str">
        <f t="array" aca="1" ref="K1619" ca="1">IF(AND(G1619&lt;&gt;"",G1619&lt;&gt;G1618),MAX(IF(G$2:G$2001=G1619,I$2:I$2001,"")),"")</f>
        <v/>
      </c>
      <c r="L1619" t="str">
        <f t="shared" ca="1" si="100"/>
        <v/>
      </c>
    </row>
    <row r="1620" spans="2:12" x14ac:dyDescent="0.25">
      <c r="B1620" t="str">
        <f t="shared" ca="1" si="102"/>
        <v/>
      </c>
      <c r="C1620" t="str">
        <f t="shared" ca="1" si="101"/>
        <v/>
      </c>
      <c r="D1620" s="156" t="str">
        <f t="array" aca="1" ref="D1620" ca="1">IFERROR(IF(B1620&lt;&gt;"",IF(OR(EXACT(OFFSET(Metadata!$A$1,0,0,Metadata!Metadata_Table_Length,1),C1620)),1,""),""),"")</f>
        <v/>
      </c>
      <c r="E1620" s="163" t="str">
        <f t="array" aca="1" ref="E1620" ca="1">IF(B1620&lt;&gt;"",IF(D1620=1,OFFSET(Metadata!$B$1,MIN(IF(OFFSET(Metadata!$A$1,0,0,Metadata!Metadata_Table_Length,1)=C1620,ROW(OFFSET(Metadata!$A$1,0,0,Metadata!Metadata_Table_Length,1))-1,"")),0),OFFSET(Metadata!$B$1,MIN(IF(OFFSET(Metadata!$A$1,0,0,Metadata!Metadata_Table_Length,1)=SUBSTITUTE(C1620,"rawdatafilename","originalfilename"),ROW(OFFSET(Metadata!$A$1,0,0,Metadata!Metadata_Table_Length,1))-1,"")),0)),"")</f>
        <v/>
      </c>
      <c r="F1620" t="str">
        <f t="shared" ca="1" si="103"/>
        <v/>
      </c>
      <c r="G1620" t="str">
        <f t="array" aca="1" ref="G1620" ca="1">IF(B1620&lt;&gt;"",OFFSET(Metadata!$B$1,MIN(IF(OFFSET(Metadata!$A$1,0,0,Metadata!Metadata_Table_Length,1)=SUBSTITUTE(C1620,"rawdatafilename","partnumber"),ROW(OFFSET(Metadata!$A$1,0,0,Metadata!Metadata_Table_Length,1))-1,"")),0),"")</f>
        <v/>
      </c>
      <c r="H1620" t="str">
        <f t="array" aca="1" ref="H1620" ca="1">IF(B1620&lt;&gt;"",OFFSET(Metadata!$B$1,MIN(IF(OFFSET(Metadata!$A$1,0,0,Metadata!Metadata_Table_Length,1)=SUBSTITUTE(C1620,"rawdatafilename","original_count"),ROW(OFFSET(Metadata!$A$1,0,0,Metadata!Metadata_Table_Length,1))-1,"")),0),"")</f>
        <v/>
      </c>
      <c r="I1620" t="str">
        <f t="array" aca="1" ref="I1620" ca="1">IF(B1620&lt;&gt;"",OFFSET(Metadata!$B$1,MIN(IF(OFFSET(Metadata!$A$1,0,0,Metadata!Metadata_Table_Length,1)=SUBSTITUTE(C1620,"rawdatafilename","count"),ROW(OFFSET(Metadata!$A$1,0,0,Metadata!Metadata_Table_Length,1))-1,"")),0),"")</f>
        <v/>
      </c>
      <c r="J1620" t="str">
        <f t="array" aca="1" ref="J1620" ca="1">IF(AND(G1620&lt;&gt;"",G1620&lt;&gt;G1619),MAX(IF(G$2:G$2001=G1620,H$2:H$2001,"")),"")</f>
        <v/>
      </c>
      <c r="K1620" t="str">
        <f t="array" aca="1" ref="K1620" ca="1">IF(AND(G1620&lt;&gt;"",G1620&lt;&gt;G1619),MAX(IF(G$2:G$2001=G1620,I$2:I$2001,"")),"")</f>
        <v/>
      </c>
      <c r="L1620" t="str">
        <f t="shared" ca="1" si="100"/>
        <v/>
      </c>
    </row>
    <row r="1621" spans="2:12" x14ac:dyDescent="0.25">
      <c r="B1621" t="str">
        <f t="shared" ca="1" si="102"/>
        <v/>
      </c>
      <c r="C1621" t="str">
        <f t="shared" ca="1" si="101"/>
        <v/>
      </c>
      <c r="D1621" s="156" t="str">
        <f t="array" aca="1" ref="D1621" ca="1">IFERROR(IF(B1621&lt;&gt;"",IF(OR(EXACT(OFFSET(Metadata!$A$1,0,0,Metadata!Metadata_Table_Length,1),C1621)),1,""),""),"")</f>
        <v/>
      </c>
      <c r="E1621" s="163" t="str">
        <f t="array" aca="1" ref="E1621" ca="1">IF(B1621&lt;&gt;"",IF(D1621=1,OFFSET(Metadata!$B$1,MIN(IF(OFFSET(Metadata!$A$1,0,0,Metadata!Metadata_Table_Length,1)=C1621,ROW(OFFSET(Metadata!$A$1,0,0,Metadata!Metadata_Table_Length,1))-1,"")),0),OFFSET(Metadata!$B$1,MIN(IF(OFFSET(Metadata!$A$1,0,0,Metadata!Metadata_Table_Length,1)=SUBSTITUTE(C1621,"rawdatafilename","originalfilename"),ROW(OFFSET(Metadata!$A$1,0,0,Metadata!Metadata_Table_Length,1))-1,"")),0)),"")</f>
        <v/>
      </c>
      <c r="F1621" t="str">
        <f t="shared" ca="1" si="103"/>
        <v/>
      </c>
      <c r="G1621" t="str">
        <f t="array" aca="1" ref="G1621" ca="1">IF(B1621&lt;&gt;"",OFFSET(Metadata!$B$1,MIN(IF(OFFSET(Metadata!$A$1,0,0,Metadata!Metadata_Table_Length,1)=SUBSTITUTE(C1621,"rawdatafilename","partnumber"),ROW(OFFSET(Metadata!$A$1,0,0,Metadata!Metadata_Table_Length,1))-1,"")),0),"")</f>
        <v/>
      </c>
      <c r="H1621" t="str">
        <f t="array" aca="1" ref="H1621" ca="1">IF(B1621&lt;&gt;"",OFFSET(Metadata!$B$1,MIN(IF(OFFSET(Metadata!$A$1,0,0,Metadata!Metadata_Table_Length,1)=SUBSTITUTE(C1621,"rawdatafilename","original_count"),ROW(OFFSET(Metadata!$A$1,0,0,Metadata!Metadata_Table_Length,1))-1,"")),0),"")</f>
        <v/>
      </c>
      <c r="I1621" t="str">
        <f t="array" aca="1" ref="I1621" ca="1">IF(B1621&lt;&gt;"",OFFSET(Metadata!$B$1,MIN(IF(OFFSET(Metadata!$A$1,0,0,Metadata!Metadata_Table_Length,1)=SUBSTITUTE(C1621,"rawdatafilename","count"),ROW(OFFSET(Metadata!$A$1,0,0,Metadata!Metadata_Table_Length,1))-1,"")),0),"")</f>
        <v/>
      </c>
      <c r="J1621" t="str">
        <f t="array" aca="1" ref="J1621" ca="1">IF(AND(G1621&lt;&gt;"",G1621&lt;&gt;G1620),MAX(IF(G$2:G$2001=G1621,H$2:H$2001,"")),"")</f>
        <v/>
      </c>
      <c r="K1621" t="str">
        <f t="array" aca="1" ref="K1621" ca="1">IF(AND(G1621&lt;&gt;"",G1621&lt;&gt;G1620),MAX(IF(G$2:G$2001=G1621,I$2:I$2001,"")),"")</f>
        <v/>
      </c>
      <c r="L1621" t="str">
        <f t="shared" ca="1" si="100"/>
        <v/>
      </c>
    </row>
    <row r="1622" spans="2:12" x14ac:dyDescent="0.25">
      <c r="B1622" t="str">
        <f t="shared" ca="1" si="102"/>
        <v/>
      </c>
      <c r="C1622" t="str">
        <f t="shared" ca="1" si="101"/>
        <v/>
      </c>
      <c r="D1622" s="156" t="str">
        <f t="array" aca="1" ref="D1622" ca="1">IFERROR(IF(B1622&lt;&gt;"",IF(OR(EXACT(OFFSET(Metadata!$A$1,0,0,Metadata!Metadata_Table_Length,1),C1622)),1,""),""),"")</f>
        <v/>
      </c>
      <c r="E1622" s="163" t="str">
        <f t="array" aca="1" ref="E1622" ca="1">IF(B1622&lt;&gt;"",IF(D1622=1,OFFSET(Metadata!$B$1,MIN(IF(OFFSET(Metadata!$A$1,0,0,Metadata!Metadata_Table_Length,1)=C1622,ROW(OFFSET(Metadata!$A$1,0,0,Metadata!Metadata_Table_Length,1))-1,"")),0),OFFSET(Metadata!$B$1,MIN(IF(OFFSET(Metadata!$A$1,0,0,Metadata!Metadata_Table_Length,1)=SUBSTITUTE(C1622,"rawdatafilename","originalfilename"),ROW(OFFSET(Metadata!$A$1,0,0,Metadata!Metadata_Table_Length,1))-1,"")),0)),"")</f>
        <v/>
      </c>
      <c r="F1622" t="str">
        <f t="shared" ca="1" si="103"/>
        <v/>
      </c>
      <c r="G1622" t="str">
        <f t="array" aca="1" ref="G1622" ca="1">IF(B1622&lt;&gt;"",OFFSET(Metadata!$B$1,MIN(IF(OFFSET(Metadata!$A$1,0,0,Metadata!Metadata_Table_Length,1)=SUBSTITUTE(C1622,"rawdatafilename","partnumber"),ROW(OFFSET(Metadata!$A$1,0,0,Metadata!Metadata_Table_Length,1))-1,"")),0),"")</f>
        <v/>
      </c>
      <c r="H1622" t="str">
        <f t="array" aca="1" ref="H1622" ca="1">IF(B1622&lt;&gt;"",OFFSET(Metadata!$B$1,MIN(IF(OFFSET(Metadata!$A$1,0,0,Metadata!Metadata_Table_Length,1)=SUBSTITUTE(C1622,"rawdatafilename","original_count"),ROW(OFFSET(Metadata!$A$1,0,0,Metadata!Metadata_Table_Length,1))-1,"")),0),"")</f>
        <v/>
      </c>
      <c r="I1622" t="str">
        <f t="array" aca="1" ref="I1622" ca="1">IF(B1622&lt;&gt;"",OFFSET(Metadata!$B$1,MIN(IF(OFFSET(Metadata!$A$1,0,0,Metadata!Metadata_Table_Length,1)=SUBSTITUTE(C1622,"rawdatafilename","count"),ROW(OFFSET(Metadata!$A$1,0,0,Metadata!Metadata_Table_Length,1))-1,"")),0),"")</f>
        <v/>
      </c>
      <c r="J1622" t="str">
        <f t="array" aca="1" ref="J1622" ca="1">IF(AND(G1622&lt;&gt;"",G1622&lt;&gt;G1621),MAX(IF(G$2:G$2001=G1622,H$2:H$2001,"")),"")</f>
        <v/>
      </c>
      <c r="K1622" t="str">
        <f t="array" aca="1" ref="K1622" ca="1">IF(AND(G1622&lt;&gt;"",G1622&lt;&gt;G1621),MAX(IF(G$2:G$2001=G1622,I$2:I$2001,"")),"")</f>
        <v/>
      </c>
      <c r="L1622" t="str">
        <f t="shared" ca="1" si="100"/>
        <v/>
      </c>
    </row>
    <row r="1623" spans="2:12" x14ac:dyDescent="0.25">
      <c r="B1623" t="str">
        <f t="shared" ca="1" si="102"/>
        <v/>
      </c>
      <c r="C1623" t="str">
        <f t="shared" ca="1" si="101"/>
        <v/>
      </c>
      <c r="D1623" s="156" t="str">
        <f t="array" aca="1" ref="D1623" ca="1">IFERROR(IF(B1623&lt;&gt;"",IF(OR(EXACT(OFFSET(Metadata!$A$1,0,0,Metadata!Metadata_Table_Length,1),C1623)),1,""),""),"")</f>
        <v/>
      </c>
      <c r="E1623" s="163" t="str">
        <f t="array" aca="1" ref="E1623" ca="1">IF(B1623&lt;&gt;"",IF(D1623=1,OFFSET(Metadata!$B$1,MIN(IF(OFFSET(Metadata!$A$1,0,0,Metadata!Metadata_Table_Length,1)=C1623,ROW(OFFSET(Metadata!$A$1,0,0,Metadata!Metadata_Table_Length,1))-1,"")),0),OFFSET(Metadata!$B$1,MIN(IF(OFFSET(Metadata!$A$1,0,0,Metadata!Metadata_Table_Length,1)=SUBSTITUTE(C1623,"rawdatafilename","originalfilename"),ROW(OFFSET(Metadata!$A$1,0,0,Metadata!Metadata_Table_Length,1))-1,"")),0)),"")</f>
        <v/>
      </c>
      <c r="F1623" t="str">
        <f t="shared" ca="1" si="103"/>
        <v/>
      </c>
      <c r="G1623" t="str">
        <f t="array" aca="1" ref="G1623" ca="1">IF(B1623&lt;&gt;"",OFFSET(Metadata!$B$1,MIN(IF(OFFSET(Metadata!$A$1,0,0,Metadata!Metadata_Table_Length,1)=SUBSTITUTE(C1623,"rawdatafilename","partnumber"),ROW(OFFSET(Metadata!$A$1,0,0,Metadata!Metadata_Table_Length,1))-1,"")),0),"")</f>
        <v/>
      </c>
      <c r="H1623" t="str">
        <f t="array" aca="1" ref="H1623" ca="1">IF(B1623&lt;&gt;"",OFFSET(Metadata!$B$1,MIN(IF(OFFSET(Metadata!$A$1,0,0,Metadata!Metadata_Table_Length,1)=SUBSTITUTE(C1623,"rawdatafilename","original_count"),ROW(OFFSET(Metadata!$A$1,0,0,Metadata!Metadata_Table_Length,1))-1,"")),0),"")</f>
        <v/>
      </c>
      <c r="I1623" t="str">
        <f t="array" aca="1" ref="I1623" ca="1">IF(B1623&lt;&gt;"",OFFSET(Metadata!$B$1,MIN(IF(OFFSET(Metadata!$A$1,0,0,Metadata!Metadata_Table_Length,1)=SUBSTITUTE(C1623,"rawdatafilename","count"),ROW(OFFSET(Metadata!$A$1,0,0,Metadata!Metadata_Table_Length,1))-1,"")),0),"")</f>
        <v/>
      </c>
      <c r="J1623" t="str">
        <f t="array" aca="1" ref="J1623" ca="1">IF(AND(G1623&lt;&gt;"",G1623&lt;&gt;G1622),MAX(IF(G$2:G$2001=G1623,H$2:H$2001,"")),"")</f>
        <v/>
      </c>
      <c r="K1623" t="str">
        <f t="array" aca="1" ref="K1623" ca="1">IF(AND(G1623&lt;&gt;"",G1623&lt;&gt;G1622),MAX(IF(G$2:G$2001=G1623,I$2:I$2001,"")),"")</f>
        <v/>
      </c>
      <c r="L1623" t="str">
        <f t="shared" ca="1" si="100"/>
        <v/>
      </c>
    </row>
    <row r="1624" spans="2:12" x14ac:dyDescent="0.25">
      <c r="B1624" t="str">
        <f t="shared" ca="1" si="102"/>
        <v/>
      </c>
      <c r="C1624" t="str">
        <f t="shared" ca="1" si="101"/>
        <v/>
      </c>
      <c r="D1624" s="156" t="str">
        <f t="array" aca="1" ref="D1624" ca="1">IFERROR(IF(B1624&lt;&gt;"",IF(OR(EXACT(OFFSET(Metadata!$A$1,0,0,Metadata!Metadata_Table_Length,1),C1624)),1,""),""),"")</f>
        <v/>
      </c>
      <c r="E1624" s="163" t="str">
        <f t="array" aca="1" ref="E1624" ca="1">IF(B1624&lt;&gt;"",IF(D1624=1,OFFSET(Metadata!$B$1,MIN(IF(OFFSET(Metadata!$A$1,0,0,Metadata!Metadata_Table_Length,1)=C1624,ROW(OFFSET(Metadata!$A$1,0,0,Metadata!Metadata_Table_Length,1))-1,"")),0),OFFSET(Metadata!$B$1,MIN(IF(OFFSET(Metadata!$A$1,0,0,Metadata!Metadata_Table_Length,1)=SUBSTITUTE(C1624,"rawdatafilename","originalfilename"),ROW(OFFSET(Metadata!$A$1,0,0,Metadata!Metadata_Table_Length,1))-1,"")),0)),"")</f>
        <v/>
      </c>
      <c r="F1624" t="str">
        <f t="shared" ca="1" si="103"/>
        <v/>
      </c>
      <c r="G1624" t="str">
        <f t="array" aca="1" ref="G1624" ca="1">IF(B1624&lt;&gt;"",OFFSET(Metadata!$B$1,MIN(IF(OFFSET(Metadata!$A$1,0,0,Metadata!Metadata_Table_Length,1)=SUBSTITUTE(C1624,"rawdatafilename","partnumber"),ROW(OFFSET(Metadata!$A$1,0,0,Metadata!Metadata_Table_Length,1))-1,"")),0),"")</f>
        <v/>
      </c>
      <c r="H1624" t="str">
        <f t="array" aca="1" ref="H1624" ca="1">IF(B1624&lt;&gt;"",OFFSET(Metadata!$B$1,MIN(IF(OFFSET(Metadata!$A$1,0,0,Metadata!Metadata_Table_Length,1)=SUBSTITUTE(C1624,"rawdatafilename","original_count"),ROW(OFFSET(Metadata!$A$1,0,0,Metadata!Metadata_Table_Length,1))-1,"")),0),"")</f>
        <v/>
      </c>
      <c r="I1624" t="str">
        <f t="array" aca="1" ref="I1624" ca="1">IF(B1624&lt;&gt;"",OFFSET(Metadata!$B$1,MIN(IF(OFFSET(Metadata!$A$1,0,0,Metadata!Metadata_Table_Length,1)=SUBSTITUTE(C1624,"rawdatafilename","count"),ROW(OFFSET(Metadata!$A$1,0,0,Metadata!Metadata_Table_Length,1))-1,"")),0),"")</f>
        <v/>
      </c>
      <c r="J1624" t="str">
        <f t="array" aca="1" ref="J1624" ca="1">IF(AND(G1624&lt;&gt;"",G1624&lt;&gt;G1623),MAX(IF(G$2:G$2001=G1624,H$2:H$2001,"")),"")</f>
        <v/>
      </c>
      <c r="K1624" t="str">
        <f t="array" aca="1" ref="K1624" ca="1">IF(AND(G1624&lt;&gt;"",G1624&lt;&gt;G1623),MAX(IF(G$2:G$2001=G1624,I$2:I$2001,"")),"")</f>
        <v/>
      </c>
      <c r="L1624" t="str">
        <f t="shared" ca="1" si="100"/>
        <v/>
      </c>
    </row>
    <row r="1625" spans="2:12" x14ac:dyDescent="0.25">
      <c r="B1625" t="str">
        <f t="shared" ca="1" si="102"/>
        <v/>
      </c>
      <c r="C1625" t="str">
        <f t="shared" ca="1" si="101"/>
        <v/>
      </c>
      <c r="D1625" s="156" t="str">
        <f t="array" aca="1" ref="D1625" ca="1">IFERROR(IF(B1625&lt;&gt;"",IF(OR(EXACT(OFFSET(Metadata!$A$1,0,0,Metadata!Metadata_Table_Length,1),C1625)),1,""),""),"")</f>
        <v/>
      </c>
      <c r="E1625" s="163" t="str">
        <f t="array" aca="1" ref="E1625" ca="1">IF(B1625&lt;&gt;"",IF(D1625=1,OFFSET(Metadata!$B$1,MIN(IF(OFFSET(Metadata!$A$1,0,0,Metadata!Metadata_Table_Length,1)=C1625,ROW(OFFSET(Metadata!$A$1,0,0,Metadata!Metadata_Table_Length,1))-1,"")),0),OFFSET(Metadata!$B$1,MIN(IF(OFFSET(Metadata!$A$1,0,0,Metadata!Metadata_Table_Length,1)=SUBSTITUTE(C1625,"rawdatafilename","originalfilename"),ROW(OFFSET(Metadata!$A$1,0,0,Metadata!Metadata_Table_Length,1))-1,"")),0)),"")</f>
        <v/>
      </c>
      <c r="F1625" t="str">
        <f t="shared" ca="1" si="103"/>
        <v/>
      </c>
      <c r="G1625" t="str">
        <f t="array" aca="1" ref="G1625" ca="1">IF(B1625&lt;&gt;"",OFFSET(Metadata!$B$1,MIN(IF(OFFSET(Metadata!$A$1,0,0,Metadata!Metadata_Table_Length,1)=SUBSTITUTE(C1625,"rawdatafilename","partnumber"),ROW(OFFSET(Metadata!$A$1,0,0,Metadata!Metadata_Table_Length,1))-1,"")),0),"")</f>
        <v/>
      </c>
      <c r="H1625" t="str">
        <f t="array" aca="1" ref="H1625" ca="1">IF(B1625&lt;&gt;"",OFFSET(Metadata!$B$1,MIN(IF(OFFSET(Metadata!$A$1,0,0,Metadata!Metadata_Table_Length,1)=SUBSTITUTE(C1625,"rawdatafilename","original_count"),ROW(OFFSET(Metadata!$A$1,0,0,Metadata!Metadata_Table_Length,1))-1,"")),0),"")</f>
        <v/>
      </c>
      <c r="I1625" t="str">
        <f t="array" aca="1" ref="I1625" ca="1">IF(B1625&lt;&gt;"",OFFSET(Metadata!$B$1,MIN(IF(OFFSET(Metadata!$A$1,0,0,Metadata!Metadata_Table_Length,1)=SUBSTITUTE(C1625,"rawdatafilename","count"),ROW(OFFSET(Metadata!$A$1,0,0,Metadata!Metadata_Table_Length,1))-1,"")),0),"")</f>
        <v/>
      </c>
      <c r="J1625" t="str">
        <f t="array" aca="1" ref="J1625" ca="1">IF(AND(G1625&lt;&gt;"",G1625&lt;&gt;G1624),MAX(IF(G$2:G$2001=G1625,H$2:H$2001,"")),"")</f>
        <v/>
      </c>
      <c r="K1625" t="str">
        <f t="array" aca="1" ref="K1625" ca="1">IF(AND(G1625&lt;&gt;"",G1625&lt;&gt;G1624),MAX(IF(G$2:G$2001=G1625,I$2:I$2001,"")),"")</f>
        <v/>
      </c>
      <c r="L1625" t="str">
        <f t="shared" ca="1" si="100"/>
        <v/>
      </c>
    </row>
    <row r="1626" spans="2:12" x14ac:dyDescent="0.25">
      <c r="B1626" t="str">
        <f t="shared" ca="1" si="102"/>
        <v/>
      </c>
      <c r="C1626" t="str">
        <f t="shared" ca="1" si="101"/>
        <v/>
      </c>
      <c r="D1626" s="156" t="str">
        <f t="array" aca="1" ref="D1626" ca="1">IFERROR(IF(B1626&lt;&gt;"",IF(OR(EXACT(OFFSET(Metadata!$A$1,0,0,Metadata!Metadata_Table_Length,1),C1626)),1,""),""),"")</f>
        <v/>
      </c>
      <c r="E1626" s="163" t="str">
        <f t="array" aca="1" ref="E1626" ca="1">IF(B1626&lt;&gt;"",IF(D1626=1,OFFSET(Metadata!$B$1,MIN(IF(OFFSET(Metadata!$A$1,0,0,Metadata!Metadata_Table_Length,1)=C1626,ROW(OFFSET(Metadata!$A$1,0,0,Metadata!Metadata_Table_Length,1))-1,"")),0),OFFSET(Metadata!$B$1,MIN(IF(OFFSET(Metadata!$A$1,0,0,Metadata!Metadata_Table_Length,1)=SUBSTITUTE(C1626,"rawdatafilename","originalfilename"),ROW(OFFSET(Metadata!$A$1,0,0,Metadata!Metadata_Table_Length,1))-1,"")),0)),"")</f>
        <v/>
      </c>
      <c r="F1626" t="str">
        <f t="shared" ca="1" si="103"/>
        <v/>
      </c>
      <c r="G1626" t="str">
        <f t="array" aca="1" ref="G1626" ca="1">IF(B1626&lt;&gt;"",OFFSET(Metadata!$B$1,MIN(IF(OFFSET(Metadata!$A$1,0,0,Metadata!Metadata_Table_Length,1)=SUBSTITUTE(C1626,"rawdatafilename","partnumber"),ROW(OFFSET(Metadata!$A$1,0,0,Metadata!Metadata_Table_Length,1))-1,"")),0),"")</f>
        <v/>
      </c>
      <c r="H1626" t="str">
        <f t="array" aca="1" ref="H1626" ca="1">IF(B1626&lt;&gt;"",OFFSET(Metadata!$B$1,MIN(IF(OFFSET(Metadata!$A$1,0,0,Metadata!Metadata_Table_Length,1)=SUBSTITUTE(C1626,"rawdatafilename","original_count"),ROW(OFFSET(Metadata!$A$1,0,0,Metadata!Metadata_Table_Length,1))-1,"")),0),"")</f>
        <v/>
      </c>
      <c r="I1626" t="str">
        <f t="array" aca="1" ref="I1626" ca="1">IF(B1626&lt;&gt;"",OFFSET(Metadata!$B$1,MIN(IF(OFFSET(Metadata!$A$1,0,0,Metadata!Metadata_Table_Length,1)=SUBSTITUTE(C1626,"rawdatafilename","count"),ROW(OFFSET(Metadata!$A$1,0,0,Metadata!Metadata_Table_Length,1))-1,"")),0),"")</f>
        <v/>
      </c>
      <c r="J1626" t="str">
        <f t="array" aca="1" ref="J1626" ca="1">IF(AND(G1626&lt;&gt;"",G1626&lt;&gt;G1625),MAX(IF(G$2:G$2001=G1626,H$2:H$2001,"")),"")</f>
        <v/>
      </c>
      <c r="K1626" t="str">
        <f t="array" aca="1" ref="K1626" ca="1">IF(AND(G1626&lt;&gt;"",G1626&lt;&gt;G1625),MAX(IF(G$2:G$2001=G1626,I$2:I$2001,"")),"")</f>
        <v/>
      </c>
      <c r="L1626" t="str">
        <f t="shared" ca="1" si="100"/>
        <v/>
      </c>
    </row>
    <row r="1627" spans="2:12" x14ac:dyDescent="0.25">
      <c r="B1627" t="str">
        <f t="shared" ca="1" si="102"/>
        <v/>
      </c>
      <c r="C1627" t="str">
        <f t="shared" ca="1" si="101"/>
        <v/>
      </c>
      <c r="D1627" s="156" t="str">
        <f t="array" aca="1" ref="D1627" ca="1">IFERROR(IF(B1627&lt;&gt;"",IF(OR(EXACT(OFFSET(Metadata!$A$1,0,0,Metadata!Metadata_Table_Length,1),C1627)),1,""),""),"")</f>
        <v/>
      </c>
      <c r="E1627" s="163" t="str">
        <f t="array" aca="1" ref="E1627" ca="1">IF(B1627&lt;&gt;"",IF(D1627=1,OFFSET(Metadata!$B$1,MIN(IF(OFFSET(Metadata!$A$1,0,0,Metadata!Metadata_Table_Length,1)=C1627,ROW(OFFSET(Metadata!$A$1,0,0,Metadata!Metadata_Table_Length,1))-1,"")),0),OFFSET(Metadata!$B$1,MIN(IF(OFFSET(Metadata!$A$1,0,0,Metadata!Metadata_Table_Length,1)=SUBSTITUTE(C1627,"rawdatafilename","originalfilename"),ROW(OFFSET(Metadata!$A$1,0,0,Metadata!Metadata_Table_Length,1))-1,"")),0)),"")</f>
        <v/>
      </c>
      <c r="F1627" t="str">
        <f t="shared" ca="1" si="103"/>
        <v/>
      </c>
      <c r="G1627" t="str">
        <f t="array" aca="1" ref="G1627" ca="1">IF(B1627&lt;&gt;"",OFFSET(Metadata!$B$1,MIN(IF(OFFSET(Metadata!$A$1,0,0,Metadata!Metadata_Table_Length,1)=SUBSTITUTE(C1627,"rawdatafilename","partnumber"),ROW(OFFSET(Metadata!$A$1,0,0,Metadata!Metadata_Table_Length,1))-1,"")),0),"")</f>
        <v/>
      </c>
      <c r="H1627" t="str">
        <f t="array" aca="1" ref="H1627" ca="1">IF(B1627&lt;&gt;"",OFFSET(Metadata!$B$1,MIN(IF(OFFSET(Metadata!$A$1,0,0,Metadata!Metadata_Table_Length,1)=SUBSTITUTE(C1627,"rawdatafilename","original_count"),ROW(OFFSET(Metadata!$A$1,0,0,Metadata!Metadata_Table_Length,1))-1,"")),0),"")</f>
        <v/>
      </c>
      <c r="I1627" t="str">
        <f t="array" aca="1" ref="I1627" ca="1">IF(B1627&lt;&gt;"",OFFSET(Metadata!$B$1,MIN(IF(OFFSET(Metadata!$A$1,0,0,Metadata!Metadata_Table_Length,1)=SUBSTITUTE(C1627,"rawdatafilename","count"),ROW(OFFSET(Metadata!$A$1,0,0,Metadata!Metadata_Table_Length,1))-1,"")),0),"")</f>
        <v/>
      </c>
      <c r="J1627" t="str">
        <f t="array" aca="1" ref="J1627" ca="1">IF(AND(G1627&lt;&gt;"",G1627&lt;&gt;G1626),MAX(IF(G$2:G$2001=G1627,H$2:H$2001,"")),"")</f>
        <v/>
      </c>
      <c r="K1627" t="str">
        <f t="array" aca="1" ref="K1627" ca="1">IF(AND(G1627&lt;&gt;"",G1627&lt;&gt;G1626),MAX(IF(G$2:G$2001=G1627,I$2:I$2001,"")),"")</f>
        <v/>
      </c>
      <c r="L1627" t="str">
        <f t="shared" ca="1" si="100"/>
        <v/>
      </c>
    </row>
    <row r="1628" spans="2:12" x14ac:dyDescent="0.25">
      <c r="B1628" t="str">
        <f t="shared" ca="1" si="102"/>
        <v/>
      </c>
      <c r="C1628" t="str">
        <f t="shared" ca="1" si="101"/>
        <v/>
      </c>
      <c r="D1628" s="156" t="str">
        <f t="array" aca="1" ref="D1628" ca="1">IFERROR(IF(B1628&lt;&gt;"",IF(OR(EXACT(OFFSET(Metadata!$A$1,0,0,Metadata!Metadata_Table_Length,1),C1628)),1,""),""),"")</f>
        <v/>
      </c>
      <c r="E1628" s="163" t="str">
        <f t="array" aca="1" ref="E1628" ca="1">IF(B1628&lt;&gt;"",IF(D1628=1,OFFSET(Metadata!$B$1,MIN(IF(OFFSET(Metadata!$A$1,0,0,Metadata!Metadata_Table_Length,1)=C1628,ROW(OFFSET(Metadata!$A$1,0,0,Metadata!Metadata_Table_Length,1))-1,"")),0),OFFSET(Metadata!$B$1,MIN(IF(OFFSET(Metadata!$A$1,0,0,Metadata!Metadata_Table_Length,1)=SUBSTITUTE(C1628,"rawdatafilename","originalfilename"),ROW(OFFSET(Metadata!$A$1,0,0,Metadata!Metadata_Table_Length,1))-1,"")),0)),"")</f>
        <v/>
      </c>
      <c r="F1628" t="str">
        <f t="shared" ca="1" si="103"/>
        <v/>
      </c>
      <c r="G1628" t="str">
        <f t="array" aca="1" ref="G1628" ca="1">IF(B1628&lt;&gt;"",OFFSET(Metadata!$B$1,MIN(IF(OFFSET(Metadata!$A$1,0,0,Metadata!Metadata_Table_Length,1)=SUBSTITUTE(C1628,"rawdatafilename","partnumber"),ROW(OFFSET(Metadata!$A$1,0,0,Metadata!Metadata_Table_Length,1))-1,"")),0),"")</f>
        <v/>
      </c>
      <c r="H1628" t="str">
        <f t="array" aca="1" ref="H1628" ca="1">IF(B1628&lt;&gt;"",OFFSET(Metadata!$B$1,MIN(IF(OFFSET(Metadata!$A$1,0,0,Metadata!Metadata_Table_Length,1)=SUBSTITUTE(C1628,"rawdatafilename","original_count"),ROW(OFFSET(Metadata!$A$1,0,0,Metadata!Metadata_Table_Length,1))-1,"")),0),"")</f>
        <v/>
      </c>
      <c r="I1628" t="str">
        <f t="array" aca="1" ref="I1628" ca="1">IF(B1628&lt;&gt;"",OFFSET(Metadata!$B$1,MIN(IF(OFFSET(Metadata!$A$1,0,0,Metadata!Metadata_Table_Length,1)=SUBSTITUTE(C1628,"rawdatafilename","count"),ROW(OFFSET(Metadata!$A$1,0,0,Metadata!Metadata_Table_Length,1))-1,"")),0),"")</f>
        <v/>
      </c>
      <c r="J1628" t="str">
        <f t="array" aca="1" ref="J1628" ca="1">IF(AND(G1628&lt;&gt;"",G1628&lt;&gt;G1627),MAX(IF(G$2:G$2001=G1628,H$2:H$2001,"")),"")</f>
        <v/>
      </c>
      <c r="K1628" t="str">
        <f t="array" aca="1" ref="K1628" ca="1">IF(AND(G1628&lt;&gt;"",G1628&lt;&gt;G1627),MAX(IF(G$2:G$2001=G1628,I$2:I$2001,"")),"")</f>
        <v/>
      </c>
      <c r="L1628" t="str">
        <f t="shared" ca="1" si="100"/>
        <v/>
      </c>
    </row>
    <row r="1629" spans="2:12" x14ac:dyDescent="0.25">
      <c r="B1629" t="str">
        <f t="shared" ca="1" si="102"/>
        <v/>
      </c>
      <c r="C1629" t="str">
        <f t="shared" ca="1" si="101"/>
        <v/>
      </c>
      <c r="D1629" s="156" t="str">
        <f t="array" aca="1" ref="D1629" ca="1">IFERROR(IF(B1629&lt;&gt;"",IF(OR(EXACT(OFFSET(Metadata!$A$1,0,0,Metadata!Metadata_Table_Length,1),C1629)),1,""),""),"")</f>
        <v/>
      </c>
      <c r="E1629" s="163" t="str">
        <f t="array" aca="1" ref="E1629" ca="1">IF(B1629&lt;&gt;"",IF(D1629=1,OFFSET(Metadata!$B$1,MIN(IF(OFFSET(Metadata!$A$1,0,0,Metadata!Metadata_Table_Length,1)=C1629,ROW(OFFSET(Metadata!$A$1,0,0,Metadata!Metadata_Table_Length,1))-1,"")),0),OFFSET(Metadata!$B$1,MIN(IF(OFFSET(Metadata!$A$1,0,0,Metadata!Metadata_Table_Length,1)=SUBSTITUTE(C1629,"rawdatafilename","originalfilename"),ROW(OFFSET(Metadata!$A$1,0,0,Metadata!Metadata_Table_Length,1))-1,"")),0)),"")</f>
        <v/>
      </c>
      <c r="F1629" t="str">
        <f t="shared" ca="1" si="103"/>
        <v/>
      </c>
      <c r="G1629" t="str">
        <f t="array" aca="1" ref="G1629" ca="1">IF(B1629&lt;&gt;"",OFFSET(Metadata!$B$1,MIN(IF(OFFSET(Metadata!$A$1,0,0,Metadata!Metadata_Table_Length,1)=SUBSTITUTE(C1629,"rawdatafilename","partnumber"),ROW(OFFSET(Metadata!$A$1,0,0,Metadata!Metadata_Table_Length,1))-1,"")),0),"")</f>
        <v/>
      </c>
      <c r="H1629" t="str">
        <f t="array" aca="1" ref="H1629" ca="1">IF(B1629&lt;&gt;"",OFFSET(Metadata!$B$1,MIN(IF(OFFSET(Metadata!$A$1,0,0,Metadata!Metadata_Table_Length,1)=SUBSTITUTE(C1629,"rawdatafilename","original_count"),ROW(OFFSET(Metadata!$A$1,0,0,Metadata!Metadata_Table_Length,1))-1,"")),0),"")</f>
        <v/>
      </c>
      <c r="I1629" t="str">
        <f t="array" aca="1" ref="I1629" ca="1">IF(B1629&lt;&gt;"",OFFSET(Metadata!$B$1,MIN(IF(OFFSET(Metadata!$A$1,0,0,Metadata!Metadata_Table_Length,1)=SUBSTITUTE(C1629,"rawdatafilename","count"),ROW(OFFSET(Metadata!$A$1,0,0,Metadata!Metadata_Table_Length,1))-1,"")),0),"")</f>
        <v/>
      </c>
      <c r="J1629" t="str">
        <f t="array" aca="1" ref="J1629" ca="1">IF(AND(G1629&lt;&gt;"",G1629&lt;&gt;G1628),MAX(IF(G$2:G$2001=G1629,H$2:H$2001,"")),"")</f>
        <v/>
      </c>
      <c r="K1629" t="str">
        <f t="array" aca="1" ref="K1629" ca="1">IF(AND(G1629&lt;&gt;"",G1629&lt;&gt;G1628),MAX(IF(G$2:G$2001=G1629,I$2:I$2001,"")),"")</f>
        <v/>
      </c>
      <c r="L1629" t="str">
        <f t="shared" ca="1" si="100"/>
        <v/>
      </c>
    </row>
    <row r="1630" spans="2:12" x14ac:dyDescent="0.25">
      <c r="B1630" t="str">
        <f t="shared" ca="1" si="102"/>
        <v/>
      </c>
      <c r="C1630" t="str">
        <f t="shared" ca="1" si="101"/>
        <v/>
      </c>
      <c r="D1630" s="156" t="str">
        <f t="array" aca="1" ref="D1630" ca="1">IFERROR(IF(B1630&lt;&gt;"",IF(OR(EXACT(OFFSET(Metadata!$A$1,0,0,Metadata!Metadata_Table_Length,1),C1630)),1,""),""),"")</f>
        <v/>
      </c>
      <c r="E1630" s="163" t="str">
        <f t="array" aca="1" ref="E1630" ca="1">IF(B1630&lt;&gt;"",IF(D1630=1,OFFSET(Metadata!$B$1,MIN(IF(OFFSET(Metadata!$A$1,0,0,Metadata!Metadata_Table_Length,1)=C1630,ROW(OFFSET(Metadata!$A$1,0,0,Metadata!Metadata_Table_Length,1))-1,"")),0),OFFSET(Metadata!$B$1,MIN(IF(OFFSET(Metadata!$A$1,0,0,Metadata!Metadata_Table_Length,1)=SUBSTITUTE(C1630,"rawdatafilename","originalfilename"),ROW(OFFSET(Metadata!$A$1,0,0,Metadata!Metadata_Table_Length,1))-1,"")),0)),"")</f>
        <v/>
      </c>
      <c r="F1630" t="str">
        <f t="shared" ca="1" si="103"/>
        <v/>
      </c>
      <c r="G1630" t="str">
        <f t="array" aca="1" ref="G1630" ca="1">IF(B1630&lt;&gt;"",OFFSET(Metadata!$B$1,MIN(IF(OFFSET(Metadata!$A$1,0,0,Metadata!Metadata_Table_Length,1)=SUBSTITUTE(C1630,"rawdatafilename","partnumber"),ROW(OFFSET(Metadata!$A$1,0,0,Metadata!Metadata_Table_Length,1))-1,"")),0),"")</f>
        <v/>
      </c>
      <c r="H1630" t="str">
        <f t="array" aca="1" ref="H1630" ca="1">IF(B1630&lt;&gt;"",OFFSET(Metadata!$B$1,MIN(IF(OFFSET(Metadata!$A$1,0,0,Metadata!Metadata_Table_Length,1)=SUBSTITUTE(C1630,"rawdatafilename","original_count"),ROW(OFFSET(Metadata!$A$1,0,0,Metadata!Metadata_Table_Length,1))-1,"")),0),"")</f>
        <v/>
      </c>
      <c r="I1630" t="str">
        <f t="array" aca="1" ref="I1630" ca="1">IF(B1630&lt;&gt;"",OFFSET(Metadata!$B$1,MIN(IF(OFFSET(Metadata!$A$1,0,0,Metadata!Metadata_Table_Length,1)=SUBSTITUTE(C1630,"rawdatafilename","count"),ROW(OFFSET(Metadata!$A$1,0,0,Metadata!Metadata_Table_Length,1))-1,"")),0),"")</f>
        <v/>
      </c>
      <c r="J1630" t="str">
        <f t="array" aca="1" ref="J1630" ca="1">IF(AND(G1630&lt;&gt;"",G1630&lt;&gt;G1629),MAX(IF(G$2:G$2001=G1630,H$2:H$2001,"")),"")</f>
        <v/>
      </c>
      <c r="K1630" t="str">
        <f t="array" aca="1" ref="K1630" ca="1">IF(AND(G1630&lt;&gt;"",G1630&lt;&gt;G1629),MAX(IF(G$2:G$2001=G1630,I$2:I$2001,"")),"")</f>
        <v/>
      </c>
      <c r="L1630" t="str">
        <f t="shared" ca="1" si="100"/>
        <v/>
      </c>
    </row>
    <row r="1631" spans="2:12" x14ac:dyDescent="0.25">
      <c r="B1631" t="str">
        <f t="shared" ca="1" si="102"/>
        <v/>
      </c>
      <c r="C1631" t="str">
        <f t="shared" ca="1" si="101"/>
        <v/>
      </c>
      <c r="D1631" s="156" t="str">
        <f t="array" aca="1" ref="D1631" ca="1">IFERROR(IF(B1631&lt;&gt;"",IF(OR(EXACT(OFFSET(Metadata!$A$1,0,0,Metadata!Metadata_Table_Length,1),C1631)),1,""),""),"")</f>
        <v/>
      </c>
      <c r="E1631" s="163" t="str">
        <f t="array" aca="1" ref="E1631" ca="1">IF(B1631&lt;&gt;"",IF(D1631=1,OFFSET(Metadata!$B$1,MIN(IF(OFFSET(Metadata!$A$1,0,0,Metadata!Metadata_Table_Length,1)=C1631,ROW(OFFSET(Metadata!$A$1,0,0,Metadata!Metadata_Table_Length,1))-1,"")),0),OFFSET(Metadata!$B$1,MIN(IF(OFFSET(Metadata!$A$1,0,0,Metadata!Metadata_Table_Length,1)=SUBSTITUTE(C1631,"rawdatafilename","originalfilename"),ROW(OFFSET(Metadata!$A$1,0,0,Metadata!Metadata_Table_Length,1))-1,"")),0)),"")</f>
        <v/>
      </c>
      <c r="F1631" t="str">
        <f t="shared" ca="1" si="103"/>
        <v/>
      </c>
      <c r="G1631" t="str">
        <f t="array" aca="1" ref="G1631" ca="1">IF(B1631&lt;&gt;"",OFFSET(Metadata!$B$1,MIN(IF(OFFSET(Metadata!$A$1,0,0,Metadata!Metadata_Table_Length,1)=SUBSTITUTE(C1631,"rawdatafilename","partnumber"),ROW(OFFSET(Metadata!$A$1,0,0,Metadata!Metadata_Table_Length,1))-1,"")),0),"")</f>
        <v/>
      </c>
      <c r="H1631" t="str">
        <f t="array" aca="1" ref="H1631" ca="1">IF(B1631&lt;&gt;"",OFFSET(Metadata!$B$1,MIN(IF(OFFSET(Metadata!$A$1,0,0,Metadata!Metadata_Table_Length,1)=SUBSTITUTE(C1631,"rawdatafilename","original_count"),ROW(OFFSET(Metadata!$A$1,0,0,Metadata!Metadata_Table_Length,1))-1,"")),0),"")</f>
        <v/>
      </c>
      <c r="I1631" t="str">
        <f t="array" aca="1" ref="I1631" ca="1">IF(B1631&lt;&gt;"",OFFSET(Metadata!$B$1,MIN(IF(OFFSET(Metadata!$A$1,0,0,Metadata!Metadata_Table_Length,1)=SUBSTITUTE(C1631,"rawdatafilename","count"),ROW(OFFSET(Metadata!$A$1,0,0,Metadata!Metadata_Table_Length,1))-1,"")),0),"")</f>
        <v/>
      </c>
      <c r="J1631" t="str">
        <f t="array" aca="1" ref="J1631" ca="1">IF(AND(G1631&lt;&gt;"",G1631&lt;&gt;G1630),MAX(IF(G$2:G$2001=G1631,H$2:H$2001,"")),"")</f>
        <v/>
      </c>
      <c r="K1631" t="str">
        <f t="array" aca="1" ref="K1631" ca="1">IF(AND(G1631&lt;&gt;"",G1631&lt;&gt;G1630),MAX(IF(G$2:G$2001=G1631,I$2:I$2001,"")),"")</f>
        <v/>
      </c>
      <c r="L1631" t="str">
        <f t="shared" ca="1" si="100"/>
        <v/>
      </c>
    </row>
    <row r="1632" spans="2:12" x14ac:dyDescent="0.25">
      <c r="B1632" t="str">
        <f t="shared" ca="1" si="102"/>
        <v/>
      </c>
      <c r="C1632" t="str">
        <f t="shared" ca="1" si="101"/>
        <v/>
      </c>
      <c r="D1632" s="156" t="str">
        <f t="array" aca="1" ref="D1632" ca="1">IFERROR(IF(B1632&lt;&gt;"",IF(OR(EXACT(OFFSET(Metadata!$A$1,0,0,Metadata!Metadata_Table_Length,1),C1632)),1,""),""),"")</f>
        <v/>
      </c>
      <c r="E1632" s="163" t="str">
        <f t="array" aca="1" ref="E1632" ca="1">IF(B1632&lt;&gt;"",IF(D1632=1,OFFSET(Metadata!$B$1,MIN(IF(OFFSET(Metadata!$A$1,0,0,Metadata!Metadata_Table_Length,1)=C1632,ROW(OFFSET(Metadata!$A$1,0,0,Metadata!Metadata_Table_Length,1))-1,"")),0),OFFSET(Metadata!$B$1,MIN(IF(OFFSET(Metadata!$A$1,0,0,Metadata!Metadata_Table_Length,1)=SUBSTITUTE(C1632,"rawdatafilename","originalfilename"),ROW(OFFSET(Metadata!$A$1,0,0,Metadata!Metadata_Table_Length,1))-1,"")),0)),"")</f>
        <v/>
      </c>
      <c r="F1632" t="str">
        <f t="shared" ca="1" si="103"/>
        <v/>
      </c>
      <c r="G1632" t="str">
        <f t="array" aca="1" ref="G1632" ca="1">IF(B1632&lt;&gt;"",OFFSET(Metadata!$B$1,MIN(IF(OFFSET(Metadata!$A$1,0,0,Metadata!Metadata_Table_Length,1)=SUBSTITUTE(C1632,"rawdatafilename","partnumber"),ROW(OFFSET(Metadata!$A$1,0,0,Metadata!Metadata_Table_Length,1))-1,"")),0),"")</f>
        <v/>
      </c>
      <c r="H1632" t="str">
        <f t="array" aca="1" ref="H1632" ca="1">IF(B1632&lt;&gt;"",OFFSET(Metadata!$B$1,MIN(IF(OFFSET(Metadata!$A$1,0,0,Metadata!Metadata_Table_Length,1)=SUBSTITUTE(C1632,"rawdatafilename","original_count"),ROW(OFFSET(Metadata!$A$1,0,0,Metadata!Metadata_Table_Length,1))-1,"")),0),"")</f>
        <v/>
      </c>
      <c r="I1632" t="str">
        <f t="array" aca="1" ref="I1632" ca="1">IF(B1632&lt;&gt;"",OFFSET(Metadata!$B$1,MIN(IF(OFFSET(Metadata!$A$1,0,0,Metadata!Metadata_Table_Length,1)=SUBSTITUTE(C1632,"rawdatafilename","count"),ROW(OFFSET(Metadata!$A$1,0,0,Metadata!Metadata_Table_Length,1))-1,"")),0),"")</f>
        <v/>
      </c>
      <c r="J1632" t="str">
        <f t="array" aca="1" ref="J1632" ca="1">IF(AND(G1632&lt;&gt;"",G1632&lt;&gt;G1631),MAX(IF(G$2:G$2001=G1632,H$2:H$2001,"")),"")</f>
        <v/>
      </c>
      <c r="K1632" t="str">
        <f t="array" aca="1" ref="K1632" ca="1">IF(AND(G1632&lt;&gt;"",G1632&lt;&gt;G1631),MAX(IF(G$2:G$2001=G1632,I$2:I$2001,"")),"")</f>
        <v/>
      </c>
      <c r="L1632" t="str">
        <f t="shared" ca="1" si="100"/>
        <v/>
      </c>
    </row>
    <row r="1633" spans="2:12" x14ac:dyDescent="0.25">
      <c r="B1633" t="str">
        <f t="shared" ca="1" si="102"/>
        <v/>
      </c>
      <c r="C1633" t="str">
        <f t="shared" ca="1" si="101"/>
        <v/>
      </c>
      <c r="D1633" s="156" t="str">
        <f t="array" aca="1" ref="D1633" ca="1">IFERROR(IF(B1633&lt;&gt;"",IF(OR(EXACT(OFFSET(Metadata!$A$1,0,0,Metadata!Metadata_Table_Length,1),C1633)),1,""),""),"")</f>
        <v/>
      </c>
      <c r="E1633" s="163" t="str">
        <f t="array" aca="1" ref="E1633" ca="1">IF(B1633&lt;&gt;"",IF(D1633=1,OFFSET(Metadata!$B$1,MIN(IF(OFFSET(Metadata!$A$1,0,0,Metadata!Metadata_Table_Length,1)=C1633,ROW(OFFSET(Metadata!$A$1,0,0,Metadata!Metadata_Table_Length,1))-1,"")),0),OFFSET(Metadata!$B$1,MIN(IF(OFFSET(Metadata!$A$1,0,0,Metadata!Metadata_Table_Length,1)=SUBSTITUTE(C1633,"rawdatafilename","originalfilename"),ROW(OFFSET(Metadata!$A$1,0,0,Metadata!Metadata_Table_Length,1))-1,"")),0)),"")</f>
        <v/>
      </c>
      <c r="F1633" t="str">
        <f t="shared" ca="1" si="103"/>
        <v/>
      </c>
      <c r="G1633" t="str">
        <f t="array" aca="1" ref="G1633" ca="1">IF(B1633&lt;&gt;"",OFFSET(Metadata!$B$1,MIN(IF(OFFSET(Metadata!$A$1,0,0,Metadata!Metadata_Table_Length,1)=SUBSTITUTE(C1633,"rawdatafilename","partnumber"),ROW(OFFSET(Metadata!$A$1,0,0,Metadata!Metadata_Table_Length,1))-1,"")),0),"")</f>
        <v/>
      </c>
      <c r="H1633" t="str">
        <f t="array" aca="1" ref="H1633" ca="1">IF(B1633&lt;&gt;"",OFFSET(Metadata!$B$1,MIN(IF(OFFSET(Metadata!$A$1,0,0,Metadata!Metadata_Table_Length,1)=SUBSTITUTE(C1633,"rawdatafilename","original_count"),ROW(OFFSET(Metadata!$A$1,0,0,Metadata!Metadata_Table_Length,1))-1,"")),0),"")</f>
        <v/>
      </c>
      <c r="I1633" t="str">
        <f t="array" aca="1" ref="I1633" ca="1">IF(B1633&lt;&gt;"",OFFSET(Metadata!$B$1,MIN(IF(OFFSET(Metadata!$A$1,0,0,Metadata!Metadata_Table_Length,1)=SUBSTITUTE(C1633,"rawdatafilename","count"),ROW(OFFSET(Metadata!$A$1,0,0,Metadata!Metadata_Table_Length,1))-1,"")),0),"")</f>
        <v/>
      </c>
      <c r="J1633" t="str">
        <f t="array" aca="1" ref="J1633" ca="1">IF(AND(G1633&lt;&gt;"",G1633&lt;&gt;G1632),MAX(IF(G$2:G$2001=G1633,H$2:H$2001,"")),"")</f>
        <v/>
      </c>
      <c r="K1633" t="str">
        <f t="array" aca="1" ref="K1633" ca="1">IF(AND(G1633&lt;&gt;"",G1633&lt;&gt;G1632),MAX(IF(G$2:G$2001=G1633,I$2:I$2001,"")),"")</f>
        <v/>
      </c>
      <c r="L1633" t="str">
        <f t="shared" ca="1" si="100"/>
        <v/>
      </c>
    </row>
    <row r="1634" spans="2:12" x14ac:dyDescent="0.25">
      <c r="B1634" t="str">
        <f t="shared" ca="1" si="102"/>
        <v/>
      </c>
      <c r="C1634" t="str">
        <f t="shared" ca="1" si="101"/>
        <v/>
      </c>
      <c r="D1634" s="156" t="str">
        <f t="array" aca="1" ref="D1634" ca="1">IFERROR(IF(B1634&lt;&gt;"",IF(OR(EXACT(OFFSET(Metadata!$A$1,0,0,Metadata!Metadata_Table_Length,1),C1634)),1,""),""),"")</f>
        <v/>
      </c>
      <c r="E1634" s="163" t="str">
        <f t="array" aca="1" ref="E1634" ca="1">IF(B1634&lt;&gt;"",IF(D1634=1,OFFSET(Metadata!$B$1,MIN(IF(OFFSET(Metadata!$A$1,0,0,Metadata!Metadata_Table_Length,1)=C1634,ROW(OFFSET(Metadata!$A$1,0,0,Metadata!Metadata_Table_Length,1))-1,"")),0),OFFSET(Metadata!$B$1,MIN(IF(OFFSET(Metadata!$A$1,0,0,Metadata!Metadata_Table_Length,1)=SUBSTITUTE(C1634,"rawdatafilename","originalfilename"),ROW(OFFSET(Metadata!$A$1,0,0,Metadata!Metadata_Table_Length,1))-1,"")),0)),"")</f>
        <v/>
      </c>
      <c r="F1634" t="str">
        <f t="shared" ca="1" si="103"/>
        <v/>
      </c>
      <c r="G1634" t="str">
        <f t="array" aca="1" ref="G1634" ca="1">IF(B1634&lt;&gt;"",OFFSET(Metadata!$B$1,MIN(IF(OFFSET(Metadata!$A$1,0,0,Metadata!Metadata_Table_Length,1)=SUBSTITUTE(C1634,"rawdatafilename","partnumber"),ROW(OFFSET(Metadata!$A$1,0,0,Metadata!Metadata_Table_Length,1))-1,"")),0),"")</f>
        <v/>
      </c>
      <c r="H1634" t="str">
        <f t="array" aca="1" ref="H1634" ca="1">IF(B1634&lt;&gt;"",OFFSET(Metadata!$B$1,MIN(IF(OFFSET(Metadata!$A$1,0,0,Metadata!Metadata_Table_Length,1)=SUBSTITUTE(C1634,"rawdatafilename","original_count"),ROW(OFFSET(Metadata!$A$1,0,0,Metadata!Metadata_Table_Length,1))-1,"")),0),"")</f>
        <v/>
      </c>
      <c r="I1634" t="str">
        <f t="array" aca="1" ref="I1634" ca="1">IF(B1634&lt;&gt;"",OFFSET(Metadata!$B$1,MIN(IF(OFFSET(Metadata!$A$1,0,0,Metadata!Metadata_Table_Length,1)=SUBSTITUTE(C1634,"rawdatafilename","count"),ROW(OFFSET(Metadata!$A$1,0,0,Metadata!Metadata_Table_Length,1))-1,"")),0),"")</f>
        <v/>
      </c>
      <c r="J1634" t="str">
        <f t="array" aca="1" ref="J1634" ca="1">IF(AND(G1634&lt;&gt;"",G1634&lt;&gt;G1633),MAX(IF(G$2:G$2001=G1634,H$2:H$2001,"")),"")</f>
        <v/>
      </c>
      <c r="K1634" t="str">
        <f t="array" aca="1" ref="K1634" ca="1">IF(AND(G1634&lt;&gt;"",G1634&lt;&gt;G1633),MAX(IF(G$2:G$2001=G1634,I$2:I$2001,"")),"")</f>
        <v/>
      </c>
      <c r="L1634" t="str">
        <f t="shared" ca="1" si="100"/>
        <v/>
      </c>
    </row>
    <row r="1635" spans="2:12" x14ac:dyDescent="0.25">
      <c r="B1635" t="str">
        <f t="shared" ca="1" si="102"/>
        <v/>
      </c>
      <c r="C1635" t="str">
        <f t="shared" ca="1" si="101"/>
        <v/>
      </c>
      <c r="D1635" s="156" t="str">
        <f t="array" aca="1" ref="D1635" ca="1">IFERROR(IF(B1635&lt;&gt;"",IF(OR(EXACT(OFFSET(Metadata!$A$1,0,0,Metadata!Metadata_Table_Length,1),C1635)),1,""),""),"")</f>
        <v/>
      </c>
      <c r="E1635" s="163" t="str">
        <f t="array" aca="1" ref="E1635" ca="1">IF(B1635&lt;&gt;"",IF(D1635=1,OFFSET(Metadata!$B$1,MIN(IF(OFFSET(Metadata!$A$1,0,0,Metadata!Metadata_Table_Length,1)=C1635,ROW(OFFSET(Metadata!$A$1,0,0,Metadata!Metadata_Table_Length,1))-1,"")),0),OFFSET(Metadata!$B$1,MIN(IF(OFFSET(Metadata!$A$1,0,0,Metadata!Metadata_Table_Length,1)=SUBSTITUTE(C1635,"rawdatafilename","originalfilename"),ROW(OFFSET(Metadata!$A$1,0,0,Metadata!Metadata_Table_Length,1))-1,"")),0)),"")</f>
        <v/>
      </c>
      <c r="F1635" t="str">
        <f t="shared" ca="1" si="103"/>
        <v/>
      </c>
      <c r="G1635" t="str">
        <f t="array" aca="1" ref="G1635" ca="1">IF(B1635&lt;&gt;"",OFFSET(Metadata!$B$1,MIN(IF(OFFSET(Metadata!$A$1,0,0,Metadata!Metadata_Table_Length,1)=SUBSTITUTE(C1635,"rawdatafilename","partnumber"),ROW(OFFSET(Metadata!$A$1,0,0,Metadata!Metadata_Table_Length,1))-1,"")),0),"")</f>
        <v/>
      </c>
      <c r="H1635" t="str">
        <f t="array" aca="1" ref="H1635" ca="1">IF(B1635&lt;&gt;"",OFFSET(Metadata!$B$1,MIN(IF(OFFSET(Metadata!$A$1,0,0,Metadata!Metadata_Table_Length,1)=SUBSTITUTE(C1635,"rawdatafilename","original_count"),ROW(OFFSET(Metadata!$A$1,0,0,Metadata!Metadata_Table_Length,1))-1,"")),0),"")</f>
        <v/>
      </c>
      <c r="I1635" t="str">
        <f t="array" aca="1" ref="I1635" ca="1">IF(B1635&lt;&gt;"",OFFSET(Metadata!$B$1,MIN(IF(OFFSET(Metadata!$A$1,0,0,Metadata!Metadata_Table_Length,1)=SUBSTITUTE(C1635,"rawdatafilename","count"),ROW(OFFSET(Metadata!$A$1,0,0,Metadata!Metadata_Table_Length,1))-1,"")),0),"")</f>
        <v/>
      </c>
      <c r="J1635" t="str">
        <f t="array" aca="1" ref="J1635" ca="1">IF(AND(G1635&lt;&gt;"",G1635&lt;&gt;G1634),MAX(IF(G$2:G$2001=G1635,H$2:H$2001,"")),"")</f>
        <v/>
      </c>
      <c r="K1635" t="str">
        <f t="array" aca="1" ref="K1635" ca="1">IF(AND(G1635&lt;&gt;"",G1635&lt;&gt;G1634),MAX(IF(G$2:G$2001=G1635,I$2:I$2001,"")),"")</f>
        <v/>
      </c>
      <c r="L1635" t="str">
        <f t="shared" ca="1" si="100"/>
        <v/>
      </c>
    </row>
    <row r="1636" spans="2:12" x14ac:dyDescent="0.25">
      <c r="B1636" t="str">
        <f t="shared" ca="1" si="102"/>
        <v/>
      </c>
      <c r="C1636" t="str">
        <f t="shared" ca="1" si="101"/>
        <v/>
      </c>
      <c r="D1636" s="156" t="str">
        <f t="array" aca="1" ref="D1636" ca="1">IFERROR(IF(B1636&lt;&gt;"",IF(OR(EXACT(OFFSET(Metadata!$A$1,0,0,Metadata!Metadata_Table_Length,1),C1636)),1,""),""),"")</f>
        <v/>
      </c>
      <c r="E1636" s="163" t="str">
        <f t="array" aca="1" ref="E1636" ca="1">IF(B1636&lt;&gt;"",IF(D1636=1,OFFSET(Metadata!$B$1,MIN(IF(OFFSET(Metadata!$A$1,0,0,Metadata!Metadata_Table_Length,1)=C1636,ROW(OFFSET(Metadata!$A$1,0,0,Metadata!Metadata_Table_Length,1))-1,"")),0),OFFSET(Metadata!$B$1,MIN(IF(OFFSET(Metadata!$A$1,0,0,Metadata!Metadata_Table_Length,1)=SUBSTITUTE(C1636,"rawdatafilename","originalfilename"),ROW(OFFSET(Metadata!$A$1,0,0,Metadata!Metadata_Table_Length,1))-1,"")),0)),"")</f>
        <v/>
      </c>
      <c r="F1636" t="str">
        <f t="shared" ca="1" si="103"/>
        <v/>
      </c>
      <c r="G1636" t="str">
        <f t="array" aca="1" ref="G1636" ca="1">IF(B1636&lt;&gt;"",OFFSET(Metadata!$B$1,MIN(IF(OFFSET(Metadata!$A$1,0,0,Metadata!Metadata_Table_Length,1)=SUBSTITUTE(C1636,"rawdatafilename","partnumber"),ROW(OFFSET(Metadata!$A$1,0,0,Metadata!Metadata_Table_Length,1))-1,"")),0),"")</f>
        <v/>
      </c>
      <c r="H1636" t="str">
        <f t="array" aca="1" ref="H1636" ca="1">IF(B1636&lt;&gt;"",OFFSET(Metadata!$B$1,MIN(IF(OFFSET(Metadata!$A$1,0,0,Metadata!Metadata_Table_Length,1)=SUBSTITUTE(C1636,"rawdatafilename","original_count"),ROW(OFFSET(Metadata!$A$1,0,0,Metadata!Metadata_Table_Length,1))-1,"")),0),"")</f>
        <v/>
      </c>
      <c r="I1636" t="str">
        <f t="array" aca="1" ref="I1636" ca="1">IF(B1636&lt;&gt;"",OFFSET(Metadata!$B$1,MIN(IF(OFFSET(Metadata!$A$1,0,0,Metadata!Metadata_Table_Length,1)=SUBSTITUTE(C1636,"rawdatafilename","count"),ROW(OFFSET(Metadata!$A$1,0,0,Metadata!Metadata_Table_Length,1))-1,"")),0),"")</f>
        <v/>
      </c>
      <c r="J1636" t="str">
        <f t="array" aca="1" ref="J1636" ca="1">IF(AND(G1636&lt;&gt;"",G1636&lt;&gt;G1635),MAX(IF(G$2:G$2001=G1636,H$2:H$2001,"")),"")</f>
        <v/>
      </c>
      <c r="K1636" t="str">
        <f t="array" aca="1" ref="K1636" ca="1">IF(AND(G1636&lt;&gt;"",G1636&lt;&gt;G1635),MAX(IF(G$2:G$2001=G1636,I$2:I$2001,"")),"")</f>
        <v/>
      </c>
      <c r="L1636" t="str">
        <f t="shared" ca="1" si="100"/>
        <v/>
      </c>
    </row>
    <row r="1637" spans="2:12" x14ac:dyDescent="0.25">
      <c r="B1637" t="str">
        <f t="shared" ca="1" si="102"/>
        <v/>
      </c>
      <c r="C1637" t="str">
        <f t="shared" ca="1" si="101"/>
        <v/>
      </c>
      <c r="D1637" s="156" t="str">
        <f t="array" aca="1" ref="D1637" ca="1">IFERROR(IF(B1637&lt;&gt;"",IF(OR(EXACT(OFFSET(Metadata!$A$1,0,0,Metadata!Metadata_Table_Length,1),C1637)),1,""),""),"")</f>
        <v/>
      </c>
      <c r="E1637" s="163" t="str">
        <f t="array" aca="1" ref="E1637" ca="1">IF(B1637&lt;&gt;"",IF(D1637=1,OFFSET(Metadata!$B$1,MIN(IF(OFFSET(Metadata!$A$1,0,0,Metadata!Metadata_Table_Length,1)=C1637,ROW(OFFSET(Metadata!$A$1,0,0,Metadata!Metadata_Table_Length,1))-1,"")),0),OFFSET(Metadata!$B$1,MIN(IF(OFFSET(Metadata!$A$1,0,0,Metadata!Metadata_Table_Length,1)=SUBSTITUTE(C1637,"rawdatafilename","originalfilename"),ROW(OFFSET(Metadata!$A$1,0,0,Metadata!Metadata_Table_Length,1))-1,"")),0)),"")</f>
        <v/>
      </c>
      <c r="F1637" t="str">
        <f t="shared" ca="1" si="103"/>
        <v/>
      </c>
      <c r="G1637" t="str">
        <f t="array" aca="1" ref="G1637" ca="1">IF(B1637&lt;&gt;"",OFFSET(Metadata!$B$1,MIN(IF(OFFSET(Metadata!$A$1,0,0,Metadata!Metadata_Table_Length,1)=SUBSTITUTE(C1637,"rawdatafilename","partnumber"),ROW(OFFSET(Metadata!$A$1,0,0,Metadata!Metadata_Table_Length,1))-1,"")),0),"")</f>
        <v/>
      </c>
      <c r="H1637" t="str">
        <f t="array" aca="1" ref="H1637" ca="1">IF(B1637&lt;&gt;"",OFFSET(Metadata!$B$1,MIN(IF(OFFSET(Metadata!$A$1,0,0,Metadata!Metadata_Table_Length,1)=SUBSTITUTE(C1637,"rawdatafilename","original_count"),ROW(OFFSET(Metadata!$A$1,0,0,Metadata!Metadata_Table_Length,1))-1,"")),0),"")</f>
        <v/>
      </c>
      <c r="I1637" t="str">
        <f t="array" aca="1" ref="I1637" ca="1">IF(B1637&lt;&gt;"",OFFSET(Metadata!$B$1,MIN(IF(OFFSET(Metadata!$A$1,0,0,Metadata!Metadata_Table_Length,1)=SUBSTITUTE(C1637,"rawdatafilename","count"),ROW(OFFSET(Metadata!$A$1,0,0,Metadata!Metadata_Table_Length,1))-1,"")),0),"")</f>
        <v/>
      </c>
      <c r="J1637" t="str">
        <f t="array" aca="1" ref="J1637" ca="1">IF(AND(G1637&lt;&gt;"",G1637&lt;&gt;G1636),MAX(IF(G$2:G$2001=G1637,H$2:H$2001,"")),"")</f>
        <v/>
      </c>
      <c r="K1637" t="str">
        <f t="array" aca="1" ref="K1637" ca="1">IF(AND(G1637&lt;&gt;"",G1637&lt;&gt;G1636),MAX(IF(G$2:G$2001=G1637,I$2:I$2001,"")),"")</f>
        <v/>
      </c>
      <c r="L1637" t="str">
        <f t="shared" ca="1" si="100"/>
        <v/>
      </c>
    </row>
    <row r="1638" spans="2:12" x14ac:dyDescent="0.25">
      <c r="B1638" t="str">
        <f t="shared" ca="1" si="102"/>
        <v/>
      </c>
      <c r="C1638" t="str">
        <f t="shared" ca="1" si="101"/>
        <v/>
      </c>
      <c r="D1638" s="156" t="str">
        <f t="array" aca="1" ref="D1638" ca="1">IFERROR(IF(B1638&lt;&gt;"",IF(OR(EXACT(OFFSET(Metadata!$A$1,0,0,Metadata!Metadata_Table_Length,1),C1638)),1,""),""),"")</f>
        <v/>
      </c>
      <c r="E1638" s="163" t="str">
        <f t="array" aca="1" ref="E1638" ca="1">IF(B1638&lt;&gt;"",IF(D1638=1,OFFSET(Metadata!$B$1,MIN(IF(OFFSET(Metadata!$A$1,0,0,Metadata!Metadata_Table_Length,1)=C1638,ROW(OFFSET(Metadata!$A$1,0,0,Metadata!Metadata_Table_Length,1))-1,"")),0),OFFSET(Metadata!$B$1,MIN(IF(OFFSET(Metadata!$A$1,0,0,Metadata!Metadata_Table_Length,1)=SUBSTITUTE(C1638,"rawdatafilename","originalfilename"),ROW(OFFSET(Metadata!$A$1,0,0,Metadata!Metadata_Table_Length,1))-1,"")),0)),"")</f>
        <v/>
      </c>
      <c r="F1638" t="str">
        <f t="shared" ca="1" si="103"/>
        <v/>
      </c>
      <c r="G1638" t="str">
        <f t="array" aca="1" ref="G1638" ca="1">IF(B1638&lt;&gt;"",OFFSET(Metadata!$B$1,MIN(IF(OFFSET(Metadata!$A$1,0,0,Metadata!Metadata_Table_Length,1)=SUBSTITUTE(C1638,"rawdatafilename","partnumber"),ROW(OFFSET(Metadata!$A$1,0,0,Metadata!Metadata_Table_Length,1))-1,"")),0),"")</f>
        <v/>
      </c>
      <c r="H1638" t="str">
        <f t="array" aca="1" ref="H1638" ca="1">IF(B1638&lt;&gt;"",OFFSET(Metadata!$B$1,MIN(IF(OFFSET(Metadata!$A$1,0,0,Metadata!Metadata_Table_Length,1)=SUBSTITUTE(C1638,"rawdatafilename","original_count"),ROW(OFFSET(Metadata!$A$1,0,0,Metadata!Metadata_Table_Length,1))-1,"")),0),"")</f>
        <v/>
      </c>
      <c r="I1638" t="str">
        <f t="array" aca="1" ref="I1638" ca="1">IF(B1638&lt;&gt;"",OFFSET(Metadata!$B$1,MIN(IF(OFFSET(Metadata!$A$1,0,0,Metadata!Metadata_Table_Length,1)=SUBSTITUTE(C1638,"rawdatafilename","count"),ROW(OFFSET(Metadata!$A$1,0,0,Metadata!Metadata_Table_Length,1))-1,"")),0),"")</f>
        <v/>
      </c>
      <c r="J1638" t="str">
        <f t="array" aca="1" ref="J1638" ca="1">IF(AND(G1638&lt;&gt;"",G1638&lt;&gt;G1637),MAX(IF(G$2:G$2001=G1638,H$2:H$2001,"")),"")</f>
        <v/>
      </c>
      <c r="K1638" t="str">
        <f t="array" aca="1" ref="K1638" ca="1">IF(AND(G1638&lt;&gt;"",G1638&lt;&gt;G1637),MAX(IF(G$2:G$2001=G1638,I$2:I$2001,"")),"")</f>
        <v/>
      </c>
      <c r="L1638" t="str">
        <f t="shared" ca="1" si="100"/>
        <v/>
      </c>
    </row>
    <row r="1639" spans="2:12" x14ac:dyDescent="0.25">
      <c r="B1639" t="str">
        <f t="shared" ca="1" si="102"/>
        <v/>
      </c>
      <c r="C1639" t="str">
        <f t="shared" ca="1" si="101"/>
        <v/>
      </c>
      <c r="D1639" s="156" t="str">
        <f t="array" aca="1" ref="D1639" ca="1">IFERROR(IF(B1639&lt;&gt;"",IF(OR(EXACT(OFFSET(Metadata!$A$1,0,0,Metadata!Metadata_Table_Length,1),C1639)),1,""),""),"")</f>
        <v/>
      </c>
      <c r="E1639" s="163" t="str">
        <f t="array" aca="1" ref="E1639" ca="1">IF(B1639&lt;&gt;"",IF(D1639=1,OFFSET(Metadata!$B$1,MIN(IF(OFFSET(Metadata!$A$1,0,0,Metadata!Metadata_Table_Length,1)=C1639,ROW(OFFSET(Metadata!$A$1,0,0,Metadata!Metadata_Table_Length,1))-1,"")),0),OFFSET(Metadata!$B$1,MIN(IF(OFFSET(Metadata!$A$1,0,0,Metadata!Metadata_Table_Length,1)=SUBSTITUTE(C1639,"rawdatafilename","originalfilename"),ROW(OFFSET(Metadata!$A$1,0,0,Metadata!Metadata_Table_Length,1))-1,"")),0)),"")</f>
        <v/>
      </c>
      <c r="F1639" t="str">
        <f t="shared" ca="1" si="103"/>
        <v/>
      </c>
      <c r="G1639" t="str">
        <f t="array" aca="1" ref="G1639" ca="1">IF(B1639&lt;&gt;"",OFFSET(Metadata!$B$1,MIN(IF(OFFSET(Metadata!$A$1,0,0,Metadata!Metadata_Table_Length,1)=SUBSTITUTE(C1639,"rawdatafilename","partnumber"),ROW(OFFSET(Metadata!$A$1,0,0,Metadata!Metadata_Table_Length,1))-1,"")),0),"")</f>
        <v/>
      </c>
      <c r="H1639" t="str">
        <f t="array" aca="1" ref="H1639" ca="1">IF(B1639&lt;&gt;"",OFFSET(Metadata!$B$1,MIN(IF(OFFSET(Metadata!$A$1,0,0,Metadata!Metadata_Table_Length,1)=SUBSTITUTE(C1639,"rawdatafilename","original_count"),ROW(OFFSET(Metadata!$A$1,0,0,Metadata!Metadata_Table_Length,1))-1,"")),0),"")</f>
        <v/>
      </c>
      <c r="I1639" t="str">
        <f t="array" aca="1" ref="I1639" ca="1">IF(B1639&lt;&gt;"",OFFSET(Metadata!$B$1,MIN(IF(OFFSET(Metadata!$A$1,0,0,Metadata!Metadata_Table_Length,1)=SUBSTITUTE(C1639,"rawdatafilename","count"),ROW(OFFSET(Metadata!$A$1,0,0,Metadata!Metadata_Table_Length,1))-1,"")),0),"")</f>
        <v/>
      </c>
      <c r="J1639" t="str">
        <f t="array" aca="1" ref="J1639" ca="1">IF(AND(G1639&lt;&gt;"",G1639&lt;&gt;G1638),MAX(IF(G$2:G$2001=G1639,H$2:H$2001,"")),"")</f>
        <v/>
      </c>
      <c r="K1639" t="str">
        <f t="array" aca="1" ref="K1639" ca="1">IF(AND(G1639&lt;&gt;"",G1639&lt;&gt;G1638),MAX(IF(G$2:G$2001=G1639,I$2:I$2001,"")),"")</f>
        <v/>
      </c>
      <c r="L1639" t="str">
        <f t="shared" ca="1" si="100"/>
        <v/>
      </c>
    </row>
    <row r="1640" spans="2:12" x14ac:dyDescent="0.25">
      <c r="B1640" t="str">
        <f t="shared" ca="1" si="102"/>
        <v/>
      </c>
      <c r="C1640" t="str">
        <f t="shared" ca="1" si="101"/>
        <v/>
      </c>
      <c r="D1640" s="156" t="str">
        <f t="array" aca="1" ref="D1640" ca="1">IFERROR(IF(B1640&lt;&gt;"",IF(OR(EXACT(OFFSET(Metadata!$A$1,0,0,Metadata!Metadata_Table_Length,1),C1640)),1,""),""),"")</f>
        <v/>
      </c>
      <c r="E1640" s="163" t="str">
        <f t="array" aca="1" ref="E1640" ca="1">IF(B1640&lt;&gt;"",IF(D1640=1,OFFSET(Metadata!$B$1,MIN(IF(OFFSET(Metadata!$A$1,0,0,Metadata!Metadata_Table_Length,1)=C1640,ROW(OFFSET(Metadata!$A$1,0,0,Metadata!Metadata_Table_Length,1))-1,"")),0),OFFSET(Metadata!$B$1,MIN(IF(OFFSET(Metadata!$A$1,0,0,Metadata!Metadata_Table_Length,1)=SUBSTITUTE(C1640,"rawdatafilename","originalfilename"),ROW(OFFSET(Metadata!$A$1,0,0,Metadata!Metadata_Table_Length,1))-1,"")),0)),"")</f>
        <v/>
      </c>
      <c r="F1640" t="str">
        <f t="shared" ca="1" si="103"/>
        <v/>
      </c>
      <c r="G1640" t="str">
        <f t="array" aca="1" ref="G1640" ca="1">IF(B1640&lt;&gt;"",OFFSET(Metadata!$B$1,MIN(IF(OFFSET(Metadata!$A$1,0,0,Metadata!Metadata_Table_Length,1)=SUBSTITUTE(C1640,"rawdatafilename","partnumber"),ROW(OFFSET(Metadata!$A$1,0,0,Metadata!Metadata_Table_Length,1))-1,"")),0),"")</f>
        <v/>
      </c>
      <c r="H1640" t="str">
        <f t="array" aca="1" ref="H1640" ca="1">IF(B1640&lt;&gt;"",OFFSET(Metadata!$B$1,MIN(IF(OFFSET(Metadata!$A$1,0,0,Metadata!Metadata_Table_Length,1)=SUBSTITUTE(C1640,"rawdatafilename","original_count"),ROW(OFFSET(Metadata!$A$1,0,0,Metadata!Metadata_Table_Length,1))-1,"")),0),"")</f>
        <v/>
      </c>
      <c r="I1640" t="str">
        <f t="array" aca="1" ref="I1640" ca="1">IF(B1640&lt;&gt;"",OFFSET(Metadata!$B$1,MIN(IF(OFFSET(Metadata!$A$1,0,0,Metadata!Metadata_Table_Length,1)=SUBSTITUTE(C1640,"rawdatafilename","count"),ROW(OFFSET(Metadata!$A$1,0,0,Metadata!Metadata_Table_Length,1))-1,"")),0),"")</f>
        <v/>
      </c>
      <c r="J1640" t="str">
        <f t="array" aca="1" ref="J1640" ca="1">IF(AND(G1640&lt;&gt;"",G1640&lt;&gt;G1639),MAX(IF(G$2:G$2001=G1640,H$2:H$2001,"")),"")</f>
        <v/>
      </c>
      <c r="K1640" t="str">
        <f t="array" aca="1" ref="K1640" ca="1">IF(AND(G1640&lt;&gt;"",G1640&lt;&gt;G1639),MAX(IF(G$2:G$2001=G1640,I$2:I$2001,"")),"")</f>
        <v/>
      </c>
      <c r="L1640" t="str">
        <f t="shared" ca="1" si="100"/>
        <v/>
      </c>
    </row>
    <row r="1641" spans="2:12" x14ac:dyDescent="0.25">
      <c r="B1641" t="str">
        <f t="shared" ca="1" si="102"/>
        <v/>
      </c>
      <c r="C1641" t="str">
        <f t="shared" ca="1" si="101"/>
        <v/>
      </c>
      <c r="D1641" s="156" t="str">
        <f t="array" aca="1" ref="D1641" ca="1">IFERROR(IF(B1641&lt;&gt;"",IF(OR(EXACT(OFFSET(Metadata!$A$1,0,0,Metadata!Metadata_Table_Length,1),C1641)),1,""),""),"")</f>
        <v/>
      </c>
      <c r="E1641" s="163" t="str">
        <f t="array" aca="1" ref="E1641" ca="1">IF(B1641&lt;&gt;"",IF(D1641=1,OFFSET(Metadata!$B$1,MIN(IF(OFFSET(Metadata!$A$1,0,0,Metadata!Metadata_Table_Length,1)=C1641,ROW(OFFSET(Metadata!$A$1,0,0,Metadata!Metadata_Table_Length,1))-1,"")),0),OFFSET(Metadata!$B$1,MIN(IF(OFFSET(Metadata!$A$1,0,0,Metadata!Metadata_Table_Length,1)=SUBSTITUTE(C1641,"rawdatafilename","originalfilename"),ROW(OFFSET(Metadata!$A$1,0,0,Metadata!Metadata_Table_Length,1))-1,"")),0)),"")</f>
        <v/>
      </c>
      <c r="F1641" t="str">
        <f t="shared" ca="1" si="103"/>
        <v/>
      </c>
      <c r="G1641" t="str">
        <f t="array" aca="1" ref="G1641" ca="1">IF(B1641&lt;&gt;"",OFFSET(Metadata!$B$1,MIN(IF(OFFSET(Metadata!$A$1,0,0,Metadata!Metadata_Table_Length,1)=SUBSTITUTE(C1641,"rawdatafilename","partnumber"),ROW(OFFSET(Metadata!$A$1,0,0,Metadata!Metadata_Table_Length,1))-1,"")),0),"")</f>
        <v/>
      </c>
      <c r="H1641" t="str">
        <f t="array" aca="1" ref="H1641" ca="1">IF(B1641&lt;&gt;"",OFFSET(Metadata!$B$1,MIN(IF(OFFSET(Metadata!$A$1,0,0,Metadata!Metadata_Table_Length,1)=SUBSTITUTE(C1641,"rawdatafilename","original_count"),ROW(OFFSET(Metadata!$A$1,0,0,Metadata!Metadata_Table_Length,1))-1,"")),0),"")</f>
        <v/>
      </c>
      <c r="I1641" t="str">
        <f t="array" aca="1" ref="I1641" ca="1">IF(B1641&lt;&gt;"",OFFSET(Metadata!$B$1,MIN(IF(OFFSET(Metadata!$A$1,0,0,Metadata!Metadata_Table_Length,1)=SUBSTITUTE(C1641,"rawdatafilename","count"),ROW(OFFSET(Metadata!$A$1,0,0,Metadata!Metadata_Table_Length,1))-1,"")),0),"")</f>
        <v/>
      </c>
      <c r="J1641" t="str">
        <f t="array" aca="1" ref="J1641" ca="1">IF(AND(G1641&lt;&gt;"",G1641&lt;&gt;G1640),MAX(IF(G$2:G$2001=G1641,H$2:H$2001,"")),"")</f>
        <v/>
      </c>
      <c r="K1641" t="str">
        <f t="array" aca="1" ref="K1641" ca="1">IF(AND(G1641&lt;&gt;"",G1641&lt;&gt;G1640),MAX(IF(G$2:G$2001=G1641,I$2:I$2001,"")),"")</f>
        <v/>
      </c>
      <c r="L1641" t="str">
        <f t="shared" ca="1" si="100"/>
        <v/>
      </c>
    </row>
    <row r="1642" spans="2:12" x14ac:dyDescent="0.25">
      <c r="B1642" t="str">
        <f t="shared" ca="1" si="102"/>
        <v/>
      </c>
      <c r="C1642" t="str">
        <f t="shared" ca="1" si="101"/>
        <v/>
      </c>
      <c r="D1642" s="156" t="str">
        <f t="array" aca="1" ref="D1642" ca="1">IFERROR(IF(B1642&lt;&gt;"",IF(OR(EXACT(OFFSET(Metadata!$A$1,0,0,Metadata!Metadata_Table_Length,1),C1642)),1,""),""),"")</f>
        <v/>
      </c>
      <c r="E1642" s="163" t="str">
        <f t="array" aca="1" ref="E1642" ca="1">IF(B1642&lt;&gt;"",IF(D1642=1,OFFSET(Metadata!$B$1,MIN(IF(OFFSET(Metadata!$A$1,0,0,Metadata!Metadata_Table_Length,1)=C1642,ROW(OFFSET(Metadata!$A$1,0,0,Metadata!Metadata_Table_Length,1))-1,"")),0),OFFSET(Metadata!$B$1,MIN(IF(OFFSET(Metadata!$A$1,0,0,Metadata!Metadata_Table_Length,1)=SUBSTITUTE(C1642,"rawdatafilename","originalfilename"),ROW(OFFSET(Metadata!$A$1,0,0,Metadata!Metadata_Table_Length,1))-1,"")),0)),"")</f>
        <v/>
      </c>
      <c r="F1642" t="str">
        <f t="shared" ca="1" si="103"/>
        <v/>
      </c>
      <c r="G1642" t="str">
        <f t="array" aca="1" ref="G1642" ca="1">IF(B1642&lt;&gt;"",OFFSET(Metadata!$B$1,MIN(IF(OFFSET(Metadata!$A$1,0,0,Metadata!Metadata_Table_Length,1)=SUBSTITUTE(C1642,"rawdatafilename","partnumber"),ROW(OFFSET(Metadata!$A$1,0,0,Metadata!Metadata_Table_Length,1))-1,"")),0),"")</f>
        <v/>
      </c>
      <c r="H1642" t="str">
        <f t="array" aca="1" ref="H1642" ca="1">IF(B1642&lt;&gt;"",OFFSET(Metadata!$B$1,MIN(IF(OFFSET(Metadata!$A$1,0,0,Metadata!Metadata_Table_Length,1)=SUBSTITUTE(C1642,"rawdatafilename","original_count"),ROW(OFFSET(Metadata!$A$1,0,0,Metadata!Metadata_Table_Length,1))-1,"")),0),"")</f>
        <v/>
      </c>
      <c r="I1642" t="str">
        <f t="array" aca="1" ref="I1642" ca="1">IF(B1642&lt;&gt;"",OFFSET(Metadata!$B$1,MIN(IF(OFFSET(Metadata!$A$1,0,0,Metadata!Metadata_Table_Length,1)=SUBSTITUTE(C1642,"rawdatafilename","count"),ROW(OFFSET(Metadata!$A$1,0,0,Metadata!Metadata_Table_Length,1))-1,"")),0),"")</f>
        <v/>
      </c>
      <c r="J1642" t="str">
        <f t="array" aca="1" ref="J1642" ca="1">IF(AND(G1642&lt;&gt;"",G1642&lt;&gt;G1641),MAX(IF(G$2:G$2001=G1642,H$2:H$2001,"")),"")</f>
        <v/>
      </c>
      <c r="K1642" t="str">
        <f t="array" aca="1" ref="K1642" ca="1">IF(AND(G1642&lt;&gt;"",G1642&lt;&gt;G1641),MAX(IF(G$2:G$2001=G1642,I$2:I$2001,"")),"")</f>
        <v/>
      </c>
      <c r="L1642" t="str">
        <f t="shared" ref="L1642:L1705" ca="1" si="104">IF(F1642&lt;&gt;"",IF(F1642&lt;&gt;F1641,F1642,""),"")</f>
        <v/>
      </c>
    </row>
    <row r="1643" spans="2:12" x14ac:dyDescent="0.25">
      <c r="B1643" t="str">
        <f t="shared" ca="1" si="102"/>
        <v/>
      </c>
      <c r="C1643" t="str">
        <f t="shared" ca="1" si="101"/>
        <v/>
      </c>
      <c r="D1643" s="156" t="str">
        <f t="array" aca="1" ref="D1643" ca="1">IFERROR(IF(B1643&lt;&gt;"",IF(OR(EXACT(OFFSET(Metadata!$A$1,0,0,Metadata!Metadata_Table_Length,1),C1643)),1,""),""),"")</f>
        <v/>
      </c>
      <c r="E1643" s="163" t="str">
        <f t="array" aca="1" ref="E1643" ca="1">IF(B1643&lt;&gt;"",IF(D1643=1,OFFSET(Metadata!$B$1,MIN(IF(OFFSET(Metadata!$A$1,0,0,Metadata!Metadata_Table_Length,1)=C1643,ROW(OFFSET(Metadata!$A$1,0,0,Metadata!Metadata_Table_Length,1))-1,"")),0),OFFSET(Metadata!$B$1,MIN(IF(OFFSET(Metadata!$A$1,0,0,Metadata!Metadata_Table_Length,1)=SUBSTITUTE(C1643,"rawdatafilename","originalfilename"),ROW(OFFSET(Metadata!$A$1,0,0,Metadata!Metadata_Table_Length,1))-1,"")),0)),"")</f>
        <v/>
      </c>
      <c r="F1643" t="str">
        <f t="shared" ca="1" si="103"/>
        <v/>
      </c>
      <c r="G1643" t="str">
        <f t="array" aca="1" ref="G1643" ca="1">IF(B1643&lt;&gt;"",OFFSET(Metadata!$B$1,MIN(IF(OFFSET(Metadata!$A$1,0,0,Metadata!Metadata_Table_Length,1)=SUBSTITUTE(C1643,"rawdatafilename","partnumber"),ROW(OFFSET(Metadata!$A$1,0,0,Metadata!Metadata_Table_Length,1))-1,"")),0),"")</f>
        <v/>
      </c>
      <c r="H1643" t="str">
        <f t="array" aca="1" ref="H1643" ca="1">IF(B1643&lt;&gt;"",OFFSET(Metadata!$B$1,MIN(IF(OFFSET(Metadata!$A$1,0,0,Metadata!Metadata_Table_Length,1)=SUBSTITUTE(C1643,"rawdatafilename","original_count"),ROW(OFFSET(Metadata!$A$1,0,0,Metadata!Metadata_Table_Length,1))-1,"")),0),"")</f>
        <v/>
      </c>
      <c r="I1643" t="str">
        <f t="array" aca="1" ref="I1643" ca="1">IF(B1643&lt;&gt;"",OFFSET(Metadata!$B$1,MIN(IF(OFFSET(Metadata!$A$1,0,0,Metadata!Metadata_Table_Length,1)=SUBSTITUTE(C1643,"rawdatafilename","count"),ROW(OFFSET(Metadata!$A$1,0,0,Metadata!Metadata_Table_Length,1))-1,"")),0),"")</f>
        <v/>
      </c>
      <c r="J1643" t="str">
        <f t="array" aca="1" ref="J1643" ca="1">IF(AND(G1643&lt;&gt;"",G1643&lt;&gt;G1642),MAX(IF(G$2:G$2001=G1643,H$2:H$2001,"")),"")</f>
        <v/>
      </c>
      <c r="K1643" t="str">
        <f t="array" aca="1" ref="K1643" ca="1">IF(AND(G1643&lt;&gt;"",G1643&lt;&gt;G1642),MAX(IF(G$2:G$2001=G1643,I$2:I$2001,"")),"")</f>
        <v/>
      </c>
      <c r="L1643" t="str">
        <f t="shared" ca="1" si="104"/>
        <v/>
      </c>
    </row>
    <row r="1644" spans="2:12" x14ac:dyDescent="0.25">
      <c r="B1644" t="str">
        <f t="shared" ca="1" si="102"/>
        <v/>
      </c>
      <c r="C1644" t="str">
        <f t="shared" ca="1" si="101"/>
        <v/>
      </c>
      <c r="D1644" s="156" t="str">
        <f t="array" aca="1" ref="D1644" ca="1">IFERROR(IF(B1644&lt;&gt;"",IF(OR(EXACT(OFFSET(Metadata!$A$1,0,0,Metadata!Metadata_Table_Length,1),C1644)),1,""),""),"")</f>
        <v/>
      </c>
      <c r="E1644" s="163" t="str">
        <f t="array" aca="1" ref="E1644" ca="1">IF(B1644&lt;&gt;"",IF(D1644=1,OFFSET(Metadata!$B$1,MIN(IF(OFFSET(Metadata!$A$1,0,0,Metadata!Metadata_Table_Length,1)=C1644,ROW(OFFSET(Metadata!$A$1,0,0,Metadata!Metadata_Table_Length,1))-1,"")),0),OFFSET(Metadata!$B$1,MIN(IF(OFFSET(Metadata!$A$1,0,0,Metadata!Metadata_Table_Length,1)=SUBSTITUTE(C1644,"rawdatafilename","originalfilename"),ROW(OFFSET(Metadata!$A$1,0,0,Metadata!Metadata_Table_Length,1))-1,"")),0)),"")</f>
        <v/>
      </c>
      <c r="F1644" t="str">
        <f t="shared" ca="1" si="103"/>
        <v/>
      </c>
      <c r="G1644" t="str">
        <f t="array" aca="1" ref="G1644" ca="1">IF(B1644&lt;&gt;"",OFFSET(Metadata!$B$1,MIN(IF(OFFSET(Metadata!$A$1,0,0,Metadata!Metadata_Table_Length,1)=SUBSTITUTE(C1644,"rawdatafilename","partnumber"),ROW(OFFSET(Metadata!$A$1,0,0,Metadata!Metadata_Table_Length,1))-1,"")),0),"")</f>
        <v/>
      </c>
      <c r="H1644" t="str">
        <f t="array" aca="1" ref="H1644" ca="1">IF(B1644&lt;&gt;"",OFFSET(Metadata!$B$1,MIN(IF(OFFSET(Metadata!$A$1,0,0,Metadata!Metadata_Table_Length,1)=SUBSTITUTE(C1644,"rawdatafilename","original_count"),ROW(OFFSET(Metadata!$A$1,0,0,Metadata!Metadata_Table_Length,1))-1,"")),0),"")</f>
        <v/>
      </c>
      <c r="I1644" t="str">
        <f t="array" aca="1" ref="I1644" ca="1">IF(B1644&lt;&gt;"",OFFSET(Metadata!$B$1,MIN(IF(OFFSET(Metadata!$A$1,0,0,Metadata!Metadata_Table_Length,1)=SUBSTITUTE(C1644,"rawdatafilename","count"),ROW(OFFSET(Metadata!$A$1,0,0,Metadata!Metadata_Table_Length,1))-1,"")),0),"")</f>
        <v/>
      </c>
      <c r="J1644" t="str">
        <f t="array" aca="1" ref="J1644" ca="1">IF(AND(G1644&lt;&gt;"",G1644&lt;&gt;G1643),MAX(IF(G$2:G$2001=G1644,H$2:H$2001,"")),"")</f>
        <v/>
      </c>
      <c r="K1644" t="str">
        <f t="array" aca="1" ref="K1644" ca="1">IF(AND(G1644&lt;&gt;"",G1644&lt;&gt;G1643),MAX(IF(G$2:G$2001=G1644,I$2:I$2001,"")),"")</f>
        <v/>
      </c>
      <c r="L1644" t="str">
        <f t="shared" ca="1" si="104"/>
        <v/>
      </c>
    </row>
    <row r="1645" spans="2:12" x14ac:dyDescent="0.25">
      <c r="B1645" t="str">
        <f t="shared" ca="1" si="102"/>
        <v/>
      </c>
      <c r="C1645" t="str">
        <f t="shared" ca="1" si="101"/>
        <v/>
      </c>
      <c r="D1645" s="156" t="str">
        <f t="array" aca="1" ref="D1645" ca="1">IFERROR(IF(B1645&lt;&gt;"",IF(OR(EXACT(OFFSET(Metadata!$A$1,0,0,Metadata!Metadata_Table_Length,1),C1645)),1,""),""),"")</f>
        <v/>
      </c>
      <c r="E1645" s="163" t="str">
        <f t="array" aca="1" ref="E1645" ca="1">IF(B1645&lt;&gt;"",IF(D1645=1,OFFSET(Metadata!$B$1,MIN(IF(OFFSET(Metadata!$A$1,0,0,Metadata!Metadata_Table_Length,1)=C1645,ROW(OFFSET(Metadata!$A$1,0,0,Metadata!Metadata_Table_Length,1))-1,"")),0),OFFSET(Metadata!$B$1,MIN(IF(OFFSET(Metadata!$A$1,0,0,Metadata!Metadata_Table_Length,1)=SUBSTITUTE(C1645,"rawdatafilename","originalfilename"),ROW(OFFSET(Metadata!$A$1,0,0,Metadata!Metadata_Table_Length,1))-1,"")),0)),"")</f>
        <v/>
      </c>
      <c r="F1645" t="str">
        <f t="shared" ca="1" si="103"/>
        <v/>
      </c>
      <c r="G1645" t="str">
        <f t="array" aca="1" ref="G1645" ca="1">IF(B1645&lt;&gt;"",OFFSET(Metadata!$B$1,MIN(IF(OFFSET(Metadata!$A$1,0,0,Metadata!Metadata_Table_Length,1)=SUBSTITUTE(C1645,"rawdatafilename","partnumber"),ROW(OFFSET(Metadata!$A$1,0,0,Metadata!Metadata_Table_Length,1))-1,"")),0),"")</f>
        <v/>
      </c>
      <c r="H1645" t="str">
        <f t="array" aca="1" ref="H1645" ca="1">IF(B1645&lt;&gt;"",OFFSET(Metadata!$B$1,MIN(IF(OFFSET(Metadata!$A$1,0,0,Metadata!Metadata_Table_Length,1)=SUBSTITUTE(C1645,"rawdatafilename","original_count"),ROW(OFFSET(Metadata!$A$1,0,0,Metadata!Metadata_Table_Length,1))-1,"")),0),"")</f>
        <v/>
      </c>
      <c r="I1645" t="str">
        <f t="array" aca="1" ref="I1645" ca="1">IF(B1645&lt;&gt;"",OFFSET(Metadata!$B$1,MIN(IF(OFFSET(Metadata!$A$1,0,0,Metadata!Metadata_Table_Length,1)=SUBSTITUTE(C1645,"rawdatafilename","count"),ROW(OFFSET(Metadata!$A$1,0,0,Metadata!Metadata_Table_Length,1))-1,"")),0),"")</f>
        <v/>
      </c>
      <c r="J1645" t="str">
        <f t="array" aca="1" ref="J1645" ca="1">IF(AND(G1645&lt;&gt;"",G1645&lt;&gt;G1644),MAX(IF(G$2:G$2001=G1645,H$2:H$2001,"")),"")</f>
        <v/>
      </c>
      <c r="K1645" t="str">
        <f t="array" aca="1" ref="K1645" ca="1">IF(AND(G1645&lt;&gt;"",G1645&lt;&gt;G1644),MAX(IF(G$2:G$2001=G1645,I$2:I$2001,"")),"")</f>
        <v/>
      </c>
      <c r="L1645" t="str">
        <f t="shared" ca="1" si="104"/>
        <v/>
      </c>
    </row>
    <row r="1646" spans="2:12" x14ac:dyDescent="0.25">
      <c r="B1646" t="str">
        <f t="shared" ca="1" si="102"/>
        <v/>
      </c>
      <c r="C1646" t="str">
        <f t="shared" ca="1" si="101"/>
        <v/>
      </c>
      <c r="D1646" s="156" t="str">
        <f t="array" aca="1" ref="D1646" ca="1">IFERROR(IF(B1646&lt;&gt;"",IF(OR(EXACT(OFFSET(Metadata!$A$1,0,0,Metadata!Metadata_Table_Length,1),C1646)),1,""),""),"")</f>
        <v/>
      </c>
      <c r="E1646" s="163" t="str">
        <f t="array" aca="1" ref="E1646" ca="1">IF(B1646&lt;&gt;"",IF(D1646=1,OFFSET(Metadata!$B$1,MIN(IF(OFFSET(Metadata!$A$1,0,0,Metadata!Metadata_Table_Length,1)=C1646,ROW(OFFSET(Metadata!$A$1,0,0,Metadata!Metadata_Table_Length,1))-1,"")),0),OFFSET(Metadata!$B$1,MIN(IF(OFFSET(Metadata!$A$1,0,0,Metadata!Metadata_Table_Length,1)=SUBSTITUTE(C1646,"rawdatafilename","originalfilename"),ROW(OFFSET(Metadata!$A$1,0,0,Metadata!Metadata_Table_Length,1))-1,"")),0)),"")</f>
        <v/>
      </c>
      <c r="F1646" t="str">
        <f t="shared" ca="1" si="103"/>
        <v/>
      </c>
      <c r="G1646" t="str">
        <f t="array" aca="1" ref="G1646" ca="1">IF(B1646&lt;&gt;"",OFFSET(Metadata!$B$1,MIN(IF(OFFSET(Metadata!$A$1,0,0,Metadata!Metadata_Table_Length,1)=SUBSTITUTE(C1646,"rawdatafilename","partnumber"),ROW(OFFSET(Metadata!$A$1,0,0,Metadata!Metadata_Table_Length,1))-1,"")),0),"")</f>
        <v/>
      </c>
      <c r="H1646" t="str">
        <f t="array" aca="1" ref="H1646" ca="1">IF(B1646&lt;&gt;"",OFFSET(Metadata!$B$1,MIN(IF(OFFSET(Metadata!$A$1,0,0,Metadata!Metadata_Table_Length,1)=SUBSTITUTE(C1646,"rawdatafilename","original_count"),ROW(OFFSET(Metadata!$A$1,0,0,Metadata!Metadata_Table_Length,1))-1,"")),0),"")</f>
        <v/>
      </c>
      <c r="I1646" t="str">
        <f t="array" aca="1" ref="I1646" ca="1">IF(B1646&lt;&gt;"",OFFSET(Metadata!$B$1,MIN(IF(OFFSET(Metadata!$A$1,0,0,Metadata!Metadata_Table_Length,1)=SUBSTITUTE(C1646,"rawdatafilename","count"),ROW(OFFSET(Metadata!$A$1,0,0,Metadata!Metadata_Table_Length,1))-1,"")),0),"")</f>
        <v/>
      </c>
      <c r="J1646" t="str">
        <f t="array" aca="1" ref="J1646" ca="1">IF(AND(G1646&lt;&gt;"",G1646&lt;&gt;G1645),MAX(IF(G$2:G$2001=G1646,H$2:H$2001,"")),"")</f>
        <v/>
      </c>
      <c r="K1646" t="str">
        <f t="array" aca="1" ref="K1646" ca="1">IF(AND(G1646&lt;&gt;"",G1646&lt;&gt;G1645),MAX(IF(G$2:G$2001=G1646,I$2:I$2001,"")),"")</f>
        <v/>
      </c>
      <c r="L1646" t="str">
        <f t="shared" ca="1" si="104"/>
        <v/>
      </c>
    </row>
    <row r="1647" spans="2:12" x14ac:dyDescent="0.25">
      <c r="B1647" t="str">
        <f t="shared" ca="1" si="102"/>
        <v/>
      </c>
      <c r="C1647" t="str">
        <f t="shared" ca="1" si="101"/>
        <v/>
      </c>
      <c r="D1647" s="156" t="str">
        <f t="array" aca="1" ref="D1647" ca="1">IFERROR(IF(B1647&lt;&gt;"",IF(OR(EXACT(OFFSET(Metadata!$A$1,0,0,Metadata!Metadata_Table_Length,1),C1647)),1,""),""),"")</f>
        <v/>
      </c>
      <c r="E1647" s="163" t="str">
        <f t="array" aca="1" ref="E1647" ca="1">IF(B1647&lt;&gt;"",IF(D1647=1,OFFSET(Metadata!$B$1,MIN(IF(OFFSET(Metadata!$A$1,0,0,Metadata!Metadata_Table_Length,1)=C1647,ROW(OFFSET(Metadata!$A$1,0,0,Metadata!Metadata_Table_Length,1))-1,"")),0),OFFSET(Metadata!$B$1,MIN(IF(OFFSET(Metadata!$A$1,0,0,Metadata!Metadata_Table_Length,1)=SUBSTITUTE(C1647,"rawdatafilename","originalfilename"),ROW(OFFSET(Metadata!$A$1,0,0,Metadata!Metadata_Table_Length,1))-1,"")),0)),"")</f>
        <v/>
      </c>
      <c r="F1647" t="str">
        <f t="shared" ca="1" si="103"/>
        <v/>
      </c>
      <c r="G1647" t="str">
        <f t="array" aca="1" ref="G1647" ca="1">IF(B1647&lt;&gt;"",OFFSET(Metadata!$B$1,MIN(IF(OFFSET(Metadata!$A$1,0,0,Metadata!Metadata_Table_Length,1)=SUBSTITUTE(C1647,"rawdatafilename","partnumber"),ROW(OFFSET(Metadata!$A$1,0,0,Metadata!Metadata_Table_Length,1))-1,"")),0),"")</f>
        <v/>
      </c>
      <c r="H1647" t="str">
        <f t="array" aca="1" ref="H1647" ca="1">IF(B1647&lt;&gt;"",OFFSET(Metadata!$B$1,MIN(IF(OFFSET(Metadata!$A$1,0,0,Metadata!Metadata_Table_Length,1)=SUBSTITUTE(C1647,"rawdatafilename","original_count"),ROW(OFFSET(Metadata!$A$1,0,0,Metadata!Metadata_Table_Length,1))-1,"")),0),"")</f>
        <v/>
      </c>
      <c r="I1647" t="str">
        <f t="array" aca="1" ref="I1647" ca="1">IF(B1647&lt;&gt;"",OFFSET(Metadata!$B$1,MIN(IF(OFFSET(Metadata!$A$1,0,0,Metadata!Metadata_Table_Length,1)=SUBSTITUTE(C1647,"rawdatafilename","count"),ROW(OFFSET(Metadata!$A$1,0,0,Metadata!Metadata_Table_Length,1))-1,"")),0),"")</f>
        <v/>
      </c>
      <c r="J1647" t="str">
        <f t="array" aca="1" ref="J1647" ca="1">IF(AND(G1647&lt;&gt;"",G1647&lt;&gt;G1646),MAX(IF(G$2:G$2001=G1647,H$2:H$2001,"")),"")</f>
        <v/>
      </c>
      <c r="K1647" t="str">
        <f t="array" aca="1" ref="K1647" ca="1">IF(AND(G1647&lt;&gt;"",G1647&lt;&gt;G1646),MAX(IF(G$2:G$2001=G1647,I$2:I$2001,"")),"")</f>
        <v/>
      </c>
      <c r="L1647" t="str">
        <f t="shared" ca="1" si="104"/>
        <v/>
      </c>
    </row>
    <row r="1648" spans="2:12" x14ac:dyDescent="0.25">
      <c r="B1648" t="str">
        <f t="shared" ca="1" si="102"/>
        <v/>
      </c>
      <c r="C1648" t="str">
        <f t="shared" ca="1" si="101"/>
        <v/>
      </c>
      <c r="D1648" s="156" t="str">
        <f t="array" aca="1" ref="D1648" ca="1">IFERROR(IF(B1648&lt;&gt;"",IF(OR(EXACT(OFFSET(Metadata!$A$1,0,0,Metadata!Metadata_Table_Length,1),C1648)),1,""),""),"")</f>
        <v/>
      </c>
      <c r="E1648" s="163" t="str">
        <f t="array" aca="1" ref="E1648" ca="1">IF(B1648&lt;&gt;"",IF(D1648=1,OFFSET(Metadata!$B$1,MIN(IF(OFFSET(Metadata!$A$1,0,0,Metadata!Metadata_Table_Length,1)=C1648,ROW(OFFSET(Metadata!$A$1,0,0,Metadata!Metadata_Table_Length,1))-1,"")),0),OFFSET(Metadata!$B$1,MIN(IF(OFFSET(Metadata!$A$1,0,0,Metadata!Metadata_Table_Length,1)=SUBSTITUTE(C1648,"rawdatafilename","originalfilename"),ROW(OFFSET(Metadata!$A$1,0,0,Metadata!Metadata_Table_Length,1))-1,"")),0)),"")</f>
        <v/>
      </c>
      <c r="F1648" t="str">
        <f t="shared" ca="1" si="103"/>
        <v/>
      </c>
      <c r="G1648" t="str">
        <f t="array" aca="1" ref="G1648" ca="1">IF(B1648&lt;&gt;"",OFFSET(Metadata!$B$1,MIN(IF(OFFSET(Metadata!$A$1,0,0,Metadata!Metadata_Table_Length,1)=SUBSTITUTE(C1648,"rawdatafilename","partnumber"),ROW(OFFSET(Metadata!$A$1,0,0,Metadata!Metadata_Table_Length,1))-1,"")),0),"")</f>
        <v/>
      </c>
      <c r="H1648" t="str">
        <f t="array" aca="1" ref="H1648" ca="1">IF(B1648&lt;&gt;"",OFFSET(Metadata!$B$1,MIN(IF(OFFSET(Metadata!$A$1,0,0,Metadata!Metadata_Table_Length,1)=SUBSTITUTE(C1648,"rawdatafilename","original_count"),ROW(OFFSET(Metadata!$A$1,0,0,Metadata!Metadata_Table_Length,1))-1,"")),0),"")</f>
        <v/>
      </c>
      <c r="I1648" t="str">
        <f t="array" aca="1" ref="I1648" ca="1">IF(B1648&lt;&gt;"",OFFSET(Metadata!$B$1,MIN(IF(OFFSET(Metadata!$A$1,0,0,Metadata!Metadata_Table_Length,1)=SUBSTITUTE(C1648,"rawdatafilename","count"),ROW(OFFSET(Metadata!$A$1,0,0,Metadata!Metadata_Table_Length,1))-1,"")),0),"")</f>
        <v/>
      </c>
      <c r="J1648" t="str">
        <f t="array" aca="1" ref="J1648" ca="1">IF(AND(G1648&lt;&gt;"",G1648&lt;&gt;G1647),MAX(IF(G$2:G$2001=G1648,H$2:H$2001,"")),"")</f>
        <v/>
      </c>
      <c r="K1648" t="str">
        <f t="array" aca="1" ref="K1648" ca="1">IF(AND(G1648&lt;&gt;"",G1648&lt;&gt;G1647),MAX(IF(G$2:G$2001=G1648,I$2:I$2001,"")),"")</f>
        <v/>
      </c>
      <c r="L1648" t="str">
        <f t="shared" ca="1" si="104"/>
        <v/>
      </c>
    </row>
    <row r="1649" spans="2:12" x14ac:dyDescent="0.25">
      <c r="B1649" t="str">
        <f t="shared" ca="1" si="102"/>
        <v/>
      </c>
      <c r="C1649" t="str">
        <f t="shared" ca="1" si="101"/>
        <v/>
      </c>
      <c r="D1649" s="156" t="str">
        <f t="array" aca="1" ref="D1649" ca="1">IFERROR(IF(B1649&lt;&gt;"",IF(OR(EXACT(OFFSET(Metadata!$A$1,0,0,Metadata!Metadata_Table_Length,1),C1649)),1,""),""),"")</f>
        <v/>
      </c>
      <c r="E1649" s="163" t="str">
        <f t="array" aca="1" ref="E1649" ca="1">IF(B1649&lt;&gt;"",IF(D1649=1,OFFSET(Metadata!$B$1,MIN(IF(OFFSET(Metadata!$A$1,0,0,Metadata!Metadata_Table_Length,1)=C1649,ROW(OFFSET(Metadata!$A$1,0,0,Metadata!Metadata_Table_Length,1))-1,"")),0),OFFSET(Metadata!$B$1,MIN(IF(OFFSET(Metadata!$A$1,0,0,Metadata!Metadata_Table_Length,1)=SUBSTITUTE(C1649,"rawdatafilename","originalfilename"),ROW(OFFSET(Metadata!$A$1,0,0,Metadata!Metadata_Table_Length,1))-1,"")),0)),"")</f>
        <v/>
      </c>
      <c r="F1649" t="str">
        <f t="shared" ca="1" si="103"/>
        <v/>
      </c>
      <c r="G1649" t="str">
        <f t="array" aca="1" ref="G1649" ca="1">IF(B1649&lt;&gt;"",OFFSET(Metadata!$B$1,MIN(IF(OFFSET(Metadata!$A$1,0,0,Metadata!Metadata_Table_Length,1)=SUBSTITUTE(C1649,"rawdatafilename","partnumber"),ROW(OFFSET(Metadata!$A$1,0,0,Metadata!Metadata_Table_Length,1))-1,"")),0),"")</f>
        <v/>
      </c>
      <c r="H1649" t="str">
        <f t="array" aca="1" ref="H1649" ca="1">IF(B1649&lt;&gt;"",OFFSET(Metadata!$B$1,MIN(IF(OFFSET(Metadata!$A$1,0,0,Metadata!Metadata_Table_Length,1)=SUBSTITUTE(C1649,"rawdatafilename","original_count"),ROW(OFFSET(Metadata!$A$1,0,0,Metadata!Metadata_Table_Length,1))-1,"")),0),"")</f>
        <v/>
      </c>
      <c r="I1649" t="str">
        <f t="array" aca="1" ref="I1649" ca="1">IF(B1649&lt;&gt;"",OFFSET(Metadata!$B$1,MIN(IF(OFFSET(Metadata!$A$1,0,0,Metadata!Metadata_Table_Length,1)=SUBSTITUTE(C1649,"rawdatafilename","count"),ROW(OFFSET(Metadata!$A$1,0,0,Metadata!Metadata_Table_Length,1))-1,"")),0),"")</f>
        <v/>
      </c>
      <c r="J1649" t="str">
        <f t="array" aca="1" ref="J1649" ca="1">IF(AND(G1649&lt;&gt;"",G1649&lt;&gt;G1648),MAX(IF(G$2:G$2001=G1649,H$2:H$2001,"")),"")</f>
        <v/>
      </c>
      <c r="K1649" t="str">
        <f t="array" aca="1" ref="K1649" ca="1">IF(AND(G1649&lt;&gt;"",G1649&lt;&gt;G1648),MAX(IF(G$2:G$2001=G1649,I$2:I$2001,"")),"")</f>
        <v/>
      </c>
      <c r="L1649" t="str">
        <f t="shared" ca="1" si="104"/>
        <v/>
      </c>
    </row>
    <row r="1650" spans="2:12" x14ac:dyDescent="0.25">
      <c r="B1650" t="str">
        <f t="shared" ca="1" si="102"/>
        <v/>
      </c>
      <c r="C1650" t="str">
        <f t="shared" ca="1" si="101"/>
        <v/>
      </c>
      <c r="D1650" s="156" t="str">
        <f t="array" aca="1" ref="D1650" ca="1">IFERROR(IF(B1650&lt;&gt;"",IF(OR(EXACT(OFFSET(Metadata!$A$1,0,0,Metadata!Metadata_Table_Length,1),C1650)),1,""),""),"")</f>
        <v/>
      </c>
      <c r="E1650" s="163" t="str">
        <f t="array" aca="1" ref="E1650" ca="1">IF(B1650&lt;&gt;"",IF(D1650=1,OFFSET(Metadata!$B$1,MIN(IF(OFFSET(Metadata!$A$1,0,0,Metadata!Metadata_Table_Length,1)=C1650,ROW(OFFSET(Metadata!$A$1,0,0,Metadata!Metadata_Table_Length,1))-1,"")),0),OFFSET(Metadata!$B$1,MIN(IF(OFFSET(Metadata!$A$1,0,0,Metadata!Metadata_Table_Length,1)=SUBSTITUTE(C1650,"rawdatafilename","originalfilename"),ROW(OFFSET(Metadata!$A$1,0,0,Metadata!Metadata_Table_Length,1))-1,"")),0)),"")</f>
        <v/>
      </c>
      <c r="F1650" t="str">
        <f t="shared" ca="1" si="103"/>
        <v/>
      </c>
      <c r="G1650" t="str">
        <f t="array" aca="1" ref="G1650" ca="1">IF(B1650&lt;&gt;"",OFFSET(Metadata!$B$1,MIN(IF(OFFSET(Metadata!$A$1,0,0,Metadata!Metadata_Table_Length,1)=SUBSTITUTE(C1650,"rawdatafilename","partnumber"),ROW(OFFSET(Metadata!$A$1,0,0,Metadata!Metadata_Table_Length,1))-1,"")),0),"")</f>
        <v/>
      </c>
      <c r="H1650" t="str">
        <f t="array" aca="1" ref="H1650" ca="1">IF(B1650&lt;&gt;"",OFFSET(Metadata!$B$1,MIN(IF(OFFSET(Metadata!$A$1,0,0,Metadata!Metadata_Table_Length,1)=SUBSTITUTE(C1650,"rawdatafilename","original_count"),ROW(OFFSET(Metadata!$A$1,0,0,Metadata!Metadata_Table_Length,1))-1,"")),0),"")</f>
        <v/>
      </c>
      <c r="I1650" t="str">
        <f t="array" aca="1" ref="I1650" ca="1">IF(B1650&lt;&gt;"",OFFSET(Metadata!$B$1,MIN(IF(OFFSET(Metadata!$A$1,0,0,Metadata!Metadata_Table_Length,1)=SUBSTITUTE(C1650,"rawdatafilename","count"),ROW(OFFSET(Metadata!$A$1,0,0,Metadata!Metadata_Table_Length,1))-1,"")),0),"")</f>
        <v/>
      </c>
      <c r="J1650" t="str">
        <f t="array" aca="1" ref="J1650" ca="1">IF(AND(G1650&lt;&gt;"",G1650&lt;&gt;G1649),MAX(IF(G$2:G$2001=G1650,H$2:H$2001,"")),"")</f>
        <v/>
      </c>
      <c r="K1650" t="str">
        <f t="array" aca="1" ref="K1650" ca="1">IF(AND(G1650&lt;&gt;"",G1650&lt;&gt;G1649),MAX(IF(G$2:G$2001=G1650,I$2:I$2001,"")),"")</f>
        <v/>
      </c>
      <c r="L1650" t="str">
        <f t="shared" ca="1" si="104"/>
        <v/>
      </c>
    </row>
    <row r="1651" spans="2:12" x14ac:dyDescent="0.25">
      <c r="B1651" t="str">
        <f t="shared" ca="1" si="102"/>
        <v/>
      </c>
      <c r="C1651" t="str">
        <f t="shared" ca="1" si="101"/>
        <v/>
      </c>
      <c r="D1651" s="156" t="str">
        <f t="array" aca="1" ref="D1651" ca="1">IFERROR(IF(B1651&lt;&gt;"",IF(OR(EXACT(OFFSET(Metadata!$A$1,0,0,Metadata!Metadata_Table_Length,1),C1651)),1,""),""),"")</f>
        <v/>
      </c>
      <c r="E1651" s="163" t="str">
        <f t="array" aca="1" ref="E1651" ca="1">IF(B1651&lt;&gt;"",IF(D1651=1,OFFSET(Metadata!$B$1,MIN(IF(OFFSET(Metadata!$A$1,0,0,Metadata!Metadata_Table_Length,1)=C1651,ROW(OFFSET(Metadata!$A$1,0,0,Metadata!Metadata_Table_Length,1))-1,"")),0),OFFSET(Metadata!$B$1,MIN(IF(OFFSET(Metadata!$A$1,0,0,Metadata!Metadata_Table_Length,1)=SUBSTITUTE(C1651,"rawdatafilename","originalfilename"),ROW(OFFSET(Metadata!$A$1,0,0,Metadata!Metadata_Table_Length,1))-1,"")),0)),"")</f>
        <v/>
      </c>
      <c r="F1651" t="str">
        <f t="shared" ca="1" si="103"/>
        <v/>
      </c>
      <c r="G1651" t="str">
        <f t="array" aca="1" ref="G1651" ca="1">IF(B1651&lt;&gt;"",OFFSET(Metadata!$B$1,MIN(IF(OFFSET(Metadata!$A$1,0,0,Metadata!Metadata_Table_Length,1)=SUBSTITUTE(C1651,"rawdatafilename","partnumber"),ROW(OFFSET(Metadata!$A$1,0,0,Metadata!Metadata_Table_Length,1))-1,"")),0),"")</f>
        <v/>
      </c>
      <c r="H1651" t="str">
        <f t="array" aca="1" ref="H1651" ca="1">IF(B1651&lt;&gt;"",OFFSET(Metadata!$B$1,MIN(IF(OFFSET(Metadata!$A$1,0,0,Metadata!Metadata_Table_Length,1)=SUBSTITUTE(C1651,"rawdatafilename","original_count"),ROW(OFFSET(Metadata!$A$1,0,0,Metadata!Metadata_Table_Length,1))-1,"")),0),"")</f>
        <v/>
      </c>
      <c r="I1651" t="str">
        <f t="array" aca="1" ref="I1651" ca="1">IF(B1651&lt;&gt;"",OFFSET(Metadata!$B$1,MIN(IF(OFFSET(Metadata!$A$1,0,0,Metadata!Metadata_Table_Length,1)=SUBSTITUTE(C1651,"rawdatafilename","count"),ROW(OFFSET(Metadata!$A$1,0,0,Metadata!Metadata_Table_Length,1))-1,"")),0),"")</f>
        <v/>
      </c>
      <c r="J1651" t="str">
        <f t="array" aca="1" ref="J1651" ca="1">IF(AND(G1651&lt;&gt;"",G1651&lt;&gt;G1650),MAX(IF(G$2:G$2001=G1651,H$2:H$2001,"")),"")</f>
        <v/>
      </c>
      <c r="K1651" t="str">
        <f t="array" aca="1" ref="K1651" ca="1">IF(AND(G1651&lt;&gt;"",G1651&lt;&gt;G1650),MAX(IF(G$2:G$2001=G1651,I$2:I$2001,"")),"")</f>
        <v/>
      </c>
      <c r="L1651" t="str">
        <f t="shared" ca="1" si="104"/>
        <v/>
      </c>
    </row>
    <row r="1652" spans="2:12" x14ac:dyDescent="0.25">
      <c r="B1652" t="str">
        <f t="shared" ca="1" si="102"/>
        <v/>
      </c>
      <c r="C1652" t="str">
        <f t="shared" ca="1" si="101"/>
        <v/>
      </c>
      <c r="D1652" s="156" t="str">
        <f t="array" aca="1" ref="D1652" ca="1">IFERROR(IF(B1652&lt;&gt;"",IF(OR(EXACT(OFFSET(Metadata!$A$1,0,0,Metadata!Metadata_Table_Length,1),C1652)),1,""),""),"")</f>
        <v/>
      </c>
      <c r="E1652" s="163" t="str">
        <f t="array" aca="1" ref="E1652" ca="1">IF(B1652&lt;&gt;"",IF(D1652=1,OFFSET(Metadata!$B$1,MIN(IF(OFFSET(Metadata!$A$1,0,0,Metadata!Metadata_Table_Length,1)=C1652,ROW(OFFSET(Metadata!$A$1,0,0,Metadata!Metadata_Table_Length,1))-1,"")),0),OFFSET(Metadata!$B$1,MIN(IF(OFFSET(Metadata!$A$1,0,0,Metadata!Metadata_Table_Length,1)=SUBSTITUTE(C1652,"rawdatafilename","originalfilename"),ROW(OFFSET(Metadata!$A$1,0,0,Metadata!Metadata_Table_Length,1))-1,"")),0)),"")</f>
        <v/>
      </c>
      <c r="F1652" t="str">
        <f t="shared" ca="1" si="103"/>
        <v/>
      </c>
      <c r="G1652" t="str">
        <f t="array" aca="1" ref="G1652" ca="1">IF(B1652&lt;&gt;"",OFFSET(Metadata!$B$1,MIN(IF(OFFSET(Metadata!$A$1,0,0,Metadata!Metadata_Table_Length,1)=SUBSTITUTE(C1652,"rawdatafilename","partnumber"),ROW(OFFSET(Metadata!$A$1,0,0,Metadata!Metadata_Table_Length,1))-1,"")),0),"")</f>
        <v/>
      </c>
      <c r="H1652" t="str">
        <f t="array" aca="1" ref="H1652" ca="1">IF(B1652&lt;&gt;"",OFFSET(Metadata!$B$1,MIN(IF(OFFSET(Metadata!$A$1,0,0,Metadata!Metadata_Table_Length,1)=SUBSTITUTE(C1652,"rawdatafilename","original_count"),ROW(OFFSET(Metadata!$A$1,0,0,Metadata!Metadata_Table_Length,1))-1,"")),0),"")</f>
        <v/>
      </c>
      <c r="I1652" t="str">
        <f t="array" aca="1" ref="I1652" ca="1">IF(B1652&lt;&gt;"",OFFSET(Metadata!$B$1,MIN(IF(OFFSET(Metadata!$A$1,0,0,Metadata!Metadata_Table_Length,1)=SUBSTITUTE(C1652,"rawdatafilename","count"),ROW(OFFSET(Metadata!$A$1,0,0,Metadata!Metadata_Table_Length,1))-1,"")),0),"")</f>
        <v/>
      </c>
      <c r="J1652" t="str">
        <f t="array" aca="1" ref="J1652" ca="1">IF(AND(G1652&lt;&gt;"",G1652&lt;&gt;G1651),MAX(IF(G$2:G$2001=G1652,H$2:H$2001,"")),"")</f>
        <v/>
      </c>
      <c r="K1652" t="str">
        <f t="array" aca="1" ref="K1652" ca="1">IF(AND(G1652&lt;&gt;"",G1652&lt;&gt;G1651),MAX(IF(G$2:G$2001=G1652,I$2:I$2001,"")),"")</f>
        <v/>
      </c>
      <c r="L1652" t="str">
        <f t="shared" ca="1" si="104"/>
        <v/>
      </c>
    </row>
    <row r="1653" spans="2:12" x14ac:dyDescent="0.25">
      <c r="B1653" t="str">
        <f t="shared" ca="1" si="102"/>
        <v/>
      </c>
      <c r="C1653" t="str">
        <f t="shared" ca="1" si="101"/>
        <v/>
      </c>
      <c r="D1653" s="156" t="str">
        <f t="array" aca="1" ref="D1653" ca="1">IFERROR(IF(B1653&lt;&gt;"",IF(OR(EXACT(OFFSET(Metadata!$A$1,0,0,Metadata!Metadata_Table_Length,1),C1653)),1,""),""),"")</f>
        <v/>
      </c>
      <c r="E1653" s="163" t="str">
        <f t="array" aca="1" ref="E1653" ca="1">IF(B1653&lt;&gt;"",IF(D1653=1,OFFSET(Metadata!$B$1,MIN(IF(OFFSET(Metadata!$A$1,0,0,Metadata!Metadata_Table_Length,1)=C1653,ROW(OFFSET(Metadata!$A$1,0,0,Metadata!Metadata_Table_Length,1))-1,"")),0),OFFSET(Metadata!$B$1,MIN(IF(OFFSET(Metadata!$A$1,0,0,Metadata!Metadata_Table_Length,1)=SUBSTITUTE(C1653,"rawdatafilename","originalfilename"),ROW(OFFSET(Metadata!$A$1,0,0,Metadata!Metadata_Table_Length,1))-1,"")),0)),"")</f>
        <v/>
      </c>
      <c r="F1653" t="str">
        <f t="shared" ca="1" si="103"/>
        <v/>
      </c>
      <c r="G1653" t="str">
        <f t="array" aca="1" ref="G1653" ca="1">IF(B1653&lt;&gt;"",OFFSET(Metadata!$B$1,MIN(IF(OFFSET(Metadata!$A$1,0,0,Metadata!Metadata_Table_Length,1)=SUBSTITUTE(C1653,"rawdatafilename","partnumber"),ROW(OFFSET(Metadata!$A$1,0,0,Metadata!Metadata_Table_Length,1))-1,"")),0),"")</f>
        <v/>
      </c>
      <c r="H1653" t="str">
        <f t="array" aca="1" ref="H1653" ca="1">IF(B1653&lt;&gt;"",OFFSET(Metadata!$B$1,MIN(IF(OFFSET(Metadata!$A$1,0,0,Metadata!Metadata_Table_Length,1)=SUBSTITUTE(C1653,"rawdatafilename","original_count"),ROW(OFFSET(Metadata!$A$1,0,0,Metadata!Metadata_Table_Length,1))-1,"")),0),"")</f>
        <v/>
      </c>
      <c r="I1653" t="str">
        <f t="array" aca="1" ref="I1653" ca="1">IF(B1653&lt;&gt;"",OFFSET(Metadata!$B$1,MIN(IF(OFFSET(Metadata!$A$1,0,0,Metadata!Metadata_Table_Length,1)=SUBSTITUTE(C1653,"rawdatafilename","count"),ROW(OFFSET(Metadata!$A$1,0,0,Metadata!Metadata_Table_Length,1))-1,"")),0),"")</f>
        <v/>
      </c>
      <c r="J1653" t="str">
        <f t="array" aca="1" ref="J1653" ca="1">IF(AND(G1653&lt;&gt;"",G1653&lt;&gt;G1652),MAX(IF(G$2:G$2001=G1653,H$2:H$2001,"")),"")</f>
        <v/>
      </c>
      <c r="K1653" t="str">
        <f t="array" aca="1" ref="K1653" ca="1">IF(AND(G1653&lt;&gt;"",G1653&lt;&gt;G1652),MAX(IF(G$2:G$2001=G1653,I$2:I$2001,"")),"")</f>
        <v/>
      </c>
      <c r="L1653" t="str">
        <f t="shared" ca="1" si="104"/>
        <v/>
      </c>
    </row>
    <row r="1654" spans="2:12" x14ac:dyDescent="0.25">
      <c r="B1654" t="str">
        <f t="shared" ca="1" si="102"/>
        <v/>
      </c>
      <c r="C1654" t="str">
        <f t="shared" ca="1" si="101"/>
        <v/>
      </c>
      <c r="D1654" s="156" t="str">
        <f t="array" aca="1" ref="D1654" ca="1">IFERROR(IF(B1654&lt;&gt;"",IF(OR(EXACT(OFFSET(Metadata!$A$1,0,0,Metadata!Metadata_Table_Length,1),C1654)),1,""),""),"")</f>
        <v/>
      </c>
      <c r="E1654" s="163" t="str">
        <f t="array" aca="1" ref="E1654" ca="1">IF(B1654&lt;&gt;"",IF(D1654=1,OFFSET(Metadata!$B$1,MIN(IF(OFFSET(Metadata!$A$1,0,0,Metadata!Metadata_Table_Length,1)=C1654,ROW(OFFSET(Metadata!$A$1,0,0,Metadata!Metadata_Table_Length,1))-1,"")),0),OFFSET(Metadata!$B$1,MIN(IF(OFFSET(Metadata!$A$1,0,0,Metadata!Metadata_Table_Length,1)=SUBSTITUTE(C1654,"rawdatafilename","originalfilename"),ROW(OFFSET(Metadata!$A$1,0,0,Metadata!Metadata_Table_Length,1))-1,"")),0)),"")</f>
        <v/>
      </c>
      <c r="F1654" t="str">
        <f t="shared" ca="1" si="103"/>
        <v/>
      </c>
      <c r="G1654" t="str">
        <f t="array" aca="1" ref="G1654" ca="1">IF(B1654&lt;&gt;"",OFFSET(Metadata!$B$1,MIN(IF(OFFSET(Metadata!$A$1,0,0,Metadata!Metadata_Table_Length,1)=SUBSTITUTE(C1654,"rawdatafilename","partnumber"),ROW(OFFSET(Metadata!$A$1,0,0,Metadata!Metadata_Table_Length,1))-1,"")),0),"")</f>
        <v/>
      </c>
      <c r="H1654" t="str">
        <f t="array" aca="1" ref="H1654" ca="1">IF(B1654&lt;&gt;"",OFFSET(Metadata!$B$1,MIN(IF(OFFSET(Metadata!$A$1,0,0,Metadata!Metadata_Table_Length,1)=SUBSTITUTE(C1654,"rawdatafilename","original_count"),ROW(OFFSET(Metadata!$A$1,0,0,Metadata!Metadata_Table_Length,1))-1,"")),0),"")</f>
        <v/>
      </c>
      <c r="I1654" t="str">
        <f t="array" aca="1" ref="I1654" ca="1">IF(B1654&lt;&gt;"",OFFSET(Metadata!$B$1,MIN(IF(OFFSET(Metadata!$A$1,0,0,Metadata!Metadata_Table_Length,1)=SUBSTITUTE(C1654,"rawdatafilename","count"),ROW(OFFSET(Metadata!$A$1,0,0,Metadata!Metadata_Table_Length,1))-1,"")),0),"")</f>
        <v/>
      </c>
      <c r="J1654" t="str">
        <f t="array" aca="1" ref="J1654" ca="1">IF(AND(G1654&lt;&gt;"",G1654&lt;&gt;G1653),MAX(IF(G$2:G$2001=G1654,H$2:H$2001,"")),"")</f>
        <v/>
      </c>
      <c r="K1654" t="str">
        <f t="array" aca="1" ref="K1654" ca="1">IF(AND(G1654&lt;&gt;"",G1654&lt;&gt;G1653),MAX(IF(G$2:G$2001=G1654,I$2:I$2001,"")),"")</f>
        <v/>
      </c>
      <c r="L1654" t="str">
        <f t="shared" ca="1" si="104"/>
        <v/>
      </c>
    </row>
    <row r="1655" spans="2:12" x14ac:dyDescent="0.25">
      <c r="B1655" t="str">
        <f t="shared" ca="1" si="102"/>
        <v/>
      </c>
      <c r="C1655" t="str">
        <f t="shared" ca="1" si="101"/>
        <v/>
      </c>
      <c r="D1655" s="156" t="str">
        <f t="array" aca="1" ref="D1655" ca="1">IFERROR(IF(B1655&lt;&gt;"",IF(OR(EXACT(OFFSET(Metadata!$A$1,0,0,Metadata!Metadata_Table_Length,1),C1655)),1,""),""),"")</f>
        <v/>
      </c>
      <c r="E1655" s="163" t="str">
        <f t="array" aca="1" ref="E1655" ca="1">IF(B1655&lt;&gt;"",IF(D1655=1,OFFSET(Metadata!$B$1,MIN(IF(OFFSET(Metadata!$A$1,0,0,Metadata!Metadata_Table_Length,1)=C1655,ROW(OFFSET(Metadata!$A$1,0,0,Metadata!Metadata_Table_Length,1))-1,"")),0),OFFSET(Metadata!$B$1,MIN(IF(OFFSET(Metadata!$A$1,0,0,Metadata!Metadata_Table_Length,1)=SUBSTITUTE(C1655,"rawdatafilename","originalfilename"),ROW(OFFSET(Metadata!$A$1,0,0,Metadata!Metadata_Table_Length,1))-1,"")),0)),"")</f>
        <v/>
      </c>
      <c r="F1655" t="str">
        <f t="shared" ca="1" si="103"/>
        <v/>
      </c>
      <c r="G1655" t="str">
        <f t="array" aca="1" ref="G1655" ca="1">IF(B1655&lt;&gt;"",OFFSET(Metadata!$B$1,MIN(IF(OFFSET(Metadata!$A$1,0,0,Metadata!Metadata_Table_Length,1)=SUBSTITUTE(C1655,"rawdatafilename","partnumber"),ROW(OFFSET(Metadata!$A$1,0,0,Metadata!Metadata_Table_Length,1))-1,"")),0),"")</f>
        <v/>
      </c>
      <c r="H1655" t="str">
        <f t="array" aca="1" ref="H1655" ca="1">IF(B1655&lt;&gt;"",OFFSET(Metadata!$B$1,MIN(IF(OFFSET(Metadata!$A$1,0,0,Metadata!Metadata_Table_Length,1)=SUBSTITUTE(C1655,"rawdatafilename","original_count"),ROW(OFFSET(Metadata!$A$1,0,0,Metadata!Metadata_Table_Length,1))-1,"")),0),"")</f>
        <v/>
      </c>
      <c r="I1655" t="str">
        <f t="array" aca="1" ref="I1655" ca="1">IF(B1655&lt;&gt;"",OFFSET(Metadata!$B$1,MIN(IF(OFFSET(Metadata!$A$1,0,0,Metadata!Metadata_Table_Length,1)=SUBSTITUTE(C1655,"rawdatafilename","count"),ROW(OFFSET(Metadata!$A$1,0,0,Metadata!Metadata_Table_Length,1))-1,"")),0),"")</f>
        <v/>
      </c>
      <c r="J1655" t="str">
        <f t="array" aca="1" ref="J1655" ca="1">IF(AND(G1655&lt;&gt;"",G1655&lt;&gt;G1654),MAX(IF(G$2:G$2001=G1655,H$2:H$2001,"")),"")</f>
        <v/>
      </c>
      <c r="K1655" t="str">
        <f t="array" aca="1" ref="K1655" ca="1">IF(AND(G1655&lt;&gt;"",G1655&lt;&gt;G1654),MAX(IF(G$2:G$2001=G1655,I$2:I$2001,"")),"")</f>
        <v/>
      </c>
      <c r="L1655" t="str">
        <f t="shared" ca="1" si="104"/>
        <v/>
      </c>
    </row>
    <row r="1656" spans="2:12" x14ac:dyDescent="0.25">
      <c r="B1656" t="str">
        <f t="shared" ca="1" si="102"/>
        <v/>
      </c>
      <c r="C1656" t="str">
        <f t="shared" ca="1" si="101"/>
        <v/>
      </c>
      <c r="D1656" s="156" t="str">
        <f t="array" aca="1" ref="D1656" ca="1">IFERROR(IF(B1656&lt;&gt;"",IF(OR(EXACT(OFFSET(Metadata!$A$1,0,0,Metadata!Metadata_Table_Length,1),C1656)),1,""),""),"")</f>
        <v/>
      </c>
      <c r="E1656" s="163" t="str">
        <f t="array" aca="1" ref="E1656" ca="1">IF(B1656&lt;&gt;"",IF(D1656=1,OFFSET(Metadata!$B$1,MIN(IF(OFFSET(Metadata!$A$1,0,0,Metadata!Metadata_Table_Length,1)=C1656,ROW(OFFSET(Metadata!$A$1,0,0,Metadata!Metadata_Table_Length,1))-1,"")),0),OFFSET(Metadata!$B$1,MIN(IF(OFFSET(Metadata!$A$1,0,0,Metadata!Metadata_Table_Length,1)=SUBSTITUTE(C1656,"rawdatafilename","originalfilename"),ROW(OFFSET(Metadata!$A$1,0,0,Metadata!Metadata_Table_Length,1))-1,"")),0)),"")</f>
        <v/>
      </c>
      <c r="F1656" t="str">
        <f t="shared" ca="1" si="103"/>
        <v/>
      </c>
      <c r="G1656" t="str">
        <f t="array" aca="1" ref="G1656" ca="1">IF(B1656&lt;&gt;"",OFFSET(Metadata!$B$1,MIN(IF(OFFSET(Metadata!$A$1,0,0,Metadata!Metadata_Table_Length,1)=SUBSTITUTE(C1656,"rawdatafilename","partnumber"),ROW(OFFSET(Metadata!$A$1,0,0,Metadata!Metadata_Table_Length,1))-1,"")),0),"")</f>
        <v/>
      </c>
      <c r="H1656" t="str">
        <f t="array" aca="1" ref="H1656" ca="1">IF(B1656&lt;&gt;"",OFFSET(Metadata!$B$1,MIN(IF(OFFSET(Metadata!$A$1,0,0,Metadata!Metadata_Table_Length,1)=SUBSTITUTE(C1656,"rawdatafilename","original_count"),ROW(OFFSET(Metadata!$A$1,0,0,Metadata!Metadata_Table_Length,1))-1,"")),0),"")</f>
        <v/>
      </c>
      <c r="I1656" t="str">
        <f t="array" aca="1" ref="I1656" ca="1">IF(B1656&lt;&gt;"",OFFSET(Metadata!$B$1,MIN(IF(OFFSET(Metadata!$A$1,0,0,Metadata!Metadata_Table_Length,1)=SUBSTITUTE(C1656,"rawdatafilename","count"),ROW(OFFSET(Metadata!$A$1,0,0,Metadata!Metadata_Table_Length,1))-1,"")),0),"")</f>
        <v/>
      </c>
      <c r="J1656" t="str">
        <f t="array" aca="1" ref="J1656" ca="1">IF(AND(G1656&lt;&gt;"",G1656&lt;&gt;G1655),MAX(IF(G$2:G$2001=G1656,H$2:H$2001,"")),"")</f>
        <v/>
      </c>
      <c r="K1656" t="str">
        <f t="array" aca="1" ref="K1656" ca="1">IF(AND(G1656&lt;&gt;"",G1656&lt;&gt;G1655),MAX(IF(G$2:G$2001=G1656,I$2:I$2001,"")),"")</f>
        <v/>
      </c>
      <c r="L1656" t="str">
        <f t="shared" ca="1" si="104"/>
        <v/>
      </c>
    </row>
    <row r="1657" spans="2:12" x14ac:dyDescent="0.25">
      <c r="B1657" t="str">
        <f t="shared" ca="1" si="102"/>
        <v/>
      </c>
      <c r="C1657" t="str">
        <f t="shared" ca="1" si="101"/>
        <v/>
      </c>
      <c r="D1657" s="156" t="str">
        <f t="array" aca="1" ref="D1657" ca="1">IFERROR(IF(B1657&lt;&gt;"",IF(OR(EXACT(OFFSET(Metadata!$A$1,0,0,Metadata!Metadata_Table_Length,1),C1657)),1,""),""),"")</f>
        <v/>
      </c>
      <c r="E1657" s="163" t="str">
        <f t="array" aca="1" ref="E1657" ca="1">IF(B1657&lt;&gt;"",IF(D1657=1,OFFSET(Metadata!$B$1,MIN(IF(OFFSET(Metadata!$A$1,0,0,Metadata!Metadata_Table_Length,1)=C1657,ROW(OFFSET(Metadata!$A$1,0,0,Metadata!Metadata_Table_Length,1))-1,"")),0),OFFSET(Metadata!$B$1,MIN(IF(OFFSET(Metadata!$A$1,0,0,Metadata!Metadata_Table_Length,1)=SUBSTITUTE(C1657,"rawdatafilename","originalfilename"),ROW(OFFSET(Metadata!$A$1,0,0,Metadata!Metadata_Table_Length,1))-1,"")),0)),"")</f>
        <v/>
      </c>
      <c r="F1657" t="str">
        <f t="shared" ca="1" si="103"/>
        <v/>
      </c>
      <c r="G1657" t="str">
        <f t="array" aca="1" ref="G1657" ca="1">IF(B1657&lt;&gt;"",OFFSET(Metadata!$B$1,MIN(IF(OFFSET(Metadata!$A$1,0,0,Metadata!Metadata_Table_Length,1)=SUBSTITUTE(C1657,"rawdatafilename","partnumber"),ROW(OFFSET(Metadata!$A$1,0,0,Metadata!Metadata_Table_Length,1))-1,"")),0),"")</f>
        <v/>
      </c>
      <c r="H1657" t="str">
        <f t="array" aca="1" ref="H1657" ca="1">IF(B1657&lt;&gt;"",OFFSET(Metadata!$B$1,MIN(IF(OFFSET(Metadata!$A$1,0,0,Metadata!Metadata_Table_Length,1)=SUBSTITUTE(C1657,"rawdatafilename","original_count"),ROW(OFFSET(Metadata!$A$1,0,0,Metadata!Metadata_Table_Length,1))-1,"")),0),"")</f>
        <v/>
      </c>
      <c r="I1657" t="str">
        <f t="array" aca="1" ref="I1657" ca="1">IF(B1657&lt;&gt;"",OFFSET(Metadata!$B$1,MIN(IF(OFFSET(Metadata!$A$1,0,0,Metadata!Metadata_Table_Length,1)=SUBSTITUTE(C1657,"rawdatafilename","count"),ROW(OFFSET(Metadata!$A$1,0,0,Metadata!Metadata_Table_Length,1))-1,"")),0),"")</f>
        <v/>
      </c>
      <c r="J1657" t="str">
        <f t="array" aca="1" ref="J1657" ca="1">IF(AND(G1657&lt;&gt;"",G1657&lt;&gt;G1656),MAX(IF(G$2:G$2001=G1657,H$2:H$2001,"")),"")</f>
        <v/>
      </c>
      <c r="K1657" t="str">
        <f t="array" aca="1" ref="K1657" ca="1">IF(AND(G1657&lt;&gt;"",G1657&lt;&gt;G1656),MAX(IF(G$2:G$2001=G1657,I$2:I$2001,"")),"")</f>
        <v/>
      </c>
      <c r="L1657" t="str">
        <f t="shared" ca="1" si="104"/>
        <v/>
      </c>
    </row>
    <row r="1658" spans="2:12" x14ac:dyDescent="0.25">
      <c r="B1658" t="str">
        <f t="shared" ca="1" si="102"/>
        <v/>
      </c>
      <c r="C1658" t="str">
        <f t="shared" ca="1" si="101"/>
        <v/>
      </c>
      <c r="D1658" s="156" t="str">
        <f t="array" aca="1" ref="D1658" ca="1">IFERROR(IF(B1658&lt;&gt;"",IF(OR(EXACT(OFFSET(Metadata!$A$1,0,0,Metadata!Metadata_Table_Length,1),C1658)),1,""),""),"")</f>
        <v/>
      </c>
      <c r="E1658" s="163" t="str">
        <f t="array" aca="1" ref="E1658" ca="1">IF(B1658&lt;&gt;"",IF(D1658=1,OFFSET(Metadata!$B$1,MIN(IF(OFFSET(Metadata!$A$1,0,0,Metadata!Metadata_Table_Length,1)=C1658,ROW(OFFSET(Metadata!$A$1,0,0,Metadata!Metadata_Table_Length,1))-1,"")),0),OFFSET(Metadata!$B$1,MIN(IF(OFFSET(Metadata!$A$1,0,0,Metadata!Metadata_Table_Length,1)=SUBSTITUTE(C1658,"rawdatafilename","originalfilename"),ROW(OFFSET(Metadata!$A$1,0,0,Metadata!Metadata_Table_Length,1))-1,"")),0)),"")</f>
        <v/>
      </c>
      <c r="F1658" t="str">
        <f t="shared" ca="1" si="103"/>
        <v/>
      </c>
      <c r="G1658" t="str">
        <f t="array" aca="1" ref="G1658" ca="1">IF(B1658&lt;&gt;"",OFFSET(Metadata!$B$1,MIN(IF(OFFSET(Metadata!$A$1,0,0,Metadata!Metadata_Table_Length,1)=SUBSTITUTE(C1658,"rawdatafilename","partnumber"),ROW(OFFSET(Metadata!$A$1,0,0,Metadata!Metadata_Table_Length,1))-1,"")),0),"")</f>
        <v/>
      </c>
      <c r="H1658" t="str">
        <f t="array" aca="1" ref="H1658" ca="1">IF(B1658&lt;&gt;"",OFFSET(Metadata!$B$1,MIN(IF(OFFSET(Metadata!$A$1,0,0,Metadata!Metadata_Table_Length,1)=SUBSTITUTE(C1658,"rawdatafilename","original_count"),ROW(OFFSET(Metadata!$A$1,0,0,Metadata!Metadata_Table_Length,1))-1,"")),0),"")</f>
        <v/>
      </c>
      <c r="I1658" t="str">
        <f t="array" aca="1" ref="I1658" ca="1">IF(B1658&lt;&gt;"",OFFSET(Metadata!$B$1,MIN(IF(OFFSET(Metadata!$A$1,0,0,Metadata!Metadata_Table_Length,1)=SUBSTITUTE(C1658,"rawdatafilename","count"),ROW(OFFSET(Metadata!$A$1,0,0,Metadata!Metadata_Table_Length,1))-1,"")),0),"")</f>
        <v/>
      </c>
      <c r="J1658" t="str">
        <f t="array" aca="1" ref="J1658" ca="1">IF(AND(G1658&lt;&gt;"",G1658&lt;&gt;G1657),MAX(IF(G$2:G$2001=G1658,H$2:H$2001,"")),"")</f>
        <v/>
      </c>
      <c r="K1658" t="str">
        <f t="array" aca="1" ref="K1658" ca="1">IF(AND(G1658&lt;&gt;"",G1658&lt;&gt;G1657),MAX(IF(G$2:G$2001=G1658,I$2:I$2001,"")),"")</f>
        <v/>
      </c>
      <c r="L1658" t="str">
        <f t="shared" ca="1" si="104"/>
        <v/>
      </c>
    </row>
    <row r="1659" spans="2:12" x14ac:dyDescent="0.25">
      <c r="B1659" t="str">
        <f t="shared" ca="1" si="102"/>
        <v/>
      </c>
      <c r="C1659" t="str">
        <f t="shared" ca="1" si="101"/>
        <v/>
      </c>
      <c r="D1659" s="156" t="str">
        <f t="array" aca="1" ref="D1659" ca="1">IFERROR(IF(B1659&lt;&gt;"",IF(OR(EXACT(OFFSET(Metadata!$A$1,0,0,Metadata!Metadata_Table_Length,1),C1659)),1,""),""),"")</f>
        <v/>
      </c>
      <c r="E1659" s="163" t="str">
        <f t="array" aca="1" ref="E1659" ca="1">IF(B1659&lt;&gt;"",IF(D1659=1,OFFSET(Metadata!$B$1,MIN(IF(OFFSET(Metadata!$A$1,0,0,Metadata!Metadata_Table_Length,1)=C1659,ROW(OFFSET(Metadata!$A$1,0,0,Metadata!Metadata_Table_Length,1))-1,"")),0),OFFSET(Metadata!$B$1,MIN(IF(OFFSET(Metadata!$A$1,0,0,Metadata!Metadata_Table_Length,1)=SUBSTITUTE(C1659,"rawdatafilename","originalfilename"),ROW(OFFSET(Metadata!$A$1,0,0,Metadata!Metadata_Table_Length,1))-1,"")),0)),"")</f>
        <v/>
      </c>
      <c r="F1659" t="str">
        <f t="shared" ca="1" si="103"/>
        <v/>
      </c>
      <c r="G1659" t="str">
        <f t="array" aca="1" ref="G1659" ca="1">IF(B1659&lt;&gt;"",OFFSET(Metadata!$B$1,MIN(IF(OFFSET(Metadata!$A$1,0,0,Metadata!Metadata_Table_Length,1)=SUBSTITUTE(C1659,"rawdatafilename","partnumber"),ROW(OFFSET(Metadata!$A$1,0,0,Metadata!Metadata_Table_Length,1))-1,"")),0),"")</f>
        <v/>
      </c>
      <c r="H1659" t="str">
        <f t="array" aca="1" ref="H1659" ca="1">IF(B1659&lt;&gt;"",OFFSET(Metadata!$B$1,MIN(IF(OFFSET(Metadata!$A$1,0,0,Metadata!Metadata_Table_Length,1)=SUBSTITUTE(C1659,"rawdatafilename","original_count"),ROW(OFFSET(Metadata!$A$1,0,0,Metadata!Metadata_Table_Length,1))-1,"")),0),"")</f>
        <v/>
      </c>
      <c r="I1659" t="str">
        <f t="array" aca="1" ref="I1659" ca="1">IF(B1659&lt;&gt;"",OFFSET(Metadata!$B$1,MIN(IF(OFFSET(Metadata!$A$1,0,0,Metadata!Metadata_Table_Length,1)=SUBSTITUTE(C1659,"rawdatafilename","count"),ROW(OFFSET(Metadata!$A$1,0,0,Metadata!Metadata_Table_Length,1))-1,"")),0),"")</f>
        <v/>
      </c>
      <c r="J1659" t="str">
        <f t="array" aca="1" ref="J1659" ca="1">IF(AND(G1659&lt;&gt;"",G1659&lt;&gt;G1658),MAX(IF(G$2:G$2001=G1659,H$2:H$2001,"")),"")</f>
        <v/>
      </c>
      <c r="K1659" t="str">
        <f t="array" aca="1" ref="K1659" ca="1">IF(AND(G1659&lt;&gt;"",G1659&lt;&gt;G1658),MAX(IF(G$2:G$2001=G1659,I$2:I$2001,"")),"")</f>
        <v/>
      </c>
      <c r="L1659" t="str">
        <f t="shared" ca="1" si="104"/>
        <v/>
      </c>
    </row>
    <row r="1660" spans="2:12" x14ac:dyDescent="0.25">
      <c r="B1660" t="str">
        <f t="shared" ca="1" si="102"/>
        <v/>
      </c>
      <c r="C1660" t="str">
        <f t="shared" ca="1" si="101"/>
        <v/>
      </c>
      <c r="D1660" s="156" t="str">
        <f t="array" aca="1" ref="D1660" ca="1">IFERROR(IF(B1660&lt;&gt;"",IF(OR(EXACT(OFFSET(Metadata!$A$1,0,0,Metadata!Metadata_Table_Length,1),C1660)),1,""),""),"")</f>
        <v/>
      </c>
      <c r="E1660" s="163" t="str">
        <f t="array" aca="1" ref="E1660" ca="1">IF(B1660&lt;&gt;"",IF(D1660=1,OFFSET(Metadata!$B$1,MIN(IF(OFFSET(Metadata!$A$1,0,0,Metadata!Metadata_Table_Length,1)=C1660,ROW(OFFSET(Metadata!$A$1,0,0,Metadata!Metadata_Table_Length,1))-1,"")),0),OFFSET(Metadata!$B$1,MIN(IF(OFFSET(Metadata!$A$1,0,0,Metadata!Metadata_Table_Length,1)=SUBSTITUTE(C1660,"rawdatafilename","originalfilename"),ROW(OFFSET(Metadata!$A$1,0,0,Metadata!Metadata_Table_Length,1))-1,"")),0)),"")</f>
        <v/>
      </c>
      <c r="F1660" t="str">
        <f t="shared" ca="1" si="103"/>
        <v/>
      </c>
      <c r="G1660" t="str">
        <f t="array" aca="1" ref="G1660" ca="1">IF(B1660&lt;&gt;"",OFFSET(Metadata!$B$1,MIN(IF(OFFSET(Metadata!$A$1,0,0,Metadata!Metadata_Table_Length,1)=SUBSTITUTE(C1660,"rawdatafilename","partnumber"),ROW(OFFSET(Metadata!$A$1,0,0,Metadata!Metadata_Table_Length,1))-1,"")),0),"")</f>
        <v/>
      </c>
      <c r="H1660" t="str">
        <f t="array" aca="1" ref="H1660" ca="1">IF(B1660&lt;&gt;"",OFFSET(Metadata!$B$1,MIN(IF(OFFSET(Metadata!$A$1,0,0,Metadata!Metadata_Table_Length,1)=SUBSTITUTE(C1660,"rawdatafilename","original_count"),ROW(OFFSET(Metadata!$A$1,0,0,Metadata!Metadata_Table_Length,1))-1,"")),0),"")</f>
        <v/>
      </c>
      <c r="I1660" t="str">
        <f t="array" aca="1" ref="I1660" ca="1">IF(B1660&lt;&gt;"",OFFSET(Metadata!$B$1,MIN(IF(OFFSET(Metadata!$A$1,0,0,Metadata!Metadata_Table_Length,1)=SUBSTITUTE(C1660,"rawdatafilename","count"),ROW(OFFSET(Metadata!$A$1,0,0,Metadata!Metadata_Table_Length,1))-1,"")),0),"")</f>
        <v/>
      </c>
      <c r="J1660" t="str">
        <f t="array" aca="1" ref="J1660" ca="1">IF(AND(G1660&lt;&gt;"",G1660&lt;&gt;G1659),MAX(IF(G$2:G$2001=G1660,H$2:H$2001,"")),"")</f>
        <v/>
      </c>
      <c r="K1660" t="str">
        <f t="array" aca="1" ref="K1660" ca="1">IF(AND(G1660&lt;&gt;"",G1660&lt;&gt;G1659),MAX(IF(G$2:G$2001=G1660,I$2:I$2001,"")),"")</f>
        <v/>
      </c>
      <c r="L1660" t="str">
        <f t="shared" ca="1" si="104"/>
        <v/>
      </c>
    </row>
    <row r="1661" spans="2:12" x14ac:dyDescent="0.25">
      <c r="B1661" t="str">
        <f t="shared" ca="1" si="102"/>
        <v/>
      </c>
      <c r="C1661" t="str">
        <f t="shared" ca="1" si="101"/>
        <v/>
      </c>
      <c r="D1661" s="156" t="str">
        <f t="array" aca="1" ref="D1661" ca="1">IFERROR(IF(B1661&lt;&gt;"",IF(OR(EXACT(OFFSET(Metadata!$A$1,0,0,Metadata!Metadata_Table_Length,1),C1661)),1,""),""),"")</f>
        <v/>
      </c>
      <c r="E1661" s="163" t="str">
        <f t="array" aca="1" ref="E1661" ca="1">IF(B1661&lt;&gt;"",IF(D1661=1,OFFSET(Metadata!$B$1,MIN(IF(OFFSET(Metadata!$A$1,0,0,Metadata!Metadata_Table_Length,1)=C1661,ROW(OFFSET(Metadata!$A$1,0,0,Metadata!Metadata_Table_Length,1))-1,"")),0),OFFSET(Metadata!$B$1,MIN(IF(OFFSET(Metadata!$A$1,0,0,Metadata!Metadata_Table_Length,1)=SUBSTITUTE(C1661,"rawdatafilename","originalfilename"),ROW(OFFSET(Metadata!$A$1,0,0,Metadata!Metadata_Table_Length,1))-1,"")),0)),"")</f>
        <v/>
      </c>
      <c r="F1661" t="str">
        <f t="shared" ca="1" si="103"/>
        <v/>
      </c>
      <c r="G1661" t="str">
        <f t="array" aca="1" ref="G1661" ca="1">IF(B1661&lt;&gt;"",OFFSET(Metadata!$B$1,MIN(IF(OFFSET(Metadata!$A$1,0,0,Metadata!Metadata_Table_Length,1)=SUBSTITUTE(C1661,"rawdatafilename","partnumber"),ROW(OFFSET(Metadata!$A$1,0,0,Metadata!Metadata_Table_Length,1))-1,"")),0),"")</f>
        <v/>
      </c>
      <c r="H1661" t="str">
        <f t="array" aca="1" ref="H1661" ca="1">IF(B1661&lt;&gt;"",OFFSET(Metadata!$B$1,MIN(IF(OFFSET(Metadata!$A$1,0,0,Metadata!Metadata_Table_Length,1)=SUBSTITUTE(C1661,"rawdatafilename","original_count"),ROW(OFFSET(Metadata!$A$1,0,0,Metadata!Metadata_Table_Length,1))-1,"")),0),"")</f>
        <v/>
      </c>
      <c r="I1661" t="str">
        <f t="array" aca="1" ref="I1661" ca="1">IF(B1661&lt;&gt;"",OFFSET(Metadata!$B$1,MIN(IF(OFFSET(Metadata!$A$1,0,0,Metadata!Metadata_Table_Length,1)=SUBSTITUTE(C1661,"rawdatafilename","count"),ROW(OFFSET(Metadata!$A$1,0,0,Metadata!Metadata_Table_Length,1))-1,"")),0),"")</f>
        <v/>
      </c>
      <c r="J1661" t="str">
        <f t="array" aca="1" ref="J1661" ca="1">IF(AND(G1661&lt;&gt;"",G1661&lt;&gt;G1660),MAX(IF(G$2:G$2001=G1661,H$2:H$2001,"")),"")</f>
        <v/>
      </c>
      <c r="K1661" t="str">
        <f t="array" aca="1" ref="K1661" ca="1">IF(AND(G1661&lt;&gt;"",G1661&lt;&gt;G1660),MAX(IF(G$2:G$2001=G1661,I$2:I$2001,"")),"")</f>
        <v/>
      </c>
      <c r="L1661" t="str">
        <f t="shared" ca="1" si="104"/>
        <v/>
      </c>
    </row>
    <row r="1662" spans="2:12" x14ac:dyDescent="0.25">
      <c r="B1662" t="str">
        <f t="shared" ca="1" si="102"/>
        <v/>
      </c>
      <c r="C1662" t="str">
        <f t="shared" ca="1" si="101"/>
        <v/>
      </c>
      <c r="D1662" s="156" t="str">
        <f t="array" aca="1" ref="D1662" ca="1">IFERROR(IF(B1662&lt;&gt;"",IF(OR(EXACT(OFFSET(Metadata!$A$1,0,0,Metadata!Metadata_Table_Length,1),C1662)),1,""),""),"")</f>
        <v/>
      </c>
      <c r="E1662" s="163" t="str">
        <f t="array" aca="1" ref="E1662" ca="1">IF(B1662&lt;&gt;"",IF(D1662=1,OFFSET(Metadata!$B$1,MIN(IF(OFFSET(Metadata!$A$1,0,0,Metadata!Metadata_Table_Length,1)=C1662,ROW(OFFSET(Metadata!$A$1,0,0,Metadata!Metadata_Table_Length,1))-1,"")),0),OFFSET(Metadata!$B$1,MIN(IF(OFFSET(Metadata!$A$1,0,0,Metadata!Metadata_Table_Length,1)=SUBSTITUTE(C1662,"rawdatafilename","originalfilename"),ROW(OFFSET(Metadata!$A$1,0,0,Metadata!Metadata_Table_Length,1))-1,"")),0)),"")</f>
        <v/>
      </c>
      <c r="F1662" t="str">
        <f t="shared" ca="1" si="103"/>
        <v/>
      </c>
      <c r="G1662" t="str">
        <f t="array" aca="1" ref="G1662" ca="1">IF(B1662&lt;&gt;"",OFFSET(Metadata!$B$1,MIN(IF(OFFSET(Metadata!$A$1,0,0,Metadata!Metadata_Table_Length,1)=SUBSTITUTE(C1662,"rawdatafilename","partnumber"),ROW(OFFSET(Metadata!$A$1,0,0,Metadata!Metadata_Table_Length,1))-1,"")),0),"")</f>
        <v/>
      </c>
      <c r="H1662" t="str">
        <f t="array" aca="1" ref="H1662" ca="1">IF(B1662&lt;&gt;"",OFFSET(Metadata!$B$1,MIN(IF(OFFSET(Metadata!$A$1,0,0,Metadata!Metadata_Table_Length,1)=SUBSTITUTE(C1662,"rawdatafilename","original_count"),ROW(OFFSET(Metadata!$A$1,0,0,Metadata!Metadata_Table_Length,1))-1,"")),0),"")</f>
        <v/>
      </c>
      <c r="I1662" t="str">
        <f t="array" aca="1" ref="I1662" ca="1">IF(B1662&lt;&gt;"",OFFSET(Metadata!$B$1,MIN(IF(OFFSET(Metadata!$A$1,0,0,Metadata!Metadata_Table_Length,1)=SUBSTITUTE(C1662,"rawdatafilename","count"),ROW(OFFSET(Metadata!$A$1,0,0,Metadata!Metadata_Table_Length,1))-1,"")),0),"")</f>
        <v/>
      </c>
      <c r="J1662" t="str">
        <f t="array" aca="1" ref="J1662" ca="1">IF(AND(G1662&lt;&gt;"",G1662&lt;&gt;G1661),MAX(IF(G$2:G$2001=G1662,H$2:H$2001,"")),"")</f>
        <v/>
      </c>
      <c r="K1662" t="str">
        <f t="array" aca="1" ref="K1662" ca="1">IF(AND(G1662&lt;&gt;"",G1662&lt;&gt;G1661),MAX(IF(G$2:G$2001=G1662,I$2:I$2001,"")),"")</f>
        <v/>
      </c>
      <c r="L1662" t="str">
        <f t="shared" ca="1" si="104"/>
        <v/>
      </c>
    </row>
    <row r="1663" spans="2:12" x14ac:dyDescent="0.25">
      <c r="B1663" t="str">
        <f t="shared" ca="1" si="102"/>
        <v/>
      </c>
      <c r="C1663" t="str">
        <f t="shared" ca="1" si="101"/>
        <v/>
      </c>
      <c r="D1663" s="156" t="str">
        <f t="array" aca="1" ref="D1663" ca="1">IFERROR(IF(B1663&lt;&gt;"",IF(OR(EXACT(OFFSET(Metadata!$A$1,0,0,Metadata!Metadata_Table_Length,1),C1663)),1,""),""),"")</f>
        <v/>
      </c>
      <c r="E1663" s="163" t="str">
        <f t="array" aca="1" ref="E1663" ca="1">IF(B1663&lt;&gt;"",IF(D1663=1,OFFSET(Metadata!$B$1,MIN(IF(OFFSET(Metadata!$A$1,0,0,Metadata!Metadata_Table_Length,1)=C1663,ROW(OFFSET(Metadata!$A$1,0,0,Metadata!Metadata_Table_Length,1))-1,"")),0),OFFSET(Metadata!$B$1,MIN(IF(OFFSET(Metadata!$A$1,0,0,Metadata!Metadata_Table_Length,1)=SUBSTITUTE(C1663,"rawdatafilename","originalfilename"),ROW(OFFSET(Metadata!$A$1,0,0,Metadata!Metadata_Table_Length,1))-1,"")),0)),"")</f>
        <v/>
      </c>
      <c r="F1663" t="str">
        <f t="shared" ca="1" si="103"/>
        <v/>
      </c>
      <c r="G1663" t="str">
        <f t="array" aca="1" ref="G1663" ca="1">IF(B1663&lt;&gt;"",OFFSET(Metadata!$B$1,MIN(IF(OFFSET(Metadata!$A$1,0,0,Metadata!Metadata_Table_Length,1)=SUBSTITUTE(C1663,"rawdatafilename","partnumber"),ROW(OFFSET(Metadata!$A$1,0,0,Metadata!Metadata_Table_Length,1))-1,"")),0),"")</f>
        <v/>
      </c>
      <c r="H1663" t="str">
        <f t="array" aca="1" ref="H1663" ca="1">IF(B1663&lt;&gt;"",OFFSET(Metadata!$B$1,MIN(IF(OFFSET(Metadata!$A$1,0,0,Metadata!Metadata_Table_Length,1)=SUBSTITUTE(C1663,"rawdatafilename","original_count"),ROW(OFFSET(Metadata!$A$1,0,0,Metadata!Metadata_Table_Length,1))-1,"")),0),"")</f>
        <v/>
      </c>
      <c r="I1663" t="str">
        <f t="array" aca="1" ref="I1663" ca="1">IF(B1663&lt;&gt;"",OFFSET(Metadata!$B$1,MIN(IF(OFFSET(Metadata!$A$1,0,0,Metadata!Metadata_Table_Length,1)=SUBSTITUTE(C1663,"rawdatafilename","count"),ROW(OFFSET(Metadata!$A$1,0,0,Metadata!Metadata_Table_Length,1))-1,"")),0),"")</f>
        <v/>
      </c>
      <c r="J1663" t="str">
        <f t="array" aca="1" ref="J1663" ca="1">IF(AND(G1663&lt;&gt;"",G1663&lt;&gt;G1662),MAX(IF(G$2:G$2001=G1663,H$2:H$2001,"")),"")</f>
        <v/>
      </c>
      <c r="K1663" t="str">
        <f t="array" aca="1" ref="K1663" ca="1">IF(AND(G1663&lt;&gt;"",G1663&lt;&gt;G1662),MAX(IF(G$2:G$2001=G1663,I$2:I$2001,"")),"")</f>
        <v/>
      </c>
      <c r="L1663" t="str">
        <f t="shared" ca="1" si="104"/>
        <v/>
      </c>
    </row>
    <row r="1664" spans="2:12" x14ac:dyDescent="0.25">
      <c r="B1664" t="str">
        <f t="shared" ca="1" si="102"/>
        <v/>
      </c>
      <c r="C1664" t="str">
        <f t="shared" ca="1" si="101"/>
        <v/>
      </c>
      <c r="D1664" s="156" t="str">
        <f t="array" aca="1" ref="D1664" ca="1">IFERROR(IF(B1664&lt;&gt;"",IF(OR(EXACT(OFFSET(Metadata!$A$1,0,0,Metadata!Metadata_Table_Length,1),C1664)),1,""),""),"")</f>
        <v/>
      </c>
      <c r="E1664" s="163" t="str">
        <f t="array" aca="1" ref="E1664" ca="1">IF(B1664&lt;&gt;"",IF(D1664=1,OFFSET(Metadata!$B$1,MIN(IF(OFFSET(Metadata!$A$1,0,0,Metadata!Metadata_Table_Length,1)=C1664,ROW(OFFSET(Metadata!$A$1,0,0,Metadata!Metadata_Table_Length,1))-1,"")),0),OFFSET(Metadata!$B$1,MIN(IF(OFFSET(Metadata!$A$1,0,0,Metadata!Metadata_Table_Length,1)=SUBSTITUTE(C1664,"rawdatafilename","originalfilename"),ROW(OFFSET(Metadata!$A$1,0,0,Metadata!Metadata_Table_Length,1))-1,"")),0)),"")</f>
        <v/>
      </c>
      <c r="F1664" t="str">
        <f t="shared" ca="1" si="103"/>
        <v/>
      </c>
      <c r="G1664" t="str">
        <f t="array" aca="1" ref="G1664" ca="1">IF(B1664&lt;&gt;"",OFFSET(Metadata!$B$1,MIN(IF(OFFSET(Metadata!$A$1,0,0,Metadata!Metadata_Table_Length,1)=SUBSTITUTE(C1664,"rawdatafilename","partnumber"),ROW(OFFSET(Metadata!$A$1,0,0,Metadata!Metadata_Table_Length,1))-1,"")),0),"")</f>
        <v/>
      </c>
      <c r="H1664" t="str">
        <f t="array" aca="1" ref="H1664" ca="1">IF(B1664&lt;&gt;"",OFFSET(Metadata!$B$1,MIN(IF(OFFSET(Metadata!$A$1,0,0,Metadata!Metadata_Table_Length,1)=SUBSTITUTE(C1664,"rawdatafilename","original_count"),ROW(OFFSET(Metadata!$A$1,0,0,Metadata!Metadata_Table_Length,1))-1,"")),0),"")</f>
        <v/>
      </c>
      <c r="I1664" t="str">
        <f t="array" aca="1" ref="I1664" ca="1">IF(B1664&lt;&gt;"",OFFSET(Metadata!$B$1,MIN(IF(OFFSET(Metadata!$A$1,0,0,Metadata!Metadata_Table_Length,1)=SUBSTITUTE(C1664,"rawdatafilename","count"),ROW(OFFSET(Metadata!$A$1,0,0,Metadata!Metadata_Table_Length,1))-1,"")),0),"")</f>
        <v/>
      </c>
      <c r="J1664" t="str">
        <f t="array" aca="1" ref="J1664" ca="1">IF(AND(G1664&lt;&gt;"",G1664&lt;&gt;G1663),MAX(IF(G$2:G$2001=G1664,H$2:H$2001,"")),"")</f>
        <v/>
      </c>
      <c r="K1664" t="str">
        <f t="array" aca="1" ref="K1664" ca="1">IF(AND(G1664&lt;&gt;"",G1664&lt;&gt;G1663),MAX(IF(G$2:G$2001=G1664,I$2:I$2001,"")),"")</f>
        <v/>
      </c>
      <c r="L1664" t="str">
        <f t="shared" ca="1" si="104"/>
        <v/>
      </c>
    </row>
    <row r="1665" spans="2:12" x14ac:dyDescent="0.25">
      <c r="B1665" t="str">
        <f t="shared" ca="1" si="102"/>
        <v/>
      </c>
      <c r="C1665" t="str">
        <f t="shared" ca="1" si="101"/>
        <v/>
      </c>
      <c r="D1665" s="156" t="str">
        <f t="array" aca="1" ref="D1665" ca="1">IFERROR(IF(B1665&lt;&gt;"",IF(OR(EXACT(OFFSET(Metadata!$A$1,0,0,Metadata!Metadata_Table_Length,1),C1665)),1,""),""),"")</f>
        <v/>
      </c>
      <c r="E1665" s="163" t="str">
        <f t="array" aca="1" ref="E1665" ca="1">IF(B1665&lt;&gt;"",IF(D1665=1,OFFSET(Metadata!$B$1,MIN(IF(OFFSET(Metadata!$A$1,0,0,Metadata!Metadata_Table_Length,1)=C1665,ROW(OFFSET(Metadata!$A$1,0,0,Metadata!Metadata_Table_Length,1))-1,"")),0),OFFSET(Metadata!$B$1,MIN(IF(OFFSET(Metadata!$A$1,0,0,Metadata!Metadata_Table_Length,1)=SUBSTITUTE(C1665,"rawdatafilename","originalfilename"),ROW(OFFSET(Metadata!$A$1,0,0,Metadata!Metadata_Table_Length,1))-1,"")),0)),"")</f>
        <v/>
      </c>
      <c r="F1665" t="str">
        <f t="shared" ca="1" si="103"/>
        <v/>
      </c>
      <c r="G1665" t="str">
        <f t="array" aca="1" ref="G1665" ca="1">IF(B1665&lt;&gt;"",OFFSET(Metadata!$B$1,MIN(IF(OFFSET(Metadata!$A$1,0,0,Metadata!Metadata_Table_Length,1)=SUBSTITUTE(C1665,"rawdatafilename","partnumber"),ROW(OFFSET(Metadata!$A$1,0,0,Metadata!Metadata_Table_Length,1))-1,"")),0),"")</f>
        <v/>
      </c>
      <c r="H1665" t="str">
        <f t="array" aca="1" ref="H1665" ca="1">IF(B1665&lt;&gt;"",OFFSET(Metadata!$B$1,MIN(IF(OFFSET(Metadata!$A$1,0,0,Metadata!Metadata_Table_Length,1)=SUBSTITUTE(C1665,"rawdatafilename","original_count"),ROW(OFFSET(Metadata!$A$1,0,0,Metadata!Metadata_Table_Length,1))-1,"")),0),"")</f>
        <v/>
      </c>
      <c r="I1665" t="str">
        <f t="array" aca="1" ref="I1665" ca="1">IF(B1665&lt;&gt;"",OFFSET(Metadata!$B$1,MIN(IF(OFFSET(Metadata!$A$1,0,0,Metadata!Metadata_Table_Length,1)=SUBSTITUTE(C1665,"rawdatafilename","count"),ROW(OFFSET(Metadata!$A$1,0,0,Metadata!Metadata_Table_Length,1))-1,"")),0),"")</f>
        <v/>
      </c>
      <c r="J1665" t="str">
        <f t="array" aca="1" ref="J1665" ca="1">IF(AND(G1665&lt;&gt;"",G1665&lt;&gt;G1664),MAX(IF(G$2:G$2001=G1665,H$2:H$2001,"")),"")</f>
        <v/>
      </c>
      <c r="K1665" t="str">
        <f t="array" aca="1" ref="K1665" ca="1">IF(AND(G1665&lt;&gt;"",G1665&lt;&gt;G1664),MAX(IF(G$2:G$2001=G1665,I$2:I$2001,"")),"")</f>
        <v/>
      </c>
      <c r="L1665" t="str">
        <f t="shared" ca="1" si="104"/>
        <v/>
      </c>
    </row>
    <row r="1666" spans="2:12" x14ac:dyDescent="0.25">
      <c r="B1666" t="str">
        <f t="shared" ca="1" si="102"/>
        <v/>
      </c>
      <c r="C1666" t="str">
        <f t="shared" ref="C1666:C1729" ca="1" si="105">IF(B1666&lt;&gt;"",CONCATENATE("RESULTS_SEARCH_",B1666,"_PARAMETERS_PEAKLIST_rawdatafilename"),"")</f>
        <v/>
      </c>
      <c r="D1666" s="156" t="str">
        <f t="array" aca="1" ref="D1666" ca="1">IFERROR(IF(B1666&lt;&gt;"",IF(OR(EXACT(OFFSET(Metadata!$A$1,0,0,Metadata!Metadata_Table_Length,1),C1666)),1,""),""),"")</f>
        <v/>
      </c>
      <c r="E1666" s="163" t="str">
        <f t="array" aca="1" ref="E1666" ca="1">IF(B1666&lt;&gt;"",IF(D1666=1,OFFSET(Metadata!$B$1,MIN(IF(OFFSET(Metadata!$A$1,0,0,Metadata!Metadata_Table_Length,1)=C1666,ROW(OFFSET(Metadata!$A$1,0,0,Metadata!Metadata_Table_Length,1))-1,"")),0),OFFSET(Metadata!$B$1,MIN(IF(OFFSET(Metadata!$A$1,0,0,Metadata!Metadata_Table_Length,1)=SUBSTITUTE(C1666,"rawdatafilename","originalfilename"),ROW(OFFSET(Metadata!$A$1,0,0,Metadata!Metadata_Table_Length,1))-1,"")),0)),"")</f>
        <v/>
      </c>
      <c r="F1666" t="str">
        <f t="shared" ca="1" si="103"/>
        <v/>
      </c>
      <c r="G1666" t="str">
        <f t="array" aca="1" ref="G1666" ca="1">IF(B1666&lt;&gt;"",OFFSET(Metadata!$B$1,MIN(IF(OFFSET(Metadata!$A$1,0,0,Metadata!Metadata_Table_Length,1)=SUBSTITUTE(C1666,"rawdatafilename","partnumber"),ROW(OFFSET(Metadata!$A$1,0,0,Metadata!Metadata_Table_Length,1))-1,"")),0),"")</f>
        <v/>
      </c>
      <c r="H1666" t="str">
        <f t="array" aca="1" ref="H1666" ca="1">IF(B1666&lt;&gt;"",OFFSET(Metadata!$B$1,MIN(IF(OFFSET(Metadata!$A$1,0,0,Metadata!Metadata_Table_Length,1)=SUBSTITUTE(C1666,"rawdatafilename","original_count"),ROW(OFFSET(Metadata!$A$1,0,0,Metadata!Metadata_Table_Length,1))-1,"")),0),"")</f>
        <v/>
      </c>
      <c r="I1666" t="str">
        <f t="array" aca="1" ref="I1666" ca="1">IF(B1666&lt;&gt;"",OFFSET(Metadata!$B$1,MIN(IF(OFFSET(Metadata!$A$1,0,0,Metadata!Metadata_Table_Length,1)=SUBSTITUTE(C1666,"rawdatafilename","count"),ROW(OFFSET(Metadata!$A$1,0,0,Metadata!Metadata_Table_Length,1))-1,"")),0),"")</f>
        <v/>
      </c>
      <c r="J1666" t="str">
        <f t="array" aca="1" ref="J1666" ca="1">IF(AND(G1666&lt;&gt;"",G1666&lt;&gt;G1665),MAX(IF(G$2:G$2001=G1666,H$2:H$2001,"")),"")</f>
        <v/>
      </c>
      <c r="K1666" t="str">
        <f t="array" aca="1" ref="K1666" ca="1">IF(AND(G1666&lt;&gt;"",G1666&lt;&gt;G1665),MAX(IF(G$2:G$2001=G1666,I$2:I$2001,"")),"")</f>
        <v/>
      </c>
      <c r="L1666" t="str">
        <f t="shared" ca="1" si="104"/>
        <v/>
      </c>
    </row>
    <row r="1667" spans="2:12" x14ac:dyDescent="0.25">
      <c r="B1667" t="str">
        <f t="shared" ref="B1667:B1730" ca="1" si="106">IF(B1666&lt;&gt;"",IF(B1666+1&lt;=$A$9,B1666+1,""),"")</f>
        <v/>
      </c>
      <c r="C1667" t="str">
        <f t="shared" ca="1" si="105"/>
        <v/>
      </c>
      <c r="D1667" s="156" t="str">
        <f t="array" aca="1" ref="D1667" ca="1">IFERROR(IF(B1667&lt;&gt;"",IF(OR(EXACT(OFFSET(Metadata!$A$1,0,0,Metadata!Metadata_Table_Length,1),C1667)),1,""),""),"")</f>
        <v/>
      </c>
      <c r="E1667" s="163" t="str">
        <f t="array" aca="1" ref="E1667" ca="1">IF(B1667&lt;&gt;"",IF(D1667=1,OFFSET(Metadata!$B$1,MIN(IF(OFFSET(Metadata!$A$1,0,0,Metadata!Metadata_Table_Length,1)=C1667,ROW(OFFSET(Metadata!$A$1,0,0,Metadata!Metadata_Table_Length,1))-1,"")),0),OFFSET(Metadata!$B$1,MIN(IF(OFFSET(Metadata!$A$1,0,0,Metadata!Metadata_Table_Length,1)=SUBSTITUTE(C1667,"rawdatafilename","originalfilename"),ROW(OFFSET(Metadata!$A$1,0,0,Metadata!Metadata_Table_Length,1))-1,"")),0)),"")</f>
        <v/>
      </c>
      <c r="F1667" t="str">
        <f t="shared" ref="F1667:F1730" ca="1" si="107">IF(F1666&lt;&gt;"",IF(E1667&lt;&gt;"",IF(E1667&lt;&gt;E1666,F1666+1,F1666),""),"")</f>
        <v/>
      </c>
      <c r="G1667" t="str">
        <f t="array" aca="1" ref="G1667" ca="1">IF(B1667&lt;&gt;"",OFFSET(Metadata!$B$1,MIN(IF(OFFSET(Metadata!$A$1,0,0,Metadata!Metadata_Table_Length,1)=SUBSTITUTE(C1667,"rawdatafilename","partnumber"),ROW(OFFSET(Metadata!$A$1,0,0,Metadata!Metadata_Table_Length,1))-1,"")),0),"")</f>
        <v/>
      </c>
      <c r="H1667" t="str">
        <f t="array" aca="1" ref="H1667" ca="1">IF(B1667&lt;&gt;"",OFFSET(Metadata!$B$1,MIN(IF(OFFSET(Metadata!$A$1,0,0,Metadata!Metadata_Table_Length,1)=SUBSTITUTE(C1667,"rawdatafilename","original_count"),ROW(OFFSET(Metadata!$A$1,0,0,Metadata!Metadata_Table_Length,1))-1,"")),0),"")</f>
        <v/>
      </c>
      <c r="I1667" t="str">
        <f t="array" aca="1" ref="I1667" ca="1">IF(B1667&lt;&gt;"",OFFSET(Metadata!$B$1,MIN(IF(OFFSET(Metadata!$A$1,0,0,Metadata!Metadata_Table_Length,1)=SUBSTITUTE(C1667,"rawdatafilename","count"),ROW(OFFSET(Metadata!$A$1,0,0,Metadata!Metadata_Table_Length,1))-1,"")),0),"")</f>
        <v/>
      </c>
      <c r="J1667" t="str">
        <f t="array" aca="1" ref="J1667" ca="1">IF(AND(G1667&lt;&gt;"",G1667&lt;&gt;G1666),MAX(IF(G$2:G$2001=G1667,H$2:H$2001,"")),"")</f>
        <v/>
      </c>
      <c r="K1667" t="str">
        <f t="array" aca="1" ref="K1667" ca="1">IF(AND(G1667&lt;&gt;"",G1667&lt;&gt;G1666),MAX(IF(G$2:G$2001=G1667,I$2:I$2001,"")),"")</f>
        <v/>
      </c>
      <c r="L1667" t="str">
        <f t="shared" ca="1" si="104"/>
        <v/>
      </c>
    </row>
    <row r="1668" spans="2:12" x14ac:dyDescent="0.25">
      <c r="B1668" t="str">
        <f t="shared" ca="1" si="106"/>
        <v/>
      </c>
      <c r="C1668" t="str">
        <f t="shared" ca="1" si="105"/>
        <v/>
      </c>
      <c r="D1668" s="156" t="str">
        <f t="array" aca="1" ref="D1668" ca="1">IFERROR(IF(B1668&lt;&gt;"",IF(OR(EXACT(OFFSET(Metadata!$A$1,0,0,Metadata!Metadata_Table_Length,1),C1668)),1,""),""),"")</f>
        <v/>
      </c>
      <c r="E1668" s="163" t="str">
        <f t="array" aca="1" ref="E1668" ca="1">IF(B1668&lt;&gt;"",IF(D1668=1,OFFSET(Metadata!$B$1,MIN(IF(OFFSET(Metadata!$A$1,0,0,Metadata!Metadata_Table_Length,1)=C1668,ROW(OFFSET(Metadata!$A$1,0,0,Metadata!Metadata_Table_Length,1))-1,"")),0),OFFSET(Metadata!$B$1,MIN(IF(OFFSET(Metadata!$A$1,0,0,Metadata!Metadata_Table_Length,1)=SUBSTITUTE(C1668,"rawdatafilename","originalfilename"),ROW(OFFSET(Metadata!$A$1,0,0,Metadata!Metadata_Table_Length,1))-1,"")),0)),"")</f>
        <v/>
      </c>
      <c r="F1668" t="str">
        <f t="shared" ca="1" si="107"/>
        <v/>
      </c>
      <c r="G1668" t="str">
        <f t="array" aca="1" ref="G1668" ca="1">IF(B1668&lt;&gt;"",OFFSET(Metadata!$B$1,MIN(IF(OFFSET(Metadata!$A$1,0,0,Metadata!Metadata_Table_Length,1)=SUBSTITUTE(C1668,"rawdatafilename","partnumber"),ROW(OFFSET(Metadata!$A$1,0,0,Metadata!Metadata_Table_Length,1))-1,"")),0),"")</f>
        <v/>
      </c>
      <c r="H1668" t="str">
        <f t="array" aca="1" ref="H1668" ca="1">IF(B1668&lt;&gt;"",OFFSET(Metadata!$B$1,MIN(IF(OFFSET(Metadata!$A$1,0,0,Metadata!Metadata_Table_Length,1)=SUBSTITUTE(C1668,"rawdatafilename","original_count"),ROW(OFFSET(Metadata!$A$1,0,0,Metadata!Metadata_Table_Length,1))-1,"")),0),"")</f>
        <v/>
      </c>
      <c r="I1668" t="str">
        <f t="array" aca="1" ref="I1668" ca="1">IF(B1668&lt;&gt;"",OFFSET(Metadata!$B$1,MIN(IF(OFFSET(Metadata!$A$1,0,0,Metadata!Metadata_Table_Length,1)=SUBSTITUTE(C1668,"rawdatafilename","count"),ROW(OFFSET(Metadata!$A$1,0,0,Metadata!Metadata_Table_Length,1))-1,"")),0),"")</f>
        <v/>
      </c>
      <c r="J1668" t="str">
        <f t="array" aca="1" ref="J1668" ca="1">IF(AND(G1668&lt;&gt;"",G1668&lt;&gt;G1667),MAX(IF(G$2:G$2001=G1668,H$2:H$2001,"")),"")</f>
        <v/>
      </c>
      <c r="K1668" t="str">
        <f t="array" aca="1" ref="K1668" ca="1">IF(AND(G1668&lt;&gt;"",G1668&lt;&gt;G1667),MAX(IF(G$2:G$2001=G1668,I$2:I$2001,"")),"")</f>
        <v/>
      </c>
      <c r="L1668" t="str">
        <f t="shared" ca="1" si="104"/>
        <v/>
      </c>
    </row>
    <row r="1669" spans="2:12" x14ac:dyDescent="0.25">
      <c r="B1669" t="str">
        <f t="shared" ca="1" si="106"/>
        <v/>
      </c>
      <c r="C1669" t="str">
        <f t="shared" ca="1" si="105"/>
        <v/>
      </c>
      <c r="D1669" s="156" t="str">
        <f t="array" aca="1" ref="D1669" ca="1">IFERROR(IF(B1669&lt;&gt;"",IF(OR(EXACT(OFFSET(Metadata!$A$1,0,0,Metadata!Metadata_Table_Length,1),C1669)),1,""),""),"")</f>
        <v/>
      </c>
      <c r="E1669" s="163" t="str">
        <f t="array" aca="1" ref="E1669" ca="1">IF(B1669&lt;&gt;"",IF(D1669=1,OFFSET(Metadata!$B$1,MIN(IF(OFFSET(Metadata!$A$1,0,0,Metadata!Metadata_Table_Length,1)=C1669,ROW(OFFSET(Metadata!$A$1,0,0,Metadata!Metadata_Table_Length,1))-1,"")),0),OFFSET(Metadata!$B$1,MIN(IF(OFFSET(Metadata!$A$1,0,0,Metadata!Metadata_Table_Length,1)=SUBSTITUTE(C1669,"rawdatafilename","originalfilename"),ROW(OFFSET(Metadata!$A$1,0,0,Metadata!Metadata_Table_Length,1))-1,"")),0)),"")</f>
        <v/>
      </c>
      <c r="F1669" t="str">
        <f t="shared" ca="1" si="107"/>
        <v/>
      </c>
      <c r="G1669" t="str">
        <f t="array" aca="1" ref="G1669" ca="1">IF(B1669&lt;&gt;"",OFFSET(Metadata!$B$1,MIN(IF(OFFSET(Metadata!$A$1,0,0,Metadata!Metadata_Table_Length,1)=SUBSTITUTE(C1669,"rawdatafilename","partnumber"),ROW(OFFSET(Metadata!$A$1,0,0,Metadata!Metadata_Table_Length,1))-1,"")),0),"")</f>
        <v/>
      </c>
      <c r="H1669" t="str">
        <f t="array" aca="1" ref="H1669" ca="1">IF(B1669&lt;&gt;"",OFFSET(Metadata!$B$1,MIN(IF(OFFSET(Metadata!$A$1,0,0,Metadata!Metadata_Table_Length,1)=SUBSTITUTE(C1669,"rawdatafilename","original_count"),ROW(OFFSET(Metadata!$A$1,0,0,Metadata!Metadata_Table_Length,1))-1,"")),0),"")</f>
        <v/>
      </c>
      <c r="I1669" t="str">
        <f t="array" aca="1" ref="I1669" ca="1">IF(B1669&lt;&gt;"",OFFSET(Metadata!$B$1,MIN(IF(OFFSET(Metadata!$A$1,0,0,Metadata!Metadata_Table_Length,1)=SUBSTITUTE(C1669,"rawdatafilename","count"),ROW(OFFSET(Metadata!$A$1,0,0,Metadata!Metadata_Table_Length,1))-1,"")),0),"")</f>
        <v/>
      </c>
      <c r="J1669" t="str">
        <f t="array" aca="1" ref="J1669" ca="1">IF(AND(G1669&lt;&gt;"",G1669&lt;&gt;G1668),MAX(IF(G$2:G$2001=G1669,H$2:H$2001,"")),"")</f>
        <v/>
      </c>
      <c r="K1669" t="str">
        <f t="array" aca="1" ref="K1669" ca="1">IF(AND(G1669&lt;&gt;"",G1669&lt;&gt;G1668),MAX(IF(G$2:G$2001=G1669,I$2:I$2001,"")),"")</f>
        <v/>
      </c>
      <c r="L1669" t="str">
        <f t="shared" ca="1" si="104"/>
        <v/>
      </c>
    </row>
    <row r="1670" spans="2:12" x14ac:dyDescent="0.25">
      <c r="B1670" t="str">
        <f t="shared" ca="1" si="106"/>
        <v/>
      </c>
      <c r="C1670" t="str">
        <f t="shared" ca="1" si="105"/>
        <v/>
      </c>
      <c r="D1670" s="156" t="str">
        <f t="array" aca="1" ref="D1670" ca="1">IFERROR(IF(B1670&lt;&gt;"",IF(OR(EXACT(OFFSET(Metadata!$A$1,0,0,Metadata!Metadata_Table_Length,1),C1670)),1,""),""),"")</f>
        <v/>
      </c>
      <c r="E1670" s="163" t="str">
        <f t="array" aca="1" ref="E1670" ca="1">IF(B1670&lt;&gt;"",IF(D1670=1,OFFSET(Metadata!$B$1,MIN(IF(OFFSET(Metadata!$A$1,0,0,Metadata!Metadata_Table_Length,1)=C1670,ROW(OFFSET(Metadata!$A$1,0,0,Metadata!Metadata_Table_Length,1))-1,"")),0),OFFSET(Metadata!$B$1,MIN(IF(OFFSET(Metadata!$A$1,0,0,Metadata!Metadata_Table_Length,1)=SUBSTITUTE(C1670,"rawdatafilename","originalfilename"),ROW(OFFSET(Metadata!$A$1,0,0,Metadata!Metadata_Table_Length,1))-1,"")),0)),"")</f>
        <v/>
      </c>
      <c r="F1670" t="str">
        <f t="shared" ca="1" si="107"/>
        <v/>
      </c>
      <c r="G1670" t="str">
        <f t="array" aca="1" ref="G1670" ca="1">IF(B1670&lt;&gt;"",OFFSET(Metadata!$B$1,MIN(IF(OFFSET(Metadata!$A$1,0,0,Metadata!Metadata_Table_Length,1)=SUBSTITUTE(C1670,"rawdatafilename","partnumber"),ROW(OFFSET(Metadata!$A$1,0,0,Metadata!Metadata_Table_Length,1))-1,"")),0),"")</f>
        <v/>
      </c>
      <c r="H1670" t="str">
        <f t="array" aca="1" ref="H1670" ca="1">IF(B1670&lt;&gt;"",OFFSET(Metadata!$B$1,MIN(IF(OFFSET(Metadata!$A$1,0,0,Metadata!Metadata_Table_Length,1)=SUBSTITUTE(C1670,"rawdatafilename","original_count"),ROW(OFFSET(Metadata!$A$1,0,0,Metadata!Metadata_Table_Length,1))-1,"")),0),"")</f>
        <v/>
      </c>
      <c r="I1670" t="str">
        <f t="array" aca="1" ref="I1670" ca="1">IF(B1670&lt;&gt;"",OFFSET(Metadata!$B$1,MIN(IF(OFFSET(Metadata!$A$1,0,0,Metadata!Metadata_Table_Length,1)=SUBSTITUTE(C1670,"rawdatafilename","count"),ROW(OFFSET(Metadata!$A$1,0,0,Metadata!Metadata_Table_Length,1))-1,"")),0),"")</f>
        <v/>
      </c>
      <c r="J1670" t="str">
        <f t="array" aca="1" ref="J1670" ca="1">IF(AND(G1670&lt;&gt;"",G1670&lt;&gt;G1669),MAX(IF(G$2:G$2001=G1670,H$2:H$2001,"")),"")</f>
        <v/>
      </c>
      <c r="K1670" t="str">
        <f t="array" aca="1" ref="K1670" ca="1">IF(AND(G1670&lt;&gt;"",G1670&lt;&gt;G1669),MAX(IF(G$2:G$2001=G1670,I$2:I$2001,"")),"")</f>
        <v/>
      </c>
      <c r="L1670" t="str">
        <f t="shared" ca="1" si="104"/>
        <v/>
      </c>
    </row>
    <row r="1671" spans="2:12" x14ac:dyDescent="0.25">
      <c r="B1671" t="str">
        <f t="shared" ca="1" si="106"/>
        <v/>
      </c>
      <c r="C1671" t="str">
        <f t="shared" ca="1" si="105"/>
        <v/>
      </c>
      <c r="D1671" s="156" t="str">
        <f t="array" aca="1" ref="D1671" ca="1">IFERROR(IF(B1671&lt;&gt;"",IF(OR(EXACT(OFFSET(Metadata!$A$1,0,0,Metadata!Metadata_Table_Length,1),C1671)),1,""),""),"")</f>
        <v/>
      </c>
      <c r="E1671" s="163" t="str">
        <f t="array" aca="1" ref="E1671" ca="1">IF(B1671&lt;&gt;"",IF(D1671=1,OFFSET(Metadata!$B$1,MIN(IF(OFFSET(Metadata!$A$1,0,0,Metadata!Metadata_Table_Length,1)=C1671,ROW(OFFSET(Metadata!$A$1,0,0,Metadata!Metadata_Table_Length,1))-1,"")),0),OFFSET(Metadata!$B$1,MIN(IF(OFFSET(Metadata!$A$1,0,0,Metadata!Metadata_Table_Length,1)=SUBSTITUTE(C1671,"rawdatafilename","originalfilename"),ROW(OFFSET(Metadata!$A$1,0,0,Metadata!Metadata_Table_Length,1))-1,"")),0)),"")</f>
        <v/>
      </c>
      <c r="F1671" t="str">
        <f t="shared" ca="1" si="107"/>
        <v/>
      </c>
      <c r="G1671" t="str">
        <f t="array" aca="1" ref="G1671" ca="1">IF(B1671&lt;&gt;"",OFFSET(Metadata!$B$1,MIN(IF(OFFSET(Metadata!$A$1,0,0,Metadata!Metadata_Table_Length,1)=SUBSTITUTE(C1671,"rawdatafilename","partnumber"),ROW(OFFSET(Metadata!$A$1,0,0,Metadata!Metadata_Table_Length,1))-1,"")),0),"")</f>
        <v/>
      </c>
      <c r="H1671" t="str">
        <f t="array" aca="1" ref="H1671" ca="1">IF(B1671&lt;&gt;"",OFFSET(Metadata!$B$1,MIN(IF(OFFSET(Metadata!$A$1,0,0,Metadata!Metadata_Table_Length,1)=SUBSTITUTE(C1671,"rawdatafilename","original_count"),ROW(OFFSET(Metadata!$A$1,0,0,Metadata!Metadata_Table_Length,1))-1,"")),0),"")</f>
        <v/>
      </c>
      <c r="I1671" t="str">
        <f t="array" aca="1" ref="I1671" ca="1">IF(B1671&lt;&gt;"",OFFSET(Metadata!$B$1,MIN(IF(OFFSET(Metadata!$A$1,0,0,Metadata!Metadata_Table_Length,1)=SUBSTITUTE(C1671,"rawdatafilename","count"),ROW(OFFSET(Metadata!$A$1,0,0,Metadata!Metadata_Table_Length,1))-1,"")),0),"")</f>
        <v/>
      </c>
      <c r="J1671" t="str">
        <f t="array" aca="1" ref="J1671" ca="1">IF(AND(G1671&lt;&gt;"",G1671&lt;&gt;G1670),MAX(IF(G$2:G$2001=G1671,H$2:H$2001,"")),"")</f>
        <v/>
      </c>
      <c r="K1671" t="str">
        <f t="array" aca="1" ref="K1671" ca="1">IF(AND(G1671&lt;&gt;"",G1671&lt;&gt;G1670),MAX(IF(G$2:G$2001=G1671,I$2:I$2001,"")),"")</f>
        <v/>
      </c>
      <c r="L1671" t="str">
        <f t="shared" ca="1" si="104"/>
        <v/>
      </c>
    </row>
    <row r="1672" spans="2:12" x14ac:dyDescent="0.25">
      <c r="B1672" t="str">
        <f t="shared" ca="1" si="106"/>
        <v/>
      </c>
      <c r="C1672" t="str">
        <f t="shared" ca="1" si="105"/>
        <v/>
      </c>
      <c r="D1672" s="156" t="str">
        <f t="array" aca="1" ref="D1672" ca="1">IFERROR(IF(B1672&lt;&gt;"",IF(OR(EXACT(OFFSET(Metadata!$A$1,0,0,Metadata!Metadata_Table_Length,1),C1672)),1,""),""),"")</f>
        <v/>
      </c>
      <c r="E1672" s="163" t="str">
        <f t="array" aca="1" ref="E1672" ca="1">IF(B1672&lt;&gt;"",IF(D1672=1,OFFSET(Metadata!$B$1,MIN(IF(OFFSET(Metadata!$A$1,0,0,Metadata!Metadata_Table_Length,1)=C1672,ROW(OFFSET(Metadata!$A$1,0,0,Metadata!Metadata_Table_Length,1))-1,"")),0),OFFSET(Metadata!$B$1,MIN(IF(OFFSET(Metadata!$A$1,0,0,Metadata!Metadata_Table_Length,1)=SUBSTITUTE(C1672,"rawdatafilename","originalfilename"),ROW(OFFSET(Metadata!$A$1,0,0,Metadata!Metadata_Table_Length,1))-1,"")),0)),"")</f>
        <v/>
      </c>
      <c r="F1672" t="str">
        <f t="shared" ca="1" si="107"/>
        <v/>
      </c>
      <c r="G1672" t="str">
        <f t="array" aca="1" ref="G1672" ca="1">IF(B1672&lt;&gt;"",OFFSET(Metadata!$B$1,MIN(IF(OFFSET(Metadata!$A$1,0,0,Metadata!Metadata_Table_Length,1)=SUBSTITUTE(C1672,"rawdatafilename","partnumber"),ROW(OFFSET(Metadata!$A$1,0,0,Metadata!Metadata_Table_Length,1))-1,"")),0),"")</f>
        <v/>
      </c>
      <c r="H1672" t="str">
        <f t="array" aca="1" ref="H1672" ca="1">IF(B1672&lt;&gt;"",OFFSET(Metadata!$B$1,MIN(IF(OFFSET(Metadata!$A$1,0,0,Metadata!Metadata_Table_Length,1)=SUBSTITUTE(C1672,"rawdatafilename","original_count"),ROW(OFFSET(Metadata!$A$1,0,0,Metadata!Metadata_Table_Length,1))-1,"")),0),"")</f>
        <v/>
      </c>
      <c r="I1672" t="str">
        <f t="array" aca="1" ref="I1672" ca="1">IF(B1672&lt;&gt;"",OFFSET(Metadata!$B$1,MIN(IF(OFFSET(Metadata!$A$1,0,0,Metadata!Metadata_Table_Length,1)=SUBSTITUTE(C1672,"rawdatafilename","count"),ROW(OFFSET(Metadata!$A$1,0,0,Metadata!Metadata_Table_Length,1))-1,"")),0),"")</f>
        <v/>
      </c>
      <c r="J1672" t="str">
        <f t="array" aca="1" ref="J1672" ca="1">IF(AND(G1672&lt;&gt;"",G1672&lt;&gt;G1671),MAX(IF(G$2:G$2001=G1672,H$2:H$2001,"")),"")</f>
        <v/>
      </c>
      <c r="K1672" t="str">
        <f t="array" aca="1" ref="K1672" ca="1">IF(AND(G1672&lt;&gt;"",G1672&lt;&gt;G1671),MAX(IF(G$2:G$2001=G1672,I$2:I$2001,"")),"")</f>
        <v/>
      </c>
      <c r="L1672" t="str">
        <f t="shared" ca="1" si="104"/>
        <v/>
      </c>
    </row>
    <row r="1673" spans="2:12" x14ac:dyDescent="0.25">
      <c r="B1673" t="str">
        <f t="shared" ca="1" si="106"/>
        <v/>
      </c>
      <c r="C1673" t="str">
        <f t="shared" ca="1" si="105"/>
        <v/>
      </c>
      <c r="D1673" s="156" t="str">
        <f t="array" aca="1" ref="D1673" ca="1">IFERROR(IF(B1673&lt;&gt;"",IF(OR(EXACT(OFFSET(Metadata!$A$1,0,0,Metadata!Metadata_Table_Length,1),C1673)),1,""),""),"")</f>
        <v/>
      </c>
      <c r="E1673" s="163" t="str">
        <f t="array" aca="1" ref="E1673" ca="1">IF(B1673&lt;&gt;"",IF(D1673=1,OFFSET(Metadata!$B$1,MIN(IF(OFFSET(Metadata!$A$1,0,0,Metadata!Metadata_Table_Length,1)=C1673,ROW(OFFSET(Metadata!$A$1,0,0,Metadata!Metadata_Table_Length,1))-1,"")),0),OFFSET(Metadata!$B$1,MIN(IF(OFFSET(Metadata!$A$1,0,0,Metadata!Metadata_Table_Length,1)=SUBSTITUTE(C1673,"rawdatafilename","originalfilename"),ROW(OFFSET(Metadata!$A$1,0,0,Metadata!Metadata_Table_Length,1))-1,"")),0)),"")</f>
        <v/>
      </c>
      <c r="F1673" t="str">
        <f t="shared" ca="1" si="107"/>
        <v/>
      </c>
      <c r="G1673" t="str">
        <f t="array" aca="1" ref="G1673" ca="1">IF(B1673&lt;&gt;"",OFFSET(Metadata!$B$1,MIN(IF(OFFSET(Metadata!$A$1,0,0,Metadata!Metadata_Table_Length,1)=SUBSTITUTE(C1673,"rawdatafilename","partnumber"),ROW(OFFSET(Metadata!$A$1,0,0,Metadata!Metadata_Table_Length,1))-1,"")),0),"")</f>
        <v/>
      </c>
      <c r="H1673" t="str">
        <f t="array" aca="1" ref="H1673" ca="1">IF(B1673&lt;&gt;"",OFFSET(Metadata!$B$1,MIN(IF(OFFSET(Metadata!$A$1,0,0,Metadata!Metadata_Table_Length,1)=SUBSTITUTE(C1673,"rawdatafilename","original_count"),ROW(OFFSET(Metadata!$A$1,0,0,Metadata!Metadata_Table_Length,1))-1,"")),0),"")</f>
        <v/>
      </c>
      <c r="I1673" t="str">
        <f t="array" aca="1" ref="I1673" ca="1">IF(B1673&lt;&gt;"",OFFSET(Metadata!$B$1,MIN(IF(OFFSET(Metadata!$A$1,0,0,Metadata!Metadata_Table_Length,1)=SUBSTITUTE(C1673,"rawdatafilename","count"),ROW(OFFSET(Metadata!$A$1,0,0,Metadata!Metadata_Table_Length,1))-1,"")),0),"")</f>
        <v/>
      </c>
      <c r="J1673" t="str">
        <f t="array" aca="1" ref="J1673" ca="1">IF(AND(G1673&lt;&gt;"",G1673&lt;&gt;G1672),MAX(IF(G$2:G$2001=G1673,H$2:H$2001,"")),"")</f>
        <v/>
      </c>
      <c r="K1673" t="str">
        <f t="array" aca="1" ref="K1673" ca="1">IF(AND(G1673&lt;&gt;"",G1673&lt;&gt;G1672),MAX(IF(G$2:G$2001=G1673,I$2:I$2001,"")),"")</f>
        <v/>
      </c>
      <c r="L1673" t="str">
        <f t="shared" ca="1" si="104"/>
        <v/>
      </c>
    </row>
    <row r="1674" spans="2:12" x14ac:dyDescent="0.25">
      <c r="B1674" t="str">
        <f t="shared" ca="1" si="106"/>
        <v/>
      </c>
      <c r="C1674" t="str">
        <f t="shared" ca="1" si="105"/>
        <v/>
      </c>
      <c r="D1674" s="156" t="str">
        <f t="array" aca="1" ref="D1674" ca="1">IFERROR(IF(B1674&lt;&gt;"",IF(OR(EXACT(OFFSET(Metadata!$A$1,0,0,Metadata!Metadata_Table_Length,1),C1674)),1,""),""),"")</f>
        <v/>
      </c>
      <c r="E1674" s="163" t="str">
        <f t="array" aca="1" ref="E1674" ca="1">IF(B1674&lt;&gt;"",IF(D1674=1,OFFSET(Metadata!$B$1,MIN(IF(OFFSET(Metadata!$A$1,0,0,Metadata!Metadata_Table_Length,1)=C1674,ROW(OFFSET(Metadata!$A$1,0,0,Metadata!Metadata_Table_Length,1))-1,"")),0),OFFSET(Metadata!$B$1,MIN(IF(OFFSET(Metadata!$A$1,0,0,Metadata!Metadata_Table_Length,1)=SUBSTITUTE(C1674,"rawdatafilename","originalfilename"),ROW(OFFSET(Metadata!$A$1,0,0,Metadata!Metadata_Table_Length,1))-1,"")),0)),"")</f>
        <v/>
      </c>
      <c r="F1674" t="str">
        <f t="shared" ca="1" si="107"/>
        <v/>
      </c>
      <c r="G1674" t="str">
        <f t="array" aca="1" ref="G1674" ca="1">IF(B1674&lt;&gt;"",OFFSET(Metadata!$B$1,MIN(IF(OFFSET(Metadata!$A$1,0,0,Metadata!Metadata_Table_Length,1)=SUBSTITUTE(C1674,"rawdatafilename","partnumber"),ROW(OFFSET(Metadata!$A$1,0,0,Metadata!Metadata_Table_Length,1))-1,"")),0),"")</f>
        <v/>
      </c>
      <c r="H1674" t="str">
        <f t="array" aca="1" ref="H1674" ca="1">IF(B1674&lt;&gt;"",OFFSET(Metadata!$B$1,MIN(IF(OFFSET(Metadata!$A$1,0,0,Metadata!Metadata_Table_Length,1)=SUBSTITUTE(C1674,"rawdatafilename","original_count"),ROW(OFFSET(Metadata!$A$1,0,0,Metadata!Metadata_Table_Length,1))-1,"")),0),"")</f>
        <v/>
      </c>
      <c r="I1674" t="str">
        <f t="array" aca="1" ref="I1674" ca="1">IF(B1674&lt;&gt;"",OFFSET(Metadata!$B$1,MIN(IF(OFFSET(Metadata!$A$1,0,0,Metadata!Metadata_Table_Length,1)=SUBSTITUTE(C1674,"rawdatafilename","count"),ROW(OFFSET(Metadata!$A$1,0,0,Metadata!Metadata_Table_Length,1))-1,"")),0),"")</f>
        <v/>
      </c>
      <c r="J1674" t="str">
        <f t="array" aca="1" ref="J1674" ca="1">IF(AND(G1674&lt;&gt;"",G1674&lt;&gt;G1673),MAX(IF(G$2:G$2001=G1674,H$2:H$2001,"")),"")</f>
        <v/>
      </c>
      <c r="K1674" t="str">
        <f t="array" aca="1" ref="K1674" ca="1">IF(AND(G1674&lt;&gt;"",G1674&lt;&gt;G1673),MAX(IF(G$2:G$2001=G1674,I$2:I$2001,"")),"")</f>
        <v/>
      </c>
      <c r="L1674" t="str">
        <f t="shared" ca="1" si="104"/>
        <v/>
      </c>
    </row>
    <row r="1675" spans="2:12" x14ac:dyDescent="0.25">
      <c r="B1675" t="str">
        <f t="shared" ca="1" si="106"/>
        <v/>
      </c>
      <c r="C1675" t="str">
        <f t="shared" ca="1" si="105"/>
        <v/>
      </c>
      <c r="D1675" s="156" t="str">
        <f t="array" aca="1" ref="D1675" ca="1">IFERROR(IF(B1675&lt;&gt;"",IF(OR(EXACT(OFFSET(Metadata!$A$1,0,0,Metadata!Metadata_Table_Length,1),C1675)),1,""),""),"")</f>
        <v/>
      </c>
      <c r="E1675" s="163" t="str">
        <f t="array" aca="1" ref="E1675" ca="1">IF(B1675&lt;&gt;"",IF(D1675=1,OFFSET(Metadata!$B$1,MIN(IF(OFFSET(Metadata!$A$1,0,0,Metadata!Metadata_Table_Length,1)=C1675,ROW(OFFSET(Metadata!$A$1,0,0,Metadata!Metadata_Table_Length,1))-1,"")),0),OFFSET(Metadata!$B$1,MIN(IF(OFFSET(Metadata!$A$1,0,0,Metadata!Metadata_Table_Length,1)=SUBSTITUTE(C1675,"rawdatafilename","originalfilename"),ROW(OFFSET(Metadata!$A$1,0,0,Metadata!Metadata_Table_Length,1))-1,"")),0)),"")</f>
        <v/>
      </c>
      <c r="F1675" t="str">
        <f t="shared" ca="1" si="107"/>
        <v/>
      </c>
      <c r="G1675" t="str">
        <f t="array" aca="1" ref="G1675" ca="1">IF(B1675&lt;&gt;"",OFFSET(Metadata!$B$1,MIN(IF(OFFSET(Metadata!$A$1,0,0,Metadata!Metadata_Table_Length,1)=SUBSTITUTE(C1675,"rawdatafilename","partnumber"),ROW(OFFSET(Metadata!$A$1,0,0,Metadata!Metadata_Table_Length,1))-1,"")),0),"")</f>
        <v/>
      </c>
      <c r="H1675" t="str">
        <f t="array" aca="1" ref="H1675" ca="1">IF(B1675&lt;&gt;"",OFFSET(Metadata!$B$1,MIN(IF(OFFSET(Metadata!$A$1,0,0,Metadata!Metadata_Table_Length,1)=SUBSTITUTE(C1675,"rawdatafilename","original_count"),ROW(OFFSET(Metadata!$A$1,0,0,Metadata!Metadata_Table_Length,1))-1,"")),0),"")</f>
        <v/>
      </c>
      <c r="I1675" t="str">
        <f t="array" aca="1" ref="I1675" ca="1">IF(B1675&lt;&gt;"",OFFSET(Metadata!$B$1,MIN(IF(OFFSET(Metadata!$A$1,0,0,Metadata!Metadata_Table_Length,1)=SUBSTITUTE(C1675,"rawdatafilename","count"),ROW(OFFSET(Metadata!$A$1,0,0,Metadata!Metadata_Table_Length,1))-1,"")),0),"")</f>
        <v/>
      </c>
      <c r="J1675" t="str">
        <f t="array" aca="1" ref="J1675" ca="1">IF(AND(G1675&lt;&gt;"",G1675&lt;&gt;G1674),MAX(IF(G$2:G$2001=G1675,H$2:H$2001,"")),"")</f>
        <v/>
      </c>
      <c r="K1675" t="str">
        <f t="array" aca="1" ref="K1675" ca="1">IF(AND(G1675&lt;&gt;"",G1675&lt;&gt;G1674),MAX(IF(G$2:G$2001=G1675,I$2:I$2001,"")),"")</f>
        <v/>
      </c>
      <c r="L1675" t="str">
        <f t="shared" ca="1" si="104"/>
        <v/>
      </c>
    </row>
    <row r="1676" spans="2:12" x14ac:dyDescent="0.25">
      <c r="B1676" t="str">
        <f t="shared" ca="1" si="106"/>
        <v/>
      </c>
      <c r="C1676" t="str">
        <f t="shared" ca="1" si="105"/>
        <v/>
      </c>
      <c r="D1676" s="156" t="str">
        <f t="array" aca="1" ref="D1676" ca="1">IFERROR(IF(B1676&lt;&gt;"",IF(OR(EXACT(OFFSET(Metadata!$A$1,0,0,Metadata!Metadata_Table_Length,1),C1676)),1,""),""),"")</f>
        <v/>
      </c>
      <c r="E1676" s="163" t="str">
        <f t="array" aca="1" ref="E1676" ca="1">IF(B1676&lt;&gt;"",IF(D1676=1,OFFSET(Metadata!$B$1,MIN(IF(OFFSET(Metadata!$A$1,0,0,Metadata!Metadata_Table_Length,1)=C1676,ROW(OFFSET(Metadata!$A$1,0,0,Metadata!Metadata_Table_Length,1))-1,"")),0),OFFSET(Metadata!$B$1,MIN(IF(OFFSET(Metadata!$A$1,0,0,Metadata!Metadata_Table_Length,1)=SUBSTITUTE(C1676,"rawdatafilename","originalfilename"),ROW(OFFSET(Metadata!$A$1,0,0,Metadata!Metadata_Table_Length,1))-1,"")),0)),"")</f>
        <v/>
      </c>
      <c r="F1676" t="str">
        <f t="shared" ca="1" si="107"/>
        <v/>
      </c>
      <c r="G1676" t="str">
        <f t="array" aca="1" ref="G1676" ca="1">IF(B1676&lt;&gt;"",OFFSET(Metadata!$B$1,MIN(IF(OFFSET(Metadata!$A$1,0,0,Metadata!Metadata_Table_Length,1)=SUBSTITUTE(C1676,"rawdatafilename","partnumber"),ROW(OFFSET(Metadata!$A$1,0,0,Metadata!Metadata_Table_Length,1))-1,"")),0),"")</f>
        <v/>
      </c>
      <c r="H1676" t="str">
        <f t="array" aca="1" ref="H1676" ca="1">IF(B1676&lt;&gt;"",OFFSET(Metadata!$B$1,MIN(IF(OFFSET(Metadata!$A$1,0,0,Metadata!Metadata_Table_Length,1)=SUBSTITUTE(C1676,"rawdatafilename","original_count"),ROW(OFFSET(Metadata!$A$1,0,0,Metadata!Metadata_Table_Length,1))-1,"")),0),"")</f>
        <v/>
      </c>
      <c r="I1676" t="str">
        <f t="array" aca="1" ref="I1676" ca="1">IF(B1676&lt;&gt;"",OFFSET(Metadata!$B$1,MIN(IF(OFFSET(Metadata!$A$1,0,0,Metadata!Metadata_Table_Length,1)=SUBSTITUTE(C1676,"rawdatafilename","count"),ROW(OFFSET(Metadata!$A$1,0,0,Metadata!Metadata_Table_Length,1))-1,"")),0),"")</f>
        <v/>
      </c>
      <c r="J1676" t="str">
        <f t="array" aca="1" ref="J1676" ca="1">IF(AND(G1676&lt;&gt;"",G1676&lt;&gt;G1675),MAX(IF(G$2:G$2001=G1676,H$2:H$2001,"")),"")</f>
        <v/>
      </c>
      <c r="K1676" t="str">
        <f t="array" aca="1" ref="K1676" ca="1">IF(AND(G1676&lt;&gt;"",G1676&lt;&gt;G1675),MAX(IF(G$2:G$2001=G1676,I$2:I$2001,"")),"")</f>
        <v/>
      </c>
      <c r="L1676" t="str">
        <f t="shared" ca="1" si="104"/>
        <v/>
      </c>
    </row>
    <row r="1677" spans="2:12" x14ac:dyDescent="0.25">
      <c r="B1677" t="str">
        <f t="shared" ca="1" si="106"/>
        <v/>
      </c>
      <c r="C1677" t="str">
        <f t="shared" ca="1" si="105"/>
        <v/>
      </c>
      <c r="D1677" s="156" t="str">
        <f t="array" aca="1" ref="D1677" ca="1">IFERROR(IF(B1677&lt;&gt;"",IF(OR(EXACT(OFFSET(Metadata!$A$1,0,0,Metadata!Metadata_Table_Length,1),C1677)),1,""),""),"")</f>
        <v/>
      </c>
      <c r="E1677" s="163" t="str">
        <f t="array" aca="1" ref="E1677" ca="1">IF(B1677&lt;&gt;"",IF(D1677=1,OFFSET(Metadata!$B$1,MIN(IF(OFFSET(Metadata!$A$1,0,0,Metadata!Metadata_Table_Length,1)=C1677,ROW(OFFSET(Metadata!$A$1,0,0,Metadata!Metadata_Table_Length,1))-1,"")),0),OFFSET(Metadata!$B$1,MIN(IF(OFFSET(Metadata!$A$1,0,0,Metadata!Metadata_Table_Length,1)=SUBSTITUTE(C1677,"rawdatafilename","originalfilename"),ROW(OFFSET(Metadata!$A$1,0,0,Metadata!Metadata_Table_Length,1))-1,"")),0)),"")</f>
        <v/>
      </c>
      <c r="F1677" t="str">
        <f t="shared" ca="1" si="107"/>
        <v/>
      </c>
      <c r="G1677" t="str">
        <f t="array" aca="1" ref="G1677" ca="1">IF(B1677&lt;&gt;"",OFFSET(Metadata!$B$1,MIN(IF(OFFSET(Metadata!$A$1,0,0,Metadata!Metadata_Table_Length,1)=SUBSTITUTE(C1677,"rawdatafilename","partnumber"),ROW(OFFSET(Metadata!$A$1,0,0,Metadata!Metadata_Table_Length,1))-1,"")),0),"")</f>
        <v/>
      </c>
      <c r="H1677" t="str">
        <f t="array" aca="1" ref="H1677" ca="1">IF(B1677&lt;&gt;"",OFFSET(Metadata!$B$1,MIN(IF(OFFSET(Metadata!$A$1,0,0,Metadata!Metadata_Table_Length,1)=SUBSTITUTE(C1677,"rawdatafilename","original_count"),ROW(OFFSET(Metadata!$A$1,0,0,Metadata!Metadata_Table_Length,1))-1,"")),0),"")</f>
        <v/>
      </c>
      <c r="I1677" t="str">
        <f t="array" aca="1" ref="I1677" ca="1">IF(B1677&lt;&gt;"",OFFSET(Metadata!$B$1,MIN(IF(OFFSET(Metadata!$A$1,0,0,Metadata!Metadata_Table_Length,1)=SUBSTITUTE(C1677,"rawdatafilename","count"),ROW(OFFSET(Metadata!$A$1,0,0,Metadata!Metadata_Table_Length,1))-1,"")),0),"")</f>
        <v/>
      </c>
      <c r="J1677" t="str">
        <f t="array" aca="1" ref="J1677" ca="1">IF(AND(G1677&lt;&gt;"",G1677&lt;&gt;G1676),MAX(IF(G$2:G$2001=G1677,H$2:H$2001,"")),"")</f>
        <v/>
      </c>
      <c r="K1677" t="str">
        <f t="array" aca="1" ref="K1677" ca="1">IF(AND(G1677&lt;&gt;"",G1677&lt;&gt;G1676),MAX(IF(G$2:G$2001=G1677,I$2:I$2001,"")),"")</f>
        <v/>
      </c>
      <c r="L1677" t="str">
        <f t="shared" ca="1" si="104"/>
        <v/>
      </c>
    </row>
    <row r="1678" spans="2:12" x14ac:dyDescent="0.25">
      <c r="B1678" t="str">
        <f t="shared" ca="1" si="106"/>
        <v/>
      </c>
      <c r="C1678" t="str">
        <f t="shared" ca="1" si="105"/>
        <v/>
      </c>
      <c r="D1678" s="156" t="str">
        <f t="array" aca="1" ref="D1678" ca="1">IFERROR(IF(B1678&lt;&gt;"",IF(OR(EXACT(OFFSET(Metadata!$A$1,0,0,Metadata!Metadata_Table_Length,1),C1678)),1,""),""),"")</f>
        <v/>
      </c>
      <c r="E1678" s="163" t="str">
        <f t="array" aca="1" ref="E1678" ca="1">IF(B1678&lt;&gt;"",IF(D1678=1,OFFSET(Metadata!$B$1,MIN(IF(OFFSET(Metadata!$A$1,0,0,Metadata!Metadata_Table_Length,1)=C1678,ROW(OFFSET(Metadata!$A$1,0,0,Metadata!Metadata_Table_Length,1))-1,"")),0),OFFSET(Metadata!$B$1,MIN(IF(OFFSET(Metadata!$A$1,0,0,Metadata!Metadata_Table_Length,1)=SUBSTITUTE(C1678,"rawdatafilename","originalfilename"),ROW(OFFSET(Metadata!$A$1,0,0,Metadata!Metadata_Table_Length,1))-1,"")),0)),"")</f>
        <v/>
      </c>
      <c r="F1678" t="str">
        <f t="shared" ca="1" si="107"/>
        <v/>
      </c>
      <c r="G1678" t="str">
        <f t="array" aca="1" ref="G1678" ca="1">IF(B1678&lt;&gt;"",OFFSET(Metadata!$B$1,MIN(IF(OFFSET(Metadata!$A$1,0,0,Metadata!Metadata_Table_Length,1)=SUBSTITUTE(C1678,"rawdatafilename","partnumber"),ROW(OFFSET(Metadata!$A$1,0,0,Metadata!Metadata_Table_Length,1))-1,"")),0),"")</f>
        <v/>
      </c>
      <c r="H1678" t="str">
        <f t="array" aca="1" ref="H1678" ca="1">IF(B1678&lt;&gt;"",OFFSET(Metadata!$B$1,MIN(IF(OFFSET(Metadata!$A$1,0,0,Metadata!Metadata_Table_Length,1)=SUBSTITUTE(C1678,"rawdatafilename","original_count"),ROW(OFFSET(Metadata!$A$1,0,0,Metadata!Metadata_Table_Length,1))-1,"")),0),"")</f>
        <v/>
      </c>
      <c r="I1678" t="str">
        <f t="array" aca="1" ref="I1678" ca="1">IF(B1678&lt;&gt;"",OFFSET(Metadata!$B$1,MIN(IF(OFFSET(Metadata!$A$1,0,0,Metadata!Metadata_Table_Length,1)=SUBSTITUTE(C1678,"rawdatafilename","count"),ROW(OFFSET(Metadata!$A$1,0,0,Metadata!Metadata_Table_Length,1))-1,"")),0),"")</f>
        <v/>
      </c>
      <c r="J1678" t="str">
        <f t="array" aca="1" ref="J1678" ca="1">IF(AND(G1678&lt;&gt;"",G1678&lt;&gt;G1677),MAX(IF(G$2:G$2001=G1678,H$2:H$2001,"")),"")</f>
        <v/>
      </c>
      <c r="K1678" t="str">
        <f t="array" aca="1" ref="K1678" ca="1">IF(AND(G1678&lt;&gt;"",G1678&lt;&gt;G1677),MAX(IF(G$2:G$2001=G1678,I$2:I$2001,"")),"")</f>
        <v/>
      </c>
      <c r="L1678" t="str">
        <f t="shared" ca="1" si="104"/>
        <v/>
      </c>
    </row>
    <row r="1679" spans="2:12" x14ac:dyDescent="0.25">
      <c r="B1679" t="str">
        <f t="shared" ca="1" si="106"/>
        <v/>
      </c>
      <c r="C1679" t="str">
        <f t="shared" ca="1" si="105"/>
        <v/>
      </c>
      <c r="D1679" s="156" t="str">
        <f t="array" aca="1" ref="D1679" ca="1">IFERROR(IF(B1679&lt;&gt;"",IF(OR(EXACT(OFFSET(Metadata!$A$1,0,0,Metadata!Metadata_Table_Length,1),C1679)),1,""),""),"")</f>
        <v/>
      </c>
      <c r="E1679" s="163" t="str">
        <f t="array" aca="1" ref="E1679" ca="1">IF(B1679&lt;&gt;"",IF(D1679=1,OFFSET(Metadata!$B$1,MIN(IF(OFFSET(Metadata!$A$1,0,0,Metadata!Metadata_Table_Length,1)=C1679,ROW(OFFSET(Metadata!$A$1,0,0,Metadata!Metadata_Table_Length,1))-1,"")),0),OFFSET(Metadata!$B$1,MIN(IF(OFFSET(Metadata!$A$1,0,0,Metadata!Metadata_Table_Length,1)=SUBSTITUTE(C1679,"rawdatafilename","originalfilename"),ROW(OFFSET(Metadata!$A$1,0,0,Metadata!Metadata_Table_Length,1))-1,"")),0)),"")</f>
        <v/>
      </c>
      <c r="F1679" t="str">
        <f t="shared" ca="1" si="107"/>
        <v/>
      </c>
      <c r="G1679" t="str">
        <f t="array" aca="1" ref="G1679" ca="1">IF(B1679&lt;&gt;"",OFFSET(Metadata!$B$1,MIN(IF(OFFSET(Metadata!$A$1,0,0,Metadata!Metadata_Table_Length,1)=SUBSTITUTE(C1679,"rawdatafilename","partnumber"),ROW(OFFSET(Metadata!$A$1,0,0,Metadata!Metadata_Table_Length,1))-1,"")),0),"")</f>
        <v/>
      </c>
      <c r="H1679" t="str">
        <f t="array" aca="1" ref="H1679" ca="1">IF(B1679&lt;&gt;"",OFFSET(Metadata!$B$1,MIN(IF(OFFSET(Metadata!$A$1,0,0,Metadata!Metadata_Table_Length,1)=SUBSTITUTE(C1679,"rawdatafilename","original_count"),ROW(OFFSET(Metadata!$A$1,0,0,Metadata!Metadata_Table_Length,1))-1,"")),0),"")</f>
        <v/>
      </c>
      <c r="I1679" t="str">
        <f t="array" aca="1" ref="I1679" ca="1">IF(B1679&lt;&gt;"",OFFSET(Metadata!$B$1,MIN(IF(OFFSET(Metadata!$A$1,0,0,Metadata!Metadata_Table_Length,1)=SUBSTITUTE(C1679,"rawdatafilename","count"),ROW(OFFSET(Metadata!$A$1,0,0,Metadata!Metadata_Table_Length,1))-1,"")),0),"")</f>
        <v/>
      </c>
      <c r="J1679" t="str">
        <f t="array" aca="1" ref="J1679" ca="1">IF(AND(G1679&lt;&gt;"",G1679&lt;&gt;G1678),MAX(IF(G$2:G$2001=G1679,H$2:H$2001,"")),"")</f>
        <v/>
      </c>
      <c r="K1679" t="str">
        <f t="array" aca="1" ref="K1679" ca="1">IF(AND(G1679&lt;&gt;"",G1679&lt;&gt;G1678),MAX(IF(G$2:G$2001=G1679,I$2:I$2001,"")),"")</f>
        <v/>
      </c>
      <c r="L1679" t="str">
        <f t="shared" ca="1" si="104"/>
        <v/>
      </c>
    </row>
    <row r="1680" spans="2:12" x14ac:dyDescent="0.25">
      <c r="B1680" t="str">
        <f t="shared" ca="1" si="106"/>
        <v/>
      </c>
      <c r="C1680" t="str">
        <f t="shared" ca="1" si="105"/>
        <v/>
      </c>
      <c r="D1680" s="156" t="str">
        <f t="array" aca="1" ref="D1680" ca="1">IFERROR(IF(B1680&lt;&gt;"",IF(OR(EXACT(OFFSET(Metadata!$A$1,0,0,Metadata!Metadata_Table_Length,1),C1680)),1,""),""),"")</f>
        <v/>
      </c>
      <c r="E1680" s="163" t="str">
        <f t="array" aca="1" ref="E1680" ca="1">IF(B1680&lt;&gt;"",IF(D1680=1,OFFSET(Metadata!$B$1,MIN(IF(OFFSET(Metadata!$A$1,0,0,Metadata!Metadata_Table_Length,1)=C1680,ROW(OFFSET(Metadata!$A$1,0,0,Metadata!Metadata_Table_Length,1))-1,"")),0),OFFSET(Metadata!$B$1,MIN(IF(OFFSET(Metadata!$A$1,0,0,Metadata!Metadata_Table_Length,1)=SUBSTITUTE(C1680,"rawdatafilename","originalfilename"),ROW(OFFSET(Metadata!$A$1,0,0,Metadata!Metadata_Table_Length,1))-1,"")),0)),"")</f>
        <v/>
      </c>
      <c r="F1680" t="str">
        <f t="shared" ca="1" si="107"/>
        <v/>
      </c>
      <c r="G1680" t="str">
        <f t="array" aca="1" ref="G1680" ca="1">IF(B1680&lt;&gt;"",OFFSET(Metadata!$B$1,MIN(IF(OFFSET(Metadata!$A$1,0,0,Metadata!Metadata_Table_Length,1)=SUBSTITUTE(C1680,"rawdatafilename","partnumber"),ROW(OFFSET(Metadata!$A$1,0,0,Metadata!Metadata_Table_Length,1))-1,"")),0),"")</f>
        <v/>
      </c>
      <c r="H1680" t="str">
        <f t="array" aca="1" ref="H1680" ca="1">IF(B1680&lt;&gt;"",OFFSET(Metadata!$B$1,MIN(IF(OFFSET(Metadata!$A$1,0,0,Metadata!Metadata_Table_Length,1)=SUBSTITUTE(C1680,"rawdatafilename","original_count"),ROW(OFFSET(Metadata!$A$1,0,0,Metadata!Metadata_Table_Length,1))-1,"")),0),"")</f>
        <v/>
      </c>
      <c r="I1680" t="str">
        <f t="array" aca="1" ref="I1680" ca="1">IF(B1680&lt;&gt;"",OFFSET(Metadata!$B$1,MIN(IF(OFFSET(Metadata!$A$1,0,0,Metadata!Metadata_Table_Length,1)=SUBSTITUTE(C1680,"rawdatafilename","count"),ROW(OFFSET(Metadata!$A$1,0,0,Metadata!Metadata_Table_Length,1))-1,"")),0),"")</f>
        <v/>
      </c>
      <c r="J1680" t="str">
        <f t="array" aca="1" ref="J1680" ca="1">IF(AND(G1680&lt;&gt;"",G1680&lt;&gt;G1679),MAX(IF(G$2:G$2001=G1680,H$2:H$2001,"")),"")</f>
        <v/>
      </c>
      <c r="K1680" t="str">
        <f t="array" aca="1" ref="K1680" ca="1">IF(AND(G1680&lt;&gt;"",G1680&lt;&gt;G1679),MAX(IF(G$2:G$2001=G1680,I$2:I$2001,"")),"")</f>
        <v/>
      </c>
      <c r="L1680" t="str">
        <f t="shared" ca="1" si="104"/>
        <v/>
      </c>
    </row>
    <row r="1681" spans="2:12" x14ac:dyDescent="0.25">
      <c r="B1681" t="str">
        <f t="shared" ca="1" si="106"/>
        <v/>
      </c>
      <c r="C1681" t="str">
        <f t="shared" ca="1" si="105"/>
        <v/>
      </c>
      <c r="D1681" s="156" t="str">
        <f t="array" aca="1" ref="D1681" ca="1">IFERROR(IF(B1681&lt;&gt;"",IF(OR(EXACT(OFFSET(Metadata!$A$1,0,0,Metadata!Metadata_Table_Length,1),C1681)),1,""),""),"")</f>
        <v/>
      </c>
      <c r="E1681" s="163" t="str">
        <f t="array" aca="1" ref="E1681" ca="1">IF(B1681&lt;&gt;"",IF(D1681=1,OFFSET(Metadata!$B$1,MIN(IF(OFFSET(Metadata!$A$1,0,0,Metadata!Metadata_Table_Length,1)=C1681,ROW(OFFSET(Metadata!$A$1,0,0,Metadata!Metadata_Table_Length,1))-1,"")),0),OFFSET(Metadata!$B$1,MIN(IF(OFFSET(Metadata!$A$1,0,0,Metadata!Metadata_Table_Length,1)=SUBSTITUTE(C1681,"rawdatafilename","originalfilename"),ROW(OFFSET(Metadata!$A$1,0,0,Metadata!Metadata_Table_Length,1))-1,"")),0)),"")</f>
        <v/>
      </c>
      <c r="F1681" t="str">
        <f t="shared" ca="1" si="107"/>
        <v/>
      </c>
      <c r="G1681" t="str">
        <f t="array" aca="1" ref="G1681" ca="1">IF(B1681&lt;&gt;"",OFFSET(Metadata!$B$1,MIN(IF(OFFSET(Metadata!$A$1,0,0,Metadata!Metadata_Table_Length,1)=SUBSTITUTE(C1681,"rawdatafilename","partnumber"),ROW(OFFSET(Metadata!$A$1,0,0,Metadata!Metadata_Table_Length,1))-1,"")),0),"")</f>
        <v/>
      </c>
      <c r="H1681" t="str">
        <f t="array" aca="1" ref="H1681" ca="1">IF(B1681&lt;&gt;"",OFFSET(Metadata!$B$1,MIN(IF(OFFSET(Metadata!$A$1,0,0,Metadata!Metadata_Table_Length,1)=SUBSTITUTE(C1681,"rawdatafilename","original_count"),ROW(OFFSET(Metadata!$A$1,0,0,Metadata!Metadata_Table_Length,1))-1,"")),0),"")</f>
        <v/>
      </c>
      <c r="I1681" t="str">
        <f t="array" aca="1" ref="I1681" ca="1">IF(B1681&lt;&gt;"",OFFSET(Metadata!$B$1,MIN(IF(OFFSET(Metadata!$A$1,0,0,Metadata!Metadata_Table_Length,1)=SUBSTITUTE(C1681,"rawdatafilename","count"),ROW(OFFSET(Metadata!$A$1,0,0,Metadata!Metadata_Table_Length,1))-1,"")),0),"")</f>
        <v/>
      </c>
      <c r="J1681" t="str">
        <f t="array" aca="1" ref="J1681" ca="1">IF(AND(G1681&lt;&gt;"",G1681&lt;&gt;G1680),MAX(IF(G$2:G$2001=G1681,H$2:H$2001,"")),"")</f>
        <v/>
      </c>
      <c r="K1681" t="str">
        <f t="array" aca="1" ref="K1681" ca="1">IF(AND(G1681&lt;&gt;"",G1681&lt;&gt;G1680),MAX(IF(G$2:G$2001=G1681,I$2:I$2001,"")),"")</f>
        <v/>
      </c>
      <c r="L1681" t="str">
        <f t="shared" ca="1" si="104"/>
        <v/>
      </c>
    </row>
    <row r="1682" spans="2:12" x14ac:dyDescent="0.25">
      <c r="B1682" t="str">
        <f t="shared" ca="1" si="106"/>
        <v/>
      </c>
      <c r="C1682" t="str">
        <f t="shared" ca="1" si="105"/>
        <v/>
      </c>
      <c r="D1682" s="156" t="str">
        <f t="array" aca="1" ref="D1682" ca="1">IFERROR(IF(B1682&lt;&gt;"",IF(OR(EXACT(OFFSET(Metadata!$A$1,0,0,Metadata!Metadata_Table_Length,1),C1682)),1,""),""),"")</f>
        <v/>
      </c>
      <c r="E1682" s="163" t="str">
        <f t="array" aca="1" ref="E1682" ca="1">IF(B1682&lt;&gt;"",IF(D1682=1,OFFSET(Metadata!$B$1,MIN(IF(OFFSET(Metadata!$A$1,0,0,Metadata!Metadata_Table_Length,1)=C1682,ROW(OFFSET(Metadata!$A$1,0,0,Metadata!Metadata_Table_Length,1))-1,"")),0),OFFSET(Metadata!$B$1,MIN(IF(OFFSET(Metadata!$A$1,0,0,Metadata!Metadata_Table_Length,1)=SUBSTITUTE(C1682,"rawdatafilename","originalfilename"),ROW(OFFSET(Metadata!$A$1,0,0,Metadata!Metadata_Table_Length,1))-1,"")),0)),"")</f>
        <v/>
      </c>
      <c r="F1682" t="str">
        <f t="shared" ca="1" si="107"/>
        <v/>
      </c>
      <c r="G1682" t="str">
        <f t="array" aca="1" ref="G1682" ca="1">IF(B1682&lt;&gt;"",OFFSET(Metadata!$B$1,MIN(IF(OFFSET(Metadata!$A$1,0,0,Metadata!Metadata_Table_Length,1)=SUBSTITUTE(C1682,"rawdatafilename","partnumber"),ROW(OFFSET(Metadata!$A$1,0,0,Metadata!Metadata_Table_Length,1))-1,"")),0),"")</f>
        <v/>
      </c>
      <c r="H1682" t="str">
        <f t="array" aca="1" ref="H1682" ca="1">IF(B1682&lt;&gt;"",OFFSET(Metadata!$B$1,MIN(IF(OFFSET(Metadata!$A$1,0,0,Metadata!Metadata_Table_Length,1)=SUBSTITUTE(C1682,"rawdatafilename","original_count"),ROW(OFFSET(Metadata!$A$1,0,0,Metadata!Metadata_Table_Length,1))-1,"")),0),"")</f>
        <v/>
      </c>
      <c r="I1682" t="str">
        <f t="array" aca="1" ref="I1682" ca="1">IF(B1682&lt;&gt;"",OFFSET(Metadata!$B$1,MIN(IF(OFFSET(Metadata!$A$1,0,0,Metadata!Metadata_Table_Length,1)=SUBSTITUTE(C1682,"rawdatafilename","count"),ROW(OFFSET(Metadata!$A$1,0,0,Metadata!Metadata_Table_Length,1))-1,"")),0),"")</f>
        <v/>
      </c>
      <c r="J1682" t="str">
        <f t="array" aca="1" ref="J1682" ca="1">IF(AND(G1682&lt;&gt;"",G1682&lt;&gt;G1681),MAX(IF(G$2:G$2001=G1682,H$2:H$2001,"")),"")</f>
        <v/>
      </c>
      <c r="K1682" t="str">
        <f t="array" aca="1" ref="K1682" ca="1">IF(AND(G1682&lt;&gt;"",G1682&lt;&gt;G1681),MAX(IF(G$2:G$2001=G1682,I$2:I$2001,"")),"")</f>
        <v/>
      </c>
      <c r="L1682" t="str">
        <f t="shared" ca="1" si="104"/>
        <v/>
      </c>
    </row>
    <row r="1683" spans="2:12" x14ac:dyDescent="0.25">
      <c r="B1683" t="str">
        <f t="shared" ca="1" si="106"/>
        <v/>
      </c>
      <c r="C1683" t="str">
        <f t="shared" ca="1" si="105"/>
        <v/>
      </c>
      <c r="D1683" s="156" t="str">
        <f t="array" aca="1" ref="D1683" ca="1">IFERROR(IF(B1683&lt;&gt;"",IF(OR(EXACT(OFFSET(Metadata!$A$1,0,0,Metadata!Metadata_Table_Length,1),C1683)),1,""),""),"")</f>
        <v/>
      </c>
      <c r="E1683" s="163" t="str">
        <f t="array" aca="1" ref="E1683" ca="1">IF(B1683&lt;&gt;"",IF(D1683=1,OFFSET(Metadata!$B$1,MIN(IF(OFFSET(Metadata!$A$1,0,0,Metadata!Metadata_Table_Length,1)=C1683,ROW(OFFSET(Metadata!$A$1,0,0,Metadata!Metadata_Table_Length,1))-1,"")),0),OFFSET(Metadata!$B$1,MIN(IF(OFFSET(Metadata!$A$1,0,0,Metadata!Metadata_Table_Length,1)=SUBSTITUTE(C1683,"rawdatafilename","originalfilename"),ROW(OFFSET(Metadata!$A$1,0,0,Metadata!Metadata_Table_Length,1))-1,"")),0)),"")</f>
        <v/>
      </c>
      <c r="F1683" t="str">
        <f t="shared" ca="1" si="107"/>
        <v/>
      </c>
      <c r="G1683" t="str">
        <f t="array" aca="1" ref="G1683" ca="1">IF(B1683&lt;&gt;"",OFFSET(Metadata!$B$1,MIN(IF(OFFSET(Metadata!$A$1,0,0,Metadata!Metadata_Table_Length,1)=SUBSTITUTE(C1683,"rawdatafilename","partnumber"),ROW(OFFSET(Metadata!$A$1,0,0,Metadata!Metadata_Table_Length,1))-1,"")),0),"")</f>
        <v/>
      </c>
      <c r="H1683" t="str">
        <f t="array" aca="1" ref="H1683" ca="1">IF(B1683&lt;&gt;"",OFFSET(Metadata!$B$1,MIN(IF(OFFSET(Metadata!$A$1,0,0,Metadata!Metadata_Table_Length,1)=SUBSTITUTE(C1683,"rawdatafilename","original_count"),ROW(OFFSET(Metadata!$A$1,0,0,Metadata!Metadata_Table_Length,1))-1,"")),0),"")</f>
        <v/>
      </c>
      <c r="I1683" t="str">
        <f t="array" aca="1" ref="I1683" ca="1">IF(B1683&lt;&gt;"",OFFSET(Metadata!$B$1,MIN(IF(OFFSET(Metadata!$A$1,0,0,Metadata!Metadata_Table_Length,1)=SUBSTITUTE(C1683,"rawdatafilename","count"),ROW(OFFSET(Metadata!$A$1,0,0,Metadata!Metadata_Table_Length,1))-1,"")),0),"")</f>
        <v/>
      </c>
      <c r="J1683" t="str">
        <f t="array" aca="1" ref="J1683" ca="1">IF(AND(G1683&lt;&gt;"",G1683&lt;&gt;G1682),MAX(IF(G$2:G$2001=G1683,H$2:H$2001,"")),"")</f>
        <v/>
      </c>
      <c r="K1683" t="str">
        <f t="array" aca="1" ref="K1683" ca="1">IF(AND(G1683&lt;&gt;"",G1683&lt;&gt;G1682),MAX(IF(G$2:G$2001=G1683,I$2:I$2001,"")),"")</f>
        <v/>
      </c>
      <c r="L1683" t="str">
        <f t="shared" ca="1" si="104"/>
        <v/>
      </c>
    </row>
    <row r="1684" spans="2:12" x14ac:dyDescent="0.25">
      <c r="B1684" t="str">
        <f t="shared" ca="1" si="106"/>
        <v/>
      </c>
      <c r="C1684" t="str">
        <f t="shared" ca="1" si="105"/>
        <v/>
      </c>
      <c r="D1684" s="156" t="str">
        <f t="array" aca="1" ref="D1684" ca="1">IFERROR(IF(B1684&lt;&gt;"",IF(OR(EXACT(OFFSET(Metadata!$A$1,0,0,Metadata!Metadata_Table_Length,1),C1684)),1,""),""),"")</f>
        <v/>
      </c>
      <c r="E1684" s="163" t="str">
        <f t="array" aca="1" ref="E1684" ca="1">IF(B1684&lt;&gt;"",IF(D1684=1,OFFSET(Metadata!$B$1,MIN(IF(OFFSET(Metadata!$A$1,0,0,Metadata!Metadata_Table_Length,1)=C1684,ROW(OFFSET(Metadata!$A$1,0,0,Metadata!Metadata_Table_Length,1))-1,"")),0),OFFSET(Metadata!$B$1,MIN(IF(OFFSET(Metadata!$A$1,0,0,Metadata!Metadata_Table_Length,1)=SUBSTITUTE(C1684,"rawdatafilename","originalfilename"),ROW(OFFSET(Metadata!$A$1,0,0,Metadata!Metadata_Table_Length,1))-1,"")),0)),"")</f>
        <v/>
      </c>
      <c r="F1684" t="str">
        <f t="shared" ca="1" si="107"/>
        <v/>
      </c>
      <c r="G1684" t="str">
        <f t="array" aca="1" ref="G1684" ca="1">IF(B1684&lt;&gt;"",OFFSET(Metadata!$B$1,MIN(IF(OFFSET(Metadata!$A$1,0,0,Metadata!Metadata_Table_Length,1)=SUBSTITUTE(C1684,"rawdatafilename","partnumber"),ROW(OFFSET(Metadata!$A$1,0,0,Metadata!Metadata_Table_Length,1))-1,"")),0),"")</f>
        <v/>
      </c>
      <c r="H1684" t="str">
        <f t="array" aca="1" ref="H1684" ca="1">IF(B1684&lt;&gt;"",OFFSET(Metadata!$B$1,MIN(IF(OFFSET(Metadata!$A$1,0,0,Metadata!Metadata_Table_Length,1)=SUBSTITUTE(C1684,"rawdatafilename","original_count"),ROW(OFFSET(Metadata!$A$1,0,0,Metadata!Metadata_Table_Length,1))-1,"")),0),"")</f>
        <v/>
      </c>
      <c r="I1684" t="str">
        <f t="array" aca="1" ref="I1684" ca="1">IF(B1684&lt;&gt;"",OFFSET(Metadata!$B$1,MIN(IF(OFFSET(Metadata!$A$1,0,0,Metadata!Metadata_Table_Length,1)=SUBSTITUTE(C1684,"rawdatafilename","count"),ROW(OFFSET(Metadata!$A$1,0,0,Metadata!Metadata_Table_Length,1))-1,"")),0),"")</f>
        <v/>
      </c>
      <c r="J1684" t="str">
        <f t="array" aca="1" ref="J1684" ca="1">IF(AND(G1684&lt;&gt;"",G1684&lt;&gt;G1683),MAX(IF(G$2:G$2001=G1684,H$2:H$2001,"")),"")</f>
        <v/>
      </c>
      <c r="K1684" t="str">
        <f t="array" aca="1" ref="K1684" ca="1">IF(AND(G1684&lt;&gt;"",G1684&lt;&gt;G1683),MAX(IF(G$2:G$2001=G1684,I$2:I$2001,"")),"")</f>
        <v/>
      </c>
      <c r="L1684" t="str">
        <f t="shared" ca="1" si="104"/>
        <v/>
      </c>
    </row>
    <row r="1685" spans="2:12" x14ac:dyDescent="0.25">
      <c r="B1685" t="str">
        <f t="shared" ca="1" si="106"/>
        <v/>
      </c>
      <c r="C1685" t="str">
        <f t="shared" ca="1" si="105"/>
        <v/>
      </c>
      <c r="D1685" s="156" t="str">
        <f t="array" aca="1" ref="D1685" ca="1">IFERROR(IF(B1685&lt;&gt;"",IF(OR(EXACT(OFFSET(Metadata!$A$1,0,0,Metadata!Metadata_Table_Length,1),C1685)),1,""),""),"")</f>
        <v/>
      </c>
      <c r="E1685" s="163" t="str">
        <f t="array" aca="1" ref="E1685" ca="1">IF(B1685&lt;&gt;"",IF(D1685=1,OFFSET(Metadata!$B$1,MIN(IF(OFFSET(Metadata!$A$1,0,0,Metadata!Metadata_Table_Length,1)=C1685,ROW(OFFSET(Metadata!$A$1,0,0,Metadata!Metadata_Table_Length,1))-1,"")),0),OFFSET(Metadata!$B$1,MIN(IF(OFFSET(Metadata!$A$1,0,0,Metadata!Metadata_Table_Length,1)=SUBSTITUTE(C1685,"rawdatafilename","originalfilename"),ROW(OFFSET(Metadata!$A$1,0,0,Metadata!Metadata_Table_Length,1))-1,"")),0)),"")</f>
        <v/>
      </c>
      <c r="F1685" t="str">
        <f t="shared" ca="1" si="107"/>
        <v/>
      </c>
      <c r="G1685" t="str">
        <f t="array" aca="1" ref="G1685" ca="1">IF(B1685&lt;&gt;"",OFFSET(Metadata!$B$1,MIN(IF(OFFSET(Metadata!$A$1,0,0,Metadata!Metadata_Table_Length,1)=SUBSTITUTE(C1685,"rawdatafilename","partnumber"),ROW(OFFSET(Metadata!$A$1,0,0,Metadata!Metadata_Table_Length,1))-1,"")),0),"")</f>
        <v/>
      </c>
      <c r="H1685" t="str">
        <f t="array" aca="1" ref="H1685" ca="1">IF(B1685&lt;&gt;"",OFFSET(Metadata!$B$1,MIN(IF(OFFSET(Metadata!$A$1,0,0,Metadata!Metadata_Table_Length,1)=SUBSTITUTE(C1685,"rawdatafilename","original_count"),ROW(OFFSET(Metadata!$A$1,0,0,Metadata!Metadata_Table_Length,1))-1,"")),0),"")</f>
        <v/>
      </c>
      <c r="I1685" t="str">
        <f t="array" aca="1" ref="I1685" ca="1">IF(B1685&lt;&gt;"",OFFSET(Metadata!$B$1,MIN(IF(OFFSET(Metadata!$A$1,0,0,Metadata!Metadata_Table_Length,1)=SUBSTITUTE(C1685,"rawdatafilename","count"),ROW(OFFSET(Metadata!$A$1,0,0,Metadata!Metadata_Table_Length,1))-1,"")),0),"")</f>
        <v/>
      </c>
      <c r="J1685" t="str">
        <f t="array" aca="1" ref="J1685" ca="1">IF(AND(G1685&lt;&gt;"",G1685&lt;&gt;G1684),MAX(IF(G$2:G$2001=G1685,H$2:H$2001,"")),"")</f>
        <v/>
      </c>
      <c r="K1685" t="str">
        <f t="array" aca="1" ref="K1685" ca="1">IF(AND(G1685&lt;&gt;"",G1685&lt;&gt;G1684),MAX(IF(G$2:G$2001=G1685,I$2:I$2001,"")),"")</f>
        <v/>
      </c>
      <c r="L1685" t="str">
        <f t="shared" ca="1" si="104"/>
        <v/>
      </c>
    </row>
    <row r="1686" spans="2:12" x14ac:dyDescent="0.25">
      <c r="B1686" t="str">
        <f t="shared" ca="1" si="106"/>
        <v/>
      </c>
      <c r="C1686" t="str">
        <f t="shared" ca="1" si="105"/>
        <v/>
      </c>
      <c r="D1686" s="156" t="str">
        <f t="array" aca="1" ref="D1686" ca="1">IFERROR(IF(B1686&lt;&gt;"",IF(OR(EXACT(OFFSET(Metadata!$A$1,0,0,Metadata!Metadata_Table_Length,1),C1686)),1,""),""),"")</f>
        <v/>
      </c>
      <c r="E1686" s="163" t="str">
        <f t="array" aca="1" ref="E1686" ca="1">IF(B1686&lt;&gt;"",IF(D1686=1,OFFSET(Metadata!$B$1,MIN(IF(OFFSET(Metadata!$A$1,0,0,Metadata!Metadata_Table_Length,1)=C1686,ROW(OFFSET(Metadata!$A$1,0,0,Metadata!Metadata_Table_Length,1))-1,"")),0),OFFSET(Metadata!$B$1,MIN(IF(OFFSET(Metadata!$A$1,0,0,Metadata!Metadata_Table_Length,1)=SUBSTITUTE(C1686,"rawdatafilename","originalfilename"),ROW(OFFSET(Metadata!$A$1,0,0,Metadata!Metadata_Table_Length,1))-1,"")),0)),"")</f>
        <v/>
      </c>
      <c r="F1686" t="str">
        <f t="shared" ca="1" si="107"/>
        <v/>
      </c>
      <c r="G1686" t="str">
        <f t="array" aca="1" ref="G1686" ca="1">IF(B1686&lt;&gt;"",OFFSET(Metadata!$B$1,MIN(IF(OFFSET(Metadata!$A$1,0,0,Metadata!Metadata_Table_Length,1)=SUBSTITUTE(C1686,"rawdatafilename","partnumber"),ROW(OFFSET(Metadata!$A$1,0,0,Metadata!Metadata_Table_Length,1))-1,"")),0),"")</f>
        <v/>
      </c>
      <c r="H1686" t="str">
        <f t="array" aca="1" ref="H1686" ca="1">IF(B1686&lt;&gt;"",OFFSET(Metadata!$B$1,MIN(IF(OFFSET(Metadata!$A$1,0,0,Metadata!Metadata_Table_Length,1)=SUBSTITUTE(C1686,"rawdatafilename","original_count"),ROW(OFFSET(Metadata!$A$1,0,0,Metadata!Metadata_Table_Length,1))-1,"")),0),"")</f>
        <v/>
      </c>
      <c r="I1686" t="str">
        <f t="array" aca="1" ref="I1686" ca="1">IF(B1686&lt;&gt;"",OFFSET(Metadata!$B$1,MIN(IF(OFFSET(Metadata!$A$1,0,0,Metadata!Metadata_Table_Length,1)=SUBSTITUTE(C1686,"rawdatafilename","count"),ROW(OFFSET(Metadata!$A$1,0,0,Metadata!Metadata_Table_Length,1))-1,"")),0),"")</f>
        <v/>
      </c>
      <c r="J1686" t="str">
        <f t="array" aca="1" ref="J1686" ca="1">IF(AND(G1686&lt;&gt;"",G1686&lt;&gt;G1685),MAX(IF(G$2:G$2001=G1686,H$2:H$2001,"")),"")</f>
        <v/>
      </c>
      <c r="K1686" t="str">
        <f t="array" aca="1" ref="K1686" ca="1">IF(AND(G1686&lt;&gt;"",G1686&lt;&gt;G1685),MAX(IF(G$2:G$2001=G1686,I$2:I$2001,"")),"")</f>
        <v/>
      </c>
      <c r="L1686" t="str">
        <f t="shared" ca="1" si="104"/>
        <v/>
      </c>
    </row>
    <row r="1687" spans="2:12" x14ac:dyDescent="0.25">
      <c r="B1687" t="str">
        <f t="shared" ca="1" si="106"/>
        <v/>
      </c>
      <c r="C1687" t="str">
        <f t="shared" ca="1" si="105"/>
        <v/>
      </c>
      <c r="D1687" s="156" t="str">
        <f t="array" aca="1" ref="D1687" ca="1">IFERROR(IF(B1687&lt;&gt;"",IF(OR(EXACT(OFFSET(Metadata!$A$1,0,0,Metadata!Metadata_Table_Length,1),C1687)),1,""),""),"")</f>
        <v/>
      </c>
      <c r="E1687" s="163" t="str">
        <f t="array" aca="1" ref="E1687" ca="1">IF(B1687&lt;&gt;"",IF(D1687=1,OFFSET(Metadata!$B$1,MIN(IF(OFFSET(Metadata!$A$1,0,0,Metadata!Metadata_Table_Length,1)=C1687,ROW(OFFSET(Metadata!$A$1,0,0,Metadata!Metadata_Table_Length,1))-1,"")),0),OFFSET(Metadata!$B$1,MIN(IF(OFFSET(Metadata!$A$1,0,0,Metadata!Metadata_Table_Length,1)=SUBSTITUTE(C1687,"rawdatafilename","originalfilename"),ROW(OFFSET(Metadata!$A$1,0,0,Metadata!Metadata_Table_Length,1))-1,"")),0)),"")</f>
        <v/>
      </c>
      <c r="F1687" t="str">
        <f t="shared" ca="1" si="107"/>
        <v/>
      </c>
      <c r="G1687" t="str">
        <f t="array" aca="1" ref="G1687" ca="1">IF(B1687&lt;&gt;"",OFFSET(Metadata!$B$1,MIN(IF(OFFSET(Metadata!$A$1,0,0,Metadata!Metadata_Table_Length,1)=SUBSTITUTE(C1687,"rawdatafilename","partnumber"),ROW(OFFSET(Metadata!$A$1,0,0,Metadata!Metadata_Table_Length,1))-1,"")),0),"")</f>
        <v/>
      </c>
      <c r="H1687" t="str">
        <f t="array" aca="1" ref="H1687" ca="1">IF(B1687&lt;&gt;"",OFFSET(Metadata!$B$1,MIN(IF(OFFSET(Metadata!$A$1,0,0,Metadata!Metadata_Table_Length,1)=SUBSTITUTE(C1687,"rawdatafilename","original_count"),ROW(OFFSET(Metadata!$A$1,0,0,Metadata!Metadata_Table_Length,1))-1,"")),0),"")</f>
        <v/>
      </c>
      <c r="I1687" t="str">
        <f t="array" aca="1" ref="I1687" ca="1">IF(B1687&lt;&gt;"",OFFSET(Metadata!$B$1,MIN(IF(OFFSET(Metadata!$A$1,0,0,Metadata!Metadata_Table_Length,1)=SUBSTITUTE(C1687,"rawdatafilename","count"),ROW(OFFSET(Metadata!$A$1,0,0,Metadata!Metadata_Table_Length,1))-1,"")),0),"")</f>
        <v/>
      </c>
      <c r="J1687" t="str">
        <f t="array" aca="1" ref="J1687" ca="1">IF(AND(G1687&lt;&gt;"",G1687&lt;&gt;G1686),MAX(IF(G$2:G$2001=G1687,H$2:H$2001,"")),"")</f>
        <v/>
      </c>
      <c r="K1687" t="str">
        <f t="array" aca="1" ref="K1687" ca="1">IF(AND(G1687&lt;&gt;"",G1687&lt;&gt;G1686),MAX(IF(G$2:G$2001=G1687,I$2:I$2001,"")),"")</f>
        <v/>
      </c>
      <c r="L1687" t="str">
        <f t="shared" ca="1" si="104"/>
        <v/>
      </c>
    </row>
    <row r="1688" spans="2:12" x14ac:dyDescent="0.25">
      <c r="B1688" t="str">
        <f t="shared" ca="1" si="106"/>
        <v/>
      </c>
      <c r="C1688" t="str">
        <f t="shared" ca="1" si="105"/>
        <v/>
      </c>
      <c r="D1688" s="156" t="str">
        <f t="array" aca="1" ref="D1688" ca="1">IFERROR(IF(B1688&lt;&gt;"",IF(OR(EXACT(OFFSET(Metadata!$A$1,0,0,Metadata!Metadata_Table_Length,1),C1688)),1,""),""),"")</f>
        <v/>
      </c>
      <c r="E1688" s="163" t="str">
        <f t="array" aca="1" ref="E1688" ca="1">IF(B1688&lt;&gt;"",IF(D1688=1,OFFSET(Metadata!$B$1,MIN(IF(OFFSET(Metadata!$A$1,0,0,Metadata!Metadata_Table_Length,1)=C1688,ROW(OFFSET(Metadata!$A$1,0,0,Metadata!Metadata_Table_Length,1))-1,"")),0),OFFSET(Metadata!$B$1,MIN(IF(OFFSET(Metadata!$A$1,0,0,Metadata!Metadata_Table_Length,1)=SUBSTITUTE(C1688,"rawdatafilename","originalfilename"),ROW(OFFSET(Metadata!$A$1,0,0,Metadata!Metadata_Table_Length,1))-1,"")),0)),"")</f>
        <v/>
      </c>
      <c r="F1688" t="str">
        <f t="shared" ca="1" si="107"/>
        <v/>
      </c>
      <c r="G1688" t="str">
        <f t="array" aca="1" ref="G1688" ca="1">IF(B1688&lt;&gt;"",OFFSET(Metadata!$B$1,MIN(IF(OFFSET(Metadata!$A$1,0,0,Metadata!Metadata_Table_Length,1)=SUBSTITUTE(C1688,"rawdatafilename","partnumber"),ROW(OFFSET(Metadata!$A$1,0,0,Metadata!Metadata_Table_Length,1))-1,"")),0),"")</f>
        <v/>
      </c>
      <c r="H1688" t="str">
        <f t="array" aca="1" ref="H1688" ca="1">IF(B1688&lt;&gt;"",OFFSET(Metadata!$B$1,MIN(IF(OFFSET(Metadata!$A$1,0,0,Metadata!Metadata_Table_Length,1)=SUBSTITUTE(C1688,"rawdatafilename","original_count"),ROW(OFFSET(Metadata!$A$1,0,0,Metadata!Metadata_Table_Length,1))-1,"")),0),"")</f>
        <v/>
      </c>
      <c r="I1688" t="str">
        <f t="array" aca="1" ref="I1688" ca="1">IF(B1688&lt;&gt;"",OFFSET(Metadata!$B$1,MIN(IF(OFFSET(Metadata!$A$1,0,0,Metadata!Metadata_Table_Length,1)=SUBSTITUTE(C1688,"rawdatafilename","count"),ROW(OFFSET(Metadata!$A$1,0,0,Metadata!Metadata_Table_Length,1))-1,"")),0),"")</f>
        <v/>
      </c>
      <c r="J1688" t="str">
        <f t="array" aca="1" ref="J1688" ca="1">IF(AND(G1688&lt;&gt;"",G1688&lt;&gt;G1687),MAX(IF(G$2:G$2001=G1688,H$2:H$2001,"")),"")</f>
        <v/>
      </c>
      <c r="K1688" t="str">
        <f t="array" aca="1" ref="K1688" ca="1">IF(AND(G1688&lt;&gt;"",G1688&lt;&gt;G1687),MAX(IF(G$2:G$2001=G1688,I$2:I$2001,"")),"")</f>
        <v/>
      </c>
      <c r="L1688" t="str">
        <f t="shared" ca="1" si="104"/>
        <v/>
      </c>
    </row>
    <row r="1689" spans="2:12" x14ac:dyDescent="0.25">
      <c r="B1689" t="str">
        <f t="shared" ca="1" si="106"/>
        <v/>
      </c>
      <c r="C1689" t="str">
        <f t="shared" ca="1" si="105"/>
        <v/>
      </c>
      <c r="D1689" s="156" t="str">
        <f t="array" aca="1" ref="D1689" ca="1">IFERROR(IF(B1689&lt;&gt;"",IF(OR(EXACT(OFFSET(Metadata!$A$1,0,0,Metadata!Metadata_Table_Length,1),C1689)),1,""),""),"")</f>
        <v/>
      </c>
      <c r="E1689" s="163" t="str">
        <f t="array" aca="1" ref="E1689" ca="1">IF(B1689&lt;&gt;"",IF(D1689=1,OFFSET(Metadata!$B$1,MIN(IF(OFFSET(Metadata!$A$1,0,0,Metadata!Metadata_Table_Length,1)=C1689,ROW(OFFSET(Metadata!$A$1,0,0,Metadata!Metadata_Table_Length,1))-1,"")),0),OFFSET(Metadata!$B$1,MIN(IF(OFFSET(Metadata!$A$1,0,0,Metadata!Metadata_Table_Length,1)=SUBSTITUTE(C1689,"rawdatafilename","originalfilename"),ROW(OFFSET(Metadata!$A$1,0,0,Metadata!Metadata_Table_Length,1))-1,"")),0)),"")</f>
        <v/>
      </c>
      <c r="F1689" t="str">
        <f t="shared" ca="1" si="107"/>
        <v/>
      </c>
      <c r="G1689" t="str">
        <f t="array" aca="1" ref="G1689" ca="1">IF(B1689&lt;&gt;"",OFFSET(Metadata!$B$1,MIN(IF(OFFSET(Metadata!$A$1,0,0,Metadata!Metadata_Table_Length,1)=SUBSTITUTE(C1689,"rawdatafilename","partnumber"),ROW(OFFSET(Metadata!$A$1,0,0,Metadata!Metadata_Table_Length,1))-1,"")),0),"")</f>
        <v/>
      </c>
      <c r="H1689" t="str">
        <f t="array" aca="1" ref="H1689" ca="1">IF(B1689&lt;&gt;"",OFFSET(Metadata!$B$1,MIN(IF(OFFSET(Metadata!$A$1,0,0,Metadata!Metadata_Table_Length,1)=SUBSTITUTE(C1689,"rawdatafilename","original_count"),ROW(OFFSET(Metadata!$A$1,0,0,Metadata!Metadata_Table_Length,1))-1,"")),0),"")</f>
        <v/>
      </c>
      <c r="I1689" t="str">
        <f t="array" aca="1" ref="I1689" ca="1">IF(B1689&lt;&gt;"",OFFSET(Metadata!$B$1,MIN(IF(OFFSET(Metadata!$A$1,0,0,Metadata!Metadata_Table_Length,1)=SUBSTITUTE(C1689,"rawdatafilename","count"),ROW(OFFSET(Metadata!$A$1,0,0,Metadata!Metadata_Table_Length,1))-1,"")),0),"")</f>
        <v/>
      </c>
      <c r="J1689" t="str">
        <f t="array" aca="1" ref="J1689" ca="1">IF(AND(G1689&lt;&gt;"",G1689&lt;&gt;G1688),MAX(IF(G$2:G$2001=G1689,H$2:H$2001,"")),"")</f>
        <v/>
      </c>
      <c r="K1689" t="str">
        <f t="array" aca="1" ref="K1689" ca="1">IF(AND(G1689&lt;&gt;"",G1689&lt;&gt;G1688),MAX(IF(G$2:G$2001=G1689,I$2:I$2001,"")),"")</f>
        <v/>
      </c>
      <c r="L1689" t="str">
        <f t="shared" ca="1" si="104"/>
        <v/>
      </c>
    </row>
    <row r="1690" spans="2:12" x14ac:dyDescent="0.25">
      <c r="B1690" t="str">
        <f t="shared" ca="1" si="106"/>
        <v/>
      </c>
      <c r="C1690" t="str">
        <f t="shared" ca="1" si="105"/>
        <v/>
      </c>
      <c r="D1690" s="156" t="str">
        <f t="array" aca="1" ref="D1690" ca="1">IFERROR(IF(B1690&lt;&gt;"",IF(OR(EXACT(OFFSET(Metadata!$A$1,0,0,Metadata!Metadata_Table_Length,1),C1690)),1,""),""),"")</f>
        <v/>
      </c>
      <c r="E1690" s="163" t="str">
        <f t="array" aca="1" ref="E1690" ca="1">IF(B1690&lt;&gt;"",IF(D1690=1,OFFSET(Metadata!$B$1,MIN(IF(OFFSET(Metadata!$A$1,0,0,Metadata!Metadata_Table_Length,1)=C1690,ROW(OFFSET(Metadata!$A$1,0,0,Metadata!Metadata_Table_Length,1))-1,"")),0),OFFSET(Metadata!$B$1,MIN(IF(OFFSET(Metadata!$A$1,0,0,Metadata!Metadata_Table_Length,1)=SUBSTITUTE(C1690,"rawdatafilename","originalfilename"),ROW(OFFSET(Metadata!$A$1,0,0,Metadata!Metadata_Table_Length,1))-1,"")),0)),"")</f>
        <v/>
      </c>
      <c r="F1690" t="str">
        <f t="shared" ca="1" si="107"/>
        <v/>
      </c>
      <c r="G1690" t="str">
        <f t="array" aca="1" ref="G1690" ca="1">IF(B1690&lt;&gt;"",OFFSET(Metadata!$B$1,MIN(IF(OFFSET(Metadata!$A$1,0,0,Metadata!Metadata_Table_Length,1)=SUBSTITUTE(C1690,"rawdatafilename","partnumber"),ROW(OFFSET(Metadata!$A$1,0,0,Metadata!Metadata_Table_Length,1))-1,"")),0),"")</f>
        <v/>
      </c>
      <c r="H1690" t="str">
        <f t="array" aca="1" ref="H1690" ca="1">IF(B1690&lt;&gt;"",OFFSET(Metadata!$B$1,MIN(IF(OFFSET(Metadata!$A$1,0,0,Metadata!Metadata_Table_Length,1)=SUBSTITUTE(C1690,"rawdatafilename","original_count"),ROW(OFFSET(Metadata!$A$1,0,0,Metadata!Metadata_Table_Length,1))-1,"")),0),"")</f>
        <v/>
      </c>
      <c r="I1690" t="str">
        <f t="array" aca="1" ref="I1690" ca="1">IF(B1690&lt;&gt;"",OFFSET(Metadata!$B$1,MIN(IF(OFFSET(Metadata!$A$1,0,0,Metadata!Metadata_Table_Length,1)=SUBSTITUTE(C1690,"rawdatafilename","count"),ROW(OFFSET(Metadata!$A$1,0,0,Metadata!Metadata_Table_Length,1))-1,"")),0),"")</f>
        <v/>
      </c>
      <c r="J1690" t="str">
        <f t="array" aca="1" ref="J1690" ca="1">IF(AND(G1690&lt;&gt;"",G1690&lt;&gt;G1689),MAX(IF(G$2:G$2001=G1690,H$2:H$2001,"")),"")</f>
        <v/>
      </c>
      <c r="K1690" t="str">
        <f t="array" aca="1" ref="K1690" ca="1">IF(AND(G1690&lt;&gt;"",G1690&lt;&gt;G1689),MAX(IF(G$2:G$2001=G1690,I$2:I$2001,"")),"")</f>
        <v/>
      </c>
      <c r="L1690" t="str">
        <f t="shared" ca="1" si="104"/>
        <v/>
      </c>
    </row>
    <row r="1691" spans="2:12" x14ac:dyDescent="0.25">
      <c r="B1691" t="str">
        <f t="shared" ca="1" si="106"/>
        <v/>
      </c>
      <c r="C1691" t="str">
        <f t="shared" ca="1" si="105"/>
        <v/>
      </c>
      <c r="D1691" s="156" t="str">
        <f t="array" aca="1" ref="D1691" ca="1">IFERROR(IF(B1691&lt;&gt;"",IF(OR(EXACT(OFFSET(Metadata!$A$1,0,0,Metadata!Metadata_Table_Length,1),C1691)),1,""),""),"")</f>
        <v/>
      </c>
      <c r="E1691" s="163" t="str">
        <f t="array" aca="1" ref="E1691" ca="1">IF(B1691&lt;&gt;"",IF(D1691=1,OFFSET(Metadata!$B$1,MIN(IF(OFFSET(Metadata!$A$1,0,0,Metadata!Metadata_Table_Length,1)=C1691,ROW(OFFSET(Metadata!$A$1,0,0,Metadata!Metadata_Table_Length,1))-1,"")),0),OFFSET(Metadata!$B$1,MIN(IF(OFFSET(Metadata!$A$1,0,0,Metadata!Metadata_Table_Length,1)=SUBSTITUTE(C1691,"rawdatafilename","originalfilename"),ROW(OFFSET(Metadata!$A$1,0,0,Metadata!Metadata_Table_Length,1))-1,"")),0)),"")</f>
        <v/>
      </c>
      <c r="F1691" t="str">
        <f t="shared" ca="1" si="107"/>
        <v/>
      </c>
      <c r="G1691" t="str">
        <f t="array" aca="1" ref="G1691" ca="1">IF(B1691&lt;&gt;"",OFFSET(Metadata!$B$1,MIN(IF(OFFSET(Metadata!$A$1,0,0,Metadata!Metadata_Table_Length,1)=SUBSTITUTE(C1691,"rawdatafilename","partnumber"),ROW(OFFSET(Metadata!$A$1,0,0,Metadata!Metadata_Table_Length,1))-1,"")),0),"")</f>
        <v/>
      </c>
      <c r="H1691" t="str">
        <f t="array" aca="1" ref="H1691" ca="1">IF(B1691&lt;&gt;"",OFFSET(Metadata!$B$1,MIN(IF(OFFSET(Metadata!$A$1,0,0,Metadata!Metadata_Table_Length,1)=SUBSTITUTE(C1691,"rawdatafilename","original_count"),ROW(OFFSET(Metadata!$A$1,0,0,Metadata!Metadata_Table_Length,1))-1,"")),0),"")</f>
        <v/>
      </c>
      <c r="I1691" t="str">
        <f t="array" aca="1" ref="I1691" ca="1">IF(B1691&lt;&gt;"",OFFSET(Metadata!$B$1,MIN(IF(OFFSET(Metadata!$A$1,0,0,Metadata!Metadata_Table_Length,1)=SUBSTITUTE(C1691,"rawdatafilename","count"),ROW(OFFSET(Metadata!$A$1,0,0,Metadata!Metadata_Table_Length,1))-1,"")),0),"")</f>
        <v/>
      </c>
      <c r="J1691" t="str">
        <f t="array" aca="1" ref="J1691" ca="1">IF(AND(G1691&lt;&gt;"",G1691&lt;&gt;G1690),MAX(IF(G$2:G$2001=G1691,H$2:H$2001,"")),"")</f>
        <v/>
      </c>
      <c r="K1691" t="str">
        <f t="array" aca="1" ref="K1691" ca="1">IF(AND(G1691&lt;&gt;"",G1691&lt;&gt;G1690),MAX(IF(G$2:G$2001=G1691,I$2:I$2001,"")),"")</f>
        <v/>
      </c>
      <c r="L1691" t="str">
        <f t="shared" ca="1" si="104"/>
        <v/>
      </c>
    </row>
    <row r="1692" spans="2:12" x14ac:dyDescent="0.25">
      <c r="B1692" t="str">
        <f t="shared" ca="1" si="106"/>
        <v/>
      </c>
      <c r="C1692" t="str">
        <f t="shared" ca="1" si="105"/>
        <v/>
      </c>
      <c r="D1692" s="156" t="str">
        <f t="array" aca="1" ref="D1692" ca="1">IFERROR(IF(B1692&lt;&gt;"",IF(OR(EXACT(OFFSET(Metadata!$A$1,0,0,Metadata!Metadata_Table_Length,1),C1692)),1,""),""),"")</f>
        <v/>
      </c>
      <c r="E1692" s="163" t="str">
        <f t="array" aca="1" ref="E1692" ca="1">IF(B1692&lt;&gt;"",IF(D1692=1,OFFSET(Metadata!$B$1,MIN(IF(OFFSET(Metadata!$A$1,0,0,Metadata!Metadata_Table_Length,1)=C1692,ROW(OFFSET(Metadata!$A$1,0,0,Metadata!Metadata_Table_Length,1))-1,"")),0),OFFSET(Metadata!$B$1,MIN(IF(OFFSET(Metadata!$A$1,0,0,Metadata!Metadata_Table_Length,1)=SUBSTITUTE(C1692,"rawdatafilename","originalfilename"),ROW(OFFSET(Metadata!$A$1,0,0,Metadata!Metadata_Table_Length,1))-1,"")),0)),"")</f>
        <v/>
      </c>
      <c r="F1692" t="str">
        <f t="shared" ca="1" si="107"/>
        <v/>
      </c>
      <c r="G1692" t="str">
        <f t="array" aca="1" ref="G1692" ca="1">IF(B1692&lt;&gt;"",OFFSET(Metadata!$B$1,MIN(IF(OFFSET(Metadata!$A$1,0,0,Metadata!Metadata_Table_Length,1)=SUBSTITUTE(C1692,"rawdatafilename","partnumber"),ROW(OFFSET(Metadata!$A$1,0,0,Metadata!Metadata_Table_Length,1))-1,"")),0),"")</f>
        <v/>
      </c>
      <c r="H1692" t="str">
        <f t="array" aca="1" ref="H1692" ca="1">IF(B1692&lt;&gt;"",OFFSET(Metadata!$B$1,MIN(IF(OFFSET(Metadata!$A$1,0,0,Metadata!Metadata_Table_Length,1)=SUBSTITUTE(C1692,"rawdatafilename","original_count"),ROW(OFFSET(Metadata!$A$1,0,0,Metadata!Metadata_Table_Length,1))-1,"")),0),"")</f>
        <v/>
      </c>
      <c r="I1692" t="str">
        <f t="array" aca="1" ref="I1692" ca="1">IF(B1692&lt;&gt;"",OFFSET(Metadata!$B$1,MIN(IF(OFFSET(Metadata!$A$1,0,0,Metadata!Metadata_Table_Length,1)=SUBSTITUTE(C1692,"rawdatafilename","count"),ROW(OFFSET(Metadata!$A$1,0,0,Metadata!Metadata_Table_Length,1))-1,"")),0),"")</f>
        <v/>
      </c>
      <c r="J1692" t="str">
        <f t="array" aca="1" ref="J1692" ca="1">IF(AND(G1692&lt;&gt;"",G1692&lt;&gt;G1691),MAX(IF(G$2:G$2001=G1692,H$2:H$2001,"")),"")</f>
        <v/>
      </c>
      <c r="K1692" t="str">
        <f t="array" aca="1" ref="K1692" ca="1">IF(AND(G1692&lt;&gt;"",G1692&lt;&gt;G1691),MAX(IF(G$2:G$2001=G1692,I$2:I$2001,"")),"")</f>
        <v/>
      </c>
      <c r="L1692" t="str">
        <f t="shared" ca="1" si="104"/>
        <v/>
      </c>
    </row>
    <row r="1693" spans="2:12" x14ac:dyDescent="0.25">
      <c r="B1693" t="str">
        <f t="shared" ca="1" si="106"/>
        <v/>
      </c>
      <c r="C1693" t="str">
        <f t="shared" ca="1" si="105"/>
        <v/>
      </c>
      <c r="D1693" s="156" t="str">
        <f t="array" aca="1" ref="D1693" ca="1">IFERROR(IF(B1693&lt;&gt;"",IF(OR(EXACT(OFFSET(Metadata!$A$1,0,0,Metadata!Metadata_Table_Length,1),C1693)),1,""),""),"")</f>
        <v/>
      </c>
      <c r="E1693" s="163" t="str">
        <f t="array" aca="1" ref="E1693" ca="1">IF(B1693&lt;&gt;"",IF(D1693=1,OFFSET(Metadata!$B$1,MIN(IF(OFFSET(Metadata!$A$1,0,0,Metadata!Metadata_Table_Length,1)=C1693,ROW(OFFSET(Metadata!$A$1,0,0,Metadata!Metadata_Table_Length,1))-1,"")),0),OFFSET(Metadata!$B$1,MIN(IF(OFFSET(Metadata!$A$1,0,0,Metadata!Metadata_Table_Length,1)=SUBSTITUTE(C1693,"rawdatafilename","originalfilename"),ROW(OFFSET(Metadata!$A$1,0,0,Metadata!Metadata_Table_Length,1))-1,"")),0)),"")</f>
        <v/>
      </c>
      <c r="F1693" t="str">
        <f t="shared" ca="1" si="107"/>
        <v/>
      </c>
      <c r="G1693" t="str">
        <f t="array" aca="1" ref="G1693" ca="1">IF(B1693&lt;&gt;"",OFFSET(Metadata!$B$1,MIN(IF(OFFSET(Metadata!$A$1,0,0,Metadata!Metadata_Table_Length,1)=SUBSTITUTE(C1693,"rawdatafilename","partnumber"),ROW(OFFSET(Metadata!$A$1,0,0,Metadata!Metadata_Table_Length,1))-1,"")),0),"")</f>
        <v/>
      </c>
      <c r="H1693" t="str">
        <f t="array" aca="1" ref="H1693" ca="1">IF(B1693&lt;&gt;"",OFFSET(Metadata!$B$1,MIN(IF(OFFSET(Metadata!$A$1,0,0,Metadata!Metadata_Table_Length,1)=SUBSTITUTE(C1693,"rawdatafilename","original_count"),ROW(OFFSET(Metadata!$A$1,0,0,Metadata!Metadata_Table_Length,1))-1,"")),0),"")</f>
        <v/>
      </c>
      <c r="I1693" t="str">
        <f t="array" aca="1" ref="I1693" ca="1">IF(B1693&lt;&gt;"",OFFSET(Metadata!$B$1,MIN(IF(OFFSET(Metadata!$A$1,0,0,Metadata!Metadata_Table_Length,1)=SUBSTITUTE(C1693,"rawdatafilename","count"),ROW(OFFSET(Metadata!$A$1,0,0,Metadata!Metadata_Table_Length,1))-1,"")),0),"")</f>
        <v/>
      </c>
      <c r="J1693" t="str">
        <f t="array" aca="1" ref="J1693" ca="1">IF(AND(G1693&lt;&gt;"",G1693&lt;&gt;G1692),MAX(IF(G$2:G$2001=G1693,H$2:H$2001,"")),"")</f>
        <v/>
      </c>
      <c r="K1693" t="str">
        <f t="array" aca="1" ref="K1693" ca="1">IF(AND(G1693&lt;&gt;"",G1693&lt;&gt;G1692),MAX(IF(G$2:G$2001=G1693,I$2:I$2001,"")),"")</f>
        <v/>
      </c>
      <c r="L1693" t="str">
        <f t="shared" ca="1" si="104"/>
        <v/>
      </c>
    </row>
    <row r="1694" spans="2:12" x14ac:dyDescent="0.25">
      <c r="B1694" t="str">
        <f t="shared" ca="1" si="106"/>
        <v/>
      </c>
      <c r="C1694" t="str">
        <f t="shared" ca="1" si="105"/>
        <v/>
      </c>
      <c r="D1694" s="156" t="str">
        <f t="array" aca="1" ref="D1694" ca="1">IFERROR(IF(B1694&lt;&gt;"",IF(OR(EXACT(OFFSET(Metadata!$A$1,0,0,Metadata!Metadata_Table_Length,1),C1694)),1,""),""),"")</f>
        <v/>
      </c>
      <c r="E1694" s="163" t="str">
        <f t="array" aca="1" ref="E1694" ca="1">IF(B1694&lt;&gt;"",IF(D1694=1,OFFSET(Metadata!$B$1,MIN(IF(OFFSET(Metadata!$A$1,0,0,Metadata!Metadata_Table_Length,1)=C1694,ROW(OFFSET(Metadata!$A$1,0,0,Metadata!Metadata_Table_Length,1))-1,"")),0),OFFSET(Metadata!$B$1,MIN(IF(OFFSET(Metadata!$A$1,0,0,Metadata!Metadata_Table_Length,1)=SUBSTITUTE(C1694,"rawdatafilename","originalfilename"),ROW(OFFSET(Metadata!$A$1,0,0,Metadata!Metadata_Table_Length,1))-1,"")),0)),"")</f>
        <v/>
      </c>
      <c r="F1694" t="str">
        <f t="shared" ca="1" si="107"/>
        <v/>
      </c>
      <c r="G1694" t="str">
        <f t="array" aca="1" ref="G1694" ca="1">IF(B1694&lt;&gt;"",OFFSET(Metadata!$B$1,MIN(IF(OFFSET(Metadata!$A$1,0,0,Metadata!Metadata_Table_Length,1)=SUBSTITUTE(C1694,"rawdatafilename","partnumber"),ROW(OFFSET(Metadata!$A$1,0,0,Metadata!Metadata_Table_Length,1))-1,"")),0),"")</f>
        <v/>
      </c>
      <c r="H1694" t="str">
        <f t="array" aca="1" ref="H1694" ca="1">IF(B1694&lt;&gt;"",OFFSET(Metadata!$B$1,MIN(IF(OFFSET(Metadata!$A$1,0,0,Metadata!Metadata_Table_Length,1)=SUBSTITUTE(C1694,"rawdatafilename","original_count"),ROW(OFFSET(Metadata!$A$1,0,0,Metadata!Metadata_Table_Length,1))-1,"")),0),"")</f>
        <v/>
      </c>
      <c r="I1694" t="str">
        <f t="array" aca="1" ref="I1694" ca="1">IF(B1694&lt;&gt;"",OFFSET(Metadata!$B$1,MIN(IF(OFFSET(Metadata!$A$1,0,0,Metadata!Metadata_Table_Length,1)=SUBSTITUTE(C1694,"rawdatafilename","count"),ROW(OFFSET(Metadata!$A$1,0,0,Metadata!Metadata_Table_Length,1))-1,"")),0),"")</f>
        <v/>
      </c>
      <c r="J1694" t="str">
        <f t="array" aca="1" ref="J1694" ca="1">IF(AND(G1694&lt;&gt;"",G1694&lt;&gt;G1693),MAX(IF(G$2:G$2001=G1694,H$2:H$2001,"")),"")</f>
        <v/>
      </c>
      <c r="K1694" t="str">
        <f t="array" aca="1" ref="K1694" ca="1">IF(AND(G1694&lt;&gt;"",G1694&lt;&gt;G1693),MAX(IF(G$2:G$2001=G1694,I$2:I$2001,"")),"")</f>
        <v/>
      </c>
      <c r="L1694" t="str">
        <f t="shared" ca="1" si="104"/>
        <v/>
      </c>
    </row>
    <row r="1695" spans="2:12" x14ac:dyDescent="0.25">
      <c r="B1695" t="str">
        <f t="shared" ca="1" si="106"/>
        <v/>
      </c>
      <c r="C1695" t="str">
        <f t="shared" ca="1" si="105"/>
        <v/>
      </c>
      <c r="D1695" s="156" t="str">
        <f t="array" aca="1" ref="D1695" ca="1">IFERROR(IF(B1695&lt;&gt;"",IF(OR(EXACT(OFFSET(Metadata!$A$1,0,0,Metadata!Metadata_Table_Length,1),C1695)),1,""),""),"")</f>
        <v/>
      </c>
      <c r="E1695" s="163" t="str">
        <f t="array" aca="1" ref="E1695" ca="1">IF(B1695&lt;&gt;"",IF(D1695=1,OFFSET(Metadata!$B$1,MIN(IF(OFFSET(Metadata!$A$1,0,0,Metadata!Metadata_Table_Length,1)=C1695,ROW(OFFSET(Metadata!$A$1,0,0,Metadata!Metadata_Table_Length,1))-1,"")),0),OFFSET(Metadata!$B$1,MIN(IF(OFFSET(Metadata!$A$1,0,0,Metadata!Metadata_Table_Length,1)=SUBSTITUTE(C1695,"rawdatafilename","originalfilename"),ROW(OFFSET(Metadata!$A$1,0,0,Metadata!Metadata_Table_Length,1))-1,"")),0)),"")</f>
        <v/>
      </c>
      <c r="F1695" t="str">
        <f t="shared" ca="1" si="107"/>
        <v/>
      </c>
      <c r="G1695" t="str">
        <f t="array" aca="1" ref="G1695" ca="1">IF(B1695&lt;&gt;"",OFFSET(Metadata!$B$1,MIN(IF(OFFSET(Metadata!$A$1,0,0,Metadata!Metadata_Table_Length,1)=SUBSTITUTE(C1695,"rawdatafilename","partnumber"),ROW(OFFSET(Metadata!$A$1,0,0,Metadata!Metadata_Table_Length,1))-1,"")),0),"")</f>
        <v/>
      </c>
      <c r="H1695" t="str">
        <f t="array" aca="1" ref="H1695" ca="1">IF(B1695&lt;&gt;"",OFFSET(Metadata!$B$1,MIN(IF(OFFSET(Metadata!$A$1,0,0,Metadata!Metadata_Table_Length,1)=SUBSTITUTE(C1695,"rawdatafilename","original_count"),ROW(OFFSET(Metadata!$A$1,0,0,Metadata!Metadata_Table_Length,1))-1,"")),0),"")</f>
        <v/>
      </c>
      <c r="I1695" t="str">
        <f t="array" aca="1" ref="I1695" ca="1">IF(B1695&lt;&gt;"",OFFSET(Metadata!$B$1,MIN(IF(OFFSET(Metadata!$A$1,0,0,Metadata!Metadata_Table_Length,1)=SUBSTITUTE(C1695,"rawdatafilename","count"),ROW(OFFSET(Metadata!$A$1,0,0,Metadata!Metadata_Table_Length,1))-1,"")),0),"")</f>
        <v/>
      </c>
      <c r="J1695" t="str">
        <f t="array" aca="1" ref="J1695" ca="1">IF(AND(G1695&lt;&gt;"",G1695&lt;&gt;G1694),MAX(IF(G$2:G$2001=G1695,H$2:H$2001,"")),"")</f>
        <v/>
      </c>
      <c r="K1695" t="str">
        <f t="array" aca="1" ref="K1695" ca="1">IF(AND(G1695&lt;&gt;"",G1695&lt;&gt;G1694),MAX(IF(G$2:G$2001=G1695,I$2:I$2001,"")),"")</f>
        <v/>
      </c>
      <c r="L1695" t="str">
        <f t="shared" ca="1" si="104"/>
        <v/>
      </c>
    </row>
    <row r="1696" spans="2:12" x14ac:dyDescent="0.25">
      <c r="B1696" t="str">
        <f t="shared" ca="1" si="106"/>
        <v/>
      </c>
      <c r="C1696" t="str">
        <f t="shared" ca="1" si="105"/>
        <v/>
      </c>
      <c r="D1696" s="156" t="str">
        <f t="array" aca="1" ref="D1696" ca="1">IFERROR(IF(B1696&lt;&gt;"",IF(OR(EXACT(OFFSET(Metadata!$A$1,0,0,Metadata!Metadata_Table_Length,1),C1696)),1,""),""),"")</f>
        <v/>
      </c>
      <c r="E1696" s="163" t="str">
        <f t="array" aca="1" ref="E1696" ca="1">IF(B1696&lt;&gt;"",IF(D1696=1,OFFSET(Metadata!$B$1,MIN(IF(OFFSET(Metadata!$A$1,0,0,Metadata!Metadata_Table_Length,1)=C1696,ROW(OFFSET(Metadata!$A$1,0,0,Metadata!Metadata_Table_Length,1))-1,"")),0),OFFSET(Metadata!$B$1,MIN(IF(OFFSET(Metadata!$A$1,0,0,Metadata!Metadata_Table_Length,1)=SUBSTITUTE(C1696,"rawdatafilename","originalfilename"),ROW(OFFSET(Metadata!$A$1,0,0,Metadata!Metadata_Table_Length,1))-1,"")),0)),"")</f>
        <v/>
      </c>
      <c r="F1696" t="str">
        <f t="shared" ca="1" si="107"/>
        <v/>
      </c>
      <c r="G1696" t="str">
        <f t="array" aca="1" ref="G1696" ca="1">IF(B1696&lt;&gt;"",OFFSET(Metadata!$B$1,MIN(IF(OFFSET(Metadata!$A$1,0,0,Metadata!Metadata_Table_Length,1)=SUBSTITUTE(C1696,"rawdatafilename","partnumber"),ROW(OFFSET(Metadata!$A$1,0,0,Metadata!Metadata_Table_Length,1))-1,"")),0),"")</f>
        <v/>
      </c>
      <c r="H1696" t="str">
        <f t="array" aca="1" ref="H1696" ca="1">IF(B1696&lt;&gt;"",OFFSET(Metadata!$B$1,MIN(IF(OFFSET(Metadata!$A$1,0,0,Metadata!Metadata_Table_Length,1)=SUBSTITUTE(C1696,"rawdatafilename","original_count"),ROW(OFFSET(Metadata!$A$1,0,0,Metadata!Metadata_Table_Length,1))-1,"")),0),"")</f>
        <v/>
      </c>
      <c r="I1696" t="str">
        <f t="array" aca="1" ref="I1696" ca="1">IF(B1696&lt;&gt;"",OFFSET(Metadata!$B$1,MIN(IF(OFFSET(Metadata!$A$1,0,0,Metadata!Metadata_Table_Length,1)=SUBSTITUTE(C1696,"rawdatafilename","count"),ROW(OFFSET(Metadata!$A$1,0,0,Metadata!Metadata_Table_Length,1))-1,"")),0),"")</f>
        <v/>
      </c>
      <c r="J1696" t="str">
        <f t="array" aca="1" ref="J1696" ca="1">IF(AND(G1696&lt;&gt;"",G1696&lt;&gt;G1695),MAX(IF(G$2:G$2001=G1696,H$2:H$2001,"")),"")</f>
        <v/>
      </c>
      <c r="K1696" t="str">
        <f t="array" aca="1" ref="K1696" ca="1">IF(AND(G1696&lt;&gt;"",G1696&lt;&gt;G1695),MAX(IF(G$2:G$2001=G1696,I$2:I$2001,"")),"")</f>
        <v/>
      </c>
      <c r="L1696" t="str">
        <f t="shared" ca="1" si="104"/>
        <v/>
      </c>
    </row>
    <row r="1697" spans="2:12" x14ac:dyDescent="0.25">
      <c r="B1697" t="str">
        <f t="shared" ca="1" si="106"/>
        <v/>
      </c>
      <c r="C1697" t="str">
        <f t="shared" ca="1" si="105"/>
        <v/>
      </c>
      <c r="D1697" s="156" t="str">
        <f t="array" aca="1" ref="D1697" ca="1">IFERROR(IF(B1697&lt;&gt;"",IF(OR(EXACT(OFFSET(Metadata!$A$1,0,0,Metadata!Metadata_Table_Length,1),C1697)),1,""),""),"")</f>
        <v/>
      </c>
      <c r="E1697" s="163" t="str">
        <f t="array" aca="1" ref="E1697" ca="1">IF(B1697&lt;&gt;"",IF(D1697=1,OFFSET(Metadata!$B$1,MIN(IF(OFFSET(Metadata!$A$1,0,0,Metadata!Metadata_Table_Length,1)=C1697,ROW(OFFSET(Metadata!$A$1,0,0,Metadata!Metadata_Table_Length,1))-1,"")),0),OFFSET(Metadata!$B$1,MIN(IF(OFFSET(Metadata!$A$1,0,0,Metadata!Metadata_Table_Length,1)=SUBSTITUTE(C1697,"rawdatafilename","originalfilename"),ROW(OFFSET(Metadata!$A$1,0,0,Metadata!Metadata_Table_Length,1))-1,"")),0)),"")</f>
        <v/>
      </c>
      <c r="F1697" t="str">
        <f t="shared" ca="1" si="107"/>
        <v/>
      </c>
      <c r="G1697" t="str">
        <f t="array" aca="1" ref="G1697" ca="1">IF(B1697&lt;&gt;"",OFFSET(Metadata!$B$1,MIN(IF(OFFSET(Metadata!$A$1,0,0,Metadata!Metadata_Table_Length,1)=SUBSTITUTE(C1697,"rawdatafilename","partnumber"),ROW(OFFSET(Metadata!$A$1,0,0,Metadata!Metadata_Table_Length,1))-1,"")),0),"")</f>
        <v/>
      </c>
      <c r="H1697" t="str">
        <f t="array" aca="1" ref="H1697" ca="1">IF(B1697&lt;&gt;"",OFFSET(Metadata!$B$1,MIN(IF(OFFSET(Metadata!$A$1,0,0,Metadata!Metadata_Table_Length,1)=SUBSTITUTE(C1697,"rawdatafilename","original_count"),ROW(OFFSET(Metadata!$A$1,0,0,Metadata!Metadata_Table_Length,1))-1,"")),0),"")</f>
        <v/>
      </c>
      <c r="I1697" t="str">
        <f t="array" aca="1" ref="I1697" ca="1">IF(B1697&lt;&gt;"",OFFSET(Metadata!$B$1,MIN(IF(OFFSET(Metadata!$A$1,0,0,Metadata!Metadata_Table_Length,1)=SUBSTITUTE(C1697,"rawdatafilename","count"),ROW(OFFSET(Metadata!$A$1,0,0,Metadata!Metadata_Table_Length,1))-1,"")),0),"")</f>
        <v/>
      </c>
      <c r="J1697" t="str">
        <f t="array" aca="1" ref="J1697" ca="1">IF(AND(G1697&lt;&gt;"",G1697&lt;&gt;G1696),MAX(IF(G$2:G$2001=G1697,H$2:H$2001,"")),"")</f>
        <v/>
      </c>
      <c r="K1697" t="str">
        <f t="array" aca="1" ref="K1697" ca="1">IF(AND(G1697&lt;&gt;"",G1697&lt;&gt;G1696),MAX(IF(G$2:G$2001=G1697,I$2:I$2001,"")),"")</f>
        <v/>
      </c>
      <c r="L1697" t="str">
        <f t="shared" ca="1" si="104"/>
        <v/>
      </c>
    </row>
    <row r="1698" spans="2:12" x14ac:dyDescent="0.25">
      <c r="B1698" t="str">
        <f t="shared" ca="1" si="106"/>
        <v/>
      </c>
      <c r="C1698" t="str">
        <f t="shared" ca="1" si="105"/>
        <v/>
      </c>
      <c r="D1698" s="156" t="str">
        <f t="array" aca="1" ref="D1698" ca="1">IFERROR(IF(B1698&lt;&gt;"",IF(OR(EXACT(OFFSET(Metadata!$A$1,0,0,Metadata!Metadata_Table_Length,1),C1698)),1,""),""),"")</f>
        <v/>
      </c>
      <c r="E1698" s="163" t="str">
        <f t="array" aca="1" ref="E1698" ca="1">IF(B1698&lt;&gt;"",IF(D1698=1,OFFSET(Metadata!$B$1,MIN(IF(OFFSET(Metadata!$A$1,0,0,Metadata!Metadata_Table_Length,1)=C1698,ROW(OFFSET(Metadata!$A$1,0,0,Metadata!Metadata_Table_Length,1))-1,"")),0),OFFSET(Metadata!$B$1,MIN(IF(OFFSET(Metadata!$A$1,0,0,Metadata!Metadata_Table_Length,1)=SUBSTITUTE(C1698,"rawdatafilename","originalfilename"),ROW(OFFSET(Metadata!$A$1,0,0,Metadata!Metadata_Table_Length,1))-1,"")),0)),"")</f>
        <v/>
      </c>
      <c r="F1698" t="str">
        <f t="shared" ca="1" si="107"/>
        <v/>
      </c>
      <c r="G1698" t="str">
        <f t="array" aca="1" ref="G1698" ca="1">IF(B1698&lt;&gt;"",OFFSET(Metadata!$B$1,MIN(IF(OFFSET(Metadata!$A$1,0,0,Metadata!Metadata_Table_Length,1)=SUBSTITUTE(C1698,"rawdatafilename","partnumber"),ROW(OFFSET(Metadata!$A$1,0,0,Metadata!Metadata_Table_Length,1))-1,"")),0),"")</f>
        <v/>
      </c>
      <c r="H1698" t="str">
        <f t="array" aca="1" ref="H1698" ca="1">IF(B1698&lt;&gt;"",OFFSET(Metadata!$B$1,MIN(IF(OFFSET(Metadata!$A$1,0,0,Metadata!Metadata_Table_Length,1)=SUBSTITUTE(C1698,"rawdatafilename","original_count"),ROW(OFFSET(Metadata!$A$1,0,0,Metadata!Metadata_Table_Length,1))-1,"")),0),"")</f>
        <v/>
      </c>
      <c r="I1698" t="str">
        <f t="array" aca="1" ref="I1698" ca="1">IF(B1698&lt;&gt;"",OFFSET(Metadata!$B$1,MIN(IF(OFFSET(Metadata!$A$1,0,0,Metadata!Metadata_Table_Length,1)=SUBSTITUTE(C1698,"rawdatafilename","count"),ROW(OFFSET(Metadata!$A$1,0,0,Metadata!Metadata_Table_Length,1))-1,"")),0),"")</f>
        <v/>
      </c>
      <c r="J1698" t="str">
        <f t="array" aca="1" ref="J1698" ca="1">IF(AND(G1698&lt;&gt;"",G1698&lt;&gt;G1697),MAX(IF(G$2:G$2001=G1698,H$2:H$2001,"")),"")</f>
        <v/>
      </c>
      <c r="K1698" t="str">
        <f t="array" aca="1" ref="K1698" ca="1">IF(AND(G1698&lt;&gt;"",G1698&lt;&gt;G1697),MAX(IF(G$2:G$2001=G1698,I$2:I$2001,"")),"")</f>
        <v/>
      </c>
      <c r="L1698" t="str">
        <f t="shared" ca="1" si="104"/>
        <v/>
      </c>
    </row>
    <row r="1699" spans="2:12" x14ac:dyDescent="0.25">
      <c r="B1699" t="str">
        <f t="shared" ca="1" si="106"/>
        <v/>
      </c>
      <c r="C1699" t="str">
        <f t="shared" ca="1" si="105"/>
        <v/>
      </c>
      <c r="D1699" s="156" t="str">
        <f t="array" aca="1" ref="D1699" ca="1">IFERROR(IF(B1699&lt;&gt;"",IF(OR(EXACT(OFFSET(Metadata!$A$1,0,0,Metadata!Metadata_Table_Length,1),C1699)),1,""),""),"")</f>
        <v/>
      </c>
      <c r="E1699" s="163" t="str">
        <f t="array" aca="1" ref="E1699" ca="1">IF(B1699&lt;&gt;"",IF(D1699=1,OFFSET(Metadata!$B$1,MIN(IF(OFFSET(Metadata!$A$1,0,0,Metadata!Metadata_Table_Length,1)=C1699,ROW(OFFSET(Metadata!$A$1,0,0,Metadata!Metadata_Table_Length,1))-1,"")),0),OFFSET(Metadata!$B$1,MIN(IF(OFFSET(Metadata!$A$1,0,0,Metadata!Metadata_Table_Length,1)=SUBSTITUTE(C1699,"rawdatafilename","originalfilename"),ROW(OFFSET(Metadata!$A$1,0,0,Metadata!Metadata_Table_Length,1))-1,"")),0)),"")</f>
        <v/>
      </c>
      <c r="F1699" t="str">
        <f t="shared" ca="1" si="107"/>
        <v/>
      </c>
      <c r="G1699" t="str">
        <f t="array" aca="1" ref="G1699" ca="1">IF(B1699&lt;&gt;"",OFFSET(Metadata!$B$1,MIN(IF(OFFSET(Metadata!$A$1,0,0,Metadata!Metadata_Table_Length,1)=SUBSTITUTE(C1699,"rawdatafilename","partnumber"),ROW(OFFSET(Metadata!$A$1,0,0,Metadata!Metadata_Table_Length,1))-1,"")),0),"")</f>
        <v/>
      </c>
      <c r="H1699" t="str">
        <f t="array" aca="1" ref="H1699" ca="1">IF(B1699&lt;&gt;"",OFFSET(Metadata!$B$1,MIN(IF(OFFSET(Metadata!$A$1,0,0,Metadata!Metadata_Table_Length,1)=SUBSTITUTE(C1699,"rawdatafilename","original_count"),ROW(OFFSET(Metadata!$A$1,0,0,Metadata!Metadata_Table_Length,1))-1,"")),0),"")</f>
        <v/>
      </c>
      <c r="I1699" t="str">
        <f t="array" aca="1" ref="I1699" ca="1">IF(B1699&lt;&gt;"",OFFSET(Metadata!$B$1,MIN(IF(OFFSET(Metadata!$A$1,0,0,Metadata!Metadata_Table_Length,1)=SUBSTITUTE(C1699,"rawdatafilename","count"),ROW(OFFSET(Metadata!$A$1,0,0,Metadata!Metadata_Table_Length,1))-1,"")),0),"")</f>
        <v/>
      </c>
      <c r="J1699" t="str">
        <f t="array" aca="1" ref="J1699" ca="1">IF(AND(G1699&lt;&gt;"",G1699&lt;&gt;G1698),MAX(IF(G$2:G$2001=G1699,H$2:H$2001,"")),"")</f>
        <v/>
      </c>
      <c r="K1699" t="str">
        <f t="array" aca="1" ref="K1699" ca="1">IF(AND(G1699&lt;&gt;"",G1699&lt;&gt;G1698),MAX(IF(G$2:G$2001=G1699,I$2:I$2001,"")),"")</f>
        <v/>
      </c>
      <c r="L1699" t="str">
        <f t="shared" ca="1" si="104"/>
        <v/>
      </c>
    </row>
    <row r="1700" spans="2:12" x14ac:dyDescent="0.25">
      <c r="B1700" t="str">
        <f t="shared" ca="1" si="106"/>
        <v/>
      </c>
      <c r="C1700" t="str">
        <f t="shared" ca="1" si="105"/>
        <v/>
      </c>
      <c r="D1700" s="156" t="str">
        <f t="array" aca="1" ref="D1700" ca="1">IFERROR(IF(B1700&lt;&gt;"",IF(OR(EXACT(OFFSET(Metadata!$A$1,0,0,Metadata!Metadata_Table_Length,1),C1700)),1,""),""),"")</f>
        <v/>
      </c>
      <c r="E1700" s="163" t="str">
        <f t="array" aca="1" ref="E1700" ca="1">IF(B1700&lt;&gt;"",IF(D1700=1,OFFSET(Metadata!$B$1,MIN(IF(OFFSET(Metadata!$A$1,0,0,Metadata!Metadata_Table_Length,1)=C1700,ROW(OFFSET(Metadata!$A$1,0,0,Metadata!Metadata_Table_Length,1))-1,"")),0),OFFSET(Metadata!$B$1,MIN(IF(OFFSET(Metadata!$A$1,0,0,Metadata!Metadata_Table_Length,1)=SUBSTITUTE(C1700,"rawdatafilename","originalfilename"),ROW(OFFSET(Metadata!$A$1,0,0,Metadata!Metadata_Table_Length,1))-1,"")),0)),"")</f>
        <v/>
      </c>
      <c r="F1700" t="str">
        <f t="shared" ca="1" si="107"/>
        <v/>
      </c>
      <c r="G1700" t="str">
        <f t="array" aca="1" ref="G1700" ca="1">IF(B1700&lt;&gt;"",OFFSET(Metadata!$B$1,MIN(IF(OFFSET(Metadata!$A$1,0,0,Metadata!Metadata_Table_Length,1)=SUBSTITUTE(C1700,"rawdatafilename","partnumber"),ROW(OFFSET(Metadata!$A$1,0,0,Metadata!Metadata_Table_Length,1))-1,"")),0),"")</f>
        <v/>
      </c>
      <c r="H1700" t="str">
        <f t="array" aca="1" ref="H1700" ca="1">IF(B1700&lt;&gt;"",OFFSET(Metadata!$B$1,MIN(IF(OFFSET(Metadata!$A$1,0,0,Metadata!Metadata_Table_Length,1)=SUBSTITUTE(C1700,"rawdatafilename","original_count"),ROW(OFFSET(Metadata!$A$1,0,0,Metadata!Metadata_Table_Length,1))-1,"")),0),"")</f>
        <v/>
      </c>
      <c r="I1700" t="str">
        <f t="array" aca="1" ref="I1700" ca="1">IF(B1700&lt;&gt;"",OFFSET(Metadata!$B$1,MIN(IF(OFFSET(Metadata!$A$1,0,0,Metadata!Metadata_Table_Length,1)=SUBSTITUTE(C1700,"rawdatafilename","count"),ROW(OFFSET(Metadata!$A$1,0,0,Metadata!Metadata_Table_Length,1))-1,"")),0),"")</f>
        <v/>
      </c>
      <c r="J1700" t="str">
        <f t="array" aca="1" ref="J1700" ca="1">IF(AND(G1700&lt;&gt;"",G1700&lt;&gt;G1699),MAX(IF(G$2:G$2001=G1700,H$2:H$2001,"")),"")</f>
        <v/>
      </c>
      <c r="K1700" t="str">
        <f t="array" aca="1" ref="K1700" ca="1">IF(AND(G1700&lt;&gt;"",G1700&lt;&gt;G1699),MAX(IF(G$2:G$2001=G1700,I$2:I$2001,"")),"")</f>
        <v/>
      </c>
      <c r="L1700" t="str">
        <f t="shared" ca="1" si="104"/>
        <v/>
      </c>
    </row>
    <row r="1701" spans="2:12" x14ac:dyDescent="0.25">
      <c r="B1701" t="str">
        <f t="shared" ca="1" si="106"/>
        <v/>
      </c>
      <c r="C1701" t="str">
        <f t="shared" ca="1" si="105"/>
        <v/>
      </c>
      <c r="D1701" s="156" t="str">
        <f t="array" aca="1" ref="D1701" ca="1">IFERROR(IF(B1701&lt;&gt;"",IF(OR(EXACT(OFFSET(Metadata!$A$1,0,0,Metadata!Metadata_Table_Length,1),C1701)),1,""),""),"")</f>
        <v/>
      </c>
      <c r="E1701" s="163" t="str">
        <f t="array" aca="1" ref="E1701" ca="1">IF(B1701&lt;&gt;"",IF(D1701=1,OFFSET(Metadata!$B$1,MIN(IF(OFFSET(Metadata!$A$1,0,0,Metadata!Metadata_Table_Length,1)=C1701,ROW(OFFSET(Metadata!$A$1,0,0,Metadata!Metadata_Table_Length,1))-1,"")),0),OFFSET(Metadata!$B$1,MIN(IF(OFFSET(Metadata!$A$1,0,0,Metadata!Metadata_Table_Length,1)=SUBSTITUTE(C1701,"rawdatafilename","originalfilename"),ROW(OFFSET(Metadata!$A$1,0,0,Metadata!Metadata_Table_Length,1))-1,"")),0)),"")</f>
        <v/>
      </c>
      <c r="F1701" t="str">
        <f t="shared" ca="1" si="107"/>
        <v/>
      </c>
      <c r="G1701" t="str">
        <f t="array" aca="1" ref="G1701" ca="1">IF(B1701&lt;&gt;"",OFFSET(Metadata!$B$1,MIN(IF(OFFSET(Metadata!$A$1,0,0,Metadata!Metadata_Table_Length,1)=SUBSTITUTE(C1701,"rawdatafilename","partnumber"),ROW(OFFSET(Metadata!$A$1,0,0,Metadata!Metadata_Table_Length,1))-1,"")),0),"")</f>
        <v/>
      </c>
      <c r="H1701" t="str">
        <f t="array" aca="1" ref="H1701" ca="1">IF(B1701&lt;&gt;"",OFFSET(Metadata!$B$1,MIN(IF(OFFSET(Metadata!$A$1,0,0,Metadata!Metadata_Table_Length,1)=SUBSTITUTE(C1701,"rawdatafilename","original_count"),ROW(OFFSET(Metadata!$A$1,0,0,Metadata!Metadata_Table_Length,1))-1,"")),0),"")</f>
        <v/>
      </c>
      <c r="I1701" t="str">
        <f t="array" aca="1" ref="I1701" ca="1">IF(B1701&lt;&gt;"",OFFSET(Metadata!$B$1,MIN(IF(OFFSET(Metadata!$A$1,0,0,Metadata!Metadata_Table_Length,1)=SUBSTITUTE(C1701,"rawdatafilename","count"),ROW(OFFSET(Metadata!$A$1,0,0,Metadata!Metadata_Table_Length,1))-1,"")),0),"")</f>
        <v/>
      </c>
      <c r="J1701" t="str">
        <f t="array" aca="1" ref="J1701" ca="1">IF(AND(G1701&lt;&gt;"",G1701&lt;&gt;G1700),MAX(IF(G$2:G$2001=G1701,H$2:H$2001,"")),"")</f>
        <v/>
      </c>
      <c r="K1701" t="str">
        <f t="array" aca="1" ref="K1701" ca="1">IF(AND(G1701&lt;&gt;"",G1701&lt;&gt;G1700),MAX(IF(G$2:G$2001=G1701,I$2:I$2001,"")),"")</f>
        <v/>
      </c>
      <c r="L1701" t="str">
        <f t="shared" ca="1" si="104"/>
        <v/>
      </c>
    </row>
    <row r="1702" spans="2:12" x14ac:dyDescent="0.25">
      <c r="B1702" t="str">
        <f t="shared" ca="1" si="106"/>
        <v/>
      </c>
      <c r="C1702" t="str">
        <f t="shared" ca="1" si="105"/>
        <v/>
      </c>
      <c r="D1702" s="156" t="str">
        <f t="array" aca="1" ref="D1702" ca="1">IFERROR(IF(B1702&lt;&gt;"",IF(OR(EXACT(OFFSET(Metadata!$A$1,0,0,Metadata!Metadata_Table_Length,1),C1702)),1,""),""),"")</f>
        <v/>
      </c>
      <c r="E1702" s="163" t="str">
        <f t="array" aca="1" ref="E1702" ca="1">IF(B1702&lt;&gt;"",IF(D1702=1,OFFSET(Metadata!$B$1,MIN(IF(OFFSET(Metadata!$A$1,0,0,Metadata!Metadata_Table_Length,1)=C1702,ROW(OFFSET(Metadata!$A$1,0,0,Metadata!Metadata_Table_Length,1))-1,"")),0),OFFSET(Metadata!$B$1,MIN(IF(OFFSET(Metadata!$A$1,0,0,Metadata!Metadata_Table_Length,1)=SUBSTITUTE(C1702,"rawdatafilename","originalfilename"),ROW(OFFSET(Metadata!$A$1,0,0,Metadata!Metadata_Table_Length,1))-1,"")),0)),"")</f>
        <v/>
      </c>
      <c r="F1702" t="str">
        <f t="shared" ca="1" si="107"/>
        <v/>
      </c>
      <c r="G1702" t="str">
        <f t="array" aca="1" ref="G1702" ca="1">IF(B1702&lt;&gt;"",OFFSET(Metadata!$B$1,MIN(IF(OFFSET(Metadata!$A$1,0,0,Metadata!Metadata_Table_Length,1)=SUBSTITUTE(C1702,"rawdatafilename","partnumber"),ROW(OFFSET(Metadata!$A$1,0,0,Metadata!Metadata_Table_Length,1))-1,"")),0),"")</f>
        <v/>
      </c>
      <c r="H1702" t="str">
        <f t="array" aca="1" ref="H1702" ca="1">IF(B1702&lt;&gt;"",OFFSET(Metadata!$B$1,MIN(IF(OFFSET(Metadata!$A$1,0,0,Metadata!Metadata_Table_Length,1)=SUBSTITUTE(C1702,"rawdatafilename","original_count"),ROW(OFFSET(Metadata!$A$1,0,0,Metadata!Metadata_Table_Length,1))-1,"")),0),"")</f>
        <v/>
      </c>
      <c r="I1702" t="str">
        <f t="array" aca="1" ref="I1702" ca="1">IF(B1702&lt;&gt;"",OFFSET(Metadata!$B$1,MIN(IF(OFFSET(Metadata!$A$1,0,0,Metadata!Metadata_Table_Length,1)=SUBSTITUTE(C1702,"rawdatafilename","count"),ROW(OFFSET(Metadata!$A$1,0,0,Metadata!Metadata_Table_Length,1))-1,"")),0),"")</f>
        <v/>
      </c>
      <c r="J1702" t="str">
        <f t="array" aca="1" ref="J1702" ca="1">IF(AND(G1702&lt;&gt;"",G1702&lt;&gt;G1701),MAX(IF(G$2:G$2001=G1702,H$2:H$2001,"")),"")</f>
        <v/>
      </c>
      <c r="K1702" t="str">
        <f t="array" aca="1" ref="K1702" ca="1">IF(AND(G1702&lt;&gt;"",G1702&lt;&gt;G1701),MAX(IF(G$2:G$2001=G1702,I$2:I$2001,"")),"")</f>
        <v/>
      </c>
      <c r="L1702" t="str">
        <f t="shared" ca="1" si="104"/>
        <v/>
      </c>
    </row>
    <row r="1703" spans="2:12" x14ac:dyDescent="0.25">
      <c r="B1703" t="str">
        <f t="shared" ca="1" si="106"/>
        <v/>
      </c>
      <c r="C1703" t="str">
        <f t="shared" ca="1" si="105"/>
        <v/>
      </c>
      <c r="D1703" s="156" t="str">
        <f t="array" aca="1" ref="D1703" ca="1">IFERROR(IF(B1703&lt;&gt;"",IF(OR(EXACT(OFFSET(Metadata!$A$1,0,0,Metadata!Metadata_Table_Length,1),C1703)),1,""),""),"")</f>
        <v/>
      </c>
      <c r="E1703" s="163" t="str">
        <f t="array" aca="1" ref="E1703" ca="1">IF(B1703&lt;&gt;"",IF(D1703=1,OFFSET(Metadata!$B$1,MIN(IF(OFFSET(Metadata!$A$1,0,0,Metadata!Metadata_Table_Length,1)=C1703,ROW(OFFSET(Metadata!$A$1,0,0,Metadata!Metadata_Table_Length,1))-1,"")),0),OFFSET(Metadata!$B$1,MIN(IF(OFFSET(Metadata!$A$1,0,0,Metadata!Metadata_Table_Length,1)=SUBSTITUTE(C1703,"rawdatafilename","originalfilename"),ROW(OFFSET(Metadata!$A$1,0,0,Metadata!Metadata_Table_Length,1))-1,"")),0)),"")</f>
        <v/>
      </c>
      <c r="F1703" t="str">
        <f t="shared" ca="1" si="107"/>
        <v/>
      </c>
      <c r="G1703" t="str">
        <f t="array" aca="1" ref="G1703" ca="1">IF(B1703&lt;&gt;"",OFFSET(Metadata!$B$1,MIN(IF(OFFSET(Metadata!$A$1,0,0,Metadata!Metadata_Table_Length,1)=SUBSTITUTE(C1703,"rawdatafilename","partnumber"),ROW(OFFSET(Metadata!$A$1,0,0,Metadata!Metadata_Table_Length,1))-1,"")),0),"")</f>
        <v/>
      </c>
      <c r="H1703" t="str">
        <f t="array" aca="1" ref="H1703" ca="1">IF(B1703&lt;&gt;"",OFFSET(Metadata!$B$1,MIN(IF(OFFSET(Metadata!$A$1,0,0,Metadata!Metadata_Table_Length,1)=SUBSTITUTE(C1703,"rawdatafilename","original_count"),ROW(OFFSET(Metadata!$A$1,0,0,Metadata!Metadata_Table_Length,1))-1,"")),0),"")</f>
        <v/>
      </c>
      <c r="I1703" t="str">
        <f t="array" aca="1" ref="I1703" ca="1">IF(B1703&lt;&gt;"",OFFSET(Metadata!$B$1,MIN(IF(OFFSET(Metadata!$A$1,0,0,Metadata!Metadata_Table_Length,1)=SUBSTITUTE(C1703,"rawdatafilename","count"),ROW(OFFSET(Metadata!$A$1,0,0,Metadata!Metadata_Table_Length,1))-1,"")),0),"")</f>
        <v/>
      </c>
      <c r="J1703" t="str">
        <f t="array" aca="1" ref="J1703" ca="1">IF(AND(G1703&lt;&gt;"",G1703&lt;&gt;G1702),MAX(IF(G$2:G$2001=G1703,H$2:H$2001,"")),"")</f>
        <v/>
      </c>
      <c r="K1703" t="str">
        <f t="array" aca="1" ref="K1703" ca="1">IF(AND(G1703&lt;&gt;"",G1703&lt;&gt;G1702),MAX(IF(G$2:G$2001=G1703,I$2:I$2001,"")),"")</f>
        <v/>
      </c>
      <c r="L1703" t="str">
        <f t="shared" ca="1" si="104"/>
        <v/>
      </c>
    </row>
    <row r="1704" spans="2:12" x14ac:dyDescent="0.25">
      <c r="B1704" t="str">
        <f t="shared" ca="1" si="106"/>
        <v/>
      </c>
      <c r="C1704" t="str">
        <f t="shared" ca="1" si="105"/>
        <v/>
      </c>
      <c r="D1704" s="156" t="str">
        <f t="array" aca="1" ref="D1704" ca="1">IFERROR(IF(B1704&lt;&gt;"",IF(OR(EXACT(OFFSET(Metadata!$A$1,0,0,Metadata!Metadata_Table_Length,1),C1704)),1,""),""),"")</f>
        <v/>
      </c>
      <c r="E1704" s="163" t="str">
        <f t="array" aca="1" ref="E1704" ca="1">IF(B1704&lt;&gt;"",IF(D1704=1,OFFSET(Metadata!$B$1,MIN(IF(OFFSET(Metadata!$A$1,0,0,Metadata!Metadata_Table_Length,1)=C1704,ROW(OFFSET(Metadata!$A$1,0,0,Metadata!Metadata_Table_Length,1))-1,"")),0),OFFSET(Metadata!$B$1,MIN(IF(OFFSET(Metadata!$A$1,0,0,Metadata!Metadata_Table_Length,1)=SUBSTITUTE(C1704,"rawdatafilename","originalfilename"),ROW(OFFSET(Metadata!$A$1,0,0,Metadata!Metadata_Table_Length,1))-1,"")),0)),"")</f>
        <v/>
      </c>
      <c r="F1704" t="str">
        <f t="shared" ca="1" si="107"/>
        <v/>
      </c>
      <c r="G1704" t="str">
        <f t="array" aca="1" ref="G1704" ca="1">IF(B1704&lt;&gt;"",OFFSET(Metadata!$B$1,MIN(IF(OFFSET(Metadata!$A$1,0,0,Metadata!Metadata_Table_Length,1)=SUBSTITUTE(C1704,"rawdatafilename","partnumber"),ROW(OFFSET(Metadata!$A$1,0,0,Metadata!Metadata_Table_Length,1))-1,"")),0),"")</f>
        <v/>
      </c>
      <c r="H1704" t="str">
        <f t="array" aca="1" ref="H1704" ca="1">IF(B1704&lt;&gt;"",OFFSET(Metadata!$B$1,MIN(IF(OFFSET(Metadata!$A$1,0,0,Metadata!Metadata_Table_Length,1)=SUBSTITUTE(C1704,"rawdatafilename","original_count"),ROW(OFFSET(Metadata!$A$1,0,0,Metadata!Metadata_Table_Length,1))-1,"")),0),"")</f>
        <v/>
      </c>
      <c r="I1704" t="str">
        <f t="array" aca="1" ref="I1704" ca="1">IF(B1704&lt;&gt;"",OFFSET(Metadata!$B$1,MIN(IF(OFFSET(Metadata!$A$1,0,0,Metadata!Metadata_Table_Length,1)=SUBSTITUTE(C1704,"rawdatafilename","count"),ROW(OFFSET(Metadata!$A$1,0,0,Metadata!Metadata_Table_Length,1))-1,"")),0),"")</f>
        <v/>
      </c>
      <c r="J1704" t="str">
        <f t="array" aca="1" ref="J1704" ca="1">IF(AND(G1704&lt;&gt;"",G1704&lt;&gt;G1703),MAX(IF(G$2:G$2001=G1704,H$2:H$2001,"")),"")</f>
        <v/>
      </c>
      <c r="K1704" t="str">
        <f t="array" aca="1" ref="K1704" ca="1">IF(AND(G1704&lt;&gt;"",G1704&lt;&gt;G1703),MAX(IF(G$2:G$2001=G1704,I$2:I$2001,"")),"")</f>
        <v/>
      </c>
      <c r="L1704" t="str">
        <f t="shared" ca="1" si="104"/>
        <v/>
      </c>
    </row>
    <row r="1705" spans="2:12" x14ac:dyDescent="0.25">
      <c r="B1705" t="str">
        <f t="shared" ca="1" si="106"/>
        <v/>
      </c>
      <c r="C1705" t="str">
        <f t="shared" ca="1" si="105"/>
        <v/>
      </c>
      <c r="D1705" s="156" t="str">
        <f t="array" aca="1" ref="D1705" ca="1">IFERROR(IF(B1705&lt;&gt;"",IF(OR(EXACT(OFFSET(Metadata!$A$1,0,0,Metadata!Metadata_Table_Length,1),C1705)),1,""),""),"")</f>
        <v/>
      </c>
      <c r="E1705" s="163" t="str">
        <f t="array" aca="1" ref="E1705" ca="1">IF(B1705&lt;&gt;"",IF(D1705=1,OFFSET(Metadata!$B$1,MIN(IF(OFFSET(Metadata!$A$1,0,0,Metadata!Metadata_Table_Length,1)=C1705,ROW(OFFSET(Metadata!$A$1,0,0,Metadata!Metadata_Table_Length,1))-1,"")),0),OFFSET(Metadata!$B$1,MIN(IF(OFFSET(Metadata!$A$1,0,0,Metadata!Metadata_Table_Length,1)=SUBSTITUTE(C1705,"rawdatafilename","originalfilename"),ROW(OFFSET(Metadata!$A$1,0,0,Metadata!Metadata_Table_Length,1))-1,"")),0)),"")</f>
        <v/>
      </c>
      <c r="F1705" t="str">
        <f t="shared" ca="1" si="107"/>
        <v/>
      </c>
      <c r="G1705" t="str">
        <f t="array" aca="1" ref="G1705" ca="1">IF(B1705&lt;&gt;"",OFFSET(Metadata!$B$1,MIN(IF(OFFSET(Metadata!$A$1,0,0,Metadata!Metadata_Table_Length,1)=SUBSTITUTE(C1705,"rawdatafilename","partnumber"),ROW(OFFSET(Metadata!$A$1,0,0,Metadata!Metadata_Table_Length,1))-1,"")),0),"")</f>
        <v/>
      </c>
      <c r="H1705" t="str">
        <f t="array" aca="1" ref="H1705" ca="1">IF(B1705&lt;&gt;"",OFFSET(Metadata!$B$1,MIN(IF(OFFSET(Metadata!$A$1,0,0,Metadata!Metadata_Table_Length,1)=SUBSTITUTE(C1705,"rawdatafilename","original_count"),ROW(OFFSET(Metadata!$A$1,0,0,Metadata!Metadata_Table_Length,1))-1,"")),0),"")</f>
        <v/>
      </c>
      <c r="I1705" t="str">
        <f t="array" aca="1" ref="I1705" ca="1">IF(B1705&lt;&gt;"",OFFSET(Metadata!$B$1,MIN(IF(OFFSET(Metadata!$A$1,0,0,Metadata!Metadata_Table_Length,1)=SUBSTITUTE(C1705,"rawdatafilename","count"),ROW(OFFSET(Metadata!$A$1,0,0,Metadata!Metadata_Table_Length,1))-1,"")),0),"")</f>
        <v/>
      </c>
      <c r="J1705" t="str">
        <f t="array" aca="1" ref="J1705" ca="1">IF(AND(G1705&lt;&gt;"",G1705&lt;&gt;G1704),MAX(IF(G$2:G$2001=G1705,H$2:H$2001,"")),"")</f>
        <v/>
      </c>
      <c r="K1705" t="str">
        <f t="array" aca="1" ref="K1705" ca="1">IF(AND(G1705&lt;&gt;"",G1705&lt;&gt;G1704),MAX(IF(G$2:G$2001=G1705,I$2:I$2001,"")),"")</f>
        <v/>
      </c>
      <c r="L1705" t="str">
        <f t="shared" ca="1" si="104"/>
        <v/>
      </c>
    </row>
    <row r="1706" spans="2:12" x14ac:dyDescent="0.25">
      <c r="B1706" t="str">
        <f t="shared" ca="1" si="106"/>
        <v/>
      </c>
      <c r="C1706" t="str">
        <f t="shared" ca="1" si="105"/>
        <v/>
      </c>
      <c r="D1706" s="156" t="str">
        <f t="array" aca="1" ref="D1706" ca="1">IFERROR(IF(B1706&lt;&gt;"",IF(OR(EXACT(OFFSET(Metadata!$A$1,0,0,Metadata!Metadata_Table_Length,1),C1706)),1,""),""),"")</f>
        <v/>
      </c>
      <c r="E1706" s="163" t="str">
        <f t="array" aca="1" ref="E1706" ca="1">IF(B1706&lt;&gt;"",IF(D1706=1,OFFSET(Metadata!$B$1,MIN(IF(OFFSET(Metadata!$A$1,0,0,Metadata!Metadata_Table_Length,1)=C1706,ROW(OFFSET(Metadata!$A$1,0,0,Metadata!Metadata_Table_Length,1))-1,"")),0),OFFSET(Metadata!$B$1,MIN(IF(OFFSET(Metadata!$A$1,0,0,Metadata!Metadata_Table_Length,1)=SUBSTITUTE(C1706,"rawdatafilename","originalfilename"),ROW(OFFSET(Metadata!$A$1,0,0,Metadata!Metadata_Table_Length,1))-1,"")),0)),"")</f>
        <v/>
      </c>
      <c r="F1706" t="str">
        <f t="shared" ca="1" si="107"/>
        <v/>
      </c>
      <c r="G1706" t="str">
        <f t="array" aca="1" ref="G1706" ca="1">IF(B1706&lt;&gt;"",OFFSET(Metadata!$B$1,MIN(IF(OFFSET(Metadata!$A$1,0,0,Metadata!Metadata_Table_Length,1)=SUBSTITUTE(C1706,"rawdatafilename","partnumber"),ROW(OFFSET(Metadata!$A$1,0,0,Metadata!Metadata_Table_Length,1))-1,"")),0),"")</f>
        <v/>
      </c>
      <c r="H1706" t="str">
        <f t="array" aca="1" ref="H1706" ca="1">IF(B1706&lt;&gt;"",OFFSET(Metadata!$B$1,MIN(IF(OFFSET(Metadata!$A$1,0,0,Metadata!Metadata_Table_Length,1)=SUBSTITUTE(C1706,"rawdatafilename","original_count"),ROW(OFFSET(Metadata!$A$1,0,0,Metadata!Metadata_Table_Length,1))-1,"")),0),"")</f>
        <v/>
      </c>
      <c r="I1706" t="str">
        <f t="array" aca="1" ref="I1706" ca="1">IF(B1706&lt;&gt;"",OFFSET(Metadata!$B$1,MIN(IF(OFFSET(Metadata!$A$1,0,0,Metadata!Metadata_Table_Length,1)=SUBSTITUTE(C1706,"rawdatafilename","count"),ROW(OFFSET(Metadata!$A$1,0,0,Metadata!Metadata_Table_Length,1))-1,"")),0),"")</f>
        <v/>
      </c>
      <c r="J1706" t="str">
        <f t="array" aca="1" ref="J1706" ca="1">IF(AND(G1706&lt;&gt;"",G1706&lt;&gt;G1705),MAX(IF(G$2:G$2001=G1706,H$2:H$2001,"")),"")</f>
        <v/>
      </c>
      <c r="K1706" t="str">
        <f t="array" aca="1" ref="K1706" ca="1">IF(AND(G1706&lt;&gt;"",G1706&lt;&gt;G1705),MAX(IF(G$2:G$2001=G1706,I$2:I$2001,"")),"")</f>
        <v/>
      </c>
      <c r="L1706" t="str">
        <f t="shared" ref="L1706:L1769" ca="1" si="108">IF(F1706&lt;&gt;"",IF(F1706&lt;&gt;F1705,F1706,""),"")</f>
        <v/>
      </c>
    </row>
    <row r="1707" spans="2:12" x14ac:dyDescent="0.25">
      <c r="B1707" t="str">
        <f t="shared" ca="1" si="106"/>
        <v/>
      </c>
      <c r="C1707" t="str">
        <f t="shared" ca="1" si="105"/>
        <v/>
      </c>
      <c r="D1707" s="156" t="str">
        <f t="array" aca="1" ref="D1707" ca="1">IFERROR(IF(B1707&lt;&gt;"",IF(OR(EXACT(OFFSET(Metadata!$A$1,0,0,Metadata!Metadata_Table_Length,1),C1707)),1,""),""),"")</f>
        <v/>
      </c>
      <c r="E1707" s="163" t="str">
        <f t="array" aca="1" ref="E1707" ca="1">IF(B1707&lt;&gt;"",IF(D1707=1,OFFSET(Metadata!$B$1,MIN(IF(OFFSET(Metadata!$A$1,0,0,Metadata!Metadata_Table_Length,1)=C1707,ROW(OFFSET(Metadata!$A$1,0,0,Metadata!Metadata_Table_Length,1))-1,"")),0),OFFSET(Metadata!$B$1,MIN(IF(OFFSET(Metadata!$A$1,0,0,Metadata!Metadata_Table_Length,1)=SUBSTITUTE(C1707,"rawdatafilename","originalfilename"),ROW(OFFSET(Metadata!$A$1,0,0,Metadata!Metadata_Table_Length,1))-1,"")),0)),"")</f>
        <v/>
      </c>
      <c r="F1707" t="str">
        <f t="shared" ca="1" si="107"/>
        <v/>
      </c>
      <c r="G1707" t="str">
        <f t="array" aca="1" ref="G1707" ca="1">IF(B1707&lt;&gt;"",OFFSET(Metadata!$B$1,MIN(IF(OFFSET(Metadata!$A$1,0,0,Metadata!Metadata_Table_Length,1)=SUBSTITUTE(C1707,"rawdatafilename","partnumber"),ROW(OFFSET(Metadata!$A$1,0,0,Metadata!Metadata_Table_Length,1))-1,"")),0),"")</f>
        <v/>
      </c>
      <c r="H1707" t="str">
        <f t="array" aca="1" ref="H1707" ca="1">IF(B1707&lt;&gt;"",OFFSET(Metadata!$B$1,MIN(IF(OFFSET(Metadata!$A$1,0,0,Metadata!Metadata_Table_Length,1)=SUBSTITUTE(C1707,"rawdatafilename","original_count"),ROW(OFFSET(Metadata!$A$1,0,0,Metadata!Metadata_Table_Length,1))-1,"")),0),"")</f>
        <v/>
      </c>
      <c r="I1707" t="str">
        <f t="array" aca="1" ref="I1707" ca="1">IF(B1707&lt;&gt;"",OFFSET(Metadata!$B$1,MIN(IF(OFFSET(Metadata!$A$1,0,0,Metadata!Metadata_Table_Length,1)=SUBSTITUTE(C1707,"rawdatafilename","count"),ROW(OFFSET(Metadata!$A$1,0,0,Metadata!Metadata_Table_Length,1))-1,"")),0),"")</f>
        <v/>
      </c>
      <c r="J1707" t="str">
        <f t="array" aca="1" ref="J1707" ca="1">IF(AND(G1707&lt;&gt;"",G1707&lt;&gt;G1706),MAX(IF(G$2:G$2001=G1707,H$2:H$2001,"")),"")</f>
        <v/>
      </c>
      <c r="K1707" t="str">
        <f t="array" aca="1" ref="K1707" ca="1">IF(AND(G1707&lt;&gt;"",G1707&lt;&gt;G1706),MAX(IF(G$2:G$2001=G1707,I$2:I$2001,"")),"")</f>
        <v/>
      </c>
      <c r="L1707" t="str">
        <f t="shared" ca="1" si="108"/>
        <v/>
      </c>
    </row>
    <row r="1708" spans="2:12" x14ac:dyDescent="0.25">
      <c r="B1708" t="str">
        <f t="shared" ca="1" si="106"/>
        <v/>
      </c>
      <c r="C1708" t="str">
        <f t="shared" ca="1" si="105"/>
        <v/>
      </c>
      <c r="D1708" s="156" t="str">
        <f t="array" aca="1" ref="D1708" ca="1">IFERROR(IF(B1708&lt;&gt;"",IF(OR(EXACT(OFFSET(Metadata!$A$1,0,0,Metadata!Metadata_Table_Length,1),C1708)),1,""),""),"")</f>
        <v/>
      </c>
      <c r="E1708" s="163" t="str">
        <f t="array" aca="1" ref="E1708" ca="1">IF(B1708&lt;&gt;"",IF(D1708=1,OFFSET(Metadata!$B$1,MIN(IF(OFFSET(Metadata!$A$1,0,0,Metadata!Metadata_Table_Length,1)=C1708,ROW(OFFSET(Metadata!$A$1,0,0,Metadata!Metadata_Table_Length,1))-1,"")),0),OFFSET(Metadata!$B$1,MIN(IF(OFFSET(Metadata!$A$1,0,0,Metadata!Metadata_Table_Length,1)=SUBSTITUTE(C1708,"rawdatafilename","originalfilename"),ROW(OFFSET(Metadata!$A$1,0,0,Metadata!Metadata_Table_Length,1))-1,"")),0)),"")</f>
        <v/>
      </c>
      <c r="F1708" t="str">
        <f t="shared" ca="1" si="107"/>
        <v/>
      </c>
      <c r="G1708" t="str">
        <f t="array" aca="1" ref="G1708" ca="1">IF(B1708&lt;&gt;"",OFFSET(Metadata!$B$1,MIN(IF(OFFSET(Metadata!$A$1,0,0,Metadata!Metadata_Table_Length,1)=SUBSTITUTE(C1708,"rawdatafilename","partnumber"),ROW(OFFSET(Metadata!$A$1,0,0,Metadata!Metadata_Table_Length,1))-1,"")),0),"")</f>
        <v/>
      </c>
      <c r="H1708" t="str">
        <f t="array" aca="1" ref="H1708" ca="1">IF(B1708&lt;&gt;"",OFFSET(Metadata!$B$1,MIN(IF(OFFSET(Metadata!$A$1,0,0,Metadata!Metadata_Table_Length,1)=SUBSTITUTE(C1708,"rawdatafilename","original_count"),ROW(OFFSET(Metadata!$A$1,0,0,Metadata!Metadata_Table_Length,1))-1,"")),0),"")</f>
        <v/>
      </c>
      <c r="I1708" t="str">
        <f t="array" aca="1" ref="I1708" ca="1">IF(B1708&lt;&gt;"",OFFSET(Metadata!$B$1,MIN(IF(OFFSET(Metadata!$A$1,0,0,Metadata!Metadata_Table_Length,1)=SUBSTITUTE(C1708,"rawdatafilename","count"),ROW(OFFSET(Metadata!$A$1,0,0,Metadata!Metadata_Table_Length,1))-1,"")),0),"")</f>
        <v/>
      </c>
      <c r="J1708" t="str">
        <f t="array" aca="1" ref="J1708" ca="1">IF(AND(G1708&lt;&gt;"",G1708&lt;&gt;G1707),MAX(IF(G$2:G$2001=G1708,H$2:H$2001,"")),"")</f>
        <v/>
      </c>
      <c r="K1708" t="str">
        <f t="array" aca="1" ref="K1708" ca="1">IF(AND(G1708&lt;&gt;"",G1708&lt;&gt;G1707),MAX(IF(G$2:G$2001=G1708,I$2:I$2001,"")),"")</f>
        <v/>
      </c>
      <c r="L1708" t="str">
        <f t="shared" ca="1" si="108"/>
        <v/>
      </c>
    </row>
    <row r="1709" spans="2:12" x14ac:dyDescent="0.25">
      <c r="B1709" t="str">
        <f t="shared" ca="1" si="106"/>
        <v/>
      </c>
      <c r="C1709" t="str">
        <f t="shared" ca="1" si="105"/>
        <v/>
      </c>
      <c r="D1709" s="156" t="str">
        <f t="array" aca="1" ref="D1709" ca="1">IFERROR(IF(B1709&lt;&gt;"",IF(OR(EXACT(OFFSET(Metadata!$A$1,0,0,Metadata!Metadata_Table_Length,1),C1709)),1,""),""),"")</f>
        <v/>
      </c>
      <c r="E1709" s="163" t="str">
        <f t="array" aca="1" ref="E1709" ca="1">IF(B1709&lt;&gt;"",IF(D1709=1,OFFSET(Metadata!$B$1,MIN(IF(OFFSET(Metadata!$A$1,0,0,Metadata!Metadata_Table_Length,1)=C1709,ROW(OFFSET(Metadata!$A$1,0,0,Metadata!Metadata_Table_Length,1))-1,"")),0),OFFSET(Metadata!$B$1,MIN(IF(OFFSET(Metadata!$A$1,0,0,Metadata!Metadata_Table_Length,1)=SUBSTITUTE(C1709,"rawdatafilename","originalfilename"),ROW(OFFSET(Metadata!$A$1,0,0,Metadata!Metadata_Table_Length,1))-1,"")),0)),"")</f>
        <v/>
      </c>
      <c r="F1709" t="str">
        <f t="shared" ca="1" si="107"/>
        <v/>
      </c>
      <c r="G1709" t="str">
        <f t="array" aca="1" ref="G1709" ca="1">IF(B1709&lt;&gt;"",OFFSET(Metadata!$B$1,MIN(IF(OFFSET(Metadata!$A$1,0,0,Metadata!Metadata_Table_Length,1)=SUBSTITUTE(C1709,"rawdatafilename","partnumber"),ROW(OFFSET(Metadata!$A$1,0,0,Metadata!Metadata_Table_Length,1))-1,"")),0),"")</f>
        <v/>
      </c>
      <c r="H1709" t="str">
        <f t="array" aca="1" ref="H1709" ca="1">IF(B1709&lt;&gt;"",OFFSET(Metadata!$B$1,MIN(IF(OFFSET(Metadata!$A$1,0,0,Metadata!Metadata_Table_Length,1)=SUBSTITUTE(C1709,"rawdatafilename","original_count"),ROW(OFFSET(Metadata!$A$1,0,0,Metadata!Metadata_Table_Length,1))-1,"")),0),"")</f>
        <v/>
      </c>
      <c r="I1709" t="str">
        <f t="array" aca="1" ref="I1709" ca="1">IF(B1709&lt;&gt;"",OFFSET(Metadata!$B$1,MIN(IF(OFFSET(Metadata!$A$1,0,0,Metadata!Metadata_Table_Length,1)=SUBSTITUTE(C1709,"rawdatafilename","count"),ROW(OFFSET(Metadata!$A$1,0,0,Metadata!Metadata_Table_Length,1))-1,"")),0),"")</f>
        <v/>
      </c>
      <c r="J1709" t="str">
        <f t="array" aca="1" ref="J1709" ca="1">IF(AND(G1709&lt;&gt;"",G1709&lt;&gt;G1708),MAX(IF(G$2:G$2001=G1709,H$2:H$2001,"")),"")</f>
        <v/>
      </c>
      <c r="K1709" t="str">
        <f t="array" aca="1" ref="K1709" ca="1">IF(AND(G1709&lt;&gt;"",G1709&lt;&gt;G1708),MAX(IF(G$2:G$2001=G1709,I$2:I$2001,"")),"")</f>
        <v/>
      </c>
      <c r="L1709" t="str">
        <f t="shared" ca="1" si="108"/>
        <v/>
      </c>
    </row>
    <row r="1710" spans="2:12" x14ac:dyDescent="0.25">
      <c r="B1710" t="str">
        <f t="shared" ca="1" si="106"/>
        <v/>
      </c>
      <c r="C1710" t="str">
        <f t="shared" ca="1" si="105"/>
        <v/>
      </c>
      <c r="D1710" s="156" t="str">
        <f t="array" aca="1" ref="D1710" ca="1">IFERROR(IF(B1710&lt;&gt;"",IF(OR(EXACT(OFFSET(Metadata!$A$1,0,0,Metadata!Metadata_Table_Length,1),C1710)),1,""),""),"")</f>
        <v/>
      </c>
      <c r="E1710" s="163" t="str">
        <f t="array" aca="1" ref="E1710" ca="1">IF(B1710&lt;&gt;"",IF(D1710=1,OFFSET(Metadata!$B$1,MIN(IF(OFFSET(Metadata!$A$1,0,0,Metadata!Metadata_Table_Length,1)=C1710,ROW(OFFSET(Metadata!$A$1,0,0,Metadata!Metadata_Table_Length,1))-1,"")),0),OFFSET(Metadata!$B$1,MIN(IF(OFFSET(Metadata!$A$1,0,0,Metadata!Metadata_Table_Length,1)=SUBSTITUTE(C1710,"rawdatafilename","originalfilename"),ROW(OFFSET(Metadata!$A$1,0,0,Metadata!Metadata_Table_Length,1))-1,"")),0)),"")</f>
        <v/>
      </c>
      <c r="F1710" t="str">
        <f t="shared" ca="1" si="107"/>
        <v/>
      </c>
      <c r="G1710" t="str">
        <f t="array" aca="1" ref="G1710" ca="1">IF(B1710&lt;&gt;"",OFFSET(Metadata!$B$1,MIN(IF(OFFSET(Metadata!$A$1,0,0,Metadata!Metadata_Table_Length,1)=SUBSTITUTE(C1710,"rawdatafilename","partnumber"),ROW(OFFSET(Metadata!$A$1,0,0,Metadata!Metadata_Table_Length,1))-1,"")),0),"")</f>
        <v/>
      </c>
      <c r="H1710" t="str">
        <f t="array" aca="1" ref="H1710" ca="1">IF(B1710&lt;&gt;"",OFFSET(Metadata!$B$1,MIN(IF(OFFSET(Metadata!$A$1,0,0,Metadata!Metadata_Table_Length,1)=SUBSTITUTE(C1710,"rawdatafilename","original_count"),ROW(OFFSET(Metadata!$A$1,0,0,Metadata!Metadata_Table_Length,1))-1,"")),0),"")</f>
        <v/>
      </c>
      <c r="I1710" t="str">
        <f t="array" aca="1" ref="I1710" ca="1">IF(B1710&lt;&gt;"",OFFSET(Metadata!$B$1,MIN(IF(OFFSET(Metadata!$A$1,0,0,Metadata!Metadata_Table_Length,1)=SUBSTITUTE(C1710,"rawdatafilename","count"),ROW(OFFSET(Metadata!$A$1,0,0,Metadata!Metadata_Table_Length,1))-1,"")),0),"")</f>
        <v/>
      </c>
      <c r="J1710" t="str">
        <f t="array" aca="1" ref="J1710" ca="1">IF(AND(G1710&lt;&gt;"",G1710&lt;&gt;G1709),MAX(IF(G$2:G$2001=G1710,H$2:H$2001,"")),"")</f>
        <v/>
      </c>
      <c r="K1710" t="str">
        <f t="array" aca="1" ref="K1710" ca="1">IF(AND(G1710&lt;&gt;"",G1710&lt;&gt;G1709),MAX(IF(G$2:G$2001=G1710,I$2:I$2001,"")),"")</f>
        <v/>
      </c>
      <c r="L1710" t="str">
        <f t="shared" ca="1" si="108"/>
        <v/>
      </c>
    </row>
    <row r="1711" spans="2:12" x14ac:dyDescent="0.25">
      <c r="B1711" t="str">
        <f t="shared" ca="1" si="106"/>
        <v/>
      </c>
      <c r="C1711" t="str">
        <f t="shared" ca="1" si="105"/>
        <v/>
      </c>
      <c r="D1711" s="156" t="str">
        <f t="array" aca="1" ref="D1711" ca="1">IFERROR(IF(B1711&lt;&gt;"",IF(OR(EXACT(OFFSET(Metadata!$A$1,0,0,Metadata!Metadata_Table_Length,1),C1711)),1,""),""),"")</f>
        <v/>
      </c>
      <c r="E1711" s="163" t="str">
        <f t="array" aca="1" ref="E1711" ca="1">IF(B1711&lt;&gt;"",IF(D1711=1,OFFSET(Metadata!$B$1,MIN(IF(OFFSET(Metadata!$A$1,0,0,Metadata!Metadata_Table_Length,1)=C1711,ROW(OFFSET(Metadata!$A$1,0,0,Metadata!Metadata_Table_Length,1))-1,"")),0),OFFSET(Metadata!$B$1,MIN(IF(OFFSET(Metadata!$A$1,0,0,Metadata!Metadata_Table_Length,1)=SUBSTITUTE(C1711,"rawdatafilename","originalfilename"),ROW(OFFSET(Metadata!$A$1,0,0,Metadata!Metadata_Table_Length,1))-1,"")),0)),"")</f>
        <v/>
      </c>
      <c r="F1711" t="str">
        <f t="shared" ca="1" si="107"/>
        <v/>
      </c>
      <c r="G1711" t="str">
        <f t="array" aca="1" ref="G1711" ca="1">IF(B1711&lt;&gt;"",OFFSET(Metadata!$B$1,MIN(IF(OFFSET(Metadata!$A$1,0,0,Metadata!Metadata_Table_Length,1)=SUBSTITUTE(C1711,"rawdatafilename","partnumber"),ROW(OFFSET(Metadata!$A$1,0,0,Metadata!Metadata_Table_Length,1))-1,"")),0),"")</f>
        <v/>
      </c>
      <c r="H1711" t="str">
        <f t="array" aca="1" ref="H1711" ca="1">IF(B1711&lt;&gt;"",OFFSET(Metadata!$B$1,MIN(IF(OFFSET(Metadata!$A$1,0,0,Metadata!Metadata_Table_Length,1)=SUBSTITUTE(C1711,"rawdatafilename","original_count"),ROW(OFFSET(Metadata!$A$1,0,0,Metadata!Metadata_Table_Length,1))-1,"")),0),"")</f>
        <v/>
      </c>
      <c r="I1711" t="str">
        <f t="array" aca="1" ref="I1711" ca="1">IF(B1711&lt;&gt;"",OFFSET(Metadata!$B$1,MIN(IF(OFFSET(Metadata!$A$1,0,0,Metadata!Metadata_Table_Length,1)=SUBSTITUTE(C1711,"rawdatafilename","count"),ROW(OFFSET(Metadata!$A$1,0,0,Metadata!Metadata_Table_Length,1))-1,"")),0),"")</f>
        <v/>
      </c>
      <c r="J1711" t="str">
        <f t="array" aca="1" ref="J1711" ca="1">IF(AND(G1711&lt;&gt;"",G1711&lt;&gt;G1710),MAX(IF(G$2:G$2001=G1711,H$2:H$2001,"")),"")</f>
        <v/>
      </c>
      <c r="K1711" t="str">
        <f t="array" aca="1" ref="K1711" ca="1">IF(AND(G1711&lt;&gt;"",G1711&lt;&gt;G1710),MAX(IF(G$2:G$2001=G1711,I$2:I$2001,"")),"")</f>
        <v/>
      </c>
      <c r="L1711" t="str">
        <f t="shared" ca="1" si="108"/>
        <v/>
      </c>
    </row>
    <row r="1712" spans="2:12" x14ac:dyDescent="0.25">
      <c r="B1712" t="str">
        <f t="shared" ca="1" si="106"/>
        <v/>
      </c>
      <c r="C1712" t="str">
        <f t="shared" ca="1" si="105"/>
        <v/>
      </c>
      <c r="D1712" s="156" t="str">
        <f t="array" aca="1" ref="D1712" ca="1">IFERROR(IF(B1712&lt;&gt;"",IF(OR(EXACT(OFFSET(Metadata!$A$1,0,0,Metadata!Metadata_Table_Length,1),C1712)),1,""),""),"")</f>
        <v/>
      </c>
      <c r="E1712" s="163" t="str">
        <f t="array" aca="1" ref="E1712" ca="1">IF(B1712&lt;&gt;"",IF(D1712=1,OFFSET(Metadata!$B$1,MIN(IF(OFFSET(Metadata!$A$1,0,0,Metadata!Metadata_Table_Length,1)=C1712,ROW(OFFSET(Metadata!$A$1,0,0,Metadata!Metadata_Table_Length,1))-1,"")),0),OFFSET(Metadata!$B$1,MIN(IF(OFFSET(Metadata!$A$1,0,0,Metadata!Metadata_Table_Length,1)=SUBSTITUTE(C1712,"rawdatafilename","originalfilename"),ROW(OFFSET(Metadata!$A$1,0,0,Metadata!Metadata_Table_Length,1))-1,"")),0)),"")</f>
        <v/>
      </c>
      <c r="F1712" t="str">
        <f t="shared" ca="1" si="107"/>
        <v/>
      </c>
      <c r="G1712" t="str">
        <f t="array" aca="1" ref="G1712" ca="1">IF(B1712&lt;&gt;"",OFFSET(Metadata!$B$1,MIN(IF(OFFSET(Metadata!$A$1,0,0,Metadata!Metadata_Table_Length,1)=SUBSTITUTE(C1712,"rawdatafilename","partnumber"),ROW(OFFSET(Metadata!$A$1,0,0,Metadata!Metadata_Table_Length,1))-1,"")),0),"")</f>
        <v/>
      </c>
      <c r="H1712" t="str">
        <f t="array" aca="1" ref="H1712" ca="1">IF(B1712&lt;&gt;"",OFFSET(Metadata!$B$1,MIN(IF(OFFSET(Metadata!$A$1,0,0,Metadata!Metadata_Table_Length,1)=SUBSTITUTE(C1712,"rawdatafilename","original_count"),ROW(OFFSET(Metadata!$A$1,0,0,Metadata!Metadata_Table_Length,1))-1,"")),0),"")</f>
        <v/>
      </c>
      <c r="I1712" t="str">
        <f t="array" aca="1" ref="I1712" ca="1">IF(B1712&lt;&gt;"",OFFSET(Metadata!$B$1,MIN(IF(OFFSET(Metadata!$A$1,0,0,Metadata!Metadata_Table_Length,1)=SUBSTITUTE(C1712,"rawdatafilename","count"),ROW(OFFSET(Metadata!$A$1,0,0,Metadata!Metadata_Table_Length,1))-1,"")),0),"")</f>
        <v/>
      </c>
      <c r="J1712" t="str">
        <f t="array" aca="1" ref="J1712" ca="1">IF(AND(G1712&lt;&gt;"",G1712&lt;&gt;G1711),MAX(IF(G$2:G$2001=G1712,H$2:H$2001,"")),"")</f>
        <v/>
      </c>
      <c r="K1712" t="str">
        <f t="array" aca="1" ref="K1712" ca="1">IF(AND(G1712&lt;&gt;"",G1712&lt;&gt;G1711),MAX(IF(G$2:G$2001=G1712,I$2:I$2001,"")),"")</f>
        <v/>
      </c>
      <c r="L1712" t="str">
        <f t="shared" ca="1" si="108"/>
        <v/>
      </c>
    </row>
    <row r="1713" spans="2:12" x14ac:dyDescent="0.25">
      <c r="B1713" t="str">
        <f t="shared" ca="1" si="106"/>
        <v/>
      </c>
      <c r="C1713" t="str">
        <f t="shared" ca="1" si="105"/>
        <v/>
      </c>
      <c r="D1713" s="156" t="str">
        <f t="array" aca="1" ref="D1713" ca="1">IFERROR(IF(B1713&lt;&gt;"",IF(OR(EXACT(OFFSET(Metadata!$A$1,0,0,Metadata!Metadata_Table_Length,1),C1713)),1,""),""),"")</f>
        <v/>
      </c>
      <c r="E1713" s="163" t="str">
        <f t="array" aca="1" ref="E1713" ca="1">IF(B1713&lt;&gt;"",IF(D1713=1,OFFSET(Metadata!$B$1,MIN(IF(OFFSET(Metadata!$A$1,0,0,Metadata!Metadata_Table_Length,1)=C1713,ROW(OFFSET(Metadata!$A$1,0,0,Metadata!Metadata_Table_Length,1))-1,"")),0),OFFSET(Metadata!$B$1,MIN(IF(OFFSET(Metadata!$A$1,0,0,Metadata!Metadata_Table_Length,1)=SUBSTITUTE(C1713,"rawdatafilename","originalfilename"),ROW(OFFSET(Metadata!$A$1,0,0,Metadata!Metadata_Table_Length,1))-1,"")),0)),"")</f>
        <v/>
      </c>
      <c r="F1713" t="str">
        <f t="shared" ca="1" si="107"/>
        <v/>
      </c>
      <c r="G1713" t="str">
        <f t="array" aca="1" ref="G1713" ca="1">IF(B1713&lt;&gt;"",OFFSET(Metadata!$B$1,MIN(IF(OFFSET(Metadata!$A$1,0,0,Metadata!Metadata_Table_Length,1)=SUBSTITUTE(C1713,"rawdatafilename","partnumber"),ROW(OFFSET(Metadata!$A$1,0,0,Metadata!Metadata_Table_Length,1))-1,"")),0),"")</f>
        <v/>
      </c>
      <c r="H1713" t="str">
        <f t="array" aca="1" ref="H1713" ca="1">IF(B1713&lt;&gt;"",OFFSET(Metadata!$B$1,MIN(IF(OFFSET(Metadata!$A$1,0,0,Metadata!Metadata_Table_Length,1)=SUBSTITUTE(C1713,"rawdatafilename","original_count"),ROW(OFFSET(Metadata!$A$1,0,0,Metadata!Metadata_Table_Length,1))-1,"")),0),"")</f>
        <v/>
      </c>
      <c r="I1713" t="str">
        <f t="array" aca="1" ref="I1713" ca="1">IF(B1713&lt;&gt;"",OFFSET(Metadata!$B$1,MIN(IF(OFFSET(Metadata!$A$1,0,0,Metadata!Metadata_Table_Length,1)=SUBSTITUTE(C1713,"rawdatafilename","count"),ROW(OFFSET(Metadata!$A$1,0,0,Metadata!Metadata_Table_Length,1))-1,"")),0),"")</f>
        <v/>
      </c>
      <c r="J1713" t="str">
        <f t="array" aca="1" ref="J1713" ca="1">IF(AND(G1713&lt;&gt;"",G1713&lt;&gt;G1712),MAX(IF(G$2:G$2001=G1713,H$2:H$2001,"")),"")</f>
        <v/>
      </c>
      <c r="K1713" t="str">
        <f t="array" aca="1" ref="K1713" ca="1">IF(AND(G1713&lt;&gt;"",G1713&lt;&gt;G1712),MAX(IF(G$2:G$2001=G1713,I$2:I$2001,"")),"")</f>
        <v/>
      </c>
      <c r="L1713" t="str">
        <f t="shared" ca="1" si="108"/>
        <v/>
      </c>
    </row>
    <row r="1714" spans="2:12" x14ac:dyDescent="0.25">
      <c r="B1714" t="str">
        <f t="shared" ca="1" si="106"/>
        <v/>
      </c>
      <c r="C1714" t="str">
        <f t="shared" ca="1" si="105"/>
        <v/>
      </c>
      <c r="D1714" s="156" t="str">
        <f t="array" aca="1" ref="D1714" ca="1">IFERROR(IF(B1714&lt;&gt;"",IF(OR(EXACT(OFFSET(Metadata!$A$1,0,0,Metadata!Metadata_Table_Length,1),C1714)),1,""),""),"")</f>
        <v/>
      </c>
      <c r="E1714" s="163" t="str">
        <f t="array" aca="1" ref="E1714" ca="1">IF(B1714&lt;&gt;"",IF(D1714=1,OFFSET(Metadata!$B$1,MIN(IF(OFFSET(Metadata!$A$1,0,0,Metadata!Metadata_Table_Length,1)=C1714,ROW(OFFSET(Metadata!$A$1,0,0,Metadata!Metadata_Table_Length,1))-1,"")),0),OFFSET(Metadata!$B$1,MIN(IF(OFFSET(Metadata!$A$1,0,0,Metadata!Metadata_Table_Length,1)=SUBSTITUTE(C1714,"rawdatafilename","originalfilename"),ROW(OFFSET(Metadata!$A$1,0,0,Metadata!Metadata_Table_Length,1))-1,"")),0)),"")</f>
        <v/>
      </c>
      <c r="F1714" t="str">
        <f t="shared" ca="1" si="107"/>
        <v/>
      </c>
      <c r="G1714" t="str">
        <f t="array" aca="1" ref="G1714" ca="1">IF(B1714&lt;&gt;"",OFFSET(Metadata!$B$1,MIN(IF(OFFSET(Metadata!$A$1,0,0,Metadata!Metadata_Table_Length,1)=SUBSTITUTE(C1714,"rawdatafilename","partnumber"),ROW(OFFSET(Metadata!$A$1,0,0,Metadata!Metadata_Table_Length,1))-1,"")),0),"")</f>
        <v/>
      </c>
      <c r="H1714" t="str">
        <f t="array" aca="1" ref="H1714" ca="1">IF(B1714&lt;&gt;"",OFFSET(Metadata!$B$1,MIN(IF(OFFSET(Metadata!$A$1,0,0,Metadata!Metadata_Table_Length,1)=SUBSTITUTE(C1714,"rawdatafilename","original_count"),ROW(OFFSET(Metadata!$A$1,0,0,Metadata!Metadata_Table_Length,1))-1,"")),0),"")</f>
        <v/>
      </c>
      <c r="I1714" t="str">
        <f t="array" aca="1" ref="I1714" ca="1">IF(B1714&lt;&gt;"",OFFSET(Metadata!$B$1,MIN(IF(OFFSET(Metadata!$A$1,0,0,Metadata!Metadata_Table_Length,1)=SUBSTITUTE(C1714,"rawdatafilename","count"),ROW(OFFSET(Metadata!$A$1,0,0,Metadata!Metadata_Table_Length,1))-1,"")),0),"")</f>
        <v/>
      </c>
      <c r="J1714" t="str">
        <f t="array" aca="1" ref="J1714" ca="1">IF(AND(G1714&lt;&gt;"",G1714&lt;&gt;G1713),MAX(IF(G$2:G$2001=G1714,H$2:H$2001,"")),"")</f>
        <v/>
      </c>
      <c r="K1714" t="str">
        <f t="array" aca="1" ref="K1714" ca="1">IF(AND(G1714&lt;&gt;"",G1714&lt;&gt;G1713),MAX(IF(G$2:G$2001=G1714,I$2:I$2001,"")),"")</f>
        <v/>
      </c>
      <c r="L1714" t="str">
        <f t="shared" ca="1" si="108"/>
        <v/>
      </c>
    </row>
    <row r="1715" spans="2:12" x14ac:dyDescent="0.25">
      <c r="B1715" t="str">
        <f t="shared" ca="1" si="106"/>
        <v/>
      </c>
      <c r="C1715" t="str">
        <f t="shared" ca="1" si="105"/>
        <v/>
      </c>
      <c r="D1715" s="156" t="str">
        <f t="array" aca="1" ref="D1715" ca="1">IFERROR(IF(B1715&lt;&gt;"",IF(OR(EXACT(OFFSET(Metadata!$A$1,0,0,Metadata!Metadata_Table_Length,1),C1715)),1,""),""),"")</f>
        <v/>
      </c>
      <c r="E1715" s="163" t="str">
        <f t="array" aca="1" ref="E1715" ca="1">IF(B1715&lt;&gt;"",IF(D1715=1,OFFSET(Metadata!$B$1,MIN(IF(OFFSET(Metadata!$A$1,0,0,Metadata!Metadata_Table_Length,1)=C1715,ROW(OFFSET(Metadata!$A$1,0,0,Metadata!Metadata_Table_Length,1))-1,"")),0),OFFSET(Metadata!$B$1,MIN(IF(OFFSET(Metadata!$A$1,0,0,Metadata!Metadata_Table_Length,1)=SUBSTITUTE(C1715,"rawdatafilename","originalfilename"),ROW(OFFSET(Metadata!$A$1,0,0,Metadata!Metadata_Table_Length,1))-1,"")),0)),"")</f>
        <v/>
      </c>
      <c r="F1715" t="str">
        <f t="shared" ca="1" si="107"/>
        <v/>
      </c>
      <c r="G1715" t="str">
        <f t="array" aca="1" ref="G1715" ca="1">IF(B1715&lt;&gt;"",OFFSET(Metadata!$B$1,MIN(IF(OFFSET(Metadata!$A$1,0,0,Metadata!Metadata_Table_Length,1)=SUBSTITUTE(C1715,"rawdatafilename","partnumber"),ROW(OFFSET(Metadata!$A$1,0,0,Metadata!Metadata_Table_Length,1))-1,"")),0),"")</f>
        <v/>
      </c>
      <c r="H1715" t="str">
        <f t="array" aca="1" ref="H1715" ca="1">IF(B1715&lt;&gt;"",OFFSET(Metadata!$B$1,MIN(IF(OFFSET(Metadata!$A$1,0,0,Metadata!Metadata_Table_Length,1)=SUBSTITUTE(C1715,"rawdatafilename","original_count"),ROW(OFFSET(Metadata!$A$1,0,0,Metadata!Metadata_Table_Length,1))-1,"")),0),"")</f>
        <v/>
      </c>
      <c r="I1715" t="str">
        <f t="array" aca="1" ref="I1715" ca="1">IF(B1715&lt;&gt;"",OFFSET(Metadata!$B$1,MIN(IF(OFFSET(Metadata!$A$1,0,0,Metadata!Metadata_Table_Length,1)=SUBSTITUTE(C1715,"rawdatafilename","count"),ROW(OFFSET(Metadata!$A$1,0,0,Metadata!Metadata_Table_Length,1))-1,"")),0),"")</f>
        <v/>
      </c>
      <c r="J1715" t="str">
        <f t="array" aca="1" ref="J1715" ca="1">IF(AND(G1715&lt;&gt;"",G1715&lt;&gt;G1714),MAX(IF(G$2:G$2001=G1715,H$2:H$2001,"")),"")</f>
        <v/>
      </c>
      <c r="K1715" t="str">
        <f t="array" aca="1" ref="K1715" ca="1">IF(AND(G1715&lt;&gt;"",G1715&lt;&gt;G1714),MAX(IF(G$2:G$2001=G1715,I$2:I$2001,"")),"")</f>
        <v/>
      </c>
      <c r="L1715" t="str">
        <f t="shared" ca="1" si="108"/>
        <v/>
      </c>
    </row>
    <row r="1716" spans="2:12" x14ac:dyDescent="0.25">
      <c r="B1716" t="str">
        <f t="shared" ca="1" si="106"/>
        <v/>
      </c>
      <c r="C1716" t="str">
        <f t="shared" ca="1" si="105"/>
        <v/>
      </c>
      <c r="D1716" s="156" t="str">
        <f t="array" aca="1" ref="D1716" ca="1">IFERROR(IF(B1716&lt;&gt;"",IF(OR(EXACT(OFFSET(Metadata!$A$1,0,0,Metadata!Metadata_Table_Length,1),C1716)),1,""),""),"")</f>
        <v/>
      </c>
      <c r="E1716" s="163" t="str">
        <f t="array" aca="1" ref="E1716" ca="1">IF(B1716&lt;&gt;"",IF(D1716=1,OFFSET(Metadata!$B$1,MIN(IF(OFFSET(Metadata!$A$1,0,0,Metadata!Metadata_Table_Length,1)=C1716,ROW(OFFSET(Metadata!$A$1,0,0,Metadata!Metadata_Table_Length,1))-1,"")),0),OFFSET(Metadata!$B$1,MIN(IF(OFFSET(Metadata!$A$1,0,0,Metadata!Metadata_Table_Length,1)=SUBSTITUTE(C1716,"rawdatafilename","originalfilename"),ROW(OFFSET(Metadata!$A$1,0,0,Metadata!Metadata_Table_Length,1))-1,"")),0)),"")</f>
        <v/>
      </c>
      <c r="F1716" t="str">
        <f t="shared" ca="1" si="107"/>
        <v/>
      </c>
      <c r="G1716" t="str">
        <f t="array" aca="1" ref="G1716" ca="1">IF(B1716&lt;&gt;"",OFFSET(Metadata!$B$1,MIN(IF(OFFSET(Metadata!$A$1,0,0,Metadata!Metadata_Table_Length,1)=SUBSTITUTE(C1716,"rawdatafilename","partnumber"),ROW(OFFSET(Metadata!$A$1,0,0,Metadata!Metadata_Table_Length,1))-1,"")),0),"")</f>
        <v/>
      </c>
      <c r="H1716" t="str">
        <f t="array" aca="1" ref="H1716" ca="1">IF(B1716&lt;&gt;"",OFFSET(Metadata!$B$1,MIN(IF(OFFSET(Metadata!$A$1,0,0,Metadata!Metadata_Table_Length,1)=SUBSTITUTE(C1716,"rawdatafilename","original_count"),ROW(OFFSET(Metadata!$A$1,0,0,Metadata!Metadata_Table_Length,1))-1,"")),0),"")</f>
        <v/>
      </c>
      <c r="I1716" t="str">
        <f t="array" aca="1" ref="I1716" ca="1">IF(B1716&lt;&gt;"",OFFSET(Metadata!$B$1,MIN(IF(OFFSET(Metadata!$A$1,0,0,Metadata!Metadata_Table_Length,1)=SUBSTITUTE(C1716,"rawdatafilename","count"),ROW(OFFSET(Metadata!$A$1,0,0,Metadata!Metadata_Table_Length,1))-1,"")),0),"")</f>
        <v/>
      </c>
      <c r="J1716" t="str">
        <f t="array" aca="1" ref="J1716" ca="1">IF(AND(G1716&lt;&gt;"",G1716&lt;&gt;G1715),MAX(IF(G$2:G$2001=G1716,H$2:H$2001,"")),"")</f>
        <v/>
      </c>
      <c r="K1716" t="str">
        <f t="array" aca="1" ref="K1716" ca="1">IF(AND(G1716&lt;&gt;"",G1716&lt;&gt;G1715),MAX(IF(G$2:G$2001=G1716,I$2:I$2001,"")),"")</f>
        <v/>
      </c>
      <c r="L1716" t="str">
        <f t="shared" ca="1" si="108"/>
        <v/>
      </c>
    </row>
    <row r="1717" spans="2:12" x14ac:dyDescent="0.25">
      <c r="B1717" t="str">
        <f t="shared" ca="1" si="106"/>
        <v/>
      </c>
      <c r="C1717" t="str">
        <f t="shared" ca="1" si="105"/>
        <v/>
      </c>
      <c r="D1717" s="156" t="str">
        <f t="array" aca="1" ref="D1717" ca="1">IFERROR(IF(B1717&lt;&gt;"",IF(OR(EXACT(OFFSET(Metadata!$A$1,0,0,Metadata!Metadata_Table_Length,1),C1717)),1,""),""),"")</f>
        <v/>
      </c>
      <c r="E1717" s="163" t="str">
        <f t="array" aca="1" ref="E1717" ca="1">IF(B1717&lt;&gt;"",IF(D1717=1,OFFSET(Metadata!$B$1,MIN(IF(OFFSET(Metadata!$A$1,0,0,Metadata!Metadata_Table_Length,1)=C1717,ROW(OFFSET(Metadata!$A$1,0,0,Metadata!Metadata_Table_Length,1))-1,"")),0),OFFSET(Metadata!$B$1,MIN(IF(OFFSET(Metadata!$A$1,0,0,Metadata!Metadata_Table_Length,1)=SUBSTITUTE(C1717,"rawdatafilename","originalfilename"),ROW(OFFSET(Metadata!$A$1,0,0,Metadata!Metadata_Table_Length,1))-1,"")),0)),"")</f>
        <v/>
      </c>
      <c r="F1717" t="str">
        <f t="shared" ca="1" si="107"/>
        <v/>
      </c>
      <c r="G1717" t="str">
        <f t="array" aca="1" ref="G1717" ca="1">IF(B1717&lt;&gt;"",OFFSET(Metadata!$B$1,MIN(IF(OFFSET(Metadata!$A$1,0,0,Metadata!Metadata_Table_Length,1)=SUBSTITUTE(C1717,"rawdatafilename","partnumber"),ROW(OFFSET(Metadata!$A$1,0,0,Metadata!Metadata_Table_Length,1))-1,"")),0),"")</f>
        <v/>
      </c>
      <c r="H1717" t="str">
        <f t="array" aca="1" ref="H1717" ca="1">IF(B1717&lt;&gt;"",OFFSET(Metadata!$B$1,MIN(IF(OFFSET(Metadata!$A$1,0,0,Metadata!Metadata_Table_Length,1)=SUBSTITUTE(C1717,"rawdatafilename","original_count"),ROW(OFFSET(Metadata!$A$1,0,0,Metadata!Metadata_Table_Length,1))-1,"")),0),"")</f>
        <v/>
      </c>
      <c r="I1717" t="str">
        <f t="array" aca="1" ref="I1717" ca="1">IF(B1717&lt;&gt;"",OFFSET(Metadata!$B$1,MIN(IF(OFFSET(Metadata!$A$1,0,0,Metadata!Metadata_Table_Length,1)=SUBSTITUTE(C1717,"rawdatafilename","count"),ROW(OFFSET(Metadata!$A$1,0,0,Metadata!Metadata_Table_Length,1))-1,"")),0),"")</f>
        <v/>
      </c>
      <c r="J1717" t="str">
        <f t="array" aca="1" ref="J1717" ca="1">IF(AND(G1717&lt;&gt;"",G1717&lt;&gt;G1716),MAX(IF(G$2:G$2001=G1717,H$2:H$2001,"")),"")</f>
        <v/>
      </c>
      <c r="K1717" t="str">
        <f t="array" aca="1" ref="K1717" ca="1">IF(AND(G1717&lt;&gt;"",G1717&lt;&gt;G1716),MAX(IF(G$2:G$2001=G1717,I$2:I$2001,"")),"")</f>
        <v/>
      </c>
      <c r="L1717" t="str">
        <f t="shared" ca="1" si="108"/>
        <v/>
      </c>
    </row>
    <row r="1718" spans="2:12" x14ac:dyDescent="0.25">
      <c r="B1718" t="str">
        <f t="shared" ca="1" si="106"/>
        <v/>
      </c>
      <c r="C1718" t="str">
        <f t="shared" ca="1" si="105"/>
        <v/>
      </c>
      <c r="D1718" s="156" t="str">
        <f t="array" aca="1" ref="D1718" ca="1">IFERROR(IF(B1718&lt;&gt;"",IF(OR(EXACT(OFFSET(Metadata!$A$1,0,0,Metadata!Metadata_Table_Length,1),C1718)),1,""),""),"")</f>
        <v/>
      </c>
      <c r="E1718" s="163" t="str">
        <f t="array" aca="1" ref="E1718" ca="1">IF(B1718&lt;&gt;"",IF(D1718=1,OFFSET(Metadata!$B$1,MIN(IF(OFFSET(Metadata!$A$1,0,0,Metadata!Metadata_Table_Length,1)=C1718,ROW(OFFSET(Metadata!$A$1,0,0,Metadata!Metadata_Table_Length,1))-1,"")),0),OFFSET(Metadata!$B$1,MIN(IF(OFFSET(Metadata!$A$1,0,0,Metadata!Metadata_Table_Length,1)=SUBSTITUTE(C1718,"rawdatafilename","originalfilename"),ROW(OFFSET(Metadata!$A$1,0,0,Metadata!Metadata_Table_Length,1))-1,"")),0)),"")</f>
        <v/>
      </c>
      <c r="F1718" t="str">
        <f t="shared" ca="1" si="107"/>
        <v/>
      </c>
      <c r="G1718" t="str">
        <f t="array" aca="1" ref="G1718" ca="1">IF(B1718&lt;&gt;"",OFFSET(Metadata!$B$1,MIN(IF(OFFSET(Metadata!$A$1,0,0,Metadata!Metadata_Table_Length,1)=SUBSTITUTE(C1718,"rawdatafilename","partnumber"),ROW(OFFSET(Metadata!$A$1,0,0,Metadata!Metadata_Table_Length,1))-1,"")),0),"")</f>
        <v/>
      </c>
      <c r="H1718" t="str">
        <f t="array" aca="1" ref="H1718" ca="1">IF(B1718&lt;&gt;"",OFFSET(Metadata!$B$1,MIN(IF(OFFSET(Metadata!$A$1,0,0,Metadata!Metadata_Table_Length,1)=SUBSTITUTE(C1718,"rawdatafilename","original_count"),ROW(OFFSET(Metadata!$A$1,0,0,Metadata!Metadata_Table_Length,1))-1,"")),0),"")</f>
        <v/>
      </c>
      <c r="I1718" t="str">
        <f t="array" aca="1" ref="I1718" ca="1">IF(B1718&lt;&gt;"",OFFSET(Metadata!$B$1,MIN(IF(OFFSET(Metadata!$A$1,0,0,Metadata!Metadata_Table_Length,1)=SUBSTITUTE(C1718,"rawdatafilename","count"),ROW(OFFSET(Metadata!$A$1,0,0,Metadata!Metadata_Table_Length,1))-1,"")),0),"")</f>
        <v/>
      </c>
      <c r="J1718" t="str">
        <f t="array" aca="1" ref="J1718" ca="1">IF(AND(G1718&lt;&gt;"",G1718&lt;&gt;G1717),MAX(IF(G$2:G$2001=G1718,H$2:H$2001,"")),"")</f>
        <v/>
      </c>
      <c r="K1718" t="str">
        <f t="array" aca="1" ref="K1718" ca="1">IF(AND(G1718&lt;&gt;"",G1718&lt;&gt;G1717),MAX(IF(G$2:G$2001=G1718,I$2:I$2001,"")),"")</f>
        <v/>
      </c>
      <c r="L1718" t="str">
        <f t="shared" ca="1" si="108"/>
        <v/>
      </c>
    </row>
    <row r="1719" spans="2:12" x14ac:dyDescent="0.25">
      <c r="B1719" t="str">
        <f t="shared" ca="1" si="106"/>
        <v/>
      </c>
      <c r="C1719" t="str">
        <f t="shared" ca="1" si="105"/>
        <v/>
      </c>
      <c r="D1719" s="156" t="str">
        <f t="array" aca="1" ref="D1719" ca="1">IFERROR(IF(B1719&lt;&gt;"",IF(OR(EXACT(OFFSET(Metadata!$A$1,0,0,Metadata!Metadata_Table_Length,1),C1719)),1,""),""),"")</f>
        <v/>
      </c>
      <c r="E1719" s="163" t="str">
        <f t="array" aca="1" ref="E1719" ca="1">IF(B1719&lt;&gt;"",IF(D1719=1,OFFSET(Metadata!$B$1,MIN(IF(OFFSET(Metadata!$A$1,0,0,Metadata!Metadata_Table_Length,1)=C1719,ROW(OFFSET(Metadata!$A$1,0,0,Metadata!Metadata_Table_Length,1))-1,"")),0),OFFSET(Metadata!$B$1,MIN(IF(OFFSET(Metadata!$A$1,0,0,Metadata!Metadata_Table_Length,1)=SUBSTITUTE(C1719,"rawdatafilename","originalfilename"),ROW(OFFSET(Metadata!$A$1,0,0,Metadata!Metadata_Table_Length,1))-1,"")),0)),"")</f>
        <v/>
      </c>
      <c r="F1719" t="str">
        <f t="shared" ca="1" si="107"/>
        <v/>
      </c>
      <c r="G1719" t="str">
        <f t="array" aca="1" ref="G1719" ca="1">IF(B1719&lt;&gt;"",OFFSET(Metadata!$B$1,MIN(IF(OFFSET(Metadata!$A$1,0,0,Metadata!Metadata_Table_Length,1)=SUBSTITUTE(C1719,"rawdatafilename","partnumber"),ROW(OFFSET(Metadata!$A$1,0,0,Metadata!Metadata_Table_Length,1))-1,"")),0),"")</f>
        <v/>
      </c>
      <c r="H1719" t="str">
        <f t="array" aca="1" ref="H1719" ca="1">IF(B1719&lt;&gt;"",OFFSET(Metadata!$B$1,MIN(IF(OFFSET(Metadata!$A$1,0,0,Metadata!Metadata_Table_Length,1)=SUBSTITUTE(C1719,"rawdatafilename","original_count"),ROW(OFFSET(Metadata!$A$1,0,0,Metadata!Metadata_Table_Length,1))-1,"")),0),"")</f>
        <v/>
      </c>
      <c r="I1719" t="str">
        <f t="array" aca="1" ref="I1719" ca="1">IF(B1719&lt;&gt;"",OFFSET(Metadata!$B$1,MIN(IF(OFFSET(Metadata!$A$1,0,0,Metadata!Metadata_Table_Length,1)=SUBSTITUTE(C1719,"rawdatafilename","count"),ROW(OFFSET(Metadata!$A$1,0,0,Metadata!Metadata_Table_Length,1))-1,"")),0),"")</f>
        <v/>
      </c>
      <c r="J1719" t="str">
        <f t="array" aca="1" ref="J1719" ca="1">IF(AND(G1719&lt;&gt;"",G1719&lt;&gt;G1718),MAX(IF(G$2:G$2001=G1719,H$2:H$2001,"")),"")</f>
        <v/>
      </c>
      <c r="K1719" t="str">
        <f t="array" aca="1" ref="K1719" ca="1">IF(AND(G1719&lt;&gt;"",G1719&lt;&gt;G1718),MAX(IF(G$2:G$2001=G1719,I$2:I$2001,"")),"")</f>
        <v/>
      </c>
      <c r="L1719" t="str">
        <f t="shared" ca="1" si="108"/>
        <v/>
      </c>
    </row>
    <row r="1720" spans="2:12" x14ac:dyDescent="0.25">
      <c r="B1720" t="str">
        <f t="shared" ca="1" si="106"/>
        <v/>
      </c>
      <c r="C1720" t="str">
        <f t="shared" ca="1" si="105"/>
        <v/>
      </c>
      <c r="D1720" s="156" t="str">
        <f t="array" aca="1" ref="D1720" ca="1">IFERROR(IF(B1720&lt;&gt;"",IF(OR(EXACT(OFFSET(Metadata!$A$1,0,0,Metadata!Metadata_Table_Length,1),C1720)),1,""),""),"")</f>
        <v/>
      </c>
      <c r="E1720" s="163" t="str">
        <f t="array" aca="1" ref="E1720" ca="1">IF(B1720&lt;&gt;"",IF(D1720=1,OFFSET(Metadata!$B$1,MIN(IF(OFFSET(Metadata!$A$1,0,0,Metadata!Metadata_Table_Length,1)=C1720,ROW(OFFSET(Metadata!$A$1,0,0,Metadata!Metadata_Table_Length,1))-1,"")),0),OFFSET(Metadata!$B$1,MIN(IF(OFFSET(Metadata!$A$1,0,0,Metadata!Metadata_Table_Length,1)=SUBSTITUTE(C1720,"rawdatafilename","originalfilename"),ROW(OFFSET(Metadata!$A$1,0,0,Metadata!Metadata_Table_Length,1))-1,"")),0)),"")</f>
        <v/>
      </c>
      <c r="F1720" t="str">
        <f t="shared" ca="1" si="107"/>
        <v/>
      </c>
      <c r="G1720" t="str">
        <f t="array" aca="1" ref="G1720" ca="1">IF(B1720&lt;&gt;"",OFFSET(Metadata!$B$1,MIN(IF(OFFSET(Metadata!$A$1,0,0,Metadata!Metadata_Table_Length,1)=SUBSTITUTE(C1720,"rawdatafilename","partnumber"),ROW(OFFSET(Metadata!$A$1,0,0,Metadata!Metadata_Table_Length,1))-1,"")),0),"")</f>
        <v/>
      </c>
      <c r="H1720" t="str">
        <f t="array" aca="1" ref="H1720" ca="1">IF(B1720&lt;&gt;"",OFFSET(Metadata!$B$1,MIN(IF(OFFSET(Metadata!$A$1,0,0,Metadata!Metadata_Table_Length,1)=SUBSTITUTE(C1720,"rawdatafilename","original_count"),ROW(OFFSET(Metadata!$A$1,0,0,Metadata!Metadata_Table_Length,1))-1,"")),0),"")</f>
        <v/>
      </c>
      <c r="I1720" t="str">
        <f t="array" aca="1" ref="I1720" ca="1">IF(B1720&lt;&gt;"",OFFSET(Metadata!$B$1,MIN(IF(OFFSET(Metadata!$A$1,0,0,Metadata!Metadata_Table_Length,1)=SUBSTITUTE(C1720,"rawdatafilename","count"),ROW(OFFSET(Metadata!$A$1,0,0,Metadata!Metadata_Table_Length,1))-1,"")),0),"")</f>
        <v/>
      </c>
      <c r="J1720" t="str">
        <f t="array" aca="1" ref="J1720" ca="1">IF(AND(G1720&lt;&gt;"",G1720&lt;&gt;G1719),MAX(IF(G$2:G$2001=G1720,H$2:H$2001,"")),"")</f>
        <v/>
      </c>
      <c r="K1720" t="str">
        <f t="array" aca="1" ref="K1720" ca="1">IF(AND(G1720&lt;&gt;"",G1720&lt;&gt;G1719),MAX(IF(G$2:G$2001=G1720,I$2:I$2001,"")),"")</f>
        <v/>
      </c>
      <c r="L1720" t="str">
        <f t="shared" ca="1" si="108"/>
        <v/>
      </c>
    </row>
    <row r="1721" spans="2:12" x14ac:dyDescent="0.25">
      <c r="B1721" t="str">
        <f t="shared" ca="1" si="106"/>
        <v/>
      </c>
      <c r="C1721" t="str">
        <f t="shared" ca="1" si="105"/>
        <v/>
      </c>
      <c r="D1721" s="156" t="str">
        <f t="array" aca="1" ref="D1721" ca="1">IFERROR(IF(B1721&lt;&gt;"",IF(OR(EXACT(OFFSET(Metadata!$A$1,0,0,Metadata!Metadata_Table_Length,1),C1721)),1,""),""),"")</f>
        <v/>
      </c>
      <c r="E1721" s="163" t="str">
        <f t="array" aca="1" ref="E1721" ca="1">IF(B1721&lt;&gt;"",IF(D1721=1,OFFSET(Metadata!$B$1,MIN(IF(OFFSET(Metadata!$A$1,0,0,Metadata!Metadata_Table_Length,1)=C1721,ROW(OFFSET(Metadata!$A$1,0,0,Metadata!Metadata_Table_Length,1))-1,"")),0),OFFSET(Metadata!$B$1,MIN(IF(OFFSET(Metadata!$A$1,0,0,Metadata!Metadata_Table_Length,1)=SUBSTITUTE(C1721,"rawdatafilename","originalfilename"),ROW(OFFSET(Metadata!$A$1,0,0,Metadata!Metadata_Table_Length,1))-1,"")),0)),"")</f>
        <v/>
      </c>
      <c r="F1721" t="str">
        <f t="shared" ca="1" si="107"/>
        <v/>
      </c>
      <c r="G1721" t="str">
        <f t="array" aca="1" ref="G1721" ca="1">IF(B1721&lt;&gt;"",OFFSET(Metadata!$B$1,MIN(IF(OFFSET(Metadata!$A$1,0,0,Metadata!Metadata_Table_Length,1)=SUBSTITUTE(C1721,"rawdatafilename","partnumber"),ROW(OFFSET(Metadata!$A$1,0,0,Metadata!Metadata_Table_Length,1))-1,"")),0),"")</f>
        <v/>
      </c>
      <c r="H1721" t="str">
        <f t="array" aca="1" ref="H1721" ca="1">IF(B1721&lt;&gt;"",OFFSET(Metadata!$B$1,MIN(IF(OFFSET(Metadata!$A$1,0,0,Metadata!Metadata_Table_Length,1)=SUBSTITUTE(C1721,"rawdatafilename","original_count"),ROW(OFFSET(Metadata!$A$1,0,0,Metadata!Metadata_Table_Length,1))-1,"")),0),"")</f>
        <v/>
      </c>
      <c r="I1721" t="str">
        <f t="array" aca="1" ref="I1721" ca="1">IF(B1721&lt;&gt;"",OFFSET(Metadata!$B$1,MIN(IF(OFFSET(Metadata!$A$1,0,0,Metadata!Metadata_Table_Length,1)=SUBSTITUTE(C1721,"rawdatafilename","count"),ROW(OFFSET(Metadata!$A$1,0,0,Metadata!Metadata_Table_Length,1))-1,"")),0),"")</f>
        <v/>
      </c>
      <c r="J1721" t="str">
        <f t="array" aca="1" ref="J1721" ca="1">IF(AND(G1721&lt;&gt;"",G1721&lt;&gt;G1720),MAX(IF(G$2:G$2001=G1721,H$2:H$2001,"")),"")</f>
        <v/>
      </c>
      <c r="K1721" t="str">
        <f t="array" aca="1" ref="K1721" ca="1">IF(AND(G1721&lt;&gt;"",G1721&lt;&gt;G1720),MAX(IF(G$2:G$2001=G1721,I$2:I$2001,"")),"")</f>
        <v/>
      </c>
      <c r="L1721" t="str">
        <f t="shared" ca="1" si="108"/>
        <v/>
      </c>
    </row>
    <row r="1722" spans="2:12" x14ac:dyDescent="0.25">
      <c r="B1722" t="str">
        <f t="shared" ca="1" si="106"/>
        <v/>
      </c>
      <c r="C1722" t="str">
        <f t="shared" ca="1" si="105"/>
        <v/>
      </c>
      <c r="D1722" s="156" t="str">
        <f t="array" aca="1" ref="D1722" ca="1">IFERROR(IF(B1722&lt;&gt;"",IF(OR(EXACT(OFFSET(Metadata!$A$1,0,0,Metadata!Metadata_Table_Length,1),C1722)),1,""),""),"")</f>
        <v/>
      </c>
      <c r="E1722" s="163" t="str">
        <f t="array" aca="1" ref="E1722" ca="1">IF(B1722&lt;&gt;"",IF(D1722=1,OFFSET(Metadata!$B$1,MIN(IF(OFFSET(Metadata!$A$1,0,0,Metadata!Metadata_Table_Length,1)=C1722,ROW(OFFSET(Metadata!$A$1,0,0,Metadata!Metadata_Table_Length,1))-1,"")),0),OFFSET(Metadata!$B$1,MIN(IF(OFFSET(Metadata!$A$1,0,0,Metadata!Metadata_Table_Length,1)=SUBSTITUTE(C1722,"rawdatafilename","originalfilename"),ROW(OFFSET(Metadata!$A$1,0,0,Metadata!Metadata_Table_Length,1))-1,"")),0)),"")</f>
        <v/>
      </c>
      <c r="F1722" t="str">
        <f t="shared" ca="1" si="107"/>
        <v/>
      </c>
      <c r="G1722" t="str">
        <f t="array" aca="1" ref="G1722" ca="1">IF(B1722&lt;&gt;"",OFFSET(Metadata!$B$1,MIN(IF(OFFSET(Metadata!$A$1,0,0,Metadata!Metadata_Table_Length,1)=SUBSTITUTE(C1722,"rawdatafilename","partnumber"),ROW(OFFSET(Metadata!$A$1,0,0,Metadata!Metadata_Table_Length,1))-1,"")),0),"")</f>
        <v/>
      </c>
      <c r="H1722" t="str">
        <f t="array" aca="1" ref="H1722" ca="1">IF(B1722&lt;&gt;"",OFFSET(Metadata!$B$1,MIN(IF(OFFSET(Metadata!$A$1,0,0,Metadata!Metadata_Table_Length,1)=SUBSTITUTE(C1722,"rawdatafilename","original_count"),ROW(OFFSET(Metadata!$A$1,0,0,Metadata!Metadata_Table_Length,1))-1,"")),0),"")</f>
        <v/>
      </c>
      <c r="I1722" t="str">
        <f t="array" aca="1" ref="I1722" ca="1">IF(B1722&lt;&gt;"",OFFSET(Metadata!$B$1,MIN(IF(OFFSET(Metadata!$A$1,0,0,Metadata!Metadata_Table_Length,1)=SUBSTITUTE(C1722,"rawdatafilename","count"),ROW(OFFSET(Metadata!$A$1,0,0,Metadata!Metadata_Table_Length,1))-1,"")),0),"")</f>
        <v/>
      </c>
      <c r="J1722" t="str">
        <f t="array" aca="1" ref="J1722" ca="1">IF(AND(G1722&lt;&gt;"",G1722&lt;&gt;G1721),MAX(IF(G$2:G$2001=G1722,H$2:H$2001,"")),"")</f>
        <v/>
      </c>
      <c r="K1722" t="str">
        <f t="array" aca="1" ref="K1722" ca="1">IF(AND(G1722&lt;&gt;"",G1722&lt;&gt;G1721),MAX(IF(G$2:G$2001=G1722,I$2:I$2001,"")),"")</f>
        <v/>
      </c>
      <c r="L1722" t="str">
        <f t="shared" ca="1" si="108"/>
        <v/>
      </c>
    </row>
    <row r="1723" spans="2:12" x14ac:dyDescent="0.25">
      <c r="B1723" t="str">
        <f t="shared" ca="1" si="106"/>
        <v/>
      </c>
      <c r="C1723" t="str">
        <f t="shared" ca="1" si="105"/>
        <v/>
      </c>
      <c r="D1723" s="156" t="str">
        <f t="array" aca="1" ref="D1723" ca="1">IFERROR(IF(B1723&lt;&gt;"",IF(OR(EXACT(OFFSET(Metadata!$A$1,0,0,Metadata!Metadata_Table_Length,1),C1723)),1,""),""),"")</f>
        <v/>
      </c>
      <c r="E1723" s="163" t="str">
        <f t="array" aca="1" ref="E1723" ca="1">IF(B1723&lt;&gt;"",IF(D1723=1,OFFSET(Metadata!$B$1,MIN(IF(OFFSET(Metadata!$A$1,0,0,Metadata!Metadata_Table_Length,1)=C1723,ROW(OFFSET(Metadata!$A$1,0,0,Metadata!Metadata_Table_Length,1))-1,"")),0),OFFSET(Metadata!$B$1,MIN(IF(OFFSET(Metadata!$A$1,0,0,Metadata!Metadata_Table_Length,1)=SUBSTITUTE(C1723,"rawdatafilename","originalfilename"),ROW(OFFSET(Metadata!$A$1,0,0,Metadata!Metadata_Table_Length,1))-1,"")),0)),"")</f>
        <v/>
      </c>
      <c r="F1723" t="str">
        <f t="shared" ca="1" si="107"/>
        <v/>
      </c>
      <c r="G1723" t="str">
        <f t="array" aca="1" ref="G1723" ca="1">IF(B1723&lt;&gt;"",OFFSET(Metadata!$B$1,MIN(IF(OFFSET(Metadata!$A$1,0,0,Metadata!Metadata_Table_Length,1)=SUBSTITUTE(C1723,"rawdatafilename","partnumber"),ROW(OFFSET(Metadata!$A$1,0,0,Metadata!Metadata_Table_Length,1))-1,"")),0),"")</f>
        <v/>
      </c>
      <c r="H1723" t="str">
        <f t="array" aca="1" ref="H1723" ca="1">IF(B1723&lt;&gt;"",OFFSET(Metadata!$B$1,MIN(IF(OFFSET(Metadata!$A$1,0,0,Metadata!Metadata_Table_Length,1)=SUBSTITUTE(C1723,"rawdatafilename","original_count"),ROW(OFFSET(Metadata!$A$1,0,0,Metadata!Metadata_Table_Length,1))-1,"")),0),"")</f>
        <v/>
      </c>
      <c r="I1723" t="str">
        <f t="array" aca="1" ref="I1723" ca="1">IF(B1723&lt;&gt;"",OFFSET(Metadata!$B$1,MIN(IF(OFFSET(Metadata!$A$1,0,0,Metadata!Metadata_Table_Length,1)=SUBSTITUTE(C1723,"rawdatafilename","count"),ROW(OFFSET(Metadata!$A$1,0,0,Metadata!Metadata_Table_Length,1))-1,"")),0),"")</f>
        <v/>
      </c>
      <c r="J1723" t="str">
        <f t="array" aca="1" ref="J1723" ca="1">IF(AND(G1723&lt;&gt;"",G1723&lt;&gt;G1722),MAX(IF(G$2:G$2001=G1723,H$2:H$2001,"")),"")</f>
        <v/>
      </c>
      <c r="K1723" t="str">
        <f t="array" aca="1" ref="K1723" ca="1">IF(AND(G1723&lt;&gt;"",G1723&lt;&gt;G1722),MAX(IF(G$2:G$2001=G1723,I$2:I$2001,"")),"")</f>
        <v/>
      </c>
      <c r="L1723" t="str">
        <f t="shared" ca="1" si="108"/>
        <v/>
      </c>
    </row>
    <row r="1724" spans="2:12" x14ac:dyDescent="0.25">
      <c r="B1724" t="str">
        <f t="shared" ca="1" si="106"/>
        <v/>
      </c>
      <c r="C1724" t="str">
        <f t="shared" ca="1" si="105"/>
        <v/>
      </c>
      <c r="D1724" s="156" t="str">
        <f t="array" aca="1" ref="D1724" ca="1">IFERROR(IF(B1724&lt;&gt;"",IF(OR(EXACT(OFFSET(Metadata!$A$1,0,0,Metadata!Metadata_Table_Length,1),C1724)),1,""),""),"")</f>
        <v/>
      </c>
      <c r="E1724" s="163" t="str">
        <f t="array" aca="1" ref="E1724" ca="1">IF(B1724&lt;&gt;"",IF(D1724=1,OFFSET(Metadata!$B$1,MIN(IF(OFFSET(Metadata!$A$1,0,0,Metadata!Metadata_Table_Length,1)=C1724,ROW(OFFSET(Metadata!$A$1,0,0,Metadata!Metadata_Table_Length,1))-1,"")),0),OFFSET(Metadata!$B$1,MIN(IF(OFFSET(Metadata!$A$1,0,0,Metadata!Metadata_Table_Length,1)=SUBSTITUTE(C1724,"rawdatafilename","originalfilename"),ROW(OFFSET(Metadata!$A$1,0,0,Metadata!Metadata_Table_Length,1))-1,"")),0)),"")</f>
        <v/>
      </c>
      <c r="F1724" t="str">
        <f t="shared" ca="1" si="107"/>
        <v/>
      </c>
      <c r="G1724" t="str">
        <f t="array" aca="1" ref="G1724" ca="1">IF(B1724&lt;&gt;"",OFFSET(Metadata!$B$1,MIN(IF(OFFSET(Metadata!$A$1,0,0,Metadata!Metadata_Table_Length,1)=SUBSTITUTE(C1724,"rawdatafilename","partnumber"),ROW(OFFSET(Metadata!$A$1,0,0,Metadata!Metadata_Table_Length,1))-1,"")),0),"")</f>
        <v/>
      </c>
      <c r="H1724" t="str">
        <f t="array" aca="1" ref="H1724" ca="1">IF(B1724&lt;&gt;"",OFFSET(Metadata!$B$1,MIN(IF(OFFSET(Metadata!$A$1,0,0,Metadata!Metadata_Table_Length,1)=SUBSTITUTE(C1724,"rawdatafilename","original_count"),ROW(OFFSET(Metadata!$A$1,0,0,Metadata!Metadata_Table_Length,1))-1,"")),0),"")</f>
        <v/>
      </c>
      <c r="I1724" t="str">
        <f t="array" aca="1" ref="I1724" ca="1">IF(B1724&lt;&gt;"",OFFSET(Metadata!$B$1,MIN(IF(OFFSET(Metadata!$A$1,0,0,Metadata!Metadata_Table_Length,1)=SUBSTITUTE(C1724,"rawdatafilename","count"),ROW(OFFSET(Metadata!$A$1,0,0,Metadata!Metadata_Table_Length,1))-1,"")),0),"")</f>
        <v/>
      </c>
      <c r="J1724" t="str">
        <f t="array" aca="1" ref="J1724" ca="1">IF(AND(G1724&lt;&gt;"",G1724&lt;&gt;G1723),MAX(IF(G$2:G$2001=G1724,H$2:H$2001,"")),"")</f>
        <v/>
      </c>
      <c r="K1724" t="str">
        <f t="array" aca="1" ref="K1724" ca="1">IF(AND(G1724&lt;&gt;"",G1724&lt;&gt;G1723),MAX(IF(G$2:G$2001=G1724,I$2:I$2001,"")),"")</f>
        <v/>
      </c>
      <c r="L1724" t="str">
        <f t="shared" ca="1" si="108"/>
        <v/>
      </c>
    </row>
    <row r="1725" spans="2:12" x14ac:dyDescent="0.25">
      <c r="B1725" t="str">
        <f t="shared" ca="1" si="106"/>
        <v/>
      </c>
      <c r="C1725" t="str">
        <f t="shared" ca="1" si="105"/>
        <v/>
      </c>
      <c r="D1725" s="156" t="str">
        <f t="array" aca="1" ref="D1725" ca="1">IFERROR(IF(B1725&lt;&gt;"",IF(OR(EXACT(OFFSET(Metadata!$A$1,0,0,Metadata!Metadata_Table_Length,1),C1725)),1,""),""),"")</f>
        <v/>
      </c>
      <c r="E1725" s="163" t="str">
        <f t="array" aca="1" ref="E1725" ca="1">IF(B1725&lt;&gt;"",IF(D1725=1,OFFSET(Metadata!$B$1,MIN(IF(OFFSET(Metadata!$A$1,0,0,Metadata!Metadata_Table_Length,1)=C1725,ROW(OFFSET(Metadata!$A$1,0,0,Metadata!Metadata_Table_Length,1))-1,"")),0),OFFSET(Metadata!$B$1,MIN(IF(OFFSET(Metadata!$A$1,0,0,Metadata!Metadata_Table_Length,1)=SUBSTITUTE(C1725,"rawdatafilename","originalfilename"),ROW(OFFSET(Metadata!$A$1,0,0,Metadata!Metadata_Table_Length,1))-1,"")),0)),"")</f>
        <v/>
      </c>
      <c r="F1725" t="str">
        <f t="shared" ca="1" si="107"/>
        <v/>
      </c>
      <c r="G1725" t="str">
        <f t="array" aca="1" ref="G1725" ca="1">IF(B1725&lt;&gt;"",OFFSET(Metadata!$B$1,MIN(IF(OFFSET(Metadata!$A$1,0,0,Metadata!Metadata_Table_Length,1)=SUBSTITUTE(C1725,"rawdatafilename","partnumber"),ROW(OFFSET(Metadata!$A$1,0,0,Metadata!Metadata_Table_Length,1))-1,"")),0),"")</f>
        <v/>
      </c>
      <c r="H1725" t="str">
        <f t="array" aca="1" ref="H1725" ca="1">IF(B1725&lt;&gt;"",OFFSET(Metadata!$B$1,MIN(IF(OFFSET(Metadata!$A$1,0,0,Metadata!Metadata_Table_Length,1)=SUBSTITUTE(C1725,"rawdatafilename","original_count"),ROW(OFFSET(Metadata!$A$1,0,0,Metadata!Metadata_Table_Length,1))-1,"")),0),"")</f>
        <v/>
      </c>
      <c r="I1725" t="str">
        <f t="array" aca="1" ref="I1725" ca="1">IF(B1725&lt;&gt;"",OFFSET(Metadata!$B$1,MIN(IF(OFFSET(Metadata!$A$1,0,0,Metadata!Metadata_Table_Length,1)=SUBSTITUTE(C1725,"rawdatafilename","count"),ROW(OFFSET(Metadata!$A$1,0,0,Metadata!Metadata_Table_Length,1))-1,"")),0),"")</f>
        <v/>
      </c>
      <c r="J1725" t="str">
        <f t="array" aca="1" ref="J1725" ca="1">IF(AND(G1725&lt;&gt;"",G1725&lt;&gt;G1724),MAX(IF(G$2:G$2001=G1725,H$2:H$2001,"")),"")</f>
        <v/>
      </c>
      <c r="K1725" t="str">
        <f t="array" aca="1" ref="K1725" ca="1">IF(AND(G1725&lt;&gt;"",G1725&lt;&gt;G1724),MAX(IF(G$2:G$2001=G1725,I$2:I$2001,"")),"")</f>
        <v/>
      </c>
      <c r="L1725" t="str">
        <f t="shared" ca="1" si="108"/>
        <v/>
      </c>
    </row>
    <row r="1726" spans="2:12" x14ac:dyDescent="0.25">
      <c r="B1726" t="str">
        <f t="shared" ca="1" si="106"/>
        <v/>
      </c>
      <c r="C1726" t="str">
        <f t="shared" ca="1" si="105"/>
        <v/>
      </c>
      <c r="D1726" s="156" t="str">
        <f t="array" aca="1" ref="D1726" ca="1">IFERROR(IF(B1726&lt;&gt;"",IF(OR(EXACT(OFFSET(Metadata!$A$1,0,0,Metadata!Metadata_Table_Length,1),C1726)),1,""),""),"")</f>
        <v/>
      </c>
      <c r="E1726" s="163" t="str">
        <f t="array" aca="1" ref="E1726" ca="1">IF(B1726&lt;&gt;"",IF(D1726=1,OFFSET(Metadata!$B$1,MIN(IF(OFFSET(Metadata!$A$1,0,0,Metadata!Metadata_Table_Length,1)=C1726,ROW(OFFSET(Metadata!$A$1,0,0,Metadata!Metadata_Table_Length,1))-1,"")),0),OFFSET(Metadata!$B$1,MIN(IF(OFFSET(Metadata!$A$1,0,0,Metadata!Metadata_Table_Length,1)=SUBSTITUTE(C1726,"rawdatafilename","originalfilename"),ROW(OFFSET(Metadata!$A$1,0,0,Metadata!Metadata_Table_Length,1))-1,"")),0)),"")</f>
        <v/>
      </c>
      <c r="F1726" t="str">
        <f t="shared" ca="1" si="107"/>
        <v/>
      </c>
      <c r="G1726" t="str">
        <f t="array" aca="1" ref="G1726" ca="1">IF(B1726&lt;&gt;"",OFFSET(Metadata!$B$1,MIN(IF(OFFSET(Metadata!$A$1,0,0,Metadata!Metadata_Table_Length,1)=SUBSTITUTE(C1726,"rawdatafilename","partnumber"),ROW(OFFSET(Metadata!$A$1,0,0,Metadata!Metadata_Table_Length,1))-1,"")),0),"")</f>
        <v/>
      </c>
      <c r="H1726" t="str">
        <f t="array" aca="1" ref="H1726" ca="1">IF(B1726&lt;&gt;"",OFFSET(Metadata!$B$1,MIN(IF(OFFSET(Metadata!$A$1,0,0,Metadata!Metadata_Table_Length,1)=SUBSTITUTE(C1726,"rawdatafilename","original_count"),ROW(OFFSET(Metadata!$A$1,0,0,Metadata!Metadata_Table_Length,1))-1,"")),0),"")</f>
        <v/>
      </c>
      <c r="I1726" t="str">
        <f t="array" aca="1" ref="I1726" ca="1">IF(B1726&lt;&gt;"",OFFSET(Metadata!$B$1,MIN(IF(OFFSET(Metadata!$A$1,0,0,Metadata!Metadata_Table_Length,1)=SUBSTITUTE(C1726,"rawdatafilename","count"),ROW(OFFSET(Metadata!$A$1,0,0,Metadata!Metadata_Table_Length,1))-1,"")),0),"")</f>
        <v/>
      </c>
      <c r="J1726" t="str">
        <f t="array" aca="1" ref="J1726" ca="1">IF(AND(G1726&lt;&gt;"",G1726&lt;&gt;G1725),MAX(IF(G$2:G$2001=G1726,H$2:H$2001,"")),"")</f>
        <v/>
      </c>
      <c r="K1726" t="str">
        <f t="array" aca="1" ref="K1726" ca="1">IF(AND(G1726&lt;&gt;"",G1726&lt;&gt;G1725),MAX(IF(G$2:G$2001=G1726,I$2:I$2001,"")),"")</f>
        <v/>
      </c>
      <c r="L1726" t="str">
        <f t="shared" ca="1" si="108"/>
        <v/>
      </c>
    </row>
    <row r="1727" spans="2:12" x14ac:dyDescent="0.25">
      <c r="B1727" t="str">
        <f t="shared" ca="1" si="106"/>
        <v/>
      </c>
      <c r="C1727" t="str">
        <f t="shared" ca="1" si="105"/>
        <v/>
      </c>
      <c r="D1727" s="156" t="str">
        <f t="array" aca="1" ref="D1727" ca="1">IFERROR(IF(B1727&lt;&gt;"",IF(OR(EXACT(OFFSET(Metadata!$A$1,0,0,Metadata!Metadata_Table_Length,1),C1727)),1,""),""),"")</f>
        <v/>
      </c>
      <c r="E1727" s="163" t="str">
        <f t="array" aca="1" ref="E1727" ca="1">IF(B1727&lt;&gt;"",IF(D1727=1,OFFSET(Metadata!$B$1,MIN(IF(OFFSET(Metadata!$A$1,0,0,Metadata!Metadata_Table_Length,1)=C1727,ROW(OFFSET(Metadata!$A$1,0,0,Metadata!Metadata_Table_Length,1))-1,"")),0),OFFSET(Metadata!$B$1,MIN(IF(OFFSET(Metadata!$A$1,0,0,Metadata!Metadata_Table_Length,1)=SUBSTITUTE(C1727,"rawdatafilename","originalfilename"),ROW(OFFSET(Metadata!$A$1,0,0,Metadata!Metadata_Table_Length,1))-1,"")),0)),"")</f>
        <v/>
      </c>
      <c r="F1727" t="str">
        <f t="shared" ca="1" si="107"/>
        <v/>
      </c>
      <c r="G1727" t="str">
        <f t="array" aca="1" ref="G1727" ca="1">IF(B1727&lt;&gt;"",OFFSET(Metadata!$B$1,MIN(IF(OFFSET(Metadata!$A$1,0,0,Metadata!Metadata_Table_Length,1)=SUBSTITUTE(C1727,"rawdatafilename","partnumber"),ROW(OFFSET(Metadata!$A$1,0,0,Metadata!Metadata_Table_Length,1))-1,"")),0),"")</f>
        <v/>
      </c>
      <c r="H1727" t="str">
        <f t="array" aca="1" ref="H1727" ca="1">IF(B1727&lt;&gt;"",OFFSET(Metadata!$B$1,MIN(IF(OFFSET(Metadata!$A$1,0,0,Metadata!Metadata_Table_Length,1)=SUBSTITUTE(C1727,"rawdatafilename","original_count"),ROW(OFFSET(Metadata!$A$1,0,0,Metadata!Metadata_Table_Length,1))-1,"")),0),"")</f>
        <v/>
      </c>
      <c r="I1727" t="str">
        <f t="array" aca="1" ref="I1727" ca="1">IF(B1727&lt;&gt;"",OFFSET(Metadata!$B$1,MIN(IF(OFFSET(Metadata!$A$1,0,0,Metadata!Metadata_Table_Length,1)=SUBSTITUTE(C1727,"rawdatafilename","count"),ROW(OFFSET(Metadata!$A$1,0,0,Metadata!Metadata_Table_Length,1))-1,"")),0),"")</f>
        <v/>
      </c>
      <c r="J1727" t="str">
        <f t="array" aca="1" ref="J1727" ca="1">IF(AND(G1727&lt;&gt;"",G1727&lt;&gt;G1726),MAX(IF(G$2:G$2001=G1727,H$2:H$2001,"")),"")</f>
        <v/>
      </c>
      <c r="K1727" t="str">
        <f t="array" aca="1" ref="K1727" ca="1">IF(AND(G1727&lt;&gt;"",G1727&lt;&gt;G1726),MAX(IF(G$2:G$2001=G1727,I$2:I$2001,"")),"")</f>
        <v/>
      </c>
      <c r="L1727" t="str">
        <f t="shared" ca="1" si="108"/>
        <v/>
      </c>
    </row>
    <row r="1728" spans="2:12" x14ac:dyDescent="0.25">
      <c r="B1728" t="str">
        <f t="shared" ca="1" si="106"/>
        <v/>
      </c>
      <c r="C1728" t="str">
        <f t="shared" ca="1" si="105"/>
        <v/>
      </c>
      <c r="D1728" s="156" t="str">
        <f t="array" aca="1" ref="D1728" ca="1">IFERROR(IF(B1728&lt;&gt;"",IF(OR(EXACT(OFFSET(Metadata!$A$1,0,0,Metadata!Metadata_Table_Length,1),C1728)),1,""),""),"")</f>
        <v/>
      </c>
      <c r="E1728" s="163" t="str">
        <f t="array" aca="1" ref="E1728" ca="1">IF(B1728&lt;&gt;"",IF(D1728=1,OFFSET(Metadata!$B$1,MIN(IF(OFFSET(Metadata!$A$1,0,0,Metadata!Metadata_Table_Length,1)=C1728,ROW(OFFSET(Metadata!$A$1,0,0,Metadata!Metadata_Table_Length,1))-1,"")),0),OFFSET(Metadata!$B$1,MIN(IF(OFFSET(Metadata!$A$1,0,0,Metadata!Metadata_Table_Length,1)=SUBSTITUTE(C1728,"rawdatafilename","originalfilename"),ROW(OFFSET(Metadata!$A$1,0,0,Metadata!Metadata_Table_Length,1))-1,"")),0)),"")</f>
        <v/>
      </c>
      <c r="F1728" t="str">
        <f t="shared" ca="1" si="107"/>
        <v/>
      </c>
      <c r="G1728" t="str">
        <f t="array" aca="1" ref="G1728" ca="1">IF(B1728&lt;&gt;"",OFFSET(Metadata!$B$1,MIN(IF(OFFSET(Metadata!$A$1,0,0,Metadata!Metadata_Table_Length,1)=SUBSTITUTE(C1728,"rawdatafilename","partnumber"),ROW(OFFSET(Metadata!$A$1,0,0,Metadata!Metadata_Table_Length,1))-1,"")),0),"")</f>
        <v/>
      </c>
      <c r="H1728" t="str">
        <f t="array" aca="1" ref="H1728" ca="1">IF(B1728&lt;&gt;"",OFFSET(Metadata!$B$1,MIN(IF(OFFSET(Metadata!$A$1,0,0,Metadata!Metadata_Table_Length,1)=SUBSTITUTE(C1728,"rawdatafilename","original_count"),ROW(OFFSET(Metadata!$A$1,0,0,Metadata!Metadata_Table_Length,1))-1,"")),0),"")</f>
        <v/>
      </c>
      <c r="I1728" t="str">
        <f t="array" aca="1" ref="I1728" ca="1">IF(B1728&lt;&gt;"",OFFSET(Metadata!$B$1,MIN(IF(OFFSET(Metadata!$A$1,0,0,Metadata!Metadata_Table_Length,1)=SUBSTITUTE(C1728,"rawdatafilename","count"),ROW(OFFSET(Metadata!$A$1,0,0,Metadata!Metadata_Table_Length,1))-1,"")),0),"")</f>
        <v/>
      </c>
      <c r="J1728" t="str">
        <f t="array" aca="1" ref="J1728" ca="1">IF(AND(G1728&lt;&gt;"",G1728&lt;&gt;G1727),MAX(IF(G$2:G$2001=G1728,H$2:H$2001,"")),"")</f>
        <v/>
      </c>
      <c r="K1728" t="str">
        <f t="array" aca="1" ref="K1728" ca="1">IF(AND(G1728&lt;&gt;"",G1728&lt;&gt;G1727),MAX(IF(G$2:G$2001=G1728,I$2:I$2001,"")),"")</f>
        <v/>
      </c>
      <c r="L1728" t="str">
        <f t="shared" ca="1" si="108"/>
        <v/>
      </c>
    </row>
    <row r="1729" spans="2:12" x14ac:dyDescent="0.25">
      <c r="B1729" t="str">
        <f t="shared" ca="1" si="106"/>
        <v/>
      </c>
      <c r="C1729" t="str">
        <f t="shared" ca="1" si="105"/>
        <v/>
      </c>
      <c r="D1729" s="156" t="str">
        <f t="array" aca="1" ref="D1729" ca="1">IFERROR(IF(B1729&lt;&gt;"",IF(OR(EXACT(OFFSET(Metadata!$A$1,0,0,Metadata!Metadata_Table_Length,1),C1729)),1,""),""),"")</f>
        <v/>
      </c>
      <c r="E1729" s="163" t="str">
        <f t="array" aca="1" ref="E1729" ca="1">IF(B1729&lt;&gt;"",IF(D1729=1,OFFSET(Metadata!$B$1,MIN(IF(OFFSET(Metadata!$A$1,0,0,Metadata!Metadata_Table_Length,1)=C1729,ROW(OFFSET(Metadata!$A$1,0,0,Metadata!Metadata_Table_Length,1))-1,"")),0),OFFSET(Metadata!$B$1,MIN(IF(OFFSET(Metadata!$A$1,0,0,Metadata!Metadata_Table_Length,1)=SUBSTITUTE(C1729,"rawdatafilename","originalfilename"),ROW(OFFSET(Metadata!$A$1,0,0,Metadata!Metadata_Table_Length,1))-1,"")),0)),"")</f>
        <v/>
      </c>
      <c r="F1729" t="str">
        <f t="shared" ca="1" si="107"/>
        <v/>
      </c>
      <c r="G1729" t="str">
        <f t="array" aca="1" ref="G1729" ca="1">IF(B1729&lt;&gt;"",OFFSET(Metadata!$B$1,MIN(IF(OFFSET(Metadata!$A$1,0,0,Metadata!Metadata_Table_Length,1)=SUBSTITUTE(C1729,"rawdatafilename","partnumber"),ROW(OFFSET(Metadata!$A$1,0,0,Metadata!Metadata_Table_Length,1))-1,"")),0),"")</f>
        <v/>
      </c>
      <c r="H1729" t="str">
        <f t="array" aca="1" ref="H1729" ca="1">IF(B1729&lt;&gt;"",OFFSET(Metadata!$B$1,MIN(IF(OFFSET(Metadata!$A$1,0,0,Metadata!Metadata_Table_Length,1)=SUBSTITUTE(C1729,"rawdatafilename","original_count"),ROW(OFFSET(Metadata!$A$1,0,0,Metadata!Metadata_Table_Length,1))-1,"")),0),"")</f>
        <v/>
      </c>
      <c r="I1729" t="str">
        <f t="array" aca="1" ref="I1729" ca="1">IF(B1729&lt;&gt;"",OFFSET(Metadata!$B$1,MIN(IF(OFFSET(Metadata!$A$1,0,0,Metadata!Metadata_Table_Length,1)=SUBSTITUTE(C1729,"rawdatafilename","count"),ROW(OFFSET(Metadata!$A$1,0,0,Metadata!Metadata_Table_Length,1))-1,"")),0),"")</f>
        <v/>
      </c>
      <c r="J1729" t="str">
        <f t="array" aca="1" ref="J1729" ca="1">IF(AND(G1729&lt;&gt;"",G1729&lt;&gt;G1728),MAX(IF(G$2:G$2001=G1729,H$2:H$2001,"")),"")</f>
        <v/>
      </c>
      <c r="K1729" t="str">
        <f t="array" aca="1" ref="K1729" ca="1">IF(AND(G1729&lt;&gt;"",G1729&lt;&gt;G1728),MAX(IF(G$2:G$2001=G1729,I$2:I$2001,"")),"")</f>
        <v/>
      </c>
      <c r="L1729" t="str">
        <f t="shared" ca="1" si="108"/>
        <v/>
      </c>
    </row>
    <row r="1730" spans="2:12" x14ac:dyDescent="0.25">
      <c r="B1730" t="str">
        <f t="shared" ca="1" si="106"/>
        <v/>
      </c>
      <c r="C1730" t="str">
        <f t="shared" ref="C1730:C1793" ca="1" si="109">IF(B1730&lt;&gt;"",CONCATENATE("RESULTS_SEARCH_",B1730,"_PARAMETERS_PEAKLIST_rawdatafilename"),"")</f>
        <v/>
      </c>
      <c r="D1730" s="156" t="str">
        <f t="array" aca="1" ref="D1730" ca="1">IFERROR(IF(B1730&lt;&gt;"",IF(OR(EXACT(OFFSET(Metadata!$A$1,0,0,Metadata!Metadata_Table_Length,1),C1730)),1,""),""),"")</f>
        <v/>
      </c>
      <c r="E1730" s="163" t="str">
        <f t="array" aca="1" ref="E1730" ca="1">IF(B1730&lt;&gt;"",IF(D1730=1,OFFSET(Metadata!$B$1,MIN(IF(OFFSET(Metadata!$A$1,0,0,Metadata!Metadata_Table_Length,1)=C1730,ROW(OFFSET(Metadata!$A$1,0,0,Metadata!Metadata_Table_Length,1))-1,"")),0),OFFSET(Metadata!$B$1,MIN(IF(OFFSET(Metadata!$A$1,0,0,Metadata!Metadata_Table_Length,1)=SUBSTITUTE(C1730,"rawdatafilename","originalfilename"),ROW(OFFSET(Metadata!$A$1,0,0,Metadata!Metadata_Table_Length,1))-1,"")),0)),"")</f>
        <v/>
      </c>
      <c r="F1730" t="str">
        <f t="shared" ca="1" si="107"/>
        <v/>
      </c>
      <c r="G1730" t="str">
        <f t="array" aca="1" ref="G1730" ca="1">IF(B1730&lt;&gt;"",OFFSET(Metadata!$B$1,MIN(IF(OFFSET(Metadata!$A$1,0,0,Metadata!Metadata_Table_Length,1)=SUBSTITUTE(C1730,"rawdatafilename","partnumber"),ROW(OFFSET(Metadata!$A$1,0,0,Metadata!Metadata_Table_Length,1))-1,"")),0),"")</f>
        <v/>
      </c>
      <c r="H1730" t="str">
        <f t="array" aca="1" ref="H1730" ca="1">IF(B1730&lt;&gt;"",OFFSET(Metadata!$B$1,MIN(IF(OFFSET(Metadata!$A$1,0,0,Metadata!Metadata_Table_Length,1)=SUBSTITUTE(C1730,"rawdatafilename","original_count"),ROW(OFFSET(Metadata!$A$1,0,0,Metadata!Metadata_Table_Length,1))-1,"")),0),"")</f>
        <v/>
      </c>
      <c r="I1730" t="str">
        <f t="array" aca="1" ref="I1730" ca="1">IF(B1730&lt;&gt;"",OFFSET(Metadata!$B$1,MIN(IF(OFFSET(Metadata!$A$1,0,0,Metadata!Metadata_Table_Length,1)=SUBSTITUTE(C1730,"rawdatafilename","count"),ROW(OFFSET(Metadata!$A$1,0,0,Metadata!Metadata_Table_Length,1))-1,"")),0),"")</f>
        <v/>
      </c>
      <c r="J1730" t="str">
        <f t="array" aca="1" ref="J1730" ca="1">IF(AND(G1730&lt;&gt;"",G1730&lt;&gt;G1729),MAX(IF(G$2:G$2001=G1730,H$2:H$2001,"")),"")</f>
        <v/>
      </c>
      <c r="K1730" t="str">
        <f t="array" aca="1" ref="K1730" ca="1">IF(AND(G1730&lt;&gt;"",G1730&lt;&gt;G1729),MAX(IF(G$2:G$2001=G1730,I$2:I$2001,"")),"")</f>
        <v/>
      </c>
      <c r="L1730" t="str">
        <f t="shared" ca="1" si="108"/>
        <v/>
      </c>
    </row>
    <row r="1731" spans="2:12" x14ac:dyDescent="0.25">
      <c r="B1731" t="str">
        <f t="shared" ref="B1731:B1794" ca="1" si="110">IF(B1730&lt;&gt;"",IF(B1730+1&lt;=$A$9,B1730+1,""),"")</f>
        <v/>
      </c>
      <c r="C1731" t="str">
        <f t="shared" ca="1" si="109"/>
        <v/>
      </c>
      <c r="D1731" s="156" t="str">
        <f t="array" aca="1" ref="D1731" ca="1">IFERROR(IF(B1731&lt;&gt;"",IF(OR(EXACT(OFFSET(Metadata!$A$1,0,0,Metadata!Metadata_Table_Length,1),C1731)),1,""),""),"")</f>
        <v/>
      </c>
      <c r="E1731" s="163" t="str">
        <f t="array" aca="1" ref="E1731" ca="1">IF(B1731&lt;&gt;"",IF(D1731=1,OFFSET(Metadata!$B$1,MIN(IF(OFFSET(Metadata!$A$1,0,0,Metadata!Metadata_Table_Length,1)=C1731,ROW(OFFSET(Metadata!$A$1,0,0,Metadata!Metadata_Table_Length,1))-1,"")),0),OFFSET(Metadata!$B$1,MIN(IF(OFFSET(Metadata!$A$1,0,0,Metadata!Metadata_Table_Length,1)=SUBSTITUTE(C1731,"rawdatafilename","originalfilename"),ROW(OFFSET(Metadata!$A$1,0,0,Metadata!Metadata_Table_Length,1))-1,"")),0)),"")</f>
        <v/>
      </c>
      <c r="F1731" t="str">
        <f t="shared" ref="F1731:F1794" ca="1" si="111">IF(F1730&lt;&gt;"",IF(E1731&lt;&gt;"",IF(E1731&lt;&gt;E1730,F1730+1,F1730),""),"")</f>
        <v/>
      </c>
      <c r="G1731" t="str">
        <f t="array" aca="1" ref="G1731" ca="1">IF(B1731&lt;&gt;"",OFFSET(Metadata!$B$1,MIN(IF(OFFSET(Metadata!$A$1,0,0,Metadata!Metadata_Table_Length,1)=SUBSTITUTE(C1731,"rawdatafilename","partnumber"),ROW(OFFSET(Metadata!$A$1,0,0,Metadata!Metadata_Table_Length,1))-1,"")),0),"")</f>
        <v/>
      </c>
      <c r="H1731" t="str">
        <f t="array" aca="1" ref="H1731" ca="1">IF(B1731&lt;&gt;"",OFFSET(Metadata!$B$1,MIN(IF(OFFSET(Metadata!$A$1,0,0,Metadata!Metadata_Table_Length,1)=SUBSTITUTE(C1731,"rawdatafilename","original_count"),ROW(OFFSET(Metadata!$A$1,0,0,Metadata!Metadata_Table_Length,1))-1,"")),0),"")</f>
        <v/>
      </c>
      <c r="I1731" t="str">
        <f t="array" aca="1" ref="I1731" ca="1">IF(B1731&lt;&gt;"",OFFSET(Metadata!$B$1,MIN(IF(OFFSET(Metadata!$A$1,0,0,Metadata!Metadata_Table_Length,1)=SUBSTITUTE(C1731,"rawdatafilename","count"),ROW(OFFSET(Metadata!$A$1,0,0,Metadata!Metadata_Table_Length,1))-1,"")),0),"")</f>
        <v/>
      </c>
      <c r="J1731" t="str">
        <f t="array" aca="1" ref="J1731" ca="1">IF(AND(G1731&lt;&gt;"",G1731&lt;&gt;G1730),MAX(IF(G$2:G$2001=G1731,H$2:H$2001,"")),"")</f>
        <v/>
      </c>
      <c r="K1731" t="str">
        <f t="array" aca="1" ref="K1731" ca="1">IF(AND(G1731&lt;&gt;"",G1731&lt;&gt;G1730),MAX(IF(G$2:G$2001=G1731,I$2:I$2001,"")),"")</f>
        <v/>
      </c>
      <c r="L1731" t="str">
        <f t="shared" ca="1" si="108"/>
        <v/>
      </c>
    </row>
    <row r="1732" spans="2:12" x14ac:dyDescent="0.25">
      <c r="B1732" t="str">
        <f t="shared" ca="1" si="110"/>
        <v/>
      </c>
      <c r="C1732" t="str">
        <f t="shared" ca="1" si="109"/>
        <v/>
      </c>
      <c r="D1732" s="156" t="str">
        <f t="array" aca="1" ref="D1732" ca="1">IFERROR(IF(B1732&lt;&gt;"",IF(OR(EXACT(OFFSET(Metadata!$A$1,0,0,Metadata!Metadata_Table_Length,1),C1732)),1,""),""),"")</f>
        <v/>
      </c>
      <c r="E1732" s="163" t="str">
        <f t="array" aca="1" ref="E1732" ca="1">IF(B1732&lt;&gt;"",IF(D1732=1,OFFSET(Metadata!$B$1,MIN(IF(OFFSET(Metadata!$A$1,0,0,Metadata!Metadata_Table_Length,1)=C1732,ROW(OFFSET(Metadata!$A$1,0,0,Metadata!Metadata_Table_Length,1))-1,"")),0),OFFSET(Metadata!$B$1,MIN(IF(OFFSET(Metadata!$A$1,0,0,Metadata!Metadata_Table_Length,1)=SUBSTITUTE(C1732,"rawdatafilename","originalfilename"),ROW(OFFSET(Metadata!$A$1,0,0,Metadata!Metadata_Table_Length,1))-1,"")),0)),"")</f>
        <v/>
      </c>
      <c r="F1732" t="str">
        <f t="shared" ca="1" si="111"/>
        <v/>
      </c>
      <c r="G1732" t="str">
        <f t="array" aca="1" ref="G1732" ca="1">IF(B1732&lt;&gt;"",OFFSET(Metadata!$B$1,MIN(IF(OFFSET(Metadata!$A$1,0,0,Metadata!Metadata_Table_Length,1)=SUBSTITUTE(C1732,"rawdatafilename","partnumber"),ROW(OFFSET(Metadata!$A$1,0,0,Metadata!Metadata_Table_Length,1))-1,"")),0),"")</f>
        <v/>
      </c>
      <c r="H1732" t="str">
        <f t="array" aca="1" ref="H1732" ca="1">IF(B1732&lt;&gt;"",OFFSET(Metadata!$B$1,MIN(IF(OFFSET(Metadata!$A$1,0,0,Metadata!Metadata_Table_Length,1)=SUBSTITUTE(C1732,"rawdatafilename","original_count"),ROW(OFFSET(Metadata!$A$1,0,0,Metadata!Metadata_Table_Length,1))-1,"")),0),"")</f>
        <v/>
      </c>
      <c r="I1732" t="str">
        <f t="array" aca="1" ref="I1732" ca="1">IF(B1732&lt;&gt;"",OFFSET(Metadata!$B$1,MIN(IF(OFFSET(Metadata!$A$1,0,0,Metadata!Metadata_Table_Length,1)=SUBSTITUTE(C1732,"rawdatafilename","count"),ROW(OFFSET(Metadata!$A$1,0,0,Metadata!Metadata_Table_Length,1))-1,"")),0),"")</f>
        <v/>
      </c>
      <c r="J1732" t="str">
        <f t="array" aca="1" ref="J1732" ca="1">IF(AND(G1732&lt;&gt;"",G1732&lt;&gt;G1731),MAX(IF(G$2:G$2001=G1732,H$2:H$2001,"")),"")</f>
        <v/>
      </c>
      <c r="K1732" t="str">
        <f t="array" aca="1" ref="K1732" ca="1">IF(AND(G1732&lt;&gt;"",G1732&lt;&gt;G1731),MAX(IF(G$2:G$2001=G1732,I$2:I$2001,"")),"")</f>
        <v/>
      </c>
      <c r="L1732" t="str">
        <f t="shared" ca="1" si="108"/>
        <v/>
      </c>
    </row>
    <row r="1733" spans="2:12" x14ac:dyDescent="0.25">
      <c r="B1733" t="str">
        <f t="shared" ca="1" si="110"/>
        <v/>
      </c>
      <c r="C1733" t="str">
        <f t="shared" ca="1" si="109"/>
        <v/>
      </c>
      <c r="D1733" s="156" t="str">
        <f t="array" aca="1" ref="D1733" ca="1">IFERROR(IF(B1733&lt;&gt;"",IF(OR(EXACT(OFFSET(Metadata!$A$1,0,0,Metadata!Metadata_Table_Length,1),C1733)),1,""),""),"")</f>
        <v/>
      </c>
      <c r="E1733" s="163" t="str">
        <f t="array" aca="1" ref="E1733" ca="1">IF(B1733&lt;&gt;"",IF(D1733=1,OFFSET(Metadata!$B$1,MIN(IF(OFFSET(Metadata!$A$1,0,0,Metadata!Metadata_Table_Length,1)=C1733,ROW(OFFSET(Metadata!$A$1,0,0,Metadata!Metadata_Table_Length,1))-1,"")),0),OFFSET(Metadata!$B$1,MIN(IF(OFFSET(Metadata!$A$1,0,0,Metadata!Metadata_Table_Length,1)=SUBSTITUTE(C1733,"rawdatafilename","originalfilename"),ROW(OFFSET(Metadata!$A$1,0,0,Metadata!Metadata_Table_Length,1))-1,"")),0)),"")</f>
        <v/>
      </c>
      <c r="F1733" t="str">
        <f t="shared" ca="1" si="111"/>
        <v/>
      </c>
      <c r="G1733" t="str">
        <f t="array" aca="1" ref="G1733" ca="1">IF(B1733&lt;&gt;"",OFFSET(Metadata!$B$1,MIN(IF(OFFSET(Metadata!$A$1,0,0,Metadata!Metadata_Table_Length,1)=SUBSTITUTE(C1733,"rawdatafilename","partnumber"),ROW(OFFSET(Metadata!$A$1,0,0,Metadata!Metadata_Table_Length,1))-1,"")),0),"")</f>
        <v/>
      </c>
      <c r="H1733" t="str">
        <f t="array" aca="1" ref="H1733" ca="1">IF(B1733&lt;&gt;"",OFFSET(Metadata!$B$1,MIN(IF(OFFSET(Metadata!$A$1,0,0,Metadata!Metadata_Table_Length,1)=SUBSTITUTE(C1733,"rawdatafilename","original_count"),ROW(OFFSET(Metadata!$A$1,0,0,Metadata!Metadata_Table_Length,1))-1,"")),0),"")</f>
        <v/>
      </c>
      <c r="I1733" t="str">
        <f t="array" aca="1" ref="I1733" ca="1">IF(B1733&lt;&gt;"",OFFSET(Metadata!$B$1,MIN(IF(OFFSET(Metadata!$A$1,0,0,Metadata!Metadata_Table_Length,1)=SUBSTITUTE(C1733,"rawdatafilename","count"),ROW(OFFSET(Metadata!$A$1,0,0,Metadata!Metadata_Table_Length,1))-1,"")),0),"")</f>
        <v/>
      </c>
      <c r="J1733" t="str">
        <f t="array" aca="1" ref="J1733" ca="1">IF(AND(G1733&lt;&gt;"",G1733&lt;&gt;G1732),MAX(IF(G$2:G$2001=G1733,H$2:H$2001,"")),"")</f>
        <v/>
      </c>
      <c r="K1733" t="str">
        <f t="array" aca="1" ref="K1733" ca="1">IF(AND(G1733&lt;&gt;"",G1733&lt;&gt;G1732),MAX(IF(G$2:G$2001=G1733,I$2:I$2001,"")),"")</f>
        <v/>
      </c>
      <c r="L1733" t="str">
        <f t="shared" ca="1" si="108"/>
        <v/>
      </c>
    </row>
    <row r="1734" spans="2:12" x14ac:dyDescent="0.25">
      <c r="B1734" t="str">
        <f t="shared" ca="1" si="110"/>
        <v/>
      </c>
      <c r="C1734" t="str">
        <f t="shared" ca="1" si="109"/>
        <v/>
      </c>
      <c r="D1734" s="156" t="str">
        <f t="array" aca="1" ref="D1734" ca="1">IFERROR(IF(B1734&lt;&gt;"",IF(OR(EXACT(OFFSET(Metadata!$A$1,0,0,Metadata!Metadata_Table_Length,1),C1734)),1,""),""),"")</f>
        <v/>
      </c>
      <c r="E1734" s="163" t="str">
        <f t="array" aca="1" ref="E1734" ca="1">IF(B1734&lt;&gt;"",IF(D1734=1,OFFSET(Metadata!$B$1,MIN(IF(OFFSET(Metadata!$A$1,0,0,Metadata!Metadata_Table_Length,1)=C1734,ROW(OFFSET(Metadata!$A$1,0,0,Metadata!Metadata_Table_Length,1))-1,"")),0),OFFSET(Metadata!$B$1,MIN(IF(OFFSET(Metadata!$A$1,0,0,Metadata!Metadata_Table_Length,1)=SUBSTITUTE(C1734,"rawdatafilename","originalfilename"),ROW(OFFSET(Metadata!$A$1,0,0,Metadata!Metadata_Table_Length,1))-1,"")),0)),"")</f>
        <v/>
      </c>
      <c r="F1734" t="str">
        <f t="shared" ca="1" si="111"/>
        <v/>
      </c>
      <c r="G1734" t="str">
        <f t="array" aca="1" ref="G1734" ca="1">IF(B1734&lt;&gt;"",OFFSET(Metadata!$B$1,MIN(IF(OFFSET(Metadata!$A$1,0,0,Metadata!Metadata_Table_Length,1)=SUBSTITUTE(C1734,"rawdatafilename","partnumber"),ROW(OFFSET(Metadata!$A$1,0,0,Metadata!Metadata_Table_Length,1))-1,"")),0),"")</f>
        <v/>
      </c>
      <c r="H1734" t="str">
        <f t="array" aca="1" ref="H1734" ca="1">IF(B1734&lt;&gt;"",OFFSET(Metadata!$B$1,MIN(IF(OFFSET(Metadata!$A$1,0,0,Metadata!Metadata_Table_Length,1)=SUBSTITUTE(C1734,"rawdatafilename","original_count"),ROW(OFFSET(Metadata!$A$1,0,0,Metadata!Metadata_Table_Length,1))-1,"")),0),"")</f>
        <v/>
      </c>
      <c r="I1734" t="str">
        <f t="array" aca="1" ref="I1734" ca="1">IF(B1734&lt;&gt;"",OFFSET(Metadata!$B$1,MIN(IF(OFFSET(Metadata!$A$1,0,0,Metadata!Metadata_Table_Length,1)=SUBSTITUTE(C1734,"rawdatafilename","count"),ROW(OFFSET(Metadata!$A$1,0,0,Metadata!Metadata_Table_Length,1))-1,"")),0),"")</f>
        <v/>
      </c>
      <c r="J1734" t="str">
        <f t="array" aca="1" ref="J1734" ca="1">IF(AND(G1734&lt;&gt;"",G1734&lt;&gt;G1733),MAX(IF(G$2:G$2001=G1734,H$2:H$2001,"")),"")</f>
        <v/>
      </c>
      <c r="K1734" t="str">
        <f t="array" aca="1" ref="K1734" ca="1">IF(AND(G1734&lt;&gt;"",G1734&lt;&gt;G1733),MAX(IF(G$2:G$2001=G1734,I$2:I$2001,"")),"")</f>
        <v/>
      </c>
      <c r="L1734" t="str">
        <f t="shared" ca="1" si="108"/>
        <v/>
      </c>
    </row>
    <row r="1735" spans="2:12" x14ac:dyDescent="0.25">
      <c r="B1735" t="str">
        <f t="shared" ca="1" si="110"/>
        <v/>
      </c>
      <c r="C1735" t="str">
        <f t="shared" ca="1" si="109"/>
        <v/>
      </c>
      <c r="D1735" s="156" t="str">
        <f t="array" aca="1" ref="D1735" ca="1">IFERROR(IF(B1735&lt;&gt;"",IF(OR(EXACT(OFFSET(Metadata!$A$1,0,0,Metadata!Metadata_Table_Length,1),C1735)),1,""),""),"")</f>
        <v/>
      </c>
      <c r="E1735" s="163" t="str">
        <f t="array" aca="1" ref="E1735" ca="1">IF(B1735&lt;&gt;"",IF(D1735=1,OFFSET(Metadata!$B$1,MIN(IF(OFFSET(Metadata!$A$1,0,0,Metadata!Metadata_Table_Length,1)=C1735,ROW(OFFSET(Metadata!$A$1,0,0,Metadata!Metadata_Table_Length,1))-1,"")),0),OFFSET(Metadata!$B$1,MIN(IF(OFFSET(Metadata!$A$1,0,0,Metadata!Metadata_Table_Length,1)=SUBSTITUTE(C1735,"rawdatafilename","originalfilename"),ROW(OFFSET(Metadata!$A$1,0,0,Metadata!Metadata_Table_Length,1))-1,"")),0)),"")</f>
        <v/>
      </c>
      <c r="F1735" t="str">
        <f t="shared" ca="1" si="111"/>
        <v/>
      </c>
      <c r="G1735" t="str">
        <f t="array" aca="1" ref="G1735" ca="1">IF(B1735&lt;&gt;"",OFFSET(Metadata!$B$1,MIN(IF(OFFSET(Metadata!$A$1,0,0,Metadata!Metadata_Table_Length,1)=SUBSTITUTE(C1735,"rawdatafilename","partnumber"),ROW(OFFSET(Metadata!$A$1,0,0,Metadata!Metadata_Table_Length,1))-1,"")),0),"")</f>
        <v/>
      </c>
      <c r="H1735" t="str">
        <f t="array" aca="1" ref="H1735" ca="1">IF(B1735&lt;&gt;"",OFFSET(Metadata!$B$1,MIN(IF(OFFSET(Metadata!$A$1,0,0,Metadata!Metadata_Table_Length,1)=SUBSTITUTE(C1735,"rawdatafilename","original_count"),ROW(OFFSET(Metadata!$A$1,0,0,Metadata!Metadata_Table_Length,1))-1,"")),0),"")</f>
        <v/>
      </c>
      <c r="I1735" t="str">
        <f t="array" aca="1" ref="I1735" ca="1">IF(B1735&lt;&gt;"",OFFSET(Metadata!$B$1,MIN(IF(OFFSET(Metadata!$A$1,0,0,Metadata!Metadata_Table_Length,1)=SUBSTITUTE(C1735,"rawdatafilename","count"),ROW(OFFSET(Metadata!$A$1,0,0,Metadata!Metadata_Table_Length,1))-1,"")),0),"")</f>
        <v/>
      </c>
      <c r="J1735" t="str">
        <f t="array" aca="1" ref="J1735" ca="1">IF(AND(G1735&lt;&gt;"",G1735&lt;&gt;G1734),MAX(IF(G$2:G$2001=G1735,H$2:H$2001,"")),"")</f>
        <v/>
      </c>
      <c r="K1735" t="str">
        <f t="array" aca="1" ref="K1735" ca="1">IF(AND(G1735&lt;&gt;"",G1735&lt;&gt;G1734),MAX(IF(G$2:G$2001=G1735,I$2:I$2001,"")),"")</f>
        <v/>
      </c>
      <c r="L1735" t="str">
        <f t="shared" ca="1" si="108"/>
        <v/>
      </c>
    </row>
    <row r="1736" spans="2:12" x14ac:dyDescent="0.25">
      <c r="B1736" t="str">
        <f t="shared" ca="1" si="110"/>
        <v/>
      </c>
      <c r="C1736" t="str">
        <f t="shared" ca="1" si="109"/>
        <v/>
      </c>
      <c r="D1736" s="156" t="str">
        <f t="array" aca="1" ref="D1736" ca="1">IFERROR(IF(B1736&lt;&gt;"",IF(OR(EXACT(OFFSET(Metadata!$A$1,0,0,Metadata!Metadata_Table_Length,1),C1736)),1,""),""),"")</f>
        <v/>
      </c>
      <c r="E1736" s="163" t="str">
        <f t="array" aca="1" ref="E1736" ca="1">IF(B1736&lt;&gt;"",IF(D1736=1,OFFSET(Metadata!$B$1,MIN(IF(OFFSET(Metadata!$A$1,0,0,Metadata!Metadata_Table_Length,1)=C1736,ROW(OFFSET(Metadata!$A$1,0,0,Metadata!Metadata_Table_Length,1))-1,"")),0),OFFSET(Metadata!$B$1,MIN(IF(OFFSET(Metadata!$A$1,0,0,Metadata!Metadata_Table_Length,1)=SUBSTITUTE(C1736,"rawdatafilename","originalfilename"),ROW(OFFSET(Metadata!$A$1,0,0,Metadata!Metadata_Table_Length,1))-1,"")),0)),"")</f>
        <v/>
      </c>
      <c r="F1736" t="str">
        <f t="shared" ca="1" si="111"/>
        <v/>
      </c>
      <c r="G1736" t="str">
        <f t="array" aca="1" ref="G1736" ca="1">IF(B1736&lt;&gt;"",OFFSET(Metadata!$B$1,MIN(IF(OFFSET(Metadata!$A$1,0,0,Metadata!Metadata_Table_Length,1)=SUBSTITUTE(C1736,"rawdatafilename","partnumber"),ROW(OFFSET(Metadata!$A$1,0,0,Metadata!Metadata_Table_Length,1))-1,"")),0),"")</f>
        <v/>
      </c>
      <c r="H1736" t="str">
        <f t="array" aca="1" ref="H1736" ca="1">IF(B1736&lt;&gt;"",OFFSET(Metadata!$B$1,MIN(IF(OFFSET(Metadata!$A$1,0,0,Metadata!Metadata_Table_Length,1)=SUBSTITUTE(C1736,"rawdatafilename","original_count"),ROW(OFFSET(Metadata!$A$1,0,0,Metadata!Metadata_Table_Length,1))-1,"")),0),"")</f>
        <v/>
      </c>
      <c r="I1736" t="str">
        <f t="array" aca="1" ref="I1736" ca="1">IF(B1736&lt;&gt;"",OFFSET(Metadata!$B$1,MIN(IF(OFFSET(Metadata!$A$1,0,0,Metadata!Metadata_Table_Length,1)=SUBSTITUTE(C1736,"rawdatafilename","count"),ROW(OFFSET(Metadata!$A$1,0,0,Metadata!Metadata_Table_Length,1))-1,"")),0),"")</f>
        <v/>
      </c>
      <c r="J1736" t="str">
        <f t="array" aca="1" ref="J1736" ca="1">IF(AND(G1736&lt;&gt;"",G1736&lt;&gt;G1735),MAX(IF(G$2:G$2001=G1736,H$2:H$2001,"")),"")</f>
        <v/>
      </c>
      <c r="K1736" t="str">
        <f t="array" aca="1" ref="K1736" ca="1">IF(AND(G1736&lt;&gt;"",G1736&lt;&gt;G1735),MAX(IF(G$2:G$2001=G1736,I$2:I$2001,"")),"")</f>
        <v/>
      </c>
      <c r="L1736" t="str">
        <f t="shared" ca="1" si="108"/>
        <v/>
      </c>
    </row>
    <row r="1737" spans="2:12" x14ac:dyDescent="0.25">
      <c r="B1737" t="str">
        <f t="shared" ca="1" si="110"/>
        <v/>
      </c>
      <c r="C1737" t="str">
        <f t="shared" ca="1" si="109"/>
        <v/>
      </c>
      <c r="D1737" s="156" t="str">
        <f t="array" aca="1" ref="D1737" ca="1">IFERROR(IF(B1737&lt;&gt;"",IF(OR(EXACT(OFFSET(Metadata!$A$1,0,0,Metadata!Metadata_Table_Length,1),C1737)),1,""),""),"")</f>
        <v/>
      </c>
      <c r="E1737" s="163" t="str">
        <f t="array" aca="1" ref="E1737" ca="1">IF(B1737&lt;&gt;"",IF(D1737=1,OFFSET(Metadata!$B$1,MIN(IF(OFFSET(Metadata!$A$1,0,0,Metadata!Metadata_Table_Length,1)=C1737,ROW(OFFSET(Metadata!$A$1,0,0,Metadata!Metadata_Table_Length,1))-1,"")),0),OFFSET(Metadata!$B$1,MIN(IF(OFFSET(Metadata!$A$1,0,0,Metadata!Metadata_Table_Length,1)=SUBSTITUTE(C1737,"rawdatafilename","originalfilename"),ROW(OFFSET(Metadata!$A$1,0,0,Metadata!Metadata_Table_Length,1))-1,"")),0)),"")</f>
        <v/>
      </c>
      <c r="F1737" t="str">
        <f t="shared" ca="1" si="111"/>
        <v/>
      </c>
      <c r="G1737" t="str">
        <f t="array" aca="1" ref="G1737" ca="1">IF(B1737&lt;&gt;"",OFFSET(Metadata!$B$1,MIN(IF(OFFSET(Metadata!$A$1,0,0,Metadata!Metadata_Table_Length,1)=SUBSTITUTE(C1737,"rawdatafilename","partnumber"),ROW(OFFSET(Metadata!$A$1,0,0,Metadata!Metadata_Table_Length,1))-1,"")),0),"")</f>
        <v/>
      </c>
      <c r="H1737" t="str">
        <f t="array" aca="1" ref="H1737" ca="1">IF(B1737&lt;&gt;"",OFFSET(Metadata!$B$1,MIN(IF(OFFSET(Metadata!$A$1,0,0,Metadata!Metadata_Table_Length,1)=SUBSTITUTE(C1737,"rawdatafilename","original_count"),ROW(OFFSET(Metadata!$A$1,0,0,Metadata!Metadata_Table_Length,1))-1,"")),0),"")</f>
        <v/>
      </c>
      <c r="I1737" t="str">
        <f t="array" aca="1" ref="I1737" ca="1">IF(B1737&lt;&gt;"",OFFSET(Metadata!$B$1,MIN(IF(OFFSET(Metadata!$A$1,0,0,Metadata!Metadata_Table_Length,1)=SUBSTITUTE(C1737,"rawdatafilename","count"),ROW(OFFSET(Metadata!$A$1,0,0,Metadata!Metadata_Table_Length,1))-1,"")),0),"")</f>
        <v/>
      </c>
      <c r="J1737" t="str">
        <f t="array" aca="1" ref="J1737" ca="1">IF(AND(G1737&lt;&gt;"",G1737&lt;&gt;G1736),MAX(IF(G$2:G$2001=G1737,H$2:H$2001,"")),"")</f>
        <v/>
      </c>
      <c r="K1737" t="str">
        <f t="array" aca="1" ref="K1737" ca="1">IF(AND(G1737&lt;&gt;"",G1737&lt;&gt;G1736),MAX(IF(G$2:G$2001=G1737,I$2:I$2001,"")),"")</f>
        <v/>
      </c>
      <c r="L1737" t="str">
        <f t="shared" ca="1" si="108"/>
        <v/>
      </c>
    </row>
    <row r="1738" spans="2:12" x14ac:dyDescent="0.25">
      <c r="B1738" t="str">
        <f t="shared" ca="1" si="110"/>
        <v/>
      </c>
      <c r="C1738" t="str">
        <f t="shared" ca="1" si="109"/>
        <v/>
      </c>
      <c r="D1738" s="156" t="str">
        <f t="array" aca="1" ref="D1738" ca="1">IFERROR(IF(B1738&lt;&gt;"",IF(OR(EXACT(OFFSET(Metadata!$A$1,0,0,Metadata!Metadata_Table_Length,1),C1738)),1,""),""),"")</f>
        <v/>
      </c>
      <c r="E1738" s="163" t="str">
        <f t="array" aca="1" ref="E1738" ca="1">IF(B1738&lt;&gt;"",IF(D1738=1,OFFSET(Metadata!$B$1,MIN(IF(OFFSET(Metadata!$A$1,0,0,Metadata!Metadata_Table_Length,1)=C1738,ROW(OFFSET(Metadata!$A$1,0,0,Metadata!Metadata_Table_Length,1))-1,"")),0),OFFSET(Metadata!$B$1,MIN(IF(OFFSET(Metadata!$A$1,0,0,Metadata!Metadata_Table_Length,1)=SUBSTITUTE(C1738,"rawdatafilename","originalfilename"),ROW(OFFSET(Metadata!$A$1,0,0,Metadata!Metadata_Table_Length,1))-1,"")),0)),"")</f>
        <v/>
      </c>
      <c r="F1738" t="str">
        <f t="shared" ca="1" si="111"/>
        <v/>
      </c>
      <c r="G1738" t="str">
        <f t="array" aca="1" ref="G1738" ca="1">IF(B1738&lt;&gt;"",OFFSET(Metadata!$B$1,MIN(IF(OFFSET(Metadata!$A$1,0,0,Metadata!Metadata_Table_Length,1)=SUBSTITUTE(C1738,"rawdatafilename","partnumber"),ROW(OFFSET(Metadata!$A$1,0,0,Metadata!Metadata_Table_Length,1))-1,"")),0),"")</f>
        <v/>
      </c>
      <c r="H1738" t="str">
        <f t="array" aca="1" ref="H1738" ca="1">IF(B1738&lt;&gt;"",OFFSET(Metadata!$B$1,MIN(IF(OFFSET(Metadata!$A$1,0,0,Metadata!Metadata_Table_Length,1)=SUBSTITUTE(C1738,"rawdatafilename","original_count"),ROW(OFFSET(Metadata!$A$1,0,0,Metadata!Metadata_Table_Length,1))-1,"")),0),"")</f>
        <v/>
      </c>
      <c r="I1738" t="str">
        <f t="array" aca="1" ref="I1738" ca="1">IF(B1738&lt;&gt;"",OFFSET(Metadata!$B$1,MIN(IF(OFFSET(Metadata!$A$1,0,0,Metadata!Metadata_Table_Length,1)=SUBSTITUTE(C1738,"rawdatafilename","count"),ROW(OFFSET(Metadata!$A$1,0,0,Metadata!Metadata_Table_Length,1))-1,"")),0),"")</f>
        <v/>
      </c>
      <c r="J1738" t="str">
        <f t="array" aca="1" ref="J1738" ca="1">IF(AND(G1738&lt;&gt;"",G1738&lt;&gt;G1737),MAX(IF(G$2:G$2001=G1738,H$2:H$2001,"")),"")</f>
        <v/>
      </c>
      <c r="K1738" t="str">
        <f t="array" aca="1" ref="K1738" ca="1">IF(AND(G1738&lt;&gt;"",G1738&lt;&gt;G1737),MAX(IF(G$2:G$2001=G1738,I$2:I$2001,"")),"")</f>
        <v/>
      </c>
      <c r="L1738" t="str">
        <f t="shared" ca="1" si="108"/>
        <v/>
      </c>
    </row>
    <row r="1739" spans="2:12" x14ac:dyDescent="0.25">
      <c r="B1739" t="str">
        <f t="shared" ca="1" si="110"/>
        <v/>
      </c>
      <c r="C1739" t="str">
        <f t="shared" ca="1" si="109"/>
        <v/>
      </c>
      <c r="D1739" s="156" t="str">
        <f t="array" aca="1" ref="D1739" ca="1">IFERROR(IF(B1739&lt;&gt;"",IF(OR(EXACT(OFFSET(Metadata!$A$1,0,0,Metadata!Metadata_Table_Length,1),C1739)),1,""),""),"")</f>
        <v/>
      </c>
      <c r="E1739" s="163" t="str">
        <f t="array" aca="1" ref="E1739" ca="1">IF(B1739&lt;&gt;"",IF(D1739=1,OFFSET(Metadata!$B$1,MIN(IF(OFFSET(Metadata!$A$1,0,0,Metadata!Metadata_Table_Length,1)=C1739,ROW(OFFSET(Metadata!$A$1,0,0,Metadata!Metadata_Table_Length,1))-1,"")),0),OFFSET(Metadata!$B$1,MIN(IF(OFFSET(Metadata!$A$1,0,0,Metadata!Metadata_Table_Length,1)=SUBSTITUTE(C1739,"rawdatafilename","originalfilename"),ROW(OFFSET(Metadata!$A$1,0,0,Metadata!Metadata_Table_Length,1))-1,"")),0)),"")</f>
        <v/>
      </c>
      <c r="F1739" t="str">
        <f t="shared" ca="1" si="111"/>
        <v/>
      </c>
      <c r="G1739" t="str">
        <f t="array" aca="1" ref="G1739" ca="1">IF(B1739&lt;&gt;"",OFFSET(Metadata!$B$1,MIN(IF(OFFSET(Metadata!$A$1,0,0,Metadata!Metadata_Table_Length,1)=SUBSTITUTE(C1739,"rawdatafilename","partnumber"),ROW(OFFSET(Metadata!$A$1,0,0,Metadata!Metadata_Table_Length,1))-1,"")),0),"")</f>
        <v/>
      </c>
      <c r="H1739" t="str">
        <f t="array" aca="1" ref="H1739" ca="1">IF(B1739&lt;&gt;"",OFFSET(Metadata!$B$1,MIN(IF(OFFSET(Metadata!$A$1,0,0,Metadata!Metadata_Table_Length,1)=SUBSTITUTE(C1739,"rawdatafilename","original_count"),ROW(OFFSET(Metadata!$A$1,0,0,Metadata!Metadata_Table_Length,1))-1,"")),0),"")</f>
        <v/>
      </c>
      <c r="I1739" t="str">
        <f t="array" aca="1" ref="I1739" ca="1">IF(B1739&lt;&gt;"",OFFSET(Metadata!$B$1,MIN(IF(OFFSET(Metadata!$A$1,0,0,Metadata!Metadata_Table_Length,1)=SUBSTITUTE(C1739,"rawdatafilename","count"),ROW(OFFSET(Metadata!$A$1,0,0,Metadata!Metadata_Table_Length,1))-1,"")),0),"")</f>
        <v/>
      </c>
      <c r="J1739" t="str">
        <f t="array" aca="1" ref="J1739" ca="1">IF(AND(G1739&lt;&gt;"",G1739&lt;&gt;G1738),MAX(IF(G$2:G$2001=G1739,H$2:H$2001,"")),"")</f>
        <v/>
      </c>
      <c r="K1739" t="str">
        <f t="array" aca="1" ref="K1739" ca="1">IF(AND(G1739&lt;&gt;"",G1739&lt;&gt;G1738),MAX(IF(G$2:G$2001=G1739,I$2:I$2001,"")),"")</f>
        <v/>
      </c>
      <c r="L1739" t="str">
        <f t="shared" ca="1" si="108"/>
        <v/>
      </c>
    </row>
    <row r="1740" spans="2:12" x14ac:dyDescent="0.25">
      <c r="B1740" t="str">
        <f t="shared" ca="1" si="110"/>
        <v/>
      </c>
      <c r="C1740" t="str">
        <f t="shared" ca="1" si="109"/>
        <v/>
      </c>
      <c r="D1740" s="156" t="str">
        <f t="array" aca="1" ref="D1740" ca="1">IFERROR(IF(B1740&lt;&gt;"",IF(OR(EXACT(OFFSET(Metadata!$A$1,0,0,Metadata!Metadata_Table_Length,1),C1740)),1,""),""),"")</f>
        <v/>
      </c>
      <c r="E1740" s="163" t="str">
        <f t="array" aca="1" ref="E1740" ca="1">IF(B1740&lt;&gt;"",IF(D1740=1,OFFSET(Metadata!$B$1,MIN(IF(OFFSET(Metadata!$A$1,0,0,Metadata!Metadata_Table_Length,1)=C1740,ROW(OFFSET(Metadata!$A$1,0,0,Metadata!Metadata_Table_Length,1))-1,"")),0),OFFSET(Metadata!$B$1,MIN(IF(OFFSET(Metadata!$A$1,0,0,Metadata!Metadata_Table_Length,1)=SUBSTITUTE(C1740,"rawdatafilename","originalfilename"),ROW(OFFSET(Metadata!$A$1,0,0,Metadata!Metadata_Table_Length,1))-1,"")),0)),"")</f>
        <v/>
      </c>
      <c r="F1740" t="str">
        <f t="shared" ca="1" si="111"/>
        <v/>
      </c>
      <c r="G1740" t="str">
        <f t="array" aca="1" ref="G1740" ca="1">IF(B1740&lt;&gt;"",OFFSET(Metadata!$B$1,MIN(IF(OFFSET(Metadata!$A$1,0,0,Metadata!Metadata_Table_Length,1)=SUBSTITUTE(C1740,"rawdatafilename","partnumber"),ROW(OFFSET(Metadata!$A$1,0,0,Metadata!Metadata_Table_Length,1))-1,"")),0),"")</f>
        <v/>
      </c>
      <c r="H1740" t="str">
        <f t="array" aca="1" ref="H1740" ca="1">IF(B1740&lt;&gt;"",OFFSET(Metadata!$B$1,MIN(IF(OFFSET(Metadata!$A$1,0,0,Metadata!Metadata_Table_Length,1)=SUBSTITUTE(C1740,"rawdatafilename","original_count"),ROW(OFFSET(Metadata!$A$1,0,0,Metadata!Metadata_Table_Length,1))-1,"")),0),"")</f>
        <v/>
      </c>
      <c r="I1740" t="str">
        <f t="array" aca="1" ref="I1740" ca="1">IF(B1740&lt;&gt;"",OFFSET(Metadata!$B$1,MIN(IF(OFFSET(Metadata!$A$1,0,0,Metadata!Metadata_Table_Length,1)=SUBSTITUTE(C1740,"rawdatafilename","count"),ROW(OFFSET(Metadata!$A$1,0,0,Metadata!Metadata_Table_Length,1))-1,"")),0),"")</f>
        <v/>
      </c>
      <c r="J1740" t="str">
        <f t="array" aca="1" ref="J1740" ca="1">IF(AND(G1740&lt;&gt;"",G1740&lt;&gt;G1739),MAX(IF(G$2:G$2001=G1740,H$2:H$2001,"")),"")</f>
        <v/>
      </c>
      <c r="K1740" t="str">
        <f t="array" aca="1" ref="K1740" ca="1">IF(AND(G1740&lt;&gt;"",G1740&lt;&gt;G1739),MAX(IF(G$2:G$2001=G1740,I$2:I$2001,"")),"")</f>
        <v/>
      </c>
      <c r="L1740" t="str">
        <f t="shared" ca="1" si="108"/>
        <v/>
      </c>
    </row>
    <row r="1741" spans="2:12" x14ac:dyDescent="0.25">
      <c r="B1741" t="str">
        <f t="shared" ca="1" si="110"/>
        <v/>
      </c>
      <c r="C1741" t="str">
        <f t="shared" ca="1" si="109"/>
        <v/>
      </c>
      <c r="D1741" s="156" t="str">
        <f t="array" aca="1" ref="D1741" ca="1">IFERROR(IF(B1741&lt;&gt;"",IF(OR(EXACT(OFFSET(Metadata!$A$1,0,0,Metadata!Metadata_Table_Length,1),C1741)),1,""),""),"")</f>
        <v/>
      </c>
      <c r="E1741" s="163" t="str">
        <f t="array" aca="1" ref="E1741" ca="1">IF(B1741&lt;&gt;"",IF(D1741=1,OFFSET(Metadata!$B$1,MIN(IF(OFFSET(Metadata!$A$1,0,0,Metadata!Metadata_Table_Length,1)=C1741,ROW(OFFSET(Metadata!$A$1,0,0,Metadata!Metadata_Table_Length,1))-1,"")),0),OFFSET(Metadata!$B$1,MIN(IF(OFFSET(Metadata!$A$1,0,0,Metadata!Metadata_Table_Length,1)=SUBSTITUTE(C1741,"rawdatafilename","originalfilename"),ROW(OFFSET(Metadata!$A$1,0,0,Metadata!Metadata_Table_Length,1))-1,"")),0)),"")</f>
        <v/>
      </c>
      <c r="F1741" t="str">
        <f t="shared" ca="1" si="111"/>
        <v/>
      </c>
      <c r="G1741" t="str">
        <f t="array" aca="1" ref="G1741" ca="1">IF(B1741&lt;&gt;"",OFFSET(Metadata!$B$1,MIN(IF(OFFSET(Metadata!$A$1,0,0,Metadata!Metadata_Table_Length,1)=SUBSTITUTE(C1741,"rawdatafilename","partnumber"),ROW(OFFSET(Metadata!$A$1,0,0,Metadata!Metadata_Table_Length,1))-1,"")),0),"")</f>
        <v/>
      </c>
      <c r="H1741" t="str">
        <f t="array" aca="1" ref="H1741" ca="1">IF(B1741&lt;&gt;"",OFFSET(Metadata!$B$1,MIN(IF(OFFSET(Metadata!$A$1,0,0,Metadata!Metadata_Table_Length,1)=SUBSTITUTE(C1741,"rawdatafilename","original_count"),ROW(OFFSET(Metadata!$A$1,0,0,Metadata!Metadata_Table_Length,1))-1,"")),0),"")</f>
        <v/>
      </c>
      <c r="I1741" t="str">
        <f t="array" aca="1" ref="I1741" ca="1">IF(B1741&lt;&gt;"",OFFSET(Metadata!$B$1,MIN(IF(OFFSET(Metadata!$A$1,0,0,Metadata!Metadata_Table_Length,1)=SUBSTITUTE(C1741,"rawdatafilename","count"),ROW(OFFSET(Metadata!$A$1,0,0,Metadata!Metadata_Table_Length,1))-1,"")),0),"")</f>
        <v/>
      </c>
      <c r="J1741" t="str">
        <f t="array" aca="1" ref="J1741" ca="1">IF(AND(G1741&lt;&gt;"",G1741&lt;&gt;G1740),MAX(IF(G$2:G$2001=G1741,H$2:H$2001,"")),"")</f>
        <v/>
      </c>
      <c r="K1741" t="str">
        <f t="array" aca="1" ref="K1741" ca="1">IF(AND(G1741&lt;&gt;"",G1741&lt;&gt;G1740),MAX(IF(G$2:G$2001=G1741,I$2:I$2001,"")),"")</f>
        <v/>
      </c>
      <c r="L1741" t="str">
        <f t="shared" ca="1" si="108"/>
        <v/>
      </c>
    </row>
    <row r="1742" spans="2:12" x14ac:dyDescent="0.25">
      <c r="B1742" t="str">
        <f t="shared" ca="1" si="110"/>
        <v/>
      </c>
      <c r="C1742" t="str">
        <f t="shared" ca="1" si="109"/>
        <v/>
      </c>
      <c r="D1742" s="156" t="str">
        <f t="array" aca="1" ref="D1742" ca="1">IFERROR(IF(B1742&lt;&gt;"",IF(OR(EXACT(OFFSET(Metadata!$A$1,0,0,Metadata!Metadata_Table_Length,1),C1742)),1,""),""),"")</f>
        <v/>
      </c>
      <c r="E1742" s="163" t="str">
        <f t="array" aca="1" ref="E1742" ca="1">IF(B1742&lt;&gt;"",IF(D1742=1,OFFSET(Metadata!$B$1,MIN(IF(OFFSET(Metadata!$A$1,0,0,Metadata!Metadata_Table_Length,1)=C1742,ROW(OFFSET(Metadata!$A$1,0,0,Metadata!Metadata_Table_Length,1))-1,"")),0),OFFSET(Metadata!$B$1,MIN(IF(OFFSET(Metadata!$A$1,0,0,Metadata!Metadata_Table_Length,1)=SUBSTITUTE(C1742,"rawdatafilename","originalfilename"),ROW(OFFSET(Metadata!$A$1,0,0,Metadata!Metadata_Table_Length,1))-1,"")),0)),"")</f>
        <v/>
      </c>
      <c r="F1742" t="str">
        <f t="shared" ca="1" si="111"/>
        <v/>
      </c>
      <c r="G1742" t="str">
        <f t="array" aca="1" ref="G1742" ca="1">IF(B1742&lt;&gt;"",OFFSET(Metadata!$B$1,MIN(IF(OFFSET(Metadata!$A$1,0,0,Metadata!Metadata_Table_Length,1)=SUBSTITUTE(C1742,"rawdatafilename","partnumber"),ROW(OFFSET(Metadata!$A$1,0,0,Metadata!Metadata_Table_Length,1))-1,"")),0),"")</f>
        <v/>
      </c>
      <c r="H1742" t="str">
        <f t="array" aca="1" ref="H1742" ca="1">IF(B1742&lt;&gt;"",OFFSET(Metadata!$B$1,MIN(IF(OFFSET(Metadata!$A$1,0,0,Metadata!Metadata_Table_Length,1)=SUBSTITUTE(C1742,"rawdatafilename","original_count"),ROW(OFFSET(Metadata!$A$1,0,0,Metadata!Metadata_Table_Length,1))-1,"")),0),"")</f>
        <v/>
      </c>
      <c r="I1742" t="str">
        <f t="array" aca="1" ref="I1742" ca="1">IF(B1742&lt;&gt;"",OFFSET(Metadata!$B$1,MIN(IF(OFFSET(Metadata!$A$1,0,0,Metadata!Metadata_Table_Length,1)=SUBSTITUTE(C1742,"rawdatafilename","count"),ROW(OFFSET(Metadata!$A$1,0,0,Metadata!Metadata_Table_Length,1))-1,"")),0),"")</f>
        <v/>
      </c>
      <c r="J1742" t="str">
        <f t="array" aca="1" ref="J1742" ca="1">IF(AND(G1742&lt;&gt;"",G1742&lt;&gt;G1741),MAX(IF(G$2:G$2001=G1742,H$2:H$2001,"")),"")</f>
        <v/>
      </c>
      <c r="K1742" t="str">
        <f t="array" aca="1" ref="K1742" ca="1">IF(AND(G1742&lt;&gt;"",G1742&lt;&gt;G1741),MAX(IF(G$2:G$2001=G1742,I$2:I$2001,"")),"")</f>
        <v/>
      </c>
      <c r="L1742" t="str">
        <f t="shared" ca="1" si="108"/>
        <v/>
      </c>
    </row>
    <row r="1743" spans="2:12" x14ac:dyDescent="0.25">
      <c r="B1743" t="str">
        <f t="shared" ca="1" si="110"/>
        <v/>
      </c>
      <c r="C1743" t="str">
        <f t="shared" ca="1" si="109"/>
        <v/>
      </c>
      <c r="D1743" s="156" t="str">
        <f t="array" aca="1" ref="D1743" ca="1">IFERROR(IF(B1743&lt;&gt;"",IF(OR(EXACT(OFFSET(Metadata!$A$1,0,0,Metadata!Metadata_Table_Length,1),C1743)),1,""),""),"")</f>
        <v/>
      </c>
      <c r="E1743" s="163" t="str">
        <f t="array" aca="1" ref="E1743" ca="1">IF(B1743&lt;&gt;"",IF(D1743=1,OFFSET(Metadata!$B$1,MIN(IF(OFFSET(Metadata!$A$1,0,0,Metadata!Metadata_Table_Length,1)=C1743,ROW(OFFSET(Metadata!$A$1,0,0,Metadata!Metadata_Table_Length,1))-1,"")),0),OFFSET(Metadata!$B$1,MIN(IF(OFFSET(Metadata!$A$1,0,0,Metadata!Metadata_Table_Length,1)=SUBSTITUTE(C1743,"rawdatafilename","originalfilename"),ROW(OFFSET(Metadata!$A$1,0,0,Metadata!Metadata_Table_Length,1))-1,"")),0)),"")</f>
        <v/>
      </c>
      <c r="F1743" t="str">
        <f t="shared" ca="1" si="111"/>
        <v/>
      </c>
      <c r="G1743" t="str">
        <f t="array" aca="1" ref="G1743" ca="1">IF(B1743&lt;&gt;"",OFFSET(Metadata!$B$1,MIN(IF(OFFSET(Metadata!$A$1,0,0,Metadata!Metadata_Table_Length,1)=SUBSTITUTE(C1743,"rawdatafilename","partnumber"),ROW(OFFSET(Metadata!$A$1,0,0,Metadata!Metadata_Table_Length,1))-1,"")),0),"")</f>
        <v/>
      </c>
      <c r="H1743" t="str">
        <f t="array" aca="1" ref="H1743" ca="1">IF(B1743&lt;&gt;"",OFFSET(Metadata!$B$1,MIN(IF(OFFSET(Metadata!$A$1,0,0,Metadata!Metadata_Table_Length,1)=SUBSTITUTE(C1743,"rawdatafilename","original_count"),ROW(OFFSET(Metadata!$A$1,0,0,Metadata!Metadata_Table_Length,1))-1,"")),0),"")</f>
        <v/>
      </c>
      <c r="I1743" t="str">
        <f t="array" aca="1" ref="I1743" ca="1">IF(B1743&lt;&gt;"",OFFSET(Metadata!$B$1,MIN(IF(OFFSET(Metadata!$A$1,0,0,Metadata!Metadata_Table_Length,1)=SUBSTITUTE(C1743,"rawdatafilename","count"),ROW(OFFSET(Metadata!$A$1,0,0,Metadata!Metadata_Table_Length,1))-1,"")),0),"")</f>
        <v/>
      </c>
      <c r="J1743" t="str">
        <f t="array" aca="1" ref="J1743" ca="1">IF(AND(G1743&lt;&gt;"",G1743&lt;&gt;G1742),MAX(IF(G$2:G$2001=G1743,H$2:H$2001,"")),"")</f>
        <v/>
      </c>
      <c r="K1743" t="str">
        <f t="array" aca="1" ref="K1743" ca="1">IF(AND(G1743&lt;&gt;"",G1743&lt;&gt;G1742),MAX(IF(G$2:G$2001=G1743,I$2:I$2001,"")),"")</f>
        <v/>
      </c>
      <c r="L1743" t="str">
        <f t="shared" ca="1" si="108"/>
        <v/>
      </c>
    </row>
    <row r="1744" spans="2:12" x14ac:dyDescent="0.25">
      <c r="B1744" t="str">
        <f t="shared" ca="1" si="110"/>
        <v/>
      </c>
      <c r="C1744" t="str">
        <f t="shared" ca="1" si="109"/>
        <v/>
      </c>
      <c r="D1744" s="156" t="str">
        <f t="array" aca="1" ref="D1744" ca="1">IFERROR(IF(B1744&lt;&gt;"",IF(OR(EXACT(OFFSET(Metadata!$A$1,0,0,Metadata!Metadata_Table_Length,1),C1744)),1,""),""),"")</f>
        <v/>
      </c>
      <c r="E1744" s="163" t="str">
        <f t="array" aca="1" ref="E1744" ca="1">IF(B1744&lt;&gt;"",IF(D1744=1,OFFSET(Metadata!$B$1,MIN(IF(OFFSET(Metadata!$A$1,0,0,Metadata!Metadata_Table_Length,1)=C1744,ROW(OFFSET(Metadata!$A$1,0,0,Metadata!Metadata_Table_Length,1))-1,"")),0),OFFSET(Metadata!$B$1,MIN(IF(OFFSET(Metadata!$A$1,0,0,Metadata!Metadata_Table_Length,1)=SUBSTITUTE(C1744,"rawdatafilename","originalfilename"),ROW(OFFSET(Metadata!$A$1,0,0,Metadata!Metadata_Table_Length,1))-1,"")),0)),"")</f>
        <v/>
      </c>
      <c r="F1744" t="str">
        <f t="shared" ca="1" si="111"/>
        <v/>
      </c>
      <c r="G1744" t="str">
        <f t="array" aca="1" ref="G1744" ca="1">IF(B1744&lt;&gt;"",OFFSET(Metadata!$B$1,MIN(IF(OFFSET(Metadata!$A$1,0,0,Metadata!Metadata_Table_Length,1)=SUBSTITUTE(C1744,"rawdatafilename","partnumber"),ROW(OFFSET(Metadata!$A$1,0,0,Metadata!Metadata_Table_Length,1))-1,"")),0),"")</f>
        <v/>
      </c>
      <c r="H1744" t="str">
        <f t="array" aca="1" ref="H1744" ca="1">IF(B1744&lt;&gt;"",OFFSET(Metadata!$B$1,MIN(IF(OFFSET(Metadata!$A$1,0,0,Metadata!Metadata_Table_Length,1)=SUBSTITUTE(C1744,"rawdatafilename","original_count"),ROW(OFFSET(Metadata!$A$1,0,0,Metadata!Metadata_Table_Length,1))-1,"")),0),"")</f>
        <v/>
      </c>
      <c r="I1744" t="str">
        <f t="array" aca="1" ref="I1744" ca="1">IF(B1744&lt;&gt;"",OFFSET(Metadata!$B$1,MIN(IF(OFFSET(Metadata!$A$1,0,0,Metadata!Metadata_Table_Length,1)=SUBSTITUTE(C1744,"rawdatafilename","count"),ROW(OFFSET(Metadata!$A$1,0,0,Metadata!Metadata_Table_Length,1))-1,"")),0),"")</f>
        <v/>
      </c>
      <c r="J1744" t="str">
        <f t="array" aca="1" ref="J1744" ca="1">IF(AND(G1744&lt;&gt;"",G1744&lt;&gt;G1743),MAX(IF(G$2:G$2001=G1744,H$2:H$2001,"")),"")</f>
        <v/>
      </c>
      <c r="K1744" t="str">
        <f t="array" aca="1" ref="K1744" ca="1">IF(AND(G1744&lt;&gt;"",G1744&lt;&gt;G1743),MAX(IF(G$2:G$2001=G1744,I$2:I$2001,"")),"")</f>
        <v/>
      </c>
      <c r="L1744" t="str">
        <f t="shared" ca="1" si="108"/>
        <v/>
      </c>
    </row>
    <row r="1745" spans="2:12" x14ac:dyDescent="0.25">
      <c r="B1745" t="str">
        <f t="shared" ca="1" si="110"/>
        <v/>
      </c>
      <c r="C1745" t="str">
        <f t="shared" ca="1" si="109"/>
        <v/>
      </c>
      <c r="D1745" s="156" t="str">
        <f t="array" aca="1" ref="D1745" ca="1">IFERROR(IF(B1745&lt;&gt;"",IF(OR(EXACT(OFFSET(Metadata!$A$1,0,0,Metadata!Metadata_Table_Length,1),C1745)),1,""),""),"")</f>
        <v/>
      </c>
      <c r="E1745" s="163" t="str">
        <f t="array" aca="1" ref="E1745" ca="1">IF(B1745&lt;&gt;"",IF(D1745=1,OFFSET(Metadata!$B$1,MIN(IF(OFFSET(Metadata!$A$1,0,0,Metadata!Metadata_Table_Length,1)=C1745,ROW(OFFSET(Metadata!$A$1,0,0,Metadata!Metadata_Table_Length,1))-1,"")),0),OFFSET(Metadata!$B$1,MIN(IF(OFFSET(Metadata!$A$1,0,0,Metadata!Metadata_Table_Length,1)=SUBSTITUTE(C1745,"rawdatafilename","originalfilename"),ROW(OFFSET(Metadata!$A$1,0,0,Metadata!Metadata_Table_Length,1))-1,"")),0)),"")</f>
        <v/>
      </c>
      <c r="F1745" t="str">
        <f t="shared" ca="1" si="111"/>
        <v/>
      </c>
      <c r="G1745" t="str">
        <f t="array" aca="1" ref="G1745" ca="1">IF(B1745&lt;&gt;"",OFFSET(Metadata!$B$1,MIN(IF(OFFSET(Metadata!$A$1,0,0,Metadata!Metadata_Table_Length,1)=SUBSTITUTE(C1745,"rawdatafilename","partnumber"),ROW(OFFSET(Metadata!$A$1,0,0,Metadata!Metadata_Table_Length,1))-1,"")),0),"")</f>
        <v/>
      </c>
      <c r="H1745" t="str">
        <f t="array" aca="1" ref="H1745" ca="1">IF(B1745&lt;&gt;"",OFFSET(Metadata!$B$1,MIN(IF(OFFSET(Metadata!$A$1,0,0,Metadata!Metadata_Table_Length,1)=SUBSTITUTE(C1745,"rawdatafilename","original_count"),ROW(OFFSET(Metadata!$A$1,0,0,Metadata!Metadata_Table_Length,1))-1,"")),0),"")</f>
        <v/>
      </c>
      <c r="I1745" t="str">
        <f t="array" aca="1" ref="I1745" ca="1">IF(B1745&lt;&gt;"",OFFSET(Metadata!$B$1,MIN(IF(OFFSET(Metadata!$A$1,0,0,Metadata!Metadata_Table_Length,1)=SUBSTITUTE(C1745,"rawdatafilename","count"),ROW(OFFSET(Metadata!$A$1,0,0,Metadata!Metadata_Table_Length,1))-1,"")),0),"")</f>
        <v/>
      </c>
      <c r="J1745" t="str">
        <f t="array" aca="1" ref="J1745" ca="1">IF(AND(G1745&lt;&gt;"",G1745&lt;&gt;G1744),MAX(IF(G$2:G$2001=G1745,H$2:H$2001,"")),"")</f>
        <v/>
      </c>
      <c r="K1745" t="str">
        <f t="array" aca="1" ref="K1745" ca="1">IF(AND(G1745&lt;&gt;"",G1745&lt;&gt;G1744),MAX(IF(G$2:G$2001=G1745,I$2:I$2001,"")),"")</f>
        <v/>
      </c>
      <c r="L1745" t="str">
        <f t="shared" ca="1" si="108"/>
        <v/>
      </c>
    </row>
    <row r="1746" spans="2:12" x14ac:dyDescent="0.25">
      <c r="B1746" t="str">
        <f t="shared" ca="1" si="110"/>
        <v/>
      </c>
      <c r="C1746" t="str">
        <f t="shared" ca="1" si="109"/>
        <v/>
      </c>
      <c r="D1746" s="156" t="str">
        <f t="array" aca="1" ref="D1746" ca="1">IFERROR(IF(B1746&lt;&gt;"",IF(OR(EXACT(OFFSET(Metadata!$A$1,0,0,Metadata!Metadata_Table_Length,1),C1746)),1,""),""),"")</f>
        <v/>
      </c>
      <c r="E1746" s="163" t="str">
        <f t="array" aca="1" ref="E1746" ca="1">IF(B1746&lt;&gt;"",IF(D1746=1,OFFSET(Metadata!$B$1,MIN(IF(OFFSET(Metadata!$A$1,0,0,Metadata!Metadata_Table_Length,1)=C1746,ROW(OFFSET(Metadata!$A$1,0,0,Metadata!Metadata_Table_Length,1))-1,"")),0),OFFSET(Metadata!$B$1,MIN(IF(OFFSET(Metadata!$A$1,0,0,Metadata!Metadata_Table_Length,1)=SUBSTITUTE(C1746,"rawdatafilename","originalfilename"),ROW(OFFSET(Metadata!$A$1,0,0,Metadata!Metadata_Table_Length,1))-1,"")),0)),"")</f>
        <v/>
      </c>
      <c r="F1746" t="str">
        <f t="shared" ca="1" si="111"/>
        <v/>
      </c>
      <c r="G1746" t="str">
        <f t="array" aca="1" ref="G1746" ca="1">IF(B1746&lt;&gt;"",OFFSET(Metadata!$B$1,MIN(IF(OFFSET(Metadata!$A$1,0,0,Metadata!Metadata_Table_Length,1)=SUBSTITUTE(C1746,"rawdatafilename","partnumber"),ROW(OFFSET(Metadata!$A$1,0,0,Metadata!Metadata_Table_Length,1))-1,"")),0),"")</f>
        <v/>
      </c>
      <c r="H1746" t="str">
        <f t="array" aca="1" ref="H1746" ca="1">IF(B1746&lt;&gt;"",OFFSET(Metadata!$B$1,MIN(IF(OFFSET(Metadata!$A$1,0,0,Metadata!Metadata_Table_Length,1)=SUBSTITUTE(C1746,"rawdatafilename","original_count"),ROW(OFFSET(Metadata!$A$1,0,0,Metadata!Metadata_Table_Length,1))-1,"")),0),"")</f>
        <v/>
      </c>
      <c r="I1746" t="str">
        <f t="array" aca="1" ref="I1746" ca="1">IF(B1746&lt;&gt;"",OFFSET(Metadata!$B$1,MIN(IF(OFFSET(Metadata!$A$1,0,0,Metadata!Metadata_Table_Length,1)=SUBSTITUTE(C1746,"rawdatafilename","count"),ROW(OFFSET(Metadata!$A$1,0,0,Metadata!Metadata_Table_Length,1))-1,"")),0),"")</f>
        <v/>
      </c>
      <c r="J1746" t="str">
        <f t="array" aca="1" ref="J1746" ca="1">IF(AND(G1746&lt;&gt;"",G1746&lt;&gt;G1745),MAX(IF(G$2:G$2001=G1746,H$2:H$2001,"")),"")</f>
        <v/>
      </c>
      <c r="K1746" t="str">
        <f t="array" aca="1" ref="K1746" ca="1">IF(AND(G1746&lt;&gt;"",G1746&lt;&gt;G1745),MAX(IF(G$2:G$2001=G1746,I$2:I$2001,"")),"")</f>
        <v/>
      </c>
      <c r="L1746" t="str">
        <f t="shared" ca="1" si="108"/>
        <v/>
      </c>
    </row>
    <row r="1747" spans="2:12" x14ac:dyDescent="0.25">
      <c r="B1747" t="str">
        <f t="shared" ca="1" si="110"/>
        <v/>
      </c>
      <c r="C1747" t="str">
        <f t="shared" ca="1" si="109"/>
        <v/>
      </c>
      <c r="D1747" s="156" t="str">
        <f t="array" aca="1" ref="D1747" ca="1">IFERROR(IF(B1747&lt;&gt;"",IF(OR(EXACT(OFFSET(Metadata!$A$1,0,0,Metadata!Metadata_Table_Length,1),C1747)),1,""),""),"")</f>
        <v/>
      </c>
      <c r="E1747" s="163" t="str">
        <f t="array" aca="1" ref="E1747" ca="1">IF(B1747&lt;&gt;"",IF(D1747=1,OFFSET(Metadata!$B$1,MIN(IF(OFFSET(Metadata!$A$1,0,0,Metadata!Metadata_Table_Length,1)=C1747,ROW(OFFSET(Metadata!$A$1,0,0,Metadata!Metadata_Table_Length,1))-1,"")),0),OFFSET(Metadata!$B$1,MIN(IF(OFFSET(Metadata!$A$1,0,0,Metadata!Metadata_Table_Length,1)=SUBSTITUTE(C1747,"rawdatafilename","originalfilename"),ROW(OFFSET(Metadata!$A$1,0,0,Metadata!Metadata_Table_Length,1))-1,"")),0)),"")</f>
        <v/>
      </c>
      <c r="F1747" t="str">
        <f t="shared" ca="1" si="111"/>
        <v/>
      </c>
      <c r="G1747" t="str">
        <f t="array" aca="1" ref="G1747" ca="1">IF(B1747&lt;&gt;"",OFFSET(Metadata!$B$1,MIN(IF(OFFSET(Metadata!$A$1,0,0,Metadata!Metadata_Table_Length,1)=SUBSTITUTE(C1747,"rawdatafilename","partnumber"),ROW(OFFSET(Metadata!$A$1,0,0,Metadata!Metadata_Table_Length,1))-1,"")),0),"")</f>
        <v/>
      </c>
      <c r="H1747" t="str">
        <f t="array" aca="1" ref="H1747" ca="1">IF(B1747&lt;&gt;"",OFFSET(Metadata!$B$1,MIN(IF(OFFSET(Metadata!$A$1,0,0,Metadata!Metadata_Table_Length,1)=SUBSTITUTE(C1747,"rawdatafilename","original_count"),ROW(OFFSET(Metadata!$A$1,0,0,Metadata!Metadata_Table_Length,1))-1,"")),0),"")</f>
        <v/>
      </c>
      <c r="I1747" t="str">
        <f t="array" aca="1" ref="I1747" ca="1">IF(B1747&lt;&gt;"",OFFSET(Metadata!$B$1,MIN(IF(OFFSET(Metadata!$A$1,0,0,Metadata!Metadata_Table_Length,1)=SUBSTITUTE(C1747,"rawdatafilename","count"),ROW(OFFSET(Metadata!$A$1,0,0,Metadata!Metadata_Table_Length,1))-1,"")),0),"")</f>
        <v/>
      </c>
      <c r="J1747" t="str">
        <f t="array" aca="1" ref="J1747" ca="1">IF(AND(G1747&lt;&gt;"",G1747&lt;&gt;G1746),MAX(IF(G$2:G$2001=G1747,H$2:H$2001,"")),"")</f>
        <v/>
      </c>
      <c r="K1747" t="str">
        <f t="array" aca="1" ref="K1747" ca="1">IF(AND(G1747&lt;&gt;"",G1747&lt;&gt;G1746),MAX(IF(G$2:G$2001=G1747,I$2:I$2001,"")),"")</f>
        <v/>
      </c>
      <c r="L1747" t="str">
        <f t="shared" ca="1" si="108"/>
        <v/>
      </c>
    </row>
    <row r="1748" spans="2:12" x14ac:dyDescent="0.25">
      <c r="B1748" t="str">
        <f t="shared" ca="1" si="110"/>
        <v/>
      </c>
      <c r="C1748" t="str">
        <f t="shared" ca="1" si="109"/>
        <v/>
      </c>
      <c r="D1748" s="156" t="str">
        <f t="array" aca="1" ref="D1748" ca="1">IFERROR(IF(B1748&lt;&gt;"",IF(OR(EXACT(OFFSET(Metadata!$A$1,0,0,Metadata!Metadata_Table_Length,1),C1748)),1,""),""),"")</f>
        <v/>
      </c>
      <c r="E1748" s="163" t="str">
        <f t="array" aca="1" ref="E1748" ca="1">IF(B1748&lt;&gt;"",IF(D1748=1,OFFSET(Metadata!$B$1,MIN(IF(OFFSET(Metadata!$A$1,0,0,Metadata!Metadata_Table_Length,1)=C1748,ROW(OFFSET(Metadata!$A$1,0,0,Metadata!Metadata_Table_Length,1))-1,"")),0),OFFSET(Metadata!$B$1,MIN(IF(OFFSET(Metadata!$A$1,0,0,Metadata!Metadata_Table_Length,1)=SUBSTITUTE(C1748,"rawdatafilename","originalfilename"),ROW(OFFSET(Metadata!$A$1,0,0,Metadata!Metadata_Table_Length,1))-1,"")),0)),"")</f>
        <v/>
      </c>
      <c r="F1748" t="str">
        <f t="shared" ca="1" si="111"/>
        <v/>
      </c>
      <c r="G1748" t="str">
        <f t="array" aca="1" ref="G1748" ca="1">IF(B1748&lt;&gt;"",OFFSET(Metadata!$B$1,MIN(IF(OFFSET(Metadata!$A$1,0,0,Metadata!Metadata_Table_Length,1)=SUBSTITUTE(C1748,"rawdatafilename","partnumber"),ROW(OFFSET(Metadata!$A$1,0,0,Metadata!Metadata_Table_Length,1))-1,"")),0),"")</f>
        <v/>
      </c>
      <c r="H1748" t="str">
        <f t="array" aca="1" ref="H1748" ca="1">IF(B1748&lt;&gt;"",OFFSET(Metadata!$B$1,MIN(IF(OFFSET(Metadata!$A$1,0,0,Metadata!Metadata_Table_Length,1)=SUBSTITUTE(C1748,"rawdatafilename","original_count"),ROW(OFFSET(Metadata!$A$1,0,0,Metadata!Metadata_Table_Length,1))-1,"")),0),"")</f>
        <v/>
      </c>
      <c r="I1748" t="str">
        <f t="array" aca="1" ref="I1748" ca="1">IF(B1748&lt;&gt;"",OFFSET(Metadata!$B$1,MIN(IF(OFFSET(Metadata!$A$1,0,0,Metadata!Metadata_Table_Length,1)=SUBSTITUTE(C1748,"rawdatafilename","count"),ROW(OFFSET(Metadata!$A$1,0,0,Metadata!Metadata_Table_Length,1))-1,"")),0),"")</f>
        <v/>
      </c>
      <c r="J1748" t="str">
        <f t="array" aca="1" ref="J1748" ca="1">IF(AND(G1748&lt;&gt;"",G1748&lt;&gt;G1747),MAX(IF(G$2:G$2001=G1748,H$2:H$2001,"")),"")</f>
        <v/>
      </c>
      <c r="K1748" t="str">
        <f t="array" aca="1" ref="K1748" ca="1">IF(AND(G1748&lt;&gt;"",G1748&lt;&gt;G1747),MAX(IF(G$2:G$2001=G1748,I$2:I$2001,"")),"")</f>
        <v/>
      </c>
      <c r="L1748" t="str">
        <f t="shared" ca="1" si="108"/>
        <v/>
      </c>
    </row>
    <row r="1749" spans="2:12" x14ac:dyDescent="0.25">
      <c r="B1749" t="str">
        <f t="shared" ca="1" si="110"/>
        <v/>
      </c>
      <c r="C1749" t="str">
        <f t="shared" ca="1" si="109"/>
        <v/>
      </c>
      <c r="D1749" s="156" t="str">
        <f t="array" aca="1" ref="D1749" ca="1">IFERROR(IF(B1749&lt;&gt;"",IF(OR(EXACT(OFFSET(Metadata!$A$1,0,0,Metadata!Metadata_Table_Length,1),C1749)),1,""),""),"")</f>
        <v/>
      </c>
      <c r="E1749" s="163" t="str">
        <f t="array" aca="1" ref="E1749" ca="1">IF(B1749&lt;&gt;"",IF(D1749=1,OFFSET(Metadata!$B$1,MIN(IF(OFFSET(Metadata!$A$1,0,0,Metadata!Metadata_Table_Length,1)=C1749,ROW(OFFSET(Metadata!$A$1,0,0,Metadata!Metadata_Table_Length,1))-1,"")),0),OFFSET(Metadata!$B$1,MIN(IF(OFFSET(Metadata!$A$1,0,0,Metadata!Metadata_Table_Length,1)=SUBSTITUTE(C1749,"rawdatafilename","originalfilename"),ROW(OFFSET(Metadata!$A$1,0,0,Metadata!Metadata_Table_Length,1))-1,"")),0)),"")</f>
        <v/>
      </c>
      <c r="F1749" t="str">
        <f t="shared" ca="1" si="111"/>
        <v/>
      </c>
      <c r="G1749" t="str">
        <f t="array" aca="1" ref="G1749" ca="1">IF(B1749&lt;&gt;"",OFFSET(Metadata!$B$1,MIN(IF(OFFSET(Metadata!$A$1,0,0,Metadata!Metadata_Table_Length,1)=SUBSTITUTE(C1749,"rawdatafilename","partnumber"),ROW(OFFSET(Metadata!$A$1,0,0,Metadata!Metadata_Table_Length,1))-1,"")),0),"")</f>
        <v/>
      </c>
      <c r="H1749" t="str">
        <f t="array" aca="1" ref="H1749" ca="1">IF(B1749&lt;&gt;"",OFFSET(Metadata!$B$1,MIN(IF(OFFSET(Metadata!$A$1,0,0,Metadata!Metadata_Table_Length,1)=SUBSTITUTE(C1749,"rawdatafilename","original_count"),ROW(OFFSET(Metadata!$A$1,0,0,Metadata!Metadata_Table_Length,1))-1,"")),0),"")</f>
        <v/>
      </c>
      <c r="I1749" t="str">
        <f t="array" aca="1" ref="I1749" ca="1">IF(B1749&lt;&gt;"",OFFSET(Metadata!$B$1,MIN(IF(OFFSET(Metadata!$A$1,0,0,Metadata!Metadata_Table_Length,1)=SUBSTITUTE(C1749,"rawdatafilename","count"),ROW(OFFSET(Metadata!$A$1,0,0,Metadata!Metadata_Table_Length,1))-1,"")),0),"")</f>
        <v/>
      </c>
      <c r="J1749" t="str">
        <f t="array" aca="1" ref="J1749" ca="1">IF(AND(G1749&lt;&gt;"",G1749&lt;&gt;G1748),MAX(IF(G$2:G$2001=G1749,H$2:H$2001,"")),"")</f>
        <v/>
      </c>
      <c r="K1749" t="str">
        <f t="array" aca="1" ref="K1749" ca="1">IF(AND(G1749&lt;&gt;"",G1749&lt;&gt;G1748),MAX(IF(G$2:G$2001=G1749,I$2:I$2001,"")),"")</f>
        <v/>
      </c>
      <c r="L1749" t="str">
        <f t="shared" ca="1" si="108"/>
        <v/>
      </c>
    </row>
    <row r="1750" spans="2:12" x14ac:dyDescent="0.25">
      <c r="B1750" t="str">
        <f t="shared" ca="1" si="110"/>
        <v/>
      </c>
      <c r="C1750" t="str">
        <f t="shared" ca="1" si="109"/>
        <v/>
      </c>
      <c r="D1750" s="156" t="str">
        <f t="array" aca="1" ref="D1750" ca="1">IFERROR(IF(B1750&lt;&gt;"",IF(OR(EXACT(OFFSET(Metadata!$A$1,0,0,Metadata!Metadata_Table_Length,1),C1750)),1,""),""),"")</f>
        <v/>
      </c>
      <c r="E1750" s="163" t="str">
        <f t="array" aca="1" ref="E1750" ca="1">IF(B1750&lt;&gt;"",IF(D1750=1,OFFSET(Metadata!$B$1,MIN(IF(OFFSET(Metadata!$A$1,0,0,Metadata!Metadata_Table_Length,1)=C1750,ROW(OFFSET(Metadata!$A$1,0,0,Metadata!Metadata_Table_Length,1))-1,"")),0),OFFSET(Metadata!$B$1,MIN(IF(OFFSET(Metadata!$A$1,0,0,Metadata!Metadata_Table_Length,1)=SUBSTITUTE(C1750,"rawdatafilename","originalfilename"),ROW(OFFSET(Metadata!$A$1,0,0,Metadata!Metadata_Table_Length,1))-1,"")),0)),"")</f>
        <v/>
      </c>
      <c r="F1750" t="str">
        <f t="shared" ca="1" si="111"/>
        <v/>
      </c>
      <c r="G1750" t="str">
        <f t="array" aca="1" ref="G1750" ca="1">IF(B1750&lt;&gt;"",OFFSET(Metadata!$B$1,MIN(IF(OFFSET(Metadata!$A$1,0,0,Metadata!Metadata_Table_Length,1)=SUBSTITUTE(C1750,"rawdatafilename","partnumber"),ROW(OFFSET(Metadata!$A$1,0,0,Metadata!Metadata_Table_Length,1))-1,"")),0),"")</f>
        <v/>
      </c>
      <c r="H1750" t="str">
        <f t="array" aca="1" ref="H1750" ca="1">IF(B1750&lt;&gt;"",OFFSET(Metadata!$B$1,MIN(IF(OFFSET(Metadata!$A$1,0,0,Metadata!Metadata_Table_Length,1)=SUBSTITUTE(C1750,"rawdatafilename","original_count"),ROW(OFFSET(Metadata!$A$1,0,0,Metadata!Metadata_Table_Length,1))-1,"")),0),"")</f>
        <v/>
      </c>
      <c r="I1750" t="str">
        <f t="array" aca="1" ref="I1750" ca="1">IF(B1750&lt;&gt;"",OFFSET(Metadata!$B$1,MIN(IF(OFFSET(Metadata!$A$1,0,0,Metadata!Metadata_Table_Length,1)=SUBSTITUTE(C1750,"rawdatafilename","count"),ROW(OFFSET(Metadata!$A$1,0,0,Metadata!Metadata_Table_Length,1))-1,"")),0),"")</f>
        <v/>
      </c>
      <c r="J1750" t="str">
        <f t="array" aca="1" ref="J1750" ca="1">IF(AND(G1750&lt;&gt;"",G1750&lt;&gt;G1749),MAX(IF(G$2:G$2001=G1750,H$2:H$2001,"")),"")</f>
        <v/>
      </c>
      <c r="K1750" t="str">
        <f t="array" aca="1" ref="K1750" ca="1">IF(AND(G1750&lt;&gt;"",G1750&lt;&gt;G1749),MAX(IF(G$2:G$2001=G1750,I$2:I$2001,"")),"")</f>
        <v/>
      </c>
      <c r="L1750" t="str">
        <f t="shared" ca="1" si="108"/>
        <v/>
      </c>
    </row>
    <row r="1751" spans="2:12" x14ac:dyDescent="0.25">
      <c r="B1751" t="str">
        <f t="shared" ca="1" si="110"/>
        <v/>
      </c>
      <c r="C1751" t="str">
        <f t="shared" ca="1" si="109"/>
        <v/>
      </c>
      <c r="D1751" s="156" t="str">
        <f t="array" aca="1" ref="D1751" ca="1">IFERROR(IF(B1751&lt;&gt;"",IF(OR(EXACT(OFFSET(Metadata!$A$1,0,0,Metadata!Metadata_Table_Length,1),C1751)),1,""),""),"")</f>
        <v/>
      </c>
      <c r="E1751" s="163" t="str">
        <f t="array" aca="1" ref="E1751" ca="1">IF(B1751&lt;&gt;"",IF(D1751=1,OFFSET(Metadata!$B$1,MIN(IF(OFFSET(Metadata!$A$1,0,0,Metadata!Metadata_Table_Length,1)=C1751,ROW(OFFSET(Metadata!$A$1,0,0,Metadata!Metadata_Table_Length,1))-1,"")),0),OFFSET(Metadata!$B$1,MIN(IF(OFFSET(Metadata!$A$1,0,0,Metadata!Metadata_Table_Length,1)=SUBSTITUTE(C1751,"rawdatafilename","originalfilename"),ROW(OFFSET(Metadata!$A$1,0,0,Metadata!Metadata_Table_Length,1))-1,"")),0)),"")</f>
        <v/>
      </c>
      <c r="F1751" t="str">
        <f t="shared" ca="1" si="111"/>
        <v/>
      </c>
      <c r="G1751" t="str">
        <f t="array" aca="1" ref="G1751" ca="1">IF(B1751&lt;&gt;"",OFFSET(Metadata!$B$1,MIN(IF(OFFSET(Metadata!$A$1,0,0,Metadata!Metadata_Table_Length,1)=SUBSTITUTE(C1751,"rawdatafilename","partnumber"),ROW(OFFSET(Metadata!$A$1,0,0,Metadata!Metadata_Table_Length,1))-1,"")),0),"")</f>
        <v/>
      </c>
      <c r="H1751" t="str">
        <f t="array" aca="1" ref="H1751" ca="1">IF(B1751&lt;&gt;"",OFFSET(Metadata!$B$1,MIN(IF(OFFSET(Metadata!$A$1,0,0,Metadata!Metadata_Table_Length,1)=SUBSTITUTE(C1751,"rawdatafilename","original_count"),ROW(OFFSET(Metadata!$A$1,0,0,Metadata!Metadata_Table_Length,1))-1,"")),0),"")</f>
        <v/>
      </c>
      <c r="I1751" t="str">
        <f t="array" aca="1" ref="I1751" ca="1">IF(B1751&lt;&gt;"",OFFSET(Metadata!$B$1,MIN(IF(OFFSET(Metadata!$A$1,0,0,Metadata!Metadata_Table_Length,1)=SUBSTITUTE(C1751,"rawdatafilename","count"),ROW(OFFSET(Metadata!$A$1,0,0,Metadata!Metadata_Table_Length,1))-1,"")),0),"")</f>
        <v/>
      </c>
      <c r="J1751" t="str">
        <f t="array" aca="1" ref="J1751" ca="1">IF(AND(G1751&lt;&gt;"",G1751&lt;&gt;G1750),MAX(IF(G$2:G$2001=G1751,H$2:H$2001,"")),"")</f>
        <v/>
      </c>
      <c r="K1751" t="str">
        <f t="array" aca="1" ref="K1751" ca="1">IF(AND(G1751&lt;&gt;"",G1751&lt;&gt;G1750),MAX(IF(G$2:G$2001=G1751,I$2:I$2001,"")),"")</f>
        <v/>
      </c>
      <c r="L1751" t="str">
        <f t="shared" ca="1" si="108"/>
        <v/>
      </c>
    </row>
    <row r="1752" spans="2:12" x14ac:dyDescent="0.25">
      <c r="B1752" t="str">
        <f t="shared" ca="1" si="110"/>
        <v/>
      </c>
      <c r="C1752" t="str">
        <f t="shared" ca="1" si="109"/>
        <v/>
      </c>
      <c r="D1752" s="156" t="str">
        <f t="array" aca="1" ref="D1752" ca="1">IFERROR(IF(B1752&lt;&gt;"",IF(OR(EXACT(OFFSET(Metadata!$A$1,0,0,Metadata!Metadata_Table_Length,1),C1752)),1,""),""),"")</f>
        <v/>
      </c>
      <c r="E1752" s="163" t="str">
        <f t="array" aca="1" ref="E1752" ca="1">IF(B1752&lt;&gt;"",IF(D1752=1,OFFSET(Metadata!$B$1,MIN(IF(OFFSET(Metadata!$A$1,0,0,Metadata!Metadata_Table_Length,1)=C1752,ROW(OFFSET(Metadata!$A$1,0,0,Metadata!Metadata_Table_Length,1))-1,"")),0),OFFSET(Metadata!$B$1,MIN(IF(OFFSET(Metadata!$A$1,0,0,Metadata!Metadata_Table_Length,1)=SUBSTITUTE(C1752,"rawdatafilename","originalfilename"),ROW(OFFSET(Metadata!$A$1,0,0,Metadata!Metadata_Table_Length,1))-1,"")),0)),"")</f>
        <v/>
      </c>
      <c r="F1752" t="str">
        <f t="shared" ca="1" si="111"/>
        <v/>
      </c>
      <c r="G1752" t="str">
        <f t="array" aca="1" ref="G1752" ca="1">IF(B1752&lt;&gt;"",OFFSET(Metadata!$B$1,MIN(IF(OFFSET(Metadata!$A$1,0,0,Metadata!Metadata_Table_Length,1)=SUBSTITUTE(C1752,"rawdatafilename","partnumber"),ROW(OFFSET(Metadata!$A$1,0,0,Metadata!Metadata_Table_Length,1))-1,"")),0),"")</f>
        <v/>
      </c>
      <c r="H1752" t="str">
        <f t="array" aca="1" ref="H1752" ca="1">IF(B1752&lt;&gt;"",OFFSET(Metadata!$B$1,MIN(IF(OFFSET(Metadata!$A$1,0,0,Metadata!Metadata_Table_Length,1)=SUBSTITUTE(C1752,"rawdatafilename","original_count"),ROW(OFFSET(Metadata!$A$1,0,0,Metadata!Metadata_Table_Length,1))-1,"")),0),"")</f>
        <v/>
      </c>
      <c r="I1752" t="str">
        <f t="array" aca="1" ref="I1752" ca="1">IF(B1752&lt;&gt;"",OFFSET(Metadata!$B$1,MIN(IF(OFFSET(Metadata!$A$1,0,0,Metadata!Metadata_Table_Length,1)=SUBSTITUTE(C1752,"rawdatafilename","count"),ROW(OFFSET(Metadata!$A$1,0,0,Metadata!Metadata_Table_Length,1))-1,"")),0),"")</f>
        <v/>
      </c>
      <c r="J1752" t="str">
        <f t="array" aca="1" ref="J1752" ca="1">IF(AND(G1752&lt;&gt;"",G1752&lt;&gt;G1751),MAX(IF(G$2:G$2001=G1752,H$2:H$2001,"")),"")</f>
        <v/>
      </c>
      <c r="K1752" t="str">
        <f t="array" aca="1" ref="K1752" ca="1">IF(AND(G1752&lt;&gt;"",G1752&lt;&gt;G1751),MAX(IF(G$2:G$2001=G1752,I$2:I$2001,"")),"")</f>
        <v/>
      </c>
      <c r="L1752" t="str">
        <f t="shared" ca="1" si="108"/>
        <v/>
      </c>
    </row>
    <row r="1753" spans="2:12" x14ac:dyDescent="0.25">
      <c r="B1753" t="str">
        <f t="shared" ca="1" si="110"/>
        <v/>
      </c>
      <c r="C1753" t="str">
        <f t="shared" ca="1" si="109"/>
        <v/>
      </c>
      <c r="D1753" s="156" t="str">
        <f t="array" aca="1" ref="D1753" ca="1">IFERROR(IF(B1753&lt;&gt;"",IF(OR(EXACT(OFFSET(Metadata!$A$1,0,0,Metadata!Metadata_Table_Length,1),C1753)),1,""),""),"")</f>
        <v/>
      </c>
      <c r="E1753" s="163" t="str">
        <f t="array" aca="1" ref="E1753" ca="1">IF(B1753&lt;&gt;"",IF(D1753=1,OFFSET(Metadata!$B$1,MIN(IF(OFFSET(Metadata!$A$1,0,0,Metadata!Metadata_Table_Length,1)=C1753,ROW(OFFSET(Metadata!$A$1,0,0,Metadata!Metadata_Table_Length,1))-1,"")),0),OFFSET(Metadata!$B$1,MIN(IF(OFFSET(Metadata!$A$1,0,0,Metadata!Metadata_Table_Length,1)=SUBSTITUTE(C1753,"rawdatafilename","originalfilename"),ROW(OFFSET(Metadata!$A$1,0,0,Metadata!Metadata_Table_Length,1))-1,"")),0)),"")</f>
        <v/>
      </c>
      <c r="F1753" t="str">
        <f t="shared" ca="1" si="111"/>
        <v/>
      </c>
      <c r="G1753" t="str">
        <f t="array" aca="1" ref="G1753" ca="1">IF(B1753&lt;&gt;"",OFFSET(Metadata!$B$1,MIN(IF(OFFSET(Metadata!$A$1,0,0,Metadata!Metadata_Table_Length,1)=SUBSTITUTE(C1753,"rawdatafilename","partnumber"),ROW(OFFSET(Metadata!$A$1,0,0,Metadata!Metadata_Table_Length,1))-1,"")),0),"")</f>
        <v/>
      </c>
      <c r="H1753" t="str">
        <f t="array" aca="1" ref="H1753" ca="1">IF(B1753&lt;&gt;"",OFFSET(Metadata!$B$1,MIN(IF(OFFSET(Metadata!$A$1,0,0,Metadata!Metadata_Table_Length,1)=SUBSTITUTE(C1753,"rawdatafilename","original_count"),ROW(OFFSET(Metadata!$A$1,0,0,Metadata!Metadata_Table_Length,1))-1,"")),0),"")</f>
        <v/>
      </c>
      <c r="I1753" t="str">
        <f t="array" aca="1" ref="I1753" ca="1">IF(B1753&lt;&gt;"",OFFSET(Metadata!$B$1,MIN(IF(OFFSET(Metadata!$A$1,0,0,Metadata!Metadata_Table_Length,1)=SUBSTITUTE(C1753,"rawdatafilename","count"),ROW(OFFSET(Metadata!$A$1,0,0,Metadata!Metadata_Table_Length,1))-1,"")),0),"")</f>
        <v/>
      </c>
      <c r="J1753" t="str">
        <f t="array" aca="1" ref="J1753" ca="1">IF(AND(G1753&lt;&gt;"",G1753&lt;&gt;G1752),MAX(IF(G$2:G$2001=G1753,H$2:H$2001,"")),"")</f>
        <v/>
      </c>
      <c r="K1753" t="str">
        <f t="array" aca="1" ref="K1753" ca="1">IF(AND(G1753&lt;&gt;"",G1753&lt;&gt;G1752),MAX(IF(G$2:G$2001=G1753,I$2:I$2001,"")),"")</f>
        <v/>
      </c>
      <c r="L1753" t="str">
        <f t="shared" ca="1" si="108"/>
        <v/>
      </c>
    </row>
    <row r="1754" spans="2:12" x14ac:dyDescent="0.25">
      <c r="B1754" t="str">
        <f t="shared" ca="1" si="110"/>
        <v/>
      </c>
      <c r="C1754" t="str">
        <f t="shared" ca="1" si="109"/>
        <v/>
      </c>
      <c r="D1754" s="156" t="str">
        <f t="array" aca="1" ref="D1754" ca="1">IFERROR(IF(B1754&lt;&gt;"",IF(OR(EXACT(OFFSET(Metadata!$A$1,0,0,Metadata!Metadata_Table_Length,1),C1754)),1,""),""),"")</f>
        <v/>
      </c>
      <c r="E1754" s="163" t="str">
        <f t="array" aca="1" ref="E1754" ca="1">IF(B1754&lt;&gt;"",IF(D1754=1,OFFSET(Metadata!$B$1,MIN(IF(OFFSET(Metadata!$A$1,0,0,Metadata!Metadata_Table_Length,1)=C1754,ROW(OFFSET(Metadata!$A$1,0,0,Metadata!Metadata_Table_Length,1))-1,"")),0),OFFSET(Metadata!$B$1,MIN(IF(OFFSET(Metadata!$A$1,0,0,Metadata!Metadata_Table_Length,1)=SUBSTITUTE(C1754,"rawdatafilename","originalfilename"),ROW(OFFSET(Metadata!$A$1,0,0,Metadata!Metadata_Table_Length,1))-1,"")),0)),"")</f>
        <v/>
      </c>
      <c r="F1754" t="str">
        <f t="shared" ca="1" si="111"/>
        <v/>
      </c>
      <c r="G1754" t="str">
        <f t="array" aca="1" ref="G1754" ca="1">IF(B1754&lt;&gt;"",OFFSET(Metadata!$B$1,MIN(IF(OFFSET(Metadata!$A$1,0,0,Metadata!Metadata_Table_Length,1)=SUBSTITUTE(C1754,"rawdatafilename","partnumber"),ROW(OFFSET(Metadata!$A$1,0,0,Metadata!Metadata_Table_Length,1))-1,"")),0),"")</f>
        <v/>
      </c>
      <c r="H1754" t="str">
        <f t="array" aca="1" ref="H1754" ca="1">IF(B1754&lt;&gt;"",OFFSET(Metadata!$B$1,MIN(IF(OFFSET(Metadata!$A$1,0,0,Metadata!Metadata_Table_Length,1)=SUBSTITUTE(C1754,"rawdatafilename","original_count"),ROW(OFFSET(Metadata!$A$1,0,0,Metadata!Metadata_Table_Length,1))-1,"")),0),"")</f>
        <v/>
      </c>
      <c r="I1754" t="str">
        <f t="array" aca="1" ref="I1754" ca="1">IF(B1754&lt;&gt;"",OFFSET(Metadata!$B$1,MIN(IF(OFFSET(Metadata!$A$1,0,0,Metadata!Metadata_Table_Length,1)=SUBSTITUTE(C1754,"rawdatafilename","count"),ROW(OFFSET(Metadata!$A$1,0,0,Metadata!Metadata_Table_Length,1))-1,"")),0),"")</f>
        <v/>
      </c>
      <c r="J1754" t="str">
        <f t="array" aca="1" ref="J1754" ca="1">IF(AND(G1754&lt;&gt;"",G1754&lt;&gt;G1753),MAX(IF(G$2:G$2001=G1754,H$2:H$2001,"")),"")</f>
        <v/>
      </c>
      <c r="K1754" t="str">
        <f t="array" aca="1" ref="K1754" ca="1">IF(AND(G1754&lt;&gt;"",G1754&lt;&gt;G1753),MAX(IF(G$2:G$2001=G1754,I$2:I$2001,"")),"")</f>
        <v/>
      </c>
      <c r="L1754" t="str">
        <f t="shared" ca="1" si="108"/>
        <v/>
      </c>
    </row>
    <row r="1755" spans="2:12" x14ac:dyDescent="0.25">
      <c r="B1755" t="str">
        <f t="shared" ca="1" si="110"/>
        <v/>
      </c>
      <c r="C1755" t="str">
        <f t="shared" ca="1" si="109"/>
        <v/>
      </c>
      <c r="D1755" s="156" t="str">
        <f t="array" aca="1" ref="D1755" ca="1">IFERROR(IF(B1755&lt;&gt;"",IF(OR(EXACT(OFFSET(Metadata!$A$1,0,0,Metadata!Metadata_Table_Length,1),C1755)),1,""),""),"")</f>
        <v/>
      </c>
      <c r="E1755" s="163" t="str">
        <f t="array" aca="1" ref="E1755" ca="1">IF(B1755&lt;&gt;"",IF(D1755=1,OFFSET(Metadata!$B$1,MIN(IF(OFFSET(Metadata!$A$1,0,0,Metadata!Metadata_Table_Length,1)=C1755,ROW(OFFSET(Metadata!$A$1,0,0,Metadata!Metadata_Table_Length,1))-1,"")),0),OFFSET(Metadata!$B$1,MIN(IF(OFFSET(Metadata!$A$1,0,0,Metadata!Metadata_Table_Length,1)=SUBSTITUTE(C1755,"rawdatafilename","originalfilename"),ROW(OFFSET(Metadata!$A$1,0,0,Metadata!Metadata_Table_Length,1))-1,"")),0)),"")</f>
        <v/>
      </c>
      <c r="F1755" t="str">
        <f t="shared" ca="1" si="111"/>
        <v/>
      </c>
      <c r="G1755" t="str">
        <f t="array" aca="1" ref="G1755" ca="1">IF(B1755&lt;&gt;"",OFFSET(Metadata!$B$1,MIN(IF(OFFSET(Metadata!$A$1,0,0,Metadata!Metadata_Table_Length,1)=SUBSTITUTE(C1755,"rawdatafilename","partnumber"),ROW(OFFSET(Metadata!$A$1,0,0,Metadata!Metadata_Table_Length,1))-1,"")),0),"")</f>
        <v/>
      </c>
      <c r="H1755" t="str">
        <f t="array" aca="1" ref="H1755" ca="1">IF(B1755&lt;&gt;"",OFFSET(Metadata!$B$1,MIN(IF(OFFSET(Metadata!$A$1,0,0,Metadata!Metadata_Table_Length,1)=SUBSTITUTE(C1755,"rawdatafilename","original_count"),ROW(OFFSET(Metadata!$A$1,0,0,Metadata!Metadata_Table_Length,1))-1,"")),0),"")</f>
        <v/>
      </c>
      <c r="I1755" t="str">
        <f t="array" aca="1" ref="I1755" ca="1">IF(B1755&lt;&gt;"",OFFSET(Metadata!$B$1,MIN(IF(OFFSET(Metadata!$A$1,0,0,Metadata!Metadata_Table_Length,1)=SUBSTITUTE(C1755,"rawdatafilename","count"),ROW(OFFSET(Metadata!$A$1,0,0,Metadata!Metadata_Table_Length,1))-1,"")),0),"")</f>
        <v/>
      </c>
      <c r="J1755" t="str">
        <f t="array" aca="1" ref="J1755" ca="1">IF(AND(G1755&lt;&gt;"",G1755&lt;&gt;G1754),MAX(IF(G$2:G$2001=G1755,H$2:H$2001,"")),"")</f>
        <v/>
      </c>
      <c r="K1755" t="str">
        <f t="array" aca="1" ref="K1755" ca="1">IF(AND(G1755&lt;&gt;"",G1755&lt;&gt;G1754),MAX(IF(G$2:G$2001=G1755,I$2:I$2001,"")),"")</f>
        <v/>
      </c>
      <c r="L1755" t="str">
        <f t="shared" ca="1" si="108"/>
        <v/>
      </c>
    </row>
    <row r="1756" spans="2:12" x14ac:dyDescent="0.25">
      <c r="B1756" t="str">
        <f t="shared" ca="1" si="110"/>
        <v/>
      </c>
      <c r="C1756" t="str">
        <f t="shared" ca="1" si="109"/>
        <v/>
      </c>
      <c r="D1756" s="156" t="str">
        <f t="array" aca="1" ref="D1756" ca="1">IFERROR(IF(B1756&lt;&gt;"",IF(OR(EXACT(OFFSET(Metadata!$A$1,0,0,Metadata!Metadata_Table_Length,1),C1756)),1,""),""),"")</f>
        <v/>
      </c>
      <c r="E1756" s="163" t="str">
        <f t="array" aca="1" ref="E1756" ca="1">IF(B1756&lt;&gt;"",IF(D1756=1,OFFSET(Metadata!$B$1,MIN(IF(OFFSET(Metadata!$A$1,0,0,Metadata!Metadata_Table_Length,1)=C1756,ROW(OFFSET(Metadata!$A$1,0,0,Metadata!Metadata_Table_Length,1))-1,"")),0),OFFSET(Metadata!$B$1,MIN(IF(OFFSET(Metadata!$A$1,0,0,Metadata!Metadata_Table_Length,1)=SUBSTITUTE(C1756,"rawdatafilename","originalfilename"),ROW(OFFSET(Metadata!$A$1,0,0,Metadata!Metadata_Table_Length,1))-1,"")),0)),"")</f>
        <v/>
      </c>
      <c r="F1756" t="str">
        <f t="shared" ca="1" si="111"/>
        <v/>
      </c>
      <c r="G1756" t="str">
        <f t="array" aca="1" ref="G1756" ca="1">IF(B1756&lt;&gt;"",OFFSET(Metadata!$B$1,MIN(IF(OFFSET(Metadata!$A$1,0,0,Metadata!Metadata_Table_Length,1)=SUBSTITUTE(C1756,"rawdatafilename","partnumber"),ROW(OFFSET(Metadata!$A$1,0,0,Metadata!Metadata_Table_Length,1))-1,"")),0),"")</f>
        <v/>
      </c>
      <c r="H1756" t="str">
        <f t="array" aca="1" ref="H1756" ca="1">IF(B1756&lt;&gt;"",OFFSET(Metadata!$B$1,MIN(IF(OFFSET(Metadata!$A$1,0,0,Metadata!Metadata_Table_Length,1)=SUBSTITUTE(C1756,"rawdatafilename","original_count"),ROW(OFFSET(Metadata!$A$1,0,0,Metadata!Metadata_Table_Length,1))-1,"")),0),"")</f>
        <v/>
      </c>
      <c r="I1756" t="str">
        <f t="array" aca="1" ref="I1756" ca="1">IF(B1756&lt;&gt;"",OFFSET(Metadata!$B$1,MIN(IF(OFFSET(Metadata!$A$1,0,0,Metadata!Metadata_Table_Length,1)=SUBSTITUTE(C1756,"rawdatafilename","count"),ROW(OFFSET(Metadata!$A$1,0,0,Metadata!Metadata_Table_Length,1))-1,"")),0),"")</f>
        <v/>
      </c>
      <c r="J1756" t="str">
        <f t="array" aca="1" ref="J1756" ca="1">IF(AND(G1756&lt;&gt;"",G1756&lt;&gt;G1755),MAX(IF(G$2:G$2001=G1756,H$2:H$2001,"")),"")</f>
        <v/>
      </c>
      <c r="K1756" t="str">
        <f t="array" aca="1" ref="K1756" ca="1">IF(AND(G1756&lt;&gt;"",G1756&lt;&gt;G1755),MAX(IF(G$2:G$2001=G1756,I$2:I$2001,"")),"")</f>
        <v/>
      </c>
      <c r="L1756" t="str">
        <f t="shared" ca="1" si="108"/>
        <v/>
      </c>
    </row>
    <row r="1757" spans="2:12" x14ac:dyDescent="0.25">
      <c r="B1757" t="str">
        <f t="shared" ca="1" si="110"/>
        <v/>
      </c>
      <c r="C1757" t="str">
        <f t="shared" ca="1" si="109"/>
        <v/>
      </c>
      <c r="D1757" s="156" t="str">
        <f t="array" aca="1" ref="D1757" ca="1">IFERROR(IF(B1757&lt;&gt;"",IF(OR(EXACT(OFFSET(Metadata!$A$1,0,0,Metadata!Metadata_Table_Length,1),C1757)),1,""),""),"")</f>
        <v/>
      </c>
      <c r="E1757" s="163" t="str">
        <f t="array" aca="1" ref="E1757" ca="1">IF(B1757&lt;&gt;"",IF(D1757=1,OFFSET(Metadata!$B$1,MIN(IF(OFFSET(Metadata!$A$1,0,0,Metadata!Metadata_Table_Length,1)=C1757,ROW(OFFSET(Metadata!$A$1,0,0,Metadata!Metadata_Table_Length,1))-1,"")),0),OFFSET(Metadata!$B$1,MIN(IF(OFFSET(Metadata!$A$1,0,0,Metadata!Metadata_Table_Length,1)=SUBSTITUTE(C1757,"rawdatafilename","originalfilename"),ROW(OFFSET(Metadata!$A$1,0,0,Metadata!Metadata_Table_Length,1))-1,"")),0)),"")</f>
        <v/>
      </c>
      <c r="F1757" t="str">
        <f t="shared" ca="1" si="111"/>
        <v/>
      </c>
      <c r="G1757" t="str">
        <f t="array" aca="1" ref="G1757" ca="1">IF(B1757&lt;&gt;"",OFFSET(Metadata!$B$1,MIN(IF(OFFSET(Metadata!$A$1,0,0,Metadata!Metadata_Table_Length,1)=SUBSTITUTE(C1757,"rawdatafilename","partnumber"),ROW(OFFSET(Metadata!$A$1,0,0,Metadata!Metadata_Table_Length,1))-1,"")),0),"")</f>
        <v/>
      </c>
      <c r="H1757" t="str">
        <f t="array" aca="1" ref="H1757" ca="1">IF(B1757&lt;&gt;"",OFFSET(Metadata!$B$1,MIN(IF(OFFSET(Metadata!$A$1,0,0,Metadata!Metadata_Table_Length,1)=SUBSTITUTE(C1757,"rawdatafilename","original_count"),ROW(OFFSET(Metadata!$A$1,0,0,Metadata!Metadata_Table_Length,1))-1,"")),0),"")</f>
        <v/>
      </c>
      <c r="I1757" t="str">
        <f t="array" aca="1" ref="I1757" ca="1">IF(B1757&lt;&gt;"",OFFSET(Metadata!$B$1,MIN(IF(OFFSET(Metadata!$A$1,0,0,Metadata!Metadata_Table_Length,1)=SUBSTITUTE(C1757,"rawdatafilename","count"),ROW(OFFSET(Metadata!$A$1,0,0,Metadata!Metadata_Table_Length,1))-1,"")),0),"")</f>
        <v/>
      </c>
      <c r="J1757" t="str">
        <f t="array" aca="1" ref="J1757" ca="1">IF(AND(G1757&lt;&gt;"",G1757&lt;&gt;G1756),MAX(IF(G$2:G$2001=G1757,H$2:H$2001,"")),"")</f>
        <v/>
      </c>
      <c r="K1757" t="str">
        <f t="array" aca="1" ref="K1757" ca="1">IF(AND(G1757&lt;&gt;"",G1757&lt;&gt;G1756),MAX(IF(G$2:G$2001=G1757,I$2:I$2001,"")),"")</f>
        <v/>
      </c>
      <c r="L1757" t="str">
        <f t="shared" ca="1" si="108"/>
        <v/>
      </c>
    </row>
    <row r="1758" spans="2:12" x14ac:dyDescent="0.25">
      <c r="B1758" t="str">
        <f t="shared" ca="1" si="110"/>
        <v/>
      </c>
      <c r="C1758" t="str">
        <f t="shared" ca="1" si="109"/>
        <v/>
      </c>
      <c r="D1758" s="156" t="str">
        <f t="array" aca="1" ref="D1758" ca="1">IFERROR(IF(B1758&lt;&gt;"",IF(OR(EXACT(OFFSET(Metadata!$A$1,0,0,Metadata!Metadata_Table_Length,1),C1758)),1,""),""),"")</f>
        <v/>
      </c>
      <c r="E1758" s="163" t="str">
        <f t="array" aca="1" ref="E1758" ca="1">IF(B1758&lt;&gt;"",IF(D1758=1,OFFSET(Metadata!$B$1,MIN(IF(OFFSET(Metadata!$A$1,0,0,Metadata!Metadata_Table_Length,1)=C1758,ROW(OFFSET(Metadata!$A$1,0,0,Metadata!Metadata_Table_Length,1))-1,"")),0),OFFSET(Metadata!$B$1,MIN(IF(OFFSET(Metadata!$A$1,0,0,Metadata!Metadata_Table_Length,1)=SUBSTITUTE(C1758,"rawdatafilename","originalfilename"),ROW(OFFSET(Metadata!$A$1,0,0,Metadata!Metadata_Table_Length,1))-1,"")),0)),"")</f>
        <v/>
      </c>
      <c r="F1758" t="str">
        <f t="shared" ca="1" si="111"/>
        <v/>
      </c>
      <c r="G1758" t="str">
        <f t="array" aca="1" ref="G1758" ca="1">IF(B1758&lt;&gt;"",OFFSET(Metadata!$B$1,MIN(IF(OFFSET(Metadata!$A$1,0,0,Metadata!Metadata_Table_Length,1)=SUBSTITUTE(C1758,"rawdatafilename","partnumber"),ROW(OFFSET(Metadata!$A$1,0,0,Metadata!Metadata_Table_Length,1))-1,"")),0),"")</f>
        <v/>
      </c>
      <c r="H1758" t="str">
        <f t="array" aca="1" ref="H1758" ca="1">IF(B1758&lt;&gt;"",OFFSET(Metadata!$B$1,MIN(IF(OFFSET(Metadata!$A$1,0,0,Metadata!Metadata_Table_Length,1)=SUBSTITUTE(C1758,"rawdatafilename","original_count"),ROW(OFFSET(Metadata!$A$1,0,0,Metadata!Metadata_Table_Length,1))-1,"")),0),"")</f>
        <v/>
      </c>
      <c r="I1758" t="str">
        <f t="array" aca="1" ref="I1758" ca="1">IF(B1758&lt;&gt;"",OFFSET(Metadata!$B$1,MIN(IF(OFFSET(Metadata!$A$1,0,0,Metadata!Metadata_Table_Length,1)=SUBSTITUTE(C1758,"rawdatafilename","count"),ROW(OFFSET(Metadata!$A$1,0,0,Metadata!Metadata_Table_Length,1))-1,"")),0),"")</f>
        <v/>
      </c>
      <c r="J1758" t="str">
        <f t="array" aca="1" ref="J1758" ca="1">IF(AND(G1758&lt;&gt;"",G1758&lt;&gt;G1757),MAX(IF(G$2:G$2001=G1758,H$2:H$2001,"")),"")</f>
        <v/>
      </c>
      <c r="K1758" t="str">
        <f t="array" aca="1" ref="K1758" ca="1">IF(AND(G1758&lt;&gt;"",G1758&lt;&gt;G1757),MAX(IF(G$2:G$2001=G1758,I$2:I$2001,"")),"")</f>
        <v/>
      </c>
      <c r="L1758" t="str">
        <f t="shared" ca="1" si="108"/>
        <v/>
      </c>
    </row>
    <row r="1759" spans="2:12" x14ac:dyDescent="0.25">
      <c r="B1759" t="str">
        <f t="shared" ca="1" si="110"/>
        <v/>
      </c>
      <c r="C1759" t="str">
        <f t="shared" ca="1" si="109"/>
        <v/>
      </c>
      <c r="D1759" s="156" t="str">
        <f t="array" aca="1" ref="D1759" ca="1">IFERROR(IF(B1759&lt;&gt;"",IF(OR(EXACT(OFFSET(Metadata!$A$1,0,0,Metadata!Metadata_Table_Length,1),C1759)),1,""),""),"")</f>
        <v/>
      </c>
      <c r="E1759" s="163" t="str">
        <f t="array" aca="1" ref="E1759" ca="1">IF(B1759&lt;&gt;"",IF(D1759=1,OFFSET(Metadata!$B$1,MIN(IF(OFFSET(Metadata!$A$1,0,0,Metadata!Metadata_Table_Length,1)=C1759,ROW(OFFSET(Metadata!$A$1,0,0,Metadata!Metadata_Table_Length,1))-1,"")),0),OFFSET(Metadata!$B$1,MIN(IF(OFFSET(Metadata!$A$1,0,0,Metadata!Metadata_Table_Length,1)=SUBSTITUTE(C1759,"rawdatafilename","originalfilename"),ROW(OFFSET(Metadata!$A$1,0,0,Metadata!Metadata_Table_Length,1))-1,"")),0)),"")</f>
        <v/>
      </c>
      <c r="F1759" t="str">
        <f t="shared" ca="1" si="111"/>
        <v/>
      </c>
      <c r="G1759" t="str">
        <f t="array" aca="1" ref="G1759" ca="1">IF(B1759&lt;&gt;"",OFFSET(Metadata!$B$1,MIN(IF(OFFSET(Metadata!$A$1,0,0,Metadata!Metadata_Table_Length,1)=SUBSTITUTE(C1759,"rawdatafilename","partnumber"),ROW(OFFSET(Metadata!$A$1,0,0,Metadata!Metadata_Table_Length,1))-1,"")),0),"")</f>
        <v/>
      </c>
      <c r="H1759" t="str">
        <f t="array" aca="1" ref="H1759" ca="1">IF(B1759&lt;&gt;"",OFFSET(Metadata!$B$1,MIN(IF(OFFSET(Metadata!$A$1,0,0,Metadata!Metadata_Table_Length,1)=SUBSTITUTE(C1759,"rawdatafilename","original_count"),ROW(OFFSET(Metadata!$A$1,0,0,Metadata!Metadata_Table_Length,1))-1,"")),0),"")</f>
        <v/>
      </c>
      <c r="I1759" t="str">
        <f t="array" aca="1" ref="I1759" ca="1">IF(B1759&lt;&gt;"",OFFSET(Metadata!$B$1,MIN(IF(OFFSET(Metadata!$A$1,0,0,Metadata!Metadata_Table_Length,1)=SUBSTITUTE(C1759,"rawdatafilename","count"),ROW(OFFSET(Metadata!$A$1,0,0,Metadata!Metadata_Table_Length,1))-1,"")),0),"")</f>
        <v/>
      </c>
      <c r="J1759" t="str">
        <f t="array" aca="1" ref="J1759" ca="1">IF(AND(G1759&lt;&gt;"",G1759&lt;&gt;G1758),MAX(IF(G$2:G$2001=G1759,H$2:H$2001,"")),"")</f>
        <v/>
      </c>
      <c r="K1759" t="str">
        <f t="array" aca="1" ref="K1759" ca="1">IF(AND(G1759&lt;&gt;"",G1759&lt;&gt;G1758),MAX(IF(G$2:G$2001=G1759,I$2:I$2001,"")),"")</f>
        <v/>
      </c>
      <c r="L1759" t="str">
        <f t="shared" ca="1" si="108"/>
        <v/>
      </c>
    </row>
    <row r="1760" spans="2:12" x14ac:dyDescent="0.25">
      <c r="B1760" t="str">
        <f t="shared" ca="1" si="110"/>
        <v/>
      </c>
      <c r="C1760" t="str">
        <f t="shared" ca="1" si="109"/>
        <v/>
      </c>
      <c r="D1760" s="156" t="str">
        <f t="array" aca="1" ref="D1760" ca="1">IFERROR(IF(B1760&lt;&gt;"",IF(OR(EXACT(OFFSET(Metadata!$A$1,0,0,Metadata!Metadata_Table_Length,1),C1760)),1,""),""),"")</f>
        <v/>
      </c>
      <c r="E1760" s="163" t="str">
        <f t="array" aca="1" ref="E1760" ca="1">IF(B1760&lt;&gt;"",IF(D1760=1,OFFSET(Metadata!$B$1,MIN(IF(OFFSET(Metadata!$A$1,0,0,Metadata!Metadata_Table_Length,1)=C1760,ROW(OFFSET(Metadata!$A$1,0,0,Metadata!Metadata_Table_Length,1))-1,"")),0),OFFSET(Metadata!$B$1,MIN(IF(OFFSET(Metadata!$A$1,0,0,Metadata!Metadata_Table_Length,1)=SUBSTITUTE(C1760,"rawdatafilename","originalfilename"),ROW(OFFSET(Metadata!$A$1,0,0,Metadata!Metadata_Table_Length,1))-1,"")),0)),"")</f>
        <v/>
      </c>
      <c r="F1760" t="str">
        <f t="shared" ca="1" si="111"/>
        <v/>
      </c>
      <c r="G1760" t="str">
        <f t="array" aca="1" ref="G1760" ca="1">IF(B1760&lt;&gt;"",OFFSET(Metadata!$B$1,MIN(IF(OFFSET(Metadata!$A$1,0,0,Metadata!Metadata_Table_Length,1)=SUBSTITUTE(C1760,"rawdatafilename","partnumber"),ROW(OFFSET(Metadata!$A$1,0,0,Metadata!Metadata_Table_Length,1))-1,"")),0),"")</f>
        <v/>
      </c>
      <c r="H1760" t="str">
        <f t="array" aca="1" ref="H1760" ca="1">IF(B1760&lt;&gt;"",OFFSET(Metadata!$B$1,MIN(IF(OFFSET(Metadata!$A$1,0,0,Metadata!Metadata_Table_Length,1)=SUBSTITUTE(C1760,"rawdatafilename","original_count"),ROW(OFFSET(Metadata!$A$1,0,0,Metadata!Metadata_Table_Length,1))-1,"")),0),"")</f>
        <v/>
      </c>
      <c r="I1760" t="str">
        <f t="array" aca="1" ref="I1760" ca="1">IF(B1760&lt;&gt;"",OFFSET(Metadata!$B$1,MIN(IF(OFFSET(Metadata!$A$1,0,0,Metadata!Metadata_Table_Length,1)=SUBSTITUTE(C1760,"rawdatafilename","count"),ROW(OFFSET(Metadata!$A$1,0,0,Metadata!Metadata_Table_Length,1))-1,"")),0),"")</f>
        <v/>
      </c>
      <c r="J1760" t="str">
        <f t="array" aca="1" ref="J1760" ca="1">IF(AND(G1760&lt;&gt;"",G1760&lt;&gt;G1759),MAX(IF(G$2:G$2001=G1760,H$2:H$2001,"")),"")</f>
        <v/>
      </c>
      <c r="K1760" t="str">
        <f t="array" aca="1" ref="K1760" ca="1">IF(AND(G1760&lt;&gt;"",G1760&lt;&gt;G1759),MAX(IF(G$2:G$2001=G1760,I$2:I$2001,"")),"")</f>
        <v/>
      </c>
      <c r="L1760" t="str">
        <f t="shared" ca="1" si="108"/>
        <v/>
      </c>
    </row>
    <row r="1761" spans="2:12" x14ac:dyDescent="0.25">
      <c r="B1761" t="str">
        <f t="shared" ca="1" si="110"/>
        <v/>
      </c>
      <c r="C1761" t="str">
        <f t="shared" ca="1" si="109"/>
        <v/>
      </c>
      <c r="D1761" s="156" t="str">
        <f t="array" aca="1" ref="D1761" ca="1">IFERROR(IF(B1761&lt;&gt;"",IF(OR(EXACT(OFFSET(Metadata!$A$1,0,0,Metadata!Metadata_Table_Length,1),C1761)),1,""),""),"")</f>
        <v/>
      </c>
      <c r="E1761" s="163" t="str">
        <f t="array" aca="1" ref="E1761" ca="1">IF(B1761&lt;&gt;"",IF(D1761=1,OFFSET(Metadata!$B$1,MIN(IF(OFFSET(Metadata!$A$1,0,0,Metadata!Metadata_Table_Length,1)=C1761,ROW(OFFSET(Metadata!$A$1,0,0,Metadata!Metadata_Table_Length,1))-1,"")),0),OFFSET(Metadata!$B$1,MIN(IF(OFFSET(Metadata!$A$1,0,0,Metadata!Metadata_Table_Length,1)=SUBSTITUTE(C1761,"rawdatafilename","originalfilename"),ROW(OFFSET(Metadata!$A$1,0,0,Metadata!Metadata_Table_Length,1))-1,"")),0)),"")</f>
        <v/>
      </c>
      <c r="F1761" t="str">
        <f t="shared" ca="1" si="111"/>
        <v/>
      </c>
      <c r="G1761" t="str">
        <f t="array" aca="1" ref="G1761" ca="1">IF(B1761&lt;&gt;"",OFFSET(Metadata!$B$1,MIN(IF(OFFSET(Metadata!$A$1,0,0,Metadata!Metadata_Table_Length,1)=SUBSTITUTE(C1761,"rawdatafilename","partnumber"),ROW(OFFSET(Metadata!$A$1,0,0,Metadata!Metadata_Table_Length,1))-1,"")),0),"")</f>
        <v/>
      </c>
      <c r="H1761" t="str">
        <f t="array" aca="1" ref="H1761" ca="1">IF(B1761&lt;&gt;"",OFFSET(Metadata!$B$1,MIN(IF(OFFSET(Metadata!$A$1,0,0,Metadata!Metadata_Table_Length,1)=SUBSTITUTE(C1761,"rawdatafilename","original_count"),ROW(OFFSET(Metadata!$A$1,0,0,Metadata!Metadata_Table_Length,1))-1,"")),0),"")</f>
        <v/>
      </c>
      <c r="I1761" t="str">
        <f t="array" aca="1" ref="I1761" ca="1">IF(B1761&lt;&gt;"",OFFSET(Metadata!$B$1,MIN(IF(OFFSET(Metadata!$A$1,0,0,Metadata!Metadata_Table_Length,1)=SUBSTITUTE(C1761,"rawdatafilename","count"),ROW(OFFSET(Metadata!$A$1,0,0,Metadata!Metadata_Table_Length,1))-1,"")),0),"")</f>
        <v/>
      </c>
      <c r="J1761" t="str">
        <f t="array" aca="1" ref="J1761" ca="1">IF(AND(G1761&lt;&gt;"",G1761&lt;&gt;G1760),MAX(IF(G$2:G$2001=G1761,H$2:H$2001,"")),"")</f>
        <v/>
      </c>
      <c r="K1761" t="str">
        <f t="array" aca="1" ref="K1761" ca="1">IF(AND(G1761&lt;&gt;"",G1761&lt;&gt;G1760),MAX(IF(G$2:G$2001=G1761,I$2:I$2001,"")),"")</f>
        <v/>
      </c>
      <c r="L1761" t="str">
        <f t="shared" ca="1" si="108"/>
        <v/>
      </c>
    </row>
    <row r="1762" spans="2:12" x14ac:dyDescent="0.25">
      <c r="B1762" t="str">
        <f t="shared" ca="1" si="110"/>
        <v/>
      </c>
      <c r="C1762" t="str">
        <f t="shared" ca="1" si="109"/>
        <v/>
      </c>
      <c r="D1762" s="156" t="str">
        <f t="array" aca="1" ref="D1762" ca="1">IFERROR(IF(B1762&lt;&gt;"",IF(OR(EXACT(OFFSET(Metadata!$A$1,0,0,Metadata!Metadata_Table_Length,1),C1762)),1,""),""),"")</f>
        <v/>
      </c>
      <c r="E1762" s="163" t="str">
        <f t="array" aca="1" ref="E1762" ca="1">IF(B1762&lt;&gt;"",IF(D1762=1,OFFSET(Metadata!$B$1,MIN(IF(OFFSET(Metadata!$A$1,0,0,Metadata!Metadata_Table_Length,1)=C1762,ROW(OFFSET(Metadata!$A$1,0,0,Metadata!Metadata_Table_Length,1))-1,"")),0),OFFSET(Metadata!$B$1,MIN(IF(OFFSET(Metadata!$A$1,0,0,Metadata!Metadata_Table_Length,1)=SUBSTITUTE(C1762,"rawdatafilename","originalfilename"),ROW(OFFSET(Metadata!$A$1,0,0,Metadata!Metadata_Table_Length,1))-1,"")),0)),"")</f>
        <v/>
      </c>
      <c r="F1762" t="str">
        <f t="shared" ca="1" si="111"/>
        <v/>
      </c>
      <c r="G1762" t="str">
        <f t="array" aca="1" ref="G1762" ca="1">IF(B1762&lt;&gt;"",OFFSET(Metadata!$B$1,MIN(IF(OFFSET(Metadata!$A$1,0,0,Metadata!Metadata_Table_Length,1)=SUBSTITUTE(C1762,"rawdatafilename","partnumber"),ROW(OFFSET(Metadata!$A$1,0,0,Metadata!Metadata_Table_Length,1))-1,"")),0),"")</f>
        <v/>
      </c>
      <c r="H1762" t="str">
        <f t="array" aca="1" ref="H1762" ca="1">IF(B1762&lt;&gt;"",OFFSET(Metadata!$B$1,MIN(IF(OFFSET(Metadata!$A$1,0,0,Metadata!Metadata_Table_Length,1)=SUBSTITUTE(C1762,"rawdatafilename","original_count"),ROW(OFFSET(Metadata!$A$1,0,0,Metadata!Metadata_Table_Length,1))-1,"")),0),"")</f>
        <v/>
      </c>
      <c r="I1762" t="str">
        <f t="array" aca="1" ref="I1762" ca="1">IF(B1762&lt;&gt;"",OFFSET(Metadata!$B$1,MIN(IF(OFFSET(Metadata!$A$1,0,0,Metadata!Metadata_Table_Length,1)=SUBSTITUTE(C1762,"rawdatafilename","count"),ROW(OFFSET(Metadata!$A$1,0,0,Metadata!Metadata_Table_Length,1))-1,"")),0),"")</f>
        <v/>
      </c>
      <c r="J1762" t="str">
        <f t="array" aca="1" ref="J1762" ca="1">IF(AND(G1762&lt;&gt;"",G1762&lt;&gt;G1761),MAX(IF(G$2:G$2001=G1762,H$2:H$2001,"")),"")</f>
        <v/>
      </c>
      <c r="K1762" t="str">
        <f t="array" aca="1" ref="K1762" ca="1">IF(AND(G1762&lt;&gt;"",G1762&lt;&gt;G1761),MAX(IF(G$2:G$2001=G1762,I$2:I$2001,"")),"")</f>
        <v/>
      </c>
      <c r="L1762" t="str">
        <f t="shared" ca="1" si="108"/>
        <v/>
      </c>
    </row>
    <row r="1763" spans="2:12" x14ac:dyDescent="0.25">
      <c r="B1763" t="str">
        <f t="shared" ca="1" si="110"/>
        <v/>
      </c>
      <c r="C1763" t="str">
        <f t="shared" ca="1" si="109"/>
        <v/>
      </c>
      <c r="D1763" s="156" t="str">
        <f t="array" aca="1" ref="D1763" ca="1">IFERROR(IF(B1763&lt;&gt;"",IF(OR(EXACT(OFFSET(Metadata!$A$1,0,0,Metadata!Metadata_Table_Length,1),C1763)),1,""),""),"")</f>
        <v/>
      </c>
      <c r="E1763" s="163" t="str">
        <f t="array" aca="1" ref="E1763" ca="1">IF(B1763&lt;&gt;"",IF(D1763=1,OFFSET(Metadata!$B$1,MIN(IF(OFFSET(Metadata!$A$1,0,0,Metadata!Metadata_Table_Length,1)=C1763,ROW(OFFSET(Metadata!$A$1,0,0,Metadata!Metadata_Table_Length,1))-1,"")),0),OFFSET(Metadata!$B$1,MIN(IF(OFFSET(Metadata!$A$1,0,0,Metadata!Metadata_Table_Length,1)=SUBSTITUTE(C1763,"rawdatafilename","originalfilename"),ROW(OFFSET(Metadata!$A$1,0,0,Metadata!Metadata_Table_Length,1))-1,"")),0)),"")</f>
        <v/>
      </c>
      <c r="F1763" t="str">
        <f t="shared" ca="1" si="111"/>
        <v/>
      </c>
      <c r="G1763" t="str">
        <f t="array" aca="1" ref="G1763" ca="1">IF(B1763&lt;&gt;"",OFFSET(Metadata!$B$1,MIN(IF(OFFSET(Metadata!$A$1,0,0,Metadata!Metadata_Table_Length,1)=SUBSTITUTE(C1763,"rawdatafilename","partnumber"),ROW(OFFSET(Metadata!$A$1,0,0,Metadata!Metadata_Table_Length,1))-1,"")),0),"")</f>
        <v/>
      </c>
      <c r="H1763" t="str">
        <f t="array" aca="1" ref="H1763" ca="1">IF(B1763&lt;&gt;"",OFFSET(Metadata!$B$1,MIN(IF(OFFSET(Metadata!$A$1,0,0,Metadata!Metadata_Table_Length,1)=SUBSTITUTE(C1763,"rawdatafilename","original_count"),ROW(OFFSET(Metadata!$A$1,0,0,Metadata!Metadata_Table_Length,1))-1,"")),0),"")</f>
        <v/>
      </c>
      <c r="I1763" t="str">
        <f t="array" aca="1" ref="I1763" ca="1">IF(B1763&lt;&gt;"",OFFSET(Metadata!$B$1,MIN(IF(OFFSET(Metadata!$A$1,0,0,Metadata!Metadata_Table_Length,1)=SUBSTITUTE(C1763,"rawdatafilename","count"),ROW(OFFSET(Metadata!$A$1,0,0,Metadata!Metadata_Table_Length,1))-1,"")),0),"")</f>
        <v/>
      </c>
      <c r="J1763" t="str">
        <f t="array" aca="1" ref="J1763" ca="1">IF(AND(G1763&lt;&gt;"",G1763&lt;&gt;G1762),MAX(IF(G$2:G$2001=G1763,H$2:H$2001,"")),"")</f>
        <v/>
      </c>
      <c r="K1763" t="str">
        <f t="array" aca="1" ref="K1763" ca="1">IF(AND(G1763&lt;&gt;"",G1763&lt;&gt;G1762),MAX(IF(G$2:G$2001=G1763,I$2:I$2001,"")),"")</f>
        <v/>
      </c>
      <c r="L1763" t="str">
        <f t="shared" ca="1" si="108"/>
        <v/>
      </c>
    </row>
    <row r="1764" spans="2:12" x14ac:dyDescent="0.25">
      <c r="B1764" t="str">
        <f t="shared" ca="1" si="110"/>
        <v/>
      </c>
      <c r="C1764" t="str">
        <f t="shared" ca="1" si="109"/>
        <v/>
      </c>
      <c r="D1764" s="156" t="str">
        <f t="array" aca="1" ref="D1764" ca="1">IFERROR(IF(B1764&lt;&gt;"",IF(OR(EXACT(OFFSET(Metadata!$A$1,0,0,Metadata!Metadata_Table_Length,1),C1764)),1,""),""),"")</f>
        <v/>
      </c>
      <c r="E1764" s="163" t="str">
        <f t="array" aca="1" ref="E1764" ca="1">IF(B1764&lt;&gt;"",IF(D1764=1,OFFSET(Metadata!$B$1,MIN(IF(OFFSET(Metadata!$A$1,0,0,Metadata!Metadata_Table_Length,1)=C1764,ROW(OFFSET(Metadata!$A$1,0,0,Metadata!Metadata_Table_Length,1))-1,"")),0),OFFSET(Metadata!$B$1,MIN(IF(OFFSET(Metadata!$A$1,0,0,Metadata!Metadata_Table_Length,1)=SUBSTITUTE(C1764,"rawdatafilename","originalfilename"),ROW(OFFSET(Metadata!$A$1,0,0,Metadata!Metadata_Table_Length,1))-1,"")),0)),"")</f>
        <v/>
      </c>
      <c r="F1764" t="str">
        <f t="shared" ca="1" si="111"/>
        <v/>
      </c>
      <c r="G1764" t="str">
        <f t="array" aca="1" ref="G1764" ca="1">IF(B1764&lt;&gt;"",OFFSET(Metadata!$B$1,MIN(IF(OFFSET(Metadata!$A$1,0,0,Metadata!Metadata_Table_Length,1)=SUBSTITUTE(C1764,"rawdatafilename","partnumber"),ROW(OFFSET(Metadata!$A$1,0,0,Metadata!Metadata_Table_Length,1))-1,"")),0),"")</f>
        <v/>
      </c>
      <c r="H1764" t="str">
        <f t="array" aca="1" ref="H1764" ca="1">IF(B1764&lt;&gt;"",OFFSET(Metadata!$B$1,MIN(IF(OFFSET(Metadata!$A$1,0,0,Metadata!Metadata_Table_Length,1)=SUBSTITUTE(C1764,"rawdatafilename","original_count"),ROW(OFFSET(Metadata!$A$1,0,0,Metadata!Metadata_Table_Length,1))-1,"")),0),"")</f>
        <v/>
      </c>
      <c r="I1764" t="str">
        <f t="array" aca="1" ref="I1764" ca="1">IF(B1764&lt;&gt;"",OFFSET(Metadata!$B$1,MIN(IF(OFFSET(Metadata!$A$1,0,0,Metadata!Metadata_Table_Length,1)=SUBSTITUTE(C1764,"rawdatafilename","count"),ROW(OFFSET(Metadata!$A$1,0,0,Metadata!Metadata_Table_Length,1))-1,"")),0),"")</f>
        <v/>
      </c>
      <c r="J1764" t="str">
        <f t="array" aca="1" ref="J1764" ca="1">IF(AND(G1764&lt;&gt;"",G1764&lt;&gt;G1763),MAX(IF(G$2:G$2001=G1764,H$2:H$2001,"")),"")</f>
        <v/>
      </c>
      <c r="K1764" t="str">
        <f t="array" aca="1" ref="K1764" ca="1">IF(AND(G1764&lt;&gt;"",G1764&lt;&gt;G1763),MAX(IF(G$2:G$2001=G1764,I$2:I$2001,"")),"")</f>
        <v/>
      </c>
      <c r="L1764" t="str">
        <f t="shared" ca="1" si="108"/>
        <v/>
      </c>
    </row>
    <row r="1765" spans="2:12" x14ac:dyDescent="0.25">
      <c r="B1765" t="str">
        <f t="shared" ca="1" si="110"/>
        <v/>
      </c>
      <c r="C1765" t="str">
        <f t="shared" ca="1" si="109"/>
        <v/>
      </c>
      <c r="D1765" s="156" t="str">
        <f t="array" aca="1" ref="D1765" ca="1">IFERROR(IF(B1765&lt;&gt;"",IF(OR(EXACT(OFFSET(Metadata!$A$1,0,0,Metadata!Metadata_Table_Length,1),C1765)),1,""),""),"")</f>
        <v/>
      </c>
      <c r="E1765" s="163" t="str">
        <f t="array" aca="1" ref="E1765" ca="1">IF(B1765&lt;&gt;"",IF(D1765=1,OFFSET(Metadata!$B$1,MIN(IF(OFFSET(Metadata!$A$1,0,0,Metadata!Metadata_Table_Length,1)=C1765,ROW(OFFSET(Metadata!$A$1,0,0,Metadata!Metadata_Table_Length,1))-1,"")),0),OFFSET(Metadata!$B$1,MIN(IF(OFFSET(Metadata!$A$1,0,0,Metadata!Metadata_Table_Length,1)=SUBSTITUTE(C1765,"rawdatafilename","originalfilename"),ROW(OFFSET(Metadata!$A$1,0,0,Metadata!Metadata_Table_Length,1))-1,"")),0)),"")</f>
        <v/>
      </c>
      <c r="F1765" t="str">
        <f t="shared" ca="1" si="111"/>
        <v/>
      </c>
      <c r="G1765" t="str">
        <f t="array" aca="1" ref="G1765" ca="1">IF(B1765&lt;&gt;"",OFFSET(Metadata!$B$1,MIN(IF(OFFSET(Metadata!$A$1,0,0,Metadata!Metadata_Table_Length,1)=SUBSTITUTE(C1765,"rawdatafilename","partnumber"),ROW(OFFSET(Metadata!$A$1,0,0,Metadata!Metadata_Table_Length,1))-1,"")),0),"")</f>
        <v/>
      </c>
      <c r="H1765" t="str">
        <f t="array" aca="1" ref="H1765" ca="1">IF(B1765&lt;&gt;"",OFFSET(Metadata!$B$1,MIN(IF(OFFSET(Metadata!$A$1,0,0,Metadata!Metadata_Table_Length,1)=SUBSTITUTE(C1765,"rawdatafilename","original_count"),ROW(OFFSET(Metadata!$A$1,0,0,Metadata!Metadata_Table_Length,1))-1,"")),0),"")</f>
        <v/>
      </c>
      <c r="I1765" t="str">
        <f t="array" aca="1" ref="I1765" ca="1">IF(B1765&lt;&gt;"",OFFSET(Metadata!$B$1,MIN(IF(OFFSET(Metadata!$A$1,0,0,Metadata!Metadata_Table_Length,1)=SUBSTITUTE(C1765,"rawdatafilename","count"),ROW(OFFSET(Metadata!$A$1,0,0,Metadata!Metadata_Table_Length,1))-1,"")),0),"")</f>
        <v/>
      </c>
      <c r="J1765" t="str">
        <f t="array" aca="1" ref="J1765" ca="1">IF(AND(G1765&lt;&gt;"",G1765&lt;&gt;G1764),MAX(IF(G$2:G$2001=G1765,H$2:H$2001,"")),"")</f>
        <v/>
      </c>
      <c r="K1765" t="str">
        <f t="array" aca="1" ref="K1765" ca="1">IF(AND(G1765&lt;&gt;"",G1765&lt;&gt;G1764),MAX(IF(G$2:G$2001=G1765,I$2:I$2001,"")),"")</f>
        <v/>
      </c>
      <c r="L1765" t="str">
        <f t="shared" ca="1" si="108"/>
        <v/>
      </c>
    </row>
    <row r="1766" spans="2:12" x14ac:dyDescent="0.25">
      <c r="B1766" t="str">
        <f t="shared" ca="1" si="110"/>
        <v/>
      </c>
      <c r="C1766" t="str">
        <f t="shared" ca="1" si="109"/>
        <v/>
      </c>
      <c r="D1766" s="156" t="str">
        <f t="array" aca="1" ref="D1766" ca="1">IFERROR(IF(B1766&lt;&gt;"",IF(OR(EXACT(OFFSET(Metadata!$A$1,0,0,Metadata!Metadata_Table_Length,1),C1766)),1,""),""),"")</f>
        <v/>
      </c>
      <c r="E1766" s="163" t="str">
        <f t="array" aca="1" ref="E1766" ca="1">IF(B1766&lt;&gt;"",IF(D1766=1,OFFSET(Metadata!$B$1,MIN(IF(OFFSET(Metadata!$A$1,0,0,Metadata!Metadata_Table_Length,1)=C1766,ROW(OFFSET(Metadata!$A$1,0,0,Metadata!Metadata_Table_Length,1))-1,"")),0),OFFSET(Metadata!$B$1,MIN(IF(OFFSET(Metadata!$A$1,0,0,Metadata!Metadata_Table_Length,1)=SUBSTITUTE(C1766,"rawdatafilename","originalfilename"),ROW(OFFSET(Metadata!$A$1,0,0,Metadata!Metadata_Table_Length,1))-1,"")),0)),"")</f>
        <v/>
      </c>
      <c r="F1766" t="str">
        <f t="shared" ca="1" si="111"/>
        <v/>
      </c>
      <c r="G1766" t="str">
        <f t="array" aca="1" ref="G1766" ca="1">IF(B1766&lt;&gt;"",OFFSET(Metadata!$B$1,MIN(IF(OFFSET(Metadata!$A$1,0,0,Metadata!Metadata_Table_Length,1)=SUBSTITUTE(C1766,"rawdatafilename","partnumber"),ROW(OFFSET(Metadata!$A$1,0,0,Metadata!Metadata_Table_Length,1))-1,"")),0),"")</f>
        <v/>
      </c>
      <c r="H1766" t="str">
        <f t="array" aca="1" ref="H1766" ca="1">IF(B1766&lt;&gt;"",OFFSET(Metadata!$B$1,MIN(IF(OFFSET(Metadata!$A$1,0,0,Metadata!Metadata_Table_Length,1)=SUBSTITUTE(C1766,"rawdatafilename","original_count"),ROW(OFFSET(Metadata!$A$1,0,0,Metadata!Metadata_Table_Length,1))-1,"")),0),"")</f>
        <v/>
      </c>
      <c r="I1766" t="str">
        <f t="array" aca="1" ref="I1766" ca="1">IF(B1766&lt;&gt;"",OFFSET(Metadata!$B$1,MIN(IF(OFFSET(Metadata!$A$1,0,0,Metadata!Metadata_Table_Length,1)=SUBSTITUTE(C1766,"rawdatafilename","count"),ROW(OFFSET(Metadata!$A$1,0,0,Metadata!Metadata_Table_Length,1))-1,"")),0),"")</f>
        <v/>
      </c>
      <c r="J1766" t="str">
        <f t="array" aca="1" ref="J1766" ca="1">IF(AND(G1766&lt;&gt;"",G1766&lt;&gt;G1765),MAX(IF(G$2:G$2001=G1766,H$2:H$2001,"")),"")</f>
        <v/>
      </c>
      <c r="K1766" t="str">
        <f t="array" aca="1" ref="K1766" ca="1">IF(AND(G1766&lt;&gt;"",G1766&lt;&gt;G1765),MAX(IF(G$2:G$2001=G1766,I$2:I$2001,"")),"")</f>
        <v/>
      </c>
      <c r="L1766" t="str">
        <f t="shared" ca="1" si="108"/>
        <v/>
      </c>
    </row>
    <row r="1767" spans="2:12" x14ac:dyDescent="0.25">
      <c r="B1767" t="str">
        <f t="shared" ca="1" si="110"/>
        <v/>
      </c>
      <c r="C1767" t="str">
        <f t="shared" ca="1" si="109"/>
        <v/>
      </c>
      <c r="D1767" s="156" t="str">
        <f t="array" aca="1" ref="D1767" ca="1">IFERROR(IF(B1767&lt;&gt;"",IF(OR(EXACT(OFFSET(Metadata!$A$1,0,0,Metadata!Metadata_Table_Length,1),C1767)),1,""),""),"")</f>
        <v/>
      </c>
      <c r="E1767" s="163" t="str">
        <f t="array" aca="1" ref="E1767" ca="1">IF(B1767&lt;&gt;"",IF(D1767=1,OFFSET(Metadata!$B$1,MIN(IF(OFFSET(Metadata!$A$1,0,0,Metadata!Metadata_Table_Length,1)=C1767,ROW(OFFSET(Metadata!$A$1,0,0,Metadata!Metadata_Table_Length,1))-1,"")),0),OFFSET(Metadata!$B$1,MIN(IF(OFFSET(Metadata!$A$1,0,0,Metadata!Metadata_Table_Length,1)=SUBSTITUTE(C1767,"rawdatafilename","originalfilename"),ROW(OFFSET(Metadata!$A$1,0,0,Metadata!Metadata_Table_Length,1))-1,"")),0)),"")</f>
        <v/>
      </c>
      <c r="F1767" t="str">
        <f t="shared" ca="1" si="111"/>
        <v/>
      </c>
      <c r="G1767" t="str">
        <f t="array" aca="1" ref="G1767" ca="1">IF(B1767&lt;&gt;"",OFFSET(Metadata!$B$1,MIN(IF(OFFSET(Metadata!$A$1,0,0,Metadata!Metadata_Table_Length,1)=SUBSTITUTE(C1767,"rawdatafilename","partnumber"),ROW(OFFSET(Metadata!$A$1,0,0,Metadata!Metadata_Table_Length,1))-1,"")),0),"")</f>
        <v/>
      </c>
      <c r="H1767" t="str">
        <f t="array" aca="1" ref="H1767" ca="1">IF(B1767&lt;&gt;"",OFFSET(Metadata!$B$1,MIN(IF(OFFSET(Metadata!$A$1,0,0,Metadata!Metadata_Table_Length,1)=SUBSTITUTE(C1767,"rawdatafilename","original_count"),ROW(OFFSET(Metadata!$A$1,0,0,Metadata!Metadata_Table_Length,1))-1,"")),0),"")</f>
        <v/>
      </c>
      <c r="I1767" t="str">
        <f t="array" aca="1" ref="I1767" ca="1">IF(B1767&lt;&gt;"",OFFSET(Metadata!$B$1,MIN(IF(OFFSET(Metadata!$A$1,0,0,Metadata!Metadata_Table_Length,1)=SUBSTITUTE(C1767,"rawdatafilename","count"),ROW(OFFSET(Metadata!$A$1,0,0,Metadata!Metadata_Table_Length,1))-1,"")),0),"")</f>
        <v/>
      </c>
      <c r="J1767" t="str">
        <f t="array" aca="1" ref="J1767" ca="1">IF(AND(G1767&lt;&gt;"",G1767&lt;&gt;G1766),MAX(IF(G$2:G$2001=G1767,H$2:H$2001,"")),"")</f>
        <v/>
      </c>
      <c r="K1767" t="str">
        <f t="array" aca="1" ref="K1767" ca="1">IF(AND(G1767&lt;&gt;"",G1767&lt;&gt;G1766),MAX(IF(G$2:G$2001=G1767,I$2:I$2001,"")),"")</f>
        <v/>
      </c>
      <c r="L1767" t="str">
        <f t="shared" ca="1" si="108"/>
        <v/>
      </c>
    </row>
    <row r="1768" spans="2:12" x14ac:dyDescent="0.25">
      <c r="B1768" t="str">
        <f t="shared" ca="1" si="110"/>
        <v/>
      </c>
      <c r="C1768" t="str">
        <f t="shared" ca="1" si="109"/>
        <v/>
      </c>
      <c r="D1768" s="156" t="str">
        <f t="array" aca="1" ref="D1768" ca="1">IFERROR(IF(B1768&lt;&gt;"",IF(OR(EXACT(OFFSET(Metadata!$A$1,0,0,Metadata!Metadata_Table_Length,1),C1768)),1,""),""),"")</f>
        <v/>
      </c>
      <c r="E1768" s="163" t="str">
        <f t="array" aca="1" ref="E1768" ca="1">IF(B1768&lt;&gt;"",IF(D1768=1,OFFSET(Metadata!$B$1,MIN(IF(OFFSET(Metadata!$A$1,0,0,Metadata!Metadata_Table_Length,1)=C1768,ROW(OFFSET(Metadata!$A$1,0,0,Metadata!Metadata_Table_Length,1))-1,"")),0),OFFSET(Metadata!$B$1,MIN(IF(OFFSET(Metadata!$A$1,0,0,Metadata!Metadata_Table_Length,1)=SUBSTITUTE(C1768,"rawdatafilename","originalfilename"),ROW(OFFSET(Metadata!$A$1,0,0,Metadata!Metadata_Table_Length,1))-1,"")),0)),"")</f>
        <v/>
      </c>
      <c r="F1768" t="str">
        <f t="shared" ca="1" si="111"/>
        <v/>
      </c>
      <c r="G1768" t="str">
        <f t="array" aca="1" ref="G1768" ca="1">IF(B1768&lt;&gt;"",OFFSET(Metadata!$B$1,MIN(IF(OFFSET(Metadata!$A$1,0,0,Metadata!Metadata_Table_Length,1)=SUBSTITUTE(C1768,"rawdatafilename","partnumber"),ROW(OFFSET(Metadata!$A$1,0,0,Metadata!Metadata_Table_Length,1))-1,"")),0),"")</f>
        <v/>
      </c>
      <c r="H1768" t="str">
        <f t="array" aca="1" ref="H1768" ca="1">IF(B1768&lt;&gt;"",OFFSET(Metadata!$B$1,MIN(IF(OFFSET(Metadata!$A$1,0,0,Metadata!Metadata_Table_Length,1)=SUBSTITUTE(C1768,"rawdatafilename","original_count"),ROW(OFFSET(Metadata!$A$1,0,0,Metadata!Metadata_Table_Length,1))-1,"")),0),"")</f>
        <v/>
      </c>
      <c r="I1768" t="str">
        <f t="array" aca="1" ref="I1768" ca="1">IF(B1768&lt;&gt;"",OFFSET(Metadata!$B$1,MIN(IF(OFFSET(Metadata!$A$1,0,0,Metadata!Metadata_Table_Length,1)=SUBSTITUTE(C1768,"rawdatafilename","count"),ROW(OFFSET(Metadata!$A$1,0,0,Metadata!Metadata_Table_Length,1))-1,"")),0),"")</f>
        <v/>
      </c>
      <c r="J1768" t="str">
        <f t="array" aca="1" ref="J1768" ca="1">IF(AND(G1768&lt;&gt;"",G1768&lt;&gt;G1767),MAX(IF(G$2:G$2001=G1768,H$2:H$2001,"")),"")</f>
        <v/>
      </c>
      <c r="K1768" t="str">
        <f t="array" aca="1" ref="K1768" ca="1">IF(AND(G1768&lt;&gt;"",G1768&lt;&gt;G1767),MAX(IF(G$2:G$2001=G1768,I$2:I$2001,"")),"")</f>
        <v/>
      </c>
      <c r="L1768" t="str">
        <f t="shared" ca="1" si="108"/>
        <v/>
      </c>
    </row>
    <row r="1769" spans="2:12" x14ac:dyDescent="0.25">
      <c r="B1769" t="str">
        <f t="shared" ca="1" si="110"/>
        <v/>
      </c>
      <c r="C1769" t="str">
        <f t="shared" ca="1" si="109"/>
        <v/>
      </c>
      <c r="D1769" s="156" t="str">
        <f t="array" aca="1" ref="D1769" ca="1">IFERROR(IF(B1769&lt;&gt;"",IF(OR(EXACT(OFFSET(Metadata!$A$1,0,0,Metadata!Metadata_Table_Length,1),C1769)),1,""),""),"")</f>
        <v/>
      </c>
      <c r="E1769" s="163" t="str">
        <f t="array" aca="1" ref="E1769" ca="1">IF(B1769&lt;&gt;"",IF(D1769=1,OFFSET(Metadata!$B$1,MIN(IF(OFFSET(Metadata!$A$1,0,0,Metadata!Metadata_Table_Length,1)=C1769,ROW(OFFSET(Metadata!$A$1,0,0,Metadata!Metadata_Table_Length,1))-1,"")),0),OFFSET(Metadata!$B$1,MIN(IF(OFFSET(Metadata!$A$1,0,0,Metadata!Metadata_Table_Length,1)=SUBSTITUTE(C1769,"rawdatafilename","originalfilename"),ROW(OFFSET(Metadata!$A$1,0,0,Metadata!Metadata_Table_Length,1))-1,"")),0)),"")</f>
        <v/>
      </c>
      <c r="F1769" t="str">
        <f t="shared" ca="1" si="111"/>
        <v/>
      </c>
      <c r="G1769" t="str">
        <f t="array" aca="1" ref="G1769" ca="1">IF(B1769&lt;&gt;"",OFFSET(Metadata!$B$1,MIN(IF(OFFSET(Metadata!$A$1,0,0,Metadata!Metadata_Table_Length,1)=SUBSTITUTE(C1769,"rawdatafilename","partnumber"),ROW(OFFSET(Metadata!$A$1,0,0,Metadata!Metadata_Table_Length,1))-1,"")),0),"")</f>
        <v/>
      </c>
      <c r="H1769" t="str">
        <f t="array" aca="1" ref="H1769" ca="1">IF(B1769&lt;&gt;"",OFFSET(Metadata!$B$1,MIN(IF(OFFSET(Metadata!$A$1,0,0,Metadata!Metadata_Table_Length,1)=SUBSTITUTE(C1769,"rawdatafilename","original_count"),ROW(OFFSET(Metadata!$A$1,0,0,Metadata!Metadata_Table_Length,1))-1,"")),0),"")</f>
        <v/>
      </c>
      <c r="I1769" t="str">
        <f t="array" aca="1" ref="I1769" ca="1">IF(B1769&lt;&gt;"",OFFSET(Metadata!$B$1,MIN(IF(OFFSET(Metadata!$A$1,0,0,Metadata!Metadata_Table_Length,1)=SUBSTITUTE(C1769,"rawdatafilename","count"),ROW(OFFSET(Metadata!$A$1,0,0,Metadata!Metadata_Table_Length,1))-1,"")),0),"")</f>
        <v/>
      </c>
      <c r="J1769" t="str">
        <f t="array" aca="1" ref="J1769" ca="1">IF(AND(G1769&lt;&gt;"",G1769&lt;&gt;G1768),MAX(IF(G$2:G$2001=G1769,H$2:H$2001,"")),"")</f>
        <v/>
      </c>
      <c r="K1769" t="str">
        <f t="array" aca="1" ref="K1769" ca="1">IF(AND(G1769&lt;&gt;"",G1769&lt;&gt;G1768),MAX(IF(G$2:G$2001=G1769,I$2:I$2001,"")),"")</f>
        <v/>
      </c>
      <c r="L1769" t="str">
        <f t="shared" ca="1" si="108"/>
        <v/>
      </c>
    </row>
    <row r="1770" spans="2:12" x14ac:dyDescent="0.25">
      <c r="B1770" t="str">
        <f t="shared" ca="1" si="110"/>
        <v/>
      </c>
      <c r="C1770" t="str">
        <f t="shared" ca="1" si="109"/>
        <v/>
      </c>
      <c r="D1770" s="156" t="str">
        <f t="array" aca="1" ref="D1770" ca="1">IFERROR(IF(B1770&lt;&gt;"",IF(OR(EXACT(OFFSET(Metadata!$A$1,0,0,Metadata!Metadata_Table_Length,1),C1770)),1,""),""),"")</f>
        <v/>
      </c>
      <c r="E1770" s="163" t="str">
        <f t="array" aca="1" ref="E1770" ca="1">IF(B1770&lt;&gt;"",IF(D1770=1,OFFSET(Metadata!$B$1,MIN(IF(OFFSET(Metadata!$A$1,0,0,Metadata!Metadata_Table_Length,1)=C1770,ROW(OFFSET(Metadata!$A$1,0,0,Metadata!Metadata_Table_Length,1))-1,"")),0),OFFSET(Metadata!$B$1,MIN(IF(OFFSET(Metadata!$A$1,0,0,Metadata!Metadata_Table_Length,1)=SUBSTITUTE(C1770,"rawdatafilename","originalfilename"),ROW(OFFSET(Metadata!$A$1,0,0,Metadata!Metadata_Table_Length,1))-1,"")),0)),"")</f>
        <v/>
      </c>
      <c r="F1770" t="str">
        <f t="shared" ca="1" si="111"/>
        <v/>
      </c>
      <c r="G1770" t="str">
        <f t="array" aca="1" ref="G1770" ca="1">IF(B1770&lt;&gt;"",OFFSET(Metadata!$B$1,MIN(IF(OFFSET(Metadata!$A$1,0,0,Metadata!Metadata_Table_Length,1)=SUBSTITUTE(C1770,"rawdatafilename","partnumber"),ROW(OFFSET(Metadata!$A$1,0,0,Metadata!Metadata_Table_Length,1))-1,"")),0),"")</f>
        <v/>
      </c>
      <c r="H1770" t="str">
        <f t="array" aca="1" ref="H1770" ca="1">IF(B1770&lt;&gt;"",OFFSET(Metadata!$B$1,MIN(IF(OFFSET(Metadata!$A$1,0,0,Metadata!Metadata_Table_Length,1)=SUBSTITUTE(C1770,"rawdatafilename","original_count"),ROW(OFFSET(Metadata!$A$1,0,0,Metadata!Metadata_Table_Length,1))-1,"")),0),"")</f>
        <v/>
      </c>
      <c r="I1770" t="str">
        <f t="array" aca="1" ref="I1770" ca="1">IF(B1770&lt;&gt;"",OFFSET(Metadata!$B$1,MIN(IF(OFFSET(Metadata!$A$1,0,0,Metadata!Metadata_Table_Length,1)=SUBSTITUTE(C1770,"rawdatafilename","count"),ROW(OFFSET(Metadata!$A$1,0,0,Metadata!Metadata_Table_Length,1))-1,"")),0),"")</f>
        <v/>
      </c>
      <c r="J1770" t="str">
        <f t="array" aca="1" ref="J1770" ca="1">IF(AND(G1770&lt;&gt;"",G1770&lt;&gt;G1769),MAX(IF(G$2:G$2001=G1770,H$2:H$2001,"")),"")</f>
        <v/>
      </c>
      <c r="K1770" t="str">
        <f t="array" aca="1" ref="K1770" ca="1">IF(AND(G1770&lt;&gt;"",G1770&lt;&gt;G1769),MAX(IF(G$2:G$2001=G1770,I$2:I$2001,"")),"")</f>
        <v/>
      </c>
      <c r="L1770" t="str">
        <f t="shared" ref="L1770:L1833" ca="1" si="112">IF(F1770&lt;&gt;"",IF(F1770&lt;&gt;F1769,F1770,""),"")</f>
        <v/>
      </c>
    </row>
    <row r="1771" spans="2:12" x14ac:dyDescent="0.25">
      <c r="B1771" t="str">
        <f t="shared" ca="1" si="110"/>
        <v/>
      </c>
      <c r="C1771" t="str">
        <f t="shared" ca="1" si="109"/>
        <v/>
      </c>
      <c r="D1771" s="156" t="str">
        <f t="array" aca="1" ref="D1771" ca="1">IFERROR(IF(B1771&lt;&gt;"",IF(OR(EXACT(OFFSET(Metadata!$A$1,0,0,Metadata!Metadata_Table_Length,1),C1771)),1,""),""),"")</f>
        <v/>
      </c>
      <c r="E1771" s="163" t="str">
        <f t="array" aca="1" ref="E1771" ca="1">IF(B1771&lt;&gt;"",IF(D1771=1,OFFSET(Metadata!$B$1,MIN(IF(OFFSET(Metadata!$A$1,0,0,Metadata!Metadata_Table_Length,1)=C1771,ROW(OFFSET(Metadata!$A$1,0,0,Metadata!Metadata_Table_Length,1))-1,"")),0),OFFSET(Metadata!$B$1,MIN(IF(OFFSET(Metadata!$A$1,0,0,Metadata!Metadata_Table_Length,1)=SUBSTITUTE(C1771,"rawdatafilename","originalfilename"),ROW(OFFSET(Metadata!$A$1,0,0,Metadata!Metadata_Table_Length,1))-1,"")),0)),"")</f>
        <v/>
      </c>
      <c r="F1771" t="str">
        <f t="shared" ca="1" si="111"/>
        <v/>
      </c>
      <c r="G1771" t="str">
        <f t="array" aca="1" ref="G1771" ca="1">IF(B1771&lt;&gt;"",OFFSET(Metadata!$B$1,MIN(IF(OFFSET(Metadata!$A$1,0,0,Metadata!Metadata_Table_Length,1)=SUBSTITUTE(C1771,"rawdatafilename","partnumber"),ROW(OFFSET(Metadata!$A$1,0,0,Metadata!Metadata_Table_Length,1))-1,"")),0),"")</f>
        <v/>
      </c>
      <c r="H1771" t="str">
        <f t="array" aca="1" ref="H1771" ca="1">IF(B1771&lt;&gt;"",OFFSET(Metadata!$B$1,MIN(IF(OFFSET(Metadata!$A$1,0,0,Metadata!Metadata_Table_Length,1)=SUBSTITUTE(C1771,"rawdatafilename","original_count"),ROW(OFFSET(Metadata!$A$1,0,0,Metadata!Metadata_Table_Length,1))-1,"")),0),"")</f>
        <v/>
      </c>
      <c r="I1771" t="str">
        <f t="array" aca="1" ref="I1771" ca="1">IF(B1771&lt;&gt;"",OFFSET(Metadata!$B$1,MIN(IF(OFFSET(Metadata!$A$1,0,0,Metadata!Metadata_Table_Length,1)=SUBSTITUTE(C1771,"rawdatafilename","count"),ROW(OFFSET(Metadata!$A$1,0,0,Metadata!Metadata_Table_Length,1))-1,"")),0),"")</f>
        <v/>
      </c>
      <c r="J1771" t="str">
        <f t="array" aca="1" ref="J1771" ca="1">IF(AND(G1771&lt;&gt;"",G1771&lt;&gt;G1770),MAX(IF(G$2:G$2001=G1771,H$2:H$2001,"")),"")</f>
        <v/>
      </c>
      <c r="K1771" t="str">
        <f t="array" aca="1" ref="K1771" ca="1">IF(AND(G1771&lt;&gt;"",G1771&lt;&gt;G1770),MAX(IF(G$2:G$2001=G1771,I$2:I$2001,"")),"")</f>
        <v/>
      </c>
      <c r="L1771" t="str">
        <f t="shared" ca="1" si="112"/>
        <v/>
      </c>
    </row>
    <row r="1772" spans="2:12" x14ac:dyDescent="0.25">
      <c r="B1772" t="str">
        <f t="shared" ca="1" si="110"/>
        <v/>
      </c>
      <c r="C1772" t="str">
        <f t="shared" ca="1" si="109"/>
        <v/>
      </c>
      <c r="D1772" s="156" t="str">
        <f t="array" aca="1" ref="D1772" ca="1">IFERROR(IF(B1772&lt;&gt;"",IF(OR(EXACT(OFFSET(Metadata!$A$1,0,0,Metadata!Metadata_Table_Length,1),C1772)),1,""),""),"")</f>
        <v/>
      </c>
      <c r="E1772" s="163" t="str">
        <f t="array" aca="1" ref="E1772" ca="1">IF(B1772&lt;&gt;"",IF(D1772=1,OFFSET(Metadata!$B$1,MIN(IF(OFFSET(Metadata!$A$1,0,0,Metadata!Metadata_Table_Length,1)=C1772,ROW(OFFSET(Metadata!$A$1,0,0,Metadata!Metadata_Table_Length,1))-1,"")),0),OFFSET(Metadata!$B$1,MIN(IF(OFFSET(Metadata!$A$1,0,0,Metadata!Metadata_Table_Length,1)=SUBSTITUTE(C1772,"rawdatafilename","originalfilename"),ROW(OFFSET(Metadata!$A$1,0,0,Metadata!Metadata_Table_Length,1))-1,"")),0)),"")</f>
        <v/>
      </c>
      <c r="F1772" t="str">
        <f t="shared" ca="1" si="111"/>
        <v/>
      </c>
      <c r="G1772" t="str">
        <f t="array" aca="1" ref="G1772" ca="1">IF(B1772&lt;&gt;"",OFFSET(Metadata!$B$1,MIN(IF(OFFSET(Metadata!$A$1,0,0,Metadata!Metadata_Table_Length,1)=SUBSTITUTE(C1772,"rawdatafilename","partnumber"),ROW(OFFSET(Metadata!$A$1,0,0,Metadata!Metadata_Table_Length,1))-1,"")),0),"")</f>
        <v/>
      </c>
      <c r="H1772" t="str">
        <f t="array" aca="1" ref="H1772" ca="1">IF(B1772&lt;&gt;"",OFFSET(Metadata!$B$1,MIN(IF(OFFSET(Metadata!$A$1,0,0,Metadata!Metadata_Table_Length,1)=SUBSTITUTE(C1772,"rawdatafilename","original_count"),ROW(OFFSET(Metadata!$A$1,0,0,Metadata!Metadata_Table_Length,1))-1,"")),0),"")</f>
        <v/>
      </c>
      <c r="I1772" t="str">
        <f t="array" aca="1" ref="I1772" ca="1">IF(B1772&lt;&gt;"",OFFSET(Metadata!$B$1,MIN(IF(OFFSET(Metadata!$A$1,0,0,Metadata!Metadata_Table_Length,1)=SUBSTITUTE(C1772,"rawdatafilename","count"),ROW(OFFSET(Metadata!$A$1,0,0,Metadata!Metadata_Table_Length,1))-1,"")),0),"")</f>
        <v/>
      </c>
      <c r="J1772" t="str">
        <f t="array" aca="1" ref="J1772" ca="1">IF(AND(G1772&lt;&gt;"",G1772&lt;&gt;G1771),MAX(IF(G$2:G$2001=G1772,H$2:H$2001,"")),"")</f>
        <v/>
      </c>
      <c r="K1772" t="str">
        <f t="array" aca="1" ref="K1772" ca="1">IF(AND(G1772&lt;&gt;"",G1772&lt;&gt;G1771),MAX(IF(G$2:G$2001=G1772,I$2:I$2001,"")),"")</f>
        <v/>
      </c>
      <c r="L1772" t="str">
        <f t="shared" ca="1" si="112"/>
        <v/>
      </c>
    </row>
    <row r="1773" spans="2:12" x14ac:dyDescent="0.25">
      <c r="B1773" t="str">
        <f t="shared" ca="1" si="110"/>
        <v/>
      </c>
      <c r="C1773" t="str">
        <f t="shared" ca="1" si="109"/>
        <v/>
      </c>
      <c r="D1773" s="156" t="str">
        <f t="array" aca="1" ref="D1773" ca="1">IFERROR(IF(B1773&lt;&gt;"",IF(OR(EXACT(OFFSET(Metadata!$A$1,0,0,Metadata!Metadata_Table_Length,1),C1773)),1,""),""),"")</f>
        <v/>
      </c>
      <c r="E1773" s="163" t="str">
        <f t="array" aca="1" ref="E1773" ca="1">IF(B1773&lt;&gt;"",IF(D1773=1,OFFSET(Metadata!$B$1,MIN(IF(OFFSET(Metadata!$A$1,0,0,Metadata!Metadata_Table_Length,1)=C1773,ROW(OFFSET(Metadata!$A$1,0,0,Metadata!Metadata_Table_Length,1))-1,"")),0),OFFSET(Metadata!$B$1,MIN(IF(OFFSET(Metadata!$A$1,0,0,Metadata!Metadata_Table_Length,1)=SUBSTITUTE(C1773,"rawdatafilename","originalfilename"),ROW(OFFSET(Metadata!$A$1,0,0,Metadata!Metadata_Table_Length,1))-1,"")),0)),"")</f>
        <v/>
      </c>
      <c r="F1773" t="str">
        <f t="shared" ca="1" si="111"/>
        <v/>
      </c>
      <c r="G1773" t="str">
        <f t="array" aca="1" ref="G1773" ca="1">IF(B1773&lt;&gt;"",OFFSET(Metadata!$B$1,MIN(IF(OFFSET(Metadata!$A$1,0,0,Metadata!Metadata_Table_Length,1)=SUBSTITUTE(C1773,"rawdatafilename","partnumber"),ROW(OFFSET(Metadata!$A$1,0,0,Metadata!Metadata_Table_Length,1))-1,"")),0),"")</f>
        <v/>
      </c>
      <c r="H1773" t="str">
        <f t="array" aca="1" ref="H1773" ca="1">IF(B1773&lt;&gt;"",OFFSET(Metadata!$B$1,MIN(IF(OFFSET(Metadata!$A$1,0,0,Metadata!Metadata_Table_Length,1)=SUBSTITUTE(C1773,"rawdatafilename","original_count"),ROW(OFFSET(Metadata!$A$1,0,0,Metadata!Metadata_Table_Length,1))-1,"")),0),"")</f>
        <v/>
      </c>
      <c r="I1773" t="str">
        <f t="array" aca="1" ref="I1773" ca="1">IF(B1773&lt;&gt;"",OFFSET(Metadata!$B$1,MIN(IF(OFFSET(Metadata!$A$1,0,0,Metadata!Metadata_Table_Length,1)=SUBSTITUTE(C1773,"rawdatafilename","count"),ROW(OFFSET(Metadata!$A$1,0,0,Metadata!Metadata_Table_Length,1))-1,"")),0),"")</f>
        <v/>
      </c>
      <c r="J1773" t="str">
        <f t="array" aca="1" ref="J1773" ca="1">IF(AND(G1773&lt;&gt;"",G1773&lt;&gt;G1772),MAX(IF(G$2:G$2001=G1773,H$2:H$2001,"")),"")</f>
        <v/>
      </c>
      <c r="K1773" t="str">
        <f t="array" aca="1" ref="K1773" ca="1">IF(AND(G1773&lt;&gt;"",G1773&lt;&gt;G1772),MAX(IF(G$2:G$2001=G1773,I$2:I$2001,"")),"")</f>
        <v/>
      </c>
      <c r="L1773" t="str">
        <f t="shared" ca="1" si="112"/>
        <v/>
      </c>
    </row>
    <row r="1774" spans="2:12" x14ac:dyDescent="0.25">
      <c r="B1774" t="str">
        <f t="shared" ca="1" si="110"/>
        <v/>
      </c>
      <c r="C1774" t="str">
        <f t="shared" ca="1" si="109"/>
        <v/>
      </c>
      <c r="D1774" s="156" t="str">
        <f t="array" aca="1" ref="D1774" ca="1">IFERROR(IF(B1774&lt;&gt;"",IF(OR(EXACT(OFFSET(Metadata!$A$1,0,0,Metadata!Metadata_Table_Length,1),C1774)),1,""),""),"")</f>
        <v/>
      </c>
      <c r="E1774" s="163" t="str">
        <f t="array" aca="1" ref="E1774" ca="1">IF(B1774&lt;&gt;"",IF(D1774=1,OFFSET(Metadata!$B$1,MIN(IF(OFFSET(Metadata!$A$1,0,0,Metadata!Metadata_Table_Length,1)=C1774,ROW(OFFSET(Metadata!$A$1,0,0,Metadata!Metadata_Table_Length,1))-1,"")),0),OFFSET(Metadata!$B$1,MIN(IF(OFFSET(Metadata!$A$1,0,0,Metadata!Metadata_Table_Length,1)=SUBSTITUTE(C1774,"rawdatafilename","originalfilename"),ROW(OFFSET(Metadata!$A$1,0,0,Metadata!Metadata_Table_Length,1))-1,"")),0)),"")</f>
        <v/>
      </c>
      <c r="F1774" t="str">
        <f t="shared" ca="1" si="111"/>
        <v/>
      </c>
      <c r="G1774" t="str">
        <f t="array" aca="1" ref="G1774" ca="1">IF(B1774&lt;&gt;"",OFFSET(Metadata!$B$1,MIN(IF(OFFSET(Metadata!$A$1,0,0,Metadata!Metadata_Table_Length,1)=SUBSTITUTE(C1774,"rawdatafilename","partnumber"),ROW(OFFSET(Metadata!$A$1,0,0,Metadata!Metadata_Table_Length,1))-1,"")),0),"")</f>
        <v/>
      </c>
      <c r="H1774" t="str">
        <f t="array" aca="1" ref="H1774" ca="1">IF(B1774&lt;&gt;"",OFFSET(Metadata!$B$1,MIN(IF(OFFSET(Metadata!$A$1,0,0,Metadata!Metadata_Table_Length,1)=SUBSTITUTE(C1774,"rawdatafilename","original_count"),ROW(OFFSET(Metadata!$A$1,0,0,Metadata!Metadata_Table_Length,1))-1,"")),0),"")</f>
        <v/>
      </c>
      <c r="I1774" t="str">
        <f t="array" aca="1" ref="I1774" ca="1">IF(B1774&lt;&gt;"",OFFSET(Metadata!$B$1,MIN(IF(OFFSET(Metadata!$A$1,0,0,Metadata!Metadata_Table_Length,1)=SUBSTITUTE(C1774,"rawdatafilename","count"),ROW(OFFSET(Metadata!$A$1,0,0,Metadata!Metadata_Table_Length,1))-1,"")),0),"")</f>
        <v/>
      </c>
      <c r="J1774" t="str">
        <f t="array" aca="1" ref="J1774" ca="1">IF(AND(G1774&lt;&gt;"",G1774&lt;&gt;G1773),MAX(IF(G$2:G$2001=G1774,H$2:H$2001,"")),"")</f>
        <v/>
      </c>
      <c r="K1774" t="str">
        <f t="array" aca="1" ref="K1774" ca="1">IF(AND(G1774&lt;&gt;"",G1774&lt;&gt;G1773),MAX(IF(G$2:G$2001=G1774,I$2:I$2001,"")),"")</f>
        <v/>
      </c>
      <c r="L1774" t="str">
        <f t="shared" ca="1" si="112"/>
        <v/>
      </c>
    </row>
    <row r="1775" spans="2:12" x14ac:dyDescent="0.25">
      <c r="B1775" t="str">
        <f t="shared" ca="1" si="110"/>
        <v/>
      </c>
      <c r="C1775" t="str">
        <f t="shared" ca="1" si="109"/>
        <v/>
      </c>
      <c r="D1775" s="156" t="str">
        <f t="array" aca="1" ref="D1775" ca="1">IFERROR(IF(B1775&lt;&gt;"",IF(OR(EXACT(OFFSET(Metadata!$A$1,0,0,Metadata!Metadata_Table_Length,1),C1775)),1,""),""),"")</f>
        <v/>
      </c>
      <c r="E1775" s="163" t="str">
        <f t="array" aca="1" ref="E1775" ca="1">IF(B1775&lt;&gt;"",IF(D1775=1,OFFSET(Metadata!$B$1,MIN(IF(OFFSET(Metadata!$A$1,0,0,Metadata!Metadata_Table_Length,1)=C1775,ROW(OFFSET(Metadata!$A$1,0,0,Metadata!Metadata_Table_Length,1))-1,"")),0),OFFSET(Metadata!$B$1,MIN(IF(OFFSET(Metadata!$A$1,0,0,Metadata!Metadata_Table_Length,1)=SUBSTITUTE(C1775,"rawdatafilename","originalfilename"),ROW(OFFSET(Metadata!$A$1,0,0,Metadata!Metadata_Table_Length,1))-1,"")),0)),"")</f>
        <v/>
      </c>
      <c r="F1775" t="str">
        <f t="shared" ca="1" si="111"/>
        <v/>
      </c>
      <c r="G1775" t="str">
        <f t="array" aca="1" ref="G1775" ca="1">IF(B1775&lt;&gt;"",OFFSET(Metadata!$B$1,MIN(IF(OFFSET(Metadata!$A$1,0,0,Metadata!Metadata_Table_Length,1)=SUBSTITUTE(C1775,"rawdatafilename","partnumber"),ROW(OFFSET(Metadata!$A$1,0,0,Metadata!Metadata_Table_Length,1))-1,"")),0),"")</f>
        <v/>
      </c>
      <c r="H1775" t="str">
        <f t="array" aca="1" ref="H1775" ca="1">IF(B1775&lt;&gt;"",OFFSET(Metadata!$B$1,MIN(IF(OFFSET(Metadata!$A$1,0,0,Metadata!Metadata_Table_Length,1)=SUBSTITUTE(C1775,"rawdatafilename","original_count"),ROW(OFFSET(Metadata!$A$1,0,0,Metadata!Metadata_Table_Length,1))-1,"")),0),"")</f>
        <v/>
      </c>
      <c r="I1775" t="str">
        <f t="array" aca="1" ref="I1775" ca="1">IF(B1775&lt;&gt;"",OFFSET(Metadata!$B$1,MIN(IF(OFFSET(Metadata!$A$1,0,0,Metadata!Metadata_Table_Length,1)=SUBSTITUTE(C1775,"rawdatafilename","count"),ROW(OFFSET(Metadata!$A$1,0,0,Metadata!Metadata_Table_Length,1))-1,"")),0),"")</f>
        <v/>
      </c>
      <c r="J1775" t="str">
        <f t="array" aca="1" ref="J1775" ca="1">IF(AND(G1775&lt;&gt;"",G1775&lt;&gt;G1774),MAX(IF(G$2:G$2001=G1775,H$2:H$2001,"")),"")</f>
        <v/>
      </c>
      <c r="K1775" t="str">
        <f t="array" aca="1" ref="K1775" ca="1">IF(AND(G1775&lt;&gt;"",G1775&lt;&gt;G1774),MAX(IF(G$2:G$2001=G1775,I$2:I$2001,"")),"")</f>
        <v/>
      </c>
      <c r="L1775" t="str">
        <f t="shared" ca="1" si="112"/>
        <v/>
      </c>
    </row>
    <row r="1776" spans="2:12" x14ac:dyDescent="0.25">
      <c r="B1776" t="str">
        <f t="shared" ca="1" si="110"/>
        <v/>
      </c>
      <c r="C1776" t="str">
        <f t="shared" ca="1" si="109"/>
        <v/>
      </c>
      <c r="D1776" s="156" t="str">
        <f t="array" aca="1" ref="D1776" ca="1">IFERROR(IF(B1776&lt;&gt;"",IF(OR(EXACT(OFFSET(Metadata!$A$1,0,0,Metadata!Metadata_Table_Length,1),C1776)),1,""),""),"")</f>
        <v/>
      </c>
      <c r="E1776" s="163" t="str">
        <f t="array" aca="1" ref="E1776" ca="1">IF(B1776&lt;&gt;"",IF(D1776=1,OFFSET(Metadata!$B$1,MIN(IF(OFFSET(Metadata!$A$1,0,0,Metadata!Metadata_Table_Length,1)=C1776,ROW(OFFSET(Metadata!$A$1,0,0,Metadata!Metadata_Table_Length,1))-1,"")),0),OFFSET(Metadata!$B$1,MIN(IF(OFFSET(Metadata!$A$1,0,0,Metadata!Metadata_Table_Length,1)=SUBSTITUTE(C1776,"rawdatafilename","originalfilename"),ROW(OFFSET(Metadata!$A$1,0,0,Metadata!Metadata_Table_Length,1))-1,"")),0)),"")</f>
        <v/>
      </c>
      <c r="F1776" t="str">
        <f t="shared" ca="1" si="111"/>
        <v/>
      </c>
      <c r="G1776" t="str">
        <f t="array" aca="1" ref="G1776" ca="1">IF(B1776&lt;&gt;"",OFFSET(Metadata!$B$1,MIN(IF(OFFSET(Metadata!$A$1,0,0,Metadata!Metadata_Table_Length,1)=SUBSTITUTE(C1776,"rawdatafilename","partnumber"),ROW(OFFSET(Metadata!$A$1,0,0,Metadata!Metadata_Table_Length,1))-1,"")),0),"")</f>
        <v/>
      </c>
      <c r="H1776" t="str">
        <f t="array" aca="1" ref="H1776" ca="1">IF(B1776&lt;&gt;"",OFFSET(Metadata!$B$1,MIN(IF(OFFSET(Metadata!$A$1,0,0,Metadata!Metadata_Table_Length,1)=SUBSTITUTE(C1776,"rawdatafilename","original_count"),ROW(OFFSET(Metadata!$A$1,0,0,Metadata!Metadata_Table_Length,1))-1,"")),0),"")</f>
        <v/>
      </c>
      <c r="I1776" t="str">
        <f t="array" aca="1" ref="I1776" ca="1">IF(B1776&lt;&gt;"",OFFSET(Metadata!$B$1,MIN(IF(OFFSET(Metadata!$A$1,0,0,Metadata!Metadata_Table_Length,1)=SUBSTITUTE(C1776,"rawdatafilename","count"),ROW(OFFSET(Metadata!$A$1,0,0,Metadata!Metadata_Table_Length,1))-1,"")),0),"")</f>
        <v/>
      </c>
      <c r="J1776" t="str">
        <f t="array" aca="1" ref="J1776" ca="1">IF(AND(G1776&lt;&gt;"",G1776&lt;&gt;G1775),MAX(IF(G$2:G$2001=G1776,H$2:H$2001,"")),"")</f>
        <v/>
      </c>
      <c r="K1776" t="str">
        <f t="array" aca="1" ref="K1776" ca="1">IF(AND(G1776&lt;&gt;"",G1776&lt;&gt;G1775),MAX(IF(G$2:G$2001=G1776,I$2:I$2001,"")),"")</f>
        <v/>
      </c>
      <c r="L1776" t="str">
        <f t="shared" ca="1" si="112"/>
        <v/>
      </c>
    </row>
    <row r="1777" spans="2:12" x14ac:dyDescent="0.25">
      <c r="B1777" t="str">
        <f t="shared" ca="1" si="110"/>
        <v/>
      </c>
      <c r="C1777" t="str">
        <f t="shared" ca="1" si="109"/>
        <v/>
      </c>
      <c r="D1777" s="156" t="str">
        <f t="array" aca="1" ref="D1777" ca="1">IFERROR(IF(B1777&lt;&gt;"",IF(OR(EXACT(OFFSET(Metadata!$A$1,0,0,Metadata!Metadata_Table_Length,1),C1777)),1,""),""),"")</f>
        <v/>
      </c>
      <c r="E1777" s="163" t="str">
        <f t="array" aca="1" ref="E1777" ca="1">IF(B1777&lt;&gt;"",IF(D1777=1,OFFSET(Metadata!$B$1,MIN(IF(OFFSET(Metadata!$A$1,0,0,Metadata!Metadata_Table_Length,1)=C1777,ROW(OFFSET(Metadata!$A$1,0,0,Metadata!Metadata_Table_Length,1))-1,"")),0),OFFSET(Metadata!$B$1,MIN(IF(OFFSET(Metadata!$A$1,0,0,Metadata!Metadata_Table_Length,1)=SUBSTITUTE(C1777,"rawdatafilename","originalfilename"),ROW(OFFSET(Metadata!$A$1,0,0,Metadata!Metadata_Table_Length,1))-1,"")),0)),"")</f>
        <v/>
      </c>
      <c r="F1777" t="str">
        <f t="shared" ca="1" si="111"/>
        <v/>
      </c>
      <c r="G1777" t="str">
        <f t="array" aca="1" ref="G1777" ca="1">IF(B1777&lt;&gt;"",OFFSET(Metadata!$B$1,MIN(IF(OFFSET(Metadata!$A$1,0,0,Metadata!Metadata_Table_Length,1)=SUBSTITUTE(C1777,"rawdatafilename","partnumber"),ROW(OFFSET(Metadata!$A$1,0,0,Metadata!Metadata_Table_Length,1))-1,"")),0),"")</f>
        <v/>
      </c>
      <c r="H1777" t="str">
        <f t="array" aca="1" ref="H1777" ca="1">IF(B1777&lt;&gt;"",OFFSET(Metadata!$B$1,MIN(IF(OFFSET(Metadata!$A$1,0,0,Metadata!Metadata_Table_Length,1)=SUBSTITUTE(C1777,"rawdatafilename","original_count"),ROW(OFFSET(Metadata!$A$1,0,0,Metadata!Metadata_Table_Length,1))-1,"")),0),"")</f>
        <v/>
      </c>
      <c r="I1777" t="str">
        <f t="array" aca="1" ref="I1777" ca="1">IF(B1777&lt;&gt;"",OFFSET(Metadata!$B$1,MIN(IF(OFFSET(Metadata!$A$1,0,0,Metadata!Metadata_Table_Length,1)=SUBSTITUTE(C1777,"rawdatafilename","count"),ROW(OFFSET(Metadata!$A$1,0,0,Metadata!Metadata_Table_Length,1))-1,"")),0),"")</f>
        <v/>
      </c>
      <c r="J1777" t="str">
        <f t="array" aca="1" ref="J1777" ca="1">IF(AND(G1777&lt;&gt;"",G1777&lt;&gt;G1776),MAX(IF(G$2:G$2001=G1777,H$2:H$2001,"")),"")</f>
        <v/>
      </c>
      <c r="K1777" t="str">
        <f t="array" aca="1" ref="K1777" ca="1">IF(AND(G1777&lt;&gt;"",G1777&lt;&gt;G1776),MAX(IF(G$2:G$2001=G1777,I$2:I$2001,"")),"")</f>
        <v/>
      </c>
      <c r="L1777" t="str">
        <f t="shared" ca="1" si="112"/>
        <v/>
      </c>
    </row>
    <row r="1778" spans="2:12" x14ac:dyDescent="0.25">
      <c r="B1778" t="str">
        <f t="shared" ca="1" si="110"/>
        <v/>
      </c>
      <c r="C1778" t="str">
        <f t="shared" ca="1" si="109"/>
        <v/>
      </c>
      <c r="D1778" s="156" t="str">
        <f t="array" aca="1" ref="D1778" ca="1">IFERROR(IF(B1778&lt;&gt;"",IF(OR(EXACT(OFFSET(Metadata!$A$1,0,0,Metadata!Metadata_Table_Length,1),C1778)),1,""),""),"")</f>
        <v/>
      </c>
      <c r="E1778" s="163" t="str">
        <f t="array" aca="1" ref="E1778" ca="1">IF(B1778&lt;&gt;"",IF(D1778=1,OFFSET(Metadata!$B$1,MIN(IF(OFFSET(Metadata!$A$1,0,0,Metadata!Metadata_Table_Length,1)=C1778,ROW(OFFSET(Metadata!$A$1,0,0,Metadata!Metadata_Table_Length,1))-1,"")),0),OFFSET(Metadata!$B$1,MIN(IF(OFFSET(Metadata!$A$1,0,0,Metadata!Metadata_Table_Length,1)=SUBSTITUTE(C1778,"rawdatafilename","originalfilename"),ROW(OFFSET(Metadata!$A$1,0,0,Metadata!Metadata_Table_Length,1))-1,"")),0)),"")</f>
        <v/>
      </c>
      <c r="F1778" t="str">
        <f t="shared" ca="1" si="111"/>
        <v/>
      </c>
      <c r="G1778" t="str">
        <f t="array" aca="1" ref="G1778" ca="1">IF(B1778&lt;&gt;"",OFFSET(Metadata!$B$1,MIN(IF(OFFSET(Metadata!$A$1,0,0,Metadata!Metadata_Table_Length,1)=SUBSTITUTE(C1778,"rawdatafilename","partnumber"),ROW(OFFSET(Metadata!$A$1,0,0,Metadata!Metadata_Table_Length,1))-1,"")),0),"")</f>
        <v/>
      </c>
      <c r="H1778" t="str">
        <f t="array" aca="1" ref="H1778" ca="1">IF(B1778&lt;&gt;"",OFFSET(Metadata!$B$1,MIN(IF(OFFSET(Metadata!$A$1,0,0,Metadata!Metadata_Table_Length,1)=SUBSTITUTE(C1778,"rawdatafilename","original_count"),ROW(OFFSET(Metadata!$A$1,0,0,Metadata!Metadata_Table_Length,1))-1,"")),0),"")</f>
        <v/>
      </c>
      <c r="I1778" t="str">
        <f t="array" aca="1" ref="I1778" ca="1">IF(B1778&lt;&gt;"",OFFSET(Metadata!$B$1,MIN(IF(OFFSET(Metadata!$A$1,0,0,Metadata!Metadata_Table_Length,1)=SUBSTITUTE(C1778,"rawdatafilename","count"),ROW(OFFSET(Metadata!$A$1,0,0,Metadata!Metadata_Table_Length,1))-1,"")),0),"")</f>
        <v/>
      </c>
      <c r="J1778" t="str">
        <f t="array" aca="1" ref="J1778" ca="1">IF(AND(G1778&lt;&gt;"",G1778&lt;&gt;G1777),MAX(IF(G$2:G$2001=G1778,H$2:H$2001,"")),"")</f>
        <v/>
      </c>
      <c r="K1778" t="str">
        <f t="array" aca="1" ref="K1778" ca="1">IF(AND(G1778&lt;&gt;"",G1778&lt;&gt;G1777),MAX(IF(G$2:G$2001=G1778,I$2:I$2001,"")),"")</f>
        <v/>
      </c>
      <c r="L1778" t="str">
        <f t="shared" ca="1" si="112"/>
        <v/>
      </c>
    </row>
    <row r="1779" spans="2:12" x14ac:dyDescent="0.25">
      <c r="B1779" t="str">
        <f t="shared" ca="1" si="110"/>
        <v/>
      </c>
      <c r="C1779" t="str">
        <f t="shared" ca="1" si="109"/>
        <v/>
      </c>
      <c r="D1779" s="156" t="str">
        <f t="array" aca="1" ref="D1779" ca="1">IFERROR(IF(B1779&lt;&gt;"",IF(OR(EXACT(OFFSET(Metadata!$A$1,0,0,Metadata!Metadata_Table_Length,1),C1779)),1,""),""),"")</f>
        <v/>
      </c>
      <c r="E1779" s="163" t="str">
        <f t="array" aca="1" ref="E1779" ca="1">IF(B1779&lt;&gt;"",IF(D1779=1,OFFSET(Metadata!$B$1,MIN(IF(OFFSET(Metadata!$A$1,0,0,Metadata!Metadata_Table_Length,1)=C1779,ROW(OFFSET(Metadata!$A$1,0,0,Metadata!Metadata_Table_Length,1))-1,"")),0),OFFSET(Metadata!$B$1,MIN(IF(OFFSET(Metadata!$A$1,0,0,Metadata!Metadata_Table_Length,1)=SUBSTITUTE(C1779,"rawdatafilename","originalfilename"),ROW(OFFSET(Metadata!$A$1,0,0,Metadata!Metadata_Table_Length,1))-1,"")),0)),"")</f>
        <v/>
      </c>
      <c r="F1779" t="str">
        <f t="shared" ca="1" si="111"/>
        <v/>
      </c>
      <c r="G1779" t="str">
        <f t="array" aca="1" ref="G1779" ca="1">IF(B1779&lt;&gt;"",OFFSET(Metadata!$B$1,MIN(IF(OFFSET(Metadata!$A$1,0,0,Metadata!Metadata_Table_Length,1)=SUBSTITUTE(C1779,"rawdatafilename","partnumber"),ROW(OFFSET(Metadata!$A$1,0,0,Metadata!Metadata_Table_Length,1))-1,"")),0),"")</f>
        <v/>
      </c>
      <c r="H1779" t="str">
        <f t="array" aca="1" ref="H1779" ca="1">IF(B1779&lt;&gt;"",OFFSET(Metadata!$B$1,MIN(IF(OFFSET(Metadata!$A$1,0,0,Metadata!Metadata_Table_Length,1)=SUBSTITUTE(C1779,"rawdatafilename","original_count"),ROW(OFFSET(Metadata!$A$1,0,0,Metadata!Metadata_Table_Length,1))-1,"")),0),"")</f>
        <v/>
      </c>
      <c r="I1779" t="str">
        <f t="array" aca="1" ref="I1779" ca="1">IF(B1779&lt;&gt;"",OFFSET(Metadata!$B$1,MIN(IF(OFFSET(Metadata!$A$1,0,0,Metadata!Metadata_Table_Length,1)=SUBSTITUTE(C1779,"rawdatafilename","count"),ROW(OFFSET(Metadata!$A$1,0,0,Metadata!Metadata_Table_Length,1))-1,"")),0),"")</f>
        <v/>
      </c>
      <c r="J1779" t="str">
        <f t="array" aca="1" ref="J1779" ca="1">IF(AND(G1779&lt;&gt;"",G1779&lt;&gt;G1778),MAX(IF(G$2:G$2001=G1779,H$2:H$2001,"")),"")</f>
        <v/>
      </c>
      <c r="K1779" t="str">
        <f t="array" aca="1" ref="K1779" ca="1">IF(AND(G1779&lt;&gt;"",G1779&lt;&gt;G1778),MAX(IF(G$2:G$2001=G1779,I$2:I$2001,"")),"")</f>
        <v/>
      </c>
      <c r="L1779" t="str">
        <f t="shared" ca="1" si="112"/>
        <v/>
      </c>
    </row>
    <row r="1780" spans="2:12" x14ac:dyDescent="0.25">
      <c r="B1780" t="str">
        <f t="shared" ca="1" si="110"/>
        <v/>
      </c>
      <c r="C1780" t="str">
        <f t="shared" ca="1" si="109"/>
        <v/>
      </c>
      <c r="D1780" s="156" t="str">
        <f t="array" aca="1" ref="D1780" ca="1">IFERROR(IF(B1780&lt;&gt;"",IF(OR(EXACT(OFFSET(Metadata!$A$1,0,0,Metadata!Metadata_Table_Length,1),C1780)),1,""),""),"")</f>
        <v/>
      </c>
      <c r="E1780" s="163" t="str">
        <f t="array" aca="1" ref="E1780" ca="1">IF(B1780&lt;&gt;"",IF(D1780=1,OFFSET(Metadata!$B$1,MIN(IF(OFFSET(Metadata!$A$1,0,0,Metadata!Metadata_Table_Length,1)=C1780,ROW(OFFSET(Metadata!$A$1,0,0,Metadata!Metadata_Table_Length,1))-1,"")),0),OFFSET(Metadata!$B$1,MIN(IF(OFFSET(Metadata!$A$1,0,0,Metadata!Metadata_Table_Length,1)=SUBSTITUTE(C1780,"rawdatafilename","originalfilename"),ROW(OFFSET(Metadata!$A$1,0,0,Metadata!Metadata_Table_Length,1))-1,"")),0)),"")</f>
        <v/>
      </c>
      <c r="F1780" t="str">
        <f t="shared" ca="1" si="111"/>
        <v/>
      </c>
      <c r="G1780" t="str">
        <f t="array" aca="1" ref="G1780" ca="1">IF(B1780&lt;&gt;"",OFFSET(Metadata!$B$1,MIN(IF(OFFSET(Metadata!$A$1,0,0,Metadata!Metadata_Table_Length,1)=SUBSTITUTE(C1780,"rawdatafilename","partnumber"),ROW(OFFSET(Metadata!$A$1,0,0,Metadata!Metadata_Table_Length,1))-1,"")),0),"")</f>
        <v/>
      </c>
      <c r="H1780" t="str">
        <f t="array" aca="1" ref="H1780" ca="1">IF(B1780&lt;&gt;"",OFFSET(Metadata!$B$1,MIN(IF(OFFSET(Metadata!$A$1,0,0,Metadata!Metadata_Table_Length,1)=SUBSTITUTE(C1780,"rawdatafilename","original_count"),ROW(OFFSET(Metadata!$A$1,0,0,Metadata!Metadata_Table_Length,1))-1,"")),0),"")</f>
        <v/>
      </c>
      <c r="I1780" t="str">
        <f t="array" aca="1" ref="I1780" ca="1">IF(B1780&lt;&gt;"",OFFSET(Metadata!$B$1,MIN(IF(OFFSET(Metadata!$A$1,0,0,Metadata!Metadata_Table_Length,1)=SUBSTITUTE(C1780,"rawdatafilename","count"),ROW(OFFSET(Metadata!$A$1,0,0,Metadata!Metadata_Table_Length,1))-1,"")),0),"")</f>
        <v/>
      </c>
      <c r="J1780" t="str">
        <f t="array" aca="1" ref="J1780" ca="1">IF(AND(G1780&lt;&gt;"",G1780&lt;&gt;G1779),MAX(IF(G$2:G$2001=G1780,H$2:H$2001,"")),"")</f>
        <v/>
      </c>
      <c r="K1780" t="str">
        <f t="array" aca="1" ref="K1780" ca="1">IF(AND(G1780&lt;&gt;"",G1780&lt;&gt;G1779),MAX(IF(G$2:G$2001=G1780,I$2:I$2001,"")),"")</f>
        <v/>
      </c>
      <c r="L1780" t="str">
        <f t="shared" ca="1" si="112"/>
        <v/>
      </c>
    </row>
    <row r="1781" spans="2:12" x14ac:dyDescent="0.25">
      <c r="B1781" t="str">
        <f t="shared" ca="1" si="110"/>
        <v/>
      </c>
      <c r="C1781" t="str">
        <f t="shared" ca="1" si="109"/>
        <v/>
      </c>
      <c r="D1781" s="156" t="str">
        <f t="array" aca="1" ref="D1781" ca="1">IFERROR(IF(B1781&lt;&gt;"",IF(OR(EXACT(OFFSET(Metadata!$A$1,0,0,Metadata!Metadata_Table_Length,1),C1781)),1,""),""),"")</f>
        <v/>
      </c>
      <c r="E1781" s="163" t="str">
        <f t="array" aca="1" ref="E1781" ca="1">IF(B1781&lt;&gt;"",IF(D1781=1,OFFSET(Metadata!$B$1,MIN(IF(OFFSET(Metadata!$A$1,0,0,Metadata!Metadata_Table_Length,1)=C1781,ROW(OFFSET(Metadata!$A$1,0,0,Metadata!Metadata_Table_Length,1))-1,"")),0),OFFSET(Metadata!$B$1,MIN(IF(OFFSET(Metadata!$A$1,0,0,Metadata!Metadata_Table_Length,1)=SUBSTITUTE(C1781,"rawdatafilename","originalfilename"),ROW(OFFSET(Metadata!$A$1,0,0,Metadata!Metadata_Table_Length,1))-1,"")),0)),"")</f>
        <v/>
      </c>
      <c r="F1781" t="str">
        <f t="shared" ca="1" si="111"/>
        <v/>
      </c>
      <c r="G1781" t="str">
        <f t="array" aca="1" ref="G1781" ca="1">IF(B1781&lt;&gt;"",OFFSET(Metadata!$B$1,MIN(IF(OFFSET(Metadata!$A$1,0,0,Metadata!Metadata_Table_Length,1)=SUBSTITUTE(C1781,"rawdatafilename","partnumber"),ROW(OFFSET(Metadata!$A$1,0,0,Metadata!Metadata_Table_Length,1))-1,"")),0),"")</f>
        <v/>
      </c>
      <c r="H1781" t="str">
        <f t="array" aca="1" ref="H1781" ca="1">IF(B1781&lt;&gt;"",OFFSET(Metadata!$B$1,MIN(IF(OFFSET(Metadata!$A$1,0,0,Metadata!Metadata_Table_Length,1)=SUBSTITUTE(C1781,"rawdatafilename","original_count"),ROW(OFFSET(Metadata!$A$1,0,0,Metadata!Metadata_Table_Length,1))-1,"")),0),"")</f>
        <v/>
      </c>
      <c r="I1781" t="str">
        <f t="array" aca="1" ref="I1781" ca="1">IF(B1781&lt;&gt;"",OFFSET(Metadata!$B$1,MIN(IF(OFFSET(Metadata!$A$1,0,0,Metadata!Metadata_Table_Length,1)=SUBSTITUTE(C1781,"rawdatafilename","count"),ROW(OFFSET(Metadata!$A$1,0,0,Metadata!Metadata_Table_Length,1))-1,"")),0),"")</f>
        <v/>
      </c>
      <c r="J1781" t="str">
        <f t="array" aca="1" ref="J1781" ca="1">IF(AND(G1781&lt;&gt;"",G1781&lt;&gt;G1780),MAX(IF(G$2:G$2001=G1781,H$2:H$2001,"")),"")</f>
        <v/>
      </c>
      <c r="K1781" t="str">
        <f t="array" aca="1" ref="K1781" ca="1">IF(AND(G1781&lt;&gt;"",G1781&lt;&gt;G1780),MAX(IF(G$2:G$2001=G1781,I$2:I$2001,"")),"")</f>
        <v/>
      </c>
      <c r="L1781" t="str">
        <f t="shared" ca="1" si="112"/>
        <v/>
      </c>
    </row>
    <row r="1782" spans="2:12" x14ac:dyDescent="0.25">
      <c r="B1782" t="str">
        <f t="shared" ca="1" si="110"/>
        <v/>
      </c>
      <c r="C1782" t="str">
        <f t="shared" ca="1" si="109"/>
        <v/>
      </c>
      <c r="D1782" s="156" t="str">
        <f t="array" aca="1" ref="D1782" ca="1">IFERROR(IF(B1782&lt;&gt;"",IF(OR(EXACT(OFFSET(Metadata!$A$1,0,0,Metadata!Metadata_Table_Length,1),C1782)),1,""),""),"")</f>
        <v/>
      </c>
      <c r="E1782" s="163" t="str">
        <f t="array" aca="1" ref="E1782" ca="1">IF(B1782&lt;&gt;"",IF(D1782=1,OFFSET(Metadata!$B$1,MIN(IF(OFFSET(Metadata!$A$1,0,0,Metadata!Metadata_Table_Length,1)=C1782,ROW(OFFSET(Metadata!$A$1,0,0,Metadata!Metadata_Table_Length,1))-1,"")),0),OFFSET(Metadata!$B$1,MIN(IF(OFFSET(Metadata!$A$1,0,0,Metadata!Metadata_Table_Length,1)=SUBSTITUTE(C1782,"rawdatafilename","originalfilename"),ROW(OFFSET(Metadata!$A$1,0,0,Metadata!Metadata_Table_Length,1))-1,"")),0)),"")</f>
        <v/>
      </c>
      <c r="F1782" t="str">
        <f t="shared" ca="1" si="111"/>
        <v/>
      </c>
      <c r="G1782" t="str">
        <f t="array" aca="1" ref="G1782" ca="1">IF(B1782&lt;&gt;"",OFFSET(Metadata!$B$1,MIN(IF(OFFSET(Metadata!$A$1,0,0,Metadata!Metadata_Table_Length,1)=SUBSTITUTE(C1782,"rawdatafilename","partnumber"),ROW(OFFSET(Metadata!$A$1,0,0,Metadata!Metadata_Table_Length,1))-1,"")),0),"")</f>
        <v/>
      </c>
      <c r="H1782" t="str">
        <f t="array" aca="1" ref="H1782" ca="1">IF(B1782&lt;&gt;"",OFFSET(Metadata!$B$1,MIN(IF(OFFSET(Metadata!$A$1,0,0,Metadata!Metadata_Table_Length,1)=SUBSTITUTE(C1782,"rawdatafilename","original_count"),ROW(OFFSET(Metadata!$A$1,0,0,Metadata!Metadata_Table_Length,1))-1,"")),0),"")</f>
        <v/>
      </c>
      <c r="I1782" t="str">
        <f t="array" aca="1" ref="I1782" ca="1">IF(B1782&lt;&gt;"",OFFSET(Metadata!$B$1,MIN(IF(OFFSET(Metadata!$A$1,0,0,Metadata!Metadata_Table_Length,1)=SUBSTITUTE(C1782,"rawdatafilename","count"),ROW(OFFSET(Metadata!$A$1,0,0,Metadata!Metadata_Table_Length,1))-1,"")),0),"")</f>
        <v/>
      </c>
      <c r="J1782" t="str">
        <f t="array" aca="1" ref="J1782" ca="1">IF(AND(G1782&lt;&gt;"",G1782&lt;&gt;G1781),MAX(IF(G$2:G$2001=G1782,H$2:H$2001,"")),"")</f>
        <v/>
      </c>
      <c r="K1782" t="str">
        <f t="array" aca="1" ref="K1782" ca="1">IF(AND(G1782&lt;&gt;"",G1782&lt;&gt;G1781),MAX(IF(G$2:G$2001=G1782,I$2:I$2001,"")),"")</f>
        <v/>
      </c>
      <c r="L1782" t="str">
        <f t="shared" ca="1" si="112"/>
        <v/>
      </c>
    </row>
    <row r="1783" spans="2:12" x14ac:dyDescent="0.25">
      <c r="B1783" t="str">
        <f t="shared" ca="1" si="110"/>
        <v/>
      </c>
      <c r="C1783" t="str">
        <f t="shared" ca="1" si="109"/>
        <v/>
      </c>
      <c r="D1783" s="156" t="str">
        <f t="array" aca="1" ref="D1783" ca="1">IFERROR(IF(B1783&lt;&gt;"",IF(OR(EXACT(OFFSET(Metadata!$A$1,0,0,Metadata!Metadata_Table_Length,1),C1783)),1,""),""),"")</f>
        <v/>
      </c>
      <c r="E1783" s="163" t="str">
        <f t="array" aca="1" ref="E1783" ca="1">IF(B1783&lt;&gt;"",IF(D1783=1,OFFSET(Metadata!$B$1,MIN(IF(OFFSET(Metadata!$A$1,0,0,Metadata!Metadata_Table_Length,1)=C1783,ROW(OFFSET(Metadata!$A$1,0,0,Metadata!Metadata_Table_Length,1))-1,"")),0),OFFSET(Metadata!$B$1,MIN(IF(OFFSET(Metadata!$A$1,0,0,Metadata!Metadata_Table_Length,1)=SUBSTITUTE(C1783,"rawdatafilename","originalfilename"),ROW(OFFSET(Metadata!$A$1,0,0,Metadata!Metadata_Table_Length,1))-1,"")),0)),"")</f>
        <v/>
      </c>
      <c r="F1783" t="str">
        <f t="shared" ca="1" si="111"/>
        <v/>
      </c>
      <c r="G1783" t="str">
        <f t="array" aca="1" ref="G1783" ca="1">IF(B1783&lt;&gt;"",OFFSET(Metadata!$B$1,MIN(IF(OFFSET(Metadata!$A$1,0,0,Metadata!Metadata_Table_Length,1)=SUBSTITUTE(C1783,"rawdatafilename","partnumber"),ROW(OFFSET(Metadata!$A$1,0,0,Metadata!Metadata_Table_Length,1))-1,"")),0),"")</f>
        <v/>
      </c>
      <c r="H1783" t="str">
        <f t="array" aca="1" ref="H1783" ca="1">IF(B1783&lt;&gt;"",OFFSET(Metadata!$B$1,MIN(IF(OFFSET(Metadata!$A$1,0,0,Metadata!Metadata_Table_Length,1)=SUBSTITUTE(C1783,"rawdatafilename","original_count"),ROW(OFFSET(Metadata!$A$1,0,0,Metadata!Metadata_Table_Length,1))-1,"")),0),"")</f>
        <v/>
      </c>
      <c r="I1783" t="str">
        <f t="array" aca="1" ref="I1783" ca="1">IF(B1783&lt;&gt;"",OFFSET(Metadata!$B$1,MIN(IF(OFFSET(Metadata!$A$1,0,0,Metadata!Metadata_Table_Length,1)=SUBSTITUTE(C1783,"rawdatafilename","count"),ROW(OFFSET(Metadata!$A$1,0,0,Metadata!Metadata_Table_Length,1))-1,"")),0),"")</f>
        <v/>
      </c>
      <c r="J1783" t="str">
        <f t="array" aca="1" ref="J1783" ca="1">IF(AND(G1783&lt;&gt;"",G1783&lt;&gt;G1782),MAX(IF(G$2:G$2001=G1783,H$2:H$2001,"")),"")</f>
        <v/>
      </c>
      <c r="K1783" t="str">
        <f t="array" aca="1" ref="K1783" ca="1">IF(AND(G1783&lt;&gt;"",G1783&lt;&gt;G1782),MAX(IF(G$2:G$2001=G1783,I$2:I$2001,"")),"")</f>
        <v/>
      </c>
      <c r="L1783" t="str">
        <f t="shared" ca="1" si="112"/>
        <v/>
      </c>
    </row>
    <row r="1784" spans="2:12" x14ac:dyDescent="0.25">
      <c r="B1784" t="str">
        <f t="shared" ca="1" si="110"/>
        <v/>
      </c>
      <c r="C1784" t="str">
        <f t="shared" ca="1" si="109"/>
        <v/>
      </c>
      <c r="D1784" s="156" t="str">
        <f t="array" aca="1" ref="D1784" ca="1">IFERROR(IF(B1784&lt;&gt;"",IF(OR(EXACT(OFFSET(Metadata!$A$1,0,0,Metadata!Metadata_Table_Length,1),C1784)),1,""),""),"")</f>
        <v/>
      </c>
      <c r="E1784" s="163" t="str">
        <f t="array" aca="1" ref="E1784" ca="1">IF(B1784&lt;&gt;"",IF(D1784=1,OFFSET(Metadata!$B$1,MIN(IF(OFFSET(Metadata!$A$1,0,0,Metadata!Metadata_Table_Length,1)=C1784,ROW(OFFSET(Metadata!$A$1,0,0,Metadata!Metadata_Table_Length,1))-1,"")),0),OFFSET(Metadata!$B$1,MIN(IF(OFFSET(Metadata!$A$1,0,0,Metadata!Metadata_Table_Length,1)=SUBSTITUTE(C1784,"rawdatafilename","originalfilename"),ROW(OFFSET(Metadata!$A$1,0,0,Metadata!Metadata_Table_Length,1))-1,"")),0)),"")</f>
        <v/>
      </c>
      <c r="F1784" t="str">
        <f t="shared" ca="1" si="111"/>
        <v/>
      </c>
      <c r="G1784" t="str">
        <f t="array" aca="1" ref="G1784" ca="1">IF(B1784&lt;&gt;"",OFFSET(Metadata!$B$1,MIN(IF(OFFSET(Metadata!$A$1,0,0,Metadata!Metadata_Table_Length,1)=SUBSTITUTE(C1784,"rawdatafilename","partnumber"),ROW(OFFSET(Metadata!$A$1,0,0,Metadata!Metadata_Table_Length,1))-1,"")),0),"")</f>
        <v/>
      </c>
      <c r="H1784" t="str">
        <f t="array" aca="1" ref="H1784" ca="1">IF(B1784&lt;&gt;"",OFFSET(Metadata!$B$1,MIN(IF(OFFSET(Metadata!$A$1,0,0,Metadata!Metadata_Table_Length,1)=SUBSTITUTE(C1784,"rawdatafilename","original_count"),ROW(OFFSET(Metadata!$A$1,0,0,Metadata!Metadata_Table_Length,1))-1,"")),0),"")</f>
        <v/>
      </c>
      <c r="I1784" t="str">
        <f t="array" aca="1" ref="I1784" ca="1">IF(B1784&lt;&gt;"",OFFSET(Metadata!$B$1,MIN(IF(OFFSET(Metadata!$A$1,0,0,Metadata!Metadata_Table_Length,1)=SUBSTITUTE(C1784,"rawdatafilename","count"),ROW(OFFSET(Metadata!$A$1,0,0,Metadata!Metadata_Table_Length,1))-1,"")),0),"")</f>
        <v/>
      </c>
      <c r="J1784" t="str">
        <f t="array" aca="1" ref="J1784" ca="1">IF(AND(G1784&lt;&gt;"",G1784&lt;&gt;G1783),MAX(IF(G$2:G$2001=G1784,H$2:H$2001,"")),"")</f>
        <v/>
      </c>
      <c r="K1784" t="str">
        <f t="array" aca="1" ref="K1784" ca="1">IF(AND(G1784&lt;&gt;"",G1784&lt;&gt;G1783),MAX(IF(G$2:G$2001=G1784,I$2:I$2001,"")),"")</f>
        <v/>
      </c>
      <c r="L1784" t="str">
        <f t="shared" ca="1" si="112"/>
        <v/>
      </c>
    </row>
    <row r="1785" spans="2:12" x14ac:dyDescent="0.25">
      <c r="B1785" t="str">
        <f t="shared" ca="1" si="110"/>
        <v/>
      </c>
      <c r="C1785" t="str">
        <f t="shared" ca="1" si="109"/>
        <v/>
      </c>
      <c r="D1785" s="156" t="str">
        <f t="array" aca="1" ref="D1785" ca="1">IFERROR(IF(B1785&lt;&gt;"",IF(OR(EXACT(OFFSET(Metadata!$A$1,0,0,Metadata!Metadata_Table_Length,1),C1785)),1,""),""),"")</f>
        <v/>
      </c>
      <c r="E1785" s="163" t="str">
        <f t="array" aca="1" ref="E1785" ca="1">IF(B1785&lt;&gt;"",IF(D1785=1,OFFSET(Metadata!$B$1,MIN(IF(OFFSET(Metadata!$A$1,0,0,Metadata!Metadata_Table_Length,1)=C1785,ROW(OFFSET(Metadata!$A$1,0,0,Metadata!Metadata_Table_Length,1))-1,"")),0),OFFSET(Metadata!$B$1,MIN(IF(OFFSET(Metadata!$A$1,0,0,Metadata!Metadata_Table_Length,1)=SUBSTITUTE(C1785,"rawdatafilename","originalfilename"),ROW(OFFSET(Metadata!$A$1,0,0,Metadata!Metadata_Table_Length,1))-1,"")),0)),"")</f>
        <v/>
      </c>
      <c r="F1785" t="str">
        <f t="shared" ca="1" si="111"/>
        <v/>
      </c>
      <c r="G1785" t="str">
        <f t="array" aca="1" ref="G1785" ca="1">IF(B1785&lt;&gt;"",OFFSET(Metadata!$B$1,MIN(IF(OFFSET(Metadata!$A$1,0,0,Metadata!Metadata_Table_Length,1)=SUBSTITUTE(C1785,"rawdatafilename","partnumber"),ROW(OFFSET(Metadata!$A$1,0,0,Metadata!Metadata_Table_Length,1))-1,"")),0),"")</f>
        <v/>
      </c>
      <c r="H1785" t="str">
        <f t="array" aca="1" ref="H1785" ca="1">IF(B1785&lt;&gt;"",OFFSET(Metadata!$B$1,MIN(IF(OFFSET(Metadata!$A$1,0,0,Metadata!Metadata_Table_Length,1)=SUBSTITUTE(C1785,"rawdatafilename","original_count"),ROW(OFFSET(Metadata!$A$1,0,0,Metadata!Metadata_Table_Length,1))-1,"")),0),"")</f>
        <v/>
      </c>
      <c r="I1785" t="str">
        <f t="array" aca="1" ref="I1785" ca="1">IF(B1785&lt;&gt;"",OFFSET(Metadata!$B$1,MIN(IF(OFFSET(Metadata!$A$1,0,0,Metadata!Metadata_Table_Length,1)=SUBSTITUTE(C1785,"rawdatafilename","count"),ROW(OFFSET(Metadata!$A$1,0,0,Metadata!Metadata_Table_Length,1))-1,"")),0),"")</f>
        <v/>
      </c>
      <c r="J1785" t="str">
        <f t="array" aca="1" ref="J1785" ca="1">IF(AND(G1785&lt;&gt;"",G1785&lt;&gt;G1784),MAX(IF(G$2:G$2001=G1785,H$2:H$2001,"")),"")</f>
        <v/>
      </c>
      <c r="K1785" t="str">
        <f t="array" aca="1" ref="K1785" ca="1">IF(AND(G1785&lt;&gt;"",G1785&lt;&gt;G1784),MAX(IF(G$2:G$2001=G1785,I$2:I$2001,"")),"")</f>
        <v/>
      </c>
      <c r="L1785" t="str">
        <f t="shared" ca="1" si="112"/>
        <v/>
      </c>
    </row>
    <row r="1786" spans="2:12" x14ac:dyDescent="0.25">
      <c r="B1786" t="str">
        <f t="shared" ca="1" si="110"/>
        <v/>
      </c>
      <c r="C1786" t="str">
        <f t="shared" ca="1" si="109"/>
        <v/>
      </c>
      <c r="D1786" s="156" t="str">
        <f t="array" aca="1" ref="D1786" ca="1">IFERROR(IF(B1786&lt;&gt;"",IF(OR(EXACT(OFFSET(Metadata!$A$1,0,0,Metadata!Metadata_Table_Length,1),C1786)),1,""),""),"")</f>
        <v/>
      </c>
      <c r="E1786" s="163" t="str">
        <f t="array" aca="1" ref="E1786" ca="1">IF(B1786&lt;&gt;"",IF(D1786=1,OFFSET(Metadata!$B$1,MIN(IF(OFFSET(Metadata!$A$1,0,0,Metadata!Metadata_Table_Length,1)=C1786,ROW(OFFSET(Metadata!$A$1,0,0,Metadata!Metadata_Table_Length,1))-1,"")),0),OFFSET(Metadata!$B$1,MIN(IF(OFFSET(Metadata!$A$1,0,0,Metadata!Metadata_Table_Length,1)=SUBSTITUTE(C1786,"rawdatafilename","originalfilename"),ROW(OFFSET(Metadata!$A$1,0,0,Metadata!Metadata_Table_Length,1))-1,"")),0)),"")</f>
        <v/>
      </c>
      <c r="F1786" t="str">
        <f t="shared" ca="1" si="111"/>
        <v/>
      </c>
      <c r="G1786" t="str">
        <f t="array" aca="1" ref="G1786" ca="1">IF(B1786&lt;&gt;"",OFFSET(Metadata!$B$1,MIN(IF(OFFSET(Metadata!$A$1,0,0,Metadata!Metadata_Table_Length,1)=SUBSTITUTE(C1786,"rawdatafilename","partnumber"),ROW(OFFSET(Metadata!$A$1,0,0,Metadata!Metadata_Table_Length,1))-1,"")),0),"")</f>
        <v/>
      </c>
      <c r="H1786" t="str">
        <f t="array" aca="1" ref="H1786" ca="1">IF(B1786&lt;&gt;"",OFFSET(Metadata!$B$1,MIN(IF(OFFSET(Metadata!$A$1,0,0,Metadata!Metadata_Table_Length,1)=SUBSTITUTE(C1786,"rawdatafilename","original_count"),ROW(OFFSET(Metadata!$A$1,0,0,Metadata!Metadata_Table_Length,1))-1,"")),0),"")</f>
        <v/>
      </c>
      <c r="I1786" t="str">
        <f t="array" aca="1" ref="I1786" ca="1">IF(B1786&lt;&gt;"",OFFSET(Metadata!$B$1,MIN(IF(OFFSET(Metadata!$A$1,0,0,Metadata!Metadata_Table_Length,1)=SUBSTITUTE(C1786,"rawdatafilename","count"),ROW(OFFSET(Metadata!$A$1,0,0,Metadata!Metadata_Table_Length,1))-1,"")),0),"")</f>
        <v/>
      </c>
      <c r="J1786" t="str">
        <f t="array" aca="1" ref="J1786" ca="1">IF(AND(G1786&lt;&gt;"",G1786&lt;&gt;G1785),MAX(IF(G$2:G$2001=G1786,H$2:H$2001,"")),"")</f>
        <v/>
      </c>
      <c r="K1786" t="str">
        <f t="array" aca="1" ref="K1786" ca="1">IF(AND(G1786&lt;&gt;"",G1786&lt;&gt;G1785),MAX(IF(G$2:G$2001=G1786,I$2:I$2001,"")),"")</f>
        <v/>
      </c>
      <c r="L1786" t="str">
        <f t="shared" ca="1" si="112"/>
        <v/>
      </c>
    </row>
    <row r="1787" spans="2:12" x14ac:dyDescent="0.25">
      <c r="B1787" t="str">
        <f t="shared" ca="1" si="110"/>
        <v/>
      </c>
      <c r="C1787" t="str">
        <f t="shared" ca="1" si="109"/>
        <v/>
      </c>
      <c r="D1787" s="156" t="str">
        <f t="array" aca="1" ref="D1787" ca="1">IFERROR(IF(B1787&lt;&gt;"",IF(OR(EXACT(OFFSET(Metadata!$A$1,0,0,Metadata!Metadata_Table_Length,1),C1787)),1,""),""),"")</f>
        <v/>
      </c>
      <c r="E1787" s="163" t="str">
        <f t="array" aca="1" ref="E1787" ca="1">IF(B1787&lt;&gt;"",IF(D1787=1,OFFSET(Metadata!$B$1,MIN(IF(OFFSET(Metadata!$A$1,0,0,Metadata!Metadata_Table_Length,1)=C1787,ROW(OFFSET(Metadata!$A$1,0,0,Metadata!Metadata_Table_Length,1))-1,"")),0),OFFSET(Metadata!$B$1,MIN(IF(OFFSET(Metadata!$A$1,0,0,Metadata!Metadata_Table_Length,1)=SUBSTITUTE(C1787,"rawdatafilename","originalfilename"),ROW(OFFSET(Metadata!$A$1,0,0,Metadata!Metadata_Table_Length,1))-1,"")),0)),"")</f>
        <v/>
      </c>
      <c r="F1787" t="str">
        <f t="shared" ca="1" si="111"/>
        <v/>
      </c>
      <c r="G1787" t="str">
        <f t="array" aca="1" ref="G1787" ca="1">IF(B1787&lt;&gt;"",OFFSET(Metadata!$B$1,MIN(IF(OFFSET(Metadata!$A$1,0,0,Metadata!Metadata_Table_Length,1)=SUBSTITUTE(C1787,"rawdatafilename","partnumber"),ROW(OFFSET(Metadata!$A$1,0,0,Metadata!Metadata_Table_Length,1))-1,"")),0),"")</f>
        <v/>
      </c>
      <c r="H1787" t="str">
        <f t="array" aca="1" ref="H1787" ca="1">IF(B1787&lt;&gt;"",OFFSET(Metadata!$B$1,MIN(IF(OFFSET(Metadata!$A$1,0,0,Metadata!Metadata_Table_Length,1)=SUBSTITUTE(C1787,"rawdatafilename","original_count"),ROW(OFFSET(Metadata!$A$1,0,0,Metadata!Metadata_Table_Length,1))-1,"")),0),"")</f>
        <v/>
      </c>
      <c r="I1787" t="str">
        <f t="array" aca="1" ref="I1787" ca="1">IF(B1787&lt;&gt;"",OFFSET(Metadata!$B$1,MIN(IF(OFFSET(Metadata!$A$1,0,0,Metadata!Metadata_Table_Length,1)=SUBSTITUTE(C1787,"rawdatafilename","count"),ROW(OFFSET(Metadata!$A$1,0,0,Metadata!Metadata_Table_Length,1))-1,"")),0),"")</f>
        <v/>
      </c>
      <c r="J1787" t="str">
        <f t="array" aca="1" ref="J1787" ca="1">IF(AND(G1787&lt;&gt;"",G1787&lt;&gt;G1786),MAX(IF(G$2:G$2001=G1787,H$2:H$2001,"")),"")</f>
        <v/>
      </c>
      <c r="K1787" t="str">
        <f t="array" aca="1" ref="K1787" ca="1">IF(AND(G1787&lt;&gt;"",G1787&lt;&gt;G1786),MAX(IF(G$2:G$2001=G1787,I$2:I$2001,"")),"")</f>
        <v/>
      </c>
      <c r="L1787" t="str">
        <f t="shared" ca="1" si="112"/>
        <v/>
      </c>
    </row>
    <row r="1788" spans="2:12" x14ac:dyDescent="0.25">
      <c r="B1788" t="str">
        <f t="shared" ca="1" si="110"/>
        <v/>
      </c>
      <c r="C1788" t="str">
        <f t="shared" ca="1" si="109"/>
        <v/>
      </c>
      <c r="D1788" s="156" t="str">
        <f t="array" aca="1" ref="D1788" ca="1">IFERROR(IF(B1788&lt;&gt;"",IF(OR(EXACT(OFFSET(Metadata!$A$1,0,0,Metadata!Metadata_Table_Length,1),C1788)),1,""),""),"")</f>
        <v/>
      </c>
      <c r="E1788" s="163" t="str">
        <f t="array" aca="1" ref="E1788" ca="1">IF(B1788&lt;&gt;"",IF(D1788=1,OFFSET(Metadata!$B$1,MIN(IF(OFFSET(Metadata!$A$1,0,0,Metadata!Metadata_Table_Length,1)=C1788,ROW(OFFSET(Metadata!$A$1,0,0,Metadata!Metadata_Table_Length,1))-1,"")),0),OFFSET(Metadata!$B$1,MIN(IF(OFFSET(Metadata!$A$1,0,0,Metadata!Metadata_Table_Length,1)=SUBSTITUTE(C1788,"rawdatafilename","originalfilename"),ROW(OFFSET(Metadata!$A$1,0,0,Metadata!Metadata_Table_Length,1))-1,"")),0)),"")</f>
        <v/>
      </c>
      <c r="F1788" t="str">
        <f t="shared" ca="1" si="111"/>
        <v/>
      </c>
      <c r="G1788" t="str">
        <f t="array" aca="1" ref="G1788" ca="1">IF(B1788&lt;&gt;"",OFFSET(Metadata!$B$1,MIN(IF(OFFSET(Metadata!$A$1,0,0,Metadata!Metadata_Table_Length,1)=SUBSTITUTE(C1788,"rawdatafilename","partnumber"),ROW(OFFSET(Metadata!$A$1,0,0,Metadata!Metadata_Table_Length,1))-1,"")),0),"")</f>
        <v/>
      </c>
      <c r="H1788" t="str">
        <f t="array" aca="1" ref="H1788" ca="1">IF(B1788&lt;&gt;"",OFFSET(Metadata!$B$1,MIN(IF(OFFSET(Metadata!$A$1,0,0,Metadata!Metadata_Table_Length,1)=SUBSTITUTE(C1788,"rawdatafilename","original_count"),ROW(OFFSET(Metadata!$A$1,0,0,Metadata!Metadata_Table_Length,1))-1,"")),0),"")</f>
        <v/>
      </c>
      <c r="I1788" t="str">
        <f t="array" aca="1" ref="I1788" ca="1">IF(B1788&lt;&gt;"",OFFSET(Metadata!$B$1,MIN(IF(OFFSET(Metadata!$A$1,0,0,Metadata!Metadata_Table_Length,1)=SUBSTITUTE(C1788,"rawdatafilename","count"),ROW(OFFSET(Metadata!$A$1,0,0,Metadata!Metadata_Table_Length,1))-1,"")),0),"")</f>
        <v/>
      </c>
      <c r="J1788" t="str">
        <f t="array" aca="1" ref="J1788" ca="1">IF(AND(G1788&lt;&gt;"",G1788&lt;&gt;G1787),MAX(IF(G$2:G$2001=G1788,H$2:H$2001,"")),"")</f>
        <v/>
      </c>
      <c r="K1788" t="str">
        <f t="array" aca="1" ref="K1788" ca="1">IF(AND(G1788&lt;&gt;"",G1788&lt;&gt;G1787),MAX(IF(G$2:G$2001=G1788,I$2:I$2001,"")),"")</f>
        <v/>
      </c>
      <c r="L1788" t="str">
        <f t="shared" ca="1" si="112"/>
        <v/>
      </c>
    </row>
    <row r="1789" spans="2:12" x14ac:dyDescent="0.25">
      <c r="B1789" t="str">
        <f t="shared" ca="1" si="110"/>
        <v/>
      </c>
      <c r="C1789" t="str">
        <f t="shared" ca="1" si="109"/>
        <v/>
      </c>
      <c r="D1789" s="156" t="str">
        <f t="array" aca="1" ref="D1789" ca="1">IFERROR(IF(B1789&lt;&gt;"",IF(OR(EXACT(OFFSET(Metadata!$A$1,0,0,Metadata!Metadata_Table_Length,1),C1789)),1,""),""),"")</f>
        <v/>
      </c>
      <c r="E1789" s="163" t="str">
        <f t="array" aca="1" ref="E1789" ca="1">IF(B1789&lt;&gt;"",IF(D1789=1,OFFSET(Metadata!$B$1,MIN(IF(OFFSET(Metadata!$A$1,0,0,Metadata!Metadata_Table_Length,1)=C1789,ROW(OFFSET(Metadata!$A$1,0,0,Metadata!Metadata_Table_Length,1))-1,"")),0),OFFSET(Metadata!$B$1,MIN(IF(OFFSET(Metadata!$A$1,0,0,Metadata!Metadata_Table_Length,1)=SUBSTITUTE(C1789,"rawdatafilename","originalfilename"),ROW(OFFSET(Metadata!$A$1,0,0,Metadata!Metadata_Table_Length,1))-1,"")),0)),"")</f>
        <v/>
      </c>
      <c r="F1789" t="str">
        <f t="shared" ca="1" si="111"/>
        <v/>
      </c>
      <c r="G1789" t="str">
        <f t="array" aca="1" ref="G1789" ca="1">IF(B1789&lt;&gt;"",OFFSET(Metadata!$B$1,MIN(IF(OFFSET(Metadata!$A$1,0,0,Metadata!Metadata_Table_Length,1)=SUBSTITUTE(C1789,"rawdatafilename","partnumber"),ROW(OFFSET(Metadata!$A$1,0,0,Metadata!Metadata_Table_Length,1))-1,"")),0),"")</f>
        <v/>
      </c>
      <c r="H1789" t="str">
        <f t="array" aca="1" ref="H1789" ca="1">IF(B1789&lt;&gt;"",OFFSET(Metadata!$B$1,MIN(IF(OFFSET(Metadata!$A$1,0,0,Metadata!Metadata_Table_Length,1)=SUBSTITUTE(C1789,"rawdatafilename","original_count"),ROW(OFFSET(Metadata!$A$1,0,0,Metadata!Metadata_Table_Length,1))-1,"")),0),"")</f>
        <v/>
      </c>
      <c r="I1789" t="str">
        <f t="array" aca="1" ref="I1789" ca="1">IF(B1789&lt;&gt;"",OFFSET(Metadata!$B$1,MIN(IF(OFFSET(Metadata!$A$1,0,0,Metadata!Metadata_Table_Length,1)=SUBSTITUTE(C1789,"rawdatafilename","count"),ROW(OFFSET(Metadata!$A$1,0,0,Metadata!Metadata_Table_Length,1))-1,"")),0),"")</f>
        <v/>
      </c>
      <c r="J1789" t="str">
        <f t="array" aca="1" ref="J1789" ca="1">IF(AND(G1789&lt;&gt;"",G1789&lt;&gt;G1788),MAX(IF(G$2:G$2001=G1789,H$2:H$2001,"")),"")</f>
        <v/>
      </c>
      <c r="K1789" t="str">
        <f t="array" aca="1" ref="K1789" ca="1">IF(AND(G1789&lt;&gt;"",G1789&lt;&gt;G1788),MAX(IF(G$2:G$2001=G1789,I$2:I$2001,"")),"")</f>
        <v/>
      </c>
      <c r="L1789" t="str">
        <f t="shared" ca="1" si="112"/>
        <v/>
      </c>
    </row>
    <row r="1790" spans="2:12" x14ac:dyDescent="0.25">
      <c r="B1790" t="str">
        <f t="shared" ca="1" si="110"/>
        <v/>
      </c>
      <c r="C1790" t="str">
        <f t="shared" ca="1" si="109"/>
        <v/>
      </c>
      <c r="D1790" s="156" t="str">
        <f t="array" aca="1" ref="D1790" ca="1">IFERROR(IF(B1790&lt;&gt;"",IF(OR(EXACT(OFFSET(Metadata!$A$1,0,0,Metadata!Metadata_Table_Length,1),C1790)),1,""),""),"")</f>
        <v/>
      </c>
      <c r="E1790" s="163" t="str">
        <f t="array" aca="1" ref="E1790" ca="1">IF(B1790&lt;&gt;"",IF(D1790=1,OFFSET(Metadata!$B$1,MIN(IF(OFFSET(Metadata!$A$1,0,0,Metadata!Metadata_Table_Length,1)=C1790,ROW(OFFSET(Metadata!$A$1,0,0,Metadata!Metadata_Table_Length,1))-1,"")),0),OFFSET(Metadata!$B$1,MIN(IF(OFFSET(Metadata!$A$1,0,0,Metadata!Metadata_Table_Length,1)=SUBSTITUTE(C1790,"rawdatafilename","originalfilename"),ROW(OFFSET(Metadata!$A$1,0,0,Metadata!Metadata_Table_Length,1))-1,"")),0)),"")</f>
        <v/>
      </c>
      <c r="F1790" t="str">
        <f t="shared" ca="1" si="111"/>
        <v/>
      </c>
      <c r="G1790" t="str">
        <f t="array" aca="1" ref="G1790" ca="1">IF(B1790&lt;&gt;"",OFFSET(Metadata!$B$1,MIN(IF(OFFSET(Metadata!$A$1,0,0,Metadata!Metadata_Table_Length,1)=SUBSTITUTE(C1790,"rawdatafilename","partnumber"),ROW(OFFSET(Metadata!$A$1,0,0,Metadata!Metadata_Table_Length,1))-1,"")),0),"")</f>
        <v/>
      </c>
      <c r="H1790" t="str">
        <f t="array" aca="1" ref="H1790" ca="1">IF(B1790&lt;&gt;"",OFFSET(Metadata!$B$1,MIN(IF(OFFSET(Metadata!$A$1,0,0,Metadata!Metadata_Table_Length,1)=SUBSTITUTE(C1790,"rawdatafilename","original_count"),ROW(OFFSET(Metadata!$A$1,0,0,Metadata!Metadata_Table_Length,1))-1,"")),0),"")</f>
        <v/>
      </c>
      <c r="I1790" t="str">
        <f t="array" aca="1" ref="I1790" ca="1">IF(B1790&lt;&gt;"",OFFSET(Metadata!$B$1,MIN(IF(OFFSET(Metadata!$A$1,0,0,Metadata!Metadata_Table_Length,1)=SUBSTITUTE(C1790,"rawdatafilename","count"),ROW(OFFSET(Metadata!$A$1,0,0,Metadata!Metadata_Table_Length,1))-1,"")),0),"")</f>
        <v/>
      </c>
      <c r="J1790" t="str">
        <f t="array" aca="1" ref="J1790" ca="1">IF(AND(G1790&lt;&gt;"",G1790&lt;&gt;G1789),MAX(IF(G$2:G$2001=G1790,H$2:H$2001,"")),"")</f>
        <v/>
      </c>
      <c r="K1790" t="str">
        <f t="array" aca="1" ref="K1790" ca="1">IF(AND(G1790&lt;&gt;"",G1790&lt;&gt;G1789),MAX(IF(G$2:G$2001=G1790,I$2:I$2001,"")),"")</f>
        <v/>
      </c>
      <c r="L1790" t="str">
        <f t="shared" ca="1" si="112"/>
        <v/>
      </c>
    </row>
    <row r="1791" spans="2:12" x14ac:dyDescent="0.25">
      <c r="B1791" t="str">
        <f t="shared" ca="1" si="110"/>
        <v/>
      </c>
      <c r="C1791" t="str">
        <f t="shared" ca="1" si="109"/>
        <v/>
      </c>
      <c r="D1791" s="156" t="str">
        <f t="array" aca="1" ref="D1791" ca="1">IFERROR(IF(B1791&lt;&gt;"",IF(OR(EXACT(OFFSET(Metadata!$A$1,0,0,Metadata!Metadata_Table_Length,1),C1791)),1,""),""),"")</f>
        <v/>
      </c>
      <c r="E1791" s="163" t="str">
        <f t="array" aca="1" ref="E1791" ca="1">IF(B1791&lt;&gt;"",IF(D1791=1,OFFSET(Metadata!$B$1,MIN(IF(OFFSET(Metadata!$A$1,0,0,Metadata!Metadata_Table_Length,1)=C1791,ROW(OFFSET(Metadata!$A$1,0,0,Metadata!Metadata_Table_Length,1))-1,"")),0),OFFSET(Metadata!$B$1,MIN(IF(OFFSET(Metadata!$A$1,0,0,Metadata!Metadata_Table_Length,1)=SUBSTITUTE(C1791,"rawdatafilename","originalfilename"),ROW(OFFSET(Metadata!$A$1,0,0,Metadata!Metadata_Table_Length,1))-1,"")),0)),"")</f>
        <v/>
      </c>
      <c r="F1791" t="str">
        <f t="shared" ca="1" si="111"/>
        <v/>
      </c>
      <c r="G1791" t="str">
        <f t="array" aca="1" ref="G1791" ca="1">IF(B1791&lt;&gt;"",OFFSET(Metadata!$B$1,MIN(IF(OFFSET(Metadata!$A$1,0,0,Metadata!Metadata_Table_Length,1)=SUBSTITUTE(C1791,"rawdatafilename","partnumber"),ROW(OFFSET(Metadata!$A$1,0,0,Metadata!Metadata_Table_Length,1))-1,"")),0),"")</f>
        <v/>
      </c>
      <c r="H1791" t="str">
        <f t="array" aca="1" ref="H1791" ca="1">IF(B1791&lt;&gt;"",OFFSET(Metadata!$B$1,MIN(IF(OFFSET(Metadata!$A$1,0,0,Metadata!Metadata_Table_Length,1)=SUBSTITUTE(C1791,"rawdatafilename","original_count"),ROW(OFFSET(Metadata!$A$1,0,0,Metadata!Metadata_Table_Length,1))-1,"")),0),"")</f>
        <v/>
      </c>
      <c r="I1791" t="str">
        <f t="array" aca="1" ref="I1791" ca="1">IF(B1791&lt;&gt;"",OFFSET(Metadata!$B$1,MIN(IF(OFFSET(Metadata!$A$1,0,0,Metadata!Metadata_Table_Length,1)=SUBSTITUTE(C1791,"rawdatafilename","count"),ROW(OFFSET(Metadata!$A$1,0,0,Metadata!Metadata_Table_Length,1))-1,"")),0),"")</f>
        <v/>
      </c>
      <c r="J1791" t="str">
        <f t="array" aca="1" ref="J1791" ca="1">IF(AND(G1791&lt;&gt;"",G1791&lt;&gt;G1790),MAX(IF(G$2:G$2001=G1791,H$2:H$2001,"")),"")</f>
        <v/>
      </c>
      <c r="K1791" t="str">
        <f t="array" aca="1" ref="K1791" ca="1">IF(AND(G1791&lt;&gt;"",G1791&lt;&gt;G1790),MAX(IF(G$2:G$2001=G1791,I$2:I$2001,"")),"")</f>
        <v/>
      </c>
      <c r="L1791" t="str">
        <f t="shared" ca="1" si="112"/>
        <v/>
      </c>
    </row>
    <row r="1792" spans="2:12" x14ac:dyDescent="0.25">
      <c r="B1792" t="str">
        <f t="shared" ca="1" si="110"/>
        <v/>
      </c>
      <c r="C1792" t="str">
        <f t="shared" ca="1" si="109"/>
        <v/>
      </c>
      <c r="D1792" s="156" t="str">
        <f t="array" aca="1" ref="D1792" ca="1">IFERROR(IF(B1792&lt;&gt;"",IF(OR(EXACT(OFFSET(Metadata!$A$1,0,0,Metadata!Metadata_Table_Length,1),C1792)),1,""),""),"")</f>
        <v/>
      </c>
      <c r="E1792" s="163" t="str">
        <f t="array" aca="1" ref="E1792" ca="1">IF(B1792&lt;&gt;"",IF(D1792=1,OFFSET(Metadata!$B$1,MIN(IF(OFFSET(Metadata!$A$1,0,0,Metadata!Metadata_Table_Length,1)=C1792,ROW(OFFSET(Metadata!$A$1,0,0,Metadata!Metadata_Table_Length,1))-1,"")),0),OFFSET(Metadata!$B$1,MIN(IF(OFFSET(Metadata!$A$1,0,0,Metadata!Metadata_Table_Length,1)=SUBSTITUTE(C1792,"rawdatafilename","originalfilename"),ROW(OFFSET(Metadata!$A$1,0,0,Metadata!Metadata_Table_Length,1))-1,"")),0)),"")</f>
        <v/>
      </c>
      <c r="F1792" t="str">
        <f t="shared" ca="1" si="111"/>
        <v/>
      </c>
      <c r="G1792" t="str">
        <f t="array" aca="1" ref="G1792" ca="1">IF(B1792&lt;&gt;"",OFFSET(Metadata!$B$1,MIN(IF(OFFSET(Metadata!$A$1,0,0,Metadata!Metadata_Table_Length,1)=SUBSTITUTE(C1792,"rawdatafilename","partnumber"),ROW(OFFSET(Metadata!$A$1,0,0,Metadata!Metadata_Table_Length,1))-1,"")),0),"")</f>
        <v/>
      </c>
      <c r="H1792" t="str">
        <f t="array" aca="1" ref="H1792" ca="1">IF(B1792&lt;&gt;"",OFFSET(Metadata!$B$1,MIN(IF(OFFSET(Metadata!$A$1,0,0,Metadata!Metadata_Table_Length,1)=SUBSTITUTE(C1792,"rawdatafilename","original_count"),ROW(OFFSET(Metadata!$A$1,0,0,Metadata!Metadata_Table_Length,1))-1,"")),0),"")</f>
        <v/>
      </c>
      <c r="I1792" t="str">
        <f t="array" aca="1" ref="I1792" ca="1">IF(B1792&lt;&gt;"",OFFSET(Metadata!$B$1,MIN(IF(OFFSET(Metadata!$A$1,0,0,Metadata!Metadata_Table_Length,1)=SUBSTITUTE(C1792,"rawdatafilename","count"),ROW(OFFSET(Metadata!$A$1,0,0,Metadata!Metadata_Table_Length,1))-1,"")),0),"")</f>
        <v/>
      </c>
      <c r="J1792" t="str">
        <f t="array" aca="1" ref="J1792" ca="1">IF(AND(G1792&lt;&gt;"",G1792&lt;&gt;G1791),MAX(IF(G$2:G$2001=G1792,H$2:H$2001,"")),"")</f>
        <v/>
      </c>
      <c r="K1792" t="str">
        <f t="array" aca="1" ref="K1792" ca="1">IF(AND(G1792&lt;&gt;"",G1792&lt;&gt;G1791),MAX(IF(G$2:G$2001=G1792,I$2:I$2001,"")),"")</f>
        <v/>
      </c>
      <c r="L1792" t="str">
        <f t="shared" ca="1" si="112"/>
        <v/>
      </c>
    </row>
    <row r="1793" spans="2:12" x14ac:dyDescent="0.25">
      <c r="B1793" t="str">
        <f t="shared" ca="1" si="110"/>
        <v/>
      </c>
      <c r="C1793" t="str">
        <f t="shared" ca="1" si="109"/>
        <v/>
      </c>
      <c r="D1793" s="156" t="str">
        <f t="array" aca="1" ref="D1793" ca="1">IFERROR(IF(B1793&lt;&gt;"",IF(OR(EXACT(OFFSET(Metadata!$A$1,0,0,Metadata!Metadata_Table_Length,1),C1793)),1,""),""),"")</f>
        <v/>
      </c>
      <c r="E1793" s="163" t="str">
        <f t="array" aca="1" ref="E1793" ca="1">IF(B1793&lt;&gt;"",IF(D1793=1,OFFSET(Metadata!$B$1,MIN(IF(OFFSET(Metadata!$A$1,0,0,Metadata!Metadata_Table_Length,1)=C1793,ROW(OFFSET(Metadata!$A$1,0,0,Metadata!Metadata_Table_Length,1))-1,"")),0),OFFSET(Metadata!$B$1,MIN(IF(OFFSET(Metadata!$A$1,0,0,Metadata!Metadata_Table_Length,1)=SUBSTITUTE(C1793,"rawdatafilename","originalfilename"),ROW(OFFSET(Metadata!$A$1,0,0,Metadata!Metadata_Table_Length,1))-1,"")),0)),"")</f>
        <v/>
      </c>
      <c r="F1793" t="str">
        <f t="shared" ca="1" si="111"/>
        <v/>
      </c>
      <c r="G1793" t="str">
        <f t="array" aca="1" ref="G1793" ca="1">IF(B1793&lt;&gt;"",OFFSET(Metadata!$B$1,MIN(IF(OFFSET(Metadata!$A$1,0,0,Metadata!Metadata_Table_Length,1)=SUBSTITUTE(C1793,"rawdatafilename","partnumber"),ROW(OFFSET(Metadata!$A$1,0,0,Metadata!Metadata_Table_Length,1))-1,"")),0),"")</f>
        <v/>
      </c>
      <c r="H1793" t="str">
        <f t="array" aca="1" ref="H1793" ca="1">IF(B1793&lt;&gt;"",OFFSET(Metadata!$B$1,MIN(IF(OFFSET(Metadata!$A$1,0,0,Metadata!Metadata_Table_Length,1)=SUBSTITUTE(C1793,"rawdatafilename","original_count"),ROW(OFFSET(Metadata!$A$1,0,0,Metadata!Metadata_Table_Length,1))-1,"")),0),"")</f>
        <v/>
      </c>
      <c r="I1793" t="str">
        <f t="array" aca="1" ref="I1793" ca="1">IF(B1793&lt;&gt;"",OFFSET(Metadata!$B$1,MIN(IF(OFFSET(Metadata!$A$1,0,0,Metadata!Metadata_Table_Length,1)=SUBSTITUTE(C1793,"rawdatafilename","count"),ROW(OFFSET(Metadata!$A$1,0,0,Metadata!Metadata_Table_Length,1))-1,"")),0),"")</f>
        <v/>
      </c>
      <c r="J1793" t="str">
        <f t="array" aca="1" ref="J1793" ca="1">IF(AND(G1793&lt;&gt;"",G1793&lt;&gt;G1792),MAX(IF(G$2:G$2001=G1793,H$2:H$2001,"")),"")</f>
        <v/>
      </c>
      <c r="K1793" t="str">
        <f t="array" aca="1" ref="K1793" ca="1">IF(AND(G1793&lt;&gt;"",G1793&lt;&gt;G1792),MAX(IF(G$2:G$2001=G1793,I$2:I$2001,"")),"")</f>
        <v/>
      </c>
      <c r="L1793" t="str">
        <f t="shared" ca="1" si="112"/>
        <v/>
      </c>
    </row>
    <row r="1794" spans="2:12" x14ac:dyDescent="0.25">
      <c r="B1794" t="str">
        <f t="shared" ca="1" si="110"/>
        <v/>
      </c>
      <c r="C1794" t="str">
        <f t="shared" ref="C1794:C1857" ca="1" si="113">IF(B1794&lt;&gt;"",CONCATENATE("RESULTS_SEARCH_",B1794,"_PARAMETERS_PEAKLIST_rawdatafilename"),"")</f>
        <v/>
      </c>
      <c r="D1794" s="156" t="str">
        <f t="array" aca="1" ref="D1794" ca="1">IFERROR(IF(B1794&lt;&gt;"",IF(OR(EXACT(OFFSET(Metadata!$A$1,0,0,Metadata!Metadata_Table_Length,1),C1794)),1,""),""),"")</f>
        <v/>
      </c>
      <c r="E1794" s="163" t="str">
        <f t="array" aca="1" ref="E1794" ca="1">IF(B1794&lt;&gt;"",IF(D1794=1,OFFSET(Metadata!$B$1,MIN(IF(OFFSET(Metadata!$A$1,0,0,Metadata!Metadata_Table_Length,1)=C1794,ROW(OFFSET(Metadata!$A$1,0,0,Metadata!Metadata_Table_Length,1))-1,"")),0),OFFSET(Metadata!$B$1,MIN(IF(OFFSET(Metadata!$A$1,0,0,Metadata!Metadata_Table_Length,1)=SUBSTITUTE(C1794,"rawdatafilename","originalfilename"),ROW(OFFSET(Metadata!$A$1,0,0,Metadata!Metadata_Table_Length,1))-1,"")),0)),"")</f>
        <v/>
      </c>
      <c r="F1794" t="str">
        <f t="shared" ca="1" si="111"/>
        <v/>
      </c>
      <c r="G1794" t="str">
        <f t="array" aca="1" ref="G1794" ca="1">IF(B1794&lt;&gt;"",OFFSET(Metadata!$B$1,MIN(IF(OFFSET(Metadata!$A$1,0,0,Metadata!Metadata_Table_Length,1)=SUBSTITUTE(C1794,"rawdatafilename","partnumber"),ROW(OFFSET(Metadata!$A$1,0,0,Metadata!Metadata_Table_Length,1))-1,"")),0),"")</f>
        <v/>
      </c>
      <c r="H1794" t="str">
        <f t="array" aca="1" ref="H1794" ca="1">IF(B1794&lt;&gt;"",OFFSET(Metadata!$B$1,MIN(IF(OFFSET(Metadata!$A$1,0,0,Metadata!Metadata_Table_Length,1)=SUBSTITUTE(C1794,"rawdatafilename","original_count"),ROW(OFFSET(Metadata!$A$1,0,0,Metadata!Metadata_Table_Length,1))-1,"")),0),"")</f>
        <v/>
      </c>
      <c r="I1794" t="str">
        <f t="array" aca="1" ref="I1794" ca="1">IF(B1794&lt;&gt;"",OFFSET(Metadata!$B$1,MIN(IF(OFFSET(Metadata!$A$1,0,0,Metadata!Metadata_Table_Length,1)=SUBSTITUTE(C1794,"rawdatafilename","count"),ROW(OFFSET(Metadata!$A$1,0,0,Metadata!Metadata_Table_Length,1))-1,"")),0),"")</f>
        <v/>
      </c>
      <c r="J1794" t="str">
        <f t="array" aca="1" ref="J1794" ca="1">IF(AND(G1794&lt;&gt;"",G1794&lt;&gt;G1793),MAX(IF(G$2:G$2001=G1794,H$2:H$2001,"")),"")</f>
        <v/>
      </c>
      <c r="K1794" t="str">
        <f t="array" aca="1" ref="K1794" ca="1">IF(AND(G1794&lt;&gt;"",G1794&lt;&gt;G1793),MAX(IF(G$2:G$2001=G1794,I$2:I$2001,"")),"")</f>
        <v/>
      </c>
      <c r="L1794" t="str">
        <f t="shared" ca="1" si="112"/>
        <v/>
      </c>
    </row>
    <row r="1795" spans="2:12" x14ac:dyDescent="0.25">
      <c r="B1795" t="str">
        <f t="shared" ref="B1795:B1858" ca="1" si="114">IF(B1794&lt;&gt;"",IF(B1794+1&lt;=$A$9,B1794+1,""),"")</f>
        <v/>
      </c>
      <c r="C1795" t="str">
        <f t="shared" ca="1" si="113"/>
        <v/>
      </c>
      <c r="D1795" s="156" t="str">
        <f t="array" aca="1" ref="D1795" ca="1">IFERROR(IF(B1795&lt;&gt;"",IF(OR(EXACT(OFFSET(Metadata!$A$1,0,0,Metadata!Metadata_Table_Length,1),C1795)),1,""),""),"")</f>
        <v/>
      </c>
      <c r="E1795" s="163" t="str">
        <f t="array" aca="1" ref="E1795" ca="1">IF(B1795&lt;&gt;"",IF(D1795=1,OFFSET(Metadata!$B$1,MIN(IF(OFFSET(Metadata!$A$1,0,0,Metadata!Metadata_Table_Length,1)=C1795,ROW(OFFSET(Metadata!$A$1,0,0,Metadata!Metadata_Table_Length,1))-1,"")),0),OFFSET(Metadata!$B$1,MIN(IF(OFFSET(Metadata!$A$1,0,0,Metadata!Metadata_Table_Length,1)=SUBSTITUTE(C1795,"rawdatafilename","originalfilename"),ROW(OFFSET(Metadata!$A$1,0,0,Metadata!Metadata_Table_Length,1))-1,"")),0)),"")</f>
        <v/>
      </c>
      <c r="F1795" t="str">
        <f t="shared" ref="F1795:F1858" ca="1" si="115">IF(F1794&lt;&gt;"",IF(E1795&lt;&gt;"",IF(E1795&lt;&gt;E1794,F1794+1,F1794),""),"")</f>
        <v/>
      </c>
      <c r="G1795" t="str">
        <f t="array" aca="1" ref="G1795" ca="1">IF(B1795&lt;&gt;"",OFFSET(Metadata!$B$1,MIN(IF(OFFSET(Metadata!$A$1,0,0,Metadata!Metadata_Table_Length,1)=SUBSTITUTE(C1795,"rawdatafilename","partnumber"),ROW(OFFSET(Metadata!$A$1,0,0,Metadata!Metadata_Table_Length,1))-1,"")),0),"")</f>
        <v/>
      </c>
      <c r="H1795" t="str">
        <f t="array" aca="1" ref="H1795" ca="1">IF(B1795&lt;&gt;"",OFFSET(Metadata!$B$1,MIN(IF(OFFSET(Metadata!$A$1,0,0,Metadata!Metadata_Table_Length,1)=SUBSTITUTE(C1795,"rawdatafilename","original_count"),ROW(OFFSET(Metadata!$A$1,0,0,Metadata!Metadata_Table_Length,1))-1,"")),0),"")</f>
        <v/>
      </c>
      <c r="I1795" t="str">
        <f t="array" aca="1" ref="I1795" ca="1">IF(B1795&lt;&gt;"",OFFSET(Metadata!$B$1,MIN(IF(OFFSET(Metadata!$A$1,0,0,Metadata!Metadata_Table_Length,1)=SUBSTITUTE(C1795,"rawdatafilename","count"),ROW(OFFSET(Metadata!$A$1,0,0,Metadata!Metadata_Table_Length,1))-1,"")),0),"")</f>
        <v/>
      </c>
      <c r="J1795" t="str">
        <f t="array" aca="1" ref="J1795" ca="1">IF(AND(G1795&lt;&gt;"",G1795&lt;&gt;G1794),MAX(IF(G$2:G$2001=G1795,H$2:H$2001,"")),"")</f>
        <v/>
      </c>
      <c r="K1795" t="str">
        <f t="array" aca="1" ref="K1795" ca="1">IF(AND(G1795&lt;&gt;"",G1795&lt;&gt;G1794),MAX(IF(G$2:G$2001=G1795,I$2:I$2001,"")),"")</f>
        <v/>
      </c>
      <c r="L1795" t="str">
        <f t="shared" ca="1" si="112"/>
        <v/>
      </c>
    </row>
    <row r="1796" spans="2:12" x14ac:dyDescent="0.25">
      <c r="B1796" t="str">
        <f t="shared" ca="1" si="114"/>
        <v/>
      </c>
      <c r="C1796" t="str">
        <f t="shared" ca="1" si="113"/>
        <v/>
      </c>
      <c r="D1796" s="156" t="str">
        <f t="array" aca="1" ref="D1796" ca="1">IFERROR(IF(B1796&lt;&gt;"",IF(OR(EXACT(OFFSET(Metadata!$A$1,0,0,Metadata!Metadata_Table_Length,1),C1796)),1,""),""),"")</f>
        <v/>
      </c>
      <c r="E1796" s="163" t="str">
        <f t="array" aca="1" ref="E1796" ca="1">IF(B1796&lt;&gt;"",IF(D1796=1,OFFSET(Metadata!$B$1,MIN(IF(OFFSET(Metadata!$A$1,0,0,Metadata!Metadata_Table_Length,1)=C1796,ROW(OFFSET(Metadata!$A$1,0,0,Metadata!Metadata_Table_Length,1))-1,"")),0),OFFSET(Metadata!$B$1,MIN(IF(OFFSET(Metadata!$A$1,0,0,Metadata!Metadata_Table_Length,1)=SUBSTITUTE(C1796,"rawdatafilename","originalfilename"),ROW(OFFSET(Metadata!$A$1,0,0,Metadata!Metadata_Table_Length,1))-1,"")),0)),"")</f>
        <v/>
      </c>
      <c r="F1796" t="str">
        <f t="shared" ca="1" si="115"/>
        <v/>
      </c>
      <c r="G1796" t="str">
        <f t="array" aca="1" ref="G1796" ca="1">IF(B1796&lt;&gt;"",OFFSET(Metadata!$B$1,MIN(IF(OFFSET(Metadata!$A$1,0,0,Metadata!Metadata_Table_Length,1)=SUBSTITUTE(C1796,"rawdatafilename","partnumber"),ROW(OFFSET(Metadata!$A$1,0,0,Metadata!Metadata_Table_Length,1))-1,"")),0),"")</f>
        <v/>
      </c>
      <c r="H1796" t="str">
        <f t="array" aca="1" ref="H1796" ca="1">IF(B1796&lt;&gt;"",OFFSET(Metadata!$B$1,MIN(IF(OFFSET(Metadata!$A$1,0,0,Metadata!Metadata_Table_Length,1)=SUBSTITUTE(C1796,"rawdatafilename","original_count"),ROW(OFFSET(Metadata!$A$1,0,0,Metadata!Metadata_Table_Length,1))-1,"")),0),"")</f>
        <v/>
      </c>
      <c r="I1796" t="str">
        <f t="array" aca="1" ref="I1796" ca="1">IF(B1796&lt;&gt;"",OFFSET(Metadata!$B$1,MIN(IF(OFFSET(Metadata!$A$1,0,0,Metadata!Metadata_Table_Length,1)=SUBSTITUTE(C1796,"rawdatafilename","count"),ROW(OFFSET(Metadata!$A$1,0,0,Metadata!Metadata_Table_Length,1))-1,"")),0),"")</f>
        <v/>
      </c>
      <c r="J1796" t="str">
        <f t="array" aca="1" ref="J1796" ca="1">IF(AND(G1796&lt;&gt;"",G1796&lt;&gt;G1795),MAX(IF(G$2:G$2001=G1796,H$2:H$2001,"")),"")</f>
        <v/>
      </c>
      <c r="K1796" t="str">
        <f t="array" aca="1" ref="K1796" ca="1">IF(AND(G1796&lt;&gt;"",G1796&lt;&gt;G1795),MAX(IF(G$2:G$2001=G1796,I$2:I$2001,"")),"")</f>
        <v/>
      </c>
      <c r="L1796" t="str">
        <f t="shared" ca="1" si="112"/>
        <v/>
      </c>
    </row>
    <row r="1797" spans="2:12" x14ac:dyDescent="0.25">
      <c r="B1797" t="str">
        <f t="shared" ca="1" si="114"/>
        <v/>
      </c>
      <c r="C1797" t="str">
        <f t="shared" ca="1" si="113"/>
        <v/>
      </c>
      <c r="D1797" s="156" t="str">
        <f t="array" aca="1" ref="D1797" ca="1">IFERROR(IF(B1797&lt;&gt;"",IF(OR(EXACT(OFFSET(Metadata!$A$1,0,0,Metadata!Metadata_Table_Length,1),C1797)),1,""),""),"")</f>
        <v/>
      </c>
      <c r="E1797" s="163" t="str">
        <f t="array" aca="1" ref="E1797" ca="1">IF(B1797&lt;&gt;"",IF(D1797=1,OFFSET(Metadata!$B$1,MIN(IF(OFFSET(Metadata!$A$1,0,0,Metadata!Metadata_Table_Length,1)=C1797,ROW(OFFSET(Metadata!$A$1,0,0,Metadata!Metadata_Table_Length,1))-1,"")),0),OFFSET(Metadata!$B$1,MIN(IF(OFFSET(Metadata!$A$1,0,0,Metadata!Metadata_Table_Length,1)=SUBSTITUTE(C1797,"rawdatafilename","originalfilename"),ROW(OFFSET(Metadata!$A$1,0,0,Metadata!Metadata_Table_Length,1))-1,"")),0)),"")</f>
        <v/>
      </c>
      <c r="F1797" t="str">
        <f t="shared" ca="1" si="115"/>
        <v/>
      </c>
      <c r="G1797" t="str">
        <f t="array" aca="1" ref="G1797" ca="1">IF(B1797&lt;&gt;"",OFFSET(Metadata!$B$1,MIN(IF(OFFSET(Metadata!$A$1,0,0,Metadata!Metadata_Table_Length,1)=SUBSTITUTE(C1797,"rawdatafilename","partnumber"),ROW(OFFSET(Metadata!$A$1,0,0,Metadata!Metadata_Table_Length,1))-1,"")),0),"")</f>
        <v/>
      </c>
      <c r="H1797" t="str">
        <f t="array" aca="1" ref="H1797" ca="1">IF(B1797&lt;&gt;"",OFFSET(Metadata!$B$1,MIN(IF(OFFSET(Metadata!$A$1,0,0,Metadata!Metadata_Table_Length,1)=SUBSTITUTE(C1797,"rawdatafilename","original_count"),ROW(OFFSET(Metadata!$A$1,0,0,Metadata!Metadata_Table_Length,1))-1,"")),0),"")</f>
        <v/>
      </c>
      <c r="I1797" t="str">
        <f t="array" aca="1" ref="I1797" ca="1">IF(B1797&lt;&gt;"",OFFSET(Metadata!$B$1,MIN(IF(OFFSET(Metadata!$A$1,0,0,Metadata!Metadata_Table_Length,1)=SUBSTITUTE(C1797,"rawdatafilename","count"),ROW(OFFSET(Metadata!$A$1,0,0,Metadata!Metadata_Table_Length,1))-1,"")),0),"")</f>
        <v/>
      </c>
      <c r="J1797" t="str">
        <f t="array" aca="1" ref="J1797" ca="1">IF(AND(G1797&lt;&gt;"",G1797&lt;&gt;G1796),MAX(IF(G$2:G$2001=G1797,H$2:H$2001,"")),"")</f>
        <v/>
      </c>
      <c r="K1797" t="str">
        <f t="array" aca="1" ref="K1797" ca="1">IF(AND(G1797&lt;&gt;"",G1797&lt;&gt;G1796),MAX(IF(G$2:G$2001=G1797,I$2:I$2001,"")),"")</f>
        <v/>
      </c>
      <c r="L1797" t="str">
        <f t="shared" ca="1" si="112"/>
        <v/>
      </c>
    </row>
    <row r="1798" spans="2:12" x14ac:dyDescent="0.25">
      <c r="B1798" t="str">
        <f t="shared" ca="1" si="114"/>
        <v/>
      </c>
      <c r="C1798" t="str">
        <f t="shared" ca="1" si="113"/>
        <v/>
      </c>
      <c r="D1798" s="156" t="str">
        <f t="array" aca="1" ref="D1798" ca="1">IFERROR(IF(B1798&lt;&gt;"",IF(OR(EXACT(OFFSET(Metadata!$A$1,0,0,Metadata!Metadata_Table_Length,1),C1798)),1,""),""),"")</f>
        <v/>
      </c>
      <c r="E1798" s="163" t="str">
        <f t="array" aca="1" ref="E1798" ca="1">IF(B1798&lt;&gt;"",IF(D1798=1,OFFSET(Metadata!$B$1,MIN(IF(OFFSET(Metadata!$A$1,0,0,Metadata!Metadata_Table_Length,1)=C1798,ROW(OFFSET(Metadata!$A$1,0,0,Metadata!Metadata_Table_Length,1))-1,"")),0),OFFSET(Metadata!$B$1,MIN(IF(OFFSET(Metadata!$A$1,0,0,Metadata!Metadata_Table_Length,1)=SUBSTITUTE(C1798,"rawdatafilename","originalfilename"),ROW(OFFSET(Metadata!$A$1,0,0,Metadata!Metadata_Table_Length,1))-1,"")),0)),"")</f>
        <v/>
      </c>
      <c r="F1798" t="str">
        <f t="shared" ca="1" si="115"/>
        <v/>
      </c>
      <c r="G1798" t="str">
        <f t="array" aca="1" ref="G1798" ca="1">IF(B1798&lt;&gt;"",OFFSET(Metadata!$B$1,MIN(IF(OFFSET(Metadata!$A$1,0,0,Metadata!Metadata_Table_Length,1)=SUBSTITUTE(C1798,"rawdatafilename","partnumber"),ROW(OFFSET(Metadata!$A$1,0,0,Metadata!Metadata_Table_Length,1))-1,"")),0),"")</f>
        <v/>
      </c>
      <c r="H1798" t="str">
        <f t="array" aca="1" ref="H1798" ca="1">IF(B1798&lt;&gt;"",OFFSET(Metadata!$B$1,MIN(IF(OFFSET(Metadata!$A$1,0,0,Metadata!Metadata_Table_Length,1)=SUBSTITUTE(C1798,"rawdatafilename","original_count"),ROW(OFFSET(Metadata!$A$1,0,0,Metadata!Metadata_Table_Length,1))-1,"")),0),"")</f>
        <v/>
      </c>
      <c r="I1798" t="str">
        <f t="array" aca="1" ref="I1798" ca="1">IF(B1798&lt;&gt;"",OFFSET(Metadata!$B$1,MIN(IF(OFFSET(Metadata!$A$1,0,0,Metadata!Metadata_Table_Length,1)=SUBSTITUTE(C1798,"rawdatafilename","count"),ROW(OFFSET(Metadata!$A$1,0,0,Metadata!Metadata_Table_Length,1))-1,"")),0),"")</f>
        <v/>
      </c>
      <c r="J1798" t="str">
        <f t="array" aca="1" ref="J1798" ca="1">IF(AND(G1798&lt;&gt;"",G1798&lt;&gt;G1797),MAX(IF(G$2:G$2001=G1798,H$2:H$2001,"")),"")</f>
        <v/>
      </c>
      <c r="K1798" t="str">
        <f t="array" aca="1" ref="K1798" ca="1">IF(AND(G1798&lt;&gt;"",G1798&lt;&gt;G1797),MAX(IF(G$2:G$2001=G1798,I$2:I$2001,"")),"")</f>
        <v/>
      </c>
      <c r="L1798" t="str">
        <f t="shared" ca="1" si="112"/>
        <v/>
      </c>
    </row>
    <row r="1799" spans="2:12" x14ac:dyDescent="0.25">
      <c r="B1799" t="str">
        <f t="shared" ca="1" si="114"/>
        <v/>
      </c>
      <c r="C1799" t="str">
        <f t="shared" ca="1" si="113"/>
        <v/>
      </c>
      <c r="D1799" s="156" t="str">
        <f t="array" aca="1" ref="D1799" ca="1">IFERROR(IF(B1799&lt;&gt;"",IF(OR(EXACT(OFFSET(Metadata!$A$1,0,0,Metadata!Metadata_Table_Length,1),C1799)),1,""),""),"")</f>
        <v/>
      </c>
      <c r="E1799" s="163" t="str">
        <f t="array" aca="1" ref="E1799" ca="1">IF(B1799&lt;&gt;"",IF(D1799=1,OFFSET(Metadata!$B$1,MIN(IF(OFFSET(Metadata!$A$1,0,0,Metadata!Metadata_Table_Length,1)=C1799,ROW(OFFSET(Metadata!$A$1,0,0,Metadata!Metadata_Table_Length,1))-1,"")),0),OFFSET(Metadata!$B$1,MIN(IF(OFFSET(Metadata!$A$1,0,0,Metadata!Metadata_Table_Length,1)=SUBSTITUTE(C1799,"rawdatafilename","originalfilename"),ROW(OFFSET(Metadata!$A$1,0,0,Metadata!Metadata_Table_Length,1))-1,"")),0)),"")</f>
        <v/>
      </c>
      <c r="F1799" t="str">
        <f t="shared" ca="1" si="115"/>
        <v/>
      </c>
      <c r="G1799" t="str">
        <f t="array" aca="1" ref="G1799" ca="1">IF(B1799&lt;&gt;"",OFFSET(Metadata!$B$1,MIN(IF(OFFSET(Metadata!$A$1,0,0,Metadata!Metadata_Table_Length,1)=SUBSTITUTE(C1799,"rawdatafilename","partnumber"),ROW(OFFSET(Metadata!$A$1,0,0,Metadata!Metadata_Table_Length,1))-1,"")),0),"")</f>
        <v/>
      </c>
      <c r="H1799" t="str">
        <f t="array" aca="1" ref="H1799" ca="1">IF(B1799&lt;&gt;"",OFFSET(Metadata!$B$1,MIN(IF(OFFSET(Metadata!$A$1,0,0,Metadata!Metadata_Table_Length,1)=SUBSTITUTE(C1799,"rawdatafilename","original_count"),ROW(OFFSET(Metadata!$A$1,0,0,Metadata!Metadata_Table_Length,1))-1,"")),0),"")</f>
        <v/>
      </c>
      <c r="I1799" t="str">
        <f t="array" aca="1" ref="I1799" ca="1">IF(B1799&lt;&gt;"",OFFSET(Metadata!$B$1,MIN(IF(OFFSET(Metadata!$A$1,0,0,Metadata!Metadata_Table_Length,1)=SUBSTITUTE(C1799,"rawdatafilename","count"),ROW(OFFSET(Metadata!$A$1,0,0,Metadata!Metadata_Table_Length,1))-1,"")),0),"")</f>
        <v/>
      </c>
      <c r="J1799" t="str">
        <f t="array" aca="1" ref="J1799" ca="1">IF(AND(G1799&lt;&gt;"",G1799&lt;&gt;G1798),MAX(IF(G$2:G$2001=G1799,H$2:H$2001,"")),"")</f>
        <v/>
      </c>
      <c r="K1799" t="str">
        <f t="array" aca="1" ref="K1799" ca="1">IF(AND(G1799&lt;&gt;"",G1799&lt;&gt;G1798),MAX(IF(G$2:G$2001=G1799,I$2:I$2001,"")),"")</f>
        <v/>
      </c>
      <c r="L1799" t="str">
        <f t="shared" ca="1" si="112"/>
        <v/>
      </c>
    </row>
    <row r="1800" spans="2:12" x14ac:dyDescent="0.25">
      <c r="B1800" t="str">
        <f t="shared" ca="1" si="114"/>
        <v/>
      </c>
      <c r="C1800" t="str">
        <f t="shared" ca="1" si="113"/>
        <v/>
      </c>
      <c r="D1800" s="156" t="str">
        <f t="array" aca="1" ref="D1800" ca="1">IFERROR(IF(B1800&lt;&gt;"",IF(OR(EXACT(OFFSET(Metadata!$A$1,0,0,Metadata!Metadata_Table_Length,1),C1800)),1,""),""),"")</f>
        <v/>
      </c>
      <c r="E1800" s="163" t="str">
        <f t="array" aca="1" ref="E1800" ca="1">IF(B1800&lt;&gt;"",IF(D1800=1,OFFSET(Metadata!$B$1,MIN(IF(OFFSET(Metadata!$A$1,0,0,Metadata!Metadata_Table_Length,1)=C1800,ROW(OFFSET(Metadata!$A$1,0,0,Metadata!Metadata_Table_Length,1))-1,"")),0),OFFSET(Metadata!$B$1,MIN(IF(OFFSET(Metadata!$A$1,0,0,Metadata!Metadata_Table_Length,1)=SUBSTITUTE(C1800,"rawdatafilename","originalfilename"),ROW(OFFSET(Metadata!$A$1,0,0,Metadata!Metadata_Table_Length,1))-1,"")),0)),"")</f>
        <v/>
      </c>
      <c r="F1800" t="str">
        <f t="shared" ca="1" si="115"/>
        <v/>
      </c>
      <c r="G1800" t="str">
        <f t="array" aca="1" ref="G1800" ca="1">IF(B1800&lt;&gt;"",OFFSET(Metadata!$B$1,MIN(IF(OFFSET(Metadata!$A$1,0,0,Metadata!Metadata_Table_Length,1)=SUBSTITUTE(C1800,"rawdatafilename","partnumber"),ROW(OFFSET(Metadata!$A$1,0,0,Metadata!Metadata_Table_Length,1))-1,"")),0),"")</f>
        <v/>
      </c>
      <c r="H1800" t="str">
        <f t="array" aca="1" ref="H1800" ca="1">IF(B1800&lt;&gt;"",OFFSET(Metadata!$B$1,MIN(IF(OFFSET(Metadata!$A$1,0,0,Metadata!Metadata_Table_Length,1)=SUBSTITUTE(C1800,"rawdatafilename","original_count"),ROW(OFFSET(Metadata!$A$1,0,0,Metadata!Metadata_Table_Length,1))-1,"")),0),"")</f>
        <v/>
      </c>
      <c r="I1800" t="str">
        <f t="array" aca="1" ref="I1800" ca="1">IF(B1800&lt;&gt;"",OFFSET(Metadata!$B$1,MIN(IF(OFFSET(Metadata!$A$1,0,0,Metadata!Metadata_Table_Length,1)=SUBSTITUTE(C1800,"rawdatafilename","count"),ROW(OFFSET(Metadata!$A$1,0,0,Metadata!Metadata_Table_Length,1))-1,"")),0),"")</f>
        <v/>
      </c>
      <c r="J1800" t="str">
        <f t="array" aca="1" ref="J1800" ca="1">IF(AND(G1800&lt;&gt;"",G1800&lt;&gt;G1799),MAX(IF(G$2:G$2001=G1800,H$2:H$2001,"")),"")</f>
        <v/>
      </c>
      <c r="K1800" t="str">
        <f t="array" aca="1" ref="K1800" ca="1">IF(AND(G1800&lt;&gt;"",G1800&lt;&gt;G1799),MAX(IF(G$2:G$2001=G1800,I$2:I$2001,"")),"")</f>
        <v/>
      </c>
      <c r="L1800" t="str">
        <f t="shared" ca="1" si="112"/>
        <v/>
      </c>
    </row>
    <row r="1801" spans="2:12" x14ac:dyDescent="0.25">
      <c r="B1801" t="str">
        <f t="shared" ca="1" si="114"/>
        <v/>
      </c>
      <c r="C1801" t="str">
        <f t="shared" ca="1" si="113"/>
        <v/>
      </c>
      <c r="D1801" s="156" t="str">
        <f t="array" aca="1" ref="D1801" ca="1">IFERROR(IF(B1801&lt;&gt;"",IF(OR(EXACT(OFFSET(Metadata!$A$1,0,0,Metadata!Metadata_Table_Length,1),C1801)),1,""),""),"")</f>
        <v/>
      </c>
      <c r="E1801" s="163" t="str">
        <f t="array" aca="1" ref="E1801" ca="1">IF(B1801&lt;&gt;"",IF(D1801=1,OFFSET(Metadata!$B$1,MIN(IF(OFFSET(Metadata!$A$1,0,0,Metadata!Metadata_Table_Length,1)=C1801,ROW(OFFSET(Metadata!$A$1,0,0,Metadata!Metadata_Table_Length,1))-1,"")),0),OFFSET(Metadata!$B$1,MIN(IF(OFFSET(Metadata!$A$1,0,0,Metadata!Metadata_Table_Length,1)=SUBSTITUTE(C1801,"rawdatafilename","originalfilename"),ROW(OFFSET(Metadata!$A$1,0,0,Metadata!Metadata_Table_Length,1))-1,"")),0)),"")</f>
        <v/>
      </c>
      <c r="F1801" t="str">
        <f t="shared" ca="1" si="115"/>
        <v/>
      </c>
      <c r="G1801" t="str">
        <f t="array" aca="1" ref="G1801" ca="1">IF(B1801&lt;&gt;"",OFFSET(Metadata!$B$1,MIN(IF(OFFSET(Metadata!$A$1,0,0,Metadata!Metadata_Table_Length,1)=SUBSTITUTE(C1801,"rawdatafilename","partnumber"),ROW(OFFSET(Metadata!$A$1,0,0,Metadata!Metadata_Table_Length,1))-1,"")),0),"")</f>
        <v/>
      </c>
      <c r="H1801" t="str">
        <f t="array" aca="1" ref="H1801" ca="1">IF(B1801&lt;&gt;"",OFFSET(Metadata!$B$1,MIN(IF(OFFSET(Metadata!$A$1,0,0,Metadata!Metadata_Table_Length,1)=SUBSTITUTE(C1801,"rawdatafilename","original_count"),ROW(OFFSET(Metadata!$A$1,0,0,Metadata!Metadata_Table_Length,1))-1,"")),0),"")</f>
        <v/>
      </c>
      <c r="I1801" t="str">
        <f t="array" aca="1" ref="I1801" ca="1">IF(B1801&lt;&gt;"",OFFSET(Metadata!$B$1,MIN(IF(OFFSET(Metadata!$A$1,0,0,Metadata!Metadata_Table_Length,1)=SUBSTITUTE(C1801,"rawdatafilename","count"),ROW(OFFSET(Metadata!$A$1,0,0,Metadata!Metadata_Table_Length,1))-1,"")),0),"")</f>
        <v/>
      </c>
      <c r="J1801" t="str">
        <f t="array" aca="1" ref="J1801" ca="1">IF(AND(G1801&lt;&gt;"",G1801&lt;&gt;G1800),MAX(IF(G$2:G$2001=G1801,H$2:H$2001,"")),"")</f>
        <v/>
      </c>
      <c r="K1801" t="str">
        <f t="array" aca="1" ref="K1801" ca="1">IF(AND(G1801&lt;&gt;"",G1801&lt;&gt;G1800),MAX(IF(G$2:G$2001=G1801,I$2:I$2001,"")),"")</f>
        <v/>
      </c>
      <c r="L1801" t="str">
        <f t="shared" ca="1" si="112"/>
        <v/>
      </c>
    </row>
    <row r="1802" spans="2:12" x14ac:dyDescent="0.25">
      <c r="B1802" t="str">
        <f t="shared" ca="1" si="114"/>
        <v/>
      </c>
      <c r="C1802" t="str">
        <f t="shared" ca="1" si="113"/>
        <v/>
      </c>
      <c r="D1802" s="156" t="str">
        <f t="array" aca="1" ref="D1802" ca="1">IFERROR(IF(B1802&lt;&gt;"",IF(OR(EXACT(OFFSET(Metadata!$A$1,0,0,Metadata!Metadata_Table_Length,1),C1802)),1,""),""),"")</f>
        <v/>
      </c>
      <c r="E1802" s="163" t="str">
        <f t="array" aca="1" ref="E1802" ca="1">IF(B1802&lt;&gt;"",IF(D1802=1,OFFSET(Metadata!$B$1,MIN(IF(OFFSET(Metadata!$A$1,0,0,Metadata!Metadata_Table_Length,1)=C1802,ROW(OFFSET(Metadata!$A$1,0,0,Metadata!Metadata_Table_Length,1))-1,"")),0),OFFSET(Metadata!$B$1,MIN(IF(OFFSET(Metadata!$A$1,0,0,Metadata!Metadata_Table_Length,1)=SUBSTITUTE(C1802,"rawdatafilename","originalfilename"),ROW(OFFSET(Metadata!$A$1,0,0,Metadata!Metadata_Table_Length,1))-1,"")),0)),"")</f>
        <v/>
      </c>
      <c r="F1802" t="str">
        <f t="shared" ca="1" si="115"/>
        <v/>
      </c>
      <c r="G1802" t="str">
        <f t="array" aca="1" ref="G1802" ca="1">IF(B1802&lt;&gt;"",OFFSET(Metadata!$B$1,MIN(IF(OFFSET(Metadata!$A$1,0,0,Metadata!Metadata_Table_Length,1)=SUBSTITUTE(C1802,"rawdatafilename","partnumber"),ROW(OFFSET(Metadata!$A$1,0,0,Metadata!Metadata_Table_Length,1))-1,"")),0),"")</f>
        <v/>
      </c>
      <c r="H1802" t="str">
        <f t="array" aca="1" ref="H1802" ca="1">IF(B1802&lt;&gt;"",OFFSET(Metadata!$B$1,MIN(IF(OFFSET(Metadata!$A$1,0,0,Metadata!Metadata_Table_Length,1)=SUBSTITUTE(C1802,"rawdatafilename","original_count"),ROW(OFFSET(Metadata!$A$1,0,0,Metadata!Metadata_Table_Length,1))-1,"")),0),"")</f>
        <v/>
      </c>
      <c r="I1802" t="str">
        <f t="array" aca="1" ref="I1802" ca="1">IF(B1802&lt;&gt;"",OFFSET(Metadata!$B$1,MIN(IF(OFFSET(Metadata!$A$1,0,0,Metadata!Metadata_Table_Length,1)=SUBSTITUTE(C1802,"rawdatafilename","count"),ROW(OFFSET(Metadata!$A$1,0,0,Metadata!Metadata_Table_Length,1))-1,"")),0),"")</f>
        <v/>
      </c>
      <c r="J1802" t="str">
        <f t="array" aca="1" ref="J1802" ca="1">IF(AND(G1802&lt;&gt;"",G1802&lt;&gt;G1801),MAX(IF(G$2:G$2001=G1802,H$2:H$2001,"")),"")</f>
        <v/>
      </c>
      <c r="K1802" t="str">
        <f t="array" aca="1" ref="K1802" ca="1">IF(AND(G1802&lt;&gt;"",G1802&lt;&gt;G1801),MAX(IF(G$2:G$2001=G1802,I$2:I$2001,"")),"")</f>
        <v/>
      </c>
      <c r="L1802" t="str">
        <f t="shared" ca="1" si="112"/>
        <v/>
      </c>
    </row>
    <row r="1803" spans="2:12" x14ac:dyDescent="0.25">
      <c r="B1803" t="str">
        <f t="shared" ca="1" si="114"/>
        <v/>
      </c>
      <c r="C1803" t="str">
        <f t="shared" ca="1" si="113"/>
        <v/>
      </c>
      <c r="D1803" s="156" t="str">
        <f t="array" aca="1" ref="D1803" ca="1">IFERROR(IF(B1803&lt;&gt;"",IF(OR(EXACT(OFFSET(Metadata!$A$1,0,0,Metadata!Metadata_Table_Length,1),C1803)),1,""),""),"")</f>
        <v/>
      </c>
      <c r="E1803" s="163" t="str">
        <f t="array" aca="1" ref="E1803" ca="1">IF(B1803&lt;&gt;"",IF(D1803=1,OFFSET(Metadata!$B$1,MIN(IF(OFFSET(Metadata!$A$1,0,0,Metadata!Metadata_Table_Length,1)=C1803,ROW(OFFSET(Metadata!$A$1,0,0,Metadata!Metadata_Table_Length,1))-1,"")),0),OFFSET(Metadata!$B$1,MIN(IF(OFFSET(Metadata!$A$1,0,0,Metadata!Metadata_Table_Length,1)=SUBSTITUTE(C1803,"rawdatafilename","originalfilename"),ROW(OFFSET(Metadata!$A$1,0,0,Metadata!Metadata_Table_Length,1))-1,"")),0)),"")</f>
        <v/>
      </c>
      <c r="F1803" t="str">
        <f t="shared" ca="1" si="115"/>
        <v/>
      </c>
      <c r="G1803" t="str">
        <f t="array" aca="1" ref="G1803" ca="1">IF(B1803&lt;&gt;"",OFFSET(Metadata!$B$1,MIN(IF(OFFSET(Metadata!$A$1,0,0,Metadata!Metadata_Table_Length,1)=SUBSTITUTE(C1803,"rawdatafilename","partnumber"),ROW(OFFSET(Metadata!$A$1,0,0,Metadata!Metadata_Table_Length,1))-1,"")),0),"")</f>
        <v/>
      </c>
      <c r="H1803" t="str">
        <f t="array" aca="1" ref="H1803" ca="1">IF(B1803&lt;&gt;"",OFFSET(Metadata!$B$1,MIN(IF(OFFSET(Metadata!$A$1,0,0,Metadata!Metadata_Table_Length,1)=SUBSTITUTE(C1803,"rawdatafilename","original_count"),ROW(OFFSET(Metadata!$A$1,0,0,Metadata!Metadata_Table_Length,1))-1,"")),0),"")</f>
        <v/>
      </c>
      <c r="I1803" t="str">
        <f t="array" aca="1" ref="I1803" ca="1">IF(B1803&lt;&gt;"",OFFSET(Metadata!$B$1,MIN(IF(OFFSET(Metadata!$A$1,0,0,Metadata!Metadata_Table_Length,1)=SUBSTITUTE(C1803,"rawdatafilename","count"),ROW(OFFSET(Metadata!$A$1,0,0,Metadata!Metadata_Table_Length,1))-1,"")),0),"")</f>
        <v/>
      </c>
      <c r="J1803" t="str">
        <f t="array" aca="1" ref="J1803" ca="1">IF(AND(G1803&lt;&gt;"",G1803&lt;&gt;G1802),MAX(IF(G$2:G$2001=G1803,H$2:H$2001,"")),"")</f>
        <v/>
      </c>
      <c r="K1803" t="str">
        <f t="array" aca="1" ref="K1803" ca="1">IF(AND(G1803&lt;&gt;"",G1803&lt;&gt;G1802),MAX(IF(G$2:G$2001=G1803,I$2:I$2001,"")),"")</f>
        <v/>
      </c>
      <c r="L1803" t="str">
        <f t="shared" ca="1" si="112"/>
        <v/>
      </c>
    </row>
    <row r="1804" spans="2:12" x14ac:dyDescent="0.25">
      <c r="B1804" t="str">
        <f t="shared" ca="1" si="114"/>
        <v/>
      </c>
      <c r="C1804" t="str">
        <f t="shared" ca="1" si="113"/>
        <v/>
      </c>
      <c r="D1804" s="156" t="str">
        <f t="array" aca="1" ref="D1804" ca="1">IFERROR(IF(B1804&lt;&gt;"",IF(OR(EXACT(OFFSET(Metadata!$A$1,0,0,Metadata!Metadata_Table_Length,1),C1804)),1,""),""),"")</f>
        <v/>
      </c>
      <c r="E1804" s="163" t="str">
        <f t="array" aca="1" ref="E1804" ca="1">IF(B1804&lt;&gt;"",IF(D1804=1,OFFSET(Metadata!$B$1,MIN(IF(OFFSET(Metadata!$A$1,0,0,Metadata!Metadata_Table_Length,1)=C1804,ROW(OFFSET(Metadata!$A$1,0,0,Metadata!Metadata_Table_Length,1))-1,"")),0),OFFSET(Metadata!$B$1,MIN(IF(OFFSET(Metadata!$A$1,0,0,Metadata!Metadata_Table_Length,1)=SUBSTITUTE(C1804,"rawdatafilename","originalfilename"),ROW(OFFSET(Metadata!$A$1,0,0,Metadata!Metadata_Table_Length,1))-1,"")),0)),"")</f>
        <v/>
      </c>
      <c r="F1804" t="str">
        <f t="shared" ca="1" si="115"/>
        <v/>
      </c>
      <c r="G1804" t="str">
        <f t="array" aca="1" ref="G1804" ca="1">IF(B1804&lt;&gt;"",OFFSET(Metadata!$B$1,MIN(IF(OFFSET(Metadata!$A$1,0,0,Metadata!Metadata_Table_Length,1)=SUBSTITUTE(C1804,"rawdatafilename","partnumber"),ROW(OFFSET(Metadata!$A$1,0,0,Metadata!Metadata_Table_Length,1))-1,"")),0),"")</f>
        <v/>
      </c>
      <c r="H1804" t="str">
        <f t="array" aca="1" ref="H1804" ca="1">IF(B1804&lt;&gt;"",OFFSET(Metadata!$B$1,MIN(IF(OFFSET(Metadata!$A$1,0,0,Metadata!Metadata_Table_Length,1)=SUBSTITUTE(C1804,"rawdatafilename","original_count"),ROW(OFFSET(Metadata!$A$1,0,0,Metadata!Metadata_Table_Length,1))-1,"")),0),"")</f>
        <v/>
      </c>
      <c r="I1804" t="str">
        <f t="array" aca="1" ref="I1804" ca="1">IF(B1804&lt;&gt;"",OFFSET(Metadata!$B$1,MIN(IF(OFFSET(Metadata!$A$1,0,0,Metadata!Metadata_Table_Length,1)=SUBSTITUTE(C1804,"rawdatafilename","count"),ROW(OFFSET(Metadata!$A$1,0,0,Metadata!Metadata_Table_Length,1))-1,"")),0),"")</f>
        <v/>
      </c>
      <c r="J1804" t="str">
        <f t="array" aca="1" ref="J1804" ca="1">IF(AND(G1804&lt;&gt;"",G1804&lt;&gt;G1803),MAX(IF(G$2:G$2001=G1804,H$2:H$2001,"")),"")</f>
        <v/>
      </c>
      <c r="K1804" t="str">
        <f t="array" aca="1" ref="K1804" ca="1">IF(AND(G1804&lt;&gt;"",G1804&lt;&gt;G1803),MAX(IF(G$2:G$2001=G1804,I$2:I$2001,"")),"")</f>
        <v/>
      </c>
      <c r="L1804" t="str">
        <f t="shared" ca="1" si="112"/>
        <v/>
      </c>
    </row>
    <row r="1805" spans="2:12" x14ac:dyDescent="0.25">
      <c r="B1805" t="str">
        <f t="shared" ca="1" si="114"/>
        <v/>
      </c>
      <c r="C1805" t="str">
        <f t="shared" ca="1" si="113"/>
        <v/>
      </c>
      <c r="D1805" s="156" t="str">
        <f t="array" aca="1" ref="D1805" ca="1">IFERROR(IF(B1805&lt;&gt;"",IF(OR(EXACT(OFFSET(Metadata!$A$1,0,0,Metadata!Metadata_Table_Length,1),C1805)),1,""),""),"")</f>
        <v/>
      </c>
      <c r="E1805" s="163" t="str">
        <f t="array" aca="1" ref="E1805" ca="1">IF(B1805&lt;&gt;"",IF(D1805=1,OFFSET(Metadata!$B$1,MIN(IF(OFFSET(Metadata!$A$1,0,0,Metadata!Metadata_Table_Length,1)=C1805,ROW(OFFSET(Metadata!$A$1,0,0,Metadata!Metadata_Table_Length,1))-1,"")),0),OFFSET(Metadata!$B$1,MIN(IF(OFFSET(Metadata!$A$1,0,0,Metadata!Metadata_Table_Length,1)=SUBSTITUTE(C1805,"rawdatafilename","originalfilename"),ROW(OFFSET(Metadata!$A$1,0,0,Metadata!Metadata_Table_Length,1))-1,"")),0)),"")</f>
        <v/>
      </c>
      <c r="F1805" t="str">
        <f t="shared" ca="1" si="115"/>
        <v/>
      </c>
      <c r="G1805" t="str">
        <f t="array" aca="1" ref="G1805" ca="1">IF(B1805&lt;&gt;"",OFFSET(Metadata!$B$1,MIN(IF(OFFSET(Metadata!$A$1,0,0,Metadata!Metadata_Table_Length,1)=SUBSTITUTE(C1805,"rawdatafilename","partnumber"),ROW(OFFSET(Metadata!$A$1,0,0,Metadata!Metadata_Table_Length,1))-1,"")),0),"")</f>
        <v/>
      </c>
      <c r="H1805" t="str">
        <f t="array" aca="1" ref="H1805" ca="1">IF(B1805&lt;&gt;"",OFFSET(Metadata!$B$1,MIN(IF(OFFSET(Metadata!$A$1,0,0,Metadata!Metadata_Table_Length,1)=SUBSTITUTE(C1805,"rawdatafilename","original_count"),ROW(OFFSET(Metadata!$A$1,0,0,Metadata!Metadata_Table_Length,1))-1,"")),0),"")</f>
        <v/>
      </c>
      <c r="I1805" t="str">
        <f t="array" aca="1" ref="I1805" ca="1">IF(B1805&lt;&gt;"",OFFSET(Metadata!$B$1,MIN(IF(OFFSET(Metadata!$A$1,0,0,Metadata!Metadata_Table_Length,1)=SUBSTITUTE(C1805,"rawdatafilename","count"),ROW(OFFSET(Metadata!$A$1,0,0,Metadata!Metadata_Table_Length,1))-1,"")),0),"")</f>
        <v/>
      </c>
      <c r="J1805" t="str">
        <f t="array" aca="1" ref="J1805" ca="1">IF(AND(G1805&lt;&gt;"",G1805&lt;&gt;G1804),MAX(IF(G$2:G$2001=G1805,H$2:H$2001,"")),"")</f>
        <v/>
      </c>
      <c r="K1805" t="str">
        <f t="array" aca="1" ref="K1805" ca="1">IF(AND(G1805&lt;&gt;"",G1805&lt;&gt;G1804),MAX(IF(G$2:G$2001=G1805,I$2:I$2001,"")),"")</f>
        <v/>
      </c>
      <c r="L1805" t="str">
        <f t="shared" ca="1" si="112"/>
        <v/>
      </c>
    </row>
    <row r="1806" spans="2:12" x14ac:dyDescent="0.25">
      <c r="B1806" t="str">
        <f t="shared" ca="1" si="114"/>
        <v/>
      </c>
      <c r="C1806" t="str">
        <f t="shared" ca="1" si="113"/>
        <v/>
      </c>
      <c r="D1806" s="156" t="str">
        <f t="array" aca="1" ref="D1806" ca="1">IFERROR(IF(B1806&lt;&gt;"",IF(OR(EXACT(OFFSET(Metadata!$A$1,0,0,Metadata!Metadata_Table_Length,1),C1806)),1,""),""),"")</f>
        <v/>
      </c>
      <c r="E1806" s="163" t="str">
        <f t="array" aca="1" ref="E1806" ca="1">IF(B1806&lt;&gt;"",IF(D1806=1,OFFSET(Metadata!$B$1,MIN(IF(OFFSET(Metadata!$A$1,0,0,Metadata!Metadata_Table_Length,1)=C1806,ROW(OFFSET(Metadata!$A$1,0,0,Metadata!Metadata_Table_Length,1))-1,"")),0),OFFSET(Metadata!$B$1,MIN(IF(OFFSET(Metadata!$A$1,0,0,Metadata!Metadata_Table_Length,1)=SUBSTITUTE(C1806,"rawdatafilename","originalfilename"),ROW(OFFSET(Metadata!$A$1,0,0,Metadata!Metadata_Table_Length,1))-1,"")),0)),"")</f>
        <v/>
      </c>
      <c r="F1806" t="str">
        <f t="shared" ca="1" si="115"/>
        <v/>
      </c>
      <c r="G1806" t="str">
        <f t="array" aca="1" ref="G1806" ca="1">IF(B1806&lt;&gt;"",OFFSET(Metadata!$B$1,MIN(IF(OFFSET(Metadata!$A$1,0,0,Metadata!Metadata_Table_Length,1)=SUBSTITUTE(C1806,"rawdatafilename","partnumber"),ROW(OFFSET(Metadata!$A$1,0,0,Metadata!Metadata_Table_Length,1))-1,"")),0),"")</f>
        <v/>
      </c>
      <c r="H1806" t="str">
        <f t="array" aca="1" ref="H1806" ca="1">IF(B1806&lt;&gt;"",OFFSET(Metadata!$B$1,MIN(IF(OFFSET(Metadata!$A$1,0,0,Metadata!Metadata_Table_Length,1)=SUBSTITUTE(C1806,"rawdatafilename","original_count"),ROW(OFFSET(Metadata!$A$1,0,0,Metadata!Metadata_Table_Length,1))-1,"")),0),"")</f>
        <v/>
      </c>
      <c r="I1806" t="str">
        <f t="array" aca="1" ref="I1806" ca="1">IF(B1806&lt;&gt;"",OFFSET(Metadata!$B$1,MIN(IF(OFFSET(Metadata!$A$1,0,0,Metadata!Metadata_Table_Length,1)=SUBSTITUTE(C1806,"rawdatafilename","count"),ROW(OFFSET(Metadata!$A$1,0,0,Metadata!Metadata_Table_Length,1))-1,"")),0),"")</f>
        <v/>
      </c>
      <c r="J1806" t="str">
        <f t="array" aca="1" ref="J1806" ca="1">IF(AND(G1806&lt;&gt;"",G1806&lt;&gt;G1805),MAX(IF(G$2:G$2001=G1806,H$2:H$2001,"")),"")</f>
        <v/>
      </c>
      <c r="K1806" t="str">
        <f t="array" aca="1" ref="K1806" ca="1">IF(AND(G1806&lt;&gt;"",G1806&lt;&gt;G1805),MAX(IF(G$2:G$2001=G1806,I$2:I$2001,"")),"")</f>
        <v/>
      </c>
      <c r="L1806" t="str">
        <f t="shared" ca="1" si="112"/>
        <v/>
      </c>
    </row>
    <row r="1807" spans="2:12" x14ac:dyDescent="0.25">
      <c r="B1807" t="str">
        <f t="shared" ca="1" si="114"/>
        <v/>
      </c>
      <c r="C1807" t="str">
        <f t="shared" ca="1" si="113"/>
        <v/>
      </c>
      <c r="D1807" s="156" t="str">
        <f t="array" aca="1" ref="D1807" ca="1">IFERROR(IF(B1807&lt;&gt;"",IF(OR(EXACT(OFFSET(Metadata!$A$1,0,0,Metadata!Metadata_Table_Length,1),C1807)),1,""),""),"")</f>
        <v/>
      </c>
      <c r="E1807" s="163" t="str">
        <f t="array" aca="1" ref="E1807" ca="1">IF(B1807&lt;&gt;"",IF(D1807=1,OFFSET(Metadata!$B$1,MIN(IF(OFFSET(Metadata!$A$1,0,0,Metadata!Metadata_Table_Length,1)=C1807,ROW(OFFSET(Metadata!$A$1,0,0,Metadata!Metadata_Table_Length,1))-1,"")),0),OFFSET(Metadata!$B$1,MIN(IF(OFFSET(Metadata!$A$1,0,0,Metadata!Metadata_Table_Length,1)=SUBSTITUTE(C1807,"rawdatafilename","originalfilename"),ROW(OFFSET(Metadata!$A$1,0,0,Metadata!Metadata_Table_Length,1))-1,"")),0)),"")</f>
        <v/>
      </c>
      <c r="F1807" t="str">
        <f t="shared" ca="1" si="115"/>
        <v/>
      </c>
      <c r="G1807" t="str">
        <f t="array" aca="1" ref="G1807" ca="1">IF(B1807&lt;&gt;"",OFFSET(Metadata!$B$1,MIN(IF(OFFSET(Metadata!$A$1,0,0,Metadata!Metadata_Table_Length,1)=SUBSTITUTE(C1807,"rawdatafilename","partnumber"),ROW(OFFSET(Metadata!$A$1,0,0,Metadata!Metadata_Table_Length,1))-1,"")),0),"")</f>
        <v/>
      </c>
      <c r="H1807" t="str">
        <f t="array" aca="1" ref="H1807" ca="1">IF(B1807&lt;&gt;"",OFFSET(Metadata!$B$1,MIN(IF(OFFSET(Metadata!$A$1,0,0,Metadata!Metadata_Table_Length,1)=SUBSTITUTE(C1807,"rawdatafilename","original_count"),ROW(OFFSET(Metadata!$A$1,0,0,Metadata!Metadata_Table_Length,1))-1,"")),0),"")</f>
        <v/>
      </c>
      <c r="I1807" t="str">
        <f t="array" aca="1" ref="I1807" ca="1">IF(B1807&lt;&gt;"",OFFSET(Metadata!$B$1,MIN(IF(OFFSET(Metadata!$A$1,0,0,Metadata!Metadata_Table_Length,1)=SUBSTITUTE(C1807,"rawdatafilename","count"),ROW(OFFSET(Metadata!$A$1,0,0,Metadata!Metadata_Table_Length,1))-1,"")),0),"")</f>
        <v/>
      </c>
      <c r="J1807" t="str">
        <f t="array" aca="1" ref="J1807" ca="1">IF(AND(G1807&lt;&gt;"",G1807&lt;&gt;G1806),MAX(IF(G$2:G$2001=G1807,H$2:H$2001,"")),"")</f>
        <v/>
      </c>
      <c r="K1807" t="str">
        <f t="array" aca="1" ref="K1807" ca="1">IF(AND(G1807&lt;&gt;"",G1807&lt;&gt;G1806),MAX(IF(G$2:G$2001=G1807,I$2:I$2001,"")),"")</f>
        <v/>
      </c>
      <c r="L1807" t="str">
        <f t="shared" ca="1" si="112"/>
        <v/>
      </c>
    </row>
    <row r="1808" spans="2:12" x14ac:dyDescent="0.25">
      <c r="B1808" t="str">
        <f t="shared" ca="1" si="114"/>
        <v/>
      </c>
      <c r="C1808" t="str">
        <f t="shared" ca="1" si="113"/>
        <v/>
      </c>
      <c r="D1808" s="156" t="str">
        <f t="array" aca="1" ref="D1808" ca="1">IFERROR(IF(B1808&lt;&gt;"",IF(OR(EXACT(OFFSET(Metadata!$A$1,0,0,Metadata!Metadata_Table_Length,1),C1808)),1,""),""),"")</f>
        <v/>
      </c>
      <c r="E1808" s="163" t="str">
        <f t="array" aca="1" ref="E1808" ca="1">IF(B1808&lt;&gt;"",IF(D1808=1,OFFSET(Metadata!$B$1,MIN(IF(OFFSET(Metadata!$A$1,0,0,Metadata!Metadata_Table_Length,1)=C1808,ROW(OFFSET(Metadata!$A$1,0,0,Metadata!Metadata_Table_Length,1))-1,"")),0),OFFSET(Metadata!$B$1,MIN(IF(OFFSET(Metadata!$A$1,0,0,Metadata!Metadata_Table_Length,1)=SUBSTITUTE(C1808,"rawdatafilename","originalfilename"),ROW(OFFSET(Metadata!$A$1,0,0,Metadata!Metadata_Table_Length,1))-1,"")),0)),"")</f>
        <v/>
      </c>
      <c r="F1808" t="str">
        <f t="shared" ca="1" si="115"/>
        <v/>
      </c>
      <c r="G1808" t="str">
        <f t="array" aca="1" ref="G1808" ca="1">IF(B1808&lt;&gt;"",OFFSET(Metadata!$B$1,MIN(IF(OFFSET(Metadata!$A$1,0,0,Metadata!Metadata_Table_Length,1)=SUBSTITUTE(C1808,"rawdatafilename","partnumber"),ROW(OFFSET(Metadata!$A$1,0,0,Metadata!Metadata_Table_Length,1))-1,"")),0),"")</f>
        <v/>
      </c>
      <c r="H1808" t="str">
        <f t="array" aca="1" ref="H1808" ca="1">IF(B1808&lt;&gt;"",OFFSET(Metadata!$B$1,MIN(IF(OFFSET(Metadata!$A$1,0,0,Metadata!Metadata_Table_Length,1)=SUBSTITUTE(C1808,"rawdatafilename","original_count"),ROW(OFFSET(Metadata!$A$1,0,0,Metadata!Metadata_Table_Length,1))-1,"")),0),"")</f>
        <v/>
      </c>
      <c r="I1808" t="str">
        <f t="array" aca="1" ref="I1808" ca="1">IF(B1808&lt;&gt;"",OFFSET(Metadata!$B$1,MIN(IF(OFFSET(Metadata!$A$1,0,0,Metadata!Metadata_Table_Length,1)=SUBSTITUTE(C1808,"rawdatafilename","count"),ROW(OFFSET(Metadata!$A$1,0,0,Metadata!Metadata_Table_Length,1))-1,"")),0),"")</f>
        <v/>
      </c>
      <c r="J1808" t="str">
        <f t="array" aca="1" ref="J1808" ca="1">IF(AND(G1808&lt;&gt;"",G1808&lt;&gt;G1807),MAX(IF(G$2:G$2001=G1808,H$2:H$2001,"")),"")</f>
        <v/>
      </c>
      <c r="K1808" t="str">
        <f t="array" aca="1" ref="K1808" ca="1">IF(AND(G1808&lt;&gt;"",G1808&lt;&gt;G1807),MAX(IF(G$2:G$2001=G1808,I$2:I$2001,"")),"")</f>
        <v/>
      </c>
      <c r="L1808" t="str">
        <f t="shared" ca="1" si="112"/>
        <v/>
      </c>
    </row>
    <row r="1809" spans="2:12" x14ac:dyDescent="0.25">
      <c r="B1809" t="str">
        <f t="shared" ca="1" si="114"/>
        <v/>
      </c>
      <c r="C1809" t="str">
        <f t="shared" ca="1" si="113"/>
        <v/>
      </c>
      <c r="D1809" s="156" t="str">
        <f t="array" aca="1" ref="D1809" ca="1">IFERROR(IF(B1809&lt;&gt;"",IF(OR(EXACT(OFFSET(Metadata!$A$1,0,0,Metadata!Metadata_Table_Length,1),C1809)),1,""),""),"")</f>
        <v/>
      </c>
      <c r="E1809" s="163" t="str">
        <f t="array" aca="1" ref="E1809" ca="1">IF(B1809&lt;&gt;"",IF(D1809=1,OFFSET(Metadata!$B$1,MIN(IF(OFFSET(Metadata!$A$1,0,0,Metadata!Metadata_Table_Length,1)=C1809,ROW(OFFSET(Metadata!$A$1,0,0,Metadata!Metadata_Table_Length,1))-1,"")),0),OFFSET(Metadata!$B$1,MIN(IF(OFFSET(Metadata!$A$1,0,0,Metadata!Metadata_Table_Length,1)=SUBSTITUTE(C1809,"rawdatafilename","originalfilename"),ROW(OFFSET(Metadata!$A$1,0,0,Metadata!Metadata_Table_Length,1))-1,"")),0)),"")</f>
        <v/>
      </c>
      <c r="F1809" t="str">
        <f t="shared" ca="1" si="115"/>
        <v/>
      </c>
      <c r="G1809" t="str">
        <f t="array" aca="1" ref="G1809" ca="1">IF(B1809&lt;&gt;"",OFFSET(Metadata!$B$1,MIN(IF(OFFSET(Metadata!$A$1,0,0,Metadata!Metadata_Table_Length,1)=SUBSTITUTE(C1809,"rawdatafilename","partnumber"),ROW(OFFSET(Metadata!$A$1,0,0,Metadata!Metadata_Table_Length,1))-1,"")),0),"")</f>
        <v/>
      </c>
      <c r="H1809" t="str">
        <f t="array" aca="1" ref="H1809" ca="1">IF(B1809&lt;&gt;"",OFFSET(Metadata!$B$1,MIN(IF(OFFSET(Metadata!$A$1,0,0,Metadata!Metadata_Table_Length,1)=SUBSTITUTE(C1809,"rawdatafilename","original_count"),ROW(OFFSET(Metadata!$A$1,0,0,Metadata!Metadata_Table_Length,1))-1,"")),0),"")</f>
        <v/>
      </c>
      <c r="I1809" t="str">
        <f t="array" aca="1" ref="I1809" ca="1">IF(B1809&lt;&gt;"",OFFSET(Metadata!$B$1,MIN(IF(OFFSET(Metadata!$A$1,0,0,Metadata!Metadata_Table_Length,1)=SUBSTITUTE(C1809,"rawdatafilename","count"),ROW(OFFSET(Metadata!$A$1,0,0,Metadata!Metadata_Table_Length,1))-1,"")),0),"")</f>
        <v/>
      </c>
      <c r="J1809" t="str">
        <f t="array" aca="1" ref="J1809" ca="1">IF(AND(G1809&lt;&gt;"",G1809&lt;&gt;G1808),MAX(IF(G$2:G$2001=G1809,H$2:H$2001,"")),"")</f>
        <v/>
      </c>
      <c r="K1809" t="str">
        <f t="array" aca="1" ref="K1809" ca="1">IF(AND(G1809&lt;&gt;"",G1809&lt;&gt;G1808),MAX(IF(G$2:G$2001=G1809,I$2:I$2001,"")),"")</f>
        <v/>
      </c>
      <c r="L1809" t="str">
        <f t="shared" ca="1" si="112"/>
        <v/>
      </c>
    </row>
    <row r="1810" spans="2:12" x14ac:dyDescent="0.25">
      <c r="B1810" t="str">
        <f t="shared" ca="1" si="114"/>
        <v/>
      </c>
      <c r="C1810" t="str">
        <f t="shared" ca="1" si="113"/>
        <v/>
      </c>
      <c r="D1810" s="156" t="str">
        <f t="array" aca="1" ref="D1810" ca="1">IFERROR(IF(B1810&lt;&gt;"",IF(OR(EXACT(OFFSET(Metadata!$A$1,0,0,Metadata!Metadata_Table_Length,1),C1810)),1,""),""),"")</f>
        <v/>
      </c>
      <c r="E1810" s="163" t="str">
        <f t="array" aca="1" ref="E1810" ca="1">IF(B1810&lt;&gt;"",IF(D1810=1,OFFSET(Metadata!$B$1,MIN(IF(OFFSET(Metadata!$A$1,0,0,Metadata!Metadata_Table_Length,1)=C1810,ROW(OFFSET(Metadata!$A$1,0,0,Metadata!Metadata_Table_Length,1))-1,"")),0),OFFSET(Metadata!$B$1,MIN(IF(OFFSET(Metadata!$A$1,0,0,Metadata!Metadata_Table_Length,1)=SUBSTITUTE(C1810,"rawdatafilename","originalfilename"),ROW(OFFSET(Metadata!$A$1,0,0,Metadata!Metadata_Table_Length,1))-1,"")),0)),"")</f>
        <v/>
      </c>
      <c r="F1810" t="str">
        <f t="shared" ca="1" si="115"/>
        <v/>
      </c>
      <c r="G1810" t="str">
        <f t="array" aca="1" ref="G1810" ca="1">IF(B1810&lt;&gt;"",OFFSET(Metadata!$B$1,MIN(IF(OFFSET(Metadata!$A$1,0,0,Metadata!Metadata_Table_Length,1)=SUBSTITUTE(C1810,"rawdatafilename","partnumber"),ROW(OFFSET(Metadata!$A$1,0,0,Metadata!Metadata_Table_Length,1))-1,"")),0),"")</f>
        <v/>
      </c>
      <c r="H1810" t="str">
        <f t="array" aca="1" ref="H1810" ca="1">IF(B1810&lt;&gt;"",OFFSET(Metadata!$B$1,MIN(IF(OFFSET(Metadata!$A$1,0,0,Metadata!Metadata_Table_Length,1)=SUBSTITUTE(C1810,"rawdatafilename","original_count"),ROW(OFFSET(Metadata!$A$1,0,0,Metadata!Metadata_Table_Length,1))-1,"")),0),"")</f>
        <v/>
      </c>
      <c r="I1810" t="str">
        <f t="array" aca="1" ref="I1810" ca="1">IF(B1810&lt;&gt;"",OFFSET(Metadata!$B$1,MIN(IF(OFFSET(Metadata!$A$1,0,0,Metadata!Metadata_Table_Length,1)=SUBSTITUTE(C1810,"rawdatafilename","count"),ROW(OFFSET(Metadata!$A$1,0,0,Metadata!Metadata_Table_Length,1))-1,"")),0),"")</f>
        <v/>
      </c>
      <c r="J1810" t="str">
        <f t="array" aca="1" ref="J1810" ca="1">IF(AND(G1810&lt;&gt;"",G1810&lt;&gt;G1809),MAX(IF(G$2:G$2001=G1810,H$2:H$2001,"")),"")</f>
        <v/>
      </c>
      <c r="K1810" t="str">
        <f t="array" aca="1" ref="K1810" ca="1">IF(AND(G1810&lt;&gt;"",G1810&lt;&gt;G1809),MAX(IF(G$2:G$2001=G1810,I$2:I$2001,"")),"")</f>
        <v/>
      </c>
      <c r="L1810" t="str">
        <f t="shared" ca="1" si="112"/>
        <v/>
      </c>
    </row>
    <row r="1811" spans="2:12" x14ac:dyDescent="0.25">
      <c r="B1811" t="str">
        <f t="shared" ca="1" si="114"/>
        <v/>
      </c>
      <c r="C1811" t="str">
        <f t="shared" ca="1" si="113"/>
        <v/>
      </c>
      <c r="D1811" s="156" t="str">
        <f t="array" aca="1" ref="D1811" ca="1">IFERROR(IF(B1811&lt;&gt;"",IF(OR(EXACT(OFFSET(Metadata!$A$1,0,0,Metadata!Metadata_Table_Length,1),C1811)),1,""),""),"")</f>
        <v/>
      </c>
      <c r="E1811" s="163" t="str">
        <f t="array" aca="1" ref="E1811" ca="1">IF(B1811&lt;&gt;"",IF(D1811=1,OFFSET(Metadata!$B$1,MIN(IF(OFFSET(Metadata!$A$1,0,0,Metadata!Metadata_Table_Length,1)=C1811,ROW(OFFSET(Metadata!$A$1,0,0,Metadata!Metadata_Table_Length,1))-1,"")),0),OFFSET(Metadata!$B$1,MIN(IF(OFFSET(Metadata!$A$1,0,0,Metadata!Metadata_Table_Length,1)=SUBSTITUTE(C1811,"rawdatafilename","originalfilename"),ROW(OFFSET(Metadata!$A$1,0,0,Metadata!Metadata_Table_Length,1))-1,"")),0)),"")</f>
        <v/>
      </c>
      <c r="F1811" t="str">
        <f t="shared" ca="1" si="115"/>
        <v/>
      </c>
      <c r="G1811" t="str">
        <f t="array" aca="1" ref="G1811" ca="1">IF(B1811&lt;&gt;"",OFFSET(Metadata!$B$1,MIN(IF(OFFSET(Metadata!$A$1,0,0,Metadata!Metadata_Table_Length,1)=SUBSTITUTE(C1811,"rawdatafilename","partnumber"),ROW(OFFSET(Metadata!$A$1,0,0,Metadata!Metadata_Table_Length,1))-1,"")),0),"")</f>
        <v/>
      </c>
      <c r="H1811" t="str">
        <f t="array" aca="1" ref="H1811" ca="1">IF(B1811&lt;&gt;"",OFFSET(Metadata!$B$1,MIN(IF(OFFSET(Metadata!$A$1,0,0,Metadata!Metadata_Table_Length,1)=SUBSTITUTE(C1811,"rawdatafilename","original_count"),ROW(OFFSET(Metadata!$A$1,0,0,Metadata!Metadata_Table_Length,1))-1,"")),0),"")</f>
        <v/>
      </c>
      <c r="I1811" t="str">
        <f t="array" aca="1" ref="I1811" ca="1">IF(B1811&lt;&gt;"",OFFSET(Metadata!$B$1,MIN(IF(OFFSET(Metadata!$A$1,0,0,Metadata!Metadata_Table_Length,1)=SUBSTITUTE(C1811,"rawdatafilename","count"),ROW(OFFSET(Metadata!$A$1,0,0,Metadata!Metadata_Table_Length,1))-1,"")),0),"")</f>
        <v/>
      </c>
      <c r="J1811" t="str">
        <f t="array" aca="1" ref="J1811" ca="1">IF(AND(G1811&lt;&gt;"",G1811&lt;&gt;G1810),MAX(IF(G$2:G$2001=G1811,H$2:H$2001,"")),"")</f>
        <v/>
      </c>
      <c r="K1811" t="str">
        <f t="array" aca="1" ref="K1811" ca="1">IF(AND(G1811&lt;&gt;"",G1811&lt;&gt;G1810),MAX(IF(G$2:G$2001=G1811,I$2:I$2001,"")),"")</f>
        <v/>
      </c>
      <c r="L1811" t="str">
        <f t="shared" ca="1" si="112"/>
        <v/>
      </c>
    </row>
    <row r="1812" spans="2:12" x14ac:dyDescent="0.25">
      <c r="B1812" t="str">
        <f t="shared" ca="1" si="114"/>
        <v/>
      </c>
      <c r="C1812" t="str">
        <f t="shared" ca="1" si="113"/>
        <v/>
      </c>
      <c r="D1812" s="156" t="str">
        <f t="array" aca="1" ref="D1812" ca="1">IFERROR(IF(B1812&lt;&gt;"",IF(OR(EXACT(OFFSET(Metadata!$A$1,0,0,Metadata!Metadata_Table_Length,1),C1812)),1,""),""),"")</f>
        <v/>
      </c>
      <c r="E1812" s="163" t="str">
        <f t="array" aca="1" ref="E1812" ca="1">IF(B1812&lt;&gt;"",IF(D1812=1,OFFSET(Metadata!$B$1,MIN(IF(OFFSET(Metadata!$A$1,0,0,Metadata!Metadata_Table_Length,1)=C1812,ROW(OFFSET(Metadata!$A$1,0,0,Metadata!Metadata_Table_Length,1))-1,"")),0),OFFSET(Metadata!$B$1,MIN(IF(OFFSET(Metadata!$A$1,0,0,Metadata!Metadata_Table_Length,1)=SUBSTITUTE(C1812,"rawdatafilename","originalfilename"),ROW(OFFSET(Metadata!$A$1,0,0,Metadata!Metadata_Table_Length,1))-1,"")),0)),"")</f>
        <v/>
      </c>
      <c r="F1812" t="str">
        <f t="shared" ca="1" si="115"/>
        <v/>
      </c>
      <c r="G1812" t="str">
        <f t="array" aca="1" ref="G1812" ca="1">IF(B1812&lt;&gt;"",OFFSET(Metadata!$B$1,MIN(IF(OFFSET(Metadata!$A$1,0,0,Metadata!Metadata_Table_Length,1)=SUBSTITUTE(C1812,"rawdatafilename","partnumber"),ROW(OFFSET(Metadata!$A$1,0,0,Metadata!Metadata_Table_Length,1))-1,"")),0),"")</f>
        <v/>
      </c>
      <c r="H1812" t="str">
        <f t="array" aca="1" ref="H1812" ca="1">IF(B1812&lt;&gt;"",OFFSET(Metadata!$B$1,MIN(IF(OFFSET(Metadata!$A$1,0,0,Metadata!Metadata_Table_Length,1)=SUBSTITUTE(C1812,"rawdatafilename","original_count"),ROW(OFFSET(Metadata!$A$1,0,0,Metadata!Metadata_Table_Length,1))-1,"")),0),"")</f>
        <v/>
      </c>
      <c r="I1812" t="str">
        <f t="array" aca="1" ref="I1812" ca="1">IF(B1812&lt;&gt;"",OFFSET(Metadata!$B$1,MIN(IF(OFFSET(Metadata!$A$1,0,0,Metadata!Metadata_Table_Length,1)=SUBSTITUTE(C1812,"rawdatafilename","count"),ROW(OFFSET(Metadata!$A$1,0,0,Metadata!Metadata_Table_Length,1))-1,"")),0),"")</f>
        <v/>
      </c>
      <c r="J1812" t="str">
        <f t="array" aca="1" ref="J1812" ca="1">IF(AND(G1812&lt;&gt;"",G1812&lt;&gt;G1811),MAX(IF(G$2:G$2001=G1812,H$2:H$2001,"")),"")</f>
        <v/>
      </c>
      <c r="K1812" t="str">
        <f t="array" aca="1" ref="K1812" ca="1">IF(AND(G1812&lt;&gt;"",G1812&lt;&gt;G1811),MAX(IF(G$2:G$2001=G1812,I$2:I$2001,"")),"")</f>
        <v/>
      </c>
      <c r="L1812" t="str">
        <f t="shared" ca="1" si="112"/>
        <v/>
      </c>
    </row>
    <row r="1813" spans="2:12" x14ac:dyDescent="0.25">
      <c r="B1813" t="str">
        <f t="shared" ca="1" si="114"/>
        <v/>
      </c>
      <c r="C1813" t="str">
        <f t="shared" ca="1" si="113"/>
        <v/>
      </c>
      <c r="D1813" s="156" t="str">
        <f t="array" aca="1" ref="D1813" ca="1">IFERROR(IF(B1813&lt;&gt;"",IF(OR(EXACT(OFFSET(Metadata!$A$1,0,0,Metadata!Metadata_Table_Length,1),C1813)),1,""),""),"")</f>
        <v/>
      </c>
      <c r="E1813" s="163" t="str">
        <f t="array" aca="1" ref="E1813" ca="1">IF(B1813&lt;&gt;"",IF(D1813=1,OFFSET(Metadata!$B$1,MIN(IF(OFFSET(Metadata!$A$1,0,0,Metadata!Metadata_Table_Length,1)=C1813,ROW(OFFSET(Metadata!$A$1,0,0,Metadata!Metadata_Table_Length,1))-1,"")),0),OFFSET(Metadata!$B$1,MIN(IF(OFFSET(Metadata!$A$1,0,0,Metadata!Metadata_Table_Length,1)=SUBSTITUTE(C1813,"rawdatafilename","originalfilename"),ROW(OFFSET(Metadata!$A$1,0,0,Metadata!Metadata_Table_Length,1))-1,"")),0)),"")</f>
        <v/>
      </c>
      <c r="F1813" t="str">
        <f t="shared" ca="1" si="115"/>
        <v/>
      </c>
      <c r="G1813" t="str">
        <f t="array" aca="1" ref="G1813" ca="1">IF(B1813&lt;&gt;"",OFFSET(Metadata!$B$1,MIN(IF(OFFSET(Metadata!$A$1,0,0,Metadata!Metadata_Table_Length,1)=SUBSTITUTE(C1813,"rawdatafilename","partnumber"),ROW(OFFSET(Metadata!$A$1,0,0,Metadata!Metadata_Table_Length,1))-1,"")),0),"")</f>
        <v/>
      </c>
      <c r="H1813" t="str">
        <f t="array" aca="1" ref="H1813" ca="1">IF(B1813&lt;&gt;"",OFFSET(Metadata!$B$1,MIN(IF(OFFSET(Metadata!$A$1,0,0,Metadata!Metadata_Table_Length,1)=SUBSTITUTE(C1813,"rawdatafilename","original_count"),ROW(OFFSET(Metadata!$A$1,0,0,Metadata!Metadata_Table_Length,1))-1,"")),0),"")</f>
        <v/>
      </c>
      <c r="I1813" t="str">
        <f t="array" aca="1" ref="I1813" ca="1">IF(B1813&lt;&gt;"",OFFSET(Metadata!$B$1,MIN(IF(OFFSET(Metadata!$A$1,0,0,Metadata!Metadata_Table_Length,1)=SUBSTITUTE(C1813,"rawdatafilename","count"),ROW(OFFSET(Metadata!$A$1,0,0,Metadata!Metadata_Table_Length,1))-1,"")),0),"")</f>
        <v/>
      </c>
      <c r="J1813" t="str">
        <f t="array" aca="1" ref="J1813" ca="1">IF(AND(G1813&lt;&gt;"",G1813&lt;&gt;G1812),MAX(IF(G$2:G$2001=G1813,H$2:H$2001,"")),"")</f>
        <v/>
      </c>
      <c r="K1813" t="str">
        <f t="array" aca="1" ref="K1813" ca="1">IF(AND(G1813&lt;&gt;"",G1813&lt;&gt;G1812),MAX(IF(G$2:G$2001=G1813,I$2:I$2001,"")),"")</f>
        <v/>
      </c>
      <c r="L1813" t="str">
        <f t="shared" ca="1" si="112"/>
        <v/>
      </c>
    </row>
    <row r="1814" spans="2:12" x14ac:dyDescent="0.25">
      <c r="B1814" t="str">
        <f t="shared" ca="1" si="114"/>
        <v/>
      </c>
      <c r="C1814" t="str">
        <f t="shared" ca="1" si="113"/>
        <v/>
      </c>
      <c r="D1814" s="156" t="str">
        <f t="array" aca="1" ref="D1814" ca="1">IFERROR(IF(B1814&lt;&gt;"",IF(OR(EXACT(OFFSET(Metadata!$A$1,0,0,Metadata!Metadata_Table_Length,1),C1814)),1,""),""),"")</f>
        <v/>
      </c>
      <c r="E1814" s="163" t="str">
        <f t="array" aca="1" ref="E1814" ca="1">IF(B1814&lt;&gt;"",IF(D1814=1,OFFSET(Metadata!$B$1,MIN(IF(OFFSET(Metadata!$A$1,0,0,Metadata!Metadata_Table_Length,1)=C1814,ROW(OFFSET(Metadata!$A$1,0,0,Metadata!Metadata_Table_Length,1))-1,"")),0),OFFSET(Metadata!$B$1,MIN(IF(OFFSET(Metadata!$A$1,0,0,Metadata!Metadata_Table_Length,1)=SUBSTITUTE(C1814,"rawdatafilename","originalfilename"),ROW(OFFSET(Metadata!$A$1,0,0,Metadata!Metadata_Table_Length,1))-1,"")),0)),"")</f>
        <v/>
      </c>
      <c r="F1814" t="str">
        <f t="shared" ca="1" si="115"/>
        <v/>
      </c>
      <c r="G1814" t="str">
        <f t="array" aca="1" ref="G1814" ca="1">IF(B1814&lt;&gt;"",OFFSET(Metadata!$B$1,MIN(IF(OFFSET(Metadata!$A$1,0,0,Metadata!Metadata_Table_Length,1)=SUBSTITUTE(C1814,"rawdatafilename","partnumber"),ROW(OFFSET(Metadata!$A$1,0,0,Metadata!Metadata_Table_Length,1))-1,"")),0),"")</f>
        <v/>
      </c>
      <c r="H1814" t="str">
        <f t="array" aca="1" ref="H1814" ca="1">IF(B1814&lt;&gt;"",OFFSET(Metadata!$B$1,MIN(IF(OFFSET(Metadata!$A$1,0,0,Metadata!Metadata_Table_Length,1)=SUBSTITUTE(C1814,"rawdatafilename","original_count"),ROW(OFFSET(Metadata!$A$1,0,0,Metadata!Metadata_Table_Length,1))-1,"")),0),"")</f>
        <v/>
      </c>
      <c r="I1814" t="str">
        <f t="array" aca="1" ref="I1814" ca="1">IF(B1814&lt;&gt;"",OFFSET(Metadata!$B$1,MIN(IF(OFFSET(Metadata!$A$1,0,0,Metadata!Metadata_Table_Length,1)=SUBSTITUTE(C1814,"rawdatafilename","count"),ROW(OFFSET(Metadata!$A$1,0,0,Metadata!Metadata_Table_Length,1))-1,"")),0),"")</f>
        <v/>
      </c>
      <c r="J1814" t="str">
        <f t="array" aca="1" ref="J1814" ca="1">IF(AND(G1814&lt;&gt;"",G1814&lt;&gt;G1813),MAX(IF(G$2:G$2001=G1814,H$2:H$2001,"")),"")</f>
        <v/>
      </c>
      <c r="K1814" t="str">
        <f t="array" aca="1" ref="K1814" ca="1">IF(AND(G1814&lt;&gt;"",G1814&lt;&gt;G1813),MAX(IF(G$2:G$2001=G1814,I$2:I$2001,"")),"")</f>
        <v/>
      </c>
      <c r="L1814" t="str">
        <f t="shared" ca="1" si="112"/>
        <v/>
      </c>
    </row>
    <row r="1815" spans="2:12" x14ac:dyDescent="0.25">
      <c r="B1815" t="str">
        <f t="shared" ca="1" si="114"/>
        <v/>
      </c>
      <c r="C1815" t="str">
        <f t="shared" ca="1" si="113"/>
        <v/>
      </c>
      <c r="D1815" s="156" t="str">
        <f t="array" aca="1" ref="D1815" ca="1">IFERROR(IF(B1815&lt;&gt;"",IF(OR(EXACT(OFFSET(Metadata!$A$1,0,0,Metadata!Metadata_Table_Length,1),C1815)),1,""),""),"")</f>
        <v/>
      </c>
      <c r="E1815" s="163" t="str">
        <f t="array" aca="1" ref="E1815" ca="1">IF(B1815&lt;&gt;"",IF(D1815=1,OFFSET(Metadata!$B$1,MIN(IF(OFFSET(Metadata!$A$1,0,0,Metadata!Metadata_Table_Length,1)=C1815,ROW(OFFSET(Metadata!$A$1,0,0,Metadata!Metadata_Table_Length,1))-1,"")),0),OFFSET(Metadata!$B$1,MIN(IF(OFFSET(Metadata!$A$1,0,0,Metadata!Metadata_Table_Length,1)=SUBSTITUTE(C1815,"rawdatafilename","originalfilename"),ROW(OFFSET(Metadata!$A$1,0,0,Metadata!Metadata_Table_Length,1))-1,"")),0)),"")</f>
        <v/>
      </c>
      <c r="F1815" t="str">
        <f t="shared" ca="1" si="115"/>
        <v/>
      </c>
      <c r="G1815" t="str">
        <f t="array" aca="1" ref="G1815" ca="1">IF(B1815&lt;&gt;"",OFFSET(Metadata!$B$1,MIN(IF(OFFSET(Metadata!$A$1,0,0,Metadata!Metadata_Table_Length,1)=SUBSTITUTE(C1815,"rawdatafilename","partnumber"),ROW(OFFSET(Metadata!$A$1,0,0,Metadata!Metadata_Table_Length,1))-1,"")),0),"")</f>
        <v/>
      </c>
      <c r="H1815" t="str">
        <f t="array" aca="1" ref="H1815" ca="1">IF(B1815&lt;&gt;"",OFFSET(Metadata!$B$1,MIN(IF(OFFSET(Metadata!$A$1,0,0,Metadata!Metadata_Table_Length,1)=SUBSTITUTE(C1815,"rawdatafilename","original_count"),ROW(OFFSET(Metadata!$A$1,0,0,Metadata!Metadata_Table_Length,1))-1,"")),0),"")</f>
        <v/>
      </c>
      <c r="I1815" t="str">
        <f t="array" aca="1" ref="I1815" ca="1">IF(B1815&lt;&gt;"",OFFSET(Metadata!$B$1,MIN(IF(OFFSET(Metadata!$A$1,0,0,Metadata!Metadata_Table_Length,1)=SUBSTITUTE(C1815,"rawdatafilename","count"),ROW(OFFSET(Metadata!$A$1,0,0,Metadata!Metadata_Table_Length,1))-1,"")),0),"")</f>
        <v/>
      </c>
      <c r="J1815" t="str">
        <f t="array" aca="1" ref="J1815" ca="1">IF(AND(G1815&lt;&gt;"",G1815&lt;&gt;G1814),MAX(IF(G$2:G$2001=G1815,H$2:H$2001,"")),"")</f>
        <v/>
      </c>
      <c r="K1815" t="str">
        <f t="array" aca="1" ref="K1815" ca="1">IF(AND(G1815&lt;&gt;"",G1815&lt;&gt;G1814),MAX(IF(G$2:G$2001=G1815,I$2:I$2001,"")),"")</f>
        <v/>
      </c>
      <c r="L1815" t="str">
        <f t="shared" ca="1" si="112"/>
        <v/>
      </c>
    </row>
    <row r="1816" spans="2:12" x14ac:dyDescent="0.25">
      <c r="B1816" t="str">
        <f t="shared" ca="1" si="114"/>
        <v/>
      </c>
      <c r="C1816" t="str">
        <f t="shared" ca="1" si="113"/>
        <v/>
      </c>
      <c r="D1816" s="156" t="str">
        <f t="array" aca="1" ref="D1816" ca="1">IFERROR(IF(B1816&lt;&gt;"",IF(OR(EXACT(OFFSET(Metadata!$A$1,0,0,Metadata!Metadata_Table_Length,1),C1816)),1,""),""),"")</f>
        <v/>
      </c>
      <c r="E1816" s="163" t="str">
        <f t="array" aca="1" ref="E1816" ca="1">IF(B1816&lt;&gt;"",IF(D1816=1,OFFSET(Metadata!$B$1,MIN(IF(OFFSET(Metadata!$A$1,0,0,Metadata!Metadata_Table_Length,1)=C1816,ROW(OFFSET(Metadata!$A$1,0,0,Metadata!Metadata_Table_Length,1))-1,"")),0),OFFSET(Metadata!$B$1,MIN(IF(OFFSET(Metadata!$A$1,0,0,Metadata!Metadata_Table_Length,1)=SUBSTITUTE(C1816,"rawdatafilename","originalfilename"),ROW(OFFSET(Metadata!$A$1,0,0,Metadata!Metadata_Table_Length,1))-1,"")),0)),"")</f>
        <v/>
      </c>
      <c r="F1816" t="str">
        <f t="shared" ca="1" si="115"/>
        <v/>
      </c>
      <c r="G1816" t="str">
        <f t="array" aca="1" ref="G1816" ca="1">IF(B1816&lt;&gt;"",OFFSET(Metadata!$B$1,MIN(IF(OFFSET(Metadata!$A$1,0,0,Metadata!Metadata_Table_Length,1)=SUBSTITUTE(C1816,"rawdatafilename","partnumber"),ROW(OFFSET(Metadata!$A$1,0,0,Metadata!Metadata_Table_Length,1))-1,"")),0),"")</f>
        <v/>
      </c>
      <c r="H1816" t="str">
        <f t="array" aca="1" ref="H1816" ca="1">IF(B1816&lt;&gt;"",OFFSET(Metadata!$B$1,MIN(IF(OFFSET(Metadata!$A$1,0,0,Metadata!Metadata_Table_Length,1)=SUBSTITUTE(C1816,"rawdatafilename","original_count"),ROW(OFFSET(Metadata!$A$1,0,0,Metadata!Metadata_Table_Length,1))-1,"")),0),"")</f>
        <v/>
      </c>
      <c r="I1816" t="str">
        <f t="array" aca="1" ref="I1816" ca="1">IF(B1816&lt;&gt;"",OFFSET(Metadata!$B$1,MIN(IF(OFFSET(Metadata!$A$1,0,0,Metadata!Metadata_Table_Length,1)=SUBSTITUTE(C1816,"rawdatafilename","count"),ROW(OFFSET(Metadata!$A$1,0,0,Metadata!Metadata_Table_Length,1))-1,"")),0),"")</f>
        <v/>
      </c>
      <c r="J1816" t="str">
        <f t="array" aca="1" ref="J1816" ca="1">IF(AND(G1816&lt;&gt;"",G1816&lt;&gt;G1815),MAX(IF(G$2:G$2001=G1816,H$2:H$2001,"")),"")</f>
        <v/>
      </c>
      <c r="K1816" t="str">
        <f t="array" aca="1" ref="K1816" ca="1">IF(AND(G1816&lt;&gt;"",G1816&lt;&gt;G1815),MAX(IF(G$2:G$2001=G1816,I$2:I$2001,"")),"")</f>
        <v/>
      </c>
      <c r="L1816" t="str">
        <f t="shared" ca="1" si="112"/>
        <v/>
      </c>
    </row>
    <row r="1817" spans="2:12" x14ac:dyDescent="0.25">
      <c r="B1817" t="str">
        <f t="shared" ca="1" si="114"/>
        <v/>
      </c>
      <c r="C1817" t="str">
        <f t="shared" ca="1" si="113"/>
        <v/>
      </c>
      <c r="D1817" s="156" t="str">
        <f t="array" aca="1" ref="D1817" ca="1">IFERROR(IF(B1817&lt;&gt;"",IF(OR(EXACT(OFFSET(Metadata!$A$1,0,0,Metadata!Metadata_Table_Length,1),C1817)),1,""),""),"")</f>
        <v/>
      </c>
      <c r="E1817" s="163" t="str">
        <f t="array" aca="1" ref="E1817" ca="1">IF(B1817&lt;&gt;"",IF(D1817=1,OFFSET(Metadata!$B$1,MIN(IF(OFFSET(Metadata!$A$1,0,0,Metadata!Metadata_Table_Length,1)=C1817,ROW(OFFSET(Metadata!$A$1,0,0,Metadata!Metadata_Table_Length,1))-1,"")),0),OFFSET(Metadata!$B$1,MIN(IF(OFFSET(Metadata!$A$1,0,0,Metadata!Metadata_Table_Length,1)=SUBSTITUTE(C1817,"rawdatafilename","originalfilename"),ROW(OFFSET(Metadata!$A$1,0,0,Metadata!Metadata_Table_Length,1))-1,"")),0)),"")</f>
        <v/>
      </c>
      <c r="F1817" t="str">
        <f t="shared" ca="1" si="115"/>
        <v/>
      </c>
      <c r="G1817" t="str">
        <f t="array" aca="1" ref="G1817" ca="1">IF(B1817&lt;&gt;"",OFFSET(Metadata!$B$1,MIN(IF(OFFSET(Metadata!$A$1,0,0,Metadata!Metadata_Table_Length,1)=SUBSTITUTE(C1817,"rawdatafilename","partnumber"),ROW(OFFSET(Metadata!$A$1,0,0,Metadata!Metadata_Table_Length,1))-1,"")),0),"")</f>
        <v/>
      </c>
      <c r="H1817" t="str">
        <f t="array" aca="1" ref="H1817" ca="1">IF(B1817&lt;&gt;"",OFFSET(Metadata!$B$1,MIN(IF(OFFSET(Metadata!$A$1,0,0,Metadata!Metadata_Table_Length,1)=SUBSTITUTE(C1817,"rawdatafilename","original_count"),ROW(OFFSET(Metadata!$A$1,0,0,Metadata!Metadata_Table_Length,1))-1,"")),0),"")</f>
        <v/>
      </c>
      <c r="I1817" t="str">
        <f t="array" aca="1" ref="I1817" ca="1">IF(B1817&lt;&gt;"",OFFSET(Metadata!$B$1,MIN(IF(OFFSET(Metadata!$A$1,0,0,Metadata!Metadata_Table_Length,1)=SUBSTITUTE(C1817,"rawdatafilename","count"),ROW(OFFSET(Metadata!$A$1,0,0,Metadata!Metadata_Table_Length,1))-1,"")),0),"")</f>
        <v/>
      </c>
      <c r="J1817" t="str">
        <f t="array" aca="1" ref="J1817" ca="1">IF(AND(G1817&lt;&gt;"",G1817&lt;&gt;G1816),MAX(IF(G$2:G$2001=G1817,H$2:H$2001,"")),"")</f>
        <v/>
      </c>
      <c r="K1817" t="str">
        <f t="array" aca="1" ref="K1817" ca="1">IF(AND(G1817&lt;&gt;"",G1817&lt;&gt;G1816),MAX(IF(G$2:G$2001=G1817,I$2:I$2001,"")),"")</f>
        <v/>
      </c>
      <c r="L1817" t="str">
        <f t="shared" ca="1" si="112"/>
        <v/>
      </c>
    </row>
    <row r="1818" spans="2:12" x14ac:dyDescent="0.25">
      <c r="B1818" t="str">
        <f t="shared" ca="1" si="114"/>
        <v/>
      </c>
      <c r="C1818" t="str">
        <f t="shared" ca="1" si="113"/>
        <v/>
      </c>
      <c r="D1818" s="156" t="str">
        <f t="array" aca="1" ref="D1818" ca="1">IFERROR(IF(B1818&lt;&gt;"",IF(OR(EXACT(OFFSET(Metadata!$A$1,0,0,Metadata!Metadata_Table_Length,1),C1818)),1,""),""),"")</f>
        <v/>
      </c>
      <c r="E1818" s="163" t="str">
        <f t="array" aca="1" ref="E1818" ca="1">IF(B1818&lt;&gt;"",IF(D1818=1,OFFSET(Metadata!$B$1,MIN(IF(OFFSET(Metadata!$A$1,0,0,Metadata!Metadata_Table_Length,1)=C1818,ROW(OFFSET(Metadata!$A$1,0,0,Metadata!Metadata_Table_Length,1))-1,"")),0),OFFSET(Metadata!$B$1,MIN(IF(OFFSET(Metadata!$A$1,0,0,Metadata!Metadata_Table_Length,1)=SUBSTITUTE(C1818,"rawdatafilename","originalfilename"),ROW(OFFSET(Metadata!$A$1,0,0,Metadata!Metadata_Table_Length,1))-1,"")),0)),"")</f>
        <v/>
      </c>
      <c r="F1818" t="str">
        <f t="shared" ca="1" si="115"/>
        <v/>
      </c>
      <c r="G1818" t="str">
        <f t="array" aca="1" ref="G1818" ca="1">IF(B1818&lt;&gt;"",OFFSET(Metadata!$B$1,MIN(IF(OFFSET(Metadata!$A$1,0,0,Metadata!Metadata_Table_Length,1)=SUBSTITUTE(C1818,"rawdatafilename","partnumber"),ROW(OFFSET(Metadata!$A$1,0,0,Metadata!Metadata_Table_Length,1))-1,"")),0),"")</f>
        <v/>
      </c>
      <c r="H1818" t="str">
        <f t="array" aca="1" ref="H1818" ca="1">IF(B1818&lt;&gt;"",OFFSET(Metadata!$B$1,MIN(IF(OFFSET(Metadata!$A$1,0,0,Metadata!Metadata_Table_Length,1)=SUBSTITUTE(C1818,"rawdatafilename","original_count"),ROW(OFFSET(Metadata!$A$1,0,0,Metadata!Metadata_Table_Length,1))-1,"")),0),"")</f>
        <v/>
      </c>
      <c r="I1818" t="str">
        <f t="array" aca="1" ref="I1818" ca="1">IF(B1818&lt;&gt;"",OFFSET(Metadata!$B$1,MIN(IF(OFFSET(Metadata!$A$1,0,0,Metadata!Metadata_Table_Length,1)=SUBSTITUTE(C1818,"rawdatafilename","count"),ROW(OFFSET(Metadata!$A$1,0,0,Metadata!Metadata_Table_Length,1))-1,"")),0),"")</f>
        <v/>
      </c>
      <c r="J1818" t="str">
        <f t="array" aca="1" ref="J1818" ca="1">IF(AND(G1818&lt;&gt;"",G1818&lt;&gt;G1817),MAX(IF(G$2:G$2001=G1818,H$2:H$2001,"")),"")</f>
        <v/>
      </c>
      <c r="K1818" t="str">
        <f t="array" aca="1" ref="K1818" ca="1">IF(AND(G1818&lt;&gt;"",G1818&lt;&gt;G1817),MAX(IF(G$2:G$2001=G1818,I$2:I$2001,"")),"")</f>
        <v/>
      </c>
      <c r="L1818" t="str">
        <f t="shared" ca="1" si="112"/>
        <v/>
      </c>
    </row>
    <row r="1819" spans="2:12" x14ac:dyDescent="0.25">
      <c r="B1819" t="str">
        <f t="shared" ca="1" si="114"/>
        <v/>
      </c>
      <c r="C1819" t="str">
        <f t="shared" ca="1" si="113"/>
        <v/>
      </c>
      <c r="D1819" s="156" t="str">
        <f t="array" aca="1" ref="D1819" ca="1">IFERROR(IF(B1819&lt;&gt;"",IF(OR(EXACT(OFFSET(Metadata!$A$1,0,0,Metadata!Metadata_Table_Length,1),C1819)),1,""),""),"")</f>
        <v/>
      </c>
      <c r="E1819" s="163" t="str">
        <f t="array" aca="1" ref="E1819" ca="1">IF(B1819&lt;&gt;"",IF(D1819=1,OFFSET(Metadata!$B$1,MIN(IF(OFFSET(Metadata!$A$1,0,0,Metadata!Metadata_Table_Length,1)=C1819,ROW(OFFSET(Metadata!$A$1,0,0,Metadata!Metadata_Table_Length,1))-1,"")),0),OFFSET(Metadata!$B$1,MIN(IF(OFFSET(Metadata!$A$1,0,0,Metadata!Metadata_Table_Length,1)=SUBSTITUTE(C1819,"rawdatafilename","originalfilename"),ROW(OFFSET(Metadata!$A$1,0,0,Metadata!Metadata_Table_Length,1))-1,"")),0)),"")</f>
        <v/>
      </c>
      <c r="F1819" t="str">
        <f t="shared" ca="1" si="115"/>
        <v/>
      </c>
      <c r="G1819" t="str">
        <f t="array" aca="1" ref="G1819" ca="1">IF(B1819&lt;&gt;"",OFFSET(Metadata!$B$1,MIN(IF(OFFSET(Metadata!$A$1,0,0,Metadata!Metadata_Table_Length,1)=SUBSTITUTE(C1819,"rawdatafilename","partnumber"),ROW(OFFSET(Metadata!$A$1,0,0,Metadata!Metadata_Table_Length,1))-1,"")),0),"")</f>
        <v/>
      </c>
      <c r="H1819" t="str">
        <f t="array" aca="1" ref="H1819" ca="1">IF(B1819&lt;&gt;"",OFFSET(Metadata!$B$1,MIN(IF(OFFSET(Metadata!$A$1,0,0,Metadata!Metadata_Table_Length,1)=SUBSTITUTE(C1819,"rawdatafilename","original_count"),ROW(OFFSET(Metadata!$A$1,0,0,Metadata!Metadata_Table_Length,1))-1,"")),0),"")</f>
        <v/>
      </c>
      <c r="I1819" t="str">
        <f t="array" aca="1" ref="I1819" ca="1">IF(B1819&lt;&gt;"",OFFSET(Metadata!$B$1,MIN(IF(OFFSET(Metadata!$A$1,0,0,Metadata!Metadata_Table_Length,1)=SUBSTITUTE(C1819,"rawdatafilename","count"),ROW(OFFSET(Metadata!$A$1,0,0,Metadata!Metadata_Table_Length,1))-1,"")),0),"")</f>
        <v/>
      </c>
      <c r="J1819" t="str">
        <f t="array" aca="1" ref="J1819" ca="1">IF(AND(G1819&lt;&gt;"",G1819&lt;&gt;G1818),MAX(IF(G$2:G$2001=G1819,H$2:H$2001,"")),"")</f>
        <v/>
      </c>
      <c r="K1819" t="str">
        <f t="array" aca="1" ref="K1819" ca="1">IF(AND(G1819&lt;&gt;"",G1819&lt;&gt;G1818),MAX(IF(G$2:G$2001=G1819,I$2:I$2001,"")),"")</f>
        <v/>
      </c>
      <c r="L1819" t="str">
        <f t="shared" ca="1" si="112"/>
        <v/>
      </c>
    </row>
    <row r="1820" spans="2:12" x14ac:dyDescent="0.25">
      <c r="B1820" t="str">
        <f t="shared" ca="1" si="114"/>
        <v/>
      </c>
      <c r="C1820" t="str">
        <f t="shared" ca="1" si="113"/>
        <v/>
      </c>
      <c r="D1820" s="156" t="str">
        <f t="array" aca="1" ref="D1820" ca="1">IFERROR(IF(B1820&lt;&gt;"",IF(OR(EXACT(OFFSET(Metadata!$A$1,0,0,Metadata!Metadata_Table_Length,1),C1820)),1,""),""),"")</f>
        <v/>
      </c>
      <c r="E1820" s="163" t="str">
        <f t="array" aca="1" ref="E1820" ca="1">IF(B1820&lt;&gt;"",IF(D1820=1,OFFSET(Metadata!$B$1,MIN(IF(OFFSET(Metadata!$A$1,0,0,Metadata!Metadata_Table_Length,1)=C1820,ROW(OFFSET(Metadata!$A$1,0,0,Metadata!Metadata_Table_Length,1))-1,"")),0),OFFSET(Metadata!$B$1,MIN(IF(OFFSET(Metadata!$A$1,0,0,Metadata!Metadata_Table_Length,1)=SUBSTITUTE(C1820,"rawdatafilename","originalfilename"),ROW(OFFSET(Metadata!$A$1,0,0,Metadata!Metadata_Table_Length,1))-1,"")),0)),"")</f>
        <v/>
      </c>
      <c r="F1820" t="str">
        <f t="shared" ca="1" si="115"/>
        <v/>
      </c>
      <c r="G1820" t="str">
        <f t="array" aca="1" ref="G1820" ca="1">IF(B1820&lt;&gt;"",OFFSET(Metadata!$B$1,MIN(IF(OFFSET(Metadata!$A$1,0,0,Metadata!Metadata_Table_Length,1)=SUBSTITUTE(C1820,"rawdatafilename","partnumber"),ROW(OFFSET(Metadata!$A$1,0,0,Metadata!Metadata_Table_Length,1))-1,"")),0),"")</f>
        <v/>
      </c>
      <c r="H1820" t="str">
        <f t="array" aca="1" ref="H1820" ca="1">IF(B1820&lt;&gt;"",OFFSET(Metadata!$B$1,MIN(IF(OFFSET(Metadata!$A$1,0,0,Metadata!Metadata_Table_Length,1)=SUBSTITUTE(C1820,"rawdatafilename","original_count"),ROW(OFFSET(Metadata!$A$1,0,0,Metadata!Metadata_Table_Length,1))-1,"")),0),"")</f>
        <v/>
      </c>
      <c r="I1820" t="str">
        <f t="array" aca="1" ref="I1820" ca="1">IF(B1820&lt;&gt;"",OFFSET(Metadata!$B$1,MIN(IF(OFFSET(Metadata!$A$1,0,0,Metadata!Metadata_Table_Length,1)=SUBSTITUTE(C1820,"rawdatafilename","count"),ROW(OFFSET(Metadata!$A$1,0,0,Metadata!Metadata_Table_Length,1))-1,"")),0),"")</f>
        <v/>
      </c>
      <c r="J1820" t="str">
        <f t="array" aca="1" ref="J1820" ca="1">IF(AND(G1820&lt;&gt;"",G1820&lt;&gt;G1819),MAX(IF(G$2:G$2001=G1820,H$2:H$2001,"")),"")</f>
        <v/>
      </c>
      <c r="K1820" t="str">
        <f t="array" aca="1" ref="K1820" ca="1">IF(AND(G1820&lt;&gt;"",G1820&lt;&gt;G1819),MAX(IF(G$2:G$2001=G1820,I$2:I$2001,"")),"")</f>
        <v/>
      </c>
      <c r="L1820" t="str">
        <f t="shared" ca="1" si="112"/>
        <v/>
      </c>
    </row>
    <row r="1821" spans="2:12" x14ac:dyDescent="0.25">
      <c r="B1821" t="str">
        <f t="shared" ca="1" si="114"/>
        <v/>
      </c>
      <c r="C1821" t="str">
        <f t="shared" ca="1" si="113"/>
        <v/>
      </c>
      <c r="D1821" s="156" t="str">
        <f t="array" aca="1" ref="D1821" ca="1">IFERROR(IF(B1821&lt;&gt;"",IF(OR(EXACT(OFFSET(Metadata!$A$1,0,0,Metadata!Metadata_Table_Length,1),C1821)),1,""),""),"")</f>
        <v/>
      </c>
      <c r="E1821" s="163" t="str">
        <f t="array" aca="1" ref="E1821" ca="1">IF(B1821&lt;&gt;"",IF(D1821=1,OFFSET(Metadata!$B$1,MIN(IF(OFFSET(Metadata!$A$1,0,0,Metadata!Metadata_Table_Length,1)=C1821,ROW(OFFSET(Metadata!$A$1,0,0,Metadata!Metadata_Table_Length,1))-1,"")),0),OFFSET(Metadata!$B$1,MIN(IF(OFFSET(Metadata!$A$1,0,0,Metadata!Metadata_Table_Length,1)=SUBSTITUTE(C1821,"rawdatafilename","originalfilename"),ROW(OFFSET(Metadata!$A$1,0,0,Metadata!Metadata_Table_Length,1))-1,"")),0)),"")</f>
        <v/>
      </c>
      <c r="F1821" t="str">
        <f t="shared" ca="1" si="115"/>
        <v/>
      </c>
      <c r="G1821" t="str">
        <f t="array" aca="1" ref="G1821" ca="1">IF(B1821&lt;&gt;"",OFFSET(Metadata!$B$1,MIN(IF(OFFSET(Metadata!$A$1,0,0,Metadata!Metadata_Table_Length,1)=SUBSTITUTE(C1821,"rawdatafilename","partnumber"),ROW(OFFSET(Metadata!$A$1,0,0,Metadata!Metadata_Table_Length,1))-1,"")),0),"")</f>
        <v/>
      </c>
      <c r="H1821" t="str">
        <f t="array" aca="1" ref="H1821" ca="1">IF(B1821&lt;&gt;"",OFFSET(Metadata!$B$1,MIN(IF(OFFSET(Metadata!$A$1,0,0,Metadata!Metadata_Table_Length,1)=SUBSTITUTE(C1821,"rawdatafilename","original_count"),ROW(OFFSET(Metadata!$A$1,0,0,Metadata!Metadata_Table_Length,1))-1,"")),0),"")</f>
        <v/>
      </c>
      <c r="I1821" t="str">
        <f t="array" aca="1" ref="I1821" ca="1">IF(B1821&lt;&gt;"",OFFSET(Metadata!$B$1,MIN(IF(OFFSET(Metadata!$A$1,0,0,Metadata!Metadata_Table_Length,1)=SUBSTITUTE(C1821,"rawdatafilename","count"),ROW(OFFSET(Metadata!$A$1,0,0,Metadata!Metadata_Table_Length,1))-1,"")),0),"")</f>
        <v/>
      </c>
      <c r="J1821" t="str">
        <f t="array" aca="1" ref="J1821" ca="1">IF(AND(G1821&lt;&gt;"",G1821&lt;&gt;G1820),MAX(IF(G$2:G$2001=G1821,H$2:H$2001,"")),"")</f>
        <v/>
      </c>
      <c r="K1821" t="str">
        <f t="array" aca="1" ref="K1821" ca="1">IF(AND(G1821&lt;&gt;"",G1821&lt;&gt;G1820),MAX(IF(G$2:G$2001=G1821,I$2:I$2001,"")),"")</f>
        <v/>
      </c>
      <c r="L1821" t="str">
        <f t="shared" ca="1" si="112"/>
        <v/>
      </c>
    </row>
    <row r="1822" spans="2:12" x14ac:dyDescent="0.25">
      <c r="B1822" t="str">
        <f t="shared" ca="1" si="114"/>
        <v/>
      </c>
      <c r="C1822" t="str">
        <f t="shared" ca="1" si="113"/>
        <v/>
      </c>
      <c r="D1822" s="156" t="str">
        <f t="array" aca="1" ref="D1822" ca="1">IFERROR(IF(B1822&lt;&gt;"",IF(OR(EXACT(OFFSET(Metadata!$A$1,0,0,Metadata!Metadata_Table_Length,1),C1822)),1,""),""),"")</f>
        <v/>
      </c>
      <c r="E1822" s="163" t="str">
        <f t="array" aca="1" ref="E1822" ca="1">IF(B1822&lt;&gt;"",IF(D1822=1,OFFSET(Metadata!$B$1,MIN(IF(OFFSET(Metadata!$A$1,0,0,Metadata!Metadata_Table_Length,1)=C1822,ROW(OFFSET(Metadata!$A$1,0,0,Metadata!Metadata_Table_Length,1))-1,"")),0),OFFSET(Metadata!$B$1,MIN(IF(OFFSET(Metadata!$A$1,0,0,Metadata!Metadata_Table_Length,1)=SUBSTITUTE(C1822,"rawdatafilename","originalfilename"),ROW(OFFSET(Metadata!$A$1,0,0,Metadata!Metadata_Table_Length,1))-1,"")),0)),"")</f>
        <v/>
      </c>
      <c r="F1822" t="str">
        <f t="shared" ca="1" si="115"/>
        <v/>
      </c>
      <c r="G1822" t="str">
        <f t="array" aca="1" ref="G1822" ca="1">IF(B1822&lt;&gt;"",OFFSET(Metadata!$B$1,MIN(IF(OFFSET(Metadata!$A$1,0,0,Metadata!Metadata_Table_Length,1)=SUBSTITUTE(C1822,"rawdatafilename","partnumber"),ROW(OFFSET(Metadata!$A$1,0,0,Metadata!Metadata_Table_Length,1))-1,"")),0),"")</f>
        <v/>
      </c>
      <c r="H1822" t="str">
        <f t="array" aca="1" ref="H1822" ca="1">IF(B1822&lt;&gt;"",OFFSET(Metadata!$B$1,MIN(IF(OFFSET(Metadata!$A$1,0,0,Metadata!Metadata_Table_Length,1)=SUBSTITUTE(C1822,"rawdatafilename","original_count"),ROW(OFFSET(Metadata!$A$1,0,0,Metadata!Metadata_Table_Length,1))-1,"")),0),"")</f>
        <v/>
      </c>
      <c r="I1822" t="str">
        <f t="array" aca="1" ref="I1822" ca="1">IF(B1822&lt;&gt;"",OFFSET(Metadata!$B$1,MIN(IF(OFFSET(Metadata!$A$1,0,0,Metadata!Metadata_Table_Length,1)=SUBSTITUTE(C1822,"rawdatafilename","count"),ROW(OFFSET(Metadata!$A$1,0,0,Metadata!Metadata_Table_Length,1))-1,"")),0),"")</f>
        <v/>
      </c>
      <c r="J1822" t="str">
        <f t="array" aca="1" ref="J1822" ca="1">IF(AND(G1822&lt;&gt;"",G1822&lt;&gt;G1821),MAX(IF(G$2:G$2001=G1822,H$2:H$2001,"")),"")</f>
        <v/>
      </c>
      <c r="K1822" t="str">
        <f t="array" aca="1" ref="K1822" ca="1">IF(AND(G1822&lt;&gt;"",G1822&lt;&gt;G1821),MAX(IF(G$2:G$2001=G1822,I$2:I$2001,"")),"")</f>
        <v/>
      </c>
      <c r="L1822" t="str">
        <f t="shared" ca="1" si="112"/>
        <v/>
      </c>
    </row>
    <row r="1823" spans="2:12" x14ac:dyDescent="0.25">
      <c r="B1823" t="str">
        <f t="shared" ca="1" si="114"/>
        <v/>
      </c>
      <c r="C1823" t="str">
        <f t="shared" ca="1" si="113"/>
        <v/>
      </c>
      <c r="D1823" s="156" t="str">
        <f t="array" aca="1" ref="D1823" ca="1">IFERROR(IF(B1823&lt;&gt;"",IF(OR(EXACT(OFFSET(Metadata!$A$1,0,0,Metadata!Metadata_Table_Length,1),C1823)),1,""),""),"")</f>
        <v/>
      </c>
      <c r="E1823" s="163" t="str">
        <f t="array" aca="1" ref="E1823" ca="1">IF(B1823&lt;&gt;"",IF(D1823=1,OFFSET(Metadata!$B$1,MIN(IF(OFFSET(Metadata!$A$1,0,0,Metadata!Metadata_Table_Length,1)=C1823,ROW(OFFSET(Metadata!$A$1,0,0,Metadata!Metadata_Table_Length,1))-1,"")),0),OFFSET(Metadata!$B$1,MIN(IF(OFFSET(Metadata!$A$1,0,0,Metadata!Metadata_Table_Length,1)=SUBSTITUTE(C1823,"rawdatafilename","originalfilename"),ROW(OFFSET(Metadata!$A$1,0,0,Metadata!Metadata_Table_Length,1))-1,"")),0)),"")</f>
        <v/>
      </c>
      <c r="F1823" t="str">
        <f t="shared" ca="1" si="115"/>
        <v/>
      </c>
      <c r="G1823" t="str">
        <f t="array" aca="1" ref="G1823" ca="1">IF(B1823&lt;&gt;"",OFFSET(Metadata!$B$1,MIN(IF(OFFSET(Metadata!$A$1,0,0,Metadata!Metadata_Table_Length,1)=SUBSTITUTE(C1823,"rawdatafilename","partnumber"),ROW(OFFSET(Metadata!$A$1,0,0,Metadata!Metadata_Table_Length,1))-1,"")),0),"")</f>
        <v/>
      </c>
      <c r="H1823" t="str">
        <f t="array" aca="1" ref="H1823" ca="1">IF(B1823&lt;&gt;"",OFFSET(Metadata!$B$1,MIN(IF(OFFSET(Metadata!$A$1,0,0,Metadata!Metadata_Table_Length,1)=SUBSTITUTE(C1823,"rawdatafilename","original_count"),ROW(OFFSET(Metadata!$A$1,0,0,Metadata!Metadata_Table_Length,1))-1,"")),0),"")</f>
        <v/>
      </c>
      <c r="I1823" t="str">
        <f t="array" aca="1" ref="I1823" ca="1">IF(B1823&lt;&gt;"",OFFSET(Metadata!$B$1,MIN(IF(OFFSET(Metadata!$A$1,0,0,Metadata!Metadata_Table_Length,1)=SUBSTITUTE(C1823,"rawdatafilename","count"),ROW(OFFSET(Metadata!$A$1,0,0,Metadata!Metadata_Table_Length,1))-1,"")),0),"")</f>
        <v/>
      </c>
      <c r="J1823" t="str">
        <f t="array" aca="1" ref="J1823" ca="1">IF(AND(G1823&lt;&gt;"",G1823&lt;&gt;G1822),MAX(IF(G$2:G$2001=G1823,H$2:H$2001,"")),"")</f>
        <v/>
      </c>
      <c r="K1823" t="str">
        <f t="array" aca="1" ref="K1823" ca="1">IF(AND(G1823&lt;&gt;"",G1823&lt;&gt;G1822),MAX(IF(G$2:G$2001=G1823,I$2:I$2001,"")),"")</f>
        <v/>
      </c>
      <c r="L1823" t="str">
        <f t="shared" ca="1" si="112"/>
        <v/>
      </c>
    </row>
    <row r="1824" spans="2:12" x14ac:dyDescent="0.25">
      <c r="B1824" t="str">
        <f t="shared" ca="1" si="114"/>
        <v/>
      </c>
      <c r="C1824" t="str">
        <f t="shared" ca="1" si="113"/>
        <v/>
      </c>
      <c r="D1824" s="156" t="str">
        <f t="array" aca="1" ref="D1824" ca="1">IFERROR(IF(B1824&lt;&gt;"",IF(OR(EXACT(OFFSET(Metadata!$A$1,0,0,Metadata!Metadata_Table_Length,1),C1824)),1,""),""),"")</f>
        <v/>
      </c>
      <c r="E1824" s="163" t="str">
        <f t="array" aca="1" ref="E1824" ca="1">IF(B1824&lt;&gt;"",IF(D1824=1,OFFSET(Metadata!$B$1,MIN(IF(OFFSET(Metadata!$A$1,0,0,Metadata!Metadata_Table_Length,1)=C1824,ROW(OFFSET(Metadata!$A$1,0,0,Metadata!Metadata_Table_Length,1))-1,"")),0),OFFSET(Metadata!$B$1,MIN(IF(OFFSET(Metadata!$A$1,0,0,Metadata!Metadata_Table_Length,1)=SUBSTITUTE(C1824,"rawdatafilename","originalfilename"),ROW(OFFSET(Metadata!$A$1,0,0,Metadata!Metadata_Table_Length,1))-1,"")),0)),"")</f>
        <v/>
      </c>
      <c r="F1824" t="str">
        <f t="shared" ca="1" si="115"/>
        <v/>
      </c>
      <c r="G1824" t="str">
        <f t="array" aca="1" ref="G1824" ca="1">IF(B1824&lt;&gt;"",OFFSET(Metadata!$B$1,MIN(IF(OFFSET(Metadata!$A$1,0,0,Metadata!Metadata_Table_Length,1)=SUBSTITUTE(C1824,"rawdatafilename","partnumber"),ROW(OFFSET(Metadata!$A$1,0,0,Metadata!Metadata_Table_Length,1))-1,"")),0),"")</f>
        <v/>
      </c>
      <c r="H1824" t="str">
        <f t="array" aca="1" ref="H1824" ca="1">IF(B1824&lt;&gt;"",OFFSET(Metadata!$B$1,MIN(IF(OFFSET(Metadata!$A$1,0,0,Metadata!Metadata_Table_Length,1)=SUBSTITUTE(C1824,"rawdatafilename","original_count"),ROW(OFFSET(Metadata!$A$1,0,0,Metadata!Metadata_Table_Length,1))-1,"")),0),"")</f>
        <v/>
      </c>
      <c r="I1824" t="str">
        <f t="array" aca="1" ref="I1824" ca="1">IF(B1824&lt;&gt;"",OFFSET(Metadata!$B$1,MIN(IF(OFFSET(Metadata!$A$1,0,0,Metadata!Metadata_Table_Length,1)=SUBSTITUTE(C1824,"rawdatafilename","count"),ROW(OFFSET(Metadata!$A$1,0,0,Metadata!Metadata_Table_Length,1))-1,"")),0),"")</f>
        <v/>
      </c>
      <c r="J1824" t="str">
        <f t="array" aca="1" ref="J1824" ca="1">IF(AND(G1824&lt;&gt;"",G1824&lt;&gt;G1823),MAX(IF(G$2:G$2001=G1824,H$2:H$2001,"")),"")</f>
        <v/>
      </c>
      <c r="K1824" t="str">
        <f t="array" aca="1" ref="K1824" ca="1">IF(AND(G1824&lt;&gt;"",G1824&lt;&gt;G1823),MAX(IF(G$2:G$2001=G1824,I$2:I$2001,"")),"")</f>
        <v/>
      </c>
      <c r="L1824" t="str">
        <f t="shared" ca="1" si="112"/>
        <v/>
      </c>
    </row>
    <row r="1825" spans="2:12" x14ac:dyDescent="0.25">
      <c r="B1825" t="str">
        <f t="shared" ca="1" si="114"/>
        <v/>
      </c>
      <c r="C1825" t="str">
        <f t="shared" ca="1" si="113"/>
        <v/>
      </c>
      <c r="D1825" s="156" t="str">
        <f t="array" aca="1" ref="D1825" ca="1">IFERROR(IF(B1825&lt;&gt;"",IF(OR(EXACT(OFFSET(Metadata!$A$1,0,0,Metadata!Metadata_Table_Length,1),C1825)),1,""),""),"")</f>
        <v/>
      </c>
      <c r="E1825" s="163" t="str">
        <f t="array" aca="1" ref="E1825" ca="1">IF(B1825&lt;&gt;"",IF(D1825=1,OFFSET(Metadata!$B$1,MIN(IF(OFFSET(Metadata!$A$1,0,0,Metadata!Metadata_Table_Length,1)=C1825,ROW(OFFSET(Metadata!$A$1,0,0,Metadata!Metadata_Table_Length,1))-1,"")),0),OFFSET(Metadata!$B$1,MIN(IF(OFFSET(Metadata!$A$1,0,0,Metadata!Metadata_Table_Length,1)=SUBSTITUTE(C1825,"rawdatafilename","originalfilename"),ROW(OFFSET(Metadata!$A$1,0,0,Metadata!Metadata_Table_Length,1))-1,"")),0)),"")</f>
        <v/>
      </c>
      <c r="F1825" t="str">
        <f t="shared" ca="1" si="115"/>
        <v/>
      </c>
      <c r="G1825" t="str">
        <f t="array" aca="1" ref="G1825" ca="1">IF(B1825&lt;&gt;"",OFFSET(Metadata!$B$1,MIN(IF(OFFSET(Metadata!$A$1,0,0,Metadata!Metadata_Table_Length,1)=SUBSTITUTE(C1825,"rawdatafilename","partnumber"),ROW(OFFSET(Metadata!$A$1,0,0,Metadata!Metadata_Table_Length,1))-1,"")),0),"")</f>
        <v/>
      </c>
      <c r="H1825" t="str">
        <f t="array" aca="1" ref="H1825" ca="1">IF(B1825&lt;&gt;"",OFFSET(Metadata!$B$1,MIN(IF(OFFSET(Metadata!$A$1,0,0,Metadata!Metadata_Table_Length,1)=SUBSTITUTE(C1825,"rawdatafilename","original_count"),ROW(OFFSET(Metadata!$A$1,0,0,Metadata!Metadata_Table_Length,1))-1,"")),0),"")</f>
        <v/>
      </c>
      <c r="I1825" t="str">
        <f t="array" aca="1" ref="I1825" ca="1">IF(B1825&lt;&gt;"",OFFSET(Metadata!$B$1,MIN(IF(OFFSET(Metadata!$A$1,0,0,Metadata!Metadata_Table_Length,1)=SUBSTITUTE(C1825,"rawdatafilename","count"),ROW(OFFSET(Metadata!$A$1,0,0,Metadata!Metadata_Table_Length,1))-1,"")),0),"")</f>
        <v/>
      </c>
      <c r="J1825" t="str">
        <f t="array" aca="1" ref="J1825" ca="1">IF(AND(G1825&lt;&gt;"",G1825&lt;&gt;G1824),MAX(IF(G$2:G$2001=G1825,H$2:H$2001,"")),"")</f>
        <v/>
      </c>
      <c r="K1825" t="str">
        <f t="array" aca="1" ref="K1825" ca="1">IF(AND(G1825&lt;&gt;"",G1825&lt;&gt;G1824),MAX(IF(G$2:G$2001=G1825,I$2:I$2001,"")),"")</f>
        <v/>
      </c>
      <c r="L1825" t="str">
        <f t="shared" ca="1" si="112"/>
        <v/>
      </c>
    </row>
    <row r="1826" spans="2:12" x14ac:dyDescent="0.25">
      <c r="B1826" t="str">
        <f t="shared" ca="1" si="114"/>
        <v/>
      </c>
      <c r="C1826" t="str">
        <f t="shared" ca="1" si="113"/>
        <v/>
      </c>
      <c r="D1826" s="156" t="str">
        <f t="array" aca="1" ref="D1826" ca="1">IFERROR(IF(B1826&lt;&gt;"",IF(OR(EXACT(OFFSET(Metadata!$A$1,0,0,Metadata!Metadata_Table_Length,1),C1826)),1,""),""),"")</f>
        <v/>
      </c>
      <c r="E1826" s="163" t="str">
        <f t="array" aca="1" ref="E1826" ca="1">IF(B1826&lt;&gt;"",IF(D1826=1,OFFSET(Metadata!$B$1,MIN(IF(OFFSET(Metadata!$A$1,0,0,Metadata!Metadata_Table_Length,1)=C1826,ROW(OFFSET(Metadata!$A$1,0,0,Metadata!Metadata_Table_Length,1))-1,"")),0),OFFSET(Metadata!$B$1,MIN(IF(OFFSET(Metadata!$A$1,0,0,Metadata!Metadata_Table_Length,1)=SUBSTITUTE(C1826,"rawdatafilename","originalfilename"),ROW(OFFSET(Metadata!$A$1,0,0,Metadata!Metadata_Table_Length,1))-1,"")),0)),"")</f>
        <v/>
      </c>
      <c r="F1826" t="str">
        <f t="shared" ca="1" si="115"/>
        <v/>
      </c>
      <c r="G1826" t="str">
        <f t="array" aca="1" ref="G1826" ca="1">IF(B1826&lt;&gt;"",OFFSET(Metadata!$B$1,MIN(IF(OFFSET(Metadata!$A$1,0,0,Metadata!Metadata_Table_Length,1)=SUBSTITUTE(C1826,"rawdatafilename","partnumber"),ROW(OFFSET(Metadata!$A$1,0,0,Metadata!Metadata_Table_Length,1))-1,"")),0),"")</f>
        <v/>
      </c>
      <c r="H1826" t="str">
        <f t="array" aca="1" ref="H1826" ca="1">IF(B1826&lt;&gt;"",OFFSET(Metadata!$B$1,MIN(IF(OFFSET(Metadata!$A$1,0,0,Metadata!Metadata_Table_Length,1)=SUBSTITUTE(C1826,"rawdatafilename","original_count"),ROW(OFFSET(Metadata!$A$1,0,0,Metadata!Metadata_Table_Length,1))-1,"")),0),"")</f>
        <v/>
      </c>
      <c r="I1826" t="str">
        <f t="array" aca="1" ref="I1826" ca="1">IF(B1826&lt;&gt;"",OFFSET(Metadata!$B$1,MIN(IF(OFFSET(Metadata!$A$1,0,0,Metadata!Metadata_Table_Length,1)=SUBSTITUTE(C1826,"rawdatafilename","count"),ROW(OFFSET(Metadata!$A$1,0,0,Metadata!Metadata_Table_Length,1))-1,"")),0),"")</f>
        <v/>
      </c>
      <c r="J1826" t="str">
        <f t="array" aca="1" ref="J1826" ca="1">IF(AND(G1826&lt;&gt;"",G1826&lt;&gt;G1825),MAX(IF(G$2:G$2001=G1826,H$2:H$2001,"")),"")</f>
        <v/>
      </c>
      <c r="K1826" t="str">
        <f t="array" aca="1" ref="K1826" ca="1">IF(AND(G1826&lt;&gt;"",G1826&lt;&gt;G1825),MAX(IF(G$2:G$2001=G1826,I$2:I$2001,"")),"")</f>
        <v/>
      </c>
      <c r="L1826" t="str">
        <f t="shared" ca="1" si="112"/>
        <v/>
      </c>
    </row>
    <row r="1827" spans="2:12" x14ac:dyDescent="0.25">
      <c r="B1827" t="str">
        <f t="shared" ca="1" si="114"/>
        <v/>
      </c>
      <c r="C1827" t="str">
        <f t="shared" ca="1" si="113"/>
        <v/>
      </c>
      <c r="D1827" s="156" t="str">
        <f t="array" aca="1" ref="D1827" ca="1">IFERROR(IF(B1827&lt;&gt;"",IF(OR(EXACT(OFFSET(Metadata!$A$1,0,0,Metadata!Metadata_Table_Length,1),C1827)),1,""),""),"")</f>
        <v/>
      </c>
      <c r="E1827" s="163" t="str">
        <f t="array" aca="1" ref="E1827" ca="1">IF(B1827&lt;&gt;"",IF(D1827=1,OFFSET(Metadata!$B$1,MIN(IF(OFFSET(Metadata!$A$1,0,0,Metadata!Metadata_Table_Length,1)=C1827,ROW(OFFSET(Metadata!$A$1,0,0,Metadata!Metadata_Table_Length,1))-1,"")),0),OFFSET(Metadata!$B$1,MIN(IF(OFFSET(Metadata!$A$1,0,0,Metadata!Metadata_Table_Length,1)=SUBSTITUTE(C1827,"rawdatafilename","originalfilename"),ROW(OFFSET(Metadata!$A$1,0,0,Metadata!Metadata_Table_Length,1))-1,"")),0)),"")</f>
        <v/>
      </c>
      <c r="F1827" t="str">
        <f t="shared" ca="1" si="115"/>
        <v/>
      </c>
      <c r="G1827" t="str">
        <f t="array" aca="1" ref="G1827" ca="1">IF(B1827&lt;&gt;"",OFFSET(Metadata!$B$1,MIN(IF(OFFSET(Metadata!$A$1,0,0,Metadata!Metadata_Table_Length,1)=SUBSTITUTE(C1827,"rawdatafilename","partnumber"),ROW(OFFSET(Metadata!$A$1,0,0,Metadata!Metadata_Table_Length,1))-1,"")),0),"")</f>
        <v/>
      </c>
      <c r="H1827" t="str">
        <f t="array" aca="1" ref="H1827" ca="1">IF(B1827&lt;&gt;"",OFFSET(Metadata!$B$1,MIN(IF(OFFSET(Metadata!$A$1,0,0,Metadata!Metadata_Table_Length,1)=SUBSTITUTE(C1827,"rawdatafilename","original_count"),ROW(OFFSET(Metadata!$A$1,0,0,Metadata!Metadata_Table_Length,1))-1,"")),0),"")</f>
        <v/>
      </c>
      <c r="I1827" t="str">
        <f t="array" aca="1" ref="I1827" ca="1">IF(B1827&lt;&gt;"",OFFSET(Metadata!$B$1,MIN(IF(OFFSET(Metadata!$A$1,0,0,Metadata!Metadata_Table_Length,1)=SUBSTITUTE(C1827,"rawdatafilename","count"),ROW(OFFSET(Metadata!$A$1,0,0,Metadata!Metadata_Table_Length,1))-1,"")),0),"")</f>
        <v/>
      </c>
      <c r="J1827" t="str">
        <f t="array" aca="1" ref="J1827" ca="1">IF(AND(G1827&lt;&gt;"",G1827&lt;&gt;G1826),MAX(IF(G$2:G$2001=G1827,H$2:H$2001,"")),"")</f>
        <v/>
      </c>
      <c r="K1827" t="str">
        <f t="array" aca="1" ref="K1827" ca="1">IF(AND(G1827&lt;&gt;"",G1827&lt;&gt;G1826),MAX(IF(G$2:G$2001=G1827,I$2:I$2001,"")),"")</f>
        <v/>
      </c>
      <c r="L1827" t="str">
        <f t="shared" ca="1" si="112"/>
        <v/>
      </c>
    </row>
    <row r="1828" spans="2:12" x14ac:dyDescent="0.25">
      <c r="B1828" t="str">
        <f t="shared" ca="1" si="114"/>
        <v/>
      </c>
      <c r="C1828" t="str">
        <f t="shared" ca="1" si="113"/>
        <v/>
      </c>
      <c r="D1828" s="156" t="str">
        <f t="array" aca="1" ref="D1828" ca="1">IFERROR(IF(B1828&lt;&gt;"",IF(OR(EXACT(OFFSET(Metadata!$A$1,0,0,Metadata!Metadata_Table_Length,1),C1828)),1,""),""),"")</f>
        <v/>
      </c>
      <c r="E1828" s="163" t="str">
        <f t="array" aca="1" ref="E1828" ca="1">IF(B1828&lt;&gt;"",IF(D1828=1,OFFSET(Metadata!$B$1,MIN(IF(OFFSET(Metadata!$A$1,0,0,Metadata!Metadata_Table_Length,1)=C1828,ROW(OFFSET(Metadata!$A$1,0,0,Metadata!Metadata_Table_Length,1))-1,"")),0),OFFSET(Metadata!$B$1,MIN(IF(OFFSET(Metadata!$A$1,0,0,Metadata!Metadata_Table_Length,1)=SUBSTITUTE(C1828,"rawdatafilename","originalfilename"),ROW(OFFSET(Metadata!$A$1,0,0,Metadata!Metadata_Table_Length,1))-1,"")),0)),"")</f>
        <v/>
      </c>
      <c r="F1828" t="str">
        <f t="shared" ca="1" si="115"/>
        <v/>
      </c>
      <c r="G1828" t="str">
        <f t="array" aca="1" ref="G1828" ca="1">IF(B1828&lt;&gt;"",OFFSET(Metadata!$B$1,MIN(IF(OFFSET(Metadata!$A$1,0,0,Metadata!Metadata_Table_Length,1)=SUBSTITUTE(C1828,"rawdatafilename","partnumber"),ROW(OFFSET(Metadata!$A$1,0,0,Metadata!Metadata_Table_Length,1))-1,"")),0),"")</f>
        <v/>
      </c>
      <c r="H1828" t="str">
        <f t="array" aca="1" ref="H1828" ca="1">IF(B1828&lt;&gt;"",OFFSET(Metadata!$B$1,MIN(IF(OFFSET(Metadata!$A$1,0,0,Metadata!Metadata_Table_Length,1)=SUBSTITUTE(C1828,"rawdatafilename","original_count"),ROW(OFFSET(Metadata!$A$1,0,0,Metadata!Metadata_Table_Length,1))-1,"")),0),"")</f>
        <v/>
      </c>
      <c r="I1828" t="str">
        <f t="array" aca="1" ref="I1828" ca="1">IF(B1828&lt;&gt;"",OFFSET(Metadata!$B$1,MIN(IF(OFFSET(Metadata!$A$1,0,0,Metadata!Metadata_Table_Length,1)=SUBSTITUTE(C1828,"rawdatafilename","count"),ROW(OFFSET(Metadata!$A$1,0,0,Metadata!Metadata_Table_Length,1))-1,"")),0),"")</f>
        <v/>
      </c>
      <c r="J1828" t="str">
        <f t="array" aca="1" ref="J1828" ca="1">IF(AND(G1828&lt;&gt;"",G1828&lt;&gt;G1827),MAX(IF(G$2:G$2001=G1828,H$2:H$2001,"")),"")</f>
        <v/>
      </c>
      <c r="K1828" t="str">
        <f t="array" aca="1" ref="K1828" ca="1">IF(AND(G1828&lt;&gt;"",G1828&lt;&gt;G1827),MAX(IF(G$2:G$2001=G1828,I$2:I$2001,"")),"")</f>
        <v/>
      </c>
      <c r="L1828" t="str">
        <f t="shared" ca="1" si="112"/>
        <v/>
      </c>
    </row>
    <row r="1829" spans="2:12" x14ac:dyDescent="0.25">
      <c r="B1829" t="str">
        <f t="shared" ca="1" si="114"/>
        <v/>
      </c>
      <c r="C1829" t="str">
        <f t="shared" ca="1" si="113"/>
        <v/>
      </c>
      <c r="D1829" s="156" t="str">
        <f t="array" aca="1" ref="D1829" ca="1">IFERROR(IF(B1829&lt;&gt;"",IF(OR(EXACT(OFFSET(Metadata!$A$1,0,0,Metadata!Metadata_Table_Length,1),C1829)),1,""),""),"")</f>
        <v/>
      </c>
      <c r="E1829" s="163" t="str">
        <f t="array" aca="1" ref="E1829" ca="1">IF(B1829&lt;&gt;"",IF(D1829=1,OFFSET(Metadata!$B$1,MIN(IF(OFFSET(Metadata!$A$1,0,0,Metadata!Metadata_Table_Length,1)=C1829,ROW(OFFSET(Metadata!$A$1,0,0,Metadata!Metadata_Table_Length,1))-1,"")),0),OFFSET(Metadata!$B$1,MIN(IF(OFFSET(Metadata!$A$1,0,0,Metadata!Metadata_Table_Length,1)=SUBSTITUTE(C1829,"rawdatafilename","originalfilename"),ROW(OFFSET(Metadata!$A$1,0,0,Metadata!Metadata_Table_Length,1))-1,"")),0)),"")</f>
        <v/>
      </c>
      <c r="F1829" t="str">
        <f t="shared" ca="1" si="115"/>
        <v/>
      </c>
      <c r="G1829" t="str">
        <f t="array" aca="1" ref="G1829" ca="1">IF(B1829&lt;&gt;"",OFFSET(Metadata!$B$1,MIN(IF(OFFSET(Metadata!$A$1,0,0,Metadata!Metadata_Table_Length,1)=SUBSTITUTE(C1829,"rawdatafilename","partnumber"),ROW(OFFSET(Metadata!$A$1,0,0,Metadata!Metadata_Table_Length,1))-1,"")),0),"")</f>
        <v/>
      </c>
      <c r="H1829" t="str">
        <f t="array" aca="1" ref="H1829" ca="1">IF(B1829&lt;&gt;"",OFFSET(Metadata!$B$1,MIN(IF(OFFSET(Metadata!$A$1,0,0,Metadata!Metadata_Table_Length,1)=SUBSTITUTE(C1829,"rawdatafilename","original_count"),ROW(OFFSET(Metadata!$A$1,0,0,Metadata!Metadata_Table_Length,1))-1,"")),0),"")</f>
        <v/>
      </c>
      <c r="I1829" t="str">
        <f t="array" aca="1" ref="I1829" ca="1">IF(B1829&lt;&gt;"",OFFSET(Metadata!$B$1,MIN(IF(OFFSET(Metadata!$A$1,0,0,Metadata!Metadata_Table_Length,1)=SUBSTITUTE(C1829,"rawdatafilename","count"),ROW(OFFSET(Metadata!$A$1,0,0,Metadata!Metadata_Table_Length,1))-1,"")),0),"")</f>
        <v/>
      </c>
      <c r="J1829" t="str">
        <f t="array" aca="1" ref="J1829" ca="1">IF(AND(G1829&lt;&gt;"",G1829&lt;&gt;G1828),MAX(IF(G$2:G$2001=G1829,H$2:H$2001,"")),"")</f>
        <v/>
      </c>
      <c r="K1829" t="str">
        <f t="array" aca="1" ref="K1829" ca="1">IF(AND(G1829&lt;&gt;"",G1829&lt;&gt;G1828),MAX(IF(G$2:G$2001=G1829,I$2:I$2001,"")),"")</f>
        <v/>
      </c>
      <c r="L1829" t="str">
        <f t="shared" ca="1" si="112"/>
        <v/>
      </c>
    </row>
    <row r="1830" spans="2:12" x14ac:dyDescent="0.25">
      <c r="B1830" t="str">
        <f t="shared" ca="1" si="114"/>
        <v/>
      </c>
      <c r="C1830" t="str">
        <f t="shared" ca="1" si="113"/>
        <v/>
      </c>
      <c r="D1830" s="156" t="str">
        <f t="array" aca="1" ref="D1830" ca="1">IFERROR(IF(B1830&lt;&gt;"",IF(OR(EXACT(OFFSET(Metadata!$A$1,0,0,Metadata!Metadata_Table_Length,1),C1830)),1,""),""),"")</f>
        <v/>
      </c>
      <c r="E1830" s="163" t="str">
        <f t="array" aca="1" ref="E1830" ca="1">IF(B1830&lt;&gt;"",IF(D1830=1,OFFSET(Metadata!$B$1,MIN(IF(OFFSET(Metadata!$A$1,0,0,Metadata!Metadata_Table_Length,1)=C1830,ROW(OFFSET(Metadata!$A$1,0,0,Metadata!Metadata_Table_Length,1))-1,"")),0),OFFSET(Metadata!$B$1,MIN(IF(OFFSET(Metadata!$A$1,0,0,Metadata!Metadata_Table_Length,1)=SUBSTITUTE(C1830,"rawdatafilename","originalfilename"),ROW(OFFSET(Metadata!$A$1,0,0,Metadata!Metadata_Table_Length,1))-1,"")),0)),"")</f>
        <v/>
      </c>
      <c r="F1830" t="str">
        <f t="shared" ca="1" si="115"/>
        <v/>
      </c>
      <c r="G1830" t="str">
        <f t="array" aca="1" ref="G1830" ca="1">IF(B1830&lt;&gt;"",OFFSET(Metadata!$B$1,MIN(IF(OFFSET(Metadata!$A$1,0,0,Metadata!Metadata_Table_Length,1)=SUBSTITUTE(C1830,"rawdatafilename","partnumber"),ROW(OFFSET(Metadata!$A$1,0,0,Metadata!Metadata_Table_Length,1))-1,"")),0),"")</f>
        <v/>
      </c>
      <c r="H1830" t="str">
        <f t="array" aca="1" ref="H1830" ca="1">IF(B1830&lt;&gt;"",OFFSET(Metadata!$B$1,MIN(IF(OFFSET(Metadata!$A$1,0,0,Metadata!Metadata_Table_Length,1)=SUBSTITUTE(C1830,"rawdatafilename","original_count"),ROW(OFFSET(Metadata!$A$1,0,0,Metadata!Metadata_Table_Length,1))-1,"")),0),"")</f>
        <v/>
      </c>
      <c r="I1830" t="str">
        <f t="array" aca="1" ref="I1830" ca="1">IF(B1830&lt;&gt;"",OFFSET(Metadata!$B$1,MIN(IF(OFFSET(Metadata!$A$1,0,0,Metadata!Metadata_Table_Length,1)=SUBSTITUTE(C1830,"rawdatafilename","count"),ROW(OFFSET(Metadata!$A$1,0,0,Metadata!Metadata_Table_Length,1))-1,"")),0),"")</f>
        <v/>
      </c>
      <c r="J1830" t="str">
        <f t="array" aca="1" ref="J1830" ca="1">IF(AND(G1830&lt;&gt;"",G1830&lt;&gt;G1829),MAX(IF(G$2:G$2001=G1830,H$2:H$2001,"")),"")</f>
        <v/>
      </c>
      <c r="K1830" t="str">
        <f t="array" aca="1" ref="K1830" ca="1">IF(AND(G1830&lt;&gt;"",G1830&lt;&gt;G1829),MAX(IF(G$2:G$2001=G1830,I$2:I$2001,"")),"")</f>
        <v/>
      </c>
      <c r="L1830" t="str">
        <f t="shared" ca="1" si="112"/>
        <v/>
      </c>
    </row>
    <row r="1831" spans="2:12" x14ac:dyDescent="0.25">
      <c r="B1831" t="str">
        <f t="shared" ca="1" si="114"/>
        <v/>
      </c>
      <c r="C1831" t="str">
        <f t="shared" ca="1" si="113"/>
        <v/>
      </c>
      <c r="D1831" s="156" t="str">
        <f t="array" aca="1" ref="D1831" ca="1">IFERROR(IF(B1831&lt;&gt;"",IF(OR(EXACT(OFFSET(Metadata!$A$1,0,0,Metadata!Metadata_Table_Length,1),C1831)),1,""),""),"")</f>
        <v/>
      </c>
      <c r="E1831" s="163" t="str">
        <f t="array" aca="1" ref="E1831" ca="1">IF(B1831&lt;&gt;"",IF(D1831=1,OFFSET(Metadata!$B$1,MIN(IF(OFFSET(Metadata!$A$1,0,0,Metadata!Metadata_Table_Length,1)=C1831,ROW(OFFSET(Metadata!$A$1,0,0,Metadata!Metadata_Table_Length,1))-1,"")),0),OFFSET(Metadata!$B$1,MIN(IF(OFFSET(Metadata!$A$1,0,0,Metadata!Metadata_Table_Length,1)=SUBSTITUTE(C1831,"rawdatafilename","originalfilename"),ROW(OFFSET(Metadata!$A$1,0,0,Metadata!Metadata_Table_Length,1))-1,"")),0)),"")</f>
        <v/>
      </c>
      <c r="F1831" t="str">
        <f t="shared" ca="1" si="115"/>
        <v/>
      </c>
      <c r="G1831" t="str">
        <f t="array" aca="1" ref="G1831" ca="1">IF(B1831&lt;&gt;"",OFFSET(Metadata!$B$1,MIN(IF(OFFSET(Metadata!$A$1,0,0,Metadata!Metadata_Table_Length,1)=SUBSTITUTE(C1831,"rawdatafilename","partnumber"),ROW(OFFSET(Metadata!$A$1,0,0,Metadata!Metadata_Table_Length,1))-1,"")),0),"")</f>
        <v/>
      </c>
      <c r="H1831" t="str">
        <f t="array" aca="1" ref="H1831" ca="1">IF(B1831&lt;&gt;"",OFFSET(Metadata!$B$1,MIN(IF(OFFSET(Metadata!$A$1,0,0,Metadata!Metadata_Table_Length,1)=SUBSTITUTE(C1831,"rawdatafilename","original_count"),ROW(OFFSET(Metadata!$A$1,0,0,Metadata!Metadata_Table_Length,1))-1,"")),0),"")</f>
        <v/>
      </c>
      <c r="I1831" t="str">
        <f t="array" aca="1" ref="I1831" ca="1">IF(B1831&lt;&gt;"",OFFSET(Metadata!$B$1,MIN(IF(OFFSET(Metadata!$A$1,0,0,Metadata!Metadata_Table_Length,1)=SUBSTITUTE(C1831,"rawdatafilename","count"),ROW(OFFSET(Metadata!$A$1,0,0,Metadata!Metadata_Table_Length,1))-1,"")),0),"")</f>
        <v/>
      </c>
      <c r="J1831" t="str">
        <f t="array" aca="1" ref="J1831" ca="1">IF(AND(G1831&lt;&gt;"",G1831&lt;&gt;G1830),MAX(IF(G$2:G$2001=G1831,H$2:H$2001,"")),"")</f>
        <v/>
      </c>
      <c r="K1831" t="str">
        <f t="array" aca="1" ref="K1831" ca="1">IF(AND(G1831&lt;&gt;"",G1831&lt;&gt;G1830),MAX(IF(G$2:G$2001=G1831,I$2:I$2001,"")),"")</f>
        <v/>
      </c>
      <c r="L1831" t="str">
        <f t="shared" ca="1" si="112"/>
        <v/>
      </c>
    </row>
    <row r="1832" spans="2:12" x14ac:dyDescent="0.25">
      <c r="B1832" t="str">
        <f t="shared" ca="1" si="114"/>
        <v/>
      </c>
      <c r="C1832" t="str">
        <f t="shared" ca="1" si="113"/>
        <v/>
      </c>
      <c r="D1832" s="156" t="str">
        <f t="array" aca="1" ref="D1832" ca="1">IFERROR(IF(B1832&lt;&gt;"",IF(OR(EXACT(OFFSET(Metadata!$A$1,0,0,Metadata!Metadata_Table_Length,1),C1832)),1,""),""),"")</f>
        <v/>
      </c>
      <c r="E1832" s="163" t="str">
        <f t="array" aca="1" ref="E1832" ca="1">IF(B1832&lt;&gt;"",IF(D1832=1,OFFSET(Metadata!$B$1,MIN(IF(OFFSET(Metadata!$A$1,0,0,Metadata!Metadata_Table_Length,1)=C1832,ROW(OFFSET(Metadata!$A$1,0,0,Metadata!Metadata_Table_Length,1))-1,"")),0),OFFSET(Metadata!$B$1,MIN(IF(OFFSET(Metadata!$A$1,0,0,Metadata!Metadata_Table_Length,1)=SUBSTITUTE(C1832,"rawdatafilename","originalfilename"),ROW(OFFSET(Metadata!$A$1,0,0,Metadata!Metadata_Table_Length,1))-1,"")),0)),"")</f>
        <v/>
      </c>
      <c r="F1832" t="str">
        <f t="shared" ca="1" si="115"/>
        <v/>
      </c>
      <c r="G1832" t="str">
        <f t="array" aca="1" ref="G1832" ca="1">IF(B1832&lt;&gt;"",OFFSET(Metadata!$B$1,MIN(IF(OFFSET(Metadata!$A$1,0,0,Metadata!Metadata_Table_Length,1)=SUBSTITUTE(C1832,"rawdatafilename","partnumber"),ROW(OFFSET(Metadata!$A$1,0,0,Metadata!Metadata_Table_Length,1))-1,"")),0),"")</f>
        <v/>
      </c>
      <c r="H1832" t="str">
        <f t="array" aca="1" ref="H1832" ca="1">IF(B1832&lt;&gt;"",OFFSET(Metadata!$B$1,MIN(IF(OFFSET(Metadata!$A$1,0,0,Metadata!Metadata_Table_Length,1)=SUBSTITUTE(C1832,"rawdatafilename","original_count"),ROW(OFFSET(Metadata!$A$1,0,0,Metadata!Metadata_Table_Length,1))-1,"")),0),"")</f>
        <v/>
      </c>
      <c r="I1832" t="str">
        <f t="array" aca="1" ref="I1832" ca="1">IF(B1832&lt;&gt;"",OFFSET(Metadata!$B$1,MIN(IF(OFFSET(Metadata!$A$1,0,0,Metadata!Metadata_Table_Length,1)=SUBSTITUTE(C1832,"rawdatafilename","count"),ROW(OFFSET(Metadata!$A$1,0,0,Metadata!Metadata_Table_Length,1))-1,"")),0),"")</f>
        <v/>
      </c>
      <c r="J1832" t="str">
        <f t="array" aca="1" ref="J1832" ca="1">IF(AND(G1832&lt;&gt;"",G1832&lt;&gt;G1831),MAX(IF(G$2:G$2001=G1832,H$2:H$2001,"")),"")</f>
        <v/>
      </c>
      <c r="K1832" t="str">
        <f t="array" aca="1" ref="K1832" ca="1">IF(AND(G1832&lt;&gt;"",G1832&lt;&gt;G1831),MAX(IF(G$2:G$2001=G1832,I$2:I$2001,"")),"")</f>
        <v/>
      </c>
      <c r="L1832" t="str">
        <f t="shared" ca="1" si="112"/>
        <v/>
      </c>
    </row>
    <row r="1833" spans="2:12" x14ac:dyDescent="0.25">
      <c r="B1833" t="str">
        <f t="shared" ca="1" si="114"/>
        <v/>
      </c>
      <c r="C1833" t="str">
        <f t="shared" ca="1" si="113"/>
        <v/>
      </c>
      <c r="D1833" s="156" t="str">
        <f t="array" aca="1" ref="D1833" ca="1">IFERROR(IF(B1833&lt;&gt;"",IF(OR(EXACT(OFFSET(Metadata!$A$1,0,0,Metadata!Metadata_Table_Length,1),C1833)),1,""),""),"")</f>
        <v/>
      </c>
      <c r="E1833" s="163" t="str">
        <f t="array" aca="1" ref="E1833" ca="1">IF(B1833&lt;&gt;"",IF(D1833=1,OFFSET(Metadata!$B$1,MIN(IF(OFFSET(Metadata!$A$1,0,0,Metadata!Metadata_Table_Length,1)=C1833,ROW(OFFSET(Metadata!$A$1,0,0,Metadata!Metadata_Table_Length,1))-1,"")),0),OFFSET(Metadata!$B$1,MIN(IF(OFFSET(Metadata!$A$1,0,0,Metadata!Metadata_Table_Length,1)=SUBSTITUTE(C1833,"rawdatafilename","originalfilename"),ROW(OFFSET(Metadata!$A$1,0,0,Metadata!Metadata_Table_Length,1))-1,"")),0)),"")</f>
        <v/>
      </c>
      <c r="F1833" t="str">
        <f t="shared" ca="1" si="115"/>
        <v/>
      </c>
      <c r="G1833" t="str">
        <f t="array" aca="1" ref="G1833" ca="1">IF(B1833&lt;&gt;"",OFFSET(Metadata!$B$1,MIN(IF(OFFSET(Metadata!$A$1,0,0,Metadata!Metadata_Table_Length,1)=SUBSTITUTE(C1833,"rawdatafilename","partnumber"),ROW(OFFSET(Metadata!$A$1,0,0,Metadata!Metadata_Table_Length,1))-1,"")),0),"")</f>
        <v/>
      </c>
      <c r="H1833" t="str">
        <f t="array" aca="1" ref="H1833" ca="1">IF(B1833&lt;&gt;"",OFFSET(Metadata!$B$1,MIN(IF(OFFSET(Metadata!$A$1,0,0,Metadata!Metadata_Table_Length,1)=SUBSTITUTE(C1833,"rawdatafilename","original_count"),ROW(OFFSET(Metadata!$A$1,0,0,Metadata!Metadata_Table_Length,1))-1,"")),0),"")</f>
        <v/>
      </c>
      <c r="I1833" t="str">
        <f t="array" aca="1" ref="I1833" ca="1">IF(B1833&lt;&gt;"",OFFSET(Metadata!$B$1,MIN(IF(OFFSET(Metadata!$A$1,0,0,Metadata!Metadata_Table_Length,1)=SUBSTITUTE(C1833,"rawdatafilename","count"),ROW(OFFSET(Metadata!$A$1,0,0,Metadata!Metadata_Table_Length,1))-1,"")),0),"")</f>
        <v/>
      </c>
      <c r="J1833" t="str">
        <f t="array" aca="1" ref="J1833" ca="1">IF(AND(G1833&lt;&gt;"",G1833&lt;&gt;G1832),MAX(IF(G$2:G$2001=G1833,H$2:H$2001,"")),"")</f>
        <v/>
      </c>
      <c r="K1833" t="str">
        <f t="array" aca="1" ref="K1833" ca="1">IF(AND(G1833&lt;&gt;"",G1833&lt;&gt;G1832),MAX(IF(G$2:G$2001=G1833,I$2:I$2001,"")),"")</f>
        <v/>
      </c>
      <c r="L1833" t="str">
        <f t="shared" ca="1" si="112"/>
        <v/>
      </c>
    </row>
    <row r="1834" spans="2:12" x14ac:dyDescent="0.25">
      <c r="B1834" t="str">
        <f t="shared" ca="1" si="114"/>
        <v/>
      </c>
      <c r="C1834" t="str">
        <f t="shared" ca="1" si="113"/>
        <v/>
      </c>
      <c r="D1834" s="156" t="str">
        <f t="array" aca="1" ref="D1834" ca="1">IFERROR(IF(B1834&lt;&gt;"",IF(OR(EXACT(OFFSET(Metadata!$A$1,0,0,Metadata!Metadata_Table_Length,1),C1834)),1,""),""),"")</f>
        <v/>
      </c>
      <c r="E1834" s="163" t="str">
        <f t="array" aca="1" ref="E1834" ca="1">IF(B1834&lt;&gt;"",IF(D1834=1,OFFSET(Metadata!$B$1,MIN(IF(OFFSET(Metadata!$A$1,0,0,Metadata!Metadata_Table_Length,1)=C1834,ROW(OFFSET(Metadata!$A$1,0,0,Metadata!Metadata_Table_Length,1))-1,"")),0),OFFSET(Metadata!$B$1,MIN(IF(OFFSET(Metadata!$A$1,0,0,Metadata!Metadata_Table_Length,1)=SUBSTITUTE(C1834,"rawdatafilename","originalfilename"),ROW(OFFSET(Metadata!$A$1,0,0,Metadata!Metadata_Table_Length,1))-1,"")),0)),"")</f>
        <v/>
      </c>
      <c r="F1834" t="str">
        <f t="shared" ca="1" si="115"/>
        <v/>
      </c>
      <c r="G1834" t="str">
        <f t="array" aca="1" ref="G1834" ca="1">IF(B1834&lt;&gt;"",OFFSET(Metadata!$B$1,MIN(IF(OFFSET(Metadata!$A$1,0,0,Metadata!Metadata_Table_Length,1)=SUBSTITUTE(C1834,"rawdatafilename","partnumber"),ROW(OFFSET(Metadata!$A$1,0,0,Metadata!Metadata_Table_Length,1))-1,"")),0),"")</f>
        <v/>
      </c>
      <c r="H1834" t="str">
        <f t="array" aca="1" ref="H1834" ca="1">IF(B1834&lt;&gt;"",OFFSET(Metadata!$B$1,MIN(IF(OFFSET(Metadata!$A$1,0,0,Metadata!Metadata_Table_Length,1)=SUBSTITUTE(C1834,"rawdatafilename","original_count"),ROW(OFFSET(Metadata!$A$1,0,0,Metadata!Metadata_Table_Length,1))-1,"")),0),"")</f>
        <v/>
      </c>
      <c r="I1834" t="str">
        <f t="array" aca="1" ref="I1834" ca="1">IF(B1834&lt;&gt;"",OFFSET(Metadata!$B$1,MIN(IF(OFFSET(Metadata!$A$1,0,0,Metadata!Metadata_Table_Length,1)=SUBSTITUTE(C1834,"rawdatafilename","count"),ROW(OFFSET(Metadata!$A$1,0,0,Metadata!Metadata_Table_Length,1))-1,"")),0),"")</f>
        <v/>
      </c>
      <c r="J1834" t="str">
        <f t="array" aca="1" ref="J1834" ca="1">IF(AND(G1834&lt;&gt;"",G1834&lt;&gt;G1833),MAX(IF(G$2:G$2001=G1834,H$2:H$2001,"")),"")</f>
        <v/>
      </c>
      <c r="K1834" t="str">
        <f t="array" aca="1" ref="K1834" ca="1">IF(AND(G1834&lt;&gt;"",G1834&lt;&gt;G1833),MAX(IF(G$2:G$2001=G1834,I$2:I$2001,"")),"")</f>
        <v/>
      </c>
      <c r="L1834" t="str">
        <f t="shared" ref="L1834:L1897" ca="1" si="116">IF(F1834&lt;&gt;"",IF(F1834&lt;&gt;F1833,F1834,""),"")</f>
        <v/>
      </c>
    </row>
    <row r="1835" spans="2:12" x14ac:dyDescent="0.25">
      <c r="B1835" t="str">
        <f t="shared" ca="1" si="114"/>
        <v/>
      </c>
      <c r="C1835" t="str">
        <f t="shared" ca="1" si="113"/>
        <v/>
      </c>
      <c r="D1835" s="156" t="str">
        <f t="array" aca="1" ref="D1835" ca="1">IFERROR(IF(B1835&lt;&gt;"",IF(OR(EXACT(OFFSET(Metadata!$A$1,0,0,Metadata!Metadata_Table_Length,1),C1835)),1,""),""),"")</f>
        <v/>
      </c>
      <c r="E1835" s="163" t="str">
        <f t="array" aca="1" ref="E1835" ca="1">IF(B1835&lt;&gt;"",IF(D1835=1,OFFSET(Metadata!$B$1,MIN(IF(OFFSET(Metadata!$A$1,0,0,Metadata!Metadata_Table_Length,1)=C1835,ROW(OFFSET(Metadata!$A$1,0,0,Metadata!Metadata_Table_Length,1))-1,"")),0),OFFSET(Metadata!$B$1,MIN(IF(OFFSET(Metadata!$A$1,0,0,Metadata!Metadata_Table_Length,1)=SUBSTITUTE(C1835,"rawdatafilename","originalfilename"),ROW(OFFSET(Metadata!$A$1,0,0,Metadata!Metadata_Table_Length,1))-1,"")),0)),"")</f>
        <v/>
      </c>
      <c r="F1835" t="str">
        <f t="shared" ca="1" si="115"/>
        <v/>
      </c>
      <c r="G1835" t="str">
        <f t="array" aca="1" ref="G1835" ca="1">IF(B1835&lt;&gt;"",OFFSET(Metadata!$B$1,MIN(IF(OFFSET(Metadata!$A$1,0,0,Metadata!Metadata_Table_Length,1)=SUBSTITUTE(C1835,"rawdatafilename","partnumber"),ROW(OFFSET(Metadata!$A$1,0,0,Metadata!Metadata_Table_Length,1))-1,"")),0),"")</f>
        <v/>
      </c>
      <c r="H1835" t="str">
        <f t="array" aca="1" ref="H1835" ca="1">IF(B1835&lt;&gt;"",OFFSET(Metadata!$B$1,MIN(IF(OFFSET(Metadata!$A$1,0,0,Metadata!Metadata_Table_Length,1)=SUBSTITUTE(C1835,"rawdatafilename","original_count"),ROW(OFFSET(Metadata!$A$1,0,0,Metadata!Metadata_Table_Length,1))-1,"")),0),"")</f>
        <v/>
      </c>
      <c r="I1835" t="str">
        <f t="array" aca="1" ref="I1835" ca="1">IF(B1835&lt;&gt;"",OFFSET(Metadata!$B$1,MIN(IF(OFFSET(Metadata!$A$1,0,0,Metadata!Metadata_Table_Length,1)=SUBSTITUTE(C1835,"rawdatafilename","count"),ROW(OFFSET(Metadata!$A$1,0,0,Metadata!Metadata_Table_Length,1))-1,"")),0),"")</f>
        <v/>
      </c>
      <c r="J1835" t="str">
        <f t="array" aca="1" ref="J1835" ca="1">IF(AND(G1835&lt;&gt;"",G1835&lt;&gt;G1834),MAX(IF(G$2:G$2001=G1835,H$2:H$2001,"")),"")</f>
        <v/>
      </c>
      <c r="K1835" t="str">
        <f t="array" aca="1" ref="K1835" ca="1">IF(AND(G1835&lt;&gt;"",G1835&lt;&gt;G1834),MAX(IF(G$2:G$2001=G1835,I$2:I$2001,"")),"")</f>
        <v/>
      </c>
      <c r="L1835" t="str">
        <f t="shared" ca="1" si="116"/>
        <v/>
      </c>
    </row>
    <row r="1836" spans="2:12" x14ac:dyDescent="0.25">
      <c r="B1836" t="str">
        <f t="shared" ca="1" si="114"/>
        <v/>
      </c>
      <c r="C1836" t="str">
        <f t="shared" ca="1" si="113"/>
        <v/>
      </c>
      <c r="D1836" s="156" t="str">
        <f t="array" aca="1" ref="D1836" ca="1">IFERROR(IF(B1836&lt;&gt;"",IF(OR(EXACT(OFFSET(Metadata!$A$1,0,0,Metadata!Metadata_Table_Length,1),C1836)),1,""),""),"")</f>
        <v/>
      </c>
      <c r="E1836" s="163" t="str">
        <f t="array" aca="1" ref="E1836" ca="1">IF(B1836&lt;&gt;"",IF(D1836=1,OFFSET(Metadata!$B$1,MIN(IF(OFFSET(Metadata!$A$1,0,0,Metadata!Metadata_Table_Length,1)=C1836,ROW(OFFSET(Metadata!$A$1,0,0,Metadata!Metadata_Table_Length,1))-1,"")),0),OFFSET(Metadata!$B$1,MIN(IF(OFFSET(Metadata!$A$1,0,0,Metadata!Metadata_Table_Length,1)=SUBSTITUTE(C1836,"rawdatafilename","originalfilename"),ROW(OFFSET(Metadata!$A$1,0,0,Metadata!Metadata_Table_Length,1))-1,"")),0)),"")</f>
        <v/>
      </c>
      <c r="F1836" t="str">
        <f t="shared" ca="1" si="115"/>
        <v/>
      </c>
      <c r="G1836" t="str">
        <f t="array" aca="1" ref="G1836" ca="1">IF(B1836&lt;&gt;"",OFFSET(Metadata!$B$1,MIN(IF(OFFSET(Metadata!$A$1,0,0,Metadata!Metadata_Table_Length,1)=SUBSTITUTE(C1836,"rawdatafilename","partnumber"),ROW(OFFSET(Metadata!$A$1,0,0,Metadata!Metadata_Table_Length,1))-1,"")),0),"")</f>
        <v/>
      </c>
      <c r="H1836" t="str">
        <f t="array" aca="1" ref="H1836" ca="1">IF(B1836&lt;&gt;"",OFFSET(Metadata!$B$1,MIN(IF(OFFSET(Metadata!$A$1,0,0,Metadata!Metadata_Table_Length,1)=SUBSTITUTE(C1836,"rawdatafilename","original_count"),ROW(OFFSET(Metadata!$A$1,0,0,Metadata!Metadata_Table_Length,1))-1,"")),0),"")</f>
        <v/>
      </c>
      <c r="I1836" t="str">
        <f t="array" aca="1" ref="I1836" ca="1">IF(B1836&lt;&gt;"",OFFSET(Metadata!$B$1,MIN(IF(OFFSET(Metadata!$A$1,0,0,Metadata!Metadata_Table_Length,1)=SUBSTITUTE(C1836,"rawdatafilename","count"),ROW(OFFSET(Metadata!$A$1,0,0,Metadata!Metadata_Table_Length,1))-1,"")),0),"")</f>
        <v/>
      </c>
      <c r="J1836" t="str">
        <f t="array" aca="1" ref="J1836" ca="1">IF(AND(G1836&lt;&gt;"",G1836&lt;&gt;G1835),MAX(IF(G$2:G$2001=G1836,H$2:H$2001,"")),"")</f>
        <v/>
      </c>
      <c r="K1836" t="str">
        <f t="array" aca="1" ref="K1836" ca="1">IF(AND(G1836&lt;&gt;"",G1836&lt;&gt;G1835),MAX(IF(G$2:G$2001=G1836,I$2:I$2001,"")),"")</f>
        <v/>
      </c>
      <c r="L1836" t="str">
        <f t="shared" ca="1" si="116"/>
        <v/>
      </c>
    </row>
    <row r="1837" spans="2:12" x14ac:dyDescent="0.25">
      <c r="B1837" t="str">
        <f t="shared" ca="1" si="114"/>
        <v/>
      </c>
      <c r="C1837" t="str">
        <f t="shared" ca="1" si="113"/>
        <v/>
      </c>
      <c r="D1837" s="156" t="str">
        <f t="array" aca="1" ref="D1837" ca="1">IFERROR(IF(B1837&lt;&gt;"",IF(OR(EXACT(OFFSET(Metadata!$A$1,0,0,Metadata!Metadata_Table_Length,1),C1837)),1,""),""),"")</f>
        <v/>
      </c>
      <c r="E1837" s="163" t="str">
        <f t="array" aca="1" ref="E1837" ca="1">IF(B1837&lt;&gt;"",IF(D1837=1,OFFSET(Metadata!$B$1,MIN(IF(OFFSET(Metadata!$A$1,0,0,Metadata!Metadata_Table_Length,1)=C1837,ROW(OFFSET(Metadata!$A$1,0,0,Metadata!Metadata_Table_Length,1))-1,"")),0),OFFSET(Metadata!$B$1,MIN(IF(OFFSET(Metadata!$A$1,0,0,Metadata!Metadata_Table_Length,1)=SUBSTITUTE(C1837,"rawdatafilename","originalfilename"),ROW(OFFSET(Metadata!$A$1,0,0,Metadata!Metadata_Table_Length,1))-1,"")),0)),"")</f>
        <v/>
      </c>
      <c r="F1837" t="str">
        <f t="shared" ca="1" si="115"/>
        <v/>
      </c>
      <c r="G1837" t="str">
        <f t="array" aca="1" ref="G1837" ca="1">IF(B1837&lt;&gt;"",OFFSET(Metadata!$B$1,MIN(IF(OFFSET(Metadata!$A$1,0,0,Metadata!Metadata_Table_Length,1)=SUBSTITUTE(C1837,"rawdatafilename","partnumber"),ROW(OFFSET(Metadata!$A$1,0,0,Metadata!Metadata_Table_Length,1))-1,"")),0),"")</f>
        <v/>
      </c>
      <c r="H1837" t="str">
        <f t="array" aca="1" ref="H1837" ca="1">IF(B1837&lt;&gt;"",OFFSET(Metadata!$B$1,MIN(IF(OFFSET(Metadata!$A$1,0,0,Metadata!Metadata_Table_Length,1)=SUBSTITUTE(C1837,"rawdatafilename","original_count"),ROW(OFFSET(Metadata!$A$1,0,0,Metadata!Metadata_Table_Length,1))-1,"")),0),"")</f>
        <v/>
      </c>
      <c r="I1837" t="str">
        <f t="array" aca="1" ref="I1837" ca="1">IF(B1837&lt;&gt;"",OFFSET(Metadata!$B$1,MIN(IF(OFFSET(Metadata!$A$1,0,0,Metadata!Metadata_Table_Length,1)=SUBSTITUTE(C1837,"rawdatafilename","count"),ROW(OFFSET(Metadata!$A$1,0,0,Metadata!Metadata_Table_Length,1))-1,"")),0),"")</f>
        <v/>
      </c>
      <c r="J1837" t="str">
        <f t="array" aca="1" ref="J1837" ca="1">IF(AND(G1837&lt;&gt;"",G1837&lt;&gt;G1836),MAX(IF(G$2:G$2001=G1837,H$2:H$2001,"")),"")</f>
        <v/>
      </c>
      <c r="K1837" t="str">
        <f t="array" aca="1" ref="K1837" ca="1">IF(AND(G1837&lt;&gt;"",G1837&lt;&gt;G1836),MAX(IF(G$2:G$2001=G1837,I$2:I$2001,"")),"")</f>
        <v/>
      </c>
      <c r="L1837" t="str">
        <f t="shared" ca="1" si="116"/>
        <v/>
      </c>
    </row>
    <row r="1838" spans="2:12" x14ac:dyDescent="0.25">
      <c r="B1838" t="str">
        <f t="shared" ca="1" si="114"/>
        <v/>
      </c>
      <c r="C1838" t="str">
        <f t="shared" ca="1" si="113"/>
        <v/>
      </c>
      <c r="D1838" s="156" t="str">
        <f t="array" aca="1" ref="D1838" ca="1">IFERROR(IF(B1838&lt;&gt;"",IF(OR(EXACT(OFFSET(Metadata!$A$1,0,0,Metadata!Metadata_Table_Length,1),C1838)),1,""),""),"")</f>
        <v/>
      </c>
      <c r="E1838" s="163" t="str">
        <f t="array" aca="1" ref="E1838" ca="1">IF(B1838&lt;&gt;"",IF(D1838=1,OFFSET(Metadata!$B$1,MIN(IF(OFFSET(Metadata!$A$1,0,0,Metadata!Metadata_Table_Length,1)=C1838,ROW(OFFSET(Metadata!$A$1,0,0,Metadata!Metadata_Table_Length,1))-1,"")),0),OFFSET(Metadata!$B$1,MIN(IF(OFFSET(Metadata!$A$1,0,0,Metadata!Metadata_Table_Length,1)=SUBSTITUTE(C1838,"rawdatafilename","originalfilename"),ROW(OFFSET(Metadata!$A$1,0,0,Metadata!Metadata_Table_Length,1))-1,"")),0)),"")</f>
        <v/>
      </c>
      <c r="F1838" t="str">
        <f t="shared" ca="1" si="115"/>
        <v/>
      </c>
      <c r="G1838" t="str">
        <f t="array" aca="1" ref="G1838" ca="1">IF(B1838&lt;&gt;"",OFFSET(Metadata!$B$1,MIN(IF(OFFSET(Metadata!$A$1,0,0,Metadata!Metadata_Table_Length,1)=SUBSTITUTE(C1838,"rawdatafilename","partnumber"),ROW(OFFSET(Metadata!$A$1,0,0,Metadata!Metadata_Table_Length,1))-1,"")),0),"")</f>
        <v/>
      </c>
      <c r="H1838" t="str">
        <f t="array" aca="1" ref="H1838" ca="1">IF(B1838&lt;&gt;"",OFFSET(Metadata!$B$1,MIN(IF(OFFSET(Metadata!$A$1,0,0,Metadata!Metadata_Table_Length,1)=SUBSTITUTE(C1838,"rawdatafilename","original_count"),ROW(OFFSET(Metadata!$A$1,0,0,Metadata!Metadata_Table_Length,1))-1,"")),0),"")</f>
        <v/>
      </c>
      <c r="I1838" t="str">
        <f t="array" aca="1" ref="I1838" ca="1">IF(B1838&lt;&gt;"",OFFSET(Metadata!$B$1,MIN(IF(OFFSET(Metadata!$A$1,0,0,Metadata!Metadata_Table_Length,1)=SUBSTITUTE(C1838,"rawdatafilename","count"),ROW(OFFSET(Metadata!$A$1,0,0,Metadata!Metadata_Table_Length,1))-1,"")),0),"")</f>
        <v/>
      </c>
      <c r="J1838" t="str">
        <f t="array" aca="1" ref="J1838" ca="1">IF(AND(G1838&lt;&gt;"",G1838&lt;&gt;G1837),MAX(IF(G$2:G$2001=G1838,H$2:H$2001,"")),"")</f>
        <v/>
      </c>
      <c r="K1838" t="str">
        <f t="array" aca="1" ref="K1838" ca="1">IF(AND(G1838&lt;&gt;"",G1838&lt;&gt;G1837),MAX(IF(G$2:G$2001=G1838,I$2:I$2001,"")),"")</f>
        <v/>
      </c>
      <c r="L1838" t="str">
        <f t="shared" ca="1" si="116"/>
        <v/>
      </c>
    </row>
    <row r="1839" spans="2:12" x14ac:dyDescent="0.25">
      <c r="B1839" t="str">
        <f t="shared" ca="1" si="114"/>
        <v/>
      </c>
      <c r="C1839" t="str">
        <f t="shared" ca="1" si="113"/>
        <v/>
      </c>
      <c r="D1839" s="156" t="str">
        <f t="array" aca="1" ref="D1839" ca="1">IFERROR(IF(B1839&lt;&gt;"",IF(OR(EXACT(OFFSET(Metadata!$A$1,0,0,Metadata!Metadata_Table_Length,1),C1839)),1,""),""),"")</f>
        <v/>
      </c>
      <c r="E1839" s="163" t="str">
        <f t="array" aca="1" ref="E1839" ca="1">IF(B1839&lt;&gt;"",IF(D1839=1,OFFSET(Metadata!$B$1,MIN(IF(OFFSET(Metadata!$A$1,0,0,Metadata!Metadata_Table_Length,1)=C1839,ROW(OFFSET(Metadata!$A$1,0,0,Metadata!Metadata_Table_Length,1))-1,"")),0),OFFSET(Metadata!$B$1,MIN(IF(OFFSET(Metadata!$A$1,0,0,Metadata!Metadata_Table_Length,1)=SUBSTITUTE(C1839,"rawdatafilename","originalfilename"),ROW(OFFSET(Metadata!$A$1,0,0,Metadata!Metadata_Table_Length,1))-1,"")),0)),"")</f>
        <v/>
      </c>
      <c r="F1839" t="str">
        <f t="shared" ca="1" si="115"/>
        <v/>
      </c>
      <c r="G1839" t="str">
        <f t="array" aca="1" ref="G1839" ca="1">IF(B1839&lt;&gt;"",OFFSET(Metadata!$B$1,MIN(IF(OFFSET(Metadata!$A$1,0,0,Metadata!Metadata_Table_Length,1)=SUBSTITUTE(C1839,"rawdatafilename","partnumber"),ROW(OFFSET(Metadata!$A$1,0,0,Metadata!Metadata_Table_Length,1))-1,"")),0),"")</f>
        <v/>
      </c>
      <c r="H1839" t="str">
        <f t="array" aca="1" ref="H1839" ca="1">IF(B1839&lt;&gt;"",OFFSET(Metadata!$B$1,MIN(IF(OFFSET(Metadata!$A$1,0,0,Metadata!Metadata_Table_Length,1)=SUBSTITUTE(C1839,"rawdatafilename","original_count"),ROW(OFFSET(Metadata!$A$1,0,0,Metadata!Metadata_Table_Length,1))-1,"")),0),"")</f>
        <v/>
      </c>
      <c r="I1839" t="str">
        <f t="array" aca="1" ref="I1839" ca="1">IF(B1839&lt;&gt;"",OFFSET(Metadata!$B$1,MIN(IF(OFFSET(Metadata!$A$1,0,0,Metadata!Metadata_Table_Length,1)=SUBSTITUTE(C1839,"rawdatafilename","count"),ROW(OFFSET(Metadata!$A$1,0,0,Metadata!Metadata_Table_Length,1))-1,"")),0),"")</f>
        <v/>
      </c>
      <c r="J1839" t="str">
        <f t="array" aca="1" ref="J1839" ca="1">IF(AND(G1839&lt;&gt;"",G1839&lt;&gt;G1838),MAX(IF(G$2:G$2001=G1839,H$2:H$2001,"")),"")</f>
        <v/>
      </c>
      <c r="K1839" t="str">
        <f t="array" aca="1" ref="K1839" ca="1">IF(AND(G1839&lt;&gt;"",G1839&lt;&gt;G1838),MAX(IF(G$2:G$2001=G1839,I$2:I$2001,"")),"")</f>
        <v/>
      </c>
      <c r="L1839" t="str">
        <f t="shared" ca="1" si="116"/>
        <v/>
      </c>
    </row>
    <row r="1840" spans="2:12" x14ac:dyDescent="0.25">
      <c r="B1840" t="str">
        <f t="shared" ca="1" si="114"/>
        <v/>
      </c>
      <c r="C1840" t="str">
        <f t="shared" ca="1" si="113"/>
        <v/>
      </c>
      <c r="D1840" s="156" t="str">
        <f t="array" aca="1" ref="D1840" ca="1">IFERROR(IF(B1840&lt;&gt;"",IF(OR(EXACT(OFFSET(Metadata!$A$1,0,0,Metadata!Metadata_Table_Length,1),C1840)),1,""),""),"")</f>
        <v/>
      </c>
      <c r="E1840" s="163" t="str">
        <f t="array" aca="1" ref="E1840" ca="1">IF(B1840&lt;&gt;"",IF(D1840=1,OFFSET(Metadata!$B$1,MIN(IF(OFFSET(Metadata!$A$1,0,0,Metadata!Metadata_Table_Length,1)=C1840,ROW(OFFSET(Metadata!$A$1,0,0,Metadata!Metadata_Table_Length,1))-1,"")),0),OFFSET(Metadata!$B$1,MIN(IF(OFFSET(Metadata!$A$1,0,0,Metadata!Metadata_Table_Length,1)=SUBSTITUTE(C1840,"rawdatafilename","originalfilename"),ROW(OFFSET(Metadata!$A$1,0,0,Metadata!Metadata_Table_Length,1))-1,"")),0)),"")</f>
        <v/>
      </c>
      <c r="F1840" t="str">
        <f t="shared" ca="1" si="115"/>
        <v/>
      </c>
      <c r="G1840" t="str">
        <f t="array" aca="1" ref="G1840" ca="1">IF(B1840&lt;&gt;"",OFFSET(Metadata!$B$1,MIN(IF(OFFSET(Metadata!$A$1,0,0,Metadata!Metadata_Table_Length,1)=SUBSTITUTE(C1840,"rawdatafilename","partnumber"),ROW(OFFSET(Metadata!$A$1,0,0,Metadata!Metadata_Table_Length,1))-1,"")),0),"")</f>
        <v/>
      </c>
      <c r="H1840" t="str">
        <f t="array" aca="1" ref="H1840" ca="1">IF(B1840&lt;&gt;"",OFFSET(Metadata!$B$1,MIN(IF(OFFSET(Metadata!$A$1,0,0,Metadata!Metadata_Table_Length,1)=SUBSTITUTE(C1840,"rawdatafilename","original_count"),ROW(OFFSET(Metadata!$A$1,0,0,Metadata!Metadata_Table_Length,1))-1,"")),0),"")</f>
        <v/>
      </c>
      <c r="I1840" t="str">
        <f t="array" aca="1" ref="I1840" ca="1">IF(B1840&lt;&gt;"",OFFSET(Metadata!$B$1,MIN(IF(OFFSET(Metadata!$A$1,0,0,Metadata!Metadata_Table_Length,1)=SUBSTITUTE(C1840,"rawdatafilename","count"),ROW(OFFSET(Metadata!$A$1,0,0,Metadata!Metadata_Table_Length,1))-1,"")),0),"")</f>
        <v/>
      </c>
      <c r="J1840" t="str">
        <f t="array" aca="1" ref="J1840" ca="1">IF(AND(G1840&lt;&gt;"",G1840&lt;&gt;G1839),MAX(IF(G$2:G$2001=G1840,H$2:H$2001,"")),"")</f>
        <v/>
      </c>
      <c r="K1840" t="str">
        <f t="array" aca="1" ref="K1840" ca="1">IF(AND(G1840&lt;&gt;"",G1840&lt;&gt;G1839),MAX(IF(G$2:G$2001=G1840,I$2:I$2001,"")),"")</f>
        <v/>
      </c>
      <c r="L1840" t="str">
        <f t="shared" ca="1" si="116"/>
        <v/>
      </c>
    </row>
    <row r="1841" spans="2:12" x14ac:dyDescent="0.25">
      <c r="B1841" t="str">
        <f t="shared" ca="1" si="114"/>
        <v/>
      </c>
      <c r="C1841" t="str">
        <f t="shared" ca="1" si="113"/>
        <v/>
      </c>
      <c r="D1841" s="156" t="str">
        <f t="array" aca="1" ref="D1841" ca="1">IFERROR(IF(B1841&lt;&gt;"",IF(OR(EXACT(OFFSET(Metadata!$A$1,0,0,Metadata!Metadata_Table_Length,1),C1841)),1,""),""),"")</f>
        <v/>
      </c>
      <c r="E1841" s="163" t="str">
        <f t="array" aca="1" ref="E1841" ca="1">IF(B1841&lt;&gt;"",IF(D1841=1,OFFSET(Metadata!$B$1,MIN(IF(OFFSET(Metadata!$A$1,0,0,Metadata!Metadata_Table_Length,1)=C1841,ROW(OFFSET(Metadata!$A$1,0,0,Metadata!Metadata_Table_Length,1))-1,"")),0),OFFSET(Metadata!$B$1,MIN(IF(OFFSET(Metadata!$A$1,0,0,Metadata!Metadata_Table_Length,1)=SUBSTITUTE(C1841,"rawdatafilename","originalfilename"),ROW(OFFSET(Metadata!$A$1,0,0,Metadata!Metadata_Table_Length,1))-1,"")),0)),"")</f>
        <v/>
      </c>
      <c r="F1841" t="str">
        <f t="shared" ca="1" si="115"/>
        <v/>
      </c>
      <c r="G1841" t="str">
        <f t="array" aca="1" ref="G1841" ca="1">IF(B1841&lt;&gt;"",OFFSET(Metadata!$B$1,MIN(IF(OFFSET(Metadata!$A$1,0,0,Metadata!Metadata_Table_Length,1)=SUBSTITUTE(C1841,"rawdatafilename","partnumber"),ROW(OFFSET(Metadata!$A$1,0,0,Metadata!Metadata_Table_Length,1))-1,"")),0),"")</f>
        <v/>
      </c>
      <c r="H1841" t="str">
        <f t="array" aca="1" ref="H1841" ca="1">IF(B1841&lt;&gt;"",OFFSET(Metadata!$B$1,MIN(IF(OFFSET(Metadata!$A$1,0,0,Metadata!Metadata_Table_Length,1)=SUBSTITUTE(C1841,"rawdatafilename","original_count"),ROW(OFFSET(Metadata!$A$1,0,0,Metadata!Metadata_Table_Length,1))-1,"")),0),"")</f>
        <v/>
      </c>
      <c r="I1841" t="str">
        <f t="array" aca="1" ref="I1841" ca="1">IF(B1841&lt;&gt;"",OFFSET(Metadata!$B$1,MIN(IF(OFFSET(Metadata!$A$1,0,0,Metadata!Metadata_Table_Length,1)=SUBSTITUTE(C1841,"rawdatafilename","count"),ROW(OFFSET(Metadata!$A$1,0,0,Metadata!Metadata_Table_Length,1))-1,"")),0),"")</f>
        <v/>
      </c>
      <c r="J1841" t="str">
        <f t="array" aca="1" ref="J1841" ca="1">IF(AND(G1841&lt;&gt;"",G1841&lt;&gt;G1840),MAX(IF(G$2:G$2001=G1841,H$2:H$2001,"")),"")</f>
        <v/>
      </c>
      <c r="K1841" t="str">
        <f t="array" aca="1" ref="K1841" ca="1">IF(AND(G1841&lt;&gt;"",G1841&lt;&gt;G1840),MAX(IF(G$2:G$2001=G1841,I$2:I$2001,"")),"")</f>
        <v/>
      </c>
      <c r="L1841" t="str">
        <f t="shared" ca="1" si="116"/>
        <v/>
      </c>
    </row>
    <row r="1842" spans="2:12" x14ac:dyDescent="0.25">
      <c r="B1842" t="str">
        <f t="shared" ca="1" si="114"/>
        <v/>
      </c>
      <c r="C1842" t="str">
        <f t="shared" ca="1" si="113"/>
        <v/>
      </c>
      <c r="D1842" s="156" t="str">
        <f t="array" aca="1" ref="D1842" ca="1">IFERROR(IF(B1842&lt;&gt;"",IF(OR(EXACT(OFFSET(Metadata!$A$1,0,0,Metadata!Metadata_Table_Length,1),C1842)),1,""),""),"")</f>
        <v/>
      </c>
      <c r="E1842" s="163" t="str">
        <f t="array" aca="1" ref="E1842" ca="1">IF(B1842&lt;&gt;"",IF(D1842=1,OFFSET(Metadata!$B$1,MIN(IF(OFFSET(Metadata!$A$1,0,0,Metadata!Metadata_Table_Length,1)=C1842,ROW(OFFSET(Metadata!$A$1,0,0,Metadata!Metadata_Table_Length,1))-1,"")),0),OFFSET(Metadata!$B$1,MIN(IF(OFFSET(Metadata!$A$1,0,0,Metadata!Metadata_Table_Length,1)=SUBSTITUTE(C1842,"rawdatafilename","originalfilename"),ROW(OFFSET(Metadata!$A$1,0,0,Metadata!Metadata_Table_Length,1))-1,"")),0)),"")</f>
        <v/>
      </c>
      <c r="F1842" t="str">
        <f t="shared" ca="1" si="115"/>
        <v/>
      </c>
      <c r="G1842" t="str">
        <f t="array" aca="1" ref="G1842" ca="1">IF(B1842&lt;&gt;"",OFFSET(Metadata!$B$1,MIN(IF(OFFSET(Metadata!$A$1,0,0,Metadata!Metadata_Table_Length,1)=SUBSTITUTE(C1842,"rawdatafilename","partnumber"),ROW(OFFSET(Metadata!$A$1,0,0,Metadata!Metadata_Table_Length,1))-1,"")),0),"")</f>
        <v/>
      </c>
      <c r="H1842" t="str">
        <f t="array" aca="1" ref="H1842" ca="1">IF(B1842&lt;&gt;"",OFFSET(Metadata!$B$1,MIN(IF(OFFSET(Metadata!$A$1,0,0,Metadata!Metadata_Table_Length,1)=SUBSTITUTE(C1842,"rawdatafilename","original_count"),ROW(OFFSET(Metadata!$A$1,0,0,Metadata!Metadata_Table_Length,1))-1,"")),0),"")</f>
        <v/>
      </c>
      <c r="I1842" t="str">
        <f t="array" aca="1" ref="I1842" ca="1">IF(B1842&lt;&gt;"",OFFSET(Metadata!$B$1,MIN(IF(OFFSET(Metadata!$A$1,0,0,Metadata!Metadata_Table_Length,1)=SUBSTITUTE(C1842,"rawdatafilename","count"),ROW(OFFSET(Metadata!$A$1,0,0,Metadata!Metadata_Table_Length,1))-1,"")),0),"")</f>
        <v/>
      </c>
      <c r="J1842" t="str">
        <f t="array" aca="1" ref="J1842" ca="1">IF(AND(G1842&lt;&gt;"",G1842&lt;&gt;G1841),MAX(IF(G$2:G$2001=G1842,H$2:H$2001,"")),"")</f>
        <v/>
      </c>
      <c r="K1842" t="str">
        <f t="array" aca="1" ref="K1842" ca="1">IF(AND(G1842&lt;&gt;"",G1842&lt;&gt;G1841),MAX(IF(G$2:G$2001=G1842,I$2:I$2001,"")),"")</f>
        <v/>
      </c>
      <c r="L1842" t="str">
        <f t="shared" ca="1" si="116"/>
        <v/>
      </c>
    </row>
    <row r="1843" spans="2:12" x14ac:dyDescent="0.25">
      <c r="B1843" t="str">
        <f t="shared" ca="1" si="114"/>
        <v/>
      </c>
      <c r="C1843" t="str">
        <f t="shared" ca="1" si="113"/>
        <v/>
      </c>
      <c r="D1843" s="156" t="str">
        <f t="array" aca="1" ref="D1843" ca="1">IFERROR(IF(B1843&lt;&gt;"",IF(OR(EXACT(OFFSET(Metadata!$A$1,0,0,Metadata!Metadata_Table_Length,1),C1843)),1,""),""),"")</f>
        <v/>
      </c>
      <c r="E1843" s="163" t="str">
        <f t="array" aca="1" ref="E1843" ca="1">IF(B1843&lt;&gt;"",IF(D1843=1,OFFSET(Metadata!$B$1,MIN(IF(OFFSET(Metadata!$A$1,0,0,Metadata!Metadata_Table_Length,1)=C1843,ROW(OFFSET(Metadata!$A$1,0,0,Metadata!Metadata_Table_Length,1))-1,"")),0),OFFSET(Metadata!$B$1,MIN(IF(OFFSET(Metadata!$A$1,0,0,Metadata!Metadata_Table_Length,1)=SUBSTITUTE(C1843,"rawdatafilename","originalfilename"),ROW(OFFSET(Metadata!$A$1,0,0,Metadata!Metadata_Table_Length,1))-1,"")),0)),"")</f>
        <v/>
      </c>
      <c r="F1843" t="str">
        <f t="shared" ca="1" si="115"/>
        <v/>
      </c>
      <c r="G1843" t="str">
        <f t="array" aca="1" ref="G1843" ca="1">IF(B1843&lt;&gt;"",OFFSET(Metadata!$B$1,MIN(IF(OFFSET(Metadata!$A$1,0,0,Metadata!Metadata_Table_Length,1)=SUBSTITUTE(C1843,"rawdatafilename","partnumber"),ROW(OFFSET(Metadata!$A$1,0,0,Metadata!Metadata_Table_Length,1))-1,"")),0),"")</f>
        <v/>
      </c>
      <c r="H1843" t="str">
        <f t="array" aca="1" ref="H1843" ca="1">IF(B1843&lt;&gt;"",OFFSET(Metadata!$B$1,MIN(IF(OFFSET(Metadata!$A$1,0,0,Metadata!Metadata_Table_Length,1)=SUBSTITUTE(C1843,"rawdatafilename","original_count"),ROW(OFFSET(Metadata!$A$1,0,0,Metadata!Metadata_Table_Length,1))-1,"")),0),"")</f>
        <v/>
      </c>
      <c r="I1843" t="str">
        <f t="array" aca="1" ref="I1843" ca="1">IF(B1843&lt;&gt;"",OFFSET(Metadata!$B$1,MIN(IF(OFFSET(Metadata!$A$1,0,0,Metadata!Metadata_Table_Length,1)=SUBSTITUTE(C1843,"rawdatafilename","count"),ROW(OFFSET(Metadata!$A$1,0,0,Metadata!Metadata_Table_Length,1))-1,"")),0),"")</f>
        <v/>
      </c>
      <c r="J1843" t="str">
        <f t="array" aca="1" ref="J1843" ca="1">IF(AND(G1843&lt;&gt;"",G1843&lt;&gt;G1842),MAX(IF(G$2:G$2001=G1843,H$2:H$2001,"")),"")</f>
        <v/>
      </c>
      <c r="K1843" t="str">
        <f t="array" aca="1" ref="K1843" ca="1">IF(AND(G1843&lt;&gt;"",G1843&lt;&gt;G1842),MAX(IF(G$2:G$2001=G1843,I$2:I$2001,"")),"")</f>
        <v/>
      </c>
      <c r="L1843" t="str">
        <f t="shared" ca="1" si="116"/>
        <v/>
      </c>
    </row>
    <row r="1844" spans="2:12" x14ac:dyDescent="0.25">
      <c r="B1844" t="str">
        <f t="shared" ca="1" si="114"/>
        <v/>
      </c>
      <c r="C1844" t="str">
        <f t="shared" ca="1" si="113"/>
        <v/>
      </c>
      <c r="D1844" s="156" t="str">
        <f t="array" aca="1" ref="D1844" ca="1">IFERROR(IF(B1844&lt;&gt;"",IF(OR(EXACT(OFFSET(Metadata!$A$1,0,0,Metadata!Metadata_Table_Length,1),C1844)),1,""),""),"")</f>
        <v/>
      </c>
      <c r="E1844" s="163" t="str">
        <f t="array" aca="1" ref="E1844" ca="1">IF(B1844&lt;&gt;"",IF(D1844=1,OFFSET(Metadata!$B$1,MIN(IF(OFFSET(Metadata!$A$1,0,0,Metadata!Metadata_Table_Length,1)=C1844,ROW(OFFSET(Metadata!$A$1,0,0,Metadata!Metadata_Table_Length,1))-1,"")),0),OFFSET(Metadata!$B$1,MIN(IF(OFFSET(Metadata!$A$1,0,0,Metadata!Metadata_Table_Length,1)=SUBSTITUTE(C1844,"rawdatafilename","originalfilename"),ROW(OFFSET(Metadata!$A$1,0,0,Metadata!Metadata_Table_Length,1))-1,"")),0)),"")</f>
        <v/>
      </c>
      <c r="F1844" t="str">
        <f t="shared" ca="1" si="115"/>
        <v/>
      </c>
      <c r="G1844" t="str">
        <f t="array" aca="1" ref="G1844" ca="1">IF(B1844&lt;&gt;"",OFFSET(Metadata!$B$1,MIN(IF(OFFSET(Metadata!$A$1,0,0,Metadata!Metadata_Table_Length,1)=SUBSTITUTE(C1844,"rawdatafilename","partnumber"),ROW(OFFSET(Metadata!$A$1,0,0,Metadata!Metadata_Table_Length,1))-1,"")),0),"")</f>
        <v/>
      </c>
      <c r="H1844" t="str">
        <f t="array" aca="1" ref="H1844" ca="1">IF(B1844&lt;&gt;"",OFFSET(Metadata!$B$1,MIN(IF(OFFSET(Metadata!$A$1,0,0,Metadata!Metadata_Table_Length,1)=SUBSTITUTE(C1844,"rawdatafilename","original_count"),ROW(OFFSET(Metadata!$A$1,0,0,Metadata!Metadata_Table_Length,1))-1,"")),0),"")</f>
        <v/>
      </c>
      <c r="I1844" t="str">
        <f t="array" aca="1" ref="I1844" ca="1">IF(B1844&lt;&gt;"",OFFSET(Metadata!$B$1,MIN(IF(OFFSET(Metadata!$A$1,0,0,Metadata!Metadata_Table_Length,1)=SUBSTITUTE(C1844,"rawdatafilename","count"),ROW(OFFSET(Metadata!$A$1,0,0,Metadata!Metadata_Table_Length,1))-1,"")),0),"")</f>
        <v/>
      </c>
      <c r="J1844" t="str">
        <f t="array" aca="1" ref="J1844" ca="1">IF(AND(G1844&lt;&gt;"",G1844&lt;&gt;G1843),MAX(IF(G$2:G$2001=G1844,H$2:H$2001,"")),"")</f>
        <v/>
      </c>
      <c r="K1844" t="str">
        <f t="array" aca="1" ref="K1844" ca="1">IF(AND(G1844&lt;&gt;"",G1844&lt;&gt;G1843),MAX(IF(G$2:G$2001=G1844,I$2:I$2001,"")),"")</f>
        <v/>
      </c>
      <c r="L1844" t="str">
        <f t="shared" ca="1" si="116"/>
        <v/>
      </c>
    </row>
    <row r="1845" spans="2:12" x14ac:dyDescent="0.25">
      <c r="B1845" t="str">
        <f t="shared" ca="1" si="114"/>
        <v/>
      </c>
      <c r="C1845" t="str">
        <f t="shared" ca="1" si="113"/>
        <v/>
      </c>
      <c r="D1845" s="156" t="str">
        <f t="array" aca="1" ref="D1845" ca="1">IFERROR(IF(B1845&lt;&gt;"",IF(OR(EXACT(OFFSET(Metadata!$A$1,0,0,Metadata!Metadata_Table_Length,1),C1845)),1,""),""),"")</f>
        <v/>
      </c>
      <c r="E1845" s="163" t="str">
        <f t="array" aca="1" ref="E1845" ca="1">IF(B1845&lt;&gt;"",IF(D1845=1,OFFSET(Metadata!$B$1,MIN(IF(OFFSET(Metadata!$A$1,0,0,Metadata!Metadata_Table_Length,1)=C1845,ROW(OFFSET(Metadata!$A$1,0,0,Metadata!Metadata_Table_Length,1))-1,"")),0),OFFSET(Metadata!$B$1,MIN(IF(OFFSET(Metadata!$A$1,0,0,Metadata!Metadata_Table_Length,1)=SUBSTITUTE(C1845,"rawdatafilename","originalfilename"),ROW(OFFSET(Metadata!$A$1,0,0,Metadata!Metadata_Table_Length,1))-1,"")),0)),"")</f>
        <v/>
      </c>
      <c r="F1845" t="str">
        <f t="shared" ca="1" si="115"/>
        <v/>
      </c>
      <c r="G1845" t="str">
        <f t="array" aca="1" ref="G1845" ca="1">IF(B1845&lt;&gt;"",OFFSET(Metadata!$B$1,MIN(IF(OFFSET(Metadata!$A$1,0,0,Metadata!Metadata_Table_Length,1)=SUBSTITUTE(C1845,"rawdatafilename","partnumber"),ROW(OFFSET(Metadata!$A$1,0,0,Metadata!Metadata_Table_Length,1))-1,"")),0),"")</f>
        <v/>
      </c>
      <c r="H1845" t="str">
        <f t="array" aca="1" ref="H1845" ca="1">IF(B1845&lt;&gt;"",OFFSET(Metadata!$B$1,MIN(IF(OFFSET(Metadata!$A$1,0,0,Metadata!Metadata_Table_Length,1)=SUBSTITUTE(C1845,"rawdatafilename","original_count"),ROW(OFFSET(Metadata!$A$1,0,0,Metadata!Metadata_Table_Length,1))-1,"")),0),"")</f>
        <v/>
      </c>
      <c r="I1845" t="str">
        <f t="array" aca="1" ref="I1845" ca="1">IF(B1845&lt;&gt;"",OFFSET(Metadata!$B$1,MIN(IF(OFFSET(Metadata!$A$1,0,0,Metadata!Metadata_Table_Length,1)=SUBSTITUTE(C1845,"rawdatafilename","count"),ROW(OFFSET(Metadata!$A$1,0,0,Metadata!Metadata_Table_Length,1))-1,"")),0),"")</f>
        <v/>
      </c>
      <c r="J1845" t="str">
        <f t="array" aca="1" ref="J1845" ca="1">IF(AND(G1845&lt;&gt;"",G1845&lt;&gt;G1844),MAX(IF(G$2:G$2001=G1845,H$2:H$2001,"")),"")</f>
        <v/>
      </c>
      <c r="K1845" t="str">
        <f t="array" aca="1" ref="K1845" ca="1">IF(AND(G1845&lt;&gt;"",G1845&lt;&gt;G1844),MAX(IF(G$2:G$2001=G1845,I$2:I$2001,"")),"")</f>
        <v/>
      </c>
      <c r="L1845" t="str">
        <f t="shared" ca="1" si="116"/>
        <v/>
      </c>
    </row>
    <row r="1846" spans="2:12" x14ac:dyDescent="0.25">
      <c r="B1846" t="str">
        <f t="shared" ca="1" si="114"/>
        <v/>
      </c>
      <c r="C1846" t="str">
        <f t="shared" ca="1" si="113"/>
        <v/>
      </c>
      <c r="D1846" s="156" t="str">
        <f t="array" aca="1" ref="D1846" ca="1">IFERROR(IF(B1846&lt;&gt;"",IF(OR(EXACT(OFFSET(Metadata!$A$1,0,0,Metadata!Metadata_Table_Length,1),C1846)),1,""),""),"")</f>
        <v/>
      </c>
      <c r="E1846" s="163" t="str">
        <f t="array" aca="1" ref="E1846" ca="1">IF(B1846&lt;&gt;"",IF(D1846=1,OFFSET(Metadata!$B$1,MIN(IF(OFFSET(Metadata!$A$1,0,0,Metadata!Metadata_Table_Length,1)=C1846,ROW(OFFSET(Metadata!$A$1,0,0,Metadata!Metadata_Table_Length,1))-1,"")),0),OFFSET(Metadata!$B$1,MIN(IF(OFFSET(Metadata!$A$1,0,0,Metadata!Metadata_Table_Length,1)=SUBSTITUTE(C1846,"rawdatafilename","originalfilename"),ROW(OFFSET(Metadata!$A$1,0,0,Metadata!Metadata_Table_Length,1))-1,"")),0)),"")</f>
        <v/>
      </c>
      <c r="F1846" t="str">
        <f t="shared" ca="1" si="115"/>
        <v/>
      </c>
      <c r="G1846" t="str">
        <f t="array" aca="1" ref="G1846" ca="1">IF(B1846&lt;&gt;"",OFFSET(Metadata!$B$1,MIN(IF(OFFSET(Metadata!$A$1,0,0,Metadata!Metadata_Table_Length,1)=SUBSTITUTE(C1846,"rawdatafilename","partnumber"),ROW(OFFSET(Metadata!$A$1,0,0,Metadata!Metadata_Table_Length,1))-1,"")),0),"")</f>
        <v/>
      </c>
      <c r="H1846" t="str">
        <f t="array" aca="1" ref="H1846" ca="1">IF(B1846&lt;&gt;"",OFFSET(Metadata!$B$1,MIN(IF(OFFSET(Metadata!$A$1,0,0,Metadata!Metadata_Table_Length,1)=SUBSTITUTE(C1846,"rawdatafilename","original_count"),ROW(OFFSET(Metadata!$A$1,0,0,Metadata!Metadata_Table_Length,1))-1,"")),0),"")</f>
        <v/>
      </c>
      <c r="I1846" t="str">
        <f t="array" aca="1" ref="I1846" ca="1">IF(B1846&lt;&gt;"",OFFSET(Metadata!$B$1,MIN(IF(OFFSET(Metadata!$A$1,0,0,Metadata!Metadata_Table_Length,1)=SUBSTITUTE(C1846,"rawdatafilename","count"),ROW(OFFSET(Metadata!$A$1,0,0,Metadata!Metadata_Table_Length,1))-1,"")),0),"")</f>
        <v/>
      </c>
      <c r="J1846" t="str">
        <f t="array" aca="1" ref="J1846" ca="1">IF(AND(G1846&lt;&gt;"",G1846&lt;&gt;G1845),MAX(IF(G$2:G$2001=G1846,H$2:H$2001,"")),"")</f>
        <v/>
      </c>
      <c r="K1846" t="str">
        <f t="array" aca="1" ref="K1846" ca="1">IF(AND(G1846&lt;&gt;"",G1846&lt;&gt;G1845),MAX(IF(G$2:G$2001=G1846,I$2:I$2001,"")),"")</f>
        <v/>
      </c>
      <c r="L1846" t="str">
        <f t="shared" ca="1" si="116"/>
        <v/>
      </c>
    </row>
    <row r="1847" spans="2:12" x14ac:dyDescent="0.25">
      <c r="B1847" t="str">
        <f t="shared" ca="1" si="114"/>
        <v/>
      </c>
      <c r="C1847" t="str">
        <f t="shared" ca="1" si="113"/>
        <v/>
      </c>
      <c r="D1847" s="156" t="str">
        <f t="array" aca="1" ref="D1847" ca="1">IFERROR(IF(B1847&lt;&gt;"",IF(OR(EXACT(OFFSET(Metadata!$A$1,0,0,Metadata!Metadata_Table_Length,1),C1847)),1,""),""),"")</f>
        <v/>
      </c>
      <c r="E1847" s="163" t="str">
        <f t="array" aca="1" ref="E1847" ca="1">IF(B1847&lt;&gt;"",IF(D1847=1,OFFSET(Metadata!$B$1,MIN(IF(OFFSET(Metadata!$A$1,0,0,Metadata!Metadata_Table_Length,1)=C1847,ROW(OFFSET(Metadata!$A$1,0,0,Metadata!Metadata_Table_Length,1))-1,"")),0),OFFSET(Metadata!$B$1,MIN(IF(OFFSET(Metadata!$A$1,0,0,Metadata!Metadata_Table_Length,1)=SUBSTITUTE(C1847,"rawdatafilename","originalfilename"),ROW(OFFSET(Metadata!$A$1,0,0,Metadata!Metadata_Table_Length,1))-1,"")),0)),"")</f>
        <v/>
      </c>
      <c r="F1847" t="str">
        <f t="shared" ca="1" si="115"/>
        <v/>
      </c>
      <c r="G1847" t="str">
        <f t="array" aca="1" ref="G1847" ca="1">IF(B1847&lt;&gt;"",OFFSET(Metadata!$B$1,MIN(IF(OFFSET(Metadata!$A$1,0,0,Metadata!Metadata_Table_Length,1)=SUBSTITUTE(C1847,"rawdatafilename","partnumber"),ROW(OFFSET(Metadata!$A$1,0,0,Metadata!Metadata_Table_Length,1))-1,"")),0),"")</f>
        <v/>
      </c>
      <c r="H1847" t="str">
        <f t="array" aca="1" ref="H1847" ca="1">IF(B1847&lt;&gt;"",OFFSET(Metadata!$B$1,MIN(IF(OFFSET(Metadata!$A$1,0,0,Metadata!Metadata_Table_Length,1)=SUBSTITUTE(C1847,"rawdatafilename","original_count"),ROW(OFFSET(Metadata!$A$1,0,0,Metadata!Metadata_Table_Length,1))-1,"")),0),"")</f>
        <v/>
      </c>
      <c r="I1847" t="str">
        <f t="array" aca="1" ref="I1847" ca="1">IF(B1847&lt;&gt;"",OFFSET(Metadata!$B$1,MIN(IF(OFFSET(Metadata!$A$1,0,0,Metadata!Metadata_Table_Length,1)=SUBSTITUTE(C1847,"rawdatafilename","count"),ROW(OFFSET(Metadata!$A$1,0,0,Metadata!Metadata_Table_Length,1))-1,"")),0),"")</f>
        <v/>
      </c>
      <c r="J1847" t="str">
        <f t="array" aca="1" ref="J1847" ca="1">IF(AND(G1847&lt;&gt;"",G1847&lt;&gt;G1846),MAX(IF(G$2:G$2001=G1847,H$2:H$2001,"")),"")</f>
        <v/>
      </c>
      <c r="K1847" t="str">
        <f t="array" aca="1" ref="K1847" ca="1">IF(AND(G1847&lt;&gt;"",G1847&lt;&gt;G1846),MAX(IF(G$2:G$2001=G1847,I$2:I$2001,"")),"")</f>
        <v/>
      </c>
      <c r="L1847" t="str">
        <f t="shared" ca="1" si="116"/>
        <v/>
      </c>
    </row>
    <row r="1848" spans="2:12" x14ac:dyDescent="0.25">
      <c r="B1848" t="str">
        <f t="shared" ca="1" si="114"/>
        <v/>
      </c>
      <c r="C1848" t="str">
        <f t="shared" ca="1" si="113"/>
        <v/>
      </c>
      <c r="D1848" s="156" t="str">
        <f t="array" aca="1" ref="D1848" ca="1">IFERROR(IF(B1848&lt;&gt;"",IF(OR(EXACT(OFFSET(Metadata!$A$1,0,0,Metadata!Metadata_Table_Length,1),C1848)),1,""),""),"")</f>
        <v/>
      </c>
      <c r="E1848" s="163" t="str">
        <f t="array" aca="1" ref="E1848" ca="1">IF(B1848&lt;&gt;"",IF(D1848=1,OFFSET(Metadata!$B$1,MIN(IF(OFFSET(Metadata!$A$1,0,0,Metadata!Metadata_Table_Length,1)=C1848,ROW(OFFSET(Metadata!$A$1,0,0,Metadata!Metadata_Table_Length,1))-1,"")),0),OFFSET(Metadata!$B$1,MIN(IF(OFFSET(Metadata!$A$1,0,0,Metadata!Metadata_Table_Length,1)=SUBSTITUTE(C1848,"rawdatafilename","originalfilename"),ROW(OFFSET(Metadata!$A$1,0,0,Metadata!Metadata_Table_Length,1))-1,"")),0)),"")</f>
        <v/>
      </c>
      <c r="F1848" t="str">
        <f t="shared" ca="1" si="115"/>
        <v/>
      </c>
      <c r="G1848" t="str">
        <f t="array" aca="1" ref="G1848" ca="1">IF(B1848&lt;&gt;"",OFFSET(Metadata!$B$1,MIN(IF(OFFSET(Metadata!$A$1,0,0,Metadata!Metadata_Table_Length,1)=SUBSTITUTE(C1848,"rawdatafilename","partnumber"),ROW(OFFSET(Metadata!$A$1,0,0,Metadata!Metadata_Table_Length,1))-1,"")),0),"")</f>
        <v/>
      </c>
      <c r="H1848" t="str">
        <f t="array" aca="1" ref="H1848" ca="1">IF(B1848&lt;&gt;"",OFFSET(Metadata!$B$1,MIN(IF(OFFSET(Metadata!$A$1,0,0,Metadata!Metadata_Table_Length,1)=SUBSTITUTE(C1848,"rawdatafilename","original_count"),ROW(OFFSET(Metadata!$A$1,0,0,Metadata!Metadata_Table_Length,1))-1,"")),0),"")</f>
        <v/>
      </c>
      <c r="I1848" t="str">
        <f t="array" aca="1" ref="I1848" ca="1">IF(B1848&lt;&gt;"",OFFSET(Metadata!$B$1,MIN(IF(OFFSET(Metadata!$A$1,0,0,Metadata!Metadata_Table_Length,1)=SUBSTITUTE(C1848,"rawdatafilename","count"),ROW(OFFSET(Metadata!$A$1,0,0,Metadata!Metadata_Table_Length,1))-1,"")),0),"")</f>
        <v/>
      </c>
      <c r="J1848" t="str">
        <f t="array" aca="1" ref="J1848" ca="1">IF(AND(G1848&lt;&gt;"",G1848&lt;&gt;G1847),MAX(IF(G$2:G$2001=G1848,H$2:H$2001,"")),"")</f>
        <v/>
      </c>
      <c r="K1848" t="str">
        <f t="array" aca="1" ref="K1848" ca="1">IF(AND(G1848&lt;&gt;"",G1848&lt;&gt;G1847),MAX(IF(G$2:G$2001=G1848,I$2:I$2001,"")),"")</f>
        <v/>
      </c>
      <c r="L1848" t="str">
        <f t="shared" ca="1" si="116"/>
        <v/>
      </c>
    </row>
    <row r="1849" spans="2:12" x14ac:dyDescent="0.25">
      <c r="B1849" t="str">
        <f t="shared" ca="1" si="114"/>
        <v/>
      </c>
      <c r="C1849" t="str">
        <f t="shared" ca="1" si="113"/>
        <v/>
      </c>
      <c r="D1849" s="156" t="str">
        <f t="array" aca="1" ref="D1849" ca="1">IFERROR(IF(B1849&lt;&gt;"",IF(OR(EXACT(OFFSET(Metadata!$A$1,0,0,Metadata!Metadata_Table_Length,1),C1849)),1,""),""),"")</f>
        <v/>
      </c>
      <c r="E1849" s="163" t="str">
        <f t="array" aca="1" ref="E1849" ca="1">IF(B1849&lt;&gt;"",IF(D1849=1,OFFSET(Metadata!$B$1,MIN(IF(OFFSET(Metadata!$A$1,0,0,Metadata!Metadata_Table_Length,1)=C1849,ROW(OFFSET(Metadata!$A$1,0,0,Metadata!Metadata_Table_Length,1))-1,"")),0),OFFSET(Metadata!$B$1,MIN(IF(OFFSET(Metadata!$A$1,0,0,Metadata!Metadata_Table_Length,1)=SUBSTITUTE(C1849,"rawdatafilename","originalfilename"),ROW(OFFSET(Metadata!$A$1,0,0,Metadata!Metadata_Table_Length,1))-1,"")),0)),"")</f>
        <v/>
      </c>
      <c r="F1849" t="str">
        <f t="shared" ca="1" si="115"/>
        <v/>
      </c>
      <c r="G1849" t="str">
        <f t="array" aca="1" ref="G1849" ca="1">IF(B1849&lt;&gt;"",OFFSET(Metadata!$B$1,MIN(IF(OFFSET(Metadata!$A$1,0,0,Metadata!Metadata_Table_Length,1)=SUBSTITUTE(C1849,"rawdatafilename","partnumber"),ROW(OFFSET(Metadata!$A$1,0,0,Metadata!Metadata_Table_Length,1))-1,"")),0),"")</f>
        <v/>
      </c>
      <c r="H1849" t="str">
        <f t="array" aca="1" ref="H1849" ca="1">IF(B1849&lt;&gt;"",OFFSET(Metadata!$B$1,MIN(IF(OFFSET(Metadata!$A$1,0,0,Metadata!Metadata_Table_Length,1)=SUBSTITUTE(C1849,"rawdatafilename","original_count"),ROW(OFFSET(Metadata!$A$1,0,0,Metadata!Metadata_Table_Length,1))-1,"")),0),"")</f>
        <v/>
      </c>
      <c r="I1849" t="str">
        <f t="array" aca="1" ref="I1849" ca="1">IF(B1849&lt;&gt;"",OFFSET(Metadata!$B$1,MIN(IF(OFFSET(Metadata!$A$1,0,0,Metadata!Metadata_Table_Length,1)=SUBSTITUTE(C1849,"rawdatafilename","count"),ROW(OFFSET(Metadata!$A$1,0,0,Metadata!Metadata_Table_Length,1))-1,"")),0),"")</f>
        <v/>
      </c>
      <c r="J1849" t="str">
        <f t="array" aca="1" ref="J1849" ca="1">IF(AND(G1849&lt;&gt;"",G1849&lt;&gt;G1848),MAX(IF(G$2:G$2001=G1849,H$2:H$2001,"")),"")</f>
        <v/>
      </c>
      <c r="K1849" t="str">
        <f t="array" aca="1" ref="K1849" ca="1">IF(AND(G1849&lt;&gt;"",G1849&lt;&gt;G1848),MAX(IF(G$2:G$2001=G1849,I$2:I$2001,"")),"")</f>
        <v/>
      </c>
      <c r="L1849" t="str">
        <f t="shared" ca="1" si="116"/>
        <v/>
      </c>
    </row>
    <row r="1850" spans="2:12" x14ac:dyDescent="0.25">
      <c r="B1850" t="str">
        <f t="shared" ca="1" si="114"/>
        <v/>
      </c>
      <c r="C1850" t="str">
        <f t="shared" ca="1" si="113"/>
        <v/>
      </c>
      <c r="D1850" s="156" t="str">
        <f t="array" aca="1" ref="D1850" ca="1">IFERROR(IF(B1850&lt;&gt;"",IF(OR(EXACT(OFFSET(Metadata!$A$1,0,0,Metadata!Metadata_Table_Length,1),C1850)),1,""),""),"")</f>
        <v/>
      </c>
      <c r="E1850" s="163" t="str">
        <f t="array" aca="1" ref="E1850" ca="1">IF(B1850&lt;&gt;"",IF(D1850=1,OFFSET(Metadata!$B$1,MIN(IF(OFFSET(Metadata!$A$1,0,0,Metadata!Metadata_Table_Length,1)=C1850,ROW(OFFSET(Metadata!$A$1,0,0,Metadata!Metadata_Table_Length,1))-1,"")),0),OFFSET(Metadata!$B$1,MIN(IF(OFFSET(Metadata!$A$1,0,0,Metadata!Metadata_Table_Length,1)=SUBSTITUTE(C1850,"rawdatafilename","originalfilename"),ROW(OFFSET(Metadata!$A$1,0,0,Metadata!Metadata_Table_Length,1))-1,"")),0)),"")</f>
        <v/>
      </c>
      <c r="F1850" t="str">
        <f t="shared" ca="1" si="115"/>
        <v/>
      </c>
      <c r="G1850" t="str">
        <f t="array" aca="1" ref="G1850" ca="1">IF(B1850&lt;&gt;"",OFFSET(Metadata!$B$1,MIN(IF(OFFSET(Metadata!$A$1,0,0,Metadata!Metadata_Table_Length,1)=SUBSTITUTE(C1850,"rawdatafilename","partnumber"),ROW(OFFSET(Metadata!$A$1,0,0,Metadata!Metadata_Table_Length,1))-1,"")),0),"")</f>
        <v/>
      </c>
      <c r="H1850" t="str">
        <f t="array" aca="1" ref="H1850" ca="1">IF(B1850&lt;&gt;"",OFFSET(Metadata!$B$1,MIN(IF(OFFSET(Metadata!$A$1,0,0,Metadata!Metadata_Table_Length,1)=SUBSTITUTE(C1850,"rawdatafilename","original_count"),ROW(OFFSET(Metadata!$A$1,0,0,Metadata!Metadata_Table_Length,1))-1,"")),0),"")</f>
        <v/>
      </c>
      <c r="I1850" t="str">
        <f t="array" aca="1" ref="I1850" ca="1">IF(B1850&lt;&gt;"",OFFSET(Metadata!$B$1,MIN(IF(OFFSET(Metadata!$A$1,0,0,Metadata!Metadata_Table_Length,1)=SUBSTITUTE(C1850,"rawdatafilename","count"),ROW(OFFSET(Metadata!$A$1,0,0,Metadata!Metadata_Table_Length,1))-1,"")),0),"")</f>
        <v/>
      </c>
      <c r="J1850" t="str">
        <f t="array" aca="1" ref="J1850" ca="1">IF(AND(G1850&lt;&gt;"",G1850&lt;&gt;G1849),MAX(IF(G$2:G$2001=G1850,H$2:H$2001,"")),"")</f>
        <v/>
      </c>
      <c r="K1850" t="str">
        <f t="array" aca="1" ref="K1850" ca="1">IF(AND(G1850&lt;&gt;"",G1850&lt;&gt;G1849),MAX(IF(G$2:G$2001=G1850,I$2:I$2001,"")),"")</f>
        <v/>
      </c>
      <c r="L1850" t="str">
        <f t="shared" ca="1" si="116"/>
        <v/>
      </c>
    </row>
    <row r="1851" spans="2:12" x14ac:dyDescent="0.25">
      <c r="B1851" t="str">
        <f t="shared" ca="1" si="114"/>
        <v/>
      </c>
      <c r="C1851" t="str">
        <f t="shared" ca="1" si="113"/>
        <v/>
      </c>
      <c r="D1851" s="156" t="str">
        <f t="array" aca="1" ref="D1851" ca="1">IFERROR(IF(B1851&lt;&gt;"",IF(OR(EXACT(OFFSET(Metadata!$A$1,0,0,Metadata!Metadata_Table_Length,1),C1851)),1,""),""),"")</f>
        <v/>
      </c>
      <c r="E1851" s="163" t="str">
        <f t="array" aca="1" ref="E1851" ca="1">IF(B1851&lt;&gt;"",IF(D1851=1,OFFSET(Metadata!$B$1,MIN(IF(OFFSET(Metadata!$A$1,0,0,Metadata!Metadata_Table_Length,1)=C1851,ROW(OFFSET(Metadata!$A$1,0,0,Metadata!Metadata_Table_Length,1))-1,"")),0),OFFSET(Metadata!$B$1,MIN(IF(OFFSET(Metadata!$A$1,0,0,Metadata!Metadata_Table_Length,1)=SUBSTITUTE(C1851,"rawdatafilename","originalfilename"),ROW(OFFSET(Metadata!$A$1,0,0,Metadata!Metadata_Table_Length,1))-1,"")),0)),"")</f>
        <v/>
      </c>
      <c r="F1851" t="str">
        <f t="shared" ca="1" si="115"/>
        <v/>
      </c>
      <c r="G1851" t="str">
        <f t="array" aca="1" ref="G1851" ca="1">IF(B1851&lt;&gt;"",OFFSET(Metadata!$B$1,MIN(IF(OFFSET(Metadata!$A$1,0,0,Metadata!Metadata_Table_Length,1)=SUBSTITUTE(C1851,"rawdatafilename","partnumber"),ROW(OFFSET(Metadata!$A$1,0,0,Metadata!Metadata_Table_Length,1))-1,"")),0),"")</f>
        <v/>
      </c>
      <c r="H1851" t="str">
        <f t="array" aca="1" ref="H1851" ca="1">IF(B1851&lt;&gt;"",OFFSET(Metadata!$B$1,MIN(IF(OFFSET(Metadata!$A$1,0,0,Metadata!Metadata_Table_Length,1)=SUBSTITUTE(C1851,"rawdatafilename","original_count"),ROW(OFFSET(Metadata!$A$1,0,0,Metadata!Metadata_Table_Length,1))-1,"")),0),"")</f>
        <v/>
      </c>
      <c r="I1851" t="str">
        <f t="array" aca="1" ref="I1851" ca="1">IF(B1851&lt;&gt;"",OFFSET(Metadata!$B$1,MIN(IF(OFFSET(Metadata!$A$1,0,0,Metadata!Metadata_Table_Length,1)=SUBSTITUTE(C1851,"rawdatafilename","count"),ROW(OFFSET(Metadata!$A$1,0,0,Metadata!Metadata_Table_Length,1))-1,"")),0),"")</f>
        <v/>
      </c>
      <c r="J1851" t="str">
        <f t="array" aca="1" ref="J1851" ca="1">IF(AND(G1851&lt;&gt;"",G1851&lt;&gt;G1850),MAX(IF(G$2:G$2001=G1851,H$2:H$2001,"")),"")</f>
        <v/>
      </c>
      <c r="K1851" t="str">
        <f t="array" aca="1" ref="K1851" ca="1">IF(AND(G1851&lt;&gt;"",G1851&lt;&gt;G1850),MAX(IF(G$2:G$2001=G1851,I$2:I$2001,"")),"")</f>
        <v/>
      </c>
      <c r="L1851" t="str">
        <f t="shared" ca="1" si="116"/>
        <v/>
      </c>
    </row>
    <row r="1852" spans="2:12" x14ac:dyDescent="0.25">
      <c r="B1852" t="str">
        <f t="shared" ca="1" si="114"/>
        <v/>
      </c>
      <c r="C1852" t="str">
        <f t="shared" ca="1" si="113"/>
        <v/>
      </c>
      <c r="D1852" s="156" t="str">
        <f t="array" aca="1" ref="D1852" ca="1">IFERROR(IF(B1852&lt;&gt;"",IF(OR(EXACT(OFFSET(Metadata!$A$1,0,0,Metadata!Metadata_Table_Length,1),C1852)),1,""),""),"")</f>
        <v/>
      </c>
      <c r="E1852" s="163" t="str">
        <f t="array" aca="1" ref="E1852" ca="1">IF(B1852&lt;&gt;"",IF(D1852=1,OFFSET(Metadata!$B$1,MIN(IF(OFFSET(Metadata!$A$1,0,0,Metadata!Metadata_Table_Length,1)=C1852,ROW(OFFSET(Metadata!$A$1,0,0,Metadata!Metadata_Table_Length,1))-1,"")),0),OFFSET(Metadata!$B$1,MIN(IF(OFFSET(Metadata!$A$1,0,0,Metadata!Metadata_Table_Length,1)=SUBSTITUTE(C1852,"rawdatafilename","originalfilename"),ROW(OFFSET(Metadata!$A$1,0,0,Metadata!Metadata_Table_Length,1))-1,"")),0)),"")</f>
        <v/>
      </c>
      <c r="F1852" t="str">
        <f t="shared" ca="1" si="115"/>
        <v/>
      </c>
      <c r="G1852" t="str">
        <f t="array" aca="1" ref="G1852" ca="1">IF(B1852&lt;&gt;"",OFFSET(Metadata!$B$1,MIN(IF(OFFSET(Metadata!$A$1,0,0,Metadata!Metadata_Table_Length,1)=SUBSTITUTE(C1852,"rawdatafilename","partnumber"),ROW(OFFSET(Metadata!$A$1,0,0,Metadata!Metadata_Table_Length,1))-1,"")),0),"")</f>
        <v/>
      </c>
      <c r="H1852" t="str">
        <f t="array" aca="1" ref="H1852" ca="1">IF(B1852&lt;&gt;"",OFFSET(Metadata!$B$1,MIN(IF(OFFSET(Metadata!$A$1,0,0,Metadata!Metadata_Table_Length,1)=SUBSTITUTE(C1852,"rawdatafilename","original_count"),ROW(OFFSET(Metadata!$A$1,0,0,Metadata!Metadata_Table_Length,1))-1,"")),0),"")</f>
        <v/>
      </c>
      <c r="I1852" t="str">
        <f t="array" aca="1" ref="I1852" ca="1">IF(B1852&lt;&gt;"",OFFSET(Metadata!$B$1,MIN(IF(OFFSET(Metadata!$A$1,0,0,Metadata!Metadata_Table_Length,1)=SUBSTITUTE(C1852,"rawdatafilename","count"),ROW(OFFSET(Metadata!$A$1,0,0,Metadata!Metadata_Table_Length,1))-1,"")),0),"")</f>
        <v/>
      </c>
      <c r="J1852" t="str">
        <f t="array" aca="1" ref="J1852" ca="1">IF(AND(G1852&lt;&gt;"",G1852&lt;&gt;G1851),MAX(IF(G$2:G$2001=G1852,H$2:H$2001,"")),"")</f>
        <v/>
      </c>
      <c r="K1852" t="str">
        <f t="array" aca="1" ref="K1852" ca="1">IF(AND(G1852&lt;&gt;"",G1852&lt;&gt;G1851),MAX(IF(G$2:G$2001=G1852,I$2:I$2001,"")),"")</f>
        <v/>
      </c>
      <c r="L1852" t="str">
        <f t="shared" ca="1" si="116"/>
        <v/>
      </c>
    </row>
    <row r="1853" spans="2:12" x14ac:dyDescent="0.25">
      <c r="B1853" t="str">
        <f t="shared" ca="1" si="114"/>
        <v/>
      </c>
      <c r="C1853" t="str">
        <f t="shared" ca="1" si="113"/>
        <v/>
      </c>
      <c r="D1853" s="156" t="str">
        <f t="array" aca="1" ref="D1853" ca="1">IFERROR(IF(B1853&lt;&gt;"",IF(OR(EXACT(OFFSET(Metadata!$A$1,0,0,Metadata!Metadata_Table_Length,1),C1853)),1,""),""),"")</f>
        <v/>
      </c>
      <c r="E1853" s="163" t="str">
        <f t="array" aca="1" ref="E1853" ca="1">IF(B1853&lt;&gt;"",IF(D1853=1,OFFSET(Metadata!$B$1,MIN(IF(OFFSET(Metadata!$A$1,0,0,Metadata!Metadata_Table_Length,1)=C1853,ROW(OFFSET(Metadata!$A$1,0,0,Metadata!Metadata_Table_Length,1))-1,"")),0),OFFSET(Metadata!$B$1,MIN(IF(OFFSET(Metadata!$A$1,0,0,Metadata!Metadata_Table_Length,1)=SUBSTITUTE(C1853,"rawdatafilename","originalfilename"),ROW(OFFSET(Metadata!$A$1,0,0,Metadata!Metadata_Table_Length,1))-1,"")),0)),"")</f>
        <v/>
      </c>
      <c r="F1853" t="str">
        <f t="shared" ca="1" si="115"/>
        <v/>
      </c>
      <c r="G1853" t="str">
        <f t="array" aca="1" ref="G1853" ca="1">IF(B1853&lt;&gt;"",OFFSET(Metadata!$B$1,MIN(IF(OFFSET(Metadata!$A$1,0,0,Metadata!Metadata_Table_Length,1)=SUBSTITUTE(C1853,"rawdatafilename","partnumber"),ROW(OFFSET(Metadata!$A$1,0,0,Metadata!Metadata_Table_Length,1))-1,"")),0),"")</f>
        <v/>
      </c>
      <c r="H1853" t="str">
        <f t="array" aca="1" ref="H1853" ca="1">IF(B1853&lt;&gt;"",OFFSET(Metadata!$B$1,MIN(IF(OFFSET(Metadata!$A$1,0,0,Metadata!Metadata_Table_Length,1)=SUBSTITUTE(C1853,"rawdatafilename","original_count"),ROW(OFFSET(Metadata!$A$1,0,0,Metadata!Metadata_Table_Length,1))-1,"")),0),"")</f>
        <v/>
      </c>
      <c r="I1853" t="str">
        <f t="array" aca="1" ref="I1853" ca="1">IF(B1853&lt;&gt;"",OFFSET(Metadata!$B$1,MIN(IF(OFFSET(Metadata!$A$1,0,0,Metadata!Metadata_Table_Length,1)=SUBSTITUTE(C1853,"rawdatafilename","count"),ROW(OFFSET(Metadata!$A$1,0,0,Metadata!Metadata_Table_Length,1))-1,"")),0),"")</f>
        <v/>
      </c>
      <c r="J1853" t="str">
        <f t="array" aca="1" ref="J1853" ca="1">IF(AND(G1853&lt;&gt;"",G1853&lt;&gt;G1852),MAX(IF(G$2:G$2001=G1853,H$2:H$2001,"")),"")</f>
        <v/>
      </c>
      <c r="K1853" t="str">
        <f t="array" aca="1" ref="K1853" ca="1">IF(AND(G1853&lt;&gt;"",G1853&lt;&gt;G1852),MAX(IF(G$2:G$2001=G1853,I$2:I$2001,"")),"")</f>
        <v/>
      </c>
      <c r="L1853" t="str">
        <f t="shared" ca="1" si="116"/>
        <v/>
      </c>
    </row>
    <row r="1854" spans="2:12" x14ac:dyDescent="0.25">
      <c r="B1854" t="str">
        <f t="shared" ca="1" si="114"/>
        <v/>
      </c>
      <c r="C1854" t="str">
        <f t="shared" ca="1" si="113"/>
        <v/>
      </c>
      <c r="D1854" s="156" t="str">
        <f t="array" aca="1" ref="D1854" ca="1">IFERROR(IF(B1854&lt;&gt;"",IF(OR(EXACT(OFFSET(Metadata!$A$1,0,0,Metadata!Metadata_Table_Length,1),C1854)),1,""),""),"")</f>
        <v/>
      </c>
      <c r="E1854" s="163" t="str">
        <f t="array" aca="1" ref="E1854" ca="1">IF(B1854&lt;&gt;"",IF(D1854=1,OFFSET(Metadata!$B$1,MIN(IF(OFFSET(Metadata!$A$1,0,0,Metadata!Metadata_Table_Length,1)=C1854,ROW(OFFSET(Metadata!$A$1,0,0,Metadata!Metadata_Table_Length,1))-1,"")),0),OFFSET(Metadata!$B$1,MIN(IF(OFFSET(Metadata!$A$1,0,0,Metadata!Metadata_Table_Length,1)=SUBSTITUTE(C1854,"rawdatafilename","originalfilename"),ROW(OFFSET(Metadata!$A$1,0,0,Metadata!Metadata_Table_Length,1))-1,"")),0)),"")</f>
        <v/>
      </c>
      <c r="F1854" t="str">
        <f t="shared" ca="1" si="115"/>
        <v/>
      </c>
      <c r="G1854" t="str">
        <f t="array" aca="1" ref="G1854" ca="1">IF(B1854&lt;&gt;"",OFFSET(Metadata!$B$1,MIN(IF(OFFSET(Metadata!$A$1,0,0,Metadata!Metadata_Table_Length,1)=SUBSTITUTE(C1854,"rawdatafilename","partnumber"),ROW(OFFSET(Metadata!$A$1,0,0,Metadata!Metadata_Table_Length,1))-1,"")),0),"")</f>
        <v/>
      </c>
      <c r="H1854" t="str">
        <f t="array" aca="1" ref="H1854" ca="1">IF(B1854&lt;&gt;"",OFFSET(Metadata!$B$1,MIN(IF(OFFSET(Metadata!$A$1,0,0,Metadata!Metadata_Table_Length,1)=SUBSTITUTE(C1854,"rawdatafilename","original_count"),ROW(OFFSET(Metadata!$A$1,0,0,Metadata!Metadata_Table_Length,1))-1,"")),0),"")</f>
        <v/>
      </c>
      <c r="I1854" t="str">
        <f t="array" aca="1" ref="I1854" ca="1">IF(B1854&lt;&gt;"",OFFSET(Metadata!$B$1,MIN(IF(OFFSET(Metadata!$A$1,0,0,Metadata!Metadata_Table_Length,1)=SUBSTITUTE(C1854,"rawdatafilename","count"),ROW(OFFSET(Metadata!$A$1,0,0,Metadata!Metadata_Table_Length,1))-1,"")),0),"")</f>
        <v/>
      </c>
      <c r="J1854" t="str">
        <f t="array" aca="1" ref="J1854" ca="1">IF(AND(G1854&lt;&gt;"",G1854&lt;&gt;G1853),MAX(IF(G$2:G$2001=G1854,H$2:H$2001,"")),"")</f>
        <v/>
      </c>
      <c r="K1854" t="str">
        <f t="array" aca="1" ref="K1854" ca="1">IF(AND(G1854&lt;&gt;"",G1854&lt;&gt;G1853),MAX(IF(G$2:G$2001=G1854,I$2:I$2001,"")),"")</f>
        <v/>
      </c>
      <c r="L1854" t="str">
        <f t="shared" ca="1" si="116"/>
        <v/>
      </c>
    </row>
    <row r="1855" spans="2:12" x14ac:dyDescent="0.25">
      <c r="B1855" t="str">
        <f t="shared" ca="1" si="114"/>
        <v/>
      </c>
      <c r="C1855" t="str">
        <f t="shared" ca="1" si="113"/>
        <v/>
      </c>
      <c r="D1855" s="156" t="str">
        <f t="array" aca="1" ref="D1855" ca="1">IFERROR(IF(B1855&lt;&gt;"",IF(OR(EXACT(OFFSET(Metadata!$A$1,0,0,Metadata!Metadata_Table_Length,1),C1855)),1,""),""),"")</f>
        <v/>
      </c>
      <c r="E1855" s="163" t="str">
        <f t="array" aca="1" ref="E1855" ca="1">IF(B1855&lt;&gt;"",IF(D1855=1,OFFSET(Metadata!$B$1,MIN(IF(OFFSET(Metadata!$A$1,0,0,Metadata!Metadata_Table_Length,1)=C1855,ROW(OFFSET(Metadata!$A$1,0,0,Metadata!Metadata_Table_Length,1))-1,"")),0),OFFSET(Metadata!$B$1,MIN(IF(OFFSET(Metadata!$A$1,0,0,Metadata!Metadata_Table_Length,1)=SUBSTITUTE(C1855,"rawdatafilename","originalfilename"),ROW(OFFSET(Metadata!$A$1,0,0,Metadata!Metadata_Table_Length,1))-1,"")),0)),"")</f>
        <v/>
      </c>
      <c r="F1855" t="str">
        <f t="shared" ca="1" si="115"/>
        <v/>
      </c>
      <c r="G1855" t="str">
        <f t="array" aca="1" ref="G1855" ca="1">IF(B1855&lt;&gt;"",OFFSET(Metadata!$B$1,MIN(IF(OFFSET(Metadata!$A$1,0,0,Metadata!Metadata_Table_Length,1)=SUBSTITUTE(C1855,"rawdatafilename","partnumber"),ROW(OFFSET(Metadata!$A$1,0,0,Metadata!Metadata_Table_Length,1))-1,"")),0),"")</f>
        <v/>
      </c>
      <c r="H1855" t="str">
        <f t="array" aca="1" ref="H1855" ca="1">IF(B1855&lt;&gt;"",OFFSET(Metadata!$B$1,MIN(IF(OFFSET(Metadata!$A$1,0,0,Metadata!Metadata_Table_Length,1)=SUBSTITUTE(C1855,"rawdatafilename","original_count"),ROW(OFFSET(Metadata!$A$1,0,0,Metadata!Metadata_Table_Length,1))-1,"")),0),"")</f>
        <v/>
      </c>
      <c r="I1855" t="str">
        <f t="array" aca="1" ref="I1855" ca="1">IF(B1855&lt;&gt;"",OFFSET(Metadata!$B$1,MIN(IF(OFFSET(Metadata!$A$1,0,0,Metadata!Metadata_Table_Length,1)=SUBSTITUTE(C1855,"rawdatafilename","count"),ROW(OFFSET(Metadata!$A$1,0,0,Metadata!Metadata_Table_Length,1))-1,"")),0),"")</f>
        <v/>
      </c>
      <c r="J1855" t="str">
        <f t="array" aca="1" ref="J1855" ca="1">IF(AND(G1855&lt;&gt;"",G1855&lt;&gt;G1854),MAX(IF(G$2:G$2001=G1855,H$2:H$2001,"")),"")</f>
        <v/>
      </c>
      <c r="K1855" t="str">
        <f t="array" aca="1" ref="K1855" ca="1">IF(AND(G1855&lt;&gt;"",G1855&lt;&gt;G1854),MAX(IF(G$2:G$2001=G1855,I$2:I$2001,"")),"")</f>
        <v/>
      </c>
      <c r="L1855" t="str">
        <f t="shared" ca="1" si="116"/>
        <v/>
      </c>
    </row>
    <row r="1856" spans="2:12" x14ac:dyDescent="0.25">
      <c r="B1856" t="str">
        <f t="shared" ca="1" si="114"/>
        <v/>
      </c>
      <c r="C1856" t="str">
        <f t="shared" ca="1" si="113"/>
        <v/>
      </c>
      <c r="D1856" s="156" t="str">
        <f t="array" aca="1" ref="D1856" ca="1">IFERROR(IF(B1856&lt;&gt;"",IF(OR(EXACT(OFFSET(Metadata!$A$1,0,0,Metadata!Metadata_Table_Length,1),C1856)),1,""),""),"")</f>
        <v/>
      </c>
      <c r="E1856" s="163" t="str">
        <f t="array" aca="1" ref="E1856" ca="1">IF(B1856&lt;&gt;"",IF(D1856=1,OFFSET(Metadata!$B$1,MIN(IF(OFFSET(Metadata!$A$1,0,0,Metadata!Metadata_Table_Length,1)=C1856,ROW(OFFSET(Metadata!$A$1,0,0,Metadata!Metadata_Table_Length,1))-1,"")),0),OFFSET(Metadata!$B$1,MIN(IF(OFFSET(Metadata!$A$1,0,0,Metadata!Metadata_Table_Length,1)=SUBSTITUTE(C1856,"rawdatafilename","originalfilename"),ROW(OFFSET(Metadata!$A$1,0,0,Metadata!Metadata_Table_Length,1))-1,"")),0)),"")</f>
        <v/>
      </c>
      <c r="F1856" t="str">
        <f t="shared" ca="1" si="115"/>
        <v/>
      </c>
      <c r="G1856" t="str">
        <f t="array" aca="1" ref="G1856" ca="1">IF(B1856&lt;&gt;"",OFFSET(Metadata!$B$1,MIN(IF(OFFSET(Metadata!$A$1,0,0,Metadata!Metadata_Table_Length,1)=SUBSTITUTE(C1856,"rawdatafilename","partnumber"),ROW(OFFSET(Metadata!$A$1,0,0,Metadata!Metadata_Table_Length,1))-1,"")),0),"")</f>
        <v/>
      </c>
      <c r="H1856" t="str">
        <f t="array" aca="1" ref="H1856" ca="1">IF(B1856&lt;&gt;"",OFFSET(Metadata!$B$1,MIN(IF(OFFSET(Metadata!$A$1,0,0,Metadata!Metadata_Table_Length,1)=SUBSTITUTE(C1856,"rawdatafilename","original_count"),ROW(OFFSET(Metadata!$A$1,0,0,Metadata!Metadata_Table_Length,1))-1,"")),0),"")</f>
        <v/>
      </c>
      <c r="I1856" t="str">
        <f t="array" aca="1" ref="I1856" ca="1">IF(B1856&lt;&gt;"",OFFSET(Metadata!$B$1,MIN(IF(OFFSET(Metadata!$A$1,0,0,Metadata!Metadata_Table_Length,1)=SUBSTITUTE(C1856,"rawdatafilename","count"),ROW(OFFSET(Metadata!$A$1,0,0,Metadata!Metadata_Table_Length,1))-1,"")),0),"")</f>
        <v/>
      </c>
      <c r="J1856" t="str">
        <f t="array" aca="1" ref="J1856" ca="1">IF(AND(G1856&lt;&gt;"",G1856&lt;&gt;G1855),MAX(IF(G$2:G$2001=G1856,H$2:H$2001,"")),"")</f>
        <v/>
      </c>
      <c r="K1856" t="str">
        <f t="array" aca="1" ref="K1856" ca="1">IF(AND(G1856&lt;&gt;"",G1856&lt;&gt;G1855),MAX(IF(G$2:G$2001=G1856,I$2:I$2001,"")),"")</f>
        <v/>
      </c>
      <c r="L1856" t="str">
        <f t="shared" ca="1" si="116"/>
        <v/>
      </c>
    </row>
    <row r="1857" spans="2:12" x14ac:dyDescent="0.25">
      <c r="B1857" t="str">
        <f t="shared" ca="1" si="114"/>
        <v/>
      </c>
      <c r="C1857" t="str">
        <f t="shared" ca="1" si="113"/>
        <v/>
      </c>
      <c r="D1857" s="156" t="str">
        <f t="array" aca="1" ref="D1857" ca="1">IFERROR(IF(B1857&lt;&gt;"",IF(OR(EXACT(OFFSET(Metadata!$A$1,0,0,Metadata!Metadata_Table_Length,1),C1857)),1,""),""),"")</f>
        <v/>
      </c>
      <c r="E1857" s="163" t="str">
        <f t="array" aca="1" ref="E1857" ca="1">IF(B1857&lt;&gt;"",IF(D1857=1,OFFSET(Metadata!$B$1,MIN(IF(OFFSET(Metadata!$A$1,0,0,Metadata!Metadata_Table_Length,1)=C1857,ROW(OFFSET(Metadata!$A$1,0,0,Metadata!Metadata_Table_Length,1))-1,"")),0),OFFSET(Metadata!$B$1,MIN(IF(OFFSET(Metadata!$A$1,0,0,Metadata!Metadata_Table_Length,1)=SUBSTITUTE(C1857,"rawdatafilename","originalfilename"),ROW(OFFSET(Metadata!$A$1,0,0,Metadata!Metadata_Table_Length,1))-1,"")),0)),"")</f>
        <v/>
      </c>
      <c r="F1857" t="str">
        <f t="shared" ca="1" si="115"/>
        <v/>
      </c>
      <c r="G1857" t="str">
        <f t="array" aca="1" ref="G1857" ca="1">IF(B1857&lt;&gt;"",OFFSET(Metadata!$B$1,MIN(IF(OFFSET(Metadata!$A$1,0,0,Metadata!Metadata_Table_Length,1)=SUBSTITUTE(C1857,"rawdatafilename","partnumber"),ROW(OFFSET(Metadata!$A$1,0,0,Metadata!Metadata_Table_Length,1))-1,"")),0),"")</f>
        <v/>
      </c>
      <c r="H1857" t="str">
        <f t="array" aca="1" ref="H1857" ca="1">IF(B1857&lt;&gt;"",OFFSET(Metadata!$B$1,MIN(IF(OFFSET(Metadata!$A$1,0,0,Metadata!Metadata_Table_Length,1)=SUBSTITUTE(C1857,"rawdatafilename","original_count"),ROW(OFFSET(Metadata!$A$1,0,0,Metadata!Metadata_Table_Length,1))-1,"")),0),"")</f>
        <v/>
      </c>
      <c r="I1857" t="str">
        <f t="array" aca="1" ref="I1857" ca="1">IF(B1857&lt;&gt;"",OFFSET(Metadata!$B$1,MIN(IF(OFFSET(Metadata!$A$1,0,0,Metadata!Metadata_Table_Length,1)=SUBSTITUTE(C1857,"rawdatafilename","count"),ROW(OFFSET(Metadata!$A$1,0,0,Metadata!Metadata_Table_Length,1))-1,"")),0),"")</f>
        <v/>
      </c>
      <c r="J1857" t="str">
        <f t="array" aca="1" ref="J1857" ca="1">IF(AND(G1857&lt;&gt;"",G1857&lt;&gt;G1856),MAX(IF(G$2:G$2001=G1857,H$2:H$2001,"")),"")</f>
        <v/>
      </c>
      <c r="K1857" t="str">
        <f t="array" aca="1" ref="K1857" ca="1">IF(AND(G1857&lt;&gt;"",G1857&lt;&gt;G1856),MAX(IF(G$2:G$2001=G1857,I$2:I$2001,"")),"")</f>
        <v/>
      </c>
      <c r="L1857" t="str">
        <f t="shared" ca="1" si="116"/>
        <v/>
      </c>
    </row>
    <row r="1858" spans="2:12" x14ac:dyDescent="0.25">
      <c r="B1858" t="str">
        <f t="shared" ca="1" si="114"/>
        <v/>
      </c>
      <c r="C1858" t="str">
        <f t="shared" ref="C1858:C1921" ca="1" si="117">IF(B1858&lt;&gt;"",CONCATENATE("RESULTS_SEARCH_",B1858,"_PARAMETERS_PEAKLIST_rawdatafilename"),"")</f>
        <v/>
      </c>
      <c r="D1858" s="156" t="str">
        <f t="array" aca="1" ref="D1858" ca="1">IFERROR(IF(B1858&lt;&gt;"",IF(OR(EXACT(OFFSET(Metadata!$A$1,0,0,Metadata!Metadata_Table_Length,1),C1858)),1,""),""),"")</f>
        <v/>
      </c>
      <c r="E1858" s="163" t="str">
        <f t="array" aca="1" ref="E1858" ca="1">IF(B1858&lt;&gt;"",IF(D1858=1,OFFSET(Metadata!$B$1,MIN(IF(OFFSET(Metadata!$A$1,0,0,Metadata!Metadata_Table_Length,1)=C1858,ROW(OFFSET(Metadata!$A$1,0,0,Metadata!Metadata_Table_Length,1))-1,"")),0),OFFSET(Metadata!$B$1,MIN(IF(OFFSET(Metadata!$A$1,0,0,Metadata!Metadata_Table_Length,1)=SUBSTITUTE(C1858,"rawdatafilename","originalfilename"),ROW(OFFSET(Metadata!$A$1,0,0,Metadata!Metadata_Table_Length,1))-1,"")),0)),"")</f>
        <v/>
      </c>
      <c r="F1858" t="str">
        <f t="shared" ca="1" si="115"/>
        <v/>
      </c>
      <c r="G1858" t="str">
        <f t="array" aca="1" ref="G1858" ca="1">IF(B1858&lt;&gt;"",OFFSET(Metadata!$B$1,MIN(IF(OFFSET(Metadata!$A$1,0,0,Metadata!Metadata_Table_Length,1)=SUBSTITUTE(C1858,"rawdatafilename","partnumber"),ROW(OFFSET(Metadata!$A$1,0,0,Metadata!Metadata_Table_Length,1))-1,"")),0),"")</f>
        <v/>
      </c>
      <c r="H1858" t="str">
        <f t="array" aca="1" ref="H1858" ca="1">IF(B1858&lt;&gt;"",OFFSET(Metadata!$B$1,MIN(IF(OFFSET(Metadata!$A$1,0,0,Metadata!Metadata_Table_Length,1)=SUBSTITUTE(C1858,"rawdatafilename","original_count"),ROW(OFFSET(Metadata!$A$1,0,0,Metadata!Metadata_Table_Length,1))-1,"")),0),"")</f>
        <v/>
      </c>
      <c r="I1858" t="str">
        <f t="array" aca="1" ref="I1858" ca="1">IF(B1858&lt;&gt;"",OFFSET(Metadata!$B$1,MIN(IF(OFFSET(Metadata!$A$1,0,0,Metadata!Metadata_Table_Length,1)=SUBSTITUTE(C1858,"rawdatafilename","count"),ROW(OFFSET(Metadata!$A$1,0,0,Metadata!Metadata_Table_Length,1))-1,"")),0),"")</f>
        <v/>
      </c>
      <c r="J1858" t="str">
        <f t="array" aca="1" ref="J1858" ca="1">IF(AND(G1858&lt;&gt;"",G1858&lt;&gt;G1857),MAX(IF(G$2:G$2001=G1858,H$2:H$2001,"")),"")</f>
        <v/>
      </c>
      <c r="K1858" t="str">
        <f t="array" aca="1" ref="K1858" ca="1">IF(AND(G1858&lt;&gt;"",G1858&lt;&gt;G1857),MAX(IF(G$2:G$2001=G1858,I$2:I$2001,"")),"")</f>
        <v/>
      </c>
      <c r="L1858" t="str">
        <f t="shared" ca="1" si="116"/>
        <v/>
      </c>
    </row>
    <row r="1859" spans="2:12" x14ac:dyDescent="0.25">
      <c r="B1859" t="str">
        <f t="shared" ref="B1859:B1922" ca="1" si="118">IF(B1858&lt;&gt;"",IF(B1858+1&lt;=$A$9,B1858+1,""),"")</f>
        <v/>
      </c>
      <c r="C1859" t="str">
        <f t="shared" ca="1" si="117"/>
        <v/>
      </c>
      <c r="D1859" s="156" t="str">
        <f t="array" aca="1" ref="D1859" ca="1">IFERROR(IF(B1859&lt;&gt;"",IF(OR(EXACT(OFFSET(Metadata!$A$1,0,0,Metadata!Metadata_Table_Length,1),C1859)),1,""),""),"")</f>
        <v/>
      </c>
      <c r="E1859" s="163" t="str">
        <f t="array" aca="1" ref="E1859" ca="1">IF(B1859&lt;&gt;"",IF(D1859=1,OFFSET(Metadata!$B$1,MIN(IF(OFFSET(Metadata!$A$1,0,0,Metadata!Metadata_Table_Length,1)=C1859,ROW(OFFSET(Metadata!$A$1,0,0,Metadata!Metadata_Table_Length,1))-1,"")),0),OFFSET(Metadata!$B$1,MIN(IF(OFFSET(Metadata!$A$1,0,0,Metadata!Metadata_Table_Length,1)=SUBSTITUTE(C1859,"rawdatafilename","originalfilename"),ROW(OFFSET(Metadata!$A$1,0,0,Metadata!Metadata_Table_Length,1))-1,"")),0)),"")</f>
        <v/>
      </c>
      <c r="F1859" t="str">
        <f t="shared" ref="F1859:F1922" ca="1" si="119">IF(F1858&lt;&gt;"",IF(E1859&lt;&gt;"",IF(E1859&lt;&gt;E1858,F1858+1,F1858),""),"")</f>
        <v/>
      </c>
      <c r="G1859" t="str">
        <f t="array" aca="1" ref="G1859" ca="1">IF(B1859&lt;&gt;"",OFFSET(Metadata!$B$1,MIN(IF(OFFSET(Metadata!$A$1,0,0,Metadata!Metadata_Table_Length,1)=SUBSTITUTE(C1859,"rawdatafilename","partnumber"),ROW(OFFSET(Metadata!$A$1,0,0,Metadata!Metadata_Table_Length,1))-1,"")),0),"")</f>
        <v/>
      </c>
      <c r="H1859" t="str">
        <f t="array" aca="1" ref="H1859" ca="1">IF(B1859&lt;&gt;"",OFFSET(Metadata!$B$1,MIN(IF(OFFSET(Metadata!$A$1,0,0,Metadata!Metadata_Table_Length,1)=SUBSTITUTE(C1859,"rawdatafilename","original_count"),ROW(OFFSET(Metadata!$A$1,0,0,Metadata!Metadata_Table_Length,1))-1,"")),0),"")</f>
        <v/>
      </c>
      <c r="I1859" t="str">
        <f t="array" aca="1" ref="I1859" ca="1">IF(B1859&lt;&gt;"",OFFSET(Metadata!$B$1,MIN(IF(OFFSET(Metadata!$A$1,0,0,Metadata!Metadata_Table_Length,1)=SUBSTITUTE(C1859,"rawdatafilename","count"),ROW(OFFSET(Metadata!$A$1,0,0,Metadata!Metadata_Table_Length,1))-1,"")),0),"")</f>
        <v/>
      </c>
      <c r="J1859" t="str">
        <f t="array" aca="1" ref="J1859" ca="1">IF(AND(G1859&lt;&gt;"",G1859&lt;&gt;G1858),MAX(IF(G$2:G$2001=G1859,H$2:H$2001,"")),"")</f>
        <v/>
      </c>
      <c r="K1859" t="str">
        <f t="array" aca="1" ref="K1859" ca="1">IF(AND(G1859&lt;&gt;"",G1859&lt;&gt;G1858),MAX(IF(G$2:G$2001=G1859,I$2:I$2001,"")),"")</f>
        <v/>
      </c>
      <c r="L1859" t="str">
        <f t="shared" ca="1" si="116"/>
        <v/>
      </c>
    </row>
    <row r="1860" spans="2:12" x14ac:dyDescent="0.25">
      <c r="B1860" t="str">
        <f t="shared" ca="1" si="118"/>
        <v/>
      </c>
      <c r="C1860" t="str">
        <f t="shared" ca="1" si="117"/>
        <v/>
      </c>
      <c r="D1860" s="156" t="str">
        <f t="array" aca="1" ref="D1860" ca="1">IFERROR(IF(B1860&lt;&gt;"",IF(OR(EXACT(OFFSET(Metadata!$A$1,0,0,Metadata!Metadata_Table_Length,1),C1860)),1,""),""),"")</f>
        <v/>
      </c>
      <c r="E1860" s="163" t="str">
        <f t="array" aca="1" ref="E1860" ca="1">IF(B1860&lt;&gt;"",IF(D1860=1,OFFSET(Metadata!$B$1,MIN(IF(OFFSET(Metadata!$A$1,0,0,Metadata!Metadata_Table_Length,1)=C1860,ROW(OFFSET(Metadata!$A$1,0,0,Metadata!Metadata_Table_Length,1))-1,"")),0),OFFSET(Metadata!$B$1,MIN(IF(OFFSET(Metadata!$A$1,0,0,Metadata!Metadata_Table_Length,1)=SUBSTITUTE(C1860,"rawdatafilename","originalfilename"),ROW(OFFSET(Metadata!$A$1,0,0,Metadata!Metadata_Table_Length,1))-1,"")),0)),"")</f>
        <v/>
      </c>
      <c r="F1860" t="str">
        <f t="shared" ca="1" si="119"/>
        <v/>
      </c>
      <c r="G1860" t="str">
        <f t="array" aca="1" ref="G1860" ca="1">IF(B1860&lt;&gt;"",OFFSET(Metadata!$B$1,MIN(IF(OFFSET(Metadata!$A$1,0,0,Metadata!Metadata_Table_Length,1)=SUBSTITUTE(C1860,"rawdatafilename","partnumber"),ROW(OFFSET(Metadata!$A$1,0,0,Metadata!Metadata_Table_Length,1))-1,"")),0),"")</f>
        <v/>
      </c>
      <c r="H1860" t="str">
        <f t="array" aca="1" ref="H1860" ca="1">IF(B1860&lt;&gt;"",OFFSET(Metadata!$B$1,MIN(IF(OFFSET(Metadata!$A$1,0,0,Metadata!Metadata_Table_Length,1)=SUBSTITUTE(C1860,"rawdatafilename","original_count"),ROW(OFFSET(Metadata!$A$1,0,0,Metadata!Metadata_Table_Length,1))-1,"")),0),"")</f>
        <v/>
      </c>
      <c r="I1860" t="str">
        <f t="array" aca="1" ref="I1860" ca="1">IF(B1860&lt;&gt;"",OFFSET(Metadata!$B$1,MIN(IF(OFFSET(Metadata!$A$1,0,0,Metadata!Metadata_Table_Length,1)=SUBSTITUTE(C1860,"rawdatafilename","count"),ROW(OFFSET(Metadata!$A$1,0,0,Metadata!Metadata_Table_Length,1))-1,"")),0),"")</f>
        <v/>
      </c>
      <c r="J1860" t="str">
        <f t="array" aca="1" ref="J1860" ca="1">IF(AND(G1860&lt;&gt;"",G1860&lt;&gt;G1859),MAX(IF(G$2:G$2001=G1860,H$2:H$2001,"")),"")</f>
        <v/>
      </c>
      <c r="K1860" t="str">
        <f t="array" aca="1" ref="K1860" ca="1">IF(AND(G1860&lt;&gt;"",G1860&lt;&gt;G1859),MAX(IF(G$2:G$2001=G1860,I$2:I$2001,"")),"")</f>
        <v/>
      </c>
      <c r="L1860" t="str">
        <f t="shared" ca="1" si="116"/>
        <v/>
      </c>
    </row>
    <row r="1861" spans="2:12" x14ac:dyDescent="0.25">
      <c r="B1861" t="str">
        <f t="shared" ca="1" si="118"/>
        <v/>
      </c>
      <c r="C1861" t="str">
        <f t="shared" ca="1" si="117"/>
        <v/>
      </c>
      <c r="D1861" s="156" t="str">
        <f t="array" aca="1" ref="D1861" ca="1">IFERROR(IF(B1861&lt;&gt;"",IF(OR(EXACT(OFFSET(Metadata!$A$1,0,0,Metadata!Metadata_Table_Length,1),C1861)),1,""),""),"")</f>
        <v/>
      </c>
      <c r="E1861" s="163" t="str">
        <f t="array" aca="1" ref="E1861" ca="1">IF(B1861&lt;&gt;"",IF(D1861=1,OFFSET(Metadata!$B$1,MIN(IF(OFFSET(Metadata!$A$1,0,0,Metadata!Metadata_Table_Length,1)=C1861,ROW(OFFSET(Metadata!$A$1,0,0,Metadata!Metadata_Table_Length,1))-1,"")),0),OFFSET(Metadata!$B$1,MIN(IF(OFFSET(Metadata!$A$1,0,0,Metadata!Metadata_Table_Length,1)=SUBSTITUTE(C1861,"rawdatafilename","originalfilename"),ROW(OFFSET(Metadata!$A$1,0,0,Metadata!Metadata_Table_Length,1))-1,"")),0)),"")</f>
        <v/>
      </c>
      <c r="F1861" t="str">
        <f t="shared" ca="1" si="119"/>
        <v/>
      </c>
      <c r="G1861" t="str">
        <f t="array" aca="1" ref="G1861" ca="1">IF(B1861&lt;&gt;"",OFFSET(Metadata!$B$1,MIN(IF(OFFSET(Metadata!$A$1,0,0,Metadata!Metadata_Table_Length,1)=SUBSTITUTE(C1861,"rawdatafilename","partnumber"),ROW(OFFSET(Metadata!$A$1,0,0,Metadata!Metadata_Table_Length,1))-1,"")),0),"")</f>
        <v/>
      </c>
      <c r="H1861" t="str">
        <f t="array" aca="1" ref="H1861" ca="1">IF(B1861&lt;&gt;"",OFFSET(Metadata!$B$1,MIN(IF(OFFSET(Metadata!$A$1,0,0,Metadata!Metadata_Table_Length,1)=SUBSTITUTE(C1861,"rawdatafilename","original_count"),ROW(OFFSET(Metadata!$A$1,0,0,Metadata!Metadata_Table_Length,1))-1,"")),0),"")</f>
        <v/>
      </c>
      <c r="I1861" t="str">
        <f t="array" aca="1" ref="I1861" ca="1">IF(B1861&lt;&gt;"",OFFSET(Metadata!$B$1,MIN(IF(OFFSET(Metadata!$A$1,0,0,Metadata!Metadata_Table_Length,1)=SUBSTITUTE(C1861,"rawdatafilename","count"),ROW(OFFSET(Metadata!$A$1,0,0,Metadata!Metadata_Table_Length,1))-1,"")),0),"")</f>
        <v/>
      </c>
      <c r="J1861" t="str">
        <f t="array" aca="1" ref="J1861" ca="1">IF(AND(G1861&lt;&gt;"",G1861&lt;&gt;G1860),MAX(IF(G$2:G$2001=G1861,H$2:H$2001,"")),"")</f>
        <v/>
      </c>
      <c r="K1861" t="str">
        <f t="array" aca="1" ref="K1861" ca="1">IF(AND(G1861&lt;&gt;"",G1861&lt;&gt;G1860),MAX(IF(G$2:G$2001=G1861,I$2:I$2001,"")),"")</f>
        <v/>
      </c>
      <c r="L1861" t="str">
        <f t="shared" ca="1" si="116"/>
        <v/>
      </c>
    </row>
    <row r="1862" spans="2:12" x14ac:dyDescent="0.25">
      <c r="B1862" t="str">
        <f t="shared" ca="1" si="118"/>
        <v/>
      </c>
      <c r="C1862" t="str">
        <f t="shared" ca="1" si="117"/>
        <v/>
      </c>
      <c r="D1862" s="156" t="str">
        <f t="array" aca="1" ref="D1862" ca="1">IFERROR(IF(B1862&lt;&gt;"",IF(OR(EXACT(OFFSET(Metadata!$A$1,0,0,Metadata!Metadata_Table_Length,1),C1862)),1,""),""),"")</f>
        <v/>
      </c>
      <c r="E1862" s="163" t="str">
        <f t="array" aca="1" ref="E1862" ca="1">IF(B1862&lt;&gt;"",IF(D1862=1,OFFSET(Metadata!$B$1,MIN(IF(OFFSET(Metadata!$A$1,0,0,Metadata!Metadata_Table_Length,1)=C1862,ROW(OFFSET(Metadata!$A$1,0,0,Metadata!Metadata_Table_Length,1))-1,"")),0),OFFSET(Metadata!$B$1,MIN(IF(OFFSET(Metadata!$A$1,0,0,Metadata!Metadata_Table_Length,1)=SUBSTITUTE(C1862,"rawdatafilename","originalfilename"),ROW(OFFSET(Metadata!$A$1,0,0,Metadata!Metadata_Table_Length,1))-1,"")),0)),"")</f>
        <v/>
      </c>
      <c r="F1862" t="str">
        <f t="shared" ca="1" si="119"/>
        <v/>
      </c>
      <c r="G1862" t="str">
        <f t="array" aca="1" ref="G1862" ca="1">IF(B1862&lt;&gt;"",OFFSET(Metadata!$B$1,MIN(IF(OFFSET(Metadata!$A$1,0,0,Metadata!Metadata_Table_Length,1)=SUBSTITUTE(C1862,"rawdatafilename","partnumber"),ROW(OFFSET(Metadata!$A$1,0,0,Metadata!Metadata_Table_Length,1))-1,"")),0),"")</f>
        <v/>
      </c>
      <c r="H1862" t="str">
        <f t="array" aca="1" ref="H1862" ca="1">IF(B1862&lt;&gt;"",OFFSET(Metadata!$B$1,MIN(IF(OFFSET(Metadata!$A$1,0,0,Metadata!Metadata_Table_Length,1)=SUBSTITUTE(C1862,"rawdatafilename","original_count"),ROW(OFFSET(Metadata!$A$1,0,0,Metadata!Metadata_Table_Length,1))-1,"")),0),"")</f>
        <v/>
      </c>
      <c r="I1862" t="str">
        <f t="array" aca="1" ref="I1862" ca="1">IF(B1862&lt;&gt;"",OFFSET(Metadata!$B$1,MIN(IF(OFFSET(Metadata!$A$1,0,0,Metadata!Metadata_Table_Length,1)=SUBSTITUTE(C1862,"rawdatafilename","count"),ROW(OFFSET(Metadata!$A$1,0,0,Metadata!Metadata_Table_Length,1))-1,"")),0),"")</f>
        <v/>
      </c>
      <c r="J1862" t="str">
        <f t="array" aca="1" ref="J1862" ca="1">IF(AND(G1862&lt;&gt;"",G1862&lt;&gt;G1861),MAX(IF(G$2:G$2001=G1862,H$2:H$2001,"")),"")</f>
        <v/>
      </c>
      <c r="K1862" t="str">
        <f t="array" aca="1" ref="K1862" ca="1">IF(AND(G1862&lt;&gt;"",G1862&lt;&gt;G1861),MAX(IF(G$2:G$2001=G1862,I$2:I$2001,"")),"")</f>
        <v/>
      </c>
      <c r="L1862" t="str">
        <f t="shared" ca="1" si="116"/>
        <v/>
      </c>
    </row>
    <row r="1863" spans="2:12" x14ac:dyDescent="0.25">
      <c r="B1863" t="str">
        <f t="shared" ca="1" si="118"/>
        <v/>
      </c>
      <c r="C1863" t="str">
        <f t="shared" ca="1" si="117"/>
        <v/>
      </c>
      <c r="D1863" s="156" t="str">
        <f t="array" aca="1" ref="D1863" ca="1">IFERROR(IF(B1863&lt;&gt;"",IF(OR(EXACT(OFFSET(Metadata!$A$1,0,0,Metadata!Metadata_Table_Length,1),C1863)),1,""),""),"")</f>
        <v/>
      </c>
      <c r="E1863" s="163" t="str">
        <f t="array" aca="1" ref="E1863" ca="1">IF(B1863&lt;&gt;"",IF(D1863=1,OFFSET(Metadata!$B$1,MIN(IF(OFFSET(Metadata!$A$1,0,0,Metadata!Metadata_Table_Length,1)=C1863,ROW(OFFSET(Metadata!$A$1,0,0,Metadata!Metadata_Table_Length,1))-1,"")),0),OFFSET(Metadata!$B$1,MIN(IF(OFFSET(Metadata!$A$1,0,0,Metadata!Metadata_Table_Length,1)=SUBSTITUTE(C1863,"rawdatafilename","originalfilename"),ROW(OFFSET(Metadata!$A$1,0,0,Metadata!Metadata_Table_Length,1))-1,"")),0)),"")</f>
        <v/>
      </c>
      <c r="F1863" t="str">
        <f t="shared" ca="1" si="119"/>
        <v/>
      </c>
      <c r="G1863" t="str">
        <f t="array" aca="1" ref="G1863" ca="1">IF(B1863&lt;&gt;"",OFFSET(Metadata!$B$1,MIN(IF(OFFSET(Metadata!$A$1,0,0,Metadata!Metadata_Table_Length,1)=SUBSTITUTE(C1863,"rawdatafilename","partnumber"),ROW(OFFSET(Metadata!$A$1,0,0,Metadata!Metadata_Table_Length,1))-1,"")),0),"")</f>
        <v/>
      </c>
      <c r="H1863" t="str">
        <f t="array" aca="1" ref="H1863" ca="1">IF(B1863&lt;&gt;"",OFFSET(Metadata!$B$1,MIN(IF(OFFSET(Metadata!$A$1,0,0,Metadata!Metadata_Table_Length,1)=SUBSTITUTE(C1863,"rawdatafilename","original_count"),ROW(OFFSET(Metadata!$A$1,0,0,Metadata!Metadata_Table_Length,1))-1,"")),0),"")</f>
        <v/>
      </c>
      <c r="I1863" t="str">
        <f t="array" aca="1" ref="I1863" ca="1">IF(B1863&lt;&gt;"",OFFSET(Metadata!$B$1,MIN(IF(OFFSET(Metadata!$A$1,0,0,Metadata!Metadata_Table_Length,1)=SUBSTITUTE(C1863,"rawdatafilename","count"),ROW(OFFSET(Metadata!$A$1,0,0,Metadata!Metadata_Table_Length,1))-1,"")),0),"")</f>
        <v/>
      </c>
      <c r="J1863" t="str">
        <f t="array" aca="1" ref="J1863" ca="1">IF(AND(G1863&lt;&gt;"",G1863&lt;&gt;G1862),MAX(IF(G$2:G$2001=G1863,H$2:H$2001,"")),"")</f>
        <v/>
      </c>
      <c r="K1863" t="str">
        <f t="array" aca="1" ref="K1863" ca="1">IF(AND(G1863&lt;&gt;"",G1863&lt;&gt;G1862),MAX(IF(G$2:G$2001=G1863,I$2:I$2001,"")),"")</f>
        <v/>
      </c>
      <c r="L1863" t="str">
        <f t="shared" ca="1" si="116"/>
        <v/>
      </c>
    </row>
    <row r="1864" spans="2:12" x14ac:dyDescent="0.25">
      <c r="B1864" t="str">
        <f t="shared" ca="1" si="118"/>
        <v/>
      </c>
      <c r="C1864" t="str">
        <f t="shared" ca="1" si="117"/>
        <v/>
      </c>
      <c r="D1864" s="156" t="str">
        <f t="array" aca="1" ref="D1864" ca="1">IFERROR(IF(B1864&lt;&gt;"",IF(OR(EXACT(OFFSET(Metadata!$A$1,0,0,Metadata!Metadata_Table_Length,1),C1864)),1,""),""),"")</f>
        <v/>
      </c>
      <c r="E1864" s="163" t="str">
        <f t="array" aca="1" ref="E1864" ca="1">IF(B1864&lt;&gt;"",IF(D1864=1,OFFSET(Metadata!$B$1,MIN(IF(OFFSET(Metadata!$A$1,0,0,Metadata!Metadata_Table_Length,1)=C1864,ROW(OFFSET(Metadata!$A$1,0,0,Metadata!Metadata_Table_Length,1))-1,"")),0),OFFSET(Metadata!$B$1,MIN(IF(OFFSET(Metadata!$A$1,0,0,Metadata!Metadata_Table_Length,1)=SUBSTITUTE(C1864,"rawdatafilename","originalfilename"),ROW(OFFSET(Metadata!$A$1,0,0,Metadata!Metadata_Table_Length,1))-1,"")),0)),"")</f>
        <v/>
      </c>
      <c r="F1864" t="str">
        <f t="shared" ca="1" si="119"/>
        <v/>
      </c>
      <c r="G1864" t="str">
        <f t="array" aca="1" ref="G1864" ca="1">IF(B1864&lt;&gt;"",OFFSET(Metadata!$B$1,MIN(IF(OFFSET(Metadata!$A$1,0,0,Metadata!Metadata_Table_Length,1)=SUBSTITUTE(C1864,"rawdatafilename","partnumber"),ROW(OFFSET(Metadata!$A$1,0,0,Metadata!Metadata_Table_Length,1))-1,"")),0),"")</f>
        <v/>
      </c>
      <c r="H1864" t="str">
        <f t="array" aca="1" ref="H1864" ca="1">IF(B1864&lt;&gt;"",OFFSET(Metadata!$B$1,MIN(IF(OFFSET(Metadata!$A$1,0,0,Metadata!Metadata_Table_Length,1)=SUBSTITUTE(C1864,"rawdatafilename","original_count"),ROW(OFFSET(Metadata!$A$1,0,0,Metadata!Metadata_Table_Length,1))-1,"")),0),"")</f>
        <v/>
      </c>
      <c r="I1864" t="str">
        <f t="array" aca="1" ref="I1864" ca="1">IF(B1864&lt;&gt;"",OFFSET(Metadata!$B$1,MIN(IF(OFFSET(Metadata!$A$1,0,0,Metadata!Metadata_Table_Length,1)=SUBSTITUTE(C1864,"rawdatafilename","count"),ROW(OFFSET(Metadata!$A$1,0,0,Metadata!Metadata_Table_Length,1))-1,"")),0),"")</f>
        <v/>
      </c>
      <c r="J1864" t="str">
        <f t="array" aca="1" ref="J1864" ca="1">IF(AND(G1864&lt;&gt;"",G1864&lt;&gt;G1863),MAX(IF(G$2:G$2001=G1864,H$2:H$2001,"")),"")</f>
        <v/>
      </c>
      <c r="K1864" t="str">
        <f t="array" aca="1" ref="K1864" ca="1">IF(AND(G1864&lt;&gt;"",G1864&lt;&gt;G1863),MAX(IF(G$2:G$2001=G1864,I$2:I$2001,"")),"")</f>
        <v/>
      </c>
      <c r="L1864" t="str">
        <f t="shared" ca="1" si="116"/>
        <v/>
      </c>
    </row>
    <row r="1865" spans="2:12" x14ac:dyDescent="0.25">
      <c r="B1865" t="str">
        <f t="shared" ca="1" si="118"/>
        <v/>
      </c>
      <c r="C1865" t="str">
        <f t="shared" ca="1" si="117"/>
        <v/>
      </c>
      <c r="D1865" s="156" t="str">
        <f t="array" aca="1" ref="D1865" ca="1">IFERROR(IF(B1865&lt;&gt;"",IF(OR(EXACT(OFFSET(Metadata!$A$1,0,0,Metadata!Metadata_Table_Length,1),C1865)),1,""),""),"")</f>
        <v/>
      </c>
      <c r="E1865" s="163" t="str">
        <f t="array" aca="1" ref="E1865" ca="1">IF(B1865&lt;&gt;"",IF(D1865=1,OFFSET(Metadata!$B$1,MIN(IF(OFFSET(Metadata!$A$1,0,0,Metadata!Metadata_Table_Length,1)=C1865,ROW(OFFSET(Metadata!$A$1,0,0,Metadata!Metadata_Table_Length,1))-1,"")),0),OFFSET(Metadata!$B$1,MIN(IF(OFFSET(Metadata!$A$1,0,0,Metadata!Metadata_Table_Length,1)=SUBSTITUTE(C1865,"rawdatafilename","originalfilename"),ROW(OFFSET(Metadata!$A$1,0,0,Metadata!Metadata_Table_Length,1))-1,"")),0)),"")</f>
        <v/>
      </c>
      <c r="F1865" t="str">
        <f t="shared" ca="1" si="119"/>
        <v/>
      </c>
      <c r="G1865" t="str">
        <f t="array" aca="1" ref="G1865" ca="1">IF(B1865&lt;&gt;"",OFFSET(Metadata!$B$1,MIN(IF(OFFSET(Metadata!$A$1,0,0,Metadata!Metadata_Table_Length,1)=SUBSTITUTE(C1865,"rawdatafilename","partnumber"),ROW(OFFSET(Metadata!$A$1,0,0,Metadata!Metadata_Table_Length,1))-1,"")),0),"")</f>
        <v/>
      </c>
      <c r="H1865" t="str">
        <f t="array" aca="1" ref="H1865" ca="1">IF(B1865&lt;&gt;"",OFFSET(Metadata!$B$1,MIN(IF(OFFSET(Metadata!$A$1,0,0,Metadata!Metadata_Table_Length,1)=SUBSTITUTE(C1865,"rawdatafilename","original_count"),ROW(OFFSET(Metadata!$A$1,0,0,Metadata!Metadata_Table_Length,1))-1,"")),0),"")</f>
        <v/>
      </c>
      <c r="I1865" t="str">
        <f t="array" aca="1" ref="I1865" ca="1">IF(B1865&lt;&gt;"",OFFSET(Metadata!$B$1,MIN(IF(OFFSET(Metadata!$A$1,0,0,Metadata!Metadata_Table_Length,1)=SUBSTITUTE(C1865,"rawdatafilename","count"),ROW(OFFSET(Metadata!$A$1,0,0,Metadata!Metadata_Table_Length,1))-1,"")),0),"")</f>
        <v/>
      </c>
      <c r="J1865" t="str">
        <f t="array" aca="1" ref="J1865" ca="1">IF(AND(G1865&lt;&gt;"",G1865&lt;&gt;G1864),MAX(IF(G$2:G$2001=G1865,H$2:H$2001,"")),"")</f>
        <v/>
      </c>
      <c r="K1865" t="str">
        <f t="array" aca="1" ref="K1865" ca="1">IF(AND(G1865&lt;&gt;"",G1865&lt;&gt;G1864),MAX(IF(G$2:G$2001=G1865,I$2:I$2001,"")),"")</f>
        <v/>
      </c>
      <c r="L1865" t="str">
        <f t="shared" ca="1" si="116"/>
        <v/>
      </c>
    </row>
    <row r="1866" spans="2:12" x14ac:dyDescent="0.25">
      <c r="B1866" t="str">
        <f t="shared" ca="1" si="118"/>
        <v/>
      </c>
      <c r="C1866" t="str">
        <f t="shared" ca="1" si="117"/>
        <v/>
      </c>
      <c r="D1866" s="156" t="str">
        <f t="array" aca="1" ref="D1866" ca="1">IFERROR(IF(B1866&lt;&gt;"",IF(OR(EXACT(OFFSET(Metadata!$A$1,0,0,Metadata!Metadata_Table_Length,1),C1866)),1,""),""),"")</f>
        <v/>
      </c>
      <c r="E1866" s="163" t="str">
        <f t="array" aca="1" ref="E1866" ca="1">IF(B1866&lt;&gt;"",IF(D1866=1,OFFSET(Metadata!$B$1,MIN(IF(OFFSET(Metadata!$A$1,0,0,Metadata!Metadata_Table_Length,1)=C1866,ROW(OFFSET(Metadata!$A$1,0,0,Metadata!Metadata_Table_Length,1))-1,"")),0),OFFSET(Metadata!$B$1,MIN(IF(OFFSET(Metadata!$A$1,0,0,Metadata!Metadata_Table_Length,1)=SUBSTITUTE(C1866,"rawdatafilename","originalfilename"),ROW(OFFSET(Metadata!$A$1,0,0,Metadata!Metadata_Table_Length,1))-1,"")),0)),"")</f>
        <v/>
      </c>
      <c r="F1866" t="str">
        <f t="shared" ca="1" si="119"/>
        <v/>
      </c>
      <c r="G1866" t="str">
        <f t="array" aca="1" ref="G1866" ca="1">IF(B1866&lt;&gt;"",OFFSET(Metadata!$B$1,MIN(IF(OFFSET(Metadata!$A$1,0,0,Metadata!Metadata_Table_Length,1)=SUBSTITUTE(C1866,"rawdatafilename","partnumber"),ROW(OFFSET(Metadata!$A$1,0,0,Metadata!Metadata_Table_Length,1))-1,"")),0),"")</f>
        <v/>
      </c>
      <c r="H1866" t="str">
        <f t="array" aca="1" ref="H1866" ca="1">IF(B1866&lt;&gt;"",OFFSET(Metadata!$B$1,MIN(IF(OFFSET(Metadata!$A$1,0,0,Metadata!Metadata_Table_Length,1)=SUBSTITUTE(C1866,"rawdatafilename","original_count"),ROW(OFFSET(Metadata!$A$1,0,0,Metadata!Metadata_Table_Length,1))-1,"")),0),"")</f>
        <v/>
      </c>
      <c r="I1866" t="str">
        <f t="array" aca="1" ref="I1866" ca="1">IF(B1866&lt;&gt;"",OFFSET(Metadata!$B$1,MIN(IF(OFFSET(Metadata!$A$1,0,0,Metadata!Metadata_Table_Length,1)=SUBSTITUTE(C1866,"rawdatafilename","count"),ROW(OFFSET(Metadata!$A$1,0,0,Metadata!Metadata_Table_Length,1))-1,"")),0),"")</f>
        <v/>
      </c>
      <c r="J1866" t="str">
        <f t="array" aca="1" ref="J1866" ca="1">IF(AND(G1866&lt;&gt;"",G1866&lt;&gt;G1865),MAX(IF(G$2:G$2001=G1866,H$2:H$2001,"")),"")</f>
        <v/>
      </c>
      <c r="K1866" t="str">
        <f t="array" aca="1" ref="K1866" ca="1">IF(AND(G1866&lt;&gt;"",G1866&lt;&gt;G1865),MAX(IF(G$2:G$2001=G1866,I$2:I$2001,"")),"")</f>
        <v/>
      </c>
      <c r="L1866" t="str">
        <f t="shared" ca="1" si="116"/>
        <v/>
      </c>
    </row>
    <row r="1867" spans="2:12" x14ac:dyDescent="0.25">
      <c r="B1867" t="str">
        <f t="shared" ca="1" si="118"/>
        <v/>
      </c>
      <c r="C1867" t="str">
        <f t="shared" ca="1" si="117"/>
        <v/>
      </c>
      <c r="D1867" s="156" t="str">
        <f t="array" aca="1" ref="D1867" ca="1">IFERROR(IF(B1867&lt;&gt;"",IF(OR(EXACT(OFFSET(Metadata!$A$1,0,0,Metadata!Metadata_Table_Length,1),C1867)),1,""),""),"")</f>
        <v/>
      </c>
      <c r="E1867" s="163" t="str">
        <f t="array" aca="1" ref="E1867" ca="1">IF(B1867&lt;&gt;"",IF(D1867=1,OFFSET(Metadata!$B$1,MIN(IF(OFFSET(Metadata!$A$1,0,0,Metadata!Metadata_Table_Length,1)=C1867,ROW(OFFSET(Metadata!$A$1,0,0,Metadata!Metadata_Table_Length,1))-1,"")),0),OFFSET(Metadata!$B$1,MIN(IF(OFFSET(Metadata!$A$1,0,0,Metadata!Metadata_Table_Length,1)=SUBSTITUTE(C1867,"rawdatafilename","originalfilename"),ROW(OFFSET(Metadata!$A$1,0,0,Metadata!Metadata_Table_Length,1))-1,"")),0)),"")</f>
        <v/>
      </c>
      <c r="F1867" t="str">
        <f t="shared" ca="1" si="119"/>
        <v/>
      </c>
      <c r="G1867" t="str">
        <f t="array" aca="1" ref="G1867" ca="1">IF(B1867&lt;&gt;"",OFFSET(Metadata!$B$1,MIN(IF(OFFSET(Metadata!$A$1,0,0,Metadata!Metadata_Table_Length,1)=SUBSTITUTE(C1867,"rawdatafilename","partnumber"),ROW(OFFSET(Metadata!$A$1,0,0,Metadata!Metadata_Table_Length,1))-1,"")),0),"")</f>
        <v/>
      </c>
      <c r="H1867" t="str">
        <f t="array" aca="1" ref="H1867" ca="1">IF(B1867&lt;&gt;"",OFFSET(Metadata!$B$1,MIN(IF(OFFSET(Metadata!$A$1,0,0,Metadata!Metadata_Table_Length,1)=SUBSTITUTE(C1867,"rawdatafilename","original_count"),ROW(OFFSET(Metadata!$A$1,0,0,Metadata!Metadata_Table_Length,1))-1,"")),0),"")</f>
        <v/>
      </c>
      <c r="I1867" t="str">
        <f t="array" aca="1" ref="I1867" ca="1">IF(B1867&lt;&gt;"",OFFSET(Metadata!$B$1,MIN(IF(OFFSET(Metadata!$A$1,0,0,Metadata!Metadata_Table_Length,1)=SUBSTITUTE(C1867,"rawdatafilename","count"),ROW(OFFSET(Metadata!$A$1,0,0,Metadata!Metadata_Table_Length,1))-1,"")),0),"")</f>
        <v/>
      </c>
      <c r="J1867" t="str">
        <f t="array" aca="1" ref="J1867" ca="1">IF(AND(G1867&lt;&gt;"",G1867&lt;&gt;G1866),MAX(IF(G$2:G$2001=G1867,H$2:H$2001,"")),"")</f>
        <v/>
      </c>
      <c r="K1867" t="str">
        <f t="array" aca="1" ref="K1867" ca="1">IF(AND(G1867&lt;&gt;"",G1867&lt;&gt;G1866),MAX(IF(G$2:G$2001=G1867,I$2:I$2001,"")),"")</f>
        <v/>
      </c>
      <c r="L1867" t="str">
        <f t="shared" ca="1" si="116"/>
        <v/>
      </c>
    </row>
    <row r="1868" spans="2:12" x14ac:dyDescent="0.25">
      <c r="B1868" t="str">
        <f t="shared" ca="1" si="118"/>
        <v/>
      </c>
      <c r="C1868" t="str">
        <f t="shared" ca="1" si="117"/>
        <v/>
      </c>
      <c r="D1868" s="156" t="str">
        <f t="array" aca="1" ref="D1868" ca="1">IFERROR(IF(B1868&lt;&gt;"",IF(OR(EXACT(OFFSET(Metadata!$A$1,0,0,Metadata!Metadata_Table_Length,1),C1868)),1,""),""),"")</f>
        <v/>
      </c>
      <c r="E1868" s="163" t="str">
        <f t="array" aca="1" ref="E1868" ca="1">IF(B1868&lt;&gt;"",IF(D1868=1,OFFSET(Metadata!$B$1,MIN(IF(OFFSET(Metadata!$A$1,0,0,Metadata!Metadata_Table_Length,1)=C1868,ROW(OFFSET(Metadata!$A$1,0,0,Metadata!Metadata_Table_Length,1))-1,"")),0),OFFSET(Metadata!$B$1,MIN(IF(OFFSET(Metadata!$A$1,0,0,Metadata!Metadata_Table_Length,1)=SUBSTITUTE(C1868,"rawdatafilename","originalfilename"),ROW(OFFSET(Metadata!$A$1,0,0,Metadata!Metadata_Table_Length,1))-1,"")),0)),"")</f>
        <v/>
      </c>
      <c r="F1868" t="str">
        <f t="shared" ca="1" si="119"/>
        <v/>
      </c>
      <c r="G1868" t="str">
        <f t="array" aca="1" ref="G1868" ca="1">IF(B1868&lt;&gt;"",OFFSET(Metadata!$B$1,MIN(IF(OFFSET(Metadata!$A$1,0,0,Metadata!Metadata_Table_Length,1)=SUBSTITUTE(C1868,"rawdatafilename","partnumber"),ROW(OFFSET(Metadata!$A$1,0,0,Metadata!Metadata_Table_Length,1))-1,"")),0),"")</f>
        <v/>
      </c>
      <c r="H1868" t="str">
        <f t="array" aca="1" ref="H1868" ca="1">IF(B1868&lt;&gt;"",OFFSET(Metadata!$B$1,MIN(IF(OFFSET(Metadata!$A$1,0,0,Metadata!Metadata_Table_Length,1)=SUBSTITUTE(C1868,"rawdatafilename","original_count"),ROW(OFFSET(Metadata!$A$1,0,0,Metadata!Metadata_Table_Length,1))-1,"")),0),"")</f>
        <v/>
      </c>
      <c r="I1868" t="str">
        <f t="array" aca="1" ref="I1868" ca="1">IF(B1868&lt;&gt;"",OFFSET(Metadata!$B$1,MIN(IF(OFFSET(Metadata!$A$1,0,0,Metadata!Metadata_Table_Length,1)=SUBSTITUTE(C1868,"rawdatafilename","count"),ROW(OFFSET(Metadata!$A$1,0,0,Metadata!Metadata_Table_Length,1))-1,"")),0),"")</f>
        <v/>
      </c>
      <c r="J1868" t="str">
        <f t="array" aca="1" ref="J1868" ca="1">IF(AND(G1868&lt;&gt;"",G1868&lt;&gt;G1867),MAX(IF(G$2:G$2001=G1868,H$2:H$2001,"")),"")</f>
        <v/>
      </c>
      <c r="K1868" t="str">
        <f t="array" aca="1" ref="K1868" ca="1">IF(AND(G1868&lt;&gt;"",G1868&lt;&gt;G1867),MAX(IF(G$2:G$2001=G1868,I$2:I$2001,"")),"")</f>
        <v/>
      </c>
      <c r="L1868" t="str">
        <f t="shared" ca="1" si="116"/>
        <v/>
      </c>
    </row>
    <row r="1869" spans="2:12" x14ac:dyDescent="0.25">
      <c r="B1869" t="str">
        <f t="shared" ca="1" si="118"/>
        <v/>
      </c>
      <c r="C1869" t="str">
        <f t="shared" ca="1" si="117"/>
        <v/>
      </c>
      <c r="D1869" s="156" t="str">
        <f t="array" aca="1" ref="D1869" ca="1">IFERROR(IF(B1869&lt;&gt;"",IF(OR(EXACT(OFFSET(Metadata!$A$1,0,0,Metadata!Metadata_Table_Length,1),C1869)),1,""),""),"")</f>
        <v/>
      </c>
      <c r="E1869" s="163" t="str">
        <f t="array" aca="1" ref="E1869" ca="1">IF(B1869&lt;&gt;"",IF(D1869=1,OFFSET(Metadata!$B$1,MIN(IF(OFFSET(Metadata!$A$1,0,0,Metadata!Metadata_Table_Length,1)=C1869,ROW(OFFSET(Metadata!$A$1,0,0,Metadata!Metadata_Table_Length,1))-1,"")),0),OFFSET(Metadata!$B$1,MIN(IF(OFFSET(Metadata!$A$1,0,0,Metadata!Metadata_Table_Length,1)=SUBSTITUTE(C1869,"rawdatafilename","originalfilename"),ROW(OFFSET(Metadata!$A$1,0,0,Metadata!Metadata_Table_Length,1))-1,"")),0)),"")</f>
        <v/>
      </c>
      <c r="F1869" t="str">
        <f t="shared" ca="1" si="119"/>
        <v/>
      </c>
      <c r="G1869" t="str">
        <f t="array" aca="1" ref="G1869" ca="1">IF(B1869&lt;&gt;"",OFFSET(Metadata!$B$1,MIN(IF(OFFSET(Metadata!$A$1,0,0,Metadata!Metadata_Table_Length,1)=SUBSTITUTE(C1869,"rawdatafilename","partnumber"),ROW(OFFSET(Metadata!$A$1,0,0,Metadata!Metadata_Table_Length,1))-1,"")),0),"")</f>
        <v/>
      </c>
      <c r="H1869" t="str">
        <f t="array" aca="1" ref="H1869" ca="1">IF(B1869&lt;&gt;"",OFFSET(Metadata!$B$1,MIN(IF(OFFSET(Metadata!$A$1,0,0,Metadata!Metadata_Table_Length,1)=SUBSTITUTE(C1869,"rawdatafilename","original_count"),ROW(OFFSET(Metadata!$A$1,0,0,Metadata!Metadata_Table_Length,1))-1,"")),0),"")</f>
        <v/>
      </c>
      <c r="I1869" t="str">
        <f t="array" aca="1" ref="I1869" ca="1">IF(B1869&lt;&gt;"",OFFSET(Metadata!$B$1,MIN(IF(OFFSET(Metadata!$A$1,0,0,Metadata!Metadata_Table_Length,1)=SUBSTITUTE(C1869,"rawdatafilename","count"),ROW(OFFSET(Metadata!$A$1,0,0,Metadata!Metadata_Table_Length,1))-1,"")),0),"")</f>
        <v/>
      </c>
      <c r="J1869" t="str">
        <f t="array" aca="1" ref="J1869" ca="1">IF(AND(G1869&lt;&gt;"",G1869&lt;&gt;G1868),MAX(IF(G$2:G$2001=G1869,H$2:H$2001,"")),"")</f>
        <v/>
      </c>
      <c r="K1869" t="str">
        <f t="array" aca="1" ref="K1869" ca="1">IF(AND(G1869&lt;&gt;"",G1869&lt;&gt;G1868),MAX(IF(G$2:G$2001=G1869,I$2:I$2001,"")),"")</f>
        <v/>
      </c>
      <c r="L1869" t="str">
        <f t="shared" ca="1" si="116"/>
        <v/>
      </c>
    </row>
    <row r="1870" spans="2:12" x14ac:dyDescent="0.25">
      <c r="B1870" t="str">
        <f t="shared" ca="1" si="118"/>
        <v/>
      </c>
      <c r="C1870" t="str">
        <f t="shared" ca="1" si="117"/>
        <v/>
      </c>
      <c r="D1870" s="156" t="str">
        <f t="array" aca="1" ref="D1870" ca="1">IFERROR(IF(B1870&lt;&gt;"",IF(OR(EXACT(OFFSET(Metadata!$A$1,0,0,Metadata!Metadata_Table_Length,1),C1870)),1,""),""),"")</f>
        <v/>
      </c>
      <c r="E1870" s="163" t="str">
        <f t="array" aca="1" ref="E1870" ca="1">IF(B1870&lt;&gt;"",IF(D1870=1,OFFSET(Metadata!$B$1,MIN(IF(OFFSET(Metadata!$A$1,0,0,Metadata!Metadata_Table_Length,1)=C1870,ROW(OFFSET(Metadata!$A$1,0,0,Metadata!Metadata_Table_Length,1))-1,"")),0),OFFSET(Metadata!$B$1,MIN(IF(OFFSET(Metadata!$A$1,0,0,Metadata!Metadata_Table_Length,1)=SUBSTITUTE(C1870,"rawdatafilename","originalfilename"),ROW(OFFSET(Metadata!$A$1,0,0,Metadata!Metadata_Table_Length,1))-1,"")),0)),"")</f>
        <v/>
      </c>
      <c r="F1870" t="str">
        <f t="shared" ca="1" si="119"/>
        <v/>
      </c>
      <c r="G1870" t="str">
        <f t="array" aca="1" ref="G1870" ca="1">IF(B1870&lt;&gt;"",OFFSET(Metadata!$B$1,MIN(IF(OFFSET(Metadata!$A$1,0,0,Metadata!Metadata_Table_Length,1)=SUBSTITUTE(C1870,"rawdatafilename","partnumber"),ROW(OFFSET(Metadata!$A$1,0,0,Metadata!Metadata_Table_Length,1))-1,"")),0),"")</f>
        <v/>
      </c>
      <c r="H1870" t="str">
        <f t="array" aca="1" ref="H1870" ca="1">IF(B1870&lt;&gt;"",OFFSET(Metadata!$B$1,MIN(IF(OFFSET(Metadata!$A$1,0,0,Metadata!Metadata_Table_Length,1)=SUBSTITUTE(C1870,"rawdatafilename","original_count"),ROW(OFFSET(Metadata!$A$1,0,0,Metadata!Metadata_Table_Length,1))-1,"")),0),"")</f>
        <v/>
      </c>
      <c r="I1870" t="str">
        <f t="array" aca="1" ref="I1870" ca="1">IF(B1870&lt;&gt;"",OFFSET(Metadata!$B$1,MIN(IF(OFFSET(Metadata!$A$1,0,0,Metadata!Metadata_Table_Length,1)=SUBSTITUTE(C1870,"rawdatafilename","count"),ROW(OFFSET(Metadata!$A$1,0,0,Metadata!Metadata_Table_Length,1))-1,"")),0),"")</f>
        <v/>
      </c>
      <c r="J1870" t="str">
        <f t="array" aca="1" ref="J1870" ca="1">IF(AND(G1870&lt;&gt;"",G1870&lt;&gt;G1869),MAX(IF(G$2:G$2001=G1870,H$2:H$2001,"")),"")</f>
        <v/>
      </c>
      <c r="K1870" t="str">
        <f t="array" aca="1" ref="K1870" ca="1">IF(AND(G1870&lt;&gt;"",G1870&lt;&gt;G1869),MAX(IF(G$2:G$2001=G1870,I$2:I$2001,"")),"")</f>
        <v/>
      </c>
      <c r="L1870" t="str">
        <f t="shared" ca="1" si="116"/>
        <v/>
      </c>
    </row>
    <row r="1871" spans="2:12" x14ac:dyDescent="0.25">
      <c r="B1871" t="str">
        <f t="shared" ca="1" si="118"/>
        <v/>
      </c>
      <c r="C1871" t="str">
        <f t="shared" ca="1" si="117"/>
        <v/>
      </c>
      <c r="D1871" s="156" t="str">
        <f t="array" aca="1" ref="D1871" ca="1">IFERROR(IF(B1871&lt;&gt;"",IF(OR(EXACT(OFFSET(Metadata!$A$1,0,0,Metadata!Metadata_Table_Length,1),C1871)),1,""),""),"")</f>
        <v/>
      </c>
      <c r="E1871" s="163" t="str">
        <f t="array" aca="1" ref="E1871" ca="1">IF(B1871&lt;&gt;"",IF(D1871=1,OFFSET(Metadata!$B$1,MIN(IF(OFFSET(Metadata!$A$1,0,0,Metadata!Metadata_Table_Length,1)=C1871,ROW(OFFSET(Metadata!$A$1,0,0,Metadata!Metadata_Table_Length,1))-1,"")),0),OFFSET(Metadata!$B$1,MIN(IF(OFFSET(Metadata!$A$1,0,0,Metadata!Metadata_Table_Length,1)=SUBSTITUTE(C1871,"rawdatafilename","originalfilename"),ROW(OFFSET(Metadata!$A$1,0,0,Metadata!Metadata_Table_Length,1))-1,"")),0)),"")</f>
        <v/>
      </c>
      <c r="F1871" t="str">
        <f t="shared" ca="1" si="119"/>
        <v/>
      </c>
      <c r="G1871" t="str">
        <f t="array" aca="1" ref="G1871" ca="1">IF(B1871&lt;&gt;"",OFFSET(Metadata!$B$1,MIN(IF(OFFSET(Metadata!$A$1,0,0,Metadata!Metadata_Table_Length,1)=SUBSTITUTE(C1871,"rawdatafilename","partnumber"),ROW(OFFSET(Metadata!$A$1,0,0,Metadata!Metadata_Table_Length,1))-1,"")),0),"")</f>
        <v/>
      </c>
      <c r="H1871" t="str">
        <f t="array" aca="1" ref="H1871" ca="1">IF(B1871&lt;&gt;"",OFFSET(Metadata!$B$1,MIN(IF(OFFSET(Metadata!$A$1,0,0,Metadata!Metadata_Table_Length,1)=SUBSTITUTE(C1871,"rawdatafilename","original_count"),ROW(OFFSET(Metadata!$A$1,0,0,Metadata!Metadata_Table_Length,1))-1,"")),0),"")</f>
        <v/>
      </c>
      <c r="I1871" t="str">
        <f t="array" aca="1" ref="I1871" ca="1">IF(B1871&lt;&gt;"",OFFSET(Metadata!$B$1,MIN(IF(OFFSET(Metadata!$A$1,0,0,Metadata!Metadata_Table_Length,1)=SUBSTITUTE(C1871,"rawdatafilename","count"),ROW(OFFSET(Metadata!$A$1,0,0,Metadata!Metadata_Table_Length,1))-1,"")),0),"")</f>
        <v/>
      </c>
      <c r="J1871" t="str">
        <f t="array" aca="1" ref="J1871" ca="1">IF(AND(G1871&lt;&gt;"",G1871&lt;&gt;G1870),MAX(IF(G$2:G$2001=G1871,H$2:H$2001,"")),"")</f>
        <v/>
      </c>
      <c r="K1871" t="str">
        <f t="array" aca="1" ref="K1871" ca="1">IF(AND(G1871&lt;&gt;"",G1871&lt;&gt;G1870),MAX(IF(G$2:G$2001=G1871,I$2:I$2001,"")),"")</f>
        <v/>
      </c>
      <c r="L1871" t="str">
        <f t="shared" ca="1" si="116"/>
        <v/>
      </c>
    </row>
    <row r="1872" spans="2:12" x14ac:dyDescent="0.25">
      <c r="B1872" t="str">
        <f t="shared" ca="1" si="118"/>
        <v/>
      </c>
      <c r="C1872" t="str">
        <f t="shared" ca="1" si="117"/>
        <v/>
      </c>
      <c r="D1872" s="156" t="str">
        <f t="array" aca="1" ref="D1872" ca="1">IFERROR(IF(B1872&lt;&gt;"",IF(OR(EXACT(OFFSET(Metadata!$A$1,0,0,Metadata!Metadata_Table_Length,1),C1872)),1,""),""),"")</f>
        <v/>
      </c>
      <c r="E1872" s="163" t="str">
        <f t="array" aca="1" ref="E1872" ca="1">IF(B1872&lt;&gt;"",IF(D1872=1,OFFSET(Metadata!$B$1,MIN(IF(OFFSET(Metadata!$A$1,0,0,Metadata!Metadata_Table_Length,1)=C1872,ROW(OFFSET(Metadata!$A$1,0,0,Metadata!Metadata_Table_Length,1))-1,"")),0),OFFSET(Metadata!$B$1,MIN(IF(OFFSET(Metadata!$A$1,0,0,Metadata!Metadata_Table_Length,1)=SUBSTITUTE(C1872,"rawdatafilename","originalfilename"),ROW(OFFSET(Metadata!$A$1,0,0,Metadata!Metadata_Table_Length,1))-1,"")),0)),"")</f>
        <v/>
      </c>
      <c r="F1872" t="str">
        <f t="shared" ca="1" si="119"/>
        <v/>
      </c>
      <c r="G1872" t="str">
        <f t="array" aca="1" ref="G1872" ca="1">IF(B1872&lt;&gt;"",OFFSET(Metadata!$B$1,MIN(IF(OFFSET(Metadata!$A$1,0,0,Metadata!Metadata_Table_Length,1)=SUBSTITUTE(C1872,"rawdatafilename","partnumber"),ROW(OFFSET(Metadata!$A$1,0,0,Metadata!Metadata_Table_Length,1))-1,"")),0),"")</f>
        <v/>
      </c>
      <c r="H1872" t="str">
        <f t="array" aca="1" ref="H1872" ca="1">IF(B1872&lt;&gt;"",OFFSET(Metadata!$B$1,MIN(IF(OFFSET(Metadata!$A$1,0,0,Metadata!Metadata_Table_Length,1)=SUBSTITUTE(C1872,"rawdatafilename","original_count"),ROW(OFFSET(Metadata!$A$1,0,0,Metadata!Metadata_Table_Length,1))-1,"")),0),"")</f>
        <v/>
      </c>
      <c r="I1872" t="str">
        <f t="array" aca="1" ref="I1872" ca="1">IF(B1872&lt;&gt;"",OFFSET(Metadata!$B$1,MIN(IF(OFFSET(Metadata!$A$1,0,0,Metadata!Metadata_Table_Length,1)=SUBSTITUTE(C1872,"rawdatafilename","count"),ROW(OFFSET(Metadata!$A$1,0,0,Metadata!Metadata_Table_Length,1))-1,"")),0),"")</f>
        <v/>
      </c>
      <c r="J1872" t="str">
        <f t="array" aca="1" ref="J1872" ca="1">IF(AND(G1872&lt;&gt;"",G1872&lt;&gt;G1871),MAX(IF(G$2:G$2001=G1872,H$2:H$2001,"")),"")</f>
        <v/>
      </c>
      <c r="K1872" t="str">
        <f t="array" aca="1" ref="K1872" ca="1">IF(AND(G1872&lt;&gt;"",G1872&lt;&gt;G1871),MAX(IF(G$2:G$2001=G1872,I$2:I$2001,"")),"")</f>
        <v/>
      </c>
      <c r="L1872" t="str">
        <f t="shared" ca="1" si="116"/>
        <v/>
      </c>
    </row>
    <row r="1873" spans="2:12" x14ac:dyDescent="0.25">
      <c r="B1873" t="str">
        <f t="shared" ca="1" si="118"/>
        <v/>
      </c>
      <c r="C1873" t="str">
        <f t="shared" ca="1" si="117"/>
        <v/>
      </c>
      <c r="D1873" s="156" t="str">
        <f t="array" aca="1" ref="D1873" ca="1">IFERROR(IF(B1873&lt;&gt;"",IF(OR(EXACT(OFFSET(Metadata!$A$1,0,0,Metadata!Metadata_Table_Length,1),C1873)),1,""),""),"")</f>
        <v/>
      </c>
      <c r="E1873" s="163" t="str">
        <f t="array" aca="1" ref="E1873" ca="1">IF(B1873&lt;&gt;"",IF(D1873=1,OFFSET(Metadata!$B$1,MIN(IF(OFFSET(Metadata!$A$1,0,0,Metadata!Metadata_Table_Length,1)=C1873,ROW(OFFSET(Metadata!$A$1,0,0,Metadata!Metadata_Table_Length,1))-1,"")),0),OFFSET(Metadata!$B$1,MIN(IF(OFFSET(Metadata!$A$1,0,0,Metadata!Metadata_Table_Length,1)=SUBSTITUTE(C1873,"rawdatafilename","originalfilename"),ROW(OFFSET(Metadata!$A$1,0,0,Metadata!Metadata_Table_Length,1))-1,"")),0)),"")</f>
        <v/>
      </c>
      <c r="F1873" t="str">
        <f t="shared" ca="1" si="119"/>
        <v/>
      </c>
      <c r="G1873" t="str">
        <f t="array" aca="1" ref="G1873" ca="1">IF(B1873&lt;&gt;"",OFFSET(Metadata!$B$1,MIN(IF(OFFSET(Metadata!$A$1,0,0,Metadata!Metadata_Table_Length,1)=SUBSTITUTE(C1873,"rawdatafilename","partnumber"),ROW(OFFSET(Metadata!$A$1,0,0,Metadata!Metadata_Table_Length,1))-1,"")),0),"")</f>
        <v/>
      </c>
      <c r="H1873" t="str">
        <f t="array" aca="1" ref="H1873" ca="1">IF(B1873&lt;&gt;"",OFFSET(Metadata!$B$1,MIN(IF(OFFSET(Metadata!$A$1,0,0,Metadata!Metadata_Table_Length,1)=SUBSTITUTE(C1873,"rawdatafilename","original_count"),ROW(OFFSET(Metadata!$A$1,0,0,Metadata!Metadata_Table_Length,1))-1,"")),0),"")</f>
        <v/>
      </c>
      <c r="I1873" t="str">
        <f t="array" aca="1" ref="I1873" ca="1">IF(B1873&lt;&gt;"",OFFSET(Metadata!$B$1,MIN(IF(OFFSET(Metadata!$A$1,0,0,Metadata!Metadata_Table_Length,1)=SUBSTITUTE(C1873,"rawdatafilename","count"),ROW(OFFSET(Metadata!$A$1,0,0,Metadata!Metadata_Table_Length,1))-1,"")),0),"")</f>
        <v/>
      </c>
      <c r="J1873" t="str">
        <f t="array" aca="1" ref="J1873" ca="1">IF(AND(G1873&lt;&gt;"",G1873&lt;&gt;G1872),MAX(IF(G$2:G$2001=G1873,H$2:H$2001,"")),"")</f>
        <v/>
      </c>
      <c r="K1873" t="str">
        <f t="array" aca="1" ref="K1873" ca="1">IF(AND(G1873&lt;&gt;"",G1873&lt;&gt;G1872),MAX(IF(G$2:G$2001=G1873,I$2:I$2001,"")),"")</f>
        <v/>
      </c>
      <c r="L1873" t="str">
        <f t="shared" ca="1" si="116"/>
        <v/>
      </c>
    </row>
    <row r="1874" spans="2:12" x14ac:dyDescent="0.25">
      <c r="B1874" t="str">
        <f t="shared" ca="1" si="118"/>
        <v/>
      </c>
      <c r="C1874" t="str">
        <f t="shared" ca="1" si="117"/>
        <v/>
      </c>
      <c r="D1874" s="156" t="str">
        <f t="array" aca="1" ref="D1874" ca="1">IFERROR(IF(B1874&lt;&gt;"",IF(OR(EXACT(OFFSET(Metadata!$A$1,0,0,Metadata!Metadata_Table_Length,1),C1874)),1,""),""),"")</f>
        <v/>
      </c>
      <c r="E1874" s="163" t="str">
        <f t="array" aca="1" ref="E1874" ca="1">IF(B1874&lt;&gt;"",IF(D1874=1,OFFSET(Metadata!$B$1,MIN(IF(OFFSET(Metadata!$A$1,0,0,Metadata!Metadata_Table_Length,1)=C1874,ROW(OFFSET(Metadata!$A$1,0,0,Metadata!Metadata_Table_Length,1))-1,"")),0),OFFSET(Metadata!$B$1,MIN(IF(OFFSET(Metadata!$A$1,0,0,Metadata!Metadata_Table_Length,1)=SUBSTITUTE(C1874,"rawdatafilename","originalfilename"),ROW(OFFSET(Metadata!$A$1,0,0,Metadata!Metadata_Table_Length,1))-1,"")),0)),"")</f>
        <v/>
      </c>
      <c r="F1874" t="str">
        <f t="shared" ca="1" si="119"/>
        <v/>
      </c>
      <c r="G1874" t="str">
        <f t="array" aca="1" ref="G1874" ca="1">IF(B1874&lt;&gt;"",OFFSET(Metadata!$B$1,MIN(IF(OFFSET(Metadata!$A$1,0,0,Metadata!Metadata_Table_Length,1)=SUBSTITUTE(C1874,"rawdatafilename","partnumber"),ROW(OFFSET(Metadata!$A$1,0,0,Metadata!Metadata_Table_Length,1))-1,"")),0),"")</f>
        <v/>
      </c>
      <c r="H1874" t="str">
        <f t="array" aca="1" ref="H1874" ca="1">IF(B1874&lt;&gt;"",OFFSET(Metadata!$B$1,MIN(IF(OFFSET(Metadata!$A$1,0,0,Metadata!Metadata_Table_Length,1)=SUBSTITUTE(C1874,"rawdatafilename","original_count"),ROW(OFFSET(Metadata!$A$1,0,0,Metadata!Metadata_Table_Length,1))-1,"")),0),"")</f>
        <v/>
      </c>
      <c r="I1874" t="str">
        <f t="array" aca="1" ref="I1874" ca="1">IF(B1874&lt;&gt;"",OFFSET(Metadata!$B$1,MIN(IF(OFFSET(Metadata!$A$1,0,0,Metadata!Metadata_Table_Length,1)=SUBSTITUTE(C1874,"rawdatafilename","count"),ROW(OFFSET(Metadata!$A$1,0,0,Metadata!Metadata_Table_Length,1))-1,"")),0),"")</f>
        <v/>
      </c>
      <c r="J1874" t="str">
        <f t="array" aca="1" ref="J1874" ca="1">IF(AND(G1874&lt;&gt;"",G1874&lt;&gt;G1873),MAX(IF(G$2:G$2001=G1874,H$2:H$2001,"")),"")</f>
        <v/>
      </c>
      <c r="K1874" t="str">
        <f t="array" aca="1" ref="K1874" ca="1">IF(AND(G1874&lt;&gt;"",G1874&lt;&gt;G1873),MAX(IF(G$2:G$2001=G1874,I$2:I$2001,"")),"")</f>
        <v/>
      </c>
      <c r="L1874" t="str">
        <f t="shared" ca="1" si="116"/>
        <v/>
      </c>
    </row>
    <row r="1875" spans="2:12" x14ac:dyDescent="0.25">
      <c r="B1875" t="str">
        <f t="shared" ca="1" si="118"/>
        <v/>
      </c>
      <c r="C1875" t="str">
        <f t="shared" ca="1" si="117"/>
        <v/>
      </c>
      <c r="D1875" s="156" t="str">
        <f t="array" aca="1" ref="D1875" ca="1">IFERROR(IF(B1875&lt;&gt;"",IF(OR(EXACT(OFFSET(Metadata!$A$1,0,0,Metadata!Metadata_Table_Length,1),C1875)),1,""),""),"")</f>
        <v/>
      </c>
      <c r="E1875" s="163" t="str">
        <f t="array" aca="1" ref="E1875" ca="1">IF(B1875&lt;&gt;"",IF(D1875=1,OFFSET(Metadata!$B$1,MIN(IF(OFFSET(Metadata!$A$1,0,0,Metadata!Metadata_Table_Length,1)=C1875,ROW(OFFSET(Metadata!$A$1,0,0,Metadata!Metadata_Table_Length,1))-1,"")),0),OFFSET(Metadata!$B$1,MIN(IF(OFFSET(Metadata!$A$1,0,0,Metadata!Metadata_Table_Length,1)=SUBSTITUTE(C1875,"rawdatafilename","originalfilename"),ROW(OFFSET(Metadata!$A$1,0,0,Metadata!Metadata_Table_Length,1))-1,"")),0)),"")</f>
        <v/>
      </c>
      <c r="F1875" t="str">
        <f t="shared" ca="1" si="119"/>
        <v/>
      </c>
      <c r="G1875" t="str">
        <f t="array" aca="1" ref="G1875" ca="1">IF(B1875&lt;&gt;"",OFFSET(Metadata!$B$1,MIN(IF(OFFSET(Metadata!$A$1,0,0,Metadata!Metadata_Table_Length,1)=SUBSTITUTE(C1875,"rawdatafilename","partnumber"),ROW(OFFSET(Metadata!$A$1,0,0,Metadata!Metadata_Table_Length,1))-1,"")),0),"")</f>
        <v/>
      </c>
      <c r="H1875" t="str">
        <f t="array" aca="1" ref="H1875" ca="1">IF(B1875&lt;&gt;"",OFFSET(Metadata!$B$1,MIN(IF(OFFSET(Metadata!$A$1,0,0,Metadata!Metadata_Table_Length,1)=SUBSTITUTE(C1875,"rawdatafilename","original_count"),ROW(OFFSET(Metadata!$A$1,0,0,Metadata!Metadata_Table_Length,1))-1,"")),0),"")</f>
        <v/>
      </c>
      <c r="I1875" t="str">
        <f t="array" aca="1" ref="I1875" ca="1">IF(B1875&lt;&gt;"",OFFSET(Metadata!$B$1,MIN(IF(OFFSET(Metadata!$A$1,0,0,Metadata!Metadata_Table_Length,1)=SUBSTITUTE(C1875,"rawdatafilename","count"),ROW(OFFSET(Metadata!$A$1,0,0,Metadata!Metadata_Table_Length,1))-1,"")),0),"")</f>
        <v/>
      </c>
      <c r="J1875" t="str">
        <f t="array" aca="1" ref="J1875" ca="1">IF(AND(G1875&lt;&gt;"",G1875&lt;&gt;G1874),MAX(IF(G$2:G$2001=G1875,H$2:H$2001,"")),"")</f>
        <v/>
      </c>
      <c r="K1875" t="str">
        <f t="array" aca="1" ref="K1875" ca="1">IF(AND(G1875&lt;&gt;"",G1875&lt;&gt;G1874),MAX(IF(G$2:G$2001=G1875,I$2:I$2001,"")),"")</f>
        <v/>
      </c>
      <c r="L1875" t="str">
        <f t="shared" ca="1" si="116"/>
        <v/>
      </c>
    </row>
    <row r="1876" spans="2:12" x14ac:dyDescent="0.25">
      <c r="B1876" t="str">
        <f t="shared" ca="1" si="118"/>
        <v/>
      </c>
      <c r="C1876" t="str">
        <f t="shared" ca="1" si="117"/>
        <v/>
      </c>
      <c r="D1876" s="156" t="str">
        <f t="array" aca="1" ref="D1876" ca="1">IFERROR(IF(B1876&lt;&gt;"",IF(OR(EXACT(OFFSET(Metadata!$A$1,0,0,Metadata!Metadata_Table_Length,1),C1876)),1,""),""),"")</f>
        <v/>
      </c>
      <c r="E1876" s="163" t="str">
        <f t="array" aca="1" ref="E1876" ca="1">IF(B1876&lt;&gt;"",IF(D1876=1,OFFSET(Metadata!$B$1,MIN(IF(OFFSET(Metadata!$A$1,0,0,Metadata!Metadata_Table_Length,1)=C1876,ROW(OFFSET(Metadata!$A$1,0,0,Metadata!Metadata_Table_Length,1))-1,"")),0),OFFSET(Metadata!$B$1,MIN(IF(OFFSET(Metadata!$A$1,0,0,Metadata!Metadata_Table_Length,1)=SUBSTITUTE(C1876,"rawdatafilename","originalfilename"),ROW(OFFSET(Metadata!$A$1,0,0,Metadata!Metadata_Table_Length,1))-1,"")),0)),"")</f>
        <v/>
      </c>
      <c r="F1876" t="str">
        <f t="shared" ca="1" si="119"/>
        <v/>
      </c>
      <c r="G1876" t="str">
        <f t="array" aca="1" ref="G1876" ca="1">IF(B1876&lt;&gt;"",OFFSET(Metadata!$B$1,MIN(IF(OFFSET(Metadata!$A$1,0,0,Metadata!Metadata_Table_Length,1)=SUBSTITUTE(C1876,"rawdatafilename","partnumber"),ROW(OFFSET(Metadata!$A$1,0,0,Metadata!Metadata_Table_Length,1))-1,"")),0),"")</f>
        <v/>
      </c>
      <c r="H1876" t="str">
        <f t="array" aca="1" ref="H1876" ca="1">IF(B1876&lt;&gt;"",OFFSET(Metadata!$B$1,MIN(IF(OFFSET(Metadata!$A$1,0,0,Metadata!Metadata_Table_Length,1)=SUBSTITUTE(C1876,"rawdatafilename","original_count"),ROW(OFFSET(Metadata!$A$1,0,0,Metadata!Metadata_Table_Length,1))-1,"")),0),"")</f>
        <v/>
      </c>
      <c r="I1876" t="str">
        <f t="array" aca="1" ref="I1876" ca="1">IF(B1876&lt;&gt;"",OFFSET(Metadata!$B$1,MIN(IF(OFFSET(Metadata!$A$1,0,0,Metadata!Metadata_Table_Length,1)=SUBSTITUTE(C1876,"rawdatafilename","count"),ROW(OFFSET(Metadata!$A$1,0,0,Metadata!Metadata_Table_Length,1))-1,"")),0),"")</f>
        <v/>
      </c>
      <c r="J1876" t="str">
        <f t="array" aca="1" ref="J1876" ca="1">IF(AND(G1876&lt;&gt;"",G1876&lt;&gt;G1875),MAX(IF(G$2:G$2001=G1876,H$2:H$2001,"")),"")</f>
        <v/>
      </c>
      <c r="K1876" t="str">
        <f t="array" aca="1" ref="K1876" ca="1">IF(AND(G1876&lt;&gt;"",G1876&lt;&gt;G1875),MAX(IF(G$2:G$2001=G1876,I$2:I$2001,"")),"")</f>
        <v/>
      </c>
      <c r="L1876" t="str">
        <f t="shared" ca="1" si="116"/>
        <v/>
      </c>
    </row>
    <row r="1877" spans="2:12" x14ac:dyDescent="0.25">
      <c r="B1877" t="str">
        <f t="shared" ca="1" si="118"/>
        <v/>
      </c>
      <c r="C1877" t="str">
        <f t="shared" ca="1" si="117"/>
        <v/>
      </c>
      <c r="D1877" s="156" t="str">
        <f t="array" aca="1" ref="D1877" ca="1">IFERROR(IF(B1877&lt;&gt;"",IF(OR(EXACT(OFFSET(Metadata!$A$1,0,0,Metadata!Metadata_Table_Length,1),C1877)),1,""),""),"")</f>
        <v/>
      </c>
      <c r="E1877" s="163" t="str">
        <f t="array" aca="1" ref="E1877" ca="1">IF(B1877&lt;&gt;"",IF(D1877=1,OFFSET(Metadata!$B$1,MIN(IF(OFFSET(Metadata!$A$1,0,0,Metadata!Metadata_Table_Length,1)=C1877,ROW(OFFSET(Metadata!$A$1,0,0,Metadata!Metadata_Table_Length,1))-1,"")),0),OFFSET(Metadata!$B$1,MIN(IF(OFFSET(Metadata!$A$1,0,0,Metadata!Metadata_Table_Length,1)=SUBSTITUTE(C1877,"rawdatafilename","originalfilename"),ROW(OFFSET(Metadata!$A$1,0,0,Metadata!Metadata_Table_Length,1))-1,"")),0)),"")</f>
        <v/>
      </c>
      <c r="F1877" t="str">
        <f t="shared" ca="1" si="119"/>
        <v/>
      </c>
      <c r="G1877" t="str">
        <f t="array" aca="1" ref="G1877" ca="1">IF(B1877&lt;&gt;"",OFFSET(Metadata!$B$1,MIN(IF(OFFSET(Metadata!$A$1,0,0,Metadata!Metadata_Table_Length,1)=SUBSTITUTE(C1877,"rawdatafilename","partnumber"),ROW(OFFSET(Metadata!$A$1,0,0,Metadata!Metadata_Table_Length,1))-1,"")),0),"")</f>
        <v/>
      </c>
      <c r="H1877" t="str">
        <f t="array" aca="1" ref="H1877" ca="1">IF(B1877&lt;&gt;"",OFFSET(Metadata!$B$1,MIN(IF(OFFSET(Metadata!$A$1,0,0,Metadata!Metadata_Table_Length,1)=SUBSTITUTE(C1877,"rawdatafilename","original_count"),ROW(OFFSET(Metadata!$A$1,0,0,Metadata!Metadata_Table_Length,1))-1,"")),0),"")</f>
        <v/>
      </c>
      <c r="I1877" t="str">
        <f t="array" aca="1" ref="I1877" ca="1">IF(B1877&lt;&gt;"",OFFSET(Metadata!$B$1,MIN(IF(OFFSET(Metadata!$A$1,0,0,Metadata!Metadata_Table_Length,1)=SUBSTITUTE(C1877,"rawdatafilename","count"),ROW(OFFSET(Metadata!$A$1,0,0,Metadata!Metadata_Table_Length,1))-1,"")),0),"")</f>
        <v/>
      </c>
      <c r="J1877" t="str">
        <f t="array" aca="1" ref="J1877" ca="1">IF(AND(G1877&lt;&gt;"",G1877&lt;&gt;G1876),MAX(IF(G$2:G$2001=G1877,H$2:H$2001,"")),"")</f>
        <v/>
      </c>
      <c r="K1877" t="str">
        <f t="array" aca="1" ref="K1877" ca="1">IF(AND(G1877&lt;&gt;"",G1877&lt;&gt;G1876),MAX(IF(G$2:G$2001=G1877,I$2:I$2001,"")),"")</f>
        <v/>
      </c>
      <c r="L1877" t="str">
        <f t="shared" ca="1" si="116"/>
        <v/>
      </c>
    </row>
    <row r="1878" spans="2:12" x14ac:dyDescent="0.25">
      <c r="B1878" t="str">
        <f t="shared" ca="1" si="118"/>
        <v/>
      </c>
      <c r="C1878" t="str">
        <f t="shared" ca="1" si="117"/>
        <v/>
      </c>
      <c r="D1878" s="156" t="str">
        <f t="array" aca="1" ref="D1878" ca="1">IFERROR(IF(B1878&lt;&gt;"",IF(OR(EXACT(OFFSET(Metadata!$A$1,0,0,Metadata!Metadata_Table_Length,1),C1878)),1,""),""),"")</f>
        <v/>
      </c>
      <c r="E1878" s="163" t="str">
        <f t="array" aca="1" ref="E1878" ca="1">IF(B1878&lt;&gt;"",IF(D1878=1,OFFSET(Metadata!$B$1,MIN(IF(OFFSET(Metadata!$A$1,0,0,Metadata!Metadata_Table_Length,1)=C1878,ROW(OFFSET(Metadata!$A$1,0,0,Metadata!Metadata_Table_Length,1))-1,"")),0),OFFSET(Metadata!$B$1,MIN(IF(OFFSET(Metadata!$A$1,0,0,Metadata!Metadata_Table_Length,1)=SUBSTITUTE(C1878,"rawdatafilename","originalfilename"),ROW(OFFSET(Metadata!$A$1,0,0,Metadata!Metadata_Table_Length,1))-1,"")),0)),"")</f>
        <v/>
      </c>
      <c r="F1878" t="str">
        <f t="shared" ca="1" si="119"/>
        <v/>
      </c>
      <c r="G1878" t="str">
        <f t="array" aca="1" ref="G1878" ca="1">IF(B1878&lt;&gt;"",OFFSET(Metadata!$B$1,MIN(IF(OFFSET(Metadata!$A$1,0,0,Metadata!Metadata_Table_Length,1)=SUBSTITUTE(C1878,"rawdatafilename","partnumber"),ROW(OFFSET(Metadata!$A$1,0,0,Metadata!Metadata_Table_Length,1))-1,"")),0),"")</f>
        <v/>
      </c>
      <c r="H1878" t="str">
        <f t="array" aca="1" ref="H1878" ca="1">IF(B1878&lt;&gt;"",OFFSET(Metadata!$B$1,MIN(IF(OFFSET(Metadata!$A$1,0,0,Metadata!Metadata_Table_Length,1)=SUBSTITUTE(C1878,"rawdatafilename","original_count"),ROW(OFFSET(Metadata!$A$1,0,0,Metadata!Metadata_Table_Length,1))-1,"")),0),"")</f>
        <v/>
      </c>
      <c r="I1878" t="str">
        <f t="array" aca="1" ref="I1878" ca="1">IF(B1878&lt;&gt;"",OFFSET(Metadata!$B$1,MIN(IF(OFFSET(Metadata!$A$1,0,0,Metadata!Metadata_Table_Length,1)=SUBSTITUTE(C1878,"rawdatafilename","count"),ROW(OFFSET(Metadata!$A$1,0,0,Metadata!Metadata_Table_Length,1))-1,"")),0),"")</f>
        <v/>
      </c>
      <c r="J1878" t="str">
        <f t="array" aca="1" ref="J1878" ca="1">IF(AND(G1878&lt;&gt;"",G1878&lt;&gt;G1877),MAX(IF(G$2:G$2001=G1878,H$2:H$2001,"")),"")</f>
        <v/>
      </c>
      <c r="K1878" t="str">
        <f t="array" aca="1" ref="K1878" ca="1">IF(AND(G1878&lt;&gt;"",G1878&lt;&gt;G1877),MAX(IF(G$2:G$2001=G1878,I$2:I$2001,"")),"")</f>
        <v/>
      </c>
      <c r="L1878" t="str">
        <f t="shared" ca="1" si="116"/>
        <v/>
      </c>
    </row>
    <row r="1879" spans="2:12" x14ac:dyDescent="0.25">
      <c r="B1879" t="str">
        <f t="shared" ca="1" si="118"/>
        <v/>
      </c>
      <c r="C1879" t="str">
        <f t="shared" ca="1" si="117"/>
        <v/>
      </c>
      <c r="D1879" s="156" t="str">
        <f t="array" aca="1" ref="D1879" ca="1">IFERROR(IF(B1879&lt;&gt;"",IF(OR(EXACT(OFFSET(Metadata!$A$1,0,0,Metadata!Metadata_Table_Length,1),C1879)),1,""),""),"")</f>
        <v/>
      </c>
      <c r="E1879" s="163" t="str">
        <f t="array" aca="1" ref="E1879" ca="1">IF(B1879&lt;&gt;"",IF(D1879=1,OFFSET(Metadata!$B$1,MIN(IF(OFFSET(Metadata!$A$1,0,0,Metadata!Metadata_Table_Length,1)=C1879,ROW(OFFSET(Metadata!$A$1,0,0,Metadata!Metadata_Table_Length,1))-1,"")),0),OFFSET(Metadata!$B$1,MIN(IF(OFFSET(Metadata!$A$1,0,0,Metadata!Metadata_Table_Length,1)=SUBSTITUTE(C1879,"rawdatafilename","originalfilename"),ROW(OFFSET(Metadata!$A$1,0,0,Metadata!Metadata_Table_Length,1))-1,"")),0)),"")</f>
        <v/>
      </c>
      <c r="F1879" t="str">
        <f t="shared" ca="1" si="119"/>
        <v/>
      </c>
      <c r="G1879" t="str">
        <f t="array" aca="1" ref="G1879" ca="1">IF(B1879&lt;&gt;"",OFFSET(Metadata!$B$1,MIN(IF(OFFSET(Metadata!$A$1,0,0,Metadata!Metadata_Table_Length,1)=SUBSTITUTE(C1879,"rawdatafilename","partnumber"),ROW(OFFSET(Metadata!$A$1,0,0,Metadata!Metadata_Table_Length,1))-1,"")),0),"")</f>
        <v/>
      </c>
      <c r="H1879" t="str">
        <f t="array" aca="1" ref="H1879" ca="1">IF(B1879&lt;&gt;"",OFFSET(Metadata!$B$1,MIN(IF(OFFSET(Metadata!$A$1,0,0,Metadata!Metadata_Table_Length,1)=SUBSTITUTE(C1879,"rawdatafilename","original_count"),ROW(OFFSET(Metadata!$A$1,0,0,Metadata!Metadata_Table_Length,1))-1,"")),0),"")</f>
        <v/>
      </c>
      <c r="I1879" t="str">
        <f t="array" aca="1" ref="I1879" ca="1">IF(B1879&lt;&gt;"",OFFSET(Metadata!$B$1,MIN(IF(OFFSET(Metadata!$A$1,0,0,Metadata!Metadata_Table_Length,1)=SUBSTITUTE(C1879,"rawdatafilename","count"),ROW(OFFSET(Metadata!$A$1,0,0,Metadata!Metadata_Table_Length,1))-1,"")),0),"")</f>
        <v/>
      </c>
      <c r="J1879" t="str">
        <f t="array" aca="1" ref="J1879" ca="1">IF(AND(G1879&lt;&gt;"",G1879&lt;&gt;G1878),MAX(IF(G$2:G$2001=G1879,H$2:H$2001,"")),"")</f>
        <v/>
      </c>
      <c r="K1879" t="str">
        <f t="array" aca="1" ref="K1879" ca="1">IF(AND(G1879&lt;&gt;"",G1879&lt;&gt;G1878),MAX(IF(G$2:G$2001=G1879,I$2:I$2001,"")),"")</f>
        <v/>
      </c>
      <c r="L1879" t="str">
        <f t="shared" ca="1" si="116"/>
        <v/>
      </c>
    </row>
    <row r="1880" spans="2:12" x14ac:dyDescent="0.25">
      <c r="B1880" t="str">
        <f t="shared" ca="1" si="118"/>
        <v/>
      </c>
      <c r="C1880" t="str">
        <f t="shared" ca="1" si="117"/>
        <v/>
      </c>
      <c r="D1880" s="156" t="str">
        <f t="array" aca="1" ref="D1880" ca="1">IFERROR(IF(B1880&lt;&gt;"",IF(OR(EXACT(OFFSET(Metadata!$A$1,0,0,Metadata!Metadata_Table_Length,1),C1880)),1,""),""),"")</f>
        <v/>
      </c>
      <c r="E1880" s="163" t="str">
        <f t="array" aca="1" ref="E1880" ca="1">IF(B1880&lt;&gt;"",IF(D1880=1,OFFSET(Metadata!$B$1,MIN(IF(OFFSET(Metadata!$A$1,0,0,Metadata!Metadata_Table_Length,1)=C1880,ROW(OFFSET(Metadata!$A$1,0,0,Metadata!Metadata_Table_Length,1))-1,"")),0),OFFSET(Metadata!$B$1,MIN(IF(OFFSET(Metadata!$A$1,0,0,Metadata!Metadata_Table_Length,1)=SUBSTITUTE(C1880,"rawdatafilename","originalfilename"),ROW(OFFSET(Metadata!$A$1,0,0,Metadata!Metadata_Table_Length,1))-1,"")),0)),"")</f>
        <v/>
      </c>
      <c r="F1880" t="str">
        <f t="shared" ca="1" si="119"/>
        <v/>
      </c>
      <c r="G1880" t="str">
        <f t="array" aca="1" ref="G1880" ca="1">IF(B1880&lt;&gt;"",OFFSET(Metadata!$B$1,MIN(IF(OFFSET(Metadata!$A$1,0,0,Metadata!Metadata_Table_Length,1)=SUBSTITUTE(C1880,"rawdatafilename","partnumber"),ROW(OFFSET(Metadata!$A$1,0,0,Metadata!Metadata_Table_Length,1))-1,"")),0),"")</f>
        <v/>
      </c>
      <c r="H1880" t="str">
        <f t="array" aca="1" ref="H1880" ca="1">IF(B1880&lt;&gt;"",OFFSET(Metadata!$B$1,MIN(IF(OFFSET(Metadata!$A$1,0,0,Metadata!Metadata_Table_Length,1)=SUBSTITUTE(C1880,"rawdatafilename","original_count"),ROW(OFFSET(Metadata!$A$1,0,0,Metadata!Metadata_Table_Length,1))-1,"")),0),"")</f>
        <v/>
      </c>
      <c r="I1880" t="str">
        <f t="array" aca="1" ref="I1880" ca="1">IF(B1880&lt;&gt;"",OFFSET(Metadata!$B$1,MIN(IF(OFFSET(Metadata!$A$1,0,0,Metadata!Metadata_Table_Length,1)=SUBSTITUTE(C1880,"rawdatafilename","count"),ROW(OFFSET(Metadata!$A$1,0,0,Metadata!Metadata_Table_Length,1))-1,"")),0),"")</f>
        <v/>
      </c>
      <c r="J1880" t="str">
        <f t="array" aca="1" ref="J1880" ca="1">IF(AND(G1880&lt;&gt;"",G1880&lt;&gt;G1879),MAX(IF(G$2:G$2001=G1880,H$2:H$2001,"")),"")</f>
        <v/>
      </c>
      <c r="K1880" t="str">
        <f t="array" aca="1" ref="K1880" ca="1">IF(AND(G1880&lt;&gt;"",G1880&lt;&gt;G1879),MAX(IF(G$2:G$2001=G1880,I$2:I$2001,"")),"")</f>
        <v/>
      </c>
      <c r="L1880" t="str">
        <f t="shared" ca="1" si="116"/>
        <v/>
      </c>
    </row>
    <row r="1881" spans="2:12" x14ac:dyDescent="0.25">
      <c r="B1881" t="str">
        <f t="shared" ca="1" si="118"/>
        <v/>
      </c>
      <c r="C1881" t="str">
        <f t="shared" ca="1" si="117"/>
        <v/>
      </c>
      <c r="D1881" s="156" t="str">
        <f t="array" aca="1" ref="D1881" ca="1">IFERROR(IF(B1881&lt;&gt;"",IF(OR(EXACT(OFFSET(Metadata!$A$1,0,0,Metadata!Metadata_Table_Length,1),C1881)),1,""),""),"")</f>
        <v/>
      </c>
      <c r="E1881" s="163" t="str">
        <f t="array" aca="1" ref="E1881" ca="1">IF(B1881&lt;&gt;"",IF(D1881=1,OFFSET(Metadata!$B$1,MIN(IF(OFFSET(Metadata!$A$1,0,0,Metadata!Metadata_Table_Length,1)=C1881,ROW(OFFSET(Metadata!$A$1,0,0,Metadata!Metadata_Table_Length,1))-1,"")),0),OFFSET(Metadata!$B$1,MIN(IF(OFFSET(Metadata!$A$1,0,0,Metadata!Metadata_Table_Length,1)=SUBSTITUTE(C1881,"rawdatafilename","originalfilename"),ROW(OFFSET(Metadata!$A$1,0,0,Metadata!Metadata_Table_Length,1))-1,"")),0)),"")</f>
        <v/>
      </c>
      <c r="F1881" t="str">
        <f t="shared" ca="1" si="119"/>
        <v/>
      </c>
      <c r="G1881" t="str">
        <f t="array" aca="1" ref="G1881" ca="1">IF(B1881&lt;&gt;"",OFFSET(Metadata!$B$1,MIN(IF(OFFSET(Metadata!$A$1,0,0,Metadata!Metadata_Table_Length,1)=SUBSTITUTE(C1881,"rawdatafilename","partnumber"),ROW(OFFSET(Metadata!$A$1,0,0,Metadata!Metadata_Table_Length,1))-1,"")),0),"")</f>
        <v/>
      </c>
      <c r="H1881" t="str">
        <f t="array" aca="1" ref="H1881" ca="1">IF(B1881&lt;&gt;"",OFFSET(Metadata!$B$1,MIN(IF(OFFSET(Metadata!$A$1,0,0,Metadata!Metadata_Table_Length,1)=SUBSTITUTE(C1881,"rawdatafilename","original_count"),ROW(OFFSET(Metadata!$A$1,0,0,Metadata!Metadata_Table_Length,1))-1,"")),0),"")</f>
        <v/>
      </c>
      <c r="I1881" t="str">
        <f t="array" aca="1" ref="I1881" ca="1">IF(B1881&lt;&gt;"",OFFSET(Metadata!$B$1,MIN(IF(OFFSET(Metadata!$A$1,0,0,Metadata!Metadata_Table_Length,1)=SUBSTITUTE(C1881,"rawdatafilename","count"),ROW(OFFSET(Metadata!$A$1,0,0,Metadata!Metadata_Table_Length,1))-1,"")),0),"")</f>
        <v/>
      </c>
      <c r="J1881" t="str">
        <f t="array" aca="1" ref="J1881" ca="1">IF(AND(G1881&lt;&gt;"",G1881&lt;&gt;G1880),MAX(IF(G$2:G$2001=G1881,H$2:H$2001,"")),"")</f>
        <v/>
      </c>
      <c r="K1881" t="str">
        <f t="array" aca="1" ref="K1881" ca="1">IF(AND(G1881&lt;&gt;"",G1881&lt;&gt;G1880),MAX(IF(G$2:G$2001=G1881,I$2:I$2001,"")),"")</f>
        <v/>
      </c>
      <c r="L1881" t="str">
        <f t="shared" ca="1" si="116"/>
        <v/>
      </c>
    </row>
    <row r="1882" spans="2:12" x14ac:dyDescent="0.25">
      <c r="B1882" t="str">
        <f t="shared" ca="1" si="118"/>
        <v/>
      </c>
      <c r="C1882" t="str">
        <f t="shared" ca="1" si="117"/>
        <v/>
      </c>
      <c r="D1882" s="156" t="str">
        <f t="array" aca="1" ref="D1882" ca="1">IFERROR(IF(B1882&lt;&gt;"",IF(OR(EXACT(OFFSET(Metadata!$A$1,0,0,Metadata!Metadata_Table_Length,1),C1882)),1,""),""),"")</f>
        <v/>
      </c>
      <c r="E1882" s="163" t="str">
        <f t="array" aca="1" ref="E1882" ca="1">IF(B1882&lt;&gt;"",IF(D1882=1,OFFSET(Metadata!$B$1,MIN(IF(OFFSET(Metadata!$A$1,0,0,Metadata!Metadata_Table_Length,1)=C1882,ROW(OFFSET(Metadata!$A$1,0,0,Metadata!Metadata_Table_Length,1))-1,"")),0),OFFSET(Metadata!$B$1,MIN(IF(OFFSET(Metadata!$A$1,0,0,Metadata!Metadata_Table_Length,1)=SUBSTITUTE(C1882,"rawdatafilename","originalfilename"),ROW(OFFSET(Metadata!$A$1,0,0,Metadata!Metadata_Table_Length,1))-1,"")),0)),"")</f>
        <v/>
      </c>
      <c r="F1882" t="str">
        <f t="shared" ca="1" si="119"/>
        <v/>
      </c>
      <c r="G1882" t="str">
        <f t="array" aca="1" ref="G1882" ca="1">IF(B1882&lt;&gt;"",OFFSET(Metadata!$B$1,MIN(IF(OFFSET(Metadata!$A$1,0,0,Metadata!Metadata_Table_Length,1)=SUBSTITUTE(C1882,"rawdatafilename","partnumber"),ROW(OFFSET(Metadata!$A$1,0,0,Metadata!Metadata_Table_Length,1))-1,"")),0),"")</f>
        <v/>
      </c>
      <c r="H1882" t="str">
        <f t="array" aca="1" ref="H1882" ca="1">IF(B1882&lt;&gt;"",OFFSET(Metadata!$B$1,MIN(IF(OFFSET(Metadata!$A$1,0,0,Metadata!Metadata_Table_Length,1)=SUBSTITUTE(C1882,"rawdatafilename","original_count"),ROW(OFFSET(Metadata!$A$1,0,0,Metadata!Metadata_Table_Length,1))-1,"")),0),"")</f>
        <v/>
      </c>
      <c r="I1882" t="str">
        <f t="array" aca="1" ref="I1882" ca="1">IF(B1882&lt;&gt;"",OFFSET(Metadata!$B$1,MIN(IF(OFFSET(Metadata!$A$1,0,0,Metadata!Metadata_Table_Length,1)=SUBSTITUTE(C1882,"rawdatafilename","count"),ROW(OFFSET(Metadata!$A$1,0,0,Metadata!Metadata_Table_Length,1))-1,"")),0),"")</f>
        <v/>
      </c>
      <c r="J1882" t="str">
        <f t="array" aca="1" ref="J1882" ca="1">IF(AND(G1882&lt;&gt;"",G1882&lt;&gt;G1881),MAX(IF(G$2:G$2001=G1882,H$2:H$2001,"")),"")</f>
        <v/>
      </c>
      <c r="K1882" t="str">
        <f t="array" aca="1" ref="K1882" ca="1">IF(AND(G1882&lt;&gt;"",G1882&lt;&gt;G1881),MAX(IF(G$2:G$2001=G1882,I$2:I$2001,"")),"")</f>
        <v/>
      </c>
      <c r="L1882" t="str">
        <f t="shared" ca="1" si="116"/>
        <v/>
      </c>
    </row>
    <row r="1883" spans="2:12" x14ac:dyDescent="0.25">
      <c r="B1883" t="str">
        <f t="shared" ca="1" si="118"/>
        <v/>
      </c>
      <c r="C1883" t="str">
        <f t="shared" ca="1" si="117"/>
        <v/>
      </c>
      <c r="D1883" s="156" t="str">
        <f t="array" aca="1" ref="D1883" ca="1">IFERROR(IF(B1883&lt;&gt;"",IF(OR(EXACT(OFFSET(Metadata!$A$1,0,0,Metadata!Metadata_Table_Length,1),C1883)),1,""),""),"")</f>
        <v/>
      </c>
      <c r="E1883" s="163" t="str">
        <f t="array" aca="1" ref="E1883" ca="1">IF(B1883&lt;&gt;"",IF(D1883=1,OFFSET(Metadata!$B$1,MIN(IF(OFFSET(Metadata!$A$1,0,0,Metadata!Metadata_Table_Length,1)=C1883,ROW(OFFSET(Metadata!$A$1,0,0,Metadata!Metadata_Table_Length,1))-1,"")),0),OFFSET(Metadata!$B$1,MIN(IF(OFFSET(Metadata!$A$1,0,0,Metadata!Metadata_Table_Length,1)=SUBSTITUTE(C1883,"rawdatafilename","originalfilename"),ROW(OFFSET(Metadata!$A$1,0,0,Metadata!Metadata_Table_Length,1))-1,"")),0)),"")</f>
        <v/>
      </c>
      <c r="F1883" t="str">
        <f t="shared" ca="1" si="119"/>
        <v/>
      </c>
      <c r="G1883" t="str">
        <f t="array" aca="1" ref="G1883" ca="1">IF(B1883&lt;&gt;"",OFFSET(Metadata!$B$1,MIN(IF(OFFSET(Metadata!$A$1,0,0,Metadata!Metadata_Table_Length,1)=SUBSTITUTE(C1883,"rawdatafilename","partnumber"),ROW(OFFSET(Metadata!$A$1,0,0,Metadata!Metadata_Table_Length,1))-1,"")),0),"")</f>
        <v/>
      </c>
      <c r="H1883" t="str">
        <f t="array" aca="1" ref="H1883" ca="1">IF(B1883&lt;&gt;"",OFFSET(Metadata!$B$1,MIN(IF(OFFSET(Metadata!$A$1,0,0,Metadata!Metadata_Table_Length,1)=SUBSTITUTE(C1883,"rawdatafilename","original_count"),ROW(OFFSET(Metadata!$A$1,0,0,Metadata!Metadata_Table_Length,1))-1,"")),0),"")</f>
        <v/>
      </c>
      <c r="I1883" t="str">
        <f t="array" aca="1" ref="I1883" ca="1">IF(B1883&lt;&gt;"",OFFSET(Metadata!$B$1,MIN(IF(OFFSET(Metadata!$A$1,0,0,Metadata!Metadata_Table_Length,1)=SUBSTITUTE(C1883,"rawdatafilename","count"),ROW(OFFSET(Metadata!$A$1,0,0,Metadata!Metadata_Table_Length,1))-1,"")),0),"")</f>
        <v/>
      </c>
      <c r="J1883" t="str">
        <f t="array" aca="1" ref="J1883" ca="1">IF(AND(G1883&lt;&gt;"",G1883&lt;&gt;G1882),MAX(IF(G$2:G$2001=G1883,H$2:H$2001,"")),"")</f>
        <v/>
      </c>
      <c r="K1883" t="str">
        <f t="array" aca="1" ref="K1883" ca="1">IF(AND(G1883&lt;&gt;"",G1883&lt;&gt;G1882),MAX(IF(G$2:G$2001=G1883,I$2:I$2001,"")),"")</f>
        <v/>
      </c>
      <c r="L1883" t="str">
        <f t="shared" ca="1" si="116"/>
        <v/>
      </c>
    </row>
    <row r="1884" spans="2:12" x14ac:dyDescent="0.25">
      <c r="B1884" t="str">
        <f t="shared" ca="1" si="118"/>
        <v/>
      </c>
      <c r="C1884" t="str">
        <f t="shared" ca="1" si="117"/>
        <v/>
      </c>
      <c r="D1884" s="156" t="str">
        <f t="array" aca="1" ref="D1884" ca="1">IFERROR(IF(B1884&lt;&gt;"",IF(OR(EXACT(OFFSET(Metadata!$A$1,0,0,Metadata!Metadata_Table_Length,1),C1884)),1,""),""),"")</f>
        <v/>
      </c>
      <c r="E1884" s="163" t="str">
        <f t="array" aca="1" ref="E1884" ca="1">IF(B1884&lt;&gt;"",IF(D1884=1,OFFSET(Metadata!$B$1,MIN(IF(OFFSET(Metadata!$A$1,0,0,Metadata!Metadata_Table_Length,1)=C1884,ROW(OFFSET(Metadata!$A$1,0,0,Metadata!Metadata_Table_Length,1))-1,"")),0),OFFSET(Metadata!$B$1,MIN(IF(OFFSET(Metadata!$A$1,0,0,Metadata!Metadata_Table_Length,1)=SUBSTITUTE(C1884,"rawdatafilename","originalfilename"),ROW(OFFSET(Metadata!$A$1,0,0,Metadata!Metadata_Table_Length,1))-1,"")),0)),"")</f>
        <v/>
      </c>
      <c r="F1884" t="str">
        <f t="shared" ca="1" si="119"/>
        <v/>
      </c>
      <c r="G1884" t="str">
        <f t="array" aca="1" ref="G1884" ca="1">IF(B1884&lt;&gt;"",OFFSET(Metadata!$B$1,MIN(IF(OFFSET(Metadata!$A$1,0,0,Metadata!Metadata_Table_Length,1)=SUBSTITUTE(C1884,"rawdatafilename","partnumber"),ROW(OFFSET(Metadata!$A$1,0,0,Metadata!Metadata_Table_Length,1))-1,"")),0),"")</f>
        <v/>
      </c>
      <c r="H1884" t="str">
        <f t="array" aca="1" ref="H1884" ca="1">IF(B1884&lt;&gt;"",OFFSET(Metadata!$B$1,MIN(IF(OFFSET(Metadata!$A$1,0,0,Metadata!Metadata_Table_Length,1)=SUBSTITUTE(C1884,"rawdatafilename","original_count"),ROW(OFFSET(Metadata!$A$1,0,0,Metadata!Metadata_Table_Length,1))-1,"")),0),"")</f>
        <v/>
      </c>
      <c r="I1884" t="str">
        <f t="array" aca="1" ref="I1884" ca="1">IF(B1884&lt;&gt;"",OFFSET(Metadata!$B$1,MIN(IF(OFFSET(Metadata!$A$1,0,0,Metadata!Metadata_Table_Length,1)=SUBSTITUTE(C1884,"rawdatafilename","count"),ROW(OFFSET(Metadata!$A$1,0,0,Metadata!Metadata_Table_Length,1))-1,"")),0),"")</f>
        <v/>
      </c>
      <c r="J1884" t="str">
        <f t="array" aca="1" ref="J1884" ca="1">IF(AND(G1884&lt;&gt;"",G1884&lt;&gt;G1883),MAX(IF(G$2:G$2001=G1884,H$2:H$2001,"")),"")</f>
        <v/>
      </c>
      <c r="K1884" t="str">
        <f t="array" aca="1" ref="K1884" ca="1">IF(AND(G1884&lt;&gt;"",G1884&lt;&gt;G1883),MAX(IF(G$2:G$2001=G1884,I$2:I$2001,"")),"")</f>
        <v/>
      </c>
      <c r="L1884" t="str">
        <f t="shared" ca="1" si="116"/>
        <v/>
      </c>
    </row>
    <row r="1885" spans="2:12" x14ac:dyDescent="0.25">
      <c r="B1885" t="str">
        <f t="shared" ca="1" si="118"/>
        <v/>
      </c>
      <c r="C1885" t="str">
        <f t="shared" ca="1" si="117"/>
        <v/>
      </c>
      <c r="D1885" s="156" t="str">
        <f t="array" aca="1" ref="D1885" ca="1">IFERROR(IF(B1885&lt;&gt;"",IF(OR(EXACT(OFFSET(Metadata!$A$1,0,0,Metadata!Metadata_Table_Length,1),C1885)),1,""),""),"")</f>
        <v/>
      </c>
      <c r="E1885" s="163" t="str">
        <f t="array" aca="1" ref="E1885" ca="1">IF(B1885&lt;&gt;"",IF(D1885=1,OFFSET(Metadata!$B$1,MIN(IF(OFFSET(Metadata!$A$1,0,0,Metadata!Metadata_Table_Length,1)=C1885,ROW(OFFSET(Metadata!$A$1,0,0,Metadata!Metadata_Table_Length,1))-1,"")),0),OFFSET(Metadata!$B$1,MIN(IF(OFFSET(Metadata!$A$1,0,0,Metadata!Metadata_Table_Length,1)=SUBSTITUTE(C1885,"rawdatafilename","originalfilename"),ROW(OFFSET(Metadata!$A$1,0,0,Metadata!Metadata_Table_Length,1))-1,"")),0)),"")</f>
        <v/>
      </c>
      <c r="F1885" t="str">
        <f t="shared" ca="1" si="119"/>
        <v/>
      </c>
      <c r="G1885" t="str">
        <f t="array" aca="1" ref="G1885" ca="1">IF(B1885&lt;&gt;"",OFFSET(Metadata!$B$1,MIN(IF(OFFSET(Metadata!$A$1,0,0,Metadata!Metadata_Table_Length,1)=SUBSTITUTE(C1885,"rawdatafilename","partnumber"),ROW(OFFSET(Metadata!$A$1,0,0,Metadata!Metadata_Table_Length,1))-1,"")),0),"")</f>
        <v/>
      </c>
      <c r="H1885" t="str">
        <f t="array" aca="1" ref="H1885" ca="1">IF(B1885&lt;&gt;"",OFFSET(Metadata!$B$1,MIN(IF(OFFSET(Metadata!$A$1,0,0,Metadata!Metadata_Table_Length,1)=SUBSTITUTE(C1885,"rawdatafilename","original_count"),ROW(OFFSET(Metadata!$A$1,0,0,Metadata!Metadata_Table_Length,1))-1,"")),0),"")</f>
        <v/>
      </c>
      <c r="I1885" t="str">
        <f t="array" aca="1" ref="I1885" ca="1">IF(B1885&lt;&gt;"",OFFSET(Metadata!$B$1,MIN(IF(OFFSET(Metadata!$A$1,0,0,Metadata!Metadata_Table_Length,1)=SUBSTITUTE(C1885,"rawdatafilename","count"),ROW(OFFSET(Metadata!$A$1,0,0,Metadata!Metadata_Table_Length,1))-1,"")),0),"")</f>
        <v/>
      </c>
      <c r="J1885" t="str">
        <f t="array" aca="1" ref="J1885" ca="1">IF(AND(G1885&lt;&gt;"",G1885&lt;&gt;G1884),MAX(IF(G$2:G$2001=G1885,H$2:H$2001,"")),"")</f>
        <v/>
      </c>
      <c r="K1885" t="str">
        <f t="array" aca="1" ref="K1885" ca="1">IF(AND(G1885&lt;&gt;"",G1885&lt;&gt;G1884),MAX(IF(G$2:G$2001=G1885,I$2:I$2001,"")),"")</f>
        <v/>
      </c>
      <c r="L1885" t="str">
        <f t="shared" ca="1" si="116"/>
        <v/>
      </c>
    </row>
    <row r="1886" spans="2:12" x14ac:dyDescent="0.25">
      <c r="B1886" t="str">
        <f t="shared" ca="1" si="118"/>
        <v/>
      </c>
      <c r="C1886" t="str">
        <f t="shared" ca="1" si="117"/>
        <v/>
      </c>
      <c r="D1886" s="156" t="str">
        <f t="array" aca="1" ref="D1886" ca="1">IFERROR(IF(B1886&lt;&gt;"",IF(OR(EXACT(OFFSET(Metadata!$A$1,0,0,Metadata!Metadata_Table_Length,1),C1886)),1,""),""),"")</f>
        <v/>
      </c>
      <c r="E1886" s="163" t="str">
        <f t="array" aca="1" ref="E1886" ca="1">IF(B1886&lt;&gt;"",IF(D1886=1,OFFSET(Metadata!$B$1,MIN(IF(OFFSET(Metadata!$A$1,0,0,Metadata!Metadata_Table_Length,1)=C1886,ROW(OFFSET(Metadata!$A$1,0,0,Metadata!Metadata_Table_Length,1))-1,"")),0),OFFSET(Metadata!$B$1,MIN(IF(OFFSET(Metadata!$A$1,0,0,Metadata!Metadata_Table_Length,1)=SUBSTITUTE(C1886,"rawdatafilename","originalfilename"),ROW(OFFSET(Metadata!$A$1,0,0,Metadata!Metadata_Table_Length,1))-1,"")),0)),"")</f>
        <v/>
      </c>
      <c r="F1886" t="str">
        <f t="shared" ca="1" si="119"/>
        <v/>
      </c>
      <c r="G1886" t="str">
        <f t="array" aca="1" ref="G1886" ca="1">IF(B1886&lt;&gt;"",OFFSET(Metadata!$B$1,MIN(IF(OFFSET(Metadata!$A$1,0,0,Metadata!Metadata_Table_Length,1)=SUBSTITUTE(C1886,"rawdatafilename","partnumber"),ROW(OFFSET(Metadata!$A$1,0,0,Metadata!Metadata_Table_Length,1))-1,"")),0),"")</f>
        <v/>
      </c>
      <c r="H1886" t="str">
        <f t="array" aca="1" ref="H1886" ca="1">IF(B1886&lt;&gt;"",OFFSET(Metadata!$B$1,MIN(IF(OFFSET(Metadata!$A$1,0,0,Metadata!Metadata_Table_Length,1)=SUBSTITUTE(C1886,"rawdatafilename","original_count"),ROW(OFFSET(Metadata!$A$1,0,0,Metadata!Metadata_Table_Length,1))-1,"")),0),"")</f>
        <v/>
      </c>
      <c r="I1886" t="str">
        <f t="array" aca="1" ref="I1886" ca="1">IF(B1886&lt;&gt;"",OFFSET(Metadata!$B$1,MIN(IF(OFFSET(Metadata!$A$1,0,0,Metadata!Metadata_Table_Length,1)=SUBSTITUTE(C1886,"rawdatafilename","count"),ROW(OFFSET(Metadata!$A$1,0,0,Metadata!Metadata_Table_Length,1))-1,"")),0),"")</f>
        <v/>
      </c>
      <c r="J1886" t="str">
        <f t="array" aca="1" ref="J1886" ca="1">IF(AND(G1886&lt;&gt;"",G1886&lt;&gt;G1885),MAX(IF(G$2:G$2001=G1886,H$2:H$2001,"")),"")</f>
        <v/>
      </c>
      <c r="K1886" t="str">
        <f t="array" aca="1" ref="K1886" ca="1">IF(AND(G1886&lt;&gt;"",G1886&lt;&gt;G1885),MAX(IF(G$2:G$2001=G1886,I$2:I$2001,"")),"")</f>
        <v/>
      </c>
      <c r="L1886" t="str">
        <f t="shared" ca="1" si="116"/>
        <v/>
      </c>
    </row>
    <row r="1887" spans="2:12" x14ac:dyDescent="0.25">
      <c r="B1887" t="str">
        <f t="shared" ca="1" si="118"/>
        <v/>
      </c>
      <c r="C1887" t="str">
        <f t="shared" ca="1" si="117"/>
        <v/>
      </c>
      <c r="D1887" s="156" t="str">
        <f t="array" aca="1" ref="D1887" ca="1">IFERROR(IF(B1887&lt;&gt;"",IF(OR(EXACT(OFFSET(Metadata!$A$1,0,0,Metadata!Metadata_Table_Length,1),C1887)),1,""),""),"")</f>
        <v/>
      </c>
      <c r="E1887" s="163" t="str">
        <f t="array" aca="1" ref="E1887" ca="1">IF(B1887&lt;&gt;"",IF(D1887=1,OFFSET(Metadata!$B$1,MIN(IF(OFFSET(Metadata!$A$1,0,0,Metadata!Metadata_Table_Length,1)=C1887,ROW(OFFSET(Metadata!$A$1,0,0,Metadata!Metadata_Table_Length,1))-1,"")),0),OFFSET(Metadata!$B$1,MIN(IF(OFFSET(Metadata!$A$1,0,0,Metadata!Metadata_Table_Length,1)=SUBSTITUTE(C1887,"rawdatafilename","originalfilename"),ROW(OFFSET(Metadata!$A$1,0,0,Metadata!Metadata_Table_Length,1))-1,"")),0)),"")</f>
        <v/>
      </c>
      <c r="F1887" t="str">
        <f t="shared" ca="1" si="119"/>
        <v/>
      </c>
      <c r="G1887" t="str">
        <f t="array" aca="1" ref="G1887" ca="1">IF(B1887&lt;&gt;"",OFFSET(Metadata!$B$1,MIN(IF(OFFSET(Metadata!$A$1,0,0,Metadata!Metadata_Table_Length,1)=SUBSTITUTE(C1887,"rawdatafilename","partnumber"),ROW(OFFSET(Metadata!$A$1,0,0,Metadata!Metadata_Table_Length,1))-1,"")),0),"")</f>
        <v/>
      </c>
      <c r="H1887" t="str">
        <f t="array" aca="1" ref="H1887" ca="1">IF(B1887&lt;&gt;"",OFFSET(Metadata!$B$1,MIN(IF(OFFSET(Metadata!$A$1,0,0,Metadata!Metadata_Table_Length,1)=SUBSTITUTE(C1887,"rawdatafilename","original_count"),ROW(OFFSET(Metadata!$A$1,0,0,Metadata!Metadata_Table_Length,1))-1,"")),0),"")</f>
        <v/>
      </c>
      <c r="I1887" t="str">
        <f t="array" aca="1" ref="I1887" ca="1">IF(B1887&lt;&gt;"",OFFSET(Metadata!$B$1,MIN(IF(OFFSET(Metadata!$A$1,0,0,Metadata!Metadata_Table_Length,1)=SUBSTITUTE(C1887,"rawdatafilename","count"),ROW(OFFSET(Metadata!$A$1,0,0,Metadata!Metadata_Table_Length,1))-1,"")),0),"")</f>
        <v/>
      </c>
      <c r="J1887" t="str">
        <f t="array" aca="1" ref="J1887" ca="1">IF(AND(G1887&lt;&gt;"",G1887&lt;&gt;G1886),MAX(IF(G$2:G$2001=G1887,H$2:H$2001,"")),"")</f>
        <v/>
      </c>
      <c r="K1887" t="str">
        <f t="array" aca="1" ref="K1887" ca="1">IF(AND(G1887&lt;&gt;"",G1887&lt;&gt;G1886),MAX(IF(G$2:G$2001=G1887,I$2:I$2001,"")),"")</f>
        <v/>
      </c>
      <c r="L1887" t="str">
        <f t="shared" ca="1" si="116"/>
        <v/>
      </c>
    </row>
    <row r="1888" spans="2:12" x14ac:dyDescent="0.25">
      <c r="B1888" t="str">
        <f t="shared" ca="1" si="118"/>
        <v/>
      </c>
      <c r="C1888" t="str">
        <f t="shared" ca="1" si="117"/>
        <v/>
      </c>
      <c r="D1888" s="156" t="str">
        <f t="array" aca="1" ref="D1888" ca="1">IFERROR(IF(B1888&lt;&gt;"",IF(OR(EXACT(OFFSET(Metadata!$A$1,0,0,Metadata!Metadata_Table_Length,1),C1888)),1,""),""),"")</f>
        <v/>
      </c>
      <c r="E1888" s="163" t="str">
        <f t="array" aca="1" ref="E1888" ca="1">IF(B1888&lt;&gt;"",IF(D1888=1,OFFSET(Metadata!$B$1,MIN(IF(OFFSET(Metadata!$A$1,0,0,Metadata!Metadata_Table_Length,1)=C1888,ROW(OFFSET(Metadata!$A$1,0,0,Metadata!Metadata_Table_Length,1))-1,"")),0),OFFSET(Metadata!$B$1,MIN(IF(OFFSET(Metadata!$A$1,0,0,Metadata!Metadata_Table_Length,1)=SUBSTITUTE(C1888,"rawdatafilename","originalfilename"),ROW(OFFSET(Metadata!$A$1,0,0,Metadata!Metadata_Table_Length,1))-1,"")),0)),"")</f>
        <v/>
      </c>
      <c r="F1888" t="str">
        <f t="shared" ca="1" si="119"/>
        <v/>
      </c>
      <c r="G1888" t="str">
        <f t="array" aca="1" ref="G1888" ca="1">IF(B1888&lt;&gt;"",OFFSET(Metadata!$B$1,MIN(IF(OFFSET(Metadata!$A$1,0,0,Metadata!Metadata_Table_Length,1)=SUBSTITUTE(C1888,"rawdatafilename","partnumber"),ROW(OFFSET(Metadata!$A$1,0,0,Metadata!Metadata_Table_Length,1))-1,"")),0),"")</f>
        <v/>
      </c>
      <c r="H1888" t="str">
        <f t="array" aca="1" ref="H1888" ca="1">IF(B1888&lt;&gt;"",OFFSET(Metadata!$B$1,MIN(IF(OFFSET(Metadata!$A$1,0,0,Metadata!Metadata_Table_Length,1)=SUBSTITUTE(C1888,"rawdatafilename","original_count"),ROW(OFFSET(Metadata!$A$1,0,0,Metadata!Metadata_Table_Length,1))-1,"")),0),"")</f>
        <v/>
      </c>
      <c r="I1888" t="str">
        <f t="array" aca="1" ref="I1888" ca="1">IF(B1888&lt;&gt;"",OFFSET(Metadata!$B$1,MIN(IF(OFFSET(Metadata!$A$1,0,0,Metadata!Metadata_Table_Length,1)=SUBSTITUTE(C1888,"rawdatafilename","count"),ROW(OFFSET(Metadata!$A$1,0,0,Metadata!Metadata_Table_Length,1))-1,"")),0),"")</f>
        <v/>
      </c>
      <c r="J1888" t="str">
        <f t="array" aca="1" ref="J1888" ca="1">IF(AND(G1888&lt;&gt;"",G1888&lt;&gt;G1887),MAX(IF(G$2:G$2001=G1888,H$2:H$2001,"")),"")</f>
        <v/>
      </c>
      <c r="K1888" t="str">
        <f t="array" aca="1" ref="K1888" ca="1">IF(AND(G1888&lt;&gt;"",G1888&lt;&gt;G1887),MAX(IF(G$2:G$2001=G1888,I$2:I$2001,"")),"")</f>
        <v/>
      </c>
      <c r="L1888" t="str">
        <f t="shared" ca="1" si="116"/>
        <v/>
      </c>
    </row>
    <row r="1889" spans="2:12" x14ac:dyDescent="0.25">
      <c r="B1889" t="str">
        <f t="shared" ca="1" si="118"/>
        <v/>
      </c>
      <c r="C1889" t="str">
        <f t="shared" ca="1" si="117"/>
        <v/>
      </c>
      <c r="D1889" s="156" t="str">
        <f t="array" aca="1" ref="D1889" ca="1">IFERROR(IF(B1889&lt;&gt;"",IF(OR(EXACT(OFFSET(Metadata!$A$1,0,0,Metadata!Metadata_Table_Length,1),C1889)),1,""),""),"")</f>
        <v/>
      </c>
      <c r="E1889" s="163" t="str">
        <f t="array" aca="1" ref="E1889" ca="1">IF(B1889&lt;&gt;"",IF(D1889=1,OFFSET(Metadata!$B$1,MIN(IF(OFFSET(Metadata!$A$1,0,0,Metadata!Metadata_Table_Length,1)=C1889,ROW(OFFSET(Metadata!$A$1,0,0,Metadata!Metadata_Table_Length,1))-1,"")),0),OFFSET(Metadata!$B$1,MIN(IF(OFFSET(Metadata!$A$1,0,0,Metadata!Metadata_Table_Length,1)=SUBSTITUTE(C1889,"rawdatafilename","originalfilename"),ROW(OFFSET(Metadata!$A$1,0,0,Metadata!Metadata_Table_Length,1))-1,"")),0)),"")</f>
        <v/>
      </c>
      <c r="F1889" t="str">
        <f t="shared" ca="1" si="119"/>
        <v/>
      </c>
      <c r="G1889" t="str">
        <f t="array" aca="1" ref="G1889" ca="1">IF(B1889&lt;&gt;"",OFFSET(Metadata!$B$1,MIN(IF(OFFSET(Metadata!$A$1,0,0,Metadata!Metadata_Table_Length,1)=SUBSTITUTE(C1889,"rawdatafilename","partnumber"),ROW(OFFSET(Metadata!$A$1,0,0,Metadata!Metadata_Table_Length,1))-1,"")),0),"")</f>
        <v/>
      </c>
      <c r="H1889" t="str">
        <f t="array" aca="1" ref="H1889" ca="1">IF(B1889&lt;&gt;"",OFFSET(Metadata!$B$1,MIN(IF(OFFSET(Metadata!$A$1,0,0,Metadata!Metadata_Table_Length,1)=SUBSTITUTE(C1889,"rawdatafilename","original_count"),ROW(OFFSET(Metadata!$A$1,0,0,Metadata!Metadata_Table_Length,1))-1,"")),0),"")</f>
        <v/>
      </c>
      <c r="I1889" t="str">
        <f t="array" aca="1" ref="I1889" ca="1">IF(B1889&lt;&gt;"",OFFSET(Metadata!$B$1,MIN(IF(OFFSET(Metadata!$A$1,0,0,Metadata!Metadata_Table_Length,1)=SUBSTITUTE(C1889,"rawdatafilename","count"),ROW(OFFSET(Metadata!$A$1,0,0,Metadata!Metadata_Table_Length,1))-1,"")),0),"")</f>
        <v/>
      </c>
      <c r="J1889" t="str">
        <f t="array" aca="1" ref="J1889" ca="1">IF(AND(G1889&lt;&gt;"",G1889&lt;&gt;G1888),MAX(IF(G$2:G$2001=G1889,H$2:H$2001,"")),"")</f>
        <v/>
      </c>
      <c r="K1889" t="str">
        <f t="array" aca="1" ref="K1889" ca="1">IF(AND(G1889&lt;&gt;"",G1889&lt;&gt;G1888),MAX(IF(G$2:G$2001=G1889,I$2:I$2001,"")),"")</f>
        <v/>
      </c>
      <c r="L1889" t="str">
        <f t="shared" ca="1" si="116"/>
        <v/>
      </c>
    </row>
    <row r="1890" spans="2:12" x14ac:dyDescent="0.25">
      <c r="B1890" t="str">
        <f t="shared" ca="1" si="118"/>
        <v/>
      </c>
      <c r="C1890" t="str">
        <f t="shared" ca="1" si="117"/>
        <v/>
      </c>
      <c r="D1890" s="156" t="str">
        <f t="array" aca="1" ref="D1890" ca="1">IFERROR(IF(B1890&lt;&gt;"",IF(OR(EXACT(OFFSET(Metadata!$A$1,0,0,Metadata!Metadata_Table_Length,1),C1890)),1,""),""),"")</f>
        <v/>
      </c>
      <c r="E1890" s="163" t="str">
        <f t="array" aca="1" ref="E1890" ca="1">IF(B1890&lt;&gt;"",IF(D1890=1,OFFSET(Metadata!$B$1,MIN(IF(OFFSET(Metadata!$A$1,0,0,Metadata!Metadata_Table_Length,1)=C1890,ROW(OFFSET(Metadata!$A$1,0,0,Metadata!Metadata_Table_Length,1))-1,"")),0),OFFSET(Metadata!$B$1,MIN(IF(OFFSET(Metadata!$A$1,0,0,Metadata!Metadata_Table_Length,1)=SUBSTITUTE(C1890,"rawdatafilename","originalfilename"),ROW(OFFSET(Metadata!$A$1,0,0,Metadata!Metadata_Table_Length,1))-1,"")),0)),"")</f>
        <v/>
      </c>
      <c r="F1890" t="str">
        <f t="shared" ca="1" si="119"/>
        <v/>
      </c>
      <c r="G1890" t="str">
        <f t="array" aca="1" ref="G1890" ca="1">IF(B1890&lt;&gt;"",OFFSET(Metadata!$B$1,MIN(IF(OFFSET(Metadata!$A$1,0,0,Metadata!Metadata_Table_Length,1)=SUBSTITUTE(C1890,"rawdatafilename","partnumber"),ROW(OFFSET(Metadata!$A$1,0,0,Metadata!Metadata_Table_Length,1))-1,"")),0),"")</f>
        <v/>
      </c>
      <c r="H1890" t="str">
        <f t="array" aca="1" ref="H1890" ca="1">IF(B1890&lt;&gt;"",OFFSET(Metadata!$B$1,MIN(IF(OFFSET(Metadata!$A$1,0,0,Metadata!Metadata_Table_Length,1)=SUBSTITUTE(C1890,"rawdatafilename","original_count"),ROW(OFFSET(Metadata!$A$1,0,0,Metadata!Metadata_Table_Length,1))-1,"")),0),"")</f>
        <v/>
      </c>
      <c r="I1890" t="str">
        <f t="array" aca="1" ref="I1890" ca="1">IF(B1890&lt;&gt;"",OFFSET(Metadata!$B$1,MIN(IF(OFFSET(Metadata!$A$1,0,0,Metadata!Metadata_Table_Length,1)=SUBSTITUTE(C1890,"rawdatafilename","count"),ROW(OFFSET(Metadata!$A$1,0,0,Metadata!Metadata_Table_Length,1))-1,"")),0),"")</f>
        <v/>
      </c>
      <c r="J1890" t="str">
        <f t="array" aca="1" ref="J1890" ca="1">IF(AND(G1890&lt;&gt;"",G1890&lt;&gt;G1889),MAX(IF(G$2:G$2001=G1890,H$2:H$2001,"")),"")</f>
        <v/>
      </c>
      <c r="K1890" t="str">
        <f t="array" aca="1" ref="K1890" ca="1">IF(AND(G1890&lt;&gt;"",G1890&lt;&gt;G1889),MAX(IF(G$2:G$2001=G1890,I$2:I$2001,"")),"")</f>
        <v/>
      </c>
      <c r="L1890" t="str">
        <f t="shared" ca="1" si="116"/>
        <v/>
      </c>
    </row>
    <row r="1891" spans="2:12" x14ac:dyDescent="0.25">
      <c r="B1891" t="str">
        <f t="shared" ca="1" si="118"/>
        <v/>
      </c>
      <c r="C1891" t="str">
        <f t="shared" ca="1" si="117"/>
        <v/>
      </c>
      <c r="D1891" s="156" t="str">
        <f t="array" aca="1" ref="D1891" ca="1">IFERROR(IF(B1891&lt;&gt;"",IF(OR(EXACT(OFFSET(Metadata!$A$1,0,0,Metadata!Metadata_Table_Length,1),C1891)),1,""),""),"")</f>
        <v/>
      </c>
      <c r="E1891" s="163" t="str">
        <f t="array" aca="1" ref="E1891" ca="1">IF(B1891&lt;&gt;"",IF(D1891=1,OFFSET(Metadata!$B$1,MIN(IF(OFFSET(Metadata!$A$1,0,0,Metadata!Metadata_Table_Length,1)=C1891,ROW(OFFSET(Metadata!$A$1,0,0,Metadata!Metadata_Table_Length,1))-1,"")),0),OFFSET(Metadata!$B$1,MIN(IF(OFFSET(Metadata!$A$1,0,0,Metadata!Metadata_Table_Length,1)=SUBSTITUTE(C1891,"rawdatafilename","originalfilename"),ROW(OFFSET(Metadata!$A$1,0,0,Metadata!Metadata_Table_Length,1))-1,"")),0)),"")</f>
        <v/>
      </c>
      <c r="F1891" t="str">
        <f t="shared" ca="1" si="119"/>
        <v/>
      </c>
      <c r="G1891" t="str">
        <f t="array" aca="1" ref="G1891" ca="1">IF(B1891&lt;&gt;"",OFFSET(Metadata!$B$1,MIN(IF(OFFSET(Metadata!$A$1,0,0,Metadata!Metadata_Table_Length,1)=SUBSTITUTE(C1891,"rawdatafilename","partnumber"),ROW(OFFSET(Metadata!$A$1,0,0,Metadata!Metadata_Table_Length,1))-1,"")),0),"")</f>
        <v/>
      </c>
      <c r="H1891" t="str">
        <f t="array" aca="1" ref="H1891" ca="1">IF(B1891&lt;&gt;"",OFFSET(Metadata!$B$1,MIN(IF(OFFSET(Metadata!$A$1,0,0,Metadata!Metadata_Table_Length,1)=SUBSTITUTE(C1891,"rawdatafilename","original_count"),ROW(OFFSET(Metadata!$A$1,0,0,Metadata!Metadata_Table_Length,1))-1,"")),0),"")</f>
        <v/>
      </c>
      <c r="I1891" t="str">
        <f t="array" aca="1" ref="I1891" ca="1">IF(B1891&lt;&gt;"",OFFSET(Metadata!$B$1,MIN(IF(OFFSET(Metadata!$A$1,0,0,Metadata!Metadata_Table_Length,1)=SUBSTITUTE(C1891,"rawdatafilename","count"),ROW(OFFSET(Metadata!$A$1,0,0,Metadata!Metadata_Table_Length,1))-1,"")),0),"")</f>
        <v/>
      </c>
      <c r="J1891" t="str">
        <f t="array" aca="1" ref="J1891" ca="1">IF(AND(G1891&lt;&gt;"",G1891&lt;&gt;G1890),MAX(IF(G$2:G$2001=G1891,H$2:H$2001,"")),"")</f>
        <v/>
      </c>
      <c r="K1891" t="str">
        <f t="array" aca="1" ref="K1891" ca="1">IF(AND(G1891&lt;&gt;"",G1891&lt;&gt;G1890),MAX(IF(G$2:G$2001=G1891,I$2:I$2001,"")),"")</f>
        <v/>
      </c>
      <c r="L1891" t="str">
        <f t="shared" ca="1" si="116"/>
        <v/>
      </c>
    </row>
    <row r="1892" spans="2:12" x14ac:dyDescent="0.25">
      <c r="B1892" t="str">
        <f t="shared" ca="1" si="118"/>
        <v/>
      </c>
      <c r="C1892" t="str">
        <f t="shared" ca="1" si="117"/>
        <v/>
      </c>
      <c r="D1892" s="156" t="str">
        <f t="array" aca="1" ref="D1892" ca="1">IFERROR(IF(B1892&lt;&gt;"",IF(OR(EXACT(OFFSET(Metadata!$A$1,0,0,Metadata!Metadata_Table_Length,1),C1892)),1,""),""),"")</f>
        <v/>
      </c>
      <c r="E1892" s="163" t="str">
        <f t="array" aca="1" ref="E1892" ca="1">IF(B1892&lt;&gt;"",IF(D1892=1,OFFSET(Metadata!$B$1,MIN(IF(OFFSET(Metadata!$A$1,0,0,Metadata!Metadata_Table_Length,1)=C1892,ROW(OFFSET(Metadata!$A$1,0,0,Metadata!Metadata_Table_Length,1))-1,"")),0),OFFSET(Metadata!$B$1,MIN(IF(OFFSET(Metadata!$A$1,0,0,Metadata!Metadata_Table_Length,1)=SUBSTITUTE(C1892,"rawdatafilename","originalfilename"),ROW(OFFSET(Metadata!$A$1,0,0,Metadata!Metadata_Table_Length,1))-1,"")),0)),"")</f>
        <v/>
      </c>
      <c r="F1892" t="str">
        <f t="shared" ca="1" si="119"/>
        <v/>
      </c>
      <c r="G1892" t="str">
        <f t="array" aca="1" ref="G1892" ca="1">IF(B1892&lt;&gt;"",OFFSET(Metadata!$B$1,MIN(IF(OFFSET(Metadata!$A$1,0,0,Metadata!Metadata_Table_Length,1)=SUBSTITUTE(C1892,"rawdatafilename","partnumber"),ROW(OFFSET(Metadata!$A$1,0,0,Metadata!Metadata_Table_Length,1))-1,"")),0),"")</f>
        <v/>
      </c>
      <c r="H1892" t="str">
        <f t="array" aca="1" ref="H1892" ca="1">IF(B1892&lt;&gt;"",OFFSET(Metadata!$B$1,MIN(IF(OFFSET(Metadata!$A$1,0,0,Metadata!Metadata_Table_Length,1)=SUBSTITUTE(C1892,"rawdatafilename","original_count"),ROW(OFFSET(Metadata!$A$1,0,0,Metadata!Metadata_Table_Length,1))-1,"")),0),"")</f>
        <v/>
      </c>
      <c r="I1892" t="str">
        <f t="array" aca="1" ref="I1892" ca="1">IF(B1892&lt;&gt;"",OFFSET(Metadata!$B$1,MIN(IF(OFFSET(Metadata!$A$1,0,0,Metadata!Metadata_Table_Length,1)=SUBSTITUTE(C1892,"rawdatafilename","count"),ROW(OFFSET(Metadata!$A$1,0,0,Metadata!Metadata_Table_Length,1))-1,"")),0),"")</f>
        <v/>
      </c>
      <c r="J1892" t="str">
        <f t="array" aca="1" ref="J1892" ca="1">IF(AND(G1892&lt;&gt;"",G1892&lt;&gt;G1891),MAX(IF(G$2:G$2001=G1892,H$2:H$2001,"")),"")</f>
        <v/>
      </c>
      <c r="K1892" t="str">
        <f t="array" aca="1" ref="K1892" ca="1">IF(AND(G1892&lt;&gt;"",G1892&lt;&gt;G1891),MAX(IF(G$2:G$2001=G1892,I$2:I$2001,"")),"")</f>
        <v/>
      </c>
      <c r="L1892" t="str">
        <f t="shared" ca="1" si="116"/>
        <v/>
      </c>
    </row>
    <row r="1893" spans="2:12" x14ac:dyDescent="0.25">
      <c r="B1893" t="str">
        <f t="shared" ca="1" si="118"/>
        <v/>
      </c>
      <c r="C1893" t="str">
        <f t="shared" ca="1" si="117"/>
        <v/>
      </c>
      <c r="D1893" s="156" t="str">
        <f t="array" aca="1" ref="D1893" ca="1">IFERROR(IF(B1893&lt;&gt;"",IF(OR(EXACT(OFFSET(Metadata!$A$1,0,0,Metadata!Metadata_Table_Length,1),C1893)),1,""),""),"")</f>
        <v/>
      </c>
      <c r="E1893" s="163" t="str">
        <f t="array" aca="1" ref="E1893" ca="1">IF(B1893&lt;&gt;"",IF(D1893=1,OFFSET(Metadata!$B$1,MIN(IF(OFFSET(Metadata!$A$1,0,0,Metadata!Metadata_Table_Length,1)=C1893,ROW(OFFSET(Metadata!$A$1,0,0,Metadata!Metadata_Table_Length,1))-1,"")),0),OFFSET(Metadata!$B$1,MIN(IF(OFFSET(Metadata!$A$1,0,0,Metadata!Metadata_Table_Length,1)=SUBSTITUTE(C1893,"rawdatafilename","originalfilename"),ROW(OFFSET(Metadata!$A$1,0,0,Metadata!Metadata_Table_Length,1))-1,"")),0)),"")</f>
        <v/>
      </c>
      <c r="F1893" t="str">
        <f t="shared" ca="1" si="119"/>
        <v/>
      </c>
      <c r="G1893" t="str">
        <f t="array" aca="1" ref="G1893" ca="1">IF(B1893&lt;&gt;"",OFFSET(Metadata!$B$1,MIN(IF(OFFSET(Metadata!$A$1,0,0,Metadata!Metadata_Table_Length,1)=SUBSTITUTE(C1893,"rawdatafilename","partnumber"),ROW(OFFSET(Metadata!$A$1,0,0,Metadata!Metadata_Table_Length,1))-1,"")),0),"")</f>
        <v/>
      </c>
      <c r="H1893" t="str">
        <f t="array" aca="1" ref="H1893" ca="1">IF(B1893&lt;&gt;"",OFFSET(Metadata!$B$1,MIN(IF(OFFSET(Metadata!$A$1,0,0,Metadata!Metadata_Table_Length,1)=SUBSTITUTE(C1893,"rawdatafilename","original_count"),ROW(OFFSET(Metadata!$A$1,0,0,Metadata!Metadata_Table_Length,1))-1,"")),0),"")</f>
        <v/>
      </c>
      <c r="I1893" t="str">
        <f t="array" aca="1" ref="I1893" ca="1">IF(B1893&lt;&gt;"",OFFSET(Metadata!$B$1,MIN(IF(OFFSET(Metadata!$A$1,0,0,Metadata!Metadata_Table_Length,1)=SUBSTITUTE(C1893,"rawdatafilename","count"),ROW(OFFSET(Metadata!$A$1,0,0,Metadata!Metadata_Table_Length,1))-1,"")),0),"")</f>
        <v/>
      </c>
      <c r="J1893" t="str">
        <f t="array" aca="1" ref="J1893" ca="1">IF(AND(G1893&lt;&gt;"",G1893&lt;&gt;G1892),MAX(IF(G$2:G$2001=G1893,H$2:H$2001,"")),"")</f>
        <v/>
      </c>
      <c r="K1893" t="str">
        <f t="array" aca="1" ref="K1893" ca="1">IF(AND(G1893&lt;&gt;"",G1893&lt;&gt;G1892),MAX(IF(G$2:G$2001=G1893,I$2:I$2001,"")),"")</f>
        <v/>
      </c>
      <c r="L1893" t="str">
        <f t="shared" ca="1" si="116"/>
        <v/>
      </c>
    </row>
    <row r="1894" spans="2:12" x14ac:dyDescent="0.25">
      <c r="B1894" t="str">
        <f t="shared" ca="1" si="118"/>
        <v/>
      </c>
      <c r="C1894" t="str">
        <f t="shared" ca="1" si="117"/>
        <v/>
      </c>
      <c r="D1894" s="156" t="str">
        <f t="array" aca="1" ref="D1894" ca="1">IFERROR(IF(B1894&lt;&gt;"",IF(OR(EXACT(OFFSET(Metadata!$A$1,0,0,Metadata!Metadata_Table_Length,1),C1894)),1,""),""),"")</f>
        <v/>
      </c>
      <c r="E1894" s="163" t="str">
        <f t="array" aca="1" ref="E1894" ca="1">IF(B1894&lt;&gt;"",IF(D1894=1,OFFSET(Metadata!$B$1,MIN(IF(OFFSET(Metadata!$A$1,0,0,Metadata!Metadata_Table_Length,1)=C1894,ROW(OFFSET(Metadata!$A$1,0,0,Metadata!Metadata_Table_Length,1))-1,"")),0),OFFSET(Metadata!$B$1,MIN(IF(OFFSET(Metadata!$A$1,0,0,Metadata!Metadata_Table_Length,1)=SUBSTITUTE(C1894,"rawdatafilename","originalfilename"),ROW(OFFSET(Metadata!$A$1,0,0,Metadata!Metadata_Table_Length,1))-1,"")),0)),"")</f>
        <v/>
      </c>
      <c r="F1894" t="str">
        <f t="shared" ca="1" si="119"/>
        <v/>
      </c>
      <c r="G1894" t="str">
        <f t="array" aca="1" ref="G1894" ca="1">IF(B1894&lt;&gt;"",OFFSET(Metadata!$B$1,MIN(IF(OFFSET(Metadata!$A$1,0,0,Metadata!Metadata_Table_Length,1)=SUBSTITUTE(C1894,"rawdatafilename","partnumber"),ROW(OFFSET(Metadata!$A$1,0,0,Metadata!Metadata_Table_Length,1))-1,"")),0),"")</f>
        <v/>
      </c>
      <c r="H1894" t="str">
        <f t="array" aca="1" ref="H1894" ca="1">IF(B1894&lt;&gt;"",OFFSET(Metadata!$B$1,MIN(IF(OFFSET(Metadata!$A$1,0,0,Metadata!Metadata_Table_Length,1)=SUBSTITUTE(C1894,"rawdatafilename","original_count"),ROW(OFFSET(Metadata!$A$1,0,0,Metadata!Metadata_Table_Length,1))-1,"")),0),"")</f>
        <v/>
      </c>
      <c r="I1894" t="str">
        <f t="array" aca="1" ref="I1894" ca="1">IF(B1894&lt;&gt;"",OFFSET(Metadata!$B$1,MIN(IF(OFFSET(Metadata!$A$1,0,0,Metadata!Metadata_Table_Length,1)=SUBSTITUTE(C1894,"rawdatafilename","count"),ROW(OFFSET(Metadata!$A$1,0,0,Metadata!Metadata_Table_Length,1))-1,"")),0),"")</f>
        <v/>
      </c>
      <c r="J1894" t="str">
        <f t="array" aca="1" ref="J1894" ca="1">IF(AND(G1894&lt;&gt;"",G1894&lt;&gt;G1893),MAX(IF(G$2:G$2001=G1894,H$2:H$2001,"")),"")</f>
        <v/>
      </c>
      <c r="K1894" t="str">
        <f t="array" aca="1" ref="K1894" ca="1">IF(AND(G1894&lt;&gt;"",G1894&lt;&gt;G1893),MAX(IF(G$2:G$2001=G1894,I$2:I$2001,"")),"")</f>
        <v/>
      </c>
      <c r="L1894" t="str">
        <f t="shared" ca="1" si="116"/>
        <v/>
      </c>
    </row>
    <row r="1895" spans="2:12" x14ac:dyDescent="0.25">
      <c r="B1895" t="str">
        <f t="shared" ca="1" si="118"/>
        <v/>
      </c>
      <c r="C1895" t="str">
        <f t="shared" ca="1" si="117"/>
        <v/>
      </c>
      <c r="D1895" s="156" t="str">
        <f t="array" aca="1" ref="D1895" ca="1">IFERROR(IF(B1895&lt;&gt;"",IF(OR(EXACT(OFFSET(Metadata!$A$1,0,0,Metadata!Metadata_Table_Length,1),C1895)),1,""),""),"")</f>
        <v/>
      </c>
      <c r="E1895" s="163" t="str">
        <f t="array" aca="1" ref="E1895" ca="1">IF(B1895&lt;&gt;"",IF(D1895=1,OFFSET(Metadata!$B$1,MIN(IF(OFFSET(Metadata!$A$1,0,0,Metadata!Metadata_Table_Length,1)=C1895,ROW(OFFSET(Metadata!$A$1,0,0,Metadata!Metadata_Table_Length,1))-1,"")),0),OFFSET(Metadata!$B$1,MIN(IF(OFFSET(Metadata!$A$1,0,0,Metadata!Metadata_Table_Length,1)=SUBSTITUTE(C1895,"rawdatafilename","originalfilename"),ROW(OFFSET(Metadata!$A$1,0,0,Metadata!Metadata_Table_Length,1))-1,"")),0)),"")</f>
        <v/>
      </c>
      <c r="F1895" t="str">
        <f t="shared" ca="1" si="119"/>
        <v/>
      </c>
      <c r="G1895" t="str">
        <f t="array" aca="1" ref="G1895" ca="1">IF(B1895&lt;&gt;"",OFFSET(Metadata!$B$1,MIN(IF(OFFSET(Metadata!$A$1,0,0,Metadata!Metadata_Table_Length,1)=SUBSTITUTE(C1895,"rawdatafilename","partnumber"),ROW(OFFSET(Metadata!$A$1,0,0,Metadata!Metadata_Table_Length,1))-1,"")),0),"")</f>
        <v/>
      </c>
      <c r="H1895" t="str">
        <f t="array" aca="1" ref="H1895" ca="1">IF(B1895&lt;&gt;"",OFFSET(Metadata!$B$1,MIN(IF(OFFSET(Metadata!$A$1,0,0,Metadata!Metadata_Table_Length,1)=SUBSTITUTE(C1895,"rawdatafilename","original_count"),ROW(OFFSET(Metadata!$A$1,0,0,Metadata!Metadata_Table_Length,1))-1,"")),0),"")</f>
        <v/>
      </c>
      <c r="I1895" t="str">
        <f t="array" aca="1" ref="I1895" ca="1">IF(B1895&lt;&gt;"",OFFSET(Metadata!$B$1,MIN(IF(OFFSET(Metadata!$A$1,0,0,Metadata!Metadata_Table_Length,1)=SUBSTITUTE(C1895,"rawdatafilename","count"),ROW(OFFSET(Metadata!$A$1,0,0,Metadata!Metadata_Table_Length,1))-1,"")),0),"")</f>
        <v/>
      </c>
      <c r="J1895" t="str">
        <f t="array" aca="1" ref="J1895" ca="1">IF(AND(G1895&lt;&gt;"",G1895&lt;&gt;G1894),MAX(IF(G$2:G$2001=G1895,H$2:H$2001,"")),"")</f>
        <v/>
      </c>
      <c r="K1895" t="str">
        <f t="array" aca="1" ref="K1895" ca="1">IF(AND(G1895&lt;&gt;"",G1895&lt;&gt;G1894),MAX(IF(G$2:G$2001=G1895,I$2:I$2001,"")),"")</f>
        <v/>
      </c>
      <c r="L1895" t="str">
        <f t="shared" ca="1" si="116"/>
        <v/>
      </c>
    </row>
    <row r="1896" spans="2:12" x14ac:dyDescent="0.25">
      <c r="B1896" t="str">
        <f t="shared" ca="1" si="118"/>
        <v/>
      </c>
      <c r="C1896" t="str">
        <f t="shared" ca="1" si="117"/>
        <v/>
      </c>
      <c r="D1896" s="156" t="str">
        <f t="array" aca="1" ref="D1896" ca="1">IFERROR(IF(B1896&lt;&gt;"",IF(OR(EXACT(OFFSET(Metadata!$A$1,0,0,Metadata!Metadata_Table_Length,1),C1896)),1,""),""),"")</f>
        <v/>
      </c>
      <c r="E1896" s="163" t="str">
        <f t="array" aca="1" ref="E1896" ca="1">IF(B1896&lt;&gt;"",IF(D1896=1,OFFSET(Metadata!$B$1,MIN(IF(OFFSET(Metadata!$A$1,0,0,Metadata!Metadata_Table_Length,1)=C1896,ROW(OFFSET(Metadata!$A$1,0,0,Metadata!Metadata_Table_Length,1))-1,"")),0),OFFSET(Metadata!$B$1,MIN(IF(OFFSET(Metadata!$A$1,0,0,Metadata!Metadata_Table_Length,1)=SUBSTITUTE(C1896,"rawdatafilename","originalfilename"),ROW(OFFSET(Metadata!$A$1,0,0,Metadata!Metadata_Table_Length,1))-1,"")),0)),"")</f>
        <v/>
      </c>
      <c r="F1896" t="str">
        <f t="shared" ca="1" si="119"/>
        <v/>
      </c>
      <c r="G1896" t="str">
        <f t="array" aca="1" ref="G1896" ca="1">IF(B1896&lt;&gt;"",OFFSET(Metadata!$B$1,MIN(IF(OFFSET(Metadata!$A$1,0,0,Metadata!Metadata_Table_Length,1)=SUBSTITUTE(C1896,"rawdatafilename","partnumber"),ROW(OFFSET(Metadata!$A$1,0,0,Metadata!Metadata_Table_Length,1))-1,"")),0),"")</f>
        <v/>
      </c>
      <c r="H1896" t="str">
        <f t="array" aca="1" ref="H1896" ca="1">IF(B1896&lt;&gt;"",OFFSET(Metadata!$B$1,MIN(IF(OFFSET(Metadata!$A$1,0,0,Metadata!Metadata_Table_Length,1)=SUBSTITUTE(C1896,"rawdatafilename","original_count"),ROW(OFFSET(Metadata!$A$1,0,0,Metadata!Metadata_Table_Length,1))-1,"")),0),"")</f>
        <v/>
      </c>
      <c r="I1896" t="str">
        <f t="array" aca="1" ref="I1896" ca="1">IF(B1896&lt;&gt;"",OFFSET(Metadata!$B$1,MIN(IF(OFFSET(Metadata!$A$1,0,0,Metadata!Metadata_Table_Length,1)=SUBSTITUTE(C1896,"rawdatafilename","count"),ROW(OFFSET(Metadata!$A$1,0,0,Metadata!Metadata_Table_Length,1))-1,"")),0),"")</f>
        <v/>
      </c>
      <c r="J1896" t="str">
        <f t="array" aca="1" ref="J1896" ca="1">IF(AND(G1896&lt;&gt;"",G1896&lt;&gt;G1895),MAX(IF(G$2:G$2001=G1896,H$2:H$2001,"")),"")</f>
        <v/>
      </c>
      <c r="K1896" t="str">
        <f t="array" aca="1" ref="K1896" ca="1">IF(AND(G1896&lt;&gt;"",G1896&lt;&gt;G1895),MAX(IF(G$2:G$2001=G1896,I$2:I$2001,"")),"")</f>
        <v/>
      </c>
      <c r="L1896" t="str">
        <f t="shared" ca="1" si="116"/>
        <v/>
      </c>
    </row>
    <row r="1897" spans="2:12" x14ac:dyDescent="0.25">
      <c r="B1897" t="str">
        <f t="shared" ca="1" si="118"/>
        <v/>
      </c>
      <c r="C1897" t="str">
        <f t="shared" ca="1" si="117"/>
        <v/>
      </c>
      <c r="D1897" s="156" t="str">
        <f t="array" aca="1" ref="D1897" ca="1">IFERROR(IF(B1897&lt;&gt;"",IF(OR(EXACT(OFFSET(Metadata!$A$1,0,0,Metadata!Metadata_Table_Length,1),C1897)),1,""),""),"")</f>
        <v/>
      </c>
      <c r="E1897" s="163" t="str">
        <f t="array" aca="1" ref="E1897" ca="1">IF(B1897&lt;&gt;"",IF(D1897=1,OFFSET(Metadata!$B$1,MIN(IF(OFFSET(Metadata!$A$1,0,0,Metadata!Metadata_Table_Length,1)=C1897,ROW(OFFSET(Metadata!$A$1,0,0,Metadata!Metadata_Table_Length,1))-1,"")),0),OFFSET(Metadata!$B$1,MIN(IF(OFFSET(Metadata!$A$1,0,0,Metadata!Metadata_Table_Length,1)=SUBSTITUTE(C1897,"rawdatafilename","originalfilename"),ROW(OFFSET(Metadata!$A$1,0,0,Metadata!Metadata_Table_Length,1))-1,"")),0)),"")</f>
        <v/>
      </c>
      <c r="F1897" t="str">
        <f t="shared" ca="1" si="119"/>
        <v/>
      </c>
      <c r="G1897" t="str">
        <f t="array" aca="1" ref="G1897" ca="1">IF(B1897&lt;&gt;"",OFFSET(Metadata!$B$1,MIN(IF(OFFSET(Metadata!$A$1,0,0,Metadata!Metadata_Table_Length,1)=SUBSTITUTE(C1897,"rawdatafilename","partnumber"),ROW(OFFSET(Metadata!$A$1,0,0,Metadata!Metadata_Table_Length,1))-1,"")),0),"")</f>
        <v/>
      </c>
      <c r="H1897" t="str">
        <f t="array" aca="1" ref="H1897" ca="1">IF(B1897&lt;&gt;"",OFFSET(Metadata!$B$1,MIN(IF(OFFSET(Metadata!$A$1,0,0,Metadata!Metadata_Table_Length,1)=SUBSTITUTE(C1897,"rawdatafilename","original_count"),ROW(OFFSET(Metadata!$A$1,0,0,Metadata!Metadata_Table_Length,1))-1,"")),0),"")</f>
        <v/>
      </c>
      <c r="I1897" t="str">
        <f t="array" aca="1" ref="I1897" ca="1">IF(B1897&lt;&gt;"",OFFSET(Metadata!$B$1,MIN(IF(OFFSET(Metadata!$A$1,0,0,Metadata!Metadata_Table_Length,1)=SUBSTITUTE(C1897,"rawdatafilename","count"),ROW(OFFSET(Metadata!$A$1,0,0,Metadata!Metadata_Table_Length,1))-1,"")),0),"")</f>
        <v/>
      </c>
      <c r="J1897" t="str">
        <f t="array" aca="1" ref="J1897" ca="1">IF(AND(G1897&lt;&gt;"",G1897&lt;&gt;G1896),MAX(IF(G$2:G$2001=G1897,H$2:H$2001,"")),"")</f>
        <v/>
      </c>
      <c r="K1897" t="str">
        <f t="array" aca="1" ref="K1897" ca="1">IF(AND(G1897&lt;&gt;"",G1897&lt;&gt;G1896),MAX(IF(G$2:G$2001=G1897,I$2:I$2001,"")),"")</f>
        <v/>
      </c>
      <c r="L1897" t="str">
        <f t="shared" ca="1" si="116"/>
        <v/>
      </c>
    </row>
    <row r="1898" spans="2:12" x14ac:dyDescent="0.25">
      <c r="B1898" t="str">
        <f t="shared" ca="1" si="118"/>
        <v/>
      </c>
      <c r="C1898" t="str">
        <f t="shared" ca="1" si="117"/>
        <v/>
      </c>
      <c r="D1898" s="156" t="str">
        <f t="array" aca="1" ref="D1898" ca="1">IFERROR(IF(B1898&lt;&gt;"",IF(OR(EXACT(OFFSET(Metadata!$A$1,0,0,Metadata!Metadata_Table_Length,1),C1898)),1,""),""),"")</f>
        <v/>
      </c>
      <c r="E1898" s="163" t="str">
        <f t="array" aca="1" ref="E1898" ca="1">IF(B1898&lt;&gt;"",IF(D1898=1,OFFSET(Metadata!$B$1,MIN(IF(OFFSET(Metadata!$A$1,0,0,Metadata!Metadata_Table_Length,1)=C1898,ROW(OFFSET(Metadata!$A$1,0,0,Metadata!Metadata_Table_Length,1))-1,"")),0),OFFSET(Metadata!$B$1,MIN(IF(OFFSET(Metadata!$A$1,0,0,Metadata!Metadata_Table_Length,1)=SUBSTITUTE(C1898,"rawdatafilename","originalfilename"),ROW(OFFSET(Metadata!$A$1,0,0,Metadata!Metadata_Table_Length,1))-1,"")),0)),"")</f>
        <v/>
      </c>
      <c r="F1898" t="str">
        <f t="shared" ca="1" si="119"/>
        <v/>
      </c>
      <c r="G1898" t="str">
        <f t="array" aca="1" ref="G1898" ca="1">IF(B1898&lt;&gt;"",OFFSET(Metadata!$B$1,MIN(IF(OFFSET(Metadata!$A$1,0,0,Metadata!Metadata_Table_Length,1)=SUBSTITUTE(C1898,"rawdatafilename","partnumber"),ROW(OFFSET(Metadata!$A$1,0,0,Metadata!Metadata_Table_Length,1))-1,"")),0),"")</f>
        <v/>
      </c>
      <c r="H1898" t="str">
        <f t="array" aca="1" ref="H1898" ca="1">IF(B1898&lt;&gt;"",OFFSET(Metadata!$B$1,MIN(IF(OFFSET(Metadata!$A$1,0,0,Metadata!Metadata_Table_Length,1)=SUBSTITUTE(C1898,"rawdatafilename","original_count"),ROW(OFFSET(Metadata!$A$1,0,0,Metadata!Metadata_Table_Length,1))-1,"")),0),"")</f>
        <v/>
      </c>
      <c r="I1898" t="str">
        <f t="array" aca="1" ref="I1898" ca="1">IF(B1898&lt;&gt;"",OFFSET(Metadata!$B$1,MIN(IF(OFFSET(Metadata!$A$1,0,0,Metadata!Metadata_Table_Length,1)=SUBSTITUTE(C1898,"rawdatafilename","count"),ROW(OFFSET(Metadata!$A$1,0,0,Metadata!Metadata_Table_Length,1))-1,"")),0),"")</f>
        <v/>
      </c>
      <c r="J1898" t="str">
        <f t="array" aca="1" ref="J1898" ca="1">IF(AND(G1898&lt;&gt;"",G1898&lt;&gt;G1897),MAX(IF(G$2:G$2001=G1898,H$2:H$2001,"")),"")</f>
        <v/>
      </c>
      <c r="K1898" t="str">
        <f t="array" aca="1" ref="K1898" ca="1">IF(AND(G1898&lt;&gt;"",G1898&lt;&gt;G1897),MAX(IF(G$2:G$2001=G1898,I$2:I$2001,"")),"")</f>
        <v/>
      </c>
      <c r="L1898" t="str">
        <f t="shared" ref="L1898:L1961" ca="1" si="120">IF(F1898&lt;&gt;"",IF(F1898&lt;&gt;F1897,F1898,""),"")</f>
        <v/>
      </c>
    </row>
    <row r="1899" spans="2:12" x14ac:dyDescent="0.25">
      <c r="B1899" t="str">
        <f t="shared" ca="1" si="118"/>
        <v/>
      </c>
      <c r="C1899" t="str">
        <f t="shared" ca="1" si="117"/>
        <v/>
      </c>
      <c r="D1899" s="156" t="str">
        <f t="array" aca="1" ref="D1899" ca="1">IFERROR(IF(B1899&lt;&gt;"",IF(OR(EXACT(OFFSET(Metadata!$A$1,0,0,Metadata!Metadata_Table_Length,1),C1899)),1,""),""),"")</f>
        <v/>
      </c>
      <c r="E1899" s="163" t="str">
        <f t="array" aca="1" ref="E1899" ca="1">IF(B1899&lt;&gt;"",IF(D1899=1,OFFSET(Metadata!$B$1,MIN(IF(OFFSET(Metadata!$A$1,0,0,Metadata!Metadata_Table_Length,1)=C1899,ROW(OFFSET(Metadata!$A$1,0,0,Metadata!Metadata_Table_Length,1))-1,"")),0),OFFSET(Metadata!$B$1,MIN(IF(OFFSET(Metadata!$A$1,0,0,Metadata!Metadata_Table_Length,1)=SUBSTITUTE(C1899,"rawdatafilename","originalfilename"),ROW(OFFSET(Metadata!$A$1,0,0,Metadata!Metadata_Table_Length,1))-1,"")),0)),"")</f>
        <v/>
      </c>
      <c r="F1899" t="str">
        <f t="shared" ca="1" si="119"/>
        <v/>
      </c>
      <c r="G1899" t="str">
        <f t="array" aca="1" ref="G1899" ca="1">IF(B1899&lt;&gt;"",OFFSET(Metadata!$B$1,MIN(IF(OFFSET(Metadata!$A$1,0,0,Metadata!Metadata_Table_Length,1)=SUBSTITUTE(C1899,"rawdatafilename","partnumber"),ROW(OFFSET(Metadata!$A$1,0,0,Metadata!Metadata_Table_Length,1))-1,"")),0),"")</f>
        <v/>
      </c>
      <c r="H1899" t="str">
        <f t="array" aca="1" ref="H1899" ca="1">IF(B1899&lt;&gt;"",OFFSET(Metadata!$B$1,MIN(IF(OFFSET(Metadata!$A$1,0,0,Metadata!Metadata_Table_Length,1)=SUBSTITUTE(C1899,"rawdatafilename","original_count"),ROW(OFFSET(Metadata!$A$1,0,0,Metadata!Metadata_Table_Length,1))-1,"")),0),"")</f>
        <v/>
      </c>
      <c r="I1899" t="str">
        <f t="array" aca="1" ref="I1899" ca="1">IF(B1899&lt;&gt;"",OFFSET(Metadata!$B$1,MIN(IF(OFFSET(Metadata!$A$1,0,0,Metadata!Metadata_Table_Length,1)=SUBSTITUTE(C1899,"rawdatafilename","count"),ROW(OFFSET(Metadata!$A$1,0,0,Metadata!Metadata_Table_Length,1))-1,"")),0),"")</f>
        <v/>
      </c>
      <c r="J1899" t="str">
        <f t="array" aca="1" ref="J1899" ca="1">IF(AND(G1899&lt;&gt;"",G1899&lt;&gt;G1898),MAX(IF(G$2:G$2001=G1899,H$2:H$2001,"")),"")</f>
        <v/>
      </c>
      <c r="K1899" t="str">
        <f t="array" aca="1" ref="K1899" ca="1">IF(AND(G1899&lt;&gt;"",G1899&lt;&gt;G1898),MAX(IF(G$2:G$2001=G1899,I$2:I$2001,"")),"")</f>
        <v/>
      </c>
      <c r="L1899" t="str">
        <f t="shared" ca="1" si="120"/>
        <v/>
      </c>
    </row>
    <row r="1900" spans="2:12" x14ac:dyDescent="0.25">
      <c r="B1900" t="str">
        <f t="shared" ca="1" si="118"/>
        <v/>
      </c>
      <c r="C1900" t="str">
        <f t="shared" ca="1" si="117"/>
        <v/>
      </c>
      <c r="D1900" s="156" t="str">
        <f t="array" aca="1" ref="D1900" ca="1">IFERROR(IF(B1900&lt;&gt;"",IF(OR(EXACT(OFFSET(Metadata!$A$1,0,0,Metadata!Metadata_Table_Length,1),C1900)),1,""),""),"")</f>
        <v/>
      </c>
      <c r="E1900" s="163" t="str">
        <f t="array" aca="1" ref="E1900" ca="1">IF(B1900&lt;&gt;"",IF(D1900=1,OFFSET(Metadata!$B$1,MIN(IF(OFFSET(Metadata!$A$1,0,0,Metadata!Metadata_Table_Length,1)=C1900,ROW(OFFSET(Metadata!$A$1,0,0,Metadata!Metadata_Table_Length,1))-1,"")),0),OFFSET(Metadata!$B$1,MIN(IF(OFFSET(Metadata!$A$1,0,0,Metadata!Metadata_Table_Length,1)=SUBSTITUTE(C1900,"rawdatafilename","originalfilename"),ROW(OFFSET(Metadata!$A$1,0,0,Metadata!Metadata_Table_Length,1))-1,"")),0)),"")</f>
        <v/>
      </c>
      <c r="F1900" t="str">
        <f t="shared" ca="1" si="119"/>
        <v/>
      </c>
      <c r="G1900" t="str">
        <f t="array" aca="1" ref="G1900" ca="1">IF(B1900&lt;&gt;"",OFFSET(Metadata!$B$1,MIN(IF(OFFSET(Metadata!$A$1,0,0,Metadata!Metadata_Table_Length,1)=SUBSTITUTE(C1900,"rawdatafilename","partnumber"),ROW(OFFSET(Metadata!$A$1,0,0,Metadata!Metadata_Table_Length,1))-1,"")),0),"")</f>
        <v/>
      </c>
      <c r="H1900" t="str">
        <f t="array" aca="1" ref="H1900" ca="1">IF(B1900&lt;&gt;"",OFFSET(Metadata!$B$1,MIN(IF(OFFSET(Metadata!$A$1,0,0,Metadata!Metadata_Table_Length,1)=SUBSTITUTE(C1900,"rawdatafilename","original_count"),ROW(OFFSET(Metadata!$A$1,0,0,Metadata!Metadata_Table_Length,1))-1,"")),0),"")</f>
        <v/>
      </c>
      <c r="I1900" t="str">
        <f t="array" aca="1" ref="I1900" ca="1">IF(B1900&lt;&gt;"",OFFSET(Metadata!$B$1,MIN(IF(OFFSET(Metadata!$A$1,0,0,Metadata!Metadata_Table_Length,1)=SUBSTITUTE(C1900,"rawdatafilename","count"),ROW(OFFSET(Metadata!$A$1,0,0,Metadata!Metadata_Table_Length,1))-1,"")),0),"")</f>
        <v/>
      </c>
      <c r="J1900" t="str">
        <f t="array" aca="1" ref="J1900" ca="1">IF(AND(G1900&lt;&gt;"",G1900&lt;&gt;G1899),MAX(IF(G$2:G$2001=G1900,H$2:H$2001,"")),"")</f>
        <v/>
      </c>
      <c r="K1900" t="str">
        <f t="array" aca="1" ref="K1900" ca="1">IF(AND(G1900&lt;&gt;"",G1900&lt;&gt;G1899),MAX(IF(G$2:G$2001=G1900,I$2:I$2001,"")),"")</f>
        <v/>
      </c>
      <c r="L1900" t="str">
        <f t="shared" ca="1" si="120"/>
        <v/>
      </c>
    </row>
    <row r="1901" spans="2:12" x14ac:dyDescent="0.25">
      <c r="B1901" t="str">
        <f t="shared" ca="1" si="118"/>
        <v/>
      </c>
      <c r="C1901" t="str">
        <f t="shared" ca="1" si="117"/>
        <v/>
      </c>
      <c r="D1901" s="156" t="str">
        <f t="array" aca="1" ref="D1901" ca="1">IFERROR(IF(B1901&lt;&gt;"",IF(OR(EXACT(OFFSET(Metadata!$A$1,0,0,Metadata!Metadata_Table_Length,1),C1901)),1,""),""),"")</f>
        <v/>
      </c>
      <c r="E1901" s="163" t="str">
        <f t="array" aca="1" ref="E1901" ca="1">IF(B1901&lt;&gt;"",IF(D1901=1,OFFSET(Metadata!$B$1,MIN(IF(OFFSET(Metadata!$A$1,0,0,Metadata!Metadata_Table_Length,1)=C1901,ROW(OFFSET(Metadata!$A$1,0,0,Metadata!Metadata_Table_Length,1))-1,"")),0),OFFSET(Metadata!$B$1,MIN(IF(OFFSET(Metadata!$A$1,0,0,Metadata!Metadata_Table_Length,1)=SUBSTITUTE(C1901,"rawdatafilename","originalfilename"),ROW(OFFSET(Metadata!$A$1,0,0,Metadata!Metadata_Table_Length,1))-1,"")),0)),"")</f>
        <v/>
      </c>
      <c r="F1901" t="str">
        <f t="shared" ca="1" si="119"/>
        <v/>
      </c>
      <c r="G1901" t="str">
        <f t="array" aca="1" ref="G1901" ca="1">IF(B1901&lt;&gt;"",OFFSET(Metadata!$B$1,MIN(IF(OFFSET(Metadata!$A$1,0,0,Metadata!Metadata_Table_Length,1)=SUBSTITUTE(C1901,"rawdatafilename","partnumber"),ROW(OFFSET(Metadata!$A$1,0,0,Metadata!Metadata_Table_Length,1))-1,"")),0),"")</f>
        <v/>
      </c>
      <c r="H1901" t="str">
        <f t="array" aca="1" ref="H1901" ca="1">IF(B1901&lt;&gt;"",OFFSET(Metadata!$B$1,MIN(IF(OFFSET(Metadata!$A$1,0,0,Metadata!Metadata_Table_Length,1)=SUBSTITUTE(C1901,"rawdatafilename","original_count"),ROW(OFFSET(Metadata!$A$1,0,0,Metadata!Metadata_Table_Length,1))-1,"")),0),"")</f>
        <v/>
      </c>
      <c r="I1901" t="str">
        <f t="array" aca="1" ref="I1901" ca="1">IF(B1901&lt;&gt;"",OFFSET(Metadata!$B$1,MIN(IF(OFFSET(Metadata!$A$1,0,0,Metadata!Metadata_Table_Length,1)=SUBSTITUTE(C1901,"rawdatafilename","count"),ROW(OFFSET(Metadata!$A$1,0,0,Metadata!Metadata_Table_Length,1))-1,"")),0),"")</f>
        <v/>
      </c>
      <c r="J1901" t="str">
        <f t="array" aca="1" ref="J1901" ca="1">IF(AND(G1901&lt;&gt;"",G1901&lt;&gt;G1900),MAX(IF(G$2:G$2001=G1901,H$2:H$2001,"")),"")</f>
        <v/>
      </c>
      <c r="K1901" t="str">
        <f t="array" aca="1" ref="K1901" ca="1">IF(AND(G1901&lt;&gt;"",G1901&lt;&gt;G1900),MAX(IF(G$2:G$2001=G1901,I$2:I$2001,"")),"")</f>
        <v/>
      </c>
      <c r="L1901" t="str">
        <f t="shared" ca="1" si="120"/>
        <v/>
      </c>
    </row>
    <row r="1902" spans="2:12" x14ac:dyDescent="0.25">
      <c r="B1902" t="str">
        <f t="shared" ca="1" si="118"/>
        <v/>
      </c>
      <c r="C1902" t="str">
        <f t="shared" ca="1" si="117"/>
        <v/>
      </c>
      <c r="D1902" s="156" t="str">
        <f t="array" aca="1" ref="D1902" ca="1">IFERROR(IF(B1902&lt;&gt;"",IF(OR(EXACT(OFFSET(Metadata!$A$1,0,0,Metadata!Metadata_Table_Length,1),C1902)),1,""),""),"")</f>
        <v/>
      </c>
      <c r="E1902" s="163" t="str">
        <f t="array" aca="1" ref="E1902" ca="1">IF(B1902&lt;&gt;"",IF(D1902=1,OFFSET(Metadata!$B$1,MIN(IF(OFFSET(Metadata!$A$1,0,0,Metadata!Metadata_Table_Length,1)=C1902,ROW(OFFSET(Metadata!$A$1,0,0,Metadata!Metadata_Table_Length,1))-1,"")),0),OFFSET(Metadata!$B$1,MIN(IF(OFFSET(Metadata!$A$1,0,0,Metadata!Metadata_Table_Length,1)=SUBSTITUTE(C1902,"rawdatafilename","originalfilename"),ROW(OFFSET(Metadata!$A$1,0,0,Metadata!Metadata_Table_Length,1))-1,"")),0)),"")</f>
        <v/>
      </c>
      <c r="F1902" t="str">
        <f t="shared" ca="1" si="119"/>
        <v/>
      </c>
      <c r="G1902" t="str">
        <f t="array" aca="1" ref="G1902" ca="1">IF(B1902&lt;&gt;"",OFFSET(Metadata!$B$1,MIN(IF(OFFSET(Metadata!$A$1,0,0,Metadata!Metadata_Table_Length,1)=SUBSTITUTE(C1902,"rawdatafilename","partnumber"),ROW(OFFSET(Metadata!$A$1,0,0,Metadata!Metadata_Table_Length,1))-1,"")),0),"")</f>
        <v/>
      </c>
      <c r="H1902" t="str">
        <f t="array" aca="1" ref="H1902" ca="1">IF(B1902&lt;&gt;"",OFFSET(Metadata!$B$1,MIN(IF(OFFSET(Metadata!$A$1,0,0,Metadata!Metadata_Table_Length,1)=SUBSTITUTE(C1902,"rawdatafilename","original_count"),ROW(OFFSET(Metadata!$A$1,0,0,Metadata!Metadata_Table_Length,1))-1,"")),0),"")</f>
        <v/>
      </c>
      <c r="I1902" t="str">
        <f t="array" aca="1" ref="I1902" ca="1">IF(B1902&lt;&gt;"",OFFSET(Metadata!$B$1,MIN(IF(OFFSET(Metadata!$A$1,0,0,Metadata!Metadata_Table_Length,1)=SUBSTITUTE(C1902,"rawdatafilename","count"),ROW(OFFSET(Metadata!$A$1,0,0,Metadata!Metadata_Table_Length,1))-1,"")),0),"")</f>
        <v/>
      </c>
      <c r="J1902" t="str">
        <f t="array" aca="1" ref="J1902" ca="1">IF(AND(G1902&lt;&gt;"",G1902&lt;&gt;G1901),MAX(IF(G$2:G$2001=G1902,H$2:H$2001,"")),"")</f>
        <v/>
      </c>
      <c r="K1902" t="str">
        <f t="array" aca="1" ref="K1902" ca="1">IF(AND(G1902&lt;&gt;"",G1902&lt;&gt;G1901),MAX(IF(G$2:G$2001=G1902,I$2:I$2001,"")),"")</f>
        <v/>
      </c>
      <c r="L1902" t="str">
        <f t="shared" ca="1" si="120"/>
        <v/>
      </c>
    </row>
    <row r="1903" spans="2:12" x14ac:dyDescent="0.25">
      <c r="B1903" t="str">
        <f t="shared" ca="1" si="118"/>
        <v/>
      </c>
      <c r="C1903" t="str">
        <f t="shared" ca="1" si="117"/>
        <v/>
      </c>
      <c r="D1903" s="156" t="str">
        <f t="array" aca="1" ref="D1903" ca="1">IFERROR(IF(B1903&lt;&gt;"",IF(OR(EXACT(OFFSET(Metadata!$A$1,0,0,Metadata!Metadata_Table_Length,1),C1903)),1,""),""),"")</f>
        <v/>
      </c>
      <c r="E1903" s="163" t="str">
        <f t="array" aca="1" ref="E1903" ca="1">IF(B1903&lt;&gt;"",IF(D1903=1,OFFSET(Metadata!$B$1,MIN(IF(OFFSET(Metadata!$A$1,0,0,Metadata!Metadata_Table_Length,1)=C1903,ROW(OFFSET(Metadata!$A$1,0,0,Metadata!Metadata_Table_Length,1))-1,"")),0),OFFSET(Metadata!$B$1,MIN(IF(OFFSET(Metadata!$A$1,0,0,Metadata!Metadata_Table_Length,1)=SUBSTITUTE(C1903,"rawdatafilename","originalfilename"),ROW(OFFSET(Metadata!$A$1,0,0,Metadata!Metadata_Table_Length,1))-1,"")),0)),"")</f>
        <v/>
      </c>
      <c r="F1903" t="str">
        <f t="shared" ca="1" si="119"/>
        <v/>
      </c>
      <c r="G1903" t="str">
        <f t="array" aca="1" ref="G1903" ca="1">IF(B1903&lt;&gt;"",OFFSET(Metadata!$B$1,MIN(IF(OFFSET(Metadata!$A$1,0,0,Metadata!Metadata_Table_Length,1)=SUBSTITUTE(C1903,"rawdatafilename","partnumber"),ROW(OFFSET(Metadata!$A$1,0,0,Metadata!Metadata_Table_Length,1))-1,"")),0),"")</f>
        <v/>
      </c>
      <c r="H1903" t="str">
        <f t="array" aca="1" ref="H1903" ca="1">IF(B1903&lt;&gt;"",OFFSET(Metadata!$B$1,MIN(IF(OFFSET(Metadata!$A$1,0,0,Metadata!Metadata_Table_Length,1)=SUBSTITUTE(C1903,"rawdatafilename","original_count"),ROW(OFFSET(Metadata!$A$1,0,0,Metadata!Metadata_Table_Length,1))-1,"")),0),"")</f>
        <v/>
      </c>
      <c r="I1903" t="str">
        <f t="array" aca="1" ref="I1903" ca="1">IF(B1903&lt;&gt;"",OFFSET(Metadata!$B$1,MIN(IF(OFFSET(Metadata!$A$1,0,0,Metadata!Metadata_Table_Length,1)=SUBSTITUTE(C1903,"rawdatafilename","count"),ROW(OFFSET(Metadata!$A$1,0,0,Metadata!Metadata_Table_Length,1))-1,"")),0),"")</f>
        <v/>
      </c>
      <c r="J1903" t="str">
        <f t="array" aca="1" ref="J1903" ca="1">IF(AND(G1903&lt;&gt;"",G1903&lt;&gt;G1902),MAX(IF(G$2:G$2001=G1903,H$2:H$2001,"")),"")</f>
        <v/>
      </c>
      <c r="K1903" t="str">
        <f t="array" aca="1" ref="K1903" ca="1">IF(AND(G1903&lt;&gt;"",G1903&lt;&gt;G1902),MAX(IF(G$2:G$2001=G1903,I$2:I$2001,"")),"")</f>
        <v/>
      </c>
      <c r="L1903" t="str">
        <f t="shared" ca="1" si="120"/>
        <v/>
      </c>
    </row>
    <row r="1904" spans="2:12" x14ac:dyDescent="0.25">
      <c r="B1904" t="str">
        <f t="shared" ca="1" si="118"/>
        <v/>
      </c>
      <c r="C1904" t="str">
        <f t="shared" ca="1" si="117"/>
        <v/>
      </c>
      <c r="D1904" s="156" t="str">
        <f t="array" aca="1" ref="D1904" ca="1">IFERROR(IF(B1904&lt;&gt;"",IF(OR(EXACT(OFFSET(Metadata!$A$1,0,0,Metadata!Metadata_Table_Length,1),C1904)),1,""),""),"")</f>
        <v/>
      </c>
      <c r="E1904" s="163" t="str">
        <f t="array" aca="1" ref="E1904" ca="1">IF(B1904&lt;&gt;"",IF(D1904=1,OFFSET(Metadata!$B$1,MIN(IF(OFFSET(Metadata!$A$1,0,0,Metadata!Metadata_Table_Length,1)=C1904,ROW(OFFSET(Metadata!$A$1,0,0,Metadata!Metadata_Table_Length,1))-1,"")),0),OFFSET(Metadata!$B$1,MIN(IF(OFFSET(Metadata!$A$1,0,0,Metadata!Metadata_Table_Length,1)=SUBSTITUTE(C1904,"rawdatafilename","originalfilename"),ROW(OFFSET(Metadata!$A$1,0,0,Metadata!Metadata_Table_Length,1))-1,"")),0)),"")</f>
        <v/>
      </c>
      <c r="F1904" t="str">
        <f t="shared" ca="1" si="119"/>
        <v/>
      </c>
      <c r="G1904" t="str">
        <f t="array" aca="1" ref="G1904" ca="1">IF(B1904&lt;&gt;"",OFFSET(Metadata!$B$1,MIN(IF(OFFSET(Metadata!$A$1,0,0,Metadata!Metadata_Table_Length,1)=SUBSTITUTE(C1904,"rawdatafilename","partnumber"),ROW(OFFSET(Metadata!$A$1,0,0,Metadata!Metadata_Table_Length,1))-1,"")),0),"")</f>
        <v/>
      </c>
      <c r="H1904" t="str">
        <f t="array" aca="1" ref="H1904" ca="1">IF(B1904&lt;&gt;"",OFFSET(Metadata!$B$1,MIN(IF(OFFSET(Metadata!$A$1,0,0,Metadata!Metadata_Table_Length,1)=SUBSTITUTE(C1904,"rawdatafilename","original_count"),ROW(OFFSET(Metadata!$A$1,0,0,Metadata!Metadata_Table_Length,1))-1,"")),0),"")</f>
        <v/>
      </c>
      <c r="I1904" t="str">
        <f t="array" aca="1" ref="I1904" ca="1">IF(B1904&lt;&gt;"",OFFSET(Metadata!$B$1,MIN(IF(OFFSET(Metadata!$A$1,0,0,Metadata!Metadata_Table_Length,1)=SUBSTITUTE(C1904,"rawdatafilename","count"),ROW(OFFSET(Metadata!$A$1,0,0,Metadata!Metadata_Table_Length,1))-1,"")),0),"")</f>
        <v/>
      </c>
      <c r="J1904" t="str">
        <f t="array" aca="1" ref="J1904" ca="1">IF(AND(G1904&lt;&gt;"",G1904&lt;&gt;G1903),MAX(IF(G$2:G$2001=G1904,H$2:H$2001,"")),"")</f>
        <v/>
      </c>
      <c r="K1904" t="str">
        <f t="array" aca="1" ref="K1904" ca="1">IF(AND(G1904&lt;&gt;"",G1904&lt;&gt;G1903),MAX(IF(G$2:G$2001=G1904,I$2:I$2001,"")),"")</f>
        <v/>
      </c>
      <c r="L1904" t="str">
        <f t="shared" ca="1" si="120"/>
        <v/>
      </c>
    </row>
    <row r="1905" spans="2:12" x14ac:dyDescent="0.25">
      <c r="B1905" t="str">
        <f t="shared" ca="1" si="118"/>
        <v/>
      </c>
      <c r="C1905" t="str">
        <f t="shared" ca="1" si="117"/>
        <v/>
      </c>
      <c r="D1905" s="156" t="str">
        <f t="array" aca="1" ref="D1905" ca="1">IFERROR(IF(B1905&lt;&gt;"",IF(OR(EXACT(OFFSET(Metadata!$A$1,0,0,Metadata!Metadata_Table_Length,1),C1905)),1,""),""),"")</f>
        <v/>
      </c>
      <c r="E1905" s="163" t="str">
        <f t="array" aca="1" ref="E1905" ca="1">IF(B1905&lt;&gt;"",IF(D1905=1,OFFSET(Metadata!$B$1,MIN(IF(OFFSET(Metadata!$A$1,0,0,Metadata!Metadata_Table_Length,1)=C1905,ROW(OFFSET(Metadata!$A$1,0,0,Metadata!Metadata_Table_Length,1))-1,"")),0),OFFSET(Metadata!$B$1,MIN(IF(OFFSET(Metadata!$A$1,0,0,Metadata!Metadata_Table_Length,1)=SUBSTITUTE(C1905,"rawdatafilename","originalfilename"),ROW(OFFSET(Metadata!$A$1,0,0,Metadata!Metadata_Table_Length,1))-1,"")),0)),"")</f>
        <v/>
      </c>
      <c r="F1905" t="str">
        <f t="shared" ca="1" si="119"/>
        <v/>
      </c>
      <c r="G1905" t="str">
        <f t="array" aca="1" ref="G1905" ca="1">IF(B1905&lt;&gt;"",OFFSET(Metadata!$B$1,MIN(IF(OFFSET(Metadata!$A$1,0,0,Metadata!Metadata_Table_Length,1)=SUBSTITUTE(C1905,"rawdatafilename","partnumber"),ROW(OFFSET(Metadata!$A$1,0,0,Metadata!Metadata_Table_Length,1))-1,"")),0),"")</f>
        <v/>
      </c>
      <c r="H1905" t="str">
        <f t="array" aca="1" ref="H1905" ca="1">IF(B1905&lt;&gt;"",OFFSET(Metadata!$B$1,MIN(IF(OFFSET(Metadata!$A$1,0,0,Metadata!Metadata_Table_Length,1)=SUBSTITUTE(C1905,"rawdatafilename","original_count"),ROW(OFFSET(Metadata!$A$1,0,0,Metadata!Metadata_Table_Length,1))-1,"")),0),"")</f>
        <v/>
      </c>
      <c r="I1905" t="str">
        <f t="array" aca="1" ref="I1905" ca="1">IF(B1905&lt;&gt;"",OFFSET(Metadata!$B$1,MIN(IF(OFFSET(Metadata!$A$1,0,0,Metadata!Metadata_Table_Length,1)=SUBSTITUTE(C1905,"rawdatafilename","count"),ROW(OFFSET(Metadata!$A$1,0,0,Metadata!Metadata_Table_Length,1))-1,"")),0),"")</f>
        <v/>
      </c>
      <c r="J1905" t="str">
        <f t="array" aca="1" ref="J1905" ca="1">IF(AND(G1905&lt;&gt;"",G1905&lt;&gt;G1904),MAX(IF(G$2:G$2001=G1905,H$2:H$2001,"")),"")</f>
        <v/>
      </c>
      <c r="K1905" t="str">
        <f t="array" aca="1" ref="K1905" ca="1">IF(AND(G1905&lt;&gt;"",G1905&lt;&gt;G1904),MAX(IF(G$2:G$2001=G1905,I$2:I$2001,"")),"")</f>
        <v/>
      </c>
      <c r="L1905" t="str">
        <f t="shared" ca="1" si="120"/>
        <v/>
      </c>
    </row>
    <row r="1906" spans="2:12" x14ac:dyDescent="0.25">
      <c r="B1906" t="str">
        <f t="shared" ca="1" si="118"/>
        <v/>
      </c>
      <c r="C1906" t="str">
        <f t="shared" ca="1" si="117"/>
        <v/>
      </c>
      <c r="D1906" s="156" t="str">
        <f t="array" aca="1" ref="D1906" ca="1">IFERROR(IF(B1906&lt;&gt;"",IF(OR(EXACT(OFFSET(Metadata!$A$1,0,0,Metadata!Metadata_Table_Length,1),C1906)),1,""),""),"")</f>
        <v/>
      </c>
      <c r="E1906" s="163" t="str">
        <f t="array" aca="1" ref="E1906" ca="1">IF(B1906&lt;&gt;"",IF(D1906=1,OFFSET(Metadata!$B$1,MIN(IF(OFFSET(Metadata!$A$1,0,0,Metadata!Metadata_Table_Length,1)=C1906,ROW(OFFSET(Metadata!$A$1,0,0,Metadata!Metadata_Table_Length,1))-1,"")),0),OFFSET(Metadata!$B$1,MIN(IF(OFFSET(Metadata!$A$1,0,0,Metadata!Metadata_Table_Length,1)=SUBSTITUTE(C1906,"rawdatafilename","originalfilename"),ROW(OFFSET(Metadata!$A$1,0,0,Metadata!Metadata_Table_Length,1))-1,"")),0)),"")</f>
        <v/>
      </c>
      <c r="F1906" t="str">
        <f t="shared" ca="1" si="119"/>
        <v/>
      </c>
      <c r="G1906" t="str">
        <f t="array" aca="1" ref="G1906" ca="1">IF(B1906&lt;&gt;"",OFFSET(Metadata!$B$1,MIN(IF(OFFSET(Metadata!$A$1,0,0,Metadata!Metadata_Table_Length,1)=SUBSTITUTE(C1906,"rawdatafilename","partnumber"),ROW(OFFSET(Metadata!$A$1,0,0,Metadata!Metadata_Table_Length,1))-1,"")),0),"")</f>
        <v/>
      </c>
      <c r="H1906" t="str">
        <f t="array" aca="1" ref="H1906" ca="1">IF(B1906&lt;&gt;"",OFFSET(Metadata!$B$1,MIN(IF(OFFSET(Metadata!$A$1,0,0,Metadata!Metadata_Table_Length,1)=SUBSTITUTE(C1906,"rawdatafilename","original_count"),ROW(OFFSET(Metadata!$A$1,0,0,Metadata!Metadata_Table_Length,1))-1,"")),0),"")</f>
        <v/>
      </c>
      <c r="I1906" t="str">
        <f t="array" aca="1" ref="I1906" ca="1">IF(B1906&lt;&gt;"",OFFSET(Metadata!$B$1,MIN(IF(OFFSET(Metadata!$A$1,0,0,Metadata!Metadata_Table_Length,1)=SUBSTITUTE(C1906,"rawdatafilename","count"),ROW(OFFSET(Metadata!$A$1,0,0,Metadata!Metadata_Table_Length,1))-1,"")),0),"")</f>
        <v/>
      </c>
      <c r="J1906" t="str">
        <f t="array" aca="1" ref="J1906" ca="1">IF(AND(G1906&lt;&gt;"",G1906&lt;&gt;G1905),MAX(IF(G$2:G$2001=G1906,H$2:H$2001,"")),"")</f>
        <v/>
      </c>
      <c r="K1906" t="str">
        <f t="array" aca="1" ref="K1906" ca="1">IF(AND(G1906&lt;&gt;"",G1906&lt;&gt;G1905),MAX(IF(G$2:G$2001=G1906,I$2:I$2001,"")),"")</f>
        <v/>
      </c>
      <c r="L1906" t="str">
        <f t="shared" ca="1" si="120"/>
        <v/>
      </c>
    </row>
    <row r="1907" spans="2:12" x14ac:dyDescent="0.25">
      <c r="B1907" t="str">
        <f t="shared" ca="1" si="118"/>
        <v/>
      </c>
      <c r="C1907" t="str">
        <f t="shared" ca="1" si="117"/>
        <v/>
      </c>
      <c r="D1907" s="156" t="str">
        <f t="array" aca="1" ref="D1907" ca="1">IFERROR(IF(B1907&lt;&gt;"",IF(OR(EXACT(OFFSET(Metadata!$A$1,0,0,Metadata!Metadata_Table_Length,1),C1907)),1,""),""),"")</f>
        <v/>
      </c>
      <c r="E1907" s="163" t="str">
        <f t="array" aca="1" ref="E1907" ca="1">IF(B1907&lt;&gt;"",IF(D1907=1,OFFSET(Metadata!$B$1,MIN(IF(OFFSET(Metadata!$A$1,0,0,Metadata!Metadata_Table_Length,1)=C1907,ROW(OFFSET(Metadata!$A$1,0,0,Metadata!Metadata_Table_Length,1))-1,"")),0),OFFSET(Metadata!$B$1,MIN(IF(OFFSET(Metadata!$A$1,0,0,Metadata!Metadata_Table_Length,1)=SUBSTITUTE(C1907,"rawdatafilename","originalfilename"),ROW(OFFSET(Metadata!$A$1,0,0,Metadata!Metadata_Table_Length,1))-1,"")),0)),"")</f>
        <v/>
      </c>
      <c r="F1907" t="str">
        <f t="shared" ca="1" si="119"/>
        <v/>
      </c>
      <c r="G1907" t="str">
        <f t="array" aca="1" ref="G1907" ca="1">IF(B1907&lt;&gt;"",OFFSET(Metadata!$B$1,MIN(IF(OFFSET(Metadata!$A$1,0,0,Metadata!Metadata_Table_Length,1)=SUBSTITUTE(C1907,"rawdatafilename","partnumber"),ROW(OFFSET(Metadata!$A$1,0,0,Metadata!Metadata_Table_Length,1))-1,"")),0),"")</f>
        <v/>
      </c>
      <c r="H1907" t="str">
        <f t="array" aca="1" ref="H1907" ca="1">IF(B1907&lt;&gt;"",OFFSET(Metadata!$B$1,MIN(IF(OFFSET(Metadata!$A$1,0,0,Metadata!Metadata_Table_Length,1)=SUBSTITUTE(C1907,"rawdatafilename","original_count"),ROW(OFFSET(Metadata!$A$1,0,0,Metadata!Metadata_Table_Length,1))-1,"")),0),"")</f>
        <v/>
      </c>
      <c r="I1907" t="str">
        <f t="array" aca="1" ref="I1907" ca="1">IF(B1907&lt;&gt;"",OFFSET(Metadata!$B$1,MIN(IF(OFFSET(Metadata!$A$1,0,0,Metadata!Metadata_Table_Length,1)=SUBSTITUTE(C1907,"rawdatafilename","count"),ROW(OFFSET(Metadata!$A$1,0,0,Metadata!Metadata_Table_Length,1))-1,"")),0),"")</f>
        <v/>
      </c>
      <c r="J1907" t="str">
        <f t="array" aca="1" ref="J1907" ca="1">IF(AND(G1907&lt;&gt;"",G1907&lt;&gt;G1906),MAX(IF(G$2:G$2001=G1907,H$2:H$2001,"")),"")</f>
        <v/>
      </c>
      <c r="K1907" t="str">
        <f t="array" aca="1" ref="K1907" ca="1">IF(AND(G1907&lt;&gt;"",G1907&lt;&gt;G1906),MAX(IF(G$2:G$2001=G1907,I$2:I$2001,"")),"")</f>
        <v/>
      </c>
      <c r="L1907" t="str">
        <f t="shared" ca="1" si="120"/>
        <v/>
      </c>
    </row>
    <row r="1908" spans="2:12" x14ac:dyDescent="0.25">
      <c r="B1908" t="str">
        <f t="shared" ca="1" si="118"/>
        <v/>
      </c>
      <c r="C1908" t="str">
        <f t="shared" ca="1" si="117"/>
        <v/>
      </c>
      <c r="D1908" s="156" t="str">
        <f t="array" aca="1" ref="D1908" ca="1">IFERROR(IF(B1908&lt;&gt;"",IF(OR(EXACT(OFFSET(Metadata!$A$1,0,0,Metadata!Metadata_Table_Length,1),C1908)),1,""),""),"")</f>
        <v/>
      </c>
      <c r="E1908" s="163" t="str">
        <f t="array" aca="1" ref="E1908" ca="1">IF(B1908&lt;&gt;"",IF(D1908=1,OFFSET(Metadata!$B$1,MIN(IF(OFFSET(Metadata!$A$1,0,0,Metadata!Metadata_Table_Length,1)=C1908,ROW(OFFSET(Metadata!$A$1,0,0,Metadata!Metadata_Table_Length,1))-1,"")),0),OFFSET(Metadata!$B$1,MIN(IF(OFFSET(Metadata!$A$1,0,0,Metadata!Metadata_Table_Length,1)=SUBSTITUTE(C1908,"rawdatafilename","originalfilename"),ROW(OFFSET(Metadata!$A$1,0,0,Metadata!Metadata_Table_Length,1))-1,"")),0)),"")</f>
        <v/>
      </c>
      <c r="F1908" t="str">
        <f t="shared" ca="1" si="119"/>
        <v/>
      </c>
      <c r="G1908" t="str">
        <f t="array" aca="1" ref="G1908" ca="1">IF(B1908&lt;&gt;"",OFFSET(Metadata!$B$1,MIN(IF(OFFSET(Metadata!$A$1,0,0,Metadata!Metadata_Table_Length,1)=SUBSTITUTE(C1908,"rawdatafilename","partnumber"),ROW(OFFSET(Metadata!$A$1,0,0,Metadata!Metadata_Table_Length,1))-1,"")),0),"")</f>
        <v/>
      </c>
      <c r="H1908" t="str">
        <f t="array" aca="1" ref="H1908" ca="1">IF(B1908&lt;&gt;"",OFFSET(Metadata!$B$1,MIN(IF(OFFSET(Metadata!$A$1,0,0,Metadata!Metadata_Table_Length,1)=SUBSTITUTE(C1908,"rawdatafilename","original_count"),ROW(OFFSET(Metadata!$A$1,0,0,Metadata!Metadata_Table_Length,1))-1,"")),0),"")</f>
        <v/>
      </c>
      <c r="I1908" t="str">
        <f t="array" aca="1" ref="I1908" ca="1">IF(B1908&lt;&gt;"",OFFSET(Metadata!$B$1,MIN(IF(OFFSET(Metadata!$A$1,0,0,Metadata!Metadata_Table_Length,1)=SUBSTITUTE(C1908,"rawdatafilename","count"),ROW(OFFSET(Metadata!$A$1,0,0,Metadata!Metadata_Table_Length,1))-1,"")),0),"")</f>
        <v/>
      </c>
      <c r="J1908" t="str">
        <f t="array" aca="1" ref="J1908" ca="1">IF(AND(G1908&lt;&gt;"",G1908&lt;&gt;G1907),MAX(IF(G$2:G$2001=G1908,H$2:H$2001,"")),"")</f>
        <v/>
      </c>
      <c r="K1908" t="str">
        <f t="array" aca="1" ref="K1908" ca="1">IF(AND(G1908&lt;&gt;"",G1908&lt;&gt;G1907),MAX(IF(G$2:G$2001=G1908,I$2:I$2001,"")),"")</f>
        <v/>
      </c>
      <c r="L1908" t="str">
        <f t="shared" ca="1" si="120"/>
        <v/>
      </c>
    </row>
    <row r="1909" spans="2:12" x14ac:dyDescent="0.25">
      <c r="B1909" t="str">
        <f t="shared" ca="1" si="118"/>
        <v/>
      </c>
      <c r="C1909" t="str">
        <f t="shared" ca="1" si="117"/>
        <v/>
      </c>
      <c r="D1909" s="156" t="str">
        <f t="array" aca="1" ref="D1909" ca="1">IFERROR(IF(B1909&lt;&gt;"",IF(OR(EXACT(OFFSET(Metadata!$A$1,0,0,Metadata!Metadata_Table_Length,1),C1909)),1,""),""),"")</f>
        <v/>
      </c>
      <c r="E1909" s="163" t="str">
        <f t="array" aca="1" ref="E1909" ca="1">IF(B1909&lt;&gt;"",IF(D1909=1,OFFSET(Metadata!$B$1,MIN(IF(OFFSET(Metadata!$A$1,0,0,Metadata!Metadata_Table_Length,1)=C1909,ROW(OFFSET(Metadata!$A$1,0,0,Metadata!Metadata_Table_Length,1))-1,"")),0),OFFSET(Metadata!$B$1,MIN(IF(OFFSET(Metadata!$A$1,0,0,Metadata!Metadata_Table_Length,1)=SUBSTITUTE(C1909,"rawdatafilename","originalfilename"),ROW(OFFSET(Metadata!$A$1,0,0,Metadata!Metadata_Table_Length,1))-1,"")),0)),"")</f>
        <v/>
      </c>
      <c r="F1909" t="str">
        <f t="shared" ca="1" si="119"/>
        <v/>
      </c>
      <c r="G1909" t="str">
        <f t="array" aca="1" ref="G1909" ca="1">IF(B1909&lt;&gt;"",OFFSET(Metadata!$B$1,MIN(IF(OFFSET(Metadata!$A$1,0,0,Metadata!Metadata_Table_Length,1)=SUBSTITUTE(C1909,"rawdatafilename","partnumber"),ROW(OFFSET(Metadata!$A$1,0,0,Metadata!Metadata_Table_Length,1))-1,"")),0),"")</f>
        <v/>
      </c>
      <c r="H1909" t="str">
        <f t="array" aca="1" ref="H1909" ca="1">IF(B1909&lt;&gt;"",OFFSET(Metadata!$B$1,MIN(IF(OFFSET(Metadata!$A$1,0,0,Metadata!Metadata_Table_Length,1)=SUBSTITUTE(C1909,"rawdatafilename","original_count"),ROW(OFFSET(Metadata!$A$1,0,0,Metadata!Metadata_Table_Length,1))-1,"")),0),"")</f>
        <v/>
      </c>
      <c r="I1909" t="str">
        <f t="array" aca="1" ref="I1909" ca="1">IF(B1909&lt;&gt;"",OFFSET(Metadata!$B$1,MIN(IF(OFFSET(Metadata!$A$1,0,0,Metadata!Metadata_Table_Length,1)=SUBSTITUTE(C1909,"rawdatafilename","count"),ROW(OFFSET(Metadata!$A$1,0,0,Metadata!Metadata_Table_Length,1))-1,"")),0),"")</f>
        <v/>
      </c>
      <c r="J1909" t="str">
        <f t="array" aca="1" ref="J1909" ca="1">IF(AND(G1909&lt;&gt;"",G1909&lt;&gt;G1908),MAX(IF(G$2:G$2001=G1909,H$2:H$2001,"")),"")</f>
        <v/>
      </c>
      <c r="K1909" t="str">
        <f t="array" aca="1" ref="K1909" ca="1">IF(AND(G1909&lt;&gt;"",G1909&lt;&gt;G1908),MAX(IF(G$2:G$2001=G1909,I$2:I$2001,"")),"")</f>
        <v/>
      </c>
      <c r="L1909" t="str">
        <f t="shared" ca="1" si="120"/>
        <v/>
      </c>
    </row>
    <row r="1910" spans="2:12" x14ac:dyDescent="0.25">
      <c r="B1910" t="str">
        <f t="shared" ca="1" si="118"/>
        <v/>
      </c>
      <c r="C1910" t="str">
        <f t="shared" ca="1" si="117"/>
        <v/>
      </c>
      <c r="D1910" s="156" t="str">
        <f t="array" aca="1" ref="D1910" ca="1">IFERROR(IF(B1910&lt;&gt;"",IF(OR(EXACT(OFFSET(Metadata!$A$1,0,0,Metadata!Metadata_Table_Length,1),C1910)),1,""),""),"")</f>
        <v/>
      </c>
      <c r="E1910" s="163" t="str">
        <f t="array" aca="1" ref="E1910" ca="1">IF(B1910&lt;&gt;"",IF(D1910=1,OFFSET(Metadata!$B$1,MIN(IF(OFFSET(Metadata!$A$1,0,0,Metadata!Metadata_Table_Length,1)=C1910,ROW(OFFSET(Metadata!$A$1,0,0,Metadata!Metadata_Table_Length,1))-1,"")),0),OFFSET(Metadata!$B$1,MIN(IF(OFFSET(Metadata!$A$1,0,0,Metadata!Metadata_Table_Length,1)=SUBSTITUTE(C1910,"rawdatafilename","originalfilename"),ROW(OFFSET(Metadata!$A$1,0,0,Metadata!Metadata_Table_Length,1))-1,"")),0)),"")</f>
        <v/>
      </c>
      <c r="F1910" t="str">
        <f t="shared" ca="1" si="119"/>
        <v/>
      </c>
      <c r="G1910" t="str">
        <f t="array" aca="1" ref="G1910" ca="1">IF(B1910&lt;&gt;"",OFFSET(Metadata!$B$1,MIN(IF(OFFSET(Metadata!$A$1,0,0,Metadata!Metadata_Table_Length,1)=SUBSTITUTE(C1910,"rawdatafilename","partnumber"),ROW(OFFSET(Metadata!$A$1,0,0,Metadata!Metadata_Table_Length,1))-1,"")),0),"")</f>
        <v/>
      </c>
      <c r="H1910" t="str">
        <f t="array" aca="1" ref="H1910" ca="1">IF(B1910&lt;&gt;"",OFFSET(Metadata!$B$1,MIN(IF(OFFSET(Metadata!$A$1,0,0,Metadata!Metadata_Table_Length,1)=SUBSTITUTE(C1910,"rawdatafilename","original_count"),ROW(OFFSET(Metadata!$A$1,0,0,Metadata!Metadata_Table_Length,1))-1,"")),0),"")</f>
        <v/>
      </c>
      <c r="I1910" t="str">
        <f t="array" aca="1" ref="I1910" ca="1">IF(B1910&lt;&gt;"",OFFSET(Metadata!$B$1,MIN(IF(OFFSET(Metadata!$A$1,0,0,Metadata!Metadata_Table_Length,1)=SUBSTITUTE(C1910,"rawdatafilename","count"),ROW(OFFSET(Metadata!$A$1,0,0,Metadata!Metadata_Table_Length,1))-1,"")),0),"")</f>
        <v/>
      </c>
      <c r="J1910" t="str">
        <f t="array" aca="1" ref="J1910" ca="1">IF(AND(G1910&lt;&gt;"",G1910&lt;&gt;G1909),MAX(IF(G$2:G$2001=G1910,H$2:H$2001,"")),"")</f>
        <v/>
      </c>
      <c r="K1910" t="str">
        <f t="array" aca="1" ref="K1910" ca="1">IF(AND(G1910&lt;&gt;"",G1910&lt;&gt;G1909),MAX(IF(G$2:G$2001=G1910,I$2:I$2001,"")),"")</f>
        <v/>
      </c>
      <c r="L1910" t="str">
        <f t="shared" ca="1" si="120"/>
        <v/>
      </c>
    </row>
    <row r="1911" spans="2:12" x14ac:dyDescent="0.25">
      <c r="B1911" t="str">
        <f t="shared" ca="1" si="118"/>
        <v/>
      </c>
      <c r="C1911" t="str">
        <f t="shared" ca="1" si="117"/>
        <v/>
      </c>
      <c r="D1911" s="156" t="str">
        <f t="array" aca="1" ref="D1911" ca="1">IFERROR(IF(B1911&lt;&gt;"",IF(OR(EXACT(OFFSET(Metadata!$A$1,0,0,Metadata!Metadata_Table_Length,1),C1911)),1,""),""),"")</f>
        <v/>
      </c>
      <c r="E1911" s="163" t="str">
        <f t="array" aca="1" ref="E1911" ca="1">IF(B1911&lt;&gt;"",IF(D1911=1,OFFSET(Metadata!$B$1,MIN(IF(OFFSET(Metadata!$A$1,0,0,Metadata!Metadata_Table_Length,1)=C1911,ROW(OFFSET(Metadata!$A$1,0,0,Metadata!Metadata_Table_Length,1))-1,"")),0),OFFSET(Metadata!$B$1,MIN(IF(OFFSET(Metadata!$A$1,0,0,Metadata!Metadata_Table_Length,1)=SUBSTITUTE(C1911,"rawdatafilename","originalfilename"),ROW(OFFSET(Metadata!$A$1,0,0,Metadata!Metadata_Table_Length,1))-1,"")),0)),"")</f>
        <v/>
      </c>
      <c r="F1911" t="str">
        <f t="shared" ca="1" si="119"/>
        <v/>
      </c>
      <c r="G1911" t="str">
        <f t="array" aca="1" ref="G1911" ca="1">IF(B1911&lt;&gt;"",OFFSET(Metadata!$B$1,MIN(IF(OFFSET(Metadata!$A$1,0,0,Metadata!Metadata_Table_Length,1)=SUBSTITUTE(C1911,"rawdatafilename","partnumber"),ROW(OFFSET(Metadata!$A$1,0,0,Metadata!Metadata_Table_Length,1))-1,"")),0),"")</f>
        <v/>
      </c>
      <c r="H1911" t="str">
        <f t="array" aca="1" ref="H1911" ca="1">IF(B1911&lt;&gt;"",OFFSET(Metadata!$B$1,MIN(IF(OFFSET(Metadata!$A$1,0,0,Metadata!Metadata_Table_Length,1)=SUBSTITUTE(C1911,"rawdatafilename","original_count"),ROW(OFFSET(Metadata!$A$1,0,0,Metadata!Metadata_Table_Length,1))-1,"")),0),"")</f>
        <v/>
      </c>
      <c r="I1911" t="str">
        <f t="array" aca="1" ref="I1911" ca="1">IF(B1911&lt;&gt;"",OFFSET(Metadata!$B$1,MIN(IF(OFFSET(Metadata!$A$1,0,0,Metadata!Metadata_Table_Length,1)=SUBSTITUTE(C1911,"rawdatafilename","count"),ROW(OFFSET(Metadata!$A$1,0,0,Metadata!Metadata_Table_Length,1))-1,"")),0),"")</f>
        <v/>
      </c>
      <c r="J1911" t="str">
        <f t="array" aca="1" ref="J1911" ca="1">IF(AND(G1911&lt;&gt;"",G1911&lt;&gt;G1910),MAX(IF(G$2:G$2001=G1911,H$2:H$2001,"")),"")</f>
        <v/>
      </c>
      <c r="K1911" t="str">
        <f t="array" aca="1" ref="K1911" ca="1">IF(AND(G1911&lt;&gt;"",G1911&lt;&gt;G1910),MAX(IF(G$2:G$2001=G1911,I$2:I$2001,"")),"")</f>
        <v/>
      </c>
      <c r="L1911" t="str">
        <f t="shared" ca="1" si="120"/>
        <v/>
      </c>
    </row>
    <row r="1912" spans="2:12" x14ac:dyDescent="0.25">
      <c r="B1912" t="str">
        <f t="shared" ca="1" si="118"/>
        <v/>
      </c>
      <c r="C1912" t="str">
        <f t="shared" ca="1" si="117"/>
        <v/>
      </c>
      <c r="D1912" s="156" t="str">
        <f t="array" aca="1" ref="D1912" ca="1">IFERROR(IF(B1912&lt;&gt;"",IF(OR(EXACT(OFFSET(Metadata!$A$1,0,0,Metadata!Metadata_Table_Length,1),C1912)),1,""),""),"")</f>
        <v/>
      </c>
      <c r="E1912" s="163" t="str">
        <f t="array" aca="1" ref="E1912" ca="1">IF(B1912&lt;&gt;"",IF(D1912=1,OFFSET(Metadata!$B$1,MIN(IF(OFFSET(Metadata!$A$1,0,0,Metadata!Metadata_Table_Length,1)=C1912,ROW(OFFSET(Metadata!$A$1,0,0,Metadata!Metadata_Table_Length,1))-1,"")),0),OFFSET(Metadata!$B$1,MIN(IF(OFFSET(Metadata!$A$1,0,0,Metadata!Metadata_Table_Length,1)=SUBSTITUTE(C1912,"rawdatafilename","originalfilename"),ROW(OFFSET(Metadata!$A$1,0,0,Metadata!Metadata_Table_Length,1))-1,"")),0)),"")</f>
        <v/>
      </c>
      <c r="F1912" t="str">
        <f t="shared" ca="1" si="119"/>
        <v/>
      </c>
      <c r="G1912" t="str">
        <f t="array" aca="1" ref="G1912" ca="1">IF(B1912&lt;&gt;"",OFFSET(Metadata!$B$1,MIN(IF(OFFSET(Metadata!$A$1,0,0,Metadata!Metadata_Table_Length,1)=SUBSTITUTE(C1912,"rawdatafilename","partnumber"),ROW(OFFSET(Metadata!$A$1,0,0,Metadata!Metadata_Table_Length,1))-1,"")),0),"")</f>
        <v/>
      </c>
      <c r="H1912" t="str">
        <f t="array" aca="1" ref="H1912" ca="1">IF(B1912&lt;&gt;"",OFFSET(Metadata!$B$1,MIN(IF(OFFSET(Metadata!$A$1,0,0,Metadata!Metadata_Table_Length,1)=SUBSTITUTE(C1912,"rawdatafilename","original_count"),ROW(OFFSET(Metadata!$A$1,0,0,Metadata!Metadata_Table_Length,1))-1,"")),0),"")</f>
        <v/>
      </c>
      <c r="I1912" t="str">
        <f t="array" aca="1" ref="I1912" ca="1">IF(B1912&lt;&gt;"",OFFSET(Metadata!$B$1,MIN(IF(OFFSET(Metadata!$A$1,0,0,Metadata!Metadata_Table_Length,1)=SUBSTITUTE(C1912,"rawdatafilename","count"),ROW(OFFSET(Metadata!$A$1,0,0,Metadata!Metadata_Table_Length,1))-1,"")),0),"")</f>
        <v/>
      </c>
      <c r="J1912" t="str">
        <f t="array" aca="1" ref="J1912" ca="1">IF(AND(G1912&lt;&gt;"",G1912&lt;&gt;G1911),MAX(IF(G$2:G$2001=G1912,H$2:H$2001,"")),"")</f>
        <v/>
      </c>
      <c r="K1912" t="str">
        <f t="array" aca="1" ref="K1912" ca="1">IF(AND(G1912&lt;&gt;"",G1912&lt;&gt;G1911),MAX(IF(G$2:G$2001=G1912,I$2:I$2001,"")),"")</f>
        <v/>
      </c>
      <c r="L1912" t="str">
        <f t="shared" ca="1" si="120"/>
        <v/>
      </c>
    </row>
    <row r="1913" spans="2:12" x14ac:dyDescent="0.25">
      <c r="B1913" t="str">
        <f t="shared" ca="1" si="118"/>
        <v/>
      </c>
      <c r="C1913" t="str">
        <f t="shared" ca="1" si="117"/>
        <v/>
      </c>
      <c r="D1913" s="156" t="str">
        <f t="array" aca="1" ref="D1913" ca="1">IFERROR(IF(B1913&lt;&gt;"",IF(OR(EXACT(OFFSET(Metadata!$A$1,0,0,Metadata!Metadata_Table_Length,1),C1913)),1,""),""),"")</f>
        <v/>
      </c>
      <c r="E1913" s="163" t="str">
        <f t="array" aca="1" ref="E1913" ca="1">IF(B1913&lt;&gt;"",IF(D1913=1,OFFSET(Metadata!$B$1,MIN(IF(OFFSET(Metadata!$A$1,0,0,Metadata!Metadata_Table_Length,1)=C1913,ROW(OFFSET(Metadata!$A$1,0,0,Metadata!Metadata_Table_Length,1))-1,"")),0),OFFSET(Metadata!$B$1,MIN(IF(OFFSET(Metadata!$A$1,0,0,Metadata!Metadata_Table_Length,1)=SUBSTITUTE(C1913,"rawdatafilename","originalfilename"),ROW(OFFSET(Metadata!$A$1,0,0,Metadata!Metadata_Table_Length,1))-1,"")),0)),"")</f>
        <v/>
      </c>
      <c r="F1913" t="str">
        <f t="shared" ca="1" si="119"/>
        <v/>
      </c>
      <c r="G1913" t="str">
        <f t="array" aca="1" ref="G1913" ca="1">IF(B1913&lt;&gt;"",OFFSET(Metadata!$B$1,MIN(IF(OFFSET(Metadata!$A$1,0,0,Metadata!Metadata_Table_Length,1)=SUBSTITUTE(C1913,"rawdatafilename","partnumber"),ROW(OFFSET(Metadata!$A$1,0,0,Metadata!Metadata_Table_Length,1))-1,"")),0),"")</f>
        <v/>
      </c>
      <c r="H1913" t="str">
        <f t="array" aca="1" ref="H1913" ca="1">IF(B1913&lt;&gt;"",OFFSET(Metadata!$B$1,MIN(IF(OFFSET(Metadata!$A$1,0,0,Metadata!Metadata_Table_Length,1)=SUBSTITUTE(C1913,"rawdatafilename","original_count"),ROW(OFFSET(Metadata!$A$1,0,0,Metadata!Metadata_Table_Length,1))-1,"")),0),"")</f>
        <v/>
      </c>
      <c r="I1913" t="str">
        <f t="array" aca="1" ref="I1913" ca="1">IF(B1913&lt;&gt;"",OFFSET(Metadata!$B$1,MIN(IF(OFFSET(Metadata!$A$1,0,0,Metadata!Metadata_Table_Length,1)=SUBSTITUTE(C1913,"rawdatafilename","count"),ROW(OFFSET(Metadata!$A$1,0,0,Metadata!Metadata_Table_Length,1))-1,"")),0),"")</f>
        <v/>
      </c>
      <c r="J1913" t="str">
        <f t="array" aca="1" ref="J1913" ca="1">IF(AND(G1913&lt;&gt;"",G1913&lt;&gt;G1912),MAX(IF(G$2:G$2001=G1913,H$2:H$2001,"")),"")</f>
        <v/>
      </c>
      <c r="K1913" t="str">
        <f t="array" aca="1" ref="K1913" ca="1">IF(AND(G1913&lt;&gt;"",G1913&lt;&gt;G1912),MAX(IF(G$2:G$2001=G1913,I$2:I$2001,"")),"")</f>
        <v/>
      </c>
      <c r="L1913" t="str">
        <f t="shared" ca="1" si="120"/>
        <v/>
      </c>
    </row>
    <row r="1914" spans="2:12" x14ac:dyDescent="0.25">
      <c r="B1914" t="str">
        <f t="shared" ca="1" si="118"/>
        <v/>
      </c>
      <c r="C1914" t="str">
        <f t="shared" ca="1" si="117"/>
        <v/>
      </c>
      <c r="D1914" s="156" t="str">
        <f t="array" aca="1" ref="D1914" ca="1">IFERROR(IF(B1914&lt;&gt;"",IF(OR(EXACT(OFFSET(Metadata!$A$1,0,0,Metadata!Metadata_Table_Length,1),C1914)),1,""),""),"")</f>
        <v/>
      </c>
      <c r="E1914" s="163" t="str">
        <f t="array" aca="1" ref="E1914" ca="1">IF(B1914&lt;&gt;"",IF(D1914=1,OFFSET(Metadata!$B$1,MIN(IF(OFFSET(Metadata!$A$1,0,0,Metadata!Metadata_Table_Length,1)=C1914,ROW(OFFSET(Metadata!$A$1,0,0,Metadata!Metadata_Table_Length,1))-1,"")),0),OFFSET(Metadata!$B$1,MIN(IF(OFFSET(Metadata!$A$1,0,0,Metadata!Metadata_Table_Length,1)=SUBSTITUTE(C1914,"rawdatafilename","originalfilename"),ROW(OFFSET(Metadata!$A$1,0,0,Metadata!Metadata_Table_Length,1))-1,"")),0)),"")</f>
        <v/>
      </c>
      <c r="F1914" t="str">
        <f t="shared" ca="1" si="119"/>
        <v/>
      </c>
      <c r="G1914" t="str">
        <f t="array" aca="1" ref="G1914" ca="1">IF(B1914&lt;&gt;"",OFFSET(Metadata!$B$1,MIN(IF(OFFSET(Metadata!$A$1,0,0,Metadata!Metadata_Table_Length,1)=SUBSTITUTE(C1914,"rawdatafilename","partnumber"),ROW(OFFSET(Metadata!$A$1,0,0,Metadata!Metadata_Table_Length,1))-1,"")),0),"")</f>
        <v/>
      </c>
      <c r="H1914" t="str">
        <f t="array" aca="1" ref="H1914" ca="1">IF(B1914&lt;&gt;"",OFFSET(Metadata!$B$1,MIN(IF(OFFSET(Metadata!$A$1,0,0,Metadata!Metadata_Table_Length,1)=SUBSTITUTE(C1914,"rawdatafilename","original_count"),ROW(OFFSET(Metadata!$A$1,0,0,Metadata!Metadata_Table_Length,1))-1,"")),0),"")</f>
        <v/>
      </c>
      <c r="I1914" t="str">
        <f t="array" aca="1" ref="I1914" ca="1">IF(B1914&lt;&gt;"",OFFSET(Metadata!$B$1,MIN(IF(OFFSET(Metadata!$A$1,0,0,Metadata!Metadata_Table_Length,1)=SUBSTITUTE(C1914,"rawdatafilename","count"),ROW(OFFSET(Metadata!$A$1,0,0,Metadata!Metadata_Table_Length,1))-1,"")),0),"")</f>
        <v/>
      </c>
      <c r="J1914" t="str">
        <f t="array" aca="1" ref="J1914" ca="1">IF(AND(G1914&lt;&gt;"",G1914&lt;&gt;G1913),MAX(IF(G$2:G$2001=G1914,H$2:H$2001,"")),"")</f>
        <v/>
      </c>
      <c r="K1914" t="str">
        <f t="array" aca="1" ref="K1914" ca="1">IF(AND(G1914&lt;&gt;"",G1914&lt;&gt;G1913),MAX(IF(G$2:G$2001=G1914,I$2:I$2001,"")),"")</f>
        <v/>
      </c>
      <c r="L1914" t="str">
        <f t="shared" ca="1" si="120"/>
        <v/>
      </c>
    </row>
    <row r="1915" spans="2:12" x14ac:dyDescent="0.25">
      <c r="B1915" t="str">
        <f t="shared" ca="1" si="118"/>
        <v/>
      </c>
      <c r="C1915" t="str">
        <f t="shared" ca="1" si="117"/>
        <v/>
      </c>
      <c r="D1915" s="156" t="str">
        <f t="array" aca="1" ref="D1915" ca="1">IFERROR(IF(B1915&lt;&gt;"",IF(OR(EXACT(OFFSET(Metadata!$A$1,0,0,Metadata!Metadata_Table_Length,1),C1915)),1,""),""),"")</f>
        <v/>
      </c>
      <c r="E1915" s="163" t="str">
        <f t="array" aca="1" ref="E1915" ca="1">IF(B1915&lt;&gt;"",IF(D1915=1,OFFSET(Metadata!$B$1,MIN(IF(OFFSET(Metadata!$A$1,0,0,Metadata!Metadata_Table_Length,1)=C1915,ROW(OFFSET(Metadata!$A$1,0,0,Metadata!Metadata_Table_Length,1))-1,"")),0),OFFSET(Metadata!$B$1,MIN(IF(OFFSET(Metadata!$A$1,0,0,Metadata!Metadata_Table_Length,1)=SUBSTITUTE(C1915,"rawdatafilename","originalfilename"),ROW(OFFSET(Metadata!$A$1,0,0,Metadata!Metadata_Table_Length,1))-1,"")),0)),"")</f>
        <v/>
      </c>
      <c r="F1915" t="str">
        <f t="shared" ca="1" si="119"/>
        <v/>
      </c>
      <c r="G1915" t="str">
        <f t="array" aca="1" ref="G1915" ca="1">IF(B1915&lt;&gt;"",OFFSET(Metadata!$B$1,MIN(IF(OFFSET(Metadata!$A$1,0,0,Metadata!Metadata_Table_Length,1)=SUBSTITUTE(C1915,"rawdatafilename","partnumber"),ROW(OFFSET(Metadata!$A$1,0,0,Metadata!Metadata_Table_Length,1))-1,"")),0),"")</f>
        <v/>
      </c>
      <c r="H1915" t="str">
        <f t="array" aca="1" ref="H1915" ca="1">IF(B1915&lt;&gt;"",OFFSET(Metadata!$B$1,MIN(IF(OFFSET(Metadata!$A$1,0,0,Metadata!Metadata_Table_Length,1)=SUBSTITUTE(C1915,"rawdatafilename","original_count"),ROW(OFFSET(Metadata!$A$1,0,0,Metadata!Metadata_Table_Length,1))-1,"")),0),"")</f>
        <v/>
      </c>
      <c r="I1915" t="str">
        <f t="array" aca="1" ref="I1915" ca="1">IF(B1915&lt;&gt;"",OFFSET(Metadata!$B$1,MIN(IF(OFFSET(Metadata!$A$1,0,0,Metadata!Metadata_Table_Length,1)=SUBSTITUTE(C1915,"rawdatafilename","count"),ROW(OFFSET(Metadata!$A$1,0,0,Metadata!Metadata_Table_Length,1))-1,"")),0),"")</f>
        <v/>
      </c>
      <c r="J1915" t="str">
        <f t="array" aca="1" ref="J1915" ca="1">IF(AND(G1915&lt;&gt;"",G1915&lt;&gt;G1914),MAX(IF(G$2:G$2001=G1915,H$2:H$2001,"")),"")</f>
        <v/>
      </c>
      <c r="K1915" t="str">
        <f t="array" aca="1" ref="K1915" ca="1">IF(AND(G1915&lt;&gt;"",G1915&lt;&gt;G1914),MAX(IF(G$2:G$2001=G1915,I$2:I$2001,"")),"")</f>
        <v/>
      </c>
      <c r="L1915" t="str">
        <f t="shared" ca="1" si="120"/>
        <v/>
      </c>
    </row>
    <row r="1916" spans="2:12" x14ac:dyDescent="0.25">
      <c r="B1916" t="str">
        <f t="shared" ca="1" si="118"/>
        <v/>
      </c>
      <c r="C1916" t="str">
        <f t="shared" ca="1" si="117"/>
        <v/>
      </c>
      <c r="D1916" s="156" t="str">
        <f t="array" aca="1" ref="D1916" ca="1">IFERROR(IF(B1916&lt;&gt;"",IF(OR(EXACT(OFFSET(Metadata!$A$1,0,0,Metadata!Metadata_Table_Length,1),C1916)),1,""),""),"")</f>
        <v/>
      </c>
      <c r="E1916" s="163" t="str">
        <f t="array" aca="1" ref="E1916" ca="1">IF(B1916&lt;&gt;"",IF(D1916=1,OFFSET(Metadata!$B$1,MIN(IF(OFFSET(Metadata!$A$1,0,0,Metadata!Metadata_Table_Length,1)=C1916,ROW(OFFSET(Metadata!$A$1,0,0,Metadata!Metadata_Table_Length,1))-1,"")),0),OFFSET(Metadata!$B$1,MIN(IF(OFFSET(Metadata!$A$1,0,0,Metadata!Metadata_Table_Length,1)=SUBSTITUTE(C1916,"rawdatafilename","originalfilename"),ROW(OFFSET(Metadata!$A$1,0,0,Metadata!Metadata_Table_Length,1))-1,"")),0)),"")</f>
        <v/>
      </c>
      <c r="F1916" t="str">
        <f t="shared" ca="1" si="119"/>
        <v/>
      </c>
      <c r="G1916" t="str">
        <f t="array" aca="1" ref="G1916" ca="1">IF(B1916&lt;&gt;"",OFFSET(Metadata!$B$1,MIN(IF(OFFSET(Metadata!$A$1,0,0,Metadata!Metadata_Table_Length,1)=SUBSTITUTE(C1916,"rawdatafilename","partnumber"),ROW(OFFSET(Metadata!$A$1,0,0,Metadata!Metadata_Table_Length,1))-1,"")),0),"")</f>
        <v/>
      </c>
      <c r="H1916" t="str">
        <f t="array" aca="1" ref="H1916" ca="1">IF(B1916&lt;&gt;"",OFFSET(Metadata!$B$1,MIN(IF(OFFSET(Metadata!$A$1,0,0,Metadata!Metadata_Table_Length,1)=SUBSTITUTE(C1916,"rawdatafilename","original_count"),ROW(OFFSET(Metadata!$A$1,0,0,Metadata!Metadata_Table_Length,1))-1,"")),0),"")</f>
        <v/>
      </c>
      <c r="I1916" t="str">
        <f t="array" aca="1" ref="I1916" ca="1">IF(B1916&lt;&gt;"",OFFSET(Metadata!$B$1,MIN(IF(OFFSET(Metadata!$A$1,0,0,Metadata!Metadata_Table_Length,1)=SUBSTITUTE(C1916,"rawdatafilename","count"),ROW(OFFSET(Metadata!$A$1,0,0,Metadata!Metadata_Table_Length,1))-1,"")),0),"")</f>
        <v/>
      </c>
      <c r="J1916" t="str">
        <f t="array" aca="1" ref="J1916" ca="1">IF(AND(G1916&lt;&gt;"",G1916&lt;&gt;G1915),MAX(IF(G$2:G$2001=G1916,H$2:H$2001,"")),"")</f>
        <v/>
      </c>
      <c r="K1916" t="str">
        <f t="array" aca="1" ref="K1916" ca="1">IF(AND(G1916&lt;&gt;"",G1916&lt;&gt;G1915),MAX(IF(G$2:G$2001=G1916,I$2:I$2001,"")),"")</f>
        <v/>
      </c>
      <c r="L1916" t="str">
        <f t="shared" ca="1" si="120"/>
        <v/>
      </c>
    </row>
    <row r="1917" spans="2:12" x14ac:dyDescent="0.25">
      <c r="B1917" t="str">
        <f t="shared" ca="1" si="118"/>
        <v/>
      </c>
      <c r="C1917" t="str">
        <f t="shared" ca="1" si="117"/>
        <v/>
      </c>
      <c r="D1917" s="156" t="str">
        <f t="array" aca="1" ref="D1917" ca="1">IFERROR(IF(B1917&lt;&gt;"",IF(OR(EXACT(OFFSET(Metadata!$A$1,0,0,Metadata!Metadata_Table_Length,1),C1917)),1,""),""),"")</f>
        <v/>
      </c>
      <c r="E1917" s="163" t="str">
        <f t="array" aca="1" ref="E1917" ca="1">IF(B1917&lt;&gt;"",IF(D1917=1,OFFSET(Metadata!$B$1,MIN(IF(OFFSET(Metadata!$A$1,0,0,Metadata!Metadata_Table_Length,1)=C1917,ROW(OFFSET(Metadata!$A$1,0,0,Metadata!Metadata_Table_Length,1))-1,"")),0),OFFSET(Metadata!$B$1,MIN(IF(OFFSET(Metadata!$A$1,0,0,Metadata!Metadata_Table_Length,1)=SUBSTITUTE(C1917,"rawdatafilename","originalfilename"),ROW(OFFSET(Metadata!$A$1,0,0,Metadata!Metadata_Table_Length,1))-1,"")),0)),"")</f>
        <v/>
      </c>
      <c r="F1917" t="str">
        <f t="shared" ca="1" si="119"/>
        <v/>
      </c>
      <c r="G1917" t="str">
        <f t="array" aca="1" ref="G1917" ca="1">IF(B1917&lt;&gt;"",OFFSET(Metadata!$B$1,MIN(IF(OFFSET(Metadata!$A$1,0,0,Metadata!Metadata_Table_Length,1)=SUBSTITUTE(C1917,"rawdatafilename","partnumber"),ROW(OFFSET(Metadata!$A$1,0,0,Metadata!Metadata_Table_Length,1))-1,"")),0),"")</f>
        <v/>
      </c>
      <c r="H1917" t="str">
        <f t="array" aca="1" ref="H1917" ca="1">IF(B1917&lt;&gt;"",OFFSET(Metadata!$B$1,MIN(IF(OFFSET(Metadata!$A$1,0,0,Metadata!Metadata_Table_Length,1)=SUBSTITUTE(C1917,"rawdatafilename","original_count"),ROW(OFFSET(Metadata!$A$1,0,0,Metadata!Metadata_Table_Length,1))-1,"")),0),"")</f>
        <v/>
      </c>
      <c r="I1917" t="str">
        <f t="array" aca="1" ref="I1917" ca="1">IF(B1917&lt;&gt;"",OFFSET(Metadata!$B$1,MIN(IF(OFFSET(Metadata!$A$1,0,0,Metadata!Metadata_Table_Length,1)=SUBSTITUTE(C1917,"rawdatafilename","count"),ROW(OFFSET(Metadata!$A$1,0,0,Metadata!Metadata_Table_Length,1))-1,"")),0),"")</f>
        <v/>
      </c>
      <c r="J1917" t="str">
        <f t="array" aca="1" ref="J1917" ca="1">IF(AND(G1917&lt;&gt;"",G1917&lt;&gt;G1916),MAX(IF(G$2:G$2001=G1917,H$2:H$2001,"")),"")</f>
        <v/>
      </c>
      <c r="K1917" t="str">
        <f t="array" aca="1" ref="K1917" ca="1">IF(AND(G1917&lt;&gt;"",G1917&lt;&gt;G1916),MAX(IF(G$2:G$2001=G1917,I$2:I$2001,"")),"")</f>
        <v/>
      </c>
      <c r="L1917" t="str">
        <f t="shared" ca="1" si="120"/>
        <v/>
      </c>
    </row>
    <row r="1918" spans="2:12" x14ac:dyDescent="0.25">
      <c r="B1918" t="str">
        <f t="shared" ca="1" si="118"/>
        <v/>
      </c>
      <c r="C1918" t="str">
        <f t="shared" ca="1" si="117"/>
        <v/>
      </c>
      <c r="D1918" s="156" t="str">
        <f t="array" aca="1" ref="D1918" ca="1">IFERROR(IF(B1918&lt;&gt;"",IF(OR(EXACT(OFFSET(Metadata!$A$1,0,0,Metadata!Metadata_Table_Length,1),C1918)),1,""),""),"")</f>
        <v/>
      </c>
      <c r="E1918" s="163" t="str">
        <f t="array" aca="1" ref="E1918" ca="1">IF(B1918&lt;&gt;"",IF(D1918=1,OFFSET(Metadata!$B$1,MIN(IF(OFFSET(Metadata!$A$1,0,0,Metadata!Metadata_Table_Length,1)=C1918,ROW(OFFSET(Metadata!$A$1,0,0,Metadata!Metadata_Table_Length,1))-1,"")),0),OFFSET(Metadata!$B$1,MIN(IF(OFFSET(Metadata!$A$1,0,0,Metadata!Metadata_Table_Length,1)=SUBSTITUTE(C1918,"rawdatafilename","originalfilename"),ROW(OFFSET(Metadata!$A$1,0,0,Metadata!Metadata_Table_Length,1))-1,"")),0)),"")</f>
        <v/>
      </c>
      <c r="F1918" t="str">
        <f t="shared" ca="1" si="119"/>
        <v/>
      </c>
      <c r="G1918" t="str">
        <f t="array" aca="1" ref="G1918" ca="1">IF(B1918&lt;&gt;"",OFFSET(Metadata!$B$1,MIN(IF(OFFSET(Metadata!$A$1,0,0,Metadata!Metadata_Table_Length,1)=SUBSTITUTE(C1918,"rawdatafilename","partnumber"),ROW(OFFSET(Metadata!$A$1,0,0,Metadata!Metadata_Table_Length,1))-1,"")),0),"")</f>
        <v/>
      </c>
      <c r="H1918" t="str">
        <f t="array" aca="1" ref="H1918" ca="1">IF(B1918&lt;&gt;"",OFFSET(Metadata!$B$1,MIN(IF(OFFSET(Metadata!$A$1,0,0,Metadata!Metadata_Table_Length,1)=SUBSTITUTE(C1918,"rawdatafilename","original_count"),ROW(OFFSET(Metadata!$A$1,0,0,Metadata!Metadata_Table_Length,1))-1,"")),0),"")</f>
        <v/>
      </c>
      <c r="I1918" t="str">
        <f t="array" aca="1" ref="I1918" ca="1">IF(B1918&lt;&gt;"",OFFSET(Metadata!$B$1,MIN(IF(OFFSET(Metadata!$A$1,0,0,Metadata!Metadata_Table_Length,1)=SUBSTITUTE(C1918,"rawdatafilename","count"),ROW(OFFSET(Metadata!$A$1,0,0,Metadata!Metadata_Table_Length,1))-1,"")),0),"")</f>
        <v/>
      </c>
      <c r="J1918" t="str">
        <f t="array" aca="1" ref="J1918" ca="1">IF(AND(G1918&lt;&gt;"",G1918&lt;&gt;G1917),MAX(IF(G$2:G$2001=G1918,H$2:H$2001,"")),"")</f>
        <v/>
      </c>
      <c r="K1918" t="str">
        <f t="array" aca="1" ref="K1918" ca="1">IF(AND(G1918&lt;&gt;"",G1918&lt;&gt;G1917),MAX(IF(G$2:G$2001=G1918,I$2:I$2001,"")),"")</f>
        <v/>
      </c>
      <c r="L1918" t="str">
        <f t="shared" ca="1" si="120"/>
        <v/>
      </c>
    </row>
    <row r="1919" spans="2:12" x14ac:dyDescent="0.25">
      <c r="B1919" t="str">
        <f t="shared" ca="1" si="118"/>
        <v/>
      </c>
      <c r="C1919" t="str">
        <f t="shared" ca="1" si="117"/>
        <v/>
      </c>
      <c r="D1919" s="156" t="str">
        <f t="array" aca="1" ref="D1919" ca="1">IFERROR(IF(B1919&lt;&gt;"",IF(OR(EXACT(OFFSET(Metadata!$A$1,0,0,Metadata!Metadata_Table_Length,1),C1919)),1,""),""),"")</f>
        <v/>
      </c>
      <c r="E1919" s="163" t="str">
        <f t="array" aca="1" ref="E1919" ca="1">IF(B1919&lt;&gt;"",IF(D1919=1,OFFSET(Metadata!$B$1,MIN(IF(OFFSET(Metadata!$A$1,0,0,Metadata!Metadata_Table_Length,1)=C1919,ROW(OFFSET(Metadata!$A$1,0,0,Metadata!Metadata_Table_Length,1))-1,"")),0),OFFSET(Metadata!$B$1,MIN(IF(OFFSET(Metadata!$A$1,0,0,Metadata!Metadata_Table_Length,1)=SUBSTITUTE(C1919,"rawdatafilename","originalfilename"),ROW(OFFSET(Metadata!$A$1,0,0,Metadata!Metadata_Table_Length,1))-1,"")),0)),"")</f>
        <v/>
      </c>
      <c r="F1919" t="str">
        <f t="shared" ca="1" si="119"/>
        <v/>
      </c>
      <c r="G1919" t="str">
        <f t="array" aca="1" ref="G1919" ca="1">IF(B1919&lt;&gt;"",OFFSET(Metadata!$B$1,MIN(IF(OFFSET(Metadata!$A$1,0,0,Metadata!Metadata_Table_Length,1)=SUBSTITUTE(C1919,"rawdatafilename","partnumber"),ROW(OFFSET(Metadata!$A$1,0,0,Metadata!Metadata_Table_Length,1))-1,"")),0),"")</f>
        <v/>
      </c>
      <c r="H1919" t="str">
        <f t="array" aca="1" ref="H1919" ca="1">IF(B1919&lt;&gt;"",OFFSET(Metadata!$B$1,MIN(IF(OFFSET(Metadata!$A$1,0,0,Metadata!Metadata_Table_Length,1)=SUBSTITUTE(C1919,"rawdatafilename","original_count"),ROW(OFFSET(Metadata!$A$1,0,0,Metadata!Metadata_Table_Length,1))-1,"")),0),"")</f>
        <v/>
      </c>
      <c r="I1919" t="str">
        <f t="array" aca="1" ref="I1919" ca="1">IF(B1919&lt;&gt;"",OFFSET(Metadata!$B$1,MIN(IF(OFFSET(Metadata!$A$1,0,0,Metadata!Metadata_Table_Length,1)=SUBSTITUTE(C1919,"rawdatafilename","count"),ROW(OFFSET(Metadata!$A$1,0,0,Metadata!Metadata_Table_Length,1))-1,"")),0),"")</f>
        <v/>
      </c>
      <c r="J1919" t="str">
        <f t="array" aca="1" ref="J1919" ca="1">IF(AND(G1919&lt;&gt;"",G1919&lt;&gt;G1918),MAX(IF(G$2:G$2001=G1919,H$2:H$2001,"")),"")</f>
        <v/>
      </c>
      <c r="K1919" t="str">
        <f t="array" aca="1" ref="K1919" ca="1">IF(AND(G1919&lt;&gt;"",G1919&lt;&gt;G1918),MAX(IF(G$2:G$2001=G1919,I$2:I$2001,"")),"")</f>
        <v/>
      </c>
      <c r="L1919" t="str">
        <f t="shared" ca="1" si="120"/>
        <v/>
      </c>
    </row>
    <row r="1920" spans="2:12" x14ac:dyDescent="0.25">
      <c r="B1920" t="str">
        <f t="shared" ca="1" si="118"/>
        <v/>
      </c>
      <c r="C1920" t="str">
        <f t="shared" ca="1" si="117"/>
        <v/>
      </c>
      <c r="D1920" s="156" t="str">
        <f t="array" aca="1" ref="D1920" ca="1">IFERROR(IF(B1920&lt;&gt;"",IF(OR(EXACT(OFFSET(Metadata!$A$1,0,0,Metadata!Metadata_Table_Length,1),C1920)),1,""),""),"")</f>
        <v/>
      </c>
      <c r="E1920" s="163" t="str">
        <f t="array" aca="1" ref="E1920" ca="1">IF(B1920&lt;&gt;"",IF(D1920=1,OFFSET(Metadata!$B$1,MIN(IF(OFFSET(Metadata!$A$1,0,0,Metadata!Metadata_Table_Length,1)=C1920,ROW(OFFSET(Metadata!$A$1,0,0,Metadata!Metadata_Table_Length,1))-1,"")),0),OFFSET(Metadata!$B$1,MIN(IF(OFFSET(Metadata!$A$1,0,0,Metadata!Metadata_Table_Length,1)=SUBSTITUTE(C1920,"rawdatafilename","originalfilename"),ROW(OFFSET(Metadata!$A$1,0,0,Metadata!Metadata_Table_Length,1))-1,"")),0)),"")</f>
        <v/>
      </c>
      <c r="F1920" t="str">
        <f t="shared" ca="1" si="119"/>
        <v/>
      </c>
      <c r="G1920" t="str">
        <f t="array" aca="1" ref="G1920" ca="1">IF(B1920&lt;&gt;"",OFFSET(Metadata!$B$1,MIN(IF(OFFSET(Metadata!$A$1,0,0,Metadata!Metadata_Table_Length,1)=SUBSTITUTE(C1920,"rawdatafilename","partnumber"),ROW(OFFSET(Metadata!$A$1,0,0,Metadata!Metadata_Table_Length,1))-1,"")),0),"")</f>
        <v/>
      </c>
      <c r="H1920" t="str">
        <f t="array" aca="1" ref="H1920" ca="1">IF(B1920&lt;&gt;"",OFFSET(Metadata!$B$1,MIN(IF(OFFSET(Metadata!$A$1,0,0,Metadata!Metadata_Table_Length,1)=SUBSTITUTE(C1920,"rawdatafilename","original_count"),ROW(OFFSET(Metadata!$A$1,0,0,Metadata!Metadata_Table_Length,1))-1,"")),0),"")</f>
        <v/>
      </c>
      <c r="I1920" t="str">
        <f t="array" aca="1" ref="I1920" ca="1">IF(B1920&lt;&gt;"",OFFSET(Metadata!$B$1,MIN(IF(OFFSET(Metadata!$A$1,0,0,Metadata!Metadata_Table_Length,1)=SUBSTITUTE(C1920,"rawdatafilename","count"),ROW(OFFSET(Metadata!$A$1,0,0,Metadata!Metadata_Table_Length,1))-1,"")),0),"")</f>
        <v/>
      </c>
      <c r="J1920" t="str">
        <f t="array" aca="1" ref="J1920" ca="1">IF(AND(G1920&lt;&gt;"",G1920&lt;&gt;G1919),MAX(IF(G$2:G$2001=G1920,H$2:H$2001,"")),"")</f>
        <v/>
      </c>
      <c r="K1920" t="str">
        <f t="array" aca="1" ref="K1920" ca="1">IF(AND(G1920&lt;&gt;"",G1920&lt;&gt;G1919),MAX(IF(G$2:G$2001=G1920,I$2:I$2001,"")),"")</f>
        <v/>
      </c>
      <c r="L1920" t="str">
        <f t="shared" ca="1" si="120"/>
        <v/>
      </c>
    </row>
    <row r="1921" spans="2:12" x14ac:dyDescent="0.25">
      <c r="B1921" t="str">
        <f t="shared" ca="1" si="118"/>
        <v/>
      </c>
      <c r="C1921" t="str">
        <f t="shared" ca="1" si="117"/>
        <v/>
      </c>
      <c r="D1921" s="156" t="str">
        <f t="array" aca="1" ref="D1921" ca="1">IFERROR(IF(B1921&lt;&gt;"",IF(OR(EXACT(OFFSET(Metadata!$A$1,0,0,Metadata!Metadata_Table_Length,1),C1921)),1,""),""),"")</f>
        <v/>
      </c>
      <c r="E1921" s="163" t="str">
        <f t="array" aca="1" ref="E1921" ca="1">IF(B1921&lt;&gt;"",IF(D1921=1,OFFSET(Metadata!$B$1,MIN(IF(OFFSET(Metadata!$A$1,0,0,Metadata!Metadata_Table_Length,1)=C1921,ROW(OFFSET(Metadata!$A$1,0,0,Metadata!Metadata_Table_Length,1))-1,"")),0),OFFSET(Metadata!$B$1,MIN(IF(OFFSET(Metadata!$A$1,0,0,Metadata!Metadata_Table_Length,1)=SUBSTITUTE(C1921,"rawdatafilename","originalfilename"),ROW(OFFSET(Metadata!$A$1,0,0,Metadata!Metadata_Table_Length,1))-1,"")),0)),"")</f>
        <v/>
      </c>
      <c r="F1921" t="str">
        <f t="shared" ca="1" si="119"/>
        <v/>
      </c>
      <c r="G1921" t="str">
        <f t="array" aca="1" ref="G1921" ca="1">IF(B1921&lt;&gt;"",OFFSET(Metadata!$B$1,MIN(IF(OFFSET(Metadata!$A$1,0,0,Metadata!Metadata_Table_Length,1)=SUBSTITUTE(C1921,"rawdatafilename","partnumber"),ROW(OFFSET(Metadata!$A$1,0,0,Metadata!Metadata_Table_Length,1))-1,"")),0),"")</f>
        <v/>
      </c>
      <c r="H1921" t="str">
        <f t="array" aca="1" ref="H1921" ca="1">IF(B1921&lt;&gt;"",OFFSET(Metadata!$B$1,MIN(IF(OFFSET(Metadata!$A$1,0,0,Metadata!Metadata_Table_Length,1)=SUBSTITUTE(C1921,"rawdatafilename","original_count"),ROW(OFFSET(Metadata!$A$1,0,0,Metadata!Metadata_Table_Length,1))-1,"")),0),"")</f>
        <v/>
      </c>
      <c r="I1921" t="str">
        <f t="array" aca="1" ref="I1921" ca="1">IF(B1921&lt;&gt;"",OFFSET(Metadata!$B$1,MIN(IF(OFFSET(Metadata!$A$1,0,0,Metadata!Metadata_Table_Length,1)=SUBSTITUTE(C1921,"rawdatafilename","count"),ROW(OFFSET(Metadata!$A$1,0,0,Metadata!Metadata_Table_Length,1))-1,"")),0),"")</f>
        <v/>
      </c>
      <c r="J1921" t="str">
        <f t="array" aca="1" ref="J1921" ca="1">IF(AND(G1921&lt;&gt;"",G1921&lt;&gt;G1920),MAX(IF(G$2:G$2001=G1921,H$2:H$2001,"")),"")</f>
        <v/>
      </c>
      <c r="K1921" t="str">
        <f t="array" aca="1" ref="K1921" ca="1">IF(AND(G1921&lt;&gt;"",G1921&lt;&gt;G1920),MAX(IF(G$2:G$2001=G1921,I$2:I$2001,"")),"")</f>
        <v/>
      </c>
      <c r="L1921" t="str">
        <f t="shared" ca="1" si="120"/>
        <v/>
      </c>
    </row>
    <row r="1922" spans="2:12" x14ac:dyDescent="0.25">
      <c r="B1922" t="str">
        <f t="shared" ca="1" si="118"/>
        <v/>
      </c>
      <c r="C1922" t="str">
        <f t="shared" ref="C1922:C1985" ca="1" si="121">IF(B1922&lt;&gt;"",CONCATENATE("RESULTS_SEARCH_",B1922,"_PARAMETERS_PEAKLIST_rawdatafilename"),"")</f>
        <v/>
      </c>
      <c r="D1922" s="156" t="str">
        <f t="array" aca="1" ref="D1922" ca="1">IFERROR(IF(B1922&lt;&gt;"",IF(OR(EXACT(OFFSET(Metadata!$A$1,0,0,Metadata!Metadata_Table_Length,1),C1922)),1,""),""),"")</f>
        <v/>
      </c>
      <c r="E1922" s="163" t="str">
        <f t="array" aca="1" ref="E1922" ca="1">IF(B1922&lt;&gt;"",IF(D1922=1,OFFSET(Metadata!$B$1,MIN(IF(OFFSET(Metadata!$A$1,0,0,Metadata!Metadata_Table_Length,1)=C1922,ROW(OFFSET(Metadata!$A$1,0,0,Metadata!Metadata_Table_Length,1))-1,"")),0),OFFSET(Metadata!$B$1,MIN(IF(OFFSET(Metadata!$A$1,0,0,Metadata!Metadata_Table_Length,1)=SUBSTITUTE(C1922,"rawdatafilename","originalfilename"),ROW(OFFSET(Metadata!$A$1,0,0,Metadata!Metadata_Table_Length,1))-1,"")),0)),"")</f>
        <v/>
      </c>
      <c r="F1922" t="str">
        <f t="shared" ca="1" si="119"/>
        <v/>
      </c>
      <c r="G1922" t="str">
        <f t="array" aca="1" ref="G1922" ca="1">IF(B1922&lt;&gt;"",OFFSET(Metadata!$B$1,MIN(IF(OFFSET(Metadata!$A$1,0,0,Metadata!Metadata_Table_Length,1)=SUBSTITUTE(C1922,"rawdatafilename","partnumber"),ROW(OFFSET(Metadata!$A$1,0,0,Metadata!Metadata_Table_Length,1))-1,"")),0),"")</f>
        <v/>
      </c>
      <c r="H1922" t="str">
        <f t="array" aca="1" ref="H1922" ca="1">IF(B1922&lt;&gt;"",OFFSET(Metadata!$B$1,MIN(IF(OFFSET(Metadata!$A$1,0,0,Metadata!Metadata_Table_Length,1)=SUBSTITUTE(C1922,"rawdatafilename","original_count"),ROW(OFFSET(Metadata!$A$1,0,0,Metadata!Metadata_Table_Length,1))-1,"")),0),"")</f>
        <v/>
      </c>
      <c r="I1922" t="str">
        <f t="array" aca="1" ref="I1922" ca="1">IF(B1922&lt;&gt;"",OFFSET(Metadata!$B$1,MIN(IF(OFFSET(Metadata!$A$1,0,0,Metadata!Metadata_Table_Length,1)=SUBSTITUTE(C1922,"rawdatafilename","count"),ROW(OFFSET(Metadata!$A$1,0,0,Metadata!Metadata_Table_Length,1))-1,"")),0),"")</f>
        <v/>
      </c>
      <c r="J1922" t="str">
        <f t="array" aca="1" ref="J1922" ca="1">IF(AND(G1922&lt;&gt;"",G1922&lt;&gt;G1921),MAX(IF(G$2:G$2001=G1922,H$2:H$2001,"")),"")</f>
        <v/>
      </c>
      <c r="K1922" t="str">
        <f t="array" aca="1" ref="K1922" ca="1">IF(AND(G1922&lt;&gt;"",G1922&lt;&gt;G1921),MAX(IF(G$2:G$2001=G1922,I$2:I$2001,"")),"")</f>
        <v/>
      </c>
      <c r="L1922" t="str">
        <f t="shared" ca="1" si="120"/>
        <v/>
      </c>
    </row>
    <row r="1923" spans="2:12" x14ac:dyDescent="0.25">
      <c r="B1923" t="str">
        <f t="shared" ref="B1923:B1986" ca="1" si="122">IF(B1922&lt;&gt;"",IF(B1922+1&lt;=$A$9,B1922+1,""),"")</f>
        <v/>
      </c>
      <c r="C1923" t="str">
        <f t="shared" ca="1" si="121"/>
        <v/>
      </c>
      <c r="D1923" s="156" t="str">
        <f t="array" aca="1" ref="D1923" ca="1">IFERROR(IF(B1923&lt;&gt;"",IF(OR(EXACT(OFFSET(Metadata!$A$1,0,0,Metadata!Metadata_Table_Length,1),C1923)),1,""),""),"")</f>
        <v/>
      </c>
      <c r="E1923" s="163" t="str">
        <f t="array" aca="1" ref="E1923" ca="1">IF(B1923&lt;&gt;"",IF(D1923=1,OFFSET(Metadata!$B$1,MIN(IF(OFFSET(Metadata!$A$1,0,0,Metadata!Metadata_Table_Length,1)=C1923,ROW(OFFSET(Metadata!$A$1,0,0,Metadata!Metadata_Table_Length,1))-1,"")),0),OFFSET(Metadata!$B$1,MIN(IF(OFFSET(Metadata!$A$1,0,0,Metadata!Metadata_Table_Length,1)=SUBSTITUTE(C1923,"rawdatafilename","originalfilename"),ROW(OFFSET(Metadata!$A$1,0,0,Metadata!Metadata_Table_Length,1))-1,"")),0)),"")</f>
        <v/>
      </c>
      <c r="F1923" t="str">
        <f t="shared" ref="F1923:F1986" ca="1" si="123">IF(F1922&lt;&gt;"",IF(E1923&lt;&gt;"",IF(E1923&lt;&gt;E1922,F1922+1,F1922),""),"")</f>
        <v/>
      </c>
      <c r="G1923" t="str">
        <f t="array" aca="1" ref="G1923" ca="1">IF(B1923&lt;&gt;"",OFFSET(Metadata!$B$1,MIN(IF(OFFSET(Metadata!$A$1,0,0,Metadata!Metadata_Table_Length,1)=SUBSTITUTE(C1923,"rawdatafilename","partnumber"),ROW(OFFSET(Metadata!$A$1,0,0,Metadata!Metadata_Table_Length,1))-1,"")),0),"")</f>
        <v/>
      </c>
      <c r="H1923" t="str">
        <f t="array" aca="1" ref="H1923" ca="1">IF(B1923&lt;&gt;"",OFFSET(Metadata!$B$1,MIN(IF(OFFSET(Metadata!$A$1,0,0,Metadata!Metadata_Table_Length,1)=SUBSTITUTE(C1923,"rawdatafilename","original_count"),ROW(OFFSET(Metadata!$A$1,0,0,Metadata!Metadata_Table_Length,1))-1,"")),0),"")</f>
        <v/>
      </c>
      <c r="I1923" t="str">
        <f t="array" aca="1" ref="I1923" ca="1">IF(B1923&lt;&gt;"",OFFSET(Metadata!$B$1,MIN(IF(OFFSET(Metadata!$A$1,0,0,Metadata!Metadata_Table_Length,1)=SUBSTITUTE(C1923,"rawdatafilename","count"),ROW(OFFSET(Metadata!$A$1,0,0,Metadata!Metadata_Table_Length,1))-1,"")),0),"")</f>
        <v/>
      </c>
      <c r="J1923" t="str">
        <f t="array" aca="1" ref="J1923" ca="1">IF(AND(G1923&lt;&gt;"",G1923&lt;&gt;G1922),MAX(IF(G$2:G$2001=G1923,H$2:H$2001,"")),"")</f>
        <v/>
      </c>
      <c r="K1923" t="str">
        <f t="array" aca="1" ref="K1923" ca="1">IF(AND(G1923&lt;&gt;"",G1923&lt;&gt;G1922),MAX(IF(G$2:G$2001=G1923,I$2:I$2001,"")),"")</f>
        <v/>
      </c>
      <c r="L1923" t="str">
        <f t="shared" ca="1" si="120"/>
        <v/>
      </c>
    </row>
    <row r="1924" spans="2:12" x14ac:dyDescent="0.25">
      <c r="B1924" t="str">
        <f t="shared" ca="1" si="122"/>
        <v/>
      </c>
      <c r="C1924" t="str">
        <f t="shared" ca="1" si="121"/>
        <v/>
      </c>
      <c r="D1924" s="156" t="str">
        <f t="array" aca="1" ref="D1924" ca="1">IFERROR(IF(B1924&lt;&gt;"",IF(OR(EXACT(OFFSET(Metadata!$A$1,0,0,Metadata!Metadata_Table_Length,1),C1924)),1,""),""),"")</f>
        <v/>
      </c>
      <c r="E1924" s="163" t="str">
        <f t="array" aca="1" ref="E1924" ca="1">IF(B1924&lt;&gt;"",IF(D1924=1,OFFSET(Metadata!$B$1,MIN(IF(OFFSET(Metadata!$A$1,0,0,Metadata!Metadata_Table_Length,1)=C1924,ROW(OFFSET(Metadata!$A$1,0,0,Metadata!Metadata_Table_Length,1))-1,"")),0),OFFSET(Metadata!$B$1,MIN(IF(OFFSET(Metadata!$A$1,0,0,Metadata!Metadata_Table_Length,1)=SUBSTITUTE(C1924,"rawdatafilename","originalfilename"),ROW(OFFSET(Metadata!$A$1,0,0,Metadata!Metadata_Table_Length,1))-1,"")),0)),"")</f>
        <v/>
      </c>
      <c r="F1924" t="str">
        <f t="shared" ca="1" si="123"/>
        <v/>
      </c>
      <c r="G1924" t="str">
        <f t="array" aca="1" ref="G1924" ca="1">IF(B1924&lt;&gt;"",OFFSET(Metadata!$B$1,MIN(IF(OFFSET(Metadata!$A$1,0,0,Metadata!Metadata_Table_Length,1)=SUBSTITUTE(C1924,"rawdatafilename","partnumber"),ROW(OFFSET(Metadata!$A$1,0,0,Metadata!Metadata_Table_Length,1))-1,"")),0),"")</f>
        <v/>
      </c>
      <c r="H1924" t="str">
        <f t="array" aca="1" ref="H1924" ca="1">IF(B1924&lt;&gt;"",OFFSET(Metadata!$B$1,MIN(IF(OFFSET(Metadata!$A$1,0,0,Metadata!Metadata_Table_Length,1)=SUBSTITUTE(C1924,"rawdatafilename","original_count"),ROW(OFFSET(Metadata!$A$1,0,0,Metadata!Metadata_Table_Length,1))-1,"")),0),"")</f>
        <v/>
      </c>
      <c r="I1924" t="str">
        <f t="array" aca="1" ref="I1924" ca="1">IF(B1924&lt;&gt;"",OFFSET(Metadata!$B$1,MIN(IF(OFFSET(Metadata!$A$1,0,0,Metadata!Metadata_Table_Length,1)=SUBSTITUTE(C1924,"rawdatafilename","count"),ROW(OFFSET(Metadata!$A$1,0,0,Metadata!Metadata_Table_Length,1))-1,"")),0),"")</f>
        <v/>
      </c>
      <c r="J1924" t="str">
        <f t="array" aca="1" ref="J1924" ca="1">IF(AND(G1924&lt;&gt;"",G1924&lt;&gt;G1923),MAX(IF(G$2:G$2001=G1924,H$2:H$2001,"")),"")</f>
        <v/>
      </c>
      <c r="K1924" t="str">
        <f t="array" aca="1" ref="K1924" ca="1">IF(AND(G1924&lt;&gt;"",G1924&lt;&gt;G1923),MAX(IF(G$2:G$2001=G1924,I$2:I$2001,"")),"")</f>
        <v/>
      </c>
      <c r="L1924" t="str">
        <f t="shared" ca="1" si="120"/>
        <v/>
      </c>
    </row>
    <row r="1925" spans="2:12" x14ac:dyDescent="0.25">
      <c r="B1925" t="str">
        <f t="shared" ca="1" si="122"/>
        <v/>
      </c>
      <c r="C1925" t="str">
        <f t="shared" ca="1" si="121"/>
        <v/>
      </c>
      <c r="D1925" s="156" t="str">
        <f t="array" aca="1" ref="D1925" ca="1">IFERROR(IF(B1925&lt;&gt;"",IF(OR(EXACT(OFFSET(Metadata!$A$1,0,0,Metadata!Metadata_Table_Length,1),C1925)),1,""),""),"")</f>
        <v/>
      </c>
      <c r="E1925" s="163" t="str">
        <f t="array" aca="1" ref="E1925" ca="1">IF(B1925&lt;&gt;"",IF(D1925=1,OFFSET(Metadata!$B$1,MIN(IF(OFFSET(Metadata!$A$1,0,0,Metadata!Metadata_Table_Length,1)=C1925,ROW(OFFSET(Metadata!$A$1,0,0,Metadata!Metadata_Table_Length,1))-1,"")),0),OFFSET(Metadata!$B$1,MIN(IF(OFFSET(Metadata!$A$1,0,0,Metadata!Metadata_Table_Length,1)=SUBSTITUTE(C1925,"rawdatafilename","originalfilename"),ROW(OFFSET(Metadata!$A$1,0,0,Metadata!Metadata_Table_Length,1))-1,"")),0)),"")</f>
        <v/>
      </c>
      <c r="F1925" t="str">
        <f t="shared" ca="1" si="123"/>
        <v/>
      </c>
      <c r="G1925" t="str">
        <f t="array" aca="1" ref="G1925" ca="1">IF(B1925&lt;&gt;"",OFFSET(Metadata!$B$1,MIN(IF(OFFSET(Metadata!$A$1,0,0,Metadata!Metadata_Table_Length,1)=SUBSTITUTE(C1925,"rawdatafilename","partnumber"),ROW(OFFSET(Metadata!$A$1,0,0,Metadata!Metadata_Table_Length,1))-1,"")),0),"")</f>
        <v/>
      </c>
      <c r="H1925" t="str">
        <f t="array" aca="1" ref="H1925" ca="1">IF(B1925&lt;&gt;"",OFFSET(Metadata!$B$1,MIN(IF(OFFSET(Metadata!$A$1,0,0,Metadata!Metadata_Table_Length,1)=SUBSTITUTE(C1925,"rawdatafilename","original_count"),ROW(OFFSET(Metadata!$A$1,0,0,Metadata!Metadata_Table_Length,1))-1,"")),0),"")</f>
        <v/>
      </c>
      <c r="I1925" t="str">
        <f t="array" aca="1" ref="I1925" ca="1">IF(B1925&lt;&gt;"",OFFSET(Metadata!$B$1,MIN(IF(OFFSET(Metadata!$A$1,0,0,Metadata!Metadata_Table_Length,1)=SUBSTITUTE(C1925,"rawdatafilename","count"),ROW(OFFSET(Metadata!$A$1,0,0,Metadata!Metadata_Table_Length,1))-1,"")),0),"")</f>
        <v/>
      </c>
      <c r="J1925" t="str">
        <f t="array" aca="1" ref="J1925" ca="1">IF(AND(G1925&lt;&gt;"",G1925&lt;&gt;G1924),MAX(IF(G$2:G$2001=G1925,H$2:H$2001,"")),"")</f>
        <v/>
      </c>
      <c r="K1925" t="str">
        <f t="array" aca="1" ref="K1925" ca="1">IF(AND(G1925&lt;&gt;"",G1925&lt;&gt;G1924),MAX(IF(G$2:G$2001=G1925,I$2:I$2001,"")),"")</f>
        <v/>
      </c>
      <c r="L1925" t="str">
        <f t="shared" ca="1" si="120"/>
        <v/>
      </c>
    </row>
    <row r="1926" spans="2:12" x14ac:dyDescent="0.25">
      <c r="B1926" t="str">
        <f t="shared" ca="1" si="122"/>
        <v/>
      </c>
      <c r="C1926" t="str">
        <f t="shared" ca="1" si="121"/>
        <v/>
      </c>
      <c r="D1926" s="156" t="str">
        <f t="array" aca="1" ref="D1926" ca="1">IFERROR(IF(B1926&lt;&gt;"",IF(OR(EXACT(OFFSET(Metadata!$A$1,0,0,Metadata!Metadata_Table_Length,1),C1926)),1,""),""),"")</f>
        <v/>
      </c>
      <c r="E1926" s="163" t="str">
        <f t="array" aca="1" ref="E1926" ca="1">IF(B1926&lt;&gt;"",IF(D1926=1,OFFSET(Metadata!$B$1,MIN(IF(OFFSET(Metadata!$A$1,0,0,Metadata!Metadata_Table_Length,1)=C1926,ROW(OFFSET(Metadata!$A$1,0,0,Metadata!Metadata_Table_Length,1))-1,"")),0),OFFSET(Metadata!$B$1,MIN(IF(OFFSET(Metadata!$A$1,0,0,Metadata!Metadata_Table_Length,1)=SUBSTITUTE(C1926,"rawdatafilename","originalfilename"),ROW(OFFSET(Metadata!$A$1,0,0,Metadata!Metadata_Table_Length,1))-1,"")),0)),"")</f>
        <v/>
      </c>
      <c r="F1926" t="str">
        <f t="shared" ca="1" si="123"/>
        <v/>
      </c>
      <c r="G1926" t="str">
        <f t="array" aca="1" ref="G1926" ca="1">IF(B1926&lt;&gt;"",OFFSET(Metadata!$B$1,MIN(IF(OFFSET(Metadata!$A$1,0,0,Metadata!Metadata_Table_Length,1)=SUBSTITUTE(C1926,"rawdatafilename","partnumber"),ROW(OFFSET(Metadata!$A$1,0,0,Metadata!Metadata_Table_Length,1))-1,"")),0),"")</f>
        <v/>
      </c>
      <c r="H1926" t="str">
        <f t="array" aca="1" ref="H1926" ca="1">IF(B1926&lt;&gt;"",OFFSET(Metadata!$B$1,MIN(IF(OFFSET(Metadata!$A$1,0,0,Metadata!Metadata_Table_Length,1)=SUBSTITUTE(C1926,"rawdatafilename","original_count"),ROW(OFFSET(Metadata!$A$1,0,0,Metadata!Metadata_Table_Length,1))-1,"")),0),"")</f>
        <v/>
      </c>
      <c r="I1926" t="str">
        <f t="array" aca="1" ref="I1926" ca="1">IF(B1926&lt;&gt;"",OFFSET(Metadata!$B$1,MIN(IF(OFFSET(Metadata!$A$1,0,0,Metadata!Metadata_Table_Length,1)=SUBSTITUTE(C1926,"rawdatafilename","count"),ROW(OFFSET(Metadata!$A$1,0,0,Metadata!Metadata_Table_Length,1))-1,"")),0),"")</f>
        <v/>
      </c>
      <c r="J1926" t="str">
        <f t="array" aca="1" ref="J1926" ca="1">IF(AND(G1926&lt;&gt;"",G1926&lt;&gt;G1925),MAX(IF(G$2:G$2001=G1926,H$2:H$2001,"")),"")</f>
        <v/>
      </c>
      <c r="K1926" t="str">
        <f t="array" aca="1" ref="K1926" ca="1">IF(AND(G1926&lt;&gt;"",G1926&lt;&gt;G1925),MAX(IF(G$2:G$2001=G1926,I$2:I$2001,"")),"")</f>
        <v/>
      </c>
      <c r="L1926" t="str">
        <f t="shared" ca="1" si="120"/>
        <v/>
      </c>
    </row>
    <row r="1927" spans="2:12" x14ac:dyDescent="0.25">
      <c r="B1927" t="str">
        <f t="shared" ca="1" si="122"/>
        <v/>
      </c>
      <c r="C1927" t="str">
        <f t="shared" ca="1" si="121"/>
        <v/>
      </c>
      <c r="D1927" s="156" t="str">
        <f t="array" aca="1" ref="D1927" ca="1">IFERROR(IF(B1927&lt;&gt;"",IF(OR(EXACT(OFFSET(Metadata!$A$1,0,0,Metadata!Metadata_Table_Length,1),C1927)),1,""),""),"")</f>
        <v/>
      </c>
      <c r="E1927" s="163" t="str">
        <f t="array" aca="1" ref="E1927" ca="1">IF(B1927&lt;&gt;"",IF(D1927=1,OFFSET(Metadata!$B$1,MIN(IF(OFFSET(Metadata!$A$1,0,0,Metadata!Metadata_Table_Length,1)=C1927,ROW(OFFSET(Metadata!$A$1,0,0,Metadata!Metadata_Table_Length,1))-1,"")),0),OFFSET(Metadata!$B$1,MIN(IF(OFFSET(Metadata!$A$1,0,0,Metadata!Metadata_Table_Length,1)=SUBSTITUTE(C1927,"rawdatafilename","originalfilename"),ROW(OFFSET(Metadata!$A$1,0,0,Metadata!Metadata_Table_Length,1))-1,"")),0)),"")</f>
        <v/>
      </c>
      <c r="F1927" t="str">
        <f t="shared" ca="1" si="123"/>
        <v/>
      </c>
      <c r="G1927" t="str">
        <f t="array" aca="1" ref="G1927" ca="1">IF(B1927&lt;&gt;"",OFFSET(Metadata!$B$1,MIN(IF(OFFSET(Metadata!$A$1,0,0,Metadata!Metadata_Table_Length,1)=SUBSTITUTE(C1927,"rawdatafilename","partnumber"),ROW(OFFSET(Metadata!$A$1,0,0,Metadata!Metadata_Table_Length,1))-1,"")),0),"")</f>
        <v/>
      </c>
      <c r="H1927" t="str">
        <f t="array" aca="1" ref="H1927" ca="1">IF(B1927&lt;&gt;"",OFFSET(Metadata!$B$1,MIN(IF(OFFSET(Metadata!$A$1,0,0,Metadata!Metadata_Table_Length,1)=SUBSTITUTE(C1927,"rawdatafilename","original_count"),ROW(OFFSET(Metadata!$A$1,0,0,Metadata!Metadata_Table_Length,1))-1,"")),0),"")</f>
        <v/>
      </c>
      <c r="I1927" t="str">
        <f t="array" aca="1" ref="I1927" ca="1">IF(B1927&lt;&gt;"",OFFSET(Metadata!$B$1,MIN(IF(OFFSET(Metadata!$A$1,0,0,Metadata!Metadata_Table_Length,1)=SUBSTITUTE(C1927,"rawdatafilename","count"),ROW(OFFSET(Metadata!$A$1,0,0,Metadata!Metadata_Table_Length,1))-1,"")),0),"")</f>
        <v/>
      </c>
      <c r="J1927" t="str">
        <f t="array" aca="1" ref="J1927" ca="1">IF(AND(G1927&lt;&gt;"",G1927&lt;&gt;G1926),MAX(IF(G$2:G$2001=G1927,H$2:H$2001,"")),"")</f>
        <v/>
      </c>
      <c r="K1927" t="str">
        <f t="array" aca="1" ref="K1927" ca="1">IF(AND(G1927&lt;&gt;"",G1927&lt;&gt;G1926),MAX(IF(G$2:G$2001=G1927,I$2:I$2001,"")),"")</f>
        <v/>
      </c>
      <c r="L1927" t="str">
        <f t="shared" ca="1" si="120"/>
        <v/>
      </c>
    </row>
    <row r="1928" spans="2:12" x14ac:dyDescent="0.25">
      <c r="B1928" t="str">
        <f t="shared" ca="1" si="122"/>
        <v/>
      </c>
      <c r="C1928" t="str">
        <f t="shared" ca="1" si="121"/>
        <v/>
      </c>
      <c r="D1928" s="156" t="str">
        <f t="array" aca="1" ref="D1928" ca="1">IFERROR(IF(B1928&lt;&gt;"",IF(OR(EXACT(OFFSET(Metadata!$A$1,0,0,Metadata!Metadata_Table_Length,1),C1928)),1,""),""),"")</f>
        <v/>
      </c>
      <c r="E1928" s="163" t="str">
        <f t="array" aca="1" ref="E1928" ca="1">IF(B1928&lt;&gt;"",IF(D1928=1,OFFSET(Metadata!$B$1,MIN(IF(OFFSET(Metadata!$A$1,0,0,Metadata!Metadata_Table_Length,1)=C1928,ROW(OFFSET(Metadata!$A$1,0,0,Metadata!Metadata_Table_Length,1))-1,"")),0),OFFSET(Metadata!$B$1,MIN(IF(OFFSET(Metadata!$A$1,0,0,Metadata!Metadata_Table_Length,1)=SUBSTITUTE(C1928,"rawdatafilename","originalfilename"),ROW(OFFSET(Metadata!$A$1,0,0,Metadata!Metadata_Table_Length,1))-1,"")),0)),"")</f>
        <v/>
      </c>
      <c r="F1928" t="str">
        <f t="shared" ca="1" si="123"/>
        <v/>
      </c>
      <c r="G1928" t="str">
        <f t="array" aca="1" ref="G1928" ca="1">IF(B1928&lt;&gt;"",OFFSET(Metadata!$B$1,MIN(IF(OFFSET(Metadata!$A$1,0,0,Metadata!Metadata_Table_Length,1)=SUBSTITUTE(C1928,"rawdatafilename","partnumber"),ROW(OFFSET(Metadata!$A$1,0,0,Metadata!Metadata_Table_Length,1))-1,"")),0),"")</f>
        <v/>
      </c>
      <c r="H1928" t="str">
        <f t="array" aca="1" ref="H1928" ca="1">IF(B1928&lt;&gt;"",OFFSET(Metadata!$B$1,MIN(IF(OFFSET(Metadata!$A$1,0,0,Metadata!Metadata_Table_Length,1)=SUBSTITUTE(C1928,"rawdatafilename","original_count"),ROW(OFFSET(Metadata!$A$1,0,0,Metadata!Metadata_Table_Length,1))-1,"")),0),"")</f>
        <v/>
      </c>
      <c r="I1928" t="str">
        <f t="array" aca="1" ref="I1928" ca="1">IF(B1928&lt;&gt;"",OFFSET(Metadata!$B$1,MIN(IF(OFFSET(Metadata!$A$1,0,0,Metadata!Metadata_Table_Length,1)=SUBSTITUTE(C1928,"rawdatafilename","count"),ROW(OFFSET(Metadata!$A$1,0,0,Metadata!Metadata_Table_Length,1))-1,"")),0),"")</f>
        <v/>
      </c>
      <c r="J1928" t="str">
        <f t="array" aca="1" ref="J1928" ca="1">IF(AND(G1928&lt;&gt;"",G1928&lt;&gt;G1927),MAX(IF(G$2:G$2001=G1928,H$2:H$2001,"")),"")</f>
        <v/>
      </c>
      <c r="K1928" t="str">
        <f t="array" aca="1" ref="K1928" ca="1">IF(AND(G1928&lt;&gt;"",G1928&lt;&gt;G1927),MAX(IF(G$2:G$2001=G1928,I$2:I$2001,"")),"")</f>
        <v/>
      </c>
      <c r="L1928" t="str">
        <f t="shared" ca="1" si="120"/>
        <v/>
      </c>
    </row>
    <row r="1929" spans="2:12" x14ac:dyDescent="0.25">
      <c r="B1929" t="str">
        <f t="shared" ca="1" si="122"/>
        <v/>
      </c>
      <c r="C1929" t="str">
        <f t="shared" ca="1" si="121"/>
        <v/>
      </c>
      <c r="D1929" s="156" t="str">
        <f t="array" aca="1" ref="D1929" ca="1">IFERROR(IF(B1929&lt;&gt;"",IF(OR(EXACT(OFFSET(Metadata!$A$1,0,0,Metadata!Metadata_Table_Length,1),C1929)),1,""),""),"")</f>
        <v/>
      </c>
      <c r="E1929" s="163" t="str">
        <f t="array" aca="1" ref="E1929" ca="1">IF(B1929&lt;&gt;"",IF(D1929=1,OFFSET(Metadata!$B$1,MIN(IF(OFFSET(Metadata!$A$1,0,0,Metadata!Metadata_Table_Length,1)=C1929,ROW(OFFSET(Metadata!$A$1,0,0,Metadata!Metadata_Table_Length,1))-1,"")),0),OFFSET(Metadata!$B$1,MIN(IF(OFFSET(Metadata!$A$1,0,0,Metadata!Metadata_Table_Length,1)=SUBSTITUTE(C1929,"rawdatafilename","originalfilename"),ROW(OFFSET(Metadata!$A$1,0,0,Metadata!Metadata_Table_Length,1))-1,"")),0)),"")</f>
        <v/>
      </c>
      <c r="F1929" t="str">
        <f t="shared" ca="1" si="123"/>
        <v/>
      </c>
      <c r="G1929" t="str">
        <f t="array" aca="1" ref="G1929" ca="1">IF(B1929&lt;&gt;"",OFFSET(Metadata!$B$1,MIN(IF(OFFSET(Metadata!$A$1,0,0,Metadata!Metadata_Table_Length,1)=SUBSTITUTE(C1929,"rawdatafilename","partnumber"),ROW(OFFSET(Metadata!$A$1,0,0,Metadata!Metadata_Table_Length,1))-1,"")),0),"")</f>
        <v/>
      </c>
      <c r="H1929" t="str">
        <f t="array" aca="1" ref="H1929" ca="1">IF(B1929&lt;&gt;"",OFFSET(Metadata!$B$1,MIN(IF(OFFSET(Metadata!$A$1,0,0,Metadata!Metadata_Table_Length,1)=SUBSTITUTE(C1929,"rawdatafilename","original_count"),ROW(OFFSET(Metadata!$A$1,0,0,Metadata!Metadata_Table_Length,1))-1,"")),0),"")</f>
        <v/>
      </c>
      <c r="I1929" t="str">
        <f t="array" aca="1" ref="I1929" ca="1">IF(B1929&lt;&gt;"",OFFSET(Metadata!$B$1,MIN(IF(OFFSET(Metadata!$A$1,0,0,Metadata!Metadata_Table_Length,1)=SUBSTITUTE(C1929,"rawdatafilename","count"),ROW(OFFSET(Metadata!$A$1,0,0,Metadata!Metadata_Table_Length,1))-1,"")),0),"")</f>
        <v/>
      </c>
      <c r="J1929" t="str">
        <f t="array" aca="1" ref="J1929" ca="1">IF(AND(G1929&lt;&gt;"",G1929&lt;&gt;G1928),MAX(IF(G$2:G$2001=G1929,H$2:H$2001,"")),"")</f>
        <v/>
      </c>
      <c r="K1929" t="str">
        <f t="array" aca="1" ref="K1929" ca="1">IF(AND(G1929&lt;&gt;"",G1929&lt;&gt;G1928),MAX(IF(G$2:G$2001=G1929,I$2:I$2001,"")),"")</f>
        <v/>
      </c>
      <c r="L1929" t="str">
        <f t="shared" ca="1" si="120"/>
        <v/>
      </c>
    </row>
    <row r="1930" spans="2:12" x14ac:dyDescent="0.25">
      <c r="B1930" t="str">
        <f t="shared" ca="1" si="122"/>
        <v/>
      </c>
      <c r="C1930" t="str">
        <f t="shared" ca="1" si="121"/>
        <v/>
      </c>
      <c r="D1930" s="156" t="str">
        <f t="array" aca="1" ref="D1930" ca="1">IFERROR(IF(B1930&lt;&gt;"",IF(OR(EXACT(OFFSET(Metadata!$A$1,0,0,Metadata!Metadata_Table_Length,1),C1930)),1,""),""),"")</f>
        <v/>
      </c>
      <c r="E1930" s="163" t="str">
        <f t="array" aca="1" ref="E1930" ca="1">IF(B1930&lt;&gt;"",IF(D1930=1,OFFSET(Metadata!$B$1,MIN(IF(OFFSET(Metadata!$A$1,0,0,Metadata!Metadata_Table_Length,1)=C1930,ROW(OFFSET(Metadata!$A$1,0,0,Metadata!Metadata_Table_Length,1))-1,"")),0),OFFSET(Metadata!$B$1,MIN(IF(OFFSET(Metadata!$A$1,0,0,Metadata!Metadata_Table_Length,1)=SUBSTITUTE(C1930,"rawdatafilename","originalfilename"),ROW(OFFSET(Metadata!$A$1,0,0,Metadata!Metadata_Table_Length,1))-1,"")),0)),"")</f>
        <v/>
      </c>
      <c r="F1930" t="str">
        <f t="shared" ca="1" si="123"/>
        <v/>
      </c>
      <c r="G1930" t="str">
        <f t="array" aca="1" ref="G1930" ca="1">IF(B1930&lt;&gt;"",OFFSET(Metadata!$B$1,MIN(IF(OFFSET(Metadata!$A$1,0,0,Metadata!Metadata_Table_Length,1)=SUBSTITUTE(C1930,"rawdatafilename","partnumber"),ROW(OFFSET(Metadata!$A$1,0,0,Metadata!Metadata_Table_Length,1))-1,"")),0),"")</f>
        <v/>
      </c>
      <c r="H1930" t="str">
        <f t="array" aca="1" ref="H1930" ca="1">IF(B1930&lt;&gt;"",OFFSET(Metadata!$B$1,MIN(IF(OFFSET(Metadata!$A$1,0,0,Metadata!Metadata_Table_Length,1)=SUBSTITUTE(C1930,"rawdatafilename","original_count"),ROW(OFFSET(Metadata!$A$1,0,0,Metadata!Metadata_Table_Length,1))-1,"")),0),"")</f>
        <v/>
      </c>
      <c r="I1930" t="str">
        <f t="array" aca="1" ref="I1930" ca="1">IF(B1930&lt;&gt;"",OFFSET(Metadata!$B$1,MIN(IF(OFFSET(Metadata!$A$1,0,0,Metadata!Metadata_Table_Length,1)=SUBSTITUTE(C1930,"rawdatafilename","count"),ROW(OFFSET(Metadata!$A$1,0,0,Metadata!Metadata_Table_Length,1))-1,"")),0),"")</f>
        <v/>
      </c>
      <c r="J1930" t="str">
        <f t="array" aca="1" ref="J1930" ca="1">IF(AND(G1930&lt;&gt;"",G1930&lt;&gt;G1929),MAX(IF(G$2:G$2001=G1930,H$2:H$2001,"")),"")</f>
        <v/>
      </c>
      <c r="K1930" t="str">
        <f t="array" aca="1" ref="K1930" ca="1">IF(AND(G1930&lt;&gt;"",G1930&lt;&gt;G1929),MAX(IF(G$2:G$2001=G1930,I$2:I$2001,"")),"")</f>
        <v/>
      </c>
      <c r="L1930" t="str">
        <f t="shared" ca="1" si="120"/>
        <v/>
      </c>
    </row>
    <row r="1931" spans="2:12" x14ac:dyDescent="0.25">
      <c r="B1931" t="str">
        <f t="shared" ca="1" si="122"/>
        <v/>
      </c>
      <c r="C1931" t="str">
        <f t="shared" ca="1" si="121"/>
        <v/>
      </c>
      <c r="D1931" s="156" t="str">
        <f t="array" aca="1" ref="D1931" ca="1">IFERROR(IF(B1931&lt;&gt;"",IF(OR(EXACT(OFFSET(Metadata!$A$1,0,0,Metadata!Metadata_Table_Length,1),C1931)),1,""),""),"")</f>
        <v/>
      </c>
      <c r="E1931" s="163" t="str">
        <f t="array" aca="1" ref="E1931" ca="1">IF(B1931&lt;&gt;"",IF(D1931=1,OFFSET(Metadata!$B$1,MIN(IF(OFFSET(Metadata!$A$1,0,0,Metadata!Metadata_Table_Length,1)=C1931,ROW(OFFSET(Metadata!$A$1,0,0,Metadata!Metadata_Table_Length,1))-1,"")),0),OFFSET(Metadata!$B$1,MIN(IF(OFFSET(Metadata!$A$1,0,0,Metadata!Metadata_Table_Length,1)=SUBSTITUTE(C1931,"rawdatafilename","originalfilename"),ROW(OFFSET(Metadata!$A$1,0,0,Metadata!Metadata_Table_Length,1))-1,"")),0)),"")</f>
        <v/>
      </c>
      <c r="F1931" t="str">
        <f t="shared" ca="1" si="123"/>
        <v/>
      </c>
      <c r="G1931" t="str">
        <f t="array" aca="1" ref="G1931" ca="1">IF(B1931&lt;&gt;"",OFFSET(Metadata!$B$1,MIN(IF(OFFSET(Metadata!$A$1,0,0,Metadata!Metadata_Table_Length,1)=SUBSTITUTE(C1931,"rawdatafilename","partnumber"),ROW(OFFSET(Metadata!$A$1,0,0,Metadata!Metadata_Table_Length,1))-1,"")),0),"")</f>
        <v/>
      </c>
      <c r="H1931" t="str">
        <f t="array" aca="1" ref="H1931" ca="1">IF(B1931&lt;&gt;"",OFFSET(Metadata!$B$1,MIN(IF(OFFSET(Metadata!$A$1,0,0,Metadata!Metadata_Table_Length,1)=SUBSTITUTE(C1931,"rawdatafilename","original_count"),ROW(OFFSET(Metadata!$A$1,0,0,Metadata!Metadata_Table_Length,1))-1,"")),0),"")</f>
        <v/>
      </c>
      <c r="I1931" t="str">
        <f t="array" aca="1" ref="I1931" ca="1">IF(B1931&lt;&gt;"",OFFSET(Metadata!$B$1,MIN(IF(OFFSET(Metadata!$A$1,0,0,Metadata!Metadata_Table_Length,1)=SUBSTITUTE(C1931,"rawdatafilename","count"),ROW(OFFSET(Metadata!$A$1,0,0,Metadata!Metadata_Table_Length,1))-1,"")),0),"")</f>
        <v/>
      </c>
      <c r="J1931" t="str">
        <f t="array" aca="1" ref="J1931" ca="1">IF(AND(G1931&lt;&gt;"",G1931&lt;&gt;G1930),MAX(IF(G$2:G$2001=G1931,H$2:H$2001,"")),"")</f>
        <v/>
      </c>
      <c r="K1931" t="str">
        <f t="array" aca="1" ref="K1931" ca="1">IF(AND(G1931&lt;&gt;"",G1931&lt;&gt;G1930),MAX(IF(G$2:G$2001=G1931,I$2:I$2001,"")),"")</f>
        <v/>
      </c>
      <c r="L1931" t="str">
        <f t="shared" ca="1" si="120"/>
        <v/>
      </c>
    </row>
    <row r="1932" spans="2:12" x14ac:dyDescent="0.25">
      <c r="B1932" t="str">
        <f t="shared" ca="1" si="122"/>
        <v/>
      </c>
      <c r="C1932" t="str">
        <f t="shared" ca="1" si="121"/>
        <v/>
      </c>
      <c r="D1932" s="156" t="str">
        <f t="array" aca="1" ref="D1932" ca="1">IFERROR(IF(B1932&lt;&gt;"",IF(OR(EXACT(OFFSET(Metadata!$A$1,0,0,Metadata!Metadata_Table_Length,1),C1932)),1,""),""),"")</f>
        <v/>
      </c>
      <c r="E1932" s="163" t="str">
        <f t="array" aca="1" ref="E1932" ca="1">IF(B1932&lt;&gt;"",IF(D1932=1,OFFSET(Metadata!$B$1,MIN(IF(OFFSET(Metadata!$A$1,0,0,Metadata!Metadata_Table_Length,1)=C1932,ROW(OFFSET(Metadata!$A$1,0,0,Metadata!Metadata_Table_Length,1))-1,"")),0),OFFSET(Metadata!$B$1,MIN(IF(OFFSET(Metadata!$A$1,0,0,Metadata!Metadata_Table_Length,1)=SUBSTITUTE(C1932,"rawdatafilename","originalfilename"),ROW(OFFSET(Metadata!$A$1,0,0,Metadata!Metadata_Table_Length,1))-1,"")),0)),"")</f>
        <v/>
      </c>
      <c r="F1932" t="str">
        <f t="shared" ca="1" si="123"/>
        <v/>
      </c>
      <c r="G1932" t="str">
        <f t="array" aca="1" ref="G1932" ca="1">IF(B1932&lt;&gt;"",OFFSET(Metadata!$B$1,MIN(IF(OFFSET(Metadata!$A$1,0,0,Metadata!Metadata_Table_Length,1)=SUBSTITUTE(C1932,"rawdatafilename","partnumber"),ROW(OFFSET(Metadata!$A$1,0,0,Metadata!Metadata_Table_Length,1))-1,"")),0),"")</f>
        <v/>
      </c>
      <c r="H1932" t="str">
        <f t="array" aca="1" ref="H1932" ca="1">IF(B1932&lt;&gt;"",OFFSET(Metadata!$B$1,MIN(IF(OFFSET(Metadata!$A$1,0,0,Metadata!Metadata_Table_Length,1)=SUBSTITUTE(C1932,"rawdatafilename","original_count"),ROW(OFFSET(Metadata!$A$1,0,0,Metadata!Metadata_Table_Length,1))-1,"")),0),"")</f>
        <v/>
      </c>
      <c r="I1932" t="str">
        <f t="array" aca="1" ref="I1932" ca="1">IF(B1932&lt;&gt;"",OFFSET(Metadata!$B$1,MIN(IF(OFFSET(Metadata!$A$1,0,0,Metadata!Metadata_Table_Length,1)=SUBSTITUTE(C1932,"rawdatafilename","count"),ROW(OFFSET(Metadata!$A$1,0,0,Metadata!Metadata_Table_Length,1))-1,"")),0),"")</f>
        <v/>
      </c>
      <c r="J1932" t="str">
        <f t="array" aca="1" ref="J1932" ca="1">IF(AND(G1932&lt;&gt;"",G1932&lt;&gt;G1931),MAX(IF(G$2:G$2001=G1932,H$2:H$2001,"")),"")</f>
        <v/>
      </c>
      <c r="K1932" t="str">
        <f t="array" aca="1" ref="K1932" ca="1">IF(AND(G1932&lt;&gt;"",G1932&lt;&gt;G1931),MAX(IF(G$2:G$2001=G1932,I$2:I$2001,"")),"")</f>
        <v/>
      </c>
      <c r="L1932" t="str">
        <f t="shared" ca="1" si="120"/>
        <v/>
      </c>
    </row>
    <row r="1933" spans="2:12" x14ac:dyDescent="0.25">
      <c r="B1933" t="str">
        <f t="shared" ca="1" si="122"/>
        <v/>
      </c>
      <c r="C1933" t="str">
        <f t="shared" ca="1" si="121"/>
        <v/>
      </c>
      <c r="D1933" s="156" t="str">
        <f t="array" aca="1" ref="D1933" ca="1">IFERROR(IF(B1933&lt;&gt;"",IF(OR(EXACT(OFFSET(Metadata!$A$1,0,0,Metadata!Metadata_Table_Length,1),C1933)),1,""),""),"")</f>
        <v/>
      </c>
      <c r="E1933" s="163" t="str">
        <f t="array" aca="1" ref="E1933" ca="1">IF(B1933&lt;&gt;"",IF(D1933=1,OFFSET(Metadata!$B$1,MIN(IF(OFFSET(Metadata!$A$1,0,0,Metadata!Metadata_Table_Length,1)=C1933,ROW(OFFSET(Metadata!$A$1,0,0,Metadata!Metadata_Table_Length,1))-1,"")),0),OFFSET(Metadata!$B$1,MIN(IF(OFFSET(Metadata!$A$1,0,0,Metadata!Metadata_Table_Length,1)=SUBSTITUTE(C1933,"rawdatafilename","originalfilename"),ROW(OFFSET(Metadata!$A$1,0,0,Metadata!Metadata_Table_Length,1))-1,"")),0)),"")</f>
        <v/>
      </c>
      <c r="F1933" t="str">
        <f t="shared" ca="1" si="123"/>
        <v/>
      </c>
      <c r="G1933" t="str">
        <f t="array" aca="1" ref="G1933" ca="1">IF(B1933&lt;&gt;"",OFFSET(Metadata!$B$1,MIN(IF(OFFSET(Metadata!$A$1,0,0,Metadata!Metadata_Table_Length,1)=SUBSTITUTE(C1933,"rawdatafilename","partnumber"),ROW(OFFSET(Metadata!$A$1,0,0,Metadata!Metadata_Table_Length,1))-1,"")),0),"")</f>
        <v/>
      </c>
      <c r="H1933" t="str">
        <f t="array" aca="1" ref="H1933" ca="1">IF(B1933&lt;&gt;"",OFFSET(Metadata!$B$1,MIN(IF(OFFSET(Metadata!$A$1,0,0,Metadata!Metadata_Table_Length,1)=SUBSTITUTE(C1933,"rawdatafilename","original_count"),ROW(OFFSET(Metadata!$A$1,0,0,Metadata!Metadata_Table_Length,1))-1,"")),0),"")</f>
        <v/>
      </c>
      <c r="I1933" t="str">
        <f t="array" aca="1" ref="I1933" ca="1">IF(B1933&lt;&gt;"",OFFSET(Metadata!$B$1,MIN(IF(OFFSET(Metadata!$A$1,0,0,Metadata!Metadata_Table_Length,1)=SUBSTITUTE(C1933,"rawdatafilename","count"),ROW(OFFSET(Metadata!$A$1,0,0,Metadata!Metadata_Table_Length,1))-1,"")),0),"")</f>
        <v/>
      </c>
      <c r="J1933" t="str">
        <f t="array" aca="1" ref="J1933" ca="1">IF(AND(G1933&lt;&gt;"",G1933&lt;&gt;G1932),MAX(IF(G$2:G$2001=G1933,H$2:H$2001,"")),"")</f>
        <v/>
      </c>
      <c r="K1933" t="str">
        <f t="array" aca="1" ref="K1933" ca="1">IF(AND(G1933&lt;&gt;"",G1933&lt;&gt;G1932),MAX(IF(G$2:G$2001=G1933,I$2:I$2001,"")),"")</f>
        <v/>
      </c>
      <c r="L1933" t="str">
        <f t="shared" ca="1" si="120"/>
        <v/>
      </c>
    </row>
    <row r="1934" spans="2:12" x14ac:dyDescent="0.25">
      <c r="B1934" t="str">
        <f t="shared" ca="1" si="122"/>
        <v/>
      </c>
      <c r="C1934" t="str">
        <f t="shared" ca="1" si="121"/>
        <v/>
      </c>
      <c r="D1934" s="156" t="str">
        <f t="array" aca="1" ref="D1934" ca="1">IFERROR(IF(B1934&lt;&gt;"",IF(OR(EXACT(OFFSET(Metadata!$A$1,0,0,Metadata!Metadata_Table_Length,1),C1934)),1,""),""),"")</f>
        <v/>
      </c>
      <c r="E1934" s="163" t="str">
        <f t="array" aca="1" ref="E1934" ca="1">IF(B1934&lt;&gt;"",IF(D1934=1,OFFSET(Metadata!$B$1,MIN(IF(OFFSET(Metadata!$A$1,0,0,Metadata!Metadata_Table_Length,1)=C1934,ROW(OFFSET(Metadata!$A$1,0,0,Metadata!Metadata_Table_Length,1))-1,"")),0),OFFSET(Metadata!$B$1,MIN(IF(OFFSET(Metadata!$A$1,0,0,Metadata!Metadata_Table_Length,1)=SUBSTITUTE(C1934,"rawdatafilename","originalfilename"),ROW(OFFSET(Metadata!$A$1,0,0,Metadata!Metadata_Table_Length,1))-1,"")),0)),"")</f>
        <v/>
      </c>
      <c r="F1934" t="str">
        <f t="shared" ca="1" si="123"/>
        <v/>
      </c>
      <c r="G1934" t="str">
        <f t="array" aca="1" ref="G1934" ca="1">IF(B1934&lt;&gt;"",OFFSET(Metadata!$B$1,MIN(IF(OFFSET(Metadata!$A$1,0,0,Metadata!Metadata_Table_Length,1)=SUBSTITUTE(C1934,"rawdatafilename","partnumber"),ROW(OFFSET(Metadata!$A$1,0,0,Metadata!Metadata_Table_Length,1))-1,"")),0),"")</f>
        <v/>
      </c>
      <c r="H1934" t="str">
        <f t="array" aca="1" ref="H1934" ca="1">IF(B1934&lt;&gt;"",OFFSET(Metadata!$B$1,MIN(IF(OFFSET(Metadata!$A$1,0,0,Metadata!Metadata_Table_Length,1)=SUBSTITUTE(C1934,"rawdatafilename","original_count"),ROW(OFFSET(Metadata!$A$1,0,0,Metadata!Metadata_Table_Length,1))-1,"")),0),"")</f>
        <v/>
      </c>
      <c r="I1934" t="str">
        <f t="array" aca="1" ref="I1934" ca="1">IF(B1934&lt;&gt;"",OFFSET(Metadata!$B$1,MIN(IF(OFFSET(Metadata!$A$1,0,0,Metadata!Metadata_Table_Length,1)=SUBSTITUTE(C1934,"rawdatafilename","count"),ROW(OFFSET(Metadata!$A$1,0,0,Metadata!Metadata_Table_Length,1))-1,"")),0),"")</f>
        <v/>
      </c>
      <c r="J1934" t="str">
        <f t="array" aca="1" ref="J1934" ca="1">IF(AND(G1934&lt;&gt;"",G1934&lt;&gt;G1933),MAX(IF(G$2:G$2001=G1934,H$2:H$2001,"")),"")</f>
        <v/>
      </c>
      <c r="K1934" t="str">
        <f t="array" aca="1" ref="K1934" ca="1">IF(AND(G1934&lt;&gt;"",G1934&lt;&gt;G1933),MAX(IF(G$2:G$2001=G1934,I$2:I$2001,"")),"")</f>
        <v/>
      </c>
      <c r="L1934" t="str">
        <f t="shared" ca="1" si="120"/>
        <v/>
      </c>
    </row>
    <row r="1935" spans="2:12" x14ac:dyDescent="0.25">
      <c r="B1935" t="str">
        <f t="shared" ca="1" si="122"/>
        <v/>
      </c>
      <c r="C1935" t="str">
        <f t="shared" ca="1" si="121"/>
        <v/>
      </c>
      <c r="D1935" s="156" t="str">
        <f t="array" aca="1" ref="D1935" ca="1">IFERROR(IF(B1935&lt;&gt;"",IF(OR(EXACT(OFFSET(Metadata!$A$1,0,0,Metadata!Metadata_Table_Length,1),C1935)),1,""),""),"")</f>
        <v/>
      </c>
      <c r="E1935" s="163" t="str">
        <f t="array" aca="1" ref="E1935" ca="1">IF(B1935&lt;&gt;"",IF(D1935=1,OFFSET(Metadata!$B$1,MIN(IF(OFFSET(Metadata!$A$1,0,0,Metadata!Metadata_Table_Length,1)=C1935,ROW(OFFSET(Metadata!$A$1,0,0,Metadata!Metadata_Table_Length,1))-1,"")),0),OFFSET(Metadata!$B$1,MIN(IF(OFFSET(Metadata!$A$1,0,0,Metadata!Metadata_Table_Length,1)=SUBSTITUTE(C1935,"rawdatafilename","originalfilename"),ROW(OFFSET(Metadata!$A$1,0,0,Metadata!Metadata_Table_Length,1))-1,"")),0)),"")</f>
        <v/>
      </c>
      <c r="F1935" t="str">
        <f t="shared" ca="1" si="123"/>
        <v/>
      </c>
      <c r="G1935" t="str">
        <f t="array" aca="1" ref="G1935" ca="1">IF(B1935&lt;&gt;"",OFFSET(Metadata!$B$1,MIN(IF(OFFSET(Metadata!$A$1,0,0,Metadata!Metadata_Table_Length,1)=SUBSTITUTE(C1935,"rawdatafilename","partnumber"),ROW(OFFSET(Metadata!$A$1,0,0,Metadata!Metadata_Table_Length,1))-1,"")),0),"")</f>
        <v/>
      </c>
      <c r="H1935" t="str">
        <f t="array" aca="1" ref="H1935" ca="1">IF(B1935&lt;&gt;"",OFFSET(Metadata!$B$1,MIN(IF(OFFSET(Metadata!$A$1,0,0,Metadata!Metadata_Table_Length,1)=SUBSTITUTE(C1935,"rawdatafilename","original_count"),ROW(OFFSET(Metadata!$A$1,0,0,Metadata!Metadata_Table_Length,1))-1,"")),0),"")</f>
        <v/>
      </c>
      <c r="I1935" t="str">
        <f t="array" aca="1" ref="I1935" ca="1">IF(B1935&lt;&gt;"",OFFSET(Metadata!$B$1,MIN(IF(OFFSET(Metadata!$A$1,0,0,Metadata!Metadata_Table_Length,1)=SUBSTITUTE(C1935,"rawdatafilename","count"),ROW(OFFSET(Metadata!$A$1,0,0,Metadata!Metadata_Table_Length,1))-1,"")),0),"")</f>
        <v/>
      </c>
      <c r="J1935" t="str">
        <f t="array" aca="1" ref="J1935" ca="1">IF(AND(G1935&lt;&gt;"",G1935&lt;&gt;G1934),MAX(IF(G$2:G$2001=G1935,H$2:H$2001,"")),"")</f>
        <v/>
      </c>
      <c r="K1935" t="str">
        <f t="array" aca="1" ref="K1935" ca="1">IF(AND(G1935&lt;&gt;"",G1935&lt;&gt;G1934),MAX(IF(G$2:G$2001=G1935,I$2:I$2001,"")),"")</f>
        <v/>
      </c>
      <c r="L1935" t="str">
        <f t="shared" ca="1" si="120"/>
        <v/>
      </c>
    </row>
    <row r="1936" spans="2:12" x14ac:dyDescent="0.25">
      <c r="B1936" t="str">
        <f t="shared" ca="1" si="122"/>
        <v/>
      </c>
      <c r="C1936" t="str">
        <f t="shared" ca="1" si="121"/>
        <v/>
      </c>
      <c r="D1936" s="156" t="str">
        <f t="array" aca="1" ref="D1936" ca="1">IFERROR(IF(B1936&lt;&gt;"",IF(OR(EXACT(OFFSET(Metadata!$A$1,0,0,Metadata!Metadata_Table_Length,1),C1936)),1,""),""),"")</f>
        <v/>
      </c>
      <c r="E1936" s="163" t="str">
        <f t="array" aca="1" ref="E1936" ca="1">IF(B1936&lt;&gt;"",IF(D1936=1,OFFSET(Metadata!$B$1,MIN(IF(OFFSET(Metadata!$A$1,0,0,Metadata!Metadata_Table_Length,1)=C1936,ROW(OFFSET(Metadata!$A$1,0,0,Metadata!Metadata_Table_Length,1))-1,"")),0),OFFSET(Metadata!$B$1,MIN(IF(OFFSET(Metadata!$A$1,0,0,Metadata!Metadata_Table_Length,1)=SUBSTITUTE(C1936,"rawdatafilename","originalfilename"),ROW(OFFSET(Metadata!$A$1,0,0,Metadata!Metadata_Table_Length,1))-1,"")),0)),"")</f>
        <v/>
      </c>
      <c r="F1936" t="str">
        <f t="shared" ca="1" si="123"/>
        <v/>
      </c>
      <c r="G1936" t="str">
        <f t="array" aca="1" ref="G1936" ca="1">IF(B1936&lt;&gt;"",OFFSET(Metadata!$B$1,MIN(IF(OFFSET(Metadata!$A$1,0,0,Metadata!Metadata_Table_Length,1)=SUBSTITUTE(C1936,"rawdatafilename","partnumber"),ROW(OFFSET(Metadata!$A$1,0,0,Metadata!Metadata_Table_Length,1))-1,"")),0),"")</f>
        <v/>
      </c>
      <c r="H1936" t="str">
        <f t="array" aca="1" ref="H1936" ca="1">IF(B1936&lt;&gt;"",OFFSET(Metadata!$B$1,MIN(IF(OFFSET(Metadata!$A$1,0,0,Metadata!Metadata_Table_Length,1)=SUBSTITUTE(C1936,"rawdatafilename","original_count"),ROW(OFFSET(Metadata!$A$1,0,0,Metadata!Metadata_Table_Length,1))-1,"")),0),"")</f>
        <v/>
      </c>
      <c r="I1936" t="str">
        <f t="array" aca="1" ref="I1936" ca="1">IF(B1936&lt;&gt;"",OFFSET(Metadata!$B$1,MIN(IF(OFFSET(Metadata!$A$1,0,0,Metadata!Metadata_Table_Length,1)=SUBSTITUTE(C1936,"rawdatafilename","count"),ROW(OFFSET(Metadata!$A$1,0,0,Metadata!Metadata_Table_Length,1))-1,"")),0),"")</f>
        <v/>
      </c>
      <c r="J1936" t="str">
        <f t="array" aca="1" ref="J1936" ca="1">IF(AND(G1936&lt;&gt;"",G1936&lt;&gt;G1935),MAX(IF(G$2:G$2001=G1936,H$2:H$2001,"")),"")</f>
        <v/>
      </c>
      <c r="K1936" t="str">
        <f t="array" aca="1" ref="K1936" ca="1">IF(AND(G1936&lt;&gt;"",G1936&lt;&gt;G1935),MAX(IF(G$2:G$2001=G1936,I$2:I$2001,"")),"")</f>
        <v/>
      </c>
      <c r="L1936" t="str">
        <f t="shared" ca="1" si="120"/>
        <v/>
      </c>
    </row>
    <row r="1937" spans="2:12" x14ac:dyDescent="0.25">
      <c r="B1937" t="str">
        <f t="shared" ca="1" si="122"/>
        <v/>
      </c>
      <c r="C1937" t="str">
        <f t="shared" ca="1" si="121"/>
        <v/>
      </c>
      <c r="D1937" s="156" t="str">
        <f t="array" aca="1" ref="D1937" ca="1">IFERROR(IF(B1937&lt;&gt;"",IF(OR(EXACT(OFFSET(Metadata!$A$1,0,0,Metadata!Metadata_Table_Length,1),C1937)),1,""),""),"")</f>
        <v/>
      </c>
      <c r="E1937" s="163" t="str">
        <f t="array" aca="1" ref="E1937" ca="1">IF(B1937&lt;&gt;"",IF(D1937=1,OFFSET(Metadata!$B$1,MIN(IF(OFFSET(Metadata!$A$1,0,0,Metadata!Metadata_Table_Length,1)=C1937,ROW(OFFSET(Metadata!$A$1,0,0,Metadata!Metadata_Table_Length,1))-1,"")),0),OFFSET(Metadata!$B$1,MIN(IF(OFFSET(Metadata!$A$1,0,0,Metadata!Metadata_Table_Length,1)=SUBSTITUTE(C1937,"rawdatafilename","originalfilename"),ROW(OFFSET(Metadata!$A$1,0,0,Metadata!Metadata_Table_Length,1))-1,"")),0)),"")</f>
        <v/>
      </c>
      <c r="F1937" t="str">
        <f t="shared" ca="1" si="123"/>
        <v/>
      </c>
      <c r="G1937" t="str">
        <f t="array" aca="1" ref="G1937" ca="1">IF(B1937&lt;&gt;"",OFFSET(Metadata!$B$1,MIN(IF(OFFSET(Metadata!$A$1,0,0,Metadata!Metadata_Table_Length,1)=SUBSTITUTE(C1937,"rawdatafilename","partnumber"),ROW(OFFSET(Metadata!$A$1,0,0,Metadata!Metadata_Table_Length,1))-1,"")),0),"")</f>
        <v/>
      </c>
      <c r="H1937" t="str">
        <f t="array" aca="1" ref="H1937" ca="1">IF(B1937&lt;&gt;"",OFFSET(Metadata!$B$1,MIN(IF(OFFSET(Metadata!$A$1,0,0,Metadata!Metadata_Table_Length,1)=SUBSTITUTE(C1937,"rawdatafilename","original_count"),ROW(OFFSET(Metadata!$A$1,0,0,Metadata!Metadata_Table_Length,1))-1,"")),0),"")</f>
        <v/>
      </c>
      <c r="I1937" t="str">
        <f t="array" aca="1" ref="I1937" ca="1">IF(B1937&lt;&gt;"",OFFSET(Metadata!$B$1,MIN(IF(OFFSET(Metadata!$A$1,0,0,Metadata!Metadata_Table_Length,1)=SUBSTITUTE(C1937,"rawdatafilename","count"),ROW(OFFSET(Metadata!$A$1,0,0,Metadata!Metadata_Table_Length,1))-1,"")),0),"")</f>
        <v/>
      </c>
      <c r="J1937" t="str">
        <f t="array" aca="1" ref="J1937" ca="1">IF(AND(G1937&lt;&gt;"",G1937&lt;&gt;G1936),MAX(IF(G$2:G$2001=G1937,H$2:H$2001,"")),"")</f>
        <v/>
      </c>
      <c r="K1937" t="str">
        <f t="array" aca="1" ref="K1937" ca="1">IF(AND(G1937&lt;&gt;"",G1937&lt;&gt;G1936),MAX(IF(G$2:G$2001=G1937,I$2:I$2001,"")),"")</f>
        <v/>
      </c>
      <c r="L1937" t="str">
        <f t="shared" ca="1" si="120"/>
        <v/>
      </c>
    </row>
    <row r="1938" spans="2:12" x14ac:dyDescent="0.25">
      <c r="B1938" t="str">
        <f t="shared" ca="1" si="122"/>
        <v/>
      </c>
      <c r="C1938" t="str">
        <f t="shared" ca="1" si="121"/>
        <v/>
      </c>
      <c r="D1938" s="156" t="str">
        <f t="array" aca="1" ref="D1938" ca="1">IFERROR(IF(B1938&lt;&gt;"",IF(OR(EXACT(OFFSET(Metadata!$A$1,0,0,Metadata!Metadata_Table_Length,1),C1938)),1,""),""),"")</f>
        <v/>
      </c>
      <c r="E1938" s="163" t="str">
        <f t="array" aca="1" ref="E1938" ca="1">IF(B1938&lt;&gt;"",IF(D1938=1,OFFSET(Metadata!$B$1,MIN(IF(OFFSET(Metadata!$A$1,0,0,Metadata!Metadata_Table_Length,1)=C1938,ROW(OFFSET(Metadata!$A$1,0,0,Metadata!Metadata_Table_Length,1))-1,"")),0),OFFSET(Metadata!$B$1,MIN(IF(OFFSET(Metadata!$A$1,0,0,Metadata!Metadata_Table_Length,1)=SUBSTITUTE(C1938,"rawdatafilename","originalfilename"),ROW(OFFSET(Metadata!$A$1,0,0,Metadata!Metadata_Table_Length,1))-1,"")),0)),"")</f>
        <v/>
      </c>
      <c r="F1938" t="str">
        <f t="shared" ca="1" si="123"/>
        <v/>
      </c>
      <c r="G1938" t="str">
        <f t="array" aca="1" ref="G1938" ca="1">IF(B1938&lt;&gt;"",OFFSET(Metadata!$B$1,MIN(IF(OFFSET(Metadata!$A$1,0,0,Metadata!Metadata_Table_Length,1)=SUBSTITUTE(C1938,"rawdatafilename","partnumber"),ROW(OFFSET(Metadata!$A$1,0,0,Metadata!Metadata_Table_Length,1))-1,"")),0),"")</f>
        <v/>
      </c>
      <c r="H1938" t="str">
        <f t="array" aca="1" ref="H1938" ca="1">IF(B1938&lt;&gt;"",OFFSET(Metadata!$B$1,MIN(IF(OFFSET(Metadata!$A$1,0,0,Metadata!Metadata_Table_Length,1)=SUBSTITUTE(C1938,"rawdatafilename","original_count"),ROW(OFFSET(Metadata!$A$1,0,0,Metadata!Metadata_Table_Length,1))-1,"")),0),"")</f>
        <v/>
      </c>
      <c r="I1938" t="str">
        <f t="array" aca="1" ref="I1938" ca="1">IF(B1938&lt;&gt;"",OFFSET(Metadata!$B$1,MIN(IF(OFFSET(Metadata!$A$1,0,0,Metadata!Metadata_Table_Length,1)=SUBSTITUTE(C1938,"rawdatafilename","count"),ROW(OFFSET(Metadata!$A$1,0,0,Metadata!Metadata_Table_Length,1))-1,"")),0),"")</f>
        <v/>
      </c>
      <c r="J1938" t="str">
        <f t="array" aca="1" ref="J1938" ca="1">IF(AND(G1938&lt;&gt;"",G1938&lt;&gt;G1937),MAX(IF(G$2:G$2001=G1938,H$2:H$2001,"")),"")</f>
        <v/>
      </c>
      <c r="K1938" t="str">
        <f t="array" aca="1" ref="K1938" ca="1">IF(AND(G1938&lt;&gt;"",G1938&lt;&gt;G1937),MAX(IF(G$2:G$2001=G1938,I$2:I$2001,"")),"")</f>
        <v/>
      </c>
      <c r="L1938" t="str">
        <f t="shared" ca="1" si="120"/>
        <v/>
      </c>
    </row>
    <row r="1939" spans="2:12" x14ac:dyDescent="0.25">
      <c r="B1939" t="str">
        <f t="shared" ca="1" si="122"/>
        <v/>
      </c>
      <c r="C1939" t="str">
        <f t="shared" ca="1" si="121"/>
        <v/>
      </c>
      <c r="D1939" s="156" t="str">
        <f t="array" aca="1" ref="D1939" ca="1">IFERROR(IF(B1939&lt;&gt;"",IF(OR(EXACT(OFFSET(Metadata!$A$1,0,0,Metadata!Metadata_Table_Length,1),C1939)),1,""),""),"")</f>
        <v/>
      </c>
      <c r="E1939" s="163" t="str">
        <f t="array" aca="1" ref="E1939" ca="1">IF(B1939&lt;&gt;"",IF(D1939=1,OFFSET(Metadata!$B$1,MIN(IF(OFFSET(Metadata!$A$1,0,0,Metadata!Metadata_Table_Length,1)=C1939,ROW(OFFSET(Metadata!$A$1,0,0,Metadata!Metadata_Table_Length,1))-1,"")),0),OFFSET(Metadata!$B$1,MIN(IF(OFFSET(Metadata!$A$1,0,0,Metadata!Metadata_Table_Length,1)=SUBSTITUTE(C1939,"rawdatafilename","originalfilename"),ROW(OFFSET(Metadata!$A$1,0,0,Metadata!Metadata_Table_Length,1))-1,"")),0)),"")</f>
        <v/>
      </c>
      <c r="F1939" t="str">
        <f t="shared" ca="1" si="123"/>
        <v/>
      </c>
      <c r="G1939" t="str">
        <f t="array" aca="1" ref="G1939" ca="1">IF(B1939&lt;&gt;"",OFFSET(Metadata!$B$1,MIN(IF(OFFSET(Metadata!$A$1,0,0,Metadata!Metadata_Table_Length,1)=SUBSTITUTE(C1939,"rawdatafilename","partnumber"),ROW(OFFSET(Metadata!$A$1,0,0,Metadata!Metadata_Table_Length,1))-1,"")),0),"")</f>
        <v/>
      </c>
      <c r="H1939" t="str">
        <f t="array" aca="1" ref="H1939" ca="1">IF(B1939&lt;&gt;"",OFFSET(Metadata!$B$1,MIN(IF(OFFSET(Metadata!$A$1,0,0,Metadata!Metadata_Table_Length,1)=SUBSTITUTE(C1939,"rawdatafilename","original_count"),ROW(OFFSET(Metadata!$A$1,0,0,Metadata!Metadata_Table_Length,1))-1,"")),0),"")</f>
        <v/>
      </c>
      <c r="I1939" t="str">
        <f t="array" aca="1" ref="I1939" ca="1">IF(B1939&lt;&gt;"",OFFSET(Metadata!$B$1,MIN(IF(OFFSET(Metadata!$A$1,0,0,Metadata!Metadata_Table_Length,1)=SUBSTITUTE(C1939,"rawdatafilename","count"),ROW(OFFSET(Metadata!$A$1,0,0,Metadata!Metadata_Table_Length,1))-1,"")),0),"")</f>
        <v/>
      </c>
      <c r="J1939" t="str">
        <f t="array" aca="1" ref="J1939" ca="1">IF(AND(G1939&lt;&gt;"",G1939&lt;&gt;G1938),MAX(IF(G$2:G$2001=G1939,H$2:H$2001,"")),"")</f>
        <v/>
      </c>
      <c r="K1939" t="str">
        <f t="array" aca="1" ref="K1939" ca="1">IF(AND(G1939&lt;&gt;"",G1939&lt;&gt;G1938),MAX(IF(G$2:G$2001=G1939,I$2:I$2001,"")),"")</f>
        <v/>
      </c>
      <c r="L1939" t="str">
        <f t="shared" ca="1" si="120"/>
        <v/>
      </c>
    </row>
    <row r="1940" spans="2:12" x14ac:dyDescent="0.25">
      <c r="B1940" t="str">
        <f t="shared" ca="1" si="122"/>
        <v/>
      </c>
      <c r="C1940" t="str">
        <f t="shared" ca="1" si="121"/>
        <v/>
      </c>
      <c r="D1940" s="156" t="str">
        <f t="array" aca="1" ref="D1940" ca="1">IFERROR(IF(B1940&lt;&gt;"",IF(OR(EXACT(OFFSET(Metadata!$A$1,0,0,Metadata!Metadata_Table_Length,1),C1940)),1,""),""),"")</f>
        <v/>
      </c>
      <c r="E1940" s="163" t="str">
        <f t="array" aca="1" ref="E1940" ca="1">IF(B1940&lt;&gt;"",IF(D1940=1,OFFSET(Metadata!$B$1,MIN(IF(OFFSET(Metadata!$A$1,0,0,Metadata!Metadata_Table_Length,1)=C1940,ROW(OFFSET(Metadata!$A$1,0,0,Metadata!Metadata_Table_Length,1))-1,"")),0),OFFSET(Metadata!$B$1,MIN(IF(OFFSET(Metadata!$A$1,0,0,Metadata!Metadata_Table_Length,1)=SUBSTITUTE(C1940,"rawdatafilename","originalfilename"),ROW(OFFSET(Metadata!$A$1,0,0,Metadata!Metadata_Table_Length,1))-1,"")),0)),"")</f>
        <v/>
      </c>
      <c r="F1940" t="str">
        <f t="shared" ca="1" si="123"/>
        <v/>
      </c>
      <c r="G1940" t="str">
        <f t="array" aca="1" ref="G1940" ca="1">IF(B1940&lt;&gt;"",OFFSET(Metadata!$B$1,MIN(IF(OFFSET(Metadata!$A$1,0,0,Metadata!Metadata_Table_Length,1)=SUBSTITUTE(C1940,"rawdatafilename","partnumber"),ROW(OFFSET(Metadata!$A$1,0,0,Metadata!Metadata_Table_Length,1))-1,"")),0),"")</f>
        <v/>
      </c>
      <c r="H1940" t="str">
        <f t="array" aca="1" ref="H1940" ca="1">IF(B1940&lt;&gt;"",OFFSET(Metadata!$B$1,MIN(IF(OFFSET(Metadata!$A$1,0,0,Metadata!Metadata_Table_Length,1)=SUBSTITUTE(C1940,"rawdatafilename","original_count"),ROW(OFFSET(Metadata!$A$1,0,0,Metadata!Metadata_Table_Length,1))-1,"")),0),"")</f>
        <v/>
      </c>
      <c r="I1940" t="str">
        <f t="array" aca="1" ref="I1940" ca="1">IF(B1940&lt;&gt;"",OFFSET(Metadata!$B$1,MIN(IF(OFFSET(Metadata!$A$1,0,0,Metadata!Metadata_Table_Length,1)=SUBSTITUTE(C1940,"rawdatafilename","count"),ROW(OFFSET(Metadata!$A$1,0,0,Metadata!Metadata_Table_Length,1))-1,"")),0),"")</f>
        <v/>
      </c>
      <c r="J1940" t="str">
        <f t="array" aca="1" ref="J1940" ca="1">IF(AND(G1940&lt;&gt;"",G1940&lt;&gt;G1939),MAX(IF(G$2:G$2001=G1940,H$2:H$2001,"")),"")</f>
        <v/>
      </c>
      <c r="K1940" t="str">
        <f t="array" aca="1" ref="K1940" ca="1">IF(AND(G1940&lt;&gt;"",G1940&lt;&gt;G1939),MAX(IF(G$2:G$2001=G1940,I$2:I$2001,"")),"")</f>
        <v/>
      </c>
      <c r="L1940" t="str">
        <f t="shared" ca="1" si="120"/>
        <v/>
      </c>
    </row>
    <row r="1941" spans="2:12" x14ac:dyDescent="0.25">
      <c r="B1941" t="str">
        <f t="shared" ca="1" si="122"/>
        <v/>
      </c>
      <c r="C1941" t="str">
        <f t="shared" ca="1" si="121"/>
        <v/>
      </c>
      <c r="D1941" s="156" t="str">
        <f t="array" aca="1" ref="D1941" ca="1">IFERROR(IF(B1941&lt;&gt;"",IF(OR(EXACT(OFFSET(Metadata!$A$1,0,0,Metadata!Metadata_Table_Length,1),C1941)),1,""),""),"")</f>
        <v/>
      </c>
      <c r="E1941" s="163" t="str">
        <f t="array" aca="1" ref="E1941" ca="1">IF(B1941&lt;&gt;"",IF(D1941=1,OFFSET(Metadata!$B$1,MIN(IF(OFFSET(Metadata!$A$1,0,0,Metadata!Metadata_Table_Length,1)=C1941,ROW(OFFSET(Metadata!$A$1,0,0,Metadata!Metadata_Table_Length,1))-1,"")),0),OFFSET(Metadata!$B$1,MIN(IF(OFFSET(Metadata!$A$1,0,0,Metadata!Metadata_Table_Length,1)=SUBSTITUTE(C1941,"rawdatafilename","originalfilename"),ROW(OFFSET(Metadata!$A$1,0,0,Metadata!Metadata_Table_Length,1))-1,"")),0)),"")</f>
        <v/>
      </c>
      <c r="F1941" t="str">
        <f t="shared" ca="1" si="123"/>
        <v/>
      </c>
      <c r="G1941" t="str">
        <f t="array" aca="1" ref="G1941" ca="1">IF(B1941&lt;&gt;"",OFFSET(Metadata!$B$1,MIN(IF(OFFSET(Metadata!$A$1,0,0,Metadata!Metadata_Table_Length,1)=SUBSTITUTE(C1941,"rawdatafilename","partnumber"),ROW(OFFSET(Metadata!$A$1,0,0,Metadata!Metadata_Table_Length,1))-1,"")),0),"")</f>
        <v/>
      </c>
      <c r="H1941" t="str">
        <f t="array" aca="1" ref="H1941" ca="1">IF(B1941&lt;&gt;"",OFFSET(Metadata!$B$1,MIN(IF(OFFSET(Metadata!$A$1,0,0,Metadata!Metadata_Table_Length,1)=SUBSTITUTE(C1941,"rawdatafilename","original_count"),ROW(OFFSET(Metadata!$A$1,0,0,Metadata!Metadata_Table_Length,1))-1,"")),0),"")</f>
        <v/>
      </c>
      <c r="I1941" t="str">
        <f t="array" aca="1" ref="I1941" ca="1">IF(B1941&lt;&gt;"",OFFSET(Metadata!$B$1,MIN(IF(OFFSET(Metadata!$A$1,0,0,Metadata!Metadata_Table_Length,1)=SUBSTITUTE(C1941,"rawdatafilename","count"),ROW(OFFSET(Metadata!$A$1,0,0,Metadata!Metadata_Table_Length,1))-1,"")),0),"")</f>
        <v/>
      </c>
      <c r="J1941" t="str">
        <f t="array" aca="1" ref="J1941" ca="1">IF(AND(G1941&lt;&gt;"",G1941&lt;&gt;G1940),MAX(IF(G$2:G$2001=G1941,H$2:H$2001,"")),"")</f>
        <v/>
      </c>
      <c r="K1941" t="str">
        <f t="array" aca="1" ref="K1941" ca="1">IF(AND(G1941&lt;&gt;"",G1941&lt;&gt;G1940),MAX(IF(G$2:G$2001=G1941,I$2:I$2001,"")),"")</f>
        <v/>
      </c>
      <c r="L1941" t="str">
        <f t="shared" ca="1" si="120"/>
        <v/>
      </c>
    </row>
    <row r="1942" spans="2:12" x14ac:dyDescent="0.25">
      <c r="B1942" t="str">
        <f t="shared" ca="1" si="122"/>
        <v/>
      </c>
      <c r="C1942" t="str">
        <f t="shared" ca="1" si="121"/>
        <v/>
      </c>
      <c r="D1942" s="156" t="str">
        <f t="array" aca="1" ref="D1942" ca="1">IFERROR(IF(B1942&lt;&gt;"",IF(OR(EXACT(OFFSET(Metadata!$A$1,0,0,Metadata!Metadata_Table_Length,1),C1942)),1,""),""),"")</f>
        <v/>
      </c>
      <c r="E1942" s="163" t="str">
        <f t="array" aca="1" ref="E1942" ca="1">IF(B1942&lt;&gt;"",IF(D1942=1,OFFSET(Metadata!$B$1,MIN(IF(OFFSET(Metadata!$A$1,0,0,Metadata!Metadata_Table_Length,1)=C1942,ROW(OFFSET(Metadata!$A$1,0,0,Metadata!Metadata_Table_Length,1))-1,"")),0),OFFSET(Metadata!$B$1,MIN(IF(OFFSET(Metadata!$A$1,0,0,Metadata!Metadata_Table_Length,1)=SUBSTITUTE(C1942,"rawdatafilename","originalfilename"),ROW(OFFSET(Metadata!$A$1,0,0,Metadata!Metadata_Table_Length,1))-1,"")),0)),"")</f>
        <v/>
      </c>
      <c r="F1942" t="str">
        <f t="shared" ca="1" si="123"/>
        <v/>
      </c>
      <c r="G1942" t="str">
        <f t="array" aca="1" ref="G1942" ca="1">IF(B1942&lt;&gt;"",OFFSET(Metadata!$B$1,MIN(IF(OFFSET(Metadata!$A$1,0,0,Metadata!Metadata_Table_Length,1)=SUBSTITUTE(C1942,"rawdatafilename","partnumber"),ROW(OFFSET(Metadata!$A$1,0,0,Metadata!Metadata_Table_Length,1))-1,"")),0),"")</f>
        <v/>
      </c>
      <c r="H1942" t="str">
        <f t="array" aca="1" ref="H1942" ca="1">IF(B1942&lt;&gt;"",OFFSET(Metadata!$B$1,MIN(IF(OFFSET(Metadata!$A$1,0,0,Metadata!Metadata_Table_Length,1)=SUBSTITUTE(C1942,"rawdatafilename","original_count"),ROW(OFFSET(Metadata!$A$1,0,0,Metadata!Metadata_Table_Length,1))-1,"")),0),"")</f>
        <v/>
      </c>
      <c r="I1942" t="str">
        <f t="array" aca="1" ref="I1942" ca="1">IF(B1942&lt;&gt;"",OFFSET(Metadata!$B$1,MIN(IF(OFFSET(Metadata!$A$1,0,0,Metadata!Metadata_Table_Length,1)=SUBSTITUTE(C1942,"rawdatafilename","count"),ROW(OFFSET(Metadata!$A$1,0,0,Metadata!Metadata_Table_Length,1))-1,"")),0),"")</f>
        <v/>
      </c>
      <c r="J1942" t="str">
        <f t="array" aca="1" ref="J1942" ca="1">IF(AND(G1942&lt;&gt;"",G1942&lt;&gt;G1941),MAX(IF(G$2:G$2001=G1942,H$2:H$2001,"")),"")</f>
        <v/>
      </c>
      <c r="K1942" t="str">
        <f t="array" aca="1" ref="K1942" ca="1">IF(AND(G1942&lt;&gt;"",G1942&lt;&gt;G1941),MAX(IF(G$2:G$2001=G1942,I$2:I$2001,"")),"")</f>
        <v/>
      </c>
      <c r="L1942" t="str">
        <f t="shared" ca="1" si="120"/>
        <v/>
      </c>
    </row>
    <row r="1943" spans="2:12" x14ac:dyDescent="0.25">
      <c r="B1943" t="str">
        <f t="shared" ca="1" si="122"/>
        <v/>
      </c>
      <c r="C1943" t="str">
        <f t="shared" ca="1" si="121"/>
        <v/>
      </c>
      <c r="D1943" s="156" t="str">
        <f t="array" aca="1" ref="D1943" ca="1">IFERROR(IF(B1943&lt;&gt;"",IF(OR(EXACT(OFFSET(Metadata!$A$1,0,0,Metadata!Metadata_Table_Length,1),C1943)),1,""),""),"")</f>
        <v/>
      </c>
      <c r="E1943" s="163" t="str">
        <f t="array" aca="1" ref="E1943" ca="1">IF(B1943&lt;&gt;"",IF(D1943=1,OFFSET(Metadata!$B$1,MIN(IF(OFFSET(Metadata!$A$1,0,0,Metadata!Metadata_Table_Length,1)=C1943,ROW(OFFSET(Metadata!$A$1,0,0,Metadata!Metadata_Table_Length,1))-1,"")),0),OFFSET(Metadata!$B$1,MIN(IF(OFFSET(Metadata!$A$1,0,0,Metadata!Metadata_Table_Length,1)=SUBSTITUTE(C1943,"rawdatafilename","originalfilename"),ROW(OFFSET(Metadata!$A$1,0,0,Metadata!Metadata_Table_Length,1))-1,"")),0)),"")</f>
        <v/>
      </c>
      <c r="F1943" t="str">
        <f t="shared" ca="1" si="123"/>
        <v/>
      </c>
      <c r="G1943" t="str">
        <f t="array" aca="1" ref="G1943" ca="1">IF(B1943&lt;&gt;"",OFFSET(Metadata!$B$1,MIN(IF(OFFSET(Metadata!$A$1,0,0,Metadata!Metadata_Table_Length,1)=SUBSTITUTE(C1943,"rawdatafilename","partnumber"),ROW(OFFSET(Metadata!$A$1,0,0,Metadata!Metadata_Table_Length,1))-1,"")),0),"")</f>
        <v/>
      </c>
      <c r="H1943" t="str">
        <f t="array" aca="1" ref="H1943" ca="1">IF(B1943&lt;&gt;"",OFFSET(Metadata!$B$1,MIN(IF(OFFSET(Metadata!$A$1,0,0,Metadata!Metadata_Table_Length,1)=SUBSTITUTE(C1943,"rawdatafilename","original_count"),ROW(OFFSET(Metadata!$A$1,0,0,Metadata!Metadata_Table_Length,1))-1,"")),0),"")</f>
        <v/>
      </c>
      <c r="I1943" t="str">
        <f t="array" aca="1" ref="I1943" ca="1">IF(B1943&lt;&gt;"",OFFSET(Metadata!$B$1,MIN(IF(OFFSET(Metadata!$A$1,0,0,Metadata!Metadata_Table_Length,1)=SUBSTITUTE(C1943,"rawdatafilename","count"),ROW(OFFSET(Metadata!$A$1,0,0,Metadata!Metadata_Table_Length,1))-1,"")),0),"")</f>
        <v/>
      </c>
      <c r="J1943" t="str">
        <f t="array" aca="1" ref="J1943" ca="1">IF(AND(G1943&lt;&gt;"",G1943&lt;&gt;G1942),MAX(IF(G$2:G$2001=G1943,H$2:H$2001,"")),"")</f>
        <v/>
      </c>
      <c r="K1943" t="str">
        <f t="array" aca="1" ref="K1943" ca="1">IF(AND(G1943&lt;&gt;"",G1943&lt;&gt;G1942),MAX(IF(G$2:G$2001=G1943,I$2:I$2001,"")),"")</f>
        <v/>
      </c>
      <c r="L1943" t="str">
        <f t="shared" ca="1" si="120"/>
        <v/>
      </c>
    </row>
    <row r="1944" spans="2:12" x14ac:dyDescent="0.25">
      <c r="B1944" t="str">
        <f t="shared" ca="1" si="122"/>
        <v/>
      </c>
      <c r="C1944" t="str">
        <f t="shared" ca="1" si="121"/>
        <v/>
      </c>
      <c r="D1944" s="156" t="str">
        <f t="array" aca="1" ref="D1944" ca="1">IFERROR(IF(B1944&lt;&gt;"",IF(OR(EXACT(OFFSET(Metadata!$A$1,0,0,Metadata!Metadata_Table_Length,1),C1944)),1,""),""),"")</f>
        <v/>
      </c>
      <c r="E1944" s="163" t="str">
        <f t="array" aca="1" ref="E1944" ca="1">IF(B1944&lt;&gt;"",IF(D1944=1,OFFSET(Metadata!$B$1,MIN(IF(OFFSET(Metadata!$A$1,0,0,Metadata!Metadata_Table_Length,1)=C1944,ROW(OFFSET(Metadata!$A$1,0,0,Metadata!Metadata_Table_Length,1))-1,"")),0),OFFSET(Metadata!$B$1,MIN(IF(OFFSET(Metadata!$A$1,0,0,Metadata!Metadata_Table_Length,1)=SUBSTITUTE(C1944,"rawdatafilename","originalfilename"),ROW(OFFSET(Metadata!$A$1,0,0,Metadata!Metadata_Table_Length,1))-1,"")),0)),"")</f>
        <v/>
      </c>
      <c r="F1944" t="str">
        <f t="shared" ca="1" si="123"/>
        <v/>
      </c>
      <c r="G1944" t="str">
        <f t="array" aca="1" ref="G1944" ca="1">IF(B1944&lt;&gt;"",OFFSET(Metadata!$B$1,MIN(IF(OFFSET(Metadata!$A$1,0,0,Metadata!Metadata_Table_Length,1)=SUBSTITUTE(C1944,"rawdatafilename","partnumber"),ROW(OFFSET(Metadata!$A$1,0,0,Metadata!Metadata_Table_Length,1))-1,"")),0),"")</f>
        <v/>
      </c>
      <c r="H1944" t="str">
        <f t="array" aca="1" ref="H1944" ca="1">IF(B1944&lt;&gt;"",OFFSET(Metadata!$B$1,MIN(IF(OFFSET(Metadata!$A$1,0,0,Metadata!Metadata_Table_Length,1)=SUBSTITUTE(C1944,"rawdatafilename","original_count"),ROW(OFFSET(Metadata!$A$1,0,0,Metadata!Metadata_Table_Length,1))-1,"")),0),"")</f>
        <v/>
      </c>
      <c r="I1944" t="str">
        <f t="array" aca="1" ref="I1944" ca="1">IF(B1944&lt;&gt;"",OFFSET(Metadata!$B$1,MIN(IF(OFFSET(Metadata!$A$1,0,0,Metadata!Metadata_Table_Length,1)=SUBSTITUTE(C1944,"rawdatafilename","count"),ROW(OFFSET(Metadata!$A$1,0,0,Metadata!Metadata_Table_Length,1))-1,"")),0),"")</f>
        <v/>
      </c>
      <c r="J1944" t="str">
        <f t="array" aca="1" ref="J1944" ca="1">IF(AND(G1944&lt;&gt;"",G1944&lt;&gt;G1943),MAX(IF(G$2:G$2001=G1944,H$2:H$2001,"")),"")</f>
        <v/>
      </c>
      <c r="K1944" t="str">
        <f t="array" aca="1" ref="K1944" ca="1">IF(AND(G1944&lt;&gt;"",G1944&lt;&gt;G1943),MAX(IF(G$2:G$2001=G1944,I$2:I$2001,"")),"")</f>
        <v/>
      </c>
      <c r="L1944" t="str">
        <f t="shared" ca="1" si="120"/>
        <v/>
      </c>
    </row>
    <row r="1945" spans="2:12" x14ac:dyDescent="0.25">
      <c r="B1945" t="str">
        <f t="shared" ca="1" si="122"/>
        <v/>
      </c>
      <c r="C1945" t="str">
        <f t="shared" ca="1" si="121"/>
        <v/>
      </c>
      <c r="D1945" s="156" t="str">
        <f t="array" aca="1" ref="D1945" ca="1">IFERROR(IF(B1945&lt;&gt;"",IF(OR(EXACT(OFFSET(Metadata!$A$1,0,0,Metadata!Metadata_Table_Length,1),C1945)),1,""),""),"")</f>
        <v/>
      </c>
      <c r="E1945" s="163" t="str">
        <f t="array" aca="1" ref="E1945" ca="1">IF(B1945&lt;&gt;"",IF(D1945=1,OFFSET(Metadata!$B$1,MIN(IF(OFFSET(Metadata!$A$1,0,0,Metadata!Metadata_Table_Length,1)=C1945,ROW(OFFSET(Metadata!$A$1,0,0,Metadata!Metadata_Table_Length,1))-1,"")),0),OFFSET(Metadata!$B$1,MIN(IF(OFFSET(Metadata!$A$1,0,0,Metadata!Metadata_Table_Length,1)=SUBSTITUTE(C1945,"rawdatafilename","originalfilename"),ROW(OFFSET(Metadata!$A$1,0,0,Metadata!Metadata_Table_Length,1))-1,"")),0)),"")</f>
        <v/>
      </c>
      <c r="F1945" t="str">
        <f t="shared" ca="1" si="123"/>
        <v/>
      </c>
      <c r="G1945" t="str">
        <f t="array" aca="1" ref="G1945" ca="1">IF(B1945&lt;&gt;"",OFFSET(Metadata!$B$1,MIN(IF(OFFSET(Metadata!$A$1,0,0,Metadata!Metadata_Table_Length,1)=SUBSTITUTE(C1945,"rawdatafilename","partnumber"),ROW(OFFSET(Metadata!$A$1,0,0,Metadata!Metadata_Table_Length,1))-1,"")),0),"")</f>
        <v/>
      </c>
      <c r="H1945" t="str">
        <f t="array" aca="1" ref="H1945" ca="1">IF(B1945&lt;&gt;"",OFFSET(Metadata!$B$1,MIN(IF(OFFSET(Metadata!$A$1,0,0,Metadata!Metadata_Table_Length,1)=SUBSTITUTE(C1945,"rawdatafilename","original_count"),ROW(OFFSET(Metadata!$A$1,0,0,Metadata!Metadata_Table_Length,1))-1,"")),0),"")</f>
        <v/>
      </c>
      <c r="I1945" t="str">
        <f t="array" aca="1" ref="I1945" ca="1">IF(B1945&lt;&gt;"",OFFSET(Metadata!$B$1,MIN(IF(OFFSET(Metadata!$A$1,0,0,Metadata!Metadata_Table_Length,1)=SUBSTITUTE(C1945,"rawdatafilename","count"),ROW(OFFSET(Metadata!$A$1,0,0,Metadata!Metadata_Table_Length,1))-1,"")),0),"")</f>
        <v/>
      </c>
      <c r="J1945" t="str">
        <f t="array" aca="1" ref="J1945" ca="1">IF(AND(G1945&lt;&gt;"",G1945&lt;&gt;G1944),MAX(IF(G$2:G$2001=G1945,H$2:H$2001,"")),"")</f>
        <v/>
      </c>
      <c r="K1945" t="str">
        <f t="array" aca="1" ref="K1945" ca="1">IF(AND(G1945&lt;&gt;"",G1945&lt;&gt;G1944),MAX(IF(G$2:G$2001=G1945,I$2:I$2001,"")),"")</f>
        <v/>
      </c>
      <c r="L1945" t="str">
        <f t="shared" ca="1" si="120"/>
        <v/>
      </c>
    </row>
    <row r="1946" spans="2:12" x14ac:dyDescent="0.25">
      <c r="B1946" t="str">
        <f t="shared" ca="1" si="122"/>
        <v/>
      </c>
      <c r="C1946" t="str">
        <f t="shared" ca="1" si="121"/>
        <v/>
      </c>
      <c r="D1946" s="156" t="str">
        <f t="array" aca="1" ref="D1946" ca="1">IFERROR(IF(B1946&lt;&gt;"",IF(OR(EXACT(OFFSET(Metadata!$A$1,0,0,Metadata!Metadata_Table_Length,1),C1946)),1,""),""),"")</f>
        <v/>
      </c>
      <c r="E1946" s="163" t="str">
        <f t="array" aca="1" ref="E1946" ca="1">IF(B1946&lt;&gt;"",IF(D1946=1,OFFSET(Metadata!$B$1,MIN(IF(OFFSET(Metadata!$A$1,0,0,Metadata!Metadata_Table_Length,1)=C1946,ROW(OFFSET(Metadata!$A$1,0,0,Metadata!Metadata_Table_Length,1))-1,"")),0),OFFSET(Metadata!$B$1,MIN(IF(OFFSET(Metadata!$A$1,0,0,Metadata!Metadata_Table_Length,1)=SUBSTITUTE(C1946,"rawdatafilename","originalfilename"),ROW(OFFSET(Metadata!$A$1,0,0,Metadata!Metadata_Table_Length,1))-1,"")),0)),"")</f>
        <v/>
      </c>
      <c r="F1946" t="str">
        <f t="shared" ca="1" si="123"/>
        <v/>
      </c>
      <c r="G1946" t="str">
        <f t="array" aca="1" ref="G1946" ca="1">IF(B1946&lt;&gt;"",OFFSET(Metadata!$B$1,MIN(IF(OFFSET(Metadata!$A$1,0,0,Metadata!Metadata_Table_Length,1)=SUBSTITUTE(C1946,"rawdatafilename","partnumber"),ROW(OFFSET(Metadata!$A$1,0,0,Metadata!Metadata_Table_Length,1))-1,"")),0),"")</f>
        <v/>
      </c>
      <c r="H1946" t="str">
        <f t="array" aca="1" ref="H1946" ca="1">IF(B1946&lt;&gt;"",OFFSET(Metadata!$B$1,MIN(IF(OFFSET(Metadata!$A$1,0,0,Metadata!Metadata_Table_Length,1)=SUBSTITUTE(C1946,"rawdatafilename","original_count"),ROW(OFFSET(Metadata!$A$1,0,0,Metadata!Metadata_Table_Length,1))-1,"")),0),"")</f>
        <v/>
      </c>
      <c r="I1946" t="str">
        <f t="array" aca="1" ref="I1946" ca="1">IF(B1946&lt;&gt;"",OFFSET(Metadata!$B$1,MIN(IF(OFFSET(Metadata!$A$1,0,0,Metadata!Metadata_Table_Length,1)=SUBSTITUTE(C1946,"rawdatafilename","count"),ROW(OFFSET(Metadata!$A$1,0,0,Metadata!Metadata_Table_Length,1))-1,"")),0),"")</f>
        <v/>
      </c>
      <c r="J1946" t="str">
        <f t="array" aca="1" ref="J1946" ca="1">IF(AND(G1946&lt;&gt;"",G1946&lt;&gt;G1945),MAX(IF(G$2:G$2001=G1946,H$2:H$2001,"")),"")</f>
        <v/>
      </c>
      <c r="K1946" t="str">
        <f t="array" aca="1" ref="K1946" ca="1">IF(AND(G1946&lt;&gt;"",G1946&lt;&gt;G1945),MAX(IF(G$2:G$2001=G1946,I$2:I$2001,"")),"")</f>
        <v/>
      </c>
      <c r="L1946" t="str">
        <f t="shared" ca="1" si="120"/>
        <v/>
      </c>
    </row>
    <row r="1947" spans="2:12" x14ac:dyDescent="0.25">
      <c r="B1947" t="str">
        <f t="shared" ca="1" si="122"/>
        <v/>
      </c>
      <c r="C1947" t="str">
        <f t="shared" ca="1" si="121"/>
        <v/>
      </c>
      <c r="D1947" s="156" t="str">
        <f t="array" aca="1" ref="D1947" ca="1">IFERROR(IF(B1947&lt;&gt;"",IF(OR(EXACT(OFFSET(Metadata!$A$1,0,0,Metadata!Metadata_Table_Length,1),C1947)),1,""),""),"")</f>
        <v/>
      </c>
      <c r="E1947" s="163" t="str">
        <f t="array" aca="1" ref="E1947" ca="1">IF(B1947&lt;&gt;"",IF(D1947=1,OFFSET(Metadata!$B$1,MIN(IF(OFFSET(Metadata!$A$1,0,0,Metadata!Metadata_Table_Length,1)=C1947,ROW(OFFSET(Metadata!$A$1,0,0,Metadata!Metadata_Table_Length,1))-1,"")),0),OFFSET(Metadata!$B$1,MIN(IF(OFFSET(Metadata!$A$1,0,0,Metadata!Metadata_Table_Length,1)=SUBSTITUTE(C1947,"rawdatafilename","originalfilename"),ROW(OFFSET(Metadata!$A$1,0,0,Metadata!Metadata_Table_Length,1))-1,"")),0)),"")</f>
        <v/>
      </c>
      <c r="F1947" t="str">
        <f t="shared" ca="1" si="123"/>
        <v/>
      </c>
      <c r="G1947" t="str">
        <f t="array" aca="1" ref="G1947" ca="1">IF(B1947&lt;&gt;"",OFFSET(Metadata!$B$1,MIN(IF(OFFSET(Metadata!$A$1,0,0,Metadata!Metadata_Table_Length,1)=SUBSTITUTE(C1947,"rawdatafilename","partnumber"),ROW(OFFSET(Metadata!$A$1,0,0,Metadata!Metadata_Table_Length,1))-1,"")),0),"")</f>
        <v/>
      </c>
      <c r="H1947" t="str">
        <f t="array" aca="1" ref="H1947" ca="1">IF(B1947&lt;&gt;"",OFFSET(Metadata!$B$1,MIN(IF(OFFSET(Metadata!$A$1,0,0,Metadata!Metadata_Table_Length,1)=SUBSTITUTE(C1947,"rawdatafilename","original_count"),ROW(OFFSET(Metadata!$A$1,0,0,Metadata!Metadata_Table_Length,1))-1,"")),0),"")</f>
        <v/>
      </c>
      <c r="I1947" t="str">
        <f t="array" aca="1" ref="I1947" ca="1">IF(B1947&lt;&gt;"",OFFSET(Metadata!$B$1,MIN(IF(OFFSET(Metadata!$A$1,0,0,Metadata!Metadata_Table_Length,1)=SUBSTITUTE(C1947,"rawdatafilename","count"),ROW(OFFSET(Metadata!$A$1,0,0,Metadata!Metadata_Table_Length,1))-1,"")),0),"")</f>
        <v/>
      </c>
      <c r="J1947" t="str">
        <f t="array" aca="1" ref="J1947" ca="1">IF(AND(G1947&lt;&gt;"",G1947&lt;&gt;G1946),MAX(IF(G$2:G$2001=G1947,H$2:H$2001,"")),"")</f>
        <v/>
      </c>
      <c r="K1947" t="str">
        <f t="array" aca="1" ref="K1947" ca="1">IF(AND(G1947&lt;&gt;"",G1947&lt;&gt;G1946),MAX(IF(G$2:G$2001=G1947,I$2:I$2001,"")),"")</f>
        <v/>
      </c>
      <c r="L1947" t="str">
        <f t="shared" ca="1" si="120"/>
        <v/>
      </c>
    </row>
    <row r="1948" spans="2:12" x14ac:dyDescent="0.25">
      <c r="B1948" t="str">
        <f t="shared" ca="1" si="122"/>
        <v/>
      </c>
      <c r="C1948" t="str">
        <f t="shared" ca="1" si="121"/>
        <v/>
      </c>
      <c r="D1948" s="156" t="str">
        <f t="array" aca="1" ref="D1948" ca="1">IFERROR(IF(B1948&lt;&gt;"",IF(OR(EXACT(OFFSET(Metadata!$A$1,0,0,Metadata!Metadata_Table_Length,1),C1948)),1,""),""),"")</f>
        <v/>
      </c>
      <c r="E1948" s="163" t="str">
        <f t="array" aca="1" ref="E1948" ca="1">IF(B1948&lt;&gt;"",IF(D1948=1,OFFSET(Metadata!$B$1,MIN(IF(OFFSET(Metadata!$A$1,0,0,Metadata!Metadata_Table_Length,1)=C1948,ROW(OFFSET(Metadata!$A$1,0,0,Metadata!Metadata_Table_Length,1))-1,"")),0),OFFSET(Metadata!$B$1,MIN(IF(OFFSET(Metadata!$A$1,0,0,Metadata!Metadata_Table_Length,1)=SUBSTITUTE(C1948,"rawdatafilename","originalfilename"),ROW(OFFSET(Metadata!$A$1,0,0,Metadata!Metadata_Table_Length,1))-1,"")),0)),"")</f>
        <v/>
      </c>
      <c r="F1948" t="str">
        <f t="shared" ca="1" si="123"/>
        <v/>
      </c>
      <c r="G1948" t="str">
        <f t="array" aca="1" ref="G1948" ca="1">IF(B1948&lt;&gt;"",OFFSET(Metadata!$B$1,MIN(IF(OFFSET(Metadata!$A$1,0,0,Metadata!Metadata_Table_Length,1)=SUBSTITUTE(C1948,"rawdatafilename","partnumber"),ROW(OFFSET(Metadata!$A$1,0,0,Metadata!Metadata_Table_Length,1))-1,"")),0),"")</f>
        <v/>
      </c>
      <c r="H1948" t="str">
        <f t="array" aca="1" ref="H1948" ca="1">IF(B1948&lt;&gt;"",OFFSET(Metadata!$B$1,MIN(IF(OFFSET(Metadata!$A$1,0,0,Metadata!Metadata_Table_Length,1)=SUBSTITUTE(C1948,"rawdatafilename","original_count"),ROW(OFFSET(Metadata!$A$1,0,0,Metadata!Metadata_Table_Length,1))-1,"")),0),"")</f>
        <v/>
      </c>
      <c r="I1948" t="str">
        <f t="array" aca="1" ref="I1948" ca="1">IF(B1948&lt;&gt;"",OFFSET(Metadata!$B$1,MIN(IF(OFFSET(Metadata!$A$1,0,0,Metadata!Metadata_Table_Length,1)=SUBSTITUTE(C1948,"rawdatafilename","count"),ROW(OFFSET(Metadata!$A$1,0,0,Metadata!Metadata_Table_Length,1))-1,"")),0),"")</f>
        <v/>
      </c>
      <c r="J1948" t="str">
        <f t="array" aca="1" ref="J1948" ca="1">IF(AND(G1948&lt;&gt;"",G1948&lt;&gt;G1947),MAX(IF(G$2:G$2001=G1948,H$2:H$2001,"")),"")</f>
        <v/>
      </c>
      <c r="K1948" t="str">
        <f t="array" aca="1" ref="K1948" ca="1">IF(AND(G1948&lt;&gt;"",G1948&lt;&gt;G1947),MAX(IF(G$2:G$2001=G1948,I$2:I$2001,"")),"")</f>
        <v/>
      </c>
      <c r="L1948" t="str">
        <f t="shared" ca="1" si="120"/>
        <v/>
      </c>
    </row>
    <row r="1949" spans="2:12" x14ac:dyDescent="0.25">
      <c r="B1949" t="str">
        <f t="shared" ca="1" si="122"/>
        <v/>
      </c>
      <c r="C1949" t="str">
        <f t="shared" ca="1" si="121"/>
        <v/>
      </c>
      <c r="D1949" s="156" t="str">
        <f t="array" aca="1" ref="D1949" ca="1">IFERROR(IF(B1949&lt;&gt;"",IF(OR(EXACT(OFFSET(Metadata!$A$1,0,0,Metadata!Metadata_Table_Length,1),C1949)),1,""),""),"")</f>
        <v/>
      </c>
      <c r="E1949" s="163" t="str">
        <f t="array" aca="1" ref="E1949" ca="1">IF(B1949&lt;&gt;"",IF(D1949=1,OFFSET(Metadata!$B$1,MIN(IF(OFFSET(Metadata!$A$1,0,0,Metadata!Metadata_Table_Length,1)=C1949,ROW(OFFSET(Metadata!$A$1,0,0,Metadata!Metadata_Table_Length,1))-1,"")),0),OFFSET(Metadata!$B$1,MIN(IF(OFFSET(Metadata!$A$1,0,0,Metadata!Metadata_Table_Length,1)=SUBSTITUTE(C1949,"rawdatafilename","originalfilename"),ROW(OFFSET(Metadata!$A$1,0,0,Metadata!Metadata_Table_Length,1))-1,"")),0)),"")</f>
        <v/>
      </c>
      <c r="F1949" t="str">
        <f t="shared" ca="1" si="123"/>
        <v/>
      </c>
      <c r="G1949" t="str">
        <f t="array" aca="1" ref="G1949" ca="1">IF(B1949&lt;&gt;"",OFFSET(Metadata!$B$1,MIN(IF(OFFSET(Metadata!$A$1,0,0,Metadata!Metadata_Table_Length,1)=SUBSTITUTE(C1949,"rawdatafilename","partnumber"),ROW(OFFSET(Metadata!$A$1,0,0,Metadata!Metadata_Table_Length,1))-1,"")),0),"")</f>
        <v/>
      </c>
      <c r="H1949" t="str">
        <f t="array" aca="1" ref="H1949" ca="1">IF(B1949&lt;&gt;"",OFFSET(Metadata!$B$1,MIN(IF(OFFSET(Metadata!$A$1,0,0,Metadata!Metadata_Table_Length,1)=SUBSTITUTE(C1949,"rawdatafilename","original_count"),ROW(OFFSET(Metadata!$A$1,0,0,Metadata!Metadata_Table_Length,1))-1,"")),0),"")</f>
        <v/>
      </c>
      <c r="I1949" t="str">
        <f t="array" aca="1" ref="I1949" ca="1">IF(B1949&lt;&gt;"",OFFSET(Metadata!$B$1,MIN(IF(OFFSET(Metadata!$A$1,0,0,Metadata!Metadata_Table_Length,1)=SUBSTITUTE(C1949,"rawdatafilename","count"),ROW(OFFSET(Metadata!$A$1,0,0,Metadata!Metadata_Table_Length,1))-1,"")),0),"")</f>
        <v/>
      </c>
      <c r="J1949" t="str">
        <f t="array" aca="1" ref="J1949" ca="1">IF(AND(G1949&lt;&gt;"",G1949&lt;&gt;G1948),MAX(IF(G$2:G$2001=G1949,H$2:H$2001,"")),"")</f>
        <v/>
      </c>
      <c r="K1949" t="str">
        <f t="array" aca="1" ref="K1949" ca="1">IF(AND(G1949&lt;&gt;"",G1949&lt;&gt;G1948),MAX(IF(G$2:G$2001=G1949,I$2:I$2001,"")),"")</f>
        <v/>
      </c>
      <c r="L1949" t="str">
        <f t="shared" ca="1" si="120"/>
        <v/>
      </c>
    </row>
    <row r="1950" spans="2:12" x14ac:dyDescent="0.25">
      <c r="B1950" t="str">
        <f t="shared" ca="1" si="122"/>
        <v/>
      </c>
      <c r="C1950" t="str">
        <f t="shared" ca="1" si="121"/>
        <v/>
      </c>
      <c r="D1950" s="156" t="str">
        <f t="array" aca="1" ref="D1950" ca="1">IFERROR(IF(B1950&lt;&gt;"",IF(OR(EXACT(OFFSET(Metadata!$A$1,0,0,Metadata!Metadata_Table_Length,1),C1950)),1,""),""),"")</f>
        <v/>
      </c>
      <c r="E1950" s="163" t="str">
        <f t="array" aca="1" ref="E1950" ca="1">IF(B1950&lt;&gt;"",IF(D1950=1,OFFSET(Metadata!$B$1,MIN(IF(OFFSET(Metadata!$A$1,0,0,Metadata!Metadata_Table_Length,1)=C1950,ROW(OFFSET(Metadata!$A$1,0,0,Metadata!Metadata_Table_Length,1))-1,"")),0),OFFSET(Metadata!$B$1,MIN(IF(OFFSET(Metadata!$A$1,0,0,Metadata!Metadata_Table_Length,1)=SUBSTITUTE(C1950,"rawdatafilename","originalfilename"),ROW(OFFSET(Metadata!$A$1,0,0,Metadata!Metadata_Table_Length,1))-1,"")),0)),"")</f>
        <v/>
      </c>
      <c r="F1950" t="str">
        <f t="shared" ca="1" si="123"/>
        <v/>
      </c>
      <c r="G1950" t="str">
        <f t="array" aca="1" ref="G1950" ca="1">IF(B1950&lt;&gt;"",OFFSET(Metadata!$B$1,MIN(IF(OFFSET(Metadata!$A$1,0,0,Metadata!Metadata_Table_Length,1)=SUBSTITUTE(C1950,"rawdatafilename","partnumber"),ROW(OFFSET(Metadata!$A$1,0,0,Metadata!Metadata_Table_Length,1))-1,"")),0),"")</f>
        <v/>
      </c>
      <c r="H1950" t="str">
        <f t="array" aca="1" ref="H1950" ca="1">IF(B1950&lt;&gt;"",OFFSET(Metadata!$B$1,MIN(IF(OFFSET(Metadata!$A$1,0,0,Metadata!Metadata_Table_Length,1)=SUBSTITUTE(C1950,"rawdatafilename","original_count"),ROW(OFFSET(Metadata!$A$1,0,0,Metadata!Metadata_Table_Length,1))-1,"")),0),"")</f>
        <v/>
      </c>
      <c r="I1950" t="str">
        <f t="array" aca="1" ref="I1950" ca="1">IF(B1950&lt;&gt;"",OFFSET(Metadata!$B$1,MIN(IF(OFFSET(Metadata!$A$1,0,0,Metadata!Metadata_Table_Length,1)=SUBSTITUTE(C1950,"rawdatafilename","count"),ROW(OFFSET(Metadata!$A$1,0,0,Metadata!Metadata_Table_Length,1))-1,"")),0),"")</f>
        <v/>
      </c>
      <c r="J1950" t="str">
        <f t="array" aca="1" ref="J1950" ca="1">IF(AND(G1950&lt;&gt;"",G1950&lt;&gt;G1949),MAX(IF(G$2:G$2001=G1950,H$2:H$2001,"")),"")</f>
        <v/>
      </c>
      <c r="K1950" t="str">
        <f t="array" aca="1" ref="K1950" ca="1">IF(AND(G1950&lt;&gt;"",G1950&lt;&gt;G1949),MAX(IF(G$2:G$2001=G1950,I$2:I$2001,"")),"")</f>
        <v/>
      </c>
      <c r="L1950" t="str">
        <f t="shared" ca="1" si="120"/>
        <v/>
      </c>
    </row>
    <row r="1951" spans="2:12" x14ac:dyDescent="0.25">
      <c r="B1951" t="str">
        <f t="shared" ca="1" si="122"/>
        <v/>
      </c>
      <c r="C1951" t="str">
        <f t="shared" ca="1" si="121"/>
        <v/>
      </c>
      <c r="D1951" s="156" t="str">
        <f t="array" aca="1" ref="D1951" ca="1">IFERROR(IF(B1951&lt;&gt;"",IF(OR(EXACT(OFFSET(Metadata!$A$1,0,0,Metadata!Metadata_Table_Length,1),C1951)),1,""),""),"")</f>
        <v/>
      </c>
      <c r="E1951" s="163" t="str">
        <f t="array" aca="1" ref="E1951" ca="1">IF(B1951&lt;&gt;"",IF(D1951=1,OFFSET(Metadata!$B$1,MIN(IF(OFFSET(Metadata!$A$1,0,0,Metadata!Metadata_Table_Length,1)=C1951,ROW(OFFSET(Metadata!$A$1,0,0,Metadata!Metadata_Table_Length,1))-1,"")),0),OFFSET(Metadata!$B$1,MIN(IF(OFFSET(Metadata!$A$1,0,0,Metadata!Metadata_Table_Length,1)=SUBSTITUTE(C1951,"rawdatafilename","originalfilename"),ROW(OFFSET(Metadata!$A$1,0,0,Metadata!Metadata_Table_Length,1))-1,"")),0)),"")</f>
        <v/>
      </c>
      <c r="F1951" t="str">
        <f t="shared" ca="1" si="123"/>
        <v/>
      </c>
      <c r="G1951" t="str">
        <f t="array" aca="1" ref="G1951" ca="1">IF(B1951&lt;&gt;"",OFFSET(Metadata!$B$1,MIN(IF(OFFSET(Metadata!$A$1,0,0,Metadata!Metadata_Table_Length,1)=SUBSTITUTE(C1951,"rawdatafilename","partnumber"),ROW(OFFSET(Metadata!$A$1,0,0,Metadata!Metadata_Table_Length,1))-1,"")),0),"")</f>
        <v/>
      </c>
      <c r="H1951" t="str">
        <f t="array" aca="1" ref="H1951" ca="1">IF(B1951&lt;&gt;"",OFFSET(Metadata!$B$1,MIN(IF(OFFSET(Metadata!$A$1,0,0,Metadata!Metadata_Table_Length,1)=SUBSTITUTE(C1951,"rawdatafilename","original_count"),ROW(OFFSET(Metadata!$A$1,0,0,Metadata!Metadata_Table_Length,1))-1,"")),0),"")</f>
        <v/>
      </c>
      <c r="I1951" t="str">
        <f t="array" aca="1" ref="I1951" ca="1">IF(B1951&lt;&gt;"",OFFSET(Metadata!$B$1,MIN(IF(OFFSET(Metadata!$A$1,0,0,Metadata!Metadata_Table_Length,1)=SUBSTITUTE(C1951,"rawdatafilename","count"),ROW(OFFSET(Metadata!$A$1,0,0,Metadata!Metadata_Table_Length,1))-1,"")),0),"")</f>
        <v/>
      </c>
      <c r="J1951" t="str">
        <f t="array" aca="1" ref="J1951" ca="1">IF(AND(G1951&lt;&gt;"",G1951&lt;&gt;G1950),MAX(IF(G$2:G$2001=G1951,H$2:H$2001,"")),"")</f>
        <v/>
      </c>
      <c r="K1951" t="str">
        <f t="array" aca="1" ref="K1951" ca="1">IF(AND(G1951&lt;&gt;"",G1951&lt;&gt;G1950),MAX(IF(G$2:G$2001=G1951,I$2:I$2001,"")),"")</f>
        <v/>
      </c>
      <c r="L1951" t="str">
        <f t="shared" ca="1" si="120"/>
        <v/>
      </c>
    </row>
    <row r="1952" spans="2:12" x14ac:dyDescent="0.25">
      <c r="B1952" t="str">
        <f t="shared" ca="1" si="122"/>
        <v/>
      </c>
      <c r="C1952" t="str">
        <f t="shared" ca="1" si="121"/>
        <v/>
      </c>
      <c r="D1952" s="156" t="str">
        <f t="array" aca="1" ref="D1952" ca="1">IFERROR(IF(B1952&lt;&gt;"",IF(OR(EXACT(OFFSET(Metadata!$A$1,0,0,Metadata!Metadata_Table_Length,1),C1952)),1,""),""),"")</f>
        <v/>
      </c>
      <c r="E1952" s="163" t="str">
        <f t="array" aca="1" ref="E1952" ca="1">IF(B1952&lt;&gt;"",IF(D1952=1,OFFSET(Metadata!$B$1,MIN(IF(OFFSET(Metadata!$A$1,0,0,Metadata!Metadata_Table_Length,1)=C1952,ROW(OFFSET(Metadata!$A$1,0,0,Metadata!Metadata_Table_Length,1))-1,"")),0),OFFSET(Metadata!$B$1,MIN(IF(OFFSET(Metadata!$A$1,0,0,Metadata!Metadata_Table_Length,1)=SUBSTITUTE(C1952,"rawdatafilename","originalfilename"),ROW(OFFSET(Metadata!$A$1,0,0,Metadata!Metadata_Table_Length,1))-1,"")),0)),"")</f>
        <v/>
      </c>
      <c r="F1952" t="str">
        <f t="shared" ca="1" si="123"/>
        <v/>
      </c>
      <c r="G1952" t="str">
        <f t="array" aca="1" ref="G1952" ca="1">IF(B1952&lt;&gt;"",OFFSET(Metadata!$B$1,MIN(IF(OFFSET(Metadata!$A$1,0,0,Metadata!Metadata_Table_Length,1)=SUBSTITUTE(C1952,"rawdatafilename","partnumber"),ROW(OFFSET(Metadata!$A$1,0,0,Metadata!Metadata_Table_Length,1))-1,"")),0),"")</f>
        <v/>
      </c>
      <c r="H1952" t="str">
        <f t="array" aca="1" ref="H1952" ca="1">IF(B1952&lt;&gt;"",OFFSET(Metadata!$B$1,MIN(IF(OFFSET(Metadata!$A$1,0,0,Metadata!Metadata_Table_Length,1)=SUBSTITUTE(C1952,"rawdatafilename","original_count"),ROW(OFFSET(Metadata!$A$1,0,0,Metadata!Metadata_Table_Length,1))-1,"")),0),"")</f>
        <v/>
      </c>
      <c r="I1952" t="str">
        <f t="array" aca="1" ref="I1952" ca="1">IF(B1952&lt;&gt;"",OFFSET(Metadata!$B$1,MIN(IF(OFFSET(Metadata!$A$1,0,0,Metadata!Metadata_Table_Length,1)=SUBSTITUTE(C1952,"rawdatafilename","count"),ROW(OFFSET(Metadata!$A$1,0,0,Metadata!Metadata_Table_Length,1))-1,"")),0),"")</f>
        <v/>
      </c>
      <c r="J1952" t="str">
        <f t="array" aca="1" ref="J1952" ca="1">IF(AND(G1952&lt;&gt;"",G1952&lt;&gt;G1951),MAX(IF(G$2:G$2001=G1952,H$2:H$2001,"")),"")</f>
        <v/>
      </c>
      <c r="K1952" t="str">
        <f t="array" aca="1" ref="K1952" ca="1">IF(AND(G1952&lt;&gt;"",G1952&lt;&gt;G1951),MAX(IF(G$2:G$2001=G1952,I$2:I$2001,"")),"")</f>
        <v/>
      </c>
      <c r="L1952" t="str">
        <f t="shared" ca="1" si="120"/>
        <v/>
      </c>
    </row>
    <row r="1953" spans="2:12" x14ac:dyDescent="0.25">
      <c r="B1953" t="str">
        <f t="shared" ca="1" si="122"/>
        <v/>
      </c>
      <c r="C1953" t="str">
        <f t="shared" ca="1" si="121"/>
        <v/>
      </c>
      <c r="D1953" s="156" t="str">
        <f t="array" aca="1" ref="D1953" ca="1">IFERROR(IF(B1953&lt;&gt;"",IF(OR(EXACT(OFFSET(Metadata!$A$1,0,0,Metadata!Metadata_Table_Length,1),C1953)),1,""),""),"")</f>
        <v/>
      </c>
      <c r="E1953" s="163" t="str">
        <f t="array" aca="1" ref="E1953" ca="1">IF(B1953&lt;&gt;"",IF(D1953=1,OFFSET(Metadata!$B$1,MIN(IF(OFFSET(Metadata!$A$1,0,0,Metadata!Metadata_Table_Length,1)=C1953,ROW(OFFSET(Metadata!$A$1,0,0,Metadata!Metadata_Table_Length,1))-1,"")),0),OFFSET(Metadata!$B$1,MIN(IF(OFFSET(Metadata!$A$1,0,0,Metadata!Metadata_Table_Length,1)=SUBSTITUTE(C1953,"rawdatafilename","originalfilename"),ROW(OFFSET(Metadata!$A$1,0,0,Metadata!Metadata_Table_Length,1))-1,"")),0)),"")</f>
        <v/>
      </c>
      <c r="F1953" t="str">
        <f t="shared" ca="1" si="123"/>
        <v/>
      </c>
      <c r="G1953" t="str">
        <f t="array" aca="1" ref="G1953" ca="1">IF(B1953&lt;&gt;"",OFFSET(Metadata!$B$1,MIN(IF(OFFSET(Metadata!$A$1,0,0,Metadata!Metadata_Table_Length,1)=SUBSTITUTE(C1953,"rawdatafilename","partnumber"),ROW(OFFSET(Metadata!$A$1,0,0,Metadata!Metadata_Table_Length,1))-1,"")),0),"")</f>
        <v/>
      </c>
      <c r="H1953" t="str">
        <f t="array" aca="1" ref="H1953" ca="1">IF(B1953&lt;&gt;"",OFFSET(Metadata!$B$1,MIN(IF(OFFSET(Metadata!$A$1,0,0,Metadata!Metadata_Table_Length,1)=SUBSTITUTE(C1953,"rawdatafilename","original_count"),ROW(OFFSET(Metadata!$A$1,0,0,Metadata!Metadata_Table_Length,1))-1,"")),0),"")</f>
        <v/>
      </c>
      <c r="I1953" t="str">
        <f t="array" aca="1" ref="I1953" ca="1">IF(B1953&lt;&gt;"",OFFSET(Metadata!$B$1,MIN(IF(OFFSET(Metadata!$A$1,0,0,Metadata!Metadata_Table_Length,1)=SUBSTITUTE(C1953,"rawdatafilename","count"),ROW(OFFSET(Metadata!$A$1,0,0,Metadata!Metadata_Table_Length,1))-1,"")),0),"")</f>
        <v/>
      </c>
      <c r="J1953" t="str">
        <f t="array" aca="1" ref="J1953" ca="1">IF(AND(G1953&lt;&gt;"",G1953&lt;&gt;G1952),MAX(IF(G$2:G$2001=G1953,H$2:H$2001,"")),"")</f>
        <v/>
      </c>
      <c r="K1953" t="str">
        <f t="array" aca="1" ref="K1953" ca="1">IF(AND(G1953&lt;&gt;"",G1953&lt;&gt;G1952),MAX(IF(G$2:G$2001=G1953,I$2:I$2001,"")),"")</f>
        <v/>
      </c>
      <c r="L1953" t="str">
        <f t="shared" ca="1" si="120"/>
        <v/>
      </c>
    </row>
    <row r="1954" spans="2:12" x14ac:dyDescent="0.25">
      <c r="B1954" t="str">
        <f t="shared" ca="1" si="122"/>
        <v/>
      </c>
      <c r="C1954" t="str">
        <f t="shared" ca="1" si="121"/>
        <v/>
      </c>
      <c r="D1954" s="156" t="str">
        <f t="array" aca="1" ref="D1954" ca="1">IFERROR(IF(B1954&lt;&gt;"",IF(OR(EXACT(OFFSET(Metadata!$A$1,0,0,Metadata!Metadata_Table_Length,1),C1954)),1,""),""),"")</f>
        <v/>
      </c>
      <c r="E1954" s="163" t="str">
        <f t="array" aca="1" ref="E1954" ca="1">IF(B1954&lt;&gt;"",IF(D1954=1,OFFSET(Metadata!$B$1,MIN(IF(OFFSET(Metadata!$A$1,0,0,Metadata!Metadata_Table_Length,1)=C1954,ROW(OFFSET(Metadata!$A$1,0,0,Metadata!Metadata_Table_Length,1))-1,"")),0),OFFSET(Metadata!$B$1,MIN(IF(OFFSET(Metadata!$A$1,0,0,Metadata!Metadata_Table_Length,1)=SUBSTITUTE(C1954,"rawdatafilename","originalfilename"),ROW(OFFSET(Metadata!$A$1,0,0,Metadata!Metadata_Table_Length,1))-1,"")),0)),"")</f>
        <v/>
      </c>
      <c r="F1954" t="str">
        <f t="shared" ca="1" si="123"/>
        <v/>
      </c>
      <c r="G1954" t="str">
        <f t="array" aca="1" ref="G1954" ca="1">IF(B1954&lt;&gt;"",OFFSET(Metadata!$B$1,MIN(IF(OFFSET(Metadata!$A$1,0,0,Metadata!Metadata_Table_Length,1)=SUBSTITUTE(C1954,"rawdatafilename","partnumber"),ROW(OFFSET(Metadata!$A$1,0,0,Metadata!Metadata_Table_Length,1))-1,"")),0),"")</f>
        <v/>
      </c>
      <c r="H1954" t="str">
        <f t="array" aca="1" ref="H1954" ca="1">IF(B1954&lt;&gt;"",OFFSET(Metadata!$B$1,MIN(IF(OFFSET(Metadata!$A$1,0,0,Metadata!Metadata_Table_Length,1)=SUBSTITUTE(C1954,"rawdatafilename","original_count"),ROW(OFFSET(Metadata!$A$1,0,0,Metadata!Metadata_Table_Length,1))-1,"")),0),"")</f>
        <v/>
      </c>
      <c r="I1954" t="str">
        <f t="array" aca="1" ref="I1954" ca="1">IF(B1954&lt;&gt;"",OFFSET(Metadata!$B$1,MIN(IF(OFFSET(Metadata!$A$1,0,0,Metadata!Metadata_Table_Length,1)=SUBSTITUTE(C1954,"rawdatafilename","count"),ROW(OFFSET(Metadata!$A$1,0,0,Metadata!Metadata_Table_Length,1))-1,"")),0),"")</f>
        <v/>
      </c>
      <c r="J1954" t="str">
        <f t="array" aca="1" ref="J1954" ca="1">IF(AND(G1954&lt;&gt;"",G1954&lt;&gt;G1953),MAX(IF(G$2:G$2001=G1954,H$2:H$2001,"")),"")</f>
        <v/>
      </c>
      <c r="K1954" t="str">
        <f t="array" aca="1" ref="K1954" ca="1">IF(AND(G1954&lt;&gt;"",G1954&lt;&gt;G1953),MAX(IF(G$2:G$2001=G1954,I$2:I$2001,"")),"")</f>
        <v/>
      </c>
      <c r="L1954" t="str">
        <f t="shared" ca="1" si="120"/>
        <v/>
      </c>
    </row>
    <row r="1955" spans="2:12" x14ac:dyDescent="0.25">
      <c r="B1955" t="str">
        <f t="shared" ca="1" si="122"/>
        <v/>
      </c>
      <c r="C1955" t="str">
        <f t="shared" ca="1" si="121"/>
        <v/>
      </c>
      <c r="D1955" s="156" t="str">
        <f t="array" aca="1" ref="D1955" ca="1">IFERROR(IF(B1955&lt;&gt;"",IF(OR(EXACT(OFFSET(Metadata!$A$1,0,0,Metadata!Metadata_Table_Length,1),C1955)),1,""),""),"")</f>
        <v/>
      </c>
      <c r="E1955" s="163" t="str">
        <f t="array" aca="1" ref="E1955" ca="1">IF(B1955&lt;&gt;"",IF(D1955=1,OFFSET(Metadata!$B$1,MIN(IF(OFFSET(Metadata!$A$1,0,0,Metadata!Metadata_Table_Length,1)=C1955,ROW(OFFSET(Metadata!$A$1,0,0,Metadata!Metadata_Table_Length,1))-1,"")),0),OFFSET(Metadata!$B$1,MIN(IF(OFFSET(Metadata!$A$1,0,0,Metadata!Metadata_Table_Length,1)=SUBSTITUTE(C1955,"rawdatafilename","originalfilename"),ROW(OFFSET(Metadata!$A$1,0,0,Metadata!Metadata_Table_Length,1))-1,"")),0)),"")</f>
        <v/>
      </c>
      <c r="F1955" t="str">
        <f t="shared" ca="1" si="123"/>
        <v/>
      </c>
      <c r="G1955" t="str">
        <f t="array" aca="1" ref="G1955" ca="1">IF(B1955&lt;&gt;"",OFFSET(Metadata!$B$1,MIN(IF(OFFSET(Metadata!$A$1,0,0,Metadata!Metadata_Table_Length,1)=SUBSTITUTE(C1955,"rawdatafilename","partnumber"),ROW(OFFSET(Metadata!$A$1,0,0,Metadata!Metadata_Table_Length,1))-1,"")),0),"")</f>
        <v/>
      </c>
      <c r="H1955" t="str">
        <f t="array" aca="1" ref="H1955" ca="1">IF(B1955&lt;&gt;"",OFFSET(Metadata!$B$1,MIN(IF(OFFSET(Metadata!$A$1,0,0,Metadata!Metadata_Table_Length,1)=SUBSTITUTE(C1955,"rawdatafilename","original_count"),ROW(OFFSET(Metadata!$A$1,0,0,Metadata!Metadata_Table_Length,1))-1,"")),0),"")</f>
        <v/>
      </c>
      <c r="I1955" t="str">
        <f t="array" aca="1" ref="I1955" ca="1">IF(B1955&lt;&gt;"",OFFSET(Metadata!$B$1,MIN(IF(OFFSET(Metadata!$A$1,0,0,Metadata!Metadata_Table_Length,1)=SUBSTITUTE(C1955,"rawdatafilename","count"),ROW(OFFSET(Metadata!$A$1,0,0,Metadata!Metadata_Table_Length,1))-1,"")),0),"")</f>
        <v/>
      </c>
      <c r="J1955" t="str">
        <f t="array" aca="1" ref="J1955" ca="1">IF(AND(G1955&lt;&gt;"",G1955&lt;&gt;G1954),MAX(IF(G$2:G$2001=G1955,H$2:H$2001,"")),"")</f>
        <v/>
      </c>
      <c r="K1955" t="str">
        <f t="array" aca="1" ref="K1955" ca="1">IF(AND(G1955&lt;&gt;"",G1955&lt;&gt;G1954),MAX(IF(G$2:G$2001=G1955,I$2:I$2001,"")),"")</f>
        <v/>
      </c>
      <c r="L1955" t="str">
        <f t="shared" ca="1" si="120"/>
        <v/>
      </c>
    </row>
    <row r="1956" spans="2:12" x14ac:dyDescent="0.25">
      <c r="B1956" t="str">
        <f t="shared" ca="1" si="122"/>
        <v/>
      </c>
      <c r="C1956" t="str">
        <f t="shared" ca="1" si="121"/>
        <v/>
      </c>
      <c r="D1956" s="156" t="str">
        <f t="array" aca="1" ref="D1956" ca="1">IFERROR(IF(B1956&lt;&gt;"",IF(OR(EXACT(OFFSET(Metadata!$A$1,0,0,Metadata!Metadata_Table_Length,1),C1956)),1,""),""),"")</f>
        <v/>
      </c>
      <c r="E1956" s="163" t="str">
        <f t="array" aca="1" ref="E1956" ca="1">IF(B1956&lt;&gt;"",IF(D1956=1,OFFSET(Metadata!$B$1,MIN(IF(OFFSET(Metadata!$A$1,0,0,Metadata!Metadata_Table_Length,1)=C1956,ROW(OFFSET(Metadata!$A$1,0,0,Metadata!Metadata_Table_Length,1))-1,"")),0),OFFSET(Metadata!$B$1,MIN(IF(OFFSET(Metadata!$A$1,0,0,Metadata!Metadata_Table_Length,1)=SUBSTITUTE(C1956,"rawdatafilename","originalfilename"),ROW(OFFSET(Metadata!$A$1,0,0,Metadata!Metadata_Table_Length,1))-1,"")),0)),"")</f>
        <v/>
      </c>
      <c r="F1956" t="str">
        <f t="shared" ca="1" si="123"/>
        <v/>
      </c>
      <c r="G1956" t="str">
        <f t="array" aca="1" ref="G1956" ca="1">IF(B1956&lt;&gt;"",OFFSET(Metadata!$B$1,MIN(IF(OFFSET(Metadata!$A$1,0,0,Metadata!Metadata_Table_Length,1)=SUBSTITUTE(C1956,"rawdatafilename","partnumber"),ROW(OFFSET(Metadata!$A$1,0,0,Metadata!Metadata_Table_Length,1))-1,"")),0),"")</f>
        <v/>
      </c>
      <c r="H1956" t="str">
        <f t="array" aca="1" ref="H1956" ca="1">IF(B1956&lt;&gt;"",OFFSET(Metadata!$B$1,MIN(IF(OFFSET(Metadata!$A$1,0,0,Metadata!Metadata_Table_Length,1)=SUBSTITUTE(C1956,"rawdatafilename","original_count"),ROW(OFFSET(Metadata!$A$1,0,0,Metadata!Metadata_Table_Length,1))-1,"")),0),"")</f>
        <v/>
      </c>
      <c r="I1956" t="str">
        <f t="array" aca="1" ref="I1956" ca="1">IF(B1956&lt;&gt;"",OFFSET(Metadata!$B$1,MIN(IF(OFFSET(Metadata!$A$1,0,0,Metadata!Metadata_Table_Length,1)=SUBSTITUTE(C1956,"rawdatafilename","count"),ROW(OFFSET(Metadata!$A$1,0,0,Metadata!Metadata_Table_Length,1))-1,"")),0),"")</f>
        <v/>
      </c>
      <c r="J1956" t="str">
        <f t="array" aca="1" ref="J1956" ca="1">IF(AND(G1956&lt;&gt;"",G1956&lt;&gt;G1955),MAX(IF(G$2:G$2001=G1956,H$2:H$2001,"")),"")</f>
        <v/>
      </c>
      <c r="K1956" t="str">
        <f t="array" aca="1" ref="K1956" ca="1">IF(AND(G1956&lt;&gt;"",G1956&lt;&gt;G1955),MAX(IF(G$2:G$2001=G1956,I$2:I$2001,"")),"")</f>
        <v/>
      </c>
      <c r="L1956" t="str">
        <f t="shared" ca="1" si="120"/>
        <v/>
      </c>
    </row>
    <row r="1957" spans="2:12" x14ac:dyDescent="0.25">
      <c r="B1957" t="str">
        <f t="shared" ca="1" si="122"/>
        <v/>
      </c>
      <c r="C1957" t="str">
        <f t="shared" ca="1" si="121"/>
        <v/>
      </c>
      <c r="D1957" s="156" t="str">
        <f t="array" aca="1" ref="D1957" ca="1">IFERROR(IF(B1957&lt;&gt;"",IF(OR(EXACT(OFFSET(Metadata!$A$1,0,0,Metadata!Metadata_Table_Length,1),C1957)),1,""),""),"")</f>
        <v/>
      </c>
      <c r="E1957" s="163" t="str">
        <f t="array" aca="1" ref="E1957" ca="1">IF(B1957&lt;&gt;"",IF(D1957=1,OFFSET(Metadata!$B$1,MIN(IF(OFFSET(Metadata!$A$1,0,0,Metadata!Metadata_Table_Length,1)=C1957,ROW(OFFSET(Metadata!$A$1,0,0,Metadata!Metadata_Table_Length,1))-1,"")),0),OFFSET(Metadata!$B$1,MIN(IF(OFFSET(Metadata!$A$1,0,0,Metadata!Metadata_Table_Length,1)=SUBSTITUTE(C1957,"rawdatafilename","originalfilename"),ROW(OFFSET(Metadata!$A$1,0,0,Metadata!Metadata_Table_Length,1))-1,"")),0)),"")</f>
        <v/>
      </c>
      <c r="F1957" t="str">
        <f t="shared" ca="1" si="123"/>
        <v/>
      </c>
      <c r="G1957" t="str">
        <f t="array" aca="1" ref="G1957" ca="1">IF(B1957&lt;&gt;"",OFFSET(Metadata!$B$1,MIN(IF(OFFSET(Metadata!$A$1,0,0,Metadata!Metadata_Table_Length,1)=SUBSTITUTE(C1957,"rawdatafilename","partnumber"),ROW(OFFSET(Metadata!$A$1,0,0,Metadata!Metadata_Table_Length,1))-1,"")),0),"")</f>
        <v/>
      </c>
      <c r="H1957" t="str">
        <f t="array" aca="1" ref="H1957" ca="1">IF(B1957&lt;&gt;"",OFFSET(Metadata!$B$1,MIN(IF(OFFSET(Metadata!$A$1,0,0,Metadata!Metadata_Table_Length,1)=SUBSTITUTE(C1957,"rawdatafilename","original_count"),ROW(OFFSET(Metadata!$A$1,0,0,Metadata!Metadata_Table_Length,1))-1,"")),0),"")</f>
        <v/>
      </c>
      <c r="I1957" t="str">
        <f t="array" aca="1" ref="I1957" ca="1">IF(B1957&lt;&gt;"",OFFSET(Metadata!$B$1,MIN(IF(OFFSET(Metadata!$A$1,0,0,Metadata!Metadata_Table_Length,1)=SUBSTITUTE(C1957,"rawdatafilename","count"),ROW(OFFSET(Metadata!$A$1,0,0,Metadata!Metadata_Table_Length,1))-1,"")),0),"")</f>
        <v/>
      </c>
      <c r="J1957" t="str">
        <f t="array" aca="1" ref="J1957" ca="1">IF(AND(G1957&lt;&gt;"",G1957&lt;&gt;G1956),MAX(IF(G$2:G$2001=G1957,H$2:H$2001,"")),"")</f>
        <v/>
      </c>
      <c r="K1957" t="str">
        <f t="array" aca="1" ref="K1957" ca="1">IF(AND(G1957&lt;&gt;"",G1957&lt;&gt;G1956),MAX(IF(G$2:G$2001=G1957,I$2:I$2001,"")),"")</f>
        <v/>
      </c>
      <c r="L1957" t="str">
        <f t="shared" ca="1" si="120"/>
        <v/>
      </c>
    </row>
    <row r="1958" spans="2:12" x14ac:dyDescent="0.25">
      <c r="B1958" t="str">
        <f t="shared" ca="1" si="122"/>
        <v/>
      </c>
      <c r="C1958" t="str">
        <f t="shared" ca="1" si="121"/>
        <v/>
      </c>
      <c r="D1958" s="156" t="str">
        <f t="array" aca="1" ref="D1958" ca="1">IFERROR(IF(B1958&lt;&gt;"",IF(OR(EXACT(OFFSET(Metadata!$A$1,0,0,Metadata!Metadata_Table_Length,1),C1958)),1,""),""),"")</f>
        <v/>
      </c>
      <c r="E1958" s="163" t="str">
        <f t="array" aca="1" ref="E1958" ca="1">IF(B1958&lt;&gt;"",IF(D1958=1,OFFSET(Metadata!$B$1,MIN(IF(OFFSET(Metadata!$A$1,0,0,Metadata!Metadata_Table_Length,1)=C1958,ROW(OFFSET(Metadata!$A$1,0,0,Metadata!Metadata_Table_Length,1))-1,"")),0),OFFSET(Metadata!$B$1,MIN(IF(OFFSET(Metadata!$A$1,0,0,Metadata!Metadata_Table_Length,1)=SUBSTITUTE(C1958,"rawdatafilename","originalfilename"),ROW(OFFSET(Metadata!$A$1,0,0,Metadata!Metadata_Table_Length,1))-1,"")),0)),"")</f>
        <v/>
      </c>
      <c r="F1958" t="str">
        <f t="shared" ca="1" si="123"/>
        <v/>
      </c>
      <c r="G1958" t="str">
        <f t="array" aca="1" ref="G1958" ca="1">IF(B1958&lt;&gt;"",OFFSET(Metadata!$B$1,MIN(IF(OFFSET(Metadata!$A$1,0,0,Metadata!Metadata_Table_Length,1)=SUBSTITUTE(C1958,"rawdatafilename","partnumber"),ROW(OFFSET(Metadata!$A$1,0,0,Metadata!Metadata_Table_Length,1))-1,"")),0),"")</f>
        <v/>
      </c>
      <c r="H1958" t="str">
        <f t="array" aca="1" ref="H1958" ca="1">IF(B1958&lt;&gt;"",OFFSET(Metadata!$B$1,MIN(IF(OFFSET(Metadata!$A$1,0,0,Metadata!Metadata_Table_Length,1)=SUBSTITUTE(C1958,"rawdatafilename","original_count"),ROW(OFFSET(Metadata!$A$1,0,0,Metadata!Metadata_Table_Length,1))-1,"")),0),"")</f>
        <v/>
      </c>
      <c r="I1958" t="str">
        <f t="array" aca="1" ref="I1958" ca="1">IF(B1958&lt;&gt;"",OFFSET(Metadata!$B$1,MIN(IF(OFFSET(Metadata!$A$1,0,0,Metadata!Metadata_Table_Length,1)=SUBSTITUTE(C1958,"rawdatafilename","count"),ROW(OFFSET(Metadata!$A$1,0,0,Metadata!Metadata_Table_Length,1))-1,"")),0),"")</f>
        <v/>
      </c>
      <c r="J1958" t="str">
        <f t="array" aca="1" ref="J1958" ca="1">IF(AND(G1958&lt;&gt;"",G1958&lt;&gt;G1957),MAX(IF(G$2:G$2001=G1958,H$2:H$2001,"")),"")</f>
        <v/>
      </c>
      <c r="K1958" t="str">
        <f t="array" aca="1" ref="K1958" ca="1">IF(AND(G1958&lt;&gt;"",G1958&lt;&gt;G1957),MAX(IF(G$2:G$2001=G1958,I$2:I$2001,"")),"")</f>
        <v/>
      </c>
      <c r="L1958" t="str">
        <f t="shared" ca="1" si="120"/>
        <v/>
      </c>
    </row>
    <row r="1959" spans="2:12" x14ac:dyDescent="0.25">
      <c r="B1959" t="str">
        <f t="shared" ca="1" si="122"/>
        <v/>
      </c>
      <c r="C1959" t="str">
        <f t="shared" ca="1" si="121"/>
        <v/>
      </c>
      <c r="D1959" s="156" t="str">
        <f t="array" aca="1" ref="D1959" ca="1">IFERROR(IF(B1959&lt;&gt;"",IF(OR(EXACT(OFFSET(Metadata!$A$1,0,0,Metadata!Metadata_Table_Length,1),C1959)),1,""),""),"")</f>
        <v/>
      </c>
      <c r="E1959" s="163" t="str">
        <f t="array" aca="1" ref="E1959" ca="1">IF(B1959&lt;&gt;"",IF(D1959=1,OFFSET(Metadata!$B$1,MIN(IF(OFFSET(Metadata!$A$1,0,0,Metadata!Metadata_Table_Length,1)=C1959,ROW(OFFSET(Metadata!$A$1,0,0,Metadata!Metadata_Table_Length,1))-1,"")),0),OFFSET(Metadata!$B$1,MIN(IF(OFFSET(Metadata!$A$1,0,0,Metadata!Metadata_Table_Length,1)=SUBSTITUTE(C1959,"rawdatafilename","originalfilename"),ROW(OFFSET(Metadata!$A$1,0,0,Metadata!Metadata_Table_Length,1))-1,"")),0)),"")</f>
        <v/>
      </c>
      <c r="F1959" t="str">
        <f t="shared" ca="1" si="123"/>
        <v/>
      </c>
      <c r="G1959" t="str">
        <f t="array" aca="1" ref="G1959" ca="1">IF(B1959&lt;&gt;"",OFFSET(Metadata!$B$1,MIN(IF(OFFSET(Metadata!$A$1,0,0,Metadata!Metadata_Table_Length,1)=SUBSTITUTE(C1959,"rawdatafilename","partnumber"),ROW(OFFSET(Metadata!$A$1,0,0,Metadata!Metadata_Table_Length,1))-1,"")),0),"")</f>
        <v/>
      </c>
      <c r="H1959" t="str">
        <f t="array" aca="1" ref="H1959" ca="1">IF(B1959&lt;&gt;"",OFFSET(Metadata!$B$1,MIN(IF(OFFSET(Metadata!$A$1,0,0,Metadata!Metadata_Table_Length,1)=SUBSTITUTE(C1959,"rawdatafilename","original_count"),ROW(OFFSET(Metadata!$A$1,0,0,Metadata!Metadata_Table_Length,1))-1,"")),0),"")</f>
        <v/>
      </c>
      <c r="I1959" t="str">
        <f t="array" aca="1" ref="I1959" ca="1">IF(B1959&lt;&gt;"",OFFSET(Metadata!$B$1,MIN(IF(OFFSET(Metadata!$A$1,0,0,Metadata!Metadata_Table_Length,1)=SUBSTITUTE(C1959,"rawdatafilename","count"),ROW(OFFSET(Metadata!$A$1,0,0,Metadata!Metadata_Table_Length,1))-1,"")),0),"")</f>
        <v/>
      </c>
      <c r="J1959" t="str">
        <f t="array" aca="1" ref="J1959" ca="1">IF(AND(G1959&lt;&gt;"",G1959&lt;&gt;G1958),MAX(IF(G$2:G$2001=G1959,H$2:H$2001,"")),"")</f>
        <v/>
      </c>
      <c r="K1959" t="str">
        <f t="array" aca="1" ref="K1959" ca="1">IF(AND(G1959&lt;&gt;"",G1959&lt;&gt;G1958),MAX(IF(G$2:G$2001=G1959,I$2:I$2001,"")),"")</f>
        <v/>
      </c>
      <c r="L1959" t="str">
        <f t="shared" ca="1" si="120"/>
        <v/>
      </c>
    </row>
    <row r="1960" spans="2:12" x14ac:dyDescent="0.25">
      <c r="B1960" t="str">
        <f t="shared" ca="1" si="122"/>
        <v/>
      </c>
      <c r="C1960" t="str">
        <f t="shared" ca="1" si="121"/>
        <v/>
      </c>
      <c r="D1960" s="156" t="str">
        <f t="array" aca="1" ref="D1960" ca="1">IFERROR(IF(B1960&lt;&gt;"",IF(OR(EXACT(OFFSET(Metadata!$A$1,0,0,Metadata!Metadata_Table_Length,1),C1960)),1,""),""),"")</f>
        <v/>
      </c>
      <c r="E1960" s="163" t="str">
        <f t="array" aca="1" ref="E1960" ca="1">IF(B1960&lt;&gt;"",IF(D1960=1,OFFSET(Metadata!$B$1,MIN(IF(OFFSET(Metadata!$A$1,0,0,Metadata!Metadata_Table_Length,1)=C1960,ROW(OFFSET(Metadata!$A$1,0,0,Metadata!Metadata_Table_Length,1))-1,"")),0),OFFSET(Metadata!$B$1,MIN(IF(OFFSET(Metadata!$A$1,0,0,Metadata!Metadata_Table_Length,1)=SUBSTITUTE(C1960,"rawdatafilename","originalfilename"),ROW(OFFSET(Metadata!$A$1,0,0,Metadata!Metadata_Table_Length,1))-1,"")),0)),"")</f>
        <v/>
      </c>
      <c r="F1960" t="str">
        <f t="shared" ca="1" si="123"/>
        <v/>
      </c>
      <c r="G1960" t="str">
        <f t="array" aca="1" ref="G1960" ca="1">IF(B1960&lt;&gt;"",OFFSET(Metadata!$B$1,MIN(IF(OFFSET(Metadata!$A$1,0,0,Metadata!Metadata_Table_Length,1)=SUBSTITUTE(C1960,"rawdatafilename","partnumber"),ROW(OFFSET(Metadata!$A$1,0,0,Metadata!Metadata_Table_Length,1))-1,"")),0),"")</f>
        <v/>
      </c>
      <c r="H1960" t="str">
        <f t="array" aca="1" ref="H1960" ca="1">IF(B1960&lt;&gt;"",OFFSET(Metadata!$B$1,MIN(IF(OFFSET(Metadata!$A$1,0,0,Metadata!Metadata_Table_Length,1)=SUBSTITUTE(C1960,"rawdatafilename","original_count"),ROW(OFFSET(Metadata!$A$1,0,0,Metadata!Metadata_Table_Length,1))-1,"")),0),"")</f>
        <v/>
      </c>
      <c r="I1960" t="str">
        <f t="array" aca="1" ref="I1960" ca="1">IF(B1960&lt;&gt;"",OFFSET(Metadata!$B$1,MIN(IF(OFFSET(Metadata!$A$1,0,0,Metadata!Metadata_Table_Length,1)=SUBSTITUTE(C1960,"rawdatafilename","count"),ROW(OFFSET(Metadata!$A$1,0,0,Metadata!Metadata_Table_Length,1))-1,"")),0),"")</f>
        <v/>
      </c>
      <c r="J1960" t="str">
        <f t="array" aca="1" ref="J1960" ca="1">IF(AND(G1960&lt;&gt;"",G1960&lt;&gt;G1959),MAX(IF(G$2:G$2001=G1960,H$2:H$2001,"")),"")</f>
        <v/>
      </c>
      <c r="K1960" t="str">
        <f t="array" aca="1" ref="K1960" ca="1">IF(AND(G1960&lt;&gt;"",G1960&lt;&gt;G1959),MAX(IF(G$2:G$2001=G1960,I$2:I$2001,"")),"")</f>
        <v/>
      </c>
      <c r="L1960" t="str">
        <f t="shared" ca="1" si="120"/>
        <v/>
      </c>
    </row>
    <row r="1961" spans="2:12" x14ac:dyDescent="0.25">
      <c r="B1961" t="str">
        <f t="shared" ca="1" si="122"/>
        <v/>
      </c>
      <c r="C1961" t="str">
        <f t="shared" ca="1" si="121"/>
        <v/>
      </c>
      <c r="D1961" s="156" t="str">
        <f t="array" aca="1" ref="D1961" ca="1">IFERROR(IF(B1961&lt;&gt;"",IF(OR(EXACT(OFFSET(Metadata!$A$1,0,0,Metadata!Metadata_Table_Length,1),C1961)),1,""),""),"")</f>
        <v/>
      </c>
      <c r="E1961" s="163" t="str">
        <f t="array" aca="1" ref="E1961" ca="1">IF(B1961&lt;&gt;"",IF(D1961=1,OFFSET(Metadata!$B$1,MIN(IF(OFFSET(Metadata!$A$1,0,0,Metadata!Metadata_Table_Length,1)=C1961,ROW(OFFSET(Metadata!$A$1,0,0,Metadata!Metadata_Table_Length,1))-1,"")),0),OFFSET(Metadata!$B$1,MIN(IF(OFFSET(Metadata!$A$1,0,0,Metadata!Metadata_Table_Length,1)=SUBSTITUTE(C1961,"rawdatafilename","originalfilename"),ROW(OFFSET(Metadata!$A$1,0,0,Metadata!Metadata_Table_Length,1))-1,"")),0)),"")</f>
        <v/>
      </c>
      <c r="F1961" t="str">
        <f t="shared" ca="1" si="123"/>
        <v/>
      </c>
      <c r="G1961" t="str">
        <f t="array" aca="1" ref="G1961" ca="1">IF(B1961&lt;&gt;"",OFFSET(Metadata!$B$1,MIN(IF(OFFSET(Metadata!$A$1,0,0,Metadata!Metadata_Table_Length,1)=SUBSTITUTE(C1961,"rawdatafilename","partnumber"),ROW(OFFSET(Metadata!$A$1,0,0,Metadata!Metadata_Table_Length,1))-1,"")),0),"")</f>
        <v/>
      </c>
      <c r="H1961" t="str">
        <f t="array" aca="1" ref="H1961" ca="1">IF(B1961&lt;&gt;"",OFFSET(Metadata!$B$1,MIN(IF(OFFSET(Metadata!$A$1,0,0,Metadata!Metadata_Table_Length,1)=SUBSTITUTE(C1961,"rawdatafilename","original_count"),ROW(OFFSET(Metadata!$A$1,0,0,Metadata!Metadata_Table_Length,1))-1,"")),0),"")</f>
        <v/>
      </c>
      <c r="I1961" t="str">
        <f t="array" aca="1" ref="I1961" ca="1">IF(B1961&lt;&gt;"",OFFSET(Metadata!$B$1,MIN(IF(OFFSET(Metadata!$A$1,0,0,Metadata!Metadata_Table_Length,1)=SUBSTITUTE(C1961,"rawdatafilename","count"),ROW(OFFSET(Metadata!$A$1,0,0,Metadata!Metadata_Table_Length,1))-1,"")),0),"")</f>
        <v/>
      </c>
      <c r="J1961" t="str">
        <f t="array" aca="1" ref="J1961" ca="1">IF(AND(G1961&lt;&gt;"",G1961&lt;&gt;G1960),MAX(IF(G$2:G$2001=G1961,H$2:H$2001,"")),"")</f>
        <v/>
      </c>
      <c r="K1961" t="str">
        <f t="array" aca="1" ref="K1961" ca="1">IF(AND(G1961&lt;&gt;"",G1961&lt;&gt;G1960),MAX(IF(G$2:G$2001=G1961,I$2:I$2001,"")),"")</f>
        <v/>
      </c>
      <c r="L1961" t="str">
        <f t="shared" ca="1" si="120"/>
        <v/>
      </c>
    </row>
    <row r="1962" spans="2:12" x14ac:dyDescent="0.25">
      <c r="B1962" t="str">
        <f t="shared" ca="1" si="122"/>
        <v/>
      </c>
      <c r="C1962" t="str">
        <f t="shared" ca="1" si="121"/>
        <v/>
      </c>
      <c r="D1962" s="156" t="str">
        <f t="array" aca="1" ref="D1962" ca="1">IFERROR(IF(B1962&lt;&gt;"",IF(OR(EXACT(OFFSET(Metadata!$A$1,0,0,Metadata!Metadata_Table_Length,1),C1962)),1,""),""),"")</f>
        <v/>
      </c>
      <c r="E1962" s="163" t="str">
        <f t="array" aca="1" ref="E1962" ca="1">IF(B1962&lt;&gt;"",IF(D1962=1,OFFSET(Metadata!$B$1,MIN(IF(OFFSET(Metadata!$A$1,0,0,Metadata!Metadata_Table_Length,1)=C1962,ROW(OFFSET(Metadata!$A$1,0,0,Metadata!Metadata_Table_Length,1))-1,"")),0),OFFSET(Metadata!$B$1,MIN(IF(OFFSET(Metadata!$A$1,0,0,Metadata!Metadata_Table_Length,1)=SUBSTITUTE(C1962,"rawdatafilename","originalfilename"),ROW(OFFSET(Metadata!$A$1,0,0,Metadata!Metadata_Table_Length,1))-1,"")),0)),"")</f>
        <v/>
      </c>
      <c r="F1962" t="str">
        <f t="shared" ca="1" si="123"/>
        <v/>
      </c>
      <c r="G1962" t="str">
        <f t="array" aca="1" ref="G1962" ca="1">IF(B1962&lt;&gt;"",OFFSET(Metadata!$B$1,MIN(IF(OFFSET(Metadata!$A$1,0,0,Metadata!Metadata_Table_Length,1)=SUBSTITUTE(C1962,"rawdatafilename","partnumber"),ROW(OFFSET(Metadata!$A$1,0,0,Metadata!Metadata_Table_Length,1))-1,"")),0),"")</f>
        <v/>
      </c>
      <c r="H1962" t="str">
        <f t="array" aca="1" ref="H1962" ca="1">IF(B1962&lt;&gt;"",OFFSET(Metadata!$B$1,MIN(IF(OFFSET(Metadata!$A$1,0,0,Metadata!Metadata_Table_Length,1)=SUBSTITUTE(C1962,"rawdatafilename","original_count"),ROW(OFFSET(Metadata!$A$1,0,0,Metadata!Metadata_Table_Length,1))-1,"")),0),"")</f>
        <v/>
      </c>
      <c r="I1962" t="str">
        <f t="array" aca="1" ref="I1962" ca="1">IF(B1962&lt;&gt;"",OFFSET(Metadata!$B$1,MIN(IF(OFFSET(Metadata!$A$1,0,0,Metadata!Metadata_Table_Length,1)=SUBSTITUTE(C1962,"rawdatafilename","count"),ROW(OFFSET(Metadata!$A$1,0,0,Metadata!Metadata_Table_Length,1))-1,"")),0),"")</f>
        <v/>
      </c>
      <c r="J1962" t="str">
        <f t="array" aca="1" ref="J1962" ca="1">IF(AND(G1962&lt;&gt;"",G1962&lt;&gt;G1961),MAX(IF(G$2:G$2001=G1962,H$2:H$2001,"")),"")</f>
        <v/>
      </c>
      <c r="K1962" t="str">
        <f t="array" aca="1" ref="K1962" ca="1">IF(AND(G1962&lt;&gt;"",G1962&lt;&gt;G1961),MAX(IF(G$2:G$2001=G1962,I$2:I$2001,"")),"")</f>
        <v/>
      </c>
      <c r="L1962" t="str">
        <f t="shared" ref="L1962:L2001" ca="1" si="124">IF(F1962&lt;&gt;"",IF(F1962&lt;&gt;F1961,F1962,""),"")</f>
        <v/>
      </c>
    </row>
    <row r="1963" spans="2:12" x14ac:dyDescent="0.25">
      <c r="B1963" t="str">
        <f t="shared" ca="1" si="122"/>
        <v/>
      </c>
      <c r="C1963" t="str">
        <f t="shared" ca="1" si="121"/>
        <v/>
      </c>
      <c r="D1963" s="156" t="str">
        <f t="array" aca="1" ref="D1963" ca="1">IFERROR(IF(B1963&lt;&gt;"",IF(OR(EXACT(OFFSET(Metadata!$A$1,0,0,Metadata!Metadata_Table_Length,1),C1963)),1,""),""),"")</f>
        <v/>
      </c>
      <c r="E1963" s="163" t="str">
        <f t="array" aca="1" ref="E1963" ca="1">IF(B1963&lt;&gt;"",IF(D1963=1,OFFSET(Metadata!$B$1,MIN(IF(OFFSET(Metadata!$A$1,0,0,Metadata!Metadata_Table_Length,1)=C1963,ROW(OFFSET(Metadata!$A$1,0,0,Metadata!Metadata_Table_Length,1))-1,"")),0),OFFSET(Metadata!$B$1,MIN(IF(OFFSET(Metadata!$A$1,0,0,Metadata!Metadata_Table_Length,1)=SUBSTITUTE(C1963,"rawdatafilename","originalfilename"),ROW(OFFSET(Metadata!$A$1,0,0,Metadata!Metadata_Table_Length,1))-1,"")),0)),"")</f>
        <v/>
      </c>
      <c r="F1963" t="str">
        <f t="shared" ca="1" si="123"/>
        <v/>
      </c>
      <c r="G1963" t="str">
        <f t="array" aca="1" ref="G1963" ca="1">IF(B1963&lt;&gt;"",OFFSET(Metadata!$B$1,MIN(IF(OFFSET(Metadata!$A$1,0,0,Metadata!Metadata_Table_Length,1)=SUBSTITUTE(C1963,"rawdatafilename","partnumber"),ROW(OFFSET(Metadata!$A$1,0,0,Metadata!Metadata_Table_Length,1))-1,"")),0),"")</f>
        <v/>
      </c>
      <c r="H1963" t="str">
        <f t="array" aca="1" ref="H1963" ca="1">IF(B1963&lt;&gt;"",OFFSET(Metadata!$B$1,MIN(IF(OFFSET(Metadata!$A$1,0,0,Metadata!Metadata_Table_Length,1)=SUBSTITUTE(C1963,"rawdatafilename","original_count"),ROW(OFFSET(Metadata!$A$1,0,0,Metadata!Metadata_Table_Length,1))-1,"")),0),"")</f>
        <v/>
      </c>
      <c r="I1963" t="str">
        <f t="array" aca="1" ref="I1963" ca="1">IF(B1963&lt;&gt;"",OFFSET(Metadata!$B$1,MIN(IF(OFFSET(Metadata!$A$1,0,0,Metadata!Metadata_Table_Length,1)=SUBSTITUTE(C1963,"rawdatafilename","count"),ROW(OFFSET(Metadata!$A$1,0,0,Metadata!Metadata_Table_Length,1))-1,"")),0),"")</f>
        <v/>
      </c>
      <c r="J1963" t="str">
        <f t="array" aca="1" ref="J1963" ca="1">IF(AND(G1963&lt;&gt;"",G1963&lt;&gt;G1962),MAX(IF(G$2:G$2001=G1963,H$2:H$2001,"")),"")</f>
        <v/>
      </c>
      <c r="K1963" t="str">
        <f t="array" aca="1" ref="K1963" ca="1">IF(AND(G1963&lt;&gt;"",G1963&lt;&gt;G1962),MAX(IF(G$2:G$2001=G1963,I$2:I$2001,"")),"")</f>
        <v/>
      </c>
      <c r="L1963" t="str">
        <f t="shared" ca="1" si="124"/>
        <v/>
      </c>
    </row>
    <row r="1964" spans="2:12" x14ac:dyDescent="0.25">
      <c r="B1964" t="str">
        <f t="shared" ca="1" si="122"/>
        <v/>
      </c>
      <c r="C1964" t="str">
        <f t="shared" ca="1" si="121"/>
        <v/>
      </c>
      <c r="D1964" s="156" t="str">
        <f t="array" aca="1" ref="D1964" ca="1">IFERROR(IF(B1964&lt;&gt;"",IF(OR(EXACT(OFFSET(Metadata!$A$1,0,0,Metadata!Metadata_Table_Length,1),C1964)),1,""),""),"")</f>
        <v/>
      </c>
      <c r="E1964" s="163" t="str">
        <f t="array" aca="1" ref="E1964" ca="1">IF(B1964&lt;&gt;"",IF(D1964=1,OFFSET(Metadata!$B$1,MIN(IF(OFFSET(Metadata!$A$1,0,0,Metadata!Metadata_Table_Length,1)=C1964,ROW(OFFSET(Metadata!$A$1,0,0,Metadata!Metadata_Table_Length,1))-1,"")),0),OFFSET(Metadata!$B$1,MIN(IF(OFFSET(Metadata!$A$1,0,0,Metadata!Metadata_Table_Length,1)=SUBSTITUTE(C1964,"rawdatafilename","originalfilename"),ROW(OFFSET(Metadata!$A$1,0,0,Metadata!Metadata_Table_Length,1))-1,"")),0)),"")</f>
        <v/>
      </c>
      <c r="F1964" t="str">
        <f t="shared" ca="1" si="123"/>
        <v/>
      </c>
      <c r="G1964" t="str">
        <f t="array" aca="1" ref="G1964" ca="1">IF(B1964&lt;&gt;"",OFFSET(Metadata!$B$1,MIN(IF(OFFSET(Metadata!$A$1,0,0,Metadata!Metadata_Table_Length,1)=SUBSTITUTE(C1964,"rawdatafilename","partnumber"),ROW(OFFSET(Metadata!$A$1,0,0,Metadata!Metadata_Table_Length,1))-1,"")),0),"")</f>
        <v/>
      </c>
      <c r="H1964" t="str">
        <f t="array" aca="1" ref="H1964" ca="1">IF(B1964&lt;&gt;"",OFFSET(Metadata!$B$1,MIN(IF(OFFSET(Metadata!$A$1,0,0,Metadata!Metadata_Table_Length,1)=SUBSTITUTE(C1964,"rawdatafilename","original_count"),ROW(OFFSET(Metadata!$A$1,0,0,Metadata!Metadata_Table_Length,1))-1,"")),0),"")</f>
        <v/>
      </c>
      <c r="I1964" t="str">
        <f t="array" aca="1" ref="I1964" ca="1">IF(B1964&lt;&gt;"",OFFSET(Metadata!$B$1,MIN(IF(OFFSET(Metadata!$A$1,0,0,Metadata!Metadata_Table_Length,1)=SUBSTITUTE(C1964,"rawdatafilename","count"),ROW(OFFSET(Metadata!$A$1,0,0,Metadata!Metadata_Table_Length,1))-1,"")),0),"")</f>
        <v/>
      </c>
      <c r="J1964" t="str">
        <f t="array" aca="1" ref="J1964" ca="1">IF(AND(G1964&lt;&gt;"",G1964&lt;&gt;G1963),MAX(IF(G$2:G$2001=G1964,H$2:H$2001,"")),"")</f>
        <v/>
      </c>
      <c r="K1964" t="str">
        <f t="array" aca="1" ref="K1964" ca="1">IF(AND(G1964&lt;&gt;"",G1964&lt;&gt;G1963),MAX(IF(G$2:G$2001=G1964,I$2:I$2001,"")),"")</f>
        <v/>
      </c>
      <c r="L1964" t="str">
        <f t="shared" ca="1" si="124"/>
        <v/>
      </c>
    </row>
    <row r="1965" spans="2:12" x14ac:dyDescent="0.25">
      <c r="B1965" t="str">
        <f t="shared" ca="1" si="122"/>
        <v/>
      </c>
      <c r="C1965" t="str">
        <f t="shared" ca="1" si="121"/>
        <v/>
      </c>
      <c r="D1965" s="156" t="str">
        <f t="array" aca="1" ref="D1965" ca="1">IFERROR(IF(B1965&lt;&gt;"",IF(OR(EXACT(OFFSET(Metadata!$A$1,0,0,Metadata!Metadata_Table_Length,1),C1965)),1,""),""),"")</f>
        <v/>
      </c>
      <c r="E1965" s="163" t="str">
        <f t="array" aca="1" ref="E1965" ca="1">IF(B1965&lt;&gt;"",IF(D1965=1,OFFSET(Metadata!$B$1,MIN(IF(OFFSET(Metadata!$A$1,0,0,Metadata!Metadata_Table_Length,1)=C1965,ROW(OFFSET(Metadata!$A$1,0,0,Metadata!Metadata_Table_Length,1))-1,"")),0),OFFSET(Metadata!$B$1,MIN(IF(OFFSET(Metadata!$A$1,0,0,Metadata!Metadata_Table_Length,1)=SUBSTITUTE(C1965,"rawdatafilename","originalfilename"),ROW(OFFSET(Metadata!$A$1,0,0,Metadata!Metadata_Table_Length,1))-1,"")),0)),"")</f>
        <v/>
      </c>
      <c r="F1965" t="str">
        <f t="shared" ca="1" si="123"/>
        <v/>
      </c>
      <c r="G1965" t="str">
        <f t="array" aca="1" ref="G1965" ca="1">IF(B1965&lt;&gt;"",OFFSET(Metadata!$B$1,MIN(IF(OFFSET(Metadata!$A$1,0,0,Metadata!Metadata_Table_Length,1)=SUBSTITUTE(C1965,"rawdatafilename","partnumber"),ROW(OFFSET(Metadata!$A$1,0,0,Metadata!Metadata_Table_Length,1))-1,"")),0),"")</f>
        <v/>
      </c>
      <c r="H1965" t="str">
        <f t="array" aca="1" ref="H1965" ca="1">IF(B1965&lt;&gt;"",OFFSET(Metadata!$B$1,MIN(IF(OFFSET(Metadata!$A$1,0,0,Metadata!Metadata_Table_Length,1)=SUBSTITUTE(C1965,"rawdatafilename","original_count"),ROW(OFFSET(Metadata!$A$1,0,0,Metadata!Metadata_Table_Length,1))-1,"")),0),"")</f>
        <v/>
      </c>
      <c r="I1965" t="str">
        <f t="array" aca="1" ref="I1965" ca="1">IF(B1965&lt;&gt;"",OFFSET(Metadata!$B$1,MIN(IF(OFFSET(Metadata!$A$1,0,0,Metadata!Metadata_Table_Length,1)=SUBSTITUTE(C1965,"rawdatafilename","count"),ROW(OFFSET(Metadata!$A$1,0,0,Metadata!Metadata_Table_Length,1))-1,"")),0),"")</f>
        <v/>
      </c>
      <c r="J1965" t="str">
        <f t="array" aca="1" ref="J1965" ca="1">IF(AND(G1965&lt;&gt;"",G1965&lt;&gt;G1964),MAX(IF(G$2:G$2001=G1965,H$2:H$2001,"")),"")</f>
        <v/>
      </c>
      <c r="K1965" t="str">
        <f t="array" aca="1" ref="K1965" ca="1">IF(AND(G1965&lt;&gt;"",G1965&lt;&gt;G1964),MAX(IF(G$2:G$2001=G1965,I$2:I$2001,"")),"")</f>
        <v/>
      </c>
      <c r="L1965" t="str">
        <f t="shared" ca="1" si="124"/>
        <v/>
      </c>
    </row>
    <row r="1966" spans="2:12" x14ac:dyDescent="0.25">
      <c r="B1966" t="str">
        <f t="shared" ca="1" si="122"/>
        <v/>
      </c>
      <c r="C1966" t="str">
        <f t="shared" ca="1" si="121"/>
        <v/>
      </c>
      <c r="D1966" s="156" t="str">
        <f t="array" aca="1" ref="D1966" ca="1">IFERROR(IF(B1966&lt;&gt;"",IF(OR(EXACT(OFFSET(Metadata!$A$1,0,0,Metadata!Metadata_Table_Length,1),C1966)),1,""),""),"")</f>
        <v/>
      </c>
      <c r="E1966" s="163" t="str">
        <f t="array" aca="1" ref="E1966" ca="1">IF(B1966&lt;&gt;"",IF(D1966=1,OFFSET(Metadata!$B$1,MIN(IF(OFFSET(Metadata!$A$1,0,0,Metadata!Metadata_Table_Length,1)=C1966,ROW(OFFSET(Metadata!$A$1,0,0,Metadata!Metadata_Table_Length,1))-1,"")),0),OFFSET(Metadata!$B$1,MIN(IF(OFFSET(Metadata!$A$1,0,0,Metadata!Metadata_Table_Length,1)=SUBSTITUTE(C1966,"rawdatafilename","originalfilename"),ROW(OFFSET(Metadata!$A$1,0,0,Metadata!Metadata_Table_Length,1))-1,"")),0)),"")</f>
        <v/>
      </c>
      <c r="F1966" t="str">
        <f t="shared" ca="1" si="123"/>
        <v/>
      </c>
      <c r="G1966" t="str">
        <f t="array" aca="1" ref="G1966" ca="1">IF(B1966&lt;&gt;"",OFFSET(Metadata!$B$1,MIN(IF(OFFSET(Metadata!$A$1,0,0,Metadata!Metadata_Table_Length,1)=SUBSTITUTE(C1966,"rawdatafilename","partnumber"),ROW(OFFSET(Metadata!$A$1,0,0,Metadata!Metadata_Table_Length,1))-1,"")),0),"")</f>
        <v/>
      </c>
      <c r="H1966" t="str">
        <f t="array" aca="1" ref="H1966" ca="1">IF(B1966&lt;&gt;"",OFFSET(Metadata!$B$1,MIN(IF(OFFSET(Metadata!$A$1,0,0,Metadata!Metadata_Table_Length,1)=SUBSTITUTE(C1966,"rawdatafilename","original_count"),ROW(OFFSET(Metadata!$A$1,0,0,Metadata!Metadata_Table_Length,1))-1,"")),0),"")</f>
        <v/>
      </c>
      <c r="I1966" t="str">
        <f t="array" aca="1" ref="I1966" ca="1">IF(B1966&lt;&gt;"",OFFSET(Metadata!$B$1,MIN(IF(OFFSET(Metadata!$A$1,0,0,Metadata!Metadata_Table_Length,1)=SUBSTITUTE(C1966,"rawdatafilename","count"),ROW(OFFSET(Metadata!$A$1,0,0,Metadata!Metadata_Table_Length,1))-1,"")),0),"")</f>
        <v/>
      </c>
      <c r="J1966" t="str">
        <f t="array" aca="1" ref="J1966" ca="1">IF(AND(G1966&lt;&gt;"",G1966&lt;&gt;G1965),MAX(IF(G$2:G$2001=G1966,H$2:H$2001,"")),"")</f>
        <v/>
      </c>
      <c r="K1966" t="str">
        <f t="array" aca="1" ref="K1966" ca="1">IF(AND(G1966&lt;&gt;"",G1966&lt;&gt;G1965),MAX(IF(G$2:G$2001=G1966,I$2:I$2001,"")),"")</f>
        <v/>
      </c>
      <c r="L1966" t="str">
        <f t="shared" ca="1" si="124"/>
        <v/>
      </c>
    </row>
    <row r="1967" spans="2:12" x14ac:dyDescent="0.25">
      <c r="B1967" t="str">
        <f t="shared" ca="1" si="122"/>
        <v/>
      </c>
      <c r="C1967" t="str">
        <f t="shared" ca="1" si="121"/>
        <v/>
      </c>
      <c r="D1967" s="156" t="str">
        <f t="array" aca="1" ref="D1967" ca="1">IFERROR(IF(B1967&lt;&gt;"",IF(OR(EXACT(OFFSET(Metadata!$A$1,0,0,Metadata!Metadata_Table_Length,1),C1967)),1,""),""),"")</f>
        <v/>
      </c>
      <c r="E1967" s="163" t="str">
        <f t="array" aca="1" ref="E1967" ca="1">IF(B1967&lt;&gt;"",IF(D1967=1,OFFSET(Metadata!$B$1,MIN(IF(OFFSET(Metadata!$A$1,0,0,Metadata!Metadata_Table_Length,1)=C1967,ROW(OFFSET(Metadata!$A$1,0,0,Metadata!Metadata_Table_Length,1))-1,"")),0),OFFSET(Metadata!$B$1,MIN(IF(OFFSET(Metadata!$A$1,0,0,Metadata!Metadata_Table_Length,1)=SUBSTITUTE(C1967,"rawdatafilename","originalfilename"),ROW(OFFSET(Metadata!$A$1,0,0,Metadata!Metadata_Table_Length,1))-1,"")),0)),"")</f>
        <v/>
      </c>
      <c r="F1967" t="str">
        <f t="shared" ca="1" si="123"/>
        <v/>
      </c>
      <c r="G1967" t="str">
        <f t="array" aca="1" ref="G1967" ca="1">IF(B1967&lt;&gt;"",OFFSET(Metadata!$B$1,MIN(IF(OFFSET(Metadata!$A$1,0,0,Metadata!Metadata_Table_Length,1)=SUBSTITUTE(C1967,"rawdatafilename","partnumber"),ROW(OFFSET(Metadata!$A$1,0,0,Metadata!Metadata_Table_Length,1))-1,"")),0),"")</f>
        <v/>
      </c>
      <c r="H1967" t="str">
        <f t="array" aca="1" ref="H1967" ca="1">IF(B1967&lt;&gt;"",OFFSET(Metadata!$B$1,MIN(IF(OFFSET(Metadata!$A$1,0,0,Metadata!Metadata_Table_Length,1)=SUBSTITUTE(C1967,"rawdatafilename","original_count"),ROW(OFFSET(Metadata!$A$1,0,0,Metadata!Metadata_Table_Length,1))-1,"")),0),"")</f>
        <v/>
      </c>
      <c r="I1967" t="str">
        <f t="array" aca="1" ref="I1967" ca="1">IF(B1967&lt;&gt;"",OFFSET(Metadata!$B$1,MIN(IF(OFFSET(Metadata!$A$1,0,0,Metadata!Metadata_Table_Length,1)=SUBSTITUTE(C1967,"rawdatafilename","count"),ROW(OFFSET(Metadata!$A$1,0,0,Metadata!Metadata_Table_Length,1))-1,"")),0),"")</f>
        <v/>
      </c>
      <c r="J1967" t="str">
        <f t="array" aca="1" ref="J1967" ca="1">IF(AND(G1967&lt;&gt;"",G1967&lt;&gt;G1966),MAX(IF(G$2:G$2001=G1967,H$2:H$2001,"")),"")</f>
        <v/>
      </c>
      <c r="K1967" t="str">
        <f t="array" aca="1" ref="K1967" ca="1">IF(AND(G1967&lt;&gt;"",G1967&lt;&gt;G1966),MAX(IF(G$2:G$2001=G1967,I$2:I$2001,"")),"")</f>
        <v/>
      </c>
      <c r="L1967" t="str">
        <f t="shared" ca="1" si="124"/>
        <v/>
      </c>
    </row>
    <row r="1968" spans="2:12" x14ac:dyDescent="0.25">
      <c r="B1968" t="str">
        <f t="shared" ca="1" si="122"/>
        <v/>
      </c>
      <c r="C1968" t="str">
        <f t="shared" ca="1" si="121"/>
        <v/>
      </c>
      <c r="D1968" s="156" t="str">
        <f t="array" aca="1" ref="D1968" ca="1">IFERROR(IF(B1968&lt;&gt;"",IF(OR(EXACT(OFFSET(Metadata!$A$1,0,0,Metadata!Metadata_Table_Length,1),C1968)),1,""),""),"")</f>
        <v/>
      </c>
      <c r="E1968" s="163" t="str">
        <f t="array" aca="1" ref="E1968" ca="1">IF(B1968&lt;&gt;"",IF(D1968=1,OFFSET(Metadata!$B$1,MIN(IF(OFFSET(Metadata!$A$1,0,0,Metadata!Metadata_Table_Length,1)=C1968,ROW(OFFSET(Metadata!$A$1,0,0,Metadata!Metadata_Table_Length,1))-1,"")),0),OFFSET(Metadata!$B$1,MIN(IF(OFFSET(Metadata!$A$1,0,0,Metadata!Metadata_Table_Length,1)=SUBSTITUTE(C1968,"rawdatafilename","originalfilename"),ROW(OFFSET(Metadata!$A$1,0,0,Metadata!Metadata_Table_Length,1))-1,"")),0)),"")</f>
        <v/>
      </c>
      <c r="F1968" t="str">
        <f t="shared" ca="1" si="123"/>
        <v/>
      </c>
      <c r="G1968" t="str">
        <f t="array" aca="1" ref="G1968" ca="1">IF(B1968&lt;&gt;"",OFFSET(Metadata!$B$1,MIN(IF(OFFSET(Metadata!$A$1,0,0,Metadata!Metadata_Table_Length,1)=SUBSTITUTE(C1968,"rawdatafilename","partnumber"),ROW(OFFSET(Metadata!$A$1,0,0,Metadata!Metadata_Table_Length,1))-1,"")),0),"")</f>
        <v/>
      </c>
      <c r="H1968" t="str">
        <f t="array" aca="1" ref="H1968" ca="1">IF(B1968&lt;&gt;"",OFFSET(Metadata!$B$1,MIN(IF(OFFSET(Metadata!$A$1,0,0,Metadata!Metadata_Table_Length,1)=SUBSTITUTE(C1968,"rawdatafilename","original_count"),ROW(OFFSET(Metadata!$A$1,0,0,Metadata!Metadata_Table_Length,1))-1,"")),0),"")</f>
        <v/>
      </c>
      <c r="I1968" t="str">
        <f t="array" aca="1" ref="I1968" ca="1">IF(B1968&lt;&gt;"",OFFSET(Metadata!$B$1,MIN(IF(OFFSET(Metadata!$A$1,0,0,Metadata!Metadata_Table_Length,1)=SUBSTITUTE(C1968,"rawdatafilename","count"),ROW(OFFSET(Metadata!$A$1,0,0,Metadata!Metadata_Table_Length,1))-1,"")),0),"")</f>
        <v/>
      </c>
      <c r="J1968" t="str">
        <f t="array" aca="1" ref="J1968" ca="1">IF(AND(G1968&lt;&gt;"",G1968&lt;&gt;G1967),MAX(IF(G$2:G$2001=G1968,H$2:H$2001,"")),"")</f>
        <v/>
      </c>
      <c r="K1968" t="str">
        <f t="array" aca="1" ref="K1968" ca="1">IF(AND(G1968&lt;&gt;"",G1968&lt;&gt;G1967),MAX(IF(G$2:G$2001=G1968,I$2:I$2001,"")),"")</f>
        <v/>
      </c>
      <c r="L1968" t="str">
        <f t="shared" ca="1" si="124"/>
        <v/>
      </c>
    </row>
    <row r="1969" spans="2:12" x14ac:dyDescent="0.25">
      <c r="B1969" t="str">
        <f t="shared" ca="1" si="122"/>
        <v/>
      </c>
      <c r="C1969" t="str">
        <f t="shared" ca="1" si="121"/>
        <v/>
      </c>
      <c r="D1969" s="156" t="str">
        <f t="array" aca="1" ref="D1969" ca="1">IFERROR(IF(B1969&lt;&gt;"",IF(OR(EXACT(OFFSET(Metadata!$A$1,0,0,Metadata!Metadata_Table_Length,1),C1969)),1,""),""),"")</f>
        <v/>
      </c>
      <c r="E1969" s="163" t="str">
        <f t="array" aca="1" ref="E1969" ca="1">IF(B1969&lt;&gt;"",IF(D1969=1,OFFSET(Metadata!$B$1,MIN(IF(OFFSET(Metadata!$A$1,0,0,Metadata!Metadata_Table_Length,1)=C1969,ROW(OFFSET(Metadata!$A$1,0,0,Metadata!Metadata_Table_Length,1))-1,"")),0),OFFSET(Metadata!$B$1,MIN(IF(OFFSET(Metadata!$A$1,0,0,Metadata!Metadata_Table_Length,1)=SUBSTITUTE(C1969,"rawdatafilename","originalfilename"),ROW(OFFSET(Metadata!$A$1,0,0,Metadata!Metadata_Table_Length,1))-1,"")),0)),"")</f>
        <v/>
      </c>
      <c r="F1969" t="str">
        <f t="shared" ca="1" si="123"/>
        <v/>
      </c>
      <c r="G1969" t="str">
        <f t="array" aca="1" ref="G1969" ca="1">IF(B1969&lt;&gt;"",OFFSET(Metadata!$B$1,MIN(IF(OFFSET(Metadata!$A$1,0,0,Metadata!Metadata_Table_Length,1)=SUBSTITUTE(C1969,"rawdatafilename","partnumber"),ROW(OFFSET(Metadata!$A$1,0,0,Metadata!Metadata_Table_Length,1))-1,"")),0),"")</f>
        <v/>
      </c>
      <c r="H1969" t="str">
        <f t="array" aca="1" ref="H1969" ca="1">IF(B1969&lt;&gt;"",OFFSET(Metadata!$B$1,MIN(IF(OFFSET(Metadata!$A$1,0,0,Metadata!Metadata_Table_Length,1)=SUBSTITUTE(C1969,"rawdatafilename","original_count"),ROW(OFFSET(Metadata!$A$1,0,0,Metadata!Metadata_Table_Length,1))-1,"")),0),"")</f>
        <v/>
      </c>
      <c r="I1969" t="str">
        <f t="array" aca="1" ref="I1969" ca="1">IF(B1969&lt;&gt;"",OFFSET(Metadata!$B$1,MIN(IF(OFFSET(Metadata!$A$1,0,0,Metadata!Metadata_Table_Length,1)=SUBSTITUTE(C1969,"rawdatafilename","count"),ROW(OFFSET(Metadata!$A$1,0,0,Metadata!Metadata_Table_Length,1))-1,"")),0),"")</f>
        <v/>
      </c>
      <c r="J1969" t="str">
        <f t="array" aca="1" ref="J1969" ca="1">IF(AND(G1969&lt;&gt;"",G1969&lt;&gt;G1968),MAX(IF(G$2:G$2001=G1969,H$2:H$2001,"")),"")</f>
        <v/>
      </c>
      <c r="K1969" t="str">
        <f t="array" aca="1" ref="K1969" ca="1">IF(AND(G1969&lt;&gt;"",G1969&lt;&gt;G1968),MAX(IF(G$2:G$2001=G1969,I$2:I$2001,"")),"")</f>
        <v/>
      </c>
      <c r="L1969" t="str">
        <f t="shared" ca="1" si="124"/>
        <v/>
      </c>
    </row>
    <row r="1970" spans="2:12" x14ac:dyDescent="0.25">
      <c r="B1970" t="str">
        <f t="shared" ca="1" si="122"/>
        <v/>
      </c>
      <c r="C1970" t="str">
        <f t="shared" ca="1" si="121"/>
        <v/>
      </c>
      <c r="D1970" s="156" t="str">
        <f t="array" aca="1" ref="D1970" ca="1">IFERROR(IF(B1970&lt;&gt;"",IF(OR(EXACT(OFFSET(Metadata!$A$1,0,0,Metadata!Metadata_Table_Length,1),C1970)),1,""),""),"")</f>
        <v/>
      </c>
      <c r="E1970" s="163" t="str">
        <f t="array" aca="1" ref="E1970" ca="1">IF(B1970&lt;&gt;"",IF(D1970=1,OFFSET(Metadata!$B$1,MIN(IF(OFFSET(Metadata!$A$1,0,0,Metadata!Metadata_Table_Length,1)=C1970,ROW(OFFSET(Metadata!$A$1,0,0,Metadata!Metadata_Table_Length,1))-1,"")),0),OFFSET(Metadata!$B$1,MIN(IF(OFFSET(Metadata!$A$1,0,0,Metadata!Metadata_Table_Length,1)=SUBSTITUTE(C1970,"rawdatafilename","originalfilename"),ROW(OFFSET(Metadata!$A$1,0,0,Metadata!Metadata_Table_Length,1))-1,"")),0)),"")</f>
        <v/>
      </c>
      <c r="F1970" t="str">
        <f t="shared" ca="1" si="123"/>
        <v/>
      </c>
      <c r="G1970" t="str">
        <f t="array" aca="1" ref="G1970" ca="1">IF(B1970&lt;&gt;"",OFFSET(Metadata!$B$1,MIN(IF(OFFSET(Metadata!$A$1,0,0,Metadata!Metadata_Table_Length,1)=SUBSTITUTE(C1970,"rawdatafilename","partnumber"),ROW(OFFSET(Metadata!$A$1,0,0,Metadata!Metadata_Table_Length,1))-1,"")),0),"")</f>
        <v/>
      </c>
      <c r="H1970" t="str">
        <f t="array" aca="1" ref="H1970" ca="1">IF(B1970&lt;&gt;"",OFFSET(Metadata!$B$1,MIN(IF(OFFSET(Metadata!$A$1,0,0,Metadata!Metadata_Table_Length,1)=SUBSTITUTE(C1970,"rawdatafilename","original_count"),ROW(OFFSET(Metadata!$A$1,0,0,Metadata!Metadata_Table_Length,1))-1,"")),0),"")</f>
        <v/>
      </c>
      <c r="I1970" t="str">
        <f t="array" aca="1" ref="I1970" ca="1">IF(B1970&lt;&gt;"",OFFSET(Metadata!$B$1,MIN(IF(OFFSET(Metadata!$A$1,0,0,Metadata!Metadata_Table_Length,1)=SUBSTITUTE(C1970,"rawdatafilename","count"),ROW(OFFSET(Metadata!$A$1,0,0,Metadata!Metadata_Table_Length,1))-1,"")),0),"")</f>
        <v/>
      </c>
      <c r="J1970" t="str">
        <f t="array" aca="1" ref="J1970" ca="1">IF(AND(G1970&lt;&gt;"",G1970&lt;&gt;G1969),MAX(IF(G$2:G$2001=G1970,H$2:H$2001,"")),"")</f>
        <v/>
      </c>
      <c r="K1970" t="str">
        <f t="array" aca="1" ref="K1970" ca="1">IF(AND(G1970&lt;&gt;"",G1970&lt;&gt;G1969),MAX(IF(G$2:G$2001=G1970,I$2:I$2001,"")),"")</f>
        <v/>
      </c>
      <c r="L1970" t="str">
        <f t="shared" ca="1" si="124"/>
        <v/>
      </c>
    </row>
    <row r="1971" spans="2:12" x14ac:dyDescent="0.25">
      <c r="B1971" t="str">
        <f t="shared" ca="1" si="122"/>
        <v/>
      </c>
      <c r="C1971" t="str">
        <f t="shared" ca="1" si="121"/>
        <v/>
      </c>
      <c r="D1971" s="156" t="str">
        <f t="array" aca="1" ref="D1971" ca="1">IFERROR(IF(B1971&lt;&gt;"",IF(OR(EXACT(OFFSET(Metadata!$A$1,0,0,Metadata!Metadata_Table_Length,1),C1971)),1,""),""),"")</f>
        <v/>
      </c>
      <c r="E1971" s="163" t="str">
        <f t="array" aca="1" ref="E1971" ca="1">IF(B1971&lt;&gt;"",IF(D1971=1,OFFSET(Metadata!$B$1,MIN(IF(OFFSET(Metadata!$A$1,0,0,Metadata!Metadata_Table_Length,1)=C1971,ROW(OFFSET(Metadata!$A$1,0,0,Metadata!Metadata_Table_Length,1))-1,"")),0),OFFSET(Metadata!$B$1,MIN(IF(OFFSET(Metadata!$A$1,0,0,Metadata!Metadata_Table_Length,1)=SUBSTITUTE(C1971,"rawdatafilename","originalfilename"),ROW(OFFSET(Metadata!$A$1,0,0,Metadata!Metadata_Table_Length,1))-1,"")),0)),"")</f>
        <v/>
      </c>
      <c r="F1971" t="str">
        <f t="shared" ca="1" si="123"/>
        <v/>
      </c>
      <c r="G1971" t="str">
        <f t="array" aca="1" ref="G1971" ca="1">IF(B1971&lt;&gt;"",OFFSET(Metadata!$B$1,MIN(IF(OFFSET(Metadata!$A$1,0,0,Metadata!Metadata_Table_Length,1)=SUBSTITUTE(C1971,"rawdatafilename","partnumber"),ROW(OFFSET(Metadata!$A$1,0,0,Metadata!Metadata_Table_Length,1))-1,"")),0),"")</f>
        <v/>
      </c>
      <c r="H1971" t="str">
        <f t="array" aca="1" ref="H1971" ca="1">IF(B1971&lt;&gt;"",OFFSET(Metadata!$B$1,MIN(IF(OFFSET(Metadata!$A$1,0,0,Metadata!Metadata_Table_Length,1)=SUBSTITUTE(C1971,"rawdatafilename","original_count"),ROW(OFFSET(Metadata!$A$1,0,0,Metadata!Metadata_Table_Length,1))-1,"")),0),"")</f>
        <v/>
      </c>
      <c r="I1971" t="str">
        <f t="array" aca="1" ref="I1971" ca="1">IF(B1971&lt;&gt;"",OFFSET(Metadata!$B$1,MIN(IF(OFFSET(Metadata!$A$1,0,0,Metadata!Metadata_Table_Length,1)=SUBSTITUTE(C1971,"rawdatafilename","count"),ROW(OFFSET(Metadata!$A$1,0,0,Metadata!Metadata_Table_Length,1))-1,"")),0),"")</f>
        <v/>
      </c>
      <c r="J1971" t="str">
        <f t="array" aca="1" ref="J1971" ca="1">IF(AND(G1971&lt;&gt;"",G1971&lt;&gt;G1970),MAX(IF(G$2:G$2001=G1971,H$2:H$2001,"")),"")</f>
        <v/>
      </c>
      <c r="K1971" t="str">
        <f t="array" aca="1" ref="K1971" ca="1">IF(AND(G1971&lt;&gt;"",G1971&lt;&gt;G1970),MAX(IF(G$2:G$2001=G1971,I$2:I$2001,"")),"")</f>
        <v/>
      </c>
      <c r="L1971" t="str">
        <f t="shared" ca="1" si="124"/>
        <v/>
      </c>
    </row>
    <row r="1972" spans="2:12" x14ac:dyDescent="0.25">
      <c r="B1972" t="str">
        <f t="shared" ca="1" si="122"/>
        <v/>
      </c>
      <c r="C1972" t="str">
        <f t="shared" ca="1" si="121"/>
        <v/>
      </c>
      <c r="D1972" s="156" t="str">
        <f t="array" aca="1" ref="D1972" ca="1">IFERROR(IF(B1972&lt;&gt;"",IF(OR(EXACT(OFFSET(Metadata!$A$1,0,0,Metadata!Metadata_Table_Length,1),C1972)),1,""),""),"")</f>
        <v/>
      </c>
      <c r="E1972" s="163" t="str">
        <f t="array" aca="1" ref="E1972" ca="1">IF(B1972&lt;&gt;"",IF(D1972=1,OFFSET(Metadata!$B$1,MIN(IF(OFFSET(Metadata!$A$1,0,0,Metadata!Metadata_Table_Length,1)=C1972,ROW(OFFSET(Metadata!$A$1,0,0,Metadata!Metadata_Table_Length,1))-1,"")),0),OFFSET(Metadata!$B$1,MIN(IF(OFFSET(Metadata!$A$1,0,0,Metadata!Metadata_Table_Length,1)=SUBSTITUTE(C1972,"rawdatafilename","originalfilename"),ROW(OFFSET(Metadata!$A$1,0,0,Metadata!Metadata_Table_Length,1))-1,"")),0)),"")</f>
        <v/>
      </c>
      <c r="F1972" t="str">
        <f t="shared" ca="1" si="123"/>
        <v/>
      </c>
      <c r="G1972" t="str">
        <f t="array" aca="1" ref="G1972" ca="1">IF(B1972&lt;&gt;"",OFFSET(Metadata!$B$1,MIN(IF(OFFSET(Metadata!$A$1,0,0,Metadata!Metadata_Table_Length,1)=SUBSTITUTE(C1972,"rawdatafilename","partnumber"),ROW(OFFSET(Metadata!$A$1,0,0,Metadata!Metadata_Table_Length,1))-1,"")),0),"")</f>
        <v/>
      </c>
      <c r="H1972" t="str">
        <f t="array" aca="1" ref="H1972" ca="1">IF(B1972&lt;&gt;"",OFFSET(Metadata!$B$1,MIN(IF(OFFSET(Metadata!$A$1,0,0,Metadata!Metadata_Table_Length,1)=SUBSTITUTE(C1972,"rawdatafilename","original_count"),ROW(OFFSET(Metadata!$A$1,0,0,Metadata!Metadata_Table_Length,1))-1,"")),0),"")</f>
        <v/>
      </c>
      <c r="I1972" t="str">
        <f t="array" aca="1" ref="I1972" ca="1">IF(B1972&lt;&gt;"",OFFSET(Metadata!$B$1,MIN(IF(OFFSET(Metadata!$A$1,0,0,Metadata!Metadata_Table_Length,1)=SUBSTITUTE(C1972,"rawdatafilename","count"),ROW(OFFSET(Metadata!$A$1,0,0,Metadata!Metadata_Table_Length,1))-1,"")),0),"")</f>
        <v/>
      </c>
      <c r="J1972" t="str">
        <f t="array" aca="1" ref="J1972" ca="1">IF(AND(G1972&lt;&gt;"",G1972&lt;&gt;G1971),MAX(IF(G$2:G$2001=G1972,H$2:H$2001,"")),"")</f>
        <v/>
      </c>
      <c r="K1972" t="str">
        <f t="array" aca="1" ref="K1972" ca="1">IF(AND(G1972&lt;&gt;"",G1972&lt;&gt;G1971),MAX(IF(G$2:G$2001=G1972,I$2:I$2001,"")),"")</f>
        <v/>
      </c>
      <c r="L1972" t="str">
        <f t="shared" ca="1" si="124"/>
        <v/>
      </c>
    </row>
    <row r="1973" spans="2:12" x14ac:dyDescent="0.25">
      <c r="B1973" t="str">
        <f t="shared" ca="1" si="122"/>
        <v/>
      </c>
      <c r="C1973" t="str">
        <f t="shared" ca="1" si="121"/>
        <v/>
      </c>
      <c r="D1973" s="156" t="str">
        <f t="array" aca="1" ref="D1973" ca="1">IFERROR(IF(B1973&lt;&gt;"",IF(OR(EXACT(OFFSET(Metadata!$A$1,0,0,Metadata!Metadata_Table_Length,1),C1973)),1,""),""),"")</f>
        <v/>
      </c>
      <c r="E1973" s="163" t="str">
        <f t="array" aca="1" ref="E1973" ca="1">IF(B1973&lt;&gt;"",IF(D1973=1,OFFSET(Metadata!$B$1,MIN(IF(OFFSET(Metadata!$A$1,0,0,Metadata!Metadata_Table_Length,1)=C1973,ROW(OFFSET(Metadata!$A$1,0,0,Metadata!Metadata_Table_Length,1))-1,"")),0),OFFSET(Metadata!$B$1,MIN(IF(OFFSET(Metadata!$A$1,0,0,Metadata!Metadata_Table_Length,1)=SUBSTITUTE(C1973,"rawdatafilename","originalfilename"),ROW(OFFSET(Metadata!$A$1,0,0,Metadata!Metadata_Table_Length,1))-1,"")),0)),"")</f>
        <v/>
      </c>
      <c r="F1973" t="str">
        <f t="shared" ca="1" si="123"/>
        <v/>
      </c>
      <c r="G1973" t="str">
        <f t="array" aca="1" ref="G1973" ca="1">IF(B1973&lt;&gt;"",OFFSET(Metadata!$B$1,MIN(IF(OFFSET(Metadata!$A$1,0,0,Metadata!Metadata_Table_Length,1)=SUBSTITUTE(C1973,"rawdatafilename","partnumber"),ROW(OFFSET(Metadata!$A$1,0,0,Metadata!Metadata_Table_Length,1))-1,"")),0),"")</f>
        <v/>
      </c>
      <c r="H1973" t="str">
        <f t="array" aca="1" ref="H1973" ca="1">IF(B1973&lt;&gt;"",OFFSET(Metadata!$B$1,MIN(IF(OFFSET(Metadata!$A$1,0,0,Metadata!Metadata_Table_Length,1)=SUBSTITUTE(C1973,"rawdatafilename","original_count"),ROW(OFFSET(Metadata!$A$1,0,0,Metadata!Metadata_Table_Length,1))-1,"")),0),"")</f>
        <v/>
      </c>
      <c r="I1973" t="str">
        <f t="array" aca="1" ref="I1973" ca="1">IF(B1973&lt;&gt;"",OFFSET(Metadata!$B$1,MIN(IF(OFFSET(Metadata!$A$1,0,0,Metadata!Metadata_Table_Length,1)=SUBSTITUTE(C1973,"rawdatafilename","count"),ROW(OFFSET(Metadata!$A$1,0,0,Metadata!Metadata_Table_Length,1))-1,"")),0),"")</f>
        <v/>
      </c>
      <c r="J1973" t="str">
        <f t="array" aca="1" ref="J1973" ca="1">IF(AND(G1973&lt;&gt;"",G1973&lt;&gt;G1972),MAX(IF(G$2:G$2001=G1973,H$2:H$2001,"")),"")</f>
        <v/>
      </c>
      <c r="K1973" t="str">
        <f t="array" aca="1" ref="K1973" ca="1">IF(AND(G1973&lt;&gt;"",G1973&lt;&gt;G1972),MAX(IF(G$2:G$2001=G1973,I$2:I$2001,"")),"")</f>
        <v/>
      </c>
      <c r="L1973" t="str">
        <f t="shared" ca="1" si="124"/>
        <v/>
      </c>
    </row>
    <row r="1974" spans="2:12" x14ac:dyDescent="0.25">
      <c r="B1974" t="str">
        <f t="shared" ca="1" si="122"/>
        <v/>
      </c>
      <c r="C1974" t="str">
        <f t="shared" ca="1" si="121"/>
        <v/>
      </c>
      <c r="D1974" s="156" t="str">
        <f t="array" aca="1" ref="D1974" ca="1">IFERROR(IF(B1974&lt;&gt;"",IF(OR(EXACT(OFFSET(Metadata!$A$1,0,0,Metadata!Metadata_Table_Length,1),C1974)),1,""),""),"")</f>
        <v/>
      </c>
      <c r="E1974" s="163" t="str">
        <f t="array" aca="1" ref="E1974" ca="1">IF(B1974&lt;&gt;"",IF(D1974=1,OFFSET(Metadata!$B$1,MIN(IF(OFFSET(Metadata!$A$1,0,0,Metadata!Metadata_Table_Length,1)=C1974,ROW(OFFSET(Metadata!$A$1,0,0,Metadata!Metadata_Table_Length,1))-1,"")),0),OFFSET(Metadata!$B$1,MIN(IF(OFFSET(Metadata!$A$1,0,0,Metadata!Metadata_Table_Length,1)=SUBSTITUTE(C1974,"rawdatafilename","originalfilename"),ROW(OFFSET(Metadata!$A$1,0,0,Metadata!Metadata_Table_Length,1))-1,"")),0)),"")</f>
        <v/>
      </c>
      <c r="F1974" t="str">
        <f t="shared" ca="1" si="123"/>
        <v/>
      </c>
      <c r="G1974" t="str">
        <f t="array" aca="1" ref="G1974" ca="1">IF(B1974&lt;&gt;"",OFFSET(Metadata!$B$1,MIN(IF(OFFSET(Metadata!$A$1,0,0,Metadata!Metadata_Table_Length,1)=SUBSTITUTE(C1974,"rawdatafilename","partnumber"),ROW(OFFSET(Metadata!$A$1,0,0,Metadata!Metadata_Table_Length,1))-1,"")),0),"")</f>
        <v/>
      </c>
      <c r="H1974" t="str">
        <f t="array" aca="1" ref="H1974" ca="1">IF(B1974&lt;&gt;"",OFFSET(Metadata!$B$1,MIN(IF(OFFSET(Metadata!$A$1,0,0,Metadata!Metadata_Table_Length,1)=SUBSTITUTE(C1974,"rawdatafilename","original_count"),ROW(OFFSET(Metadata!$A$1,0,0,Metadata!Metadata_Table_Length,1))-1,"")),0),"")</f>
        <v/>
      </c>
      <c r="I1974" t="str">
        <f t="array" aca="1" ref="I1974" ca="1">IF(B1974&lt;&gt;"",OFFSET(Metadata!$B$1,MIN(IF(OFFSET(Metadata!$A$1,0,0,Metadata!Metadata_Table_Length,1)=SUBSTITUTE(C1974,"rawdatafilename","count"),ROW(OFFSET(Metadata!$A$1,0,0,Metadata!Metadata_Table_Length,1))-1,"")),0),"")</f>
        <v/>
      </c>
      <c r="J1974" t="str">
        <f t="array" aca="1" ref="J1974" ca="1">IF(AND(G1974&lt;&gt;"",G1974&lt;&gt;G1973),MAX(IF(G$2:G$2001=G1974,H$2:H$2001,"")),"")</f>
        <v/>
      </c>
      <c r="K1974" t="str">
        <f t="array" aca="1" ref="K1974" ca="1">IF(AND(G1974&lt;&gt;"",G1974&lt;&gt;G1973),MAX(IF(G$2:G$2001=G1974,I$2:I$2001,"")),"")</f>
        <v/>
      </c>
      <c r="L1974" t="str">
        <f t="shared" ca="1" si="124"/>
        <v/>
      </c>
    </row>
    <row r="1975" spans="2:12" x14ac:dyDescent="0.25">
      <c r="B1975" t="str">
        <f t="shared" ca="1" si="122"/>
        <v/>
      </c>
      <c r="C1975" t="str">
        <f t="shared" ca="1" si="121"/>
        <v/>
      </c>
      <c r="D1975" s="156" t="str">
        <f t="array" aca="1" ref="D1975" ca="1">IFERROR(IF(B1975&lt;&gt;"",IF(OR(EXACT(OFFSET(Metadata!$A$1,0,0,Metadata!Metadata_Table_Length,1),C1975)),1,""),""),"")</f>
        <v/>
      </c>
      <c r="E1975" s="163" t="str">
        <f t="array" aca="1" ref="E1975" ca="1">IF(B1975&lt;&gt;"",IF(D1975=1,OFFSET(Metadata!$B$1,MIN(IF(OFFSET(Metadata!$A$1,0,0,Metadata!Metadata_Table_Length,1)=C1975,ROW(OFFSET(Metadata!$A$1,0,0,Metadata!Metadata_Table_Length,1))-1,"")),0),OFFSET(Metadata!$B$1,MIN(IF(OFFSET(Metadata!$A$1,0,0,Metadata!Metadata_Table_Length,1)=SUBSTITUTE(C1975,"rawdatafilename","originalfilename"),ROW(OFFSET(Metadata!$A$1,0,0,Metadata!Metadata_Table_Length,1))-1,"")),0)),"")</f>
        <v/>
      </c>
      <c r="F1975" t="str">
        <f t="shared" ca="1" si="123"/>
        <v/>
      </c>
      <c r="G1975" t="str">
        <f t="array" aca="1" ref="G1975" ca="1">IF(B1975&lt;&gt;"",OFFSET(Metadata!$B$1,MIN(IF(OFFSET(Metadata!$A$1,0,0,Metadata!Metadata_Table_Length,1)=SUBSTITUTE(C1975,"rawdatafilename","partnumber"),ROW(OFFSET(Metadata!$A$1,0,0,Metadata!Metadata_Table_Length,1))-1,"")),0),"")</f>
        <v/>
      </c>
      <c r="H1975" t="str">
        <f t="array" aca="1" ref="H1975" ca="1">IF(B1975&lt;&gt;"",OFFSET(Metadata!$B$1,MIN(IF(OFFSET(Metadata!$A$1,0,0,Metadata!Metadata_Table_Length,1)=SUBSTITUTE(C1975,"rawdatafilename","original_count"),ROW(OFFSET(Metadata!$A$1,0,0,Metadata!Metadata_Table_Length,1))-1,"")),0),"")</f>
        <v/>
      </c>
      <c r="I1975" t="str">
        <f t="array" aca="1" ref="I1975" ca="1">IF(B1975&lt;&gt;"",OFFSET(Metadata!$B$1,MIN(IF(OFFSET(Metadata!$A$1,0,0,Metadata!Metadata_Table_Length,1)=SUBSTITUTE(C1975,"rawdatafilename","count"),ROW(OFFSET(Metadata!$A$1,0,0,Metadata!Metadata_Table_Length,1))-1,"")),0),"")</f>
        <v/>
      </c>
      <c r="J1975" t="str">
        <f t="array" aca="1" ref="J1975" ca="1">IF(AND(G1975&lt;&gt;"",G1975&lt;&gt;G1974),MAX(IF(G$2:G$2001=G1975,H$2:H$2001,"")),"")</f>
        <v/>
      </c>
      <c r="K1975" t="str">
        <f t="array" aca="1" ref="K1975" ca="1">IF(AND(G1975&lt;&gt;"",G1975&lt;&gt;G1974),MAX(IF(G$2:G$2001=G1975,I$2:I$2001,"")),"")</f>
        <v/>
      </c>
      <c r="L1975" t="str">
        <f t="shared" ca="1" si="124"/>
        <v/>
      </c>
    </row>
    <row r="1976" spans="2:12" x14ac:dyDescent="0.25">
      <c r="B1976" t="str">
        <f t="shared" ca="1" si="122"/>
        <v/>
      </c>
      <c r="C1976" t="str">
        <f t="shared" ca="1" si="121"/>
        <v/>
      </c>
      <c r="D1976" s="156" t="str">
        <f t="array" aca="1" ref="D1976" ca="1">IFERROR(IF(B1976&lt;&gt;"",IF(OR(EXACT(OFFSET(Metadata!$A$1,0,0,Metadata!Metadata_Table_Length,1),C1976)),1,""),""),"")</f>
        <v/>
      </c>
      <c r="E1976" s="163" t="str">
        <f t="array" aca="1" ref="E1976" ca="1">IF(B1976&lt;&gt;"",IF(D1976=1,OFFSET(Metadata!$B$1,MIN(IF(OFFSET(Metadata!$A$1,0,0,Metadata!Metadata_Table_Length,1)=C1976,ROW(OFFSET(Metadata!$A$1,0,0,Metadata!Metadata_Table_Length,1))-1,"")),0),OFFSET(Metadata!$B$1,MIN(IF(OFFSET(Metadata!$A$1,0,0,Metadata!Metadata_Table_Length,1)=SUBSTITUTE(C1976,"rawdatafilename","originalfilename"),ROW(OFFSET(Metadata!$A$1,0,0,Metadata!Metadata_Table_Length,1))-1,"")),0)),"")</f>
        <v/>
      </c>
      <c r="F1976" t="str">
        <f t="shared" ca="1" si="123"/>
        <v/>
      </c>
      <c r="G1976" t="str">
        <f t="array" aca="1" ref="G1976" ca="1">IF(B1976&lt;&gt;"",OFFSET(Metadata!$B$1,MIN(IF(OFFSET(Metadata!$A$1,0,0,Metadata!Metadata_Table_Length,1)=SUBSTITUTE(C1976,"rawdatafilename","partnumber"),ROW(OFFSET(Metadata!$A$1,0,0,Metadata!Metadata_Table_Length,1))-1,"")),0),"")</f>
        <v/>
      </c>
      <c r="H1976" t="str">
        <f t="array" aca="1" ref="H1976" ca="1">IF(B1976&lt;&gt;"",OFFSET(Metadata!$B$1,MIN(IF(OFFSET(Metadata!$A$1,0,0,Metadata!Metadata_Table_Length,1)=SUBSTITUTE(C1976,"rawdatafilename","original_count"),ROW(OFFSET(Metadata!$A$1,0,0,Metadata!Metadata_Table_Length,1))-1,"")),0),"")</f>
        <v/>
      </c>
      <c r="I1976" t="str">
        <f t="array" aca="1" ref="I1976" ca="1">IF(B1976&lt;&gt;"",OFFSET(Metadata!$B$1,MIN(IF(OFFSET(Metadata!$A$1,0,0,Metadata!Metadata_Table_Length,1)=SUBSTITUTE(C1976,"rawdatafilename","count"),ROW(OFFSET(Metadata!$A$1,0,0,Metadata!Metadata_Table_Length,1))-1,"")),0),"")</f>
        <v/>
      </c>
      <c r="J1976" t="str">
        <f t="array" aca="1" ref="J1976" ca="1">IF(AND(G1976&lt;&gt;"",G1976&lt;&gt;G1975),MAX(IF(G$2:G$2001=G1976,H$2:H$2001,"")),"")</f>
        <v/>
      </c>
      <c r="K1976" t="str">
        <f t="array" aca="1" ref="K1976" ca="1">IF(AND(G1976&lt;&gt;"",G1976&lt;&gt;G1975),MAX(IF(G$2:G$2001=G1976,I$2:I$2001,"")),"")</f>
        <v/>
      </c>
      <c r="L1976" t="str">
        <f t="shared" ca="1" si="124"/>
        <v/>
      </c>
    </row>
    <row r="1977" spans="2:12" x14ac:dyDescent="0.25">
      <c r="B1977" t="str">
        <f t="shared" ca="1" si="122"/>
        <v/>
      </c>
      <c r="C1977" t="str">
        <f t="shared" ca="1" si="121"/>
        <v/>
      </c>
      <c r="D1977" s="156" t="str">
        <f t="array" aca="1" ref="D1977" ca="1">IFERROR(IF(B1977&lt;&gt;"",IF(OR(EXACT(OFFSET(Metadata!$A$1,0,0,Metadata!Metadata_Table_Length,1),C1977)),1,""),""),"")</f>
        <v/>
      </c>
      <c r="E1977" s="163" t="str">
        <f t="array" aca="1" ref="E1977" ca="1">IF(B1977&lt;&gt;"",IF(D1977=1,OFFSET(Metadata!$B$1,MIN(IF(OFFSET(Metadata!$A$1,0,0,Metadata!Metadata_Table_Length,1)=C1977,ROW(OFFSET(Metadata!$A$1,0,0,Metadata!Metadata_Table_Length,1))-1,"")),0),OFFSET(Metadata!$B$1,MIN(IF(OFFSET(Metadata!$A$1,0,0,Metadata!Metadata_Table_Length,1)=SUBSTITUTE(C1977,"rawdatafilename","originalfilename"),ROW(OFFSET(Metadata!$A$1,0,0,Metadata!Metadata_Table_Length,1))-1,"")),0)),"")</f>
        <v/>
      </c>
      <c r="F1977" t="str">
        <f t="shared" ca="1" si="123"/>
        <v/>
      </c>
      <c r="G1977" t="str">
        <f t="array" aca="1" ref="G1977" ca="1">IF(B1977&lt;&gt;"",OFFSET(Metadata!$B$1,MIN(IF(OFFSET(Metadata!$A$1,0,0,Metadata!Metadata_Table_Length,1)=SUBSTITUTE(C1977,"rawdatafilename","partnumber"),ROW(OFFSET(Metadata!$A$1,0,0,Metadata!Metadata_Table_Length,1))-1,"")),0),"")</f>
        <v/>
      </c>
      <c r="H1977" t="str">
        <f t="array" aca="1" ref="H1977" ca="1">IF(B1977&lt;&gt;"",OFFSET(Metadata!$B$1,MIN(IF(OFFSET(Metadata!$A$1,0,0,Metadata!Metadata_Table_Length,1)=SUBSTITUTE(C1977,"rawdatafilename","original_count"),ROW(OFFSET(Metadata!$A$1,0,0,Metadata!Metadata_Table_Length,1))-1,"")),0),"")</f>
        <v/>
      </c>
      <c r="I1977" t="str">
        <f t="array" aca="1" ref="I1977" ca="1">IF(B1977&lt;&gt;"",OFFSET(Metadata!$B$1,MIN(IF(OFFSET(Metadata!$A$1,0,0,Metadata!Metadata_Table_Length,1)=SUBSTITUTE(C1977,"rawdatafilename","count"),ROW(OFFSET(Metadata!$A$1,0,0,Metadata!Metadata_Table_Length,1))-1,"")),0),"")</f>
        <v/>
      </c>
      <c r="J1977" t="str">
        <f t="array" aca="1" ref="J1977" ca="1">IF(AND(G1977&lt;&gt;"",G1977&lt;&gt;G1976),MAX(IF(G$2:G$2001=G1977,H$2:H$2001,"")),"")</f>
        <v/>
      </c>
      <c r="K1977" t="str">
        <f t="array" aca="1" ref="K1977" ca="1">IF(AND(G1977&lt;&gt;"",G1977&lt;&gt;G1976),MAX(IF(G$2:G$2001=G1977,I$2:I$2001,"")),"")</f>
        <v/>
      </c>
      <c r="L1977" t="str">
        <f t="shared" ca="1" si="124"/>
        <v/>
      </c>
    </row>
    <row r="1978" spans="2:12" x14ac:dyDescent="0.25">
      <c r="B1978" t="str">
        <f t="shared" ca="1" si="122"/>
        <v/>
      </c>
      <c r="C1978" t="str">
        <f t="shared" ca="1" si="121"/>
        <v/>
      </c>
      <c r="D1978" s="156" t="str">
        <f t="array" aca="1" ref="D1978" ca="1">IFERROR(IF(B1978&lt;&gt;"",IF(OR(EXACT(OFFSET(Metadata!$A$1,0,0,Metadata!Metadata_Table_Length,1),C1978)),1,""),""),"")</f>
        <v/>
      </c>
      <c r="E1978" s="163" t="str">
        <f t="array" aca="1" ref="E1978" ca="1">IF(B1978&lt;&gt;"",IF(D1978=1,OFFSET(Metadata!$B$1,MIN(IF(OFFSET(Metadata!$A$1,0,0,Metadata!Metadata_Table_Length,1)=C1978,ROW(OFFSET(Metadata!$A$1,0,0,Metadata!Metadata_Table_Length,1))-1,"")),0),OFFSET(Metadata!$B$1,MIN(IF(OFFSET(Metadata!$A$1,0,0,Metadata!Metadata_Table_Length,1)=SUBSTITUTE(C1978,"rawdatafilename","originalfilename"),ROW(OFFSET(Metadata!$A$1,0,0,Metadata!Metadata_Table_Length,1))-1,"")),0)),"")</f>
        <v/>
      </c>
      <c r="F1978" t="str">
        <f t="shared" ca="1" si="123"/>
        <v/>
      </c>
      <c r="G1978" t="str">
        <f t="array" aca="1" ref="G1978" ca="1">IF(B1978&lt;&gt;"",OFFSET(Metadata!$B$1,MIN(IF(OFFSET(Metadata!$A$1,0,0,Metadata!Metadata_Table_Length,1)=SUBSTITUTE(C1978,"rawdatafilename","partnumber"),ROW(OFFSET(Metadata!$A$1,0,0,Metadata!Metadata_Table_Length,1))-1,"")),0),"")</f>
        <v/>
      </c>
      <c r="H1978" t="str">
        <f t="array" aca="1" ref="H1978" ca="1">IF(B1978&lt;&gt;"",OFFSET(Metadata!$B$1,MIN(IF(OFFSET(Metadata!$A$1,0,0,Metadata!Metadata_Table_Length,1)=SUBSTITUTE(C1978,"rawdatafilename","original_count"),ROW(OFFSET(Metadata!$A$1,0,0,Metadata!Metadata_Table_Length,1))-1,"")),0),"")</f>
        <v/>
      </c>
      <c r="I1978" t="str">
        <f t="array" aca="1" ref="I1978" ca="1">IF(B1978&lt;&gt;"",OFFSET(Metadata!$B$1,MIN(IF(OFFSET(Metadata!$A$1,0,0,Metadata!Metadata_Table_Length,1)=SUBSTITUTE(C1978,"rawdatafilename","count"),ROW(OFFSET(Metadata!$A$1,0,0,Metadata!Metadata_Table_Length,1))-1,"")),0),"")</f>
        <v/>
      </c>
      <c r="J1978" t="str">
        <f t="array" aca="1" ref="J1978" ca="1">IF(AND(G1978&lt;&gt;"",G1978&lt;&gt;G1977),MAX(IF(G$2:G$2001=G1978,H$2:H$2001,"")),"")</f>
        <v/>
      </c>
      <c r="K1978" t="str">
        <f t="array" aca="1" ref="K1978" ca="1">IF(AND(G1978&lt;&gt;"",G1978&lt;&gt;G1977),MAX(IF(G$2:G$2001=G1978,I$2:I$2001,"")),"")</f>
        <v/>
      </c>
      <c r="L1978" t="str">
        <f t="shared" ca="1" si="124"/>
        <v/>
      </c>
    </row>
    <row r="1979" spans="2:12" x14ac:dyDescent="0.25">
      <c r="B1979" t="str">
        <f t="shared" ca="1" si="122"/>
        <v/>
      </c>
      <c r="C1979" t="str">
        <f t="shared" ca="1" si="121"/>
        <v/>
      </c>
      <c r="D1979" s="156" t="str">
        <f t="array" aca="1" ref="D1979" ca="1">IFERROR(IF(B1979&lt;&gt;"",IF(OR(EXACT(OFFSET(Metadata!$A$1,0,0,Metadata!Metadata_Table_Length,1),C1979)),1,""),""),"")</f>
        <v/>
      </c>
      <c r="E1979" s="163" t="str">
        <f t="array" aca="1" ref="E1979" ca="1">IF(B1979&lt;&gt;"",IF(D1979=1,OFFSET(Metadata!$B$1,MIN(IF(OFFSET(Metadata!$A$1,0,0,Metadata!Metadata_Table_Length,1)=C1979,ROW(OFFSET(Metadata!$A$1,0,0,Metadata!Metadata_Table_Length,1))-1,"")),0),OFFSET(Metadata!$B$1,MIN(IF(OFFSET(Metadata!$A$1,0,0,Metadata!Metadata_Table_Length,1)=SUBSTITUTE(C1979,"rawdatafilename","originalfilename"),ROW(OFFSET(Metadata!$A$1,0,0,Metadata!Metadata_Table_Length,1))-1,"")),0)),"")</f>
        <v/>
      </c>
      <c r="F1979" t="str">
        <f t="shared" ca="1" si="123"/>
        <v/>
      </c>
      <c r="G1979" t="str">
        <f t="array" aca="1" ref="G1979" ca="1">IF(B1979&lt;&gt;"",OFFSET(Metadata!$B$1,MIN(IF(OFFSET(Metadata!$A$1,0,0,Metadata!Metadata_Table_Length,1)=SUBSTITUTE(C1979,"rawdatafilename","partnumber"),ROW(OFFSET(Metadata!$A$1,0,0,Metadata!Metadata_Table_Length,1))-1,"")),0),"")</f>
        <v/>
      </c>
      <c r="H1979" t="str">
        <f t="array" aca="1" ref="H1979" ca="1">IF(B1979&lt;&gt;"",OFFSET(Metadata!$B$1,MIN(IF(OFFSET(Metadata!$A$1,0,0,Metadata!Metadata_Table_Length,1)=SUBSTITUTE(C1979,"rawdatafilename","original_count"),ROW(OFFSET(Metadata!$A$1,0,0,Metadata!Metadata_Table_Length,1))-1,"")),0),"")</f>
        <v/>
      </c>
      <c r="I1979" t="str">
        <f t="array" aca="1" ref="I1979" ca="1">IF(B1979&lt;&gt;"",OFFSET(Metadata!$B$1,MIN(IF(OFFSET(Metadata!$A$1,0,0,Metadata!Metadata_Table_Length,1)=SUBSTITUTE(C1979,"rawdatafilename","count"),ROW(OFFSET(Metadata!$A$1,0,0,Metadata!Metadata_Table_Length,1))-1,"")),0),"")</f>
        <v/>
      </c>
      <c r="J1979" t="str">
        <f t="array" aca="1" ref="J1979" ca="1">IF(AND(G1979&lt;&gt;"",G1979&lt;&gt;G1978),MAX(IF(G$2:G$2001=G1979,H$2:H$2001,"")),"")</f>
        <v/>
      </c>
      <c r="K1979" t="str">
        <f t="array" aca="1" ref="K1979" ca="1">IF(AND(G1979&lt;&gt;"",G1979&lt;&gt;G1978),MAX(IF(G$2:G$2001=G1979,I$2:I$2001,"")),"")</f>
        <v/>
      </c>
      <c r="L1979" t="str">
        <f t="shared" ca="1" si="124"/>
        <v/>
      </c>
    </row>
    <row r="1980" spans="2:12" x14ac:dyDescent="0.25">
      <c r="B1980" t="str">
        <f t="shared" ca="1" si="122"/>
        <v/>
      </c>
      <c r="C1980" t="str">
        <f t="shared" ca="1" si="121"/>
        <v/>
      </c>
      <c r="D1980" s="156" t="str">
        <f t="array" aca="1" ref="D1980" ca="1">IFERROR(IF(B1980&lt;&gt;"",IF(OR(EXACT(OFFSET(Metadata!$A$1,0,0,Metadata!Metadata_Table_Length,1),C1980)),1,""),""),"")</f>
        <v/>
      </c>
      <c r="E1980" s="163" t="str">
        <f t="array" aca="1" ref="E1980" ca="1">IF(B1980&lt;&gt;"",IF(D1980=1,OFFSET(Metadata!$B$1,MIN(IF(OFFSET(Metadata!$A$1,0,0,Metadata!Metadata_Table_Length,1)=C1980,ROW(OFFSET(Metadata!$A$1,0,0,Metadata!Metadata_Table_Length,1))-1,"")),0),OFFSET(Metadata!$B$1,MIN(IF(OFFSET(Metadata!$A$1,0,0,Metadata!Metadata_Table_Length,1)=SUBSTITUTE(C1980,"rawdatafilename","originalfilename"),ROW(OFFSET(Metadata!$A$1,0,0,Metadata!Metadata_Table_Length,1))-1,"")),0)),"")</f>
        <v/>
      </c>
      <c r="F1980" t="str">
        <f t="shared" ca="1" si="123"/>
        <v/>
      </c>
      <c r="G1980" t="str">
        <f t="array" aca="1" ref="G1980" ca="1">IF(B1980&lt;&gt;"",OFFSET(Metadata!$B$1,MIN(IF(OFFSET(Metadata!$A$1,0,0,Metadata!Metadata_Table_Length,1)=SUBSTITUTE(C1980,"rawdatafilename","partnumber"),ROW(OFFSET(Metadata!$A$1,0,0,Metadata!Metadata_Table_Length,1))-1,"")),0),"")</f>
        <v/>
      </c>
      <c r="H1980" t="str">
        <f t="array" aca="1" ref="H1980" ca="1">IF(B1980&lt;&gt;"",OFFSET(Metadata!$B$1,MIN(IF(OFFSET(Metadata!$A$1,0,0,Metadata!Metadata_Table_Length,1)=SUBSTITUTE(C1980,"rawdatafilename","original_count"),ROW(OFFSET(Metadata!$A$1,0,0,Metadata!Metadata_Table_Length,1))-1,"")),0),"")</f>
        <v/>
      </c>
      <c r="I1980" t="str">
        <f t="array" aca="1" ref="I1980" ca="1">IF(B1980&lt;&gt;"",OFFSET(Metadata!$B$1,MIN(IF(OFFSET(Metadata!$A$1,0,0,Metadata!Metadata_Table_Length,1)=SUBSTITUTE(C1980,"rawdatafilename","count"),ROW(OFFSET(Metadata!$A$1,0,0,Metadata!Metadata_Table_Length,1))-1,"")),0),"")</f>
        <v/>
      </c>
      <c r="J1980" t="str">
        <f t="array" aca="1" ref="J1980" ca="1">IF(AND(G1980&lt;&gt;"",G1980&lt;&gt;G1979),MAX(IF(G$2:G$2001=G1980,H$2:H$2001,"")),"")</f>
        <v/>
      </c>
      <c r="K1980" t="str">
        <f t="array" aca="1" ref="K1980" ca="1">IF(AND(G1980&lt;&gt;"",G1980&lt;&gt;G1979),MAX(IF(G$2:G$2001=G1980,I$2:I$2001,"")),"")</f>
        <v/>
      </c>
      <c r="L1980" t="str">
        <f t="shared" ca="1" si="124"/>
        <v/>
      </c>
    </row>
    <row r="1981" spans="2:12" x14ac:dyDescent="0.25">
      <c r="B1981" t="str">
        <f t="shared" ca="1" si="122"/>
        <v/>
      </c>
      <c r="C1981" t="str">
        <f t="shared" ca="1" si="121"/>
        <v/>
      </c>
      <c r="D1981" s="156" t="str">
        <f t="array" aca="1" ref="D1981" ca="1">IFERROR(IF(B1981&lt;&gt;"",IF(OR(EXACT(OFFSET(Metadata!$A$1,0,0,Metadata!Metadata_Table_Length,1),C1981)),1,""),""),"")</f>
        <v/>
      </c>
      <c r="E1981" s="163" t="str">
        <f t="array" aca="1" ref="E1981" ca="1">IF(B1981&lt;&gt;"",IF(D1981=1,OFFSET(Metadata!$B$1,MIN(IF(OFFSET(Metadata!$A$1,0,0,Metadata!Metadata_Table_Length,1)=C1981,ROW(OFFSET(Metadata!$A$1,0,0,Metadata!Metadata_Table_Length,1))-1,"")),0),OFFSET(Metadata!$B$1,MIN(IF(OFFSET(Metadata!$A$1,0,0,Metadata!Metadata_Table_Length,1)=SUBSTITUTE(C1981,"rawdatafilename","originalfilename"),ROW(OFFSET(Metadata!$A$1,0,0,Metadata!Metadata_Table_Length,1))-1,"")),0)),"")</f>
        <v/>
      </c>
      <c r="F1981" t="str">
        <f t="shared" ca="1" si="123"/>
        <v/>
      </c>
      <c r="G1981" t="str">
        <f t="array" aca="1" ref="G1981" ca="1">IF(B1981&lt;&gt;"",OFFSET(Metadata!$B$1,MIN(IF(OFFSET(Metadata!$A$1,0,0,Metadata!Metadata_Table_Length,1)=SUBSTITUTE(C1981,"rawdatafilename","partnumber"),ROW(OFFSET(Metadata!$A$1,0,0,Metadata!Metadata_Table_Length,1))-1,"")),0),"")</f>
        <v/>
      </c>
      <c r="H1981" t="str">
        <f t="array" aca="1" ref="H1981" ca="1">IF(B1981&lt;&gt;"",OFFSET(Metadata!$B$1,MIN(IF(OFFSET(Metadata!$A$1,0,0,Metadata!Metadata_Table_Length,1)=SUBSTITUTE(C1981,"rawdatafilename","original_count"),ROW(OFFSET(Metadata!$A$1,0,0,Metadata!Metadata_Table_Length,1))-1,"")),0),"")</f>
        <v/>
      </c>
      <c r="I1981" t="str">
        <f t="array" aca="1" ref="I1981" ca="1">IF(B1981&lt;&gt;"",OFFSET(Metadata!$B$1,MIN(IF(OFFSET(Metadata!$A$1,0,0,Metadata!Metadata_Table_Length,1)=SUBSTITUTE(C1981,"rawdatafilename","count"),ROW(OFFSET(Metadata!$A$1,0,0,Metadata!Metadata_Table_Length,1))-1,"")),0),"")</f>
        <v/>
      </c>
      <c r="J1981" t="str">
        <f t="array" aca="1" ref="J1981" ca="1">IF(AND(G1981&lt;&gt;"",G1981&lt;&gt;G1980),MAX(IF(G$2:G$2001=G1981,H$2:H$2001,"")),"")</f>
        <v/>
      </c>
      <c r="K1981" t="str">
        <f t="array" aca="1" ref="K1981" ca="1">IF(AND(G1981&lt;&gt;"",G1981&lt;&gt;G1980),MAX(IF(G$2:G$2001=G1981,I$2:I$2001,"")),"")</f>
        <v/>
      </c>
      <c r="L1981" t="str">
        <f t="shared" ca="1" si="124"/>
        <v/>
      </c>
    </row>
    <row r="1982" spans="2:12" x14ac:dyDescent="0.25">
      <c r="B1982" t="str">
        <f t="shared" ca="1" si="122"/>
        <v/>
      </c>
      <c r="C1982" t="str">
        <f t="shared" ca="1" si="121"/>
        <v/>
      </c>
      <c r="D1982" s="156" t="str">
        <f t="array" aca="1" ref="D1982" ca="1">IFERROR(IF(B1982&lt;&gt;"",IF(OR(EXACT(OFFSET(Metadata!$A$1,0,0,Metadata!Metadata_Table_Length,1),C1982)),1,""),""),"")</f>
        <v/>
      </c>
      <c r="E1982" s="163" t="str">
        <f t="array" aca="1" ref="E1982" ca="1">IF(B1982&lt;&gt;"",IF(D1982=1,OFFSET(Metadata!$B$1,MIN(IF(OFFSET(Metadata!$A$1,0,0,Metadata!Metadata_Table_Length,1)=C1982,ROW(OFFSET(Metadata!$A$1,0,0,Metadata!Metadata_Table_Length,1))-1,"")),0),OFFSET(Metadata!$B$1,MIN(IF(OFFSET(Metadata!$A$1,0,0,Metadata!Metadata_Table_Length,1)=SUBSTITUTE(C1982,"rawdatafilename","originalfilename"),ROW(OFFSET(Metadata!$A$1,0,0,Metadata!Metadata_Table_Length,1))-1,"")),0)),"")</f>
        <v/>
      </c>
      <c r="F1982" t="str">
        <f t="shared" ca="1" si="123"/>
        <v/>
      </c>
      <c r="G1982" t="str">
        <f t="array" aca="1" ref="G1982" ca="1">IF(B1982&lt;&gt;"",OFFSET(Metadata!$B$1,MIN(IF(OFFSET(Metadata!$A$1,0,0,Metadata!Metadata_Table_Length,1)=SUBSTITUTE(C1982,"rawdatafilename","partnumber"),ROW(OFFSET(Metadata!$A$1,0,0,Metadata!Metadata_Table_Length,1))-1,"")),0),"")</f>
        <v/>
      </c>
      <c r="H1982" t="str">
        <f t="array" aca="1" ref="H1982" ca="1">IF(B1982&lt;&gt;"",OFFSET(Metadata!$B$1,MIN(IF(OFFSET(Metadata!$A$1,0,0,Metadata!Metadata_Table_Length,1)=SUBSTITUTE(C1982,"rawdatafilename","original_count"),ROW(OFFSET(Metadata!$A$1,0,0,Metadata!Metadata_Table_Length,1))-1,"")),0),"")</f>
        <v/>
      </c>
      <c r="I1982" t="str">
        <f t="array" aca="1" ref="I1982" ca="1">IF(B1982&lt;&gt;"",OFFSET(Metadata!$B$1,MIN(IF(OFFSET(Metadata!$A$1,0,0,Metadata!Metadata_Table_Length,1)=SUBSTITUTE(C1982,"rawdatafilename","count"),ROW(OFFSET(Metadata!$A$1,0,0,Metadata!Metadata_Table_Length,1))-1,"")),0),"")</f>
        <v/>
      </c>
      <c r="J1982" t="str">
        <f t="array" aca="1" ref="J1982" ca="1">IF(AND(G1982&lt;&gt;"",G1982&lt;&gt;G1981),MAX(IF(G$2:G$2001=G1982,H$2:H$2001,"")),"")</f>
        <v/>
      </c>
      <c r="K1982" t="str">
        <f t="array" aca="1" ref="K1982" ca="1">IF(AND(G1982&lt;&gt;"",G1982&lt;&gt;G1981),MAX(IF(G$2:G$2001=G1982,I$2:I$2001,"")),"")</f>
        <v/>
      </c>
      <c r="L1982" t="str">
        <f t="shared" ca="1" si="124"/>
        <v/>
      </c>
    </row>
    <row r="1983" spans="2:12" x14ac:dyDescent="0.25">
      <c r="B1983" t="str">
        <f t="shared" ca="1" si="122"/>
        <v/>
      </c>
      <c r="C1983" t="str">
        <f t="shared" ca="1" si="121"/>
        <v/>
      </c>
      <c r="D1983" s="156" t="str">
        <f t="array" aca="1" ref="D1983" ca="1">IFERROR(IF(B1983&lt;&gt;"",IF(OR(EXACT(OFFSET(Metadata!$A$1,0,0,Metadata!Metadata_Table_Length,1),C1983)),1,""),""),"")</f>
        <v/>
      </c>
      <c r="E1983" s="163" t="str">
        <f t="array" aca="1" ref="E1983" ca="1">IF(B1983&lt;&gt;"",IF(D1983=1,OFFSET(Metadata!$B$1,MIN(IF(OFFSET(Metadata!$A$1,0,0,Metadata!Metadata_Table_Length,1)=C1983,ROW(OFFSET(Metadata!$A$1,0,0,Metadata!Metadata_Table_Length,1))-1,"")),0),OFFSET(Metadata!$B$1,MIN(IF(OFFSET(Metadata!$A$1,0,0,Metadata!Metadata_Table_Length,1)=SUBSTITUTE(C1983,"rawdatafilename","originalfilename"),ROW(OFFSET(Metadata!$A$1,0,0,Metadata!Metadata_Table_Length,1))-1,"")),0)),"")</f>
        <v/>
      </c>
      <c r="F1983" t="str">
        <f t="shared" ca="1" si="123"/>
        <v/>
      </c>
      <c r="G1983" t="str">
        <f t="array" aca="1" ref="G1983" ca="1">IF(B1983&lt;&gt;"",OFFSET(Metadata!$B$1,MIN(IF(OFFSET(Metadata!$A$1,0,0,Metadata!Metadata_Table_Length,1)=SUBSTITUTE(C1983,"rawdatafilename","partnumber"),ROW(OFFSET(Metadata!$A$1,0,0,Metadata!Metadata_Table_Length,1))-1,"")),0),"")</f>
        <v/>
      </c>
      <c r="H1983" t="str">
        <f t="array" aca="1" ref="H1983" ca="1">IF(B1983&lt;&gt;"",OFFSET(Metadata!$B$1,MIN(IF(OFFSET(Metadata!$A$1,0,0,Metadata!Metadata_Table_Length,1)=SUBSTITUTE(C1983,"rawdatafilename","original_count"),ROW(OFFSET(Metadata!$A$1,0,0,Metadata!Metadata_Table_Length,1))-1,"")),0),"")</f>
        <v/>
      </c>
      <c r="I1983" t="str">
        <f t="array" aca="1" ref="I1983" ca="1">IF(B1983&lt;&gt;"",OFFSET(Metadata!$B$1,MIN(IF(OFFSET(Metadata!$A$1,0,0,Metadata!Metadata_Table_Length,1)=SUBSTITUTE(C1983,"rawdatafilename","count"),ROW(OFFSET(Metadata!$A$1,0,0,Metadata!Metadata_Table_Length,1))-1,"")),0),"")</f>
        <v/>
      </c>
      <c r="J1983" t="str">
        <f t="array" aca="1" ref="J1983" ca="1">IF(AND(G1983&lt;&gt;"",G1983&lt;&gt;G1982),MAX(IF(G$2:G$2001=G1983,H$2:H$2001,"")),"")</f>
        <v/>
      </c>
      <c r="K1983" t="str">
        <f t="array" aca="1" ref="K1983" ca="1">IF(AND(G1983&lt;&gt;"",G1983&lt;&gt;G1982),MAX(IF(G$2:G$2001=G1983,I$2:I$2001,"")),"")</f>
        <v/>
      </c>
      <c r="L1983" t="str">
        <f t="shared" ca="1" si="124"/>
        <v/>
      </c>
    </row>
    <row r="1984" spans="2:12" x14ac:dyDescent="0.25">
      <c r="B1984" t="str">
        <f t="shared" ca="1" si="122"/>
        <v/>
      </c>
      <c r="C1984" t="str">
        <f t="shared" ca="1" si="121"/>
        <v/>
      </c>
      <c r="D1984" s="156" t="str">
        <f t="array" aca="1" ref="D1984" ca="1">IFERROR(IF(B1984&lt;&gt;"",IF(OR(EXACT(OFFSET(Metadata!$A$1,0,0,Metadata!Metadata_Table_Length,1),C1984)),1,""),""),"")</f>
        <v/>
      </c>
      <c r="E1984" s="163" t="str">
        <f t="array" aca="1" ref="E1984" ca="1">IF(B1984&lt;&gt;"",IF(D1984=1,OFFSET(Metadata!$B$1,MIN(IF(OFFSET(Metadata!$A$1,0,0,Metadata!Metadata_Table_Length,1)=C1984,ROW(OFFSET(Metadata!$A$1,0,0,Metadata!Metadata_Table_Length,1))-1,"")),0),OFFSET(Metadata!$B$1,MIN(IF(OFFSET(Metadata!$A$1,0,0,Metadata!Metadata_Table_Length,1)=SUBSTITUTE(C1984,"rawdatafilename","originalfilename"),ROW(OFFSET(Metadata!$A$1,0,0,Metadata!Metadata_Table_Length,1))-1,"")),0)),"")</f>
        <v/>
      </c>
      <c r="F1984" t="str">
        <f t="shared" ca="1" si="123"/>
        <v/>
      </c>
      <c r="G1984" t="str">
        <f t="array" aca="1" ref="G1984" ca="1">IF(B1984&lt;&gt;"",OFFSET(Metadata!$B$1,MIN(IF(OFFSET(Metadata!$A$1,0,0,Metadata!Metadata_Table_Length,1)=SUBSTITUTE(C1984,"rawdatafilename","partnumber"),ROW(OFFSET(Metadata!$A$1,0,0,Metadata!Metadata_Table_Length,1))-1,"")),0),"")</f>
        <v/>
      </c>
      <c r="H1984" t="str">
        <f t="array" aca="1" ref="H1984" ca="1">IF(B1984&lt;&gt;"",OFFSET(Metadata!$B$1,MIN(IF(OFFSET(Metadata!$A$1,0,0,Metadata!Metadata_Table_Length,1)=SUBSTITUTE(C1984,"rawdatafilename","original_count"),ROW(OFFSET(Metadata!$A$1,0,0,Metadata!Metadata_Table_Length,1))-1,"")),0),"")</f>
        <v/>
      </c>
      <c r="I1984" t="str">
        <f t="array" aca="1" ref="I1984" ca="1">IF(B1984&lt;&gt;"",OFFSET(Metadata!$B$1,MIN(IF(OFFSET(Metadata!$A$1,0,0,Metadata!Metadata_Table_Length,1)=SUBSTITUTE(C1984,"rawdatafilename","count"),ROW(OFFSET(Metadata!$A$1,0,0,Metadata!Metadata_Table_Length,1))-1,"")),0),"")</f>
        <v/>
      </c>
      <c r="J1984" t="str">
        <f t="array" aca="1" ref="J1984" ca="1">IF(AND(G1984&lt;&gt;"",G1984&lt;&gt;G1983),MAX(IF(G$2:G$2001=G1984,H$2:H$2001,"")),"")</f>
        <v/>
      </c>
      <c r="K1984" t="str">
        <f t="array" aca="1" ref="K1984" ca="1">IF(AND(G1984&lt;&gt;"",G1984&lt;&gt;G1983),MAX(IF(G$2:G$2001=G1984,I$2:I$2001,"")),"")</f>
        <v/>
      </c>
      <c r="L1984" t="str">
        <f t="shared" ca="1" si="124"/>
        <v/>
      </c>
    </row>
    <row r="1985" spans="2:12" x14ac:dyDescent="0.25">
      <c r="B1985" t="str">
        <f t="shared" ca="1" si="122"/>
        <v/>
      </c>
      <c r="C1985" t="str">
        <f t="shared" ca="1" si="121"/>
        <v/>
      </c>
      <c r="D1985" s="156" t="str">
        <f t="array" aca="1" ref="D1985" ca="1">IFERROR(IF(B1985&lt;&gt;"",IF(OR(EXACT(OFFSET(Metadata!$A$1,0,0,Metadata!Metadata_Table_Length,1),C1985)),1,""),""),"")</f>
        <v/>
      </c>
      <c r="E1985" s="163" t="str">
        <f t="array" aca="1" ref="E1985" ca="1">IF(B1985&lt;&gt;"",IF(D1985=1,OFFSET(Metadata!$B$1,MIN(IF(OFFSET(Metadata!$A$1,0,0,Metadata!Metadata_Table_Length,1)=C1985,ROW(OFFSET(Metadata!$A$1,0,0,Metadata!Metadata_Table_Length,1))-1,"")),0),OFFSET(Metadata!$B$1,MIN(IF(OFFSET(Metadata!$A$1,0,0,Metadata!Metadata_Table_Length,1)=SUBSTITUTE(C1985,"rawdatafilename","originalfilename"),ROW(OFFSET(Metadata!$A$1,0,0,Metadata!Metadata_Table_Length,1))-1,"")),0)),"")</f>
        <v/>
      </c>
      <c r="F1985" t="str">
        <f t="shared" ca="1" si="123"/>
        <v/>
      </c>
      <c r="G1985" t="str">
        <f t="array" aca="1" ref="G1985" ca="1">IF(B1985&lt;&gt;"",OFFSET(Metadata!$B$1,MIN(IF(OFFSET(Metadata!$A$1,0,0,Metadata!Metadata_Table_Length,1)=SUBSTITUTE(C1985,"rawdatafilename","partnumber"),ROW(OFFSET(Metadata!$A$1,0,0,Metadata!Metadata_Table_Length,1))-1,"")),0),"")</f>
        <v/>
      </c>
      <c r="H1985" t="str">
        <f t="array" aca="1" ref="H1985" ca="1">IF(B1985&lt;&gt;"",OFFSET(Metadata!$B$1,MIN(IF(OFFSET(Metadata!$A$1,0,0,Metadata!Metadata_Table_Length,1)=SUBSTITUTE(C1985,"rawdatafilename","original_count"),ROW(OFFSET(Metadata!$A$1,0,0,Metadata!Metadata_Table_Length,1))-1,"")),0),"")</f>
        <v/>
      </c>
      <c r="I1985" t="str">
        <f t="array" aca="1" ref="I1985" ca="1">IF(B1985&lt;&gt;"",OFFSET(Metadata!$B$1,MIN(IF(OFFSET(Metadata!$A$1,0,0,Metadata!Metadata_Table_Length,1)=SUBSTITUTE(C1985,"rawdatafilename","count"),ROW(OFFSET(Metadata!$A$1,0,0,Metadata!Metadata_Table_Length,1))-1,"")),0),"")</f>
        <v/>
      </c>
      <c r="J1985" t="str">
        <f t="array" aca="1" ref="J1985" ca="1">IF(AND(G1985&lt;&gt;"",G1985&lt;&gt;G1984),MAX(IF(G$2:G$2001=G1985,H$2:H$2001,"")),"")</f>
        <v/>
      </c>
      <c r="K1985" t="str">
        <f t="array" aca="1" ref="K1985" ca="1">IF(AND(G1985&lt;&gt;"",G1985&lt;&gt;G1984),MAX(IF(G$2:G$2001=G1985,I$2:I$2001,"")),"")</f>
        <v/>
      </c>
      <c r="L1985" t="str">
        <f t="shared" ca="1" si="124"/>
        <v/>
      </c>
    </row>
    <row r="1986" spans="2:12" x14ac:dyDescent="0.25">
      <c r="B1986" t="str">
        <f t="shared" ca="1" si="122"/>
        <v/>
      </c>
      <c r="C1986" t="str">
        <f t="shared" ref="C1986:C2001" ca="1" si="125">IF(B1986&lt;&gt;"",CONCATENATE("RESULTS_SEARCH_",B1986,"_PARAMETERS_PEAKLIST_rawdatafilename"),"")</f>
        <v/>
      </c>
      <c r="D1986" s="156" t="str">
        <f t="array" aca="1" ref="D1986" ca="1">IFERROR(IF(B1986&lt;&gt;"",IF(OR(EXACT(OFFSET(Metadata!$A$1,0,0,Metadata!Metadata_Table_Length,1),C1986)),1,""),""),"")</f>
        <v/>
      </c>
      <c r="E1986" s="163" t="str">
        <f t="array" aca="1" ref="E1986" ca="1">IF(B1986&lt;&gt;"",IF(D1986=1,OFFSET(Metadata!$B$1,MIN(IF(OFFSET(Metadata!$A$1,0,0,Metadata!Metadata_Table_Length,1)=C1986,ROW(OFFSET(Metadata!$A$1,0,0,Metadata!Metadata_Table_Length,1))-1,"")),0),OFFSET(Metadata!$B$1,MIN(IF(OFFSET(Metadata!$A$1,0,0,Metadata!Metadata_Table_Length,1)=SUBSTITUTE(C1986,"rawdatafilename","originalfilename"),ROW(OFFSET(Metadata!$A$1,0,0,Metadata!Metadata_Table_Length,1))-1,"")),0)),"")</f>
        <v/>
      </c>
      <c r="F1986" t="str">
        <f t="shared" ca="1" si="123"/>
        <v/>
      </c>
      <c r="G1986" t="str">
        <f t="array" aca="1" ref="G1986" ca="1">IF(B1986&lt;&gt;"",OFFSET(Metadata!$B$1,MIN(IF(OFFSET(Metadata!$A$1,0,0,Metadata!Metadata_Table_Length,1)=SUBSTITUTE(C1986,"rawdatafilename","partnumber"),ROW(OFFSET(Metadata!$A$1,0,0,Metadata!Metadata_Table_Length,1))-1,"")),0),"")</f>
        <v/>
      </c>
      <c r="H1986" t="str">
        <f t="array" aca="1" ref="H1986" ca="1">IF(B1986&lt;&gt;"",OFFSET(Metadata!$B$1,MIN(IF(OFFSET(Metadata!$A$1,0,0,Metadata!Metadata_Table_Length,1)=SUBSTITUTE(C1986,"rawdatafilename","original_count"),ROW(OFFSET(Metadata!$A$1,0,0,Metadata!Metadata_Table_Length,1))-1,"")),0),"")</f>
        <v/>
      </c>
      <c r="I1986" t="str">
        <f t="array" aca="1" ref="I1986" ca="1">IF(B1986&lt;&gt;"",OFFSET(Metadata!$B$1,MIN(IF(OFFSET(Metadata!$A$1,0,0,Metadata!Metadata_Table_Length,1)=SUBSTITUTE(C1986,"rawdatafilename","count"),ROW(OFFSET(Metadata!$A$1,0,0,Metadata!Metadata_Table_Length,1))-1,"")),0),"")</f>
        <v/>
      </c>
      <c r="J1986" t="str">
        <f t="array" aca="1" ref="J1986" ca="1">IF(AND(G1986&lt;&gt;"",G1986&lt;&gt;G1985),MAX(IF(G$2:G$2001=G1986,H$2:H$2001,"")),"")</f>
        <v/>
      </c>
      <c r="K1986" t="str">
        <f t="array" aca="1" ref="K1986" ca="1">IF(AND(G1986&lt;&gt;"",G1986&lt;&gt;G1985),MAX(IF(G$2:G$2001=G1986,I$2:I$2001,"")),"")</f>
        <v/>
      </c>
      <c r="L1986" t="str">
        <f t="shared" ca="1" si="124"/>
        <v/>
      </c>
    </row>
    <row r="1987" spans="2:12" x14ac:dyDescent="0.25">
      <c r="B1987" t="str">
        <f t="shared" ref="B1987:B2001" ca="1" si="126">IF(B1986&lt;&gt;"",IF(B1986+1&lt;=$A$9,B1986+1,""),"")</f>
        <v/>
      </c>
      <c r="C1987" t="str">
        <f t="shared" ca="1" si="125"/>
        <v/>
      </c>
      <c r="D1987" s="156" t="str">
        <f t="array" aca="1" ref="D1987" ca="1">IFERROR(IF(B1987&lt;&gt;"",IF(OR(EXACT(OFFSET(Metadata!$A$1,0,0,Metadata!Metadata_Table_Length,1),C1987)),1,""),""),"")</f>
        <v/>
      </c>
      <c r="E1987" s="163" t="str">
        <f t="array" aca="1" ref="E1987" ca="1">IF(B1987&lt;&gt;"",IF(D1987=1,OFFSET(Metadata!$B$1,MIN(IF(OFFSET(Metadata!$A$1,0,0,Metadata!Metadata_Table_Length,1)=C1987,ROW(OFFSET(Metadata!$A$1,0,0,Metadata!Metadata_Table_Length,1))-1,"")),0),OFFSET(Metadata!$B$1,MIN(IF(OFFSET(Metadata!$A$1,0,0,Metadata!Metadata_Table_Length,1)=SUBSTITUTE(C1987,"rawdatafilename","originalfilename"),ROW(OFFSET(Metadata!$A$1,0,0,Metadata!Metadata_Table_Length,1))-1,"")),0)),"")</f>
        <v/>
      </c>
      <c r="F1987" t="str">
        <f t="shared" ref="F1987:F2001" ca="1" si="127">IF(F1986&lt;&gt;"",IF(E1987&lt;&gt;"",IF(E1987&lt;&gt;E1986,F1986+1,F1986),""),"")</f>
        <v/>
      </c>
      <c r="G1987" t="str">
        <f t="array" aca="1" ref="G1987" ca="1">IF(B1987&lt;&gt;"",OFFSET(Metadata!$B$1,MIN(IF(OFFSET(Metadata!$A$1,0,0,Metadata!Metadata_Table_Length,1)=SUBSTITUTE(C1987,"rawdatafilename","partnumber"),ROW(OFFSET(Metadata!$A$1,0,0,Metadata!Metadata_Table_Length,1))-1,"")),0),"")</f>
        <v/>
      </c>
      <c r="H1987" t="str">
        <f t="array" aca="1" ref="H1987" ca="1">IF(B1987&lt;&gt;"",OFFSET(Metadata!$B$1,MIN(IF(OFFSET(Metadata!$A$1,0,0,Metadata!Metadata_Table_Length,1)=SUBSTITUTE(C1987,"rawdatafilename","original_count"),ROW(OFFSET(Metadata!$A$1,0,0,Metadata!Metadata_Table_Length,1))-1,"")),0),"")</f>
        <v/>
      </c>
      <c r="I1987" t="str">
        <f t="array" aca="1" ref="I1987" ca="1">IF(B1987&lt;&gt;"",OFFSET(Metadata!$B$1,MIN(IF(OFFSET(Metadata!$A$1,0,0,Metadata!Metadata_Table_Length,1)=SUBSTITUTE(C1987,"rawdatafilename","count"),ROW(OFFSET(Metadata!$A$1,0,0,Metadata!Metadata_Table_Length,1))-1,"")),0),"")</f>
        <v/>
      </c>
      <c r="J1987" t="str">
        <f t="array" aca="1" ref="J1987" ca="1">IF(AND(G1987&lt;&gt;"",G1987&lt;&gt;G1986),MAX(IF(G$2:G$2001=G1987,H$2:H$2001,"")),"")</f>
        <v/>
      </c>
      <c r="K1987" t="str">
        <f t="array" aca="1" ref="K1987" ca="1">IF(AND(G1987&lt;&gt;"",G1987&lt;&gt;G1986),MAX(IF(G$2:G$2001=G1987,I$2:I$2001,"")),"")</f>
        <v/>
      </c>
      <c r="L1987" t="str">
        <f t="shared" ca="1" si="124"/>
        <v/>
      </c>
    </row>
    <row r="1988" spans="2:12" x14ac:dyDescent="0.25">
      <c r="B1988" t="str">
        <f t="shared" ca="1" si="126"/>
        <v/>
      </c>
      <c r="C1988" t="str">
        <f t="shared" ca="1" si="125"/>
        <v/>
      </c>
      <c r="D1988" s="156" t="str">
        <f t="array" aca="1" ref="D1988" ca="1">IFERROR(IF(B1988&lt;&gt;"",IF(OR(EXACT(OFFSET(Metadata!$A$1,0,0,Metadata!Metadata_Table_Length,1),C1988)),1,""),""),"")</f>
        <v/>
      </c>
      <c r="E1988" s="163" t="str">
        <f t="array" aca="1" ref="E1988" ca="1">IF(B1988&lt;&gt;"",IF(D1988=1,OFFSET(Metadata!$B$1,MIN(IF(OFFSET(Metadata!$A$1,0,0,Metadata!Metadata_Table_Length,1)=C1988,ROW(OFFSET(Metadata!$A$1,0,0,Metadata!Metadata_Table_Length,1))-1,"")),0),OFFSET(Metadata!$B$1,MIN(IF(OFFSET(Metadata!$A$1,0,0,Metadata!Metadata_Table_Length,1)=SUBSTITUTE(C1988,"rawdatafilename","originalfilename"),ROW(OFFSET(Metadata!$A$1,0,0,Metadata!Metadata_Table_Length,1))-1,"")),0)),"")</f>
        <v/>
      </c>
      <c r="F1988" t="str">
        <f t="shared" ca="1" si="127"/>
        <v/>
      </c>
      <c r="G1988" t="str">
        <f t="array" aca="1" ref="G1988" ca="1">IF(B1988&lt;&gt;"",OFFSET(Metadata!$B$1,MIN(IF(OFFSET(Metadata!$A$1,0,0,Metadata!Metadata_Table_Length,1)=SUBSTITUTE(C1988,"rawdatafilename","partnumber"),ROW(OFFSET(Metadata!$A$1,0,0,Metadata!Metadata_Table_Length,1))-1,"")),0),"")</f>
        <v/>
      </c>
      <c r="H1988" t="str">
        <f t="array" aca="1" ref="H1988" ca="1">IF(B1988&lt;&gt;"",OFFSET(Metadata!$B$1,MIN(IF(OFFSET(Metadata!$A$1,0,0,Metadata!Metadata_Table_Length,1)=SUBSTITUTE(C1988,"rawdatafilename","original_count"),ROW(OFFSET(Metadata!$A$1,0,0,Metadata!Metadata_Table_Length,1))-1,"")),0),"")</f>
        <v/>
      </c>
      <c r="I1988" t="str">
        <f t="array" aca="1" ref="I1988" ca="1">IF(B1988&lt;&gt;"",OFFSET(Metadata!$B$1,MIN(IF(OFFSET(Metadata!$A$1,0,0,Metadata!Metadata_Table_Length,1)=SUBSTITUTE(C1988,"rawdatafilename","count"),ROW(OFFSET(Metadata!$A$1,0,0,Metadata!Metadata_Table_Length,1))-1,"")),0),"")</f>
        <v/>
      </c>
      <c r="J1988" t="str">
        <f t="array" aca="1" ref="J1988" ca="1">IF(AND(G1988&lt;&gt;"",G1988&lt;&gt;G1987),MAX(IF(G$2:G$2001=G1988,H$2:H$2001,"")),"")</f>
        <v/>
      </c>
      <c r="K1988" t="str">
        <f t="array" aca="1" ref="K1988" ca="1">IF(AND(G1988&lt;&gt;"",G1988&lt;&gt;G1987),MAX(IF(G$2:G$2001=G1988,I$2:I$2001,"")),"")</f>
        <v/>
      </c>
      <c r="L1988" t="str">
        <f t="shared" ca="1" si="124"/>
        <v/>
      </c>
    </row>
    <row r="1989" spans="2:12" x14ac:dyDescent="0.25">
      <c r="B1989" t="str">
        <f t="shared" ca="1" si="126"/>
        <v/>
      </c>
      <c r="C1989" t="str">
        <f t="shared" ca="1" si="125"/>
        <v/>
      </c>
      <c r="D1989" s="156" t="str">
        <f t="array" aca="1" ref="D1989" ca="1">IFERROR(IF(B1989&lt;&gt;"",IF(OR(EXACT(OFFSET(Metadata!$A$1,0,0,Metadata!Metadata_Table_Length,1),C1989)),1,""),""),"")</f>
        <v/>
      </c>
      <c r="E1989" s="163" t="str">
        <f t="array" aca="1" ref="E1989" ca="1">IF(B1989&lt;&gt;"",IF(D1989=1,OFFSET(Metadata!$B$1,MIN(IF(OFFSET(Metadata!$A$1,0,0,Metadata!Metadata_Table_Length,1)=C1989,ROW(OFFSET(Metadata!$A$1,0,0,Metadata!Metadata_Table_Length,1))-1,"")),0),OFFSET(Metadata!$B$1,MIN(IF(OFFSET(Metadata!$A$1,0,0,Metadata!Metadata_Table_Length,1)=SUBSTITUTE(C1989,"rawdatafilename","originalfilename"),ROW(OFFSET(Metadata!$A$1,0,0,Metadata!Metadata_Table_Length,1))-1,"")),0)),"")</f>
        <v/>
      </c>
      <c r="F1989" t="str">
        <f t="shared" ca="1" si="127"/>
        <v/>
      </c>
      <c r="G1989" t="str">
        <f t="array" aca="1" ref="G1989" ca="1">IF(B1989&lt;&gt;"",OFFSET(Metadata!$B$1,MIN(IF(OFFSET(Metadata!$A$1,0,0,Metadata!Metadata_Table_Length,1)=SUBSTITUTE(C1989,"rawdatafilename","partnumber"),ROW(OFFSET(Metadata!$A$1,0,0,Metadata!Metadata_Table_Length,1))-1,"")),0),"")</f>
        <v/>
      </c>
      <c r="H1989" t="str">
        <f t="array" aca="1" ref="H1989" ca="1">IF(B1989&lt;&gt;"",OFFSET(Metadata!$B$1,MIN(IF(OFFSET(Metadata!$A$1,0,0,Metadata!Metadata_Table_Length,1)=SUBSTITUTE(C1989,"rawdatafilename","original_count"),ROW(OFFSET(Metadata!$A$1,0,0,Metadata!Metadata_Table_Length,1))-1,"")),0),"")</f>
        <v/>
      </c>
      <c r="I1989" t="str">
        <f t="array" aca="1" ref="I1989" ca="1">IF(B1989&lt;&gt;"",OFFSET(Metadata!$B$1,MIN(IF(OFFSET(Metadata!$A$1,0,0,Metadata!Metadata_Table_Length,1)=SUBSTITUTE(C1989,"rawdatafilename","count"),ROW(OFFSET(Metadata!$A$1,0,0,Metadata!Metadata_Table_Length,1))-1,"")),0),"")</f>
        <v/>
      </c>
      <c r="J1989" t="str">
        <f t="array" aca="1" ref="J1989" ca="1">IF(AND(G1989&lt;&gt;"",G1989&lt;&gt;G1988),MAX(IF(G$2:G$2001=G1989,H$2:H$2001,"")),"")</f>
        <v/>
      </c>
      <c r="K1989" t="str">
        <f t="array" aca="1" ref="K1989" ca="1">IF(AND(G1989&lt;&gt;"",G1989&lt;&gt;G1988),MAX(IF(G$2:G$2001=G1989,I$2:I$2001,"")),"")</f>
        <v/>
      </c>
      <c r="L1989" t="str">
        <f t="shared" ca="1" si="124"/>
        <v/>
      </c>
    </row>
    <row r="1990" spans="2:12" x14ac:dyDescent="0.25">
      <c r="B1990" t="str">
        <f t="shared" ca="1" si="126"/>
        <v/>
      </c>
      <c r="C1990" t="str">
        <f t="shared" ca="1" si="125"/>
        <v/>
      </c>
      <c r="D1990" s="156" t="str">
        <f t="array" aca="1" ref="D1990" ca="1">IFERROR(IF(B1990&lt;&gt;"",IF(OR(EXACT(OFFSET(Metadata!$A$1,0,0,Metadata!Metadata_Table_Length,1),C1990)),1,""),""),"")</f>
        <v/>
      </c>
      <c r="E1990" s="163" t="str">
        <f t="array" aca="1" ref="E1990" ca="1">IF(B1990&lt;&gt;"",IF(D1990=1,OFFSET(Metadata!$B$1,MIN(IF(OFFSET(Metadata!$A$1,0,0,Metadata!Metadata_Table_Length,1)=C1990,ROW(OFFSET(Metadata!$A$1,0,0,Metadata!Metadata_Table_Length,1))-1,"")),0),OFFSET(Metadata!$B$1,MIN(IF(OFFSET(Metadata!$A$1,0,0,Metadata!Metadata_Table_Length,1)=SUBSTITUTE(C1990,"rawdatafilename","originalfilename"),ROW(OFFSET(Metadata!$A$1,0,0,Metadata!Metadata_Table_Length,1))-1,"")),0)),"")</f>
        <v/>
      </c>
      <c r="F1990" t="str">
        <f t="shared" ca="1" si="127"/>
        <v/>
      </c>
      <c r="G1990" t="str">
        <f t="array" aca="1" ref="G1990" ca="1">IF(B1990&lt;&gt;"",OFFSET(Metadata!$B$1,MIN(IF(OFFSET(Metadata!$A$1,0,0,Metadata!Metadata_Table_Length,1)=SUBSTITUTE(C1990,"rawdatafilename","partnumber"),ROW(OFFSET(Metadata!$A$1,0,0,Metadata!Metadata_Table_Length,1))-1,"")),0),"")</f>
        <v/>
      </c>
      <c r="H1990" t="str">
        <f t="array" aca="1" ref="H1990" ca="1">IF(B1990&lt;&gt;"",OFFSET(Metadata!$B$1,MIN(IF(OFFSET(Metadata!$A$1,0,0,Metadata!Metadata_Table_Length,1)=SUBSTITUTE(C1990,"rawdatafilename","original_count"),ROW(OFFSET(Metadata!$A$1,0,0,Metadata!Metadata_Table_Length,1))-1,"")),0),"")</f>
        <v/>
      </c>
      <c r="I1990" t="str">
        <f t="array" aca="1" ref="I1990" ca="1">IF(B1990&lt;&gt;"",OFFSET(Metadata!$B$1,MIN(IF(OFFSET(Metadata!$A$1,0,0,Metadata!Metadata_Table_Length,1)=SUBSTITUTE(C1990,"rawdatafilename","count"),ROW(OFFSET(Metadata!$A$1,0,0,Metadata!Metadata_Table_Length,1))-1,"")),0),"")</f>
        <v/>
      </c>
      <c r="J1990" t="str">
        <f t="array" aca="1" ref="J1990" ca="1">IF(AND(G1990&lt;&gt;"",G1990&lt;&gt;G1989),MAX(IF(G$2:G$2001=G1990,H$2:H$2001,"")),"")</f>
        <v/>
      </c>
      <c r="K1990" t="str">
        <f t="array" aca="1" ref="K1990" ca="1">IF(AND(G1990&lt;&gt;"",G1990&lt;&gt;G1989),MAX(IF(G$2:G$2001=G1990,I$2:I$2001,"")),"")</f>
        <v/>
      </c>
      <c r="L1990" t="str">
        <f t="shared" ca="1" si="124"/>
        <v/>
      </c>
    </row>
    <row r="1991" spans="2:12" x14ac:dyDescent="0.25">
      <c r="B1991" t="str">
        <f t="shared" ca="1" si="126"/>
        <v/>
      </c>
      <c r="C1991" t="str">
        <f t="shared" ca="1" si="125"/>
        <v/>
      </c>
      <c r="D1991" s="156" t="str">
        <f t="array" aca="1" ref="D1991" ca="1">IFERROR(IF(B1991&lt;&gt;"",IF(OR(EXACT(OFFSET(Metadata!$A$1,0,0,Metadata!Metadata_Table_Length,1),C1991)),1,""),""),"")</f>
        <v/>
      </c>
      <c r="E1991" s="163" t="str">
        <f t="array" aca="1" ref="E1991" ca="1">IF(B1991&lt;&gt;"",IF(D1991=1,OFFSET(Metadata!$B$1,MIN(IF(OFFSET(Metadata!$A$1,0,0,Metadata!Metadata_Table_Length,1)=C1991,ROW(OFFSET(Metadata!$A$1,0,0,Metadata!Metadata_Table_Length,1))-1,"")),0),OFFSET(Metadata!$B$1,MIN(IF(OFFSET(Metadata!$A$1,0,0,Metadata!Metadata_Table_Length,1)=SUBSTITUTE(C1991,"rawdatafilename","originalfilename"),ROW(OFFSET(Metadata!$A$1,0,0,Metadata!Metadata_Table_Length,1))-1,"")),0)),"")</f>
        <v/>
      </c>
      <c r="F1991" t="str">
        <f t="shared" ca="1" si="127"/>
        <v/>
      </c>
      <c r="G1991" t="str">
        <f t="array" aca="1" ref="G1991" ca="1">IF(B1991&lt;&gt;"",OFFSET(Metadata!$B$1,MIN(IF(OFFSET(Metadata!$A$1,0,0,Metadata!Metadata_Table_Length,1)=SUBSTITUTE(C1991,"rawdatafilename","partnumber"),ROW(OFFSET(Metadata!$A$1,0,0,Metadata!Metadata_Table_Length,1))-1,"")),0),"")</f>
        <v/>
      </c>
      <c r="H1991" t="str">
        <f t="array" aca="1" ref="H1991" ca="1">IF(B1991&lt;&gt;"",OFFSET(Metadata!$B$1,MIN(IF(OFFSET(Metadata!$A$1,0,0,Metadata!Metadata_Table_Length,1)=SUBSTITUTE(C1991,"rawdatafilename","original_count"),ROW(OFFSET(Metadata!$A$1,0,0,Metadata!Metadata_Table_Length,1))-1,"")),0),"")</f>
        <v/>
      </c>
      <c r="I1991" t="str">
        <f t="array" aca="1" ref="I1991" ca="1">IF(B1991&lt;&gt;"",OFFSET(Metadata!$B$1,MIN(IF(OFFSET(Metadata!$A$1,0,0,Metadata!Metadata_Table_Length,1)=SUBSTITUTE(C1991,"rawdatafilename","count"),ROW(OFFSET(Metadata!$A$1,0,0,Metadata!Metadata_Table_Length,1))-1,"")),0),"")</f>
        <v/>
      </c>
      <c r="J1991" t="str">
        <f t="array" aca="1" ref="J1991" ca="1">IF(AND(G1991&lt;&gt;"",G1991&lt;&gt;G1990),MAX(IF(G$2:G$2001=G1991,H$2:H$2001,"")),"")</f>
        <v/>
      </c>
      <c r="K1991" t="str">
        <f t="array" aca="1" ref="K1991" ca="1">IF(AND(G1991&lt;&gt;"",G1991&lt;&gt;G1990),MAX(IF(G$2:G$2001=G1991,I$2:I$2001,"")),"")</f>
        <v/>
      </c>
      <c r="L1991" t="str">
        <f t="shared" ca="1" si="124"/>
        <v/>
      </c>
    </row>
    <row r="1992" spans="2:12" x14ac:dyDescent="0.25">
      <c r="B1992" t="str">
        <f t="shared" ca="1" si="126"/>
        <v/>
      </c>
      <c r="C1992" t="str">
        <f t="shared" ca="1" si="125"/>
        <v/>
      </c>
      <c r="D1992" s="156" t="str">
        <f t="array" aca="1" ref="D1992" ca="1">IFERROR(IF(B1992&lt;&gt;"",IF(OR(EXACT(OFFSET(Metadata!$A$1,0,0,Metadata!Metadata_Table_Length,1),C1992)),1,""),""),"")</f>
        <v/>
      </c>
      <c r="E1992" s="163" t="str">
        <f t="array" aca="1" ref="E1992" ca="1">IF(B1992&lt;&gt;"",IF(D1992=1,OFFSET(Metadata!$B$1,MIN(IF(OFFSET(Metadata!$A$1,0,0,Metadata!Metadata_Table_Length,1)=C1992,ROW(OFFSET(Metadata!$A$1,0,0,Metadata!Metadata_Table_Length,1))-1,"")),0),OFFSET(Metadata!$B$1,MIN(IF(OFFSET(Metadata!$A$1,0,0,Metadata!Metadata_Table_Length,1)=SUBSTITUTE(C1992,"rawdatafilename","originalfilename"),ROW(OFFSET(Metadata!$A$1,0,0,Metadata!Metadata_Table_Length,1))-1,"")),0)),"")</f>
        <v/>
      </c>
      <c r="F1992" t="str">
        <f t="shared" ca="1" si="127"/>
        <v/>
      </c>
      <c r="G1992" t="str">
        <f t="array" aca="1" ref="G1992" ca="1">IF(B1992&lt;&gt;"",OFFSET(Metadata!$B$1,MIN(IF(OFFSET(Metadata!$A$1,0,0,Metadata!Metadata_Table_Length,1)=SUBSTITUTE(C1992,"rawdatafilename","partnumber"),ROW(OFFSET(Metadata!$A$1,0,0,Metadata!Metadata_Table_Length,1))-1,"")),0),"")</f>
        <v/>
      </c>
      <c r="H1992" t="str">
        <f t="array" aca="1" ref="H1992" ca="1">IF(B1992&lt;&gt;"",OFFSET(Metadata!$B$1,MIN(IF(OFFSET(Metadata!$A$1,0,0,Metadata!Metadata_Table_Length,1)=SUBSTITUTE(C1992,"rawdatafilename","original_count"),ROW(OFFSET(Metadata!$A$1,0,0,Metadata!Metadata_Table_Length,1))-1,"")),0),"")</f>
        <v/>
      </c>
      <c r="I1992" t="str">
        <f t="array" aca="1" ref="I1992" ca="1">IF(B1992&lt;&gt;"",OFFSET(Metadata!$B$1,MIN(IF(OFFSET(Metadata!$A$1,0,0,Metadata!Metadata_Table_Length,1)=SUBSTITUTE(C1992,"rawdatafilename","count"),ROW(OFFSET(Metadata!$A$1,0,0,Metadata!Metadata_Table_Length,1))-1,"")),0),"")</f>
        <v/>
      </c>
      <c r="J1992" t="str">
        <f t="array" aca="1" ref="J1992" ca="1">IF(AND(G1992&lt;&gt;"",G1992&lt;&gt;G1991),MAX(IF(G$2:G$2001=G1992,H$2:H$2001,"")),"")</f>
        <v/>
      </c>
      <c r="K1992" t="str">
        <f t="array" aca="1" ref="K1992" ca="1">IF(AND(G1992&lt;&gt;"",G1992&lt;&gt;G1991),MAX(IF(G$2:G$2001=G1992,I$2:I$2001,"")),"")</f>
        <v/>
      </c>
      <c r="L1992" t="str">
        <f t="shared" ca="1" si="124"/>
        <v/>
      </c>
    </row>
    <row r="1993" spans="2:12" x14ac:dyDescent="0.25">
      <c r="B1993" t="str">
        <f t="shared" ca="1" si="126"/>
        <v/>
      </c>
      <c r="C1993" t="str">
        <f t="shared" ca="1" si="125"/>
        <v/>
      </c>
      <c r="D1993" s="156" t="str">
        <f t="array" aca="1" ref="D1993" ca="1">IFERROR(IF(B1993&lt;&gt;"",IF(OR(EXACT(OFFSET(Metadata!$A$1,0,0,Metadata!Metadata_Table_Length,1),C1993)),1,""),""),"")</f>
        <v/>
      </c>
      <c r="E1993" s="163" t="str">
        <f t="array" aca="1" ref="E1993" ca="1">IF(B1993&lt;&gt;"",IF(D1993=1,OFFSET(Metadata!$B$1,MIN(IF(OFFSET(Metadata!$A$1,0,0,Metadata!Metadata_Table_Length,1)=C1993,ROW(OFFSET(Metadata!$A$1,0,0,Metadata!Metadata_Table_Length,1))-1,"")),0),OFFSET(Metadata!$B$1,MIN(IF(OFFSET(Metadata!$A$1,0,0,Metadata!Metadata_Table_Length,1)=SUBSTITUTE(C1993,"rawdatafilename","originalfilename"),ROW(OFFSET(Metadata!$A$1,0,0,Metadata!Metadata_Table_Length,1))-1,"")),0)),"")</f>
        <v/>
      </c>
      <c r="F1993" t="str">
        <f t="shared" ca="1" si="127"/>
        <v/>
      </c>
      <c r="G1993" t="str">
        <f t="array" aca="1" ref="G1993" ca="1">IF(B1993&lt;&gt;"",OFFSET(Metadata!$B$1,MIN(IF(OFFSET(Metadata!$A$1,0,0,Metadata!Metadata_Table_Length,1)=SUBSTITUTE(C1993,"rawdatafilename","partnumber"),ROW(OFFSET(Metadata!$A$1,0,0,Metadata!Metadata_Table_Length,1))-1,"")),0),"")</f>
        <v/>
      </c>
      <c r="H1993" t="str">
        <f t="array" aca="1" ref="H1993" ca="1">IF(B1993&lt;&gt;"",OFFSET(Metadata!$B$1,MIN(IF(OFFSET(Metadata!$A$1,0,0,Metadata!Metadata_Table_Length,1)=SUBSTITUTE(C1993,"rawdatafilename","original_count"),ROW(OFFSET(Metadata!$A$1,0,0,Metadata!Metadata_Table_Length,1))-1,"")),0),"")</f>
        <v/>
      </c>
      <c r="I1993" t="str">
        <f t="array" aca="1" ref="I1993" ca="1">IF(B1993&lt;&gt;"",OFFSET(Metadata!$B$1,MIN(IF(OFFSET(Metadata!$A$1,0,0,Metadata!Metadata_Table_Length,1)=SUBSTITUTE(C1993,"rawdatafilename","count"),ROW(OFFSET(Metadata!$A$1,0,0,Metadata!Metadata_Table_Length,1))-1,"")),0),"")</f>
        <v/>
      </c>
      <c r="J1993" t="str">
        <f t="array" aca="1" ref="J1993" ca="1">IF(AND(G1993&lt;&gt;"",G1993&lt;&gt;G1992),MAX(IF(G$2:G$2001=G1993,H$2:H$2001,"")),"")</f>
        <v/>
      </c>
      <c r="K1993" t="str">
        <f t="array" aca="1" ref="K1993" ca="1">IF(AND(G1993&lt;&gt;"",G1993&lt;&gt;G1992),MAX(IF(G$2:G$2001=G1993,I$2:I$2001,"")),"")</f>
        <v/>
      </c>
      <c r="L1993" t="str">
        <f t="shared" ca="1" si="124"/>
        <v/>
      </c>
    </row>
    <row r="1994" spans="2:12" x14ac:dyDescent="0.25">
      <c r="B1994" t="str">
        <f t="shared" ca="1" si="126"/>
        <v/>
      </c>
      <c r="C1994" t="str">
        <f t="shared" ca="1" si="125"/>
        <v/>
      </c>
      <c r="D1994" s="156" t="str">
        <f t="array" aca="1" ref="D1994" ca="1">IFERROR(IF(B1994&lt;&gt;"",IF(OR(EXACT(OFFSET(Metadata!$A$1,0,0,Metadata!Metadata_Table_Length,1),C1994)),1,""),""),"")</f>
        <v/>
      </c>
      <c r="E1994" s="163" t="str">
        <f t="array" aca="1" ref="E1994" ca="1">IF(B1994&lt;&gt;"",IF(D1994=1,OFFSET(Metadata!$B$1,MIN(IF(OFFSET(Metadata!$A$1,0,0,Metadata!Metadata_Table_Length,1)=C1994,ROW(OFFSET(Metadata!$A$1,0,0,Metadata!Metadata_Table_Length,1))-1,"")),0),OFFSET(Metadata!$B$1,MIN(IF(OFFSET(Metadata!$A$1,0,0,Metadata!Metadata_Table_Length,1)=SUBSTITUTE(C1994,"rawdatafilename","originalfilename"),ROW(OFFSET(Metadata!$A$1,0,0,Metadata!Metadata_Table_Length,1))-1,"")),0)),"")</f>
        <v/>
      </c>
      <c r="F1994" t="str">
        <f t="shared" ca="1" si="127"/>
        <v/>
      </c>
      <c r="G1994" t="str">
        <f t="array" aca="1" ref="G1994" ca="1">IF(B1994&lt;&gt;"",OFFSET(Metadata!$B$1,MIN(IF(OFFSET(Metadata!$A$1,0,0,Metadata!Metadata_Table_Length,1)=SUBSTITUTE(C1994,"rawdatafilename","partnumber"),ROW(OFFSET(Metadata!$A$1,0,0,Metadata!Metadata_Table_Length,1))-1,"")),0),"")</f>
        <v/>
      </c>
      <c r="H1994" t="str">
        <f t="array" aca="1" ref="H1994" ca="1">IF(B1994&lt;&gt;"",OFFSET(Metadata!$B$1,MIN(IF(OFFSET(Metadata!$A$1,0,0,Metadata!Metadata_Table_Length,1)=SUBSTITUTE(C1994,"rawdatafilename","original_count"),ROW(OFFSET(Metadata!$A$1,0,0,Metadata!Metadata_Table_Length,1))-1,"")),0),"")</f>
        <v/>
      </c>
      <c r="I1994" t="str">
        <f t="array" aca="1" ref="I1994" ca="1">IF(B1994&lt;&gt;"",OFFSET(Metadata!$B$1,MIN(IF(OFFSET(Metadata!$A$1,0,0,Metadata!Metadata_Table_Length,1)=SUBSTITUTE(C1994,"rawdatafilename","count"),ROW(OFFSET(Metadata!$A$1,0,0,Metadata!Metadata_Table_Length,1))-1,"")),0),"")</f>
        <v/>
      </c>
      <c r="J1994" t="str">
        <f t="array" aca="1" ref="J1994" ca="1">IF(AND(G1994&lt;&gt;"",G1994&lt;&gt;G1993),MAX(IF(G$2:G$2001=G1994,H$2:H$2001,"")),"")</f>
        <v/>
      </c>
      <c r="K1994" t="str">
        <f t="array" aca="1" ref="K1994" ca="1">IF(AND(G1994&lt;&gt;"",G1994&lt;&gt;G1993),MAX(IF(G$2:G$2001=G1994,I$2:I$2001,"")),"")</f>
        <v/>
      </c>
      <c r="L1994" t="str">
        <f t="shared" ca="1" si="124"/>
        <v/>
      </c>
    </row>
    <row r="1995" spans="2:12" x14ac:dyDescent="0.25">
      <c r="B1995" t="str">
        <f t="shared" ca="1" si="126"/>
        <v/>
      </c>
      <c r="C1995" t="str">
        <f t="shared" ca="1" si="125"/>
        <v/>
      </c>
      <c r="D1995" s="156" t="str">
        <f t="array" aca="1" ref="D1995" ca="1">IFERROR(IF(B1995&lt;&gt;"",IF(OR(EXACT(OFFSET(Metadata!$A$1,0,0,Metadata!Metadata_Table_Length,1),C1995)),1,""),""),"")</f>
        <v/>
      </c>
      <c r="E1995" s="163" t="str">
        <f t="array" aca="1" ref="E1995" ca="1">IF(B1995&lt;&gt;"",IF(D1995=1,OFFSET(Metadata!$B$1,MIN(IF(OFFSET(Metadata!$A$1,0,0,Metadata!Metadata_Table_Length,1)=C1995,ROW(OFFSET(Metadata!$A$1,0,0,Metadata!Metadata_Table_Length,1))-1,"")),0),OFFSET(Metadata!$B$1,MIN(IF(OFFSET(Metadata!$A$1,0,0,Metadata!Metadata_Table_Length,1)=SUBSTITUTE(C1995,"rawdatafilename","originalfilename"),ROW(OFFSET(Metadata!$A$1,0,0,Metadata!Metadata_Table_Length,1))-1,"")),0)),"")</f>
        <v/>
      </c>
      <c r="F1995" t="str">
        <f t="shared" ca="1" si="127"/>
        <v/>
      </c>
      <c r="G1995" t="str">
        <f t="array" aca="1" ref="G1995" ca="1">IF(B1995&lt;&gt;"",OFFSET(Metadata!$B$1,MIN(IF(OFFSET(Metadata!$A$1,0,0,Metadata!Metadata_Table_Length,1)=SUBSTITUTE(C1995,"rawdatafilename","partnumber"),ROW(OFFSET(Metadata!$A$1,0,0,Metadata!Metadata_Table_Length,1))-1,"")),0),"")</f>
        <v/>
      </c>
      <c r="H1995" t="str">
        <f t="array" aca="1" ref="H1995" ca="1">IF(B1995&lt;&gt;"",OFFSET(Metadata!$B$1,MIN(IF(OFFSET(Metadata!$A$1,0,0,Metadata!Metadata_Table_Length,1)=SUBSTITUTE(C1995,"rawdatafilename","original_count"),ROW(OFFSET(Metadata!$A$1,0,0,Metadata!Metadata_Table_Length,1))-1,"")),0),"")</f>
        <v/>
      </c>
      <c r="I1995" t="str">
        <f t="array" aca="1" ref="I1995" ca="1">IF(B1995&lt;&gt;"",OFFSET(Metadata!$B$1,MIN(IF(OFFSET(Metadata!$A$1,0,0,Metadata!Metadata_Table_Length,1)=SUBSTITUTE(C1995,"rawdatafilename","count"),ROW(OFFSET(Metadata!$A$1,0,0,Metadata!Metadata_Table_Length,1))-1,"")),0),"")</f>
        <v/>
      </c>
      <c r="J1995" t="str">
        <f t="array" aca="1" ref="J1995" ca="1">IF(AND(G1995&lt;&gt;"",G1995&lt;&gt;G1994),MAX(IF(G$2:G$2001=G1995,H$2:H$2001,"")),"")</f>
        <v/>
      </c>
      <c r="K1995" t="str">
        <f t="array" aca="1" ref="K1995" ca="1">IF(AND(G1995&lt;&gt;"",G1995&lt;&gt;G1994),MAX(IF(G$2:G$2001=G1995,I$2:I$2001,"")),"")</f>
        <v/>
      </c>
      <c r="L1995" t="str">
        <f t="shared" ca="1" si="124"/>
        <v/>
      </c>
    </row>
    <row r="1996" spans="2:12" x14ac:dyDescent="0.25">
      <c r="B1996" t="str">
        <f t="shared" ca="1" si="126"/>
        <v/>
      </c>
      <c r="C1996" t="str">
        <f t="shared" ca="1" si="125"/>
        <v/>
      </c>
      <c r="D1996" s="156" t="str">
        <f t="array" aca="1" ref="D1996" ca="1">IFERROR(IF(B1996&lt;&gt;"",IF(OR(EXACT(OFFSET(Metadata!$A$1,0,0,Metadata!Metadata_Table_Length,1),C1996)),1,""),""),"")</f>
        <v/>
      </c>
      <c r="E1996" s="163" t="str">
        <f t="array" aca="1" ref="E1996" ca="1">IF(B1996&lt;&gt;"",IF(D1996=1,OFFSET(Metadata!$B$1,MIN(IF(OFFSET(Metadata!$A$1,0,0,Metadata!Metadata_Table_Length,1)=C1996,ROW(OFFSET(Metadata!$A$1,0,0,Metadata!Metadata_Table_Length,1))-1,"")),0),OFFSET(Metadata!$B$1,MIN(IF(OFFSET(Metadata!$A$1,0,0,Metadata!Metadata_Table_Length,1)=SUBSTITUTE(C1996,"rawdatafilename","originalfilename"),ROW(OFFSET(Metadata!$A$1,0,0,Metadata!Metadata_Table_Length,1))-1,"")),0)),"")</f>
        <v/>
      </c>
      <c r="F1996" t="str">
        <f t="shared" ca="1" si="127"/>
        <v/>
      </c>
      <c r="G1996" t="str">
        <f t="array" aca="1" ref="G1996" ca="1">IF(B1996&lt;&gt;"",OFFSET(Metadata!$B$1,MIN(IF(OFFSET(Metadata!$A$1,0,0,Metadata!Metadata_Table_Length,1)=SUBSTITUTE(C1996,"rawdatafilename","partnumber"),ROW(OFFSET(Metadata!$A$1,0,0,Metadata!Metadata_Table_Length,1))-1,"")),0),"")</f>
        <v/>
      </c>
      <c r="H1996" t="str">
        <f t="array" aca="1" ref="H1996" ca="1">IF(B1996&lt;&gt;"",OFFSET(Metadata!$B$1,MIN(IF(OFFSET(Metadata!$A$1,0,0,Metadata!Metadata_Table_Length,1)=SUBSTITUTE(C1996,"rawdatafilename","original_count"),ROW(OFFSET(Metadata!$A$1,0,0,Metadata!Metadata_Table_Length,1))-1,"")),0),"")</f>
        <v/>
      </c>
      <c r="I1996" t="str">
        <f t="array" aca="1" ref="I1996" ca="1">IF(B1996&lt;&gt;"",OFFSET(Metadata!$B$1,MIN(IF(OFFSET(Metadata!$A$1,0,0,Metadata!Metadata_Table_Length,1)=SUBSTITUTE(C1996,"rawdatafilename","count"),ROW(OFFSET(Metadata!$A$1,0,0,Metadata!Metadata_Table_Length,1))-1,"")),0),"")</f>
        <v/>
      </c>
      <c r="J1996" t="str">
        <f t="array" aca="1" ref="J1996" ca="1">IF(AND(G1996&lt;&gt;"",G1996&lt;&gt;G1995),MAX(IF(G$2:G$2001=G1996,H$2:H$2001,"")),"")</f>
        <v/>
      </c>
      <c r="K1996" t="str">
        <f t="array" aca="1" ref="K1996" ca="1">IF(AND(G1996&lt;&gt;"",G1996&lt;&gt;G1995),MAX(IF(G$2:G$2001=G1996,I$2:I$2001,"")),"")</f>
        <v/>
      </c>
      <c r="L1996" t="str">
        <f t="shared" ca="1" si="124"/>
        <v/>
      </c>
    </row>
    <row r="1997" spans="2:12" x14ac:dyDescent="0.25">
      <c r="B1997" t="str">
        <f t="shared" ca="1" si="126"/>
        <v/>
      </c>
      <c r="C1997" t="str">
        <f t="shared" ca="1" si="125"/>
        <v/>
      </c>
      <c r="D1997" s="156" t="str">
        <f t="array" aca="1" ref="D1997" ca="1">IFERROR(IF(B1997&lt;&gt;"",IF(OR(EXACT(OFFSET(Metadata!$A$1,0,0,Metadata!Metadata_Table_Length,1),C1997)),1,""),""),"")</f>
        <v/>
      </c>
      <c r="E1997" s="163" t="str">
        <f t="array" aca="1" ref="E1997" ca="1">IF(B1997&lt;&gt;"",IF(D1997=1,OFFSET(Metadata!$B$1,MIN(IF(OFFSET(Metadata!$A$1,0,0,Metadata!Metadata_Table_Length,1)=C1997,ROW(OFFSET(Metadata!$A$1,0,0,Metadata!Metadata_Table_Length,1))-1,"")),0),OFFSET(Metadata!$B$1,MIN(IF(OFFSET(Metadata!$A$1,0,0,Metadata!Metadata_Table_Length,1)=SUBSTITUTE(C1997,"rawdatafilename","originalfilename"),ROW(OFFSET(Metadata!$A$1,0,0,Metadata!Metadata_Table_Length,1))-1,"")),0)),"")</f>
        <v/>
      </c>
      <c r="F1997" t="str">
        <f t="shared" ca="1" si="127"/>
        <v/>
      </c>
      <c r="G1997" t="str">
        <f t="array" aca="1" ref="G1997" ca="1">IF(B1997&lt;&gt;"",OFFSET(Metadata!$B$1,MIN(IF(OFFSET(Metadata!$A$1,0,0,Metadata!Metadata_Table_Length,1)=SUBSTITUTE(C1997,"rawdatafilename","partnumber"),ROW(OFFSET(Metadata!$A$1,0,0,Metadata!Metadata_Table_Length,1))-1,"")),0),"")</f>
        <v/>
      </c>
      <c r="H1997" t="str">
        <f t="array" aca="1" ref="H1997" ca="1">IF(B1997&lt;&gt;"",OFFSET(Metadata!$B$1,MIN(IF(OFFSET(Metadata!$A$1,0,0,Metadata!Metadata_Table_Length,1)=SUBSTITUTE(C1997,"rawdatafilename","original_count"),ROW(OFFSET(Metadata!$A$1,0,0,Metadata!Metadata_Table_Length,1))-1,"")),0),"")</f>
        <v/>
      </c>
      <c r="I1997" t="str">
        <f t="array" aca="1" ref="I1997" ca="1">IF(B1997&lt;&gt;"",OFFSET(Metadata!$B$1,MIN(IF(OFFSET(Metadata!$A$1,0,0,Metadata!Metadata_Table_Length,1)=SUBSTITUTE(C1997,"rawdatafilename","count"),ROW(OFFSET(Metadata!$A$1,0,0,Metadata!Metadata_Table_Length,1))-1,"")),0),"")</f>
        <v/>
      </c>
      <c r="J1997" t="str">
        <f t="array" aca="1" ref="J1997" ca="1">IF(AND(G1997&lt;&gt;"",G1997&lt;&gt;G1996),MAX(IF(G$2:G$2001=G1997,H$2:H$2001,"")),"")</f>
        <v/>
      </c>
      <c r="K1997" t="str">
        <f t="array" aca="1" ref="K1997" ca="1">IF(AND(G1997&lt;&gt;"",G1997&lt;&gt;G1996),MAX(IF(G$2:G$2001=G1997,I$2:I$2001,"")),"")</f>
        <v/>
      </c>
      <c r="L1997" t="str">
        <f t="shared" ca="1" si="124"/>
        <v/>
      </c>
    </row>
    <row r="1998" spans="2:12" x14ac:dyDescent="0.25">
      <c r="B1998" t="str">
        <f t="shared" ca="1" si="126"/>
        <v/>
      </c>
      <c r="C1998" t="str">
        <f t="shared" ca="1" si="125"/>
        <v/>
      </c>
      <c r="D1998" s="156" t="str">
        <f t="array" aca="1" ref="D1998" ca="1">IFERROR(IF(B1998&lt;&gt;"",IF(OR(EXACT(OFFSET(Metadata!$A$1,0,0,Metadata!Metadata_Table_Length,1),C1998)),1,""),""),"")</f>
        <v/>
      </c>
      <c r="E1998" s="163" t="str">
        <f t="array" aca="1" ref="E1998" ca="1">IF(B1998&lt;&gt;"",IF(D1998=1,OFFSET(Metadata!$B$1,MIN(IF(OFFSET(Metadata!$A$1,0,0,Metadata!Metadata_Table_Length,1)=C1998,ROW(OFFSET(Metadata!$A$1,0,0,Metadata!Metadata_Table_Length,1))-1,"")),0),OFFSET(Metadata!$B$1,MIN(IF(OFFSET(Metadata!$A$1,0,0,Metadata!Metadata_Table_Length,1)=SUBSTITUTE(C1998,"rawdatafilename","originalfilename"),ROW(OFFSET(Metadata!$A$1,0,0,Metadata!Metadata_Table_Length,1))-1,"")),0)),"")</f>
        <v/>
      </c>
      <c r="F1998" t="str">
        <f t="shared" ca="1" si="127"/>
        <v/>
      </c>
      <c r="G1998" t="str">
        <f t="array" aca="1" ref="G1998" ca="1">IF(B1998&lt;&gt;"",OFFSET(Metadata!$B$1,MIN(IF(OFFSET(Metadata!$A$1,0,0,Metadata!Metadata_Table_Length,1)=SUBSTITUTE(C1998,"rawdatafilename","partnumber"),ROW(OFFSET(Metadata!$A$1,0,0,Metadata!Metadata_Table_Length,1))-1,"")),0),"")</f>
        <v/>
      </c>
      <c r="H1998" t="str">
        <f t="array" aca="1" ref="H1998" ca="1">IF(B1998&lt;&gt;"",OFFSET(Metadata!$B$1,MIN(IF(OFFSET(Metadata!$A$1,0,0,Metadata!Metadata_Table_Length,1)=SUBSTITUTE(C1998,"rawdatafilename","original_count"),ROW(OFFSET(Metadata!$A$1,0,0,Metadata!Metadata_Table_Length,1))-1,"")),0),"")</f>
        <v/>
      </c>
      <c r="I1998" t="str">
        <f t="array" aca="1" ref="I1998" ca="1">IF(B1998&lt;&gt;"",OFFSET(Metadata!$B$1,MIN(IF(OFFSET(Metadata!$A$1,0,0,Metadata!Metadata_Table_Length,1)=SUBSTITUTE(C1998,"rawdatafilename","count"),ROW(OFFSET(Metadata!$A$1,0,0,Metadata!Metadata_Table_Length,1))-1,"")),0),"")</f>
        <v/>
      </c>
      <c r="J1998" t="str">
        <f t="array" aca="1" ref="J1998" ca="1">IF(AND(G1998&lt;&gt;"",G1998&lt;&gt;G1997),MAX(IF(G$2:G$2001=G1998,H$2:H$2001,"")),"")</f>
        <v/>
      </c>
      <c r="K1998" t="str">
        <f t="array" aca="1" ref="K1998" ca="1">IF(AND(G1998&lt;&gt;"",G1998&lt;&gt;G1997),MAX(IF(G$2:G$2001=G1998,I$2:I$2001,"")),"")</f>
        <v/>
      </c>
      <c r="L1998" t="str">
        <f t="shared" ca="1" si="124"/>
        <v/>
      </c>
    </row>
    <row r="1999" spans="2:12" x14ac:dyDescent="0.25">
      <c r="B1999" t="str">
        <f t="shared" ca="1" si="126"/>
        <v/>
      </c>
      <c r="C1999" t="str">
        <f t="shared" ca="1" si="125"/>
        <v/>
      </c>
      <c r="D1999" s="156" t="str">
        <f t="array" aca="1" ref="D1999" ca="1">IFERROR(IF(B1999&lt;&gt;"",IF(OR(EXACT(OFFSET(Metadata!$A$1,0,0,Metadata!Metadata_Table_Length,1),C1999)),1,""),""),"")</f>
        <v/>
      </c>
      <c r="E1999" s="163" t="str">
        <f t="array" aca="1" ref="E1999" ca="1">IF(B1999&lt;&gt;"",IF(D1999=1,OFFSET(Metadata!$B$1,MIN(IF(OFFSET(Metadata!$A$1,0,0,Metadata!Metadata_Table_Length,1)=C1999,ROW(OFFSET(Metadata!$A$1,0,0,Metadata!Metadata_Table_Length,1))-1,"")),0),OFFSET(Metadata!$B$1,MIN(IF(OFFSET(Metadata!$A$1,0,0,Metadata!Metadata_Table_Length,1)=SUBSTITUTE(C1999,"rawdatafilename","originalfilename"),ROW(OFFSET(Metadata!$A$1,0,0,Metadata!Metadata_Table_Length,1))-1,"")),0)),"")</f>
        <v/>
      </c>
      <c r="F1999" t="str">
        <f t="shared" ca="1" si="127"/>
        <v/>
      </c>
      <c r="G1999" t="str">
        <f t="array" aca="1" ref="G1999" ca="1">IF(B1999&lt;&gt;"",OFFSET(Metadata!$B$1,MIN(IF(OFFSET(Metadata!$A$1,0,0,Metadata!Metadata_Table_Length,1)=SUBSTITUTE(C1999,"rawdatafilename","partnumber"),ROW(OFFSET(Metadata!$A$1,0,0,Metadata!Metadata_Table_Length,1))-1,"")),0),"")</f>
        <v/>
      </c>
      <c r="H1999" t="str">
        <f t="array" aca="1" ref="H1999" ca="1">IF(B1999&lt;&gt;"",OFFSET(Metadata!$B$1,MIN(IF(OFFSET(Metadata!$A$1,0,0,Metadata!Metadata_Table_Length,1)=SUBSTITUTE(C1999,"rawdatafilename","original_count"),ROW(OFFSET(Metadata!$A$1,0,0,Metadata!Metadata_Table_Length,1))-1,"")),0),"")</f>
        <v/>
      </c>
      <c r="I1999" t="str">
        <f t="array" aca="1" ref="I1999" ca="1">IF(B1999&lt;&gt;"",OFFSET(Metadata!$B$1,MIN(IF(OFFSET(Metadata!$A$1,0,0,Metadata!Metadata_Table_Length,1)=SUBSTITUTE(C1999,"rawdatafilename","count"),ROW(OFFSET(Metadata!$A$1,0,0,Metadata!Metadata_Table_Length,1))-1,"")),0),"")</f>
        <v/>
      </c>
      <c r="J1999" t="str">
        <f t="array" aca="1" ref="J1999" ca="1">IF(AND(G1999&lt;&gt;"",G1999&lt;&gt;G1998),MAX(IF(G$2:G$2001=G1999,H$2:H$2001,"")),"")</f>
        <v/>
      </c>
      <c r="K1999" t="str">
        <f t="array" aca="1" ref="K1999" ca="1">IF(AND(G1999&lt;&gt;"",G1999&lt;&gt;G1998),MAX(IF(G$2:G$2001=G1999,I$2:I$2001,"")),"")</f>
        <v/>
      </c>
      <c r="L1999" t="str">
        <f t="shared" ca="1" si="124"/>
        <v/>
      </c>
    </row>
    <row r="2000" spans="2:12" x14ac:dyDescent="0.25">
      <c r="B2000" t="str">
        <f t="shared" ca="1" si="126"/>
        <v/>
      </c>
      <c r="C2000" t="str">
        <f t="shared" ca="1" si="125"/>
        <v/>
      </c>
      <c r="D2000" s="156" t="str">
        <f t="array" aca="1" ref="D2000" ca="1">IFERROR(IF(B2000&lt;&gt;"",IF(OR(EXACT(OFFSET(Metadata!$A$1,0,0,Metadata!Metadata_Table_Length,1),C2000)),1,""),""),"")</f>
        <v/>
      </c>
      <c r="E2000" s="163" t="str">
        <f t="array" aca="1" ref="E2000" ca="1">IF(B2000&lt;&gt;"",IF(D2000=1,OFFSET(Metadata!$B$1,MIN(IF(OFFSET(Metadata!$A$1,0,0,Metadata!Metadata_Table_Length,1)=C2000,ROW(OFFSET(Metadata!$A$1,0,0,Metadata!Metadata_Table_Length,1))-1,"")),0),OFFSET(Metadata!$B$1,MIN(IF(OFFSET(Metadata!$A$1,0,0,Metadata!Metadata_Table_Length,1)=SUBSTITUTE(C2000,"rawdatafilename","originalfilename"),ROW(OFFSET(Metadata!$A$1,0,0,Metadata!Metadata_Table_Length,1))-1,"")),0)),"")</f>
        <v/>
      </c>
      <c r="F2000" t="str">
        <f t="shared" ca="1" si="127"/>
        <v/>
      </c>
      <c r="G2000" t="str">
        <f t="array" aca="1" ref="G2000" ca="1">IF(B2000&lt;&gt;"",OFFSET(Metadata!$B$1,MIN(IF(OFFSET(Metadata!$A$1,0,0,Metadata!Metadata_Table_Length,1)=SUBSTITUTE(C2000,"rawdatafilename","partnumber"),ROW(OFFSET(Metadata!$A$1,0,0,Metadata!Metadata_Table_Length,1))-1,"")),0),"")</f>
        <v/>
      </c>
      <c r="H2000" t="str">
        <f t="array" aca="1" ref="H2000" ca="1">IF(B2000&lt;&gt;"",OFFSET(Metadata!$B$1,MIN(IF(OFFSET(Metadata!$A$1,0,0,Metadata!Metadata_Table_Length,1)=SUBSTITUTE(C2000,"rawdatafilename","original_count"),ROW(OFFSET(Metadata!$A$1,0,0,Metadata!Metadata_Table_Length,1))-1,"")),0),"")</f>
        <v/>
      </c>
      <c r="I2000" t="str">
        <f t="array" aca="1" ref="I2000" ca="1">IF(B2000&lt;&gt;"",OFFSET(Metadata!$B$1,MIN(IF(OFFSET(Metadata!$A$1,0,0,Metadata!Metadata_Table_Length,1)=SUBSTITUTE(C2000,"rawdatafilename","count"),ROW(OFFSET(Metadata!$A$1,0,0,Metadata!Metadata_Table_Length,1))-1,"")),0),"")</f>
        <v/>
      </c>
      <c r="J2000" t="str">
        <f t="array" aca="1" ref="J2000" ca="1">IF(AND(G2000&lt;&gt;"",G2000&lt;&gt;G1999),MAX(IF(G$2:G$2001=G2000,H$2:H$2001,"")),"")</f>
        <v/>
      </c>
      <c r="K2000" t="str">
        <f t="array" aca="1" ref="K2000" ca="1">IF(AND(G2000&lt;&gt;"",G2000&lt;&gt;G1999),MAX(IF(G$2:G$2001=G2000,I$2:I$2001,"")),"")</f>
        <v/>
      </c>
      <c r="L2000" t="str">
        <f t="shared" ca="1" si="124"/>
        <v/>
      </c>
    </row>
    <row r="2001" spans="2:12" x14ac:dyDescent="0.25">
      <c r="B2001" t="str">
        <f t="shared" ca="1" si="126"/>
        <v/>
      </c>
      <c r="C2001" t="str">
        <f t="shared" ca="1" si="125"/>
        <v/>
      </c>
      <c r="D2001" s="156" t="str">
        <f t="array" aca="1" ref="D2001" ca="1">IFERROR(IF(B2001&lt;&gt;"",IF(OR(EXACT(OFFSET(Metadata!$A$1,0,0,Metadata!Metadata_Table_Length,1),C2001)),1,""),""),"")</f>
        <v/>
      </c>
      <c r="E2001" s="163" t="str">
        <f t="array" aca="1" ref="E2001" ca="1">IF(B2001&lt;&gt;"",IF(D2001=1,OFFSET(Metadata!$B$1,MIN(IF(OFFSET(Metadata!$A$1,0,0,Metadata!Metadata_Table_Length,1)=C2001,ROW(OFFSET(Metadata!$A$1,0,0,Metadata!Metadata_Table_Length,1))-1,"")),0),OFFSET(Metadata!$B$1,MIN(IF(OFFSET(Metadata!$A$1,0,0,Metadata!Metadata_Table_Length,1)=SUBSTITUTE(C2001,"rawdatafilename","originalfilename"),ROW(OFFSET(Metadata!$A$1,0,0,Metadata!Metadata_Table_Length,1))-1,"")),0)),"")</f>
        <v/>
      </c>
      <c r="F2001" t="str">
        <f t="shared" ca="1" si="127"/>
        <v/>
      </c>
      <c r="G2001" t="str">
        <f t="array" aca="1" ref="G2001" ca="1">IF(B2001&lt;&gt;"",OFFSET(Metadata!$B$1,MIN(IF(OFFSET(Metadata!$A$1,0,0,Metadata!Metadata_Table_Length,1)=SUBSTITUTE(C2001,"rawdatafilename","partnumber"),ROW(OFFSET(Metadata!$A$1,0,0,Metadata!Metadata_Table_Length,1))-1,"")),0),"")</f>
        <v/>
      </c>
      <c r="H2001" t="str">
        <f t="array" aca="1" ref="H2001" ca="1">IF(B2001&lt;&gt;"",OFFSET(Metadata!$B$1,MIN(IF(OFFSET(Metadata!$A$1,0,0,Metadata!Metadata_Table_Length,1)=SUBSTITUTE(C2001,"rawdatafilename","original_count"),ROW(OFFSET(Metadata!$A$1,0,0,Metadata!Metadata_Table_Length,1))-1,"")),0),"")</f>
        <v/>
      </c>
      <c r="I2001" t="str">
        <f t="array" aca="1" ref="I2001" ca="1">IF(B2001&lt;&gt;"",OFFSET(Metadata!$B$1,MIN(IF(OFFSET(Metadata!$A$1,0,0,Metadata!Metadata_Table_Length,1)=SUBSTITUTE(C2001,"rawdatafilename","count"),ROW(OFFSET(Metadata!$A$1,0,0,Metadata!Metadata_Table_Length,1))-1,"")),0),"")</f>
        <v/>
      </c>
      <c r="J2001" t="str">
        <f t="array" aca="1" ref="J2001" ca="1">IF(AND(G2001&lt;&gt;"",G2001&lt;&gt;G2000),MAX(IF(G$2:G$2001=G2001,H$2:H$2001,"")),"")</f>
        <v/>
      </c>
      <c r="K2001" t="str">
        <f t="array" aca="1" ref="K2001" ca="1">IF(AND(G2001&lt;&gt;"",G2001&lt;&gt;G2000),MAX(IF(G$2:G$2001=G2001,I$2:I$2001,"")),"")</f>
        <v/>
      </c>
      <c r="L2001" t="str">
        <f t="shared" ca="1" si="124"/>
        <v/>
      </c>
    </row>
  </sheetData>
  <sheetProtection algorithmName="SHA-512" hashValue="TIsje3305vP+xm+knN40uLLaWg5PLYVmPjJ7D7EKbMioIrCOw1zxVH1z7kAuEZf/mCjOQTOTScAJEqmtpARzFw==" saltValue="HbAGJvvkVVxUD9AYgBQ8Y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499984740745262"/>
  </sheetPr>
  <dimension ref="A1:AW456"/>
  <sheetViews>
    <sheetView topLeftCell="D1" workbookViewId="0">
      <pane ySplit="1" topLeftCell="A2" activePane="bottomLeft" state="frozen"/>
      <selection pane="bottomLeft" activeCell="M19" sqref="M19"/>
    </sheetView>
  </sheetViews>
  <sheetFormatPr baseColWidth="10" defaultColWidth="9.140625" defaultRowHeight="12.75" x14ac:dyDescent="0.2"/>
  <cols>
    <col min="1" max="1" width="74.140625" style="49" customWidth="1"/>
    <col min="2" max="2" width="56" style="49" customWidth="1"/>
    <col min="3" max="3" width="9" style="50" customWidth="1"/>
    <col min="4" max="4" width="10.140625" style="156" customWidth="1"/>
    <col min="5" max="5" width="13.28515625" style="50" customWidth="1"/>
    <col min="6" max="6" width="13.28515625" style="153" customWidth="1"/>
    <col min="7" max="7" width="17.42578125" style="49" customWidth="1"/>
    <col min="8" max="8" width="14.5703125" style="49" customWidth="1"/>
    <col min="9" max="9" width="14.42578125" style="49" customWidth="1"/>
    <col min="10" max="10" width="1.140625" style="44" customWidth="1"/>
    <col min="11" max="11" width="47.140625" style="54" customWidth="1"/>
    <col min="12" max="12" width="97" style="54" customWidth="1"/>
    <col min="13" max="13" width="23.7109375" style="54" customWidth="1"/>
    <col min="14" max="14" width="9.140625" style="40"/>
    <col min="15" max="49" width="9.140625" style="41"/>
    <col min="50" max="16384" width="9.140625" style="33"/>
  </cols>
  <sheetData>
    <row r="1" spans="1:49" ht="47.25" x14ac:dyDescent="0.2">
      <c r="A1" s="37" t="s">
        <v>167</v>
      </c>
      <c r="B1" s="37" t="s">
        <v>168</v>
      </c>
      <c r="C1" s="37" t="s">
        <v>169</v>
      </c>
      <c r="D1" s="147" t="s">
        <v>170</v>
      </c>
      <c r="E1" s="37" t="s">
        <v>171</v>
      </c>
      <c r="F1" s="147" t="s">
        <v>172</v>
      </c>
      <c r="G1" s="37" t="s">
        <v>173</v>
      </c>
      <c r="H1" s="37" t="s">
        <v>174</v>
      </c>
      <c r="I1" s="37" t="s">
        <v>175</v>
      </c>
      <c r="J1" s="38"/>
      <c r="K1" s="39" t="s">
        <v>176</v>
      </c>
      <c r="L1" s="39" t="s">
        <v>177</v>
      </c>
      <c r="M1" s="39" t="s">
        <v>172</v>
      </c>
    </row>
    <row r="2" spans="1:49" s="47" customFormat="1" x14ac:dyDescent="0.2">
      <c r="A2" s="42"/>
      <c r="B2" s="42"/>
      <c r="C2" s="43"/>
      <c r="D2" s="155"/>
      <c r="E2" s="43"/>
      <c r="F2" s="148"/>
      <c r="G2" s="42"/>
      <c r="H2" s="42"/>
      <c r="I2" s="42"/>
      <c r="J2" s="44"/>
      <c r="K2" s="45"/>
      <c r="L2" s="45"/>
      <c r="M2" s="46"/>
      <c r="N2" s="40"/>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row>
    <row r="3" spans="1:49" s="47" customFormat="1" x14ac:dyDescent="0.2">
      <c r="A3" s="42"/>
      <c r="B3" s="42"/>
      <c r="C3" s="43"/>
      <c r="D3" s="155"/>
      <c r="E3" s="43"/>
      <c r="F3" s="148"/>
      <c r="G3" s="42"/>
      <c r="H3" s="42"/>
      <c r="I3" s="42"/>
      <c r="J3" s="44"/>
      <c r="K3" s="45"/>
      <c r="L3" s="45"/>
      <c r="M3" s="46"/>
      <c r="N3" s="40"/>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row>
    <row r="4" spans="1:49" x14ac:dyDescent="0.2">
      <c r="A4" s="48"/>
      <c r="B4" s="49" t="s">
        <v>178</v>
      </c>
      <c r="D4" s="156" t="str">
        <f t="array" aca="1" ref="D4" ca="1">IFERROR(IF(A4&lt;&gt;"",IF(C4&lt;&gt;1,IF(OR(EXACT(OFFSET(Metadata!$A$1,0,0,Metadata!Metadata_Table_Length,1),A4)),1,""),IF(SUM(IF(ISNUMBER(SEARCH('Curated Metadata'!A4,OFFSET(Metadata!$A$1,0,0,Metadata!Metadata_Table_Length,1))),OFFSET(Metadata!$B$1,0,0,Metadata!Metadata_Table_Length,1),""))&gt;0,1,"")),""),"")</f>
        <v/>
      </c>
      <c r="E4" s="50">
        <v>1</v>
      </c>
      <c r="F4" s="149" t="str">
        <f t="array" aca="1" ref="F4" ca="1">IF(D4=1,OFFSET(Metadata!$B$1,MIN(IF(OFFSET(Metadata!$A$1,0,0,Metadata!Metadata_Table_Length,1)='Curated Metadata'!A4,ROW(OFFSET(Metadata!$A$1,0,0,Metadata!Metadata_Table_Length,1))-1,"")),0),"")</f>
        <v/>
      </c>
      <c r="G4" s="51"/>
      <c r="H4" s="52"/>
      <c r="I4" s="52"/>
      <c r="J4" s="53"/>
      <c r="K4" s="54" t="s">
        <v>179</v>
      </c>
      <c r="L4" s="54" t="str">
        <f t="shared" ref="L4:L6" si="0">B4</f>
        <v>Group filename</v>
      </c>
      <c r="M4" s="157" t="str">
        <f ca="1">IF(M5&lt;&gt;"",SUBSTITUTE(SUBSTITUTE(MID(CELL("filename",$A$1),FIND("[",CELL("filename",$A$1))+1,FIND("]",CELL("filename",$A$1))-FIND("[",CELL("filename",$A$1))-1),".xlsx",".group"),"__FDR",""),"")</f>
        <v>SUPPL TABLE 4 DDA HG_HI.group</v>
      </c>
    </row>
    <row r="5" spans="1:49" x14ac:dyDescent="0.2">
      <c r="A5" s="49" t="s">
        <v>445</v>
      </c>
      <c r="B5" s="49" t="s">
        <v>180</v>
      </c>
      <c r="D5" s="156">
        <f t="array" aca="1" ref="D5" ca="1">IFERROR(IF(A5&lt;&gt;"",IF(C5&lt;&gt;1,IF(OR(EXACT(OFFSET(Metadata!$A$1,0,0,Metadata!Metadata_Table_Length,1),A5)),1,""),IF(SUM(IF(ISNUMBER(SEARCH('Curated Metadata'!A5,OFFSET(Metadata!$A$1,0,0,Metadata!Metadata_Table_Length,1))),OFFSET(Metadata!$B$1,0,0,Metadata!Metadata_Table_Length,1),""))&gt;0,1,"")),""),"")</f>
        <v>1</v>
      </c>
      <c r="F5" s="165">
        <f t="array" aca="1" ref="F5" ca="1">IF(D5=1,OFFSET(Metadata!$B$1,MIN(IF(OFFSET(Metadata!$A$1,0,0,Metadata!Metadata_Table_Length,1)='Curated Metadata'!A5,ROW(OFFSET(Metadata!$A$1,0,0,Metadata!Metadata_Table_Length,1))-1,"")),0),"")</f>
        <v>45007.596273148149</v>
      </c>
      <c r="G5" s="51"/>
      <c r="H5" s="52"/>
      <c r="I5" s="52"/>
      <c r="J5" s="53"/>
      <c r="K5" s="54" t="s">
        <v>179</v>
      </c>
      <c r="L5" s="54" t="str">
        <f t="shared" si="0"/>
        <v>Start date</v>
      </c>
      <c r="M5" s="164">
        <f ca="1">IFERROR(IF(OR(B5&lt;&gt;L5,I5&lt;&gt;""),F5*I5,F5),"")</f>
        <v>45007.596273148149</v>
      </c>
    </row>
    <row r="6" spans="1:49" x14ac:dyDescent="0.2">
      <c r="A6" s="49" t="s">
        <v>45</v>
      </c>
      <c r="B6" s="49" t="s">
        <v>181</v>
      </c>
      <c r="D6" s="156">
        <f t="array" aca="1" ref="D6" ca="1">IFERROR(IF(A6&lt;&gt;"",IF(C6&lt;&gt;1,IF(OR(EXACT(OFFSET(Metadata!$A$1,0,0,Metadata!Metadata_Table_Length,1),A6)),1,""),IF(SUM(IF(ISNUMBER(SEARCH('Curated Metadata'!A6,OFFSET(Metadata!$A$1,0,0,Metadata!Metadata_Table_Length,1))),OFFSET(Metadata!$B$1,0,0,Metadata!Metadata_Table_Length,1),""))&gt;0,1,"")),""),"")</f>
        <v>1</v>
      </c>
      <c r="F6" s="166">
        <f t="array" aca="1" ref="F6" ca="1">IF(D6=1,OFFSET(Metadata!$B$1,MIN(IF(OFFSET(Metadata!$A$1,0,0,Metadata!Metadata_Table_Length,1)='Curated Metadata'!A6,ROW(OFFSET(Metadata!$A$1,0,0,Metadata!Metadata_Table_Length,1))-1,"")),0),"")</f>
        <v>45007.596273148149</v>
      </c>
      <c r="I6" s="52"/>
      <c r="J6" s="53"/>
      <c r="K6" s="54" t="s">
        <v>179</v>
      </c>
      <c r="L6" s="54" t="str">
        <f t="shared" si="0"/>
        <v>Start time</v>
      </c>
      <c r="M6" s="167">
        <f t="shared" ref="M6:M7" ca="1" si="1">IFERROR(IF(OR(B6&lt;&gt;L6,I6&lt;&gt;""),F6*I6,F6),"")</f>
        <v>45007.596273148149</v>
      </c>
    </row>
    <row r="7" spans="1:49" x14ac:dyDescent="0.2">
      <c r="A7" s="49" t="s">
        <v>144</v>
      </c>
      <c r="B7" s="49" t="s">
        <v>182</v>
      </c>
      <c r="D7" s="156">
        <f t="array" aca="1" ref="D7" ca="1">IFERROR(IF(A7&lt;&gt;"",IF(C7&lt;&gt;1,IF(OR(EXACT(OFFSET(Metadata!$A$1,0,0,Metadata!Metadata_Table_Length,1),A7)),1,""),IF(SUM(IF(ISNUMBER(SEARCH('Curated Metadata'!A7,OFFSET(Metadata!$A$1,0,0,Metadata!Metadata_Table_Length,1))),OFFSET(Metadata!$B$1,0,0,Metadata!Metadata_Table_Length,1),""))&gt;0,1,"")),""),"")</f>
        <v>1</v>
      </c>
      <c r="F7" s="149" t="str">
        <f t="array" aca="1" ref="F7" ca="1">IF(D7=1,OFFSET(Metadata!$B$1,MIN(IF(OFFSET(Metadata!$A$1,0,0,Metadata!Metadata_Table_Length,1)='Curated Metadata'!A7,ROW(OFFSET(Metadata!$A$1,0,0,Metadata!Metadata_Table_Length,1))-1,"")),0),"")</f>
        <v>DESKTOP-4CRA9SP\ProteinPilot_2</v>
      </c>
      <c r="K7" s="54" t="s">
        <v>179</v>
      </c>
      <c r="L7" s="54" t="str">
        <f>B7</f>
        <v>User name</v>
      </c>
      <c r="M7" s="55" t="str">
        <f t="shared" ca="1" si="1"/>
        <v>DESKTOP-4CRA9SP\ProteinPilot_2</v>
      </c>
    </row>
    <row r="8" spans="1:49" x14ac:dyDescent="0.2">
      <c r="A8" s="49" t="s">
        <v>84</v>
      </c>
      <c r="B8" s="49" t="s">
        <v>183</v>
      </c>
      <c r="D8" s="156">
        <f t="array" aca="1" ref="D8" ca="1">IFERROR(IF(A8&lt;&gt;"",IF(C8&lt;&gt;1,IF(OR(EXACT(OFFSET(Metadata!$A$1,0,0,Metadata!Metadata_Table_Length,1),A8)),1,""),IF(SUM(IF(ISNUMBER(SEARCH('Curated Metadata'!A8,OFFSET(Metadata!$A$1,0,0,Metadata!Metadata_Table_Length,1))),OFFSET(Metadata!$B$1,0,0,Metadata!Metadata_Table_Length,1),""))&gt;0,1,"")),""),"")</f>
        <v>1</v>
      </c>
      <c r="E8" s="50">
        <v>1</v>
      </c>
      <c r="F8" s="151" t="str">
        <f ca="1">IFERROR(SUBSTITUTE(SUBSTITUTE(OFFSET(Metadata!$B$1,MIN(IF(OFFSET(Metadata!$A$1,0,0,Metadata!Metadata_Table_Length,1)='Curated Metadata'!A8,ROW(OFFSET(Metadata!$A$1,0,0,Metadata!Metadata_Table_Length,1))-1,"")),0),"SEARCH:1:",""),"_0",""),"")</f>
        <v/>
      </c>
      <c r="K8" s="54" t="s">
        <v>179</v>
      </c>
      <c r="L8" s="54" t="str">
        <f>B8</f>
        <v>Internal search identifier number</v>
      </c>
      <c r="M8" s="56" t="str">
        <f ca="1">IFERROR(IF(OR(B8&lt;&gt;L8,I8&lt;&gt;""),F8*I8,F8),"")</f>
        <v/>
      </c>
    </row>
    <row r="9" spans="1:49" s="47" customFormat="1" x14ac:dyDescent="0.2">
      <c r="A9" s="42"/>
      <c r="B9" s="42"/>
      <c r="C9" s="43"/>
      <c r="D9" s="155"/>
      <c r="E9" s="43"/>
      <c r="F9" s="148"/>
      <c r="G9" s="42"/>
      <c r="H9" s="42"/>
      <c r="I9" s="42"/>
      <c r="J9" s="44"/>
      <c r="K9" s="45"/>
      <c r="L9" s="45"/>
      <c r="M9" s="46"/>
      <c r="N9" s="40"/>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row>
    <row r="10" spans="1:49" s="47" customFormat="1" x14ac:dyDescent="0.2">
      <c r="A10" s="42"/>
      <c r="B10" s="42"/>
      <c r="C10" s="43"/>
      <c r="D10" s="155"/>
      <c r="E10" s="43"/>
      <c r="F10" s="148"/>
      <c r="G10" s="42"/>
      <c r="H10" s="42"/>
      <c r="I10" s="42"/>
      <c r="J10" s="44"/>
      <c r="K10" s="45"/>
      <c r="L10" s="45"/>
      <c r="M10" s="46"/>
      <c r="N10" s="40"/>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row>
    <row r="11" spans="1:49" x14ac:dyDescent="0.2">
      <c r="A11" s="49" t="s">
        <v>184</v>
      </c>
      <c r="E11" s="50">
        <v>1</v>
      </c>
      <c r="F11" s="49"/>
      <c r="K11" s="54" t="s">
        <v>185</v>
      </c>
      <c r="L11" s="58" t="s">
        <v>186</v>
      </c>
      <c r="M11" s="59">
        <f ca="1">IFERROR(IF(SUM('Metadata Calculations'!J2:J2001)&gt;0,SUM('Metadata Calculations'!J2:J2001),""),"")</f>
        <v>18959</v>
      </c>
    </row>
    <row r="12" spans="1:49" x14ac:dyDescent="0.2">
      <c r="A12" s="49" t="s">
        <v>187</v>
      </c>
      <c r="E12" s="50">
        <v>1</v>
      </c>
      <c r="F12" s="49"/>
      <c r="K12" s="54" t="s">
        <v>185</v>
      </c>
      <c r="L12" s="58" t="s">
        <v>188</v>
      </c>
      <c r="M12" s="59">
        <f ca="1">IFERROR(IF(SUM('Metadata Calculations'!K2:K2001)&gt;0,SUM('Metadata Calculations'!K2:K2001),""),"")</f>
        <v>18959</v>
      </c>
    </row>
    <row r="13" spans="1:49" x14ac:dyDescent="0.2">
      <c r="A13" s="49" t="s">
        <v>189</v>
      </c>
      <c r="B13" s="49" t="s">
        <v>190</v>
      </c>
      <c r="C13" s="50">
        <v>1</v>
      </c>
      <c r="D13" s="156">
        <f t="array" aca="1" ref="D13" ca="1">IFERROR(IF(A13&lt;&gt;"",IF(C13&lt;&gt;1,IF(OR(EXACT(OFFSET(Metadata!$A$1,0,0,Metadata!Metadata_Table_Length,1),A13)),1,""),IF(SUM(IF(ISNUMBER(SEARCH('Curated Metadata'!A13,OFFSET(Metadata!$A$1,0,0,Metadata!Metadata_Table_Length,1))),OFFSET(Metadata!$B$1,0,0,Metadata!Metadata_Table_Length,1),""))&gt;0,1,"")),""),"")</f>
        <v>1</v>
      </c>
      <c r="E13" s="50">
        <v>1</v>
      </c>
      <c r="F13" s="152">
        <f t="array" aca="1" ref="F13" ca="1">IFERROR(MAX(IF(ISNUMBER(SEARCH('Curated Metadata'!A13,OFFSET(Metadata!$A$1,0,0,Metadata!Metadata_Table_Length,1))),OFFSET(Metadata!$B$1,0,0,Metadata!Metadata_Table_Length,1),"")),"")</f>
        <v>4</v>
      </c>
      <c r="K13" s="54" t="s">
        <v>185</v>
      </c>
      <c r="L13" s="54" t="str">
        <f>B13</f>
        <v>Number of input files</v>
      </c>
      <c r="M13" s="56">
        <f ca="1">IFERROR(IF(OR(B13&lt;&gt;L13,I13&lt;&gt;""),F13*I13,F13),"")</f>
        <v>4</v>
      </c>
    </row>
    <row r="14" spans="1:49" s="47" customFormat="1" x14ac:dyDescent="0.2">
      <c r="A14" s="42"/>
      <c r="B14" s="42"/>
      <c r="C14" s="43"/>
      <c r="D14" s="155" t="str">
        <f t="array" aca="1" ref="D14" ca="1">IFERROR(IF(A14&lt;&gt;"",IF(C14&lt;&gt;1,IF(OR(EXACT(OFFSET(Metadata!$A$1,0,0,Metadata!Metadata_Table_Length,1),A14)),1,""),IF(SUM(IF(ISNUMBER(SEARCH('Curated Metadata'!A14,OFFSET(Metadata!$A$1,0,0,Metadata!Metadata_Table_Length,1))),OFFSET(Metadata!$B$1,0,0,Metadata!Metadata_Table_Length,1),""))&gt;0,1,"")),""),"")</f>
        <v/>
      </c>
      <c r="E14" s="43"/>
      <c r="F14" s="148"/>
      <c r="G14" s="42"/>
      <c r="H14" s="42"/>
      <c r="I14" s="42"/>
      <c r="J14" s="44"/>
      <c r="K14" s="45"/>
      <c r="L14" s="45"/>
      <c r="M14" s="46"/>
      <c r="N14" s="40"/>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row>
    <row r="15" spans="1:49" s="47" customFormat="1" x14ac:dyDescent="0.2">
      <c r="A15" s="42"/>
      <c r="B15" s="42"/>
      <c r="C15" s="43"/>
      <c r="D15" s="155" t="str">
        <f t="array" aca="1" ref="D15" ca="1">IFERROR(IF(A15&lt;&gt;"",IF(C15&lt;&gt;1,IF(OR(EXACT(OFFSET(Metadata!$A$1,0,0,Metadata!Metadata_Table_Length,1),A15)),1,""),IF(SUM(IF(ISNUMBER(SEARCH('Curated Metadata'!A15,OFFSET(Metadata!$A$1,0,0,Metadata!Metadata_Table_Length,1))),OFFSET(Metadata!$B$1,0,0,Metadata!Metadata_Table_Length,1),""))&gt;0,1,"")),""),"")</f>
        <v/>
      </c>
      <c r="E15" s="43"/>
      <c r="F15" s="148"/>
      <c r="G15" s="42"/>
      <c r="H15" s="42"/>
      <c r="I15" s="42"/>
      <c r="J15" s="44"/>
      <c r="K15" s="45"/>
      <c r="L15" s="45"/>
      <c r="M15" s="46"/>
      <c r="N15" s="40"/>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row>
    <row r="16" spans="1:49" x14ac:dyDescent="0.2">
      <c r="A16" s="49" t="s">
        <v>137</v>
      </c>
      <c r="B16" s="49" t="s">
        <v>7</v>
      </c>
      <c r="D16" s="156">
        <f t="array" aca="1" ref="D16" ca="1">IFERROR(IF(A16&lt;&gt;"",IF(C16&lt;&gt;1,IF(OR(EXACT(OFFSET(Metadata!$A$1,0,0,Metadata!Metadata_Table_Length,1),A16)),1,""),IF(SUM(IF(ISNUMBER(SEARCH('Curated Metadata'!A16,OFFSET(Metadata!$A$1,0,0,Metadata!Metadata_Table_Length,1))),OFFSET(Metadata!$B$1,0,0,Metadata!Metadata_Table_Length,1),""))&gt;0,1,"")),""),"")</f>
        <v>1</v>
      </c>
      <c r="F16" s="149" t="str">
        <f t="array" aca="1" ref="F16" ca="1">IF(D16=1,OFFSET(Metadata!$B$1,MIN(IF(OFFSET(Metadata!$A$1,0,0,Metadata!Metadata_Table_Length,1)='Curated Metadata'!A16,ROW(OFFSET(Metadata!$A$1,0,0,Metadata!Metadata_Table_Length,1))-1,"")),0),"")</f>
        <v>Identification</v>
      </c>
      <c r="K16" s="54" t="s">
        <v>191</v>
      </c>
      <c r="L16" s="54" t="str">
        <f t="shared" ref="L16:L30" si="2">B16</f>
        <v>Sample Type</v>
      </c>
      <c r="M16" s="56" t="str">
        <f t="shared" ref="M16:M24" ca="1" si="3">IFERROR(IF(OR(B16&lt;&gt;L16,I16&lt;&gt;""),F16*I16,F16),"")</f>
        <v>Identification</v>
      </c>
    </row>
    <row r="17" spans="1:49" x14ac:dyDescent="0.2">
      <c r="A17" s="49" t="s">
        <v>138</v>
      </c>
      <c r="B17" s="49" t="s">
        <v>192</v>
      </c>
      <c r="D17" s="156">
        <f t="array" aca="1" ref="D17" ca="1">IFERROR(IF(A17&lt;&gt;"",IF(C17&lt;&gt;1,IF(OR(EXACT(OFFSET(Metadata!$A$1,0,0,Metadata!Metadata_Table_Length,1),A17)),1,""),IF(SUM(IF(ISNUMBER(SEARCH('Curated Metadata'!A17,OFFSET(Metadata!$A$1,0,0,Metadata!Metadata_Table_Length,1))),OFFSET(Metadata!$B$1,0,0,Metadata!Metadata_Table_Length,1),""))&gt;0,1,"")),""),"")</f>
        <v>1</v>
      </c>
      <c r="F17" s="149" t="str">
        <f t="array" aca="1" ref="F17" ca="1">IF(D17=1,OFFSET(Metadata!$B$1,MIN(IF(OFFSET(Metadata!$A$1,0,0,Metadata!Metadata_Table_Length,1)='Curated Metadata'!A17,ROW(OFFSET(Metadata!$A$1,0,0,Metadata!Metadata_Table_Length,1))-1,"")),0),"")</f>
        <v>Iodoacetamide</v>
      </c>
      <c r="K17" s="54" t="s">
        <v>191</v>
      </c>
      <c r="L17" s="54" t="str">
        <f t="shared" si="2"/>
        <v>Cysteine Alkylation</v>
      </c>
      <c r="M17" s="56" t="str">
        <f t="shared" ca="1" si="3"/>
        <v>Iodoacetamide</v>
      </c>
    </row>
    <row r="18" spans="1:49" x14ac:dyDescent="0.2">
      <c r="A18" s="49" t="s">
        <v>139</v>
      </c>
      <c r="B18" s="49" t="s">
        <v>1</v>
      </c>
      <c r="D18" s="156">
        <f t="array" aca="1" ref="D18" ca="1">IFERROR(IF(A18&lt;&gt;"",IF(C18&lt;&gt;1,IF(OR(EXACT(OFFSET(Metadata!$A$1,0,0,Metadata!Metadata_Table_Length,1),A18)),1,""),IF(SUM(IF(ISNUMBER(SEARCH('Curated Metadata'!A18,OFFSET(Metadata!$A$1,0,0,Metadata!Metadata_Table_Length,1))),OFFSET(Metadata!$B$1,0,0,Metadata!Metadata_Table_Length,1),""))&gt;0,1,"")),""),"")</f>
        <v>1</v>
      </c>
      <c r="F18" s="149" t="str">
        <f t="array" aca="1" ref="F18" ca="1">IF(D18=1,OFFSET(Metadata!$B$1,MIN(IF(OFFSET(Metadata!$A$1,0,0,Metadata!Metadata_Table_Length,1)='Curated Metadata'!A18,ROW(OFFSET(Metadata!$A$1,0,0,Metadata!Metadata_Table_Length,1))-1,"")),0),"")</f>
        <v>Trypsin</v>
      </c>
      <c r="K18" s="54" t="s">
        <v>191</v>
      </c>
      <c r="L18" s="54" t="str">
        <f t="shared" si="2"/>
        <v>Digestion</v>
      </c>
      <c r="M18" s="56" t="str">
        <f t="shared" ca="1" si="3"/>
        <v>Trypsin</v>
      </c>
    </row>
    <row r="19" spans="1:49" x14ac:dyDescent="0.2">
      <c r="A19" s="49" t="s">
        <v>663</v>
      </c>
      <c r="B19" s="49" t="s">
        <v>664</v>
      </c>
      <c r="D19" s="156">
        <f t="array" aca="1" ref="D19" ca="1">IFERROR(IF(A19&lt;&gt;"",IF(C19&lt;&gt;1,IF(OR(EXACT(OFFSET(Metadata!$A$1,0,0,Metadata!Metadata_Table_Length,1),A19)),1,""),IF(SUM(IF(ISNUMBER(SEARCH('Curated Metadata'!A19,OFFSET(Metadata!$A$1,0,0,Metadata!Metadata_Table_Length,1))),OFFSET(Metadata!$B$1,0,0,Metadata!Metadata_Table_Length,1),""))&gt;0,1,"")),""),"")</f>
        <v>1</v>
      </c>
      <c r="F19" s="149" t="str">
        <f t="array" aca="1" ref="F19" ca="1">IF(D19=1,OFFSET(Metadata!$B$1,MIN(IF(OFFSET(Metadata!$A$1,0,0,Metadata!Metadata_Table_Length,1)='Curated Metadata'!A19,ROW(OFFSET(Metadata!$A$1,0,0,Metadata!Metadata_Table_Length,1))-1,"")),0),"")</f>
        <v>Gel-based ID</v>
      </c>
      <c r="K19" s="54" t="s">
        <v>191</v>
      </c>
      <c r="L19" s="54" t="s">
        <v>664</v>
      </c>
      <c r="M19" s="56" t="str">
        <f t="shared" ca="1" si="3"/>
        <v>Gel-based ID</v>
      </c>
    </row>
    <row r="20" spans="1:49" x14ac:dyDescent="0.2">
      <c r="A20" s="49" t="s">
        <v>140</v>
      </c>
      <c r="B20" s="49" t="s">
        <v>2</v>
      </c>
      <c r="D20" s="156">
        <f t="array" aca="1" ref="D20" ca="1">IFERROR(IF(A20&lt;&gt;"",IF(C20&lt;&gt;1,IF(OR(EXACT(OFFSET(Metadata!$A$1,0,0,Metadata!Metadata_Table_Length,1),A20)),1,""),IF(SUM(IF(ISNUMBER(SEARCH('Curated Metadata'!A20,OFFSET(Metadata!$A$1,0,0,Metadata!Metadata_Table_Length,1))),OFFSET(Metadata!$B$1,0,0,Metadata!Metadata_Table_Length,1),""))&gt;0,1,"")),""),"")</f>
        <v>1</v>
      </c>
      <c r="F20" s="149" t="str">
        <f t="array" aca="1" ref="F20" ca="1">IF(D20=1,OFFSET(Metadata!$B$1,MIN(IF(OFFSET(Metadata!$A$1,0,0,Metadata!Metadata_Table_Length,1)='Curated Metadata'!A20,ROW(OFFSET(Metadata!$A$1,0,0,Metadata!Metadata_Table_Length,1))-1,"")),0),"")</f>
        <v>TripleTOF 6600</v>
      </c>
      <c r="K20" s="54" t="s">
        <v>191</v>
      </c>
      <c r="L20" s="54" t="str">
        <f t="shared" si="2"/>
        <v>Instrument</v>
      </c>
      <c r="M20" s="56" t="str">
        <f t="shared" ca="1" si="3"/>
        <v>TripleTOF 6600</v>
      </c>
    </row>
    <row r="21" spans="1:49" x14ac:dyDescent="0.2">
      <c r="A21" s="49" t="s">
        <v>141</v>
      </c>
      <c r="B21" s="49" t="s">
        <v>0</v>
      </c>
      <c r="D21" s="156" t="str">
        <f t="array" aca="1" ref="D21" ca="1">IFERROR(IF(A21&lt;&gt;"",IF(C21&lt;&gt;1,IF(OR(EXACT(OFFSET(Metadata!$A$1,0,0,Metadata!Metadata_Table_Length,1),A21)),1,""),IF(SUM(IF(ISNUMBER(SEARCH('Curated Metadata'!A21,OFFSET(Metadata!$A$1,0,0,Metadata!Metadata_Table_Length,1))),OFFSET(Metadata!$B$1,0,0,Metadata!Metadata_Table_Length,1),""))&gt;0,1,"")),""),"")</f>
        <v/>
      </c>
      <c r="F21" s="149" t="str">
        <f t="array" aca="1" ref="F21" ca="1">IF(D21=1,OFFSET(Metadata!$B$1,MIN(IF(OFFSET(Metadata!$A$1,0,0,Metadata!Metadata_Table_Length,1)='Curated Metadata'!A21,ROW(OFFSET(Metadata!$A$1,0,0,Metadata!Metadata_Table_Length,1))-1,"")),0),"")</f>
        <v/>
      </c>
      <c r="K21" s="54" t="s">
        <v>191</v>
      </c>
      <c r="L21" s="54" t="str">
        <f t="shared" si="2"/>
        <v>Species</v>
      </c>
      <c r="M21" s="56" t="str">
        <f t="shared" ca="1" si="3"/>
        <v/>
      </c>
    </row>
    <row r="22" spans="1:49" x14ac:dyDescent="0.2">
      <c r="A22" s="49" t="s">
        <v>142</v>
      </c>
      <c r="B22" s="49" t="s">
        <v>3</v>
      </c>
      <c r="D22" s="156">
        <f t="array" aca="1" ref="D22" ca="1">IFERROR(IF(A22&lt;&gt;"",IF(C22&lt;&gt;1,IF(OR(EXACT(OFFSET(Metadata!$A$1,0,0,Metadata!Metadata_Table_Length,1),A22)),1,""),IF(SUM(IF(ISNUMBER(SEARCH('Curated Metadata'!A22,OFFSET(Metadata!$A$1,0,0,Metadata!Metadata_Table_Length,1))),OFFSET(Metadata!$B$1,0,0,Metadata!Metadata_Table_Length,1),""))&gt;0,1,"")),""),"")</f>
        <v>1</v>
      </c>
      <c r="F22" s="149" t="str">
        <f t="array" aca="1" ref="F22" ca="1">IF(D22=1,OFFSET(Metadata!$B$1,MIN(IF(OFFSET(Metadata!$A$1,0,0,Metadata!Metadata_Table_Length,1)='Curated Metadata'!A22,ROW(OFFSET(Metadata!$A$1,0,0,Metadata!Metadata_Table_Length,1))-1,"")),0),"")</f>
        <v>Thorough</v>
      </c>
      <c r="K22" s="54" t="s">
        <v>191</v>
      </c>
      <c r="L22" s="54" t="str">
        <f t="shared" si="2"/>
        <v>Search Effort</v>
      </c>
      <c r="M22" s="56" t="str">
        <f t="shared" ca="1" si="3"/>
        <v>Thorough</v>
      </c>
    </row>
    <row r="23" spans="1:49" x14ac:dyDescent="0.2">
      <c r="A23" s="49" t="s">
        <v>143</v>
      </c>
      <c r="B23" s="49" t="s">
        <v>193</v>
      </c>
      <c r="D23" s="156">
        <f t="array" aca="1" ref="D23" ca="1">IFERROR(IF(A23&lt;&gt;"",IF(C23&lt;&gt;1,IF(OR(EXACT(OFFSET(Metadata!$A$1,0,0,Metadata!Metadata_Table_Length,1),A23)),1,""),IF(SUM(IF(ISNUMBER(SEARCH('Curated Metadata'!A23,OFFSET(Metadata!$A$1,0,0,Metadata!Metadata_Table_Length,1))),OFFSET(Metadata!$B$1,0,0,Metadata!Metadata_Table_Length,1),""))&gt;0,1,"")),""),"")</f>
        <v>1</v>
      </c>
      <c r="F23" s="149" t="str">
        <f t="array" aca="1" ref="F23" ca="1">IF(D23=1,OFFSET(Metadata!$B$1,MIN(IF(OFFSET(Metadata!$A$1,0,0,Metadata!Metadata_Table_Length,1)='Curated Metadata'!A23,ROW(OFFSET(Metadata!$A$1,0,0,Metadata!Metadata_Table_Length,1))-1,"")),0),"")</f>
        <v>Biological modifications</v>
      </c>
      <c r="K23" s="54" t="s">
        <v>191</v>
      </c>
      <c r="L23" s="54" t="str">
        <f t="shared" si="2"/>
        <v>ID Focus</v>
      </c>
      <c r="M23" s="158" t="str">
        <f ca="1">IF(F23&lt;&gt;"",SUBSTITUTE(F23,";","; "),"")</f>
        <v>Biological modifications</v>
      </c>
    </row>
    <row r="24" spans="1:49" x14ac:dyDescent="0.2">
      <c r="A24" s="49" t="s">
        <v>145</v>
      </c>
      <c r="B24" s="49" t="s">
        <v>194</v>
      </c>
      <c r="D24" s="156">
        <f t="array" aca="1" ref="D24" ca="1">IFERROR(IF(A24&lt;&gt;"",IF(C24&lt;&gt;1,IF(OR(EXACT(OFFSET(Metadata!$A$1,0,0,Metadata!Metadata_Table_Length,1),A24)),1,""),IF(SUM(IF(ISNUMBER(SEARCH('Curated Metadata'!A24,OFFSET(Metadata!$A$1,0,0,Metadata!Metadata_Table_Length,1))),OFFSET(Metadata!$B$1,0,0,Metadata!Metadata_Table_Length,1),""))&gt;0,1,"")),""),"")</f>
        <v>1</v>
      </c>
      <c r="F24" s="149">
        <f t="array" aca="1" ref="F24" ca="1">IF(D24=1,OFFSET(Metadata!$B$1,MIN(IF(OFFSET(Metadata!$A$1,0,0,Metadata!Metadata_Table_Length,1)='Curated Metadata'!A24,ROW(OFFSET(Metadata!$A$1,0,0,Metadata!Metadata_Table_Length,1))-1,"")),0),"")</f>
        <v>4.58E-2</v>
      </c>
      <c r="K24" s="54" t="s">
        <v>191</v>
      </c>
      <c r="L24" s="54" t="str">
        <f t="shared" si="2"/>
        <v>Minimum Unused ProtScore</v>
      </c>
      <c r="M24" s="56">
        <f t="shared" ca="1" si="3"/>
        <v>4.58E-2</v>
      </c>
    </row>
    <row r="25" spans="1:49" x14ac:dyDescent="0.2">
      <c r="A25" s="49" t="s">
        <v>146</v>
      </c>
      <c r="B25" s="49" t="s">
        <v>9</v>
      </c>
      <c r="D25" s="156">
        <f t="array" aca="1" ref="D25" ca="1">IFERROR(IF(A25&lt;&gt;"",IF(C25&lt;&gt;1,IF(OR(EXACT(OFFSET(Metadata!$A$1,0,0,Metadata!Metadata_Table_Length,1),A25)),1,""),IF(SUM(IF(ISNUMBER(SEARCH('Curated Metadata'!A25,OFFSET(Metadata!$A$1,0,0,Metadata!Metadata_Table_Length,1))),OFFSET(Metadata!$B$1,0,0,Metadata!Metadata_Table_Length,1),""))&gt;0,1,"")),""),"")</f>
        <v>1</v>
      </c>
      <c r="F25" s="149" t="b">
        <f t="array" aca="1" ref="F25" ca="1">IF(D25=1,OFFSET(Metadata!$B$1,MIN(IF(OFFSET(Metadata!$A$1,0,0,Metadata!Metadata_Table_Length,1)='Curated Metadata'!A25,ROW(OFFSET(Metadata!$A$1,0,0,Metadata!Metadata_Table_Length,1))-1,"")),0),"")</f>
        <v>1</v>
      </c>
      <c r="H25" s="49" t="s">
        <v>195</v>
      </c>
      <c r="K25" s="54" t="s">
        <v>191</v>
      </c>
      <c r="L25" s="54" t="str">
        <f t="shared" si="2"/>
        <v>FDR Analysis</v>
      </c>
      <c r="M25" s="60" t="str">
        <f ca="1">IF(F25&lt;&gt;"",IF(F25=TRUE,"Yes","No"),"")</f>
        <v>Yes</v>
      </c>
    </row>
    <row r="26" spans="1:49" x14ac:dyDescent="0.2">
      <c r="B26" s="49" t="s">
        <v>196</v>
      </c>
      <c r="D26" s="156" t="str">
        <f t="array" aca="1" ref="D26" ca="1">IFERROR(IF(A26&lt;&gt;"",IF(C26&lt;&gt;1,IF(OR(EXACT(OFFSET(Metadata!$A$1,0,0,Metadata!Metadata_Table_Length,1),A26)),1,""),IF(SUM(IF(ISNUMBER(SEARCH('Curated Metadata'!A26,OFFSET(Metadata!$A$1,0,0,Metadata!Metadata_Table_Length,1))),OFFSET(Metadata!$B$1,0,0,Metadata!Metadata_Table_Length,1),""))&gt;0,1,"")),""),"")</f>
        <v/>
      </c>
      <c r="F26" s="149"/>
      <c r="G26" s="51"/>
      <c r="H26" s="49" t="s">
        <v>195</v>
      </c>
      <c r="K26" s="54" t="s">
        <v>191</v>
      </c>
      <c r="L26" s="54" t="str">
        <f t="shared" si="2"/>
        <v>Quantitation</v>
      </c>
      <c r="M26" s="60" t="str">
        <f t="shared" ref="M26:M28" si="4">IF(F26&lt;&gt;"",IF(F26=TRUE,"Yes","No"),"")</f>
        <v/>
      </c>
    </row>
    <row r="27" spans="1:49" x14ac:dyDescent="0.2">
      <c r="A27" s="49" t="s">
        <v>126</v>
      </c>
      <c r="B27" s="49" t="s">
        <v>4</v>
      </c>
      <c r="D27" s="156">
        <f t="array" aca="1" ref="D27" ca="1">IFERROR(IF(A27&lt;&gt;"",IF(C27&lt;&gt;1,IF(OR(EXACT(OFFSET(Metadata!$A$1,0,0,Metadata!Metadata_Table_Length,1),A27)),1,""),IF(SUM(IF(ISNUMBER(SEARCH('Curated Metadata'!A27,OFFSET(Metadata!$A$1,0,0,Metadata!Metadata_Table_Length,1))),OFFSET(Metadata!$B$1,0,0,Metadata!Metadata_Table_Length,1),""))&gt;0,1,"")),""),"")</f>
        <v>1</v>
      </c>
      <c r="F27" s="149" t="b">
        <f t="array" aca="1" ref="F27" ca="1">IF(D27=1,OFFSET(Metadata!$B$1,MIN(IF(OFFSET(Metadata!$A$1,0,0,Metadata!Metadata_Table_Length,1)='Curated Metadata'!A27,ROW(OFFSET(Metadata!$A$1,0,0,Metadata!Metadata_Table_Length,1))-1,"")),0),"")</f>
        <v>0</v>
      </c>
      <c r="H27" s="49" t="s">
        <v>195</v>
      </c>
      <c r="K27" s="54" t="s">
        <v>191</v>
      </c>
      <c r="L27" s="54" t="str">
        <f t="shared" si="2"/>
        <v>Background Correction</v>
      </c>
      <c r="M27" s="60" t="str">
        <f t="shared" ca="1" si="4"/>
        <v>No</v>
      </c>
    </row>
    <row r="28" spans="1:49" x14ac:dyDescent="0.2">
      <c r="A28" s="49" t="s">
        <v>127</v>
      </c>
      <c r="B28" s="49" t="s">
        <v>197</v>
      </c>
      <c r="D28" s="156">
        <f t="array" aca="1" ref="D28" ca="1">IFERROR(IF(A28&lt;&gt;"",IF(C28&lt;&gt;1,IF(OR(EXACT(OFFSET(Metadata!$A$1,0,0,Metadata!Metadata_Table_Length,1),A28)),1,""),IF(SUM(IF(ISNUMBER(SEARCH('Curated Metadata'!A28,OFFSET(Metadata!$A$1,0,0,Metadata!Metadata_Table_Length,1))),OFFSET(Metadata!$B$1,0,0,Metadata!Metadata_Table_Length,1),""))&gt;0,1,"")),""),"")</f>
        <v>1</v>
      </c>
      <c r="F28" s="149" t="b">
        <f t="array" aca="1" ref="F28" ca="1">IF(D28=1,OFFSET(Metadata!$B$1,MIN(IF(OFFSET(Metadata!$A$1,0,0,Metadata!Metadata_Table_Length,1)='Curated Metadata'!A28,ROW(OFFSET(Metadata!$A$1,0,0,Metadata!Metadata_Table_Length,1))-1,"")),0),"")</f>
        <v>1</v>
      </c>
      <c r="H28" s="49" t="s">
        <v>195</v>
      </c>
      <c r="K28" s="54" t="s">
        <v>191</v>
      </c>
      <c r="L28" s="54" t="str">
        <f t="shared" si="2"/>
        <v>Bias Correction</v>
      </c>
      <c r="M28" s="60" t="str">
        <f t="shared" ca="1" si="4"/>
        <v>Yes</v>
      </c>
    </row>
    <row r="29" spans="1:49" x14ac:dyDescent="0.2">
      <c r="B29" s="49" t="s">
        <v>198</v>
      </c>
      <c r="D29" s="156" t="str">
        <f t="array" aca="1" ref="D29" ca="1">IFERROR(IF(A29&lt;&gt;"",IF(C29&lt;&gt;1,IF(OR(EXACT(OFFSET(Metadata!$A$1,0,0,Metadata!Metadata_Table_Length,1),A29)),1,""),IF(SUM(IF(ISNUMBER(SEARCH('Curated Metadata'!A29,OFFSET(Metadata!$A$1,0,0,Metadata!Metadata_Table_Length,1))),OFFSET(Metadata!$B$1,0,0,Metadata!Metadata_Table_Length,1),""))&gt;0,1,"")),""),"")</f>
        <v/>
      </c>
      <c r="F29" s="149"/>
      <c r="G29" s="51"/>
      <c r="K29" s="54" t="s">
        <v>191</v>
      </c>
      <c r="L29" s="54" t="str">
        <f t="shared" si="2"/>
        <v>Channel to use as denominator in ratios</v>
      </c>
      <c r="M29" s="61" t="str">
        <f>""</f>
        <v/>
      </c>
    </row>
    <row r="30" spans="1:49" s="47" customFormat="1" x14ac:dyDescent="0.2">
      <c r="A30" s="49" t="s">
        <v>85</v>
      </c>
      <c r="B30" s="49" t="s">
        <v>199</v>
      </c>
      <c r="C30" s="50"/>
      <c r="D30" s="156">
        <f t="array" aca="1" ref="D30" ca="1">IFERROR(IF(A30&lt;&gt;"",IF(C30&lt;&gt;1,IF(OR(EXACT(OFFSET(Metadata!$A$1,0,0,Metadata!Metadata_Table_Length,1),A30)),1,""),IF(SUM(IF(ISNUMBER(SEARCH('Curated Metadata'!A30,OFFSET(Metadata!$A$1,0,0,Metadata!Metadata_Table_Length,1))),OFFSET(Metadata!$B$1,0,0,Metadata!Metadata_Table_Length,1),""))&gt;0,1,"")),""),"")</f>
        <v>1</v>
      </c>
      <c r="E30" s="50"/>
      <c r="F30" s="149" t="b">
        <f t="array" aca="1" ref="F30" ca="1">IF(D30=1,OFFSET(Metadata!$B$1,MIN(IF(OFFSET(Metadata!$A$1,0,0,Metadata!Metadata_Table_Length,1)='Curated Metadata'!A30,ROW(OFFSET(Metadata!$A$1,0,0,Metadata!Metadata_Table_Length,1))-1,"")),0),"")</f>
        <v>0</v>
      </c>
      <c r="G30" s="49"/>
      <c r="H30" s="49" t="s">
        <v>195</v>
      </c>
      <c r="I30" s="49"/>
      <c r="J30" s="44"/>
      <c r="K30" s="54" t="s">
        <v>191</v>
      </c>
      <c r="L30" s="54" t="str">
        <f t="shared" si="2"/>
        <v>Modified Data Dictionary or Parameter Translation</v>
      </c>
      <c r="M30" s="60" t="str">
        <f t="shared" ref="M30" ca="1" si="5">IF(F30&lt;&gt;"",IF(F30=TRUE,"Yes","No"),"")</f>
        <v>No</v>
      </c>
      <c r="N30" s="40"/>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row>
    <row r="31" spans="1:49" s="47" customFormat="1" x14ac:dyDescent="0.2">
      <c r="A31" s="42"/>
      <c r="B31" s="42"/>
      <c r="C31" s="43"/>
      <c r="D31" s="155" t="str">
        <f t="array" aca="1" ref="D31" ca="1">IFERROR(IF(A31&lt;&gt;"",IF(C31&lt;&gt;1,IF(OR(EXACT(OFFSET(Metadata!$A$1,0,0,Metadata!Metadata_Table_Length,1),A31)),1,""),IF(SUM(IF(ISNUMBER(SEARCH('Curated Metadata'!A31,OFFSET(Metadata!$A$1,0,0,Metadata!Metadata_Table_Length,1))),OFFSET(Metadata!$B$1,0,0,Metadata!Metadata_Table_Length,1),""))&gt;0,1,"")),""),"")</f>
        <v/>
      </c>
      <c r="E31" s="43"/>
      <c r="F31" s="148"/>
      <c r="G31" s="42"/>
      <c r="H31" s="42"/>
      <c r="I31" s="42"/>
      <c r="J31" s="44"/>
      <c r="K31" s="45"/>
      <c r="L31" s="45"/>
      <c r="M31" s="46"/>
      <c r="N31" s="40"/>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row>
    <row r="32" spans="1:49" x14ac:dyDescent="0.2">
      <c r="A32" s="42"/>
      <c r="B32" s="42"/>
      <c r="C32" s="43"/>
      <c r="D32" s="155" t="str">
        <f t="array" aca="1" ref="D32" ca="1">IFERROR(IF(A32&lt;&gt;"",IF(C32&lt;&gt;1,IF(OR(EXACT(OFFSET(Metadata!$A$1,0,0,Metadata!Metadata_Table_Length,1),A32)),1,""),IF(SUM(IF(ISNUMBER(SEARCH('Curated Metadata'!A32,OFFSET(Metadata!$A$1,0,0,Metadata!Metadata_Table_Length,1))),OFFSET(Metadata!$B$1,0,0,Metadata!Metadata_Table_Length,1),""))&gt;0,1,"")),""),"")</f>
        <v/>
      </c>
      <c r="E32" s="43"/>
      <c r="F32" s="148"/>
      <c r="G32" s="42"/>
      <c r="H32" s="42"/>
      <c r="I32" s="42"/>
      <c r="K32" s="45"/>
      <c r="L32" s="45"/>
      <c r="M32" s="46"/>
    </row>
    <row r="33" spans="1:49" x14ac:dyDescent="0.2">
      <c r="A33" s="49" t="s">
        <v>98</v>
      </c>
      <c r="B33" s="49" t="s">
        <v>200</v>
      </c>
      <c r="D33" s="156">
        <f t="array" aca="1" ref="D33" ca="1">IFERROR(IF(A33&lt;&gt;"",IF(C33&lt;&gt;1,IF(OR(EXACT(OFFSET(Metadata!$A$1,0,0,Metadata!Metadata_Table_Length,1),A33)),1,""),IF(SUM(IF(ISNUMBER(SEARCH('Curated Metadata'!A33,OFFSET(Metadata!$A$1,0,0,Metadata!Metadata_Table_Length,1))),OFFSET(Metadata!$B$1,0,0,Metadata!Metadata_Table_Length,1),""))&gt;0,1,"")),""),"")</f>
        <v>1</v>
      </c>
      <c r="F33" s="149" t="str">
        <f t="array" aca="1" ref="F33" ca="1">IF(D33=1,OFFSET(Metadata!$B$1,MIN(IF(OFFSET(Metadata!$A$1,0,0,Metadata!Metadata_Table_Length,1)='Curated Metadata'!A33,ROW(OFFSET(Metadata!$A$1,0,0,Metadata!Metadata_Table_Length,1))-1,"")),0),"")</f>
        <v>C:\AB SCIEX\ProteinPilot Data\SearchDatabases\uniprot-homo+sapiens-filtered-reviewed_yes.fasta</v>
      </c>
      <c r="K33" s="54" t="s">
        <v>201</v>
      </c>
      <c r="L33" s="54" t="str">
        <f>B33</f>
        <v>Database filename</v>
      </c>
      <c r="M33" s="55" t="str">
        <f ca="1">IFERROR(IF(OR(B33&lt;&gt;L33,I33&lt;&gt;""),F33*I33,F33),"")</f>
        <v>C:\AB SCIEX\ProteinPilot Data\SearchDatabases\uniprot-homo+sapiens-filtered-reviewed_yes.fasta</v>
      </c>
    </row>
    <row r="34" spans="1:49" x14ac:dyDescent="0.2">
      <c r="D34" s="156" t="str">
        <f t="array" aca="1" ref="D34" ca="1">IFERROR(IF(A34&lt;&gt;"",IF(C34&lt;&gt;1,IF(OR(EXACT(OFFSET(Metadata!$A$1,0,0,Metadata!Metadata_Table_Length,1),A34)),1,""),IF(SUM(IF(ISNUMBER(SEARCH('Curated Metadata'!A34,OFFSET(Metadata!$A$1,0,0,Metadata!Metadata_Table_Length,1))),OFFSET(Metadata!$B$1,0,0,Metadata!Metadata_Table_Length,1),""))&gt;0,1,"")),""),"")</f>
        <v/>
      </c>
      <c r="E34" s="50">
        <v>1</v>
      </c>
      <c r="F34" s="149"/>
      <c r="K34" s="54" t="s">
        <v>201</v>
      </c>
      <c r="L34" s="58" t="s">
        <v>202</v>
      </c>
      <c r="M34" s="59">
        <f ca="1">IF(M25="Yes",M35/2,M35)</f>
        <v>48957</v>
      </c>
    </row>
    <row r="35" spans="1:49" x14ac:dyDescent="0.2">
      <c r="A35" s="49" t="s">
        <v>78</v>
      </c>
      <c r="B35" s="49" t="s">
        <v>203</v>
      </c>
      <c r="D35" s="156">
        <f t="array" aca="1" ref="D35" ca="1">IFERROR(IF(A35&lt;&gt;"",IF(C35&lt;&gt;1,IF(OR(EXACT(OFFSET(Metadata!$A$1,0,0,Metadata!Metadata_Table_Length,1),A35)),1,""),IF(SUM(IF(ISNUMBER(SEARCH('Curated Metadata'!A35,OFFSET(Metadata!$A$1,0,0,Metadata!Metadata_Table_Length,1))),OFFSET(Metadata!$B$1,0,0,Metadata!Metadata_Table_Length,1),""))&gt;0,1,"")),""),"")</f>
        <v>1</v>
      </c>
      <c r="F35" s="149">
        <f t="array" aca="1" ref="F35" ca="1">IF(D35=1,OFFSET(Metadata!$B$1,MIN(IF(OFFSET(Metadata!$A$1,0,0,Metadata!Metadata_Table_Length,1)='Curated Metadata'!A35,ROW(OFFSET(Metadata!$A$1,0,0,Metadata!Metadata_Table_Length,1))-1,"")),0),"")</f>
        <v>97914</v>
      </c>
      <c r="K35" s="54" t="s">
        <v>201</v>
      </c>
      <c r="L35" s="54" t="str">
        <f>B35</f>
        <v>Number of proteins searched</v>
      </c>
      <c r="M35" s="56">
        <f ca="1">IFERROR(IF(OR(B35&lt;&gt;L35,I35&lt;&gt;""),F35*I35,F35),"")</f>
        <v>97914</v>
      </c>
    </row>
    <row r="36" spans="1:49" x14ac:dyDescent="0.2">
      <c r="D36" s="156" t="str">
        <f t="array" aca="1" ref="D36" ca="1">IFERROR(IF(A36&lt;&gt;"",IF(C36&lt;&gt;1,IF(OR(EXACT(OFFSET(Metadata!$A$1,0,0,Metadata!Metadata_Table_Length,1),A36)),1,""),IF(SUM(IF(ISNUMBER(SEARCH('Curated Metadata'!A36,OFFSET(Metadata!$A$1,0,0,Metadata!Metadata_Table_Length,1))),OFFSET(Metadata!$B$1,0,0,Metadata!Metadata_Table_Length,1),""))&gt;0,1,"")),""),"")</f>
        <v/>
      </c>
      <c r="E36" s="50">
        <v>1</v>
      </c>
      <c r="F36" s="149"/>
      <c r="K36" s="54" t="s">
        <v>201</v>
      </c>
      <c r="L36" s="58" t="s">
        <v>204</v>
      </c>
      <c r="M36" s="59">
        <f ca="1">IF(M25="Yes",M37/2,M37)</f>
        <v>27585023</v>
      </c>
    </row>
    <row r="37" spans="1:49" s="47" customFormat="1" x14ac:dyDescent="0.2">
      <c r="A37" s="49" t="s">
        <v>79</v>
      </c>
      <c r="B37" s="49" t="s">
        <v>205</v>
      </c>
      <c r="C37" s="50"/>
      <c r="D37" s="156">
        <f t="array" aca="1" ref="D37" ca="1">IFERROR(IF(A37&lt;&gt;"",IF(C37&lt;&gt;1,IF(OR(EXACT(OFFSET(Metadata!$A$1,0,0,Metadata!Metadata_Table_Length,1),A37)),1,""),IF(SUM(IF(ISNUMBER(SEARCH('Curated Metadata'!A37,OFFSET(Metadata!$A$1,0,0,Metadata!Metadata_Table_Length,1))),OFFSET(Metadata!$B$1,0,0,Metadata!Metadata_Table_Length,1),""))&gt;0,1,"")),""),"")</f>
        <v>1</v>
      </c>
      <c r="E37" s="50"/>
      <c r="F37" s="149">
        <f t="array" aca="1" ref="F37" ca="1">IF(D37=1,OFFSET(Metadata!$B$1,MIN(IF(OFFSET(Metadata!$A$1,0,0,Metadata!Metadata_Table_Length,1)='Curated Metadata'!A37,ROW(OFFSET(Metadata!$A$1,0,0,Metadata!Metadata_Table_Length,1))-1,"")),0),"")</f>
        <v>55170046</v>
      </c>
      <c r="G37" s="49"/>
      <c r="H37" s="49"/>
      <c r="I37" s="49"/>
      <c r="J37" s="44"/>
      <c r="K37" s="54" t="s">
        <v>201</v>
      </c>
      <c r="L37" s="54" t="str">
        <f>B37</f>
        <v>Number of residues searched</v>
      </c>
      <c r="M37" s="56">
        <f ca="1">IFERROR(IF(OR(B37&lt;&gt;L37,I37&lt;&gt;""),F37*I37,F37),"")</f>
        <v>55170046</v>
      </c>
      <c r="N37" s="40"/>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row>
    <row r="38" spans="1:49" s="47" customFormat="1" x14ac:dyDescent="0.2">
      <c r="A38" s="42"/>
      <c r="B38" s="42"/>
      <c r="C38" s="43"/>
      <c r="D38" s="155" t="str">
        <f t="array" aca="1" ref="D38" ca="1">IFERROR(IF(A38&lt;&gt;"",IF(C38&lt;&gt;1,IF(OR(EXACT(OFFSET(Metadata!$A$1,0,0,Metadata!Metadata_Table_Length,1),A38)),1,""),IF(SUM(IF(ISNUMBER(SEARCH('Curated Metadata'!A38,OFFSET(Metadata!$A$1,0,0,Metadata!Metadata_Table_Length,1))),OFFSET(Metadata!$B$1,0,0,Metadata!Metadata_Table_Length,1),""))&gt;0,1,"")),""),"")</f>
        <v/>
      </c>
      <c r="E38" s="43"/>
      <c r="F38" s="148"/>
      <c r="G38" s="42"/>
      <c r="H38" s="42"/>
      <c r="I38" s="42"/>
      <c r="J38" s="44"/>
      <c r="K38" s="45"/>
      <c r="L38" s="45"/>
      <c r="M38" s="46"/>
      <c r="N38" s="40"/>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row>
    <row r="39" spans="1:49" x14ac:dyDescent="0.2">
      <c r="A39" s="42"/>
      <c r="B39" s="42"/>
      <c r="C39" s="43"/>
      <c r="D39" s="155" t="str">
        <f t="array" aca="1" ref="D39" ca="1">IFERROR(IF(A39&lt;&gt;"",IF(C39&lt;&gt;1,IF(OR(EXACT(OFFSET(Metadata!$A$1,0,0,Metadata!Metadata_Table_Length,1),A39)),1,""),IF(SUM(IF(ISNUMBER(SEARCH('Curated Metadata'!A39,OFFSET(Metadata!$A$1,0,0,Metadata!Metadata_Table_Length,1))),OFFSET(Metadata!$B$1,0,0,Metadata!Metadata_Table_Length,1),""))&gt;0,1,"")),""),"")</f>
        <v/>
      </c>
      <c r="E39" s="43"/>
      <c r="F39" s="148"/>
      <c r="G39" s="42"/>
      <c r="H39" s="42"/>
      <c r="I39" s="42"/>
      <c r="K39" s="45"/>
      <c r="L39" s="45"/>
      <c r="M39" s="46"/>
    </row>
    <row r="40" spans="1:49" x14ac:dyDescent="0.2">
      <c r="A40" s="49" t="s">
        <v>76</v>
      </c>
      <c r="B40" s="49" t="s">
        <v>206</v>
      </c>
      <c r="D40" s="156">
        <f t="array" aca="1" ref="D40" ca="1">IFERROR(IF(A40&lt;&gt;"",IF(C40&lt;&gt;1,IF(OR(EXACT(OFFSET(Metadata!$A$1,0,0,Metadata!Metadata_Table_Length,1),A40)),1,""),IF(SUM(IF(ISNUMBER(SEARCH('Curated Metadata'!A40,OFFSET(Metadata!$A$1,0,0,Metadata!Metadata_Table_Length,1))),OFFSET(Metadata!$B$1,0,0,Metadata!Metadata_Table_Length,1),""))&gt;0,1,"")),""),"")</f>
        <v>1</v>
      </c>
      <c r="F40" s="149">
        <f t="array" aca="1" ref="F40" ca="1">IF(D40=1,OFFSET(Metadata!$B$1,MIN(IF(OFFSET(Metadata!$A$1,0,0,Metadata!Metadata_Table_Length,1)='Curated Metadata'!A40,ROW(OFFSET(Metadata!$A$1,0,0,Metadata!Metadata_Table_Length,1))-1,"")),0),"")</f>
        <v>65182</v>
      </c>
      <c r="K40" s="54" t="s">
        <v>207</v>
      </c>
      <c r="L40" s="54" t="str">
        <f t="shared" ref="L40:L47" si="6">B40</f>
        <v>RAM (MB)</v>
      </c>
      <c r="M40" s="56">
        <f t="shared" ref="M40:M50" ca="1" si="7">IFERROR(IF(OR(B40&lt;&gt;L40,I40&lt;&gt;""),F40*I40,F40),"")</f>
        <v>65182</v>
      </c>
    </row>
    <row r="41" spans="1:49" x14ac:dyDescent="0.2">
      <c r="A41" s="49" t="s">
        <v>77</v>
      </c>
      <c r="B41" s="49" t="s">
        <v>208</v>
      </c>
      <c r="D41" s="156">
        <f t="array" aca="1" ref="D41" ca="1">IFERROR(IF(A41&lt;&gt;"",IF(C41&lt;&gt;1,IF(OR(EXACT(OFFSET(Metadata!$A$1,0,0,Metadata!Metadata_Table_Length,1),A41)),1,""),IF(SUM(IF(ISNUMBER(SEARCH('Curated Metadata'!A41,OFFSET(Metadata!$A$1,0,0,Metadata!Metadata_Table_Length,1))),OFFSET(Metadata!$B$1,0,0,Metadata!Metadata_Table_Length,1),""))&gt;0,1,"")),""),"")</f>
        <v>1</v>
      </c>
      <c r="F41" s="149" t="str">
        <f t="array" aca="1" ref="F41" ca="1">IF(D41=1,OFFSET(Metadata!$B$1,MIN(IF(OFFSET(Metadata!$A$1,0,0,Metadata!Metadata_Table_Length,1)='Curated Metadata'!A41,ROW(OFFSET(Metadata!$A$1,0,0,Metadata!Metadata_Table_Length,1))-1,"")),0),"")</f>
        <v>DESKTOP-4CRA9SP</v>
      </c>
      <c r="K41" s="54" t="s">
        <v>207</v>
      </c>
      <c r="L41" s="54" t="str">
        <f t="shared" si="6"/>
        <v>Computer name</v>
      </c>
      <c r="M41" s="56" t="str">
        <f t="shared" ca="1" si="7"/>
        <v>DESKTOP-4CRA9SP</v>
      </c>
    </row>
    <row r="42" spans="1:49" x14ac:dyDescent="0.2">
      <c r="A42" s="49" t="s">
        <v>80</v>
      </c>
      <c r="B42" s="49" t="s">
        <v>209</v>
      </c>
      <c r="D42" s="156">
        <f t="array" aca="1" ref="D42" ca="1">IFERROR(IF(A42&lt;&gt;"",IF(C42&lt;&gt;1,IF(OR(EXACT(OFFSET(Metadata!$A$1,0,0,Metadata!Metadata_Table_Length,1),A42)),1,""),IF(SUM(IF(ISNUMBER(SEARCH('Curated Metadata'!A42,OFFSET(Metadata!$A$1,0,0,Metadata!Metadata_Table_Length,1))),OFFSET(Metadata!$B$1,0,0,Metadata!Metadata_Table_Length,1),""))&gt;0,1,"")),""),"")</f>
        <v>1</v>
      </c>
      <c r="F42" s="149">
        <f t="array" aca="1" ref="F42" ca="1">IF(D42=1,OFFSET(Metadata!$B$1,MIN(IF(OFFSET(Metadata!$A$1,0,0,Metadata!Metadata_Table_Length,1)='Curated Metadata'!A42,ROW(OFFSET(Metadata!$A$1,0,0,Metadata!Metadata_Table_Length,1))-1,"")),0),"")</f>
        <v>16</v>
      </c>
      <c r="I42" s="52"/>
      <c r="J42" s="53"/>
      <c r="K42" s="54" t="s">
        <v>207</v>
      </c>
      <c r="L42" s="54" t="str">
        <f t="shared" si="6"/>
        <v>Number of cores in computer</v>
      </c>
      <c r="M42" s="56">
        <f t="shared" ca="1" si="7"/>
        <v>16</v>
      </c>
    </row>
    <row r="43" spans="1:49" x14ac:dyDescent="0.2">
      <c r="A43" s="49" t="s">
        <v>82</v>
      </c>
      <c r="B43" s="49" t="s">
        <v>210</v>
      </c>
      <c r="D43" s="156">
        <f t="array" aca="1" ref="D43" ca="1">IFERROR(IF(A43&lt;&gt;"",IF(C43&lt;&gt;1,IF(OR(EXACT(OFFSET(Metadata!$A$1,0,0,Metadata!Metadata_Table_Length,1),A43)),1,""),IF(SUM(IF(ISNUMBER(SEARCH('Curated Metadata'!A43,OFFSET(Metadata!$A$1,0,0,Metadata!Metadata_Table_Length,1))),OFFSET(Metadata!$B$1,0,0,Metadata!Metadata_Table_Length,1),""))&gt;0,1,"")),""),"")</f>
        <v>1</v>
      </c>
      <c r="F43" s="149">
        <f t="array" aca="1" ref="F43" ca="1">IF(D43=1,OFFSET(Metadata!$B$1,MIN(IF(OFFSET(Metadata!$A$1,0,0,Metadata!Metadata_Table_Length,1)='Curated Metadata'!A43,ROW(OFFSET(Metadata!$A$1,0,0,Metadata!Metadata_Table_Length,1))-1,"")),0),"")</f>
        <v>32</v>
      </c>
      <c r="I43" s="52"/>
      <c r="J43" s="53"/>
      <c r="K43" s="54" t="s">
        <v>207</v>
      </c>
      <c r="L43" s="54" t="str">
        <f t="shared" si="6"/>
        <v>Number of threads (double cores if hyperthreading on)</v>
      </c>
      <c r="M43" s="56">
        <f t="shared" ca="1" si="7"/>
        <v>32</v>
      </c>
    </row>
    <row r="44" spans="1:49" s="47" customFormat="1" x14ac:dyDescent="0.2">
      <c r="A44" s="42"/>
      <c r="B44" s="42"/>
      <c r="C44" s="43"/>
      <c r="D44" s="155" t="str">
        <f t="array" aca="1" ref="D44" ca="1">IFERROR(IF(A44&lt;&gt;"",IF(C44&lt;&gt;1,IF(OR(EXACT(OFFSET(Metadata!$A$1,0,0,Metadata!Metadata_Table_Length,1),A44)),1,""),IF(SUM(IF(ISNUMBER(SEARCH('Curated Metadata'!A44,OFFSET(Metadata!$A$1,0,0,Metadata!Metadata_Table_Length,1))),OFFSET(Metadata!$B$1,0,0,Metadata!Metadata_Table_Length,1),""))&gt;0,1,"")),""),"")</f>
        <v/>
      </c>
      <c r="E44" s="43"/>
      <c r="F44" s="148"/>
      <c r="G44" s="42"/>
      <c r="H44" s="42"/>
      <c r="I44" s="42"/>
      <c r="J44" s="44"/>
      <c r="K44" s="45"/>
      <c r="L44" s="45"/>
      <c r="M44" s="46"/>
      <c r="N44" s="40"/>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row>
    <row r="45" spans="1:49" x14ac:dyDescent="0.2">
      <c r="A45" s="42"/>
      <c r="B45" s="42"/>
      <c r="C45" s="43"/>
      <c r="D45" s="155" t="str">
        <f t="array" aca="1" ref="D45" ca="1">IFERROR(IF(A45&lt;&gt;"",IF(C45&lt;&gt;1,IF(OR(EXACT(OFFSET(Metadata!$A$1,0,0,Metadata!Metadata_Table_Length,1),A45)),1,""),IF(SUM(IF(ISNUMBER(SEARCH('Curated Metadata'!A45,OFFSET(Metadata!$A$1,0,0,Metadata!Metadata_Table_Length,1))),OFFSET(Metadata!$B$1,0,0,Metadata!Metadata_Table_Length,1),""))&gt;0,1,"")),""),"")</f>
        <v/>
      </c>
      <c r="E45" s="43"/>
      <c r="F45" s="148"/>
      <c r="G45" s="42"/>
      <c r="H45" s="42"/>
      <c r="I45" s="42"/>
      <c r="K45" s="45"/>
      <c r="L45" s="45"/>
      <c r="M45" s="46"/>
    </row>
    <row r="46" spans="1:49" x14ac:dyDescent="0.2">
      <c r="A46" s="49" t="s">
        <v>81</v>
      </c>
      <c r="B46" s="49" t="s">
        <v>211</v>
      </c>
      <c r="D46" s="156">
        <f t="array" aca="1" ref="D46" ca="1">IFERROR(IF(A46&lt;&gt;"",IF(C46&lt;&gt;1,IF(OR(EXACT(OFFSET(Metadata!$A$1,0,0,Metadata!Metadata_Table_Length,1),A46)),1,""),IF(SUM(IF(ISNUMBER(SEARCH('Curated Metadata'!A46,OFFSET(Metadata!$A$1,0,0,Metadata!Metadata_Table_Length,1))),OFFSET(Metadata!$B$1,0,0,Metadata!Metadata_Table_Length,1),""))&gt;0,1,"")),""),"")</f>
        <v>1</v>
      </c>
      <c r="F46" s="149">
        <f t="array" aca="1" ref="F46" ca="1">IF(D46=1,OFFSET(Metadata!$B$1,MIN(IF(OFFSET(Metadata!$A$1,0,0,Metadata!Metadata_Table_Length,1)='Curated Metadata'!A46,ROW(OFFSET(Metadata!$A$1,0,0,Metadata!Metadata_Table_Length,1))-1,"")),0),"")</f>
        <v>32</v>
      </c>
      <c r="K46" s="54" t="s">
        <v>212</v>
      </c>
      <c r="L46" s="54" t="str">
        <f t="shared" si="6"/>
        <v>Number of cores licensed to use</v>
      </c>
      <c r="M46" s="56">
        <f t="shared" ca="1" si="7"/>
        <v>32</v>
      </c>
    </row>
    <row r="47" spans="1:49" x14ac:dyDescent="0.2">
      <c r="A47" s="49" t="s">
        <v>83</v>
      </c>
      <c r="B47" s="49" t="s">
        <v>213</v>
      </c>
      <c r="D47" s="156">
        <f t="array" aca="1" ref="D47" ca="1">IFERROR(IF(A47&lt;&gt;"",IF(C47&lt;&gt;1,IF(OR(EXACT(OFFSET(Metadata!$A$1,0,0,Metadata!Metadata_Table_Length,1),A47)),1,""),IF(SUM(IF(ISNUMBER(SEARCH('Curated Metadata'!A47,OFFSET(Metadata!$A$1,0,0,Metadata!Metadata_Table_Length,1))),OFFSET(Metadata!$B$1,0,0,Metadata!Metadata_Table_Length,1),""))&gt;0,1,"")),""),"")</f>
        <v>1</v>
      </c>
      <c r="F47" s="149" t="str">
        <f t="array" aca="1" ref="F47" ca="1">IF(D47=1,OFFSET(Metadata!$B$1,MIN(IF(OFFSET(Metadata!$A$1,0,0,Metadata!Metadata_Table_Length,1)='Curated Metadata'!A47,ROW(OFFSET(Metadata!$A$1,0,0,Metadata!Metadata_Table_Length,1))-1,"")),0),"")</f>
        <v>Windows 10 Enterprise 2016 LTSB  (6.2.9200)</v>
      </c>
      <c r="K47" s="54" t="s">
        <v>212</v>
      </c>
      <c r="L47" s="54" t="str">
        <f t="shared" si="6"/>
        <v>Operating system</v>
      </c>
      <c r="M47" s="55" t="str">
        <f t="shared" ca="1" si="7"/>
        <v>Windows 10 Enterprise 2016 LTSB  (6.2.9200)</v>
      </c>
    </row>
    <row r="48" spans="1:49" x14ac:dyDescent="0.2">
      <c r="A48" s="49" t="s">
        <v>109</v>
      </c>
      <c r="B48" s="49" t="s">
        <v>214</v>
      </c>
      <c r="D48" s="156">
        <f t="array" aca="1" ref="D48" ca="1">IFERROR(IF(A48&lt;&gt;"",IF(C48&lt;&gt;1,IF(OR(EXACT(OFFSET(Metadata!$A$1,0,0,Metadata!Metadata_Table_Length,1),A48)),1,""),IF(SUM(IF(ISNUMBER(SEARCH('Curated Metadata'!A48,OFFSET(Metadata!$A$1,0,0,Metadata!Metadata_Table_Length,1))),OFFSET(Metadata!$B$1,0,0,Metadata!Metadata_Table_Length,1),""))&gt;0,1,"")),""),"")</f>
        <v>1</v>
      </c>
      <c r="F48" s="149" t="str">
        <f t="array" aca="1" ref="F48" ca="1">IF(D48=1,OFFSET(Metadata!$B$1,MIN(IF(OFFSET(Metadata!$A$1,0,0,Metadata!Metadata_Table_Length,1)='Curated Metadata'!A48,ROW(OFFSET(Metadata!$A$1,0,0,Metadata!Metadata_Table_Length,1))-1,"")),0),"")</f>
        <v>5.0.2.0, 5346</v>
      </c>
      <c r="K48" s="54" t="s">
        <v>212</v>
      </c>
      <c r="L48" s="54" t="str">
        <f>B48</f>
        <v>ProteinPilot Software Version</v>
      </c>
      <c r="M48" s="56" t="str">
        <f t="shared" ca="1" si="7"/>
        <v>5.0.2.0, 5346</v>
      </c>
    </row>
    <row r="49" spans="1:49" x14ac:dyDescent="0.2">
      <c r="A49" s="49" t="s">
        <v>110</v>
      </c>
      <c r="B49" s="49" t="s">
        <v>215</v>
      </c>
      <c r="D49" s="156">
        <f t="array" aca="1" ref="D49" ca="1">IFERROR(IF(A49&lt;&gt;"",IF(C49&lt;&gt;1,IF(OR(EXACT(OFFSET(Metadata!$A$1,0,0,Metadata!Metadata_Table_Length,1),A49)),1,""),IF(SUM(IF(ISNUMBER(SEARCH('Curated Metadata'!A49,OFFSET(Metadata!$A$1,0,0,Metadata!Metadata_Table_Length,1))),OFFSET(Metadata!$B$1,0,0,Metadata!Metadata_Table_Length,1),""))&gt;0,1,"")),""),"")</f>
        <v>1</v>
      </c>
      <c r="F49" s="149" t="str">
        <f t="array" aca="1" ref="F49" ca="1">IF(D49=1,OFFSET(Metadata!$B$1,MIN(IF(OFFSET(Metadata!$A$1,0,0,Metadata!Metadata_Table_Length,1)='Curated Metadata'!A49,ROW(OFFSET(Metadata!$A$1,0,0,Metadata!Metadata_Table_Length,1))-1,"")),0),"")</f>
        <v>5.0.2.0, 5174</v>
      </c>
      <c r="K49" s="54" t="s">
        <v>212</v>
      </c>
      <c r="L49" s="54" t="str">
        <f>B49</f>
        <v>Paragon Algorithm Version</v>
      </c>
      <c r="M49" s="56" t="str">
        <f t="shared" ca="1" si="7"/>
        <v>5.0.2.0, 5174</v>
      </c>
    </row>
    <row r="50" spans="1:49" s="47" customFormat="1" x14ac:dyDescent="0.2">
      <c r="A50" s="49" t="s">
        <v>111</v>
      </c>
      <c r="B50" s="49" t="s">
        <v>216</v>
      </c>
      <c r="C50" s="50"/>
      <c r="D50" s="156">
        <f t="array" aca="1" ref="D50" ca="1">IFERROR(IF(A50&lt;&gt;"",IF(C50&lt;&gt;1,IF(OR(EXACT(OFFSET(Metadata!$A$1,0,0,Metadata!Metadata_Table_Length,1),A50)),1,""),IF(SUM(IF(ISNUMBER(SEARCH('Curated Metadata'!A50,OFFSET(Metadata!$A$1,0,0,Metadata!Metadata_Table_Length,1))),OFFSET(Metadata!$B$1,0,0,Metadata!Metadata_Table_Length,1),""))&gt;0,1,"")),""),"")</f>
        <v>1</v>
      </c>
      <c r="E50" s="50"/>
      <c r="F50" s="149" t="str">
        <f t="array" aca="1" ref="F50" ca="1">IF(D50=1,OFFSET(Metadata!$B$1,MIN(IF(OFFSET(Metadata!$A$1,0,0,Metadata!Metadata_Table_Length,1)='Curated Metadata'!A50,ROW(OFFSET(Metadata!$A$1,0,0,Metadata!Metadata_Table_Length,1))-1,"")),0),"")</f>
        <v>ProteinPilot(tm) Software</v>
      </c>
      <c r="G50" s="49"/>
      <c r="H50" s="49"/>
      <c r="I50" s="49"/>
      <c r="J50" s="44"/>
      <c r="K50" s="54" t="s">
        <v>212</v>
      </c>
      <c r="L50" s="54" t="str">
        <f>B50</f>
        <v>Application name</v>
      </c>
      <c r="M50" s="55" t="str">
        <f t="shared" ca="1" si="7"/>
        <v>ProteinPilot(tm) Software</v>
      </c>
      <c r="N50" s="40"/>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row>
    <row r="51" spans="1:49" s="47" customFormat="1" x14ac:dyDescent="0.2">
      <c r="A51" s="42"/>
      <c r="B51" s="42"/>
      <c r="C51" s="43"/>
      <c r="D51" s="155" t="str">
        <f t="array" aca="1" ref="D51" ca="1">IFERROR(IF(A51&lt;&gt;"",IF(C51&lt;&gt;1,IF(OR(EXACT(OFFSET(Metadata!$A$1,0,0,Metadata!Metadata_Table_Length,1),A51)),1,""),IF(SUM(IF(ISNUMBER(SEARCH('Curated Metadata'!A51,OFFSET(Metadata!$A$1,0,0,Metadata!Metadata_Table_Length,1))),OFFSET(Metadata!$B$1,0,0,Metadata!Metadata_Table_Length,1),""))&gt;0,1,"")),""),"")</f>
        <v/>
      </c>
      <c r="E51" s="43"/>
      <c r="F51" s="148"/>
      <c r="G51" s="42"/>
      <c r="H51" s="42"/>
      <c r="I51" s="42"/>
      <c r="J51" s="44"/>
      <c r="K51" s="45"/>
      <c r="L51" s="45"/>
      <c r="M51" s="46"/>
      <c r="N51" s="40"/>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row>
    <row r="52" spans="1:49" x14ac:dyDescent="0.2">
      <c r="A52" s="42"/>
      <c r="B52" s="42"/>
      <c r="C52" s="43"/>
      <c r="D52" s="155" t="str">
        <f t="array" aca="1" ref="D52" ca="1">IFERROR(IF(A52&lt;&gt;"",IF(C52&lt;&gt;1,IF(OR(EXACT(OFFSET(Metadata!$A$1,0,0,Metadata!Metadata_Table_Length,1),A52)),1,""),IF(SUM(IF(ISNUMBER(SEARCH('Curated Metadata'!A52,OFFSET(Metadata!$A$1,0,0,Metadata!Metadata_Table_Length,1))),OFFSET(Metadata!$B$1,0,0,Metadata!Metadata_Table_Length,1),""))&gt;0,1,"")),""),"")</f>
        <v/>
      </c>
      <c r="E52" s="43"/>
      <c r="F52" s="148"/>
      <c r="G52" s="42"/>
      <c r="H52" s="42"/>
      <c r="I52" s="42"/>
      <c r="K52" s="45"/>
      <c r="L52" s="45"/>
      <c r="M52" s="46"/>
    </row>
    <row r="53" spans="1:49" x14ac:dyDescent="0.2">
      <c r="A53" s="49" t="s">
        <v>147</v>
      </c>
      <c r="B53" s="49" t="s">
        <v>217</v>
      </c>
      <c r="D53" s="156">
        <f t="array" aca="1" ref="D53" ca="1">IFERROR(IF(A53&lt;&gt;"",IF(C53&lt;&gt;1,IF(OR(EXACT(OFFSET(Metadata!$A$1,0,0,Metadata!Metadata_Table_Length,1),A53)),1,""),IF(SUM(IF(ISNUMBER(SEARCH('Curated Metadata'!A53,OFFSET(Metadata!$A$1,0,0,Metadata!Metadata_Table_Length,1))),OFFSET(Metadata!$B$1,0,0,Metadata!Metadata_Table_Length,1),""))&gt;0,1,"")),""),"")</f>
        <v>1</v>
      </c>
      <c r="F53" s="149">
        <f t="array" aca="1" ref="F53" ca="1">IF(D53=1,OFFSET(Metadata!$B$1,MIN(IF(OFFSET(Metadata!$A$1,0,0,Metadata!Metadata_Table_Length,1)='Curated Metadata'!A53,ROW(OFFSET(Metadata!$A$1,0,0,Metadata!Metadata_Table_Length,1))-1,"")),0),"")</f>
        <v>0.99</v>
      </c>
      <c r="H53" s="49" t="s">
        <v>218</v>
      </c>
      <c r="I53" s="49">
        <v>100</v>
      </c>
      <c r="K53" s="54" t="s">
        <v>219</v>
      </c>
      <c r="L53" s="58" t="s">
        <v>220</v>
      </c>
      <c r="M53" s="56">
        <f t="shared" ref="M53:M72" ca="1" si="8">IFERROR(IF(OR(B53&lt;&gt;L53,I53&lt;&gt;""),F53*I53,F53),"")</f>
        <v>99</v>
      </c>
    </row>
    <row r="54" spans="1:49" x14ac:dyDescent="0.2">
      <c r="A54" s="49" t="s">
        <v>148</v>
      </c>
      <c r="B54" s="49" t="s">
        <v>221</v>
      </c>
      <c r="D54" s="156">
        <f t="array" aca="1" ref="D54" ca="1">IFERROR(IF(A54&lt;&gt;"",IF(C54&lt;&gt;1,IF(OR(EXACT(OFFSET(Metadata!$A$1,0,0,Metadata!Metadata_Table_Length,1),A54)),1,""),IF(SUM(IF(ISNUMBER(SEARCH('Curated Metadata'!A54,OFFSET(Metadata!$A$1,0,0,Metadata!Metadata_Table_Length,1))),OFFSET(Metadata!$B$1,0,0,Metadata!Metadata_Table_Length,1),""))&gt;0,1,"")),""),"")</f>
        <v>1</v>
      </c>
      <c r="F54" s="149">
        <f t="array" aca="1" ref="F54" ca="1">IF(D54=1,OFFSET(Metadata!$B$1,MIN(IF(OFFSET(Metadata!$A$1,0,0,Metadata!Metadata_Table_Length,1)='Curated Metadata'!A54,ROW(OFFSET(Metadata!$A$1,0,0,Metadata!Metadata_Table_Length,1))-1,"")),0),"")</f>
        <v>1760</v>
      </c>
      <c r="K54" s="54" t="s">
        <v>219</v>
      </c>
      <c r="L54" s="54" t="str">
        <f>B54</f>
        <v>Distinct peptides associated with 99% confidence proteins</v>
      </c>
      <c r="M54" s="56">
        <f t="shared" ca="1" si="8"/>
        <v>1760</v>
      </c>
    </row>
    <row r="55" spans="1:49" x14ac:dyDescent="0.2">
      <c r="A55" s="49" t="s">
        <v>149</v>
      </c>
      <c r="B55" s="49" t="s">
        <v>222</v>
      </c>
      <c r="D55" s="156">
        <f t="array" aca="1" ref="D55" ca="1">IFERROR(IF(A55&lt;&gt;"",IF(C55&lt;&gt;1,IF(OR(EXACT(OFFSET(Metadata!$A$1,0,0,Metadata!Metadata_Table_Length,1),A55)),1,""),IF(SUM(IF(ISNUMBER(SEARCH('Curated Metadata'!A55,OFFSET(Metadata!$A$1,0,0,Metadata!Metadata_Table_Length,1))),OFFSET(Metadata!$B$1,0,0,Metadata!Metadata_Table_Length,1),""))&gt;0,1,"")),""),"")</f>
        <v>1</v>
      </c>
      <c r="F55" s="149">
        <f t="array" aca="1" ref="F55" ca="1">IF(D55=1,OFFSET(Metadata!$B$1,MIN(IF(OFFSET(Metadata!$A$1,0,0,Metadata!Metadata_Table_Length,1)='Curated Metadata'!A55,ROW(OFFSET(Metadata!$A$1,0,0,Metadata!Metadata_Table_Length,1))-1,"")),0),"")</f>
        <v>427</v>
      </c>
      <c r="K55" s="54" t="s">
        <v>219</v>
      </c>
      <c r="L55" s="54" t="str">
        <f>B55</f>
        <v>Proteins before grouping (99% confidence)</v>
      </c>
      <c r="M55" s="56">
        <f t="shared" ca="1" si="8"/>
        <v>427</v>
      </c>
    </row>
    <row r="56" spans="1:49" x14ac:dyDescent="0.2">
      <c r="A56" s="49" t="s">
        <v>150</v>
      </c>
      <c r="B56" s="49" t="s">
        <v>223</v>
      </c>
      <c r="D56" s="156">
        <f t="array" aca="1" ref="D56" ca="1">IFERROR(IF(A56&lt;&gt;"",IF(C56&lt;&gt;1,IF(OR(EXACT(OFFSET(Metadata!$A$1,0,0,Metadata!Metadata_Table_Length,1),A56)),1,""),IF(SUM(IF(ISNUMBER(SEARCH('Curated Metadata'!A56,OFFSET(Metadata!$A$1,0,0,Metadata!Metadata_Table_Length,1))),OFFSET(Metadata!$B$1,0,0,Metadata!Metadata_Table_Length,1),""))&gt;0,1,"")),""),"")</f>
        <v>1</v>
      </c>
      <c r="F56" s="149">
        <f t="array" aca="1" ref="F56" ca="1">IF(D56=1,OFFSET(Metadata!$B$1,MIN(IF(OFFSET(Metadata!$A$1,0,0,Metadata!Metadata_Table_Length,1)='Curated Metadata'!A56,ROW(OFFSET(Metadata!$A$1,0,0,Metadata!Metadata_Table_Length,1))-1,"")),0),"")</f>
        <v>150</v>
      </c>
      <c r="K56" s="54" t="s">
        <v>219</v>
      </c>
      <c r="L56" s="54" t="str">
        <f>B56</f>
        <v>Proteins detected (99% confidence)</v>
      </c>
      <c r="M56" s="56">
        <f t="shared" ca="1" si="8"/>
        <v>150</v>
      </c>
    </row>
    <row r="57" spans="1:49" x14ac:dyDescent="0.2">
      <c r="A57" s="49" t="s">
        <v>151</v>
      </c>
      <c r="B57" s="49" t="s">
        <v>224</v>
      </c>
      <c r="D57" s="156">
        <f t="array" aca="1" ref="D57" ca="1">IFERROR(IF(A57&lt;&gt;"",IF(C57&lt;&gt;1,IF(OR(EXACT(OFFSET(Metadata!$A$1,0,0,Metadata!Metadata_Table_Length,1),A57)),1,""),IF(SUM(IF(ISNUMBER(SEARCH('Curated Metadata'!A57,OFFSET(Metadata!$A$1,0,0,Metadata!Metadata_Table_Length,1))),OFFSET(Metadata!$B$1,0,0,Metadata!Metadata_Table_Length,1),""))&gt;0,1,"")),""),"")</f>
        <v>1</v>
      </c>
      <c r="F57" s="149">
        <f t="array" aca="1" ref="F57" ca="1">IF(D57=1,OFFSET(Metadata!$B$1,MIN(IF(OFFSET(Metadata!$A$1,0,0,Metadata!Metadata_Table_Length,1)='Curated Metadata'!A57,ROW(OFFSET(Metadata!$A$1,0,0,Metadata!Metadata_Table_Length,1))-1,"")),0),"")</f>
        <v>6083</v>
      </c>
      <c r="K57" s="54" t="s">
        <v>219</v>
      </c>
      <c r="L57" s="54" t="str">
        <f>B57</f>
        <v>Spectra associated with 99% confidence proteins</v>
      </c>
      <c r="M57" s="56">
        <f t="shared" ca="1" si="8"/>
        <v>6083</v>
      </c>
    </row>
    <row r="58" spans="1:49" x14ac:dyDescent="0.2">
      <c r="A58" s="49" t="s">
        <v>152</v>
      </c>
      <c r="B58" s="49" t="s">
        <v>225</v>
      </c>
      <c r="D58" s="156">
        <f t="array" aca="1" ref="D58" ca="1">IFERROR(IF(A58&lt;&gt;"",IF(C58&lt;&gt;1,IF(OR(EXACT(OFFSET(Metadata!$A$1,0,0,Metadata!Metadata_Table_Length,1),A58)),1,""),IF(SUM(IF(ISNUMBER(SEARCH('Curated Metadata'!A58,OFFSET(Metadata!$A$1,0,0,Metadata!Metadata_Table_Length,1))),OFFSET(Metadata!$B$1,0,0,Metadata!Metadata_Table_Length,1),""))&gt;0,1,"")),""),"")</f>
        <v>1</v>
      </c>
      <c r="F58" s="149">
        <f t="array" aca="1" ref="F58" ca="1">IF(D58=1,OFFSET(Metadata!$B$1,MIN(IF(OFFSET(Metadata!$A$1,0,0,Metadata!Metadata_Table_Length,1)='Curated Metadata'!A58,ROW(OFFSET(Metadata!$A$1,0,0,Metadata!Metadata_Table_Length,1))-1,"")),0),"")</f>
        <v>0.95</v>
      </c>
      <c r="H58" s="49" t="s">
        <v>218</v>
      </c>
      <c r="I58" s="49">
        <v>100</v>
      </c>
      <c r="K58" s="54" t="s">
        <v>219</v>
      </c>
      <c r="L58" s="58" t="s">
        <v>220</v>
      </c>
      <c r="M58" s="56">
        <f t="shared" ca="1" si="8"/>
        <v>95</v>
      </c>
    </row>
    <row r="59" spans="1:49" x14ac:dyDescent="0.2">
      <c r="A59" s="49" t="s">
        <v>153</v>
      </c>
      <c r="B59" s="49" t="s">
        <v>226</v>
      </c>
      <c r="D59" s="156">
        <f t="array" aca="1" ref="D59" ca="1">IFERROR(IF(A59&lt;&gt;"",IF(C59&lt;&gt;1,IF(OR(EXACT(OFFSET(Metadata!$A$1,0,0,Metadata!Metadata_Table_Length,1),A59)),1,""),IF(SUM(IF(ISNUMBER(SEARCH('Curated Metadata'!A59,OFFSET(Metadata!$A$1,0,0,Metadata!Metadata_Table_Length,1))),OFFSET(Metadata!$B$1,0,0,Metadata!Metadata_Table_Length,1),""))&gt;0,1,"")),""),"")</f>
        <v>1</v>
      </c>
      <c r="F59" s="149">
        <f t="array" aca="1" ref="F59" ca="1">IF(D59=1,OFFSET(Metadata!$B$1,MIN(IF(OFFSET(Metadata!$A$1,0,0,Metadata!Metadata_Table_Length,1)='Curated Metadata'!A59,ROW(OFFSET(Metadata!$A$1,0,0,Metadata!Metadata_Table_Length,1))-1,"")),0),"")</f>
        <v>1811</v>
      </c>
      <c r="K59" s="54" t="s">
        <v>219</v>
      </c>
      <c r="L59" s="54" t="str">
        <f>B59</f>
        <v>Distinct peptides associated with 95% confidence proteins</v>
      </c>
      <c r="M59" s="56">
        <f t="shared" ca="1" si="8"/>
        <v>1811</v>
      </c>
    </row>
    <row r="60" spans="1:49" x14ac:dyDescent="0.2">
      <c r="A60" s="49" t="s">
        <v>154</v>
      </c>
      <c r="B60" s="49" t="s">
        <v>227</v>
      </c>
      <c r="D60" s="156">
        <f t="array" aca="1" ref="D60" ca="1">IFERROR(IF(A60&lt;&gt;"",IF(C60&lt;&gt;1,IF(OR(EXACT(OFFSET(Metadata!$A$1,0,0,Metadata!Metadata_Table_Length,1),A60)),1,""),IF(SUM(IF(ISNUMBER(SEARCH('Curated Metadata'!A60,OFFSET(Metadata!$A$1,0,0,Metadata!Metadata_Table_Length,1))),OFFSET(Metadata!$B$1,0,0,Metadata!Metadata_Table_Length,1),""))&gt;0,1,"")),""),"")</f>
        <v>1</v>
      </c>
      <c r="F60" s="149">
        <f t="array" aca="1" ref="F60" ca="1">IF(D60=1,OFFSET(Metadata!$B$1,MIN(IF(OFFSET(Metadata!$A$1,0,0,Metadata!Metadata_Table_Length,1)='Curated Metadata'!A60,ROW(OFFSET(Metadata!$A$1,0,0,Metadata!Metadata_Table_Length,1))-1,"")),0),"")</f>
        <v>579</v>
      </c>
      <c r="K60" s="54" t="s">
        <v>219</v>
      </c>
      <c r="L60" s="54" t="str">
        <f>B60</f>
        <v>Proteins before grouping (95% confidence)</v>
      </c>
      <c r="M60" s="56">
        <f t="shared" ca="1" si="8"/>
        <v>579</v>
      </c>
    </row>
    <row r="61" spans="1:49" x14ac:dyDescent="0.2">
      <c r="A61" s="49" t="s">
        <v>155</v>
      </c>
      <c r="B61" s="49" t="s">
        <v>228</v>
      </c>
      <c r="D61" s="156">
        <f t="array" aca="1" ref="D61" ca="1">IFERROR(IF(A61&lt;&gt;"",IF(C61&lt;&gt;1,IF(OR(EXACT(OFFSET(Metadata!$A$1,0,0,Metadata!Metadata_Table_Length,1),A61)),1,""),IF(SUM(IF(ISNUMBER(SEARCH('Curated Metadata'!A61,OFFSET(Metadata!$A$1,0,0,Metadata!Metadata_Table_Length,1))),OFFSET(Metadata!$B$1,0,0,Metadata!Metadata_Table_Length,1),""))&gt;0,1,"")),""),"")</f>
        <v>1</v>
      </c>
      <c r="F61" s="149">
        <f t="array" aca="1" ref="F61" ca="1">IF(D61=1,OFFSET(Metadata!$B$1,MIN(IF(OFFSET(Metadata!$A$1,0,0,Metadata!Metadata_Table_Length,1)='Curated Metadata'!A61,ROW(OFFSET(Metadata!$A$1,0,0,Metadata!Metadata_Table_Length,1))-1,"")),0),"")</f>
        <v>184</v>
      </c>
      <c r="K61" s="54" t="s">
        <v>219</v>
      </c>
      <c r="L61" s="54" t="str">
        <f>B61</f>
        <v>Proteins detected (95% confidence)</v>
      </c>
      <c r="M61" s="56">
        <f t="shared" ca="1" si="8"/>
        <v>184</v>
      </c>
    </row>
    <row r="62" spans="1:49" x14ac:dyDescent="0.2">
      <c r="A62" s="49" t="s">
        <v>156</v>
      </c>
      <c r="B62" s="49" t="s">
        <v>229</v>
      </c>
      <c r="D62" s="156">
        <f t="array" aca="1" ref="D62" ca="1">IFERROR(IF(A62&lt;&gt;"",IF(C62&lt;&gt;1,IF(OR(EXACT(OFFSET(Metadata!$A$1,0,0,Metadata!Metadata_Table_Length,1),A62)),1,""),IF(SUM(IF(ISNUMBER(SEARCH('Curated Metadata'!A62,OFFSET(Metadata!$A$1,0,0,Metadata!Metadata_Table_Length,1))),OFFSET(Metadata!$B$1,0,0,Metadata!Metadata_Table_Length,1),""))&gt;0,1,"")),""),"")</f>
        <v>1</v>
      </c>
      <c r="F62" s="149">
        <f t="array" aca="1" ref="F62" ca="1">IF(D62=1,OFFSET(Metadata!$B$1,MIN(IF(OFFSET(Metadata!$A$1,0,0,Metadata!Metadata_Table_Length,1)='Curated Metadata'!A62,ROW(OFFSET(Metadata!$A$1,0,0,Metadata!Metadata_Table_Length,1))-1,"")),0),"")</f>
        <v>6196</v>
      </c>
      <c r="K62" s="54" t="s">
        <v>219</v>
      </c>
      <c r="L62" s="54" t="str">
        <f>B62</f>
        <v>Spectra associated with 95% confidence proteins</v>
      </c>
      <c r="M62" s="56">
        <f t="shared" ca="1" si="8"/>
        <v>6196</v>
      </c>
    </row>
    <row r="63" spans="1:49" x14ac:dyDescent="0.2">
      <c r="A63" s="49" t="s">
        <v>157</v>
      </c>
      <c r="B63" s="49" t="s">
        <v>230</v>
      </c>
      <c r="D63" s="156">
        <f t="array" aca="1" ref="D63" ca="1">IFERROR(IF(A63&lt;&gt;"",IF(C63&lt;&gt;1,IF(OR(EXACT(OFFSET(Metadata!$A$1,0,0,Metadata!Metadata_Table_Length,1),A63)),1,""),IF(SUM(IF(ISNUMBER(SEARCH('Curated Metadata'!A63,OFFSET(Metadata!$A$1,0,0,Metadata!Metadata_Table_Length,1))),OFFSET(Metadata!$B$1,0,0,Metadata!Metadata_Table_Length,1),""))&gt;0,1,"")),""),"")</f>
        <v>1</v>
      </c>
      <c r="F63" s="149">
        <f t="array" aca="1" ref="F63" ca="1">IF(D63=1,OFFSET(Metadata!$B$1,MIN(IF(OFFSET(Metadata!$A$1,0,0,Metadata!Metadata_Table_Length,1)='Curated Metadata'!A63,ROW(OFFSET(Metadata!$A$1,0,0,Metadata!Metadata_Table_Length,1))-1,"")),0),"")</f>
        <v>0.66</v>
      </c>
      <c r="H63" s="49" t="s">
        <v>218</v>
      </c>
      <c r="I63" s="49">
        <v>100</v>
      </c>
      <c r="K63" s="54" t="s">
        <v>219</v>
      </c>
      <c r="L63" s="58" t="s">
        <v>220</v>
      </c>
      <c r="M63" s="56">
        <f t="shared" ca="1" si="8"/>
        <v>66</v>
      </c>
    </row>
    <row r="64" spans="1:49" x14ac:dyDescent="0.2">
      <c r="A64" s="49" t="s">
        <v>158</v>
      </c>
      <c r="B64" s="49" t="s">
        <v>231</v>
      </c>
      <c r="D64" s="156">
        <f t="array" aca="1" ref="D64" ca="1">IFERROR(IF(A64&lt;&gt;"",IF(C64&lt;&gt;1,IF(OR(EXACT(OFFSET(Metadata!$A$1,0,0,Metadata!Metadata_Table_Length,1),A64)),1,""),IF(SUM(IF(ISNUMBER(SEARCH('Curated Metadata'!A64,OFFSET(Metadata!$A$1,0,0,Metadata!Metadata_Table_Length,1))),OFFSET(Metadata!$B$1,0,0,Metadata!Metadata_Table_Length,1),""))&gt;0,1,"")),""),"")</f>
        <v>1</v>
      </c>
      <c r="F64" s="149">
        <f t="array" aca="1" ref="F64" ca="1">IF(D64=1,OFFSET(Metadata!$B$1,MIN(IF(OFFSET(Metadata!$A$1,0,0,Metadata!Metadata_Table_Length,1)='Curated Metadata'!A64,ROW(OFFSET(Metadata!$A$1,0,0,Metadata!Metadata_Table_Length,1))-1,"")),0),"")</f>
        <v>1881</v>
      </c>
      <c r="K64" s="54" t="s">
        <v>219</v>
      </c>
      <c r="L64" s="54" t="str">
        <f>B64</f>
        <v>Distinct peptides associated with 66% confidence proteins</v>
      </c>
      <c r="M64" s="56">
        <f t="shared" ca="1" si="8"/>
        <v>1881</v>
      </c>
    </row>
    <row r="65" spans="1:49" x14ac:dyDescent="0.2">
      <c r="A65" s="49" t="s">
        <v>159</v>
      </c>
      <c r="B65" s="49" t="s">
        <v>232</v>
      </c>
      <c r="D65" s="156">
        <f t="array" aca="1" ref="D65" ca="1">IFERROR(IF(A65&lt;&gt;"",IF(C65&lt;&gt;1,IF(OR(EXACT(OFFSET(Metadata!$A$1,0,0,Metadata!Metadata_Table_Length,1),A65)),1,""),IF(SUM(IF(ISNUMBER(SEARCH('Curated Metadata'!A65,OFFSET(Metadata!$A$1,0,0,Metadata!Metadata_Table_Length,1))),OFFSET(Metadata!$B$1,0,0,Metadata!Metadata_Table_Length,1),""))&gt;0,1,"")),""),"")</f>
        <v>1</v>
      </c>
      <c r="F65" s="149">
        <f t="array" aca="1" ref="F65" ca="1">IF(D65=1,OFFSET(Metadata!$B$1,MIN(IF(OFFSET(Metadata!$A$1,0,0,Metadata!Metadata_Table_Length,1)='Curated Metadata'!A65,ROW(OFFSET(Metadata!$A$1,0,0,Metadata!Metadata_Table_Length,1))-1,"")),0),"")</f>
        <v>705</v>
      </c>
      <c r="K65" s="54" t="s">
        <v>219</v>
      </c>
      <c r="L65" s="54" t="str">
        <f>B65</f>
        <v>Proteins before grouping (66% confidence)</v>
      </c>
      <c r="M65" s="56">
        <f t="shared" ca="1" si="8"/>
        <v>705</v>
      </c>
    </row>
    <row r="66" spans="1:49" x14ac:dyDescent="0.2">
      <c r="A66" s="49" t="s">
        <v>160</v>
      </c>
      <c r="B66" s="49" t="s">
        <v>233</v>
      </c>
      <c r="D66" s="156">
        <f t="array" aca="1" ref="D66" ca="1">IFERROR(IF(A66&lt;&gt;"",IF(C66&lt;&gt;1,IF(OR(EXACT(OFFSET(Metadata!$A$1,0,0,Metadata!Metadata_Table_Length,1),A66)),1,""),IF(SUM(IF(ISNUMBER(SEARCH('Curated Metadata'!A66,OFFSET(Metadata!$A$1,0,0,Metadata!Metadata_Table_Length,1))),OFFSET(Metadata!$B$1,0,0,Metadata!Metadata_Table_Length,1),""))&gt;0,1,"")),""),"")</f>
        <v>1</v>
      </c>
      <c r="F66" s="149">
        <f t="array" aca="1" ref="F66" ca="1">IF(D66=1,OFFSET(Metadata!$B$1,MIN(IF(OFFSET(Metadata!$A$1,0,0,Metadata!Metadata_Table_Length,1)='Curated Metadata'!A66,ROW(OFFSET(Metadata!$A$1,0,0,Metadata!Metadata_Table_Length,1))-1,"")),0),"")</f>
        <v>227</v>
      </c>
      <c r="K66" s="54" t="s">
        <v>219</v>
      </c>
      <c r="L66" s="54" t="str">
        <f>B66</f>
        <v>Proteins detected (66% confidence)</v>
      </c>
      <c r="M66" s="56">
        <f t="shared" ca="1" si="8"/>
        <v>227</v>
      </c>
    </row>
    <row r="67" spans="1:49" x14ac:dyDescent="0.2">
      <c r="A67" s="49" t="s">
        <v>161</v>
      </c>
      <c r="B67" s="49" t="s">
        <v>234</v>
      </c>
      <c r="D67" s="156">
        <f t="array" aca="1" ref="D67" ca="1">IFERROR(IF(A67&lt;&gt;"",IF(C67&lt;&gt;1,IF(OR(EXACT(OFFSET(Metadata!$A$1,0,0,Metadata!Metadata_Table_Length,1),A67)),1,""),IF(SUM(IF(ISNUMBER(SEARCH('Curated Metadata'!A67,OFFSET(Metadata!$A$1,0,0,Metadata!Metadata_Table_Length,1))),OFFSET(Metadata!$B$1,0,0,Metadata!Metadata_Table_Length,1),""))&gt;0,1,"")),""),"")</f>
        <v>1</v>
      </c>
      <c r="F67" s="149">
        <f t="array" aca="1" ref="F67" ca="1">IF(D67=1,OFFSET(Metadata!$B$1,MIN(IF(OFFSET(Metadata!$A$1,0,0,Metadata!Metadata_Table_Length,1)='Curated Metadata'!A67,ROW(OFFSET(Metadata!$A$1,0,0,Metadata!Metadata_Table_Length,1))-1,"")),0),"")</f>
        <v>6400</v>
      </c>
      <c r="K67" s="54" t="s">
        <v>219</v>
      </c>
      <c r="L67" s="54" t="str">
        <f>B67</f>
        <v>Spectra associated with 66% confidence proteins</v>
      </c>
      <c r="M67" s="56">
        <f t="shared" ca="1" si="8"/>
        <v>6400</v>
      </c>
    </row>
    <row r="68" spans="1:49" x14ac:dyDescent="0.2">
      <c r="A68" s="49" t="s">
        <v>162</v>
      </c>
      <c r="B68" s="49" t="s">
        <v>235</v>
      </c>
      <c r="D68" s="156">
        <f t="array" aca="1" ref="D68" ca="1">IFERROR(IF(A68&lt;&gt;"",IF(C68&lt;&gt;1,IF(OR(EXACT(OFFSET(Metadata!$A$1,0,0,Metadata!Metadata_Table_Length,1),A68)),1,""),IF(SUM(IF(ISNUMBER(SEARCH('Curated Metadata'!A68,OFFSET(Metadata!$A$1,0,0,Metadata!Metadata_Table_Length,1))),OFFSET(Metadata!$B$1,0,0,Metadata!Metadata_Table_Length,1),""))&gt;0,1,"")),""),"")</f>
        <v>1</v>
      </c>
      <c r="F68" s="149">
        <f t="array" aca="1" ref="F68" ca="1">IF(D68=1,OFFSET(Metadata!$B$1,MIN(IF(OFFSET(Metadata!$A$1,0,0,Metadata!Metadata_Table_Length,1)='Curated Metadata'!A68,ROW(OFFSET(Metadata!$A$1,0,0,Metadata!Metadata_Table_Length,1))-1,"")),0),"")</f>
        <v>0.1000881</v>
      </c>
      <c r="H68" s="49" t="s">
        <v>218</v>
      </c>
      <c r="I68" s="49">
        <v>100</v>
      </c>
      <c r="K68" s="54" t="s">
        <v>219</v>
      </c>
      <c r="L68" s="58" t="s">
        <v>220</v>
      </c>
      <c r="M68" s="56">
        <f t="shared" ca="1" si="8"/>
        <v>10.00881</v>
      </c>
    </row>
    <row r="69" spans="1:49" x14ac:dyDescent="0.2">
      <c r="A69" s="49" t="s">
        <v>163</v>
      </c>
      <c r="B69" s="49" t="s">
        <v>236</v>
      </c>
      <c r="D69" s="156">
        <f t="array" aca="1" ref="D69" ca="1">IFERROR(IF(A69&lt;&gt;"",IF(C69&lt;&gt;1,IF(OR(EXACT(OFFSET(Metadata!$A$1,0,0,Metadata!Metadata_Table_Length,1),A69)),1,""),IF(SUM(IF(ISNUMBER(SEARCH('Curated Metadata'!A69,OFFSET(Metadata!$A$1,0,0,Metadata!Metadata_Table_Length,1))),OFFSET(Metadata!$B$1,0,0,Metadata!Metadata_Table_Length,1),""))&gt;0,1,"")),""),"")</f>
        <v>1</v>
      </c>
      <c r="F69" s="149">
        <f t="array" aca="1" ref="F69" ca="1">IF(D69=1,OFFSET(Metadata!$B$1,MIN(IF(OFFSET(Metadata!$A$1,0,0,Metadata!Metadata_Table_Length,1)='Curated Metadata'!A69,ROW(OFFSET(Metadata!$A$1,0,0,Metadata!Metadata_Table_Length,1))-1,"")),0),"")</f>
        <v>2010</v>
      </c>
      <c r="K69" s="54" t="s">
        <v>219</v>
      </c>
      <c r="L69" s="54" t="str">
        <f>B69</f>
        <v>Distinct peptides associated with 10% confidence proteins</v>
      </c>
      <c r="M69" s="56">
        <f t="shared" ca="1" si="8"/>
        <v>2010</v>
      </c>
    </row>
    <row r="70" spans="1:49" x14ac:dyDescent="0.2">
      <c r="A70" s="49" t="s">
        <v>164</v>
      </c>
      <c r="B70" s="49" t="s">
        <v>237</v>
      </c>
      <c r="D70" s="156">
        <f t="array" aca="1" ref="D70" ca="1">IFERROR(IF(A70&lt;&gt;"",IF(C70&lt;&gt;1,IF(OR(EXACT(OFFSET(Metadata!$A$1,0,0,Metadata!Metadata_Table_Length,1),A70)),1,""),IF(SUM(IF(ISNUMBER(SEARCH('Curated Metadata'!A70,OFFSET(Metadata!$A$1,0,0,Metadata!Metadata_Table_Length,1))),OFFSET(Metadata!$B$1,0,0,Metadata!Metadata_Table_Length,1),""))&gt;0,1,"")),""),"")</f>
        <v>1</v>
      </c>
      <c r="F70" s="149">
        <f t="array" aca="1" ref="F70" ca="1">IF(D70=1,OFFSET(Metadata!$B$1,MIN(IF(OFFSET(Metadata!$A$1,0,0,Metadata!Metadata_Table_Length,1)='Curated Metadata'!A70,ROW(OFFSET(Metadata!$A$1,0,0,Metadata!Metadata_Table_Length,1))-1,"")),0),"")</f>
        <v>1140</v>
      </c>
      <c r="K70" s="54" t="s">
        <v>219</v>
      </c>
      <c r="L70" s="54" t="str">
        <f>B70</f>
        <v>Proteins before grouping (10% confidence)</v>
      </c>
      <c r="M70" s="56">
        <f t="shared" ca="1" si="8"/>
        <v>1140</v>
      </c>
    </row>
    <row r="71" spans="1:49" x14ac:dyDescent="0.2">
      <c r="A71" s="49" t="s">
        <v>165</v>
      </c>
      <c r="B71" s="49" t="s">
        <v>238</v>
      </c>
      <c r="D71" s="156">
        <f t="array" aca="1" ref="D71" ca="1">IFERROR(IF(A71&lt;&gt;"",IF(C71&lt;&gt;1,IF(OR(EXACT(OFFSET(Metadata!$A$1,0,0,Metadata!Metadata_Table_Length,1),A71)),1,""),IF(SUM(IF(ISNUMBER(SEARCH('Curated Metadata'!A71,OFFSET(Metadata!$A$1,0,0,Metadata!Metadata_Table_Length,1))),OFFSET(Metadata!$B$1,0,0,Metadata!Metadata_Table_Length,1),""))&gt;0,1,"")),""),"")</f>
        <v>1</v>
      </c>
      <c r="F71" s="149">
        <f t="array" aca="1" ref="F71" ca="1">IF(D71=1,OFFSET(Metadata!$B$1,MIN(IF(OFFSET(Metadata!$A$1,0,0,Metadata!Metadata_Table_Length,1)='Curated Metadata'!A71,ROW(OFFSET(Metadata!$A$1,0,0,Metadata!Metadata_Table_Length,1))-1,"")),0),"")</f>
        <v>337</v>
      </c>
      <c r="K71" s="54" t="s">
        <v>219</v>
      </c>
      <c r="L71" s="54" t="str">
        <f>B71</f>
        <v>Proteins detected (10% confidence)</v>
      </c>
      <c r="M71" s="56">
        <f t="shared" ca="1" si="8"/>
        <v>337</v>
      </c>
    </row>
    <row r="72" spans="1:49" s="47" customFormat="1" x14ac:dyDescent="0.2">
      <c r="A72" s="49" t="s">
        <v>166</v>
      </c>
      <c r="B72" s="49" t="s">
        <v>239</v>
      </c>
      <c r="C72" s="50"/>
      <c r="D72" s="156">
        <f t="array" aca="1" ref="D72" ca="1">IFERROR(IF(A72&lt;&gt;"",IF(C72&lt;&gt;1,IF(OR(EXACT(OFFSET(Metadata!$A$1,0,0,Metadata!Metadata_Table_Length,1),A72)),1,""),IF(SUM(IF(ISNUMBER(SEARCH('Curated Metadata'!A72,OFFSET(Metadata!$A$1,0,0,Metadata!Metadata_Table_Length,1))),OFFSET(Metadata!$B$1,0,0,Metadata!Metadata_Table_Length,1),""))&gt;0,1,"")),""),"")</f>
        <v>1</v>
      </c>
      <c r="E72" s="50"/>
      <c r="F72" s="149">
        <f t="array" aca="1" ref="F72" ca="1">IF(D72=1,OFFSET(Metadata!$B$1,MIN(IF(OFFSET(Metadata!$A$1,0,0,Metadata!Metadata_Table_Length,1)='Curated Metadata'!A72,ROW(OFFSET(Metadata!$A$1,0,0,Metadata!Metadata_Table_Length,1))-1,"")),0),"")</f>
        <v>6664</v>
      </c>
      <c r="G72" s="49"/>
      <c r="H72" s="49"/>
      <c r="I72" s="49"/>
      <c r="J72" s="44"/>
      <c r="K72" s="54" t="s">
        <v>219</v>
      </c>
      <c r="L72" s="54" t="str">
        <f>B72</f>
        <v>Spectra associated with 10% confidence proteins</v>
      </c>
      <c r="M72" s="56">
        <f t="shared" ca="1" si="8"/>
        <v>6664</v>
      </c>
      <c r="N72" s="40"/>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row>
    <row r="73" spans="1:49" s="47" customFormat="1" x14ac:dyDescent="0.2">
      <c r="A73" s="42"/>
      <c r="B73" s="42"/>
      <c r="C73" s="43"/>
      <c r="D73" s="155" t="str">
        <f t="array" aca="1" ref="D73" ca="1">IFERROR(IF(A73&lt;&gt;"",IF(C73&lt;&gt;1,IF(OR(EXACT(OFFSET(Metadata!$A$1,0,0,Metadata!Metadata_Table_Length,1),A73)),1,""),IF(SUM(IF(ISNUMBER(SEARCH('Curated Metadata'!A73,OFFSET(Metadata!$A$1,0,0,Metadata!Metadata_Table_Length,1))),OFFSET(Metadata!$B$1,0,0,Metadata!Metadata_Table_Length,1),""))&gt;0,1,"")),""),"")</f>
        <v/>
      </c>
      <c r="E73" s="43"/>
      <c r="F73" s="148"/>
      <c r="G73" s="42"/>
      <c r="H73" s="42"/>
      <c r="I73" s="42"/>
      <c r="J73" s="44"/>
      <c r="K73" s="45"/>
      <c r="L73" s="45"/>
      <c r="M73" s="46"/>
      <c r="N73" s="40"/>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row>
    <row r="74" spans="1:49" x14ac:dyDescent="0.2">
      <c r="A74" s="42"/>
      <c r="B74" s="42"/>
      <c r="C74" s="43"/>
      <c r="D74" s="155" t="str">
        <f t="array" aca="1" ref="D74" ca="1">IFERROR(IF(A74&lt;&gt;"",IF(C74&lt;&gt;1,IF(OR(EXACT(OFFSET(Metadata!$A$1,0,0,Metadata!Metadata_Table_Length,1),A74)),1,""),IF(SUM(IF(ISNUMBER(SEARCH('Curated Metadata'!A74,OFFSET(Metadata!$A$1,0,0,Metadata!Metadata_Table_Length,1))),OFFSET(Metadata!$B$1,0,0,Metadata!Metadata_Table_Length,1),""))&gt;0,1,"")),""),"")</f>
        <v/>
      </c>
      <c r="E74" s="43"/>
      <c r="F74" s="148"/>
      <c r="G74" s="42"/>
      <c r="H74" s="42"/>
      <c r="I74" s="42"/>
      <c r="K74" s="45"/>
      <c r="L74" s="45"/>
      <c r="M74" s="46"/>
    </row>
    <row r="75" spans="1:49" x14ac:dyDescent="0.2">
      <c r="A75" s="49" t="s">
        <v>240</v>
      </c>
      <c r="B75" s="49" t="s">
        <v>241</v>
      </c>
      <c r="C75" s="50">
        <v>1</v>
      </c>
      <c r="D75" s="156">
        <f t="array" aca="1" ref="D75" ca="1">IFERROR(IF(A75&lt;&gt;"",IF(C75&lt;&gt;1,IF(OR(EXACT(OFFSET(Metadata!$A$1,0,0,Metadata!Metadata_Table_Length,1),A75)),1,""),IF(SUM(IF(ISNUMBER(SEARCH('Curated Metadata'!A75,OFFSET(Metadata!$A$1,0,0,Metadata!Metadata_Table_Length,1))),OFFSET(Metadata!$B$1,0,0,Metadata!Metadata_Table_Length,1),""))&gt;0,1,"")),""),"")</f>
        <v>1</v>
      </c>
      <c r="E75" s="50">
        <v>1</v>
      </c>
      <c r="F75" s="152">
        <f t="array" aca="1" ref="F75" ca="1">MAX(IF(ISNUMBER(SEARCH('Curated Metadata'!A75,OFFSET(Metadata!$A$1,0,0,Metadata!Metadata_Table_Length,1))),OFFSET(Metadata!$B$1,0,0,Metadata!Metadata_Table_Length,1),""))</f>
        <v>7</v>
      </c>
      <c r="K75" s="54" t="s">
        <v>242</v>
      </c>
      <c r="L75" s="54" t="str">
        <f>B75</f>
        <v>Number of segments the input data are broken into</v>
      </c>
      <c r="M75" s="56">
        <f ca="1">IFERROR(IF(OR(B75&lt;&gt;L75,I75&lt;&gt;""),F75*I75,F75),"")</f>
        <v>7</v>
      </c>
    </row>
    <row r="76" spans="1:49" x14ac:dyDescent="0.2">
      <c r="D76" s="156" t="str">
        <f t="array" aca="1" ref="D76" ca="1">IFERROR(IF(A76&lt;&gt;"",IF(C76&lt;&gt;1,IF(OR(EXACT(OFFSET(Metadata!$A$1,0,0,Metadata!Metadata_Table_Length,1),A76)),1,""),IF(SUM(IF(ISNUMBER(SEARCH('Curated Metadata'!A76,OFFSET(Metadata!$A$1,0,0,Metadata!Metadata_Table_Length,1))),OFFSET(Metadata!$B$1,0,0,Metadata!Metadata_Table_Length,1),""))&gt;0,1,"")),""),"")</f>
        <v/>
      </c>
      <c r="E76" s="50">
        <v>1</v>
      </c>
      <c r="F76" s="149" t="str">
        <f t="array" aca="1" ref="F76" ca="1">IF(D76=1,OFFSET(Metadata!$B$1,MIN(IF(OFFSET(Metadata!$A$1,0,0,Metadata!Metadata_Table_Length,1)='Curated Metadata'!A76,ROW(OFFSET(Metadata!$A$1,0,0,Metadata!Metadata_Table_Length,1))-1,"")),0),"")</f>
        <v/>
      </c>
      <c r="K76" s="54" t="s">
        <v>242</v>
      </c>
      <c r="L76" s="58" t="s">
        <v>243</v>
      </c>
      <c r="M76" s="59">
        <f ca="1">IF(M22&lt;&gt;"",IF(M22="Rapid",1,2),"")</f>
        <v>2</v>
      </c>
    </row>
    <row r="77" spans="1:49" x14ac:dyDescent="0.2">
      <c r="D77" s="156" t="str">
        <f t="array" aca="1" ref="D77" ca="1">IFERROR(IF(A77&lt;&gt;"",IF(C77&lt;&gt;1,IF(OR(EXACT(OFFSET(Metadata!$A$1,0,0,Metadata!Metadata_Table_Length,1),A77)),1,""),IF(SUM(IF(ISNUMBER(SEARCH('Curated Metadata'!A77,OFFSET(Metadata!$A$1,0,0,Metadata!Metadata_Table_Length,1))),OFFSET(Metadata!$B$1,0,0,Metadata!Metadata_Table_Length,1),""))&gt;0,1,"")),""),"")</f>
        <v/>
      </c>
      <c r="E77" s="50">
        <v>1</v>
      </c>
      <c r="F77" s="149" t="str">
        <f t="array" aca="1" ref="F77" ca="1">IF(D77=1,OFFSET(Metadata!$B$1,MIN(IF(OFFSET(Metadata!$A$1,0,0,Metadata!Metadata_Table_Length,1)='Curated Metadata'!A77,ROW(OFFSET(Metadata!$A$1,0,0,Metadata!Metadata_Table_Length,1))-1,"")),0),"")</f>
        <v/>
      </c>
      <c r="K77" s="54" t="s">
        <v>242</v>
      </c>
      <c r="L77" s="58" t="s">
        <v>244</v>
      </c>
      <c r="M77" s="59">
        <f ca="1">IF(M75&lt;&gt;"",M75*M76,"")</f>
        <v>14</v>
      </c>
    </row>
    <row r="78" spans="1:49" x14ac:dyDescent="0.2">
      <c r="A78" s="49" t="s">
        <v>87</v>
      </c>
      <c r="B78" s="49" t="s">
        <v>245</v>
      </c>
      <c r="D78" s="156">
        <f t="array" aca="1" ref="D78" ca="1">IFERROR(IF(A78&lt;&gt;"",IF(C78&lt;&gt;1,IF(OR(EXACT(OFFSET(Metadata!$A$1,0,0,Metadata!Metadata_Table_Length,1),A78)),1,""),IF(SUM(IF(ISNUMBER(SEARCH('Curated Metadata'!A78,OFFSET(Metadata!$A$1,0,0,Metadata!Metadata_Table_Length,1))),OFFSET(Metadata!$B$1,0,0,Metadata!Metadata_Table_Length,1),""))&gt;0,1,"")),""),"")</f>
        <v>1</v>
      </c>
      <c r="F78" s="149" t="b">
        <f t="array" aca="1" ref="F78" ca="1">IF(D78=1,OFFSET(Metadata!$B$1,MIN(IF(OFFSET(Metadata!$A$1,0,0,Metadata!Metadata_Table_Length,1)='Curated Metadata'!A78,ROW(OFFSET(Metadata!$A$1,0,0,Metadata!Metadata_Table_Length,1))-1,"")),0),"")</f>
        <v>1</v>
      </c>
      <c r="K78" s="54" t="s">
        <v>242</v>
      </c>
      <c r="L78" s="54" t="str">
        <f>B78</f>
        <v>Do reversed search</v>
      </c>
      <c r="M78" s="56" t="b">
        <f t="shared" ref="M78:M80" ca="1" si="9">IFERROR(IF(OR(B78&lt;&gt;L78,I78&lt;&gt;""),F78*I78,F78),"")</f>
        <v>1</v>
      </c>
    </row>
    <row r="79" spans="1:49" x14ac:dyDescent="0.2">
      <c r="A79" s="49" t="s">
        <v>135</v>
      </c>
      <c r="B79" s="49" t="s">
        <v>246</v>
      </c>
      <c r="D79" s="156">
        <f t="array" aca="1" ref="D79" ca="1">IFERROR(IF(A79&lt;&gt;"",IF(C79&lt;&gt;1,IF(OR(EXACT(OFFSET(Metadata!$A$1,0,0,Metadata!Metadata_Table_Length,1),A79)),1,""),IF(SUM(IF(ISNUMBER(SEARCH('Curated Metadata'!A79,OFFSET(Metadata!$A$1,0,0,Metadata!Metadata_Table_Length,1))),OFFSET(Metadata!$B$1,0,0,Metadata!Metadata_Table_Length,1),""))&gt;0,1,"")),""),"")</f>
        <v>1</v>
      </c>
      <c r="F79" s="149" t="b">
        <f t="array" aca="1" ref="F79" ca="1">IF(D79=1,OFFSET(Metadata!$B$1,MIN(IF(OFFSET(Metadata!$A$1,0,0,Metadata!Metadata_Table_Length,1)='Curated Metadata'!A79,ROW(OFFSET(Metadata!$A$1,0,0,Metadata!Metadata_Table_Length,1))-1,"")),0),"")</f>
        <v>0</v>
      </c>
      <c r="K79" s="54" t="s">
        <v>242</v>
      </c>
      <c r="L79" s="54" t="str">
        <f>B79</f>
        <v>Do separate searches for each plex in MS1 quantitation</v>
      </c>
      <c r="M79" s="56" t="b">
        <f t="shared" ca="1" si="9"/>
        <v>0</v>
      </c>
    </row>
    <row r="80" spans="1:49" s="47" customFormat="1" x14ac:dyDescent="0.2">
      <c r="A80" s="49" t="s">
        <v>89</v>
      </c>
      <c r="B80" s="49" t="s">
        <v>247</v>
      </c>
      <c r="C80" s="50"/>
      <c r="D80" s="156">
        <f t="array" aca="1" ref="D80" ca="1">IFERROR(IF(A80&lt;&gt;"",IF(C80&lt;&gt;1,IF(OR(EXACT(OFFSET(Metadata!$A$1,0,0,Metadata!Metadata_Table_Length,1),A80)),1,""),IF(SUM(IF(ISNUMBER(SEARCH('Curated Metadata'!A80,OFFSET(Metadata!$A$1,0,0,Metadata!Metadata_Table_Length,1))),OFFSET(Metadata!$B$1,0,0,Metadata!Metadata_Table_Length,1),""))&gt;0,1,"")),""),"")</f>
        <v>1</v>
      </c>
      <c r="E80" s="50"/>
      <c r="F80" s="149">
        <f t="array" aca="1" ref="F80" ca="1">IF(D80=1,OFFSET(Metadata!$B$1,MIN(IF(OFFSET(Metadata!$A$1,0,0,Metadata!Metadata_Table_Length,1)='Curated Metadata'!A80,ROW(OFFSET(Metadata!$A$1,0,0,Metadata!Metadata_Table_Length,1))-1,"")),0),"")</f>
        <v>15</v>
      </c>
      <c r="G80" s="49"/>
      <c r="H80" s="49"/>
      <c r="I80" s="49"/>
      <c r="J80" s="44"/>
      <c r="K80" s="54" t="s">
        <v>242</v>
      </c>
      <c r="L80" s="54" t="str">
        <f>B80</f>
        <v>Maximum number of hypotheses to keep per spectrum</v>
      </c>
      <c r="M80" s="56">
        <f t="shared" ca="1" si="9"/>
        <v>15</v>
      </c>
      <c r="N80" s="40"/>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row>
    <row r="81" spans="1:49" s="47" customFormat="1" x14ac:dyDescent="0.2">
      <c r="A81" s="42"/>
      <c r="B81" s="42"/>
      <c r="C81" s="43"/>
      <c r="D81" s="155" t="str">
        <f t="array" aca="1" ref="D81" ca="1">IFERROR(IF(A81&lt;&gt;"",IF(C81&lt;&gt;1,IF(OR(EXACT(OFFSET(Metadata!$A$1,0,0,Metadata!Metadata_Table_Length,1),A81)),1,""),IF(SUM(IF(ISNUMBER(SEARCH('Curated Metadata'!A81,OFFSET(Metadata!$A$1,0,0,Metadata!Metadata_Table_Length,1))),OFFSET(Metadata!$B$1,0,0,Metadata!Metadata_Table_Length,1),""))&gt;0,1,"")),""),"")</f>
        <v/>
      </c>
      <c r="E81" s="43"/>
      <c r="F81" s="148"/>
      <c r="G81" s="42"/>
      <c r="H81" s="42"/>
      <c r="I81" s="42"/>
      <c r="J81" s="44"/>
      <c r="K81" s="45"/>
      <c r="L81" s="45"/>
      <c r="M81" s="46"/>
      <c r="N81" s="40"/>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row>
    <row r="82" spans="1:49" x14ac:dyDescent="0.2">
      <c r="A82" s="42"/>
      <c r="B82" s="42"/>
      <c r="C82" s="43"/>
      <c r="D82" s="155" t="str">
        <f t="array" aca="1" ref="D82" ca="1">IFERROR(IF(A82&lt;&gt;"",IF(C82&lt;&gt;1,IF(OR(EXACT(OFFSET(Metadata!$A$1,0,0,Metadata!Metadata_Table_Length,1),A82)),1,""),IF(SUM(IF(ISNUMBER(SEARCH('Curated Metadata'!A82,OFFSET(Metadata!$A$1,0,0,Metadata!Metadata_Table_Length,1))),OFFSET(Metadata!$B$1,0,0,Metadata!Metadata_Table_Length,1),""))&gt;0,1,"")),""),"")</f>
        <v/>
      </c>
      <c r="E82" s="43"/>
      <c r="F82" s="148"/>
      <c r="G82" s="42"/>
      <c r="H82" s="42"/>
      <c r="I82" s="42"/>
      <c r="K82" s="45"/>
      <c r="L82" s="45"/>
      <c r="M82" s="46"/>
    </row>
    <row r="83" spans="1:49" x14ac:dyDescent="0.2">
      <c r="A83" s="49" t="s">
        <v>90</v>
      </c>
      <c r="B83" s="49" t="s">
        <v>248</v>
      </c>
      <c r="D83" s="156">
        <f t="array" aca="1" ref="D83" ca="1">IFERROR(IF(A83&lt;&gt;"",IF(C83&lt;&gt;1,IF(OR(EXACT(OFFSET(Metadata!$A$1,0,0,Metadata!Metadata_Table_Length,1),A83)),1,""),IF(SUM(IF(ISNUMBER(SEARCH('Curated Metadata'!A83,OFFSET(Metadata!$A$1,0,0,Metadata!Metadata_Table_Length,1))),OFFSET(Metadata!$B$1,0,0,Metadata!Metadata_Table_Length,1),""))&gt;0,1,"")),""),"")</f>
        <v>1</v>
      </c>
      <c r="F83" s="149" t="str">
        <f t="array" aca="1" ref="F83" ca="1">IF(D83=1,OFFSET(Metadata!$B$1,MIN(IF(OFFSET(Metadata!$A$1,0,0,Metadata!Metadata_Table_Length,1)='Curated Metadata'!A83,ROW(OFFSET(Metadata!$A$1,0,0,Metadata!Metadata_Table_Length,1))-1,"")),0),"")</f>
        <v>dalton</v>
      </c>
      <c r="K83" s="54" t="s">
        <v>249</v>
      </c>
      <c r="L83" s="54" t="str">
        <f t="shared" ref="L83:L107" si="10">B83</f>
        <v>MS1 initial mass error tolerance type</v>
      </c>
      <c r="M83" s="56" t="str">
        <f t="shared" ref="M83:M107" ca="1" si="11">IFERROR(IF(OR(B83&lt;&gt;L83,I83&lt;&gt;""),F83*I83,F83),"")</f>
        <v>dalton</v>
      </c>
    </row>
    <row r="84" spans="1:49" x14ac:dyDescent="0.2">
      <c r="A84" s="49" t="s">
        <v>91</v>
      </c>
      <c r="B84" s="49" t="s">
        <v>250</v>
      </c>
      <c r="D84" s="156">
        <f t="array" aca="1" ref="D84" ca="1">IFERROR(IF(A84&lt;&gt;"",IF(C84&lt;&gt;1,IF(OR(EXACT(OFFSET(Metadata!$A$1,0,0,Metadata!Metadata_Table_Length,1),A84)),1,""),IF(SUM(IF(ISNUMBER(SEARCH('Curated Metadata'!A84,OFFSET(Metadata!$A$1,0,0,Metadata!Metadata_Table_Length,1))),OFFSET(Metadata!$B$1,0,0,Metadata!Metadata_Table_Length,1),""))&gt;0,1,"")),""),"")</f>
        <v>1</v>
      </c>
      <c r="F84" s="149">
        <f t="array" aca="1" ref="F84" ca="1">IF(D84=1,OFFSET(Metadata!$B$1,MIN(IF(OFFSET(Metadata!$A$1,0,0,Metadata!Metadata_Table_Length,1)='Curated Metadata'!A84,ROW(OFFSET(Metadata!$A$1,0,0,Metadata!Metadata_Table_Length,1))-1,"")),0),"")</f>
        <v>0.05</v>
      </c>
      <c r="K84" s="54" t="s">
        <v>249</v>
      </c>
      <c r="L84" s="54" t="str">
        <f t="shared" si="10"/>
        <v>MS1 initial mass error tolerance value</v>
      </c>
      <c r="M84" s="56">
        <f t="shared" ca="1" si="11"/>
        <v>0.05</v>
      </c>
    </row>
    <row r="85" spans="1:49" x14ac:dyDescent="0.2">
      <c r="A85" s="49" t="s">
        <v>92</v>
      </c>
      <c r="B85" s="49" t="s">
        <v>251</v>
      </c>
      <c r="D85" s="156">
        <f t="array" aca="1" ref="D85" ca="1">IFERROR(IF(A85&lt;&gt;"",IF(C85&lt;&gt;1,IF(OR(EXACT(OFFSET(Metadata!$A$1,0,0,Metadata!Metadata_Table_Length,1),A85)),1,""),IF(SUM(IF(ISNUMBER(SEARCH('Curated Metadata'!A85,OFFSET(Metadata!$A$1,0,0,Metadata!Metadata_Table_Length,1))),OFFSET(Metadata!$B$1,0,0,Metadata!Metadata_Table_Length,1),""))&gt;0,1,"")),""),"")</f>
        <v>1</v>
      </c>
      <c r="F85" s="149" t="str">
        <f t="array" aca="1" ref="F85" ca="1">IF(D85=1,OFFSET(Metadata!$B$1,MIN(IF(OFFSET(Metadata!$A$1,0,0,Metadata!Metadata_Table_Length,1)='Curated Metadata'!A85,ROW(OFFSET(Metadata!$A$1,0,0,Metadata!Metadata_Table_Length,1))-1,"")),0),"")</f>
        <v>dalton</v>
      </c>
      <c r="K85" s="54" t="s">
        <v>249</v>
      </c>
      <c r="L85" s="54" t="str">
        <f t="shared" si="10"/>
        <v>MS2 initial mass error tolerance type</v>
      </c>
      <c r="M85" s="56" t="str">
        <f t="shared" ca="1" si="11"/>
        <v>dalton</v>
      </c>
    </row>
    <row r="86" spans="1:49" x14ac:dyDescent="0.2">
      <c r="A86" s="49" t="s">
        <v>93</v>
      </c>
      <c r="B86" s="49" t="s">
        <v>252</v>
      </c>
      <c r="D86" s="156">
        <f t="array" aca="1" ref="D86" ca="1">IFERROR(IF(A86&lt;&gt;"",IF(C86&lt;&gt;1,IF(OR(EXACT(OFFSET(Metadata!$A$1,0,0,Metadata!Metadata_Table_Length,1),A86)),1,""),IF(SUM(IF(ISNUMBER(SEARCH('Curated Metadata'!A86,OFFSET(Metadata!$A$1,0,0,Metadata!Metadata_Table_Length,1))),OFFSET(Metadata!$B$1,0,0,Metadata!Metadata_Table_Length,1),""))&gt;0,1,"")),""),"")</f>
        <v>1</v>
      </c>
      <c r="F86" s="149">
        <f t="array" aca="1" ref="F86" ca="1">IF(D86=1,OFFSET(Metadata!$B$1,MIN(IF(OFFSET(Metadata!$A$1,0,0,Metadata!Metadata_Table_Length,1)='Curated Metadata'!A86,ROW(OFFSET(Metadata!$A$1,0,0,Metadata!Metadata_Table_Length,1))-1,"")),0),"")</f>
        <v>0.1</v>
      </c>
      <c r="K86" s="54" t="s">
        <v>249</v>
      </c>
      <c r="L86" s="54" t="str">
        <f t="shared" si="10"/>
        <v>MS2 initial mass error tolerance value</v>
      </c>
      <c r="M86" s="56">
        <f t="shared" ca="1" si="11"/>
        <v>0.1</v>
      </c>
    </row>
    <row r="87" spans="1:49" x14ac:dyDescent="0.2">
      <c r="A87" s="49" t="s">
        <v>94</v>
      </c>
      <c r="B87" s="49" t="s">
        <v>253</v>
      </c>
      <c r="D87" s="156">
        <f t="array" aca="1" ref="D87" ca="1">IFERROR(IF(A87&lt;&gt;"",IF(C87&lt;&gt;1,IF(OR(EXACT(OFFSET(Metadata!$A$1,0,0,Metadata!Metadata_Table_Length,1),A87)),1,""),IF(SUM(IF(ISNUMBER(SEARCH('Curated Metadata'!A87,OFFSET(Metadata!$A$1,0,0,Metadata!Metadata_Table_Length,1))),OFFSET(Metadata!$B$1,0,0,Metadata!Metadata_Table_Length,1),""))&gt;0,1,"")),""),"")</f>
        <v>1</v>
      </c>
      <c r="F87" s="149" t="str">
        <f t="array" aca="1" ref="F87" ca="1">IF(D87=1,OFFSET(Metadata!$B$1,MIN(IF(OFFSET(Metadata!$A$1,0,0,Metadata!Metadata_Table_Length,1)='Curated Metadata'!A87,ROW(OFFSET(Metadata!$A$1,0,0,Metadata!Metadata_Table_Length,1))-1,"")),0),"")</f>
        <v>dalton</v>
      </c>
      <c r="K87" s="54" t="s">
        <v>249</v>
      </c>
      <c r="L87" s="54" t="str">
        <f t="shared" si="10"/>
        <v>MS1 final mass error standard deviation type</v>
      </c>
      <c r="M87" s="56" t="str">
        <f t="shared" ca="1" si="11"/>
        <v>dalton</v>
      </c>
    </row>
    <row r="88" spans="1:49" x14ac:dyDescent="0.2">
      <c r="A88" s="49" t="s">
        <v>95</v>
      </c>
      <c r="B88" s="49" t="s">
        <v>254</v>
      </c>
      <c r="D88" s="156">
        <f t="array" aca="1" ref="D88" ca="1">IFERROR(IF(A88&lt;&gt;"",IF(C88&lt;&gt;1,IF(OR(EXACT(OFFSET(Metadata!$A$1,0,0,Metadata!Metadata_Table_Length,1),A88)),1,""),IF(SUM(IF(ISNUMBER(SEARCH('Curated Metadata'!A88,OFFSET(Metadata!$A$1,0,0,Metadata!Metadata_Table_Length,1))),OFFSET(Metadata!$B$1,0,0,Metadata!Metadata_Table_Length,1),""))&gt;0,1,"")),""),"")</f>
        <v>1</v>
      </c>
      <c r="F88" s="149">
        <f t="array" aca="1" ref="F88" ca="1">IF(D88=1,OFFSET(Metadata!$B$1,MIN(IF(OFFSET(Metadata!$A$1,0,0,Metadata!Metadata_Table_Length,1)='Curated Metadata'!A88,ROW(OFFSET(Metadata!$A$1,0,0,Metadata!Metadata_Table_Length,1))-1,"")),0),"")</f>
        <v>1.1000000000000001E-3</v>
      </c>
      <c r="K88" s="54" t="s">
        <v>249</v>
      </c>
      <c r="L88" s="54" t="str">
        <f t="shared" si="10"/>
        <v>MS1 final mass error standard deviation value</v>
      </c>
      <c r="M88" s="56">
        <f t="shared" ca="1" si="11"/>
        <v>1.1000000000000001E-3</v>
      </c>
    </row>
    <row r="89" spans="1:49" x14ac:dyDescent="0.2">
      <c r="A89" s="49" t="s">
        <v>96</v>
      </c>
      <c r="B89" s="49" t="s">
        <v>255</v>
      </c>
      <c r="D89" s="156">
        <f t="array" aca="1" ref="D89" ca="1">IFERROR(IF(A89&lt;&gt;"",IF(C89&lt;&gt;1,IF(OR(EXACT(OFFSET(Metadata!$A$1,0,0,Metadata!Metadata_Table_Length,1),A89)),1,""),IF(SUM(IF(ISNUMBER(SEARCH('Curated Metadata'!A89,OFFSET(Metadata!$A$1,0,0,Metadata!Metadata_Table_Length,1))),OFFSET(Metadata!$B$1,0,0,Metadata!Metadata_Table_Length,1),""))&gt;0,1,"")),""),"")</f>
        <v>1</v>
      </c>
      <c r="F89" s="149" t="str">
        <f t="array" aca="1" ref="F89" ca="1">IF(D89=1,OFFSET(Metadata!$B$1,MIN(IF(OFFSET(Metadata!$A$1,0,0,Metadata!Metadata_Table_Length,1)='Curated Metadata'!A89,ROW(OFFSET(Metadata!$A$1,0,0,Metadata!Metadata_Table_Length,1))-1,"")),0),"")</f>
        <v>dalton</v>
      </c>
      <c r="K89" s="54" t="s">
        <v>249</v>
      </c>
      <c r="L89" s="54" t="str">
        <f t="shared" si="10"/>
        <v>MS2 final mass error standard deviation type</v>
      </c>
      <c r="M89" s="56" t="str">
        <f t="shared" ca="1" si="11"/>
        <v>dalton</v>
      </c>
    </row>
    <row r="90" spans="1:49" x14ac:dyDescent="0.2">
      <c r="A90" s="49" t="s">
        <v>97</v>
      </c>
      <c r="B90" s="49" t="s">
        <v>256</v>
      </c>
      <c r="D90" s="156">
        <f t="array" aca="1" ref="D90" ca="1">IFERROR(IF(A90&lt;&gt;"",IF(C90&lt;&gt;1,IF(OR(EXACT(OFFSET(Metadata!$A$1,0,0,Metadata!Metadata_Table_Length,1),A90)),1,""),IF(SUM(IF(ISNUMBER(SEARCH('Curated Metadata'!A90,OFFSET(Metadata!$A$1,0,0,Metadata!Metadata_Table_Length,1))),OFFSET(Metadata!$B$1,0,0,Metadata!Metadata_Table_Length,1),""))&gt;0,1,"")),""),"")</f>
        <v>1</v>
      </c>
      <c r="F90" s="149">
        <f t="array" aca="1" ref="F90" ca="1">IF(D90=1,OFFSET(Metadata!$B$1,MIN(IF(OFFSET(Metadata!$A$1,0,0,Metadata!Metadata_Table_Length,1)='Curated Metadata'!A90,ROW(OFFSET(Metadata!$A$1,0,0,Metadata!Metadata_Table_Length,1))-1,"")),0),"")</f>
        <v>0.01</v>
      </c>
      <c r="K90" s="54" t="s">
        <v>249</v>
      </c>
      <c r="L90" s="54" t="str">
        <f t="shared" si="10"/>
        <v>MS2 final mass error standard deviation value</v>
      </c>
      <c r="M90" s="56">
        <f t="shared" ca="1" si="11"/>
        <v>0.01</v>
      </c>
    </row>
    <row r="91" spans="1:49" s="47" customFormat="1" x14ac:dyDescent="0.2">
      <c r="A91" s="42"/>
      <c r="B91" s="42"/>
      <c r="C91" s="43"/>
      <c r="D91" s="155" t="str">
        <f t="array" aca="1" ref="D91" ca="1">IFERROR(IF(A91&lt;&gt;"",IF(C91&lt;&gt;1,IF(OR(EXACT(OFFSET(Metadata!$A$1,0,0,Metadata!Metadata_Table_Length,1),A91)),1,""),IF(SUM(IF(ISNUMBER(SEARCH('Curated Metadata'!A91,OFFSET(Metadata!$A$1,0,0,Metadata!Metadata_Table_Length,1))),OFFSET(Metadata!$B$1,0,0,Metadata!Metadata_Table_Length,1),""))&gt;0,1,"")),""),"")</f>
        <v/>
      </c>
      <c r="E91" s="43"/>
      <c r="F91" s="148"/>
      <c r="G91" s="42"/>
      <c r="H91" s="42"/>
      <c r="I91" s="42"/>
      <c r="J91" s="44"/>
      <c r="K91" s="45"/>
      <c r="L91" s="45"/>
      <c r="M91" s="46"/>
      <c r="N91" s="40"/>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row>
    <row r="92" spans="1:49" x14ac:dyDescent="0.2">
      <c r="A92" s="42"/>
      <c r="B92" s="42"/>
      <c r="C92" s="43"/>
      <c r="D92" s="155" t="str">
        <f t="array" aca="1" ref="D92" ca="1">IFERROR(IF(A92&lt;&gt;"",IF(C92&lt;&gt;1,IF(OR(EXACT(OFFSET(Metadata!$A$1,0,0,Metadata!Metadata_Table_Length,1),A92)),1,""),IF(SUM(IF(ISNUMBER(SEARCH('Curated Metadata'!A92,OFFSET(Metadata!$A$1,0,0,Metadata!Metadata_Table_Length,1))),OFFSET(Metadata!$B$1,0,0,Metadata!Metadata_Table_Length,1),""))&gt;0,1,"")),""),"")</f>
        <v/>
      </c>
      <c r="E92" s="43"/>
      <c r="F92" s="148"/>
      <c r="G92" s="42"/>
      <c r="H92" s="42"/>
      <c r="I92" s="42"/>
      <c r="K92" s="45"/>
      <c r="L92" s="45"/>
      <c r="M92" s="46"/>
    </row>
    <row r="93" spans="1:49" x14ac:dyDescent="0.2">
      <c r="A93" s="49" t="s">
        <v>86</v>
      </c>
      <c r="B93" s="49" t="s">
        <v>257</v>
      </c>
      <c r="D93" s="156">
        <f t="array" aca="1" ref="D93" ca="1">IFERROR(IF(A93&lt;&gt;"",IF(C93&lt;&gt;1,IF(OR(EXACT(OFFSET(Metadata!$A$1,0,0,Metadata!Metadata_Table_Length,1),A93)),1,""),IF(SUM(IF(ISNUMBER(SEARCH('Curated Metadata'!A93,OFFSET(Metadata!$A$1,0,0,Metadata!Metadata_Table_Length,1))),OFFSET(Metadata!$B$1,0,0,Metadata!Metadata_Table_Length,1),""))&gt;0,1,"")),""),"")</f>
        <v>1</v>
      </c>
      <c r="F93" s="149" t="b">
        <f t="array" aca="1" ref="F93" ca="1">IF(D93=1,OFFSET(Metadata!$B$1,MIN(IF(OFFSET(Metadata!$A$1,0,0,Metadata!Metadata_Table_Length,1)='Curated Metadata'!A93,ROW(OFFSET(Metadata!$A$1,0,0,Metadata!Metadata_Table_Length,1))-1,"")),0),"")</f>
        <v>1</v>
      </c>
      <c r="K93" s="54" t="s">
        <v>258</v>
      </c>
      <c r="L93" s="54" t="str">
        <f t="shared" si="10"/>
        <v>Use multi-precursor search function</v>
      </c>
      <c r="M93" s="56" t="b">
        <f t="shared" ca="1" si="11"/>
        <v>1</v>
      </c>
    </row>
    <row r="94" spans="1:49" x14ac:dyDescent="0.2">
      <c r="A94" s="49" t="s">
        <v>99</v>
      </c>
      <c r="B94" s="49" t="s">
        <v>259</v>
      </c>
      <c r="D94" s="156">
        <f t="array" aca="1" ref="D94" ca="1">IFERROR(IF(A94&lt;&gt;"",IF(C94&lt;&gt;1,IF(OR(EXACT(OFFSET(Metadata!$A$1,0,0,Metadata!Metadata_Table_Length,1),A94)),1,""),IF(SUM(IF(ISNUMBER(SEARCH('Curated Metadata'!A94,OFFSET(Metadata!$A$1,0,0,Metadata!Metadata_Table_Length,1))),OFFSET(Metadata!$B$1,0,0,Metadata!Metadata_Table_Length,1),""))&gt;0,1,"")),""),"")</f>
        <v>1</v>
      </c>
      <c r="F94" s="149">
        <f t="array" aca="1" ref="F94" ca="1">IF(D94=1,OFFSET(Metadata!$B$1,MIN(IF(OFFSET(Metadata!$A$1,0,0,Metadata!Metadata_Table_Length,1)='Curated Metadata'!A94,ROW(OFFSET(Metadata!$A$1,0,0,Metadata!Metadata_Table_Length,1))-1,"")),0),"")</f>
        <v>5</v>
      </c>
      <c r="K94" s="54" t="s">
        <v>258</v>
      </c>
      <c r="L94" s="54" t="str">
        <f t="shared" si="10"/>
        <v>Maximum number of different precursor masses to try to match to in the Fraglet stage when doing multi-precursor search</v>
      </c>
      <c r="M94" s="56">
        <f t="shared" ca="1" si="11"/>
        <v>5</v>
      </c>
    </row>
    <row r="95" spans="1:49" x14ac:dyDescent="0.2">
      <c r="A95" s="49" t="s">
        <v>101</v>
      </c>
      <c r="B95" s="49" t="s">
        <v>260</v>
      </c>
      <c r="D95" s="156">
        <f t="array" aca="1" ref="D95" ca="1">IFERROR(IF(A95&lt;&gt;"",IF(C95&lt;&gt;1,IF(OR(EXACT(OFFSET(Metadata!$A$1,0,0,Metadata!Metadata_Table_Length,1),A95)),1,""),IF(SUM(IF(ISNUMBER(SEARCH('Curated Metadata'!A95,OFFSET(Metadata!$A$1,0,0,Metadata!Metadata_Table_Length,1))),OFFSET(Metadata!$B$1,0,0,Metadata!Metadata_Table_Length,1),""))&gt;0,1,"")),""),"")</f>
        <v>1</v>
      </c>
      <c r="F95" s="149">
        <f t="array" aca="1" ref="F95" ca="1">IF(D95=1,OFFSET(Metadata!$B$1,MIN(IF(OFFSET(Metadata!$A$1,0,0,Metadata!Metadata_Table_Length,1)='Curated Metadata'!A95,ROW(OFFSET(Metadata!$A$1,0,0,Metadata!Metadata_Table_Length,1))-1,"")),0),"")</f>
        <v>10</v>
      </c>
      <c r="K95" s="54" t="s">
        <v>258</v>
      </c>
      <c r="L95" s="54" t="str">
        <f t="shared" si="10"/>
        <v>Maximum dynamic range gap of secondary precursors vs primary precursor in the Fraglet stage when doing multi-precursor search</v>
      </c>
      <c r="M95" s="56">
        <f t="shared" ca="1" si="11"/>
        <v>10</v>
      </c>
    </row>
    <row r="96" spans="1:49" x14ac:dyDescent="0.2">
      <c r="A96" s="49" t="s">
        <v>100</v>
      </c>
      <c r="B96" s="49" t="s">
        <v>261</v>
      </c>
      <c r="D96" s="156">
        <f t="array" aca="1" ref="D96" ca="1">IFERROR(IF(A96&lt;&gt;"",IF(C96&lt;&gt;1,IF(OR(EXACT(OFFSET(Metadata!$A$1,0,0,Metadata!Metadata_Table_Length,1),A96)),1,""),IF(SUM(IF(ISNUMBER(SEARCH('Curated Metadata'!A96,OFFSET(Metadata!$A$1,0,0,Metadata!Metadata_Table_Length,1))),OFFSET(Metadata!$B$1,0,0,Metadata!Metadata_Table_Length,1),""))&gt;0,1,"")),""),"")</f>
        <v>1</v>
      </c>
      <c r="F96" s="149">
        <f t="array" aca="1" ref="F96" ca="1">IF(D96=1,OFFSET(Metadata!$B$1,MIN(IF(OFFSET(Metadata!$A$1,0,0,Metadata!Metadata_Table_Length,1)='Curated Metadata'!A96,ROW(OFFSET(Metadata!$A$1,0,0,Metadata!Metadata_Table_Length,1))-1,"")),0),"")</f>
        <v>1</v>
      </c>
      <c r="K96" s="54" t="s">
        <v>258</v>
      </c>
      <c r="L96" s="54" t="str">
        <f t="shared" si="10"/>
        <v>Maximum number of different precursor masses to try to match to in the Taglet stage when doing multi-precursor search</v>
      </c>
      <c r="M96" s="56">
        <f t="shared" ca="1" si="11"/>
        <v>1</v>
      </c>
    </row>
    <row r="97" spans="1:49" x14ac:dyDescent="0.2">
      <c r="A97" s="49" t="s">
        <v>102</v>
      </c>
      <c r="B97" s="49" t="s">
        <v>262</v>
      </c>
      <c r="D97" s="156">
        <f t="array" aca="1" ref="D97" ca="1">IFERROR(IF(A97&lt;&gt;"",IF(C97&lt;&gt;1,IF(OR(EXACT(OFFSET(Metadata!$A$1,0,0,Metadata!Metadata_Table_Length,1),A97)),1,""),IF(SUM(IF(ISNUMBER(SEARCH('Curated Metadata'!A97,OFFSET(Metadata!$A$1,0,0,Metadata!Metadata_Table_Length,1))),OFFSET(Metadata!$B$1,0,0,Metadata!Metadata_Table_Length,1),""))&gt;0,1,"")),""),"")</f>
        <v>1</v>
      </c>
      <c r="F97" s="149">
        <f t="array" aca="1" ref="F97" ca="1">IF(D97=1,OFFSET(Metadata!$B$1,MIN(IF(OFFSET(Metadata!$A$1,0,0,Metadata!Metadata_Table_Length,1)='Curated Metadata'!A97,ROW(OFFSET(Metadata!$A$1,0,0,Metadata!Metadata_Table_Length,1))-1,"")),0),"")</f>
        <v>3</v>
      </c>
      <c r="K97" s="54" t="s">
        <v>258</v>
      </c>
      <c r="L97" s="54" t="str">
        <f t="shared" si="10"/>
        <v>Maximum dynamic range gap of secondary precursors vs primary precursor in the Taglet stage when doing multi-precursor search</v>
      </c>
      <c r="M97" s="56">
        <f t="shared" ca="1" si="11"/>
        <v>3</v>
      </c>
    </row>
    <row r="98" spans="1:49" s="47" customFormat="1" x14ac:dyDescent="0.2">
      <c r="A98" s="42"/>
      <c r="B98" s="42"/>
      <c r="C98" s="43"/>
      <c r="D98" s="155" t="str">
        <f t="array" aca="1" ref="D98" ca="1">IFERROR(IF(A98&lt;&gt;"",IF(C98&lt;&gt;1,IF(OR(EXACT(OFFSET(Metadata!$A$1,0,0,Metadata!Metadata_Table_Length,1),A98)),1,""),IF(SUM(IF(ISNUMBER(SEARCH('Curated Metadata'!A98,OFFSET(Metadata!$A$1,0,0,Metadata!Metadata_Table_Length,1))),OFFSET(Metadata!$B$1,0,0,Metadata!Metadata_Table_Length,1),""))&gt;0,1,"")),""),"")</f>
        <v/>
      </c>
      <c r="E98" s="43"/>
      <c r="F98" s="148"/>
      <c r="G98" s="42"/>
      <c r="H98" s="42"/>
      <c r="I98" s="42"/>
      <c r="J98" s="44"/>
      <c r="K98" s="45"/>
      <c r="L98" s="45"/>
      <c r="M98" s="46"/>
      <c r="N98" s="40"/>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row>
    <row r="99" spans="1:49" x14ac:dyDescent="0.2">
      <c r="A99" s="42"/>
      <c r="B99" s="42"/>
      <c r="C99" s="43"/>
      <c r="D99" s="155" t="str">
        <f t="array" aca="1" ref="D99" ca="1">IFERROR(IF(A99&lt;&gt;"",IF(C99&lt;&gt;1,IF(OR(EXACT(OFFSET(Metadata!$A$1,0,0,Metadata!Metadata_Table_Length,1),A99)),1,""),IF(SUM(IF(ISNUMBER(SEARCH('Curated Metadata'!A99,OFFSET(Metadata!$A$1,0,0,Metadata!Metadata_Table_Length,1))),OFFSET(Metadata!$B$1,0,0,Metadata!Metadata_Table_Length,1),""))&gt;0,1,"")),""),"")</f>
        <v/>
      </c>
      <c r="E99" s="43"/>
      <c r="F99" s="148"/>
      <c r="G99" s="42"/>
      <c r="H99" s="42"/>
      <c r="I99" s="42"/>
      <c r="K99" s="45"/>
      <c r="L99" s="45"/>
      <c r="M99" s="46"/>
    </row>
    <row r="100" spans="1:49" x14ac:dyDescent="0.2">
      <c r="A100" s="49" t="s">
        <v>103</v>
      </c>
      <c r="B100" s="49" t="s">
        <v>263</v>
      </c>
      <c r="D100" s="156">
        <f t="array" aca="1" ref="D100" ca="1">IFERROR(IF(A100&lt;&gt;"",IF(C100&lt;&gt;1,IF(OR(EXACT(OFFSET(Metadata!$A$1,0,0,Metadata!Metadata_Table_Length,1),A100)),1,""),IF(SUM(IF(ISNUMBER(SEARCH('Curated Metadata'!A100,OFFSET(Metadata!$A$1,0,0,Metadata!Metadata_Table_Length,1))),OFFSET(Metadata!$B$1,0,0,Metadata!Metadata_Table_Length,1),""))&gt;0,1,"")),""),"")</f>
        <v>1</v>
      </c>
      <c r="F100" s="149">
        <f t="array" aca="1" ref="F100" ca="1">IF(D100=1,OFFSET(Metadata!$B$1,MIN(IF(OFFSET(Metadata!$A$1,0,0,Metadata!Metadata_Table_Length,1)='Curated Metadata'!A100,ROW(OFFSET(Metadata!$A$1,0,0,Metadata!Metadata_Table_Length,1))-1,"")),0),"")</f>
        <v>2</v>
      </c>
      <c r="K100" s="54" t="s">
        <v>264</v>
      </c>
      <c r="L100" s="54" t="str">
        <f t="shared" si="10"/>
        <v>First charge state to consider when precursor z is not determined</v>
      </c>
      <c r="M100" s="56">
        <f t="shared" ca="1" si="11"/>
        <v>2</v>
      </c>
    </row>
    <row r="101" spans="1:49" x14ac:dyDescent="0.2">
      <c r="A101" s="49" t="s">
        <v>104</v>
      </c>
      <c r="B101" s="49" t="s">
        <v>265</v>
      </c>
      <c r="D101" s="156">
        <f t="array" aca="1" ref="D101" ca="1">IFERROR(IF(A101&lt;&gt;"",IF(C101&lt;&gt;1,IF(OR(EXACT(OFFSET(Metadata!$A$1,0,0,Metadata!Metadata_Table_Length,1),A101)),1,""),IF(SUM(IF(ISNUMBER(SEARCH('Curated Metadata'!A101,OFFSET(Metadata!$A$1,0,0,Metadata!Metadata_Table_Length,1))),OFFSET(Metadata!$B$1,0,0,Metadata!Metadata_Table_Length,1),""))&gt;0,1,"")),""),"")</f>
        <v>1</v>
      </c>
      <c r="F101" s="149">
        <f t="array" aca="1" ref="F101" ca="1">IF(D101=1,OFFSET(Metadata!$B$1,MIN(IF(OFFSET(Metadata!$A$1,0,0,Metadata!Metadata_Table_Length,1)='Curated Metadata'!A101,ROW(OFFSET(Metadata!$A$1,0,0,Metadata!Metadata_Table_Length,1))-1,"")),0),"")</f>
        <v>1</v>
      </c>
      <c r="K101" s="54" t="s">
        <v>264</v>
      </c>
      <c r="L101" s="54" t="str">
        <f t="shared" si="10"/>
        <v>Probability of first charge state to consider when precursor z is not determined</v>
      </c>
      <c r="M101" s="56">
        <f t="shared" ca="1" si="11"/>
        <v>1</v>
      </c>
    </row>
    <row r="102" spans="1:49" x14ac:dyDescent="0.2">
      <c r="A102" s="49" t="s">
        <v>105</v>
      </c>
      <c r="B102" s="49" t="s">
        <v>266</v>
      </c>
      <c r="D102" s="156">
        <f t="array" aca="1" ref="D102" ca="1">IFERROR(IF(A102&lt;&gt;"",IF(C102&lt;&gt;1,IF(OR(EXACT(OFFSET(Metadata!$A$1,0,0,Metadata!Metadata_Table_Length,1),A102)),1,""),IF(SUM(IF(ISNUMBER(SEARCH('Curated Metadata'!A102,OFFSET(Metadata!$A$1,0,0,Metadata!Metadata_Table_Length,1))),OFFSET(Metadata!$B$1,0,0,Metadata!Metadata_Table_Length,1),""))&gt;0,1,"")),""),"")</f>
        <v>1</v>
      </c>
      <c r="F102" s="149">
        <f t="array" aca="1" ref="F102" ca="1">IF(D102=1,OFFSET(Metadata!$B$1,MIN(IF(OFFSET(Metadata!$A$1,0,0,Metadata!Metadata_Table_Length,1)='Curated Metadata'!A102,ROW(OFFSET(Metadata!$A$1,0,0,Metadata!Metadata_Table_Length,1))-1,"")),0),"")</f>
        <v>3</v>
      </c>
      <c r="K102" s="54" t="s">
        <v>264</v>
      </c>
      <c r="L102" s="54" t="str">
        <f t="shared" si="10"/>
        <v>Second charge state to consider when precursor z is not determined</v>
      </c>
      <c r="M102" s="56">
        <f t="shared" ca="1" si="11"/>
        <v>3</v>
      </c>
    </row>
    <row r="103" spans="1:49" x14ac:dyDescent="0.2">
      <c r="A103" s="49" t="s">
        <v>106</v>
      </c>
      <c r="B103" s="49" t="s">
        <v>267</v>
      </c>
      <c r="D103" s="156">
        <f t="array" aca="1" ref="D103" ca="1">IFERROR(IF(A103&lt;&gt;"",IF(C103&lt;&gt;1,IF(OR(EXACT(OFFSET(Metadata!$A$1,0,0,Metadata!Metadata_Table_Length,1),A103)),1,""),IF(SUM(IF(ISNUMBER(SEARCH('Curated Metadata'!A103,OFFSET(Metadata!$A$1,0,0,Metadata!Metadata_Table_Length,1))),OFFSET(Metadata!$B$1,0,0,Metadata!Metadata_Table_Length,1),""))&gt;0,1,"")),""),"")</f>
        <v>1</v>
      </c>
      <c r="F103" s="149">
        <f t="array" aca="1" ref="F103" ca="1">IF(D103=1,OFFSET(Metadata!$B$1,MIN(IF(OFFSET(Metadata!$A$1,0,0,Metadata!Metadata_Table_Length,1)='Curated Metadata'!A103,ROW(OFFSET(Metadata!$A$1,0,0,Metadata!Metadata_Table_Length,1))-1,"")),0),"")</f>
        <v>1</v>
      </c>
      <c r="K103" s="54" t="s">
        <v>264</v>
      </c>
      <c r="L103" s="54" t="str">
        <f t="shared" si="10"/>
        <v>Probability of second charge state to consider when precursor z is not determined</v>
      </c>
      <c r="M103" s="56">
        <f t="shared" ca="1" si="11"/>
        <v>1</v>
      </c>
    </row>
    <row r="104" spans="1:49" x14ac:dyDescent="0.2">
      <c r="A104" s="49" t="s">
        <v>107</v>
      </c>
      <c r="B104" s="49" t="s">
        <v>268</v>
      </c>
      <c r="D104" s="156">
        <f t="array" aca="1" ref="D104" ca="1">IFERROR(IF(A104&lt;&gt;"",IF(C104&lt;&gt;1,IF(OR(EXACT(OFFSET(Metadata!$A$1,0,0,Metadata!Metadata_Table_Length,1),A104)),1,""),IF(SUM(IF(ISNUMBER(SEARCH('Curated Metadata'!A104,OFFSET(Metadata!$A$1,0,0,Metadata!Metadata_Table_Length,1))),OFFSET(Metadata!$B$1,0,0,Metadata!Metadata_Table_Length,1),""))&gt;0,1,"")),""),"")</f>
        <v>1</v>
      </c>
      <c r="F104" s="149">
        <f t="array" aca="1" ref="F104" ca="1">IF(D104=1,OFFSET(Metadata!$B$1,MIN(IF(OFFSET(Metadata!$A$1,0,0,Metadata!Metadata_Table_Length,1)='Curated Metadata'!A104,ROW(OFFSET(Metadata!$A$1,0,0,Metadata!Metadata_Table_Length,1))-1,"")),0),"")</f>
        <v>4</v>
      </c>
      <c r="K104" s="54" t="s">
        <v>264</v>
      </c>
      <c r="L104" s="54" t="str">
        <f t="shared" si="10"/>
        <v>Third charge state to consider when precursor z is not determined</v>
      </c>
      <c r="M104" s="56">
        <f t="shared" ca="1" si="11"/>
        <v>4</v>
      </c>
    </row>
    <row r="105" spans="1:49" x14ac:dyDescent="0.2">
      <c r="A105" s="49" t="s">
        <v>108</v>
      </c>
      <c r="B105" s="49" t="s">
        <v>269</v>
      </c>
      <c r="D105" s="156">
        <f t="array" aca="1" ref="D105" ca="1">IFERROR(IF(A105&lt;&gt;"",IF(C105&lt;&gt;1,IF(OR(EXACT(OFFSET(Metadata!$A$1,0,0,Metadata!Metadata_Table_Length,1),A105)),1,""),IF(SUM(IF(ISNUMBER(SEARCH('Curated Metadata'!A105,OFFSET(Metadata!$A$1,0,0,Metadata!Metadata_Table_Length,1))),OFFSET(Metadata!$B$1,0,0,Metadata!Metadata_Table_Length,1),""))&gt;0,1,"")),""),"")</f>
        <v>1</v>
      </c>
      <c r="F105" s="149">
        <f t="array" aca="1" ref="F105" ca="1">IF(D105=1,OFFSET(Metadata!$B$1,MIN(IF(OFFSET(Metadata!$A$1,0,0,Metadata!Metadata_Table_Length,1)='Curated Metadata'!A105,ROW(OFFSET(Metadata!$A$1,0,0,Metadata!Metadata_Table_Length,1))-1,"")),0),"")</f>
        <v>1</v>
      </c>
      <c r="K105" s="54" t="s">
        <v>264</v>
      </c>
      <c r="L105" s="54" t="str">
        <f t="shared" si="10"/>
        <v>Probability of third charge state to consider when precursor z is not determined</v>
      </c>
      <c r="M105" s="56">
        <f t="shared" ca="1" si="11"/>
        <v>1</v>
      </c>
    </row>
    <row r="106" spans="1:49" x14ac:dyDescent="0.2">
      <c r="A106" s="49" t="s">
        <v>270</v>
      </c>
      <c r="B106" s="49" t="s">
        <v>271</v>
      </c>
      <c r="D106" s="156" t="str">
        <f t="array" aca="1" ref="D106" ca="1">IFERROR(IF(A106&lt;&gt;"",IF(C106&lt;&gt;1,IF(OR(EXACT(OFFSET(Metadata!$A$1,0,0,Metadata!Metadata_Table_Length,1),A106)),1,""),IF(SUM(IF(ISNUMBER(SEARCH('Curated Metadata'!A106,OFFSET(Metadata!$A$1,0,0,Metadata!Metadata_Table_Length,1))),OFFSET(Metadata!$B$1,0,0,Metadata!Metadata_Table_Length,1),""))&gt;0,1,"")),""),"")</f>
        <v/>
      </c>
      <c r="F106" s="149" t="str">
        <f t="array" aca="1" ref="F106" ca="1">IF(D106=1,OFFSET(Metadata!$B$1,MIN(IF(OFFSET(Metadata!$A$1,0,0,Metadata!Metadata_Table_Length,1)='Curated Metadata'!A106,ROW(OFFSET(Metadata!$A$1,0,0,Metadata!Metadata_Table_Length,1))-1,"")),0),"")</f>
        <v/>
      </c>
      <c r="K106" s="54" t="s">
        <v>264</v>
      </c>
      <c r="L106" s="54" t="str">
        <f t="shared" si="10"/>
        <v>Fourth charge state to consider when precursor z is not determined</v>
      </c>
      <c r="M106" s="56" t="str">
        <f t="shared" ca="1" si="11"/>
        <v/>
      </c>
    </row>
    <row r="107" spans="1:49" s="47" customFormat="1" x14ac:dyDescent="0.2">
      <c r="A107" s="49" t="s">
        <v>272</v>
      </c>
      <c r="B107" s="49" t="s">
        <v>273</v>
      </c>
      <c r="C107" s="50"/>
      <c r="D107" s="156" t="str">
        <f t="array" aca="1" ref="D107" ca="1">IFERROR(IF(A107&lt;&gt;"",IF(C107&lt;&gt;1,IF(OR(EXACT(OFFSET(Metadata!$A$1,0,0,Metadata!Metadata_Table_Length,1),A107)),1,""),IF(SUM(IF(ISNUMBER(SEARCH('Curated Metadata'!A107,OFFSET(Metadata!$A$1,0,0,Metadata!Metadata_Table_Length,1))),OFFSET(Metadata!$B$1,0,0,Metadata!Metadata_Table_Length,1),""))&gt;0,1,"")),""),"")</f>
        <v/>
      </c>
      <c r="E107" s="50"/>
      <c r="F107" s="149" t="str">
        <f t="array" aca="1" ref="F107" ca="1">IF(D107=1,OFFSET(Metadata!$B$1,MIN(IF(OFFSET(Metadata!$A$1,0,0,Metadata!Metadata_Table_Length,1)='Curated Metadata'!A107,ROW(OFFSET(Metadata!$A$1,0,0,Metadata!Metadata_Table_Length,1))-1,"")),0),"")</f>
        <v/>
      </c>
      <c r="G107" s="49"/>
      <c r="H107" s="49"/>
      <c r="I107" s="49"/>
      <c r="J107" s="44"/>
      <c r="K107" s="54" t="s">
        <v>264</v>
      </c>
      <c r="L107" s="54" t="str">
        <f t="shared" si="10"/>
        <v>Probability of fourth charge state to consider when precursor z is not determined</v>
      </c>
      <c r="M107" s="56" t="str">
        <f t="shared" ca="1" si="11"/>
        <v/>
      </c>
      <c r="N107" s="40"/>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row>
    <row r="108" spans="1:49" s="47" customFormat="1" x14ac:dyDescent="0.2">
      <c r="A108" s="42"/>
      <c r="B108" s="42"/>
      <c r="C108" s="43"/>
      <c r="D108" s="155" t="str">
        <f t="array" aca="1" ref="D108" ca="1">IFERROR(IF(A108&lt;&gt;"",IF(C108&lt;&gt;1,IF(OR(EXACT(OFFSET(Metadata!$A$1,0,0,Metadata!Metadata_Table_Length,1),A108)),1,""),IF(SUM(IF(ISNUMBER(SEARCH('Curated Metadata'!A108,OFFSET(Metadata!$A$1,0,0,Metadata!Metadata_Table_Length,1))),OFFSET(Metadata!$B$1,0,0,Metadata!Metadata_Table_Length,1),""))&gt;0,1,"")),""),"")</f>
        <v/>
      </c>
      <c r="E108" s="43"/>
      <c r="F108" s="148"/>
      <c r="G108" s="42"/>
      <c r="H108" s="42"/>
      <c r="I108" s="42"/>
      <c r="J108" s="44"/>
      <c r="K108" s="45"/>
      <c r="L108" s="45"/>
      <c r="M108" s="46"/>
      <c r="N108" s="40"/>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row>
    <row r="109" spans="1:49" x14ac:dyDescent="0.2">
      <c r="A109" s="42"/>
      <c r="B109" s="42"/>
      <c r="C109" s="43"/>
      <c r="D109" s="155" t="str">
        <f t="array" aca="1" ref="D109" ca="1">IFERROR(IF(A109&lt;&gt;"",IF(C109&lt;&gt;1,IF(OR(EXACT(OFFSET(Metadata!$A$1,0,0,Metadata!Metadata_Table_Length,1),A109)),1,""),IF(SUM(IF(ISNUMBER(SEARCH('Curated Metadata'!A109,OFFSET(Metadata!$A$1,0,0,Metadata!Metadata_Table_Length,1))),OFFSET(Metadata!$B$1,0,0,Metadata!Metadata_Table_Length,1),""))&gt;0,1,"")),""),"")</f>
        <v/>
      </c>
      <c r="E109" s="43"/>
      <c r="F109" s="148"/>
      <c r="G109" s="42"/>
      <c r="H109" s="42"/>
      <c r="I109" s="42"/>
      <c r="K109" s="45"/>
      <c r="L109" s="45"/>
      <c r="M109" s="46"/>
    </row>
    <row r="110" spans="1:49" x14ac:dyDescent="0.2">
      <c r="A110" s="49" t="s">
        <v>113</v>
      </c>
      <c r="B110" s="49" t="s">
        <v>274</v>
      </c>
      <c r="D110" s="156">
        <f t="array" aca="1" ref="D110" ca="1">IFERROR(IF(A110&lt;&gt;"",IF(C110&lt;&gt;1,IF(OR(EXACT(OFFSET(Metadata!$A$1,0,0,Metadata!Metadata_Table_Length,1),A110)),1,""),IF(SUM(IF(ISNUMBER(SEARCH('Curated Metadata'!A110,OFFSET(Metadata!$A$1,0,0,Metadata!Metadata_Table_Length,1))),OFFSET(Metadata!$B$1,0,0,Metadata!Metadata_Table_Length,1),""))&gt;0,1,"")),""),"")</f>
        <v>1</v>
      </c>
      <c r="F110" s="149" t="b">
        <f t="array" aca="1" ref="F110" ca="1">IF(D110=1,OFFSET(Metadata!$B$1,MIN(IF(OFFSET(Metadata!$A$1,0,0,Metadata!Metadata_Table_Length,1)='Curated Metadata'!A110,ROW(OFFSET(Metadata!$A$1,0,0,Metadata!Metadata_Table_Length,1))-1,"")),0),"")</f>
        <v>1</v>
      </c>
      <c r="K110" s="54" t="s">
        <v>428</v>
      </c>
      <c r="L110" s="54" t="str">
        <f t="shared" ref="L110:L117" si="12">B110</f>
        <v>Use Bayesian protein confidence calculation</v>
      </c>
      <c r="M110" s="56" t="b">
        <f t="shared" ref="M110:M117" ca="1" si="13">IFERROR(IF(OR(B110&lt;&gt;L110,I110&lt;&gt;""),F110*I110,F110),"")</f>
        <v>1</v>
      </c>
    </row>
    <row r="111" spans="1:49" x14ac:dyDescent="0.2">
      <c r="A111" s="49" t="s">
        <v>114</v>
      </c>
      <c r="B111" s="49" t="s">
        <v>275</v>
      </c>
      <c r="D111" s="156">
        <f t="array" aca="1" ref="D111" ca="1">IFERROR(IF(A111&lt;&gt;"",IF(C111&lt;&gt;1,IF(OR(EXACT(OFFSET(Metadata!$A$1,0,0,Metadata!Metadata_Table_Length,1),A111)),1,""),IF(SUM(IF(ISNUMBER(SEARCH('Curated Metadata'!A111,OFFSET(Metadata!$A$1,0,0,Metadata!Metadata_Table_Length,1))),OFFSET(Metadata!$B$1,0,0,Metadata!Metadata_Table_Length,1),""))&gt;0,1,"")),""),"")</f>
        <v>1</v>
      </c>
      <c r="F111" s="149" t="b">
        <f t="array" aca="1" ref="F111" ca="1">IF(D111=1,OFFSET(Metadata!$B$1,MIN(IF(OFFSET(Metadata!$A$1,0,0,Metadata!Metadata_Table_Length,1)='Curated Metadata'!A111,ROW(OFFSET(Metadata!$A$1,0,0,Metadata!Metadata_Table_Length,1))-1,"")),0),"")</f>
        <v>1</v>
      </c>
      <c r="K111" s="54" t="s">
        <v>428</v>
      </c>
      <c r="L111" s="54" t="str">
        <f t="shared" si="12"/>
        <v>Use peptide FDR analysis to recalibrate peptide confidences</v>
      </c>
      <c r="M111" s="56" t="b">
        <f t="shared" ca="1" si="13"/>
        <v>1</v>
      </c>
    </row>
    <row r="112" spans="1:49" x14ac:dyDescent="0.2">
      <c r="A112" s="49" t="s">
        <v>119</v>
      </c>
      <c r="B112" s="49" t="s">
        <v>276</v>
      </c>
      <c r="D112" s="156">
        <f t="array" aca="1" ref="D112" ca="1">IFERROR(IF(A112&lt;&gt;"",IF(C112&lt;&gt;1,IF(OR(EXACT(OFFSET(Metadata!$A$1,0,0,Metadata!Metadata_Table_Length,1),A112)),1,""),IF(SUM(IF(ISNUMBER(SEARCH('Curated Metadata'!A112,OFFSET(Metadata!$A$1,0,0,Metadata!Metadata_Table_Length,1))),OFFSET(Metadata!$B$1,0,0,Metadata!Metadata_Table_Length,1),""))&gt;0,1,"")),""),"")</f>
        <v>1</v>
      </c>
      <c r="F112" s="149">
        <f t="array" aca="1" ref="F112" ca="1">IF(D112=1,OFFSET(Metadata!$B$1,MIN(IF(OFFSET(Metadata!$A$1,0,0,Metadata!Metadata_Table_Length,1)='Curated Metadata'!A112,ROW(OFFSET(Metadata!$A$1,0,0,Metadata!Metadata_Table_Length,1))-1,"")),0),"")</f>
        <v>4</v>
      </c>
      <c r="K112" s="54" t="s">
        <v>428</v>
      </c>
      <c r="L112" s="54" t="str">
        <f t="shared" si="12"/>
        <v>In mid-Pro Group, minimum Intersection ProtScore to be in Same Group</v>
      </c>
      <c r="M112" s="56">
        <f t="shared" ca="1" si="13"/>
        <v>4</v>
      </c>
    </row>
    <row r="113" spans="1:49" x14ac:dyDescent="0.2">
      <c r="A113" s="49" t="s">
        <v>120</v>
      </c>
      <c r="B113" s="49" t="s">
        <v>277</v>
      </c>
      <c r="D113" s="156">
        <f t="array" aca="1" ref="D113" ca="1">IFERROR(IF(A113&lt;&gt;"",IF(C113&lt;&gt;1,IF(OR(EXACT(OFFSET(Metadata!$A$1,0,0,Metadata!Metadata_Table_Length,1),A113)),1,""),IF(SUM(IF(ISNUMBER(SEARCH('Curated Metadata'!A113,OFFSET(Metadata!$A$1,0,0,Metadata!Metadata_Table_Length,1))),OFFSET(Metadata!$B$1,0,0,Metadata!Metadata_Table_Length,1),""))&gt;0,1,"")),""),"")</f>
        <v>1</v>
      </c>
      <c r="F113" s="149">
        <f t="array" aca="1" ref="F113" ca="1">IF(D113=1,OFFSET(Metadata!$B$1,MIN(IF(OFFSET(Metadata!$A$1,0,0,Metadata!Metadata_Table_Length,1)='Curated Metadata'!A113,ROW(OFFSET(Metadata!$A$1,0,0,Metadata!Metadata_Table_Length,1))-1,"")),0),"")</f>
        <v>0.1</v>
      </c>
      <c r="K113" s="54" t="s">
        <v>428</v>
      </c>
      <c r="L113" s="54" t="str">
        <f t="shared" si="12"/>
        <v>In mid-Pro Group, minimum Unused ProtScore to keep a Group</v>
      </c>
      <c r="M113" s="56">
        <f t="shared" ca="1" si="13"/>
        <v>0.1</v>
      </c>
    </row>
    <row r="114" spans="1:49" x14ac:dyDescent="0.2">
      <c r="A114" s="49" t="s">
        <v>121</v>
      </c>
      <c r="B114" s="49" t="s">
        <v>278</v>
      </c>
      <c r="D114" s="156">
        <f t="array" aca="1" ref="D114" ca="1">IFERROR(IF(A114&lt;&gt;"",IF(C114&lt;&gt;1,IF(OR(EXACT(OFFSET(Metadata!$A$1,0,0,Metadata!Metadata_Table_Length,1),A114)),1,""),IF(SUM(IF(ISNUMBER(SEARCH('Curated Metadata'!A114,OFFSET(Metadata!$A$1,0,0,Metadata!Metadata_Table_Length,1))),OFFSET(Metadata!$B$1,0,0,Metadata!Metadata_Table_Length,1),""))&gt;0,1,"")),""),"")</f>
        <v>1</v>
      </c>
      <c r="F114" s="149">
        <f t="array" aca="1" ref="F114" ca="1">IF(D114=1,OFFSET(Metadata!$B$1,MIN(IF(OFFSET(Metadata!$A$1,0,0,Metadata!Metadata_Table_Length,1)='Curated Metadata'!A114,ROW(OFFSET(Metadata!$A$1,0,0,Metadata!Metadata_Table_Length,1))-1,"")),0),"")</f>
        <v>6</v>
      </c>
      <c r="K114" s="54" t="s">
        <v>428</v>
      </c>
      <c r="L114" s="54" t="str">
        <f t="shared" si="12"/>
        <v xml:space="preserve">In mid-Pro Group, keep competitor proteins with ProtScore units from winner </v>
      </c>
      <c r="M114" s="56">
        <f t="shared" ca="1" si="13"/>
        <v>6</v>
      </c>
    </row>
    <row r="115" spans="1:49" x14ac:dyDescent="0.2">
      <c r="A115" s="49" t="s">
        <v>122</v>
      </c>
      <c r="B115" s="49" t="s">
        <v>279</v>
      </c>
      <c r="D115" s="156">
        <f t="array" aca="1" ref="D115" ca="1">IFERROR(IF(A115&lt;&gt;"",IF(C115&lt;&gt;1,IF(OR(EXACT(OFFSET(Metadata!$A$1,0,0,Metadata!Metadata_Table_Length,1),A115)),1,""),IF(SUM(IF(ISNUMBER(SEARCH('Curated Metadata'!A115,OFFSET(Metadata!$A$1,0,0,Metadata!Metadata_Table_Length,1))),OFFSET(Metadata!$B$1,0,0,Metadata!Metadata_Table_Length,1),""))&gt;0,1,"")),""),"")</f>
        <v>1</v>
      </c>
      <c r="F115" s="149">
        <f t="array" aca="1" ref="F115" ca="1">IF(D115=1,OFFSET(Metadata!$B$1,MIN(IF(OFFSET(Metadata!$A$1,0,0,Metadata!Metadata_Table_Length,1)='Curated Metadata'!A115,ROW(OFFSET(Metadata!$A$1,0,0,Metadata!Metadata_Table_Length,1))-1,"")),0),"")</f>
        <v>1.3</v>
      </c>
      <c r="K115" s="54" t="s">
        <v>428</v>
      </c>
      <c r="L115" s="54" t="str">
        <f t="shared" si="12"/>
        <v>In final Pro Group, minimum Intersection ProtScore to be in same group</v>
      </c>
      <c r="M115" s="56">
        <f t="shared" ca="1" si="13"/>
        <v>1.3</v>
      </c>
    </row>
    <row r="116" spans="1:49" x14ac:dyDescent="0.2">
      <c r="A116" s="49" t="s">
        <v>123</v>
      </c>
      <c r="B116" s="49" t="s">
        <v>280</v>
      </c>
      <c r="D116" s="156">
        <f t="array" aca="1" ref="D116" ca="1">IFERROR(IF(A116&lt;&gt;"",IF(C116&lt;&gt;1,IF(OR(EXACT(OFFSET(Metadata!$A$1,0,0,Metadata!Metadata_Table_Length,1),A116)),1,""),IF(SUM(IF(ISNUMBER(SEARCH('Curated Metadata'!A116,OFFSET(Metadata!$A$1,0,0,Metadata!Metadata_Table_Length,1))),OFFSET(Metadata!$B$1,0,0,Metadata!Metadata_Table_Length,1),""))&gt;0,1,"")),""),"")</f>
        <v>1</v>
      </c>
      <c r="F116" s="149">
        <f t="array" aca="1" ref="F116" ca="1">IF(D116=1,OFFSET(Metadata!$B$1,MIN(IF(OFFSET(Metadata!$A$1,0,0,Metadata!Metadata_Table_Length,1)='Curated Metadata'!A116,ROW(OFFSET(Metadata!$A$1,0,0,Metadata!Metadata_Table_Length,1))-1,"")),0),"")</f>
        <v>4.58E-2</v>
      </c>
      <c r="K116" s="54" t="s">
        <v>428</v>
      </c>
      <c r="L116" s="54" t="str">
        <f t="shared" si="12"/>
        <v>In final Pro Group, minimum Unused ProtScore to keep a group</v>
      </c>
      <c r="M116" s="56">
        <f t="shared" ca="1" si="13"/>
        <v>4.58E-2</v>
      </c>
    </row>
    <row r="117" spans="1:49" s="47" customFormat="1" x14ac:dyDescent="0.2">
      <c r="A117" s="49" t="s">
        <v>124</v>
      </c>
      <c r="B117" s="49" t="s">
        <v>281</v>
      </c>
      <c r="C117" s="50"/>
      <c r="D117" s="156">
        <f t="array" aca="1" ref="D117" ca="1">IFERROR(IF(A117&lt;&gt;"",IF(C117&lt;&gt;1,IF(OR(EXACT(OFFSET(Metadata!$A$1,0,0,Metadata!Metadata_Table_Length,1),A117)),1,""),IF(SUM(IF(ISNUMBER(SEARCH('Curated Metadata'!A117,OFFSET(Metadata!$A$1,0,0,Metadata!Metadata_Table_Length,1))),OFFSET(Metadata!$B$1,0,0,Metadata!Metadata_Table_Length,1),""))&gt;0,1,"")),""),"")</f>
        <v>1</v>
      </c>
      <c r="E117" s="50"/>
      <c r="F117" s="149">
        <f t="array" aca="1" ref="F117" ca="1">IF(D117=1,OFFSET(Metadata!$B$1,MIN(IF(OFFSET(Metadata!$A$1,0,0,Metadata!Metadata_Table_Length,1)='Curated Metadata'!A117,ROW(OFFSET(Metadata!$A$1,0,0,Metadata!Metadata_Table_Length,1))-1,"")),0),"")</f>
        <v>2</v>
      </c>
      <c r="G117" s="49"/>
      <c r="H117" s="49"/>
      <c r="I117" s="49"/>
      <c r="J117" s="44"/>
      <c r="K117" s="54" t="s">
        <v>428</v>
      </c>
      <c r="L117" s="54" t="str">
        <f t="shared" si="12"/>
        <v xml:space="preserve">In final Pro Group, keep competitor proteins with ProtScore units from winner </v>
      </c>
      <c r="M117" s="56">
        <f t="shared" ca="1" si="13"/>
        <v>2</v>
      </c>
      <c r="N117" s="40"/>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row>
    <row r="118" spans="1:49" s="47" customFormat="1" x14ac:dyDescent="0.2">
      <c r="A118" s="42"/>
      <c r="B118" s="42"/>
      <c r="C118" s="43"/>
      <c r="D118" s="155" t="str">
        <f t="array" aca="1" ref="D118" ca="1">IFERROR(IF(A118&lt;&gt;"",IF(C118&lt;&gt;1,IF(OR(EXACT(OFFSET(Metadata!$A$1,0,0,Metadata!Metadata_Table_Length,1),A118)),1,""),IF(SUM(IF(ISNUMBER(SEARCH('Curated Metadata'!A118,OFFSET(Metadata!$A$1,0,0,Metadata!Metadata_Table_Length,1))),OFFSET(Metadata!$B$1,0,0,Metadata!Metadata_Table_Length,1),""))&gt;0,1,"")),""),"")</f>
        <v/>
      </c>
      <c r="E118" s="43"/>
      <c r="F118" s="148"/>
      <c r="G118" s="42"/>
      <c r="H118" s="42"/>
      <c r="I118" s="42"/>
      <c r="J118" s="44"/>
      <c r="K118" s="45"/>
      <c r="L118" s="45"/>
      <c r="M118" s="46"/>
      <c r="N118" s="40"/>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row>
    <row r="119" spans="1:49" x14ac:dyDescent="0.2">
      <c r="A119" s="42"/>
      <c r="B119" s="42"/>
      <c r="C119" s="43"/>
      <c r="D119" s="155" t="str">
        <f t="array" aca="1" ref="D119" ca="1">IFERROR(IF(A119&lt;&gt;"",IF(C119&lt;&gt;1,IF(OR(EXACT(OFFSET(Metadata!$A$1,0,0,Metadata!Metadata_Table_Length,1),A119)),1,""),IF(SUM(IF(ISNUMBER(SEARCH('Curated Metadata'!A119,OFFSET(Metadata!$A$1,0,0,Metadata!Metadata_Table_Length,1))),OFFSET(Metadata!$B$1,0,0,Metadata!Metadata_Table_Length,1),""))&gt;0,1,"")),""),"")</f>
        <v/>
      </c>
      <c r="E119" s="43"/>
      <c r="F119" s="148"/>
      <c r="G119" s="42"/>
      <c r="H119" s="42"/>
      <c r="I119" s="42"/>
      <c r="K119" s="45"/>
      <c r="L119" s="45"/>
      <c r="M119" s="46"/>
    </row>
    <row r="120" spans="1:49" x14ac:dyDescent="0.2">
      <c r="A120" s="49" t="s">
        <v>126</v>
      </c>
      <c r="B120" s="49" t="s">
        <v>282</v>
      </c>
      <c r="D120" s="156">
        <f t="array" aca="1" ref="D120" ca="1">IFERROR(IF(A120&lt;&gt;"",IF(C120&lt;&gt;1,IF(OR(EXACT(OFFSET(Metadata!$A$1,0,0,Metadata!Metadata_Table_Length,1),A120)),1,""),IF(SUM(IF(ISNUMBER(SEARCH('Curated Metadata'!A120,OFFSET(Metadata!$A$1,0,0,Metadata!Metadata_Table_Length,1))),OFFSET(Metadata!$B$1,0,0,Metadata!Metadata_Table_Length,1),""))&gt;0,1,"")),""),"")</f>
        <v>1</v>
      </c>
      <c r="F120" s="149" t="b">
        <f t="array" aca="1" ref="F120" ca="1">IF(D120=1,OFFSET(Metadata!$B$1,MIN(IF(OFFSET(Metadata!$A$1,0,0,Metadata!Metadata_Table_Length,1)='Curated Metadata'!A120,ROW(OFFSET(Metadata!$A$1,0,0,Metadata!Metadata_Table_Length,1))-1,"")),0),"")</f>
        <v>0</v>
      </c>
      <c r="K120" s="54" t="s">
        <v>283</v>
      </c>
      <c r="L120" s="54" t="str">
        <f t="shared" ref="L120:L124" si="14">B120</f>
        <v>Do isobaric quant background correction algorithm</v>
      </c>
      <c r="M120" s="56" t="b">
        <f t="shared" ref="M120:M136" ca="1" si="15">IFERROR(IF(OR(B120&lt;&gt;L120,I120&lt;&gt;""),F120*I120,F120),"")</f>
        <v>0</v>
      </c>
    </row>
    <row r="121" spans="1:49" x14ac:dyDescent="0.2">
      <c r="A121" s="49" t="s">
        <v>127</v>
      </c>
      <c r="B121" s="49" t="s">
        <v>284</v>
      </c>
      <c r="D121" s="156">
        <f t="array" aca="1" ref="D121" ca="1">IFERROR(IF(A121&lt;&gt;"",IF(C121&lt;&gt;1,IF(OR(EXACT(OFFSET(Metadata!$A$1,0,0,Metadata!Metadata_Table_Length,1),A121)),1,""),IF(SUM(IF(ISNUMBER(SEARCH('Curated Metadata'!A121,OFFSET(Metadata!$A$1,0,0,Metadata!Metadata_Table_Length,1))),OFFSET(Metadata!$B$1,0,0,Metadata!Metadata_Table_Length,1),""))&gt;0,1,"")),""),"")</f>
        <v>1</v>
      </c>
      <c r="F121" s="149" t="b">
        <f t="array" aca="1" ref="F121" ca="1">IF(D121=1,OFFSET(Metadata!$B$1,MIN(IF(OFFSET(Metadata!$A$1,0,0,Metadata!Metadata_Table_Length,1)='Curated Metadata'!A121,ROW(OFFSET(Metadata!$A$1,0,0,Metadata!Metadata_Table_Length,1))-1,"")),0),"")</f>
        <v>1</v>
      </c>
      <c r="K121" s="54" t="s">
        <v>283</v>
      </c>
      <c r="L121" s="54" t="str">
        <f t="shared" si="14"/>
        <v>Normalize the central tendency of protein ratios to be unity</v>
      </c>
      <c r="M121" s="56" t="b">
        <f t="shared" ca="1" si="15"/>
        <v>1</v>
      </c>
    </row>
    <row r="122" spans="1:49" x14ac:dyDescent="0.2">
      <c r="A122" s="49" t="s">
        <v>131</v>
      </c>
      <c r="B122" s="49" t="s">
        <v>285</v>
      </c>
      <c r="D122" s="156">
        <f t="array" aca="1" ref="D122" ca="1">IFERROR(IF(A122&lt;&gt;"",IF(C122&lt;&gt;1,IF(OR(EXACT(OFFSET(Metadata!$A$1,0,0,Metadata!Metadata_Table_Length,1),A122)),1,""),IF(SUM(IF(ISNUMBER(SEARCH('Curated Metadata'!A122,OFFSET(Metadata!$A$1,0,0,Metadata!Metadata_Table_Length,1))),OFFSET(Metadata!$B$1,0,0,Metadata!Metadata_Table_Length,1),""))&gt;0,1,"")),""),"")</f>
        <v>1</v>
      </c>
      <c r="F122" s="149" t="b">
        <f t="array" aca="1" ref="F122" ca="1">IF(D122=1,OFFSET(Metadata!$B$1,MIN(IF(OFFSET(Metadata!$A$1,0,0,Metadata!Metadata_Table_Length,1)='Curated Metadata'!A122,ROW(OFFSET(Metadata!$A$1,0,0,Metadata!Metadata_Table_Length,1))-1,"")),0),"")</f>
        <v>1</v>
      </c>
      <c r="K122" s="54" t="s">
        <v>283</v>
      </c>
      <c r="L122" s="54" t="str">
        <f t="shared" si="14"/>
        <v>Compute protein-level ratios from the median of peptide ratios</v>
      </c>
      <c r="M122" s="56" t="b">
        <f t="shared" ca="1" si="15"/>
        <v>1</v>
      </c>
    </row>
    <row r="123" spans="1:49" x14ac:dyDescent="0.2">
      <c r="A123" s="49" t="s">
        <v>133</v>
      </c>
      <c r="B123" s="49" t="s">
        <v>662</v>
      </c>
      <c r="D123" s="156">
        <f t="array" aca="1" ref="D123" ca="1">IFERROR(IF(A123&lt;&gt;"",IF(C123&lt;&gt;1,IF(OR(EXACT(OFFSET(Metadata!$A$1,0,0,Metadata!Metadata_Table_Length,1),A123)),1,""),IF(SUM(IF(ISNUMBER(SEARCH('Curated Metadata'!A123,OFFSET(Metadata!$A$1,0,0,Metadata!Metadata_Table_Length,1))),OFFSET(Metadata!$B$1,0,0,Metadata!Metadata_Table_Length,1),""))&gt;0,1,"")),""),"")</f>
        <v>1</v>
      </c>
      <c r="F123" s="149">
        <f t="array" aca="1" ref="F123" ca="1">IF(D123=1,OFFSET(Metadata!$B$1,MIN(IF(OFFSET(Metadata!$A$1,0,0,Metadata!Metadata_Table_Length,1)='Curated Metadata'!A123,ROW(OFFSET(Metadata!$A$1,0,0,Metadata!Metadata_Table_Length,1))-1,"")),0),"")</f>
        <v>-1</v>
      </c>
      <c r="K123" s="54" t="s">
        <v>283</v>
      </c>
      <c r="L123" s="54" t="str">
        <f t="shared" si="14"/>
        <v>Quant threshold setting no longer used</v>
      </c>
      <c r="M123" s="56">
        <f t="shared" ca="1" si="15"/>
        <v>-1</v>
      </c>
    </row>
    <row r="124" spans="1:49" x14ac:dyDescent="0.2">
      <c r="A124" s="49" t="s">
        <v>134</v>
      </c>
      <c r="B124" s="49" t="s">
        <v>286</v>
      </c>
      <c r="D124" s="156">
        <f t="array" aca="1" ref="D124" ca="1">IFERROR(IF(A124&lt;&gt;"",IF(C124&lt;&gt;1,IF(OR(EXACT(OFFSET(Metadata!$A$1,0,0,Metadata!Metadata_Table_Length,1),A124)),1,""),IF(SUM(IF(ISNUMBER(SEARCH('Curated Metadata'!A124,OFFSET(Metadata!$A$1,0,0,Metadata!Metadata_Table_Length,1))),OFFSET(Metadata!$B$1,0,0,Metadata!Metadata_Table_Length,1),""))&gt;0,1,"")),""),"")</f>
        <v>1</v>
      </c>
      <c r="F124" s="149">
        <f t="array" aca="1" ref="F124" ca="1">IF(D124=1,OFFSET(Metadata!$B$1,MIN(IF(OFFSET(Metadata!$A$1,0,0,Metadata!Metadata_Table_Length,1)='Curated Metadata'!A124,ROW(OFFSET(Metadata!$A$1,0,0,Metadata!Metadata_Table_Length,1))-1,"")),0),"")</f>
        <v>9</v>
      </c>
      <c r="K124" s="54" t="s">
        <v>283</v>
      </c>
      <c r="L124" s="54" t="str">
        <f t="shared" si="14"/>
        <v>Use measures for quantitation if signal to noise is greater than</v>
      </c>
      <c r="M124" s="56">
        <f t="shared" ca="1" si="15"/>
        <v>9</v>
      </c>
    </row>
    <row r="125" spans="1:49" s="47" customFormat="1" x14ac:dyDescent="0.2">
      <c r="A125" s="42"/>
      <c r="B125" s="42"/>
      <c r="C125" s="43"/>
      <c r="D125" s="155" t="str">
        <f t="array" aca="1" ref="D125" ca="1">IFERROR(IF(A125&lt;&gt;"",IF(C125&lt;&gt;1,IF(OR(EXACT(OFFSET(Metadata!$A$1,0,0,Metadata!Metadata_Table_Length,1),A125)),1,""),IF(SUM(IF(ISNUMBER(SEARCH('Curated Metadata'!A125,OFFSET(Metadata!$A$1,0,0,Metadata!Metadata_Table_Length,1))),OFFSET(Metadata!$B$1,0,0,Metadata!Metadata_Table_Length,1),""))&gt;0,1,"")),""),"")</f>
        <v/>
      </c>
      <c r="E125" s="43"/>
      <c r="F125" s="148"/>
      <c r="G125" s="42"/>
      <c r="H125" s="42"/>
      <c r="I125" s="42"/>
      <c r="J125" s="44"/>
      <c r="K125" s="45"/>
      <c r="L125" s="45"/>
      <c r="M125" s="46"/>
      <c r="N125" s="40"/>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row>
    <row r="126" spans="1:49" x14ac:dyDescent="0.2">
      <c r="A126" s="42"/>
      <c r="B126" s="42"/>
      <c r="C126" s="43"/>
      <c r="D126" s="155" t="str">
        <f t="array" aca="1" ref="D126" ca="1">IFERROR(IF(A126&lt;&gt;"",IF(C126&lt;&gt;1,IF(OR(EXACT(OFFSET(Metadata!$A$1,0,0,Metadata!Metadata_Table_Length,1),A126)),1,""),IF(SUM(IF(ISNUMBER(SEARCH('Curated Metadata'!A126,OFFSET(Metadata!$A$1,0,0,Metadata!Metadata_Table_Length,1))),OFFSET(Metadata!$B$1,0,0,Metadata!Metadata_Table_Length,1),""))&gt;0,1,"")),""),"")</f>
        <v/>
      </c>
      <c r="E126" s="43"/>
      <c r="F126" s="148"/>
      <c r="G126" s="42"/>
      <c r="H126" s="42"/>
      <c r="I126" s="42"/>
      <c r="K126" s="45"/>
      <c r="L126" s="45"/>
      <c r="M126" s="46"/>
    </row>
    <row r="127" spans="1:49" x14ac:dyDescent="0.2">
      <c r="A127" s="49" t="s">
        <v>88</v>
      </c>
      <c r="B127" s="49" t="s">
        <v>287</v>
      </c>
      <c r="D127" s="156">
        <f t="array" aca="1" ref="D127" ca="1">IFERROR(IF(A127&lt;&gt;"",IF(C127&lt;&gt;1,IF(OR(EXACT(OFFSET(Metadata!$A$1,0,0,Metadata!Metadata_Table_Length,1),A127)),1,""),IF(SUM(IF(ISNUMBER(SEARCH('Curated Metadata'!A127,OFFSET(Metadata!$A$1,0,0,Metadata!Metadata_Table_Length,1))),OFFSET(Metadata!$B$1,0,0,Metadata!Metadata_Table_Length,1),""))&gt;0,1,"")),""),"")</f>
        <v>1</v>
      </c>
      <c r="F127" s="149">
        <f t="array" aca="1" ref="F127" ca="1">IF(D127=1,OFFSET(Metadata!$B$1,MIN(IF(OFFSET(Metadata!$A$1,0,0,Metadata!Metadata_Table_Length,1)='Curated Metadata'!A127,ROW(OFFSET(Metadata!$A$1,0,0,Metadata!Metadata_Table_Length,1))-1,"")),0),"")</f>
        <v>35</v>
      </c>
      <c r="K127" s="54" t="s">
        <v>288</v>
      </c>
      <c r="L127" s="54" t="str">
        <f>B127</f>
        <v>Maximum number of labels allowed on a peptide for it to be used for quantitation</v>
      </c>
      <c r="M127" s="56">
        <f t="shared" ca="1" si="15"/>
        <v>35</v>
      </c>
    </row>
    <row r="128" spans="1:49" x14ac:dyDescent="0.2">
      <c r="A128" s="49" t="s">
        <v>128</v>
      </c>
      <c r="B128" s="49" t="s">
        <v>289</v>
      </c>
      <c r="D128" s="156">
        <f t="array" aca="1" ref="D128" ca="1">IFERROR(IF(A128&lt;&gt;"",IF(C128&lt;&gt;1,IF(OR(EXACT(OFFSET(Metadata!$A$1,0,0,Metadata!Metadata_Table_Length,1),A128)),1,""),IF(SUM(IF(ISNUMBER(SEARCH('Curated Metadata'!A128,OFFSET(Metadata!$A$1,0,0,Metadata!Metadata_Table_Length,1))),OFFSET(Metadata!$B$1,0,0,Metadata!Metadata_Table_Length,1),""))&gt;0,1,"")),""),"")</f>
        <v>1</v>
      </c>
      <c r="F128" s="149">
        <f t="array" aca="1" ref="F128" ca="1">IF(D128=1,OFFSET(Metadata!$B$1,MIN(IF(OFFSET(Metadata!$A$1,0,0,Metadata!Metadata_Table_Length,1)='Curated Metadata'!A128,ROW(OFFSET(Metadata!$A$1,0,0,Metadata!Metadata_Table_Length,1))-1,"")),0),"")</f>
        <v>0</v>
      </c>
      <c r="K128" s="54" t="s">
        <v>288</v>
      </c>
      <c r="L128" s="54" t="str">
        <f t="shared" ref="L128:L132" si="16">B128</f>
        <v>Include extreme ratios in the protein ratio calculation if the fraction of peptides from a protein having extreme ratios is greater than</v>
      </c>
      <c r="M128" s="56">
        <f t="shared" ca="1" si="15"/>
        <v>0</v>
      </c>
    </row>
    <row r="129" spans="1:49" x14ac:dyDescent="0.2">
      <c r="A129" s="49" t="s">
        <v>129</v>
      </c>
      <c r="B129" s="49" t="s">
        <v>290</v>
      </c>
      <c r="D129" s="156">
        <f t="array" aca="1" ref="D129" ca="1">IFERROR(IF(A129&lt;&gt;"",IF(C129&lt;&gt;1,IF(OR(EXACT(OFFSET(Metadata!$A$1,0,0,Metadata!Metadata_Table_Length,1),A129)),1,""),IF(SUM(IF(ISNUMBER(SEARCH('Curated Metadata'!A129,OFFSET(Metadata!$A$1,0,0,Metadata!Metadata_Table_Length,1))),OFFSET(Metadata!$B$1,0,0,Metadata!Metadata_Table_Length,1),""))&gt;0,1,"")),""),"")</f>
        <v>1</v>
      </c>
      <c r="F129" s="149" t="b">
        <f t="array" aca="1" ref="F129" ca="1">IF(D129=1,OFFSET(Metadata!$B$1,MIN(IF(OFFSET(Metadata!$A$1,0,0,Metadata!Metadata_Table_Length,1)='Curated Metadata'!A129,ROW(OFFSET(Metadata!$A$1,0,0,Metadata!Metadata_Table_Length,1))-1,"")),0),"")</f>
        <v>1</v>
      </c>
      <c r="K129" s="54" t="s">
        <v>288</v>
      </c>
      <c r="L129" s="54" t="str">
        <f t="shared" si="16"/>
        <v>Exclude quantitation data if identification confidence does not pass a threshold value</v>
      </c>
      <c r="M129" s="56" t="b">
        <f t="shared" ca="1" si="15"/>
        <v>1</v>
      </c>
    </row>
    <row r="130" spans="1:49" x14ac:dyDescent="0.2">
      <c r="A130" s="49" t="s">
        <v>130</v>
      </c>
      <c r="B130" s="49" t="s">
        <v>291</v>
      </c>
      <c r="D130" s="156">
        <f t="array" aca="1" ref="D130" ca="1">IFERROR(IF(A130&lt;&gt;"",IF(C130&lt;&gt;1,IF(OR(EXACT(OFFSET(Metadata!$A$1,0,0,Metadata!Metadata_Table_Length,1),A130)),1,""),IF(SUM(IF(ISNUMBER(SEARCH('Curated Metadata'!A130,OFFSET(Metadata!$A$1,0,0,Metadata!Metadata_Table_Length,1))),OFFSET(Metadata!$B$1,0,0,Metadata!Metadata_Table_Length,1),""))&gt;0,1,"")),""),"")</f>
        <v>1</v>
      </c>
      <c r="F130" s="149" t="b">
        <f t="array" aca="1" ref="F130" ca="1">IF(D130=1,OFFSET(Metadata!$B$1,MIN(IF(OFFSET(Metadata!$A$1,0,0,Metadata!Metadata_Table_Length,1)='Curated Metadata'!A130,ROW(OFFSET(Metadata!$A$1,0,0,Metadata!Metadata_Table_Length,1))-1,"")),0),"")</f>
        <v>1</v>
      </c>
      <c r="K130" s="54" t="s">
        <v>288</v>
      </c>
      <c r="L130" s="54" t="str">
        <f t="shared" si="16"/>
        <v>Exclude quantitation data if a minimum intensity is not passed</v>
      </c>
      <c r="M130" s="56" t="b">
        <f t="shared" ca="1" si="15"/>
        <v>1</v>
      </c>
    </row>
    <row r="131" spans="1:49" x14ac:dyDescent="0.2">
      <c r="A131" s="49" t="s">
        <v>132</v>
      </c>
      <c r="B131" s="49" t="s">
        <v>292</v>
      </c>
      <c r="D131" s="156">
        <f t="array" aca="1" ref="D131" ca="1">IFERROR(IF(A131&lt;&gt;"",IF(C131&lt;&gt;1,IF(OR(EXACT(OFFSET(Metadata!$A$1,0,0,Metadata!Metadata_Table_Length,1),A131)),1,""),IF(SUM(IF(ISNUMBER(SEARCH('Curated Metadata'!A131,OFFSET(Metadata!$A$1,0,0,Metadata!Metadata_Table_Length,1))),OFFSET(Metadata!$B$1,0,0,Metadata!Metadata_Table_Length,1),""))&gt;0,1,"")),""),"")</f>
        <v>1</v>
      </c>
      <c r="F131" s="149" t="b">
        <f t="array" aca="1" ref="F131" ca="1">IF(D131=1,OFFSET(Metadata!$B$1,MIN(IF(OFFSET(Metadata!$A$1,0,0,Metadata!Metadata_Table_Length,1)='Curated Metadata'!A131,ROW(OFFSET(Metadata!$A$1,0,0,Metadata!Metadata_Table_Length,1))-1,"")),0),"")</f>
        <v>1</v>
      </c>
      <c r="K131" s="54" t="s">
        <v>288</v>
      </c>
      <c r="L131" s="54" t="str">
        <f t="shared" si="16"/>
        <v>Exclude quantitation data based on discordant peptide logic</v>
      </c>
      <c r="M131" s="56" t="b">
        <f t="shared" ca="1" si="15"/>
        <v>1</v>
      </c>
    </row>
    <row r="132" spans="1:49" x14ac:dyDescent="0.2">
      <c r="A132" s="49" t="s">
        <v>136</v>
      </c>
      <c r="B132" s="49" t="s">
        <v>293</v>
      </c>
      <c r="D132" s="156">
        <f t="array" aca="1" ref="D132" ca="1">IFERROR(IF(A132&lt;&gt;"",IF(C132&lt;&gt;1,IF(OR(EXACT(OFFSET(Metadata!$A$1,0,0,Metadata!Metadata_Table_Length,1),A132)),1,""),IF(SUM(IF(ISNUMBER(SEARCH('Curated Metadata'!A132,OFFSET(Metadata!$A$1,0,0,Metadata!Metadata_Table_Length,1))),OFFSET(Metadata!$B$1,0,0,Metadata!Metadata_Table_Length,1),""))&gt;0,1,"")),""),"")</f>
        <v>1</v>
      </c>
      <c r="F132" s="149" t="b">
        <f t="array" aca="1" ref="F132" ca="1">IF(D132=1,OFFSET(Metadata!$B$1,MIN(IF(OFFSET(Metadata!$A$1,0,0,Metadata!Metadata_Table_Length,1)='Curated Metadata'!A132,ROW(OFFSET(Metadata!$A$1,0,0,Metadata!Metadata_Table_Length,1))-1,"")),0),"")</f>
        <v>1</v>
      </c>
      <c r="K132" s="54" t="s">
        <v>288</v>
      </c>
      <c r="L132" s="54" t="str">
        <f t="shared" si="16"/>
        <v>Exclude quantitation data using sharing logic</v>
      </c>
      <c r="M132" s="56" t="b">
        <f t="shared" ca="1" si="15"/>
        <v>1</v>
      </c>
    </row>
    <row r="133" spans="1:49" x14ac:dyDescent="0.2">
      <c r="A133" s="49" t="s">
        <v>125</v>
      </c>
      <c r="B133" s="49" t="s">
        <v>294</v>
      </c>
      <c r="D133" s="156">
        <f t="array" aca="1" ref="D133" ca="1">IFERROR(IF(A133&lt;&gt;"",IF(C133&lt;&gt;1,IF(OR(EXACT(OFFSET(Metadata!$A$1,0,0,Metadata!Metadata_Table_Length,1),A133)),1,""),IF(SUM(IF(ISNUMBER(SEARCH('Curated Metadata'!A133,OFFSET(Metadata!$A$1,0,0,Metadata!Metadata_Table_Length,1))),OFFSET(Metadata!$B$1,0,0,Metadata!Metadata_Table_Length,1),""))&gt;0,1,"")),""),"")</f>
        <v>1</v>
      </c>
      <c r="F133" s="149">
        <f t="array" aca="1" ref="F133" ca="1">IF(D133=1,OFFSET(Metadata!$B$1,MIN(IF(OFFSET(Metadata!$A$1,0,0,Metadata!Metadata_Table_Length,1)='Curated Metadata'!A133,ROW(OFFSET(Metadata!$A$1,0,0,Metadata!Metadata_Table_Length,1))-1,"")),0),"")</f>
        <v>1.3</v>
      </c>
      <c r="K133" s="54" t="s">
        <v>288</v>
      </c>
      <c r="L133" s="54" t="str">
        <f>B133</f>
        <v>Minimum protein confidence to consider a protein confident and capable of excluding spectra as shared</v>
      </c>
      <c r="M133" s="56">
        <f t="shared" ca="1" si="15"/>
        <v>1.3</v>
      </c>
    </row>
    <row r="134" spans="1:49" x14ac:dyDescent="0.2">
      <c r="A134" s="49" t="s">
        <v>116</v>
      </c>
      <c r="B134" s="49" t="s">
        <v>295</v>
      </c>
      <c r="D134" s="156">
        <f t="array" aca="1" ref="D134" ca="1">IFERROR(IF(A134&lt;&gt;"",IF(C134&lt;&gt;1,IF(OR(EXACT(OFFSET(Metadata!$A$1,0,0,Metadata!Metadata_Table_Length,1),A134)),1,""),IF(SUM(IF(ISNUMBER(SEARCH('Curated Metadata'!A134,OFFSET(Metadata!$A$1,0,0,Metadata!Metadata_Table_Length,1))),OFFSET(Metadata!$B$1,0,0,Metadata!Metadata_Table_Length,1),""))&gt;0,1,"")),""),"")</f>
        <v>1</v>
      </c>
      <c r="F134" s="149">
        <f t="array" aca="1" ref="F134" ca="1">IF(D134=1,OFFSET(Metadata!$B$1,MIN(IF(OFFSET(Metadata!$A$1,0,0,Metadata!Metadata_Table_Length,1)='Curated Metadata'!A134,ROW(OFFSET(Metadata!$A$1,0,0,Metadata!Metadata_Table_Length,1))-1,"")),0),"")</f>
        <v>15</v>
      </c>
      <c r="K134" s="54" t="s">
        <v>288</v>
      </c>
      <c r="L134" s="54" t="str">
        <f>B134</f>
        <v>Minimum peptide percent confidence from a confident protein to consider a spectrum shared</v>
      </c>
      <c r="M134" s="56">
        <f t="shared" ca="1" si="15"/>
        <v>15</v>
      </c>
    </row>
    <row r="135" spans="1:49" x14ac:dyDescent="0.2">
      <c r="A135" s="49" t="s">
        <v>117</v>
      </c>
      <c r="B135" s="49" t="s">
        <v>296</v>
      </c>
      <c r="D135" s="156">
        <f t="array" aca="1" ref="D135" ca="1">IFERROR(IF(A135&lt;&gt;"",IF(C135&lt;&gt;1,IF(OR(EXACT(OFFSET(Metadata!$A$1,0,0,Metadata!Metadata_Table_Length,1),A135)),1,""),IF(SUM(IF(ISNUMBER(SEARCH('Curated Metadata'!A135,OFFSET(Metadata!$A$1,0,0,Metadata!Metadata_Table_Length,1))),OFFSET(Metadata!$B$1,0,0,Metadata!Metadata_Table_Length,1),""))&gt;0,1,"")),""),"")</f>
        <v>1</v>
      </c>
      <c r="F135" s="149">
        <f t="array" aca="1" ref="F135" ca="1">IF(D135=1,OFFSET(Metadata!$B$1,MIN(IF(OFFSET(Metadata!$A$1,0,0,Metadata!Metadata_Table_Length,1)='Curated Metadata'!A135,ROW(OFFSET(Metadata!$A$1,0,0,Metadata!Metadata_Table_Length,1))-1,"")),0),"")</f>
        <v>15</v>
      </c>
      <c r="K135" s="54" t="s">
        <v>288</v>
      </c>
      <c r="L135" s="54" t="str">
        <f>B135</f>
        <v>Minimum peptide confidence to be used for quantitation</v>
      </c>
      <c r="M135" s="56">
        <f t="shared" ca="1" si="15"/>
        <v>15</v>
      </c>
    </row>
    <row r="136" spans="1:49" s="47" customFormat="1" x14ac:dyDescent="0.2">
      <c r="A136" s="49" t="s">
        <v>112</v>
      </c>
      <c r="B136" s="49" t="s">
        <v>297</v>
      </c>
      <c r="C136" s="50"/>
      <c r="D136" s="156">
        <f t="array" aca="1" ref="D136" ca="1">IFERROR(IF(A136&lt;&gt;"",IF(C136&lt;&gt;1,IF(OR(EXACT(OFFSET(Metadata!$A$1,0,0,Metadata!Metadata_Table_Length,1),A136)),1,""),IF(SUM(IF(ISNUMBER(SEARCH('Curated Metadata'!A136,OFFSET(Metadata!$A$1,0,0,Metadata!Metadata_Table_Length,1))),OFFSET(Metadata!$B$1,0,0,Metadata!Metadata_Table_Length,1),""))&gt;0,1,"")),""),"")</f>
        <v>1</v>
      </c>
      <c r="E136" s="50"/>
      <c r="F136" s="149">
        <f t="array" aca="1" ref="F136" ca="1">IF(D136=1,OFFSET(Metadata!$B$1,MIN(IF(OFFSET(Metadata!$A$1,0,0,Metadata!Metadata_Table_Length,1)='Curated Metadata'!A136,ROW(OFFSET(Metadata!$A$1,0,0,Metadata!Metadata_Table_Length,1))-1,"")),0),"")</f>
        <v>0.3</v>
      </c>
      <c r="G136" s="49"/>
      <c r="H136" s="49"/>
      <c r="I136" s="49"/>
      <c r="J136" s="44"/>
      <c r="K136" s="54" t="s">
        <v>288</v>
      </c>
      <c r="L136" s="54" t="str">
        <f>B136</f>
        <v>Consider a peptide discordant if joint feature probability less than</v>
      </c>
      <c r="M136" s="56">
        <f t="shared" ca="1" si="15"/>
        <v>0.3</v>
      </c>
      <c r="N136" s="40"/>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row>
    <row r="137" spans="1:49" s="47" customFormat="1" x14ac:dyDescent="0.2">
      <c r="A137" s="42"/>
      <c r="B137" s="42"/>
      <c r="C137" s="43"/>
      <c r="D137" s="155" t="str">
        <f t="array" aca="1" ref="D137" ca="1">IFERROR(IF(A137&lt;&gt;"",IF(C137&lt;&gt;1,IF(OR(EXACT(OFFSET(Metadata!$A$1,0,0,Metadata!Metadata_Table_Length,1),A137)),1,""),IF(SUM(IF(ISNUMBER(SEARCH('Curated Metadata'!A137,OFFSET(Metadata!$A$1,0,0,Metadata!Metadata_Table_Length,1))),OFFSET(Metadata!$B$1,0,0,Metadata!Metadata_Table_Length,1),""))&gt;0,1,"")),""),"")</f>
        <v/>
      </c>
      <c r="E137" s="43"/>
      <c r="F137" s="148"/>
      <c r="G137" s="42"/>
      <c r="H137" s="42"/>
      <c r="I137" s="42"/>
      <c r="J137" s="44"/>
      <c r="K137" s="45"/>
      <c r="L137" s="45"/>
      <c r="M137" s="46"/>
      <c r="N137" s="40"/>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row>
    <row r="138" spans="1:49" x14ac:dyDescent="0.2">
      <c r="A138" s="42"/>
      <c r="B138" s="42"/>
      <c r="C138" s="43"/>
      <c r="D138" s="155" t="str">
        <f t="array" aca="1" ref="D138" ca="1">IFERROR(IF(A138&lt;&gt;"",IF(C138&lt;&gt;1,IF(OR(EXACT(OFFSET(Metadata!$A$1,0,0,Metadata!Metadata_Table_Length,1),A138)),1,""),IF(SUM(IF(ISNUMBER(SEARCH('Curated Metadata'!A138,OFFSET(Metadata!$A$1,0,0,Metadata!Metadata_Table_Length,1))),OFFSET(Metadata!$B$1,0,0,Metadata!Metadata_Table_Length,1),""))&gt;0,1,"")),""),"")</f>
        <v/>
      </c>
      <c r="E138" s="43"/>
      <c r="F138" s="148"/>
      <c r="G138" s="42"/>
      <c r="H138" s="42"/>
      <c r="I138" s="42"/>
      <c r="K138" s="45"/>
      <c r="L138" s="45"/>
      <c r="M138" s="46"/>
    </row>
    <row r="139" spans="1:49" x14ac:dyDescent="0.2">
      <c r="A139" s="49" t="s">
        <v>115</v>
      </c>
      <c r="B139" s="49" t="s">
        <v>298</v>
      </c>
      <c r="D139" s="156">
        <f t="array" aca="1" ref="D139" ca="1">IFERROR(IF(A139&lt;&gt;"",IF(C139&lt;&gt;1,IF(OR(EXACT(OFFSET(Metadata!$A$1,0,0,Metadata!Metadata_Table_Length,1),A139)),1,""),IF(SUM(IF(ISNUMBER(SEARCH('Curated Metadata'!A139,OFFSET(Metadata!$A$1,0,0,Metadata!Metadata_Table_Length,1))),OFFSET(Metadata!$B$1,0,0,Metadata!Metadata_Table_Length,1),""))&gt;0,1,"")),""),"")</f>
        <v>1</v>
      </c>
      <c r="F139" s="149" t="b">
        <f t="array" aca="1" ref="F139" ca="1">IF(D139=1,OFFSET(Metadata!$B$1,MIN(IF(OFFSET(Metadata!$A$1,0,0,Metadata!Metadata_Table_Length,1)='Curated Metadata'!A139,ROW(OFFSET(Metadata!$A$1,0,0,Metadata!Metadata_Table_Length,1))-1,"")),0),"")</f>
        <v>0</v>
      </c>
      <c r="K139" s="54" t="s">
        <v>299</v>
      </c>
      <c r="L139" s="54" t="str">
        <f>B139</f>
        <v>Show results only for distinct peptides, suppressing redundancy</v>
      </c>
      <c r="M139" s="56" t="b">
        <f t="shared" ref="M139:M140" ca="1" si="17">IFERROR(IF(OR(B139&lt;&gt;L139,I139&lt;&gt;""),F139*I139,F139),"")</f>
        <v>0</v>
      </c>
    </row>
    <row r="140" spans="1:49" s="47" customFormat="1" x14ac:dyDescent="0.2">
      <c r="A140" s="49" t="s">
        <v>118</v>
      </c>
      <c r="B140" s="49" t="s">
        <v>300</v>
      </c>
      <c r="C140" s="50"/>
      <c r="D140" s="156">
        <f t="array" aca="1" ref="D140" ca="1">IFERROR(IF(A140&lt;&gt;"",IF(C140&lt;&gt;1,IF(OR(EXACT(OFFSET(Metadata!$A$1,0,0,Metadata!Metadata_Table_Length,1),A140)),1,""),IF(SUM(IF(ISNUMBER(SEARCH('Curated Metadata'!A140,OFFSET(Metadata!$A$1,0,0,Metadata!Metadata_Table_Length,1))),OFFSET(Metadata!$B$1,0,0,Metadata!Metadata_Table_Length,1),""))&gt;0,1,"")),""),"")</f>
        <v>1</v>
      </c>
      <c r="E140" s="50"/>
      <c r="F140" s="149" t="b">
        <f t="array" aca="1" ref="F140" ca="1">IF(D140=1,OFFSET(Metadata!$B$1,MIN(IF(OFFSET(Metadata!$A$1,0,0,Metadata!Metadata_Table_Length,1)='Curated Metadata'!A140,ROW(OFFSET(Metadata!$A$1,0,0,Metadata!Metadata_Table_Length,1))-1,"")),0),"")</f>
        <v>0</v>
      </c>
      <c r="G140" s="49"/>
      <c r="H140" s="49"/>
      <c r="I140" s="49"/>
      <c r="J140" s="44"/>
      <c r="K140" s="54" t="s">
        <v>299</v>
      </c>
      <c r="L140" s="54" t="str">
        <f>B140</f>
        <v>Do not store MS1 level data</v>
      </c>
      <c r="M140" s="56" t="b">
        <f t="shared" ca="1" si="17"/>
        <v>0</v>
      </c>
      <c r="N140" s="40"/>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row>
    <row r="141" spans="1:49" s="47" customFormat="1" x14ac:dyDescent="0.2">
      <c r="A141" s="42"/>
      <c r="B141" s="42"/>
      <c r="C141" s="43"/>
      <c r="D141" s="155" t="str">
        <f t="array" aca="1" ref="D141" ca="1">IFERROR(IF(A141&lt;&gt;"",IF(C141&lt;&gt;1,IF(OR(EXACT(OFFSET(Metadata!$A$1,0,0,Metadata!Metadata_Table_Length,1),A141)),1,""),IF(SUM(IF(ISNUMBER(SEARCH('Curated Metadata'!A141,OFFSET(Metadata!$A$1,0,0,Metadata!Metadata_Table_Length,1))),OFFSET(Metadata!$B$1,0,0,Metadata!Metadata_Table_Length,1),""))&gt;0,1,"")),""),"")</f>
        <v/>
      </c>
      <c r="E141" s="43"/>
      <c r="F141" s="148"/>
      <c r="G141" s="42"/>
      <c r="H141" s="42"/>
      <c r="I141" s="42"/>
      <c r="J141" s="44"/>
      <c r="K141" s="45"/>
      <c r="L141" s="45"/>
      <c r="M141" s="46"/>
      <c r="N141" s="40"/>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row>
    <row r="142" spans="1:49" x14ac:dyDescent="0.2">
      <c r="A142" s="42"/>
      <c r="B142" s="42"/>
      <c r="C142" s="43"/>
      <c r="D142" s="155" t="str">
        <f t="array" aca="1" ref="D142" ca="1">IFERROR(IF(A142&lt;&gt;"",IF(C142&lt;&gt;1,IF(OR(EXACT(OFFSET(Metadata!$A$1,0,0,Metadata!Metadata_Table_Length,1),A142)),1,""),IF(SUM(IF(ISNUMBER(SEARCH('Curated Metadata'!A142,OFFSET(Metadata!$A$1,0,0,Metadata!Metadata_Table_Length,1))),OFFSET(Metadata!$B$1,0,0,Metadata!Metadata_Table_Length,1),""))&gt;0,1,"")),""),"")</f>
        <v/>
      </c>
      <c r="E142" s="43"/>
      <c r="F142" s="148"/>
      <c r="G142" s="42"/>
      <c r="H142" s="42"/>
      <c r="I142" s="42"/>
      <c r="K142" s="45"/>
      <c r="L142" s="45"/>
      <c r="M142" s="46"/>
    </row>
    <row r="143" spans="1:49" x14ac:dyDescent="0.2">
      <c r="A143" s="49" t="s">
        <v>45</v>
      </c>
      <c r="B143" s="49" t="s">
        <v>301</v>
      </c>
      <c r="D143" s="156">
        <f t="array" aca="1" ref="D143" ca="1">IFERROR(IF(A143&lt;&gt;"",IF(C143&lt;&gt;1,IF(OR(EXACT(OFFSET(Metadata!$A$1,0,0,Metadata!Metadata_Table_Length,1),A143)),1,""),IF(SUM(IF(ISNUMBER(SEARCH('Curated Metadata'!A143,OFFSET(Metadata!$A$1,0,0,Metadata!Metadata_Table_Length,1))),OFFSET(Metadata!$B$1,0,0,Metadata!Metadata_Table_Length,1),""))&gt;0,1,"")),""),"")</f>
        <v>1</v>
      </c>
      <c r="E143" s="62"/>
      <c r="F143" s="150">
        <f t="array" aca="1" ref="F143" ca="1">IF(D143=1,OFFSET(Metadata!$B$1,MIN(IF(OFFSET(Metadata!$A$1,0,0,Metadata!Metadata_Table_Length,1)='Curated Metadata'!A143,ROW(OFFSET(Metadata!$A$1,0,0,Metadata!Metadata_Table_Length,1))-1,"")),0),"")</f>
        <v>45007.596273148149</v>
      </c>
      <c r="K143" s="54" t="s">
        <v>302</v>
      </c>
      <c r="L143" s="54" t="str">
        <f t="shared" ref="L143:L160" si="18">B143</f>
        <v>Start time - Search</v>
      </c>
      <c r="M143" s="57">
        <f t="shared" ref="M143:M160" ca="1" si="19">IFERROR(IF(OR(B143&lt;&gt;L143,I143&lt;&gt;""),F143*I143,F143),"")</f>
        <v>45007.596273148149</v>
      </c>
    </row>
    <row r="144" spans="1:49" x14ac:dyDescent="0.2">
      <c r="A144" s="49" t="s">
        <v>46</v>
      </c>
      <c r="B144" s="49" t="s">
        <v>303</v>
      </c>
      <c r="D144" s="156">
        <f t="array" aca="1" ref="D144" ca="1">IFERROR(IF(A144&lt;&gt;"",IF(C144&lt;&gt;1,IF(OR(EXACT(OFFSET(Metadata!$A$1,0,0,Metadata!Metadata_Table_Length,1),A144)),1,""),IF(SUM(IF(ISNUMBER(SEARCH('Curated Metadata'!A144,OFFSET(Metadata!$A$1,0,0,Metadata!Metadata_Table_Length,1))),OFFSET(Metadata!$B$1,0,0,Metadata!Metadata_Table_Length,1),""))&gt;0,1,"")),""),"")</f>
        <v>1</v>
      </c>
      <c r="E144" s="62"/>
      <c r="F144" s="150">
        <f t="array" aca="1" ref="F144" ca="1">IF(D144=1,OFFSET(Metadata!$B$1,MIN(IF(OFFSET(Metadata!$A$1,0,0,Metadata!Metadata_Table_Length,1)='Curated Metadata'!A144,ROW(OFFSET(Metadata!$A$1,0,0,Metadata!Metadata_Table_Length,1))-1,"")),0),"")</f>
        <v>45007.765543981484</v>
      </c>
      <c r="K144" s="54" t="s">
        <v>302</v>
      </c>
      <c r="L144" s="54" t="str">
        <f t="shared" si="18"/>
        <v>End time - Search</v>
      </c>
      <c r="M144" s="57">
        <f t="shared" ca="1" si="19"/>
        <v>45007.765543981484</v>
      </c>
    </row>
    <row r="145" spans="1:49" x14ac:dyDescent="0.2">
      <c r="A145" s="49" t="s">
        <v>54</v>
      </c>
      <c r="B145" s="49" t="s">
        <v>304</v>
      </c>
      <c r="D145" s="156">
        <f t="array" aca="1" ref="D145" ca="1">IFERROR(IF(A145&lt;&gt;"",IF(C145&lt;&gt;1,IF(OR(EXACT(OFFSET(Metadata!$A$1,0,0,Metadata!Metadata_Table_Length,1),A145)),1,""),IF(SUM(IF(ISNUMBER(SEARCH('Curated Metadata'!A145,OFFSET(Metadata!$A$1,0,0,Metadata!Metadata_Table_Length,1))),OFFSET(Metadata!$B$1,0,0,Metadata!Metadata_Table_Length,1),""))&gt;0,1,"")),""),"")</f>
        <v>1</v>
      </c>
      <c r="E145" s="62"/>
      <c r="F145" s="150">
        <f t="array" aca="1" ref="F145" ca="1">IF(D145=1,OFFSET(Metadata!$B$1,MIN(IF(OFFSET(Metadata!$A$1,0,0,Metadata!Metadata_Table_Length,1)='Curated Metadata'!A145,ROW(OFFSET(Metadata!$A$1,0,0,Metadata!Metadata_Table_Length,1))-1,"")),0),"")</f>
        <v>45007.756689814814</v>
      </c>
      <c r="K145" s="54" t="s">
        <v>302</v>
      </c>
      <c r="L145" s="54" t="str">
        <f t="shared" si="18"/>
        <v>Start time - Identification algorithm stages</v>
      </c>
      <c r="M145" s="57">
        <f t="shared" ca="1" si="19"/>
        <v>45007.756689814814</v>
      </c>
    </row>
    <row r="146" spans="1:49" x14ac:dyDescent="0.2">
      <c r="A146" s="49" t="s">
        <v>55</v>
      </c>
      <c r="B146" s="49" t="s">
        <v>305</v>
      </c>
      <c r="D146" s="156">
        <f t="array" aca="1" ref="D146" ca="1">IFERROR(IF(A146&lt;&gt;"",IF(C146&lt;&gt;1,IF(OR(EXACT(OFFSET(Metadata!$A$1,0,0,Metadata!Metadata_Table_Length,1),A146)),1,""),IF(SUM(IF(ISNUMBER(SEARCH('Curated Metadata'!A146,OFFSET(Metadata!$A$1,0,0,Metadata!Metadata_Table_Length,1))),OFFSET(Metadata!$B$1,0,0,Metadata!Metadata_Table_Length,1),""))&gt;0,1,"")),""),"")</f>
        <v>1</v>
      </c>
      <c r="E146" s="62"/>
      <c r="F146" s="150">
        <f t="array" aca="1" ref="F146" ca="1">IF(D146=1,OFFSET(Metadata!$B$1,MIN(IF(OFFSET(Metadata!$A$1,0,0,Metadata!Metadata_Table_Length,1)='Curated Metadata'!A146,ROW(OFFSET(Metadata!$A$1,0,0,Metadata!Metadata_Table_Length,1))-1,"")),0),"")</f>
        <v>45007.765023148146</v>
      </c>
      <c r="K146" s="54" t="s">
        <v>302</v>
      </c>
      <c r="L146" s="54" t="str">
        <f t="shared" si="18"/>
        <v>End time - Identification algorithm stages</v>
      </c>
      <c r="M146" s="57">
        <f t="shared" ca="1" si="19"/>
        <v>45007.765023148146</v>
      </c>
    </row>
    <row r="147" spans="1:49" x14ac:dyDescent="0.2">
      <c r="A147" s="49" t="s">
        <v>48</v>
      </c>
      <c r="B147" s="49" t="s">
        <v>306</v>
      </c>
      <c r="D147" s="156">
        <f t="array" aca="1" ref="D147" ca="1">IFERROR(IF(A147&lt;&gt;"",IF(C147&lt;&gt;1,IF(OR(EXACT(OFFSET(Metadata!$A$1,0,0,Metadata!Metadata_Table_Length,1),A147)),1,""),IF(SUM(IF(ISNUMBER(SEARCH('Curated Metadata'!A147,OFFSET(Metadata!$A$1,0,0,Metadata!Metadata_Table_Length,1))),OFFSET(Metadata!$B$1,0,0,Metadata!Metadata_Table_Length,1),""))&gt;0,1,"")),""),"")</f>
        <v>1</v>
      </c>
      <c r="E147" s="62"/>
      <c r="F147" s="150">
        <f t="array" aca="1" ref="F147" ca="1">IF(D147=1,OFFSET(Metadata!$B$1,MIN(IF(OFFSET(Metadata!$A$1,0,0,Metadata!Metadata_Table_Length,1)='Curated Metadata'!A147,ROW(OFFSET(Metadata!$A$1,0,0,Metadata!Metadata_Table_Length,1))-1,"")),0),"")</f>
        <v>45007.596284722225</v>
      </c>
      <c r="K147" s="54" t="s">
        <v>302</v>
      </c>
      <c r="L147" s="54" t="str">
        <f t="shared" si="18"/>
        <v>Start time - Signal processing stage</v>
      </c>
      <c r="M147" s="57">
        <f t="shared" ca="1" si="19"/>
        <v>45007.596284722225</v>
      </c>
    </row>
    <row r="148" spans="1:49" x14ac:dyDescent="0.2">
      <c r="A148" s="49" t="s">
        <v>49</v>
      </c>
      <c r="B148" s="49" t="s">
        <v>307</v>
      </c>
      <c r="D148" s="156">
        <f t="array" aca="1" ref="D148" ca="1">IFERROR(IF(A148&lt;&gt;"",IF(C148&lt;&gt;1,IF(OR(EXACT(OFFSET(Metadata!$A$1,0,0,Metadata!Metadata_Table_Length,1),A148)),1,""),IF(SUM(IF(ISNUMBER(SEARCH('Curated Metadata'!A148,OFFSET(Metadata!$A$1,0,0,Metadata!Metadata_Table_Length,1))),OFFSET(Metadata!$B$1,0,0,Metadata!Metadata_Table_Length,1),""))&gt;0,1,"")),""),"")</f>
        <v>1</v>
      </c>
      <c r="E148" s="62"/>
      <c r="F148" s="150">
        <f t="array" aca="1" ref="F148" ca="1">IF(D148=1,OFFSET(Metadata!$B$1,MIN(IF(OFFSET(Metadata!$A$1,0,0,Metadata!Metadata_Table_Length,1)='Curated Metadata'!A148,ROW(OFFSET(Metadata!$A$1,0,0,Metadata!Metadata_Table_Length,1))-1,"")),0),"")</f>
        <v>45007.756608796299</v>
      </c>
      <c r="K148" s="54" t="s">
        <v>302</v>
      </c>
      <c r="L148" s="54" t="str">
        <f t="shared" si="18"/>
        <v>End time - Signal processing stage</v>
      </c>
      <c r="M148" s="57">
        <f t="shared" ca="1" si="19"/>
        <v>45007.756608796299</v>
      </c>
    </row>
    <row r="149" spans="1:49" x14ac:dyDescent="0.2">
      <c r="A149" s="49" t="s">
        <v>51</v>
      </c>
      <c r="B149" s="49" t="s">
        <v>308</v>
      </c>
      <c r="D149" s="156">
        <f t="array" aca="1" ref="D149" ca="1">IFERROR(IF(A149&lt;&gt;"",IF(C149&lt;&gt;1,IF(OR(EXACT(OFFSET(Metadata!$A$1,0,0,Metadata!Metadata_Table_Length,1),A149)),1,""),IF(SUM(IF(ISNUMBER(SEARCH('Curated Metadata'!A149,OFFSET(Metadata!$A$1,0,0,Metadata!Metadata_Table_Length,1))),OFFSET(Metadata!$B$1,0,0,Metadata!Metadata_Table_Length,1),""))&gt;0,1,"")),""),"")</f>
        <v>1</v>
      </c>
      <c r="E149" s="62"/>
      <c r="F149" s="150">
        <f t="array" aca="1" ref="F149" ca="1">IF(D149=1,OFFSET(Metadata!$B$1,MIN(IF(OFFSET(Metadata!$A$1,0,0,Metadata!Metadata_Table_Length,1)='Curated Metadata'!A149,ROW(OFFSET(Metadata!$A$1,0,0,Metadata!Metadata_Table_Length,1))-1,"")),0),"")</f>
        <v>45007.756608796299</v>
      </c>
      <c r="K149" s="54" t="s">
        <v>302</v>
      </c>
      <c r="L149" s="54" t="str">
        <f t="shared" si="18"/>
        <v>Start time - Waiting stage</v>
      </c>
      <c r="M149" s="57">
        <f t="shared" ca="1" si="19"/>
        <v>45007.756608796299</v>
      </c>
    </row>
    <row r="150" spans="1:49" x14ac:dyDescent="0.2">
      <c r="A150" s="49" t="s">
        <v>52</v>
      </c>
      <c r="B150" s="49" t="s">
        <v>309</v>
      </c>
      <c r="D150" s="156">
        <f t="array" aca="1" ref="D150" ca="1">IFERROR(IF(A150&lt;&gt;"",IF(C150&lt;&gt;1,IF(OR(EXACT(OFFSET(Metadata!$A$1,0,0,Metadata!Metadata_Table_Length,1),A150)),1,""),IF(SUM(IF(ISNUMBER(SEARCH('Curated Metadata'!A150,OFFSET(Metadata!$A$1,0,0,Metadata!Metadata_Table_Length,1))),OFFSET(Metadata!$B$1,0,0,Metadata!Metadata_Table_Length,1),""))&gt;0,1,"")),""),"")</f>
        <v>1</v>
      </c>
      <c r="E150" s="62"/>
      <c r="F150" s="150">
        <f t="array" aca="1" ref="F150" ca="1">IF(D150=1,OFFSET(Metadata!$B$1,MIN(IF(OFFSET(Metadata!$A$1,0,0,Metadata!Metadata_Table_Length,1)='Curated Metadata'!A150,ROW(OFFSET(Metadata!$A$1,0,0,Metadata!Metadata_Table_Length,1))-1,"")),0),"")</f>
        <v>45007.756689814814</v>
      </c>
      <c r="K150" s="54" t="s">
        <v>302</v>
      </c>
      <c r="L150" s="54" t="str">
        <f t="shared" si="18"/>
        <v>End time - Waiting stage</v>
      </c>
      <c r="M150" s="57">
        <f t="shared" ca="1" si="19"/>
        <v>45007.756689814814</v>
      </c>
    </row>
    <row r="151" spans="1:49" x14ac:dyDescent="0.2">
      <c r="A151" s="49" t="s">
        <v>60</v>
      </c>
      <c r="B151" s="49" t="s">
        <v>310</v>
      </c>
      <c r="D151" s="156">
        <f t="array" aca="1" ref="D151" ca="1">IFERROR(IF(A151&lt;&gt;"",IF(C151&lt;&gt;1,IF(OR(EXACT(OFFSET(Metadata!$A$1,0,0,Metadata!Metadata_Table_Length,1),A151)),1,""),IF(SUM(IF(ISNUMBER(SEARCH('Curated Metadata'!A151,OFFSET(Metadata!$A$1,0,0,Metadata!Metadata_Table_Length,1))),OFFSET(Metadata!$B$1,0,0,Metadata!Metadata_Table_Length,1),""))&gt;0,1,"")),""),"")</f>
        <v>1</v>
      </c>
      <c r="E151" s="62"/>
      <c r="F151" s="150">
        <f t="array" aca="1" ref="F151" ca="1">IF(D151=1,OFFSET(Metadata!$B$1,MIN(IF(OFFSET(Metadata!$A$1,0,0,Metadata!Metadata_Table_Length,1)='Curated Metadata'!A151,ROW(OFFSET(Metadata!$A$1,0,0,Metadata!Metadata_Table_Length,1))-1,"")),0),"")</f>
        <v>45007.756643518522</v>
      </c>
      <c r="K151" s="54" t="s">
        <v>302</v>
      </c>
      <c r="L151" s="54" t="str">
        <f t="shared" si="18"/>
        <v>Start time - Fraglet Algorithm search stage</v>
      </c>
      <c r="M151" s="57">
        <f t="shared" ca="1" si="19"/>
        <v>45007.756643518522</v>
      </c>
    </row>
    <row r="152" spans="1:49" x14ac:dyDescent="0.2">
      <c r="A152" s="49" t="s">
        <v>61</v>
      </c>
      <c r="B152" s="49" t="s">
        <v>311</v>
      </c>
      <c r="D152" s="156">
        <f t="array" aca="1" ref="D152" ca="1">IFERROR(IF(A152&lt;&gt;"",IF(C152&lt;&gt;1,IF(OR(EXACT(OFFSET(Metadata!$A$1,0,0,Metadata!Metadata_Table_Length,1),A152)),1,""),IF(SUM(IF(ISNUMBER(SEARCH('Curated Metadata'!A152,OFFSET(Metadata!$A$1,0,0,Metadata!Metadata_Table_Length,1))),OFFSET(Metadata!$B$1,0,0,Metadata!Metadata_Table_Length,1),""))&gt;0,1,"")),""),"")</f>
        <v>1</v>
      </c>
      <c r="E152" s="62"/>
      <c r="F152" s="150">
        <f t="array" aca="1" ref="F152" ca="1">IF(D152=1,OFFSET(Metadata!$B$1,MIN(IF(OFFSET(Metadata!$A$1,0,0,Metadata!Metadata_Table_Length,1)='Curated Metadata'!A152,ROW(OFFSET(Metadata!$A$1,0,0,Metadata!Metadata_Table_Length,1))-1,"")),0),"")</f>
        <v>45007.757673611108</v>
      </c>
      <c r="K152" s="54" t="s">
        <v>302</v>
      </c>
      <c r="L152" s="54" t="str">
        <f t="shared" si="18"/>
        <v>End time - Fraglet Algorithm search stage</v>
      </c>
      <c r="M152" s="57">
        <f t="shared" ca="1" si="19"/>
        <v>45007.757673611108</v>
      </c>
    </row>
    <row r="153" spans="1:49" x14ac:dyDescent="0.2">
      <c r="A153" s="49" t="s">
        <v>72</v>
      </c>
      <c r="B153" s="49" t="s">
        <v>312</v>
      </c>
      <c r="D153" s="156">
        <f t="array" aca="1" ref="D153" ca="1">IFERROR(IF(A153&lt;&gt;"",IF(C153&lt;&gt;1,IF(OR(EXACT(OFFSET(Metadata!$A$1,0,0,Metadata!Metadata_Table_Length,1),A153)),1,""),IF(SUM(IF(ISNUMBER(SEARCH('Curated Metadata'!A153,OFFSET(Metadata!$A$1,0,0,Metadata!Metadata_Table_Length,1))),OFFSET(Metadata!$B$1,0,0,Metadata!Metadata_Table_Length,1),""))&gt;0,1,"")),""),"")</f>
        <v>1</v>
      </c>
      <c r="E153" s="62"/>
      <c r="F153" s="150">
        <f t="array" aca="1" ref="F153" ca="1">IF(D153=1,OFFSET(Metadata!$B$1,MIN(IF(OFFSET(Metadata!$A$1,0,0,Metadata!Metadata_Table_Length,1)='Curated Metadata'!A153,ROW(OFFSET(Metadata!$A$1,0,0,Metadata!Metadata_Table_Length,1))-1,"")),0),"")</f>
        <v>45007.757673611108</v>
      </c>
      <c r="K153" s="54" t="s">
        <v>302</v>
      </c>
      <c r="L153" s="54" t="str">
        <f t="shared" si="18"/>
        <v>Start time - Mid-Pro Group Algorithm stage</v>
      </c>
      <c r="M153" s="57">
        <f t="shared" ca="1" si="19"/>
        <v>45007.757673611108</v>
      </c>
    </row>
    <row r="154" spans="1:49" x14ac:dyDescent="0.2">
      <c r="A154" s="49" t="s">
        <v>73</v>
      </c>
      <c r="B154" s="49" t="s">
        <v>313</v>
      </c>
      <c r="D154" s="156">
        <f t="array" aca="1" ref="D154" ca="1">IFERROR(IF(A154&lt;&gt;"",IF(C154&lt;&gt;1,IF(OR(EXACT(OFFSET(Metadata!$A$1,0,0,Metadata!Metadata_Table_Length,1),A154)),1,""),IF(SUM(IF(ISNUMBER(SEARCH('Curated Metadata'!A154,OFFSET(Metadata!$A$1,0,0,Metadata!Metadata_Table_Length,1))),OFFSET(Metadata!$B$1,0,0,Metadata!Metadata_Table_Length,1),""))&gt;0,1,"")),""),"")</f>
        <v>1</v>
      </c>
      <c r="E154" s="62"/>
      <c r="F154" s="150">
        <f t="array" aca="1" ref="F154" ca="1">IF(D154=1,OFFSET(Metadata!$B$1,MIN(IF(OFFSET(Metadata!$A$1,0,0,Metadata!Metadata_Table_Length,1)='Curated Metadata'!A154,ROW(OFFSET(Metadata!$A$1,0,0,Metadata!Metadata_Table_Length,1))-1,"")),0),"")</f>
        <v>45007.758587962962</v>
      </c>
      <c r="K154" s="54" t="s">
        <v>302</v>
      </c>
      <c r="L154" s="54" t="str">
        <f t="shared" si="18"/>
        <v>End time - Mid-Pro Group Algorithm stage</v>
      </c>
      <c r="M154" s="57">
        <f t="shared" ca="1" si="19"/>
        <v>45007.758587962962</v>
      </c>
    </row>
    <row r="155" spans="1:49" x14ac:dyDescent="0.2">
      <c r="A155" s="49" t="s">
        <v>64</v>
      </c>
      <c r="B155" s="49" t="s">
        <v>314</v>
      </c>
      <c r="D155" s="156">
        <f t="array" aca="1" ref="D155" ca="1">IFERROR(IF(A155&lt;&gt;"",IF(C155&lt;&gt;1,IF(OR(EXACT(OFFSET(Metadata!$A$1,0,0,Metadata!Metadata_Table_Length,1),A155)),1,""),IF(SUM(IF(ISNUMBER(SEARCH('Curated Metadata'!A155,OFFSET(Metadata!$A$1,0,0,Metadata!Metadata_Table_Length,1))),OFFSET(Metadata!$B$1,0,0,Metadata!Metadata_Table_Length,1),""))&gt;0,1,"")),""),"")</f>
        <v>1</v>
      </c>
      <c r="E155" s="62"/>
      <c r="F155" s="150">
        <f t="array" aca="1" ref="F155" ca="1">IF(D155=1,OFFSET(Metadata!$B$1,MIN(IF(OFFSET(Metadata!$A$1,0,0,Metadata!Metadata_Table_Length,1)='Curated Metadata'!A155,ROW(OFFSET(Metadata!$A$1,0,0,Metadata!Metadata_Table_Length,1))-1,"")),0),"")</f>
        <v>45007.758587962962</v>
      </c>
      <c r="K155" s="54" t="s">
        <v>302</v>
      </c>
      <c r="L155" s="54" t="str">
        <f t="shared" si="18"/>
        <v>Start time - Taglet Algorithm search stage</v>
      </c>
      <c r="M155" s="57">
        <f t="shared" ca="1" si="19"/>
        <v>45007.758587962962</v>
      </c>
    </row>
    <row r="156" spans="1:49" x14ac:dyDescent="0.2">
      <c r="A156" s="49" t="s">
        <v>65</v>
      </c>
      <c r="B156" s="49" t="s">
        <v>315</v>
      </c>
      <c r="D156" s="156">
        <f t="array" aca="1" ref="D156" ca="1">IFERROR(IF(A156&lt;&gt;"",IF(C156&lt;&gt;1,IF(OR(EXACT(OFFSET(Metadata!$A$1,0,0,Metadata!Metadata_Table_Length,1),A156)),1,""),IF(SUM(IF(ISNUMBER(SEARCH('Curated Metadata'!A156,OFFSET(Metadata!$A$1,0,0,Metadata!Metadata_Table_Length,1))),OFFSET(Metadata!$B$1,0,0,Metadata!Metadata_Table_Length,1),""))&gt;0,1,"")),""),"")</f>
        <v>1</v>
      </c>
      <c r="E156" s="62"/>
      <c r="F156" s="150">
        <f t="array" aca="1" ref="F156" ca="1">IF(D156=1,OFFSET(Metadata!$B$1,MIN(IF(OFFSET(Metadata!$A$1,0,0,Metadata!Metadata_Table_Length,1)='Curated Metadata'!A156,ROW(OFFSET(Metadata!$A$1,0,0,Metadata!Metadata_Table_Length,1))-1,"")),0),"")</f>
        <v>45007.763182870367</v>
      </c>
      <c r="K156" s="54" t="s">
        <v>302</v>
      </c>
      <c r="L156" s="54" t="str">
        <f t="shared" si="18"/>
        <v>End time - Taglet Algorithm search stage</v>
      </c>
      <c r="M156" s="57">
        <f t="shared" ca="1" si="19"/>
        <v>45007.763182870367</v>
      </c>
    </row>
    <row r="157" spans="1:49" x14ac:dyDescent="0.2">
      <c r="A157" s="49" t="s">
        <v>68</v>
      </c>
      <c r="B157" s="49" t="s">
        <v>316</v>
      </c>
      <c r="D157" s="156">
        <f t="array" aca="1" ref="D157" ca="1">IFERROR(IF(A157&lt;&gt;"",IF(C157&lt;&gt;1,IF(OR(EXACT(OFFSET(Metadata!$A$1,0,0,Metadata!Metadata_Table_Length,1),A157)),1,""),IF(SUM(IF(ISNUMBER(SEARCH('Curated Metadata'!A157,OFFSET(Metadata!$A$1,0,0,Metadata!Metadata_Table_Length,1))),OFFSET(Metadata!$B$1,0,0,Metadata!Metadata_Table_Length,1),""))&gt;0,1,"")),""),"")</f>
        <v>1</v>
      </c>
      <c r="E157" s="62"/>
      <c r="F157" s="150">
        <f t="array" aca="1" ref="F157" ca="1">IF(D157=1,OFFSET(Metadata!$B$1,MIN(IF(OFFSET(Metadata!$A$1,0,0,Metadata!Metadata_Table_Length,1)='Curated Metadata'!A157,ROW(OFFSET(Metadata!$A$1,0,0,Metadata!Metadata_Table_Length,1))-1,"")),0),"")</f>
        <v>45007.763182870367</v>
      </c>
      <c r="K157" s="54" t="s">
        <v>302</v>
      </c>
      <c r="L157" s="54" t="str">
        <f t="shared" si="18"/>
        <v>Start time - Final Pro Group Algorithm stage</v>
      </c>
      <c r="M157" s="57">
        <f t="shared" ca="1" si="19"/>
        <v>45007.763182870367</v>
      </c>
    </row>
    <row r="158" spans="1:49" x14ac:dyDescent="0.2">
      <c r="A158" s="49" t="s">
        <v>69</v>
      </c>
      <c r="B158" s="49" t="s">
        <v>317</v>
      </c>
      <c r="D158" s="156">
        <f t="array" aca="1" ref="D158" ca="1">IFERROR(IF(A158&lt;&gt;"",IF(C158&lt;&gt;1,IF(OR(EXACT(OFFSET(Metadata!$A$1,0,0,Metadata!Metadata_Table_Length,1),A158)),1,""),IF(SUM(IF(ISNUMBER(SEARCH('Curated Metadata'!A158,OFFSET(Metadata!$A$1,0,0,Metadata!Metadata_Table_Length,1))),OFFSET(Metadata!$B$1,0,0,Metadata!Metadata_Table_Length,1),""))&gt;0,1,"")),""),"")</f>
        <v>1</v>
      </c>
      <c r="E158" s="62"/>
      <c r="F158" s="150">
        <f t="array" aca="1" ref="F158" ca="1">IF(D158=1,OFFSET(Metadata!$B$1,MIN(IF(OFFSET(Metadata!$A$1,0,0,Metadata!Metadata_Table_Length,1)='Curated Metadata'!A158,ROW(OFFSET(Metadata!$A$1,0,0,Metadata!Metadata_Table_Length,1))-1,"")),0),"")</f>
        <v>45007.765023148146</v>
      </c>
      <c r="K158" s="54" t="s">
        <v>302</v>
      </c>
      <c r="L158" s="54" t="str">
        <f t="shared" si="18"/>
        <v>End time - Final Pro Group Algorithm stage</v>
      </c>
      <c r="M158" s="57">
        <f t="shared" ca="1" si="19"/>
        <v>45007.765023148146</v>
      </c>
    </row>
    <row r="159" spans="1:49" x14ac:dyDescent="0.2">
      <c r="A159" s="49" t="s">
        <v>57</v>
      </c>
      <c r="B159" s="49" t="s">
        <v>318</v>
      </c>
      <c r="D159" s="156">
        <f t="array" aca="1" ref="D159" ca="1">IFERROR(IF(A159&lt;&gt;"",IF(C159&lt;&gt;1,IF(OR(EXACT(OFFSET(Metadata!$A$1,0,0,Metadata!Metadata_Table_Length,1),A159)),1,""),IF(SUM(IF(ISNUMBER(SEARCH('Curated Metadata'!A159,OFFSET(Metadata!$A$1,0,0,Metadata!Metadata_Table_Length,1))),OFFSET(Metadata!$B$1,0,0,Metadata!Metadata_Table_Length,1),""))&gt;0,1,"")),""),"")</f>
        <v>1</v>
      </c>
      <c r="E159" s="62"/>
      <c r="F159" s="150">
        <f t="array" aca="1" ref="F159" ca="1">IF(D159=1,OFFSET(Metadata!$B$1,MIN(IF(OFFSET(Metadata!$A$1,0,0,Metadata!Metadata_Table_Length,1)='Curated Metadata'!A159,ROW(OFFSET(Metadata!$A$1,0,0,Metadata!Metadata_Table_Length,1))-1,"")),0),"")</f>
        <v>45007.765023148146</v>
      </c>
      <c r="K159" s="54" t="s">
        <v>302</v>
      </c>
      <c r="L159" s="54" t="str">
        <f t="shared" si="18"/>
        <v>Start time - FDR analysis stage</v>
      </c>
      <c r="M159" s="57">
        <f t="shared" ca="1" si="19"/>
        <v>45007.765023148146</v>
      </c>
    </row>
    <row r="160" spans="1:49" s="47" customFormat="1" x14ac:dyDescent="0.2">
      <c r="A160" s="49" t="s">
        <v>58</v>
      </c>
      <c r="B160" s="49" t="s">
        <v>319</v>
      </c>
      <c r="C160" s="50"/>
      <c r="D160" s="156">
        <f t="array" aca="1" ref="D160" ca="1">IFERROR(IF(A160&lt;&gt;"",IF(C160&lt;&gt;1,IF(OR(EXACT(OFFSET(Metadata!$A$1,0,0,Metadata!Metadata_Table_Length,1),A160)),1,""),IF(SUM(IF(ISNUMBER(SEARCH('Curated Metadata'!A160,OFFSET(Metadata!$A$1,0,0,Metadata!Metadata_Table_Length,1))),OFFSET(Metadata!$B$1,0,0,Metadata!Metadata_Table_Length,1),""))&gt;0,1,"")),""),"")</f>
        <v>1</v>
      </c>
      <c r="E160" s="62"/>
      <c r="F160" s="150">
        <f t="array" aca="1" ref="F160" ca="1">IF(D160=1,OFFSET(Metadata!$B$1,MIN(IF(OFFSET(Metadata!$A$1,0,0,Metadata!Metadata_Table_Length,1)='Curated Metadata'!A160,ROW(OFFSET(Metadata!$A$1,0,0,Metadata!Metadata_Table_Length,1))-1,"")),0),"")</f>
        <v>45007.765543981484</v>
      </c>
      <c r="G160" s="49"/>
      <c r="H160" s="49"/>
      <c r="I160" s="49"/>
      <c r="J160" s="44"/>
      <c r="K160" s="54" t="s">
        <v>302</v>
      </c>
      <c r="L160" s="54" t="str">
        <f t="shared" si="18"/>
        <v>End time - FDR analysis stage</v>
      </c>
      <c r="M160" s="57">
        <f t="shared" ca="1" si="19"/>
        <v>45007.765543981484</v>
      </c>
      <c r="N160" s="40"/>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row>
    <row r="161" spans="1:49" x14ac:dyDescent="0.2">
      <c r="A161" s="42"/>
      <c r="B161" s="42"/>
      <c r="C161" s="43"/>
      <c r="D161" s="155" t="str">
        <f t="array" aca="1" ref="D161" ca="1">IFERROR(IF(A161&lt;&gt;"",IF(C161&lt;&gt;1,IF(OR(EXACT(OFFSET(Metadata!$A$1,0,0,Metadata!Metadata_Table_Length,1),A161)),1,""),IF(SUM(IF(ISNUMBER(SEARCH('Curated Metadata'!A161,OFFSET(Metadata!$A$1,0,0,Metadata!Metadata_Table_Length,1))),OFFSET(Metadata!$B$1,0,0,Metadata!Metadata_Table_Length,1),""))&gt;0,1,"")),""),"")</f>
        <v/>
      </c>
      <c r="E161" s="43"/>
      <c r="F161" s="148"/>
      <c r="G161" s="42"/>
      <c r="H161" s="42"/>
      <c r="I161" s="42"/>
      <c r="K161" s="45"/>
      <c r="L161" s="45"/>
      <c r="M161" s="46"/>
      <c r="N161" s="63"/>
    </row>
    <row r="162" spans="1:49" x14ac:dyDescent="0.2">
      <c r="A162" s="42"/>
      <c r="B162" s="42"/>
      <c r="C162" s="43"/>
      <c r="D162" s="155"/>
      <c r="E162" s="43"/>
      <c r="F162" s="148"/>
      <c r="G162" s="42"/>
      <c r="H162" s="42"/>
      <c r="I162" s="42"/>
      <c r="K162" s="45"/>
      <c r="L162" s="45"/>
      <c r="M162" s="46"/>
      <c r="N162" s="63"/>
    </row>
    <row r="163" spans="1:49" x14ac:dyDescent="0.2">
      <c r="A163" s="49" t="s">
        <v>47</v>
      </c>
      <c r="B163" s="49" t="s">
        <v>320</v>
      </c>
      <c r="D163" s="156">
        <f t="array" aca="1" ref="D163" ca="1">IFERROR(IF(A163&lt;&gt;"",IF(C163&lt;&gt;1,IF(OR(EXACT(OFFSET(Metadata!$A$1,0,0,Metadata!Metadata_Table_Length,1),A163)),1,""),IF(SUM(IF(ISNUMBER(SEARCH('Curated Metadata'!A163,OFFSET(Metadata!$A$1,0,0,Metadata!Metadata_Table_Length,1))),OFFSET(Metadata!$B$1,0,0,Metadata!Metadata_Table_Length,1),""))&gt;0,1,"")),""),"")</f>
        <v>1</v>
      </c>
      <c r="F163" s="149">
        <f t="array" aca="1" ref="F163" ca="1">IF(D163=1,OFFSET(Metadata!$B$1,MIN(IF(OFFSET(Metadata!$A$1,0,0,Metadata!Metadata_Table_Length,1)='Curated Metadata'!A163,ROW(OFFSET(Metadata!$A$1,0,0,Metadata!Metadata_Table_Length,1))-1,"")),0),"")</f>
        <v>14625097</v>
      </c>
      <c r="H163" s="49" t="s">
        <v>321</v>
      </c>
      <c r="I163" s="49">
        <f>1/(60*1000)</f>
        <v>1.6666666666666667E-5</v>
      </c>
      <c r="K163" s="54" t="s">
        <v>322</v>
      </c>
      <c r="L163" s="58" t="s">
        <v>323</v>
      </c>
      <c r="M163" s="64">
        <f ca="1">IFERROR(IF(OR(B163&lt;&gt;L163,I163&lt;&gt;""),F163*I163,F163),"")</f>
        <v>243.75161666666668</v>
      </c>
      <c r="N163" s="63"/>
    </row>
    <row r="164" spans="1:49" x14ac:dyDescent="0.2">
      <c r="A164" s="49" t="s">
        <v>56</v>
      </c>
      <c r="B164" s="49" t="s">
        <v>324</v>
      </c>
      <c r="D164" s="156">
        <f t="array" aca="1" ref="D164" ca="1">IFERROR(IF(A164&lt;&gt;"",IF(C164&lt;&gt;1,IF(OR(EXACT(OFFSET(Metadata!$A$1,0,0,Metadata!Metadata_Table_Length,1),A164)),1,""),IF(SUM(IF(ISNUMBER(SEARCH('Curated Metadata'!A164,OFFSET(Metadata!$A$1,0,0,Metadata!Metadata_Table_Length,1))),OFFSET(Metadata!$B$1,0,0,Metadata!Metadata_Table_Length,1),""))&gt;0,1,"")),""),"")</f>
        <v>1</v>
      </c>
      <c r="F164" s="149">
        <f t="array" aca="1" ref="F164" ca="1">IF(D164=1,OFFSET(Metadata!$B$1,MIN(IF(OFFSET(Metadata!$A$1,0,0,Metadata!Metadata_Table_Length,1)='Curated Metadata'!A164,ROW(OFFSET(Metadata!$A$1,0,0,Metadata!Metadata_Table_Length,1))-1,"")),0),"")</f>
        <v>719766</v>
      </c>
      <c r="H164" s="49" t="s">
        <v>321</v>
      </c>
      <c r="I164" s="49">
        <f t="shared" ref="I164:I171" si="20">1/(60*1000)</f>
        <v>1.6666666666666667E-5</v>
      </c>
      <c r="K164" s="54" t="s">
        <v>322</v>
      </c>
      <c r="L164" s="58" t="s">
        <v>325</v>
      </c>
      <c r="M164" s="64">
        <f t="shared" ref="M164:M171" ca="1" si="21">IFERROR(IF(OR(B164&lt;&gt;L164,I164&lt;&gt;""),F164*I164,F164),"")</f>
        <v>11.9961</v>
      </c>
    </row>
    <row r="165" spans="1:49" x14ac:dyDescent="0.2">
      <c r="A165" s="49" t="s">
        <v>50</v>
      </c>
      <c r="B165" s="49" t="s">
        <v>326</v>
      </c>
      <c r="D165" s="156">
        <f t="array" aca="1" ref="D165" ca="1">IFERROR(IF(A165&lt;&gt;"",IF(C165&lt;&gt;1,IF(OR(EXACT(OFFSET(Metadata!$A$1,0,0,Metadata!Metadata_Table_Length,1),A165)),1,""),IF(SUM(IF(ISNUMBER(SEARCH('Curated Metadata'!A165,OFFSET(Metadata!$A$1,0,0,Metadata!Metadata_Table_Length,1))),OFFSET(Metadata!$B$1,0,0,Metadata!Metadata_Table_Length,1),""))&gt;0,1,"")),""),"")</f>
        <v>1</v>
      </c>
      <c r="F165" s="149">
        <f t="array" aca="1" ref="F165" ca="1">IF(D165=1,OFFSET(Metadata!$B$1,MIN(IF(OFFSET(Metadata!$A$1,0,0,Metadata!Metadata_Table_Length,1)='Curated Metadata'!A165,ROW(OFFSET(Metadata!$A$1,0,0,Metadata!Metadata_Table_Length,1))-1,"")),0),"")</f>
        <v>13851853</v>
      </c>
      <c r="H165" s="49" t="s">
        <v>321</v>
      </c>
      <c r="I165" s="49">
        <f t="shared" si="20"/>
        <v>1.6666666666666667E-5</v>
      </c>
      <c r="K165" s="54" t="s">
        <v>322</v>
      </c>
      <c r="L165" s="58" t="s">
        <v>327</v>
      </c>
      <c r="M165" s="64">
        <f t="shared" ca="1" si="21"/>
        <v>230.86421666666666</v>
      </c>
    </row>
    <row r="166" spans="1:49" x14ac:dyDescent="0.2">
      <c r="A166" s="49" t="s">
        <v>53</v>
      </c>
      <c r="B166" s="49" t="s">
        <v>328</v>
      </c>
      <c r="D166" s="156">
        <f t="array" aca="1" ref="D166" ca="1">IFERROR(IF(A166&lt;&gt;"",IF(C166&lt;&gt;1,IF(OR(EXACT(OFFSET(Metadata!$A$1,0,0,Metadata!Metadata_Table_Length,1),A166)),1,""),IF(SUM(IF(ISNUMBER(SEARCH('Curated Metadata'!A166,OFFSET(Metadata!$A$1,0,0,Metadata!Metadata_Table_Length,1))),OFFSET(Metadata!$B$1,0,0,Metadata!Metadata_Table_Length,1),""))&gt;0,1,"")),""),"")</f>
        <v>1</v>
      </c>
      <c r="F166" s="149">
        <f t="array" aca="1" ref="F166" ca="1">IF(D166=1,OFFSET(Metadata!$B$1,MIN(IF(OFFSET(Metadata!$A$1,0,0,Metadata!Metadata_Table_Length,1)='Curated Metadata'!A166,ROW(OFFSET(Metadata!$A$1,0,0,Metadata!Metadata_Table_Length,1))-1,"")),0),"")</f>
        <v>7404</v>
      </c>
      <c r="H166" s="49" t="s">
        <v>321</v>
      </c>
      <c r="I166" s="49">
        <f t="shared" si="20"/>
        <v>1.6666666666666667E-5</v>
      </c>
      <c r="K166" s="54" t="s">
        <v>322</v>
      </c>
      <c r="L166" s="58" t="s">
        <v>329</v>
      </c>
      <c r="M166" s="64">
        <f t="shared" ca="1" si="21"/>
        <v>0.12340000000000001</v>
      </c>
    </row>
    <row r="167" spans="1:49" x14ac:dyDescent="0.2">
      <c r="A167" s="49" t="s">
        <v>62</v>
      </c>
      <c r="B167" s="49" t="s">
        <v>330</v>
      </c>
      <c r="D167" s="156">
        <f t="array" aca="1" ref="D167" ca="1">IFERROR(IF(A167&lt;&gt;"",IF(C167&lt;&gt;1,IF(OR(EXACT(OFFSET(Metadata!$A$1,0,0,Metadata!Metadata_Table_Length,1),A167)),1,""),IF(SUM(IF(ISNUMBER(SEARCH('Curated Metadata'!A167,OFFSET(Metadata!$A$1,0,0,Metadata!Metadata_Table_Length,1))),OFFSET(Metadata!$B$1,0,0,Metadata!Metadata_Table_Length,1),""))&gt;0,1,"")),""),"")</f>
        <v>1</v>
      </c>
      <c r="F167" s="149">
        <f t="array" aca="1" ref="F167" ca="1">IF(D167=1,OFFSET(Metadata!$B$1,MIN(IF(OFFSET(Metadata!$A$1,0,0,Metadata!Metadata_Table_Length,1)='Curated Metadata'!A167,ROW(OFFSET(Metadata!$A$1,0,0,Metadata!Metadata_Table_Length,1))-1,"")),0),"")</f>
        <v>88657</v>
      </c>
      <c r="H167" s="49" t="s">
        <v>321</v>
      </c>
      <c r="I167" s="49">
        <f t="shared" si="20"/>
        <v>1.6666666666666667E-5</v>
      </c>
      <c r="K167" s="54" t="s">
        <v>322</v>
      </c>
      <c r="L167" s="58" t="s">
        <v>331</v>
      </c>
      <c r="M167" s="64">
        <f t="shared" ca="1" si="21"/>
        <v>1.4776166666666668</v>
      </c>
    </row>
    <row r="168" spans="1:49" x14ac:dyDescent="0.2">
      <c r="A168" s="49" t="s">
        <v>74</v>
      </c>
      <c r="B168" s="49" t="s">
        <v>332</v>
      </c>
      <c r="D168" s="156">
        <f t="array" aca="1" ref="D168" ca="1">IFERROR(IF(A168&lt;&gt;"",IF(C168&lt;&gt;1,IF(OR(EXACT(OFFSET(Metadata!$A$1,0,0,Metadata!Metadata_Table_Length,1),A168)),1,""),IF(SUM(IF(ISNUMBER(SEARCH('Curated Metadata'!A168,OFFSET(Metadata!$A$1,0,0,Metadata!Metadata_Table_Length,1))),OFFSET(Metadata!$B$1,0,0,Metadata!Metadata_Table_Length,1),""))&gt;0,1,"")),""),"")</f>
        <v>1</v>
      </c>
      <c r="F168" s="149">
        <f t="array" aca="1" ref="F168" ca="1">IF(D168=1,OFFSET(Metadata!$B$1,MIN(IF(OFFSET(Metadata!$A$1,0,0,Metadata!Metadata_Table_Length,1)='Curated Metadata'!A168,ROW(OFFSET(Metadata!$A$1,0,0,Metadata!Metadata_Table_Length,1))-1,"")),0),"")</f>
        <v>79054</v>
      </c>
      <c r="H168" s="49" t="s">
        <v>321</v>
      </c>
      <c r="I168" s="49">
        <f t="shared" si="20"/>
        <v>1.6666666666666667E-5</v>
      </c>
      <c r="K168" s="54" t="s">
        <v>322</v>
      </c>
      <c r="L168" s="58" t="s">
        <v>333</v>
      </c>
      <c r="M168" s="64">
        <f t="shared" ca="1" si="21"/>
        <v>1.3175666666666668</v>
      </c>
    </row>
    <row r="169" spans="1:49" x14ac:dyDescent="0.2">
      <c r="A169" s="49" t="s">
        <v>66</v>
      </c>
      <c r="B169" s="49" t="s">
        <v>334</v>
      </c>
      <c r="D169" s="156">
        <f t="array" aca="1" ref="D169" ca="1">IFERROR(IF(A169&lt;&gt;"",IF(C169&lt;&gt;1,IF(OR(EXACT(OFFSET(Metadata!$A$1,0,0,Metadata!Metadata_Table_Length,1),A169)),1,""),IF(SUM(IF(ISNUMBER(SEARCH('Curated Metadata'!A169,OFFSET(Metadata!$A$1,0,0,Metadata!Metadata_Table_Length,1))),OFFSET(Metadata!$B$1,0,0,Metadata!Metadata_Table_Length,1),""))&gt;0,1,"")),""),"")</f>
        <v>1</v>
      </c>
      <c r="F169" s="149">
        <f t="array" aca="1" ref="F169" ca="1">IF(D169=1,OFFSET(Metadata!$B$1,MIN(IF(OFFSET(Metadata!$A$1,0,0,Metadata!Metadata_Table_Length,1)='Curated Metadata'!A169,ROW(OFFSET(Metadata!$A$1,0,0,Metadata!Metadata_Table_Length,1))-1,"")),0),"")</f>
        <v>396604</v>
      </c>
      <c r="H169" s="49" t="s">
        <v>321</v>
      </c>
      <c r="I169" s="49">
        <f t="shared" si="20"/>
        <v>1.6666666666666667E-5</v>
      </c>
      <c r="K169" s="54" t="s">
        <v>322</v>
      </c>
      <c r="L169" s="58" t="s">
        <v>335</v>
      </c>
      <c r="M169" s="64">
        <f t="shared" ca="1" si="21"/>
        <v>6.6100666666666674</v>
      </c>
    </row>
    <row r="170" spans="1:49" x14ac:dyDescent="0.2">
      <c r="A170" s="49" t="s">
        <v>70</v>
      </c>
      <c r="B170" s="49" t="s">
        <v>336</v>
      </c>
      <c r="D170" s="156">
        <f t="array" aca="1" ref="D170" ca="1">IFERROR(IF(A170&lt;&gt;"",IF(C170&lt;&gt;1,IF(OR(EXACT(OFFSET(Metadata!$A$1,0,0,Metadata!Metadata_Table_Length,1),A170)),1,""),IF(SUM(IF(ISNUMBER(SEARCH('Curated Metadata'!A170,OFFSET(Metadata!$A$1,0,0,Metadata!Metadata_Table_Length,1))),OFFSET(Metadata!$B$1,0,0,Metadata!Metadata_Table_Length,1),""))&gt;0,1,"")),""),"")</f>
        <v>1</v>
      </c>
      <c r="F170" s="149">
        <f t="array" aca="1" ref="F170" ca="1">IF(D170=1,OFFSET(Metadata!$B$1,MIN(IF(OFFSET(Metadata!$A$1,0,0,Metadata!Metadata_Table_Length,1)='Curated Metadata'!A170,ROW(OFFSET(Metadata!$A$1,0,0,Metadata!Metadata_Table_Length,1))-1,"")),0),"")</f>
        <v>159110</v>
      </c>
      <c r="H170" s="49" t="s">
        <v>321</v>
      </c>
      <c r="I170" s="49">
        <f t="shared" si="20"/>
        <v>1.6666666666666667E-5</v>
      </c>
      <c r="K170" s="54" t="s">
        <v>322</v>
      </c>
      <c r="L170" s="58" t="s">
        <v>337</v>
      </c>
      <c r="M170" s="64">
        <f t="shared" ca="1" si="21"/>
        <v>2.6518333333333333</v>
      </c>
    </row>
    <row r="171" spans="1:49" s="47" customFormat="1" x14ac:dyDescent="0.2">
      <c r="A171" s="49" t="s">
        <v>59</v>
      </c>
      <c r="B171" s="49" t="s">
        <v>338</v>
      </c>
      <c r="C171" s="50"/>
      <c r="D171" s="156">
        <f t="array" aca="1" ref="D171" ca="1">IFERROR(IF(A171&lt;&gt;"",IF(C171&lt;&gt;1,IF(OR(EXACT(OFFSET(Metadata!$A$1,0,0,Metadata!Metadata_Table_Length,1),A171)),1,""),IF(SUM(IF(ISNUMBER(SEARCH('Curated Metadata'!A171,OFFSET(Metadata!$A$1,0,0,Metadata!Metadata_Table_Length,1))),OFFSET(Metadata!$B$1,0,0,Metadata!Metadata_Table_Length,1),""))&gt;0,1,"")),""),"")</f>
        <v>1</v>
      </c>
      <c r="E171" s="50"/>
      <c r="F171" s="149">
        <f t="array" aca="1" ref="F171" ca="1">IF(D171=1,OFFSET(Metadata!$B$1,MIN(IF(OFFSET(Metadata!$A$1,0,0,Metadata!Metadata_Table_Length,1)='Curated Metadata'!A171,ROW(OFFSET(Metadata!$A$1,0,0,Metadata!Metadata_Table_Length,1))-1,"")),0),"")</f>
        <v>45142</v>
      </c>
      <c r="G171" s="49"/>
      <c r="H171" s="49" t="s">
        <v>321</v>
      </c>
      <c r="I171" s="49">
        <f t="shared" si="20"/>
        <v>1.6666666666666667E-5</v>
      </c>
      <c r="J171" s="44"/>
      <c r="K171" s="54" t="s">
        <v>322</v>
      </c>
      <c r="L171" s="58" t="s">
        <v>339</v>
      </c>
      <c r="M171" s="64">
        <f t="shared" ca="1" si="21"/>
        <v>0.75236666666666674</v>
      </c>
      <c r="N171" s="40"/>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row>
    <row r="172" spans="1:49" s="47" customFormat="1" x14ac:dyDescent="0.2">
      <c r="A172" s="49"/>
      <c r="B172" s="49"/>
      <c r="C172" s="50"/>
      <c r="D172" s="156" t="str">
        <f t="array" aca="1" ref="D172" ca="1">IFERROR(IF(A172&lt;&gt;"",IF(C172&lt;&gt;1,IF(OR(EXACT(OFFSET(Metadata!$A$1,0,0,Metadata!Metadata_Table_Length,1),A172)),1,""),IF(SUM(IF(ISNUMBER(SEARCH('Curated Metadata'!A172,OFFSET(Metadata!$A$1,0,0,Metadata!Metadata_Table_Length,1))),OFFSET(Metadata!$B$1,0,0,Metadata!Metadata_Table_Length,1),""))&gt;0,1,"")),""),"")</f>
        <v/>
      </c>
      <c r="E172" s="50">
        <v>1</v>
      </c>
      <c r="F172" s="149" t="str">
        <f t="array" aca="1" ref="F172" ca="1">IF(D172=1,OFFSET(Metadata!$B$1,MIN(IF(OFFSET(Metadata!$A$1,0,0,Metadata!Metadata_Table_Length,1)='Curated Metadata'!A172,ROW(OFFSET(Metadata!$A$1,0,0,Metadata!Metadata_Table_Length,1))-1,"")),0),"")</f>
        <v/>
      </c>
      <c r="G172" s="49"/>
      <c r="H172" s="49"/>
      <c r="I172" s="49"/>
      <c r="J172" s="44"/>
      <c r="K172" s="54" t="s">
        <v>322</v>
      </c>
      <c r="L172" s="58" t="s">
        <v>340</v>
      </c>
      <c r="M172" s="65">
        <f ca="1">IFERROR(M163-SUM(M165:M171),"")</f>
        <v>-4.5449999999988222E-2</v>
      </c>
      <c r="N172" s="40"/>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row>
    <row r="173" spans="1:49" x14ac:dyDescent="0.2">
      <c r="A173" s="42"/>
      <c r="B173" s="42"/>
      <c r="C173" s="43"/>
      <c r="D173" s="155" t="str">
        <f t="array" aca="1" ref="D173" ca="1">IFERROR(IF(A173&lt;&gt;"",IF(C173&lt;&gt;1,IF(OR(EXACT(OFFSET(Metadata!$A$1,0,0,Metadata!Metadata_Table_Length,1),A173)),1,""),IF(SUM(IF(ISNUMBER(SEARCH('Curated Metadata'!A173,OFFSET(Metadata!$A$1,0,0,Metadata!Metadata_Table_Length,1))),OFFSET(Metadata!$B$1,0,0,Metadata!Metadata_Table_Length,1),""))&gt;0,1,"")),""),"")</f>
        <v/>
      </c>
      <c r="E173" s="43"/>
      <c r="F173" s="148"/>
      <c r="G173" s="42"/>
      <c r="H173" s="42"/>
      <c r="I173" s="42"/>
      <c r="K173" s="45"/>
      <c r="L173" s="45"/>
      <c r="M173" s="46"/>
    </row>
    <row r="174" spans="1:49" x14ac:dyDescent="0.2">
      <c r="A174" s="42"/>
      <c r="B174" s="42"/>
      <c r="C174" s="43"/>
      <c r="D174" s="155" t="str">
        <f t="array" aca="1" ref="D174" ca="1">IFERROR(IF(A174&lt;&gt;"",IF(C174&lt;&gt;1,IF(OR(EXACT(OFFSET(Metadata!$A$1,0,0,Metadata!Metadata_Table_Length,1),A174)),1,""),IF(SUM(IF(ISNUMBER(SEARCH('Curated Metadata'!A174,OFFSET(Metadata!$A$1,0,0,Metadata!Metadata_Table_Length,1))),OFFSET(Metadata!$B$1,0,0,Metadata!Metadata_Table_Length,1),""))&gt;0,1,"")),""),"")</f>
        <v/>
      </c>
      <c r="E174" s="43"/>
      <c r="F174" s="148"/>
      <c r="G174" s="42"/>
      <c r="H174" s="42"/>
      <c r="I174" s="42"/>
      <c r="K174" s="45"/>
      <c r="L174" s="45"/>
      <c r="M174" s="46"/>
    </row>
    <row r="175" spans="1:49" x14ac:dyDescent="0.2">
      <c r="A175" s="66"/>
      <c r="B175" s="49" t="s">
        <v>341</v>
      </c>
      <c r="D175" s="156" t="str">
        <f t="array" aca="1" ref="D175" ca="1">IFERROR(IF(A175&lt;&gt;"",IF(C175&lt;&gt;1,IF(OR(EXACT(OFFSET(Metadata!$A$1,0,0,Metadata!Metadata_Table_Length,1),A175)),1,""),IF(SUM(IF(ISNUMBER(SEARCH('Curated Metadata'!A175,OFFSET(Metadata!$A$1,0,0,Metadata!Metadata_Table_Length,1))),OFFSET(Metadata!$B$1,0,0,Metadata!Metadata_Table_Length,1),""))&gt;0,1,"")),""),"")</f>
        <v/>
      </c>
      <c r="F175" s="149" t="str">
        <f t="array" aca="1" ref="F175" ca="1">IF(D175=1,OFFSET(Metadata!$B$1,MIN(IF(OFFSET(Metadata!$A$1,0,0,Metadata!Metadata_Table_Length,1)='Curated Metadata'!A175,ROW(OFFSET(Metadata!$A$1,0,0,Metadata!Metadata_Table_Length,1))-1,"")),0),"")</f>
        <v/>
      </c>
      <c r="H175" s="49" t="s">
        <v>321</v>
      </c>
      <c r="I175" s="49">
        <f t="shared" ref="I175:I179" si="22">1/(60*1000)</f>
        <v>1.6666666666666667E-5</v>
      </c>
      <c r="K175" s="54" t="s">
        <v>342</v>
      </c>
      <c r="L175" s="58" t="s">
        <v>343</v>
      </c>
      <c r="M175" s="67" t="str">
        <f t="shared" ref="M175:M179" ca="1" si="23">IFERROR(IF(OR(B175&lt;&gt;L175,I175&lt;&gt;""),F175*I175,F175),"")</f>
        <v/>
      </c>
    </row>
    <row r="176" spans="1:49" x14ac:dyDescent="0.2">
      <c r="A176" s="49" t="s">
        <v>63</v>
      </c>
      <c r="B176" s="49" t="s">
        <v>344</v>
      </c>
      <c r="D176" s="156">
        <f t="array" aca="1" ref="D176" ca="1">IFERROR(IF(A176&lt;&gt;"",IF(C176&lt;&gt;1,IF(OR(EXACT(OFFSET(Metadata!$A$1,0,0,Metadata!Metadata_Table_Length,1),A176)),1,""),IF(SUM(IF(ISNUMBER(SEARCH('Curated Metadata'!A176,OFFSET(Metadata!$A$1,0,0,Metadata!Metadata_Table_Length,1))),OFFSET(Metadata!$B$1,0,0,Metadata!Metadata_Table_Length,1),""))&gt;0,1,"")),""),"")</f>
        <v>1</v>
      </c>
      <c r="F176" s="149">
        <f t="array" aca="1" ref="F176" ca="1">IF(D176=1,OFFSET(Metadata!$B$1,MIN(IF(OFFSET(Metadata!$A$1,0,0,Metadata!Metadata_Table_Length,1)='Curated Metadata'!A176,ROW(OFFSET(Metadata!$A$1,0,0,Metadata!Metadata_Table_Length,1))-1,"")),0),"")</f>
        <v>317078</v>
      </c>
      <c r="H176" s="49" t="s">
        <v>321</v>
      </c>
      <c r="I176" s="49">
        <f t="shared" si="22"/>
        <v>1.6666666666666667E-5</v>
      </c>
      <c r="K176" s="54" t="s">
        <v>342</v>
      </c>
      <c r="L176" s="58" t="s">
        <v>345</v>
      </c>
      <c r="M176" s="68">
        <f t="shared" ca="1" si="23"/>
        <v>5.2846333333333337</v>
      </c>
    </row>
    <row r="177" spans="1:49" x14ac:dyDescent="0.2">
      <c r="A177" s="49" t="s">
        <v>75</v>
      </c>
      <c r="B177" s="49" t="s">
        <v>346</v>
      </c>
      <c r="D177" s="156">
        <f t="array" aca="1" ref="D177" ca="1">IFERROR(IF(A177&lt;&gt;"",IF(C177&lt;&gt;1,IF(OR(EXACT(OFFSET(Metadata!$A$1,0,0,Metadata!Metadata_Table_Length,1),A177)),1,""),IF(SUM(IF(ISNUMBER(SEARCH('Curated Metadata'!A177,OFFSET(Metadata!$A$1,0,0,Metadata!Metadata_Table_Length,1))),OFFSET(Metadata!$B$1,0,0,Metadata!Metadata_Table_Length,1),""))&gt;0,1,"")),""),"")</f>
        <v>1</v>
      </c>
      <c r="F177" s="149">
        <f t="array" aca="1" ref="F177" ca="1">IF(D177=1,OFFSET(Metadata!$B$1,MIN(IF(OFFSET(Metadata!$A$1,0,0,Metadata!Metadata_Table_Length,1)='Curated Metadata'!A177,ROW(OFFSET(Metadata!$A$1,0,0,Metadata!Metadata_Table_Length,1))-1,"")),0),"")</f>
        <v>64546</v>
      </c>
      <c r="H177" s="49" t="s">
        <v>321</v>
      </c>
      <c r="I177" s="49">
        <f t="shared" si="22"/>
        <v>1.6666666666666667E-5</v>
      </c>
      <c r="K177" s="54" t="s">
        <v>342</v>
      </c>
      <c r="L177" s="58" t="s">
        <v>347</v>
      </c>
      <c r="M177" s="68">
        <f t="shared" ca="1" si="23"/>
        <v>1.0757666666666668</v>
      </c>
    </row>
    <row r="178" spans="1:49" x14ac:dyDescent="0.2">
      <c r="A178" s="49" t="s">
        <v>67</v>
      </c>
      <c r="B178" s="49" t="s">
        <v>348</v>
      </c>
      <c r="D178" s="156">
        <f t="array" aca="1" ref="D178" ca="1">IFERROR(IF(A178&lt;&gt;"",IF(C178&lt;&gt;1,IF(OR(EXACT(OFFSET(Metadata!$A$1,0,0,Metadata!Metadata_Table_Length,1),A178)),1,""),IF(SUM(IF(ISNUMBER(SEARCH('Curated Metadata'!A178,OFFSET(Metadata!$A$1,0,0,Metadata!Metadata_Table_Length,1))),OFFSET(Metadata!$B$1,0,0,Metadata!Metadata_Table_Length,1),""))&gt;0,1,"")),""),"")</f>
        <v>1</v>
      </c>
      <c r="F178" s="149">
        <f t="array" aca="1" ref="F178" ca="1">IF(D178=1,OFFSET(Metadata!$B$1,MIN(IF(OFFSET(Metadata!$A$1,0,0,Metadata!Metadata_Table_Length,1)='Curated Metadata'!A178,ROW(OFFSET(Metadata!$A$1,0,0,Metadata!Metadata_Table_Length,1))-1,"")),0),"")</f>
        <v>1222703</v>
      </c>
      <c r="H178" s="49" t="s">
        <v>321</v>
      </c>
      <c r="I178" s="49">
        <f t="shared" si="22"/>
        <v>1.6666666666666667E-5</v>
      </c>
      <c r="K178" s="54" t="s">
        <v>342</v>
      </c>
      <c r="L178" s="58" t="s">
        <v>349</v>
      </c>
      <c r="M178" s="68">
        <f t="shared" ca="1" si="23"/>
        <v>20.378383333333336</v>
      </c>
    </row>
    <row r="179" spans="1:49" s="47" customFormat="1" x14ac:dyDescent="0.2">
      <c r="A179" s="49" t="s">
        <v>71</v>
      </c>
      <c r="B179" s="49" t="s">
        <v>350</v>
      </c>
      <c r="C179" s="50"/>
      <c r="D179" s="156">
        <f t="array" aca="1" ref="D179" ca="1">IFERROR(IF(A179&lt;&gt;"",IF(C179&lt;&gt;1,IF(OR(EXACT(OFFSET(Metadata!$A$1,0,0,Metadata!Metadata_Table_Length,1),A179)),1,""),IF(SUM(IF(ISNUMBER(SEARCH('Curated Metadata'!A179,OFFSET(Metadata!$A$1,0,0,Metadata!Metadata_Table_Length,1))),OFFSET(Metadata!$B$1,0,0,Metadata!Metadata_Table_Length,1),""))&gt;0,1,"")),""),"")</f>
        <v>1</v>
      </c>
      <c r="E179" s="50"/>
      <c r="F179" s="149">
        <f t="array" aca="1" ref="F179" ca="1">IF(D179=1,OFFSET(Metadata!$B$1,MIN(IF(OFFSET(Metadata!$A$1,0,0,Metadata!Metadata_Table_Length,1)='Curated Metadata'!A179,ROW(OFFSET(Metadata!$A$1,0,0,Metadata!Metadata_Table_Length,1))-1,"")),0),"")</f>
        <v>136484</v>
      </c>
      <c r="G179" s="49"/>
      <c r="H179" s="49" t="s">
        <v>321</v>
      </c>
      <c r="I179" s="49">
        <f t="shared" si="22"/>
        <v>1.6666666666666667E-5</v>
      </c>
      <c r="J179" s="44"/>
      <c r="K179" s="54" t="s">
        <v>342</v>
      </c>
      <c r="L179" s="58" t="s">
        <v>351</v>
      </c>
      <c r="M179" s="68">
        <f t="shared" ca="1" si="23"/>
        <v>2.2747333333333333</v>
      </c>
      <c r="N179" s="40"/>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row>
    <row r="180" spans="1:49" x14ac:dyDescent="0.2">
      <c r="A180" s="42"/>
      <c r="B180" s="42"/>
      <c r="C180" s="43"/>
      <c r="D180" s="155" t="str">
        <f t="array" aca="1" ref="D180" ca="1">IFERROR(IF(A180&lt;&gt;"",IF(C180&lt;&gt;1,IF(OR(EXACT(OFFSET(Metadata!$A$1,0,0,Metadata!Metadata_Table_Length,1),A180)),1,""),IF(SUM(IF(ISNUMBER(SEARCH('Curated Metadata'!A180,OFFSET(Metadata!$A$1,0,0,Metadata!Metadata_Table_Length,1))),OFFSET(Metadata!$B$1,0,0,Metadata!Metadata_Table_Length,1),""))&gt;0,1,"")),""),"")</f>
        <v/>
      </c>
      <c r="E180" s="43"/>
      <c r="F180" s="148"/>
      <c r="G180" s="42"/>
      <c r="H180" s="42"/>
      <c r="I180" s="42"/>
      <c r="K180" s="45"/>
      <c r="L180" s="45"/>
      <c r="M180" s="46"/>
    </row>
    <row r="181" spans="1:49" x14ac:dyDescent="0.2">
      <c r="A181" s="42"/>
      <c r="B181" s="42"/>
      <c r="C181" s="43"/>
      <c r="D181" s="155" t="str">
        <f t="array" aca="1" ref="D181" ca="1">IFERROR(IF(A181&lt;&gt;"",IF(C181&lt;&gt;1,IF(OR(EXACT(OFFSET(Metadata!$A$1,0,0,Metadata!Metadata_Table_Length,1),A181)),1,""),IF(SUM(IF(ISNUMBER(SEARCH('Curated Metadata'!A181,OFFSET(Metadata!$A$1,0,0,Metadata!Metadata_Table_Length,1))),OFFSET(Metadata!$B$1,0,0,Metadata!Metadata_Table_Length,1),""))&gt;0,1,"")),""),"")</f>
        <v/>
      </c>
      <c r="E181" s="43"/>
      <c r="F181" s="148"/>
      <c r="G181" s="42"/>
      <c r="H181" s="42"/>
      <c r="I181" s="42"/>
      <c r="K181" s="45"/>
      <c r="L181" s="45"/>
      <c r="M181" s="46"/>
    </row>
    <row r="182" spans="1:49" x14ac:dyDescent="0.2">
      <c r="D182" s="156" t="str">
        <f t="array" aca="1" ref="D182" ca="1">IFERROR(IF(A182&lt;&gt;"",IF(C182&lt;&gt;1,IF(OR(EXACT(OFFSET(Metadata!$A$1,0,0,Metadata!Metadata_Table_Length,1),A182)),1,""),IF(SUM(IF(ISNUMBER(SEARCH('Curated Metadata'!A182,OFFSET(Metadata!$A$1,0,0,Metadata!Metadata_Table_Length,1))),OFFSET(Metadata!$B$1,0,0,Metadata!Metadata_Table_Length,1),""))&gt;0,1,"")),""),"")</f>
        <v/>
      </c>
      <c r="E182" s="50">
        <v>1</v>
      </c>
      <c r="K182" s="54" t="s">
        <v>352</v>
      </c>
      <c r="L182" s="58" t="s">
        <v>353</v>
      </c>
      <c r="M182" s="69">
        <f t="shared" ref="M182:M189" ca="1" si="24">IFERROR(M164/M$163,"")</f>
        <v>4.9214442817028838E-2</v>
      </c>
    </row>
    <row r="183" spans="1:49" x14ac:dyDescent="0.2">
      <c r="D183" s="156" t="str">
        <f t="array" aca="1" ref="D183" ca="1">IFERROR(IF(A183&lt;&gt;"",IF(C183&lt;&gt;1,IF(OR(EXACT(OFFSET(Metadata!$A$1,0,0,Metadata!Metadata_Table_Length,1),A183)),1,""),IF(SUM(IF(ISNUMBER(SEARCH('Curated Metadata'!A183,OFFSET(Metadata!$A$1,0,0,Metadata!Metadata_Table_Length,1))),OFFSET(Metadata!$B$1,0,0,Metadata!Metadata_Table_Length,1),""))&gt;0,1,"")),""),"")</f>
        <v/>
      </c>
      <c r="E183" s="50">
        <v>1</v>
      </c>
      <c r="K183" s="54" t="s">
        <v>352</v>
      </c>
      <c r="L183" s="58" t="s">
        <v>354</v>
      </c>
      <c r="M183" s="69">
        <f t="shared" ca="1" si="24"/>
        <v>0.94712896605061825</v>
      </c>
    </row>
    <row r="184" spans="1:49" x14ac:dyDescent="0.2">
      <c r="D184" s="156" t="str">
        <f t="array" aca="1" ref="D184" ca="1">IFERROR(IF(A184&lt;&gt;"",IF(C184&lt;&gt;1,IF(OR(EXACT(OFFSET(Metadata!$A$1,0,0,Metadata!Metadata_Table_Length,1),A184)),1,""),IF(SUM(IF(ISNUMBER(SEARCH('Curated Metadata'!A184,OFFSET(Metadata!$A$1,0,0,Metadata!Metadata_Table_Length,1))),OFFSET(Metadata!$B$1,0,0,Metadata!Metadata_Table_Length,1),""))&gt;0,1,"")),""),"")</f>
        <v/>
      </c>
      <c r="E184" s="50">
        <v>1</v>
      </c>
      <c r="K184" s="54" t="s">
        <v>352</v>
      </c>
      <c r="L184" s="58" t="s">
        <v>355</v>
      </c>
      <c r="M184" s="69">
        <f t="shared" ca="1" si="24"/>
        <v>5.0625305254385666E-4</v>
      </c>
    </row>
    <row r="185" spans="1:49" x14ac:dyDescent="0.2">
      <c r="D185" s="156" t="str">
        <f t="array" aca="1" ref="D185" ca="1">IFERROR(IF(A185&lt;&gt;"",IF(C185&lt;&gt;1,IF(OR(EXACT(OFFSET(Metadata!$A$1,0,0,Metadata!Metadata_Table_Length,1),A185)),1,""),IF(SUM(IF(ISNUMBER(SEARCH('Curated Metadata'!A185,OFFSET(Metadata!$A$1,0,0,Metadata!Metadata_Table_Length,1))),OFFSET(Metadata!$B$1,0,0,Metadata!Metadata_Table_Length,1),""))&gt;0,1,"")),""),"")</f>
        <v/>
      </c>
      <c r="E185" s="50">
        <v>1</v>
      </c>
      <c r="K185" s="54" t="s">
        <v>352</v>
      </c>
      <c r="L185" s="58" t="s">
        <v>356</v>
      </c>
      <c r="M185" s="69">
        <f t="shared" ca="1" si="24"/>
        <v>6.0619768880849131E-3</v>
      </c>
    </row>
    <row r="186" spans="1:49" x14ac:dyDescent="0.2">
      <c r="D186" s="156" t="str">
        <f t="array" aca="1" ref="D186" ca="1">IFERROR(IF(A186&lt;&gt;"",IF(C186&lt;&gt;1,IF(OR(EXACT(OFFSET(Metadata!$A$1,0,0,Metadata!Metadata_Table_Length,1),A186)),1,""),IF(SUM(IF(ISNUMBER(SEARCH('Curated Metadata'!A186,OFFSET(Metadata!$A$1,0,0,Metadata!Metadata_Table_Length,1))),OFFSET(Metadata!$B$1,0,0,Metadata!Metadata_Table_Length,1),""))&gt;0,1,"")),""),"")</f>
        <v/>
      </c>
      <c r="E186" s="50">
        <v>1</v>
      </c>
      <c r="K186" s="54" t="s">
        <v>352</v>
      </c>
      <c r="L186" s="58" t="s">
        <v>357</v>
      </c>
      <c r="M186" s="69">
        <f t="shared" ca="1" si="24"/>
        <v>5.4053658584281529E-3</v>
      </c>
    </row>
    <row r="187" spans="1:49" x14ac:dyDescent="0.2">
      <c r="D187" s="156" t="str">
        <f t="array" aca="1" ref="D187" ca="1">IFERROR(IF(A187&lt;&gt;"",IF(C187&lt;&gt;1,IF(OR(EXACT(OFFSET(Metadata!$A$1,0,0,Metadata!Metadata_Table_Length,1),A187)),1,""),IF(SUM(IF(ISNUMBER(SEARCH('Curated Metadata'!A187,OFFSET(Metadata!$A$1,0,0,Metadata!Metadata_Table_Length,1))),OFFSET(Metadata!$B$1,0,0,Metadata!Metadata_Table_Length,1),""))&gt;0,1,"")),""),"")</f>
        <v/>
      </c>
      <c r="E187" s="50">
        <v>1</v>
      </c>
      <c r="K187" s="54" t="s">
        <v>352</v>
      </c>
      <c r="L187" s="58" t="s">
        <v>358</v>
      </c>
      <c r="M187" s="69">
        <f t="shared" ca="1" si="24"/>
        <v>2.71180423623857E-2</v>
      </c>
    </row>
    <row r="188" spans="1:49" x14ac:dyDescent="0.2">
      <c r="D188" s="156" t="str">
        <f t="array" aca="1" ref="D188" ca="1">IFERROR(IF(A188&lt;&gt;"",IF(C188&lt;&gt;1,IF(OR(EXACT(OFFSET(Metadata!$A$1,0,0,Metadata!Metadata_Table_Length,1),A188)),1,""),IF(SUM(IF(ISNUMBER(SEARCH('Curated Metadata'!A188,OFFSET(Metadata!$A$1,0,0,Metadata!Metadata_Table_Length,1))),OFFSET(Metadata!$B$1,0,0,Metadata!Metadata_Table_Length,1),""))&gt;0,1,"")),""),"")</f>
        <v/>
      </c>
      <c r="E188" s="50">
        <v>1</v>
      </c>
      <c r="K188" s="54" t="s">
        <v>352</v>
      </c>
      <c r="L188" s="58" t="s">
        <v>359</v>
      </c>
      <c r="M188" s="69">
        <f t="shared" ca="1" si="24"/>
        <v>1.0879244082962321E-2</v>
      </c>
    </row>
    <row r="189" spans="1:49" s="47" customFormat="1" x14ac:dyDescent="0.2">
      <c r="A189" s="49"/>
      <c r="B189" s="49"/>
      <c r="C189" s="50"/>
      <c r="D189" s="156" t="str">
        <f t="array" aca="1" ref="D189" ca="1">IFERROR(IF(A189&lt;&gt;"",IF(C189&lt;&gt;1,IF(OR(EXACT(OFFSET(Metadata!$A$1,0,0,Metadata!Metadata_Table_Length,1),A189)),1,""),IF(SUM(IF(ISNUMBER(SEARCH('Curated Metadata'!A189,OFFSET(Metadata!$A$1,0,0,Metadata!Metadata_Table_Length,1))),OFFSET(Metadata!$B$1,0,0,Metadata!Metadata_Table_Length,1),""))&gt;0,1,"")),""),"")</f>
        <v/>
      </c>
      <c r="E189" s="50">
        <v>1</v>
      </c>
      <c r="F189" s="153"/>
      <c r="G189" s="49"/>
      <c r="H189" s="49"/>
      <c r="I189" s="49"/>
      <c r="J189" s="44"/>
      <c r="K189" s="54" t="s">
        <v>352</v>
      </c>
      <c r="L189" s="58" t="s">
        <v>360</v>
      </c>
      <c r="M189" s="69">
        <f t="shared" ca="1" si="24"/>
        <v>3.0866120067442973E-3</v>
      </c>
      <c r="N189" s="40"/>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row>
    <row r="190" spans="1:49" s="47" customFormat="1" x14ac:dyDescent="0.2">
      <c r="A190" s="42"/>
      <c r="B190" s="42"/>
      <c r="C190" s="43"/>
      <c r="D190" s="155" t="str">
        <f t="array" aca="1" ref="D190" ca="1">IFERROR(IF(A190&lt;&gt;"",IF(C190&lt;&gt;1,IF(OR(EXACT(OFFSET(Metadata!$A$1,0,0,Metadata!Metadata_Table_Length,1),A190)),1,""),IF(SUM(IF(ISNUMBER(SEARCH('Curated Metadata'!A190,OFFSET(Metadata!$A$1,0,0,Metadata!Metadata_Table_Length,1))),OFFSET(Metadata!$B$1,0,0,Metadata!Metadata_Table_Length,1),""))&gt;0,1,"")),""),"")</f>
        <v/>
      </c>
      <c r="E190" s="43"/>
      <c r="F190" s="148"/>
      <c r="G190" s="42"/>
      <c r="H190" s="42"/>
      <c r="I190" s="42"/>
      <c r="J190" s="44"/>
      <c r="K190" s="45"/>
      <c r="L190" s="45"/>
      <c r="M190" s="46"/>
      <c r="N190" s="40"/>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row>
    <row r="191" spans="1:49" x14ac:dyDescent="0.2">
      <c r="A191" s="42"/>
      <c r="B191" s="42"/>
      <c r="C191" s="43"/>
      <c r="D191" s="155" t="str">
        <f t="array" aca="1" ref="D191" ca="1">IFERROR(IF(A191&lt;&gt;"",IF(C191&lt;&gt;1,IF(OR(EXACT(OFFSET(Metadata!$A$1,0,0,Metadata!Metadata_Table_Length,1),A191)),1,""),IF(SUM(IF(ISNUMBER(SEARCH('Curated Metadata'!A191,OFFSET(Metadata!$A$1,0,0,Metadata!Metadata_Table_Length,1))),OFFSET(Metadata!$B$1,0,0,Metadata!Metadata_Table_Length,1),""))&gt;0,1,"")),""),"")</f>
        <v/>
      </c>
      <c r="E191" s="43"/>
      <c r="F191" s="148"/>
      <c r="G191" s="42"/>
      <c r="H191" s="42"/>
      <c r="I191" s="42"/>
      <c r="K191" s="45"/>
      <c r="L191" s="45"/>
      <c r="M191" s="46"/>
    </row>
    <row r="192" spans="1:49" x14ac:dyDescent="0.2">
      <c r="D192" s="156" t="str">
        <f t="array" aca="1" ref="D192" ca="1">IFERROR(IF(A192&lt;&gt;"",IF(C192&lt;&gt;1,IF(OR(EXACT(OFFSET(Metadata!$A$1,0,0,Metadata!Metadata_Table_Length,1),A192)),1,""),IF(SUM(IF(ISNUMBER(SEARCH('Curated Metadata'!A192,OFFSET(Metadata!$A$1,0,0,Metadata!Metadata_Table_Length,1))),OFFSET(Metadata!$B$1,0,0,Metadata!Metadata_Table_Length,1),""))&gt;0,1,"")),""),"")</f>
        <v/>
      </c>
      <c r="E192" s="50">
        <v>1</v>
      </c>
      <c r="K192" s="54" t="s">
        <v>361</v>
      </c>
      <c r="L192" s="58" t="s">
        <v>362</v>
      </c>
      <c r="M192" s="65">
        <f t="shared" ref="M192:M200" ca="1" si="25">IFERROR((F163/1000)/M$11,"")</f>
        <v>0.77140656152750675</v>
      </c>
    </row>
    <row r="193" spans="1:49" x14ac:dyDescent="0.2">
      <c r="D193" s="156" t="str">
        <f t="array" aca="1" ref="D193" ca="1">IFERROR(IF(A193&lt;&gt;"",IF(C193&lt;&gt;1,IF(OR(EXACT(OFFSET(Metadata!$A$1,0,0,Metadata!Metadata_Table_Length,1),A193)),1,""),IF(SUM(IF(ISNUMBER(SEARCH('Curated Metadata'!A193,OFFSET(Metadata!$A$1,0,0,Metadata!Metadata_Table_Length,1))),OFFSET(Metadata!$B$1,0,0,Metadata!Metadata_Table_Length,1),""))&gt;0,1,"")),""),"")</f>
        <v/>
      </c>
      <c r="E193" s="50">
        <v>1</v>
      </c>
      <c r="K193" s="54" t="s">
        <v>361</v>
      </c>
      <c r="L193" s="58" t="s">
        <v>363</v>
      </c>
      <c r="M193" s="65">
        <f t="shared" ca="1" si="25"/>
        <v>3.7964344110976316E-2</v>
      </c>
    </row>
    <row r="194" spans="1:49" x14ac:dyDescent="0.2">
      <c r="D194" s="156" t="str">
        <f t="array" aca="1" ref="D194" ca="1">IFERROR(IF(A194&lt;&gt;"",IF(C194&lt;&gt;1,IF(OR(EXACT(OFFSET(Metadata!$A$1,0,0,Metadata!Metadata_Table_Length,1),A194)),1,""),IF(SUM(IF(ISNUMBER(SEARCH('Curated Metadata'!A194,OFFSET(Metadata!$A$1,0,0,Metadata!Metadata_Table_Length,1))),OFFSET(Metadata!$B$1,0,0,Metadata!Metadata_Table_Length,1),""))&gt;0,1,"")),""),"")</f>
        <v/>
      </c>
      <c r="E194" s="50">
        <v>1</v>
      </c>
      <c r="K194" s="54" t="s">
        <v>361</v>
      </c>
      <c r="L194" s="58" t="s">
        <v>364</v>
      </c>
      <c r="M194" s="65">
        <f t="shared" ca="1" si="25"/>
        <v>0.73062149902421014</v>
      </c>
    </row>
    <row r="195" spans="1:49" x14ac:dyDescent="0.2">
      <c r="D195" s="156" t="str">
        <f t="array" aca="1" ref="D195" ca="1">IFERROR(IF(A195&lt;&gt;"",IF(C195&lt;&gt;1,IF(OR(EXACT(OFFSET(Metadata!$A$1,0,0,Metadata!Metadata_Table_Length,1),A195)),1,""),IF(SUM(IF(ISNUMBER(SEARCH('Curated Metadata'!A195,OFFSET(Metadata!$A$1,0,0,Metadata!Metadata_Table_Length,1))),OFFSET(Metadata!$B$1,0,0,Metadata!Metadata_Table_Length,1),""))&gt;0,1,"")),""),"")</f>
        <v/>
      </c>
      <c r="E195" s="50">
        <v>1</v>
      </c>
      <c r="K195" s="54" t="s">
        <v>361</v>
      </c>
      <c r="L195" s="58" t="s">
        <v>365</v>
      </c>
      <c r="M195" s="65">
        <f t="shared" ca="1" si="25"/>
        <v>3.9052692652566065E-4</v>
      </c>
    </row>
    <row r="196" spans="1:49" x14ac:dyDescent="0.2">
      <c r="D196" s="156" t="str">
        <f t="array" aca="1" ref="D196" ca="1">IFERROR(IF(A196&lt;&gt;"",IF(C196&lt;&gt;1,IF(OR(EXACT(OFFSET(Metadata!$A$1,0,0,Metadata!Metadata_Table_Length,1),A196)),1,""),IF(SUM(IF(ISNUMBER(SEARCH('Curated Metadata'!A196,OFFSET(Metadata!$A$1,0,0,Metadata!Metadata_Table_Length,1))),OFFSET(Metadata!$B$1,0,0,Metadata!Metadata_Table_Length,1),""))&gt;0,1,"")),""),"")</f>
        <v/>
      </c>
      <c r="E196" s="50">
        <v>1</v>
      </c>
      <c r="K196" s="54" t="s">
        <v>361</v>
      </c>
      <c r="L196" s="58" t="s">
        <v>366</v>
      </c>
      <c r="M196" s="65">
        <f t="shared" ca="1" si="25"/>
        <v>4.6762487472967983E-3</v>
      </c>
    </row>
    <row r="197" spans="1:49" x14ac:dyDescent="0.2">
      <c r="D197" s="156" t="str">
        <f t="array" aca="1" ref="D197" ca="1">IFERROR(IF(A197&lt;&gt;"",IF(C197&lt;&gt;1,IF(OR(EXACT(OFFSET(Metadata!$A$1,0,0,Metadata!Metadata_Table_Length,1),A197)),1,""),IF(SUM(IF(ISNUMBER(SEARCH('Curated Metadata'!A197,OFFSET(Metadata!$A$1,0,0,Metadata!Metadata_Table_Length,1))),OFFSET(Metadata!$B$1,0,0,Metadata!Metadata_Table_Length,1),""))&gt;0,1,"")),""),"")</f>
        <v/>
      </c>
      <c r="E197" s="50">
        <v>1</v>
      </c>
      <c r="K197" s="54" t="s">
        <v>361</v>
      </c>
      <c r="L197" s="58" t="s">
        <v>367</v>
      </c>
      <c r="M197" s="65">
        <f t="shared" ca="1" si="25"/>
        <v>4.1697346906482413E-3</v>
      </c>
    </row>
    <row r="198" spans="1:49" x14ac:dyDescent="0.2">
      <c r="D198" s="156" t="str">
        <f t="array" aca="1" ref="D198" ca="1">IFERROR(IF(A198&lt;&gt;"",IF(C198&lt;&gt;1,IF(OR(EXACT(OFFSET(Metadata!$A$1,0,0,Metadata!Metadata_Table_Length,1),A198)),1,""),IF(SUM(IF(ISNUMBER(SEARCH('Curated Metadata'!A198,OFFSET(Metadata!$A$1,0,0,Metadata!Metadata_Table_Length,1))),OFFSET(Metadata!$B$1,0,0,Metadata!Metadata_Table_Length,1),""))&gt;0,1,"")),""),"")</f>
        <v/>
      </c>
      <c r="E198" s="50">
        <v>1</v>
      </c>
      <c r="K198" s="54" t="s">
        <v>361</v>
      </c>
      <c r="L198" s="58" t="s">
        <v>368</v>
      </c>
      <c r="M198" s="65">
        <f t="shared" ca="1" si="25"/>
        <v>2.0919035814125218E-2</v>
      </c>
    </row>
    <row r="199" spans="1:49" x14ac:dyDescent="0.2">
      <c r="D199" s="156" t="str">
        <f t="array" aca="1" ref="D199" ca="1">IFERROR(IF(A199&lt;&gt;"",IF(C199&lt;&gt;1,IF(OR(EXACT(OFFSET(Metadata!$A$1,0,0,Metadata!Metadata_Table_Length,1),A199)),1,""),IF(SUM(IF(ISNUMBER(SEARCH('Curated Metadata'!A199,OFFSET(Metadata!$A$1,0,0,Metadata!Metadata_Table_Length,1))),OFFSET(Metadata!$B$1,0,0,Metadata!Metadata_Table_Length,1),""))&gt;0,1,"")),""),"")</f>
        <v/>
      </c>
      <c r="E199" s="50">
        <v>1</v>
      </c>
      <c r="K199" s="54" t="s">
        <v>361</v>
      </c>
      <c r="L199" s="58" t="s">
        <v>369</v>
      </c>
      <c r="M199" s="65">
        <f t="shared" ca="1" si="25"/>
        <v>8.392320270056439E-3</v>
      </c>
    </row>
    <row r="200" spans="1:49" s="47" customFormat="1" x14ac:dyDescent="0.2">
      <c r="A200" s="49"/>
      <c r="B200" s="49"/>
      <c r="C200" s="50"/>
      <c r="D200" s="156" t="str">
        <f t="array" aca="1" ref="D200" ca="1">IFERROR(IF(A200&lt;&gt;"",IF(C200&lt;&gt;1,IF(OR(EXACT(OFFSET(Metadata!$A$1,0,0,Metadata!Metadata_Table_Length,1),A200)),1,""),IF(SUM(IF(ISNUMBER(SEARCH('Curated Metadata'!A200,OFFSET(Metadata!$A$1,0,0,Metadata!Metadata_Table_Length,1))),OFFSET(Metadata!$B$1,0,0,Metadata!Metadata_Table_Length,1),""))&gt;0,1,"")),""),"")</f>
        <v/>
      </c>
      <c r="E200" s="50">
        <v>1</v>
      </c>
      <c r="F200" s="153"/>
      <c r="G200" s="49"/>
      <c r="H200" s="49"/>
      <c r="I200" s="49"/>
      <c r="J200" s="44"/>
      <c r="K200" s="54" t="s">
        <v>361</v>
      </c>
      <c r="L200" s="58" t="s">
        <v>370</v>
      </c>
      <c r="M200" s="65">
        <f t="shared" ca="1" si="25"/>
        <v>2.3810327548921357E-3</v>
      </c>
      <c r="N200" s="40"/>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row>
    <row r="201" spans="1:49" x14ac:dyDescent="0.2">
      <c r="A201" s="42"/>
      <c r="B201" s="42"/>
      <c r="C201" s="43"/>
      <c r="D201" s="155" t="str">
        <f t="array" aca="1" ref="D201" ca="1">IFERROR(IF(A201&lt;&gt;"",IF(C201&lt;&gt;1,IF(OR(EXACT(OFFSET(Metadata!$A$1,0,0,Metadata!Metadata_Table_Length,1),A201)),1,""),IF(SUM(IF(ISNUMBER(SEARCH('Curated Metadata'!A201,OFFSET(Metadata!$A$1,0,0,Metadata!Metadata_Table_Length,1))),OFFSET(Metadata!$B$1,0,0,Metadata!Metadata_Table_Length,1),""))&gt;0,1,"")),""),"")</f>
        <v/>
      </c>
      <c r="E201" s="43"/>
      <c r="F201" s="148"/>
      <c r="G201" s="42"/>
      <c r="H201" s="42"/>
      <c r="I201" s="42"/>
      <c r="K201" s="45"/>
      <c r="L201" s="45"/>
      <c r="M201" s="46"/>
    </row>
    <row r="202" spans="1:49" x14ac:dyDescent="0.2">
      <c r="A202" s="42"/>
      <c r="B202" s="42"/>
      <c r="C202" s="43"/>
      <c r="D202" s="155" t="str">
        <f t="array" aca="1" ref="D202" ca="1">IFERROR(IF(A202&lt;&gt;"",IF(C202&lt;&gt;1,IF(OR(EXACT(OFFSET(Metadata!$A$1,0,0,Metadata!Metadata_Table_Length,1),A202)),1,""),IF(SUM(IF(ISNUMBER(SEARCH('Curated Metadata'!A202,OFFSET(Metadata!$A$1,0,0,Metadata!Metadata_Table_Length,1))),OFFSET(Metadata!$B$1,0,0,Metadata!Metadata_Table_Length,1),""))&gt;0,1,"")),""),"")</f>
        <v/>
      </c>
      <c r="E202" s="43"/>
      <c r="F202" s="148"/>
      <c r="G202" s="42"/>
      <c r="H202" s="42"/>
      <c r="I202" s="42"/>
      <c r="K202" s="45"/>
      <c r="L202" s="45"/>
      <c r="M202" s="46"/>
    </row>
    <row r="203" spans="1:49" x14ac:dyDescent="0.2">
      <c r="D203" s="156" t="str">
        <f t="array" aca="1" ref="D203" ca="1">IFERROR(IF(A203&lt;&gt;"",IF(C203&lt;&gt;1,IF(OR(EXACT(OFFSET(Metadata!$A$1,0,0,Metadata!Metadata_Table_Length,1),A203)),1,""),IF(SUM(IF(ISNUMBER(SEARCH('Curated Metadata'!A203,OFFSET(Metadata!$A$1,0,0,Metadata!Metadata_Table_Length,1))),OFFSET(Metadata!$B$1,0,0,Metadata!Metadata_Table_Length,1),""))&gt;0,1,"")),""),"")</f>
        <v/>
      </c>
      <c r="E203" s="50">
        <v>1</v>
      </c>
      <c r="K203" s="54" t="s">
        <v>371</v>
      </c>
      <c r="L203" s="58" t="s">
        <v>372</v>
      </c>
      <c r="M203" s="65" t="str">
        <f ca="1">IFERROR((F175/1000)/M$11,"")</f>
        <v/>
      </c>
    </row>
    <row r="204" spans="1:49" x14ac:dyDescent="0.2">
      <c r="D204" s="156" t="str">
        <f t="array" aca="1" ref="D204" ca="1">IFERROR(IF(A204&lt;&gt;"",IF(C204&lt;&gt;1,IF(OR(EXACT(OFFSET(Metadata!$A$1,0,0,Metadata!Metadata_Table_Length,1),A204)),1,""),IF(SUM(IF(ISNUMBER(SEARCH('Curated Metadata'!A204,OFFSET(Metadata!$A$1,0,0,Metadata!Metadata_Table_Length,1))),OFFSET(Metadata!$B$1,0,0,Metadata!Metadata_Table_Length,1),""))&gt;0,1,"")),""),"")</f>
        <v/>
      </c>
      <c r="E204" s="50">
        <v>1</v>
      </c>
      <c r="K204" s="54" t="s">
        <v>371</v>
      </c>
      <c r="L204" s="58" t="s">
        <v>373</v>
      </c>
      <c r="M204" s="65">
        <f ca="1">IFERROR((F176/1000)/M$11,"")</f>
        <v>1.6724405295637953E-2</v>
      </c>
    </row>
    <row r="205" spans="1:49" x14ac:dyDescent="0.2">
      <c r="D205" s="156" t="str">
        <f t="array" aca="1" ref="D205" ca="1">IFERROR(IF(A205&lt;&gt;"",IF(C205&lt;&gt;1,IF(OR(EXACT(OFFSET(Metadata!$A$1,0,0,Metadata!Metadata_Table_Length,1),A205)),1,""),IF(SUM(IF(ISNUMBER(SEARCH('Curated Metadata'!A205,OFFSET(Metadata!$A$1,0,0,Metadata!Metadata_Table_Length,1))),OFFSET(Metadata!$B$1,0,0,Metadata!Metadata_Table_Length,1),""))&gt;0,1,"")),""),"")</f>
        <v/>
      </c>
      <c r="E205" s="50">
        <v>1</v>
      </c>
      <c r="K205" s="54" t="s">
        <v>371</v>
      </c>
      <c r="L205" s="58" t="s">
        <v>374</v>
      </c>
      <c r="M205" s="65">
        <f ca="1">IFERROR((F177/1000)/M$11,"")</f>
        <v>3.4045044569861282E-3</v>
      </c>
    </row>
    <row r="206" spans="1:49" x14ac:dyDescent="0.2">
      <c r="D206" s="156" t="str">
        <f t="array" aca="1" ref="D206" ca="1">IFERROR(IF(A206&lt;&gt;"",IF(C206&lt;&gt;1,IF(OR(EXACT(OFFSET(Metadata!$A$1,0,0,Metadata!Metadata_Table_Length,1),A206)),1,""),IF(SUM(IF(ISNUMBER(SEARCH('Curated Metadata'!A206,OFFSET(Metadata!$A$1,0,0,Metadata!Metadata_Table_Length,1))),OFFSET(Metadata!$B$1,0,0,Metadata!Metadata_Table_Length,1),""))&gt;0,1,"")),""),"")</f>
        <v/>
      </c>
      <c r="E206" s="50">
        <v>1</v>
      </c>
      <c r="K206" s="54" t="s">
        <v>371</v>
      </c>
      <c r="L206" s="58" t="s">
        <v>375</v>
      </c>
      <c r="M206" s="65">
        <f ca="1">IFERROR((F178/1000)/M$11,"")</f>
        <v>6.4491956326810485E-2</v>
      </c>
    </row>
    <row r="207" spans="1:49" s="47" customFormat="1" x14ac:dyDescent="0.2">
      <c r="A207" s="49"/>
      <c r="B207" s="49"/>
      <c r="C207" s="50"/>
      <c r="D207" s="156" t="str">
        <f t="array" aca="1" ref="D207" ca="1">IFERROR(IF(A207&lt;&gt;"",IF(C207&lt;&gt;1,IF(OR(EXACT(OFFSET(Metadata!$A$1,0,0,Metadata!Metadata_Table_Length,1),A207)),1,""),IF(SUM(IF(ISNUMBER(SEARCH('Curated Metadata'!A207,OFFSET(Metadata!$A$1,0,0,Metadata!Metadata_Table_Length,1))),OFFSET(Metadata!$B$1,0,0,Metadata!Metadata_Table_Length,1),""))&gt;0,1,"")),""),"")</f>
        <v/>
      </c>
      <c r="E207" s="50">
        <v>1</v>
      </c>
      <c r="F207" s="153"/>
      <c r="G207" s="49"/>
      <c r="H207" s="49"/>
      <c r="I207" s="49"/>
      <c r="J207" s="44"/>
      <c r="K207" s="54" t="s">
        <v>371</v>
      </c>
      <c r="L207" s="58" t="s">
        <v>376</v>
      </c>
      <c r="M207" s="65">
        <f ca="1">IFERROR((F179/1000)/M$11,"")</f>
        <v>7.1989028957223488E-3</v>
      </c>
      <c r="N207" s="40"/>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row>
    <row r="208" spans="1:49" x14ac:dyDescent="0.2">
      <c r="A208" s="42"/>
      <c r="B208" s="42"/>
      <c r="C208" s="43"/>
      <c r="D208" s="155" t="str">
        <f t="array" aca="1" ref="D208" ca="1">IFERROR(IF(A208&lt;&gt;"",IF(C208&lt;&gt;1,IF(OR(EXACT(OFFSET(Metadata!$A$1,0,0,Metadata!Metadata_Table_Length,1),A208)),1,""),IF(SUM(IF(ISNUMBER(SEARCH('Curated Metadata'!A208,OFFSET(Metadata!$A$1,0,0,Metadata!Metadata_Table_Length,1))),OFFSET(Metadata!$B$1,0,0,Metadata!Metadata_Table_Length,1),""))&gt;0,1,"")),""),"")</f>
        <v/>
      </c>
      <c r="E208" s="43"/>
      <c r="F208" s="148"/>
      <c r="G208" s="42"/>
      <c r="H208" s="42"/>
      <c r="I208" s="42"/>
      <c r="K208" s="45"/>
      <c r="L208" s="45"/>
      <c r="M208" s="46"/>
    </row>
    <row r="209" spans="1:49" x14ac:dyDescent="0.2">
      <c r="A209" s="42"/>
      <c r="B209" s="42"/>
      <c r="C209" s="43"/>
      <c r="D209" s="155"/>
      <c r="E209" s="43"/>
      <c r="F209" s="148"/>
      <c r="G209" s="42"/>
      <c r="H209" s="42"/>
      <c r="I209" s="42"/>
      <c r="K209" s="45"/>
      <c r="L209" s="45"/>
      <c r="M209" s="46"/>
    </row>
    <row r="210" spans="1:49" x14ac:dyDescent="0.2">
      <c r="D210" s="156" t="str">
        <f t="array" aca="1" ref="D210" ca="1">IFERROR(IF(A210&lt;&gt;"",IF(C210&lt;&gt;1,IF(OR(EXACT(OFFSET(Metadata!$A$1,0,0,Metadata!Metadata_Table_Length,1),A210)),1,""),IF(SUM(IF(ISNUMBER(SEARCH('Curated Metadata'!A210,OFFSET(Metadata!$A$1,0,0,Metadata!Metadata_Table_Length,1))),OFFSET(Metadata!$B$1,0,0,Metadata!Metadata_Table_Length,1),""))&gt;0,1,"")),""),"")</f>
        <v/>
      </c>
      <c r="E210" s="50">
        <v>1</v>
      </c>
      <c r="K210" s="54" t="s">
        <v>377</v>
      </c>
      <c r="L210" s="58" t="s">
        <v>378</v>
      </c>
      <c r="M210" s="70">
        <f t="shared" ref="M210:M218" ca="1" si="26">IFERROR((M192)/M$35,"")</f>
        <v>7.87840923185149E-6</v>
      </c>
    </row>
    <row r="211" spans="1:49" x14ac:dyDescent="0.2">
      <c r="D211" s="156" t="str">
        <f t="array" aca="1" ref="D211" ca="1">IFERROR(IF(A211&lt;&gt;"",IF(C211&lt;&gt;1,IF(OR(EXACT(OFFSET(Metadata!$A$1,0,0,Metadata!Metadata_Table_Length,1),A211)),1,""),IF(SUM(IF(ISNUMBER(SEARCH('Curated Metadata'!A211,OFFSET(Metadata!$A$1,0,0,Metadata!Metadata_Table_Length,1))),OFFSET(Metadata!$B$1,0,0,Metadata!Metadata_Table_Length,1),""))&gt;0,1,"")),""),"")</f>
        <v/>
      </c>
      <c r="E211" s="50">
        <v>1</v>
      </c>
      <c r="K211" s="54" t="s">
        <v>377</v>
      </c>
      <c r="L211" s="58" t="s">
        <v>379</v>
      </c>
      <c r="M211" s="70">
        <f t="shared" ca="1" si="26"/>
        <v>3.8773152063010717E-7</v>
      </c>
    </row>
    <row r="212" spans="1:49" x14ac:dyDescent="0.2">
      <c r="D212" s="156" t="str">
        <f t="array" aca="1" ref="D212" ca="1">IFERROR(IF(A212&lt;&gt;"",IF(C212&lt;&gt;1,IF(OR(EXACT(OFFSET(Metadata!$A$1,0,0,Metadata!Metadata_Table_Length,1),A212)),1,""),IF(SUM(IF(ISNUMBER(SEARCH('Curated Metadata'!A212,OFFSET(Metadata!$A$1,0,0,Metadata!Metadata_Table_Length,1))),OFFSET(Metadata!$B$1,0,0,Metadata!Metadata_Table_Length,1),""))&gt;0,1,"")),""),"")</f>
        <v/>
      </c>
      <c r="E212" s="50">
        <v>1</v>
      </c>
      <c r="K212" s="54" t="s">
        <v>377</v>
      </c>
      <c r="L212" s="58" t="s">
        <v>380</v>
      </c>
      <c r="M212" s="70">
        <f t="shared" ca="1" si="26"/>
        <v>7.4618695898871469E-6</v>
      </c>
    </row>
    <row r="213" spans="1:49" x14ac:dyDescent="0.2">
      <c r="D213" s="156" t="str">
        <f t="array" aca="1" ref="D213" ca="1">IFERROR(IF(A213&lt;&gt;"",IF(C213&lt;&gt;1,IF(OR(EXACT(OFFSET(Metadata!$A$1,0,0,Metadata!Metadata_Table_Length,1),A213)),1,""),IF(SUM(IF(ISNUMBER(SEARCH('Curated Metadata'!A213,OFFSET(Metadata!$A$1,0,0,Metadata!Metadata_Table_Length,1))),OFFSET(Metadata!$B$1,0,0,Metadata!Metadata_Table_Length,1),""))&gt;0,1,"")),""),"")</f>
        <v/>
      </c>
      <c r="E213" s="50">
        <v>1</v>
      </c>
      <c r="K213" s="54" t="s">
        <v>377</v>
      </c>
      <c r="L213" s="58" t="s">
        <v>381</v>
      </c>
      <c r="M213" s="70">
        <f t="shared" ca="1" si="26"/>
        <v>3.9884687228145177E-9</v>
      </c>
    </row>
    <row r="214" spans="1:49" x14ac:dyDescent="0.2">
      <c r="D214" s="156" t="str">
        <f t="array" aca="1" ref="D214" ca="1">IFERROR(IF(A214&lt;&gt;"",IF(C214&lt;&gt;1,IF(OR(EXACT(OFFSET(Metadata!$A$1,0,0,Metadata!Metadata_Table_Length,1),A214)),1,""),IF(SUM(IF(ISNUMBER(SEARCH('Curated Metadata'!A214,OFFSET(Metadata!$A$1,0,0,Metadata!Metadata_Table_Length,1))),OFFSET(Metadata!$B$1,0,0,Metadata!Metadata_Table_Length,1),""))&gt;0,1,"")),""),"")</f>
        <v/>
      </c>
      <c r="E214" s="50">
        <v>1</v>
      </c>
      <c r="K214" s="54" t="s">
        <v>377</v>
      </c>
      <c r="L214" s="58" t="s">
        <v>382</v>
      </c>
      <c r="M214" s="70">
        <f t="shared" ca="1" si="26"/>
        <v>4.7758734678358544E-8</v>
      </c>
    </row>
    <row r="215" spans="1:49" x14ac:dyDescent="0.2">
      <c r="D215" s="156" t="str">
        <f t="array" aca="1" ref="D215" ca="1">IFERROR(IF(A215&lt;&gt;"",IF(C215&lt;&gt;1,IF(OR(EXACT(OFFSET(Metadata!$A$1,0,0,Metadata!Metadata_Table_Length,1),A215)),1,""),IF(SUM(IF(ISNUMBER(SEARCH('Curated Metadata'!A215,OFFSET(Metadata!$A$1,0,0,Metadata!Metadata_Table_Length,1))),OFFSET(Metadata!$B$1,0,0,Metadata!Metadata_Table_Length,1),""))&gt;0,1,"")),""),"")</f>
        <v/>
      </c>
      <c r="E215" s="50">
        <v>1</v>
      </c>
      <c r="K215" s="54" t="s">
        <v>377</v>
      </c>
      <c r="L215" s="58" t="s">
        <v>383</v>
      </c>
      <c r="M215" s="70">
        <f t="shared" ca="1" si="26"/>
        <v>4.258568428057521E-8</v>
      </c>
    </row>
    <row r="216" spans="1:49" x14ac:dyDescent="0.2">
      <c r="D216" s="156" t="str">
        <f t="array" aca="1" ref="D216" ca="1">IFERROR(IF(A216&lt;&gt;"",IF(C216&lt;&gt;1,IF(OR(EXACT(OFFSET(Metadata!$A$1,0,0,Metadata!Metadata_Table_Length,1),A216)),1,""),IF(SUM(IF(ISNUMBER(SEARCH('Curated Metadata'!A216,OFFSET(Metadata!$A$1,0,0,Metadata!Metadata_Table_Length,1))),OFFSET(Metadata!$B$1,0,0,Metadata!Metadata_Table_Length,1),""))&gt;0,1,"")),""),"")</f>
        <v/>
      </c>
      <c r="E216" s="50">
        <v>1</v>
      </c>
      <c r="K216" s="54" t="s">
        <v>377</v>
      </c>
      <c r="L216" s="58" t="s">
        <v>384</v>
      </c>
      <c r="M216" s="70">
        <f t="shared" ca="1" si="26"/>
        <v>2.1364703529755926E-7</v>
      </c>
    </row>
    <row r="217" spans="1:49" x14ac:dyDescent="0.2">
      <c r="D217" s="156" t="str">
        <f t="array" aca="1" ref="D217" ca="1">IFERROR(IF(A217&lt;&gt;"",IF(C217&lt;&gt;1,IF(OR(EXACT(OFFSET(Metadata!$A$1,0,0,Metadata!Metadata_Table_Length,1),A217)),1,""),IF(SUM(IF(ISNUMBER(SEARCH('Curated Metadata'!A217,OFFSET(Metadata!$A$1,0,0,Metadata!Metadata_Table_Length,1))),OFFSET(Metadata!$B$1,0,0,Metadata!Metadata_Table_Length,1),""))&gt;0,1,"")),""),"")</f>
        <v/>
      </c>
      <c r="E217" s="50">
        <v>1</v>
      </c>
      <c r="K217" s="54" t="s">
        <v>377</v>
      </c>
      <c r="L217" s="58" t="s">
        <v>385</v>
      </c>
      <c r="M217" s="70">
        <f t="shared" ca="1" si="26"/>
        <v>8.571113701877606E-8</v>
      </c>
    </row>
    <row r="218" spans="1:49" s="47" customFormat="1" x14ac:dyDescent="0.2">
      <c r="A218" s="49"/>
      <c r="B218" s="49"/>
      <c r="C218" s="50"/>
      <c r="D218" s="156" t="str">
        <f t="array" aca="1" ref="D218" ca="1">IFERROR(IF(A218&lt;&gt;"",IF(C218&lt;&gt;1,IF(OR(EXACT(OFFSET(Metadata!$A$1,0,0,Metadata!Metadata_Table_Length,1),A218)),1,""),IF(SUM(IF(ISNUMBER(SEARCH('Curated Metadata'!A218,OFFSET(Metadata!$A$1,0,0,Metadata!Metadata_Table_Length,1))),OFFSET(Metadata!$B$1,0,0,Metadata!Metadata_Table_Length,1),""))&gt;0,1,"")),""),"")</f>
        <v/>
      </c>
      <c r="E218" s="50">
        <v>1</v>
      </c>
      <c r="F218" s="153"/>
      <c r="G218" s="49"/>
      <c r="H218" s="49"/>
      <c r="I218" s="49"/>
      <c r="J218" s="44"/>
      <c r="K218" s="54" t="s">
        <v>377</v>
      </c>
      <c r="L218" s="58" t="s">
        <v>386</v>
      </c>
      <c r="M218" s="70">
        <f t="shared" ca="1" si="26"/>
        <v>2.4317592529077924E-8</v>
      </c>
      <c r="N218" s="40"/>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row>
    <row r="219" spans="1:49" x14ac:dyDescent="0.2">
      <c r="A219" s="42"/>
      <c r="B219" s="42"/>
      <c r="C219" s="43"/>
      <c r="D219" s="155" t="str">
        <f t="array" aca="1" ref="D219" ca="1">IFERROR(IF(A219&lt;&gt;"",IF(C219&lt;&gt;1,IF(OR(EXACT(OFFSET(Metadata!$A$1,0,0,Metadata!Metadata_Table_Length,1),A219)),1,""),IF(SUM(IF(ISNUMBER(SEARCH('Curated Metadata'!A219,OFFSET(Metadata!$A$1,0,0,Metadata!Metadata_Table_Length,1))),OFFSET(Metadata!$B$1,0,0,Metadata!Metadata_Table_Length,1),""))&gt;0,1,"")),""),"")</f>
        <v/>
      </c>
      <c r="E219" s="43"/>
      <c r="F219" s="148"/>
      <c r="G219" s="42"/>
      <c r="H219" s="42"/>
      <c r="I219" s="42"/>
      <c r="K219" s="45"/>
      <c r="L219" s="45"/>
      <c r="M219" s="46"/>
    </row>
    <row r="220" spans="1:49" x14ac:dyDescent="0.2">
      <c r="A220" s="42"/>
      <c r="B220" s="42"/>
      <c r="C220" s="43"/>
      <c r="D220" s="155"/>
      <c r="E220" s="43"/>
      <c r="F220" s="148"/>
      <c r="G220" s="42"/>
      <c r="H220" s="42"/>
      <c r="I220" s="42"/>
      <c r="K220" s="45"/>
      <c r="L220" s="45"/>
      <c r="M220" s="46"/>
    </row>
    <row r="221" spans="1:49" x14ac:dyDescent="0.2">
      <c r="D221" s="156" t="str">
        <f t="array" aca="1" ref="D221" ca="1">IFERROR(IF(A221&lt;&gt;"",IF(C221&lt;&gt;1,IF(OR(EXACT(OFFSET(Metadata!$A$1,0,0,Metadata!Metadata_Table_Length,1),A221)),1,""),IF(SUM(IF(ISNUMBER(SEARCH('Curated Metadata'!A221,OFFSET(Metadata!$A$1,0,0,Metadata!Metadata_Table_Length,1))),OFFSET(Metadata!$B$1,0,0,Metadata!Metadata_Table_Length,1),""))&gt;0,1,"")),""),"")</f>
        <v/>
      </c>
      <c r="E221" s="50">
        <v>1</v>
      </c>
      <c r="K221" s="54" t="s">
        <v>387</v>
      </c>
      <c r="L221" s="58" t="s">
        <v>388</v>
      </c>
      <c r="M221" s="70" t="str">
        <f ca="1">IFERROR((M203)/M$35,"")</f>
        <v/>
      </c>
    </row>
    <row r="222" spans="1:49" x14ac:dyDescent="0.2">
      <c r="D222" s="156" t="str">
        <f t="array" aca="1" ref="D222" ca="1">IFERROR(IF(A222&lt;&gt;"",IF(C222&lt;&gt;1,IF(OR(EXACT(OFFSET(Metadata!$A$1,0,0,Metadata!Metadata_Table_Length,1),A222)),1,""),IF(SUM(IF(ISNUMBER(SEARCH('Curated Metadata'!A222,OFFSET(Metadata!$A$1,0,0,Metadata!Metadata_Table_Length,1))),OFFSET(Metadata!$B$1,0,0,Metadata!Metadata_Table_Length,1),""))&gt;0,1,"")),""),"")</f>
        <v/>
      </c>
      <c r="E222" s="50">
        <v>1</v>
      </c>
      <c r="K222" s="54" t="s">
        <v>387</v>
      </c>
      <c r="L222" s="58" t="s">
        <v>389</v>
      </c>
      <c r="M222" s="70">
        <f ca="1">IFERROR((M204)/M$35,"")</f>
        <v>1.7080708882935998E-7</v>
      </c>
    </row>
    <row r="223" spans="1:49" x14ac:dyDescent="0.2">
      <c r="D223" s="156" t="str">
        <f t="array" aca="1" ref="D223" ca="1">IFERROR(IF(A223&lt;&gt;"",IF(C223&lt;&gt;1,IF(OR(EXACT(OFFSET(Metadata!$A$1,0,0,Metadata!Metadata_Table_Length,1),A223)),1,""),IF(SUM(IF(ISNUMBER(SEARCH('Curated Metadata'!A223,OFFSET(Metadata!$A$1,0,0,Metadata!Metadata_Table_Length,1))),OFFSET(Metadata!$B$1,0,0,Metadata!Metadata_Table_Length,1),""))&gt;0,1,"")),""),"")</f>
        <v/>
      </c>
      <c r="E223" s="50">
        <v>1</v>
      </c>
      <c r="K223" s="54" t="s">
        <v>387</v>
      </c>
      <c r="L223" s="58" t="s">
        <v>390</v>
      </c>
      <c r="M223" s="70">
        <f ca="1">IFERROR((M205)/M$35,"")</f>
        <v>3.4770354157588581E-8</v>
      </c>
    </row>
    <row r="224" spans="1:49" x14ac:dyDescent="0.2">
      <c r="D224" s="156" t="str">
        <f t="array" aca="1" ref="D224" ca="1">IFERROR(IF(A224&lt;&gt;"",IF(C224&lt;&gt;1,IF(OR(EXACT(OFFSET(Metadata!$A$1,0,0,Metadata!Metadata_Table_Length,1),A224)),1,""),IF(SUM(IF(ISNUMBER(SEARCH('Curated Metadata'!A224,OFFSET(Metadata!$A$1,0,0,Metadata!Metadata_Table_Length,1))),OFFSET(Metadata!$B$1,0,0,Metadata!Metadata_Table_Length,1),""))&gt;0,1,"")),""),"")</f>
        <v/>
      </c>
      <c r="E224" s="50">
        <v>1</v>
      </c>
      <c r="K224" s="54" t="s">
        <v>387</v>
      </c>
      <c r="L224" s="58" t="s">
        <v>391</v>
      </c>
      <c r="M224" s="70">
        <f ca="1">IFERROR((M206)/M$35,"")</f>
        <v>6.5865919405611544E-7</v>
      </c>
    </row>
    <row r="225" spans="1:49" s="47" customFormat="1" x14ac:dyDescent="0.2">
      <c r="A225" s="49"/>
      <c r="B225" s="49"/>
      <c r="C225" s="50"/>
      <c r="D225" s="156" t="str">
        <f t="array" aca="1" ref="D225" ca="1">IFERROR(IF(A225&lt;&gt;"",IF(C225&lt;&gt;1,IF(OR(EXACT(OFFSET(Metadata!$A$1,0,0,Metadata!Metadata_Table_Length,1),A225)),1,""),IF(SUM(IF(ISNUMBER(SEARCH('Curated Metadata'!A225,OFFSET(Metadata!$A$1,0,0,Metadata!Metadata_Table_Length,1))),OFFSET(Metadata!$B$1,0,0,Metadata!Metadata_Table_Length,1),""))&gt;0,1,"")),""),"")</f>
        <v/>
      </c>
      <c r="E225" s="50">
        <v>1</v>
      </c>
      <c r="F225" s="153"/>
      <c r="G225" s="49"/>
      <c r="H225" s="49"/>
      <c r="I225" s="49"/>
      <c r="J225" s="44"/>
      <c r="K225" s="54" t="s">
        <v>387</v>
      </c>
      <c r="L225" s="58" t="s">
        <v>392</v>
      </c>
      <c r="M225" s="70">
        <f ca="1">IFERROR((M207)/M$35,"")</f>
        <v>7.3522712745085984E-8</v>
      </c>
      <c r="N225" s="40"/>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row>
    <row r="226" spans="1:49" s="47" customFormat="1" x14ac:dyDescent="0.2">
      <c r="A226" s="42"/>
      <c r="B226" s="42"/>
      <c r="C226" s="43"/>
      <c r="D226" s="155" t="str">
        <f t="array" aca="1" ref="D226" ca="1">IFERROR(IF(A226&lt;&gt;"",IF(C226&lt;&gt;1,IF(OR(EXACT(OFFSET(Metadata!$A$1,0,0,Metadata!Metadata_Table_Length,1),A226)),1,""),IF(SUM(IF(ISNUMBER(SEARCH('Curated Metadata'!A226,OFFSET(Metadata!$A$1,0,0,Metadata!Metadata_Table_Length,1))),OFFSET(Metadata!$B$1,0,0,Metadata!Metadata_Table_Length,1),""))&gt;0,1,"")),""),"")</f>
        <v/>
      </c>
      <c r="E226" s="43"/>
      <c r="F226" s="148"/>
      <c r="G226" s="42"/>
      <c r="H226" s="42"/>
      <c r="I226" s="42"/>
      <c r="J226" s="44"/>
      <c r="K226" s="45"/>
      <c r="L226" s="45"/>
      <c r="M226" s="46"/>
      <c r="N226" s="40"/>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row>
    <row r="227" spans="1:49" x14ac:dyDescent="0.2">
      <c r="A227" s="42"/>
      <c r="B227" s="42"/>
      <c r="C227" s="43"/>
      <c r="D227" s="155" t="str">
        <f t="array" aca="1" ref="D227" ca="1">IFERROR(IF(A227&lt;&gt;"",IF(C227&lt;&gt;1,IF(OR(EXACT(OFFSET(Metadata!$A$1,0,0,Metadata!Metadata_Table_Length,1),A227)),1,""),IF(SUM(IF(ISNUMBER(SEARCH('Curated Metadata'!A227,OFFSET(Metadata!$A$1,0,0,Metadata!Metadata_Table_Length,1))),OFFSET(Metadata!$B$1,0,0,Metadata!Metadata_Table_Length,1),""))&gt;0,1,"")),""),"")</f>
        <v/>
      </c>
      <c r="E227" s="43"/>
      <c r="F227" s="148"/>
      <c r="G227" s="42"/>
      <c r="H227" s="42"/>
      <c r="I227" s="42"/>
      <c r="K227" s="45"/>
      <c r="L227" s="45"/>
      <c r="M227" s="46"/>
    </row>
    <row r="228" spans="1:49" x14ac:dyDescent="0.2">
      <c r="D228" s="156" t="str">
        <f t="array" aca="1" ref="D228" ca="1">IFERROR(IF(A228&lt;&gt;"",IF(C228&lt;&gt;1,IF(OR(EXACT(OFFSET(Metadata!$A$1,0,0,Metadata!Metadata_Table_Length,1),A228)),1,""),IF(SUM(IF(ISNUMBER(SEARCH('Curated Metadata'!A228,OFFSET(Metadata!$A$1,0,0,Metadata!Metadata_Table_Length,1))),OFFSET(Metadata!$B$1,0,0,Metadata!Metadata_Table_Length,1),""))&gt;0,1,"")),""),"")</f>
        <v/>
      </c>
      <c r="E228" s="50">
        <v>1</v>
      </c>
      <c r="K228" s="54" t="s">
        <v>393</v>
      </c>
      <c r="L228" s="58" t="s">
        <v>394</v>
      </c>
      <c r="M228" s="65" t="str">
        <f ca="1">IFERROR(M203/M195,"")</f>
        <v/>
      </c>
    </row>
    <row r="229" spans="1:49" x14ac:dyDescent="0.2">
      <c r="D229" s="156" t="str">
        <f t="array" aca="1" ref="D229" ca="1">IFERROR(IF(A229&lt;&gt;"",IF(C229&lt;&gt;1,IF(OR(EXACT(OFFSET(Metadata!$A$1,0,0,Metadata!Metadata_Table_Length,1),A229)),1,""),IF(SUM(IF(ISNUMBER(SEARCH('Curated Metadata'!A229,OFFSET(Metadata!$A$1,0,0,Metadata!Metadata_Table_Length,1))),OFFSET(Metadata!$B$1,0,0,Metadata!Metadata_Table_Length,1),""))&gt;0,1,"")),""),"")</f>
        <v/>
      </c>
      <c r="E229" s="50">
        <v>1</v>
      </c>
      <c r="K229" s="54" t="s">
        <v>393</v>
      </c>
      <c r="L229" s="58" t="s">
        <v>395</v>
      </c>
      <c r="M229" s="65">
        <f ca="1">IFERROR(M204/M196,"")</f>
        <v>3.5764575837215329</v>
      </c>
    </row>
    <row r="230" spans="1:49" x14ac:dyDescent="0.2">
      <c r="D230" s="156" t="str">
        <f t="array" aca="1" ref="D230" ca="1">IFERROR(IF(A230&lt;&gt;"",IF(C230&lt;&gt;1,IF(OR(EXACT(OFFSET(Metadata!$A$1,0,0,Metadata!Metadata_Table_Length,1),A230)),1,""),IF(SUM(IF(ISNUMBER(SEARCH('Curated Metadata'!A230,OFFSET(Metadata!$A$1,0,0,Metadata!Metadata_Table_Length,1))),OFFSET(Metadata!$B$1,0,0,Metadata!Metadata_Table_Length,1),""))&gt;0,1,"")),""),"")</f>
        <v/>
      </c>
      <c r="E230" s="50">
        <v>1</v>
      </c>
      <c r="K230" s="54" t="s">
        <v>393</v>
      </c>
      <c r="L230" s="58" t="s">
        <v>396</v>
      </c>
      <c r="M230" s="65">
        <f ca="1">IFERROR(M205/M197,"")</f>
        <v>0.81647987451615356</v>
      </c>
    </row>
    <row r="231" spans="1:49" x14ac:dyDescent="0.2">
      <c r="D231" s="156" t="str">
        <f t="array" aca="1" ref="D231" ca="1">IFERROR(IF(A231&lt;&gt;"",IF(C231&lt;&gt;1,IF(OR(EXACT(OFFSET(Metadata!$A$1,0,0,Metadata!Metadata_Table_Length,1),A231)),1,""),IF(SUM(IF(ISNUMBER(SEARCH('Curated Metadata'!A231,OFFSET(Metadata!$A$1,0,0,Metadata!Metadata_Table_Length,1))),OFFSET(Metadata!$B$1,0,0,Metadata!Metadata_Table_Length,1),""))&gt;0,1,"")),""),"")</f>
        <v/>
      </c>
      <c r="E231" s="50">
        <v>1</v>
      </c>
      <c r="K231" s="54" t="s">
        <v>393</v>
      </c>
      <c r="L231" s="58" t="s">
        <v>397</v>
      </c>
      <c r="M231" s="65">
        <f ca="1">IFERROR(M206/M198,"")</f>
        <v>3.082931589192242</v>
      </c>
    </row>
    <row r="232" spans="1:49" s="47" customFormat="1" x14ac:dyDescent="0.2">
      <c r="A232" s="49"/>
      <c r="B232" s="49"/>
      <c r="C232" s="50"/>
      <c r="D232" s="156" t="str">
        <f t="array" aca="1" ref="D232" ca="1">IFERROR(IF(A232&lt;&gt;"",IF(C232&lt;&gt;1,IF(OR(EXACT(OFFSET(Metadata!$A$1,0,0,Metadata!Metadata_Table_Length,1),A232)),1,""),IF(SUM(IF(ISNUMBER(SEARCH('Curated Metadata'!A232,OFFSET(Metadata!$A$1,0,0,Metadata!Metadata_Table_Length,1))),OFFSET(Metadata!$B$1,0,0,Metadata!Metadata_Table_Length,1),""))&gt;0,1,"")),""),"")</f>
        <v/>
      </c>
      <c r="E232" s="50">
        <v>1</v>
      </c>
      <c r="F232" s="153"/>
      <c r="G232" s="49"/>
      <c r="H232" s="49"/>
      <c r="I232" s="49"/>
      <c r="J232" s="44"/>
      <c r="K232" s="54" t="s">
        <v>393</v>
      </c>
      <c r="L232" s="58" t="s">
        <v>398</v>
      </c>
      <c r="M232" s="65">
        <f ca="1">IFERROR(M207/M199,"")</f>
        <v>0.85779649299226945</v>
      </c>
      <c r="N232" s="40"/>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row>
    <row r="233" spans="1:49" x14ac:dyDescent="0.2">
      <c r="A233" s="42"/>
      <c r="B233" s="42"/>
      <c r="C233" s="43"/>
      <c r="D233" s="155" t="str">
        <f t="array" aca="1" ref="D233" ca="1">IFERROR(IF(A233&lt;&gt;"",IF(C233&lt;&gt;1,IF(OR(EXACT(OFFSET(Metadata!$A$1,0,0,Metadata!Metadata_Table_Length,1),A233)),1,""),IF(SUM(IF(ISNUMBER(SEARCH('Curated Metadata'!A233,OFFSET(Metadata!$A$1,0,0,Metadata!Metadata_Table_Length,1))),OFFSET(Metadata!$B$1,0,0,Metadata!Metadata_Table_Length,1),""))&gt;0,1,"")),""),"")</f>
        <v/>
      </c>
      <c r="E233" s="43"/>
      <c r="F233" s="148"/>
      <c r="G233" s="42"/>
      <c r="H233" s="42"/>
      <c r="I233" s="42"/>
      <c r="K233" s="45"/>
      <c r="L233" s="45"/>
      <c r="M233" s="46"/>
    </row>
    <row r="234" spans="1:49" x14ac:dyDescent="0.2">
      <c r="A234" s="42"/>
      <c r="B234" s="42"/>
      <c r="C234" s="43"/>
      <c r="D234" s="155"/>
      <c r="E234" s="43"/>
      <c r="F234" s="148"/>
      <c r="G234" s="42"/>
      <c r="H234" s="42"/>
      <c r="I234" s="42"/>
      <c r="K234" s="45"/>
      <c r="L234" s="45"/>
      <c r="M234" s="46"/>
    </row>
    <row r="235" spans="1:49" x14ac:dyDescent="0.2">
      <c r="D235" s="156" t="str">
        <f t="array" aca="1" ref="D235" ca="1">IFERROR(IF(A235&lt;&gt;"",IF(C235&lt;&gt;1,IF(OR(EXACT(OFFSET(Metadata!$A$1,0,0,Metadata!Metadata_Table_Length,1),A235)),1,""),IF(SUM(IF(ISNUMBER(SEARCH('Curated Metadata'!A235,OFFSET(Metadata!$A$1,0,0,Metadata!Metadata_Table_Length,1))),OFFSET(Metadata!$B$1,0,0,Metadata!Metadata_Table_Length,1),""))&gt;0,1,"")),""),"")</f>
        <v/>
      </c>
      <c r="E235" s="50">
        <v>1</v>
      </c>
      <c r="K235" s="54" t="s">
        <v>399</v>
      </c>
      <c r="L235" s="58" t="s">
        <v>400</v>
      </c>
      <c r="M235" s="65" t="str">
        <f ca="1">IFERROR(M228/M$75,"")</f>
        <v/>
      </c>
    </row>
    <row r="236" spans="1:49" x14ac:dyDescent="0.2">
      <c r="D236" s="156" t="str">
        <f t="array" aca="1" ref="D236" ca="1">IFERROR(IF(A236&lt;&gt;"",IF(C236&lt;&gt;1,IF(OR(EXACT(OFFSET(Metadata!$A$1,0,0,Metadata!Metadata_Table_Length,1),A236)),1,""),IF(SUM(IF(ISNUMBER(SEARCH('Curated Metadata'!A236,OFFSET(Metadata!$A$1,0,0,Metadata!Metadata_Table_Length,1))),OFFSET(Metadata!$B$1,0,0,Metadata!Metadata_Table_Length,1),""))&gt;0,1,"")),""),"")</f>
        <v/>
      </c>
      <c r="E236" s="50">
        <v>1</v>
      </c>
      <c r="K236" s="54" t="s">
        <v>399</v>
      </c>
      <c r="L236" s="58" t="s">
        <v>401</v>
      </c>
      <c r="M236" s="65">
        <f ca="1">IFERROR(M229/M$75,"")</f>
        <v>0.51092251196021898</v>
      </c>
    </row>
    <row r="237" spans="1:49" x14ac:dyDescent="0.2">
      <c r="D237" s="156" t="str">
        <f t="array" aca="1" ref="D237" ca="1">IFERROR(IF(A237&lt;&gt;"",IF(C237&lt;&gt;1,IF(OR(EXACT(OFFSET(Metadata!$A$1,0,0,Metadata!Metadata_Table_Length,1),A237)),1,""),IF(SUM(IF(ISNUMBER(SEARCH('Curated Metadata'!A237,OFFSET(Metadata!$A$1,0,0,Metadata!Metadata_Table_Length,1))),OFFSET(Metadata!$B$1,0,0,Metadata!Metadata_Table_Length,1),""))&gt;0,1,"")),""),"")</f>
        <v/>
      </c>
      <c r="E237" s="50">
        <v>1</v>
      </c>
      <c r="K237" s="54" t="s">
        <v>399</v>
      </c>
      <c r="L237" s="58" t="s">
        <v>402</v>
      </c>
      <c r="M237" s="65">
        <f ca="1">IFERROR(M230/M$75,"")</f>
        <v>0.11663998207373623</v>
      </c>
    </row>
    <row r="238" spans="1:49" x14ac:dyDescent="0.2">
      <c r="D238" s="156" t="str">
        <f t="array" aca="1" ref="D238" ca="1">IFERROR(IF(A238&lt;&gt;"",IF(C238&lt;&gt;1,IF(OR(EXACT(OFFSET(Metadata!$A$1,0,0,Metadata!Metadata_Table_Length,1),A238)),1,""),IF(SUM(IF(ISNUMBER(SEARCH('Curated Metadata'!A238,OFFSET(Metadata!$A$1,0,0,Metadata!Metadata_Table_Length,1))),OFFSET(Metadata!$B$1,0,0,Metadata!Metadata_Table_Length,1),""))&gt;0,1,"")),""),"")</f>
        <v/>
      </c>
      <c r="E238" s="50">
        <v>1</v>
      </c>
      <c r="K238" s="54" t="s">
        <v>399</v>
      </c>
      <c r="L238" s="58" t="s">
        <v>403</v>
      </c>
      <c r="M238" s="65">
        <f ca="1">IFERROR(M231/M$75,"")</f>
        <v>0.44041879845603454</v>
      </c>
    </row>
    <row r="239" spans="1:49" s="47" customFormat="1" x14ac:dyDescent="0.2">
      <c r="A239" s="49"/>
      <c r="B239" s="49"/>
      <c r="C239" s="50"/>
      <c r="D239" s="156" t="str">
        <f t="array" aca="1" ref="D239" ca="1">IFERROR(IF(A239&lt;&gt;"",IF(C239&lt;&gt;1,IF(OR(EXACT(OFFSET(Metadata!$A$1,0,0,Metadata!Metadata_Table_Length,1),A239)),1,""),IF(SUM(IF(ISNUMBER(SEARCH('Curated Metadata'!A239,OFFSET(Metadata!$A$1,0,0,Metadata!Metadata_Table_Length,1))),OFFSET(Metadata!$B$1,0,0,Metadata!Metadata_Table_Length,1),""))&gt;0,1,"")),""),"")</f>
        <v/>
      </c>
      <c r="E239" s="50">
        <v>1</v>
      </c>
      <c r="F239" s="153"/>
      <c r="G239" s="49"/>
      <c r="H239" s="49"/>
      <c r="I239" s="49"/>
      <c r="J239" s="44"/>
      <c r="K239" s="54" t="s">
        <v>399</v>
      </c>
      <c r="L239" s="58" t="s">
        <v>404</v>
      </c>
      <c r="M239" s="65">
        <f ca="1">IFERROR(M232/M$75,"")</f>
        <v>0.12254235614175278</v>
      </c>
      <c r="N239" s="40"/>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row>
    <row r="240" spans="1:49" x14ac:dyDescent="0.2">
      <c r="A240" s="42"/>
      <c r="B240" s="42"/>
      <c r="C240" s="43"/>
      <c r="D240" s="155" t="str">
        <f t="array" aca="1" ref="D240" ca="1">IFERROR(IF(A240&lt;&gt;"",IF(C240&lt;&gt;1,IF(OR(EXACT(OFFSET(Metadata!$A$1,0,0,Metadata!Metadata_Table_Length,1),A240)),1,""),IF(SUM(IF(ISNUMBER(SEARCH('Curated Metadata'!A240,OFFSET(Metadata!$A$1,0,0,Metadata!Metadata_Table_Length,1))),OFFSET(Metadata!$B$1,0,0,Metadata!Metadata_Table_Length,1),""))&gt;0,1,"")),""),"")</f>
        <v/>
      </c>
      <c r="E240" s="43"/>
      <c r="F240" s="148"/>
      <c r="G240" s="42"/>
      <c r="H240" s="42"/>
      <c r="I240" s="42"/>
      <c r="K240" s="45"/>
      <c r="L240" s="45"/>
      <c r="M240" s="46"/>
    </row>
    <row r="241" spans="1:49" x14ac:dyDescent="0.2">
      <c r="A241" s="42"/>
      <c r="B241" s="42"/>
      <c r="C241" s="43"/>
      <c r="D241" s="155"/>
      <c r="E241" s="43"/>
      <c r="F241" s="148"/>
      <c r="G241" s="42"/>
      <c r="H241" s="42"/>
      <c r="I241" s="42"/>
      <c r="K241" s="45"/>
      <c r="L241" s="45"/>
      <c r="M241" s="46"/>
    </row>
    <row r="242" spans="1:49" x14ac:dyDescent="0.2">
      <c r="D242" s="156" t="str">
        <f t="array" aca="1" ref="D242" ca="1">IFERROR(IF(A242&lt;&gt;"",IF(C242&lt;&gt;1,IF(OR(EXACT(OFFSET(Metadata!$A$1,0,0,Metadata!Metadata_Table_Length,1),A242)),1,""),IF(SUM(IF(ISNUMBER(SEARCH('Curated Metadata'!A242,OFFSET(Metadata!$A$1,0,0,Metadata!Metadata_Table_Length,1))),OFFSET(Metadata!$B$1,0,0,Metadata!Metadata_Table_Length,1),""))&gt;0,1,"")),""),"")</f>
        <v/>
      </c>
      <c r="E242" s="50">
        <v>1</v>
      </c>
      <c r="K242" s="54" t="s">
        <v>405</v>
      </c>
      <c r="L242" s="58" t="s">
        <v>406</v>
      </c>
      <c r="M242" s="65" t="str">
        <f ca="1">IFERROR(M228/M$46,"")</f>
        <v/>
      </c>
    </row>
    <row r="243" spans="1:49" x14ac:dyDescent="0.2">
      <c r="D243" s="156" t="str">
        <f t="array" aca="1" ref="D243" ca="1">IFERROR(IF(A243&lt;&gt;"",IF(C243&lt;&gt;1,IF(OR(EXACT(OFFSET(Metadata!$A$1,0,0,Metadata!Metadata_Table_Length,1),A243)),1,""),IF(SUM(IF(ISNUMBER(SEARCH('Curated Metadata'!A243,OFFSET(Metadata!$A$1,0,0,Metadata!Metadata_Table_Length,1))),OFFSET(Metadata!$B$1,0,0,Metadata!Metadata_Table_Length,1),""))&gt;0,1,"")),""),"")</f>
        <v/>
      </c>
      <c r="E243" s="50">
        <v>1</v>
      </c>
      <c r="K243" s="54" t="s">
        <v>405</v>
      </c>
      <c r="L243" s="58" t="s">
        <v>407</v>
      </c>
      <c r="M243" s="65">
        <f ca="1">IFERROR(M229/M$46,"")</f>
        <v>0.1117642994912979</v>
      </c>
    </row>
    <row r="244" spans="1:49" x14ac:dyDescent="0.2">
      <c r="D244" s="156" t="str">
        <f t="array" aca="1" ref="D244" ca="1">IFERROR(IF(A244&lt;&gt;"",IF(C244&lt;&gt;1,IF(OR(EXACT(OFFSET(Metadata!$A$1,0,0,Metadata!Metadata_Table_Length,1),A244)),1,""),IF(SUM(IF(ISNUMBER(SEARCH('Curated Metadata'!A244,OFFSET(Metadata!$A$1,0,0,Metadata!Metadata_Table_Length,1))),OFFSET(Metadata!$B$1,0,0,Metadata!Metadata_Table_Length,1),""))&gt;0,1,"")),""),"")</f>
        <v/>
      </c>
      <c r="E244" s="50">
        <v>1</v>
      </c>
      <c r="K244" s="54" t="s">
        <v>405</v>
      </c>
      <c r="L244" s="58" t="s">
        <v>408</v>
      </c>
      <c r="M244" s="65">
        <f ca="1">IFERROR(M230/M$46,"")</f>
        <v>2.5514996078629799E-2</v>
      </c>
    </row>
    <row r="245" spans="1:49" x14ac:dyDescent="0.2">
      <c r="D245" s="156" t="str">
        <f t="array" aca="1" ref="D245" ca="1">IFERROR(IF(A245&lt;&gt;"",IF(C245&lt;&gt;1,IF(OR(EXACT(OFFSET(Metadata!$A$1,0,0,Metadata!Metadata_Table_Length,1),A245)),1,""),IF(SUM(IF(ISNUMBER(SEARCH('Curated Metadata'!A245,OFFSET(Metadata!$A$1,0,0,Metadata!Metadata_Table_Length,1))),OFFSET(Metadata!$B$1,0,0,Metadata!Metadata_Table_Length,1),""))&gt;0,1,"")),""),"")</f>
        <v/>
      </c>
      <c r="E245" s="50">
        <v>1</v>
      </c>
      <c r="K245" s="54" t="s">
        <v>405</v>
      </c>
      <c r="L245" s="58" t="s">
        <v>409</v>
      </c>
      <c r="M245" s="65">
        <f ca="1">IFERROR(M231/M$46,"")</f>
        <v>9.6341612162257562E-2</v>
      </c>
    </row>
    <row r="246" spans="1:49" s="47" customFormat="1" x14ac:dyDescent="0.2">
      <c r="A246" s="49"/>
      <c r="B246" s="49"/>
      <c r="C246" s="50"/>
      <c r="D246" s="156" t="str">
        <f t="array" aca="1" ref="D246" ca="1">IFERROR(IF(A246&lt;&gt;"",IF(C246&lt;&gt;1,IF(OR(EXACT(OFFSET(Metadata!$A$1,0,0,Metadata!Metadata_Table_Length,1),A246)),1,""),IF(SUM(IF(ISNUMBER(SEARCH('Curated Metadata'!A246,OFFSET(Metadata!$A$1,0,0,Metadata!Metadata_Table_Length,1))),OFFSET(Metadata!$B$1,0,0,Metadata!Metadata_Table_Length,1),""))&gt;0,1,"")),""),"")</f>
        <v/>
      </c>
      <c r="E246" s="50">
        <v>1</v>
      </c>
      <c r="F246" s="153"/>
      <c r="G246" s="49"/>
      <c r="H246" s="49"/>
      <c r="I246" s="49"/>
      <c r="J246" s="44"/>
      <c r="K246" s="54" t="s">
        <v>405</v>
      </c>
      <c r="L246" s="58" t="s">
        <v>410</v>
      </c>
      <c r="M246" s="65">
        <f ca="1">IFERROR(M232/M$46,"")</f>
        <v>2.680614040600842E-2</v>
      </c>
      <c r="N246" s="40"/>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row>
    <row r="247" spans="1:49" s="47" customFormat="1" x14ac:dyDescent="0.2">
      <c r="A247" s="42"/>
      <c r="B247" s="42"/>
      <c r="C247" s="43"/>
      <c r="D247" s="155" t="str">
        <f t="array" aca="1" ref="D247" ca="1">IFERROR(IF(A247&lt;&gt;"",IF(C247&lt;&gt;1,IF(OR(EXACT(OFFSET(Metadata!$A$1,0,0,Metadata!Metadata_Table_Length,1),A247)),1,""),IF(SUM(IF(ISNUMBER(SEARCH('Curated Metadata'!A247,OFFSET(Metadata!$A$1,0,0,Metadata!Metadata_Table_Length,1))),OFFSET(Metadata!$B$1,0,0,Metadata!Metadata_Table_Length,1),""))&gt;0,1,"")),""),"")</f>
        <v/>
      </c>
      <c r="E247" s="43"/>
      <c r="F247" s="148"/>
      <c r="G247" s="42"/>
      <c r="H247" s="42"/>
      <c r="I247" s="42"/>
      <c r="J247" s="44"/>
      <c r="K247" s="45"/>
      <c r="L247" s="45"/>
      <c r="M247" s="46"/>
      <c r="N247" s="40"/>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row>
    <row r="248" spans="1:49" x14ac:dyDescent="0.2">
      <c r="A248" s="42"/>
      <c r="B248" s="42"/>
      <c r="C248" s="43"/>
      <c r="D248" s="155" t="str">
        <f t="array" aca="1" ref="D248" ca="1">IFERROR(IF(A248&lt;&gt;"",IF(C248&lt;&gt;1,IF(OR(EXACT(OFFSET(Metadata!$A$1,0,0,Metadata!Metadata_Table_Length,1),A248)),1,""),IF(SUM(IF(ISNUMBER(SEARCH('Curated Metadata'!A248,OFFSET(Metadata!$A$1,0,0,Metadata!Metadata_Table_Length,1))),OFFSET(Metadata!$B$1,0,0,Metadata!Metadata_Table_Length,1),""))&gt;0,1,"")),""),"")</f>
        <v/>
      </c>
      <c r="E248" s="43"/>
      <c r="F248" s="148"/>
      <c r="G248" s="42"/>
      <c r="H248" s="42"/>
      <c r="I248" s="42"/>
      <c r="K248" s="45"/>
      <c r="L248" s="45"/>
      <c r="M248" s="46"/>
    </row>
    <row r="249" spans="1:49" x14ac:dyDescent="0.2">
      <c r="A249" s="49" t="s">
        <v>184</v>
      </c>
      <c r="B249" s="49" t="s">
        <v>411</v>
      </c>
      <c r="C249" s="50">
        <v>1</v>
      </c>
      <c r="D249" s="156">
        <f t="array" aca="1" ref="D249" ca="1">IFERROR(IF(A249&lt;&gt;"",IF(C249&lt;&gt;1,IF(OR(EXACT(OFFSET(Metadata!$A$1,0,0,Metadata!Metadata_Table_Length,1),A249)),1,""),IF(SUM(IF(ISNUMBER(SEARCH('Curated Metadata'!A249,OFFSET(Metadata!$A$1,0,0,Metadata!Metadata_Table_Length,1))),OFFSET(Metadata!$B$1,0,0,Metadata!Metadata_Table_Length,1),""))&gt;0,1,"")),""),"")</f>
        <v>1</v>
      </c>
      <c r="E249" s="50">
        <v>1</v>
      </c>
      <c r="F249" s="152">
        <f t="array" aca="1" ref="F249" ca="1">IFERROR(AVERAGE(IF(ISNUMBER(SEARCH('Curated Metadata'!A249,OFFSET(Metadata!$A$1,0,0,Metadata!Metadata_Table_Length,1))),OFFSET(Metadata!$B$1,0,0,Metadata!Metadata_Table_Length,1),"")),"")</f>
        <v>2708.4285714285716</v>
      </c>
      <c r="K249" s="54" t="s">
        <v>412</v>
      </c>
      <c r="L249" s="54" t="str">
        <f t="shared" ref="L249" si="27">B249</f>
        <v>Average number of spectra per segment</v>
      </c>
      <c r="M249" s="68">
        <f t="shared" ref="M249:M252" ca="1" si="28">IFERROR(IF(OR(B249&lt;&gt;L249,I249&lt;&gt;""),F249*I249,F249),"")</f>
        <v>2708.4285714285716</v>
      </c>
    </row>
    <row r="250" spans="1:49" x14ac:dyDescent="0.2">
      <c r="A250" s="49" t="s">
        <v>184</v>
      </c>
      <c r="B250" s="49" t="s">
        <v>413</v>
      </c>
      <c r="C250" s="50">
        <v>1</v>
      </c>
      <c r="D250" s="156">
        <f t="array" aca="1" ref="D250" ca="1">IFERROR(IF(A250&lt;&gt;"",IF(C250&lt;&gt;1,IF(OR(EXACT(OFFSET(Metadata!$A$1,0,0,Metadata!Metadata_Table_Length,1),A250)),1,""),IF(SUM(IF(ISNUMBER(SEARCH('Curated Metadata'!A250,OFFSET(Metadata!$A$1,0,0,Metadata!Metadata_Table_Length,1))),OFFSET(Metadata!$B$1,0,0,Metadata!Metadata_Table_Length,1),""))&gt;0,1,"")),""),"")</f>
        <v>1</v>
      </c>
      <c r="E250" s="50">
        <v>1</v>
      </c>
      <c r="F250" s="154">
        <f t="array" aca="1" ref="F250" ca="1">IFERROR(STDEV(IF(ISNUMBER(SEARCH('Curated Metadata'!A250,OFFSET(Metadata!$A$1,0,0,Metadata!Metadata_Table_Length,1))),OFFSET(Metadata!$B$1,0,0,Metadata!Metadata_Table_Length,1),"")),"")</f>
        <v>479.82941107883755</v>
      </c>
      <c r="K250" s="54" t="s">
        <v>412</v>
      </c>
      <c r="L250" s="54" t="str">
        <f>B250</f>
        <v>Standard deviation of number of spectra per segment</v>
      </c>
      <c r="M250" s="68">
        <f t="shared" ca="1" si="28"/>
        <v>479.82941107883755</v>
      </c>
    </row>
    <row r="251" spans="1:49" x14ac:dyDescent="0.2">
      <c r="A251" s="49" t="s">
        <v>184</v>
      </c>
      <c r="B251" s="49" t="s">
        <v>414</v>
      </c>
      <c r="C251" s="50">
        <v>1</v>
      </c>
      <c r="D251" s="156">
        <f t="array" aca="1" ref="D251" ca="1">IFERROR(IF(A251&lt;&gt;"",IF(C251&lt;&gt;1,IF(OR(EXACT(OFFSET(Metadata!$A$1,0,0,Metadata!Metadata_Table_Length,1),A251)),1,""),IF(SUM(IF(ISNUMBER(SEARCH('Curated Metadata'!A251,OFFSET(Metadata!$A$1,0,0,Metadata!Metadata_Table_Length,1))),OFFSET(Metadata!$B$1,0,0,Metadata!Metadata_Table_Length,1),""))&gt;0,1,"")),""),"")</f>
        <v>1</v>
      </c>
      <c r="E251" s="50">
        <v>1</v>
      </c>
      <c r="F251" s="152">
        <f t="array" aca="1" ref="F251" ca="1">IFERROR(MAX(IF(ISNUMBER(SEARCH('Curated Metadata'!A251,OFFSET(Metadata!$A$1,0,0,Metadata!Metadata_Table_Length,1))),OFFSET(Metadata!$B$1,0,0,Metadata!Metadata_Table_Length,1),"")),"")</f>
        <v>3813</v>
      </c>
      <c r="K251" s="54" t="s">
        <v>412</v>
      </c>
      <c r="L251" s="54" t="str">
        <f t="shared" ref="L251:L252" si="29">B251</f>
        <v>Maximum number of spectra per segment</v>
      </c>
      <c r="M251" s="71">
        <f t="shared" ca="1" si="28"/>
        <v>3813</v>
      </c>
    </row>
    <row r="252" spans="1:49" s="47" customFormat="1" x14ac:dyDescent="0.2">
      <c r="A252" s="49" t="s">
        <v>184</v>
      </c>
      <c r="B252" s="49" t="s">
        <v>415</v>
      </c>
      <c r="C252" s="50">
        <v>1</v>
      </c>
      <c r="D252" s="156">
        <f t="array" aca="1" ref="D252" ca="1">IFERROR(IF(A252&lt;&gt;"",IF(C252&lt;&gt;1,IF(OR(EXACT(OFFSET(Metadata!$A$1,0,0,Metadata!Metadata_Table_Length,1),A252)),1,""),IF(SUM(IF(ISNUMBER(SEARCH('Curated Metadata'!A252,OFFSET(Metadata!$A$1,0,0,Metadata!Metadata_Table_Length,1))),OFFSET(Metadata!$B$1,0,0,Metadata!Metadata_Table_Length,1),""))&gt;0,1,"")),""),"")</f>
        <v>1</v>
      </c>
      <c r="E252" s="50">
        <v>1</v>
      </c>
      <c r="F252" s="152">
        <f t="array" aca="1" ref="F252" ca="1">IFERROR(MIN(IF(ISNUMBER(SEARCH('Curated Metadata'!A252,OFFSET(Metadata!$A$1,0,0,Metadata!Metadata_Table_Length,1))),OFFSET(Metadata!$B$1,0,0,Metadata!Metadata_Table_Length,1),"")),"")</f>
        <v>2369</v>
      </c>
      <c r="G252" s="49"/>
      <c r="H252" s="49"/>
      <c r="I252" s="49"/>
      <c r="J252" s="44"/>
      <c r="K252" s="54" t="s">
        <v>412</v>
      </c>
      <c r="L252" s="54" t="str">
        <f t="shared" si="29"/>
        <v>Minimum number of spectra per segment</v>
      </c>
      <c r="M252" s="71">
        <f t="shared" ca="1" si="28"/>
        <v>2369</v>
      </c>
      <c r="N252" s="40"/>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row>
    <row r="253" spans="1:49" x14ac:dyDescent="0.2">
      <c r="A253" s="42"/>
      <c r="B253" s="42"/>
      <c r="C253" s="43"/>
      <c r="D253" s="155"/>
      <c r="E253" s="43"/>
      <c r="F253" s="148"/>
      <c r="G253" s="42"/>
      <c r="H253" s="42"/>
      <c r="I253" s="42"/>
      <c r="K253" s="45"/>
      <c r="L253" s="45"/>
      <c r="M253" s="46"/>
    </row>
    <row r="254" spans="1:49" x14ac:dyDescent="0.2">
      <c r="A254" s="42"/>
      <c r="B254" s="42"/>
      <c r="C254" s="43"/>
      <c r="D254" s="43"/>
      <c r="E254" s="43"/>
      <c r="F254" s="43"/>
      <c r="G254" s="42"/>
      <c r="H254" s="42"/>
      <c r="I254" s="42"/>
      <c r="K254" s="45"/>
      <c r="L254" s="45"/>
      <c r="M254" s="46"/>
    </row>
    <row r="255" spans="1:49" x14ac:dyDescent="0.2">
      <c r="F255" s="163"/>
      <c r="K255" s="54" t="s">
        <v>446</v>
      </c>
      <c r="L255" s="54" t="s">
        <v>447</v>
      </c>
      <c r="M255" s="169" t="str">
        <f ca="1">'Metadata Calculations'!E2</f>
        <v>D:\Data 6600plus\23021_DDA\HG_HI_1.wiff</v>
      </c>
    </row>
    <row r="256" spans="1:49" x14ac:dyDescent="0.2">
      <c r="K256" s="54" t="s">
        <v>446</v>
      </c>
      <c r="L256" s="54" t="s">
        <v>448</v>
      </c>
      <c r="M256" s="168" t="str">
        <f ca="1">IF(M255&lt;&gt;"",IF(VALUE(SUBSTITUTE(L256,"Filename of Input File ",""))&gt;$M$13,"",LOOKUP(VALUE(SUBSTITUTE(L256,"Filename of Input File ","")),'Metadata Calculations'!L$2:L$1001,'Metadata Calculations'!E$2:E$1001)),"")</f>
        <v>D:\Data 6600plus\23021_DDA\HG_HI_2.wiff</v>
      </c>
    </row>
    <row r="257" spans="11:13" x14ac:dyDescent="0.2">
      <c r="K257" s="54" t="s">
        <v>446</v>
      </c>
      <c r="L257" s="54" t="s">
        <v>449</v>
      </c>
      <c r="M257" s="168" t="str">
        <f ca="1">IF(M256&lt;&gt;"",IF(VALUE(SUBSTITUTE(L257,"Filename of Input File ",""))&gt;$M$13,"",LOOKUP(VALUE(SUBSTITUTE(L257,"Filename of Input File ","")),'Metadata Calculations'!L$2:L$1001,'Metadata Calculations'!E$2:E$1001)),"")</f>
        <v>D:\Data 6600plus\23021_DDA\HG_HI_3.wiff</v>
      </c>
    </row>
    <row r="258" spans="11:13" x14ac:dyDescent="0.2">
      <c r="K258" s="54" t="s">
        <v>446</v>
      </c>
      <c r="L258" s="54" t="s">
        <v>450</v>
      </c>
      <c r="M258" s="168" t="str">
        <f ca="1">IF(M257&lt;&gt;"",IF(VALUE(SUBSTITUTE(L258,"Filename of Input File ",""))&gt;$M$13,"",LOOKUP(VALUE(SUBSTITUTE(L258,"Filename of Input File ","")),'Metadata Calculations'!L$2:L$1001,'Metadata Calculations'!E$2:E$1001)),"")</f>
        <v>D:\Data 6600plus\23021_DDA\HG_HI_4.wiff</v>
      </c>
    </row>
    <row r="259" spans="11:13" x14ac:dyDescent="0.2">
      <c r="K259" s="54" t="s">
        <v>446</v>
      </c>
      <c r="L259" s="54" t="s">
        <v>451</v>
      </c>
      <c r="M259" s="168" t="str">
        <f ca="1">IF(M258&lt;&gt;"",IF(VALUE(SUBSTITUTE(L259,"Filename of Input File ",""))&gt;$M$13,"",LOOKUP(VALUE(SUBSTITUTE(L259,"Filename of Input File ","")),'Metadata Calculations'!L$2:L$1001,'Metadata Calculations'!E$2:E$1001)),"")</f>
        <v/>
      </c>
    </row>
    <row r="260" spans="11:13" x14ac:dyDescent="0.2">
      <c r="K260" s="54" t="s">
        <v>446</v>
      </c>
      <c r="L260" s="54" t="s">
        <v>452</v>
      </c>
      <c r="M260" s="168" t="str">
        <f ca="1">IF(M259&lt;&gt;"",IF(VALUE(SUBSTITUTE(L260,"Filename of Input File ",""))&gt;$M$13,"",LOOKUP(VALUE(SUBSTITUTE(L260,"Filename of Input File ","")),'Metadata Calculations'!L$2:L$1001,'Metadata Calculations'!E$2:E$1001)),"")</f>
        <v/>
      </c>
    </row>
    <row r="261" spans="11:13" x14ac:dyDescent="0.2">
      <c r="K261" s="54" t="s">
        <v>446</v>
      </c>
      <c r="L261" s="54" t="s">
        <v>453</v>
      </c>
      <c r="M261" s="168" t="str">
        <f ca="1">IF(M260&lt;&gt;"",IF(VALUE(SUBSTITUTE(L261,"Filename of Input File ",""))&gt;$M$13,"",LOOKUP(VALUE(SUBSTITUTE(L261,"Filename of Input File ","")),'Metadata Calculations'!L$2:L$1001,'Metadata Calculations'!E$2:E$1001)),"")</f>
        <v/>
      </c>
    </row>
    <row r="262" spans="11:13" x14ac:dyDescent="0.2">
      <c r="K262" s="54" t="s">
        <v>446</v>
      </c>
      <c r="L262" s="54" t="s">
        <v>454</v>
      </c>
      <c r="M262" s="168" t="str">
        <f ca="1">IF(M261&lt;&gt;"",IF(VALUE(SUBSTITUTE(L262,"Filename of Input File ",""))&gt;$M$13,"",LOOKUP(VALUE(SUBSTITUTE(L262,"Filename of Input File ","")),'Metadata Calculations'!L$2:L$1001,'Metadata Calculations'!E$2:E$1001)),"")</f>
        <v/>
      </c>
    </row>
    <row r="263" spans="11:13" x14ac:dyDescent="0.2">
      <c r="K263" s="54" t="s">
        <v>446</v>
      </c>
      <c r="L263" s="54" t="s">
        <v>455</v>
      </c>
      <c r="M263" s="168" t="str">
        <f ca="1">IF(M262&lt;&gt;"",IF(VALUE(SUBSTITUTE(L263,"Filename of Input File ",""))&gt;$M$13,"",LOOKUP(VALUE(SUBSTITUTE(L263,"Filename of Input File ","")),'Metadata Calculations'!L$2:L$1001,'Metadata Calculations'!E$2:E$1001)),"")</f>
        <v/>
      </c>
    </row>
    <row r="264" spans="11:13" x14ac:dyDescent="0.2">
      <c r="K264" s="54" t="s">
        <v>446</v>
      </c>
      <c r="L264" s="54" t="s">
        <v>456</v>
      </c>
      <c r="M264" s="168" t="str">
        <f ca="1">IF(M263&lt;&gt;"",IF(VALUE(SUBSTITUTE(L264,"Filename of Input File ",""))&gt;$M$13,"",LOOKUP(VALUE(SUBSTITUTE(L264,"Filename of Input File ","")),'Metadata Calculations'!L$2:L$1001,'Metadata Calculations'!E$2:E$1001)),"")</f>
        <v/>
      </c>
    </row>
    <row r="265" spans="11:13" x14ac:dyDescent="0.2">
      <c r="K265" s="54" t="s">
        <v>446</v>
      </c>
      <c r="L265" s="54" t="s">
        <v>457</v>
      </c>
      <c r="M265" s="168" t="str">
        <f ca="1">IF(M264&lt;&gt;"",IF(VALUE(SUBSTITUTE(L265,"Filename of Input File ",""))&gt;$M$13,"",LOOKUP(VALUE(SUBSTITUTE(L265,"Filename of Input File ","")),'Metadata Calculations'!L$2:L$1001,'Metadata Calculations'!E$2:E$1001)),"")</f>
        <v/>
      </c>
    </row>
    <row r="266" spans="11:13" x14ac:dyDescent="0.2">
      <c r="K266" s="54" t="s">
        <v>446</v>
      </c>
      <c r="L266" s="54" t="s">
        <v>458</v>
      </c>
      <c r="M266" s="168" t="str">
        <f ca="1">IF(M265&lt;&gt;"",IF(VALUE(SUBSTITUTE(L266,"Filename of Input File ",""))&gt;$M$13,"",LOOKUP(VALUE(SUBSTITUTE(L266,"Filename of Input File ","")),'Metadata Calculations'!L$2:L$1001,'Metadata Calculations'!E$2:E$1001)),"")</f>
        <v/>
      </c>
    </row>
    <row r="267" spans="11:13" x14ac:dyDescent="0.2">
      <c r="K267" s="54" t="s">
        <v>446</v>
      </c>
      <c r="L267" s="54" t="s">
        <v>459</v>
      </c>
      <c r="M267" s="168" t="str">
        <f ca="1">IF(M266&lt;&gt;"",IF(VALUE(SUBSTITUTE(L267,"Filename of Input File ",""))&gt;$M$13,"",LOOKUP(VALUE(SUBSTITUTE(L267,"Filename of Input File ","")),'Metadata Calculations'!L$2:L$1001,'Metadata Calculations'!E$2:E$1001)),"")</f>
        <v/>
      </c>
    </row>
    <row r="268" spans="11:13" x14ac:dyDescent="0.2">
      <c r="K268" s="54" t="s">
        <v>446</v>
      </c>
      <c r="L268" s="54" t="s">
        <v>460</v>
      </c>
      <c r="M268" s="168" t="str">
        <f ca="1">IF(M267&lt;&gt;"",IF(VALUE(SUBSTITUTE(L268,"Filename of Input File ",""))&gt;$M$13,"",LOOKUP(VALUE(SUBSTITUTE(L268,"Filename of Input File ","")),'Metadata Calculations'!L$2:L$1001,'Metadata Calculations'!E$2:E$1001)),"")</f>
        <v/>
      </c>
    </row>
    <row r="269" spans="11:13" x14ac:dyDescent="0.2">
      <c r="K269" s="54" t="s">
        <v>446</v>
      </c>
      <c r="L269" s="54" t="s">
        <v>461</v>
      </c>
      <c r="M269" s="168" t="str">
        <f ca="1">IF(M268&lt;&gt;"",IF(VALUE(SUBSTITUTE(L269,"Filename of Input File ",""))&gt;$M$13,"",LOOKUP(VALUE(SUBSTITUTE(L269,"Filename of Input File ","")),'Metadata Calculations'!L$2:L$1001,'Metadata Calculations'!E$2:E$1001)),"")</f>
        <v/>
      </c>
    </row>
    <row r="270" spans="11:13" x14ac:dyDescent="0.2">
      <c r="K270" s="54" t="s">
        <v>446</v>
      </c>
      <c r="L270" s="54" t="s">
        <v>462</v>
      </c>
      <c r="M270" s="168" t="str">
        <f ca="1">IF(M269&lt;&gt;"",IF(VALUE(SUBSTITUTE(L270,"Filename of Input File ",""))&gt;$M$13,"",LOOKUP(VALUE(SUBSTITUTE(L270,"Filename of Input File ","")),'Metadata Calculations'!L$2:L$1001,'Metadata Calculations'!E$2:E$1001)),"")</f>
        <v/>
      </c>
    </row>
    <row r="271" spans="11:13" x14ac:dyDescent="0.2">
      <c r="K271" s="54" t="s">
        <v>446</v>
      </c>
      <c r="L271" s="54" t="s">
        <v>463</v>
      </c>
      <c r="M271" s="168" t="str">
        <f ca="1">IF(M270&lt;&gt;"",IF(VALUE(SUBSTITUTE(L271,"Filename of Input File ",""))&gt;$M$13,"",LOOKUP(VALUE(SUBSTITUTE(L271,"Filename of Input File ","")),'Metadata Calculations'!L$2:L$1001,'Metadata Calculations'!E$2:E$1001)),"")</f>
        <v/>
      </c>
    </row>
    <row r="272" spans="11:13" x14ac:dyDescent="0.2">
      <c r="K272" s="54" t="s">
        <v>446</v>
      </c>
      <c r="L272" s="54" t="s">
        <v>464</v>
      </c>
      <c r="M272" s="168" t="str">
        <f ca="1">IF(M271&lt;&gt;"",IF(VALUE(SUBSTITUTE(L272,"Filename of Input File ",""))&gt;$M$13,"",LOOKUP(VALUE(SUBSTITUTE(L272,"Filename of Input File ","")),'Metadata Calculations'!L$2:L$1001,'Metadata Calculations'!E$2:E$1001)),"")</f>
        <v/>
      </c>
    </row>
    <row r="273" spans="11:13" x14ac:dyDescent="0.2">
      <c r="K273" s="54" t="s">
        <v>446</v>
      </c>
      <c r="L273" s="54" t="s">
        <v>465</v>
      </c>
      <c r="M273" s="168" t="str">
        <f ca="1">IF(M272&lt;&gt;"",IF(VALUE(SUBSTITUTE(L273,"Filename of Input File ",""))&gt;$M$13,"",LOOKUP(VALUE(SUBSTITUTE(L273,"Filename of Input File ","")),'Metadata Calculations'!L$2:L$1001,'Metadata Calculations'!E$2:E$1001)),"")</f>
        <v/>
      </c>
    </row>
    <row r="274" spans="11:13" x14ac:dyDescent="0.2">
      <c r="K274" s="54" t="s">
        <v>446</v>
      </c>
      <c r="L274" s="54" t="s">
        <v>466</v>
      </c>
      <c r="M274" s="168" t="str">
        <f ca="1">IF(M273&lt;&gt;"",IF(VALUE(SUBSTITUTE(L274,"Filename of Input File ",""))&gt;$M$13,"",LOOKUP(VALUE(SUBSTITUTE(L274,"Filename of Input File ","")),'Metadata Calculations'!L$2:L$1001,'Metadata Calculations'!E$2:E$1001)),"")</f>
        <v/>
      </c>
    </row>
    <row r="275" spans="11:13" x14ac:dyDescent="0.2">
      <c r="K275" s="54" t="s">
        <v>446</v>
      </c>
      <c r="L275" s="54" t="s">
        <v>467</v>
      </c>
      <c r="M275" s="168" t="str">
        <f ca="1">IF(M274&lt;&gt;"",IF(VALUE(SUBSTITUTE(L275,"Filename of Input File ",""))&gt;$M$13,"",LOOKUP(VALUE(SUBSTITUTE(L275,"Filename of Input File ","")),'Metadata Calculations'!L$2:L$1001,'Metadata Calculations'!E$2:E$1001)),"")</f>
        <v/>
      </c>
    </row>
    <row r="276" spans="11:13" x14ac:dyDescent="0.2">
      <c r="K276" s="54" t="s">
        <v>446</v>
      </c>
      <c r="L276" s="54" t="s">
        <v>468</v>
      </c>
      <c r="M276" s="168" t="str">
        <f ca="1">IF(M275&lt;&gt;"",IF(VALUE(SUBSTITUTE(L276,"Filename of Input File ",""))&gt;$M$13,"",LOOKUP(VALUE(SUBSTITUTE(L276,"Filename of Input File ","")),'Metadata Calculations'!L$2:L$1001,'Metadata Calculations'!E$2:E$1001)),"")</f>
        <v/>
      </c>
    </row>
    <row r="277" spans="11:13" x14ac:dyDescent="0.2">
      <c r="K277" s="54" t="s">
        <v>446</v>
      </c>
      <c r="L277" s="54" t="s">
        <v>469</v>
      </c>
      <c r="M277" s="168" t="str">
        <f ca="1">IF(M276&lt;&gt;"",IF(VALUE(SUBSTITUTE(L277,"Filename of Input File ",""))&gt;$M$13,"",LOOKUP(VALUE(SUBSTITUTE(L277,"Filename of Input File ","")),'Metadata Calculations'!L$2:L$1001,'Metadata Calculations'!E$2:E$1001)),"")</f>
        <v/>
      </c>
    </row>
    <row r="278" spans="11:13" x14ac:dyDescent="0.2">
      <c r="K278" s="54" t="s">
        <v>446</v>
      </c>
      <c r="L278" s="54" t="s">
        <v>470</v>
      </c>
      <c r="M278" s="168" t="str">
        <f ca="1">IF(M277&lt;&gt;"",IF(VALUE(SUBSTITUTE(L278,"Filename of Input File ",""))&gt;$M$13,"",LOOKUP(VALUE(SUBSTITUTE(L278,"Filename of Input File ","")),'Metadata Calculations'!L$2:L$1001,'Metadata Calculations'!E$2:E$1001)),"")</f>
        <v/>
      </c>
    </row>
    <row r="279" spans="11:13" x14ac:dyDescent="0.2">
      <c r="K279" s="54" t="s">
        <v>446</v>
      </c>
      <c r="L279" s="54" t="s">
        <v>471</v>
      </c>
      <c r="M279" s="168" t="str">
        <f ca="1">IF(M278&lt;&gt;"",IF(VALUE(SUBSTITUTE(L279,"Filename of Input File ",""))&gt;$M$13,"",LOOKUP(VALUE(SUBSTITUTE(L279,"Filename of Input File ","")),'Metadata Calculations'!L$2:L$1001,'Metadata Calculations'!E$2:E$1001)),"")</f>
        <v/>
      </c>
    </row>
    <row r="280" spans="11:13" x14ac:dyDescent="0.2">
      <c r="K280" s="54" t="s">
        <v>446</v>
      </c>
      <c r="L280" s="54" t="s">
        <v>472</v>
      </c>
      <c r="M280" s="168" t="str">
        <f ca="1">IF(M279&lt;&gt;"",IF(VALUE(SUBSTITUTE(L280,"Filename of Input File ",""))&gt;$M$13,"",LOOKUP(VALUE(SUBSTITUTE(L280,"Filename of Input File ","")),'Metadata Calculations'!L$2:L$1001,'Metadata Calculations'!E$2:E$1001)),"")</f>
        <v/>
      </c>
    </row>
    <row r="281" spans="11:13" x14ac:dyDescent="0.2">
      <c r="K281" s="54" t="s">
        <v>446</v>
      </c>
      <c r="L281" s="54" t="s">
        <v>473</v>
      </c>
      <c r="M281" s="168" t="str">
        <f ca="1">IF(M280&lt;&gt;"",IF(VALUE(SUBSTITUTE(L281,"Filename of Input File ",""))&gt;$M$13,"",LOOKUP(VALUE(SUBSTITUTE(L281,"Filename of Input File ","")),'Metadata Calculations'!L$2:L$1001,'Metadata Calculations'!E$2:E$1001)),"")</f>
        <v/>
      </c>
    </row>
    <row r="282" spans="11:13" x14ac:dyDescent="0.2">
      <c r="K282" s="54" t="s">
        <v>446</v>
      </c>
      <c r="L282" s="54" t="s">
        <v>474</v>
      </c>
      <c r="M282" s="168" t="str">
        <f ca="1">IF(M281&lt;&gt;"",IF(VALUE(SUBSTITUTE(L282,"Filename of Input File ",""))&gt;$M$13,"",LOOKUP(VALUE(SUBSTITUTE(L282,"Filename of Input File ","")),'Metadata Calculations'!L$2:L$1001,'Metadata Calculations'!E$2:E$1001)),"")</f>
        <v/>
      </c>
    </row>
    <row r="283" spans="11:13" x14ac:dyDescent="0.2">
      <c r="K283" s="54" t="s">
        <v>446</v>
      </c>
      <c r="L283" s="54" t="s">
        <v>475</v>
      </c>
      <c r="M283" s="168" t="str">
        <f ca="1">IF(M282&lt;&gt;"",IF(VALUE(SUBSTITUTE(L283,"Filename of Input File ",""))&gt;$M$13,"",LOOKUP(VALUE(SUBSTITUTE(L283,"Filename of Input File ","")),'Metadata Calculations'!L$2:L$1001,'Metadata Calculations'!E$2:E$1001)),"")</f>
        <v/>
      </c>
    </row>
    <row r="284" spans="11:13" x14ac:dyDescent="0.2">
      <c r="K284" s="54" t="s">
        <v>446</v>
      </c>
      <c r="L284" s="54" t="s">
        <v>476</v>
      </c>
      <c r="M284" s="168" t="str">
        <f ca="1">IF(M283&lt;&gt;"",IF(VALUE(SUBSTITUTE(L284,"Filename of Input File ",""))&gt;$M$13,"",LOOKUP(VALUE(SUBSTITUTE(L284,"Filename of Input File ","")),'Metadata Calculations'!L$2:L$1001,'Metadata Calculations'!E$2:E$1001)),"")</f>
        <v/>
      </c>
    </row>
    <row r="285" spans="11:13" x14ac:dyDescent="0.2">
      <c r="K285" s="54" t="s">
        <v>446</v>
      </c>
      <c r="L285" s="54" t="s">
        <v>477</v>
      </c>
      <c r="M285" s="168" t="str">
        <f ca="1">IF(M284&lt;&gt;"",IF(VALUE(SUBSTITUTE(L285,"Filename of Input File ",""))&gt;$M$13,"",LOOKUP(VALUE(SUBSTITUTE(L285,"Filename of Input File ","")),'Metadata Calculations'!L$2:L$1001,'Metadata Calculations'!E$2:E$1001)),"")</f>
        <v/>
      </c>
    </row>
    <row r="286" spans="11:13" x14ac:dyDescent="0.2">
      <c r="K286" s="54" t="s">
        <v>446</v>
      </c>
      <c r="L286" s="54" t="s">
        <v>478</v>
      </c>
      <c r="M286" s="168" t="str">
        <f ca="1">IF(M285&lt;&gt;"",IF(VALUE(SUBSTITUTE(L286,"Filename of Input File ",""))&gt;$M$13,"",LOOKUP(VALUE(SUBSTITUTE(L286,"Filename of Input File ","")),'Metadata Calculations'!L$2:L$1001,'Metadata Calculations'!E$2:E$1001)),"")</f>
        <v/>
      </c>
    </row>
    <row r="287" spans="11:13" x14ac:dyDescent="0.2">
      <c r="K287" s="54" t="s">
        <v>446</v>
      </c>
      <c r="L287" s="54" t="s">
        <v>479</v>
      </c>
      <c r="M287" s="168" t="str">
        <f ca="1">IF(M286&lt;&gt;"",IF(VALUE(SUBSTITUTE(L287,"Filename of Input File ",""))&gt;$M$13,"",LOOKUP(VALUE(SUBSTITUTE(L287,"Filename of Input File ","")),'Metadata Calculations'!L$2:L$1001,'Metadata Calculations'!E$2:E$1001)),"")</f>
        <v/>
      </c>
    </row>
    <row r="288" spans="11:13" x14ac:dyDescent="0.2">
      <c r="K288" s="54" t="s">
        <v>446</v>
      </c>
      <c r="L288" s="54" t="s">
        <v>480</v>
      </c>
      <c r="M288" s="168" t="str">
        <f ca="1">IF(M287&lt;&gt;"",IF(VALUE(SUBSTITUTE(L288,"Filename of Input File ",""))&gt;$M$13,"",LOOKUP(VALUE(SUBSTITUTE(L288,"Filename of Input File ","")),'Metadata Calculations'!L$2:L$1001,'Metadata Calculations'!E$2:E$1001)),"")</f>
        <v/>
      </c>
    </row>
    <row r="289" spans="11:13" x14ac:dyDescent="0.2">
      <c r="K289" s="54" t="s">
        <v>446</v>
      </c>
      <c r="L289" s="54" t="s">
        <v>481</v>
      </c>
      <c r="M289" s="168" t="str">
        <f ca="1">IF(M288&lt;&gt;"",IF(VALUE(SUBSTITUTE(L289,"Filename of Input File ",""))&gt;$M$13,"",LOOKUP(VALUE(SUBSTITUTE(L289,"Filename of Input File ","")),'Metadata Calculations'!L$2:L$1001,'Metadata Calculations'!E$2:E$1001)),"")</f>
        <v/>
      </c>
    </row>
    <row r="290" spans="11:13" x14ac:dyDescent="0.2">
      <c r="K290" s="54" t="s">
        <v>446</v>
      </c>
      <c r="L290" s="54" t="s">
        <v>482</v>
      </c>
      <c r="M290" s="168" t="str">
        <f ca="1">IF(M289&lt;&gt;"",IF(VALUE(SUBSTITUTE(L290,"Filename of Input File ",""))&gt;$M$13,"",LOOKUP(VALUE(SUBSTITUTE(L290,"Filename of Input File ","")),'Metadata Calculations'!L$2:L$1001,'Metadata Calculations'!E$2:E$1001)),"")</f>
        <v/>
      </c>
    </row>
    <row r="291" spans="11:13" x14ac:dyDescent="0.2">
      <c r="K291" s="54" t="s">
        <v>446</v>
      </c>
      <c r="L291" s="54" t="s">
        <v>483</v>
      </c>
      <c r="M291" s="168" t="str">
        <f ca="1">IF(M290&lt;&gt;"",IF(VALUE(SUBSTITUTE(L291,"Filename of Input File ",""))&gt;$M$13,"",LOOKUP(VALUE(SUBSTITUTE(L291,"Filename of Input File ","")),'Metadata Calculations'!L$2:L$1001,'Metadata Calculations'!E$2:E$1001)),"")</f>
        <v/>
      </c>
    </row>
    <row r="292" spans="11:13" x14ac:dyDescent="0.2">
      <c r="K292" s="54" t="s">
        <v>446</v>
      </c>
      <c r="L292" s="54" t="s">
        <v>484</v>
      </c>
      <c r="M292" s="168" t="str">
        <f ca="1">IF(M291&lt;&gt;"",IF(VALUE(SUBSTITUTE(L292,"Filename of Input File ",""))&gt;$M$13,"",LOOKUP(VALUE(SUBSTITUTE(L292,"Filename of Input File ","")),'Metadata Calculations'!L$2:L$1001,'Metadata Calculations'!E$2:E$1001)),"")</f>
        <v/>
      </c>
    </row>
    <row r="293" spans="11:13" x14ac:dyDescent="0.2">
      <c r="K293" s="54" t="s">
        <v>446</v>
      </c>
      <c r="L293" s="54" t="s">
        <v>485</v>
      </c>
      <c r="M293" s="168" t="str">
        <f ca="1">IF(M292&lt;&gt;"",IF(VALUE(SUBSTITUTE(L293,"Filename of Input File ",""))&gt;$M$13,"",LOOKUP(VALUE(SUBSTITUTE(L293,"Filename of Input File ","")),'Metadata Calculations'!L$2:L$1001,'Metadata Calculations'!E$2:E$1001)),"")</f>
        <v/>
      </c>
    </row>
    <row r="294" spans="11:13" x14ac:dyDescent="0.2">
      <c r="K294" s="54" t="s">
        <v>446</v>
      </c>
      <c r="L294" s="54" t="s">
        <v>486</v>
      </c>
      <c r="M294" s="168" t="str">
        <f ca="1">IF(M293&lt;&gt;"",IF(VALUE(SUBSTITUTE(L294,"Filename of Input File ",""))&gt;$M$13,"",LOOKUP(VALUE(SUBSTITUTE(L294,"Filename of Input File ","")),'Metadata Calculations'!L$2:L$1001,'Metadata Calculations'!E$2:E$1001)),"")</f>
        <v/>
      </c>
    </row>
    <row r="295" spans="11:13" x14ac:dyDescent="0.2">
      <c r="K295" s="54" t="s">
        <v>446</v>
      </c>
      <c r="L295" s="54" t="s">
        <v>487</v>
      </c>
      <c r="M295" s="168" t="str">
        <f ca="1">IF(M294&lt;&gt;"",IF(VALUE(SUBSTITUTE(L295,"Filename of Input File ",""))&gt;$M$13,"",LOOKUP(VALUE(SUBSTITUTE(L295,"Filename of Input File ","")),'Metadata Calculations'!L$2:L$1001,'Metadata Calculations'!E$2:E$1001)),"")</f>
        <v/>
      </c>
    </row>
    <row r="296" spans="11:13" x14ac:dyDescent="0.2">
      <c r="K296" s="54" t="s">
        <v>446</v>
      </c>
      <c r="L296" s="54" t="s">
        <v>488</v>
      </c>
      <c r="M296" s="168" t="str">
        <f ca="1">IF(M295&lt;&gt;"",IF(VALUE(SUBSTITUTE(L296,"Filename of Input File ",""))&gt;$M$13,"",LOOKUP(VALUE(SUBSTITUTE(L296,"Filename of Input File ","")),'Metadata Calculations'!L$2:L$1001,'Metadata Calculations'!E$2:E$1001)),"")</f>
        <v/>
      </c>
    </row>
    <row r="297" spans="11:13" x14ac:dyDescent="0.2">
      <c r="K297" s="54" t="s">
        <v>446</v>
      </c>
      <c r="L297" s="54" t="s">
        <v>489</v>
      </c>
      <c r="M297" s="168" t="str">
        <f ca="1">IF(M296&lt;&gt;"",IF(VALUE(SUBSTITUTE(L297,"Filename of Input File ",""))&gt;$M$13,"",LOOKUP(VALUE(SUBSTITUTE(L297,"Filename of Input File ","")),'Metadata Calculations'!L$2:L$1001,'Metadata Calculations'!E$2:E$1001)),"")</f>
        <v/>
      </c>
    </row>
    <row r="298" spans="11:13" x14ac:dyDescent="0.2">
      <c r="K298" s="54" t="s">
        <v>446</v>
      </c>
      <c r="L298" s="54" t="s">
        <v>490</v>
      </c>
      <c r="M298" s="168" t="str">
        <f ca="1">IF(M297&lt;&gt;"",IF(VALUE(SUBSTITUTE(L298,"Filename of Input File ",""))&gt;$M$13,"",LOOKUP(VALUE(SUBSTITUTE(L298,"Filename of Input File ","")),'Metadata Calculations'!L$2:L$1001,'Metadata Calculations'!E$2:E$1001)),"")</f>
        <v/>
      </c>
    </row>
    <row r="299" spans="11:13" x14ac:dyDescent="0.2">
      <c r="K299" s="54" t="s">
        <v>446</v>
      </c>
      <c r="L299" s="54" t="s">
        <v>491</v>
      </c>
      <c r="M299" s="168" t="str">
        <f ca="1">IF(M298&lt;&gt;"",IF(VALUE(SUBSTITUTE(L299,"Filename of Input File ",""))&gt;$M$13,"",LOOKUP(VALUE(SUBSTITUTE(L299,"Filename of Input File ","")),'Metadata Calculations'!L$2:L$1001,'Metadata Calculations'!E$2:E$1001)),"")</f>
        <v/>
      </c>
    </row>
    <row r="300" spans="11:13" x14ac:dyDescent="0.2">
      <c r="K300" s="54" t="s">
        <v>446</v>
      </c>
      <c r="L300" s="54" t="s">
        <v>492</v>
      </c>
      <c r="M300" s="168" t="str">
        <f ca="1">IF(M299&lt;&gt;"",IF(VALUE(SUBSTITUTE(L300,"Filename of Input File ",""))&gt;$M$13,"",LOOKUP(VALUE(SUBSTITUTE(L300,"Filename of Input File ","")),'Metadata Calculations'!L$2:L$1001,'Metadata Calculations'!E$2:E$1001)),"")</f>
        <v/>
      </c>
    </row>
    <row r="301" spans="11:13" x14ac:dyDescent="0.2">
      <c r="K301" s="54" t="s">
        <v>446</v>
      </c>
      <c r="L301" s="54" t="s">
        <v>493</v>
      </c>
      <c r="M301" s="168" t="str">
        <f ca="1">IF(M300&lt;&gt;"",IF(VALUE(SUBSTITUTE(L301,"Filename of Input File ",""))&gt;$M$13,"",LOOKUP(VALUE(SUBSTITUTE(L301,"Filename of Input File ","")),'Metadata Calculations'!L$2:L$1001,'Metadata Calculations'!E$2:E$1001)),"")</f>
        <v/>
      </c>
    </row>
    <row r="302" spans="11:13" x14ac:dyDescent="0.2">
      <c r="K302" s="54" t="s">
        <v>446</v>
      </c>
      <c r="L302" s="54" t="s">
        <v>494</v>
      </c>
      <c r="M302" s="168" t="str">
        <f ca="1">IF(M301&lt;&gt;"",IF(VALUE(SUBSTITUTE(L302,"Filename of Input File ",""))&gt;$M$13,"",LOOKUP(VALUE(SUBSTITUTE(L302,"Filename of Input File ","")),'Metadata Calculations'!L$2:L$1001,'Metadata Calculations'!E$2:E$1001)),"")</f>
        <v/>
      </c>
    </row>
    <row r="303" spans="11:13" x14ac:dyDescent="0.2">
      <c r="K303" s="54" t="s">
        <v>446</v>
      </c>
      <c r="L303" s="54" t="s">
        <v>495</v>
      </c>
      <c r="M303" s="168" t="str">
        <f ca="1">IF(M302&lt;&gt;"",IF(VALUE(SUBSTITUTE(L303,"Filename of Input File ",""))&gt;$M$13,"",LOOKUP(VALUE(SUBSTITUTE(L303,"Filename of Input File ","")),'Metadata Calculations'!L$2:L$1001,'Metadata Calculations'!E$2:E$1001)),"")</f>
        <v/>
      </c>
    </row>
    <row r="304" spans="11:13" x14ac:dyDescent="0.2">
      <c r="K304" s="54" t="s">
        <v>446</v>
      </c>
      <c r="L304" s="54" t="s">
        <v>496</v>
      </c>
      <c r="M304" s="168" t="str">
        <f ca="1">IF(M303&lt;&gt;"",IF(VALUE(SUBSTITUTE(L304,"Filename of Input File ",""))&gt;$M$13,"",LOOKUP(VALUE(SUBSTITUTE(L304,"Filename of Input File ","")),'Metadata Calculations'!L$2:L$1001,'Metadata Calculations'!E$2:E$1001)),"")</f>
        <v/>
      </c>
    </row>
    <row r="305" spans="11:13" x14ac:dyDescent="0.2">
      <c r="K305" s="54" t="s">
        <v>446</v>
      </c>
      <c r="L305" s="54" t="s">
        <v>497</v>
      </c>
      <c r="M305" s="168" t="str">
        <f ca="1">IF(M304&lt;&gt;"",IF(VALUE(SUBSTITUTE(L305,"Filename of Input File ",""))&gt;$M$13,"",LOOKUP(VALUE(SUBSTITUTE(L305,"Filename of Input File ","")),'Metadata Calculations'!L$2:L$1001,'Metadata Calculations'!E$2:E$1001)),"")</f>
        <v/>
      </c>
    </row>
    <row r="306" spans="11:13" x14ac:dyDescent="0.2">
      <c r="K306" s="54" t="s">
        <v>446</v>
      </c>
      <c r="L306" s="54" t="s">
        <v>498</v>
      </c>
      <c r="M306" s="168" t="str">
        <f ca="1">IF(M305&lt;&gt;"",IF(VALUE(SUBSTITUTE(L306,"Filename of Input File ",""))&gt;$M$13,"",LOOKUP(VALUE(SUBSTITUTE(L306,"Filename of Input File ","")),'Metadata Calculations'!L$2:L$1001,'Metadata Calculations'!E$2:E$1001)),"")</f>
        <v/>
      </c>
    </row>
    <row r="307" spans="11:13" x14ac:dyDescent="0.2">
      <c r="K307" s="54" t="s">
        <v>446</v>
      </c>
      <c r="L307" s="54" t="s">
        <v>499</v>
      </c>
      <c r="M307" s="168" t="str">
        <f ca="1">IF(M306&lt;&gt;"",IF(VALUE(SUBSTITUTE(L307,"Filename of Input File ",""))&gt;$M$13,"",LOOKUP(VALUE(SUBSTITUTE(L307,"Filename of Input File ","")),'Metadata Calculations'!L$2:L$1001,'Metadata Calculations'!E$2:E$1001)),"")</f>
        <v/>
      </c>
    </row>
    <row r="308" spans="11:13" x14ac:dyDescent="0.2">
      <c r="K308" s="54" t="s">
        <v>446</v>
      </c>
      <c r="L308" s="54" t="s">
        <v>500</v>
      </c>
      <c r="M308" s="168" t="str">
        <f ca="1">IF(M307&lt;&gt;"",IF(VALUE(SUBSTITUTE(L308,"Filename of Input File ",""))&gt;$M$13,"",LOOKUP(VALUE(SUBSTITUTE(L308,"Filename of Input File ","")),'Metadata Calculations'!L$2:L$1001,'Metadata Calculations'!E$2:E$1001)),"")</f>
        <v/>
      </c>
    </row>
    <row r="309" spans="11:13" x14ac:dyDescent="0.2">
      <c r="K309" s="54" t="s">
        <v>446</v>
      </c>
      <c r="L309" s="54" t="s">
        <v>501</v>
      </c>
      <c r="M309" s="168" t="str">
        <f ca="1">IF(M308&lt;&gt;"",IF(VALUE(SUBSTITUTE(L309,"Filename of Input File ",""))&gt;$M$13,"",LOOKUP(VALUE(SUBSTITUTE(L309,"Filename of Input File ","")),'Metadata Calculations'!L$2:L$1001,'Metadata Calculations'!E$2:E$1001)),"")</f>
        <v/>
      </c>
    </row>
    <row r="310" spans="11:13" x14ac:dyDescent="0.2">
      <c r="K310" s="54" t="s">
        <v>446</v>
      </c>
      <c r="L310" s="54" t="s">
        <v>502</v>
      </c>
      <c r="M310" s="168" t="str">
        <f ca="1">IF(M309&lt;&gt;"",IF(VALUE(SUBSTITUTE(L310,"Filename of Input File ",""))&gt;$M$13,"",LOOKUP(VALUE(SUBSTITUTE(L310,"Filename of Input File ","")),'Metadata Calculations'!L$2:L$1001,'Metadata Calculations'!E$2:E$1001)),"")</f>
        <v/>
      </c>
    </row>
    <row r="311" spans="11:13" x14ac:dyDescent="0.2">
      <c r="K311" s="54" t="s">
        <v>446</v>
      </c>
      <c r="L311" s="54" t="s">
        <v>503</v>
      </c>
      <c r="M311" s="168" t="str">
        <f ca="1">IF(M310&lt;&gt;"",IF(VALUE(SUBSTITUTE(L311,"Filename of Input File ",""))&gt;$M$13,"",LOOKUP(VALUE(SUBSTITUTE(L311,"Filename of Input File ","")),'Metadata Calculations'!L$2:L$1001,'Metadata Calculations'!E$2:E$1001)),"")</f>
        <v/>
      </c>
    </row>
    <row r="312" spans="11:13" x14ac:dyDescent="0.2">
      <c r="K312" s="54" t="s">
        <v>446</v>
      </c>
      <c r="L312" s="54" t="s">
        <v>504</v>
      </c>
      <c r="M312" s="168" t="str">
        <f ca="1">IF(M311&lt;&gt;"",IF(VALUE(SUBSTITUTE(L312,"Filename of Input File ",""))&gt;$M$13,"",LOOKUP(VALUE(SUBSTITUTE(L312,"Filename of Input File ","")),'Metadata Calculations'!L$2:L$1001,'Metadata Calculations'!E$2:E$1001)),"")</f>
        <v/>
      </c>
    </row>
    <row r="313" spans="11:13" x14ac:dyDescent="0.2">
      <c r="K313" s="54" t="s">
        <v>446</v>
      </c>
      <c r="L313" s="54" t="s">
        <v>505</v>
      </c>
      <c r="M313" s="168" t="str">
        <f ca="1">IF(M312&lt;&gt;"",IF(VALUE(SUBSTITUTE(L313,"Filename of Input File ",""))&gt;$M$13,"",LOOKUP(VALUE(SUBSTITUTE(L313,"Filename of Input File ","")),'Metadata Calculations'!L$2:L$1001,'Metadata Calculations'!E$2:E$1001)),"")</f>
        <v/>
      </c>
    </row>
    <row r="314" spans="11:13" x14ac:dyDescent="0.2">
      <c r="K314" s="54" t="s">
        <v>446</v>
      </c>
      <c r="L314" s="54" t="s">
        <v>506</v>
      </c>
      <c r="M314" s="168" t="str">
        <f ca="1">IF(M313&lt;&gt;"",IF(VALUE(SUBSTITUTE(L314,"Filename of Input File ",""))&gt;$M$13,"",LOOKUP(VALUE(SUBSTITUTE(L314,"Filename of Input File ","")),'Metadata Calculations'!L$2:L$1001,'Metadata Calculations'!E$2:E$1001)),"")</f>
        <v/>
      </c>
    </row>
    <row r="315" spans="11:13" x14ac:dyDescent="0.2">
      <c r="K315" s="54" t="s">
        <v>446</v>
      </c>
      <c r="L315" s="54" t="s">
        <v>507</v>
      </c>
      <c r="M315" s="168" t="str">
        <f ca="1">IF(M314&lt;&gt;"",IF(VALUE(SUBSTITUTE(L315,"Filename of Input File ",""))&gt;$M$13,"",LOOKUP(VALUE(SUBSTITUTE(L315,"Filename of Input File ","")),'Metadata Calculations'!L$2:L$1001,'Metadata Calculations'!E$2:E$1001)),"")</f>
        <v/>
      </c>
    </row>
    <row r="316" spans="11:13" x14ac:dyDescent="0.2">
      <c r="K316" s="54" t="s">
        <v>446</v>
      </c>
      <c r="L316" s="54" t="s">
        <v>508</v>
      </c>
      <c r="M316" s="168" t="str">
        <f ca="1">IF(M315&lt;&gt;"",IF(VALUE(SUBSTITUTE(L316,"Filename of Input File ",""))&gt;$M$13,"",LOOKUP(VALUE(SUBSTITUTE(L316,"Filename of Input File ","")),'Metadata Calculations'!L$2:L$1001,'Metadata Calculations'!E$2:E$1001)),"")</f>
        <v/>
      </c>
    </row>
    <row r="317" spans="11:13" x14ac:dyDescent="0.2">
      <c r="K317" s="54" t="s">
        <v>446</v>
      </c>
      <c r="L317" s="54" t="s">
        <v>509</v>
      </c>
      <c r="M317" s="168" t="str">
        <f ca="1">IF(M316&lt;&gt;"",IF(VALUE(SUBSTITUTE(L317,"Filename of Input File ",""))&gt;$M$13,"",LOOKUP(VALUE(SUBSTITUTE(L317,"Filename of Input File ","")),'Metadata Calculations'!L$2:L$1001,'Metadata Calculations'!E$2:E$1001)),"")</f>
        <v/>
      </c>
    </row>
    <row r="318" spans="11:13" x14ac:dyDescent="0.2">
      <c r="K318" s="54" t="s">
        <v>446</v>
      </c>
      <c r="L318" s="54" t="s">
        <v>510</v>
      </c>
      <c r="M318" s="168" t="str">
        <f ca="1">IF(M317&lt;&gt;"",IF(VALUE(SUBSTITUTE(L318,"Filename of Input File ",""))&gt;$M$13,"",LOOKUP(VALUE(SUBSTITUTE(L318,"Filename of Input File ","")),'Metadata Calculations'!L$2:L$1001,'Metadata Calculations'!E$2:E$1001)),"")</f>
        <v/>
      </c>
    </row>
    <row r="319" spans="11:13" x14ac:dyDescent="0.2">
      <c r="K319" s="54" t="s">
        <v>446</v>
      </c>
      <c r="L319" s="54" t="s">
        <v>511</v>
      </c>
      <c r="M319" s="168" t="str">
        <f ca="1">IF(M318&lt;&gt;"",IF(VALUE(SUBSTITUTE(L319,"Filename of Input File ",""))&gt;$M$13,"",LOOKUP(VALUE(SUBSTITUTE(L319,"Filename of Input File ","")),'Metadata Calculations'!L$2:L$1001,'Metadata Calculations'!E$2:E$1001)),"")</f>
        <v/>
      </c>
    </row>
    <row r="320" spans="11:13" x14ac:dyDescent="0.2">
      <c r="K320" s="54" t="s">
        <v>446</v>
      </c>
      <c r="L320" s="54" t="s">
        <v>512</v>
      </c>
      <c r="M320" s="168" t="str">
        <f ca="1">IF(M319&lt;&gt;"",IF(VALUE(SUBSTITUTE(L320,"Filename of Input File ",""))&gt;$M$13,"",LOOKUP(VALUE(SUBSTITUTE(L320,"Filename of Input File ","")),'Metadata Calculations'!L$2:L$1001,'Metadata Calculations'!E$2:E$1001)),"")</f>
        <v/>
      </c>
    </row>
    <row r="321" spans="11:13" x14ac:dyDescent="0.2">
      <c r="K321" s="54" t="s">
        <v>446</v>
      </c>
      <c r="L321" s="54" t="s">
        <v>513</v>
      </c>
      <c r="M321" s="168" t="str">
        <f ca="1">IF(M320&lt;&gt;"",IF(VALUE(SUBSTITUTE(L321,"Filename of Input File ",""))&gt;$M$13,"",LOOKUP(VALUE(SUBSTITUTE(L321,"Filename of Input File ","")),'Metadata Calculations'!L$2:L$1001,'Metadata Calculations'!E$2:E$1001)),"")</f>
        <v/>
      </c>
    </row>
    <row r="322" spans="11:13" x14ac:dyDescent="0.2">
      <c r="K322" s="54" t="s">
        <v>446</v>
      </c>
      <c r="L322" s="54" t="s">
        <v>514</v>
      </c>
      <c r="M322" s="168" t="str">
        <f ca="1">IF(M321&lt;&gt;"",IF(VALUE(SUBSTITUTE(L322,"Filename of Input File ",""))&gt;$M$13,"",LOOKUP(VALUE(SUBSTITUTE(L322,"Filename of Input File ","")),'Metadata Calculations'!L$2:L$1001,'Metadata Calculations'!E$2:E$1001)),"")</f>
        <v/>
      </c>
    </row>
    <row r="323" spans="11:13" x14ac:dyDescent="0.2">
      <c r="K323" s="54" t="s">
        <v>446</v>
      </c>
      <c r="L323" s="54" t="s">
        <v>515</v>
      </c>
      <c r="M323" s="168" t="str">
        <f ca="1">IF(M322&lt;&gt;"",IF(VALUE(SUBSTITUTE(L323,"Filename of Input File ",""))&gt;$M$13,"",LOOKUP(VALUE(SUBSTITUTE(L323,"Filename of Input File ","")),'Metadata Calculations'!L$2:L$1001,'Metadata Calculations'!E$2:E$1001)),"")</f>
        <v/>
      </c>
    </row>
    <row r="324" spans="11:13" x14ac:dyDescent="0.2">
      <c r="K324" s="54" t="s">
        <v>446</v>
      </c>
      <c r="L324" s="54" t="s">
        <v>516</v>
      </c>
      <c r="M324" s="168" t="str">
        <f ca="1">IF(M323&lt;&gt;"",IF(VALUE(SUBSTITUTE(L324,"Filename of Input File ",""))&gt;$M$13,"",LOOKUP(VALUE(SUBSTITUTE(L324,"Filename of Input File ","")),'Metadata Calculations'!L$2:L$1001,'Metadata Calculations'!E$2:E$1001)),"")</f>
        <v/>
      </c>
    </row>
    <row r="325" spans="11:13" x14ac:dyDescent="0.2">
      <c r="K325" s="54" t="s">
        <v>446</v>
      </c>
      <c r="L325" s="54" t="s">
        <v>517</v>
      </c>
      <c r="M325" s="168" t="str">
        <f ca="1">IF(M324&lt;&gt;"",IF(VALUE(SUBSTITUTE(L325,"Filename of Input File ",""))&gt;$M$13,"",LOOKUP(VALUE(SUBSTITUTE(L325,"Filename of Input File ","")),'Metadata Calculations'!L$2:L$1001,'Metadata Calculations'!E$2:E$1001)),"")</f>
        <v/>
      </c>
    </row>
    <row r="326" spans="11:13" x14ac:dyDescent="0.2">
      <c r="K326" s="54" t="s">
        <v>446</v>
      </c>
      <c r="L326" s="54" t="s">
        <v>518</v>
      </c>
      <c r="M326" s="168" t="str">
        <f ca="1">IF(M325&lt;&gt;"",IF(VALUE(SUBSTITUTE(L326,"Filename of Input File ",""))&gt;$M$13,"",LOOKUP(VALUE(SUBSTITUTE(L326,"Filename of Input File ","")),'Metadata Calculations'!L$2:L$1001,'Metadata Calculations'!E$2:E$1001)),"")</f>
        <v/>
      </c>
    </row>
    <row r="327" spans="11:13" x14ac:dyDescent="0.2">
      <c r="K327" s="54" t="s">
        <v>446</v>
      </c>
      <c r="L327" s="54" t="s">
        <v>519</v>
      </c>
      <c r="M327" s="168" t="str">
        <f ca="1">IF(M326&lt;&gt;"",IF(VALUE(SUBSTITUTE(L327,"Filename of Input File ",""))&gt;$M$13,"",LOOKUP(VALUE(SUBSTITUTE(L327,"Filename of Input File ","")),'Metadata Calculations'!L$2:L$1001,'Metadata Calculations'!E$2:E$1001)),"")</f>
        <v/>
      </c>
    </row>
    <row r="328" spans="11:13" x14ac:dyDescent="0.2">
      <c r="K328" s="54" t="s">
        <v>446</v>
      </c>
      <c r="L328" s="54" t="s">
        <v>520</v>
      </c>
      <c r="M328" s="168" t="str">
        <f ca="1">IF(M327&lt;&gt;"",IF(VALUE(SUBSTITUTE(L328,"Filename of Input File ",""))&gt;$M$13,"",LOOKUP(VALUE(SUBSTITUTE(L328,"Filename of Input File ","")),'Metadata Calculations'!L$2:L$1001,'Metadata Calculations'!E$2:E$1001)),"")</f>
        <v/>
      </c>
    </row>
    <row r="329" spans="11:13" x14ac:dyDescent="0.2">
      <c r="K329" s="54" t="s">
        <v>446</v>
      </c>
      <c r="L329" s="54" t="s">
        <v>521</v>
      </c>
      <c r="M329" s="168" t="str">
        <f ca="1">IF(M328&lt;&gt;"",IF(VALUE(SUBSTITUTE(L329,"Filename of Input File ",""))&gt;$M$13,"",LOOKUP(VALUE(SUBSTITUTE(L329,"Filename of Input File ","")),'Metadata Calculations'!L$2:L$1001,'Metadata Calculations'!E$2:E$1001)),"")</f>
        <v/>
      </c>
    </row>
    <row r="330" spans="11:13" x14ac:dyDescent="0.2">
      <c r="K330" s="54" t="s">
        <v>446</v>
      </c>
      <c r="L330" s="54" t="s">
        <v>522</v>
      </c>
      <c r="M330" s="168" t="str">
        <f ca="1">IF(M329&lt;&gt;"",IF(VALUE(SUBSTITUTE(L330,"Filename of Input File ",""))&gt;$M$13,"",LOOKUP(VALUE(SUBSTITUTE(L330,"Filename of Input File ","")),'Metadata Calculations'!L$2:L$1001,'Metadata Calculations'!E$2:E$1001)),"")</f>
        <v/>
      </c>
    </row>
    <row r="331" spans="11:13" x14ac:dyDescent="0.2">
      <c r="K331" s="54" t="s">
        <v>446</v>
      </c>
      <c r="L331" s="54" t="s">
        <v>523</v>
      </c>
      <c r="M331" s="168" t="str">
        <f ca="1">IF(M330&lt;&gt;"",IF(VALUE(SUBSTITUTE(L331,"Filename of Input File ",""))&gt;$M$13,"",LOOKUP(VALUE(SUBSTITUTE(L331,"Filename of Input File ","")),'Metadata Calculations'!L$2:L$1001,'Metadata Calculations'!E$2:E$1001)),"")</f>
        <v/>
      </c>
    </row>
    <row r="332" spans="11:13" x14ac:dyDescent="0.2">
      <c r="K332" s="54" t="s">
        <v>446</v>
      </c>
      <c r="L332" s="54" t="s">
        <v>524</v>
      </c>
      <c r="M332" s="168" t="str">
        <f ca="1">IF(M331&lt;&gt;"",IF(VALUE(SUBSTITUTE(L332,"Filename of Input File ",""))&gt;$M$13,"",LOOKUP(VALUE(SUBSTITUTE(L332,"Filename of Input File ","")),'Metadata Calculations'!L$2:L$1001,'Metadata Calculations'!E$2:E$1001)),"")</f>
        <v/>
      </c>
    </row>
    <row r="333" spans="11:13" x14ac:dyDescent="0.2">
      <c r="K333" s="54" t="s">
        <v>446</v>
      </c>
      <c r="L333" s="54" t="s">
        <v>525</v>
      </c>
      <c r="M333" s="168" t="str">
        <f ca="1">IF(M332&lt;&gt;"",IF(VALUE(SUBSTITUTE(L333,"Filename of Input File ",""))&gt;$M$13,"",LOOKUP(VALUE(SUBSTITUTE(L333,"Filename of Input File ","")),'Metadata Calculations'!L$2:L$1001,'Metadata Calculations'!E$2:E$1001)),"")</f>
        <v/>
      </c>
    </row>
    <row r="334" spans="11:13" x14ac:dyDescent="0.2">
      <c r="K334" s="54" t="s">
        <v>446</v>
      </c>
      <c r="L334" s="54" t="s">
        <v>526</v>
      </c>
      <c r="M334" s="168" t="str">
        <f ca="1">IF(M333&lt;&gt;"",IF(VALUE(SUBSTITUTE(L334,"Filename of Input File ",""))&gt;$M$13,"",LOOKUP(VALUE(SUBSTITUTE(L334,"Filename of Input File ","")),'Metadata Calculations'!L$2:L$1001,'Metadata Calculations'!E$2:E$1001)),"")</f>
        <v/>
      </c>
    </row>
    <row r="335" spans="11:13" x14ac:dyDescent="0.2">
      <c r="K335" s="54" t="s">
        <v>446</v>
      </c>
      <c r="L335" s="54" t="s">
        <v>527</v>
      </c>
      <c r="M335" s="168" t="str">
        <f ca="1">IF(M334&lt;&gt;"",IF(VALUE(SUBSTITUTE(L335,"Filename of Input File ",""))&gt;$M$13,"",LOOKUP(VALUE(SUBSTITUTE(L335,"Filename of Input File ","")),'Metadata Calculations'!L$2:L$1001,'Metadata Calculations'!E$2:E$1001)),"")</f>
        <v/>
      </c>
    </row>
    <row r="336" spans="11:13" x14ac:dyDescent="0.2">
      <c r="K336" s="54" t="s">
        <v>446</v>
      </c>
      <c r="L336" s="54" t="s">
        <v>528</v>
      </c>
      <c r="M336" s="168" t="str">
        <f ca="1">IF(M335&lt;&gt;"",IF(VALUE(SUBSTITUTE(L336,"Filename of Input File ",""))&gt;$M$13,"",LOOKUP(VALUE(SUBSTITUTE(L336,"Filename of Input File ","")),'Metadata Calculations'!L$2:L$1001,'Metadata Calculations'!E$2:E$1001)),"")</f>
        <v/>
      </c>
    </row>
    <row r="337" spans="11:13" x14ac:dyDescent="0.2">
      <c r="K337" s="54" t="s">
        <v>446</v>
      </c>
      <c r="L337" s="54" t="s">
        <v>529</v>
      </c>
      <c r="M337" s="168" t="str">
        <f ca="1">IF(M336&lt;&gt;"",IF(VALUE(SUBSTITUTE(L337,"Filename of Input File ",""))&gt;$M$13,"",LOOKUP(VALUE(SUBSTITUTE(L337,"Filename of Input File ","")),'Metadata Calculations'!L$2:L$1001,'Metadata Calculations'!E$2:E$1001)),"")</f>
        <v/>
      </c>
    </row>
    <row r="338" spans="11:13" x14ac:dyDescent="0.2">
      <c r="K338" s="54" t="s">
        <v>446</v>
      </c>
      <c r="L338" s="54" t="s">
        <v>530</v>
      </c>
      <c r="M338" s="168" t="str">
        <f ca="1">IF(M337&lt;&gt;"",IF(VALUE(SUBSTITUTE(L338,"Filename of Input File ",""))&gt;$M$13,"",LOOKUP(VALUE(SUBSTITUTE(L338,"Filename of Input File ","")),'Metadata Calculations'!L$2:L$1001,'Metadata Calculations'!E$2:E$1001)),"")</f>
        <v/>
      </c>
    </row>
    <row r="339" spans="11:13" x14ac:dyDescent="0.2">
      <c r="K339" s="54" t="s">
        <v>446</v>
      </c>
      <c r="L339" s="54" t="s">
        <v>531</v>
      </c>
      <c r="M339" s="168" t="str">
        <f ca="1">IF(M338&lt;&gt;"",IF(VALUE(SUBSTITUTE(L339,"Filename of Input File ",""))&gt;$M$13,"",LOOKUP(VALUE(SUBSTITUTE(L339,"Filename of Input File ","")),'Metadata Calculations'!L$2:L$1001,'Metadata Calculations'!E$2:E$1001)),"")</f>
        <v/>
      </c>
    </row>
    <row r="340" spans="11:13" x14ac:dyDescent="0.2">
      <c r="K340" s="54" t="s">
        <v>446</v>
      </c>
      <c r="L340" s="54" t="s">
        <v>532</v>
      </c>
      <c r="M340" s="168" t="str">
        <f ca="1">IF(M339&lt;&gt;"",IF(VALUE(SUBSTITUTE(L340,"Filename of Input File ",""))&gt;$M$13,"",LOOKUP(VALUE(SUBSTITUTE(L340,"Filename of Input File ","")),'Metadata Calculations'!L$2:L$1001,'Metadata Calculations'!E$2:E$1001)),"")</f>
        <v/>
      </c>
    </row>
    <row r="341" spans="11:13" x14ac:dyDescent="0.2">
      <c r="K341" s="54" t="s">
        <v>446</v>
      </c>
      <c r="L341" s="54" t="s">
        <v>533</v>
      </c>
      <c r="M341" s="168" t="str">
        <f ca="1">IF(M340&lt;&gt;"",IF(VALUE(SUBSTITUTE(L341,"Filename of Input File ",""))&gt;$M$13,"",LOOKUP(VALUE(SUBSTITUTE(L341,"Filename of Input File ","")),'Metadata Calculations'!L$2:L$1001,'Metadata Calculations'!E$2:E$1001)),"")</f>
        <v/>
      </c>
    </row>
    <row r="342" spans="11:13" x14ac:dyDescent="0.2">
      <c r="K342" s="54" t="s">
        <v>446</v>
      </c>
      <c r="L342" s="54" t="s">
        <v>534</v>
      </c>
      <c r="M342" s="168" t="str">
        <f ca="1">IF(M341&lt;&gt;"",IF(VALUE(SUBSTITUTE(L342,"Filename of Input File ",""))&gt;$M$13,"",LOOKUP(VALUE(SUBSTITUTE(L342,"Filename of Input File ","")),'Metadata Calculations'!L$2:L$1001,'Metadata Calculations'!E$2:E$1001)),"")</f>
        <v/>
      </c>
    </row>
    <row r="343" spans="11:13" x14ac:dyDescent="0.2">
      <c r="K343" s="54" t="s">
        <v>446</v>
      </c>
      <c r="L343" s="54" t="s">
        <v>535</v>
      </c>
      <c r="M343" s="168" t="str">
        <f ca="1">IF(M342&lt;&gt;"",IF(VALUE(SUBSTITUTE(L343,"Filename of Input File ",""))&gt;$M$13,"",LOOKUP(VALUE(SUBSTITUTE(L343,"Filename of Input File ","")),'Metadata Calculations'!L$2:L$1001,'Metadata Calculations'!E$2:E$1001)),"")</f>
        <v/>
      </c>
    </row>
    <row r="344" spans="11:13" x14ac:dyDescent="0.2">
      <c r="K344" s="54" t="s">
        <v>446</v>
      </c>
      <c r="L344" s="54" t="s">
        <v>536</v>
      </c>
      <c r="M344" s="168" t="str">
        <f ca="1">IF(M343&lt;&gt;"",IF(VALUE(SUBSTITUTE(L344,"Filename of Input File ",""))&gt;$M$13,"",LOOKUP(VALUE(SUBSTITUTE(L344,"Filename of Input File ","")),'Metadata Calculations'!L$2:L$1001,'Metadata Calculations'!E$2:E$1001)),"")</f>
        <v/>
      </c>
    </row>
    <row r="345" spans="11:13" x14ac:dyDescent="0.2">
      <c r="K345" s="54" t="s">
        <v>446</v>
      </c>
      <c r="L345" s="54" t="s">
        <v>537</v>
      </c>
      <c r="M345" s="168" t="str">
        <f ca="1">IF(M344&lt;&gt;"",IF(VALUE(SUBSTITUTE(L345,"Filename of Input File ",""))&gt;$M$13,"",LOOKUP(VALUE(SUBSTITUTE(L345,"Filename of Input File ","")),'Metadata Calculations'!L$2:L$1001,'Metadata Calculations'!E$2:E$1001)),"")</f>
        <v/>
      </c>
    </row>
    <row r="346" spans="11:13" x14ac:dyDescent="0.2">
      <c r="K346" s="54" t="s">
        <v>446</v>
      </c>
      <c r="L346" s="54" t="s">
        <v>538</v>
      </c>
      <c r="M346" s="168" t="str">
        <f ca="1">IF(M345&lt;&gt;"",IF(VALUE(SUBSTITUTE(L346,"Filename of Input File ",""))&gt;$M$13,"",LOOKUP(VALUE(SUBSTITUTE(L346,"Filename of Input File ","")),'Metadata Calculations'!L$2:L$1001,'Metadata Calculations'!E$2:E$1001)),"")</f>
        <v/>
      </c>
    </row>
    <row r="347" spans="11:13" x14ac:dyDescent="0.2">
      <c r="K347" s="54" t="s">
        <v>446</v>
      </c>
      <c r="L347" s="54" t="s">
        <v>539</v>
      </c>
      <c r="M347" s="168" t="str">
        <f ca="1">IF(M346&lt;&gt;"",IF(VALUE(SUBSTITUTE(L347,"Filename of Input File ",""))&gt;$M$13,"",LOOKUP(VALUE(SUBSTITUTE(L347,"Filename of Input File ","")),'Metadata Calculations'!L$2:L$1001,'Metadata Calculations'!E$2:E$1001)),"")</f>
        <v/>
      </c>
    </row>
    <row r="348" spans="11:13" x14ac:dyDescent="0.2">
      <c r="K348" s="54" t="s">
        <v>446</v>
      </c>
      <c r="L348" s="54" t="s">
        <v>540</v>
      </c>
      <c r="M348" s="168" t="str">
        <f ca="1">IF(M347&lt;&gt;"",IF(VALUE(SUBSTITUTE(L348,"Filename of Input File ",""))&gt;$M$13,"",LOOKUP(VALUE(SUBSTITUTE(L348,"Filename of Input File ","")),'Metadata Calculations'!L$2:L$1001,'Metadata Calculations'!E$2:E$1001)),"")</f>
        <v/>
      </c>
    </row>
    <row r="349" spans="11:13" x14ac:dyDescent="0.2">
      <c r="K349" s="54" t="s">
        <v>446</v>
      </c>
      <c r="L349" s="54" t="s">
        <v>541</v>
      </c>
      <c r="M349" s="168" t="str">
        <f ca="1">IF(M348&lt;&gt;"",IF(VALUE(SUBSTITUTE(L349,"Filename of Input File ",""))&gt;$M$13,"",LOOKUP(VALUE(SUBSTITUTE(L349,"Filename of Input File ","")),'Metadata Calculations'!L$2:L$1001,'Metadata Calculations'!E$2:E$1001)),"")</f>
        <v/>
      </c>
    </row>
    <row r="350" spans="11:13" x14ac:dyDescent="0.2">
      <c r="K350" s="54" t="s">
        <v>446</v>
      </c>
      <c r="L350" s="54" t="s">
        <v>542</v>
      </c>
      <c r="M350" s="168" t="str">
        <f ca="1">IF(M349&lt;&gt;"",IF(VALUE(SUBSTITUTE(L350,"Filename of Input File ",""))&gt;$M$13,"",LOOKUP(VALUE(SUBSTITUTE(L350,"Filename of Input File ","")),'Metadata Calculations'!L$2:L$1001,'Metadata Calculations'!E$2:E$1001)),"")</f>
        <v/>
      </c>
    </row>
    <row r="351" spans="11:13" x14ac:dyDescent="0.2">
      <c r="K351" s="54" t="s">
        <v>446</v>
      </c>
      <c r="L351" s="54" t="s">
        <v>543</v>
      </c>
      <c r="M351" s="168" t="str">
        <f ca="1">IF(M350&lt;&gt;"",IF(VALUE(SUBSTITUTE(L351,"Filename of Input File ",""))&gt;$M$13,"",LOOKUP(VALUE(SUBSTITUTE(L351,"Filename of Input File ","")),'Metadata Calculations'!L$2:L$1001,'Metadata Calculations'!E$2:E$1001)),"")</f>
        <v/>
      </c>
    </row>
    <row r="352" spans="11:13" x14ac:dyDescent="0.2">
      <c r="K352" s="54" t="s">
        <v>446</v>
      </c>
      <c r="L352" s="54" t="s">
        <v>544</v>
      </c>
      <c r="M352" s="168" t="str">
        <f ca="1">IF(M351&lt;&gt;"",IF(VALUE(SUBSTITUTE(L352,"Filename of Input File ",""))&gt;$M$13,"",LOOKUP(VALUE(SUBSTITUTE(L352,"Filename of Input File ","")),'Metadata Calculations'!L$2:L$1001,'Metadata Calculations'!E$2:E$1001)),"")</f>
        <v/>
      </c>
    </row>
    <row r="353" spans="11:13" x14ac:dyDescent="0.2">
      <c r="K353" s="54" t="s">
        <v>446</v>
      </c>
      <c r="L353" s="54" t="s">
        <v>545</v>
      </c>
      <c r="M353" s="168" t="str">
        <f ca="1">IF(M352&lt;&gt;"",IF(VALUE(SUBSTITUTE(L353,"Filename of Input File ",""))&gt;$M$13,"",LOOKUP(VALUE(SUBSTITUTE(L353,"Filename of Input File ","")),'Metadata Calculations'!L$2:L$1001,'Metadata Calculations'!E$2:E$1001)),"")</f>
        <v/>
      </c>
    </row>
    <row r="354" spans="11:13" x14ac:dyDescent="0.2">
      <c r="K354" s="54" t="s">
        <v>446</v>
      </c>
      <c r="L354" s="54" t="s">
        <v>546</v>
      </c>
      <c r="M354" s="168" t="str">
        <f ca="1">IF(M353&lt;&gt;"",IF(VALUE(SUBSTITUTE(L354,"Filename of Input File ",""))&gt;$M$13,"",LOOKUP(VALUE(SUBSTITUTE(L354,"Filename of Input File ","")),'Metadata Calculations'!L$2:L$1001,'Metadata Calculations'!E$2:E$1001)),"")</f>
        <v/>
      </c>
    </row>
    <row r="355" spans="11:13" x14ac:dyDescent="0.2">
      <c r="K355" s="54" t="s">
        <v>446</v>
      </c>
      <c r="L355" s="54" t="s">
        <v>547</v>
      </c>
      <c r="M355" s="168" t="str">
        <f ca="1">IF(M354&lt;&gt;"",IF(VALUE(SUBSTITUTE(L355,"Filename of Input File ",""))&gt;$M$13,"",LOOKUP(VALUE(SUBSTITUTE(L355,"Filename of Input File ","")),'Metadata Calculations'!L$2:L$1001,'Metadata Calculations'!E$2:E$1001)),"")</f>
        <v/>
      </c>
    </row>
    <row r="356" spans="11:13" x14ac:dyDescent="0.2">
      <c r="K356" s="54" t="s">
        <v>446</v>
      </c>
      <c r="L356" s="54" t="s">
        <v>548</v>
      </c>
      <c r="M356" s="168" t="str">
        <f ca="1">IF(M355&lt;&gt;"",IF(VALUE(SUBSTITUTE(L356,"Filename of Input File ",""))&gt;$M$13,"",LOOKUP(VALUE(SUBSTITUTE(L356,"Filename of Input File ","")),'Metadata Calculations'!L$2:L$1001,'Metadata Calculations'!E$2:E$1001)),"")</f>
        <v/>
      </c>
    </row>
    <row r="357" spans="11:13" x14ac:dyDescent="0.2">
      <c r="K357" s="54" t="s">
        <v>446</v>
      </c>
      <c r="L357" s="54" t="s">
        <v>549</v>
      </c>
      <c r="M357" s="168" t="str">
        <f ca="1">IF(M356&lt;&gt;"",IF(VALUE(SUBSTITUTE(L357,"Filename of Input File ",""))&gt;$M$13,"",LOOKUP(VALUE(SUBSTITUTE(L357,"Filename of Input File ","")),'Metadata Calculations'!L$2:L$1001,'Metadata Calculations'!E$2:E$1001)),"")</f>
        <v/>
      </c>
    </row>
    <row r="358" spans="11:13" x14ac:dyDescent="0.2">
      <c r="K358" s="54" t="s">
        <v>446</v>
      </c>
      <c r="L358" s="54" t="s">
        <v>550</v>
      </c>
      <c r="M358" s="168" t="str">
        <f ca="1">IF(M357&lt;&gt;"",IF(VALUE(SUBSTITUTE(L358,"Filename of Input File ",""))&gt;$M$13,"",LOOKUP(VALUE(SUBSTITUTE(L358,"Filename of Input File ","")),'Metadata Calculations'!L$2:L$1001,'Metadata Calculations'!E$2:E$1001)),"")</f>
        <v/>
      </c>
    </row>
    <row r="359" spans="11:13" x14ac:dyDescent="0.2">
      <c r="K359" s="54" t="s">
        <v>446</v>
      </c>
      <c r="L359" s="54" t="s">
        <v>551</v>
      </c>
      <c r="M359" s="168" t="str">
        <f ca="1">IF(M358&lt;&gt;"",IF(VALUE(SUBSTITUTE(L359,"Filename of Input File ",""))&gt;$M$13,"",LOOKUP(VALUE(SUBSTITUTE(L359,"Filename of Input File ","")),'Metadata Calculations'!L$2:L$1001,'Metadata Calculations'!E$2:E$1001)),"")</f>
        <v/>
      </c>
    </row>
    <row r="360" spans="11:13" x14ac:dyDescent="0.2">
      <c r="K360" s="54" t="s">
        <v>446</v>
      </c>
      <c r="L360" s="54" t="s">
        <v>552</v>
      </c>
      <c r="M360" s="168" t="str">
        <f ca="1">IF(M359&lt;&gt;"",IF(VALUE(SUBSTITUTE(L360,"Filename of Input File ",""))&gt;$M$13,"",LOOKUP(VALUE(SUBSTITUTE(L360,"Filename of Input File ","")),'Metadata Calculations'!L$2:L$1001,'Metadata Calculations'!E$2:E$1001)),"")</f>
        <v/>
      </c>
    </row>
    <row r="361" spans="11:13" x14ac:dyDescent="0.2">
      <c r="K361" s="54" t="s">
        <v>446</v>
      </c>
      <c r="L361" s="54" t="s">
        <v>553</v>
      </c>
      <c r="M361" s="168" t="str">
        <f ca="1">IF(M360&lt;&gt;"",IF(VALUE(SUBSTITUTE(L361,"Filename of Input File ",""))&gt;$M$13,"",LOOKUP(VALUE(SUBSTITUTE(L361,"Filename of Input File ","")),'Metadata Calculations'!L$2:L$1001,'Metadata Calculations'!E$2:E$1001)),"")</f>
        <v/>
      </c>
    </row>
    <row r="362" spans="11:13" x14ac:dyDescent="0.2">
      <c r="K362" s="54" t="s">
        <v>446</v>
      </c>
      <c r="L362" s="54" t="s">
        <v>554</v>
      </c>
      <c r="M362" s="168" t="str">
        <f ca="1">IF(M361&lt;&gt;"",IF(VALUE(SUBSTITUTE(L362,"Filename of Input File ",""))&gt;$M$13,"",LOOKUP(VALUE(SUBSTITUTE(L362,"Filename of Input File ","")),'Metadata Calculations'!L$2:L$1001,'Metadata Calculations'!E$2:E$1001)),"")</f>
        <v/>
      </c>
    </row>
    <row r="363" spans="11:13" x14ac:dyDescent="0.2">
      <c r="K363" s="54" t="s">
        <v>446</v>
      </c>
      <c r="L363" s="54" t="s">
        <v>555</v>
      </c>
      <c r="M363" s="168" t="str">
        <f ca="1">IF(M362&lt;&gt;"",IF(VALUE(SUBSTITUTE(L363,"Filename of Input File ",""))&gt;$M$13,"",LOOKUP(VALUE(SUBSTITUTE(L363,"Filename of Input File ","")),'Metadata Calculations'!L$2:L$1001,'Metadata Calculations'!E$2:E$1001)),"")</f>
        <v/>
      </c>
    </row>
    <row r="364" spans="11:13" x14ac:dyDescent="0.2">
      <c r="K364" s="54" t="s">
        <v>446</v>
      </c>
      <c r="L364" s="54" t="s">
        <v>556</v>
      </c>
      <c r="M364" s="168" t="str">
        <f ca="1">IF(M363&lt;&gt;"",IF(VALUE(SUBSTITUTE(L364,"Filename of Input File ",""))&gt;$M$13,"",LOOKUP(VALUE(SUBSTITUTE(L364,"Filename of Input File ","")),'Metadata Calculations'!L$2:L$1001,'Metadata Calculations'!E$2:E$1001)),"")</f>
        <v/>
      </c>
    </row>
    <row r="365" spans="11:13" x14ac:dyDescent="0.2">
      <c r="K365" s="54" t="s">
        <v>446</v>
      </c>
      <c r="L365" s="54" t="s">
        <v>557</v>
      </c>
      <c r="M365" s="168" t="str">
        <f ca="1">IF(M364&lt;&gt;"",IF(VALUE(SUBSTITUTE(L365,"Filename of Input File ",""))&gt;$M$13,"",LOOKUP(VALUE(SUBSTITUTE(L365,"Filename of Input File ","")),'Metadata Calculations'!L$2:L$1001,'Metadata Calculations'!E$2:E$1001)),"")</f>
        <v/>
      </c>
    </row>
    <row r="366" spans="11:13" x14ac:dyDescent="0.2">
      <c r="K366" s="54" t="s">
        <v>446</v>
      </c>
      <c r="L366" s="54" t="s">
        <v>558</v>
      </c>
      <c r="M366" s="168" t="str">
        <f ca="1">IF(M365&lt;&gt;"",IF(VALUE(SUBSTITUTE(L366,"Filename of Input File ",""))&gt;$M$13,"",LOOKUP(VALUE(SUBSTITUTE(L366,"Filename of Input File ","")),'Metadata Calculations'!L$2:L$1001,'Metadata Calculations'!E$2:E$1001)),"")</f>
        <v/>
      </c>
    </row>
    <row r="367" spans="11:13" x14ac:dyDescent="0.2">
      <c r="K367" s="54" t="s">
        <v>446</v>
      </c>
      <c r="L367" s="54" t="s">
        <v>559</v>
      </c>
      <c r="M367" s="168" t="str">
        <f ca="1">IF(M366&lt;&gt;"",IF(VALUE(SUBSTITUTE(L367,"Filename of Input File ",""))&gt;$M$13,"",LOOKUP(VALUE(SUBSTITUTE(L367,"Filename of Input File ","")),'Metadata Calculations'!L$2:L$1001,'Metadata Calculations'!E$2:E$1001)),"")</f>
        <v/>
      </c>
    </row>
    <row r="368" spans="11:13" x14ac:dyDescent="0.2">
      <c r="K368" s="54" t="s">
        <v>446</v>
      </c>
      <c r="L368" s="54" t="s">
        <v>560</v>
      </c>
      <c r="M368" s="168" t="str">
        <f ca="1">IF(M367&lt;&gt;"",IF(VALUE(SUBSTITUTE(L368,"Filename of Input File ",""))&gt;$M$13,"",LOOKUP(VALUE(SUBSTITUTE(L368,"Filename of Input File ","")),'Metadata Calculations'!L$2:L$1001,'Metadata Calculations'!E$2:E$1001)),"")</f>
        <v/>
      </c>
    </row>
    <row r="369" spans="11:13" x14ac:dyDescent="0.2">
      <c r="K369" s="54" t="s">
        <v>446</v>
      </c>
      <c r="L369" s="54" t="s">
        <v>561</v>
      </c>
      <c r="M369" s="168" t="str">
        <f ca="1">IF(M368&lt;&gt;"",IF(VALUE(SUBSTITUTE(L369,"Filename of Input File ",""))&gt;$M$13,"",LOOKUP(VALUE(SUBSTITUTE(L369,"Filename of Input File ","")),'Metadata Calculations'!L$2:L$1001,'Metadata Calculations'!E$2:E$1001)),"")</f>
        <v/>
      </c>
    </row>
    <row r="370" spans="11:13" x14ac:dyDescent="0.2">
      <c r="K370" s="54" t="s">
        <v>446</v>
      </c>
      <c r="L370" s="54" t="s">
        <v>562</v>
      </c>
      <c r="M370" s="168" t="str">
        <f ca="1">IF(M369&lt;&gt;"",IF(VALUE(SUBSTITUTE(L370,"Filename of Input File ",""))&gt;$M$13,"",LOOKUP(VALUE(SUBSTITUTE(L370,"Filename of Input File ","")),'Metadata Calculations'!L$2:L$1001,'Metadata Calculations'!E$2:E$1001)),"")</f>
        <v/>
      </c>
    </row>
    <row r="371" spans="11:13" x14ac:dyDescent="0.2">
      <c r="K371" s="54" t="s">
        <v>446</v>
      </c>
      <c r="L371" s="54" t="s">
        <v>563</v>
      </c>
      <c r="M371" s="168" t="str">
        <f ca="1">IF(M370&lt;&gt;"",IF(VALUE(SUBSTITUTE(L371,"Filename of Input File ",""))&gt;$M$13,"",LOOKUP(VALUE(SUBSTITUTE(L371,"Filename of Input File ","")),'Metadata Calculations'!L$2:L$1001,'Metadata Calculations'!E$2:E$1001)),"")</f>
        <v/>
      </c>
    </row>
    <row r="372" spans="11:13" x14ac:dyDescent="0.2">
      <c r="K372" s="54" t="s">
        <v>446</v>
      </c>
      <c r="L372" s="54" t="s">
        <v>564</v>
      </c>
      <c r="M372" s="168" t="str">
        <f ca="1">IF(M371&lt;&gt;"",IF(VALUE(SUBSTITUTE(L372,"Filename of Input File ",""))&gt;$M$13,"",LOOKUP(VALUE(SUBSTITUTE(L372,"Filename of Input File ","")),'Metadata Calculations'!L$2:L$1001,'Metadata Calculations'!E$2:E$1001)),"")</f>
        <v/>
      </c>
    </row>
    <row r="373" spans="11:13" x14ac:dyDescent="0.2">
      <c r="K373" s="54" t="s">
        <v>446</v>
      </c>
      <c r="L373" s="54" t="s">
        <v>565</v>
      </c>
      <c r="M373" s="168" t="str">
        <f ca="1">IF(M372&lt;&gt;"",IF(VALUE(SUBSTITUTE(L373,"Filename of Input File ",""))&gt;$M$13,"",LOOKUP(VALUE(SUBSTITUTE(L373,"Filename of Input File ","")),'Metadata Calculations'!L$2:L$1001,'Metadata Calculations'!E$2:E$1001)),"")</f>
        <v/>
      </c>
    </row>
    <row r="374" spans="11:13" x14ac:dyDescent="0.2">
      <c r="K374" s="54" t="s">
        <v>446</v>
      </c>
      <c r="L374" s="54" t="s">
        <v>566</v>
      </c>
      <c r="M374" s="168" t="str">
        <f ca="1">IF(M373&lt;&gt;"",IF(VALUE(SUBSTITUTE(L374,"Filename of Input File ",""))&gt;$M$13,"",LOOKUP(VALUE(SUBSTITUTE(L374,"Filename of Input File ","")),'Metadata Calculations'!L$2:L$1001,'Metadata Calculations'!E$2:E$1001)),"")</f>
        <v/>
      </c>
    </row>
    <row r="375" spans="11:13" x14ac:dyDescent="0.2">
      <c r="K375" s="54" t="s">
        <v>446</v>
      </c>
      <c r="L375" s="54" t="s">
        <v>567</v>
      </c>
      <c r="M375" s="168" t="str">
        <f ca="1">IF(M374&lt;&gt;"",IF(VALUE(SUBSTITUTE(L375,"Filename of Input File ",""))&gt;$M$13,"",LOOKUP(VALUE(SUBSTITUTE(L375,"Filename of Input File ","")),'Metadata Calculations'!L$2:L$1001,'Metadata Calculations'!E$2:E$1001)),"")</f>
        <v/>
      </c>
    </row>
    <row r="376" spans="11:13" x14ac:dyDescent="0.2">
      <c r="K376" s="54" t="s">
        <v>446</v>
      </c>
      <c r="L376" s="54" t="s">
        <v>568</v>
      </c>
      <c r="M376" s="168" t="str">
        <f ca="1">IF(M375&lt;&gt;"",IF(VALUE(SUBSTITUTE(L376,"Filename of Input File ",""))&gt;$M$13,"",LOOKUP(VALUE(SUBSTITUTE(L376,"Filename of Input File ","")),'Metadata Calculations'!L$2:L$1001,'Metadata Calculations'!E$2:E$1001)),"")</f>
        <v/>
      </c>
    </row>
    <row r="377" spans="11:13" x14ac:dyDescent="0.2">
      <c r="K377" s="54" t="s">
        <v>446</v>
      </c>
      <c r="L377" s="54" t="s">
        <v>569</v>
      </c>
      <c r="M377" s="168" t="str">
        <f ca="1">IF(M376&lt;&gt;"",IF(VALUE(SUBSTITUTE(L377,"Filename of Input File ",""))&gt;$M$13,"",LOOKUP(VALUE(SUBSTITUTE(L377,"Filename of Input File ","")),'Metadata Calculations'!L$2:L$1001,'Metadata Calculations'!E$2:E$1001)),"")</f>
        <v/>
      </c>
    </row>
    <row r="378" spans="11:13" x14ac:dyDescent="0.2">
      <c r="K378" s="54" t="s">
        <v>446</v>
      </c>
      <c r="L378" s="54" t="s">
        <v>570</v>
      </c>
      <c r="M378" s="168" t="str">
        <f ca="1">IF(M377&lt;&gt;"",IF(VALUE(SUBSTITUTE(L378,"Filename of Input File ",""))&gt;$M$13,"",LOOKUP(VALUE(SUBSTITUTE(L378,"Filename of Input File ","")),'Metadata Calculations'!L$2:L$1001,'Metadata Calculations'!E$2:E$1001)),"")</f>
        <v/>
      </c>
    </row>
    <row r="379" spans="11:13" x14ac:dyDescent="0.2">
      <c r="K379" s="54" t="s">
        <v>446</v>
      </c>
      <c r="L379" s="54" t="s">
        <v>571</v>
      </c>
      <c r="M379" s="168" t="str">
        <f ca="1">IF(M378&lt;&gt;"",IF(VALUE(SUBSTITUTE(L379,"Filename of Input File ",""))&gt;$M$13,"",LOOKUP(VALUE(SUBSTITUTE(L379,"Filename of Input File ","")),'Metadata Calculations'!L$2:L$1001,'Metadata Calculations'!E$2:E$1001)),"")</f>
        <v/>
      </c>
    </row>
    <row r="380" spans="11:13" x14ac:dyDescent="0.2">
      <c r="K380" s="54" t="s">
        <v>446</v>
      </c>
      <c r="L380" s="54" t="s">
        <v>572</v>
      </c>
      <c r="M380" s="168" t="str">
        <f ca="1">IF(M379&lt;&gt;"",IF(VALUE(SUBSTITUTE(L380,"Filename of Input File ",""))&gt;$M$13,"",LOOKUP(VALUE(SUBSTITUTE(L380,"Filename of Input File ","")),'Metadata Calculations'!L$2:L$1001,'Metadata Calculations'!E$2:E$1001)),"")</f>
        <v/>
      </c>
    </row>
    <row r="381" spans="11:13" x14ac:dyDescent="0.2">
      <c r="K381" s="54" t="s">
        <v>446</v>
      </c>
      <c r="L381" s="54" t="s">
        <v>573</v>
      </c>
      <c r="M381" s="168" t="str">
        <f ca="1">IF(M380&lt;&gt;"",IF(VALUE(SUBSTITUTE(L381,"Filename of Input File ",""))&gt;$M$13,"",LOOKUP(VALUE(SUBSTITUTE(L381,"Filename of Input File ","")),'Metadata Calculations'!L$2:L$1001,'Metadata Calculations'!E$2:E$1001)),"")</f>
        <v/>
      </c>
    </row>
    <row r="382" spans="11:13" x14ac:dyDescent="0.2">
      <c r="K382" s="54" t="s">
        <v>446</v>
      </c>
      <c r="L382" s="54" t="s">
        <v>574</v>
      </c>
      <c r="M382" s="168" t="str">
        <f ca="1">IF(M381&lt;&gt;"",IF(VALUE(SUBSTITUTE(L382,"Filename of Input File ",""))&gt;$M$13,"",LOOKUP(VALUE(SUBSTITUTE(L382,"Filename of Input File ","")),'Metadata Calculations'!L$2:L$1001,'Metadata Calculations'!E$2:E$1001)),"")</f>
        <v/>
      </c>
    </row>
    <row r="383" spans="11:13" x14ac:dyDescent="0.2">
      <c r="K383" s="54" t="s">
        <v>446</v>
      </c>
      <c r="L383" s="54" t="s">
        <v>575</v>
      </c>
      <c r="M383" s="168" t="str">
        <f ca="1">IF(M382&lt;&gt;"",IF(VALUE(SUBSTITUTE(L383,"Filename of Input File ",""))&gt;$M$13,"",LOOKUP(VALUE(SUBSTITUTE(L383,"Filename of Input File ","")),'Metadata Calculations'!L$2:L$1001,'Metadata Calculations'!E$2:E$1001)),"")</f>
        <v/>
      </c>
    </row>
    <row r="384" spans="11:13" x14ac:dyDescent="0.2">
      <c r="K384" s="54" t="s">
        <v>446</v>
      </c>
      <c r="L384" s="54" t="s">
        <v>576</v>
      </c>
      <c r="M384" s="168" t="str">
        <f ca="1">IF(M383&lt;&gt;"",IF(VALUE(SUBSTITUTE(L384,"Filename of Input File ",""))&gt;$M$13,"",LOOKUP(VALUE(SUBSTITUTE(L384,"Filename of Input File ","")),'Metadata Calculations'!L$2:L$1001,'Metadata Calculations'!E$2:E$1001)),"")</f>
        <v/>
      </c>
    </row>
    <row r="385" spans="11:13" x14ac:dyDescent="0.2">
      <c r="K385" s="54" t="s">
        <v>446</v>
      </c>
      <c r="L385" s="54" t="s">
        <v>577</v>
      </c>
      <c r="M385" s="168" t="str">
        <f ca="1">IF(M384&lt;&gt;"",IF(VALUE(SUBSTITUTE(L385,"Filename of Input File ",""))&gt;$M$13,"",LOOKUP(VALUE(SUBSTITUTE(L385,"Filename of Input File ","")),'Metadata Calculations'!L$2:L$1001,'Metadata Calculations'!E$2:E$1001)),"")</f>
        <v/>
      </c>
    </row>
    <row r="386" spans="11:13" x14ac:dyDescent="0.2">
      <c r="K386" s="54" t="s">
        <v>446</v>
      </c>
      <c r="L386" s="54" t="s">
        <v>578</v>
      </c>
      <c r="M386" s="168" t="str">
        <f ca="1">IF(M385&lt;&gt;"",IF(VALUE(SUBSTITUTE(L386,"Filename of Input File ",""))&gt;$M$13,"",LOOKUP(VALUE(SUBSTITUTE(L386,"Filename of Input File ","")),'Metadata Calculations'!L$2:L$1001,'Metadata Calculations'!E$2:E$1001)),"")</f>
        <v/>
      </c>
    </row>
    <row r="387" spans="11:13" x14ac:dyDescent="0.2">
      <c r="K387" s="54" t="s">
        <v>446</v>
      </c>
      <c r="L387" s="54" t="s">
        <v>579</v>
      </c>
      <c r="M387" s="168" t="str">
        <f ca="1">IF(M386&lt;&gt;"",IF(VALUE(SUBSTITUTE(L387,"Filename of Input File ",""))&gt;$M$13,"",LOOKUP(VALUE(SUBSTITUTE(L387,"Filename of Input File ","")),'Metadata Calculations'!L$2:L$1001,'Metadata Calculations'!E$2:E$1001)),"")</f>
        <v/>
      </c>
    </row>
    <row r="388" spans="11:13" x14ac:dyDescent="0.2">
      <c r="K388" s="54" t="s">
        <v>446</v>
      </c>
      <c r="L388" s="54" t="s">
        <v>580</v>
      </c>
      <c r="M388" s="168" t="str">
        <f ca="1">IF(M387&lt;&gt;"",IF(VALUE(SUBSTITUTE(L388,"Filename of Input File ",""))&gt;$M$13,"",LOOKUP(VALUE(SUBSTITUTE(L388,"Filename of Input File ","")),'Metadata Calculations'!L$2:L$1001,'Metadata Calculations'!E$2:E$1001)),"")</f>
        <v/>
      </c>
    </row>
    <row r="389" spans="11:13" x14ac:dyDescent="0.2">
      <c r="K389" s="54" t="s">
        <v>446</v>
      </c>
      <c r="L389" s="54" t="s">
        <v>581</v>
      </c>
      <c r="M389" s="168" t="str">
        <f ca="1">IF(M388&lt;&gt;"",IF(VALUE(SUBSTITUTE(L389,"Filename of Input File ",""))&gt;$M$13,"",LOOKUP(VALUE(SUBSTITUTE(L389,"Filename of Input File ","")),'Metadata Calculations'!L$2:L$1001,'Metadata Calculations'!E$2:E$1001)),"")</f>
        <v/>
      </c>
    </row>
    <row r="390" spans="11:13" x14ac:dyDescent="0.2">
      <c r="K390" s="54" t="s">
        <v>446</v>
      </c>
      <c r="L390" s="54" t="s">
        <v>582</v>
      </c>
      <c r="M390" s="168" t="str">
        <f ca="1">IF(M389&lt;&gt;"",IF(VALUE(SUBSTITUTE(L390,"Filename of Input File ",""))&gt;$M$13,"",LOOKUP(VALUE(SUBSTITUTE(L390,"Filename of Input File ","")),'Metadata Calculations'!L$2:L$1001,'Metadata Calculations'!E$2:E$1001)),"")</f>
        <v/>
      </c>
    </row>
    <row r="391" spans="11:13" x14ac:dyDescent="0.2">
      <c r="K391" s="54" t="s">
        <v>446</v>
      </c>
      <c r="L391" s="54" t="s">
        <v>583</v>
      </c>
      <c r="M391" s="168" t="str">
        <f ca="1">IF(M390&lt;&gt;"",IF(VALUE(SUBSTITUTE(L391,"Filename of Input File ",""))&gt;$M$13,"",LOOKUP(VALUE(SUBSTITUTE(L391,"Filename of Input File ","")),'Metadata Calculations'!L$2:L$1001,'Metadata Calculations'!E$2:E$1001)),"")</f>
        <v/>
      </c>
    </row>
    <row r="392" spans="11:13" x14ac:dyDescent="0.2">
      <c r="K392" s="54" t="s">
        <v>446</v>
      </c>
      <c r="L392" s="54" t="s">
        <v>584</v>
      </c>
      <c r="M392" s="168" t="str">
        <f ca="1">IF(M391&lt;&gt;"",IF(VALUE(SUBSTITUTE(L392,"Filename of Input File ",""))&gt;$M$13,"",LOOKUP(VALUE(SUBSTITUTE(L392,"Filename of Input File ","")),'Metadata Calculations'!L$2:L$1001,'Metadata Calculations'!E$2:E$1001)),"")</f>
        <v/>
      </c>
    </row>
    <row r="393" spans="11:13" x14ac:dyDescent="0.2">
      <c r="K393" s="54" t="s">
        <v>446</v>
      </c>
      <c r="L393" s="54" t="s">
        <v>585</v>
      </c>
      <c r="M393" s="168" t="str">
        <f ca="1">IF(M392&lt;&gt;"",IF(VALUE(SUBSTITUTE(L393,"Filename of Input File ",""))&gt;$M$13,"",LOOKUP(VALUE(SUBSTITUTE(L393,"Filename of Input File ","")),'Metadata Calculations'!L$2:L$1001,'Metadata Calculations'!E$2:E$1001)),"")</f>
        <v/>
      </c>
    </row>
    <row r="394" spans="11:13" x14ac:dyDescent="0.2">
      <c r="K394" s="54" t="s">
        <v>446</v>
      </c>
      <c r="L394" s="54" t="s">
        <v>586</v>
      </c>
      <c r="M394" s="168" t="str">
        <f ca="1">IF(M393&lt;&gt;"",IF(VALUE(SUBSTITUTE(L394,"Filename of Input File ",""))&gt;$M$13,"",LOOKUP(VALUE(SUBSTITUTE(L394,"Filename of Input File ","")),'Metadata Calculations'!L$2:L$1001,'Metadata Calculations'!E$2:E$1001)),"")</f>
        <v/>
      </c>
    </row>
    <row r="395" spans="11:13" x14ac:dyDescent="0.2">
      <c r="K395" s="54" t="s">
        <v>446</v>
      </c>
      <c r="L395" s="54" t="s">
        <v>587</v>
      </c>
      <c r="M395" s="168" t="str">
        <f ca="1">IF(M394&lt;&gt;"",IF(VALUE(SUBSTITUTE(L395,"Filename of Input File ",""))&gt;$M$13,"",LOOKUP(VALUE(SUBSTITUTE(L395,"Filename of Input File ","")),'Metadata Calculations'!L$2:L$1001,'Metadata Calculations'!E$2:E$1001)),"")</f>
        <v/>
      </c>
    </row>
    <row r="396" spans="11:13" x14ac:dyDescent="0.2">
      <c r="K396" s="54" t="s">
        <v>446</v>
      </c>
      <c r="L396" s="54" t="s">
        <v>588</v>
      </c>
      <c r="M396" s="168" t="str">
        <f ca="1">IF(M395&lt;&gt;"",IF(VALUE(SUBSTITUTE(L396,"Filename of Input File ",""))&gt;$M$13,"",LOOKUP(VALUE(SUBSTITUTE(L396,"Filename of Input File ","")),'Metadata Calculations'!L$2:L$1001,'Metadata Calculations'!E$2:E$1001)),"")</f>
        <v/>
      </c>
    </row>
    <row r="397" spans="11:13" x14ac:dyDescent="0.2">
      <c r="K397" s="54" t="s">
        <v>446</v>
      </c>
      <c r="L397" s="54" t="s">
        <v>589</v>
      </c>
      <c r="M397" s="168" t="str">
        <f ca="1">IF(M396&lt;&gt;"",IF(VALUE(SUBSTITUTE(L397,"Filename of Input File ",""))&gt;$M$13,"",LOOKUP(VALUE(SUBSTITUTE(L397,"Filename of Input File ","")),'Metadata Calculations'!L$2:L$1001,'Metadata Calculations'!E$2:E$1001)),"")</f>
        <v/>
      </c>
    </row>
    <row r="398" spans="11:13" x14ac:dyDescent="0.2">
      <c r="K398" s="54" t="s">
        <v>446</v>
      </c>
      <c r="L398" s="54" t="s">
        <v>590</v>
      </c>
      <c r="M398" s="168" t="str">
        <f ca="1">IF(M397&lt;&gt;"",IF(VALUE(SUBSTITUTE(L398,"Filename of Input File ",""))&gt;$M$13,"",LOOKUP(VALUE(SUBSTITUTE(L398,"Filename of Input File ","")),'Metadata Calculations'!L$2:L$1001,'Metadata Calculations'!E$2:E$1001)),"")</f>
        <v/>
      </c>
    </row>
    <row r="399" spans="11:13" x14ac:dyDescent="0.2">
      <c r="K399" s="54" t="s">
        <v>446</v>
      </c>
      <c r="L399" s="54" t="s">
        <v>591</v>
      </c>
      <c r="M399" s="168" t="str">
        <f ca="1">IF(M398&lt;&gt;"",IF(VALUE(SUBSTITUTE(L399,"Filename of Input File ",""))&gt;$M$13,"",LOOKUP(VALUE(SUBSTITUTE(L399,"Filename of Input File ","")),'Metadata Calculations'!L$2:L$1001,'Metadata Calculations'!E$2:E$1001)),"")</f>
        <v/>
      </c>
    </row>
    <row r="400" spans="11:13" x14ac:dyDescent="0.2">
      <c r="K400" s="54" t="s">
        <v>446</v>
      </c>
      <c r="L400" s="54" t="s">
        <v>592</v>
      </c>
      <c r="M400" s="168" t="str">
        <f ca="1">IF(M399&lt;&gt;"",IF(VALUE(SUBSTITUTE(L400,"Filename of Input File ",""))&gt;$M$13,"",LOOKUP(VALUE(SUBSTITUTE(L400,"Filename of Input File ","")),'Metadata Calculations'!L$2:L$1001,'Metadata Calculations'!E$2:E$1001)),"")</f>
        <v/>
      </c>
    </row>
    <row r="401" spans="11:13" x14ac:dyDescent="0.2">
      <c r="K401" s="54" t="s">
        <v>446</v>
      </c>
      <c r="L401" s="54" t="s">
        <v>593</v>
      </c>
      <c r="M401" s="168" t="str">
        <f ca="1">IF(M400&lt;&gt;"",IF(VALUE(SUBSTITUTE(L401,"Filename of Input File ",""))&gt;$M$13,"",LOOKUP(VALUE(SUBSTITUTE(L401,"Filename of Input File ","")),'Metadata Calculations'!L$2:L$1001,'Metadata Calculations'!E$2:E$1001)),"")</f>
        <v/>
      </c>
    </row>
    <row r="402" spans="11:13" x14ac:dyDescent="0.2">
      <c r="K402" s="54" t="s">
        <v>446</v>
      </c>
      <c r="L402" s="54" t="s">
        <v>594</v>
      </c>
      <c r="M402" s="168" t="str">
        <f ca="1">IF(M401&lt;&gt;"",IF(VALUE(SUBSTITUTE(L402,"Filename of Input File ",""))&gt;$M$13,"",LOOKUP(VALUE(SUBSTITUTE(L402,"Filename of Input File ","")),'Metadata Calculations'!L$2:L$1001,'Metadata Calculations'!E$2:E$1001)),"")</f>
        <v/>
      </c>
    </row>
    <row r="403" spans="11:13" x14ac:dyDescent="0.2">
      <c r="K403" s="54" t="s">
        <v>446</v>
      </c>
      <c r="L403" s="54" t="s">
        <v>595</v>
      </c>
      <c r="M403" s="168" t="str">
        <f ca="1">IF(M402&lt;&gt;"",IF(VALUE(SUBSTITUTE(L403,"Filename of Input File ",""))&gt;$M$13,"",LOOKUP(VALUE(SUBSTITUTE(L403,"Filename of Input File ","")),'Metadata Calculations'!L$2:L$1001,'Metadata Calculations'!E$2:E$1001)),"")</f>
        <v/>
      </c>
    </row>
    <row r="404" spans="11:13" x14ac:dyDescent="0.2">
      <c r="K404" s="54" t="s">
        <v>446</v>
      </c>
      <c r="L404" s="54" t="s">
        <v>596</v>
      </c>
      <c r="M404" s="168" t="str">
        <f ca="1">IF(M403&lt;&gt;"",IF(VALUE(SUBSTITUTE(L404,"Filename of Input File ",""))&gt;$M$13,"",LOOKUP(VALUE(SUBSTITUTE(L404,"Filename of Input File ","")),'Metadata Calculations'!L$2:L$1001,'Metadata Calculations'!E$2:E$1001)),"")</f>
        <v/>
      </c>
    </row>
    <row r="405" spans="11:13" x14ac:dyDescent="0.2">
      <c r="K405" s="54" t="s">
        <v>446</v>
      </c>
      <c r="L405" s="54" t="s">
        <v>597</v>
      </c>
      <c r="M405" s="168" t="str">
        <f ca="1">IF(M404&lt;&gt;"",IF(VALUE(SUBSTITUTE(L405,"Filename of Input File ",""))&gt;$M$13,"",LOOKUP(VALUE(SUBSTITUTE(L405,"Filename of Input File ","")),'Metadata Calculations'!L$2:L$1001,'Metadata Calculations'!E$2:E$1001)),"")</f>
        <v/>
      </c>
    </row>
    <row r="406" spans="11:13" x14ac:dyDescent="0.2">
      <c r="K406" s="54" t="s">
        <v>446</v>
      </c>
      <c r="L406" s="54" t="s">
        <v>598</v>
      </c>
      <c r="M406" s="168" t="str">
        <f ca="1">IF(M405&lt;&gt;"",IF(VALUE(SUBSTITUTE(L406,"Filename of Input File ",""))&gt;$M$13,"",LOOKUP(VALUE(SUBSTITUTE(L406,"Filename of Input File ","")),'Metadata Calculations'!L$2:L$1001,'Metadata Calculations'!E$2:E$1001)),"")</f>
        <v/>
      </c>
    </row>
    <row r="407" spans="11:13" x14ac:dyDescent="0.2">
      <c r="K407" s="54" t="s">
        <v>446</v>
      </c>
      <c r="L407" s="54" t="s">
        <v>599</v>
      </c>
      <c r="M407" s="168" t="str">
        <f ca="1">IF(M406&lt;&gt;"",IF(VALUE(SUBSTITUTE(L407,"Filename of Input File ",""))&gt;$M$13,"",LOOKUP(VALUE(SUBSTITUTE(L407,"Filename of Input File ","")),'Metadata Calculations'!L$2:L$1001,'Metadata Calculations'!E$2:E$1001)),"")</f>
        <v/>
      </c>
    </row>
    <row r="408" spans="11:13" x14ac:dyDescent="0.2">
      <c r="K408" s="54" t="s">
        <v>446</v>
      </c>
      <c r="L408" s="54" t="s">
        <v>600</v>
      </c>
      <c r="M408" s="168" t="str">
        <f ca="1">IF(M407&lt;&gt;"",IF(VALUE(SUBSTITUTE(L408,"Filename of Input File ",""))&gt;$M$13,"",LOOKUP(VALUE(SUBSTITUTE(L408,"Filename of Input File ","")),'Metadata Calculations'!L$2:L$1001,'Metadata Calculations'!E$2:E$1001)),"")</f>
        <v/>
      </c>
    </row>
    <row r="409" spans="11:13" x14ac:dyDescent="0.2">
      <c r="K409" s="54" t="s">
        <v>446</v>
      </c>
      <c r="L409" s="54" t="s">
        <v>601</v>
      </c>
      <c r="M409" s="168" t="str">
        <f ca="1">IF(M408&lt;&gt;"",IF(VALUE(SUBSTITUTE(L409,"Filename of Input File ",""))&gt;$M$13,"",LOOKUP(VALUE(SUBSTITUTE(L409,"Filename of Input File ","")),'Metadata Calculations'!L$2:L$1001,'Metadata Calculations'!E$2:E$1001)),"")</f>
        <v/>
      </c>
    </row>
    <row r="410" spans="11:13" x14ac:dyDescent="0.2">
      <c r="K410" s="54" t="s">
        <v>446</v>
      </c>
      <c r="L410" s="54" t="s">
        <v>602</v>
      </c>
      <c r="M410" s="168" t="str">
        <f ca="1">IF(M409&lt;&gt;"",IF(VALUE(SUBSTITUTE(L410,"Filename of Input File ",""))&gt;$M$13,"",LOOKUP(VALUE(SUBSTITUTE(L410,"Filename of Input File ","")),'Metadata Calculations'!L$2:L$1001,'Metadata Calculations'!E$2:E$1001)),"")</f>
        <v/>
      </c>
    </row>
    <row r="411" spans="11:13" x14ac:dyDescent="0.2">
      <c r="K411" s="54" t="s">
        <v>446</v>
      </c>
      <c r="L411" s="54" t="s">
        <v>603</v>
      </c>
      <c r="M411" s="168" t="str">
        <f ca="1">IF(M410&lt;&gt;"",IF(VALUE(SUBSTITUTE(L411,"Filename of Input File ",""))&gt;$M$13,"",LOOKUP(VALUE(SUBSTITUTE(L411,"Filename of Input File ","")),'Metadata Calculations'!L$2:L$1001,'Metadata Calculations'!E$2:E$1001)),"")</f>
        <v/>
      </c>
    </row>
    <row r="412" spans="11:13" x14ac:dyDescent="0.2">
      <c r="K412" s="54" t="s">
        <v>446</v>
      </c>
      <c r="L412" s="54" t="s">
        <v>604</v>
      </c>
      <c r="M412" s="168" t="str">
        <f ca="1">IF(M411&lt;&gt;"",IF(VALUE(SUBSTITUTE(L412,"Filename of Input File ",""))&gt;$M$13,"",LOOKUP(VALUE(SUBSTITUTE(L412,"Filename of Input File ","")),'Metadata Calculations'!L$2:L$1001,'Metadata Calculations'!E$2:E$1001)),"")</f>
        <v/>
      </c>
    </row>
    <row r="413" spans="11:13" x14ac:dyDescent="0.2">
      <c r="K413" s="54" t="s">
        <v>446</v>
      </c>
      <c r="L413" s="54" t="s">
        <v>605</v>
      </c>
      <c r="M413" s="168" t="str">
        <f ca="1">IF(M412&lt;&gt;"",IF(VALUE(SUBSTITUTE(L413,"Filename of Input File ",""))&gt;$M$13,"",LOOKUP(VALUE(SUBSTITUTE(L413,"Filename of Input File ","")),'Metadata Calculations'!L$2:L$1001,'Metadata Calculations'!E$2:E$1001)),"")</f>
        <v/>
      </c>
    </row>
    <row r="414" spans="11:13" x14ac:dyDescent="0.2">
      <c r="K414" s="54" t="s">
        <v>446</v>
      </c>
      <c r="L414" s="54" t="s">
        <v>606</v>
      </c>
      <c r="M414" s="168" t="str">
        <f ca="1">IF(M413&lt;&gt;"",IF(VALUE(SUBSTITUTE(L414,"Filename of Input File ",""))&gt;$M$13,"",LOOKUP(VALUE(SUBSTITUTE(L414,"Filename of Input File ","")),'Metadata Calculations'!L$2:L$1001,'Metadata Calculations'!E$2:E$1001)),"")</f>
        <v/>
      </c>
    </row>
    <row r="415" spans="11:13" x14ac:dyDescent="0.2">
      <c r="K415" s="54" t="s">
        <v>446</v>
      </c>
      <c r="L415" s="54" t="s">
        <v>607</v>
      </c>
      <c r="M415" s="168" t="str">
        <f ca="1">IF(M414&lt;&gt;"",IF(VALUE(SUBSTITUTE(L415,"Filename of Input File ",""))&gt;$M$13,"",LOOKUP(VALUE(SUBSTITUTE(L415,"Filename of Input File ","")),'Metadata Calculations'!L$2:L$1001,'Metadata Calculations'!E$2:E$1001)),"")</f>
        <v/>
      </c>
    </row>
    <row r="416" spans="11:13" x14ac:dyDescent="0.2">
      <c r="K416" s="54" t="s">
        <v>446</v>
      </c>
      <c r="L416" s="54" t="s">
        <v>608</v>
      </c>
      <c r="M416" s="168" t="str">
        <f ca="1">IF(M415&lt;&gt;"",IF(VALUE(SUBSTITUTE(L416,"Filename of Input File ",""))&gt;$M$13,"",LOOKUP(VALUE(SUBSTITUTE(L416,"Filename of Input File ","")),'Metadata Calculations'!L$2:L$1001,'Metadata Calculations'!E$2:E$1001)),"")</f>
        <v/>
      </c>
    </row>
    <row r="417" spans="11:13" x14ac:dyDescent="0.2">
      <c r="K417" s="54" t="s">
        <v>446</v>
      </c>
      <c r="L417" s="54" t="s">
        <v>609</v>
      </c>
      <c r="M417" s="168" t="str">
        <f ca="1">IF(M416&lt;&gt;"",IF(VALUE(SUBSTITUTE(L417,"Filename of Input File ",""))&gt;$M$13,"",LOOKUP(VALUE(SUBSTITUTE(L417,"Filename of Input File ","")),'Metadata Calculations'!L$2:L$1001,'Metadata Calculations'!E$2:E$1001)),"")</f>
        <v/>
      </c>
    </row>
    <row r="418" spans="11:13" x14ac:dyDescent="0.2">
      <c r="K418" s="54" t="s">
        <v>446</v>
      </c>
      <c r="L418" s="54" t="s">
        <v>610</v>
      </c>
      <c r="M418" s="168" t="str">
        <f ca="1">IF(M417&lt;&gt;"",IF(VALUE(SUBSTITUTE(L418,"Filename of Input File ",""))&gt;$M$13,"",LOOKUP(VALUE(SUBSTITUTE(L418,"Filename of Input File ","")),'Metadata Calculations'!L$2:L$1001,'Metadata Calculations'!E$2:E$1001)),"")</f>
        <v/>
      </c>
    </row>
    <row r="419" spans="11:13" x14ac:dyDescent="0.2">
      <c r="K419" s="54" t="s">
        <v>446</v>
      </c>
      <c r="L419" s="54" t="s">
        <v>611</v>
      </c>
      <c r="M419" s="168" t="str">
        <f ca="1">IF(M418&lt;&gt;"",IF(VALUE(SUBSTITUTE(L419,"Filename of Input File ",""))&gt;$M$13,"",LOOKUP(VALUE(SUBSTITUTE(L419,"Filename of Input File ","")),'Metadata Calculations'!L$2:L$1001,'Metadata Calculations'!E$2:E$1001)),"")</f>
        <v/>
      </c>
    </row>
    <row r="420" spans="11:13" x14ac:dyDescent="0.2">
      <c r="K420" s="54" t="s">
        <v>446</v>
      </c>
      <c r="L420" s="54" t="s">
        <v>612</v>
      </c>
      <c r="M420" s="168" t="str">
        <f ca="1">IF(M419&lt;&gt;"",IF(VALUE(SUBSTITUTE(L420,"Filename of Input File ",""))&gt;$M$13,"",LOOKUP(VALUE(SUBSTITUTE(L420,"Filename of Input File ","")),'Metadata Calculations'!L$2:L$1001,'Metadata Calculations'!E$2:E$1001)),"")</f>
        <v/>
      </c>
    </row>
    <row r="421" spans="11:13" x14ac:dyDescent="0.2">
      <c r="K421" s="54" t="s">
        <v>446</v>
      </c>
      <c r="L421" s="54" t="s">
        <v>613</v>
      </c>
      <c r="M421" s="168" t="str">
        <f ca="1">IF(M420&lt;&gt;"",IF(VALUE(SUBSTITUTE(L421,"Filename of Input File ",""))&gt;$M$13,"",LOOKUP(VALUE(SUBSTITUTE(L421,"Filename of Input File ","")),'Metadata Calculations'!L$2:L$1001,'Metadata Calculations'!E$2:E$1001)),"")</f>
        <v/>
      </c>
    </row>
    <row r="422" spans="11:13" x14ac:dyDescent="0.2">
      <c r="K422" s="54" t="s">
        <v>446</v>
      </c>
      <c r="L422" s="54" t="s">
        <v>614</v>
      </c>
      <c r="M422" s="168" t="str">
        <f ca="1">IF(M421&lt;&gt;"",IF(VALUE(SUBSTITUTE(L422,"Filename of Input File ",""))&gt;$M$13,"",LOOKUP(VALUE(SUBSTITUTE(L422,"Filename of Input File ","")),'Metadata Calculations'!L$2:L$1001,'Metadata Calculations'!E$2:E$1001)),"")</f>
        <v/>
      </c>
    </row>
    <row r="423" spans="11:13" x14ac:dyDescent="0.2">
      <c r="K423" s="54" t="s">
        <v>446</v>
      </c>
      <c r="L423" s="54" t="s">
        <v>615</v>
      </c>
      <c r="M423" s="168" t="str">
        <f ca="1">IF(M422&lt;&gt;"",IF(VALUE(SUBSTITUTE(L423,"Filename of Input File ",""))&gt;$M$13,"",LOOKUP(VALUE(SUBSTITUTE(L423,"Filename of Input File ","")),'Metadata Calculations'!L$2:L$1001,'Metadata Calculations'!E$2:E$1001)),"")</f>
        <v/>
      </c>
    </row>
    <row r="424" spans="11:13" x14ac:dyDescent="0.2">
      <c r="K424" s="54" t="s">
        <v>446</v>
      </c>
      <c r="L424" s="54" t="s">
        <v>616</v>
      </c>
      <c r="M424" s="168" t="str">
        <f ca="1">IF(M423&lt;&gt;"",IF(VALUE(SUBSTITUTE(L424,"Filename of Input File ",""))&gt;$M$13,"",LOOKUP(VALUE(SUBSTITUTE(L424,"Filename of Input File ","")),'Metadata Calculations'!L$2:L$1001,'Metadata Calculations'!E$2:E$1001)),"")</f>
        <v/>
      </c>
    </row>
    <row r="425" spans="11:13" x14ac:dyDescent="0.2">
      <c r="K425" s="54" t="s">
        <v>446</v>
      </c>
      <c r="L425" s="54" t="s">
        <v>617</v>
      </c>
      <c r="M425" s="168" t="str">
        <f ca="1">IF(M424&lt;&gt;"",IF(VALUE(SUBSTITUTE(L425,"Filename of Input File ",""))&gt;$M$13,"",LOOKUP(VALUE(SUBSTITUTE(L425,"Filename of Input File ","")),'Metadata Calculations'!L$2:L$1001,'Metadata Calculations'!E$2:E$1001)),"")</f>
        <v/>
      </c>
    </row>
    <row r="426" spans="11:13" x14ac:dyDescent="0.2">
      <c r="K426" s="54" t="s">
        <v>446</v>
      </c>
      <c r="L426" s="54" t="s">
        <v>618</v>
      </c>
      <c r="M426" s="168" t="str">
        <f ca="1">IF(M425&lt;&gt;"",IF(VALUE(SUBSTITUTE(L426,"Filename of Input File ",""))&gt;$M$13,"",LOOKUP(VALUE(SUBSTITUTE(L426,"Filename of Input File ","")),'Metadata Calculations'!L$2:L$1001,'Metadata Calculations'!E$2:E$1001)),"")</f>
        <v/>
      </c>
    </row>
    <row r="427" spans="11:13" x14ac:dyDescent="0.2">
      <c r="K427" s="54" t="s">
        <v>446</v>
      </c>
      <c r="L427" s="54" t="s">
        <v>619</v>
      </c>
      <c r="M427" s="168" t="str">
        <f ca="1">IF(M426&lt;&gt;"",IF(VALUE(SUBSTITUTE(L427,"Filename of Input File ",""))&gt;$M$13,"",LOOKUP(VALUE(SUBSTITUTE(L427,"Filename of Input File ","")),'Metadata Calculations'!L$2:L$1001,'Metadata Calculations'!E$2:E$1001)),"")</f>
        <v/>
      </c>
    </row>
    <row r="428" spans="11:13" x14ac:dyDescent="0.2">
      <c r="K428" s="54" t="s">
        <v>446</v>
      </c>
      <c r="L428" s="54" t="s">
        <v>620</v>
      </c>
      <c r="M428" s="168" t="str">
        <f ca="1">IF(M427&lt;&gt;"",IF(VALUE(SUBSTITUTE(L428,"Filename of Input File ",""))&gt;$M$13,"",LOOKUP(VALUE(SUBSTITUTE(L428,"Filename of Input File ","")),'Metadata Calculations'!L$2:L$1001,'Metadata Calculations'!E$2:E$1001)),"")</f>
        <v/>
      </c>
    </row>
    <row r="429" spans="11:13" x14ac:dyDescent="0.2">
      <c r="K429" s="54" t="s">
        <v>446</v>
      </c>
      <c r="L429" s="54" t="s">
        <v>621</v>
      </c>
      <c r="M429" s="168" t="str">
        <f ca="1">IF(M428&lt;&gt;"",IF(VALUE(SUBSTITUTE(L429,"Filename of Input File ",""))&gt;$M$13,"",LOOKUP(VALUE(SUBSTITUTE(L429,"Filename of Input File ","")),'Metadata Calculations'!L$2:L$1001,'Metadata Calculations'!E$2:E$1001)),"")</f>
        <v/>
      </c>
    </row>
    <row r="430" spans="11:13" x14ac:dyDescent="0.2">
      <c r="K430" s="54" t="s">
        <v>446</v>
      </c>
      <c r="L430" s="54" t="s">
        <v>622</v>
      </c>
      <c r="M430" s="168" t="str">
        <f ca="1">IF(M429&lt;&gt;"",IF(VALUE(SUBSTITUTE(L430,"Filename of Input File ",""))&gt;$M$13,"",LOOKUP(VALUE(SUBSTITUTE(L430,"Filename of Input File ","")),'Metadata Calculations'!L$2:L$1001,'Metadata Calculations'!E$2:E$1001)),"")</f>
        <v/>
      </c>
    </row>
    <row r="431" spans="11:13" x14ac:dyDescent="0.2">
      <c r="K431" s="54" t="s">
        <v>446</v>
      </c>
      <c r="L431" s="54" t="s">
        <v>623</v>
      </c>
      <c r="M431" s="168" t="str">
        <f ca="1">IF(M430&lt;&gt;"",IF(VALUE(SUBSTITUTE(L431,"Filename of Input File ",""))&gt;$M$13,"",LOOKUP(VALUE(SUBSTITUTE(L431,"Filename of Input File ","")),'Metadata Calculations'!L$2:L$1001,'Metadata Calculations'!E$2:E$1001)),"")</f>
        <v/>
      </c>
    </row>
    <row r="432" spans="11:13" x14ac:dyDescent="0.2">
      <c r="K432" s="54" t="s">
        <v>446</v>
      </c>
      <c r="L432" s="54" t="s">
        <v>624</v>
      </c>
      <c r="M432" s="168" t="str">
        <f ca="1">IF(M431&lt;&gt;"",IF(VALUE(SUBSTITUTE(L432,"Filename of Input File ",""))&gt;$M$13,"",LOOKUP(VALUE(SUBSTITUTE(L432,"Filename of Input File ","")),'Metadata Calculations'!L$2:L$1001,'Metadata Calculations'!E$2:E$1001)),"")</f>
        <v/>
      </c>
    </row>
    <row r="433" spans="11:13" x14ac:dyDescent="0.2">
      <c r="K433" s="54" t="s">
        <v>446</v>
      </c>
      <c r="L433" s="54" t="s">
        <v>625</v>
      </c>
      <c r="M433" s="168" t="str">
        <f ca="1">IF(M432&lt;&gt;"",IF(VALUE(SUBSTITUTE(L433,"Filename of Input File ",""))&gt;$M$13,"",LOOKUP(VALUE(SUBSTITUTE(L433,"Filename of Input File ","")),'Metadata Calculations'!L$2:L$1001,'Metadata Calculations'!E$2:E$1001)),"")</f>
        <v/>
      </c>
    </row>
    <row r="434" spans="11:13" x14ac:dyDescent="0.2">
      <c r="K434" s="54" t="s">
        <v>446</v>
      </c>
      <c r="L434" s="54" t="s">
        <v>626</v>
      </c>
      <c r="M434" s="168" t="str">
        <f ca="1">IF(M433&lt;&gt;"",IF(VALUE(SUBSTITUTE(L434,"Filename of Input File ",""))&gt;$M$13,"",LOOKUP(VALUE(SUBSTITUTE(L434,"Filename of Input File ","")),'Metadata Calculations'!L$2:L$1001,'Metadata Calculations'!E$2:E$1001)),"")</f>
        <v/>
      </c>
    </row>
    <row r="435" spans="11:13" x14ac:dyDescent="0.2">
      <c r="K435" s="54" t="s">
        <v>446</v>
      </c>
      <c r="L435" s="54" t="s">
        <v>627</v>
      </c>
      <c r="M435" s="168" t="str">
        <f ca="1">IF(M434&lt;&gt;"",IF(VALUE(SUBSTITUTE(L435,"Filename of Input File ",""))&gt;$M$13,"",LOOKUP(VALUE(SUBSTITUTE(L435,"Filename of Input File ","")),'Metadata Calculations'!L$2:L$1001,'Metadata Calculations'!E$2:E$1001)),"")</f>
        <v/>
      </c>
    </row>
    <row r="436" spans="11:13" x14ac:dyDescent="0.2">
      <c r="K436" s="54" t="s">
        <v>446</v>
      </c>
      <c r="L436" s="54" t="s">
        <v>628</v>
      </c>
      <c r="M436" s="168" t="str">
        <f ca="1">IF(M435&lt;&gt;"",IF(VALUE(SUBSTITUTE(L436,"Filename of Input File ",""))&gt;$M$13,"",LOOKUP(VALUE(SUBSTITUTE(L436,"Filename of Input File ","")),'Metadata Calculations'!L$2:L$1001,'Metadata Calculations'!E$2:E$1001)),"")</f>
        <v/>
      </c>
    </row>
    <row r="437" spans="11:13" x14ac:dyDescent="0.2">
      <c r="K437" s="54" t="s">
        <v>446</v>
      </c>
      <c r="L437" s="54" t="s">
        <v>629</v>
      </c>
      <c r="M437" s="168" t="str">
        <f ca="1">IF(M436&lt;&gt;"",IF(VALUE(SUBSTITUTE(L437,"Filename of Input File ",""))&gt;$M$13,"",LOOKUP(VALUE(SUBSTITUTE(L437,"Filename of Input File ","")),'Metadata Calculations'!L$2:L$1001,'Metadata Calculations'!E$2:E$1001)),"")</f>
        <v/>
      </c>
    </row>
    <row r="438" spans="11:13" x14ac:dyDescent="0.2">
      <c r="K438" s="54" t="s">
        <v>446</v>
      </c>
      <c r="L438" s="54" t="s">
        <v>630</v>
      </c>
      <c r="M438" s="168" t="str">
        <f ca="1">IF(M437&lt;&gt;"",IF(VALUE(SUBSTITUTE(L438,"Filename of Input File ",""))&gt;$M$13,"",LOOKUP(VALUE(SUBSTITUTE(L438,"Filename of Input File ","")),'Metadata Calculations'!L$2:L$1001,'Metadata Calculations'!E$2:E$1001)),"")</f>
        <v/>
      </c>
    </row>
    <row r="439" spans="11:13" x14ac:dyDescent="0.2">
      <c r="K439" s="54" t="s">
        <v>446</v>
      </c>
      <c r="L439" s="54" t="s">
        <v>631</v>
      </c>
      <c r="M439" s="168" t="str">
        <f ca="1">IF(M438&lt;&gt;"",IF(VALUE(SUBSTITUTE(L439,"Filename of Input File ",""))&gt;$M$13,"",LOOKUP(VALUE(SUBSTITUTE(L439,"Filename of Input File ","")),'Metadata Calculations'!L$2:L$1001,'Metadata Calculations'!E$2:E$1001)),"")</f>
        <v/>
      </c>
    </row>
    <row r="440" spans="11:13" x14ac:dyDescent="0.2">
      <c r="K440" s="54" t="s">
        <v>446</v>
      </c>
      <c r="L440" s="54" t="s">
        <v>632</v>
      </c>
      <c r="M440" s="168" t="str">
        <f ca="1">IF(M439&lt;&gt;"",IF(VALUE(SUBSTITUTE(L440,"Filename of Input File ",""))&gt;$M$13,"",LOOKUP(VALUE(SUBSTITUTE(L440,"Filename of Input File ","")),'Metadata Calculations'!L$2:L$1001,'Metadata Calculations'!E$2:E$1001)),"")</f>
        <v/>
      </c>
    </row>
    <row r="441" spans="11:13" x14ac:dyDescent="0.2">
      <c r="K441" s="54" t="s">
        <v>446</v>
      </c>
      <c r="L441" s="54" t="s">
        <v>633</v>
      </c>
      <c r="M441" s="168" t="str">
        <f ca="1">IF(M440&lt;&gt;"",IF(VALUE(SUBSTITUTE(L441,"Filename of Input File ",""))&gt;$M$13,"",LOOKUP(VALUE(SUBSTITUTE(L441,"Filename of Input File ","")),'Metadata Calculations'!L$2:L$1001,'Metadata Calculations'!E$2:E$1001)),"")</f>
        <v/>
      </c>
    </row>
    <row r="442" spans="11:13" x14ac:dyDescent="0.2">
      <c r="K442" s="54" t="s">
        <v>446</v>
      </c>
      <c r="L442" s="54" t="s">
        <v>634</v>
      </c>
      <c r="M442" s="168" t="str">
        <f ca="1">IF(M441&lt;&gt;"",IF(VALUE(SUBSTITUTE(L442,"Filename of Input File ",""))&gt;$M$13,"",LOOKUP(VALUE(SUBSTITUTE(L442,"Filename of Input File ","")),'Metadata Calculations'!L$2:L$1001,'Metadata Calculations'!E$2:E$1001)),"")</f>
        <v/>
      </c>
    </row>
    <row r="443" spans="11:13" x14ac:dyDescent="0.2">
      <c r="K443" s="54" t="s">
        <v>446</v>
      </c>
      <c r="L443" s="54" t="s">
        <v>635</v>
      </c>
      <c r="M443" s="168" t="str">
        <f ca="1">IF(M442&lt;&gt;"",IF(VALUE(SUBSTITUTE(L443,"Filename of Input File ",""))&gt;$M$13,"",LOOKUP(VALUE(SUBSTITUTE(L443,"Filename of Input File ","")),'Metadata Calculations'!L$2:L$1001,'Metadata Calculations'!E$2:E$1001)),"")</f>
        <v/>
      </c>
    </row>
    <row r="444" spans="11:13" x14ac:dyDescent="0.2">
      <c r="K444" s="54" t="s">
        <v>446</v>
      </c>
      <c r="L444" s="54" t="s">
        <v>636</v>
      </c>
      <c r="M444" s="168" t="str">
        <f ca="1">IF(M443&lt;&gt;"",IF(VALUE(SUBSTITUTE(L444,"Filename of Input File ",""))&gt;$M$13,"",LOOKUP(VALUE(SUBSTITUTE(L444,"Filename of Input File ","")),'Metadata Calculations'!L$2:L$1001,'Metadata Calculations'!E$2:E$1001)),"")</f>
        <v/>
      </c>
    </row>
    <row r="445" spans="11:13" x14ac:dyDescent="0.2">
      <c r="K445" s="54" t="s">
        <v>446</v>
      </c>
      <c r="L445" s="54" t="s">
        <v>637</v>
      </c>
      <c r="M445" s="168" t="str">
        <f ca="1">IF(M444&lt;&gt;"",IF(VALUE(SUBSTITUTE(L445,"Filename of Input File ",""))&gt;$M$13,"",LOOKUP(VALUE(SUBSTITUTE(L445,"Filename of Input File ","")),'Metadata Calculations'!L$2:L$1001,'Metadata Calculations'!E$2:E$1001)),"")</f>
        <v/>
      </c>
    </row>
    <row r="446" spans="11:13" x14ac:dyDescent="0.2">
      <c r="K446" s="54" t="s">
        <v>446</v>
      </c>
      <c r="L446" s="54" t="s">
        <v>638</v>
      </c>
      <c r="M446" s="168" t="str">
        <f ca="1">IF(M445&lt;&gt;"",IF(VALUE(SUBSTITUTE(L446,"Filename of Input File ",""))&gt;$M$13,"",LOOKUP(VALUE(SUBSTITUTE(L446,"Filename of Input File ","")),'Metadata Calculations'!L$2:L$1001,'Metadata Calculations'!E$2:E$1001)),"")</f>
        <v/>
      </c>
    </row>
    <row r="447" spans="11:13" x14ac:dyDescent="0.2">
      <c r="K447" s="54" t="s">
        <v>446</v>
      </c>
      <c r="L447" s="54" t="s">
        <v>639</v>
      </c>
      <c r="M447" s="168" t="str">
        <f ca="1">IF(M446&lt;&gt;"",IF(VALUE(SUBSTITUTE(L447,"Filename of Input File ",""))&gt;$M$13,"",LOOKUP(VALUE(SUBSTITUTE(L447,"Filename of Input File ","")),'Metadata Calculations'!L$2:L$1001,'Metadata Calculations'!E$2:E$1001)),"")</f>
        <v/>
      </c>
    </row>
    <row r="448" spans="11:13" x14ac:dyDescent="0.2">
      <c r="K448" s="54" t="s">
        <v>446</v>
      </c>
      <c r="L448" s="54" t="s">
        <v>640</v>
      </c>
      <c r="M448" s="168" t="str">
        <f ca="1">IF(M447&lt;&gt;"",IF(VALUE(SUBSTITUTE(L448,"Filename of Input File ",""))&gt;$M$13,"",LOOKUP(VALUE(SUBSTITUTE(L448,"Filename of Input File ","")),'Metadata Calculations'!L$2:L$1001,'Metadata Calculations'!E$2:E$1001)),"")</f>
        <v/>
      </c>
    </row>
    <row r="449" spans="1:13" x14ac:dyDescent="0.2">
      <c r="K449" s="54" t="s">
        <v>446</v>
      </c>
      <c r="L449" s="54" t="s">
        <v>641</v>
      </c>
      <c r="M449" s="168" t="str">
        <f ca="1">IF(M448&lt;&gt;"",IF(VALUE(SUBSTITUTE(L449,"Filename of Input File ",""))&gt;$M$13,"",LOOKUP(VALUE(SUBSTITUTE(L449,"Filename of Input File ","")),'Metadata Calculations'!L$2:L$1001,'Metadata Calculations'!E$2:E$1001)),"")</f>
        <v/>
      </c>
    </row>
    <row r="450" spans="1:13" x14ac:dyDescent="0.2">
      <c r="K450" s="54" t="s">
        <v>446</v>
      </c>
      <c r="L450" s="54" t="s">
        <v>642</v>
      </c>
      <c r="M450" s="168" t="str">
        <f ca="1">IF(M449&lt;&gt;"",IF(VALUE(SUBSTITUTE(L450,"Filename of Input File ",""))&gt;$M$13,"",LOOKUP(VALUE(SUBSTITUTE(L450,"Filename of Input File ","")),'Metadata Calculations'!L$2:L$1001,'Metadata Calculations'!E$2:E$1001)),"")</f>
        <v/>
      </c>
    </row>
    <row r="451" spans="1:13" x14ac:dyDescent="0.2">
      <c r="K451" s="54" t="s">
        <v>446</v>
      </c>
      <c r="L451" s="54" t="s">
        <v>643</v>
      </c>
      <c r="M451" s="168" t="str">
        <f ca="1">IF(M450&lt;&gt;"",IF(VALUE(SUBSTITUTE(L451,"Filename of Input File ",""))&gt;$M$13,"",LOOKUP(VALUE(SUBSTITUTE(L451,"Filename of Input File ","")),'Metadata Calculations'!L$2:L$1001,'Metadata Calculations'!E$2:E$1001)),"")</f>
        <v/>
      </c>
    </row>
    <row r="452" spans="1:13" x14ac:dyDescent="0.2">
      <c r="K452" s="54" t="s">
        <v>446</v>
      </c>
      <c r="L452" s="54" t="s">
        <v>644</v>
      </c>
      <c r="M452" s="168" t="str">
        <f ca="1">IF(M451&lt;&gt;"",IF(VALUE(SUBSTITUTE(L452,"Filename of Input File ",""))&gt;$M$13,"",LOOKUP(VALUE(SUBSTITUTE(L452,"Filename of Input File ","")),'Metadata Calculations'!L$2:L$1001,'Metadata Calculations'!E$2:E$1001)),"")</f>
        <v/>
      </c>
    </row>
    <row r="453" spans="1:13" x14ac:dyDescent="0.2">
      <c r="K453" s="54" t="s">
        <v>446</v>
      </c>
      <c r="L453" s="54" t="s">
        <v>645</v>
      </c>
      <c r="M453" s="168" t="str">
        <f ca="1">IF(M452&lt;&gt;"",IF(VALUE(SUBSTITUTE(L453,"Filename of Input File ",""))&gt;$M$13,"",LOOKUP(VALUE(SUBSTITUTE(L453,"Filename of Input File ","")),'Metadata Calculations'!L$2:L$1001,'Metadata Calculations'!E$2:E$1001)),"")</f>
        <v/>
      </c>
    </row>
    <row r="454" spans="1:13" x14ac:dyDescent="0.2">
      <c r="K454" s="54" t="s">
        <v>446</v>
      </c>
      <c r="L454" s="54" t="s">
        <v>646</v>
      </c>
      <c r="M454" s="168" t="str">
        <f ca="1">IF(M453&lt;&gt;"",IF(VALUE(SUBSTITUTE(L454,"Filename of Input File ",""))&gt;$M$13,"",LOOKUP(VALUE(SUBSTITUTE(L454,"Filename of Input File ","")),'Metadata Calculations'!L$2:L$1001,'Metadata Calculations'!E$2:E$1001)),"")</f>
        <v/>
      </c>
    </row>
    <row r="455" spans="1:13" x14ac:dyDescent="0.2">
      <c r="A455" s="42"/>
      <c r="B455" s="42"/>
      <c r="C455" s="43"/>
      <c r="D455" s="155"/>
      <c r="E455" s="43"/>
      <c r="F455" s="148"/>
      <c r="G455" s="42"/>
      <c r="H455" s="42"/>
      <c r="I455" s="42"/>
      <c r="K455" s="45"/>
      <c r="L455" s="45"/>
      <c r="M455" s="46"/>
    </row>
    <row r="456" spans="1:13" x14ac:dyDescent="0.2">
      <c r="A456" s="42"/>
      <c r="B456" s="42"/>
      <c r="C456" s="43"/>
      <c r="D456" s="43"/>
      <c r="E456" s="43"/>
      <c r="F456" s="43"/>
      <c r="G456" s="42"/>
      <c r="H456" s="42"/>
      <c r="I456" s="42"/>
      <c r="K456" s="45"/>
      <c r="L456" s="45"/>
      <c r="M456" s="46"/>
    </row>
  </sheetData>
  <sheetProtection algorithmName="SHA-512" hashValue="G5mpZzrDtrnzEkSjGl+Cdrz0qZvPaLb5asTMGL1Nxfsk00IsGjEp1TOEM+BHUZK1tnaCIsPEUvX/NMJyZWBHtw==" saltValue="BaJFt/aqZ3o64G9ntkrAsg==" spinCount="100000" sheet="1" objects="1" scenarios="1"/>
  <pageMargins left="0.7" right="0.7" top="0.75" bottom="0.75" header="0.3" footer="0.3"/>
  <pageSetup orientation="portrait" r:id="rId1"/>
  <ignoredErrors>
    <ignoredError sqref="M23"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sheetPr>
  <dimension ref="A1:S1306"/>
  <sheetViews>
    <sheetView workbookViewId="0">
      <pane ySplit="1" topLeftCell="A2" activePane="bottomLeft" state="frozen"/>
      <selection pane="bottomLeft"/>
    </sheetView>
  </sheetViews>
  <sheetFormatPr baseColWidth="10" defaultColWidth="9.140625" defaultRowHeight="12.75" x14ac:dyDescent="0.2"/>
  <cols>
    <col min="1" max="1" width="56.85546875" style="33" customWidth="1"/>
    <col min="2" max="2" width="12.5703125" style="80" customWidth="1"/>
    <col min="3" max="3" width="11.5703125" style="81" customWidth="1"/>
    <col min="4" max="4" width="8.85546875" style="80" customWidth="1"/>
    <col min="5" max="5" width="8.42578125" style="80" customWidth="1"/>
    <col min="6" max="6" width="9.42578125" style="80" customWidth="1"/>
    <col min="7" max="7" width="9.140625" style="80"/>
    <col min="8" max="8" width="7.42578125" style="80" customWidth="1"/>
    <col min="9" max="9" width="11.7109375" style="82" customWidth="1"/>
    <col min="10" max="10" width="8" style="80" customWidth="1"/>
    <col min="11" max="11" width="10.85546875" style="83" customWidth="1"/>
    <col min="12" max="12" width="12.85546875" style="84" customWidth="1"/>
    <col min="13" max="13" width="9.140625" style="83"/>
    <col min="14" max="14" width="9.5703125" style="83" customWidth="1"/>
    <col min="15" max="15" width="9.7109375" style="83" customWidth="1"/>
    <col min="16" max="16" width="12.7109375" style="83" customWidth="1"/>
    <col min="17" max="17" width="8.85546875" style="83" customWidth="1"/>
    <col min="18" max="18" width="10.28515625" style="86" customWidth="1"/>
    <col min="19" max="19" width="10.42578125" style="86" customWidth="1"/>
    <col min="20" max="16384" width="9.140625" style="33"/>
  </cols>
  <sheetData>
    <row r="1" spans="1:19" s="79" customFormat="1" ht="61.15" customHeight="1" x14ac:dyDescent="0.4">
      <c r="A1" s="72" t="s">
        <v>669</v>
      </c>
      <c r="B1" s="73" t="s">
        <v>670</v>
      </c>
      <c r="C1" s="74" t="s">
        <v>671</v>
      </c>
      <c r="D1" s="73" t="s">
        <v>672</v>
      </c>
      <c r="E1" s="73" t="s">
        <v>673</v>
      </c>
      <c r="F1" s="73" t="s">
        <v>674</v>
      </c>
      <c r="G1" s="73" t="s">
        <v>675</v>
      </c>
      <c r="H1" s="73" t="s">
        <v>666</v>
      </c>
      <c r="I1" s="75" t="s">
        <v>416</v>
      </c>
      <c r="J1" s="73" t="s">
        <v>676</v>
      </c>
      <c r="K1" s="76" t="s">
        <v>677</v>
      </c>
      <c r="L1" s="77" t="s">
        <v>678</v>
      </c>
      <c r="M1" s="76" t="s">
        <v>679</v>
      </c>
      <c r="N1" s="76" t="s">
        <v>680</v>
      </c>
      <c r="O1" s="76" t="s">
        <v>681</v>
      </c>
      <c r="P1" s="76" t="s">
        <v>682</v>
      </c>
      <c r="Q1" s="76" t="s">
        <v>683</v>
      </c>
      <c r="R1" s="78" t="s">
        <v>684</v>
      </c>
      <c r="S1" s="78" t="s">
        <v>685</v>
      </c>
    </row>
    <row r="2" spans="1:19" x14ac:dyDescent="0.2">
      <c r="B2" s="80">
        <v>109.22</v>
      </c>
      <c r="C2" s="81">
        <v>1</v>
      </c>
      <c r="D2" s="80">
        <v>1</v>
      </c>
      <c r="E2" s="80">
        <v>0</v>
      </c>
      <c r="F2" s="80">
        <v>1</v>
      </c>
      <c r="G2" s="80">
        <v>0</v>
      </c>
      <c r="H2" s="80">
        <v>1</v>
      </c>
      <c r="I2" s="82">
        <v>0</v>
      </c>
      <c r="J2" s="80">
        <v>0</v>
      </c>
      <c r="K2" s="83">
        <v>109.22</v>
      </c>
      <c r="L2" s="84">
        <v>1</v>
      </c>
      <c r="M2" s="83">
        <v>0.99996799999999997</v>
      </c>
      <c r="N2" s="85">
        <v>3.2432899999999999E-5</v>
      </c>
      <c r="O2" s="83">
        <v>0.99993500000000002</v>
      </c>
      <c r="P2" s="85">
        <v>6.4865799999999998E-5</v>
      </c>
      <c r="Q2" s="83">
        <v>1</v>
      </c>
      <c r="R2" s="86">
        <v>6.4865799999999998E-5</v>
      </c>
      <c r="S2" s="86">
        <v>6.4870399999999995E-5</v>
      </c>
    </row>
    <row r="3" spans="1:19" x14ac:dyDescent="0.2">
      <c r="B3" s="80">
        <v>82.65</v>
      </c>
      <c r="C3" s="81">
        <v>1</v>
      </c>
      <c r="D3" s="80">
        <v>2</v>
      </c>
      <c r="E3" s="80">
        <v>0</v>
      </c>
      <c r="F3" s="80">
        <v>2</v>
      </c>
      <c r="G3" s="80">
        <v>0</v>
      </c>
      <c r="H3" s="80">
        <v>2</v>
      </c>
      <c r="I3" s="82">
        <v>0</v>
      </c>
      <c r="J3" s="80">
        <v>0</v>
      </c>
      <c r="K3" s="83">
        <v>82.65</v>
      </c>
      <c r="L3" s="84">
        <v>1</v>
      </c>
      <c r="M3" s="83">
        <v>1.9999400000000001</v>
      </c>
      <c r="N3" s="85">
        <v>6.4871500000000004E-5</v>
      </c>
      <c r="O3" s="83">
        <v>1.99987</v>
      </c>
      <c r="P3" s="85">
        <v>1.2974300000000001E-4</v>
      </c>
      <c r="Q3" s="83">
        <v>2</v>
      </c>
      <c r="R3" s="86">
        <v>6.4871500000000004E-5</v>
      </c>
      <c r="S3" s="86">
        <v>6.4876500000000001E-5</v>
      </c>
    </row>
    <row r="4" spans="1:19" x14ac:dyDescent="0.2">
      <c r="B4" s="80">
        <v>68.02</v>
      </c>
      <c r="C4" s="81">
        <v>1</v>
      </c>
      <c r="D4" s="80">
        <v>3</v>
      </c>
      <c r="E4" s="80">
        <v>0</v>
      </c>
      <c r="F4" s="80">
        <v>3</v>
      </c>
      <c r="G4" s="80">
        <v>0</v>
      </c>
      <c r="H4" s="80">
        <v>3</v>
      </c>
      <c r="I4" s="82">
        <v>0</v>
      </c>
      <c r="J4" s="80">
        <v>0</v>
      </c>
      <c r="K4" s="83">
        <v>68.02</v>
      </c>
      <c r="L4" s="84">
        <v>1</v>
      </c>
      <c r="M4" s="83">
        <v>2.9998999999999998</v>
      </c>
      <c r="N4" s="85">
        <v>9.73214E-5</v>
      </c>
      <c r="O4" s="83">
        <v>2.9998100000000001</v>
      </c>
      <c r="P4" s="85">
        <v>1.9464300000000001E-4</v>
      </c>
      <c r="Q4" s="83">
        <v>3</v>
      </c>
      <c r="R4" s="86">
        <v>6.4880899999999997E-5</v>
      </c>
      <c r="S4" s="86">
        <v>6.4899400000000004E-5</v>
      </c>
    </row>
    <row r="5" spans="1:19" x14ac:dyDescent="0.2">
      <c r="B5" s="80">
        <v>56.48</v>
      </c>
      <c r="C5" s="81">
        <v>1</v>
      </c>
      <c r="D5" s="80">
        <v>4</v>
      </c>
      <c r="E5" s="80">
        <v>0</v>
      </c>
      <c r="F5" s="80">
        <v>4</v>
      </c>
      <c r="G5" s="80">
        <v>0</v>
      </c>
      <c r="H5" s="80">
        <v>4</v>
      </c>
      <c r="I5" s="82">
        <v>0</v>
      </c>
      <c r="J5" s="80">
        <v>0</v>
      </c>
      <c r="K5" s="83">
        <v>56.48</v>
      </c>
      <c r="L5" s="84">
        <v>1</v>
      </c>
      <c r="M5" s="83">
        <v>3.99987</v>
      </c>
      <c r="N5" s="85">
        <v>1.29787E-4</v>
      </c>
      <c r="O5" s="83">
        <v>3.9997400000000001</v>
      </c>
      <c r="P5" s="85">
        <v>2.5957399999999999E-4</v>
      </c>
      <c r="Q5" s="83">
        <v>4</v>
      </c>
      <c r="R5" s="86">
        <v>6.4893400000000005E-5</v>
      </c>
      <c r="S5" s="86">
        <v>6.4930800000000005E-5</v>
      </c>
    </row>
    <row r="6" spans="1:19" x14ac:dyDescent="0.2">
      <c r="B6" s="80">
        <v>47.2</v>
      </c>
      <c r="C6" s="81">
        <v>1</v>
      </c>
      <c r="D6" s="80">
        <v>5</v>
      </c>
      <c r="E6" s="80">
        <v>0</v>
      </c>
      <c r="F6" s="80">
        <v>5</v>
      </c>
      <c r="G6" s="80">
        <v>0</v>
      </c>
      <c r="H6" s="80">
        <v>5</v>
      </c>
      <c r="I6" s="82">
        <v>0</v>
      </c>
      <c r="J6" s="80">
        <v>0</v>
      </c>
      <c r="K6" s="83">
        <v>47.2</v>
      </c>
      <c r="L6" s="84">
        <v>1</v>
      </c>
      <c r="M6" s="83">
        <v>4.9998399999999998</v>
      </c>
      <c r="N6" s="85">
        <v>1.62268E-4</v>
      </c>
      <c r="O6" s="83">
        <v>4.9996799999999997</v>
      </c>
      <c r="P6" s="85">
        <v>3.24536E-4</v>
      </c>
      <c r="Q6" s="83">
        <v>5</v>
      </c>
      <c r="R6" s="86">
        <v>6.4907199999999994E-5</v>
      </c>
      <c r="S6" s="86">
        <v>6.4962700000000001E-5</v>
      </c>
    </row>
    <row r="7" spans="1:19" x14ac:dyDescent="0.2">
      <c r="B7" s="80">
        <v>44.39</v>
      </c>
      <c r="C7" s="81">
        <v>1</v>
      </c>
      <c r="D7" s="80">
        <v>6</v>
      </c>
      <c r="E7" s="80">
        <v>0</v>
      </c>
      <c r="F7" s="80">
        <v>6</v>
      </c>
      <c r="G7" s="80">
        <v>0</v>
      </c>
      <c r="H7" s="80">
        <v>6</v>
      </c>
      <c r="I7" s="82">
        <v>0</v>
      </c>
      <c r="J7" s="80">
        <v>0</v>
      </c>
      <c r="K7" s="83">
        <v>44.39</v>
      </c>
      <c r="L7" s="84">
        <v>1</v>
      </c>
      <c r="M7" s="83">
        <v>5.9998100000000001</v>
      </c>
      <c r="N7" s="85">
        <v>1.9476399999999999E-4</v>
      </c>
      <c r="O7" s="83">
        <v>5.9996099999999997</v>
      </c>
      <c r="P7" s="85">
        <v>3.89529E-4</v>
      </c>
      <c r="Q7" s="83">
        <v>6</v>
      </c>
      <c r="R7" s="86">
        <v>6.4921500000000005E-5</v>
      </c>
      <c r="S7" s="86">
        <v>6.4992800000000006E-5</v>
      </c>
    </row>
    <row r="8" spans="1:19" x14ac:dyDescent="0.2">
      <c r="B8" s="80">
        <v>44.23</v>
      </c>
      <c r="C8" s="81">
        <v>1</v>
      </c>
      <c r="D8" s="80">
        <v>7</v>
      </c>
      <c r="E8" s="80">
        <v>0</v>
      </c>
      <c r="F8" s="80">
        <v>7</v>
      </c>
      <c r="G8" s="80">
        <v>0</v>
      </c>
      <c r="H8" s="80">
        <v>7</v>
      </c>
      <c r="I8" s="82">
        <v>0</v>
      </c>
      <c r="J8" s="80">
        <v>0</v>
      </c>
      <c r="K8" s="83">
        <v>44.23</v>
      </c>
      <c r="L8" s="84">
        <v>1</v>
      </c>
      <c r="M8" s="83">
        <v>6.9997699999999998</v>
      </c>
      <c r="N8" s="85">
        <v>2.2727500000000001E-4</v>
      </c>
      <c r="O8" s="83">
        <v>6.9995500000000002</v>
      </c>
      <c r="P8" s="85">
        <v>4.5455000000000002E-4</v>
      </c>
      <c r="Q8" s="83">
        <v>7</v>
      </c>
      <c r="R8" s="86">
        <v>6.4935699999999996E-5</v>
      </c>
      <c r="S8" s="86">
        <v>6.5020900000000006E-5</v>
      </c>
    </row>
    <row r="9" spans="1:19" x14ac:dyDescent="0.2">
      <c r="B9" s="80">
        <v>41.48</v>
      </c>
      <c r="C9" s="81">
        <v>1</v>
      </c>
      <c r="D9" s="80">
        <v>8</v>
      </c>
      <c r="E9" s="80">
        <v>0</v>
      </c>
      <c r="F9" s="80">
        <v>8</v>
      </c>
      <c r="G9" s="80">
        <v>0</v>
      </c>
      <c r="H9" s="80">
        <v>8</v>
      </c>
      <c r="I9" s="82">
        <v>0</v>
      </c>
      <c r="J9" s="80">
        <v>0</v>
      </c>
      <c r="K9" s="83">
        <v>41.48</v>
      </c>
      <c r="L9" s="84">
        <v>1</v>
      </c>
      <c r="M9" s="83">
        <v>7.9997400000000001</v>
      </c>
      <c r="N9" s="85">
        <v>2.5979900000000001E-4</v>
      </c>
      <c r="O9" s="83">
        <v>7.9994800000000001</v>
      </c>
      <c r="P9" s="85">
        <v>5.1959700000000001E-4</v>
      </c>
      <c r="Q9" s="83">
        <v>8</v>
      </c>
      <c r="R9" s="86">
        <v>6.4949699999999999E-5</v>
      </c>
      <c r="S9" s="86">
        <v>6.5047600000000004E-5</v>
      </c>
    </row>
    <row r="10" spans="1:19" x14ac:dyDescent="0.2">
      <c r="B10" s="80">
        <v>39.96</v>
      </c>
      <c r="C10" s="81">
        <v>1</v>
      </c>
      <c r="D10" s="80">
        <v>9</v>
      </c>
      <c r="E10" s="80">
        <v>0</v>
      </c>
      <c r="F10" s="80">
        <v>9</v>
      </c>
      <c r="G10" s="80">
        <v>0</v>
      </c>
      <c r="H10" s="80">
        <v>9</v>
      </c>
      <c r="I10" s="82">
        <v>0</v>
      </c>
      <c r="J10" s="80">
        <v>0</v>
      </c>
      <c r="K10" s="83">
        <v>39.96</v>
      </c>
      <c r="L10" s="84">
        <v>1</v>
      </c>
      <c r="M10" s="83">
        <v>8.9997100000000003</v>
      </c>
      <c r="N10" s="85">
        <v>2.9233500000000001E-4</v>
      </c>
      <c r="O10" s="83">
        <v>8.9994200000000006</v>
      </c>
      <c r="P10" s="85">
        <v>5.8467100000000004E-4</v>
      </c>
      <c r="Q10" s="83">
        <v>9</v>
      </c>
      <c r="R10" s="86">
        <v>6.4963399999999995E-5</v>
      </c>
      <c r="S10" s="86">
        <v>6.50735E-5</v>
      </c>
    </row>
    <row r="11" spans="1:19" x14ac:dyDescent="0.2">
      <c r="B11" s="80">
        <v>34.57</v>
      </c>
      <c r="C11" s="81">
        <v>1</v>
      </c>
      <c r="D11" s="80">
        <v>10</v>
      </c>
      <c r="E11" s="80">
        <v>0</v>
      </c>
      <c r="F11" s="80">
        <v>10</v>
      </c>
      <c r="G11" s="80">
        <v>0</v>
      </c>
      <c r="H11" s="80">
        <v>10</v>
      </c>
      <c r="I11" s="82">
        <v>0</v>
      </c>
      <c r="J11" s="80">
        <v>0</v>
      </c>
      <c r="K11" s="83">
        <v>34.57</v>
      </c>
      <c r="L11" s="84">
        <v>1</v>
      </c>
      <c r="M11" s="83">
        <v>9.9996799999999997</v>
      </c>
      <c r="N11" s="85">
        <v>3.2488500000000002E-4</v>
      </c>
      <c r="O11" s="83">
        <v>9.9993499999999997</v>
      </c>
      <c r="P11" s="85">
        <v>6.4977000000000004E-4</v>
      </c>
      <c r="Q11" s="83">
        <v>10</v>
      </c>
      <c r="R11" s="86">
        <v>6.4976999999999998E-5</v>
      </c>
      <c r="S11" s="86">
        <v>6.5098999999999995E-5</v>
      </c>
    </row>
    <row r="12" spans="1:19" x14ac:dyDescent="0.2">
      <c r="B12" s="80">
        <v>34.32</v>
      </c>
      <c r="C12" s="81">
        <v>1</v>
      </c>
      <c r="D12" s="80">
        <v>11</v>
      </c>
      <c r="E12" s="80">
        <v>0</v>
      </c>
      <c r="F12" s="80">
        <v>11</v>
      </c>
      <c r="G12" s="80">
        <v>0</v>
      </c>
      <c r="H12" s="80">
        <v>11</v>
      </c>
      <c r="I12" s="82">
        <v>0</v>
      </c>
      <c r="J12" s="80">
        <v>0</v>
      </c>
      <c r="K12" s="83">
        <v>34.32</v>
      </c>
      <c r="L12" s="84">
        <v>1</v>
      </c>
      <c r="M12" s="83">
        <v>10.999599999999999</v>
      </c>
      <c r="N12" s="85">
        <v>3.5744699999999999E-4</v>
      </c>
      <c r="O12" s="83">
        <v>10.9993</v>
      </c>
      <c r="P12" s="85">
        <v>7.1489399999999999E-4</v>
      </c>
      <c r="Q12" s="83">
        <v>11</v>
      </c>
      <c r="R12" s="86">
        <v>6.49904E-5</v>
      </c>
      <c r="S12" s="86">
        <v>6.5124399999999996E-5</v>
      </c>
    </row>
    <row r="13" spans="1:19" x14ac:dyDescent="0.2">
      <c r="B13" s="80">
        <v>31.39</v>
      </c>
      <c r="C13" s="81">
        <v>1</v>
      </c>
      <c r="D13" s="80">
        <v>12</v>
      </c>
      <c r="E13" s="80">
        <v>0</v>
      </c>
      <c r="F13" s="80">
        <v>12</v>
      </c>
      <c r="G13" s="80">
        <v>0</v>
      </c>
      <c r="H13" s="80">
        <v>12</v>
      </c>
      <c r="I13" s="82">
        <v>0</v>
      </c>
      <c r="J13" s="80">
        <v>0</v>
      </c>
      <c r="K13" s="83">
        <v>31.39</v>
      </c>
      <c r="L13" s="84">
        <v>1</v>
      </c>
      <c r="M13" s="83">
        <v>11.999599999999999</v>
      </c>
      <c r="N13" s="85">
        <v>3.9002200000000001E-4</v>
      </c>
      <c r="O13" s="83">
        <v>11.9992</v>
      </c>
      <c r="P13" s="85">
        <v>7.8004400000000003E-4</v>
      </c>
      <c r="Q13" s="83">
        <v>12</v>
      </c>
      <c r="R13" s="86">
        <v>6.5003699999999996E-5</v>
      </c>
      <c r="S13" s="86">
        <v>6.5150100000000005E-5</v>
      </c>
    </row>
    <row r="14" spans="1:19" x14ac:dyDescent="0.2">
      <c r="B14" s="80">
        <v>30.53</v>
      </c>
      <c r="C14" s="81">
        <v>1</v>
      </c>
      <c r="D14" s="80">
        <v>13</v>
      </c>
      <c r="E14" s="80">
        <v>0</v>
      </c>
      <c r="F14" s="80">
        <v>13</v>
      </c>
      <c r="G14" s="80">
        <v>0</v>
      </c>
      <c r="H14" s="80">
        <v>13</v>
      </c>
      <c r="I14" s="82">
        <v>0</v>
      </c>
      <c r="J14" s="80">
        <v>0</v>
      </c>
      <c r="K14" s="83">
        <v>30.53</v>
      </c>
      <c r="L14" s="84">
        <v>1</v>
      </c>
      <c r="M14" s="83">
        <v>12.999599999999999</v>
      </c>
      <c r="N14" s="85">
        <v>4.2261000000000002E-4</v>
      </c>
      <c r="O14" s="83">
        <v>12.9992</v>
      </c>
      <c r="P14" s="85">
        <v>8.4522099999999995E-4</v>
      </c>
      <c r="Q14" s="83">
        <v>13</v>
      </c>
      <c r="R14" s="86">
        <v>6.5017000000000004E-5</v>
      </c>
      <c r="S14" s="86">
        <v>6.5176299999999995E-5</v>
      </c>
    </row>
    <row r="15" spans="1:19" x14ac:dyDescent="0.2">
      <c r="B15" s="80">
        <v>26.78</v>
      </c>
      <c r="C15" s="81">
        <v>1</v>
      </c>
      <c r="D15" s="80">
        <v>14</v>
      </c>
      <c r="E15" s="80">
        <v>0</v>
      </c>
      <c r="F15" s="80">
        <v>14</v>
      </c>
      <c r="G15" s="80">
        <v>0</v>
      </c>
      <c r="H15" s="80">
        <v>14</v>
      </c>
      <c r="I15" s="82">
        <v>0</v>
      </c>
      <c r="J15" s="80">
        <v>0</v>
      </c>
      <c r="K15" s="83">
        <v>26.78</v>
      </c>
      <c r="L15" s="84">
        <v>1</v>
      </c>
      <c r="M15" s="83">
        <v>13.999499999999999</v>
      </c>
      <c r="N15" s="85">
        <v>4.5521199999999998E-4</v>
      </c>
      <c r="O15" s="83">
        <v>13.9991</v>
      </c>
      <c r="P15" s="85">
        <v>9.1042399999999996E-4</v>
      </c>
      <c r="Q15" s="83">
        <v>14</v>
      </c>
      <c r="R15" s="86">
        <v>6.50303E-5</v>
      </c>
      <c r="S15" s="86">
        <v>6.5203099999999999E-5</v>
      </c>
    </row>
    <row r="16" spans="1:19" x14ac:dyDescent="0.2">
      <c r="B16" s="80">
        <v>26.46</v>
      </c>
      <c r="C16" s="81">
        <v>1</v>
      </c>
      <c r="D16" s="80">
        <v>15</v>
      </c>
      <c r="E16" s="80">
        <v>0</v>
      </c>
      <c r="F16" s="80">
        <v>15</v>
      </c>
      <c r="G16" s="80">
        <v>0</v>
      </c>
      <c r="H16" s="80">
        <v>15</v>
      </c>
      <c r="I16" s="82">
        <v>0</v>
      </c>
      <c r="J16" s="80">
        <v>0</v>
      </c>
      <c r="K16" s="83">
        <v>26.46</v>
      </c>
      <c r="L16" s="84">
        <v>1</v>
      </c>
      <c r="M16" s="83">
        <v>14.999499999999999</v>
      </c>
      <c r="N16" s="85">
        <v>4.8782699999999998E-4</v>
      </c>
      <c r="O16" s="83">
        <v>14.999000000000001</v>
      </c>
      <c r="P16" s="85">
        <v>9.7565499999999997E-4</v>
      </c>
      <c r="Q16" s="83">
        <v>15</v>
      </c>
      <c r="R16" s="86">
        <v>6.5043599999999995E-5</v>
      </c>
      <c r="S16" s="86">
        <v>6.5230799999999999E-5</v>
      </c>
    </row>
    <row r="17" spans="2:19" x14ac:dyDescent="0.2">
      <c r="B17" s="80">
        <v>24.31</v>
      </c>
      <c r="C17" s="80">
        <v>1</v>
      </c>
      <c r="D17" s="80">
        <v>16</v>
      </c>
      <c r="E17" s="80">
        <v>0</v>
      </c>
      <c r="F17" s="80">
        <v>16</v>
      </c>
      <c r="G17" s="80">
        <v>0</v>
      </c>
      <c r="H17" s="80">
        <v>16</v>
      </c>
      <c r="I17" s="80">
        <v>0</v>
      </c>
      <c r="J17" s="80">
        <v>0</v>
      </c>
      <c r="K17" s="83">
        <v>24.31</v>
      </c>
      <c r="L17" s="83">
        <v>1</v>
      </c>
      <c r="M17" s="83">
        <v>15.999499999999999</v>
      </c>
      <c r="N17" s="85">
        <v>5.2045699999999999E-4</v>
      </c>
      <c r="O17" s="83">
        <v>15.999000000000001</v>
      </c>
      <c r="P17" s="85">
        <v>1.0409099999999999E-3</v>
      </c>
      <c r="Q17" s="83">
        <v>16</v>
      </c>
      <c r="R17" s="85">
        <v>6.5057100000000004E-5</v>
      </c>
      <c r="S17" s="85">
        <v>6.5259500000000001E-5</v>
      </c>
    </row>
    <row r="18" spans="2:19" x14ac:dyDescent="0.2">
      <c r="B18" s="80">
        <v>23.83</v>
      </c>
      <c r="C18" s="80">
        <v>1</v>
      </c>
      <c r="D18" s="80">
        <v>17</v>
      </c>
      <c r="E18" s="80">
        <v>0</v>
      </c>
      <c r="F18" s="80">
        <v>17</v>
      </c>
      <c r="G18" s="80">
        <v>0</v>
      </c>
      <c r="H18" s="80">
        <v>17</v>
      </c>
      <c r="I18" s="80">
        <v>0</v>
      </c>
      <c r="J18" s="80">
        <v>0</v>
      </c>
      <c r="K18" s="83">
        <v>23.83</v>
      </c>
      <c r="L18" s="83">
        <v>1</v>
      </c>
      <c r="M18" s="83">
        <v>16.999400000000001</v>
      </c>
      <c r="N18" s="85">
        <v>5.5310199999999998E-4</v>
      </c>
      <c r="O18" s="83">
        <v>16.998899999999999</v>
      </c>
      <c r="P18" s="85">
        <v>1.1061999999999999E-3</v>
      </c>
      <c r="Q18" s="83">
        <v>17</v>
      </c>
      <c r="R18" s="85">
        <v>6.50708E-5</v>
      </c>
      <c r="S18" s="85">
        <v>6.5289299999999998E-5</v>
      </c>
    </row>
    <row r="19" spans="2:19" x14ac:dyDescent="0.2">
      <c r="B19" s="80">
        <v>23.07</v>
      </c>
      <c r="C19" s="80">
        <v>1</v>
      </c>
      <c r="D19" s="80">
        <v>18</v>
      </c>
      <c r="E19" s="80">
        <v>0</v>
      </c>
      <c r="F19" s="80">
        <v>18</v>
      </c>
      <c r="G19" s="80">
        <v>0</v>
      </c>
      <c r="H19" s="80">
        <v>18</v>
      </c>
      <c r="I19" s="80">
        <v>0</v>
      </c>
      <c r="J19" s="80">
        <v>0</v>
      </c>
      <c r="K19" s="83">
        <v>23.07</v>
      </c>
      <c r="L19" s="83">
        <v>1</v>
      </c>
      <c r="M19" s="83">
        <v>17.999400000000001</v>
      </c>
      <c r="N19" s="85">
        <v>5.8576199999999998E-4</v>
      </c>
      <c r="O19" s="83">
        <v>17.998799999999999</v>
      </c>
      <c r="P19" s="85">
        <v>1.1715199999999999E-3</v>
      </c>
      <c r="Q19" s="83">
        <v>18</v>
      </c>
      <c r="R19" s="85">
        <v>6.5084699999999997E-5</v>
      </c>
      <c r="S19" s="85">
        <v>6.5320400000000006E-5</v>
      </c>
    </row>
    <row r="20" spans="2:19" x14ac:dyDescent="0.2">
      <c r="B20" s="80">
        <v>22.75</v>
      </c>
      <c r="C20" s="80">
        <v>1</v>
      </c>
      <c r="D20" s="80">
        <v>19</v>
      </c>
      <c r="E20" s="80">
        <v>0</v>
      </c>
      <c r="F20" s="80">
        <v>19</v>
      </c>
      <c r="G20" s="80">
        <v>0</v>
      </c>
      <c r="H20" s="80">
        <v>19</v>
      </c>
      <c r="I20" s="80">
        <v>0</v>
      </c>
      <c r="J20" s="80">
        <v>0</v>
      </c>
      <c r="K20" s="83">
        <v>22.75</v>
      </c>
      <c r="L20" s="83">
        <v>1</v>
      </c>
      <c r="M20" s="83">
        <v>18.999400000000001</v>
      </c>
      <c r="N20" s="85">
        <v>6.1843800000000002E-4</v>
      </c>
      <c r="O20" s="83">
        <v>18.998799999999999</v>
      </c>
      <c r="P20" s="85">
        <v>1.2368800000000001E-3</v>
      </c>
      <c r="Q20" s="83">
        <v>19</v>
      </c>
      <c r="R20" s="85">
        <v>6.5098799999999994E-5</v>
      </c>
      <c r="S20" s="85">
        <v>6.5352900000000002E-5</v>
      </c>
    </row>
    <row r="21" spans="2:19" x14ac:dyDescent="0.2">
      <c r="B21" s="80">
        <v>22.35</v>
      </c>
      <c r="C21" s="80">
        <v>1</v>
      </c>
      <c r="D21" s="80">
        <v>20</v>
      </c>
      <c r="E21" s="80">
        <v>0</v>
      </c>
      <c r="F21" s="80">
        <v>20</v>
      </c>
      <c r="G21" s="80">
        <v>0</v>
      </c>
      <c r="H21" s="80">
        <v>20</v>
      </c>
      <c r="I21" s="80">
        <v>0</v>
      </c>
      <c r="J21" s="80">
        <v>0</v>
      </c>
      <c r="K21" s="83">
        <v>22.35</v>
      </c>
      <c r="L21" s="83">
        <v>1</v>
      </c>
      <c r="M21" s="83">
        <v>19.999300000000002</v>
      </c>
      <c r="N21" s="85">
        <v>6.5113200000000001E-4</v>
      </c>
      <c r="O21" s="83">
        <v>19.998699999999999</v>
      </c>
      <c r="P21" s="85">
        <v>1.30226E-3</v>
      </c>
      <c r="Q21" s="83">
        <v>20</v>
      </c>
      <c r="R21" s="85">
        <v>6.5113199999999999E-5</v>
      </c>
      <c r="S21" s="85">
        <v>6.5386899999999996E-5</v>
      </c>
    </row>
    <row r="22" spans="2:19" x14ac:dyDescent="0.2">
      <c r="B22" s="80">
        <v>22.1</v>
      </c>
      <c r="C22" s="80">
        <v>1</v>
      </c>
      <c r="D22" s="80">
        <v>21</v>
      </c>
      <c r="E22" s="80">
        <v>0</v>
      </c>
      <c r="F22" s="80">
        <v>21</v>
      </c>
      <c r="G22" s="80">
        <v>0</v>
      </c>
      <c r="H22" s="80">
        <v>21</v>
      </c>
      <c r="I22" s="80">
        <v>0</v>
      </c>
      <c r="J22" s="80">
        <v>0</v>
      </c>
      <c r="K22" s="83">
        <v>22.1</v>
      </c>
      <c r="L22" s="83">
        <v>1</v>
      </c>
      <c r="M22" s="83">
        <v>20.999300000000002</v>
      </c>
      <c r="N22" s="85">
        <v>6.8384299999999995E-4</v>
      </c>
      <c r="O22" s="83">
        <v>20.9986</v>
      </c>
      <c r="P22" s="85">
        <v>1.36769E-3</v>
      </c>
      <c r="Q22" s="83">
        <v>21</v>
      </c>
      <c r="R22" s="85">
        <v>6.5127899999999997E-5</v>
      </c>
      <c r="S22" s="85">
        <v>6.5422700000000006E-5</v>
      </c>
    </row>
    <row r="23" spans="2:19" x14ac:dyDescent="0.2">
      <c r="B23" s="80">
        <v>20.85</v>
      </c>
      <c r="C23" s="80">
        <v>1</v>
      </c>
      <c r="D23" s="80">
        <v>22</v>
      </c>
      <c r="E23" s="80">
        <v>0</v>
      </c>
      <c r="F23" s="80">
        <v>22</v>
      </c>
      <c r="G23" s="80">
        <v>0</v>
      </c>
      <c r="H23" s="80">
        <v>22</v>
      </c>
      <c r="I23" s="80">
        <v>0</v>
      </c>
      <c r="J23" s="80">
        <v>0</v>
      </c>
      <c r="K23" s="83">
        <v>20.85</v>
      </c>
      <c r="L23" s="83">
        <v>1</v>
      </c>
      <c r="M23" s="83">
        <v>21.999300000000002</v>
      </c>
      <c r="N23" s="85">
        <v>7.1657299999999997E-4</v>
      </c>
      <c r="O23" s="83">
        <v>21.9986</v>
      </c>
      <c r="P23" s="85">
        <v>1.43315E-3</v>
      </c>
      <c r="Q23" s="83">
        <v>22</v>
      </c>
      <c r="R23" s="85">
        <v>6.5142999999999996E-5</v>
      </c>
      <c r="S23" s="85">
        <v>6.5460299999999994E-5</v>
      </c>
    </row>
    <row r="24" spans="2:19" x14ac:dyDescent="0.2">
      <c r="B24" s="80">
        <v>19.54</v>
      </c>
      <c r="C24" s="80">
        <v>1</v>
      </c>
      <c r="D24" s="80">
        <v>23</v>
      </c>
      <c r="E24" s="80">
        <v>0</v>
      </c>
      <c r="F24" s="80">
        <v>23</v>
      </c>
      <c r="G24" s="80">
        <v>0</v>
      </c>
      <c r="H24" s="80">
        <v>23</v>
      </c>
      <c r="I24" s="80">
        <v>0</v>
      </c>
      <c r="J24" s="80">
        <v>0</v>
      </c>
      <c r="K24" s="83">
        <v>19.54</v>
      </c>
      <c r="L24" s="83">
        <v>1</v>
      </c>
      <c r="M24" s="83">
        <v>22.999300000000002</v>
      </c>
      <c r="N24" s="85">
        <v>7.4932299999999998E-4</v>
      </c>
      <c r="O24" s="83">
        <v>22.9985</v>
      </c>
      <c r="P24" s="85">
        <v>1.49865E-3</v>
      </c>
      <c r="Q24" s="83">
        <v>23</v>
      </c>
      <c r="R24" s="85">
        <v>6.5158600000000003E-5</v>
      </c>
      <c r="S24" s="85">
        <v>6.5499800000000006E-5</v>
      </c>
    </row>
    <row r="25" spans="2:19" x14ac:dyDescent="0.2">
      <c r="B25" s="80">
        <v>19.309999999999999</v>
      </c>
      <c r="C25" s="80">
        <v>1</v>
      </c>
      <c r="D25" s="80">
        <v>24</v>
      </c>
      <c r="E25" s="80">
        <v>0</v>
      </c>
      <c r="F25" s="80">
        <v>24</v>
      </c>
      <c r="G25" s="80">
        <v>0</v>
      </c>
      <c r="H25" s="80">
        <v>24</v>
      </c>
      <c r="I25" s="80">
        <v>0</v>
      </c>
      <c r="J25" s="80">
        <v>0</v>
      </c>
      <c r="K25" s="83">
        <v>19.309999999999999</v>
      </c>
      <c r="L25" s="83">
        <v>1</v>
      </c>
      <c r="M25" s="83">
        <v>23.999199999999998</v>
      </c>
      <c r="N25" s="85">
        <v>7.82094E-4</v>
      </c>
      <c r="O25" s="83">
        <v>23.9984</v>
      </c>
      <c r="P25" s="85">
        <v>1.56419E-3</v>
      </c>
      <c r="Q25" s="83">
        <v>24</v>
      </c>
      <c r="R25" s="85">
        <v>6.5174500000000004E-5</v>
      </c>
      <c r="S25" s="85">
        <v>6.5541600000000003E-5</v>
      </c>
    </row>
    <row r="26" spans="2:19" x14ac:dyDescent="0.2">
      <c r="B26" s="80">
        <v>18.86</v>
      </c>
      <c r="C26" s="80">
        <v>1</v>
      </c>
      <c r="D26" s="80">
        <v>25</v>
      </c>
      <c r="E26" s="80">
        <v>0</v>
      </c>
      <c r="F26" s="80">
        <v>25</v>
      </c>
      <c r="G26" s="80">
        <v>0</v>
      </c>
      <c r="H26" s="80">
        <v>25</v>
      </c>
      <c r="I26" s="80">
        <v>0</v>
      </c>
      <c r="J26" s="80">
        <v>0</v>
      </c>
      <c r="K26" s="83">
        <v>18.86</v>
      </c>
      <c r="L26" s="83">
        <v>1</v>
      </c>
      <c r="M26" s="83">
        <v>24.999199999999998</v>
      </c>
      <c r="N26" s="85">
        <v>8.1488700000000003E-4</v>
      </c>
      <c r="O26" s="83">
        <v>24.9984</v>
      </c>
      <c r="P26" s="85">
        <v>1.62977E-3</v>
      </c>
      <c r="Q26" s="83">
        <v>25</v>
      </c>
      <c r="R26" s="85">
        <v>6.5191000000000007E-5</v>
      </c>
      <c r="S26" s="85">
        <v>6.5585600000000004E-5</v>
      </c>
    </row>
    <row r="27" spans="2:19" x14ac:dyDescent="0.2">
      <c r="B27" s="80">
        <v>18.66</v>
      </c>
      <c r="C27" s="80">
        <v>1</v>
      </c>
      <c r="D27" s="80">
        <v>26</v>
      </c>
      <c r="E27" s="80">
        <v>0</v>
      </c>
      <c r="F27" s="80">
        <v>26</v>
      </c>
      <c r="G27" s="80">
        <v>0</v>
      </c>
      <c r="H27" s="80">
        <v>26</v>
      </c>
      <c r="I27" s="80">
        <v>0</v>
      </c>
      <c r="J27" s="80">
        <v>0</v>
      </c>
      <c r="K27" s="83">
        <v>18.66</v>
      </c>
      <c r="L27" s="83">
        <v>1</v>
      </c>
      <c r="M27" s="83">
        <v>25.999199999999998</v>
      </c>
      <c r="N27" s="85">
        <v>8.47703E-4</v>
      </c>
      <c r="O27" s="83">
        <v>25.9983</v>
      </c>
      <c r="P27" s="85">
        <v>1.6954100000000001E-3</v>
      </c>
      <c r="Q27" s="83">
        <v>26</v>
      </c>
      <c r="R27" s="85">
        <v>6.5207899999999996E-5</v>
      </c>
      <c r="S27" s="85">
        <v>6.5632199999999998E-5</v>
      </c>
    </row>
    <row r="28" spans="2:19" x14ac:dyDescent="0.2">
      <c r="B28" s="80">
        <v>18</v>
      </c>
      <c r="C28" s="80">
        <v>1</v>
      </c>
      <c r="D28" s="80">
        <v>27</v>
      </c>
      <c r="E28" s="80">
        <v>0</v>
      </c>
      <c r="F28" s="80">
        <v>27</v>
      </c>
      <c r="G28" s="80">
        <v>0</v>
      </c>
      <c r="H28" s="80">
        <v>27</v>
      </c>
      <c r="I28" s="80">
        <v>0</v>
      </c>
      <c r="J28" s="80">
        <v>0</v>
      </c>
      <c r="K28" s="83">
        <v>18</v>
      </c>
      <c r="L28" s="83">
        <v>1</v>
      </c>
      <c r="M28" s="83">
        <v>26.999099999999999</v>
      </c>
      <c r="N28" s="85">
        <v>8.8054400000000003E-4</v>
      </c>
      <c r="O28" s="83">
        <v>26.998200000000001</v>
      </c>
      <c r="P28" s="85">
        <v>1.7610900000000001E-3</v>
      </c>
      <c r="Q28" s="83">
        <v>27</v>
      </c>
      <c r="R28" s="85">
        <v>6.5225499999999994E-5</v>
      </c>
      <c r="S28" s="85">
        <v>6.5681500000000005E-5</v>
      </c>
    </row>
    <row r="29" spans="2:19" x14ac:dyDescent="0.2">
      <c r="B29" s="80">
        <v>17.690000000000001</v>
      </c>
      <c r="C29" s="80">
        <v>1</v>
      </c>
      <c r="D29" s="80">
        <v>28</v>
      </c>
      <c r="E29" s="80">
        <v>0</v>
      </c>
      <c r="F29" s="80">
        <v>28</v>
      </c>
      <c r="G29" s="80">
        <v>0</v>
      </c>
      <c r="H29" s="80">
        <v>28</v>
      </c>
      <c r="I29" s="80">
        <v>0</v>
      </c>
      <c r="J29" s="80">
        <v>0</v>
      </c>
      <c r="K29" s="83">
        <v>17.690000000000001</v>
      </c>
      <c r="L29" s="83">
        <v>1</v>
      </c>
      <c r="M29" s="83">
        <v>27.999099999999999</v>
      </c>
      <c r="N29" s="85">
        <v>9.1341100000000004E-4</v>
      </c>
      <c r="O29" s="83">
        <v>27.998200000000001</v>
      </c>
      <c r="P29" s="85">
        <v>1.82682E-3</v>
      </c>
      <c r="Q29" s="83">
        <v>28</v>
      </c>
      <c r="R29" s="85">
        <v>6.52436E-5</v>
      </c>
      <c r="S29" s="85">
        <v>6.5733699999999997E-5</v>
      </c>
    </row>
    <row r="30" spans="2:19" x14ac:dyDescent="0.2">
      <c r="B30" s="80">
        <v>17.62</v>
      </c>
      <c r="C30" s="80">
        <v>1</v>
      </c>
      <c r="D30" s="80">
        <v>29</v>
      </c>
      <c r="E30" s="80">
        <v>0</v>
      </c>
      <c r="F30" s="80">
        <v>29</v>
      </c>
      <c r="G30" s="80">
        <v>0</v>
      </c>
      <c r="H30" s="80">
        <v>29</v>
      </c>
      <c r="I30" s="80">
        <v>0</v>
      </c>
      <c r="J30" s="80">
        <v>0</v>
      </c>
      <c r="K30" s="83">
        <v>17.62</v>
      </c>
      <c r="L30" s="83">
        <v>1</v>
      </c>
      <c r="M30" s="83">
        <v>28.999099999999999</v>
      </c>
      <c r="N30" s="85">
        <v>9.4630599999999995E-4</v>
      </c>
      <c r="O30" s="83">
        <v>28.998100000000001</v>
      </c>
      <c r="P30" s="85">
        <v>1.8926100000000001E-3</v>
      </c>
      <c r="Q30" s="83">
        <v>29</v>
      </c>
      <c r="R30" s="85">
        <v>6.5262499999999994E-5</v>
      </c>
      <c r="S30" s="85">
        <v>6.5789000000000003E-5</v>
      </c>
    </row>
    <row r="31" spans="2:19" x14ac:dyDescent="0.2">
      <c r="B31" s="80">
        <v>17.23</v>
      </c>
      <c r="C31" s="80">
        <v>1</v>
      </c>
      <c r="D31" s="80">
        <v>30</v>
      </c>
      <c r="E31" s="80">
        <v>0</v>
      </c>
      <c r="F31" s="80">
        <v>30</v>
      </c>
      <c r="G31" s="80">
        <v>0</v>
      </c>
      <c r="H31" s="80">
        <v>30</v>
      </c>
      <c r="I31" s="80">
        <v>0</v>
      </c>
      <c r="J31" s="80">
        <v>0</v>
      </c>
      <c r="K31" s="83">
        <v>17.23</v>
      </c>
      <c r="L31" s="83">
        <v>1</v>
      </c>
      <c r="M31" s="83">
        <v>29.998999999999999</v>
      </c>
      <c r="N31" s="85">
        <v>9.7922999999999999E-4</v>
      </c>
      <c r="O31" s="83">
        <v>29.998000000000001</v>
      </c>
      <c r="P31" s="85">
        <v>1.95846E-3</v>
      </c>
      <c r="Q31" s="83">
        <v>30</v>
      </c>
      <c r="R31" s="85">
        <v>6.5282000000000003E-5</v>
      </c>
      <c r="S31" s="85">
        <v>6.5847700000000003E-5</v>
      </c>
    </row>
    <row r="32" spans="2:19" x14ac:dyDescent="0.2">
      <c r="B32" s="80">
        <v>17.059999999999999</v>
      </c>
      <c r="C32" s="80">
        <v>1</v>
      </c>
      <c r="D32" s="80">
        <v>31</v>
      </c>
      <c r="E32" s="80">
        <v>0</v>
      </c>
      <c r="F32" s="80">
        <v>31</v>
      </c>
      <c r="G32" s="80">
        <v>0</v>
      </c>
      <c r="H32" s="80">
        <v>31</v>
      </c>
      <c r="I32" s="80">
        <v>0</v>
      </c>
      <c r="J32" s="80">
        <v>0</v>
      </c>
      <c r="K32" s="83">
        <v>17.059999999999999</v>
      </c>
      <c r="L32" s="83">
        <v>1</v>
      </c>
      <c r="M32" s="83">
        <v>30.998999999999999</v>
      </c>
      <c r="N32" s="85">
        <v>1.0121799999999999E-3</v>
      </c>
      <c r="O32" s="83">
        <v>30.998000000000001</v>
      </c>
      <c r="P32" s="85">
        <v>2.0243700000000002E-3</v>
      </c>
      <c r="Q32" s="83">
        <v>31</v>
      </c>
      <c r="R32" s="85">
        <v>6.5302200000000006E-5</v>
      </c>
      <c r="S32" s="85">
        <v>6.5910100000000004E-5</v>
      </c>
    </row>
    <row r="33" spans="2:19" x14ac:dyDescent="0.2">
      <c r="B33" s="80">
        <v>16.97</v>
      </c>
      <c r="C33" s="80">
        <v>1</v>
      </c>
      <c r="D33" s="80">
        <v>32</v>
      </c>
      <c r="E33" s="80">
        <v>0</v>
      </c>
      <c r="F33" s="80">
        <v>32</v>
      </c>
      <c r="G33" s="80">
        <v>0</v>
      </c>
      <c r="H33" s="80">
        <v>32</v>
      </c>
      <c r="I33" s="80">
        <v>0</v>
      </c>
      <c r="J33" s="80">
        <v>0</v>
      </c>
      <c r="K33" s="83">
        <v>16.97</v>
      </c>
      <c r="L33" s="83">
        <v>1</v>
      </c>
      <c r="M33" s="83">
        <v>31.998999999999999</v>
      </c>
      <c r="N33" s="85">
        <v>1.04517E-3</v>
      </c>
      <c r="O33" s="83">
        <v>31.997900000000001</v>
      </c>
      <c r="P33" s="85">
        <v>2.0903499999999999E-3</v>
      </c>
      <c r="Q33" s="83">
        <v>32</v>
      </c>
      <c r="R33" s="85">
        <v>6.5323300000000005E-5</v>
      </c>
      <c r="S33" s="85">
        <v>6.5976300000000001E-5</v>
      </c>
    </row>
    <row r="34" spans="2:19" x14ac:dyDescent="0.2">
      <c r="B34" s="80">
        <v>16.75</v>
      </c>
      <c r="C34" s="80">
        <v>1</v>
      </c>
      <c r="D34" s="80">
        <v>33</v>
      </c>
      <c r="E34" s="80">
        <v>0</v>
      </c>
      <c r="F34" s="80">
        <v>33</v>
      </c>
      <c r="G34" s="80">
        <v>0</v>
      </c>
      <c r="H34" s="80">
        <v>33</v>
      </c>
      <c r="I34" s="80">
        <v>0</v>
      </c>
      <c r="J34" s="80">
        <v>0</v>
      </c>
      <c r="K34" s="83">
        <v>16.75</v>
      </c>
      <c r="L34" s="83">
        <v>1</v>
      </c>
      <c r="M34" s="83">
        <v>32.998899999999999</v>
      </c>
      <c r="N34" s="85">
        <v>1.0782000000000001E-3</v>
      </c>
      <c r="O34" s="83">
        <v>32.997799999999998</v>
      </c>
      <c r="P34" s="85">
        <v>2.1563900000000002E-3</v>
      </c>
      <c r="Q34" s="83">
        <v>33</v>
      </c>
      <c r="R34" s="85">
        <v>6.5345200000000006E-5</v>
      </c>
      <c r="S34" s="85">
        <v>6.6046700000000006E-5</v>
      </c>
    </row>
    <row r="35" spans="2:19" x14ac:dyDescent="0.2">
      <c r="B35" s="80">
        <v>16.38</v>
      </c>
      <c r="C35" s="80">
        <v>1</v>
      </c>
      <c r="D35" s="80">
        <v>34</v>
      </c>
      <c r="E35" s="80">
        <v>0</v>
      </c>
      <c r="F35" s="80">
        <v>34</v>
      </c>
      <c r="G35" s="80">
        <v>0</v>
      </c>
      <c r="H35" s="80">
        <v>34</v>
      </c>
      <c r="I35" s="80">
        <v>0</v>
      </c>
      <c r="J35" s="80">
        <v>0</v>
      </c>
      <c r="K35" s="83">
        <v>16.38</v>
      </c>
      <c r="L35" s="83">
        <v>1</v>
      </c>
      <c r="M35" s="83">
        <v>33.998899999999999</v>
      </c>
      <c r="N35" s="85">
        <v>1.11126E-3</v>
      </c>
      <c r="O35" s="83">
        <v>33.997799999999998</v>
      </c>
      <c r="P35" s="85">
        <v>2.22251E-3</v>
      </c>
      <c r="Q35" s="83">
        <v>34</v>
      </c>
      <c r="R35" s="85">
        <v>6.5368099999999995E-5</v>
      </c>
      <c r="S35" s="85">
        <v>6.6121600000000001E-5</v>
      </c>
    </row>
    <row r="36" spans="2:19" x14ac:dyDescent="0.2">
      <c r="B36" s="80">
        <v>15.67</v>
      </c>
      <c r="C36" s="80">
        <v>1</v>
      </c>
      <c r="D36" s="80">
        <v>35</v>
      </c>
      <c r="E36" s="80">
        <v>0</v>
      </c>
      <c r="F36" s="80">
        <v>35</v>
      </c>
      <c r="G36" s="80">
        <v>0</v>
      </c>
      <c r="H36" s="80">
        <v>35</v>
      </c>
      <c r="I36" s="80">
        <v>0</v>
      </c>
      <c r="J36" s="80">
        <v>0</v>
      </c>
      <c r="K36" s="83">
        <v>15.67</v>
      </c>
      <c r="L36" s="83">
        <v>1</v>
      </c>
      <c r="M36" s="83">
        <v>34.998899999999999</v>
      </c>
      <c r="N36" s="85">
        <v>1.1443600000000001E-3</v>
      </c>
      <c r="O36" s="83">
        <v>34.997700000000002</v>
      </c>
      <c r="P36" s="85">
        <v>2.2887200000000002E-3</v>
      </c>
      <c r="Q36" s="83">
        <v>35</v>
      </c>
      <c r="R36" s="85">
        <v>6.5391900000000007E-5</v>
      </c>
      <c r="S36" s="85">
        <v>6.6201300000000006E-5</v>
      </c>
    </row>
    <row r="37" spans="2:19" x14ac:dyDescent="0.2">
      <c r="B37" s="80">
        <v>15.42</v>
      </c>
      <c r="C37" s="80">
        <v>1</v>
      </c>
      <c r="D37" s="80">
        <v>36</v>
      </c>
      <c r="E37" s="80">
        <v>0</v>
      </c>
      <c r="F37" s="80">
        <v>36</v>
      </c>
      <c r="G37" s="80">
        <v>0</v>
      </c>
      <c r="H37" s="80">
        <v>36</v>
      </c>
      <c r="I37" s="80">
        <v>0</v>
      </c>
      <c r="J37" s="80">
        <v>0</v>
      </c>
      <c r="K37" s="83">
        <v>15.42</v>
      </c>
      <c r="L37" s="83">
        <v>1</v>
      </c>
      <c r="M37" s="83">
        <v>35.998800000000003</v>
      </c>
      <c r="N37" s="85">
        <v>1.1774999999999999E-3</v>
      </c>
      <c r="O37" s="83">
        <v>35.997599999999998</v>
      </c>
      <c r="P37" s="85">
        <v>2.3549999999999999E-3</v>
      </c>
      <c r="Q37" s="83">
        <v>36</v>
      </c>
      <c r="R37" s="85">
        <v>6.5416700000000007E-5</v>
      </c>
      <c r="S37" s="85">
        <v>6.6286300000000003E-5</v>
      </c>
    </row>
    <row r="38" spans="2:19" x14ac:dyDescent="0.2">
      <c r="B38" s="80">
        <v>15.28</v>
      </c>
      <c r="C38" s="80">
        <v>1</v>
      </c>
      <c r="D38" s="80">
        <v>37</v>
      </c>
      <c r="E38" s="80">
        <v>0</v>
      </c>
      <c r="F38" s="80">
        <v>37</v>
      </c>
      <c r="G38" s="80">
        <v>0</v>
      </c>
      <c r="H38" s="80">
        <v>37</v>
      </c>
      <c r="I38" s="80">
        <v>0</v>
      </c>
      <c r="J38" s="80">
        <v>0</v>
      </c>
      <c r="K38" s="83">
        <v>15.28</v>
      </c>
      <c r="L38" s="83">
        <v>1</v>
      </c>
      <c r="M38" s="83">
        <v>36.998800000000003</v>
      </c>
      <c r="N38" s="85">
        <v>1.2106899999999999E-3</v>
      </c>
      <c r="O38" s="83">
        <v>36.997599999999998</v>
      </c>
      <c r="P38" s="85">
        <v>2.4213799999999999E-3</v>
      </c>
      <c r="Q38" s="83">
        <v>37</v>
      </c>
      <c r="R38" s="85">
        <v>6.5442699999999996E-5</v>
      </c>
      <c r="S38" s="85">
        <v>6.6376800000000005E-5</v>
      </c>
    </row>
    <row r="39" spans="2:19" x14ac:dyDescent="0.2">
      <c r="B39" s="80">
        <v>15.14</v>
      </c>
      <c r="C39" s="80">
        <v>1</v>
      </c>
      <c r="D39" s="80">
        <v>38</v>
      </c>
      <c r="E39" s="80">
        <v>0</v>
      </c>
      <c r="F39" s="80">
        <v>38</v>
      </c>
      <c r="G39" s="80">
        <v>0</v>
      </c>
      <c r="H39" s="80">
        <v>38</v>
      </c>
      <c r="I39" s="80">
        <v>0</v>
      </c>
      <c r="J39" s="80">
        <v>0</v>
      </c>
      <c r="K39" s="83">
        <v>15.14</v>
      </c>
      <c r="L39" s="83">
        <v>1</v>
      </c>
      <c r="M39" s="83">
        <v>37.998800000000003</v>
      </c>
      <c r="N39" s="85">
        <v>1.2439300000000001E-3</v>
      </c>
      <c r="O39" s="83">
        <v>37.997500000000002</v>
      </c>
      <c r="P39" s="85">
        <v>2.4878499999999998E-3</v>
      </c>
      <c r="Q39" s="83">
        <v>38</v>
      </c>
      <c r="R39" s="85">
        <v>6.5469799999999994E-5</v>
      </c>
      <c r="S39" s="85">
        <v>6.6473300000000006E-5</v>
      </c>
    </row>
    <row r="40" spans="2:19" x14ac:dyDescent="0.2">
      <c r="B40" s="80">
        <v>15.05</v>
      </c>
      <c r="C40" s="80">
        <v>1</v>
      </c>
      <c r="D40" s="80">
        <v>39</v>
      </c>
      <c r="E40" s="80">
        <v>0</v>
      </c>
      <c r="F40" s="80">
        <v>39</v>
      </c>
      <c r="G40" s="80">
        <v>0</v>
      </c>
      <c r="H40" s="80">
        <v>39</v>
      </c>
      <c r="I40" s="80">
        <v>0</v>
      </c>
      <c r="J40" s="80">
        <v>0</v>
      </c>
      <c r="K40" s="83">
        <v>15.05</v>
      </c>
      <c r="L40" s="83">
        <v>1</v>
      </c>
      <c r="M40" s="83">
        <v>38.998699999999999</v>
      </c>
      <c r="N40" s="85">
        <v>1.27721E-3</v>
      </c>
      <c r="O40" s="83">
        <v>38.997399999999999</v>
      </c>
      <c r="P40" s="85">
        <v>2.5544299999999999E-3</v>
      </c>
      <c r="Q40" s="83">
        <v>39</v>
      </c>
      <c r="R40" s="85">
        <v>6.5498200000000003E-5</v>
      </c>
      <c r="S40" s="85">
        <v>6.6576199999999995E-5</v>
      </c>
    </row>
    <row r="41" spans="2:19" x14ac:dyDescent="0.2">
      <c r="B41" s="80">
        <v>15</v>
      </c>
      <c r="C41" s="80">
        <v>1</v>
      </c>
      <c r="D41" s="80">
        <v>40</v>
      </c>
      <c r="E41" s="80">
        <v>0</v>
      </c>
      <c r="F41" s="80">
        <v>40</v>
      </c>
      <c r="G41" s="80">
        <v>0</v>
      </c>
      <c r="H41" s="80">
        <v>40</v>
      </c>
      <c r="I41" s="80">
        <v>0</v>
      </c>
      <c r="J41" s="80">
        <v>0</v>
      </c>
      <c r="K41" s="83">
        <v>15</v>
      </c>
      <c r="L41" s="83">
        <v>1</v>
      </c>
      <c r="M41" s="83">
        <v>39.998699999999999</v>
      </c>
      <c r="N41" s="85">
        <v>1.3105599999999999E-3</v>
      </c>
      <c r="O41" s="83">
        <v>39.997399999999999</v>
      </c>
      <c r="P41" s="85">
        <v>2.6211199999999998E-3</v>
      </c>
      <c r="Q41" s="83">
        <v>40</v>
      </c>
      <c r="R41" s="85">
        <v>6.5527900000000007E-5</v>
      </c>
      <c r="S41" s="85">
        <v>6.6686099999999998E-5</v>
      </c>
    </row>
    <row r="42" spans="2:19" x14ac:dyDescent="0.2">
      <c r="B42" s="80">
        <v>14.86</v>
      </c>
      <c r="C42" s="80">
        <v>1</v>
      </c>
      <c r="D42" s="80">
        <v>41</v>
      </c>
      <c r="E42" s="80">
        <v>0</v>
      </c>
      <c r="F42" s="80">
        <v>41</v>
      </c>
      <c r="G42" s="80">
        <v>0</v>
      </c>
      <c r="H42" s="80">
        <v>41</v>
      </c>
      <c r="I42" s="80">
        <v>0</v>
      </c>
      <c r="J42" s="80">
        <v>0</v>
      </c>
      <c r="K42" s="83">
        <v>14.86</v>
      </c>
      <c r="L42" s="83">
        <v>1</v>
      </c>
      <c r="M42" s="83">
        <v>40.998699999999999</v>
      </c>
      <c r="N42" s="85">
        <v>1.3439599999999999E-3</v>
      </c>
      <c r="O42" s="83">
        <v>40.997300000000003</v>
      </c>
      <c r="P42" s="85">
        <v>2.6879199999999999E-3</v>
      </c>
      <c r="Q42" s="83">
        <v>41</v>
      </c>
      <c r="R42" s="85">
        <v>6.5559E-5</v>
      </c>
      <c r="S42" s="85">
        <v>6.6803400000000005E-5</v>
      </c>
    </row>
    <row r="43" spans="2:19" x14ac:dyDescent="0.2">
      <c r="B43" s="80">
        <v>14.1</v>
      </c>
      <c r="C43" s="80">
        <v>1</v>
      </c>
      <c r="D43" s="80">
        <v>42</v>
      </c>
      <c r="E43" s="80">
        <v>0</v>
      </c>
      <c r="F43" s="80">
        <v>42</v>
      </c>
      <c r="G43" s="80">
        <v>0</v>
      </c>
      <c r="H43" s="80">
        <v>42</v>
      </c>
      <c r="I43" s="80">
        <v>0</v>
      </c>
      <c r="J43" s="80">
        <v>0</v>
      </c>
      <c r="K43" s="83">
        <v>14.1</v>
      </c>
      <c r="L43" s="83">
        <v>1</v>
      </c>
      <c r="M43" s="83">
        <v>41.998600000000003</v>
      </c>
      <c r="N43" s="85">
        <v>1.3774200000000001E-3</v>
      </c>
      <c r="O43" s="83">
        <v>41.997199999999999</v>
      </c>
      <c r="P43" s="85">
        <v>2.7548500000000001E-3</v>
      </c>
      <c r="Q43" s="83">
        <v>42</v>
      </c>
      <c r="R43" s="85">
        <v>6.5591600000000004E-5</v>
      </c>
      <c r="S43" s="85">
        <v>6.6928599999999995E-5</v>
      </c>
    </row>
    <row r="44" spans="2:19" x14ac:dyDescent="0.2">
      <c r="B44" s="80">
        <v>13.22</v>
      </c>
      <c r="C44" s="80">
        <v>1</v>
      </c>
      <c r="D44" s="80">
        <v>43</v>
      </c>
      <c r="E44" s="80">
        <v>0</v>
      </c>
      <c r="F44" s="80">
        <v>43</v>
      </c>
      <c r="G44" s="80">
        <v>0</v>
      </c>
      <c r="H44" s="80">
        <v>43</v>
      </c>
      <c r="I44" s="80">
        <v>0</v>
      </c>
      <c r="J44" s="80">
        <v>0</v>
      </c>
      <c r="K44" s="83">
        <v>13.22</v>
      </c>
      <c r="L44" s="83">
        <v>1</v>
      </c>
      <c r="M44" s="83">
        <v>42.998600000000003</v>
      </c>
      <c r="N44" s="85">
        <v>1.4109599999999999E-3</v>
      </c>
      <c r="O44" s="83">
        <v>42.997199999999999</v>
      </c>
      <c r="P44" s="85">
        <v>2.82191E-3</v>
      </c>
      <c r="Q44" s="83">
        <v>43</v>
      </c>
      <c r="R44" s="85">
        <v>6.5625799999999998E-5</v>
      </c>
      <c r="S44" s="85">
        <v>6.7062499999999997E-5</v>
      </c>
    </row>
    <row r="45" spans="2:19" x14ac:dyDescent="0.2">
      <c r="B45" s="80">
        <v>13.06</v>
      </c>
      <c r="C45" s="80">
        <v>1</v>
      </c>
      <c r="D45" s="80">
        <v>44</v>
      </c>
      <c r="E45" s="80">
        <v>0</v>
      </c>
      <c r="F45" s="80">
        <v>44</v>
      </c>
      <c r="G45" s="80">
        <v>0</v>
      </c>
      <c r="H45" s="80">
        <v>44</v>
      </c>
      <c r="I45" s="80">
        <v>0</v>
      </c>
      <c r="J45" s="80">
        <v>0</v>
      </c>
      <c r="K45" s="83">
        <v>13.06</v>
      </c>
      <c r="L45" s="83">
        <v>1</v>
      </c>
      <c r="M45" s="83">
        <v>43.998600000000003</v>
      </c>
      <c r="N45" s="85">
        <v>1.4445599999999999E-3</v>
      </c>
      <c r="O45" s="83">
        <v>43.997100000000003</v>
      </c>
      <c r="P45" s="85">
        <v>2.8891199999999998E-3</v>
      </c>
      <c r="Q45" s="83">
        <v>44</v>
      </c>
      <c r="R45" s="85">
        <v>6.5661799999999995E-5</v>
      </c>
      <c r="S45" s="85">
        <v>6.7205499999999999E-5</v>
      </c>
    </row>
    <row r="46" spans="2:19" x14ac:dyDescent="0.2">
      <c r="B46" s="80">
        <v>12.93</v>
      </c>
      <c r="C46" s="80">
        <v>1</v>
      </c>
      <c r="D46" s="80">
        <v>45</v>
      </c>
      <c r="E46" s="80">
        <v>0</v>
      </c>
      <c r="F46" s="80">
        <v>45</v>
      </c>
      <c r="G46" s="80">
        <v>0</v>
      </c>
      <c r="H46" s="80">
        <v>45</v>
      </c>
      <c r="I46" s="80">
        <v>0</v>
      </c>
      <c r="J46" s="80">
        <v>0</v>
      </c>
      <c r="K46" s="83">
        <v>12.93</v>
      </c>
      <c r="L46" s="83">
        <v>1</v>
      </c>
      <c r="M46" s="83">
        <v>44.9985</v>
      </c>
      <c r="N46" s="85">
        <v>1.47824E-3</v>
      </c>
      <c r="O46" s="83">
        <v>44.997</v>
      </c>
      <c r="P46" s="85">
        <v>2.95648E-3</v>
      </c>
      <c r="Q46" s="83">
        <v>45</v>
      </c>
      <c r="R46" s="85">
        <v>6.5699500000000003E-5</v>
      </c>
      <c r="S46" s="85">
        <v>6.7358400000000002E-5</v>
      </c>
    </row>
    <row r="47" spans="2:19" x14ac:dyDescent="0.2">
      <c r="B47" s="80">
        <v>12.83</v>
      </c>
      <c r="C47" s="80">
        <v>1</v>
      </c>
      <c r="D47" s="80">
        <v>46</v>
      </c>
      <c r="E47" s="80">
        <v>0</v>
      </c>
      <c r="F47" s="80">
        <v>46</v>
      </c>
      <c r="G47" s="80">
        <v>0</v>
      </c>
      <c r="H47" s="80">
        <v>46</v>
      </c>
      <c r="I47" s="80">
        <v>0</v>
      </c>
      <c r="J47" s="80">
        <v>0</v>
      </c>
      <c r="K47" s="83">
        <v>12.83</v>
      </c>
      <c r="L47" s="83">
        <v>1</v>
      </c>
      <c r="M47" s="83">
        <v>45.9985</v>
      </c>
      <c r="N47" s="85">
        <v>1.5120000000000001E-3</v>
      </c>
      <c r="O47" s="83">
        <v>45.997</v>
      </c>
      <c r="P47" s="85">
        <v>3.0240000000000002E-3</v>
      </c>
      <c r="Q47" s="83">
        <v>46</v>
      </c>
      <c r="R47" s="85">
        <v>6.5739099999999995E-5</v>
      </c>
      <c r="S47" s="85">
        <v>6.7521999999999995E-5</v>
      </c>
    </row>
    <row r="48" spans="2:19" x14ac:dyDescent="0.2">
      <c r="B48" s="80">
        <v>12.62</v>
      </c>
      <c r="C48" s="80">
        <v>1</v>
      </c>
      <c r="D48" s="80">
        <v>47</v>
      </c>
      <c r="E48" s="80">
        <v>0</v>
      </c>
      <c r="F48" s="80">
        <v>47</v>
      </c>
      <c r="G48" s="80">
        <v>0</v>
      </c>
      <c r="H48" s="80">
        <v>47</v>
      </c>
      <c r="I48" s="80">
        <v>0</v>
      </c>
      <c r="J48" s="80">
        <v>0</v>
      </c>
      <c r="K48" s="83">
        <v>12.62</v>
      </c>
      <c r="L48" s="83">
        <v>1</v>
      </c>
      <c r="M48" s="83">
        <v>46.9985</v>
      </c>
      <c r="N48" s="85">
        <v>1.5458500000000001E-3</v>
      </c>
      <c r="O48" s="83">
        <v>46.996899999999997</v>
      </c>
      <c r="P48" s="85">
        <v>3.0917000000000002E-3</v>
      </c>
      <c r="Q48" s="83">
        <v>47</v>
      </c>
      <c r="R48" s="85">
        <v>6.5780799999999999E-5</v>
      </c>
      <c r="S48" s="85">
        <v>6.7696900000000006E-5</v>
      </c>
    </row>
    <row r="49" spans="2:19" x14ac:dyDescent="0.2">
      <c r="B49" s="80">
        <v>12.28</v>
      </c>
      <c r="C49" s="80">
        <v>1</v>
      </c>
      <c r="D49" s="80">
        <v>48</v>
      </c>
      <c r="E49" s="80">
        <v>0</v>
      </c>
      <c r="F49" s="80">
        <v>48</v>
      </c>
      <c r="G49" s="80">
        <v>0</v>
      </c>
      <c r="H49" s="80">
        <v>48</v>
      </c>
      <c r="I49" s="80">
        <v>0</v>
      </c>
      <c r="J49" s="80">
        <v>0</v>
      </c>
      <c r="K49" s="83">
        <v>12.28</v>
      </c>
      <c r="L49" s="83">
        <v>1</v>
      </c>
      <c r="M49" s="83">
        <v>47.998399999999997</v>
      </c>
      <c r="N49" s="85">
        <v>1.57979E-3</v>
      </c>
      <c r="O49" s="83">
        <v>47.9968</v>
      </c>
      <c r="P49" s="85">
        <v>3.1595799999999999E-3</v>
      </c>
      <c r="Q49" s="83">
        <v>48</v>
      </c>
      <c r="R49" s="85">
        <v>6.58246E-5</v>
      </c>
      <c r="S49" s="85">
        <v>6.7884099999999996E-5</v>
      </c>
    </row>
    <row r="50" spans="2:19" x14ac:dyDescent="0.2">
      <c r="B50" s="80">
        <v>12.22</v>
      </c>
      <c r="C50" s="80">
        <v>1</v>
      </c>
      <c r="D50" s="80">
        <v>49</v>
      </c>
      <c r="E50" s="80">
        <v>0</v>
      </c>
      <c r="F50" s="80">
        <v>49</v>
      </c>
      <c r="G50" s="80">
        <v>0</v>
      </c>
      <c r="H50" s="80">
        <v>49</v>
      </c>
      <c r="I50" s="80">
        <v>0</v>
      </c>
      <c r="J50" s="80">
        <v>0</v>
      </c>
      <c r="K50" s="83">
        <v>12.22</v>
      </c>
      <c r="L50" s="83">
        <v>1</v>
      </c>
      <c r="M50" s="83">
        <v>48.998399999999997</v>
      </c>
      <c r="N50" s="85">
        <v>1.6138299999999999E-3</v>
      </c>
      <c r="O50" s="83">
        <v>48.9968</v>
      </c>
      <c r="P50" s="85">
        <v>3.2276700000000002E-3</v>
      </c>
      <c r="Q50" s="83">
        <v>49</v>
      </c>
      <c r="R50" s="85">
        <v>6.5870699999999999E-5</v>
      </c>
      <c r="S50" s="85">
        <v>6.8084399999999995E-5</v>
      </c>
    </row>
    <row r="51" spans="2:19" x14ac:dyDescent="0.2">
      <c r="B51" s="80">
        <v>12</v>
      </c>
      <c r="C51" s="80">
        <v>1</v>
      </c>
      <c r="D51" s="80">
        <v>50</v>
      </c>
      <c r="E51" s="80">
        <v>0</v>
      </c>
      <c r="F51" s="80">
        <v>50</v>
      </c>
      <c r="G51" s="80">
        <v>0</v>
      </c>
      <c r="H51" s="80">
        <v>50</v>
      </c>
      <c r="I51" s="80">
        <v>0</v>
      </c>
      <c r="J51" s="80">
        <v>0</v>
      </c>
      <c r="K51" s="83">
        <v>12</v>
      </c>
      <c r="L51" s="83">
        <v>1</v>
      </c>
      <c r="M51" s="83">
        <v>49.998399999999997</v>
      </c>
      <c r="N51" s="85">
        <v>1.6479800000000001E-3</v>
      </c>
      <c r="O51" s="83">
        <v>49.996699999999997</v>
      </c>
      <c r="P51" s="85">
        <v>3.2959700000000001E-3</v>
      </c>
      <c r="Q51" s="83">
        <v>50</v>
      </c>
      <c r="R51" s="85">
        <v>6.5919299999999998E-5</v>
      </c>
      <c r="S51" s="85">
        <v>6.8298899999999998E-5</v>
      </c>
    </row>
    <row r="52" spans="2:19" x14ac:dyDescent="0.2">
      <c r="B52" s="80">
        <v>11.93</v>
      </c>
      <c r="C52" s="80">
        <v>1</v>
      </c>
      <c r="D52" s="80">
        <v>51</v>
      </c>
      <c r="E52" s="80">
        <v>0</v>
      </c>
      <c r="F52" s="80">
        <v>51</v>
      </c>
      <c r="G52" s="80">
        <v>0</v>
      </c>
      <c r="H52" s="80">
        <v>51</v>
      </c>
      <c r="I52" s="80">
        <v>0</v>
      </c>
      <c r="J52" s="80">
        <v>0</v>
      </c>
      <c r="K52" s="83">
        <v>11.93</v>
      </c>
      <c r="L52" s="83">
        <v>1</v>
      </c>
      <c r="M52" s="83">
        <v>50.9983</v>
      </c>
      <c r="N52" s="85">
        <v>1.6822499999999999E-3</v>
      </c>
      <c r="O52" s="83">
        <v>50.996600000000001</v>
      </c>
      <c r="P52" s="85">
        <v>3.3644899999999999E-3</v>
      </c>
      <c r="Q52" s="83">
        <v>51</v>
      </c>
      <c r="R52" s="85">
        <v>6.5970500000000001E-5</v>
      </c>
      <c r="S52" s="85">
        <v>6.8528600000000007E-5</v>
      </c>
    </row>
    <row r="53" spans="2:19" x14ac:dyDescent="0.2">
      <c r="B53" s="80">
        <v>11.92</v>
      </c>
      <c r="C53" s="80">
        <v>1</v>
      </c>
      <c r="D53" s="80">
        <v>52</v>
      </c>
      <c r="E53" s="80">
        <v>0</v>
      </c>
      <c r="F53" s="80">
        <v>52</v>
      </c>
      <c r="G53" s="80">
        <v>0</v>
      </c>
      <c r="H53" s="80">
        <v>52</v>
      </c>
      <c r="I53" s="80">
        <v>0</v>
      </c>
      <c r="J53" s="80">
        <v>0</v>
      </c>
      <c r="K53" s="83">
        <v>11.92</v>
      </c>
      <c r="L53" s="83">
        <v>1</v>
      </c>
      <c r="M53" s="83">
        <v>51.9983</v>
      </c>
      <c r="N53" s="85">
        <v>1.71663E-3</v>
      </c>
      <c r="O53" s="83">
        <v>51.996600000000001</v>
      </c>
      <c r="P53" s="85">
        <v>3.43327E-3</v>
      </c>
      <c r="Q53" s="83">
        <v>52</v>
      </c>
      <c r="R53" s="85">
        <v>6.6024400000000004E-5</v>
      </c>
      <c r="S53" s="85">
        <v>6.8774499999999997E-5</v>
      </c>
    </row>
    <row r="54" spans="2:19" x14ac:dyDescent="0.2">
      <c r="B54" s="80">
        <v>11.72</v>
      </c>
      <c r="C54" s="80">
        <v>1</v>
      </c>
      <c r="D54" s="80">
        <v>53</v>
      </c>
      <c r="E54" s="80">
        <v>0</v>
      </c>
      <c r="F54" s="80">
        <v>53</v>
      </c>
      <c r="G54" s="80">
        <v>0</v>
      </c>
      <c r="H54" s="80">
        <v>53</v>
      </c>
      <c r="I54" s="80">
        <v>0</v>
      </c>
      <c r="J54" s="80">
        <v>0</v>
      </c>
      <c r="K54" s="83">
        <v>11.72</v>
      </c>
      <c r="L54" s="83">
        <v>1</v>
      </c>
      <c r="M54" s="83">
        <v>52.998199999999997</v>
      </c>
      <c r="N54" s="85">
        <v>1.7511499999999999E-3</v>
      </c>
      <c r="O54" s="83">
        <v>52.996499999999997</v>
      </c>
      <c r="P54" s="85">
        <v>3.5023099999999998E-3</v>
      </c>
      <c r="Q54" s="83">
        <v>53</v>
      </c>
      <c r="R54" s="85">
        <v>6.60813E-5</v>
      </c>
      <c r="S54" s="85">
        <v>6.9037900000000005E-5</v>
      </c>
    </row>
    <row r="55" spans="2:19" x14ac:dyDescent="0.2">
      <c r="B55" s="80">
        <v>11.13</v>
      </c>
      <c r="C55" s="80">
        <v>1</v>
      </c>
      <c r="D55" s="80">
        <v>54</v>
      </c>
      <c r="E55" s="80">
        <v>0</v>
      </c>
      <c r="F55" s="80">
        <v>54</v>
      </c>
      <c r="G55" s="80">
        <v>0</v>
      </c>
      <c r="H55" s="80">
        <v>54</v>
      </c>
      <c r="I55" s="80">
        <v>0</v>
      </c>
      <c r="J55" s="80">
        <v>0</v>
      </c>
      <c r="K55" s="83">
        <v>11.13</v>
      </c>
      <c r="L55" s="83">
        <v>1</v>
      </c>
      <c r="M55" s="83">
        <v>53.998199999999997</v>
      </c>
      <c r="N55" s="85">
        <v>1.7858100000000001E-3</v>
      </c>
      <c r="O55" s="83">
        <v>53.996400000000001</v>
      </c>
      <c r="P55" s="85">
        <v>3.5716300000000001E-3</v>
      </c>
      <c r="Q55" s="83">
        <v>54</v>
      </c>
      <c r="R55" s="85">
        <v>6.6141299999999996E-5</v>
      </c>
      <c r="S55" s="85">
        <v>6.9320199999999994E-5</v>
      </c>
    </row>
    <row r="56" spans="2:19" x14ac:dyDescent="0.2">
      <c r="B56" s="80">
        <v>10.98</v>
      </c>
      <c r="C56" s="80">
        <v>1</v>
      </c>
      <c r="D56" s="80">
        <v>55</v>
      </c>
      <c r="E56" s="80">
        <v>0</v>
      </c>
      <c r="F56" s="80">
        <v>55</v>
      </c>
      <c r="G56" s="80">
        <v>0</v>
      </c>
      <c r="H56" s="80">
        <v>55</v>
      </c>
      <c r="I56" s="80">
        <v>0</v>
      </c>
      <c r="J56" s="80">
        <v>0</v>
      </c>
      <c r="K56" s="83">
        <v>10.98</v>
      </c>
      <c r="L56" s="83">
        <v>1</v>
      </c>
      <c r="M56" s="83">
        <v>54.998199999999997</v>
      </c>
      <c r="N56" s="85">
        <v>1.8206299999999999E-3</v>
      </c>
      <c r="O56" s="83">
        <v>54.996400000000001</v>
      </c>
      <c r="P56" s="85">
        <v>3.64125E-3</v>
      </c>
      <c r="Q56" s="83">
        <v>55</v>
      </c>
      <c r="R56" s="85">
        <v>6.6204600000000006E-5</v>
      </c>
      <c r="S56" s="85">
        <v>6.9622600000000007E-5</v>
      </c>
    </row>
    <row r="57" spans="2:19" x14ac:dyDescent="0.2">
      <c r="B57" s="80">
        <v>10.5</v>
      </c>
      <c r="C57" s="80">
        <v>1</v>
      </c>
      <c r="D57" s="80">
        <v>56</v>
      </c>
      <c r="E57" s="80">
        <v>0</v>
      </c>
      <c r="F57" s="80">
        <v>56</v>
      </c>
      <c r="G57" s="80">
        <v>0</v>
      </c>
      <c r="H57" s="80">
        <v>56</v>
      </c>
      <c r="I57" s="80">
        <v>0</v>
      </c>
      <c r="J57" s="80">
        <v>0</v>
      </c>
      <c r="K57" s="83">
        <v>10.5</v>
      </c>
      <c r="L57" s="83">
        <v>1</v>
      </c>
      <c r="M57" s="83">
        <v>55.998100000000001</v>
      </c>
      <c r="N57" s="85">
        <v>1.8556E-3</v>
      </c>
      <c r="O57" s="83">
        <v>55.996299999999998</v>
      </c>
      <c r="P57" s="85">
        <v>3.7112E-3</v>
      </c>
      <c r="Q57" s="83">
        <v>56</v>
      </c>
      <c r="R57" s="85">
        <v>6.6271400000000004E-5</v>
      </c>
      <c r="S57" s="85">
        <v>6.9946799999999999E-5</v>
      </c>
    </row>
    <row r="58" spans="2:19" x14ac:dyDescent="0.2">
      <c r="B58" s="80">
        <v>10.37</v>
      </c>
      <c r="C58" s="80">
        <v>1</v>
      </c>
      <c r="D58" s="80">
        <v>57</v>
      </c>
      <c r="E58" s="80">
        <v>0</v>
      </c>
      <c r="F58" s="80">
        <v>57</v>
      </c>
      <c r="G58" s="80">
        <v>0</v>
      </c>
      <c r="H58" s="80">
        <v>57</v>
      </c>
      <c r="I58" s="80">
        <v>0</v>
      </c>
      <c r="J58" s="80">
        <v>0</v>
      </c>
      <c r="K58" s="83">
        <v>10.37</v>
      </c>
      <c r="L58" s="83">
        <v>1</v>
      </c>
      <c r="M58" s="83">
        <v>56.998100000000001</v>
      </c>
      <c r="N58" s="85">
        <v>1.8907500000000001E-3</v>
      </c>
      <c r="O58" s="83">
        <v>56.996200000000002</v>
      </c>
      <c r="P58" s="85">
        <v>3.7815000000000001E-3</v>
      </c>
      <c r="Q58" s="83">
        <v>57</v>
      </c>
      <c r="R58" s="85">
        <v>6.6341999999999996E-5</v>
      </c>
      <c r="S58" s="85">
        <v>7.0294200000000002E-5</v>
      </c>
    </row>
    <row r="59" spans="2:19" x14ac:dyDescent="0.2">
      <c r="B59" s="80">
        <v>10.199999999999999</v>
      </c>
      <c r="C59" s="80">
        <v>1</v>
      </c>
      <c r="D59" s="80">
        <v>58</v>
      </c>
      <c r="E59" s="80">
        <v>0</v>
      </c>
      <c r="F59" s="80">
        <v>58</v>
      </c>
      <c r="G59" s="80">
        <v>0</v>
      </c>
      <c r="H59" s="80">
        <v>58</v>
      </c>
      <c r="I59" s="80">
        <v>0</v>
      </c>
      <c r="J59" s="80">
        <v>0</v>
      </c>
      <c r="K59" s="83">
        <v>10.199999999999999</v>
      </c>
      <c r="L59" s="83">
        <v>1</v>
      </c>
      <c r="M59" s="83">
        <v>57.998100000000001</v>
      </c>
      <c r="N59" s="85">
        <v>1.9260799999999999E-3</v>
      </c>
      <c r="O59" s="83">
        <v>57.996099999999998</v>
      </c>
      <c r="P59" s="85">
        <v>3.8521599999999999E-3</v>
      </c>
      <c r="Q59" s="83">
        <v>58</v>
      </c>
      <c r="R59" s="85">
        <v>6.6416599999999997E-5</v>
      </c>
      <c r="S59" s="85">
        <v>7.0666600000000005E-5</v>
      </c>
    </row>
    <row r="60" spans="2:19" x14ac:dyDescent="0.2">
      <c r="B60" s="80">
        <v>9.89</v>
      </c>
      <c r="C60" s="80">
        <v>1</v>
      </c>
      <c r="D60" s="80">
        <v>59</v>
      </c>
      <c r="E60" s="80">
        <v>0</v>
      </c>
      <c r="F60" s="80">
        <v>59</v>
      </c>
      <c r="G60" s="80">
        <v>0</v>
      </c>
      <c r="H60" s="80">
        <v>59</v>
      </c>
      <c r="I60" s="80">
        <v>0</v>
      </c>
      <c r="J60" s="80">
        <v>0</v>
      </c>
      <c r="K60" s="83">
        <v>9.89</v>
      </c>
      <c r="L60" s="83">
        <v>1</v>
      </c>
      <c r="M60" s="83">
        <v>58.997999999999998</v>
      </c>
      <c r="N60" s="85">
        <v>1.9616199999999999E-3</v>
      </c>
      <c r="O60" s="83">
        <v>58.996099999999998</v>
      </c>
      <c r="P60" s="85">
        <v>3.9232299999999998E-3</v>
      </c>
      <c r="Q60" s="83">
        <v>59</v>
      </c>
      <c r="R60" s="85">
        <v>6.6495399999999994E-5</v>
      </c>
      <c r="S60" s="85">
        <v>7.1065899999999993E-5</v>
      </c>
    </row>
    <row r="61" spans="2:19" x14ac:dyDescent="0.2">
      <c r="B61" s="80">
        <v>9.7100000000000009</v>
      </c>
      <c r="C61" s="80">
        <v>1</v>
      </c>
      <c r="D61" s="80">
        <v>60</v>
      </c>
      <c r="E61" s="80">
        <v>0</v>
      </c>
      <c r="F61" s="80">
        <v>60</v>
      </c>
      <c r="G61" s="80">
        <v>0</v>
      </c>
      <c r="H61" s="80">
        <v>60</v>
      </c>
      <c r="I61" s="80">
        <v>0</v>
      </c>
      <c r="J61" s="80">
        <v>0</v>
      </c>
      <c r="K61" s="83">
        <v>9.7100000000000009</v>
      </c>
      <c r="L61" s="83">
        <v>1</v>
      </c>
      <c r="M61" s="83">
        <v>59.997999999999998</v>
      </c>
      <c r="N61" s="85">
        <v>1.9973600000000001E-3</v>
      </c>
      <c r="O61" s="83">
        <v>59.996000000000002</v>
      </c>
      <c r="P61" s="85">
        <v>3.9947300000000002E-3</v>
      </c>
      <c r="Q61" s="83">
        <v>60</v>
      </c>
      <c r="R61" s="85">
        <v>6.65788E-5</v>
      </c>
      <c r="S61" s="85">
        <v>7.1494099999999997E-5</v>
      </c>
    </row>
    <row r="62" spans="2:19" x14ac:dyDescent="0.2">
      <c r="B62" s="80">
        <v>9.64</v>
      </c>
      <c r="C62" s="80">
        <v>1</v>
      </c>
      <c r="D62" s="80">
        <v>61</v>
      </c>
      <c r="E62" s="80">
        <v>0</v>
      </c>
      <c r="F62" s="80">
        <v>61</v>
      </c>
      <c r="G62" s="80">
        <v>0</v>
      </c>
      <c r="H62" s="80">
        <v>61</v>
      </c>
      <c r="I62" s="80">
        <v>0</v>
      </c>
      <c r="J62" s="80">
        <v>0</v>
      </c>
      <c r="K62" s="83">
        <v>9.64</v>
      </c>
      <c r="L62" s="83">
        <v>1</v>
      </c>
      <c r="M62" s="83">
        <v>60.997999999999998</v>
      </c>
      <c r="N62" s="85">
        <v>2.0333399999999998E-3</v>
      </c>
      <c r="O62" s="83">
        <v>60.995899999999999</v>
      </c>
      <c r="P62" s="85">
        <v>4.0666799999999996E-3</v>
      </c>
      <c r="Q62" s="83">
        <v>61</v>
      </c>
      <c r="R62" s="85">
        <v>6.6666899999999997E-5</v>
      </c>
      <c r="S62" s="85">
        <v>7.1953199999999994E-5</v>
      </c>
    </row>
    <row r="63" spans="2:19" x14ac:dyDescent="0.2">
      <c r="B63" s="80">
        <v>9.6</v>
      </c>
      <c r="C63" s="80">
        <v>1</v>
      </c>
      <c r="D63" s="80">
        <v>62</v>
      </c>
      <c r="E63" s="80">
        <v>0</v>
      </c>
      <c r="F63" s="80">
        <v>62</v>
      </c>
      <c r="G63" s="80">
        <v>0</v>
      </c>
      <c r="H63" s="80">
        <v>62</v>
      </c>
      <c r="I63" s="80">
        <v>0</v>
      </c>
      <c r="J63" s="80">
        <v>0</v>
      </c>
      <c r="K63" s="83">
        <v>9.6</v>
      </c>
      <c r="L63" s="83">
        <v>1</v>
      </c>
      <c r="M63" s="83">
        <v>61.997900000000001</v>
      </c>
      <c r="N63" s="85">
        <v>2.0695599999999998E-3</v>
      </c>
      <c r="O63" s="83">
        <v>61.995899999999999</v>
      </c>
      <c r="P63" s="85">
        <v>4.1391300000000004E-3</v>
      </c>
      <c r="Q63" s="83">
        <v>62</v>
      </c>
      <c r="R63" s="85">
        <v>6.6760099999999998E-5</v>
      </c>
      <c r="S63" s="85">
        <v>7.2445699999999997E-5</v>
      </c>
    </row>
    <row r="64" spans="2:19" x14ac:dyDescent="0.2">
      <c r="B64" s="80">
        <v>9.24</v>
      </c>
      <c r="C64" s="80">
        <v>1</v>
      </c>
      <c r="D64" s="80">
        <v>63</v>
      </c>
      <c r="E64" s="80">
        <v>0</v>
      </c>
      <c r="F64" s="80">
        <v>63</v>
      </c>
      <c r="G64" s="80">
        <v>0</v>
      </c>
      <c r="H64" s="80">
        <v>63</v>
      </c>
      <c r="I64" s="80">
        <v>0</v>
      </c>
      <c r="J64" s="80">
        <v>0</v>
      </c>
      <c r="K64" s="83">
        <v>9.24</v>
      </c>
      <c r="L64" s="83">
        <v>1</v>
      </c>
      <c r="M64" s="83">
        <v>62.997900000000001</v>
      </c>
      <c r="N64" s="85">
        <v>2.1060499999999999E-3</v>
      </c>
      <c r="O64" s="83">
        <v>62.995800000000003</v>
      </c>
      <c r="P64" s="85">
        <v>4.2120999999999999E-3</v>
      </c>
      <c r="Q64" s="83">
        <v>63</v>
      </c>
      <c r="R64" s="85">
        <v>6.6858800000000004E-5</v>
      </c>
      <c r="S64" s="85">
        <v>7.2973900000000003E-5</v>
      </c>
    </row>
    <row r="65" spans="2:19" x14ac:dyDescent="0.2">
      <c r="B65" s="80">
        <v>8.8800000000000008</v>
      </c>
      <c r="C65" s="80">
        <v>1</v>
      </c>
      <c r="D65" s="80">
        <v>64</v>
      </c>
      <c r="E65" s="80">
        <v>0</v>
      </c>
      <c r="F65" s="80">
        <v>64</v>
      </c>
      <c r="G65" s="80">
        <v>0</v>
      </c>
      <c r="H65" s="80">
        <v>64</v>
      </c>
      <c r="I65" s="80">
        <v>0</v>
      </c>
      <c r="J65" s="80">
        <v>0</v>
      </c>
      <c r="K65" s="83">
        <v>8.8800000000000008</v>
      </c>
      <c r="L65" s="83">
        <v>1</v>
      </c>
      <c r="M65" s="83">
        <v>63.997900000000001</v>
      </c>
      <c r="N65" s="85">
        <v>2.1428200000000001E-3</v>
      </c>
      <c r="O65" s="83">
        <v>63.995699999999999</v>
      </c>
      <c r="P65" s="85">
        <v>4.2856500000000002E-3</v>
      </c>
      <c r="Q65" s="83">
        <v>64</v>
      </c>
      <c r="R65" s="85">
        <v>6.6963200000000003E-5</v>
      </c>
      <c r="S65" s="85">
        <v>7.3540499999999998E-5</v>
      </c>
    </row>
    <row r="66" spans="2:19" x14ac:dyDescent="0.2">
      <c r="B66" s="80">
        <v>8.43</v>
      </c>
      <c r="C66" s="80">
        <v>1</v>
      </c>
      <c r="D66" s="80">
        <v>65</v>
      </c>
      <c r="E66" s="80">
        <v>0</v>
      </c>
      <c r="F66" s="80">
        <v>65</v>
      </c>
      <c r="G66" s="80">
        <v>0</v>
      </c>
      <c r="H66" s="80">
        <v>65</v>
      </c>
      <c r="I66" s="80">
        <v>0</v>
      </c>
      <c r="J66" s="80">
        <v>0</v>
      </c>
      <c r="K66" s="83">
        <v>8.43</v>
      </c>
      <c r="L66" s="83">
        <v>1</v>
      </c>
      <c r="M66" s="83">
        <v>64.997799999999998</v>
      </c>
      <c r="N66" s="85">
        <v>2.1798999999999998E-3</v>
      </c>
      <c r="O66" s="83">
        <v>64.995599999999996</v>
      </c>
      <c r="P66" s="85">
        <v>4.3597999999999996E-3</v>
      </c>
      <c r="Q66" s="83">
        <v>65</v>
      </c>
      <c r="R66" s="85">
        <v>6.7073800000000001E-5</v>
      </c>
      <c r="S66" s="85">
        <v>7.4148399999999996E-5</v>
      </c>
    </row>
    <row r="67" spans="2:19" x14ac:dyDescent="0.2">
      <c r="B67" s="80">
        <v>8.3000000000000007</v>
      </c>
      <c r="C67" s="80">
        <v>1</v>
      </c>
      <c r="D67" s="80">
        <v>67</v>
      </c>
      <c r="E67" s="80">
        <v>0</v>
      </c>
      <c r="F67" s="80">
        <v>67</v>
      </c>
      <c r="G67" s="80">
        <v>0</v>
      </c>
      <c r="H67" s="80">
        <v>67</v>
      </c>
      <c r="I67" s="80">
        <v>0</v>
      </c>
      <c r="J67" s="80">
        <v>0</v>
      </c>
      <c r="K67" s="83">
        <v>8.3000000000000007</v>
      </c>
      <c r="L67" s="83">
        <v>1</v>
      </c>
      <c r="M67" s="83">
        <v>65.997799999999998</v>
      </c>
      <c r="N67" s="85">
        <v>2.2173000000000002E-3</v>
      </c>
      <c r="O67" s="83">
        <v>65.995599999999996</v>
      </c>
      <c r="P67" s="85">
        <v>4.4346000000000003E-3</v>
      </c>
      <c r="Q67" s="83">
        <v>66</v>
      </c>
      <c r="R67" s="85">
        <v>6.7190899999999994E-5</v>
      </c>
      <c r="S67" s="85">
        <v>7.5144300000000005E-5</v>
      </c>
    </row>
    <row r="68" spans="2:19" x14ac:dyDescent="0.2">
      <c r="B68" s="80">
        <v>8.01</v>
      </c>
      <c r="C68" s="80">
        <v>1</v>
      </c>
      <c r="D68" s="80">
        <v>68</v>
      </c>
      <c r="E68" s="80">
        <v>0</v>
      </c>
      <c r="F68" s="80">
        <v>68</v>
      </c>
      <c r="G68" s="80">
        <v>0</v>
      </c>
      <c r="H68" s="80">
        <v>68</v>
      </c>
      <c r="I68" s="80">
        <v>0</v>
      </c>
      <c r="J68" s="80">
        <v>0</v>
      </c>
      <c r="K68" s="83">
        <v>8.3000000000000007</v>
      </c>
      <c r="L68" s="83">
        <v>1</v>
      </c>
      <c r="M68" s="83">
        <v>66.997699999999995</v>
      </c>
      <c r="N68" s="85">
        <v>2.2550500000000002E-3</v>
      </c>
      <c r="O68" s="83">
        <v>66.995500000000007</v>
      </c>
      <c r="P68" s="85">
        <v>4.5101000000000004E-3</v>
      </c>
      <c r="Q68" s="83">
        <v>67</v>
      </c>
      <c r="R68" s="85">
        <v>6.7314899999999995E-5</v>
      </c>
      <c r="S68" s="85">
        <v>7.5144300000000005E-5</v>
      </c>
    </row>
    <row r="69" spans="2:19" x14ac:dyDescent="0.2">
      <c r="B69" s="80">
        <v>7.97</v>
      </c>
      <c r="C69" s="80">
        <v>1</v>
      </c>
      <c r="D69" s="80">
        <v>69</v>
      </c>
      <c r="E69" s="80">
        <v>0</v>
      </c>
      <c r="F69" s="80">
        <v>69</v>
      </c>
      <c r="G69" s="80">
        <v>0</v>
      </c>
      <c r="H69" s="80">
        <v>69</v>
      </c>
      <c r="I69" s="80">
        <v>0</v>
      </c>
      <c r="J69" s="80">
        <v>0</v>
      </c>
      <c r="K69" s="83">
        <v>8.01</v>
      </c>
      <c r="L69" s="83">
        <v>1</v>
      </c>
      <c r="M69" s="83">
        <v>67.997699999999995</v>
      </c>
      <c r="N69" s="85">
        <v>2.2931800000000001E-3</v>
      </c>
      <c r="O69" s="83">
        <v>67.995400000000004</v>
      </c>
      <c r="P69" s="85">
        <v>4.5863500000000003E-3</v>
      </c>
      <c r="Q69" s="83">
        <v>68</v>
      </c>
      <c r="R69" s="85">
        <v>6.7446400000000005E-5</v>
      </c>
      <c r="S69" s="85">
        <v>7.6251199999999999E-5</v>
      </c>
    </row>
    <row r="70" spans="2:19" x14ac:dyDescent="0.2">
      <c r="B70" s="80">
        <v>7.92</v>
      </c>
      <c r="C70" s="80">
        <v>1</v>
      </c>
      <c r="D70" s="80">
        <v>70</v>
      </c>
      <c r="E70" s="80">
        <v>0</v>
      </c>
      <c r="F70" s="80">
        <v>70</v>
      </c>
      <c r="G70" s="80">
        <v>0</v>
      </c>
      <c r="H70" s="80">
        <v>70</v>
      </c>
      <c r="I70" s="80">
        <v>0</v>
      </c>
      <c r="J70" s="80">
        <v>0</v>
      </c>
      <c r="K70" s="83">
        <v>7.97</v>
      </c>
      <c r="L70" s="83">
        <v>1</v>
      </c>
      <c r="M70" s="83">
        <v>68.997699999999995</v>
      </c>
      <c r="N70" s="85">
        <v>2.3317099999999999E-3</v>
      </c>
      <c r="O70" s="83">
        <v>68.9953</v>
      </c>
      <c r="P70" s="85">
        <v>4.6634099999999998E-3</v>
      </c>
      <c r="Q70" s="83">
        <v>69</v>
      </c>
      <c r="R70" s="85">
        <v>6.7585700000000006E-5</v>
      </c>
      <c r="S70" s="85">
        <v>7.7057000000000004E-5</v>
      </c>
    </row>
    <row r="71" spans="2:19" x14ac:dyDescent="0.2">
      <c r="B71" s="80">
        <v>7.84</v>
      </c>
      <c r="C71" s="80">
        <v>1</v>
      </c>
      <c r="D71" s="80">
        <v>71</v>
      </c>
      <c r="E71" s="80">
        <v>0</v>
      </c>
      <c r="F71" s="80">
        <v>71</v>
      </c>
      <c r="G71" s="80">
        <v>0</v>
      </c>
      <c r="H71" s="80">
        <v>71</v>
      </c>
      <c r="I71" s="80">
        <v>0</v>
      </c>
      <c r="J71" s="80">
        <v>0</v>
      </c>
      <c r="K71" s="83">
        <v>7.92</v>
      </c>
      <c r="L71" s="83">
        <v>1</v>
      </c>
      <c r="M71" s="83">
        <v>69.997600000000006</v>
      </c>
      <c r="N71" s="85">
        <v>2.3706700000000001E-3</v>
      </c>
      <c r="O71" s="83">
        <v>69.9953</v>
      </c>
      <c r="P71" s="85">
        <v>4.7413400000000001E-3</v>
      </c>
      <c r="Q71" s="83">
        <v>70</v>
      </c>
      <c r="R71" s="85">
        <v>6.7733399999999998E-5</v>
      </c>
      <c r="S71" s="85">
        <v>7.7921699999999996E-5</v>
      </c>
    </row>
    <row r="72" spans="2:19" x14ac:dyDescent="0.2">
      <c r="B72" s="80">
        <v>7.8</v>
      </c>
      <c r="C72" s="80">
        <v>1</v>
      </c>
      <c r="D72" s="80">
        <v>72</v>
      </c>
      <c r="E72" s="80">
        <v>0</v>
      </c>
      <c r="F72" s="80">
        <v>72</v>
      </c>
      <c r="G72" s="80">
        <v>0</v>
      </c>
      <c r="H72" s="80">
        <v>72</v>
      </c>
      <c r="I72" s="80">
        <v>0</v>
      </c>
      <c r="J72" s="80">
        <v>0</v>
      </c>
      <c r="K72" s="83">
        <v>7.84</v>
      </c>
      <c r="L72" s="83">
        <v>1</v>
      </c>
      <c r="M72" s="83">
        <v>70.997600000000006</v>
      </c>
      <c r="N72" s="85">
        <v>2.4101000000000001E-3</v>
      </c>
      <c r="O72" s="83">
        <v>70.995199999999997</v>
      </c>
      <c r="P72" s="85">
        <v>4.8201900000000002E-3</v>
      </c>
      <c r="Q72" s="83">
        <v>71</v>
      </c>
      <c r="R72" s="85">
        <v>6.7890000000000002E-5</v>
      </c>
      <c r="S72" s="85">
        <v>7.8849800000000005E-5</v>
      </c>
    </row>
    <row r="73" spans="2:19" x14ac:dyDescent="0.2">
      <c r="B73" s="80">
        <v>7.15</v>
      </c>
      <c r="C73" s="80">
        <v>1</v>
      </c>
      <c r="D73" s="80">
        <v>73</v>
      </c>
      <c r="E73" s="80">
        <v>0</v>
      </c>
      <c r="F73" s="80">
        <v>73</v>
      </c>
      <c r="G73" s="80">
        <v>0</v>
      </c>
      <c r="H73" s="80">
        <v>73</v>
      </c>
      <c r="I73" s="80">
        <v>0</v>
      </c>
      <c r="J73" s="80">
        <v>0</v>
      </c>
      <c r="K73" s="83">
        <v>7.8</v>
      </c>
      <c r="L73" s="83">
        <v>1</v>
      </c>
      <c r="M73" s="83">
        <v>71.997500000000002</v>
      </c>
      <c r="N73" s="85">
        <v>2.4500199999999998E-3</v>
      </c>
      <c r="O73" s="83">
        <v>71.995099999999994</v>
      </c>
      <c r="P73" s="85">
        <v>4.9000399999999996E-3</v>
      </c>
      <c r="Q73" s="83">
        <v>72</v>
      </c>
      <c r="R73" s="85">
        <v>6.8056099999999994E-5</v>
      </c>
      <c r="S73" s="85">
        <v>7.9845900000000001E-5</v>
      </c>
    </row>
    <row r="74" spans="2:19" x14ac:dyDescent="0.2">
      <c r="B74" s="80">
        <v>6.68</v>
      </c>
      <c r="C74" s="80">
        <v>1</v>
      </c>
      <c r="D74" s="80">
        <v>74</v>
      </c>
      <c r="E74" s="80">
        <v>0</v>
      </c>
      <c r="F74" s="80">
        <v>74</v>
      </c>
      <c r="G74" s="80">
        <v>0</v>
      </c>
      <c r="H74" s="80">
        <v>74</v>
      </c>
      <c r="I74" s="80">
        <v>0</v>
      </c>
      <c r="J74" s="80">
        <v>0</v>
      </c>
      <c r="K74" s="83">
        <v>7.15</v>
      </c>
      <c r="L74" s="83">
        <v>1</v>
      </c>
      <c r="M74" s="83">
        <v>72.997500000000002</v>
      </c>
      <c r="N74" s="85">
        <v>2.4904800000000002E-3</v>
      </c>
      <c r="O74" s="83">
        <v>72.995000000000005</v>
      </c>
      <c r="P74" s="85">
        <v>4.9809600000000004E-3</v>
      </c>
      <c r="Q74" s="83">
        <v>73</v>
      </c>
      <c r="R74" s="85">
        <v>6.8232300000000001E-5</v>
      </c>
      <c r="S74" s="85">
        <v>8.0915100000000001E-5</v>
      </c>
    </row>
    <row r="75" spans="2:19" x14ac:dyDescent="0.2">
      <c r="B75" s="80">
        <v>6.66</v>
      </c>
      <c r="C75" s="80">
        <v>1</v>
      </c>
      <c r="D75" s="80">
        <v>75</v>
      </c>
      <c r="E75" s="80">
        <v>0</v>
      </c>
      <c r="F75" s="80">
        <v>75</v>
      </c>
      <c r="G75" s="80">
        <v>0</v>
      </c>
      <c r="H75" s="80">
        <v>75</v>
      </c>
      <c r="I75" s="80">
        <v>0</v>
      </c>
      <c r="J75" s="80">
        <v>0</v>
      </c>
      <c r="K75" s="83">
        <v>6.68</v>
      </c>
      <c r="L75" s="83">
        <v>1</v>
      </c>
      <c r="M75" s="83">
        <v>73.997500000000002</v>
      </c>
      <c r="N75" s="85">
        <v>2.5315099999999998E-3</v>
      </c>
      <c r="O75" s="83">
        <v>73.994900000000001</v>
      </c>
      <c r="P75" s="85">
        <v>5.0630199999999997E-3</v>
      </c>
      <c r="Q75" s="83">
        <v>74</v>
      </c>
      <c r="R75" s="85">
        <v>6.8419300000000004E-5</v>
      </c>
      <c r="S75" s="85">
        <v>8.2062800000000003E-5</v>
      </c>
    </row>
    <row r="76" spans="2:19" x14ac:dyDescent="0.2">
      <c r="B76" s="80">
        <v>6.54</v>
      </c>
      <c r="C76" s="80">
        <v>1</v>
      </c>
      <c r="D76" s="80">
        <v>76</v>
      </c>
      <c r="E76" s="80">
        <v>0</v>
      </c>
      <c r="F76" s="80">
        <v>76</v>
      </c>
      <c r="G76" s="80">
        <v>0</v>
      </c>
      <c r="H76" s="80">
        <v>76</v>
      </c>
      <c r="I76" s="80">
        <v>0</v>
      </c>
      <c r="J76" s="80">
        <v>0</v>
      </c>
      <c r="K76" s="83">
        <v>6.66</v>
      </c>
      <c r="L76" s="83">
        <v>1</v>
      </c>
      <c r="M76" s="83">
        <v>74.997399999999999</v>
      </c>
      <c r="N76" s="85">
        <v>2.5731600000000001E-3</v>
      </c>
      <c r="O76" s="83">
        <v>74.994900000000001</v>
      </c>
      <c r="P76" s="85">
        <v>5.1463200000000002E-3</v>
      </c>
      <c r="Q76" s="83">
        <v>75</v>
      </c>
      <c r="R76" s="85">
        <v>6.8617599999999998E-5</v>
      </c>
      <c r="S76" s="85">
        <v>8.3294799999999994E-5</v>
      </c>
    </row>
    <row r="77" spans="2:19" x14ac:dyDescent="0.2">
      <c r="B77" s="80">
        <v>6.24</v>
      </c>
      <c r="C77" s="80">
        <v>0.99999899999999997</v>
      </c>
      <c r="D77" s="80">
        <v>77</v>
      </c>
      <c r="E77" s="80">
        <v>0</v>
      </c>
      <c r="F77" s="80">
        <v>77</v>
      </c>
      <c r="G77" s="80">
        <v>0</v>
      </c>
      <c r="H77" s="80">
        <v>77</v>
      </c>
      <c r="I77" s="80">
        <v>0</v>
      </c>
      <c r="J77" s="80">
        <v>0</v>
      </c>
      <c r="K77" s="83">
        <v>6.54</v>
      </c>
      <c r="L77" s="83">
        <v>1</v>
      </c>
      <c r="M77" s="83">
        <v>75.997399999999999</v>
      </c>
      <c r="N77" s="85">
        <v>2.6154699999999999E-3</v>
      </c>
      <c r="O77" s="83">
        <v>75.994799999999998</v>
      </c>
      <c r="P77" s="85">
        <v>5.2309399999999999E-3</v>
      </c>
      <c r="Q77" s="83">
        <v>76</v>
      </c>
      <c r="R77" s="85">
        <v>6.8828199999999999E-5</v>
      </c>
      <c r="S77" s="85">
        <v>8.46173E-5</v>
      </c>
    </row>
    <row r="78" spans="2:19" x14ac:dyDescent="0.2">
      <c r="B78" s="80">
        <v>6.17</v>
      </c>
      <c r="C78" s="80">
        <v>0.99999899999999997</v>
      </c>
      <c r="D78" s="80">
        <v>78</v>
      </c>
      <c r="E78" s="80">
        <v>0</v>
      </c>
      <c r="F78" s="80">
        <v>78</v>
      </c>
      <c r="G78" s="80">
        <v>0</v>
      </c>
      <c r="H78" s="80">
        <v>78</v>
      </c>
      <c r="I78" s="80">
        <v>0</v>
      </c>
      <c r="J78" s="80">
        <v>0</v>
      </c>
      <c r="K78" s="83">
        <v>6.24</v>
      </c>
      <c r="L78" s="83">
        <v>0.99999899999999997</v>
      </c>
      <c r="M78" s="83">
        <v>76.997299999999996</v>
      </c>
      <c r="N78" s="85">
        <v>2.6584899999999999E-3</v>
      </c>
      <c r="O78" s="83">
        <v>76.994699999999995</v>
      </c>
      <c r="P78" s="85">
        <v>5.3169899999999997E-3</v>
      </c>
      <c r="Q78" s="83">
        <v>77</v>
      </c>
      <c r="R78" s="85">
        <v>6.9051800000000002E-5</v>
      </c>
      <c r="S78" s="85">
        <v>8.6037099999999997E-5</v>
      </c>
    </row>
    <row r="79" spans="2:19" x14ac:dyDescent="0.2">
      <c r="B79" s="80">
        <v>6.13</v>
      </c>
      <c r="C79" s="80">
        <v>0.99999899999999997</v>
      </c>
      <c r="D79" s="80">
        <v>79</v>
      </c>
      <c r="E79" s="80">
        <v>0</v>
      </c>
      <c r="F79" s="80">
        <v>79</v>
      </c>
      <c r="G79" s="80">
        <v>0</v>
      </c>
      <c r="H79" s="80">
        <v>79</v>
      </c>
      <c r="I79" s="80">
        <v>0</v>
      </c>
      <c r="J79" s="80">
        <v>0</v>
      </c>
      <c r="K79" s="83">
        <v>6.17</v>
      </c>
      <c r="L79" s="83">
        <v>0.99999899999999997</v>
      </c>
      <c r="M79" s="83">
        <v>77.997299999999996</v>
      </c>
      <c r="N79" s="85">
        <v>2.70228E-3</v>
      </c>
      <c r="O79" s="83">
        <v>77.994600000000005</v>
      </c>
      <c r="P79" s="85">
        <v>5.4045500000000002E-3</v>
      </c>
      <c r="Q79" s="83">
        <v>78</v>
      </c>
      <c r="R79" s="85">
        <v>6.92891E-5</v>
      </c>
      <c r="S79" s="85">
        <v>8.7561300000000005E-5</v>
      </c>
    </row>
    <row r="80" spans="2:19" x14ac:dyDescent="0.2">
      <c r="B80" s="80">
        <v>6.09</v>
      </c>
      <c r="C80" s="80">
        <v>0.99999899999999997</v>
      </c>
      <c r="D80" s="80">
        <v>80</v>
      </c>
      <c r="E80" s="80">
        <v>0</v>
      </c>
      <c r="F80" s="80">
        <v>80</v>
      </c>
      <c r="G80" s="80">
        <v>0</v>
      </c>
      <c r="H80" s="80">
        <v>80</v>
      </c>
      <c r="I80" s="80">
        <v>0</v>
      </c>
      <c r="J80" s="80">
        <v>0</v>
      </c>
      <c r="K80" s="83">
        <v>6.13</v>
      </c>
      <c r="L80" s="83">
        <v>0.99999899999999997</v>
      </c>
      <c r="M80" s="83">
        <v>78.997299999999996</v>
      </c>
      <c r="N80" s="85">
        <v>2.7468800000000002E-3</v>
      </c>
      <c r="O80" s="83">
        <v>78.994500000000002</v>
      </c>
      <c r="P80" s="85">
        <v>5.4937500000000004E-3</v>
      </c>
      <c r="Q80" s="83">
        <v>79</v>
      </c>
      <c r="R80" s="85">
        <v>6.9541200000000004E-5</v>
      </c>
      <c r="S80" s="85">
        <v>8.9197799999999995E-5</v>
      </c>
    </row>
    <row r="81" spans="2:19" x14ac:dyDescent="0.2">
      <c r="B81" s="80">
        <v>5.91</v>
      </c>
      <c r="C81" s="80">
        <v>0.99999899999999997</v>
      </c>
      <c r="D81" s="80">
        <v>81</v>
      </c>
      <c r="E81" s="80">
        <v>0</v>
      </c>
      <c r="F81" s="80">
        <v>81</v>
      </c>
      <c r="G81" s="80">
        <v>0</v>
      </c>
      <c r="H81" s="80">
        <v>81</v>
      </c>
      <c r="I81" s="80">
        <v>0</v>
      </c>
      <c r="J81" s="80">
        <v>0</v>
      </c>
      <c r="K81" s="83">
        <v>6.09</v>
      </c>
      <c r="L81" s="83">
        <v>0.99999899999999997</v>
      </c>
      <c r="M81" s="83">
        <v>79.997200000000007</v>
      </c>
      <c r="N81" s="85">
        <v>2.7923599999999998E-3</v>
      </c>
      <c r="O81" s="83">
        <v>79.994399999999999</v>
      </c>
      <c r="P81" s="85">
        <v>5.5847099999999997E-3</v>
      </c>
      <c r="Q81" s="83">
        <v>80</v>
      </c>
      <c r="R81" s="85">
        <v>6.9808900000000002E-5</v>
      </c>
      <c r="S81" s="85">
        <v>9.0954700000000005E-5</v>
      </c>
    </row>
    <row r="82" spans="2:19" x14ac:dyDescent="0.2">
      <c r="B82" s="80">
        <v>5.86</v>
      </c>
      <c r="C82" s="80">
        <v>0.99999899999999997</v>
      </c>
      <c r="D82" s="80">
        <v>82</v>
      </c>
      <c r="E82" s="80">
        <v>0</v>
      </c>
      <c r="F82" s="80">
        <v>82</v>
      </c>
      <c r="G82" s="80">
        <v>0</v>
      </c>
      <c r="H82" s="80">
        <v>82</v>
      </c>
      <c r="I82" s="80">
        <v>0</v>
      </c>
      <c r="J82" s="80">
        <v>0</v>
      </c>
      <c r="K82" s="83">
        <v>5.91</v>
      </c>
      <c r="L82" s="83">
        <v>0.99999899999999997</v>
      </c>
      <c r="M82" s="83">
        <v>80.997200000000007</v>
      </c>
      <c r="N82" s="85">
        <v>2.8387799999999999E-3</v>
      </c>
      <c r="O82" s="83">
        <v>80.994299999999996</v>
      </c>
      <c r="P82" s="85">
        <v>5.6775599999999999E-3</v>
      </c>
      <c r="Q82" s="83">
        <v>81</v>
      </c>
      <c r="R82" s="85">
        <v>7.0093399999999995E-5</v>
      </c>
      <c r="S82" s="85">
        <v>9.2841200000000001E-5</v>
      </c>
    </row>
    <row r="83" spans="2:19" x14ac:dyDescent="0.2">
      <c r="B83" s="80">
        <v>5.61</v>
      </c>
      <c r="C83" s="80">
        <v>0.99999800000000005</v>
      </c>
      <c r="D83" s="80">
        <v>83</v>
      </c>
      <c r="E83" s="80">
        <v>0</v>
      </c>
      <c r="F83" s="80">
        <v>83</v>
      </c>
      <c r="G83" s="80">
        <v>0</v>
      </c>
      <c r="H83" s="80">
        <v>83</v>
      </c>
      <c r="I83" s="80">
        <v>0</v>
      </c>
      <c r="J83" s="80">
        <v>0</v>
      </c>
      <c r="K83" s="83">
        <v>5.86</v>
      </c>
      <c r="L83" s="83">
        <v>0.99999899999999997</v>
      </c>
      <c r="M83" s="83">
        <v>81.997100000000003</v>
      </c>
      <c r="N83" s="85">
        <v>2.8862200000000001E-3</v>
      </c>
      <c r="O83" s="83">
        <v>81.994200000000006</v>
      </c>
      <c r="P83" s="85">
        <v>5.7724300000000003E-3</v>
      </c>
      <c r="Q83" s="83">
        <v>82</v>
      </c>
      <c r="R83" s="85">
        <v>7.03955E-5</v>
      </c>
      <c r="S83" s="85">
        <v>9.4866700000000004E-5</v>
      </c>
    </row>
    <row r="84" spans="2:19" x14ac:dyDescent="0.2">
      <c r="B84" s="80">
        <v>5.43</v>
      </c>
      <c r="C84" s="80">
        <v>0.999996</v>
      </c>
      <c r="D84" s="80">
        <v>84</v>
      </c>
      <c r="E84" s="80">
        <v>0</v>
      </c>
      <c r="F84" s="80">
        <v>84</v>
      </c>
      <c r="G84" s="80">
        <v>0</v>
      </c>
      <c r="H84" s="80">
        <v>84</v>
      </c>
      <c r="I84" s="80">
        <v>0</v>
      </c>
      <c r="J84" s="80">
        <v>0</v>
      </c>
      <c r="K84" s="83">
        <v>5.61</v>
      </c>
      <c r="L84" s="83">
        <v>0.99999800000000005</v>
      </c>
      <c r="M84" s="83">
        <v>82.997100000000003</v>
      </c>
      <c r="N84" s="85">
        <v>2.9347399999999999E-3</v>
      </c>
      <c r="O84" s="83">
        <v>82.994100000000003</v>
      </c>
      <c r="P84" s="85">
        <v>5.8694799999999998E-3</v>
      </c>
      <c r="Q84" s="83">
        <v>83</v>
      </c>
      <c r="R84" s="85">
        <v>7.07167E-5</v>
      </c>
      <c r="S84" s="85">
        <v>9.7041500000000003E-5</v>
      </c>
    </row>
    <row r="85" spans="2:19" x14ac:dyDescent="0.2">
      <c r="B85" s="80">
        <v>5.15</v>
      </c>
      <c r="C85" s="80">
        <v>0.99999300000000002</v>
      </c>
      <c r="D85" s="80">
        <v>86</v>
      </c>
      <c r="E85" s="80">
        <v>0</v>
      </c>
      <c r="F85" s="80">
        <v>86</v>
      </c>
      <c r="G85" s="80">
        <v>0</v>
      </c>
      <c r="H85" s="80">
        <v>86</v>
      </c>
      <c r="I85" s="80">
        <v>0</v>
      </c>
      <c r="J85" s="80">
        <v>0</v>
      </c>
      <c r="K85" s="83">
        <v>5.43</v>
      </c>
      <c r="L85" s="83">
        <v>0.999996</v>
      </c>
      <c r="M85" s="83">
        <v>83.997</v>
      </c>
      <c r="N85" s="85">
        <v>2.9844300000000002E-3</v>
      </c>
      <c r="O85" s="83">
        <v>83.994</v>
      </c>
      <c r="P85" s="85">
        <v>5.9688700000000003E-3</v>
      </c>
      <c r="Q85" s="83">
        <v>84</v>
      </c>
      <c r="R85" s="85">
        <v>7.1057900000000003E-5</v>
      </c>
      <c r="S85" s="85">
        <v>9.9376799999999994E-5</v>
      </c>
    </row>
    <row r="86" spans="2:19" x14ac:dyDescent="0.2">
      <c r="B86" s="80">
        <v>5.12</v>
      </c>
      <c r="C86" s="80">
        <v>0.99999199999999999</v>
      </c>
      <c r="D86" s="80">
        <v>87</v>
      </c>
      <c r="E86" s="80">
        <v>0</v>
      </c>
      <c r="F86" s="80">
        <v>87</v>
      </c>
      <c r="G86" s="80">
        <v>0</v>
      </c>
      <c r="H86" s="80">
        <v>87</v>
      </c>
      <c r="I86" s="80">
        <v>0</v>
      </c>
      <c r="J86" s="80">
        <v>0</v>
      </c>
      <c r="K86" s="83">
        <v>5.15</v>
      </c>
      <c r="L86" s="83">
        <v>0.99999300000000002</v>
      </c>
      <c r="M86" s="83">
        <v>84.997</v>
      </c>
      <c r="N86" s="85">
        <v>3.0353799999999998E-3</v>
      </c>
      <c r="O86" s="83">
        <v>84.993899999999996</v>
      </c>
      <c r="P86" s="85">
        <v>6.0707599999999997E-3</v>
      </c>
      <c r="Q86" s="83">
        <v>85</v>
      </c>
      <c r="R86" s="85">
        <v>7.1420699999999999E-5</v>
      </c>
      <c r="S86" s="85">
        <v>1.03207E-4</v>
      </c>
    </row>
    <row r="87" spans="2:19" x14ac:dyDescent="0.2">
      <c r="B87" s="80">
        <v>5.05</v>
      </c>
      <c r="C87" s="80">
        <v>0.99999099999999996</v>
      </c>
      <c r="D87" s="80">
        <v>88</v>
      </c>
      <c r="E87" s="80">
        <v>0</v>
      </c>
      <c r="F87" s="80">
        <v>88</v>
      </c>
      <c r="G87" s="80">
        <v>0</v>
      </c>
      <c r="H87" s="80">
        <v>88</v>
      </c>
      <c r="I87" s="80">
        <v>0</v>
      </c>
      <c r="J87" s="80">
        <v>0</v>
      </c>
      <c r="K87" s="83">
        <v>5.15</v>
      </c>
      <c r="L87" s="83">
        <v>0.99999300000000002</v>
      </c>
      <c r="M87" s="83">
        <v>85.996899999999997</v>
      </c>
      <c r="N87" s="85">
        <v>3.0876699999999998E-3</v>
      </c>
      <c r="O87" s="83">
        <v>85.993799999999993</v>
      </c>
      <c r="P87" s="85">
        <v>6.1753399999999996E-3</v>
      </c>
      <c r="Q87" s="83">
        <v>86</v>
      </c>
      <c r="R87" s="85">
        <v>7.1806300000000004E-5</v>
      </c>
      <c r="S87" s="85">
        <v>1.03207E-4</v>
      </c>
    </row>
    <row r="88" spans="2:19" x14ac:dyDescent="0.2">
      <c r="B88" s="80">
        <v>4.96</v>
      </c>
      <c r="C88" s="80">
        <v>0.99998900000000002</v>
      </c>
      <c r="D88" s="80">
        <v>89</v>
      </c>
      <c r="E88" s="80">
        <v>0</v>
      </c>
      <c r="F88" s="80">
        <v>89</v>
      </c>
      <c r="G88" s="80">
        <v>0</v>
      </c>
      <c r="H88" s="80">
        <v>89</v>
      </c>
      <c r="I88" s="80">
        <v>0</v>
      </c>
      <c r="J88" s="80">
        <v>0</v>
      </c>
      <c r="K88" s="83">
        <v>5.12</v>
      </c>
      <c r="L88" s="83">
        <v>0.99999199999999999</v>
      </c>
      <c r="M88" s="83">
        <v>86.996899999999997</v>
      </c>
      <c r="N88" s="85">
        <v>3.1414099999999999E-3</v>
      </c>
      <c r="O88" s="83">
        <v>86.993700000000004</v>
      </c>
      <c r="P88" s="85">
        <v>6.2828199999999997E-3</v>
      </c>
      <c r="Q88" s="83">
        <v>87</v>
      </c>
      <c r="R88" s="85">
        <v>7.2216299999999995E-5</v>
      </c>
      <c r="S88" s="85">
        <v>1.07469E-4</v>
      </c>
    </row>
    <row r="89" spans="2:19" x14ac:dyDescent="0.2">
      <c r="B89" s="80">
        <v>4.88</v>
      </c>
      <c r="C89" s="80">
        <v>0.99998699999999996</v>
      </c>
      <c r="D89" s="80">
        <v>90</v>
      </c>
      <c r="E89" s="80">
        <v>0</v>
      </c>
      <c r="F89" s="80">
        <v>90</v>
      </c>
      <c r="G89" s="80">
        <v>0</v>
      </c>
      <c r="H89" s="80">
        <v>90</v>
      </c>
      <c r="I89" s="80">
        <v>0</v>
      </c>
      <c r="J89" s="80">
        <v>0</v>
      </c>
      <c r="K89" s="83">
        <v>5.05</v>
      </c>
      <c r="L89" s="83">
        <v>0.99999099999999996</v>
      </c>
      <c r="M89" s="83">
        <v>87.996799999999993</v>
      </c>
      <c r="N89" s="85">
        <v>3.1966999999999998E-3</v>
      </c>
      <c r="O89" s="83">
        <v>87.993600000000001</v>
      </c>
      <c r="P89" s="85">
        <v>6.3934100000000004E-3</v>
      </c>
      <c r="Q89" s="83">
        <v>88</v>
      </c>
      <c r="R89" s="85">
        <v>7.2652300000000002E-5</v>
      </c>
      <c r="S89" s="85">
        <v>1.10574E-4</v>
      </c>
    </row>
    <row r="90" spans="2:19" x14ac:dyDescent="0.2">
      <c r="B90" s="80">
        <v>4.74</v>
      </c>
      <c r="C90" s="80">
        <v>0.99998200000000004</v>
      </c>
      <c r="D90" s="80">
        <v>91</v>
      </c>
      <c r="E90" s="80">
        <v>0</v>
      </c>
      <c r="F90" s="80">
        <v>91</v>
      </c>
      <c r="G90" s="80">
        <v>0</v>
      </c>
      <c r="H90" s="80">
        <v>91</v>
      </c>
      <c r="I90" s="80">
        <v>0</v>
      </c>
      <c r="J90" s="80">
        <v>0</v>
      </c>
      <c r="K90" s="83">
        <v>4.96</v>
      </c>
      <c r="L90" s="83">
        <v>0.99998900000000002</v>
      </c>
      <c r="M90" s="83">
        <v>88.996700000000004</v>
      </c>
      <c r="N90" s="85">
        <v>3.2536599999999998E-3</v>
      </c>
      <c r="O90" s="83">
        <v>88.993499999999997</v>
      </c>
      <c r="P90" s="85">
        <v>6.5073199999999996E-3</v>
      </c>
      <c r="Q90" s="83">
        <v>89</v>
      </c>
      <c r="R90" s="85">
        <v>7.3115999999999996E-5</v>
      </c>
      <c r="S90" s="85">
        <v>1.1390799999999999E-4</v>
      </c>
    </row>
    <row r="91" spans="2:19" x14ac:dyDescent="0.2">
      <c r="B91" s="80">
        <v>4.68</v>
      </c>
      <c r="C91" s="80">
        <v>0.99997899999999995</v>
      </c>
      <c r="D91" s="80">
        <v>92</v>
      </c>
      <c r="E91" s="80">
        <v>0</v>
      </c>
      <c r="F91" s="80">
        <v>92</v>
      </c>
      <c r="G91" s="80">
        <v>0</v>
      </c>
      <c r="H91" s="80">
        <v>92</v>
      </c>
      <c r="I91" s="80">
        <v>0</v>
      </c>
      <c r="J91" s="80">
        <v>0</v>
      </c>
      <c r="K91" s="83">
        <v>4.88</v>
      </c>
      <c r="L91" s="83">
        <v>0.99998699999999996</v>
      </c>
      <c r="M91" s="83">
        <v>89.996700000000004</v>
      </c>
      <c r="N91" s="85">
        <v>3.31241E-3</v>
      </c>
      <c r="O91" s="83">
        <v>89.993399999999994</v>
      </c>
      <c r="P91" s="85">
        <v>6.62482E-3</v>
      </c>
      <c r="Q91" s="83">
        <v>90</v>
      </c>
      <c r="R91" s="85">
        <v>7.3609200000000007E-5</v>
      </c>
      <c r="S91" s="85">
        <v>1.17489E-4</v>
      </c>
    </row>
    <row r="92" spans="2:19" x14ac:dyDescent="0.2">
      <c r="B92" s="80">
        <v>4.63</v>
      </c>
      <c r="C92" s="80">
        <v>0.999977</v>
      </c>
      <c r="D92" s="80">
        <v>93</v>
      </c>
      <c r="E92" s="80">
        <v>0</v>
      </c>
      <c r="F92" s="80">
        <v>93</v>
      </c>
      <c r="G92" s="80">
        <v>0</v>
      </c>
      <c r="H92" s="80">
        <v>93</v>
      </c>
      <c r="I92" s="80">
        <v>0</v>
      </c>
      <c r="J92" s="80">
        <v>0</v>
      </c>
      <c r="K92" s="83">
        <v>4.74</v>
      </c>
      <c r="L92" s="83">
        <v>0.99998200000000004</v>
      </c>
      <c r="M92" s="83">
        <v>90.996600000000001</v>
      </c>
      <c r="N92" s="85">
        <v>3.37309E-3</v>
      </c>
      <c r="O92" s="83">
        <v>90.993300000000005</v>
      </c>
      <c r="P92" s="85">
        <v>6.7461700000000001E-3</v>
      </c>
      <c r="Q92" s="83">
        <v>91</v>
      </c>
      <c r="R92" s="85">
        <v>7.4133699999999998E-5</v>
      </c>
      <c r="S92" s="85">
        <v>1.21334E-4</v>
      </c>
    </row>
    <row r="93" spans="2:19" x14ac:dyDescent="0.2">
      <c r="B93" s="80">
        <v>4.49</v>
      </c>
      <c r="C93" s="80">
        <v>0.99996799999999997</v>
      </c>
      <c r="D93" s="80">
        <v>94</v>
      </c>
      <c r="E93" s="80">
        <v>0</v>
      </c>
      <c r="F93" s="80">
        <v>94</v>
      </c>
      <c r="G93" s="80">
        <v>0</v>
      </c>
      <c r="H93" s="80">
        <v>94</v>
      </c>
      <c r="I93" s="80">
        <v>0</v>
      </c>
      <c r="J93" s="80">
        <v>0</v>
      </c>
      <c r="K93" s="83">
        <v>4.68</v>
      </c>
      <c r="L93" s="83">
        <v>0.99997899999999995</v>
      </c>
      <c r="M93" s="83">
        <v>91.996600000000001</v>
      </c>
      <c r="N93" s="85">
        <v>3.43582E-3</v>
      </c>
      <c r="O93" s="83">
        <v>91.993099999999998</v>
      </c>
      <c r="P93" s="85">
        <v>6.87165E-3</v>
      </c>
      <c r="Q93" s="83">
        <v>92</v>
      </c>
      <c r="R93" s="85">
        <v>7.4691799999999995E-5</v>
      </c>
      <c r="S93" s="85">
        <v>1.2546399999999999E-4</v>
      </c>
    </row>
    <row r="94" spans="2:19" x14ac:dyDescent="0.2">
      <c r="B94" s="80">
        <v>4.4800000000000004</v>
      </c>
      <c r="C94" s="80">
        <v>0.99996700000000005</v>
      </c>
      <c r="D94" s="80">
        <v>95</v>
      </c>
      <c r="E94" s="80">
        <v>0</v>
      </c>
      <c r="F94" s="80">
        <v>95</v>
      </c>
      <c r="G94" s="80">
        <v>0</v>
      </c>
      <c r="H94" s="80">
        <v>95</v>
      </c>
      <c r="I94" s="80">
        <v>0</v>
      </c>
      <c r="J94" s="80">
        <v>0</v>
      </c>
      <c r="K94" s="83">
        <v>4.63</v>
      </c>
      <c r="L94" s="83">
        <v>0.999977</v>
      </c>
      <c r="M94" s="83">
        <v>92.996499999999997</v>
      </c>
      <c r="N94" s="85">
        <v>3.5007800000000002E-3</v>
      </c>
      <c r="O94" s="83">
        <v>92.992999999999995</v>
      </c>
      <c r="P94" s="85">
        <v>7.0015600000000004E-3</v>
      </c>
      <c r="Q94" s="83">
        <v>93</v>
      </c>
      <c r="R94" s="85">
        <v>7.5285599999999996E-5</v>
      </c>
      <c r="S94" s="85">
        <v>1.29899E-4</v>
      </c>
    </row>
    <row r="95" spans="2:19" x14ac:dyDescent="0.2">
      <c r="B95" s="80">
        <v>4.37</v>
      </c>
      <c r="C95" s="80">
        <v>0.99995699999999998</v>
      </c>
      <c r="D95" s="80">
        <v>96</v>
      </c>
      <c r="E95" s="80">
        <v>0</v>
      </c>
      <c r="F95" s="80">
        <v>96</v>
      </c>
      <c r="G95" s="80">
        <v>0</v>
      </c>
      <c r="H95" s="80">
        <v>96</v>
      </c>
      <c r="I95" s="80">
        <v>0</v>
      </c>
      <c r="J95" s="80">
        <v>0</v>
      </c>
      <c r="K95" s="83">
        <v>4.49</v>
      </c>
      <c r="L95" s="83">
        <v>0.99996799999999997</v>
      </c>
      <c r="M95" s="83">
        <v>93.996399999999994</v>
      </c>
      <c r="N95" s="85">
        <v>3.5681200000000001E-3</v>
      </c>
      <c r="O95" s="83">
        <v>93.992900000000006</v>
      </c>
      <c r="P95" s="85">
        <v>7.1362400000000003E-3</v>
      </c>
      <c r="Q95" s="83">
        <v>94</v>
      </c>
      <c r="R95" s="85">
        <v>7.5917399999999999E-5</v>
      </c>
      <c r="S95" s="85">
        <v>1.3466199999999999E-4</v>
      </c>
    </row>
    <row r="96" spans="2:19" x14ac:dyDescent="0.2">
      <c r="B96" s="80">
        <v>4.17</v>
      </c>
      <c r="C96" s="80">
        <v>0.99993200000000004</v>
      </c>
      <c r="D96" s="80">
        <v>97</v>
      </c>
      <c r="E96" s="80">
        <v>0</v>
      </c>
      <c r="F96" s="80">
        <v>97</v>
      </c>
      <c r="G96" s="80">
        <v>0</v>
      </c>
      <c r="H96" s="80">
        <v>97</v>
      </c>
      <c r="I96" s="80">
        <v>0</v>
      </c>
      <c r="J96" s="80">
        <v>0</v>
      </c>
      <c r="K96" s="83">
        <v>4.4800000000000004</v>
      </c>
      <c r="L96" s="83">
        <v>0.99996700000000005</v>
      </c>
      <c r="M96" s="83">
        <v>94.996399999999994</v>
      </c>
      <c r="N96" s="85">
        <v>3.6380200000000001E-3</v>
      </c>
      <c r="O96" s="83">
        <v>94.992699999999999</v>
      </c>
      <c r="P96" s="85">
        <v>7.2760300000000002E-3</v>
      </c>
      <c r="Q96" s="83">
        <v>95</v>
      </c>
      <c r="R96" s="85">
        <v>7.6589799999999996E-5</v>
      </c>
      <c r="S96" s="85">
        <v>1.3977799999999999E-4</v>
      </c>
    </row>
    <row r="97" spans="2:19" x14ac:dyDescent="0.2">
      <c r="B97" s="80">
        <v>4.1399999999999997</v>
      </c>
      <c r="C97" s="80">
        <v>0.99992800000000004</v>
      </c>
      <c r="D97" s="80">
        <v>98</v>
      </c>
      <c r="E97" s="80">
        <v>0</v>
      </c>
      <c r="F97" s="80">
        <v>98</v>
      </c>
      <c r="G97" s="80">
        <v>0</v>
      </c>
      <c r="H97" s="80">
        <v>98</v>
      </c>
      <c r="I97" s="80">
        <v>0</v>
      </c>
      <c r="J97" s="80">
        <v>0</v>
      </c>
      <c r="K97" s="83">
        <v>4.37</v>
      </c>
      <c r="L97" s="83">
        <v>0.99995699999999998</v>
      </c>
      <c r="M97" s="83">
        <v>95.996300000000005</v>
      </c>
      <c r="N97" s="85">
        <v>3.7106600000000002E-3</v>
      </c>
      <c r="O97" s="83">
        <v>95.992599999999996</v>
      </c>
      <c r="P97" s="85">
        <v>7.4213200000000003E-3</v>
      </c>
      <c r="Q97" s="83">
        <v>96</v>
      </c>
      <c r="R97" s="85">
        <v>7.7305399999999993E-5</v>
      </c>
      <c r="S97" s="85">
        <v>1.45272E-4</v>
      </c>
    </row>
    <row r="98" spans="2:19" x14ac:dyDescent="0.2">
      <c r="B98" s="80">
        <v>4.09</v>
      </c>
      <c r="C98" s="80">
        <v>0.999919</v>
      </c>
      <c r="D98" s="80">
        <v>99</v>
      </c>
      <c r="E98" s="80">
        <v>0</v>
      </c>
      <c r="F98" s="80">
        <v>99</v>
      </c>
      <c r="G98" s="80">
        <v>0</v>
      </c>
      <c r="H98" s="80">
        <v>99</v>
      </c>
      <c r="I98" s="80">
        <v>0</v>
      </c>
      <c r="J98" s="80">
        <v>0</v>
      </c>
      <c r="K98" s="83">
        <v>4.17</v>
      </c>
      <c r="L98" s="83">
        <v>0.99993200000000004</v>
      </c>
      <c r="M98" s="83">
        <v>96.996200000000002</v>
      </c>
      <c r="N98" s="85">
        <v>3.7862500000000001E-3</v>
      </c>
      <c r="O98" s="83">
        <v>96.992400000000004</v>
      </c>
      <c r="P98" s="85">
        <v>7.5725100000000002E-3</v>
      </c>
      <c r="Q98" s="83">
        <v>97</v>
      </c>
      <c r="R98" s="85">
        <v>7.8067100000000003E-5</v>
      </c>
      <c r="S98" s="85">
        <v>1.5117200000000001E-4</v>
      </c>
    </row>
    <row r="99" spans="2:19" x14ac:dyDescent="0.2">
      <c r="B99" s="80">
        <v>4.08</v>
      </c>
      <c r="C99" s="80">
        <v>0.99991699999999994</v>
      </c>
      <c r="D99" s="80">
        <v>100</v>
      </c>
      <c r="E99" s="80">
        <v>0</v>
      </c>
      <c r="F99" s="80">
        <v>100</v>
      </c>
      <c r="G99" s="80">
        <v>0</v>
      </c>
      <c r="H99" s="80">
        <v>100</v>
      </c>
      <c r="I99" s="80">
        <v>0</v>
      </c>
      <c r="J99" s="80">
        <v>0</v>
      </c>
      <c r="K99" s="83">
        <v>4.1399999999999997</v>
      </c>
      <c r="L99" s="83">
        <v>0.99992800000000004</v>
      </c>
      <c r="M99" s="83">
        <v>97.996099999999998</v>
      </c>
      <c r="N99" s="85">
        <v>3.8650199999999998E-3</v>
      </c>
      <c r="O99" s="83">
        <v>97.9923</v>
      </c>
      <c r="P99" s="85">
        <v>7.7300399999999997E-3</v>
      </c>
      <c r="Q99" s="83">
        <v>98</v>
      </c>
      <c r="R99" s="85">
        <v>7.8877900000000006E-5</v>
      </c>
      <c r="S99" s="85">
        <v>1.5750900000000001E-4</v>
      </c>
    </row>
    <row r="100" spans="2:19" x14ac:dyDescent="0.2">
      <c r="B100" s="80">
        <v>4.03</v>
      </c>
      <c r="C100" s="80">
        <v>0.99990699999999999</v>
      </c>
      <c r="D100" s="80">
        <v>101</v>
      </c>
      <c r="E100" s="80">
        <v>0</v>
      </c>
      <c r="F100" s="80">
        <v>101</v>
      </c>
      <c r="G100" s="80">
        <v>0</v>
      </c>
      <c r="H100" s="80">
        <v>101</v>
      </c>
      <c r="I100" s="80">
        <v>0</v>
      </c>
      <c r="J100" s="80">
        <v>0</v>
      </c>
      <c r="K100" s="83">
        <v>4.09</v>
      </c>
      <c r="L100" s="83">
        <v>0.999919</v>
      </c>
      <c r="M100" s="83">
        <v>98.996099999999998</v>
      </c>
      <c r="N100" s="85">
        <v>3.9471899999999997E-3</v>
      </c>
      <c r="O100" s="83">
        <v>98.992099999999994</v>
      </c>
      <c r="P100" s="85">
        <v>7.8943699999999995E-3</v>
      </c>
      <c r="Q100" s="83">
        <v>99</v>
      </c>
      <c r="R100" s="85">
        <v>7.9741199999999995E-5</v>
      </c>
      <c r="S100" s="85">
        <v>1.64315E-4</v>
      </c>
    </row>
    <row r="101" spans="2:19" x14ac:dyDescent="0.2">
      <c r="B101" s="80">
        <v>4.01</v>
      </c>
      <c r="C101" s="80">
        <v>0.99990199999999996</v>
      </c>
      <c r="D101" s="80">
        <v>102</v>
      </c>
      <c r="E101" s="80">
        <v>0</v>
      </c>
      <c r="F101" s="80">
        <v>102</v>
      </c>
      <c r="G101" s="80">
        <v>0</v>
      </c>
      <c r="H101" s="80">
        <v>102</v>
      </c>
      <c r="I101" s="80">
        <v>0</v>
      </c>
      <c r="J101" s="80">
        <v>0</v>
      </c>
      <c r="K101" s="83">
        <v>4.08</v>
      </c>
      <c r="L101" s="83">
        <v>0.99991699999999994</v>
      </c>
      <c r="M101" s="83">
        <v>99.995999999999995</v>
      </c>
      <c r="N101" s="85">
        <v>4.0330100000000001E-3</v>
      </c>
      <c r="O101" s="83">
        <v>99.991900000000001</v>
      </c>
      <c r="P101" s="85">
        <v>8.0660200000000001E-3</v>
      </c>
      <c r="Q101" s="83">
        <v>100</v>
      </c>
      <c r="R101" s="85">
        <v>8.0660200000000004E-5</v>
      </c>
      <c r="S101" s="85">
        <v>1.71624E-4</v>
      </c>
    </row>
    <row r="102" spans="2:19" x14ac:dyDescent="0.2">
      <c r="B102" s="80">
        <v>4</v>
      </c>
      <c r="C102" s="80">
        <v>0.99990000000000001</v>
      </c>
      <c r="D102" s="80">
        <v>109</v>
      </c>
      <c r="E102" s="80">
        <v>0</v>
      </c>
      <c r="F102" s="80">
        <v>109</v>
      </c>
      <c r="G102" s="80">
        <v>0</v>
      </c>
      <c r="H102" s="80">
        <v>109</v>
      </c>
      <c r="I102" s="80">
        <v>0</v>
      </c>
      <c r="J102" s="80">
        <v>0</v>
      </c>
      <c r="K102" s="83">
        <v>4.03</v>
      </c>
      <c r="L102" s="83">
        <v>0.99990699999999999</v>
      </c>
      <c r="M102" s="83">
        <v>100.996</v>
      </c>
      <c r="N102" s="85">
        <v>4.1227599999999996E-3</v>
      </c>
      <c r="O102" s="83">
        <v>100.992</v>
      </c>
      <c r="P102" s="85">
        <v>8.2455199999999992E-3</v>
      </c>
      <c r="Q102" s="83">
        <v>101</v>
      </c>
      <c r="R102" s="85">
        <v>8.1638799999999995E-5</v>
      </c>
      <c r="S102" s="85">
        <v>1.7947500000000001E-4</v>
      </c>
    </row>
    <row r="103" spans="2:19" x14ac:dyDescent="0.2">
      <c r="B103" s="80">
        <v>3.74</v>
      </c>
      <c r="C103" s="80">
        <v>0.99981799999999998</v>
      </c>
      <c r="D103" s="80">
        <v>110</v>
      </c>
      <c r="E103" s="80">
        <v>0</v>
      </c>
      <c r="F103" s="80">
        <v>110</v>
      </c>
      <c r="G103" s="80">
        <v>0</v>
      </c>
      <c r="H103" s="80">
        <v>110</v>
      </c>
      <c r="I103" s="80">
        <v>0</v>
      </c>
      <c r="J103" s="80">
        <v>0</v>
      </c>
      <c r="K103" s="83">
        <v>4.01</v>
      </c>
      <c r="L103" s="83">
        <v>0.99990199999999996</v>
      </c>
      <c r="M103" s="83">
        <v>101.996</v>
      </c>
      <c r="N103" s="85">
        <v>4.2167300000000001E-3</v>
      </c>
      <c r="O103" s="83">
        <v>101.992</v>
      </c>
      <c r="P103" s="85">
        <v>8.4334500000000003E-3</v>
      </c>
      <c r="Q103" s="83">
        <v>102</v>
      </c>
      <c r="R103" s="85">
        <v>8.2680899999999996E-5</v>
      </c>
      <c r="S103" s="85">
        <v>1.8790699999999999E-4</v>
      </c>
    </row>
    <row r="104" spans="2:19" x14ac:dyDescent="0.2">
      <c r="B104" s="80">
        <v>3.6</v>
      </c>
      <c r="C104" s="80">
        <v>0.999749</v>
      </c>
      <c r="D104" s="80">
        <v>111</v>
      </c>
      <c r="E104" s="80">
        <v>0</v>
      </c>
      <c r="F104" s="80">
        <v>111</v>
      </c>
      <c r="G104" s="80">
        <v>0</v>
      </c>
      <c r="H104" s="80">
        <v>111</v>
      </c>
      <c r="I104" s="80">
        <v>0</v>
      </c>
      <c r="J104" s="80">
        <v>0</v>
      </c>
      <c r="K104" s="83">
        <v>4</v>
      </c>
      <c r="L104" s="83">
        <v>0.99990000000000001</v>
      </c>
      <c r="M104" s="83">
        <v>102.996</v>
      </c>
      <c r="N104" s="85">
        <v>4.3152199999999998E-3</v>
      </c>
      <c r="O104" s="83">
        <v>102.991</v>
      </c>
      <c r="P104" s="85">
        <v>8.6304399999999996E-3</v>
      </c>
      <c r="Q104" s="83">
        <v>103</v>
      </c>
      <c r="R104" s="85">
        <v>8.3790700000000004E-5</v>
      </c>
      <c r="S104" s="85">
        <v>2.2835800000000001E-4</v>
      </c>
    </row>
    <row r="105" spans="2:19" x14ac:dyDescent="0.2">
      <c r="B105" s="80">
        <v>3.59</v>
      </c>
      <c r="C105" s="80">
        <v>0.99974300000000005</v>
      </c>
      <c r="D105" s="80">
        <v>112</v>
      </c>
      <c r="E105" s="80">
        <v>0</v>
      </c>
      <c r="F105" s="80">
        <v>112</v>
      </c>
      <c r="G105" s="80">
        <v>0</v>
      </c>
      <c r="H105" s="80">
        <v>112</v>
      </c>
      <c r="I105" s="80">
        <v>0</v>
      </c>
      <c r="J105" s="80">
        <v>0</v>
      </c>
      <c r="K105" s="83">
        <v>4</v>
      </c>
      <c r="L105" s="83">
        <v>0.99990000000000001</v>
      </c>
      <c r="M105" s="83">
        <v>103.996</v>
      </c>
      <c r="N105" s="85">
        <v>4.4185800000000001E-3</v>
      </c>
      <c r="O105" s="83">
        <v>103.991</v>
      </c>
      <c r="P105" s="85">
        <v>8.8371600000000002E-3</v>
      </c>
      <c r="Q105" s="83">
        <v>104</v>
      </c>
      <c r="R105" s="85">
        <v>8.4972699999999994E-5</v>
      </c>
      <c r="S105" s="85">
        <v>2.2835800000000001E-4</v>
      </c>
    </row>
    <row r="106" spans="2:19" x14ac:dyDescent="0.2">
      <c r="B106" s="80">
        <v>3.44</v>
      </c>
      <c r="C106" s="80">
        <v>0.999637</v>
      </c>
      <c r="D106" s="80">
        <v>114</v>
      </c>
      <c r="E106" s="80">
        <v>0</v>
      </c>
      <c r="F106" s="80">
        <v>114</v>
      </c>
      <c r="G106" s="80">
        <v>0</v>
      </c>
      <c r="H106" s="80">
        <v>114</v>
      </c>
      <c r="I106" s="80">
        <v>0</v>
      </c>
      <c r="J106" s="80">
        <v>0</v>
      </c>
      <c r="K106" s="83">
        <v>4</v>
      </c>
      <c r="L106" s="83">
        <v>0.99990000000000001</v>
      </c>
      <c r="M106" s="83">
        <v>104.995</v>
      </c>
      <c r="N106" s="85">
        <v>4.5271699999999996E-3</v>
      </c>
      <c r="O106" s="83">
        <v>104.991</v>
      </c>
      <c r="P106" s="85">
        <v>9.0543299999999993E-3</v>
      </c>
      <c r="Q106" s="83">
        <v>105</v>
      </c>
      <c r="R106" s="85">
        <v>8.6231799999999997E-5</v>
      </c>
      <c r="S106" s="85">
        <v>2.2835800000000001E-4</v>
      </c>
    </row>
    <row r="107" spans="2:19" x14ac:dyDescent="0.2">
      <c r="B107" s="80">
        <v>3.42</v>
      </c>
      <c r="C107" s="80">
        <v>0.99961999999999995</v>
      </c>
      <c r="D107" s="80">
        <v>115</v>
      </c>
      <c r="E107" s="80">
        <v>0</v>
      </c>
      <c r="F107" s="80">
        <v>115</v>
      </c>
      <c r="G107" s="80">
        <v>0</v>
      </c>
      <c r="H107" s="80">
        <v>115</v>
      </c>
      <c r="I107" s="80">
        <v>0</v>
      </c>
      <c r="J107" s="80">
        <v>0</v>
      </c>
      <c r="K107" s="83">
        <v>4</v>
      </c>
      <c r="L107" s="83">
        <v>0.99990000000000001</v>
      </c>
      <c r="M107" s="83">
        <v>105.995</v>
      </c>
      <c r="N107" s="85">
        <v>4.6413599999999998E-3</v>
      </c>
      <c r="O107" s="83">
        <v>105.991</v>
      </c>
      <c r="P107" s="85">
        <v>9.2827299999999995E-3</v>
      </c>
      <c r="Q107" s="83">
        <v>106</v>
      </c>
      <c r="R107" s="85">
        <v>8.7572900000000003E-5</v>
      </c>
      <c r="S107" s="85">
        <v>2.2835800000000001E-4</v>
      </c>
    </row>
    <row r="108" spans="2:19" x14ac:dyDescent="0.2">
      <c r="B108" s="80">
        <v>3.3</v>
      </c>
      <c r="C108" s="80">
        <v>0.99949900000000003</v>
      </c>
      <c r="D108" s="80">
        <v>117</v>
      </c>
      <c r="E108" s="80">
        <v>0</v>
      </c>
      <c r="F108" s="80">
        <v>117</v>
      </c>
      <c r="G108" s="80">
        <v>0</v>
      </c>
      <c r="H108" s="80">
        <v>117</v>
      </c>
      <c r="I108" s="80">
        <v>0</v>
      </c>
      <c r="J108" s="80">
        <v>0</v>
      </c>
      <c r="K108" s="83">
        <v>4</v>
      </c>
      <c r="L108" s="83">
        <v>0.99990000000000001</v>
      </c>
      <c r="M108" s="83">
        <v>106.995</v>
      </c>
      <c r="N108" s="85">
        <v>4.7615899999999996E-3</v>
      </c>
      <c r="O108" s="83">
        <v>106.99</v>
      </c>
      <c r="P108" s="85">
        <v>9.5231699999999992E-3</v>
      </c>
      <c r="Q108" s="83">
        <v>107</v>
      </c>
      <c r="R108" s="85">
        <v>8.9001599999999998E-5</v>
      </c>
      <c r="S108" s="85">
        <v>2.2835800000000001E-4</v>
      </c>
    </row>
    <row r="109" spans="2:19" x14ac:dyDescent="0.2">
      <c r="B109" s="80">
        <v>3.19</v>
      </c>
      <c r="C109" s="80">
        <v>0.99935399999999996</v>
      </c>
      <c r="D109" s="80">
        <v>118</v>
      </c>
      <c r="E109" s="80">
        <v>0</v>
      </c>
      <c r="F109" s="80">
        <v>118</v>
      </c>
      <c r="G109" s="80">
        <v>0</v>
      </c>
      <c r="H109" s="80">
        <v>118</v>
      </c>
      <c r="I109" s="80">
        <v>0</v>
      </c>
      <c r="J109" s="80">
        <v>0</v>
      </c>
      <c r="K109" s="83">
        <v>4</v>
      </c>
      <c r="L109" s="83">
        <v>0.99990000000000001</v>
      </c>
      <c r="M109" s="83">
        <v>107.995</v>
      </c>
      <c r="N109" s="85">
        <v>4.8882800000000001E-3</v>
      </c>
      <c r="O109" s="83">
        <v>107.99</v>
      </c>
      <c r="P109" s="85">
        <v>9.7765700000000001E-3</v>
      </c>
      <c r="Q109" s="83">
        <v>108</v>
      </c>
      <c r="R109" s="85">
        <v>9.0523800000000002E-5</v>
      </c>
      <c r="S109" s="85">
        <v>2.2835800000000001E-4</v>
      </c>
    </row>
    <row r="110" spans="2:19" x14ac:dyDescent="0.2">
      <c r="B110" s="80">
        <v>3.17</v>
      </c>
      <c r="C110" s="80">
        <v>0.99932399999999999</v>
      </c>
      <c r="D110" s="80">
        <v>119</v>
      </c>
      <c r="E110" s="80">
        <v>0</v>
      </c>
      <c r="F110" s="80">
        <v>119</v>
      </c>
      <c r="G110" s="80">
        <v>0</v>
      </c>
      <c r="H110" s="80">
        <v>119</v>
      </c>
      <c r="I110" s="80">
        <v>0</v>
      </c>
      <c r="J110" s="80">
        <v>0</v>
      </c>
      <c r="K110" s="83">
        <v>4</v>
      </c>
      <c r="L110" s="83">
        <v>0.99990000000000001</v>
      </c>
      <c r="M110" s="83">
        <v>108.995</v>
      </c>
      <c r="N110" s="85">
        <v>5.02193E-3</v>
      </c>
      <c r="O110" s="83">
        <v>108.99</v>
      </c>
      <c r="P110" s="85">
        <v>1.00439E-2</v>
      </c>
      <c r="Q110" s="83">
        <v>109</v>
      </c>
      <c r="R110" s="85">
        <v>9.2145500000000001E-5</v>
      </c>
      <c r="S110" s="85">
        <v>2.2835800000000001E-4</v>
      </c>
    </row>
    <row r="111" spans="2:19" x14ac:dyDescent="0.2">
      <c r="B111" s="80">
        <v>3.15</v>
      </c>
      <c r="C111" s="80">
        <v>0.99929199999999996</v>
      </c>
      <c r="D111" s="80">
        <v>120</v>
      </c>
      <c r="E111" s="80">
        <v>0</v>
      </c>
      <c r="F111" s="80">
        <v>120</v>
      </c>
      <c r="G111" s="80">
        <v>0</v>
      </c>
      <c r="H111" s="80">
        <v>120</v>
      </c>
      <c r="I111" s="80">
        <v>0</v>
      </c>
      <c r="J111" s="80">
        <v>0</v>
      </c>
      <c r="K111" s="83">
        <v>3.74</v>
      </c>
      <c r="L111" s="83">
        <v>0.99981799999999998</v>
      </c>
      <c r="M111" s="83">
        <v>109.995</v>
      </c>
      <c r="N111" s="85">
        <v>5.1630499999999998E-3</v>
      </c>
      <c r="O111" s="83">
        <v>109.99</v>
      </c>
      <c r="P111" s="85">
        <v>1.03261E-2</v>
      </c>
      <c r="Q111" s="83">
        <v>110</v>
      </c>
      <c r="R111" s="85">
        <v>9.3873600000000002E-5</v>
      </c>
      <c r="S111" s="85">
        <v>2.8218900000000002E-4</v>
      </c>
    </row>
    <row r="112" spans="2:19" x14ac:dyDescent="0.2">
      <c r="B112" s="80">
        <v>3.04</v>
      </c>
      <c r="C112" s="80">
        <v>0.99908799999999998</v>
      </c>
      <c r="D112" s="80">
        <v>121</v>
      </c>
      <c r="E112" s="80">
        <v>0</v>
      </c>
      <c r="F112" s="80">
        <v>121</v>
      </c>
      <c r="G112" s="80">
        <v>0</v>
      </c>
      <c r="H112" s="80">
        <v>121</v>
      </c>
      <c r="I112" s="80">
        <v>0</v>
      </c>
      <c r="J112" s="80">
        <v>0</v>
      </c>
      <c r="K112" s="83">
        <v>3.6</v>
      </c>
      <c r="L112" s="83">
        <v>0.999749</v>
      </c>
      <c r="M112" s="83">
        <v>110.995</v>
      </c>
      <c r="N112" s="85">
        <v>5.3121899999999996E-3</v>
      </c>
      <c r="O112" s="83">
        <v>110.989</v>
      </c>
      <c r="P112" s="85">
        <v>1.0624400000000001E-2</v>
      </c>
      <c r="Q112" s="83">
        <v>111</v>
      </c>
      <c r="R112" s="85">
        <v>9.5715099999999994E-5</v>
      </c>
      <c r="S112" s="85">
        <v>2.9822799999999999E-4</v>
      </c>
    </row>
    <row r="113" spans="2:19" x14ac:dyDescent="0.2">
      <c r="B113" s="80">
        <v>2.92</v>
      </c>
      <c r="C113" s="80">
        <v>0.99879799999999996</v>
      </c>
      <c r="D113" s="80">
        <v>122</v>
      </c>
      <c r="E113" s="80">
        <v>0</v>
      </c>
      <c r="F113" s="80">
        <v>122</v>
      </c>
      <c r="G113" s="80">
        <v>0</v>
      </c>
      <c r="H113" s="80">
        <v>122</v>
      </c>
      <c r="I113" s="80">
        <v>0</v>
      </c>
      <c r="J113" s="80">
        <v>0</v>
      </c>
      <c r="K113" s="83">
        <v>3.59</v>
      </c>
      <c r="L113" s="83">
        <v>0.99974300000000005</v>
      </c>
      <c r="M113" s="83">
        <v>111.995</v>
      </c>
      <c r="N113" s="85">
        <v>5.4699400000000004E-3</v>
      </c>
      <c r="O113" s="83">
        <v>111.989</v>
      </c>
      <c r="P113" s="85">
        <v>1.0939900000000001E-2</v>
      </c>
      <c r="Q113" s="83">
        <v>112</v>
      </c>
      <c r="R113" s="85">
        <v>9.7677500000000001E-5</v>
      </c>
      <c r="S113" s="85">
        <v>3.1545400000000001E-4</v>
      </c>
    </row>
    <row r="114" spans="2:19" x14ac:dyDescent="0.2">
      <c r="B114" s="80">
        <v>2.87</v>
      </c>
      <c r="C114" s="80">
        <v>0.99865099999999996</v>
      </c>
      <c r="D114" s="80">
        <v>123</v>
      </c>
      <c r="E114" s="80">
        <v>0</v>
      </c>
      <c r="F114" s="80">
        <v>123</v>
      </c>
      <c r="G114" s="80">
        <v>0</v>
      </c>
      <c r="H114" s="80">
        <v>123</v>
      </c>
      <c r="I114" s="80">
        <v>0</v>
      </c>
      <c r="J114" s="80">
        <v>0</v>
      </c>
      <c r="K114" s="83">
        <v>3.44</v>
      </c>
      <c r="L114" s="83">
        <v>0.999637</v>
      </c>
      <c r="M114" s="83">
        <v>112.994</v>
      </c>
      <c r="N114" s="85">
        <v>5.6369499999999999E-3</v>
      </c>
      <c r="O114" s="83">
        <v>112.989</v>
      </c>
      <c r="P114" s="85">
        <v>1.12739E-2</v>
      </c>
      <c r="Q114" s="83">
        <v>113</v>
      </c>
      <c r="R114" s="85">
        <v>9.9769E-5</v>
      </c>
      <c r="S114" s="85">
        <v>3.43717E-4</v>
      </c>
    </row>
    <row r="115" spans="2:19" x14ac:dyDescent="0.2">
      <c r="B115" s="80">
        <v>2.82</v>
      </c>
      <c r="C115" s="80">
        <v>0.99848599999999998</v>
      </c>
      <c r="D115" s="80">
        <v>124</v>
      </c>
      <c r="E115" s="80">
        <v>0</v>
      </c>
      <c r="F115" s="80">
        <v>124</v>
      </c>
      <c r="G115" s="80">
        <v>0</v>
      </c>
      <c r="H115" s="80">
        <v>124</v>
      </c>
      <c r="I115" s="80">
        <v>0</v>
      </c>
      <c r="J115" s="80">
        <v>0</v>
      </c>
      <c r="K115" s="83">
        <v>3.44</v>
      </c>
      <c r="L115" s="83">
        <v>0.999637</v>
      </c>
      <c r="M115" s="83">
        <v>113.994</v>
      </c>
      <c r="N115" s="85">
        <v>5.8139000000000003E-3</v>
      </c>
      <c r="O115" s="83">
        <v>113.988</v>
      </c>
      <c r="P115" s="85">
        <v>1.1627800000000001E-2</v>
      </c>
      <c r="Q115" s="83">
        <v>114</v>
      </c>
      <c r="R115" s="85">
        <v>1.0199799999999999E-4</v>
      </c>
      <c r="S115" s="85">
        <v>3.43717E-4</v>
      </c>
    </row>
    <row r="116" spans="2:19" x14ac:dyDescent="0.2">
      <c r="B116" s="80">
        <v>2.76</v>
      </c>
      <c r="C116" s="80">
        <v>0.99826199999999998</v>
      </c>
      <c r="D116" s="80">
        <v>125</v>
      </c>
      <c r="E116" s="80">
        <v>0</v>
      </c>
      <c r="F116" s="80">
        <v>125</v>
      </c>
      <c r="G116" s="80">
        <v>0</v>
      </c>
      <c r="H116" s="80">
        <v>125</v>
      </c>
      <c r="I116" s="80">
        <v>0</v>
      </c>
      <c r="J116" s="80">
        <v>0</v>
      </c>
      <c r="K116" s="83">
        <v>3.42</v>
      </c>
      <c r="L116" s="83">
        <v>0.99961999999999995</v>
      </c>
      <c r="M116" s="83">
        <v>114.994</v>
      </c>
      <c r="N116" s="85">
        <v>6.0015199999999998E-3</v>
      </c>
      <c r="O116" s="83">
        <v>114.988</v>
      </c>
      <c r="P116" s="85">
        <v>1.2003E-2</v>
      </c>
      <c r="Q116" s="83">
        <v>115</v>
      </c>
      <c r="R116" s="85">
        <v>1.04374E-4</v>
      </c>
      <c r="S116" s="85">
        <v>3.7517600000000001E-4</v>
      </c>
    </row>
    <row r="117" spans="2:19" x14ac:dyDescent="0.2">
      <c r="B117" s="80">
        <v>2.71</v>
      </c>
      <c r="C117" s="80">
        <v>0.99804999999999999</v>
      </c>
      <c r="D117" s="80">
        <v>126</v>
      </c>
      <c r="E117" s="80">
        <v>0</v>
      </c>
      <c r="F117" s="80">
        <v>126</v>
      </c>
      <c r="G117" s="80">
        <v>0</v>
      </c>
      <c r="H117" s="80">
        <v>126</v>
      </c>
      <c r="I117" s="80">
        <v>0</v>
      </c>
      <c r="J117" s="80">
        <v>0</v>
      </c>
      <c r="K117" s="83">
        <v>3.3</v>
      </c>
      <c r="L117" s="83">
        <v>0.99949900000000003</v>
      </c>
      <c r="M117" s="83">
        <v>115.994</v>
      </c>
      <c r="N117" s="85">
        <v>6.2005999999999997E-3</v>
      </c>
      <c r="O117" s="83">
        <v>115.988</v>
      </c>
      <c r="P117" s="85">
        <v>1.2401199999999999E-2</v>
      </c>
      <c r="Q117" s="83">
        <v>116</v>
      </c>
      <c r="R117" s="85">
        <v>1.06907E-4</v>
      </c>
      <c r="S117" s="85">
        <v>4.1019599999999999E-4</v>
      </c>
    </row>
    <row r="118" spans="2:19" x14ac:dyDescent="0.2">
      <c r="B118" s="80">
        <v>2.67</v>
      </c>
      <c r="C118" s="80">
        <v>0.99786200000000003</v>
      </c>
      <c r="D118" s="80">
        <v>127</v>
      </c>
      <c r="E118" s="80">
        <v>0</v>
      </c>
      <c r="F118" s="80">
        <v>127</v>
      </c>
      <c r="G118" s="80">
        <v>0</v>
      </c>
      <c r="H118" s="80">
        <v>127</v>
      </c>
      <c r="I118" s="80">
        <v>0</v>
      </c>
      <c r="J118" s="80">
        <v>0</v>
      </c>
      <c r="K118" s="83">
        <v>3.3</v>
      </c>
      <c r="L118" s="83">
        <v>0.99949900000000003</v>
      </c>
      <c r="M118" s="83">
        <v>116.994</v>
      </c>
      <c r="N118" s="85">
        <v>6.4120100000000001E-3</v>
      </c>
      <c r="O118" s="83">
        <v>116.98699999999999</v>
      </c>
      <c r="P118" s="85">
        <v>1.2824E-2</v>
      </c>
      <c r="Q118" s="83">
        <v>117</v>
      </c>
      <c r="R118" s="85">
        <v>1.09607E-4</v>
      </c>
      <c r="S118" s="85">
        <v>4.1019599999999999E-4</v>
      </c>
    </row>
    <row r="119" spans="2:19" x14ac:dyDescent="0.2">
      <c r="B119" s="80">
        <v>2.66</v>
      </c>
      <c r="C119" s="80">
        <v>0.99781200000000003</v>
      </c>
      <c r="D119" s="80">
        <v>128</v>
      </c>
      <c r="E119" s="80">
        <v>0</v>
      </c>
      <c r="F119" s="80">
        <v>128</v>
      </c>
      <c r="G119" s="80">
        <v>0</v>
      </c>
      <c r="H119" s="80">
        <v>128</v>
      </c>
      <c r="I119" s="80">
        <v>0</v>
      </c>
      <c r="J119" s="80">
        <v>0</v>
      </c>
      <c r="K119" s="83">
        <v>3.19</v>
      </c>
      <c r="L119" s="83">
        <v>0.99935399999999996</v>
      </c>
      <c r="M119" s="83">
        <v>117.99299999999999</v>
      </c>
      <c r="N119" s="85">
        <v>6.6366400000000001E-3</v>
      </c>
      <c r="O119" s="83">
        <v>117.98699999999999</v>
      </c>
      <c r="P119" s="85">
        <v>1.32733E-2</v>
      </c>
      <c r="Q119" s="83">
        <v>118</v>
      </c>
      <c r="R119" s="85">
        <v>1.12485E-4</v>
      </c>
      <c r="S119" s="85">
        <v>4.4917699999999999E-4</v>
      </c>
    </row>
    <row r="120" spans="2:19" x14ac:dyDescent="0.2">
      <c r="B120" s="80">
        <v>2.63</v>
      </c>
      <c r="C120" s="80">
        <v>0.99765599999999999</v>
      </c>
      <c r="D120" s="80">
        <v>129</v>
      </c>
      <c r="E120" s="80">
        <v>0</v>
      </c>
      <c r="F120" s="80">
        <v>129</v>
      </c>
      <c r="G120" s="80">
        <v>0</v>
      </c>
      <c r="H120" s="80">
        <v>129</v>
      </c>
      <c r="I120" s="80">
        <v>0</v>
      </c>
      <c r="J120" s="80">
        <v>0</v>
      </c>
      <c r="K120" s="83">
        <v>3.17</v>
      </c>
      <c r="L120" s="83">
        <v>0.99932399999999999</v>
      </c>
      <c r="M120" s="83">
        <v>118.99299999999999</v>
      </c>
      <c r="N120" s="85">
        <v>6.8754699999999998E-3</v>
      </c>
      <c r="O120" s="83">
        <v>118.986</v>
      </c>
      <c r="P120" s="85">
        <v>1.37509E-2</v>
      </c>
      <c r="Q120" s="83">
        <v>119</v>
      </c>
      <c r="R120" s="85">
        <v>1.15554E-4</v>
      </c>
      <c r="S120" s="85">
        <v>4.7758499999999999E-4</v>
      </c>
    </row>
    <row r="121" spans="2:19" x14ac:dyDescent="0.2">
      <c r="B121" s="80">
        <v>2.5499999999999998</v>
      </c>
      <c r="C121" s="80">
        <v>0.99718200000000001</v>
      </c>
      <c r="D121" s="80">
        <v>130</v>
      </c>
      <c r="E121" s="80">
        <v>0</v>
      </c>
      <c r="F121" s="80">
        <v>130</v>
      </c>
      <c r="G121" s="80">
        <v>0</v>
      </c>
      <c r="H121" s="80">
        <v>130</v>
      </c>
      <c r="I121" s="80">
        <v>0</v>
      </c>
      <c r="J121" s="80">
        <v>0</v>
      </c>
      <c r="K121" s="83">
        <v>3.15</v>
      </c>
      <c r="L121" s="83">
        <v>0.99929199999999996</v>
      </c>
      <c r="M121" s="83">
        <v>119.99299999999999</v>
      </c>
      <c r="N121" s="85">
        <v>7.12957E-3</v>
      </c>
      <c r="O121" s="83">
        <v>119.986</v>
      </c>
      <c r="P121" s="85">
        <v>1.42591E-2</v>
      </c>
      <c r="Q121" s="83">
        <v>120</v>
      </c>
      <c r="R121" s="85">
        <v>1.18826E-4</v>
      </c>
      <c r="S121" s="85">
        <v>5.0809800000000001E-4</v>
      </c>
    </row>
    <row r="122" spans="2:19" x14ac:dyDescent="0.2">
      <c r="B122" s="80">
        <v>2.54</v>
      </c>
      <c r="C122" s="80">
        <v>0.997116</v>
      </c>
      <c r="D122" s="80">
        <v>132</v>
      </c>
      <c r="E122" s="80">
        <v>0</v>
      </c>
      <c r="F122" s="80">
        <v>132</v>
      </c>
      <c r="G122" s="80">
        <v>0</v>
      </c>
      <c r="H122" s="80">
        <v>132</v>
      </c>
      <c r="I122" s="80">
        <v>0</v>
      </c>
      <c r="J122" s="80">
        <v>0</v>
      </c>
      <c r="K122" s="83">
        <v>3.04</v>
      </c>
      <c r="L122" s="83">
        <v>0.99908799999999998</v>
      </c>
      <c r="M122" s="83">
        <v>120.99299999999999</v>
      </c>
      <c r="N122" s="85">
        <v>7.40005E-3</v>
      </c>
      <c r="O122" s="83">
        <v>120.985</v>
      </c>
      <c r="P122" s="85">
        <v>1.48001E-2</v>
      </c>
      <c r="Q122" s="83">
        <v>121</v>
      </c>
      <c r="R122" s="85">
        <v>1.2231500000000001E-4</v>
      </c>
      <c r="S122" s="85">
        <v>5.4087000000000004E-4</v>
      </c>
    </row>
    <row r="123" spans="2:19" x14ac:dyDescent="0.2">
      <c r="B123" s="80">
        <v>2.44</v>
      </c>
      <c r="C123" s="80">
        <v>0.99636899999999995</v>
      </c>
      <c r="D123" s="80">
        <v>134</v>
      </c>
      <c r="E123" s="80">
        <v>0</v>
      </c>
      <c r="F123" s="80">
        <v>134</v>
      </c>
      <c r="G123" s="80">
        <v>0</v>
      </c>
      <c r="H123" s="80">
        <v>134</v>
      </c>
      <c r="I123" s="80">
        <v>0</v>
      </c>
      <c r="J123" s="80">
        <v>0</v>
      </c>
      <c r="K123" s="83">
        <v>2.92</v>
      </c>
      <c r="L123" s="83">
        <v>0.99879799999999996</v>
      </c>
      <c r="M123" s="83">
        <v>121.992</v>
      </c>
      <c r="N123" s="85">
        <v>7.6881400000000004E-3</v>
      </c>
      <c r="O123" s="83">
        <v>121.985</v>
      </c>
      <c r="P123" s="85">
        <v>1.5376300000000001E-2</v>
      </c>
      <c r="Q123" s="83">
        <v>122</v>
      </c>
      <c r="R123" s="85">
        <v>1.2603500000000001E-4</v>
      </c>
      <c r="S123" s="85">
        <v>5.7606900000000002E-4</v>
      </c>
    </row>
    <row r="124" spans="2:19" x14ac:dyDescent="0.2">
      <c r="B124" s="80">
        <v>2.37</v>
      </c>
      <c r="C124" s="80">
        <v>0.99573400000000001</v>
      </c>
      <c r="D124" s="80">
        <v>135</v>
      </c>
      <c r="E124" s="80">
        <v>0</v>
      </c>
      <c r="F124" s="80">
        <v>135</v>
      </c>
      <c r="G124" s="80">
        <v>0</v>
      </c>
      <c r="H124" s="80">
        <v>135</v>
      </c>
      <c r="I124" s="80">
        <v>0</v>
      </c>
      <c r="J124" s="80">
        <v>0</v>
      </c>
      <c r="K124" s="83">
        <v>2.87</v>
      </c>
      <c r="L124" s="83">
        <v>0.99865099999999996</v>
      </c>
      <c r="M124" s="83">
        <v>122.992</v>
      </c>
      <c r="N124" s="85">
        <v>7.9951399999999995E-3</v>
      </c>
      <c r="O124" s="83">
        <v>122.98399999999999</v>
      </c>
      <c r="P124" s="85">
        <v>1.5990299999999999E-2</v>
      </c>
      <c r="Q124" s="83">
        <v>123</v>
      </c>
      <c r="R124" s="85">
        <v>1.3000199999999999E-4</v>
      </c>
      <c r="S124" s="85">
        <v>6.1387499999999995E-4</v>
      </c>
    </row>
    <row r="125" spans="2:19" x14ac:dyDescent="0.2">
      <c r="B125" s="80">
        <v>2.31</v>
      </c>
      <c r="C125" s="80">
        <v>0.99510200000000004</v>
      </c>
      <c r="D125" s="80">
        <v>136</v>
      </c>
      <c r="E125" s="80">
        <v>0</v>
      </c>
      <c r="F125" s="80">
        <v>136</v>
      </c>
      <c r="G125" s="80">
        <v>0</v>
      </c>
      <c r="H125" s="80">
        <v>136</v>
      </c>
      <c r="I125" s="80">
        <v>0</v>
      </c>
      <c r="J125" s="80">
        <v>0</v>
      </c>
      <c r="K125" s="83">
        <v>2.82</v>
      </c>
      <c r="L125" s="83">
        <v>0.99848599999999998</v>
      </c>
      <c r="M125" s="83">
        <v>123.992</v>
      </c>
      <c r="N125" s="85">
        <v>8.3224400000000004E-3</v>
      </c>
      <c r="O125" s="83">
        <v>123.983</v>
      </c>
      <c r="P125" s="85">
        <v>1.6644900000000001E-2</v>
      </c>
      <c r="Q125" s="83">
        <v>124</v>
      </c>
      <c r="R125" s="85">
        <v>1.3423299999999999E-4</v>
      </c>
      <c r="S125" s="85">
        <v>6.5448100000000005E-4</v>
      </c>
    </row>
    <row r="126" spans="2:19" x14ac:dyDescent="0.2">
      <c r="B126" s="80">
        <v>2.27</v>
      </c>
      <c r="C126" s="80">
        <v>0.99463000000000001</v>
      </c>
      <c r="D126" s="80">
        <v>137</v>
      </c>
      <c r="E126" s="80">
        <v>0</v>
      </c>
      <c r="F126" s="80">
        <v>137</v>
      </c>
      <c r="G126" s="80">
        <v>0</v>
      </c>
      <c r="H126" s="80">
        <v>137</v>
      </c>
      <c r="I126" s="80">
        <v>0</v>
      </c>
      <c r="J126" s="80">
        <v>0</v>
      </c>
      <c r="K126" s="83">
        <v>2.76</v>
      </c>
      <c r="L126" s="83">
        <v>0.99826199999999998</v>
      </c>
      <c r="M126" s="83">
        <v>124.991</v>
      </c>
      <c r="N126" s="85">
        <v>8.67156E-3</v>
      </c>
      <c r="O126" s="83">
        <v>124.983</v>
      </c>
      <c r="P126" s="85">
        <v>1.73431E-2</v>
      </c>
      <c r="Q126" s="83">
        <v>125</v>
      </c>
      <c r="R126" s="85">
        <v>1.3874499999999999E-4</v>
      </c>
      <c r="S126" s="85">
        <v>6.98093E-4</v>
      </c>
    </row>
    <row r="127" spans="2:19" x14ac:dyDescent="0.2">
      <c r="B127" s="80">
        <v>2.21</v>
      </c>
      <c r="C127" s="80">
        <v>0.993834</v>
      </c>
      <c r="D127" s="80">
        <v>138</v>
      </c>
      <c r="E127" s="80">
        <v>0</v>
      </c>
      <c r="F127" s="80">
        <v>138</v>
      </c>
      <c r="G127" s="80">
        <v>0</v>
      </c>
      <c r="H127" s="80">
        <v>138</v>
      </c>
      <c r="I127" s="80">
        <v>0</v>
      </c>
      <c r="J127" s="80">
        <v>0</v>
      </c>
      <c r="K127" s="83">
        <v>2.71</v>
      </c>
      <c r="L127" s="83">
        <v>0.99804999999999999</v>
      </c>
      <c r="M127" s="83">
        <v>125.991</v>
      </c>
      <c r="N127" s="85">
        <v>9.0440899999999994E-3</v>
      </c>
      <c r="O127" s="83">
        <v>125.982</v>
      </c>
      <c r="P127" s="85">
        <v>1.8088199999999999E-2</v>
      </c>
      <c r="Q127" s="83">
        <v>126</v>
      </c>
      <c r="R127" s="85">
        <v>1.4355699999999999E-4</v>
      </c>
      <c r="S127" s="85">
        <v>7.4493499999999995E-4</v>
      </c>
    </row>
    <row r="128" spans="2:19" x14ac:dyDescent="0.2">
      <c r="B128" s="80">
        <v>2.16</v>
      </c>
      <c r="C128" s="80">
        <v>0.99308200000000002</v>
      </c>
      <c r="D128" s="80">
        <v>139</v>
      </c>
      <c r="E128" s="80">
        <v>0</v>
      </c>
      <c r="F128" s="80">
        <v>139</v>
      </c>
      <c r="G128" s="80">
        <v>0</v>
      </c>
      <c r="H128" s="80">
        <v>139</v>
      </c>
      <c r="I128" s="80">
        <v>0</v>
      </c>
      <c r="J128" s="80">
        <v>0</v>
      </c>
      <c r="K128" s="83">
        <v>2.67</v>
      </c>
      <c r="L128" s="83">
        <v>0.99786200000000003</v>
      </c>
      <c r="M128" s="83">
        <v>126.991</v>
      </c>
      <c r="N128" s="85">
        <v>9.4417900000000003E-3</v>
      </c>
      <c r="O128" s="83">
        <v>126.98099999999999</v>
      </c>
      <c r="P128" s="85">
        <v>1.88836E-2</v>
      </c>
      <c r="Q128" s="83">
        <v>127</v>
      </c>
      <c r="R128" s="85">
        <v>1.4868999999999999E-4</v>
      </c>
      <c r="S128" s="85">
        <v>7.9524399999999996E-4</v>
      </c>
    </row>
    <row r="129" spans="2:19" x14ac:dyDescent="0.2">
      <c r="B129" s="80">
        <v>2.15</v>
      </c>
      <c r="C129" s="80">
        <v>0.99292100000000005</v>
      </c>
      <c r="D129" s="80">
        <v>140</v>
      </c>
      <c r="E129" s="80">
        <v>0</v>
      </c>
      <c r="F129" s="80">
        <v>140</v>
      </c>
      <c r="G129" s="80">
        <v>0</v>
      </c>
      <c r="H129" s="80">
        <v>140</v>
      </c>
      <c r="I129" s="80">
        <v>0</v>
      </c>
      <c r="J129" s="80">
        <v>0</v>
      </c>
      <c r="K129" s="83">
        <v>2.66</v>
      </c>
      <c r="L129" s="83">
        <v>0.99781200000000003</v>
      </c>
      <c r="M129" s="83">
        <v>127.99</v>
      </c>
      <c r="N129" s="85">
        <v>9.8665200000000002E-3</v>
      </c>
      <c r="O129" s="83">
        <v>127.98</v>
      </c>
      <c r="P129" s="85">
        <v>1.9733000000000001E-2</v>
      </c>
      <c r="Q129" s="83">
        <v>128</v>
      </c>
      <c r="R129" s="85">
        <v>1.5416400000000001E-4</v>
      </c>
      <c r="S129" s="85">
        <v>8.4927699999999995E-4</v>
      </c>
    </row>
    <row r="130" spans="2:19" x14ac:dyDescent="0.2">
      <c r="B130" s="80">
        <v>2.12</v>
      </c>
      <c r="C130" s="80">
        <v>0.99241400000000002</v>
      </c>
      <c r="D130" s="80">
        <v>141</v>
      </c>
      <c r="E130" s="80">
        <v>0</v>
      </c>
      <c r="F130" s="80">
        <v>141</v>
      </c>
      <c r="G130" s="80">
        <v>0</v>
      </c>
      <c r="H130" s="80">
        <v>141</v>
      </c>
      <c r="I130" s="80">
        <v>0</v>
      </c>
      <c r="J130" s="80">
        <v>0</v>
      </c>
      <c r="K130" s="83">
        <v>2.63</v>
      </c>
      <c r="L130" s="83">
        <v>0.99765599999999999</v>
      </c>
      <c r="M130" s="83">
        <v>128.99</v>
      </c>
      <c r="N130" s="85">
        <v>1.0320299999999999E-2</v>
      </c>
      <c r="O130" s="83">
        <v>128.97900000000001</v>
      </c>
      <c r="P130" s="85">
        <v>2.0640499999999999E-2</v>
      </c>
      <c r="Q130" s="83">
        <v>129</v>
      </c>
      <c r="R130" s="85">
        <v>1.6000399999999999E-4</v>
      </c>
      <c r="S130" s="85">
        <v>9.0730900000000002E-4</v>
      </c>
    </row>
    <row r="131" spans="2:19" x14ac:dyDescent="0.2">
      <c r="B131" s="80">
        <v>2.08</v>
      </c>
      <c r="C131" s="80">
        <v>0.99168199999999995</v>
      </c>
      <c r="D131" s="80">
        <v>142</v>
      </c>
      <c r="E131" s="80">
        <v>0</v>
      </c>
      <c r="F131" s="80">
        <v>142</v>
      </c>
      <c r="G131" s="80">
        <v>0</v>
      </c>
      <c r="H131" s="80">
        <v>142</v>
      </c>
      <c r="I131" s="80">
        <v>0</v>
      </c>
      <c r="J131" s="80">
        <v>0</v>
      </c>
      <c r="K131" s="83">
        <v>2.5499999999999998</v>
      </c>
      <c r="L131" s="83">
        <v>0.99718200000000001</v>
      </c>
      <c r="M131" s="83">
        <v>129.989</v>
      </c>
      <c r="N131" s="85">
        <v>1.0805199999999999E-2</v>
      </c>
      <c r="O131" s="83">
        <v>129.97800000000001</v>
      </c>
      <c r="P131" s="85">
        <v>2.1610299999999999E-2</v>
      </c>
      <c r="Q131" s="83">
        <v>130</v>
      </c>
      <c r="R131" s="85">
        <v>1.6623300000000001E-4</v>
      </c>
      <c r="S131" s="85">
        <v>9.6963599999999996E-4</v>
      </c>
    </row>
    <row r="132" spans="2:19" x14ac:dyDescent="0.2">
      <c r="B132" s="80">
        <v>2.0699999999999998</v>
      </c>
      <c r="C132" s="80">
        <v>0.99148899999999995</v>
      </c>
      <c r="D132" s="80">
        <v>144</v>
      </c>
      <c r="E132" s="80">
        <v>0</v>
      </c>
      <c r="F132" s="80">
        <v>144</v>
      </c>
      <c r="G132" s="80">
        <v>0</v>
      </c>
      <c r="H132" s="80">
        <v>144</v>
      </c>
      <c r="I132" s="80">
        <v>0</v>
      </c>
      <c r="J132" s="80">
        <v>0</v>
      </c>
      <c r="K132" s="83">
        <v>2.54</v>
      </c>
      <c r="L132" s="83">
        <v>0.997116</v>
      </c>
      <c r="M132" s="83">
        <v>130.989</v>
      </c>
      <c r="N132" s="85">
        <v>1.13236E-2</v>
      </c>
      <c r="O132" s="83">
        <v>130.977</v>
      </c>
      <c r="P132" s="85">
        <v>2.26471E-2</v>
      </c>
      <c r="Q132" s="83">
        <v>131</v>
      </c>
      <c r="R132" s="85">
        <v>1.72879E-4</v>
      </c>
      <c r="S132" s="85">
        <v>1.0718800000000001E-3</v>
      </c>
    </row>
    <row r="133" spans="2:19" x14ac:dyDescent="0.2">
      <c r="B133" s="80">
        <v>2.06</v>
      </c>
      <c r="C133" s="80">
        <v>0.99129</v>
      </c>
      <c r="D133" s="80">
        <v>145</v>
      </c>
      <c r="E133" s="80">
        <v>0</v>
      </c>
      <c r="F133" s="80">
        <v>145</v>
      </c>
      <c r="G133" s="80">
        <v>0</v>
      </c>
      <c r="H133" s="80">
        <v>145</v>
      </c>
      <c r="I133" s="80">
        <v>0</v>
      </c>
      <c r="J133" s="80">
        <v>0</v>
      </c>
      <c r="K133" s="83">
        <v>2.54</v>
      </c>
      <c r="L133" s="83">
        <v>0.997116</v>
      </c>
      <c r="M133" s="83">
        <v>131.988</v>
      </c>
      <c r="N133" s="85">
        <v>1.18779E-2</v>
      </c>
      <c r="O133" s="83">
        <v>131.976</v>
      </c>
      <c r="P133" s="85">
        <v>2.3755800000000001E-2</v>
      </c>
      <c r="Q133" s="83">
        <v>132</v>
      </c>
      <c r="R133" s="85">
        <v>1.79968E-4</v>
      </c>
      <c r="S133" s="85">
        <v>1.0718800000000001E-3</v>
      </c>
    </row>
    <row r="134" spans="2:19" x14ac:dyDescent="0.2">
      <c r="B134" s="80">
        <v>2.0499999999999998</v>
      </c>
      <c r="C134" s="80">
        <v>0.99108700000000005</v>
      </c>
      <c r="D134" s="80">
        <v>147</v>
      </c>
      <c r="E134" s="80">
        <v>0</v>
      </c>
      <c r="F134" s="80">
        <v>147</v>
      </c>
      <c r="G134" s="80">
        <v>0</v>
      </c>
      <c r="H134" s="80">
        <v>147</v>
      </c>
      <c r="I134" s="80">
        <v>0</v>
      </c>
      <c r="J134" s="80">
        <v>0</v>
      </c>
      <c r="K134" s="83">
        <v>2.44</v>
      </c>
      <c r="L134" s="83">
        <v>0.99636899999999995</v>
      </c>
      <c r="M134" s="83">
        <v>132.988</v>
      </c>
      <c r="N134" s="85">
        <v>1.24709E-2</v>
      </c>
      <c r="O134" s="83">
        <v>132.97499999999999</v>
      </c>
      <c r="P134" s="85">
        <v>2.4941700000000001E-2</v>
      </c>
      <c r="Q134" s="83">
        <v>133</v>
      </c>
      <c r="R134" s="85">
        <v>1.8753199999999999E-4</v>
      </c>
      <c r="S134" s="85">
        <v>1.2263899999999999E-3</v>
      </c>
    </row>
    <row r="135" spans="2:19" x14ac:dyDescent="0.2">
      <c r="B135" s="80">
        <v>2.0299999999999998</v>
      </c>
      <c r="C135" s="80">
        <v>0.99066699999999996</v>
      </c>
      <c r="D135" s="80">
        <v>148</v>
      </c>
      <c r="E135" s="80">
        <v>0</v>
      </c>
      <c r="F135" s="80">
        <v>148</v>
      </c>
      <c r="G135" s="80">
        <v>0</v>
      </c>
      <c r="H135" s="80">
        <v>148</v>
      </c>
      <c r="I135" s="80">
        <v>0</v>
      </c>
      <c r="J135" s="80">
        <v>0</v>
      </c>
      <c r="K135" s="83">
        <v>2.44</v>
      </c>
      <c r="L135" s="83">
        <v>0.99636899999999995</v>
      </c>
      <c r="M135" s="83">
        <v>133.98699999999999</v>
      </c>
      <c r="N135" s="85">
        <v>1.31053E-2</v>
      </c>
      <c r="O135" s="83">
        <v>133.97399999999999</v>
      </c>
      <c r="P135" s="85">
        <v>2.6210600000000001E-2</v>
      </c>
      <c r="Q135" s="83">
        <v>134</v>
      </c>
      <c r="R135" s="85">
        <v>1.95601E-4</v>
      </c>
      <c r="S135" s="85">
        <v>1.2263899999999999E-3</v>
      </c>
    </row>
    <row r="136" spans="2:19" x14ac:dyDescent="0.2">
      <c r="B136" s="80">
        <v>2.02</v>
      </c>
      <c r="C136" s="80">
        <v>0.99045000000000005</v>
      </c>
      <c r="D136" s="80">
        <v>149</v>
      </c>
      <c r="E136" s="80">
        <v>0</v>
      </c>
      <c r="F136" s="80">
        <v>149</v>
      </c>
      <c r="G136" s="80">
        <v>0</v>
      </c>
      <c r="H136" s="80">
        <v>149</v>
      </c>
      <c r="I136" s="80">
        <v>0</v>
      </c>
      <c r="J136" s="80">
        <v>0</v>
      </c>
      <c r="K136" s="83">
        <v>2.37</v>
      </c>
      <c r="L136" s="83">
        <v>0.99573400000000001</v>
      </c>
      <c r="M136" s="83">
        <v>134.98599999999999</v>
      </c>
      <c r="N136" s="85">
        <v>1.37842E-2</v>
      </c>
      <c r="O136" s="83">
        <v>134.97200000000001</v>
      </c>
      <c r="P136" s="85">
        <v>2.7568499999999999E-2</v>
      </c>
      <c r="Q136" s="83">
        <v>135</v>
      </c>
      <c r="R136" s="85">
        <v>2.0421099999999999E-4</v>
      </c>
      <c r="S136" s="85">
        <v>1.35764E-3</v>
      </c>
    </row>
    <row r="137" spans="2:19" x14ac:dyDescent="0.2">
      <c r="B137" s="80">
        <v>2.0099999999999998</v>
      </c>
      <c r="C137" s="80">
        <v>0.990228</v>
      </c>
      <c r="D137" s="80">
        <v>150</v>
      </c>
      <c r="E137" s="80">
        <v>0</v>
      </c>
      <c r="F137" s="80">
        <v>150</v>
      </c>
      <c r="G137" s="80">
        <v>0</v>
      </c>
      <c r="H137" s="80">
        <v>150</v>
      </c>
      <c r="I137" s="80">
        <v>0</v>
      </c>
      <c r="J137" s="80">
        <v>0</v>
      </c>
      <c r="K137" s="83">
        <v>2.31</v>
      </c>
      <c r="L137" s="83">
        <v>0.99510200000000004</v>
      </c>
      <c r="M137" s="83">
        <v>135.98500000000001</v>
      </c>
      <c r="N137" s="85">
        <v>1.4511E-2</v>
      </c>
      <c r="O137" s="83">
        <v>135.971</v>
      </c>
      <c r="P137" s="85">
        <v>2.9021999999999999E-2</v>
      </c>
      <c r="Q137" s="83">
        <v>136</v>
      </c>
      <c r="R137" s="85">
        <v>2.1339699999999999E-4</v>
      </c>
      <c r="S137" s="85">
        <v>1.45327E-3</v>
      </c>
    </row>
    <row r="138" spans="2:19" x14ac:dyDescent="0.2">
      <c r="B138" s="80">
        <v>2</v>
      </c>
      <c r="C138" s="80">
        <v>0.99</v>
      </c>
      <c r="D138" s="80">
        <v>167</v>
      </c>
      <c r="E138" s="80">
        <v>0</v>
      </c>
      <c r="F138" s="80">
        <v>167</v>
      </c>
      <c r="G138" s="80">
        <v>0</v>
      </c>
      <c r="H138" s="80">
        <v>167</v>
      </c>
      <c r="I138" s="80">
        <v>0</v>
      </c>
      <c r="J138" s="80">
        <v>0</v>
      </c>
      <c r="K138" s="83">
        <v>2.27</v>
      </c>
      <c r="L138" s="83">
        <v>0.99463000000000001</v>
      </c>
      <c r="M138" s="83">
        <v>136.98500000000001</v>
      </c>
      <c r="N138" s="85">
        <v>1.5289199999999999E-2</v>
      </c>
      <c r="O138" s="83">
        <v>136.96899999999999</v>
      </c>
      <c r="P138" s="85">
        <v>3.0578299999999999E-2</v>
      </c>
      <c r="Q138" s="83">
        <v>137</v>
      </c>
      <c r="R138" s="85">
        <v>2.2319899999999999E-4</v>
      </c>
      <c r="S138" s="85">
        <v>1.5559599999999999E-3</v>
      </c>
    </row>
    <row r="139" spans="2:19" x14ac:dyDescent="0.2">
      <c r="B139" s="80">
        <v>1.96</v>
      </c>
      <c r="C139" s="80">
        <v>0.989035</v>
      </c>
      <c r="D139" s="80">
        <v>168</v>
      </c>
      <c r="E139" s="80">
        <v>0</v>
      </c>
      <c r="F139" s="80">
        <v>168</v>
      </c>
      <c r="G139" s="80">
        <v>0</v>
      </c>
      <c r="H139" s="80">
        <v>168</v>
      </c>
      <c r="I139" s="80">
        <v>0</v>
      </c>
      <c r="J139" s="80">
        <v>0</v>
      </c>
      <c r="K139" s="83">
        <v>2.21</v>
      </c>
      <c r="L139" s="83">
        <v>0.993834</v>
      </c>
      <c r="M139" s="83">
        <v>137.98400000000001</v>
      </c>
      <c r="N139" s="85">
        <v>1.6122399999999999E-2</v>
      </c>
      <c r="O139" s="83">
        <v>137.96799999999999</v>
      </c>
      <c r="P139" s="85">
        <v>3.22449E-2</v>
      </c>
      <c r="Q139" s="83">
        <v>138</v>
      </c>
      <c r="R139" s="85">
        <v>2.3365899999999999E-4</v>
      </c>
      <c r="S139" s="85">
        <v>1.66624E-3</v>
      </c>
    </row>
    <row r="140" spans="2:19" x14ac:dyDescent="0.2">
      <c r="B140" s="80">
        <v>1.92</v>
      </c>
      <c r="C140" s="80">
        <v>0.98797699999999999</v>
      </c>
      <c r="D140" s="80">
        <v>169</v>
      </c>
      <c r="E140" s="80">
        <v>0</v>
      </c>
      <c r="F140" s="80">
        <v>169</v>
      </c>
      <c r="G140" s="80">
        <v>0</v>
      </c>
      <c r="H140" s="80">
        <v>169</v>
      </c>
      <c r="I140" s="80">
        <v>0</v>
      </c>
      <c r="J140" s="80">
        <v>0</v>
      </c>
      <c r="K140" s="83">
        <v>2.16</v>
      </c>
      <c r="L140" s="83">
        <v>0.99308200000000002</v>
      </c>
      <c r="M140" s="83">
        <v>138.983</v>
      </c>
      <c r="N140" s="85">
        <v>1.7014999999999999E-2</v>
      </c>
      <c r="O140" s="83">
        <v>138.96600000000001</v>
      </c>
      <c r="P140" s="85">
        <v>3.4029900000000002E-2</v>
      </c>
      <c r="Q140" s="83">
        <v>139</v>
      </c>
      <c r="R140" s="85">
        <v>2.4481999999999998E-4</v>
      </c>
      <c r="S140" s="85">
        <v>1.7846699999999999E-3</v>
      </c>
    </row>
    <row r="141" spans="2:19" x14ac:dyDescent="0.2">
      <c r="B141" s="80">
        <v>1.89</v>
      </c>
      <c r="C141" s="80">
        <v>0.98711800000000005</v>
      </c>
      <c r="D141" s="80">
        <v>170</v>
      </c>
      <c r="E141" s="80">
        <v>0</v>
      </c>
      <c r="F141" s="80">
        <v>170</v>
      </c>
      <c r="G141" s="80">
        <v>0</v>
      </c>
      <c r="H141" s="80">
        <v>170</v>
      </c>
      <c r="I141" s="80">
        <v>0</v>
      </c>
      <c r="J141" s="80">
        <v>0</v>
      </c>
      <c r="K141" s="83">
        <v>2.15</v>
      </c>
      <c r="L141" s="83">
        <v>0.99292100000000005</v>
      </c>
      <c r="M141" s="83">
        <v>139.982</v>
      </c>
      <c r="N141" s="85">
        <v>1.79711E-2</v>
      </c>
      <c r="O141" s="83">
        <v>139.964</v>
      </c>
      <c r="P141" s="85">
        <v>3.5942200000000001E-2</v>
      </c>
      <c r="Q141" s="83">
        <v>140</v>
      </c>
      <c r="R141" s="85">
        <v>2.5672999999999999E-4</v>
      </c>
      <c r="S141" s="85">
        <v>1.9118399999999999E-3</v>
      </c>
    </row>
    <row r="142" spans="2:19" x14ac:dyDescent="0.2">
      <c r="B142" s="80">
        <v>1.88</v>
      </c>
      <c r="C142" s="80">
        <v>0.98681700000000006</v>
      </c>
      <c r="D142" s="80">
        <v>171</v>
      </c>
      <c r="E142" s="80">
        <v>0</v>
      </c>
      <c r="F142" s="80">
        <v>171</v>
      </c>
      <c r="G142" s="80">
        <v>0</v>
      </c>
      <c r="H142" s="80">
        <v>171</v>
      </c>
      <c r="I142" s="80">
        <v>0</v>
      </c>
      <c r="J142" s="80">
        <v>0</v>
      </c>
      <c r="K142" s="83">
        <v>2.12</v>
      </c>
      <c r="L142" s="83">
        <v>0.99241400000000002</v>
      </c>
      <c r="M142" s="83">
        <v>140.98099999999999</v>
      </c>
      <c r="N142" s="85">
        <v>1.8995499999999998E-2</v>
      </c>
      <c r="O142" s="83">
        <v>140.96199999999999</v>
      </c>
      <c r="P142" s="85">
        <v>3.7990999999999997E-2</v>
      </c>
      <c r="Q142" s="83">
        <v>141</v>
      </c>
      <c r="R142" s="85">
        <v>2.6944000000000002E-4</v>
      </c>
      <c r="S142" s="85">
        <v>2.0484000000000001E-3</v>
      </c>
    </row>
    <row r="143" spans="2:19" x14ac:dyDescent="0.2">
      <c r="B143" s="80">
        <v>1.86</v>
      </c>
      <c r="C143" s="80">
        <v>0.98619599999999996</v>
      </c>
      <c r="D143" s="80">
        <v>172</v>
      </c>
      <c r="E143" s="80">
        <v>0</v>
      </c>
      <c r="F143" s="80">
        <v>172</v>
      </c>
      <c r="G143" s="80">
        <v>0</v>
      </c>
      <c r="H143" s="80">
        <v>172</v>
      </c>
      <c r="I143" s="80">
        <v>0</v>
      </c>
      <c r="J143" s="80">
        <v>0</v>
      </c>
      <c r="K143" s="83">
        <v>2.08</v>
      </c>
      <c r="L143" s="83">
        <v>0.99168199999999995</v>
      </c>
      <c r="M143" s="83">
        <v>141.97999999999999</v>
      </c>
      <c r="N143" s="85">
        <v>2.0093199999999999E-2</v>
      </c>
      <c r="O143" s="83">
        <v>141.96</v>
      </c>
      <c r="P143" s="85">
        <v>4.01865E-2</v>
      </c>
      <c r="Q143" s="83">
        <v>142</v>
      </c>
      <c r="R143" s="85">
        <v>2.8300299999999999E-4</v>
      </c>
      <c r="S143" s="85">
        <v>2.1950300000000002E-3</v>
      </c>
    </row>
    <row r="144" spans="2:19" x14ac:dyDescent="0.2">
      <c r="B144" s="80">
        <v>1.85</v>
      </c>
      <c r="C144" s="80">
        <v>0.98587499999999995</v>
      </c>
      <c r="D144" s="80">
        <v>173</v>
      </c>
      <c r="E144" s="80">
        <v>0</v>
      </c>
      <c r="F144" s="80">
        <v>173</v>
      </c>
      <c r="G144" s="80">
        <v>0</v>
      </c>
      <c r="H144" s="80">
        <v>173</v>
      </c>
      <c r="I144" s="80">
        <v>0</v>
      </c>
      <c r="J144" s="80">
        <v>0</v>
      </c>
      <c r="K144" s="83">
        <v>2.0699999999999998</v>
      </c>
      <c r="L144" s="83">
        <v>0.99148899999999995</v>
      </c>
      <c r="M144" s="83">
        <v>142.97900000000001</v>
      </c>
      <c r="N144" s="85">
        <v>2.1269699999999999E-2</v>
      </c>
      <c r="O144" s="83">
        <v>142.95699999999999</v>
      </c>
      <c r="P144" s="85">
        <v>4.2539399999999998E-2</v>
      </c>
      <c r="Q144" s="83">
        <v>143</v>
      </c>
      <c r="R144" s="85">
        <v>2.97478E-4</v>
      </c>
      <c r="S144" s="85">
        <v>2.4354899999999998E-3</v>
      </c>
    </row>
    <row r="145" spans="2:19" x14ac:dyDescent="0.2">
      <c r="B145" s="80">
        <v>1.82</v>
      </c>
      <c r="C145" s="80">
        <v>0.98486399999999996</v>
      </c>
      <c r="D145" s="80">
        <v>174</v>
      </c>
      <c r="E145" s="80">
        <v>0</v>
      </c>
      <c r="F145" s="80">
        <v>174</v>
      </c>
      <c r="G145" s="80">
        <v>0</v>
      </c>
      <c r="H145" s="80">
        <v>174</v>
      </c>
      <c r="I145" s="80">
        <v>0</v>
      </c>
      <c r="J145" s="80">
        <v>0</v>
      </c>
      <c r="K145" s="83">
        <v>2.0699999999999998</v>
      </c>
      <c r="L145" s="83">
        <v>0.99148899999999995</v>
      </c>
      <c r="M145" s="83">
        <v>143.977</v>
      </c>
      <c r="N145" s="85">
        <v>2.2530700000000001E-2</v>
      </c>
      <c r="O145" s="83">
        <v>143.95500000000001</v>
      </c>
      <c r="P145" s="85">
        <v>4.5061499999999997E-2</v>
      </c>
      <c r="Q145" s="83">
        <v>144</v>
      </c>
      <c r="R145" s="85">
        <v>3.1292700000000001E-4</v>
      </c>
      <c r="S145" s="85">
        <v>2.4354899999999998E-3</v>
      </c>
    </row>
    <row r="146" spans="2:19" x14ac:dyDescent="0.2">
      <c r="B146" s="80">
        <v>1.78</v>
      </c>
      <c r="C146" s="80">
        <v>0.98340399999999994</v>
      </c>
      <c r="D146" s="80">
        <v>175</v>
      </c>
      <c r="E146" s="80">
        <v>0</v>
      </c>
      <c r="F146" s="80">
        <v>175</v>
      </c>
      <c r="G146" s="80">
        <v>0</v>
      </c>
      <c r="H146" s="80">
        <v>175</v>
      </c>
      <c r="I146" s="80">
        <v>0</v>
      </c>
      <c r="J146" s="80">
        <v>0</v>
      </c>
      <c r="K146" s="83">
        <v>2.06</v>
      </c>
      <c r="L146" s="83">
        <v>0.99129</v>
      </c>
      <c r="M146" s="83">
        <v>144.976</v>
      </c>
      <c r="N146" s="85">
        <v>2.3882500000000001E-2</v>
      </c>
      <c r="O146" s="83">
        <v>144.952</v>
      </c>
      <c r="P146" s="85">
        <v>4.7765000000000002E-2</v>
      </c>
      <c r="Q146" s="83">
        <v>145</v>
      </c>
      <c r="R146" s="85">
        <v>3.2941399999999999E-4</v>
      </c>
      <c r="S146" s="85">
        <v>2.70302E-3</v>
      </c>
    </row>
    <row r="147" spans="2:19" x14ac:dyDescent="0.2">
      <c r="B147" s="80">
        <v>1.6</v>
      </c>
      <c r="C147" s="80">
        <v>0.974881</v>
      </c>
      <c r="D147" s="80">
        <v>176</v>
      </c>
      <c r="E147" s="80">
        <v>0</v>
      </c>
      <c r="F147" s="80">
        <v>176</v>
      </c>
      <c r="G147" s="80">
        <v>0</v>
      </c>
      <c r="H147" s="80">
        <v>176</v>
      </c>
      <c r="I147" s="80">
        <v>0</v>
      </c>
      <c r="J147" s="80">
        <v>0</v>
      </c>
      <c r="K147" s="83">
        <v>2.0499999999999998</v>
      </c>
      <c r="L147" s="83">
        <v>0.99108700000000005</v>
      </c>
      <c r="M147" s="83">
        <v>145.97499999999999</v>
      </c>
      <c r="N147" s="85">
        <v>2.5331800000000002E-2</v>
      </c>
      <c r="O147" s="83">
        <v>145.94900000000001</v>
      </c>
      <c r="P147" s="85">
        <v>5.06635E-2</v>
      </c>
      <c r="Q147" s="83">
        <v>146</v>
      </c>
      <c r="R147" s="85">
        <v>3.4701000000000003E-4</v>
      </c>
      <c r="S147" s="85">
        <v>3.0006299999999998E-3</v>
      </c>
    </row>
    <row r="148" spans="2:19" x14ac:dyDescent="0.2">
      <c r="B148" s="80">
        <v>1.55</v>
      </c>
      <c r="C148" s="80">
        <v>0.97181600000000001</v>
      </c>
      <c r="D148" s="80">
        <v>177</v>
      </c>
      <c r="E148" s="80">
        <v>0</v>
      </c>
      <c r="F148" s="80">
        <v>177</v>
      </c>
      <c r="G148" s="80">
        <v>0</v>
      </c>
      <c r="H148" s="80">
        <v>177</v>
      </c>
      <c r="I148" s="80">
        <v>0</v>
      </c>
      <c r="J148" s="80">
        <v>0</v>
      </c>
      <c r="K148" s="83">
        <v>2.0499999999999998</v>
      </c>
      <c r="L148" s="83">
        <v>0.99108700000000005</v>
      </c>
      <c r="M148" s="83">
        <v>146.97300000000001</v>
      </c>
      <c r="N148" s="85">
        <v>2.6885599999999999E-2</v>
      </c>
      <c r="O148" s="83">
        <v>146.946</v>
      </c>
      <c r="P148" s="85">
        <v>5.3771199999999998E-2</v>
      </c>
      <c r="Q148" s="83">
        <v>147</v>
      </c>
      <c r="R148" s="85">
        <v>3.6579100000000002E-4</v>
      </c>
      <c r="S148" s="85">
        <v>3.0006299999999998E-3</v>
      </c>
    </row>
    <row r="149" spans="2:19" x14ac:dyDescent="0.2">
      <c r="B149" s="80">
        <v>1.49</v>
      </c>
      <c r="C149" s="80">
        <v>0.96764099999999997</v>
      </c>
      <c r="D149" s="80">
        <v>179</v>
      </c>
      <c r="E149" s="80">
        <v>0</v>
      </c>
      <c r="F149" s="80">
        <v>179</v>
      </c>
      <c r="G149" s="80">
        <v>0</v>
      </c>
      <c r="H149" s="80">
        <v>179</v>
      </c>
      <c r="I149" s="80">
        <v>0</v>
      </c>
      <c r="J149" s="80">
        <v>0</v>
      </c>
      <c r="K149" s="83">
        <v>2.0299999999999998</v>
      </c>
      <c r="L149" s="83">
        <v>0.99066699999999996</v>
      </c>
      <c r="M149" s="83">
        <v>147.971</v>
      </c>
      <c r="N149" s="85">
        <v>2.8551799999999999E-2</v>
      </c>
      <c r="O149" s="83">
        <v>147.94300000000001</v>
      </c>
      <c r="P149" s="85">
        <v>5.7103599999999997E-2</v>
      </c>
      <c r="Q149" s="83">
        <v>148</v>
      </c>
      <c r="R149" s="85">
        <v>3.8583500000000001E-4</v>
      </c>
      <c r="S149" s="85">
        <v>3.3316800000000001E-3</v>
      </c>
    </row>
    <row r="150" spans="2:19" x14ac:dyDescent="0.2">
      <c r="B150" s="80">
        <v>1.47</v>
      </c>
      <c r="C150" s="80">
        <v>0.96611599999999997</v>
      </c>
      <c r="D150" s="80">
        <v>180</v>
      </c>
      <c r="E150" s="80">
        <v>0</v>
      </c>
      <c r="F150" s="80">
        <v>180</v>
      </c>
      <c r="G150" s="80">
        <v>0</v>
      </c>
      <c r="H150" s="80">
        <v>180</v>
      </c>
      <c r="I150" s="80">
        <v>0</v>
      </c>
      <c r="J150" s="80">
        <v>0</v>
      </c>
      <c r="K150" s="83">
        <v>2.02</v>
      </c>
      <c r="L150" s="83">
        <v>0.99045000000000005</v>
      </c>
      <c r="M150" s="83">
        <v>148.97</v>
      </c>
      <c r="N150" s="85">
        <v>3.03386E-2</v>
      </c>
      <c r="O150" s="83">
        <v>148.93899999999999</v>
      </c>
      <c r="P150" s="85">
        <v>6.0677099999999998E-2</v>
      </c>
      <c r="Q150" s="83">
        <v>149</v>
      </c>
      <c r="R150" s="85">
        <v>4.07229E-4</v>
      </c>
      <c r="S150" s="85">
        <v>3.5727799999999998E-3</v>
      </c>
    </row>
    <row r="151" spans="2:19" x14ac:dyDescent="0.2">
      <c r="B151" s="80">
        <v>1.44</v>
      </c>
      <c r="C151" s="80">
        <v>0.96369199999999999</v>
      </c>
      <c r="D151" s="80">
        <v>181</v>
      </c>
      <c r="E151" s="80">
        <v>0</v>
      </c>
      <c r="F151" s="80">
        <v>181</v>
      </c>
      <c r="G151" s="80">
        <v>0</v>
      </c>
      <c r="H151" s="80">
        <v>181</v>
      </c>
      <c r="I151" s="80">
        <v>0</v>
      </c>
      <c r="J151" s="80">
        <v>0</v>
      </c>
      <c r="K151" s="83">
        <v>2.0099999999999998</v>
      </c>
      <c r="L151" s="83">
        <v>0.990228</v>
      </c>
      <c r="M151" s="83">
        <v>149.96799999999999</v>
      </c>
      <c r="N151" s="85">
        <v>3.22548E-2</v>
      </c>
      <c r="O151" s="83">
        <v>149.935</v>
      </c>
      <c r="P151" s="85">
        <v>6.4509499999999997E-2</v>
      </c>
      <c r="Q151" s="83">
        <v>150</v>
      </c>
      <c r="R151" s="85">
        <v>4.3006300000000001E-4</v>
      </c>
      <c r="S151" s="85">
        <v>3.8315900000000002E-3</v>
      </c>
    </row>
    <row r="152" spans="2:19" x14ac:dyDescent="0.2">
      <c r="B152" s="80">
        <v>1.38</v>
      </c>
      <c r="C152" s="80">
        <v>0.95831299999999997</v>
      </c>
      <c r="D152" s="80">
        <v>183</v>
      </c>
      <c r="E152" s="80">
        <v>0</v>
      </c>
      <c r="F152" s="80">
        <v>183</v>
      </c>
      <c r="G152" s="80">
        <v>0</v>
      </c>
      <c r="H152" s="80">
        <v>183</v>
      </c>
      <c r="I152" s="80">
        <v>0</v>
      </c>
      <c r="J152" s="80">
        <v>0</v>
      </c>
      <c r="K152" s="83">
        <v>2</v>
      </c>
      <c r="L152" s="83">
        <v>0.99</v>
      </c>
      <c r="M152" s="83">
        <v>150.96600000000001</v>
      </c>
      <c r="N152" s="85">
        <v>3.4309899999999997E-2</v>
      </c>
      <c r="O152" s="83">
        <v>150.93100000000001</v>
      </c>
      <c r="P152" s="85">
        <v>6.8619799999999995E-2</v>
      </c>
      <c r="Q152" s="83">
        <v>151</v>
      </c>
      <c r="R152" s="85">
        <v>4.5443600000000001E-4</v>
      </c>
      <c r="S152" s="85">
        <v>7.2029299999999997E-3</v>
      </c>
    </row>
    <row r="153" spans="2:19" x14ac:dyDescent="0.2">
      <c r="B153" s="80">
        <v>1.36</v>
      </c>
      <c r="C153" s="80">
        <v>0.95634799999999998</v>
      </c>
      <c r="D153" s="80">
        <v>184</v>
      </c>
      <c r="E153" s="80">
        <v>0</v>
      </c>
      <c r="F153" s="80">
        <v>184</v>
      </c>
      <c r="G153" s="80">
        <v>0</v>
      </c>
      <c r="H153" s="80">
        <v>184</v>
      </c>
      <c r="I153" s="80">
        <v>0</v>
      </c>
      <c r="J153" s="80">
        <v>0</v>
      </c>
      <c r="K153" s="83">
        <v>2</v>
      </c>
      <c r="L153" s="83">
        <v>0.99</v>
      </c>
      <c r="M153" s="83">
        <v>151.96299999999999</v>
      </c>
      <c r="N153" s="85">
        <v>3.6514100000000001E-2</v>
      </c>
      <c r="O153" s="83">
        <v>151.92699999999999</v>
      </c>
      <c r="P153" s="85">
        <v>7.3028200000000001E-2</v>
      </c>
      <c r="Q153" s="83">
        <v>152</v>
      </c>
      <c r="R153" s="85">
        <v>4.8044899999999998E-4</v>
      </c>
      <c r="S153" s="85">
        <v>7.2029299999999997E-3</v>
      </c>
    </row>
    <row r="154" spans="2:19" x14ac:dyDescent="0.2">
      <c r="B154" s="80">
        <v>1.3</v>
      </c>
      <c r="C154" s="80">
        <v>0.94988099999999998</v>
      </c>
      <c r="D154" s="80">
        <v>184</v>
      </c>
      <c r="E154" s="80">
        <v>1</v>
      </c>
      <c r="F154" s="80">
        <v>183</v>
      </c>
      <c r="G154" s="80">
        <v>2</v>
      </c>
      <c r="H154" s="80">
        <v>185</v>
      </c>
      <c r="I154" s="80">
        <v>1.0810800000000001E-2</v>
      </c>
      <c r="J154" s="80">
        <v>0.01</v>
      </c>
      <c r="K154" s="83">
        <v>2</v>
      </c>
      <c r="L154" s="83">
        <v>0.99</v>
      </c>
      <c r="M154" s="83">
        <v>152.96100000000001</v>
      </c>
      <c r="N154" s="85">
        <v>3.88784E-2</v>
      </c>
      <c r="O154" s="83">
        <v>152.922</v>
      </c>
      <c r="P154" s="85">
        <v>7.7756800000000001E-2</v>
      </c>
      <c r="Q154" s="83">
        <v>153</v>
      </c>
      <c r="R154" s="85">
        <v>5.08214E-4</v>
      </c>
      <c r="S154" s="85">
        <v>7.2029299999999997E-3</v>
      </c>
    </row>
    <row r="155" spans="2:19" x14ac:dyDescent="0.2">
      <c r="B155" s="80">
        <v>1.24</v>
      </c>
      <c r="C155" s="80">
        <v>0.94245599999999996</v>
      </c>
      <c r="D155" s="80">
        <v>185</v>
      </c>
      <c r="E155" s="80">
        <v>1</v>
      </c>
      <c r="F155" s="80">
        <v>184</v>
      </c>
      <c r="G155" s="80">
        <v>2</v>
      </c>
      <c r="H155" s="80">
        <v>186</v>
      </c>
      <c r="I155" s="80">
        <v>1.07527E-2</v>
      </c>
      <c r="J155" s="80">
        <v>0.01</v>
      </c>
      <c r="K155" s="83">
        <v>2</v>
      </c>
      <c r="L155" s="83">
        <v>0.99</v>
      </c>
      <c r="M155" s="83">
        <v>153.959</v>
      </c>
      <c r="N155" s="85">
        <v>4.1414399999999997E-2</v>
      </c>
      <c r="O155" s="83">
        <v>153.917</v>
      </c>
      <c r="P155" s="85">
        <v>8.2828799999999994E-2</v>
      </c>
      <c r="Q155" s="83">
        <v>154</v>
      </c>
      <c r="R155" s="85">
        <v>5.3784999999999998E-4</v>
      </c>
      <c r="S155" s="85">
        <v>7.2029299999999997E-3</v>
      </c>
    </row>
    <row r="156" spans="2:19" x14ac:dyDescent="0.2">
      <c r="B156" s="80">
        <v>1.2</v>
      </c>
      <c r="C156" s="80">
        <v>0.93690399999999996</v>
      </c>
      <c r="D156" s="80">
        <v>186</v>
      </c>
      <c r="E156" s="80">
        <v>1</v>
      </c>
      <c r="F156" s="80">
        <v>185</v>
      </c>
      <c r="G156" s="80">
        <v>2</v>
      </c>
      <c r="H156" s="80">
        <v>187</v>
      </c>
      <c r="I156" s="80">
        <v>1.06952E-2</v>
      </c>
      <c r="J156" s="80">
        <v>0.01</v>
      </c>
      <c r="K156" s="83">
        <v>2</v>
      </c>
      <c r="L156" s="83">
        <v>0.99</v>
      </c>
      <c r="M156" s="83">
        <v>154.95599999999999</v>
      </c>
      <c r="N156" s="85">
        <v>4.4134800000000002E-2</v>
      </c>
      <c r="O156" s="83">
        <v>154.91200000000001</v>
      </c>
      <c r="P156" s="85">
        <v>8.8269500000000001E-2</v>
      </c>
      <c r="Q156" s="83">
        <v>155</v>
      </c>
      <c r="R156" s="85">
        <v>5.6948100000000005E-4</v>
      </c>
      <c r="S156" s="85">
        <v>7.2029299999999997E-3</v>
      </c>
    </row>
    <row r="157" spans="2:19" x14ac:dyDescent="0.2">
      <c r="B157" s="80">
        <v>1.17</v>
      </c>
      <c r="C157" s="80">
        <v>0.932392</v>
      </c>
      <c r="D157" s="80">
        <v>187</v>
      </c>
      <c r="E157" s="80">
        <v>1</v>
      </c>
      <c r="F157" s="80">
        <v>186</v>
      </c>
      <c r="G157" s="80">
        <v>2</v>
      </c>
      <c r="H157" s="80">
        <v>188</v>
      </c>
      <c r="I157" s="80">
        <v>1.06383E-2</v>
      </c>
      <c r="J157" s="80">
        <v>0.01</v>
      </c>
      <c r="K157" s="83">
        <v>2</v>
      </c>
      <c r="L157" s="83">
        <v>0.99</v>
      </c>
      <c r="M157" s="83">
        <v>155.953</v>
      </c>
      <c r="N157" s="85">
        <v>4.7052900000000002E-2</v>
      </c>
      <c r="O157" s="83">
        <v>155.90600000000001</v>
      </c>
      <c r="P157" s="85">
        <v>9.4105800000000003E-2</v>
      </c>
      <c r="Q157" s="83">
        <v>156</v>
      </c>
      <c r="R157" s="85">
        <v>6.0324200000000004E-4</v>
      </c>
      <c r="S157" s="85">
        <v>7.2029299999999997E-3</v>
      </c>
    </row>
    <row r="158" spans="2:19" x14ac:dyDescent="0.2">
      <c r="B158" s="80">
        <v>1.1299999999999999</v>
      </c>
      <c r="C158" s="80">
        <v>0.92586900000000005</v>
      </c>
      <c r="D158" s="80">
        <v>188</v>
      </c>
      <c r="E158" s="80">
        <v>1</v>
      </c>
      <c r="F158" s="80">
        <v>187</v>
      </c>
      <c r="G158" s="80">
        <v>2</v>
      </c>
      <c r="H158" s="80">
        <v>189</v>
      </c>
      <c r="I158" s="80">
        <v>1.0581999999999999E-2</v>
      </c>
      <c r="J158" s="80">
        <v>0.01</v>
      </c>
      <c r="K158" s="83">
        <v>2</v>
      </c>
      <c r="L158" s="83">
        <v>0.99</v>
      </c>
      <c r="M158" s="83">
        <v>156.94999999999999</v>
      </c>
      <c r="N158" s="85">
        <v>5.0183199999999997E-2</v>
      </c>
      <c r="O158" s="83">
        <v>156.9</v>
      </c>
      <c r="P158" s="85">
        <v>0.100366</v>
      </c>
      <c r="Q158" s="83">
        <v>157</v>
      </c>
      <c r="R158" s="85">
        <v>6.3927700000000005E-4</v>
      </c>
      <c r="S158" s="85">
        <v>7.2029299999999997E-3</v>
      </c>
    </row>
    <row r="159" spans="2:19" x14ac:dyDescent="0.2">
      <c r="B159" s="80">
        <v>1.08</v>
      </c>
      <c r="C159" s="80">
        <v>0.91682399999999997</v>
      </c>
      <c r="D159" s="80">
        <v>189</v>
      </c>
      <c r="E159" s="80">
        <v>1</v>
      </c>
      <c r="F159" s="80">
        <v>188</v>
      </c>
      <c r="G159" s="80">
        <v>2</v>
      </c>
      <c r="H159" s="80">
        <v>190</v>
      </c>
      <c r="I159" s="80">
        <v>1.0526300000000001E-2</v>
      </c>
      <c r="J159" s="80">
        <v>0.01</v>
      </c>
      <c r="K159" s="83">
        <v>2</v>
      </c>
      <c r="L159" s="83">
        <v>0.99</v>
      </c>
      <c r="M159" s="83">
        <v>157.946</v>
      </c>
      <c r="N159" s="85">
        <v>5.3541199999999997E-2</v>
      </c>
      <c r="O159" s="83">
        <v>157.893</v>
      </c>
      <c r="P159" s="85">
        <v>0.107082</v>
      </c>
      <c r="Q159" s="83">
        <v>158</v>
      </c>
      <c r="R159" s="85">
        <v>6.7773699999999998E-4</v>
      </c>
      <c r="S159" s="85">
        <v>7.2029299999999997E-3</v>
      </c>
    </row>
    <row r="160" spans="2:19" x14ac:dyDescent="0.2">
      <c r="B160" s="80">
        <v>1.07</v>
      </c>
      <c r="C160" s="80">
        <v>0.91488599999999998</v>
      </c>
      <c r="D160" s="80">
        <v>191</v>
      </c>
      <c r="E160" s="80">
        <v>1</v>
      </c>
      <c r="F160" s="80">
        <v>190</v>
      </c>
      <c r="G160" s="80">
        <v>2</v>
      </c>
      <c r="H160" s="80">
        <v>192</v>
      </c>
      <c r="I160" s="80">
        <v>1.0416699999999999E-2</v>
      </c>
      <c r="J160" s="80">
        <v>0.01</v>
      </c>
      <c r="K160" s="83">
        <v>2</v>
      </c>
      <c r="L160" s="83">
        <v>0.99</v>
      </c>
      <c r="M160" s="83">
        <v>158.94300000000001</v>
      </c>
      <c r="N160" s="85">
        <v>5.7143399999999997E-2</v>
      </c>
      <c r="O160" s="83">
        <v>158.886</v>
      </c>
      <c r="P160" s="85">
        <v>0.114287</v>
      </c>
      <c r="Q160" s="83">
        <v>159</v>
      </c>
      <c r="R160" s="85">
        <v>7.18785E-4</v>
      </c>
      <c r="S160" s="85">
        <v>7.2029299999999997E-3</v>
      </c>
    </row>
    <row r="161" spans="2:19" x14ac:dyDescent="0.2">
      <c r="B161" s="80">
        <v>1.05</v>
      </c>
      <c r="C161" s="80">
        <v>0.91087499999999999</v>
      </c>
      <c r="D161" s="80">
        <v>192</v>
      </c>
      <c r="E161" s="80">
        <v>1</v>
      </c>
      <c r="F161" s="80">
        <v>191</v>
      </c>
      <c r="G161" s="80">
        <v>2</v>
      </c>
      <c r="H161" s="80">
        <v>193</v>
      </c>
      <c r="I161" s="80">
        <v>1.0362700000000001E-2</v>
      </c>
      <c r="J161" s="80">
        <v>0.01</v>
      </c>
      <c r="K161" s="83">
        <v>2</v>
      </c>
      <c r="L161" s="83">
        <v>0.99</v>
      </c>
      <c r="M161" s="83">
        <v>159.93899999999999</v>
      </c>
      <c r="N161" s="85">
        <v>6.1007600000000002E-2</v>
      </c>
      <c r="O161" s="83">
        <v>159.87799999999999</v>
      </c>
      <c r="P161" s="85">
        <v>0.122015</v>
      </c>
      <c r="Q161" s="83">
        <v>160</v>
      </c>
      <c r="R161" s="85">
        <v>7.6259500000000003E-4</v>
      </c>
      <c r="S161" s="85">
        <v>7.2029299999999997E-3</v>
      </c>
    </row>
    <row r="162" spans="2:19" x14ac:dyDescent="0.2">
      <c r="B162" s="80">
        <v>1</v>
      </c>
      <c r="C162" s="80">
        <v>0.9</v>
      </c>
      <c r="D162" s="80">
        <v>194</v>
      </c>
      <c r="E162" s="80">
        <v>1</v>
      </c>
      <c r="F162" s="80">
        <v>193</v>
      </c>
      <c r="G162" s="80">
        <v>2</v>
      </c>
      <c r="H162" s="80">
        <v>195</v>
      </c>
      <c r="I162" s="80">
        <v>1.0256400000000001E-2</v>
      </c>
      <c r="J162" s="80">
        <v>0.01</v>
      </c>
      <c r="K162" s="83">
        <v>2</v>
      </c>
      <c r="L162" s="83">
        <v>0.99</v>
      </c>
      <c r="M162" s="83">
        <v>160.935</v>
      </c>
      <c r="N162" s="85">
        <v>6.5152699999999994E-2</v>
      </c>
      <c r="O162" s="83">
        <v>160.87</v>
      </c>
      <c r="P162" s="85">
        <v>0.130305</v>
      </c>
      <c r="Q162" s="83">
        <v>161</v>
      </c>
      <c r="R162" s="85">
        <v>8.0935000000000002E-4</v>
      </c>
      <c r="S162" s="85">
        <v>7.2029299999999997E-3</v>
      </c>
    </row>
    <row r="163" spans="2:19" x14ac:dyDescent="0.2">
      <c r="B163" s="80">
        <v>0.99</v>
      </c>
      <c r="C163" s="80">
        <v>0.897671</v>
      </c>
      <c r="D163" s="80">
        <v>195</v>
      </c>
      <c r="E163" s="80">
        <v>1</v>
      </c>
      <c r="F163" s="80">
        <v>194</v>
      </c>
      <c r="G163" s="80">
        <v>2</v>
      </c>
      <c r="H163" s="80">
        <v>196</v>
      </c>
      <c r="I163" s="80">
        <v>1.0204100000000001E-2</v>
      </c>
      <c r="J163" s="80">
        <v>0.01</v>
      </c>
      <c r="K163" s="83">
        <v>2</v>
      </c>
      <c r="L163" s="83">
        <v>0.99</v>
      </c>
      <c r="M163" s="83">
        <v>161.93</v>
      </c>
      <c r="N163" s="85">
        <v>6.95992E-2</v>
      </c>
      <c r="O163" s="83">
        <v>161.86099999999999</v>
      </c>
      <c r="P163" s="85">
        <v>0.13919799999999999</v>
      </c>
      <c r="Q163" s="83">
        <v>162</v>
      </c>
      <c r="R163" s="85">
        <v>8.5924899999999997E-4</v>
      </c>
      <c r="S163" s="85">
        <v>7.2029299999999997E-3</v>
      </c>
    </row>
    <row r="164" spans="2:19" x14ac:dyDescent="0.2">
      <c r="B164" s="80">
        <v>0.98</v>
      </c>
      <c r="C164" s="80">
        <v>0.89528700000000005</v>
      </c>
      <c r="D164" s="80">
        <v>196</v>
      </c>
      <c r="E164" s="80">
        <v>1</v>
      </c>
      <c r="F164" s="80">
        <v>195</v>
      </c>
      <c r="G164" s="80">
        <v>2</v>
      </c>
      <c r="H164" s="80">
        <v>197</v>
      </c>
      <c r="I164" s="80">
        <v>1.01523E-2</v>
      </c>
      <c r="J164" s="80">
        <v>0.01</v>
      </c>
      <c r="K164" s="83">
        <v>2</v>
      </c>
      <c r="L164" s="83">
        <v>0.99</v>
      </c>
      <c r="M164" s="83">
        <v>162.92599999999999</v>
      </c>
      <c r="N164" s="85">
        <v>7.4368699999999996E-2</v>
      </c>
      <c r="O164" s="83">
        <v>162.851</v>
      </c>
      <c r="P164" s="85">
        <v>0.14873700000000001</v>
      </c>
      <c r="Q164" s="83">
        <v>163</v>
      </c>
      <c r="R164" s="85">
        <v>9.1249899999999999E-4</v>
      </c>
      <c r="S164" s="85">
        <v>7.2029299999999997E-3</v>
      </c>
    </row>
    <row r="165" spans="2:19" x14ac:dyDescent="0.2">
      <c r="B165" s="80">
        <v>0.93</v>
      </c>
      <c r="C165" s="80">
        <v>0.88251000000000002</v>
      </c>
      <c r="D165" s="80">
        <v>198</v>
      </c>
      <c r="E165" s="80">
        <v>1</v>
      </c>
      <c r="F165" s="80">
        <v>197</v>
      </c>
      <c r="G165" s="80">
        <v>2</v>
      </c>
      <c r="H165" s="80">
        <v>199</v>
      </c>
      <c r="I165" s="80">
        <v>1.00503E-2</v>
      </c>
      <c r="J165" s="80">
        <v>0.01</v>
      </c>
      <c r="K165" s="83">
        <v>2</v>
      </c>
      <c r="L165" s="83">
        <v>0.99</v>
      </c>
      <c r="M165" s="83">
        <v>163.92099999999999</v>
      </c>
      <c r="N165" s="85">
        <v>7.9484600000000002E-2</v>
      </c>
      <c r="O165" s="83">
        <v>163.84100000000001</v>
      </c>
      <c r="P165" s="85">
        <v>0.158969</v>
      </c>
      <c r="Q165" s="83">
        <v>164</v>
      </c>
      <c r="R165" s="85">
        <v>9.6932500000000005E-4</v>
      </c>
      <c r="S165" s="85">
        <v>7.2029299999999997E-3</v>
      </c>
    </row>
    <row r="166" spans="2:19" x14ac:dyDescent="0.2">
      <c r="B166" s="80">
        <v>0.92</v>
      </c>
      <c r="C166" s="80">
        <v>0.87977399999999994</v>
      </c>
      <c r="D166" s="80">
        <v>199</v>
      </c>
      <c r="E166" s="80">
        <v>1</v>
      </c>
      <c r="F166" s="80">
        <v>198</v>
      </c>
      <c r="G166" s="80">
        <v>2</v>
      </c>
      <c r="H166" s="80">
        <v>200</v>
      </c>
      <c r="I166" s="80">
        <v>0.01</v>
      </c>
      <c r="J166" s="80">
        <v>0.01</v>
      </c>
      <c r="K166" s="83">
        <v>2</v>
      </c>
      <c r="L166" s="83">
        <v>0.99</v>
      </c>
      <c r="M166" s="83">
        <v>164.91499999999999</v>
      </c>
      <c r="N166" s="85">
        <v>8.4971900000000003E-2</v>
      </c>
      <c r="O166" s="83">
        <v>164.83</v>
      </c>
      <c r="P166" s="85">
        <v>0.16994400000000001</v>
      </c>
      <c r="Q166" s="83">
        <v>165</v>
      </c>
      <c r="R166" s="85">
        <v>1.0299599999999999E-3</v>
      </c>
      <c r="S166" s="85">
        <v>7.2029299999999997E-3</v>
      </c>
    </row>
    <row r="167" spans="2:19" x14ac:dyDescent="0.2">
      <c r="B167" s="80">
        <v>0.86</v>
      </c>
      <c r="C167" s="80">
        <v>0.86196200000000001</v>
      </c>
      <c r="D167" s="80">
        <v>199</v>
      </c>
      <c r="E167" s="80">
        <v>2</v>
      </c>
      <c r="F167" s="80">
        <v>197</v>
      </c>
      <c r="G167" s="80">
        <v>4</v>
      </c>
      <c r="H167" s="80">
        <v>201</v>
      </c>
      <c r="I167" s="80">
        <v>1.9900500000000002E-2</v>
      </c>
      <c r="J167" s="80">
        <v>1.9323699999999999E-2</v>
      </c>
      <c r="K167" s="83">
        <v>2</v>
      </c>
      <c r="L167" s="83">
        <v>0.99</v>
      </c>
      <c r="M167" s="83">
        <v>165.90899999999999</v>
      </c>
      <c r="N167" s="85">
        <v>9.0857199999999999E-2</v>
      </c>
      <c r="O167" s="83">
        <v>165.81800000000001</v>
      </c>
      <c r="P167" s="85">
        <v>0.18171399999999999</v>
      </c>
      <c r="Q167" s="83">
        <v>166</v>
      </c>
      <c r="R167" s="85">
        <v>1.0946599999999999E-3</v>
      </c>
      <c r="S167" s="85">
        <v>7.2029299999999997E-3</v>
      </c>
    </row>
    <row r="168" spans="2:19" x14ac:dyDescent="0.2">
      <c r="B168" s="80">
        <v>0.84</v>
      </c>
      <c r="C168" s="80">
        <v>0.85545599999999999</v>
      </c>
      <c r="D168" s="80">
        <v>200</v>
      </c>
      <c r="E168" s="80">
        <v>2</v>
      </c>
      <c r="F168" s="80">
        <v>198</v>
      </c>
      <c r="G168" s="80">
        <v>4</v>
      </c>
      <c r="H168" s="80">
        <v>202</v>
      </c>
      <c r="I168" s="80">
        <v>1.9802E-2</v>
      </c>
      <c r="J168" s="80">
        <v>1.9323699999999999E-2</v>
      </c>
      <c r="K168" s="83">
        <v>2</v>
      </c>
      <c r="L168" s="83">
        <v>0.99</v>
      </c>
      <c r="M168" s="83">
        <v>166.90299999999999</v>
      </c>
      <c r="N168" s="85">
        <v>9.7168900000000002E-2</v>
      </c>
      <c r="O168" s="83">
        <v>166.80600000000001</v>
      </c>
      <c r="P168" s="85">
        <v>0.19433800000000001</v>
      </c>
      <c r="Q168" s="83">
        <v>167</v>
      </c>
      <c r="R168" s="85">
        <v>1.1636999999999999E-3</v>
      </c>
      <c r="S168" s="85">
        <v>7.2029299999999997E-3</v>
      </c>
    </row>
    <row r="169" spans="2:19" x14ac:dyDescent="0.2">
      <c r="B169" s="80">
        <v>0.81</v>
      </c>
      <c r="C169" s="80">
        <v>0.84511800000000004</v>
      </c>
      <c r="D169" s="80">
        <v>201</v>
      </c>
      <c r="E169" s="80">
        <v>2</v>
      </c>
      <c r="F169" s="80">
        <v>199</v>
      </c>
      <c r="G169" s="80">
        <v>4</v>
      </c>
      <c r="H169" s="80">
        <v>203</v>
      </c>
      <c r="I169" s="80">
        <v>1.97044E-2</v>
      </c>
      <c r="J169" s="80">
        <v>1.9323699999999999E-2</v>
      </c>
      <c r="K169" s="83">
        <v>1.96</v>
      </c>
      <c r="L169" s="83">
        <v>0.989035</v>
      </c>
      <c r="M169" s="83">
        <v>167.89599999999999</v>
      </c>
      <c r="N169" s="85">
        <v>0.103938</v>
      </c>
      <c r="O169" s="83">
        <v>167.792</v>
      </c>
      <c r="P169" s="85">
        <v>0.207875</v>
      </c>
      <c r="Q169" s="83">
        <v>168</v>
      </c>
      <c r="R169" s="85">
        <v>1.2373499999999999E-3</v>
      </c>
      <c r="S169" s="85">
        <v>1.35348E-2</v>
      </c>
    </row>
    <row r="170" spans="2:19" x14ac:dyDescent="0.2">
      <c r="B170" s="80">
        <v>0.79</v>
      </c>
      <c r="C170" s="80">
        <v>0.83781899999999998</v>
      </c>
      <c r="D170" s="80">
        <v>203</v>
      </c>
      <c r="E170" s="80">
        <v>2</v>
      </c>
      <c r="F170" s="80">
        <v>201</v>
      </c>
      <c r="G170" s="80">
        <v>4</v>
      </c>
      <c r="H170" s="80">
        <v>205</v>
      </c>
      <c r="I170" s="80">
        <v>1.95122E-2</v>
      </c>
      <c r="J170" s="80">
        <v>1.9323699999999999E-2</v>
      </c>
      <c r="K170" s="83">
        <v>1.92</v>
      </c>
      <c r="L170" s="83">
        <v>0.98797699999999999</v>
      </c>
      <c r="M170" s="83">
        <v>168.88900000000001</v>
      </c>
      <c r="N170" s="85">
        <v>0.111196</v>
      </c>
      <c r="O170" s="83">
        <v>168.77799999999999</v>
      </c>
      <c r="P170" s="85">
        <v>0.22239200000000001</v>
      </c>
      <c r="Q170" s="83">
        <v>169</v>
      </c>
      <c r="R170" s="85">
        <v>1.3159300000000001E-3</v>
      </c>
      <c r="S170" s="85">
        <v>1.4513699999999999E-2</v>
      </c>
    </row>
    <row r="171" spans="2:19" x14ac:dyDescent="0.2">
      <c r="B171" s="80">
        <v>0.77</v>
      </c>
      <c r="C171" s="80">
        <v>0.83017600000000003</v>
      </c>
      <c r="D171" s="80">
        <v>204</v>
      </c>
      <c r="E171" s="80">
        <v>2</v>
      </c>
      <c r="F171" s="80">
        <v>202</v>
      </c>
      <c r="G171" s="80">
        <v>4</v>
      </c>
      <c r="H171" s="80">
        <v>206</v>
      </c>
      <c r="I171" s="80">
        <v>1.9417500000000001E-2</v>
      </c>
      <c r="J171" s="80">
        <v>1.9323699999999999E-2</v>
      </c>
      <c r="K171" s="83">
        <v>1.89</v>
      </c>
      <c r="L171" s="83">
        <v>0.98711800000000005</v>
      </c>
      <c r="M171" s="83">
        <v>169.881</v>
      </c>
      <c r="N171" s="85">
        <v>0.118979</v>
      </c>
      <c r="O171" s="83">
        <v>169.762</v>
      </c>
      <c r="P171" s="85">
        <v>0.237957</v>
      </c>
      <c r="Q171" s="83">
        <v>170</v>
      </c>
      <c r="R171" s="85">
        <v>1.39975E-3</v>
      </c>
      <c r="S171" s="85">
        <v>1.5562100000000001E-2</v>
      </c>
    </row>
    <row r="172" spans="2:19" x14ac:dyDescent="0.2">
      <c r="B172" s="80">
        <v>0.75</v>
      </c>
      <c r="C172" s="80">
        <v>0.82217200000000001</v>
      </c>
      <c r="D172" s="80">
        <v>205</v>
      </c>
      <c r="E172" s="80">
        <v>2</v>
      </c>
      <c r="F172" s="80">
        <v>203</v>
      </c>
      <c r="G172" s="80">
        <v>4</v>
      </c>
      <c r="H172" s="80">
        <v>207</v>
      </c>
      <c r="I172" s="80">
        <v>1.9323699999999999E-2</v>
      </c>
      <c r="J172" s="80">
        <v>1.9323699999999999E-2</v>
      </c>
      <c r="K172" s="83">
        <v>1.88</v>
      </c>
      <c r="L172" s="83">
        <v>0.98681700000000006</v>
      </c>
      <c r="M172" s="83">
        <v>170.87299999999999</v>
      </c>
      <c r="N172" s="85">
        <v>0.12732299999999999</v>
      </c>
      <c r="O172" s="83">
        <v>170.745</v>
      </c>
      <c r="P172" s="85">
        <v>0.25464500000000001</v>
      </c>
      <c r="Q172" s="83">
        <v>171</v>
      </c>
      <c r="R172" s="85">
        <v>1.4891500000000001E-3</v>
      </c>
      <c r="S172" s="85">
        <v>1.66847E-2</v>
      </c>
    </row>
    <row r="173" spans="2:19" x14ac:dyDescent="0.2">
      <c r="B173" s="80">
        <v>0.74</v>
      </c>
      <c r="C173" s="80">
        <v>0.81803000000000003</v>
      </c>
      <c r="D173" s="80">
        <v>205</v>
      </c>
      <c r="E173" s="80">
        <v>3</v>
      </c>
      <c r="F173" s="80">
        <v>202</v>
      </c>
      <c r="G173" s="80">
        <v>6</v>
      </c>
      <c r="H173" s="80">
        <v>208</v>
      </c>
      <c r="I173" s="80">
        <v>2.8846199999999999E-2</v>
      </c>
      <c r="J173" s="80">
        <v>2.7649799999999999E-2</v>
      </c>
      <c r="K173" s="83">
        <v>1.86</v>
      </c>
      <c r="L173" s="83">
        <v>0.98619599999999996</v>
      </c>
      <c r="M173" s="83">
        <v>171.864</v>
      </c>
      <c r="N173" s="85">
        <v>0.136268</v>
      </c>
      <c r="O173" s="83">
        <v>171.727</v>
      </c>
      <c r="P173" s="85">
        <v>0.27253500000000003</v>
      </c>
      <c r="Q173" s="83">
        <v>172</v>
      </c>
      <c r="R173" s="85">
        <v>1.5845099999999999E-3</v>
      </c>
      <c r="S173" s="85">
        <v>1.7886599999999999E-2</v>
      </c>
    </row>
    <row r="174" spans="2:19" x14ac:dyDescent="0.2">
      <c r="B174" s="80">
        <v>0.72</v>
      </c>
      <c r="C174" s="80">
        <v>0.80945400000000001</v>
      </c>
      <c r="D174" s="80">
        <v>206</v>
      </c>
      <c r="E174" s="80">
        <v>3</v>
      </c>
      <c r="F174" s="80">
        <v>203</v>
      </c>
      <c r="G174" s="80">
        <v>6</v>
      </c>
      <c r="H174" s="80">
        <v>209</v>
      </c>
      <c r="I174" s="80">
        <v>2.87081E-2</v>
      </c>
      <c r="J174" s="80">
        <v>2.7649799999999999E-2</v>
      </c>
      <c r="K174" s="83">
        <v>1.85</v>
      </c>
      <c r="L174" s="83">
        <v>0.98587499999999995</v>
      </c>
      <c r="M174" s="83">
        <v>172.85400000000001</v>
      </c>
      <c r="N174" s="85">
        <v>0.14585600000000001</v>
      </c>
      <c r="O174" s="83">
        <v>172.708</v>
      </c>
      <c r="P174" s="85">
        <v>0.29171200000000003</v>
      </c>
      <c r="Q174" s="83">
        <v>173</v>
      </c>
      <c r="R174" s="85">
        <v>1.68619E-3</v>
      </c>
      <c r="S174" s="85">
        <v>1.91729E-2</v>
      </c>
    </row>
    <row r="175" spans="2:19" x14ac:dyDescent="0.2">
      <c r="B175" s="80">
        <v>0.7</v>
      </c>
      <c r="C175" s="80">
        <v>0.80047400000000002</v>
      </c>
      <c r="D175" s="80">
        <v>208</v>
      </c>
      <c r="E175" s="80">
        <v>3</v>
      </c>
      <c r="F175" s="80">
        <v>205</v>
      </c>
      <c r="G175" s="80">
        <v>6</v>
      </c>
      <c r="H175" s="80">
        <v>211</v>
      </c>
      <c r="I175" s="80">
        <v>2.8435999999999999E-2</v>
      </c>
      <c r="J175" s="80">
        <v>2.7649799999999999E-2</v>
      </c>
      <c r="K175" s="83">
        <v>1.82</v>
      </c>
      <c r="L175" s="83">
        <v>0.98486399999999996</v>
      </c>
      <c r="M175" s="83">
        <v>173.84399999999999</v>
      </c>
      <c r="N175" s="85">
        <v>0.15613199999999999</v>
      </c>
      <c r="O175" s="83">
        <v>173.68799999999999</v>
      </c>
      <c r="P175" s="85">
        <v>0.31226500000000001</v>
      </c>
      <c r="Q175" s="83">
        <v>174</v>
      </c>
      <c r="R175" s="85">
        <v>1.79463E-3</v>
      </c>
      <c r="S175" s="85">
        <v>2.05492E-2</v>
      </c>
    </row>
    <row r="176" spans="2:19" x14ac:dyDescent="0.2">
      <c r="B176" s="80">
        <v>0.69</v>
      </c>
      <c r="C176" s="80">
        <v>0.79582600000000003</v>
      </c>
      <c r="D176" s="80">
        <v>209</v>
      </c>
      <c r="E176" s="80">
        <v>3</v>
      </c>
      <c r="F176" s="80">
        <v>206</v>
      </c>
      <c r="G176" s="80">
        <v>6</v>
      </c>
      <c r="H176" s="80">
        <v>212</v>
      </c>
      <c r="I176" s="80">
        <v>2.8301900000000001E-2</v>
      </c>
      <c r="J176" s="80">
        <v>2.7649799999999999E-2</v>
      </c>
      <c r="K176" s="83">
        <v>1.78</v>
      </c>
      <c r="L176" s="83">
        <v>0.98340399999999994</v>
      </c>
      <c r="M176" s="83">
        <v>174.833</v>
      </c>
      <c r="N176" s="85">
        <v>0.16714499999999999</v>
      </c>
      <c r="O176" s="83">
        <v>174.666</v>
      </c>
      <c r="P176" s="85">
        <v>0.334291</v>
      </c>
      <c r="Q176" s="83">
        <v>175</v>
      </c>
      <c r="R176" s="85">
        <v>1.91023E-3</v>
      </c>
      <c r="S176" s="85">
        <v>2.2021499999999999E-2</v>
      </c>
    </row>
    <row r="177" spans="2:19" x14ac:dyDescent="0.2">
      <c r="B177" s="80">
        <v>0.66</v>
      </c>
      <c r="C177" s="80">
        <v>0.78122400000000003</v>
      </c>
      <c r="D177" s="80">
        <v>211</v>
      </c>
      <c r="E177" s="80">
        <v>3</v>
      </c>
      <c r="F177" s="80">
        <v>208</v>
      </c>
      <c r="G177" s="80">
        <v>6</v>
      </c>
      <c r="H177" s="80">
        <v>214</v>
      </c>
      <c r="I177" s="80">
        <v>2.8037400000000001E-2</v>
      </c>
      <c r="J177" s="80">
        <v>2.7649799999999999E-2</v>
      </c>
      <c r="K177" s="83">
        <v>1.6</v>
      </c>
      <c r="L177" s="83">
        <v>0.974881</v>
      </c>
      <c r="M177" s="83">
        <v>175.821</v>
      </c>
      <c r="N177" s="85">
        <v>0.17894599999999999</v>
      </c>
      <c r="O177" s="83">
        <v>175.642</v>
      </c>
      <c r="P177" s="85">
        <v>0.35789100000000001</v>
      </c>
      <c r="Q177" s="83">
        <v>176</v>
      </c>
      <c r="R177" s="85">
        <v>2.0334699999999999E-3</v>
      </c>
      <c r="S177" s="85">
        <v>2.35959E-2</v>
      </c>
    </row>
    <row r="178" spans="2:19" x14ac:dyDescent="0.2">
      <c r="B178" s="80">
        <v>0.64</v>
      </c>
      <c r="C178" s="80">
        <v>0.77091299999999996</v>
      </c>
      <c r="D178" s="80">
        <v>212</v>
      </c>
      <c r="E178" s="80">
        <v>3</v>
      </c>
      <c r="F178" s="80">
        <v>209</v>
      </c>
      <c r="G178" s="80">
        <v>6</v>
      </c>
      <c r="H178" s="80">
        <v>215</v>
      </c>
      <c r="I178" s="80">
        <v>2.7907000000000001E-2</v>
      </c>
      <c r="J178" s="80">
        <v>2.7649799999999999E-2</v>
      </c>
      <c r="K178" s="83">
        <v>1.55</v>
      </c>
      <c r="L178" s="83">
        <v>0.97181600000000001</v>
      </c>
      <c r="M178" s="83">
        <v>176.80799999999999</v>
      </c>
      <c r="N178" s="85">
        <v>0.19158700000000001</v>
      </c>
      <c r="O178" s="83">
        <v>176.61699999999999</v>
      </c>
      <c r="P178" s="85">
        <v>0.38317499999999999</v>
      </c>
      <c r="Q178" s="83">
        <v>177</v>
      </c>
      <c r="R178" s="85">
        <v>2.16483E-3</v>
      </c>
      <c r="S178" s="85">
        <v>2.5278999999999999E-2</v>
      </c>
    </row>
    <row r="179" spans="2:19" x14ac:dyDescent="0.2">
      <c r="B179" s="80">
        <v>0.63</v>
      </c>
      <c r="C179" s="80">
        <v>0.76557699999999995</v>
      </c>
      <c r="D179" s="80">
        <v>213</v>
      </c>
      <c r="E179" s="80">
        <v>3</v>
      </c>
      <c r="F179" s="80">
        <v>210</v>
      </c>
      <c r="G179" s="80">
        <v>6</v>
      </c>
      <c r="H179" s="80">
        <v>216</v>
      </c>
      <c r="I179" s="80">
        <v>2.7777799999999998E-2</v>
      </c>
      <c r="J179" s="80">
        <v>2.7649799999999999E-2</v>
      </c>
      <c r="K179" s="83">
        <v>1.49</v>
      </c>
      <c r="L179" s="83">
        <v>0.96764099999999997</v>
      </c>
      <c r="M179" s="83">
        <v>177.79499999999999</v>
      </c>
      <c r="N179" s="85">
        <v>0.20512900000000001</v>
      </c>
      <c r="O179" s="83">
        <v>177.59</v>
      </c>
      <c r="P179" s="85">
        <v>0.41025800000000001</v>
      </c>
      <c r="Q179" s="83">
        <v>178</v>
      </c>
      <c r="R179" s="85">
        <v>2.30482E-3</v>
      </c>
      <c r="S179" s="85">
        <v>2.8022499999999999E-2</v>
      </c>
    </row>
    <row r="180" spans="2:19" x14ac:dyDescent="0.2">
      <c r="B180" s="80">
        <v>0.61</v>
      </c>
      <c r="C180" s="80">
        <v>0.75452900000000001</v>
      </c>
      <c r="D180" s="80">
        <v>214</v>
      </c>
      <c r="E180" s="80">
        <v>3</v>
      </c>
      <c r="F180" s="80">
        <v>211</v>
      </c>
      <c r="G180" s="80">
        <v>6</v>
      </c>
      <c r="H180" s="80">
        <v>217</v>
      </c>
      <c r="I180" s="80">
        <v>2.7649799999999999E-2</v>
      </c>
      <c r="J180" s="80">
        <v>2.7649799999999999E-2</v>
      </c>
      <c r="K180" s="83">
        <v>1.49</v>
      </c>
      <c r="L180" s="83">
        <v>0.96764099999999997</v>
      </c>
      <c r="M180" s="83">
        <v>178.78</v>
      </c>
      <c r="N180" s="85">
        <v>0.21963099999999999</v>
      </c>
      <c r="O180" s="83">
        <v>178.56100000000001</v>
      </c>
      <c r="P180" s="85">
        <v>0.43926199999999999</v>
      </c>
      <c r="Q180" s="83">
        <v>179</v>
      </c>
      <c r="R180" s="85">
        <v>2.4539800000000001E-3</v>
      </c>
      <c r="S180" s="85">
        <v>2.8022499999999999E-2</v>
      </c>
    </row>
    <row r="181" spans="2:19" x14ac:dyDescent="0.2">
      <c r="B181" s="80">
        <v>0.6</v>
      </c>
      <c r="C181" s="80">
        <v>0.748811</v>
      </c>
      <c r="D181" s="80">
        <v>214</v>
      </c>
      <c r="E181" s="80">
        <v>4</v>
      </c>
      <c r="F181" s="80">
        <v>210</v>
      </c>
      <c r="G181" s="80">
        <v>8</v>
      </c>
      <c r="H181" s="80">
        <v>218</v>
      </c>
      <c r="I181" s="80">
        <v>3.6697199999999999E-2</v>
      </c>
      <c r="J181" s="80">
        <v>3.49345E-2</v>
      </c>
      <c r="K181" s="83">
        <v>1.47</v>
      </c>
      <c r="L181" s="83">
        <v>0.96611599999999997</v>
      </c>
      <c r="M181" s="83">
        <v>179.76499999999999</v>
      </c>
      <c r="N181" s="85">
        <v>0.23515900000000001</v>
      </c>
      <c r="O181" s="83">
        <v>179.53</v>
      </c>
      <c r="P181" s="85">
        <v>0.47031800000000001</v>
      </c>
      <c r="Q181" s="83">
        <v>180</v>
      </c>
      <c r="R181" s="85">
        <v>2.6128800000000002E-3</v>
      </c>
      <c r="S181" s="85">
        <v>3.1050600000000001E-2</v>
      </c>
    </row>
    <row r="182" spans="2:19" x14ac:dyDescent="0.2">
      <c r="B182" s="80">
        <v>0.57999999999999996</v>
      </c>
      <c r="C182" s="80">
        <v>0.73697299999999999</v>
      </c>
      <c r="D182" s="80">
        <v>215</v>
      </c>
      <c r="E182" s="80">
        <v>4</v>
      </c>
      <c r="F182" s="80">
        <v>211</v>
      </c>
      <c r="G182" s="80">
        <v>8</v>
      </c>
      <c r="H182" s="80">
        <v>219</v>
      </c>
      <c r="I182" s="80">
        <v>3.6529699999999998E-2</v>
      </c>
      <c r="J182" s="80">
        <v>3.49345E-2</v>
      </c>
      <c r="K182" s="83">
        <v>1.44</v>
      </c>
      <c r="L182" s="83">
        <v>0.96369199999999999</v>
      </c>
      <c r="M182" s="83">
        <v>180.74799999999999</v>
      </c>
      <c r="N182" s="85">
        <v>0.25178299999999998</v>
      </c>
      <c r="O182" s="83">
        <v>180.49600000000001</v>
      </c>
      <c r="P182" s="85">
        <v>0.50356500000000004</v>
      </c>
      <c r="Q182" s="83">
        <v>181</v>
      </c>
      <c r="R182" s="85">
        <v>2.7821299999999998E-3</v>
      </c>
      <c r="S182" s="85">
        <v>3.3240499999999999E-2</v>
      </c>
    </row>
    <row r="183" spans="2:19" x14ac:dyDescent="0.2">
      <c r="B183" s="80">
        <v>0.56999999999999995</v>
      </c>
      <c r="C183" s="80">
        <v>0.73084700000000002</v>
      </c>
      <c r="D183" s="80">
        <v>216</v>
      </c>
      <c r="E183" s="80">
        <v>4</v>
      </c>
      <c r="F183" s="80">
        <v>212</v>
      </c>
      <c r="G183" s="80">
        <v>8</v>
      </c>
      <c r="H183" s="80">
        <v>220</v>
      </c>
      <c r="I183" s="80">
        <v>3.6363600000000003E-2</v>
      </c>
      <c r="J183" s="80">
        <v>3.49345E-2</v>
      </c>
      <c r="K183" s="83">
        <v>1.38</v>
      </c>
      <c r="L183" s="83">
        <v>0.95831299999999997</v>
      </c>
      <c r="M183" s="83">
        <v>181.73</v>
      </c>
      <c r="N183" s="85">
        <v>0.26957399999999998</v>
      </c>
      <c r="O183" s="83">
        <v>181.46100000000001</v>
      </c>
      <c r="P183" s="85">
        <v>0.53914799999999996</v>
      </c>
      <c r="Q183" s="83">
        <v>182</v>
      </c>
      <c r="R183" s="85">
        <v>2.9623499999999999E-3</v>
      </c>
      <c r="S183" s="85">
        <v>3.6802599999999998E-2</v>
      </c>
    </row>
    <row r="184" spans="2:19" x14ac:dyDescent="0.2">
      <c r="B184" s="80">
        <v>0.56000000000000005</v>
      </c>
      <c r="C184" s="80">
        <v>0.72457700000000003</v>
      </c>
      <c r="D184" s="80">
        <v>218</v>
      </c>
      <c r="E184" s="80">
        <v>4</v>
      </c>
      <c r="F184" s="80">
        <v>214</v>
      </c>
      <c r="G184" s="80">
        <v>8</v>
      </c>
      <c r="H184" s="80">
        <v>222</v>
      </c>
      <c r="I184" s="80">
        <v>3.6035999999999999E-2</v>
      </c>
      <c r="J184" s="80">
        <v>3.49345E-2</v>
      </c>
      <c r="K184" s="83">
        <v>1.38</v>
      </c>
      <c r="L184" s="83">
        <v>0.95831299999999997</v>
      </c>
      <c r="M184" s="83">
        <v>182.71100000000001</v>
      </c>
      <c r="N184" s="85">
        <v>0.28861199999999998</v>
      </c>
      <c r="O184" s="83">
        <v>182.423</v>
      </c>
      <c r="P184" s="85">
        <v>0.57722300000000004</v>
      </c>
      <c r="Q184" s="83">
        <v>183</v>
      </c>
      <c r="R184" s="85">
        <v>3.1542300000000001E-3</v>
      </c>
      <c r="S184" s="85">
        <v>3.6802599999999998E-2</v>
      </c>
    </row>
    <row r="185" spans="2:19" x14ac:dyDescent="0.2">
      <c r="B185" s="80">
        <v>0.55000000000000004</v>
      </c>
      <c r="C185" s="80">
        <v>0.71816199999999997</v>
      </c>
      <c r="D185" s="80">
        <v>220</v>
      </c>
      <c r="E185" s="80">
        <v>4</v>
      </c>
      <c r="F185" s="80">
        <v>216</v>
      </c>
      <c r="G185" s="80">
        <v>8</v>
      </c>
      <c r="H185" s="80">
        <v>224</v>
      </c>
      <c r="I185" s="80">
        <v>3.5714299999999997E-2</v>
      </c>
      <c r="J185" s="80">
        <v>3.49345E-2</v>
      </c>
      <c r="K185" s="83">
        <v>1.36</v>
      </c>
      <c r="L185" s="83">
        <v>0.95634799999999998</v>
      </c>
      <c r="M185" s="83">
        <v>183.691</v>
      </c>
      <c r="N185" s="85">
        <v>0.308977</v>
      </c>
      <c r="O185" s="83">
        <v>183.38200000000001</v>
      </c>
      <c r="P185" s="85">
        <v>0.617954</v>
      </c>
      <c r="Q185" s="83">
        <v>184</v>
      </c>
      <c r="R185" s="85">
        <v>3.3584499999999998E-3</v>
      </c>
      <c r="S185" s="85">
        <v>4.0723599999999999E-2</v>
      </c>
    </row>
    <row r="186" spans="2:19" x14ac:dyDescent="0.2">
      <c r="B186" s="80">
        <v>0.54</v>
      </c>
      <c r="C186" s="80">
        <v>0.71159700000000004</v>
      </c>
      <c r="D186" s="80">
        <v>221</v>
      </c>
      <c r="E186" s="80">
        <v>4</v>
      </c>
      <c r="F186" s="80">
        <v>217</v>
      </c>
      <c r="G186" s="80">
        <v>8</v>
      </c>
      <c r="H186" s="80">
        <v>225</v>
      </c>
      <c r="I186" s="80">
        <v>3.55556E-2</v>
      </c>
      <c r="J186" s="80">
        <v>3.49345E-2</v>
      </c>
      <c r="K186" s="83">
        <v>1.3</v>
      </c>
      <c r="L186" s="83">
        <v>0.94988099999999998</v>
      </c>
      <c r="M186" s="83">
        <v>184.66900000000001</v>
      </c>
      <c r="N186" s="85">
        <v>0.33075700000000002</v>
      </c>
      <c r="O186" s="83">
        <v>184.33799999999999</v>
      </c>
      <c r="P186" s="85">
        <v>0.66151400000000005</v>
      </c>
      <c r="Q186" s="83">
        <v>185</v>
      </c>
      <c r="R186" s="85">
        <v>3.5757499999999999E-3</v>
      </c>
      <c r="S186" s="85">
        <v>4.3552199999999999E-2</v>
      </c>
    </row>
    <row r="187" spans="2:19" x14ac:dyDescent="0.2">
      <c r="B187" s="80">
        <v>0.52</v>
      </c>
      <c r="C187" s="80">
        <v>0.69800499999999999</v>
      </c>
      <c r="D187" s="80">
        <v>222</v>
      </c>
      <c r="E187" s="80">
        <v>4</v>
      </c>
      <c r="F187" s="80">
        <v>218</v>
      </c>
      <c r="G187" s="80">
        <v>8</v>
      </c>
      <c r="H187" s="80">
        <v>226</v>
      </c>
      <c r="I187" s="80">
        <v>3.5398199999999998E-2</v>
      </c>
      <c r="J187" s="80">
        <v>3.49345E-2</v>
      </c>
      <c r="K187" s="83">
        <v>1.24</v>
      </c>
      <c r="L187" s="83">
        <v>0.94245599999999996</v>
      </c>
      <c r="M187" s="83">
        <v>185.64599999999999</v>
      </c>
      <c r="N187" s="85">
        <v>0.354043</v>
      </c>
      <c r="O187" s="83">
        <v>185.292</v>
      </c>
      <c r="P187" s="85">
        <v>0.70808599999999999</v>
      </c>
      <c r="Q187" s="83">
        <v>186</v>
      </c>
      <c r="R187" s="85">
        <v>3.8069100000000002E-3</v>
      </c>
      <c r="S187" s="85">
        <v>4.6563599999999997E-2</v>
      </c>
    </row>
    <row r="188" spans="2:19" x14ac:dyDescent="0.2">
      <c r="B188" s="80">
        <v>0.47</v>
      </c>
      <c r="C188" s="80">
        <v>0.66115599999999997</v>
      </c>
      <c r="D188" s="80">
        <v>223</v>
      </c>
      <c r="E188" s="80">
        <v>4</v>
      </c>
      <c r="F188" s="80">
        <v>219</v>
      </c>
      <c r="G188" s="80">
        <v>8</v>
      </c>
      <c r="H188" s="80">
        <v>227</v>
      </c>
      <c r="I188" s="80">
        <v>3.5242299999999997E-2</v>
      </c>
      <c r="J188" s="80">
        <v>3.49345E-2</v>
      </c>
      <c r="K188" s="83">
        <v>1.2</v>
      </c>
      <c r="L188" s="83">
        <v>0.93690399999999996</v>
      </c>
      <c r="M188" s="83">
        <v>186.62100000000001</v>
      </c>
      <c r="N188" s="85">
        <v>0.37893100000000002</v>
      </c>
      <c r="O188" s="83">
        <v>186.24199999999999</v>
      </c>
      <c r="P188" s="85">
        <v>0.75786200000000004</v>
      </c>
      <c r="Q188" s="83">
        <v>187</v>
      </c>
      <c r="R188" s="85">
        <v>4.05274E-3</v>
      </c>
      <c r="S188" s="85">
        <v>4.9767400000000003E-2</v>
      </c>
    </row>
    <row r="189" spans="2:19" x14ac:dyDescent="0.2">
      <c r="B189" s="80">
        <v>0.46</v>
      </c>
      <c r="C189" s="80">
        <v>0.65326300000000004</v>
      </c>
      <c r="D189" s="80">
        <v>224</v>
      </c>
      <c r="E189" s="80">
        <v>4</v>
      </c>
      <c r="F189" s="80">
        <v>220</v>
      </c>
      <c r="G189" s="80">
        <v>8</v>
      </c>
      <c r="H189" s="80">
        <v>228</v>
      </c>
      <c r="I189" s="80">
        <v>3.5087699999999999E-2</v>
      </c>
      <c r="J189" s="80">
        <v>3.49345E-2</v>
      </c>
      <c r="K189" s="83">
        <v>1.17</v>
      </c>
      <c r="L189" s="83">
        <v>0.932392</v>
      </c>
      <c r="M189" s="83">
        <v>187.59399999999999</v>
      </c>
      <c r="N189" s="85">
        <v>0.40552199999999999</v>
      </c>
      <c r="O189" s="83">
        <v>187.18899999999999</v>
      </c>
      <c r="P189" s="85">
        <v>0.81104399999999999</v>
      </c>
      <c r="Q189" s="83">
        <v>188</v>
      </c>
      <c r="R189" s="85">
        <v>4.3140699999999997E-3</v>
      </c>
      <c r="S189" s="85">
        <v>5.3173900000000003E-2</v>
      </c>
    </row>
    <row r="190" spans="2:19" x14ac:dyDescent="0.2">
      <c r="B190" s="80">
        <v>0.44</v>
      </c>
      <c r="C190" s="80">
        <v>0.63692199999999999</v>
      </c>
      <c r="D190" s="80">
        <v>225</v>
      </c>
      <c r="E190" s="80">
        <v>4</v>
      </c>
      <c r="F190" s="80">
        <v>221</v>
      </c>
      <c r="G190" s="80">
        <v>8</v>
      </c>
      <c r="H190" s="80">
        <v>229</v>
      </c>
      <c r="I190" s="80">
        <v>3.49345E-2</v>
      </c>
      <c r="J190" s="80">
        <v>3.49345E-2</v>
      </c>
      <c r="K190" s="83">
        <v>1.1299999999999999</v>
      </c>
      <c r="L190" s="83">
        <v>0.92586900000000005</v>
      </c>
      <c r="M190" s="83">
        <v>188.566</v>
      </c>
      <c r="N190" s="85">
        <v>0.433923</v>
      </c>
      <c r="O190" s="83">
        <v>188.13200000000001</v>
      </c>
      <c r="P190" s="85">
        <v>0.86784700000000004</v>
      </c>
      <c r="Q190" s="83">
        <v>189</v>
      </c>
      <c r="R190" s="85">
        <v>4.5917800000000002E-3</v>
      </c>
      <c r="S190" s="85">
        <v>5.6793200000000002E-2</v>
      </c>
    </row>
    <row r="191" spans="2:19" x14ac:dyDescent="0.2">
      <c r="B191" s="80">
        <v>0.43</v>
      </c>
      <c r="C191" s="80">
        <v>0.62846500000000005</v>
      </c>
      <c r="D191" s="80">
        <v>225</v>
      </c>
      <c r="E191" s="80">
        <v>5</v>
      </c>
      <c r="F191" s="80">
        <v>220</v>
      </c>
      <c r="G191" s="80">
        <v>10</v>
      </c>
      <c r="H191" s="80">
        <v>230</v>
      </c>
      <c r="I191" s="80">
        <v>4.3478299999999998E-2</v>
      </c>
      <c r="J191" s="80">
        <v>4.31034E-2</v>
      </c>
      <c r="K191" s="83">
        <v>1.08</v>
      </c>
      <c r="L191" s="83">
        <v>0.91682399999999997</v>
      </c>
      <c r="M191" s="83">
        <v>189.536</v>
      </c>
      <c r="N191" s="85">
        <v>0.46424599999999999</v>
      </c>
      <c r="O191" s="83">
        <v>189.072</v>
      </c>
      <c r="P191" s="85">
        <v>0.92849199999999998</v>
      </c>
      <c r="Q191" s="83">
        <v>190</v>
      </c>
      <c r="R191" s="85">
        <v>4.8868000000000002E-3</v>
      </c>
      <c r="S191" s="85">
        <v>6.0635700000000001E-2</v>
      </c>
    </row>
    <row r="192" spans="2:19" x14ac:dyDescent="0.2">
      <c r="B192" s="80">
        <v>0.41</v>
      </c>
      <c r="C192" s="80">
        <v>0.61095500000000003</v>
      </c>
      <c r="D192" s="80">
        <v>226</v>
      </c>
      <c r="E192" s="80">
        <v>5</v>
      </c>
      <c r="F192" s="80">
        <v>221</v>
      </c>
      <c r="G192" s="80">
        <v>10</v>
      </c>
      <c r="H192" s="80">
        <v>231</v>
      </c>
      <c r="I192" s="80">
        <v>4.3290000000000002E-2</v>
      </c>
      <c r="J192" s="80">
        <v>4.31034E-2</v>
      </c>
      <c r="K192" s="83">
        <v>1.07</v>
      </c>
      <c r="L192" s="83">
        <v>0.91488599999999998</v>
      </c>
      <c r="M192" s="83">
        <v>190.50299999999999</v>
      </c>
      <c r="N192" s="85">
        <v>0.49660700000000002</v>
      </c>
      <c r="O192" s="83">
        <v>190.00700000000001</v>
      </c>
      <c r="P192" s="85">
        <v>0.99321499999999996</v>
      </c>
      <c r="Q192" s="83">
        <v>191</v>
      </c>
      <c r="R192" s="85">
        <v>5.2000800000000002E-3</v>
      </c>
      <c r="S192" s="85">
        <v>6.6841200000000003E-2</v>
      </c>
    </row>
    <row r="193" spans="2:19" x14ac:dyDescent="0.2">
      <c r="B193" s="80">
        <v>0.4</v>
      </c>
      <c r="C193" s="80">
        <v>0.60189300000000001</v>
      </c>
      <c r="D193" s="80">
        <v>227</v>
      </c>
      <c r="E193" s="80">
        <v>5</v>
      </c>
      <c r="F193" s="80">
        <v>222</v>
      </c>
      <c r="G193" s="80">
        <v>10</v>
      </c>
      <c r="H193" s="80">
        <v>232</v>
      </c>
      <c r="I193" s="80">
        <v>4.31034E-2</v>
      </c>
      <c r="J193" s="80">
        <v>4.31034E-2</v>
      </c>
      <c r="K193" s="83">
        <v>1.07</v>
      </c>
      <c r="L193" s="83">
        <v>0.91488599999999998</v>
      </c>
      <c r="M193" s="83">
        <v>191.46899999999999</v>
      </c>
      <c r="N193" s="85">
        <v>0.53112899999999996</v>
      </c>
      <c r="O193" s="83">
        <v>190.93799999999999</v>
      </c>
      <c r="P193" s="85">
        <v>1.06226</v>
      </c>
      <c r="Q193" s="83">
        <v>192</v>
      </c>
      <c r="R193" s="85">
        <v>5.5325900000000004E-3</v>
      </c>
      <c r="S193" s="85">
        <v>6.6841200000000003E-2</v>
      </c>
    </row>
    <row r="194" spans="2:19" x14ac:dyDescent="0.2">
      <c r="B194" s="80">
        <v>0.39</v>
      </c>
      <c r="C194" s="80">
        <v>0.59262000000000004</v>
      </c>
      <c r="D194" s="80">
        <v>228</v>
      </c>
      <c r="E194" s="80">
        <v>6</v>
      </c>
      <c r="F194" s="80">
        <v>222</v>
      </c>
      <c r="G194" s="80">
        <v>12</v>
      </c>
      <c r="H194" s="80">
        <v>234</v>
      </c>
      <c r="I194" s="80">
        <v>5.1282099999999997E-2</v>
      </c>
      <c r="J194" s="80">
        <v>5.1282099999999997E-2</v>
      </c>
      <c r="K194" s="83">
        <v>1.05</v>
      </c>
      <c r="L194" s="83">
        <v>0.91087499999999999</v>
      </c>
      <c r="M194" s="83">
        <v>192.43199999999999</v>
      </c>
      <c r="N194" s="85">
        <v>0.56793899999999997</v>
      </c>
      <c r="O194" s="83">
        <v>191.864</v>
      </c>
      <c r="P194" s="85">
        <v>1.13588</v>
      </c>
      <c r="Q194" s="83">
        <v>193</v>
      </c>
      <c r="R194" s="85">
        <v>5.88537E-3</v>
      </c>
      <c r="S194" s="85">
        <v>7.3608300000000002E-2</v>
      </c>
    </row>
    <row r="195" spans="2:19" x14ac:dyDescent="0.2">
      <c r="B195" s="80">
        <v>0.37</v>
      </c>
      <c r="C195" s="80">
        <v>0.57342000000000004</v>
      </c>
      <c r="D195" s="80">
        <v>229</v>
      </c>
      <c r="E195" s="80">
        <v>7</v>
      </c>
      <c r="F195" s="80">
        <v>222</v>
      </c>
      <c r="G195" s="80">
        <v>14</v>
      </c>
      <c r="H195" s="80">
        <v>236</v>
      </c>
      <c r="I195" s="80">
        <v>5.9322E-2</v>
      </c>
      <c r="J195" s="80">
        <v>5.7376999999999997E-2</v>
      </c>
      <c r="K195" s="83">
        <v>1</v>
      </c>
      <c r="L195" s="83">
        <v>0.9</v>
      </c>
      <c r="M195" s="83">
        <v>193.393</v>
      </c>
      <c r="N195" s="85">
        <v>0.60716899999999996</v>
      </c>
      <c r="O195" s="83">
        <v>192.786</v>
      </c>
      <c r="P195" s="85">
        <v>1.21434</v>
      </c>
      <c r="Q195" s="83">
        <v>194</v>
      </c>
      <c r="R195" s="85">
        <v>6.2594699999999996E-3</v>
      </c>
      <c r="S195" s="85">
        <v>8.0972299999999997E-2</v>
      </c>
    </row>
    <row r="196" spans="2:19" x14ac:dyDescent="0.2">
      <c r="B196" s="80">
        <v>0.36</v>
      </c>
      <c r="C196" s="80">
        <v>0.56348399999999998</v>
      </c>
      <c r="D196" s="80">
        <v>230</v>
      </c>
      <c r="E196" s="80">
        <v>7</v>
      </c>
      <c r="F196" s="80">
        <v>223</v>
      </c>
      <c r="G196" s="80">
        <v>14</v>
      </c>
      <c r="H196" s="80">
        <v>237</v>
      </c>
      <c r="I196" s="80">
        <v>5.9071699999999998E-2</v>
      </c>
      <c r="J196" s="80">
        <v>5.7376999999999997E-2</v>
      </c>
      <c r="K196" s="83">
        <v>1</v>
      </c>
      <c r="L196" s="83">
        <v>0.9</v>
      </c>
      <c r="M196" s="83">
        <v>194.351</v>
      </c>
      <c r="N196" s="85">
        <v>0.64895800000000003</v>
      </c>
      <c r="O196" s="83">
        <v>193.702</v>
      </c>
      <c r="P196" s="85">
        <v>1.29792</v>
      </c>
      <c r="Q196" s="83">
        <v>195</v>
      </c>
      <c r="R196" s="85">
        <v>6.6559799999999997E-3</v>
      </c>
      <c r="S196" s="85">
        <v>8.0972299999999997E-2</v>
      </c>
    </row>
    <row r="197" spans="2:19" x14ac:dyDescent="0.2">
      <c r="B197" s="80">
        <v>0.35</v>
      </c>
      <c r="C197" s="80">
        <v>0.55331600000000003</v>
      </c>
      <c r="D197" s="80">
        <v>231</v>
      </c>
      <c r="E197" s="80">
        <v>7</v>
      </c>
      <c r="F197" s="80">
        <v>224</v>
      </c>
      <c r="G197" s="80">
        <v>14</v>
      </c>
      <c r="H197" s="80">
        <v>238</v>
      </c>
      <c r="I197" s="80">
        <v>5.8823500000000001E-2</v>
      </c>
      <c r="J197" s="80">
        <v>5.7376999999999997E-2</v>
      </c>
      <c r="K197" s="83">
        <v>0.99</v>
      </c>
      <c r="L197" s="83">
        <v>0.897671</v>
      </c>
      <c r="M197" s="83">
        <v>195.30699999999999</v>
      </c>
      <c r="N197" s="85">
        <v>0.69344799999999995</v>
      </c>
      <c r="O197" s="83">
        <v>194.613</v>
      </c>
      <c r="P197" s="85">
        <v>1.3869</v>
      </c>
      <c r="Q197" s="83">
        <v>196</v>
      </c>
      <c r="R197" s="85">
        <v>7.0759999999999998E-3</v>
      </c>
      <c r="S197" s="85">
        <v>8.8967500000000005E-2</v>
      </c>
    </row>
    <row r="198" spans="2:19" x14ac:dyDescent="0.2">
      <c r="B198" s="80">
        <v>0.34</v>
      </c>
      <c r="C198" s="80">
        <v>0.54291199999999995</v>
      </c>
      <c r="D198" s="80">
        <v>232</v>
      </c>
      <c r="E198" s="80">
        <v>7</v>
      </c>
      <c r="F198" s="80">
        <v>225</v>
      </c>
      <c r="G198" s="80">
        <v>14</v>
      </c>
      <c r="H198" s="80">
        <v>239</v>
      </c>
      <c r="I198" s="80">
        <v>5.8577400000000002E-2</v>
      </c>
      <c r="J198" s="80">
        <v>5.7376999999999997E-2</v>
      </c>
      <c r="K198" s="83">
        <v>0.98</v>
      </c>
      <c r="L198" s="83">
        <v>0.89528700000000005</v>
      </c>
      <c r="M198" s="83">
        <v>196.25899999999999</v>
      </c>
      <c r="N198" s="85">
        <v>0.74078599999999994</v>
      </c>
      <c r="O198" s="83">
        <v>195.518</v>
      </c>
      <c r="P198" s="85">
        <v>1.4815700000000001</v>
      </c>
      <c r="Q198" s="83">
        <v>197</v>
      </c>
      <c r="R198" s="85">
        <v>7.5206700000000001E-3</v>
      </c>
      <c r="S198" s="85">
        <v>9.4664499999999999E-2</v>
      </c>
    </row>
    <row r="199" spans="2:19" x14ac:dyDescent="0.2">
      <c r="B199" s="80">
        <v>0.32</v>
      </c>
      <c r="C199" s="80">
        <v>0.52137</v>
      </c>
      <c r="D199" s="80">
        <v>233</v>
      </c>
      <c r="E199" s="80">
        <v>7</v>
      </c>
      <c r="F199" s="80">
        <v>226</v>
      </c>
      <c r="G199" s="80">
        <v>14</v>
      </c>
      <c r="H199" s="80">
        <v>240</v>
      </c>
      <c r="I199" s="80">
        <v>5.8333299999999998E-2</v>
      </c>
      <c r="J199" s="80">
        <v>5.7376999999999997E-2</v>
      </c>
      <c r="K199" s="83">
        <v>0.93</v>
      </c>
      <c r="L199" s="83">
        <v>0.88251000000000002</v>
      </c>
      <c r="M199" s="83">
        <v>197.209</v>
      </c>
      <c r="N199" s="85">
        <v>0.79112499999999997</v>
      </c>
      <c r="O199" s="83">
        <v>196.41800000000001</v>
      </c>
      <c r="P199" s="85">
        <v>1.5822499999999999</v>
      </c>
      <c r="Q199" s="83">
        <v>198</v>
      </c>
      <c r="R199" s="85">
        <v>7.9911700000000006E-3</v>
      </c>
      <c r="S199" s="85">
        <v>0.103783</v>
      </c>
    </row>
    <row r="200" spans="2:19" x14ac:dyDescent="0.2">
      <c r="B200" s="80">
        <v>0.31</v>
      </c>
      <c r="C200" s="80">
        <v>0.51022100000000004</v>
      </c>
      <c r="D200" s="80">
        <v>234</v>
      </c>
      <c r="E200" s="80">
        <v>7</v>
      </c>
      <c r="F200" s="80">
        <v>227</v>
      </c>
      <c r="G200" s="80">
        <v>14</v>
      </c>
      <c r="H200" s="80">
        <v>241</v>
      </c>
      <c r="I200" s="80">
        <v>5.8091299999999998E-2</v>
      </c>
      <c r="J200" s="80">
        <v>5.7376999999999997E-2</v>
      </c>
      <c r="K200" s="83">
        <v>0.93</v>
      </c>
      <c r="L200" s="83">
        <v>0.88251000000000002</v>
      </c>
      <c r="M200" s="83">
        <v>198.155</v>
      </c>
      <c r="N200" s="85">
        <v>0.84462199999999998</v>
      </c>
      <c r="O200" s="83">
        <v>197.31100000000001</v>
      </c>
      <c r="P200" s="85">
        <v>1.6892400000000001</v>
      </c>
      <c r="Q200" s="83">
        <v>199</v>
      </c>
      <c r="R200" s="85">
        <v>8.4886600000000003E-3</v>
      </c>
      <c r="S200" s="85">
        <v>0.103783</v>
      </c>
    </row>
    <row r="201" spans="2:19" x14ac:dyDescent="0.2">
      <c r="B201" s="80">
        <v>0.3</v>
      </c>
      <c r="C201" s="80">
        <v>0.49881300000000001</v>
      </c>
      <c r="D201" s="80">
        <v>236</v>
      </c>
      <c r="E201" s="80">
        <v>7</v>
      </c>
      <c r="F201" s="80">
        <v>229</v>
      </c>
      <c r="G201" s="80">
        <v>14</v>
      </c>
      <c r="H201" s="80">
        <v>243</v>
      </c>
      <c r="I201" s="80">
        <v>5.7613200000000003E-2</v>
      </c>
      <c r="J201" s="80">
        <v>5.7376999999999997E-2</v>
      </c>
      <c r="K201" s="83">
        <v>0.92</v>
      </c>
      <c r="L201" s="83">
        <v>0.87977399999999994</v>
      </c>
      <c r="M201" s="83">
        <v>199.09899999999999</v>
      </c>
      <c r="N201" s="85">
        <v>0.90143499999999999</v>
      </c>
      <c r="O201" s="83">
        <v>198.197</v>
      </c>
      <c r="P201" s="85">
        <v>1.80287</v>
      </c>
      <c r="Q201" s="83">
        <v>200</v>
      </c>
      <c r="R201" s="85">
        <v>9.0143500000000008E-3</v>
      </c>
      <c r="S201" s="85">
        <v>0.11361300000000001</v>
      </c>
    </row>
    <row r="202" spans="2:19" x14ac:dyDescent="0.2">
      <c r="B202" s="80">
        <v>0.28999999999999998</v>
      </c>
      <c r="C202" s="80">
        <v>0.48713899999999999</v>
      </c>
      <c r="D202" s="80">
        <v>237</v>
      </c>
      <c r="E202" s="80">
        <v>7</v>
      </c>
      <c r="F202" s="80">
        <v>230</v>
      </c>
      <c r="G202" s="80">
        <v>14</v>
      </c>
      <c r="H202" s="80">
        <v>244</v>
      </c>
      <c r="I202" s="80">
        <v>5.7376999999999997E-2</v>
      </c>
      <c r="J202" s="80">
        <v>5.7376999999999997E-2</v>
      </c>
      <c r="K202" s="83">
        <v>0.86</v>
      </c>
      <c r="L202" s="83">
        <v>0.86196200000000001</v>
      </c>
      <c r="M202" s="83">
        <v>200.03800000000001</v>
      </c>
      <c r="N202" s="85">
        <v>0.96172800000000003</v>
      </c>
      <c r="O202" s="83">
        <v>199.077</v>
      </c>
      <c r="P202" s="85">
        <v>1.9234599999999999</v>
      </c>
      <c r="Q202" s="83">
        <v>201</v>
      </c>
      <c r="R202" s="85">
        <v>9.5694300000000003E-3</v>
      </c>
      <c r="S202" s="85">
        <v>0.120573</v>
      </c>
    </row>
    <row r="203" spans="2:19" x14ac:dyDescent="0.2">
      <c r="B203" s="80">
        <v>0.28000000000000003</v>
      </c>
      <c r="C203" s="80">
        <v>0.47519299999999998</v>
      </c>
      <c r="D203" s="80">
        <v>237</v>
      </c>
      <c r="E203" s="80">
        <v>8</v>
      </c>
      <c r="F203" s="80">
        <v>229</v>
      </c>
      <c r="G203" s="80">
        <v>16</v>
      </c>
      <c r="H203" s="80">
        <v>245</v>
      </c>
      <c r="I203" s="80">
        <v>6.5306100000000006E-2</v>
      </c>
      <c r="J203" s="80">
        <v>6.5306100000000006E-2</v>
      </c>
      <c r="K203" s="83">
        <v>0.84</v>
      </c>
      <c r="L203" s="83">
        <v>0.85545599999999999</v>
      </c>
      <c r="M203" s="83">
        <v>200.97399999999999</v>
      </c>
      <c r="N203" s="85">
        <v>1.0256700000000001</v>
      </c>
      <c r="O203" s="83">
        <v>199.94900000000001</v>
      </c>
      <c r="P203" s="85">
        <v>2.0513300000000001</v>
      </c>
      <c r="Q203" s="83">
        <v>202</v>
      </c>
      <c r="R203" s="85">
        <v>1.01551E-2</v>
      </c>
      <c r="S203" s="85">
        <v>0.12786500000000001</v>
      </c>
    </row>
    <row r="204" spans="2:19" x14ac:dyDescent="0.2">
      <c r="B204" s="80">
        <v>0.27</v>
      </c>
      <c r="C204" s="80">
        <v>0.46296799999999999</v>
      </c>
      <c r="D204" s="80">
        <v>239</v>
      </c>
      <c r="E204" s="80">
        <v>9</v>
      </c>
      <c r="F204" s="80">
        <v>230</v>
      </c>
      <c r="G204" s="80">
        <v>18</v>
      </c>
      <c r="H204" s="80">
        <v>248</v>
      </c>
      <c r="I204" s="80">
        <v>7.2580599999999995E-2</v>
      </c>
      <c r="J204" s="80">
        <v>7.2289199999999998E-2</v>
      </c>
      <c r="K204" s="83">
        <v>0.81</v>
      </c>
      <c r="L204" s="83">
        <v>0.84511800000000004</v>
      </c>
      <c r="M204" s="83">
        <v>201.90700000000001</v>
      </c>
      <c r="N204" s="85">
        <v>1.0934200000000001</v>
      </c>
      <c r="O204" s="83">
        <v>200.81299999999999</v>
      </c>
      <c r="P204" s="85">
        <v>2.1868400000000001</v>
      </c>
      <c r="Q204" s="83">
        <v>203</v>
      </c>
      <c r="R204" s="85">
        <v>1.07726E-2</v>
      </c>
      <c r="S204" s="85">
        <v>0.135494</v>
      </c>
    </row>
    <row r="205" spans="2:19" x14ac:dyDescent="0.2">
      <c r="B205" s="80">
        <v>0.26</v>
      </c>
      <c r="C205" s="80">
        <v>0.450459</v>
      </c>
      <c r="D205" s="80">
        <v>240</v>
      </c>
      <c r="E205" s="80">
        <v>9</v>
      </c>
      <c r="F205" s="80">
        <v>231</v>
      </c>
      <c r="G205" s="80">
        <v>18</v>
      </c>
      <c r="H205" s="80">
        <v>249</v>
      </c>
      <c r="I205" s="80">
        <v>7.2289199999999998E-2</v>
      </c>
      <c r="J205" s="80">
        <v>7.2289199999999998E-2</v>
      </c>
      <c r="K205" s="83">
        <v>0.79</v>
      </c>
      <c r="L205" s="83">
        <v>0.83781899999999998</v>
      </c>
      <c r="M205" s="83">
        <v>202.83500000000001</v>
      </c>
      <c r="N205" s="85">
        <v>1.16516</v>
      </c>
      <c r="O205" s="83">
        <v>201.67</v>
      </c>
      <c r="P205" s="85">
        <v>2.3303199999999999</v>
      </c>
      <c r="Q205" s="83">
        <v>204</v>
      </c>
      <c r="R205" s="85">
        <v>1.14231E-2</v>
      </c>
      <c r="S205" s="85">
        <v>0.14757400000000001</v>
      </c>
    </row>
    <row r="206" spans="2:19" x14ac:dyDescent="0.2">
      <c r="B206" s="80">
        <v>0.25</v>
      </c>
      <c r="C206" s="80">
        <v>0.43765900000000002</v>
      </c>
      <c r="D206" s="80">
        <v>240</v>
      </c>
      <c r="E206" s="80">
        <v>10</v>
      </c>
      <c r="F206" s="80">
        <v>230</v>
      </c>
      <c r="G206" s="80">
        <v>20</v>
      </c>
      <c r="H206" s="80">
        <v>250</v>
      </c>
      <c r="I206" s="80">
        <v>0.08</v>
      </c>
      <c r="J206" s="80">
        <v>0.08</v>
      </c>
      <c r="K206" s="83">
        <v>0.79</v>
      </c>
      <c r="L206" s="83">
        <v>0.83781899999999998</v>
      </c>
      <c r="M206" s="83">
        <v>203.75899999999999</v>
      </c>
      <c r="N206" s="85">
        <v>1.24105</v>
      </c>
      <c r="O206" s="83">
        <v>202.518</v>
      </c>
      <c r="P206" s="85">
        <v>2.4821</v>
      </c>
      <c r="Q206" s="83">
        <v>205</v>
      </c>
      <c r="R206" s="85">
        <v>1.21078E-2</v>
      </c>
      <c r="S206" s="85">
        <v>0.14757400000000001</v>
      </c>
    </row>
    <row r="207" spans="2:19" x14ac:dyDescent="0.2">
      <c r="B207" s="80">
        <v>0.24</v>
      </c>
      <c r="C207" s="80">
        <v>0.42455999999999999</v>
      </c>
      <c r="D207" s="80">
        <v>241</v>
      </c>
      <c r="E207" s="80">
        <v>11</v>
      </c>
      <c r="F207" s="80">
        <v>230</v>
      </c>
      <c r="G207" s="80">
        <v>22</v>
      </c>
      <c r="H207" s="80">
        <v>252</v>
      </c>
      <c r="I207" s="80">
        <v>8.7301599999999993E-2</v>
      </c>
      <c r="J207" s="80">
        <v>8.6956500000000006E-2</v>
      </c>
      <c r="K207" s="83">
        <v>0.77</v>
      </c>
      <c r="L207" s="83">
        <v>0.83017600000000003</v>
      </c>
      <c r="M207" s="83">
        <v>204.679</v>
      </c>
      <c r="N207" s="85">
        <v>1.3212699999999999</v>
      </c>
      <c r="O207" s="83">
        <v>203.357</v>
      </c>
      <c r="P207" s="85">
        <v>2.6425399999999999</v>
      </c>
      <c r="Q207" s="83">
        <v>206</v>
      </c>
      <c r="R207" s="85">
        <v>1.28279E-2</v>
      </c>
      <c r="S207" s="85">
        <v>0.16042000000000001</v>
      </c>
    </row>
    <row r="208" spans="2:19" x14ac:dyDescent="0.2">
      <c r="B208" s="80">
        <v>0.22</v>
      </c>
      <c r="C208" s="80">
        <v>0.39744000000000002</v>
      </c>
      <c r="D208" s="80">
        <v>242</v>
      </c>
      <c r="E208" s="80">
        <v>11</v>
      </c>
      <c r="F208" s="80">
        <v>231</v>
      </c>
      <c r="G208" s="80">
        <v>22</v>
      </c>
      <c r="H208" s="80">
        <v>253</v>
      </c>
      <c r="I208" s="80">
        <v>8.6956500000000006E-2</v>
      </c>
      <c r="J208" s="80">
        <v>8.6956500000000006E-2</v>
      </c>
      <c r="K208" s="83">
        <v>0.75</v>
      </c>
      <c r="L208" s="83">
        <v>0.82217200000000001</v>
      </c>
      <c r="M208" s="83">
        <v>205.59399999999999</v>
      </c>
      <c r="N208" s="85">
        <v>1.40598</v>
      </c>
      <c r="O208" s="83">
        <v>204.18799999999999</v>
      </c>
      <c r="P208" s="85">
        <v>2.81196</v>
      </c>
      <c r="Q208" s="83">
        <v>207</v>
      </c>
      <c r="R208" s="85">
        <v>1.3584300000000001E-2</v>
      </c>
      <c r="S208" s="85">
        <v>0.169408</v>
      </c>
    </row>
    <row r="209" spans="2:19" x14ac:dyDescent="0.2">
      <c r="B209" s="80">
        <v>0.21</v>
      </c>
      <c r="C209" s="80">
        <v>0.383405</v>
      </c>
      <c r="D209" s="80">
        <v>243</v>
      </c>
      <c r="E209" s="80">
        <v>12</v>
      </c>
      <c r="F209" s="80">
        <v>231</v>
      </c>
      <c r="G209" s="80">
        <v>24</v>
      </c>
      <c r="H209" s="80">
        <v>255</v>
      </c>
      <c r="I209" s="80">
        <v>9.4117599999999996E-2</v>
      </c>
      <c r="J209" s="80">
        <v>9.4117599999999996E-2</v>
      </c>
      <c r="K209" s="83">
        <v>0.74</v>
      </c>
      <c r="L209" s="83">
        <v>0.81803000000000003</v>
      </c>
      <c r="M209" s="83">
        <v>206.505</v>
      </c>
      <c r="N209" s="85">
        <v>1.49535</v>
      </c>
      <c r="O209" s="83">
        <v>205.00899999999999</v>
      </c>
      <c r="P209" s="85">
        <v>2.9906999999999999</v>
      </c>
      <c r="Q209" s="83">
        <v>208</v>
      </c>
      <c r="R209" s="85">
        <v>1.43784E-2</v>
      </c>
      <c r="S209" s="85">
        <v>0.178729</v>
      </c>
    </row>
    <row r="210" spans="2:19" x14ac:dyDescent="0.2">
      <c r="B210" s="80">
        <v>0.19</v>
      </c>
      <c r="C210" s="80">
        <v>0.35434599999999999</v>
      </c>
      <c r="D210" s="80">
        <v>244</v>
      </c>
      <c r="E210" s="80">
        <v>13</v>
      </c>
      <c r="F210" s="80">
        <v>231</v>
      </c>
      <c r="G210" s="80">
        <v>26</v>
      </c>
      <c r="H210" s="80">
        <v>257</v>
      </c>
      <c r="I210" s="80">
        <v>0.10116700000000001</v>
      </c>
      <c r="J210" s="80">
        <v>0.10116700000000001</v>
      </c>
      <c r="K210" s="83">
        <v>0.72</v>
      </c>
      <c r="L210" s="83">
        <v>0.80945400000000001</v>
      </c>
      <c r="M210" s="83">
        <v>207.41</v>
      </c>
      <c r="N210" s="85">
        <v>1.58955</v>
      </c>
      <c r="O210" s="83">
        <v>205.821</v>
      </c>
      <c r="P210" s="85">
        <v>3.17909</v>
      </c>
      <c r="Q210" s="83">
        <v>209</v>
      </c>
      <c r="R210" s="85">
        <v>1.5211000000000001E-2</v>
      </c>
      <c r="S210" s="85">
        <v>0.18837799999999999</v>
      </c>
    </row>
    <row r="211" spans="2:19" x14ac:dyDescent="0.2">
      <c r="B211" s="80">
        <v>0.18</v>
      </c>
      <c r="C211" s="80">
        <v>0.33930700000000003</v>
      </c>
      <c r="D211" s="80">
        <v>246</v>
      </c>
      <c r="E211" s="80">
        <v>14</v>
      </c>
      <c r="F211" s="80">
        <v>232</v>
      </c>
      <c r="G211" s="80">
        <v>28</v>
      </c>
      <c r="H211" s="80">
        <v>260</v>
      </c>
      <c r="I211" s="80">
        <v>0.107692</v>
      </c>
      <c r="J211" s="80">
        <v>0.107692</v>
      </c>
      <c r="K211" s="83">
        <v>0.7</v>
      </c>
      <c r="L211" s="83">
        <v>0.80047400000000002</v>
      </c>
      <c r="M211" s="83">
        <v>208.31100000000001</v>
      </c>
      <c r="N211" s="85">
        <v>1.6887300000000001</v>
      </c>
      <c r="O211" s="83">
        <v>206.62299999999999</v>
      </c>
      <c r="P211" s="85">
        <v>3.3774500000000001</v>
      </c>
      <c r="Q211" s="83">
        <v>210</v>
      </c>
      <c r="R211" s="85">
        <v>1.6083099999999999E-2</v>
      </c>
      <c r="S211" s="85">
        <v>0.20344799999999999</v>
      </c>
    </row>
    <row r="212" spans="2:19" x14ac:dyDescent="0.2">
      <c r="B212" s="80">
        <v>0.17</v>
      </c>
      <c r="C212" s="80">
        <v>0.32391700000000001</v>
      </c>
      <c r="D212" s="80">
        <v>249</v>
      </c>
      <c r="E212" s="80">
        <v>16</v>
      </c>
      <c r="F212" s="80">
        <v>233</v>
      </c>
      <c r="G212" s="80">
        <v>32</v>
      </c>
      <c r="H212" s="80">
        <v>265</v>
      </c>
      <c r="I212" s="80">
        <v>0.120755</v>
      </c>
      <c r="J212" s="80">
        <v>0.119403</v>
      </c>
      <c r="K212" s="83">
        <v>0.7</v>
      </c>
      <c r="L212" s="83">
        <v>0.80047400000000002</v>
      </c>
      <c r="M212" s="83">
        <v>209.20699999999999</v>
      </c>
      <c r="N212" s="85">
        <v>1.79305</v>
      </c>
      <c r="O212" s="83">
        <v>207.41399999999999</v>
      </c>
      <c r="P212" s="85">
        <v>3.58609</v>
      </c>
      <c r="Q212" s="83">
        <v>211</v>
      </c>
      <c r="R212" s="85">
        <v>1.6995699999999999E-2</v>
      </c>
      <c r="S212" s="85">
        <v>0.20344799999999999</v>
      </c>
    </row>
    <row r="213" spans="2:19" x14ac:dyDescent="0.2">
      <c r="B213" s="80">
        <v>0.16</v>
      </c>
      <c r="C213" s="80">
        <v>0.30816900000000003</v>
      </c>
      <c r="D213" s="80">
        <v>252</v>
      </c>
      <c r="E213" s="80">
        <v>16</v>
      </c>
      <c r="F213" s="80">
        <v>236</v>
      </c>
      <c r="G213" s="80">
        <v>32</v>
      </c>
      <c r="H213" s="80">
        <v>268</v>
      </c>
      <c r="I213" s="80">
        <v>0.119403</v>
      </c>
      <c r="J213" s="80">
        <v>0.119403</v>
      </c>
      <c r="K213" s="83">
        <v>0.69</v>
      </c>
      <c r="L213" s="83">
        <v>0.79582600000000003</v>
      </c>
      <c r="M213" s="83">
        <v>210.09700000000001</v>
      </c>
      <c r="N213" s="85">
        <v>1.90265</v>
      </c>
      <c r="O213" s="83">
        <v>208.19499999999999</v>
      </c>
      <c r="P213" s="85">
        <v>3.8052999999999999</v>
      </c>
      <c r="Q213" s="83">
        <v>212</v>
      </c>
      <c r="R213" s="85">
        <v>1.79495E-2</v>
      </c>
      <c r="S213" s="85">
        <v>0.219197</v>
      </c>
    </row>
    <row r="214" spans="2:19" x14ac:dyDescent="0.2">
      <c r="B214" s="80">
        <v>0.15</v>
      </c>
      <c r="C214" s="80">
        <v>0.29205399999999998</v>
      </c>
      <c r="D214" s="80">
        <v>255</v>
      </c>
      <c r="E214" s="80">
        <v>18</v>
      </c>
      <c r="F214" s="80">
        <v>237</v>
      </c>
      <c r="G214" s="80">
        <v>36</v>
      </c>
      <c r="H214" s="80">
        <v>273</v>
      </c>
      <c r="I214" s="80">
        <v>0.13186800000000001</v>
      </c>
      <c r="J214" s="80">
        <v>0.13186800000000001</v>
      </c>
      <c r="K214" s="83">
        <v>0.66</v>
      </c>
      <c r="L214" s="83">
        <v>0.78122400000000003</v>
      </c>
      <c r="M214" s="83">
        <v>210.982</v>
      </c>
      <c r="N214" s="85">
        <v>2.0176799999999999</v>
      </c>
      <c r="O214" s="83">
        <v>208.965</v>
      </c>
      <c r="P214" s="85">
        <v>4.0353599999999998</v>
      </c>
      <c r="Q214" s="83">
        <v>213</v>
      </c>
      <c r="R214" s="85">
        <v>1.8945400000000001E-2</v>
      </c>
      <c r="S214" s="85">
        <v>0.23557600000000001</v>
      </c>
    </row>
    <row r="215" spans="2:19" x14ac:dyDescent="0.2">
      <c r="B215" s="80">
        <v>0.14000000000000001</v>
      </c>
      <c r="C215" s="80">
        <v>0.27556399999999998</v>
      </c>
      <c r="D215" s="80">
        <v>259</v>
      </c>
      <c r="E215" s="80">
        <v>19</v>
      </c>
      <c r="F215" s="80">
        <v>240</v>
      </c>
      <c r="G215" s="80">
        <v>38</v>
      </c>
      <c r="H215" s="80">
        <v>278</v>
      </c>
      <c r="I215" s="80">
        <v>0.13669100000000001</v>
      </c>
      <c r="J215" s="80">
        <v>0.13669100000000001</v>
      </c>
      <c r="K215" s="83">
        <v>0.66</v>
      </c>
      <c r="L215" s="83">
        <v>0.78122400000000003</v>
      </c>
      <c r="M215" s="83">
        <v>211.86199999999999</v>
      </c>
      <c r="N215" s="85">
        <v>2.1382699999999999</v>
      </c>
      <c r="O215" s="83">
        <v>209.72300000000001</v>
      </c>
      <c r="P215" s="85">
        <v>4.2765399999999998</v>
      </c>
      <c r="Q215" s="83">
        <v>214</v>
      </c>
      <c r="R215" s="85">
        <v>1.9983799999999999E-2</v>
      </c>
      <c r="S215" s="85">
        <v>0.23557600000000001</v>
      </c>
    </row>
    <row r="216" spans="2:19" x14ac:dyDescent="0.2">
      <c r="B216" s="80">
        <v>0.13</v>
      </c>
      <c r="C216" s="80">
        <v>0.25868999999999998</v>
      </c>
      <c r="D216" s="80">
        <v>259</v>
      </c>
      <c r="E216" s="80">
        <v>23</v>
      </c>
      <c r="F216" s="80">
        <v>236</v>
      </c>
      <c r="G216" s="80">
        <v>46</v>
      </c>
      <c r="H216" s="80">
        <v>282</v>
      </c>
      <c r="I216" s="80">
        <v>0.16312099999999999</v>
      </c>
      <c r="J216" s="80">
        <v>0.16312099999999999</v>
      </c>
      <c r="K216" s="83">
        <v>0.64</v>
      </c>
      <c r="L216" s="83">
        <v>0.77091299999999996</v>
      </c>
      <c r="M216" s="83">
        <v>212.73500000000001</v>
      </c>
      <c r="N216" s="85">
        <v>2.2645300000000002</v>
      </c>
      <c r="O216" s="83">
        <v>210.471</v>
      </c>
      <c r="P216" s="85">
        <v>4.5290699999999999</v>
      </c>
      <c r="Q216" s="83">
        <v>215</v>
      </c>
      <c r="R216" s="85">
        <v>2.1065400000000001E-2</v>
      </c>
      <c r="S216" s="85">
        <v>0.25252400000000003</v>
      </c>
    </row>
    <row r="217" spans="2:19" x14ac:dyDescent="0.2">
      <c r="B217" s="80">
        <v>0.12</v>
      </c>
      <c r="C217" s="80">
        <v>0.241422</v>
      </c>
      <c r="D217" s="80">
        <v>261</v>
      </c>
      <c r="E217" s="80">
        <v>24</v>
      </c>
      <c r="F217" s="80">
        <v>237</v>
      </c>
      <c r="G217" s="80">
        <v>48</v>
      </c>
      <c r="H217" s="80">
        <v>285</v>
      </c>
      <c r="I217" s="80">
        <v>0.16842099999999999</v>
      </c>
      <c r="J217" s="80">
        <v>0.16842099999999999</v>
      </c>
      <c r="K217" s="83">
        <v>0.63</v>
      </c>
      <c r="L217" s="83">
        <v>0.76557699999999995</v>
      </c>
      <c r="M217" s="83">
        <v>213.60300000000001</v>
      </c>
      <c r="N217" s="85">
        <v>2.3965900000000002</v>
      </c>
      <c r="O217" s="83">
        <v>211.20699999999999</v>
      </c>
      <c r="P217" s="85">
        <v>4.7931800000000004</v>
      </c>
      <c r="Q217" s="83">
        <v>216</v>
      </c>
      <c r="R217" s="85">
        <v>2.2190600000000001E-2</v>
      </c>
      <c r="S217" s="85">
        <v>0.26410299999999998</v>
      </c>
    </row>
    <row r="218" spans="2:19" x14ac:dyDescent="0.2">
      <c r="B218" s="80">
        <v>0.11</v>
      </c>
      <c r="C218" s="80">
        <v>0.22375300000000001</v>
      </c>
      <c r="D218" s="80">
        <v>263</v>
      </c>
      <c r="E218" s="80">
        <v>25</v>
      </c>
      <c r="F218" s="80">
        <v>238</v>
      </c>
      <c r="G218" s="80">
        <v>50</v>
      </c>
      <c r="H218" s="80">
        <v>288</v>
      </c>
      <c r="I218" s="80">
        <v>0.17361099999999999</v>
      </c>
      <c r="J218" s="80">
        <v>0.17361099999999999</v>
      </c>
      <c r="K218" s="83">
        <v>0.61</v>
      </c>
      <c r="L218" s="83">
        <v>0.75452900000000001</v>
      </c>
      <c r="M218" s="83">
        <v>214.465</v>
      </c>
      <c r="N218" s="85">
        <v>2.5345300000000002</v>
      </c>
      <c r="O218" s="83">
        <v>211.93100000000001</v>
      </c>
      <c r="P218" s="85">
        <v>5.0690600000000003</v>
      </c>
      <c r="Q218" s="83">
        <v>217</v>
      </c>
      <c r="R218" s="85">
        <v>2.3359700000000001E-2</v>
      </c>
      <c r="S218" s="85">
        <v>0.27587800000000001</v>
      </c>
    </row>
    <row r="219" spans="2:19" x14ac:dyDescent="0.2">
      <c r="B219" s="80">
        <v>0.1</v>
      </c>
      <c r="C219" s="80">
        <v>0.20567199999999999</v>
      </c>
      <c r="D219" s="80">
        <v>266</v>
      </c>
      <c r="E219" s="80">
        <v>26</v>
      </c>
      <c r="F219" s="80">
        <v>240</v>
      </c>
      <c r="G219" s="80">
        <v>52</v>
      </c>
      <c r="H219" s="80">
        <v>292</v>
      </c>
      <c r="I219" s="80">
        <v>0.17808199999999999</v>
      </c>
      <c r="J219" s="80">
        <v>0.17808199999999999</v>
      </c>
      <c r="K219" s="83">
        <v>0.6</v>
      </c>
      <c r="L219" s="83">
        <v>0.748811</v>
      </c>
      <c r="M219" s="83">
        <v>215.322</v>
      </c>
      <c r="N219" s="85">
        <v>2.6784500000000002</v>
      </c>
      <c r="O219" s="83">
        <v>212.643</v>
      </c>
      <c r="P219" s="85">
        <v>5.3569000000000004</v>
      </c>
      <c r="Q219" s="83">
        <v>218</v>
      </c>
      <c r="R219" s="85">
        <v>2.4572900000000002E-2</v>
      </c>
      <c r="S219" s="85">
        <v>0.287825</v>
      </c>
    </row>
    <row r="220" spans="2:19" x14ac:dyDescent="0.2">
      <c r="B220" s="80">
        <v>0.09</v>
      </c>
      <c r="C220" s="80">
        <v>0.187169</v>
      </c>
      <c r="D220" s="80">
        <v>270</v>
      </c>
      <c r="E220" s="80">
        <v>29</v>
      </c>
      <c r="F220" s="80">
        <v>241</v>
      </c>
      <c r="G220" s="80">
        <v>58</v>
      </c>
      <c r="H220" s="80">
        <v>299</v>
      </c>
      <c r="I220" s="80">
        <v>0.19398000000000001</v>
      </c>
      <c r="J220" s="80">
        <v>0.19141900000000001</v>
      </c>
      <c r="K220" s="83">
        <v>0.57999999999999996</v>
      </c>
      <c r="L220" s="83">
        <v>0.73697299999999999</v>
      </c>
      <c r="M220" s="83">
        <v>216.172</v>
      </c>
      <c r="N220" s="85">
        <v>2.8284099999999999</v>
      </c>
      <c r="O220" s="83">
        <v>213.34299999999999</v>
      </c>
      <c r="P220" s="85">
        <v>5.6568100000000001</v>
      </c>
      <c r="Q220" s="83">
        <v>219</v>
      </c>
      <c r="R220" s="85">
        <v>2.5830200000000001E-2</v>
      </c>
      <c r="S220" s="85">
        <v>0.29991499999999999</v>
      </c>
    </row>
    <row r="221" spans="2:19" x14ac:dyDescent="0.2">
      <c r="B221" s="80">
        <v>0.08</v>
      </c>
      <c r="C221" s="80">
        <v>0.168236</v>
      </c>
      <c r="D221" s="80">
        <v>274</v>
      </c>
      <c r="E221" s="80">
        <v>29</v>
      </c>
      <c r="F221" s="80">
        <v>245</v>
      </c>
      <c r="G221" s="80">
        <v>58</v>
      </c>
      <c r="H221" s="80">
        <v>303</v>
      </c>
      <c r="I221" s="80">
        <v>0.19141900000000001</v>
      </c>
      <c r="J221" s="80">
        <v>0.19141900000000001</v>
      </c>
      <c r="K221" s="83">
        <v>0.56999999999999995</v>
      </c>
      <c r="L221" s="83">
        <v>0.73084700000000002</v>
      </c>
      <c r="M221" s="83">
        <v>217.01599999999999</v>
      </c>
      <c r="N221" s="85">
        <v>2.98447</v>
      </c>
      <c r="O221" s="83">
        <v>214.03100000000001</v>
      </c>
      <c r="P221" s="85">
        <v>5.9689399999999999</v>
      </c>
      <c r="Q221" s="83">
        <v>220</v>
      </c>
      <c r="R221" s="85">
        <v>2.7131499999999999E-2</v>
      </c>
      <c r="S221" s="85">
        <v>0.31211899999999998</v>
      </c>
    </row>
    <row r="222" spans="2:19" x14ac:dyDescent="0.2">
      <c r="B222" s="80">
        <v>7.0000000000000007E-2</v>
      </c>
      <c r="C222" s="80">
        <v>0.14886199999999999</v>
      </c>
      <c r="D222" s="80">
        <v>284</v>
      </c>
      <c r="E222" s="80">
        <v>31</v>
      </c>
      <c r="F222" s="80">
        <v>253</v>
      </c>
      <c r="G222" s="80">
        <v>62</v>
      </c>
      <c r="H222" s="80">
        <v>315</v>
      </c>
      <c r="I222" s="80">
        <v>0.196825</v>
      </c>
      <c r="J222" s="80">
        <v>0.196825</v>
      </c>
      <c r="K222" s="83">
        <v>0.56000000000000005</v>
      </c>
      <c r="L222" s="83">
        <v>0.72457700000000003</v>
      </c>
      <c r="M222" s="83">
        <v>217.85300000000001</v>
      </c>
      <c r="N222" s="85">
        <v>3.1466699999999999</v>
      </c>
      <c r="O222" s="83">
        <v>214.70699999999999</v>
      </c>
      <c r="P222" s="85">
        <v>6.2933500000000002</v>
      </c>
      <c r="Q222" s="83">
        <v>221</v>
      </c>
      <c r="R222" s="85">
        <v>2.8476700000000001E-2</v>
      </c>
      <c r="S222" s="85">
        <v>0.33057399999999998</v>
      </c>
    </row>
    <row r="223" spans="2:19" x14ac:dyDescent="0.2">
      <c r="B223" s="80">
        <v>0.06</v>
      </c>
      <c r="C223" s="80">
        <v>0.12903600000000001</v>
      </c>
      <c r="D223" s="80">
        <v>287</v>
      </c>
      <c r="E223" s="80">
        <v>35</v>
      </c>
      <c r="F223" s="80">
        <v>252</v>
      </c>
      <c r="G223" s="80">
        <v>70</v>
      </c>
      <c r="H223" s="80">
        <v>322</v>
      </c>
      <c r="I223" s="80">
        <v>0.217391</v>
      </c>
      <c r="J223" s="80">
        <v>0.217391</v>
      </c>
      <c r="K223" s="83">
        <v>0.56000000000000005</v>
      </c>
      <c r="L223" s="83">
        <v>0.72457700000000003</v>
      </c>
      <c r="M223" s="83">
        <v>218.685</v>
      </c>
      <c r="N223" s="85">
        <v>3.3150499999999998</v>
      </c>
      <c r="O223" s="83">
        <v>215.37</v>
      </c>
      <c r="P223" s="85">
        <v>6.6300999999999997</v>
      </c>
      <c r="Q223" s="83">
        <v>222</v>
      </c>
      <c r="R223" s="85">
        <v>2.9865300000000001E-2</v>
      </c>
      <c r="S223" s="85">
        <v>0.33057399999999998</v>
      </c>
    </row>
    <row r="224" spans="2:19" x14ac:dyDescent="0.2">
      <c r="B224" s="80">
        <v>0.05</v>
      </c>
      <c r="C224" s="80">
        <v>0.108749</v>
      </c>
      <c r="D224" s="80">
        <v>297</v>
      </c>
      <c r="E224" s="80">
        <v>40</v>
      </c>
      <c r="F224" s="80">
        <v>257</v>
      </c>
      <c r="G224" s="80">
        <v>80</v>
      </c>
      <c r="H224" s="80">
        <v>337</v>
      </c>
      <c r="I224" s="80">
        <v>0.23738899999999999</v>
      </c>
      <c r="J224" s="80">
        <v>0.23738899999999999</v>
      </c>
      <c r="K224" s="83">
        <v>0.55000000000000004</v>
      </c>
      <c r="L224" s="83">
        <v>0.71816199999999997</v>
      </c>
      <c r="M224" s="83">
        <v>219.51</v>
      </c>
      <c r="N224" s="85">
        <v>3.4896099999999999</v>
      </c>
      <c r="O224" s="83">
        <v>216.02099999999999</v>
      </c>
      <c r="P224" s="85">
        <v>6.9792100000000001</v>
      </c>
      <c r="Q224" s="83">
        <v>223</v>
      </c>
      <c r="R224" s="85">
        <v>3.1296900000000002E-2</v>
      </c>
      <c r="S224" s="85">
        <v>0.355294</v>
      </c>
    </row>
    <row r="225" spans="3:19" x14ac:dyDescent="0.2">
      <c r="C225" s="80"/>
      <c r="I225" s="80"/>
      <c r="K225" s="83">
        <v>0.55000000000000004</v>
      </c>
      <c r="L225" s="83">
        <v>0.71816199999999997</v>
      </c>
      <c r="M225" s="83">
        <v>220.33</v>
      </c>
      <c r="N225" s="85">
        <v>3.6703399999999999</v>
      </c>
      <c r="O225" s="83">
        <v>216.65899999999999</v>
      </c>
      <c r="P225" s="85">
        <v>7.3406799999999999</v>
      </c>
      <c r="Q225" s="83">
        <v>224</v>
      </c>
      <c r="R225" s="85">
        <v>3.2770899999999999E-2</v>
      </c>
      <c r="S225" s="85">
        <v>0.355294</v>
      </c>
    </row>
    <row r="226" spans="3:19" x14ac:dyDescent="0.2">
      <c r="C226" s="80"/>
      <c r="I226" s="80"/>
      <c r="K226" s="83">
        <v>0.54</v>
      </c>
      <c r="L226" s="83">
        <v>0.71159700000000004</v>
      </c>
      <c r="M226" s="83">
        <v>221.143</v>
      </c>
      <c r="N226" s="85">
        <v>3.8572299999999999</v>
      </c>
      <c r="O226" s="83">
        <v>217.286</v>
      </c>
      <c r="P226" s="85">
        <v>7.7144599999999999</v>
      </c>
      <c r="Q226" s="83">
        <v>225</v>
      </c>
      <c r="R226" s="85">
        <v>3.4286499999999998E-2</v>
      </c>
      <c r="S226" s="85">
        <v>0.37378099999999997</v>
      </c>
    </row>
    <row r="227" spans="3:19" x14ac:dyDescent="0.2">
      <c r="C227" s="80"/>
      <c r="I227" s="80"/>
      <c r="K227" s="83">
        <v>0.52</v>
      </c>
      <c r="L227" s="83">
        <v>0.69800499999999999</v>
      </c>
      <c r="M227" s="83">
        <v>221.95</v>
      </c>
      <c r="N227" s="85">
        <v>4.0502399999999996</v>
      </c>
      <c r="O227" s="83">
        <v>217.9</v>
      </c>
      <c r="P227" s="85">
        <v>8.1004799999999992</v>
      </c>
      <c r="Q227" s="83">
        <v>226</v>
      </c>
      <c r="R227" s="85">
        <v>3.5842800000000001E-2</v>
      </c>
      <c r="S227" s="85">
        <v>0.38602199999999998</v>
      </c>
    </row>
    <row r="228" spans="3:19" x14ac:dyDescent="0.2">
      <c r="C228" s="80"/>
      <c r="I228" s="80"/>
      <c r="K228" s="83">
        <v>0.47</v>
      </c>
      <c r="L228" s="83">
        <v>0.66115599999999997</v>
      </c>
      <c r="M228" s="83">
        <v>222.751</v>
      </c>
      <c r="N228" s="85">
        <v>4.2493100000000004</v>
      </c>
      <c r="O228" s="83">
        <v>218.501</v>
      </c>
      <c r="P228" s="85">
        <v>8.4986300000000004</v>
      </c>
      <c r="Q228" s="83">
        <v>227</v>
      </c>
      <c r="R228" s="85">
        <v>3.7438899999999997E-2</v>
      </c>
      <c r="S228" s="85">
        <v>0.39816000000000001</v>
      </c>
    </row>
    <row r="229" spans="3:19" x14ac:dyDescent="0.2">
      <c r="C229" s="80"/>
      <c r="I229" s="80"/>
      <c r="K229" s="83">
        <v>0.46</v>
      </c>
      <c r="L229" s="83">
        <v>0.65326300000000004</v>
      </c>
      <c r="M229" s="83">
        <v>223.54599999999999</v>
      </c>
      <c r="N229" s="85">
        <v>4.4543900000000001</v>
      </c>
      <c r="O229" s="83">
        <v>219.09100000000001</v>
      </c>
      <c r="P229" s="85">
        <v>8.9087899999999998</v>
      </c>
      <c r="Q229" s="83">
        <v>228</v>
      </c>
      <c r="R229" s="85">
        <v>3.90736E-2</v>
      </c>
      <c r="S229" s="85">
        <v>0.410165</v>
      </c>
    </row>
    <row r="230" spans="3:19" x14ac:dyDescent="0.2">
      <c r="C230" s="80"/>
      <c r="I230" s="80"/>
      <c r="K230" s="83">
        <v>0.44</v>
      </c>
      <c r="L230" s="83">
        <v>0.63692199999999999</v>
      </c>
      <c r="M230" s="83">
        <v>224.33500000000001</v>
      </c>
      <c r="N230" s="85">
        <v>4.6653900000000004</v>
      </c>
      <c r="O230" s="83">
        <v>219.66900000000001</v>
      </c>
      <c r="P230" s="85">
        <v>9.3307900000000004</v>
      </c>
      <c r="Q230" s="83">
        <v>229</v>
      </c>
      <c r="R230" s="85">
        <v>4.0745799999999999E-2</v>
      </c>
      <c r="S230" s="85">
        <v>0.42201</v>
      </c>
    </row>
    <row r="231" spans="3:19" x14ac:dyDescent="0.2">
      <c r="C231" s="80"/>
      <c r="I231" s="80"/>
      <c r="K231" s="83">
        <v>0.43</v>
      </c>
      <c r="L231" s="83">
        <v>0.62846500000000005</v>
      </c>
      <c r="M231" s="83">
        <v>225.11799999999999</v>
      </c>
      <c r="N231" s="85">
        <v>4.8822200000000002</v>
      </c>
      <c r="O231" s="83">
        <v>220.23599999999999</v>
      </c>
      <c r="P231" s="85">
        <v>9.7644500000000001</v>
      </c>
      <c r="Q231" s="83">
        <v>230</v>
      </c>
      <c r="R231" s="85">
        <v>4.2454100000000002E-2</v>
      </c>
      <c r="S231" s="85">
        <v>0.433668</v>
      </c>
    </row>
    <row r="232" spans="3:19" x14ac:dyDescent="0.2">
      <c r="C232" s="80"/>
      <c r="I232" s="80"/>
      <c r="K232" s="83">
        <v>0.41</v>
      </c>
      <c r="L232" s="83">
        <v>0.61095500000000003</v>
      </c>
      <c r="M232" s="83">
        <v>225.89500000000001</v>
      </c>
      <c r="N232" s="85">
        <v>5.1047799999999999</v>
      </c>
      <c r="O232" s="83">
        <v>220.79</v>
      </c>
      <c r="P232" s="85">
        <v>10.2096</v>
      </c>
      <c r="Q232" s="83">
        <v>231</v>
      </c>
      <c r="R232" s="85">
        <v>4.4197199999999999E-2</v>
      </c>
      <c r="S232" s="85">
        <v>0.44511499999999998</v>
      </c>
    </row>
    <row r="233" spans="3:19" x14ac:dyDescent="0.2">
      <c r="C233" s="80"/>
      <c r="I233" s="80"/>
      <c r="K233" s="83">
        <v>0.4</v>
      </c>
      <c r="L233" s="83">
        <v>0.60189300000000001</v>
      </c>
      <c r="M233" s="83">
        <v>226.667</v>
      </c>
      <c r="N233" s="85">
        <v>5.3329300000000002</v>
      </c>
      <c r="O233" s="83">
        <v>221.334</v>
      </c>
      <c r="P233" s="85">
        <v>10.665900000000001</v>
      </c>
      <c r="Q233" s="83">
        <v>232</v>
      </c>
      <c r="R233" s="85">
        <v>4.5973600000000003E-2</v>
      </c>
      <c r="S233" s="85">
        <v>0.45632699999999998</v>
      </c>
    </row>
    <row r="234" spans="3:19" x14ac:dyDescent="0.2">
      <c r="C234" s="80"/>
      <c r="I234" s="80"/>
      <c r="K234" s="83">
        <v>0.39</v>
      </c>
      <c r="L234" s="83">
        <v>0.59262000000000004</v>
      </c>
      <c r="M234" s="83">
        <v>227.43299999999999</v>
      </c>
      <c r="N234" s="85">
        <v>5.5665699999999996</v>
      </c>
      <c r="O234" s="83">
        <v>221.86699999999999</v>
      </c>
      <c r="P234" s="85">
        <v>11.133100000000001</v>
      </c>
      <c r="Q234" s="83">
        <v>233</v>
      </c>
      <c r="R234" s="85">
        <v>4.7781700000000003E-2</v>
      </c>
      <c r="S234" s="85">
        <v>0.47266000000000002</v>
      </c>
    </row>
    <row r="235" spans="3:19" x14ac:dyDescent="0.2">
      <c r="C235" s="80"/>
      <c r="I235" s="80"/>
      <c r="K235" s="83">
        <v>0.39</v>
      </c>
      <c r="L235" s="83">
        <v>0.59262000000000004</v>
      </c>
      <c r="M235" s="83">
        <v>228.19399999999999</v>
      </c>
      <c r="N235" s="85">
        <v>5.8055500000000002</v>
      </c>
      <c r="O235" s="83">
        <v>222.38900000000001</v>
      </c>
      <c r="P235" s="85">
        <v>11.6111</v>
      </c>
      <c r="Q235" s="83">
        <v>234</v>
      </c>
      <c r="R235" s="85">
        <v>4.96201E-2</v>
      </c>
      <c r="S235" s="85">
        <v>0.47266000000000002</v>
      </c>
    </row>
    <row r="236" spans="3:19" x14ac:dyDescent="0.2">
      <c r="C236" s="80"/>
      <c r="I236" s="80"/>
      <c r="K236" s="83">
        <v>0.37</v>
      </c>
      <c r="L236" s="83">
        <v>0.57342000000000004</v>
      </c>
      <c r="M236" s="83">
        <v>228.95</v>
      </c>
      <c r="N236" s="85">
        <v>6.0497199999999998</v>
      </c>
      <c r="O236" s="83">
        <v>222.90100000000001</v>
      </c>
      <c r="P236" s="85">
        <v>12.099399999999999</v>
      </c>
      <c r="Q236" s="83">
        <v>235</v>
      </c>
      <c r="R236" s="85">
        <v>5.1486999999999998E-2</v>
      </c>
      <c r="S236" s="85">
        <v>0.49344300000000002</v>
      </c>
    </row>
    <row r="237" spans="3:19" x14ac:dyDescent="0.2">
      <c r="C237" s="80"/>
      <c r="I237" s="80"/>
      <c r="K237" s="83">
        <v>0.37</v>
      </c>
      <c r="L237" s="83">
        <v>0.57342000000000004</v>
      </c>
      <c r="M237" s="83">
        <v>229.70099999999999</v>
      </c>
      <c r="N237" s="85">
        <v>6.29894</v>
      </c>
      <c r="O237" s="83">
        <v>223.40199999999999</v>
      </c>
      <c r="P237" s="85">
        <v>12.597899999999999</v>
      </c>
      <c r="Q237" s="83">
        <v>236</v>
      </c>
      <c r="R237" s="85">
        <v>5.3380799999999999E-2</v>
      </c>
      <c r="S237" s="85">
        <v>0.49344300000000002</v>
      </c>
    </row>
    <row r="238" spans="3:19" x14ac:dyDescent="0.2">
      <c r="C238" s="80"/>
      <c r="I238" s="80"/>
      <c r="K238" s="83">
        <v>0.36</v>
      </c>
      <c r="L238" s="83">
        <v>0.56348399999999998</v>
      </c>
      <c r="M238" s="83">
        <v>230.447</v>
      </c>
      <c r="N238" s="85">
        <v>6.5530400000000002</v>
      </c>
      <c r="O238" s="83">
        <v>223.89400000000001</v>
      </c>
      <c r="P238" s="85">
        <v>13.1061</v>
      </c>
      <c r="Q238" s="83">
        <v>237</v>
      </c>
      <c r="R238" s="85">
        <v>5.5300000000000002E-2</v>
      </c>
      <c r="S238" s="85">
        <v>0.50822299999999998</v>
      </c>
    </row>
    <row r="239" spans="3:19" x14ac:dyDescent="0.2">
      <c r="C239" s="80"/>
      <c r="I239" s="80"/>
      <c r="K239" s="83">
        <v>0.35</v>
      </c>
      <c r="L239" s="83">
        <v>0.55331600000000003</v>
      </c>
      <c r="M239" s="83">
        <v>231.18799999999999</v>
      </c>
      <c r="N239" s="85">
        <v>6.8118699999999999</v>
      </c>
      <c r="O239" s="83">
        <v>224.376</v>
      </c>
      <c r="P239" s="85">
        <v>13.623699999999999</v>
      </c>
      <c r="Q239" s="83">
        <v>238</v>
      </c>
      <c r="R239" s="85">
        <v>5.7242599999999998E-2</v>
      </c>
      <c r="S239" s="85">
        <v>0.51767200000000002</v>
      </c>
    </row>
    <row r="240" spans="3:19" x14ac:dyDescent="0.2">
      <c r="C240" s="80"/>
      <c r="I240" s="80"/>
      <c r="K240" s="83">
        <v>0.34</v>
      </c>
      <c r="L240" s="83">
        <v>0.54291199999999995</v>
      </c>
      <c r="M240" s="83">
        <v>231.92500000000001</v>
      </c>
      <c r="N240" s="85">
        <v>7.0752600000000001</v>
      </c>
      <c r="O240" s="83">
        <v>224.84899999999999</v>
      </c>
      <c r="P240" s="85">
        <v>14.150499999999999</v>
      </c>
      <c r="Q240" s="83">
        <v>239</v>
      </c>
      <c r="R240" s="85">
        <v>5.9207200000000001E-2</v>
      </c>
      <c r="S240" s="85">
        <v>0.52678999999999998</v>
      </c>
    </row>
    <row r="241" spans="3:19" x14ac:dyDescent="0.2">
      <c r="C241" s="80"/>
      <c r="I241" s="80"/>
      <c r="K241" s="83">
        <v>0.32</v>
      </c>
      <c r="L241" s="83">
        <v>0.52137</v>
      </c>
      <c r="M241" s="83">
        <v>232.65700000000001</v>
      </c>
      <c r="N241" s="85">
        <v>7.3430400000000002</v>
      </c>
      <c r="O241" s="83">
        <v>225.31399999999999</v>
      </c>
      <c r="P241" s="85">
        <v>14.6861</v>
      </c>
      <c r="Q241" s="83">
        <v>240</v>
      </c>
      <c r="R241" s="85">
        <v>6.1192000000000003E-2</v>
      </c>
      <c r="S241" s="85">
        <v>0.53557100000000002</v>
      </c>
    </row>
    <row r="242" spans="3:19" x14ac:dyDescent="0.2">
      <c r="C242" s="80"/>
      <c r="I242" s="80"/>
      <c r="K242" s="83">
        <v>0.31</v>
      </c>
      <c r="L242" s="83">
        <v>0.51022100000000004</v>
      </c>
      <c r="M242" s="83">
        <v>233.38499999999999</v>
      </c>
      <c r="N242" s="85">
        <v>7.6150399999999996</v>
      </c>
      <c r="O242" s="83">
        <v>225.77</v>
      </c>
      <c r="P242" s="85">
        <v>15.2301</v>
      </c>
      <c r="Q242" s="83">
        <v>241</v>
      </c>
      <c r="R242" s="85">
        <v>6.3195299999999996E-2</v>
      </c>
      <c r="S242" s="85">
        <v>0.54401200000000005</v>
      </c>
    </row>
    <row r="243" spans="3:19" x14ac:dyDescent="0.2">
      <c r="C243" s="80"/>
      <c r="I243" s="80"/>
      <c r="K243" s="83">
        <v>0.3</v>
      </c>
      <c r="L243" s="83">
        <v>0.49881300000000001</v>
      </c>
      <c r="M243" s="83">
        <v>234.10900000000001</v>
      </c>
      <c r="N243" s="85">
        <v>7.8910900000000002</v>
      </c>
      <c r="O243" s="83">
        <v>226.21799999999999</v>
      </c>
      <c r="P243" s="85">
        <v>15.7822</v>
      </c>
      <c r="Q243" s="83">
        <v>242</v>
      </c>
      <c r="R243" s="85">
        <v>6.5215599999999999E-2</v>
      </c>
      <c r="S243" s="85">
        <v>0.55603400000000003</v>
      </c>
    </row>
    <row r="244" spans="3:19" x14ac:dyDescent="0.2">
      <c r="C244" s="80"/>
      <c r="I244" s="80"/>
      <c r="K244" s="83">
        <v>0.3</v>
      </c>
      <c r="L244" s="83">
        <v>0.49881300000000001</v>
      </c>
      <c r="M244" s="83">
        <v>234.82900000000001</v>
      </c>
      <c r="N244" s="85">
        <v>8.1710200000000004</v>
      </c>
      <c r="O244" s="83">
        <v>226.65799999999999</v>
      </c>
      <c r="P244" s="85">
        <v>16.341999999999999</v>
      </c>
      <c r="Q244" s="83">
        <v>243</v>
      </c>
      <c r="R244" s="85">
        <v>6.7251199999999997E-2</v>
      </c>
      <c r="S244" s="85">
        <v>0.55603400000000003</v>
      </c>
    </row>
    <row r="245" spans="3:19" x14ac:dyDescent="0.2">
      <c r="C245" s="80"/>
      <c r="I245" s="80"/>
      <c r="K245" s="83">
        <v>0.28999999999999998</v>
      </c>
      <c r="L245" s="83">
        <v>0.48713899999999999</v>
      </c>
      <c r="M245" s="83">
        <v>235.54499999999999</v>
      </c>
      <c r="N245" s="85">
        <v>8.4546600000000005</v>
      </c>
      <c r="O245" s="83">
        <v>227.09100000000001</v>
      </c>
      <c r="P245" s="85">
        <v>16.909300000000002</v>
      </c>
      <c r="Q245" s="83">
        <v>244</v>
      </c>
      <c r="R245" s="85">
        <v>6.9300500000000001E-2</v>
      </c>
      <c r="S245" s="85">
        <v>0.56729499999999999</v>
      </c>
    </row>
    <row r="246" spans="3:19" x14ac:dyDescent="0.2">
      <c r="C246" s="80"/>
      <c r="I246" s="80"/>
      <c r="K246" s="83">
        <v>0.28000000000000003</v>
      </c>
      <c r="L246" s="83">
        <v>0.47519299999999998</v>
      </c>
      <c r="M246" s="83">
        <v>236.25800000000001</v>
      </c>
      <c r="N246" s="85">
        <v>8.7418399999999998</v>
      </c>
      <c r="O246" s="83">
        <v>227.51599999999999</v>
      </c>
      <c r="P246" s="85">
        <v>17.483699999999999</v>
      </c>
      <c r="Q246" s="83">
        <v>245</v>
      </c>
      <c r="R246" s="85">
        <v>7.1361999999999995E-2</v>
      </c>
      <c r="S246" s="85">
        <v>0.57438299999999998</v>
      </c>
    </row>
    <row r="247" spans="3:19" x14ac:dyDescent="0.2">
      <c r="C247" s="80"/>
      <c r="I247" s="80"/>
      <c r="K247" s="83">
        <v>0.27</v>
      </c>
      <c r="L247" s="83">
        <v>0.46296799999999999</v>
      </c>
      <c r="M247" s="83">
        <v>236.96799999999999</v>
      </c>
      <c r="N247" s="85">
        <v>9.0324100000000005</v>
      </c>
      <c r="O247" s="83">
        <v>227.935</v>
      </c>
      <c r="P247" s="85">
        <v>18.064800000000002</v>
      </c>
      <c r="Q247" s="83">
        <v>246</v>
      </c>
      <c r="R247" s="85">
        <v>7.3434200000000005E-2</v>
      </c>
      <c r="S247" s="85">
        <v>0.58757999999999999</v>
      </c>
    </row>
    <row r="248" spans="3:19" x14ac:dyDescent="0.2">
      <c r="C248" s="80"/>
      <c r="I248" s="80"/>
      <c r="K248" s="83">
        <v>0.27</v>
      </c>
      <c r="L248" s="83">
        <v>0.46296799999999999</v>
      </c>
      <c r="M248" s="83">
        <v>237.67400000000001</v>
      </c>
      <c r="N248" s="85">
        <v>9.3261900000000004</v>
      </c>
      <c r="O248" s="83">
        <v>228.34800000000001</v>
      </c>
      <c r="P248" s="85">
        <v>18.6524</v>
      </c>
      <c r="Q248" s="83">
        <v>247</v>
      </c>
      <c r="R248" s="85">
        <v>7.5515700000000005E-2</v>
      </c>
      <c r="S248" s="85">
        <v>0.58757999999999999</v>
      </c>
    </row>
    <row r="249" spans="3:19" x14ac:dyDescent="0.2">
      <c r="C249" s="80"/>
      <c r="I249" s="80"/>
      <c r="K249" s="83">
        <v>0.27</v>
      </c>
      <c r="L249" s="83">
        <v>0.46296799999999999</v>
      </c>
      <c r="M249" s="83">
        <v>238.37700000000001</v>
      </c>
      <c r="N249" s="85">
        <v>9.62303</v>
      </c>
      <c r="O249" s="83">
        <v>228.75399999999999</v>
      </c>
      <c r="P249" s="85">
        <v>19.246099999999998</v>
      </c>
      <c r="Q249" s="83">
        <v>248</v>
      </c>
      <c r="R249" s="85">
        <v>7.7605099999999996E-2</v>
      </c>
      <c r="S249" s="85">
        <v>0.58757999999999999</v>
      </c>
    </row>
    <row r="250" spans="3:19" x14ac:dyDescent="0.2">
      <c r="C250" s="80"/>
      <c r="I250" s="80"/>
      <c r="K250" s="83">
        <v>0.26</v>
      </c>
      <c r="L250" s="83">
        <v>0.450459</v>
      </c>
      <c r="M250" s="83">
        <v>239.077</v>
      </c>
      <c r="N250" s="85">
        <v>9.9227900000000009</v>
      </c>
      <c r="O250" s="83">
        <v>229.154</v>
      </c>
      <c r="P250" s="85">
        <v>19.845600000000001</v>
      </c>
      <c r="Q250" s="83">
        <v>249</v>
      </c>
      <c r="R250" s="85">
        <v>7.9701099999999997E-2</v>
      </c>
      <c r="S250" s="85">
        <v>0.59951600000000005</v>
      </c>
    </row>
    <row r="251" spans="3:19" x14ac:dyDescent="0.2">
      <c r="C251" s="80"/>
      <c r="I251" s="80"/>
      <c r="K251" s="83">
        <v>0.25</v>
      </c>
      <c r="L251" s="83">
        <v>0.43765900000000002</v>
      </c>
      <c r="M251" s="83">
        <v>239.77500000000001</v>
      </c>
      <c r="N251" s="85">
        <v>10.225300000000001</v>
      </c>
      <c r="O251" s="83">
        <v>229.54900000000001</v>
      </c>
      <c r="P251" s="85">
        <v>20.450600000000001</v>
      </c>
      <c r="Q251" s="83">
        <v>250</v>
      </c>
      <c r="R251" s="85">
        <v>8.1802399999999997E-2</v>
      </c>
      <c r="S251" s="85">
        <v>0.60503200000000001</v>
      </c>
    </row>
    <row r="252" spans="3:19" x14ac:dyDescent="0.2">
      <c r="C252" s="80"/>
      <c r="I252" s="80"/>
      <c r="K252" s="83">
        <v>0.24</v>
      </c>
      <c r="L252" s="83">
        <v>0.42455999999999999</v>
      </c>
      <c r="M252" s="83">
        <v>240.47</v>
      </c>
      <c r="N252" s="85">
        <v>10.5304</v>
      </c>
      <c r="O252" s="83">
        <v>229.93899999999999</v>
      </c>
      <c r="P252" s="85">
        <v>21.0608</v>
      </c>
      <c r="Q252" s="83">
        <v>251</v>
      </c>
      <c r="R252" s="85">
        <v>8.3907700000000002E-2</v>
      </c>
      <c r="S252" s="85">
        <v>0.61276600000000003</v>
      </c>
    </row>
    <row r="253" spans="3:19" x14ac:dyDescent="0.2">
      <c r="C253" s="80"/>
      <c r="I253" s="80"/>
      <c r="K253" s="83">
        <v>0.24</v>
      </c>
      <c r="L253" s="83">
        <v>0.42455999999999999</v>
      </c>
      <c r="M253" s="83">
        <v>241.16200000000001</v>
      </c>
      <c r="N253" s="85">
        <v>10.837999999999999</v>
      </c>
      <c r="O253" s="83">
        <v>230.32400000000001</v>
      </c>
      <c r="P253" s="85">
        <v>21.675999999999998</v>
      </c>
      <c r="Q253" s="83">
        <v>252</v>
      </c>
      <c r="R253" s="85">
        <v>8.6015999999999995E-2</v>
      </c>
      <c r="S253" s="85">
        <v>0.61276600000000003</v>
      </c>
    </row>
    <row r="254" spans="3:19" x14ac:dyDescent="0.2">
      <c r="C254" s="80"/>
      <c r="I254" s="80"/>
      <c r="K254" s="83">
        <v>0.22</v>
      </c>
      <c r="L254" s="83">
        <v>0.39744000000000002</v>
      </c>
      <c r="M254" s="83">
        <v>241.852</v>
      </c>
      <c r="N254" s="85">
        <v>11.148</v>
      </c>
      <c r="O254" s="83">
        <v>230.70400000000001</v>
      </c>
      <c r="P254" s="85">
        <v>22.2959</v>
      </c>
      <c r="Q254" s="83">
        <v>253</v>
      </c>
      <c r="R254" s="85">
        <v>8.8126099999999999E-2</v>
      </c>
      <c r="S254" s="85">
        <v>0.61988299999999996</v>
      </c>
    </row>
    <row r="255" spans="3:19" x14ac:dyDescent="0.2">
      <c r="C255" s="80"/>
      <c r="I255" s="80"/>
      <c r="K255" s="83">
        <v>0.21</v>
      </c>
      <c r="L255" s="83">
        <v>0.383405</v>
      </c>
      <c r="M255" s="83">
        <v>242.54</v>
      </c>
      <c r="N255" s="85">
        <v>11.460100000000001</v>
      </c>
      <c r="O255" s="83">
        <v>231.08</v>
      </c>
      <c r="P255" s="85">
        <v>22.920200000000001</v>
      </c>
      <c r="Q255" s="83">
        <v>254</v>
      </c>
      <c r="R255" s="85">
        <v>9.0236999999999998E-2</v>
      </c>
      <c r="S255" s="85">
        <v>0.62641800000000003</v>
      </c>
    </row>
    <row r="256" spans="3:19" x14ac:dyDescent="0.2">
      <c r="C256" s="80"/>
      <c r="I256" s="80"/>
      <c r="K256" s="83">
        <v>0.21</v>
      </c>
      <c r="L256" s="83">
        <v>0.383405</v>
      </c>
      <c r="M256" s="83">
        <v>243.226</v>
      </c>
      <c r="N256" s="85">
        <v>11.7743</v>
      </c>
      <c r="O256" s="83">
        <v>231.45099999999999</v>
      </c>
      <c r="P256" s="85">
        <v>23.5487</v>
      </c>
      <c r="Q256" s="83">
        <v>255</v>
      </c>
      <c r="R256" s="85">
        <v>9.2347700000000005E-2</v>
      </c>
      <c r="S256" s="85">
        <v>0.62641800000000003</v>
      </c>
    </row>
    <row r="257" spans="3:19" x14ac:dyDescent="0.2">
      <c r="C257" s="80"/>
      <c r="I257" s="80"/>
      <c r="K257" s="83">
        <v>0.19</v>
      </c>
      <c r="L257" s="83">
        <v>0.35434599999999999</v>
      </c>
      <c r="M257" s="83">
        <v>243.90899999999999</v>
      </c>
      <c r="N257" s="85">
        <v>12.0905</v>
      </c>
      <c r="O257" s="83">
        <v>231.81899999999999</v>
      </c>
      <c r="P257" s="85">
        <v>24.181100000000001</v>
      </c>
      <c r="Q257" s="83">
        <v>256</v>
      </c>
      <c r="R257" s="85">
        <v>9.4457200000000005E-2</v>
      </c>
      <c r="S257" s="85">
        <v>0.63428600000000002</v>
      </c>
    </row>
    <row r="258" spans="3:19" x14ac:dyDescent="0.2">
      <c r="C258" s="80"/>
      <c r="I258" s="80"/>
      <c r="K258" s="83">
        <v>0.19</v>
      </c>
      <c r="L258" s="83">
        <v>0.35434599999999999</v>
      </c>
      <c r="M258" s="83">
        <v>244.59100000000001</v>
      </c>
      <c r="N258" s="85">
        <v>12.4086</v>
      </c>
      <c r="O258" s="83">
        <v>232.18299999999999</v>
      </c>
      <c r="P258" s="85">
        <v>24.8172</v>
      </c>
      <c r="Q258" s="83">
        <v>257</v>
      </c>
      <c r="R258" s="85">
        <v>9.6564800000000006E-2</v>
      </c>
      <c r="S258" s="85">
        <v>0.63428600000000002</v>
      </c>
    </row>
    <row r="259" spans="3:19" x14ac:dyDescent="0.2">
      <c r="C259" s="80"/>
      <c r="I259" s="80"/>
      <c r="K259" s="83">
        <v>0.18</v>
      </c>
      <c r="L259" s="83">
        <v>0.33930700000000003</v>
      </c>
      <c r="M259" s="83">
        <v>245.27199999999999</v>
      </c>
      <c r="N259" s="85">
        <v>12.728400000000001</v>
      </c>
      <c r="O259" s="83">
        <v>232.54300000000001</v>
      </c>
      <c r="P259" s="85">
        <v>25.456700000000001</v>
      </c>
      <c r="Q259" s="83">
        <v>258</v>
      </c>
      <c r="R259" s="85">
        <v>9.8669599999999996E-2</v>
      </c>
      <c r="S259" s="85">
        <v>0.64288199999999995</v>
      </c>
    </row>
    <row r="260" spans="3:19" x14ac:dyDescent="0.2">
      <c r="C260" s="80"/>
      <c r="I260" s="80"/>
      <c r="K260" s="83">
        <v>0.18</v>
      </c>
      <c r="L260" s="83">
        <v>0.33930700000000003</v>
      </c>
      <c r="M260" s="83">
        <v>245.95</v>
      </c>
      <c r="N260" s="85">
        <v>13.049799999999999</v>
      </c>
      <c r="O260" s="83">
        <v>232.9</v>
      </c>
      <c r="P260" s="85">
        <v>26.099599999999999</v>
      </c>
      <c r="Q260" s="83">
        <v>259</v>
      </c>
      <c r="R260" s="85">
        <v>0.100771</v>
      </c>
      <c r="S260" s="85">
        <v>0.64288199999999995</v>
      </c>
    </row>
    <row r="261" spans="3:19" x14ac:dyDescent="0.2">
      <c r="C261" s="80"/>
      <c r="I261" s="80"/>
      <c r="K261" s="83">
        <v>0.18</v>
      </c>
      <c r="L261" s="83">
        <v>0.33930700000000003</v>
      </c>
      <c r="M261" s="83">
        <v>246.62700000000001</v>
      </c>
      <c r="N261" s="85">
        <v>13.3728</v>
      </c>
      <c r="O261" s="83">
        <v>233.25399999999999</v>
      </c>
      <c r="P261" s="85">
        <v>26.7456</v>
      </c>
      <c r="Q261" s="83">
        <v>260</v>
      </c>
      <c r="R261" s="85">
        <v>0.102868</v>
      </c>
      <c r="S261" s="85">
        <v>0.64288199999999995</v>
      </c>
    </row>
    <row r="262" spans="3:19" x14ac:dyDescent="0.2">
      <c r="C262" s="80"/>
      <c r="I262" s="80"/>
      <c r="K262" s="83">
        <v>0.17</v>
      </c>
      <c r="L262" s="83">
        <v>0.32391700000000001</v>
      </c>
      <c r="M262" s="83">
        <v>247.303</v>
      </c>
      <c r="N262" s="85">
        <v>13.6972</v>
      </c>
      <c r="O262" s="83">
        <v>233.60599999999999</v>
      </c>
      <c r="P262" s="85">
        <v>27.394400000000001</v>
      </c>
      <c r="Q262" s="83">
        <v>261</v>
      </c>
      <c r="R262" s="85">
        <v>0.10496</v>
      </c>
      <c r="S262" s="85">
        <v>0.65414499999999998</v>
      </c>
    </row>
    <row r="263" spans="3:19" x14ac:dyDescent="0.2">
      <c r="C263" s="80"/>
      <c r="I263" s="80"/>
      <c r="K263" s="83">
        <v>0.17</v>
      </c>
      <c r="L263" s="83">
        <v>0.32391700000000001</v>
      </c>
      <c r="M263" s="83">
        <v>247.977</v>
      </c>
      <c r="N263" s="85">
        <v>14.023</v>
      </c>
      <c r="O263" s="83">
        <v>233.95400000000001</v>
      </c>
      <c r="P263" s="85">
        <v>28.045999999999999</v>
      </c>
      <c r="Q263" s="83">
        <v>262</v>
      </c>
      <c r="R263" s="85">
        <v>0.107046</v>
      </c>
      <c r="S263" s="85">
        <v>0.65414499999999998</v>
      </c>
    </row>
    <row r="264" spans="3:19" x14ac:dyDescent="0.2">
      <c r="C264" s="80"/>
      <c r="I264" s="80"/>
      <c r="K264" s="83">
        <v>0.17</v>
      </c>
      <c r="L264" s="83">
        <v>0.32391700000000001</v>
      </c>
      <c r="M264" s="83">
        <v>248.65</v>
      </c>
      <c r="N264" s="85">
        <v>14.350099999999999</v>
      </c>
      <c r="O264" s="83">
        <v>234.3</v>
      </c>
      <c r="P264" s="85">
        <v>28.700199999999999</v>
      </c>
      <c r="Q264" s="83">
        <v>263</v>
      </c>
      <c r="R264" s="85">
        <v>0.109126</v>
      </c>
      <c r="S264" s="85">
        <v>0.65414499999999998</v>
      </c>
    </row>
    <row r="265" spans="3:19" x14ac:dyDescent="0.2">
      <c r="C265" s="80"/>
      <c r="I265" s="80"/>
      <c r="K265" s="83">
        <v>0.17</v>
      </c>
      <c r="L265" s="83">
        <v>0.32391700000000001</v>
      </c>
      <c r="M265" s="83">
        <v>249.322</v>
      </c>
      <c r="N265" s="85">
        <v>14.6783</v>
      </c>
      <c r="O265" s="83">
        <v>234.643</v>
      </c>
      <c r="P265" s="85">
        <v>29.3567</v>
      </c>
      <c r="Q265" s="83">
        <v>264</v>
      </c>
      <c r="R265" s="85">
        <v>0.11119999999999999</v>
      </c>
      <c r="S265" s="85">
        <v>0.65414499999999998</v>
      </c>
    </row>
    <row r="266" spans="3:19" x14ac:dyDescent="0.2">
      <c r="C266" s="80"/>
      <c r="I266" s="80"/>
      <c r="K266" s="83">
        <v>0.17</v>
      </c>
      <c r="L266" s="83">
        <v>0.32391700000000001</v>
      </c>
      <c r="M266" s="83">
        <v>249.99199999999999</v>
      </c>
      <c r="N266" s="85">
        <v>15.0077</v>
      </c>
      <c r="O266" s="83">
        <v>234.98500000000001</v>
      </c>
      <c r="P266" s="85">
        <v>30.015499999999999</v>
      </c>
      <c r="Q266" s="83">
        <v>265</v>
      </c>
      <c r="R266" s="85">
        <v>0.11326600000000001</v>
      </c>
      <c r="S266" s="85">
        <v>0.65414499999999998</v>
      </c>
    </row>
    <row r="267" spans="3:19" x14ac:dyDescent="0.2">
      <c r="C267" s="80"/>
      <c r="I267" s="80"/>
      <c r="K267" s="83">
        <v>0.16</v>
      </c>
      <c r="L267" s="83">
        <v>0.30816900000000003</v>
      </c>
      <c r="M267" s="83">
        <v>250.66200000000001</v>
      </c>
      <c r="N267" s="85">
        <v>15.338200000000001</v>
      </c>
      <c r="O267" s="83">
        <v>235.32400000000001</v>
      </c>
      <c r="P267" s="85">
        <v>30.676400000000001</v>
      </c>
      <c r="Q267" s="83">
        <v>266</v>
      </c>
      <c r="R267" s="85">
        <v>0.115325</v>
      </c>
      <c r="S267" s="85">
        <v>0.66286699999999998</v>
      </c>
    </row>
    <row r="268" spans="3:19" x14ac:dyDescent="0.2">
      <c r="C268" s="80"/>
      <c r="I268" s="80"/>
      <c r="K268" s="83">
        <v>0.16</v>
      </c>
      <c r="L268" s="83">
        <v>0.30816900000000003</v>
      </c>
      <c r="M268" s="83">
        <v>251.33</v>
      </c>
      <c r="N268" s="85">
        <v>15.669600000000001</v>
      </c>
      <c r="O268" s="83">
        <v>235.661</v>
      </c>
      <c r="P268" s="85">
        <v>31.339200000000002</v>
      </c>
      <c r="Q268" s="83">
        <v>267</v>
      </c>
      <c r="R268" s="85">
        <v>0.11737499999999999</v>
      </c>
      <c r="S268" s="85">
        <v>0.66286699999999998</v>
      </c>
    </row>
    <row r="269" spans="3:19" x14ac:dyDescent="0.2">
      <c r="C269" s="80"/>
      <c r="I269" s="80"/>
      <c r="K269" s="83">
        <v>0.16</v>
      </c>
      <c r="L269" s="83">
        <v>0.30816900000000003</v>
      </c>
      <c r="M269" s="83">
        <v>251.99799999999999</v>
      </c>
      <c r="N269" s="85">
        <v>16.001999999999999</v>
      </c>
      <c r="O269" s="83">
        <v>235.99600000000001</v>
      </c>
      <c r="P269" s="85">
        <v>32.003900000000002</v>
      </c>
      <c r="Q269" s="83">
        <v>268</v>
      </c>
      <c r="R269" s="85">
        <v>0.119418</v>
      </c>
      <c r="S269" s="85">
        <v>0.66286699999999998</v>
      </c>
    </row>
    <row r="270" spans="3:19" x14ac:dyDescent="0.2">
      <c r="C270" s="80"/>
      <c r="I270" s="80"/>
      <c r="K270" s="83">
        <v>0.15</v>
      </c>
      <c r="L270" s="83">
        <v>0.29205399999999998</v>
      </c>
      <c r="M270" s="83">
        <v>252.66499999999999</v>
      </c>
      <c r="N270" s="85">
        <v>16.3352</v>
      </c>
      <c r="O270" s="83">
        <v>236.33</v>
      </c>
      <c r="P270" s="85">
        <v>32.670400000000001</v>
      </c>
      <c r="Q270" s="83">
        <v>269</v>
      </c>
      <c r="R270" s="85">
        <v>0.121451</v>
      </c>
      <c r="S270" s="85">
        <v>0.66957299999999997</v>
      </c>
    </row>
    <row r="271" spans="3:19" x14ac:dyDescent="0.2">
      <c r="C271" s="80"/>
      <c r="I271" s="80"/>
      <c r="K271" s="83">
        <v>0.15</v>
      </c>
      <c r="L271" s="83">
        <v>0.29205399999999998</v>
      </c>
      <c r="M271" s="83">
        <v>253.33099999999999</v>
      </c>
      <c r="N271" s="85">
        <v>16.6692</v>
      </c>
      <c r="O271" s="83">
        <v>236.66200000000001</v>
      </c>
      <c r="P271" s="85">
        <v>33.3384</v>
      </c>
      <c r="Q271" s="83">
        <v>270</v>
      </c>
      <c r="R271" s="85">
        <v>0.123476</v>
      </c>
      <c r="S271" s="85">
        <v>0.66957299999999997</v>
      </c>
    </row>
    <row r="272" spans="3:19" x14ac:dyDescent="0.2">
      <c r="C272" s="80"/>
      <c r="I272" s="80"/>
      <c r="K272" s="83">
        <v>0.15</v>
      </c>
      <c r="L272" s="83">
        <v>0.29205399999999998</v>
      </c>
      <c r="M272" s="83">
        <v>253.99600000000001</v>
      </c>
      <c r="N272" s="85">
        <v>17.004000000000001</v>
      </c>
      <c r="O272" s="83">
        <v>236.99199999999999</v>
      </c>
      <c r="P272" s="85">
        <v>34.008000000000003</v>
      </c>
      <c r="Q272" s="83">
        <v>271</v>
      </c>
      <c r="R272" s="85">
        <v>0.12549099999999999</v>
      </c>
      <c r="S272" s="85">
        <v>0.66957299999999997</v>
      </c>
    </row>
    <row r="273" spans="3:19" x14ac:dyDescent="0.2">
      <c r="C273" s="80"/>
      <c r="I273" s="80"/>
      <c r="K273" s="83">
        <v>0.15</v>
      </c>
      <c r="L273" s="83">
        <v>0.29205399999999998</v>
      </c>
      <c r="M273" s="83">
        <v>254.661</v>
      </c>
      <c r="N273" s="85">
        <v>17.339500000000001</v>
      </c>
      <c r="O273" s="83">
        <v>237.321</v>
      </c>
      <c r="P273" s="85">
        <v>34.679000000000002</v>
      </c>
      <c r="Q273" s="83">
        <v>272</v>
      </c>
      <c r="R273" s="85">
        <v>0.127496</v>
      </c>
      <c r="S273" s="85">
        <v>0.66957299999999997</v>
      </c>
    </row>
    <row r="274" spans="3:19" x14ac:dyDescent="0.2">
      <c r="C274" s="80"/>
      <c r="I274" s="80"/>
      <c r="K274" s="83">
        <v>0.15</v>
      </c>
      <c r="L274" s="83">
        <v>0.29205399999999998</v>
      </c>
      <c r="M274" s="83">
        <v>255.32400000000001</v>
      </c>
      <c r="N274" s="85">
        <v>17.675599999999999</v>
      </c>
      <c r="O274" s="83">
        <v>237.649</v>
      </c>
      <c r="P274" s="85">
        <v>35.351300000000002</v>
      </c>
      <c r="Q274" s="83">
        <v>273</v>
      </c>
      <c r="R274" s="85">
        <v>0.129492</v>
      </c>
      <c r="S274" s="85">
        <v>0.66957299999999997</v>
      </c>
    </row>
    <row r="275" spans="3:19" x14ac:dyDescent="0.2">
      <c r="C275" s="80"/>
      <c r="I275" s="80"/>
      <c r="K275" s="83">
        <v>0.14000000000000001</v>
      </c>
      <c r="L275" s="83">
        <v>0.27556399999999998</v>
      </c>
      <c r="M275" s="83">
        <v>255.988</v>
      </c>
      <c r="N275" s="85">
        <v>18.0124</v>
      </c>
      <c r="O275" s="83">
        <v>237.97499999999999</v>
      </c>
      <c r="P275" s="85">
        <v>36.024799999999999</v>
      </c>
      <c r="Q275" s="83">
        <v>274</v>
      </c>
      <c r="R275" s="85">
        <v>0.13147800000000001</v>
      </c>
      <c r="S275" s="85">
        <v>0.67577799999999999</v>
      </c>
    </row>
    <row r="276" spans="3:19" x14ac:dyDescent="0.2">
      <c r="C276" s="80"/>
      <c r="I276" s="80"/>
      <c r="K276" s="83">
        <v>0.14000000000000001</v>
      </c>
      <c r="L276" s="83">
        <v>0.27556399999999998</v>
      </c>
      <c r="M276" s="83">
        <v>256.64999999999998</v>
      </c>
      <c r="N276" s="85">
        <v>18.349799999999998</v>
      </c>
      <c r="O276" s="83">
        <v>238.3</v>
      </c>
      <c r="P276" s="85">
        <v>36.6995</v>
      </c>
      <c r="Q276" s="83">
        <v>275</v>
      </c>
      <c r="R276" s="85">
        <v>0.13345299999999999</v>
      </c>
      <c r="S276" s="85">
        <v>0.67577799999999999</v>
      </c>
    </row>
    <row r="277" spans="3:19" x14ac:dyDescent="0.2">
      <c r="C277" s="80"/>
      <c r="I277" s="80"/>
      <c r="K277" s="83">
        <v>0.14000000000000001</v>
      </c>
      <c r="L277" s="83">
        <v>0.27556399999999998</v>
      </c>
      <c r="M277" s="83">
        <v>257.31200000000001</v>
      </c>
      <c r="N277" s="85">
        <v>18.6877</v>
      </c>
      <c r="O277" s="83">
        <v>238.625</v>
      </c>
      <c r="P277" s="85">
        <v>37.375300000000003</v>
      </c>
      <c r="Q277" s="83">
        <v>276</v>
      </c>
      <c r="R277" s="85">
        <v>0.13541800000000001</v>
      </c>
      <c r="S277" s="85">
        <v>0.67577799999999999</v>
      </c>
    </row>
    <row r="278" spans="3:19" x14ac:dyDescent="0.2">
      <c r="C278" s="80"/>
      <c r="I278" s="80"/>
      <c r="K278" s="83">
        <v>0.14000000000000001</v>
      </c>
      <c r="L278" s="83">
        <v>0.27556399999999998</v>
      </c>
      <c r="M278" s="83">
        <v>257.97399999999999</v>
      </c>
      <c r="N278" s="85">
        <v>19.026</v>
      </c>
      <c r="O278" s="83">
        <v>238.94800000000001</v>
      </c>
      <c r="P278" s="85">
        <v>38.052100000000003</v>
      </c>
      <c r="Q278" s="83">
        <v>277</v>
      </c>
      <c r="R278" s="85">
        <v>0.13737199999999999</v>
      </c>
      <c r="S278" s="85">
        <v>0.67577799999999999</v>
      </c>
    </row>
    <row r="279" spans="3:19" x14ac:dyDescent="0.2">
      <c r="C279" s="80"/>
      <c r="I279" s="80"/>
      <c r="K279" s="83">
        <v>0.14000000000000001</v>
      </c>
      <c r="L279" s="83">
        <v>0.27556399999999998</v>
      </c>
      <c r="M279" s="83">
        <v>258.63499999999999</v>
      </c>
      <c r="N279" s="85">
        <v>19.364899999999999</v>
      </c>
      <c r="O279" s="83">
        <v>239.27</v>
      </c>
      <c r="P279" s="85">
        <v>38.729799999999997</v>
      </c>
      <c r="Q279" s="83">
        <v>278</v>
      </c>
      <c r="R279" s="85">
        <v>0.139316</v>
      </c>
      <c r="S279" s="85">
        <v>0.67577799999999999</v>
      </c>
    </row>
    <row r="280" spans="3:19" x14ac:dyDescent="0.2">
      <c r="C280" s="80"/>
      <c r="I280" s="80"/>
      <c r="K280" s="83">
        <v>0.13</v>
      </c>
      <c r="L280" s="83">
        <v>0.25868999999999998</v>
      </c>
      <c r="M280" s="83">
        <v>259.29599999999999</v>
      </c>
      <c r="N280" s="85">
        <v>19.7042</v>
      </c>
      <c r="O280" s="83">
        <v>239.59200000000001</v>
      </c>
      <c r="P280" s="85">
        <v>39.4084</v>
      </c>
      <c r="Q280" s="83">
        <v>279</v>
      </c>
      <c r="R280" s="85">
        <v>0.14124900000000001</v>
      </c>
      <c r="S280" s="85">
        <v>0.67981100000000005</v>
      </c>
    </row>
    <row r="281" spans="3:19" x14ac:dyDescent="0.2">
      <c r="C281" s="80"/>
      <c r="I281" s="80"/>
      <c r="K281" s="83">
        <v>0.13</v>
      </c>
      <c r="L281" s="83">
        <v>0.25868999999999998</v>
      </c>
      <c r="M281" s="83">
        <v>259.95600000000002</v>
      </c>
      <c r="N281" s="85">
        <v>20.043900000000001</v>
      </c>
      <c r="O281" s="83">
        <v>239.91200000000001</v>
      </c>
      <c r="P281" s="85">
        <v>40.087800000000001</v>
      </c>
      <c r="Q281" s="83">
        <v>280</v>
      </c>
      <c r="R281" s="85">
        <v>0.14317099999999999</v>
      </c>
      <c r="S281" s="85">
        <v>0.67981100000000005</v>
      </c>
    </row>
    <row r="282" spans="3:19" x14ac:dyDescent="0.2">
      <c r="C282" s="80"/>
      <c r="I282" s="80"/>
      <c r="K282" s="83">
        <v>0.13</v>
      </c>
      <c r="L282" s="83">
        <v>0.25868999999999998</v>
      </c>
      <c r="M282" s="83">
        <v>260.61599999999999</v>
      </c>
      <c r="N282" s="85">
        <v>20.384</v>
      </c>
      <c r="O282" s="83">
        <v>240.232</v>
      </c>
      <c r="P282" s="85">
        <v>40.768000000000001</v>
      </c>
      <c r="Q282" s="83">
        <v>281</v>
      </c>
      <c r="R282" s="85">
        <v>0.14508199999999999</v>
      </c>
      <c r="S282" s="85">
        <v>0.67981100000000005</v>
      </c>
    </row>
    <row r="283" spans="3:19" x14ac:dyDescent="0.2">
      <c r="C283" s="80"/>
      <c r="I283" s="80"/>
      <c r="K283" s="83">
        <v>0.13</v>
      </c>
      <c r="L283" s="83">
        <v>0.25868999999999998</v>
      </c>
      <c r="M283" s="83">
        <v>261.27600000000001</v>
      </c>
      <c r="N283" s="85">
        <v>20.724499999999999</v>
      </c>
      <c r="O283" s="83">
        <v>240.55099999999999</v>
      </c>
      <c r="P283" s="85">
        <v>41.448900000000002</v>
      </c>
      <c r="Q283" s="83">
        <v>282</v>
      </c>
      <c r="R283" s="85">
        <v>0.146982</v>
      </c>
      <c r="S283" s="85">
        <v>0.67981100000000005</v>
      </c>
    </row>
    <row r="284" spans="3:19" x14ac:dyDescent="0.2">
      <c r="C284" s="80"/>
      <c r="I284" s="80"/>
      <c r="K284" s="83">
        <v>0.12</v>
      </c>
      <c r="L284" s="83">
        <v>0.241422</v>
      </c>
      <c r="M284" s="83">
        <v>261.935</v>
      </c>
      <c r="N284" s="85">
        <v>21.065200000000001</v>
      </c>
      <c r="O284" s="83">
        <v>240.87</v>
      </c>
      <c r="P284" s="85">
        <v>42.130499999999998</v>
      </c>
      <c r="Q284" s="83">
        <v>283</v>
      </c>
      <c r="R284" s="85">
        <v>0.148871</v>
      </c>
      <c r="S284" s="85">
        <v>0.68218699999999999</v>
      </c>
    </row>
    <row r="285" spans="3:19" x14ac:dyDescent="0.2">
      <c r="C285" s="80"/>
      <c r="I285" s="80"/>
      <c r="K285" s="83">
        <v>0.12</v>
      </c>
      <c r="L285" s="83">
        <v>0.241422</v>
      </c>
      <c r="M285" s="83">
        <v>262.59399999999999</v>
      </c>
      <c r="N285" s="85">
        <v>21.406300000000002</v>
      </c>
      <c r="O285" s="83">
        <v>241.18700000000001</v>
      </c>
      <c r="P285" s="85">
        <v>42.8127</v>
      </c>
      <c r="Q285" s="83">
        <v>284</v>
      </c>
      <c r="R285" s="85">
        <v>0.15074899999999999</v>
      </c>
      <c r="S285" s="85">
        <v>0.68218699999999999</v>
      </c>
    </row>
    <row r="286" spans="3:19" x14ac:dyDescent="0.2">
      <c r="C286" s="80"/>
      <c r="I286" s="80"/>
      <c r="K286" s="83">
        <v>0.12</v>
      </c>
      <c r="L286" s="83">
        <v>0.241422</v>
      </c>
      <c r="M286" s="83">
        <v>263.25200000000001</v>
      </c>
      <c r="N286" s="85">
        <v>21.747699999999998</v>
      </c>
      <c r="O286" s="83">
        <v>241.505</v>
      </c>
      <c r="P286" s="85">
        <v>43.495399999999997</v>
      </c>
      <c r="Q286" s="83">
        <v>285</v>
      </c>
      <c r="R286" s="85">
        <v>0.152616</v>
      </c>
      <c r="S286" s="85">
        <v>0.68218699999999999</v>
      </c>
    </row>
    <row r="287" spans="3:19" x14ac:dyDescent="0.2">
      <c r="C287" s="80"/>
      <c r="I287" s="80"/>
      <c r="K287" s="83">
        <v>0.11</v>
      </c>
      <c r="L287" s="83">
        <v>0.22375300000000001</v>
      </c>
      <c r="M287" s="83">
        <v>263.911</v>
      </c>
      <c r="N287" s="85">
        <v>22.089400000000001</v>
      </c>
      <c r="O287" s="83">
        <v>241.821</v>
      </c>
      <c r="P287" s="85">
        <v>44.178699999999999</v>
      </c>
      <c r="Q287" s="83">
        <v>286</v>
      </c>
      <c r="R287" s="85">
        <v>0.154471</v>
      </c>
      <c r="S287" s="85">
        <v>0.68381000000000003</v>
      </c>
    </row>
    <row r="288" spans="3:19" x14ac:dyDescent="0.2">
      <c r="C288" s="80"/>
      <c r="I288" s="80"/>
      <c r="K288" s="83">
        <v>0.11</v>
      </c>
      <c r="L288" s="83">
        <v>0.22375300000000001</v>
      </c>
      <c r="M288" s="83">
        <v>264.56900000000002</v>
      </c>
      <c r="N288" s="85">
        <v>22.4313</v>
      </c>
      <c r="O288" s="83">
        <v>242.137</v>
      </c>
      <c r="P288" s="85">
        <v>44.862499999999997</v>
      </c>
      <c r="Q288" s="83">
        <v>287</v>
      </c>
      <c r="R288" s="85">
        <v>0.15631500000000001</v>
      </c>
      <c r="S288" s="85">
        <v>0.68381000000000003</v>
      </c>
    </row>
    <row r="289" spans="3:19" x14ac:dyDescent="0.2">
      <c r="C289" s="80"/>
      <c r="I289" s="80"/>
      <c r="K289" s="83">
        <v>0.11</v>
      </c>
      <c r="L289" s="83">
        <v>0.22375300000000001</v>
      </c>
      <c r="M289" s="83">
        <v>265.22699999999998</v>
      </c>
      <c r="N289" s="85">
        <v>22.773399999999999</v>
      </c>
      <c r="O289" s="83">
        <v>242.453</v>
      </c>
      <c r="P289" s="85">
        <v>45.546799999999998</v>
      </c>
      <c r="Q289" s="83">
        <v>288</v>
      </c>
      <c r="R289" s="85">
        <v>0.15814900000000001</v>
      </c>
      <c r="S289" s="85">
        <v>0.68381000000000003</v>
      </c>
    </row>
    <row r="290" spans="3:19" x14ac:dyDescent="0.2">
      <c r="C290" s="80"/>
      <c r="I290" s="80"/>
      <c r="K290" s="83">
        <v>0.1</v>
      </c>
      <c r="L290" s="83">
        <v>0.20567199999999999</v>
      </c>
      <c r="M290" s="83">
        <v>265.88400000000001</v>
      </c>
      <c r="N290" s="85">
        <v>23.1158</v>
      </c>
      <c r="O290" s="83">
        <v>242.768</v>
      </c>
      <c r="P290" s="85">
        <v>46.231499999999997</v>
      </c>
      <c r="Q290" s="83">
        <v>289</v>
      </c>
      <c r="R290" s="85">
        <v>0.159971</v>
      </c>
      <c r="S290" s="85">
        <v>0.68532000000000004</v>
      </c>
    </row>
    <row r="291" spans="3:19" x14ac:dyDescent="0.2">
      <c r="C291" s="80"/>
      <c r="I291" s="80"/>
      <c r="K291" s="83">
        <v>0.1</v>
      </c>
      <c r="L291" s="83">
        <v>0.20567199999999999</v>
      </c>
      <c r="M291" s="83">
        <v>266.54199999999997</v>
      </c>
      <c r="N291" s="85">
        <v>23.458300000000001</v>
      </c>
      <c r="O291" s="83">
        <v>243.083</v>
      </c>
      <c r="P291" s="85">
        <v>46.916699999999999</v>
      </c>
      <c r="Q291" s="83">
        <v>290</v>
      </c>
      <c r="R291" s="85">
        <v>0.16178200000000001</v>
      </c>
      <c r="S291" s="85">
        <v>0.68532000000000004</v>
      </c>
    </row>
    <row r="292" spans="3:19" x14ac:dyDescent="0.2">
      <c r="C292" s="80"/>
      <c r="I292" s="80"/>
      <c r="K292" s="83">
        <v>0.1</v>
      </c>
      <c r="L292" s="83">
        <v>0.20567199999999999</v>
      </c>
      <c r="M292" s="83">
        <v>267.19900000000001</v>
      </c>
      <c r="N292" s="85">
        <v>23.801100000000002</v>
      </c>
      <c r="O292" s="83">
        <v>243.398</v>
      </c>
      <c r="P292" s="85">
        <v>47.602200000000003</v>
      </c>
      <c r="Q292" s="83">
        <v>291</v>
      </c>
      <c r="R292" s="85">
        <v>0.163581</v>
      </c>
      <c r="S292" s="85">
        <v>0.68532000000000004</v>
      </c>
    </row>
    <row r="293" spans="3:19" x14ac:dyDescent="0.2">
      <c r="C293" s="80"/>
      <c r="I293" s="80"/>
      <c r="K293" s="83">
        <v>0.1</v>
      </c>
      <c r="L293" s="83">
        <v>0.20567199999999999</v>
      </c>
      <c r="M293" s="83">
        <v>267.85599999999999</v>
      </c>
      <c r="N293" s="85">
        <v>24.143999999999998</v>
      </c>
      <c r="O293" s="83">
        <v>243.71199999999999</v>
      </c>
      <c r="P293" s="85">
        <v>48.287999999999997</v>
      </c>
      <c r="Q293" s="83">
        <v>292</v>
      </c>
      <c r="R293" s="85">
        <v>0.16536999999999999</v>
      </c>
      <c r="S293" s="85">
        <v>0.68532000000000004</v>
      </c>
    </row>
    <row r="294" spans="3:19" x14ac:dyDescent="0.2">
      <c r="C294" s="80"/>
      <c r="I294" s="80"/>
      <c r="K294" s="83">
        <v>0.09</v>
      </c>
      <c r="L294" s="83">
        <v>0.187169</v>
      </c>
      <c r="M294" s="83">
        <v>268.51299999999998</v>
      </c>
      <c r="N294" s="85">
        <v>24.487100000000002</v>
      </c>
      <c r="O294" s="83">
        <v>244.02600000000001</v>
      </c>
      <c r="P294" s="85">
        <v>48.974200000000003</v>
      </c>
      <c r="Q294" s="83">
        <v>293</v>
      </c>
      <c r="R294" s="85">
        <v>0.16714699999999999</v>
      </c>
      <c r="S294" s="85">
        <v>0.687056</v>
      </c>
    </row>
    <row r="295" spans="3:19" x14ac:dyDescent="0.2">
      <c r="C295" s="80"/>
      <c r="I295" s="80"/>
      <c r="K295" s="83">
        <v>0.09</v>
      </c>
      <c r="L295" s="83">
        <v>0.187169</v>
      </c>
      <c r="M295" s="83">
        <v>269.17</v>
      </c>
      <c r="N295" s="85">
        <v>24.830400000000001</v>
      </c>
      <c r="O295" s="83">
        <v>244.339</v>
      </c>
      <c r="P295" s="85">
        <v>49.660699999999999</v>
      </c>
      <c r="Q295" s="83">
        <v>294</v>
      </c>
      <c r="R295" s="85">
        <v>0.16891400000000001</v>
      </c>
      <c r="S295" s="85">
        <v>0.687056</v>
      </c>
    </row>
    <row r="296" spans="3:19" x14ac:dyDescent="0.2">
      <c r="C296" s="80"/>
      <c r="I296" s="80"/>
      <c r="K296" s="83">
        <v>0.09</v>
      </c>
      <c r="L296" s="83">
        <v>0.187169</v>
      </c>
      <c r="M296" s="83">
        <v>269.82600000000002</v>
      </c>
      <c r="N296" s="85">
        <v>25.1738</v>
      </c>
      <c r="O296" s="83">
        <v>244.65199999999999</v>
      </c>
      <c r="P296" s="85">
        <v>50.347499999999997</v>
      </c>
      <c r="Q296" s="83">
        <v>295</v>
      </c>
      <c r="R296" s="85">
        <v>0.17066999999999999</v>
      </c>
      <c r="S296" s="85">
        <v>0.687056</v>
      </c>
    </row>
    <row r="297" spans="3:19" x14ac:dyDescent="0.2">
      <c r="C297" s="80"/>
      <c r="I297" s="80"/>
      <c r="K297" s="83">
        <v>0.09</v>
      </c>
      <c r="L297" s="83">
        <v>0.187169</v>
      </c>
      <c r="M297" s="83">
        <v>270.483</v>
      </c>
      <c r="N297" s="85">
        <v>25.517299999999999</v>
      </c>
      <c r="O297" s="83">
        <v>244.965</v>
      </c>
      <c r="P297" s="85">
        <v>51.034599999999998</v>
      </c>
      <c r="Q297" s="83">
        <v>296</v>
      </c>
      <c r="R297" s="85">
        <v>0.17241400000000001</v>
      </c>
      <c r="S297" s="85">
        <v>0.687056</v>
      </c>
    </row>
    <row r="298" spans="3:19" x14ac:dyDescent="0.2">
      <c r="C298" s="80"/>
      <c r="I298" s="80"/>
      <c r="K298" s="83">
        <v>0.09</v>
      </c>
      <c r="L298" s="83">
        <v>0.187169</v>
      </c>
      <c r="M298" s="83">
        <v>271.13900000000001</v>
      </c>
      <c r="N298" s="85">
        <v>25.860900000000001</v>
      </c>
      <c r="O298" s="83">
        <v>245.27799999999999</v>
      </c>
      <c r="P298" s="85">
        <v>51.721899999999998</v>
      </c>
      <c r="Q298" s="83">
        <v>297</v>
      </c>
      <c r="R298" s="85">
        <v>0.174148</v>
      </c>
      <c r="S298" s="85">
        <v>0.687056</v>
      </c>
    </row>
    <row r="299" spans="3:19" x14ac:dyDescent="0.2">
      <c r="C299" s="80"/>
      <c r="I299" s="80"/>
      <c r="K299" s="83">
        <v>0.09</v>
      </c>
      <c r="L299" s="83">
        <v>0.187169</v>
      </c>
      <c r="M299" s="83">
        <v>271.79500000000002</v>
      </c>
      <c r="N299" s="85">
        <v>26.204699999999999</v>
      </c>
      <c r="O299" s="83">
        <v>245.59100000000001</v>
      </c>
      <c r="P299" s="85">
        <v>52.409399999999998</v>
      </c>
      <c r="Q299" s="83">
        <v>298</v>
      </c>
      <c r="R299" s="85">
        <v>0.17587</v>
      </c>
      <c r="S299" s="85">
        <v>0.687056</v>
      </c>
    </row>
    <row r="300" spans="3:19" x14ac:dyDescent="0.2">
      <c r="C300" s="80"/>
      <c r="I300" s="80"/>
      <c r="K300" s="83">
        <v>0.09</v>
      </c>
      <c r="L300" s="83">
        <v>0.187169</v>
      </c>
      <c r="M300" s="83">
        <v>272.45100000000002</v>
      </c>
      <c r="N300" s="85">
        <v>26.5486</v>
      </c>
      <c r="O300" s="83">
        <v>245.90299999999999</v>
      </c>
      <c r="P300" s="85">
        <v>53.097200000000001</v>
      </c>
      <c r="Q300" s="83">
        <v>299</v>
      </c>
      <c r="R300" s="85">
        <v>0.17758199999999999</v>
      </c>
      <c r="S300" s="85">
        <v>0.687056</v>
      </c>
    </row>
    <row r="301" spans="3:19" x14ac:dyDescent="0.2">
      <c r="C301" s="80"/>
      <c r="I301" s="80"/>
      <c r="K301" s="83">
        <v>0.08</v>
      </c>
      <c r="L301" s="83">
        <v>0.168236</v>
      </c>
      <c r="M301" s="83">
        <v>273.10700000000003</v>
      </c>
      <c r="N301" s="85">
        <v>26.892600000000002</v>
      </c>
      <c r="O301" s="83">
        <v>246.215</v>
      </c>
      <c r="P301" s="85">
        <v>53.7851</v>
      </c>
      <c r="Q301" s="83">
        <v>300</v>
      </c>
      <c r="R301" s="85">
        <v>0.179284</v>
      </c>
      <c r="S301" s="85">
        <v>0.68823599999999996</v>
      </c>
    </row>
    <row r="302" spans="3:19" x14ac:dyDescent="0.2">
      <c r="C302" s="80"/>
      <c r="I302" s="80"/>
      <c r="K302" s="83">
        <v>0.08</v>
      </c>
      <c r="L302" s="83">
        <v>0.168236</v>
      </c>
      <c r="M302" s="83">
        <v>273.76299999999998</v>
      </c>
      <c r="N302" s="85">
        <v>27.236599999999999</v>
      </c>
      <c r="O302" s="83">
        <v>246.52699999999999</v>
      </c>
      <c r="P302" s="85">
        <v>54.473300000000002</v>
      </c>
      <c r="Q302" s="83">
        <v>301</v>
      </c>
      <c r="R302" s="85">
        <v>0.180974</v>
      </c>
      <c r="S302" s="85">
        <v>0.68823599999999996</v>
      </c>
    </row>
    <row r="303" spans="3:19" x14ac:dyDescent="0.2">
      <c r="C303" s="80"/>
      <c r="I303" s="80"/>
      <c r="K303" s="83">
        <v>0.08</v>
      </c>
      <c r="L303" s="83">
        <v>0.168236</v>
      </c>
      <c r="M303" s="83">
        <v>274.41899999999998</v>
      </c>
      <c r="N303" s="85">
        <v>27.5808</v>
      </c>
      <c r="O303" s="83">
        <v>246.83799999999999</v>
      </c>
      <c r="P303" s="85">
        <v>55.1616</v>
      </c>
      <c r="Q303" s="83">
        <v>302</v>
      </c>
      <c r="R303" s="85">
        <v>0.18265400000000001</v>
      </c>
      <c r="S303" s="85">
        <v>0.68823599999999996</v>
      </c>
    </row>
    <row r="304" spans="3:19" x14ac:dyDescent="0.2">
      <c r="C304" s="80"/>
      <c r="I304" s="80"/>
      <c r="K304" s="83">
        <v>0.08</v>
      </c>
      <c r="L304" s="83">
        <v>0.168236</v>
      </c>
      <c r="M304" s="83">
        <v>275.07499999999999</v>
      </c>
      <c r="N304" s="85">
        <v>27.925000000000001</v>
      </c>
      <c r="O304" s="83">
        <v>247.15</v>
      </c>
      <c r="P304" s="85">
        <v>55.850099999999998</v>
      </c>
      <c r="Q304" s="83">
        <v>303</v>
      </c>
      <c r="R304" s="85">
        <v>0.18432399999999999</v>
      </c>
      <c r="S304" s="85">
        <v>0.68823599999999996</v>
      </c>
    </row>
    <row r="305" spans="3:19" x14ac:dyDescent="0.2">
      <c r="C305" s="80"/>
      <c r="I305" s="80"/>
      <c r="K305" s="83">
        <v>7.0000000000000007E-2</v>
      </c>
      <c r="L305" s="83">
        <v>0.14886199999999999</v>
      </c>
      <c r="M305" s="83">
        <v>275.73099999999999</v>
      </c>
      <c r="N305" s="85">
        <v>28.269400000000001</v>
      </c>
      <c r="O305" s="83">
        <v>247.46100000000001</v>
      </c>
      <c r="P305" s="85">
        <v>56.538699999999999</v>
      </c>
      <c r="Q305" s="83">
        <v>304</v>
      </c>
      <c r="R305" s="85">
        <v>0.18598300000000001</v>
      </c>
      <c r="S305" s="85">
        <v>0.68931100000000001</v>
      </c>
    </row>
    <row r="306" spans="3:19" x14ac:dyDescent="0.2">
      <c r="C306" s="80"/>
      <c r="I306" s="80"/>
      <c r="K306" s="83">
        <v>7.0000000000000007E-2</v>
      </c>
      <c r="L306" s="83">
        <v>0.14886199999999999</v>
      </c>
      <c r="M306" s="83">
        <v>276.38600000000002</v>
      </c>
      <c r="N306" s="85">
        <v>28.613700000000001</v>
      </c>
      <c r="O306" s="83">
        <v>247.773</v>
      </c>
      <c r="P306" s="85">
        <v>57.227499999999999</v>
      </c>
      <c r="Q306" s="83">
        <v>305</v>
      </c>
      <c r="R306" s="85">
        <v>0.18763099999999999</v>
      </c>
      <c r="S306" s="85">
        <v>0.68931100000000001</v>
      </c>
    </row>
    <row r="307" spans="3:19" x14ac:dyDescent="0.2">
      <c r="C307" s="80"/>
      <c r="I307" s="80"/>
      <c r="K307" s="83">
        <v>7.0000000000000007E-2</v>
      </c>
      <c r="L307" s="83">
        <v>0.14886199999999999</v>
      </c>
      <c r="M307" s="83">
        <v>277.04199999999997</v>
      </c>
      <c r="N307" s="85">
        <v>28.958200000000001</v>
      </c>
      <c r="O307" s="83">
        <v>248.084</v>
      </c>
      <c r="P307" s="85">
        <v>57.916400000000003</v>
      </c>
      <c r="Q307" s="83">
        <v>306</v>
      </c>
      <c r="R307" s="85">
        <v>0.18926899999999999</v>
      </c>
      <c r="S307" s="85">
        <v>0.68931100000000001</v>
      </c>
    </row>
    <row r="308" spans="3:19" x14ac:dyDescent="0.2">
      <c r="C308" s="80"/>
      <c r="I308" s="80"/>
      <c r="K308" s="83">
        <v>7.0000000000000007E-2</v>
      </c>
      <c r="L308" s="83">
        <v>0.14886199999999999</v>
      </c>
      <c r="M308" s="83">
        <v>277.697</v>
      </c>
      <c r="N308" s="85">
        <v>29.302700000000002</v>
      </c>
      <c r="O308" s="83">
        <v>248.39500000000001</v>
      </c>
      <c r="P308" s="85">
        <v>58.605400000000003</v>
      </c>
      <c r="Q308" s="83">
        <v>307</v>
      </c>
      <c r="R308" s="85">
        <v>0.19089700000000001</v>
      </c>
      <c r="S308" s="85">
        <v>0.68931100000000001</v>
      </c>
    </row>
    <row r="309" spans="3:19" x14ac:dyDescent="0.2">
      <c r="C309" s="80"/>
      <c r="I309" s="80"/>
      <c r="K309" s="83">
        <v>7.0000000000000007E-2</v>
      </c>
      <c r="L309" s="83">
        <v>0.14886199999999999</v>
      </c>
      <c r="M309" s="83">
        <v>278.35300000000001</v>
      </c>
      <c r="N309" s="85">
        <v>29.647300000000001</v>
      </c>
      <c r="O309" s="83">
        <v>248.70500000000001</v>
      </c>
      <c r="P309" s="85">
        <v>59.294600000000003</v>
      </c>
      <c r="Q309" s="83">
        <v>308</v>
      </c>
      <c r="R309" s="85">
        <v>0.19251499999999999</v>
      </c>
      <c r="S309" s="85">
        <v>0.68931100000000001</v>
      </c>
    </row>
    <row r="310" spans="3:19" x14ac:dyDescent="0.2">
      <c r="C310" s="80"/>
      <c r="I310" s="80"/>
      <c r="K310" s="83">
        <v>7.0000000000000007E-2</v>
      </c>
      <c r="L310" s="83">
        <v>0.14886199999999999</v>
      </c>
      <c r="M310" s="83">
        <v>279.00799999999998</v>
      </c>
      <c r="N310" s="85">
        <v>29.991900000000001</v>
      </c>
      <c r="O310" s="83">
        <v>249.01599999999999</v>
      </c>
      <c r="P310" s="85">
        <v>59.983899999999998</v>
      </c>
      <c r="Q310" s="83">
        <v>309</v>
      </c>
      <c r="R310" s="85">
        <v>0.19412199999999999</v>
      </c>
      <c r="S310" s="85">
        <v>0.68931100000000001</v>
      </c>
    </row>
    <row r="311" spans="3:19" x14ac:dyDescent="0.2">
      <c r="C311" s="80"/>
      <c r="I311" s="80"/>
      <c r="K311" s="83">
        <v>7.0000000000000007E-2</v>
      </c>
      <c r="L311" s="83">
        <v>0.14886199999999999</v>
      </c>
      <c r="M311" s="83">
        <v>279.66300000000001</v>
      </c>
      <c r="N311" s="85">
        <v>30.336600000000001</v>
      </c>
      <c r="O311" s="83">
        <v>249.327</v>
      </c>
      <c r="P311" s="85">
        <v>60.673200000000001</v>
      </c>
      <c r="Q311" s="83">
        <v>310</v>
      </c>
      <c r="R311" s="85">
        <v>0.19572000000000001</v>
      </c>
      <c r="S311" s="85">
        <v>0.68931100000000001</v>
      </c>
    </row>
    <row r="312" spans="3:19" x14ac:dyDescent="0.2">
      <c r="C312" s="80"/>
      <c r="I312" s="80"/>
      <c r="K312" s="83">
        <v>7.0000000000000007E-2</v>
      </c>
      <c r="L312" s="83">
        <v>0.14886199999999999</v>
      </c>
      <c r="M312" s="83">
        <v>280.31900000000002</v>
      </c>
      <c r="N312" s="85">
        <v>30.6813</v>
      </c>
      <c r="O312" s="83">
        <v>249.637</v>
      </c>
      <c r="P312" s="85">
        <v>61.362699999999997</v>
      </c>
      <c r="Q312" s="83">
        <v>311</v>
      </c>
      <c r="R312" s="85">
        <v>0.19730800000000001</v>
      </c>
      <c r="S312" s="85">
        <v>0.68931100000000001</v>
      </c>
    </row>
    <row r="313" spans="3:19" x14ac:dyDescent="0.2">
      <c r="C313" s="80"/>
      <c r="I313" s="80"/>
      <c r="K313" s="83">
        <v>7.0000000000000007E-2</v>
      </c>
      <c r="L313" s="83">
        <v>0.14886199999999999</v>
      </c>
      <c r="M313" s="83">
        <v>280.97399999999999</v>
      </c>
      <c r="N313" s="85">
        <v>31.0261</v>
      </c>
      <c r="O313" s="83">
        <v>249.94800000000001</v>
      </c>
      <c r="P313" s="85">
        <v>62.052199999999999</v>
      </c>
      <c r="Q313" s="83">
        <v>312</v>
      </c>
      <c r="R313" s="85">
        <v>0.19888500000000001</v>
      </c>
      <c r="S313" s="85">
        <v>0.68931100000000001</v>
      </c>
    </row>
    <row r="314" spans="3:19" x14ac:dyDescent="0.2">
      <c r="C314" s="80"/>
      <c r="I314" s="80"/>
      <c r="K314" s="83">
        <v>7.0000000000000007E-2</v>
      </c>
      <c r="L314" s="83">
        <v>0.14886199999999999</v>
      </c>
      <c r="M314" s="83">
        <v>281.62900000000002</v>
      </c>
      <c r="N314" s="85">
        <v>31.370899999999999</v>
      </c>
      <c r="O314" s="83">
        <v>250.25800000000001</v>
      </c>
      <c r="P314" s="85">
        <v>62.741799999999998</v>
      </c>
      <c r="Q314" s="83">
        <v>313</v>
      </c>
      <c r="R314" s="85">
        <v>0.20045299999999999</v>
      </c>
      <c r="S314" s="85">
        <v>0.68931100000000001</v>
      </c>
    </row>
    <row r="315" spans="3:19" x14ac:dyDescent="0.2">
      <c r="C315" s="80"/>
      <c r="I315" s="80"/>
      <c r="K315" s="83">
        <v>7.0000000000000007E-2</v>
      </c>
      <c r="L315" s="83">
        <v>0.14886199999999999</v>
      </c>
      <c r="M315" s="83">
        <v>282.28399999999999</v>
      </c>
      <c r="N315" s="85">
        <v>31.715800000000002</v>
      </c>
      <c r="O315" s="83">
        <v>250.56800000000001</v>
      </c>
      <c r="P315" s="85">
        <v>63.4315</v>
      </c>
      <c r="Q315" s="83">
        <v>314</v>
      </c>
      <c r="R315" s="85">
        <v>0.202011</v>
      </c>
      <c r="S315" s="85">
        <v>0.68931100000000001</v>
      </c>
    </row>
    <row r="316" spans="3:19" x14ac:dyDescent="0.2">
      <c r="C316" s="80"/>
      <c r="I316" s="80"/>
      <c r="K316" s="83">
        <v>7.0000000000000007E-2</v>
      </c>
      <c r="L316" s="83">
        <v>0.14886199999999999</v>
      </c>
      <c r="M316" s="83">
        <v>282.93900000000002</v>
      </c>
      <c r="N316" s="85">
        <v>32.060600000000001</v>
      </c>
      <c r="O316" s="83">
        <v>250.87899999999999</v>
      </c>
      <c r="P316" s="85">
        <v>64.121300000000005</v>
      </c>
      <c r="Q316" s="83">
        <v>315</v>
      </c>
      <c r="R316" s="85">
        <v>0.20355999999999999</v>
      </c>
      <c r="S316" s="85">
        <v>0.68931100000000001</v>
      </c>
    </row>
    <row r="317" spans="3:19" x14ac:dyDescent="0.2">
      <c r="C317" s="80"/>
      <c r="I317" s="80"/>
      <c r="K317" s="83">
        <v>0.06</v>
      </c>
      <c r="L317" s="83">
        <v>0.12903600000000001</v>
      </c>
      <c r="M317" s="83">
        <v>283.59399999999999</v>
      </c>
      <c r="N317" s="85">
        <v>32.4056</v>
      </c>
      <c r="O317" s="83">
        <v>251.18899999999999</v>
      </c>
      <c r="P317" s="85">
        <v>64.811099999999996</v>
      </c>
      <c r="Q317" s="83">
        <v>316</v>
      </c>
      <c r="R317" s="85">
        <v>0.205099</v>
      </c>
      <c r="S317" s="85">
        <v>0.69000700000000004</v>
      </c>
    </row>
    <row r="318" spans="3:19" x14ac:dyDescent="0.2">
      <c r="C318" s="80"/>
      <c r="I318" s="80"/>
      <c r="K318" s="83">
        <v>0.06</v>
      </c>
      <c r="L318" s="83">
        <v>0.12903600000000001</v>
      </c>
      <c r="M318" s="83">
        <v>284.24900000000002</v>
      </c>
      <c r="N318" s="85">
        <v>32.750500000000002</v>
      </c>
      <c r="O318" s="83">
        <v>251.499</v>
      </c>
      <c r="P318" s="85">
        <v>65.501000000000005</v>
      </c>
      <c r="Q318" s="83">
        <v>317</v>
      </c>
      <c r="R318" s="85">
        <v>0.20662800000000001</v>
      </c>
      <c r="S318" s="85">
        <v>0.69000700000000004</v>
      </c>
    </row>
    <row r="319" spans="3:19" x14ac:dyDescent="0.2">
      <c r="C319" s="80"/>
      <c r="I319" s="80"/>
      <c r="K319" s="83">
        <v>0.06</v>
      </c>
      <c r="L319" s="83">
        <v>0.12903600000000001</v>
      </c>
      <c r="M319" s="83">
        <v>284.90499999999997</v>
      </c>
      <c r="N319" s="85">
        <v>33.095500000000001</v>
      </c>
      <c r="O319" s="83">
        <v>251.809</v>
      </c>
      <c r="P319" s="85">
        <v>66.191000000000003</v>
      </c>
      <c r="Q319" s="83">
        <v>318</v>
      </c>
      <c r="R319" s="85">
        <v>0.208148</v>
      </c>
      <c r="S319" s="85">
        <v>0.69000700000000004</v>
      </c>
    </row>
    <row r="320" spans="3:19" x14ac:dyDescent="0.2">
      <c r="C320" s="80"/>
      <c r="I320" s="80"/>
      <c r="K320" s="83">
        <v>0.06</v>
      </c>
      <c r="L320" s="83">
        <v>0.12903600000000001</v>
      </c>
      <c r="M320" s="83">
        <v>285.56</v>
      </c>
      <c r="N320" s="85">
        <v>33.4405</v>
      </c>
      <c r="O320" s="83">
        <v>252.119</v>
      </c>
      <c r="P320" s="85">
        <v>66.881</v>
      </c>
      <c r="Q320" s="83">
        <v>319</v>
      </c>
      <c r="R320" s="85">
        <v>0.20965800000000001</v>
      </c>
      <c r="S320" s="85">
        <v>0.69000700000000004</v>
      </c>
    </row>
    <row r="321" spans="3:19" x14ac:dyDescent="0.2">
      <c r="C321" s="80"/>
      <c r="I321" s="80"/>
      <c r="K321" s="83">
        <v>0.06</v>
      </c>
      <c r="L321" s="83">
        <v>0.12903600000000001</v>
      </c>
      <c r="M321" s="83">
        <v>286.214</v>
      </c>
      <c r="N321" s="85">
        <v>33.785499999999999</v>
      </c>
      <c r="O321" s="83">
        <v>252.429</v>
      </c>
      <c r="P321" s="85">
        <v>67.570999999999998</v>
      </c>
      <c r="Q321" s="83">
        <v>320</v>
      </c>
      <c r="R321" s="85">
        <v>0.21115999999999999</v>
      </c>
      <c r="S321" s="85">
        <v>0.69000700000000004</v>
      </c>
    </row>
    <row r="322" spans="3:19" x14ac:dyDescent="0.2">
      <c r="C322" s="80"/>
      <c r="I322" s="80"/>
      <c r="K322" s="83">
        <v>0.06</v>
      </c>
      <c r="L322" s="83">
        <v>0.12903600000000001</v>
      </c>
      <c r="M322" s="83">
        <v>286.86900000000003</v>
      </c>
      <c r="N322" s="85">
        <v>34.130600000000001</v>
      </c>
      <c r="O322" s="83">
        <v>252.739</v>
      </c>
      <c r="P322" s="85">
        <v>68.261099999999999</v>
      </c>
      <c r="Q322" s="83">
        <v>321</v>
      </c>
      <c r="R322" s="85">
        <v>0.21265200000000001</v>
      </c>
      <c r="S322" s="85">
        <v>0.69000700000000004</v>
      </c>
    </row>
    <row r="323" spans="3:19" x14ac:dyDescent="0.2">
      <c r="C323" s="80"/>
      <c r="I323" s="80"/>
      <c r="K323" s="83">
        <v>0.06</v>
      </c>
      <c r="L323" s="83">
        <v>0.12903600000000001</v>
      </c>
      <c r="M323" s="83">
        <v>287.524</v>
      </c>
      <c r="N323" s="85">
        <v>34.4756</v>
      </c>
      <c r="O323" s="83">
        <v>253.04900000000001</v>
      </c>
      <c r="P323" s="85">
        <v>68.951300000000003</v>
      </c>
      <c r="Q323" s="83">
        <v>322</v>
      </c>
      <c r="R323" s="85">
        <v>0.21413399999999999</v>
      </c>
      <c r="S323" s="85">
        <v>0.69000700000000004</v>
      </c>
    </row>
    <row r="324" spans="3:19" x14ac:dyDescent="0.2">
      <c r="C324" s="80"/>
      <c r="I324" s="80"/>
      <c r="K324" s="83">
        <v>0.05</v>
      </c>
      <c r="L324" s="83">
        <v>0.108749</v>
      </c>
      <c r="M324" s="83">
        <v>288.17899999999997</v>
      </c>
      <c r="N324" s="85">
        <v>34.820700000000002</v>
      </c>
      <c r="O324" s="83">
        <v>253.35900000000001</v>
      </c>
      <c r="P324" s="85">
        <v>69.641499999999994</v>
      </c>
      <c r="Q324" s="83">
        <v>323</v>
      </c>
      <c r="R324" s="85">
        <v>0.21560799999999999</v>
      </c>
      <c r="S324" s="85">
        <v>0.69040699999999999</v>
      </c>
    </row>
    <row r="325" spans="3:19" x14ac:dyDescent="0.2">
      <c r="C325" s="80"/>
      <c r="I325" s="80"/>
      <c r="K325" s="83">
        <v>0.05</v>
      </c>
      <c r="L325" s="83">
        <v>0.108749</v>
      </c>
      <c r="M325" s="83">
        <v>288.834</v>
      </c>
      <c r="N325" s="85">
        <v>35.165900000000001</v>
      </c>
      <c r="O325" s="83">
        <v>253.66800000000001</v>
      </c>
      <c r="P325" s="85">
        <v>70.331699999999998</v>
      </c>
      <c r="Q325" s="83">
        <v>324</v>
      </c>
      <c r="R325" s="85">
        <v>0.21707299999999999</v>
      </c>
      <c r="S325" s="85">
        <v>0.69040699999999999</v>
      </c>
    </row>
    <row r="326" spans="3:19" x14ac:dyDescent="0.2">
      <c r="C326" s="80"/>
      <c r="I326" s="80"/>
      <c r="K326" s="83">
        <v>0.05</v>
      </c>
      <c r="L326" s="83">
        <v>0.108749</v>
      </c>
      <c r="M326" s="83">
        <v>289.48899999999998</v>
      </c>
      <c r="N326" s="85">
        <v>35.511000000000003</v>
      </c>
      <c r="O326" s="83">
        <v>253.97800000000001</v>
      </c>
      <c r="P326" s="85">
        <v>71.022000000000006</v>
      </c>
      <c r="Q326" s="83">
        <v>325</v>
      </c>
      <c r="R326" s="85">
        <v>0.218529</v>
      </c>
      <c r="S326" s="85">
        <v>0.69040699999999999</v>
      </c>
    </row>
    <row r="327" spans="3:19" x14ac:dyDescent="0.2">
      <c r="C327" s="80"/>
      <c r="I327" s="80"/>
      <c r="K327" s="83">
        <v>0.05</v>
      </c>
      <c r="L327" s="83">
        <v>0.108749</v>
      </c>
      <c r="M327" s="83">
        <v>290.14400000000001</v>
      </c>
      <c r="N327" s="85">
        <v>35.856099999999998</v>
      </c>
      <c r="O327" s="83">
        <v>254.28800000000001</v>
      </c>
      <c r="P327" s="85">
        <v>71.712299999999999</v>
      </c>
      <c r="Q327" s="83">
        <v>326</v>
      </c>
      <c r="R327" s="85">
        <v>0.219976</v>
      </c>
      <c r="S327" s="85">
        <v>0.69040699999999999</v>
      </c>
    </row>
    <row r="328" spans="3:19" x14ac:dyDescent="0.2">
      <c r="C328" s="80"/>
      <c r="I328" s="80"/>
      <c r="K328" s="83">
        <v>0.05</v>
      </c>
      <c r="L328" s="83">
        <v>0.108749</v>
      </c>
      <c r="M328" s="83">
        <v>290.79899999999998</v>
      </c>
      <c r="N328" s="85">
        <v>36.201300000000003</v>
      </c>
      <c r="O328" s="83">
        <v>254.59700000000001</v>
      </c>
      <c r="P328" s="85">
        <v>72.402600000000007</v>
      </c>
      <c r="Q328" s="83">
        <v>327</v>
      </c>
      <c r="R328" s="85">
        <v>0.221415</v>
      </c>
      <c r="S328" s="85">
        <v>0.69040699999999999</v>
      </c>
    </row>
    <row r="329" spans="3:19" x14ac:dyDescent="0.2">
      <c r="C329" s="80"/>
      <c r="I329" s="80"/>
      <c r="K329" s="83">
        <v>0.05</v>
      </c>
      <c r="L329" s="83">
        <v>0.108749</v>
      </c>
      <c r="M329" s="83">
        <v>291.45400000000001</v>
      </c>
      <c r="N329" s="85">
        <v>36.546500000000002</v>
      </c>
      <c r="O329" s="83">
        <v>254.90700000000001</v>
      </c>
      <c r="P329" s="85">
        <v>73.0929</v>
      </c>
      <c r="Q329" s="83">
        <v>328</v>
      </c>
      <c r="R329" s="85">
        <v>0.22284399999999999</v>
      </c>
      <c r="S329" s="85">
        <v>0.69040699999999999</v>
      </c>
    </row>
    <row r="330" spans="3:19" x14ac:dyDescent="0.2">
      <c r="C330" s="80"/>
      <c r="I330" s="80"/>
      <c r="K330" s="83">
        <v>0.05</v>
      </c>
      <c r="L330" s="83">
        <v>0.108749</v>
      </c>
      <c r="M330" s="83">
        <v>292.108</v>
      </c>
      <c r="N330" s="85">
        <v>36.8917</v>
      </c>
      <c r="O330" s="83">
        <v>255.21700000000001</v>
      </c>
      <c r="P330" s="85">
        <v>73.783299999999997</v>
      </c>
      <c r="Q330" s="83">
        <v>329</v>
      </c>
      <c r="R330" s="85">
        <v>0.22426499999999999</v>
      </c>
      <c r="S330" s="85">
        <v>0.69040699999999999</v>
      </c>
    </row>
    <row r="331" spans="3:19" x14ac:dyDescent="0.2">
      <c r="C331" s="80"/>
      <c r="I331" s="80"/>
      <c r="K331" s="83">
        <v>0.05</v>
      </c>
      <c r="L331" s="83">
        <v>0.108749</v>
      </c>
      <c r="M331" s="83">
        <v>292.76299999999998</v>
      </c>
      <c r="N331" s="85">
        <v>37.236899999999999</v>
      </c>
      <c r="O331" s="83">
        <v>255.52600000000001</v>
      </c>
      <c r="P331" s="85">
        <v>74.473699999999994</v>
      </c>
      <c r="Q331" s="83">
        <v>330</v>
      </c>
      <c r="R331" s="85">
        <v>0.22567799999999999</v>
      </c>
      <c r="S331" s="85">
        <v>0.69040699999999999</v>
      </c>
    </row>
    <row r="332" spans="3:19" x14ac:dyDescent="0.2">
      <c r="C332" s="80"/>
      <c r="I332" s="80"/>
      <c r="K332" s="83">
        <v>0.05</v>
      </c>
      <c r="L332" s="83">
        <v>0.108749</v>
      </c>
      <c r="M332" s="83">
        <v>293.41800000000001</v>
      </c>
      <c r="N332" s="85">
        <v>37.582099999999997</v>
      </c>
      <c r="O332" s="83">
        <v>255.83600000000001</v>
      </c>
      <c r="P332" s="85">
        <v>75.164199999999994</v>
      </c>
      <c r="Q332" s="83">
        <v>331</v>
      </c>
      <c r="R332" s="85">
        <v>0.22708200000000001</v>
      </c>
      <c r="S332" s="85">
        <v>0.69040699999999999</v>
      </c>
    </row>
    <row r="333" spans="3:19" x14ac:dyDescent="0.2">
      <c r="C333" s="80"/>
      <c r="I333" s="80"/>
      <c r="K333" s="83">
        <v>0.05</v>
      </c>
      <c r="L333" s="83">
        <v>0.108749</v>
      </c>
      <c r="M333" s="83">
        <v>294.07299999999998</v>
      </c>
      <c r="N333" s="85">
        <v>37.927300000000002</v>
      </c>
      <c r="O333" s="83">
        <v>256.14499999999998</v>
      </c>
      <c r="P333" s="85">
        <v>75.854600000000005</v>
      </c>
      <c r="Q333" s="83">
        <v>332</v>
      </c>
      <c r="R333" s="85">
        <v>0.22847799999999999</v>
      </c>
      <c r="S333" s="85">
        <v>0.69040699999999999</v>
      </c>
    </row>
    <row r="334" spans="3:19" x14ac:dyDescent="0.2">
      <c r="C334" s="80"/>
      <c r="I334" s="80"/>
      <c r="K334" s="83">
        <v>0.05</v>
      </c>
      <c r="L334" s="83">
        <v>0.108749</v>
      </c>
      <c r="M334" s="83">
        <v>294.72699999999998</v>
      </c>
      <c r="N334" s="85">
        <v>38.272500000000001</v>
      </c>
      <c r="O334" s="83">
        <v>256.45499999999998</v>
      </c>
      <c r="P334" s="85">
        <v>76.545100000000005</v>
      </c>
      <c r="Q334" s="83">
        <v>333</v>
      </c>
      <c r="R334" s="85">
        <v>0.22986500000000001</v>
      </c>
      <c r="S334" s="85">
        <v>0.69040699999999999</v>
      </c>
    </row>
    <row r="335" spans="3:19" x14ac:dyDescent="0.2">
      <c r="C335" s="80"/>
      <c r="I335" s="80"/>
      <c r="K335" s="83">
        <v>0.05</v>
      </c>
      <c r="L335" s="83">
        <v>0.108749</v>
      </c>
      <c r="M335" s="83">
        <v>295.38200000000001</v>
      </c>
      <c r="N335" s="85">
        <v>38.617800000000003</v>
      </c>
      <c r="O335" s="83">
        <v>256.76400000000001</v>
      </c>
      <c r="P335" s="85">
        <v>77.235600000000005</v>
      </c>
      <c r="Q335" s="83">
        <v>334</v>
      </c>
      <c r="R335" s="85">
        <v>0.23124400000000001</v>
      </c>
      <c r="S335" s="85">
        <v>0.69040699999999999</v>
      </c>
    </row>
    <row r="336" spans="3:19" x14ac:dyDescent="0.2">
      <c r="C336" s="80"/>
      <c r="I336" s="80"/>
      <c r="K336" s="83">
        <v>0.05</v>
      </c>
      <c r="L336" s="83">
        <v>0.108749</v>
      </c>
      <c r="M336" s="83">
        <v>296.03699999999998</v>
      </c>
      <c r="N336" s="85">
        <v>38.963000000000001</v>
      </c>
      <c r="O336" s="83">
        <v>257.07400000000001</v>
      </c>
      <c r="P336" s="85">
        <v>77.926100000000005</v>
      </c>
      <c r="Q336" s="83">
        <v>335</v>
      </c>
      <c r="R336" s="85">
        <v>0.23261499999999999</v>
      </c>
      <c r="S336" s="85">
        <v>0.69040699999999999</v>
      </c>
    </row>
    <row r="337" spans="3:19" x14ac:dyDescent="0.2">
      <c r="C337" s="80"/>
      <c r="I337" s="80"/>
      <c r="K337" s="83">
        <v>0.05</v>
      </c>
      <c r="L337" s="83">
        <v>0.108749</v>
      </c>
      <c r="M337" s="83">
        <v>296.69200000000001</v>
      </c>
      <c r="N337" s="85">
        <v>39.308300000000003</v>
      </c>
      <c r="O337" s="83">
        <v>257.38299999999998</v>
      </c>
      <c r="P337" s="85">
        <v>78.616600000000005</v>
      </c>
      <c r="Q337" s="83">
        <v>336</v>
      </c>
      <c r="R337" s="85">
        <v>0.23397799999999999</v>
      </c>
      <c r="S337" s="85">
        <v>0.69040699999999999</v>
      </c>
    </row>
    <row r="338" spans="3:19" x14ac:dyDescent="0.2">
      <c r="C338" s="80"/>
      <c r="I338" s="80"/>
      <c r="K338" s="83">
        <v>0.05</v>
      </c>
      <c r="L338" s="83">
        <v>0.108749</v>
      </c>
      <c r="M338" s="83">
        <v>297.346</v>
      </c>
      <c r="N338" s="85">
        <v>39.653599999999997</v>
      </c>
      <c r="O338" s="83">
        <v>257.69299999999998</v>
      </c>
      <c r="P338" s="85">
        <v>79.307199999999995</v>
      </c>
      <c r="Q338" s="83">
        <v>337</v>
      </c>
      <c r="R338" s="85">
        <v>0.23533299999999999</v>
      </c>
      <c r="S338" s="85">
        <v>0.69040699999999999</v>
      </c>
    </row>
    <row r="339" spans="3:19" x14ac:dyDescent="0.2">
      <c r="C339" s="80"/>
      <c r="I339" s="80"/>
      <c r="L339" s="83"/>
      <c r="N339" s="85"/>
      <c r="P339" s="85"/>
      <c r="R339" s="85"/>
      <c r="S339" s="85"/>
    </row>
    <row r="340" spans="3:19" x14ac:dyDescent="0.2">
      <c r="C340" s="80"/>
      <c r="I340" s="80"/>
      <c r="L340" s="83"/>
      <c r="N340" s="85"/>
      <c r="P340" s="85"/>
      <c r="R340" s="85"/>
      <c r="S340" s="85"/>
    </row>
    <row r="341" spans="3:19" x14ac:dyDescent="0.2">
      <c r="C341" s="80"/>
      <c r="I341" s="80"/>
      <c r="L341" s="83"/>
      <c r="N341" s="85"/>
      <c r="P341" s="85"/>
      <c r="R341" s="85"/>
      <c r="S341" s="85"/>
    </row>
    <row r="342" spans="3:19" x14ac:dyDescent="0.2">
      <c r="C342" s="80"/>
      <c r="I342" s="80"/>
      <c r="L342" s="83"/>
      <c r="N342" s="85"/>
      <c r="P342" s="85"/>
      <c r="R342" s="85"/>
      <c r="S342" s="85"/>
    </row>
    <row r="343" spans="3:19" x14ac:dyDescent="0.2">
      <c r="C343" s="80"/>
      <c r="I343" s="80"/>
      <c r="L343" s="83"/>
      <c r="N343" s="85"/>
      <c r="P343" s="85"/>
      <c r="R343" s="85"/>
      <c r="S343" s="85"/>
    </row>
    <row r="344" spans="3:19" x14ac:dyDescent="0.2">
      <c r="C344" s="80"/>
      <c r="I344" s="80"/>
      <c r="L344" s="83"/>
      <c r="N344" s="85"/>
      <c r="P344" s="85"/>
      <c r="R344" s="85"/>
      <c r="S344" s="85"/>
    </row>
    <row r="345" spans="3:19" x14ac:dyDescent="0.2">
      <c r="C345" s="80"/>
      <c r="I345" s="80"/>
      <c r="L345" s="83"/>
      <c r="N345" s="85"/>
      <c r="P345" s="85"/>
      <c r="R345" s="85"/>
      <c r="S345" s="85"/>
    </row>
    <row r="346" spans="3:19" x14ac:dyDescent="0.2">
      <c r="C346" s="80"/>
      <c r="I346" s="80"/>
      <c r="L346" s="83"/>
      <c r="N346" s="85"/>
      <c r="P346" s="85"/>
      <c r="R346" s="85"/>
      <c r="S346" s="85"/>
    </row>
    <row r="347" spans="3:19" x14ac:dyDescent="0.2">
      <c r="C347" s="80"/>
      <c r="I347" s="80"/>
      <c r="L347" s="83"/>
      <c r="N347" s="85"/>
      <c r="P347" s="85"/>
      <c r="R347" s="85"/>
      <c r="S347" s="85"/>
    </row>
    <row r="348" spans="3:19" x14ac:dyDescent="0.2">
      <c r="C348" s="80"/>
      <c r="I348" s="80"/>
      <c r="L348" s="83"/>
      <c r="N348" s="85"/>
      <c r="P348" s="85"/>
      <c r="R348" s="85"/>
      <c r="S348" s="85"/>
    </row>
    <row r="349" spans="3:19" x14ac:dyDescent="0.2">
      <c r="C349" s="80"/>
      <c r="I349" s="80"/>
      <c r="L349" s="83"/>
      <c r="N349" s="85"/>
      <c r="P349" s="85"/>
      <c r="R349" s="85"/>
      <c r="S349" s="85"/>
    </row>
    <row r="350" spans="3:19" x14ac:dyDescent="0.2">
      <c r="C350" s="80"/>
      <c r="I350" s="80"/>
      <c r="L350" s="83"/>
      <c r="N350" s="85"/>
      <c r="P350" s="85"/>
      <c r="R350" s="85"/>
      <c r="S350" s="85"/>
    </row>
    <row r="351" spans="3:19" x14ac:dyDescent="0.2">
      <c r="C351" s="80"/>
      <c r="I351" s="80"/>
      <c r="L351" s="83"/>
      <c r="N351" s="85"/>
      <c r="P351" s="85"/>
      <c r="R351" s="85"/>
      <c r="S351" s="85"/>
    </row>
    <row r="352" spans="3:19" x14ac:dyDescent="0.2">
      <c r="C352" s="80"/>
      <c r="I352" s="80"/>
      <c r="L352" s="83"/>
      <c r="N352" s="85"/>
      <c r="P352" s="85"/>
      <c r="R352" s="85"/>
      <c r="S352" s="85"/>
    </row>
    <row r="353" spans="3:19" x14ac:dyDescent="0.2">
      <c r="C353" s="80"/>
      <c r="I353" s="80"/>
      <c r="L353" s="83"/>
      <c r="N353" s="85"/>
      <c r="P353" s="85"/>
      <c r="R353" s="85"/>
      <c r="S353" s="85"/>
    </row>
    <row r="354" spans="3:19" x14ac:dyDescent="0.2">
      <c r="C354" s="80"/>
      <c r="I354" s="80"/>
      <c r="L354" s="83"/>
      <c r="N354" s="85"/>
      <c r="P354" s="85"/>
      <c r="R354" s="85"/>
      <c r="S354" s="85"/>
    </row>
    <row r="355" spans="3:19" x14ac:dyDescent="0.2">
      <c r="C355" s="80"/>
      <c r="I355" s="80"/>
      <c r="L355" s="83"/>
      <c r="N355" s="85"/>
      <c r="P355" s="85"/>
      <c r="R355" s="85"/>
      <c r="S355" s="85"/>
    </row>
    <row r="356" spans="3:19" x14ac:dyDescent="0.2">
      <c r="C356" s="80"/>
      <c r="I356" s="80"/>
      <c r="L356" s="83"/>
      <c r="N356" s="85"/>
      <c r="P356" s="85"/>
      <c r="R356" s="85"/>
      <c r="S356" s="85"/>
    </row>
    <row r="357" spans="3:19" x14ac:dyDescent="0.2">
      <c r="C357" s="80"/>
      <c r="I357" s="80"/>
      <c r="L357" s="83"/>
      <c r="N357" s="85"/>
      <c r="P357" s="85"/>
      <c r="R357" s="85"/>
      <c r="S357" s="85"/>
    </row>
    <row r="358" spans="3:19" x14ac:dyDescent="0.2">
      <c r="C358" s="80"/>
      <c r="I358" s="80"/>
      <c r="L358" s="83"/>
      <c r="N358" s="85"/>
      <c r="P358" s="85"/>
      <c r="R358" s="85"/>
      <c r="S358" s="85"/>
    </row>
    <row r="359" spans="3:19" x14ac:dyDescent="0.2">
      <c r="C359" s="80"/>
      <c r="I359" s="80"/>
      <c r="L359" s="83"/>
      <c r="N359" s="85"/>
      <c r="P359" s="85"/>
      <c r="R359" s="85"/>
      <c r="S359" s="85"/>
    </row>
    <row r="360" spans="3:19" x14ac:dyDescent="0.2">
      <c r="C360" s="80"/>
      <c r="I360" s="80"/>
      <c r="L360" s="83"/>
      <c r="N360" s="85"/>
      <c r="P360" s="85"/>
      <c r="R360" s="85"/>
      <c r="S360" s="85"/>
    </row>
    <row r="361" spans="3:19" x14ac:dyDescent="0.2">
      <c r="C361" s="80"/>
      <c r="I361" s="80"/>
      <c r="L361" s="83"/>
      <c r="N361" s="85"/>
      <c r="P361" s="85"/>
      <c r="R361" s="85"/>
      <c r="S361" s="85"/>
    </row>
    <row r="362" spans="3:19" x14ac:dyDescent="0.2">
      <c r="C362" s="80"/>
      <c r="I362" s="80"/>
      <c r="L362" s="83"/>
      <c r="N362" s="85"/>
      <c r="P362" s="85"/>
      <c r="R362" s="85"/>
      <c r="S362" s="85"/>
    </row>
    <row r="363" spans="3:19" x14ac:dyDescent="0.2">
      <c r="C363" s="80"/>
      <c r="I363" s="80"/>
      <c r="L363" s="83"/>
      <c r="N363" s="85"/>
      <c r="P363" s="85"/>
      <c r="R363" s="85"/>
      <c r="S363" s="85"/>
    </row>
    <row r="364" spans="3:19" x14ac:dyDescent="0.2">
      <c r="C364" s="80"/>
      <c r="I364" s="80"/>
      <c r="L364" s="83"/>
      <c r="N364" s="85"/>
      <c r="P364" s="85"/>
      <c r="R364" s="85"/>
      <c r="S364" s="85"/>
    </row>
    <row r="365" spans="3:19" x14ac:dyDescent="0.2">
      <c r="C365" s="80"/>
      <c r="I365" s="80"/>
      <c r="L365" s="83"/>
      <c r="N365" s="85"/>
      <c r="P365" s="85"/>
      <c r="R365" s="85"/>
      <c r="S365" s="85"/>
    </row>
    <row r="366" spans="3:19" x14ac:dyDescent="0.2">
      <c r="C366" s="80"/>
      <c r="I366" s="80"/>
      <c r="L366" s="83"/>
      <c r="N366" s="85"/>
      <c r="P366" s="85"/>
      <c r="R366" s="85"/>
      <c r="S366" s="85"/>
    </row>
    <row r="367" spans="3:19" x14ac:dyDescent="0.2">
      <c r="C367" s="80"/>
      <c r="I367" s="80"/>
      <c r="L367" s="83"/>
      <c r="N367" s="85"/>
      <c r="P367" s="85"/>
      <c r="R367" s="85"/>
      <c r="S367" s="85"/>
    </row>
    <row r="368" spans="3:19" x14ac:dyDescent="0.2">
      <c r="C368" s="80"/>
      <c r="I368" s="80"/>
      <c r="L368" s="83"/>
      <c r="N368" s="85"/>
      <c r="P368" s="85"/>
      <c r="R368" s="85"/>
      <c r="S368" s="85"/>
    </row>
    <row r="369" spans="3:19" x14ac:dyDescent="0.2">
      <c r="C369" s="80"/>
      <c r="I369" s="80"/>
      <c r="L369" s="83"/>
      <c r="N369" s="85"/>
      <c r="P369" s="85"/>
      <c r="R369" s="85"/>
      <c r="S369" s="85"/>
    </row>
    <row r="370" spans="3:19" x14ac:dyDescent="0.2">
      <c r="C370" s="80"/>
      <c r="I370" s="80"/>
      <c r="L370" s="83"/>
      <c r="N370" s="85"/>
      <c r="P370" s="85"/>
      <c r="R370" s="85"/>
      <c r="S370" s="85"/>
    </row>
    <row r="371" spans="3:19" x14ac:dyDescent="0.2">
      <c r="C371" s="80"/>
      <c r="I371" s="80"/>
      <c r="L371" s="83"/>
      <c r="N371" s="85"/>
      <c r="P371" s="85"/>
      <c r="R371" s="85"/>
      <c r="S371" s="85"/>
    </row>
    <row r="372" spans="3:19" x14ac:dyDescent="0.2">
      <c r="C372" s="80"/>
      <c r="I372" s="80"/>
      <c r="L372" s="83"/>
      <c r="N372" s="85"/>
      <c r="P372" s="85"/>
      <c r="R372" s="85"/>
      <c r="S372" s="85"/>
    </row>
    <row r="373" spans="3:19" x14ac:dyDescent="0.2">
      <c r="C373" s="80"/>
      <c r="I373" s="80"/>
      <c r="L373" s="83"/>
      <c r="N373" s="85"/>
      <c r="P373" s="85"/>
      <c r="R373" s="85"/>
      <c r="S373" s="85"/>
    </row>
    <row r="374" spans="3:19" x14ac:dyDescent="0.2">
      <c r="C374" s="80"/>
      <c r="I374" s="80"/>
      <c r="L374" s="83"/>
      <c r="N374" s="85"/>
      <c r="P374" s="85"/>
      <c r="R374" s="85"/>
      <c r="S374" s="85"/>
    </row>
    <row r="375" spans="3:19" x14ac:dyDescent="0.2">
      <c r="C375" s="80"/>
      <c r="I375" s="80"/>
      <c r="L375" s="83"/>
      <c r="N375" s="85"/>
      <c r="P375" s="85"/>
      <c r="R375" s="85"/>
      <c r="S375" s="85"/>
    </row>
    <row r="376" spans="3:19" x14ac:dyDescent="0.2">
      <c r="C376" s="80"/>
      <c r="I376" s="80"/>
      <c r="L376" s="83"/>
      <c r="N376" s="85"/>
      <c r="P376" s="85"/>
      <c r="R376" s="85"/>
      <c r="S376" s="85"/>
    </row>
    <row r="377" spans="3:19" x14ac:dyDescent="0.2">
      <c r="C377" s="80"/>
      <c r="I377" s="80"/>
      <c r="L377" s="83"/>
      <c r="N377" s="85"/>
      <c r="P377" s="85"/>
      <c r="R377" s="85"/>
      <c r="S377" s="85"/>
    </row>
    <row r="378" spans="3:19" x14ac:dyDescent="0.2">
      <c r="C378" s="80"/>
      <c r="I378" s="80"/>
      <c r="L378" s="83"/>
      <c r="N378" s="85"/>
      <c r="P378" s="85"/>
      <c r="R378" s="85"/>
      <c r="S378" s="85"/>
    </row>
    <row r="379" spans="3:19" x14ac:dyDescent="0.2">
      <c r="C379" s="80"/>
      <c r="I379" s="80"/>
      <c r="L379" s="83"/>
      <c r="N379" s="85"/>
      <c r="P379" s="85"/>
      <c r="R379" s="85"/>
      <c r="S379" s="85"/>
    </row>
    <row r="380" spans="3:19" x14ac:dyDescent="0.2">
      <c r="C380" s="80"/>
      <c r="I380" s="80"/>
      <c r="L380" s="83"/>
      <c r="N380" s="85"/>
      <c r="P380" s="85"/>
      <c r="R380" s="85"/>
      <c r="S380" s="85"/>
    </row>
    <row r="381" spans="3:19" x14ac:dyDescent="0.2">
      <c r="C381" s="80"/>
      <c r="I381" s="80"/>
      <c r="L381" s="83"/>
      <c r="N381" s="85"/>
      <c r="P381" s="85"/>
      <c r="R381" s="85"/>
      <c r="S381" s="85"/>
    </row>
    <row r="382" spans="3:19" x14ac:dyDescent="0.2">
      <c r="C382" s="80"/>
      <c r="I382" s="80"/>
      <c r="L382" s="83"/>
      <c r="N382" s="85"/>
      <c r="P382" s="85"/>
      <c r="R382" s="85"/>
      <c r="S382" s="85"/>
    </row>
    <row r="383" spans="3:19" x14ac:dyDescent="0.2">
      <c r="C383" s="80"/>
      <c r="I383" s="80"/>
      <c r="L383" s="83"/>
      <c r="N383" s="85"/>
      <c r="P383" s="85"/>
      <c r="R383" s="85"/>
      <c r="S383" s="85"/>
    </row>
    <row r="384" spans="3:19" x14ac:dyDescent="0.2">
      <c r="C384" s="80"/>
      <c r="I384" s="80"/>
      <c r="L384" s="83"/>
      <c r="N384" s="85"/>
      <c r="P384" s="85"/>
      <c r="R384" s="85"/>
      <c r="S384" s="85"/>
    </row>
    <row r="385" spans="3:19" x14ac:dyDescent="0.2">
      <c r="C385" s="80"/>
      <c r="I385" s="80"/>
      <c r="L385" s="83"/>
      <c r="N385" s="85"/>
      <c r="P385" s="85"/>
      <c r="R385" s="85"/>
      <c r="S385" s="85"/>
    </row>
    <row r="386" spans="3:19" x14ac:dyDescent="0.2">
      <c r="C386" s="80"/>
      <c r="I386" s="80"/>
      <c r="L386" s="83"/>
      <c r="N386" s="85"/>
      <c r="P386" s="85"/>
      <c r="R386" s="85"/>
      <c r="S386" s="85"/>
    </row>
    <row r="387" spans="3:19" x14ac:dyDescent="0.2">
      <c r="C387" s="80"/>
      <c r="I387" s="80"/>
      <c r="L387" s="83"/>
      <c r="N387" s="85"/>
      <c r="P387" s="85"/>
      <c r="R387" s="85"/>
      <c r="S387" s="85"/>
    </row>
    <row r="388" spans="3:19" x14ac:dyDescent="0.2">
      <c r="C388" s="80"/>
      <c r="I388" s="80"/>
      <c r="L388" s="83"/>
      <c r="N388" s="85"/>
      <c r="P388" s="85"/>
      <c r="R388" s="85"/>
      <c r="S388" s="85"/>
    </row>
    <row r="389" spans="3:19" x14ac:dyDescent="0.2">
      <c r="C389" s="80"/>
      <c r="I389" s="80"/>
      <c r="L389" s="83"/>
      <c r="N389" s="85"/>
      <c r="P389" s="85"/>
      <c r="R389" s="85"/>
      <c r="S389" s="85"/>
    </row>
    <row r="390" spans="3:19" x14ac:dyDescent="0.2">
      <c r="C390" s="80"/>
      <c r="I390" s="80"/>
      <c r="L390" s="83"/>
      <c r="N390" s="85"/>
      <c r="P390" s="85"/>
      <c r="R390" s="85"/>
      <c r="S390" s="85"/>
    </row>
    <row r="391" spans="3:19" x14ac:dyDescent="0.2">
      <c r="C391" s="80"/>
      <c r="I391" s="80"/>
      <c r="L391" s="83"/>
      <c r="N391" s="85"/>
      <c r="P391" s="85"/>
      <c r="R391" s="85"/>
      <c r="S391" s="85"/>
    </row>
    <row r="392" spans="3:19" x14ac:dyDescent="0.2">
      <c r="C392" s="80"/>
      <c r="I392" s="80"/>
      <c r="L392" s="83"/>
      <c r="N392" s="85"/>
      <c r="P392" s="85"/>
      <c r="R392" s="85"/>
      <c r="S392" s="85"/>
    </row>
    <row r="393" spans="3:19" x14ac:dyDescent="0.2">
      <c r="C393" s="80"/>
      <c r="I393" s="80"/>
      <c r="L393" s="83"/>
      <c r="N393" s="85"/>
      <c r="P393" s="85"/>
      <c r="R393" s="85"/>
      <c r="S393" s="85"/>
    </row>
    <row r="394" spans="3:19" x14ac:dyDescent="0.2">
      <c r="C394" s="80"/>
      <c r="I394" s="80"/>
      <c r="L394" s="83"/>
      <c r="N394" s="85"/>
      <c r="P394" s="85"/>
      <c r="R394" s="85"/>
      <c r="S394" s="85"/>
    </row>
    <row r="395" spans="3:19" x14ac:dyDescent="0.2">
      <c r="C395" s="80"/>
      <c r="I395" s="80"/>
      <c r="L395" s="83"/>
      <c r="N395" s="85"/>
      <c r="P395" s="85"/>
      <c r="R395" s="85"/>
      <c r="S395" s="85"/>
    </row>
    <row r="396" spans="3:19" x14ac:dyDescent="0.2">
      <c r="C396" s="80"/>
      <c r="I396" s="80"/>
      <c r="L396" s="83"/>
      <c r="N396" s="85"/>
      <c r="P396" s="85"/>
      <c r="R396" s="85"/>
      <c r="S396" s="85"/>
    </row>
    <row r="397" spans="3:19" x14ac:dyDescent="0.2">
      <c r="C397" s="80"/>
      <c r="I397" s="80"/>
      <c r="L397" s="83"/>
      <c r="N397" s="85"/>
      <c r="P397" s="85"/>
      <c r="R397" s="85"/>
      <c r="S397" s="85"/>
    </row>
    <row r="398" spans="3:19" x14ac:dyDescent="0.2">
      <c r="C398" s="80"/>
      <c r="I398" s="80"/>
      <c r="L398" s="83"/>
      <c r="N398" s="85"/>
      <c r="P398" s="85"/>
      <c r="R398" s="85"/>
      <c r="S398" s="85"/>
    </row>
    <row r="399" spans="3:19" x14ac:dyDescent="0.2">
      <c r="C399" s="80"/>
      <c r="I399" s="80"/>
      <c r="L399" s="83"/>
      <c r="N399" s="85"/>
      <c r="P399" s="85"/>
      <c r="R399" s="85"/>
      <c r="S399" s="85"/>
    </row>
    <row r="400" spans="3:19" x14ac:dyDescent="0.2">
      <c r="C400" s="80"/>
      <c r="I400" s="80"/>
      <c r="L400" s="83"/>
      <c r="N400" s="85"/>
      <c r="P400" s="85"/>
      <c r="R400" s="85"/>
      <c r="S400" s="85"/>
    </row>
    <row r="401" spans="3:19" x14ac:dyDescent="0.2">
      <c r="C401" s="80"/>
      <c r="I401" s="80"/>
      <c r="L401" s="83"/>
      <c r="N401" s="85"/>
      <c r="P401" s="85"/>
      <c r="R401" s="85"/>
      <c r="S401" s="85"/>
    </row>
    <row r="402" spans="3:19" x14ac:dyDescent="0.2">
      <c r="C402" s="80"/>
      <c r="I402" s="80"/>
      <c r="L402" s="83"/>
      <c r="N402" s="85"/>
      <c r="P402" s="85"/>
      <c r="R402" s="85"/>
      <c r="S402" s="85"/>
    </row>
    <row r="403" spans="3:19" x14ac:dyDescent="0.2">
      <c r="C403" s="80"/>
      <c r="I403" s="80"/>
      <c r="L403" s="83"/>
      <c r="N403" s="85"/>
      <c r="P403" s="85"/>
      <c r="R403" s="85"/>
      <c r="S403" s="85"/>
    </row>
    <row r="404" spans="3:19" x14ac:dyDescent="0.2">
      <c r="C404" s="80"/>
      <c r="I404" s="80"/>
      <c r="L404" s="83"/>
      <c r="N404" s="85"/>
      <c r="P404" s="85"/>
      <c r="R404" s="85"/>
      <c r="S404" s="85"/>
    </row>
    <row r="405" spans="3:19" x14ac:dyDescent="0.2">
      <c r="C405" s="80"/>
      <c r="I405" s="80"/>
      <c r="L405" s="83"/>
      <c r="N405" s="85"/>
      <c r="P405" s="85"/>
      <c r="R405" s="85"/>
      <c r="S405" s="85"/>
    </row>
    <row r="406" spans="3:19" x14ac:dyDescent="0.2">
      <c r="C406" s="80"/>
      <c r="I406" s="80"/>
      <c r="L406" s="83"/>
      <c r="N406" s="85"/>
      <c r="P406" s="85"/>
      <c r="R406" s="85"/>
      <c r="S406" s="85"/>
    </row>
    <row r="407" spans="3:19" x14ac:dyDescent="0.2">
      <c r="C407" s="80"/>
      <c r="I407" s="80"/>
      <c r="L407" s="83"/>
      <c r="N407" s="85"/>
      <c r="P407" s="85"/>
      <c r="R407" s="85"/>
      <c r="S407" s="85"/>
    </row>
    <row r="408" spans="3:19" x14ac:dyDescent="0.2">
      <c r="C408" s="80"/>
      <c r="I408" s="80"/>
      <c r="L408" s="83"/>
      <c r="N408" s="85"/>
      <c r="P408" s="85"/>
      <c r="R408" s="85"/>
      <c r="S408" s="85"/>
    </row>
    <row r="409" spans="3:19" x14ac:dyDescent="0.2">
      <c r="C409" s="80"/>
      <c r="I409" s="80"/>
      <c r="L409" s="83"/>
      <c r="N409" s="85"/>
      <c r="P409" s="85"/>
      <c r="R409" s="85"/>
      <c r="S409" s="85"/>
    </row>
    <row r="410" spans="3:19" x14ac:dyDescent="0.2">
      <c r="C410" s="80"/>
      <c r="I410" s="80"/>
      <c r="L410" s="83"/>
      <c r="N410" s="85"/>
      <c r="P410" s="85"/>
      <c r="R410" s="85"/>
      <c r="S410" s="85"/>
    </row>
    <row r="411" spans="3:19" x14ac:dyDescent="0.2">
      <c r="C411" s="80"/>
      <c r="I411" s="80"/>
      <c r="L411" s="83"/>
      <c r="N411" s="85"/>
      <c r="P411" s="85"/>
      <c r="R411" s="85"/>
      <c r="S411" s="85"/>
    </row>
    <row r="412" spans="3:19" x14ac:dyDescent="0.2">
      <c r="C412" s="80"/>
      <c r="I412" s="80"/>
      <c r="L412" s="83"/>
      <c r="N412" s="85"/>
      <c r="P412" s="85"/>
      <c r="R412" s="85"/>
      <c r="S412" s="85"/>
    </row>
    <row r="413" spans="3:19" x14ac:dyDescent="0.2">
      <c r="C413" s="80"/>
      <c r="I413" s="80"/>
      <c r="L413" s="83"/>
      <c r="N413" s="85"/>
      <c r="P413" s="85"/>
      <c r="R413" s="85"/>
      <c r="S413" s="85"/>
    </row>
    <row r="414" spans="3:19" x14ac:dyDescent="0.2">
      <c r="C414" s="80"/>
      <c r="I414" s="80"/>
      <c r="L414" s="83"/>
      <c r="N414" s="85"/>
      <c r="P414" s="85"/>
      <c r="R414" s="85"/>
      <c r="S414" s="85"/>
    </row>
    <row r="415" spans="3:19" x14ac:dyDescent="0.2">
      <c r="C415" s="80"/>
      <c r="I415" s="80"/>
      <c r="L415" s="83"/>
      <c r="N415" s="85"/>
      <c r="P415" s="85"/>
      <c r="R415" s="85"/>
      <c r="S415" s="85"/>
    </row>
    <row r="416" spans="3:19" x14ac:dyDescent="0.2">
      <c r="C416" s="80"/>
      <c r="I416" s="80"/>
      <c r="L416" s="83"/>
      <c r="N416" s="85"/>
      <c r="P416" s="85"/>
      <c r="R416" s="85"/>
      <c r="S416" s="85"/>
    </row>
    <row r="417" spans="3:19" x14ac:dyDescent="0.2">
      <c r="C417" s="80"/>
      <c r="I417" s="80"/>
      <c r="L417" s="83"/>
      <c r="N417" s="85"/>
      <c r="P417" s="85"/>
      <c r="R417" s="85"/>
      <c r="S417" s="85"/>
    </row>
    <row r="418" spans="3:19" x14ac:dyDescent="0.2">
      <c r="C418" s="80"/>
      <c r="I418" s="80"/>
      <c r="L418" s="83"/>
      <c r="N418" s="85"/>
      <c r="P418" s="85"/>
      <c r="R418" s="85"/>
      <c r="S418" s="85"/>
    </row>
    <row r="419" spans="3:19" x14ac:dyDescent="0.2">
      <c r="C419" s="80"/>
      <c r="I419" s="80"/>
      <c r="L419" s="83"/>
      <c r="N419" s="85"/>
      <c r="P419" s="85"/>
      <c r="R419" s="85"/>
      <c r="S419" s="85"/>
    </row>
    <row r="420" spans="3:19" x14ac:dyDescent="0.2">
      <c r="C420" s="80"/>
      <c r="I420" s="80"/>
      <c r="L420" s="83"/>
      <c r="N420" s="85"/>
      <c r="P420" s="85"/>
      <c r="R420" s="85"/>
      <c r="S420" s="85"/>
    </row>
    <row r="421" spans="3:19" x14ac:dyDescent="0.2">
      <c r="C421" s="80"/>
      <c r="I421" s="80"/>
      <c r="L421" s="83"/>
      <c r="N421" s="85"/>
      <c r="P421" s="85"/>
      <c r="R421" s="85"/>
      <c r="S421" s="85"/>
    </row>
    <row r="422" spans="3:19" x14ac:dyDescent="0.2">
      <c r="C422" s="80"/>
      <c r="I422" s="80"/>
      <c r="L422" s="83"/>
      <c r="N422" s="85"/>
      <c r="P422" s="85"/>
      <c r="R422" s="85"/>
      <c r="S422" s="85"/>
    </row>
    <row r="423" spans="3:19" x14ac:dyDescent="0.2">
      <c r="C423" s="80"/>
      <c r="I423" s="80"/>
      <c r="L423" s="83"/>
      <c r="N423" s="85"/>
      <c r="P423" s="85"/>
      <c r="R423" s="85"/>
      <c r="S423" s="85"/>
    </row>
    <row r="424" spans="3:19" x14ac:dyDescent="0.2">
      <c r="C424" s="80"/>
      <c r="I424" s="80"/>
      <c r="L424" s="83"/>
      <c r="N424" s="85"/>
      <c r="P424" s="85"/>
      <c r="R424" s="85"/>
      <c r="S424" s="85"/>
    </row>
    <row r="425" spans="3:19" x14ac:dyDescent="0.2">
      <c r="C425" s="80"/>
      <c r="I425" s="80"/>
      <c r="L425" s="83"/>
      <c r="N425" s="85"/>
      <c r="P425" s="85"/>
      <c r="R425" s="85"/>
      <c r="S425" s="85"/>
    </row>
    <row r="426" spans="3:19" x14ac:dyDescent="0.2">
      <c r="C426" s="80"/>
      <c r="I426" s="80"/>
      <c r="L426" s="83"/>
      <c r="N426" s="85"/>
      <c r="P426" s="85"/>
      <c r="R426" s="85"/>
      <c r="S426" s="85"/>
    </row>
    <row r="427" spans="3:19" x14ac:dyDescent="0.2">
      <c r="C427" s="80"/>
      <c r="I427" s="80"/>
      <c r="L427" s="83"/>
      <c r="N427" s="85"/>
      <c r="P427" s="85"/>
      <c r="R427" s="85"/>
      <c r="S427" s="85"/>
    </row>
    <row r="428" spans="3:19" x14ac:dyDescent="0.2">
      <c r="C428" s="80"/>
      <c r="I428" s="80"/>
      <c r="L428" s="83"/>
      <c r="N428" s="85"/>
      <c r="P428" s="85"/>
      <c r="R428" s="85"/>
      <c r="S428" s="85"/>
    </row>
    <row r="429" spans="3:19" x14ac:dyDescent="0.2">
      <c r="C429" s="80"/>
      <c r="I429" s="80"/>
      <c r="L429" s="83"/>
      <c r="N429" s="85"/>
      <c r="P429" s="85"/>
      <c r="R429" s="85"/>
      <c r="S429" s="85"/>
    </row>
    <row r="430" spans="3:19" x14ac:dyDescent="0.2">
      <c r="C430" s="80"/>
      <c r="I430" s="80"/>
      <c r="L430" s="83"/>
      <c r="N430" s="85"/>
      <c r="P430" s="85"/>
      <c r="R430" s="85"/>
      <c r="S430" s="85"/>
    </row>
    <row r="431" spans="3:19" x14ac:dyDescent="0.2">
      <c r="C431" s="80"/>
      <c r="I431" s="80"/>
      <c r="L431" s="83"/>
      <c r="N431" s="85"/>
      <c r="P431" s="85"/>
      <c r="R431" s="85"/>
      <c r="S431" s="85"/>
    </row>
    <row r="432" spans="3:19" x14ac:dyDescent="0.2">
      <c r="C432" s="80"/>
      <c r="I432" s="80"/>
      <c r="L432" s="83"/>
      <c r="N432" s="85"/>
      <c r="P432" s="85"/>
      <c r="R432" s="85"/>
      <c r="S432" s="85"/>
    </row>
    <row r="433" spans="3:19" x14ac:dyDescent="0.2">
      <c r="C433" s="80"/>
      <c r="I433" s="80"/>
      <c r="L433" s="83"/>
      <c r="N433" s="85"/>
      <c r="P433" s="85"/>
      <c r="R433" s="85"/>
      <c r="S433" s="85"/>
    </row>
    <row r="434" spans="3:19" x14ac:dyDescent="0.2">
      <c r="C434" s="80"/>
      <c r="I434" s="80"/>
      <c r="L434" s="83"/>
      <c r="N434" s="85"/>
      <c r="P434" s="85"/>
      <c r="R434" s="85"/>
      <c r="S434" s="85"/>
    </row>
    <row r="435" spans="3:19" x14ac:dyDescent="0.2">
      <c r="C435" s="80"/>
      <c r="I435" s="80"/>
      <c r="L435" s="83"/>
      <c r="N435" s="85"/>
      <c r="P435" s="85"/>
      <c r="R435" s="85"/>
      <c r="S435" s="85"/>
    </row>
    <row r="436" spans="3:19" x14ac:dyDescent="0.2">
      <c r="C436" s="80"/>
      <c r="I436" s="80"/>
      <c r="L436" s="83"/>
      <c r="N436" s="85"/>
      <c r="P436" s="85"/>
      <c r="R436" s="85"/>
      <c r="S436" s="85"/>
    </row>
    <row r="437" spans="3:19" x14ac:dyDescent="0.2">
      <c r="C437" s="80"/>
      <c r="I437" s="80"/>
      <c r="L437" s="83"/>
      <c r="N437" s="85"/>
      <c r="P437" s="85"/>
      <c r="R437" s="85"/>
      <c r="S437" s="85"/>
    </row>
    <row r="438" spans="3:19" x14ac:dyDescent="0.2">
      <c r="C438" s="80"/>
      <c r="I438" s="80"/>
      <c r="L438" s="83"/>
      <c r="N438" s="85"/>
      <c r="P438" s="85"/>
      <c r="R438" s="85"/>
      <c r="S438" s="85"/>
    </row>
    <row r="439" spans="3:19" x14ac:dyDescent="0.2">
      <c r="C439" s="80"/>
      <c r="I439" s="80"/>
      <c r="L439" s="83"/>
      <c r="N439" s="85"/>
      <c r="P439" s="85"/>
      <c r="R439" s="85"/>
      <c r="S439" s="85"/>
    </row>
    <row r="440" spans="3:19" x14ac:dyDescent="0.2">
      <c r="C440" s="80"/>
      <c r="I440" s="80"/>
      <c r="L440" s="83"/>
      <c r="N440" s="85"/>
      <c r="P440" s="85"/>
      <c r="R440" s="85"/>
      <c r="S440" s="85"/>
    </row>
    <row r="441" spans="3:19" x14ac:dyDescent="0.2">
      <c r="C441" s="80"/>
      <c r="I441" s="80"/>
      <c r="L441" s="83"/>
      <c r="N441" s="85"/>
      <c r="P441" s="85"/>
      <c r="R441" s="85"/>
      <c r="S441" s="85"/>
    </row>
    <row r="442" spans="3:19" x14ac:dyDescent="0.2">
      <c r="C442" s="80"/>
      <c r="I442" s="80"/>
      <c r="L442" s="83"/>
      <c r="N442" s="85"/>
      <c r="P442" s="85"/>
      <c r="R442" s="85"/>
      <c r="S442" s="85"/>
    </row>
    <row r="443" spans="3:19" x14ac:dyDescent="0.2">
      <c r="C443" s="80"/>
      <c r="I443" s="80"/>
      <c r="L443" s="83"/>
      <c r="N443" s="85"/>
      <c r="P443" s="85"/>
      <c r="R443" s="85"/>
      <c r="S443" s="85"/>
    </row>
    <row r="444" spans="3:19" x14ac:dyDescent="0.2">
      <c r="C444" s="80"/>
      <c r="I444" s="80"/>
      <c r="L444" s="83"/>
      <c r="N444" s="85"/>
      <c r="P444" s="85"/>
      <c r="R444" s="85"/>
      <c r="S444" s="85"/>
    </row>
    <row r="445" spans="3:19" x14ac:dyDescent="0.2">
      <c r="C445" s="80"/>
      <c r="I445" s="80"/>
      <c r="L445" s="83"/>
      <c r="N445" s="85"/>
      <c r="P445" s="85"/>
      <c r="R445" s="85"/>
      <c r="S445" s="85"/>
    </row>
    <row r="446" spans="3:19" x14ac:dyDescent="0.2">
      <c r="C446" s="80"/>
      <c r="I446" s="80"/>
      <c r="L446" s="83"/>
      <c r="N446" s="85"/>
      <c r="P446" s="85"/>
      <c r="R446" s="85"/>
      <c r="S446" s="85"/>
    </row>
    <row r="447" spans="3:19" x14ac:dyDescent="0.2">
      <c r="C447" s="80"/>
      <c r="I447" s="80"/>
      <c r="L447" s="83"/>
      <c r="N447" s="85"/>
      <c r="P447" s="85"/>
      <c r="R447" s="85"/>
      <c r="S447" s="85"/>
    </row>
    <row r="448" spans="3:19" x14ac:dyDescent="0.2">
      <c r="C448" s="80"/>
      <c r="I448" s="80"/>
      <c r="L448" s="83"/>
      <c r="N448" s="85"/>
      <c r="P448" s="85"/>
      <c r="R448" s="85"/>
      <c r="S448" s="85"/>
    </row>
    <row r="449" spans="3:19" x14ac:dyDescent="0.2">
      <c r="C449" s="80"/>
      <c r="I449" s="80"/>
      <c r="L449" s="83"/>
      <c r="N449" s="85"/>
      <c r="P449" s="85"/>
      <c r="R449" s="85"/>
      <c r="S449" s="85"/>
    </row>
    <row r="450" spans="3:19" x14ac:dyDescent="0.2">
      <c r="C450" s="80"/>
      <c r="I450" s="80"/>
      <c r="L450" s="83"/>
      <c r="N450" s="85"/>
      <c r="P450" s="85"/>
      <c r="R450" s="85"/>
      <c r="S450" s="85"/>
    </row>
    <row r="451" spans="3:19" x14ac:dyDescent="0.2">
      <c r="C451" s="80"/>
      <c r="I451" s="80"/>
      <c r="L451" s="83"/>
      <c r="N451" s="85"/>
      <c r="P451" s="85"/>
      <c r="R451" s="85"/>
      <c r="S451" s="85"/>
    </row>
    <row r="452" spans="3:19" x14ac:dyDescent="0.2">
      <c r="C452" s="80"/>
      <c r="I452" s="80"/>
      <c r="L452" s="83"/>
      <c r="N452" s="85"/>
      <c r="P452" s="85"/>
      <c r="R452" s="85"/>
      <c r="S452" s="85"/>
    </row>
    <row r="453" spans="3:19" x14ac:dyDescent="0.2">
      <c r="C453" s="80"/>
      <c r="I453" s="80"/>
      <c r="L453" s="83"/>
      <c r="N453" s="85"/>
      <c r="P453" s="85"/>
      <c r="R453" s="85"/>
      <c r="S453" s="85"/>
    </row>
    <row r="454" spans="3:19" x14ac:dyDescent="0.2">
      <c r="C454" s="80"/>
      <c r="I454" s="80"/>
      <c r="L454" s="83"/>
      <c r="N454" s="85"/>
      <c r="P454" s="85"/>
      <c r="R454" s="85"/>
      <c r="S454" s="85"/>
    </row>
    <row r="455" spans="3:19" x14ac:dyDescent="0.2">
      <c r="C455" s="80"/>
      <c r="I455" s="80"/>
      <c r="L455" s="83"/>
      <c r="N455" s="85"/>
      <c r="P455" s="85"/>
      <c r="R455" s="85"/>
      <c r="S455" s="85"/>
    </row>
    <row r="456" spans="3:19" x14ac:dyDescent="0.2">
      <c r="C456" s="80"/>
      <c r="I456" s="80"/>
      <c r="L456" s="83"/>
      <c r="N456" s="85"/>
      <c r="P456" s="85"/>
      <c r="R456" s="85"/>
      <c r="S456" s="85"/>
    </row>
    <row r="457" spans="3:19" x14ac:dyDescent="0.2">
      <c r="C457" s="80"/>
      <c r="I457" s="80"/>
      <c r="L457" s="83"/>
      <c r="N457" s="85"/>
      <c r="P457" s="85"/>
      <c r="R457" s="85"/>
      <c r="S457" s="85"/>
    </row>
    <row r="458" spans="3:19" x14ac:dyDescent="0.2">
      <c r="C458" s="80"/>
      <c r="I458" s="80"/>
      <c r="L458" s="83"/>
      <c r="N458" s="85"/>
      <c r="P458" s="85"/>
      <c r="R458" s="85"/>
      <c r="S458" s="85"/>
    </row>
    <row r="459" spans="3:19" x14ac:dyDescent="0.2">
      <c r="C459" s="80"/>
      <c r="I459" s="80"/>
      <c r="L459" s="83"/>
      <c r="N459" s="85"/>
      <c r="P459" s="85"/>
      <c r="R459" s="85"/>
      <c r="S459" s="85"/>
    </row>
    <row r="460" spans="3:19" x14ac:dyDescent="0.2">
      <c r="C460" s="80"/>
      <c r="I460" s="80"/>
      <c r="L460" s="83"/>
      <c r="N460" s="85"/>
      <c r="P460" s="85"/>
      <c r="R460" s="85"/>
      <c r="S460" s="85"/>
    </row>
    <row r="461" spans="3:19" x14ac:dyDescent="0.2">
      <c r="C461" s="80"/>
      <c r="I461" s="80"/>
      <c r="L461" s="83"/>
      <c r="N461" s="85"/>
      <c r="P461" s="85"/>
      <c r="R461" s="85"/>
      <c r="S461" s="85"/>
    </row>
    <row r="462" spans="3:19" x14ac:dyDescent="0.2">
      <c r="C462" s="80"/>
      <c r="I462" s="80"/>
      <c r="L462" s="83"/>
      <c r="N462" s="85"/>
      <c r="P462" s="85"/>
      <c r="R462" s="85"/>
      <c r="S462" s="85"/>
    </row>
    <row r="463" spans="3:19" x14ac:dyDescent="0.2">
      <c r="C463" s="80"/>
      <c r="I463" s="80"/>
      <c r="L463" s="83"/>
      <c r="N463" s="85"/>
      <c r="P463" s="85"/>
      <c r="R463" s="85"/>
      <c r="S463" s="85"/>
    </row>
    <row r="464" spans="3:19" x14ac:dyDescent="0.2">
      <c r="C464" s="80"/>
      <c r="I464" s="80"/>
      <c r="L464" s="83"/>
      <c r="N464" s="85"/>
      <c r="P464" s="85"/>
      <c r="R464" s="85"/>
      <c r="S464" s="85"/>
    </row>
    <row r="465" spans="3:19" x14ac:dyDescent="0.2">
      <c r="C465" s="80"/>
      <c r="I465" s="80"/>
      <c r="L465" s="83"/>
      <c r="N465" s="85"/>
      <c r="P465" s="85"/>
      <c r="R465" s="85"/>
      <c r="S465" s="85"/>
    </row>
    <row r="466" spans="3:19" x14ac:dyDescent="0.2">
      <c r="C466" s="80"/>
      <c r="I466" s="80"/>
      <c r="L466" s="83"/>
      <c r="N466" s="85"/>
      <c r="P466" s="85"/>
      <c r="R466" s="85"/>
      <c r="S466" s="85"/>
    </row>
    <row r="467" spans="3:19" x14ac:dyDescent="0.2">
      <c r="C467" s="80"/>
      <c r="I467" s="80"/>
      <c r="L467" s="83"/>
      <c r="N467" s="85"/>
      <c r="P467" s="85"/>
      <c r="R467" s="85"/>
      <c r="S467" s="85"/>
    </row>
    <row r="468" spans="3:19" x14ac:dyDescent="0.2">
      <c r="C468" s="80"/>
      <c r="I468" s="80"/>
      <c r="L468" s="83"/>
      <c r="N468" s="85"/>
      <c r="P468" s="85"/>
      <c r="R468" s="85"/>
      <c r="S468" s="85"/>
    </row>
    <row r="469" spans="3:19" x14ac:dyDescent="0.2">
      <c r="C469" s="80"/>
      <c r="I469" s="80"/>
      <c r="L469" s="83"/>
      <c r="N469" s="85"/>
      <c r="P469" s="85"/>
      <c r="R469" s="85"/>
      <c r="S469" s="85"/>
    </row>
    <row r="470" spans="3:19" x14ac:dyDescent="0.2">
      <c r="C470" s="80"/>
      <c r="I470" s="80"/>
      <c r="L470" s="83"/>
      <c r="N470" s="85"/>
      <c r="P470" s="85"/>
      <c r="R470" s="85"/>
      <c r="S470" s="85"/>
    </row>
    <row r="471" spans="3:19" x14ac:dyDescent="0.2">
      <c r="C471" s="80"/>
      <c r="I471" s="80"/>
      <c r="L471" s="83"/>
      <c r="N471" s="85"/>
      <c r="P471" s="85"/>
      <c r="R471" s="85"/>
      <c r="S471" s="85"/>
    </row>
    <row r="472" spans="3:19" x14ac:dyDescent="0.2">
      <c r="C472" s="80"/>
      <c r="I472" s="80"/>
      <c r="L472" s="83"/>
      <c r="N472" s="85"/>
      <c r="P472" s="85"/>
      <c r="R472" s="85"/>
      <c r="S472" s="85"/>
    </row>
    <row r="473" spans="3:19" x14ac:dyDescent="0.2">
      <c r="C473" s="80"/>
      <c r="I473" s="80"/>
      <c r="L473" s="83"/>
      <c r="N473" s="85"/>
      <c r="P473" s="85"/>
      <c r="R473" s="85"/>
      <c r="S473" s="85"/>
    </row>
    <row r="474" spans="3:19" x14ac:dyDescent="0.2">
      <c r="C474" s="80"/>
      <c r="I474" s="80"/>
      <c r="L474" s="83"/>
      <c r="N474" s="85"/>
      <c r="P474" s="85"/>
      <c r="R474" s="85"/>
      <c r="S474" s="85"/>
    </row>
    <row r="475" spans="3:19" x14ac:dyDescent="0.2">
      <c r="C475" s="80"/>
      <c r="I475" s="80"/>
      <c r="L475" s="83"/>
      <c r="N475" s="85"/>
      <c r="P475" s="85"/>
      <c r="R475" s="85"/>
      <c r="S475" s="85"/>
    </row>
    <row r="476" spans="3:19" x14ac:dyDescent="0.2">
      <c r="C476" s="80"/>
      <c r="I476" s="80"/>
      <c r="L476" s="83"/>
      <c r="N476" s="85"/>
      <c r="P476" s="85"/>
      <c r="R476" s="85"/>
      <c r="S476" s="85"/>
    </row>
    <row r="477" spans="3:19" x14ac:dyDescent="0.2">
      <c r="C477" s="80"/>
      <c r="I477" s="80"/>
      <c r="L477" s="83"/>
      <c r="N477" s="85"/>
      <c r="P477" s="85"/>
      <c r="R477" s="85"/>
      <c r="S477" s="85"/>
    </row>
    <row r="478" spans="3:19" x14ac:dyDescent="0.2">
      <c r="C478" s="80"/>
      <c r="I478" s="80"/>
      <c r="L478" s="83"/>
      <c r="N478" s="85"/>
      <c r="P478" s="85"/>
      <c r="R478" s="85"/>
      <c r="S478" s="85"/>
    </row>
    <row r="479" spans="3:19" x14ac:dyDescent="0.2">
      <c r="C479" s="80"/>
      <c r="I479" s="80"/>
      <c r="L479" s="83"/>
      <c r="N479" s="85"/>
      <c r="P479" s="85"/>
      <c r="R479" s="85"/>
      <c r="S479" s="85"/>
    </row>
    <row r="480" spans="3:19" x14ac:dyDescent="0.2">
      <c r="C480" s="80"/>
      <c r="I480" s="80"/>
      <c r="L480" s="83"/>
      <c r="N480" s="85"/>
      <c r="P480" s="85"/>
      <c r="R480" s="85"/>
      <c r="S480" s="85"/>
    </row>
    <row r="481" spans="3:19" x14ac:dyDescent="0.2">
      <c r="C481" s="80"/>
      <c r="I481" s="80"/>
      <c r="L481" s="83"/>
      <c r="N481" s="85"/>
      <c r="P481" s="85"/>
      <c r="R481" s="85"/>
      <c r="S481" s="85"/>
    </row>
    <row r="482" spans="3:19" x14ac:dyDescent="0.2">
      <c r="C482" s="80"/>
      <c r="I482" s="80"/>
      <c r="L482" s="83"/>
      <c r="N482" s="85"/>
      <c r="P482" s="85"/>
      <c r="R482" s="85"/>
      <c r="S482" s="85"/>
    </row>
    <row r="483" spans="3:19" x14ac:dyDescent="0.2">
      <c r="C483" s="80"/>
      <c r="I483" s="80"/>
      <c r="L483" s="83"/>
      <c r="N483" s="85"/>
      <c r="P483" s="85"/>
      <c r="R483" s="85"/>
      <c r="S483" s="85"/>
    </row>
    <row r="484" spans="3:19" x14ac:dyDescent="0.2">
      <c r="C484" s="80"/>
      <c r="I484" s="80"/>
      <c r="L484" s="83"/>
      <c r="N484" s="85"/>
      <c r="P484" s="85"/>
      <c r="R484" s="85"/>
      <c r="S484" s="85"/>
    </row>
    <row r="485" spans="3:19" x14ac:dyDescent="0.2">
      <c r="C485" s="80"/>
      <c r="I485" s="80"/>
      <c r="L485" s="83"/>
      <c r="N485" s="85"/>
      <c r="P485" s="85"/>
      <c r="R485" s="85"/>
      <c r="S485" s="85"/>
    </row>
    <row r="486" spans="3:19" x14ac:dyDescent="0.2">
      <c r="C486" s="80"/>
      <c r="I486" s="80"/>
      <c r="L486" s="83"/>
      <c r="N486" s="85"/>
      <c r="P486" s="85"/>
      <c r="R486" s="85"/>
      <c r="S486" s="85"/>
    </row>
    <row r="487" spans="3:19" x14ac:dyDescent="0.2">
      <c r="C487" s="80"/>
      <c r="I487" s="80"/>
      <c r="L487" s="83"/>
      <c r="N487" s="85"/>
      <c r="P487" s="85"/>
      <c r="R487" s="85"/>
      <c r="S487" s="85"/>
    </row>
    <row r="488" spans="3:19" x14ac:dyDescent="0.2">
      <c r="C488" s="80"/>
      <c r="I488" s="80"/>
      <c r="L488" s="83"/>
      <c r="N488" s="85"/>
      <c r="P488" s="85"/>
      <c r="R488" s="85"/>
      <c r="S488" s="85"/>
    </row>
    <row r="489" spans="3:19" x14ac:dyDescent="0.2">
      <c r="C489" s="80"/>
      <c r="I489" s="80"/>
      <c r="L489" s="83"/>
      <c r="N489" s="85"/>
      <c r="P489" s="85"/>
      <c r="R489" s="85"/>
      <c r="S489" s="85"/>
    </row>
    <row r="490" spans="3:19" x14ac:dyDescent="0.2">
      <c r="C490" s="80"/>
      <c r="I490" s="80"/>
      <c r="L490" s="83"/>
      <c r="N490" s="85"/>
      <c r="P490" s="85"/>
      <c r="R490" s="85"/>
      <c r="S490" s="85"/>
    </row>
    <row r="491" spans="3:19" x14ac:dyDescent="0.2">
      <c r="C491" s="80"/>
      <c r="I491" s="80"/>
      <c r="L491" s="83"/>
      <c r="N491" s="85"/>
      <c r="P491" s="85"/>
      <c r="R491" s="85"/>
      <c r="S491" s="85"/>
    </row>
    <row r="492" spans="3:19" x14ac:dyDescent="0.2">
      <c r="C492" s="80"/>
      <c r="I492" s="80"/>
      <c r="L492" s="83"/>
      <c r="N492" s="85"/>
      <c r="P492" s="85"/>
      <c r="R492" s="85"/>
      <c r="S492" s="85"/>
    </row>
    <row r="493" spans="3:19" x14ac:dyDescent="0.2">
      <c r="C493" s="80"/>
      <c r="I493" s="80"/>
      <c r="L493" s="83"/>
      <c r="N493" s="85"/>
      <c r="P493" s="85"/>
      <c r="R493" s="85"/>
      <c r="S493" s="85"/>
    </row>
    <row r="494" spans="3:19" x14ac:dyDescent="0.2">
      <c r="C494" s="80"/>
      <c r="I494" s="80"/>
      <c r="L494" s="83"/>
      <c r="N494" s="85"/>
      <c r="P494" s="85"/>
      <c r="R494" s="85"/>
      <c r="S494" s="85"/>
    </row>
    <row r="495" spans="3:19" x14ac:dyDescent="0.2">
      <c r="C495" s="80"/>
      <c r="I495" s="80"/>
      <c r="L495" s="83"/>
      <c r="N495" s="85"/>
      <c r="P495" s="85"/>
      <c r="R495" s="85"/>
      <c r="S495" s="85"/>
    </row>
    <row r="496" spans="3:19" x14ac:dyDescent="0.2">
      <c r="C496" s="80"/>
      <c r="I496" s="80"/>
      <c r="L496" s="83"/>
      <c r="N496" s="85"/>
      <c r="P496" s="85"/>
      <c r="R496" s="85"/>
      <c r="S496" s="85"/>
    </row>
    <row r="497" spans="3:19" x14ac:dyDescent="0.2">
      <c r="C497" s="80"/>
      <c r="I497" s="80"/>
      <c r="L497" s="83"/>
      <c r="N497" s="85"/>
      <c r="P497" s="85"/>
      <c r="R497" s="85"/>
      <c r="S497" s="85"/>
    </row>
    <row r="498" spans="3:19" x14ac:dyDescent="0.2">
      <c r="C498" s="80"/>
      <c r="I498" s="80"/>
      <c r="L498" s="83"/>
      <c r="N498" s="85"/>
      <c r="P498" s="85"/>
      <c r="R498" s="85"/>
      <c r="S498" s="85"/>
    </row>
    <row r="499" spans="3:19" x14ac:dyDescent="0.2">
      <c r="C499" s="80"/>
      <c r="I499" s="80"/>
      <c r="L499" s="83"/>
      <c r="N499" s="85"/>
      <c r="P499" s="85"/>
      <c r="R499" s="85"/>
      <c r="S499" s="85"/>
    </row>
    <row r="500" spans="3:19" x14ac:dyDescent="0.2">
      <c r="C500" s="80"/>
      <c r="I500" s="80"/>
      <c r="L500" s="83"/>
      <c r="N500" s="85"/>
      <c r="P500" s="85"/>
      <c r="R500" s="85"/>
      <c r="S500" s="85"/>
    </row>
    <row r="501" spans="3:19" x14ac:dyDescent="0.2">
      <c r="C501" s="80"/>
      <c r="I501" s="80"/>
      <c r="L501" s="83"/>
      <c r="N501" s="85"/>
      <c r="P501" s="85"/>
      <c r="R501" s="85"/>
      <c r="S501" s="85"/>
    </row>
    <row r="502" spans="3:19" x14ac:dyDescent="0.2">
      <c r="C502" s="80"/>
      <c r="I502" s="80"/>
      <c r="L502" s="83"/>
      <c r="N502" s="85"/>
      <c r="P502" s="85"/>
      <c r="R502" s="85"/>
      <c r="S502" s="85"/>
    </row>
    <row r="503" spans="3:19" x14ac:dyDescent="0.2">
      <c r="C503" s="80"/>
      <c r="I503" s="80"/>
      <c r="L503" s="83"/>
      <c r="N503" s="85"/>
      <c r="P503" s="85"/>
      <c r="R503" s="85"/>
      <c r="S503" s="85"/>
    </row>
    <row r="504" spans="3:19" x14ac:dyDescent="0.2">
      <c r="C504" s="80"/>
      <c r="I504" s="80"/>
      <c r="L504" s="83"/>
      <c r="N504" s="85"/>
      <c r="P504" s="85"/>
      <c r="R504" s="85"/>
      <c r="S504" s="85"/>
    </row>
    <row r="505" spans="3:19" x14ac:dyDescent="0.2">
      <c r="C505" s="80"/>
      <c r="I505" s="80"/>
      <c r="L505" s="83"/>
      <c r="N505" s="85"/>
      <c r="P505" s="85"/>
      <c r="R505" s="85"/>
      <c r="S505" s="85"/>
    </row>
    <row r="506" spans="3:19" x14ac:dyDescent="0.2">
      <c r="C506" s="80"/>
      <c r="I506" s="80"/>
      <c r="L506" s="83"/>
      <c r="N506" s="85"/>
      <c r="P506" s="85"/>
      <c r="R506" s="85"/>
      <c r="S506" s="85"/>
    </row>
    <row r="507" spans="3:19" x14ac:dyDescent="0.2">
      <c r="C507" s="80"/>
      <c r="I507" s="80"/>
      <c r="L507" s="83"/>
      <c r="N507" s="85"/>
      <c r="P507" s="85"/>
      <c r="R507" s="85"/>
      <c r="S507" s="85"/>
    </row>
    <row r="508" spans="3:19" x14ac:dyDescent="0.2">
      <c r="C508" s="80"/>
      <c r="I508" s="80"/>
      <c r="L508" s="83"/>
      <c r="N508" s="85"/>
      <c r="P508" s="85"/>
      <c r="R508" s="85"/>
      <c r="S508" s="85"/>
    </row>
    <row r="509" spans="3:19" x14ac:dyDescent="0.2">
      <c r="C509" s="80"/>
      <c r="I509" s="80"/>
      <c r="L509" s="83"/>
      <c r="N509" s="85"/>
      <c r="P509" s="85"/>
      <c r="R509" s="85"/>
      <c r="S509" s="85"/>
    </row>
    <row r="510" spans="3:19" x14ac:dyDescent="0.2">
      <c r="C510" s="80"/>
      <c r="I510" s="80"/>
      <c r="L510" s="83"/>
      <c r="N510" s="85"/>
      <c r="P510" s="85"/>
      <c r="R510" s="85"/>
      <c r="S510" s="85"/>
    </row>
    <row r="511" spans="3:19" x14ac:dyDescent="0.2">
      <c r="C511" s="80"/>
      <c r="I511" s="80"/>
      <c r="L511" s="83"/>
      <c r="N511" s="85"/>
      <c r="P511" s="85"/>
      <c r="R511" s="85"/>
      <c r="S511" s="85"/>
    </row>
    <row r="512" spans="3:19" x14ac:dyDescent="0.2">
      <c r="C512" s="80"/>
      <c r="I512" s="80"/>
      <c r="L512" s="83"/>
      <c r="N512" s="85"/>
      <c r="P512" s="85"/>
      <c r="R512" s="85"/>
      <c r="S512" s="85"/>
    </row>
    <row r="513" spans="3:19" x14ac:dyDescent="0.2">
      <c r="C513" s="80"/>
      <c r="I513" s="80"/>
      <c r="L513" s="83"/>
      <c r="N513" s="85"/>
      <c r="P513" s="85"/>
      <c r="R513" s="85"/>
      <c r="S513" s="85"/>
    </row>
    <row r="514" spans="3:19" x14ac:dyDescent="0.2">
      <c r="C514" s="80"/>
      <c r="I514" s="80"/>
      <c r="L514" s="83"/>
      <c r="N514" s="85"/>
      <c r="P514" s="85"/>
      <c r="R514" s="85"/>
      <c r="S514" s="85"/>
    </row>
    <row r="515" spans="3:19" x14ac:dyDescent="0.2">
      <c r="C515" s="80"/>
      <c r="I515" s="80"/>
      <c r="L515" s="83"/>
      <c r="N515" s="85"/>
      <c r="P515" s="85"/>
      <c r="R515" s="85"/>
      <c r="S515" s="85"/>
    </row>
    <row r="516" spans="3:19" x14ac:dyDescent="0.2">
      <c r="C516" s="80"/>
      <c r="I516" s="80"/>
      <c r="L516" s="83"/>
      <c r="N516" s="85"/>
      <c r="P516" s="85"/>
      <c r="R516" s="85"/>
      <c r="S516" s="85"/>
    </row>
    <row r="517" spans="3:19" x14ac:dyDescent="0.2">
      <c r="C517" s="80"/>
      <c r="I517" s="80"/>
      <c r="L517" s="83"/>
      <c r="N517" s="85"/>
      <c r="P517" s="85"/>
      <c r="R517" s="85"/>
      <c r="S517" s="85"/>
    </row>
    <row r="518" spans="3:19" x14ac:dyDescent="0.2">
      <c r="C518" s="80"/>
      <c r="I518" s="80"/>
      <c r="L518" s="83"/>
      <c r="N518" s="85"/>
      <c r="P518" s="85"/>
      <c r="R518" s="85"/>
      <c r="S518" s="85"/>
    </row>
    <row r="519" spans="3:19" x14ac:dyDescent="0.2">
      <c r="C519" s="80"/>
      <c r="I519" s="80"/>
      <c r="L519" s="83"/>
      <c r="N519" s="85"/>
      <c r="P519" s="85"/>
      <c r="R519" s="85"/>
      <c r="S519" s="85"/>
    </row>
    <row r="520" spans="3:19" x14ac:dyDescent="0.2">
      <c r="C520" s="80"/>
      <c r="I520" s="80"/>
      <c r="L520" s="83"/>
      <c r="N520" s="85"/>
      <c r="P520" s="85"/>
      <c r="R520" s="85"/>
      <c r="S520" s="85"/>
    </row>
    <row r="521" spans="3:19" x14ac:dyDescent="0.2">
      <c r="C521" s="80"/>
      <c r="I521" s="80"/>
      <c r="L521" s="83"/>
      <c r="N521" s="85"/>
      <c r="P521" s="85"/>
      <c r="R521" s="85"/>
      <c r="S521" s="85"/>
    </row>
    <row r="522" spans="3:19" x14ac:dyDescent="0.2">
      <c r="C522" s="80"/>
      <c r="I522" s="80"/>
      <c r="L522" s="83"/>
      <c r="N522" s="85"/>
      <c r="P522" s="85"/>
      <c r="R522" s="85"/>
      <c r="S522" s="85"/>
    </row>
    <row r="523" spans="3:19" x14ac:dyDescent="0.2">
      <c r="C523" s="80"/>
      <c r="I523" s="80"/>
      <c r="L523" s="83"/>
      <c r="N523" s="85"/>
      <c r="P523" s="85"/>
      <c r="R523" s="85"/>
      <c r="S523" s="85"/>
    </row>
    <row r="524" spans="3:19" x14ac:dyDescent="0.2">
      <c r="C524" s="80"/>
      <c r="I524" s="80"/>
      <c r="L524" s="83"/>
      <c r="N524" s="85"/>
      <c r="P524" s="85"/>
      <c r="R524" s="85"/>
      <c r="S524" s="85"/>
    </row>
    <row r="525" spans="3:19" x14ac:dyDescent="0.2">
      <c r="C525" s="80"/>
      <c r="I525" s="80"/>
      <c r="L525" s="83"/>
      <c r="N525" s="85"/>
      <c r="P525" s="85"/>
      <c r="R525" s="85"/>
      <c r="S525" s="85"/>
    </row>
    <row r="526" spans="3:19" x14ac:dyDescent="0.2">
      <c r="C526" s="80"/>
      <c r="I526" s="80"/>
      <c r="L526" s="83"/>
      <c r="N526" s="85"/>
      <c r="P526" s="85"/>
      <c r="R526" s="85"/>
      <c r="S526" s="85"/>
    </row>
    <row r="527" spans="3:19" x14ac:dyDescent="0.2">
      <c r="C527" s="80"/>
      <c r="I527" s="80"/>
      <c r="L527" s="83"/>
      <c r="N527" s="85"/>
      <c r="P527" s="85"/>
      <c r="R527" s="85"/>
      <c r="S527" s="85"/>
    </row>
    <row r="528" spans="3:19" x14ac:dyDescent="0.2">
      <c r="C528" s="80"/>
      <c r="I528" s="80"/>
      <c r="L528" s="83"/>
      <c r="N528" s="85"/>
      <c r="P528" s="85"/>
      <c r="R528" s="85"/>
      <c r="S528" s="85"/>
    </row>
    <row r="529" spans="3:19" x14ac:dyDescent="0.2">
      <c r="C529" s="80"/>
      <c r="I529" s="80"/>
      <c r="L529" s="83"/>
      <c r="N529" s="85"/>
      <c r="P529" s="85"/>
      <c r="R529" s="85"/>
      <c r="S529" s="85"/>
    </row>
    <row r="530" spans="3:19" x14ac:dyDescent="0.2">
      <c r="C530" s="80"/>
      <c r="I530" s="80"/>
      <c r="L530" s="83"/>
      <c r="N530" s="85"/>
      <c r="P530" s="85"/>
      <c r="R530" s="85"/>
      <c r="S530" s="85"/>
    </row>
    <row r="531" spans="3:19" x14ac:dyDescent="0.2">
      <c r="C531" s="80"/>
      <c r="I531" s="80"/>
      <c r="L531" s="83"/>
      <c r="N531" s="85"/>
      <c r="P531" s="85"/>
      <c r="R531" s="85"/>
      <c r="S531" s="85"/>
    </row>
    <row r="532" spans="3:19" x14ac:dyDescent="0.2">
      <c r="C532" s="80"/>
      <c r="I532" s="80"/>
      <c r="L532" s="83"/>
      <c r="N532" s="85"/>
      <c r="P532" s="85"/>
      <c r="R532" s="85"/>
      <c r="S532" s="85"/>
    </row>
    <row r="533" spans="3:19" x14ac:dyDescent="0.2">
      <c r="C533" s="80"/>
      <c r="I533" s="80"/>
      <c r="L533" s="83"/>
      <c r="N533" s="85"/>
      <c r="P533" s="85"/>
      <c r="R533" s="85"/>
      <c r="S533" s="85"/>
    </row>
    <row r="534" spans="3:19" x14ac:dyDescent="0.2">
      <c r="C534" s="80"/>
      <c r="I534" s="80"/>
      <c r="L534" s="83"/>
      <c r="N534" s="85"/>
      <c r="P534" s="85"/>
      <c r="R534" s="85"/>
      <c r="S534" s="85"/>
    </row>
    <row r="535" spans="3:19" x14ac:dyDescent="0.2">
      <c r="C535" s="80"/>
      <c r="I535" s="80"/>
      <c r="L535" s="83"/>
      <c r="N535" s="85"/>
      <c r="P535" s="85"/>
      <c r="R535" s="85"/>
      <c r="S535" s="85"/>
    </row>
    <row r="536" spans="3:19" x14ac:dyDescent="0.2">
      <c r="C536" s="80"/>
      <c r="I536" s="80"/>
      <c r="L536" s="83"/>
      <c r="N536" s="85"/>
      <c r="P536" s="85"/>
      <c r="R536" s="85"/>
      <c r="S536" s="85"/>
    </row>
    <row r="537" spans="3:19" x14ac:dyDescent="0.2">
      <c r="C537" s="80"/>
      <c r="I537" s="80"/>
      <c r="L537" s="83"/>
      <c r="N537" s="85"/>
      <c r="P537" s="85"/>
      <c r="R537" s="85"/>
      <c r="S537" s="85"/>
    </row>
    <row r="538" spans="3:19" x14ac:dyDescent="0.2">
      <c r="C538" s="80"/>
      <c r="I538" s="80"/>
      <c r="L538" s="83"/>
      <c r="N538" s="85"/>
      <c r="P538" s="85"/>
      <c r="R538" s="85"/>
      <c r="S538" s="85"/>
    </row>
    <row r="539" spans="3:19" x14ac:dyDescent="0.2">
      <c r="C539" s="80"/>
      <c r="I539" s="80"/>
      <c r="L539" s="83"/>
      <c r="N539" s="85"/>
      <c r="P539" s="85"/>
      <c r="R539" s="85"/>
      <c r="S539" s="85"/>
    </row>
    <row r="540" spans="3:19" x14ac:dyDescent="0.2">
      <c r="C540" s="80"/>
      <c r="I540" s="80"/>
      <c r="L540" s="83"/>
      <c r="N540" s="85"/>
      <c r="P540" s="85"/>
      <c r="R540" s="85"/>
      <c r="S540" s="85"/>
    </row>
    <row r="541" spans="3:19" x14ac:dyDescent="0.2">
      <c r="C541" s="80"/>
      <c r="I541" s="80"/>
      <c r="L541" s="83"/>
      <c r="N541" s="85"/>
      <c r="P541" s="85"/>
      <c r="R541" s="85"/>
      <c r="S541" s="85"/>
    </row>
    <row r="542" spans="3:19" x14ac:dyDescent="0.2">
      <c r="C542" s="80"/>
      <c r="I542" s="80"/>
      <c r="L542" s="83"/>
      <c r="N542" s="85"/>
      <c r="P542" s="85"/>
      <c r="R542" s="85"/>
      <c r="S542" s="85"/>
    </row>
    <row r="543" spans="3:19" x14ac:dyDescent="0.2">
      <c r="C543" s="80"/>
      <c r="I543" s="80"/>
      <c r="L543" s="83"/>
      <c r="N543" s="85"/>
      <c r="P543" s="85"/>
      <c r="R543" s="85"/>
      <c r="S543" s="85"/>
    </row>
    <row r="544" spans="3:19" x14ac:dyDescent="0.2">
      <c r="C544" s="80"/>
      <c r="I544" s="80"/>
      <c r="L544" s="83"/>
      <c r="N544" s="85"/>
      <c r="P544" s="85"/>
      <c r="R544" s="85"/>
      <c r="S544" s="85"/>
    </row>
    <row r="545" spans="3:19" x14ac:dyDescent="0.2">
      <c r="C545" s="80"/>
      <c r="I545" s="80"/>
      <c r="L545" s="83"/>
      <c r="N545" s="85"/>
      <c r="P545" s="85"/>
      <c r="R545" s="85"/>
      <c r="S545" s="85"/>
    </row>
    <row r="546" spans="3:19" x14ac:dyDescent="0.2">
      <c r="C546" s="80"/>
      <c r="I546" s="80"/>
      <c r="L546" s="83"/>
      <c r="N546" s="85"/>
      <c r="P546" s="85"/>
      <c r="R546" s="85"/>
      <c r="S546" s="85"/>
    </row>
    <row r="547" spans="3:19" x14ac:dyDescent="0.2">
      <c r="C547" s="80"/>
      <c r="I547" s="80"/>
      <c r="L547" s="83"/>
      <c r="N547" s="85"/>
      <c r="P547" s="85"/>
      <c r="R547" s="85"/>
      <c r="S547" s="85"/>
    </row>
    <row r="548" spans="3:19" x14ac:dyDescent="0.2">
      <c r="C548" s="80"/>
      <c r="I548" s="80"/>
      <c r="L548" s="83"/>
      <c r="N548" s="85"/>
      <c r="P548" s="85"/>
      <c r="R548" s="85"/>
      <c r="S548" s="85"/>
    </row>
    <row r="549" spans="3:19" x14ac:dyDescent="0.2">
      <c r="C549" s="80"/>
      <c r="I549" s="80"/>
      <c r="L549" s="83"/>
      <c r="N549" s="85"/>
      <c r="P549" s="85"/>
      <c r="R549" s="85"/>
      <c r="S549" s="85"/>
    </row>
    <row r="550" spans="3:19" x14ac:dyDescent="0.2">
      <c r="C550" s="80"/>
      <c r="I550" s="80"/>
      <c r="L550" s="83"/>
      <c r="N550" s="85"/>
      <c r="P550" s="85"/>
      <c r="R550" s="85"/>
      <c r="S550" s="85"/>
    </row>
    <row r="551" spans="3:19" x14ac:dyDescent="0.2">
      <c r="C551" s="80"/>
      <c r="I551" s="80"/>
      <c r="L551" s="83"/>
      <c r="N551" s="85"/>
      <c r="P551" s="85"/>
      <c r="R551" s="85"/>
      <c r="S551" s="85"/>
    </row>
    <row r="552" spans="3:19" x14ac:dyDescent="0.2">
      <c r="C552" s="80"/>
      <c r="I552" s="80"/>
      <c r="L552" s="83"/>
      <c r="N552" s="85"/>
      <c r="P552" s="85"/>
      <c r="R552" s="85"/>
      <c r="S552" s="85"/>
    </row>
    <row r="553" spans="3:19" x14ac:dyDescent="0.2">
      <c r="C553" s="80"/>
      <c r="I553" s="80"/>
      <c r="L553" s="83"/>
      <c r="N553" s="85"/>
      <c r="P553" s="85"/>
      <c r="R553" s="85"/>
      <c r="S553" s="85"/>
    </row>
    <row r="554" spans="3:19" x14ac:dyDescent="0.2">
      <c r="C554" s="80"/>
      <c r="I554" s="80"/>
      <c r="L554" s="83"/>
      <c r="N554" s="85"/>
      <c r="P554" s="85"/>
      <c r="R554" s="85"/>
      <c r="S554" s="85"/>
    </row>
    <row r="555" spans="3:19" x14ac:dyDescent="0.2">
      <c r="C555" s="80"/>
      <c r="I555" s="80"/>
      <c r="L555" s="83"/>
      <c r="N555" s="85"/>
      <c r="P555" s="85"/>
      <c r="R555" s="85"/>
      <c r="S555" s="85"/>
    </row>
    <row r="556" spans="3:19" x14ac:dyDescent="0.2">
      <c r="C556" s="80"/>
      <c r="I556" s="80"/>
      <c r="L556" s="83"/>
      <c r="N556" s="85"/>
      <c r="P556" s="85"/>
      <c r="R556" s="85"/>
      <c r="S556" s="85"/>
    </row>
    <row r="557" spans="3:19" x14ac:dyDescent="0.2">
      <c r="C557" s="80"/>
      <c r="I557" s="80"/>
      <c r="L557" s="83"/>
      <c r="N557" s="85"/>
      <c r="P557" s="85"/>
      <c r="R557" s="85"/>
      <c r="S557" s="85"/>
    </row>
    <row r="558" spans="3:19" x14ac:dyDescent="0.2">
      <c r="C558" s="80"/>
      <c r="I558" s="80"/>
      <c r="L558" s="83"/>
      <c r="N558" s="85"/>
      <c r="P558" s="85"/>
      <c r="R558" s="85"/>
      <c r="S558" s="85"/>
    </row>
    <row r="559" spans="3:19" x14ac:dyDescent="0.2">
      <c r="C559" s="80"/>
      <c r="I559" s="80"/>
      <c r="L559" s="83"/>
      <c r="N559" s="85"/>
      <c r="P559" s="85"/>
      <c r="R559" s="85"/>
      <c r="S559" s="85"/>
    </row>
    <row r="560" spans="3:19" x14ac:dyDescent="0.2">
      <c r="C560" s="80"/>
      <c r="I560" s="80"/>
      <c r="L560" s="83"/>
      <c r="N560" s="85"/>
      <c r="P560" s="85"/>
      <c r="R560" s="85"/>
      <c r="S560" s="85"/>
    </row>
    <row r="561" spans="3:19" x14ac:dyDescent="0.2">
      <c r="C561" s="80"/>
      <c r="I561" s="80"/>
      <c r="L561" s="83"/>
      <c r="N561" s="85"/>
      <c r="P561" s="85"/>
      <c r="R561" s="85"/>
      <c r="S561" s="85"/>
    </row>
    <row r="562" spans="3:19" x14ac:dyDescent="0.2">
      <c r="C562" s="80"/>
      <c r="I562" s="80"/>
      <c r="L562" s="83"/>
      <c r="N562" s="85"/>
      <c r="P562" s="85"/>
      <c r="R562" s="85"/>
      <c r="S562" s="85"/>
    </row>
    <row r="563" spans="3:19" x14ac:dyDescent="0.2">
      <c r="C563" s="80"/>
      <c r="I563" s="80"/>
      <c r="L563" s="83"/>
      <c r="N563" s="85"/>
      <c r="P563" s="85"/>
      <c r="R563" s="85"/>
      <c r="S563" s="85"/>
    </row>
    <row r="564" spans="3:19" x14ac:dyDescent="0.2">
      <c r="C564" s="80"/>
      <c r="I564" s="80"/>
      <c r="L564" s="83"/>
      <c r="N564" s="85"/>
      <c r="P564" s="85"/>
      <c r="R564" s="85"/>
      <c r="S564" s="85"/>
    </row>
    <row r="565" spans="3:19" x14ac:dyDescent="0.2">
      <c r="C565" s="80"/>
      <c r="I565" s="80"/>
      <c r="L565" s="83"/>
      <c r="N565" s="85"/>
      <c r="P565" s="85"/>
      <c r="R565" s="85"/>
      <c r="S565" s="85"/>
    </row>
    <row r="566" spans="3:19" x14ac:dyDescent="0.2">
      <c r="C566" s="80"/>
      <c r="I566" s="80"/>
      <c r="L566" s="83"/>
      <c r="N566" s="85"/>
      <c r="P566" s="85"/>
      <c r="R566" s="85"/>
      <c r="S566" s="85"/>
    </row>
    <row r="567" spans="3:19" x14ac:dyDescent="0.2">
      <c r="C567" s="80"/>
      <c r="I567" s="80"/>
      <c r="L567" s="83"/>
      <c r="N567" s="85"/>
      <c r="P567" s="85"/>
      <c r="R567" s="85"/>
      <c r="S567" s="85"/>
    </row>
    <row r="568" spans="3:19" x14ac:dyDescent="0.2">
      <c r="C568" s="80"/>
      <c r="I568" s="80"/>
      <c r="L568" s="83"/>
      <c r="N568" s="85"/>
      <c r="P568" s="85"/>
      <c r="R568" s="85"/>
      <c r="S568" s="85"/>
    </row>
    <row r="569" spans="3:19" x14ac:dyDescent="0.2">
      <c r="C569" s="80"/>
      <c r="I569" s="80"/>
      <c r="L569" s="83"/>
      <c r="N569" s="85"/>
      <c r="P569" s="85"/>
      <c r="R569" s="85"/>
      <c r="S569" s="85"/>
    </row>
    <row r="570" spans="3:19" x14ac:dyDescent="0.2">
      <c r="C570" s="80"/>
      <c r="I570" s="80"/>
      <c r="L570" s="83"/>
      <c r="N570" s="85"/>
      <c r="P570" s="85"/>
      <c r="R570" s="85"/>
      <c r="S570" s="85"/>
    </row>
    <row r="571" spans="3:19" x14ac:dyDescent="0.2">
      <c r="C571" s="80"/>
      <c r="I571" s="80"/>
      <c r="L571" s="83"/>
      <c r="N571" s="85"/>
      <c r="P571" s="85"/>
      <c r="R571" s="85"/>
      <c r="S571" s="85"/>
    </row>
    <row r="572" spans="3:19" x14ac:dyDescent="0.2">
      <c r="C572" s="80"/>
      <c r="I572" s="80"/>
      <c r="L572" s="83"/>
      <c r="N572" s="85"/>
      <c r="P572" s="85"/>
      <c r="R572" s="85"/>
      <c r="S572" s="85"/>
    </row>
    <row r="573" spans="3:19" x14ac:dyDescent="0.2">
      <c r="C573" s="80"/>
      <c r="I573" s="80"/>
      <c r="L573" s="83"/>
      <c r="N573" s="85"/>
      <c r="P573" s="85"/>
      <c r="R573" s="85"/>
      <c r="S573" s="85"/>
    </row>
    <row r="574" spans="3:19" x14ac:dyDescent="0.2">
      <c r="C574" s="80"/>
      <c r="I574" s="80"/>
      <c r="L574" s="83"/>
      <c r="N574" s="85"/>
      <c r="P574" s="85"/>
      <c r="R574" s="85"/>
      <c r="S574" s="85"/>
    </row>
    <row r="575" spans="3:19" x14ac:dyDescent="0.2">
      <c r="C575" s="80"/>
      <c r="I575" s="80"/>
      <c r="L575" s="83"/>
      <c r="N575" s="85"/>
      <c r="P575" s="85"/>
      <c r="R575" s="85"/>
      <c r="S575" s="85"/>
    </row>
    <row r="576" spans="3:19" x14ac:dyDescent="0.2">
      <c r="C576" s="80"/>
      <c r="I576" s="80"/>
      <c r="L576" s="83"/>
      <c r="N576" s="85"/>
      <c r="P576" s="85"/>
      <c r="R576" s="85"/>
      <c r="S576" s="85"/>
    </row>
    <row r="577" spans="3:19" x14ac:dyDescent="0.2">
      <c r="C577" s="80"/>
      <c r="I577" s="80"/>
      <c r="L577" s="83"/>
      <c r="N577" s="85"/>
      <c r="P577" s="85"/>
      <c r="R577" s="85"/>
      <c r="S577" s="85"/>
    </row>
    <row r="578" spans="3:19" x14ac:dyDescent="0.2">
      <c r="C578" s="80"/>
      <c r="I578" s="80"/>
      <c r="L578" s="83"/>
      <c r="N578" s="85"/>
      <c r="P578" s="85"/>
      <c r="R578" s="85"/>
      <c r="S578" s="85"/>
    </row>
    <row r="579" spans="3:19" x14ac:dyDescent="0.2">
      <c r="C579" s="80"/>
      <c r="I579" s="80"/>
      <c r="L579" s="83"/>
      <c r="N579" s="85"/>
      <c r="P579" s="85"/>
      <c r="R579" s="85"/>
      <c r="S579" s="85"/>
    </row>
    <row r="580" spans="3:19" x14ac:dyDescent="0.2">
      <c r="C580" s="80"/>
      <c r="I580" s="80"/>
      <c r="L580" s="83"/>
      <c r="N580" s="85"/>
      <c r="P580" s="85"/>
      <c r="R580" s="85"/>
      <c r="S580" s="85"/>
    </row>
    <row r="581" spans="3:19" x14ac:dyDescent="0.2">
      <c r="C581" s="80"/>
      <c r="I581" s="80"/>
      <c r="L581" s="83"/>
      <c r="N581" s="85"/>
      <c r="P581" s="85"/>
      <c r="R581" s="85"/>
      <c r="S581" s="85"/>
    </row>
    <row r="582" spans="3:19" x14ac:dyDescent="0.2">
      <c r="C582" s="80"/>
      <c r="I582" s="80"/>
      <c r="L582" s="83"/>
      <c r="N582" s="85"/>
      <c r="P582" s="85"/>
      <c r="R582" s="85"/>
      <c r="S582" s="85"/>
    </row>
    <row r="583" spans="3:19" x14ac:dyDescent="0.2">
      <c r="C583" s="80"/>
      <c r="I583" s="80"/>
      <c r="L583" s="83"/>
      <c r="N583" s="85"/>
      <c r="P583" s="85"/>
      <c r="R583" s="85"/>
      <c r="S583" s="85"/>
    </row>
    <row r="584" spans="3:19" x14ac:dyDescent="0.2">
      <c r="C584" s="80"/>
      <c r="I584" s="80"/>
      <c r="L584" s="83"/>
      <c r="N584" s="85"/>
      <c r="P584" s="85"/>
      <c r="R584" s="85"/>
      <c r="S584" s="85"/>
    </row>
    <row r="585" spans="3:19" x14ac:dyDescent="0.2">
      <c r="C585" s="80"/>
      <c r="I585" s="80"/>
      <c r="L585" s="83"/>
      <c r="N585" s="85"/>
      <c r="P585" s="85"/>
      <c r="R585" s="85"/>
      <c r="S585" s="85"/>
    </row>
    <row r="586" spans="3:19" x14ac:dyDescent="0.2">
      <c r="C586" s="80"/>
      <c r="I586" s="80"/>
      <c r="L586" s="83"/>
      <c r="N586" s="85"/>
      <c r="P586" s="85"/>
      <c r="R586" s="85"/>
      <c r="S586" s="85"/>
    </row>
    <row r="587" spans="3:19" x14ac:dyDescent="0.2">
      <c r="C587" s="80"/>
      <c r="I587" s="80"/>
      <c r="L587" s="83"/>
      <c r="N587" s="85"/>
      <c r="P587" s="85"/>
      <c r="R587" s="85"/>
      <c r="S587" s="85"/>
    </row>
    <row r="588" spans="3:19" x14ac:dyDescent="0.2">
      <c r="C588" s="80"/>
      <c r="I588" s="80"/>
      <c r="L588" s="83"/>
      <c r="N588" s="85"/>
      <c r="P588" s="85"/>
      <c r="R588" s="85"/>
      <c r="S588" s="85"/>
    </row>
    <row r="589" spans="3:19" x14ac:dyDescent="0.2">
      <c r="C589" s="80"/>
      <c r="I589" s="80"/>
      <c r="L589" s="83"/>
      <c r="N589" s="85"/>
      <c r="P589" s="85"/>
      <c r="R589" s="85"/>
      <c r="S589" s="85"/>
    </row>
    <row r="590" spans="3:19" x14ac:dyDescent="0.2">
      <c r="C590" s="80"/>
      <c r="I590" s="80"/>
      <c r="L590" s="83"/>
      <c r="N590" s="85"/>
      <c r="P590" s="85"/>
      <c r="R590" s="85"/>
      <c r="S590" s="85"/>
    </row>
    <row r="591" spans="3:19" x14ac:dyDescent="0.2">
      <c r="C591" s="80"/>
      <c r="I591" s="80"/>
      <c r="L591" s="83"/>
      <c r="N591" s="85"/>
      <c r="P591" s="85"/>
      <c r="R591" s="85"/>
      <c r="S591" s="85"/>
    </row>
    <row r="592" spans="3:19" x14ac:dyDescent="0.2">
      <c r="C592" s="80"/>
      <c r="I592" s="80"/>
      <c r="L592" s="83"/>
      <c r="N592" s="85"/>
      <c r="P592" s="85"/>
      <c r="R592" s="85"/>
      <c r="S592" s="85"/>
    </row>
    <row r="593" spans="3:19" x14ac:dyDescent="0.2">
      <c r="C593" s="80"/>
      <c r="I593" s="80"/>
      <c r="L593" s="83"/>
      <c r="N593" s="85"/>
      <c r="P593" s="85"/>
      <c r="R593" s="85"/>
      <c r="S593" s="85"/>
    </row>
    <row r="594" spans="3:19" x14ac:dyDescent="0.2">
      <c r="C594" s="80"/>
      <c r="I594" s="80"/>
      <c r="L594" s="83"/>
      <c r="N594" s="85"/>
      <c r="P594" s="85"/>
      <c r="R594" s="85"/>
      <c r="S594" s="85"/>
    </row>
    <row r="595" spans="3:19" x14ac:dyDescent="0.2">
      <c r="C595" s="80"/>
      <c r="I595" s="80"/>
      <c r="L595" s="83"/>
      <c r="N595" s="85"/>
      <c r="P595" s="85"/>
      <c r="R595" s="85"/>
      <c r="S595" s="85"/>
    </row>
    <row r="596" spans="3:19" x14ac:dyDescent="0.2">
      <c r="C596" s="80"/>
      <c r="I596" s="80"/>
      <c r="L596" s="83"/>
      <c r="N596" s="85"/>
      <c r="P596" s="85"/>
      <c r="R596" s="85"/>
      <c r="S596" s="85"/>
    </row>
    <row r="597" spans="3:19" x14ac:dyDescent="0.2">
      <c r="C597" s="80"/>
      <c r="I597" s="80"/>
      <c r="L597" s="83"/>
      <c r="N597" s="85"/>
      <c r="P597" s="85"/>
      <c r="R597" s="85"/>
      <c r="S597" s="85"/>
    </row>
    <row r="598" spans="3:19" x14ac:dyDescent="0.2">
      <c r="C598" s="80"/>
      <c r="I598" s="80"/>
      <c r="L598" s="83"/>
      <c r="N598" s="85"/>
      <c r="P598" s="85"/>
      <c r="R598" s="85"/>
      <c r="S598" s="85"/>
    </row>
    <row r="599" spans="3:19" x14ac:dyDescent="0.2">
      <c r="C599" s="80"/>
      <c r="I599" s="80"/>
      <c r="L599" s="83"/>
      <c r="N599" s="85"/>
      <c r="P599" s="85"/>
      <c r="R599" s="85"/>
      <c r="S599" s="85"/>
    </row>
    <row r="600" spans="3:19" x14ac:dyDescent="0.2">
      <c r="C600" s="80"/>
      <c r="I600" s="80"/>
      <c r="L600" s="83"/>
      <c r="N600" s="85"/>
      <c r="P600" s="85"/>
      <c r="R600" s="85"/>
      <c r="S600" s="85"/>
    </row>
    <row r="601" spans="3:19" x14ac:dyDescent="0.2">
      <c r="C601" s="80"/>
      <c r="I601" s="80"/>
      <c r="L601" s="83"/>
      <c r="N601" s="85"/>
      <c r="P601" s="85"/>
      <c r="R601" s="85"/>
      <c r="S601" s="85"/>
    </row>
    <row r="602" spans="3:19" x14ac:dyDescent="0.2">
      <c r="C602" s="80"/>
      <c r="I602" s="80"/>
      <c r="L602" s="83"/>
      <c r="N602" s="85"/>
      <c r="P602" s="85"/>
      <c r="R602" s="85"/>
      <c r="S602" s="85"/>
    </row>
    <row r="603" spans="3:19" x14ac:dyDescent="0.2">
      <c r="C603" s="80"/>
      <c r="I603" s="80"/>
      <c r="L603" s="83"/>
      <c r="N603" s="85"/>
      <c r="P603" s="85"/>
      <c r="R603" s="85"/>
      <c r="S603" s="85"/>
    </row>
    <row r="604" spans="3:19" x14ac:dyDescent="0.2">
      <c r="C604" s="80"/>
      <c r="I604" s="80"/>
      <c r="L604" s="83"/>
      <c r="N604" s="85"/>
      <c r="P604" s="85"/>
      <c r="R604" s="85"/>
      <c r="S604" s="85"/>
    </row>
    <row r="605" spans="3:19" x14ac:dyDescent="0.2">
      <c r="C605" s="80"/>
      <c r="I605" s="80"/>
      <c r="L605" s="83"/>
      <c r="N605" s="85"/>
      <c r="P605" s="85"/>
      <c r="R605" s="85"/>
      <c r="S605" s="85"/>
    </row>
    <row r="606" spans="3:19" x14ac:dyDescent="0.2">
      <c r="C606" s="80"/>
      <c r="I606" s="80"/>
      <c r="L606" s="83"/>
      <c r="N606" s="85"/>
      <c r="P606" s="85"/>
      <c r="R606" s="85"/>
      <c r="S606" s="85"/>
    </row>
    <row r="607" spans="3:19" x14ac:dyDescent="0.2">
      <c r="C607" s="80"/>
      <c r="I607" s="80"/>
      <c r="L607" s="83"/>
      <c r="N607" s="85"/>
      <c r="P607" s="85"/>
      <c r="R607" s="85"/>
      <c r="S607" s="85"/>
    </row>
    <row r="608" spans="3:19" x14ac:dyDescent="0.2">
      <c r="C608" s="80"/>
      <c r="I608" s="80"/>
      <c r="L608" s="83"/>
      <c r="N608" s="85"/>
      <c r="P608" s="85"/>
      <c r="R608" s="85"/>
      <c r="S608" s="85"/>
    </row>
    <row r="609" spans="3:19" x14ac:dyDescent="0.2">
      <c r="C609" s="80"/>
      <c r="I609" s="80"/>
      <c r="L609" s="83"/>
      <c r="N609" s="85"/>
      <c r="P609" s="85"/>
      <c r="R609" s="85"/>
      <c r="S609" s="85"/>
    </row>
    <row r="610" spans="3:19" x14ac:dyDescent="0.2">
      <c r="C610" s="80"/>
      <c r="I610" s="80"/>
      <c r="L610" s="83"/>
      <c r="N610" s="85"/>
      <c r="P610" s="85"/>
      <c r="R610" s="85"/>
      <c r="S610" s="85"/>
    </row>
    <row r="611" spans="3:19" x14ac:dyDescent="0.2">
      <c r="C611" s="80"/>
      <c r="I611" s="80"/>
      <c r="L611" s="83"/>
      <c r="N611" s="85"/>
      <c r="P611" s="85"/>
      <c r="R611" s="85"/>
      <c r="S611" s="85"/>
    </row>
    <row r="612" spans="3:19" x14ac:dyDescent="0.2">
      <c r="C612" s="80"/>
      <c r="I612" s="80"/>
      <c r="L612" s="83"/>
      <c r="N612" s="85"/>
      <c r="P612" s="85"/>
      <c r="R612" s="85"/>
      <c r="S612" s="85"/>
    </row>
    <row r="613" spans="3:19" x14ac:dyDescent="0.2">
      <c r="C613" s="80"/>
      <c r="I613" s="80"/>
      <c r="L613" s="83"/>
      <c r="N613" s="85"/>
      <c r="P613" s="85"/>
      <c r="R613" s="85"/>
      <c r="S613" s="85"/>
    </row>
    <row r="614" spans="3:19" x14ac:dyDescent="0.2">
      <c r="C614" s="80"/>
      <c r="I614" s="80"/>
      <c r="L614" s="83"/>
      <c r="N614" s="85"/>
      <c r="P614" s="85"/>
      <c r="R614" s="85"/>
      <c r="S614" s="85"/>
    </row>
    <row r="615" spans="3:19" x14ac:dyDescent="0.2">
      <c r="C615" s="80"/>
      <c r="I615" s="80"/>
      <c r="L615" s="83"/>
      <c r="N615" s="85"/>
      <c r="P615" s="85"/>
      <c r="R615" s="85"/>
      <c r="S615" s="85"/>
    </row>
    <row r="616" spans="3:19" x14ac:dyDescent="0.2">
      <c r="C616" s="80"/>
      <c r="I616" s="80"/>
      <c r="L616" s="83"/>
      <c r="N616" s="85"/>
      <c r="P616" s="85"/>
      <c r="R616" s="85"/>
      <c r="S616" s="85"/>
    </row>
    <row r="617" spans="3:19" x14ac:dyDescent="0.2">
      <c r="C617" s="80"/>
      <c r="I617" s="80"/>
      <c r="L617" s="83"/>
      <c r="N617" s="85"/>
      <c r="P617" s="85"/>
      <c r="R617" s="85"/>
      <c r="S617" s="85"/>
    </row>
    <row r="618" spans="3:19" x14ac:dyDescent="0.2">
      <c r="C618" s="80"/>
      <c r="I618" s="80"/>
      <c r="L618" s="83"/>
      <c r="N618" s="85"/>
      <c r="P618" s="85"/>
      <c r="R618" s="85"/>
      <c r="S618" s="85"/>
    </row>
    <row r="619" spans="3:19" x14ac:dyDescent="0.2">
      <c r="C619" s="80"/>
      <c r="I619" s="80"/>
      <c r="L619" s="83"/>
      <c r="N619" s="85"/>
      <c r="P619" s="85"/>
      <c r="R619" s="85"/>
      <c r="S619" s="85"/>
    </row>
    <row r="620" spans="3:19" x14ac:dyDescent="0.2">
      <c r="C620" s="80"/>
      <c r="I620" s="80"/>
      <c r="L620" s="83"/>
      <c r="N620" s="85"/>
      <c r="P620" s="85"/>
      <c r="R620" s="85"/>
      <c r="S620" s="85"/>
    </row>
    <row r="621" spans="3:19" x14ac:dyDescent="0.2">
      <c r="C621" s="80"/>
      <c r="I621" s="80"/>
      <c r="L621" s="83"/>
      <c r="N621" s="85"/>
      <c r="P621" s="85"/>
      <c r="R621" s="85"/>
      <c r="S621" s="85"/>
    </row>
    <row r="622" spans="3:19" x14ac:dyDescent="0.2">
      <c r="C622" s="80"/>
      <c r="I622" s="80"/>
      <c r="L622" s="83"/>
      <c r="N622" s="85"/>
      <c r="P622" s="85"/>
      <c r="R622" s="85"/>
      <c r="S622" s="85"/>
    </row>
    <row r="623" spans="3:19" x14ac:dyDescent="0.2">
      <c r="C623" s="80"/>
      <c r="I623" s="80"/>
      <c r="L623" s="83"/>
      <c r="N623" s="85"/>
      <c r="P623" s="85"/>
      <c r="R623" s="85"/>
      <c r="S623" s="85"/>
    </row>
    <row r="624" spans="3:19" x14ac:dyDescent="0.2">
      <c r="C624" s="80"/>
      <c r="I624" s="80"/>
      <c r="L624" s="83"/>
      <c r="N624" s="85"/>
      <c r="P624" s="85"/>
      <c r="R624" s="85"/>
      <c r="S624" s="85"/>
    </row>
    <row r="625" spans="3:19" x14ac:dyDescent="0.2">
      <c r="C625" s="80"/>
      <c r="I625" s="80"/>
      <c r="L625" s="83"/>
      <c r="N625" s="85"/>
      <c r="P625" s="85"/>
      <c r="R625" s="85"/>
      <c r="S625" s="85"/>
    </row>
    <row r="626" spans="3:19" x14ac:dyDescent="0.2">
      <c r="C626" s="80"/>
      <c r="I626" s="80"/>
      <c r="L626" s="83"/>
      <c r="N626" s="85"/>
      <c r="P626" s="85"/>
      <c r="R626" s="85"/>
      <c r="S626" s="85"/>
    </row>
    <row r="627" spans="3:19" x14ac:dyDescent="0.2">
      <c r="C627" s="80"/>
      <c r="I627" s="80"/>
      <c r="L627" s="83"/>
      <c r="N627" s="85"/>
      <c r="P627" s="85"/>
      <c r="R627" s="85"/>
      <c r="S627" s="85"/>
    </row>
    <row r="628" spans="3:19" x14ac:dyDescent="0.2">
      <c r="C628" s="80"/>
      <c r="I628" s="80"/>
      <c r="L628" s="83"/>
      <c r="N628" s="85"/>
      <c r="P628" s="85"/>
      <c r="R628" s="85"/>
      <c r="S628" s="85"/>
    </row>
    <row r="629" spans="3:19" x14ac:dyDescent="0.2">
      <c r="C629" s="80"/>
      <c r="I629" s="80"/>
      <c r="L629" s="83"/>
      <c r="N629" s="85"/>
      <c r="P629" s="85"/>
      <c r="R629" s="85"/>
      <c r="S629" s="85"/>
    </row>
    <row r="630" spans="3:19" x14ac:dyDescent="0.2">
      <c r="C630" s="80"/>
      <c r="I630" s="80"/>
      <c r="L630" s="83"/>
      <c r="N630" s="85"/>
      <c r="P630" s="85"/>
      <c r="R630" s="85"/>
      <c r="S630" s="85"/>
    </row>
    <row r="631" spans="3:19" x14ac:dyDescent="0.2">
      <c r="C631" s="80"/>
      <c r="I631" s="80"/>
      <c r="L631" s="83"/>
      <c r="N631" s="85"/>
      <c r="P631" s="85"/>
      <c r="R631" s="85"/>
      <c r="S631" s="85"/>
    </row>
    <row r="632" spans="3:19" x14ac:dyDescent="0.2">
      <c r="C632" s="80"/>
      <c r="I632" s="80"/>
      <c r="L632" s="83"/>
      <c r="N632" s="85"/>
      <c r="P632" s="85"/>
      <c r="R632" s="85"/>
      <c r="S632" s="85"/>
    </row>
    <row r="633" spans="3:19" x14ac:dyDescent="0.2">
      <c r="C633" s="80"/>
      <c r="I633" s="80"/>
      <c r="L633" s="83"/>
      <c r="N633" s="85"/>
      <c r="P633" s="85"/>
      <c r="R633" s="85"/>
      <c r="S633" s="85"/>
    </row>
    <row r="634" spans="3:19" x14ac:dyDescent="0.2">
      <c r="C634" s="80"/>
      <c r="I634" s="80"/>
      <c r="L634" s="83"/>
      <c r="N634" s="85"/>
      <c r="P634" s="85"/>
      <c r="R634" s="85"/>
      <c r="S634" s="85"/>
    </row>
    <row r="635" spans="3:19" x14ac:dyDescent="0.2">
      <c r="C635" s="80"/>
      <c r="I635" s="80"/>
      <c r="L635" s="83"/>
      <c r="N635" s="85"/>
      <c r="P635" s="85"/>
      <c r="R635" s="85"/>
      <c r="S635" s="85"/>
    </row>
    <row r="636" spans="3:19" x14ac:dyDescent="0.2">
      <c r="C636" s="80"/>
      <c r="I636" s="80"/>
      <c r="L636" s="83"/>
      <c r="N636" s="85"/>
      <c r="P636" s="85"/>
      <c r="R636" s="85"/>
      <c r="S636" s="85"/>
    </row>
    <row r="637" spans="3:19" x14ac:dyDescent="0.2">
      <c r="C637" s="80"/>
      <c r="I637" s="80"/>
      <c r="L637" s="83"/>
      <c r="N637" s="85"/>
      <c r="P637" s="85"/>
      <c r="R637" s="85"/>
      <c r="S637" s="85"/>
    </row>
    <row r="638" spans="3:19" x14ac:dyDescent="0.2">
      <c r="C638" s="80"/>
      <c r="I638" s="80"/>
      <c r="L638" s="83"/>
      <c r="N638" s="85"/>
      <c r="P638" s="85"/>
      <c r="R638" s="85"/>
      <c r="S638" s="85"/>
    </row>
    <row r="639" spans="3:19" x14ac:dyDescent="0.2">
      <c r="C639" s="80"/>
      <c r="I639" s="80"/>
      <c r="L639" s="83"/>
      <c r="N639" s="85"/>
      <c r="P639" s="85"/>
      <c r="R639" s="85"/>
      <c r="S639" s="85"/>
    </row>
    <row r="640" spans="3:19" x14ac:dyDescent="0.2">
      <c r="C640" s="80"/>
      <c r="I640" s="80"/>
      <c r="L640" s="83"/>
      <c r="N640" s="85"/>
      <c r="P640" s="85"/>
      <c r="R640" s="85"/>
      <c r="S640" s="85"/>
    </row>
    <row r="641" spans="3:19" x14ac:dyDescent="0.2">
      <c r="C641" s="80"/>
      <c r="I641" s="80"/>
      <c r="L641" s="83"/>
      <c r="N641" s="85"/>
      <c r="P641" s="85"/>
      <c r="R641" s="85"/>
      <c r="S641" s="85"/>
    </row>
    <row r="642" spans="3:19" x14ac:dyDescent="0.2">
      <c r="C642" s="80"/>
      <c r="I642" s="80"/>
      <c r="L642" s="83"/>
      <c r="N642" s="85"/>
      <c r="P642" s="85"/>
      <c r="R642" s="85"/>
      <c r="S642" s="85"/>
    </row>
    <row r="643" spans="3:19" x14ac:dyDescent="0.2">
      <c r="C643" s="80"/>
      <c r="I643" s="80"/>
      <c r="L643" s="83"/>
      <c r="N643" s="85"/>
      <c r="P643" s="85"/>
      <c r="R643" s="85"/>
      <c r="S643" s="85"/>
    </row>
    <row r="644" spans="3:19" x14ac:dyDescent="0.2">
      <c r="C644" s="80"/>
      <c r="I644" s="80"/>
      <c r="L644" s="83"/>
      <c r="N644" s="85"/>
      <c r="P644" s="85"/>
      <c r="R644" s="85"/>
      <c r="S644" s="85"/>
    </row>
    <row r="645" spans="3:19" x14ac:dyDescent="0.2">
      <c r="C645" s="80"/>
      <c r="I645" s="80"/>
      <c r="L645" s="83"/>
      <c r="N645" s="85"/>
      <c r="P645" s="85"/>
      <c r="R645" s="85"/>
      <c r="S645" s="85"/>
    </row>
    <row r="646" spans="3:19" x14ac:dyDescent="0.2">
      <c r="C646" s="80"/>
      <c r="I646" s="80"/>
      <c r="L646" s="83"/>
      <c r="N646" s="85"/>
      <c r="P646" s="85"/>
      <c r="R646" s="85"/>
      <c r="S646" s="85"/>
    </row>
    <row r="647" spans="3:19" x14ac:dyDescent="0.2">
      <c r="C647" s="80"/>
      <c r="I647" s="80"/>
      <c r="L647" s="83"/>
      <c r="N647" s="85"/>
      <c r="P647" s="85"/>
      <c r="R647" s="85"/>
      <c r="S647" s="85"/>
    </row>
    <row r="648" spans="3:19" x14ac:dyDescent="0.2">
      <c r="C648" s="80"/>
      <c r="I648" s="80"/>
      <c r="L648" s="83"/>
      <c r="N648" s="85"/>
      <c r="P648" s="85"/>
      <c r="R648" s="85"/>
      <c r="S648" s="85"/>
    </row>
    <row r="649" spans="3:19" x14ac:dyDescent="0.2">
      <c r="C649" s="80"/>
      <c r="I649" s="80"/>
      <c r="L649" s="83"/>
      <c r="N649" s="85"/>
      <c r="P649" s="85"/>
      <c r="R649" s="85"/>
      <c r="S649" s="85"/>
    </row>
    <row r="650" spans="3:19" x14ac:dyDescent="0.2">
      <c r="C650" s="80"/>
      <c r="I650" s="80"/>
      <c r="L650" s="83"/>
      <c r="N650" s="85"/>
      <c r="P650" s="85"/>
      <c r="R650" s="85"/>
      <c r="S650" s="85"/>
    </row>
    <row r="651" spans="3:19" x14ac:dyDescent="0.2">
      <c r="C651" s="80"/>
      <c r="I651" s="80"/>
      <c r="L651" s="83"/>
      <c r="N651" s="85"/>
      <c r="P651" s="85"/>
      <c r="R651" s="85"/>
      <c r="S651" s="85"/>
    </row>
    <row r="652" spans="3:19" x14ac:dyDescent="0.2">
      <c r="C652" s="80"/>
      <c r="I652" s="80"/>
      <c r="L652" s="83"/>
      <c r="N652" s="85"/>
      <c r="P652" s="85"/>
      <c r="R652" s="85"/>
      <c r="S652" s="85"/>
    </row>
    <row r="653" spans="3:19" x14ac:dyDescent="0.2">
      <c r="C653" s="80"/>
      <c r="I653" s="80"/>
      <c r="L653" s="83"/>
      <c r="N653" s="85"/>
      <c r="P653" s="85"/>
      <c r="R653" s="85"/>
      <c r="S653" s="85"/>
    </row>
    <row r="654" spans="3:19" x14ac:dyDescent="0.2">
      <c r="C654" s="80"/>
      <c r="I654" s="80"/>
      <c r="L654" s="83"/>
      <c r="N654" s="85"/>
      <c r="P654" s="85"/>
      <c r="R654" s="85"/>
      <c r="S654" s="85"/>
    </row>
    <row r="655" spans="3:19" x14ac:dyDescent="0.2">
      <c r="C655" s="80"/>
      <c r="I655" s="80"/>
      <c r="L655" s="83"/>
      <c r="N655" s="85"/>
      <c r="P655" s="85"/>
      <c r="R655" s="85"/>
      <c r="S655" s="85"/>
    </row>
    <row r="656" spans="3:19" x14ac:dyDescent="0.2">
      <c r="C656" s="80"/>
      <c r="I656" s="80"/>
      <c r="L656" s="83"/>
      <c r="N656" s="85"/>
      <c r="P656" s="85"/>
      <c r="R656" s="85"/>
      <c r="S656" s="85"/>
    </row>
    <row r="657" spans="3:19" x14ac:dyDescent="0.2">
      <c r="C657" s="80"/>
      <c r="I657" s="80"/>
      <c r="L657" s="83"/>
      <c r="N657" s="85"/>
      <c r="P657" s="85"/>
      <c r="R657" s="85"/>
      <c r="S657" s="85"/>
    </row>
    <row r="658" spans="3:19" x14ac:dyDescent="0.2">
      <c r="C658" s="80"/>
      <c r="I658" s="80"/>
      <c r="L658" s="83"/>
      <c r="N658" s="85"/>
      <c r="P658" s="85"/>
      <c r="R658" s="85"/>
      <c r="S658" s="85"/>
    </row>
    <row r="659" spans="3:19" x14ac:dyDescent="0.2">
      <c r="C659" s="80"/>
      <c r="I659" s="80"/>
      <c r="L659" s="83"/>
      <c r="N659" s="85"/>
      <c r="P659" s="85"/>
      <c r="R659" s="85"/>
      <c r="S659" s="85"/>
    </row>
    <row r="660" spans="3:19" x14ac:dyDescent="0.2">
      <c r="C660" s="80"/>
      <c r="I660" s="80"/>
      <c r="L660" s="83"/>
      <c r="N660" s="85"/>
      <c r="P660" s="85"/>
      <c r="R660" s="85"/>
      <c r="S660" s="85"/>
    </row>
    <row r="661" spans="3:19" x14ac:dyDescent="0.2">
      <c r="C661" s="80"/>
      <c r="I661" s="80"/>
      <c r="L661" s="83"/>
      <c r="N661" s="85"/>
      <c r="P661" s="85"/>
      <c r="R661" s="85"/>
      <c r="S661" s="85"/>
    </row>
    <row r="662" spans="3:19" x14ac:dyDescent="0.2">
      <c r="C662" s="80"/>
      <c r="I662" s="80"/>
      <c r="L662" s="83"/>
      <c r="N662" s="85"/>
      <c r="P662" s="85"/>
      <c r="R662" s="85"/>
      <c r="S662" s="85"/>
    </row>
    <row r="663" spans="3:19" x14ac:dyDescent="0.2">
      <c r="C663" s="80"/>
      <c r="I663" s="80"/>
      <c r="L663" s="83"/>
      <c r="N663" s="85"/>
      <c r="P663" s="85"/>
      <c r="R663" s="85"/>
      <c r="S663" s="85"/>
    </row>
    <row r="664" spans="3:19" x14ac:dyDescent="0.2">
      <c r="C664" s="80"/>
      <c r="I664" s="80"/>
      <c r="L664" s="83"/>
      <c r="N664" s="85"/>
      <c r="P664" s="85"/>
      <c r="R664" s="85"/>
      <c r="S664" s="85"/>
    </row>
    <row r="665" spans="3:19" x14ac:dyDescent="0.2">
      <c r="C665" s="80"/>
      <c r="I665" s="80"/>
      <c r="L665" s="83"/>
      <c r="N665" s="85"/>
      <c r="P665" s="85"/>
      <c r="R665" s="85"/>
      <c r="S665" s="85"/>
    </row>
    <row r="666" spans="3:19" x14ac:dyDescent="0.2">
      <c r="C666" s="80"/>
      <c r="I666" s="80"/>
      <c r="L666" s="83"/>
      <c r="N666" s="85"/>
      <c r="P666" s="85"/>
      <c r="R666" s="85"/>
      <c r="S666" s="85"/>
    </row>
    <row r="667" spans="3:19" x14ac:dyDescent="0.2">
      <c r="C667" s="80"/>
      <c r="I667" s="80"/>
      <c r="L667" s="83"/>
      <c r="N667" s="85"/>
      <c r="P667" s="85"/>
      <c r="R667" s="85"/>
      <c r="S667" s="85"/>
    </row>
    <row r="668" spans="3:19" x14ac:dyDescent="0.2">
      <c r="C668" s="80"/>
      <c r="I668" s="80"/>
      <c r="L668" s="83"/>
      <c r="N668" s="85"/>
      <c r="P668" s="85"/>
      <c r="R668" s="85"/>
      <c r="S668" s="85"/>
    </row>
    <row r="669" spans="3:19" x14ac:dyDescent="0.2">
      <c r="C669" s="80"/>
      <c r="I669" s="80"/>
      <c r="L669" s="83"/>
      <c r="N669" s="85"/>
      <c r="P669" s="85"/>
      <c r="R669" s="85"/>
      <c r="S669" s="85"/>
    </row>
    <row r="670" spans="3:19" x14ac:dyDescent="0.2">
      <c r="C670" s="80"/>
      <c r="I670" s="80"/>
      <c r="L670" s="83"/>
      <c r="N670" s="85"/>
      <c r="P670" s="85"/>
      <c r="R670" s="85"/>
      <c r="S670" s="85"/>
    </row>
    <row r="671" spans="3:19" x14ac:dyDescent="0.2">
      <c r="C671" s="80"/>
      <c r="I671" s="80"/>
      <c r="L671" s="83"/>
      <c r="N671" s="85"/>
      <c r="P671" s="85"/>
      <c r="R671" s="85"/>
      <c r="S671" s="85"/>
    </row>
    <row r="672" spans="3:19" x14ac:dyDescent="0.2">
      <c r="C672" s="80"/>
      <c r="I672" s="80"/>
      <c r="L672" s="83"/>
      <c r="N672" s="85"/>
      <c r="P672" s="85"/>
      <c r="R672" s="85"/>
      <c r="S672" s="85"/>
    </row>
    <row r="673" spans="3:19" x14ac:dyDescent="0.2">
      <c r="C673" s="80"/>
      <c r="I673" s="80"/>
      <c r="L673" s="83"/>
      <c r="N673" s="85"/>
      <c r="P673" s="85"/>
      <c r="R673" s="85"/>
      <c r="S673" s="85"/>
    </row>
    <row r="674" spans="3:19" x14ac:dyDescent="0.2">
      <c r="C674" s="80"/>
      <c r="I674" s="80"/>
      <c r="L674" s="83"/>
      <c r="N674" s="85"/>
      <c r="P674" s="85"/>
      <c r="R674" s="85"/>
      <c r="S674" s="85"/>
    </row>
    <row r="675" spans="3:19" x14ac:dyDescent="0.2">
      <c r="C675" s="80"/>
      <c r="I675" s="80"/>
      <c r="L675" s="83"/>
      <c r="N675" s="85"/>
      <c r="P675" s="85"/>
      <c r="R675" s="85"/>
      <c r="S675" s="85"/>
    </row>
    <row r="676" spans="3:19" x14ac:dyDescent="0.2">
      <c r="C676" s="80"/>
      <c r="I676" s="80"/>
      <c r="L676" s="83"/>
      <c r="N676" s="85"/>
      <c r="P676" s="85"/>
      <c r="R676" s="85"/>
      <c r="S676" s="85"/>
    </row>
    <row r="677" spans="3:19" x14ac:dyDescent="0.2">
      <c r="C677" s="80"/>
      <c r="I677" s="80"/>
      <c r="L677" s="83"/>
      <c r="N677" s="85"/>
      <c r="P677" s="85"/>
      <c r="R677" s="85"/>
      <c r="S677" s="85"/>
    </row>
    <row r="678" spans="3:19" x14ac:dyDescent="0.2">
      <c r="C678" s="80"/>
      <c r="I678" s="80"/>
      <c r="L678" s="83"/>
      <c r="N678" s="85"/>
      <c r="P678" s="85"/>
      <c r="R678" s="85"/>
      <c r="S678" s="85"/>
    </row>
    <row r="679" spans="3:19" x14ac:dyDescent="0.2">
      <c r="C679" s="80"/>
      <c r="I679" s="80"/>
      <c r="L679" s="83"/>
      <c r="N679" s="85"/>
      <c r="P679" s="85"/>
      <c r="R679" s="85"/>
      <c r="S679" s="85"/>
    </row>
    <row r="680" spans="3:19" x14ac:dyDescent="0.2">
      <c r="C680" s="80"/>
      <c r="I680" s="80"/>
      <c r="L680" s="83"/>
      <c r="N680" s="85"/>
      <c r="P680" s="85"/>
      <c r="R680" s="85"/>
      <c r="S680" s="85"/>
    </row>
    <row r="681" spans="3:19" x14ac:dyDescent="0.2">
      <c r="C681" s="80"/>
      <c r="I681" s="80"/>
      <c r="L681" s="83"/>
      <c r="N681" s="85"/>
      <c r="P681" s="85"/>
      <c r="R681" s="85"/>
      <c r="S681" s="85"/>
    </row>
    <row r="682" spans="3:19" x14ac:dyDescent="0.2">
      <c r="C682" s="80"/>
      <c r="I682" s="80"/>
      <c r="L682" s="83"/>
      <c r="N682" s="85"/>
      <c r="P682" s="85"/>
      <c r="R682" s="85"/>
      <c r="S682" s="85"/>
    </row>
    <row r="683" spans="3:19" x14ac:dyDescent="0.2">
      <c r="C683" s="80"/>
      <c r="I683" s="80"/>
      <c r="L683" s="83"/>
      <c r="N683" s="85"/>
      <c r="P683" s="85"/>
      <c r="R683" s="85"/>
      <c r="S683" s="85"/>
    </row>
    <row r="684" spans="3:19" x14ac:dyDescent="0.2">
      <c r="C684" s="80"/>
      <c r="I684" s="80"/>
      <c r="L684" s="83"/>
      <c r="N684" s="85"/>
      <c r="P684" s="85"/>
      <c r="R684" s="85"/>
      <c r="S684" s="85"/>
    </row>
    <row r="685" spans="3:19" x14ac:dyDescent="0.2">
      <c r="C685" s="80"/>
      <c r="I685" s="80"/>
      <c r="L685" s="83"/>
      <c r="N685" s="85"/>
      <c r="P685" s="85"/>
      <c r="R685" s="85"/>
      <c r="S685" s="85"/>
    </row>
    <row r="686" spans="3:19" x14ac:dyDescent="0.2">
      <c r="C686" s="80"/>
      <c r="I686" s="80"/>
      <c r="L686" s="83"/>
      <c r="N686" s="85"/>
      <c r="P686" s="85"/>
      <c r="R686" s="85"/>
      <c r="S686" s="85"/>
    </row>
    <row r="687" spans="3:19" x14ac:dyDescent="0.2">
      <c r="C687" s="80"/>
      <c r="I687" s="80"/>
      <c r="L687" s="83"/>
      <c r="N687" s="85"/>
      <c r="P687" s="85"/>
      <c r="R687" s="85"/>
      <c r="S687" s="85"/>
    </row>
    <row r="688" spans="3:19" x14ac:dyDescent="0.2">
      <c r="C688" s="80"/>
      <c r="I688" s="80"/>
      <c r="L688" s="83"/>
      <c r="N688" s="85"/>
      <c r="P688" s="85"/>
      <c r="R688" s="85"/>
      <c r="S688" s="85"/>
    </row>
    <row r="689" spans="3:19" x14ac:dyDescent="0.2">
      <c r="C689" s="80"/>
      <c r="I689" s="80"/>
      <c r="L689" s="83"/>
      <c r="N689" s="85"/>
      <c r="P689" s="85"/>
      <c r="R689" s="85"/>
      <c r="S689" s="85"/>
    </row>
    <row r="690" spans="3:19" x14ac:dyDescent="0.2">
      <c r="C690" s="80"/>
      <c r="I690" s="80"/>
      <c r="L690" s="83"/>
      <c r="N690" s="85"/>
      <c r="P690" s="85"/>
      <c r="R690" s="85"/>
      <c r="S690" s="85"/>
    </row>
    <row r="691" spans="3:19" x14ac:dyDescent="0.2">
      <c r="C691" s="80"/>
      <c r="I691" s="80"/>
      <c r="L691" s="83"/>
      <c r="N691" s="85"/>
      <c r="P691" s="85"/>
      <c r="R691" s="85"/>
      <c r="S691" s="85"/>
    </row>
    <row r="692" spans="3:19" x14ac:dyDescent="0.2">
      <c r="C692" s="80"/>
      <c r="I692" s="80"/>
      <c r="L692" s="83"/>
      <c r="N692" s="85"/>
      <c r="P692" s="85"/>
      <c r="R692" s="85"/>
      <c r="S692" s="85"/>
    </row>
    <row r="693" spans="3:19" x14ac:dyDescent="0.2">
      <c r="C693" s="80"/>
      <c r="I693" s="80"/>
      <c r="L693" s="83"/>
      <c r="N693" s="85"/>
      <c r="P693" s="85"/>
      <c r="R693" s="85"/>
      <c r="S693" s="85"/>
    </row>
    <row r="694" spans="3:19" x14ac:dyDescent="0.2">
      <c r="C694" s="80"/>
      <c r="I694" s="80"/>
      <c r="L694" s="83"/>
      <c r="N694" s="85"/>
      <c r="P694" s="85"/>
      <c r="R694" s="85"/>
      <c r="S694" s="85"/>
    </row>
    <row r="695" spans="3:19" x14ac:dyDescent="0.2">
      <c r="C695" s="80"/>
      <c r="I695" s="80"/>
      <c r="L695" s="83"/>
      <c r="N695" s="85"/>
      <c r="P695" s="85"/>
      <c r="R695" s="85"/>
      <c r="S695" s="85"/>
    </row>
    <row r="696" spans="3:19" x14ac:dyDescent="0.2">
      <c r="C696" s="80"/>
      <c r="I696" s="80"/>
      <c r="L696" s="83"/>
      <c r="N696" s="85"/>
      <c r="P696" s="85"/>
      <c r="R696" s="85"/>
      <c r="S696" s="85"/>
    </row>
    <row r="697" spans="3:19" x14ac:dyDescent="0.2">
      <c r="C697" s="80"/>
      <c r="I697" s="80"/>
      <c r="L697" s="83"/>
      <c r="N697" s="85"/>
      <c r="P697" s="85"/>
      <c r="R697" s="85"/>
      <c r="S697" s="85"/>
    </row>
    <row r="698" spans="3:19" x14ac:dyDescent="0.2">
      <c r="C698" s="80"/>
      <c r="I698" s="80"/>
      <c r="L698" s="83"/>
      <c r="N698" s="85"/>
      <c r="P698" s="85"/>
      <c r="R698" s="85"/>
      <c r="S698" s="85"/>
    </row>
    <row r="699" spans="3:19" x14ac:dyDescent="0.2">
      <c r="C699" s="80"/>
      <c r="I699" s="80"/>
      <c r="L699" s="83"/>
      <c r="N699" s="85"/>
      <c r="P699" s="85"/>
      <c r="R699" s="85"/>
      <c r="S699" s="85"/>
    </row>
    <row r="700" spans="3:19" x14ac:dyDescent="0.2">
      <c r="C700" s="80"/>
      <c r="I700" s="80"/>
      <c r="L700" s="83"/>
      <c r="N700" s="85"/>
      <c r="P700" s="85"/>
      <c r="R700" s="85"/>
      <c r="S700" s="85"/>
    </row>
    <row r="701" spans="3:19" x14ac:dyDescent="0.2">
      <c r="C701" s="80"/>
      <c r="I701" s="80"/>
      <c r="L701" s="83"/>
      <c r="N701" s="85"/>
      <c r="P701" s="85"/>
      <c r="R701" s="85"/>
      <c r="S701" s="85"/>
    </row>
    <row r="702" spans="3:19" x14ac:dyDescent="0.2">
      <c r="C702" s="80"/>
      <c r="I702" s="80"/>
      <c r="L702" s="83"/>
      <c r="N702" s="85"/>
      <c r="P702" s="85"/>
      <c r="R702" s="85"/>
      <c r="S702" s="85"/>
    </row>
    <row r="703" spans="3:19" x14ac:dyDescent="0.2">
      <c r="C703" s="80"/>
      <c r="I703" s="80"/>
      <c r="L703" s="83"/>
      <c r="N703" s="85"/>
      <c r="P703" s="85"/>
      <c r="R703" s="85"/>
      <c r="S703" s="85"/>
    </row>
    <row r="704" spans="3:19" x14ac:dyDescent="0.2">
      <c r="C704" s="80"/>
      <c r="I704" s="80"/>
      <c r="L704" s="83"/>
      <c r="N704" s="85"/>
      <c r="P704" s="85"/>
      <c r="R704" s="85"/>
      <c r="S704" s="85"/>
    </row>
    <row r="705" spans="3:19" x14ac:dyDescent="0.2">
      <c r="C705" s="80"/>
      <c r="I705" s="80"/>
      <c r="L705" s="83"/>
      <c r="N705" s="85"/>
      <c r="P705" s="85"/>
      <c r="R705" s="85"/>
      <c r="S705" s="85"/>
    </row>
    <row r="706" spans="3:19" x14ac:dyDescent="0.2">
      <c r="C706" s="80"/>
      <c r="I706" s="80"/>
      <c r="L706" s="83"/>
      <c r="N706" s="85"/>
      <c r="P706" s="85"/>
      <c r="R706" s="85"/>
      <c r="S706" s="85"/>
    </row>
    <row r="707" spans="3:19" x14ac:dyDescent="0.2">
      <c r="C707" s="80"/>
      <c r="I707" s="80"/>
      <c r="L707" s="83"/>
      <c r="N707" s="85"/>
      <c r="P707" s="85"/>
      <c r="R707" s="85"/>
      <c r="S707" s="85"/>
    </row>
    <row r="708" spans="3:19" x14ac:dyDescent="0.2">
      <c r="C708" s="80"/>
      <c r="I708" s="80"/>
      <c r="L708" s="83"/>
      <c r="N708" s="85"/>
      <c r="P708" s="85"/>
      <c r="R708" s="85"/>
      <c r="S708" s="85"/>
    </row>
    <row r="709" spans="3:19" x14ac:dyDescent="0.2">
      <c r="C709" s="80"/>
      <c r="I709" s="80"/>
      <c r="L709" s="83"/>
      <c r="N709" s="85"/>
      <c r="P709" s="85"/>
      <c r="R709" s="85"/>
      <c r="S709" s="85"/>
    </row>
    <row r="710" spans="3:19" x14ac:dyDescent="0.2">
      <c r="C710" s="80"/>
      <c r="I710" s="80"/>
      <c r="L710" s="83"/>
      <c r="N710" s="85"/>
      <c r="P710" s="85"/>
      <c r="R710" s="85"/>
      <c r="S710" s="85"/>
    </row>
    <row r="711" spans="3:19" x14ac:dyDescent="0.2">
      <c r="C711" s="80"/>
      <c r="I711" s="80"/>
      <c r="L711" s="83"/>
      <c r="N711" s="85"/>
      <c r="P711" s="85"/>
      <c r="R711" s="85"/>
      <c r="S711" s="85"/>
    </row>
    <row r="712" spans="3:19" x14ac:dyDescent="0.2">
      <c r="C712" s="80"/>
      <c r="I712" s="80"/>
      <c r="L712" s="83"/>
      <c r="N712" s="85"/>
      <c r="P712" s="85"/>
      <c r="R712" s="85"/>
      <c r="S712" s="85"/>
    </row>
    <row r="713" spans="3:19" x14ac:dyDescent="0.2">
      <c r="C713" s="80"/>
      <c r="I713" s="80"/>
      <c r="L713" s="83"/>
      <c r="N713" s="85"/>
      <c r="P713" s="85"/>
      <c r="R713" s="85"/>
      <c r="S713" s="85"/>
    </row>
    <row r="714" spans="3:19" x14ac:dyDescent="0.2">
      <c r="C714" s="80"/>
      <c r="I714" s="80"/>
      <c r="L714" s="83"/>
      <c r="N714" s="85"/>
      <c r="P714" s="85"/>
      <c r="R714" s="85"/>
      <c r="S714" s="85"/>
    </row>
    <row r="715" spans="3:19" x14ac:dyDescent="0.2">
      <c r="C715" s="80"/>
      <c r="I715" s="80"/>
      <c r="L715" s="83"/>
      <c r="N715" s="85"/>
      <c r="P715" s="85"/>
      <c r="R715" s="85"/>
      <c r="S715" s="85"/>
    </row>
    <row r="716" spans="3:19" x14ac:dyDescent="0.2">
      <c r="C716" s="80"/>
      <c r="I716" s="80"/>
      <c r="L716" s="83"/>
      <c r="N716" s="85"/>
      <c r="P716" s="85"/>
      <c r="R716" s="85"/>
      <c r="S716" s="85"/>
    </row>
    <row r="717" spans="3:19" x14ac:dyDescent="0.2">
      <c r="C717" s="80"/>
      <c r="I717" s="80"/>
      <c r="L717" s="83"/>
      <c r="N717" s="85"/>
      <c r="P717" s="85"/>
      <c r="R717" s="85"/>
      <c r="S717" s="85"/>
    </row>
    <row r="718" spans="3:19" x14ac:dyDescent="0.2">
      <c r="C718" s="80"/>
      <c r="I718" s="80"/>
      <c r="L718" s="83"/>
      <c r="N718" s="85"/>
      <c r="P718" s="85"/>
      <c r="R718" s="85"/>
      <c r="S718" s="85"/>
    </row>
    <row r="719" spans="3:19" x14ac:dyDescent="0.2">
      <c r="C719" s="80"/>
      <c r="I719" s="80"/>
      <c r="L719" s="83"/>
      <c r="N719" s="85"/>
      <c r="P719" s="85"/>
      <c r="R719" s="85"/>
      <c r="S719" s="85"/>
    </row>
    <row r="720" spans="3:19" x14ac:dyDescent="0.2">
      <c r="C720" s="80"/>
      <c r="I720" s="80"/>
      <c r="L720" s="83"/>
      <c r="N720" s="85"/>
      <c r="P720" s="85"/>
      <c r="R720" s="85"/>
      <c r="S720" s="85"/>
    </row>
    <row r="721" spans="3:19" x14ac:dyDescent="0.2">
      <c r="C721" s="80"/>
      <c r="I721" s="80"/>
      <c r="L721" s="83"/>
      <c r="N721" s="85"/>
      <c r="P721" s="85"/>
      <c r="R721" s="85"/>
      <c r="S721" s="85"/>
    </row>
    <row r="722" spans="3:19" x14ac:dyDescent="0.2">
      <c r="C722" s="80"/>
      <c r="I722" s="80"/>
      <c r="L722" s="83"/>
      <c r="N722" s="85"/>
      <c r="P722" s="85"/>
      <c r="R722" s="85"/>
      <c r="S722" s="85"/>
    </row>
    <row r="723" spans="3:19" x14ac:dyDescent="0.2">
      <c r="C723" s="80"/>
      <c r="I723" s="80"/>
      <c r="L723" s="83"/>
      <c r="N723" s="85"/>
      <c r="P723" s="85"/>
      <c r="R723" s="85"/>
      <c r="S723" s="85"/>
    </row>
    <row r="724" spans="3:19" x14ac:dyDescent="0.2">
      <c r="C724" s="80"/>
      <c r="I724" s="80"/>
      <c r="L724" s="83"/>
      <c r="N724" s="85"/>
      <c r="P724" s="85"/>
      <c r="R724" s="85"/>
      <c r="S724" s="85"/>
    </row>
    <row r="725" spans="3:19" x14ac:dyDescent="0.2">
      <c r="C725" s="80"/>
      <c r="I725" s="80"/>
      <c r="L725" s="83"/>
      <c r="N725" s="85"/>
      <c r="P725" s="85"/>
      <c r="R725" s="85"/>
      <c r="S725" s="85"/>
    </row>
    <row r="726" spans="3:19" x14ac:dyDescent="0.2">
      <c r="C726" s="80"/>
      <c r="I726" s="80"/>
      <c r="L726" s="83"/>
      <c r="N726" s="85"/>
      <c r="P726" s="85"/>
      <c r="R726" s="85"/>
      <c r="S726" s="85"/>
    </row>
    <row r="727" spans="3:19" x14ac:dyDescent="0.2">
      <c r="C727" s="80"/>
      <c r="I727" s="80"/>
      <c r="L727" s="83"/>
      <c r="N727" s="85"/>
      <c r="P727" s="85"/>
      <c r="R727" s="85"/>
      <c r="S727" s="85"/>
    </row>
    <row r="728" spans="3:19" x14ac:dyDescent="0.2">
      <c r="C728" s="80"/>
      <c r="I728" s="80"/>
      <c r="L728" s="83"/>
      <c r="N728" s="85"/>
      <c r="P728" s="85"/>
      <c r="R728" s="85"/>
      <c r="S728" s="85"/>
    </row>
    <row r="729" spans="3:19" x14ac:dyDescent="0.2">
      <c r="C729" s="80"/>
      <c r="I729" s="80"/>
      <c r="L729" s="83"/>
      <c r="N729" s="85"/>
      <c r="P729" s="85"/>
      <c r="R729" s="85"/>
      <c r="S729" s="85"/>
    </row>
    <row r="730" spans="3:19" x14ac:dyDescent="0.2">
      <c r="C730" s="80"/>
      <c r="I730" s="80"/>
      <c r="L730" s="83"/>
      <c r="N730" s="85"/>
      <c r="P730" s="85"/>
      <c r="R730" s="85"/>
      <c r="S730" s="85"/>
    </row>
    <row r="731" spans="3:19" x14ac:dyDescent="0.2">
      <c r="C731" s="80"/>
      <c r="I731" s="80"/>
      <c r="L731" s="83"/>
      <c r="N731" s="85"/>
      <c r="P731" s="85"/>
      <c r="R731" s="85"/>
      <c r="S731" s="85"/>
    </row>
    <row r="732" spans="3:19" x14ac:dyDescent="0.2">
      <c r="C732" s="80"/>
      <c r="I732" s="80"/>
      <c r="L732" s="83"/>
      <c r="N732" s="85"/>
      <c r="P732" s="85"/>
      <c r="R732" s="85"/>
      <c r="S732" s="85"/>
    </row>
    <row r="733" spans="3:19" x14ac:dyDescent="0.2">
      <c r="C733" s="80"/>
      <c r="I733" s="80"/>
      <c r="L733" s="83"/>
      <c r="N733" s="85"/>
      <c r="P733" s="85"/>
      <c r="R733" s="85"/>
      <c r="S733" s="85"/>
    </row>
    <row r="734" spans="3:19" x14ac:dyDescent="0.2">
      <c r="C734" s="80"/>
      <c r="I734" s="80"/>
      <c r="L734" s="83"/>
      <c r="N734" s="85"/>
      <c r="P734" s="85"/>
      <c r="R734" s="85"/>
      <c r="S734" s="85"/>
    </row>
    <row r="735" spans="3:19" x14ac:dyDescent="0.2">
      <c r="C735" s="80"/>
      <c r="I735" s="80"/>
      <c r="L735" s="83"/>
      <c r="N735" s="85"/>
      <c r="P735" s="85"/>
      <c r="R735" s="85"/>
      <c r="S735" s="85"/>
    </row>
    <row r="736" spans="3:19" x14ac:dyDescent="0.2">
      <c r="C736" s="80"/>
      <c r="I736" s="80"/>
      <c r="L736" s="83"/>
      <c r="N736" s="85"/>
      <c r="P736" s="85"/>
      <c r="R736" s="85"/>
      <c r="S736" s="85"/>
    </row>
    <row r="737" spans="3:19" x14ac:dyDescent="0.2">
      <c r="C737" s="80"/>
      <c r="I737" s="80"/>
      <c r="L737" s="83"/>
      <c r="N737" s="85"/>
      <c r="P737" s="85"/>
      <c r="R737" s="85"/>
      <c r="S737" s="85"/>
    </row>
    <row r="738" spans="3:19" x14ac:dyDescent="0.2">
      <c r="C738" s="80"/>
      <c r="I738" s="80"/>
      <c r="L738" s="83"/>
      <c r="N738" s="85"/>
      <c r="P738" s="85"/>
      <c r="R738" s="85"/>
      <c r="S738" s="85"/>
    </row>
    <row r="739" spans="3:19" x14ac:dyDescent="0.2">
      <c r="C739" s="80"/>
      <c r="I739" s="80"/>
      <c r="L739" s="83"/>
      <c r="N739" s="85"/>
      <c r="P739" s="85"/>
      <c r="R739" s="85"/>
      <c r="S739" s="85"/>
    </row>
    <row r="740" spans="3:19" x14ac:dyDescent="0.2">
      <c r="C740" s="80"/>
      <c r="I740" s="80"/>
      <c r="L740" s="83"/>
      <c r="N740" s="85"/>
      <c r="P740" s="85"/>
      <c r="R740" s="85"/>
      <c r="S740" s="85"/>
    </row>
    <row r="741" spans="3:19" x14ac:dyDescent="0.2">
      <c r="C741" s="80"/>
      <c r="I741" s="80"/>
      <c r="L741" s="83"/>
      <c r="N741" s="85"/>
      <c r="P741" s="85"/>
      <c r="R741" s="85"/>
      <c r="S741" s="85"/>
    </row>
    <row r="742" spans="3:19" x14ac:dyDescent="0.2">
      <c r="C742" s="80"/>
      <c r="I742" s="80"/>
      <c r="L742" s="83"/>
      <c r="N742" s="85"/>
      <c r="P742" s="85"/>
      <c r="R742" s="85"/>
      <c r="S742" s="85"/>
    </row>
    <row r="743" spans="3:19" x14ac:dyDescent="0.2">
      <c r="C743" s="80"/>
      <c r="I743" s="80"/>
      <c r="L743" s="83"/>
      <c r="N743" s="85"/>
      <c r="P743" s="85"/>
      <c r="R743" s="85"/>
      <c r="S743" s="85"/>
    </row>
    <row r="744" spans="3:19" x14ac:dyDescent="0.2">
      <c r="C744" s="80"/>
      <c r="I744" s="80"/>
      <c r="L744" s="83"/>
      <c r="N744" s="85"/>
      <c r="P744" s="85"/>
      <c r="R744" s="85"/>
      <c r="S744" s="85"/>
    </row>
    <row r="745" spans="3:19" x14ac:dyDescent="0.2">
      <c r="C745" s="80"/>
      <c r="I745" s="80"/>
      <c r="L745" s="83"/>
      <c r="N745" s="85"/>
      <c r="P745" s="85"/>
      <c r="R745" s="85"/>
      <c r="S745" s="85"/>
    </row>
    <row r="746" spans="3:19" x14ac:dyDescent="0.2">
      <c r="C746" s="80"/>
      <c r="I746" s="80"/>
      <c r="L746" s="83"/>
      <c r="N746" s="85"/>
      <c r="P746" s="85"/>
      <c r="R746" s="85"/>
      <c r="S746" s="85"/>
    </row>
    <row r="747" spans="3:19" x14ac:dyDescent="0.2">
      <c r="C747" s="80"/>
      <c r="I747" s="80"/>
      <c r="L747" s="83"/>
      <c r="N747" s="85"/>
      <c r="P747" s="85"/>
      <c r="R747" s="85"/>
      <c r="S747" s="85"/>
    </row>
    <row r="748" spans="3:19" x14ac:dyDescent="0.2">
      <c r="C748" s="80"/>
      <c r="I748" s="80"/>
      <c r="L748" s="83"/>
      <c r="N748" s="85"/>
      <c r="P748" s="85"/>
      <c r="R748" s="85"/>
      <c r="S748" s="85"/>
    </row>
    <row r="749" spans="3:19" x14ac:dyDescent="0.2">
      <c r="C749" s="80"/>
      <c r="I749" s="80"/>
      <c r="L749" s="83"/>
      <c r="N749" s="85"/>
      <c r="P749" s="85"/>
      <c r="R749" s="85"/>
      <c r="S749" s="85"/>
    </row>
    <row r="750" spans="3:19" x14ac:dyDescent="0.2">
      <c r="C750" s="80"/>
      <c r="I750" s="80"/>
      <c r="L750" s="83"/>
      <c r="N750" s="85"/>
      <c r="P750" s="85"/>
      <c r="R750" s="85"/>
      <c r="S750" s="85"/>
    </row>
    <row r="751" spans="3:19" x14ac:dyDescent="0.2">
      <c r="C751" s="80"/>
      <c r="I751" s="80"/>
      <c r="L751" s="83"/>
      <c r="N751" s="85"/>
      <c r="P751" s="85"/>
      <c r="R751" s="85"/>
      <c r="S751" s="85"/>
    </row>
    <row r="752" spans="3:19" x14ac:dyDescent="0.2">
      <c r="C752" s="80"/>
      <c r="I752" s="80"/>
      <c r="L752" s="83"/>
      <c r="N752" s="85"/>
      <c r="P752" s="85"/>
      <c r="R752" s="85"/>
      <c r="S752" s="85"/>
    </row>
    <row r="753" spans="3:19" x14ac:dyDescent="0.2">
      <c r="C753" s="80"/>
      <c r="I753" s="80"/>
      <c r="L753" s="83"/>
      <c r="N753" s="85"/>
      <c r="P753" s="85"/>
      <c r="R753" s="85"/>
      <c r="S753" s="85"/>
    </row>
    <row r="754" spans="3:19" x14ac:dyDescent="0.2">
      <c r="C754" s="80"/>
      <c r="I754" s="80"/>
      <c r="L754" s="83"/>
      <c r="N754" s="85"/>
      <c r="P754" s="85"/>
      <c r="R754" s="85"/>
      <c r="S754" s="85"/>
    </row>
    <row r="755" spans="3:19" x14ac:dyDescent="0.2">
      <c r="C755" s="80"/>
      <c r="I755" s="80"/>
      <c r="L755" s="83"/>
      <c r="N755" s="85"/>
      <c r="P755" s="85"/>
      <c r="R755" s="85"/>
      <c r="S755" s="85"/>
    </row>
    <row r="756" spans="3:19" x14ac:dyDescent="0.2">
      <c r="C756" s="80"/>
      <c r="I756" s="80"/>
      <c r="L756" s="83"/>
      <c r="N756" s="85"/>
      <c r="P756" s="85"/>
      <c r="R756" s="85"/>
      <c r="S756" s="85"/>
    </row>
    <row r="757" spans="3:19" x14ac:dyDescent="0.2">
      <c r="C757" s="80"/>
      <c r="I757" s="80"/>
      <c r="L757" s="83"/>
      <c r="N757" s="85"/>
      <c r="P757" s="85"/>
      <c r="R757" s="85"/>
      <c r="S757" s="85"/>
    </row>
    <row r="758" spans="3:19" x14ac:dyDescent="0.2">
      <c r="C758" s="80"/>
      <c r="I758" s="80"/>
      <c r="L758" s="83"/>
      <c r="N758" s="85"/>
      <c r="P758" s="85"/>
      <c r="R758" s="85"/>
      <c r="S758" s="85"/>
    </row>
    <row r="759" spans="3:19" x14ac:dyDescent="0.2">
      <c r="C759" s="80"/>
      <c r="I759" s="80"/>
      <c r="L759" s="83"/>
      <c r="N759" s="85"/>
      <c r="P759" s="85"/>
      <c r="R759" s="85"/>
      <c r="S759" s="85"/>
    </row>
    <row r="760" spans="3:19" x14ac:dyDescent="0.2">
      <c r="C760" s="80"/>
      <c r="I760" s="80"/>
      <c r="L760" s="83"/>
      <c r="N760" s="85"/>
      <c r="P760" s="85"/>
      <c r="R760" s="85"/>
      <c r="S760" s="85"/>
    </row>
    <row r="761" spans="3:19" x14ac:dyDescent="0.2">
      <c r="C761" s="80"/>
      <c r="I761" s="80"/>
      <c r="L761" s="83"/>
      <c r="N761" s="85"/>
      <c r="P761" s="85"/>
      <c r="R761" s="85"/>
      <c r="S761" s="85"/>
    </row>
    <row r="762" spans="3:19" x14ac:dyDescent="0.2">
      <c r="C762" s="80"/>
      <c r="I762" s="80"/>
      <c r="L762" s="83"/>
      <c r="N762" s="85"/>
      <c r="P762" s="85"/>
      <c r="R762" s="85"/>
      <c r="S762" s="85"/>
    </row>
    <row r="763" spans="3:19" x14ac:dyDescent="0.2">
      <c r="C763" s="80"/>
      <c r="I763" s="80"/>
      <c r="L763" s="83"/>
      <c r="N763" s="85"/>
      <c r="P763" s="85"/>
      <c r="R763" s="85"/>
      <c r="S763" s="85"/>
    </row>
    <row r="764" spans="3:19" x14ac:dyDescent="0.2">
      <c r="C764" s="80"/>
      <c r="I764" s="80"/>
      <c r="L764" s="83"/>
      <c r="N764" s="85"/>
      <c r="P764" s="85"/>
      <c r="R764" s="85"/>
      <c r="S764" s="85"/>
    </row>
    <row r="765" spans="3:19" x14ac:dyDescent="0.2">
      <c r="C765" s="80"/>
      <c r="I765" s="80"/>
      <c r="L765" s="83"/>
      <c r="N765" s="85"/>
      <c r="P765" s="85"/>
      <c r="R765" s="85"/>
      <c r="S765" s="85"/>
    </row>
    <row r="766" spans="3:19" x14ac:dyDescent="0.2">
      <c r="C766" s="80"/>
      <c r="I766" s="80"/>
      <c r="L766" s="83"/>
      <c r="N766" s="85"/>
      <c r="P766" s="85"/>
      <c r="R766" s="85"/>
      <c r="S766" s="85"/>
    </row>
    <row r="767" spans="3:19" x14ac:dyDescent="0.2">
      <c r="C767" s="80"/>
      <c r="I767" s="80"/>
      <c r="L767" s="83"/>
      <c r="N767" s="85"/>
      <c r="P767" s="85"/>
      <c r="R767" s="85"/>
      <c r="S767" s="85"/>
    </row>
    <row r="768" spans="3:19" x14ac:dyDescent="0.2">
      <c r="C768" s="80"/>
      <c r="I768" s="80"/>
      <c r="L768" s="83"/>
      <c r="N768" s="85"/>
      <c r="P768" s="85"/>
      <c r="R768" s="85"/>
      <c r="S768" s="85"/>
    </row>
    <row r="769" spans="3:19" x14ac:dyDescent="0.2">
      <c r="C769" s="80"/>
      <c r="I769" s="80"/>
      <c r="L769" s="83"/>
      <c r="N769" s="85"/>
      <c r="P769" s="85"/>
      <c r="R769" s="85"/>
      <c r="S769" s="85"/>
    </row>
    <row r="770" spans="3:19" x14ac:dyDescent="0.2">
      <c r="C770" s="80"/>
      <c r="I770" s="80"/>
      <c r="L770" s="83"/>
      <c r="N770" s="85"/>
      <c r="P770" s="85"/>
      <c r="R770" s="85"/>
      <c r="S770" s="85"/>
    </row>
    <row r="771" spans="3:19" x14ac:dyDescent="0.2">
      <c r="C771" s="80"/>
      <c r="I771" s="80"/>
      <c r="L771" s="83"/>
      <c r="N771" s="85"/>
      <c r="P771" s="85"/>
      <c r="R771" s="85"/>
      <c r="S771" s="85"/>
    </row>
    <row r="772" spans="3:19" x14ac:dyDescent="0.2">
      <c r="C772" s="80"/>
      <c r="I772" s="80"/>
      <c r="L772" s="83"/>
      <c r="N772" s="85"/>
      <c r="P772" s="85"/>
      <c r="R772" s="85"/>
      <c r="S772" s="85"/>
    </row>
    <row r="773" spans="3:19" x14ac:dyDescent="0.2">
      <c r="C773" s="80"/>
      <c r="I773" s="80"/>
      <c r="L773" s="83"/>
      <c r="N773" s="85"/>
      <c r="P773" s="85"/>
      <c r="R773" s="85"/>
      <c r="S773" s="85"/>
    </row>
    <row r="774" spans="3:19" x14ac:dyDescent="0.2">
      <c r="C774" s="80"/>
      <c r="I774" s="80"/>
      <c r="L774" s="83"/>
      <c r="N774" s="85"/>
      <c r="P774" s="85"/>
      <c r="R774" s="85"/>
      <c r="S774" s="85"/>
    </row>
    <row r="775" spans="3:19" x14ac:dyDescent="0.2">
      <c r="C775" s="80"/>
      <c r="I775" s="80"/>
      <c r="L775" s="83"/>
      <c r="N775" s="85"/>
      <c r="P775" s="85"/>
      <c r="R775" s="85"/>
      <c r="S775" s="85"/>
    </row>
    <row r="776" spans="3:19" x14ac:dyDescent="0.2">
      <c r="C776" s="80"/>
      <c r="I776" s="80"/>
      <c r="L776" s="83"/>
      <c r="N776" s="85"/>
      <c r="P776" s="85"/>
      <c r="R776" s="85"/>
      <c r="S776" s="85"/>
    </row>
    <row r="777" spans="3:19" x14ac:dyDescent="0.2">
      <c r="C777" s="80"/>
      <c r="I777" s="80"/>
      <c r="L777" s="83"/>
      <c r="N777" s="85"/>
      <c r="P777" s="85"/>
      <c r="R777" s="85"/>
      <c r="S777" s="85"/>
    </row>
    <row r="778" spans="3:19" x14ac:dyDescent="0.2">
      <c r="C778" s="80"/>
      <c r="I778" s="80"/>
      <c r="L778" s="83"/>
      <c r="N778" s="85"/>
      <c r="P778" s="85"/>
      <c r="R778" s="85"/>
      <c r="S778" s="85"/>
    </row>
    <row r="779" spans="3:19" x14ac:dyDescent="0.2">
      <c r="C779" s="80"/>
      <c r="I779" s="80"/>
      <c r="L779" s="83"/>
      <c r="N779" s="85"/>
      <c r="P779" s="85"/>
      <c r="R779" s="85"/>
      <c r="S779" s="85"/>
    </row>
    <row r="780" spans="3:19" x14ac:dyDescent="0.2">
      <c r="C780" s="80"/>
      <c r="I780" s="80"/>
      <c r="L780" s="83"/>
      <c r="N780" s="85"/>
      <c r="P780" s="85"/>
      <c r="R780" s="85"/>
      <c r="S780" s="85"/>
    </row>
    <row r="781" spans="3:19" x14ac:dyDescent="0.2">
      <c r="C781" s="80"/>
      <c r="I781" s="80"/>
      <c r="L781" s="83"/>
      <c r="N781" s="85"/>
      <c r="P781" s="85"/>
      <c r="R781" s="85"/>
      <c r="S781" s="85"/>
    </row>
    <row r="782" spans="3:19" x14ac:dyDescent="0.2">
      <c r="C782" s="80"/>
      <c r="I782" s="80"/>
      <c r="L782" s="83"/>
      <c r="N782" s="85"/>
      <c r="P782" s="85"/>
      <c r="R782" s="85"/>
      <c r="S782" s="85"/>
    </row>
    <row r="783" spans="3:19" x14ac:dyDescent="0.2">
      <c r="C783" s="80"/>
      <c r="I783" s="80"/>
      <c r="L783" s="83"/>
      <c r="N783" s="85"/>
      <c r="P783" s="85"/>
      <c r="R783" s="85"/>
      <c r="S783" s="85"/>
    </row>
    <row r="784" spans="3:19" x14ac:dyDescent="0.2">
      <c r="C784" s="80"/>
      <c r="I784" s="80"/>
      <c r="L784" s="83"/>
      <c r="N784" s="85"/>
      <c r="P784" s="85"/>
      <c r="R784" s="85"/>
      <c r="S784" s="85"/>
    </row>
    <row r="785" spans="3:19" x14ac:dyDescent="0.2">
      <c r="C785" s="80"/>
      <c r="I785" s="80"/>
      <c r="L785" s="83"/>
      <c r="N785" s="85"/>
      <c r="P785" s="85"/>
      <c r="R785" s="85"/>
      <c r="S785" s="85"/>
    </row>
    <row r="786" spans="3:19" x14ac:dyDescent="0.2">
      <c r="C786" s="80"/>
      <c r="I786" s="80"/>
      <c r="L786" s="83"/>
      <c r="N786" s="85"/>
      <c r="P786" s="85"/>
      <c r="R786" s="85"/>
      <c r="S786" s="85"/>
    </row>
    <row r="787" spans="3:19" x14ac:dyDescent="0.2">
      <c r="C787" s="80"/>
      <c r="I787" s="80"/>
      <c r="L787" s="83"/>
      <c r="N787" s="85"/>
      <c r="P787" s="85"/>
      <c r="R787" s="85"/>
      <c r="S787" s="85"/>
    </row>
    <row r="788" spans="3:19" x14ac:dyDescent="0.2">
      <c r="C788" s="80"/>
      <c r="I788" s="80"/>
      <c r="L788" s="83"/>
      <c r="N788" s="85"/>
      <c r="P788" s="85"/>
      <c r="R788" s="85"/>
      <c r="S788" s="85"/>
    </row>
    <row r="789" spans="3:19" x14ac:dyDescent="0.2">
      <c r="C789" s="80"/>
      <c r="I789" s="80"/>
      <c r="L789" s="83"/>
      <c r="N789" s="85"/>
      <c r="P789" s="85"/>
      <c r="R789" s="85"/>
      <c r="S789" s="85"/>
    </row>
    <row r="790" spans="3:19" x14ac:dyDescent="0.2">
      <c r="C790" s="80"/>
      <c r="I790" s="80"/>
      <c r="L790" s="83"/>
      <c r="N790" s="85"/>
      <c r="P790" s="85"/>
      <c r="R790" s="85"/>
      <c r="S790" s="85"/>
    </row>
    <row r="791" spans="3:19" x14ac:dyDescent="0.2">
      <c r="C791" s="80"/>
      <c r="I791" s="80"/>
      <c r="L791" s="83"/>
      <c r="N791" s="85"/>
      <c r="P791" s="85"/>
      <c r="R791" s="85"/>
      <c r="S791" s="85"/>
    </row>
    <row r="792" spans="3:19" x14ac:dyDescent="0.2">
      <c r="C792" s="80"/>
      <c r="I792" s="80"/>
      <c r="L792" s="83"/>
      <c r="N792" s="85"/>
      <c r="P792" s="85"/>
      <c r="R792" s="85"/>
      <c r="S792" s="85"/>
    </row>
    <row r="793" spans="3:19" x14ac:dyDescent="0.2">
      <c r="C793" s="80"/>
      <c r="I793" s="80"/>
      <c r="L793" s="83"/>
      <c r="N793" s="85"/>
      <c r="P793" s="85"/>
      <c r="R793" s="85"/>
      <c r="S793" s="85"/>
    </row>
    <row r="794" spans="3:19" x14ac:dyDescent="0.2">
      <c r="C794" s="80"/>
      <c r="I794" s="80"/>
      <c r="L794" s="83"/>
      <c r="N794" s="85"/>
      <c r="P794" s="85"/>
      <c r="R794" s="85"/>
      <c r="S794" s="85"/>
    </row>
    <row r="795" spans="3:19" x14ac:dyDescent="0.2">
      <c r="C795" s="80"/>
      <c r="I795" s="80"/>
      <c r="L795" s="83"/>
      <c r="N795" s="85"/>
      <c r="P795" s="85"/>
      <c r="R795" s="85"/>
      <c r="S795" s="85"/>
    </row>
    <row r="796" spans="3:19" x14ac:dyDescent="0.2">
      <c r="C796" s="80"/>
      <c r="I796" s="80"/>
      <c r="L796" s="83"/>
      <c r="N796" s="85"/>
      <c r="P796" s="85"/>
      <c r="R796" s="85"/>
      <c r="S796" s="85"/>
    </row>
    <row r="797" spans="3:19" x14ac:dyDescent="0.2">
      <c r="C797" s="80"/>
      <c r="I797" s="80"/>
      <c r="L797" s="83"/>
      <c r="N797" s="85"/>
      <c r="P797" s="85"/>
      <c r="R797" s="85"/>
      <c r="S797" s="85"/>
    </row>
    <row r="798" spans="3:19" x14ac:dyDescent="0.2">
      <c r="C798" s="80"/>
      <c r="I798" s="80"/>
      <c r="L798" s="83"/>
      <c r="N798" s="85"/>
      <c r="P798" s="85"/>
      <c r="R798" s="85"/>
      <c r="S798" s="85"/>
    </row>
    <row r="799" spans="3:19" x14ac:dyDescent="0.2">
      <c r="C799" s="80"/>
      <c r="I799" s="80"/>
      <c r="L799" s="83"/>
      <c r="N799" s="85"/>
      <c r="P799" s="85"/>
      <c r="R799" s="85"/>
      <c r="S799" s="85"/>
    </row>
    <row r="800" spans="3:19" x14ac:dyDescent="0.2">
      <c r="C800" s="80"/>
      <c r="I800" s="80"/>
      <c r="L800" s="83"/>
      <c r="N800" s="85"/>
      <c r="P800" s="85"/>
      <c r="R800" s="85"/>
      <c r="S800" s="85"/>
    </row>
    <row r="801" spans="3:19" x14ac:dyDescent="0.2">
      <c r="C801" s="80"/>
      <c r="I801" s="80"/>
      <c r="L801" s="83"/>
      <c r="N801" s="85"/>
      <c r="P801" s="85"/>
      <c r="R801" s="85"/>
      <c r="S801" s="85"/>
    </row>
    <row r="802" spans="3:19" x14ac:dyDescent="0.2">
      <c r="C802" s="80"/>
      <c r="I802" s="80"/>
      <c r="L802" s="83"/>
      <c r="N802" s="85"/>
      <c r="P802" s="85"/>
      <c r="R802" s="85"/>
      <c r="S802" s="85"/>
    </row>
    <row r="803" spans="3:19" x14ac:dyDescent="0.2">
      <c r="C803" s="80"/>
      <c r="I803" s="80"/>
      <c r="L803" s="83"/>
      <c r="N803" s="85"/>
      <c r="P803" s="85"/>
      <c r="R803" s="85"/>
      <c r="S803" s="85"/>
    </row>
    <row r="804" spans="3:19" x14ac:dyDescent="0.2">
      <c r="C804" s="80"/>
      <c r="I804" s="80"/>
      <c r="L804" s="83"/>
      <c r="N804" s="85"/>
      <c r="P804" s="85"/>
      <c r="R804" s="85"/>
      <c r="S804" s="85"/>
    </row>
    <row r="805" spans="3:19" x14ac:dyDescent="0.2">
      <c r="C805" s="80"/>
      <c r="I805" s="80"/>
      <c r="L805" s="83"/>
      <c r="N805" s="85"/>
      <c r="P805" s="85"/>
      <c r="R805" s="85"/>
      <c r="S805" s="85"/>
    </row>
    <row r="806" spans="3:19" x14ac:dyDescent="0.2">
      <c r="C806" s="80"/>
      <c r="I806" s="80"/>
      <c r="L806" s="83"/>
      <c r="N806" s="85"/>
      <c r="P806" s="85"/>
      <c r="R806" s="85"/>
      <c r="S806" s="85"/>
    </row>
    <row r="807" spans="3:19" x14ac:dyDescent="0.2">
      <c r="C807" s="80"/>
      <c r="I807" s="80"/>
      <c r="L807" s="83"/>
      <c r="N807" s="85"/>
      <c r="P807" s="85"/>
      <c r="R807" s="85"/>
      <c r="S807" s="85"/>
    </row>
    <row r="808" spans="3:19" x14ac:dyDescent="0.2">
      <c r="C808" s="80"/>
      <c r="I808" s="80"/>
      <c r="L808" s="83"/>
      <c r="N808" s="85"/>
      <c r="P808" s="85"/>
      <c r="R808" s="85"/>
      <c r="S808" s="85"/>
    </row>
    <row r="809" spans="3:19" x14ac:dyDescent="0.2">
      <c r="C809" s="80"/>
      <c r="I809" s="80"/>
      <c r="L809" s="83"/>
      <c r="N809" s="85"/>
      <c r="P809" s="85"/>
      <c r="R809" s="85"/>
      <c r="S809" s="85"/>
    </row>
    <row r="810" spans="3:19" x14ac:dyDescent="0.2">
      <c r="C810" s="80"/>
      <c r="I810" s="80"/>
      <c r="L810" s="83"/>
      <c r="N810" s="85"/>
      <c r="P810" s="85"/>
      <c r="R810" s="85"/>
      <c r="S810" s="85"/>
    </row>
    <row r="811" spans="3:19" x14ac:dyDescent="0.2">
      <c r="C811" s="80"/>
      <c r="I811" s="80"/>
      <c r="L811" s="83"/>
      <c r="N811" s="85"/>
      <c r="P811" s="85"/>
      <c r="R811" s="85"/>
      <c r="S811" s="85"/>
    </row>
    <row r="812" spans="3:19" x14ac:dyDescent="0.2">
      <c r="C812" s="80"/>
      <c r="I812" s="80"/>
      <c r="L812" s="83"/>
      <c r="N812" s="85"/>
      <c r="P812" s="85"/>
      <c r="R812" s="85"/>
      <c r="S812" s="85"/>
    </row>
    <row r="813" spans="3:19" x14ac:dyDescent="0.2">
      <c r="C813" s="80"/>
      <c r="I813" s="80"/>
      <c r="L813" s="83"/>
      <c r="N813" s="85"/>
      <c r="P813" s="85"/>
      <c r="R813" s="85"/>
      <c r="S813" s="85"/>
    </row>
    <row r="814" spans="3:19" x14ac:dyDescent="0.2">
      <c r="C814" s="80"/>
      <c r="I814" s="80"/>
      <c r="L814" s="83"/>
      <c r="N814" s="85"/>
      <c r="P814" s="85"/>
      <c r="R814" s="85"/>
      <c r="S814" s="85"/>
    </row>
    <row r="815" spans="3:19" x14ac:dyDescent="0.2">
      <c r="C815" s="80"/>
      <c r="I815" s="80"/>
      <c r="L815" s="83"/>
      <c r="N815" s="85"/>
      <c r="P815" s="85"/>
      <c r="R815" s="85"/>
      <c r="S815" s="85"/>
    </row>
    <row r="816" spans="3:19" x14ac:dyDescent="0.2">
      <c r="C816" s="80"/>
      <c r="I816" s="80"/>
      <c r="L816" s="83"/>
      <c r="N816" s="85"/>
      <c r="P816" s="85"/>
      <c r="R816" s="85"/>
      <c r="S816" s="85"/>
    </row>
    <row r="817" spans="3:19" x14ac:dyDescent="0.2">
      <c r="C817" s="80"/>
      <c r="I817" s="80"/>
      <c r="L817" s="83"/>
      <c r="N817" s="85"/>
      <c r="P817" s="85"/>
      <c r="R817" s="85"/>
      <c r="S817" s="85"/>
    </row>
    <row r="818" spans="3:19" x14ac:dyDescent="0.2">
      <c r="C818" s="80"/>
      <c r="I818" s="80"/>
      <c r="L818" s="83"/>
      <c r="N818" s="85"/>
      <c r="P818" s="85"/>
      <c r="R818" s="85"/>
      <c r="S818" s="85"/>
    </row>
    <row r="819" spans="3:19" x14ac:dyDescent="0.2">
      <c r="C819" s="80"/>
      <c r="I819" s="80"/>
      <c r="L819" s="83"/>
      <c r="N819" s="85"/>
      <c r="P819" s="85"/>
      <c r="R819" s="85"/>
      <c r="S819" s="85"/>
    </row>
    <row r="820" spans="3:19" x14ac:dyDescent="0.2">
      <c r="C820" s="80"/>
      <c r="I820" s="80"/>
      <c r="L820" s="83"/>
      <c r="N820" s="85"/>
      <c r="P820" s="85"/>
      <c r="R820" s="85"/>
      <c r="S820" s="85"/>
    </row>
    <row r="821" spans="3:19" x14ac:dyDescent="0.2">
      <c r="C821" s="80"/>
      <c r="I821" s="80"/>
      <c r="L821" s="83"/>
      <c r="N821" s="85"/>
      <c r="P821" s="85"/>
      <c r="R821" s="85"/>
      <c r="S821" s="85"/>
    </row>
    <row r="822" spans="3:19" x14ac:dyDescent="0.2">
      <c r="C822" s="80"/>
      <c r="I822" s="80"/>
      <c r="L822" s="83"/>
      <c r="N822" s="85"/>
      <c r="P822" s="85"/>
      <c r="R822" s="85"/>
      <c r="S822" s="85"/>
    </row>
    <row r="823" spans="3:19" x14ac:dyDescent="0.2">
      <c r="C823" s="80"/>
      <c r="I823" s="80"/>
      <c r="L823" s="83"/>
      <c r="N823" s="85"/>
      <c r="P823" s="85"/>
      <c r="R823" s="85"/>
      <c r="S823" s="85"/>
    </row>
    <row r="824" spans="3:19" x14ac:dyDescent="0.2">
      <c r="C824" s="80"/>
      <c r="I824" s="80"/>
      <c r="L824" s="83"/>
      <c r="N824" s="85"/>
      <c r="P824" s="85"/>
      <c r="R824" s="85"/>
      <c r="S824" s="85"/>
    </row>
    <row r="825" spans="3:19" x14ac:dyDescent="0.2">
      <c r="C825" s="80"/>
      <c r="I825" s="80"/>
      <c r="L825" s="83"/>
      <c r="N825" s="85"/>
      <c r="P825" s="85"/>
      <c r="R825" s="85"/>
      <c r="S825" s="85"/>
    </row>
    <row r="826" spans="3:19" x14ac:dyDescent="0.2">
      <c r="C826" s="80"/>
      <c r="I826" s="80"/>
      <c r="L826" s="83"/>
      <c r="N826" s="85"/>
      <c r="P826" s="85"/>
      <c r="R826" s="85"/>
      <c r="S826" s="85"/>
    </row>
    <row r="827" spans="3:19" x14ac:dyDescent="0.2">
      <c r="C827" s="80"/>
      <c r="I827" s="80"/>
      <c r="L827" s="83"/>
      <c r="N827" s="85"/>
      <c r="P827" s="85"/>
      <c r="R827" s="85"/>
      <c r="S827" s="85"/>
    </row>
    <row r="828" spans="3:19" x14ac:dyDescent="0.2">
      <c r="C828" s="80"/>
      <c r="I828" s="80"/>
      <c r="L828" s="83"/>
      <c r="N828" s="85"/>
      <c r="P828" s="85"/>
      <c r="R828" s="85"/>
      <c r="S828" s="85"/>
    </row>
    <row r="829" spans="3:19" x14ac:dyDescent="0.2">
      <c r="C829" s="80"/>
      <c r="I829" s="80"/>
      <c r="L829" s="83"/>
      <c r="N829" s="85"/>
      <c r="P829" s="85"/>
      <c r="R829" s="85"/>
      <c r="S829" s="85"/>
    </row>
    <row r="830" spans="3:19" x14ac:dyDescent="0.2">
      <c r="C830" s="80"/>
      <c r="I830" s="80"/>
      <c r="L830" s="83"/>
      <c r="N830" s="85"/>
      <c r="P830" s="85"/>
      <c r="R830" s="85"/>
      <c r="S830" s="85"/>
    </row>
    <row r="831" spans="3:19" x14ac:dyDescent="0.2">
      <c r="C831" s="80"/>
      <c r="I831" s="80"/>
      <c r="L831" s="83"/>
      <c r="N831" s="85"/>
      <c r="P831" s="85"/>
      <c r="R831" s="85"/>
      <c r="S831" s="85"/>
    </row>
    <row r="832" spans="3:19" x14ac:dyDescent="0.2">
      <c r="C832" s="80"/>
      <c r="I832" s="80"/>
      <c r="L832" s="83"/>
      <c r="N832" s="85"/>
      <c r="P832" s="85"/>
      <c r="R832" s="85"/>
      <c r="S832" s="85"/>
    </row>
    <row r="833" spans="3:19" x14ac:dyDescent="0.2">
      <c r="C833" s="80"/>
      <c r="I833" s="80"/>
      <c r="L833" s="83"/>
      <c r="N833" s="85"/>
      <c r="P833" s="85"/>
      <c r="R833" s="85"/>
      <c r="S833" s="85"/>
    </row>
    <row r="834" spans="3:19" x14ac:dyDescent="0.2">
      <c r="C834" s="80"/>
      <c r="I834" s="80"/>
      <c r="L834" s="83"/>
      <c r="N834" s="85"/>
      <c r="P834" s="85"/>
      <c r="R834" s="85"/>
      <c r="S834" s="85"/>
    </row>
    <row r="835" spans="3:19" x14ac:dyDescent="0.2">
      <c r="C835" s="80"/>
      <c r="I835" s="80"/>
      <c r="L835" s="83"/>
      <c r="N835" s="85"/>
      <c r="P835" s="85"/>
      <c r="R835" s="85"/>
      <c r="S835" s="85"/>
    </row>
    <row r="836" spans="3:19" x14ac:dyDescent="0.2">
      <c r="C836" s="80"/>
      <c r="I836" s="80"/>
      <c r="L836" s="83"/>
      <c r="N836" s="85"/>
      <c r="P836" s="85"/>
      <c r="R836" s="85"/>
      <c r="S836" s="85"/>
    </row>
    <row r="837" spans="3:19" x14ac:dyDescent="0.2">
      <c r="C837" s="80"/>
      <c r="I837" s="80"/>
      <c r="L837" s="83"/>
      <c r="N837" s="85"/>
      <c r="P837" s="85"/>
      <c r="R837" s="85"/>
      <c r="S837" s="85"/>
    </row>
    <row r="838" spans="3:19" x14ac:dyDescent="0.2">
      <c r="C838" s="80"/>
      <c r="I838" s="80"/>
      <c r="L838" s="83"/>
      <c r="N838" s="85"/>
      <c r="P838" s="85"/>
      <c r="R838" s="85"/>
      <c r="S838" s="85"/>
    </row>
    <row r="839" spans="3:19" x14ac:dyDescent="0.2">
      <c r="C839" s="80"/>
      <c r="I839" s="80"/>
      <c r="L839" s="83"/>
      <c r="N839" s="85"/>
      <c r="P839" s="85"/>
      <c r="R839" s="85"/>
      <c r="S839" s="85"/>
    </row>
    <row r="840" spans="3:19" x14ac:dyDescent="0.2">
      <c r="C840" s="80"/>
      <c r="I840" s="80"/>
      <c r="L840" s="83"/>
      <c r="N840" s="85"/>
      <c r="P840" s="85"/>
      <c r="R840" s="85"/>
      <c r="S840" s="85"/>
    </row>
    <row r="841" spans="3:19" x14ac:dyDescent="0.2">
      <c r="C841" s="80"/>
      <c r="I841" s="80"/>
      <c r="L841" s="83"/>
      <c r="N841" s="85"/>
      <c r="P841" s="85"/>
      <c r="R841" s="85"/>
      <c r="S841" s="85"/>
    </row>
    <row r="842" spans="3:19" x14ac:dyDescent="0.2">
      <c r="C842" s="80"/>
      <c r="I842" s="80"/>
      <c r="L842" s="83"/>
      <c r="N842" s="85"/>
      <c r="P842" s="85"/>
      <c r="R842" s="85"/>
      <c r="S842" s="85"/>
    </row>
    <row r="843" spans="3:19" x14ac:dyDescent="0.2">
      <c r="C843" s="80"/>
      <c r="I843" s="80"/>
      <c r="L843" s="83"/>
      <c r="N843" s="85"/>
      <c r="P843" s="85"/>
      <c r="R843" s="85"/>
      <c r="S843" s="85"/>
    </row>
    <row r="844" spans="3:19" x14ac:dyDescent="0.2">
      <c r="C844" s="80"/>
      <c r="I844" s="80"/>
      <c r="L844" s="83"/>
      <c r="N844" s="85"/>
      <c r="P844" s="85"/>
      <c r="R844" s="85"/>
      <c r="S844" s="85"/>
    </row>
    <row r="845" spans="3:19" x14ac:dyDescent="0.2">
      <c r="C845" s="80"/>
      <c r="I845" s="80"/>
      <c r="L845" s="83"/>
      <c r="N845" s="85"/>
      <c r="P845" s="85"/>
      <c r="R845" s="85"/>
      <c r="S845" s="85"/>
    </row>
    <row r="846" spans="3:19" x14ac:dyDescent="0.2">
      <c r="C846" s="80"/>
      <c r="I846" s="80"/>
      <c r="L846" s="83"/>
      <c r="N846" s="85"/>
      <c r="P846" s="85"/>
      <c r="R846" s="85"/>
      <c r="S846" s="85"/>
    </row>
    <row r="847" spans="3:19" x14ac:dyDescent="0.2">
      <c r="C847" s="80"/>
      <c r="I847" s="80"/>
      <c r="L847" s="83"/>
      <c r="N847" s="85"/>
      <c r="P847" s="85"/>
      <c r="R847" s="85"/>
      <c r="S847" s="85"/>
    </row>
    <row r="848" spans="3:19" x14ac:dyDescent="0.2">
      <c r="C848" s="80"/>
      <c r="I848" s="80"/>
      <c r="L848" s="83"/>
      <c r="N848" s="85"/>
      <c r="P848" s="85"/>
      <c r="R848" s="85"/>
      <c r="S848" s="85"/>
    </row>
    <row r="849" spans="3:19" x14ac:dyDescent="0.2">
      <c r="C849" s="80"/>
      <c r="I849" s="80"/>
      <c r="L849" s="83"/>
      <c r="N849" s="85"/>
      <c r="P849" s="85"/>
      <c r="R849" s="85"/>
      <c r="S849" s="85"/>
    </row>
    <row r="850" spans="3:19" x14ac:dyDescent="0.2">
      <c r="C850" s="80"/>
      <c r="I850" s="80"/>
      <c r="L850" s="83"/>
      <c r="N850" s="85"/>
      <c r="P850" s="85"/>
      <c r="R850" s="85"/>
      <c r="S850" s="85"/>
    </row>
    <row r="851" spans="3:19" x14ac:dyDescent="0.2">
      <c r="C851" s="80"/>
      <c r="I851" s="80"/>
      <c r="L851" s="83"/>
      <c r="N851" s="85"/>
      <c r="P851" s="85"/>
      <c r="R851" s="85"/>
      <c r="S851" s="85"/>
    </row>
    <row r="852" spans="3:19" x14ac:dyDescent="0.2">
      <c r="C852" s="80"/>
      <c r="I852" s="80"/>
      <c r="L852" s="83"/>
      <c r="N852" s="85"/>
      <c r="P852" s="85"/>
      <c r="R852" s="85"/>
      <c r="S852" s="85"/>
    </row>
    <row r="853" spans="3:19" x14ac:dyDescent="0.2">
      <c r="C853" s="80"/>
      <c r="I853" s="80"/>
      <c r="L853" s="83"/>
      <c r="N853" s="85"/>
      <c r="P853" s="85"/>
      <c r="R853" s="85"/>
      <c r="S853" s="85"/>
    </row>
    <row r="854" spans="3:19" x14ac:dyDescent="0.2">
      <c r="C854" s="80"/>
      <c r="I854" s="80"/>
      <c r="L854" s="83"/>
      <c r="N854" s="85"/>
      <c r="P854" s="85"/>
      <c r="R854" s="85"/>
      <c r="S854" s="85"/>
    </row>
    <row r="855" spans="3:19" x14ac:dyDescent="0.2">
      <c r="C855" s="80"/>
      <c r="I855" s="80"/>
      <c r="L855" s="83"/>
      <c r="N855" s="85"/>
      <c r="P855" s="85"/>
      <c r="R855" s="85"/>
      <c r="S855" s="85"/>
    </row>
    <row r="856" spans="3:19" x14ac:dyDescent="0.2">
      <c r="C856" s="80"/>
      <c r="I856" s="80"/>
      <c r="L856" s="83"/>
      <c r="N856" s="85"/>
      <c r="P856" s="85"/>
      <c r="R856" s="85"/>
      <c r="S856" s="85"/>
    </row>
    <row r="857" spans="3:19" x14ac:dyDescent="0.2">
      <c r="C857" s="80"/>
      <c r="I857" s="80"/>
      <c r="L857" s="83"/>
      <c r="N857" s="85"/>
      <c r="P857" s="85"/>
      <c r="R857" s="85"/>
      <c r="S857" s="85"/>
    </row>
    <row r="858" spans="3:19" x14ac:dyDescent="0.2">
      <c r="C858" s="80"/>
      <c r="I858" s="80"/>
      <c r="L858" s="83"/>
      <c r="N858" s="85"/>
      <c r="P858" s="85"/>
      <c r="R858" s="85"/>
      <c r="S858" s="85"/>
    </row>
    <row r="859" spans="3:19" x14ac:dyDescent="0.2">
      <c r="C859" s="80"/>
      <c r="I859" s="80"/>
      <c r="L859" s="83"/>
      <c r="N859" s="85"/>
      <c r="P859" s="85"/>
      <c r="R859" s="85"/>
      <c r="S859" s="85"/>
    </row>
    <row r="860" spans="3:19" x14ac:dyDescent="0.2">
      <c r="C860" s="80"/>
      <c r="I860" s="80"/>
      <c r="L860" s="83"/>
      <c r="N860" s="85"/>
      <c r="P860" s="85"/>
      <c r="R860" s="85"/>
      <c r="S860" s="85"/>
    </row>
    <row r="861" spans="3:19" x14ac:dyDescent="0.2">
      <c r="C861" s="80"/>
      <c r="I861" s="80"/>
      <c r="L861" s="83"/>
      <c r="N861" s="85"/>
      <c r="P861" s="85"/>
      <c r="R861" s="85"/>
      <c r="S861" s="85"/>
    </row>
    <row r="862" spans="3:19" x14ac:dyDescent="0.2">
      <c r="C862" s="80"/>
      <c r="I862" s="80"/>
      <c r="L862" s="83"/>
      <c r="N862" s="85"/>
      <c r="P862" s="85"/>
      <c r="R862" s="85"/>
      <c r="S862" s="85"/>
    </row>
    <row r="863" spans="3:19" x14ac:dyDescent="0.2">
      <c r="C863" s="80"/>
      <c r="I863" s="80"/>
      <c r="L863" s="83"/>
      <c r="N863" s="85"/>
      <c r="P863" s="85"/>
      <c r="R863" s="85"/>
      <c r="S863" s="85"/>
    </row>
    <row r="864" spans="3:19" x14ac:dyDescent="0.2">
      <c r="C864" s="80"/>
      <c r="I864" s="80"/>
      <c r="L864" s="83"/>
      <c r="N864" s="85"/>
      <c r="P864" s="85"/>
      <c r="R864" s="85"/>
      <c r="S864" s="85"/>
    </row>
    <row r="865" spans="3:19" x14ac:dyDescent="0.2">
      <c r="C865" s="80"/>
      <c r="I865" s="80"/>
      <c r="L865" s="83"/>
      <c r="N865" s="85"/>
      <c r="P865" s="85"/>
      <c r="R865" s="85"/>
      <c r="S865" s="85"/>
    </row>
    <row r="866" spans="3:19" x14ac:dyDescent="0.2">
      <c r="C866" s="80"/>
      <c r="I866" s="80"/>
      <c r="L866" s="83"/>
      <c r="N866" s="85"/>
      <c r="P866" s="85"/>
      <c r="R866" s="85"/>
      <c r="S866" s="85"/>
    </row>
    <row r="867" spans="3:19" x14ac:dyDescent="0.2">
      <c r="C867" s="80"/>
      <c r="I867" s="80"/>
      <c r="L867" s="83"/>
      <c r="N867" s="85"/>
      <c r="P867" s="85"/>
      <c r="R867" s="85"/>
      <c r="S867" s="85"/>
    </row>
    <row r="868" spans="3:19" x14ac:dyDescent="0.2">
      <c r="C868" s="80"/>
      <c r="I868" s="80"/>
      <c r="L868" s="83"/>
      <c r="N868" s="85"/>
      <c r="P868" s="85"/>
      <c r="R868" s="85"/>
      <c r="S868" s="85"/>
    </row>
    <row r="869" spans="3:19" x14ac:dyDescent="0.2">
      <c r="C869" s="80"/>
      <c r="I869" s="80"/>
      <c r="L869" s="83"/>
      <c r="N869" s="85"/>
      <c r="P869" s="85"/>
      <c r="R869" s="85"/>
      <c r="S869" s="85"/>
    </row>
    <row r="870" spans="3:19" x14ac:dyDescent="0.2">
      <c r="C870" s="80"/>
      <c r="I870" s="80"/>
      <c r="L870" s="83"/>
      <c r="N870" s="85"/>
      <c r="P870" s="85"/>
      <c r="R870" s="85"/>
      <c r="S870" s="85"/>
    </row>
    <row r="871" spans="3:19" x14ac:dyDescent="0.2">
      <c r="C871" s="80"/>
      <c r="I871" s="80"/>
      <c r="L871" s="83"/>
      <c r="N871" s="85"/>
      <c r="P871" s="85"/>
      <c r="R871" s="85"/>
      <c r="S871" s="85"/>
    </row>
    <row r="872" spans="3:19" x14ac:dyDescent="0.2">
      <c r="C872" s="80"/>
      <c r="I872" s="80"/>
      <c r="L872" s="83"/>
      <c r="N872" s="85"/>
      <c r="P872" s="85"/>
      <c r="R872" s="85"/>
      <c r="S872" s="85"/>
    </row>
    <row r="873" spans="3:19" x14ac:dyDescent="0.2">
      <c r="C873" s="80"/>
      <c r="I873" s="80"/>
      <c r="L873" s="83"/>
      <c r="N873" s="85"/>
      <c r="P873" s="85"/>
      <c r="R873" s="85"/>
      <c r="S873" s="85"/>
    </row>
    <row r="874" spans="3:19" x14ac:dyDescent="0.2">
      <c r="C874" s="80"/>
      <c r="I874" s="80"/>
      <c r="L874" s="83"/>
      <c r="N874" s="85"/>
      <c r="P874" s="85"/>
      <c r="R874" s="85"/>
      <c r="S874" s="85"/>
    </row>
    <row r="875" spans="3:19" x14ac:dyDescent="0.2">
      <c r="C875" s="80"/>
      <c r="I875" s="80"/>
      <c r="L875" s="83"/>
      <c r="N875" s="85"/>
      <c r="P875" s="85"/>
      <c r="R875" s="85"/>
      <c r="S875" s="85"/>
    </row>
    <row r="876" spans="3:19" x14ac:dyDescent="0.2">
      <c r="C876" s="80"/>
      <c r="I876" s="80"/>
      <c r="L876" s="83"/>
      <c r="N876" s="85"/>
      <c r="P876" s="85"/>
      <c r="R876" s="85"/>
      <c r="S876" s="85"/>
    </row>
    <row r="877" spans="3:19" x14ac:dyDescent="0.2">
      <c r="C877" s="80"/>
      <c r="I877" s="80"/>
      <c r="L877" s="83"/>
      <c r="N877" s="85"/>
      <c r="P877" s="85"/>
      <c r="R877" s="85"/>
      <c r="S877" s="85"/>
    </row>
    <row r="878" spans="3:19" x14ac:dyDescent="0.2">
      <c r="C878" s="80"/>
      <c r="I878" s="80"/>
      <c r="L878" s="83"/>
      <c r="N878" s="85"/>
      <c r="P878" s="85"/>
      <c r="R878" s="85"/>
      <c r="S878" s="85"/>
    </row>
    <row r="879" spans="3:19" x14ac:dyDescent="0.2">
      <c r="C879" s="80"/>
      <c r="I879" s="80"/>
      <c r="L879" s="83"/>
      <c r="N879" s="85"/>
      <c r="P879" s="85"/>
      <c r="R879" s="85"/>
      <c r="S879" s="85"/>
    </row>
    <row r="880" spans="3:19" x14ac:dyDescent="0.2">
      <c r="C880" s="80"/>
      <c r="I880" s="80"/>
      <c r="L880" s="83"/>
      <c r="N880" s="85"/>
      <c r="P880" s="85"/>
      <c r="R880" s="85"/>
      <c r="S880" s="85"/>
    </row>
    <row r="881" spans="3:19" x14ac:dyDescent="0.2">
      <c r="C881" s="80"/>
      <c r="I881" s="80"/>
      <c r="L881" s="83"/>
      <c r="N881" s="85"/>
      <c r="P881" s="85"/>
      <c r="R881" s="85"/>
      <c r="S881" s="85"/>
    </row>
    <row r="882" spans="3:19" x14ac:dyDescent="0.2">
      <c r="C882" s="80"/>
      <c r="I882" s="80"/>
      <c r="L882" s="83"/>
      <c r="N882" s="85"/>
      <c r="P882" s="85"/>
      <c r="R882" s="85"/>
      <c r="S882" s="85"/>
    </row>
    <row r="883" spans="3:19" x14ac:dyDescent="0.2">
      <c r="C883" s="80"/>
      <c r="I883" s="80"/>
      <c r="L883" s="83"/>
      <c r="N883" s="85"/>
      <c r="P883" s="85"/>
      <c r="R883" s="85"/>
      <c r="S883" s="85"/>
    </row>
    <row r="884" spans="3:19" x14ac:dyDescent="0.2">
      <c r="C884" s="80"/>
      <c r="I884" s="80"/>
      <c r="L884" s="83"/>
      <c r="N884" s="85"/>
      <c r="P884" s="85"/>
      <c r="R884" s="85"/>
      <c r="S884" s="85"/>
    </row>
    <row r="885" spans="3:19" x14ac:dyDescent="0.2">
      <c r="C885" s="80"/>
      <c r="I885" s="80"/>
      <c r="L885" s="83"/>
      <c r="N885" s="85"/>
      <c r="P885" s="85"/>
      <c r="R885" s="85"/>
      <c r="S885" s="85"/>
    </row>
    <row r="886" spans="3:19" x14ac:dyDescent="0.2">
      <c r="C886" s="80"/>
      <c r="I886" s="80"/>
      <c r="L886" s="83"/>
      <c r="N886" s="85"/>
      <c r="P886" s="85"/>
      <c r="R886" s="85"/>
      <c r="S886" s="85"/>
    </row>
    <row r="887" spans="3:19" x14ac:dyDescent="0.2">
      <c r="C887" s="80"/>
      <c r="I887" s="80"/>
      <c r="L887" s="83"/>
      <c r="N887" s="85"/>
      <c r="P887" s="85"/>
      <c r="R887" s="85"/>
      <c r="S887" s="85"/>
    </row>
    <row r="888" spans="3:19" x14ac:dyDescent="0.2">
      <c r="C888" s="80"/>
      <c r="I888" s="80"/>
      <c r="L888" s="83"/>
      <c r="N888" s="85"/>
      <c r="P888" s="85"/>
      <c r="R888" s="85"/>
      <c r="S888" s="85"/>
    </row>
    <row r="889" spans="3:19" x14ac:dyDescent="0.2">
      <c r="C889" s="80"/>
      <c r="I889" s="80"/>
      <c r="L889" s="83"/>
      <c r="N889" s="85"/>
      <c r="P889" s="85"/>
      <c r="R889" s="85"/>
      <c r="S889" s="85"/>
    </row>
    <row r="890" spans="3:19" x14ac:dyDescent="0.2">
      <c r="C890" s="80"/>
      <c r="I890" s="80"/>
      <c r="L890" s="83"/>
      <c r="N890" s="85"/>
      <c r="P890" s="85"/>
      <c r="R890" s="85"/>
      <c r="S890" s="85"/>
    </row>
    <row r="891" spans="3:19" x14ac:dyDescent="0.2">
      <c r="C891" s="80"/>
      <c r="I891" s="80"/>
      <c r="L891" s="83"/>
      <c r="N891" s="85"/>
      <c r="P891" s="85"/>
      <c r="R891" s="85"/>
      <c r="S891" s="85"/>
    </row>
    <row r="892" spans="3:19" x14ac:dyDescent="0.2">
      <c r="C892" s="80"/>
      <c r="I892" s="80"/>
      <c r="L892" s="83"/>
      <c r="N892" s="85"/>
      <c r="P892" s="85"/>
      <c r="R892" s="85"/>
      <c r="S892" s="85"/>
    </row>
    <row r="893" spans="3:19" x14ac:dyDescent="0.2">
      <c r="C893" s="80"/>
      <c r="I893" s="80"/>
      <c r="L893" s="83"/>
      <c r="N893" s="85"/>
      <c r="P893" s="85"/>
      <c r="R893" s="85"/>
      <c r="S893" s="85"/>
    </row>
    <row r="894" spans="3:19" x14ac:dyDescent="0.2">
      <c r="C894" s="80"/>
      <c r="I894" s="80"/>
      <c r="L894" s="83"/>
      <c r="N894" s="85"/>
      <c r="P894" s="85"/>
      <c r="R894" s="85"/>
      <c r="S894" s="85"/>
    </row>
    <row r="895" spans="3:19" x14ac:dyDescent="0.2">
      <c r="C895" s="80"/>
      <c r="I895" s="80"/>
      <c r="L895" s="83"/>
      <c r="N895" s="85"/>
      <c r="P895" s="85"/>
      <c r="R895" s="85"/>
      <c r="S895" s="85"/>
    </row>
    <row r="896" spans="3:19" x14ac:dyDescent="0.2">
      <c r="C896" s="80"/>
      <c r="I896" s="80"/>
      <c r="L896" s="83"/>
      <c r="N896" s="85"/>
      <c r="P896" s="85"/>
      <c r="R896" s="85"/>
      <c r="S896" s="85"/>
    </row>
    <row r="897" spans="3:19" x14ac:dyDescent="0.2">
      <c r="C897" s="80"/>
      <c r="I897" s="80"/>
      <c r="L897" s="83"/>
      <c r="N897" s="85"/>
      <c r="P897" s="85"/>
      <c r="R897" s="85"/>
      <c r="S897" s="85"/>
    </row>
    <row r="898" spans="3:19" x14ac:dyDescent="0.2">
      <c r="C898" s="80"/>
      <c r="I898" s="80"/>
      <c r="L898" s="83"/>
      <c r="N898" s="85"/>
      <c r="P898" s="85"/>
      <c r="R898" s="85"/>
      <c r="S898" s="85"/>
    </row>
    <row r="899" spans="3:19" x14ac:dyDescent="0.2">
      <c r="C899" s="80"/>
      <c r="I899" s="80"/>
      <c r="L899" s="83"/>
      <c r="N899" s="85"/>
      <c r="P899" s="85"/>
      <c r="R899" s="85"/>
      <c r="S899" s="85"/>
    </row>
    <row r="900" spans="3:19" x14ac:dyDescent="0.2">
      <c r="C900" s="80"/>
      <c r="I900" s="80"/>
      <c r="L900" s="83"/>
      <c r="N900" s="85"/>
      <c r="P900" s="85"/>
      <c r="R900" s="85"/>
      <c r="S900" s="85"/>
    </row>
    <row r="901" spans="3:19" x14ac:dyDescent="0.2">
      <c r="C901" s="80"/>
      <c r="I901" s="80"/>
      <c r="L901" s="83"/>
      <c r="N901" s="85"/>
      <c r="P901" s="85"/>
      <c r="R901" s="85"/>
      <c r="S901" s="85"/>
    </row>
    <row r="902" spans="3:19" x14ac:dyDescent="0.2">
      <c r="C902" s="80"/>
      <c r="I902" s="80"/>
      <c r="L902" s="83"/>
      <c r="N902" s="85"/>
      <c r="P902" s="85"/>
      <c r="R902" s="85"/>
      <c r="S902" s="85"/>
    </row>
    <row r="903" spans="3:19" x14ac:dyDescent="0.2">
      <c r="C903" s="80"/>
      <c r="I903" s="80"/>
      <c r="L903" s="83"/>
      <c r="N903" s="85"/>
      <c r="P903" s="85"/>
      <c r="R903" s="85"/>
      <c r="S903" s="85"/>
    </row>
    <row r="904" spans="3:19" x14ac:dyDescent="0.2">
      <c r="C904" s="80"/>
      <c r="I904" s="80"/>
      <c r="L904" s="83"/>
      <c r="N904" s="85"/>
      <c r="P904" s="85"/>
      <c r="R904" s="85"/>
      <c r="S904" s="85"/>
    </row>
    <row r="905" spans="3:19" x14ac:dyDescent="0.2">
      <c r="C905" s="80"/>
      <c r="I905" s="80"/>
      <c r="L905" s="83"/>
      <c r="N905" s="85"/>
      <c r="P905" s="85"/>
      <c r="R905" s="85"/>
      <c r="S905" s="85"/>
    </row>
    <row r="906" spans="3:19" x14ac:dyDescent="0.2">
      <c r="C906" s="80"/>
      <c r="I906" s="80"/>
      <c r="L906" s="83"/>
      <c r="N906" s="85"/>
      <c r="P906" s="85"/>
      <c r="R906" s="85"/>
      <c r="S906" s="85"/>
    </row>
    <row r="907" spans="3:19" x14ac:dyDescent="0.2">
      <c r="C907" s="80"/>
      <c r="I907" s="80"/>
      <c r="L907" s="83"/>
      <c r="N907" s="85"/>
      <c r="P907" s="85"/>
      <c r="R907" s="85"/>
      <c r="S907" s="85"/>
    </row>
    <row r="908" spans="3:19" x14ac:dyDescent="0.2">
      <c r="C908" s="80"/>
      <c r="I908" s="80"/>
      <c r="L908" s="83"/>
      <c r="N908" s="85"/>
      <c r="P908" s="85"/>
      <c r="R908" s="85"/>
      <c r="S908" s="85"/>
    </row>
    <row r="909" spans="3:19" x14ac:dyDescent="0.2">
      <c r="C909" s="80"/>
      <c r="I909" s="80"/>
      <c r="L909" s="83"/>
      <c r="N909" s="85"/>
      <c r="P909" s="85"/>
      <c r="R909" s="85"/>
      <c r="S909" s="85"/>
    </row>
    <row r="910" spans="3:19" x14ac:dyDescent="0.2">
      <c r="C910" s="80"/>
      <c r="I910" s="80"/>
      <c r="L910" s="83"/>
      <c r="N910" s="85"/>
      <c r="P910" s="85"/>
      <c r="R910" s="85"/>
      <c r="S910" s="85"/>
    </row>
    <row r="911" spans="3:19" x14ac:dyDescent="0.2">
      <c r="C911" s="80"/>
      <c r="I911" s="80"/>
      <c r="L911" s="83"/>
      <c r="N911" s="85"/>
      <c r="P911" s="85"/>
      <c r="R911" s="85"/>
      <c r="S911" s="85"/>
    </row>
    <row r="912" spans="3:19" x14ac:dyDescent="0.2">
      <c r="C912" s="80"/>
      <c r="I912" s="80"/>
      <c r="L912" s="83"/>
      <c r="N912" s="85"/>
      <c r="P912" s="85"/>
      <c r="R912" s="85"/>
      <c r="S912" s="85"/>
    </row>
    <row r="913" spans="3:19" x14ac:dyDescent="0.2">
      <c r="C913" s="80"/>
      <c r="I913" s="80"/>
      <c r="L913" s="83"/>
      <c r="N913" s="85"/>
      <c r="P913" s="85"/>
      <c r="R913" s="85"/>
      <c r="S913" s="85"/>
    </row>
    <row r="914" spans="3:19" x14ac:dyDescent="0.2">
      <c r="C914" s="80"/>
      <c r="I914" s="80"/>
      <c r="L914" s="83"/>
      <c r="N914" s="85"/>
      <c r="P914" s="85"/>
      <c r="R914" s="85"/>
      <c r="S914" s="85"/>
    </row>
    <row r="915" spans="3:19" x14ac:dyDescent="0.2">
      <c r="C915" s="80"/>
      <c r="I915" s="80"/>
      <c r="L915" s="83"/>
      <c r="N915" s="85"/>
      <c r="P915" s="85"/>
      <c r="R915" s="85"/>
      <c r="S915" s="85"/>
    </row>
    <row r="916" spans="3:19" x14ac:dyDescent="0.2">
      <c r="C916" s="80"/>
      <c r="I916" s="80"/>
      <c r="L916" s="83"/>
      <c r="N916" s="85"/>
      <c r="P916" s="85"/>
      <c r="R916" s="85"/>
      <c r="S916" s="85"/>
    </row>
    <row r="917" spans="3:19" x14ac:dyDescent="0.2">
      <c r="C917" s="80"/>
      <c r="I917" s="80"/>
      <c r="L917" s="83"/>
      <c r="N917" s="85"/>
      <c r="P917" s="85"/>
      <c r="R917" s="85"/>
      <c r="S917" s="85"/>
    </row>
    <row r="918" spans="3:19" x14ac:dyDescent="0.2">
      <c r="C918" s="80"/>
      <c r="I918" s="80"/>
      <c r="L918" s="83"/>
      <c r="N918" s="85"/>
      <c r="P918" s="85"/>
      <c r="R918" s="85"/>
      <c r="S918" s="85"/>
    </row>
    <row r="919" spans="3:19" x14ac:dyDescent="0.2">
      <c r="C919" s="80"/>
      <c r="I919" s="80"/>
      <c r="L919" s="83"/>
      <c r="N919" s="85"/>
      <c r="P919" s="85"/>
      <c r="R919" s="85"/>
      <c r="S919" s="85"/>
    </row>
    <row r="920" spans="3:19" x14ac:dyDescent="0.2">
      <c r="C920" s="80"/>
      <c r="I920" s="80"/>
      <c r="L920" s="83"/>
      <c r="N920" s="85"/>
      <c r="P920" s="85"/>
      <c r="R920" s="85"/>
      <c r="S920" s="85"/>
    </row>
    <row r="921" spans="3:19" x14ac:dyDescent="0.2">
      <c r="C921" s="80"/>
      <c r="I921" s="80"/>
      <c r="L921" s="83"/>
      <c r="N921" s="85"/>
      <c r="P921" s="85"/>
      <c r="R921" s="85"/>
      <c r="S921" s="85"/>
    </row>
    <row r="922" spans="3:19" x14ac:dyDescent="0.2">
      <c r="C922" s="80"/>
      <c r="I922" s="80"/>
      <c r="L922" s="83"/>
      <c r="N922" s="85"/>
      <c r="P922" s="85"/>
      <c r="R922" s="85"/>
      <c r="S922" s="85"/>
    </row>
    <row r="923" spans="3:19" x14ac:dyDescent="0.2">
      <c r="C923" s="80"/>
      <c r="I923" s="80"/>
      <c r="L923" s="83"/>
      <c r="N923" s="85"/>
      <c r="P923" s="85"/>
      <c r="R923" s="85"/>
      <c r="S923" s="85"/>
    </row>
    <row r="924" spans="3:19" x14ac:dyDescent="0.2">
      <c r="C924" s="80"/>
      <c r="I924" s="80"/>
      <c r="L924" s="83"/>
      <c r="N924" s="85"/>
      <c r="P924" s="85"/>
      <c r="R924" s="85"/>
      <c r="S924" s="85"/>
    </row>
    <row r="925" spans="3:19" x14ac:dyDescent="0.2">
      <c r="C925" s="80"/>
      <c r="I925" s="80"/>
      <c r="L925" s="83"/>
      <c r="N925" s="85"/>
      <c r="P925" s="85"/>
      <c r="R925" s="85"/>
      <c r="S925" s="85"/>
    </row>
    <row r="926" spans="3:19" x14ac:dyDescent="0.2">
      <c r="C926" s="80"/>
      <c r="I926" s="80"/>
      <c r="L926" s="83"/>
      <c r="N926" s="85"/>
      <c r="P926" s="85"/>
      <c r="R926" s="85"/>
      <c r="S926" s="85"/>
    </row>
    <row r="927" spans="3:19" x14ac:dyDescent="0.2">
      <c r="C927" s="80"/>
      <c r="I927" s="80"/>
      <c r="L927" s="83"/>
      <c r="N927" s="85"/>
      <c r="P927" s="85"/>
      <c r="R927" s="85"/>
      <c r="S927" s="85"/>
    </row>
    <row r="928" spans="3:19" x14ac:dyDescent="0.2">
      <c r="C928" s="80"/>
      <c r="I928" s="80"/>
      <c r="L928" s="83"/>
      <c r="N928" s="85"/>
      <c r="P928" s="85"/>
      <c r="R928" s="85"/>
      <c r="S928" s="85"/>
    </row>
    <row r="929" spans="3:19" x14ac:dyDescent="0.2">
      <c r="C929" s="80"/>
      <c r="I929" s="80"/>
      <c r="L929" s="83"/>
      <c r="N929" s="85"/>
      <c r="P929" s="85"/>
      <c r="R929" s="85"/>
      <c r="S929" s="85"/>
    </row>
    <row r="930" spans="3:19" x14ac:dyDescent="0.2">
      <c r="C930" s="80"/>
      <c r="I930" s="80"/>
      <c r="L930" s="83"/>
      <c r="N930" s="85"/>
      <c r="P930" s="85"/>
      <c r="R930" s="85"/>
      <c r="S930" s="85"/>
    </row>
    <row r="931" spans="3:19" x14ac:dyDescent="0.2">
      <c r="C931" s="80"/>
      <c r="I931" s="80"/>
      <c r="L931" s="83"/>
      <c r="N931" s="85"/>
      <c r="P931" s="85"/>
      <c r="R931" s="85"/>
      <c r="S931" s="85"/>
    </row>
    <row r="932" spans="3:19" x14ac:dyDescent="0.2">
      <c r="C932" s="80"/>
      <c r="I932" s="80"/>
      <c r="L932" s="83"/>
      <c r="N932" s="85"/>
      <c r="P932" s="85"/>
      <c r="R932" s="85"/>
      <c r="S932" s="85"/>
    </row>
    <row r="933" spans="3:19" x14ac:dyDescent="0.2">
      <c r="C933" s="80"/>
      <c r="I933" s="80"/>
      <c r="L933" s="83"/>
      <c r="N933" s="85"/>
      <c r="P933" s="85"/>
      <c r="R933" s="85"/>
      <c r="S933" s="85"/>
    </row>
    <row r="934" spans="3:19" x14ac:dyDescent="0.2">
      <c r="C934" s="80"/>
      <c r="I934" s="80"/>
      <c r="L934" s="83"/>
      <c r="N934" s="85"/>
      <c r="P934" s="85"/>
      <c r="R934" s="85"/>
      <c r="S934" s="85"/>
    </row>
    <row r="935" spans="3:19" x14ac:dyDescent="0.2">
      <c r="C935" s="80"/>
      <c r="I935" s="80"/>
      <c r="L935" s="83"/>
      <c r="N935" s="85"/>
      <c r="P935" s="85"/>
      <c r="R935" s="85"/>
      <c r="S935" s="85"/>
    </row>
    <row r="936" spans="3:19" x14ac:dyDescent="0.2">
      <c r="C936" s="80"/>
      <c r="I936" s="80"/>
      <c r="L936" s="83"/>
      <c r="N936" s="85"/>
      <c r="P936" s="85"/>
      <c r="R936" s="85"/>
      <c r="S936" s="85"/>
    </row>
    <row r="937" spans="3:19" x14ac:dyDescent="0.2">
      <c r="C937" s="80"/>
      <c r="I937" s="80"/>
      <c r="L937" s="83"/>
      <c r="N937" s="85"/>
      <c r="P937" s="85"/>
      <c r="R937" s="85"/>
      <c r="S937" s="85"/>
    </row>
    <row r="938" spans="3:19" x14ac:dyDescent="0.2">
      <c r="C938" s="80"/>
      <c r="I938" s="80"/>
      <c r="L938" s="83"/>
      <c r="N938" s="85"/>
      <c r="P938" s="85"/>
      <c r="R938" s="85"/>
      <c r="S938" s="85"/>
    </row>
    <row r="939" spans="3:19" x14ac:dyDescent="0.2">
      <c r="C939" s="80"/>
      <c r="I939" s="80"/>
      <c r="L939" s="83"/>
      <c r="N939" s="85"/>
      <c r="P939" s="85"/>
      <c r="R939" s="85"/>
      <c r="S939" s="85"/>
    </row>
    <row r="940" spans="3:19" x14ac:dyDescent="0.2">
      <c r="C940" s="80"/>
      <c r="I940" s="80"/>
      <c r="L940" s="83"/>
      <c r="N940" s="85"/>
      <c r="P940" s="85"/>
      <c r="R940" s="85"/>
      <c r="S940" s="85"/>
    </row>
    <row r="941" spans="3:19" x14ac:dyDescent="0.2">
      <c r="C941" s="80"/>
      <c r="I941" s="80"/>
      <c r="L941" s="83"/>
      <c r="N941" s="85"/>
      <c r="P941" s="85"/>
      <c r="R941" s="85"/>
      <c r="S941" s="85"/>
    </row>
    <row r="942" spans="3:19" x14ac:dyDescent="0.2">
      <c r="C942" s="80"/>
      <c r="I942" s="80"/>
      <c r="L942" s="83"/>
      <c r="N942" s="85"/>
      <c r="P942" s="85"/>
      <c r="R942" s="85"/>
      <c r="S942" s="85"/>
    </row>
    <row r="943" spans="3:19" x14ac:dyDescent="0.2">
      <c r="C943" s="80"/>
      <c r="I943" s="80"/>
      <c r="L943" s="83"/>
      <c r="N943" s="85"/>
      <c r="P943" s="85"/>
      <c r="R943" s="85"/>
      <c r="S943" s="85"/>
    </row>
    <row r="944" spans="3:19" x14ac:dyDescent="0.2">
      <c r="C944" s="80"/>
      <c r="I944" s="80"/>
      <c r="L944" s="83"/>
      <c r="N944" s="85"/>
      <c r="P944" s="85"/>
      <c r="R944" s="85"/>
      <c r="S944" s="85"/>
    </row>
    <row r="945" spans="3:19" x14ac:dyDescent="0.2">
      <c r="C945" s="80"/>
      <c r="I945" s="80"/>
      <c r="L945" s="83"/>
      <c r="N945" s="85"/>
      <c r="P945" s="85"/>
      <c r="R945" s="85"/>
      <c r="S945" s="85"/>
    </row>
    <row r="946" spans="3:19" x14ac:dyDescent="0.2">
      <c r="C946" s="80"/>
      <c r="I946" s="80"/>
      <c r="L946" s="83"/>
      <c r="N946" s="85"/>
      <c r="P946" s="85"/>
      <c r="R946" s="85"/>
      <c r="S946" s="85"/>
    </row>
    <row r="947" spans="3:19" x14ac:dyDescent="0.2">
      <c r="C947" s="80"/>
      <c r="I947" s="80"/>
      <c r="L947" s="83"/>
      <c r="N947" s="85"/>
      <c r="P947" s="85"/>
      <c r="R947" s="85"/>
      <c r="S947" s="85"/>
    </row>
    <row r="948" spans="3:19" x14ac:dyDescent="0.2">
      <c r="C948" s="80"/>
      <c r="I948" s="80"/>
      <c r="L948" s="83"/>
      <c r="N948" s="85"/>
      <c r="P948" s="85"/>
      <c r="R948" s="85"/>
      <c r="S948" s="85"/>
    </row>
    <row r="949" spans="3:19" x14ac:dyDescent="0.2">
      <c r="C949" s="80"/>
      <c r="I949" s="80"/>
      <c r="L949" s="83"/>
      <c r="N949" s="85"/>
      <c r="P949" s="85"/>
      <c r="R949" s="85"/>
      <c r="S949" s="85"/>
    </row>
    <row r="950" spans="3:19" x14ac:dyDescent="0.2">
      <c r="C950" s="80"/>
      <c r="I950" s="80"/>
      <c r="L950" s="83"/>
      <c r="N950" s="85"/>
      <c r="P950" s="85"/>
      <c r="R950" s="85"/>
      <c r="S950" s="85"/>
    </row>
    <row r="951" spans="3:19" x14ac:dyDescent="0.2">
      <c r="C951" s="80"/>
      <c r="I951" s="80"/>
      <c r="L951" s="83"/>
      <c r="N951" s="85"/>
      <c r="P951" s="85"/>
      <c r="R951" s="85"/>
      <c r="S951" s="85"/>
    </row>
    <row r="952" spans="3:19" x14ac:dyDescent="0.2">
      <c r="C952" s="80"/>
      <c r="I952" s="80"/>
      <c r="L952" s="83"/>
      <c r="N952" s="85"/>
      <c r="P952" s="85"/>
      <c r="R952" s="85"/>
      <c r="S952" s="85"/>
    </row>
    <row r="953" spans="3:19" x14ac:dyDescent="0.2">
      <c r="C953" s="80"/>
      <c r="I953" s="80"/>
      <c r="L953" s="83"/>
      <c r="N953" s="85"/>
      <c r="P953" s="85"/>
      <c r="R953" s="85"/>
      <c r="S953" s="85"/>
    </row>
    <row r="954" spans="3:19" x14ac:dyDescent="0.2">
      <c r="C954" s="80"/>
      <c r="I954" s="80"/>
      <c r="L954" s="83"/>
      <c r="N954" s="85"/>
      <c r="P954" s="85"/>
      <c r="R954" s="85"/>
      <c r="S954" s="85"/>
    </row>
    <row r="955" spans="3:19" x14ac:dyDescent="0.2">
      <c r="C955" s="80"/>
      <c r="I955" s="80"/>
      <c r="L955" s="83"/>
      <c r="N955" s="85"/>
      <c r="P955" s="85"/>
      <c r="R955" s="85"/>
      <c r="S955" s="85"/>
    </row>
    <row r="956" spans="3:19" x14ac:dyDescent="0.2">
      <c r="C956" s="80"/>
      <c r="I956" s="80"/>
      <c r="L956" s="83"/>
      <c r="N956" s="85"/>
      <c r="P956" s="85"/>
      <c r="R956" s="85"/>
      <c r="S956" s="85"/>
    </row>
    <row r="957" spans="3:19" x14ac:dyDescent="0.2">
      <c r="C957" s="80"/>
      <c r="I957" s="80"/>
      <c r="L957" s="83"/>
      <c r="N957" s="85"/>
      <c r="P957" s="85"/>
      <c r="R957" s="85"/>
      <c r="S957" s="85"/>
    </row>
    <row r="958" spans="3:19" x14ac:dyDescent="0.2">
      <c r="C958" s="80"/>
      <c r="I958" s="80"/>
      <c r="L958" s="83"/>
      <c r="N958" s="85"/>
      <c r="P958" s="85"/>
      <c r="R958" s="85"/>
      <c r="S958" s="85"/>
    </row>
    <row r="959" spans="3:19" x14ac:dyDescent="0.2">
      <c r="C959" s="80"/>
      <c r="I959" s="80"/>
      <c r="L959" s="83"/>
      <c r="N959" s="85"/>
      <c r="P959" s="85"/>
      <c r="R959" s="85"/>
      <c r="S959" s="85"/>
    </row>
    <row r="960" spans="3:19" x14ac:dyDescent="0.2">
      <c r="C960" s="80"/>
      <c r="I960" s="80"/>
      <c r="L960" s="83"/>
      <c r="N960" s="85"/>
      <c r="P960" s="85"/>
      <c r="R960" s="85"/>
      <c r="S960" s="85"/>
    </row>
    <row r="961" spans="3:19" x14ac:dyDescent="0.2">
      <c r="C961" s="80"/>
      <c r="I961" s="80"/>
      <c r="L961" s="83"/>
      <c r="N961" s="85"/>
      <c r="P961" s="85"/>
      <c r="R961" s="85"/>
      <c r="S961" s="85"/>
    </row>
    <row r="962" spans="3:19" x14ac:dyDescent="0.2">
      <c r="C962" s="80"/>
      <c r="I962" s="80"/>
      <c r="L962" s="83"/>
      <c r="N962" s="85"/>
      <c r="P962" s="85"/>
      <c r="R962" s="85"/>
      <c r="S962" s="85"/>
    </row>
    <row r="963" spans="3:19" x14ac:dyDescent="0.2">
      <c r="C963" s="80"/>
      <c r="I963" s="80"/>
      <c r="L963" s="83"/>
      <c r="N963" s="85"/>
      <c r="P963" s="85"/>
      <c r="R963" s="85"/>
      <c r="S963" s="85"/>
    </row>
    <row r="964" spans="3:19" x14ac:dyDescent="0.2">
      <c r="C964" s="80"/>
      <c r="I964" s="80"/>
      <c r="L964" s="83"/>
      <c r="N964" s="85"/>
      <c r="P964" s="85"/>
      <c r="R964" s="85"/>
      <c r="S964" s="85"/>
    </row>
    <row r="965" spans="3:19" x14ac:dyDescent="0.2">
      <c r="C965" s="80"/>
      <c r="I965" s="80"/>
      <c r="L965" s="83"/>
      <c r="N965" s="85"/>
      <c r="P965" s="85"/>
      <c r="R965" s="85"/>
      <c r="S965" s="85"/>
    </row>
    <row r="966" spans="3:19" x14ac:dyDescent="0.2">
      <c r="C966" s="80"/>
      <c r="I966" s="80"/>
      <c r="L966" s="83"/>
      <c r="N966" s="85"/>
      <c r="P966" s="85"/>
      <c r="R966" s="85"/>
      <c r="S966" s="85"/>
    </row>
    <row r="967" spans="3:19" x14ac:dyDescent="0.2">
      <c r="C967" s="80"/>
      <c r="I967" s="80"/>
      <c r="L967" s="83"/>
      <c r="N967" s="85"/>
      <c r="P967" s="85"/>
      <c r="R967" s="85"/>
      <c r="S967" s="85"/>
    </row>
    <row r="968" spans="3:19" x14ac:dyDescent="0.2">
      <c r="C968" s="80"/>
      <c r="I968" s="80"/>
      <c r="L968" s="83"/>
      <c r="N968" s="85"/>
      <c r="P968" s="85"/>
      <c r="R968" s="85"/>
      <c r="S968" s="85"/>
    </row>
    <row r="969" spans="3:19" x14ac:dyDescent="0.2">
      <c r="C969" s="80"/>
      <c r="I969" s="80"/>
      <c r="L969" s="83"/>
      <c r="N969" s="85"/>
      <c r="P969" s="85"/>
      <c r="R969" s="85"/>
      <c r="S969" s="85"/>
    </row>
    <row r="970" spans="3:19" x14ac:dyDescent="0.2">
      <c r="C970" s="80"/>
      <c r="I970" s="80"/>
      <c r="L970" s="83"/>
      <c r="N970" s="85"/>
      <c r="P970" s="85"/>
      <c r="R970" s="85"/>
      <c r="S970" s="85"/>
    </row>
    <row r="971" spans="3:19" x14ac:dyDescent="0.2">
      <c r="C971" s="80"/>
      <c r="I971" s="80"/>
      <c r="L971" s="83"/>
      <c r="N971" s="85"/>
      <c r="P971" s="85"/>
      <c r="R971" s="85"/>
      <c r="S971" s="85"/>
    </row>
    <row r="972" spans="3:19" x14ac:dyDescent="0.2">
      <c r="C972" s="80"/>
      <c r="I972" s="80"/>
      <c r="L972" s="83"/>
      <c r="N972" s="85"/>
      <c r="P972" s="85"/>
      <c r="R972" s="85"/>
      <c r="S972" s="85"/>
    </row>
    <row r="973" spans="3:19" x14ac:dyDescent="0.2">
      <c r="C973" s="80"/>
      <c r="I973" s="80"/>
      <c r="L973" s="83"/>
      <c r="N973" s="85"/>
      <c r="P973" s="85"/>
      <c r="R973" s="85"/>
      <c r="S973" s="85"/>
    </row>
    <row r="974" spans="3:19" x14ac:dyDescent="0.2">
      <c r="C974" s="80"/>
      <c r="I974" s="80"/>
      <c r="L974" s="83"/>
      <c r="N974" s="85"/>
      <c r="P974" s="85"/>
      <c r="R974" s="85"/>
      <c r="S974" s="85"/>
    </row>
    <row r="975" spans="3:19" x14ac:dyDescent="0.2">
      <c r="C975" s="80"/>
      <c r="I975" s="80"/>
      <c r="L975" s="83"/>
      <c r="N975" s="85"/>
      <c r="P975" s="85"/>
      <c r="R975" s="85"/>
      <c r="S975" s="85"/>
    </row>
    <row r="976" spans="3:19" x14ac:dyDescent="0.2">
      <c r="C976" s="80"/>
      <c r="I976" s="80"/>
      <c r="L976" s="83"/>
      <c r="N976" s="85"/>
      <c r="P976" s="85"/>
      <c r="R976" s="85"/>
      <c r="S976" s="85"/>
    </row>
    <row r="977" spans="3:19" x14ac:dyDescent="0.2">
      <c r="C977" s="80"/>
      <c r="I977" s="80"/>
      <c r="L977" s="83"/>
      <c r="N977" s="85"/>
      <c r="P977" s="85"/>
      <c r="R977" s="85"/>
      <c r="S977" s="85"/>
    </row>
    <row r="978" spans="3:19" x14ac:dyDescent="0.2">
      <c r="C978" s="80"/>
      <c r="I978" s="80"/>
      <c r="L978" s="83"/>
      <c r="N978" s="85"/>
      <c r="P978" s="85"/>
      <c r="R978" s="85"/>
      <c r="S978" s="85"/>
    </row>
    <row r="979" spans="3:19" x14ac:dyDescent="0.2">
      <c r="C979" s="80"/>
      <c r="I979" s="80"/>
      <c r="L979" s="83"/>
      <c r="N979" s="85"/>
      <c r="P979" s="85"/>
      <c r="R979" s="85"/>
      <c r="S979" s="85"/>
    </row>
    <row r="980" spans="3:19" x14ac:dyDescent="0.2">
      <c r="C980" s="80"/>
      <c r="I980" s="80"/>
      <c r="L980" s="83"/>
      <c r="N980" s="85"/>
      <c r="P980" s="85"/>
      <c r="R980" s="85"/>
      <c r="S980" s="85"/>
    </row>
    <row r="981" spans="3:19" x14ac:dyDescent="0.2">
      <c r="C981" s="80"/>
      <c r="I981" s="80"/>
      <c r="L981" s="83"/>
      <c r="N981" s="85"/>
      <c r="P981" s="85"/>
      <c r="R981" s="85"/>
      <c r="S981" s="85"/>
    </row>
    <row r="982" spans="3:19" x14ac:dyDescent="0.2">
      <c r="C982" s="80"/>
      <c r="I982" s="80"/>
      <c r="L982" s="83"/>
      <c r="N982" s="85"/>
      <c r="P982" s="85"/>
      <c r="R982" s="85"/>
      <c r="S982" s="85"/>
    </row>
    <row r="983" spans="3:19" x14ac:dyDescent="0.2">
      <c r="C983" s="80"/>
      <c r="I983" s="80"/>
      <c r="L983" s="83"/>
      <c r="N983" s="85"/>
      <c r="P983" s="85"/>
      <c r="R983" s="85"/>
      <c r="S983" s="85"/>
    </row>
    <row r="984" spans="3:19" x14ac:dyDescent="0.2">
      <c r="C984" s="80"/>
      <c r="I984" s="80"/>
      <c r="L984" s="83"/>
      <c r="N984" s="85"/>
      <c r="P984" s="85"/>
      <c r="R984" s="85"/>
      <c r="S984" s="85"/>
    </row>
    <row r="985" spans="3:19" x14ac:dyDescent="0.2">
      <c r="C985" s="80"/>
      <c r="I985" s="80"/>
      <c r="L985" s="83"/>
      <c r="N985" s="85"/>
      <c r="P985" s="85"/>
      <c r="R985" s="85"/>
      <c r="S985" s="85"/>
    </row>
    <row r="986" spans="3:19" x14ac:dyDescent="0.2">
      <c r="C986" s="80"/>
      <c r="I986" s="80"/>
      <c r="L986" s="83"/>
      <c r="N986" s="85"/>
      <c r="P986" s="85"/>
      <c r="R986" s="85"/>
      <c r="S986" s="85"/>
    </row>
    <row r="987" spans="3:19" x14ac:dyDescent="0.2">
      <c r="C987" s="80"/>
      <c r="I987" s="80"/>
      <c r="L987" s="83"/>
      <c r="N987" s="85"/>
      <c r="P987" s="85"/>
      <c r="R987" s="85"/>
      <c r="S987" s="85"/>
    </row>
    <row r="988" spans="3:19" x14ac:dyDescent="0.2">
      <c r="C988" s="80"/>
      <c r="I988" s="80"/>
      <c r="L988" s="83"/>
      <c r="N988" s="85"/>
      <c r="P988" s="85"/>
      <c r="R988" s="85"/>
      <c r="S988" s="85"/>
    </row>
    <row r="989" spans="3:19" x14ac:dyDescent="0.2">
      <c r="C989" s="80"/>
      <c r="I989" s="80"/>
      <c r="L989" s="83"/>
      <c r="N989" s="85"/>
      <c r="P989" s="85"/>
      <c r="R989" s="85"/>
      <c r="S989" s="85"/>
    </row>
    <row r="990" spans="3:19" x14ac:dyDescent="0.2">
      <c r="C990" s="80"/>
      <c r="I990" s="80"/>
      <c r="L990" s="83"/>
      <c r="N990" s="85"/>
      <c r="P990" s="85"/>
      <c r="R990" s="85"/>
      <c r="S990" s="85"/>
    </row>
    <row r="991" spans="3:19" x14ac:dyDescent="0.2">
      <c r="C991" s="80"/>
      <c r="I991" s="80"/>
      <c r="L991" s="83"/>
      <c r="N991" s="85"/>
      <c r="P991" s="85"/>
      <c r="R991" s="85"/>
      <c r="S991" s="85"/>
    </row>
    <row r="992" spans="3:19" x14ac:dyDescent="0.2">
      <c r="C992" s="80"/>
      <c r="I992" s="80"/>
      <c r="L992" s="83"/>
      <c r="N992" s="85"/>
      <c r="P992" s="85"/>
      <c r="R992" s="85"/>
      <c r="S992" s="85"/>
    </row>
    <row r="993" spans="3:19" x14ac:dyDescent="0.2">
      <c r="C993" s="80"/>
      <c r="I993" s="80"/>
      <c r="L993" s="83"/>
      <c r="N993" s="85"/>
      <c r="P993" s="85"/>
      <c r="R993" s="85"/>
      <c r="S993" s="85"/>
    </row>
    <row r="994" spans="3:19" x14ac:dyDescent="0.2">
      <c r="C994" s="80"/>
      <c r="I994" s="80"/>
      <c r="L994" s="83"/>
      <c r="N994" s="85"/>
      <c r="P994" s="85"/>
      <c r="R994" s="85"/>
      <c r="S994" s="85"/>
    </row>
    <row r="995" spans="3:19" x14ac:dyDescent="0.2">
      <c r="C995" s="80"/>
      <c r="I995" s="80"/>
      <c r="L995" s="83"/>
      <c r="N995" s="85"/>
      <c r="P995" s="85"/>
      <c r="R995" s="85"/>
      <c r="S995" s="85"/>
    </row>
    <row r="996" spans="3:19" x14ac:dyDescent="0.2">
      <c r="C996" s="80"/>
      <c r="I996" s="80"/>
      <c r="L996" s="83"/>
      <c r="N996" s="85"/>
      <c r="P996" s="85"/>
      <c r="R996" s="85"/>
      <c r="S996" s="85"/>
    </row>
    <row r="997" spans="3:19" x14ac:dyDescent="0.2">
      <c r="C997" s="80"/>
      <c r="I997" s="80"/>
      <c r="L997" s="83"/>
      <c r="N997" s="85"/>
      <c r="P997" s="85"/>
      <c r="R997" s="85"/>
      <c r="S997" s="85"/>
    </row>
    <row r="998" spans="3:19" x14ac:dyDescent="0.2">
      <c r="C998" s="80"/>
      <c r="I998" s="80"/>
      <c r="L998" s="83"/>
      <c r="N998" s="85"/>
      <c r="P998" s="85"/>
      <c r="R998" s="85"/>
      <c r="S998" s="85"/>
    </row>
    <row r="999" spans="3:19" x14ac:dyDescent="0.2">
      <c r="C999" s="80"/>
      <c r="I999" s="80"/>
      <c r="L999" s="83"/>
      <c r="N999" s="85"/>
      <c r="P999" s="85"/>
      <c r="R999" s="85"/>
      <c r="S999" s="85"/>
    </row>
    <row r="1000" spans="3:19" x14ac:dyDescent="0.2">
      <c r="C1000" s="80"/>
      <c r="I1000" s="80"/>
      <c r="L1000" s="83"/>
      <c r="N1000" s="85"/>
      <c r="P1000" s="85"/>
      <c r="R1000" s="85"/>
      <c r="S1000" s="85"/>
    </row>
    <row r="1001" spans="3:19" x14ac:dyDescent="0.2">
      <c r="C1001" s="80"/>
      <c r="I1001" s="80"/>
      <c r="L1001" s="83"/>
      <c r="N1001" s="85"/>
      <c r="P1001" s="85"/>
      <c r="R1001" s="85"/>
      <c r="S1001" s="85"/>
    </row>
    <row r="1002" spans="3:19" x14ac:dyDescent="0.2">
      <c r="C1002" s="80"/>
      <c r="I1002" s="80"/>
      <c r="L1002" s="83"/>
      <c r="N1002" s="85"/>
      <c r="P1002" s="85"/>
      <c r="R1002" s="85"/>
      <c r="S1002" s="85"/>
    </row>
    <row r="1003" spans="3:19" x14ac:dyDescent="0.2">
      <c r="C1003" s="80"/>
      <c r="I1003" s="80"/>
      <c r="L1003" s="83"/>
      <c r="N1003" s="85"/>
      <c r="P1003" s="85"/>
      <c r="R1003" s="85"/>
      <c r="S1003" s="85"/>
    </row>
    <row r="1004" spans="3:19" x14ac:dyDescent="0.2">
      <c r="C1004" s="80"/>
      <c r="I1004" s="80"/>
      <c r="L1004" s="83"/>
      <c r="N1004" s="85"/>
      <c r="P1004" s="85"/>
      <c r="R1004" s="85"/>
      <c r="S1004" s="85"/>
    </row>
    <row r="1005" spans="3:19" x14ac:dyDescent="0.2">
      <c r="C1005" s="80"/>
      <c r="I1005" s="80"/>
      <c r="L1005" s="83"/>
      <c r="N1005" s="85"/>
      <c r="P1005" s="85"/>
      <c r="R1005" s="85"/>
      <c r="S1005" s="85"/>
    </row>
    <row r="1006" spans="3:19" x14ac:dyDescent="0.2">
      <c r="C1006" s="80"/>
      <c r="I1006" s="80"/>
      <c r="L1006" s="83"/>
      <c r="N1006" s="85"/>
      <c r="P1006" s="85"/>
      <c r="R1006" s="85"/>
      <c r="S1006" s="85"/>
    </row>
    <row r="1007" spans="3:19" x14ac:dyDescent="0.2">
      <c r="C1007" s="80"/>
      <c r="I1007" s="80"/>
      <c r="L1007" s="83"/>
      <c r="N1007" s="85"/>
      <c r="P1007" s="85"/>
      <c r="R1007" s="85"/>
      <c r="S1007" s="85"/>
    </row>
    <row r="1008" spans="3:19" x14ac:dyDescent="0.2">
      <c r="C1008" s="80"/>
      <c r="I1008" s="80"/>
      <c r="L1008" s="83"/>
      <c r="N1008" s="85"/>
      <c r="P1008" s="85"/>
      <c r="R1008" s="85"/>
      <c r="S1008" s="85"/>
    </row>
    <row r="1009" spans="3:19" x14ac:dyDescent="0.2">
      <c r="C1009" s="80"/>
      <c r="I1009" s="80"/>
      <c r="L1009" s="83"/>
      <c r="N1009" s="85"/>
      <c r="P1009" s="85"/>
      <c r="R1009" s="85"/>
      <c r="S1009" s="85"/>
    </row>
    <row r="1010" spans="3:19" x14ac:dyDescent="0.2">
      <c r="C1010" s="80"/>
      <c r="I1010" s="80"/>
      <c r="L1010" s="83"/>
      <c r="N1010" s="85"/>
      <c r="P1010" s="85"/>
      <c r="R1010" s="85"/>
      <c r="S1010" s="85"/>
    </row>
    <row r="1011" spans="3:19" x14ac:dyDescent="0.2">
      <c r="C1011" s="80"/>
      <c r="I1011" s="80"/>
      <c r="L1011" s="83"/>
      <c r="N1011" s="85"/>
      <c r="P1011" s="85"/>
      <c r="R1011" s="85"/>
      <c r="S1011" s="85"/>
    </row>
    <row r="1012" spans="3:19" x14ac:dyDescent="0.2">
      <c r="C1012" s="80"/>
      <c r="I1012" s="80"/>
      <c r="L1012" s="83"/>
      <c r="N1012" s="85"/>
      <c r="P1012" s="85"/>
      <c r="R1012" s="85"/>
      <c r="S1012" s="85"/>
    </row>
    <row r="1013" spans="3:19" x14ac:dyDescent="0.2">
      <c r="C1013" s="80"/>
      <c r="I1013" s="80"/>
      <c r="L1013" s="83"/>
      <c r="N1013" s="85"/>
      <c r="P1013" s="85"/>
      <c r="R1013" s="85"/>
      <c r="S1013" s="85"/>
    </row>
    <row r="1014" spans="3:19" x14ac:dyDescent="0.2">
      <c r="C1014" s="80"/>
      <c r="I1014" s="80"/>
      <c r="L1014" s="83"/>
      <c r="N1014" s="85"/>
      <c r="P1014" s="85"/>
      <c r="R1014" s="85"/>
      <c r="S1014" s="85"/>
    </row>
    <row r="1015" spans="3:19" x14ac:dyDescent="0.2">
      <c r="C1015" s="80"/>
      <c r="I1015" s="80"/>
      <c r="L1015" s="83"/>
      <c r="N1015" s="85"/>
      <c r="P1015" s="85"/>
      <c r="R1015" s="85"/>
      <c r="S1015" s="85"/>
    </row>
    <row r="1016" spans="3:19" x14ac:dyDescent="0.2">
      <c r="C1016" s="80"/>
      <c r="I1016" s="80"/>
      <c r="L1016" s="83"/>
      <c r="N1016" s="85"/>
      <c r="P1016" s="85"/>
      <c r="R1016" s="85"/>
      <c r="S1016" s="85"/>
    </row>
    <row r="1017" spans="3:19" x14ac:dyDescent="0.2">
      <c r="C1017" s="80"/>
      <c r="I1017" s="80"/>
      <c r="L1017" s="83"/>
      <c r="N1017" s="85"/>
      <c r="P1017" s="85"/>
      <c r="R1017" s="85"/>
      <c r="S1017" s="85"/>
    </row>
    <row r="1018" spans="3:19" x14ac:dyDescent="0.2">
      <c r="C1018" s="80"/>
      <c r="I1018" s="80"/>
      <c r="L1018" s="83"/>
      <c r="N1018" s="85"/>
      <c r="P1018" s="85"/>
      <c r="R1018" s="85"/>
      <c r="S1018" s="85"/>
    </row>
    <row r="1019" spans="3:19" x14ac:dyDescent="0.2">
      <c r="C1019" s="80"/>
      <c r="I1019" s="80"/>
      <c r="L1019" s="83"/>
      <c r="N1019" s="85"/>
      <c r="P1019" s="85"/>
      <c r="R1019" s="85"/>
      <c r="S1019" s="85"/>
    </row>
    <row r="1020" spans="3:19" x14ac:dyDescent="0.2">
      <c r="C1020" s="80"/>
      <c r="I1020" s="80"/>
      <c r="L1020" s="83"/>
      <c r="N1020" s="85"/>
      <c r="P1020" s="85"/>
      <c r="R1020" s="85"/>
      <c r="S1020" s="85"/>
    </row>
    <row r="1021" spans="3:19" x14ac:dyDescent="0.2">
      <c r="C1021" s="80"/>
      <c r="I1021" s="80"/>
      <c r="L1021" s="83"/>
      <c r="N1021" s="85"/>
      <c r="P1021" s="85"/>
      <c r="R1021" s="85"/>
      <c r="S1021" s="85"/>
    </row>
    <row r="1022" spans="3:19" x14ac:dyDescent="0.2">
      <c r="C1022" s="80"/>
      <c r="I1022" s="80"/>
      <c r="L1022" s="83"/>
      <c r="N1022" s="85"/>
      <c r="P1022" s="85"/>
      <c r="R1022" s="85"/>
      <c r="S1022" s="85"/>
    </row>
    <row r="1023" spans="3:19" x14ac:dyDescent="0.2">
      <c r="C1023" s="80"/>
      <c r="I1023" s="80"/>
      <c r="L1023" s="83"/>
      <c r="N1023" s="85"/>
      <c r="P1023" s="85"/>
      <c r="R1023" s="85"/>
      <c r="S1023" s="85"/>
    </row>
    <row r="1024" spans="3:19" x14ac:dyDescent="0.2">
      <c r="C1024" s="80"/>
      <c r="I1024" s="80"/>
      <c r="L1024" s="83"/>
      <c r="N1024" s="85"/>
      <c r="P1024" s="85"/>
      <c r="R1024" s="85"/>
      <c r="S1024" s="85"/>
    </row>
    <row r="1025" spans="3:19" x14ac:dyDescent="0.2">
      <c r="C1025" s="80"/>
      <c r="I1025" s="80"/>
      <c r="L1025" s="83"/>
      <c r="N1025" s="85"/>
      <c r="P1025" s="85"/>
      <c r="R1025" s="85"/>
      <c r="S1025" s="85"/>
    </row>
    <row r="1026" spans="3:19" x14ac:dyDescent="0.2">
      <c r="C1026" s="80"/>
      <c r="I1026" s="80"/>
      <c r="L1026" s="83"/>
      <c r="N1026" s="85"/>
      <c r="P1026" s="85"/>
      <c r="R1026" s="85"/>
      <c r="S1026" s="85"/>
    </row>
    <row r="1027" spans="3:19" x14ac:dyDescent="0.2">
      <c r="C1027" s="80"/>
      <c r="I1027" s="80"/>
      <c r="L1027" s="83"/>
      <c r="N1027" s="85"/>
      <c r="P1027" s="85"/>
      <c r="R1027" s="85"/>
      <c r="S1027" s="85"/>
    </row>
    <row r="1028" spans="3:19" x14ac:dyDescent="0.2">
      <c r="C1028" s="80"/>
      <c r="I1028" s="80"/>
      <c r="L1028" s="83"/>
      <c r="N1028" s="85"/>
      <c r="P1028" s="85"/>
      <c r="R1028" s="85"/>
      <c r="S1028" s="85"/>
    </row>
    <row r="1029" spans="3:19" x14ac:dyDescent="0.2">
      <c r="C1029" s="80"/>
      <c r="I1029" s="80"/>
      <c r="L1029" s="83"/>
      <c r="N1029" s="85"/>
      <c r="P1029" s="85"/>
      <c r="R1029" s="85"/>
      <c r="S1029" s="85"/>
    </row>
    <row r="1030" spans="3:19" x14ac:dyDescent="0.2">
      <c r="C1030" s="80"/>
      <c r="I1030" s="80"/>
      <c r="L1030" s="83"/>
      <c r="N1030" s="85"/>
      <c r="P1030" s="85"/>
      <c r="R1030" s="85"/>
      <c r="S1030" s="85"/>
    </row>
    <row r="1031" spans="3:19" x14ac:dyDescent="0.2">
      <c r="C1031" s="80"/>
      <c r="I1031" s="80"/>
      <c r="L1031" s="83"/>
      <c r="N1031" s="85"/>
      <c r="P1031" s="85"/>
      <c r="R1031" s="85"/>
      <c r="S1031" s="85"/>
    </row>
    <row r="1032" spans="3:19" x14ac:dyDescent="0.2">
      <c r="C1032" s="80"/>
      <c r="I1032" s="80"/>
      <c r="L1032" s="83"/>
      <c r="N1032" s="85"/>
      <c r="P1032" s="85"/>
      <c r="R1032" s="85"/>
      <c r="S1032" s="85"/>
    </row>
    <row r="1033" spans="3:19" x14ac:dyDescent="0.2">
      <c r="C1033" s="80"/>
      <c r="I1033" s="80"/>
      <c r="L1033" s="83"/>
      <c r="N1033" s="85"/>
      <c r="P1033" s="85"/>
      <c r="R1033" s="85"/>
      <c r="S1033" s="85"/>
    </row>
    <row r="1034" spans="3:19" x14ac:dyDescent="0.2">
      <c r="C1034" s="80"/>
      <c r="I1034" s="80"/>
      <c r="L1034" s="83"/>
      <c r="N1034" s="85"/>
      <c r="P1034" s="85"/>
      <c r="R1034" s="85"/>
      <c r="S1034" s="85"/>
    </row>
    <row r="1035" spans="3:19" x14ac:dyDescent="0.2">
      <c r="C1035" s="80"/>
      <c r="I1035" s="80"/>
      <c r="L1035" s="83"/>
      <c r="N1035" s="85"/>
      <c r="P1035" s="85"/>
      <c r="R1035" s="85"/>
      <c r="S1035" s="85"/>
    </row>
    <row r="1036" spans="3:19" x14ac:dyDescent="0.2">
      <c r="C1036" s="80"/>
      <c r="I1036" s="80"/>
      <c r="L1036" s="83"/>
      <c r="N1036" s="85"/>
      <c r="P1036" s="85"/>
      <c r="R1036" s="85"/>
      <c r="S1036" s="85"/>
    </row>
    <row r="1037" spans="3:19" x14ac:dyDescent="0.2">
      <c r="C1037" s="80"/>
      <c r="I1037" s="80"/>
      <c r="L1037" s="83"/>
      <c r="N1037" s="85"/>
      <c r="P1037" s="85"/>
      <c r="R1037" s="85"/>
      <c r="S1037" s="85"/>
    </row>
    <row r="1038" spans="3:19" x14ac:dyDescent="0.2">
      <c r="C1038" s="80"/>
      <c r="I1038" s="80"/>
      <c r="L1038" s="83"/>
      <c r="N1038" s="85"/>
      <c r="P1038" s="85"/>
      <c r="R1038" s="85"/>
      <c r="S1038" s="85"/>
    </row>
    <row r="1039" spans="3:19" x14ac:dyDescent="0.2">
      <c r="C1039" s="80"/>
      <c r="I1039" s="80"/>
      <c r="L1039" s="83"/>
      <c r="N1039" s="85"/>
      <c r="P1039" s="85"/>
      <c r="R1039" s="85"/>
      <c r="S1039" s="85"/>
    </row>
    <row r="1040" spans="3:19" x14ac:dyDescent="0.2">
      <c r="C1040" s="80"/>
      <c r="I1040" s="80"/>
      <c r="L1040" s="83"/>
      <c r="N1040" s="85"/>
      <c r="P1040" s="85"/>
      <c r="R1040" s="85"/>
      <c r="S1040" s="85"/>
    </row>
    <row r="1041" spans="3:19" x14ac:dyDescent="0.2">
      <c r="C1041" s="80"/>
      <c r="I1041" s="80"/>
      <c r="L1041" s="83"/>
      <c r="N1041" s="85"/>
      <c r="P1041" s="85"/>
      <c r="R1041" s="85"/>
      <c r="S1041" s="85"/>
    </row>
    <row r="1042" spans="3:19" x14ac:dyDescent="0.2">
      <c r="C1042" s="80"/>
      <c r="I1042" s="80"/>
      <c r="L1042" s="83"/>
      <c r="N1042" s="85"/>
      <c r="P1042" s="85"/>
      <c r="R1042" s="85"/>
      <c r="S1042" s="85"/>
    </row>
    <row r="1043" spans="3:19" x14ac:dyDescent="0.2">
      <c r="C1043" s="80"/>
      <c r="I1043" s="80"/>
      <c r="L1043" s="83"/>
      <c r="N1043" s="85"/>
      <c r="P1043" s="85"/>
      <c r="R1043" s="85"/>
      <c r="S1043" s="85"/>
    </row>
    <row r="1044" spans="3:19" x14ac:dyDescent="0.2">
      <c r="C1044" s="80"/>
      <c r="I1044" s="80"/>
      <c r="L1044" s="83"/>
      <c r="N1044" s="85"/>
      <c r="P1044" s="85"/>
      <c r="R1044" s="85"/>
      <c r="S1044" s="85"/>
    </row>
    <row r="1045" spans="3:19" x14ac:dyDescent="0.2">
      <c r="C1045" s="80"/>
      <c r="I1045" s="80"/>
      <c r="L1045" s="83"/>
      <c r="N1045" s="85"/>
      <c r="P1045" s="85"/>
      <c r="R1045" s="85"/>
      <c r="S1045" s="85"/>
    </row>
    <row r="1046" spans="3:19" x14ac:dyDescent="0.2">
      <c r="C1046" s="80"/>
      <c r="I1046" s="80"/>
      <c r="L1046" s="83"/>
      <c r="N1046" s="85"/>
      <c r="P1046" s="85"/>
      <c r="R1046" s="85"/>
      <c r="S1046" s="85"/>
    </row>
    <row r="1047" spans="3:19" x14ac:dyDescent="0.2">
      <c r="C1047" s="80"/>
      <c r="I1047" s="80"/>
      <c r="L1047" s="83"/>
      <c r="N1047" s="85"/>
      <c r="P1047" s="85"/>
      <c r="R1047" s="85"/>
      <c r="S1047" s="85"/>
    </row>
    <row r="1048" spans="3:19" x14ac:dyDescent="0.2">
      <c r="C1048" s="80"/>
      <c r="I1048" s="80"/>
      <c r="L1048" s="83"/>
      <c r="N1048" s="85"/>
      <c r="P1048" s="85"/>
      <c r="R1048" s="85"/>
      <c r="S1048" s="85"/>
    </row>
    <row r="1049" spans="3:19" x14ac:dyDescent="0.2">
      <c r="C1049" s="80"/>
      <c r="I1049" s="80"/>
      <c r="L1049" s="83"/>
      <c r="N1049" s="85"/>
      <c r="P1049" s="85"/>
      <c r="R1049" s="85"/>
      <c r="S1049" s="85"/>
    </row>
    <row r="1050" spans="3:19" x14ac:dyDescent="0.2">
      <c r="C1050" s="80"/>
      <c r="I1050" s="80"/>
      <c r="L1050" s="83"/>
      <c r="N1050" s="85"/>
      <c r="P1050" s="85"/>
      <c r="R1050" s="85"/>
      <c r="S1050" s="85"/>
    </row>
    <row r="1051" spans="3:19" x14ac:dyDescent="0.2">
      <c r="C1051" s="80"/>
      <c r="I1051" s="80"/>
      <c r="L1051" s="83"/>
      <c r="N1051" s="85"/>
      <c r="P1051" s="85"/>
      <c r="R1051" s="85"/>
      <c r="S1051" s="85"/>
    </row>
    <row r="1052" spans="3:19" x14ac:dyDescent="0.2">
      <c r="C1052" s="80"/>
      <c r="I1052" s="80"/>
      <c r="L1052" s="83"/>
      <c r="N1052" s="85"/>
      <c r="P1052" s="85"/>
      <c r="R1052" s="85"/>
      <c r="S1052" s="85"/>
    </row>
    <row r="1053" spans="3:19" x14ac:dyDescent="0.2">
      <c r="C1053" s="80"/>
      <c r="I1053" s="80"/>
      <c r="L1053" s="83"/>
      <c r="N1053" s="85"/>
      <c r="P1053" s="85"/>
      <c r="R1053" s="85"/>
      <c r="S1053" s="85"/>
    </row>
    <row r="1054" spans="3:19" x14ac:dyDescent="0.2">
      <c r="C1054" s="80"/>
      <c r="I1054" s="80"/>
      <c r="L1054" s="83"/>
      <c r="N1054" s="85"/>
      <c r="P1054" s="85"/>
      <c r="R1054" s="85"/>
      <c r="S1054" s="85"/>
    </row>
    <row r="1055" spans="3:19" x14ac:dyDescent="0.2">
      <c r="C1055" s="80"/>
      <c r="I1055" s="80"/>
      <c r="L1055" s="83"/>
      <c r="N1055" s="85"/>
      <c r="P1055" s="85"/>
      <c r="R1055" s="85"/>
      <c r="S1055" s="85"/>
    </row>
    <row r="1056" spans="3:19" x14ac:dyDescent="0.2">
      <c r="C1056" s="80"/>
      <c r="I1056" s="80"/>
      <c r="L1056" s="83"/>
      <c r="N1056" s="85"/>
      <c r="P1056" s="85"/>
      <c r="R1056" s="85"/>
      <c r="S1056" s="85"/>
    </row>
    <row r="1057" spans="3:19" x14ac:dyDescent="0.2">
      <c r="C1057" s="80"/>
      <c r="I1057" s="80"/>
      <c r="L1057" s="83"/>
      <c r="N1057" s="85"/>
      <c r="P1057" s="85"/>
      <c r="R1057" s="85"/>
      <c r="S1057" s="85"/>
    </row>
    <row r="1058" spans="3:19" x14ac:dyDescent="0.2">
      <c r="C1058" s="80"/>
      <c r="I1058" s="80"/>
      <c r="L1058" s="83"/>
      <c r="N1058" s="85"/>
      <c r="P1058" s="85"/>
      <c r="R1058" s="85"/>
      <c r="S1058" s="85"/>
    </row>
    <row r="1059" spans="3:19" x14ac:dyDescent="0.2">
      <c r="C1059" s="80"/>
      <c r="I1059" s="80"/>
      <c r="L1059" s="83"/>
      <c r="N1059" s="85"/>
      <c r="P1059" s="85"/>
      <c r="R1059" s="85"/>
      <c r="S1059" s="85"/>
    </row>
    <row r="1060" spans="3:19" x14ac:dyDescent="0.2">
      <c r="C1060" s="80"/>
      <c r="I1060" s="80"/>
      <c r="L1060" s="83"/>
      <c r="N1060" s="85"/>
      <c r="P1060" s="85"/>
      <c r="R1060" s="85"/>
      <c r="S1060" s="85"/>
    </row>
    <row r="1061" spans="3:19" x14ac:dyDescent="0.2">
      <c r="C1061" s="80"/>
      <c r="I1061" s="80"/>
      <c r="L1061" s="83"/>
      <c r="N1061" s="85"/>
      <c r="P1061" s="85"/>
      <c r="R1061" s="85"/>
      <c r="S1061" s="85"/>
    </row>
    <row r="1062" spans="3:19" x14ac:dyDescent="0.2">
      <c r="C1062" s="80"/>
      <c r="I1062" s="80"/>
      <c r="L1062" s="83"/>
      <c r="N1062" s="85"/>
      <c r="P1062" s="85"/>
      <c r="R1062" s="85"/>
      <c r="S1062" s="85"/>
    </row>
    <row r="1063" spans="3:19" x14ac:dyDescent="0.2">
      <c r="C1063" s="80"/>
      <c r="I1063" s="80"/>
      <c r="L1063" s="83"/>
      <c r="N1063" s="85"/>
      <c r="P1063" s="85"/>
      <c r="R1063" s="85"/>
      <c r="S1063" s="85"/>
    </row>
    <row r="1064" spans="3:19" x14ac:dyDescent="0.2">
      <c r="C1064" s="80"/>
      <c r="I1064" s="80"/>
      <c r="L1064" s="83"/>
      <c r="N1064" s="85"/>
      <c r="P1064" s="85"/>
      <c r="R1064" s="85"/>
      <c r="S1064" s="85"/>
    </row>
    <row r="1065" spans="3:19" x14ac:dyDescent="0.2">
      <c r="C1065" s="80"/>
      <c r="I1065" s="80"/>
      <c r="L1065" s="83"/>
      <c r="N1065" s="85"/>
      <c r="P1065" s="85"/>
      <c r="R1065" s="85"/>
      <c r="S1065" s="85"/>
    </row>
    <row r="1066" spans="3:19" x14ac:dyDescent="0.2">
      <c r="C1066" s="80"/>
      <c r="I1066" s="80"/>
      <c r="L1066" s="83"/>
      <c r="N1066" s="85"/>
      <c r="P1066" s="85"/>
      <c r="R1066" s="85"/>
      <c r="S1066" s="85"/>
    </row>
    <row r="1067" spans="3:19" x14ac:dyDescent="0.2">
      <c r="C1067" s="80"/>
      <c r="I1067" s="80"/>
      <c r="L1067" s="83"/>
      <c r="N1067" s="85"/>
      <c r="P1067" s="85"/>
      <c r="R1067" s="85"/>
      <c r="S1067" s="85"/>
    </row>
    <row r="1068" spans="3:19" x14ac:dyDescent="0.2">
      <c r="C1068" s="80"/>
      <c r="I1068" s="80"/>
      <c r="L1068" s="83"/>
      <c r="N1068" s="85"/>
      <c r="P1068" s="85"/>
      <c r="R1068" s="85"/>
      <c r="S1068" s="85"/>
    </row>
    <row r="1069" spans="3:19" x14ac:dyDescent="0.2">
      <c r="C1069" s="80"/>
      <c r="I1069" s="80"/>
      <c r="L1069" s="83"/>
      <c r="N1069" s="85"/>
      <c r="P1069" s="85"/>
      <c r="R1069" s="85"/>
      <c r="S1069" s="85"/>
    </row>
    <row r="1070" spans="3:19" x14ac:dyDescent="0.2">
      <c r="C1070" s="80"/>
      <c r="I1070" s="80"/>
      <c r="L1070" s="83"/>
      <c r="N1070" s="85"/>
      <c r="P1070" s="85"/>
      <c r="R1070" s="85"/>
      <c r="S1070" s="85"/>
    </row>
    <row r="1071" spans="3:19" x14ac:dyDescent="0.2">
      <c r="C1071" s="80"/>
      <c r="I1071" s="80"/>
      <c r="L1071" s="83"/>
      <c r="N1071" s="85"/>
      <c r="P1071" s="85"/>
      <c r="R1071" s="85"/>
      <c r="S1071" s="85"/>
    </row>
    <row r="1072" spans="3:19" x14ac:dyDescent="0.2">
      <c r="C1072" s="80"/>
      <c r="I1072" s="80"/>
      <c r="L1072" s="83"/>
      <c r="N1072" s="85"/>
      <c r="P1072" s="85"/>
      <c r="R1072" s="85"/>
      <c r="S1072" s="85"/>
    </row>
    <row r="1073" spans="3:19" x14ac:dyDescent="0.2">
      <c r="C1073" s="80"/>
      <c r="I1073" s="80"/>
      <c r="L1073" s="83"/>
      <c r="N1073" s="85"/>
      <c r="P1073" s="85"/>
      <c r="R1073" s="85"/>
      <c r="S1073" s="85"/>
    </row>
    <row r="1074" spans="3:19" x14ac:dyDescent="0.2">
      <c r="C1074" s="80"/>
      <c r="I1074" s="80"/>
      <c r="L1074" s="83"/>
      <c r="N1074" s="85"/>
      <c r="P1074" s="85"/>
      <c r="R1074" s="85"/>
      <c r="S1074" s="85"/>
    </row>
    <row r="1075" spans="3:19" x14ac:dyDescent="0.2">
      <c r="C1075" s="80"/>
      <c r="I1075" s="80"/>
      <c r="L1075" s="83"/>
      <c r="N1075" s="85"/>
      <c r="P1075" s="85"/>
      <c r="R1075" s="85"/>
      <c r="S1075" s="85"/>
    </row>
    <row r="1076" spans="3:19" x14ac:dyDescent="0.2">
      <c r="C1076" s="80"/>
      <c r="I1076" s="80"/>
      <c r="L1076" s="83"/>
      <c r="N1076" s="85"/>
      <c r="P1076" s="85"/>
      <c r="R1076" s="85"/>
      <c r="S1076" s="85"/>
    </row>
    <row r="1077" spans="3:19" x14ac:dyDescent="0.2">
      <c r="C1077" s="80"/>
      <c r="I1077" s="80"/>
      <c r="L1077" s="83"/>
      <c r="N1077" s="85"/>
      <c r="P1077" s="85"/>
      <c r="R1077" s="85"/>
      <c r="S1077" s="85"/>
    </row>
    <row r="1078" spans="3:19" x14ac:dyDescent="0.2">
      <c r="C1078" s="80"/>
      <c r="I1078" s="80"/>
      <c r="L1078" s="83"/>
      <c r="N1078" s="85"/>
      <c r="P1078" s="85"/>
      <c r="R1078" s="85"/>
      <c r="S1078" s="85"/>
    </row>
    <row r="1079" spans="3:19" x14ac:dyDescent="0.2">
      <c r="C1079" s="80"/>
      <c r="I1079" s="80"/>
      <c r="L1079" s="83"/>
      <c r="N1079" s="85"/>
      <c r="P1079" s="85"/>
      <c r="R1079" s="85"/>
      <c r="S1079" s="85"/>
    </row>
    <row r="1080" spans="3:19" x14ac:dyDescent="0.2">
      <c r="C1080" s="80"/>
      <c r="I1080" s="80"/>
      <c r="L1080" s="83"/>
      <c r="N1080" s="85"/>
      <c r="P1080" s="85"/>
      <c r="R1080" s="85"/>
      <c r="S1080" s="85"/>
    </row>
    <row r="1081" spans="3:19" x14ac:dyDescent="0.2">
      <c r="C1081" s="80"/>
      <c r="I1081" s="80"/>
      <c r="L1081" s="83"/>
      <c r="N1081" s="85"/>
      <c r="P1081" s="85"/>
      <c r="R1081" s="85"/>
      <c r="S1081" s="85"/>
    </row>
    <row r="1082" spans="3:19" x14ac:dyDescent="0.2">
      <c r="C1082" s="80"/>
      <c r="I1082" s="80"/>
      <c r="L1082" s="83"/>
      <c r="N1082" s="85"/>
      <c r="P1082" s="85"/>
      <c r="R1082" s="85"/>
      <c r="S1082" s="85"/>
    </row>
    <row r="1083" spans="3:19" x14ac:dyDescent="0.2">
      <c r="C1083" s="80"/>
      <c r="I1083" s="80"/>
      <c r="L1083" s="83"/>
      <c r="N1083" s="85"/>
      <c r="P1083" s="85"/>
      <c r="R1083" s="85"/>
      <c r="S1083" s="85"/>
    </row>
    <row r="1084" spans="3:19" x14ac:dyDescent="0.2">
      <c r="C1084" s="80"/>
      <c r="I1084" s="80"/>
      <c r="L1084" s="83"/>
      <c r="N1084" s="85"/>
      <c r="P1084" s="85"/>
      <c r="R1084" s="85"/>
      <c r="S1084" s="85"/>
    </row>
    <row r="1085" spans="3:19" x14ac:dyDescent="0.2">
      <c r="C1085" s="80"/>
      <c r="I1085" s="80"/>
      <c r="L1085" s="83"/>
      <c r="N1085" s="85"/>
      <c r="P1085" s="85"/>
      <c r="R1085" s="85"/>
      <c r="S1085" s="85"/>
    </row>
    <row r="1086" spans="3:19" x14ac:dyDescent="0.2">
      <c r="C1086" s="80"/>
      <c r="I1086" s="80"/>
      <c r="L1086" s="83"/>
      <c r="N1086" s="85"/>
      <c r="P1086" s="85"/>
      <c r="R1086" s="85"/>
      <c r="S1086" s="85"/>
    </row>
    <row r="1087" spans="3:19" x14ac:dyDescent="0.2">
      <c r="C1087" s="80"/>
      <c r="I1087" s="80"/>
      <c r="L1087" s="83"/>
      <c r="N1087" s="85"/>
      <c r="P1087" s="85"/>
      <c r="R1087" s="85"/>
      <c r="S1087" s="85"/>
    </row>
    <row r="1088" spans="3:19" x14ac:dyDescent="0.2">
      <c r="C1088" s="80"/>
      <c r="I1088" s="80"/>
      <c r="L1088" s="83"/>
      <c r="N1088" s="85"/>
      <c r="P1088" s="85"/>
      <c r="R1088" s="85"/>
      <c r="S1088" s="85"/>
    </row>
    <row r="1089" spans="3:19" x14ac:dyDescent="0.2">
      <c r="C1089" s="80"/>
      <c r="I1089" s="80"/>
      <c r="L1089" s="83"/>
      <c r="N1089" s="85"/>
      <c r="P1089" s="85"/>
      <c r="R1089" s="85"/>
      <c r="S1089" s="85"/>
    </row>
    <row r="1090" spans="3:19" x14ac:dyDescent="0.2">
      <c r="C1090" s="80"/>
      <c r="I1090" s="80"/>
      <c r="L1090" s="83"/>
      <c r="N1090" s="85"/>
      <c r="P1090" s="85"/>
      <c r="R1090" s="85"/>
      <c r="S1090" s="85"/>
    </row>
    <row r="1091" spans="3:19" x14ac:dyDescent="0.2">
      <c r="C1091" s="80"/>
      <c r="I1091" s="80"/>
      <c r="L1091" s="83"/>
      <c r="N1091" s="85"/>
      <c r="P1091" s="85"/>
      <c r="R1091" s="85"/>
      <c r="S1091" s="85"/>
    </row>
    <row r="1092" spans="3:19" x14ac:dyDescent="0.2">
      <c r="C1092" s="80"/>
      <c r="I1092" s="80"/>
      <c r="L1092" s="83"/>
      <c r="N1092" s="85"/>
      <c r="P1092" s="85"/>
      <c r="R1092" s="85"/>
      <c r="S1092" s="85"/>
    </row>
    <row r="1093" spans="3:19" x14ac:dyDescent="0.2">
      <c r="C1093" s="80"/>
      <c r="I1093" s="80"/>
      <c r="L1093" s="83"/>
      <c r="N1093" s="85"/>
      <c r="P1093" s="85"/>
      <c r="R1093" s="85"/>
      <c r="S1093" s="85"/>
    </row>
    <row r="1094" spans="3:19" x14ac:dyDescent="0.2">
      <c r="C1094" s="80"/>
      <c r="I1094" s="80"/>
      <c r="L1094" s="83"/>
      <c r="N1094" s="85"/>
      <c r="P1094" s="85"/>
      <c r="R1094" s="85"/>
      <c r="S1094" s="85"/>
    </row>
    <row r="1095" spans="3:19" x14ac:dyDescent="0.2">
      <c r="C1095" s="80"/>
      <c r="I1095" s="80"/>
      <c r="L1095" s="83"/>
      <c r="N1095" s="85"/>
      <c r="P1095" s="85"/>
      <c r="R1095" s="85"/>
      <c r="S1095" s="85"/>
    </row>
    <row r="1096" spans="3:19" x14ac:dyDescent="0.2">
      <c r="C1096" s="80"/>
      <c r="I1096" s="80"/>
      <c r="L1096" s="83"/>
      <c r="N1096" s="85"/>
      <c r="P1096" s="85"/>
      <c r="R1096" s="85"/>
      <c r="S1096" s="85"/>
    </row>
    <row r="1097" spans="3:19" x14ac:dyDescent="0.2">
      <c r="C1097" s="80"/>
      <c r="I1097" s="80"/>
      <c r="L1097" s="83"/>
      <c r="N1097" s="85"/>
      <c r="P1097" s="85"/>
      <c r="R1097" s="85"/>
      <c r="S1097" s="85"/>
    </row>
    <row r="1098" spans="3:19" x14ac:dyDescent="0.2">
      <c r="C1098" s="80"/>
      <c r="I1098" s="80"/>
      <c r="L1098" s="83"/>
      <c r="N1098" s="85"/>
      <c r="P1098" s="85"/>
      <c r="R1098" s="85"/>
      <c r="S1098" s="85"/>
    </row>
    <row r="1099" spans="3:19" x14ac:dyDescent="0.2">
      <c r="C1099" s="80"/>
      <c r="I1099" s="80"/>
      <c r="L1099" s="83"/>
      <c r="N1099" s="85"/>
      <c r="P1099" s="85"/>
      <c r="R1099" s="85"/>
      <c r="S1099" s="85"/>
    </row>
    <row r="1100" spans="3:19" x14ac:dyDescent="0.2">
      <c r="C1100" s="80"/>
      <c r="I1100" s="80"/>
      <c r="L1100" s="83"/>
      <c r="N1100" s="85"/>
      <c r="P1100" s="85"/>
      <c r="R1100" s="85"/>
      <c r="S1100" s="85"/>
    </row>
    <row r="1101" spans="3:19" x14ac:dyDescent="0.2">
      <c r="C1101" s="80"/>
      <c r="I1101" s="80"/>
      <c r="L1101" s="83"/>
      <c r="N1101" s="85"/>
      <c r="P1101" s="85"/>
      <c r="R1101" s="85"/>
      <c r="S1101" s="85"/>
    </row>
    <row r="1102" spans="3:19" x14ac:dyDescent="0.2">
      <c r="C1102" s="80"/>
      <c r="I1102" s="80"/>
      <c r="L1102" s="83"/>
      <c r="N1102" s="85"/>
      <c r="P1102" s="85"/>
      <c r="R1102" s="85"/>
      <c r="S1102" s="85"/>
    </row>
    <row r="1103" spans="3:19" x14ac:dyDescent="0.2">
      <c r="C1103" s="80"/>
      <c r="I1103" s="80"/>
      <c r="L1103" s="83"/>
      <c r="N1103" s="85"/>
      <c r="P1103" s="85"/>
      <c r="R1103" s="85"/>
      <c r="S1103" s="85"/>
    </row>
    <row r="1104" spans="3:19" x14ac:dyDescent="0.2">
      <c r="C1104" s="80"/>
      <c r="I1104" s="80"/>
      <c r="L1104" s="83"/>
      <c r="N1104" s="85"/>
      <c r="P1104" s="85"/>
      <c r="R1104" s="85"/>
      <c r="S1104" s="85"/>
    </row>
    <row r="1105" spans="3:19" x14ac:dyDescent="0.2">
      <c r="C1105" s="80"/>
      <c r="I1105" s="80"/>
      <c r="L1105" s="83"/>
      <c r="N1105" s="85"/>
      <c r="P1105" s="85"/>
      <c r="R1105" s="85"/>
      <c r="S1105" s="85"/>
    </row>
    <row r="1106" spans="3:19" x14ac:dyDescent="0.2">
      <c r="C1106" s="80"/>
      <c r="I1106" s="80"/>
      <c r="L1106" s="83"/>
      <c r="N1106" s="85"/>
      <c r="P1106" s="85"/>
      <c r="R1106" s="85"/>
      <c r="S1106" s="85"/>
    </row>
    <row r="1107" spans="3:19" x14ac:dyDescent="0.2">
      <c r="C1107" s="80"/>
      <c r="I1107" s="80"/>
      <c r="L1107" s="83"/>
      <c r="N1107" s="85"/>
      <c r="P1107" s="85"/>
      <c r="R1107" s="85"/>
      <c r="S1107" s="85"/>
    </row>
    <row r="1108" spans="3:19" x14ac:dyDescent="0.2">
      <c r="C1108" s="80"/>
      <c r="I1108" s="80"/>
      <c r="L1108" s="83"/>
      <c r="N1108" s="85"/>
      <c r="P1108" s="85"/>
      <c r="R1108" s="85"/>
      <c r="S1108" s="85"/>
    </row>
    <row r="1109" spans="3:19" x14ac:dyDescent="0.2">
      <c r="C1109" s="80"/>
      <c r="I1109" s="80"/>
      <c r="L1109" s="83"/>
      <c r="N1109" s="85"/>
      <c r="P1109" s="85"/>
      <c r="R1109" s="85"/>
      <c r="S1109" s="85"/>
    </row>
    <row r="1110" spans="3:19" x14ac:dyDescent="0.2">
      <c r="C1110" s="80"/>
      <c r="I1110" s="80"/>
      <c r="L1110" s="83"/>
      <c r="N1110" s="85"/>
      <c r="P1110" s="85"/>
      <c r="R1110" s="85"/>
      <c r="S1110" s="85"/>
    </row>
    <row r="1111" spans="3:19" x14ac:dyDescent="0.2">
      <c r="C1111" s="80"/>
      <c r="I1111" s="80"/>
      <c r="L1111" s="83"/>
      <c r="N1111" s="85"/>
      <c r="P1111" s="85"/>
      <c r="R1111" s="85"/>
      <c r="S1111" s="85"/>
    </row>
    <row r="1112" spans="3:19" x14ac:dyDescent="0.2">
      <c r="C1112" s="80"/>
      <c r="I1112" s="80"/>
      <c r="L1112" s="83"/>
      <c r="N1112" s="85"/>
      <c r="P1112" s="85"/>
      <c r="R1112" s="85"/>
      <c r="S1112" s="85"/>
    </row>
    <row r="1113" spans="3:19" x14ac:dyDescent="0.2">
      <c r="C1113" s="80"/>
      <c r="I1113" s="80"/>
      <c r="L1113" s="83"/>
      <c r="N1113" s="85"/>
      <c r="P1113" s="85"/>
      <c r="R1113" s="85"/>
      <c r="S1113" s="85"/>
    </row>
    <row r="1114" spans="3:19" x14ac:dyDescent="0.2">
      <c r="C1114" s="80"/>
      <c r="I1114" s="80"/>
      <c r="L1114" s="83"/>
      <c r="N1114" s="85"/>
      <c r="P1114" s="85"/>
      <c r="R1114" s="85"/>
      <c r="S1114" s="85"/>
    </row>
    <row r="1115" spans="3:19" x14ac:dyDescent="0.2">
      <c r="C1115" s="80"/>
      <c r="I1115" s="80"/>
      <c r="L1115" s="83"/>
      <c r="N1115" s="85"/>
      <c r="P1115" s="85"/>
      <c r="R1115" s="85"/>
      <c r="S1115" s="85"/>
    </row>
    <row r="1116" spans="3:19" x14ac:dyDescent="0.2">
      <c r="C1116" s="80"/>
      <c r="I1116" s="80"/>
      <c r="L1116" s="83"/>
      <c r="N1116" s="85"/>
      <c r="P1116" s="85"/>
      <c r="R1116" s="85"/>
      <c r="S1116" s="85"/>
    </row>
    <row r="1117" spans="3:19" x14ac:dyDescent="0.2">
      <c r="C1117" s="80"/>
      <c r="I1117" s="80"/>
      <c r="L1117" s="83"/>
      <c r="N1117" s="85"/>
      <c r="P1117" s="85"/>
      <c r="R1117" s="85"/>
      <c r="S1117" s="85"/>
    </row>
    <row r="1118" spans="3:19" x14ac:dyDescent="0.2">
      <c r="C1118" s="80"/>
      <c r="I1118" s="80"/>
      <c r="L1118" s="83"/>
      <c r="N1118" s="85"/>
      <c r="P1118" s="85"/>
      <c r="R1118" s="85"/>
      <c r="S1118" s="85"/>
    </row>
    <row r="1119" spans="3:19" x14ac:dyDescent="0.2">
      <c r="C1119" s="80"/>
      <c r="I1119" s="80"/>
      <c r="L1119" s="83"/>
      <c r="N1119" s="85"/>
      <c r="R1119" s="85"/>
      <c r="S1119" s="85"/>
    </row>
    <row r="1120" spans="3:19" x14ac:dyDescent="0.2">
      <c r="C1120" s="80"/>
      <c r="I1120" s="80"/>
      <c r="L1120" s="83"/>
      <c r="N1120" s="85"/>
      <c r="R1120" s="85"/>
      <c r="S1120" s="85"/>
    </row>
    <row r="1121" spans="3:19" x14ac:dyDescent="0.2">
      <c r="C1121" s="80"/>
      <c r="I1121" s="80"/>
      <c r="L1121" s="83"/>
      <c r="N1121" s="85"/>
      <c r="R1121" s="85"/>
      <c r="S1121" s="85"/>
    </row>
    <row r="1122" spans="3:19" x14ac:dyDescent="0.2">
      <c r="C1122" s="80"/>
      <c r="I1122" s="80"/>
      <c r="L1122" s="83"/>
      <c r="N1122" s="85"/>
      <c r="R1122" s="85"/>
      <c r="S1122" s="85"/>
    </row>
    <row r="1123" spans="3:19" x14ac:dyDescent="0.2">
      <c r="C1123" s="80"/>
      <c r="I1123" s="80"/>
      <c r="L1123" s="83"/>
      <c r="N1123" s="85"/>
      <c r="R1123" s="85"/>
      <c r="S1123" s="85"/>
    </row>
    <row r="1124" spans="3:19" x14ac:dyDescent="0.2">
      <c r="C1124" s="80"/>
      <c r="I1124" s="80"/>
      <c r="L1124" s="83"/>
      <c r="N1124" s="85"/>
      <c r="R1124" s="85"/>
      <c r="S1124" s="85"/>
    </row>
    <row r="1125" spans="3:19" x14ac:dyDescent="0.2">
      <c r="C1125" s="80"/>
      <c r="I1125" s="80"/>
      <c r="L1125" s="83"/>
      <c r="N1125" s="85"/>
      <c r="R1125" s="85"/>
      <c r="S1125" s="85"/>
    </row>
    <row r="1126" spans="3:19" x14ac:dyDescent="0.2">
      <c r="C1126" s="80"/>
      <c r="I1126" s="80"/>
      <c r="L1126" s="83"/>
      <c r="N1126" s="85"/>
      <c r="R1126" s="85"/>
      <c r="S1126" s="85"/>
    </row>
    <row r="1127" spans="3:19" x14ac:dyDescent="0.2">
      <c r="C1127" s="80"/>
      <c r="I1127" s="80"/>
      <c r="L1127" s="83"/>
      <c r="N1127" s="85"/>
      <c r="R1127" s="85"/>
      <c r="S1127" s="85"/>
    </row>
    <row r="1128" spans="3:19" x14ac:dyDescent="0.2">
      <c r="C1128" s="80"/>
      <c r="I1128" s="80"/>
      <c r="L1128" s="83"/>
      <c r="N1128" s="85"/>
      <c r="R1128" s="85"/>
      <c r="S1128" s="85"/>
    </row>
    <row r="1129" spans="3:19" x14ac:dyDescent="0.2">
      <c r="C1129" s="80"/>
      <c r="I1129" s="80"/>
      <c r="L1129" s="83"/>
      <c r="N1129" s="85"/>
      <c r="R1129" s="85"/>
      <c r="S1129" s="85"/>
    </row>
    <row r="1130" spans="3:19" x14ac:dyDescent="0.2">
      <c r="C1130" s="80"/>
      <c r="I1130" s="80"/>
      <c r="L1130" s="83"/>
      <c r="N1130" s="85"/>
      <c r="R1130" s="85"/>
      <c r="S1130" s="85"/>
    </row>
    <row r="1131" spans="3:19" x14ac:dyDescent="0.2">
      <c r="C1131" s="80"/>
      <c r="I1131" s="80"/>
      <c r="L1131" s="83"/>
      <c r="N1131" s="85"/>
      <c r="R1131" s="85"/>
      <c r="S1131" s="85"/>
    </row>
    <row r="1132" spans="3:19" x14ac:dyDescent="0.2">
      <c r="C1132" s="80"/>
      <c r="I1132" s="80"/>
      <c r="L1132" s="83"/>
      <c r="N1132" s="85"/>
      <c r="R1132" s="85"/>
      <c r="S1132" s="85"/>
    </row>
    <row r="1133" spans="3:19" x14ac:dyDescent="0.2">
      <c r="C1133" s="80"/>
      <c r="I1133" s="80"/>
      <c r="L1133" s="83"/>
      <c r="N1133" s="85"/>
      <c r="R1133" s="85"/>
      <c r="S1133" s="85"/>
    </row>
    <row r="1134" spans="3:19" x14ac:dyDescent="0.2">
      <c r="C1134" s="80"/>
      <c r="I1134" s="80"/>
      <c r="L1134" s="83"/>
      <c r="N1134" s="85"/>
      <c r="R1134" s="85"/>
      <c r="S1134" s="85"/>
    </row>
    <row r="1135" spans="3:19" x14ac:dyDescent="0.2">
      <c r="C1135" s="80"/>
      <c r="I1135" s="80"/>
      <c r="L1135" s="83"/>
      <c r="N1135" s="85"/>
      <c r="R1135" s="85"/>
      <c r="S1135" s="85"/>
    </row>
    <row r="1136" spans="3:19" x14ac:dyDescent="0.2">
      <c r="C1136" s="80"/>
      <c r="I1136" s="80"/>
      <c r="L1136" s="83"/>
      <c r="N1136" s="85"/>
      <c r="R1136" s="85"/>
      <c r="S1136" s="85"/>
    </row>
    <row r="1137" spans="3:19" x14ac:dyDescent="0.2">
      <c r="C1137" s="80"/>
      <c r="I1137" s="80"/>
      <c r="L1137" s="83"/>
      <c r="N1137" s="85"/>
      <c r="R1137" s="85"/>
      <c r="S1137" s="85"/>
    </row>
    <row r="1138" spans="3:19" x14ac:dyDescent="0.2">
      <c r="C1138" s="80"/>
      <c r="I1138" s="80"/>
      <c r="L1138" s="83"/>
      <c r="N1138" s="85"/>
      <c r="R1138" s="85"/>
      <c r="S1138" s="85"/>
    </row>
    <row r="1139" spans="3:19" x14ac:dyDescent="0.2">
      <c r="C1139" s="80"/>
      <c r="I1139" s="80"/>
      <c r="L1139" s="83"/>
      <c r="N1139" s="85"/>
      <c r="R1139" s="85"/>
      <c r="S1139" s="85"/>
    </row>
    <row r="1140" spans="3:19" x14ac:dyDescent="0.2">
      <c r="C1140" s="80"/>
      <c r="I1140" s="80"/>
      <c r="L1140" s="83"/>
      <c r="N1140" s="85"/>
      <c r="R1140" s="85"/>
      <c r="S1140" s="85"/>
    </row>
    <row r="1141" spans="3:19" x14ac:dyDescent="0.2">
      <c r="C1141" s="80"/>
      <c r="I1141" s="80"/>
      <c r="L1141" s="83"/>
      <c r="N1141" s="85"/>
      <c r="R1141" s="85"/>
      <c r="S1141" s="85"/>
    </row>
    <row r="1142" spans="3:19" x14ac:dyDescent="0.2">
      <c r="C1142" s="80"/>
      <c r="I1142" s="80"/>
      <c r="L1142" s="83"/>
      <c r="N1142" s="85"/>
      <c r="R1142" s="85"/>
      <c r="S1142" s="85"/>
    </row>
    <row r="1143" spans="3:19" x14ac:dyDescent="0.2">
      <c r="C1143" s="80"/>
      <c r="I1143" s="80"/>
      <c r="L1143" s="83"/>
      <c r="N1143" s="85"/>
      <c r="R1143" s="85"/>
      <c r="S1143" s="85"/>
    </row>
    <row r="1144" spans="3:19" x14ac:dyDescent="0.2">
      <c r="C1144" s="80"/>
      <c r="I1144" s="80"/>
      <c r="L1144" s="83"/>
      <c r="N1144" s="85"/>
      <c r="R1144" s="85"/>
      <c r="S1144" s="85"/>
    </row>
    <row r="1145" spans="3:19" x14ac:dyDescent="0.2">
      <c r="C1145" s="80"/>
      <c r="I1145" s="80"/>
      <c r="L1145" s="83"/>
      <c r="N1145" s="85"/>
      <c r="R1145" s="85"/>
      <c r="S1145" s="85"/>
    </row>
    <row r="1146" spans="3:19" x14ac:dyDescent="0.2">
      <c r="C1146" s="80"/>
      <c r="I1146" s="80"/>
      <c r="L1146" s="83"/>
      <c r="N1146" s="85"/>
      <c r="R1146" s="85"/>
      <c r="S1146" s="85"/>
    </row>
    <row r="1147" spans="3:19" x14ac:dyDescent="0.2">
      <c r="C1147" s="80"/>
      <c r="I1147" s="80"/>
      <c r="L1147" s="83"/>
      <c r="N1147" s="85"/>
      <c r="R1147" s="85"/>
      <c r="S1147" s="85"/>
    </row>
    <row r="1148" spans="3:19" x14ac:dyDescent="0.2">
      <c r="C1148" s="80"/>
      <c r="I1148" s="80"/>
      <c r="L1148" s="83"/>
      <c r="N1148" s="85"/>
      <c r="R1148" s="85"/>
      <c r="S1148" s="85"/>
    </row>
    <row r="1149" spans="3:19" x14ac:dyDescent="0.2">
      <c r="C1149" s="80"/>
      <c r="I1149" s="80"/>
      <c r="L1149" s="83"/>
      <c r="N1149" s="85"/>
      <c r="R1149" s="85"/>
      <c r="S1149" s="85"/>
    </row>
    <row r="1150" spans="3:19" x14ac:dyDescent="0.2">
      <c r="C1150" s="80"/>
      <c r="I1150" s="80"/>
      <c r="L1150" s="83"/>
      <c r="N1150" s="85"/>
      <c r="R1150" s="85"/>
      <c r="S1150" s="85"/>
    </row>
    <row r="1151" spans="3:19" x14ac:dyDescent="0.2">
      <c r="C1151" s="80"/>
      <c r="I1151" s="80"/>
      <c r="L1151" s="83"/>
      <c r="N1151" s="85"/>
      <c r="R1151" s="85"/>
      <c r="S1151" s="85"/>
    </row>
    <row r="1152" spans="3:19" x14ac:dyDescent="0.2">
      <c r="C1152" s="80"/>
      <c r="I1152" s="80"/>
      <c r="L1152" s="83"/>
      <c r="N1152" s="85"/>
      <c r="R1152" s="85"/>
      <c r="S1152" s="85"/>
    </row>
    <row r="1153" spans="3:19" x14ac:dyDescent="0.2">
      <c r="C1153" s="80"/>
      <c r="I1153" s="80"/>
      <c r="L1153" s="83"/>
      <c r="N1153" s="85"/>
      <c r="R1153" s="85"/>
      <c r="S1153" s="85"/>
    </row>
    <row r="1154" spans="3:19" x14ac:dyDescent="0.2">
      <c r="C1154" s="80"/>
      <c r="I1154" s="80"/>
      <c r="L1154" s="83"/>
      <c r="N1154" s="85"/>
      <c r="R1154" s="85"/>
      <c r="S1154" s="85"/>
    </row>
    <row r="1155" spans="3:19" x14ac:dyDescent="0.2">
      <c r="C1155" s="80"/>
      <c r="I1155" s="80"/>
      <c r="L1155" s="83"/>
      <c r="N1155" s="85"/>
      <c r="R1155" s="85"/>
      <c r="S1155" s="85"/>
    </row>
    <row r="1156" spans="3:19" x14ac:dyDescent="0.2">
      <c r="C1156" s="80"/>
      <c r="I1156" s="80"/>
      <c r="L1156" s="83"/>
      <c r="N1156" s="85"/>
      <c r="R1156" s="85"/>
      <c r="S1156" s="85"/>
    </row>
    <row r="1157" spans="3:19" x14ac:dyDescent="0.2">
      <c r="C1157" s="80"/>
      <c r="I1157" s="80"/>
      <c r="L1157" s="83"/>
      <c r="N1157" s="85"/>
      <c r="R1157" s="85"/>
      <c r="S1157" s="85"/>
    </row>
    <row r="1158" spans="3:19" x14ac:dyDescent="0.2">
      <c r="C1158" s="80"/>
      <c r="I1158" s="80"/>
      <c r="L1158" s="83"/>
      <c r="N1158" s="85"/>
      <c r="R1158" s="85"/>
      <c r="S1158" s="85"/>
    </row>
    <row r="1159" spans="3:19" x14ac:dyDescent="0.2">
      <c r="C1159" s="80"/>
      <c r="I1159" s="80"/>
      <c r="L1159" s="83"/>
      <c r="N1159" s="85"/>
      <c r="R1159" s="85"/>
      <c r="S1159" s="85"/>
    </row>
    <row r="1160" spans="3:19" x14ac:dyDescent="0.2">
      <c r="C1160" s="80"/>
      <c r="I1160" s="80"/>
      <c r="L1160" s="83"/>
      <c r="N1160" s="85"/>
      <c r="R1160" s="85"/>
      <c r="S1160" s="85"/>
    </row>
    <row r="1161" spans="3:19" x14ac:dyDescent="0.2">
      <c r="C1161" s="80"/>
      <c r="I1161" s="80"/>
      <c r="L1161" s="83"/>
      <c r="N1161" s="85"/>
      <c r="R1161" s="85"/>
      <c r="S1161" s="85"/>
    </row>
    <row r="1162" spans="3:19" x14ac:dyDescent="0.2">
      <c r="C1162" s="80"/>
      <c r="I1162" s="80"/>
      <c r="L1162" s="83"/>
      <c r="N1162" s="85"/>
      <c r="R1162" s="85"/>
      <c r="S1162" s="85"/>
    </row>
    <row r="1163" spans="3:19" x14ac:dyDescent="0.2">
      <c r="C1163" s="80"/>
      <c r="I1163" s="80"/>
      <c r="L1163" s="83"/>
      <c r="N1163" s="85"/>
      <c r="R1163" s="85"/>
      <c r="S1163" s="85"/>
    </row>
    <row r="1164" spans="3:19" x14ac:dyDescent="0.2">
      <c r="C1164" s="80"/>
      <c r="I1164" s="80"/>
      <c r="L1164" s="83"/>
      <c r="N1164" s="85"/>
      <c r="R1164" s="85"/>
      <c r="S1164" s="85"/>
    </row>
    <row r="1165" spans="3:19" x14ac:dyDescent="0.2">
      <c r="C1165" s="80"/>
      <c r="I1165" s="80"/>
      <c r="L1165" s="83"/>
      <c r="N1165" s="85"/>
      <c r="R1165" s="85"/>
      <c r="S1165" s="85"/>
    </row>
    <row r="1166" spans="3:19" x14ac:dyDescent="0.2">
      <c r="N1166" s="85"/>
    </row>
    <row r="1167" spans="3:19" x14ac:dyDescent="0.2">
      <c r="N1167" s="85"/>
    </row>
    <row r="1168" spans="3:19" x14ac:dyDescent="0.2">
      <c r="N1168" s="85"/>
    </row>
    <row r="1169" spans="3:19" x14ac:dyDescent="0.2">
      <c r="C1169" s="80"/>
      <c r="I1169" s="80"/>
      <c r="L1169" s="83"/>
      <c r="N1169" s="85"/>
      <c r="R1169" s="85"/>
      <c r="S1169" s="85"/>
    </row>
    <row r="1170" spans="3:19" x14ac:dyDescent="0.2">
      <c r="C1170" s="80"/>
      <c r="I1170" s="80"/>
      <c r="L1170" s="83"/>
      <c r="N1170" s="85"/>
      <c r="R1170" s="85"/>
      <c r="S1170" s="85"/>
    </row>
    <row r="1171" spans="3:19" x14ac:dyDescent="0.2">
      <c r="C1171" s="80"/>
      <c r="I1171" s="80"/>
      <c r="L1171" s="83"/>
      <c r="N1171" s="85"/>
      <c r="R1171" s="85"/>
      <c r="S1171" s="85"/>
    </row>
    <row r="1172" spans="3:19" x14ac:dyDescent="0.2">
      <c r="C1172" s="80"/>
      <c r="I1172" s="80"/>
      <c r="L1172" s="83"/>
      <c r="N1172" s="85"/>
      <c r="R1172" s="85"/>
      <c r="S1172" s="85"/>
    </row>
    <row r="1173" spans="3:19" x14ac:dyDescent="0.2">
      <c r="C1173" s="80"/>
      <c r="I1173" s="80"/>
      <c r="L1173" s="83"/>
      <c r="N1173" s="85"/>
      <c r="R1173" s="85"/>
      <c r="S1173" s="85"/>
    </row>
    <row r="1174" spans="3:19" x14ac:dyDescent="0.2">
      <c r="C1174" s="80"/>
      <c r="I1174" s="80"/>
      <c r="L1174" s="83"/>
      <c r="N1174" s="85"/>
      <c r="R1174" s="85"/>
      <c r="S1174" s="85"/>
    </row>
    <row r="1175" spans="3:19" x14ac:dyDescent="0.2">
      <c r="C1175" s="80"/>
      <c r="I1175" s="80"/>
      <c r="L1175" s="83"/>
      <c r="N1175" s="85"/>
      <c r="R1175" s="85"/>
      <c r="S1175" s="85"/>
    </row>
    <row r="1176" spans="3:19" x14ac:dyDescent="0.2">
      <c r="C1176" s="80"/>
      <c r="I1176" s="80"/>
      <c r="L1176" s="83"/>
      <c r="N1176" s="85"/>
      <c r="R1176" s="85"/>
      <c r="S1176" s="85"/>
    </row>
    <row r="1177" spans="3:19" x14ac:dyDescent="0.2">
      <c r="C1177" s="80"/>
      <c r="I1177" s="80"/>
      <c r="L1177" s="83"/>
      <c r="N1177" s="85"/>
      <c r="R1177" s="85"/>
      <c r="S1177" s="85"/>
    </row>
    <row r="1178" spans="3:19" x14ac:dyDescent="0.2">
      <c r="C1178" s="80"/>
      <c r="I1178" s="80"/>
      <c r="L1178" s="83"/>
      <c r="N1178" s="85"/>
      <c r="R1178" s="85"/>
      <c r="S1178" s="85"/>
    </row>
    <row r="1179" spans="3:19" x14ac:dyDescent="0.2">
      <c r="C1179" s="80"/>
      <c r="I1179" s="80"/>
      <c r="L1179" s="83"/>
      <c r="N1179" s="85"/>
      <c r="R1179" s="85"/>
      <c r="S1179" s="85"/>
    </row>
    <row r="1180" spans="3:19" x14ac:dyDescent="0.2">
      <c r="C1180" s="80"/>
      <c r="I1180" s="80"/>
      <c r="L1180" s="83"/>
      <c r="N1180" s="85"/>
      <c r="R1180" s="85"/>
      <c r="S1180" s="85"/>
    </row>
    <row r="1181" spans="3:19" x14ac:dyDescent="0.2">
      <c r="C1181" s="80"/>
      <c r="I1181" s="80"/>
      <c r="L1181" s="83"/>
      <c r="N1181" s="85"/>
      <c r="R1181" s="85"/>
      <c r="S1181" s="85"/>
    </row>
    <row r="1182" spans="3:19" x14ac:dyDescent="0.2">
      <c r="C1182" s="80"/>
      <c r="I1182" s="80"/>
      <c r="L1182" s="83"/>
      <c r="N1182" s="85"/>
      <c r="R1182" s="85"/>
      <c r="S1182" s="85"/>
    </row>
    <row r="1183" spans="3:19" x14ac:dyDescent="0.2">
      <c r="C1183" s="80"/>
      <c r="I1183" s="80"/>
      <c r="L1183" s="83"/>
      <c r="N1183" s="85"/>
      <c r="R1183" s="85"/>
      <c r="S1183" s="85"/>
    </row>
    <row r="1184" spans="3:19" x14ac:dyDescent="0.2">
      <c r="C1184" s="80"/>
      <c r="I1184" s="80"/>
      <c r="L1184" s="83"/>
      <c r="N1184" s="85"/>
      <c r="R1184" s="85"/>
      <c r="S1184" s="85"/>
    </row>
    <row r="1185" spans="3:19" x14ac:dyDescent="0.2">
      <c r="C1185" s="80"/>
      <c r="I1185" s="80"/>
      <c r="L1185" s="83"/>
      <c r="N1185" s="85"/>
      <c r="R1185" s="85"/>
      <c r="S1185" s="85"/>
    </row>
    <row r="1186" spans="3:19" x14ac:dyDescent="0.2">
      <c r="C1186" s="80"/>
      <c r="I1186" s="80"/>
      <c r="L1186" s="83"/>
      <c r="N1186" s="85"/>
      <c r="R1186" s="85"/>
      <c r="S1186" s="85"/>
    </row>
    <row r="1187" spans="3:19" x14ac:dyDescent="0.2">
      <c r="C1187" s="80"/>
      <c r="I1187" s="80"/>
      <c r="L1187" s="83"/>
      <c r="N1187" s="85"/>
      <c r="R1187" s="85"/>
      <c r="S1187" s="85"/>
    </row>
    <row r="1188" spans="3:19" x14ac:dyDescent="0.2">
      <c r="C1188" s="80"/>
      <c r="I1188" s="80"/>
      <c r="L1188" s="83"/>
      <c r="N1188" s="85"/>
      <c r="R1188" s="85"/>
      <c r="S1188" s="85"/>
    </row>
    <row r="1189" spans="3:19" x14ac:dyDescent="0.2">
      <c r="C1189" s="80"/>
      <c r="I1189" s="80"/>
      <c r="L1189" s="83"/>
      <c r="N1189" s="85"/>
      <c r="R1189" s="85"/>
      <c r="S1189" s="85"/>
    </row>
    <row r="1190" spans="3:19" x14ac:dyDescent="0.2">
      <c r="C1190" s="80"/>
      <c r="I1190" s="80"/>
      <c r="L1190" s="83"/>
      <c r="N1190" s="85"/>
      <c r="R1190" s="85"/>
      <c r="S1190" s="85"/>
    </row>
    <row r="1191" spans="3:19" x14ac:dyDescent="0.2">
      <c r="C1191" s="80"/>
      <c r="I1191" s="80"/>
      <c r="L1191" s="83"/>
      <c r="N1191" s="85"/>
      <c r="R1191" s="85"/>
      <c r="S1191" s="85"/>
    </row>
    <row r="1192" spans="3:19" x14ac:dyDescent="0.2">
      <c r="C1192" s="80"/>
      <c r="I1192" s="80"/>
      <c r="L1192" s="83"/>
      <c r="N1192" s="85"/>
      <c r="R1192" s="85"/>
      <c r="S1192" s="85"/>
    </row>
    <row r="1193" spans="3:19" x14ac:dyDescent="0.2">
      <c r="C1193" s="80"/>
      <c r="I1193" s="80"/>
      <c r="L1193" s="83"/>
      <c r="N1193" s="85"/>
      <c r="R1193" s="85"/>
      <c r="S1193" s="85"/>
    </row>
    <row r="1194" spans="3:19" x14ac:dyDescent="0.2">
      <c r="C1194" s="80"/>
      <c r="I1194" s="80"/>
      <c r="L1194" s="83"/>
      <c r="N1194" s="85"/>
      <c r="R1194" s="85"/>
      <c r="S1194" s="85"/>
    </row>
    <row r="1195" spans="3:19" x14ac:dyDescent="0.2">
      <c r="C1195" s="80"/>
      <c r="I1195" s="80"/>
      <c r="L1195" s="83"/>
      <c r="N1195" s="85"/>
      <c r="R1195" s="85"/>
      <c r="S1195" s="85"/>
    </row>
    <row r="1196" spans="3:19" x14ac:dyDescent="0.2">
      <c r="C1196" s="80"/>
      <c r="I1196" s="80"/>
      <c r="L1196" s="83"/>
      <c r="N1196" s="85"/>
      <c r="R1196" s="85"/>
      <c r="S1196" s="85"/>
    </row>
    <row r="1197" spans="3:19" x14ac:dyDescent="0.2">
      <c r="C1197" s="80"/>
      <c r="I1197" s="80"/>
      <c r="L1197" s="83"/>
      <c r="N1197" s="85"/>
      <c r="R1197" s="85"/>
      <c r="S1197" s="85"/>
    </row>
    <row r="1198" spans="3:19" x14ac:dyDescent="0.2">
      <c r="C1198" s="80"/>
      <c r="I1198" s="80"/>
      <c r="L1198" s="83"/>
      <c r="N1198" s="85"/>
      <c r="R1198" s="85"/>
      <c r="S1198" s="85"/>
    </row>
    <row r="1199" spans="3:19" x14ac:dyDescent="0.2">
      <c r="C1199" s="80"/>
      <c r="I1199" s="80"/>
      <c r="L1199" s="83"/>
      <c r="N1199" s="85"/>
      <c r="R1199" s="85"/>
      <c r="S1199" s="85"/>
    </row>
    <row r="1200" spans="3:19" x14ac:dyDescent="0.2">
      <c r="C1200" s="80"/>
      <c r="I1200" s="80"/>
      <c r="L1200" s="83"/>
      <c r="N1200" s="85"/>
      <c r="R1200" s="85"/>
      <c r="S1200" s="85"/>
    </row>
    <row r="1201" spans="3:19" x14ac:dyDescent="0.2">
      <c r="C1201" s="80"/>
      <c r="I1201" s="80"/>
      <c r="L1201" s="83"/>
      <c r="N1201" s="85"/>
      <c r="R1201" s="85"/>
      <c r="S1201" s="85"/>
    </row>
    <row r="1202" spans="3:19" x14ac:dyDescent="0.2">
      <c r="C1202" s="80"/>
      <c r="I1202" s="80"/>
      <c r="L1202" s="83"/>
      <c r="N1202" s="85"/>
      <c r="R1202" s="85"/>
      <c r="S1202" s="85"/>
    </row>
    <row r="1203" spans="3:19" x14ac:dyDescent="0.2">
      <c r="C1203" s="80"/>
      <c r="I1203" s="80"/>
      <c r="L1203" s="83"/>
      <c r="N1203" s="85"/>
      <c r="R1203" s="85"/>
      <c r="S1203" s="85"/>
    </row>
    <row r="1204" spans="3:19" x14ac:dyDescent="0.2">
      <c r="C1204" s="80"/>
      <c r="I1204" s="80"/>
      <c r="L1204" s="83"/>
      <c r="N1204" s="85"/>
      <c r="R1204" s="85"/>
      <c r="S1204" s="85"/>
    </row>
    <row r="1205" spans="3:19" x14ac:dyDescent="0.2">
      <c r="C1205" s="80"/>
      <c r="I1205" s="80"/>
      <c r="L1205" s="83"/>
      <c r="N1205" s="85"/>
      <c r="R1205" s="85"/>
      <c r="S1205" s="85"/>
    </row>
    <row r="1206" spans="3:19" x14ac:dyDescent="0.2">
      <c r="C1206" s="80"/>
      <c r="I1206" s="80"/>
      <c r="L1206" s="83"/>
      <c r="N1206" s="85"/>
      <c r="R1206" s="85"/>
      <c r="S1206" s="85"/>
    </row>
    <row r="1207" spans="3:19" x14ac:dyDescent="0.2">
      <c r="C1207" s="80"/>
      <c r="I1207" s="80"/>
      <c r="L1207" s="83"/>
      <c r="N1207" s="85"/>
      <c r="R1207" s="85"/>
      <c r="S1207" s="85"/>
    </row>
    <row r="1208" spans="3:19" x14ac:dyDescent="0.2">
      <c r="C1208" s="80"/>
      <c r="I1208" s="80"/>
      <c r="L1208" s="83"/>
      <c r="N1208" s="85"/>
      <c r="R1208" s="85"/>
      <c r="S1208" s="85"/>
    </row>
    <row r="1209" spans="3:19" x14ac:dyDescent="0.2">
      <c r="C1209" s="80"/>
      <c r="I1209" s="80"/>
      <c r="L1209" s="83"/>
      <c r="N1209" s="85"/>
      <c r="R1209" s="85"/>
      <c r="S1209" s="85"/>
    </row>
    <row r="1210" spans="3:19" x14ac:dyDescent="0.2">
      <c r="C1210" s="80"/>
      <c r="I1210" s="80"/>
      <c r="L1210" s="83"/>
      <c r="N1210" s="85"/>
      <c r="R1210" s="85"/>
      <c r="S1210" s="85"/>
    </row>
    <row r="1211" spans="3:19" x14ac:dyDescent="0.2">
      <c r="C1211" s="80"/>
      <c r="I1211" s="80"/>
      <c r="L1211" s="83"/>
      <c r="N1211" s="85"/>
      <c r="R1211" s="85"/>
      <c r="S1211" s="85"/>
    </row>
    <row r="1212" spans="3:19" x14ac:dyDescent="0.2">
      <c r="N1212" s="85"/>
    </row>
    <row r="1213" spans="3:19" x14ac:dyDescent="0.2">
      <c r="N1213" s="85"/>
    </row>
    <row r="1214" spans="3:19" x14ac:dyDescent="0.2">
      <c r="N1214" s="85"/>
    </row>
    <row r="1215" spans="3:19" x14ac:dyDescent="0.2">
      <c r="N1215" s="85"/>
    </row>
    <row r="1216" spans="3:19" x14ac:dyDescent="0.2">
      <c r="N1216" s="85"/>
    </row>
    <row r="1217" spans="14:14" x14ac:dyDescent="0.2">
      <c r="N1217" s="85"/>
    </row>
    <row r="1218" spans="14:14" x14ac:dyDescent="0.2">
      <c r="N1218" s="85"/>
    </row>
    <row r="1219" spans="14:14" x14ac:dyDescent="0.2">
      <c r="N1219" s="85"/>
    </row>
    <row r="1220" spans="14:14" x14ac:dyDescent="0.2">
      <c r="N1220" s="85"/>
    </row>
    <row r="1221" spans="14:14" x14ac:dyDescent="0.2">
      <c r="N1221" s="85"/>
    </row>
    <row r="1222" spans="14:14" x14ac:dyDescent="0.2">
      <c r="N1222" s="85"/>
    </row>
    <row r="1223" spans="14:14" x14ac:dyDescent="0.2">
      <c r="N1223" s="85"/>
    </row>
    <row r="1224" spans="14:14" x14ac:dyDescent="0.2">
      <c r="N1224" s="85"/>
    </row>
    <row r="1225" spans="14:14" x14ac:dyDescent="0.2">
      <c r="N1225" s="85"/>
    </row>
    <row r="1226" spans="14:14" x14ac:dyDescent="0.2">
      <c r="N1226" s="85"/>
    </row>
    <row r="1227" spans="14:14" x14ac:dyDescent="0.2">
      <c r="N1227" s="85"/>
    </row>
    <row r="1228" spans="14:14" x14ac:dyDescent="0.2">
      <c r="N1228" s="85"/>
    </row>
    <row r="1229" spans="14:14" x14ac:dyDescent="0.2">
      <c r="N1229" s="85"/>
    </row>
    <row r="1230" spans="14:14" x14ac:dyDescent="0.2">
      <c r="N1230" s="85"/>
    </row>
    <row r="1231" spans="14:14" x14ac:dyDescent="0.2">
      <c r="N1231" s="85"/>
    </row>
    <row r="1232" spans="14:14" x14ac:dyDescent="0.2">
      <c r="N1232" s="85"/>
    </row>
    <row r="1233" spans="14:14" x14ac:dyDescent="0.2">
      <c r="N1233" s="85"/>
    </row>
    <row r="1234" spans="14:14" x14ac:dyDescent="0.2">
      <c r="N1234" s="85"/>
    </row>
    <row r="1235" spans="14:14" x14ac:dyDescent="0.2">
      <c r="N1235" s="85"/>
    </row>
    <row r="1236" spans="14:14" x14ac:dyDescent="0.2">
      <c r="N1236" s="85"/>
    </row>
    <row r="1237" spans="14:14" x14ac:dyDescent="0.2">
      <c r="N1237" s="85"/>
    </row>
    <row r="1238" spans="14:14" x14ac:dyDescent="0.2">
      <c r="N1238" s="85"/>
    </row>
    <row r="1239" spans="14:14" x14ac:dyDescent="0.2">
      <c r="N1239" s="85"/>
    </row>
    <row r="1240" spans="14:14" x14ac:dyDescent="0.2">
      <c r="N1240" s="85"/>
    </row>
    <row r="1241" spans="14:14" x14ac:dyDescent="0.2">
      <c r="N1241" s="85"/>
    </row>
    <row r="1242" spans="14:14" x14ac:dyDescent="0.2">
      <c r="N1242" s="85"/>
    </row>
    <row r="1243" spans="14:14" x14ac:dyDescent="0.2">
      <c r="N1243" s="85"/>
    </row>
    <row r="1244" spans="14:14" x14ac:dyDescent="0.2">
      <c r="N1244" s="85"/>
    </row>
    <row r="1245" spans="14:14" x14ac:dyDescent="0.2">
      <c r="N1245" s="85"/>
    </row>
    <row r="1246" spans="14:14" x14ac:dyDescent="0.2">
      <c r="N1246" s="85"/>
    </row>
    <row r="1247" spans="14:14" x14ac:dyDescent="0.2">
      <c r="N1247" s="85"/>
    </row>
    <row r="1248" spans="14:14" x14ac:dyDescent="0.2">
      <c r="N1248" s="85"/>
    </row>
    <row r="1249" spans="14:14" x14ac:dyDescent="0.2">
      <c r="N1249" s="85"/>
    </row>
    <row r="1250" spans="14:14" x14ac:dyDescent="0.2">
      <c r="N1250" s="85"/>
    </row>
    <row r="1251" spans="14:14" x14ac:dyDescent="0.2">
      <c r="N1251" s="85"/>
    </row>
    <row r="1252" spans="14:14" x14ac:dyDescent="0.2">
      <c r="N1252" s="85"/>
    </row>
    <row r="1253" spans="14:14" x14ac:dyDescent="0.2">
      <c r="N1253" s="85"/>
    </row>
    <row r="1254" spans="14:14" x14ac:dyDescent="0.2">
      <c r="N1254" s="85"/>
    </row>
    <row r="1255" spans="14:14" x14ac:dyDescent="0.2">
      <c r="N1255" s="85"/>
    </row>
    <row r="1256" spans="14:14" x14ac:dyDescent="0.2">
      <c r="N1256" s="85"/>
    </row>
    <row r="1257" spans="14:14" x14ac:dyDescent="0.2">
      <c r="N1257" s="85"/>
    </row>
    <row r="1258" spans="14:14" x14ac:dyDescent="0.2">
      <c r="N1258" s="85"/>
    </row>
    <row r="1259" spans="14:14" x14ac:dyDescent="0.2">
      <c r="N1259" s="85"/>
    </row>
    <row r="1260" spans="14:14" x14ac:dyDescent="0.2">
      <c r="N1260" s="85"/>
    </row>
    <row r="1261" spans="14:14" x14ac:dyDescent="0.2">
      <c r="N1261" s="85"/>
    </row>
    <row r="1262" spans="14:14" x14ac:dyDescent="0.2">
      <c r="N1262" s="85"/>
    </row>
    <row r="1263" spans="14:14" x14ac:dyDescent="0.2">
      <c r="N1263" s="85"/>
    </row>
    <row r="1264" spans="14:14" x14ac:dyDescent="0.2">
      <c r="N1264" s="85"/>
    </row>
    <row r="1265" spans="14:14" x14ac:dyDescent="0.2">
      <c r="N1265" s="85"/>
    </row>
    <row r="1266" spans="14:14" x14ac:dyDescent="0.2">
      <c r="N1266" s="85"/>
    </row>
    <row r="1267" spans="14:14" x14ac:dyDescent="0.2">
      <c r="N1267" s="85"/>
    </row>
    <row r="1268" spans="14:14" x14ac:dyDescent="0.2">
      <c r="N1268" s="85"/>
    </row>
    <row r="1269" spans="14:14" x14ac:dyDescent="0.2">
      <c r="N1269" s="85"/>
    </row>
    <row r="1270" spans="14:14" x14ac:dyDescent="0.2">
      <c r="N1270" s="85"/>
    </row>
    <row r="1271" spans="14:14" x14ac:dyDescent="0.2">
      <c r="N1271" s="85"/>
    </row>
    <row r="1272" spans="14:14" x14ac:dyDescent="0.2">
      <c r="N1272" s="85"/>
    </row>
    <row r="1273" spans="14:14" x14ac:dyDescent="0.2">
      <c r="N1273" s="85"/>
    </row>
    <row r="1274" spans="14:14" x14ac:dyDescent="0.2">
      <c r="N1274" s="85"/>
    </row>
    <row r="1275" spans="14:14" x14ac:dyDescent="0.2">
      <c r="N1275" s="85"/>
    </row>
    <row r="1276" spans="14:14" x14ac:dyDescent="0.2">
      <c r="N1276" s="85"/>
    </row>
    <row r="1277" spans="14:14" x14ac:dyDescent="0.2">
      <c r="N1277" s="85"/>
    </row>
    <row r="1278" spans="14:14" x14ac:dyDescent="0.2">
      <c r="N1278" s="85"/>
    </row>
    <row r="1279" spans="14:14" x14ac:dyDescent="0.2">
      <c r="N1279" s="85"/>
    </row>
    <row r="1280" spans="14:14" x14ac:dyDescent="0.2">
      <c r="N1280" s="85"/>
    </row>
    <row r="1281" spans="14:14" x14ac:dyDescent="0.2">
      <c r="N1281" s="85"/>
    </row>
    <row r="1282" spans="14:14" x14ac:dyDescent="0.2">
      <c r="N1282" s="85"/>
    </row>
    <row r="1283" spans="14:14" x14ac:dyDescent="0.2">
      <c r="N1283" s="85"/>
    </row>
    <row r="1284" spans="14:14" x14ac:dyDescent="0.2">
      <c r="N1284" s="85"/>
    </row>
    <row r="1285" spans="14:14" x14ac:dyDescent="0.2">
      <c r="N1285" s="85"/>
    </row>
    <row r="1286" spans="14:14" x14ac:dyDescent="0.2">
      <c r="N1286" s="85"/>
    </row>
    <row r="1287" spans="14:14" x14ac:dyDescent="0.2">
      <c r="N1287" s="85"/>
    </row>
    <row r="1288" spans="14:14" x14ac:dyDescent="0.2">
      <c r="N1288" s="85"/>
    </row>
    <row r="1289" spans="14:14" x14ac:dyDescent="0.2">
      <c r="N1289" s="85"/>
    </row>
    <row r="1290" spans="14:14" x14ac:dyDescent="0.2">
      <c r="N1290" s="85"/>
    </row>
    <row r="1291" spans="14:14" x14ac:dyDescent="0.2">
      <c r="N1291" s="85"/>
    </row>
    <row r="1292" spans="14:14" x14ac:dyDescent="0.2">
      <c r="N1292" s="85"/>
    </row>
    <row r="1293" spans="14:14" x14ac:dyDescent="0.2">
      <c r="N1293" s="85"/>
    </row>
    <row r="1294" spans="14:14" x14ac:dyDescent="0.2">
      <c r="N1294" s="85"/>
    </row>
    <row r="1295" spans="14:14" x14ac:dyDescent="0.2">
      <c r="N1295" s="85"/>
    </row>
    <row r="1296" spans="14:14" x14ac:dyDescent="0.2">
      <c r="N1296" s="85"/>
    </row>
    <row r="1297" spans="14:14" x14ac:dyDescent="0.2">
      <c r="N1297" s="85"/>
    </row>
    <row r="1298" spans="14:14" x14ac:dyDescent="0.2">
      <c r="N1298" s="85"/>
    </row>
    <row r="1299" spans="14:14" x14ac:dyDescent="0.2">
      <c r="N1299" s="85"/>
    </row>
    <row r="1300" spans="14:14" x14ac:dyDescent="0.2">
      <c r="N1300" s="85"/>
    </row>
    <row r="1301" spans="14:14" x14ac:dyDescent="0.2">
      <c r="N1301" s="85"/>
    </row>
    <row r="1302" spans="14:14" x14ac:dyDescent="0.2">
      <c r="N1302" s="85"/>
    </row>
    <row r="1303" spans="14:14" x14ac:dyDescent="0.2">
      <c r="N1303" s="85"/>
    </row>
    <row r="1304" spans="14:14" x14ac:dyDescent="0.2">
      <c r="N1304" s="85"/>
    </row>
    <row r="1305" spans="14:14" x14ac:dyDescent="0.2">
      <c r="N1305" s="85"/>
    </row>
    <row r="1306" spans="14:14" x14ac:dyDescent="0.2">
      <c r="N1306" s="85"/>
    </row>
  </sheetData>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sheetPr>
  <dimension ref="A1:S13266"/>
  <sheetViews>
    <sheetView workbookViewId="0">
      <pane ySplit="1" topLeftCell="A2" activePane="bottomLeft" state="frozen"/>
      <selection pane="bottomLeft"/>
    </sheetView>
  </sheetViews>
  <sheetFormatPr baseColWidth="10" defaultColWidth="9.140625" defaultRowHeight="12.75" x14ac:dyDescent="0.2"/>
  <cols>
    <col min="1" max="1" width="56.85546875" style="33" customWidth="1"/>
    <col min="2" max="2" width="12.5703125" style="80" customWidth="1"/>
    <col min="3" max="3" width="11.5703125" style="81" customWidth="1"/>
    <col min="4" max="4" width="8.85546875" style="80" customWidth="1"/>
    <col min="5" max="5" width="8.42578125" style="80" customWidth="1"/>
    <col min="6" max="6" width="9.42578125" style="80" customWidth="1"/>
    <col min="7" max="7" width="9.140625" style="80"/>
    <col min="8" max="8" width="7.42578125" style="80" customWidth="1"/>
    <col min="9" max="9" width="11.7109375" style="82" customWidth="1"/>
    <col min="10" max="10" width="8" style="80" customWidth="1"/>
    <col min="11" max="11" width="10.85546875" style="83" customWidth="1"/>
    <col min="12" max="12" width="12.85546875" style="84" customWidth="1"/>
    <col min="13" max="13" width="9.140625" style="83"/>
    <col min="14" max="14" width="9.5703125" style="83" customWidth="1"/>
    <col min="15" max="15" width="9.7109375" style="83" customWidth="1"/>
    <col min="16" max="16" width="12.7109375" style="83" customWidth="1"/>
    <col min="17" max="17" width="8.85546875" style="83" customWidth="1"/>
    <col min="18" max="18" width="10.28515625" style="86" customWidth="1"/>
    <col min="19" max="19" width="10.42578125" style="86" customWidth="1"/>
    <col min="20" max="16384" width="9.140625" style="33"/>
  </cols>
  <sheetData>
    <row r="1" spans="1:19" ht="53.25" customHeight="1" x14ac:dyDescent="0.4">
      <c r="A1" s="72" t="s">
        <v>686</v>
      </c>
      <c r="B1" s="73"/>
      <c r="C1" s="74" t="s">
        <v>671</v>
      </c>
      <c r="D1" s="73" t="s">
        <v>672</v>
      </c>
      <c r="E1" s="73" t="s">
        <v>673</v>
      </c>
      <c r="F1" s="73" t="s">
        <v>674</v>
      </c>
      <c r="G1" s="73" t="s">
        <v>675</v>
      </c>
      <c r="H1" s="73" t="s">
        <v>666</v>
      </c>
      <c r="I1" s="75" t="s">
        <v>416</v>
      </c>
      <c r="J1" s="73" t="s">
        <v>676</v>
      </c>
      <c r="K1" s="76"/>
      <c r="L1" s="77" t="s">
        <v>678</v>
      </c>
      <c r="M1" s="76" t="s">
        <v>679</v>
      </c>
      <c r="N1" s="76" t="s">
        <v>680</v>
      </c>
      <c r="O1" s="76" t="s">
        <v>681</v>
      </c>
      <c r="P1" s="76" t="s">
        <v>682</v>
      </c>
      <c r="Q1" s="76" t="s">
        <v>683</v>
      </c>
      <c r="R1" s="78" t="s">
        <v>684</v>
      </c>
      <c r="S1" s="78" t="s">
        <v>685</v>
      </c>
    </row>
    <row r="2" spans="1:19" x14ac:dyDescent="0.2">
      <c r="C2" s="81">
        <v>1</v>
      </c>
      <c r="D2" s="80">
        <v>392</v>
      </c>
      <c r="E2" s="80">
        <v>0</v>
      </c>
      <c r="F2" s="80">
        <v>392</v>
      </c>
      <c r="G2" s="80">
        <v>0</v>
      </c>
      <c r="H2" s="80">
        <v>392</v>
      </c>
      <c r="I2" s="82">
        <v>0</v>
      </c>
      <c r="J2" s="80">
        <v>0</v>
      </c>
      <c r="L2" s="84">
        <v>1</v>
      </c>
      <c r="M2" s="83">
        <v>1</v>
      </c>
      <c r="N2" s="85">
        <v>4.8482000000000002E-7</v>
      </c>
      <c r="O2" s="83">
        <v>0.99999899999999997</v>
      </c>
      <c r="P2" s="85">
        <v>9.6964000000000005E-7</v>
      </c>
      <c r="Q2" s="83">
        <v>1</v>
      </c>
      <c r="R2" s="86">
        <v>9.6964000000000005E-7</v>
      </c>
      <c r="S2" s="86">
        <v>9.7015099999999996E-7</v>
      </c>
    </row>
    <row r="3" spans="1:19" x14ac:dyDescent="0.2">
      <c r="C3" s="81">
        <v>0.99990000000000001</v>
      </c>
      <c r="D3" s="80">
        <v>467</v>
      </c>
      <c r="E3" s="80">
        <v>0</v>
      </c>
      <c r="F3" s="80">
        <v>467</v>
      </c>
      <c r="G3" s="80">
        <v>0</v>
      </c>
      <c r="H3" s="80">
        <v>467</v>
      </c>
      <c r="I3" s="82">
        <v>0</v>
      </c>
      <c r="J3" s="80">
        <v>0</v>
      </c>
      <c r="L3" s="84">
        <v>1</v>
      </c>
      <c r="M3" s="83">
        <v>2</v>
      </c>
      <c r="N3" s="85">
        <v>9.6964100000000007E-7</v>
      </c>
      <c r="O3" s="83">
        <v>2</v>
      </c>
      <c r="P3" s="85">
        <v>1.9392800000000001E-6</v>
      </c>
      <c r="Q3" s="83">
        <v>2</v>
      </c>
      <c r="R3" s="86">
        <v>9.6964100000000007E-7</v>
      </c>
      <c r="S3" s="86">
        <v>9.7015099999999996E-7</v>
      </c>
    </row>
    <row r="4" spans="1:19" x14ac:dyDescent="0.2">
      <c r="C4" s="81">
        <v>0.99980000000000002</v>
      </c>
      <c r="D4" s="80">
        <v>482</v>
      </c>
      <c r="E4" s="80">
        <v>0</v>
      </c>
      <c r="F4" s="80">
        <v>482</v>
      </c>
      <c r="G4" s="80">
        <v>0</v>
      </c>
      <c r="H4" s="80">
        <v>482</v>
      </c>
      <c r="I4" s="82">
        <v>0</v>
      </c>
      <c r="J4" s="80">
        <v>0</v>
      </c>
      <c r="L4" s="84">
        <v>1</v>
      </c>
      <c r="M4" s="83">
        <v>3</v>
      </c>
      <c r="N4" s="85">
        <v>1.45446E-6</v>
      </c>
      <c r="O4" s="83">
        <v>3</v>
      </c>
      <c r="P4" s="85">
        <v>2.9089300000000002E-6</v>
      </c>
      <c r="Q4" s="83">
        <v>3</v>
      </c>
      <c r="R4" s="86">
        <v>9.696420000000001E-7</v>
      </c>
      <c r="S4" s="86">
        <v>9.7015099999999996E-7</v>
      </c>
    </row>
    <row r="5" spans="1:19" x14ac:dyDescent="0.2">
      <c r="C5" s="81">
        <v>0.99970000000000003</v>
      </c>
      <c r="D5" s="80">
        <v>490</v>
      </c>
      <c r="E5" s="80">
        <v>0</v>
      </c>
      <c r="F5" s="80">
        <v>490</v>
      </c>
      <c r="G5" s="80">
        <v>0</v>
      </c>
      <c r="H5" s="80">
        <v>490</v>
      </c>
      <c r="I5" s="82">
        <v>0</v>
      </c>
      <c r="J5" s="80">
        <v>0</v>
      </c>
      <c r="L5" s="84">
        <v>1</v>
      </c>
      <c r="M5" s="83">
        <v>4</v>
      </c>
      <c r="N5" s="85">
        <v>1.9392899999999999E-6</v>
      </c>
      <c r="O5" s="83">
        <v>4</v>
      </c>
      <c r="P5" s="85">
        <v>3.87857E-6</v>
      </c>
      <c r="Q5" s="83">
        <v>4</v>
      </c>
      <c r="R5" s="86">
        <v>9.6964399999999994E-7</v>
      </c>
      <c r="S5" s="86">
        <v>9.7015099999999996E-7</v>
      </c>
    </row>
    <row r="6" spans="1:19" x14ac:dyDescent="0.2">
      <c r="C6" s="81">
        <v>0.99960000000000004</v>
      </c>
      <c r="D6" s="80">
        <v>551</v>
      </c>
      <c r="E6" s="80">
        <v>0</v>
      </c>
      <c r="F6" s="80">
        <v>551</v>
      </c>
      <c r="G6" s="80">
        <v>0</v>
      </c>
      <c r="H6" s="80">
        <v>551</v>
      </c>
      <c r="I6" s="82">
        <v>0</v>
      </c>
      <c r="J6" s="80">
        <v>0</v>
      </c>
      <c r="L6" s="84">
        <v>1</v>
      </c>
      <c r="M6" s="83">
        <v>5</v>
      </c>
      <c r="N6" s="85">
        <v>2.4241100000000001E-6</v>
      </c>
      <c r="O6" s="83">
        <v>5</v>
      </c>
      <c r="P6" s="85">
        <v>4.8482200000000001E-6</v>
      </c>
      <c r="Q6" s="83">
        <v>5</v>
      </c>
      <c r="R6" s="86">
        <v>9.6964499999999997E-7</v>
      </c>
      <c r="S6" s="86">
        <v>9.7015099999999996E-7</v>
      </c>
    </row>
    <row r="7" spans="1:19" x14ac:dyDescent="0.2">
      <c r="C7" s="81">
        <v>0.99950000000000006</v>
      </c>
      <c r="D7" s="80">
        <v>558</v>
      </c>
      <c r="E7" s="80">
        <v>0</v>
      </c>
      <c r="F7" s="80">
        <v>558</v>
      </c>
      <c r="G7" s="80">
        <v>0</v>
      </c>
      <c r="H7" s="80">
        <v>558</v>
      </c>
      <c r="I7" s="82">
        <v>0</v>
      </c>
      <c r="J7" s="80">
        <v>0</v>
      </c>
      <c r="L7" s="84">
        <v>1</v>
      </c>
      <c r="M7" s="83">
        <v>6</v>
      </c>
      <c r="N7" s="85">
        <v>2.9089400000000001E-6</v>
      </c>
      <c r="O7" s="83">
        <v>5.9999900000000004</v>
      </c>
      <c r="P7" s="85">
        <v>5.8178800000000001E-6</v>
      </c>
      <c r="Q7" s="83">
        <v>6</v>
      </c>
      <c r="R7" s="86">
        <v>9.69646E-7</v>
      </c>
      <c r="S7" s="86">
        <v>9.7015099999999996E-7</v>
      </c>
    </row>
    <row r="8" spans="1:19" x14ac:dyDescent="0.2">
      <c r="C8" s="81">
        <v>0.99939999999999996</v>
      </c>
      <c r="D8" s="80">
        <v>593</v>
      </c>
      <c r="E8" s="80">
        <v>0</v>
      </c>
      <c r="F8" s="80">
        <v>593</v>
      </c>
      <c r="G8" s="80">
        <v>0</v>
      </c>
      <c r="H8" s="80">
        <v>593</v>
      </c>
      <c r="I8" s="82">
        <v>0</v>
      </c>
      <c r="J8" s="80">
        <v>0</v>
      </c>
      <c r="L8" s="84">
        <v>1</v>
      </c>
      <c r="M8" s="83">
        <v>7</v>
      </c>
      <c r="N8" s="85">
        <v>3.39377E-6</v>
      </c>
      <c r="O8" s="83">
        <v>6.9999900000000004</v>
      </c>
      <c r="P8" s="85">
        <v>6.7875300000000002E-6</v>
      </c>
      <c r="Q8" s="83">
        <v>7</v>
      </c>
      <c r="R8" s="86">
        <v>9.6964700000000003E-7</v>
      </c>
      <c r="S8" s="86">
        <v>9.7015099999999996E-7</v>
      </c>
    </row>
    <row r="9" spans="1:19" x14ac:dyDescent="0.2">
      <c r="C9" s="81">
        <v>0.99929999999999997</v>
      </c>
      <c r="D9" s="80">
        <v>609</v>
      </c>
      <c r="E9" s="80">
        <v>0</v>
      </c>
      <c r="F9" s="80">
        <v>609</v>
      </c>
      <c r="G9" s="80">
        <v>0</v>
      </c>
      <c r="H9" s="80">
        <v>609</v>
      </c>
      <c r="I9" s="82">
        <v>0</v>
      </c>
      <c r="J9" s="80">
        <v>0</v>
      </c>
      <c r="L9" s="84">
        <v>1</v>
      </c>
      <c r="M9" s="83">
        <v>8</v>
      </c>
      <c r="N9" s="85">
        <v>3.8785899999999997E-6</v>
      </c>
      <c r="O9" s="83">
        <v>7.9999900000000004</v>
      </c>
      <c r="P9" s="85">
        <v>7.7571900000000002E-6</v>
      </c>
      <c r="Q9" s="83">
        <v>8</v>
      </c>
      <c r="R9" s="86">
        <v>9.6964900000000008E-7</v>
      </c>
      <c r="S9" s="86">
        <v>9.7015099999999996E-7</v>
      </c>
    </row>
    <row r="10" spans="1:19" x14ac:dyDescent="0.2">
      <c r="C10" s="81">
        <v>0.99919999999999998</v>
      </c>
      <c r="D10" s="80">
        <v>621</v>
      </c>
      <c r="E10" s="80">
        <v>0</v>
      </c>
      <c r="F10" s="80">
        <v>621</v>
      </c>
      <c r="G10" s="80">
        <v>0</v>
      </c>
      <c r="H10" s="80">
        <v>621</v>
      </c>
      <c r="I10" s="82">
        <v>0</v>
      </c>
      <c r="J10" s="80">
        <v>0</v>
      </c>
      <c r="L10" s="84">
        <v>1</v>
      </c>
      <c r="M10" s="83">
        <v>9</v>
      </c>
      <c r="N10" s="85">
        <v>4.36343E-6</v>
      </c>
      <c r="O10" s="83">
        <v>8.9999900000000004</v>
      </c>
      <c r="P10" s="85">
        <v>8.7268499999999993E-6</v>
      </c>
      <c r="Q10" s="83">
        <v>9</v>
      </c>
      <c r="R10" s="86">
        <v>9.696499999999999E-7</v>
      </c>
      <c r="S10" s="86">
        <v>9.7015099999999996E-7</v>
      </c>
    </row>
    <row r="11" spans="1:19" x14ac:dyDescent="0.2">
      <c r="C11" s="81">
        <v>0.99909999999999999</v>
      </c>
      <c r="D11" s="80">
        <v>625</v>
      </c>
      <c r="E11" s="80">
        <v>0</v>
      </c>
      <c r="F11" s="80">
        <v>625</v>
      </c>
      <c r="G11" s="80">
        <v>0</v>
      </c>
      <c r="H11" s="80">
        <v>625</v>
      </c>
      <c r="I11" s="82">
        <v>0</v>
      </c>
      <c r="J11" s="80">
        <v>0</v>
      </c>
      <c r="L11" s="84">
        <v>1</v>
      </c>
      <c r="M11" s="83">
        <v>10</v>
      </c>
      <c r="N11" s="85">
        <v>4.8482600000000004E-6</v>
      </c>
      <c r="O11" s="83">
        <v>9.9999900000000004</v>
      </c>
      <c r="P11" s="85">
        <v>9.6965100000000001E-6</v>
      </c>
      <c r="Q11" s="83">
        <v>10</v>
      </c>
      <c r="R11" s="86">
        <v>9.6965099999999993E-7</v>
      </c>
      <c r="S11" s="86">
        <v>9.7015099999999996E-7</v>
      </c>
    </row>
    <row r="12" spans="1:19" x14ac:dyDescent="0.2">
      <c r="C12" s="81">
        <v>0.999</v>
      </c>
      <c r="D12" s="80">
        <v>637</v>
      </c>
      <c r="E12" s="80">
        <v>0</v>
      </c>
      <c r="F12" s="80">
        <v>637</v>
      </c>
      <c r="G12" s="80">
        <v>0</v>
      </c>
      <c r="H12" s="80">
        <v>637</v>
      </c>
      <c r="I12" s="82">
        <v>0</v>
      </c>
      <c r="J12" s="80">
        <v>0</v>
      </c>
      <c r="L12" s="84">
        <v>1</v>
      </c>
      <c r="M12" s="83">
        <v>11</v>
      </c>
      <c r="N12" s="85">
        <v>5.33309E-6</v>
      </c>
      <c r="O12" s="83">
        <v>11</v>
      </c>
      <c r="P12" s="85">
        <v>1.06662E-5</v>
      </c>
      <c r="Q12" s="83">
        <v>11</v>
      </c>
      <c r="R12" s="86">
        <v>9.6965299999999998E-7</v>
      </c>
      <c r="S12" s="86">
        <v>9.7015099999999996E-7</v>
      </c>
    </row>
    <row r="13" spans="1:19" x14ac:dyDescent="0.2">
      <c r="C13" s="81">
        <v>0.99890000000000001</v>
      </c>
      <c r="D13" s="80">
        <v>643</v>
      </c>
      <c r="E13" s="80">
        <v>0</v>
      </c>
      <c r="F13" s="80">
        <v>643</v>
      </c>
      <c r="G13" s="80">
        <v>0</v>
      </c>
      <c r="H13" s="80">
        <v>643</v>
      </c>
      <c r="I13" s="82">
        <v>0</v>
      </c>
      <c r="J13" s="80">
        <v>0</v>
      </c>
      <c r="L13" s="84">
        <v>1</v>
      </c>
      <c r="M13" s="83">
        <v>12</v>
      </c>
      <c r="N13" s="85">
        <v>5.8179200000000004E-6</v>
      </c>
      <c r="O13" s="83">
        <v>12</v>
      </c>
      <c r="P13" s="85">
        <v>1.16358E-5</v>
      </c>
      <c r="Q13" s="83">
        <v>12</v>
      </c>
      <c r="R13" s="86">
        <v>9.6965400000000001E-7</v>
      </c>
      <c r="S13" s="86">
        <v>9.7015099999999996E-7</v>
      </c>
    </row>
    <row r="14" spans="1:19" x14ac:dyDescent="0.2">
      <c r="C14" s="81">
        <v>0.99880000000000002</v>
      </c>
      <c r="D14" s="80">
        <v>646</v>
      </c>
      <c r="E14" s="80">
        <v>0</v>
      </c>
      <c r="F14" s="80">
        <v>646</v>
      </c>
      <c r="G14" s="80">
        <v>0</v>
      </c>
      <c r="H14" s="80">
        <v>646</v>
      </c>
      <c r="I14" s="82">
        <v>0</v>
      </c>
      <c r="J14" s="80">
        <v>0</v>
      </c>
      <c r="L14" s="84">
        <v>1</v>
      </c>
      <c r="M14" s="83">
        <v>13</v>
      </c>
      <c r="N14" s="85">
        <v>6.3027599999999998E-6</v>
      </c>
      <c r="O14" s="83">
        <v>13</v>
      </c>
      <c r="P14" s="85">
        <v>1.26055E-5</v>
      </c>
      <c r="Q14" s="83">
        <v>13</v>
      </c>
      <c r="R14" s="86">
        <v>9.6965500000000004E-7</v>
      </c>
      <c r="S14" s="86">
        <v>9.7015099999999996E-7</v>
      </c>
    </row>
    <row r="15" spans="1:19" x14ac:dyDescent="0.2">
      <c r="C15" s="81">
        <v>0.99870000000000003</v>
      </c>
      <c r="D15" s="80">
        <v>652</v>
      </c>
      <c r="E15" s="80">
        <v>0</v>
      </c>
      <c r="F15" s="80">
        <v>652</v>
      </c>
      <c r="G15" s="80">
        <v>0</v>
      </c>
      <c r="H15" s="80">
        <v>652</v>
      </c>
      <c r="I15" s="82">
        <v>0</v>
      </c>
      <c r="J15" s="80">
        <v>0</v>
      </c>
      <c r="L15" s="84">
        <v>1</v>
      </c>
      <c r="M15" s="83">
        <v>14</v>
      </c>
      <c r="N15" s="85">
        <v>6.7875900000000002E-6</v>
      </c>
      <c r="O15" s="83">
        <v>14</v>
      </c>
      <c r="P15" s="85">
        <v>1.35752E-5</v>
      </c>
      <c r="Q15" s="83">
        <v>14</v>
      </c>
      <c r="R15" s="86">
        <v>9.6965600000000006E-7</v>
      </c>
      <c r="S15" s="86">
        <v>9.7015099999999996E-7</v>
      </c>
    </row>
    <row r="16" spans="1:19" x14ac:dyDescent="0.2">
      <c r="C16" s="81">
        <v>0.99860000000000004</v>
      </c>
      <c r="D16" s="80">
        <v>656</v>
      </c>
      <c r="E16" s="80">
        <v>0</v>
      </c>
      <c r="F16" s="80">
        <v>656</v>
      </c>
      <c r="G16" s="80">
        <v>0</v>
      </c>
      <c r="H16" s="80">
        <v>656</v>
      </c>
      <c r="I16" s="82">
        <v>0</v>
      </c>
      <c r="J16" s="80">
        <v>0</v>
      </c>
      <c r="L16" s="84">
        <v>1</v>
      </c>
      <c r="M16" s="83">
        <v>15</v>
      </c>
      <c r="N16" s="85">
        <v>7.2724299999999996E-6</v>
      </c>
      <c r="O16" s="83">
        <v>15</v>
      </c>
      <c r="P16" s="85">
        <v>1.45449E-5</v>
      </c>
      <c r="Q16" s="83">
        <v>15</v>
      </c>
      <c r="R16" s="86">
        <v>9.6965799999999991E-7</v>
      </c>
      <c r="S16" s="86">
        <v>9.7015099999999996E-7</v>
      </c>
    </row>
    <row r="17" spans="2:19" x14ac:dyDescent="0.2">
      <c r="B17" s="33"/>
      <c r="C17" s="80">
        <v>0.99850000000000005</v>
      </c>
      <c r="D17" s="80">
        <v>662</v>
      </c>
      <c r="E17" s="80">
        <v>0</v>
      </c>
      <c r="F17" s="80">
        <v>662</v>
      </c>
      <c r="G17" s="80">
        <v>0</v>
      </c>
      <c r="H17" s="80">
        <v>662</v>
      </c>
      <c r="I17" s="80">
        <v>0</v>
      </c>
      <c r="J17" s="80">
        <v>0</v>
      </c>
      <c r="L17" s="83">
        <v>1</v>
      </c>
      <c r="M17" s="83">
        <v>16</v>
      </c>
      <c r="N17" s="85">
        <v>7.7572700000000007E-6</v>
      </c>
      <c r="O17" s="83">
        <v>16</v>
      </c>
      <c r="P17" s="85">
        <v>1.5514499999999999E-5</v>
      </c>
      <c r="Q17" s="83">
        <v>16</v>
      </c>
      <c r="R17" s="85">
        <v>9.6965899999999993E-7</v>
      </c>
      <c r="S17" s="85">
        <v>9.7015099999999996E-7</v>
      </c>
    </row>
    <row r="18" spans="2:19" x14ac:dyDescent="0.2">
      <c r="B18" s="33"/>
      <c r="C18" s="80">
        <v>0.99839999999999995</v>
      </c>
      <c r="D18" s="80">
        <v>669</v>
      </c>
      <c r="E18" s="80">
        <v>0</v>
      </c>
      <c r="F18" s="80">
        <v>669</v>
      </c>
      <c r="G18" s="80">
        <v>0</v>
      </c>
      <c r="H18" s="80">
        <v>669</v>
      </c>
      <c r="I18" s="80">
        <v>0</v>
      </c>
      <c r="J18" s="80">
        <v>0</v>
      </c>
      <c r="L18" s="83">
        <v>1</v>
      </c>
      <c r="M18" s="83">
        <v>17</v>
      </c>
      <c r="N18" s="85">
        <v>8.2421099999999993E-6</v>
      </c>
      <c r="O18" s="83">
        <v>17</v>
      </c>
      <c r="P18" s="85">
        <v>1.6484200000000001E-5</v>
      </c>
      <c r="Q18" s="83">
        <v>17</v>
      </c>
      <c r="R18" s="85">
        <v>9.6965999999999996E-7</v>
      </c>
      <c r="S18" s="85">
        <v>9.7015099999999996E-7</v>
      </c>
    </row>
    <row r="19" spans="2:19" x14ac:dyDescent="0.2">
      <c r="B19" s="33"/>
      <c r="C19" s="80">
        <v>0.99829999999999997</v>
      </c>
      <c r="D19" s="80">
        <v>671</v>
      </c>
      <c r="E19" s="80">
        <v>0</v>
      </c>
      <c r="F19" s="80">
        <v>671</v>
      </c>
      <c r="G19" s="80">
        <v>0</v>
      </c>
      <c r="H19" s="80">
        <v>671</v>
      </c>
      <c r="I19" s="87">
        <v>0</v>
      </c>
      <c r="J19" s="87">
        <v>0</v>
      </c>
      <c r="L19" s="83">
        <v>1</v>
      </c>
      <c r="M19" s="83">
        <v>18</v>
      </c>
      <c r="N19" s="85">
        <v>8.7269499999999995E-6</v>
      </c>
      <c r="O19" s="83">
        <v>18</v>
      </c>
      <c r="P19" s="85">
        <v>1.7453899999999999E-5</v>
      </c>
      <c r="Q19" s="83">
        <v>18</v>
      </c>
      <c r="R19" s="85">
        <v>9.6966099999999999E-7</v>
      </c>
      <c r="S19" s="85">
        <v>9.7015099999999996E-7</v>
      </c>
    </row>
    <row r="20" spans="2:19" x14ac:dyDescent="0.2">
      <c r="B20" s="33"/>
      <c r="C20" s="80">
        <v>0.99819999999999998</v>
      </c>
      <c r="D20" s="80">
        <v>675</v>
      </c>
      <c r="E20" s="80">
        <v>0</v>
      </c>
      <c r="F20" s="80">
        <v>675</v>
      </c>
      <c r="G20" s="80">
        <v>0</v>
      </c>
      <c r="H20" s="80">
        <v>675</v>
      </c>
      <c r="I20" s="87">
        <v>0</v>
      </c>
      <c r="J20" s="87">
        <v>0</v>
      </c>
      <c r="L20" s="83">
        <v>1</v>
      </c>
      <c r="M20" s="83">
        <v>19</v>
      </c>
      <c r="N20" s="85">
        <v>9.2118000000000005E-6</v>
      </c>
      <c r="O20" s="83">
        <v>19</v>
      </c>
      <c r="P20" s="85">
        <v>1.8423600000000001E-5</v>
      </c>
      <c r="Q20" s="83">
        <v>19</v>
      </c>
      <c r="R20" s="85">
        <v>9.6966300000000005E-7</v>
      </c>
      <c r="S20" s="85">
        <v>9.7015099999999996E-7</v>
      </c>
    </row>
    <row r="21" spans="2:19" x14ac:dyDescent="0.2">
      <c r="B21" s="33"/>
      <c r="C21" s="80">
        <v>0.99809999999999999</v>
      </c>
      <c r="D21" s="80">
        <v>682</v>
      </c>
      <c r="E21" s="80">
        <v>0</v>
      </c>
      <c r="F21" s="80">
        <v>682</v>
      </c>
      <c r="G21" s="80">
        <v>0</v>
      </c>
      <c r="H21" s="80">
        <v>682</v>
      </c>
      <c r="I21" s="87">
        <v>0</v>
      </c>
      <c r="J21" s="87">
        <v>0</v>
      </c>
      <c r="L21" s="83">
        <v>1</v>
      </c>
      <c r="M21" s="83">
        <v>20</v>
      </c>
      <c r="N21" s="85">
        <v>9.6966400000000007E-6</v>
      </c>
      <c r="O21" s="83">
        <v>20</v>
      </c>
      <c r="P21" s="85">
        <v>1.9393299999999999E-5</v>
      </c>
      <c r="Q21" s="83">
        <v>20</v>
      </c>
      <c r="R21" s="85">
        <v>9.6966400000000007E-7</v>
      </c>
      <c r="S21" s="85">
        <v>9.7015099999999996E-7</v>
      </c>
    </row>
    <row r="22" spans="2:19" x14ac:dyDescent="0.2">
      <c r="B22" s="33"/>
      <c r="C22" s="80">
        <v>0.998</v>
      </c>
      <c r="D22" s="80">
        <v>712</v>
      </c>
      <c r="E22" s="80">
        <v>0</v>
      </c>
      <c r="F22" s="80">
        <v>712</v>
      </c>
      <c r="G22" s="80">
        <v>0</v>
      </c>
      <c r="H22" s="80">
        <v>712</v>
      </c>
      <c r="I22" s="87">
        <v>0</v>
      </c>
      <c r="J22" s="87">
        <v>0</v>
      </c>
      <c r="L22" s="83">
        <v>1</v>
      </c>
      <c r="M22" s="83">
        <v>21</v>
      </c>
      <c r="N22" s="85">
        <v>1.0181500000000001E-5</v>
      </c>
      <c r="O22" s="83">
        <v>21</v>
      </c>
      <c r="P22" s="85">
        <v>2.0363000000000001E-5</v>
      </c>
      <c r="Q22" s="83">
        <v>21</v>
      </c>
      <c r="R22" s="85">
        <v>9.696650000000001E-7</v>
      </c>
      <c r="S22" s="85">
        <v>9.7015099999999996E-7</v>
      </c>
    </row>
    <row r="23" spans="2:19" x14ac:dyDescent="0.2">
      <c r="B23" s="33"/>
      <c r="C23" s="80">
        <v>0.99790000000000001</v>
      </c>
      <c r="D23" s="80">
        <v>719</v>
      </c>
      <c r="E23" s="80">
        <v>0</v>
      </c>
      <c r="F23" s="80">
        <v>719</v>
      </c>
      <c r="G23" s="80">
        <v>0</v>
      </c>
      <c r="H23" s="80">
        <v>719</v>
      </c>
      <c r="I23" s="87">
        <v>0</v>
      </c>
      <c r="J23" s="87">
        <v>0</v>
      </c>
      <c r="L23" s="83">
        <v>1</v>
      </c>
      <c r="M23" s="83">
        <v>22</v>
      </c>
      <c r="N23" s="85">
        <v>1.06663E-5</v>
      </c>
      <c r="O23" s="83">
        <v>22</v>
      </c>
      <c r="P23" s="85">
        <v>2.13327E-5</v>
      </c>
      <c r="Q23" s="83">
        <v>22</v>
      </c>
      <c r="R23" s="85">
        <v>9.6966599999999992E-7</v>
      </c>
      <c r="S23" s="85">
        <v>9.7015099999999996E-7</v>
      </c>
    </row>
    <row r="24" spans="2:19" x14ac:dyDescent="0.2">
      <c r="B24" s="33"/>
      <c r="C24" s="80">
        <v>0.99780000000000002</v>
      </c>
      <c r="D24" s="80">
        <v>724</v>
      </c>
      <c r="E24" s="80">
        <v>0</v>
      </c>
      <c r="F24" s="80">
        <v>724</v>
      </c>
      <c r="G24" s="80">
        <v>0</v>
      </c>
      <c r="H24" s="80">
        <v>724</v>
      </c>
      <c r="I24" s="80">
        <v>0</v>
      </c>
      <c r="J24" s="80">
        <v>0</v>
      </c>
      <c r="L24" s="83">
        <v>1</v>
      </c>
      <c r="M24" s="83">
        <v>23</v>
      </c>
      <c r="N24" s="85">
        <v>1.1151199999999999E-5</v>
      </c>
      <c r="O24" s="83">
        <v>23</v>
      </c>
      <c r="P24" s="85">
        <v>2.2302399999999998E-5</v>
      </c>
      <c r="Q24" s="83">
        <v>23</v>
      </c>
      <c r="R24" s="85">
        <v>9.6966799999999997E-7</v>
      </c>
      <c r="S24" s="85">
        <v>9.7015099999999996E-7</v>
      </c>
    </row>
    <row r="25" spans="2:19" x14ac:dyDescent="0.2">
      <c r="B25" s="33"/>
      <c r="C25" s="80">
        <v>0.99770000000000003</v>
      </c>
      <c r="D25" s="80">
        <v>736</v>
      </c>
      <c r="E25" s="80">
        <v>0</v>
      </c>
      <c r="F25" s="80">
        <v>736</v>
      </c>
      <c r="G25" s="80">
        <v>0</v>
      </c>
      <c r="H25" s="80">
        <v>736</v>
      </c>
      <c r="I25" s="80">
        <v>0</v>
      </c>
      <c r="J25" s="80">
        <v>0</v>
      </c>
      <c r="L25" s="83">
        <v>1</v>
      </c>
      <c r="M25" s="83">
        <v>24</v>
      </c>
      <c r="N25" s="85">
        <v>1.1636E-5</v>
      </c>
      <c r="O25" s="83">
        <v>24</v>
      </c>
      <c r="P25" s="85">
        <v>2.32721E-5</v>
      </c>
      <c r="Q25" s="83">
        <v>24</v>
      </c>
      <c r="R25" s="85">
        <v>9.69669E-7</v>
      </c>
      <c r="S25" s="85">
        <v>9.7015099999999996E-7</v>
      </c>
    </row>
    <row r="26" spans="2:19" x14ac:dyDescent="0.2">
      <c r="B26" s="33"/>
      <c r="C26" s="80">
        <v>0.99760000000000004</v>
      </c>
      <c r="D26" s="80">
        <v>749</v>
      </c>
      <c r="E26" s="80">
        <v>0</v>
      </c>
      <c r="F26" s="80">
        <v>749</v>
      </c>
      <c r="G26" s="80">
        <v>0</v>
      </c>
      <c r="H26" s="80">
        <v>749</v>
      </c>
      <c r="I26" s="80">
        <v>0</v>
      </c>
      <c r="J26" s="80">
        <v>0</v>
      </c>
      <c r="L26" s="83">
        <v>1</v>
      </c>
      <c r="M26" s="83">
        <v>25</v>
      </c>
      <c r="N26" s="85">
        <v>1.2120899999999999E-5</v>
      </c>
      <c r="O26" s="83">
        <v>25</v>
      </c>
      <c r="P26" s="85">
        <v>2.4241799999999999E-5</v>
      </c>
      <c r="Q26" s="83">
        <v>25</v>
      </c>
      <c r="R26" s="85">
        <v>9.6967000000000003E-7</v>
      </c>
      <c r="S26" s="85">
        <v>9.7015099999999996E-7</v>
      </c>
    </row>
    <row r="27" spans="2:19" x14ac:dyDescent="0.2">
      <c r="B27" s="33"/>
      <c r="C27" s="80">
        <v>0.99750000000000005</v>
      </c>
      <c r="D27" s="80">
        <v>758</v>
      </c>
      <c r="E27" s="80">
        <v>0</v>
      </c>
      <c r="F27" s="80">
        <v>758</v>
      </c>
      <c r="G27" s="80">
        <v>0</v>
      </c>
      <c r="H27" s="80">
        <v>758</v>
      </c>
      <c r="I27" s="80">
        <v>0</v>
      </c>
      <c r="J27" s="80">
        <v>0</v>
      </c>
      <c r="L27" s="83">
        <v>1</v>
      </c>
      <c r="M27" s="83">
        <v>26</v>
      </c>
      <c r="N27" s="85">
        <v>1.26057E-5</v>
      </c>
      <c r="O27" s="83">
        <v>26</v>
      </c>
      <c r="P27" s="85">
        <v>2.5211500000000001E-5</v>
      </c>
      <c r="Q27" s="83">
        <v>26</v>
      </c>
      <c r="R27" s="85">
        <v>9.6967200000000008E-7</v>
      </c>
      <c r="S27" s="85">
        <v>9.7015099999999996E-7</v>
      </c>
    </row>
    <row r="28" spans="2:19" x14ac:dyDescent="0.2">
      <c r="B28" s="33"/>
      <c r="C28" s="80">
        <v>0.99739999999999995</v>
      </c>
      <c r="D28" s="80">
        <v>766</v>
      </c>
      <c r="E28" s="80">
        <v>0</v>
      </c>
      <c r="F28" s="80">
        <v>766</v>
      </c>
      <c r="G28" s="80">
        <v>0</v>
      </c>
      <c r="H28" s="80">
        <v>766</v>
      </c>
      <c r="I28" s="80">
        <v>0</v>
      </c>
      <c r="J28" s="80">
        <v>0</v>
      </c>
      <c r="L28" s="83">
        <v>1</v>
      </c>
      <c r="M28" s="83">
        <v>27</v>
      </c>
      <c r="N28" s="85">
        <v>1.30906E-5</v>
      </c>
      <c r="O28" s="83">
        <v>27</v>
      </c>
      <c r="P28" s="85">
        <v>2.6181199999999999E-5</v>
      </c>
      <c r="Q28" s="83">
        <v>27</v>
      </c>
      <c r="R28" s="85">
        <v>9.696729999999999E-7</v>
      </c>
      <c r="S28" s="85">
        <v>9.7015099999999996E-7</v>
      </c>
    </row>
    <row r="29" spans="2:19" x14ac:dyDescent="0.2">
      <c r="B29" s="33"/>
      <c r="C29" s="80">
        <v>0.99729999999999996</v>
      </c>
      <c r="D29" s="80">
        <v>774</v>
      </c>
      <c r="E29" s="80">
        <v>0</v>
      </c>
      <c r="F29" s="80">
        <v>774</v>
      </c>
      <c r="G29" s="80">
        <v>0</v>
      </c>
      <c r="H29" s="80">
        <v>774</v>
      </c>
      <c r="I29" s="80">
        <v>0</v>
      </c>
      <c r="J29" s="80">
        <v>0</v>
      </c>
      <c r="L29" s="83">
        <v>1</v>
      </c>
      <c r="M29" s="83">
        <v>28</v>
      </c>
      <c r="N29" s="85">
        <v>1.3575400000000001E-5</v>
      </c>
      <c r="O29" s="83">
        <v>28</v>
      </c>
      <c r="P29" s="85">
        <v>2.7150900000000001E-5</v>
      </c>
      <c r="Q29" s="83">
        <v>28</v>
      </c>
      <c r="R29" s="85">
        <v>9.6967399999999993E-7</v>
      </c>
      <c r="S29" s="85">
        <v>9.7015099999999996E-7</v>
      </c>
    </row>
    <row r="30" spans="2:19" x14ac:dyDescent="0.2">
      <c r="B30" s="33"/>
      <c r="C30" s="80">
        <v>0.99719999999999998</v>
      </c>
      <c r="D30" s="80">
        <v>779</v>
      </c>
      <c r="E30" s="80">
        <v>0</v>
      </c>
      <c r="F30" s="80">
        <v>779</v>
      </c>
      <c r="G30" s="80">
        <v>0</v>
      </c>
      <c r="H30" s="80">
        <v>779</v>
      </c>
      <c r="I30" s="80">
        <v>0</v>
      </c>
      <c r="J30" s="80">
        <v>0</v>
      </c>
      <c r="L30" s="83">
        <v>1</v>
      </c>
      <c r="M30" s="83">
        <v>29</v>
      </c>
      <c r="N30" s="85">
        <v>1.40603E-5</v>
      </c>
      <c r="O30" s="83">
        <v>29</v>
      </c>
      <c r="P30" s="85">
        <v>2.81206E-5</v>
      </c>
      <c r="Q30" s="83">
        <v>29</v>
      </c>
      <c r="R30" s="85">
        <v>9.6967499999999995E-7</v>
      </c>
      <c r="S30" s="85">
        <v>9.7015099999999996E-7</v>
      </c>
    </row>
    <row r="31" spans="2:19" x14ac:dyDescent="0.2">
      <c r="B31" s="33"/>
      <c r="C31" s="80">
        <v>0.99709999999999999</v>
      </c>
      <c r="D31" s="80">
        <v>784</v>
      </c>
      <c r="E31" s="80">
        <v>0</v>
      </c>
      <c r="F31" s="80">
        <v>784</v>
      </c>
      <c r="G31" s="80">
        <v>0</v>
      </c>
      <c r="H31" s="80">
        <v>784</v>
      </c>
      <c r="I31" s="80">
        <v>0</v>
      </c>
      <c r="J31" s="80">
        <v>0</v>
      </c>
      <c r="L31" s="83">
        <v>1</v>
      </c>
      <c r="M31" s="83">
        <v>30</v>
      </c>
      <c r="N31" s="85">
        <v>1.4545100000000001E-5</v>
      </c>
      <c r="O31" s="83">
        <v>30</v>
      </c>
      <c r="P31" s="85">
        <v>2.9090300000000002E-5</v>
      </c>
      <c r="Q31" s="83">
        <v>30</v>
      </c>
      <c r="R31" s="85">
        <v>9.6967700000000001E-7</v>
      </c>
      <c r="S31" s="85">
        <v>9.7015099999999996E-7</v>
      </c>
    </row>
    <row r="32" spans="2:19" x14ac:dyDescent="0.2">
      <c r="B32" s="33"/>
      <c r="C32" s="80">
        <v>0.997</v>
      </c>
      <c r="D32" s="80">
        <v>790</v>
      </c>
      <c r="E32" s="80">
        <v>0</v>
      </c>
      <c r="F32" s="80">
        <v>790</v>
      </c>
      <c r="G32" s="80">
        <v>0</v>
      </c>
      <c r="H32" s="80">
        <v>790</v>
      </c>
      <c r="I32" s="80">
        <v>0</v>
      </c>
      <c r="J32" s="80">
        <v>0</v>
      </c>
      <c r="L32" s="83">
        <v>1</v>
      </c>
      <c r="M32" s="83">
        <v>31</v>
      </c>
      <c r="N32" s="85">
        <v>1.503E-5</v>
      </c>
      <c r="O32" s="83">
        <v>31</v>
      </c>
      <c r="P32" s="85">
        <v>3.006E-5</v>
      </c>
      <c r="Q32" s="83">
        <v>31</v>
      </c>
      <c r="R32" s="85">
        <v>9.6967800000000004E-7</v>
      </c>
      <c r="S32" s="85">
        <v>9.7015099999999996E-7</v>
      </c>
    </row>
    <row r="33" spans="2:19" x14ac:dyDescent="0.2">
      <c r="B33" s="33"/>
      <c r="C33" s="80">
        <v>0.99690000000000001</v>
      </c>
      <c r="D33" s="80">
        <v>793</v>
      </c>
      <c r="E33" s="80">
        <v>0</v>
      </c>
      <c r="F33" s="80">
        <v>793</v>
      </c>
      <c r="G33" s="80">
        <v>0</v>
      </c>
      <c r="H33" s="80">
        <v>793</v>
      </c>
      <c r="I33" s="80">
        <v>0</v>
      </c>
      <c r="J33" s="80">
        <v>0</v>
      </c>
      <c r="L33" s="83">
        <v>1</v>
      </c>
      <c r="M33" s="83">
        <v>32</v>
      </c>
      <c r="N33" s="85">
        <v>1.5514899999999999E-5</v>
      </c>
      <c r="O33" s="83">
        <v>32</v>
      </c>
      <c r="P33" s="85">
        <v>3.1029699999999999E-5</v>
      </c>
      <c r="Q33" s="83">
        <v>32</v>
      </c>
      <c r="R33" s="85">
        <v>9.6967900000000006E-7</v>
      </c>
      <c r="S33" s="85">
        <v>9.7015099999999996E-7</v>
      </c>
    </row>
    <row r="34" spans="2:19" x14ac:dyDescent="0.2">
      <c r="B34" s="33"/>
      <c r="C34" s="80">
        <v>0.99680000000000002</v>
      </c>
      <c r="D34" s="80">
        <v>800</v>
      </c>
      <c r="E34" s="80">
        <v>0</v>
      </c>
      <c r="F34" s="80">
        <v>800</v>
      </c>
      <c r="G34" s="80">
        <v>0</v>
      </c>
      <c r="H34" s="80">
        <v>800</v>
      </c>
      <c r="I34" s="80">
        <v>0</v>
      </c>
      <c r="J34" s="80">
        <v>0</v>
      </c>
      <c r="L34" s="83">
        <v>1</v>
      </c>
      <c r="M34" s="83">
        <v>33</v>
      </c>
      <c r="N34" s="85">
        <v>1.5999699999999999E-5</v>
      </c>
      <c r="O34" s="83">
        <v>33</v>
      </c>
      <c r="P34" s="85">
        <v>3.1999499999999997E-5</v>
      </c>
      <c r="Q34" s="83">
        <v>33</v>
      </c>
      <c r="R34" s="85">
        <v>9.6968000000000009E-7</v>
      </c>
      <c r="S34" s="85">
        <v>9.7015099999999996E-7</v>
      </c>
    </row>
    <row r="35" spans="2:19" x14ac:dyDescent="0.2">
      <c r="B35" s="33"/>
      <c r="C35" s="80">
        <v>0.99670000000000003</v>
      </c>
      <c r="D35" s="80">
        <v>808</v>
      </c>
      <c r="E35" s="80">
        <v>0</v>
      </c>
      <c r="F35" s="80">
        <v>808</v>
      </c>
      <c r="G35" s="80">
        <v>0</v>
      </c>
      <c r="H35" s="80">
        <v>808</v>
      </c>
      <c r="I35" s="80">
        <v>0</v>
      </c>
      <c r="J35" s="80">
        <v>0</v>
      </c>
      <c r="L35" s="83">
        <v>1</v>
      </c>
      <c r="M35" s="83">
        <v>34</v>
      </c>
      <c r="N35" s="85">
        <v>1.6484600000000001E-5</v>
      </c>
      <c r="O35" s="83">
        <v>34</v>
      </c>
      <c r="P35" s="85">
        <v>3.2969200000000003E-5</v>
      </c>
      <c r="Q35" s="83">
        <v>34</v>
      </c>
      <c r="R35" s="85">
        <v>9.6968199999999993E-7</v>
      </c>
      <c r="S35" s="85">
        <v>9.7015099999999996E-7</v>
      </c>
    </row>
    <row r="36" spans="2:19" x14ac:dyDescent="0.2">
      <c r="B36" s="33"/>
      <c r="C36" s="80">
        <v>0.99660000000000004</v>
      </c>
      <c r="D36" s="80">
        <v>810</v>
      </c>
      <c r="E36" s="80">
        <v>0</v>
      </c>
      <c r="F36" s="80">
        <v>810</v>
      </c>
      <c r="G36" s="80">
        <v>0</v>
      </c>
      <c r="H36" s="80">
        <v>810</v>
      </c>
      <c r="I36" s="80">
        <v>0</v>
      </c>
      <c r="J36" s="80">
        <v>0</v>
      </c>
      <c r="L36" s="83">
        <v>1</v>
      </c>
      <c r="M36" s="83">
        <v>35</v>
      </c>
      <c r="N36" s="85">
        <v>1.6969500000000001E-5</v>
      </c>
      <c r="O36" s="83">
        <v>35</v>
      </c>
      <c r="P36" s="85">
        <v>3.3938900000000001E-5</v>
      </c>
      <c r="Q36" s="83">
        <v>35</v>
      </c>
      <c r="R36" s="85">
        <v>9.6968299999999996E-7</v>
      </c>
      <c r="S36" s="85">
        <v>9.7015099999999996E-7</v>
      </c>
    </row>
    <row r="37" spans="2:19" x14ac:dyDescent="0.2">
      <c r="B37" s="33"/>
      <c r="C37" s="80">
        <v>0.99650000000000005</v>
      </c>
      <c r="D37" s="80">
        <v>812</v>
      </c>
      <c r="E37" s="80">
        <v>0</v>
      </c>
      <c r="F37" s="80">
        <v>812</v>
      </c>
      <c r="G37" s="80">
        <v>0</v>
      </c>
      <c r="H37" s="80">
        <v>812</v>
      </c>
      <c r="I37" s="80">
        <v>0</v>
      </c>
      <c r="J37" s="80">
        <v>0</v>
      </c>
      <c r="L37" s="83">
        <v>1</v>
      </c>
      <c r="M37" s="83">
        <v>36</v>
      </c>
      <c r="N37" s="85">
        <v>1.74543E-5</v>
      </c>
      <c r="O37" s="83">
        <v>36</v>
      </c>
      <c r="P37" s="85">
        <v>3.49086E-5</v>
      </c>
      <c r="Q37" s="83">
        <v>36</v>
      </c>
      <c r="R37" s="85">
        <v>9.6968399999999999E-7</v>
      </c>
      <c r="S37" s="85">
        <v>9.7015099999999996E-7</v>
      </c>
    </row>
    <row r="38" spans="2:19" x14ac:dyDescent="0.2">
      <c r="B38" s="33"/>
      <c r="C38" s="80">
        <v>0.99639999999999995</v>
      </c>
      <c r="D38" s="80">
        <v>820</v>
      </c>
      <c r="E38" s="80">
        <v>0</v>
      </c>
      <c r="F38" s="80">
        <v>820</v>
      </c>
      <c r="G38" s="80">
        <v>0</v>
      </c>
      <c r="H38" s="80">
        <v>820</v>
      </c>
      <c r="I38" s="80">
        <v>0</v>
      </c>
      <c r="J38" s="80">
        <v>0</v>
      </c>
      <c r="L38" s="83">
        <v>1</v>
      </c>
      <c r="M38" s="83">
        <v>37</v>
      </c>
      <c r="N38" s="85">
        <v>1.7939199999999999E-5</v>
      </c>
      <c r="O38" s="83">
        <v>37</v>
      </c>
      <c r="P38" s="85">
        <v>3.5878399999999999E-5</v>
      </c>
      <c r="Q38" s="83">
        <v>37</v>
      </c>
      <c r="R38" s="85">
        <v>9.6968500000000002E-7</v>
      </c>
      <c r="S38" s="85">
        <v>9.7015099999999996E-7</v>
      </c>
    </row>
    <row r="39" spans="2:19" x14ac:dyDescent="0.2">
      <c r="B39" s="33"/>
      <c r="C39" s="80">
        <v>0.99629999999999996</v>
      </c>
      <c r="D39" s="80">
        <v>823</v>
      </c>
      <c r="E39" s="80">
        <v>0</v>
      </c>
      <c r="F39" s="80">
        <v>823</v>
      </c>
      <c r="G39" s="80">
        <v>0</v>
      </c>
      <c r="H39" s="80">
        <v>823</v>
      </c>
      <c r="I39" s="80">
        <v>0</v>
      </c>
      <c r="J39" s="80">
        <v>0</v>
      </c>
      <c r="L39" s="83">
        <v>1</v>
      </c>
      <c r="M39" s="83">
        <v>38</v>
      </c>
      <c r="N39" s="85">
        <v>1.8423999999999998E-5</v>
      </c>
      <c r="O39" s="83">
        <v>38</v>
      </c>
      <c r="P39" s="85">
        <v>3.6848099999999997E-5</v>
      </c>
      <c r="Q39" s="83">
        <v>38</v>
      </c>
      <c r="R39" s="85">
        <v>9.6968700000000007E-7</v>
      </c>
      <c r="S39" s="85">
        <v>9.7015099999999996E-7</v>
      </c>
    </row>
    <row r="40" spans="2:19" x14ac:dyDescent="0.2">
      <c r="B40" s="33"/>
      <c r="C40" s="80">
        <v>0.99619999999999997</v>
      </c>
      <c r="D40" s="80">
        <v>831</v>
      </c>
      <c r="E40" s="80">
        <v>0</v>
      </c>
      <c r="F40" s="80">
        <v>831</v>
      </c>
      <c r="G40" s="80">
        <v>0</v>
      </c>
      <c r="H40" s="80">
        <v>831</v>
      </c>
      <c r="I40" s="80">
        <v>0</v>
      </c>
      <c r="J40" s="80">
        <v>0</v>
      </c>
      <c r="L40" s="83">
        <v>1</v>
      </c>
      <c r="M40" s="83">
        <v>39</v>
      </c>
      <c r="N40" s="85">
        <v>1.8908900000000001E-5</v>
      </c>
      <c r="O40" s="83">
        <v>39</v>
      </c>
      <c r="P40" s="85">
        <v>3.7817800000000002E-5</v>
      </c>
      <c r="Q40" s="83">
        <v>39</v>
      </c>
      <c r="R40" s="85">
        <v>9.696880000000001E-7</v>
      </c>
      <c r="S40" s="85">
        <v>9.7015099999999996E-7</v>
      </c>
    </row>
    <row r="41" spans="2:19" x14ac:dyDescent="0.2">
      <c r="B41" s="33"/>
      <c r="C41" s="80">
        <v>0.99609999999999999</v>
      </c>
      <c r="D41" s="80">
        <v>838</v>
      </c>
      <c r="E41" s="80">
        <v>0</v>
      </c>
      <c r="F41" s="80">
        <v>838</v>
      </c>
      <c r="G41" s="80">
        <v>0</v>
      </c>
      <c r="H41" s="80">
        <v>838</v>
      </c>
      <c r="I41" s="80">
        <v>0</v>
      </c>
      <c r="J41" s="80">
        <v>0</v>
      </c>
      <c r="L41" s="83">
        <v>1</v>
      </c>
      <c r="M41" s="83">
        <v>40</v>
      </c>
      <c r="N41" s="85">
        <v>1.9393800000000001E-5</v>
      </c>
      <c r="O41" s="83">
        <v>40</v>
      </c>
      <c r="P41" s="85">
        <v>3.8787600000000001E-5</v>
      </c>
      <c r="Q41" s="83">
        <v>40</v>
      </c>
      <c r="R41" s="85">
        <v>9.6968899999999992E-7</v>
      </c>
      <c r="S41" s="85">
        <v>9.7015099999999996E-7</v>
      </c>
    </row>
    <row r="42" spans="2:19" x14ac:dyDescent="0.2">
      <c r="B42" s="33"/>
      <c r="C42" s="80">
        <v>0.996</v>
      </c>
      <c r="D42" s="80">
        <v>841</v>
      </c>
      <c r="E42" s="80">
        <v>0</v>
      </c>
      <c r="F42" s="80">
        <v>841</v>
      </c>
      <c r="G42" s="80">
        <v>0</v>
      </c>
      <c r="H42" s="80">
        <v>841</v>
      </c>
      <c r="I42" s="80">
        <v>0</v>
      </c>
      <c r="J42" s="80">
        <v>0</v>
      </c>
      <c r="L42" s="83">
        <v>1</v>
      </c>
      <c r="M42" s="83">
        <v>41</v>
      </c>
      <c r="N42" s="85">
        <v>1.98787E-5</v>
      </c>
      <c r="O42" s="83">
        <v>41</v>
      </c>
      <c r="P42" s="85">
        <v>3.97573E-5</v>
      </c>
      <c r="Q42" s="83">
        <v>41</v>
      </c>
      <c r="R42" s="85">
        <v>9.6969099999999997E-7</v>
      </c>
      <c r="S42" s="85">
        <v>9.7015099999999996E-7</v>
      </c>
    </row>
    <row r="43" spans="2:19" x14ac:dyDescent="0.2">
      <c r="B43" s="33"/>
      <c r="C43" s="80">
        <v>0.99590000000000001</v>
      </c>
      <c r="D43" s="80">
        <v>846</v>
      </c>
      <c r="E43" s="80">
        <v>0</v>
      </c>
      <c r="F43" s="80">
        <v>846</v>
      </c>
      <c r="G43" s="80">
        <v>0</v>
      </c>
      <c r="H43" s="80">
        <v>846</v>
      </c>
      <c r="I43" s="80">
        <v>0</v>
      </c>
      <c r="J43" s="80">
        <v>0</v>
      </c>
      <c r="L43" s="83">
        <v>1</v>
      </c>
      <c r="M43" s="83">
        <v>42</v>
      </c>
      <c r="N43" s="85">
        <v>2.0363499999999999E-5</v>
      </c>
      <c r="O43" s="83">
        <v>42</v>
      </c>
      <c r="P43" s="85">
        <v>4.0727099999999998E-5</v>
      </c>
      <c r="Q43" s="83">
        <v>42</v>
      </c>
      <c r="R43" s="85">
        <v>9.69692E-7</v>
      </c>
      <c r="S43" s="85">
        <v>9.7015099999999996E-7</v>
      </c>
    </row>
    <row r="44" spans="2:19" x14ac:dyDescent="0.2">
      <c r="B44" s="33"/>
      <c r="C44" s="80">
        <v>0.99580000000000002</v>
      </c>
      <c r="D44" s="80">
        <v>849</v>
      </c>
      <c r="E44" s="80">
        <v>0</v>
      </c>
      <c r="F44" s="80">
        <v>849</v>
      </c>
      <c r="G44" s="80">
        <v>0</v>
      </c>
      <c r="H44" s="80">
        <v>849</v>
      </c>
      <c r="I44" s="80">
        <v>0</v>
      </c>
      <c r="J44" s="80">
        <v>0</v>
      </c>
      <c r="L44" s="83">
        <v>1</v>
      </c>
      <c r="M44" s="83">
        <v>43</v>
      </c>
      <c r="N44" s="85">
        <v>2.0848399999999998E-5</v>
      </c>
      <c r="O44" s="83">
        <v>43</v>
      </c>
      <c r="P44" s="85">
        <v>4.1696799999999997E-5</v>
      </c>
      <c r="Q44" s="83">
        <v>43</v>
      </c>
      <c r="R44" s="85">
        <v>9.6969300000000003E-7</v>
      </c>
      <c r="S44" s="85">
        <v>9.7015099999999996E-7</v>
      </c>
    </row>
    <row r="45" spans="2:19" x14ac:dyDescent="0.2">
      <c r="B45" s="33"/>
      <c r="C45" s="80">
        <v>0.99570000000000003</v>
      </c>
      <c r="D45" s="80">
        <v>851</v>
      </c>
      <c r="E45" s="80">
        <v>0</v>
      </c>
      <c r="F45" s="80">
        <v>851</v>
      </c>
      <c r="G45" s="80">
        <v>0</v>
      </c>
      <c r="H45" s="80">
        <v>851</v>
      </c>
      <c r="I45" s="80">
        <v>0</v>
      </c>
      <c r="J45" s="80">
        <v>0</v>
      </c>
      <c r="L45" s="83">
        <v>1</v>
      </c>
      <c r="M45" s="83">
        <v>44</v>
      </c>
      <c r="N45" s="85">
        <v>2.1333300000000001E-5</v>
      </c>
      <c r="O45" s="83">
        <v>44</v>
      </c>
      <c r="P45" s="85">
        <v>4.2666600000000002E-5</v>
      </c>
      <c r="Q45" s="83">
        <v>44</v>
      </c>
      <c r="R45" s="85">
        <v>9.6969400000000005E-7</v>
      </c>
      <c r="S45" s="85">
        <v>9.7015099999999996E-7</v>
      </c>
    </row>
    <row r="46" spans="2:19" x14ac:dyDescent="0.2">
      <c r="B46" s="33"/>
      <c r="C46" s="80">
        <v>0.99560000000000004</v>
      </c>
      <c r="D46" s="80">
        <v>856</v>
      </c>
      <c r="E46" s="80">
        <v>0</v>
      </c>
      <c r="F46" s="80">
        <v>856</v>
      </c>
      <c r="G46" s="80">
        <v>0</v>
      </c>
      <c r="H46" s="80">
        <v>856</v>
      </c>
      <c r="I46" s="80">
        <v>0</v>
      </c>
      <c r="J46" s="80">
        <v>0</v>
      </c>
      <c r="L46" s="83">
        <v>1</v>
      </c>
      <c r="M46" s="83">
        <v>45</v>
      </c>
      <c r="N46" s="85">
        <v>2.1818200000000001E-5</v>
      </c>
      <c r="O46" s="83">
        <v>45</v>
      </c>
      <c r="P46" s="85">
        <v>4.3636300000000001E-5</v>
      </c>
      <c r="Q46" s="83">
        <v>45</v>
      </c>
      <c r="R46" s="85">
        <v>9.696959999999999E-7</v>
      </c>
      <c r="S46" s="85">
        <v>9.7015099999999996E-7</v>
      </c>
    </row>
    <row r="47" spans="2:19" x14ac:dyDescent="0.2">
      <c r="B47" s="33"/>
      <c r="C47" s="80">
        <v>0.99550000000000005</v>
      </c>
      <c r="D47" s="80">
        <v>858</v>
      </c>
      <c r="E47" s="80">
        <v>0</v>
      </c>
      <c r="F47" s="80">
        <v>858</v>
      </c>
      <c r="G47" s="80">
        <v>0</v>
      </c>
      <c r="H47" s="80">
        <v>858</v>
      </c>
      <c r="I47" s="80">
        <v>0</v>
      </c>
      <c r="J47" s="80">
        <v>0</v>
      </c>
      <c r="L47" s="83">
        <v>1</v>
      </c>
      <c r="M47" s="83">
        <v>46</v>
      </c>
      <c r="N47" s="85">
        <v>2.2303E-5</v>
      </c>
      <c r="O47" s="83">
        <v>46</v>
      </c>
      <c r="P47" s="85">
        <v>4.46061E-5</v>
      </c>
      <c r="Q47" s="83">
        <v>46</v>
      </c>
      <c r="R47" s="85">
        <v>9.6969699999999992E-7</v>
      </c>
      <c r="S47" s="85">
        <v>9.7015099999999996E-7</v>
      </c>
    </row>
    <row r="48" spans="2:19" x14ac:dyDescent="0.2">
      <c r="B48" s="33"/>
      <c r="C48" s="80">
        <v>0.99539999999999995</v>
      </c>
      <c r="D48" s="80">
        <v>864</v>
      </c>
      <c r="E48" s="80">
        <v>0</v>
      </c>
      <c r="F48" s="80">
        <v>864</v>
      </c>
      <c r="G48" s="80">
        <v>0</v>
      </c>
      <c r="H48" s="80">
        <v>864</v>
      </c>
      <c r="I48" s="80">
        <v>0</v>
      </c>
      <c r="J48" s="80">
        <v>0</v>
      </c>
      <c r="L48" s="83">
        <v>1</v>
      </c>
      <c r="M48" s="83">
        <v>47</v>
      </c>
      <c r="N48" s="85">
        <v>2.2787899999999999E-5</v>
      </c>
      <c r="O48" s="83">
        <v>47</v>
      </c>
      <c r="P48" s="85">
        <v>4.5575799999999998E-5</v>
      </c>
      <c r="Q48" s="83">
        <v>47</v>
      </c>
      <c r="R48" s="85">
        <v>9.6969799999999995E-7</v>
      </c>
      <c r="S48" s="85">
        <v>9.7015099999999996E-7</v>
      </c>
    </row>
    <row r="49" spans="2:19" x14ac:dyDescent="0.2">
      <c r="B49" s="33"/>
      <c r="C49" s="80">
        <v>0.99529999999999996</v>
      </c>
      <c r="D49" s="80">
        <v>869</v>
      </c>
      <c r="E49" s="80">
        <v>0</v>
      </c>
      <c r="F49" s="80">
        <v>869</v>
      </c>
      <c r="G49" s="80">
        <v>0</v>
      </c>
      <c r="H49" s="80">
        <v>869</v>
      </c>
      <c r="I49" s="80">
        <v>0</v>
      </c>
      <c r="J49" s="80">
        <v>0</v>
      </c>
      <c r="L49" s="83">
        <v>1</v>
      </c>
      <c r="M49" s="83">
        <v>48</v>
      </c>
      <c r="N49" s="85">
        <v>2.3272799999999998E-5</v>
      </c>
      <c r="O49" s="83">
        <v>48</v>
      </c>
      <c r="P49" s="85">
        <v>4.6545599999999997E-5</v>
      </c>
      <c r="Q49" s="83">
        <v>48</v>
      </c>
      <c r="R49" s="85">
        <v>9.6969899999999998E-7</v>
      </c>
      <c r="S49" s="85">
        <v>9.7015099999999996E-7</v>
      </c>
    </row>
    <row r="50" spans="2:19" x14ac:dyDescent="0.2">
      <c r="B50" s="33"/>
      <c r="C50" s="80">
        <v>0.99519999999999997</v>
      </c>
      <c r="D50" s="80">
        <v>874</v>
      </c>
      <c r="E50" s="80">
        <v>0</v>
      </c>
      <c r="F50" s="80">
        <v>874</v>
      </c>
      <c r="G50" s="80">
        <v>0</v>
      </c>
      <c r="H50" s="80">
        <v>874</v>
      </c>
      <c r="I50" s="80">
        <v>0</v>
      </c>
      <c r="J50" s="80">
        <v>0</v>
      </c>
      <c r="L50" s="83">
        <v>1</v>
      </c>
      <c r="M50" s="83">
        <v>49</v>
      </c>
      <c r="N50" s="85">
        <v>2.3757700000000001E-5</v>
      </c>
      <c r="O50" s="83">
        <v>49</v>
      </c>
      <c r="P50" s="85">
        <v>4.7515300000000002E-5</v>
      </c>
      <c r="Q50" s="83">
        <v>49</v>
      </c>
      <c r="R50" s="85">
        <v>9.6970100000000004E-7</v>
      </c>
      <c r="S50" s="85">
        <v>9.7015099999999996E-7</v>
      </c>
    </row>
    <row r="51" spans="2:19" x14ac:dyDescent="0.2">
      <c r="B51" s="33"/>
      <c r="C51" s="80">
        <v>0.99509999999999998</v>
      </c>
      <c r="D51" s="80">
        <v>879</v>
      </c>
      <c r="E51" s="80">
        <v>0</v>
      </c>
      <c r="F51" s="80">
        <v>879</v>
      </c>
      <c r="G51" s="80">
        <v>0</v>
      </c>
      <c r="H51" s="80">
        <v>879</v>
      </c>
      <c r="I51" s="80">
        <v>0</v>
      </c>
      <c r="J51" s="80">
        <v>0</v>
      </c>
      <c r="L51" s="83">
        <v>1</v>
      </c>
      <c r="M51" s="83">
        <v>50</v>
      </c>
      <c r="N51" s="85">
        <v>2.42425E-5</v>
      </c>
      <c r="O51" s="83">
        <v>50</v>
      </c>
      <c r="P51" s="85">
        <v>4.8485100000000001E-5</v>
      </c>
      <c r="Q51" s="83">
        <v>50</v>
      </c>
      <c r="R51" s="85">
        <v>9.6970200000000006E-7</v>
      </c>
      <c r="S51" s="85">
        <v>9.7015099999999996E-7</v>
      </c>
    </row>
    <row r="52" spans="2:19" x14ac:dyDescent="0.2">
      <c r="B52" s="33"/>
      <c r="C52" s="80">
        <v>0.995</v>
      </c>
      <c r="D52" s="80">
        <v>882</v>
      </c>
      <c r="E52" s="80">
        <v>0</v>
      </c>
      <c r="F52" s="80">
        <v>882</v>
      </c>
      <c r="G52" s="80">
        <v>0</v>
      </c>
      <c r="H52" s="80">
        <v>882</v>
      </c>
      <c r="I52" s="80">
        <v>0</v>
      </c>
      <c r="J52" s="80">
        <v>0</v>
      </c>
      <c r="L52" s="83">
        <v>1</v>
      </c>
      <c r="M52" s="83">
        <v>51</v>
      </c>
      <c r="N52" s="85">
        <v>2.47274E-5</v>
      </c>
      <c r="O52" s="83">
        <v>51</v>
      </c>
      <c r="P52" s="85">
        <v>4.94549E-5</v>
      </c>
      <c r="Q52" s="83">
        <v>51</v>
      </c>
      <c r="R52" s="85">
        <v>9.6970300000000009E-7</v>
      </c>
      <c r="S52" s="85">
        <v>9.7015099999999996E-7</v>
      </c>
    </row>
    <row r="53" spans="2:19" x14ac:dyDescent="0.2">
      <c r="B53" s="33"/>
      <c r="C53" s="80">
        <v>0.99490000000000001</v>
      </c>
      <c r="D53" s="80">
        <v>886</v>
      </c>
      <c r="E53" s="80">
        <v>0</v>
      </c>
      <c r="F53" s="80">
        <v>886</v>
      </c>
      <c r="G53" s="80">
        <v>0</v>
      </c>
      <c r="H53" s="80">
        <v>886</v>
      </c>
      <c r="I53" s="80">
        <v>0</v>
      </c>
      <c r="J53" s="80">
        <v>0</v>
      </c>
      <c r="L53" s="83">
        <v>1</v>
      </c>
      <c r="M53" s="83">
        <v>52</v>
      </c>
      <c r="N53" s="85">
        <v>2.5212299999999999E-5</v>
      </c>
      <c r="O53" s="83">
        <v>51.999899999999997</v>
      </c>
      <c r="P53" s="85">
        <v>5.0424599999999998E-5</v>
      </c>
      <c r="Q53" s="83">
        <v>52</v>
      </c>
      <c r="R53" s="85">
        <v>9.6970399999999991E-7</v>
      </c>
      <c r="S53" s="85">
        <v>9.7015099999999996E-7</v>
      </c>
    </row>
    <row r="54" spans="2:19" x14ac:dyDescent="0.2">
      <c r="B54" s="33"/>
      <c r="C54" s="80">
        <v>0.99480000000000002</v>
      </c>
      <c r="D54" s="80">
        <v>891</v>
      </c>
      <c r="E54" s="80">
        <v>0</v>
      </c>
      <c r="F54" s="80">
        <v>891</v>
      </c>
      <c r="G54" s="80">
        <v>0</v>
      </c>
      <c r="H54" s="80">
        <v>891</v>
      </c>
      <c r="I54" s="80">
        <v>0</v>
      </c>
      <c r="J54" s="80">
        <v>0</v>
      </c>
      <c r="L54" s="83">
        <v>1</v>
      </c>
      <c r="M54" s="83">
        <v>53</v>
      </c>
      <c r="N54" s="85">
        <v>2.5697199999999999E-5</v>
      </c>
      <c r="O54" s="83">
        <v>52.999899999999997</v>
      </c>
      <c r="P54" s="85">
        <v>5.1394399999999997E-5</v>
      </c>
      <c r="Q54" s="83">
        <v>53</v>
      </c>
      <c r="R54" s="85">
        <v>9.6970599999999996E-7</v>
      </c>
      <c r="S54" s="85">
        <v>9.7015099999999996E-7</v>
      </c>
    </row>
    <row r="55" spans="2:19" x14ac:dyDescent="0.2">
      <c r="B55" s="33"/>
      <c r="C55" s="80">
        <v>0.99470000000000003</v>
      </c>
      <c r="D55" s="80">
        <v>895</v>
      </c>
      <c r="E55" s="80">
        <v>0</v>
      </c>
      <c r="F55" s="80">
        <v>895</v>
      </c>
      <c r="G55" s="80">
        <v>0</v>
      </c>
      <c r="H55" s="80">
        <v>895</v>
      </c>
      <c r="I55" s="80">
        <v>0</v>
      </c>
      <c r="J55" s="80">
        <v>0</v>
      </c>
      <c r="L55" s="83">
        <v>1</v>
      </c>
      <c r="M55" s="83">
        <v>54</v>
      </c>
      <c r="N55" s="85">
        <v>2.6182100000000001E-5</v>
      </c>
      <c r="O55" s="83">
        <v>53.999899999999997</v>
      </c>
      <c r="P55" s="85">
        <v>5.2364200000000003E-5</v>
      </c>
      <c r="Q55" s="83">
        <v>54</v>
      </c>
      <c r="R55" s="85">
        <v>9.6970699999999999E-7</v>
      </c>
      <c r="S55" s="85">
        <v>9.7015099999999996E-7</v>
      </c>
    </row>
    <row r="56" spans="2:19" x14ac:dyDescent="0.2">
      <c r="B56" s="33"/>
      <c r="C56" s="80">
        <v>0.99460000000000004</v>
      </c>
      <c r="D56" s="80">
        <v>904</v>
      </c>
      <c r="E56" s="80">
        <v>0</v>
      </c>
      <c r="F56" s="80">
        <v>904</v>
      </c>
      <c r="G56" s="80">
        <v>0</v>
      </c>
      <c r="H56" s="80">
        <v>904</v>
      </c>
      <c r="I56" s="80">
        <v>0</v>
      </c>
      <c r="J56" s="80">
        <v>0</v>
      </c>
      <c r="L56" s="83">
        <v>1</v>
      </c>
      <c r="M56" s="83">
        <v>55</v>
      </c>
      <c r="N56" s="85">
        <v>2.6667000000000001E-5</v>
      </c>
      <c r="O56" s="83">
        <v>54.999899999999997</v>
      </c>
      <c r="P56" s="85">
        <v>5.3334000000000001E-5</v>
      </c>
      <c r="Q56" s="83">
        <v>55</v>
      </c>
      <c r="R56" s="85">
        <v>9.6970800000000002E-7</v>
      </c>
      <c r="S56" s="85">
        <v>9.7015099999999996E-7</v>
      </c>
    </row>
    <row r="57" spans="2:19" x14ac:dyDescent="0.2">
      <c r="B57" s="33"/>
      <c r="C57" s="80">
        <v>0.99450000000000005</v>
      </c>
      <c r="D57" s="80">
        <v>910</v>
      </c>
      <c r="E57" s="80">
        <v>0</v>
      </c>
      <c r="F57" s="80">
        <v>910</v>
      </c>
      <c r="G57" s="80">
        <v>0</v>
      </c>
      <c r="H57" s="80">
        <v>910</v>
      </c>
      <c r="I57" s="80">
        <v>0</v>
      </c>
      <c r="J57" s="80">
        <v>0</v>
      </c>
      <c r="L57" s="83">
        <v>1</v>
      </c>
      <c r="M57" s="83">
        <v>56</v>
      </c>
      <c r="N57" s="85">
        <v>2.71519E-5</v>
      </c>
      <c r="O57" s="83">
        <v>55.999899999999997</v>
      </c>
      <c r="P57" s="85">
        <v>5.43037E-5</v>
      </c>
      <c r="Q57" s="83">
        <v>56</v>
      </c>
      <c r="R57" s="85">
        <v>9.6971000000000007E-7</v>
      </c>
      <c r="S57" s="85">
        <v>9.7015099999999996E-7</v>
      </c>
    </row>
    <row r="58" spans="2:19" x14ac:dyDescent="0.2">
      <c r="B58" s="33"/>
      <c r="C58" s="80">
        <v>0.99439999999999995</v>
      </c>
      <c r="D58" s="80">
        <v>915</v>
      </c>
      <c r="E58" s="80">
        <v>0</v>
      </c>
      <c r="F58" s="80">
        <v>915</v>
      </c>
      <c r="G58" s="80">
        <v>0</v>
      </c>
      <c r="H58" s="80">
        <v>915</v>
      </c>
      <c r="I58" s="80">
        <v>0</v>
      </c>
      <c r="J58" s="80">
        <v>0</v>
      </c>
      <c r="L58" s="83">
        <v>1</v>
      </c>
      <c r="M58" s="83">
        <v>57</v>
      </c>
      <c r="N58" s="85">
        <v>2.7636799999999999E-5</v>
      </c>
      <c r="O58" s="83">
        <v>56.999899999999997</v>
      </c>
      <c r="P58" s="85">
        <v>5.5273499999999999E-5</v>
      </c>
      <c r="Q58" s="83">
        <v>57</v>
      </c>
      <c r="R58" s="85">
        <v>9.697110000000001E-7</v>
      </c>
      <c r="S58" s="85">
        <v>9.7015099999999996E-7</v>
      </c>
    </row>
    <row r="59" spans="2:19" x14ac:dyDescent="0.2">
      <c r="B59" s="33"/>
      <c r="C59" s="80">
        <v>0.99429999999999996</v>
      </c>
      <c r="D59" s="80">
        <v>919</v>
      </c>
      <c r="E59" s="80">
        <v>0</v>
      </c>
      <c r="F59" s="80">
        <v>919</v>
      </c>
      <c r="G59" s="80">
        <v>0</v>
      </c>
      <c r="H59" s="80">
        <v>919</v>
      </c>
      <c r="I59" s="80">
        <v>0</v>
      </c>
      <c r="J59" s="80">
        <v>0</v>
      </c>
      <c r="L59" s="83">
        <v>1</v>
      </c>
      <c r="M59" s="83">
        <v>58</v>
      </c>
      <c r="N59" s="85">
        <v>2.8121699999999999E-5</v>
      </c>
      <c r="O59" s="83">
        <v>57.999899999999997</v>
      </c>
      <c r="P59" s="85">
        <v>5.6243299999999997E-5</v>
      </c>
      <c r="Q59" s="83">
        <v>58</v>
      </c>
      <c r="R59" s="85">
        <v>9.6971199999999992E-7</v>
      </c>
      <c r="S59" s="85">
        <v>9.7015099999999996E-7</v>
      </c>
    </row>
    <row r="60" spans="2:19" x14ac:dyDescent="0.2">
      <c r="B60" s="33"/>
      <c r="C60" s="80">
        <v>0.99419999999999997</v>
      </c>
      <c r="D60" s="80">
        <v>922</v>
      </c>
      <c r="E60" s="80">
        <v>0</v>
      </c>
      <c r="F60" s="80">
        <v>922</v>
      </c>
      <c r="G60" s="80">
        <v>0</v>
      </c>
      <c r="H60" s="80">
        <v>922</v>
      </c>
      <c r="I60" s="80">
        <v>0</v>
      </c>
      <c r="J60" s="80">
        <v>0</v>
      </c>
      <c r="L60" s="83">
        <v>1</v>
      </c>
      <c r="M60" s="83">
        <v>59</v>
      </c>
      <c r="N60" s="85">
        <v>2.8606500000000001E-5</v>
      </c>
      <c r="O60" s="83">
        <v>58.999899999999997</v>
      </c>
      <c r="P60" s="85">
        <v>5.7213100000000003E-5</v>
      </c>
      <c r="Q60" s="83">
        <v>59</v>
      </c>
      <c r="R60" s="85">
        <v>9.6971299999999994E-7</v>
      </c>
      <c r="S60" s="85">
        <v>9.7015099999999996E-7</v>
      </c>
    </row>
    <row r="61" spans="2:19" x14ac:dyDescent="0.2">
      <c r="B61" s="33"/>
      <c r="C61" s="80">
        <v>0.99409999999999998</v>
      </c>
      <c r="D61" s="80">
        <v>926</v>
      </c>
      <c r="E61" s="80">
        <v>0</v>
      </c>
      <c r="F61" s="80">
        <v>926</v>
      </c>
      <c r="G61" s="80">
        <v>0</v>
      </c>
      <c r="H61" s="80">
        <v>926</v>
      </c>
      <c r="I61" s="80">
        <v>0</v>
      </c>
      <c r="J61" s="80">
        <v>0</v>
      </c>
      <c r="L61" s="83">
        <v>1</v>
      </c>
      <c r="M61" s="83">
        <v>60</v>
      </c>
      <c r="N61" s="85">
        <v>2.9091400000000001E-5</v>
      </c>
      <c r="O61" s="83">
        <v>59.999899999999997</v>
      </c>
      <c r="P61" s="85">
        <v>5.8182900000000002E-5</v>
      </c>
      <c r="Q61" s="83">
        <v>60</v>
      </c>
      <c r="R61" s="85">
        <v>9.69715E-7</v>
      </c>
      <c r="S61" s="85">
        <v>9.7015099999999996E-7</v>
      </c>
    </row>
    <row r="62" spans="2:19" x14ac:dyDescent="0.2">
      <c r="B62" s="33"/>
      <c r="C62" s="80">
        <v>0.99399999999999999</v>
      </c>
      <c r="D62" s="80">
        <v>930</v>
      </c>
      <c r="E62" s="80">
        <v>0</v>
      </c>
      <c r="F62" s="80">
        <v>930</v>
      </c>
      <c r="G62" s="80">
        <v>0</v>
      </c>
      <c r="H62" s="80">
        <v>930</v>
      </c>
      <c r="I62" s="80">
        <v>0</v>
      </c>
      <c r="J62" s="80">
        <v>0</v>
      </c>
      <c r="L62" s="83">
        <v>1</v>
      </c>
      <c r="M62" s="83">
        <v>61</v>
      </c>
      <c r="N62" s="85">
        <v>2.95763E-5</v>
      </c>
      <c r="O62" s="83">
        <v>60.999899999999997</v>
      </c>
      <c r="P62" s="85">
        <v>5.91527E-5</v>
      </c>
      <c r="Q62" s="83">
        <v>61</v>
      </c>
      <c r="R62" s="85">
        <v>9.6971600000000003E-7</v>
      </c>
      <c r="S62" s="85">
        <v>9.7015099999999996E-7</v>
      </c>
    </row>
    <row r="63" spans="2:19" x14ac:dyDescent="0.2">
      <c r="B63" s="33"/>
      <c r="C63" s="80">
        <v>0.99390000000000001</v>
      </c>
      <c r="D63" s="80">
        <v>932</v>
      </c>
      <c r="E63" s="80">
        <v>0</v>
      </c>
      <c r="F63" s="80">
        <v>932</v>
      </c>
      <c r="G63" s="80">
        <v>0</v>
      </c>
      <c r="H63" s="80">
        <v>932</v>
      </c>
      <c r="I63" s="80">
        <v>0</v>
      </c>
      <c r="J63" s="80">
        <v>0</v>
      </c>
      <c r="L63" s="83">
        <v>1</v>
      </c>
      <c r="M63" s="83">
        <v>62</v>
      </c>
      <c r="N63" s="85">
        <v>3.0061199999999999E-5</v>
      </c>
      <c r="O63" s="83">
        <v>61.999899999999997</v>
      </c>
      <c r="P63" s="85">
        <v>6.0122499999999999E-5</v>
      </c>
      <c r="Q63" s="83">
        <v>62</v>
      </c>
      <c r="R63" s="85">
        <v>9.6971700000000005E-7</v>
      </c>
      <c r="S63" s="85">
        <v>9.7015099999999996E-7</v>
      </c>
    </row>
    <row r="64" spans="2:19" x14ac:dyDescent="0.2">
      <c r="B64" s="33"/>
      <c r="C64" s="80">
        <v>0.99380000000000002</v>
      </c>
      <c r="D64" s="80">
        <v>935</v>
      </c>
      <c r="E64" s="80">
        <v>0</v>
      </c>
      <c r="F64" s="80">
        <v>935</v>
      </c>
      <c r="G64" s="80">
        <v>0</v>
      </c>
      <c r="H64" s="80">
        <v>935</v>
      </c>
      <c r="I64" s="80">
        <v>0</v>
      </c>
      <c r="J64" s="80">
        <v>0</v>
      </c>
      <c r="L64" s="83">
        <v>1</v>
      </c>
      <c r="M64" s="83">
        <v>63</v>
      </c>
      <c r="N64" s="85">
        <v>3.0546100000000002E-5</v>
      </c>
      <c r="O64" s="83">
        <v>62.999899999999997</v>
      </c>
      <c r="P64" s="85">
        <v>6.1092299999999998E-5</v>
      </c>
      <c r="Q64" s="83">
        <v>63</v>
      </c>
      <c r="R64" s="85">
        <v>9.6971800000000008E-7</v>
      </c>
      <c r="S64" s="85">
        <v>9.7015099999999996E-7</v>
      </c>
    </row>
    <row r="65" spans="2:19" x14ac:dyDescent="0.2">
      <c r="B65" s="33"/>
      <c r="C65" s="80">
        <v>0.99370000000000003</v>
      </c>
      <c r="D65" s="80">
        <v>936</v>
      </c>
      <c r="E65" s="80">
        <v>1</v>
      </c>
      <c r="F65" s="80">
        <v>935</v>
      </c>
      <c r="G65" s="80">
        <v>2</v>
      </c>
      <c r="H65" s="80">
        <v>937</v>
      </c>
      <c r="I65" s="80">
        <v>2.1344699999999999E-3</v>
      </c>
      <c r="J65" s="80">
        <v>1.8099500000000001E-3</v>
      </c>
      <c r="L65" s="83">
        <v>1</v>
      </c>
      <c r="M65" s="83">
        <v>64</v>
      </c>
      <c r="N65" s="85">
        <v>3.1031000000000002E-5</v>
      </c>
      <c r="O65" s="83">
        <v>63.999899999999997</v>
      </c>
      <c r="P65" s="85">
        <v>6.2062099999999997E-5</v>
      </c>
      <c r="Q65" s="83">
        <v>64</v>
      </c>
      <c r="R65" s="85">
        <v>9.6971999999999992E-7</v>
      </c>
      <c r="S65" s="85">
        <v>9.7015099999999996E-7</v>
      </c>
    </row>
    <row r="66" spans="2:19" x14ac:dyDescent="0.2">
      <c r="B66" s="33"/>
      <c r="C66" s="80">
        <v>0.99360000000000004</v>
      </c>
      <c r="D66" s="80">
        <v>938</v>
      </c>
      <c r="E66" s="80">
        <v>1</v>
      </c>
      <c r="F66" s="80">
        <v>937</v>
      </c>
      <c r="G66" s="80">
        <v>2</v>
      </c>
      <c r="H66" s="80">
        <v>939</v>
      </c>
      <c r="I66" s="80">
        <v>2.1299299999999999E-3</v>
      </c>
      <c r="J66" s="80">
        <v>1.8099500000000001E-3</v>
      </c>
      <c r="L66" s="83">
        <v>1</v>
      </c>
      <c r="M66" s="83">
        <v>65</v>
      </c>
      <c r="N66" s="85">
        <v>3.1515900000000001E-5</v>
      </c>
      <c r="O66" s="83">
        <v>64.999899999999997</v>
      </c>
      <c r="P66" s="85">
        <v>6.3031899999999995E-5</v>
      </c>
      <c r="Q66" s="83">
        <v>65</v>
      </c>
      <c r="R66" s="85">
        <v>9.6972099999999995E-7</v>
      </c>
      <c r="S66" s="85">
        <v>9.7015099999999996E-7</v>
      </c>
    </row>
    <row r="67" spans="2:19" x14ac:dyDescent="0.2">
      <c r="B67" s="33"/>
      <c r="C67" s="80">
        <v>0.99350000000000005</v>
      </c>
      <c r="D67" s="80">
        <v>939</v>
      </c>
      <c r="E67" s="80">
        <v>1</v>
      </c>
      <c r="F67" s="80">
        <v>938</v>
      </c>
      <c r="G67" s="80">
        <v>2</v>
      </c>
      <c r="H67" s="80">
        <v>940</v>
      </c>
      <c r="I67" s="80">
        <v>2.12766E-3</v>
      </c>
      <c r="J67" s="80">
        <v>1.8099500000000001E-3</v>
      </c>
      <c r="L67" s="83">
        <v>1</v>
      </c>
      <c r="M67" s="83">
        <v>66</v>
      </c>
      <c r="N67" s="85">
        <v>3.20008E-5</v>
      </c>
      <c r="O67" s="83">
        <v>65.999899999999997</v>
      </c>
      <c r="P67" s="85">
        <v>6.4001699999999994E-5</v>
      </c>
      <c r="Q67" s="83">
        <v>66</v>
      </c>
      <c r="R67" s="85">
        <v>9.6972199999999998E-7</v>
      </c>
      <c r="S67" s="85">
        <v>9.7015099999999996E-7</v>
      </c>
    </row>
    <row r="68" spans="2:19" x14ac:dyDescent="0.2">
      <c r="B68" s="33"/>
      <c r="C68" s="80">
        <v>0.99339999999999995</v>
      </c>
      <c r="D68" s="80">
        <v>944</v>
      </c>
      <c r="E68" s="80">
        <v>1</v>
      </c>
      <c r="F68" s="80">
        <v>943</v>
      </c>
      <c r="G68" s="80">
        <v>2</v>
      </c>
      <c r="H68" s="80">
        <v>945</v>
      </c>
      <c r="I68" s="80">
        <v>2.1164000000000001E-3</v>
      </c>
      <c r="J68" s="80">
        <v>1.8099500000000001E-3</v>
      </c>
      <c r="L68" s="83">
        <v>1</v>
      </c>
      <c r="M68" s="83">
        <v>67</v>
      </c>
      <c r="N68" s="85">
        <v>3.24857E-5</v>
      </c>
      <c r="O68" s="83">
        <v>66.999899999999997</v>
      </c>
      <c r="P68" s="85">
        <v>6.4971500000000006E-5</v>
      </c>
      <c r="Q68" s="83">
        <v>67</v>
      </c>
      <c r="R68" s="85">
        <v>9.6972300000000001E-7</v>
      </c>
      <c r="S68" s="85">
        <v>9.7015099999999996E-7</v>
      </c>
    </row>
    <row r="69" spans="2:19" x14ac:dyDescent="0.2">
      <c r="B69" s="33"/>
      <c r="C69" s="80">
        <v>0.99329999999999996</v>
      </c>
      <c r="D69" s="80">
        <v>945</v>
      </c>
      <c r="E69" s="80">
        <v>1</v>
      </c>
      <c r="F69" s="80">
        <v>944</v>
      </c>
      <c r="G69" s="80">
        <v>2</v>
      </c>
      <c r="H69" s="80">
        <v>946</v>
      </c>
      <c r="I69" s="80">
        <v>2.1141599999999999E-3</v>
      </c>
      <c r="J69" s="80">
        <v>1.8099500000000001E-3</v>
      </c>
      <c r="L69" s="83">
        <v>1</v>
      </c>
      <c r="M69" s="83">
        <v>68</v>
      </c>
      <c r="N69" s="85">
        <v>3.2970599999999999E-5</v>
      </c>
      <c r="O69" s="83">
        <v>67.999899999999997</v>
      </c>
      <c r="P69" s="85">
        <v>6.5941300000000005E-5</v>
      </c>
      <c r="Q69" s="83">
        <v>68</v>
      </c>
      <c r="R69" s="85">
        <v>9.6972500000000006E-7</v>
      </c>
      <c r="S69" s="85">
        <v>9.7015099999999996E-7</v>
      </c>
    </row>
    <row r="70" spans="2:19" x14ac:dyDescent="0.2">
      <c r="B70" s="33"/>
      <c r="C70" s="80">
        <v>0.99319999999999997</v>
      </c>
      <c r="D70" s="80">
        <v>947</v>
      </c>
      <c r="E70" s="80">
        <v>1</v>
      </c>
      <c r="F70" s="80">
        <v>946</v>
      </c>
      <c r="G70" s="80">
        <v>2</v>
      </c>
      <c r="H70" s="80">
        <v>948</v>
      </c>
      <c r="I70" s="80">
        <v>2.1096999999999999E-3</v>
      </c>
      <c r="J70" s="80">
        <v>1.8099500000000001E-3</v>
      </c>
      <c r="L70" s="83">
        <v>1</v>
      </c>
      <c r="M70" s="83">
        <v>69</v>
      </c>
      <c r="N70" s="85">
        <v>3.3455499999999998E-5</v>
      </c>
      <c r="O70" s="83">
        <v>68.999899999999997</v>
      </c>
      <c r="P70" s="85">
        <v>6.6911100000000004E-5</v>
      </c>
      <c r="Q70" s="83">
        <v>69</v>
      </c>
      <c r="R70" s="85">
        <v>9.6972600000000009E-7</v>
      </c>
      <c r="S70" s="85">
        <v>9.7015099999999996E-7</v>
      </c>
    </row>
    <row r="71" spans="2:19" x14ac:dyDescent="0.2">
      <c r="B71" s="33"/>
      <c r="C71" s="80">
        <v>0.99309999999999998</v>
      </c>
      <c r="D71" s="80">
        <v>950</v>
      </c>
      <c r="E71" s="80">
        <v>1</v>
      </c>
      <c r="F71" s="80">
        <v>949</v>
      </c>
      <c r="G71" s="80">
        <v>2</v>
      </c>
      <c r="H71" s="80">
        <v>951</v>
      </c>
      <c r="I71" s="80">
        <v>2.10305E-3</v>
      </c>
      <c r="J71" s="80">
        <v>1.8099500000000001E-3</v>
      </c>
      <c r="L71" s="83">
        <v>1</v>
      </c>
      <c r="M71" s="83">
        <v>70</v>
      </c>
      <c r="N71" s="85">
        <v>3.3940499999999998E-5</v>
      </c>
      <c r="O71" s="83">
        <v>69.999899999999997</v>
      </c>
      <c r="P71" s="85">
        <v>6.7880900000000003E-5</v>
      </c>
      <c r="Q71" s="83">
        <v>70</v>
      </c>
      <c r="R71" s="85">
        <v>9.6972699999999991E-7</v>
      </c>
      <c r="S71" s="85">
        <v>9.7015099999999996E-7</v>
      </c>
    </row>
    <row r="72" spans="2:19" x14ac:dyDescent="0.2">
      <c r="B72" s="33"/>
      <c r="C72" s="80">
        <v>0.99299999999999999</v>
      </c>
      <c r="D72" s="80">
        <v>954</v>
      </c>
      <c r="E72" s="80">
        <v>1</v>
      </c>
      <c r="F72" s="80">
        <v>953</v>
      </c>
      <c r="G72" s="80">
        <v>2</v>
      </c>
      <c r="H72" s="80">
        <v>955</v>
      </c>
      <c r="I72" s="80">
        <v>2.0942399999999998E-3</v>
      </c>
      <c r="J72" s="80">
        <v>1.8099500000000001E-3</v>
      </c>
      <c r="L72" s="83">
        <v>1</v>
      </c>
      <c r="M72" s="83">
        <v>71</v>
      </c>
      <c r="N72" s="85">
        <v>3.4425399999999997E-5</v>
      </c>
      <c r="O72" s="83">
        <v>70.999899999999997</v>
      </c>
      <c r="P72" s="85">
        <v>6.8850700000000001E-5</v>
      </c>
      <c r="Q72" s="83">
        <v>71</v>
      </c>
      <c r="R72" s="85">
        <v>9.6972899999999996E-7</v>
      </c>
      <c r="S72" s="85">
        <v>9.7015099999999996E-7</v>
      </c>
    </row>
    <row r="73" spans="2:19" x14ac:dyDescent="0.2">
      <c r="B73" s="33"/>
      <c r="C73" s="80">
        <v>0.99280000000000002</v>
      </c>
      <c r="D73" s="80">
        <v>958</v>
      </c>
      <c r="E73" s="80">
        <v>1</v>
      </c>
      <c r="F73" s="80">
        <v>957</v>
      </c>
      <c r="G73" s="80">
        <v>2</v>
      </c>
      <c r="H73" s="80">
        <v>959</v>
      </c>
      <c r="I73" s="80">
        <v>2.0855100000000001E-3</v>
      </c>
      <c r="J73" s="80">
        <v>1.8099500000000001E-3</v>
      </c>
      <c r="L73" s="83">
        <v>1</v>
      </c>
      <c r="M73" s="83">
        <v>72</v>
      </c>
      <c r="N73" s="85">
        <v>3.4910299999999997E-5</v>
      </c>
      <c r="O73" s="83">
        <v>71.999899999999997</v>
      </c>
      <c r="P73" s="85">
        <v>6.98205E-5</v>
      </c>
      <c r="Q73" s="83">
        <v>72</v>
      </c>
      <c r="R73" s="85">
        <v>9.6972999999999999E-7</v>
      </c>
      <c r="S73" s="85">
        <v>9.7015099999999996E-7</v>
      </c>
    </row>
    <row r="74" spans="2:19" x14ac:dyDescent="0.2">
      <c r="B74" s="33"/>
      <c r="C74" s="80">
        <v>0.99270000000000003</v>
      </c>
      <c r="D74" s="80">
        <v>964</v>
      </c>
      <c r="E74" s="80">
        <v>1</v>
      </c>
      <c r="F74" s="80">
        <v>963</v>
      </c>
      <c r="G74" s="80">
        <v>2</v>
      </c>
      <c r="H74" s="80">
        <v>965</v>
      </c>
      <c r="I74" s="80">
        <v>2.0725399999999999E-3</v>
      </c>
      <c r="J74" s="80">
        <v>1.8099500000000001E-3</v>
      </c>
      <c r="L74" s="83">
        <v>1</v>
      </c>
      <c r="M74" s="83">
        <v>73</v>
      </c>
      <c r="N74" s="85">
        <v>3.5395200000000003E-5</v>
      </c>
      <c r="O74" s="83">
        <v>72.999899999999997</v>
      </c>
      <c r="P74" s="85">
        <v>7.0790400000000006E-5</v>
      </c>
      <c r="Q74" s="83">
        <v>73</v>
      </c>
      <c r="R74" s="85">
        <v>9.6973100000000002E-7</v>
      </c>
      <c r="S74" s="85">
        <v>9.7015099999999996E-7</v>
      </c>
    </row>
    <row r="75" spans="2:19" x14ac:dyDescent="0.2">
      <c r="B75" s="33"/>
      <c r="C75" s="80">
        <v>0.99260000000000004</v>
      </c>
      <c r="D75" s="80">
        <v>965</v>
      </c>
      <c r="E75" s="80">
        <v>1</v>
      </c>
      <c r="F75" s="80">
        <v>964</v>
      </c>
      <c r="G75" s="80">
        <v>2</v>
      </c>
      <c r="H75" s="80">
        <v>966</v>
      </c>
      <c r="I75" s="80">
        <v>2.0703900000000001E-3</v>
      </c>
      <c r="J75" s="80">
        <v>1.8099500000000001E-3</v>
      </c>
      <c r="L75" s="83">
        <v>1</v>
      </c>
      <c r="M75" s="83">
        <v>74</v>
      </c>
      <c r="N75" s="85">
        <v>3.5880100000000002E-5</v>
      </c>
      <c r="O75" s="83">
        <v>73.999899999999997</v>
      </c>
      <c r="P75" s="85">
        <v>7.1760200000000005E-5</v>
      </c>
      <c r="Q75" s="83">
        <v>74</v>
      </c>
      <c r="R75" s="85">
        <v>9.6973200000000004E-7</v>
      </c>
      <c r="S75" s="85">
        <v>9.7015099999999996E-7</v>
      </c>
    </row>
    <row r="76" spans="2:19" x14ac:dyDescent="0.2">
      <c r="B76" s="33"/>
      <c r="C76" s="80">
        <v>0.99250000000000005</v>
      </c>
      <c r="D76" s="80">
        <v>967</v>
      </c>
      <c r="E76" s="80">
        <v>1</v>
      </c>
      <c r="F76" s="80">
        <v>966</v>
      </c>
      <c r="G76" s="80">
        <v>2</v>
      </c>
      <c r="H76" s="80">
        <v>968</v>
      </c>
      <c r="I76" s="80">
        <v>2.0661199999999998E-3</v>
      </c>
      <c r="J76" s="80">
        <v>1.8099500000000001E-3</v>
      </c>
      <c r="L76" s="83">
        <v>1</v>
      </c>
      <c r="M76" s="83">
        <v>75</v>
      </c>
      <c r="N76" s="85">
        <v>3.6365000000000002E-5</v>
      </c>
      <c r="O76" s="83">
        <v>74.999899999999997</v>
      </c>
      <c r="P76" s="85">
        <v>7.2730000000000003E-5</v>
      </c>
      <c r="Q76" s="83">
        <v>75</v>
      </c>
      <c r="R76" s="85">
        <v>9.697340000000001E-7</v>
      </c>
      <c r="S76" s="85">
        <v>9.7015099999999996E-7</v>
      </c>
    </row>
    <row r="77" spans="2:19" x14ac:dyDescent="0.2">
      <c r="B77" s="33"/>
      <c r="C77" s="80">
        <v>0.99239999999999995</v>
      </c>
      <c r="D77" s="80">
        <v>970</v>
      </c>
      <c r="E77" s="80">
        <v>1</v>
      </c>
      <c r="F77" s="80">
        <v>969</v>
      </c>
      <c r="G77" s="80">
        <v>2</v>
      </c>
      <c r="H77" s="80">
        <v>971</v>
      </c>
      <c r="I77" s="80">
        <v>2.0597300000000001E-3</v>
      </c>
      <c r="J77" s="80">
        <v>1.8099500000000001E-3</v>
      </c>
      <c r="L77" s="83">
        <v>1</v>
      </c>
      <c r="M77" s="83">
        <v>76</v>
      </c>
      <c r="N77" s="85">
        <v>3.6849900000000001E-5</v>
      </c>
      <c r="O77" s="83">
        <v>75.999899999999997</v>
      </c>
      <c r="P77" s="85">
        <v>7.3699899999999995E-5</v>
      </c>
      <c r="Q77" s="83">
        <v>76</v>
      </c>
      <c r="R77" s="85">
        <v>9.6973499999999992E-7</v>
      </c>
      <c r="S77" s="85">
        <v>9.7015099999999996E-7</v>
      </c>
    </row>
    <row r="78" spans="2:19" x14ac:dyDescent="0.2">
      <c r="B78" s="33"/>
      <c r="C78" s="80">
        <v>0.99229999999999996</v>
      </c>
      <c r="D78" s="80">
        <v>973</v>
      </c>
      <c r="E78" s="80">
        <v>1</v>
      </c>
      <c r="F78" s="80">
        <v>972</v>
      </c>
      <c r="G78" s="80">
        <v>2</v>
      </c>
      <c r="H78" s="80">
        <v>974</v>
      </c>
      <c r="I78" s="80">
        <v>2.05339E-3</v>
      </c>
      <c r="J78" s="80">
        <v>1.8099500000000001E-3</v>
      </c>
      <c r="L78" s="83">
        <v>1</v>
      </c>
      <c r="M78" s="83">
        <v>77</v>
      </c>
      <c r="N78" s="85">
        <v>3.73348E-5</v>
      </c>
      <c r="O78" s="83">
        <v>76.999899999999997</v>
      </c>
      <c r="P78" s="85">
        <v>7.4669699999999994E-5</v>
      </c>
      <c r="Q78" s="83">
        <v>77</v>
      </c>
      <c r="R78" s="85">
        <v>9.6973599999999994E-7</v>
      </c>
      <c r="S78" s="85">
        <v>9.7015099999999996E-7</v>
      </c>
    </row>
    <row r="79" spans="2:19" x14ac:dyDescent="0.2">
      <c r="B79" s="33"/>
      <c r="C79" s="80">
        <v>0.99219999999999997</v>
      </c>
      <c r="D79" s="80">
        <v>975</v>
      </c>
      <c r="E79" s="80">
        <v>1</v>
      </c>
      <c r="F79" s="80">
        <v>974</v>
      </c>
      <c r="G79" s="80">
        <v>2</v>
      </c>
      <c r="H79" s="80">
        <v>976</v>
      </c>
      <c r="I79" s="80">
        <v>2.0491799999999998E-3</v>
      </c>
      <c r="J79" s="80">
        <v>1.8099500000000001E-3</v>
      </c>
      <c r="L79" s="83">
        <v>1</v>
      </c>
      <c r="M79" s="83">
        <v>78</v>
      </c>
      <c r="N79" s="85">
        <v>3.78198E-5</v>
      </c>
      <c r="O79" s="83">
        <v>77.999899999999997</v>
      </c>
      <c r="P79" s="85">
        <v>7.5639500000000007E-5</v>
      </c>
      <c r="Q79" s="83">
        <v>78</v>
      </c>
      <c r="R79" s="85">
        <v>9.6973699999999997E-7</v>
      </c>
      <c r="S79" s="85">
        <v>9.7015099999999996E-7</v>
      </c>
    </row>
    <row r="80" spans="2:19" x14ac:dyDescent="0.2">
      <c r="B80" s="33"/>
      <c r="C80" s="80">
        <v>0.99209999999999998</v>
      </c>
      <c r="D80" s="80">
        <v>979</v>
      </c>
      <c r="E80" s="80">
        <v>1</v>
      </c>
      <c r="F80" s="80">
        <v>978</v>
      </c>
      <c r="G80" s="80">
        <v>2</v>
      </c>
      <c r="H80" s="80">
        <v>980</v>
      </c>
      <c r="I80" s="80">
        <v>2.04082E-3</v>
      </c>
      <c r="J80" s="80">
        <v>1.8099500000000001E-3</v>
      </c>
      <c r="L80" s="83">
        <v>1</v>
      </c>
      <c r="M80" s="83">
        <v>79</v>
      </c>
      <c r="N80" s="85">
        <v>3.8304699999999999E-5</v>
      </c>
      <c r="O80" s="83">
        <v>78.999899999999997</v>
      </c>
      <c r="P80" s="85">
        <v>7.6609399999999999E-5</v>
      </c>
      <c r="Q80" s="83">
        <v>79</v>
      </c>
      <c r="R80" s="85">
        <v>9.6973900000000003E-7</v>
      </c>
      <c r="S80" s="85">
        <v>9.7015099999999996E-7</v>
      </c>
    </row>
    <row r="81" spans="2:19" x14ac:dyDescent="0.2">
      <c r="B81" s="33"/>
      <c r="C81" s="80">
        <v>0.9919</v>
      </c>
      <c r="D81" s="80">
        <v>981</v>
      </c>
      <c r="E81" s="80">
        <v>1</v>
      </c>
      <c r="F81" s="80">
        <v>980</v>
      </c>
      <c r="G81" s="80">
        <v>2</v>
      </c>
      <c r="H81" s="80">
        <v>982</v>
      </c>
      <c r="I81" s="80">
        <v>2.03666E-3</v>
      </c>
      <c r="J81" s="80">
        <v>1.8099500000000001E-3</v>
      </c>
      <c r="L81" s="83">
        <v>1</v>
      </c>
      <c r="M81" s="83">
        <v>80</v>
      </c>
      <c r="N81" s="85">
        <v>3.8789599999999999E-5</v>
      </c>
      <c r="O81" s="83">
        <v>79.999899999999997</v>
      </c>
      <c r="P81" s="85">
        <v>7.7579199999999997E-5</v>
      </c>
      <c r="Q81" s="83">
        <v>80</v>
      </c>
      <c r="R81" s="85">
        <v>9.6974000000000005E-7</v>
      </c>
      <c r="S81" s="85">
        <v>9.7015099999999996E-7</v>
      </c>
    </row>
    <row r="82" spans="2:19" x14ac:dyDescent="0.2">
      <c r="B82" s="33"/>
      <c r="C82" s="80">
        <v>0.99180000000000001</v>
      </c>
      <c r="D82" s="80">
        <v>985</v>
      </c>
      <c r="E82" s="80">
        <v>1</v>
      </c>
      <c r="F82" s="80">
        <v>984</v>
      </c>
      <c r="G82" s="80">
        <v>2</v>
      </c>
      <c r="H82" s="80">
        <v>986</v>
      </c>
      <c r="I82" s="80">
        <v>2.0284000000000001E-3</v>
      </c>
      <c r="J82" s="80">
        <v>1.8099500000000001E-3</v>
      </c>
      <c r="L82" s="83">
        <v>1</v>
      </c>
      <c r="M82" s="83">
        <v>81</v>
      </c>
      <c r="N82" s="85">
        <v>3.9274499999999998E-5</v>
      </c>
      <c r="O82" s="83">
        <v>80.999899999999997</v>
      </c>
      <c r="P82" s="85">
        <v>7.8548999999999996E-5</v>
      </c>
      <c r="Q82" s="83">
        <v>81</v>
      </c>
      <c r="R82" s="85">
        <v>9.6974100000000008E-7</v>
      </c>
      <c r="S82" s="85">
        <v>9.7015099999999996E-7</v>
      </c>
    </row>
    <row r="83" spans="2:19" x14ac:dyDescent="0.2">
      <c r="B83" s="33"/>
      <c r="C83" s="80">
        <v>0.99170000000000003</v>
      </c>
      <c r="D83" s="80">
        <v>986</v>
      </c>
      <c r="E83" s="80">
        <v>1</v>
      </c>
      <c r="F83" s="80">
        <v>985</v>
      </c>
      <c r="G83" s="80">
        <v>2</v>
      </c>
      <c r="H83" s="80">
        <v>987</v>
      </c>
      <c r="I83" s="80">
        <v>2.0263400000000002E-3</v>
      </c>
      <c r="J83" s="80">
        <v>1.8099500000000001E-3</v>
      </c>
      <c r="L83" s="83">
        <v>1</v>
      </c>
      <c r="M83" s="83">
        <v>82</v>
      </c>
      <c r="N83" s="85">
        <v>3.9759399999999997E-5</v>
      </c>
      <c r="O83" s="83">
        <v>81.999899999999997</v>
      </c>
      <c r="P83" s="85">
        <v>7.9518900000000002E-5</v>
      </c>
      <c r="Q83" s="83">
        <v>82</v>
      </c>
      <c r="R83" s="85">
        <v>9.697419999999999E-7</v>
      </c>
      <c r="S83" s="85">
        <v>9.7015099999999996E-7</v>
      </c>
    </row>
    <row r="84" spans="2:19" x14ac:dyDescent="0.2">
      <c r="B84" s="33"/>
      <c r="C84" s="80">
        <v>0.99160000000000004</v>
      </c>
      <c r="D84" s="80">
        <v>988</v>
      </c>
      <c r="E84" s="80">
        <v>1</v>
      </c>
      <c r="F84" s="80">
        <v>987</v>
      </c>
      <c r="G84" s="80">
        <v>2</v>
      </c>
      <c r="H84" s="80">
        <v>989</v>
      </c>
      <c r="I84" s="80">
        <v>2.0222399999999998E-3</v>
      </c>
      <c r="J84" s="80">
        <v>1.8099500000000001E-3</v>
      </c>
      <c r="L84" s="83">
        <v>1</v>
      </c>
      <c r="M84" s="83">
        <v>83</v>
      </c>
      <c r="N84" s="85">
        <v>4.0244399999999997E-5</v>
      </c>
      <c r="O84" s="83">
        <v>82.999899999999997</v>
      </c>
      <c r="P84" s="85">
        <v>8.0488700000000001E-5</v>
      </c>
      <c r="Q84" s="83">
        <v>83</v>
      </c>
      <c r="R84" s="85">
        <v>9.6974399999999995E-7</v>
      </c>
      <c r="S84" s="85">
        <v>9.7015099999999996E-7</v>
      </c>
    </row>
    <row r="85" spans="2:19" x14ac:dyDescent="0.2">
      <c r="B85" s="33"/>
      <c r="C85" s="80">
        <v>0.99150000000000005</v>
      </c>
      <c r="D85" s="80">
        <v>990</v>
      </c>
      <c r="E85" s="80">
        <v>1</v>
      </c>
      <c r="F85" s="80">
        <v>989</v>
      </c>
      <c r="G85" s="80">
        <v>2</v>
      </c>
      <c r="H85" s="80">
        <v>991</v>
      </c>
      <c r="I85" s="80">
        <v>2.0181600000000002E-3</v>
      </c>
      <c r="J85" s="80">
        <v>1.8099500000000001E-3</v>
      </c>
      <c r="L85" s="83">
        <v>1</v>
      </c>
      <c r="M85" s="83">
        <v>84</v>
      </c>
      <c r="N85" s="85">
        <v>4.0729300000000003E-5</v>
      </c>
      <c r="O85" s="83">
        <v>83.999899999999997</v>
      </c>
      <c r="P85" s="85">
        <v>8.1458600000000006E-5</v>
      </c>
      <c r="Q85" s="83">
        <v>84</v>
      </c>
      <c r="R85" s="85">
        <v>9.6974499999999998E-7</v>
      </c>
      <c r="S85" s="85">
        <v>9.7015099999999996E-7</v>
      </c>
    </row>
    <row r="86" spans="2:19" x14ac:dyDescent="0.2">
      <c r="B86" s="33"/>
      <c r="C86" s="80">
        <v>0.99139999999999995</v>
      </c>
      <c r="D86" s="80">
        <v>991</v>
      </c>
      <c r="E86" s="80">
        <v>1</v>
      </c>
      <c r="F86" s="80">
        <v>990</v>
      </c>
      <c r="G86" s="80">
        <v>2</v>
      </c>
      <c r="H86" s="80">
        <v>992</v>
      </c>
      <c r="I86" s="80">
        <v>2.0161300000000001E-3</v>
      </c>
      <c r="J86" s="80">
        <v>1.8099500000000001E-3</v>
      </c>
      <c r="L86" s="83">
        <v>1</v>
      </c>
      <c r="M86" s="83">
        <v>85</v>
      </c>
      <c r="N86" s="85">
        <v>4.1214200000000003E-5</v>
      </c>
      <c r="O86" s="83">
        <v>84.999899999999997</v>
      </c>
      <c r="P86" s="85">
        <v>8.2428400000000005E-5</v>
      </c>
      <c r="Q86" s="83">
        <v>85</v>
      </c>
      <c r="R86" s="85">
        <v>9.6974600000000001E-7</v>
      </c>
      <c r="S86" s="85">
        <v>9.7015099999999996E-7</v>
      </c>
    </row>
    <row r="87" spans="2:19" x14ac:dyDescent="0.2">
      <c r="B87" s="33"/>
      <c r="C87" s="80">
        <v>0.99129999999999996</v>
      </c>
      <c r="D87" s="80">
        <v>995</v>
      </c>
      <c r="E87" s="80">
        <v>1</v>
      </c>
      <c r="F87" s="80">
        <v>994</v>
      </c>
      <c r="G87" s="80">
        <v>2</v>
      </c>
      <c r="H87" s="80">
        <v>996</v>
      </c>
      <c r="I87" s="80">
        <v>2.0080300000000001E-3</v>
      </c>
      <c r="J87" s="80">
        <v>1.8099500000000001E-3</v>
      </c>
      <c r="L87" s="83">
        <v>1</v>
      </c>
      <c r="M87" s="83">
        <v>86</v>
      </c>
      <c r="N87" s="85">
        <v>4.1699100000000002E-5</v>
      </c>
      <c r="O87" s="83">
        <v>85.999899999999997</v>
      </c>
      <c r="P87" s="85">
        <v>8.3398299999999997E-5</v>
      </c>
      <c r="Q87" s="83">
        <v>86</v>
      </c>
      <c r="R87" s="85">
        <v>9.6974800000000006E-7</v>
      </c>
      <c r="S87" s="85">
        <v>9.7015099999999996E-7</v>
      </c>
    </row>
    <row r="88" spans="2:19" x14ac:dyDescent="0.2">
      <c r="B88" s="33"/>
      <c r="C88" s="80">
        <v>0.99119999999999997</v>
      </c>
      <c r="D88" s="80">
        <v>1001</v>
      </c>
      <c r="E88" s="80">
        <v>1</v>
      </c>
      <c r="F88" s="80">
        <v>1000</v>
      </c>
      <c r="G88" s="80">
        <v>2</v>
      </c>
      <c r="H88" s="80">
        <v>1002</v>
      </c>
      <c r="I88" s="80">
        <v>1.9960099999999999E-3</v>
      </c>
      <c r="J88" s="80">
        <v>1.8099500000000001E-3</v>
      </c>
      <c r="L88" s="83">
        <v>1</v>
      </c>
      <c r="M88" s="83">
        <v>87</v>
      </c>
      <c r="N88" s="85">
        <v>4.2184100000000002E-5</v>
      </c>
      <c r="O88" s="83">
        <v>86.999899999999997</v>
      </c>
      <c r="P88" s="85">
        <v>8.4368099999999996E-5</v>
      </c>
      <c r="Q88" s="83">
        <v>87</v>
      </c>
      <c r="R88" s="85">
        <v>9.6974900000000009E-7</v>
      </c>
      <c r="S88" s="85">
        <v>9.7015099999999996E-7</v>
      </c>
    </row>
    <row r="89" spans="2:19" x14ac:dyDescent="0.2">
      <c r="B89" s="33"/>
      <c r="C89" s="80">
        <v>0.99109999999999998</v>
      </c>
      <c r="D89" s="80">
        <v>1002</v>
      </c>
      <c r="E89" s="80">
        <v>1</v>
      </c>
      <c r="F89" s="80">
        <v>1001</v>
      </c>
      <c r="G89" s="80">
        <v>2</v>
      </c>
      <c r="H89" s="80">
        <v>1003</v>
      </c>
      <c r="I89" s="80">
        <v>1.99402E-3</v>
      </c>
      <c r="J89" s="80">
        <v>1.8099500000000001E-3</v>
      </c>
      <c r="L89" s="83">
        <v>1</v>
      </c>
      <c r="M89" s="83">
        <v>88</v>
      </c>
      <c r="N89" s="85">
        <v>4.2669000000000001E-5</v>
      </c>
      <c r="O89" s="83">
        <v>87.999899999999997</v>
      </c>
      <c r="P89" s="85">
        <v>8.5338000000000002E-5</v>
      </c>
      <c r="Q89" s="83">
        <v>88</v>
      </c>
      <c r="R89" s="85">
        <v>9.6974999999999991E-7</v>
      </c>
      <c r="S89" s="85">
        <v>9.7015099999999996E-7</v>
      </c>
    </row>
    <row r="90" spans="2:19" x14ac:dyDescent="0.2">
      <c r="B90" s="33"/>
      <c r="C90" s="80">
        <v>0.99099999999999999</v>
      </c>
      <c r="D90" s="80">
        <v>1004</v>
      </c>
      <c r="E90" s="80">
        <v>1</v>
      </c>
      <c r="F90" s="80">
        <v>1003</v>
      </c>
      <c r="G90" s="80">
        <v>2</v>
      </c>
      <c r="H90" s="80">
        <v>1005</v>
      </c>
      <c r="I90" s="80">
        <v>1.9900500000000002E-3</v>
      </c>
      <c r="J90" s="80">
        <v>1.8099500000000001E-3</v>
      </c>
      <c r="L90" s="83">
        <v>1</v>
      </c>
      <c r="M90" s="83">
        <v>89</v>
      </c>
      <c r="N90" s="85">
        <v>4.31539E-5</v>
      </c>
      <c r="O90" s="83">
        <v>88.999899999999997</v>
      </c>
      <c r="P90" s="85">
        <v>8.6307899999999994E-5</v>
      </c>
      <c r="Q90" s="83">
        <v>89</v>
      </c>
      <c r="R90" s="85">
        <v>9.6975099999999993E-7</v>
      </c>
      <c r="S90" s="85">
        <v>9.7015099999999996E-7</v>
      </c>
    </row>
    <row r="91" spans="2:19" x14ac:dyDescent="0.2">
      <c r="B91" s="33"/>
      <c r="C91" s="80">
        <v>0.9909</v>
      </c>
      <c r="D91" s="80">
        <v>1007</v>
      </c>
      <c r="E91" s="80">
        <v>1</v>
      </c>
      <c r="F91" s="80">
        <v>1006</v>
      </c>
      <c r="G91" s="80">
        <v>2</v>
      </c>
      <c r="H91" s="80">
        <v>1008</v>
      </c>
      <c r="I91" s="80">
        <v>1.9841300000000002E-3</v>
      </c>
      <c r="J91" s="80">
        <v>1.8099500000000001E-3</v>
      </c>
      <c r="L91" s="83">
        <v>1</v>
      </c>
      <c r="M91" s="83">
        <v>90</v>
      </c>
      <c r="N91" s="85">
        <v>4.36389E-5</v>
      </c>
      <c r="O91" s="83">
        <v>89.999899999999997</v>
      </c>
      <c r="P91" s="85">
        <v>8.7277700000000006E-5</v>
      </c>
      <c r="Q91" s="83">
        <v>90</v>
      </c>
      <c r="R91" s="85">
        <v>9.6975299999999999E-7</v>
      </c>
      <c r="S91" s="85">
        <v>9.7015099999999996E-7</v>
      </c>
    </row>
    <row r="92" spans="2:19" x14ac:dyDescent="0.2">
      <c r="B92" s="33"/>
      <c r="C92" s="80">
        <v>0.99080000000000001</v>
      </c>
      <c r="D92" s="80">
        <v>1008</v>
      </c>
      <c r="E92" s="80">
        <v>1</v>
      </c>
      <c r="F92" s="80">
        <v>1007</v>
      </c>
      <c r="G92" s="80">
        <v>2</v>
      </c>
      <c r="H92" s="80">
        <v>1009</v>
      </c>
      <c r="I92" s="80">
        <v>1.9821600000000002E-3</v>
      </c>
      <c r="J92" s="80">
        <v>1.8099500000000001E-3</v>
      </c>
      <c r="L92" s="83">
        <v>1</v>
      </c>
      <c r="M92" s="83">
        <v>91</v>
      </c>
      <c r="N92" s="85">
        <v>4.4123799999999999E-5</v>
      </c>
      <c r="O92" s="83">
        <v>90.999899999999997</v>
      </c>
      <c r="P92" s="85">
        <v>8.8247599999999999E-5</v>
      </c>
      <c r="Q92" s="83">
        <v>91</v>
      </c>
      <c r="R92" s="85">
        <v>9.6975400000000002E-7</v>
      </c>
      <c r="S92" s="85">
        <v>9.7015099999999996E-7</v>
      </c>
    </row>
    <row r="93" spans="2:19" x14ac:dyDescent="0.2">
      <c r="B93" s="33"/>
      <c r="C93" s="80">
        <v>0.99070000000000003</v>
      </c>
      <c r="D93" s="80">
        <v>1010</v>
      </c>
      <c r="E93" s="80">
        <v>1</v>
      </c>
      <c r="F93" s="80">
        <v>1009</v>
      </c>
      <c r="G93" s="80">
        <v>2</v>
      </c>
      <c r="H93" s="80">
        <v>1011</v>
      </c>
      <c r="I93" s="80">
        <v>1.97824E-3</v>
      </c>
      <c r="J93" s="80">
        <v>1.8099500000000001E-3</v>
      </c>
      <c r="L93" s="83">
        <v>1</v>
      </c>
      <c r="M93" s="83">
        <v>92</v>
      </c>
      <c r="N93" s="85">
        <v>4.4608699999999999E-5</v>
      </c>
      <c r="O93" s="83">
        <v>91.999899999999997</v>
      </c>
      <c r="P93" s="85">
        <v>8.9217500000000004E-5</v>
      </c>
      <c r="Q93" s="83">
        <v>92</v>
      </c>
      <c r="R93" s="85">
        <v>9.6975500000000004E-7</v>
      </c>
      <c r="S93" s="85">
        <v>9.7015099999999996E-7</v>
      </c>
    </row>
    <row r="94" spans="2:19" x14ac:dyDescent="0.2">
      <c r="B94" s="33"/>
      <c r="C94" s="80">
        <v>0.99060000000000004</v>
      </c>
      <c r="D94" s="80">
        <v>1011</v>
      </c>
      <c r="E94" s="80">
        <v>1</v>
      </c>
      <c r="F94" s="80">
        <v>1010</v>
      </c>
      <c r="G94" s="80">
        <v>2</v>
      </c>
      <c r="H94" s="80">
        <v>1012</v>
      </c>
      <c r="I94" s="80">
        <v>1.97628E-3</v>
      </c>
      <c r="J94" s="80">
        <v>1.8099500000000001E-3</v>
      </c>
      <c r="L94" s="83">
        <v>1</v>
      </c>
      <c r="M94" s="83">
        <v>93</v>
      </c>
      <c r="N94" s="85">
        <v>4.5093699999999998E-5</v>
      </c>
      <c r="O94" s="83">
        <v>92.999899999999997</v>
      </c>
      <c r="P94" s="85">
        <v>9.0187300000000003E-5</v>
      </c>
      <c r="Q94" s="83">
        <v>93</v>
      </c>
      <c r="R94" s="85">
        <v>9.6975600000000007E-7</v>
      </c>
      <c r="S94" s="85">
        <v>9.7015099999999996E-7</v>
      </c>
    </row>
    <row r="95" spans="2:19" x14ac:dyDescent="0.2">
      <c r="B95" s="33"/>
      <c r="C95" s="80">
        <v>0.99050000000000005</v>
      </c>
      <c r="D95" s="80">
        <v>1013</v>
      </c>
      <c r="E95" s="80">
        <v>1</v>
      </c>
      <c r="F95" s="80">
        <v>1012</v>
      </c>
      <c r="G95" s="80">
        <v>2</v>
      </c>
      <c r="H95" s="80">
        <v>1014</v>
      </c>
      <c r="I95" s="80">
        <v>1.9723900000000001E-3</v>
      </c>
      <c r="J95" s="80">
        <v>1.8099500000000001E-3</v>
      </c>
      <c r="L95" s="83">
        <v>1</v>
      </c>
      <c r="M95" s="83">
        <v>94</v>
      </c>
      <c r="N95" s="85">
        <v>4.5578599999999998E-5</v>
      </c>
      <c r="O95" s="83">
        <v>93.999899999999997</v>
      </c>
      <c r="P95" s="85">
        <v>9.1157199999999995E-5</v>
      </c>
      <c r="Q95" s="83">
        <v>94</v>
      </c>
      <c r="R95" s="85">
        <v>9.6975799999999991E-7</v>
      </c>
      <c r="S95" s="85">
        <v>9.7015099999999996E-7</v>
      </c>
    </row>
    <row r="96" spans="2:19" x14ac:dyDescent="0.2">
      <c r="B96" s="33"/>
      <c r="C96" s="80">
        <v>0.99039999999999995</v>
      </c>
      <c r="D96" s="80">
        <v>1015</v>
      </c>
      <c r="E96" s="80">
        <v>1</v>
      </c>
      <c r="F96" s="80">
        <v>1014</v>
      </c>
      <c r="G96" s="80">
        <v>2</v>
      </c>
      <c r="H96" s="80">
        <v>1016</v>
      </c>
      <c r="I96" s="80">
        <v>1.9685000000000002E-3</v>
      </c>
      <c r="J96" s="80">
        <v>1.8099500000000001E-3</v>
      </c>
      <c r="L96" s="83">
        <v>1</v>
      </c>
      <c r="M96" s="83">
        <v>95</v>
      </c>
      <c r="N96" s="85">
        <v>4.6063499999999997E-5</v>
      </c>
      <c r="O96" s="83">
        <v>94.999899999999997</v>
      </c>
      <c r="P96" s="85">
        <v>9.2127100000000001E-5</v>
      </c>
      <c r="Q96" s="83">
        <v>95</v>
      </c>
      <c r="R96" s="85">
        <v>9.6975899999999994E-7</v>
      </c>
      <c r="S96" s="85">
        <v>9.7015099999999996E-7</v>
      </c>
    </row>
    <row r="97" spans="2:19" x14ac:dyDescent="0.2">
      <c r="B97" s="33"/>
      <c r="C97" s="80">
        <v>0.99029999999999996</v>
      </c>
      <c r="D97" s="80">
        <v>1017</v>
      </c>
      <c r="E97" s="80">
        <v>1</v>
      </c>
      <c r="F97" s="80">
        <v>1016</v>
      </c>
      <c r="G97" s="80">
        <v>2</v>
      </c>
      <c r="H97" s="80">
        <v>1018</v>
      </c>
      <c r="I97" s="80">
        <v>1.9646400000000001E-3</v>
      </c>
      <c r="J97" s="80">
        <v>1.8099500000000001E-3</v>
      </c>
      <c r="L97" s="83">
        <v>1</v>
      </c>
      <c r="M97" s="83">
        <v>96</v>
      </c>
      <c r="N97" s="85">
        <v>4.6548500000000003E-5</v>
      </c>
      <c r="O97" s="83">
        <v>95.999899999999997</v>
      </c>
      <c r="P97" s="85">
        <v>9.3097000000000007E-5</v>
      </c>
      <c r="Q97" s="83">
        <v>96</v>
      </c>
      <c r="R97" s="85">
        <v>9.6975999999999997E-7</v>
      </c>
      <c r="S97" s="85">
        <v>9.7015099999999996E-7</v>
      </c>
    </row>
    <row r="98" spans="2:19" x14ac:dyDescent="0.2">
      <c r="B98" s="33"/>
      <c r="C98" s="80">
        <v>0.99019999999999997</v>
      </c>
      <c r="D98" s="80">
        <v>1023</v>
      </c>
      <c r="E98" s="80">
        <v>1</v>
      </c>
      <c r="F98" s="80">
        <v>1022</v>
      </c>
      <c r="G98" s="80">
        <v>2</v>
      </c>
      <c r="H98" s="80">
        <v>1024</v>
      </c>
      <c r="I98" s="80">
        <v>1.95313E-3</v>
      </c>
      <c r="J98" s="80">
        <v>1.8099500000000001E-3</v>
      </c>
      <c r="L98" s="83">
        <v>1</v>
      </c>
      <c r="M98" s="83">
        <v>97</v>
      </c>
      <c r="N98" s="85">
        <v>4.7033400000000003E-5</v>
      </c>
      <c r="O98" s="83">
        <v>96.999899999999997</v>
      </c>
      <c r="P98" s="85">
        <v>9.4066899999999999E-5</v>
      </c>
      <c r="Q98" s="83">
        <v>97</v>
      </c>
      <c r="R98" s="85">
        <v>9.69761E-7</v>
      </c>
      <c r="S98" s="85">
        <v>9.7015099999999996E-7</v>
      </c>
    </row>
    <row r="99" spans="2:19" x14ac:dyDescent="0.2">
      <c r="B99" s="33"/>
      <c r="C99" s="80">
        <v>0.99009999999999998</v>
      </c>
      <c r="D99" s="80">
        <v>1027</v>
      </c>
      <c r="E99" s="80">
        <v>1</v>
      </c>
      <c r="F99" s="80">
        <v>1026</v>
      </c>
      <c r="G99" s="80">
        <v>2</v>
      </c>
      <c r="H99" s="80">
        <v>1028</v>
      </c>
      <c r="I99" s="80">
        <v>1.94553E-3</v>
      </c>
      <c r="J99" s="80">
        <v>1.8099500000000001E-3</v>
      </c>
      <c r="L99" s="83">
        <v>1</v>
      </c>
      <c r="M99" s="83">
        <v>98</v>
      </c>
      <c r="N99" s="85">
        <v>4.7518400000000002E-5</v>
      </c>
      <c r="O99" s="83">
        <v>97.999899999999997</v>
      </c>
      <c r="P99" s="85">
        <v>9.5036699999999998E-5</v>
      </c>
      <c r="Q99" s="83">
        <v>98</v>
      </c>
      <c r="R99" s="85">
        <v>9.6976300000000005E-7</v>
      </c>
      <c r="S99" s="85">
        <v>9.7015099999999996E-7</v>
      </c>
    </row>
    <row r="100" spans="2:19" x14ac:dyDescent="0.2">
      <c r="B100" s="33"/>
      <c r="C100" s="80">
        <v>0.99</v>
      </c>
      <c r="D100" s="80">
        <v>1028</v>
      </c>
      <c r="E100" s="80">
        <v>1</v>
      </c>
      <c r="F100" s="80">
        <v>1027</v>
      </c>
      <c r="G100" s="80">
        <v>2</v>
      </c>
      <c r="H100" s="80">
        <v>1029</v>
      </c>
      <c r="I100" s="80">
        <v>1.94363E-3</v>
      </c>
      <c r="J100" s="80">
        <v>1.8099500000000001E-3</v>
      </c>
      <c r="L100" s="83">
        <v>1</v>
      </c>
      <c r="M100" s="83">
        <v>99</v>
      </c>
      <c r="N100" s="85">
        <v>4.8003300000000002E-5</v>
      </c>
      <c r="O100" s="83">
        <v>98.999899999999997</v>
      </c>
      <c r="P100" s="85">
        <v>9.6006600000000003E-5</v>
      </c>
      <c r="Q100" s="83">
        <v>99</v>
      </c>
      <c r="R100" s="85">
        <v>9.6976400000000008E-7</v>
      </c>
      <c r="S100" s="85">
        <v>9.7015099999999996E-7</v>
      </c>
    </row>
    <row r="101" spans="2:19" x14ac:dyDescent="0.2">
      <c r="B101" s="33"/>
      <c r="C101" s="80">
        <v>0.98980000000000001</v>
      </c>
      <c r="D101" s="80">
        <v>1031</v>
      </c>
      <c r="E101" s="80">
        <v>1</v>
      </c>
      <c r="F101" s="80">
        <v>1030</v>
      </c>
      <c r="G101" s="80">
        <v>2</v>
      </c>
      <c r="H101" s="80">
        <v>1032</v>
      </c>
      <c r="I101" s="80">
        <v>1.93798E-3</v>
      </c>
      <c r="J101" s="80">
        <v>1.8099500000000001E-3</v>
      </c>
      <c r="L101" s="83">
        <v>1</v>
      </c>
      <c r="M101" s="83">
        <v>100</v>
      </c>
      <c r="N101" s="85">
        <v>4.8488300000000001E-5</v>
      </c>
      <c r="O101" s="83">
        <v>99.999899999999997</v>
      </c>
      <c r="P101" s="85">
        <v>9.6976499999999996E-5</v>
      </c>
      <c r="Q101" s="83">
        <v>100</v>
      </c>
      <c r="R101" s="85">
        <v>9.697649999999999E-7</v>
      </c>
      <c r="S101" s="85">
        <v>9.7015099999999996E-7</v>
      </c>
    </row>
    <row r="102" spans="2:19" x14ac:dyDescent="0.2">
      <c r="B102" s="33"/>
      <c r="C102" s="80">
        <v>0.98970000000000002</v>
      </c>
      <c r="D102" s="80">
        <v>1036</v>
      </c>
      <c r="E102" s="80">
        <v>1</v>
      </c>
      <c r="F102" s="80">
        <v>1035</v>
      </c>
      <c r="G102" s="80">
        <v>2</v>
      </c>
      <c r="H102" s="80">
        <v>1037</v>
      </c>
      <c r="I102" s="80">
        <v>1.9286399999999999E-3</v>
      </c>
      <c r="J102" s="80">
        <v>1.8099500000000001E-3</v>
      </c>
      <c r="L102" s="83">
        <v>1</v>
      </c>
      <c r="M102" s="83">
        <v>101</v>
      </c>
      <c r="N102" s="85">
        <v>4.8973200000000001E-5</v>
      </c>
      <c r="O102" s="83">
        <v>101</v>
      </c>
      <c r="P102" s="85">
        <v>9.7946400000000001E-5</v>
      </c>
      <c r="Q102" s="83">
        <v>101</v>
      </c>
      <c r="R102" s="85">
        <v>9.6976699999999995E-7</v>
      </c>
      <c r="S102" s="85">
        <v>9.7015099999999996E-7</v>
      </c>
    </row>
    <row r="103" spans="2:19" x14ac:dyDescent="0.2">
      <c r="B103" s="33"/>
      <c r="C103" s="80">
        <v>0.98960000000000004</v>
      </c>
      <c r="D103" s="80">
        <v>1037</v>
      </c>
      <c r="E103" s="80">
        <v>1</v>
      </c>
      <c r="F103" s="80">
        <v>1036</v>
      </c>
      <c r="G103" s="80">
        <v>2</v>
      </c>
      <c r="H103" s="80">
        <v>1038</v>
      </c>
      <c r="I103" s="80">
        <v>1.9267799999999999E-3</v>
      </c>
      <c r="J103" s="80">
        <v>1.8099500000000001E-3</v>
      </c>
      <c r="L103" s="83">
        <v>1</v>
      </c>
      <c r="M103" s="83">
        <v>102</v>
      </c>
      <c r="N103" s="85">
        <v>4.94582E-5</v>
      </c>
      <c r="O103" s="83">
        <v>102</v>
      </c>
      <c r="P103" s="85">
        <v>9.8916299999999993E-5</v>
      </c>
      <c r="Q103" s="83">
        <v>102</v>
      </c>
      <c r="R103" s="85">
        <v>9.6976799999999998E-7</v>
      </c>
      <c r="S103" s="85">
        <v>9.7015099999999996E-7</v>
      </c>
    </row>
    <row r="104" spans="2:19" x14ac:dyDescent="0.2">
      <c r="B104" s="33"/>
      <c r="C104" s="80">
        <v>0.98950000000000005</v>
      </c>
      <c r="D104" s="80">
        <v>1040</v>
      </c>
      <c r="E104" s="80">
        <v>1</v>
      </c>
      <c r="F104" s="80">
        <v>1039</v>
      </c>
      <c r="G104" s="80">
        <v>2</v>
      </c>
      <c r="H104" s="80">
        <v>1041</v>
      </c>
      <c r="I104" s="80">
        <v>1.9212299999999999E-3</v>
      </c>
      <c r="J104" s="80">
        <v>1.8099500000000001E-3</v>
      </c>
      <c r="L104" s="83">
        <v>1</v>
      </c>
      <c r="M104" s="83">
        <v>103</v>
      </c>
      <c r="N104" s="85">
        <v>4.99431E-5</v>
      </c>
      <c r="O104" s="83">
        <v>103</v>
      </c>
      <c r="P104" s="85">
        <v>9.9886199999999999E-5</v>
      </c>
      <c r="Q104" s="83">
        <v>103</v>
      </c>
      <c r="R104" s="85">
        <v>9.6976900000000001E-7</v>
      </c>
      <c r="S104" s="85">
        <v>9.7015099999999996E-7</v>
      </c>
    </row>
    <row r="105" spans="2:19" x14ac:dyDescent="0.2">
      <c r="B105" s="33"/>
      <c r="C105" s="80">
        <v>0.98939999999999995</v>
      </c>
      <c r="D105" s="80">
        <v>1041</v>
      </c>
      <c r="E105" s="80">
        <v>1</v>
      </c>
      <c r="F105" s="80">
        <v>1040</v>
      </c>
      <c r="G105" s="80">
        <v>2</v>
      </c>
      <c r="H105" s="80">
        <v>1042</v>
      </c>
      <c r="I105" s="80">
        <v>1.91939E-3</v>
      </c>
      <c r="J105" s="80">
        <v>1.8099500000000001E-3</v>
      </c>
      <c r="L105" s="83">
        <v>1</v>
      </c>
      <c r="M105" s="83">
        <v>104</v>
      </c>
      <c r="N105" s="85">
        <v>5.0428099999999999E-5</v>
      </c>
      <c r="O105" s="83">
        <v>104</v>
      </c>
      <c r="P105" s="85">
        <v>1.00856E-4</v>
      </c>
      <c r="Q105" s="83">
        <v>104</v>
      </c>
      <c r="R105" s="85">
        <v>9.6977000000000003E-7</v>
      </c>
      <c r="S105" s="85">
        <v>9.7015099999999996E-7</v>
      </c>
    </row>
    <row r="106" spans="2:19" x14ac:dyDescent="0.2">
      <c r="B106" s="33"/>
      <c r="C106" s="80">
        <v>0.98929999999999996</v>
      </c>
      <c r="D106" s="80">
        <v>1043</v>
      </c>
      <c r="E106" s="80">
        <v>1</v>
      </c>
      <c r="F106" s="80">
        <v>1042</v>
      </c>
      <c r="G106" s="80">
        <v>2</v>
      </c>
      <c r="H106" s="80">
        <v>1044</v>
      </c>
      <c r="I106" s="80">
        <v>1.9157099999999999E-3</v>
      </c>
      <c r="J106" s="80">
        <v>1.8099500000000001E-3</v>
      </c>
      <c r="L106" s="83">
        <v>1</v>
      </c>
      <c r="M106" s="83">
        <v>105</v>
      </c>
      <c r="N106" s="85">
        <v>5.0912999999999999E-5</v>
      </c>
      <c r="O106" s="83">
        <v>105</v>
      </c>
      <c r="P106" s="85">
        <v>1.01826E-4</v>
      </c>
      <c r="Q106" s="83">
        <v>105</v>
      </c>
      <c r="R106" s="85">
        <v>9.6977200000000009E-7</v>
      </c>
      <c r="S106" s="85">
        <v>9.7015099999999996E-7</v>
      </c>
    </row>
    <row r="107" spans="2:19" x14ac:dyDescent="0.2">
      <c r="B107" s="33"/>
      <c r="C107" s="80">
        <v>0.98919999999999997</v>
      </c>
      <c r="D107" s="80">
        <v>1044</v>
      </c>
      <c r="E107" s="80">
        <v>1</v>
      </c>
      <c r="F107" s="80">
        <v>1043</v>
      </c>
      <c r="G107" s="80">
        <v>2</v>
      </c>
      <c r="H107" s="80">
        <v>1045</v>
      </c>
      <c r="I107" s="80">
        <v>1.91388E-3</v>
      </c>
      <c r="J107" s="80">
        <v>1.8099500000000001E-3</v>
      </c>
      <c r="L107" s="83">
        <v>1</v>
      </c>
      <c r="M107" s="83">
        <v>106</v>
      </c>
      <c r="N107" s="85">
        <v>5.1397999999999998E-5</v>
      </c>
      <c r="O107" s="83">
        <v>106</v>
      </c>
      <c r="P107" s="85">
        <v>1.02796E-4</v>
      </c>
      <c r="Q107" s="83">
        <v>106</v>
      </c>
      <c r="R107" s="85">
        <v>9.6977299999999991E-7</v>
      </c>
      <c r="S107" s="85">
        <v>9.7015099999999996E-7</v>
      </c>
    </row>
    <row r="108" spans="2:19" x14ac:dyDescent="0.2">
      <c r="B108" s="33"/>
      <c r="C108" s="80">
        <v>0.98909999999999998</v>
      </c>
      <c r="D108" s="80">
        <v>1045</v>
      </c>
      <c r="E108" s="80">
        <v>1</v>
      </c>
      <c r="F108" s="80">
        <v>1044</v>
      </c>
      <c r="G108" s="80">
        <v>2</v>
      </c>
      <c r="H108" s="80">
        <v>1046</v>
      </c>
      <c r="I108" s="80">
        <v>1.91205E-3</v>
      </c>
      <c r="J108" s="80">
        <v>1.8099500000000001E-3</v>
      </c>
      <c r="L108" s="83">
        <v>1</v>
      </c>
      <c r="M108" s="83">
        <v>107</v>
      </c>
      <c r="N108" s="85">
        <v>5.1882899999999998E-5</v>
      </c>
      <c r="O108" s="83">
        <v>107</v>
      </c>
      <c r="P108" s="85">
        <v>1.03766E-4</v>
      </c>
      <c r="Q108" s="83">
        <v>107</v>
      </c>
      <c r="R108" s="85">
        <v>9.6977399999999993E-7</v>
      </c>
      <c r="S108" s="85">
        <v>9.7015099999999996E-7</v>
      </c>
    </row>
    <row r="109" spans="2:19" x14ac:dyDescent="0.2">
      <c r="B109" s="33"/>
      <c r="C109" s="80">
        <v>0.98899999999999999</v>
      </c>
      <c r="D109" s="80">
        <v>1047</v>
      </c>
      <c r="E109" s="80">
        <v>1</v>
      </c>
      <c r="F109" s="80">
        <v>1046</v>
      </c>
      <c r="G109" s="80">
        <v>2</v>
      </c>
      <c r="H109" s="80">
        <v>1048</v>
      </c>
      <c r="I109" s="80">
        <v>1.9084E-3</v>
      </c>
      <c r="J109" s="80">
        <v>1.8099500000000001E-3</v>
      </c>
      <c r="L109" s="83">
        <v>1</v>
      </c>
      <c r="M109" s="83">
        <v>108</v>
      </c>
      <c r="N109" s="85">
        <v>5.2367899999999997E-5</v>
      </c>
      <c r="O109" s="83">
        <v>108</v>
      </c>
      <c r="P109" s="85">
        <v>1.0473599999999999E-4</v>
      </c>
      <c r="Q109" s="83">
        <v>108</v>
      </c>
      <c r="R109" s="85">
        <v>9.6977499999999996E-7</v>
      </c>
      <c r="S109" s="85">
        <v>9.7015099999999996E-7</v>
      </c>
    </row>
    <row r="110" spans="2:19" x14ac:dyDescent="0.2">
      <c r="B110" s="33"/>
      <c r="C110" s="80">
        <v>0.9889</v>
      </c>
      <c r="D110" s="80">
        <v>1048</v>
      </c>
      <c r="E110" s="80">
        <v>1</v>
      </c>
      <c r="F110" s="80">
        <v>1047</v>
      </c>
      <c r="G110" s="80">
        <v>2</v>
      </c>
      <c r="H110" s="80">
        <v>1049</v>
      </c>
      <c r="I110" s="80">
        <v>1.90658E-3</v>
      </c>
      <c r="J110" s="80">
        <v>1.8099500000000001E-3</v>
      </c>
      <c r="L110" s="83">
        <v>1</v>
      </c>
      <c r="M110" s="83">
        <v>109</v>
      </c>
      <c r="N110" s="85">
        <v>5.2852800000000003E-5</v>
      </c>
      <c r="O110" s="83">
        <v>109</v>
      </c>
      <c r="P110" s="85">
        <v>1.0570599999999999E-4</v>
      </c>
      <c r="Q110" s="83">
        <v>109</v>
      </c>
      <c r="R110" s="85">
        <v>9.6977700000000002E-7</v>
      </c>
      <c r="S110" s="85">
        <v>9.7015099999999996E-7</v>
      </c>
    </row>
    <row r="111" spans="2:19" x14ac:dyDescent="0.2">
      <c r="B111" s="33"/>
      <c r="C111" s="80">
        <v>0.98880000000000001</v>
      </c>
      <c r="D111" s="80">
        <v>1051</v>
      </c>
      <c r="E111" s="80">
        <v>1</v>
      </c>
      <c r="F111" s="80">
        <v>1050</v>
      </c>
      <c r="G111" s="80">
        <v>2</v>
      </c>
      <c r="H111" s="80">
        <v>1052</v>
      </c>
      <c r="I111" s="80">
        <v>1.9011399999999999E-3</v>
      </c>
      <c r="J111" s="80">
        <v>1.8099500000000001E-3</v>
      </c>
      <c r="L111" s="83">
        <v>1</v>
      </c>
      <c r="M111" s="83">
        <v>110</v>
      </c>
      <c r="N111" s="85">
        <v>5.3337800000000003E-5</v>
      </c>
      <c r="O111" s="83">
        <v>110</v>
      </c>
      <c r="P111" s="85">
        <v>1.0667600000000001E-4</v>
      </c>
      <c r="Q111" s="83">
        <v>110</v>
      </c>
      <c r="R111" s="85">
        <v>9.6977800000000004E-7</v>
      </c>
      <c r="S111" s="85">
        <v>9.7015099999999996E-7</v>
      </c>
    </row>
    <row r="112" spans="2:19" x14ac:dyDescent="0.2">
      <c r="B112" s="33"/>
      <c r="C112" s="80">
        <v>0.98839999999999995</v>
      </c>
      <c r="D112" s="80">
        <v>1052</v>
      </c>
      <c r="E112" s="80">
        <v>1</v>
      </c>
      <c r="F112" s="80">
        <v>1051</v>
      </c>
      <c r="G112" s="80">
        <v>2</v>
      </c>
      <c r="H112" s="80">
        <v>1053</v>
      </c>
      <c r="I112" s="80">
        <v>1.89934E-3</v>
      </c>
      <c r="J112" s="80">
        <v>1.8099500000000001E-3</v>
      </c>
      <c r="L112" s="83">
        <v>1</v>
      </c>
      <c r="M112" s="83">
        <v>111</v>
      </c>
      <c r="N112" s="85">
        <v>5.3822700000000002E-5</v>
      </c>
      <c r="O112" s="83">
        <v>111</v>
      </c>
      <c r="P112" s="85">
        <v>1.07645E-4</v>
      </c>
      <c r="Q112" s="83">
        <v>111</v>
      </c>
      <c r="R112" s="85">
        <v>9.6977900000000007E-7</v>
      </c>
      <c r="S112" s="85">
        <v>9.7015099999999996E-7</v>
      </c>
    </row>
    <row r="113" spans="2:19" x14ac:dyDescent="0.2">
      <c r="B113" s="33"/>
      <c r="C113" s="80">
        <v>0.98829999999999996</v>
      </c>
      <c r="D113" s="80">
        <v>1053</v>
      </c>
      <c r="E113" s="80">
        <v>1</v>
      </c>
      <c r="F113" s="80">
        <v>1052</v>
      </c>
      <c r="G113" s="80">
        <v>2</v>
      </c>
      <c r="H113" s="80">
        <v>1054</v>
      </c>
      <c r="I113" s="80">
        <v>1.8975299999999999E-3</v>
      </c>
      <c r="J113" s="80">
        <v>1.8099500000000001E-3</v>
      </c>
      <c r="L113" s="83">
        <v>1</v>
      </c>
      <c r="M113" s="83">
        <v>112</v>
      </c>
      <c r="N113" s="85">
        <v>5.4307700000000002E-5</v>
      </c>
      <c r="O113" s="83">
        <v>112</v>
      </c>
      <c r="P113" s="85">
        <v>1.08615E-4</v>
      </c>
      <c r="Q113" s="83">
        <v>112</v>
      </c>
      <c r="R113" s="85">
        <v>9.697800000000001E-7</v>
      </c>
      <c r="S113" s="85">
        <v>9.7015099999999996E-7</v>
      </c>
    </row>
    <row r="114" spans="2:19" x14ac:dyDescent="0.2">
      <c r="B114" s="33"/>
      <c r="C114" s="80">
        <v>0.98819999999999997</v>
      </c>
      <c r="D114" s="80">
        <v>1056</v>
      </c>
      <c r="E114" s="80">
        <v>1</v>
      </c>
      <c r="F114" s="80">
        <v>1055</v>
      </c>
      <c r="G114" s="80">
        <v>2</v>
      </c>
      <c r="H114" s="80">
        <v>1057</v>
      </c>
      <c r="I114" s="80">
        <v>1.89215E-3</v>
      </c>
      <c r="J114" s="80">
        <v>1.8099500000000001E-3</v>
      </c>
      <c r="L114" s="83">
        <v>1</v>
      </c>
      <c r="M114" s="83">
        <v>113</v>
      </c>
      <c r="N114" s="85">
        <v>5.4792700000000001E-5</v>
      </c>
      <c r="O114" s="83">
        <v>113</v>
      </c>
      <c r="P114" s="85">
        <v>1.09585E-4</v>
      </c>
      <c r="Q114" s="83">
        <v>113</v>
      </c>
      <c r="R114" s="85">
        <v>9.6978199999999994E-7</v>
      </c>
      <c r="S114" s="85">
        <v>9.7015099999999996E-7</v>
      </c>
    </row>
    <row r="115" spans="2:19" x14ac:dyDescent="0.2">
      <c r="B115" s="33"/>
      <c r="C115" s="80">
        <v>0.98809999999999998</v>
      </c>
      <c r="D115" s="80">
        <v>1058</v>
      </c>
      <c r="E115" s="80">
        <v>1</v>
      </c>
      <c r="F115" s="80">
        <v>1057</v>
      </c>
      <c r="G115" s="80">
        <v>2</v>
      </c>
      <c r="H115" s="80">
        <v>1059</v>
      </c>
      <c r="I115" s="80">
        <v>1.88857E-3</v>
      </c>
      <c r="J115" s="80">
        <v>1.8099500000000001E-3</v>
      </c>
      <c r="L115" s="83">
        <v>1</v>
      </c>
      <c r="M115" s="83">
        <v>114</v>
      </c>
      <c r="N115" s="85">
        <v>5.5277600000000001E-5</v>
      </c>
      <c r="O115" s="83">
        <v>114</v>
      </c>
      <c r="P115" s="85">
        <v>1.10555E-4</v>
      </c>
      <c r="Q115" s="83">
        <v>114</v>
      </c>
      <c r="R115" s="85">
        <v>9.6978299999999997E-7</v>
      </c>
      <c r="S115" s="85">
        <v>9.7015099999999996E-7</v>
      </c>
    </row>
    <row r="116" spans="2:19" x14ac:dyDescent="0.2">
      <c r="B116" s="33"/>
      <c r="C116" s="80">
        <v>0.9879</v>
      </c>
      <c r="D116" s="80">
        <v>1060</v>
      </c>
      <c r="E116" s="80">
        <v>1</v>
      </c>
      <c r="F116" s="80">
        <v>1059</v>
      </c>
      <c r="G116" s="80">
        <v>2</v>
      </c>
      <c r="H116" s="80">
        <v>1061</v>
      </c>
      <c r="I116" s="80">
        <v>1.8850099999999999E-3</v>
      </c>
      <c r="J116" s="80">
        <v>1.8099500000000001E-3</v>
      </c>
      <c r="L116" s="83">
        <v>1</v>
      </c>
      <c r="M116" s="83">
        <v>115</v>
      </c>
      <c r="N116" s="85">
        <v>5.57626E-5</v>
      </c>
      <c r="O116" s="83">
        <v>115</v>
      </c>
      <c r="P116" s="85">
        <v>1.11525E-4</v>
      </c>
      <c r="Q116" s="83">
        <v>115</v>
      </c>
      <c r="R116" s="85">
        <v>9.69784E-7</v>
      </c>
      <c r="S116" s="85">
        <v>9.7015099999999996E-7</v>
      </c>
    </row>
    <row r="117" spans="2:19" x14ac:dyDescent="0.2">
      <c r="B117" s="33"/>
      <c r="C117" s="80">
        <v>0.98770000000000002</v>
      </c>
      <c r="D117" s="80">
        <v>1061</v>
      </c>
      <c r="E117" s="80">
        <v>1</v>
      </c>
      <c r="F117" s="80">
        <v>1060</v>
      </c>
      <c r="G117" s="80">
        <v>2</v>
      </c>
      <c r="H117" s="80">
        <v>1062</v>
      </c>
      <c r="I117" s="80">
        <v>1.88324E-3</v>
      </c>
      <c r="J117" s="80">
        <v>1.8099500000000001E-3</v>
      </c>
      <c r="L117" s="83">
        <v>1</v>
      </c>
      <c r="M117" s="83">
        <v>116</v>
      </c>
      <c r="N117" s="85">
        <v>5.62476E-5</v>
      </c>
      <c r="O117" s="83">
        <v>116</v>
      </c>
      <c r="P117" s="85">
        <v>1.12495E-4</v>
      </c>
      <c r="Q117" s="83">
        <v>116</v>
      </c>
      <c r="R117" s="85">
        <v>9.6978600000000005E-7</v>
      </c>
      <c r="S117" s="85">
        <v>9.7015099999999996E-7</v>
      </c>
    </row>
    <row r="118" spans="2:19" x14ac:dyDescent="0.2">
      <c r="B118" s="33"/>
      <c r="C118" s="80">
        <v>0.98760000000000003</v>
      </c>
      <c r="D118" s="80">
        <v>1062</v>
      </c>
      <c r="E118" s="80">
        <v>1</v>
      </c>
      <c r="F118" s="80">
        <v>1061</v>
      </c>
      <c r="G118" s="80">
        <v>2</v>
      </c>
      <c r="H118" s="80">
        <v>1063</v>
      </c>
      <c r="I118" s="80">
        <v>1.8814700000000001E-3</v>
      </c>
      <c r="J118" s="80">
        <v>1.8099500000000001E-3</v>
      </c>
      <c r="L118" s="83">
        <v>1</v>
      </c>
      <c r="M118" s="83">
        <v>117</v>
      </c>
      <c r="N118" s="85">
        <v>5.6732499999999999E-5</v>
      </c>
      <c r="O118" s="83">
        <v>117</v>
      </c>
      <c r="P118" s="85">
        <v>1.13465E-4</v>
      </c>
      <c r="Q118" s="83">
        <v>117</v>
      </c>
      <c r="R118" s="85">
        <v>9.6978700000000008E-7</v>
      </c>
      <c r="S118" s="85">
        <v>9.7015099999999996E-7</v>
      </c>
    </row>
    <row r="119" spans="2:19" x14ac:dyDescent="0.2">
      <c r="B119" s="33"/>
      <c r="C119" s="80">
        <v>0.98750000000000004</v>
      </c>
      <c r="D119" s="80">
        <v>1063</v>
      </c>
      <c r="E119" s="80">
        <v>1</v>
      </c>
      <c r="F119" s="80">
        <v>1062</v>
      </c>
      <c r="G119" s="80">
        <v>2</v>
      </c>
      <c r="H119" s="80">
        <v>1064</v>
      </c>
      <c r="I119" s="80">
        <v>1.8797E-3</v>
      </c>
      <c r="J119" s="80">
        <v>1.8099500000000001E-3</v>
      </c>
      <c r="L119" s="83">
        <v>1</v>
      </c>
      <c r="M119" s="83">
        <v>118</v>
      </c>
      <c r="N119" s="85">
        <v>5.7217499999999999E-5</v>
      </c>
      <c r="O119" s="83">
        <v>118</v>
      </c>
      <c r="P119" s="85">
        <v>1.14435E-4</v>
      </c>
      <c r="Q119" s="83">
        <v>118</v>
      </c>
      <c r="R119" s="85">
        <v>9.697879999999999E-7</v>
      </c>
      <c r="S119" s="85">
        <v>9.7015099999999996E-7</v>
      </c>
    </row>
    <row r="120" spans="2:19" x14ac:dyDescent="0.2">
      <c r="B120" s="33"/>
      <c r="C120" s="80">
        <v>0.98740000000000006</v>
      </c>
      <c r="D120" s="80">
        <v>1064</v>
      </c>
      <c r="E120" s="80">
        <v>1</v>
      </c>
      <c r="F120" s="80">
        <v>1063</v>
      </c>
      <c r="G120" s="80">
        <v>2</v>
      </c>
      <c r="H120" s="80">
        <v>1065</v>
      </c>
      <c r="I120" s="80">
        <v>1.8779300000000001E-3</v>
      </c>
      <c r="J120" s="80">
        <v>1.8099500000000001E-3</v>
      </c>
      <c r="L120" s="83">
        <v>1</v>
      </c>
      <c r="M120" s="83">
        <v>119</v>
      </c>
      <c r="N120" s="85">
        <v>5.7702499999999999E-5</v>
      </c>
      <c r="O120" s="83">
        <v>119</v>
      </c>
      <c r="P120" s="85">
        <v>1.15405E-4</v>
      </c>
      <c r="Q120" s="83">
        <v>119</v>
      </c>
      <c r="R120" s="85">
        <v>9.6978899999999992E-7</v>
      </c>
      <c r="S120" s="85">
        <v>9.7015099999999996E-7</v>
      </c>
    </row>
    <row r="121" spans="2:19" x14ac:dyDescent="0.2">
      <c r="B121" s="33"/>
      <c r="C121" s="80">
        <v>0.98729999999999996</v>
      </c>
      <c r="D121" s="80">
        <v>1065</v>
      </c>
      <c r="E121" s="80">
        <v>1</v>
      </c>
      <c r="F121" s="80">
        <v>1064</v>
      </c>
      <c r="G121" s="80">
        <v>2</v>
      </c>
      <c r="H121" s="80">
        <v>1066</v>
      </c>
      <c r="I121" s="80">
        <v>1.8761699999999999E-3</v>
      </c>
      <c r="J121" s="80">
        <v>1.8099500000000001E-3</v>
      </c>
      <c r="L121" s="83">
        <v>1</v>
      </c>
      <c r="M121" s="83">
        <v>120</v>
      </c>
      <c r="N121" s="85">
        <v>5.8187399999999998E-5</v>
      </c>
      <c r="O121" s="83">
        <v>120</v>
      </c>
      <c r="P121" s="85">
        <v>1.16375E-4</v>
      </c>
      <c r="Q121" s="83">
        <v>120</v>
      </c>
      <c r="R121" s="85">
        <v>9.6979099999999998E-7</v>
      </c>
      <c r="S121" s="85">
        <v>9.7015099999999996E-7</v>
      </c>
    </row>
    <row r="122" spans="2:19" x14ac:dyDescent="0.2">
      <c r="B122" s="33"/>
      <c r="C122" s="80">
        <v>0.98719999999999997</v>
      </c>
      <c r="D122" s="80">
        <v>1066</v>
      </c>
      <c r="E122" s="80">
        <v>1</v>
      </c>
      <c r="F122" s="80">
        <v>1065</v>
      </c>
      <c r="G122" s="80">
        <v>2</v>
      </c>
      <c r="H122" s="80">
        <v>1067</v>
      </c>
      <c r="I122" s="80">
        <v>1.87441E-3</v>
      </c>
      <c r="J122" s="80">
        <v>1.8099500000000001E-3</v>
      </c>
      <c r="L122" s="83">
        <v>1</v>
      </c>
      <c r="M122" s="83">
        <v>121</v>
      </c>
      <c r="N122" s="85">
        <v>5.8672399999999997E-5</v>
      </c>
      <c r="O122" s="83">
        <v>121</v>
      </c>
      <c r="P122" s="85">
        <v>1.17345E-4</v>
      </c>
      <c r="Q122" s="83">
        <v>121</v>
      </c>
      <c r="R122" s="85">
        <v>9.6979200000000001E-7</v>
      </c>
      <c r="S122" s="85">
        <v>9.7015099999999996E-7</v>
      </c>
    </row>
    <row r="123" spans="2:19" x14ac:dyDescent="0.2">
      <c r="B123" s="33"/>
      <c r="C123" s="80">
        <v>0.98709999999999998</v>
      </c>
      <c r="D123" s="80">
        <v>1067</v>
      </c>
      <c r="E123" s="80">
        <v>1</v>
      </c>
      <c r="F123" s="80">
        <v>1066</v>
      </c>
      <c r="G123" s="80">
        <v>2</v>
      </c>
      <c r="H123" s="80">
        <v>1068</v>
      </c>
      <c r="I123" s="80">
        <v>1.8726599999999999E-3</v>
      </c>
      <c r="J123" s="80">
        <v>1.8099500000000001E-3</v>
      </c>
      <c r="L123" s="83">
        <v>1</v>
      </c>
      <c r="M123" s="83">
        <v>122</v>
      </c>
      <c r="N123" s="85">
        <v>5.9157399999999997E-5</v>
      </c>
      <c r="O123" s="83">
        <v>122</v>
      </c>
      <c r="P123" s="85">
        <v>1.1831499999999999E-4</v>
      </c>
      <c r="Q123" s="83">
        <v>122</v>
      </c>
      <c r="R123" s="85">
        <v>9.6979300000000003E-7</v>
      </c>
      <c r="S123" s="85">
        <v>9.7015099999999996E-7</v>
      </c>
    </row>
    <row r="124" spans="2:19" x14ac:dyDescent="0.2">
      <c r="B124" s="33"/>
      <c r="C124" s="80">
        <v>0.98699999999999999</v>
      </c>
      <c r="D124" s="80">
        <v>1068</v>
      </c>
      <c r="E124" s="80">
        <v>1</v>
      </c>
      <c r="F124" s="80">
        <v>1067</v>
      </c>
      <c r="G124" s="80">
        <v>2</v>
      </c>
      <c r="H124" s="80">
        <v>1069</v>
      </c>
      <c r="I124" s="80">
        <v>1.8709099999999999E-3</v>
      </c>
      <c r="J124" s="80">
        <v>1.8099500000000001E-3</v>
      </c>
      <c r="L124" s="83">
        <v>1</v>
      </c>
      <c r="M124" s="83">
        <v>123</v>
      </c>
      <c r="N124" s="85">
        <v>5.9642399999999997E-5</v>
      </c>
      <c r="O124" s="83">
        <v>123</v>
      </c>
      <c r="P124" s="85">
        <v>1.1928499999999999E-4</v>
      </c>
      <c r="Q124" s="83">
        <v>123</v>
      </c>
      <c r="R124" s="85">
        <v>9.6979400000000006E-7</v>
      </c>
      <c r="S124" s="85">
        <v>9.7015099999999996E-7</v>
      </c>
    </row>
    <row r="125" spans="2:19" x14ac:dyDescent="0.2">
      <c r="B125" s="33"/>
      <c r="C125" s="80">
        <v>0.9869</v>
      </c>
      <c r="D125" s="80">
        <v>1069</v>
      </c>
      <c r="E125" s="80">
        <v>1</v>
      </c>
      <c r="F125" s="80">
        <v>1068</v>
      </c>
      <c r="G125" s="80">
        <v>2</v>
      </c>
      <c r="H125" s="80">
        <v>1070</v>
      </c>
      <c r="I125" s="80">
        <v>1.8691599999999999E-3</v>
      </c>
      <c r="J125" s="80">
        <v>1.8099500000000001E-3</v>
      </c>
      <c r="L125" s="83">
        <v>1</v>
      </c>
      <c r="M125" s="83">
        <v>124</v>
      </c>
      <c r="N125" s="85">
        <v>6.0127300000000003E-5</v>
      </c>
      <c r="O125" s="83">
        <v>124</v>
      </c>
      <c r="P125" s="85">
        <v>1.2025500000000001E-4</v>
      </c>
      <c r="Q125" s="83">
        <v>124</v>
      </c>
      <c r="R125" s="85">
        <v>9.697959999999999E-7</v>
      </c>
      <c r="S125" s="85">
        <v>9.7015099999999996E-7</v>
      </c>
    </row>
    <row r="126" spans="2:19" x14ac:dyDescent="0.2">
      <c r="B126" s="33"/>
      <c r="C126" s="80">
        <v>0.98680000000000001</v>
      </c>
      <c r="D126" s="80">
        <v>1070</v>
      </c>
      <c r="E126" s="80">
        <v>1</v>
      </c>
      <c r="F126" s="80">
        <v>1069</v>
      </c>
      <c r="G126" s="80">
        <v>2</v>
      </c>
      <c r="H126" s="80">
        <v>1071</v>
      </c>
      <c r="I126" s="80">
        <v>1.8674099999999999E-3</v>
      </c>
      <c r="J126" s="80">
        <v>1.8099500000000001E-3</v>
      </c>
      <c r="L126" s="83">
        <v>1</v>
      </c>
      <c r="M126" s="83">
        <v>125</v>
      </c>
      <c r="N126" s="85">
        <v>6.0612300000000002E-5</v>
      </c>
      <c r="O126" s="83">
        <v>125</v>
      </c>
      <c r="P126" s="85">
        <v>1.2122500000000001E-4</v>
      </c>
      <c r="Q126" s="83">
        <v>125</v>
      </c>
      <c r="R126" s="85">
        <v>9.6979699999999993E-7</v>
      </c>
      <c r="S126" s="85">
        <v>9.7015099999999996E-7</v>
      </c>
    </row>
    <row r="127" spans="2:19" x14ac:dyDescent="0.2">
      <c r="B127" s="33"/>
      <c r="C127" s="80">
        <v>0.98670000000000002</v>
      </c>
      <c r="D127" s="80">
        <v>1071</v>
      </c>
      <c r="E127" s="80">
        <v>1</v>
      </c>
      <c r="F127" s="80">
        <v>1070</v>
      </c>
      <c r="G127" s="80">
        <v>2</v>
      </c>
      <c r="H127" s="80">
        <v>1072</v>
      </c>
      <c r="I127" s="80">
        <v>1.86567E-3</v>
      </c>
      <c r="J127" s="80">
        <v>1.8099500000000001E-3</v>
      </c>
      <c r="L127" s="83">
        <v>1</v>
      </c>
      <c r="M127" s="83">
        <v>126</v>
      </c>
      <c r="N127" s="85">
        <v>6.1097299999999995E-5</v>
      </c>
      <c r="O127" s="83">
        <v>126</v>
      </c>
      <c r="P127" s="85">
        <v>1.2219499999999999E-4</v>
      </c>
      <c r="Q127" s="83">
        <v>126</v>
      </c>
      <c r="R127" s="85">
        <v>9.6979799999999996E-7</v>
      </c>
      <c r="S127" s="85">
        <v>9.7015099999999996E-7</v>
      </c>
    </row>
    <row r="128" spans="2:19" x14ac:dyDescent="0.2">
      <c r="B128" s="33"/>
      <c r="C128" s="80">
        <v>0.98660000000000003</v>
      </c>
      <c r="D128" s="80">
        <v>1073</v>
      </c>
      <c r="E128" s="80">
        <v>1</v>
      </c>
      <c r="F128" s="80">
        <v>1072</v>
      </c>
      <c r="G128" s="80">
        <v>2</v>
      </c>
      <c r="H128" s="80">
        <v>1074</v>
      </c>
      <c r="I128" s="80">
        <v>1.8622000000000001E-3</v>
      </c>
      <c r="J128" s="80">
        <v>1.8099500000000001E-3</v>
      </c>
      <c r="L128" s="83">
        <v>1</v>
      </c>
      <c r="M128" s="83">
        <v>127</v>
      </c>
      <c r="N128" s="85">
        <v>6.1582300000000002E-5</v>
      </c>
      <c r="O128" s="83">
        <v>127</v>
      </c>
      <c r="P128" s="85">
        <v>1.23165E-4</v>
      </c>
      <c r="Q128" s="83">
        <v>127</v>
      </c>
      <c r="R128" s="85">
        <v>9.6979899999999999E-7</v>
      </c>
      <c r="S128" s="85">
        <v>9.7015099999999996E-7</v>
      </c>
    </row>
    <row r="129" spans="2:19" x14ac:dyDescent="0.2">
      <c r="B129" s="33"/>
      <c r="C129" s="80">
        <v>0.98650000000000004</v>
      </c>
      <c r="D129" s="80">
        <v>1074</v>
      </c>
      <c r="E129" s="80">
        <v>1</v>
      </c>
      <c r="F129" s="80">
        <v>1073</v>
      </c>
      <c r="G129" s="80">
        <v>2</v>
      </c>
      <c r="H129" s="80">
        <v>1075</v>
      </c>
      <c r="I129" s="80">
        <v>1.8604699999999999E-3</v>
      </c>
      <c r="J129" s="80">
        <v>1.8099500000000001E-3</v>
      </c>
      <c r="L129" s="83">
        <v>1</v>
      </c>
      <c r="M129" s="83">
        <v>128</v>
      </c>
      <c r="N129" s="85">
        <v>6.2067200000000001E-5</v>
      </c>
      <c r="O129" s="83">
        <v>128</v>
      </c>
      <c r="P129" s="85">
        <v>1.24134E-4</v>
      </c>
      <c r="Q129" s="83">
        <v>128</v>
      </c>
      <c r="R129" s="85">
        <v>9.6980100000000004E-7</v>
      </c>
      <c r="S129" s="85">
        <v>9.7015099999999996E-7</v>
      </c>
    </row>
    <row r="130" spans="2:19" x14ac:dyDescent="0.2">
      <c r="B130" s="33"/>
      <c r="C130" s="80">
        <v>0.98640000000000005</v>
      </c>
      <c r="D130" s="80">
        <v>1077</v>
      </c>
      <c r="E130" s="80">
        <v>1</v>
      </c>
      <c r="F130" s="80">
        <v>1076</v>
      </c>
      <c r="G130" s="80">
        <v>2</v>
      </c>
      <c r="H130" s="80">
        <v>1078</v>
      </c>
      <c r="I130" s="80">
        <v>1.8552900000000001E-3</v>
      </c>
      <c r="J130" s="80">
        <v>1.8099500000000001E-3</v>
      </c>
      <c r="L130" s="83">
        <v>1</v>
      </c>
      <c r="M130" s="83">
        <v>129</v>
      </c>
      <c r="N130" s="85">
        <v>6.2552199999999994E-5</v>
      </c>
      <c r="O130" s="83">
        <v>129</v>
      </c>
      <c r="P130" s="85">
        <v>1.2510399999999999E-4</v>
      </c>
      <c r="Q130" s="83">
        <v>129</v>
      </c>
      <c r="R130" s="85">
        <v>9.6980200000000007E-7</v>
      </c>
      <c r="S130" s="85">
        <v>9.7015099999999996E-7</v>
      </c>
    </row>
    <row r="131" spans="2:19" x14ac:dyDescent="0.2">
      <c r="B131" s="33"/>
      <c r="C131" s="80">
        <v>0.98619999999999997</v>
      </c>
      <c r="D131" s="80">
        <v>1078</v>
      </c>
      <c r="E131" s="80">
        <v>1</v>
      </c>
      <c r="F131" s="80">
        <v>1077</v>
      </c>
      <c r="G131" s="80">
        <v>2</v>
      </c>
      <c r="H131" s="80">
        <v>1079</v>
      </c>
      <c r="I131" s="80">
        <v>1.8535699999999999E-3</v>
      </c>
      <c r="J131" s="80">
        <v>1.8099500000000001E-3</v>
      </c>
      <c r="L131" s="83">
        <v>1</v>
      </c>
      <c r="M131" s="83">
        <v>130</v>
      </c>
      <c r="N131" s="85">
        <v>6.30372E-5</v>
      </c>
      <c r="O131" s="83">
        <v>130</v>
      </c>
      <c r="P131" s="85">
        <v>1.26074E-4</v>
      </c>
      <c r="Q131" s="83">
        <v>130</v>
      </c>
      <c r="R131" s="85">
        <v>9.698030000000001E-7</v>
      </c>
      <c r="S131" s="85">
        <v>9.7015099999999996E-7</v>
      </c>
    </row>
    <row r="132" spans="2:19" x14ac:dyDescent="0.2">
      <c r="B132" s="33"/>
      <c r="C132" s="80">
        <v>0.98599999999999999</v>
      </c>
      <c r="D132" s="80">
        <v>1079</v>
      </c>
      <c r="E132" s="80">
        <v>1</v>
      </c>
      <c r="F132" s="80">
        <v>1078</v>
      </c>
      <c r="G132" s="80">
        <v>2</v>
      </c>
      <c r="H132" s="80">
        <v>1080</v>
      </c>
      <c r="I132" s="80">
        <v>1.8518499999999999E-3</v>
      </c>
      <c r="J132" s="80">
        <v>1.8099500000000001E-3</v>
      </c>
      <c r="L132" s="83">
        <v>1</v>
      </c>
      <c r="M132" s="83">
        <v>131</v>
      </c>
      <c r="N132" s="85">
        <v>6.3522200000000007E-5</v>
      </c>
      <c r="O132" s="83">
        <v>131</v>
      </c>
      <c r="P132" s="85">
        <v>1.2704400000000001E-4</v>
      </c>
      <c r="Q132" s="83">
        <v>131</v>
      </c>
      <c r="R132" s="85">
        <v>9.6980499999999994E-7</v>
      </c>
      <c r="S132" s="85">
        <v>9.7015099999999996E-7</v>
      </c>
    </row>
    <row r="133" spans="2:19" x14ac:dyDescent="0.2">
      <c r="B133" s="33"/>
      <c r="C133" s="80">
        <v>0.98580000000000001</v>
      </c>
      <c r="D133" s="80">
        <v>1080</v>
      </c>
      <c r="E133" s="80">
        <v>1</v>
      </c>
      <c r="F133" s="80">
        <v>1079</v>
      </c>
      <c r="G133" s="80">
        <v>2</v>
      </c>
      <c r="H133" s="80">
        <v>1081</v>
      </c>
      <c r="I133" s="80">
        <v>1.8501399999999999E-3</v>
      </c>
      <c r="J133" s="80">
        <v>1.8099500000000001E-3</v>
      </c>
      <c r="L133" s="83">
        <v>1</v>
      </c>
      <c r="M133" s="83">
        <v>132</v>
      </c>
      <c r="N133" s="85">
        <v>6.4007199999999999E-5</v>
      </c>
      <c r="O133" s="83">
        <v>132</v>
      </c>
      <c r="P133" s="85">
        <v>1.28014E-4</v>
      </c>
      <c r="Q133" s="83">
        <v>132</v>
      </c>
      <c r="R133" s="85">
        <v>9.6980599999999997E-7</v>
      </c>
      <c r="S133" s="85">
        <v>9.7015099999999996E-7</v>
      </c>
    </row>
    <row r="134" spans="2:19" x14ac:dyDescent="0.2">
      <c r="B134" s="33"/>
      <c r="C134" s="80">
        <v>0.98560000000000003</v>
      </c>
      <c r="D134" s="80">
        <v>1081</v>
      </c>
      <c r="E134" s="80">
        <v>1</v>
      </c>
      <c r="F134" s="80">
        <v>1080</v>
      </c>
      <c r="G134" s="80">
        <v>2</v>
      </c>
      <c r="H134" s="80">
        <v>1082</v>
      </c>
      <c r="I134" s="80">
        <v>1.8484300000000001E-3</v>
      </c>
      <c r="J134" s="80">
        <v>1.8099500000000001E-3</v>
      </c>
      <c r="L134" s="83">
        <v>1</v>
      </c>
      <c r="M134" s="83">
        <v>133</v>
      </c>
      <c r="N134" s="85">
        <v>6.4492200000000006E-5</v>
      </c>
      <c r="O134" s="83">
        <v>133</v>
      </c>
      <c r="P134" s="85">
        <v>1.2898400000000001E-4</v>
      </c>
      <c r="Q134" s="83">
        <v>133</v>
      </c>
      <c r="R134" s="85">
        <v>9.69807E-7</v>
      </c>
      <c r="S134" s="85">
        <v>9.7015099999999996E-7</v>
      </c>
    </row>
    <row r="135" spans="2:19" x14ac:dyDescent="0.2">
      <c r="B135" s="33"/>
      <c r="C135" s="80">
        <v>0.98550000000000004</v>
      </c>
      <c r="D135" s="80">
        <v>1083</v>
      </c>
      <c r="E135" s="80">
        <v>1</v>
      </c>
      <c r="F135" s="80">
        <v>1082</v>
      </c>
      <c r="G135" s="80">
        <v>2</v>
      </c>
      <c r="H135" s="80">
        <v>1084</v>
      </c>
      <c r="I135" s="80">
        <v>1.8450199999999999E-3</v>
      </c>
      <c r="J135" s="80">
        <v>1.8099500000000001E-3</v>
      </c>
      <c r="L135" s="83">
        <v>1</v>
      </c>
      <c r="M135" s="83">
        <v>134</v>
      </c>
      <c r="N135" s="85">
        <v>6.4977199999999999E-5</v>
      </c>
      <c r="O135" s="83">
        <v>134</v>
      </c>
      <c r="P135" s="85">
        <v>1.29954E-4</v>
      </c>
      <c r="Q135" s="83">
        <v>134</v>
      </c>
      <c r="R135" s="85">
        <v>9.6980800000000002E-7</v>
      </c>
      <c r="S135" s="85">
        <v>9.7015099999999996E-7</v>
      </c>
    </row>
    <row r="136" spans="2:19" x14ac:dyDescent="0.2">
      <c r="B136" s="33"/>
      <c r="C136" s="80">
        <v>0.98540000000000005</v>
      </c>
      <c r="D136" s="80">
        <v>1084</v>
      </c>
      <c r="E136" s="80">
        <v>1</v>
      </c>
      <c r="F136" s="80">
        <v>1083</v>
      </c>
      <c r="G136" s="80">
        <v>2</v>
      </c>
      <c r="H136" s="80">
        <v>1085</v>
      </c>
      <c r="I136" s="80">
        <v>1.8433200000000001E-3</v>
      </c>
      <c r="J136" s="80">
        <v>1.8099500000000001E-3</v>
      </c>
      <c r="L136" s="83">
        <v>1</v>
      </c>
      <c r="M136" s="83">
        <v>135</v>
      </c>
      <c r="N136" s="85">
        <v>6.5462099999999998E-5</v>
      </c>
      <c r="O136" s="83">
        <v>135</v>
      </c>
      <c r="P136" s="85">
        <v>1.3092400000000001E-4</v>
      </c>
      <c r="Q136" s="83">
        <v>135</v>
      </c>
      <c r="R136" s="85">
        <v>9.6981000000000008E-7</v>
      </c>
      <c r="S136" s="85">
        <v>9.7015099999999996E-7</v>
      </c>
    </row>
    <row r="137" spans="2:19" x14ac:dyDescent="0.2">
      <c r="B137" s="33"/>
      <c r="C137" s="80">
        <v>0.98519999999999996</v>
      </c>
      <c r="D137" s="80">
        <v>1085</v>
      </c>
      <c r="E137" s="80">
        <v>1</v>
      </c>
      <c r="F137" s="80">
        <v>1084</v>
      </c>
      <c r="G137" s="80">
        <v>2</v>
      </c>
      <c r="H137" s="80">
        <v>1086</v>
      </c>
      <c r="I137" s="80">
        <v>1.84162E-3</v>
      </c>
      <c r="J137" s="80">
        <v>1.8099500000000001E-3</v>
      </c>
      <c r="L137" s="83">
        <v>1</v>
      </c>
      <c r="M137" s="83">
        <v>136</v>
      </c>
      <c r="N137" s="85">
        <v>6.5947100000000004E-5</v>
      </c>
      <c r="O137" s="83">
        <v>136</v>
      </c>
      <c r="P137" s="85">
        <v>1.3189399999999999E-4</v>
      </c>
      <c r="Q137" s="83">
        <v>136</v>
      </c>
      <c r="R137" s="85">
        <v>9.698109999999999E-7</v>
      </c>
      <c r="S137" s="85">
        <v>9.7015099999999996E-7</v>
      </c>
    </row>
    <row r="138" spans="2:19" x14ac:dyDescent="0.2">
      <c r="B138" s="33"/>
      <c r="C138" s="80">
        <v>0.98509999999999998</v>
      </c>
      <c r="D138" s="80">
        <v>1086</v>
      </c>
      <c r="E138" s="80">
        <v>1</v>
      </c>
      <c r="F138" s="80">
        <v>1085</v>
      </c>
      <c r="G138" s="80">
        <v>2</v>
      </c>
      <c r="H138" s="80">
        <v>1087</v>
      </c>
      <c r="I138" s="80">
        <v>1.83993E-3</v>
      </c>
      <c r="J138" s="80">
        <v>1.8099500000000001E-3</v>
      </c>
      <c r="L138" s="83">
        <v>1</v>
      </c>
      <c r="M138" s="83">
        <v>137</v>
      </c>
      <c r="N138" s="85">
        <v>6.6432099999999997E-5</v>
      </c>
      <c r="O138" s="83">
        <v>137</v>
      </c>
      <c r="P138" s="85">
        <v>1.3286400000000001E-4</v>
      </c>
      <c r="Q138" s="83">
        <v>137</v>
      </c>
      <c r="R138" s="85">
        <v>9.6981199999999992E-7</v>
      </c>
      <c r="S138" s="85">
        <v>9.7015099999999996E-7</v>
      </c>
    </row>
    <row r="139" spans="2:19" x14ac:dyDescent="0.2">
      <c r="B139" s="33"/>
      <c r="C139" s="80">
        <v>0.9849</v>
      </c>
      <c r="D139" s="80">
        <v>1087</v>
      </c>
      <c r="E139" s="80">
        <v>1</v>
      </c>
      <c r="F139" s="80">
        <v>1086</v>
      </c>
      <c r="G139" s="80">
        <v>2</v>
      </c>
      <c r="H139" s="80">
        <v>1088</v>
      </c>
      <c r="I139" s="80">
        <v>1.8382400000000001E-3</v>
      </c>
      <c r="J139" s="80">
        <v>1.8099500000000001E-3</v>
      </c>
      <c r="L139" s="83">
        <v>1</v>
      </c>
      <c r="M139" s="83">
        <v>138</v>
      </c>
      <c r="N139" s="85">
        <v>6.6917100000000003E-5</v>
      </c>
      <c r="O139" s="83">
        <v>138</v>
      </c>
      <c r="P139" s="85">
        <v>1.3383399999999999E-4</v>
      </c>
      <c r="Q139" s="83">
        <v>138</v>
      </c>
      <c r="R139" s="85">
        <v>9.6981299999999995E-7</v>
      </c>
      <c r="S139" s="85">
        <v>9.7015099999999996E-7</v>
      </c>
    </row>
    <row r="140" spans="2:19" x14ac:dyDescent="0.2">
      <c r="B140" s="33"/>
      <c r="C140" s="80">
        <v>0.98470000000000002</v>
      </c>
      <c r="D140" s="80">
        <v>1089</v>
      </c>
      <c r="E140" s="80">
        <v>1</v>
      </c>
      <c r="F140" s="80">
        <v>1088</v>
      </c>
      <c r="G140" s="80">
        <v>2</v>
      </c>
      <c r="H140" s="80">
        <v>1090</v>
      </c>
      <c r="I140" s="80">
        <v>1.83486E-3</v>
      </c>
      <c r="J140" s="80">
        <v>1.8099500000000001E-3</v>
      </c>
      <c r="L140" s="83">
        <v>1</v>
      </c>
      <c r="M140" s="83">
        <v>139</v>
      </c>
      <c r="N140" s="85">
        <v>6.7402099999999996E-5</v>
      </c>
      <c r="O140" s="83">
        <v>139</v>
      </c>
      <c r="P140" s="85">
        <v>1.3480400000000001E-4</v>
      </c>
      <c r="Q140" s="83">
        <v>139</v>
      </c>
      <c r="R140" s="85">
        <v>9.6981500000000001E-7</v>
      </c>
      <c r="S140" s="85">
        <v>9.7015099999999996E-7</v>
      </c>
    </row>
    <row r="141" spans="2:19" x14ac:dyDescent="0.2">
      <c r="B141" s="33"/>
      <c r="C141" s="80">
        <v>0.98450000000000004</v>
      </c>
      <c r="D141" s="80">
        <v>1092</v>
      </c>
      <c r="E141" s="80">
        <v>1</v>
      </c>
      <c r="F141" s="80">
        <v>1091</v>
      </c>
      <c r="G141" s="80">
        <v>2</v>
      </c>
      <c r="H141" s="80">
        <v>1093</v>
      </c>
      <c r="I141" s="80">
        <v>1.82983E-3</v>
      </c>
      <c r="J141" s="80">
        <v>1.8099500000000001E-3</v>
      </c>
      <c r="L141" s="83">
        <v>1</v>
      </c>
      <c r="M141" s="83">
        <v>140</v>
      </c>
      <c r="N141" s="85">
        <v>6.7887100000000003E-5</v>
      </c>
      <c r="O141" s="83">
        <v>140</v>
      </c>
      <c r="P141" s="85">
        <v>1.3577399999999999E-4</v>
      </c>
      <c r="Q141" s="83">
        <v>140</v>
      </c>
      <c r="R141" s="85">
        <v>9.6981600000000003E-7</v>
      </c>
      <c r="S141" s="85">
        <v>9.7015099999999996E-7</v>
      </c>
    </row>
    <row r="142" spans="2:19" x14ac:dyDescent="0.2">
      <c r="B142" s="33"/>
      <c r="C142" s="80">
        <v>0.98440000000000005</v>
      </c>
      <c r="D142" s="80">
        <v>1093</v>
      </c>
      <c r="E142" s="80">
        <v>1</v>
      </c>
      <c r="F142" s="80">
        <v>1092</v>
      </c>
      <c r="G142" s="80">
        <v>2</v>
      </c>
      <c r="H142" s="80">
        <v>1094</v>
      </c>
      <c r="I142" s="80">
        <v>1.82815E-3</v>
      </c>
      <c r="J142" s="80">
        <v>1.8099500000000001E-3</v>
      </c>
      <c r="L142" s="83">
        <v>1</v>
      </c>
      <c r="M142" s="83">
        <v>141</v>
      </c>
      <c r="N142" s="85">
        <v>6.8372099999999995E-5</v>
      </c>
      <c r="O142" s="83">
        <v>141</v>
      </c>
      <c r="P142" s="85">
        <v>1.36744E-4</v>
      </c>
      <c r="Q142" s="83">
        <v>141</v>
      </c>
      <c r="R142" s="85">
        <v>9.6981700000000006E-7</v>
      </c>
      <c r="S142" s="85">
        <v>9.7015099999999996E-7</v>
      </c>
    </row>
    <row r="143" spans="2:19" x14ac:dyDescent="0.2">
      <c r="B143" s="33"/>
      <c r="C143" s="80">
        <v>0.98429999999999995</v>
      </c>
      <c r="D143" s="80">
        <v>1095</v>
      </c>
      <c r="E143" s="80">
        <v>1</v>
      </c>
      <c r="F143" s="80">
        <v>1094</v>
      </c>
      <c r="G143" s="80">
        <v>2</v>
      </c>
      <c r="H143" s="80">
        <v>1096</v>
      </c>
      <c r="I143" s="80">
        <v>1.82482E-3</v>
      </c>
      <c r="J143" s="80">
        <v>1.8099500000000001E-3</v>
      </c>
      <c r="L143" s="83">
        <v>1</v>
      </c>
      <c r="M143" s="83">
        <v>142</v>
      </c>
      <c r="N143" s="85">
        <v>6.8857100000000002E-5</v>
      </c>
      <c r="O143" s="83">
        <v>142</v>
      </c>
      <c r="P143" s="85">
        <v>1.3771399999999999E-4</v>
      </c>
      <c r="Q143" s="83">
        <v>142</v>
      </c>
      <c r="R143" s="85">
        <v>9.6981800000000009E-7</v>
      </c>
      <c r="S143" s="85">
        <v>9.7015099999999996E-7</v>
      </c>
    </row>
    <row r="144" spans="2:19" x14ac:dyDescent="0.2">
      <c r="B144" s="33"/>
      <c r="C144" s="80">
        <v>0.98419999999999996</v>
      </c>
      <c r="D144" s="80">
        <v>1097</v>
      </c>
      <c r="E144" s="80">
        <v>1</v>
      </c>
      <c r="F144" s="80">
        <v>1096</v>
      </c>
      <c r="G144" s="80">
        <v>2</v>
      </c>
      <c r="H144" s="80">
        <v>1098</v>
      </c>
      <c r="I144" s="80">
        <v>1.82149E-3</v>
      </c>
      <c r="J144" s="80">
        <v>1.8099500000000001E-3</v>
      </c>
      <c r="L144" s="83">
        <v>1</v>
      </c>
      <c r="M144" s="83">
        <v>143</v>
      </c>
      <c r="N144" s="85">
        <v>6.9342099999999995E-5</v>
      </c>
      <c r="O144" s="83">
        <v>143</v>
      </c>
      <c r="P144" s="85">
        <v>1.38684E-4</v>
      </c>
      <c r="Q144" s="83">
        <v>143</v>
      </c>
      <c r="R144" s="85">
        <v>9.6981999999999993E-7</v>
      </c>
      <c r="S144" s="85">
        <v>9.7015099999999996E-7</v>
      </c>
    </row>
    <row r="145" spans="2:19" x14ac:dyDescent="0.2">
      <c r="B145" s="33"/>
      <c r="C145" s="80">
        <v>0.98409999999999997</v>
      </c>
      <c r="D145" s="80">
        <v>1098</v>
      </c>
      <c r="E145" s="80">
        <v>1</v>
      </c>
      <c r="F145" s="80">
        <v>1097</v>
      </c>
      <c r="G145" s="80">
        <v>2</v>
      </c>
      <c r="H145" s="80">
        <v>1099</v>
      </c>
      <c r="I145" s="80">
        <v>1.8198400000000001E-3</v>
      </c>
      <c r="J145" s="80">
        <v>1.8099500000000001E-3</v>
      </c>
      <c r="L145" s="83">
        <v>1</v>
      </c>
      <c r="M145" s="83">
        <v>144</v>
      </c>
      <c r="N145" s="85">
        <v>6.9827100000000001E-5</v>
      </c>
      <c r="O145" s="83">
        <v>144</v>
      </c>
      <c r="P145" s="85">
        <v>1.3965399999999999E-4</v>
      </c>
      <c r="Q145" s="83">
        <v>144</v>
      </c>
      <c r="R145" s="85">
        <v>9.6982099999999996E-7</v>
      </c>
      <c r="S145" s="85">
        <v>9.7015099999999996E-7</v>
      </c>
    </row>
    <row r="146" spans="2:19" x14ac:dyDescent="0.2">
      <c r="B146" s="33"/>
      <c r="C146" s="80">
        <v>0.98399999999999999</v>
      </c>
      <c r="D146" s="80">
        <v>1099</v>
      </c>
      <c r="E146" s="80">
        <v>1</v>
      </c>
      <c r="F146" s="80">
        <v>1098</v>
      </c>
      <c r="G146" s="80">
        <v>2</v>
      </c>
      <c r="H146" s="80">
        <v>1100</v>
      </c>
      <c r="I146" s="80">
        <v>1.81818E-3</v>
      </c>
      <c r="J146" s="80">
        <v>1.8099500000000001E-3</v>
      </c>
      <c r="L146" s="83">
        <v>1</v>
      </c>
      <c r="M146" s="83">
        <v>145</v>
      </c>
      <c r="N146" s="85">
        <v>7.0312099999999994E-5</v>
      </c>
      <c r="O146" s="83">
        <v>145</v>
      </c>
      <c r="P146" s="85">
        <v>1.40624E-4</v>
      </c>
      <c r="Q146" s="83">
        <v>145</v>
      </c>
      <c r="R146" s="85">
        <v>9.6982199999999999E-7</v>
      </c>
      <c r="S146" s="85">
        <v>9.7015099999999996E-7</v>
      </c>
    </row>
    <row r="147" spans="2:19" x14ac:dyDescent="0.2">
      <c r="B147" s="33"/>
      <c r="C147" s="80">
        <v>0.9839</v>
      </c>
      <c r="D147" s="80">
        <v>1100</v>
      </c>
      <c r="E147" s="80">
        <v>1</v>
      </c>
      <c r="F147" s="80">
        <v>1099</v>
      </c>
      <c r="G147" s="80">
        <v>2</v>
      </c>
      <c r="H147" s="80">
        <v>1101</v>
      </c>
      <c r="I147" s="80">
        <v>1.81653E-3</v>
      </c>
      <c r="J147" s="80">
        <v>1.8099500000000001E-3</v>
      </c>
      <c r="L147" s="83">
        <v>1</v>
      </c>
      <c r="M147" s="83">
        <v>146</v>
      </c>
      <c r="N147" s="85">
        <v>7.07971E-5</v>
      </c>
      <c r="O147" s="83">
        <v>146</v>
      </c>
      <c r="P147" s="85">
        <v>1.4159400000000001E-4</v>
      </c>
      <c r="Q147" s="83">
        <v>146</v>
      </c>
      <c r="R147" s="85">
        <v>9.6982400000000004E-7</v>
      </c>
      <c r="S147" s="85">
        <v>9.7015099999999996E-7</v>
      </c>
    </row>
    <row r="148" spans="2:19" x14ac:dyDescent="0.2">
      <c r="B148" s="33"/>
      <c r="C148" s="80">
        <v>0.98380000000000001</v>
      </c>
      <c r="D148" s="80">
        <v>1101</v>
      </c>
      <c r="E148" s="80">
        <v>1</v>
      </c>
      <c r="F148" s="80">
        <v>1100</v>
      </c>
      <c r="G148" s="80">
        <v>2</v>
      </c>
      <c r="H148" s="80">
        <v>1102</v>
      </c>
      <c r="I148" s="80">
        <v>1.8148800000000001E-3</v>
      </c>
      <c r="J148" s="80">
        <v>1.8099500000000001E-3</v>
      </c>
      <c r="L148" s="83">
        <v>1</v>
      </c>
      <c r="M148" s="83">
        <v>147</v>
      </c>
      <c r="N148" s="85">
        <v>7.1282100000000007E-5</v>
      </c>
      <c r="O148" s="83">
        <v>147</v>
      </c>
      <c r="P148" s="85">
        <v>1.42564E-4</v>
      </c>
      <c r="Q148" s="83">
        <v>147</v>
      </c>
      <c r="R148" s="85">
        <v>9.6982500000000007E-7</v>
      </c>
      <c r="S148" s="85">
        <v>9.7015099999999996E-7</v>
      </c>
    </row>
    <row r="149" spans="2:19" x14ac:dyDescent="0.2">
      <c r="B149" s="33"/>
      <c r="C149" s="80">
        <v>0.98350000000000004</v>
      </c>
      <c r="D149" s="80">
        <v>1103</v>
      </c>
      <c r="E149" s="80">
        <v>1</v>
      </c>
      <c r="F149" s="80">
        <v>1102</v>
      </c>
      <c r="G149" s="80">
        <v>2</v>
      </c>
      <c r="H149" s="80">
        <v>1104</v>
      </c>
      <c r="I149" s="80">
        <v>1.8115900000000001E-3</v>
      </c>
      <c r="J149" s="80">
        <v>1.8099500000000001E-3</v>
      </c>
      <c r="L149" s="83">
        <v>1</v>
      </c>
      <c r="M149" s="83">
        <v>148</v>
      </c>
      <c r="N149" s="85">
        <v>7.1767099999999999E-5</v>
      </c>
      <c r="O149" s="83">
        <v>148</v>
      </c>
      <c r="P149" s="85">
        <v>1.4353400000000001E-4</v>
      </c>
      <c r="Q149" s="83">
        <v>148</v>
      </c>
      <c r="R149" s="85">
        <v>9.698260000000001E-7</v>
      </c>
      <c r="S149" s="85">
        <v>9.7015099999999996E-7</v>
      </c>
    </row>
    <row r="150" spans="2:19" x14ac:dyDescent="0.2">
      <c r="B150" s="33"/>
      <c r="C150" s="80">
        <v>0.98329999999999995</v>
      </c>
      <c r="D150" s="80">
        <v>1104</v>
      </c>
      <c r="E150" s="80">
        <v>1</v>
      </c>
      <c r="F150" s="80">
        <v>1103</v>
      </c>
      <c r="G150" s="80">
        <v>2</v>
      </c>
      <c r="H150" s="80">
        <v>1105</v>
      </c>
      <c r="I150" s="80">
        <v>1.8099500000000001E-3</v>
      </c>
      <c r="J150" s="80">
        <v>1.8099500000000001E-3</v>
      </c>
      <c r="L150" s="83">
        <v>1</v>
      </c>
      <c r="M150" s="83">
        <v>149</v>
      </c>
      <c r="N150" s="85">
        <v>7.2252100000000006E-5</v>
      </c>
      <c r="O150" s="83">
        <v>149</v>
      </c>
      <c r="P150" s="85">
        <v>1.44504E-4</v>
      </c>
      <c r="Q150" s="83">
        <v>149</v>
      </c>
      <c r="R150" s="85">
        <v>9.6982699999999991E-7</v>
      </c>
      <c r="S150" s="85">
        <v>9.7015099999999996E-7</v>
      </c>
    </row>
    <row r="151" spans="2:19" x14ac:dyDescent="0.2">
      <c r="B151" s="33"/>
      <c r="C151" s="80">
        <v>0.98319999999999996</v>
      </c>
      <c r="D151" s="80">
        <v>1104</v>
      </c>
      <c r="E151" s="80">
        <v>2</v>
      </c>
      <c r="F151" s="80">
        <v>1102</v>
      </c>
      <c r="G151" s="80">
        <v>4</v>
      </c>
      <c r="H151" s="80">
        <v>1106</v>
      </c>
      <c r="I151" s="80">
        <v>3.61664E-3</v>
      </c>
      <c r="J151" s="80">
        <v>3.5273399999999999E-3</v>
      </c>
      <c r="L151" s="83">
        <v>1</v>
      </c>
      <c r="M151" s="83">
        <v>150</v>
      </c>
      <c r="N151" s="85">
        <v>7.2737099999999999E-5</v>
      </c>
      <c r="O151" s="83">
        <v>150</v>
      </c>
      <c r="P151" s="85">
        <v>1.4547400000000001E-4</v>
      </c>
      <c r="Q151" s="83">
        <v>150</v>
      </c>
      <c r="R151" s="85">
        <v>9.6982899999999997E-7</v>
      </c>
      <c r="S151" s="85">
        <v>9.7015099999999996E-7</v>
      </c>
    </row>
    <row r="152" spans="2:19" x14ac:dyDescent="0.2">
      <c r="B152" s="33"/>
      <c r="C152" s="80">
        <v>0.98299999999999998</v>
      </c>
      <c r="D152" s="80">
        <v>1105</v>
      </c>
      <c r="E152" s="80">
        <v>2</v>
      </c>
      <c r="F152" s="80">
        <v>1103</v>
      </c>
      <c r="G152" s="80">
        <v>4</v>
      </c>
      <c r="H152" s="80">
        <v>1107</v>
      </c>
      <c r="I152" s="80">
        <v>3.6133699999999999E-3</v>
      </c>
      <c r="J152" s="80">
        <v>3.5273399999999999E-3</v>
      </c>
      <c r="L152" s="83">
        <v>1</v>
      </c>
      <c r="M152" s="83">
        <v>151</v>
      </c>
      <c r="N152" s="85">
        <v>7.3222199999999998E-5</v>
      </c>
      <c r="O152" s="83">
        <v>151</v>
      </c>
      <c r="P152" s="85">
        <v>1.46444E-4</v>
      </c>
      <c r="Q152" s="83">
        <v>151</v>
      </c>
      <c r="R152" s="85">
        <v>9.6983E-7</v>
      </c>
      <c r="S152" s="85">
        <v>9.7015099999999996E-7</v>
      </c>
    </row>
    <row r="153" spans="2:19" x14ac:dyDescent="0.2">
      <c r="B153" s="33"/>
      <c r="C153" s="80">
        <v>0.98280000000000001</v>
      </c>
      <c r="D153" s="80">
        <v>1108</v>
      </c>
      <c r="E153" s="80">
        <v>2</v>
      </c>
      <c r="F153" s="80">
        <v>1106</v>
      </c>
      <c r="G153" s="80">
        <v>4</v>
      </c>
      <c r="H153" s="80">
        <v>1110</v>
      </c>
      <c r="I153" s="80">
        <v>3.6036000000000002E-3</v>
      </c>
      <c r="J153" s="80">
        <v>3.5273399999999999E-3</v>
      </c>
      <c r="L153" s="83">
        <v>1</v>
      </c>
      <c r="M153" s="83">
        <v>152</v>
      </c>
      <c r="N153" s="85">
        <v>7.3707200000000005E-5</v>
      </c>
      <c r="O153" s="83">
        <v>152</v>
      </c>
      <c r="P153" s="85">
        <v>1.4741400000000001E-4</v>
      </c>
      <c r="Q153" s="83">
        <v>152</v>
      </c>
      <c r="R153" s="85">
        <v>9.6983100000000002E-7</v>
      </c>
      <c r="S153" s="85">
        <v>9.7015099999999996E-7</v>
      </c>
    </row>
    <row r="154" spans="2:19" x14ac:dyDescent="0.2">
      <c r="B154" s="33"/>
      <c r="C154" s="80">
        <v>0.98270000000000002</v>
      </c>
      <c r="D154" s="80">
        <v>1109</v>
      </c>
      <c r="E154" s="80">
        <v>2</v>
      </c>
      <c r="F154" s="80">
        <v>1107</v>
      </c>
      <c r="G154" s="80">
        <v>4</v>
      </c>
      <c r="H154" s="80">
        <v>1111</v>
      </c>
      <c r="I154" s="80">
        <v>3.6003599999999999E-3</v>
      </c>
      <c r="J154" s="80">
        <v>3.5273399999999999E-3</v>
      </c>
      <c r="L154" s="83">
        <v>1</v>
      </c>
      <c r="M154" s="83">
        <v>153</v>
      </c>
      <c r="N154" s="85">
        <v>7.4192199999999998E-5</v>
      </c>
      <c r="O154" s="83">
        <v>153</v>
      </c>
      <c r="P154" s="85">
        <v>1.4838399999999999E-4</v>
      </c>
      <c r="Q154" s="83">
        <v>153</v>
      </c>
      <c r="R154" s="85">
        <v>9.6983200000000005E-7</v>
      </c>
      <c r="S154" s="85">
        <v>9.7015099999999996E-7</v>
      </c>
    </row>
    <row r="155" spans="2:19" x14ac:dyDescent="0.2">
      <c r="B155" s="33"/>
      <c r="C155" s="80">
        <v>0.98250000000000004</v>
      </c>
      <c r="D155" s="80">
        <v>1110</v>
      </c>
      <c r="E155" s="80">
        <v>2</v>
      </c>
      <c r="F155" s="80">
        <v>1108</v>
      </c>
      <c r="G155" s="80">
        <v>4</v>
      </c>
      <c r="H155" s="80">
        <v>1112</v>
      </c>
      <c r="I155" s="80">
        <v>3.5971200000000001E-3</v>
      </c>
      <c r="J155" s="80">
        <v>3.5273399999999999E-3</v>
      </c>
      <c r="L155" s="83">
        <v>1</v>
      </c>
      <c r="M155" s="83">
        <v>154</v>
      </c>
      <c r="N155" s="85">
        <v>7.4677200000000004E-5</v>
      </c>
      <c r="O155" s="83">
        <v>154</v>
      </c>
      <c r="P155" s="85">
        <v>1.4935400000000001E-4</v>
      </c>
      <c r="Q155" s="83">
        <v>154</v>
      </c>
      <c r="R155" s="85">
        <v>9.6983399999999989E-7</v>
      </c>
      <c r="S155" s="85">
        <v>9.7015099999999996E-7</v>
      </c>
    </row>
    <row r="156" spans="2:19" x14ac:dyDescent="0.2">
      <c r="B156" s="33"/>
      <c r="C156" s="80">
        <v>0.98209999999999997</v>
      </c>
      <c r="D156" s="80">
        <v>1111</v>
      </c>
      <c r="E156" s="80">
        <v>2</v>
      </c>
      <c r="F156" s="80">
        <v>1109</v>
      </c>
      <c r="G156" s="80">
        <v>4</v>
      </c>
      <c r="H156" s="80">
        <v>1113</v>
      </c>
      <c r="I156" s="80">
        <v>3.5938900000000002E-3</v>
      </c>
      <c r="J156" s="80">
        <v>3.5273399999999999E-3</v>
      </c>
      <c r="L156" s="83">
        <v>1</v>
      </c>
      <c r="M156" s="83">
        <v>155</v>
      </c>
      <c r="N156" s="85">
        <v>7.5162199999999997E-5</v>
      </c>
      <c r="O156" s="83">
        <v>155</v>
      </c>
      <c r="P156" s="85">
        <v>1.5032399999999999E-4</v>
      </c>
      <c r="Q156" s="83">
        <v>155</v>
      </c>
      <c r="R156" s="85">
        <v>9.6983499999999992E-7</v>
      </c>
      <c r="S156" s="85">
        <v>9.7015099999999996E-7</v>
      </c>
    </row>
    <row r="157" spans="2:19" x14ac:dyDescent="0.2">
      <c r="B157" s="33"/>
      <c r="C157" s="80">
        <v>0.98199999999999998</v>
      </c>
      <c r="D157" s="80">
        <v>1112</v>
      </c>
      <c r="E157" s="80">
        <v>2</v>
      </c>
      <c r="F157" s="80">
        <v>1110</v>
      </c>
      <c r="G157" s="80">
        <v>4</v>
      </c>
      <c r="H157" s="80">
        <v>1114</v>
      </c>
      <c r="I157" s="80">
        <v>3.5906599999999999E-3</v>
      </c>
      <c r="J157" s="80">
        <v>3.5273399999999999E-3</v>
      </c>
      <c r="L157" s="83">
        <v>1</v>
      </c>
      <c r="M157" s="83">
        <v>156</v>
      </c>
      <c r="N157" s="85">
        <v>7.5647200000000003E-5</v>
      </c>
      <c r="O157" s="83">
        <v>156</v>
      </c>
      <c r="P157" s="85">
        <v>1.5129400000000001E-4</v>
      </c>
      <c r="Q157" s="83">
        <v>156</v>
      </c>
      <c r="R157" s="85">
        <v>9.6983599999999995E-7</v>
      </c>
      <c r="S157" s="85">
        <v>9.7015099999999996E-7</v>
      </c>
    </row>
    <row r="158" spans="2:19" x14ac:dyDescent="0.2">
      <c r="B158" s="33"/>
      <c r="C158" s="80">
        <v>0.98180000000000001</v>
      </c>
      <c r="D158" s="80">
        <v>1113</v>
      </c>
      <c r="E158" s="80">
        <v>2</v>
      </c>
      <c r="F158" s="80">
        <v>1111</v>
      </c>
      <c r="G158" s="80">
        <v>4</v>
      </c>
      <c r="H158" s="80">
        <v>1115</v>
      </c>
      <c r="I158" s="80">
        <v>3.5874399999999999E-3</v>
      </c>
      <c r="J158" s="80">
        <v>3.5273399999999999E-3</v>
      </c>
      <c r="L158" s="83">
        <v>1</v>
      </c>
      <c r="M158" s="83">
        <v>157</v>
      </c>
      <c r="N158" s="85">
        <v>7.6132199999999996E-5</v>
      </c>
      <c r="O158" s="83">
        <v>157</v>
      </c>
      <c r="P158" s="85">
        <v>1.5226399999999999E-4</v>
      </c>
      <c r="Q158" s="83">
        <v>157</v>
      </c>
      <c r="R158" s="85">
        <v>9.6983699999999998E-7</v>
      </c>
      <c r="S158" s="85">
        <v>9.7015099999999996E-7</v>
      </c>
    </row>
    <row r="159" spans="2:19" x14ac:dyDescent="0.2">
      <c r="B159" s="33"/>
      <c r="C159" s="80">
        <v>0.98170000000000002</v>
      </c>
      <c r="D159" s="80">
        <v>1115</v>
      </c>
      <c r="E159" s="80">
        <v>2</v>
      </c>
      <c r="F159" s="80">
        <v>1113</v>
      </c>
      <c r="G159" s="80">
        <v>4</v>
      </c>
      <c r="H159" s="80">
        <v>1117</v>
      </c>
      <c r="I159" s="80">
        <v>3.5810199999999999E-3</v>
      </c>
      <c r="J159" s="80">
        <v>3.5273399999999999E-3</v>
      </c>
      <c r="L159" s="83">
        <v>1</v>
      </c>
      <c r="M159" s="83">
        <v>158</v>
      </c>
      <c r="N159" s="85">
        <v>7.6617299999999996E-5</v>
      </c>
      <c r="O159" s="83">
        <v>158</v>
      </c>
      <c r="P159" s="85">
        <v>1.5323499999999999E-4</v>
      </c>
      <c r="Q159" s="83">
        <v>158</v>
      </c>
      <c r="R159" s="85">
        <v>9.6983900000000003E-7</v>
      </c>
      <c r="S159" s="85">
        <v>9.7015099999999996E-7</v>
      </c>
    </row>
    <row r="160" spans="2:19" x14ac:dyDescent="0.2">
      <c r="B160" s="33"/>
      <c r="C160" s="80">
        <v>0.98150000000000004</v>
      </c>
      <c r="D160" s="80">
        <v>1116</v>
      </c>
      <c r="E160" s="80">
        <v>2</v>
      </c>
      <c r="F160" s="80">
        <v>1114</v>
      </c>
      <c r="G160" s="80">
        <v>4</v>
      </c>
      <c r="H160" s="80">
        <v>1118</v>
      </c>
      <c r="I160" s="80">
        <v>3.5778199999999998E-3</v>
      </c>
      <c r="J160" s="80">
        <v>3.5273399999999999E-3</v>
      </c>
      <c r="L160" s="83">
        <v>1</v>
      </c>
      <c r="M160" s="83">
        <v>159</v>
      </c>
      <c r="N160" s="85">
        <v>7.7102300000000002E-5</v>
      </c>
      <c r="O160" s="83">
        <v>159</v>
      </c>
      <c r="P160" s="85">
        <v>1.5420500000000001E-4</v>
      </c>
      <c r="Q160" s="83">
        <v>159</v>
      </c>
      <c r="R160" s="85">
        <v>9.6984000000000006E-7</v>
      </c>
      <c r="S160" s="85">
        <v>9.7015099999999996E-7</v>
      </c>
    </row>
    <row r="161" spans="2:19" x14ac:dyDescent="0.2">
      <c r="B161" s="33"/>
      <c r="C161" s="80">
        <v>0.98140000000000005</v>
      </c>
      <c r="D161" s="80">
        <v>1120</v>
      </c>
      <c r="E161" s="80">
        <v>2</v>
      </c>
      <c r="F161" s="80">
        <v>1118</v>
      </c>
      <c r="G161" s="80">
        <v>4</v>
      </c>
      <c r="H161" s="80">
        <v>1122</v>
      </c>
      <c r="I161" s="80">
        <v>3.5650600000000001E-3</v>
      </c>
      <c r="J161" s="80">
        <v>3.5273399999999999E-3</v>
      </c>
      <c r="L161" s="83">
        <v>1</v>
      </c>
      <c r="M161" s="83">
        <v>160</v>
      </c>
      <c r="N161" s="85">
        <v>7.7587299999999995E-5</v>
      </c>
      <c r="O161" s="83">
        <v>160</v>
      </c>
      <c r="P161" s="85">
        <v>1.5517499999999999E-4</v>
      </c>
      <c r="Q161" s="83">
        <v>160</v>
      </c>
      <c r="R161" s="85">
        <v>9.6984100000000009E-7</v>
      </c>
      <c r="S161" s="85">
        <v>9.7015099999999996E-7</v>
      </c>
    </row>
    <row r="162" spans="2:19" x14ac:dyDescent="0.2">
      <c r="B162" s="33"/>
      <c r="C162" s="80">
        <v>0.98129999999999995</v>
      </c>
      <c r="D162" s="80">
        <v>1121</v>
      </c>
      <c r="E162" s="80">
        <v>2</v>
      </c>
      <c r="F162" s="80">
        <v>1119</v>
      </c>
      <c r="G162" s="80">
        <v>4</v>
      </c>
      <c r="H162" s="80">
        <v>1123</v>
      </c>
      <c r="I162" s="80">
        <v>3.5618899999999998E-3</v>
      </c>
      <c r="J162" s="80">
        <v>3.5273399999999999E-3</v>
      </c>
      <c r="L162" s="83">
        <v>1</v>
      </c>
      <c r="M162" s="83">
        <v>161</v>
      </c>
      <c r="N162" s="85">
        <v>7.8072300000000001E-5</v>
      </c>
      <c r="O162" s="83">
        <v>161</v>
      </c>
      <c r="P162" s="85">
        <v>1.56145E-4</v>
      </c>
      <c r="Q162" s="83">
        <v>161</v>
      </c>
      <c r="R162" s="85">
        <v>9.6984299999999993E-7</v>
      </c>
      <c r="S162" s="85">
        <v>9.7015099999999996E-7</v>
      </c>
    </row>
    <row r="163" spans="2:19" x14ac:dyDescent="0.2">
      <c r="B163" s="33"/>
      <c r="C163" s="80">
        <v>0.98119999999999996</v>
      </c>
      <c r="D163" s="80">
        <v>1122</v>
      </c>
      <c r="E163" s="80">
        <v>2</v>
      </c>
      <c r="F163" s="80">
        <v>1120</v>
      </c>
      <c r="G163" s="80">
        <v>4</v>
      </c>
      <c r="H163" s="80">
        <v>1124</v>
      </c>
      <c r="I163" s="80">
        <v>3.55872E-3</v>
      </c>
      <c r="J163" s="80">
        <v>3.5273399999999999E-3</v>
      </c>
      <c r="L163" s="83">
        <v>1</v>
      </c>
      <c r="M163" s="83">
        <v>162</v>
      </c>
      <c r="N163" s="85">
        <v>7.8557299999999994E-5</v>
      </c>
      <c r="O163" s="83">
        <v>162</v>
      </c>
      <c r="P163" s="85">
        <v>1.5711499999999999E-4</v>
      </c>
      <c r="Q163" s="83">
        <v>162</v>
      </c>
      <c r="R163" s="85">
        <v>9.6984399999999996E-7</v>
      </c>
      <c r="S163" s="85">
        <v>9.7015099999999996E-7</v>
      </c>
    </row>
    <row r="164" spans="2:19" x14ac:dyDescent="0.2">
      <c r="B164" s="33"/>
      <c r="C164" s="80">
        <v>0.98109999999999997</v>
      </c>
      <c r="D164" s="80">
        <v>1123</v>
      </c>
      <c r="E164" s="80">
        <v>2</v>
      </c>
      <c r="F164" s="80">
        <v>1121</v>
      </c>
      <c r="G164" s="80">
        <v>4</v>
      </c>
      <c r="H164" s="80">
        <v>1125</v>
      </c>
      <c r="I164" s="80">
        <v>3.5555600000000001E-3</v>
      </c>
      <c r="J164" s="80">
        <v>3.5273399999999999E-3</v>
      </c>
      <c r="L164" s="83">
        <v>1</v>
      </c>
      <c r="M164" s="83">
        <v>163</v>
      </c>
      <c r="N164" s="85">
        <v>7.9042399999999994E-5</v>
      </c>
      <c r="O164" s="83">
        <v>163</v>
      </c>
      <c r="P164" s="85">
        <v>1.58085E-4</v>
      </c>
      <c r="Q164" s="83">
        <v>163</v>
      </c>
      <c r="R164" s="85">
        <v>9.6984499999999999E-7</v>
      </c>
      <c r="S164" s="85">
        <v>9.7015099999999996E-7</v>
      </c>
    </row>
    <row r="165" spans="2:19" x14ac:dyDescent="0.2">
      <c r="B165" s="33"/>
      <c r="C165" s="80">
        <v>0.98070000000000002</v>
      </c>
      <c r="D165" s="80">
        <v>1124</v>
      </c>
      <c r="E165" s="80">
        <v>2</v>
      </c>
      <c r="F165" s="80">
        <v>1122</v>
      </c>
      <c r="G165" s="80">
        <v>4</v>
      </c>
      <c r="H165" s="80">
        <v>1126</v>
      </c>
      <c r="I165" s="80">
        <v>3.5523999999999998E-3</v>
      </c>
      <c r="J165" s="80">
        <v>3.5273399999999999E-3</v>
      </c>
      <c r="L165" s="83">
        <v>1</v>
      </c>
      <c r="M165" s="83">
        <v>164</v>
      </c>
      <c r="N165" s="85">
        <v>7.95274E-5</v>
      </c>
      <c r="O165" s="83">
        <v>164</v>
      </c>
      <c r="P165" s="85">
        <v>1.5905499999999999E-4</v>
      </c>
      <c r="Q165" s="83">
        <v>164</v>
      </c>
      <c r="R165" s="85">
        <v>9.6984600000000001E-7</v>
      </c>
      <c r="S165" s="85">
        <v>9.7015099999999996E-7</v>
      </c>
    </row>
    <row r="166" spans="2:19" x14ac:dyDescent="0.2">
      <c r="B166" s="33"/>
      <c r="C166" s="80">
        <v>0.98050000000000004</v>
      </c>
      <c r="D166" s="80">
        <v>1125</v>
      </c>
      <c r="E166" s="80">
        <v>2</v>
      </c>
      <c r="F166" s="80">
        <v>1123</v>
      </c>
      <c r="G166" s="80">
        <v>4</v>
      </c>
      <c r="H166" s="80">
        <v>1127</v>
      </c>
      <c r="I166" s="80">
        <v>3.5492499999999999E-3</v>
      </c>
      <c r="J166" s="80">
        <v>3.5273399999999999E-3</v>
      </c>
      <c r="L166" s="83">
        <v>1</v>
      </c>
      <c r="M166" s="83">
        <v>165</v>
      </c>
      <c r="N166" s="85">
        <v>8.0012400000000007E-5</v>
      </c>
      <c r="O166" s="83">
        <v>165</v>
      </c>
      <c r="P166" s="85">
        <v>1.60025E-4</v>
      </c>
      <c r="Q166" s="83">
        <v>165</v>
      </c>
      <c r="R166" s="85">
        <v>9.6984800000000007E-7</v>
      </c>
      <c r="S166" s="85">
        <v>9.7015099999999996E-7</v>
      </c>
    </row>
    <row r="167" spans="2:19" x14ac:dyDescent="0.2">
      <c r="B167" s="33"/>
      <c r="C167" s="80">
        <v>0.98040000000000005</v>
      </c>
      <c r="D167" s="80">
        <v>1127</v>
      </c>
      <c r="E167" s="80">
        <v>2</v>
      </c>
      <c r="F167" s="80">
        <v>1125</v>
      </c>
      <c r="G167" s="80">
        <v>4</v>
      </c>
      <c r="H167" s="80">
        <v>1129</v>
      </c>
      <c r="I167" s="80">
        <v>3.5429599999999999E-3</v>
      </c>
      <c r="J167" s="80">
        <v>3.5273399999999999E-3</v>
      </c>
      <c r="L167" s="83">
        <v>1</v>
      </c>
      <c r="M167" s="83">
        <v>166</v>
      </c>
      <c r="N167" s="85">
        <v>8.0497500000000006E-5</v>
      </c>
      <c r="O167" s="83">
        <v>166</v>
      </c>
      <c r="P167" s="85">
        <v>1.6099500000000001E-4</v>
      </c>
      <c r="Q167" s="83">
        <v>166</v>
      </c>
      <c r="R167" s="85">
        <v>9.698490000000001E-7</v>
      </c>
      <c r="S167" s="85">
        <v>9.7015099999999996E-7</v>
      </c>
    </row>
    <row r="168" spans="2:19" x14ac:dyDescent="0.2">
      <c r="B168" s="33"/>
      <c r="C168" s="80">
        <v>0.98019999999999996</v>
      </c>
      <c r="D168" s="80">
        <v>1130</v>
      </c>
      <c r="E168" s="80">
        <v>2</v>
      </c>
      <c r="F168" s="80">
        <v>1128</v>
      </c>
      <c r="G168" s="80">
        <v>4</v>
      </c>
      <c r="H168" s="80">
        <v>1132</v>
      </c>
      <c r="I168" s="80">
        <v>3.5335700000000002E-3</v>
      </c>
      <c r="J168" s="80">
        <v>3.5273399999999999E-3</v>
      </c>
      <c r="L168" s="83">
        <v>1</v>
      </c>
      <c r="M168" s="83">
        <v>167</v>
      </c>
      <c r="N168" s="85">
        <v>8.0982499999999999E-5</v>
      </c>
      <c r="O168" s="83">
        <v>167</v>
      </c>
      <c r="P168" s="85">
        <v>1.61965E-4</v>
      </c>
      <c r="Q168" s="83">
        <v>167</v>
      </c>
      <c r="R168" s="85">
        <v>9.6984999999999991E-7</v>
      </c>
      <c r="S168" s="85">
        <v>9.7015099999999996E-7</v>
      </c>
    </row>
    <row r="169" spans="2:19" x14ac:dyDescent="0.2">
      <c r="B169" s="33"/>
      <c r="C169" s="80">
        <v>0.9798</v>
      </c>
      <c r="D169" s="80">
        <v>1132</v>
      </c>
      <c r="E169" s="80">
        <v>2</v>
      </c>
      <c r="F169" s="80">
        <v>1130</v>
      </c>
      <c r="G169" s="80">
        <v>4</v>
      </c>
      <c r="H169" s="80">
        <v>1134</v>
      </c>
      <c r="I169" s="80">
        <v>3.5273399999999999E-3</v>
      </c>
      <c r="J169" s="80">
        <v>3.5273399999999999E-3</v>
      </c>
      <c r="L169" s="83">
        <v>1</v>
      </c>
      <c r="M169" s="83">
        <v>168</v>
      </c>
      <c r="N169" s="85">
        <v>8.1467500000000006E-5</v>
      </c>
      <c r="O169" s="83">
        <v>168</v>
      </c>
      <c r="P169" s="85">
        <v>1.6293500000000001E-4</v>
      </c>
      <c r="Q169" s="83">
        <v>168</v>
      </c>
      <c r="R169" s="85">
        <v>9.6985099999999994E-7</v>
      </c>
      <c r="S169" s="85">
        <v>9.7015099999999996E-7</v>
      </c>
    </row>
    <row r="170" spans="2:19" x14ac:dyDescent="0.2">
      <c r="B170" s="33"/>
      <c r="C170" s="80">
        <v>0.97970000000000002</v>
      </c>
      <c r="D170" s="80">
        <v>1133</v>
      </c>
      <c r="E170" s="80">
        <v>3</v>
      </c>
      <c r="F170" s="80">
        <v>1130</v>
      </c>
      <c r="G170" s="80">
        <v>6</v>
      </c>
      <c r="H170" s="80">
        <v>1136</v>
      </c>
      <c r="I170" s="80">
        <v>5.2816900000000003E-3</v>
      </c>
      <c r="J170" s="80">
        <v>4.9709999999999997E-3</v>
      </c>
      <c r="L170" s="83">
        <v>1</v>
      </c>
      <c r="M170" s="83">
        <v>169</v>
      </c>
      <c r="N170" s="85">
        <v>8.1952600000000005E-5</v>
      </c>
      <c r="O170" s="83">
        <v>169</v>
      </c>
      <c r="P170" s="85">
        <v>1.63905E-4</v>
      </c>
      <c r="Q170" s="83">
        <v>169</v>
      </c>
      <c r="R170" s="85">
        <v>9.69853E-7</v>
      </c>
      <c r="S170" s="85">
        <v>9.7015099999999996E-7</v>
      </c>
    </row>
    <row r="171" spans="2:19" x14ac:dyDescent="0.2">
      <c r="B171" s="33"/>
      <c r="C171" s="80">
        <v>0.97960000000000003</v>
      </c>
      <c r="D171" s="80">
        <v>1134</v>
      </c>
      <c r="E171" s="80">
        <v>3</v>
      </c>
      <c r="F171" s="80">
        <v>1131</v>
      </c>
      <c r="G171" s="80">
        <v>6</v>
      </c>
      <c r="H171" s="80">
        <v>1137</v>
      </c>
      <c r="I171" s="80">
        <v>5.2770400000000002E-3</v>
      </c>
      <c r="J171" s="80">
        <v>4.9709999999999997E-3</v>
      </c>
      <c r="L171" s="83">
        <v>1</v>
      </c>
      <c r="M171" s="83">
        <v>170</v>
      </c>
      <c r="N171" s="85">
        <v>8.2437599999999998E-5</v>
      </c>
      <c r="O171" s="83">
        <v>170</v>
      </c>
      <c r="P171" s="85">
        <v>1.6487500000000001E-4</v>
      </c>
      <c r="Q171" s="83">
        <v>170</v>
      </c>
      <c r="R171" s="85">
        <v>9.6985400000000002E-7</v>
      </c>
      <c r="S171" s="85">
        <v>9.7015099999999996E-7</v>
      </c>
    </row>
    <row r="172" spans="2:19" x14ac:dyDescent="0.2">
      <c r="B172" s="33"/>
      <c r="C172" s="80">
        <v>0.97950000000000004</v>
      </c>
      <c r="D172" s="80">
        <v>1135</v>
      </c>
      <c r="E172" s="80">
        <v>3</v>
      </c>
      <c r="F172" s="80">
        <v>1132</v>
      </c>
      <c r="G172" s="80">
        <v>6</v>
      </c>
      <c r="H172" s="80">
        <v>1138</v>
      </c>
      <c r="I172" s="80">
        <v>5.2724099999999999E-3</v>
      </c>
      <c r="J172" s="80">
        <v>4.9709999999999997E-3</v>
      </c>
      <c r="L172" s="83">
        <v>1</v>
      </c>
      <c r="M172" s="83">
        <v>171</v>
      </c>
      <c r="N172" s="85">
        <v>8.2922600000000005E-5</v>
      </c>
      <c r="O172" s="83">
        <v>171</v>
      </c>
      <c r="P172" s="85">
        <v>1.65845E-4</v>
      </c>
      <c r="Q172" s="83">
        <v>171</v>
      </c>
      <c r="R172" s="85">
        <v>9.6985500000000005E-7</v>
      </c>
      <c r="S172" s="85">
        <v>9.7015099999999996E-7</v>
      </c>
    </row>
    <row r="173" spans="2:19" x14ac:dyDescent="0.2">
      <c r="B173" s="33"/>
      <c r="C173" s="80">
        <v>0.97929999999999995</v>
      </c>
      <c r="D173" s="80">
        <v>1137</v>
      </c>
      <c r="E173" s="80">
        <v>3</v>
      </c>
      <c r="F173" s="80">
        <v>1134</v>
      </c>
      <c r="G173" s="80">
        <v>6</v>
      </c>
      <c r="H173" s="80">
        <v>1140</v>
      </c>
      <c r="I173" s="80">
        <v>5.2631600000000002E-3</v>
      </c>
      <c r="J173" s="80">
        <v>4.9709999999999997E-3</v>
      </c>
      <c r="L173" s="83">
        <v>1</v>
      </c>
      <c r="M173" s="83">
        <v>172</v>
      </c>
      <c r="N173" s="85">
        <v>8.3407700000000004E-5</v>
      </c>
      <c r="O173" s="83">
        <v>172</v>
      </c>
      <c r="P173" s="85">
        <v>1.6681500000000001E-4</v>
      </c>
      <c r="Q173" s="83">
        <v>172</v>
      </c>
      <c r="R173" s="85">
        <v>9.6985600000000008E-7</v>
      </c>
      <c r="S173" s="85">
        <v>9.7015099999999996E-7</v>
      </c>
    </row>
    <row r="174" spans="2:19" x14ac:dyDescent="0.2">
      <c r="B174" s="33"/>
      <c r="C174" s="80">
        <v>0.97899999999999998</v>
      </c>
      <c r="D174" s="80">
        <v>1138</v>
      </c>
      <c r="E174" s="80">
        <v>3</v>
      </c>
      <c r="F174" s="80">
        <v>1135</v>
      </c>
      <c r="G174" s="80">
        <v>6</v>
      </c>
      <c r="H174" s="80">
        <v>1141</v>
      </c>
      <c r="I174" s="80">
        <v>5.2585499999999999E-3</v>
      </c>
      <c r="J174" s="80">
        <v>4.9709999999999997E-3</v>
      </c>
      <c r="L174" s="83">
        <v>1</v>
      </c>
      <c r="M174" s="83">
        <v>173</v>
      </c>
      <c r="N174" s="85">
        <v>8.3892699999999997E-5</v>
      </c>
      <c r="O174" s="83">
        <v>173</v>
      </c>
      <c r="P174" s="85">
        <v>1.6778499999999999E-4</v>
      </c>
      <c r="Q174" s="83">
        <v>173</v>
      </c>
      <c r="R174" s="85">
        <v>9.6985799999999992E-7</v>
      </c>
      <c r="S174" s="85">
        <v>9.7015099999999996E-7</v>
      </c>
    </row>
    <row r="175" spans="2:19" x14ac:dyDescent="0.2">
      <c r="B175" s="33"/>
      <c r="C175" s="80">
        <v>0.97870000000000001</v>
      </c>
      <c r="D175" s="80">
        <v>1139</v>
      </c>
      <c r="E175" s="80">
        <v>3</v>
      </c>
      <c r="F175" s="80">
        <v>1136</v>
      </c>
      <c r="G175" s="80">
        <v>6</v>
      </c>
      <c r="H175" s="80">
        <v>1142</v>
      </c>
      <c r="I175" s="80">
        <v>5.2539400000000003E-3</v>
      </c>
      <c r="J175" s="80">
        <v>4.9709999999999997E-3</v>
      </c>
      <c r="L175" s="83">
        <v>1</v>
      </c>
      <c r="M175" s="83">
        <v>174</v>
      </c>
      <c r="N175" s="85">
        <v>8.4377700000000004E-5</v>
      </c>
      <c r="O175" s="83">
        <v>174</v>
      </c>
      <c r="P175" s="85">
        <v>1.6875500000000001E-4</v>
      </c>
      <c r="Q175" s="83">
        <v>174</v>
      </c>
      <c r="R175" s="85">
        <v>9.6985899999999995E-7</v>
      </c>
      <c r="S175" s="85">
        <v>9.7015099999999996E-7</v>
      </c>
    </row>
    <row r="176" spans="2:19" x14ac:dyDescent="0.2">
      <c r="B176" s="33"/>
      <c r="C176" s="80">
        <v>0.97860000000000003</v>
      </c>
      <c r="D176" s="80">
        <v>1140</v>
      </c>
      <c r="E176" s="80">
        <v>3</v>
      </c>
      <c r="F176" s="80">
        <v>1137</v>
      </c>
      <c r="G176" s="80">
        <v>6</v>
      </c>
      <c r="H176" s="80">
        <v>1143</v>
      </c>
      <c r="I176" s="80">
        <v>5.2493399999999999E-3</v>
      </c>
      <c r="J176" s="80">
        <v>4.9709999999999997E-3</v>
      </c>
      <c r="L176" s="83">
        <v>1</v>
      </c>
      <c r="M176" s="83">
        <v>175</v>
      </c>
      <c r="N176" s="85">
        <v>8.4862800000000003E-5</v>
      </c>
      <c r="O176" s="83">
        <v>175</v>
      </c>
      <c r="P176" s="85">
        <v>1.6972600000000001E-4</v>
      </c>
      <c r="Q176" s="83">
        <v>175</v>
      </c>
      <c r="R176" s="85">
        <v>9.6985999999999998E-7</v>
      </c>
      <c r="S176" s="85">
        <v>9.7015099999999996E-7</v>
      </c>
    </row>
    <row r="177" spans="2:19" x14ac:dyDescent="0.2">
      <c r="B177" s="33"/>
      <c r="C177" s="80">
        <v>0.97850000000000004</v>
      </c>
      <c r="D177" s="80">
        <v>1141</v>
      </c>
      <c r="E177" s="80">
        <v>3</v>
      </c>
      <c r="F177" s="80">
        <v>1138</v>
      </c>
      <c r="G177" s="80">
        <v>6</v>
      </c>
      <c r="H177" s="80">
        <v>1144</v>
      </c>
      <c r="I177" s="80">
        <v>5.2447600000000002E-3</v>
      </c>
      <c r="J177" s="80">
        <v>4.9709999999999997E-3</v>
      </c>
      <c r="L177" s="83">
        <v>1</v>
      </c>
      <c r="M177" s="83">
        <v>176</v>
      </c>
      <c r="N177" s="85">
        <v>8.5347799999999996E-5</v>
      </c>
      <c r="O177" s="83">
        <v>176</v>
      </c>
      <c r="P177" s="85">
        <v>1.7069599999999999E-4</v>
      </c>
      <c r="Q177" s="83">
        <v>176</v>
      </c>
      <c r="R177" s="85">
        <v>9.6986200000000003E-7</v>
      </c>
      <c r="S177" s="85">
        <v>9.7015099999999996E-7</v>
      </c>
    </row>
    <row r="178" spans="2:19" x14ac:dyDescent="0.2">
      <c r="B178" s="33"/>
      <c r="C178" s="80">
        <v>0.97819999999999996</v>
      </c>
      <c r="D178" s="80">
        <v>1142</v>
      </c>
      <c r="E178" s="80">
        <v>3</v>
      </c>
      <c r="F178" s="80">
        <v>1139</v>
      </c>
      <c r="G178" s="80">
        <v>6</v>
      </c>
      <c r="H178" s="80">
        <v>1145</v>
      </c>
      <c r="I178" s="80">
        <v>5.2401699999999997E-3</v>
      </c>
      <c r="J178" s="80">
        <v>4.9709999999999997E-3</v>
      </c>
      <c r="L178" s="83">
        <v>1</v>
      </c>
      <c r="M178" s="83">
        <v>177</v>
      </c>
      <c r="N178" s="85">
        <v>8.5832899999999996E-5</v>
      </c>
      <c r="O178" s="83">
        <v>177</v>
      </c>
      <c r="P178" s="85">
        <v>1.7166600000000001E-4</v>
      </c>
      <c r="Q178" s="83">
        <v>177</v>
      </c>
      <c r="R178" s="85">
        <v>9.6986300000000006E-7</v>
      </c>
      <c r="S178" s="85">
        <v>9.7015099999999996E-7</v>
      </c>
    </row>
    <row r="179" spans="2:19" x14ac:dyDescent="0.2">
      <c r="B179" s="33"/>
      <c r="C179" s="80">
        <v>0.97809999999999997</v>
      </c>
      <c r="D179" s="80">
        <v>1145</v>
      </c>
      <c r="E179" s="80">
        <v>3</v>
      </c>
      <c r="F179" s="80">
        <v>1142</v>
      </c>
      <c r="G179" s="80">
        <v>6</v>
      </c>
      <c r="H179" s="80">
        <v>1148</v>
      </c>
      <c r="I179" s="80">
        <v>5.2264800000000004E-3</v>
      </c>
      <c r="J179" s="80">
        <v>4.9709999999999997E-3</v>
      </c>
      <c r="L179" s="83">
        <v>1</v>
      </c>
      <c r="M179" s="83">
        <v>178</v>
      </c>
      <c r="N179" s="85">
        <v>8.6317900000000002E-5</v>
      </c>
      <c r="O179" s="83">
        <v>178</v>
      </c>
      <c r="P179" s="85">
        <v>1.7263599999999999E-4</v>
      </c>
      <c r="Q179" s="83">
        <v>178</v>
      </c>
      <c r="R179" s="85">
        <v>9.6986400000000009E-7</v>
      </c>
      <c r="S179" s="85">
        <v>9.7015099999999996E-7</v>
      </c>
    </row>
    <row r="180" spans="2:19" x14ac:dyDescent="0.2">
      <c r="B180" s="33"/>
      <c r="C180" s="80">
        <v>0.97789999999999999</v>
      </c>
      <c r="D180" s="80">
        <v>1146</v>
      </c>
      <c r="E180" s="80">
        <v>3</v>
      </c>
      <c r="F180" s="80">
        <v>1143</v>
      </c>
      <c r="G180" s="80">
        <v>6</v>
      </c>
      <c r="H180" s="80">
        <v>1149</v>
      </c>
      <c r="I180" s="80">
        <v>5.2219299999999996E-3</v>
      </c>
      <c r="J180" s="80">
        <v>4.9709999999999997E-3</v>
      </c>
      <c r="L180" s="83">
        <v>1</v>
      </c>
      <c r="M180" s="83">
        <v>179</v>
      </c>
      <c r="N180" s="85">
        <v>8.6803000000000002E-5</v>
      </c>
      <c r="O180" s="83">
        <v>179</v>
      </c>
      <c r="P180" s="85">
        <v>1.73606E-4</v>
      </c>
      <c r="Q180" s="83">
        <v>179</v>
      </c>
      <c r="R180" s="85">
        <v>9.698649999999999E-7</v>
      </c>
      <c r="S180" s="85">
        <v>9.7015099999999996E-7</v>
      </c>
    </row>
    <row r="181" spans="2:19" x14ac:dyDescent="0.2">
      <c r="B181" s="33"/>
      <c r="C181" s="80">
        <v>0.97770000000000001</v>
      </c>
      <c r="D181" s="80">
        <v>1147</v>
      </c>
      <c r="E181" s="80">
        <v>3</v>
      </c>
      <c r="F181" s="80">
        <v>1144</v>
      </c>
      <c r="G181" s="80">
        <v>6</v>
      </c>
      <c r="H181" s="80">
        <v>1150</v>
      </c>
      <c r="I181" s="80">
        <v>5.2173899999999997E-3</v>
      </c>
      <c r="J181" s="80">
        <v>4.9709999999999997E-3</v>
      </c>
      <c r="L181" s="83">
        <v>1</v>
      </c>
      <c r="M181" s="83">
        <v>180</v>
      </c>
      <c r="N181" s="85">
        <v>8.7287999999999995E-5</v>
      </c>
      <c r="O181" s="83">
        <v>180</v>
      </c>
      <c r="P181" s="85">
        <v>1.7457599999999999E-4</v>
      </c>
      <c r="Q181" s="83">
        <v>180</v>
      </c>
      <c r="R181" s="85">
        <v>9.6986699999999996E-7</v>
      </c>
      <c r="S181" s="85">
        <v>9.7015099999999996E-7</v>
      </c>
    </row>
    <row r="182" spans="2:19" x14ac:dyDescent="0.2">
      <c r="B182" s="33"/>
      <c r="C182" s="80">
        <v>0.97760000000000002</v>
      </c>
      <c r="D182" s="80">
        <v>1149</v>
      </c>
      <c r="E182" s="80">
        <v>3</v>
      </c>
      <c r="F182" s="80">
        <v>1146</v>
      </c>
      <c r="G182" s="80">
        <v>6</v>
      </c>
      <c r="H182" s="80">
        <v>1152</v>
      </c>
      <c r="I182" s="80">
        <v>5.2083299999999997E-3</v>
      </c>
      <c r="J182" s="80">
        <v>4.9709999999999997E-3</v>
      </c>
      <c r="L182" s="83">
        <v>1</v>
      </c>
      <c r="M182" s="83">
        <v>181</v>
      </c>
      <c r="N182" s="85">
        <v>8.7773000000000001E-5</v>
      </c>
      <c r="O182" s="83">
        <v>181</v>
      </c>
      <c r="P182" s="85">
        <v>1.75546E-4</v>
      </c>
      <c r="Q182" s="83">
        <v>181</v>
      </c>
      <c r="R182" s="85">
        <v>9.6986799999999999E-7</v>
      </c>
      <c r="S182" s="85">
        <v>9.7015099999999996E-7</v>
      </c>
    </row>
    <row r="183" spans="2:19" x14ac:dyDescent="0.2">
      <c r="B183" s="33"/>
      <c r="C183" s="80">
        <v>0.97750000000000004</v>
      </c>
      <c r="D183" s="80">
        <v>1150</v>
      </c>
      <c r="E183" s="80">
        <v>3</v>
      </c>
      <c r="F183" s="80">
        <v>1147</v>
      </c>
      <c r="G183" s="80">
        <v>6</v>
      </c>
      <c r="H183" s="80">
        <v>1153</v>
      </c>
      <c r="I183" s="80">
        <v>5.2038199999999996E-3</v>
      </c>
      <c r="J183" s="80">
        <v>4.9709999999999997E-3</v>
      </c>
      <c r="L183" s="83">
        <v>1</v>
      </c>
      <c r="M183" s="83">
        <v>182</v>
      </c>
      <c r="N183" s="85">
        <v>8.8258100000000001E-5</v>
      </c>
      <c r="O183" s="83">
        <v>182</v>
      </c>
      <c r="P183" s="85">
        <v>1.7651599999999999E-4</v>
      </c>
      <c r="Q183" s="83">
        <v>182</v>
      </c>
      <c r="R183" s="85">
        <v>9.6986900000000001E-7</v>
      </c>
      <c r="S183" s="85">
        <v>9.7015099999999996E-7</v>
      </c>
    </row>
    <row r="184" spans="2:19" x14ac:dyDescent="0.2">
      <c r="B184" s="33"/>
      <c r="C184" s="80">
        <v>0.97729999999999995</v>
      </c>
      <c r="D184" s="80">
        <v>1151</v>
      </c>
      <c r="E184" s="80">
        <v>3</v>
      </c>
      <c r="F184" s="80">
        <v>1148</v>
      </c>
      <c r="G184" s="80">
        <v>6</v>
      </c>
      <c r="H184" s="80">
        <v>1154</v>
      </c>
      <c r="I184" s="80">
        <v>5.1993100000000004E-3</v>
      </c>
      <c r="J184" s="80">
        <v>4.9709999999999997E-3</v>
      </c>
      <c r="L184" s="83">
        <v>1</v>
      </c>
      <c r="M184" s="83">
        <v>183</v>
      </c>
      <c r="N184" s="85">
        <v>8.8743200000000001E-5</v>
      </c>
      <c r="O184" s="83">
        <v>183</v>
      </c>
      <c r="P184" s="85">
        <v>1.77486E-4</v>
      </c>
      <c r="Q184" s="83">
        <v>183</v>
      </c>
      <c r="R184" s="85">
        <v>9.6987000000000004E-7</v>
      </c>
      <c r="S184" s="85">
        <v>9.7015099999999996E-7</v>
      </c>
    </row>
    <row r="185" spans="2:19" x14ac:dyDescent="0.2">
      <c r="B185" s="33"/>
      <c r="C185" s="80">
        <v>0.97719999999999996</v>
      </c>
      <c r="D185" s="80">
        <v>1152</v>
      </c>
      <c r="E185" s="80">
        <v>3</v>
      </c>
      <c r="F185" s="80">
        <v>1149</v>
      </c>
      <c r="G185" s="80">
        <v>6</v>
      </c>
      <c r="H185" s="80">
        <v>1155</v>
      </c>
      <c r="I185" s="80">
        <v>5.1948100000000002E-3</v>
      </c>
      <c r="J185" s="80">
        <v>4.9709999999999997E-3</v>
      </c>
      <c r="L185" s="83">
        <v>1</v>
      </c>
      <c r="M185" s="83">
        <v>184</v>
      </c>
      <c r="N185" s="85">
        <v>8.9228199999999994E-5</v>
      </c>
      <c r="O185" s="83">
        <v>184</v>
      </c>
      <c r="P185" s="85">
        <v>1.7845599999999999E-4</v>
      </c>
      <c r="Q185" s="83">
        <v>184</v>
      </c>
      <c r="R185" s="85">
        <v>9.698720000000001E-7</v>
      </c>
      <c r="S185" s="85">
        <v>9.7015099999999996E-7</v>
      </c>
    </row>
    <row r="186" spans="2:19" x14ac:dyDescent="0.2">
      <c r="B186" s="33"/>
      <c r="C186" s="80">
        <v>0.97709999999999997</v>
      </c>
      <c r="D186" s="80">
        <v>1153</v>
      </c>
      <c r="E186" s="80">
        <v>3</v>
      </c>
      <c r="F186" s="80">
        <v>1150</v>
      </c>
      <c r="G186" s="80">
        <v>6</v>
      </c>
      <c r="H186" s="80">
        <v>1156</v>
      </c>
      <c r="I186" s="80">
        <v>5.1903100000000001E-3</v>
      </c>
      <c r="J186" s="80">
        <v>4.9709999999999997E-3</v>
      </c>
      <c r="L186" s="83">
        <v>1</v>
      </c>
      <c r="M186" s="83">
        <v>185</v>
      </c>
      <c r="N186" s="85">
        <v>8.9713299999999994E-5</v>
      </c>
      <c r="O186" s="83">
        <v>185</v>
      </c>
      <c r="P186" s="85">
        <v>1.7942699999999999E-4</v>
      </c>
      <c r="Q186" s="83">
        <v>185</v>
      </c>
      <c r="R186" s="85">
        <v>9.6987299999999991E-7</v>
      </c>
      <c r="S186" s="85">
        <v>9.7015099999999996E-7</v>
      </c>
    </row>
    <row r="187" spans="2:19" x14ac:dyDescent="0.2">
      <c r="B187" s="33"/>
      <c r="C187" s="80">
        <v>0.97689999999999999</v>
      </c>
      <c r="D187" s="80">
        <v>1154</v>
      </c>
      <c r="E187" s="80">
        <v>3</v>
      </c>
      <c r="F187" s="80">
        <v>1151</v>
      </c>
      <c r="G187" s="80">
        <v>6</v>
      </c>
      <c r="H187" s="80">
        <v>1157</v>
      </c>
      <c r="I187" s="80">
        <v>5.1858299999999998E-3</v>
      </c>
      <c r="J187" s="80">
        <v>4.9709999999999997E-3</v>
      </c>
      <c r="L187" s="83">
        <v>1</v>
      </c>
      <c r="M187" s="83">
        <v>186</v>
      </c>
      <c r="N187" s="85">
        <v>9.01983E-5</v>
      </c>
      <c r="O187" s="83">
        <v>186</v>
      </c>
      <c r="P187" s="85">
        <v>1.80397E-4</v>
      </c>
      <c r="Q187" s="83">
        <v>186</v>
      </c>
      <c r="R187" s="85">
        <v>9.6987399999999994E-7</v>
      </c>
      <c r="S187" s="85">
        <v>9.7015099999999996E-7</v>
      </c>
    </row>
    <row r="188" spans="2:19" x14ac:dyDescent="0.2">
      <c r="B188" s="33"/>
      <c r="C188" s="80">
        <v>0.97670000000000001</v>
      </c>
      <c r="D188" s="80">
        <v>1156</v>
      </c>
      <c r="E188" s="80">
        <v>3</v>
      </c>
      <c r="F188" s="80">
        <v>1153</v>
      </c>
      <c r="G188" s="80">
        <v>6</v>
      </c>
      <c r="H188" s="80">
        <v>1159</v>
      </c>
      <c r="I188" s="80">
        <v>5.17688E-3</v>
      </c>
      <c r="J188" s="80">
        <v>4.9709999999999997E-3</v>
      </c>
      <c r="L188" s="83">
        <v>1</v>
      </c>
      <c r="M188" s="83">
        <v>187</v>
      </c>
      <c r="N188" s="85">
        <v>9.06834E-5</v>
      </c>
      <c r="O188" s="83">
        <v>187</v>
      </c>
      <c r="P188" s="85">
        <v>1.8136699999999999E-4</v>
      </c>
      <c r="Q188" s="83">
        <v>187</v>
      </c>
      <c r="R188" s="85">
        <v>9.69876E-7</v>
      </c>
      <c r="S188" s="85">
        <v>9.7015099999999996E-7</v>
      </c>
    </row>
    <row r="189" spans="2:19" x14ac:dyDescent="0.2">
      <c r="B189" s="33"/>
      <c r="C189" s="80">
        <v>0.97650000000000003</v>
      </c>
      <c r="D189" s="80">
        <v>1157</v>
      </c>
      <c r="E189" s="80">
        <v>3</v>
      </c>
      <c r="F189" s="80">
        <v>1154</v>
      </c>
      <c r="G189" s="80">
        <v>6</v>
      </c>
      <c r="H189" s="80">
        <v>1160</v>
      </c>
      <c r="I189" s="80">
        <v>5.1724099999999997E-3</v>
      </c>
      <c r="J189" s="80">
        <v>4.9709999999999997E-3</v>
      </c>
      <c r="L189" s="83">
        <v>1</v>
      </c>
      <c r="M189" s="83">
        <v>188</v>
      </c>
      <c r="N189" s="85">
        <v>9.1168400000000006E-5</v>
      </c>
      <c r="O189" s="83">
        <v>188</v>
      </c>
      <c r="P189" s="85">
        <v>1.82337E-4</v>
      </c>
      <c r="Q189" s="83">
        <v>188</v>
      </c>
      <c r="R189" s="85">
        <v>9.6987700000000002E-7</v>
      </c>
      <c r="S189" s="85">
        <v>9.7015099999999996E-7</v>
      </c>
    </row>
    <row r="190" spans="2:19" x14ac:dyDescent="0.2">
      <c r="B190" s="33"/>
      <c r="C190" s="80">
        <v>0.97629999999999995</v>
      </c>
      <c r="D190" s="80">
        <v>1158</v>
      </c>
      <c r="E190" s="80">
        <v>3</v>
      </c>
      <c r="F190" s="80">
        <v>1155</v>
      </c>
      <c r="G190" s="80">
        <v>6</v>
      </c>
      <c r="H190" s="80">
        <v>1161</v>
      </c>
      <c r="I190" s="80">
        <v>5.1679600000000001E-3</v>
      </c>
      <c r="J190" s="80">
        <v>4.9709999999999997E-3</v>
      </c>
      <c r="L190" s="83">
        <v>1</v>
      </c>
      <c r="M190" s="83">
        <v>189</v>
      </c>
      <c r="N190" s="85">
        <v>9.1653500000000006E-5</v>
      </c>
      <c r="O190" s="83">
        <v>189</v>
      </c>
      <c r="P190" s="85">
        <v>1.8330700000000001E-4</v>
      </c>
      <c r="Q190" s="83">
        <v>189</v>
      </c>
      <c r="R190" s="85">
        <v>9.6987800000000005E-7</v>
      </c>
      <c r="S190" s="85">
        <v>9.7015099999999996E-7</v>
      </c>
    </row>
    <row r="191" spans="2:19" x14ac:dyDescent="0.2">
      <c r="B191" s="33"/>
      <c r="C191" s="80">
        <v>0.97619999999999996</v>
      </c>
      <c r="D191" s="80">
        <v>1159</v>
      </c>
      <c r="E191" s="80">
        <v>3</v>
      </c>
      <c r="F191" s="80">
        <v>1156</v>
      </c>
      <c r="G191" s="80">
        <v>6</v>
      </c>
      <c r="H191" s="80">
        <v>1162</v>
      </c>
      <c r="I191" s="80">
        <v>5.1635099999999996E-3</v>
      </c>
      <c r="J191" s="80">
        <v>4.9709999999999997E-3</v>
      </c>
      <c r="L191" s="83">
        <v>1</v>
      </c>
      <c r="M191" s="83">
        <v>190</v>
      </c>
      <c r="N191" s="85">
        <v>9.2138600000000006E-5</v>
      </c>
      <c r="O191" s="83">
        <v>190</v>
      </c>
      <c r="P191" s="85">
        <v>1.84277E-4</v>
      </c>
      <c r="Q191" s="83">
        <v>190</v>
      </c>
      <c r="R191" s="85">
        <v>9.6988000000000011E-7</v>
      </c>
      <c r="S191" s="85">
        <v>9.7015099999999996E-7</v>
      </c>
    </row>
    <row r="192" spans="2:19" x14ac:dyDescent="0.2">
      <c r="B192" s="33"/>
      <c r="C192" s="80">
        <v>0.97609999999999997</v>
      </c>
      <c r="D192" s="80">
        <v>1160</v>
      </c>
      <c r="E192" s="80">
        <v>3</v>
      </c>
      <c r="F192" s="80">
        <v>1157</v>
      </c>
      <c r="G192" s="80">
        <v>6</v>
      </c>
      <c r="H192" s="80">
        <v>1163</v>
      </c>
      <c r="I192" s="80">
        <v>5.15907E-3</v>
      </c>
      <c r="J192" s="80">
        <v>4.9709999999999997E-3</v>
      </c>
      <c r="L192" s="83">
        <v>1</v>
      </c>
      <c r="M192" s="83">
        <v>191</v>
      </c>
      <c r="N192" s="85">
        <v>9.2623599999999999E-5</v>
      </c>
      <c r="O192" s="83">
        <v>191</v>
      </c>
      <c r="P192" s="85">
        <v>1.8524700000000001E-4</v>
      </c>
      <c r="Q192" s="83">
        <v>191</v>
      </c>
      <c r="R192" s="85">
        <v>9.6988099999999992E-7</v>
      </c>
      <c r="S192" s="85">
        <v>9.7015099999999996E-7</v>
      </c>
    </row>
    <row r="193" spans="2:19" x14ac:dyDescent="0.2">
      <c r="B193" s="33"/>
      <c r="C193" s="80">
        <v>0.9758</v>
      </c>
      <c r="D193" s="80">
        <v>1161</v>
      </c>
      <c r="E193" s="80">
        <v>3</v>
      </c>
      <c r="F193" s="80">
        <v>1158</v>
      </c>
      <c r="G193" s="80">
        <v>6</v>
      </c>
      <c r="H193" s="80">
        <v>1164</v>
      </c>
      <c r="I193" s="80">
        <v>5.1546400000000003E-3</v>
      </c>
      <c r="J193" s="80">
        <v>4.9709999999999997E-3</v>
      </c>
      <c r="L193" s="83">
        <v>1</v>
      </c>
      <c r="M193" s="83">
        <v>192</v>
      </c>
      <c r="N193" s="85">
        <v>9.3108699999999998E-5</v>
      </c>
      <c r="O193" s="83">
        <v>192</v>
      </c>
      <c r="P193" s="85">
        <v>1.86217E-4</v>
      </c>
      <c r="Q193" s="83">
        <v>192</v>
      </c>
      <c r="R193" s="85">
        <v>9.6988199999999995E-7</v>
      </c>
      <c r="S193" s="85">
        <v>9.7015099999999996E-7</v>
      </c>
    </row>
    <row r="194" spans="2:19" x14ac:dyDescent="0.2">
      <c r="B194" s="33"/>
      <c r="C194" s="80">
        <v>0.97560000000000002</v>
      </c>
      <c r="D194" s="80">
        <v>1162</v>
      </c>
      <c r="E194" s="80">
        <v>3</v>
      </c>
      <c r="F194" s="80">
        <v>1159</v>
      </c>
      <c r="G194" s="80">
        <v>6</v>
      </c>
      <c r="H194" s="80">
        <v>1165</v>
      </c>
      <c r="I194" s="80">
        <v>5.1502099999999997E-3</v>
      </c>
      <c r="J194" s="80">
        <v>4.9709999999999997E-3</v>
      </c>
      <c r="L194" s="83">
        <v>1</v>
      </c>
      <c r="M194" s="83">
        <v>193</v>
      </c>
      <c r="N194" s="85">
        <v>9.3593799999999998E-5</v>
      </c>
      <c r="O194" s="83">
        <v>193</v>
      </c>
      <c r="P194" s="85">
        <v>1.87188E-4</v>
      </c>
      <c r="Q194" s="83">
        <v>193</v>
      </c>
      <c r="R194" s="85">
        <v>9.6988299999999998E-7</v>
      </c>
      <c r="S194" s="85">
        <v>9.7015099999999996E-7</v>
      </c>
    </row>
    <row r="195" spans="2:19" x14ac:dyDescent="0.2">
      <c r="B195" s="33"/>
      <c r="C195" s="80">
        <v>0.97550000000000003</v>
      </c>
      <c r="D195" s="80">
        <v>1164</v>
      </c>
      <c r="E195" s="80">
        <v>3</v>
      </c>
      <c r="F195" s="80">
        <v>1161</v>
      </c>
      <c r="G195" s="80">
        <v>6</v>
      </c>
      <c r="H195" s="80">
        <v>1167</v>
      </c>
      <c r="I195" s="80">
        <v>5.14139E-3</v>
      </c>
      <c r="J195" s="80">
        <v>4.9709999999999997E-3</v>
      </c>
      <c r="L195" s="83">
        <v>1</v>
      </c>
      <c r="M195" s="83">
        <v>194</v>
      </c>
      <c r="N195" s="85">
        <v>9.4078800000000005E-5</v>
      </c>
      <c r="O195" s="83">
        <v>194</v>
      </c>
      <c r="P195" s="85">
        <v>1.8815800000000001E-4</v>
      </c>
      <c r="Q195" s="83">
        <v>194</v>
      </c>
      <c r="R195" s="85">
        <v>9.6988500000000003E-7</v>
      </c>
      <c r="S195" s="85">
        <v>9.7015099999999996E-7</v>
      </c>
    </row>
    <row r="196" spans="2:19" x14ac:dyDescent="0.2">
      <c r="B196" s="33"/>
      <c r="C196" s="80">
        <v>0.97540000000000004</v>
      </c>
      <c r="D196" s="80">
        <v>1165</v>
      </c>
      <c r="E196" s="80">
        <v>3</v>
      </c>
      <c r="F196" s="80">
        <v>1162</v>
      </c>
      <c r="G196" s="80">
        <v>6</v>
      </c>
      <c r="H196" s="80">
        <v>1168</v>
      </c>
      <c r="I196" s="80">
        <v>5.1369900000000001E-3</v>
      </c>
      <c r="J196" s="80">
        <v>4.9709999999999997E-3</v>
      </c>
      <c r="L196" s="83">
        <v>1</v>
      </c>
      <c r="M196" s="83">
        <v>195</v>
      </c>
      <c r="N196" s="85">
        <v>9.4563900000000004E-5</v>
      </c>
      <c r="O196" s="83">
        <v>195</v>
      </c>
      <c r="P196" s="85">
        <v>1.89128E-4</v>
      </c>
      <c r="Q196" s="83">
        <v>195</v>
      </c>
      <c r="R196" s="85">
        <v>9.6988600000000006E-7</v>
      </c>
      <c r="S196" s="85">
        <v>9.7015099999999996E-7</v>
      </c>
    </row>
    <row r="197" spans="2:19" x14ac:dyDescent="0.2">
      <c r="B197" s="33"/>
      <c r="C197" s="80">
        <v>0.97519999999999996</v>
      </c>
      <c r="D197" s="80">
        <v>1168</v>
      </c>
      <c r="E197" s="80">
        <v>3</v>
      </c>
      <c r="F197" s="80">
        <v>1165</v>
      </c>
      <c r="G197" s="80">
        <v>6</v>
      </c>
      <c r="H197" s="80">
        <v>1171</v>
      </c>
      <c r="I197" s="80">
        <v>5.1238300000000002E-3</v>
      </c>
      <c r="J197" s="80">
        <v>4.9709999999999997E-3</v>
      </c>
      <c r="L197" s="83">
        <v>1</v>
      </c>
      <c r="M197" s="83">
        <v>196</v>
      </c>
      <c r="N197" s="85">
        <v>9.5049000000000004E-5</v>
      </c>
      <c r="O197" s="83">
        <v>196</v>
      </c>
      <c r="P197" s="85">
        <v>1.9009800000000001E-4</v>
      </c>
      <c r="Q197" s="83">
        <v>196</v>
      </c>
      <c r="R197" s="85">
        <v>9.6988700000000009E-7</v>
      </c>
      <c r="S197" s="85">
        <v>9.7015099999999996E-7</v>
      </c>
    </row>
    <row r="198" spans="2:19" x14ac:dyDescent="0.2">
      <c r="B198" s="33"/>
      <c r="C198" s="80">
        <v>0.97499999999999998</v>
      </c>
      <c r="D198" s="80">
        <v>1169</v>
      </c>
      <c r="E198" s="80">
        <v>3</v>
      </c>
      <c r="F198" s="80">
        <v>1166</v>
      </c>
      <c r="G198" s="80">
        <v>6</v>
      </c>
      <c r="H198" s="80">
        <v>1172</v>
      </c>
      <c r="I198" s="80">
        <v>5.1194500000000002E-3</v>
      </c>
      <c r="J198" s="80">
        <v>4.9709999999999997E-3</v>
      </c>
      <c r="L198" s="83">
        <v>1</v>
      </c>
      <c r="M198" s="83">
        <v>197</v>
      </c>
      <c r="N198" s="85">
        <v>9.5533999999999997E-5</v>
      </c>
      <c r="O198" s="83">
        <v>197</v>
      </c>
      <c r="P198" s="85">
        <v>1.9106799999999999E-4</v>
      </c>
      <c r="Q198" s="83">
        <v>197</v>
      </c>
      <c r="R198" s="85">
        <v>9.6988899999999993E-7</v>
      </c>
      <c r="S198" s="85">
        <v>9.7015099999999996E-7</v>
      </c>
    </row>
    <row r="199" spans="2:19" x14ac:dyDescent="0.2">
      <c r="B199" s="33"/>
      <c r="C199" s="80">
        <v>0.97489999999999999</v>
      </c>
      <c r="D199" s="80">
        <v>1170</v>
      </c>
      <c r="E199" s="80">
        <v>3</v>
      </c>
      <c r="F199" s="80">
        <v>1167</v>
      </c>
      <c r="G199" s="80">
        <v>6</v>
      </c>
      <c r="H199" s="80">
        <v>1173</v>
      </c>
      <c r="I199" s="80">
        <v>5.1150900000000001E-3</v>
      </c>
      <c r="J199" s="80">
        <v>4.9709999999999997E-3</v>
      </c>
      <c r="L199" s="83">
        <v>1</v>
      </c>
      <c r="M199" s="83">
        <v>198</v>
      </c>
      <c r="N199" s="85">
        <v>9.6019099999999997E-5</v>
      </c>
      <c r="O199" s="83">
        <v>198</v>
      </c>
      <c r="P199" s="85">
        <v>1.9203800000000001E-4</v>
      </c>
      <c r="Q199" s="83">
        <v>198</v>
      </c>
      <c r="R199" s="85">
        <v>9.6988999999999996E-7</v>
      </c>
      <c r="S199" s="85">
        <v>9.7015099999999996E-7</v>
      </c>
    </row>
    <row r="200" spans="2:19" x14ac:dyDescent="0.2">
      <c r="B200" s="33"/>
      <c r="C200" s="80">
        <v>0.97470000000000001</v>
      </c>
      <c r="D200" s="80">
        <v>1171</v>
      </c>
      <c r="E200" s="80">
        <v>3</v>
      </c>
      <c r="F200" s="80">
        <v>1168</v>
      </c>
      <c r="G200" s="80">
        <v>6</v>
      </c>
      <c r="H200" s="80">
        <v>1174</v>
      </c>
      <c r="I200" s="80">
        <v>5.11073E-3</v>
      </c>
      <c r="J200" s="80">
        <v>4.9709999999999997E-3</v>
      </c>
      <c r="L200" s="83">
        <v>1</v>
      </c>
      <c r="M200" s="83">
        <v>199</v>
      </c>
      <c r="N200" s="85">
        <v>9.6504199999999997E-5</v>
      </c>
      <c r="O200" s="83">
        <v>199</v>
      </c>
      <c r="P200" s="85">
        <v>1.9300799999999999E-4</v>
      </c>
      <c r="Q200" s="83">
        <v>199</v>
      </c>
      <c r="R200" s="85">
        <v>9.6989200000000001E-7</v>
      </c>
      <c r="S200" s="85">
        <v>9.7015099999999996E-7</v>
      </c>
    </row>
    <row r="201" spans="2:19" x14ac:dyDescent="0.2">
      <c r="B201" s="33"/>
      <c r="C201" s="80">
        <v>0.97450000000000003</v>
      </c>
      <c r="D201" s="80">
        <v>1172</v>
      </c>
      <c r="E201" s="80">
        <v>3</v>
      </c>
      <c r="F201" s="80">
        <v>1169</v>
      </c>
      <c r="G201" s="80">
        <v>6</v>
      </c>
      <c r="H201" s="80">
        <v>1175</v>
      </c>
      <c r="I201" s="80">
        <v>5.1063799999999998E-3</v>
      </c>
      <c r="J201" s="80">
        <v>4.9709999999999997E-3</v>
      </c>
      <c r="L201" s="83">
        <v>1</v>
      </c>
      <c r="M201" s="83">
        <v>200</v>
      </c>
      <c r="N201" s="85">
        <v>9.6989299999999997E-5</v>
      </c>
      <c r="O201" s="83">
        <v>200</v>
      </c>
      <c r="P201" s="85">
        <v>1.9397899999999999E-4</v>
      </c>
      <c r="Q201" s="83">
        <v>200</v>
      </c>
      <c r="R201" s="85">
        <v>9.6989300000000004E-7</v>
      </c>
      <c r="S201" s="85">
        <v>9.7015099999999996E-7</v>
      </c>
    </row>
    <row r="202" spans="2:19" x14ac:dyDescent="0.2">
      <c r="B202" s="33"/>
      <c r="C202" s="80">
        <v>0.97430000000000005</v>
      </c>
      <c r="D202" s="80">
        <v>1173</v>
      </c>
      <c r="E202" s="80">
        <v>3</v>
      </c>
      <c r="F202" s="80">
        <v>1170</v>
      </c>
      <c r="G202" s="80">
        <v>6</v>
      </c>
      <c r="H202" s="80">
        <v>1176</v>
      </c>
      <c r="I202" s="80">
        <v>5.1020400000000004E-3</v>
      </c>
      <c r="J202" s="80">
        <v>4.9709999999999997E-3</v>
      </c>
      <c r="L202" s="83">
        <v>1</v>
      </c>
      <c r="M202" s="83">
        <v>201</v>
      </c>
      <c r="N202" s="85">
        <v>9.7474399999999996E-5</v>
      </c>
      <c r="O202" s="83">
        <v>201</v>
      </c>
      <c r="P202" s="85">
        <v>1.9494900000000001E-4</v>
      </c>
      <c r="Q202" s="83">
        <v>201</v>
      </c>
      <c r="R202" s="85">
        <v>9.6989400000000007E-7</v>
      </c>
      <c r="S202" s="85">
        <v>9.7015099999999996E-7</v>
      </c>
    </row>
    <row r="203" spans="2:19" x14ac:dyDescent="0.2">
      <c r="B203" s="33"/>
      <c r="C203" s="80">
        <v>0.97419999999999995</v>
      </c>
      <c r="D203" s="80">
        <v>1175</v>
      </c>
      <c r="E203" s="80">
        <v>3</v>
      </c>
      <c r="F203" s="80">
        <v>1172</v>
      </c>
      <c r="G203" s="80">
        <v>6</v>
      </c>
      <c r="H203" s="80">
        <v>1178</v>
      </c>
      <c r="I203" s="80">
        <v>5.0933799999999998E-3</v>
      </c>
      <c r="J203" s="80">
        <v>4.9709999999999997E-3</v>
      </c>
      <c r="L203" s="83">
        <v>1</v>
      </c>
      <c r="M203" s="83">
        <v>202</v>
      </c>
      <c r="N203" s="85">
        <v>9.7959499999999996E-5</v>
      </c>
      <c r="O203" s="83">
        <v>202</v>
      </c>
      <c r="P203" s="85">
        <v>1.9591899999999999E-4</v>
      </c>
      <c r="Q203" s="83">
        <v>202</v>
      </c>
      <c r="R203" s="85">
        <v>9.6989599999999991E-7</v>
      </c>
      <c r="S203" s="85">
        <v>9.7015099999999996E-7</v>
      </c>
    </row>
    <row r="204" spans="2:19" x14ac:dyDescent="0.2">
      <c r="B204" s="33"/>
      <c r="C204" s="80">
        <v>0.97399999999999998</v>
      </c>
      <c r="D204" s="80">
        <v>1176</v>
      </c>
      <c r="E204" s="80">
        <v>3</v>
      </c>
      <c r="F204" s="80">
        <v>1173</v>
      </c>
      <c r="G204" s="80">
        <v>6</v>
      </c>
      <c r="H204" s="80">
        <v>1179</v>
      </c>
      <c r="I204" s="80">
        <v>5.0890600000000003E-3</v>
      </c>
      <c r="J204" s="80">
        <v>4.9709999999999997E-3</v>
      </c>
      <c r="L204" s="83">
        <v>1</v>
      </c>
      <c r="M204" s="83">
        <v>203</v>
      </c>
      <c r="N204" s="85">
        <v>9.8444599999999996E-5</v>
      </c>
      <c r="O204" s="83">
        <v>203</v>
      </c>
      <c r="P204" s="85">
        <v>1.96889E-4</v>
      </c>
      <c r="Q204" s="83">
        <v>203</v>
      </c>
      <c r="R204" s="85">
        <v>9.6989699999999994E-7</v>
      </c>
      <c r="S204" s="85">
        <v>9.7015099999999996E-7</v>
      </c>
    </row>
    <row r="205" spans="2:19" x14ac:dyDescent="0.2">
      <c r="B205" s="33"/>
      <c r="C205" s="80">
        <v>0.97389999999999999</v>
      </c>
      <c r="D205" s="80">
        <v>1177</v>
      </c>
      <c r="E205" s="80">
        <v>3</v>
      </c>
      <c r="F205" s="80">
        <v>1174</v>
      </c>
      <c r="G205" s="80">
        <v>6</v>
      </c>
      <c r="H205" s="80">
        <v>1180</v>
      </c>
      <c r="I205" s="80">
        <v>5.0847499999999999E-3</v>
      </c>
      <c r="J205" s="80">
        <v>4.9709999999999997E-3</v>
      </c>
      <c r="L205" s="83">
        <v>1</v>
      </c>
      <c r="M205" s="83">
        <v>204</v>
      </c>
      <c r="N205" s="85">
        <v>9.8929699999999996E-5</v>
      </c>
      <c r="O205" s="83">
        <v>204</v>
      </c>
      <c r="P205" s="85">
        <v>1.9785899999999999E-4</v>
      </c>
      <c r="Q205" s="83">
        <v>204</v>
      </c>
      <c r="R205" s="85">
        <v>9.69899E-7</v>
      </c>
      <c r="S205" s="85">
        <v>9.7015099999999996E-7</v>
      </c>
    </row>
    <row r="206" spans="2:19" x14ac:dyDescent="0.2">
      <c r="B206" s="33"/>
      <c r="C206" s="80">
        <v>0.9738</v>
      </c>
      <c r="D206" s="80">
        <v>1178</v>
      </c>
      <c r="E206" s="80">
        <v>3</v>
      </c>
      <c r="F206" s="80">
        <v>1175</v>
      </c>
      <c r="G206" s="80">
        <v>6</v>
      </c>
      <c r="H206" s="80">
        <v>1181</v>
      </c>
      <c r="I206" s="80">
        <v>5.0804400000000003E-3</v>
      </c>
      <c r="J206" s="80">
        <v>4.9709999999999997E-3</v>
      </c>
      <c r="L206" s="83">
        <v>1</v>
      </c>
      <c r="M206" s="83">
        <v>205</v>
      </c>
      <c r="N206" s="85">
        <v>9.9414799999999996E-5</v>
      </c>
      <c r="O206" s="83">
        <v>205</v>
      </c>
      <c r="P206" s="85">
        <v>1.9882999999999999E-4</v>
      </c>
      <c r="Q206" s="83">
        <v>205</v>
      </c>
      <c r="R206" s="85">
        <v>9.6990000000000002E-7</v>
      </c>
      <c r="S206" s="85">
        <v>9.7015099999999996E-7</v>
      </c>
    </row>
    <row r="207" spans="2:19" x14ac:dyDescent="0.2">
      <c r="B207" s="33"/>
      <c r="C207" s="80">
        <v>0.97370000000000001</v>
      </c>
      <c r="D207" s="80">
        <v>1179</v>
      </c>
      <c r="E207" s="80">
        <v>3</v>
      </c>
      <c r="F207" s="80">
        <v>1176</v>
      </c>
      <c r="G207" s="80">
        <v>6</v>
      </c>
      <c r="H207" s="80">
        <v>1182</v>
      </c>
      <c r="I207" s="80">
        <v>5.0761399999999998E-3</v>
      </c>
      <c r="J207" s="80">
        <v>4.9709999999999997E-3</v>
      </c>
      <c r="L207" s="83">
        <v>1</v>
      </c>
      <c r="M207" s="83">
        <v>206</v>
      </c>
      <c r="N207" s="85">
        <v>9.9899899999999995E-5</v>
      </c>
      <c r="O207" s="83">
        <v>206</v>
      </c>
      <c r="P207" s="85">
        <v>1.998E-4</v>
      </c>
      <c r="Q207" s="83">
        <v>206</v>
      </c>
      <c r="R207" s="85">
        <v>9.6990200000000008E-7</v>
      </c>
      <c r="S207" s="85">
        <v>9.7015099999999996E-7</v>
      </c>
    </row>
    <row r="208" spans="2:19" x14ac:dyDescent="0.2">
      <c r="B208" s="33"/>
      <c r="C208" s="80">
        <v>0.97340000000000004</v>
      </c>
      <c r="D208" s="80">
        <v>1180</v>
      </c>
      <c r="E208" s="80">
        <v>3</v>
      </c>
      <c r="F208" s="80">
        <v>1177</v>
      </c>
      <c r="G208" s="80">
        <v>6</v>
      </c>
      <c r="H208" s="80">
        <v>1183</v>
      </c>
      <c r="I208" s="80">
        <v>5.0718500000000001E-3</v>
      </c>
      <c r="J208" s="80">
        <v>4.9709999999999997E-3</v>
      </c>
      <c r="L208" s="83">
        <v>1</v>
      </c>
      <c r="M208" s="83">
        <v>207</v>
      </c>
      <c r="N208" s="85">
        <v>1.00385E-4</v>
      </c>
      <c r="O208" s="83">
        <v>207</v>
      </c>
      <c r="P208" s="85">
        <v>2.0076999999999999E-4</v>
      </c>
      <c r="Q208" s="83">
        <v>207</v>
      </c>
      <c r="R208" s="85">
        <v>9.6990300000000011E-7</v>
      </c>
      <c r="S208" s="85">
        <v>9.7015099999999996E-7</v>
      </c>
    </row>
    <row r="209" spans="2:19" x14ac:dyDescent="0.2">
      <c r="B209" s="33"/>
      <c r="C209" s="80">
        <v>0.97330000000000005</v>
      </c>
      <c r="D209" s="80">
        <v>1181</v>
      </c>
      <c r="E209" s="80">
        <v>3</v>
      </c>
      <c r="F209" s="80">
        <v>1178</v>
      </c>
      <c r="G209" s="80">
        <v>6</v>
      </c>
      <c r="H209" s="80">
        <v>1184</v>
      </c>
      <c r="I209" s="80">
        <v>5.0675700000000004E-3</v>
      </c>
      <c r="J209" s="80">
        <v>4.9709999999999997E-3</v>
      </c>
      <c r="L209" s="83">
        <v>1</v>
      </c>
      <c r="M209" s="83">
        <v>208</v>
      </c>
      <c r="N209" s="85">
        <v>1.0087E-4</v>
      </c>
      <c r="O209" s="83">
        <v>208</v>
      </c>
      <c r="P209" s="85">
        <v>2.0174E-4</v>
      </c>
      <c r="Q209" s="83">
        <v>208</v>
      </c>
      <c r="R209" s="85">
        <v>9.6990499999999995E-7</v>
      </c>
      <c r="S209" s="85">
        <v>9.7015099999999996E-7</v>
      </c>
    </row>
    <row r="210" spans="2:19" x14ac:dyDescent="0.2">
      <c r="B210" s="33"/>
      <c r="C210" s="80">
        <v>0.97319999999999995</v>
      </c>
      <c r="D210" s="80">
        <v>1182</v>
      </c>
      <c r="E210" s="80">
        <v>3</v>
      </c>
      <c r="F210" s="80">
        <v>1179</v>
      </c>
      <c r="G210" s="80">
        <v>6</v>
      </c>
      <c r="H210" s="80">
        <v>1185</v>
      </c>
      <c r="I210" s="80">
        <v>5.0632899999999998E-3</v>
      </c>
      <c r="J210" s="80">
        <v>4.9709999999999997E-3</v>
      </c>
      <c r="L210" s="83">
        <v>1</v>
      </c>
      <c r="M210" s="83">
        <v>209</v>
      </c>
      <c r="N210" s="85">
        <v>1.0135499999999999E-4</v>
      </c>
      <c r="O210" s="83">
        <v>209</v>
      </c>
      <c r="P210" s="85">
        <v>2.0270999999999999E-4</v>
      </c>
      <c r="Q210" s="83">
        <v>209</v>
      </c>
      <c r="R210" s="85">
        <v>9.69907E-7</v>
      </c>
      <c r="S210" s="85">
        <v>9.7015099999999996E-7</v>
      </c>
    </row>
    <row r="211" spans="2:19" x14ac:dyDescent="0.2">
      <c r="B211" s="33"/>
      <c r="C211" s="80">
        <v>0.97299999999999998</v>
      </c>
      <c r="D211" s="80">
        <v>1183</v>
      </c>
      <c r="E211" s="80">
        <v>3</v>
      </c>
      <c r="F211" s="80">
        <v>1180</v>
      </c>
      <c r="G211" s="80">
        <v>6</v>
      </c>
      <c r="H211" s="80">
        <v>1186</v>
      </c>
      <c r="I211" s="80">
        <v>5.05902E-3</v>
      </c>
      <c r="J211" s="80">
        <v>4.9709999999999997E-3</v>
      </c>
      <c r="L211" s="83">
        <v>1</v>
      </c>
      <c r="M211" s="83">
        <v>210</v>
      </c>
      <c r="N211" s="85">
        <v>1.0184E-4</v>
      </c>
      <c r="O211" s="83">
        <v>210</v>
      </c>
      <c r="P211" s="85">
        <v>2.0368099999999999E-4</v>
      </c>
      <c r="Q211" s="83">
        <v>210</v>
      </c>
      <c r="R211" s="85">
        <v>9.6990800000000003E-7</v>
      </c>
      <c r="S211" s="85">
        <v>9.7015099999999996E-7</v>
      </c>
    </row>
    <row r="212" spans="2:19" x14ac:dyDescent="0.2">
      <c r="B212" s="33"/>
      <c r="C212" s="80">
        <v>0.97289999999999999</v>
      </c>
      <c r="D212" s="80">
        <v>1184</v>
      </c>
      <c r="E212" s="80">
        <v>3</v>
      </c>
      <c r="F212" s="80">
        <v>1181</v>
      </c>
      <c r="G212" s="80">
        <v>6</v>
      </c>
      <c r="H212" s="80">
        <v>1187</v>
      </c>
      <c r="I212" s="80">
        <v>5.0547600000000002E-3</v>
      </c>
      <c r="J212" s="80">
        <v>4.9709999999999997E-3</v>
      </c>
      <c r="L212" s="83">
        <v>1</v>
      </c>
      <c r="M212" s="83">
        <v>211</v>
      </c>
      <c r="N212" s="85">
        <v>1.0232499999999999E-4</v>
      </c>
      <c r="O212" s="83">
        <v>211</v>
      </c>
      <c r="P212" s="85">
        <v>2.04651E-4</v>
      </c>
      <c r="Q212" s="83">
        <v>211</v>
      </c>
      <c r="R212" s="85">
        <v>9.6991000000000009E-7</v>
      </c>
      <c r="S212" s="85">
        <v>9.7015099999999996E-7</v>
      </c>
    </row>
    <row r="213" spans="2:19" x14ac:dyDescent="0.2">
      <c r="B213" s="33"/>
      <c r="C213" s="80">
        <v>0.97270000000000001</v>
      </c>
      <c r="D213" s="80">
        <v>1185</v>
      </c>
      <c r="E213" s="80">
        <v>3</v>
      </c>
      <c r="F213" s="80">
        <v>1182</v>
      </c>
      <c r="G213" s="80">
        <v>6</v>
      </c>
      <c r="H213" s="80">
        <v>1188</v>
      </c>
      <c r="I213" s="80">
        <v>5.0505100000000002E-3</v>
      </c>
      <c r="J213" s="80">
        <v>4.9709999999999997E-3</v>
      </c>
      <c r="L213" s="83">
        <v>1</v>
      </c>
      <c r="M213" s="83">
        <v>212</v>
      </c>
      <c r="N213" s="85">
        <v>1.02811E-4</v>
      </c>
      <c r="O213" s="83">
        <v>212</v>
      </c>
      <c r="P213" s="85">
        <v>2.0562099999999999E-4</v>
      </c>
      <c r="Q213" s="83">
        <v>212</v>
      </c>
      <c r="R213" s="85">
        <v>9.6991199999999993E-7</v>
      </c>
      <c r="S213" s="85">
        <v>9.7015099999999996E-7</v>
      </c>
    </row>
    <row r="214" spans="2:19" x14ac:dyDescent="0.2">
      <c r="B214" s="33"/>
      <c r="C214" s="80">
        <v>0.97260000000000002</v>
      </c>
      <c r="D214" s="80">
        <v>1186</v>
      </c>
      <c r="E214" s="80">
        <v>3</v>
      </c>
      <c r="F214" s="80">
        <v>1183</v>
      </c>
      <c r="G214" s="80">
        <v>6</v>
      </c>
      <c r="H214" s="80">
        <v>1189</v>
      </c>
      <c r="I214" s="80">
        <v>5.0462600000000003E-3</v>
      </c>
      <c r="J214" s="80">
        <v>4.9709999999999997E-3</v>
      </c>
      <c r="L214" s="83">
        <v>1</v>
      </c>
      <c r="M214" s="83">
        <v>213</v>
      </c>
      <c r="N214" s="85">
        <v>1.0329599999999999E-4</v>
      </c>
      <c r="O214" s="83">
        <v>213</v>
      </c>
      <c r="P214" s="85">
        <v>2.0659199999999999E-4</v>
      </c>
      <c r="Q214" s="83">
        <v>213</v>
      </c>
      <c r="R214" s="85">
        <v>9.6991399999999999E-7</v>
      </c>
      <c r="S214" s="85">
        <v>9.7015099999999996E-7</v>
      </c>
    </row>
    <row r="215" spans="2:19" x14ac:dyDescent="0.2">
      <c r="B215" s="33"/>
      <c r="C215" s="80">
        <v>0.97250000000000003</v>
      </c>
      <c r="D215" s="80">
        <v>1187</v>
      </c>
      <c r="E215" s="80">
        <v>3</v>
      </c>
      <c r="F215" s="80">
        <v>1184</v>
      </c>
      <c r="G215" s="80">
        <v>6</v>
      </c>
      <c r="H215" s="80">
        <v>1190</v>
      </c>
      <c r="I215" s="80">
        <v>5.0420200000000004E-3</v>
      </c>
      <c r="J215" s="80">
        <v>4.9709999999999997E-3</v>
      </c>
      <c r="L215" s="83">
        <v>1</v>
      </c>
      <c r="M215" s="83">
        <v>214</v>
      </c>
      <c r="N215" s="85">
        <v>1.03781E-4</v>
      </c>
      <c r="O215" s="83">
        <v>214</v>
      </c>
      <c r="P215" s="85">
        <v>2.07562E-4</v>
      </c>
      <c r="Q215" s="83">
        <v>214</v>
      </c>
      <c r="R215" s="85">
        <v>9.6991500000000001E-7</v>
      </c>
      <c r="S215" s="85">
        <v>9.7015099999999996E-7</v>
      </c>
    </row>
    <row r="216" spans="2:19" x14ac:dyDescent="0.2">
      <c r="B216" s="33"/>
      <c r="C216" s="80">
        <v>0.97209999999999996</v>
      </c>
      <c r="D216" s="80">
        <v>1188</v>
      </c>
      <c r="E216" s="80">
        <v>3</v>
      </c>
      <c r="F216" s="80">
        <v>1185</v>
      </c>
      <c r="G216" s="80">
        <v>6</v>
      </c>
      <c r="H216" s="80">
        <v>1191</v>
      </c>
      <c r="I216" s="80">
        <v>5.0377800000000004E-3</v>
      </c>
      <c r="J216" s="80">
        <v>4.9709999999999997E-3</v>
      </c>
      <c r="L216" s="83">
        <v>1</v>
      </c>
      <c r="M216" s="83">
        <v>215</v>
      </c>
      <c r="N216" s="85">
        <v>1.0426599999999999E-4</v>
      </c>
      <c r="O216" s="83">
        <v>215</v>
      </c>
      <c r="P216" s="85">
        <v>2.0853199999999999E-4</v>
      </c>
      <c r="Q216" s="83">
        <v>215</v>
      </c>
      <c r="R216" s="85">
        <v>9.6991700000000007E-7</v>
      </c>
      <c r="S216" s="85">
        <v>9.7015099999999996E-7</v>
      </c>
    </row>
    <row r="217" spans="2:19" x14ac:dyDescent="0.2">
      <c r="B217" s="33"/>
      <c r="C217" s="80">
        <v>0.9718</v>
      </c>
      <c r="D217" s="80">
        <v>1189</v>
      </c>
      <c r="E217" s="80">
        <v>3</v>
      </c>
      <c r="F217" s="80">
        <v>1186</v>
      </c>
      <c r="G217" s="80">
        <v>6</v>
      </c>
      <c r="H217" s="80">
        <v>1192</v>
      </c>
      <c r="I217" s="80">
        <v>5.0335600000000003E-3</v>
      </c>
      <c r="J217" s="80">
        <v>4.9709999999999997E-3</v>
      </c>
      <c r="L217" s="83">
        <v>1</v>
      </c>
      <c r="M217" s="83">
        <v>216</v>
      </c>
      <c r="N217" s="85">
        <v>1.04751E-4</v>
      </c>
      <c r="O217" s="83">
        <v>216</v>
      </c>
      <c r="P217" s="85">
        <v>2.0950299999999999E-4</v>
      </c>
      <c r="Q217" s="83">
        <v>216</v>
      </c>
      <c r="R217" s="85">
        <v>9.6991999999999994E-7</v>
      </c>
      <c r="S217" s="85">
        <v>9.7015099999999996E-7</v>
      </c>
    </row>
    <row r="218" spans="2:19" x14ac:dyDescent="0.2">
      <c r="B218" s="33"/>
      <c r="C218" s="80">
        <v>0.97130000000000005</v>
      </c>
      <c r="D218" s="80">
        <v>1190</v>
      </c>
      <c r="E218" s="80">
        <v>3</v>
      </c>
      <c r="F218" s="80">
        <v>1187</v>
      </c>
      <c r="G218" s="80">
        <v>6</v>
      </c>
      <c r="H218" s="80">
        <v>1193</v>
      </c>
      <c r="I218" s="80">
        <v>5.0293400000000002E-3</v>
      </c>
      <c r="J218" s="80">
        <v>4.9709999999999997E-3</v>
      </c>
      <c r="L218" s="83">
        <v>1</v>
      </c>
      <c r="M218" s="83">
        <v>217</v>
      </c>
      <c r="N218" s="85">
        <v>1.05237E-4</v>
      </c>
      <c r="O218" s="83">
        <v>217</v>
      </c>
      <c r="P218" s="85">
        <v>2.10473E-4</v>
      </c>
      <c r="Q218" s="83">
        <v>217</v>
      </c>
      <c r="R218" s="85">
        <v>9.6992199999999999E-7</v>
      </c>
      <c r="S218" s="85">
        <v>9.7015099999999996E-7</v>
      </c>
    </row>
    <row r="219" spans="2:19" x14ac:dyDescent="0.2">
      <c r="B219" s="33"/>
      <c r="C219" s="80">
        <v>0.97119999999999995</v>
      </c>
      <c r="D219" s="80">
        <v>1191</v>
      </c>
      <c r="E219" s="80">
        <v>3</v>
      </c>
      <c r="F219" s="80">
        <v>1188</v>
      </c>
      <c r="G219" s="80">
        <v>6</v>
      </c>
      <c r="H219" s="80">
        <v>1194</v>
      </c>
      <c r="I219" s="80">
        <v>5.02513E-3</v>
      </c>
      <c r="J219" s="80">
        <v>4.9709999999999997E-3</v>
      </c>
      <c r="L219" s="83">
        <v>1</v>
      </c>
      <c r="M219" s="83">
        <v>218</v>
      </c>
      <c r="N219" s="85">
        <v>1.05722E-4</v>
      </c>
      <c r="O219" s="83">
        <v>218</v>
      </c>
      <c r="P219" s="85">
        <v>2.1144299999999999E-4</v>
      </c>
      <c r="Q219" s="83">
        <v>218</v>
      </c>
      <c r="R219" s="85">
        <v>9.6992400000000005E-7</v>
      </c>
      <c r="S219" s="85">
        <v>9.7015099999999996E-7</v>
      </c>
    </row>
    <row r="220" spans="2:19" x14ac:dyDescent="0.2">
      <c r="B220" s="33"/>
      <c r="C220" s="80">
        <v>0.9708</v>
      </c>
      <c r="D220" s="80">
        <v>1192</v>
      </c>
      <c r="E220" s="80">
        <v>3</v>
      </c>
      <c r="F220" s="80">
        <v>1189</v>
      </c>
      <c r="G220" s="80">
        <v>6</v>
      </c>
      <c r="H220" s="80">
        <v>1195</v>
      </c>
      <c r="I220" s="80">
        <v>5.0209199999999999E-3</v>
      </c>
      <c r="J220" s="80">
        <v>4.9709999999999997E-3</v>
      </c>
      <c r="L220" s="83">
        <v>1</v>
      </c>
      <c r="M220" s="83">
        <v>219</v>
      </c>
      <c r="N220" s="85">
        <v>1.0620699999999999E-4</v>
      </c>
      <c r="O220" s="83">
        <v>219</v>
      </c>
      <c r="P220" s="85">
        <v>2.1241399999999999E-4</v>
      </c>
      <c r="Q220" s="83">
        <v>219</v>
      </c>
      <c r="R220" s="85">
        <v>9.6992600000000011E-7</v>
      </c>
      <c r="S220" s="85">
        <v>9.7015099999999996E-7</v>
      </c>
    </row>
    <row r="221" spans="2:19" x14ac:dyDescent="0.2">
      <c r="B221" s="33"/>
      <c r="C221" s="80">
        <v>0.97070000000000001</v>
      </c>
      <c r="D221" s="80">
        <v>1193</v>
      </c>
      <c r="E221" s="80">
        <v>3</v>
      </c>
      <c r="F221" s="80">
        <v>1190</v>
      </c>
      <c r="G221" s="80">
        <v>6</v>
      </c>
      <c r="H221" s="80">
        <v>1196</v>
      </c>
      <c r="I221" s="80">
        <v>5.0167199999999997E-3</v>
      </c>
      <c r="J221" s="80">
        <v>4.9709999999999997E-3</v>
      </c>
      <c r="L221" s="83">
        <v>1</v>
      </c>
      <c r="M221" s="83">
        <v>220</v>
      </c>
      <c r="N221" s="85">
        <v>1.06692E-4</v>
      </c>
      <c r="O221" s="83">
        <v>220</v>
      </c>
      <c r="P221" s="85">
        <v>2.13384E-4</v>
      </c>
      <c r="Q221" s="83">
        <v>220</v>
      </c>
      <c r="R221" s="85">
        <v>9.6992899999999998E-7</v>
      </c>
      <c r="S221" s="85">
        <v>9.7015099999999996E-7</v>
      </c>
    </row>
    <row r="222" spans="2:19" x14ac:dyDescent="0.2">
      <c r="B222" s="33"/>
      <c r="C222" s="80">
        <v>0.97019999999999995</v>
      </c>
      <c r="D222" s="80">
        <v>1195</v>
      </c>
      <c r="E222" s="80">
        <v>3</v>
      </c>
      <c r="F222" s="80">
        <v>1192</v>
      </c>
      <c r="G222" s="80">
        <v>6</v>
      </c>
      <c r="H222" s="80">
        <v>1198</v>
      </c>
      <c r="I222" s="80">
        <v>5.00835E-3</v>
      </c>
      <c r="J222" s="80">
        <v>4.9709999999999997E-3</v>
      </c>
      <c r="L222" s="83">
        <v>1</v>
      </c>
      <c r="M222" s="83">
        <v>221</v>
      </c>
      <c r="N222" s="85">
        <v>1.0717699999999999E-4</v>
      </c>
      <c r="O222" s="83">
        <v>221</v>
      </c>
      <c r="P222" s="85">
        <v>2.14355E-4</v>
      </c>
      <c r="Q222" s="83">
        <v>221</v>
      </c>
      <c r="R222" s="85">
        <v>9.6993200000000006E-7</v>
      </c>
      <c r="S222" s="85">
        <v>9.7015099999999996E-7</v>
      </c>
    </row>
    <row r="223" spans="2:19" x14ac:dyDescent="0.2">
      <c r="B223" s="33"/>
      <c r="C223" s="80">
        <v>0.9698</v>
      </c>
      <c r="D223" s="80">
        <v>1196</v>
      </c>
      <c r="E223" s="80">
        <v>3</v>
      </c>
      <c r="F223" s="80">
        <v>1193</v>
      </c>
      <c r="G223" s="80">
        <v>6</v>
      </c>
      <c r="H223" s="80">
        <v>1199</v>
      </c>
      <c r="I223" s="80">
        <v>5.0041699999999996E-3</v>
      </c>
      <c r="J223" s="80">
        <v>4.9709999999999997E-3</v>
      </c>
      <c r="L223" s="83">
        <v>1</v>
      </c>
      <c r="M223" s="83">
        <v>222</v>
      </c>
      <c r="N223" s="85">
        <v>1.07663E-4</v>
      </c>
      <c r="O223" s="83">
        <v>222</v>
      </c>
      <c r="P223" s="85">
        <v>2.1532499999999999E-4</v>
      </c>
      <c r="Q223" s="83">
        <v>222</v>
      </c>
      <c r="R223" s="85">
        <v>9.699339999999999E-7</v>
      </c>
      <c r="S223" s="85">
        <v>9.7015099999999996E-7</v>
      </c>
    </row>
    <row r="224" spans="2:19" x14ac:dyDescent="0.2">
      <c r="B224" s="33"/>
      <c r="C224" s="80">
        <v>0.96930000000000005</v>
      </c>
      <c r="D224" s="80">
        <v>1197</v>
      </c>
      <c r="E224" s="80">
        <v>3</v>
      </c>
      <c r="F224" s="80">
        <v>1194</v>
      </c>
      <c r="G224" s="80">
        <v>6</v>
      </c>
      <c r="H224" s="80">
        <v>1200</v>
      </c>
      <c r="I224" s="80">
        <v>5.0000000000000001E-3</v>
      </c>
      <c r="J224" s="80">
        <v>4.9709999999999997E-3</v>
      </c>
      <c r="L224" s="83">
        <v>1</v>
      </c>
      <c r="M224" s="83">
        <v>223</v>
      </c>
      <c r="N224" s="85">
        <v>1.08148E-4</v>
      </c>
      <c r="O224" s="83">
        <v>223</v>
      </c>
      <c r="P224" s="85">
        <v>2.1629599999999999E-4</v>
      </c>
      <c r="Q224" s="83">
        <v>223</v>
      </c>
      <c r="R224" s="85">
        <v>9.6993699999999999E-7</v>
      </c>
      <c r="S224" s="85">
        <v>9.7015099999999996E-7</v>
      </c>
    </row>
    <row r="225" spans="2:19" x14ac:dyDescent="0.2">
      <c r="B225" s="33"/>
      <c r="C225" s="80">
        <v>0.96919999999999995</v>
      </c>
      <c r="D225" s="80">
        <v>1198</v>
      </c>
      <c r="E225" s="80">
        <v>3</v>
      </c>
      <c r="F225" s="80">
        <v>1195</v>
      </c>
      <c r="G225" s="80">
        <v>6</v>
      </c>
      <c r="H225" s="80">
        <v>1201</v>
      </c>
      <c r="I225" s="80">
        <v>4.9958399999999997E-3</v>
      </c>
      <c r="J225" s="80">
        <v>4.9709999999999997E-3</v>
      </c>
      <c r="L225" s="83">
        <v>1</v>
      </c>
      <c r="M225" s="83">
        <v>224</v>
      </c>
      <c r="N225" s="85">
        <v>1.08633E-4</v>
      </c>
      <c r="O225" s="83">
        <v>224</v>
      </c>
      <c r="P225" s="85">
        <v>2.1726699999999999E-4</v>
      </c>
      <c r="Q225" s="83">
        <v>224</v>
      </c>
      <c r="R225" s="85">
        <v>9.6994000000000007E-7</v>
      </c>
      <c r="S225" s="85">
        <v>9.7015099999999996E-7</v>
      </c>
    </row>
    <row r="226" spans="2:19" x14ac:dyDescent="0.2">
      <c r="B226" s="33"/>
      <c r="C226" s="80">
        <v>0.96909999999999996</v>
      </c>
      <c r="D226" s="80">
        <v>1199</v>
      </c>
      <c r="E226" s="80">
        <v>3</v>
      </c>
      <c r="F226" s="80">
        <v>1196</v>
      </c>
      <c r="G226" s="80">
        <v>6</v>
      </c>
      <c r="H226" s="80">
        <v>1202</v>
      </c>
      <c r="I226" s="80">
        <v>4.9916800000000001E-3</v>
      </c>
      <c r="J226" s="80">
        <v>4.9709999999999997E-3</v>
      </c>
      <c r="L226" s="83">
        <v>1</v>
      </c>
      <c r="M226" s="83">
        <v>225</v>
      </c>
      <c r="N226" s="85">
        <v>1.09119E-4</v>
      </c>
      <c r="O226" s="83">
        <v>225</v>
      </c>
      <c r="P226" s="85">
        <v>2.18237E-4</v>
      </c>
      <c r="Q226" s="83">
        <v>225</v>
      </c>
      <c r="R226" s="85">
        <v>9.6994399999999997E-7</v>
      </c>
      <c r="S226" s="85">
        <v>9.7015099999999996E-7</v>
      </c>
    </row>
    <row r="227" spans="2:19" x14ac:dyDescent="0.2">
      <c r="B227" s="33"/>
      <c r="C227" s="80">
        <v>0.96879999999999999</v>
      </c>
      <c r="D227" s="80">
        <v>1200</v>
      </c>
      <c r="E227" s="80">
        <v>3</v>
      </c>
      <c r="F227" s="80">
        <v>1197</v>
      </c>
      <c r="G227" s="80">
        <v>6</v>
      </c>
      <c r="H227" s="80">
        <v>1203</v>
      </c>
      <c r="I227" s="80">
        <v>4.9875299999999996E-3</v>
      </c>
      <c r="J227" s="80">
        <v>4.9709999999999997E-3</v>
      </c>
      <c r="L227" s="83">
        <v>1</v>
      </c>
      <c r="M227" s="83">
        <v>226</v>
      </c>
      <c r="N227" s="85">
        <v>1.09604E-4</v>
      </c>
      <c r="O227" s="83">
        <v>226</v>
      </c>
      <c r="P227" s="85">
        <v>2.1920800000000001E-4</v>
      </c>
      <c r="Q227" s="83">
        <v>226</v>
      </c>
      <c r="R227" s="85">
        <v>9.6994700000000005E-7</v>
      </c>
      <c r="S227" s="85">
        <v>9.7015099999999996E-7</v>
      </c>
    </row>
    <row r="228" spans="2:19" x14ac:dyDescent="0.2">
      <c r="B228" s="33"/>
      <c r="C228" s="80">
        <v>0.96850000000000003</v>
      </c>
      <c r="D228" s="80">
        <v>1202</v>
      </c>
      <c r="E228" s="80">
        <v>3</v>
      </c>
      <c r="F228" s="80">
        <v>1199</v>
      </c>
      <c r="G228" s="80">
        <v>6</v>
      </c>
      <c r="H228" s="80">
        <v>1205</v>
      </c>
      <c r="I228" s="80">
        <v>4.9792500000000002E-3</v>
      </c>
      <c r="J228" s="80">
        <v>4.9709999999999997E-3</v>
      </c>
      <c r="L228" s="83">
        <v>1</v>
      </c>
      <c r="M228" s="83">
        <v>227</v>
      </c>
      <c r="N228" s="85">
        <v>1.10089E-4</v>
      </c>
      <c r="O228" s="83">
        <v>227</v>
      </c>
      <c r="P228" s="85">
        <v>2.2017900000000001E-4</v>
      </c>
      <c r="Q228" s="83">
        <v>227</v>
      </c>
      <c r="R228" s="85">
        <v>9.6995099999999995E-7</v>
      </c>
      <c r="S228" s="85">
        <v>9.7015099999999996E-7</v>
      </c>
    </row>
    <row r="229" spans="2:19" x14ac:dyDescent="0.2">
      <c r="B229" s="33"/>
      <c r="C229" s="80">
        <v>0.96830000000000005</v>
      </c>
      <c r="D229" s="80">
        <v>1203</v>
      </c>
      <c r="E229" s="80">
        <v>3</v>
      </c>
      <c r="F229" s="80">
        <v>1200</v>
      </c>
      <c r="G229" s="80">
        <v>6</v>
      </c>
      <c r="H229" s="80">
        <v>1206</v>
      </c>
      <c r="I229" s="80">
        <v>4.9751200000000004E-3</v>
      </c>
      <c r="J229" s="80">
        <v>4.9709999999999997E-3</v>
      </c>
      <c r="L229" s="83">
        <v>1</v>
      </c>
      <c r="M229" s="83">
        <v>228</v>
      </c>
      <c r="N229" s="85">
        <v>1.10575E-4</v>
      </c>
      <c r="O229" s="83">
        <v>228</v>
      </c>
      <c r="P229" s="85">
        <v>2.2115000000000001E-4</v>
      </c>
      <c r="Q229" s="83">
        <v>228</v>
      </c>
      <c r="R229" s="85">
        <v>9.6995500000000006E-7</v>
      </c>
      <c r="S229" s="85">
        <v>9.7015099999999996E-7</v>
      </c>
    </row>
    <row r="230" spans="2:19" x14ac:dyDescent="0.2">
      <c r="B230" s="33"/>
      <c r="C230" s="80">
        <v>0.96789999999999998</v>
      </c>
      <c r="D230" s="80">
        <v>1204</v>
      </c>
      <c r="E230" s="80">
        <v>3</v>
      </c>
      <c r="F230" s="80">
        <v>1201</v>
      </c>
      <c r="G230" s="80">
        <v>6</v>
      </c>
      <c r="H230" s="80">
        <v>1207</v>
      </c>
      <c r="I230" s="80">
        <v>4.9709999999999997E-3</v>
      </c>
      <c r="J230" s="80">
        <v>4.9709999999999997E-3</v>
      </c>
      <c r="L230" s="83">
        <v>1</v>
      </c>
      <c r="M230" s="83">
        <v>229</v>
      </c>
      <c r="N230" s="85">
        <v>1.1106E-4</v>
      </c>
      <c r="O230" s="83">
        <v>229</v>
      </c>
      <c r="P230" s="85">
        <v>2.2212100000000001E-4</v>
      </c>
      <c r="Q230" s="83">
        <v>229</v>
      </c>
      <c r="R230" s="85">
        <v>9.6995899999999996E-7</v>
      </c>
      <c r="S230" s="85">
        <v>9.7015099999999996E-7</v>
      </c>
    </row>
    <row r="231" spans="2:19" x14ac:dyDescent="0.2">
      <c r="B231" s="33"/>
      <c r="C231" s="80">
        <v>0.96730000000000005</v>
      </c>
      <c r="D231" s="80">
        <v>1205</v>
      </c>
      <c r="E231" s="80">
        <v>4</v>
      </c>
      <c r="F231" s="80">
        <v>1201</v>
      </c>
      <c r="G231" s="80">
        <v>8</v>
      </c>
      <c r="H231" s="80">
        <v>1209</v>
      </c>
      <c r="I231" s="80">
        <v>6.6170400000000002E-3</v>
      </c>
      <c r="J231" s="80">
        <v>6.4568200000000003E-3</v>
      </c>
      <c r="L231" s="83">
        <v>1</v>
      </c>
      <c r="M231" s="83">
        <v>230</v>
      </c>
      <c r="N231" s="85">
        <v>1.1154600000000001E-4</v>
      </c>
      <c r="O231" s="83">
        <v>230</v>
      </c>
      <c r="P231" s="85">
        <v>2.2309200000000001E-4</v>
      </c>
      <c r="Q231" s="83">
        <v>230</v>
      </c>
      <c r="R231" s="85">
        <v>9.699640000000001E-7</v>
      </c>
      <c r="S231" s="85">
        <v>9.7015099999999996E-7</v>
      </c>
    </row>
    <row r="232" spans="2:19" x14ac:dyDescent="0.2">
      <c r="B232" s="33"/>
      <c r="C232" s="80">
        <v>0.96699999999999997</v>
      </c>
      <c r="D232" s="80">
        <v>1206</v>
      </c>
      <c r="E232" s="80">
        <v>4</v>
      </c>
      <c r="F232" s="80">
        <v>1202</v>
      </c>
      <c r="G232" s="80">
        <v>8</v>
      </c>
      <c r="H232" s="80">
        <v>1210</v>
      </c>
      <c r="I232" s="80">
        <v>6.6115699999999998E-3</v>
      </c>
      <c r="J232" s="80">
        <v>6.4568200000000003E-3</v>
      </c>
      <c r="L232" s="83">
        <v>1</v>
      </c>
      <c r="M232" s="83">
        <v>231</v>
      </c>
      <c r="N232" s="85">
        <v>1.12031E-4</v>
      </c>
      <c r="O232" s="83">
        <v>231</v>
      </c>
      <c r="P232" s="85">
        <v>2.2406300000000001E-4</v>
      </c>
      <c r="Q232" s="83">
        <v>231</v>
      </c>
      <c r="R232" s="85">
        <v>9.6996900000000002E-7</v>
      </c>
      <c r="S232" s="85">
        <v>9.7015099999999996E-7</v>
      </c>
    </row>
    <row r="233" spans="2:19" x14ac:dyDescent="0.2">
      <c r="B233" s="33"/>
      <c r="C233" s="80">
        <v>0.96650000000000003</v>
      </c>
      <c r="D233" s="80">
        <v>1207</v>
      </c>
      <c r="E233" s="80">
        <v>4</v>
      </c>
      <c r="F233" s="80">
        <v>1203</v>
      </c>
      <c r="G233" s="80">
        <v>8</v>
      </c>
      <c r="H233" s="80">
        <v>1211</v>
      </c>
      <c r="I233" s="80">
        <v>6.6061100000000001E-3</v>
      </c>
      <c r="J233" s="80">
        <v>6.4568200000000003E-3</v>
      </c>
      <c r="L233" s="83">
        <v>1</v>
      </c>
      <c r="M233" s="83">
        <v>232</v>
      </c>
      <c r="N233" s="85">
        <v>1.1251699999999999E-4</v>
      </c>
      <c r="O233" s="83">
        <v>232</v>
      </c>
      <c r="P233" s="85">
        <v>2.2503399999999999E-4</v>
      </c>
      <c r="Q233" s="83">
        <v>232</v>
      </c>
      <c r="R233" s="85">
        <v>9.6997399999999995E-7</v>
      </c>
      <c r="S233" s="85">
        <v>9.7015099999999996E-7</v>
      </c>
    </row>
    <row r="234" spans="2:19" x14ac:dyDescent="0.2">
      <c r="B234" s="33"/>
      <c r="C234" s="80">
        <v>0.96640000000000004</v>
      </c>
      <c r="D234" s="80">
        <v>1209</v>
      </c>
      <c r="E234" s="80">
        <v>4</v>
      </c>
      <c r="F234" s="80">
        <v>1205</v>
      </c>
      <c r="G234" s="80">
        <v>8</v>
      </c>
      <c r="H234" s="80">
        <v>1213</v>
      </c>
      <c r="I234" s="80">
        <v>6.5952199999999997E-3</v>
      </c>
      <c r="J234" s="80">
        <v>6.4568200000000003E-3</v>
      </c>
      <c r="L234" s="83">
        <v>1</v>
      </c>
      <c r="M234" s="83">
        <v>233</v>
      </c>
      <c r="N234" s="85">
        <v>1.13003E-4</v>
      </c>
      <c r="O234" s="83">
        <v>233</v>
      </c>
      <c r="P234" s="85">
        <v>2.2600499999999999E-4</v>
      </c>
      <c r="Q234" s="83">
        <v>233</v>
      </c>
      <c r="R234" s="85">
        <v>9.699799999999999E-7</v>
      </c>
      <c r="S234" s="85">
        <v>9.7015099999999996E-7</v>
      </c>
    </row>
    <row r="235" spans="2:19" x14ac:dyDescent="0.2">
      <c r="B235" s="33"/>
      <c r="C235" s="80">
        <v>0.96609999999999996</v>
      </c>
      <c r="D235" s="80">
        <v>1211</v>
      </c>
      <c r="E235" s="80">
        <v>4</v>
      </c>
      <c r="F235" s="80">
        <v>1207</v>
      </c>
      <c r="G235" s="80">
        <v>8</v>
      </c>
      <c r="H235" s="80">
        <v>1215</v>
      </c>
      <c r="I235" s="80">
        <v>6.58436E-3</v>
      </c>
      <c r="J235" s="80">
        <v>6.4568200000000003E-3</v>
      </c>
      <c r="L235" s="83">
        <v>1</v>
      </c>
      <c r="M235" s="83">
        <v>234</v>
      </c>
      <c r="N235" s="85">
        <v>1.1348799999999999E-4</v>
      </c>
      <c r="O235" s="83">
        <v>234</v>
      </c>
      <c r="P235" s="85">
        <v>2.2697700000000001E-4</v>
      </c>
      <c r="Q235" s="83">
        <v>234</v>
      </c>
      <c r="R235" s="85">
        <v>9.6998600000000007E-7</v>
      </c>
      <c r="S235" s="85">
        <v>9.7015099999999996E-7</v>
      </c>
    </row>
    <row r="236" spans="2:19" x14ac:dyDescent="0.2">
      <c r="B236" s="33"/>
      <c r="C236" s="80">
        <v>0.9657</v>
      </c>
      <c r="D236" s="80">
        <v>1212</v>
      </c>
      <c r="E236" s="80">
        <v>4</v>
      </c>
      <c r="F236" s="80">
        <v>1208</v>
      </c>
      <c r="G236" s="80">
        <v>8</v>
      </c>
      <c r="H236" s="80">
        <v>1216</v>
      </c>
      <c r="I236" s="80">
        <v>6.5789500000000001E-3</v>
      </c>
      <c r="J236" s="80">
        <v>6.4568200000000003E-3</v>
      </c>
      <c r="L236" s="83">
        <v>1</v>
      </c>
      <c r="M236" s="83">
        <v>235</v>
      </c>
      <c r="N236" s="85">
        <v>1.13974E-4</v>
      </c>
      <c r="O236" s="83">
        <v>235</v>
      </c>
      <c r="P236" s="85">
        <v>2.2794800000000001E-4</v>
      </c>
      <c r="Q236" s="83">
        <v>235</v>
      </c>
      <c r="R236" s="85">
        <v>9.6999200000000002E-7</v>
      </c>
      <c r="S236" s="85">
        <v>9.7015099999999996E-7</v>
      </c>
    </row>
    <row r="237" spans="2:19" x14ac:dyDescent="0.2">
      <c r="B237" s="33"/>
      <c r="C237" s="80">
        <v>0.96560000000000001</v>
      </c>
      <c r="D237" s="80">
        <v>1213</v>
      </c>
      <c r="E237" s="80">
        <v>4</v>
      </c>
      <c r="F237" s="80">
        <v>1209</v>
      </c>
      <c r="G237" s="80">
        <v>8</v>
      </c>
      <c r="H237" s="80">
        <v>1217</v>
      </c>
      <c r="I237" s="80">
        <v>6.5735400000000001E-3</v>
      </c>
      <c r="J237" s="80">
        <v>6.4568200000000003E-3</v>
      </c>
      <c r="L237" s="83">
        <v>1</v>
      </c>
      <c r="M237" s="83">
        <v>236</v>
      </c>
      <c r="N237" s="85">
        <v>1.1446E-4</v>
      </c>
      <c r="O237" s="83">
        <v>236</v>
      </c>
      <c r="P237" s="85">
        <v>2.2892E-4</v>
      </c>
      <c r="Q237" s="83">
        <v>236</v>
      </c>
      <c r="R237" s="85">
        <v>9.69999E-7</v>
      </c>
      <c r="S237" s="85">
        <v>9.7015099999999996E-7</v>
      </c>
    </row>
    <row r="238" spans="2:19" x14ac:dyDescent="0.2">
      <c r="B238" s="33"/>
      <c r="C238" s="80">
        <v>0.96489999999999998</v>
      </c>
      <c r="D238" s="80">
        <v>1214</v>
      </c>
      <c r="E238" s="80">
        <v>4</v>
      </c>
      <c r="F238" s="80">
        <v>1210</v>
      </c>
      <c r="G238" s="80">
        <v>8</v>
      </c>
      <c r="H238" s="80">
        <v>1218</v>
      </c>
      <c r="I238" s="80">
        <v>6.5681400000000001E-3</v>
      </c>
      <c r="J238" s="80">
        <v>6.4568200000000003E-3</v>
      </c>
      <c r="L238" s="83">
        <v>1</v>
      </c>
      <c r="M238" s="83">
        <v>237</v>
      </c>
      <c r="N238" s="85">
        <v>1.1494599999999999E-4</v>
      </c>
      <c r="O238" s="83">
        <v>237</v>
      </c>
      <c r="P238" s="85">
        <v>2.2989199999999999E-4</v>
      </c>
      <c r="Q238" s="83">
        <v>237</v>
      </c>
      <c r="R238" s="85">
        <v>9.7000700000000001E-7</v>
      </c>
      <c r="S238" s="85">
        <v>9.7015099999999996E-7</v>
      </c>
    </row>
    <row r="239" spans="2:19" x14ac:dyDescent="0.2">
      <c r="B239" s="33"/>
      <c r="C239" s="80">
        <v>0.96479999999999999</v>
      </c>
      <c r="D239" s="80">
        <v>1215</v>
      </c>
      <c r="E239" s="80">
        <v>4</v>
      </c>
      <c r="F239" s="80">
        <v>1211</v>
      </c>
      <c r="G239" s="80">
        <v>8</v>
      </c>
      <c r="H239" s="80">
        <v>1219</v>
      </c>
      <c r="I239" s="80">
        <v>6.5627599999999999E-3</v>
      </c>
      <c r="J239" s="80">
        <v>6.4568200000000003E-3</v>
      </c>
      <c r="L239" s="83">
        <v>1</v>
      </c>
      <c r="M239" s="83">
        <v>238</v>
      </c>
      <c r="N239" s="85">
        <v>1.15432E-4</v>
      </c>
      <c r="O239" s="83">
        <v>238</v>
      </c>
      <c r="P239" s="85">
        <v>2.30864E-4</v>
      </c>
      <c r="Q239" s="83">
        <v>238</v>
      </c>
      <c r="R239" s="85">
        <v>9.7001500000000002E-7</v>
      </c>
      <c r="S239" s="85">
        <v>9.7015099999999996E-7</v>
      </c>
    </row>
    <row r="240" spans="2:19" x14ac:dyDescent="0.2">
      <c r="B240" s="33"/>
      <c r="C240" s="80">
        <v>0.9647</v>
      </c>
      <c r="D240" s="80">
        <v>1217</v>
      </c>
      <c r="E240" s="80">
        <v>4</v>
      </c>
      <c r="F240" s="80">
        <v>1213</v>
      </c>
      <c r="G240" s="80">
        <v>8</v>
      </c>
      <c r="H240" s="80">
        <v>1221</v>
      </c>
      <c r="I240" s="80">
        <v>6.5520099999999996E-3</v>
      </c>
      <c r="J240" s="80">
        <v>6.4568200000000003E-3</v>
      </c>
      <c r="L240" s="83">
        <v>1</v>
      </c>
      <c r="M240" s="83">
        <v>239</v>
      </c>
      <c r="N240" s="85">
        <v>1.15918E-4</v>
      </c>
      <c r="O240" s="83">
        <v>239</v>
      </c>
      <c r="P240" s="85">
        <v>2.3183599999999999E-4</v>
      </c>
      <c r="Q240" s="83">
        <v>239</v>
      </c>
      <c r="R240" s="85">
        <v>9.7002400000000006E-7</v>
      </c>
      <c r="S240" s="85">
        <v>9.7015099999999996E-7</v>
      </c>
    </row>
    <row r="241" spans="2:19" x14ac:dyDescent="0.2">
      <c r="B241" s="33"/>
      <c r="C241" s="80">
        <v>0.96450000000000002</v>
      </c>
      <c r="D241" s="80">
        <v>1220</v>
      </c>
      <c r="E241" s="80">
        <v>4</v>
      </c>
      <c r="F241" s="80">
        <v>1216</v>
      </c>
      <c r="G241" s="80">
        <v>8</v>
      </c>
      <c r="H241" s="80">
        <v>1224</v>
      </c>
      <c r="I241" s="80">
        <v>6.5359499999999996E-3</v>
      </c>
      <c r="J241" s="80">
        <v>6.4568200000000003E-3</v>
      </c>
      <c r="L241" s="83">
        <v>1</v>
      </c>
      <c r="M241" s="83">
        <v>240</v>
      </c>
      <c r="N241" s="85">
        <v>1.1640400000000001E-4</v>
      </c>
      <c r="O241" s="83">
        <v>240</v>
      </c>
      <c r="P241" s="85">
        <v>2.3280800000000001E-4</v>
      </c>
      <c r="Q241" s="83">
        <v>240</v>
      </c>
      <c r="R241" s="85">
        <v>9.7003300000000009E-7</v>
      </c>
      <c r="S241" s="85">
        <v>9.7015099999999996E-7</v>
      </c>
    </row>
    <row r="242" spans="2:19" x14ac:dyDescent="0.2">
      <c r="B242" s="33"/>
      <c r="C242" s="80">
        <v>0.96409999999999996</v>
      </c>
      <c r="D242" s="80">
        <v>1222</v>
      </c>
      <c r="E242" s="80">
        <v>4</v>
      </c>
      <c r="F242" s="80">
        <v>1218</v>
      </c>
      <c r="G242" s="80">
        <v>8</v>
      </c>
      <c r="H242" s="80">
        <v>1226</v>
      </c>
      <c r="I242" s="80">
        <v>6.5252900000000004E-3</v>
      </c>
      <c r="J242" s="80">
        <v>6.4568200000000003E-3</v>
      </c>
      <c r="L242" s="83">
        <v>1</v>
      </c>
      <c r="M242" s="83">
        <v>241</v>
      </c>
      <c r="N242" s="85">
        <v>1.1689E-4</v>
      </c>
      <c r="O242" s="83">
        <v>241</v>
      </c>
      <c r="P242" s="85">
        <v>2.3378E-4</v>
      </c>
      <c r="Q242" s="83">
        <v>241</v>
      </c>
      <c r="R242" s="85">
        <v>9.7004299999999995E-7</v>
      </c>
      <c r="S242" s="85">
        <v>9.7015099999999996E-7</v>
      </c>
    </row>
    <row r="243" spans="2:19" x14ac:dyDescent="0.2">
      <c r="B243" s="33"/>
      <c r="C243" s="80">
        <v>0.96399999999999997</v>
      </c>
      <c r="D243" s="80">
        <v>1223</v>
      </c>
      <c r="E243" s="80">
        <v>4</v>
      </c>
      <c r="F243" s="80">
        <v>1219</v>
      </c>
      <c r="G243" s="80">
        <v>8</v>
      </c>
      <c r="H243" s="80">
        <v>1227</v>
      </c>
      <c r="I243" s="80">
        <v>6.5199699999999999E-3</v>
      </c>
      <c r="J243" s="80">
        <v>6.4568200000000003E-3</v>
      </c>
      <c r="L243" s="83">
        <v>1</v>
      </c>
      <c r="M243" s="83">
        <v>242</v>
      </c>
      <c r="N243" s="85">
        <v>1.17377E-4</v>
      </c>
      <c r="O243" s="83">
        <v>242</v>
      </c>
      <c r="P243" s="85">
        <v>2.3475300000000001E-4</v>
      </c>
      <c r="Q243" s="83">
        <v>242</v>
      </c>
      <c r="R243" s="85">
        <v>9.7005400000000004E-7</v>
      </c>
      <c r="S243" s="85">
        <v>9.7015099999999996E-7</v>
      </c>
    </row>
    <row r="244" spans="2:19" x14ac:dyDescent="0.2">
      <c r="B244" s="33"/>
      <c r="C244" s="80">
        <v>0.96379999999999999</v>
      </c>
      <c r="D244" s="80">
        <v>1224</v>
      </c>
      <c r="E244" s="80">
        <v>4</v>
      </c>
      <c r="F244" s="80">
        <v>1220</v>
      </c>
      <c r="G244" s="80">
        <v>8</v>
      </c>
      <c r="H244" s="80">
        <v>1228</v>
      </c>
      <c r="I244" s="80">
        <v>6.5146600000000002E-3</v>
      </c>
      <c r="J244" s="80">
        <v>6.4568200000000003E-3</v>
      </c>
      <c r="L244" s="83">
        <v>1</v>
      </c>
      <c r="M244" s="83">
        <v>243</v>
      </c>
      <c r="N244" s="85">
        <v>1.1786300000000001E-4</v>
      </c>
      <c r="O244" s="83">
        <v>243</v>
      </c>
      <c r="P244" s="85">
        <v>2.3572600000000001E-4</v>
      </c>
      <c r="Q244" s="83">
        <v>243</v>
      </c>
      <c r="R244" s="85">
        <v>9.7006599999999995E-7</v>
      </c>
      <c r="S244" s="85">
        <v>9.7015099999999996E-7</v>
      </c>
    </row>
    <row r="245" spans="2:19" x14ac:dyDescent="0.2">
      <c r="B245" s="33"/>
      <c r="C245" s="80">
        <v>0.96350000000000002</v>
      </c>
      <c r="D245" s="80">
        <v>1225</v>
      </c>
      <c r="E245" s="80">
        <v>4</v>
      </c>
      <c r="F245" s="80">
        <v>1221</v>
      </c>
      <c r="G245" s="80">
        <v>8</v>
      </c>
      <c r="H245" s="80">
        <v>1229</v>
      </c>
      <c r="I245" s="80">
        <v>6.5093599999999996E-3</v>
      </c>
      <c r="J245" s="80">
        <v>6.4568200000000003E-3</v>
      </c>
      <c r="L245" s="83">
        <v>1</v>
      </c>
      <c r="M245" s="83">
        <v>244</v>
      </c>
      <c r="N245" s="85">
        <v>1.1835E-4</v>
      </c>
      <c r="O245" s="83">
        <v>244</v>
      </c>
      <c r="P245" s="85">
        <v>2.3669899999999999E-4</v>
      </c>
      <c r="Q245" s="83">
        <v>244</v>
      </c>
      <c r="R245" s="85">
        <v>9.7007900000000009E-7</v>
      </c>
      <c r="S245" s="85">
        <v>9.7015099999999996E-7</v>
      </c>
    </row>
    <row r="246" spans="2:19" x14ac:dyDescent="0.2">
      <c r="B246" s="33"/>
      <c r="C246" s="80">
        <v>0.96340000000000003</v>
      </c>
      <c r="D246" s="80">
        <v>1226</v>
      </c>
      <c r="E246" s="80">
        <v>4</v>
      </c>
      <c r="F246" s="80">
        <v>1222</v>
      </c>
      <c r="G246" s="80">
        <v>8</v>
      </c>
      <c r="H246" s="80">
        <v>1230</v>
      </c>
      <c r="I246" s="80">
        <v>6.5040699999999998E-3</v>
      </c>
      <c r="J246" s="80">
        <v>6.4568200000000003E-3</v>
      </c>
      <c r="L246" s="83">
        <v>1</v>
      </c>
      <c r="M246" s="83">
        <v>245</v>
      </c>
      <c r="N246" s="85">
        <v>1.18836E-4</v>
      </c>
      <c r="O246" s="83">
        <v>245</v>
      </c>
      <c r="P246" s="85">
        <v>2.3767300000000001E-4</v>
      </c>
      <c r="Q246" s="83">
        <v>245</v>
      </c>
      <c r="R246" s="85">
        <v>9.7009200000000003E-7</v>
      </c>
      <c r="S246" s="85">
        <v>9.7015099999999996E-7</v>
      </c>
    </row>
    <row r="247" spans="2:19" x14ac:dyDescent="0.2">
      <c r="B247" s="33"/>
      <c r="C247" s="80">
        <v>0.96330000000000005</v>
      </c>
      <c r="D247" s="80">
        <v>1227</v>
      </c>
      <c r="E247" s="80">
        <v>4</v>
      </c>
      <c r="F247" s="80">
        <v>1223</v>
      </c>
      <c r="G247" s="80">
        <v>8</v>
      </c>
      <c r="H247" s="80">
        <v>1231</v>
      </c>
      <c r="I247" s="80">
        <v>6.49878E-3</v>
      </c>
      <c r="J247" s="80">
        <v>6.4568200000000003E-3</v>
      </c>
      <c r="L247" s="83">
        <v>1</v>
      </c>
      <c r="M247" s="83">
        <v>246</v>
      </c>
      <c r="N247" s="85">
        <v>1.19323E-4</v>
      </c>
      <c r="O247" s="83">
        <v>246</v>
      </c>
      <c r="P247" s="85">
        <v>2.3864599999999999E-4</v>
      </c>
      <c r="Q247" s="83">
        <v>246</v>
      </c>
      <c r="R247" s="85">
        <v>9.7010700000000002E-7</v>
      </c>
      <c r="S247" s="85">
        <v>9.7015099999999996E-7</v>
      </c>
    </row>
    <row r="248" spans="2:19" x14ac:dyDescent="0.2">
      <c r="B248" s="33"/>
      <c r="C248" s="80">
        <v>0.96319999999999995</v>
      </c>
      <c r="D248" s="80">
        <v>1229</v>
      </c>
      <c r="E248" s="80">
        <v>4</v>
      </c>
      <c r="F248" s="80">
        <v>1225</v>
      </c>
      <c r="G248" s="80">
        <v>8</v>
      </c>
      <c r="H248" s="80">
        <v>1233</v>
      </c>
      <c r="I248" s="80">
        <v>6.4882400000000002E-3</v>
      </c>
      <c r="J248" s="80">
        <v>6.4568200000000003E-3</v>
      </c>
      <c r="L248" s="83">
        <v>1</v>
      </c>
      <c r="M248" s="83">
        <v>247</v>
      </c>
      <c r="N248" s="85">
        <v>1.1981000000000001E-4</v>
      </c>
      <c r="O248" s="83">
        <v>247</v>
      </c>
      <c r="P248" s="85">
        <v>2.3962000000000001E-4</v>
      </c>
      <c r="Q248" s="83">
        <v>247</v>
      </c>
      <c r="R248" s="85">
        <v>9.7012300000000004E-7</v>
      </c>
      <c r="S248" s="85">
        <v>9.7015099999999996E-7</v>
      </c>
    </row>
    <row r="249" spans="2:19" x14ac:dyDescent="0.2">
      <c r="B249" s="33"/>
      <c r="C249" s="80">
        <v>0.96279999999999999</v>
      </c>
      <c r="D249" s="80">
        <v>1230</v>
      </c>
      <c r="E249" s="80">
        <v>4</v>
      </c>
      <c r="F249" s="80">
        <v>1226</v>
      </c>
      <c r="G249" s="80">
        <v>8</v>
      </c>
      <c r="H249" s="80">
        <v>1234</v>
      </c>
      <c r="I249" s="80">
        <v>6.4829800000000002E-3</v>
      </c>
      <c r="J249" s="80">
        <v>6.4568200000000003E-3</v>
      </c>
      <c r="L249" s="83">
        <v>1</v>
      </c>
      <c r="M249" s="83">
        <v>248</v>
      </c>
      <c r="N249" s="85">
        <v>1.20297E-4</v>
      </c>
      <c r="O249" s="83">
        <v>248</v>
      </c>
      <c r="P249" s="85">
        <v>2.40595E-4</v>
      </c>
      <c r="Q249" s="83">
        <v>248</v>
      </c>
      <c r="R249" s="85">
        <v>9.7014000000000008E-7</v>
      </c>
      <c r="S249" s="85">
        <v>9.7015099999999996E-7</v>
      </c>
    </row>
    <row r="250" spans="2:19" x14ac:dyDescent="0.2">
      <c r="B250" s="33"/>
      <c r="C250" s="80">
        <v>0.96179999999999999</v>
      </c>
      <c r="D250" s="80">
        <v>1232</v>
      </c>
      <c r="E250" s="80">
        <v>4</v>
      </c>
      <c r="F250" s="80">
        <v>1228</v>
      </c>
      <c r="G250" s="80">
        <v>8</v>
      </c>
      <c r="H250" s="80">
        <v>1236</v>
      </c>
      <c r="I250" s="80">
        <v>6.47249E-3</v>
      </c>
      <c r="J250" s="80">
        <v>6.4568200000000003E-3</v>
      </c>
      <c r="L250" s="83">
        <v>1</v>
      </c>
      <c r="M250" s="83">
        <v>249</v>
      </c>
      <c r="N250" s="85">
        <v>1.20785E-4</v>
      </c>
      <c r="O250" s="83">
        <v>249</v>
      </c>
      <c r="P250" s="85">
        <v>2.4157000000000001E-4</v>
      </c>
      <c r="Q250" s="83">
        <v>249</v>
      </c>
      <c r="R250" s="85">
        <v>9.7015899999999997E-7</v>
      </c>
      <c r="S250" s="85">
        <v>9.7015099999999996E-7</v>
      </c>
    </row>
    <row r="251" spans="2:19" x14ac:dyDescent="0.2">
      <c r="B251" s="33"/>
      <c r="C251" s="80">
        <v>0.96140000000000003</v>
      </c>
      <c r="D251" s="80">
        <v>1233</v>
      </c>
      <c r="E251" s="80">
        <v>4</v>
      </c>
      <c r="F251" s="80">
        <v>1229</v>
      </c>
      <c r="G251" s="80">
        <v>8</v>
      </c>
      <c r="H251" s="80">
        <v>1237</v>
      </c>
      <c r="I251" s="80">
        <v>6.4672599999999998E-3</v>
      </c>
      <c r="J251" s="80">
        <v>6.4568200000000003E-3</v>
      </c>
      <c r="L251" s="83">
        <v>1</v>
      </c>
      <c r="M251" s="83">
        <v>250</v>
      </c>
      <c r="N251" s="85">
        <v>1.21272E-4</v>
      </c>
      <c r="O251" s="83">
        <v>250</v>
      </c>
      <c r="P251" s="85">
        <v>2.4254499999999999E-4</v>
      </c>
      <c r="Q251" s="83">
        <v>250</v>
      </c>
      <c r="R251" s="85">
        <v>9.701790000000001E-7</v>
      </c>
      <c r="S251" s="85">
        <v>9.7015099999999996E-7</v>
      </c>
    </row>
    <row r="252" spans="2:19" x14ac:dyDescent="0.2">
      <c r="B252" s="33"/>
      <c r="C252" s="80">
        <v>0.96060000000000001</v>
      </c>
      <c r="D252" s="80">
        <v>1234</v>
      </c>
      <c r="E252" s="80">
        <v>4</v>
      </c>
      <c r="F252" s="80">
        <v>1230</v>
      </c>
      <c r="G252" s="80">
        <v>8</v>
      </c>
      <c r="H252" s="80">
        <v>1238</v>
      </c>
      <c r="I252" s="80">
        <v>6.4620399999999996E-3</v>
      </c>
      <c r="J252" s="80">
        <v>6.4568200000000003E-3</v>
      </c>
      <c r="L252" s="83">
        <v>1</v>
      </c>
      <c r="M252" s="83">
        <v>251</v>
      </c>
      <c r="N252" s="85">
        <v>1.2176E-4</v>
      </c>
      <c r="O252" s="83">
        <v>251</v>
      </c>
      <c r="P252" s="85">
        <v>2.4352E-4</v>
      </c>
      <c r="Q252" s="83">
        <v>251</v>
      </c>
      <c r="R252" s="85">
        <v>9.7020000000000005E-7</v>
      </c>
      <c r="S252" s="85">
        <v>9.7015099999999996E-7</v>
      </c>
    </row>
    <row r="253" spans="2:19" x14ac:dyDescent="0.2">
      <c r="B253" s="33"/>
      <c r="C253" s="80">
        <v>0.96050000000000002</v>
      </c>
      <c r="D253" s="80">
        <v>1235</v>
      </c>
      <c r="E253" s="80">
        <v>4</v>
      </c>
      <c r="F253" s="80">
        <v>1231</v>
      </c>
      <c r="G253" s="80">
        <v>8</v>
      </c>
      <c r="H253" s="80">
        <v>1239</v>
      </c>
      <c r="I253" s="80">
        <v>6.4568200000000003E-3</v>
      </c>
      <c r="J253" s="80">
        <v>6.4568200000000003E-3</v>
      </c>
      <c r="L253" s="83">
        <v>1</v>
      </c>
      <c r="M253" s="83">
        <v>252</v>
      </c>
      <c r="N253" s="85">
        <v>1.2224800000000001E-4</v>
      </c>
      <c r="O253" s="83">
        <v>252</v>
      </c>
      <c r="P253" s="85">
        <v>2.4449600000000003E-4</v>
      </c>
      <c r="Q253" s="83">
        <v>252</v>
      </c>
      <c r="R253" s="85">
        <v>9.7022300000000004E-7</v>
      </c>
      <c r="S253" s="85">
        <v>9.7015099999999996E-7</v>
      </c>
    </row>
    <row r="254" spans="2:19" x14ac:dyDescent="0.2">
      <c r="B254" s="33"/>
      <c r="C254" s="80">
        <v>0.95989999999999998</v>
      </c>
      <c r="D254" s="80">
        <v>1235</v>
      </c>
      <c r="E254" s="80">
        <v>5</v>
      </c>
      <c r="F254" s="80">
        <v>1230</v>
      </c>
      <c r="G254" s="80">
        <v>10</v>
      </c>
      <c r="H254" s="80">
        <v>1240</v>
      </c>
      <c r="I254" s="80">
        <v>8.0645200000000004E-3</v>
      </c>
      <c r="J254" s="80">
        <v>7.8926599999999993E-3</v>
      </c>
      <c r="L254" s="83">
        <v>1</v>
      </c>
      <c r="M254" s="83">
        <v>253</v>
      </c>
      <c r="N254" s="85">
        <v>1.22736E-4</v>
      </c>
      <c r="O254" s="83">
        <v>253</v>
      </c>
      <c r="P254" s="85">
        <v>2.4547300000000001E-4</v>
      </c>
      <c r="Q254" s="83">
        <v>253</v>
      </c>
      <c r="R254" s="85">
        <v>9.702480000000001E-7</v>
      </c>
      <c r="S254" s="85">
        <v>9.7015099999999996E-7</v>
      </c>
    </row>
    <row r="255" spans="2:19" x14ac:dyDescent="0.2">
      <c r="B255" s="33"/>
      <c r="C255" s="80">
        <v>0.95979999999999999</v>
      </c>
      <c r="D255" s="80">
        <v>1237</v>
      </c>
      <c r="E255" s="80">
        <v>5</v>
      </c>
      <c r="F255" s="80">
        <v>1232</v>
      </c>
      <c r="G255" s="80">
        <v>10</v>
      </c>
      <c r="H255" s="80">
        <v>1242</v>
      </c>
      <c r="I255" s="80">
        <v>8.0515299999999995E-3</v>
      </c>
      <c r="J255" s="80">
        <v>7.8926599999999993E-3</v>
      </c>
      <c r="L255" s="83">
        <v>1</v>
      </c>
      <c r="M255" s="83">
        <v>254</v>
      </c>
      <c r="N255" s="85">
        <v>1.23225E-4</v>
      </c>
      <c r="O255" s="83">
        <v>254</v>
      </c>
      <c r="P255" s="85">
        <v>2.4645E-4</v>
      </c>
      <c r="Q255" s="83">
        <v>254</v>
      </c>
      <c r="R255" s="85">
        <v>9.70275E-7</v>
      </c>
      <c r="S255" s="85">
        <v>9.7015099999999996E-7</v>
      </c>
    </row>
    <row r="256" spans="2:19" x14ac:dyDescent="0.2">
      <c r="B256" s="33"/>
      <c r="C256" s="80">
        <v>0.95950000000000002</v>
      </c>
      <c r="D256" s="80">
        <v>1238</v>
      </c>
      <c r="E256" s="80">
        <v>5</v>
      </c>
      <c r="F256" s="80">
        <v>1233</v>
      </c>
      <c r="G256" s="80">
        <v>10</v>
      </c>
      <c r="H256" s="80">
        <v>1243</v>
      </c>
      <c r="I256" s="80">
        <v>8.0450499999999998E-3</v>
      </c>
      <c r="J256" s="80">
        <v>7.8926599999999993E-3</v>
      </c>
      <c r="L256" s="83">
        <v>1</v>
      </c>
      <c r="M256" s="83">
        <v>255</v>
      </c>
      <c r="N256" s="85">
        <v>1.23714E-4</v>
      </c>
      <c r="O256" s="83">
        <v>255</v>
      </c>
      <c r="P256" s="85">
        <v>2.4742699999999999E-4</v>
      </c>
      <c r="Q256" s="83">
        <v>255</v>
      </c>
      <c r="R256" s="85">
        <v>9.7030299999999992E-7</v>
      </c>
      <c r="S256" s="85">
        <v>9.7015099999999996E-7</v>
      </c>
    </row>
    <row r="257" spans="2:19" x14ac:dyDescent="0.2">
      <c r="B257" s="33"/>
      <c r="C257" s="80">
        <v>0.9587</v>
      </c>
      <c r="D257" s="80">
        <v>1240</v>
      </c>
      <c r="E257" s="80">
        <v>5</v>
      </c>
      <c r="F257" s="80">
        <v>1235</v>
      </c>
      <c r="G257" s="80">
        <v>10</v>
      </c>
      <c r="H257" s="80">
        <v>1245</v>
      </c>
      <c r="I257" s="80">
        <v>8.0321300000000002E-3</v>
      </c>
      <c r="J257" s="80">
        <v>7.8926599999999993E-3</v>
      </c>
      <c r="L257" s="83">
        <v>1</v>
      </c>
      <c r="M257" s="83">
        <v>256</v>
      </c>
      <c r="N257" s="85">
        <v>1.24203E-4</v>
      </c>
      <c r="O257" s="83">
        <v>256</v>
      </c>
      <c r="P257" s="85">
        <v>2.4840600000000001E-4</v>
      </c>
      <c r="Q257" s="83">
        <v>256</v>
      </c>
      <c r="R257" s="85">
        <v>9.7033399999999993E-7</v>
      </c>
      <c r="S257" s="85">
        <v>9.7015099999999996E-7</v>
      </c>
    </row>
    <row r="258" spans="2:19" x14ac:dyDescent="0.2">
      <c r="B258" s="33"/>
      <c r="C258" s="80">
        <v>0.95860000000000001</v>
      </c>
      <c r="D258" s="80">
        <v>1241</v>
      </c>
      <c r="E258" s="80">
        <v>5</v>
      </c>
      <c r="F258" s="80">
        <v>1236</v>
      </c>
      <c r="G258" s="80">
        <v>10</v>
      </c>
      <c r="H258" s="80">
        <v>1246</v>
      </c>
      <c r="I258" s="80">
        <v>8.0256800000000003E-3</v>
      </c>
      <c r="J258" s="80">
        <v>7.8926599999999993E-3</v>
      </c>
      <c r="L258" s="83">
        <v>1</v>
      </c>
      <c r="M258" s="83">
        <v>257</v>
      </c>
      <c r="N258" s="85">
        <v>1.24692E-4</v>
      </c>
      <c r="O258" s="83">
        <v>257</v>
      </c>
      <c r="P258" s="85">
        <v>2.4938400000000001E-4</v>
      </c>
      <c r="Q258" s="83">
        <v>257</v>
      </c>
      <c r="R258" s="85">
        <v>9.7036800000000002E-7</v>
      </c>
      <c r="S258" s="85">
        <v>9.7015099999999996E-7</v>
      </c>
    </row>
    <row r="259" spans="2:19" x14ac:dyDescent="0.2">
      <c r="B259" s="33"/>
      <c r="C259" s="80">
        <v>0.95840000000000003</v>
      </c>
      <c r="D259" s="80">
        <v>1243</v>
      </c>
      <c r="E259" s="80">
        <v>5</v>
      </c>
      <c r="F259" s="80">
        <v>1238</v>
      </c>
      <c r="G259" s="80">
        <v>10</v>
      </c>
      <c r="H259" s="80">
        <v>1248</v>
      </c>
      <c r="I259" s="80">
        <v>8.0128200000000004E-3</v>
      </c>
      <c r="J259" s="80">
        <v>7.8926599999999993E-3</v>
      </c>
      <c r="L259" s="83">
        <v>1</v>
      </c>
      <c r="M259" s="83">
        <v>258</v>
      </c>
      <c r="N259" s="85">
        <v>1.25182E-4</v>
      </c>
      <c r="O259" s="83">
        <v>258</v>
      </c>
      <c r="P259" s="85">
        <v>2.5036399999999999E-4</v>
      </c>
      <c r="Q259" s="83">
        <v>258</v>
      </c>
      <c r="R259" s="85">
        <v>9.7040299999999993E-7</v>
      </c>
      <c r="S259" s="85">
        <v>9.7015099999999996E-7</v>
      </c>
    </row>
    <row r="260" spans="2:19" x14ac:dyDescent="0.2">
      <c r="B260" s="33"/>
      <c r="C260" s="80">
        <v>0.95830000000000004</v>
      </c>
      <c r="D260" s="80">
        <v>1244</v>
      </c>
      <c r="E260" s="80">
        <v>5</v>
      </c>
      <c r="F260" s="80">
        <v>1239</v>
      </c>
      <c r="G260" s="80">
        <v>10</v>
      </c>
      <c r="H260" s="80">
        <v>1249</v>
      </c>
      <c r="I260" s="80">
        <v>8.0064100000000003E-3</v>
      </c>
      <c r="J260" s="80">
        <v>7.8926599999999993E-3</v>
      </c>
      <c r="L260" s="83">
        <v>1</v>
      </c>
      <c r="M260" s="83">
        <v>259</v>
      </c>
      <c r="N260" s="85">
        <v>1.2567200000000001E-4</v>
      </c>
      <c r="O260" s="83">
        <v>259</v>
      </c>
      <c r="P260" s="85">
        <v>2.5134400000000002E-4</v>
      </c>
      <c r="Q260" s="83">
        <v>259</v>
      </c>
      <c r="R260" s="85">
        <v>9.7044199999999995E-7</v>
      </c>
      <c r="S260" s="85">
        <v>9.7015099999999996E-7</v>
      </c>
    </row>
    <row r="261" spans="2:19" x14ac:dyDescent="0.2">
      <c r="B261" s="33"/>
      <c r="C261" s="80">
        <v>0.95760000000000001</v>
      </c>
      <c r="D261" s="80">
        <v>1246</v>
      </c>
      <c r="E261" s="80">
        <v>5</v>
      </c>
      <c r="F261" s="80">
        <v>1241</v>
      </c>
      <c r="G261" s="80">
        <v>10</v>
      </c>
      <c r="H261" s="80">
        <v>1251</v>
      </c>
      <c r="I261" s="80">
        <v>7.99361E-3</v>
      </c>
      <c r="J261" s="80">
        <v>7.8926599999999993E-3</v>
      </c>
      <c r="L261" s="83">
        <v>1</v>
      </c>
      <c r="M261" s="83">
        <v>260</v>
      </c>
      <c r="N261" s="85">
        <v>1.2616299999999999E-4</v>
      </c>
      <c r="O261" s="83">
        <v>260</v>
      </c>
      <c r="P261" s="85">
        <v>2.5232500000000002E-4</v>
      </c>
      <c r="Q261" s="83">
        <v>260</v>
      </c>
      <c r="R261" s="85">
        <v>9.7048300000000002E-7</v>
      </c>
      <c r="S261" s="85">
        <v>9.7015099999999996E-7</v>
      </c>
    </row>
    <row r="262" spans="2:19" x14ac:dyDescent="0.2">
      <c r="B262" s="33"/>
      <c r="C262" s="80">
        <v>0.95750000000000002</v>
      </c>
      <c r="D262" s="80">
        <v>1247</v>
      </c>
      <c r="E262" s="80">
        <v>5</v>
      </c>
      <c r="F262" s="80">
        <v>1242</v>
      </c>
      <c r="G262" s="80">
        <v>10</v>
      </c>
      <c r="H262" s="80">
        <v>1252</v>
      </c>
      <c r="I262" s="80">
        <v>7.9872199999999997E-3</v>
      </c>
      <c r="J262" s="80">
        <v>7.8926599999999993E-3</v>
      </c>
      <c r="L262" s="83">
        <v>1</v>
      </c>
      <c r="M262" s="83">
        <v>261</v>
      </c>
      <c r="N262" s="85">
        <v>1.26654E-4</v>
      </c>
      <c r="O262" s="83">
        <v>261</v>
      </c>
      <c r="P262" s="85">
        <v>2.5330699999999998E-4</v>
      </c>
      <c r="Q262" s="83">
        <v>261</v>
      </c>
      <c r="R262" s="85">
        <v>9.7052699999999997E-7</v>
      </c>
      <c r="S262" s="85">
        <v>9.7015099999999996E-7</v>
      </c>
    </row>
    <row r="263" spans="2:19" x14ac:dyDescent="0.2">
      <c r="B263" s="33"/>
      <c r="C263" s="80">
        <v>0.95720000000000005</v>
      </c>
      <c r="D263" s="80">
        <v>1248</v>
      </c>
      <c r="E263" s="80">
        <v>5</v>
      </c>
      <c r="F263" s="80">
        <v>1243</v>
      </c>
      <c r="G263" s="80">
        <v>10</v>
      </c>
      <c r="H263" s="80">
        <v>1253</v>
      </c>
      <c r="I263" s="80">
        <v>7.9808499999999994E-3</v>
      </c>
      <c r="J263" s="80">
        <v>7.8926599999999993E-3</v>
      </c>
      <c r="L263" s="83">
        <v>1</v>
      </c>
      <c r="M263" s="83">
        <v>262</v>
      </c>
      <c r="N263" s="85">
        <v>1.27145E-4</v>
      </c>
      <c r="O263" s="83">
        <v>262</v>
      </c>
      <c r="P263" s="85">
        <v>2.5429000000000001E-4</v>
      </c>
      <c r="Q263" s="83">
        <v>262</v>
      </c>
      <c r="R263" s="85">
        <v>9.7057399999999999E-7</v>
      </c>
      <c r="S263" s="85">
        <v>9.7015099999999996E-7</v>
      </c>
    </row>
    <row r="264" spans="2:19" x14ac:dyDescent="0.2">
      <c r="B264" s="33"/>
      <c r="C264" s="80">
        <v>0.95660000000000001</v>
      </c>
      <c r="D264" s="80">
        <v>1249</v>
      </c>
      <c r="E264" s="80">
        <v>5</v>
      </c>
      <c r="F264" s="80">
        <v>1244</v>
      </c>
      <c r="G264" s="80">
        <v>10</v>
      </c>
      <c r="H264" s="80">
        <v>1254</v>
      </c>
      <c r="I264" s="80">
        <v>7.9744800000000008E-3</v>
      </c>
      <c r="J264" s="80">
        <v>7.8926599999999993E-3</v>
      </c>
      <c r="L264" s="83">
        <v>1</v>
      </c>
      <c r="M264" s="83">
        <v>263</v>
      </c>
      <c r="N264" s="85">
        <v>1.27637E-4</v>
      </c>
      <c r="O264" s="83">
        <v>263</v>
      </c>
      <c r="P264" s="85">
        <v>2.55274E-4</v>
      </c>
      <c r="Q264" s="83">
        <v>263</v>
      </c>
      <c r="R264" s="85">
        <v>9.7062499999999992E-7</v>
      </c>
      <c r="S264" s="85">
        <v>9.7015099999999996E-7</v>
      </c>
    </row>
    <row r="265" spans="2:19" x14ac:dyDescent="0.2">
      <c r="B265" s="33"/>
      <c r="C265" s="80">
        <v>0.95650000000000002</v>
      </c>
      <c r="D265" s="80">
        <v>1250</v>
      </c>
      <c r="E265" s="80">
        <v>5</v>
      </c>
      <c r="F265" s="80">
        <v>1245</v>
      </c>
      <c r="G265" s="80">
        <v>10</v>
      </c>
      <c r="H265" s="80">
        <v>1255</v>
      </c>
      <c r="I265" s="80">
        <v>7.9681300000000004E-3</v>
      </c>
      <c r="J265" s="80">
        <v>7.8926599999999993E-3</v>
      </c>
      <c r="L265" s="83">
        <v>1</v>
      </c>
      <c r="M265" s="83">
        <v>264</v>
      </c>
      <c r="N265" s="85">
        <v>1.2813000000000001E-4</v>
      </c>
      <c r="O265" s="83">
        <v>264</v>
      </c>
      <c r="P265" s="85">
        <v>2.56259E-4</v>
      </c>
      <c r="Q265" s="83">
        <v>264</v>
      </c>
      <c r="R265" s="85">
        <v>9.7067899999999993E-7</v>
      </c>
      <c r="S265" s="85">
        <v>9.7015099999999996E-7</v>
      </c>
    </row>
    <row r="266" spans="2:19" x14ac:dyDescent="0.2">
      <c r="B266" s="33"/>
      <c r="C266" s="80">
        <v>0.95599999999999996</v>
      </c>
      <c r="D266" s="80">
        <v>1251</v>
      </c>
      <c r="E266" s="80">
        <v>5</v>
      </c>
      <c r="F266" s="80">
        <v>1246</v>
      </c>
      <c r="G266" s="80">
        <v>10</v>
      </c>
      <c r="H266" s="80">
        <v>1256</v>
      </c>
      <c r="I266" s="80">
        <v>7.9617799999999999E-3</v>
      </c>
      <c r="J266" s="80">
        <v>7.8926599999999993E-3</v>
      </c>
      <c r="L266" s="83">
        <v>1</v>
      </c>
      <c r="M266" s="83">
        <v>265</v>
      </c>
      <c r="N266" s="85">
        <v>1.2862299999999999E-4</v>
      </c>
      <c r="O266" s="83">
        <v>265</v>
      </c>
      <c r="P266" s="85">
        <v>2.5724500000000002E-4</v>
      </c>
      <c r="Q266" s="83">
        <v>265</v>
      </c>
      <c r="R266" s="85">
        <v>9.7073700000000005E-7</v>
      </c>
      <c r="S266" s="85">
        <v>9.7015099999999996E-7</v>
      </c>
    </row>
    <row r="267" spans="2:19" x14ac:dyDescent="0.2">
      <c r="B267" s="33"/>
      <c r="C267" s="80">
        <v>0.95550000000000002</v>
      </c>
      <c r="D267" s="80">
        <v>1252</v>
      </c>
      <c r="E267" s="80">
        <v>5</v>
      </c>
      <c r="F267" s="80">
        <v>1247</v>
      </c>
      <c r="G267" s="80">
        <v>10</v>
      </c>
      <c r="H267" s="80">
        <v>1257</v>
      </c>
      <c r="I267" s="80">
        <v>7.9554499999999993E-3</v>
      </c>
      <c r="J267" s="80">
        <v>7.8926599999999993E-3</v>
      </c>
      <c r="L267" s="83">
        <v>1</v>
      </c>
      <c r="M267" s="83">
        <v>266</v>
      </c>
      <c r="N267" s="85">
        <v>1.29116E-4</v>
      </c>
      <c r="O267" s="83">
        <v>266</v>
      </c>
      <c r="P267" s="85">
        <v>2.5823300000000002E-4</v>
      </c>
      <c r="Q267" s="83">
        <v>266</v>
      </c>
      <c r="R267" s="85">
        <v>9.7079900000000006E-7</v>
      </c>
      <c r="S267" s="85">
        <v>9.7015099999999996E-7</v>
      </c>
    </row>
    <row r="268" spans="2:19" x14ac:dyDescent="0.2">
      <c r="B268" s="33"/>
      <c r="C268" s="80">
        <v>0.95530000000000004</v>
      </c>
      <c r="D268" s="80">
        <v>1253</v>
      </c>
      <c r="E268" s="80">
        <v>5</v>
      </c>
      <c r="F268" s="80">
        <v>1248</v>
      </c>
      <c r="G268" s="80">
        <v>10</v>
      </c>
      <c r="H268" s="80">
        <v>1258</v>
      </c>
      <c r="I268" s="80">
        <v>7.9491300000000004E-3</v>
      </c>
      <c r="J268" s="80">
        <v>7.8926599999999993E-3</v>
      </c>
      <c r="L268" s="83">
        <v>1</v>
      </c>
      <c r="M268" s="83">
        <v>267</v>
      </c>
      <c r="N268" s="85">
        <v>1.2961099999999999E-4</v>
      </c>
      <c r="O268" s="83">
        <v>267</v>
      </c>
      <c r="P268" s="85">
        <v>2.5922100000000002E-4</v>
      </c>
      <c r="Q268" s="83">
        <v>267</v>
      </c>
      <c r="R268" s="85">
        <v>9.7086600000000001E-7</v>
      </c>
      <c r="S268" s="85">
        <v>9.7015099999999996E-7</v>
      </c>
    </row>
    <row r="269" spans="2:19" x14ac:dyDescent="0.2">
      <c r="B269" s="33"/>
      <c r="C269" s="80">
        <v>0.95520000000000005</v>
      </c>
      <c r="D269" s="80">
        <v>1255</v>
      </c>
      <c r="E269" s="80">
        <v>5</v>
      </c>
      <c r="F269" s="80">
        <v>1250</v>
      </c>
      <c r="G269" s="80">
        <v>10</v>
      </c>
      <c r="H269" s="80">
        <v>1260</v>
      </c>
      <c r="I269" s="80">
        <v>7.9365100000000008E-3</v>
      </c>
      <c r="J269" s="80">
        <v>7.8926599999999993E-3</v>
      </c>
      <c r="L269" s="83">
        <v>1</v>
      </c>
      <c r="M269" s="83">
        <v>268</v>
      </c>
      <c r="N269" s="85">
        <v>1.30106E-4</v>
      </c>
      <c r="O269" s="83">
        <v>268</v>
      </c>
      <c r="P269" s="85">
        <v>2.6021099999999999E-4</v>
      </c>
      <c r="Q269" s="83">
        <v>268</v>
      </c>
      <c r="R269" s="85">
        <v>9.7093700000000006E-7</v>
      </c>
      <c r="S269" s="85">
        <v>9.7015099999999996E-7</v>
      </c>
    </row>
    <row r="270" spans="2:19" x14ac:dyDescent="0.2">
      <c r="B270" s="33"/>
      <c r="C270" s="80">
        <v>0.95469999999999999</v>
      </c>
      <c r="D270" s="80">
        <v>1257</v>
      </c>
      <c r="E270" s="80">
        <v>5</v>
      </c>
      <c r="F270" s="80">
        <v>1252</v>
      </c>
      <c r="G270" s="80">
        <v>10</v>
      </c>
      <c r="H270" s="80">
        <v>1262</v>
      </c>
      <c r="I270" s="80">
        <v>7.9239299999999992E-3</v>
      </c>
      <c r="J270" s="80">
        <v>7.8926599999999993E-3</v>
      </c>
      <c r="L270" s="83">
        <v>1</v>
      </c>
      <c r="M270" s="83">
        <v>269</v>
      </c>
      <c r="N270" s="85">
        <v>1.3060099999999999E-4</v>
      </c>
      <c r="O270" s="83">
        <v>269</v>
      </c>
      <c r="P270" s="85">
        <v>2.61203E-4</v>
      </c>
      <c r="Q270" s="83">
        <v>269</v>
      </c>
      <c r="R270" s="85">
        <v>9.7101400000000007E-7</v>
      </c>
      <c r="S270" s="85">
        <v>9.7015099999999996E-7</v>
      </c>
    </row>
    <row r="271" spans="2:19" x14ac:dyDescent="0.2">
      <c r="B271" s="33"/>
      <c r="C271" s="80">
        <v>0.95450000000000002</v>
      </c>
      <c r="D271" s="80">
        <v>1258</v>
      </c>
      <c r="E271" s="80">
        <v>5</v>
      </c>
      <c r="F271" s="80">
        <v>1253</v>
      </c>
      <c r="G271" s="80">
        <v>10</v>
      </c>
      <c r="H271" s="80">
        <v>1263</v>
      </c>
      <c r="I271" s="80">
        <v>7.91766E-3</v>
      </c>
      <c r="J271" s="80">
        <v>7.8926599999999993E-3</v>
      </c>
      <c r="L271" s="83">
        <v>1</v>
      </c>
      <c r="M271" s="83">
        <v>270</v>
      </c>
      <c r="N271" s="85">
        <v>1.3109800000000001E-4</v>
      </c>
      <c r="O271" s="83">
        <v>270</v>
      </c>
      <c r="P271" s="85">
        <v>2.6219600000000002E-4</v>
      </c>
      <c r="Q271" s="83">
        <v>270</v>
      </c>
      <c r="R271" s="85">
        <v>9.7109499999999997E-7</v>
      </c>
      <c r="S271" s="85">
        <v>9.7015099999999996E-7</v>
      </c>
    </row>
    <row r="272" spans="2:19" x14ac:dyDescent="0.2">
      <c r="B272" s="33"/>
      <c r="C272" s="80">
        <v>0.95430000000000004</v>
      </c>
      <c r="D272" s="80">
        <v>1259</v>
      </c>
      <c r="E272" s="80">
        <v>5</v>
      </c>
      <c r="F272" s="80">
        <v>1254</v>
      </c>
      <c r="G272" s="80">
        <v>10</v>
      </c>
      <c r="H272" s="80">
        <v>1264</v>
      </c>
      <c r="I272" s="80">
        <v>7.9113900000000008E-3</v>
      </c>
      <c r="J272" s="80">
        <v>7.8926599999999993E-3</v>
      </c>
      <c r="L272" s="83">
        <v>1</v>
      </c>
      <c r="M272" s="83">
        <v>271</v>
      </c>
      <c r="N272" s="85">
        <v>1.31595E-4</v>
      </c>
      <c r="O272" s="83">
        <v>271</v>
      </c>
      <c r="P272" s="85">
        <v>2.6319000000000001E-4</v>
      </c>
      <c r="Q272" s="83">
        <v>271</v>
      </c>
      <c r="R272" s="85">
        <v>9.7118200000000005E-7</v>
      </c>
      <c r="S272" s="85">
        <v>9.7015099999999996E-7</v>
      </c>
    </row>
    <row r="273" spans="2:19" x14ac:dyDescent="0.2">
      <c r="B273" s="33"/>
      <c r="C273" s="80">
        <v>0.9536</v>
      </c>
      <c r="D273" s="80">
        <v>1261</v>
      </c>
      <c r="E273" s="80">
        <v>5</v>
      </c>
      <c r="F273" s="80">
        <v>1256</v>
      </c>
      <c r="G273" s="80">
        <v>10</v>
      </c>
      <c r="H273" s="80">
        <v>1266</v>
      </c>
      <c r="I273" s="80">
        <v>7.8988900000000004E-3</v>
      </c>
      <c r="J273" s="80">
        <v>7.8926599999999993E-3</v>
      </c>
      <c r="L273" s="83">
        <v>1</v>
      </c>
      <c r="M273" s="83">
        <v>272</v>
      </c>
      <c r="N273" s="85">
        <v>1.3209300000000001E-4</v>
      </c>
      <c r="O273" s="83">
        <v>272</v>
      </c>
      <c r="P273" s="85">
        <v>2.6418699999999998E-4</v>
      </c>
      <c r="Q273" s="83">
        <v>272</v>
      </c>
      <c r="R273" s="85">
        <v>9.7127500000000007E-7</v>
      </c>
      <c r="S273" s="85">
        <v>9.7015099999999996E-7</v>
      </c>
    </row>
    <row r="274" spans="2:19" x14ac:dyDescent="0.2">
      <c r="B274" s="33"/>
      <c r="C274" s="80">
        <v>0.95340000000000003</v>
      </c>
      <c r="D274" s="80">
        <v>1262</v>
      </c>
      <c r="E274" s="80">
        <v>5</v>
      </c>
      <c r="F274" s="80">
        <v>1257</v>
      </c>
      <c r="G274" s="80">
        <v>10</v>
      </c>
      <c r="H274" s="80">
        <v>1267</v>
      </c>
      <c r="I274" s="80">
        <v>7.8926599999999993E-3</v>
      </c>
      <c r="J274" s="80">
        <v>7.8926599999999993E-3</v>
      </c>
      <c r="L274" s="83">
        <v>1</v>
      </c>
      <c r="M274" s="83">
        <v>273</v>
      </c>
      <c r="N274" s="85">
        <v>1.32593E-4</v>
      </c>
      <c r="O274" s="83">
        <v>273</v>
      </c>
      <c r="P274" s="85">
        <v>2.6518499999999998E-4</v>
      </c>
      <c r="Q274" s="83">
        <v>273</v>
      </c>
      <c r="R274" s="85">
        <v>9.7137400000000005E-7</v>
      </c>
      <c r="S274" s="85">
        <v>9.7015099999999996E-7</v>
      </c>
    </row>
    <row r="275" spans="2:19" x14ac:dyDescent="0.2">
      <c r="B275" s="33"/>
      <c r="C275" s="80">
        <v>0.95299999999999996</v>
      </c>
      <c r="D275" s="80">
        <v>1262</v>
      </c>
      <c r="E275" s="80">
        <v>6</v>
      </c>
      <c r="F275" s="80">
        <v>1256</v>
      </c>
      <c r="G275" s="80">
        <v>12</v>
      </c>
      <c r="H275" s="80">
        <v>1268</v>
      </c>
      <c r="I275" s="80">
        <v>9.4637200000000001E-3</v>
      </c>
      <c r="J275" s="80">
        <v>9.4637200000000001E-3</v>
      </c>
      <c r="L275" s="83">
        <v>1</v>
      </c>
      <c r="M275" s="83">
        <v>274</v>
      </c>
      <c r="N275" s="85">
        <v>1.3309300000000001E-4</v>
      </c>
      <c r="O275" s="83">
        <v>274</v>
      </c>
      <c r="P275" s="85">
        <v>2.6618600000000002E-4</v>
      </c>
      <c r="Q275" s="83">
        <v>274</v>
      </c>
      <c r="R275" s="85">
        <v>9.7148000000000001E-7</v>
      </c>
      <c r="S275" s="85">
        <v>9.7015099999999996E-7</v>
      </c>
    </row>
    <row r="276" spans="2:19" x14ac:dyDescent="0.2">
      <c r="B276" s="33"/>
      <c r="C276" s="80">
        <v>0.95199999999999996</v>
      </c>
      <c r="D276" s="80">
        <v>1262</v>
      </c>
      <c r="E276" s="80">
        <v>7</v>
      </c>
      <c r="F276" s="80">
        <v>1255</v>
      </c>
      <c r="G276" s="80">
        <v>14</v>
      </c>
      <c r="H276" s="80">
        <v>1269</v>
      </c>
      <c r="I276" s="80">
        <v>1.10323E-2</v>
      </c>
      <c r="J276" s="80">
        <v>1.09546E-2</v>
      </c>
      <c r="L276" s="83">
        <v>1</v>
      </c>
      <c r="M276" s="83">
        <v>275</v>
      </c>
      <c r="N276" s="85">
        <v>1.3359400000000001E-4</v>
      </c>
      <c r="O276" s="83">
        <v>275</v>
      </c>
      <c r="P276" s="85">
        <v>2.6718800000000002E-4</v>
      </c>
      <c r="Q276" s="83">
        <v>275</v>
      </c>
      <c r="R276" s="85">
        <v>9.7159299999999996E-7</v>
      </c>
      <c r="S276" s="85">
        <v>9.7015099999999996E-7</v>
      </c>
    </row>
    <row r="277" spans="2:19" x14ac:dyDescent="0.2">
      <c r="B277" s="33"/>
      <c r="C277" s="80">
        <v>0.95179999999999998</v>
      </c>
      <c r="D277" s="80">
        <v>1263</v>
      </c>
      <c r="E277" s="80">
        <v>7</v>
      </c>
      <c r="F277" s="80">
        <v>1256</v>
      </c>
      <c r="G277" s="80">
        <v>14</v>
      </c>
      <c r="H277" s="80">
        <v>1270</v>
      </c>
      <c r="I277" s="80">
        <v>1.10236E-2</v>
      </c>
      <c r="J277" s="80">
        <v>1.09546E-2</v>
      </c>
      <c r="L277" s="83">
        <v>1</v>
      </c>
      <c r="M277" s="83">
        <v>276</v>
      </c>
      <c r="N277" s="85">
        <v>1.34096E-4</v>
      </c>
      <c r="O277" s="83">
        <v>276</v>
      </c>
      <c r="P277" s="85">
        <v>2.6819300000000001E-4</v>
      </c>
      <c r="Q277" s="83">
        <v>276</v>
      </c>
      <c r="R277" s="85">
        <v>9.7171300000000009E-7</v>
      </c>
      <c r="S277" s="85">
        <v>9.7015099999999996E-7</v>
      </c>
    </row>
    <row r="278" spans="2:19" x14ac:dyDescent="0.2">
      <c r="B278" s="33"/>
      <c r="C278" s="80">
        <v>0.95169999999999999</v>
      </c>
      <c r="D278" s="80">
        <v>1265</v>
      </c>
      <c r="E278" s="80">
        <v>7</v>
      </c>
      <c r="F278" s="80">
        <v>1258</v>
      </c>
      <c r="G278" s="80">
        <v>14</v>
      </c>
      <c r="H278" s="80">
        <v>1272</v>
      </c>
      <c r="I278" s="80">
        <v>1.10063E-2</v>
      </c>
      <c r="J278" s="80">
        <v>1.09546E-2</v>
      </c>
      <c r="L278" s="83">
        <v>1</v>
      </c>
      <c r="M278" s="83">
        <v>277</v>
      </c>
      <c r="N278" s="85">
        <v>1.3459999999999999E-4</v>
      </c>
      <c r="O278" s="83">
        <v>277</v>
      </c>
      <c r="P278" s="85">
        <v>2.6919999999999998E-4</v>
      </c>
      <c r="Q278" s="83">
        <v>277</v>
      </c>
      <c r="R278" s="85">
        <v>9.7184100000000003E-7</v>
      </c>
      <c r="S278" s="85">
        <v>9.7015099999999996E-7</v>
      </c>
    </row>
    <row r="279" spans="2:19" x14ac:dyDescent="0.2">
      <c r="B279" s="33"/>
      <c r="C279" s="80">
        <v>0.95150000000000001</v>
      </c>
      <c r="D279" s="80">
        <v>1266</v>
      </c>
      <c r="E279" s="80">
        <v>7</v>
      </c>
      <c r="F279" s="80">
        <v>1259</v>
      </c>
      <c r="G279" s="80">
        <v>14</v>
      </c>
      <c r="H279" s="80">
        <v>1273</v>
      </c>
      <c r="I279" s="80">
        <v>1.09976E-2</v>
      </c>
      <c r="J279" s="80">
        <v>1.09546E-2</v>
      </c>
      <c r="L279" s="83">
        <v>1</v>
      </c>
      <c r="M279" s="83">
        <v>278</v>
      </c>
      <c r="N279" s="85">
        <v>1.35105E-4</v>
      </c>
      <c r="O279" s="83">
        <v>278</v>
      </c>
      <c r="P279" s="85">
        <v>2.7021E-4</v>
      </c>
      <c r="Q279" s="83">
        <v>278</v>
      </c>
      <c r="R279" s="85">
        <v>9.71978E-7</v>
      </c>
      <c r="S279" s="85">
        <v>9.7015099999999996E-7</v>
      </c>
    </row>
    <row r="280" spans="2:19" x14ac:dyDescent="0.2">
      <c r="B280" s="33"/>
      <c r="C280" s="80">
        <v>0.95120000000000005</v>
      </c>
      <c r="D280" s="80">
        <v>1268</v>
      </c>
      <c r="E280" s="80">
        <v>7</v>
      </c>
      <c r="F280" s="80">
        <v>1261</v>
      </c>
      <c r="G280" s="80">
        <v>14</v>
      </c>
      <c r="H280" s="80">
        <v>1275</v>
      </c>
      <c r="I280" s="80">
        <v>1.09804E-2</v>
      </c>
      <c r="J280" s="80">
        <v>1.09546E-2</v>
      </c>
      <c r="L280" s="83">
        <v>1</v>
      </c>
      <c r="M280" s="83">
        <v>279</v>
      </c>
      <c r="N280" s="85">
        <v>1.35611E-4</v>
      </c>
      <c r="O280" s="83">
        <v>279</v>
      </c>
      <c r="P280" s="85">
        <v>2.71222E-4</v>
      </c>
      <c r="Q280" s="83">
        <v>279</v>
      </c>
      <c r="R280" s="85">
        <v>9.7212299999999998E-7</v>
      </c>
      <c r="S280" s="85">
        <v>9.7015099999999996E-7</v>
      </c>
    </row>
    <row r="281" spans="2:19" x14ac:dyDescent="0.2">
      <c r="B281" s="33"/>
      <c r="C281" s="80">
        <v>0.95079999999999998</v>
      </c>
      <c r="D281" s="80">
        <v>1271</v>
      </c>
      <c r="E281" s="80">
        <v>7</v>
      </c>
      <c r="F281" s="80">
        <v>1264</v>
      </c>
      <c r="G281" s="80">
        <v>14</v>
      </c>
      <c r="H281" s="80">
        <v>1278</v>
      </c>
      <c r="I281" s="80">
        <v>1.09546E-2</v>
      </c>
      <c r="J281" s="80">
        <v>1.09546E-2</v>
      </c>
      <c r="L281" s="83">
        <v>1</v>
      </c>
      <c r="M281" s="83">
        <v>280</v>
      </c>
      <c r="N281" s="85">
        <v>1.36119E-4</v>
      </c>
      <c r="O281" s="83">
        <v>280</v>
      </c>
      <c r="P281" s="85">
        <v>2.72238E-4</v>
      </c>
      <c r="Q281" s="83">
        <v>280</v>
      </c>
      <c r="R281" s="85">
        <v>9.7227699999999999E-7</v>
      </c>
      <c r="S281" s="85">
        <v>9.7015099999999996E-7</v>
      </c>
    </row>
    <row r="282" spans="2:19" x14ac:dyDescent="0.2">
      <c r="B282" s="33"/>
      <c r="C282" s="80">
        <v>0.95069999999999999</v>
      </c>
      <c r="D282" s="80">
        <v>1272</v>
      </c>
      <c r="E282" s="80">
        <v>8</v>
      </c>
      <c r="F282" s="80">
        <v>1264</v>
      </c>
      <c r="G282" s="80">
        <v>16</v>
      </c>
      <c r="H282" s="80">
        <v>1280</v>
      </c>
      <c r="I282" s="80">
        <v>1.2500000000000001E-2</v>
      </c>
      <c r="J282" s="80">
        <v>1.22699E-2</v>
      </c>
      <c r="L282" s="83">
        <v>1</v>
      </c>
      <c r="M282" s="83">
        <v>281</v>
      </c>
      <c r="N282" s="85">
        <v>1.3662799999999999E-4</v>
      </c>
      <c r="O282" s="83">
        <v>281</v>
      </c>
      <c r="P282" s="85">
        <v>2.7325599999999999E-4</v>
      </c>
      <c r="Q282" s="83">
        <v>281</v>
      </c>
      <c r="R282" s="85">
        <v>9.724420000000001E-7</v>
      </c>
      <c r="S282" s="85">
        <v>9.7015099999999996E-7</v>
      </c>
    </row>
    <row r="283" spans="2:19" x14ac:dyDescent="0.2">
      <c r="B283" s="33"/>
      <c r="C283" s="80">
        <v>0.95009999999999994</v>
      </c>
      <c r="D283" s="80">
        <v>1273</v>
      </c>
      <c r="E283" s="80">
        <v>8</v>
      </c>
      <c r="F283" s="80">
        <v>1265</v>
      </c>
      <c r="G283" s="80">
        <v>16</v>
      </c>
      <c r="H283" s="80">
        <v>1281</v>
      </c>
      <c r="I283" s="80">
        <v>1.24902E-2</v>
      </c>
      <c r="J283" s="80">
        <v>1.22699E-2</v>
      </c>
      <c r="L283" s="83">
        <v>1</v>
      </c>
      <c r="M283" s="83">
        <v>282</v>
      </c>
      <c r="N283" s="85">
        <v>1.3713899999999999E-4</v>
      </c>
      <c r="O283" s="83">
        <v>282</v>
      </c>
      <c r="P283" s="85">
        <v>2.7427799999999998E-4</v>
      </c>
      <c r="Q283" s="83">
        <v>282</v>
      </c>
      <c r="R283" s="85">
        <v>9.7261600000000003E-7</v>
      </c>
      <c r="S283" s="85">
        <v>9.7015099999999996E-7</v>
      </c>
    </row>
    <row r="284" spans="2:19" x14ac:dyDescent="0.2">
      <c r="B284" s="33"/>
      <c r="C284" s="80">
        <v>0.94979999999999998</v>
      </c>
      <c r="D284" s="80">
        <v>1274</v>
      </c>
      <c r="E284" s="80">
        <v>8</v>
      </c>
      <c r="F284" s="80">
        <v>1266</v>
      </c>
      <c r="G284" s="80">
        <v>16</v>
      </c>
      <c r="H284" s="80">
        <v>1282</v>
      </c>
      <c r="I284" s="80">
        <v>1.24805E-2</v>
      </c>
      <c r="J284" s="80">
        <v>1.22699E-2</v>
      </c>
      <c r="L284" s="83">
        <v>1</v>
      </c>
      <c r="M284" s="83">
        <v>283</v>
      </c>
      <c r="N284" s="85">
        <v>1.37651E-4</v>
      </c>
      <c r="O284" s="83">
        <v>283</v>
      </c>
      <c r="P284" s="85">
        <v>2.7530300000000002E-4</v>
      </c>
      <c r="Q284" s="83">
        <v>283</v>
      </c>
      <c r="R284" s="85">
        <v>9.7280200000000008E-7</v>
      </c>
      <c r="S284" s="85">
        <v>9.7015099999999996E-7</v>
      </c>
    </row>
    <row r="285" spans="2:19" x14ac:dyDescent="0.2">
      <c r="B285" s="33"/>
      <c r="C285" s="80">
        <v>0.94950000000000001</v>
      </c>
      <c r="D285" s="80">
        <v>1275</v>
      </c>
      <c r="E285" s="80">
        <v>8</v>
      </c>
      <c r="F285" s="80">
        <v>1267</v>
      </c>
      <c r="G285" s="80">
        <v>16</v>
      </c>
      <c r="H285" s="80">
        <v>1283</v>
      </c>
      <c r="I285" s="80">
        <v>1.2470800000000001E-2</v>
      </c>
      <c r="J285" s="80">
        <v>1.22699E-2</v>
      </c>
      <c r="L285" s="83">
        <v>1</v>
      </c>
      <c r="M285" s="83">
        <v>284</v>
      </c>
      <c r="N285" s="85">
        <v>1.38166E-4</v>
      </c>
      <c r="O285" s="83">
        <v>284</v>
      </c>
      <c r="P285" s="85">
        <v>2.7633200000000001E-4</v>
      </c>
      <c r="Q285" s="83">
        <v>284</v>
      </c>
      <c r="R285" s="85">
        <v>9.7299900000000002E-7</v>
      </c>
      <c r="S285" s="85">
        <v>9.7015099999999996E-7</v>
      </c>
    </row>
    <row r="286" spans="2:19" x14ac:dyDescent="0.2">
      <c r="B286" s="33"/>
      <c r="C286" s="80">
        <v>0.94930000000000003</v>
      </c>
      <c r="D286" s="80">
        <v>1276</v>
      </c>
      <c r="E286" s="80">
        <v>8</v>
      </c>
      <c r="F286" s="80">
        <v>1268</v>
      </c>
      <c r="G286" s="80">
        <v>16</v>
      </c>
      <c r="H286" s="80">
        <v>1284</v>
      </c>
      <c r="I286" s="80">
        <v>1.2461099999999999E-2</v>
      </c>
      <c r="J286" s="80">
        <v>1.22699E-2</v>
      </c>
      <c r="L286" s="83">
        <v>1</v>
      </c>
      <c r="M286" s="83">
        <v>285</v>
      </c>
      <c r="N286" s="85">
        <v>1.38682E-4</v>
      </c>
      <c r="O286" s="83">
        <v>285</v>
      </c>
      <c r="P286" s="85">
        <v>2.77364E-4</v>
      </c>
      <c r="Q286" s="83">
        <v>285</v>
      </c>
      <c r="R286" s="85">
        <v>9.7320800000000007E-7</v>
      </c>
      <c r="S286" s="85">
        <v>9.7015099999999996E-7</v>
      </c>
    </row>
    <row r="287" spans="2:19" x14ac:dyDescent="0.2">
      <c r="B287" s="33"/>
      <c r="C287" s="80">
        <v>0.94889999999999997</v>
      </c>
      <c r="D287" s="80">
        <v>1279</v>
      </c>
      <c r="E287" s="80">
        <v>8</v>
      </c>
      <c r="F287" s="80">
        <v>1271</v>
      </c>
      <c r="G287" s="80">
        <v>16</v>
      </c>
      <c r="H287" s="80">
        <v>1287</v>
      </c>
      <c r="I287" s="80">
        <v>1.2432E-2</v>
      </c>
      <c r="J287" s="80">
        <v>1.22699E-2</v>
      </c>
      <c r="L287" s="83">
        <v>1</v>
      </c>
      <c r="M287" s="83">
        <v>286</v>
      </c>
      <c r="N287" s="85">
        <v>1.3920100000000001E-4</v>
      </c>
      <c r="O287" s="83">
        <v>286</v>
      </c>
      <c r="P287" s="85">
        <v>2.7840100000000001E-4</v>
      </c>
      <c r="Q287" s="83">
        <v>286</v>
      </c>
      <c r="R287" s="85">
        <v>9.7343000000000005E-7</v>
      </c>
      <c r="S287" s="85">
        <v>9.7015099999999996E-7</v>
      </c>
    </row>
    <row r="288" spans="2:19" x14ac:dyDescent="0.2">
      <c r="B288" s="33"/>
      <c r="C288" s="80">
        <v>0.94850000000000001</v>
      </c>
      <c r="D288" s="80">
        <v>1280</v>
      </c>
      <c r="E288" s="80">
        <v>8</v>
      </c>
      <c r="F288" s="80">
        <v>1272</v>
      </c>
      <c r="G288" s="80">
        <v>16</v>
      </c>
      <c r="H288" s="80">
        <v>1288</v>
      </c>
      <c r="I288" s="80">
        <v>1.24224E-2</v>
      </c>
      <c r="J288" s="80">
        <v>1.22699E-2</v>
      </c>
      <c r="L288" s="83">
        <v>1</v>
      </c>
      <c r="M288" s="83">
        <v>287</v>
      </c>
      <c r="N288" s="85">
        <v>1.3972100000000001E-4</v>
      </c>
      <c r="O288" s="83">
        <v>287</v>
      </c>
      <c r="P288" s="85">
        <v>2.7944200000000003E-4</v>
      </c>
      <c r="Q288" s="83">
        <v>287</v>
      </c>
      <c r="R288" s="85">
        <v>9.73666E-7</v>
      </c>
      <c r="S288" s="85">
        <v>9.7015099999999996E-7</v>
      </c>
    </row>
    <row r="289" spans="2:19" x14ac:dyDescent="0.2">
      <c r="B289" s="33"/>
      <c r="C289" s="80">
        <v>0.94830000000000003</v>
      </c>
      <c r="D289" s="80">
        <v>1281</v>
      </c>
      <c r="E289" s="80">
        <v>8</v>
      </c>
      <c r="F289" s="80">
        <v>1273</v>
      </c>
      <c r="G289" s="80">
        <v>16</v>
      </c>
      <c r="H289" s="80">
        <v>1289</v>
      </c>
      <c r="I289" s="80">
        <v>1.24127E-2</v>
      </c>
      <c r="J289" s="80">
        <v>1.22699E-2</v>
      </c>
      <c r="L289" s="83">
        <v>1</v>
      </c>
      <c r="M289" s="83">
        <v>288</v>
      </c>
      <c r="N289" s="85">
        <v>1.4024400000000001E-4</v>
      </c>
      <c r="O289" s="83">
        <v>288</v>
      </c>
      <c r="P289" s="85">
        <v>2.8048800000000002E-4</v>
      </c>
      <c r="Q289" s="83">
        <v>288</v>
      </c>
      <c r="R289" s="85">
        <v>9.7391599999999992E-7</v>
      </c>
      <c r="S289" s="85">
        <v>9.7015099999999996E-7</v>
      </c>
    </row>
    <row r="290" spans="2:19" x14ac:dyDescent="0.2">
      <c r="B290" s="33"/>
      <c r="C290" s="80">
        <v>0.94789999999999996</v>
      </c>
      <c r="D290" s="80">
        <v>1282</v>
      </c>
      <c r="E290" s="80">
        <v>8</v>
      </c>
      <c r="F290" s="80">
        <v>1274</v>
      </c>
      <c r="G290" s="80">
        <v>16</v>
      </c>
      <c r="H290" s="80">
        <v>1290</v>
      </c>
      <c r="I290" s="80">
        <v>1.24031E-2</v>
      </c>
      <c r="J290" s="80">
        <v>1.22699E-2</v>
      </c>
      <c r="L290" s="83">
        <v>1</v>
      </c>
      <c r="M290" s="83">
        <v>289</v>
      </c>
      <c r="N290" s="85">
        <v>1.4076900000000001E-4</v>
      </c>
      <c r="O290" s="83">
        <v>289</v>
      </c>
      <c r="P290" s="85">
        <v>2.8153800000000001E-4</v>
      </c>
      <c r="Q290" s="83">
        <v>289</v>
      </c>
      <c r="R290" s="85">
        <v>9.7418000000000001E-7</v>
      </c>
      <c r="S290" s="85">
        <v>9.7015099999999996E-7</v>
      </c>
    </row>
    <row r="291" spans="2:19" x14ac:dyDescent="0.2">
      <c r="B291" s="33"/>
      <c r="C291" s="80">
        <v>0.94779999999999998</v>
      </c>
      <c r="D291" s="80">
        <v>1283</v>
      </c>
      <c r="E291" s="80">
        <v>8</v>
      </c>
      <c r="F291" s="80">
        <v>1275</v>
      </c>
      <c r="G291" s="80">
        <v>16</v>
      </c>
      <c r="H291" s="80">
        <v>1291</v>
      </c>
      <c r="I291" s="80">
        <v>1.23935E-2</v>
      </c>
      <c r="J291" s="80">
        <v>1.22699E-2</v>
      </c>
      <c r="L291" s="83">
        <v>1</v>
      </c>
      <c r="M291" s="83">
        <v>290</v>
      </c>
      <c r="N291" s="85">
        <v>1.41297E-4</v>
      </c>
      <c r="O291" s="83">
        <v>290</v>
      </c>
      <c r="P291" s="85">
        <v>2.82594E-4</v>
      </c>
      <c r="Q291" s="83">
        <v>290</v>
      </c>
      <c r="R291" s="85">
        <v>9.7446099999999993E-7</v>
      </c>
      <c r="S291" s="85">
        <v>9.7015099999999996E-7</v>
      </c>
    </row>
    <row r="292" spans="2:19" x14ac:dyDescent="0.2">
      <c r="B292" s="33"/>
      <c r="C292" s="80">
        <v>0.9476</v>
      </c>
      <c r="D292" s="80">
        <v>1284</v>
      </c>
      <c r="E292" s="80">
        <v>8</v>
      </c>
      <c r="F292" s="80">
        <v>1276</v>
      </c>
      <c r="G292" s="80">
        <v>16</v>
      </c>
      <c r="H292" s="80">
        <v>1292</v>
      </c>
      <c r="I292" s="80">
        <v>1.23839E-2</v>
      </c>
      <c r="J292" s="80">
        <v>1.22699E-2</v>
      </c>
      <c r="L292" s="83">
        <v>1</v>
      </c>
      <c r="M292" s="83">
        <v>291</v>
      </c>
      <c r="N292" s="85">
        <v>1.41827E-4</v>
      </c>
      <c r="O292" s="83">
        <v>291</v>
      </c>
      <c r="P292" s="85">
        <v>2.8365500000000001E-4</v>
      </c>
      <c r="Q292" s="83">
        <v>291</v>
      </c>
      <c r="R292" s="85">
        <v>9.7475800000000008E-7</v>
      </c>
      <c r="S292" s="85">
        <v>9.7015099999999996E-7</v>
      </c>
    </row>
    <row r="293" spans="2:19" x14ac:dyDescent="0.2">
      <c r="B293" s="33"/>
      <c r="C293" s="80">
        <v>0.94740000000000002</v>
      </c>
      <c r="D293" s="80">
        <v>1286</v>
      </c>
      <c r="E293" s="80">
        <v>8</v>
      </c>
      <c r="F293" s="80">
        <v>1278</v>
      </c>
      <c r="G293" s="80">
        <v>16</v>
      </c>
      <c r="H293" s="80">
        <v>1294</v>
      </c>
      <c r="I293" s="80">
        <v>1.23648E-2</v>
      </c>
      <c r="J293" s="80">
        <v>1.22699E-2</v>
      </c>
      <c r="L293" s="83">
        <v>1</v>
      </c>
      <c r="M293" s="83">
        <v>292</v>
      </c>
      <c r="N293" s="85">
        <v>1.42361E-4</v>
      </c>
      <c r="O293" s="83">
        <v>292</v>
      </c>
      <c r="P293" s="85">
        <v>2.8472099999999999E-4</v>
      </c>
      <c r="Q293" s="83">
        <v>292</v>
      </c>
      <c r="R293" s="85">
        <v>9.7507200000000006E-7</v>
      </c>
      <c r="S293" s="85">
        <v>9.7015099999999996E-7</v>
      </c>
    </row>
    <row r="294" spans="2:19" x14ac:dyDescent="0.2">
      <c r="B294" s="33"/>
      <c r="C294" s="80">
        <v>0.94720000000000004</v>
      </c>
      <c r="D294" s="80">
        <v>1287</v>
      </c>
      <c r="E294" s="80">
        <v>8</v>
      </c>
      <c r="F294" s="80">
        <v>1279</v>
      </c>
      <c r="G294" s="80">
        <v>16</v>
      </c>
      <c r="H294" s="80">
        <v>1295</v>
      </c>
      <c r="I294" s="80">
        <v>1.23552E-2</v>
      </c>
      <c r="J294" s="80">
        <v>1.22699E-2</v>
      </c>
      <c r="L294" s="83">
        <v>1</v>
      </c>
      <c r="M294" s="83">
        <v>293</v>
      </c>
      <c r="N294" s="85">
        <v>1.4289700000000001E-4</v>
      </c>
      <c r="O294" s="83">
        <v>293</v>
      </c>
      <c r="P294" s="85">
        <v>2.8579400000000002E-4</v>
      </c>
      <c r="Q294" s="83">
        <v>293</v>
      </c>
      <c r="R294" s="85">
        <v>9.7540499999999994E-7</v>
      </c>
      <c r="S294" s="85">
        <v>9.7015099999999996E-7</v>
      </c>
    </row>
    <row r="295" spans="2:19" x14ac:dyDescent="0.2">
      <c r="B295" s="33"/>
      <c r="C295" s="80">
        <v>0.94689999999999996</v>
      </c>
      <c r="D295" s="80">
        <v>1288</v>
      </c>
      <c r="E295" s="80">
        <v>8</v>
      </c>
      <c r="F295" s="80">
        <v>1280</v>
      </c>
      <c r="G295" s="80">
        <v>16</v>
      </c>
      <c r="H295" s="80">
        <v>1296</v>
      </c>
      <c r="I295" s="80">
        <v>1.2345699999999999E-2</v>
      </c>
      <c r="J295" s="80">
        <v>1.22699E-2</v>
      </c>
      <c r="L295" s="83">
        <v>1</v>
      </c>
      <c r="M295" s="83">
        <v>294</v>
      </c>
      <c r="N295" s="85">
        <v>1.4343599999999999E-4</v>
      </c>
      <c r="O295" s="83">
        <v>294</v>
      </c>
      <c r="P295" s="85">
        <v>2.8687299999999999E-4</v>
      </c>
      <c r="Q295" s="83">
        <v>294</v>
      </c>
      <c r="R295" s="85">
        <v>9.7575699999999991E-7</v>
      </c>
      <c r="S295" s="85">
        <v>9.7015099999999996E-7</v>
      </c>
    </row>
    <row r="296" spans="2:19" x14ac:dyDescent="0.2">
      <c r="B296" s="33"/>
      <c r="C296" s="80">
        <v>0.94650000000000001</v>
      </c>
      <c r="D296" s="80">
        <v>1289</v>
      </c>
      <c r="E296" s="80">
        <v>8</v>
      </c>
      <c r="F296" s="80">
        <v>1281</v>
      </c>
      <c r="G296" s="80">
        <v>16</v>
      </c>
      <c r="H296" s="80">
        <v>1297</v>
      </c>
      <c r="I296" s="80">
        <v>1.23362E-2</v>
      </c>
      <c r="J296" s="80">
        <v>1.22699E-2</v>
      </c>
      <c r="L296" s="83">
        <v>1</v>
      </c>
      <c r="M296" s="83">
        <v>295</v>
      </c>
      <c r="N296" s="85">
        <v>1.43979E-4</v>
      </c>
      <c r="O296" s="83">
        <v>295</v>
      </c>
      <c r="P296" s="85">
        <v>2.87958E-4</v>
      </c>
      <c r="Q296" s="83">
        <v>295</v>
      </c>
      <c r="R296" s="85">
        <v>9.7612900000000002E-7</v>
      </c>
      <c r="S296" s="85">
        <v>9.7015099999999996E-7</v>
      </c>
    </row>
    <row r="297" spans="2:19" x14ac:dyDescent="0.2">
      <c r="B297" s="33"/>
      <c r="C297" s="80">
        <v>0.94640000000000002</v>
      </c>
      <c r="D297" s="80">
        <v>1290</v>
      </c>
      <c r="E297" s="80">
        <v>8</v>
      </c>
      <c r="F297" s="80">
        <v>1282</v>
      </c>
      <c r="G297" s="80">
        <v>16</v>
      </c>
      <c r="H297" s="80">
        <v>1298</v>
      </c>
      <c r="I297" s="80">
        <v>1.2326699999999999E-2</v>
      </c>
      <c r="J297" s="80">
        <v>1.22699E-2</v>
      </c>
      <c r="L297" s="83">
        <v>1</v>
      </c>
      <c r="M297" s="83">
        <v>296</v>
      </c>
      <c r="N297" s="85">
        <v>1.44525E-4</v>
      </c>
      <c r="O297" s="83">
        <v>296</v>
      </c>
      <c r="P297" s="85">
        <v>2.8905100000000002E-4</v>
      </c>
      <c r="Q297" s="83">
        <v>296</v>
      </c>
      <c r="R297" s="85">
        <v>9.7652300000000009E-7</v>
      </c>
      <c r="S297" s="85">
        <v>9.7015099999999996E-7</v>
      </c>
    </row>
    <row r="298" spans="2:19" x14ac:dyDescent="0.2">
      <c r="B298" s="33"/>
      <c r="C298" s="80">
        <v>0.94610000000000005</v>
      </c>
      <c r="D298" s="80">
        <v>1291</v>
      </c>
      <c r="E298" s="80">
        <v>8</v>
      </c>
      <c r="F298" s="80">
        <v>1283</v>
      </c>
      <c r="G298" s="80">
        <v>16</v>
      </c>
      <c r="H298" s="80">
        <v>1299</v>
      </c>
      <c r="I298" s="80">
        <v>1.23172E-2</v>
      </c>
      <c r="J298" s="80">
        <v>1.22699E-2</v>
      </c>
      <c r="L298" s="83">
        <v>1</v>
      </c>
      <c r="M298" s="83">
        <v>297</v>
      </c>
      <c r="N298" s="85">
        <v>1.4507499999999999E-4</v>
      </c>
      <c r="O298" s="83">
        <v>297</v>
      </c>
      <c r="P298" s="85">
        <v>2.9015099999999999E-4</v>
      </c>
      <c r="Q298" s="83">
        <v>297</v>
      </c>
      <c r="R298" s="85">
        <v>9.769379999999999E-7</v>
      </c>
      <c r="S298" s="85">
        <v>9.7015099999999996E-7</v>
      </c>
    </row>
    <row r="299" spans="2:19" x14ac:dyDescent="0.2">
      <c r="B299" s="33"/>
      <c r="C299" s="80">
        <v>0.94540000000000002</v>
      </c>
      <c r="D299" s="80">
        <v>1292</v>
      </c>
      <c r="E299" s="80">
        <v>8</v>
      </c>
      <c r="F299" s="80">
        <v>1284</v>
      </c>
      <c r="G299" s="80">
        <v>16</v>
      </c>
      <c r="H299" s="80">
        <v>1300</v>
      </c>
      <c r="I299" s="80">
        <v>1.23077E-2</v>
      </c>
      <c r="J299" s="80">
        <v>1.22699E-2</v>
      </c>
      <c r="L299" s="83">
        <v>1</v>
      </c>
      <c r="M299" s="83">
        <v>298</v>
      </c>
      <c r="N299" s="85">
        <v>1.4562900000000001E-4</v>
      </c>
      <c r="O299" s="83">
        <v>298</v>
      </c>
      <c r="P299" s="85">
        <v>2.9125800000000002E-4</v>
      </c>
      <c r="Q299" s="83">
        <v>298</v>
      </c>
      <c r="R299" s="85">
        <v>9.7737699999999995E-7</v>
      </c>
      <c r="S299" s="85">
        <v>9.7015099999999996E-7</v>
      </c>
    </row>
    <row r="300" spans="2:19" x14ac:dyDescent="0.2">
      <c r="B300" s="33"/>
      <c r="C300" s="80">
        <v>0.94469999999999998</v>
      </c>
      <c r="D300" s="80">
        <v>1293</v>
      </c>
      <c r="E300" s="80">
        <v>8</v>
      </c>
      <c r="F300" s="80">
        <v>1285</v>
      </c>
      <c r="G300" s="80">
        <v>16</v>
      </c>
      <c r="H300" s="80">
        <v>1301</v>
      </c>
      <c r="I300" s="80">
        <v>1.22982E-2</v>
      </c>
      <c r="J300" s="80">
        <v>1.22699E-2</v>
      </c>
      <c r="L300" s="83">
        <v>1</v>
      </c>
      <c r="M300" s="83">
        <v>299</v>
      </c>
      <c r="N300" s="85">
        <v>1.4618699999999999E-4</v>
      </c>
      <c r="O300" s="83">
        <v>299</v>
      </c>
      <c r="P300" s="85">
        <v>2.9237399999999998E-4</v>
      </c>
      <c r="Q300" s="83">
        <v>299</v>
      </c>
      <c r="R300" s="85">
        <v>9.7784000000000003E-7</v>
      </c>
      <c r="S300" s="85">
        <v>9.7015099999999996E-7</v>
      </c>
    </row>
    <row r="301" spans="2:19" x14ac:dyDescent="0.2">
      <c r="B301" s="33"/>
      <c r="C301" s="80">
        <v>0.94440000000000002</v>
      </c>
      <c r="D301" s="80">
        <v>1294</v>
      </c>
      <c r="E301" s="80">
        <v>8</v>
      </c>
      <c r="F301" s="80">
        <v>1286</v>
      </c>
      <c r="G301" s="80">
        <v>16</v>
      </c>
      <c r="H301" s="80">
        <v>1302</v>
      </c>
      <c r="I301" s="80">
        <v>1.2288800000000001E-2</v>
      </c>
      <c r="J301" s="80">
        <v>1.22699E-2</v>
      </c>
      <c r="L301" s="83">
        <v>1</v>
      </c>
      <c r="M301" s="83">
        <v>300</v>
      </c>
      <c r="N301" s="85">
        <v>1.46749E-4</v>
      </c>
      <c r="O301" s="83">
        <v>300</v>
      </c>
      <c r="P301" s="85">
        <v>2.9349900000000002E-4</v>
      </c>
      <c r="Q301" s="83">
        <v>300</v>
      </c>
      <c r="R301" s="85">
        <v>9.7832899999999997E-7</v>
      </c>
      <c r="S301" s="85">
        <v>9.7015099999999996E-7</v>
      </c>
    </row>
    <row r="302" spans="2:19" x14ac:dyDescent="0.2">
      <c r="B302" s="33"/>
      <c r="C302" s="80">
        <v>0.94359999999999999</v>
      </c>
      <c r="D302" s="80">
        <v>1295</v>
      </c>
      <c r="E302" s="80">
        <v>8</v>
      </c>
      <c r="F302" s="80">
        <v>1287</v>
      </c>
      <c r="G302" s="80">
        <v>16</v>
      </c>
      <c r="H302" s="80">
        <v>1303</v>
      </c>
      <c r="I302" s="80">
        <v>1.2279399999999999E-2</v>
      </c>
      <c r="J302" s="80">
        <v>1.22699E-2</v>
      </c>
      <c r="L302" s="83">
        <v>1</v>
      </c>
      <c r="M302" s="83">
        <v>301</v>
      </c>
      <c r="N302" s="85">
        <v>1.4731600000000001E-4</v>
      </c>
      <c r="O302" s="83">
        <v>301</v>
      </c>
      <c r="P302" s="85">
        <v>2.9463200000000002E-4</v>
      </c>
      <c r="Q302" s="83">
        <v>301</v>
      </c>
      <c r="R302" s="85">
        <v>9.7884500000000003E-7</v>
      </c>
      <c r="S302" s="85">
        <v>9.7015099999999996E-7</v>
      </c>
    </row>
    <row r="303" spans="2:19" x14ac:dyDescent="0.2">
      <c r="B303" s="33"/>
      <c r="C303" s="80">
        <v>0.94340000000000002</v>
      </c>
      <c r="D303" s="80">
        <v>1296</v>
      </c>
      <c r="E303" s="80">
        <v>8</v>
      </c>
      <c r="F303" s="80">
        <v>1288</v>
      </c>
      <c r="G303" s="80">
        <v>16</v>
      </c>
      <c r="H303" s="80">
        <v>1304</v>
      </c>
      <c r="I303" s="80">
        <v>1.22699E-2</v>
      </c>
      <c r="J303" s="80">
        <v>1.22699E-2</v>
      </c>
      <c r="L303" s="83">
        <v>1</v>
      </c>
      <c r="M303" s="83">
        <v>302</v>
      </c>
      <c r="N303" s="85">
        <v>1.4788799999999999E-4</v>
      </c>
      <c r="O303" s="83">
        <v>302</v>
      </c>
      <c r="P303" s="85">
        <v>2.9577500000000002E-4</v>
      </c>
      <c r="Q303" s="83">
        <v>302</v>
      </c>
      <c r="R303" s="85">
        <v>9.7938900000000001E-7</v>
      </c>
      <c r="S303" s="85">
        <v>9.7015099999999996E-7</v>
      </c>
    </row>
    <row r="304" spans="2:19" x14ac:dyDescent="0.2">
      <c r="B304" s="33"/>
      <c r="C304" s="80">
        <v>0.94210000000000005</v>
      </c>
      <c r="D304" s="80">
        <v>1296</v>
      </c>
      <c r="E304" s="80">
        <v>9</v>
      </c>
      <c r="F304" s="80">
        <v>1287</v>
      </c>
      <c r="G304" s="80">
        <v>18</v>
      </c>
      <c r="H304" s="80">
        <v>1305</v>
      </c>
      <c r="I304" s="80">
        <v>1.3793100000000001E-2</v>
      </c>
      <c r="J304" s="80">
        <v>1.3793100000000001E-2</v>
      </c>
      <c r="L304" s="83">
        <v>1</v>
      </c>
      <c r="M304" s="83">
        <v>303</v>
      </c>
      <c r="N304" s="85">
        <v>1.4846400000000001E-4</v>
      </c>
      <c r="O304" s="83">
        <v>303</v>
      </c>
      <c r="P304" s="85">
        <v>2.9692899999999998E-4</v>
      </c>
      <c r="Q304" s="83">
        <v>303</v>
      </c>
      <c r="R304" s="85">
        <v>9.7996199999999994E-7</v>
      </c>
      <c r="S304" s="85">
        <v>9.7015099999999996E-7</v>
      </c>
    </row>
    <row r="305" spans="2:19" x14ac:dyDescent="0.2">
      <c r="B305" s="33"/>
      <c r="C305" s="80">
        <v>0.94179999999999997</v>
      </c>
      <c r="D305" s="80">
        <v>1298</v>
      </c>
      <c r="E305" s="80">
        <v>10</v>
      </c>
      <c r="F305" s="80">
        <v>1288</v>
      </c>
      <c r="G305" s="80">
        <v>20</v>
      </c>
      <c r="H305" s="80">
        <v>1308</v>
      </c>
      <c r="I305" s="80">
        <v>1.52905E-2</v>
      </c>
      <c r="J305" s="80">
        <v>1.51515E-2</v>
      </c>
      <c r="L305" s="83">
        <v>1</v>
      </c>
      <c r="M305" s="83">
        <v>304</v>
      </c>
      <c r="N305" s="85">
        <v>1.4904600000000001E-4</v>
      </c>
      <c r="O305" s="83">
        <v>304</v>
      </c>
      <c r="P305" s="85">
        <v>2.9809200000000002E-4</v>
      </c>
      <c r="Q305" s="83">
        <v>304</v>
      </c>
      <c r="R305" s="85">
        <v>9.8056699999999992E-7</v>
      </c>
      <c r="S305" s="85">
        <v>9.7015099999999996E-7</v>
      </c>
    </row>
    <row r="306" spans="2:19" x14ac:dyDescent="0.2">
      <c r="B306" s="33"/>
      <c r="C306" s="80">
        <v>0.94140000000000001</v>
      </c>
      <c r="D306" s="80">
        <v>1299</v>
      </c>
      <c r="E306" s="80">
        <v>10</v>
      </c>
      <c r="F306" s="80">
        <v>1289</v>
      </c>
      <c r="G306" s="80">
        <v>20</v>
      </c>
      <c r="H306" s="80">
        <v>1309</v>
      </c>
      <c r="I306" s="80">
        <v>1.52788E-2</v>
      </c>
      <c r="J306" s="80">
        <v>1.51515E-2</v>
      </c>
      <c r="L306" s="83">
        <v>1</v>
      </c>
      <c r="M306" s="83">
        <v>305</v>
      </c>
      <c r="N306" s="85">
        <v>1.4963300000000001E-4</v>
      </c>
      <c r="O306" s="83">
        <v>305</v>
      </c>
      <c r="P306" s="85">
        <v>2.9926699999999998E-4</v>
      </c>
      <c r="Q306" s="83">
        <v>305</v>
      </c>
      <c r="R306" s="85">
        <v>9.812029999999999E-7</v>
      </c>
      <c r="S306" s="85">
        <v>9.7015099999999996E-7</v>
      </c>
    </row>
    <row r="307" spans="2:19" x14ac:dyDescent="0.2">
      <c r="B307" s="33"/>
      <c r="C307" s="80">
        <v>0.94079999999999997</v>
      </c>
      <c r="D307" s="80">
        <v>1300</v>
      </c>
      <c r="E307" s="80">
        <v>10</v>
      </c>
      <c r="F307" s="80">
        <v>1290</v>
      </c>
      <c r="G307" s="80">
        <v>20</v>
      </c>
      <c r="H307" s="80">
        <v>1310</v>
      </c>
      <c r="I307" s="80">
        <v>1.52672E-2</v>
      </c>
      <c r="J307" s="80">
        <v>1.51515E-2</v>
      </c>
      <c r="L307" s="83">
        <v>1</v>
      </c>
      <c r="M307" s="83">
        <v>306</v>
      </c>
      <c r="N307" s="85">
        <v>1.5022700000000001E-4</v>
      </c>
      <c r="O307" s="83">
        <v>306</v>
      </c>
      <c r="P307" s="85">
        <v>3.00453E-4</v>
      </c>
      <c r="Q307" s="83">
        <v>306</v>
      </c>
      <c r="R307" s="85">
        <v>9.8187299999999997E-7</v>
      </c>
      <c r="S307" s="85">
        <v>9.7015099999999996E-7</v>
      </c>
    </row>
    <row r="308" spans="2:19" x14ac:dyDescent="0.2">
      <c r="B308" s="33"/>
      <c r="C308" s="80">
        <v>0.94069999999999998</v>
      </c>
      <c r="D308" s="80">
        <v>1302</v>
      </c>
      <c r="E308" s="80">
        <v>10</v>
      </c>
      <c r="F308" s="80">
        <v>1292</v>
      </c>
      <c r="G308" s="80">
        <v>20</v>
      </c>
      <c r="H308" s="80">
        <v>1312</v>
      </c>
      <c r="I308" s="80">
        <v>1.5243899999999999E-2</v>
      </c>
      <c r="J308" s="80">
        <v>1.51515E-2</v>
      </c>
      <c r="L308" s="83">
        <v>1</v>
      </c>
      <c r="M308" s="83">
        <v>307</v>
      </c>
      <c r="N308" s="85">
        <v>1.5082600000000001E-4</v>
      </c>
      <c r="O308" s="83">
        <v>307</v>
      </c>
      <c r="P308" s="85">
        <v>3.0165200000000002E-4</v>
      </c>
      <c r="Q308" s="83">
        <v>307</v>
      </c>
      <c r="R308" s="85">
        <v>9.8257899999999997E-7</v>
      </c>
      <c r="S308" s="85">
        <v>9.7015099999999996E-7</v>
      </c>
    </row>
    <row r="309" spans="2:19" x14ac:dyDescent="0.2">
      <c r="B309" s="33"/>
      <c r="C309" s="80">
        <v>0.94040000000000001</v>
      </c>
      <c r="D309" s="80">
        <v>1303</v>
      </c>
      <c r="E309" s="80">
        <v>10</v>
      </c>
      <c r="F309" s="80">
        <v>1293</v>
      </c>
      <c r="G309" s="80">
        <v>20</v>
      </c>
      <c r="H309" s="80">
        <v>1313</v>
      </c>
      <c r="I309" s="80">
        <v>1.5232300000000001E-2</v>
      </c>
      <c r="J309" s="80">
        <v>1.51515E-2</v>
      </c>
      <c r="L309" s="83">
        <v>1</v>
      </c>
      <c r="M309" s="83">
        <v>308</v>
      </c>
      <c r="N309" s="85">
        <v>1.5143099999999999E-4</v>
      </c>
      <c r="O309" s="83">
        <v>308</v>
      </c>
      <c r="P309" s="85">
        <v>3.02863E-4</v>
      </c>
      <c r="Q309" s="83">
        <v>308</v>
      </c>
      <c r="R309" s="85">
        <v>9.8332099999999992E-7</v>
      </c>
      <c r="S309" s="85">
        <v>9.7015099999999996E-7</v>
      </c>
    </row>
    <row r="310" spans="2:19" x14ac:dyDescent="0.2">
      <c r="B310" s="33"/>
      <c r="C310" s="80">
        <v>0.94010000000000005</v>
      </c>
      <c r="D310" s="80">
        <v>1304</v>
      </c>
      <c r="E310" s="80">
        <v>10</v>
      </c>
      <c r="F310" s="80">
        <v>1294</v>
      </c>
      <c r="G310" s="80">
        <v>20</v>
      </c>
      <c r="H310" s="80">
        <v>1314</v>
      </c>
      <c r="I310" s="80">
        <v>1.52207E-2</v>
      </c>
      <c r="J310" s="80">
        <v>1.51515E-2</v>
      </c>
      <c r="L310" s="83">
        <v>1</v>
      </c>
      <c r="M310" s="83">
        <v>309</v>
      </c>
      <c r="N310" s="85">
        <v>1.52044E-4</v>
      </c>
      <c r="O310" s="83">
        <v>309</v>
      </c>
      <c r="P310" s="85">
        <v>3.0408799999999999E-4</v>
      </c>
      <c r="Q310" s="83">
        <v>309</v>
      </c>
      <c r="R310" s="85">
        <v>9.8410200000000009E-7</v>
      </c>
      <c r="S310" s="85">
        <v>9.7015099999999996E-7</v>
      </c>
    </row>
    <row r="311" spans="2:19" x14ac:dyDescent="0.2">
      <c r="B311" s="33"/>
      <c r="C311" s="80">
        <v>0.93989999999999996</v>
      </c>
      <c r="D311" s="80">
        <v>1305</v>
      </c>
      <c r="E311" s="80">
        <v>10</v>
      </c>
      <c r="F311" s="80">
        <v>1295</v>
      </c>
      <c r="G311" s="80">
        <v>20</v>
      </c>
      <c r="H311" s="80">
        <v>1315</v>
      </c>
      <c r="I311" s="80">
        <v>1.52091E-2</v>
      </c>
      <c r="J311" s="80">
        <v>1.51515E-2</v>
      </c>
      <c r="L311" s="83">
        <v>1</v>
      </c>
      <c r="M311" s="83">
        <v>310</v>
      </c>
      <c r="N311" s="85">
        <v>1.5266300000000001E-4</v>
      </c>
      <c r="O311" s="83">
        <v>310</v>
      </c>
      <c r="P311" s="85">
        <v>3.0532600000000002E-4</v>
      </c>
      <c r="Q311" s="83">
        <v>310</v>
      </c>
      <c r="R311" s="85">
        <v>9.8492300000000009E-7</v>
      </c>
      <c r="S311" s="85">
        <v>9.7015099999999996E-7</v>
      </c>
    </row>
    <row r="312" spans="2:19" x14ac:dyDescent="0.2">
      <c r="B312" s="33"/>
      <c r="C312" s="80">
        <v>0.9395</v>
      </c>
      <c r="D312" s="80">
        <v>1306</v>
      </c>
      <c r="E312" s="80">
        <v>10</v>
      </c>
      <c r="F312" s="80">
        <v>1296</v>
      </c>
      <c r="G312" s="80">
        <v>20</v>
      </c>
      <c r="H312" s="80">
        <v>1316</v>
      </c>
      <c r="I312" s="80">
        <v>1.51976E-2</v>
      </c>
      <c r="J312" s="80">
        <v>1.51515E-2</v>
      </c>
      <c r="L312" s="83">
        <v>1</v>
      </c>
      <c r="M312" s="83">
        <v>311</v>
      </c>
      <c r="N312" s="85">
        <v>1.5328999999999999E-4</v>
      </c>
      <c r="O312" s="83">
        <v>311</v>
      </c>
      <c r="P312" s="85">
        <v>3.0657999999999998E-4</v>
      </c>
      <c r="Q312" s="83">
        <v>311</v>
      </c>
      <c r="R312" s="85">
        <v>9.8578599999999998E-7</v>
      </c>
      <c r="S312" s="85">
        <v>9.7015099999999996E-7</v>
      </c>
    </row>
    <row r="313" spans="2:19" x14ac:dyDescent="0.2">
      <c r="B313" s="33"/>
      <c r="C313" s="80">
        <v>0.93910000000000005</v>
      </c>
      <c r="D313" s="80">
        <v>1308</v>
      </c>
      <c r="E313" s="80">
        <v>10</v>
      </c>
      <c r="F313" s="80">
        <v>1298</v>
      </c>
      <c r="G313" s="80">
        <v>20</v>
      </c>
      <c r="H313" s="80">
        <v>1318</v>
      </c>
      <c r="I313" s="80">
        <v>1.51745E-2</v>
      </c>
      <c r="J313" s="80">
        <v>1.51515E-2</v>
      </c>
      <c r="L313" s="83">
        <v>1</v>
      </c>
      <c r="M313" s="83">
        <v>312</v>
      </c>
      <c r="N313" s="85">
        <v>1.53924E-4</v>
      </c>
      <c r="O313" s="83">
        <v>312</v>
      </c>
      <c r="P313" s="85">
        <v>3.07848E-4</v>
      </c>
      <c r="Q313" s="83">
        <v>312</v>
      </c>
      <c r="R313" s="85">
        <v>9.8669300000000003E-7</v>
      </c>
      <c r="S313" s="85">
        <v>9.7015099999999996E-7</v>
      </c>
    </row>
    <row r="314" spans="2:19" x14ac:dyDescent="0.2">
      <c r="B314" s="33"/>
      <c r="C314" s="80">
        <v>0.93869999999999998</v>
      </c>
      <c r="D314" s="80">
        <v>1309</v>
      </c>
      <c r="E314" s="80">
        <v>10</v>
      </c>
      <c r="F314" s="80">
        <v>1299</v>
      </c>
      <c r="G314" s="80">
        <v>20</v>
      </c>
      <c r="H314" s="80">
        <v>1319</v>
      </c>
      <c r="I314" s="80">
        <v>1.5162999999999999E-2</v>
      </c>
      <c r="J314" s="80">
        <v>1.51515E-2</v>
      </c>
      <c r="L314" s="83">
        <v>1</v>
      </c>
      <c r="M314" s="83">
        <v>313</v>
      </c>
      <c r="N314" s="85">
        <v>1.5456700000000001E-4</v>
      </c>
      <c r="O314" s="83">
        <v>313</v>
      </c>
      <c r="P314" s="85">
        <v>3.0913300000000001E-4</v>
      </c>
      <c r="Q314" s="83">
        <v>313</v>
      </c>
      <c r="R314" s="85">
        <v>9.8764600000000008E-7</v>
      </c>
      <c r="S314" s="85">
        <v>9.7015099999999996E-7</v>
      </c>
    </row>
    <row r="315" spans="2:19" x14ac:dyDescent="0.2">
      <c r="B315" s="33"/>
      <c r="C315" s="80">
        <v>0.93840000000000001</v>
      </c>
      <c r="D315" s="80">
        <v>1310</v>
      </c>
      <c r="E315" s="80">
        <v>10</v>
      </c>
      <c r="F315" s="80">
        <v>1300</v>
      </c>
      <c r="G315" s="80">
        <v>20</v>
      </c>
      <c r="H315" s="80">
        <v>1320</v>
      </c>
      <c r="I315" s="80">
        <v>1.51515E-2</v>
      </c>
      <c r="J315" s="80">
        <v>1.51515E-2</v>
      </c>
      <c r="L315" s="83">
        <v>1</v>
      </c>
      <c r="M315" s="83">
        <v>314</v>
      </c>
      <c r="N315" s="85">
        <v>1.5521799999999999E-4</v>
      </c>
      <c r="O315" s="83">
        <v>314</v>
      </c>
      <c r="P315" s="85">
        <v>3.1043500000000002E-4</v>
      </c>
      <c r="Q315" s="83">
        <v>314</v>
      </c>
      <c r="R315" s="85">
        <v>9.8864699999999997E-7</v>
      </c>
      <c r="S315" s="85">
        <v>9.7015099999999996E-7</v>
      </c>
    </row>
    <row r="316" spans="2:19" x14ac:dyDescent="0.2">
      <c r="B316" s="33"/>
      <c r="C316" s="80">
        <v>0.93799999999999994</v>
      </c>
      <c r="D316" s="80">
        <v>1310</v>
      </c>
      <c r="E316" s="80">
        <v>11</v>
      </c>
      <c r="F316" s="80">
        <v>1299</v>
      </c>
      <c r="G316" s="80">
        <v>22</v>
      </c>
      <c r="H316" s="80">
        <v>1321</v>
      </c>
      <c r="I316" s="80">
        <v>1.6653999999999999E-2</v>
      </c>
      <c r="J316" s="80">
        <v>1.6405699999999999E-2</v>
      </c>
      <c r="L316" s="83">
        <v>1</v>
      </c>
      <c r="M316" s="83">
        <v>315</v>
      </c>
      <c r="N316" s="85">
        <v>1.5587700000000001E-4</v>
      </c>
      <c r="O316" s="83">
        <v>315</v>
      </c>
      <c r="P316" s="85">
        <v>3.1175499999999999E-4</v>
      </c>
      <c r="Q316" s="83">
        <v>315</v>
      </c>
      <c r="R316" s="85">
        <v>9.8969699999999995E-7</v>
      </c>
      <c r="S316" s="85">
        <v>9.7015099999999996E-7</v>
      </c>
    </row>
    <row r="317" spans="2:19" x14ac:dyDescent="0.2">
      <c r="B317" s="33"/>
      <c r="C317" s="80">
        <v>0.93789999999999996</v>
      </c>
      <c r="D317" s="80">
        <v>1312</v>
      </c>
      <c r="E317" s="80">
        <v>11</v>
      </c>
      <c r="F317" s="80">
        <v>1301</v>
      </c>
      <c r="G317" s="80">
        <v>22</v>
      </c>
      <c r="H317" s="80">
        <v>1323</v>
      </c>
      <c r="I317" s="80">
        <v>1.6628899999999999E-2</v>
      </c>
      <c r="J317" s="80">
        <v>1.6405699999999999E-2</v>
      </c>
      <c r="L317" s="83">
        <v>1</v>
      </c>
      <c r="M317" s="83">
        <v>316</v>
      </c>
      <c r="N317" s="85">
        <v>1.56546E-4</v>
      </c>
      <c r="O317" s="83">
        <v>316</v>
      </c>
      <c r="P317" s="85">
        <v>3.1309300000000002E-4</v>
      </c>
      <c r="Q317" s="83">
        <v>316</v>
      </c>
      <c r="R317" s="85">
        <v>9.907999999999999E-7</v>
      </c>
      <c r="S317" s="85">
        <v>9.7015099999999996E-7</v>
      </c>
    </row>
    <row r="318" spans="2:19" x14ac:dyDescent="0.2">
      <c r="B318" s="33"/>
      <c r="C318" s="80">
        <v>0.93730000000000002</v>
      </c>
      <c r="D318" s="80">
        <v>1313</v>
      </c>
      <c r="E318" s="80">
        <v>11</v>
      </c>
      <c r="F318" s="80">
        <v>1302</v>
      </c>
      <c r="G318" s="80">
        <v>22</v>
      </c>
      <c r="H318" s="80">
        <v>1324</v>
      </c>
      <c r="I318" s="80">
        <v>1.6616300000000001E-2</v>
      </c>
      <c r="J318" s="80">
        <v>1.6405699999999999E-2</v>
      </c>
      <c r="L318" s="83">
        <v>1</v>
      </c>
      <c r="M318" s="83">
        <v>317</v>
      </c>
      <c r="N318" s="85">
        <v>1.5722500000000001E-4</v>
      </c>
      <c r="O318" s="83">
        <v>317</v>
      </c>
      <c r="P318" s="85">
        <v>3.1445000000000003E-4</v>
      </c>
      <c r="Q318" s="83">
        <v>317</v>
      </c>
      <c r="R318" s="85">
        <v>9.9195600000000004E-7</v>
      </c>
      <c r="S318" s="85">
        <v>9.7015099999999996E-7</v>
      </c>
    </row>
    <row r="319" spans="2:19" x14ac:dyDescent="0.2">
      <c r="B319" s="33"/>
      <c r="C319" s="80">
        <v>0.93720000000000003</v>
      </c>
      <c r="D319" s="80">
        <v>1314</v>
      </c>
      <c r="E319" s="80">
        <v>11</v>
      </c>
      <c r="F319" s="80">
        <v>1303</v>
      </c>
      <c r="G319" s="80">
        <v>22</v>
      </c>
      <c r="H319" s="80">
        <v>1325</v>
      </c>
      <c r="I319" s="80">
        <v>1.6603799999999998E-2</v>
      </c>
      <c r="J319" s="80">
        <v>1.6405699999999999E-2</v>
      </c>
      <c r="L319" s="83">
        <v>1</v>
      </c>
      <c r="M319" s="83">
        <v>318</v>
      </c>
      <c r="N319" s="85">
        <v>1.5791399999999999E-4</v>
      </c>
      <c r="O319" s="83">
        <v>318</v>
      </c>
      <c r="P319" s="85">
        <v>3.1582799999999999E-4</v>
      </c>
      <c r="Q319" s="83">
        <v>318</v>
      </c>
      <c r="R319" s="85">
        <v>9.9316900000000007E-7</v>
      </c>
      <c r="S319" s="85">
        <v>9.7015099999999996E-7</v>
      </c>
    </row>
    <row r="320" spans="2:19" x14ac:dyDescent="0.2">
      <c r="B320" s="33"/>
      <c r="C320" s="80">
        <v>0.93659999999999999</v>
      </c>
      <c r="D320" s="80">
        <v>1315</v>
      </c>
      <c r="E320" s="80">
        <v>11</v>
      </c>
      <c r="F320" s="80">
        <v>1304</v>
      </c>
      <c r="G320" s="80">
        <v>22</v>
      </c>
      <c r="H320" s="80">
        <v>1326</v>
      </c>
      <c r="I320" s="80">
        <v>1.65913E-2</v>
      </c>
      <c r="J320" s="80">
        <v>1.6405699999999999E-2</v>
      </c>
      <c r="L320" s="83">
        <v>1</v>
      </c>
      <c r="M320" s="83">
        <v>319</v>
      </c>
      <c r="N320" s="85">
        <v>1.5861299999999999E-4</v>
      </c>
      <c r="O320" s="83">
        <v>319</v>
      </c>
      <c r="P320" s="85">
        <v>3.17227E-4</v>
      </c>
      <c r="Q320" s="83">
        <v>319</v>
      </c>
      <c r="R320" s="85">
        <v>9.9444100000000003E-7</v>
      </c>
      <c r="S320" s="85">
        <v>9.7015099999999996E-7</v>
      </c>
    </row>
    <row r="321" spans="2:19" x14ac:dyDescent="0.2">
      <c r="B321" s="33"/>
      <c r="C321" s="80">
        <v>0.93610000000000004</v>
      </c>
      <c r="D321" s="80">
        <v>1316</v>
      </c>
      <c r="E321" s="80">
        <v>11</v>
      </c>
      <c r="F321" s="80">
        <v>1305</v>
      </c>
      <c r="G321" s="80">
        <v>22</v>
      </c>
      <c r="H321" s="80">
        <v>1327</v>
      </c>
      <c r="I321" s="80">
        <v>1.6578699999999998E-2</v>
      </c>
      <c r="J321" s="80">
        <v>1.6405699999999999E-2</v>
      </c>
      <c r="L321" s="83">
        <v>1</v>
      </c>
      <c r="M321" s="83">
        <v>320</v>
      </c>
      <c r="N321" s="85">
        <v>1.5932399999999999E-4</v>
      </c>
      <c r="O321" s="83">
        <v>320</v>
      </c>
      <c r="P321" s="85">
        <v>3.1864799999999999E-4</v>
      </c>
      <c r="Q321" s="83">
        <v>320</v>
      </c>
      <c r="R321" s="85">
        <v>9.9577299999999995E-7</v>
      </c>
      <c r="S321" s="85">
        <v>9.7015099999999996E-7</v>
      </c>
    </row>
    <row r="322" spans="2:19" x14ac:dyDescent="0.2">
      <c r="B322" s="33"/>
      <c r="C322" s="80">
        <v>0.9355</v>
      </c>
      <c r="D322" s="80">
        <v>1317</v>
      </c>
      <c r="E322" s="80">
        <v>11</v>
      </c>
      <c r="F322" s="80">
        <v>1306</v>
      </c>
      <c r="G322" s="80">
        <v>22</v>
      </c>
      <c r="H322" s="80">
        <v>1328</v>
      </c>
      <c r="I322" s="80">
        <v>1.6566299999999999E-2</v>
      </c>
      <c r="J322" s="80">
        <v>1.6405699999999999E-2</v>
      </c>
      <c r="L322" s="83">
        <v>1</v>
      </c>
      <c r="M322" s="83">
        <v>321</v>
      </c>
      <c r="N322" s="85">
        <v>1.6004600000000001E-4</v>
      </c>
      <c r="O322" s="83">
        <v>321</v>
      </c>
      <c r="P322" s="85">
        <v>3.2009200000000001E-4</v>
      </c>
      <c r="Q322" s="83">
        <v>321</v>
      </c>
      <c r="R322" s="85">
        <v>9.9716999999999998E-7</v>
      </c>
      <c r="S322" s="85">
        <v>9.7015099999999996E-7</v>
      </c>
    </row>
    <row r="323" spans="2:19" x14ac:dyDescent="0.2">
      <c r="B323" s="33"/>
      <c r="C323" s="80">
        <v>0.93440000000000001</v>
      </c>
      <c r="D323" s="80">
        <v>1318</v>
      </c>
      <c r="E323" s="80">
        <v>11</v>
      </c>
      <c r="F323" s="80">
        <v>1307</v>
      </c>
      <c r="G323" s="80">
        <v>22</v>
      </c>
      <c r="H323" s="80">
        <v>1329</v>
      </c>
      <c r="I323" s="80">
        <v>1.65538E-2</v>
      </c>
      <c r="J323" s="80">
        <v>1.6405699999999999E-2</v>
      </c>
      <c r="L323" s="83">
        <v>1</v>
      </c>
      <c r="M323" s="83">
        <v>322</v>
      </c>
      <c r="N323" s="85">
        <v>1.6077999999999999E-4</v>
      </c>
      <c r="O323" s="83">
        <v>322</v>
      </c>
      <c r="P323" s="85">
        <v>3.2155999999999998E-4</v>
      </c>
      <c r="Q323" s="83">
        <v>322</v>
      </c>
      <c r="R323" s="85">
        <v>9.9863299999999991E-7</v>
      </c>
      <c r="S323" s="85">
        <v>9.7015099999999996E-7</v>
      </c>
    </row>
    <row r="324" spans="2:19" x14ac:dyDescent="0.2">
      <c r="B324" s="33"/>
      <c r="C324" s="80">
        <v>0.93420000000000003</v>
      </c>
      <c r="D324" s="80">
        <v>1319</v>
      </c>
      <c r="E324" s="80">
        <v>11</v>
      </c>
      <c r="F324" s="80">
        <v>1308</v>
      </c>
      <c r="G324" s="80">
        <v>22</v>
      </c>
      <c r="H324" s="80">
        <v>1330</v>
      </c>
      <c r="I324" s="80">
        <v>1.6541400000000001E-2</v>
      </c>
      <c r="J324" s="80">
        <v>1.6405699999999999E-2</v>
      </c>
      <c r="L324" s="83">
        <v>1</v>
      </c>
      <c r="M324" s="83">
        <v>323</v>
      </c>
      <c r="N324" s="85">
        <v>1.6152699999999999E-4</v>
      </c>
      <c r="O324" s="83">
        <v>323</v>
      </c>
      <c r="P324" s="85">
        <v>3.2305300000000001E-4</v>
      </c>
      <c r="Q324" s="83">
        <v>323</v>
      </c>
      <c r="R324" s="85">
        <v>1.0001599999999999E-6</v>
      </c>
      <c r="S324" s="85">
        <v>9.7015099999999996E-7</v>
      </c>
    </row>
    <row r="325" spans="2:19" x14ac:dyDescent="0.2">
      <c r="B325" s="33"/>
      <c r="C325" s="80">
        <v>0.93300000000000005</v>
      </c>
      <c r="D325" s="80">
        <v>1320</v>
      </c>
      <c r="E325" s="80">
        <v>11</v>
      </c>
      <c r="F325" s="80">
        <v>1309</v>
      </c>
      <c r="G325" s="80">
        <v>22</v>
      </c>
      <c r="H325" s="80">
        <v>1331</v>
      </c>
      <c r="I325" s="80">
        <v>1.6528899999999999E-2</v>
      </c>
      <c r="J325" s="80">
        <v>1.6405699999999999E-2</v>
      </c>
      <c r="L325" s="83">
        <v>1</v>
      </c>
      <c r="M325" s="83">
        <v>324</v>
      </c>
      <c r="N325" s="85">
        <v>1.6228600000000001E-4</v>
      </c>
      <c r="O325" s="83">
        <v>324</v>
      </c>
      <c r="P325" s="85">
        <v>3.2457299999999998E-4</v>
      </c>
      <c r="Q325" s="83">
        <v>324</v>
      </c>
      <c r="R325" s="85">
        <v>1.0017699999999999E-6</v>
      </c>
      <c r="S325" s="85">
        <v>9.7015099999999996E-7</v>
      </c>
    </row>
    <row r="326" spans="2:19" x14ac:dyDescent="0.2">
      <c r="B326" s="33"/>
      <c r="C326" s="80">
        <v>0.93259999999999998</v>
      </c>
      <c r="D326" s="80">
        <v>1321</v>
      </c>
      <c r="E326" s="80">
        <v>11</v>
      </c>
      <c r="F326" s="80">
        <v>1310</v>
      </c>
      <c r="G326" s="80">
        <v>22</v>
      </c>
      <c r="H326" s="80">
        <v>1332</v>
      </c>
      <c r="I326" s="80">
        <v>1.65165E-2</v>
      </c>
      <c r="J326" s="80">
        <v>1.6405699999999999E-2</v>
      </c>
      <c r="L326" s="83">
        <v>1</v>
      </c>
      <c r="M326" s="83">
        <v>325</v>
      </c>
      <c r="N326" s="85">
        <v>1.6306E-4</v>
      </c>
      <c r="O326" s="83">
        <v>325</v>
      </c>
      <c r="P326" s="85">
        <v>3.2612E-4</v>
      </c>
      <c r="Q326" s="83">
        <v>325</v>
      </c>
      <c r="R326" s="85">
        <v>1.0034499999999999E-6</v>
      </c>
      <c r="S326" s="85">
        <v>9.7015099999999996E-7</v>
      </c>
    </row>
    <row r="327" spans="2:19" x14ac:dyDescent="0.2">
      <c r="B327" s="33"/>
      <c r="C327" s="80">
        <v>0.93140000000000001</v>
      </c>
      <c r="D327" s="80">
        <v>1322</v>
      </c>
      <c r="E327" s="80">
        <v>11</v>
      </c>
      <c r="F327" s="80">
        <v>1311</v>
      </c>
      <c r="G327" s="80">
        <v>22</v>
      </c>
      <c r="H327" s="80">
        <v>1333</v>
      </c>
      <c r="I327" s="80">
        <v>1.6504100000000001E-2</v>
      </c>
      <c r="J327" s="80">
        <v>1.6405699999999999E-2</v>
      </c>
      <c r="L327" s="83">
        <v>1</v>
      </c>
      <c r="M327" s="83">
        <v>326</v>
      </c>
      <c r="N327" s="85">
        <v>1.6384799999999999E-4</v>
      </c>
      <c r="O327" s="83">
        <v>326</v>
      </c>
      <c r="P327" s="85">
        <v>3.2769599999999999E-4</v>
      </c>
      <c r="Q327" s="83">
        <v>326</v>
      </c>
      <c r="R327" s="85">
        <v>1.0051999999999999E-6</v>
      </c>
      <c r="S327" s="85">
        <v>9.7015099999999996E-7</v>
      </c>
    </row>
    <row r="328" spans="2:19" x14ac:dyDescent="0.2">
      <c r="B328" s="33"/>
      <c r="C328" s="80">
        <v>0.93120000000000003</v>
      </c>
      <c r="D328" s="80">
        <v>1323</v>
      </c>
      <c r="E328" s="80">
        <v>11</v>
      </c>
      <c r="F328" s="80">
        <v>1312</v>
      </c>
      <c r="G328" s="80">
        <v>22</v>
      </c>
      <c r="H328" s="80">
        <v>1334</v>
      </c>
      <c r="I328" s="80">
        <v>1.6491800000000001E-2</v>
      </c>
      <c r="J328" s="80">
        <v>1.6405699999999999E-2</v>
      </c>
      <c r="L328" s="83">
        <v>1</v>
      </c>
      <c r="M328" s="83">
        <v>327</v>
      </c>
      <c r="N328" s="85">
        <v>1.6465100000000001E-4</v>
      </c>
      <c r="O328" s="83">
        <v>327</v>
      </c>
      <c r="P328" s="85">
        <v>3.29301E-4</v>
      </c>
      <c r="Q328" s="83">
        <v>327</v>
      </c>
      <c r="R328" s="85">
        <v>1.0070400000000001E-6</v>
      </c>
      <c r="S328" s="85">
        <v>9.7015099999999996E-7</v>
      </c>
    </row>
    <row r="329" spans="2:19" x14ac:dyDescent="0.2">
      <c r="B329" s="33"/>
      <c r="C329" s="80">
        <v>0.93110000000000004</v>
      </c>
      <c r="D329" s="80">
        <v>1324</v>
      </c>
      <c r="E329" s="80">
        <v>11</v>
      </c>
      <c r="F329" s="80">
        <v>1313</v>
      </c>
      <c r="G329" s="80">
        <v>22</v>
      </c>
      <c r="H329" s="80">
        <v>1335</v>
      </c>
      <c r="I329" s="80">
        <v>1.6479400000000002E-2</v>
      </c>
      <c r="J329" s="80">
        <v>1.6405699999999999E-2</v>
      </c>
      <c r="L329" s="83">
        <v>1</v>
      </c>
      <c r="M329" s="83">
        <v>328</v>
      </c>
      <c r="N329" s="85">
        <v>1.6546900000000001E-4</v>
      </c>
      <c r="O329" s="83">
        <v>328</v>
      </c>
      <c r="P329" s="85">
        <v>3.3093800000000002E-4</v>
      </c>
      <c r="Q329" s="83">
        <v>328</v>
      </c>
      <c r="R329" s="85">
        <v>1.00896E-6</v>
      </c>
      <c r="S329" s="85">
        <v>9.7015099999999996E-7</v>
      </c>
    </row>
    <row r="330" spans="2:19" x14ac:dyDescent="0.2">
      <c r="B330" s="33"/>
      <c r="C330" s="80">
        <v>0.93069999999999997</v>
      </c>
      <c r="D330" s="80">
        <v>1325</v>
      </c>
      <c r="E330" s="80">
        <v>11</v>
      </c>
      <c r="F330" s="80">
        <v>1314</v>
      </c>
      <c r="G330" s="80">
        <v>22</v>
      </c>
      <c r="H330" s="80">
        <v>1336</v>
      </c>
      <c r="I330" s="80">
        <v>1.6467099999999998E-2</v>
      </c>
      <c r="J330" s="80">
        <v>1.6405699999999999E-2</v>
      </c>
      <c r="L330" s="83">
        <v>1</v>
      </c>
      <c r="M330" s="83">
        <v>329</v>
      </c>
      <c r="N330" s="85">
        <v>1.6630400000000001E-4</v>
      </c>
      <c r="O330" s="83">
        <v>329</v>
      </c>
      <c r="P330" s="85">
        <v>3.3260700000000001E-4</v>
      </c>
      <c r="Q330" s="83">
        <v>329</v>
      </c>
      <c r="R330" s="85">
        <v>1.0109600000000001E-6</v>
      </c>
      <c r="S330" s="85">
        <v>9.7015099999999996E-7</v>
      </c>
    </row>
    <row r="331" spans="2:19" x14ac:dyDescent="0.2">
      <c r="B331" s="33"/>
      <c r="C331" s="80">
        <v>0.92989999999999995</v>
      </c>
      <c r="D331" s="80">
        <v>1326</v>
      </c>
      <c r="E331" s="80">
        <v>11</v>
      </c>
      <c r="F331" s="80">
        <v>1315</v>
      </c>
      <c r="G331" s="80">
        <v>22</v>
      </c>
      <c r="H331" s="80">
        <v>1337</v>
      </c>
      <c r="I331" s="80">
        <v>1.6454699999999999E-2</v>
      </c>
      <c r="J331" s="80">
        <v>1.6405699999999999E-2</v>
      </c>
      <c r="L331" s="83">
        <v>1</v>
      </c>
      <c r="M331" s="83">
        <v>330</v>
      </c>
      <c r="N331" s="85">
        <v>1.6715499999999999E-4</v>
      </c>
      <c r="O331" s="83">
        <v>330</v>
      </c>
      <c r="P331" s="85">
        <v>3.3430999999999999E-4</v>
      </c>
      <c r="Q331" s="83">
        <v>330</v>
      </c>
      <c r="R331" s="85">
        <v>1.01306E-6</v>
      </c>
      <c r="S331" s="85">
        <v>9.7015099999999996E-7</v>
      </c>
    </row>
    <row r="332" spans="2:19" x14ac:dyDescent="0.2">
      <c r="B332" s="33"/>
      <c r="C332" s="80">
        <v>0.92900000000000005</v>
      </c>
      <c r="D332" s="80">
        <v>1327</v>
      </c>
      <c r="E332" s="80">
        <v>11</v>
      </c>
      <c r="F332" s="80">
        <v>1316</v>
      </c>
      <c r="G332" s="80">
        <v>22</v>
      </c>
      <c r="H332" s="80">
        <v>1338</v>
      </c>
      <c r="I332" s="80">
        <v>1.6442499999999999E-2</v>
      </c>
      <c r="J332" s="80">
        <v>1.6405699999999999E-2</v>
      </c>
      <c r="L332" s="83">
        <v>1</v>
      </c>
      <c r="M332" s="83">
        <v>331</v>
      </c>
      <c r="N332" s="85">
        <v>1.6802399999999999E-4</v>
      </c>
      <c r="O332" s="83">
        <v>331</v>
      </c>
      <c r="P332" s="85">
        <v>3.3604899999999999E-4</v>
      </c>
      <c r="Q332" s="83">
        <v>331</v>
      </c>
      <c r="R332" s="85">
        <v>1.0152499999999999E-6</v>
      </c>
      <c r="S332" s="85">
        <v>9.7015099999999996E-7</v>
      </c>
    </row>
    <row r="333" spans="2:19" x14ac:dyDescent="0.2">
      <c r="B333" s="33"/>
      <c r="C333" s="80">
        <v>0.92830000000000001</v>
      </c>
      <c r="D333" s="80">
        <v>1328</v>
      </c>
      <c r="E333" s="80">
        <v>11</v>
      </c>
      <c r="F333" s="80">
        <v>1317</v>
      </c>
      <c r="G333" s="80">
        <v>22</v>
      </c>
      <c r="H333" s="80">
        <v>1339</v>
      </c>
      <c r="I333" s="80">
        <v>1.6430199999999999E-2</v>
      </c>
      <c r="J333" s="80">
        <v>1.6405699999999999E-2</v>
      </c>
      <c r="L333" s="83">
        <v>1</v>
      </c>
      <c r="M333" s="83">
        <v>332</v>
      </c>
      <c r="N333" s="85">
        <v>1.6891200000000001E-4</v>
      </c>
      <c r="O333" s="83">
        <v>332</v>
      </c>
      <c r="P333" s="85">
        <v>3.3782400000000002E-4</v>
      </c>
      <c r="Q333" s="83">
        <v>332</v>
      </c>
      <c r="R333" s="85">
        <v>1.01754E-6</v>
      </c>
      <c r="S333" s="85">
        <v>9.7015099999999996E-7</v>
      </c>
    </row>
    <row r="334" spans="2:19" x14ac:dyDescent="0.2">
      <c r="B334" s="33"/>
      <c r="C334" s="80">
        <v>0.92810000000000004</v>
      </c>
      <c r="D334" s="80">
        <v>1330</v>
      </c>
      <c r="E334" s="80">
        <v>11</v>
      </c>
      <c r="F334" s="80">
        <v>1319</v>
      </c>
      <c r="G334" s="80">
        <v>22</v>
      </c>
      <c r="H334" s="80">
        <v>1341</v>
      </c>
      <c r="I334" s="80">
        <v>1.6405699999999999E-2</v>
      </c>
      <c r="J334" s="80">
        <v>1.6405699999999999E-2</v>
      </c>
      <c r="L334" s="83">
        <v>1</v>
      </c>
      <c r="M334" s="83">
        <v>333</v>
      </c>
      <c r="N334" s="85">
        <v>1.6981799999999999E-4</v>
      </c>
      <c r="O334" s="83">
        <v>333</v>
      </c>
      <c r="P334" s="85">
        <v>3.39637E-4</v>
      </c>
      <c r="Q334" s="83">
        <v>333</v>
      </c>
      <c r="R334" s="85">
        <v>1.0199299999999999E-6</v>
      </c>
      <c r="S334" s="85">
        <v>9.7015099999999996E-7</v>
      </c>
    </row>
    <row r="335" spans="2:19" x14ac:dyDescent="0.2">
      <c r="B335" s="33"/>
      <c r="C335" s="80">
        <v>0.92779999999999996</v>
      </c>
      <c r="D335" s="80">
        <v>1330</v>
      </c>
      <c r="E335" s="80">
        <v>12</v>
      </c>
      <c r="F335" s="80">
        <v>1318</v>
      </c>
      <c r="G335" s="80">
        <v>24</v>
      </c>
      <c r="H335" s="80">
        <v>1342</v>
      </c>
      <c r="I335" s="80">
        <v>1.7883799999999998E-2</v>
      </c>
      <c r="J335" s="80">
        <v>1.7870400000000002E-2</v>
      </c>
      <c r="L335" s="83">
        <v>1</v>
      </c>
      <c r="M335" s="83">
        <v>334</v>
      </c>
      <c r="N335" s="85">
        <v>1.7074500000000001E-4</v>
      </c>
      <c r="O335" s="83">
        <v>334</v>
      </c>
      <c r="P335" s="85">
        <v>3.4149000000000001E-4</v>
      </c>
      <c r="Q335" s="83">
        <v>334</v>
      </c>
      <c r="R335" s="85">
        <v>1.0224200000000001E-6</v>
      </c>
      <c r="S335" s="85">
        <v>9.7015099999999996E-7</v>
      </c>
    </row>
    <row r="336" spans="2:19" x14ac:dyDescent="0.2">
      <c r="B336" s="33"/>
      <c r="C336" s="80">
        <v>0.92720000000000002</v>
      </c>
      <c r="D336" s="80">
        <v>1331</v>
      </c>
      <c r="E336" s="80">
        <v>12</v>
      </c>
      <c r="F336" s="80">
        <v>1319</v>
      </c>
      <c r="G336" s="80">
        <v>24</v>
      </c>
      <c r="H336" s="80">
        <v>1343</v>
      </c>
      <c r="I336" s="80">
        <v>1.7870400000000002E-2</v>
      </c>
      <c r="J336" s="80">
        <v>1.7870400000000002E-2</v>
      </c>
      <c r="L336" s="83">
        <v>1</v>
      </c>
      <c r="M336" s="83">
        <v>335</v>
      </c>
      <c r="N336" s="85">
        <v>1.7169200000000001E-4</v>
      </c>
      <c r="O336" s="83">
        <v>335</v>
      </c>
      <c r="P336" s="85">
        <v>3.4338400000000002E-4</v>
      </c>
      <c r="Q336" s="83">
        <v>335</v>
      </c>
      <c r="R336" s="85">
        <v>1.0250299999999999E-6</v>
      </c>
      <c r="S336" s="85">
        <v>9.7015099999999996E-7</v>
      </c>
    </row>
    <row r="337" spans="2:19" x14ac:dyDescent="0.2">
      <c r="B337" s="33"/>
      <c r="C337" s="80">
        <v>0.92700000000000005</v>
      </c>
      <c r="D337" s="80">
        <v>1331</v>
      </c>
      <c r="E337" s="80">
        <v>13</v>
      </c>
      <c r="F337" s="80">
        <v>1318</v>
      </c>
      <c r="G337" s="80">
        <v>26</v>
      </c>
      <c r="H337" s="80">
        <v>1344</v>
      </c>
      <c r="I337" s="80">
        <v>1.93452E-2</v>
      </c>
      <c r="J337" s="80">
        <v>1.9075600000000002E-2</v>
      </c>
      <c r="L337" s="83">
        <v>1</v>
      </c>
      <c r="M337" s="83">
        <v>336</v>
      </c>
      <c r="N337" s="85">
        <v>1.7266100000000001E-4</v>
      </c>
      <c r="O337" s="83">
        <v>336</v>
      </c>
      <c r="P337" s="85">
        <v>3.45321E-4</v>
      </c>
      <c r="Q337" s="83">
        <v>336</v>
      </c>
      <c r="R337" s="85">
        <v>1.02774E-6</v>
      </c>
      <c r="S337" s="85">
        <v>9.7015099999999996E-7</v>
      </c>
    </row>
    <row r="338" spans="2:19" x14ac:dyDescent="0.2">
      <c r="B338" s="33"/>
      <c r="C338" s="80">
        <v>0.92659999999999998</v>
      </c>
      <c r="D338" s="80">
        <v>1332</v>
      </c>
      <c r="E338" s="80">
        <v>13</v>
      </c>
      <c r="F338" s="80">
        <v>1319</v>
      </c>
      <c r="G338" s="80">
        <v>26</v>
      </c>
      <c r="H338" s="80">
        <v>1345</v>
      </c>
      <c r="I338" s="80">
        <v>1.9330900000000002E-2</v>
      </c>
      <c r="J338" s="80">
        <v>1.9075600000000002E-2</v>
      </c>
      <c r="L338" s="83">
        <v>1</v>
      </c>
      <c r="M338" s="83">
        <v>337</v>
      </c>
      <c r="N338" s="85">
        <v>1.73652E-4</v>
      </c>
      <c r="O338" s="83">
        <v>337</v>
      </c>
      <c r="P338" s="85">
        <v>3.4730299999999998E-4</v>
      </c>
      <c r="Q338" s="83">
        <v>337</v>
      </c>
      <c r="R338" s="85">
        <v>1.0305699999999999E-6</v>
      </c>
      <c r="S338" s="85">
        <v>9.7015099999999996E-7</v>
      </c>
    </row>
    <row r="339" spans="2:19" x14ac:dyDescent="0.2">
      <c r="B339" s="33"/>
      <c r="C339" s="80">
        <v>0.92589999999999995</v>
      </c>
      <c r="D339" s="80">
        <v>1333</v>
      </c>
      <c r="E339" s="80">
        <v>13</v>
      </c>
      <c r="F339" s="80">
        <v>1320</v>
      </c>
      <c r="G339" s="80">
        <v>26</v>
      </c>
      <c r="H339" s="80">
        <v>1346</v>
      </c>
      <c r="I339" s="80">
        <v>1.93165E-2</v>
      </c>
      <c r="J339" s="80">
        <v>1.9075600000000002E-2</v>
      </c>
      <c r="L339" s="83">
        <v>1</v>
      </c>
      <c r="M339" s="83">
        <v>338</v>
      </c>
      <c r="N339" s="85">
        <v>1.74666E-4</v>
      </c>
      <c r="O339" s="83">
        <v>338</v>
      </c>
      <c r="P339" s="85">
        <v>3.49332E-4</v>
      </c>
      <c r="Q339" s="83">
        <v>338</v>
      </c>
      <c r="R339" s="85">
        <v>1.0335299999999999E-6</v>
      </c>
      <c r="S339" s="85">
        <v>9.7015099999999996E-7</v>
      </c>
    </row>
    <row r="340" spans="2:19" x14ac:dyDescent="0.2">
      <c r="B340" s="33"/>
      <c r="C340" s="80">
        <v>0.92379999999999995</v>
      </c>
      <c r="D340" s="80">
        <v>1335</v>
      </c>
      <c r="E340" s="80">
        <v>13</v>
      </c>
      <c r="F340" s="80">
        <v>1322</v>
      </c>
      <c r="G340" s="80">
        <v>26</v>
      </c>
      <c r="H340" s="80">
        <v>1348</v>
      </c>
      <c r="I340" s="80">
        <v>1.9287800000000001E-2</v>
      </c>
      <c r="J340" s="80">
        <v>1.9075600000000002E-2</v>
      </c>
      <c r="L340" s="83">
        <v>1</v>
      </c>
      <c r="M340" s="83">
        <v>339</v>
      </c>
      <c r="N340" s="85">
        <v>1.75704E-4</v>
      </c>
      <c r="O340" s="83">
        <v>339</v>
      </c>
      <c r="P340" s="85">
        <v>3.5140799999999999E-4</v>
      </c>
      <c r="Q340" s="83">
        <v>339</v>
      </c>
      <c r="R340" s="85">
        <v>1.0366E-6</v>
      </c>
      <c r="S340" s="85">
        <v>9.7015099999999996E-7</v>
      </c>
    </row>
    <row r="341" spans="2:19" x14ac:dyDescent="0.2">
      <c r="B341" s="33"/>
      <c r="C341" s="80">
        <v>0.9234</v>
      </c>
      <c r="D341" s="80">
        <v>1336</v>
      </c>
      <c r="E341" s="80">
        <v>13</v>
      </c>
      <c r="F341" s="80">
        <v>1323</v>
      </c>
      <c r="G341" s="80">
        <v>26</v>
      </c>
      <c r="H341" s="80">
        <v>1349</v>
      </c>
      <c r="I341" s="80">
        <v>1.9273499999999999E-2</v>
      </c>
      <c r="J341" s="80">
        <v>1.9075600000000002E-2</v>
      </c>
      <c r="L341" s="83">
        <v>1</v>
      </c>
      <c r="M341" s="83">
        <v>340</v>
      </c>
      <c r="N341" s="85">
        <v>1.76768E-4</v>
      </c>
      <c r="O341" s="83">
        <v>340</v>
      </c>
      <c r="P341" s="85">
        <v>3.53536E-4</v>
      </c>
      <c r="Q341" s="83">
        <v>340</v>
      </c>
      <c r="R341" s="85">
        <v>1.03981E-6</v>
      </c>
      <c r="S341" s="85">
        <v>9.7015099999999996E-7</v>
      </c>
    </row>
    <row r="342" spans="2:19" x14ac:dyDescent="0.2">
      <c r="B342" s="33"/>
      <c r="C342" s="80">
        <v>0.92279999999999995</v>
      </c>
      <c r="D342" s="80">
        <v>1337</v>
      </c>
      <c r="E342" s="80">
        <v>13</v>
      </c>
      <c r="F342" s="80">
        <v>1324</v>
      </c>
      <c r="G342" s="80">
        <v>26</v>
      </c>
      <c r="H342" s="80">
        <v>1350</v>
      </c>
      <c r="I342" s="80">
        <v>1.92593E-2</v>
      </c>
      <c r="J342" s="80">
        <v>1.9075600000000002E-2</v>
      </c>
      <c r="L342" s="83">
        <v>1</v>
      </c>
      <c r="M342" s="83">
        <v>341</v>
      </c>
      <c r="N342" s="85">
        <v>1.77858E-4</v>
      </c>
      <c r="O342" s="83">
        <v>341</v>
      </c>
      <c r="P342" s="85">
        <v>3.5571499999999999E-4</v>
      </c>
      <c r="Q342" s="83">
        <v>341</v>
      </c>
      <c r="R342" s="85">
        <v>1.0431499999999999E-6</v>
      </c>
      <c r="S342" s="85">
        <v>9.7015099999999996E-7</v>
      </c>
    </row>
    <row r="343" spans="2:19" x14ac:dyDescent="0.2">
      <c r="B343" s="33"/>
      <c r="C343" s="80">
        <v>0.92249999999999999</v>
      </c>
      <c r="D343" s="80">
        <v>1338</v>
      </c>
      <c r="E343" s="80">
        <v>13</v>
      </c>
      <c r="F343" s="80">
        <v>1325</v>
      </c>
      <c r="G343" s="80">
        <v>26</v>
      </c>
      <c r="H343" s="80">
        <v>1351</v>
      </c>
      <c r="I343" s="80">
        <v>1.9245000000000002E-2</v>
      </c>
      <c r="J343" s="80">
        <v>1.9075600000000002E-2</v>
      </c>
      <c r="L343" s="83">
        <v>1</v>
      </c>
      <c r="M343" s="83">
        <v>342</v>
      </c>
      <c r="N343" s="85">
        <v>1.7897400000000001E-4</v>
      </c>
      <c r="O343" s="83">
        <v>342</v>
      </c>
      <c r="P343" s="85">
        <v>3.5794899999999998E-4</v>
      </c>
      <c r="Q343" s="83">
        <v>342</v>
      </c>
      <c r="R343" s="85">
        <v>1.04663E-6</v>
      </c>
      <c r="S343" s="85">
        <v>9.7015099999999996E-7</v>
      </c>
    </row>
    <row r="344" spans="2:19" x14ac:dyDescent="0.2">
      <c r="B344" s="33"/>
      <c r="C344" s="80">
        <v>0.9224</v>
      </c>
      <c r="D344" s="80">
        <v>1339</v>
      </c>
      <c r="E344" s="80">
        <v>13</v>
      </c>
      <c r="F344" s="80">
        <v>1326</v>
      </c>
      <c r="G344" s="80">
        <v>26</v>
      </c>
      <c r="H344" s="80">
        <v>1352</v>
      </c>
      <c r="I344" s="80">
        <v>1.9230799999999999E-2</v>
      </c>
      <c r="J344" s="80">
        <v>1.9075600000000002E-2</v>
      </c>
      <c r="L344" s="83">
        <v>1</v>
      </c>
      <c r="M344" s="83">
        <v>343</v>
      </c>
      <c r="N344" s="85">
        <v>1.8011899999999999E-4</v>
      </c>
      <c r="O344" s="83">
        <v>343</v>
      </c>
      <c r="P344" s="85">
        <v>3.6023899999999999E-4</v>
      </c>
      <c r="Q344" s="83">
        <v>343</v>
      </c>
      <c r="R344" s="85">
        <v>1.0502600000000001E-6</v>
      </c>
      <c r="S344" s="85">
        <v>9.7015099999999996E-7</v>
      </c>
    </row>
    <row r="345" spans="2:19" x14ac:dyDescent="0.2">
      <c r="B345" s="33"/>
      <c r="C345" s="80">
        <v>0.92159999999999997</v>
      </c>
      <c r="D345" s="80">
        <v>1341</v>
      </c>
      <c r="E345" s="80">
        <v>13</v>
      </c>
      <c r="F345" s="80">
        <v>1328</v>
      </c>
      <c r="G345" s="80">
        <v>26</v>
      </c>
      <c r="H345" s="80">
        <v>1354</v>
      </c>
      <c r="I345" s="80">
        <v>1.9202400000000001E-2</v>
      </c>
      <c r="J345" s="80">
        <v>1.9075600000000002E-2</v>
      </c>
      <c r="L345" s="83">
        <v>1</v>
      </c>
      <c r="M345" s="83">
        <v>344</v>
      </c>
      <c r="N345" s="85">
        <v>1.81294E-4</v>
      </c>
      <c r="O345" s="83">
        <v>344</v>
      </c>
      <c r="P345" s="85">
        <v>3.6258699999999999E-4</v>
      </c>
      <c r="Q345" s="83">
        <v>344</v>
      </c>
      <c r="R345" s="85">
        <v>1.05403E-6</v>
      </c>
      <c r="S345" s="85">
        <v>9.7015099999999996E-7</v>
      </c>
    </row>
    <row r="346" spans="2:19" x14ac:dyDescent="0.2">
      <c r="B346" s="33"/>
      <c r="C346" s="80">
        <v>0.92090000000000005</v>
      </c>
      <c r="D346" s="80">
        <v>1342</v>
      </c>
      <c r="E346" s="80">
        <v>13</v>
      </c>
      <c r="F346" s="80">
        <v>1329</v>
      </c>
      <c r="G346" s="80">
        <v>26</v>
      </c>
      <c r="H346" s="80">
        <v>1355</v>
      </c>
      <c r="I346" s="80">
        <v>1.9188199999999999E-2</v>
      </c>
      <c r="J346" s="80">
        <v>1.9075600000000002E-2</v>
      </c>
      <c r="L346" s="83">
        <v>1</v>
      </c>
      <c r="M346" s="83">
        <v>345</v>
      </c>
      <c r="N346" s="85">
        <v>1.8249800000000001E-4</v>
      </c>
      <c r="O346" s="83">
        <v>345</v>
      </c>
      <c r="P346" s="85">
        <v>3.6499600000000003E-4</v>
      </c>
      <c r="Q346" s="83">
        <v>345</v>
      </c>
      <c r="R346" s="85">
        <v>1.05796E-6</v>
      </c>
      <c r="S346" s="85">
        <v>9.7015099999999996E-7</v>
      </c>
    </row>
    <row r="347" spans="2:19" x14ac:dyDescent="0.2">
      <c r="B347" s="33"/>
      <c r="C347" s="80">
        <v>0.92069999999999996</v>
      </c>
      <c r="D347" s="80">
        <v>1343</v>
      </c>
      <c r="E347" s="80">
        <v>13</v>
      </c>
      <c r="F347" s="80">
        <v>1330</v>
      </c>
      <c r="G347" s="80">
        <v>26</v>
      </c>
      <c r="H347" s="80">
        <v>1356</v>
      </c>
      <c r="I347" s="80">
        <v>1.9174E-2</v>
      </c>
      <c r="J347" s="80">
        <v>1.9075600000000002E-2</v>
      </c>
      <c r="L347" s="83">
        <v>1</v>
      </c>
      <c r="M347" s="83">
        <v>346</v>
      </c>
      <c r="N347" s="85">
        <v>1.8373400000000001E-4</v>
      </c>
      <c r="O347" s="83">
        <v>346</v>
      </c>
      <c r="P347" s="85">
        <v>3.6746800000000003E-4</v>
      </c>
      <c r="Q347" s="83">
        <v>346</v>
      </c>
      <c r="R347" s="85">
        <v>1.0620500000000001E-6</v>
      </c>
      <c r="S347" s="85">
        <v>9.7015099999999996E-7</v>
      </c>
    </row>
    <row r="348" spans="2:19" x14ac:dyDescent="0.2">
      <c r="B348" s="33"/>
      <c r="C348" s="80">
        <v>0.92049999999999998</v>
      </c>
      <c r="D348" s="80">
        <v>1344</v>
      </c>
      <c r="E348" s="80">
        <v>13</v>
      </c>
      <c r="F348" s="80">
        <v>1331</v>
      </c>
      <c r="G348" s="80">
        <v>26</v>
      </c>
      <c r="H348" s="80">
        <v>1357</v>
      </c>
      <c r="I348" s="80">
        <v>1.9159900000000001E-2</v>
      </c>
      <c r="J348" s="80">
        <v>1.9075600000000002E-2</v>
      </c>
      <c r="L348" s="83">
        <v>1</v>
      </c>
      <c r="M348" s="83">
        <v>347</v>
      </c>
      <c r="N348" s="85">
        <v>1.8500299999999999E-4</v>
      </c>
      <c r="O348" s="83">
        <v>347</v>
      </c>
      <c r="P348" s="85">
        <v>3.7000599999999998E-4</v>
      </c>
      <c r="Q348" s="83">
        <v>347</v>
      </c>
      <c r="R348" s="85">
        <v>1.0663000000000001E-6</v>
      </c>
      <c r="S348" s="85">
        <v>9.7015099999999996E-7</v>
      </c>
    </row>
    <row r="349" spans="2:19" x14ac:dyDescent="0.2">
      <c r="B349" s="33"/>
      <c r="C349" s="80">
        <v>0.92020000000000002</v>
      </c>
      <c r="D349" s="80">
        <v>1345</v>
      </c>
      <c r="E349" s="80">
        <v>13</v>
      </c>
      <c r="F349" s="80">
        <v>1332</v>
      </c>
      <c r="G349" s="80">
        <v>26</v>
      </c>
      <c r="H349" s="80">
        <v>1358</v>
      </c>
      <c r="I349" s="80">
        <v>1.9145800000000001E-2</v>
      </c>
      <c r="J349" s="80">
        <v>1.9075600000000002E-2</v>
      </c>
      <c r="L349" s="83">
        <v>1</v>
      </c>
      <c r="M349" s="83">
        <v>348</v>
      </c>
      <c r="N349" s="85">
        <v>1.86305E-4</v>
      </c>
      <c r="O349" s="83">
        <v>348</v>
      </c>
      <c r="P349" s="85">
        <v>3.7261100000000001E-4</v>
      </c>
      <c r="Q349" s="83">
        <v>348</v>
      </c>
      <c r="R349" s="85">
        <v>1.0707200000000001E-6</v>
      </c>
      <c r="S349" s="85">
        <v>9.7015099999999996E-7</v>
      </c>
    </row>
    <row r="350" spans="2:19" x14ac:dyDescent="0.2">
      <c r="B350" s="33"/>
      <c r="C350" s="80">
        <v>0.92010000000000003</v>
      </c>
      <c r="D350" s="80">
        <v>1346</v>
      </c>
      <c r="E350" s="80">
        <v>13</v>
      </c>
      <c r="F350" s="80">
        <v>1333</v>
      </c>
      <c r="G350" s="80">
        <v>26</v>
      </c>
      <c r="H350" s="80">
        <v>1359</v>
      </c>
      <c r="I350" s="80">
        <v>1.9131700000000001E-2</v>
      </c>
      <c r="J350" s="80">
        <v>1.9075600000000002E-2</v>
      </c>
      <c r="L350" s="83">
        <v>1</v>
      </c>
      <c r="M350" s="83">
        <v>349</v>
      </c>
      <c r="N350" s="85">
        <v>1.8764300000000001E-4</v>
      </c>
      <c r="O350" s="83">
        <v>349</v>
      </c>
      <c r="P350" s="85">
        <v>3.7528600000000001E-4</v>
      </c>
      <c r="Q350" s="83">
        <v>349</v>
      </c>
      <c r="R350" s="85">
        <v>1.07532E-6</v>
      </c>
      <c r="S350" s="85">
        <v>9.7015099999999996E-7</v>
      </c>
    </row>
    <row r="351" spans="2:19" x14ac:dyDescent="0.2">
      <c r="B351" s="33"/>
      <c r="C351" s="80">
        <v>0.91869999999999996</v>
      </c>
      <c r="D351" s="80">
        <v>1347</v>
      </c>
      <c r="E351" s="80">
        <v>13</v>
      </c>
      <c r="F351" s="80">
        <v>1334</v>
      </c>
      <c r="G351" s="80">
        <v>26</v>
      </c>
      <c r="H351" s="80">
        <v>1360</v>
      </c>
      <c r="I351" s="80">
        <v>1.9117599999999998E-2</v>
      </c>
      <c r="J351" s="80">
        <v>1.9075600000000002E-2</v>
      </c>
      <c r="L351" s="83">
        <v>1</v>
      </c>
      <c r="M351" s="83">
        <v>350</v>
      </c>
      <c r="N351" s="85">
        <v>1.8901700000000001E-4</v>
      </c>
      <c r="O351" s="83">
        <v>350</v>
      </c>
      <c r="P351" s="85">
        <v>3.7803499999999998E-4</v>
      </c>
      <c r="Q351" s="83">
        <v>350</v>
      </c>
      <c r="R351" s="85">
        <v>1.0801E-6</v>
      </c>
      <c r="S351" s="85">
        <v>9.7015099999999996E-7</v>
      </c>
    </row>
    <row r="352" spans="2:19" x14ac:dyDescent="0.2">
      <c r="B352" s="33"/>
      <c r="C352" s="80">
        <v>0.91810000000000003</v>
      </c>
      <c r="D352" s="80">
        <v>1348</v>
      </c>
      <c r="E352" s="80">
        <v>13</v>
      </c>
      <c r="F352" s="80">
        <v>1335</v>
      </c>
      <c r="G352" s="80">
        <v>26</v>
      </c>
      <c r="H352" s="80">
        <v>1361</v>
      </c>
      <c r="I352" s="80">
        <v>1.9103599999999998E-2</v>
      </c>
      <c r="J352" s="80">
        <v>1.9075600000000002E-2</v>
      </c>
      <c r="L352" s="83">
        <v>1</v>
      </c>
      <c r="M352" s="83">
        <v>351</v>
      </c>
      <c r="N352" s="85">
        <v>1.9042899999999999E-4</v>
      </c>
      <c r="O352" s="83">
        <v>351</v>
      </c>
      <c r="P352" s="85">
        <v>3.8085899999999999E-4</v>
      </c>
      <c r="Q352" s="83">
        <v>351</v>
      </c>
      <c r="R352" s="85">
        <v>1.08507E-6</v>
      </c>
      <c r="S352" s="85">
        <v>9.7015099999999996E-7</v>
      </c>
    </row>
    <row r="353" spans="2:19" x14ac:dyDescent="0.2">
      <c r="B353" s="33"/>
      <c r="C353" s="80">
        <v>0.91790000000000005</v>
      </c>
      <c r="D353" s="80">
        <v>1349</v>
      </c>
      <c r="E353" s="80">
        <v>13</v>
      </c>
      <c r="F353" s="80">
        <v>1336</v>
      </c>
      <c r="G353" s="80">
        <v>26</v>
      </c>
      <c r="H353" s="80">
        <v>1362</v>
      </c>
      <c r="I353" s="80">
        <v>1.9089600000000002E-2</v>
      </c>
      <c r="J353" s="80">
        <v>1.9075600000000002E-2</v>
      </c>
      <c r="L353" s="83">
        <v>1</v>
      </c>
      <c r="M353" s="83">
        <v>352</v>
      </c>
      <c r="N353" s="85">
        <v>1.9188000000000001E-4</v>
      </c>
      <c r="O353" s="83">
        <v>352</v>
      </c>
      <c r="P353" s="85">
        <v>3.8376099999999999E-4</v>
      </c>
      <c r="Q353" s="83">
        <v>352</v>
      </c>
      <c r="R353" s="85">
        <v>1.0902299999999999E-6</v>
      </c>
      <c r="S353" s="85">
        <v>9.7015099999999996E-7</v>
      </c>
    </row>
    <row r="354" spans="2:19" x14ac:dyDescent="0.2">
      <c r="B354" s="33"/>
      <c r="C354" s="80">
        <v>0.91759999999999997</v>
      </c>
      <c r="D354" s="80">
        <v>1350</v>
      </c>
      <c r="E354" s="80">
        <v>13</v>
      </c>
      <c r="F354" s="80">
        <v>1337</v>
      </c>
      <c r="G354" s="80">
        <v>26</v>
      </c>
      <c r="H354" s="80">
        <v>1363</v>
      </c>
      <c r="I354" s="80">
        <v>1.9075600000000002E-2</v>
      </c>
      <c r="J354" s="80">
        <v>1.9075600000000002E-2</v>
      </c>
      <c r="L354" s="83">
        <v>1</v>
      </c>
      <c r="M354" s="83">
        <v>353</v>
      </c>
      <c r="N354" s="85">
        <v>1.93372E-4</v>
      </c>
      <c r="O354" s="83">
        <v>353</v>
      </c>
      <c r="P354" s="85">
        <v>3.8674400000000001E-4</v>
      </c>
      <c r="Q354" s="83">
        <v>353</v>
      </c>
      <c r="R354" s="85">
        <v>1.0955900000000001E-6</v>
      </c>
      <c r="S354" s="85">
        <v>9.7015099999999996E-7</v>
      </c>
    </row>
    <row r="355" spans="2:19" x14ac:dyDescent="0.2">
      <c r="B355" s="33"/>
      <c r="C355" s="80">
        <v>0.91739999999999999</v>
      </c>
      <c r="D355" s="80">
        <v>1351</v>
      </c>
      <c r="E355" s="80">
        <v>14</v>
      </c>
      <c r="F355" s="80">
        <v>1337</v>
      </c>
      <c r="G355" s="80">
        <v>28</v>
      </c>
      <c r="H355" s="80">
        <v>1365</v>
      </c>
      <c r="I355" s="80">
        <v>2.0512800000000001E-2</v>
      </c>
      <c r="J355" s="80">
        <v>1.9858199999999999E-2</v>
      </c>
      <c r="L355" s="83">
        <v>1</v>
      </c>
      <c r="M355" s="83">
        <v>354</v>
      </c>
      <c r="N355" s="85">
        <v>1.9490600000000001E-4</v>
      </c>
      <c r="O355" s="83">
        <v>354</v>
      </c>
      <c r="P355" s="85">
        <v>3.89811E-4</v>
      </c>
      <c r="Q355" s="83">
        <v>354</v>
      </c>
      <c r="R355" s="85">
        <v>1.1011600000000001E-6</v>
      </c>
      <c r="S355" s="85">
        <v>9.7015099999999996E-7</v>
      </c>
    </row>
    <row r="356" spans="2:19" x14ac:dyDescent="0.2">
      <c r="B356" s="33"/>
      <c r="C356" s="80">
        <v>0.91710000000000003</v>
      </c>
      <c r="D356" s="80">
        <v>1352</v>
      </c>
      <c r="E356" s="80">
        <v>14</v>
      </c>
      <c r="F356" s="80">
        <v>1338</v>
      </c>
      <c r="G356" s="80">
        <v>28</v>
      </c>
      <c r="H356" s="80">
        <v>1366</v>
      </c>
      <c r="I356" s="80">
        <v>2.04978E-2</v>
      </c>
      <c r="J356" s="80">
        <v>1.9858199999999999E-2</v>
      </c>
      <c r="L356" s="83">
        <v>1</v>
      </c>
      <c r="M356" s="83">
        <v>355</v>
      </c>
      <c r="N356" s="85">
        <v>1.9648300000000001E-4</v>
      </c>
      <c r="O356" s="83">
        <v>355</v>
      </c>
      <c r="P356" s="85">
        <v>3.92965E-4</v>
      </c>
      <c r="Q356" s="83">
        <v>355</v>
      </c>
      <c r="R356" s="85">
        <v>1.10694E-6</v>
      </c>
      <c r="S356" s="85">
        <v>9.7015099999999996E-7</v>
      </c>
    </row>
    <row r="357" spans="2:19" x14ac:dyDescent="0.2">
      <c r="B357" s="33"/>
      <c r="C357" s="80">
        <v>0.91620000000000001</v>
      </c>
      <c r="D357" s="80">
        <v>1353</v>
      </c>
      <c r="E357" s="80">
        <v>14</v>
      </c>
      <c r="F357" s="80">
        <v>1339</v>
      </c>
      <c r="G357" s="80">
        <v>28</v>
      </c>
      <c r="H357" s="80">
        <v>1367</v>
      </c>
      <c r="I357" s="80">
        <v>2.0482799999999999E-2</v>
      </c>
      <c r="J357" s="80">
        <v>1.9858199999999999E-2</v>
      </c>
      <c r="L357" s="83">
        <v>1</v>
      </c>
      <c r="M357" s="83">
        <v>356</v>
      </c>
      <c r="N357" s="85">
        <v>1.9810499999999999E-4</v>
      </c>
      <c r="O357" s="83">
        <v>356</v>
      </c>
      <c r="P357" s="85">
        <v>3.9620900000000001E-4</v>
      </c>
      <c r="Q357" s="83">
        <v>356</v>
      </c>
      <c r="R357" s="85">
        <v>1.1129500000000001E-6</v>
      </c>
      <c r="S357" s="85">
        <v>9.7015099999999996E-7</v>
      </c>
    </row>
    <row r="358" spans="2:19" x14ac:dyDescent="0.2">
      <c r="B358" s="33"/>
      <c r="C358" s="80">
        <v>0.91559999999999997</v>
      </c>
      <c r="D358" s="80">
        <v>1354</v>
      </c>
      <c r="E358" s="80">
        <v>14</v>
      </c>
      <c r="F358" s="80">
        <v>1340</v>
      </c>
      <c r="G358" s="80">
        <v>28</v>
      </c>
      <c r="H358" s="80">
        <v>1368</v>
      </c>
      <c r="I358" s="80">
        <v>2.0467800000000001E-2</v>
      </c>
      <c r="J358" s="80">
        <v>1.9858199999999999E-2</v>
      </c>
      <c r="L358" s="83">
        <v>1</v>
      </c>
      <c r="M358" s="83">
        <v>357</v>
      </c>
      <c r="N358" s="85">
        <v>1.9977300000000001E-4</v>
      </c>
      <c r="O358" s="83">
        <v>357</v>
      </c>
      <c r="P358" s="85">
        <v>3.9954699999999999E-4</v>
      </c>
      <c r="Q358" s="83">
        <v>357</v>
      </c>
      <c r="R358" s="85">
        <v>1.1191800000000001E-6</v>
      </c>
      <c r="S358" s="85">
        <v>9.7015099999999996E-7</v>
      </c>
    </row>
    <row r="359" spans="2:19" x14ac:dyDescent="0.2">
      <c r="B359" s="33"/>
      <c r="C359" s="80">
        <v>0.9153</v>
      </c>
      <c r="D359" s="80">
        <v>1355</v>
      </c>
      <c r="E359" s="80">
        <v>14</v>
      </c>
      <c r="F359" s="80">
        <v>1341</v>
      </c>
      <c r="G359" s="80">
        <v>28</v>
      </c>
      <c r="H359" s="80">
        <v>1369</v>
      </c>
      <c r="I359" s="80">
        <v>2.04529E-2</v>
      </c>
      <c r="J359" s="80">
        <v>1.9858199999999999E-2</v>
      </c>
      <c r="L359" s="83">
        <v>1</v>
      </c>
      <c r="M359" s="83">
        <v>358</v>
      </c>
      <c r="N359" s="85">
        <v>2.0149E-4</v>
      </c>
      <c r="O359" s="83">
        <v>358</v>
      </c>
      <c r="P359" s="85">
        <v>4.0297999999999999E-4</v>
      </c>
      <c r="Q359" s="83">
        <v>358</v>
      </c>
      <c r="R359" s="85">
        <v>1.1256399999999999E-6</v>
      </c>
      <c r="S359" s="85">
        <v>9.7015099999999996E-7</v>
      </c>
    </row>
    <row r="360" spans="2:19" x14ac:dyDescent="0.2">
      <c r="B360" s="33"/>
      <c r="C360" s="80">
        <v>0.91510000000000002</v>
      </c>
      <c r="D360" s="80">
        <v>1356</v>
      </c>
      <c r="E360" s="80">
        <v>14</v>
      </c>
      <c r="F360" s="80">
        <v>1342</v>
      </c>
      <c r="G360" s="80">
        <v>28</v>
      </c>
      <c r="H360" s="80">
        <v>1370</v>
      </c>
      <c r="I360" s="80">
        <v>2.0438000000000001E-2</v>
      </c>
      <c r="J360" s="80">
        <v>1.9858199999999999E-2</v>
      </c>
      <c r="L360" s="83">
        <v>1</v>
      </c>
      <c r="M360" s="83">
        <v>359</v>
      </c>
      <c r="N360" s="85">
        <v>2.0325700000000001E-4</v>
      </c>
      <c r="O360" s="83">
        <v>359</v>
      </c>
      <c r="P360" s="85">
        <v>4.0651400000000002E-4</v>
      </c>
      <c r="Q360" s="83">
        <v>359</v>
      </c>
      <c r="R360" s="85">
        <v>1.1323500000000001E-6</v>
      </c>
      <c r="S360" s="85">
        <v>9.7015099999999996E-7</v>
      </c>
    </row>
    <row r="361" spans="2:19" x14ac:dyDescent="0.2">
      <c r="B361" s="33"/>
      <c r="C361" s="80">
        <v>0.91490000000000005</v>
      </c>
      <c r="D361" s="80">
        <v>1357</v>
      </c>
      <c r="E361" s="80">
        <v>14</v>
      </c>
      <c r="F361" s="80">
        <v>1343</v>
      </c>
      <c r="G361" s="80">
        <v>28</v>
      </c>
      <c r="H361" s="80">
        <v>1371</v>
      </c>
      <c r="I361" s="80">
        <v>2.0423E-2</v>
      </c>
      <c r="J361" s="80">
        <v>1.9858199999999999E-2</v>
      </c>
      <c r="L361" s="83">
        <v>1</v>
      </c>
      <c r="M361" s="83">
        <v>360</v>
      </c>
      <c r="N361" s="85">
        <v>2.0507500000000001E-4</v>
      </c>
      <c r="O361" s="83">
        <v>360</v>
      </c>
      <c r="P361" s="85">
        <v>4.1015099999999998E-4</v>
      </c>
      <c r="Q361" s="83">
        <v>360</v>
      </c>
      <c r="R361" s="85">
        <v>1.1393099999999999E-6</v>
      </c>
      <c r="S361" s="85">
        <v>9.7015099999999996E-7</v>
      </c>
    </row>
    <row r="362" spans="2:19" x14ac:dyDescent="0.2">
      <c r="B362" s="33"/>
      <c r="C362" s="80">
        <v>0.91479999999999995</v>
      </c>
      <c r="D362" s="80">
        <v>1358</v>
      </c>
      <c r="E362" s="80">
        <v>14</v>
      </c>
      <c r="F362" s="80">
        <v>1344</v>
      </c>
      <c r="G362" s="80">
        <v>28</v>
      </c>
      <c r="H362" s="80">
        <v>1372</v>
      </c>
      <c r="I362" s="80">
        <v>2.0408200000000001E-2</v>
      </c>
      <c r="J362" s="80">
        <v>1.9858199999999999E-2</v>
      </c>
      <c r="L362" s="83">
        <v>1</v>
      </c>
      <c r="M362" s="83">
        <v>361</v>
      </c>
      <c r="N362" s="85">
        <v>2.06947E-4</v>
      </c>
      <c r="O362" s="83">
        <v>361</v>
      </c>
      <c r="P362" s="85">
        <v>4.1389399999999999E-4</v>
      </c>
      <c r="Q362" s="83">
        <v>361</v>
      </c>
      <c r="R362" s="85">
        <v>1.1465200000000001E-6</v>
      </c>
      <c r="S362" s="85">
        <v>9.7015099999999996E-7</v>
      </c>
    </row>
    <row r="363" spans="2:19" x14ac:dyDescent="0.2">
      <c r="B363" s="33"/>
      <c r="C363" s="80">
        <v>0.91439999999999999</v>
      </c>
      <c r="D363" s="80">
        <v>1359</v>
      </c>
      <c r="E363" s="80">
        <v>14</v>
      </c>
      <c r="F363" s="80">
        <v>1345</v>
      </c>
      <c r="G363" s="80">
        <v>28</v>
      </c>
      <c r="H363" s="80">
        <v>1373</v>
      </c>
      <c r="I363" s="80">
        <v>2.03933E-2</v>
      </c>
      <c r="J363" s="80">
        <v>1.9858199999999999E-2</v>
      </c>
      <c r="L363" s="83">
        <v>1</v>
      </c>
      <c r="M363" s="83">
        <v>362</v>
      </c>
      <c r="N363" s="85">
        <v>2.0887400000000001E-4</v>
      </c>
      <c r="O363" s="83">
        <v>362</v>
      </c>
      <c r="P363" s="85">
        <v>4.1774800000000001E-4</v>
      </c>
      <c r="Q363" s="83">
        <v>362</v>
      </c>
      <c r="R363" s="85">
        <v>1.1540000000000001E-6</v>
      </c>
      <c r="S363" s="85">
        <v>9.7015099999999996E-7</v>
      </c>
    </row>
    <row r="364" spans="2:19" x14ac:dyDescent="0.2">
      <c r="B364" s="33"/>
      <c r="C364" s="80">
        <v>0.91410000000000002</v>
      </c>
      <c r="D364" s="80">
        <v>1360</v>
      </c>
      <c r="E364" s="80">
        <v>14</v>
      </c>
      <c r="F364" s="80">
        <v>1346</v>
      </c>
      <c r="G364" s="80">
        <v>28</v>
      </c>
      <c r="H364" s="80">
        <v>1374</v>
      </c>
      <c r="I364" s="80">
        <v>2.0378500000000001E-2</v>
      </c>
      <c r="J364" s="80">
        <v>1.9858199999999999E-2</v>
      </c>
      <c r="L364" s="83">
        <v>1</v>
      </c>
      <c r="M364" s="83">
        <v>363</v>
      </c>
      <c r="N364" s="85">
        <v>2.1085799999999999E-4</v>
      </c>
      <c r="O364" s="83">
        <v>363</v>
      </c>
      <c r="P364" s="85">
        <v>4.2171599999999999E-4</v>
      </c>
      <c r="Q364" s="83">
        <v>363</v>
      </c>
      <c r="R364" s="85">
        <v>1.1617499999999999E-6</v>
      </c>
      <c r="S364" s="85">
        <v>9.7015099999999996E-7</v>
      </c>
    </row>
    <row r="365" spans="2:19" x14ac:dyDescent="0.2">
      <c r="B365" s="33"/>
      <c r="C365" s="80">
        <v>0.91400000000000003</v>
      </c>
      <c r="D365" s="80">
        <v>1361</v>
      </c>
      <c r="E365" s="80">
        <v>14</v>
      </c>
      <c r="F365" s="80">
        <v>1347</v>
      </c>
      <c r="G365" s="80">
        <v>28</v>
      </c>
      <c r="H365" s="80">
        <v>1375</v>
      </c>
      <c r="I365" s="80">
        <v>2.0363599999999999E-2</v>
      </c>
      <c r="J365" s="80">
        <v>1.9858199999999999E-2</v>
      </c>
      <c r="L365" s="83">
        <v>1</v>
      </c>
      <c r="M365" s="83">
        <v>364</v>
      </c>
      <c r="N365" s="85">
        <v>2.1290099999999999E-4</v>
      </c>
      <c r="O365" s="83">
        <v>364</v>
      </c>
      <c r="P365" s="85">
        <v>4.2580199999999997E-4</v>
      </c>
      <c r="Q365" s="83">
        <v>364</v>
      </c>
      <c r="R365" s="85">
        <v>1.1697800000000001E-6</v>
      </c>
      <c r="S365" s="85">
        <v>9.7015099999999996E-7</v>
      </c>
    </row>
    <row r="366" spans="2:19" x14ac:dyDescent="0.2">
      <c r="B366" s="33"/>
      <c r="C366" s="80">
        <v>0.91390000000000005</v>
      </c>
      <c r="D366" s="80">
        <v>1362</v>
      </c>
      <c r="E366" s="80">
        <v>14</v>
      </c>
      <c r="F366" s="80">
        <v>1348</v>
      </c>
      <c r="G366" s="80">
        <v>28</v>
      </c>
      <c r="H366" s="80">
        <v>1376</v>
      </c>
      <c r="I366" s="80">
        <v>2.03488E-2</v>
      </c>
      <c r="J366" s="80">
        <v>1.9858199999999999E-2</v>
      </c>
      <c r="L366" s="83">
        <v>1</v>
      </c>
      <c r="M366" s="83">
        <v>365</v>
      </c>
      <c r="N366" s="85">
        <v>2.1500499999999999E-4</v>
      </c>
      <c r="O366" s="83">
        <v>365</v>
      </c>
      <c r="P366" s="85">
        <v>4.3000900000000002E-4</v>
      </c>
      <c r="Q366" s="83">
        <v>365</v>
      </c>
      <c r="R366" s="85">
        <v>1.1781100000000001E-6</v>
      </c>
      <c r="S366" s="85">
        <v>9.7015099999999996E-7</v>
      </c>
    </row>
    <row r="367" spans="2:19" x14ac:dyDescent="0.2">
      <c r="B367" s="33"/>
      <c r="C367" s="80">
        <v>0.91249999999999998</v>
      </c>
      <c r="D367" s="80">
        <v>1363</v>
      </c>
      <c r="E367" s="80">
        <v>14</v>
      </c>
      <c r="F367" s="80">
        <v>1349</v>
      </c>
      <c r="G367" s="80">
        <v>28</v>
      </c>
      <c r="H367" s="80">
        <v>1377</v>
      </c>
      <c r="I367" s="80">
        <v>2.0334100000000001E-2</v>
      </c>
      <c r="J367" s="80">
        <v>1.9858199999999999E-2</v>
      </c>
      <c r="L367" s="83">
        <v>1</v>
      </c>
      <c r="M367" s="83">
        <v>366</v>
      </c>
      <c r="N367" s="85">
        <v>2.17171E-4</v>
      </c>
      <c r="O367" s="83">
        <v>366</v>
      </c>
      <c r="P367" s="85">
        <v>4.3434300000000001E-4</v>
      </c>
      <c r="Q367" s="83">
        <v>366</v>
      </c>
      <c r="R367" s="85">
        <v>1.18673E-6</v>
      </c>
      <c r="S367" s="85">
        <v>9.7015099999999996E-7</v>
      </c>
    </row>
    <row r="368" spans="2:19" x14ac:dyDescent="0.2">
      <c r="B368" s="33"/>
      <c r="C368" s="80">
        <v>0.91239999999999999</v>
      </c>
      <c r="D368" s="80">
        <v>1364</v>
      </c>
      <c r="E368" s="80">
        <v>14</v>
      </c>
      <c r="F368" s="80">
        <v>1350</v>
      </c>
      <c r="G368" s="80">
        <v>28</v>
      </c>
      <c r="H368" s="80">
        <v>1378</v>
      </c>
      <c r="I368" s="80">
        <v>2.0319299999999998E-2</v>
      </c>
      <c r="J368" s="80">
        <v>1.9858199999999999E-2</v>
      </c>
      <c r="L368" s="83">
        <v>1</v>
      </c>
      <c r="M368" s="83">
        <v>367</v>
      </c>
      <c r="N368" s="85">
        <v>2.1940300000000001E-4</v>
      </c>
      <c r="O368" s="83">
        <v>367</v>
      </c>
      <c r="P368" s="85">
        <v>4.3880600000000003E-4</v>
      </c>
      <c r="Q368" s="83">
        <v>367</v>
      </c>
      <c r="R368" s="85">
        <v>1.19566E-6</v>
      </c>
      <c r="S368" s="85">
        <v>9.7015099999999996E-7</v>
      </c>
    </row>
    <row r="369" spans="2:19" x14ac:dyDescent="0.2">
      <c r="B369" s="33"/>
      <c r="C369" s="80">
        <v>0.91149999999999998</v>
      </c>
      <c r="D369" s="80">
        <v>1365</v>
      </c>
      <c r="E369" s="80">
        <v>14</v>
      </c>
      <c r="F369" s="80">
        <v>1351</v>
      </c>
      <c r="G369" s="80">
        <v>28</v>
      </c>
      <c r="H369" s="80">
        <v>1379</v>
      </c>
      <c r="I369" s="80">
        <v>2.0304599999999999E-2</v>
      </c>
      <c r="J369" s="80">
        <v>1.9858199999999999E-2</v>
      </c>
      <c r="L369" s="83">
        <v>1</v>
      </c>
      <c r="M369" s="83">
        <v>368</v>
      </c>
      <c r="N369" s="85">
        <v>2.21702E-4</v>
      </c>
      <c r="O369" s="83">
        <v>368</v>
      </c>
      <c r="P369" s="85">
        <v>4.43404E-4</v>
      </c>
      <c r="Q369" s="83">
        <v>368</v>
      </c>
      <c r="R369" s="85">
        <v>1.2049000000000001E-6</v>
      </c>
      <c r="S369" s="85">
        <v>9.7015099999999996E-7</v>
      </c>
    </row>
    <row r="370" spans="2:19" x14ac:dyDescent="0.2">
      <c r="B370" s="33"/>
      <c r="C370" s="80">
        <v>0.91139999999999999</v>
      </c>
      <c r="D370" s="80">
        <v>1366</v>
      </c>
      <c r="E370" s="80">
        <v>14</v>
      </c>
      <c r="F370" s="80">
        <v>1352</v>
      </c>
      <c r="G370" s="80">
        <v>28</v>
      </c>
      <c r="H370" s="80">
        <v>1380</v>
      </c>
      <c r="I370" s="80">
        <v>2.02899E-2</v>
      </c>
      <c r="J370" s="80">
        <v>1.9858199999999999E-2</v>
      </c>
      <c r="L370" s="83">
        <v>1</v>
      </c>
      <c r="M370" s="83">
        <v>369</v>
      </c>
      <c r="N370" s="85">
        <v>2.2406999999999999E-4</v>
      </c>
      <c r="O370" s="83">
        <v>369</v>
      </c>
      <c r="P370" s="85">
        <v>4.4814099999999999E-4</v>
      </c>
      <c r="Q370" s="83">
        <v>369</v>
      </c>
      <c r="R370" s="85">
        <v>1.21447E-6</v>
      </c>
      <c r="S370" s="85">
        <v>9.7015099999999996E-7</v>
      </c>
    </row>
    <row r="371" spans="2:19" x14ac:dyDescent="0.2">
      <c r="B371" s="33"/>
      <c r="C371" s="80">
        <v>0.91100000000000003</v>
      </c>
      <c r="D371" s="80">
        <v>1368</v>
      </c>
      <c r="E371" s="80">
        <v>14</v>
      </c>
      <c r="F371" s="80">
        <v>1354</v>
      </c>
      <c r="G371" s="80">
        <v>28</v>
      </c>
      <c r="H371" s="80">
        <v>1382</v>
      </c>
      <c r="I371" s="80">
        <v>2.0260500000000001E-2</v>
      </c>
      <c r="J371" s="80">
        <v>1.9858199999999999E-2</v>
      </c>
      <c r="L371" s="83">
        <v>1</v>
      </c>
      <c r="M371" s="83">
        <v>370</v>
      </c>
      <c r="N371" s="85">
        <v>2.2651E-4</v>
      </c>
      <c r="O371" s="83">
        <v>370</v>
      </c>
      <c r="P371" s="85">
        <v>4.5302E-4</v>
      </c>
      <c r="Q371" s="83">
        <v>370</v>
      </c>
      <c r="R371" s="85">
        <v>1.22438E-6</v>
      </c>
      <c r="S371" s="85">
        <v>9.7015099999999996E-7</v>
      </c>
    </row>
    <row r="372" spans="2:19" x14ac:dyDescent="0.2">
      <c r="B372" s="33"/>
      <c r="C372" s="80">
        <v>0.91090000000000004</v>
      </c>
      <c r="D372" s="80">
        <v>1369</v>
      </c>
      <c r="E372" s="80">
        <v>14</v>
      </c>
      <c r="F372" s="80">
        <v>1355</v>
      </c>
      <c r="G372" s="80">
        <v>28</v>
      </c>
      <c r="H372" s="80">
        <v>1383</v>
      </c>
      <c r="I372" s="80">
        <v>2.0245800000000001E-2</v>
      </c>
      <c r="J372" s="80">
        <v>1.9858199999999999E-2</v>
      </c>
      <c r="L372" s="83">
        <v>1</v>
      </c>
      <c r="M372" s="83">
        <v>371</v>
      </c>
      <c r="N372" s="85">
        <v>2.2902400000000001E-4</v>
      </c>
      <c r="O372" s="83">
        <v>371</v>
      </c>
      <c r="P372" s="85">
        <v>4.5804800000000002E-4</v>
      </c>
      <c r="Q372" s="83">
        <v>371</v>
      </c>
      <c r="R372" s="85">
        <v>1.23463E-6</v>
      </c>
      <c r="S372" s="85">
        <v>9.7015099999999996E-7</v>
      </c>
    </row>
    <row r="373" spans="2:19" x14ac:dyDescent="0.2">
      <c r="B373" s="33"/>
      <c r="C373" s="80">
        <v>0.91010000000000002</v>
      </c>
      <c r="D373" s="80">
        <v>1370</v>
      </c>
      <c r="E373" s="80">
        <v>14</v>
      </c>
      <c r="F373" s="80">
        <v>1356</v>
      </c>
      <c r="G373" s="80">
        <v>28</v>
      </c>
      <c r="H373" s="80">
        <v>1384</v>
      </c>
      <c r="I373" s="80">
        <v>2.0231200000000001E-2</v>
      </c>
      <c r="J373" s="80">
        <v>1.9858199999999999E-2</v>
      </c>
      <c r="L373" s="83">
        <v>1</v>
      </c>
      <c r="M373" s="83">
        <v>372</v>
      </c>
      <c r="N373" s="85">
        <v>2.31614E-4</v>
      </c>
      <c r="O373" s="83">
        <v>372</v>
      </c>
      <c r="P373" s="85">
        <v>4.6322699999999997E-4</v>
      </c>
      <c r="Q373" s="83">
        <v>372</v>
      </c>
      <c r="R373" s="85">
        <v>1.2452299999999999E-6</v>
      </c>
      <c r="S373" s="85">
        <v>9.7015099999999996E-7</v>
      </c>
    </row>
    <row r="374" spans="2:19" x14ac:dyDescent="0.2">
      <c r="B374" s="33"/>
      <c r="C374" s="80">
        <v>0.90990000000000004</v>
      </c>
      <c r="D374" s="80">
        <v>1371</v>
      </c>
      <c r="E374" s="80">
        <v>14</v>
      </c>
      <c r="F374" s="80">
        <v>1357</v>
      </c>
      <c r="G374" s="80">
        <v>28</v>
      </c>
      <c r="H374" s="80">
        <v>1385</v>
      </c>
      <c r="I374" s="80">
        <v>2.0216600000000001E-2</v>
      </c>
      <c r="J374" s="80">
        <v>1.9858199999999999E-2</v>
      </c>
      <c r="L374" s="83">
        <v>1</v>
      </c>
      <c r="M374" s="83">
        <v>373</v>
      </c>
      <c r="N374" s="85">
        <v>2.3428199999999999E-4</v>
      </c>
      <c r="O374" s="83">
        <v>373</v>
      </c>
      <c r="P374" s="85">
        <v>4.6856399999999998E-4</v>
      </c>
      <c r="Q374" s="83">
        <v>373</v>
      </c>
      <c r="R374" s="85">
        <v>1.2561999999999999E-6</v>
      </c>
      <c r="S374" s="85">
        <v>9.7015099999999996E-7</v>
      </c>
    </row>
    <row r="375" spans="2:19" x14ac:dyDescent="0.2">
      <c r="B375" s="33"/>
      <c r="C375" s="80">
        <v>0.90839999999999999</v>
      </c>
      <c r="D375" s="80">
        <v>1372</v>
      </c>
      <c r="E375" s="80">
        <v>14</v>
      </c>
      <c r="F375" s="80">
        <v>1358</v>
      </c>
      <c r="G375" s="80">
        <v>28</v>
      </c>
      <c r="H375" s="80">
        <v>1386</v>
      </c>
      <c r="I375" s="80">
        <v>2.0202000000000001E-2</v>
      </c>
      <c r="J375" s="80">
        <v>1.9858199999999999E-2</v>
      </c>
      <c r="L375" s="83">
        <v>1</v>
      </c>
      <c r="M375" s="83">
        <v>374</v>
      </c>
      <c r="N375" s="85">
        <v>2.37032E-4</v>
      </c>
      <c r="O375" s="83">
        <v>374</v>
      </c>
      <c r="P375" s="85">
        <v>4.7406400000000001E-4</v>
      </c>
      <c r="Q375" s="83">
        <v>374</v>
      </c>
      <c r="R375" s="85">
        <v>1.26755E-6</v>
      </c>
      <c r="S375" s="85">
        <v>9.7015099999999996E-7</v>
      </c>
    </row>
    <row r="376" spans="2:19" x14ac:dyDescent="0.2">
      <c r="B376" s="33"/>
      <c r="C376" s="80">
        <v>0.90800000000000003</v>
      </c>
      <c r="D376" s="80">
        <v>1373</v>
      </c>
      <c r="E376" s="80">
        <v>14</v>
      </c>
      <c r="F376" s="80">
        <v>1359</v>
      </c>
      <c r="G376" s="80">
        <v>28</v>
      </c>
      <c r="H376" s="80">
        <v>1387</v>
      </c>
      <c r="I376" s="80">
        <v>2.0187500000000001E-2</v>
      </c>
      <c r="J376" s="80">
        <v>1.9858199999999999E-2</v>
      </c>
      <c r="L376" s="83">
        <v>1</v>
      </c>
      <c r="M376" s="83">
        <v>375</v>
      </c>
      <c r="N376" s="85">
        <v>2.3986499999999999E-4</v>
      </c>
      <c r="O376" s="83">
        <v>375</v>
      </c>
      <c r="P376" s="85">
        <v>4.7972999999999999E-4</v>
      </c>
      <c r="Q376" s="83">
        <v>375</v>
      </c>
      <c r="R376" s="85">
        <v>1.2792800000000001E-6</v>
      </c>
      <c r="S376" s="85">
        <v>9.7015099999999996E-7</v>
      </c>
    </row>
    <row r="377" spans="2:19" x14ac:dyDescent="0.2">
      <c r="B377" s="33"/>
      <c r="C377" s="80">
        <v>0.90759999999999996</v>
      </c>
      <c r="D377" s="80">
        <v>1375</v>
      </c>
      <c r="E377" s="80">
        <v>14</v>
      </c>
      <c r="F377" s="80">
        <v>1361</v>
      </c>
      <c r="G377" s="80">
        <v>28</v>
      </c>
      <c r="H377" s="80">
        <v>1389</v>
      </c>
      <c r="I377" s="80">
        <v>2.01584E-2</v>
      </c>
      <c r="J377" s="80">
        <v>1.9858199999999999E-2</v>
      </c>
      <c r="L377" s="83">
        <v>1</v>
      </c>
      <c r="M377" s="83">
        <v>376</v>
      </c>
      <c r="N377" s="85">
        <v>2.42785E-4</v>
      </c>
      <c r="O377" s="83">
        <v>376</v>
      </c>
      <c r="P377" s="85">
        <v>4.8556899999999999E-4</v>
      </c>
      <c r="Q377" s="83">
        <v>376</v>
      </c>
      <c r="R377" s="85">
        <v>1.2914100000000001E-6</v>
      </c>
      <c r="S377" s="85">
        <v>9.7015099999999996E-7</v>
      </c>
    </row>
    <row r="378" spans="2:19" x14ac:dyDescent="0.2">
      <c r="B378" s="33"/>
      <c r="C378" s="80">
        <v>0.90749999999999997</v>
      </c>
      <c r="D378" s="80">
        <v>1376</v>
      </c>
      <c r="E378" s="80">
        <v>14</v>
      </c>
      <c r="F378" s="80">
        <v>1362</v>
      </c>
      <c r="G378" s="80">
        <v>28</v>
      </c>
      <c r="H378" s="80">
        <v>1390</v>
      </c>
      <c r="I378" s="80">
        <v>2.0143899999999999E-2</v>
      </c>
      <c r="J378" s="80">
        <v>1.9858199999999999E-2</v>
      </c>
      <c r="L378" s="83">
        <v>1</v>
      </c>
      <c r="M378" s="83">
        <v>377</v>
      </c>
      <c r="N378" s="85">
        <v>2.4579300000000001E-4</v>
      </c>
      <c r="O378" s="83">
        <v>377</v>
      </c>
      <c r="P378" s="85">
        <v>4.9158700000000004E-4</v>
      </c>
      <c r="Q378" s="83">
        <v>377</v>
      </c>
      <c r="R378" s="85">
        <v>1.30394E-6</v>
      </c>
      <c r="S378" s="85">
        <v>9.7015099999999996E-7</v>
      </c>
    </row>
    <row r="379" spans="2:19" x14ac:dyDescent="0.2">
      <c r="B379" s="33"/>
      <c r="C379" s="80">
        <v>0.90669999999999995</v>
      </c>
      <c r="D379" s="80">
        <v>1377</v>
      </c>
      <c r="E379" s="80">
        <v>14</v>
      </c>
      <c r="F379" s="80">
        <v>1363</v>
      </c>
      <c r="G379" s="80">
        <v>28</v>
      </c>
      <c r="H379" s="80">
        <v>1391</v>
      </c>
      <c r="I379" s="80">
        <v>2.0129399999999999E-2</v>
      </c>
      <c r="J379" s="80">
        <v>1.9858199999999999E-2</v>
      </c>
      <c r="L379" s="83">
        <v>1</v>
      </c>
      <c r="M379" s="83">
        <v>378</v>
      </c>
      <c r="N379" s="85">
        <v>2.4889299999999998E-4</v>
      </c>
      <c r="O379" s="83">
        <v>378</v>
      </c>
      <c r="P379" s="85">
        <v>4.9778699999999997E-4</v>
      </c>
      <c r="Q379" s="83">
        <v>378</v>
      </c>
      <c r="R379" s="85">
        <v>1.3169E-6</v>
      </c>
      <c r="S379" s="85">
        <v>9.7015099999999996E-7</v>
      </c>
    </row>
    <row r="380" spans="2:19" x14ac:dyDescent="0.2">
      <c r="B380" s="33"/>
      <c r="C380" s="80">
        <v>0.90590000000000004</v>
      </c>
      <c r="D380" s="80">
        <v>1378</v>
      </c>
      <c r="E380" s="80">
        <v>14</v>
      </c>
      <c r="F380" s="80">
        <v>1364</v>
      </c>
      <c r="G380" s="80">
        <v>28</v>
      </c>
      <c r="H380" s="80">
        <v>1392</v>
      </c>
      <c r="I380" s="80">
        <v>2.0114900000000002E-2</v>
      </c>
      <c r="J380" s="80">
        <v>1.9858199999999999E-2</v>
      </c>
      <c r="L380" s="83">
        <v>1</v>
      </c>
      <c r="M380" s="83">
        <v>379</v>
      </c>
      <c r="N380" s="85">
        <v>2.5208799999999998E-4</v>
      </c>
      <c r="O380" s="83">
        <v>378.99900000000002</v>
      </c>
      <c r="P380" s="85">
        <v>5.0417599999999995E-4</v>
      </c>
      <c r="Q380" s="83">
        <v>379</v>
      </c>
      <c r="R380" s="85">
        <v>1.3302800000000001E-6</v>
      </c>
      <c r="S380" s="85">
        <v>9.7015099999999996E-7</v>
      </c>
    </row>
    <row r="381" spans="2:19" x14ac:dyDescent="0.2">
      <c r="B381" s="33"/>
      <c r="C381" s="80">
        <v>0.90580000000000005</v>
      </c>
      <c r="D381" s="80">
        <v>1380</v>
      </c>
      <c r="E381" s="80">
        <v>14</v>
      </c>
      <c r="F381" s="80">
        <v>1366</v>
      </c>
      <c r="G381" s="80">
        <v>28</v>
      </c>
      <c r="H381" s="80">
        <v>1394</v>
      </c>
      <c r="I381" s="80">
        <v>2.0086099999999999E-2</v>
      </c>
      <c r="J381" s="80">
        <v>1.9858199999999999E-2</v>
      </c>
      <c r="L381" s="83">
        <v>1</v>
      </c>
      <c r="M381" s="83">
        <v>380</v>
      </c>
      <c r="N381" s="85">
        <v>2.5537999999999998E-4</v>
      </c>
      <c r="O381" s="83">
        <v>379.99900000000002</v>
      </c>
      <c r="P381" s="85">
        <v>5.1075999999999997E-4</v>
      </c>
      <c r="Q381" s="83">
        <v>380</v>
      </c>
      <c r="R381" s="85">
        <v>1.34411E-6</v>
      </c>
      <c r="S381" s="85">
        <v>9.7015099999999996E-7</v>
      </c>
    </row>
    <row r="382" spans="2:19" x14ac:dyDescent="0.2">
      <c r="B382" s="33"/>
      <c r="C382" s="80">
        <v>0.90549999999999997</v>
      </c>
      <c r="D382" s="80">
        <v>1381</v>
      </c>
      <c r="E382" s="80">
        <v>14</v>
      </c>
      <c r="F382" s="80">
        <v>1367</v>
      </c>
      <c r="G382" s="80">
        <v>28</v>
      </c>
      <c r="H382" s="80">
        <v>1395</v>
      </c>
      <c r="I382" s="80">
        <v>2.0071700000000001E-2</v>
      </c>
      <c r="J382" s="80">
        <v>1.9858199999999999E-2</v>
      </c>
      <c r="L382" s="83">
        <v>1</v>
      </c>
      <c r="M382" s="83">
        <v>381</v>
      </c>
      <c r="N382" s="85">
        <v>2.58772E-4</v>
      </c>
      <c r="O382" s="83">
        <v>380.99900000000002</v>
      </c>
      <c r="P382" s="85">
        <v>5.1754500000000001E-4</v>
      </c>
      <c r="Q382" s="83">
        <v>381</v>
      </c>
      <c r="R382" s="85">
        <v>1.3583899999999999E-6</v>
      </c>
      <c r="S382" s="85">
        <v>9.7015099999999996E-7</v>
      </c>
    </row>
    <row r="383" spans="2:19" x14ac:dyDescent="0.2">
      <c r="B383" s="33"/>
      <c r="C383" s="80">
        <v>0.90500000000000003</v>
      </c>
      <c r="D383" s="80">
        <v>1382</v>
      </c>
      <c r="E383" s="80">
        <v>14</v>
      </c>
      <c r="F383" s="80">
        <v>1368</v>
      </c>
      <c r="G383" s="80">
        <v>28</v>
      </c>
      <c r="H383" s="80">
        <v>1396</v>
      </c>
      <c r="I383" s="80">
        <v>2.00573E-2</v>
      </c>
      <c r="J383" s="80">
        <v>1.9858199999999999E-2</v>
      </c>
      <c r="L383" s="83">
        <v>1</v>
      </c>
      <c r="M383" s="83">
        <v>382</v>
      </c>
      <c r="N383" s="85">
        <v>2.6226800000000002E-4</v>
      </c>
      <c r="O383" s="83">
        <v>381.99900000000002</v>
      </c>
      <c r="P383" s="85">
        <v>5.2453600000000003E-4</v>
      </c>
      <c r="Q383" s="83">
        <v>382</v>
      </c>
      <c r="R383" s="85">
        <v>1.37313E-6</v>
      </c>
      <c r="S383" s="85">
        <v>9.7015099999999996E-7</v>
      </c>
    </row>
    <row r="384" spans="2:19" x14ac:dyDescent="0.2">
      <c r="B384" s="33"/>
      <c r="C384" s="80">
        <v>0.90459999999999996</v>
      </c>
      <c r="D384" s="80">
        <v>1383</v>
      </c>
      <c r="E384" s="80">
        <v>14</v>
      </c>
      <c r="F384" s="80">
        <v>1369</v>
      </c>
      <c r="G384" s="80">
        <v>28</v>
      </c>
      <c r="H384" s="80">
        <v>1397</v>
      </c>
      <c r="I384" s="80">
        <v>2.0042899999999999E-2</v>
      </c>
      <c r="J384" s="80">
        <v>1.9858199999999999E-2</v>
      </c>
      <c r="L384" s="83">
        <v>1</v>
      </c>
      <c r="M384" s="83">
        <v>383</v>
      </c>
      <c r="N384" s="85">
        <v>2.6586999999999997E-4</v>
      </c>
      <c r="O384" s="83">
        <v>382.99900000000002</v>
      </c>
      <c r="P384" s="85">
        <v>5.3173999999999995E-4</v>
      </c>
      <c r="Q384" s="83">
        <v>383</v>
      </c>
      <c r="R384" s="85">
        <v>1.38835E-6</v>
      </c>
      <c r="S384" s="85">
        <v>9.7015099999999996E-7</v>
      </c>
    </row>
    <row r="385" spans="2:19" x14ac:dyDescent="0.2">
      <c r="B385" s="33"/>
      <c r="C385" s="80">
        <v>0.90439999999999998</v>
      </c>
      <c r="D385" s="80">
        <v>1384</v>
      </c>
      <c r="E385" s="80">
        <v>14</v>
      </c>
      <c r="F385" s="80">
        <v>1370</v>
      </c>
      <c r="G385" s="80">
        <v>28</v>
      </c>
      <c r="H385" s="80">
        <v>1398</v>
      </c>
      <c r="I385" s="80">
        <v>2.0028600000000001E-2</v>
      </c>
      <c r="J385" s="80">
        <v>1.9858199999999999E-2</v>
      </c>
      <c r="L385" s="83">
        <v>1</v>
      </c>
      <c r="M385" s="83">
        <v>384</v>
      </c>
      <c r="N385" s="85">
        <v>2.6958100000000002E-4</v>
      </c>
      <c r="O385" s="83">
        <v>383.99900000000002</v>
      </c>
      <c r="P385" s="85">
        <v>5.3916299999999995E-4</v>
      </c>
      <c r="Q385" s="83">
        <v>384</v>
      </c>
      <c r="R385" s="85">
        <v>1.4040700000000001E-6</v>
      </c>
      <c r="S385" s="85">
        <v>9.7015099999999996E-7</v>
      </c>
    </row>
    <row r="386" spans="2:19" x14ac:dyDescent="0.2">
      <c r="B386" s="33"/>
      <c r="C386" s="80">
        <v>0.9042</v>
      </c>
      <c r="D386" s="80">
        <v>1385</v>
      </c>
      <c r="E386" s="80">
        <v>14</v>
      </c>
      <c r="F386" s="80">
        <v>1371</v>
      </c>
      <c r="G386" s="80">
        <v>28</v>
      </c>
      <c r="H386" s="80">
        <v>1399</v>
      </c>
      <c r="I386" s="80">
        <v>2.0014299999999999E-2</v>
      </c>
      <c r="J386" s="80">
        <v>1.9858199999999999E-2</v>
      </c>
      <c r="L386" s="83">
        <v>1</v>
      </c>
      <c r="M386" s="83">
        <v>385</v>
      </c>
      <c r="N386" s="85">
        <v>2.7340600000000002E-4</v>
      </c>
      <c r="O386" s="83">
        <v>384.99900000000002</v>
      </c>
      <c r="P386" s="85">
        <v>5.4681100000000002E-4</v>
      </c>
      <c r="Q386" s="83">
        <v>385</v>
      </c>
      <c r="R386" s="85">
        <v>1.4202899999999999E-6</v>
      </c>
      <c r="S386" s="85">
        <v>9.7015099999999996E-7</v>
      </c>
    </row>
    <row r="387" spans="2:19" x14ac:dyDescent="0.2">
      <c r="B387" s="33"/>
      <c r="C387" s="80">
        <v>0.90410000000000001</v>
      </c>
      <c r="D387" s="80">
        <v>1386</v>
      </c>
      <c r="E387" s="80">
        <v>14</v>
      </c>
      <c r="F387" s="80">
        <v>1372</v>
      </c>
      <c r="G387" s="80">
        <v>28</v>
      </c>
      <c r="H387" s="80">
        <v>1400</v>
      </c>
      <c r="I387" s="80">
        <v>0.02</v>
      </c>
      <c r="J387" s="80">
        <v>1.9858199999999999E-2</v>
      </c>
      <c r="L387" s="83">
        <v>1</v>
      </c>
      <c r="M387" s="83">
        <v>386</v>
      </c>
      <c r="N387" s="85">
        <v>2.7734599999999998E-4</v>
      </c>
      <c r="O387" s="83">
        <v>385.99900000000002</v>
      </c>
      <c r="P387" s="85">
        <v>5.5469199999999997E-4</v>
      </c>
      <c r="Q387" s="83">
        <v>386</v>
      </c>
      <c r="R387" s="85">
        <v>1.4370299999999999E-6</v>
      </c>
      <c r="S387" s="85">
        <v>9.7015099999999996E-7</v>
      </c>
    </row>
    <row r="388" spans="2:19" x14ac:dyDescent="0.2">
      <c r="B388" s="33"/>
      <c r="C388" s="80">
        <v>0.90380000000000005</v>
      </c>
      <c r="D388" s="80">
        <v>1387</v>
      </c>
      <c r="E388" s="80">
        <v>14</v>
      </c>
      <c r="F388" s="80">
        <v>1373</v>
      </c>
      <c r="G388" s="80">
        <v>28</v>
      </c>
      <c r="H388" s="80">
        <v>1401</v>
      </c>
      <c r="I388" s="80">
        <v>1.9985699999999999E-2</v>
      </c>
      <c r="J388" s="80">
        <v>1.9858199999999999E-2</v>
      </c>
      <c r="L388" s="83">
        <v>1</v>
      </c>
      <c r="M388" s="83">
        <v>387</v>
      </c>
      <c r="N388" s="85">
        <v>2.81406E-4</v>
      </c>
      <c r="O388" s="83">
        <v>386.99900000000002</v>
      </c>
      <c r="P388" s="85">
        <v>5.6281099999999998E-4</v>
      </c>
      <c r="Q388" s="83">
        <v>387</v>
      </c>
      <c r="R388" s="85">
        <v>1.4542899999999999E-6</v>
      </c>
      <c r="S388" s="85">
        <v>9.7015099999999996E-7</v>
      </c>
    </row>
    <row r="389" spans="2:19" x14ac:dyDescent="0.2">
      <c r="B389" s="33"/>
      <c r="C389" s="80">
        <v>0.90349999999999997</v>
      </c>
      <c r="D389" s="80">
        <v>1389</v>
      </c>
      <c r="E389" s="80">
        <v>14</v>
      </c>
      <c r="F389" s="80">
        <v>1375</v>
      </c>
      <c r="G389" s="80">
        <v>28</v>
      </c>
      <c r="H389" s="80">
        <v>1403</v>
      </c>
      <c r="I389" s="80">
        <v>1.9957200000000001E-2</v>
      </c>
      <c r="J389" s="80">
        <v>1.9858199999999999E-2</v>
      </c>
      <c r="L389" s="83">
        <v>1</v>
      </c>
      <c r="M389" s="83">
        <v>388</v>
      </c>
      <c r="N389" s="85">
        <v>2.8558799999999998E-4</v>
      </c>
      <c r="O389" s="83">
        <v>387.99900000000002</v>
      </c>
      <c r="P389" s="85">
        <v>5.7117699999999997E-4</v>
      </c>
      <c r="Q389" s="83">
        <v>388</v>
      </c>
      <c r="R389" s="85">
        <v>1.4721099999999999E-6</v>
      </c>
      <c r="S389" s="85">
        <v>9.7015099999999996E-7</v>
      </c>
    </row>
    <row r="390" spans="2:19" x14ac:dyDescent="0.2">
      <c r="B390" s="33"/>
      <c r="C390" s="80">
        <v>0.90239999999999998</v>
      </c>
      <c r="D390" s="80">
        <v>1390</v>
      </c>
      <c r="E390" s="80">
        <v>14</v>
      </c>
      <c r="F390" s="80">
        <v>1376</v>
      </c>
      <c r="G390" s="80">
        <v>28</v>
      </c>
      <c r="H390" s="80">
        <v>1404</v>
      </c>
      <c r="I390" s="80">
        <v>1.9942999999999999E-2</v>
      </c>
      <c r="J390" s="80">
        <v>1.9858199999999999E-2</v>
      </c>
      <c r="L390" s="83">
        <v>1</v>
      </c>
      <c r="M390" s="83">
        <v>389</v>
      </c>
      <c r="N390" s="85">
        <v>2.8989700000000001E-4</v>
      </c>
      <c r="O390" s="83">
        <v>388.99900000000002</v>
      </c>
      <c r="P390" s="85">
        <v>5.7979500000000003E-4</v>
      </c>
      <c r="Q390" s="83">
        <v>389</v>
      </c>
      <c r="R390" s="85">
        <v>1.49048E-6</v>
      </c>
      <c r="S390" s="85">
        <v>9.7015099999999996E-7</v>
      </c>
    </row>
    <row r="391" spans="2:19" x14ac:dyDescent="0.2">
      <c r="B391" s="33"/>
      <c r="C391" s="80">
        <v>0.90229999999999999</v>
      </c>
      <c r="D391" s="80">
        <v>1391</v>
      </c>
      <c r="E391" s="80">
        <v>14</v>
      </c>
      <c r="F391" s="80">
        <v>1377</v>
      </c>
      <c r="G391" s="80">
        <v>28</v>
      </c>
      <c r="H391" s="80">
        <v>1405</v>
      </c>
      <c r="I391" s="80">
        <v>1.99288E-2</v>
      </c>
      <c r="J391" s="80">
        <v>1.9858199999999999E-2</v>
      </c>
      <c r="L391" s="83">
        <v>1</v>
      </c>
      <c r="M391" s="83">
        <v>390</v>
      </c>
      <c r="N391" s="85">
        <v>2.9433699999999998E-4</v>
      </c>
      <c r="O391" s="83">
        <v>389.99900000000002</v>
      </c>
      <c r="P391" s="85">
        <v>5.8867299999999995E-4</v>
      </c>
      <c r="Q391" s="83">
        <v>390</v>
      </c>
      <c r="R391" s="85">
        <v>1.50942E-6</v>
      </c>
      <c r="S391" s="85">
        <v>9.7015099999999996E-7</v>
      </c>
    </row>
    <row r="392" spans="2:19" x14ac:dyDescent="0.2">
      <c r="B392" s="33"/>
      <c r="C392" s="80">
        <v>0.9022</v>
      </c>
      <c r="D392" s="80">
        <v>1392</v>
      </c>
      <c r="E392" s="80">
        <v>14</v>
      </c>
      <c r="F392" s="80">
        <v>1378</v>
      </c>
      <c r="G392" s="80">
        <v>28</v>
      </c>
      <c r="H392" s="80">
        <v>1406</v>
      </c>
      <c r="I392" s="80">
        <v>1.99147E-2</v>
      </c>
      <c r="J392" s="80">
        <v>1.9858199999999999E-2</v>
      </c>
      <c r="L392" s="83">
        <v>1</v>
      </c>
      <c r="M392" s="83">
        <v>391</v>
      </c>
      <c r="N392" s="85">
        <v>2.9891E-4</v>
      </c>
      <c r="O392" s="83">
        <v>390.99900000000002</v>
      </c>
      <c r="P392" s="85">
        <v>5.9781899999999998E-4</v>
      </c>
      <c r="Q392" s="83">
        <v>391</v>
      </c>
      <c r="R392" s="85">
        <v>1.52895E-6</v>
      </c>
      <c r="S392" s="85">
        <v>9.7015099999999996E-7</v>
      </c>
    </row>
    <row r="393" spans="2:19" x14ac:dyDescent="0.2">
      <c r="B393" s="33"/>
      <c r="C393" s="80">
        <v>0.90180000000000005</v>
      </c>
      <c r="D393" s="80">
        <v>1393</v>
      </c>
      <c r="E393" s="80">
        <v>14</v>
      </c>
      <c r="F393" s="80">
        <v>1379</v>
      </c>
      <c r="G393" s="80">
        <v>28</v>
      </c>
      <c r="H393" s="80">
        <v>1407</v>
      </c>
      <c r="I393" s="80">
        <v>1.9900500000000002E-2</v>
      </c>
      <c r="J393" s="80">
        <v>1.9858199999999999E-2</v>
      </c>
      <c r="L393" s="83">
        <v>1</v>
      </c>
      <c r="M393" s="83">
        <v>392</v>
      </c>
      <c r="N393" s="85">
        <v>3.0362E-4</v>
      </c>
      <c r="O393" s="83">
        <v>391.99900000000002</v>
      </c>
      <c r="P393" s="85">
        <v>6.0723999999999999E-4</v>
      </c>
      <c r="Q393" s="83">
        <v>392</v>
      </c>
      <c r="R393" s="85">
        <v>1.54908E-6</v>
      </c>
      <c r="S393" s="85">
        <v>9.7015099999999996E-7</v>
      </c>
    </row>
    <row r="394" spans="2:19" x14ac:dyDescent="0.2">
      <c r="B394" s="33"/>
      <c r="C394" s="80">
        <v>0.90149999999999997</v>
      </c>
      <c r="D394" s="80">
        <v>1394</v>
      </c>
      <c r="E394" s="80">
        <v>14</v>
      </c>
      <c r="F394" s="80">
        <v>1380</v>
      </c>
      <c r="G394" s="80">
        <v>28</v>
      </c>
      <c r="H394" s="80">
        <v>1408</v>
      </c>
      <c r="I394" s="80">
        <v>1.9886399999999999E-2</v>
      </c>
      <c r="J394" s="80">
        <v>1.9858199999999999E-2</v>
      </c>
      <c r="L394" s="83">
        <v>0.99990000000000001</v>
      </c>
      <c r="M394" s="83">
        <v>393</v>
      </c>
      <c r="N394" s="85">
        <v>3.0847200000000001E-4</v>
      </c>
      <c r="O394" s="83">
        <v>392.99900000000002</v>
      </c>
      <c r="P394" s="85">
        <v>6.1694400000000002E-4</v>
      </c>
      <c r="Q394" s="83">
        <v>393</v>
      </c>
      <c r="R394" s="85">
        <v>1.56983E-6</v>
      </c>
      <c r="S394" s="85">
        <v>2.73867E-5</v>
      </c>
    </row>
    <row r="395" spans="2:19" x14ac:dyDescent="0.2">
      <c r="B395" s="33"/>
      <c r="C395" s="80">
        <v>0.90059999999999996</v>
      </c>
      <c r="D395" s="80">
        <v>1395</v>
      </c>
      <c r="E395" s="80">
        <v>14</v>
      </c>
      <c r="F395" s="80">
        <v>1381</v>
      </c>
      <c r="G395" s="80">
        <v>28</v>
      </c>
      <c r="H395" s="80">
        <v>1409</v>
      </c>
      <c r="I395" s="80">
        <v>1.98722E-2</v>
      </c>
      <c r="J395" s="80">
        <v>1.9858199999999999E-2</v>
      </c>
      <c r="L395" s="83">
        <v>0.99990000000000001</v>
      </c>
      <c r="M395" s="83">
        <v>394</v>
      </c>
      <c r="N395" s="85">
        <v>3.1346899999999998E-4</v>
      </c>
      <c r="O395" s="83">
        <v>393.99900000000002</v>
      </c>
      <c r="P395" s="85">
        <v>6.2693899999999997E-4</v>
      </c>
      <c r="Q395" s="83">
        <v>394</v>
      </c>
      <c r="R395" s="85">
        <v>1.59122E-6</v>
      </c>
      <c r="S395" s="85">
        <v>2.73867E-5</v>
      </c>
    </row>
    <row r="396" spans="2:19" x14ac:dyDescent="0.2">
      <c r="B396" s="33"/>
      <c r="C396" s="80">
        <v>0.9002</v>
      </c>
      <c r="D396" s="80">
        <v>1396</v>
      </c>
      <c r="E396" s="80">
        <v>14</v>
      </c>
      <c r="F396" s="80">
        <v>1382</v>
      </c>
      <c r="G396" s="80">
        <v>28</v>
      </c>
      <c r="H396" s="80">
        <v>1410</v>
      </c>
      <c r="I396" s="80">
        <v>1.9858199999999999E-2</v>
      </c>
      <c r="J396" s="80">
        <v>1.9858199999999999E-2</v>
      </c>
      <c r="L396" s="83">
        <v>0.99990000000000001</v>
      </c>
      <c r="M396" s="83">
        <v>395</v>
      </c>
      <c r="N396" s="85">
        <v>3.1861599999999997E-4</v>
      </c>
      <c r="O396" s="83">
        <v>394.99900000000002</v>
      </c>
      <c r="P396" s="85">
        <v>6.3723199999999995E-4</v>
      </c>
      <c r="Q396" s="83">
        <v>395</v>
      </c>
      <c r="R396" s="85">
        <v>1.61325E-6</v>
      </c>
      <c r="S396" s="85">
        <v>2.73867E-5</v>
      </c>
    </row>
    <row r="397" spans="2:19" x14ac:dyDescent="0.2">
      <c r="B397" s="33"/>
      <c r="C397" s="80">
        <v>0.9</v>
      </c>
      <c r="D397" s="80">
        <v>1396</v>
      </c>
      <c r="E397" s="80">
        <v>15</v>
      </c>
      <c r="F397" s="80">
        <v>1381</v>
      </c>
      <c r="G397" s="80">
        <v>30</v>
      </c>
      <c r="H397" s="80">
        <v>1411</v>
      </c>
      <c r="I397" s="80">
        <v>2.1261499999999999E-2</v>
      </c>
      <c r="J397" s="80">
        <v>2.0949700000000002E-2</v>
      </c>
      <c r="L397" s="83">
        <v>0.99990000000000001</v>
      </c>
      <c r="M397" s="83">
        <v>396</v>
      </c>
      <c r="N397" s="85">
        <v>3.2391599999999999E-4</v>
      </c>
      <c r="O397" s="83">
        <v>395.99900000000002</v>
      </c>
      <c r="P397" s="85">
        <v>6.47833E-4</v>
      </c>
      <c r="Q397" s="83">
        <v>396</v>
      </c>
      <c r="R397" s="85">
        <v>1.6359399999999999E-6</v>
      </c>
      <c r="S397" s="85">
        <v>2.73867E-5</v>
      </c>
    </row>
    <row r="398" spans="2:19" x14ac:dyDescent="0.2">
      <c r="B398" s="33"/>
      <c r="C398" s="80">
        <v>0.89910000000000001</v>
      </c>
      <c r="D398" s="80">
        <v>1397</v>
      </c>
      <c r="E398" s="80">
        <v>15</v>
      </c>
      <c r="F398" s="80">
        <v>1382</v>
      </c>
      <c r="G398" s="80">
        <v>30</v>
      </c>
      <c r="H398" s="80">
        <v>1412</v>
      </c>
      <c r="I398" s="80">
        <v>2.1246500000000001E-2</v>
      </c>
      <c r="J398" s="80">
        <v>2.0949700000000002E-2</v>
      </c>
      <c r="L398" s="83">
        <v>0.99990000000000001</v>
      </c>
      <c r="M398" s="83">
        <v>397</v>
      </c>
      <c r="N398" s="85">
        <v>3.2937400000000001E-4</v>
      </c>
      <c r="O398" s="83">
        <v>396.99900000000002</v>
      </c>
      <c r="P398" s="85">
        <v>6.5874900000000003E-4</v>
      </c>
      <c r="Q398" s="83">
        <v>397</v>
      </c>
      <c r="R398" s="85">
        <v>1.6593200000000001E-6</v>
      </c>
      <c r="S398" s="85">
        <v>2.73867E-5</v>
      </c>
    </row>
    <row r="399" spans="2:19" x14ac:dyDescent="0.2">
      <c r="B399" s="33"/>
      <c r="C399" s="80">
        <v>0.89800000000000002</v>
      </c>
      <c r="D399" s="80">
        <v>1398</v>
      </c>
      <c r="E399" s="80">
        <v>15</v>
      </c>
      <c r="F399" s="80">
        <v>1383</v>
      </c>
      <c r="G399" s="80">
        <v>30</v>
      </c>
      <c r="H399" s="80">
        <v>1413</v>
      </c>
      <c r="I399" s="80">
        <v>2.1231400000000001E-2</v>
      </c>
      <c r="J399" s="80">
        <v>2.0949700000000002E-2</v>
      </c>
      <c r="L399" s="83">
        <v>0.99990000000000001</v>
      </c>
      <c r="M399" s="83">
        <v>398</v>
      </c>
      <c r="N399" s="85">
        <v>3.3499400000000003E-4</v>
      </c>
      <c r="O399" s="83">
        <v>397.99900000000002</v>
      </c>
      <c r="P399" s="85">
        <v>6.6998899999999996E-4</v>
      </c>
      <c r="Q399" s="83">
        <v>398</v>
      </c>
      <c r="R399" s="85">
        <v>1.68339E-6</v>
      </c>
      <c r="S399" s="85">
        <v>2.73867E-5</v>
      </c>
    </row>
    <row r="400" spans="2:19" x14ac:dyDescent="0.2">
      <c r="B400" s="33"/>
      <c r="C400" s="80">
        <v>0.89749999999999996</v>
      </c>
      <c r="D400" s="80">
        <v>1399</v>
      </c>
      <c r="E400" s="80">
        <v>15</v>
      </c>
      <c r="F400" s="80">
        <v>1384</v>
      </c>
      <c r="G400" s="80">
        <v>30</v>
      </c>
      <c r="H400" s="80">
        <v>1414</v>
      </c>
      <c r="I400" s="80">
        <v>2.12164E-2</v>
      </c>
      <c r="J400" s="80">
        <v>2.0949700000000002E-2</v>
      </c>
      <c r="L400" s="83">
        <v>0.99990000000000001</v>
      </c>
      <c r="M400" s="83">
        <v>399</v>
      </c>
      <c r="N400" s="85">
        <v>3.4078100000000002E-4</v>
      </c>
      <c r="O400" s="83">
        <v>398.99900000000002</v>
      </c>
      <c r="P400" s="85">
        <v>6.8156200000000003E-4</v>
      </c>
      <c r="Q400" s="83">
        <v>399</v>
      </c>
      <c r="R400" s="85">
        <v>1.7081800000000001E-6</v>
      </c>
      <c r="S400" s="85">
        <v>2.73867E-5</v>
      </c>
    </row>
    <row r="401" spans="2:19" x14ac:dyDescent="0.2">
      <c r="B401" s="33"/>
      <c r="C401" s="80">
        <v>0.89739999999999998</v>
      </c>
      <c r="D401" s="80">
        <v>1400</v>
      </c>
      <c r="E401" s="80">
        <v>15</v>
      </c>
      <c r="F401" s="80">
        <v>1385</v>
      </c>
      <c r="G401" s="80">
        <v>30</v>
      </c>
      <c r="H401" s="80">
        <v>1415</v>
      </c>
      <c r="I401" s="80">
        <v>2.1201399999999999E-2</v>
      </c>
      <c r="J401" s="80">
        <v>2.0949700000000002E-2</v>
      </c>
      <c r="L401" s="83">
        <v>0.99990000000000001</v>
      </c>
      <c r="M401" s="83">
        <v>400</v>
      </c>
      <c r="N401" s="85">
        <v>3.4673899999999999E-4</v>
      </c>
      <c r="O401" s="83">
        <v>399.99900000000002</v>
      </c>
      <c r="P401" s="85">
        <v>6.9347699999999996E-4</v>
      </c>
      <c r="Q401" s="83">
        <v>400</v>
      </c>
      <c r="R401" s="85">
        <v>1.73369E-6</v>
      </c>
      <c r="S401" s="85">
        <v>2.73867E-5</v>
      </c>
    </row>
    <row r="402" spans="2:19" x14ac:dyDescent="0.2">
      <c r="B402" s="33"/>
      <c r="C402" s="80">
        <v>0.89700000000000002</v>
      </c>
      <c r="D402" s="80">
        <v>1401</v>
      </c>
      <c r="E402" s="80">
        <v>15</v>
      </c>
      <c r="F402" s="80">
        <v>1386</v>
      </c>
      <c r="G402" s="80">
        <v>30</v>
      </c>
      <c r="H402" s="80">
        <v>1416</v>
      </c>
      <c r="I402" s="80">
        <v>2.1186400000000001E-2</v>
      </c>
      <c r="J402" s="80">
        <v>2.0949700000000002E-2</v>
      </c>
      <c r="L402" s="83">
        <v>0.99990000000000001</v>
      </c>
      <c r="M402" s="83">
        <v>401</v>
      </c>
      <c r="N402" s="85">
        <v>3.5287200000000001E-4</v>
      </c>
      <c r="O402" s="83">
        <v>400.99900000000002</v>
      </c>
      <c r="P402" s="85">
        <v>7.05743E-4</v>
      </c>
      <c r="Q402" s="83">
        <v>401</v>
      </c>
      <c r="R402" s="85">
        <v>1.75996E-6</v>
      </c>
      <c r="S402" s="85">
        <v>2.73867E-5</v>
      </c>
    </row>
    <row r="403" spans="2:19" x14ac:dyDescent="0.2">
      <c r="B403" s="33"/>
      <c r="C403" s="80">
        <v>0.89680000000000004</v>
      </c>
      <c r="D403" s="80">
        <v>1402</v>
      </c>
      <c r="E403" s="80">
        <v>15</v>
      </c>
      <c r="F403" s="80">
        <v>1387</v>
      </c>
      <c r="G403" s="80">
        <v>30</v>
      </c>
      <c r="H403" s="80">
        <v>1417</v>
      </c>
      <c r="I403" s="80">
        <v>2.1171499999999999E-2</v>
      </c>
      <c r="J403" s="80">
        <v>2.0949700000000002E-2</v>
      </c>
      <c r="L403" s="83">
        <v>0.99990000000000001</v>
      </c>
      <c r="M403" s="83">
        <v>402</v>
      </c>
      <c r="N403" s="85">
        <v>3.5918499999999998E-4</v>
      </c>
      <c r="O403" s="83">
        <v>401.99900000000002</v>
      </c>
      <c r="P403" s="85">
        <v>7.1836999999999997E-4</v>
      </c>
      <c r="Q403" s="83">
        <v>402</v>
      </c>
      <c r="R403" s="85">
        <v>1.7869899999999999E-6</v>
      </c>
      <c r="S403" s="85">
        <v>2.73867E-5</v>
      </c>
    </row>
    <row r="404" spans="2:19" x14ac:dyDescent="0.2">
      <c r="B404" s="33"/>
      <c r="C404" s="80">
        <v>0.89610000000000001</v>
      </c>
      <c r="D404" s="80">
        <v>1403</v>
      </c>
      <c r="E404" s="80">
        <v>15</v>
      </c>
      <c r="F404" s="80">
        <v>1388</v>
      </c>
      <c r="G404" s="80">
        <v>30</v>
      </c>
      <c r="H404" s="80">
        <v>1418</v>
      </c>
      <c r="I404" s="80">
        <v>2.1156600000000001E-2</v>
      </c>
      <c r="J404" s="80">
        <v>2.0949700000000002E-2</v>
      </c>
      <c r="L404" s="83">
        <v>0.99990000000000001</v>
      </c>
      <c r="M404" s="83">
        <v>403</v>
      </c>
      <c r="N404" s="85">
        <v>3.65683E-4</v>
      </c>
      <c r="O404" s="83">
        <v>402.99900000000002</v>
      </c>
      <c r="P404" s="85">
        <v>7.31366E-4</v>
      </c>
      <c r="Q404" s="83">
        <v>403</v>
      </c>
      <c r="R404" s="85">
        <v>1.8148E-6</v>
      </c>
      <c r="S404" s="85">
        <v>2.73867E-5</v>
      </c>
    </row>
    <row r="405" spans="2:19" x14ac:dyDescent="0.2">
      <c r="B405" s="33"/>
      <c r="C405" s="80">
        <v>0.89549999999999996</v>
      </c>
      <c r="D405" s="80">
        <v>1404</v>
      </c>
      <c r="E405" s="80">
        <v>15</v>
      </c>
      <c r="F405" s="80">
        <v>1389</v>
      </c>
      <c r="G405" s="80">
        <v>30</v>
      </c>
      <c r="H405" s="80">
        <v>1419</v>
      </c>
      <c r="I405" s="80">
        <v>2.11416E-2</v>
      </c>
      <c r="J405" s="80">
        <v>2.0949700000000002E-2</v>
      </c>
      <c r="L405" s="83">
        <v>0.99990000000000001</v>
      </c>
      <c r="M405" s="83">
        <v>404</v>
      </c>
      <c r="N405" s="85">
        <v>3.7237099999999998E-4</v>
      </c>
      <c r="O405" s="83">
        <v>403.99900000000002</v>
      </c>
      <c r="P405" s="85">
        <v>7.4474199999999995E-4</v>
      </c>
      <c r="Q405" s="83">
        <v>404</v>
      </c>
      <c r="R405" s="85">
        <v>1.8434199999999999E-6</v>
      </c>
      <c r="S405" s="85">
        <v>2.73867E-5</v>
      </c>
    </row>
    <row r="406" spans="2:19" x14ac:dyDescent="0.2">
      <c r="B406" s="33"/>
      <c r="C406" s="80">
        <v>0.89510000000000001</v>
      </c>
      <c r="D406" s="80">
        <v>1405</v>
      </c>
      <c r="E406" s="80">
        <v>15</v>
      </c>
      <c r="F406" s="80">
        <v>1390</v>
      </c>
      <c r="G406" s="80">
        <v>30</v>
      </c>
      <c r="H406" s="80">
        <v>1420</v>
      </c>
      <c r="I406" s="80">
        <v>2.1126800000000001E-2</v>
      </c>
      <c r="J406" s="80">
        <v>2.0949700000000002E-2</v>
      </c>
      <c r="L406" s="83">
        <v>0.99990000000000001</v>
      </c>
      <c r="M406" s="83">
        <v>405</v>
      </c>
      <c r="N406" s="85">
        <v>3.7925399999999998E-4</v>
      </c>
      <c r="O406" s="83">
        <v>404.99900000000002</v>
      </c>
      <c r="P406" s="85">
        <v>7.5850899999999998E-4</v>
      </c>
      <c r="Q406" s="83">
        <v>405</v>
      </c>
      <c r="R406" s="85">
        <v>1.8728600000000001E-6</v>
      </c>
      <c r="S406" s="85">
        <v>2.73867E-5</v>
      </c>
    </row>
    <row r="407" spans="2:19" x14ac:dyDescent="0.2">
      <c r="B407" s="33"/>
      <c r="C407" s="80">
        <v>0.89339999999999997</v>
      </c>
      <c r="D407" s="80">
        <v>1406</v>
      </c>
      <c r="E407" s="80">
        <v>15</v>
      </c>
      <c r="F407" s="80">
        <v>1391</v>
      </c>
      <c r="G407" s="80">
        <v>30</v>
      </c>
      <c r="H407" s="80">
        <v>1421</v>
      </c>
      <c r="I407" s="80">
        <v>2.1111899999999999E-2</v>
      </c>
      <c r="J407" s="80">
        <v>2.0949700000000002E-2</v>
      </c>
      <c r="L407" s="83">
        <v>0.99990000000000001</v>
      </c>
      <c r="M407" s="83">
        <v>406</v>
      </c>
      <c r="N407" s="85">
        <v>3.86337E-4</v>
      </c>
      <c r="O407" s="83">
        <v>405.99900000000002</v>
      </c>
      <c r="P407" s="85">
        <v>7.72674E-4</v>
      </c>
      <c r="Q407" s="83">
        <v>406</v>
      </c>
      <c r="R407" s="85">
        <v>1.9031400000000001E-6</v>
      </c>
      <c r="S407" s="85">
        <v>2.73867E-5</v>
      </c>
    </row>
    <row r="408" spans="2:19" x14ac:dyDescent="0.2">
      <c r="B408" s="33"/>
      <c r="C408" s="80">
        <v>0.89170000000000005</v>
      </c>
      <c r="D408" s="80">
        <v>1407</v>
      </c>
      <c r="E408" s="80">
        <v>15</v>
      </c>
      <c r="F408" s="80">
        <v>1392</v>
      </c>
      <c r="G408" s="80">
        <v>30</v>
      </c>
      <c r="H408" s="80">
        <v>1422</v>
      </c>
      <c r="I408" s="80">
        <v>2.1097000000000001E-2</v>
      </c>
      <c r="J408" s="80">
        <v>2.0949700000000002E-2</v>
      </c>
      <c r="L408" s="83">
        <v>0.99990000000000001</v>
      </c>
      <c r="M408" s="83">
        <v>407</v>
      </c>
      <c r="N408" s="85">
        <v>3.9362499999999999E-4</v>
      </c>
      <c r="O408" s="83">
        <v>406.99900000000002</v>
      </c>
      <c r="P408" s="85">
        <v>7.8725099999999999E-4</v>
      </c>
      <c r="Q408" s="83">
        <v>407</v>
      </c>
      <c r="R408" s="85">
        <v>1.9342800000000001E-6</v>
      </c>
      <c r="S408" s="85">
        <v>2.73867E-5</v>
      </c>
    </row>
    <row r="409" spans="2:19" x14ac:dyDescent="0.2">
      <c r="B409" s="33"/>
      <c r="C409" s="80">
        <v>0.89119999999999999</v>
      </c>
      <c r="D409" s="80">
        <v>1408</v>
      </c>
      <c r="E409" s="80">
        <v>15</v>
      </c>
      <c r="F409" s="80">
        <v>1393</v>
      </c>
      <c r="G409" s="80">
        <v>30</v>
      </c>
      <c r="H409" s="80">
        <v>1423</v>
      </c>
      <c r="I409" s="80">
        <v>2.1082199999999999E-2</v>
      </c>
      <c r="J409" s="80">
        <v>2.0949700000000002E-2</v>
      </c>
      <c r="L409" s="83">
        <v>0.99990000000000001</v>
      </c>
      <c r="M409" s="83">
        <v>408</v>
      </c>
      <c r="N409" s="85">
        <v>4.0112399999999999E-4</v>
      </c>
      <c r="O409" s="83">
        <v>407.99900000000002</v>
      </c>
      <c r="P409" s="85">
        <v>8.0224799999999998E-4</v>
      </c>
      <c r="Q409" s="83">
        <v>408</v>
      </c>
      <c r="R409" s="85">
        <v>1.9662899999999999E-6</v>
      </c>
      <c r="S409" s="85">
        <v>2.73867E-5</v>
      </c>
    </row>
    <row r="410" spans="2:19" x14ac:dyDescent="0.2">
      <c r="B410" s="33"/>
      <c r="C410" s="80">
        <v>0.8911</v>
      </c>
      <c r="D410" s="80">
        <v>1409</v>
      </c>
      <c r="E410" s="80">
        <v>15</v>
      </c>
      <c r="F410" s="80">
        <v>1394</v>
      </c>
      <c r="G410" s="80">
        <v>30</v>
      </c>
      <c r="H410" s="80">
        <v>1424</v>
      </c>
      <c r="I410" s="80">
        <v>2.10674E-2</v>
      </c>
      <c r="J410" s="80">
        <v>2.0949700000000002E-2</v>
      </c>
      <c r="L410" s="83">
        <v>0.99990000000000001</v>
      </c>
      <c r="M410" s="83">
        <v>409</v>
      </c>
      <c r="N410" s="85">
        <v>4.0883800000000002E-4</v>
      </c>
      <c r="O410" s="83">
        <v>408.99900000000002</v>
      </c>
      <c r="P410" s="85">
        <v>8.1767600000000004E-4</v>
      </c>
      <c r="Q410" s="83">
        <v>409</v>
      </c>
      <c r="R410" s="85">
        <v>1.9992100000000001E-6</v>
      </c>
      <c r="S410" s="85">
        <v>2.73867E-5</v>
      </c>
    </row>
    <row r="411" spans="2:19" x14ac:dyDescent="0.2">
      <c r="B411" s="33"/>
      <c r="C411" s="80">
        <v>0.88990000000000002</v>
      </c>
      <c r="D411" s="80">
        <v>1410</v>
      </c>
      <c r="E411" s="80">
        <v>15</v>
      </c>
      <c r="F411" s="80">
        <v>1395</v>
      </c>
      <c r="G411" s="80">
        <v>30</v>
      </c>
      <c r="H411" s="80">
        <v>1425</v>
      </c>
      <c r="I411" s="80">
        <v>2.1052600000000001E-2</v>
      </c>
      <c r="J411" s="80">
        <v>2.0949700000000002E-2</v>
      </c>
      <c r="L411" s="83">
        <v>0.99990000000000001</v>
      </c>
      <c r="M411" s="83">
        <v>410</v>
      </c>
      <c r="N411" s="85">
        <v>4.1677400000000002E-4</v>
      </c>
      <c r="O411" s="83">
        <v>409.99900000000002</v>
      </c>
      <c r="P411" s="85">
        <v>8.3354800000000004E-4</v>
      </c>
      <c r="Q411" s="83">
        <v>410</v>
      </c>
      <c r="R411" s="85">
        <v>2.0330400000000001E-6</v>
      </c>
      <c r="S411" s="85">
        <v>2.73867E-5</v>
      </c>
    </row>
    <row r="412" spans="2:19" x14ac:dyDescent="0.2">
      <c r="B412" s="33"/>
      <c r="C412" s="80">
        <v>0.88929999999999998</v>
      </c>
      <c r="D412" s="80">
        <v>1411</v>
      </c>
      <c r="E412" s="80">
        <v>15</v>
      </c>
      <c r="F412" s="80">
        <v>1396</v>
      </c>
      <c r="G412" s="80">
        <v>30</v>
      </c>
      <c r="H412" s="80">
        <v>1426</v>
      </c>
      <c r="I412" s="80">
        <v>2.1037899999999998E-2</v>
      </c>
      <c r="J412" s="80">
        <v>2.0949700000000002E-2</v>
      </c>
      <c r="L412" s="83">
        <v>0.99990000000000001</v>
      </c>
      <c r="M412" s="83">
        <v>411</v>
      </c>
      <c r="N412" s="85">
        <v>4.24936E-4</v>
      </c>
      <c r="O412" s="83">
        <v>410.99900000000002</v>
      </c>
      <c r="P412" s="85">
        <v>8.4987300000000001E-4</v>
      </c>
      <c r="Q412" s="83">
        <v>411</v>
      </c>
      <c r="R412" s="85">
        <v>2.06782E-6</v>
      </c>
      <c r="S412" s="85">
        <v>2.73867E-5</v>
      </c>
    </row>
    <row r="413" spans="2:19" x14ac:dyDescent="0.2">
      <c r="B413" s="33"/>
      <c r="C413" s="80">
        <v>0.88880000000000003</v>
      </c>
      <c r="D413" s="80">
        <v>1412</v>
      </c>
      <c r="E413" s="80">
        <v>15</v>
      </c>
      <c r="F413" s="80">
        <v>1397</v>
      </c>
      <c r="G413" s="80">
        <v>30</v>
      </c>
      <c r="H413" s="80">
        <v>1427</v>
      </c>
      <c r="I413" s="80">
        <v>2.1023099999999999E-2</v>
      </c>
      <c r="J413" s="80">
        <v>2.0949700000000002E-2</v>
      </c>
      <c r="L413" s="83">
        <v>0.99990000000000001</v>
      </c>
      <c r="M413" s="83">
        <v>412</v>
      </c>
      <c r="N413" s="85">
        <v>4.3333199999999998E-4</v>
      </c>
      <c r="O413" s="83">
        <v>411.99900000000002</v>
      </c>
      <c r="P413" s="85">
        <v>8.6666300000000005E-4</v>
      </c>
      <c r="Q413" s="83">
        <v>412</v>
      </c>
      <c r="R413" s="85">
        <v>2.10355E-6</v>
      </c>
      <c r="S413" s="85">
        <v>2.73867E-5</v>
      </c>
    </row>
    <row r="414" spans="2:19" x14ac:dyDescent="0.2">
      <c r="B414" s="33"/>
      <c r="C414" s="80">
        <v>0.88870000000000005</v>
      </c>
      <c r="D414" s="80">
        <v>1413</v>
      </c>
      <c r="E414" s="80">
        <v>15</v>
      </c>
      <c r="F414" s="80">
        <v>1398</v>
      </c>
      <c r="G414" s="80">
        <v>30</v>
      </c>
      <c r="H414" s="80">
        <v>1428</v>
      </c>
      <c r="I414" s="80">
        <v>2.10084E-2</v>
      </c>
      <c r="J414" s="80">
        <v>2.0949700000000002E-2</v>
      </c>
      <c r="L414" s="83">
        <v>0.99990000000000001</v>
      </c>
      <c r="M414" s="83">
        <v>413</v>
      </c>
      <c r="N414" s="85">
        <v>4.41965E-4</v>
      </c>
      <c r="O414" s="83">
        <v>412.99900000000002</v>
      </c>
      <c r="P414" s="85">
        <v>8.8393E-4</v>
      </c>
      <c r="Q414" s="83">
        <v>413</v>
      </c>
      <c r="R414" s="85">
        <v>2.1402700000000001E-6</v>
      </c>
      <c r="S414" s="85">
        <v>2.73867E-5</v>
      </c>
    </row>
    <row r="415" spans="2:19" x14ac:dyDescent="0.2">
      <c r="B415" s="33"/>
      <c r="C415" s="80">
        <v>0.88829999999999998</v>
      </c>
      <c r="D415" s="80">
        <v>1414</v>
      </c>
      <c r="E415" s="80">
        <v>15</v>
      </c>
      <c r="F415" s="80">
        <v>1399</v>
      </c>
      <c r="G415" s="80">
        <v>30</v>
      </c>
      <c r="H415" s="80">
        <v>1429</v>
      </c>
      <c r="I415" s="80">
        <v>2.0993700000000001E-2</v>
      </c>
      <c r="J415" s="80">
        <v>2.0949700000000002E-2</v>
      </c>
      <c r="L415" s="83">
        <v>0.99990000000000001</v>
      </c>
      <c r="M415" s="83">
        <v>414</v>
      </c>
      <c r="N415" s="85">
        <v>4.5084299999999998E-4</v>
      </c>
      <c r="O415" s="83">
        <v>413.99900000000002</v>
      </c>
      <c r="P415" s="85">
        <v>9.0168599999999996E-4</v>
      </c>
      <c r="Q415" s="83">
        <v>414</v>
      </c>
      <c r="R415" s="85">
        <v>2.1779899999999999E-6</v>
      </c>
      <c r="S415" s="85">
        <v>2.73867E-5</v>
      </c>
    </row>
    <row r="416" spans="2:19" x14ac:dyDescent="0.2">
      <c r="B416" s="33"/>
      <c r="C416" s="80">
        <v>0.88749999999999996</v>
      </c>
      <c r="D416" s="80">
        <v>1415</v>
      </c>
      <c r="E416" s="80">
        <v>15</v>
      </c>
      <c r="F416" s="80">
        <v>1400</v>
      </c>
      <c r="G416" s="80">
        <v>30</v>
      </c>
      <c r="H416" s="80">
        <v>1430</v>
      </c>
      <c r="I416" s="80">
        <v>2.0979000000000001E-2</v>
      </c>
      <c r="J416" s="80">
        <v>2.0949700000000002E-2</v>
      </c>
      <c r="L416" s="83">
        <v>0.99990000000000001</v>
      </c>
      <c r="M416" s="83">
        <v>415</v>
      </c>
      <c r="N416" s="85">
        <v>4.5997200000000001E-4</v>
      </c>
      <c r="O416" s="83">
        <v>414.99900000000002</v>
      </c>
      <c r="P416" s="85">
        <v>9.19943E-4</v>
      </c>
      <c r="Q416" s="83">
        <v>415</v>
      </c>
      <c r="R416" s="85">
        <v>2.2167299999999999E-6</v>
      </c>
      <c r="S416" s="85">
        <v>2.73867E-5</v>
      </c>
    </row>
    <row r="417" spans="2:19" x14ac:dyDescent="0.2">
      <c r="B417" s="33"/>
      <c r="C417" s="80">
        <v>0.88729999999999998</v>
      </c>
      <c r="D417" s="80">
        <v>1416</v>
      </c>
      <c r="E417" s="80">
        <v>15</v>
      </c>
      <c r="F417" s="80">
        <v>1401</v>
      </c>
      <c r="G417" s="80">
        <v>30</v>
      </c>
      <c r="H417" s="80">
        <v>1431</v>
      </c>
      <c r="I417" s="80">
        <v>2.0964400000000001E-2</v>
      </c>
      <c r="J417" s="80">
        <v>2.0949700000000002E-2</v>
      </c>
      <c r="L417" s="83">
        <v>0.99990000000000001</v>
      </c>
      <c r="M417" s="83">
        <v>416</v>
      </c>
      <c r="N417" s="85">
        <v>4.69357E-4</v>
      </c>
      <c r="O417" s="83">
        <v>415.99900000000002</v>
      </c>
      <c r="P417" s="85">
        <v>9.38714E-4</v>
      </c>
      <c r="Q417" s="83">
        <v>416</v>
      </c>
      <c r="R417" s="85">
        <v>2.25652E-6</v>
      </c>
      <c r="S417" s="85">
        <v>2.73867E-5</v>
      </c>
    </row>
    <row r="418" spans="2:19" x14ac:dyDescent="0.2">
      <c r="B418" s="33"/>
      <c r="C418" s="80">
        <v>0.88600000000000001</v>
      </c>
      <c r="D418" s="80">
        <v>1417</v>
      </c>
      <c r="E418" s="80">
        <v>15</v>
      </c>
      <c r="F418" s="80">
        <v>1402</v>
      </c>
      <c r="G418" s="80">
        <v>30</v>
      </c>
      <c r="H418" s="80">
        <v>1432</v>
      </c>
      <c r="I418" s="80">
        <v>2.0949700000000002E-2</v>
      </c>
      <c r="J418" s="80">
        <v>2.0949700000000002E-2</v>
      </c>
      <c r="L418" s="83">
        <v>0.99990000000000001</v>
      </c>
      <c r="M418" s="83">
        <v>417</v>
      </c>
      <c r="N418" s="85">
        <v>4.7900500000000001E-4</v>
      </c>
      <c r="O418" s="83">
        <v>416.99900000000002</v>
      </c>
      <c r="P418" s="85">
        <v>9.5801000000000002E-4</v>
      </c>
      <c r="Q418" s="83">
        <v>417</v>
      </c>
      <c r="R418" s="85">
        <v>2.29739E-6</v>
      </c>
      <c r="S418" s="85">
        <v>2.73867E-5</v>
      </c>
    </row>
    <row r="419" spans="2:19" x14ac:dyDescent="0.2">
      <c r="B419" s="33"/>
      <c r="C419" s="80">
        <v>0.8851</v>
      </c>
      <c r="D419" s="80">
        <v>1417</v>
      </c>
      <c r="E419" s="80">
        <v>16</v>
      </c>
      <c r="F419" s="80">
        <v>1401</v>
      </c>
      <c r="G419" s="80">
        <v>32</v>
      </c>
      <c r="H419" s="80">
        <v>1433</v>
      </c>
      <c r="I419" s="80">
        <v>2.2330800000000001E-2</v>
      </c>
      <c r="J419" s="80">
        <v>2.2237699999999999E-2</v>
      </c>
      <c r="L419" s="83">
        <v>0.99990000000000001</v>
      </c>
      <c r="M419" s="83">
        <v>418</v>
      </c>
      <c r="N419" s="85">
        <v>4.8892200000000003E-4</v>
      </c>
      <c r="O419" s="83">
        <v>417.99900000000002</v>
      </c>
      <c r="P419" s="85">
        <v>9.7784400000000007E-4</v>
      </c>
      <c r="Q419" s="83">
        <v>418</v>
      </c>
      <c r="R419" s="85">
        <v>2.33934E-6</v>
      </c>
      <c r="S419" s="85">
        <v>2.73867E-5</v>
      </c>
    </row>
    <row r="420" spans="2:19" x14ac:dyDescent="0.2">
      <c r="B420" s="33"/>
      <c r="C420" s="80">
        <v>0.88419999999999999</v>
      </c>
      <c r="D420" s="80">
        <v>1418</v>
      </c>
      <c r="E420" s="80">
        <v>16</v>
      </c>
      <c r="F420" s="80">
        <v>1402</v>
      </c>
      <c r="G420" s="80">
        <v>32</v>
      </c>
      <c r="H420" s="80">
        <v>1434</v>
      </c>
      <c r="I420" s="80">
        <v>2.23152E-2</v>
      </c>
      <c r="J420" s="80">
        <v>2.2237699999999999E-2</v>
      </c>
      <c r="L420" s="83">
        <v>0.99990000000000001</v>
      </c>
      <c r="M420" s="83">
        <v>419</v>
      </c>
      <c r="N420" s="85">
        <v>4.9911499999999995E-4</v>
      </c>
      <c r="O420" s="83">
        <v>418.99900000000002</v>
      </c>
      <c r="P420" s="85">
        <v>9.9823100000000003E-4</v>
      </c>
      <c r="Q420" s="83">
        <v>419</v>
      </c>
      <c r="R420" s="85">
        <v>2.3824100000000001E-6</v>
      </c>
      <c r="S420" s="85">
        <v>2.73867E-5</v>
      </c>
    </row>
    <row r="421" spans="2:19" x14ac:dyDescent="0.2">
      <c r="B421" s="33"/>
      <c r="C421" s="80">
        <v>0.88319999999999999</v>
      </c>
      <c r="D421" s="80">
        <v>1419</v>
      </c>
      <c r="E421" s="80">
        <v>16</v>
      </c>
      <c r="F421" s="80">
        <v>1403</v>
      </c>
      <c r="G421" s="80">
        <v>32</v>
      </c>
      <c r="H421" s="80">
        <v>1435</v>
      </c>
      <c r="I421" s="80">
        <v>2.2299699999999999E-2</v>
      </c>
      <c r="J421" s="80">
        <v>2.2237699999999999E-2</v>
      </c>
      <c r="L421" s="83">
        <v>0.99990000000000001</v>
      </c>
      <c r="M421" s="83">
        <v>419.99900000000002</v>
      </c>
      <c r="N421" s="85">
        <v>5.0959099999999999E-4</v>
      </c>
      <c r="O421" s="83">
        <v>419.99900000000002</v>
      </c>
      <c r="P421" s="85">
        <v>1.01918E-3</v>
      </c>
      <c r="Q421" s="83">
        <v>420</v>
      </c>
      <c r="R421" s="85">
        <v>2.4266199999999999E-6</v>
      </c>
      <c r="S421" s="85">
        <v>2.73867E-5</v>
      </c>
    </row>
    <row r="422" spans="2:19" x14ac:dyDescent="0.2">
      <c r="B422" s="33"/>
      <c r="C422" s="80">
        <v>0.88249999999999995</v>
      </c>
      <c r="D422" s="80">
        <v>1420</v>
      </c>
      <c r="E422" s="80">
        <v>16</v>
      </c>
      <c r="F422" s="80">
        <v>1404</v>
      </c>
      <c r="G422" s="80">
        <v>32</v>
      </c>
      <c r="H422" s="80">
        <v>1436</v>
      </c>
      <c r="I422" s="80">
        <v>2.2284100000000001E-2</v>
      </c>
      <c r="J422" s="80">
        <v>2.2237699999999999E-2</v>
      </c>
      <c r="L422" s="83">
        <v>0.99990000000000001</v>
      </c>
      <c r="M422" s="83">
        <v>420.99900000000002</v>
      </c>
      <c r="N422" s="85">
        <v>5.2035600000000003E-4</v>
      </c>
      <c r="O422" s="83">
        <v>420.99900000000002</v>
      </c>
      <c r="P422" s="85">
        <v>1.04071E-3</v>
      </c>
      <c r="Q422" s="83">
        <v>421</v>
      </c>
      <c r="R422" s="85">
        <v>2.4719999999999998E-6</v>
      </c>
      <c r="S422" s="85">
        <v>2.73867E-5</v>
      </c>
    </row>
    <row r="423" spans="2:19" x14ac:dyDescent="0.2">
      <c r="B423" s="33"/>
      <c r="C423" s="80">
        <v>0.8821</v>
      </c>
      <c r="D423" s="80">
        <v>1421</v>
      </c>
      <c r="E423" s="80">
        <v>16</v>
      </c>
      <c r="F423" s="80">
        <v>1405</v>
      </c>
      <c r="G423" s="80">
        <v>32</v>
      </c>
      <c r="H423" s="80">
        <v>1437</v>
      </c>
      <c r="I423" s="80">
        <v>2.22686E-2</v>
      </c>
      <c r="J423" s="80">
        <v>2.2237699999999999E-2</v>
      </c>
      <c r="L423" s="83">
        <v>0.99990000000000001</v>
      </c>
      <c r="M423" s="83">
        <v>421.99900000000002</v>
      </c>
      <c r="N423" s="85">
        <v>5.3141699999999996E-4</v>
      </c>
      <c r="O423" s="83">
        <v>421.99900000000002</v>
      </c>
      <c r="P423" s="85">
        <v>1.0628300000000001E-3</v>
      </c>
      <c r="Q423" s="83">
        <v>422</v>
      </c>
      <c r="R423" s="85">
        <v>2.5185600000000001E-6</v>
      </c>
      <c r="S423" s="85">
        <v>2.73867E-5</v>
      </c>
    </row>
    <row r="424" spans="2:19" x14ac:dyDescent="0.2">
      <c r="B424" s="33"/>
      <c r="C424" s="80">
        <v>0.88170000000000004</v>
      </c>
      <c r="D424" s="80">
        <v>1422</v>
      </c>
      <c r="E424" s="80">
        <v>16</v>
      </c>
      <c r="F424" s="80">
        <v>1406</v>
      </c>
      <c r="G424" s="80">
        <v>32</v>
      </c>
      <c r="H424" s="80">
        <v>1438</v>
      </c>
      <c r="I424" s="80">
        <v>2.2253100000000001E-2</v>
      </c>
      <c r="J424" s="80">
        <v>2.2237699999999999E-2</v>
      </c>
      <c r="L424" s="83">
        <v>0.99990000000000001</v>
      </c>
      <c r="M424" s="83">
        <v>422.99900000000002</v>
      </c>
      <c r="N424" s="85">
        <v>5.4278099999999999E-4</v>
      </c>
      <c r="O424" s="83">
        <v>422.99900000000002</v>
      </c>
      <c r="P424" s="85">
        <v>1.08556E-3</v>
      </c>
      <c r="Q424" s="83">
        <v>423</v>
      </c>
      <c r="R424" s="85">
        <v>2.5663400000000001E-6</v>
      </c>
      <c r="S424" s="85">
        <v>2.73867E-5</v>
      </c>
    </row>
    <row r="425" spans="2:19" x14ac:dyDescent="0.2">
      <c r="B425" s="33"/>
      <c r="C425" s="80">
        <v>0.88129999999999997</v>
      </c>
      <c r="D425" s="80">
        <v>1423</v>
      </c>
      <c r="E425" s="80">
        <v>16</v>
      </c>
      <c r="F425" s="80">
        <v>1407</v>
      </c>
      <c r="G425" s="80">
        <v>32</v>
      </c>
      <c r="H425" s="80">
        <v>1439</v>
      </c>
      <c r="I425" s="80">
        <v>2.2237699999999999E-2</v>
      </c>
      <c r="J425" s="80">
        <v>2.2237699999999999E-2</v>
      </c>
      <c r="L425" s="83">
        <v>0.99990000000000001</v>
      </c>
      <c r="M425" s="83">
        <v>423.99900000000002</v>
      </c>
      <c r="N425" s="85">
        <v>5.5445600000000005E-4</v>
      </c>
      <c r="O425" s="83">
        <v>423.99900000000002</v>
      </c>
      <c r="P425" s="85">
        <v>1.1089100000000001E-3</v>
      </c>
      <c r="Q425" s="83">
        <v>424</v>
      </c>
      <c r="R425" s="85">
        <v>2.6153600000000001E-6</v>
      </c>
      <c r="S425" s="85">
        <v>2.73867E-5</v>
      </c>
    </row>
    <row r="426" spans="2:19" x14ac:dyDescent="0.2">
      <c r="B426" s="33"/>
      <c r="C426" s="80">
        <v>0.88109999999999999</v>
      </c>
      <c r="D426" s="80">
        <v>1423</v>
      </c>
      <c r="E426" s="80">
        <v>17</v>
      </c>
      <c r="F426" s="80">
        <v>1406</v>
      </c>
      <c r="G426" s="80">
        <v>34</v>
      </c>
      <c r="H426" s="80">
        <v>1440</v>
      </c>
      <c r="I426" s="80">
        <v>2.3611099999999999E-2</v>
      </c>
      <c r="J426" s="80">
        <v>2.3176599999999999E-2</v>
      </c>
      <c r="L426" s="83">
        <v>0.99990000000000001</v>
      </c>
      <c r="M426" s="83">
        <v>424.99900000000002</v>
      </c>
      <c r="N426" s="85">
        <v>5.6644799999999999E-4</v>
      </c>
      <c r="O426" s="83">
        <v>424.99900000000002</v>
      </c>
      <c r="P426" s="85">
        <v>1.1329000000000001E-3</v>
      </c>
      <c r="Q426" s="83">
        <v>425</v>
      </c>
      <c r="R426" s="85">
        <v>2.6656400000000002E-6</v>
      </c>
      <c r="S426" s="85">
        <v>2.73867E-5</v>
      </c>
    </row>
    <row r="427" spans="2:19" x14ac:dyDescent="0.2">
      <c r="B427" s="33"/>
      <c r="C427" s="80">
        <v>0.88080000000000003</v>
      </c>
      <c r="D427" s="80">
        <v>1424</v>
      </c>
      <c r="E427" s="80">
        <v>17</v>
      </c>
      <c r="F427" s="80">
        <v>1407</v>
      </c>
      <c r="G427" s="80">
        <v>34</v>
      </c>
      <c r="H427" s="80">
        <v>1441</v>
      </c>
      <c r="I427" s="80">
        <v>2.35947E-2</v>
      </c>
      <c r="J427" s="80">
        <v>2.3176599999999999E-2</v>
      </c>
      <c r="L427" s="83">
        <v>0.99990000000000001</v>
      </c>
      <c r="M427" s="83">
        <v>425.99900000000002</v>
      </c>
      <c r="N427" s="85">
        <v>5.7876499999999997E-4</v>
      </c>
      <c r="O427" s="83">
        <v>425.99900000000002</v>
      </c>
      <c r="P427" s="85">
        <v>1.1575299999999999E-3</v>
      </c>
      <c r="Q427" s="83">
        <v>426</v>
      </c>
      <c r="R427" s="85">
        <v>2.7172099999999999E-6</v>
      </c>
      <c r="S427" s="85">
        <v>2.73867E-5</v>
      </c>
    </row>
    <row r="428" spans="2:19" x14ac:dyDescent="0.2">
      <c r="B428" s="33"/>
      <c r="C428" s="80">
        <v>0.88070000000000004</v>
      </c>
      <c r="D428" s="80">
        <v>1426</v>
      </c>
      <c r="E428" s="80">
        <v>17</v>
      </c>
      <c r="F428" s="80">
        <v>1409</v>
      </c>
      <c r="G428" s="80">
        <v>34</v>
      </c>
      <c r="H428" s="80">
        <v>1443</v>
      </c>
      <c r="I428" s="80">
        <v>2.3562E-2</v>
      </c>
      <c r="J428" s="80">
        <v>2.3176599999999999E-2</v>
      </c>
      <c r="L428" s="83">
        <v>0.99990000000000001</v>
      </c>
      <c r="M428" s="83">
        <v>426.99900000000002</v>
      </c>
      <c r="N428" s="85">
        <v>5.9141499999999997E-4</v>
      </c>
      <c r="O428" s="83">
        <v>426.99900000000002</v>
      </c>
      <c r="P428" s="85">
        <v>1.1828299999999999E-3</v>
      </c>
      <c r="Q428" s="83">
        <v>427</v>
      </c>
      <c r="R428" s="85">
        <v>2.7700900000000001E-6</v>
      </c>
      <c r="S428" s="85">
        <v>2.73867E-5</v>
      </c>
    </row>
    <row r="429" spans="2:19" x14ac:dyDescent="0.2">
      <c r="B429" s="33"/>
      <c r="C429" s="80">
        <v>0.88039999999999996</v>
      </c>
      <c r="D429" s="80">
        <v>1427</v>
      </c>
      <c r="E429" s="80">
        <v>17</v>
      </c>
      <c r="F429" s="80">
        <v>1410</v>
      </c>
      <c r="G429" s="80">
        <v>34</v>
      </c>
      <c r="H429" s="80">
        <v>1444</v>
      </c>
      <c r="I429" s="80">
        <v>2.3545699999999999E-2</v>
      </c>
      <c r="J429" s="80">
        <v>2.3176599999999999E-2</v>
      </c>
      <c r="L429" s="83">
        <v>0.99990000000000001</v>
      </c>
      <c r="M429" s="83">
        <v>427.99900000000002</v>
      </c>
      <c r="N429" s="85">
        <v>6.0440500000000002E-4</v>
      </c>
      <c r="O429" s="83">
        <v>427.99900000000002</v>
      </c>
      <c r="P429" s="85">
        <v>1.20881E-3</v>
      </c>
      <c r="Q429" s="83">
        <v>428</v>
      </c>
      <c r="R429" s="85">
        <v>2.8243199999999999E-6</v>
      </c>
      <c r="S429" s="85">
        <v>2.73867E-5</v>
      </c>
    </row>
    <row r="430" spans="2:19" x14ac:dyDescent="0.2">
      <c r="B430" s="33"/>
      <c r="C430" s="80">
        <v>0.87970000000000004</v>
      </c>
      <c r="D430" s="80">
        <v>1428</v>
      </c>
      <c r="E430" s="80">
        <v>17</v>
      </c>
      <c r="F430" s="80">
        <v>1411</v>
      </c>
      <c r="G430" s="80">
        <v>34</v>
      </c>
      <c r="H430" s="80">
        <v>1445</v>
      </c>
      <c r="I430" s="80">
        <v>2.3529399999999999E-2</v>
      </c>
      <c r="J430" s="80">
        <v>2.3176599999999999E-2</v>
      </c>
      <c r="L430" s="83">
        <v>0.99990000000000001</v>
      </c>
      <c r="M430" s="83">
        <v>428.99900000000002</v>
      </c>
      <c r="N430" s="85">
        <v>6.1774200000000001E-4</v>
      </c>
      <c r="O430" s="83">
        <v>428.99900000000002</v>
      </c>
      <c r="P430" s="85">
        <v>1.23548E-3</v>
      </c>
      <c r="Q430" s="83">
        <v>429</v>
      </c>
      <c r="R430" s="85">
        <v>2.8799199999999999E-6</v>
      </c>
      <c r="S430" s="85">
        <v>2.73867E-5</v>
      </c>
    </row>
    <row r="431" spans="2:19" x14ac:dyDescent="0.2">
      <c r="B431" s="33"/>
      <c r="C431" s="80">
        <v>0.879</v>
      </c>
      <c r="D431" s="80">
        <v>1429</v>
      </c>
      <c r="E431" s="80">
        <v>17</v>
      </c>
      <c r="F431" s="80">
        <v>1412</v>
      </c>
      <c r="G431" s="80">
        <v>34</v>
      </c>
      <c r="H431" s="80">
        <v>1446</v>
      </c>
      <c r="I431" s="80">
        <v>2.3513099999999999E-2</v>
      </c>
      <c r="J431" s="80">
        <v>2.3176599999999999E-2</v>
      </c>
      <c r="L431" s="83">
        <v>0.99990000000000001</v>
      </c>
      <c r="M431" s="83">
        <v>429.99900000000002</v>
      </c>
      <c r="N431" s="85">
        <v>6.3143599999999998E-4</v>
      </c>
      <c r="O431" s="83">
        <v>429.99900000000002</v>
      </c>
      <c r="P431" s="85">
        <v>1.2628699999999999E-3</v>
      </c>
      <c r="Q431" s="83">
        <v>430</v>
      </c>
      <c r="R431" s="85">
        <v>2.9369100000000001E-6</v>
      </c>
      <c r="S431" s="85">
        <v>2.73867E-5</v>
      </c>
    </row>
    <row r="432" spans="2:19" x14ac:dyDescent="0.2">
      <c r="B432" s="33"/>
      <c r="C432" s="80">
        <v>0.87749999999999995</v>
      </c>
      <c r="D432" s="80">
        <v>1430</v>
      </c>
      <c r="E432" s="80">
        <v>17</v>
      </c>
      <c r="F432" s="80">
        <v>1413</v>
      </c>
      <c r="G432" s="80">
        <v>34</v>
      </c>
      <c r="H432" s="80">
        <v>1447</v>
      </c>
      <c r="I432" s="80">
        <v>2.3496900000000001E-2</v>
      </c>
      <c r="J432" s="80">
        <v>2.3176599999999999E-2</v>
      </c>
      <c r="L432" s="83">
        <v>0.99990000000000001</v>
      </c>
      <c r="M432" s="83">
        <v>430.99900000000002</v>
      </c>
      <c r="N432" s="85">
        <v>6.4549400000000004E-4</v>
      </c>
      <c r="O432" s="83">
        <v>430.99900000000002</v>
      </c>
      <c r="P432" s="85">
        <v>1.2909900000000001E-3</v>
      </c>
      <c r="Q432" s="83">
        <v>431</v>
      </c>
      <c r="R432" s="85">
        <v>2.9953299999999999E-6</v>
      </c>
      <c r="S432" s="85">
        <v>2.73867E-5</v>
      </c>
    </row>
    <row r="433" spans="2:19" x14ac:dyDescent="0.2">
      <c r="B433" s="33"/>
      <c r="C433" s="80">
        <v>0.87619999999999998</v>
      </c>
      <c r="D433" s="80">
        <v>1431</v>
      </c>
      <c r="E433" s="80">
        <v>17</v>
      </c>
      <c r="F433" s="80">
        <v>1414</v>
      </c>
      <c r="G433" s="80">
        <v>34</v>
      </c>
      <c r="H433" s="80">
        <v>1448</v>
      </c>
      <c r="I433" s="80">
        <v>2.34807E-2</v>
      </c>
      <c r="J433" s="80">
        <v>2.3176599999999999E-2</v>
      </c>
      <c r="L433" s="83">
        <v>0.99990000000000001</v>
      </c>
      <c r="M433" s="83">
        <v>431.99900000000002</v>
      </c>
      <c r="N433" s="85">
        <v>6.5992399999999999E-4</v>
      </c>
      <c r="O433" s="83">
        <v>431.99900000000002</v>
      </c>
      <c r="P433" s="85">
        <v>1.31985E-3</v>
      </c>
      <c r="Q433" s="83">
        <v>432</v>
      </c>
      <c r="R433" s="85">
        <v>3.0552E-6</v>
      </c>
      <c r="S433" s="85">
        <v>2.73867E-5</v>
      </c>
    </row>
    <row r="434" spans="2:19" x14ac:dyDescent="0.2">
      <c r="B434" s="33"/>
      <c r="C434" s="80">
        <v>0.87539999999999996</v>
      </c>
      <c r="D434" s="80">
        <v>1432</v>
      </c>
      <c r="E434" s="80">
        <v>17</v>
      </c>
      <c r="F434" s="80">
        <v>1415</v>
      </c>
      <c r="G434" s="80">
        <v>34</v>
      </c>
      <c r="H434" s="80">
        <v>1449</v>
      </c>
      <c r="I434" s="80">
        <v>2.3464499999999999E-2</v>
      </c>
      <c r="J434" s="80">
        <v>2.3176599999999999E-2</v>
      </c>
      <c r="L434" s="83">
        <v>0.99990000000000001</v>
      </c>
      <c r="M434" s="83">
        <v>432.99900000000002</v>
      </c>
      <c r="N434" s="85">
        <v>6.7473399999999997E-4</v>
      </c>
      <c r="O434" s="83">
        <v>432.99900000000002</v>
      </c>
      <c r="P434" s="85">
        <v>1.34947E-3</v>
      </c>
      <c r="Q434" s="83">
        <v>433</v>
      </c>
      <c r="R434" s="85">
        <v>3.1165499999999998E-6</v>
      </c>
      <c r="S434" s="85">
        <v>2.73867E-5</v>
      </c>
    </row>
    <row r="435" spans="2:19" x14ac:dyDescent="0.2">
      <c r="B435" s="33"/>
      <c r="C435" s="80">
        <v>0.87470000000000003</v>
      </c>
      <c r="D435" s="80">
        <v>1433</v>
      </c>
      <c r="E435" s="80">
        <v>17</v>
      </c>
      <c r="F435" s="80">
        <v>1416</v>
      </c>
      <c r="G435" s="80">
        <v>34</v>
      </c>
      <c r="H435" s="80">
        <v>1450</v>
      </c>
      <c r="I435" s="80">
        <v>2.3448299999999998E-2</v>
      </c>
      <c r="J435" s="80">
        <v>2.3176599999999999E-2</v>
      </c>
      <c r="L435" s="83">
        <v>0.99990000000000001</v>
      </c>
      <c r="M435" s="83">
        <v>433.99900000000002</v>
      </c>
      <c r="N435" s="85">
        <v>6.89933E-4</v>
      </c>
      <c r="O435" s="83">
        <v>433.99900000000002</v>
      </c>
      <c r="P435" s="85">
        <v>1.3798700000000001E-3</v>
      </c>
      <c r="Q435" s="83">
        <v>434</v>
      </c>
      <c r="R435" s="85">
        <v>3.1794200000000001E-6</v>
      </c>
      <c r="S435" s="85">
        <v>2.73867E-5</v>
      </c>
    </row>
    <row r="436" spans="2:19" x14ac:dyDescent="0.2">
      <c r="B436" s="33"/>
      <c r="C436" s="80">
        <v>0.87409999999999999</v>
      </c>
      <c r="D436" s="80">
        <v>1435</v>
      </c>
      <c r="E436" s="80">
        <v>17</v>
      </c>
      <c r="F436" s="80">
        <v>1418</v>
      </c>
      <c r="G436" s="80">
        <v>34</v>
      </c>
      <c r="H436" s="80">
        <v>1452</v>
      </c>
      <c r="I436" s="80">
        <v>2.3415999999999999E-2</v>
      </c>
      <c r="J436" s="80">
        <v>2.3176599999999999E-2</v>
      </c>
      <c r="L436" s="83">
        <v>0.99990000000000001</v>
      </c>
      <c r="M436" s="83">
        <v>434.99900000000002</v>
      </c>
      <c r="N436" s="85">
        <v>7.0553E-4</v>
      </c>
      <c r="O436" s="83">
        <v>434.99900000000002</v>
      </c>
      <c r="P436" s="85">
        <v>1.41106E-3</v>
      </c>
      <c r="Q436" s="83">
        <v>435</v>
      </c>
      <c r="R436" s="85">
        <v>3.2438199999999999E-6</v>
      </c>
      <c r="S436" s="85">
        <v>2.73867E-5</v>
      </c>
    </row>
    <row r="437" spans="2:19" x14ac:dyDescent="0.2">
      <c r="B437" s="33"/>
      <c r="C437" s="80">
        <v>0.87360000000000004</v>
      </c>
      <c r="D437" s="80">
        <v>1436</v>
      </c>
      <c r="E437" s="80">
        <v>17</v>
      </c>
      <c r="F437" s="80">
        <v>1419</v>
      </c>
      <c r="G437" s="80">
        <v>34</v>
      </c>
      <c r="H437" s="80">
        <v>1453</v>
      </c>
      <c r="I437" s="80">
        <v>2.3399900000000001E-2</v>
      </c>
      <c r="J437" s="80">
        <v>2.3176599999999999E-2</v>
      </c>
      <c r="L437" s="83">
        <v>0.99990000000000001</v>
      </c>
      <c r="M437" s="83">
        <v>435.99900000000002</v>
      </c>
      <c r="N437" s="85">
        <v>7.2153400000000002E-4</v>
      </c>
      <c r="O437" s="83">
        <v>435.99900000000002</v>
      </c>
      <c r="P437" s="85">
        <v>1.4430700000000001E-3</v>
      </c>
      <c r="Q437" s="83">
        <v>436</v>
      </c>
      <c r="R437" s="85">
        <v>3.3097900000000002E-6</v>
      </c>
      <c r="S437" s="85">
        <v>2.73867E-5</v>
      </c>
    </row>
    <row r="438" spans="2:19" x14ac:dyDescent="0.2">
      <c r="B438" s="33"/>
      <c r="C438" s="80">
        <v>0.87250000000000005</v>
      </c>
      <c r="D438" s="80">
        <v>1437</v>
      </c>
      <c r="E438" s="80">
        <v>17</v>
      </c>
      <c r="F438" s="80">
        <v>1420</v>
      </c>
      <c r="G438" s="80">
        <v>34</v>
      </c>
      <c r="H438" s="80">
        <v>1454</v>
      </c>
      <c r="I438" s="80">
        <v>2.33838E-2</v>
      </c>
      <c r="J438" s="80">
        <v>2.3176599999999999E-2</v>
      </c>
      <c r="L438" s="83">
        <v>0.99990000000000001</v>
      </c>
      <c r="M438" s="83">
        <v>436.99900000000002</v>
      </c>
      <c r="N438" s="85">
        <v>7.3795299999999996E-4</v>
      </c>
      <c r="O438" s="83">
        <v>436.99900000000002</v>
      </c>
      <c r="P438" s="85">
        <v>1.47591E-3</v>
      </c>
      <c r="Q438" s="83">
        <v>437</v>
      </c>
      <c r="R438" s="85">
        <v>3.3773599999999998E-6</v>
      </c>
      <c r="S438" s="85">
        <v>2.73867E-5</v>
      </c>
    </row>
    <row r="439" spans="2:19" x14ac:dyDescent="0.2">
      <c r="B439" s="33"/>
      <c r="C439" s="80">
        <v>0.87219999999999998</v>
      </c>
      <c r="D439" s="80">
        <v>1438</v>
      </c>
      <c r="E439" s="80">
        <v>17</v>
      </c>
      <c r="F439" s="80">
        <v>1421</v>
      </c>
      <c r="G439" s="80">
        <v>34</v>
      </c>
      <c r="H439" s="80">
        <v>1455</v>
      </c>
      <c r="I439" s="80">
        <v>2.3367700000000002E-2</v>
      </c>
      <c r="J439" s="80">
        <v>2.3176599999999999E-2</v>
      </c>
      <c r="L439" s="83">
        <v>0.99990000000000001</v>
      </c>
      <c r="M439" s="83">
        <v>437.99900000000002</v>
      </c>
      <c r="N439" s="85">
        <v>7.5479599999999996E-4</v>
      </c>
      <c r="O439" s="83">
        <v>437.99799999999999</v>
      </c>
      <c r="P439" s="85">
        <v>1.5095900000000001E-3</v>
      </c>
      <c r="Q439" s="83">
        <v>438</v>
      </c>
      <c r="R439" s="85">
        <v>3.4465599999999999E-6</v>
      </c>
      <c r="S439" s="85">
        <v>2.73867E-5</v>
      </c>
    </row>
    <row r="440" spans="2:19" x14ac:dyDescent="0.2">
      <c r="B440" s="33"/>
      <c r="C440" s="80">
        <v>0.87150000000000005</v>
      </c>
      <c r="D440" s="80">
        <v>1439</v>
      </c>
      <c r="E440" s="80">
        <v>17</v>
      </c>
      <c r="F440" s="80">
        <v>1422</v>
      </c>
      <c r="G440" s="80">
        <v>34</v>
      </c>
      <c r="H440" s="80">
        <v>1456</v>
      </c>
      <c r="I440" s="80">
        <v>2.33516E-2</v>
      </c>
      <c r="J440" s="80">
        <v>2.3176599999999999E-2</v>
      </c>
      <c r="L440" s="83">
        <v>0.99990000000000001</v>
      </c>
      <c r="M440" s="83">
        <v>438.99900000000002</v>
      </c>
      <c r="N440" s="85">
        <v>7.7207299999999997E-4</v>
      </c>
      <c r="O440" s="83">
        <v>438.99799999999999</v>
      </c>
      <c r="P440" s="85">
        <v>1.54415E-3</v>
      </c>
      <c r="Q440" s="83">
        <v>439</v>
      </c>
      <c r="R440" s="85">
        <v>3.5174200000000001E-6</v>
      </c>
      <c r="S440" s="85">
        <v>2.73867E-5</v>
      </c>
    </row>
    <row r="441" spans="2:19" x14ac:dyDescent="0.2">
      <c r="B441" s="33"/>
      <c r="C441" s="80">
        <v>0.87139999999999995</v>
      </c>
      <c r="D441" s="80">
        <v>1440</v>
      </c>
      <c r="E441" s="80">
        <v>17</v>
      </c>
      <c r="F441" s="80">
        <v>1423</v>
      </c>
      <c r="G441" s="80">
        <v>34</v>
      </c>
      <c r="H441" s="80">
        <v>1457</v>
      </c>
      <c r="I441" s="80">
        <v>2.3335600000000001E-2</v>
      </c>
      <c r="J441" s="80">
        <v>2.3176599999999999E-2</v>
      </c>
      <c r="L441" s="83">
        <v>0.99990000000000001</v>
      </c>
      <c r="M441" s="83">
        <v>439.99900000000002</v>
      </c>
      <c r="N441" s="85">
        <v>7.8979300000000001E-4</v>
      </c>
      <c r="O441" s="83">
        <v>439.99799999999999</v>
      </c>
      <c r="P441" s="85">
        <v>1.5795900000000001E-3</v>
      </c>
      <c r="Q441" s="83">
        <v>440</v>
      </c>
      <c r="R441" s="85">
        <v>3.58997E-6</v>
      </c>
      <c r="S441" s="85">
        <v>2.73867E-5</v>
      </c>
    </row>
    <row r="442" spans="2:19" x14ac:dyDescent="0.2">
      <c r="B442" s="33"/>
      <c r="C442" s="80">
        <v>0.86990000000000001</v>
      </c>
      <c r="D442" s="80">
        <v>1441</v>
      </c>
      <c r="E442" s="80">
        <v>17</v>
      </c>
      <c r="F442" s="80">
        <v>1424</v>
      </c>
      <c r="G442" s="80">
        <v>34</v>
      </c>
      <c r="H442" s="80">
        <v>1458</v>
      </c>
      <c r="I442" s="80">
        <v>2.3319599999999999E-2</v>
      </c>
      <c r="J442" s="80">
        <v>2.3176599999999999E-2</v>
      </c>
      <c r="L442" s="83">
        <v>0.99990000000000001</v>
      </c>
      <c r="M442" s="83">
        <v>440.99900000000002</v>
      </c>
      <c r="N442" s="85">
        <v>8.0796600000000002E-4</v>
      </c>
      <c r="O442" s="83">
        <v>440.99799999999999</v>
      </c>
      <c r="P442" s="85">
        <v>1.61593E-3</v>
      </c>
      <c r="Q442" s="83">
        <v>441</v>
      </c>
      <c r="R442" s="85">
        <v>3.6642399999999998E-6</v>
      </c>
      <c r="S442" s="85">
        <v>2.73867E-5</v>
      </c>
    </row>
    <row r="443" spans="2:19" x14ac:dyDescent="0.2">
      <c r="B443" s="33"/>
      <c r="C443" s="80">
        <v>0.86939999999999995</v>
      </c>
      <c r="D443" s="80">
        <v>1442</v>
      </c>
      <c r="E443" s="80">
        <v>17</v>
      </c>
      <c r="F443" s="80">
        <v>1425</v>
      </c>
      <c r="G443" s="80">
        <v>34</v>
      </c>
      <c r="H443" s="80">
        <v>1459</v>
      </c>
      <c r="I443" s="80">
        <v>2.3303600000000001E-2</v>
      </c>
      <c r="J443" s="80">
        <v>2.3176599999999999E-2</v>
      </c>
      <c r="L443" s="83">
        <v>0.99990000000000001</v>
      </c>
      <c r="M443" s="83">
        <v>441.99900000000002</v>
      </c>
      <c r="N443" s="85">
        <v>8.2660000000000003E-4</v>
      </c>
      <c r="O443" s="83">
        <v>441.99799999999999</v>
      </c>
      <c r="P443" s="85">
        <v>1.6532000000000001E-3</v>
      </c>
      <c r="Q443" s="83">
        <v>442</v>
      </c>
      <c r="R443" s="85">
        <v>3.74027E-6</v>
      </c>
      <c r="S443" s="85">
        <v>2.73867E-5</v>
      </c>
    </row>
    <row r="444" spans="2:19" x14ac:dyDescent="0.2">
      <c r="B444" s="33"/>
      <c r="C444" s="80">
        <v>0.86709999999999998</v>
      </c>
      <c r="D444" s="80">
        <v>1443</v>
      </c>
      <c r="E444" s="80">
        <v>17</v>
      </c>
      <c r="F444" s="80">
        <v>1426</v>
      </c>
      <c r="G444" s="80">
        <v>34</v>
      </c>
      <c r="H444" s="80">
        <v>1460</v>
      </c>
      <c r="I444" s="80">
        <v>2.3287700000000001E-2</v>
      </c>
      <c r="J444" s="80">
        <v>2.3176599999999999E-2</v>
      </c>
      <c r="L444" s="83">
        <v>0.99990000000000001</v>
      </c>
      <c r="M444" s="83">
        <v>442.99900000000002</v>
      </c>
      <c r="N444" s="85">
        <v>8.4570700000000001E-4</v>
      </c>
      <c r="O444" s="83">
        <v>442.99799999999999</v>
      </c>
      <c r="P444" s="85">
        <v>1.69141E-3</v>
      </c>
      <c r="Q444" s="83">
        <v>443</v>
      </c>
      <c r="R444" s="85">
        <v>3.8180900000000001E-6</v>
      </c>
      <c r="S444" s="85">
        <v>2.73867E-5</v>
      </c>
    </row>
    <row r="445" spans="2:19" x14ac:dyDescent="0.2">
      <c r="B445" s="33"/>
      <c r="C445" s="80">
        <v>0.86639999999999995</v>
      </c>
      <c r="D445" s="80">
        <v>1444</v>
      </c>
      <c r="E445" s="80">
        <v>17</v>
      </c>
      <c r="F445" s="80">
        <v>1427</v>
      </c>
      <c r="G445" s="80">
        <v>34</v>
      </c>
      <c r="H445" s="80">
        <v>1461</v>
      </c>
      <c r="I445" s="80">
        <v>2.3271699999999999E-2</v>
      </c>
      <c r="J445" s="80">
        <v>2.3176599999999999E-2</v>
      </c>
      <c r="L445" s="83">
        <v>0.99990000000000001</v>
      </c>
      <c r="M445" s="83">
        <v>443.99900000000002</v>
      </c>
      <c r="N445" s="85">
        <v>8.6529599999999999E-4</v>
      </c>
      <c r="O445" s="83">
        <v>443.99799999999999</v>
      </c>
      <c r="P445" s="85">
        <v>1.7305899999999999E-3</v>
      </c>
      <c r="Q445" s="83">
        <v>444</v>
      </c>
      <c r="R445" s="85">
        <v>3.8977300000000004E-6</v>
      </c>
      <c r="S445" s="85">
        <v>2.73867E-5</v>
      </c>
    </row>
    <row r="446" spans="2:19" x14ac:dyDescent="0.2">
      <c r="B446" s="33"/>
      <c r="C446" s="80">
        <v>0.86560000000000004</v>
      </c>
      <c r="D446" s="80">
        <v>1445</v>
      </c>
      <c r="E446" s="80">
        <v>17</v>
      </c>
      <c r="F446" s="80">
        <v>1428</v>
      </c>
      <c r="G446" s="80">
        <v>34</v>
      </c>
      <c r="H446" s="80">
        <v>1462</v>
      </c>
      <c r="I446" s="80">
        <v>2.32558E-2</v>
      </c>
      <c r="J446" s="80">
        <v>2.3176599999999999E-2</v>
      </c>
      <c r="L446" s="83">
        <v>0.99990000000000001</v>
      </c>
      <c r="M446" s="83">
        <v>444.99900000000002</v>
      </c>
      <c r="N446" s="85">
        <v>8.8537700000000002E-4</v>
      </c>
      <c r="O446" s="83">
        <v>444.99799999999999</v>
      </c>
      <c r="P446" s="85">
        <v>1.77075E-3</v>
      </c>
      <c r="Q446" s="83">
        <v>445</v>
      </c>
      <c r="R446" s="85">
        <v>3.9792199999999997E-6</v>
      </c>
      <c r="S446" s="85">
        <v>2.73867E-5</v>
      </c>
    </row>
    <row r="447" spans="2:19" x14ac:dyDescent="0.2">
      <c r="B447" s="33"/>
      <c r="C447" s="80">
        <v>0.86550000000000005</v>
      </c>
      <c r="D447" s="80">
        <v>1446</v>
      </c>
      <c r="E447" s="80">
        <v>17</v>
      </c>
      <c r="F447" s="80">
        <v>1429</v>
      </c>
      <c r="G447" s="80">
        <v>34</v>
      </c>
      <c r="H447" s="80">
        <v>1463</v>
      </c>
      <c r="I447" s="80">
        <v>2.3239900000000001E-2</v>
      </c>
      <c r="J447" s="80">
        <v>2.3176599999999999E-2</v>
      </c>
      <c r="L447" s="83">
        <v>0.99990000000000001</v>
      </c>
      <c r="M447" s="83">
        <v>445.99900000000002</v>
      </c>
      <c r="N447" s="85">
        <v>9.0596000000000003E-4</v>
      </c>
      <c r="O447" s="83">
        <v>445.99799999999999</v>
      </c>
      <c r="P447" s="85">
        <v>1.8119200000000001E-3</v>
      </c>
      <c r="Q447" s="83">
        <v>446</v>
      </c>
      <c r="R447" s="85">
        <v>4.0625999999999999E-6</v>
      </c>
      <c r="S447" s="85">
        <v>2.73867E-5</v>
      </c>
    </row>
    <row r="448" spans="2:19" x14ac:dyDescent="0.2">
      <c r="B448" s="33"/>
      <c r="C448" s="80">
        <v>0.86519999999999997</v>
      </c>
      <c r="D448" s="80">
        <v>1447</v>
      </c>
      <c r="E448" s="80">
        <v>17</v>
      </c>
      <c r="F448" s="80">
        <v>1430</v>
      </c>
      <c r="G448" s="80">
        <v>34</v>
      </c>
      <c r="H448" s="80">
        <v>1464</v>
      </c>
      <c r="I448" s="80">
        <v>2.3224000000000002E-2</v>
      </c>
      <c r="J448" s="80">
        <v>2.3176599999999999E-2</v>
      </c>
      <c r="L448" s="83">
        <v>0.99990000000000001</v>
      </c>
      <c r="M448" s="83">
        <v>446.99900000000002</v>
      </c>
      <c r="N448" s="85">
        <v>9.2705700000000001E-4</v>
      </c>
      <c r="O448" s="83">
        <v>446.99799999999999</v>
      </c>
      <c r="P448" s="85">
        <v>1.85411E-3</v>
      </c>
      <c r="Q448" s="83">
        <v>447</v>
      </c>
      <c r="R448" s="85">
        <v>4.1478999999999997E-6</v>
      </c>
      <c r="S448" s="85">
        <v>2.73867E-5</v>
      </c>
    </row>
    <row r="449" spans="2:19" x14ac:dyDescent="0.2">
      <c r="B449" s="33"/>
      <c r="C449" s="80">
        <v>0.86470000000000002</v>
      </c>
      <c r="D449" s="80">
        <v>1448</v>
      </c>
      <c r="E449" s="80">
        <v>17</v>
      </c>
      <c r="F449" s="80">
        <v>1431</v>
      </c>
      <c r="G449" s="80">
        <v>34</v>
      </c>
      <c r="H449" s="80">
        <v>1465</v>
      </c>
      <c r="I449" s="80">
        <v>2.3208199999999998E-2</v>
      </c>
      <c r="J449" s="80">
        <v>2.3176599999999999E-2</v>
      </c>
      <c r="L449" s="83">
        <v>0.99990000000000001</v>
      </c>
      <c r="M449" s="83">
        <v>447.99900000000002</v>
      </c>
      <c r="N449" s="85">
        <v>9.4867699999999998E-4</v>
      </c>
      <c r="O449" s="83">
        <v>447.99799999999999</v>
      </c>
      <c r="P449" s="85">
        <v>1.8973499999999999E-3</v>
      </c>
      <c r="Q449" s="83">
        <v>448</v>
      </c>
      <c r="R449" s="85">
        <v>4.2351600000000003E-6</v>
      </c>
      <c r="S449" s="85">
        <v>2.73867E-5</v>
      </c>
    </row>
    <row r="450" spans="2:19" x14ac:dyDescent="0.2">
      <c r="B450" s="33"/>
      <c r="C450" s="80">
        <v>0.86439999999999995</v>
      </c>
      <c r="D450" s="80">
        <v>1449</v>
      </c>
      <c r="E450" s="80">
        <v>17</v>
      </c>
      <c r="F450" s="80">
        <v>1432</v>
      </c>
      <c r="G450" s="80">
        <v>34</v>
      </c>
      <c r="H450" s="80">
        <v>1466</v>
      </c>
      <c r="I450" s="80">
        <v>2.3192399999999998E-2</v>
      </c>
      <c r="J450" s="80">
        <v>2.3176599999999999E-2</v>
      </c>
      <c r="L450" s="83">
        <v>0.99990000000000001</v>
      </c>
      <c r="M450" s="83">
        <v>448.99900000000002</v>
      </c>
      <c r="N450" s="85">
        <v>9.7083100000000002E-4</v>
      </c>
      <c r="O450" s="83">
        <v>448.99799999999999</v>
      </c>
      <c r="P450" s="85">
        <v>1.94166E-3</v>
      </c>
      <c r="Q450" s="83">
        <v>449</v>
      </c>
      <c r="R450" s="85">
        <v>4.3244100000000003E-6</v>
      </c>
      <c r="S450" s="85">
        <v>2.73867E-5</v>
      </c>
    </row>
    <row r="451" spans="2:19" x14ac:dyDescent="0.2">
      <c r="B451" s="33"/>
      <c r="C451" s="80">
        <v>0.86419999999999997</v>
      </c>
      <c r="D451" s="80">
        <v>1450</v>
      </c>
      <c r="E451" s="80">
        <v>17</v>
      </c>
      <c r="F451" s="80">
        <v>1433</v>
      </c>
      <c r="G451" s="80">
        <v>34</v>
      </c>
      <c r="H451" s="80">
        <v>1467</v>
      </c>
      <c r="I451" s="80">
        <v>2.3176599999999999E-2</v>
      </c>
      <c r="J451" s="80">
        <v>2.3176599999999999E-2</v>
      </c>
      <c r="L451" s="83">
        <v>0.99990000000000001</v>
      </c>
      <c r="M451" s="83">
        <v>449.99900000000002</v>
      </c>
      <c r="N451" s="85">
        <v>9.9353000000000006E-4</v>
      </c>
      <c r="O451" s="83">
        <v>449.99799999999999</v>
      </c>
      <c r="P451" s="85">
        <v>1.9870600000000001E-3</v>
      </c>
      <c r="Q451" s="83">
        <v>450</v>
      </c>
      <c r="R451" s="85">
        <v>4.4156900000000001E-6</v>
      </c>
      <c r="S451" s="85">
        <v>2.73867E-5</v>
      </c>
    </row>
    <row r="452" spans="2:19" x14ac:dyDescent="0.2">
      <c r="B452" s="33"/>
      <c r="C452" s="80">
        <v>0.86380000000000001</v>
      </c>
      <c r="D452" s="80">
        <v>1450</v>
      </c>
      <c r="E452" s="80">
        <v>18</v>
      </c>
      <c r="F452" s="80">
        <v>1432</v>
      </c>
      <c r="G452" s="80">
        <v>36</v>
      </c>
      <c r="H452" s="80">
        <v>1468</v>
      </c>
      <c r="I452" s="80">
        <v>2.4523199999999998E-2</v>
      </c>
      <c r="J452" s="80">
        <v>2.4489799999999999E-2</v>
      </c>
      <c r="L452" s="83">
        <v>0.99990000000000001</v>
      </c>
      <c r="M452" s="83">
        <v>450.99900000000002</v>
      </c>
      <c r="N452" s="85">
        <v>1.0167900000000001E-3</v>
      </c>
      <c r="O452" s="83">
        <v>450.99799999999999</v>
      </c>
      <c r="P452" s="85">
        <v>2.0335700000000002E-3</v>
      </c>
      <c r="Q452" s="83">
        <v>451</v>
      </c>
      <c r="R452" s="85">
        <v>4.5090299999999999E-6</v>
      </c>
      <c r="S452" s="85">
        <v>2.73867E-5</v>
      </c>
    </row>
    <row r="453" spans="2:19" x14ac:dyDescent="0.2">
      <c r="B453" s="33"/>
      <c r="C453" s="80">
        <v>0.86219999999999997</v>
      </c>
      <c r="D453" s="80">
        <v>1451</v>
      </c>
      <c r="E453" s="80">
        <v>18</v>
      </c>
      <c r="F453" s="80">
        <v>1433</v>
      </c>
      <c r="G453" s="80">
        <v>36</v>
      </c>
      <c r="H453" s="80">
        <v>1469</v>
      </c>
      <c r="I453" s="80">
        <v>2.4506500000000001E-2</v>
      </c>
      <c r="J453" s="80">
        <v>2.4489799999999999E-2</v>
      </c>
      <c r="L453" s="83">
        <v>0.99990000000000001</v>
      </c>
      <c r="M453" s="83">
        <v>451.99900000000002</v>
      </c>
      <c r="N453" s="85">
        <v>1.04061E-3</v>
      </c>
      <c r="O453" s="83">
        <v>451.99799999999999</v>
      </c>
      <c r="P453" s="85">
        <v>2.0812199999999999E-3</v>
      </c>
      <c r="Q453" s="83">
        <v>452</v>
      </c>
      <c r="R453" s="85">
        <v>4.6044700000000001E-6</v>
      </c>
      <c r="S453" s="85">
        <v>2.73867E-5</v>
      </c>
    </row>
    <row r="454" spans="2:19" x14ac:dyDescent="0.2">
      <c r="B454" s="33"/>
      <c r="C454" s="80">
        <v>0.86180000000000001</v>
      </c>
      <c r="D454" s="80">
        <v>1452</v>
      </c>
      <c r="E454" s="80">
        <v>18</v>
      </c>
      <c r="F454" s="80">
        <v>1434</v>
      </c>
      <c r="G454" s="80">
        <v>36</v>
      </c>
      <c r="H454" s="80">
        <v>1470</v>
      </c>
      <c r="I454" s="80">
        <v>2.4489799999999999E-2</v>
      </c>
      <c r="J454" s="80">
        <v>2.4489799999999999E-2</v>
      </c>
      <c r="L454" s="83">
        <v>0.99990000000000001</v>
      </c>
      <c r="M454" s="83">
        <v>452.99900000000002</v>
      </c>
      <c r="N454" s="85">
        <v>1.0650099999999999E-3</v>
      </c>
      <c r="O454" s="83">
        <v>452.99799999999999</v>
      </c>
      <c r="P454" s="85">
        <v>2.1300199999999998E-3</v>
      </c>
      <c r="Q454" s="83">
        <v>453</v>
      </c>
      <c r="R454" s="85">
        <v>4.7020400000000003E-6</v>
      </c>
      <c r="S454" s="85">
        <v>2.73867E-5</v>
      </c>
    </row>
    <row r="455" spans="2:19" x14ac:dyDescent="0.2">
      <c r="B455" s="33"/>
      <c r="C455" s="80">
        <v>0.86170000000000002</v>
      </c>
      <c r="D455" s="80">
        <v>1452</v>
      </c>
      <c r="E455" s="80">
        <v>19</v>
      </c>
      <c r="F455" s="80">
        <v>1433</v>
      </c>
      <c r="G455" s="80">
        <v>38</v>
      </c>
      <c r="H455" s="80">
        <v>1471</v>
      </c>
      <c r="I455" s="80">
        <v>2.58328E-2</v>
      </c>
      <c r="J455" s="80">
        <v>2.57977E-2</v>
      </c>
      <c r="L455" s="83">
        <v>0.99990000000000001</v>
      </c>
      <c r="M455" s="83">
        <v>453.99900000000002</v>
      </c>
      <c r="N455" s="85">
        <v>1.09001E-3</v>
      </c>
      <c r="O455" s="83">
        <v>453.99799999999999</v>
      </c>
      <c r="P455" s="85">
        <v>2.18001E-3</v>
      </c>
      <c r="Q455" s="83">
        <v>454</v>
      </c>
      <c r="R455" s="85">
        <v>4.8017899999999996E-6</v>
      </c>
      <c r="S455" s="85">
        <v>2.73867E-5</v>
      </c>
    </row>
    <row r="456" spans="2:19" x14ac:dyDescent="0.2">
      <c r="B456" s="33"/>
      <c r="C456" s="80">
        <v>0.85970000000000002</v>
      </c>
      <c r="D456" s="80">
        <v>1454</v>
      </c>
      <c r="E456" s="80">
        <v>19</v>
      </c>
      <c r="F456" s="80">
        <v>1435</v>
      </c>
      <c r="G456" s="80">
        <v>38</v>
      </c>
      <c r="H456" s="80">
        <v>1473</v>
      </c>
      <c r="I456" s="80">
        <v>2.57977E-2</v>
      </c>
      <c r="J456" s="80">
        <v>2.57977E-2</v>
      </c>
      <c r="L456" s="83">
        <v>0.99990000000000001</v>
      </c>
      <c r="M456" s="83">
        <v>454.99900000000002</v>
      </c>
      <c r="N456" s="85">
        <v>1.1156E-3</v>
      </c>
      <c r="O456" s="83">
        <v>454.99799999999999</v>
      </c>
      <c r="P456" s="85">
        <v>2.2312E-3</v>
      </c>
      <c r="Q456" s="83">
        <v>455</v>
      </c>
      <c r="R456" s="85">
        <v>4.9037400000000004E-6</v>
      </c>
      <c r="S456" s="85">
        <v>2.73867E-5</v>
      </c>
    </row>
    <row r="457" spans="2:19" x14ac:dyDescent="0.2">
      <c r="B457" s="33"/>
      <c r="C457" s="80">
        <v>0.85950000000000004</v>
      </c>
      <c r="D457" s="80">
        <v>1454</v>
      </c>
      <c r="E457" s="80">
        <v>20</v>
      </c>
      <c r="F457" s="80">
        <v>1434</v>
      </c>
      <c r="G457" s="80">
        <v>40</v>
      </c>
      <c r="H457" s="80">
        <v>1474</v>
      </c>
      <c r="I457" s="80">
        <v>2.7137000000000001E-2</v>
      </c>
      <c r="J457" s="80">
        <v>2.6936000000000002E-2</v>
      </c>
      <c r="L457" s="83">
        <v>0.99990000000000001</v>
      </c>
      <c r="M457" s="83">
        <v>455.99900000000002</v>
      </c>
      <c r="N457" s="85">
        <v>1.14181E-3</v>
      </c>
      <c r="O457" s="83">
        <v>455.99799999999999</v>
      </c>
      <c r="P457" s="85">
        <v>2.2836200000000001E-3</v>
      </c>
      <c r="Q457" s="83">
        <v>456</v>
      </c>
      <c r="R457" s="85">
        <v>5.0079500000000001E-6</v>
      </c>
      <c r="S457" s="85">
        <v>2.73867E-5</v>
      </c>
    </row>
    <row r="458" spans="2:19" x14ac:dyDescent="0.2">
      <c r="B458" s="33"/>
      <c r="C458" s="80">
        <v>0.85819999999999996</v>
      </c>
      <c r="D458" s="80">
        <v>1455</v>
      </c>
      <c r="E458" s="80">
        <v>20</v>
      </c>
      <c r="F458" s="80">
        <v>1435</v>
      </c>
      <c r="G458" s="80">
        <v>40</v>
      </c>
      <c r="H458" s="80">
        <v>1475</v>
      </c>
      <c r="I458" s="80">
        <v>2.71186E-2</v>
      </c>
      <c r="J458" s="80">
        <v>2.6936000000000002E-2</v>
      </c>
      <c r="L458" s="83">
        <v>0.99990000000000001</v>
      </c>
      <c r="M458" s="83">
        <v>456.99900000000002</v>
      </c>
      <c r="N458" s="85">
        <v>1.16865E-3</v>
      </c>
      <c r="O458" s="83">
        <v>456.99799999999999</v>
      </c>
      <c r="P458" s="85">
        <v>2.3373000000000001E-3</v>
      </c>
      <c r="Q458" s="83">
        <v>457</v>
      </c>
      <c r="R458" s="85">
        <v>5.1144399999999999E-6</v>
      </c>
      <c r="S458" s="85">
        <v>2.73867E-5</v>
      </c>
    </row>
    <row r="459" spans="2:19" x14ac:dyDescent="0.2">
      <c r="B459" s="33"/>
      <c r="C459" s="80">
        <v>0.85680000000000001</v>
      </c>
      <c r="D459" s="80">
        <v>1456</v>
      </c>
      <c r="E459" s="80">
        <v>20</v>
      </c>
      <c r="F459" s="80">
        <v>1436</v>
      </c>
      <c r="G459" s="80">
        <v>40</v>
      </c>
      <c r="H459" s="80">
        <v>1476</v>
      </c>
      <c r="I459" s="80">
        <v>2.7100300000000001E-2</v>
      </c>
      <c r="J459" s="80">
        <v>2.6936000000000002E-2</v>
      </c>
      <c r="L459" s="83">
        <v>0.99990000000000001</v>
      </c>
      <c r="M459" s="83">
        <v>457.99900000000002</v>
      </c>
      <c r="N459" s="85">
        <v>1.19612E-3</v>
      </c>
      <c r="O459" s="83">
        <v>457.99799999999999</v>
      </c>
      <c r="P459" s="85">
        <v>2.3922499999999998E-3</v>
      </c>
      <c r="Q459" s="83">
        <v>458</v>
      </c>
      <c r="R459" s="85">
        <v>5.2232500000000003E-6</v>
      </c>
      <c r="S459" s="85">
        <v>2.73867E-5</v>
      </c>
    </row>
    <row r="460" spans="2:19" x14ac:dyDescent="0.2">
      <c r="B460" s="33"/>
      <c r="C460" s="80">
        <v>0.85650000000000004</v>
      </c>
      <c r="D460" s="80">
        <v>1457</v>
      </c>
      <c r="E460" s="80">
        <v>20</v>
      </c>
      <c r="F460" s="80">
        <v>1437</v>
      </c>
      <c r="G460" s="80">
        <v>40</v>
      </c>
      <c r="H460" s="80">
        <v>1477</v>
      </c>
      <c r="I460" s="80">
        <v>2.7081899999999999E-2</v>
      </c>
      <c r="J460" s="80">
        <v>2.6936000000000002E-2</v>
      </c>
      <c r="L460" s="83">
        <v>0.99990000000000001</v>
      </c>
      <c r="M460" s="83">
        <v>458.99900000000002</v>
      </c>
      <c r="N460" s="85">
        <v>1.2242500000000001E-3</v>
      </c>
      <c r="O460" s="83">
        <v>458.99799999999999</v>
      </c>
      <c r="P460" s="85">
        <v>2.4485000000000002E-3</v>
      </c>
      <c r="Q460" s="83">
        <v>459</v>
      </c>
      <c r="R460" s="85">
        <v>5.3344299999999997E-6</v>
      </c>
      <c r="S460" s="85">
        <v>2.73867E-5</v>
      </c>
    </row>
    <row r="461" spans="2:19" x14ac:dyDescent="0.2">
      <c r="B461" s="33"/>
      <c r="C461" s="80">
        <v>0.85619999999999996</v>
      </c>
      <c r="D461" s="80">
        <v>1458</v>
      </c>
      <c r="E461" s="80">
        <v>20</v>
      </c>
      <c r="F461" s="80">
        <v>1438</v>
      </c>
      <c r="G461" s="80">
        <v>40</v>
      </c>
      <c r="H461" s="80">
        <v>1478</v>
      </c>
      <c r="I461" s="80">
        <v>2.70636E-2</v>
      </c>
      <c r="J461" s="80">
        <v>2.6936000000000002E-2</v>
      </c>
      <c r="L461" s="83">
        <v>0.99990000000000001</v>
      </c>
      <c r="M461" s="83">
        <v>459.99900000000002</v>
      </c>
      <c r="N461" s="85">
        <v>1.25304E-3</v>
      </c>
      <c r="O461" s="83">
        <v>459.99700000000001</v>
      </c>
      <c r="P461" s="85">
        <v>2.5060899999999999E-3</v>
      </c>
      <c r="Q461" s="83">
        <v>460</v>
      </c>
      <c r="R461" s="85">
        <v>5.4480199999999999E-6</v>
      </c>
      <c r="S461" s="85">
        <v>2.73867E-5</v>
      </c>
    </row>
    <row r="462" spans="2:19" x14ac:dyDescent="0.2">
      <c r="B462" s="33"/>
      <c r="C462" s="80">
        <v>0.85599999999999998</v>
      </c>
      <c r="D462" s="80">
        <v>1459</v>
      </c>
      <c r="E462" s="80">
        <v>20</v>
      </c>
      <c r="F462" s="80">
        <v>1439</v>
      </c>
      <c r="G462" s="80">
        <v>40</v>
      </c>
      <c r="H462" s="80">
        <v>1479</v>
      </c>
      <c r="I462" s="80">
        <v>2.7045300000000001E-2</v>
      </c>
      <c r="J462" s="80">
        <v>2.6936000000000002E-2</v>
      </c>
      <c r="L462" s="83">
        <v>0.99990000000000001</v>
      </c>
      <c r="M462" s="83">
        <v>460.99900000000002</v>
      </c>
      <c r="N462" s="85">
        <v>1.2825099999999999E-3</v>
      </c>
      <c r="O462" s="83">
        <v>460.99700000000001</v>
      </c>
      <c r="P462" s="85">
        <v>2.5650199999999999E-3</v>
      </c>
      <c r="Q462" s="83">
        <v>461</v>
      </c>
      <c r="R462" s="85">
        <v>5.5640399999999998E-6</v>
      </c>
      <c r="S462" s="85">
        <v>2.73867E-5</v>
      </c>
    </row>
    <row r="463" spans="2:19" x14ac:dyDescent="0.2">
      <c r="B463" s="33"/>
      <c r="C463" s="80">
        <v>0.85499999999999998</v>
      </c>
      <c r="D463" s="80">
        <v>1460</v>
      </c>
      <c r="E463" s="80">
        <v>20</v>
      </c>
      <c r="F463" s="80">
        <v>1440</v>
      </c>
      <c r="G463" s="80">
        <v>40</v>
      </c>
      <c r="H463" s="80">
        <v>1480</v>
      </c>
      <c r="I463" s="80">
        <v>2.7026999999999999E-2</v>
      </c>
      <c r="J463" s="80">
        <v>2.6936000000000002E-2</v>
      </c>
      <c r="L463" s="83">
        <v>0.99990000000000001</v>
      </c>
      <c r="M463" s="83">
        <v>461.99900000000002</v>
      </c>
      <c r="N463" s="85">
        <v>1.3126699999999999E-3</v>
      </c>
      <c r="O463" s="83">
        <v>461.99700000000001</v>
      </c>
      <c r="P463" s="85">
        <v>2.6253399999999999E-3</v>
      </c>
      <c r="Q463" s="83">
        <v>462</v>
      </c>
      <c r="R463" s="85">
        <v>5.6825600000000002E-6</v>
      </c>
      <c r="S463" s="85">
        <v>2.73867E-5</v>
      </c>
    </row>
    <row r="464" spans="2:19" x14ac:dyDescent="0.2">
      <c r="B464" s="33"/>
      <c r="C464" s="80">
        <v>0.85409999999999997</v>
      </c>
      <c r="D464" s="80">
        <v>1461</v>
      </c>
      <c r="E464" s="80">
        <v>20</v>
      </c>
      <c r="F464" s="80">
        <v>1441</v>
      </c>
      <c r="G464" s="80">
        <v>40</v>
      </c>
      <c r="H464" s="80">
        <v>1481</v>
      </c>
      <c r="I464" s="80">
        <v>2.7008799999999999E-2</v>
      </c>
      <c r="J464" s="80">
        <v>2.6936000000000002E-2</v>
      </c>
      <c r="L464" s="83">
        <v>0.99990000000000001</v>
      </c>
      <c r="M464" s="83">
        <v>462.99900000000002</v>
      </c>
      <c r="N464" s="85">
        <v>1.3435299999999999E-3</v>
      </c>
      <c r="O464" s="83">
        <v>462.99700000000001</v>
      </c>
      <c r="P464" s="85">
        <v>2.6870599999999998E-3</v>
      </c>
      <c r="Q464" s="83">
        <v>463</v>
      </c>
      <c r="R464" s="85">
        <v>5.8035899999999999E-6</v>
      </c>
      <c r="S464" s="85">
        <v>2.73867E-5</v>
      </c>
    </row>
    <row r="465" spans="2:19" x14ac:dyDescent="0.2">
      <c r="B465" s="33"/>
      <c r="C465" s="80">
        <v>0.85370000000000001</v>
      </c>
      <c r="D465" s="80">
        <v>1462</v>
      </c>
      <c r="E465" s="80">
        <v>20</v>
      </c>
      <c r="F465" s="80">
        <v>1442</v>
      </c>
      <c r="G465" s="80">
        <v>40</v>
      </c>
      <c r="H465" s="80">
        <v>1482</v>
      </c>
      <c r="I465" s="80">
        <v>2.69906E-2</v>
      </c>
      <c r="J465" s="80">
        <v>2.6936000000000002E-2</v>
      </c>
      <c r="L465" s="83">
        <v>0.99990000000000001</v>
      </c>
      <c r="M465" s="83">
        <v>463.99900000000002</v>
      </c>
      <c r="N465" s="85">
        <v>1.3751099999999999E-3</v>
      </c>
      <c r="O465" s="83">
        <v>463.99700000000001</v>
      </c>
      <c r="P465" s="85">
        <v>2.7502199999999998E-3</v>
      </c>
      <c r="Q465" s="83">
        <v>464</v>
      </c>
      <c r="R465" s="85">
        <v>5.9271999999999998E-6</v>
      </c>
      <c r="S465" s="85">
        <v>2.73867E-5</v>
      </c>
    </row>
    <row r="466" spans="2:19" x14ac:dyDescent="0.2">
      <c r="B466" s="33"/>
      <c r="C466" s="80">
        <v>0.85350000000000004</v>
      </c>
      <c r="D466" s="80">
        <v>1463</v>
      </c>
      <c r="E466" s="80">
        <v>20</v>
      </c>
      <c r="F466" s="80">
        <v>1443</v>
      </c>
      <c r="G466" s="80">
        <v>40</v>
      </c>
      <c r="H466" s="80">
        <v>1483</v>
      </c>
      <c r="I466" s="80">
        <v>2.6972400000000001E-2</v>
      </c>
      <c r="J466" s="80">
        <v>2.6936000000000002E-2</v>
      </c>
      <c r="L466" s="83">
        <v>0.99990000000000001</v>
      </c>
      <c r="M466" s="83">
        <v>464.99900000000002</v>
      </c>
      <c r="N466" s="85">
        <v>1.4074199999999999E-3</v>
      </c>
      <c r="O466" s="83">
        <v>464.99700000000001</v>
      </c>
      <c r="P466" s="85">
        <v>2.8148399999999999E-3</v>
      </c>
      <c r="Q466" s="83">
        <v>465</v>
      </c>
      <c r="R466" s="85">
        <v>6.0534200000000001E-6</v>
      </c>
      <c r="S466" s="85">
        <v>2.73867E-5</v>
      </c>
    </row>
    <row r="467" spans="2:19" x14ac:dyDescent="0.2">
      <c r="B467" s="33"/>
      <c r="C467" s="80">
        <v>0.85270000000000001</v>
      </c>
      <c r="D467" s="80">
        <v>1464</v>
      </c>
      <c r="E467" s="80">
        <v>20</v>
      </c>
      <c r="F467" s="80">
        <v>1444</v>
      </c>
      <c r="G467" s="80">
        <v>40</v>
      </c>
      <c r="H467" s="80">
        <v>1484</v>
      </c>
      <c r="I467" s="80">
        <v>2.6954200000000001E-2</v>
      </c>
      <c r="J467" s="80">
        <v>2.6936000000000002E-2</v>
      </c>
      <c r="L467" s="83">
        <v>0.99990000000000001</v>
      </c>
      <c r="M467" s="83">
        <v>465.99900000000002</v>
      </c>
      <c r="N467" s="85">
        <v>1.4404699999999999E-3</v>
      </c>
      <c r="O467" s="83">
        <v>465.99700000000001</v>
      </c>
      <c r="P467" s="85">
        <v>2.8809399999999998E-3</v>
      </c>
      <c r="Q467" s="83">
        <v>466</v>
      </c>
      <c r="R467" s="85">
        <v>6.1822800000000004E-6</v>
      </c>
      <c r="S467" s="85">
        <v>2.73867E-5</v>
      </c>
    </row>
    <row r="468" spans="2:19" x14ac:dyDescent="0.2">
      <c r="B468" s="33"/>
      <c r="C468" s="80">
        <v>0.85189999999999999</v>
      </c>
      <c r="D468" s="80">
        <v>1465</v>
      </c>
      <c r="E468" s="80">
        <v>20</v>
      </c>
      <c r="F468" s="80">
        <v>1445</v>
      </c>
      <c r="G468" s="80">
        <v>40</v>
      </c>
      <c r="H468" s="80">
        <v>1485</v>
      </c>
      <c r="I468" s="80">
        <v>2.6936000000000002E-2</v>
      </c>
      <c r="J468" s="80">
        <v>2.6936000000000002E-2</v>
      </c>
      <c r="L468" s="83">
        <v>0.99990000000000001</v>
      </c>
      <c r="M468" s="83">
        <v>466.99900000000002</v>
      </c>
      <c r="N468" s="85">
        <v>1.4742799999999999E-3</v>
      </c>
      <c r="O468" s="83">
        <v>466.99700000000001</v>
      </c>
      <c r="P468" s="85">
        <v>2.9485599999999998E-3</v>
      </c>
      <c r="Q468" s="83">
        <v>467</v>
      </c>
      <c r="R468" s="85">
        <v>6.3138399999999998E-6</v>
      </c>
      <c r="S468" s="85">
        <v>2.73867E-5</v>
      </c>
    </row>
    <row r="469" spans="2:19" x14ac:dyDescent="0.2">
      <c r="B469" s="33"/>
      <c r="C469" s="80">
        <v>0.85099999999999998</v>
      </c>
      <c r="D469" s="80">
        <v>1465</v>
      </c>
      <c r="E469" s="80">
        <v>21</v>
      </c>
      <c r="F469" s="80">
        <v>1444</v>
      </c>
      <c r="G469" s="80">
        <v>42</v>
      </c>
      <c r="H469" s="80">
        <v>1486</v>
      </c>
      <c r="I469" s="80">
        <v>2.8263799999999999E-2</v>
      </c>
      <c r="J469" s="80">
        <v>2.8263799999999999E-2</v>
      </c>
      <c r="L469" s="83">
        <v>0.99980000000000002</v>
      </c>
      <c r="M469" s="83">
        <v>467.99799999999999</v>
      </c>
      <c r="N469" s="85">
        <v>1.5088600000000001E-3</v>
      </c>
      <c r="O469" s="83">
        <v>467.99700000000001</v>
      </c>
      <c r="P469" s="85">
        <v>3.0177300000000002E-3</v>
      </c>
      <c r="Q469" s="83">
        <v>468</v>
      </c>
      <c r="R469" s="85">
        <v>6.4481400000000004E-6</v>
      </c>
      <c r="S469" s="85">
        <v>8.0798500000000002E-5</v>
      </c>
    </row>
    <row r="470" spans="2:19" x14ac:dyDescent="0.2">
      <c r="B470" s="33"/>
      <c r="C470" s="80">
        <v>0.85050000000000003</v>
      </c>
      <c r="D470" s="80">
        <v>1465</v>
      </c>
      <c r="E470" s="80">
        <v>22</v>
      </c>
      <c r="F470" s="80">
        <v>1443</v>
      </c>
      <c r="G470" s="80">
        <v>44</v>
      </c>
      <c r="H470" s="80">
        <v>1487</v>
      </c>
      <c r="I470" s="80">
        <v>2.9589799999999999E-2</v>
      </c>
      <c r="J470" s="80">
        <v>2.94314E-2</v>
      </c>
      <c r="L470" s="83">
        <v>0.99980000000000002</v>
      </c>
      <c r="M470" s="83">
        <v>468.99799999999999</v>
      </c>
      <c r="N470" s="85">
        <v>1.54423E-3</v>
      </c>
      <c r="O470" s="83">
        <v>468.99700000000001</v>
      </c>
      <c r="P470" s="85">
        <v>3.0884699999999998E-3</v>
      </c>
      <c r="Q470" s="83">
        <v>469</v>
      </c>
      <c r="R470" s="85">
        <v>6.5852199999999998E-6</v>
      </c>
      <c r="S470" s="85">
        <v>8.0798500000000002E-5</v>
      </c>
    </row>
    <row r="471" spans="2:19" x14ac:dyDescent="0.2">
      <c r="B471" s="33"/>
      <c r="C471" s="80">
        <v>0.85040000000000004</v>
      </c>
      <c r="D471" s="80">
        <v>1466</v>
      </c>
      <c r="E471" s="80">
        <v>22</v>
      </c>
      <c r="F471" s="80">
        <v>1444</v>
      </c>
      <c r="G471" s="80">
        <v>44</v>
      </c>
      <c r="H471" s="80">
        <v>1488</v>
      </c>
      <c r="I471" s="80">
        <v>2.95699E-2</v>
      </c>
      <c r="J471" s="80">
        <v>2.94314E-2</v>
      </c>
      <c r="L471" s="83">
        <v>0.99980000000000002</v>
      </c>
      <c r="M471" s="83">
        <v>469.99799999999999</v>
      </c>
      <c r="N471" s="85">
        <v>1.5804E-3</v>
      </c>
      <c r="O471" s="83">
        <v>469.99700000000001</v>
      </c>
      <c r="P471" s="85">
        <v>3.16081E-3</v>
      </c>
      <c r="Q471" s="83">
        <v>470</v>
      </c>
      <c r="R471" s="85">
        <v>6.7251199999999999E-6</v>
      </c>
      <c r="S471" s="85">
        <v>8.0798500000000002E-5</v>
      </c>
    </row>
    <row r="472" spans="2:19" x14ac:dyDescent="0.2">
      <c r="B472" s="33"/>
      <c r="C472" s="80">
        <v>0.8488</v>
      </c>
      <c r="D472" s="80">
        <v>1467</v>
      </c>
      <c r="E472" s="80">
        <v>22</v>
      </c>
      <c r="F472" s="80">
        <v>1445</v>
      </c>
      <c r="G472" s="80">
        <v>44</v>
      </c>
      <c r="H472" s="80">
        <v>1489</v>
      </c>
      <c r="I472" s="80">
        <v>2.955E-2</v>
      </c>
      <c r="J472" s="80">
        <v>2.94314E-2</v>
      </c>
      <c r="L472" s="83">
        <v>0.99980000000000002</v>
      </c>
      <c r="M472" s="83">
        <v>470.99799999999999</v>
      </c>
      <c r="N472" s="85">
        <v>1.61739E-3</v>
      </c>
      <c r="O472" s="83">
        <v>470.99700000000001</v>
      </c>
      <c r="P472" s="85">
        <v>3.23478E-3</v>
      </c>
      <c r="Q472" s="83">
        <v>471</v>
      </c>
      <c r="R472" s="85">
        <v>6.8678999999999999E-6</v>
      </c>
      <c r="S472" s="85">
        <v>8.0798500000000002E-5</v>
      </c>
    </row>
    <row r="473" spans="2:19" x14ac:dyDescent="0.2">
      <c r="B473" s="33"/>
      <c r="C473" s="80">
        <v>0.84840000000000004</v>
      </c>
      <c r="D473" s="80">
        <v>1468</v>
      </c>
      <c r="E473" s="80">
        <v>22</v>
      </c>
      <c r="F473" s="80">
        <v>1446</v>
      </c>
      <c r="G473" s="80">
        <v>44</v>
      </c>
      <c r="H473" s="80">
        <v>1490</v>
      </c>
      <c r="I473" s="80">
        <v>2.95302E-2</v>
      </c>
      <c r="J473" s="80">
        <v>2.94314E-2</v>
      </c>
      <c r="L473" s="83">
        <v>0.99980000000000002</v>
      </c>
      <c r="M473" s="83">
        <v>471.99799999999999</v>
      </c>
      <c r="N473" s="85">
        <v>1.6552100000000001E-3</v>
      </c>
      <c r="O473" s="83">
        <v>471.99700000000001</v>
      </c>
      <c r="P473" s="85">
        <v>3.3104100000000002E-3</v>
      </c>
      <c r="Q473" s="83">
        <v>472</v>
      </c>
      <c r="R473" s="85">
        <v>7.0135800000000004E-6</v>
      </c>
      <c r="S473" s="85">
        <v>8.0798500000000002E-5</v>
      </c>
    </row>
    <row r="474" spans="2:19" x14ac:dyDescent="0.2">
      <c r="B474" s="33"/>
      <c r="C474" s="80">
        <v>0.84570000000000001</v>
      </c>
      <c r="D474" s="80">
        <v>1469</v>
      </c>
      <c r="E474" s="80">
        <v>22</v>
      </c>
      <c r="F474" s="80">
        <v>1447</v>
      </c>
      <c r="G474" s="80">
        <v>44</v>
      </c>
      <c r="H474" s="80">
        <v>1491</v>
      </c>
      <c r="I474" s="80">
        <v>2.9510399999999999E-2</v>
      </c>
      <c r="J474" s="80">
        <v>2.94314E-2</v>
      </c>
      <c r="L474" s="83">
        <v>0.99980000000000002</v>
      </c>
      <c r="M474" s="83">
        <v>472.99799999999999</v>
      </c>
      <c r="N474" s="85">
        <v>1.6938700000000001E-3</v>
      </c>
      <c r="O474" s="83">
        <v>472.99700000000001</v>
      </c>
      <c r="P474" s="85">
        <v>3.3877400000000002E-3</v>
      </c>
      <c r="Q474" s="83">
        <v>473</v>
      </c>
      <c r="R474" s="85">
        <v>7.1622300000000002E-6</v>
      </c>
      <c r="S474" s="85">
        <v>8.0798500000000002E-5</v>
      </c>
    </row>
    <row r="475" spans="2:19" x14ac:dyDescent="0.2">
      <c r="B475" s="33"/>
      <c r="C475" s="80">
        <v>0.84560000000000002</v>
      </c>
      <c r="D475" s="80">
        <v>1470</v>
      </c>
      <c r="E475" s="80">
        <v>22</v>
      </c>
      <c r="F475" s="80">
        <v>1448</v>
      </c>
      <c r="G475" s="80">
        <v>44</v>
      </c>
      <c r="H475" s="80">
        <v>1492</v>
      </c>
      <c r="I475" s="80">
        <v>2.9490599999999999E-2</v>
      </c>
      <c r="J475" s="80">
        <v>2.94314E-2</v>
      </c>
      <c r="L475" s="83">
        <v>0.99980000000000002</v>
      </c>
      <c r="M475" s="83">
        <v>473.99799999999999</v>
      </c>
      <c r="N475" s="85">
        <v>1.73339E-3</v>
      </c>
      <c r="O475" s="83">
        <v>473.99700000000001</v>
      </c>
      <c r="P475" s="85">
        <v>3.46678E-3</v>
      </c>
      <c r="Q475" s="83">
        <v>474</v>
      </c>
      <c r="R475" s="85">
        <v>7.3138899999999997E-6</v>
      </c>
      <c r="S475" s="85">
        <v>8.0798500000000002E-5</v>
      </c>
    </row>
    <row r="476" spans="2:19" x14ac:dyDescent="0.2">
      <c r="B476" s="33"/>
      <c r="C476" s="80">
        <v>0.84460000000000002</v>
      </c>
      <c r="D476" s="80">
        <v>1471</v>
      </c>
      <c r="E476" s="80">
        <v>22</v>
      </c>
      <c r="F476" s="80">
        <v>1449</v>
      </c>
      <c r="G476" s="80">
        <v>44</v>
      </c>
      <c r="H476" s="80">
        <v>1493</v>
      </c>
      <c r="I476" s="80">
        <v>2.9470900000000001E-2</v>
      </c>
      <c r="J476" s="80">
        <v>2.94314E-2</v>
      </c>
      <c r="L476" s="83">
        <v>0.99980000000000002</v>
      </c>
      <c r="M476" s="83">
        <v>474.99799999999999</v>
      </c>
      <c r="N476" s="85">
        <v>1.7737899999999999E-3</v>
      </c>
      <c r="O476" s="83">
        <v>474.99599999999998</v>
      </c>
      <c r="P476" s="85">
        <v>3.5475799999999998E-3</v>
      </c>
      <c r="Q476" s="83">
        <v>475</v>
      </c>
      <c r="R476" s="85">
        <v>7.4685900000000001E-6</v>
      </c>
      <c r="S476" s="85">
        <v>8.0798500000000002E-5</v>
      </c>
    </row>
    <row r="477" spans="2:19" x14ac:dyDescent="0.2">
      <c r="B477" s="33"/>
      <c r="C477" s="80">
        <v>0.84319999999999995</v>
      </c>
      <c r="D477" s="80">
        <v>1472</v>
      </c>
      <c r="E477" s="80">
        <v>22</v>
      </c>
      <c r="F477" s="80">
        <v>1450</v>
      </c>
      <c r="G477" s="80">
        <v>44</v>
      </c>
      <c r="H477" s="80">
        <v>1494</v>
      </c>
      <c r="I477" s="80">
        <v>2.9451100000000001E-2</v>
      </c>
      <c r="J477" s="80">
        <v>2.94314E-2</v>
      </c>
      <c r="L477" s="83">
        <v>0.99980000000000002</v>
      </c>
      <c r="M477" s="83">
        <v>475.99799999999999</v>
      </c>
      <c r="N477" s="85">
        <v>1.8150799999999999E-3</v>
      </c>
      <c r="O477" s="83">
        <v>475.99599999999998</v>
      </c>
      <c r="P477" s="85">
        <v>3.6301699999999998E-3</v>
      </c>
      <c r="Q477" s="83">
        <v>476</v>
      </c>
      <c r="R477" s="85">
        <v>7.6264000000000004E-6</v>
      </c>
      <c r="S477" s="85">
        <v>8.0798500000000002E-5</v>
      </c>
    </row>
    <row r="478" spans="2:19" x14ac:dyDescent="0.2">
      <c r="B478" s="33"/>
      <c r="C478" s="80">
        <v>0.84250000000000003</v>
      </c>
      <c r="D478" s="80">
        <v>1473</v>
      </c>
      <c r="E478" s="80">
        <v>22</v>
      </c>
      <c r="F478" s="80">
        <v>1451</v>
      </c>
      <c r="G478" s="80">
        <v>44</v>
      </c>
      <c r="H478" s="80">
        <v>1495</v>
      </c>
      <c r="I478" s="80">
        <v>2.94314E-2</v>
      </c>
      <c r="J478" s="80">
        <v>2.94314E-2</v>
      </c>
      <c r="L478" s="83">
        <v>0.99980000000000002</v>
      </c>
      <c r="M478" s="83">
        <v>476.99799999999999</v>
      </c>
      <c r="N478" s="85">
        <v>1.85728E-3</v>
      </c>
      <c r="O478" s="83">
        <v>476.99599999999998</v>
      </c>
      <c r="P478" s="85">
        <v>3.7145699999999999E-3</v>
      </c>
      <c r="Q478" s="83">
        <v>477</v>
      </c>
      <c r="R478" s="85">
        <v>7.7873499999999992E-6</v>
      </c>
      <c r="S478" s="85">
        <v>8.0798500000000002E-5</v>
      </c>
    </row>
    <row r="479" spans="2:19" x14ac:dyDescent="0.2">
      <c r="B479" s="33"/>
      <c r="C479" s="80">
        <v>0.84119999999999995</v>
      </c>
      <c r="D479" s="80">
        <v>1473</v>
      </c>
      <c r="E479" s="80">
        <v>23</v>
      </c>
      <c r="F479" s="80">
        <v>1450</v>
      </c>
      <c r="G479" s="80">
        <v>46</v>
      </c>
      <c r="H479" s="80">
        <v>1496</v>
      </c>
      <c r="I479" s="80">
        <v>3.07487E-2</v>
      </c>
      <c r="J479" s="80">
        <v>3.0625800000000002E-2</v>
      </c>
      <c r="L479" s="83">
        <v>0.99980000000000002</v>
      </c>
      <c r="M479" s="83">
        <v>477.99799999999999</v>
      </c>
      <c r="N479" s="85">
        <v>1.9004099999999999E-3</v>
      </c>
      <c r="O479" s="83">
        <v>477.99599999999998</v>
      </c>
      <c r="P479" s="85">
        <v>3.8008199999999999E-3</v>
      </c>
      <c r="Q479" s="83">
        <v>478</v>
      </c>
      <c r="R479" s="85">
        <v>7.9515E-6</v>
      </c>
      <c r="S479" s="85">
        <v>8.0798500000000002E-5</v>
      </c>
    </row>
    <row r="480" spans="2:19" x14ac:dyDescent="0.2">
      <c r="B480" s="33"/>
      <c r="C480" s="80">
        <v>0.84089999999999998</v>
      </c>
      <c r="D480" s="80">
        <v>1474</v>
      </c>
      <c r="E480" s="80">
        <v>23</v>
      </c>
      <c r="F480" s="80">
        <v>1451</v>
      </c>
      <c r="G480" s="80">
        <v>46</v>
      </c>
      <c r="H480" s="80">
        <v>1497</v>
      </c>
      <c r="I480" s="80">
        <v>3.0728100000000001E-2</v>
      </c>
      <c r="J480" s="80">
        <v>3.0625800000000002E-2</v>
      </c>
      <c r="L480" s="83">
        <v>0.99980000000000002</v>
      </c>
      <c r="M480" s="83">
        <v>478.99799999999999</v>
      </c>
      <c r="N480" s="85">
        <v>1.94447E-3</v>
      </c>
      <c r="O480" s="83">
        <v>478.99599999999998</v>
      </c>
      <c r="P480" s="85">
        <v>3.88895E-3</v>
      </c>
      <c r="Q480" s="83">
        <v>479</v>
      </c>
      <c r="R480" s="85">
        <v>8.1188900000000005E-6</v>
      </c>
      <c r="S480" s="85">
        <v>8.0798500000000002E-5</v>
      </c>
    </row>
    <row r="481" spans="2:19" x14ac:dyDescent="0.2">
      <c r="B481" s="33"/>
      <c r="C481" s="80">
        <v>0.84079999999999999</v>
      </c>
      <c r="D481" s="80">
        <v>1475</v>
      </c>
      <c r="E481" s="80">
        <v>23</v>
      </c>
      <c r="F481" s="80">
        <v>1452</v>
      </c>
      <c r="G481" s="80">
        <v>46</v>
      </c>
      <c r="H481" s="80">
        <v>1498</v>
      </c>
      <c r="I481" s="80">
        <v>3.0707600000000002E-2</v>
      </c>
      <c r="J481" s="80">
        <v>3.0625800000000002E-2</v>
      </c>
      <c r="L481" s="83">
        <v>0.99980000000000002</v>
      </c>
      <c r="M481" s="83">
        <v>479.99799999999999</v>
      </c>
      <c r="N481" s="85">
        <v>1.9894999999999999E-3</v>
      </c>
      <c r="O481" s="83">
        <v>479.99599999999998</v>
      </c>
      <c r="P481" s="85">
        <v>3.9789999999999999E-3</v>
      </c>
      <c r="Q481" s="83">
        <v>480</v>
      </c>
      <c r="R481" s="85">
        <v>8.2895700000000007E-6</v>
      </c>
      <c r="S481" s="85">
        <v>8.0798500000000002E-5</v>
      </c>
    </row>
    <row r="482" spans="2:19" x14ac:dyDescent="0.2">
      <c r="B482" s="33"/>
      <c r="C482" s="80">
        <v>0.8367</v>
      </c>
      <c r="D482" s="80">
        <v>1476</v>
      </c>
      <c r="E482" s="80">
        <v>23</v>
      </c>
      <c r="F482" s="80">
        <v>1453</v>
      </c>
      <c r="G482" s="80">
        <v>46</v>
      </c>
      <c r="H482" s="80">
        <v>1499</v>
      </c>
      <c r="I482" s="80">
        <v>3.0687099999999998E-2</v>
      </c>
      <c r="J482" s="80">
        <v>3.0625800000000002E-2</v>
      </c>
      <c r="L482" s="83">
        <v>0.99980000000000002</v>
      </c>
      <c r="M482" s="83">
        <v>480.99799999999999</v>
      </c>
      <c r="N482" s="85">
        <v>2.03549E-3</v>
      </c>
      <c r="O482" s="83">
        <v>480.99599999999998</v>
      </c>
      <c r="P482" s="85">
        <v>4.07099E-3</v>
      </c>
      <c r="Q482" s="83">
        <v>481</v>
      </c>
      <c r="R482" s="85">
        <v>8.4635999999999997E-6</v>
      </c>
      <c r="S482" s="85">
        <v>8.0798500000000002E-5</v>
      </c>
    </row>
    <row r="483" spans="2:19" x14ac:dyDescent="0.2">
      <c r="B483" s="33"/>
      <c r="C483" s="80">
        <v>0.83589999999999998</v>
      </c>
      <c r="D483" s="80">
        <v>1477</v>
      </c>
      <c r="E483" s="80">
        <v>23</v>
      </c>
      <c r="F483" s="80">
        <v>1454</v>
      </c>
      <c r="G483" s="80">
        <v>46</v>
      </c>
      <c r="H483" s="80">
        <v>1500</v>
      </c>
      <c r="I483" s="80">
        <v>3.0666700000000002E-2</v>
      </c>
      <c r="J483" s="80">
        <v>3.0625800000000002E-2</v>
      </c>
      <c r="L483" s="83">
        <v>0.99980000000000002</v>
      </c>
      <c r="M483" s="83">
        <v>481.99799999999999</v>
      </c>
      <c r="N483" s="85">
        <v>2.0824799999999998E-3</v>
      </c>
      <c r="O483" s="83">
        <v>481.99599999999998</v>
      </c>
      <c r="P483" s="85">
        <v>4.1649699999999996E-3</v>
      </c>
      <c r="Q483" s="83">
        <v>482</v>
      </c>
      <c r="R483" s="85">
        <v>8.6410099999999998E-6</v>
      </c>
      <c r="S483" s="85">
        <v>8.0798500000000002E-5</v>
      </c>
    </row>
    <row r="484" spans="2:19" x14ac:dyDescent="0.2">
      <c r="B484" s="33"/>
      <c r="C484" s="80">
        <v>0.83420000000000005</v>
      </c>
      <c r="D484" s="80">
        <v>1478</v>
      </c>
      <c r="E484" s="80">
        <v>23</v>
      </c>
      <c r="F484" s="80">
        <v>1455</v>
      </c>
      <c r="G484" s="80">
        <v>46</v>
      </c>
      <c r="H484" s="80">
        <v>1501</v>
      </c>
      <c r="I484" s="80">
        <v>3.0646199999999998E-2</v>
      </c>
      <c r="J484" s="80">
        <v>3.0625800000000002E-2</v>
      </c>
      <c r="L484" s="83">
        <v>0.99970000000000003</v>
      </c>
      <c r="M484" s="83">
        <v>482.99799999999999</v>
      </c>
      <c r="N484" s="85">
        <v>2.1304800000000001E-3</v>
      </c>
      <c r="O484" s="83">
        <v>482.99599999999998</v>
      </c>
      <c r="P484" s="85">
        <v>4.2609600000000003E-3</v>
      </c>
      <c r="Q484" s="83">
        <v>483</v>
      </c>
      <c r="R484" s="85">
        <v>8.8218599999999999E-6</v>
      </c>
      <c r="S484" s="85">
        <v>1.03325E-4</v>
      </c>
    </row>
    <row r="485" spans="2:19" x14ac:dyDescent="0.2">
      <c r="B485" s="33"/>
      <c r="C485" s="80">
        <v>0.8327</v>
      </c>
      <c r="D485" s="80">
        <v>1479</v>
      </c>
      <c r="E485" s="80">
        <v>23</v>
      </c>
      <c r="F485" s="80">
        <v>1456</v>
      </c>
      <c r="G485" s="80">
        <v>46</v>
      </c>
      <c r="H485" s="80">
        <v>1502</v>
      </c>
      <c r="I485" s="80">
        <v>3.0625800000000002E-2</v>
      </c>
      <c r="J485" s="80">
        <v>3.0625800000000002E-2</v>
      </c>
      <c r="L485" s="83">
        <v>0.99970000000000003</v>
      </c>
      <c r="M485" s="83">
        <v>483.99799999999999</v>
      </c>
      <c r="N485" s="85">
        <v>2.1795E-3</v>
      </c>
      <c r="O485" s="83">
        <v>483.99599999999998</v>
      </c>
      <c r="P485" s="85">
        <v>4.359E-3</v>
      </c>
      <c r="Q485" s="83">
        <v>484</v>
      </c>
      <c r="R485" s="85">
        <v>9.0062000000000003E-6</v>
      </c>
      <c r="S485" s="85">
        <v>1.03325E-4</v>
      </c>
    </row>
    <row r="486" spans="2:19" x14ac:dyDescent="0.2">
      <c r="B486" s="33"/>
      <c r="C486" s="80">
        <v>0.83230000000000004</v>
      </c>
      <c r="D486" s="80">
        <v>1480</v>
      </c>
      <c r="E486" s="80">
        <v>24</v>
      </c>
      <c r="F486" s="80">
        <v>1456</v>
      </c>
      <c r="G486" s="80">
        <v>48</v>
      </c>
      <c r="H486" s="80">
        <v>1504</v>
      </c>
      <c r="I486" s="80">
        <v>3.1914900000000003E-2</v>
      </c>
      <c r="J486" s="80">
        <v>3.1830200000000003E-2</v>
      </c>
      <c r="L486" s="83">
        <v>0.99970000000000003</v>
      </c>
      <c r="M486" s="83">
        <v>484.99799999999999</v>
      </c>
      <c r="N486" s="85">
        <v>2.2295700000000002E-3</v>
      </c>
      <c r="O486" s="83">
        <v>484.99599999999998</v>
      </c>
      <c r="P486" s="85">
        <v>4.4591300000000004E-3</v>
      </c>
      <c r="Q486" s="83">
        <v>485</v>
      </c>
      <c r="R486" s="85">
        <v>9.1940899999999999E-6</v>
      </c>
      <c r="S486" s="85">
        <v>1.03325E-4</v>
      </c>
    </row>
    <row r="487" spans="2:19" x14ac:dyDescent="0.2">
      <c r="B487" s="33"/>
      <c r="C487" s="80">
        <v>0.83209999999999995</v>
      </c>
      <c r="D487" s="80">
        <v>1481</v>
      </c>
      <c r="E487" s="80">
        <v>24</v>
      </c>
      <c r="F487" s="80">
        <v>1457</v>
      </c>
      <c r="G487" s="80">
        <v>48</v>
      </c>
      <c r="H487" s="80">
        <v>1505</v>
      </c>
      <c r="I487" s="80">
        <v>3.1893699999999997E-2</v>
      </c>
      <c r="J487" s="80">
        <v>3.1830200000000003E-2</v>
      </c>
      <c r="L487" s="83">
        <v>0.99970000000000003</v>
      </c>
      <c r="M487" s="83">
        <v>485.99799999999999</v>
      </c>
      <c r="N487" s="85">
        <v>2.2806900000000001E-3</v>
      </c>
      <c r="O487" s="83">
        <v>485.995</v>
      </c>
      <c r="P487" s="85">
        <v>4.5613800000000003E-3</v>
      </c>
      <c r="Q487" s="83">
        <v>486</v>
      </c>
      <c r="R487" s="85">
        <v>9.3855599999999993E-6</v>
      </c>
      <c r="S487" s="85">
        <v>1.03325E-4</v>
      </c>
    </row>
    <row r="488" spans="2:19" x14ac:dyDescent="0.2">
      <c r="B488" s="33"/>
      <c r="C488" s="80">
        <v>0.83089999999999997</v>
      </c>
      <c r="D488" s="80">
        <v>1482</v>
      </c>
      <c r="E488" s="80">
        <v>24</v>
      </c>
      <c r="F488" s="80">
        <v>1458</v>
      </c>
      <c r="G488" s="80">
        <v>48</v>
      </c>
      <c r="H488" s="80">
        <v>1506</v>
      </c>
      <c r="I488" s="80">
        <v>3.1872499999999998E-2</v>
      </c>
      <c r="J488" s="80">
        <v>3.1830200000000003E-2</v>
      </c>
      <c r="L488" s="83">
        <v>0.99970000000000003</v>
      </c>
      <c r="M488" s="83">
        <v>486.99799999999999</v>
      </c>
      <c r="N488" s="85">
        <v>2.3329000000000002E-3</v>
      </c>
      <c r="O488" s="83">
        <v>486.995</v>
      </c>
      <c r="P488" s="85">
        <v>4.6657900000000004E-3</v>
      </c>
      <c r="Q488" s="83">
        <v>487</v>
      </c>
      <c r="R488" s="85">
        <v>9.5806799999999999E-6</v>
      </c>
      <c r="S488" s="85">
        <v>1.03325E-4</v>
      </c>
    </row>
    <row r="489" spans="2:19" x14ac:dyDescent="0.2">
      <c r="B489" s="33"/>
      <c r="C489" s="80">
        <v>0.83079999999999998</v>
      </c>
      <c r="D489" s="80">
        <v>1483</v>
      </c>
      <c r="E489" s="80">
        <v>24</v>
      </c>
      <c r="F489" s="80">
        <v>1459</v>
      </c>
      <c r="G489" s="80">
        <v>48</v>
      </c>
      <c r="H489" s="80">
        <v>1507</v>
      </c>
      <c r="I489" s="80">
        <v>3.1851400000000002E-2</v>
      </c>
      <c r="J489" s="80">
        <v>3.1830200000000003E-2</v>
      </c>
      <c r="L489" s="83">
        <v>0.99970000000000003</v>
      </c>
      <c r="M489" s="83">
        <v>487.99799999999999</v>
      </c>
      <c r="N489" s="85">
        <v>2.3862000000000002E-3</v>
      </c>
      <c r="O489" s="83">
        <v>487.995</v>
      </c>
      <c r="P489" s="85">
        <v>4.7724000000000004E-3</v>
      </c>
      <c r="Q489" s="83">
        <v>488</v>
      </c>
      <c r="R489" s="85">
        <v>9.7795000000000001E-6</v>
      </c>
      <c r="S489" s="85">
        <v>1.03325E-4</v>
      </c>
    </row>
    <row r="490" spans="2:19" x14ac:dyDescent="0.2">
      <c r="B490" s="33"/>
      <c r="C490" s="80">
        <v>0.83050000000000002</v>
      </c>
      <c r="D490" s="80">
        <v>1484</v>
      </c>
      <c r="E490" s="80">
        <v>24</v>
      </c>
      <c r="F490" s="80">
        <v>1460</v>
      </c>
      <c r="G490" s="80">
        <v>48</v>
      </c>
      <c r="H490" s="80">
        <v>1508</v>
      </c>
      <c r="I490" s="80">
        <v>3.1830200000000003E-2</v>
      </c>
      <c r="J490" s="80">
        <v>3.1830200000000003E-2</v>
      </c>
      <c r="L490" s="83">
        <v>0.99970000000000003</v>
      </c>
      <c r="M490" s="83">
        <v>488.99799999999999</v>
      </c>
      <c r="N490" s="85">
        <v>2.4406200000000001E-3</v>
      </c>
      <c r="O490" s="83">
        <v>488.995</v>
      </c>
      <c r="P490" s="85">
        <v>4.8812300000000003E-3</v>
      </c>
      <c r="Q490" s="83">
        <v>489</v>
      </c>
      <c r="R490" s="85">
        <v>9.9820700000000001E-6</v>
      </c>
      <c r="S490" s="85">
        <v>1.03325E-4</v>
      </c>
    </row>
    <row r="491" spans="2:19" x14ac:dyDescent="0.2">
      <c r="B491" s="33"/>
      <c r="C491" s="80">
        <v>0.82940000000000003</v>
      </c>
      <c r="D491" s="80">
        <v>1484</v>
      </c>
      <c r="E491" s="80">
        <v>25</v>
      </c>
      <c r="F491" s="80">
        <v>1459</v>
      </c>
      <c r="G491" s="80">
        <v>50</v>
      </c>
      <c r="H491" s="80">
        <v>1509</v>
      </c>
      <c r="I491" s="80">
        <v>3.3134499999999997E-2</v>
      </c>
      <c r="J491" s="80">
        <v>3.2959799999999997E-2</v>
      </c>
      <c r="L491" s="83">
        <v>0.99970000000000003</v>
      </c>
      <c r="M491" s="83">
        <v>489.99799999999999</v>
      </c>
      <c r="N491" s="85">
        <v>2.4961699999999998E-3</v>
      </c>
      <c r="O491" s="83">
        <v>489.995</v>
      </c>
      <c r="P491" s="85">
        <v>4.9923399999999996E-3</v>
      </c>
      <c r="Q491" s="83">
        <v>490</v>
      </c>
      <c r="R491" s="85">
        <v>1.0188400000000001E-5</v>
      </c>
      <c r="S491" s="85">
        <v>1.03325E-4</v>
      </c>
    </row>
    <row r="492" spans="2:19" x14ac:dyDescent="0.2">
      <c r="B492" s="33"/>
      <c r="C492" s="80">
        <v>0.82740000000000002</v>
      </c>
      <c r="D492" s="80">
        <v>1486</v>
      </c>
      <c r="E492" s="80">
        <v>25</v>
      </c>
      <c r="F492" s="80">
        <v>1461</v>
      </c>
      <c r="G492" s="80">
        <v>50</v>
      </c>
      <c r="H492" s="80">
        <v>1511</v>
      </c>
      <c r="I492" s="80">
        <v>3.3090700000000001E-2</v>
      </c>
      <c r="J492" s="80">
        <v>3.2959799999999997E-2</v>
      </c>
      <c r="L492" s="83">
        <v>0.99960000000000004</v>
      </c>
      <c r="M492" s="83">
        <v>490.99700000000001</v>
      </c>
      <c r="N492" s="85">
        <v>2.5528700000000001E-3</v>
      </c>
      <c r="O492" s="83">
        <v>490.995</v>
      </c>
      <c r="P492" s="85">
        <v>5.10575E-3</v>
      </c>
      <c r="Q492" s="83">
        <v>491</v>
      </c>
      <c r="R492" s="85">
        <v>1.0398699999999999E-5</v>
      </c>
      <c r="S492" s="85">
        <v>2.02461E-4</v>
      </c>
    </row>
    <row r="493" spans="2:19" x14ac:dyDescent="0.2">
      <c r="B493" s="33"/>
      <c r="C493" s="80">
        <v>0.8256</v>
      </c>
      <c r="D493" s="80">
        <v>1487</v>
      </c>
      <c r="E493" s="80">
        <v>25</v>
      </c>
      <c r="F493" s="80">
        <v>1462</v>
      </c>
      <c r="G493" s="80">
        <v>50</v>
      </c>
      <c r="H493" s="80">
        <v>1512</v>
      </c>
      <c r="I493" s="80">
        <v>3.3068800000000002E-2</v>
      </c>
      <c r="J493" s="80">
        <v>3.2959799999999997E-2</v>
      </c>
      <c r="L493" s="83">
        <v>0.99960000000000004</v>
      </c>
      <c r="M493" s="83">
        <v>491.99700000000001</v>
      </c>
      <c r="N493" s="85">
        <v>2.6107499999999998E-3</v>
      </c>
      <c r="O493" s="83">
        <v>491.995</v>
      </c>
      <c r="P493" s="85">
        <v>5.2214999999999996E-3</v>
      </c>
      <c r="Q493" s="83">
        <v>492</v>
      </c>
      <c r="R493" s="85">
        <v>1.0612799999999999E-5</v>
      </c>
      <c r="S493" s="85">
        <v>2.02461E-4</v>
      </c>
    </row>
    <row r="494" spans="2:19" x14ac:dyDescent="0.2">
      <c r="B494" s="33"/>
      <c r="C494" s="80">
        <v>0.82389999999999997</v>
      </c>
      <c r="D494" s="80">
        <v>1488</v>
      </c>
      <c r="E494" s="80">
        <v>25</v>
      </c>
      <c r="F494" s="80">
        <v>1463</v>
      </c>
      <c r="G494" s="80">
        <v>50</v>
      </c>
      <c r="H494" s="80">
        <v>1513</v>
      </c>
      <c r="I494" s="80">
        <v>3.3046899999999997E-2</v>
      </c>
      <c r="J494" s="80">
        <v>3.2959799999999997E-2</v>
      </c>
      <c r="L494" s="83">
        <v>0.99960000000000004</v>
      </c>
      <c r="M494" s="83">
        <v>492.99700000000001</v>
      </c>
      <c r="N494" s="85">
        <v>2.6698199999999998E-3</v>
      </c>
      <c r="O494" s="83">
        <v>492.995</v>
      </c>
      <c r="P494" s="85">
        <v>5.3396399999999997E-3</v>
      </c>
      <c r="Q494" s="83">
        <v>493</v>
      </c>
      <c r="R494" s="85">
        <v>1.08309E-5</v>
      </c>
      <c r="S494" s="85">
        <v>2.02461E-4</v>
      </c>
    </row>
    <row r="495" spans="2:19" x14ac:dyDescent="0.2">
      <c r="B495" s="33"/>
      <c r="C495" s="80">
        <v>0.82369999999999999</v>
      </c>
      <c r="D495" s="80">
        <v>1489</v>
      </c>
      <c r="E495" s="80">
        <v>25</v>
      </c>
      <c r="F495" s="80">
        <v>1464</v>
      </c>
      <c r="G495" s="80">
        <v>50</v>
      </c>
      <c r="H495" s="80">
        <v>1514</v>
      </c>
      <c r="I495" s="80">
        <v>3.3025100000000002E-2</v>
      </c>
      <c r="J495" s="80">
        <v>3.2959799999999997E-2</v>
      </c>
      <c r="L495" s="83">
        <v>0.99960000000000004</v>
      </c>
      <c r="M495" s="83">
        <v>493.99700000000001</v>
      </c>
      <c r="N495" s="85">
        <v>2.7301000000000001E-3</v>
      </c>
      <c r="O495" s="83">
        <v>493.995</v>
      </c>
      <c r="P495" s="85">
        <v>5.4602000000000001E-3</v>
      </c>
      <c r="Q495" s="83">
        <v>494</v>
      </c>
      <c r="R495" s="85">
        <v>1.1053000000000001E-5</v>
      </c>
      <c r="S495" s="85">
        <v>2.02461E-4</v>
      </c>
    </row>
    <row r="496" spans="2:19" x14ac:dyDescent="0.2">
      <c r="B496" s="33"/>
      <c r="C496" s="80">
        <v>0.8206</v>
      </c>
      <c r="D496" s="80">
        <v>1490</v>
      </c>
      <c r="E496" s="80">
        <v>25</v>
      </c>
      <c r="F496" s="80">
        <v>1465</v>
      </c>
      <c r="G496" s="80">
        <v>50</v>
      </c>
      <c r="H496" s="80">
        <v>1515</v>
      </c>
      <c r="I496" s="80">
        <v>3.3003299999999999E-2</v>
      </c>
      <c r="J496" s="80">
        <v>3.2959799999999997E-2</v>
      </c>
      <c r="L496" s="83">
        <v>0.99960000000000004</v>
      </c>
      <c r="M496" s="83">
        <v>494.99700000000001</v>
      </c>
      <c r="N496" s="85">
        <v>2.7916099999999999E-3</v>
      </c>
      <c r="O496" s="83">
        <v>494.99400000000003</v>
      </c>
      <c r="P496" s="85">
        <v>5.5832299999999998E-3</v>
      </c>
      <c r="Q496" s="83">
        <v>495</v>
      </c>
      <c r="R496" s="85">
        <v>1.12792E-5</v>
      </c>
      <c r="S496" s="85">
        <v>2.02461E-4</v>
      </c>
    </row>
    <row r="497" spans="2:19" x14ac:dyDescent="0.2">
      <c r="B497" s="33"/>
      <c r="C497" s="80">
        <v>0.82030000000000003</v>
      </c>
      <c r="D497" s="80">
        <v>1491</v>
      </c>
      <c r="E497" s="80">
        <v>25</v>
      </c>
      <c r="F497" s="80">
        <v>1466</v>
      </c>
      <c r="G497" s="80">
        <v>50</v>
      </c>
      <c r="H497" s="80">
        <v>1516</v>
      </c>
      <c r="I497" s="80">
        <v>3.2981499999999997E-2</v>
      </c>
      <c r="J497" s="80">
        <v>3.2959799999999997E-2</v>
      </c>
      <c r="L497" s="83">
        <v>0.99960000000000004</v>
      </c>
      <c r="M497" s="83">
        <v>495.99700000000001</v>
      </c>
      <c r="N497" s="85">
        <v>2.8543800000000001E-3</v>
      </c>
      <c r="O497" s="83">
        <v>495.99400000000003</v>
      </c>
      <c r="P497" s="85">
        <v>5.7087500000000003E-3</v>
      </c>
      <c r="Q497" s="83">
        <v>496</v>
      </c>
      <c r="R497" s="85">
        <v>1.1509600000000001E-5</v>
      </c>
      <c r="S497" s="85">
        <v>2.02461E-4</v>
      </c>
    </row>
    <row r="498" spans="2:19" x14ac:dyDescent="0.2">
      <c r="B498" s="33"/>
      <c r="C498" s="80">
        <v>0.81850000000000001</v>
      </c>
      <c r="D498" s="80">
        <v>1492</v>
      </c>
      <c r="E498" s="80">
        <v>25</v>
      </c>
      <c r="F498" s="80">
        <v>1467</v>
      </c>
      <c r="G498" s="80">
        <v>50</v>
      </c>
      <c r="H498" s="80">
        <v>1517</v>
      </c>
      <c r="I498" s="80">
        <v>3.2959799999999997E-2</v>
      </c>
      <c r="J498" s="80">
        <v>3.2959799999999997E-2</v>
      </c>
      <c r="L498" s="83">
        <v>0.99960000000000004</v>
      </c>
      <c r="M498" s="83">
        <v>496.99700000000001</v>
      </c>
      <c r="N498" s="85">
        <v>2.9184100000000002E-3</v>
      </c>
      <c r="O498" s="83">
        <v>496.99400000000003</v>
      </c>
      <c r="P498" s="85">
        <v>5.8368200000000004E-3</v>
      </c>
      <c r="Q498" s="83">
        <v>497</v>
      </c>
      <c r="R498" s="85">
        <v>1.17441E-5</v>
      </c>
      <c r="S498" s="85">
        <v>2.02461E-4</v>
      </c>
    </row>
    <row r="499" spans="2:19" x14ac:dyDescent="0.2">
      <c r="B499" s="33"/>
      <c r="C499" s="80">
        <v>0.81840000000000002</v>
      </c>
      <c r="D499" s="80">
        <v>1492</v>
      </c>
      <c r="E499" s="80">
        <v>26</v>
      </c>
      <c r="F499" s="80">
        <v>1466</v>
      </c>
      <c r="G499" s="80">
        <v>52</v>
      </c>
      <c r="H499" s="80">
        <v>1518</v>
      </c>
      <c r="I499" s="80">
        <v>3.4255599999999997E-2</v>
      </c>
      <c r="J499" s="80">
        <v>3.4188000000000003E-2</v>
      </c>
      <c r="L499" s="83">
        <v>0.99960000000000004</v>
      </c>
      <c r="M499" s="83">
        <v>497.99700000000001</v>
      </c>
      <c r="N499" s="85">
        <v>2.9837399999999999E-3</v>
      </c>
      <c r="O499" s="83">
        <v>497.99400000000003</v>
      </c>
      <c r="P499" s="85">
        <v>5.9674699999999999E-3</v>
      </c>
      <c r="Q499" s="83">
        <v>498</v>
      </c>
      <c r="R499" s="85">
        <v>1.19829E-5</v>
      </c>
      <c r="S499" s="85">
        <v>2.02461E-4</v>
      </c>
    </row>
    <row r="500" spans="2:19" x14ac:dyDescent="0.2">
      <c r="B500" s="33"/>
      <c r="C500" s="80">
        <v>0.81759999999999999</v>
      </c>
      <c r="D500" s="80">
        <v>1493</v>
      </c>
      <c r="E500" s="80">
        <v>26</v>
      </c>
      <c r="F500" s="80">
        <v>1467</v>
      </c>
      <c r="G500" s="80">
        <v>52</v>
      </c>
      <c r="H500" s="80">
        <v>1519</v>
      </c>
      <c r="I500" s="80">
        <v>3.4233E-2</v>
      </c>
      <c r="J500" s="80">
        <v>3.4188000000000003E-2</v>
      </c>
      <c r="L500" s="83">
        <v>0.99960000000000004</v>
      </c>
      <c r="M500" s="83">
        <v>498.99700000000001</v>
      </c>
      <c r="N500" s="85">
        <v>3.0503700000000002E-3</v>
      </c>
      <c r="O500" s="83">
        <v>498.99400000000003</v>
      </c>
      <c r="P500" s="85">
        <v>6.1007500000000003E-3</v>
      </c>
      <c r="Q500" s="83">
        <v>499</v>
      </c>
      <c r="R500" s="85">
        <v>1.2225899999999999E-5</v>
      </c>
      <c r="S500" s="85">
        <v>2.02461E-4</v>
      </c>
    </row>
    <row r="501" spans="2:19" x14ac:dyDescent="0.2">
      <c r="B501" s="33"/>
      <c r="C501" s="80">
        <v>0.81720000000000004</v>
      </c>
      <c r="D501" s="80">
        <v>1495</v>
      </c>
      <c r="E501" s="80">
        <v>26</v>
      </c>
      <c r="F501" s="80">
        <v>1469</v>
      </c>
      <c r="G501" s="80">
        <v>52</v>
      </c>
      <c r="H501" s="80">
        <v>1521</v>
      </c>
      <c r="I501" s="80">
        <v>3.4188000000000003E-2</v>
      </c>
      <c r="J501" s="80">
        <v>3.4188000000000003E-2</v>
      </c>
      <c r="L501" s="83">
        <v>0.99960000000000004</v>
      </c>
      <c r="M501" s="83">
        <v>499.99700000000001</v>
      </c>
      <c r="N501" s="85">
        <v>3.1183500000000002E-3</v>
      </c>
      <c r="O501" s="83">
        <v>499.99400000000003</v>
      </c>
      <c r="P501" s="85">
        <v>6.2366899999999996E-3</v>
      </c>
      <c r="Q501" s="83">
        <v>500</v>
      </c>
      <c r="R501" s="85">
        <v>1.24734E-5</v>
      </c>
      <c r="S501" s="85">
        <v>2.02461E-4</v>
      </c>
    </row>
    <row r="502" spans="2:19" x14ac:dyDescent="0.2">
      <c r="B502" s="33"/>
      <c r="C502" s="80">
        <v>0.81669999999999998</v>
      </c>
      <c r="D502" s="80">
        <v>1495</v>
      </c>
      <c r="E502" s="80">
        <v>27</v>
      </c>
      <c r="F502" s="80">
        <v>1468</v>
      </c>
      <c r="G502" s="80">
        <v>54</v>
      </c>
      <c r="H502" s="80">
        <v>1522</v>
      </c>
      <c r="I502" s="80">
        <v>3.54796E-2</v>
      </c>
      <c r="J502" s="80">
        <v>3.5110500000000003E-2</v>
      </c>
      <c r="L502" s="83">
        <v>0.99960000000000004</v>
      </c>
      <c r="M502" s="83">
        <v>500.99700000000001</v>
      </c>
      <c r="N502" s="85">
        <v>3.1876700000000001E-3</v>
      </c>
      <c r="O502" s="83">
        <v>500.99400000000003</v>
      </c>
      <c r="P502" s="85">
        <v>6.3753500000000001E-3</v>
      </c>
      <c r="Q502" s="83">
        <v>501</v>
      </c>
      <c r="R502" s="85">
        <v>1.27252E-5</v>
      </c>
      <c r="S502" s="85">
        <v>2.02461E-4</v>
      </c>
    </row>
    <row r="503" spans="2:19" x14ac:dyDescent="0.2">
      <c r="B503" s="33"/>
      <c r="C503" s="80">
        <v>0.81579999999999997</v>
      </c>
      <c r="D503" s="80">
        <v>1496</v>
      </c>
      <c r="E503" s="80">
        <v>27</v>
      </c>
      <c r="F503" s="80">
        <v>1469</v>
      </c>
      <c r="G503" s="80">
        <v>54</v>
      </c>
      <c r="H503" s="80">
        <v>1523</v>
      </c>
      <c r="I503" s="80">
        <v>3.5456300000000003E-2</v>
      </c>
      <c r="J503" s="80">
        <v>3.5110500000000003E-2</v>
      </c>
      <c r="L503" s="83">
        <v>0.99960000000000004</v>
      </c>
      <c r="M503" s="83">
        <v>501.99700000000001</v>
      </c>
      <c r="N503" s="85">
        <v>3.25838E-3</v>
      </c>
      <c r="O503" s="83">
        <v>501.99299999999999</v>
      </c>
      <c r="P503" s="85">
        <v>6.51675E-3</v>
      </c>
      <c r="Q503" s="83">
        <v>502</v>
      </c>
      <c r="R503" s="85">
        <v>1.29816E-5</v>
      </c>
      <c r="S503" s="85">
        <v>2.02461E-4</v>
      </c>
    </row>
    <row r="504" spans="2:19" x14ac:dyDescent="0.2">
      <c r="B504" s="33"/>
      <c r="C504" s="80">
        <v>0.81489999999999996</v>
      </c>
      <c r="D504" s="80">
        <v>1497</v>
      </c>
      <c r="E504" s="80">
        <v>27</v>
      </c>
      <c r="F504" s="80">
        <v>1470</v>
      </c>
      <c r="G504" s="80">
        <v>54</v>
      </c>
      <c r="H504" s="80">
        <v>1524</v>
      </c>
      <c r="I504" s="80">
        <v>3.5433100000000002E-2</v>
      </c>
      <c r="J504" s="80">
        <v>3.5110500000000003E-2</v>
      </c>
      <c r="L504" s="83">
        <v>0.99960000000000004</v>
      </c>
      <c r="M504" s="83">
        <v>502.99700000000001</v>
      </c>
      <c r="N504" s="85">
        <v>3.3304799999999998E-3</v>
      </c>
      <c r="O504" s="83">
        <v>502.99299999999999</v>
      </c>
      <c r="P504" s="85">
        <v>6.6609499999999997E-3</v>
      </c>
      <c r="Q504" s="83">
        <v>503</v>
      </c>
      <c r="R504" s="85">
        <v>1.32424E-5</v>
      </c>
      <c r="S504" s="85">
        <v>2.02461E-4</v>
      </c>
    </row>
    <row r="505" spans="2:19" x14ac:dyDescent="0.2">
      <c r="B505" s="33"/>
      <c r="C505" s="80">
        <v>0.81299999999999994</v>
      </c>
      <c r="D505" s="80">
        <v>1498</v>
      </c>
      <c r="E505" s="80">
        <v>27</v>
      </c>
      <c r="F505" s="80">
        <v>1471</v>
      </c>
      <c r="G505" s="80">
        <v>54</v>
      </c>
      <c r="H505" s="80">
        <v>1525</v>
      </c>
      <c r="I505" s="80">
        <v>3.5409799999999998E-2</v>
      </c>
      <c r="J505" s="80">
        <v>3.5110500000000003E-2</v>
      </c>
      <c r="L505" s="83">
        <v>0.99960000000000004</v>
      </c>
      <c r="M505" s="83">
        <v>503.99700000000001</v>
      </c>
      <c r="N505" s="85">
        <v>3.40399E-3</v>
      </c>
      <c r="O505" s="83">
        <v>503.99299999999999</v>
      </c>
      <c r="P505" s="85">
        <v>6.8079899999999999E-3</v>
      </c>
      <c r="Q505" s="83">
        <v>504</v>
      </c>
      <c r="R505" s="85">
        <v>1.35079E-5</v>
      </c>
      <c r="S505" s="85">
        <v>2.02461E-4</v>
      </c>
    </row>
    <row r="506" spans="2:19" x14ac:dyDescent="0.2">
      <c r="B506" s="33"/>
      <c r="C506" s="80">
        <v>0.80910000000000004</v>
      </c>
      <c r="D506" s="80">
        <v>1499</v>
      </c>
      <c r="E506" s="80">
        <v>27</v>
      </c>
      <c r="F506" s="80">
        <v>1472</v>
      </c>
      <c r="G506" s="80">
        <v>54</v>
      </c>
      <c r="H506" s="80">
        <v>1526</v>
      </c>
      <c r="I506" s="80">
        <v>3.5386599999999997E-2</v>
      </c>
      <c r="J506" s="80">
        <v>3.5110500000000003E-2</v>
      </c>
      <c r="L506" s="83">
        <v>0.99960000000000004</v>
      </c>
      <c r="M506" s="83">
        <v>504.99700000000001</v>
      </c>
      <c r="N506" s="85">
        <v>3.4789600000000001E-3</v>
      </c>
      <c r="O506" s="83">
        <v>504.99299999999999</v>
      </c>
      <c r="P506" s="85">
        <v>6.9579100000000003E-3</v>
      </c>
      <c r="Q506" s="83">
        <v>505</v>
      </c>
      <c r="R506" s="85">
        <v>1.3777999999999999E-5</v>
      </c>
      <c r="S506" s="85">
        <v>2.02461E-4</v>
      </c>
    </row>
    <row r="507" spans="2:19" x14ac:dyDescent="0.2">
      <c r="B507" s="33"/>
      <c r="C507" s="80">
        <v>0.80879999999999996</v>
      </c>
      <c r="D507" s="80">
        <v>1500</v>
      </c>
      <c r="E507" s="80">
        <v>27</v>
      </c>
      <c r="F507" s="80">
        <v>1473</v>
      </c>
      <c r="G507" s="80">
        <v>54</v>
      </c>
      <c r="H507" s="80">
        <v>1527</v>
      </c>
      <c r="I507" s="80">
        <v>3.5363499999999999E-2</v>
      </c>
      <c r="J507" s="80">
        <v>3.5110500000000003E-2</v>
      </c>
      <c r="L507" s="83">
        <v>0.99960000000000004</v>
      </c>
      <c r="M507" s="83">
        <v>505.99599999999998</v>
      </c>
      <c r="N507" s="85">
        <v>3.5553799999999999E-3</v>
      </c>
      <c r="O507" s="83">
        <v>505.99299999999999</v>
      </c>
      <c r="P507" s="85">
        <v>7.1107599999999998E-3</v>
      </c>
      <c r="Q507" s="83">
        <v>506</v>
      </c>
      <c r="R507" s="85">
        <v>1.4052900000000001E-5</v>
      </c>
      <c r="S507" s="85">
        <v>2.02461E-4</v>
      </c>
    </row>
    <row r="508" spans="2:19" x14ac:dyDescent="0.2">
      <c r="B508" s="33"/>
      <c r="C508" s="80">
        <v>0.80740000000000001</v>
      </c>
      <c r="D508" s="80">
        <v>1501</v>
      </c>
      <c r="E508" s="80">
        <v>27</v>
      </c>
      <c r="F508" s="80">
        <v>1474</v>
      </c>
      <c r="G508" s="80">
        <v>54</v>
      </c>
      <c r="H508" s="80">
        <v>1528</v>
      </c>
      <c r="I508" s="80">
        <v>3.5340299999999998E-2</v>
      </c>
      <c r="J508" s="80">
        <v>3.5110500000000003E-2</v>
      </c>
      <c r="L508" s="83">
        <v>0.99960000000000004</v>
      </c>
      <c r="M508" s="83">
        <v>506.99599999999998</v>
      </c>
      <c r="N508" s="85">
        <v>3.63329E-3</v>
      </c>
      <c r="O508" s="83">
        <v>506.99299999999999</v>
      </c>
      <c r="P508" s="85">
        <v>7.2665899999999999E-3</v>
      </c>
      <c r="Q508" s="83">
        <v>507</v>
      </c>
      <c r="R508" s="85">
        <v>1.43325E-5</v>
      </c>
      <c r="S508" s="85">
        <v>2.02461E-4</v>
      </c>
    </row>
    <row r="509" spans="2:19" x14ac:dyDescent="0.2">
      <c r="B509" s="33"/>
      <c r="C509" s="80">
        <v>0.80569999999999997</v>
      </c>
      <c r="D509" s="80">
        <v>1502</v>
      </c>
      <c r="E509" s="80">
        <v>27</v>
      </c>
      <c r="F509" s="80">
        <v>1475</v>
      </c>
      <c r="G509" s="80">
        <v>54</v>
      </c>
      <c r="H509" s="80">
        <v>1529</v>
      </c>
      <c r="I509" s="80">
        <v>3.53172E-2</v>
      </c>
      <c r="J509" s="80">
        <v>3.5110500000000003E-2</v>
      </c>
      <c r="L509" s="83">
        <v>0.99960000000000004</v>
      </c>
      <c r="M509" s="83">
        <v>507.99599999999998</v>
      </c>
      <c r="N509" s="85">
        <v>3.7127100000000001E-3</v>
      </c>
      <c r="O509" s="83">
        <v>507.99299999999999</v>
      </c>
      <c r="P509" s="85">
        <v>7.4254300000000002E-3</v>
      </c>
      <c r="Q509" s="83">
        <v>508</v>
      </c>
      <c r="R509" s="85">
        <v>1.4617000000000001E-5</v>
      </c>
      <c r="S509" s="85">
        <v>2.02461E-4</v>
      </c>
    </row>
    <row r="510" spans="2:19" x14ac:dyDescent="0.2">
      <c r="B510" s="33"/>
      <c r="C510" s="80">
        <v>0.8044</v>
      </c>
      <c r="D510" s="80">
        <v>1504</v>
      </c>
      <c r="E510" s="80">
        <v>27</v>
      </c>
      <c r="F510" s="80">
        <v>1477</v>
      </c>
      <c r="G510" s="80">
        <v>54</v>
      </c>
      <c r="H510" s="80">
        <v>1531</v>
      </c>
      <c r="I510" s="80">
        <v>3.52711E-2</v>
      </c>
      <c r="J510" s="80">
        <v>3.5110500000000003E-2</v>
      </c>
      <c r="L510" s="83">
        <v>0.99960000000000004</v>
      </c>
      <c r="M510" s="83">
        <v>508.99599999999998</v>
      </c>
      <c r="N510" s="85">
        <v>3.7936699999999999E-3</v>
      </c>
      <c r="O510" s="83">
        <v>508.99200000000002</v>
      </c>
      <c r="P510" s="85">
        <v>7.5873399999999997E-3</v>
      </c>
      <c r="Q510" s="83">
        <v>509</v>
      </c>
      <c r="R510" s="85">
        <v>1.49064E-5</v>
      </c>
      <c r="S510" s="85">
        <v>2.02461E-4</v>
      </c>
    </row>
    <row r="511" spans="2:19" x14ac:dyDescent="0.2">
      <c r="B511" s="33"/>
      <c r="C511" s="80">
        <v>0.80359999999999998</v>
      </c>
      <c r="D511" s="80">
        <v>1505</v>
      </c>
      <c r="E511" s="80">
        <v>27</v>
      </c>
      <c r="F511" s="80">
        <v>1478</v>
      </c>
      <c r="G511" s="80">
        <v>54</v>
      </c>
      <c r="H511" s="80">
        <v>1532</v>
      </c>
      <c r="I511" s="80">
        <v>3.5248000000000002E-2</v>
      </c>
      <c r="J511" s="80">
        <v>3.5110500000000003E-2</v>
      </c>
      <c r="L511" s="83">
        <v>0.99960000000000004</v>
      </c>
      <c r="M511" s="83">
        <v>509.99599999999998</v>
      </c>
      <c r="N511" s="85">
        <v>3.8761799999999999E-3</v>
      </c>
      <c r="O511" s="83">
        <v>509.99200000000002</v>
      </c>
      <c r="P511" s="85">
        <v>7.7523599999999998E-3</v>
      </c>
      <c r="Q511" s="83">
        <v>510</v>
      </c>
      <c r="R511" s="85">
        <v>1.52007E-5</v>
      </c>
      <c r="S511" s="85">
        <v>2.02461E-4</v>
      </c>
    </row>
    <row r="512" spans="2:19" x14ac:dyDescent="0.2">
      <c r="B512" s="33"/>
      <c r="C512" s="80">
        <v>0.80220000000000002</v>
      </c>
      <c r="D512" s="80">
        <v>1506</v>
      </c>
      <c r="E512" s="80">
        <v>27</v>
      </c>
      <c r="F512" s="80">
        <v>1479</v>
      </c>
      <c r="G512" s="80">
        <v>54</v>
      </c>
      <c r="H512" s="80">
        <v>1533</v>
      </c>
      <c r="I512" s="80">
        <v>3.5224999999999999E-2</v>
      </c>
      <c r="J512" s="80">
        <v>3.5110500000000003E-2</v>
      </c>
      <c r="L512" s="83">
        <v>0.99960000000000004</v>
      </c>
      <c r="M512" s="83">
        <v>510.99599999999998</v>
      </c>
      <c r="N512" s="85">
        <v>3.9602700000000001E-3</v>
      </c>
      <c r="O512" s="83">
        <v>510.99200000000002</v>
      </c>
      <c r="P512" s="85">
        <v>7.9205300000000003E-3</v>
      </c>
      <c r="Q512" s="83">
        <v>511</v>
      </c>
      <c r="R512" s="85">
        <v>1.5500100000000001E-5</v>
      </c>
      <c r="S512" s="85">
        <v>2.02461E-4</v>
      </c>
    </row>
    <row r="513" spans="2:19" x14ac:dyDescent="0.2">
      <c r="B513" s="33"/>
      <c r="C513" s="80">
        <v>0.80100000000000005</v>
      </c>
      <c r="D513" s="80">
        <v>1507</v>
      </c>
      <c r="E513" s="80">
        <v>27</v>
      </c>
      <c r="F513" s="80">
        <v>1480</v>
      </c>
      <c r="G513" s="80">
        <v>54</v>
      </c>
      <c r="H513" s="80">
        <v>1534</v>
      </c>
      <c r="I513" s="80">
        <v>3.52021E-2</v>
      </c>
      <c r="J513" s="80">
        <v>3.5110500000000003E-2</v>
      </c>
      <c r="L513" s="83">
        <v>0.99960000000000004</v>
      </c>
      <c r="M513" s="83">
        <v>511.99599999999998</v>
      </c>
      <c r="N513" s="85">
        <v>4.0459600000000004E-3</v>
      </c>
      <c r="O513" s="83">
        <v>511.99200000000002</v>
      </c>
      <c r="P513" s="85">
        <v>8.0919200000000007E-3</v>
      </c>
      <c r="Q513" s="83">
        <v>512</v>
      </c>
      <c r="R513" s="85">
        <v>1.5804500000000001E-5</v>
      </c>
      <c r="S513" s="85">
        <v>2.02461E-4</v>
      </c>
    </row>
    <row r="514" spans="2:19" x14ac:dyDescent="0.2">
      <c r="B514" s="33"/>
      <c r="C514" s="80">
        <v>0.80069999999999997</v>
      </c>
      <c r="D514" s="80">
        <v>1509</v>
      </c>
      <c r="E514" s="80">
        <v>27</v>
      </c>
      <c r="F514" s="80">
        <v>1482</v>
      </c>
      <c r="G514" s="80">
        <v>54</v>
      </c>
      <c r="H514" s="80">
        <v>1536</v>
      </c>
      <c r="I514" s="80">
        <v>3.5156300000000001E-2</v>
      </c>
      <c r="J514" s="80">
        <v>3.5110500000000003E-2</v>
      </c>
      <c r="L514" s="83">
        <v>0.99960000000000004</v>
      </c>
      <c r="M514" s="83">
        <v>512.99599999999998</v>
      </c>
      <c r="N514" s="85">
        <v>4.1332799999999996E-3</v>
      </c>
      <c r="O514" s="83">
        <v>512.99199999999996</v>
      </c>
      <c r="P514" s="85">
        <v>8.2665599999999992E-3</v>
      </c>
      <c r="Q514" s="83">
        <v>513</v>
      </c>
      <c r="R514" s="85">
        <v>1.6114099999999999E-5</v>
      </c>
      <c r="S514" s="85">
        <v>2.02461E-4</v>
      </c>
    </row>
    <row r="515" spans="2:19" x14ac:dyDescent="0.2">
      <c r="B515" s="33"/>
      <c r="C515" s="80">
        <v>0.79949999999999999</v>
      </c>
      <c r="D515" s="80">
        <v>1510</v>
      </c>
      <c r="E515" s="80">
        <v>27</v>
      </c>
      <c r="F515" s="80">
        <v>1483</v>
      </c>
      <c r="G515" s="80">
        <v>54</v>
      </c>
      <c r="H515" s="80">
        <v>1537</v>
      </c>
      <c r="I515" s="80">
        <v>3.5133400000000002E-2</v>
      </c>
      <c r="J515" s="80">
        <v>3.5110500000000003E-2</v>
      </c>
      <c r="L515" s="83">
        <v>0.99960000000000004</v>
      </c>
      <c r="M515" s="83">
        <v>513.99599999999998</v>
      </c>
      <c r="N515" s="85">
        <v>4.2222500000000003E-3</v>
      </c>
      <c r="O515" s="83">
        <v>513.99199999999996</v>
      </c>
      <c r="P515" s="85">
        <v>8.4445000000000006E-3</v>
      </c>
      <c r="Q515" s="83">
        <v>514</v>
      </c>
      <c r="R515" s="85">
        <v>1.6429000000000001E-5</v>
      </c>
      <c r="S515" s="85">
        <v>2.02461E-4</v>
      </c>
    </row>
    <row r="516" spans="2:19" x14ac:dyDescent="0.2">
      <c r="B516" s="33"/>
      <c r="C516" s="80">
        <v>0.7994</v>
      </c>
      <c r="D516" s="80">
        <v>1511</v>
      </c>
      <c r="E516" s="80">
        <v>27</v>
      </c>
      <c r="F516" s="80">
        <v>1484</v>
      </c>
      <c r="G516" s="80">
        <v>54</v>
      </c>
      <c r="H516" s="80">
        <v>1538</v>
      </c>
      <c r="I516" s="80">
        <v>3.5110500000000003E-2</v>
      </c>
      <c r="J516" s="80">
        <v>3.5110500000000003E-2</v>
      </c>
      <c r="L516" s="83">
        <v>0.99960000000000004</v>
      </c>
      <c r="M516" s="83">
        <v>514.99599999999998</v>
      </c>
      <c r="N516" s="85">
        <v>4.3128899999999998E-3</v>
      </c>
      <c r="O516" s="83">
        <v>514.99099999999999</v>
      </c>
      <c r="P516" s="85">
        <v>8.6257899999999995E-3</v>
      </c>
      <c r="Q516" s="83">
        <v>515</v>
      </c>
      <c r="R516" s="85">
        <v>1.6749099999999999E-5</v>
      </c>
      <c r="S516" s="85">
        <v>2.02461E-4</v>
      </c>
    </row>
    <row r="517" spans="2:19" x14ac:dyDescent="0.2">
      <c r="B517" s="33"/>
      <c r="C517" s="80">
        <v>0.79779999999999995</v>
      </c>
      <c r="D517" s="80">
        <v>1511</v>
      </c>
      <c r="E517" s="80">
        <v>28</v>
      </c>
      <c r="F517" s="80">
        <v>1483</v>
      </c>
      <c r="G517" s="80">
        <v>56</v>
      </c>
      <c r="H517" s="80">
        <v>1539</v>
      </c>
      <c r="I517" s="80">
        <v>3.6387299999999997E-2</v>
      </c>
      <c r="J517" s="80">
        <v>3.6152400000000001E-2</v>
      </c>
      <c r="L517" s="83">
        <v>0.99960000000000004</v>
      </c>
      <c r="M517" s="83">
        <v>515.99599999999998</v>
      </c>
      <c r="N517" s="85">
        <v>4.4052400000000004E-3</v>
      </c>
      <c r="O517" s="83">
        <v>515.99099999999999</v>
      </c>
      <c r="P517" s="85">
        <v>8.8104800000000007E-3</v>
      </c>
      <c r="Q517" s="83">
        <v>516</v>
      </c>
      <c r="R517" s="85">
        <v>1.7074600000000001E-5</v>
      </c>
      <c r="S517" s="85">
        <v>2.02461E-4</v>
      </c>
    </row>
    <row r="518" spans="2:19" x14ac:dyDescent="0.2">
      <c r="B518" s="33"/>
      <c r="C518" s="80">
        <v>0.79679999999999995</v>
      </c>
      <c r="D518" s="80">
        <v>1512</v>
      </c>
      <c r="E518" s="80">
        <v>28</v>
      </c>
      <c r="F518" s="80">
        <v>1484</v>
      </c>
      <c r="G518" s="80">
        <v>56</v>
      </c>
      <c r="H518" s="80">
        <v>1540</v>
      </c>
      <c r="I518" s="80">
        <v>3.6363600000000003E-2</v>
      </c>
      <c r="J518" s="80">
        <v>3.6152400000000001E-2</v>
      </c>
      <c r="L518" s="83">
        <v>0.99960000000000004</v>
      </c>
      <c r="M518" s="83">
        <v>516.99599999999998</v>
      </c>
      <c r="N518" s="85">
        <v>4.4993200000000002E-3</v>
      </c>
      <c r="O518" s="83">
        <v>516.99099999999999</v>
      </c>
      <c r="P518" s="85">
        <v>8.9986300000000005E-3</v>
      </c>
      <c r="Q518" s="83">
        <v>517</v>
      </c>
      <c r="R518" s="85">
        <v>1.7405500000000001E-5</v>
      </c>
      <c r="S518" s="85">
        <v>2.02461E-4</v>
      </c>
    </row>
    <row r="519" spans="2:19" x14ac:dyDescent="0.2">
      <c r="B519" s="33"/>
      <c r="C519" s="80">
        <v>0.79610000000000003</v>
      </c>
      <c r="D519" s="80">
        <v>1513</v>
      </c>
      <c r="E519" s="80">
        <v>28</v>
      </c>
      <c r="F519" s="80">
        <v>1485</v>
      </c>
      <c r="G519" s="80">
        <v>56</v>
      </c>
      <c r="H519" s="80">
        <v>1541</v>
      </c>
      <c r="I519" s="80">
        <v>3.6339999999999997E-2</v>
      </c>
      <c r="J519" s="80">
        <v>3.6152400000000001E-2</v>
      </c>
      <c r="L519" s="83">
        <v>0.99960000000000004</v>
      </c>
      <c r="M519" s="83">
        <v>517.995</v>
      </c>
      <c r="N519" s="85">
        <v>4.5951400000000002E-3</v>
      </c>
      <c r="O519" s="83">
        <v>517.99099999999999</v>
      </c>
      <c r="P519" s="85">
        <v>9.1902800000000003E-3</v>
      </c>
      <c r="Q519" s="83">
        <v>518</v>
      </c>
      <c r="R519" s="85">
        <v>1.77419E-5</v>
      </c>
      <c r="S519" s="85">
        <v>2.02461E-4</v>
      </c>
    </row>
    <row r="520" spans="2:19" x14ac:dyDescent="0.2">
      <c r="B520" s="33"/>
      <c r="C520" s="80">
        <v>0.79579999999999995</v>
      </c>
      <c r="D520" s="80">
        <v>1514</v>
      </c>
      <c r="E520" s="80">
        <v>28</v>
      </c>
      <c r="F520" s="80">
        <v>1486</v>
      </c>
      <c r="G520" s="80">
        <v>56</v>
      </c>
      <c r="H520" s="80">
        <v>1542</v>
      </c>
      <c r="I520" s="80">
        <v>3.6316500000000002E-2</v>
      </c>
      <c r="J520" s="80">
        <v>3.6152400000000001E-2</v>
      </c>
      <c r="L520" s="83">
        <v>0.99960000000000004</v>
      </c>
      <c r="M520" s="83">
        <v>518.995</v>
      </c>
      <c r="N520" s="85">
        <v>4.6927399999999999E-3</v>
      </c>
      <c r="O520" s="83">
        <v>518.99099999999999</v>
      </c>
      <c r="P520" s="85">
        <v>9.3854799999999999E-3</v>
      </c>
      <c r="Q520" s="83">
        <v>519</v>
      </c>
      <c r="R520" s="85">
        <v>1.8083800000000001E-5</v>
      </c>
      <c r="S520" s="85">
        <v>2.02461E-4</v>
      </c>
    </row>
    <row r="521" spans="2:19" x14ac:dyDescent="0.2">
      <c r="B521" s="33"/>
      <c r="C521" s="80">
        <v>0.79469999999999996</v>
      </c>
      <c r="D521" s="80">
        <v>1515</v>
      </c>
      <c r="E521" s="80">
        <v>28</v>
      </c>
      <c r="F521" s="80">
        <v>1487</v>
      </c>
      <c r="G521" s="80">
        <v>56</v>
      </c>
      <c r="H521" s="80">
        <v>1543</v>
      </c>
      <c r="I521" s="80">
        <v>3.6292900000000003E-2</v>
      </c>
      <c r="J521" s="80">
        <v>3.6152400000000001E-2</v>
      </c>
      <c r="L521" s="83">
        <v>0.99960000000000004</v>
      </c>
      <c r="M521" s="83">
        <v>519.995</v>
      </c>
      <c r="N521" s="85">
        <v>4.7921400000000003E-3</v>
      </c>
      <c r="O521" s="83">
        <v>519.99</v>
      </c>
      <c r="P521" s="85">
        <v>9.5842900000000005E-3</v>
      </c>
      <c r="Q521" s="83">
        <v>520</v>
      </c>
      <c r="R521" s="85">
        <v>1.8431300000000001E-5</v>
      </c>
      <c r="S521" s="85">
        <v>2.02461E-4</v>
      </c>
    </row>
    <row r="522" spans="2:19" x14ac:dyDescent="0.2">
      <c r="B522" s="33"/>
      <c r="C522" s="80">
        <v>0.79410000000000003</v>
      </c>
      <c r="D522" s="80">
        <v>1516</v>
      </c>
      <c r="E522" s="80">
        <v>28</v>
      </c>
      <c r="F522" s="80">
        <v>1488</v>
      </c>
      <c r="G522" s="80">
        <v>56</v>
      </c>
      <c r="H522" s="80">
        <v>1544</v>
      </c>
      <c r="I522" s="80">
        <v>3.62694E-2</v>
      </c>
      <c r="J522" s="80">
        <v>3.6152400000000001E-2</v>
      </c>
      <c r="L522" s="83">
        <v>0.99960000000000004</v>
      </c>
      <c r="M522" s="83">
        <v>520.995</v>
      </c>
      <c r="N522" s="85">
        <v>4.8933800000000001E-3</v>
      </c>
      <c r="O522" s="83">
        <v>520.99</v>
      </c>
      <c r="P522" s="85">
        <v>9.7867500000000003E-3</v>
      </c>
      <c r="Q522" s="83">
        <v>521</v>
      </c>
      <c r="R522" s="85">
        <v>1.8784499999999999E-5</v>
      </c>
      <c r="S522" s="85">
        <v>2.02461E-4</v>
      </c>
    </row>
    <row r="523" spans="2:19" x14ac:dyDescent="0.2">
      <c r="B523" s="33"/>
      <c r="C523" s="80">
        <v>0.79179999999999995</v>
      </c>
      <c r="D523" s="80">
        <v>1517</v>
      </c>
      <c r="E523" s="80">
        <v>28</v>
      </c>
      <c r="F523" s="80">
        <v>1489</v>
      </c>
      <c r="G523" s="80">
        <v>56</v>
      </c>
      <c r="H523" s="80">
        <v>1545</v>
      </c>
      <c r="I523" s="80">
        <v>3.6246E-2</v>
      </c>
      <c r="J523" s="80">
        <v>3.6152400000000001E-2</v>
      </c>
      <c r="L523" s="83">
        <v>0.99960000000000004</v>
      </c>
      <c r="M523" s="83">
        <v>521.995</v>
      </c>
      <c r="N523" s="85">
        <v>4.9964600000000003E-3</v>
      </c>
      <c r="O523" s="83">
        <v>521.99</v>
      </c>
      <c r="P523" s="85">
        <v>9.9929200000000006E-3</v>
      </c>
      <c r="Q523" s="83">
        <v>522</v>
      </c>
      <c r="R523" s="85">
        <v>1.9143500000000001E-5</v>
      </c>
      <c r="S523" s="85">
        <v>2.02461E-4</v>
      </c>
    </row>
    <row r="524" spans="2:19" x14ac:dyDescent="0.2">
      <c r="B524" s="33"/>
      <c r="C524" s="80">
        <v>0.79079999999999995</v>
      </c>
      <c r="D524" s="80">
        <v>1519</v>
      </c>
      <c r="E524" s="80">
        <v>28</v>
      </c>
      <c r="F524" s="80">
        <v>1491</v>
      </c>
      <c r="G524" s="80">
        <v>56</v>
      </c>
      <c r="H524" s="80">
        <v>1547</v>
      </c>
      <c r="I524" s="80">
        <v>3.6199099999999998E-2</v>
      </c>
      <c r="J524" s="80">
        <v>3.6152400000000001E-2</v>
      </c>
      <c r="L524" s="83">
        <v>0.99960000000000004</v>
      </c>
      <c r="M524" s="83">
        <v>522.995</v>
      </c>
      <c r="N524" s="85">
        <v>5.1014299999999997E-3</v>
      </c>
      <c r="O524" s="83">
        <v>522.99</v>
      </c>
      <c r="P524" s="85">
        <v>1.0202900000000001E-2</v>
      </c>
      <c r="Q524" s="83">
        <v>523</v>
      </c>
      <c r="R524" s="85">
        <v>1.9508300000000001E-5</v>
      </c>
      <c r="S524" s="85">
        <v>2.02461E-4</v>
      </c>
    </row>
    <row r="525" spans="2:19" x14ac:dyDescent="0.2">
      <c r="B525" s="33"/>
      <c r="C525" s="80">
        <v>0.78859999999999997</v>
      </c>
      <c r="D525" s="80">
        <v>1520</v>
      </c>
      <c r="E525" s="80">
        <v>28</v>
      </c>
      <c r="F525" s="80">
        <v>1492</v>
      </c>
      <c r="G525" s="80">
        <v>56</v>
      </c>
      <c r="H525" s="80">
        <v>1548</v>
      </c>
      <c r="I525" s="80">
        <v>3.6175699999999998E-2</v>
      </c>
      <c r="J525" s="80">
        <v>3.6152400000000001E-2</v>
      </c>
      <c r="L525" s="83">
        <v>0.99960000000000004</v>
      </c>
      <c r="M525" s="83">
        <v>523.995</v>
      </c>
      <c r="N525" s="85">
        <v>5.2083099999999998E-3</v>
      </c>
      <c r="O525" s="83">
        <v>523.99</v>
      </c>
      <c r="P525" s="85">
        <v>1.04166E-2</v>
      </c>
      <c r="Q525" s="83">
        <v>524</v>
      </c>
      <c r="R525" s="85">
        <v>1.9879000000000001E-5</v>
      </c>
      <c r="S525" s="85">
        <v>2.02461E-4</v>
      </c>
    </row>
    <row r="526" spans="2:19" x14ac:dyDescent="0.2">
      <c r="B526" s="33"/>
      <c r="C526" s="80">
        <v>0.7883</v>
      </c>
      <c r="D526" s="80">
        <v>1521</v>
      </c>
      <c r="E526" s="80">
        <v>28</v>
      </c>
      <c r="F526" s="80">
        <v>1493</v>
      </c>
      <c r="G526" s="80">
        <v>56</v>
      </c>
      <c r="H526" s="80">
        <v>1549</v>
      </c>
      <c r="I526" s="80">
        <v>3.6152400000000001E-2</v>
      </c>
      <c r="J526" s="80">
        <v>3.6152400000000001E-2</v>
      </c>
      <c r="L526" s="83">
        <v>0.99960000000000004</v>
      </c>
      <c r="M526" s="83">
        <v>524.995</v>
      </c>
      <c r="N526" s="85">
        <v>5.3171199999999998E-3</v>
      </c>
      <c r="O526" s="83">
        <v>524.98900000000003</v>
      </c>
      <c r="P526" s="85">
        <v>1.06342E-2</v>
      </c>
      <c r="Q526" s="83">
        <v>525</v>
      </c>
      <c r="R526" s="85">
        <v>2.02557E-5</v>
      </c>
      <c r="S526" s="85">
        <v>2.02461E-4</v>
      </c>
    </row>
    <row r="527" spans="2:19" x14ac:dyDescent="0.2">
      <c r="B527" s="33"/>
      <c r="C527" s="80">
        <v>0.78569999999999995</v>
      </c>
      <c r="D527" s="80">
        <v>1521</v>
      </c>
      <c r="E527" s="80">
        <v>29</v>
      </c>
      <c r="F527" s="80">
        <v>1492</v>
      </c>
      <c r="G527" s="80">
        <v>58</v>
      </c>
      <c r="H527" s="80">
        <v>1550</v>
      </c>
      <c r="I527" s="80">
        <v>3.7419399999999998E-2</v>
      </c>
      <c r="J527" s="80">
        <v>3.7395200000000003E-2</v>
      </c>
      <c r="L527" s="83">
        <v>0.99960000000000004</v>
      </c>
      <c r="M527" s="83">
        <v>525.995</v>
      </c>
      <c r="N527" s="85">
        <v>5.4278900000000003E-3</v>
      </c>
      <c r="O527" s="83">
        <v>525.98900000000003</v>
      </c>
      <c r="P527" s="85">
        <v>1.0855800000000001E-2</v>
      </c>
      <c r="Q527" s="83">
        <v>526</v>
      </c>
      <c r="R527" s="85">
        <v>2.0638399999999999E-5</v>
      </c>
      <c r="S527" s="85">
        <v>2.02461E-4</v>
      </c>
    </row>
    <row r="528" spans="2:19" x14ac:dyDescent="0.2">
      <c r="B528" s="33"/>
      <c r="C528" s="80">
        <v>0.78349999999999997</v>
      </c>
      <c r="D528" s="80">
        <v>1522</v>
      </c>
      <c r="E528" s="80">
        <v>29</v>
      </c>
      <c r="F528" s="80">
        <v>1493</v>
      </c>
      <c r="G528" s="80">
        <v>58</v>
      </c>
      <c r="H528" s="80">
        <v>1551</v>
      </c>
      <c r="I528" s="80">
        <v>3.7395200000000003E-2</v>
      </c>
      <c r="J528" s="80">
        <v>3.7395200000000003E-2</v>
      </c>
      <c r="L528" s="83">
        <v>0.99960000000000004</v>
      </c>
      <c r="M528" s="83">
        <v>526.99400000000003</v>
      </c>
      <c r="N528" s="85">
        <v>5.5406500000000003E-3</v>
      </c>
      <c r="O528" s="83">
        <v>526.98900000000003</v>
      </c>
      <c r="P528" s="85">
        <v>1.1081300000000001E-2</v>
      </c>
      <c r="Q528" s="83">
        <v>527</v>
      </c>
      <c r="R528" s="85">
        <v>2.1027200000000001E-5</v>
      </c>
      <c r="S528" s="85">
        <v>2.02461E-4</v>
      </c>
    </row>
    <row r="529" spans="2:19" x14ac:dyDescent="0.2">
      <c r="B529" s="33"/>
      <c r="C529" s="80">
        <v>0.78290000000000004</v>
      </c>
      <c r="D529" s="80">
        <v>1522</v>
      </c>
      <c r="E529" s="80">
        <v>30</v>
      </c>
      <c r="F529" s="80">
        <v>1492</v>
      </c>
      <c r="G529" s="80">
        <v>60</v>
      </c>
      <c r="H529" s="80">
        <v>1552</v>
      </c>
      <c r="I529" s="80">
        <v>3.8659800000000001E-2</v>
      </c>
      <c r="J529" s="80">
        <v>3.8560400000000002E-2</v>
      </c>
      <c r="L529" s="83">
        <v>0.99960000000000004</v>
      </c>
      <c r="M529" s="83">
        <v>527.99400000000003</v>
      </c>
      <c r="N529" s="85">
        <v>5.6554400000000003E-3</v>
      </c>
      <c r="O529" s="83">
        <v>527.98900000000003</v>
      </c>
      <c r="P529" s="85">
        <v>1.13109E-2</v>
      </c>
      <c r="Q529" s="83">
        <v>528</v>
      </c>
      <c r="R529" s="85">
        <v>2.1422099999999999E-5</v>
      </c>
      <c r="S529" s="85">
        <v>2.02461E-4</v>
      </c>
    </row>
    <row r="530" spans="2:19" x14ac:dyDescent="0.2">
      <c r="B530" s="33"/>
      <c r="C530" s="80">
        <v>0.78200000000000003</v>
      </c>
      <c r="D530" s="80">
        <v>1523</v>
      </c>
      <c r="E530" s="80">
        <v>30</v>
      </c>
      <c r="F530" s="80">
        <v>1493</v>
      </c>
      <c r="G530" s="80">
        <v>60</v>
      </c>
      <c r="H530" s="80">
        <v>1553</v>
      </c>
      <c r="I530" s="80">
        <v>3.86349E-2</v>
      </c>
      <c r="J530" s="80">
        <v>3.8560400000000002E-2</v>
      </c>
      <c r="L530" s="83">
        <v>0.99960000000000004</v>
      </c>
      <c r="M530" s="83">
        <v>528.99400000000003</v>
      </c>
      <c r="N530" s="85">
        <v>5.7722600000000004E-3</v>
      </c>
      <c r="O530" s="83">
        <v>528.98800000000006</v>
      </c>
      <c r="P530" s="85">
        <v>1.1544499999999999E-2</v>
      </c>
      <c r="Q530" s="83">
        <v>529</v>
      </c>
      <c r="R530" s="85">
        <v>2.1823300000000002E-5</v>
      </c>
      <c r="S530" s="85">
        <v>2.02461E-4</v>
      </c>
    </row>
    <row r="531" spans="2:19" x14ac:dyDescent="0.2">
      <c r="B531" s="33"/>
      <c r="C531" s="80">
        <v>0.7802</v>
      </c>
      <c r="D531" s="80">
        <v>1524</v>
      </c>
      <c r="E531" s="80">
        <v>30</v>
      </c>
      <c r="F531" s="80">
        <v>1494</v>
      </c>
      <c r="G531" s="80">
        <v>60</v>
      </c>
      <c r="H531" s="80">
        <v>1554</v>
      </c>
      <c r="I531" s="80">
        <v>3.8609999999999998E-2</v>
      </c>
      <c r="J531" s="80">
        <v>3.8560400000000002E-2</v>
      </c>
      <c r="L531" s="83">
        <v>0.99960000000000004</v>
      </c>
      <c r="M531" s="83">
        <v>529.99400000000003</v>
      </c>
      <c r="N531" s="85">
        <v>5.8911700000000003E-3</v>
      </c>
      <c r="O531" s="83">
        <v>529.98800000000006</v>
      </c>
      <c r="P531" s="85">
        <v>1.1782300000000001E-2</v>
      </c>
      <c r="Q531" s="83">
        <v>530</v>
      </c>
      <c r="R531" s="85">
        <v>2.2230800000000001E-5</v>
      </c>
      <c r="S531" s="85">
        <v>2.02461E-4</v>
      </c>
    </row>
    <row r="532" spans="2:19" x14ac:dyDescent="0.2">
      <c r="B532" s="33"/>
      <c r="C532" s="80">
        <v>0.77949999999999997</v>
      </c>
      <c r="D532" s="80">
        <v>1525</v>
      </c>
      <c r="E532" s="80">
        <v>30</v>
      </c>
      <c r="F532" s="80">
        <v>1495</v>
      </c>
      <c r="G532" s="80">
        <v>60</v>
      </c>
      <c r="H532" s="80">
        <v>1555</v>
      </c>
      <c r="I532" s="80">
        <v>3.85852E-2</v>
      </c>
      <c r="J532" s="80">
        <v>3.8560400000000002E-2</v>
      </c>
      <c r="L532" s="83">
        <v>0.99960000000000004</v>
      </c>
      <c r="M532" s="83">
        <v>530.99400000000003</v>
      </c>
      <c r="N532" s="85">
        <v>6.0121699999999998E-3</v>
      </c>
      <c r="O532" s="83">
        <v>530.98800000000006</v>
      </c>
      <c r="P532" s="85">
        <v>1.20243E-2</v>
      </c>
      <c r="Q532" s="83">
        <v>531</v>
      </c>
      <c r="R532" s="85">
        <v>2.26447E-5</v>
      </c>
      <c r="S532" s="85">
        <v>2.02461E-4</v>
      </c>
    </row>
    <row r="533" spans="2:19" x14ac:dyDescent="0.2">
      <c r="B533" s="33"/>
      <c r="C533" s="80">
        <v>0.77580000000000005</v>
      </c>
      <c r="D533" s="80">
        <v>1526</v>
      </c>
      <c r="E533" s="80">
        <v>30</v>
      </c>
      <c r="F533" s="80">
        <v>1496</v>
      </c>
      <c r="G533" s="80">
        <v>60</v>
      </c>
      <c r="H533" s="80">
        <v>1556</v>
      </c>
      <c r="I533" s="80">
        <v>3.8560400000000002E-2</v>
      </c>
      <c r="J533" s="80">
        <v>3.8560400000000002E-2</v>
      </c>
      <c r="L533" s="83">
        <v>0.99960000000000004</v>
      </c>
      <c r="M533" s="83">
        <v>531.99400000000003</v>
      </c>
      <c r="N533" s="85">
        <v>6.1353099999999997E-3</v>
      </c>
      <c r="O533" s="83">
        <v>531.98800000000006</v>
      </c>
      <c r="P533" s="85">
        <v>1.22706E-2</v>
      </c>
      <c r="Q533" s="83">
        <v>532</v>
      </c>
      <c r="R533" s="85">
        <v>2.30651E-5</v>
      </c>
      <c r="S533" s="85">
        <v>2.02461E-4</v>
      </c>
    </row>
    <row r="534" spans="2:19" x14ac:dyDescent="0.2">
      <c r="B534" s="33"/>
      <c r="C534" s="80">
        <v>0.77149999999999996</v>
      </c>
      <c r="D534" s="80">
        <v>1526</v>
      </c>
      <c r="E534" s="80">
        <v>31</v>
      </c>
      <c r="F534" s="80">
        <v>1495</v>
      </c>
      <c r="G534" s="80">
        <v>62</v>
      </c>
      <c r="H534" s="80">
        <v>1557</v>
      </c>
      <c r="I534" s="80">
        <v>3.98202E-2</v>
      </c>
      <c r="J534" s="80">
        <v>3.9465300000000002E-2</v>
      </c>
      <c r="L534" s="83">
        <v>0.99960000000000004</v>
      </c>
      <c r="M534" s="83">
        <v>532.99400000000003</v>
      </c>
      <c r="N534" s="85">
        <v>6.2606099999999998E-3</v>
      </c>
      <c r="O534" s="83">
        <v>532.98699999999997</v>
      </c>
      <c r="P534" s="85">
        <v>1.25212E-2</v>
      </c>
      <c r="Q534" s="83">
        <v>533</v>
      </c>
      <c r="R534" s="85">
        <v>2.3492000000000001E-5</v>
      </c>
      <c r="S534" s="85">
        <v>2.02461E-4</v>
      </c>
    </row>
    <row r="535" spans="2:19" x14ac:dyDescent="0.2">
      <c r="B535" s="33"/>
      <c r="C535" s="80">
        <v>0.76919999999999999</v>
      </c>
      <c r="D535" s="80">
        <v>1527</v>
      </c>
      <c r="E535" s="80">
        <v>31</v>
      </c>
      <c r="F535" s="80">
        <v>1496</v>
      </c>
      <c r="G535" s="80">
        <v>62</v>
      </c>
      <c r="H535" s="80">
        <v>1558</v>
      </c>
      <c r="I535" s="80">
        <v>3.9794599999999999E-2</v>
      </c>
      <c r="J535" s="80">
        <v>3.9465300000000002E-2</v>
      </c>
      <c r="L535" s="83">
        <v>0.99960000000000004</v>
      </c>
      <c r="M535" s="83">
        <v>533.99400000000003</v>
      </c>
      <c r="N535" s="85">
        <v>6.3880999999999999E-3</v>
      </c>
      <c r="O535" s="83">
        <v>533.98699999999997</v>
      </c>
      <c r="P535" s="85">
        <v>1.27762E-2</v>
      </c>
      <c r="Q535" s="83">
        <v>534</v>
      </c>
      <c r="R535" s="85">
        <v>2.39255E-5</v>
      </c>
      <c r="S535" s="85">
        <v>2.02461E-4</v>
      </c>
    </row>
    <row r="536" spans="2:19" x14ac:dyDescent="0.2">
      <c r="B536" s="33"/>
      <c r="C536" s="80">
        <v>0.76890000000000003</v>
      </c>
      <c r="D536" s="80">
        <v>1528</v>
      </c>
      <c r="E536" s="80">
        <v>31</v>
      </c>
      <c r="F536" s="80">
        <v>1497</v>
      </c>
      <c r="G536" s="80">
        <v>62</v>
      </c>
      <c r="H536" s="80">
        <v>1559</v>
      </c>
      <c r="I536" s="80">
        <v>3.9769100000000002E-2</v>
      </c>
      <c r="J536" s="80">
        <v>3.9465300000000002E-2</v>
      </c>
      <c r="L536" s="83">
        <v>0.99960000000000004</v>
      </c>
      <c r="M536" s="83">
        <v>534.99300000000005</v>
      </c>
      <c r="N536" s="85">
        <v>6.5178099999999997E-3</v>
      </c>
      <c r="O536" s="83">
        <v>534.98699999999997</v>
      </c>
      <c r="P536" s="85">
        <v>1.30356E-2</v>
      </c>
      <c r="Q536" s="83">
        <v>535</v>
      </c>
      <c r="R536" s="85">
        <v>2.4365599999999999E-5</v>
      </c>
      <c r="S536" s="85">
        <v>2.02461E-4</v>
      </c>
    </row>
    <row r="537" spans="2:19" x14ac:dyDescent="0.2">
      <c r="B537" s="33"/>
      <c r="C537" s="80">
        <v>0.76800000000000002</v>
      </c>
      <c r="D537" s="80">
        <v>1529</v>
      </c>
      <c r="E537" s="80">
        <v>31</v>
      </c>
      <c r="F537" s="80">
        <v>1498</v>
      </c>
      <c r="G537" s="80">
        <v>62</v>
      </c>
      <c r="H537" s="80">
        <v>1560</v>
      </c>
      <c r="I537" s="80">
        <v>3.9743599999999997E-2</v>
      </c>
      <c r="J537" s="80">
        <v>3.9465300000000002E-2</v>
      </c>
      <c r="L537" s="83">
        <v>0.99960000000000004</v>
      </c>
      <c r="M537" s="83">
        <v>535.99300000000005</v>
      </c>
      <c r="N537" s="85">
        <v>6.6497700000000002E-3</v>
      </c>
      <c r="O537" s="83">
        <v>535.98699999999997</v>
      </c>
      <c r="P537" s="85">
        <v>1.3299500000000001E-2</v>
      </c>
      <c r="Q537" s="83">
        <v>536</v>
      </c>
      <c r="R537" s="85">
        <v>2.48126E-5</v>
      </c>
      <c r="S537" s="85">
        <v>2.02461E-4</v>
      </c>
    </row>
    <row r="538" spans="2:19" x14ac:dyDescent="0.2">
      <c r="B538" s="33"/>
      <c r="C538" s="80">
        <v>0.76670000000000005</v>
      </c>
      <c r="D538" s="80">
        <v>1530</v>
      </c>
      <c r="E538" s="80">
        <v>31</v>
      </c>
      <c r="F538" s="80">
        <v>1499</v>
      </c>
      <c r="G538" s="80">
        <v>62</v>
      </c>
      <c r="H538" s="80">
        <v>1561</v>
      </c>
      <c r="I538" s="80">
        <v>3.9718099999999999E-2</v>
      </c>
      <c r="J538" s="80">
        <v>3.9465300000000002E-2</v>
      </c>
      <c r="L538" s="83">
        <v>0.99960000000000004</v>
      </c>
      <c r="M538" s="83">
        <v>536.99300000000005</v>
      </c>
      <c r="N538" s="85">
        <v>6.78401E-3</v>
      </c>
      <c r="O538" s="83">
        <v>536.98599999999999</v>
      </c>
      <c r="P538" s="85">
        <v>1.3568E-2</v>
      </c>
      <c r="Q538" s="83">
        <v>537</v>
      </c>
      <c r="R538" s="85">
        <v>2.5266299999999999E-5</v>
      </c>
      <c r="S538" s="85">
        <v>2.02461E-4</v>
      </c>
    </row>
    <row r="539" spans="2:19" x14ac:dyDescent="0.2">
      <c r="B539" s="33"/>
      <c r="C539" s="80">
        <v>0.76580000000000004</v>
      </c>
      <c r="D539" s="80">
        <v>1531</v>
      </c>
      <c r="E539" s="80">
        <v>31</v>
      </c>
      <c r="F539" s="80">
        <v>1500</v>
      </c>
      <c r="G539" s="80">
        <v>62</v>
      </c>
      <c r="H539" s="80">
        <v>1562</v>
      </c>
      <c r="I539" s="80">
        <v>3.9692699999999997E-2</v>
      </c>
      <c r="J539" s="80">
        <v>3.9465300000000002E-2</v>
      </c>
      <c r="L539" s="83">
        <v>0.99960000000000004</v>
      </c>
      <c r="M539" s="83">
        <v>537.99300000000005</v>
      </c>
      <c r="N539" s="85">
        <v>6.9205600000000001E-3</v>
      </c>
      <c r="O539" s="83">
        <v>537.98599999999999</v>
      </c>
      <c r="P539" s="85">
        <v>1.38411E-2</v>
      </c>
      <c r="Q539" s="83">
        <v>538</v>
      </c>
      <c r="R539" s="85">
        <v>2.5726999999999999E-5</v>
      </c>
      <c r="S539" s="85">
        <v>2.02461E-4</v>
      </c>
    </row>
    <row r="540" spans="2:19" x14ac:dyDescent="0.2">
      <c r="B540" s="33"/>
      <c r="C540" s="80">
        <v>0.76559999999999995</v>
      </c>
      <c r="D540" s="80">
        <v>1532</v>
      </c>
      <c r="E540" s="80">
        <v>31</v>
      </c>
      <c r="F540" s="80">
        <v>1501</v>
      </c>
      <c r="G540" s="80">
        <v>62</v>
      </c>
      <c r="H540" s="80">
        <v>1563</v>
      </c>
      <c r="I540" s="80">
        <v>3.9667300000000003E-2</v>
      </c>
      <c r="J540" s="80">
        <v>3.9465300000000002E-2</v>
      </c>
      <c r="L540" s="83">
        <v>0.99960000000000004</v>
      </c>
      <c r="M540" s="83">
        <v>538.99300000000005</v>
      </c>
      <c r="N540" s="85">
        <v>7.0594500000000001E-3</v>
      </c>
      <c r="O540" s="83">
        <v>538.98599999999999</v>
      </c>
      <c r="P540" s="85">
        <v>1.41189E-2</v>
      </c>
      <c r="Q540" s="83">
        <v>539</v>
      </c>
      <c r="R540" s="85">
        <v>2.6194600000000002E-5</v>
      </c>
      <c r="S540" s="85">
        <v>2.02461E-4</v>
      </c>
    </row>
    <row r="541" spans="2:19" x14ac:dyDescent="0.2">
      <c r="B541" s="33"/>
      <c r="C541" s="80">
        <v>0.76259999999999994</v>
      </c>
      <c r="D541" s="80">
        <v>1533</v>
      </c>
      <c r="E541" s="80">
        <v>31</v>
      </c>
      <c r="F541" s="80">
        <v>1502</v>
      </c>
      <c r="G541" s="80">
        <v>62</v>
      </c>
      <c r="H541" s="80">
        <v>1564</v>
      </c>
      <c r="I541" s="80">
        <v>3.9641900000000001E-2</v>
      </c>
      <c r="J541" s="80">
        <v>3.9465300000000002E-2</v>
      </c>
      <c r="L541" s="83">
        <v>0.99960000000000004</v>
      </c>
      <c r="M541" s="83">
        <v>539.99300000000005</v>
      </c>
      <c r="N541" s="85">
        <v>7.2007199999999999E-3</v>
      </c>
      <c r="O541" s="83">
        <v>539.98599999999999</v>
      </c>
      <c r="P541" s="85">
        <v>1.44014E-2</v>
      </c>
      <c r="Q541" s="83">
        <v>540</v>
      </c>
      <c r="R541" s="85">
        <v>2.6669299999999999E-5</v>
      </c>
      <c r="S541" s="85">
        <v>2.02461E-4</v>
      </c>
    </row>
    <row r="542" spans="2:19" x14ac:dyDescent="0.2">
      <c r="B542" s="33"/>
      <c r="C542" s="80">
        <v>0.76239999999999997</v>
      </c>
      <c r="D542" s="80">
        <v>1534</v>
      </c>
      <c r="E542" s="80">
        <v>31</v>
      </c>
      <c r="F542" s="80">
        <v>1503</v>
      </c>
      <c r="G542" s="80">
        <v>62</v>
      </c>
      <c r="H542" s="80">
        <v>1565</v>
      </c>
      <c r="I542" s="80">
        <v>3.9616600000000002E-2</v>
      </c>
      <c r="J542" s="80">
        <v>3.9465300000000002E-2</v>
      </c>
      <c r="L542" s="83">
        <v>0.99960000000000004</v>
      </c>
      <c r="M542" s="83">
        <v>540.99300000000005</v>
      </c>
      <c r="N542" s="85">
        <v>7.3443900000000001E-3</v>
      </c>
      <c r="O542" s="83">
        <v>540.98500000000001</v>
      </c>
      <c r="P542" s="85">
        <v>1.46888E-2</v>
      </c>
      <c r="Q542" s="83">
        <v>541</v>
      </c>
      <c r="R542" s="85">
        <v>2.7151100000000002E-5</v>
      </c>
      <c r="S542" s="85">
        <v>2.02461E-4</v>
      </c>
    </row>
    <row r="543" spans="2:19" x14ac:dyDescent="0.2">
      <c r="B543" s="33"/>
      <c r="C543" s="80">
        <v>0.7621</v>
      </c>
      <c r="D543" s="80">
        <v>1535</v>
      </c>
      <c r="E543" s="80">
        <v>31</v>
      </c>
      <c r="F543" s="80">
        <v>1504</v>
      </c>
      <c r="G543" s="80">
        <v>62</v>
      </c>
      <c r="H543" s="80">
        <v>1566</v>
      </c>
      <c r="I543" s="80">
        <v>3.9591300000000003E-2</v>
      </c>
      <c r="J543" s="80">
        <v>3.9465300000000002E-2</v>
      </c>
      <c r="L543" s="83">
        <v>0.99960000000000004</v>
      </c>
      <c r="M543" s="83">
        <v>541.99300000000005</v>
      </c>
      <c r="N543" s="85">
        <v>7.4904899999999998E-3</v>
      </c>
      <c r="O543" s="83">
        <v>541.98500000000001</v>
      </c>
      <c r="P543" s="85">
        <v>1.4981E-2</v>
      </c>
      <c r="Q543" s="83">
        <v>542</v>
      </c>
      <c r="R543" s="85">
        <v>2.76402E-5</v>
      </c>
      <c r="S543" s="85">
        <v>2.02461E-4</v>
      </c>
    </row>
    <row r="544" spans="2:19" x14ac:dyDescent="0.2">
      <c r="B544" s="33"/>
      <c r="C544" s="80">
        <v>0.76160000000000005</v>
      </c>
      <c r="D544" s="80">
        <v>1536</v>
      </c>
      <c r="E544" s="80">
        <v>31</v>
      </c>
      <c r="F544" s="80">
        <v>1505</v>
      </c>
      <c r="G544" s="80">
        <v>62</v>
      </c>
      <c r="H544" s="80">
        <v>1567</v>
      </c>
      <c r="I544" s="80">
        <v>3.9565999999999997E-2</v>
      </c>
      <c r="J544" s="80">
        <v>3.9465300000000002E-2</v>
      </c>
      <c r="L544" s="83">
        <v>0.99960000000000004</v>
      </c>
      <c r="M544" s="83">
        <v>542.99199999999996</v>
      </c>
      <c r="N544" s="85">
        <v>7.6390599999999996E-3</v>
      </c>
      <c r="O544" s="83">
        <v>542.98500000000001</v>
      </c>
      <c r="P544" s="85">
        <v>1.5278099999999999E-2</v>
      </c>
      <c r="Q544" s="83">
        <v>543</v>
      </c>
      <c r="R544" s="85">
        <v>2.8136500000000001E-5</v>
      </c>
      <c r="S544" s="85">
        <v>2.02461E-4</v>
      </c>
    </row>
    <row r="545" spans="2:19" x14ac:dyDescent="0.2">
      <c r="B545" s="33"/>
      <c r="C545" s="80">
        <v>0.76129999999999998</v>
      </c>
      <c r="D545" s="80">
        <v>1537</v>
      </c>
      <c r="E545" s="80">
        <v>31</v>
      </c>
      <c r="F545" s="80">
        <v>1506</v>
      </c>
      <c r="G545" s="80">
        <v>62</v>
      </c>
      <c r="H545" s="80">
        <v>1568</v>
      </c>
      <c r="I545" s="80">
        <v>3.9540800000000001E-2</v>
      </c>
      <c r="J545" s="80">
        <v>3.9465300000000002E-2</v>
      </c>
      <c r="L545" s="83">
        <v>0.99960000000000004</v>
      </c>
      <c r="M545" s="83">
        <v>543.99199999999996</v>
      </c>
      <c r="N545" s="85">
        <v>7.7901400000000001E-3</v>
      </c>
      <c r="O545" s="83">
        <v>543.98400000000004</v>
      </c>
      <c r="P545" s="85">
        <v>1.55803E-2</v>
      </c>
      <c r="Q545" s="83">
        <v>544</v>
      </c>
      <c r="R545" s="85">
        <v>2.8640200000000001E-5</v>
      </c>
      <c r="S545" s="85">
        <v>2.02461E-4</v>
      </c>
    </row>
    <row r="546" spans="2:19" x14ac:dyDescent="0.2">
      <c r="B546" s="33"/>
      <c r="C546" s="80">
        <v>0.76029999999999998</v>
      </c>
      <c r="D546" s="80">
        <v>1538</v>
      </c>
      <c r="E546" s="80">
        <v>31</v>
      </c>
      <c r="F546" s="80">
        <v>1507</v>
      </c>
      <c r="G546" s="80">
        <v>62</v>
      </c>
      <c r="H546" s="80">
        <v>1569</v>
      </c>
      <c r="I546" s="80">
        <v>3.9515599999999998E-2</v>
      </c>
      <c r="J546" s="80">
        <v>3.9465300000000002E-2</v>
      </c>
      <c r="L546" s="83">
        <v>0.99960000000000004</v>
      </c>
      <c r="M546" s="83">
        <v>544.99199999999996</v>
      </c>
      <c r="N546" s="85">
        <v>7.9437399999999995E-3</v>
      </c>
      <c r="O546" s="83">
        <v>544.98400000000004</v>
      </c>
      <c r="P546" s="85">
        <v>1.5887499999999999E-2</v>
      </c>
      <c r="Q546" s="83">
        <v>545</v>
      </c>
      <c r="R546" s="85">
        <v>2.91513E-5</v>
      </c>
      <c r="S546" s="85">
        <v>2.02461E-4</v>
      </c>
    </row>
    <row r="547" spans="2:19" x14ac:dyDescent="0.2">
      <c r="B547" s="33"/>
      <c r="C547" s="80">
        <v>0.75990000000000002</v>
      </c>
      <c r="D547" s="80">
        <v>1539</v>
      </c>
      <c r="E547" s="80">
        <v>31</v>
      </c>
      <c r="F547" s="80">
        <v>1508</v>
      </c>
      <c r="G547" s="80">
        <v>62</v>
      </c>
      <c r="H547" s="80">
        <v>1570</v>
      </c>
      <c r="I547" s="80">
        <v>3.9490400000000002E-2</v>
      </c>
      <c r="J547" s="80">
        <v>3.9465300000000002E-2</v>
      </c>
      <c r="L547" s="83">
        <v>0.99960000000000004</v>
      </c>
      <c r="M547" s="83">
        <v>545.99199999999996</v>
      </c>
      <c r="N547" s="85">
        <v>8.0999100000000001E-3</v>
      </c>
      <c r="O547" s="83">
        <v>545.98400000000004</v>
      </c>
      <c r="P547" s="85">
        <v>1.61998E-2</v>
      </c>
      <c r="Q547" s="83">
        <v>546</v>
      </c>
      <c r="R547" s="85">
        <v>2.9669999999999999E-5</v>
      </c>
      <c r="S547" s="85">
        <v>2.02461E-4</v>
      </c>
    </row>
    <row r="548" spans="2:19" x14ac:dyDescent="0.2">
      <c r="B548" s="33"/>
      <c r="C548" s="80">
        <v>0.75849999999999995</v>
      </c>
      <c r="D548" s="80">
        <v>1540</v>
      </c>
      <c r="E548" s="80">
        <v>31</v>
      </c>
      <c r="F548" s="80">
        <v>1509</v>
      </c>
      <c r="G548" s="80">
        <v>62</v>
      </c>
      <c r="H548" s="80">
        <v>1571</v>
      </c>
      <c r="I548" s="80">
        <v>3.9465300000000002E-2</v>
      </c>
      <c r="J548" s="80">
        <v>3.9465300000000002E-2</v>
      </c>
      <c r="L548" s="83">
        <v>0.99960000000000004</v>
      </c>
      <c r="M548" s="83">
        <v>546.99199999999996</v>
      </c>
      <c r="N548" s="85">
        <v>8.2586799999999991E-3</v>
      </c>
      <c r="O548" s="83">
        <v>546.98299999999995</v>
      </c>
      <c r="P548" s="85">
        <v>1.6517400000000002E-2</v>
      </c>
      <c r="Q548" s="83">
        <v>547</v>
      </c>
      <c r="R548" s="85">
        <v>3.0196300000000001E-5</v>
      </c>
      <c r="S548" s="85">
        <v>2.02461E-4</v>
      </c>
    </row>
    <row r="549" spans="2:19" x14ac:dyDescent="0.2">
      <c r="B549" s="33"/>
      <c r="C549" s="80">
        <v>0.75649999999999995</v>
      </c>
      <c r="D549" s="80">
        <v>1540</v>
      </c>
      <c r="E549" s="80">
        <v>32</v>
      </c>
      <c r="F549" s="80">
        <v>1508</v>
      </c>
      <c r="G549" s="80">
        <v>64</v>
      </c>
      <c r="H549" s="80">
        <v>1572</v>
      </c>
      <c r="I549" s="80">
        <v>4.0712499999999999E-2</v>
      </c>
      <c r="J549" s="80">
        <v>4.0686600000000003E-2</v>
      </c>
      <c r="L549" s="83">
        <v>0.99960000000000004</v>
      </c>
      <c r="M549" s="83">
        <v>547.99199999999996</v>
      </c>
      <c r="N549" s="85">
        <v>8.42007E-3</v>
      </c>
      <c r="O549" s="83">
        <v>547.98299999999995</v>
      </c>
      <c r="P549" s="85">
        <v>1.68401E-2</v>
      </c>
      <c r="Q549" s="83">
        <v>548</v>
      </c>
      <c r="R549" s="85">
        <v>3.0730199999999999E-5</v>
      </c>
      <c r="S549" s="85">
        <v>2.02461E-4</v>
      </c>
    </row>
    <row r="550" spans="2:19" x14ac:dyDescent="0.2">
      <c r="B550" s="33"/>
      <c r="C550" s="80">
        <v>0.75570000000000004</v>
      </c>
      <c r="D550" s="80">
        <v>1541</v>
      </c>
      <c r="E550" s="80">
        <v>32</v>
      </c>
      <c r="F550" s="80">
        <v>1509</v>
      </c>
      <c r="G550" s="80">
        <v>64</v>
      </c>
      <c r="H550" s="80">
        <v>1573</v>
      </c>
      <c r="I550" s="80">
        <v>4.0686600000000003E-2</v>
      </c>
      <c r="J550" s="80">
        <v>4.0686600000000003E-2</v>
      </c>
      <c r="L550" s="83">
        <v>0.99960000000000004</v>
      </c>
      <c r="M550" s="83">
        <v>548.99099999999999</v>
      </c>
      <c r="N550" s="85">
        <v>8.5841300000000006E-3</v>
      </c>
      <c r="O550" s="83">
        <v>548.98299999999995</v>
      </c>
      <c r="P550" s="85">
        <v>1.7168300000000001E-2</v>
      </c>
      <c r="Q550" s="83">
        <v>549</v>
      </c>
      <c r="R550" s="85">
        <v>3.1271900000000001E-5</v>
      </c>
      <c r="S550" s="85">
        <v>2.02461E-4</v>
      </c>
    </row>
    <row r="551" spans="2:19" x14ac:dyDescent="0.2">
      <c r="B551" s="33"/>
      <c r="C551" s="80">
        <v>0.75490000000000002</v>
      </c>
      <c r="D551" s="80">
        <v>1541</v>
      </c>
      <c r="E551" s="80">
        <v>33</v>
      </c>
      <c r="F551" s="80">
        <v>1508</v>
      </c>
      <c r="G551" s="80">
        <v>66</v>
      </c>
      <c r="H551" s="80">
        <v>1574</v>
      </c>
      <c r="I551" s="80">
        <v>4.1931400000000001E-2</v>
      </c>
      <c r="J551" s="80">
        <v>4.1405299999999999E-2</v>
      </c>
      <c r="L551" s="83">
        <v>0.99960000000000004</v>
      </c>
      <c r="M551" s="83">
        <v>549.99099999999999</v>
      </c>
      <c r="N551" s="85">
        <v>8.7508900000000008E-3</v>
      </c>
      <c r="O551" s="83">
        <v>549.98199999999997</v>
      </c>
      <c r="P551" s="85">
        <v>1.7501800000000001E-2</v>
      </c>
      <c r="Q551" s="83">
        <v>550</v>
      </c>
      <c r="R551" s="85">
        <v>3.18214E-5</v>
      </c>
      <c r="S551" s="85">
        <v>2.02461E-4</v>
      </c>
    </row>
    <row r="552" spans="2:19" x14ac:dyDescent="0.2">
      <c r="B552" s="33"/>
      <c r="C552" s="80">
        <v>0.753</v>
      </c>
      <c r="D552" s="80">
        <v>1542</v>
      </c>
      <c r="E552" s="80">
        <v>33</v>
      </c>
      <c r="F552" s="80">
        <v>1509</v>
      </c>
      <c r="G552" s="80">
        <v>66</v>
      </c>
      <c r="H552" s="80">
        <v>1575</v>
      </c>
      <c r="I552" s="80">
        <v>4.1904799999999999E-2</v>
      </c>
      <c r="J552" s="80">
        <v>4.1405299999999999E-2</v>
      </c>
      <c r="L552" s="83">
        <v>0.99960000000000004</v>
      </c>
      <c r="M552" s="83">
        <v>550.99099999999999</v>
      </c>
      <c r="N552" s="85">
        <v>8.9203900000000003E-3</v>
      </c>
      <c r="O552" s="83">
        <v>550.98199999999997</v>
      </c>
      <c r="P552" s="85">
        <v>1.78408E-2</v>
      </c>
      <c r="Q552" s="83">
        <v>551</v>
      </c>
      <c r="R552" s="85">
        <v>3.2378900000000003E-5</v>
      </c>
      <c r="S552" s="85">
        <v>2.02461E-4</v>
      </c>
    </row>
    <row r="553" spans="2:19" x14ac:dyDescent="0.2">
      <c r="B553" s="33"/>
      <c r="C553" s="80">
        <v>0.75180000000000002</v>
      </c>
      <c r="D553" s="80">
        <v>1543</v>
      </c>
      <c r="E553" s="80">
        <v>33</v>
      </c>
      <c r="F553" s="80">
        <v>1510</v>
      </c>
      <c r="G553" s="80">
        <v>66</v>
      </c>
      <c r="H553" s="80">
        <v>1576</v>
      </c>
      <c r="I553" s="80">
        <v>4.1878199999999997E-2</v>
      </c>
      <c r="J553" s="80">
        <v>4.1405299999999999E-2</v>
      </c>
      <c r="L553" s="83">
        <v>0.99950000000000006</v>
      </c>
      <c r="M553" s="83">
        <v>551.99099999999999</v>
      </c>
      <c r="N553" s="85">
        <v>9.0926400000000008E-3</v>
      </c>
      <c r="O553" s="83">
        <v>551.98199999999997</v>
      </c>
      <c r="P553" s="85">
        <v>1.8185300000000001E-2</v>
      </c>
      <c r="Q553" s="83">
        <v>552</v>
      </c>
      <c r="R553" s="85">
        <v>3.2944400000000003E-5</v>
      </c>
      <c r="S553" s="85">
        <v>3.6152999999999999E-4</v>
      </c>
    </row>
    <row r="554" spans="2:19" x14ac:dyDescent="0.2">
      <c r="B554" s="33"/>
      <c r="C554" s="80">
        <v>0.75119999999999998</v>
      </c>
      <c r="D554" s="80">
        <v>1545</v>
      </c>
      <c r="E554" s="80">
        <v>33</v>
      </c>
      <c r="F554" s="80">
        <v>1512</v>
      </c>
      <c r="G554" s="80">
        <v>66</v>
      </c>
      <c r="H554" s="80">
        <v>1578</v>
      </c>
      <c r="I554" s="80">
        <v>4.1825099999999997E-2</v>
      </c>
      <c r="J554" s="80">
        <v>4.1405299999999999E-2</v>
      </c>
      <c r="L554" s="83">
        <v>0.99950000000000006</v>
      </c>
      <c r="M554" s="83">
        <v>552.99099999999999</v>
      </c>
      <c r="N554" s="85">
        <v>9.2677000000000002E-3</v>
      </c>
      <c r="O554" s="83">
        <v>552.98099999999999</v>
      </c>
      <c r="P554" s="85">
        <v>1.85354E-2</v>
      </c>
      <c r="Q554" s="83">
        <v>553</v>
      </c>
      <c r="R554" s="85">
        <v>3.35179E-5</v>
      </c>
      <c r="S554" s="85">
        <v>3.6152999999999999E-4</v>
      </c>
    </row>
    <row r="555" spans="2:19" x14ac:dyDescent="0.2">
      <c r="B555" s="33"/>
      <c r="C555" s="80">
        <v>0.75009999999999999</v>
      </c>
      <c r="D555" s="80">
        <v>1546</v>
      </c>
      <c r="E555" s="80">
        <v>33</v>
      </c>
      <c r="F555" s="80">
        <v>1513</v>
      </c>
      <c r="G555" s="80">
        <v>66</v>
      </c>
      <c r="H555" s="80">
        <v>1579</v>
      </c>
      <c r="I555" s="80">
        <v>4.1798599999999998E-2</v>
      </c>
      <c r="J555" s="80">
        <v>4.1405299999999999E-2</v>
      </c>
      <c r="L555" s="83">
        <v>0.99950000000000006</v>
      </c>
      <c r="M555" s="83">
        <v>553.99099999999999</v>
      </c>
      <c r="N555" s="85">
        <v>9.4456000000000002E-3</v>
      </c>
      <c r="O555" s="83">
        <v>553.98099999999999</v>
      </c>
      <c r="P555" s="85">
        <v>1.88912E-2</v>
      </c>
      <c r="Q555" s="83">
        <v>554</v>
      </c>
      <c r="R555" s="85">
        <v>3.4099600000000001E-5</v>
      </c>
      <c r="S555" s="85">
        <v>3.6152999999999999E-4</v>
      </c>
    </row>
    <row r="556" spans="2:19" x14ac:dyDescent="0.2">
      <c r="B556" s="33"/>
      <c r="C556" s="80">
        <v>0.74760000000000004</v>
      </c>
      <c r="D556" s="80">
        <v>1547</v>
      </c>
      <c r="E556" s="80">
        <v>33</v>
      </c>
      <c r="F556" s="80">
        <v>1514</v>
      </c>
      <c r="G556" s="80">
        <v>66</v>
      </c>
      <c r="H556" s="80">
        <v>1580</v>
      </c>
      <c r="I556" s="80">
        <v>4.1772200000000002E-2</v>
      </c>
      <c r="J556" s="80">
        <v>4.1405299999999999E-2</v>
      </c>
      <c r="L556" s="83">
        <v>0.99950000000000006</v>
      </c>
      <c r="M556" s="83">
        <v>554.99</v>
      </c>
      <c r="N556" s="85">
        <v>9.6263700000000004E-3</v>
      </c>
      <c r="O556" s="83">
        <v>554.98099999999999</v>
      </c>
      <c r="P556" s="85">
        <v>1.9252700000000001E-2</v>
      </c>
      <c r="Q556" s="83">
        <v>555</v>
      </c>
      <c r="R556" s="85">
        <v>3.4689600000000001E-5</v>
      </c>
      <c r="S556" s="85">
        <v>3.6152999999999999E-4</v>
      </c>
    </row>
    <row r="557" spans="2:19" x14ac:dyDescent="0.2">
      <c r="B557" s="33"/>
      <c r="C557" s="80">
        <v>0.74719999999999998</v>
      </c>
      <c r="D557" s="80">
        <v>1548</v>
      </c>
      <c r="E557" s="80">
        <v>33</v>
      </c>
      <c r="F557" s="80">
        <v>1515</v>
      </c>
      <c r="G557" s="80">
        <v>66</v>
      </c>
      <c r="H557" s="80">
        <v>1581</v>
      </c>
      <c r="I557" s="80">
        <v>4.1745699999999997E-2</v>
      </c>
      <c r="J557" s="80">
        <v>4.1405299999999999E-2</v>
      </c>
      <c r="L557" s="83">
        <v>0.99950000000000006</v>
      </c>
      <c r="M557" s="83">
        <v>555.99</v>
      </c>
      <c r="N557" s="85">
        <v>9.8100400000000008E-3</v>
      </c>
      <c r="O557" s="83">
        <v>555.98</v>
      </c>
      <c r="P557" s="85">
        <v>1.9620100000000001E-2</v>
      </c>
      <c r="Q557" s="83">
        <v>556</v>
      </c>
      <c r="R557" s="85">
        <v>3.5287899999999998E-5</v>
      </c>
      <c r="S557" s="85">
        <v>3.6152999999999999E-4</v>
      </c>
    </row>
    <row r="558" spans="2:19" x14ac:dyDescent="0.2">
      <c r="B558" s="33"/>
      <c r="C558" s="80">
        <v>0.74580000000000002</v>
      </c>
      <c r="D558" s="80">
        <v>1549</v>
      </c>
      <c r="E558" s="80">
        <v>33</v>
      </c>
      <c r="F558" s="80">
        <v>1516</v>
      </c>
      <c r="G558" s="80">
        <v>66</v>
      </c>
      <c r="H558" s="80">
        <v>1582</v>
      </c>
      <c r="I558" s="80">
        <v>4.1719300000000001E-2</v>
      </c>
      <c r="J558" s="80">
        <v>4.1405299999999999E-2</v>
      </c>
      <c r="L558" s="83">
        <v>0.99950000000000006</v>
      </c>
      <c r="M558" s="83">
        <v>556.99</v>
      </c>
      <c r="N558" s="85">
        <v>9.9966499999999993E-3</v>
      </c>
      <c r="O558" s="83">
        <v>556.98</v>
      </c>
      <c r="P558" s="85">
        <v>1.9993299999999999E-2</v>
      </c>
      <c r="Q558" s="83">
        <v>557</v>
      </c>
      <c r="R558" s="85">
        <v>3.58946E-5</v>
      </c>
      <c r="S558" s="85">
        <v>3.6152999999999999E-4</v>
      </c>
    </row>
    <row r="559" spans="2:19" x14ac:dyDescent="0.2">
      <c r="B559" s="33"/>
      <c r="C559" s="80">
        <v>0.74409999999999998</v>
      </c>
      <c r="D559" s="80">
        <v>1550</v>
      </c>
      <c r="E559" s="80">
        <v>33</v>
      </c>
      <c r="F559" s="80">
        <v>1517</v>
      </c>
      <c r="G559" s="80">
        <v>66</v>
      </c>
      <c r="H559" s="80">
        <v>1583</v>
      </c>
      <c r="I559" s="80">
        <v>4.1693000000000001E-2</v>
      </c>
      <c r="J559" s="80">
        <v>4.1405299999999999E-2</v>
      </c>
      <c r="L559" s="83">
        <v>0.99950000000000006</v>
      </c>
      <c r="M559" s="83">
        <v>557.99</v>
      </c>
      <c r="N559" s="85">
        <v>1.0186199999999999E-2</v>
      </c>
      <c r="O559" s="83">
        <v>557.98</v>
      </c>
      <c r="P559" s="85">
        <v>2.0372500000000002E-2</v>
      </c>
      <c r="Q559" s="83">
        <v>558</v>
      </c>
      <c r="R559" s="85">
        <v>3.6509800000000001E-5</v>
      </c>
      <c r="S559" s="85">
        <v>3.6152999999999999E-4</v>
      </c>
    </row>
    <row r="560" spans="2:19" x14ac:dyDescent="0.2">
      <c r="B560" s="33"/>
      <c r="C560" s="80">
        <v>0.74350000000000005</v>
      </c>
      <c r="D560" s="80">
        <v>1551</v>
      </c>
      <c r="E560" s="80">
        <v>33</v>
      </c>
      <c r="F560" s="80">
        <v>1518</v>
      </c>
      <c r="G560" s="80">
        <v>66</v>
      </c>
      <c r="H560" s="80">
        <v>1584</v>
      </c>
      <c r="I560" s="80">
        <v>4.1666700000000001E-2</v>
      </c>
      <c r="J560" s="80">
        <v>4.1405299999999999E-2</v>
      </c>
      <c r="L560" s="83">
        <v>0.99939999999999996</v>
      </c>
      <c r="M560" s="83">
        <v>558.99</v>
      </c>
      <c r="N560" s="85">
        <v>1.03789E-2</v>
      </c>
      <c r="O560" s="83">
        <v>558.97900000000004</v>
      </c>
      <c r="P560" s="85">
        <v>2.07577E-2</v>
      </c>
      <c r="Q560" s="83">
        <v>559</v>
      </c>
      <c r="R560" s="85">
        <v>3.71337E-5</v>
      </c>
      <c r="S560" s="85">
        <v>4.9937199999999999E-4</v>
      </c>
    </row>
    <row r="561" spans="2:19" x14ac:dyDescent="0.2">
      <c r="B561" s="33"/>
      <c r="C561" s="80">
        <v>0.74199999999999999</v>
      </c>
      <c r="D561" s="80">
        <v>1552</v>
      </c>
      <c r="E561" s="80">
        <v>33</v>
      </c>
      <c r="F561" s="80">
        <v>1519</v>
      </c>
      <c r="G561" s="80">
        <v>66</v>
      </c>
      <c r="H561" s="80">
        <v>1585</v>
      </c>
      <c r="I561" s="80">
        <v>4.1640400000000001E-2</v>
      </c>
      <c r="J561" s="80">
        <v>4.1405299999999999E-2</v>
      </c>
      <c r="L561" s="83">
        <v>0.99939999999999996</v>
      </c>
      <c r="M561" s="83">
        <v>559.98900000000003</v>
      </c>
      <c r="N561" s="85">
        <v>1.0574500000000001E-2</v>
      </c>
      <c r="O561" s="83">
        <v>559.97900000000004</v>
      </c>
      <c r="P561" s="85">
        <v>2.1149000000000001E-2</v>
      </c>
      <c r="Q561" s="83">
        <v>560</v>
      </c>
      <c r="R561" s="85">
        <v>3.7766099999999997E-5</v>
      </c>
      <c r="S561" s="85">
        <v>4.9937199999999999E-4</v>
      </c>
    </row>
    <row r="562" spans="2:19" x14ac:dyDescent="0.2">
      <c r="B562" s="33"/>
      <c r="C562" s="80">
        <v>0.7409</v>
      </c>
      <c r="D562" s="80">
        <v>1553</v>
      </c>
      <c r="E562" s="80">
        <v>33</v>
      </c>
      <c r="F562" s="80">
        <v>1520</v>
      </c>
      <c r="G562" s="80">
        <v>66</v>
      </c>
      <c r="H562" s="80">
        <v>1586</v>
      </c>
      <c r="I562" s="80">
        <v>4.1614100000000001E-2</v>
      </c>
      <c r="J562" s="80">
        <v>4.1405299999999999E-2</v>
      </c>
      <c r="L562" s="83">
        <v>0.99939999999999996</v>
      </c>
      <c r="M562" s="83">
        <v>560.98900000000003</v>
      </c>
      <c r="N562" s="85">
        <v>1.07733E-2</v>
      </c>
      <c r="O562" s="83">
        <v>560.97799999999995</v>
      </c>
      <c r="P562" s="85">
        <v>2.15465E-2</v>
      </c>
      <c r="Q562" s="83">
        <v>561</v>
      </c>
      <c r="R562" s="85">
        <v>3.8407400000000001E-5</v>
      </c>
      <c r="S562" s="85">
        <v>4.9937199999999999E-4</v>
      </c>
    </row>
    <row r="563" spans="2:19" x14ac:dyDescent="0.2">
      <c r="B563" s="33"/>
      <c r="C563" s="80">
        <v>0.73740000000000006</v>
      </c>
      <c r="D563" s="80">
        <v>1554</v>
      </c>
      <c r="E563" s="80">
        <v>33</v>
      </c>
      <c r="F563" s="80">
        <v>1521</v>
      </c>
      <c r="G563" s="80">
        <v>66</v>
      </c>
      <c r="H563" s="80">
        <v>1587</v>
      </c>
      <c r="I563" s="80">
        <v>4.1587899999999997E-2</v>
      </c>
      <c r="J563" s="80">
        <v>4.1405299999999999E-2</v>
      </c>
      <c r="L563" s="83">
        <v>0.99939999999999996</v>
      </c>
      <c r="M563" s="83">
        <v>561.98900000000003</v>
      </c>
      <c r="N563" s="85">
        <v>1.09751E-2</v>
      </c>
      <c r="O563" s="83">
        <v>561.97799999999995</v>
      </c>
      <c r="P563" s="85">
        <v>2.1950299999999999E-2</v>
      </c>
      <c r="Q563" s="83">
        <v>562</v>
      </c>
      <c r="R563" s="85">
        <v>3.9057400000000003E-5</v>
      </c>
      <c r="S563" s="85">
        <v>4.9937199999999999E-4</v>
      </c>
    </row>
    <row r="564" spans="2:19" x14ac:dyDescent="0.2">
      <c r="B564" s="33"/>
      <c r="C564" s="80">
        <v>0.73619999999999997</v>
      </c>
      <c r="D564" s="80">
        <v>1555</v>
      </c>
      <c r="E564" s="80">
        <v>33</v>
      </c>
      <c r="F564" s="80">
        <v>1522</v>
      </c>
      <c r="G564" s="80">
        <v>66</v>
      </c>
      <c r="H564" s="80">
        <v>1588</v>
      </c>
      <c r="I564" s="80">
        <v>4.15617E-2</v>
      </c>
      <c r="J564" s="80">
        <v>4.1405299999999999E-2</v>
      </c>
      <c r="L564" s="83">
        <v>0.99939999999999996</v>
      </c>
      <c r="M564" s="83">
        <v>562.98900000000003</v>
      </c>
      <c r="N564" s="85">
        <v>1.11802E-2</v>
      </c>
      <c r="O564" s="83">
        <v>562.97799999999995</v>
      </c>
      <c r="P564" s="85">
        <v>2.23603E-2</v>
      </c>
      <c r="Q564" s="83">
        <v>563</v>
      </c>
      <c r="R564" s="85">
        <v>3.9716399999999998E-5</v>
      </c>
      <c r="S564" s="85">
        <v>4.9937199999999999E-4</v>
      </c>
    </row>
    <row r="565" spans="2:19" x14ac:dyDescent="0.2">
      <c r="B565" s="33"/>
      <c r="C565" s="80">
        <v>0.73499999999999999</v>
      </c>
      <c r="D565" s="80">
        <v>1556</v>
      </c>
      <c r="E565" s="80">
        <v>33</v>
      </c>
      <c r="F565" s="80">
        <v>1523</v>
      </c>
      <c r="G565" s="80">
        <v>66</v>
      </c>
      <c r="H565" s="80">
        <v>1589</v>
      </c>
      <c r="I565" s="80">
        <v>4.1535599999999999E-2</v>
      </c>
      <c r="J565" s="80">
        <v>4.1405299999999999E-2</v>
      </c>
      <c r="L565" s="83">
        <v>0.99939999999999996</v>
      </c>
      <c r="M565" s="83">
        <v>563.98900000000003</v>
      </c>
      <c r="N565" s="85">
        <v>1.13884E-2</v>
      </c>
      <c r="O565" s="83">
        <v>563.97699999999998</v>
      </c>
      <c r="P565" s="85">
        <v>2.27768E-2</v>
      </c>
      <c r="Q565" s="83">
        <v>564</v>
      </c>
      <c r="R565" s="85">
        <v>4.0384399999999999E-5</v>
      </c>
      <c r="S565" s="85">
        <v>4.9937199999999999E-4</v>
      </c>
    </row>
    <row r="566" spans="2:19" x14ac:dyDescent="0.2">
      <c r="B566" s="33"/>
      <c r="C566" s="80">
        <v>0.73270000000000002</v>
      </c>
      <c r="D566" s="80">
        <v>1557</v>
      </c>
      <c r="E566" s="80">
        <v>33</v>
      </c>
      <c r="F566" s="80">
        <v>1524</v>
      </c>
      <c r="G566" s="80">
        <v>66</v>
      </c>
      <c r="H566" s="80">
        <v>1590</v>
      </c>
      <c r="I566" s="80">
        <v>4.1509400000000002E-2</v>
      </c>
      <c r="J566" s="80">
        <v>4.1405299999999999E-2</v>
      </c>
      <c r="L566" s="83">
        <v>0.99939999999999996</v>
      </c>
      <c r="M566" s="83">
        <v>564.98800000000006</v>
      </c>
      <c r="N566" s="85">
        <v>1.15999E-2</v>
      </c>
      <c r="O566" s="83">
        <v>564.97699999999998</v>
      </c>
      <c r="P566" s="85">
        <v>2.31998E-2</v>
      </c>
      <c r="Q566" s="83">
        <v>565</v>
      </c>
      <c r="R566" s="85">
        <v>4.10615E-5</v>
      </c>
      <c r="S566" s="85">
        <v>4.9937199999999999E-4</v>
      </c>
    </row>
    <row r="567" spans="2:19" x14ac:dyDescent="0.2">
      <c r="B567" s="33"/>
      <c r="C567" s="80">
        <v>0.73240000000000005</v>
      </c>
      <c r="D567" s="80">
        <v>1558</v>
      </c>
      <c r="E567" s="80">
        <v>33</v>
      </c>
      <c r="F567" s="80">
        <v>1525</v>
      </c>
      <c r="G567" s="80">
        <v>66</v>
      </c>
      <c r="H567" s="80">
        <v>1591</v>
      </c>
      <c r="I567" s="80">
        <v>4.1483300000000001E-2</v>
      </c>
      <c r="J567" s="80">
        <v>4.1405299999999999E-2</v>
      </c>
      <c r="L567" s="83">
        <v>0.99939999999999996</v>
      </c>
      <c r="M567" s="83">
        <v>565.98800000000006</v>
      </c>
      <c r="N567" s="85">
        <v>1.18146E-2</v>
      </c>
      <c r="O567" s="83">
        <v>565.976</v>
      </c>
      <c r="P567" s="85">
        <v>2.3629299999999999E-2</v>
      </c>
      <c r="Q567" s="83">
        <v>566</v>
      </c>
      <c r="R567" s="85">
        <v>4.17478E-5</v>
      </c>
      <c r="S567" s="85">
        <v>4.9937199999999999E-4</v>
      </c>
    </row>
    <row r="568" spans="2:19" x14ac:dyDescent="0.2">
      <c r="B568" s="33"/>
      <c r="C568" s="80">
        <v>0.72940000000000005</v>
      </c>
      <c r="D568" s="80">
        <v>1559</v>
      </c>
      <c r="E568" s="80">
        <v>33</v>
      </c>
      <c r="F568" s="80">
        <v>1526</v>
      </c>
      <c r="G568" s="80">
        <v>66</v>
      </c>
      <c r="H568" s="80">
        <v>1592</v>
      </c>
      <c r="I568" s="80">
        <v>4.1457300000000002E-2</v>
      </c>
      <c r="J568" s="80">
        <v>4.1405299999999999E-2</v>
      </c>
      <c r="L568" s="83">
        <v>0.99939999999999996</v>
      </c>
      <c r="M568" s="83">
        <v>566.98800000000006</v>
      </c>
      <c r="N568" s="85">
        <v>1.20327E-2</v>
      </c>
      <c r="O568" s="83">
        <v>566.976</v>
      </c>
      <c r="P568" s="85">
        <v>2.4065400000000001E-2</v>
      </c>
      <c r="Q568" s="83">
        <v>567</v>
      </c>
      <c r="R568" s="85">
        <v>4.2443400000000001E-5</v>
      </c>
      <c r="S568" s="85">
        <v>4.9937199999999999E-4</v>
      </c>
    </row>
    <row r="569" spans="2:19" x14ac:dyDescent="0.2">
      <c r="B569" s="33"/>
      <c r="C569" s="80">
        <v>0.72909999999999997</v>
      </c>
      <c r="D569" s="80">
        <v>1560</v>
      </c>
      <c r="E569" s="80">
        <v>33</v>
      </c>
      <c r="F569" s="80">
        <v>1527</v>
      </c>
      <c r="G569" s="80">
        <v>66</v>
      </c>
      <c r="H569" s="80">
        <v>1593</v>
      </c>
      <c r="I569" s="80">
        <v>4.1431299999999997E-2</v>
      </c>
      <c r="J569" s="80">
        <v>4.1405299999999999E-2</v>
      </c>
      <c r="L569" s="83">
        <v>0.99939999999999996</v>
      </c>
      <c r="M569" s="83">
        <v>567.98800000000006</v>
      </c>
      <c r="N569" s="85">
        <v>1.22541E-2</v>
      </c>
      <c r="O569" s="83">
        <v>567.97500000000002</v>
      </c>
      <c r="P569" s="85">
        <v>2.4508200000000001E-2</v>
      </c>
      <c r="Q569" s="83">
        <v>568</v>
      </c>
      <c r="R569" s="85">
        <v>4.3148300000000002E-5</v>
      </c>
      <c r="S569" s="85">
        <v>4.9937199999999999E-4</v>
      </c>
    </row>
    <row r="570" spans="2:19" x14ac:dyDescent="0.2">
      <c r="B570" s="33"/>
      <c r="C570" s="80">
        <v>0.72799999999999998</v>
      </c>
      <c r="D570" s="80">
        <v>1561</v>
      </c>
      <c r="E570" s="80">
        <v>33</v>
      </c>
      <c r="F570" s="80">
        <v>1528</v>
      </c>
      <c r="G570" s="80">
        <v>66</v>
      </c>
      <c r="H570" s="80">
        <v>1594</v>
      </c>
      <c r="I570" s="80">
        <v>4.1405299999999999E-2</v>
      </c>
      <c r="J570" s="80">
        <v>4.1405299999999999E-2</v>
      </c>
      <c r="L570" s="83">
        <v>0.99939999999999996</v>
      </c>
      <c r="M570" s="83">
        <v>568.98800000000006</v>
      </c>
      <c r="N570" s="85">
        <v>1.2478899999999999E-2</v>
      </c>
      <c r="O570" s="83">
        <v>568.97500000000002</v>
      </c>
      <c r="P570" s="85">
        <v>2.4957900000000002E-2</v>
      </c>
      <c r="Q570" s="83">
        <v>569</v>
      </c>
      <c r="R570" s="85">
        <v>4.3862700000000003E-5</v>
      </c>
      <c r="S570" s="85">
        <v>4.9937199999999999E-4</v>
      </c>
    </row>
    <row r="571" spans="2:19" x14ac:dyDescent="0.2">
      <c r="B571" s="33"/>
      <c r="C571" s="80">
        <v>0.72789999999999999</v>
      </c>
      <c r="D571" s="80">
        <v>1561</v>
      </c>
      <c r="E571" s="80">
        <v>34</v>
      </c>
      <c r="F571" s="80">
        <v>1527</v>
      </c>
      <c r="G571" s="80">
        <v>68</v>
      </c>
      <c r="H571" s="80">
        <v>1595</v>
      </c>
      <c r="I571" s="80">
        <v>4.2633200000000003E-2</v>
      </c>
      <c r="J571" s="80">
        <v>4.2579800000000001E-2</v>
      </c>
      <c r="L571" s="83">
        <v>0.99939999999999996</v>
      </c>
      <c r="M571" s="83">
        <v>569.98699999999997</v>
      </c>
      <c r="N571" s="85">
        <v>1.27072E-2</v>
      </c>
      <c r="O571" s="83">
        <v>569.97500000000002</v>
      </c>
      <c r="P571" s="85">
        <v>2.54144E-2</v>
      </c>
      <c r="Q571" s="83">
        <v>570</v>
      </c>
      <c r="R571" s="85">
        <v>4.4586599999999998E-5</v>
      </c>
      <c r="S571" s="85">
        <v>4.9937199999999999E-4</v>
      </c>
    </row>
    <row r="572" spans="2:19" x14ac:dyDescent="0.2">
      <c r="B572" s="33"/>
      <c r="C572" s="80">
        <v>0.72550000000000003</v>
      </c>
      <c r="D572" s="80">
        <v>1562</v>
      </c>
      <c r="E572" s="80">
        <v>34</v>
      </c>
      <c r="F572" s="80">
        <v>1528</v>
      </c>
      <c r="G572" s="80">
        <v>68</v>
      </c>
      <c r="H572" s="80">
        <v>1596</v>
      </c>
      <c r="I572" s="80">
        <v>4.2606499999999999E-2</v>
      </c>
      <c r="J572" s="80">
        <v>4.2579800000000001E-2</v>
      </c>
      <c r="L572" s="83">
        <v>0.99939999999999996</v>
      </c>
      <c r="M572" s="83">
        <v>570.98699999999997</v>
      </c>
      <c r="N572" s="85">
        <v>1.29389E-2</v>
      </c>
      <c r="O572" s="83">
        <v>570.97400000000005</v>
      </c>
      <c r="P572" s="85">
        <v>2.5877799999999999E-2</v>
      </c>
      <c r="Q572" s="83">
        <v>571</v>
      </c>
      <c r="R572" s="85">
        <v>4.53201E-5</v>
      </c>
      <c r="S572" s="85">
        <v>4.9937199999999999E-4</v>
      </c>
    </row>
    <row r="573" spans="2:19" x14ac:dyDescent="0.2">
      <c r="B573" s="33"/>
      <c r="C573" s="80">
        <v>0.72529999999999994</v>
      </c>
      <c r="D573" s="80">
        <v>1563</v>
      </c>
      <c r="E573" s="80">
        <v>34</v>
      </c>
      <c r="F573" s="80">
        <v>1529</v>
      </c>
      <c r="G573" s="80">
        <v>68</v>
      </c>
      <c r="H573" s="80">
        <v>1597</v>
      </c>
      <c r="I573" s="80">
        <v>4.2579800000000001E-2</v>
      </c>
      <c r="J573" s="80">
        <v>4.2579800000000001E-2</v>
      </c>
      <c r="L573" s="83">
        <v>0.99939999999999996</v>
      </c>
      <c r="M573" s="83">
        <v>571.98699999999997</v>
      </c>
      <c r="N573" s="85">
        <v>1.3174099999999999E-2</v>
      </c>
      <c r="O573" s="83">
        <v>571.97400000000005</v>
      </c>
      <c r="P573" s="85">
        <v>2.6348300000000002E-2</v>
      </c>
      <c r="Q573" s="83">
        <v>572</v>
      </c>
      <c r="R573" s="85">
        <v>4.6063399999999997E-5</v>
      </c>
      <c r="S573" s="85">
        <v>4.9937199999999999E-4</v>
      </c>
    </row>
    <row r="574" spans="2:19" x14ac:dyDescent="0.2">
      <c r="B574" s="33"/>
      <c r="C574" s="80">
        <v>0.72309999999999997</v>
      </c>
      <c r="D574" s="80">
        <v>1563</v>
      </c>
      <c r="E574" s="80">
        <v>35</v>
      </c>
      <c r="F574" s="80">
        <v>1528</v>
      </c>
      <c r="G574" s="80">
        <v>70</v>
      </c>
      <c r="H574" s="80">
        <v>1598</v>
      </c>
      <c r="I574" s="80">
        <v>4.3804799999999998E-2</v>
      </c>
      <c r="J574" s="80">
        <v>4.3668100000000001E-2</v>
      </c>
      <c r="L574" s="83">
        <v>0.99939999999999996</v>
      </c>
      <c r="M574" s="83">
        <v>572.98699999999997</v>
      </c>
      <c r="N574" s="85">
        <v>1.34129E-2</v>
      </c>
      <c r="O574" s="83">
        <v>572.97299999999996</v>
      </c>
      <c r="P574" s="85">
        <v>2.68258E-2</v>
      </c>
      <c r="Q574" s="83">
        <v>573</v>
      </c>
      <c r="R574" s="85">
        <v>4.6816500000000001E-5</v>
      </c>
      <c r="S574" s="85">
        <v>4.9937199999999999E-4</v>
      </c>
    </row>
    <row r="575" spans="2:19" x14ac:dyDescent="0.2">
      <c r="B575" s="33"/>
      <c r="C575" s="80">
        <v>0.72140000000000004</v>
      </c>
      <c r="D575" s="80">
        <v>1564</v>
      </c>
      <c r="E575" s="80">
        <v>35</v>
      </c>
      <c r="F575" s="80">
        <v>1529</v>
      </c>
      <c r="G575" s="80">
        <v>70</v>
      </c>
      <c r="H575" s="80">
        <v>1599</v>
      </c>
      <c r="I575" s="80">
        <v>4.3777400000000001E-2</v>
      </c>
      <c r="J575" s="80">
        <v>4.3668100000000001E-2</v>
      </c>
      <c r="L575" s="83">
        <v>0.99939999999999996</v>
      </c>
      <c r="M575" s="83">
        <v>573.98599999999999</v>
      </c>
      <c r="N575" s="85">
        <v>1.36553E-2</v>
      </c>
      <c r="O575" s="83">
        <v>573.97299999999996</v>
      </c>
      <c r="P575" s="85">
        <v>2.7310600000000001E-2</v>
      </c>
      <c r="Q575" s="83">
        <v>574</v>
      </c>
      <c r="R575" s="85">
        <v>4.7579400000000001E-5</v>
      </c>
      <c r="S575" s="85">
        <v>4.9937199999999999E-4</v>
      </c>
    </row>
    <row r="576" spans="2:19" x14ac:dyDescent="0.2">
      <c r="B576" s="33"/>
      <c r="C576" s="80">
        <v>0.7208</v>
      </c>
      <c r="D576" s="80">
        <v>1565</v>
      </c>
      <c r="E576" s="80">
        <v>35</v>
      </c>
      <c r="F576" s="80">
        <v>1530</v>
      </c>
      <c r="G576" s="80">
        <v>70</v>
      </c>
      <c r="H576" s="80">
        <v>1600</v>
      </c>
      <c r="I576" s="80">
        <v>4.3749999999999997E-2</v>
      </c>
      <c r="J576" s="80">
        <v>4.3668100000000001E-2</v>
      </c>
      <c r="L576" s="83">
        <v>0.99939999999999996</v>
      </c>
      <c r="M576" s="83">
        <v>574.98599999999999</v>
      </c>
      <c r="N576" s="85">
        <v>1.39013E-2</v>
      </c>
      <c r="O576" s="83">
        <v>574.97199999999998</v>
      </c>
      <c r="P576" s="85">
        <v>2.78026E-2</v>
      </c>
      <c r="Q576" s="83">
        <v>575</v>
      </c>
      <c r="R576" s="85">
        <v>4.8352400000000001E-5</v>
      </c>
      <c r="S576" s="85">
        <v>4.9937199999999999E-4</v>
      </c>
    </row>
    <row r="577" spans="2:19" x14ac:dyDescent="0.2">
      <c r="B577" s="33"/>
      <c r="C577" s="80">
        <v>0.71830000000000005</v>
      </c>
      <c r="D577" s="80">
        <v>1566</v>
      </c>
      <c r="E577" s="80">
        <v>35</v>
      </c>
      <c r="F577" s="80">
        <v>1531</v>
      </c>
      <c r="G577" s="80">
        <v>70</v>
      </c>
      <c r="H577" s="80">
        <v>1601</v>
      </c>
      <c r="I577" s="80">
        <v>4.3722700000000003E-2</v>
      </c>
      <c r="J577" s="80">
        <v>4.3668100000000001E-2</v>
      </c>
      <c r="L577" s="83">
        <v>0.99939999999999996</v>
      </c>
      <c r="M577" s="83">
        <v>575.98599999999999</v>
      </c>
      <c r="N577" s="85">
        <v>1.4151E-2</v>
      </c>
      <c r="O577" s="83">
        <v>575.97199999999998</v>
      </c>
      <c r="P577" s="85">
        <v>2.8302000000000001E-2</v>
      </c>
      <c r="Q577" s="83">
        <v>576</v>
      </c>
      <c r="R577" s="85">
        <v>4.9135399999999997E-5</v>
      </c>
      <c r="S577" s="85">
        <v>4.9937199999999999E-4</v>
      </c>
    </row>
    <row r="578" spans="2:19" x14ac:dyDescent="0.2">
      <c r="B578" s="33"/>
      <c r="C578" s="80">
        <v>0.7177</v>
      </c>
      <c r="D578" s="80">
        <v>1567</v>
      </c>
      <c r="E578" s="80">
        <v>35</v>
      </c>
      <c r="F578" s="80">
        <v>1532</v>
      </c>
      <c r="G578" s="80">
        <v>70</v>
      </c>
      <c r="H578" s="80">
        <v>1602</v>
      </c>
      <c r="I578" s="80">
        <v>4.3695400000000002E-2</v>
      </c>
      <c r="J578" s="80">
        <v>4.3668100000000001E-2</v>
      </c>
      <c r="L578" s="83">
        <v>0.99939999999999996</v>
      </c>
      <c r="M578" s="83">
        <v>576.98599999999999</v>
      </c>
      <c r="N578" s="85">
        <v>1.4404399999999999E-2</v>
      </c>
      <c r="O578" s="83">
        <v>576.971</v>
      </c>
      <c r="P578" s="85">
        <v>2.8808799999999999E-2</v>
      </c>
      <c r="Q578" s="83">
        <v>577</v>
      </c>
      <c r="R578" s="85">
        <v>4.9928600000000002E-5</v>
      </c>
      <c r="S578" s="85">
        <v>4.9937199999999999E-4</v>
      </c>
    </row>
    <row r="579" spans="2:19" x14ac:dyDescent="0.2">
      <c r="B579" s="33"/>
      <c r="C579" s="80">
        <v>0.71679999999999999</v>
      </c>
      <c r="D579" s="80">
        <v>1568</v>
      </c>
      <c r="E579" s="80">
        <v>35</v>
      </c>
      <c r="F579" s="80">
        <v>1533</v>
      </c>
      <c r="G579" s="80">
        <v>70</v>
      </c>
      <c r="H579" s="80">
        <v>1603</v>
      </c>
      <c r="I579" s="80">
        <v>4.3668100000000001E-2</v>
      </c>
      <c r="J579" s="80">
        <v>4.3668100000000001E-2</v>
      </c>
      <c r="L579" s="83">
        <v>0.99939999999999996</v>
      </c>
      <c r="M579" s="83">
        <v>577.98500000000001</v>
      </c>
      <c r="N579" s="85">
        <v>1.46616E-2</v>
      </c>
      <c r="O579" s="83">
        <v>577.971</v>
      </c>
      <c r="P579" s="85">
        <v>2.9323100000000001E-2</v>
      </c>
      <c r="Q579" s="83">
        <v>578</v>
      </c>
      <c r="R579" s="85">
        <v>5.0732000000000001E-5</v>
      </c>
      <c r="S579" s="85">
        <v>4.9937199999999999E-4</v>
      </c>
    </row>
    <row r="580" spans="2:19" x14ac:dyDescent="0.2">
      <c r="B580" s="33"/>
      <c r="C580" s="80">
        <v>0.71289999999999998</v>
      </c>
      <c r="D580" s="80">
        <v>1568</v>
      </c>
      <c r="E580" s="80">
        <v>36</v>
      </c>
      <c r="F580" s="80">
        <v>1532</v>
      </c>
      <c r="G580" s="80">
        <v>72</v>
      </c>
      <c r="H580" s="80">
        <v>1604</v>
      </c>
      <c r="I580" s="80">
        <v>4.4887799999999999E-2</v>
      </c>
      <c r="J580" s="80">
        <v>4.3956000000000002E-2</v>
      </c>
      <c r="L580" s="83">
        <v>0.99939999999999996</v>
      </c>
      <c r="M580" s="83">
        <v>578.98500000000001</v>
      </c>
      <c r="N580" s="85">
        <v>1.49225E-2</v>
      </c>
      <c r="O580" s="83">
        <v>578.97</v>
      </c>
      <c r="P580" s="85">
        <v>2.9845099999999999E-2</v>
      </c>
      <c r="Q580" s="83">
        <v>579</v>
      </c>
      <c r="R580" s="85">
        <v>5.1545899999999997E-5</v>
      </c>
      <c r="S580" s="85">
        <v>4.9937199999999999E-4</v>
      </c>
    </row>
    <row r="581" spans="2:19" x14ac:dyDescent="0.2">
      <c r="B581" s="33"/>
      <c r="C581" s="80">
        <v>0.71220000000000006</v>
      </c>
      <c r="D581" s="80">
        <v>1569</v>
      </c>
      <c r="E581" s="80">
        <v>36</v>
      </c>
      <c r="F581" s="80">
        <v>1533</v>
      </c>
      <c r="G581" s="80">
        <v>72</v>
      </c>
      <c r="H581" s="80">
        <v>1605</v>
      </c>
      <c r="I581" s="80">
        <v>4.4859799999999998E-2</v>
      </c>
      <c r="J581" s="80">
        <v>4.3956000000000002E-2</v>
      </c>
      <c r="L581" s="83">
        <v>0.99939999999999996</v>
      </c>
      <c r="M581" s="83">
        <v>579.98500000000001</v>
      </c>
      <c r="N581" s="85">
        <v>1.5187300000000001E-2</v>
      </c>
      <c r="O581" s="83">
        <v>579.97</v>
      </c>
      <c r="P581" s="85">
        <v>3.0374700000000001E-2</v>
      </c>
      <c r="Q581" s="83">
        <v>580</v>
      </c>
      <c r="R581" s="85">
        <v>5.2370100000000002E-5</v>
      </c>
      <c r="S581" s="85">
        <v>4.9937199999999999E-4</v>
      </c>
    </row>
    <row r="582" spans="2:19" x14ac:dyDescent="0.2">
      <c r="B582" s="33"/>
      <c r="C582" s="80">
        <v>0.71150000000000002</v>
      </c>
      <c r="D582" s="80">
        <v>1570</v>
      </c>
      <c r="E582" s="80">
        <v>36</v>
      </c>
      <c r="F582" s="80">
        <v>1534</v>
      </c>
      <c r="G582" s="80">
        <v>72</v>
      </c>
      <c r="H582" s="80">
        <v>1606</v>
      </c>
      <c r="I582" s="80">
        <v>4.4831900000000001E-2</v>
      </c>
      <c r="J582" s="80">
        <v>4.3956000000000002E-2</v>
      </c>
      <c r="L582" s="83">
        <v>0.99939999999999996</v>
      </c>
      <c r="M582" s="83">
        <v>580.98500000000001</v>
      </c>
      <c r="N582" s="85">
        <v>1.5455999999999999E-2</v>
      </c>
      <c r="O582" s="83">
        <v>580.96900000000005</v>
      </c>
      <c r="P582" s="85">
        <v>3.0912100000000001E-2</v>
      </c>
      <c r="Q582" s="83">
        <v>581</v>
      </c>
      <c r="R582" s="85">
        <v>5.3204900000000003E-5</v>
      </c>
      <c r="S582" s="85">
        <v>4.9937199999999999E-4</v>
      </c>
    </row>
    <row r="583" spans="2:19" x14ac:dyDescent="0.2">
      <c r="B583" s="33"/>
      <c r="C583" s="80">
        <v>0.7097</v>
      </c>
      <c r="D583" s="80">
        <v>1572</v>
      </c>
      <c r="E583" s="80">
        <v>36</v>
      </c>
      <c r="F583" s="80">
        <v>1536</v>
      </c>
      <c r="G583" s="80">
        <v>72</v>
      </c>
      <c r="H583" s="80">
        <v>1608</v>
      </c>
      <c r="I583" s="80">
        <v>4.4776099999999999E-2</v>
      </c>
      <c r="J583" s="80">
        <v>4.3956000000000002E-2</v>
      </c>
      <c r="L583" s="83">
        <v>0.99939999999999996</v>
      </c>
      <c r="M583" s="83">
        <v>581.98400000000004</v>
      </c>
      <c r="N583" s="85">
        <v>1.5728599999999999E-2</v>
      </c>
      <c r="O583" s="83">
        <v>581.96900000000005</v>
      </c>
      <c r="P583" s="85">
        <v>3.1457300000000001E-2</v>
      </c>
      <c r="Q583" s="83">
        <v>582</v>
      </c>
      <c r="R583" s="85">
        <v>5.40503E-5</v>
      </c>
      <c r="S583" s="85">
        <v>4.9937199999999999E-4</v>
      </c>
    </row>
    <row r="584" spans="2:19" x14ac:dyDescent="0.2">
      <c r="B584" s="33"/>
      <c r="C584" s="80">
        <v>0.70830000000000004</v>
      </c>
      <c r="D584" s="80">
        <v>1574</v>
      </c>
      <c r="E584" s="80">
        <v>36</v>
      </c>
      <c r="F584" s="80">
        <v>1538</v>
      </c>
      <c r="G584" s="80">
        <v>72</v>
      </c>
      <c r="H584" s="80">
        <v>1610</v>
      </c>
      <c r="I584" s="80">
        <v>4.4720500000000003E-2</v>
      </c>
      <c r="J584" s="80">
        <v>4.3956000000000002E-2</v>
      </c>
      <c r="L584" s="83">
        <v>0.99939999999999996</v>
      </c>
      <c r="M584" s="83">
        <v>582.98400000000004</v>
      </c>
      <c r="N584" s="85">
        <v>1.6005200000000001E-2</v>
      </c>
      <c r="O584" s="83">
        <v>582.96799999999996</v>
      </c>
      <c r="P584" s="85">
        <v>3.2010499999999997E-2</v>
      </c>
      <c r="Q584" s="83">
        <v>583</v>
      </c>
      <c r="R584" s="85">
        <v>5.49065E-5</v>
      </c>
      <c r="S584" s="85">
        <v>4.9937199999999999E-4</v>
      </c>
    </row>
    <row r="585" spans="2:19" x14ac:dyDescent="0.2">
      <c r="B585" s="33"/>
      <c r="C585" s="80">
        <v>0.70799999999999996</v>
      </c>
      <c r="D585" s="80">
        <v>1575</v>
      </c>
      <c r="E585" s="80">
        <v>36</v>
      </c>
      <c r="F585" s="80">
        <v>1539</v>
      </c>
      <c r="G585" s="80">
        <v>72</v>
      </c>
      <c r="H585" s="80">
        <v>1611</v>
      </c>
      <c r="I585" s="80">
        <v>4.4692700000000002E-2</v>
      </c>
      <c r="J585" s="80">
        <v>4.3956000000000002E-2</v>
      </c>
      <c r="L585" s="83">
        <v>0.99939999999999996</v>
      </c>
      <c r="M585" s="83">
        <v>583.98400000000004</v>
      </c>
      <c r="N585" s="85">
        <v>1.62858E-2</v>
      </c>
      <c r="O585" s="83">
        <v>583.96699999999998</v>
      </c>
      <c r="P585" s="85">
        <v>3.2571700000000002E-2</v>
      </c>
      <c r="Q585" s="83">
        <v>584</v>
      </c>
      <c r="R585" s="85">
        <v>5.5773499999999997E-5</v>
      </c>
      <c r="S585" s="85">
        <v>4.9937199999999999E-4</v>
      </c>
    </row>
    <row r="586" spans="2:19" x14ac:dyDescent="0.2">
      <c r="B586" s="33"/>
      <c r="C586" s="80">
        <v>0.70689999999999997</v>
      </c>
      <c r="D586" s="80">
        <v>1576</v>
      </c>
      <c r="E586" s="80">
        <v>36</v>
      </c>
      <c r="F586" s="80">
        <v>1540</v>
      </c>
      <c r="G586" s="80">
        <v>72</v>
      </c>
      <c r="H586" s="80">
        <v>1612</v>
      </c>
      <c r="I586" s="80">
        <v>4.4665000000000003E-2</v>
      </c>
      <c r="J586" s="80">
        <v>4.3956000000000002E-2</v>
      </c>
      <c r="L586" s="83">
        <v>0.99939999999999996</v>
      </c>
      <c r="M586" s="83">
        <v>584.98299999999995</v>
      </c>
      <c r="N586" s="85">
        <v>1.6570499999999998E-2</v>
      </c>
      <c r="O586" s="83">
        <v>584.96699999999998</v>
      </c>
      <c r="P586" s="85">
        <v>3.3140999999999997E-2</v>
      </c>
      <c r="Q586" s="83">
        <v>585</v>
      </c>
      <c r="R586" s="85">
        <v>5.6651299999999997E-5</v>
      </c>
      <c r="S586" s="85">
        <v>4.9937199999999999E-4</v>
      </c>
    </row>
    <row r="587" spans="2:19" x14ac:dyDescent="0.2">
      <c r="B587" s="33"/>
      <c r="C587" s="80">
        <v>0.70350000000000001</v>
      </c>
      <c r="D587" s="80">
        <v>1577</v>
      </c>
      <c r="E587" s="80">
        <v>36</v>
      </c>
      <c r="F587" s="80">
        <v>1541</v>
      </c>
      <c r="G587" s="80">
        <v>72</v>
      </c>
      <c r="H587" s="80">
        <v>1613</v>
      </c>
      <c r="I587" s="80">
        <v>4.4637299999999998E-2</v>
      </c>
      <c r="J587" s="80">
        <v>4.3956000000000002E-2</v>
      </c>
      <c r="L587" s="83">
        <v>0.99939999999999996</v>
      </c>
      <c r="M587" s="83">
        <v>585.98299999999995</v>
      </c>
      <c r="N587" s="85">
        <v>1.6859300000000001E-2</v>
      </c>
      <c r="O587" s="83">
        <v>585.96600000000001</v>
      </c>
      <c r="P587" s="85">
        <v>3.3718600000000001E-2</v>
      </c>
      <c r="Q587" s="83">
        <v>586</v>
      </c>
      <c r="R587" s="85">
        <v>5.7540200000000002E-5</v>
      </c>
      <c r="S587" s="85">
        <v>4.9937199999999999E-4</v>
      </c>
    </row>
    <row r="588" spans="2:19" x14ac:dyDescent="0.2">
      <c r="B588" s="33"/>
      <c r="C588" s="80">
        <v>0.70289999999999997</v>
      </c>
      <c r="D588" s="80">
        <v>1578</v>
      </c>
      <c r="E588" s="80">
        <v>36</v>
      </c>
      <c r="F588" s="80">
        <v>1542</v>
      </c>
      <c r="G588" s="80">
        <v>72</v>
      </c>
      <c r="H588" s="80">
        <v>1614</v>
      </c>
      <c r="I588" s="80">
        <v>4.4609700000000002E-2</v>
      </c>
      <c r="J588" s="80">
        <v>4.3956000000000002E-2</v>
      </c>
      <c r="L588" s="83">
        <v>0.99939999999999996</v>
      </c>
      <c r="M588" s="83">
        <v>586.98299999999995</v>
      </c>
      <c r="N588" s="85">
        <v>1.7152199999999999E-2</v>
      </c>
      <c r="O588" s="83">
        <v>586.96600000000001</v>
      </c>
      <c r="P588" s="85">
        <v>3.4304399999999999E-2</v>
      </c>
      <c r="Q588" s="83">
        <v>587</v>
      </c>
      <c r="R588" s="85">
        <v>5.8440200000000003E-5</v>
      </c>
      <c r="S588" s="85">
        <v>4.9937199999999999E-4</v>
      </c>
    </row>
    <row r="589" spans="2:19" x14ac:dyDescent="0.2">
      <c r="B589" s="33"/>
      <c r="C589" s="80">
        <v>0.70120000000000005</v>
      </c>
      <c r="D589" s="80">
        <v>1579</v>
      </c>
      <c r="E589" s="80">
        <v>36</v>
      </c>
      <c r="F589" s="80">
        <v>1543</v>
      </c>
      <c r="G589" s="80">
        <v>72</v>
      </c>
      <c r="H589" s="80">
        <v>1615</v>
      </c>
      <c r="I589" s="80">
        <v>4.4581999999999997E-2</v>
      </c>
      <c r="J589" s="80">
        <v>4.3956000000000002E-2</v>
      </c>
      <c r="L589" s="83">
        <v>0.99939999999999996</v>
      </c>
      <c r="M589" s="83">
        <v>587.98299999999995</v>
      </c>
      <c r="N589" s="85">
        <v>1.7449300000000001E-2</v>
      </c>
      <c r="O589" s="83">
        <v>587.96500000000003</v>
      </c>
      <c r="P589" s="85">
        <v>3.4898600000000002E-2</v>
      </c>
      <c r="Q589" s="83">
        <v>588</v>
      </c>
      <c r="R589" s="85">
        <v>5.9351400000000002E-5</v>
      </c>
      <c r="S589" s="85">
        <v>4.9937199999999999E-4</v>
      </c>
    </row>
    <row r="590" spans="2:19" x14ac:dyDescent="0.2">
      <c r="B590" s="33"/>
      <c r="C590" s="80">
        <v>0.70099999999999996</v>
      </c>
      <c r="D590" s="80">
        <v>1580</v>
      </c>
      <c r="E590" s="80">
        <v>36</v>
      </c>
      <c r="F590" s="80">
        <v>1544</v>
      </c>
      <c r="G590" s="80">
        <v>72</v>
      </c>
      <c r="H590" s="80">
        <v>1616</v>
      </c>
      <c r="I590" s="80">
        <v>4.4554499999999997E-2</v>
      </c>
      <c r="J590" s="80">
        <v>4.3956000000000002E-2</v>
      </c>
      <c r="L590" s="83">
        <v>0.99939999999999996</v>
      </c>
      <c r="M590" s="83">
        <v>588.98199999999997</v>
      </c>
      <c r="N590" s="85">
        <v>1.7750700000000001E-2</v>
      </c>
      <c r="O590" s="83">
        <v>588.96400000000006</v>
      </c>
      <c r="P590" s="85">
        <v>3.55013E-2</v>
      </c>
      <c r="Q590" s="83">
        <v>589</v>
      </c>
      <c r="R590" s="85">
        <v>6.0273899999999999E-5</v>
      </c>
      <c r="S590" s="85">
        <v>4.9937199999999999E-4</v>
      </c>
    </row>
    <row r="591" spans="2:19" x14ac:dyDescent="0.2">
      <c r="B591" s="33"/>
      <c r="C591" s="80">
        <v>0.70079999999999998</v>
      </c>
      <c r="D591" s="80">
        <v>1581</v>
      </c>
      <c r="E591" s="80">
        <v>36</v>
      </c>
      <c r="F591" s="80">
        <v>1545</v>
      </c>
      <c r="G591" s="80">
        <v>72</v>
      </c>
      <c r="H591" s="80">
        <v>1617</v>
      </c>
      <c r="I591" s="80">
        <v>4.4526900000000001E-2</v>
      </c>
      <c r="J591" s="80">
        <v>4.3956000000000002E-2</v>
      </c>
      <c r="L591" s="83">
        <v>0.99939999999999996</v>
      </c>
      <c r="M591" s="83">
        <v>589.98199999999997</v>
      </c>
      <c r="N591" s="85">
        <v>1.8056300000000001E-2</v>
      </c>
      <c r="O591" s="83">
        <v>589.96400000000006</v>
      </c>
      <c r="P591" s="85">
        <v>3.6112600000000002E-2</v>
      </c>
      <c r="Q591" s="83">
        <v>590</v>
      </c>
      <c r="R591" s="85">
        <v>6.12078E-5</v>
      </c>
      <c r="S591" s="85">
        <v>4.9937199999999999E-4</v>
      </c>
    </row>
    <row r="592" spans="2:19" x14ac:dyDescent="0.2">
      <c r="B592" s="33"/>
      <c r="C592" s="80">
        <v>0.69989999999999997</v>
      </c>
      <c r="D592" s="80">
        <v>1582</v>
      </c>
      <c r="E592" s="80">
        <v>36</v>
      </c>
      <c r="F592" s="80">
        <v>1546</v>
      </c>
      <c r="G592" s="80">
        <v>72</v>
      </c>
      <c r="H592" s="80">
        <v>1618</v>
      </c>
      <c r="I592" s="80">
        <v>4.4499400000000001E-2</v>
      </c>
      <c r="J592" s="80">
        <v>4.3956000000000002E-2</v>
      </c>
      <c r="L592" s="83">
        <v>0.99939999999999996</v>
      </c>
      <c r="M592" s="83">
        <v>590.98199999999997</v>
      </c>
      <c r="N592" s="85">
        <v>1.8366299999999999E-2</v>
      </c>
      <c r="O592" s="83">
        <v>590.96299999999997</v>
      </c>
      <c r="P592" s="85">
        <v>3.6732500000000001E-2</v>
      </c>
      <c r="Q592" s="83">
        <v>591</v>
      </c>
      <c r="R592" s="85">
        <v>6.21532E-5</v>
      </c>
      <c r="S592" s="85">
        <v>4.9937199999999999E-4</v>
      </c>
    </row>
    <row r="593" spans="2:19" x14ac:dyDescent="0.2">
      <c r="B593" s="33"/>
      <c r="C593" s="80">
        <v>0.69850000000000001</v>
      </c>
      <c r="D593" s="80">
        <v>1583</v>
      </c>
      <c r="E593" s="80">
        <v>36</v>
      </c>
      <c r="F593" s="80">
        <v>1547</v>
      </c>
      <c r="G593" s="80">
        <v>72</v>
      </c>
      <c r="H593" s="80">
        <v>1619</v>
      </c>
      <c r="I593" s="80">
        <v>4.4471900000000002E-2</v>
      </c>
      <c r="J593" s="80">
        <v>4.3956000000000002E-2</v>
      </c>
      <c r="L593" s="83">
        <v>0.99939999999999996</v>
      </c>
      <c r="M593" s="83">
        <v>591.98099999999999</v>
      </c>
      <c r="N593" s="85">
        <v>1.8680599999999999E-2</v>
      </c>
      <c r="O593" s="83">
        <v>591.96299999999997</v>
      </c>
      <c r="P593" s="85">
        <v>3.7361199999999997E-2</v>
      </c>
      <c r="Q593" s="83">
        <v>592</v>
      </c>
      <c r="R593" s="85">
        <v>6.3110100000000004E-5</v>
      </c>
      <c r="S593" s="85">
        <v>4.9937199999999999E-4</v>
      </c>
    </row>
    <row r="594" spans="2:19" x14ac:dyDescent="0.2">
      <c r="B594" s="33"/>
      <c r="C594" s="80">
        <v>0.69769999999999999</v>
      </c>
      <c r="D594" s="80">
        <v>1584</v>
      </c>
      <c r="E594" s="80">
        <v>36</v>
      </c>
      <c r="F594" s="80">
        <v>1548</v>
      </c>
      <c r="G594" s="80">
        <v>72</v>
      </c>
      <c r="H594" s="80">
        <v>1620</v>
      </c>
      <c r="I594" s="80">
        <v>4.4444400000000002E-2</v>
      </c>
      <c r="J594" s="80">
        <v>4.3956000000000002E-2</v>
      </c>
      <c r="L594" s="83">
        <v>0.99939999999999996</v>
      </c>
      <c r="M594" s="83">
        <v>592.98099999999999</v>
      </c>
      <c r="N594" s="85">
        <v>1.89994E-2</v>
      </c>
      <c r="O594" s="83">
        <v>592.96199999999999</v>
      </c>
      <c r="P594" s="85">
        <v>3.7998700000000003E-2</v>
      </c>
      <c r="Q594" s="83">
        <v>593</v>
      </c>
      <c r="R594" s="85">
        <v>6.4078799999999994E-5</v>
      </c>
      <c r="S594" s="85">
        <v>4.9937199999999999E-4</v>
      </c>
    </row>
    <row r="595" spans="2:19" x14ac:dyDescent="0.2">
      <c r="B595" s="33"/>
      <c r="C595" s="80">
        <v>0.69720000000000004</v>
      </c>
      <c r="D595" s="80">
        <v>1585</v>
      </c>
      <c r="E595" s="80">
        <v>36</v>
      </c>
      <c r="F595" s="80">
        <v>1549</v>
      </c>
      <c r="G595" s="80">
        <v>72</v>
      </c>
      <c r="H595" s="80">
        <v>1621</v>
      </c>
      <c r="I595" s="80">
        <v>4.4416999999999998E-2</v>
      </c>
      <c r="J595" s="80">
        <v>4.3956000000000002E-2</v>
      </c>
      <c r="L595" s="83">
        <v>0.99929999999999997</v>
      </c>
      <c r="M595" s="83">
        <v>593.98099999999999</v>
      </c>
      <c r="N595" s="85">
        <v>1.9322599999999999E-2</v>
      </c>
      <c r="O595" s="83">
        <v>593.96100000000001</v>
      </c>
      <c r="P595" s="85">
        <v>3.8645100000000002E-2</v>
      </c>
      <c r="Q595" s="83">
        <v>594</v>
      </c>
      <c r="R595" s="85">
        <v>6.5059200000000002E-5</v>
      </c>
      <c r="S595" s="85">
        <v>7.1646700000000004E-4</v>
      </c>
    </row>
    <row r="596" spans="2:19" x14ac:dyDescent="0.2">
      <c r="B596" s="33"/>
      <c r="C596" s="80">
        <v>0.69669999999999999</v>
      </c>
      <c r="D596" s="80">
        <v>1586</v>
      </c>
      <c r="E596" s="80">
        <v>36</v>
      </c>
      <c r="F596" s="80">
        <v>1550</v>
      </c>
      <c r="G596" s="80">
        <v>72</v>
      </c>
      <c r="H596" s="80">
        <v>1622</v>
      </c>
      <c r="I596" s="80">
        <v>4.4389600000000001E-2</v>
      </c>
      <c r="J596" s="80">
        <v>4.3956000000000002E-2</v>
      </c>
      <c r="L596" s="83">
        <v>0.99929999999999997</v>
      </c>
      <c r="M596" s="83">
        <v>594.98</v>
      </c>
      <c r="N596" s="85">
        <v>1.9650299999999999E-2</v>
      </c>
      <c r="O596" s="83">
        <v>594.96100000000001</v>
      </c>
      <c r="P596" s="85">
        <v>3.9300599999999998E-2</v>
      </c>
      <c r="Q596" s="83">
        <v>595</v>
      </c>
      <c r="R596" s="85">
        <v>6.6051500000000003E-5</v>
      </c>
      <c r="S596" s="85">
        <v>7.1646700000000004E-4</v>
      </c>
    </row>
    <row r="597" spans="2:19" x14ac:dyDescent="0.2">
      <c r="B597" s="33"/>
      <c r="C597" s="80">
        <v>0.69589999999999996</v>
      </c>
      <c r="D597" s="80">
        <v>1587</v>
      </c>
      <c r="E597" s="80">
        <v>36</v>
      </c>
      <c r="F597" s="80">
        <v>1551</v>
      </c>
      <c r="G597" s="80">
        <v>72</v>
      </c>
      <c r="H597" s="80">
        <v>1623</v>
      </c>
      <c r="I597" s="80">
        <v>4.43623E-2</v>
      </c>
      <c r="J597" s="80">
        <v>4.3956000000000002E-2</v>
      </c>
      <c r="L597" s="83">
        <v>0.99929999999999997</v>
      </c>
      <c r="M597" s="83">
        <v>595.98</v>
      </c>
      <c r="N597" s="85">
        <v>1.99826E-2</v>
      </c>
      <c r="O597" s="83">
        <v>595.96</v>
      </c>
      <c r="P597" s="85">
        <v>3.9965199999999999E-2</v>
      </c>
      <c r="Q597" s="83">
        <v>596</v>
      </c>
      <c r="R597" s="85">
        <v>6.7055699999999996E-5</v>
      </c>
      <c r="S597" s="85">
        <v>7.1646700000000004E-4</v>
      </c>
    </row>
    <row r="598" spans="2:19" x14ac:dyDescent="0.2">
      <c r="B598" s="33"/>
      <c r="C598" s="80">
        <v>0.69469999999999998</v>
      </c>
      <c r="D598" s="80">
        <v>1588</v>
      </c>
      <c r="E598" s="80">
        <v>36</v>
      </c>
      <c r="F598" s="80">
        <v>1552</v>
      </c>
      <c r="G598" s="80">
        <v>72</v>
      </c>
      <c r="H598" s="80">
        <v>1624</v>
      </c>
      <c r="I598" s="80">
        <v>4.4334999999999999E-2</v>
      </c>
      <c r="J598" s="80">
        <v>4.3956000000000002E-2</v>
      </c>
      <c r="L598" s="83">
        <v>0.99929999999999997</v>
      </c>
      <c r="M598" s="83">
        <v>596.98</v>
      </c>
      <c r="N598" s="85">
        <v>2.0319500000000001E-2</v>
      </c>
      <c r="O598" s="83">
        <v>596.95899999999995</v>
      </c>
      <c r="P598" s="85">
        <v>4.0639000000000002E-2</v>
      </c>
      <c r="Q598" s="83">
        <v>597</v>
      </c>
      <c r="R598" s="85">
        <v>6.8072100000000002E-5</v>
      </c>
      <c r="S598" s="85">
        <v>7.1646700000000004E-4</v>
      </c>
    </row>
    <row r="599" spans="2:19" x14ac:dyDescent="0.2">
      <c r="B599" s="33"/>
      <c r="C599" s="80">
        <v>0.69430000000000003</v>
      </c>
      <c r="D599" s="80">
        <v>1589</v>
      </c>
      <c r="E599" s="80">
        <v>36</v>
      </c>
      <c r="F599" s="80">
        <v>1553</v>
      </c>
      <c r="G599" s="80">
        <v>72</v>
      </c>
      <c r="H599" s="80">
        <v>1625</v>
      </c>
      <c r="I599" s="80">
        <v>4.4307699999999998E-2</v>
      </c>
      <c r="J599" s="80">
        <v>4.3956000000000002E-2</v>
      </c>
      <c r="L599" s="83">
        <v>0.99929999999999997</v>
      </c>
      <c r="M599" s="83">
        <v>597.97900000000004</v>
      </c>
      <c r="N599" s="85">
        <v>2.0661100000000002E-2</v>
      </c>
      <c r="O599" s="83">
        <v>597.95899999999995</v>
      </c>
      <c r="P599" s="85">
        <v>4.13221E-2</v>
      </c>
      <c r="Q599" s="83">
        <v>598</v>
      </c>
      <c r="R599" s="85">
        <v>6.91006E-5</v>
      </c>
      <c r="S599" s="85">
        <v>7.1646700000000004E-4</v>
      </c>
    </row>
    <row r="600" spans="2:19" x14ac:dyDescent="0.2">
      <c r="B600" s="33"/>
      <c r="C600" s="80">
        <v>0.69079999999999997</v>
      </c>
      <c r="D600" s="80">
        <v>1591</v>
      </c>
      <c r="E600" s="80">
        <v>36</v>
      </c>
      <c r="F600" s="80">
        <v>1555</v>
      </c>
      <c r="G600" s="80">
        <v>72</v>
      </c>
      <c r="H600" s="80">
        <v>1627</v>
      </c>
      <c r="I600" s="80">
        <v>4.4253199999999999E-2</v>
      </c>
      <c r="J600" s="80">
        <v>4.3956000000000002E-2</v>
      </c>
      <c r="L600" s="83">
        <v>0.99929999999999997</v>
      </c>
      <c r="M600" s="83">
        <v>598.97900000000004</v>
      </c>
      <c r="N600" s="85">
        <v>2.10073E-2</v>
      </c>
      <c r="O600" s="83">
        <v>598.95799999999997</v>
      </c>
      <c r="P600" s="85">
        <v>4.2014700000000002E-2</v>
      </c>
      <c r="Q600" s="83">
        <v>599</v>
      </c>
      <c r="R600" s="85">
        <v>7.0141400000000006E-5</v>
      </c>
      <c r="S600" s="85">
        <v>7.1646700000000004E-4</v>
      </c>
    </row>
    <row r="601" spans="2:19" x14ac:dyDescent="0.2">
      <c r="B601" s="33"/>
      <c r="C601" s="80">
        <v>0.69059999999999999</v>
      </c>
      <c r="D601" s="80">
        <v>1592</v>
      </c>
      <c r="E601" s="80">
        <v>36</v>
      </c>
      <c r="F601" s="80">
        <v>1556</v>
      </c>
      <c r="G601" s="80">
        <v>72</v>
      </c>
      <c r="H601" s="80">
        <v>1628</v>
      </c>
      <c r="I601" s="80">
        <v>4.4226000000000001E-2</v>
      </c>
      <c r="J601" s="80">
        <v>4.3956000000000002E-2</v>
      </c>
      <c r="L601" s="83">
        <v>0.99929999999999997</v>
      </c>
      <c r="M601" s="83">
        <v>599.97900000000004</v>
      </c>
      <c r="N601" s="85">
        <v>2.13584E-2</v>
      </c>
      <c r="O601" s="83">
        <v>599.95699999999999</v>
      </c>
      <c r="P601" s="85">
        <v>4.2716700000000003E-2</v>
      </c>
      <c r="Q601" s="83">
        <v>600</v>
      </c>
      <c r="R601" s="85">
        <v>7.1194500000000004E-5</v>
      </c>
      <c r="S601" s="85">
        <v>7.1646700000000004E-4</v>
      </c>
    </row>
    <row r="602" spans="2:19" x14ac:dyDescent="0.2">
      <c r="B602" s="33"/>
      <c r="C602" s="80">
        <v>0.68830000000000002</v>
      </c>
      <c r="D602" s="80">
        <v>1593</v>
      </c>
      <c r="E602" s="80">
        <v>36</v>
      </c>
      <c r="F602" s="80">
        <v>1557</v>
      </c>
      <c r="G602" s="80">
        <v>72</v>
      </c>
      <c r="H602" s="80">
        <v>1629</v>
      </c>
      <c r="I602" s="80">
        <v>4.4198899999999999E-2</v>
      </c>
      <c r="J602" s="80">
        <v>4.3956000000000002E-2</v>
      </c>
      <c r="L602" s="83">
        <v>0.99929999999999997</v>
      </c>
      <c r="M602" s="83">
        <v>600.97799999999995</v>
      </c>
      <c r="N602" s="85">
        <v>2.1714199999999999E-2</v>
      </c>
      <c r="O602" s="83">
        <v>600.95699999999999</v>
      </c>
      <c r="P602" s="85">
        <v>4.3428300000000003E-2</v>
      </c>
      <c r="Q602" s="83">
        <v>601</v>
      </c>
      <c r="R602" s="85">
        <v>7.2260099999999996E-5</v>
      </c>
      <c r="S602" s="85">
        <v>7.1646700000000004E-4</v>
      </c>
    </row>
    <row r="603" spans="2:19" x14ac:dyDescent="0.2">
      <c r="B603" s="33"/>
      <c r="C603" s="80">
        <v>0.68640000000000001</v>
      </c>
      <c r="D603" s="80">
        <v>1594</v>
      </c>
      <c r="E603" s="80">
        <v>36</v>
      </c>
      <c r="F603" s="80">
        <v>1558</v>
      </c>
      <c r="G603" s="80">
        <v>72</v>
      </c>
      <c r="H603" s="80">
        <v>1630</v>
      </c>
      <c r="I603" s="80">
        <v>4.4171799999999997E-2</v>
      </c>
      <c r="J603" s="80">
        <v>4.3956000000000002E-2</v>
      </c>
      <c r="L603" s="83">
        <v>0.99929999999999997</v>
      </c>
      <c r="M603" s="83">
        <v>601.97799999999995</v>
      </c>
      <c r="N603" s="85">
        <v>2.2074799999999999E-2</v>
      </c>
      <c r="O603" s="83">
        <v>601.95600000000002</v>
      </c>
      <c r="P603" s="85">
        <v>4.41497E-2</v>
      </c>
      <c r="Q603" s="83">
        <v>602</v>
      </c>
      <c r="R603" s="85">
        <v>7.3338300000000002E-5</v>
      </c>
      <c r="S603" s="85">
        <v>7.1646700000000004E-4</v>
      </c>
    </row>
    <row r="604" spans="2:19" x14ac:dyDescent="0.2">
      <c r="B604" s="33"/>
      <c r="C604" s="80">
        <v>0.68589999999999995</v>
      </c>
      <c r="D604" s="80">
        <v>1595</v>
      </c>
      <c r="E604" s="80">
        <v>36</v>
      </c>
      <c r="F604" s="80">
        <v>1559</v>
      </c>
      <c r="G604" s="80">
        <v>72</v>
      </c>
      <c r="H604" s="80">
        <v>1631</v>
      </c>
      <c r="I604" s="80">
        <v>4.4144700000000002E-2</v>
      </c>
      <c r="J604" s="80">
        <v>4.3956000000000002E-2</v>
      </c>
      <c r="L604" s="83">
        <v>0.99929999999999997</v>
      </c>
      <c r="M604" s="83">
        <v>602.97799999999995</v>
      </c>
      <c r="N604" s="85">
        <v>2.2440399999999999E-2</v>
      </c>
      <c r="O604" s="83">
        <v>602.95500000000004</v>
      </c>
      <c r="P604" s="85">
        <v>4.4880799999999998E-2</v>
      </c>
      <c r="Q604" s="83">
        <v>603</v>
      </c>
      <c r="R604" s="85">
        <v>7.4429200000000002E-5</v>
      </c>
      <c r="S604" s="85">
        <v>7.1646700000000004E-4</v>
      </c>
    </row>
    <row r="605" spans="2:19" x14ac:dyDescent="0.2">
      <c r="B605" s="33"/>
      <c r="C605" s="80">
        <v>0.68430000000000002</v>
      </c>
      <c r="D605" s="80">
        <v>1596</v>
      </c>
      <c r="E605" s="80">
        <v>36</v>
      </c>
      <c r="F605" s="80">
        <v>1560</v>
      </c>
      <c r="G605" s="80">
        <v>72</v>
      </c>
      <c r="H605" s="80">
        <v>1632</v>
      </c>
      <c r="I605" s="80">
        <v>4.41176E-2</v>
      </c>
      <c r="J605" s="80">
        <v>4.3956000000000002E-2</v>
      </c>
      <c r="L605" s="83">
        <v>0.99929999999999997</v>
      </c>
      <c r="M605" s="83">
        <v>603.97699999999998</v>
      </c>
      <c r="N605" s="85">
        <v>2.2810899999999999E-2</v>
      </c>
      <c r="O605" s="83">
        <v>603.95399999999995</v>
      </c>
      <c r="P605" s="85">
        <v>4.5621799999999997E-2</v>
      </c>
      <c r="Q605" s="83">
        <v>604</v>
      </c>
      <c r="R605" s="85">
        <v>7.5532799999999996E-5</v>
      </c>
      <c r="S605" s="85">
        <v>7.1646700000000004E-4</v>
      </c>
    </row>
    <row r="606" spans="2:19" x14ac:dyDescent="0.2">
      <c r="B606" s="33"/>
      <c r="C606" s="80">
        <v>0.68379999999999996</v>
      </c>
      <c r="D606" s="80">
        <v>1597</v>
      </c>
      <c r="E606" s="80">
        <v>36</v>
      </c>
      <c r="F606" s="80">
        <v>1561</v>
      </c>
      <c r="G606" s="80">
        <v>72</v>
      </c>
      <c r="H606" s="80">
        <v>1633</v>
      </c>
      <c r="I606" s="80">
        <v>4.4090600000000001E-2</v>
      </c>
      <c r="J606" s="80">
        <v>4.3956000000000002E-2</v>
      </c>
      <c r="L606" s="83">
        <v>0.99929999999999997</v>
      </c>
      <c r="M606" s="83">
        <v>604.97699999999998</v>
      </c>
      <c r="N606" s="85">
        <v>2.3186399999999999E-2</v>
      </c>
      <c r="O606" s="83">
        <v>604.95399999999995</v>
      </c>
      <c r="P606" s="85">
        <v>4.6372799999999999E-2</v>
      </c>
      <c r="Q606" s="83">
        <v>605</v>
      </c>
      <c r="R606" s="85">
        <v>7.6649299999999998E-5</v>
      </c>
      <c r="S606" s="85">
        <v>7.1646700000000004E-4</v>
      </c>
    </row>
    <row r="607" spans="2:19" x14ac:dyDescent="0.2">
      <c r="B607" s="33"/>
      <c r="C607" s="80">
        <v>0.68159999999999998</v>
      </c>
      <c r="D607" s="80">
        <v>1598</v>
      </c>
      <c r="E607" s="80">
        <v>36</v>
      </c>
      <c r="F607" s="80">
        <v>1562</v>
      </c>
      <c r="G607" s="80">
        <v>72</v>
      </c>
      <c r="H607" s="80">
        <v>1634</v>
      </c>
      <c r="I607" s="80">
        <v>4.4063600000000001E-2</v>
      </c>
      <c r="J607" s="80">
        <v>4.3956000000000002E-2</v>
      </c>
      <c r="L607" s="83">
        <v>0.99929999999999997</v>
      </c>
      <c r="M607" s="83">
        <v>605.976</v>
      </c>
      <c r="N607" s="85">
        <v>2.3567000000000001E-2</v>
      </c>
      <c r="O607" s="83">
        <v>605.95299999999997</v>
      </c>
      <c r="P607" s="85">
        <v>4.7134000000000002E-2</v>
      </c>
      <c r="Q607" s="83">
        <v>606</v>
      </c>
      <c r="R607" s="85">
        <v>7.7778800000000001E-5</v>
      </c>
      <c r="S607" s="85">
        <v>7.1646700000000004E-4</v>
      </c>
    </row>
    <row r="608" spans="2:19" x14ac:dyDescent="0.2">
      <c r="B608" s="33"/>
      <c r="C608" s="80">
        <v>0.68100000000000005</v>
      </c>
      <c r="D608" s="80">
        <v>1599</v>
      </c>
      <c r="E608" s="80">
        <v>36</v>
      </c>
      <c r="F608" s="80">
        <v>1563</v>
      </c>
      <c r="G608" s="80">
        <v>72</v>
      </c>
      <c r="H608" s="80">
        <v>1635</v>
      </c>
      <c r="I608" s="80">
        <v>4.4036699999999998E-2</v>
      </c>
      <c r="J608" s="80">
        <v>4.3956000000000002E-2</v>
      </c>
      <c r="L608" s="83">
        <v>0.99929999999999997</v>
      </c>
      <c r="M608" s="83">
        <v>606.976</v>
      </c>
      <c r="N608" s="85">
        <v>2.3952600000000001E-2</v>
      </c>
      <c r="O608" s="83">
        <v>606.952</v>
      </c>
      <c r="P608" s="85">
        <v>4.7905299999999998E-2</v>
      </c>
      <c r="Q608" s="83">
        <v>607</v>
      </c>
      <c r="R608" s="85">
        <v>7.89214E-5</v>
      </c>
      <c r="S608" s="85">
        <v>7.1646700000000004E-4</v>
      </c>
    </row>
    <row r="609" spans="2:19" x14ac:dyDescent="0.2">
      <c r="B609" s="33"/>
      <c r="C609" s="80">
        <v>0.68059999999999998</v>
      </c>
      <c r="D609" s="80">
        <v>1600</v>
      </c>
      <c r="E609" s="80">
        <v>36</v>
      </c>
      <c r="F609" s="80">
        <v>1564</v>
      </c>
      <c r="G609" s="80">
        <v>72</v>
      </c>
      <c r="H609" s="80">
        <v>1636</v>
      </c>
      <c r="I609" s="80">
        <v>4.4009800000000002E-2</v>
      </c>
      <c r="J609" s="80">
        <v>4.3956000000000002E-2</v>
      </c>
      <c r="L609" s="83">
        <v>0.99929999999999997</v>
      </c>
      <c r="M609" s="83">
        <v>607.976</v>
      </c>
      <c r="N609" s="85">
        <v>2.4343400000000001E-2</v>
      </c>
      <c r="O609" s="83">
        <v>607.95100000000002</v>
      </c>
      <c r="P609" s="85">
        <v>4.8686899999999998E-2</v>
      </c>
      <c r="Q609" s="83">
        <v>608</v>
      </c>
      <c r="R609" s="85">
        <v>8.0077100000000006E-5</v>
      </c>
      <c r="S609" s="85">
        <v>7.1646700000000004E-4</v>
      </c>
    </row>
    <row r="610" spans="2:19" x14ac:dyDescent="0.2">
      <c r="B610" s="33"/>
      <c r="C610" s="80">
        <v>0.68030000000000002</v>
      </c>
      <c r="D610" s="80">
        <v>1601</v>
      </c>
      <c r="E610" s="80">
        <v>36</v>
      </c>
      <c r="F610" s="80">
        <v>1565</v>
      </c>
      <c r="G610" s="80">
        <v>72</v>
      </c>
      <c r="H610" s="80">
        <v>1637</v>
      </c>
      <c r="I610" s="80">
        <v>4.3982899999999998E-2</v>
      </c>
      <c r="J610" s="80">
        <v>4.3956000000000002E-2</v>
      </c>
      <c r="L610" s="83">
        <v>0.99929999999999997</v>
      </c>
      <c r="M610" s="83">
        <v>608.97500000000002</v>
      </c>
      <c r="N610" s="85">
        <v>2.4739400000000002E-2</v>
      </c>
      <c r="O610" s="83">
        <v>608.95100000000002</v>
      </c>
      <c r="P610" s="85">
        <v>4.9478899999999999E-2</v>
      </c>
      <c r="Q610" s="83">
        <v>609</v>
      </c>
      <c r="R610" s="85">
        <v>8.1246099999999994E-5</v>
      </c>
      <c r="S610" s="85">
        <v>7.1646700000000004E-4</v>
      </c>
    </row>
    <row r="611" spans="2:19" x14ac:dyDescent="0.2">
      <c r="B611" s="33"/>
      <c r="C611" s="80">
        <v>0.67800000000000005</v>
      </c>
      <c r="D611" s="80">
        <v>1602</v>
      </c>
      <c r="E611" s="80">
        <v>36</v>
      </c>
      <c r="F611" s="80">
        <v>1566</v>
      </c>
      <c r="G611" s="80">
        <v>72</v>
      </c>
      <c r="H611" s="80">
        <v>1638</v>
      </c>
      <c r="I611" s="80">
        <v>4.3956000000000002E-2</v>
      </c>
      <c r="J611" s="80">
        <v>4.3956000000000002E-2</v>
      </c>
      <c r="L611" s="83">
        <v>0.99919999999999998</v>
      </c>
      <c r="M611" s="83">
        <v>609.97500000000002</v>
      </c>
      <c r="N611" s="85">
        <v>2.5140699999999998E-2</v>
      </c>
      <c r="O611" s="83">
        <v>609.95000000000005</v>
      </c>
      <c r="P611" s="85">
        <v>5.0281399999999997E-2</v>
      </c>
      <c r="Q611" s="83">
        <v>610</v>
      </c>
      <c r="R611" s="85">
        <v>8.2428499999999999E-5</v>
      </c>
      <c r="S611" s="85">
        <v>8.62129E-4</v>
      </c>
    </row>
    <row r="612" spans="2:19" x14ac:dyDescent="0.2">
      <c r="B612" s="33"/>
      <c r="C612" s="80">
        <v>0.67769999999999997</v>
      </c>
      <c r="D612" s="80">
        <v>1602</v>
      </c>
      <c r="E612" s="80">
        <v>37</v>
      </c>
      <c r="F612" s="80">
        <v>1565</v>
      </c>
      <c r="G612" s="80">
        <v>74</v>
      </c>
      <c r="H612" s="80">
        <v>1639</v>
      </c>
      <c r="I612" s="80">
        <v>4.5149500000000002E-2</v>
      </c>
      <c r="J612" s="80">
        <v>4.5067000000000003E-2</v>
      </c>
      <c r="L612" s="83">
        <v>0.99919999999999998</v>
      </c>
      <c r="M612" s="83">
        <v>610.97400000000005</v>
      </c>
      <c r="N612" s="85">
        <v>2.5547299999999998E-2</v>
      </c>
      <c r="O612" s="83">
        <v>610.94899999999996</v>
      </c>
      <c r="P612" s="85">
        <v>5.1094500000000001E-2</v>
      </c>
      <c r="Q612" s="83">
        <v>611</v>
      </c>
      <c r="R612" s="85">
        <v>8.3624399999999998E-5</v>
      </c>
      <c r="S612" s="85">
        <v>8.62129E-4</v>
      </c>
    </row>
    <row r="613" spans="2:19" x14ac:dyDescent="0.2">
      <c r="B613" s="33"/>
      <c r="C613" s="80">
        <v>0.67669999999999997</v>
      </c>
      <c r="D613" s="80">
        <v>1603</v>
      </c>
      <c r="E613" s="80">
        <v>37</v>
      </c>
      <c r="F613" s="80">
        <v>1566</v>
      </c>
      <c r="G613" s="80">
        <v>74</v>
      </c>
      <c r="H613" s="80">
        <v>1640</v>
      </c>
      <c r="I613" s="80">
        <v>4.5122000000000002E-2</v>
      </c>
      <c r="J613" s="80">
        <v>4.5067000000000003E-2</v>
      </c>
      <c r="L613" s="83">
        <v>0.99919999999999998</v>
      </c>
      <c r="M613" s="83">
        <v>611.97400000000005</v>
      </c>
      <c r="N613" s="85">
        <v>2.5959200000000002E-2</v>
      </c>
      <c r="O613" s="83">
        <v>611.94799999999998</v>
      </c>
      <c r="P613" s="85">
        <v>5.1918400000000003E-2</v>
      </c>
      <c r="Q613" s="83">
        <v>612</v>
      </c>
      <c r="R613" s="85">
        <v>8.4833900000000001E-5</v>
      </c>
      <c r="S613" s="85">
        <v>8.62129E-4</v>
      </c>
    </row>
    <row r="614" spans="2:19" x14ac:dyDescent="0.2">
      <c r="B614" s="33"/>
      <c r="C614" s="80">
        <v>0.67600000000000005</v>
      </c>
      <c r="D614" s="80">
        <v>1604</v>
      </c>
      <c r="E614" s="80">
        <v>37</v>
      </c>
      <c r="F614" s="80">
        <v>1567</v>
      </c>
      <c r="G614" s="80">
        <v>74</v>
      </c>
      <c r="H614" s="80">
        <v>1641</v>
      </c>
      <c r="I614" s="80">
        <v>4.5094500000000003E-2</v>
      </c>
      <c r="J614" s="80">
        <v>4.5067000000000003E-2</v>
      </c>
      <c r="L614" s="83">
        <v>0.99919999999999998</v>
      </c>
      <c r="M614" s="83">
        <v>612.97400000000005</v>
      </c>
      <c r="N614" s="85">
        <v>2.6376500000000001E-2</v>
      </c>
      <c r="O614" s="83">
        <v>612.947</v>
      </c>
      <c r="P614" s="85">
        <v>5.2753000000000001E-2</v>
      </c>
      <c r="Q614" s="83">
        <v>613</v>
      </c>
      <c r="R614" s="85">
        <v>8.60571E-5</v>
      </c>
      <c r="S614" s="85">
        <v>8.62129E-4</v>
      </c>
    </row>
    <row r="615" spans="2:19" x14ac:dyDescent="0.2">
      <c r="B615" s="33"/>
      <c r="C615" s="80">
        <v>0.6754</v>
      </c>
      <c r="D615" s="80">
        <v>1605</v>
      </c>
      <c r="E615" s="80">
        <v>37</v>
      </c>
      <c r="F615" s="80">
        <v>1568</v>
      </c>
      <c r="G615" s="80">
        <v>74</v>
      </c>
      <c r="H615" s="80">
        <v>1642</v>
      </c>
      <c r="I615" s="80">
        <v>4.5067000000000003E-2</v>
      </c>
      <c r="J615" s="80">
        <v>4.5067000000000003E-2</v>
      </c>
      <c r="L615" s="83">
        <v>0.99919999999999998</v>
      </c>
      <c r="M615" s="83">
        <v>613.97299999999996</v>
      </c>
      <c r="N615" s="85">
        <v>2.6799300000000002E-2</v>
      </c>
      <c r="O615" s="83">
        <v>613.94600000000003</v>
      </c>
      <c r="P615" s="85">
        <v>5.3598600000000003E-2</v>
      </c>
      <c r="Q615" s="83">
        <v>614</v>
      </c>
      <c r="R615" s="85">
        <v>8.7294100000000002E-5</v>
      </c>
      <c r="S615" s="85">
        <v>8.62129E-4</v>
      </c>
    </row>
    <row r="616" spans="2:19" x14ac:dyDescent="0.2">
      <c r="B616" s="33"/>
      <c r="C616" s="80">
        <v>0.67320000000000002</v>
      </c>
      <c r="D616" s="80">
        <v>1605</v>
      </c>
      <c r="E616" s="80">
        <v>38</v>
      </c>
      <c r="F616" s="80">
        <v>1567</v>
      </c>
      <c r="G616" s="80">
        <v>76</v>
      </c>
      <c r="H616" s="80">
        <v>1643</v>
      </c>
      <c r="I616" s="80">
        <v>4.6256800000000001E-2</v>
      </c>
      <c r="J616" s="80">
        <v>4.6200600000000001E-2</v>
      </c>
      <c r="L616" s="83">
        <v>0.99919999999999998</v>
      </c>
      <c r="M616" s="83">
        <v>614.97299999999996</v>
      </c>
      <c r="N616" s="85">
        <v>2.7227600000000001E-2</v>
      </c>
      <c r="O616" s="83">
        <v>614.94600000000003</v>
      </c>
      <c r="P616" s="85">
        <v>5.4455099999999999E-2</v>
      </c>
      <c r="Q616" s="83">
        <v>615</v>
      </c>
      <c r="R616" s="85">
        <v>8.8544900000000007E-5</v>
      </c>
      <c r="S616" s="85">
        <v>8.62129E-4</v>
      </c>
    </row>
    <row r="617" spans="2:19" x14ac:dyDescent="0.2">
      <c r="B617" s="33"/>
      <c r="C617" s="80">
        <v>0.6724</v>
      </c>
      <c r="D617" s="80">
        <v>1606</v>
      </c>
      <c r="E617" s="80">
        <v>38</v>
      </c>
      <c r="F617" s="80">
        <v>1568</v>
      </c>
      <c r="G617" s="80">
        <v>76</v>
      </c>
      <c r="H617" s="80">
        <v>1644</v>
      </c>
      <c r="I617" s="80">
        <v>4.6228699999999998E-2</v>
      </c>
      <c r="J617" s="80">
        <v>4.6200600000000001E-2</v>
      </c>
      <c r="L617" s="83">
        <v>0.99919999999999998</v>
      </c>
      <c r="M617" s="83">
        <v>615.97199999999998</v>
      </c>
      <c r="N617" s="85">
        <v>2.7661399999999999E-2</v>
      </c>
      <c r="O617" s="83">
        <v>615.94500000000005</v>
      </c>
      <c r="P617" s="85">
        <v>5.5322799999999998E-2</v>
      </c>
      <c r="Q617" s="83">
        <v>616</v>
      </c>
      <c r="R617" s="85">
        <v>8.9809799999999995E-5</v>
      </c>
      <c r="S617" s="85">
        <v>8.62129E-4</v>
      </c>
    </row>
    <row r="618" spans="2:19" x14ac:dyDescent="0.2">
      <c r="B618" s="33"/>
      <c r="C618" s="80">
        <v>0.67110000000000003</v>
      </c>
      <c r="D618" s="80">
        <v>1607</v>
      </c>
      <c r="E618" s="80">
        <v>38</v>
      </c>
      <c r="F618" s="80">
        <v>1569</v>
      </c>
      <c r="G618" s="80">
        <v>76</v>
      </c>
      <c r="H618" s="80">
        <v>1645</v>
      </c>
      <c r="I618" s="80">
        <v>4.6200600000000001E-2</v>
      </c>
      <c r="J618" s="80">
        <v>4.6200600000000001E-2</v>
      </c>
      <c r="L618" s="83">
        <v>0.99919999999999998</v>
      </c>
      <c r="M618" s="83">
        <v>616.97199999999998</v>
      </c>
      <c r="N618" s="85">
        <v>2.8100900000000002E-2</v>
      </c>
      <c r="O618" s="83">
        <v>616.94399999999996</v>
      </c>
      <c r="P618" s="85">
        <v>5.6201800000000003E-2</v>
      </c>
      <c r="Q618" s="83">
        <v>617</v>
      </c>
      <c r="R618" s="85">
        <v>9.1088799999999994E-5</v>
      </c>
      <c r="S618" s="85">
        <v>8.62129E-4</v>
      </c>
    </row>
    <row r="619" spans="2:19" x14ac:dyDescent="0.2">
      <c r="B619" s="33"/>
      <c r="C619" s="80">
        <v>0.66769999999999996</v>
      </c>
      <c r="D619" s="80">
        <v>1607</v>
      </c>
      <c r="E619" s="80">
        <v>39</v>
      </c>
      <c r="F619" s="80">
        <v>1568</v>
      </c>
      <c r="G619" s="80">
        <v>78</v>
      </c>
      <c r="H619" s="80">
        <v>1646</v>
      </c>
      <c r="I619" s="80">
        <v>4.7387600000000002E-2</v>
      </c>
      <c r="J619" s="80">
        <v>4.73014E-2</v>
      </c>
      <c r="L619" s="83">
        <v>0.99919999999999998</v>
      </c>
      <c r="M619" s="83">
        <v>617.971</v>
      </c>
      <c r="N619" s="85">
        <v>2.8545999999999998E-2</v>
      </c>
      <c r="O619" s="83">
        <v>617.94299999999998</v>
      </c>
      <c r="P619" s="85">
        <v>5.70921E-2</v>
      </c>
      <c r="Q619" s="83">
        <v>618</v>
      </c>
      <c r="R619" s="85">
        <v>9.2381999999999997E-5</v>
      </c>
      <c r="S619" s="85">
        <v>8.62129E-4</v>
      </c>
    </row>
    <row r="620" spans="2:19" x14ac:dyDescent="0.2">
      <c r="B620" s="33"/>
      <c r="C620" s="80">
        <v>0.66600000000000004</v>
      </c>
      <c r="D620" s="80">
        <v>1608</v>
      </c>
      <c r="E620" s="80">
        <v>39</v>
      </c>
      <c r="F620" s="80">
        <v>1569</v>
      </c>
      <c r="G620" s="80">
        <v>78</v>
      </c>
      <c r="H620" s="80">
        <v>1647</v>
      </c>
      <c r="I620" s="80">
        <v>4.73588E-2</v>
      </c>
      <c r="J620" s="80">
        <v>4.73014E-2</v>
      </c>
      <c r="L620" s="83">
        <v>0.99919999999999998</v>
      </c>
      <c r="M620" s="83">
        <v>618.971</v>
      </c>
      <c r="N620" s="85">
        <v>2.8996899999999999E-2</v>
      </c>
      <c r="O620" s="83">
        <v>618.94200000000001</v>
      </c>
      <c r="P620" s="85">
        <v>5.7993799999999998E-2</v>
      </c>
      <c r="Q620" s="83">
        <v>619</v>
      </c>
      <c r="R620" s="85">
        <v>9.3689499999999998E-5</v>
      </c>
      <c r="S620" s="85">
        <v>8.62129E-4</v>
      </c>
    </row>
    <row r="621" spans="2:19" x14ac:dyDescent="0.2">
      <c r="B621" s="33"/>
      <c r="C621" s="80">
        <v>0.6633</v>
      </c>
      <c r="D621" s="80">
        <v>1609</v>
      </c>
      <c r="E621" s="80">
        <v>39</v>
      </c>
      <c r="F621" s="80">
        <v>1570</v>
      </c>
      <c r="G621" s="80">
        <v>78</v>
      </c>
      <c r="H621" s="80">
        <v>1648</v>
      </c>
      <c r="I621" s="80">
        <v>4.73301E-2</v>
      </c>
      <c r="J621" s="80">
        <v>4.73014E-2</v>
      </c>
      <c r="L621" s="83">
        <v>0.99919999999999998</v>
      </c>
      <c r="M621" s="83">
        <v>619.971</v>
      </c>
      <c r="N621" s="85">
        <v>2.94536E-2</v>
      </c>
      <c r="O621" s="83">
        <v>619.94100000000003</v>
      </c>
      <c r="P621" s="85">
        <v>5.8907099999999997E-2</v>
      </c>
      <c r="Q621" s="83">
        <v>620</v>
      </c>
      <c r="R621" s="85">
        <v>9.5011499999999997E-5</v>
      </c>
      <c r="S621" s="85">
        <v>8.62129E-4</v>
      </c>
    </row>
    <row r="622" spans="2:19" x14ac:dyDescent="0.2">
      <c r="B622" s="33"/>
      <c r="C622" s="80">
        <v>0.66310000000000002</v>
      </c>
      <c r="D622" s="80">
        <v>1610</v>
      </c>
      <c r="E622" s="80">
        <v>39</v>
      </c>
      <c r="F622" s="80">
        <v>1571</v>
      </c>
      <c r="G622" s="80">
        <v>78</v>
      </c>
      <c r="H622" s="80">
        <v>1649</v>
      </c>
      <c r="I622" s="80">
        <v>4.73014E-2</v>
      </c>
      <c r="J622" s="80">
        <v>4.73014E-2</v>
      </c>
      <c r="L622" s="83">
        <v>0.99919999999999998</v>
      </c>
      <c r="M622" s="83">
        <v>620.97</v>
      </c>
      <c r="N622" s="85">
        <v>2.9916100000000001E-2</v>
      </c>
      <c r="O622" s="83">
        <v>620.94000000000005</v>
      </c>
      <c r="P622" s="85">
        <v>5.9832099999999999E-2</v>
      </c>
      <c r="Q622" s="83">
        <v>621</v>
      </c>
      <c r="R622" s="85">
        <v>9.6348000000000007E-5</v>
      </c>
      <c r="S622" s="85">
        <v>8.62129E-4</v>
      </c>
    </row>
    <row r="623" spans="2:19" x14ac:dyDescent="0.2">
      <c r="B623" s="33"/>
      <c r="C623" s="80">
        <v>0.66239999999999999</v>
      </c>
      <c r="D623" s="80">
        <v>1610</v>
      </c>
      <c r="E623" s="80">
        <v>40</v>
      </c>
      <c r="F623" s="80">
        <v>1570</v>
      </c>
      <c r="G623" s="80">
        <v>80</v>
      </c>
      <c r="H623" s="80">
        <v>1650</v>
      </c>
      <c r="I623" s="80">
        <v>4.8484800000000002E-2</v>
      </c>
      <c r="J623" s="80">
        <v>4.8134799999999998E-2</v>
      </c>
      <c r="L623" s="83">
        <v>0.99909999999999999</v>
      </c>
      <c r="M623" s="83">
        <v>621.97</v>
      </c>
      <c r="N623" s="85">
        <v>3.0384399999999999E-2</v>
      </c>
      <c r="O623" s="83">
        <v>621.93899999999996</v>
      </c>
      <c r="P623" s="85">
        <v>6.0768900000000001E-2</v>
      </c>
      <c r="Q623" s="83">
        <v>622</v>
      </c>
      <c r="R623" s="85">
        <v>9.7699099999999994E-5</v>
      </c>
      <c r="S623" s="85">
        <v>9.5462200000000002E-4</v>
      </c>
    </row>
    <row r="624" spans="2:19" x14ac:dyDescent="0.2">
      <c r="B624" s="33"/>
      <c r="C624" s="80">
        <v>0.66220000000000001</v>
      </c>
      <c r="D624" s="80">
        <v>1611</v>
      </c>
      <c r="E624" s="80">
        <v>40</v>
      </c>
      <c r="F624" s="80">
        <v>1571</v>
      </c>
      <c r="G624" s="80">
        <v>80</v>
      </c>
      <c r="H624" s="80">
        <v>1651</v>
      </c>
      <c r="I624" s="80">
        <v>4.8455499999999999E-2</v>
      </c>
      <c r="J624" s="80">
        <v>4.8134799999999998E-2</v>
      </c>
      <c r="L624" s="83">
        <v>0.99909999999999999</v>
      </c>
      <c r="M624" s="83">
        <v>622.96900000000005</v>
      </c>
      <c r="N624" s="85">
        <v>3.0858799999999999E-2</v>
      </c>
      <c r="O624" s="83">
        <v>622.93799999999999</v>
      </c>
      <c r="P624" s="85">
        <v>6.1717500000000002E-2</v>
      </c>
      <c r="Q624" s="83">
        <v>623</v>
      </c>
      <c r="R624" s="85">
        <v>9.9065000000000001E-5</v>
      </c>
      <c r="S624" s="85">
        <v>9.5462200000000002E-4</v>
      </c>
    </row>
    <row r="625" spans="2:19" x14ac:dyDescent="0.2">
      <c r="B625" s="33"/>
      <c r="C625" s="80">
        <v>0.65959999999999996</v>
      </c>
      <c r="D625" s="80">
        <v>1612</v>
      </c>
      <c r="E625" s="80">
        <v>40</v>
      </c>
      <c r="F625" s="80">
        <v>1572</v>
      </c>
      <c r="G625" s="80">
        <v>80</v>
      </c>
      <c r="H625" s="80">
        <v>1652</v>
      </c>
      <c r="I625" s="80">
        <v>4.8426200000000003E-2</v>
      </c>
      <c r="J625" s="80">
        <v>4.8134799999999998E-2</v>
      </c>
      <c r="L625" s="83">
        <v>0.99909999999999999</v>
      </c>
      <c r="M625" s="83">
        <v>623.96900000000005</v>
      </c>
      <c r="N625" s="85">
        <v>3.1339100000000002E-2</v>
      </c>
      <c r="O625" s="83">
        <v>623.93700000000001</v>
      </c>
      <c r="P625" s="85">
        <v>6.26781E-2</v>
      </c>
      <c r="Q625" s="83">
        <v>624</v>
      </c>
      <c r="R625" s="85">
        <v>1.0044599999999999E-4</v>
      </c>
      <c r="S625" s="85">
        <v>9.5462200000000002E-4</v>
      </c>
    </row>
    <row r="626" spans="2:19" x14ac:dyDescent="0.2">
      <c r="B626" s="33"/>
      <c r="C626" s="80">
        <v>0.65939999999999999</v>
      </c>
      <c r="D626" s="80">
        <v>1614</v>
      </c>
      <c r="E626" s="80">
        <v>40</v>
      </c>
      <c r="F626" s="80">
        <v>1574</v>
      </c>
      <c r="G626" s="80">
        <v>80</v>
      </c>
      <c r="H626" s="80">
        <v>1654</v>
      </c>
      <c r="I626" s="80">
        <v>4.8367599999999997E-2</v>
      </c>
      <c r="J626" s="80">
        <v>4.8134799999999998E-2</v>
      </c>
      <c r="L626" s="83">
        <v>0.99909999999999999</v>
      </c>
      <c r="M626" s="83">
        <v>624.96799999999996</v>
      </c>
      <c r="N626" s="85">
        <v>3.1825399999999997E-2</v>
      </c>
      <c r="O626" s="83">
        <v>624.93600000000004</v>
      </c>
      <c r="P626" s="85">
        <v>6.3650899999999996E-2</v>
      </c>
      <c r="Q626" s="83">
        <v>625</v>
      </c>
      <c r="R626" s="85">
        <v>1.01841E-4</v>
      </c>
      <c r="S626" s="85">
        <v>9.5462200000000002E-4</v>
      </c>
    </row>
    <row r="627" spans="2:19" x14ac:dyDescent="0.2">
      <c r="B627" s="33"/>
      <c r="C627" s="80">
        <v>0.65900000000000003</v>
      </c>
      <c r="D627" s="80">
        <v>1615</v>
      </c>
      <c r="E627" s="80">
        <v>40</v>
      </c>
      <c r="F627" s="80">
        <v>1575</v>
      </c>
      <c r="G627" s="80">
        <v>80</v>
      </c>
      <c r="H627" s="80">
        <v>1655</v>
      </c>
      <c r="I627" s="80">
        <v>4.8338399999999997E-2</v>
      </c>
      <c r="J627" s="80">
        <v>4.8134799999999998E-2</v>
      </c>
      <c r="L627" s="83">
        <v>0.999</v>
      </c>
      <c r="M627" s="83">
        <v>625.96799999999996</v>
      </c>
      <c r="N627" s="85">
        <v>3.2317899999999997E-2</v>
      </c>
      <c r="O627" s="83">
        <v>625.93499999999995</v>
      </c>
      <c r="P627" s="85">
        <v>6.4635899999999996E-2</v>
      </c>
      <c r="Q627" s="83">
        <v>626</v>
      </c>
      <c r="R627" s="85">
        <v>1.0325199999999999E-4</v>
      </c>
      <c r="S627" s="85">
        <v>1.05423E-3</v>
      </c>
    </row>
    <row r="628" spans="2:19" x14ac:dyDescent="0.2">
      <c r="B628" s="33"/>
      <c r="C628" s="80">
        <v>0.65759999999999996</v>
      </c>
      <c r="D628" s="80">
        <v>1617</v>
      </c>
      <c r="E628" s="80">
        <v>40</v>
      </c>
      <c r="F628" s="80">
        <v>1577</v>
      </c>
      <c r="G628" s="80">
        <v>80</v>
      </c>
      <c r="H628" s="80">
        <v>1657</v>
      </c>
      <c r="I628" s="80">
        <v>4.8280000000000003E-2</v>
      </c>
      <c r="J628" s="80">
        <v>4.8134799999999998E-2</v>
      </c>
      <c r="L628" s="83">
        <v>0.999</v>
      </c>
      <c r="M628" s="83">
        <v>626.96699999999998</v>
      </c>
      <c r="N628" s="85">
        <v>3.2816600000000001E-2</v>
      </c>
      <c r="O628" s="83">
        <v>626.93399999999997</v>
      </c>
      <c r="P628" s="85">
        <v>6.5633200000000003E-2</v>
      </c>
      <c r="Q628" s="83">
        <v>627</v>
      </c>
      <c r="R628" s="85">
        <v>1.04678E-4</v>
      </c>
      <c r="S628" s="85">
        <v>1.05423E-3</v>
      </c>
    </row>
    <row r="629" spans="2:19" x14ac:dyDescent="0.2">
      <c r="B629" s="33"/>
      <c r="C629" s="80">
        <v>0.65690000000000004</v>
      </c>
      <c r="D629" s="80">
        <v>1618</v>
      </c>
      <c r="E629" s="80">
        <v>40</v>
      </c>
      <c r="F629" s="80">
        <v>1578</v>
      </c>
      <c r="G629" s="80">
        <v>80</v>
      </c>
      <c r="H629" s="80">
        <v>1658</v>
      </c>
      <c r="I629" s="80">
        <v>4.8250899999999999E-2</v>
      </c>
      <c r="J629" s="80">
        <v>4.8134799999999998E-2</v>
      </c>
      <c r="L629" s="83">
        <v>0.999</v>
      </c>
      <c r="M629" s="83">
        <v>627.96699999999998</v>
      </c>
      <c r="N629" s="85">
        <v>3.3321499999999997E-2</v>
      </c>
      <c r="O629" s="83">
        <v>627.93299999999999</v>
      </c>
      <c r="P629" s="85">
        <v>6.6642900000000005E-2</v>
      </c>
      <c r="Q629" s="83">
        <v>628</v>
      </c>
      <c r="R629" s="85">
        <v>1.06119E-4</v>
      </c>
      <c r="S629" s="85">
        <v>1.05423E-3</v>
      </c>
    </row>
    <row r="630" spans="2:19" x14ac:dyDescent="0.2">
      <c r="B630" s="33"/>
      <c r="C630" s="80">
        <v>0.65629999999999999</v>
      </c>
      <c r="D630" s="80">
        <v>1619</v>
      </c>
      <c r="E630" s="80">
        <v>40</v>
      </c>
      <c r="F630" s="80">
        <v>1579</v>
      </c>
      <c r="G630" s="80">
        <v>80</v>
      </c>
      <c r="H630" s="80">
        <v>1659</v>
      </c>
      <c r="I630" s="80">
        <v>4.8221800000000002E-2</v>
      </c>
      <c r="J630" s="80">
        <v>4.8134799999999998E-2</v>
      </c>
      <c r="L630" s="83">
        <v>0.999</v>
      </c>
      <c r="M630" s="83">
        <v>628.96600000000001</v>
      </c>
      <c r="N630" s="85">
        <v>3.3832599999999997E-2</v>
      </c>
      <c r="O630" s="83">
        <v>628.93200000000002</v>
      </c>
      <c r="P630" s="85">
        <v>6.7665299999999998E-2</v>
      </c>
      <c r="Q630" s="83">
        <v>629</v>
      </c>
      <c r="R630" s="85">
        <v>1.07576E-4</v>
      </c>
      <c r="S630" s="85">
        <v>1.05423E-3</v>
      </c>
    </row>
    <row r="631" spans="2:19" x14ac:dyDescent="0.2">
      <c r="B631" s="33"/>
      <c r="C631" s="80">
        <v>0.6542</v>
      </c>
      <c r="D631" s="80">
        <v>1620</v>
      </c>
      <c r="E631" s="80">
        <v>40</v>
      </c>
      <c r="F631" s="80">
        <v>1580</v>
      </c>
      <c r="G631" s="80">
        <v>80</v>
      </c>
      <c r="H631" s="80">
        <v>1660</v>
      </c>
      <c r="I631" s="80">
        <v>4.8192800000000001E-2</v>
      </c>
      <c r="J631" s="80">
        <v>4.8134799999999998E-2</v>
      </c>
      <c r="L631" s="83">
        <v>0.999</v>
      </c>
      <c r="M631" s="83">
        <v>629.96600000000001</v>
      </c>
      <c r="N631" s="85">
        <v>3.4350100000000001E-2</v>
      </c>
      <c r="O631" s="83">
        <v>629.93100000000004</v>
      </c>
      <c r="P631" s="85">
        <v>6.8700300000000006E-2</v>
      </c>
      <c r="Q631" s="83">
        <v>630</v>
      </c>
      <c r="R631" s="85">
        <v>1.09048E-4</v>
      </c>
      <c r="S631" s="85">
        <v>1.05423E-3</v>
      </c>
    </row>
    <row r="632" spans="2:19" x14ac:dyDescent="0.2">
      <c r="B632" s="33"/>
      <c r="C632" s="80">
        <v>0.65369999999999995</v>
      </c>
      <c r="D632" s="80">
        <v>1621</v>
      </c>
      <c r="E632" s="80">
        <v>40</v>
      </c>
      <c r="F632" s="80">
        <v>1581</v>
      </c>
      <c r="G632" s="80">
        <v>80</v>
      </c>
      <c r="H632" s="80">
        <v>1661</v>
      </c>
      <c r="I632" s="80">
        <v>4.81638E-2</v>
      </c>
      <c r="J632" s="80">
        <v>4.8134799999999998E-2</v>
      </c>
      <c r="L632" s="83">
        <v>0.999</v>
      </c>
      <c r="M632" s="83">
        <v>630.96500000000003</v>
      </c>
      <c r="N632" s="85">
        <v>3.4874000000000002E-2</v>
      </c>
      <c r="O632" s="83">
        <v>630.92999999999995</v>
      </c>
      <c r="P632" s="85">
        <v>6.9748099999999993E-2</v>
      </c>
      <c r="Q632" s="83">
        <v>631</v>
      </c>
      <c r="R632" s="85">
        <v>1.10536E-4</v>
      </c>
      <c r="S632" s="85">
        <v>1.05423E-3</v>
      </c>
    </row>
    <row r="633" spans="2:19" x14ac:dyDescent="0.2">
      <c r="B633" s="33"/>
      <c r="C633" s="80">
        <v>0.65039999999999998</v>
      </c>
      <c r="D633" s="80">
        <v>1622</v>
      </c>
      <c r="E633" s="80">
        <v>40</v>
      </c>
      <c r="F633" s="80">
        <v>1582</v>
      </c>
      <c r="G633" s="80">
        <v>80</v>
      </c>
      <c r="H633" s="80">
        <v>1662</v>
      </c>
      <c r="I633" s="80">
        <v>4.8134799999999998E-2</v>
      </c>
      <c r="J633" s="80">
        <v>4.8134799999999998E-2</v>
      </c>
      <c r="L633" s="83">
        <v>0.999</v>
      </c>
      <c r="M633" s="83">
        <v>631.96500000000003</v>
      </c>
      <c r="N633" s="85">
        <v>3.5404400000000003E-2</v>
      </c>
      <c r="O633" s="83">
        <v>631.92899999999997</v>
      </c>
      <c r="P633" s="85">
        <v>7.0808800000000005E-2</v>
      </c>
      <c r="Q633" s="83">
        <v>632</v>
      </c>
      <c r="R633" s="85">
        <v>1.12039E-4</v>
      </c>
      <c r="S633" s="85">
        <v>1.05423E-3</v>
      </c>
    </row>
    <row r="634" spans="2:19" x14ac:dyDescent="0.2">
      <c r="B634" s="33"/>
      <c r="C634" s="80">
        <v>0.64890000000000003</v>
      </c>
      <c r="D634" s="80">
        <v>1622</v>
      </c>
      <c r="E634" s="80">
        <v>41</v>
      </c>
      <c r="F634" s="80">
        <v>1581</v>
      </c>
      <c r="G634" s="80">
        <v>82</v>
      </c>
      <c r="H634" s="80">
        <v>1663</v>
      </c>
      <c r="I634" s="80">
        <v>4.9308499999999998E-2</v>
      </c>
      <c r="J634" s="80">
        <v>4.92492E-2</v>
      </c>
      <c r="L634" s="83">
        <v>0.999</v>
      </c>
      <c r="M634" s="83">
        <v>632.96400000000006</v>
      </c>
      <c r="N634" s="85">
        <v>3.5941300000000002E-2</v>
      </c>
      <c r="O634" s="83">
        <v>632.928</v>
      </c>
      <c r="P634" s="85">
        <v>7.1882500000000002E-2</v>
      </c>
      <c r="Q634" s="83">
        <v>633</v>
      </c>
      <c r="R634" s="85">
        <v>1.13558E-4</v>
      </c>
      <c r="S634" s="85">
        <v>1.05423E-3</v>
      </c>
    </row>
    <row r="635" spans="2:19" x14ac:dyDescent="0.2">
      <c r="B635" s="33"/>
      <c r="C635" s="80">
        <v>0.64639999999999997</v>
      </c>
      <c r="D635" s="80">
        <v>1623</v>
      </c>
      <c r="E635" s="80">
        <v>41</v>
      </c>
      <c r="F635" s="80">
        <v>1582</v>
      </c>
      <c r="G635" s="80">
        <v>82</v>
      </c>
      <c r="H635" s="80">
        <v>1664</v>
      </c>
      <c r="I635" s="80">
        <v>4.9278799999999998E-2</v>
      </c>
      <c r="J635" s="80">
        <v>4.92492E-2</v>
      </c>
      <c r="L635" s="83">
        <v>0.999</v>
      </c>
      <c r="M635" s="83">
        <v>633.96400000000006</v>
      </c>
      <c r="N635" s="85">
        <v>3.6484700000000002E-2</v>
      </c>
      <c r="O635" s="83">
        <v>633.92700000000002</v>
      </c>
      <c r="P635" s="85">
        <v>7.2969400000000004E-2</v>
      </c>
      <c r="Q635" s="83">
        <v>634</v>
      </c>
      <c r="R635" s="85">
        <v>1.1509400000000001E-4</v>
      </c>
      <c r="S635" s="85">
        <v>1.05423E-3</v>
      </c>
    </row>
    <row r="636" spans="2:19" x14ac:dyDescent="0.2">
      <c r="B636" s="33"/>
      <c r="C636" s="80">
        <v>0.64490000000000003</v>
      </c>
      <c r="D636" s="80">
        <v>1624</v>
      </c>
      <c r="E636" s="80">
        <v>41</v>
      </c>
      <c r="F636" s="80">
        <v>1583</v>
      </c>
      <c r="G636" s="80">
        <v>82</v>
      </c>
      <c r="H636" s="80">
        <v>1665</v>
      </c>
      <c r="I636" s="80">
        <v>4.92492E-2</v>
      </c>
      <c r="J636" s="80">
        <v>4.92492E-2</v>
      </c>
      <c r="L636" s="83">
        <v>0.999</v>
      </c>
      <c r="M636" s="83">
        <v>634.96299999999997</v>
      </c>
      <c r="N636" s="85">
        <v>3.70348E-2</v>
      </c>
      <c r="O636" s="83">
        <v>634.92600000000004</v>
      </c>
      <c r="P636" s="85">
        <v>7.4069499999999996E-2</v>
      </c>
      <c r="Q636" s="83">
        <v>635</v>
      </c>
      <c r="R636" s="85">
        <v>1.1664500000000001E-4</v>
      </c>
      <c r="S636" s="85">
        <v>1.05423E-3</v>
      </c>
    </row>
    <row r="637" spans="2:19" x14ac:dyDescent="0.2">
      <c r="B637" s="33"/>
      <c r="C637" s="80">
        <v>0.64419999999999999</v>
      </c>
      <c r="D637" s="80">
        <v>1624</v>
      </c>
      <c r="E637" s="80">
        <v>42</v>
      </c>
      <c r="F637" s="80">
        <v>1582</v>
      </c>
      <c r="G637" s="80">
        <v>84</v>
      </c>
      <c r="H637" s="80">
        <v>1666</v>
      </c>
      <c r="I637" s="80">
        <v>5.0420199999999998E-2</v>
      </c>
      <c r="J637" s="80">
        <v>0.05</v>
      </c>
      <c r="L637" s="83">
        <v>0.999</v>
      </c>
      <c r="M637" s="83">
        <v>635.96199999999999</v>
      </c>
      <c r="N637" s="85">
        <v>3.75915E-2</v>
      </c>
      <c r="O637" s="83">
        <v>635.92499999999995</v>
      </c>
      <c r="P637" s="85">
        <v>7.5183E-2</v>
      </c>
      <c r="Q637" s="83">
        <v>636</v>
      </c>
      <c r="R637" s="85">
        <v>1.18212E-4</v>
      </c>
      <c r="S637" s="85">
        <v>1.05423E-3</v>
      </c>
    </row>
    <row r="638" spans="2:19" x14ac:dyDescent="0.2">
      <c r="B638" s="33"/>
      <c r="C638" s="80">
        <v>0.64349999999999996</v>
      </c>
      <c r="D638" s="80">
        <v>1625</v>
      </c>
      <c r="E638" s="80">
        <v>42</v>
      </c>
      <c r="F638" s="80">
        <v>1583</v>
      </c>
      <c r="G638" s="80">
        <v>84</v>
      </c>
      <c r="H638" s="80">
        <v>1667</v>
      </c>
      <c r="I638" s="80">
        <v>5.0389900000000001E-2</v>
      </c>
      <c r="J638" s="80">
        <v>0.05</v>
      </c>
      <c r="L638" s="83">
        <v>0.999</v>
      </c>
      <c r="M638" s="83">
        <v>636.96199999999999</v>
      </c>
      <c r="N638" s="85">
        <v>3.8155000000000001E-2</v>
      </c>
      <c r="O638" s="83">
        <v>636.92399999999998</v>
      </c>
      <c r="P638" s="85">
        <v>7.6310000000000003E-2</v>
      </c>
      <c r="Q638" s="83">
        <v>637</v>
      </c>
      <c r="R638" s="85">
        <v>1.19796E-4</v>
      </c>
      <c r="S638" s="85">
        <v>1.05423E-3</v>
      </c>
    </row>
    <row r="639" spans="2:19" x14ac:dyDescent="0.2">
      <c r="B639" s="33"/>
      <c r="C639" s="80">
        <v>0.64170000000000005</v>
      </c>
      <c r="D639" s="80">
        <v>1626</v>
      </c>
      <c r="E639" s="80">
        <v>42</v>
      </c>
      <c r="F639" s="80">
        <v>1584</v>
      </c>
      <c r="G639" s="80">
        <v>84</v>
      </c>
      <c r="H639" s="80">
        <v>1668</v>
      </c>
      <c r="I639" s="80">
        <v>5.03597E-2</v>
      </c>
      <c r="J639" s="80">
        <v>0.05</v>
      </c>
      <c r="L639" s="83">
        <v>0.99890000000000001</v>
      </c>
      <c r="M639" s="83">
        <v>637.96100000000001</v>
      </c>
      <c r="N639" s="85">
        <v>3.8725299999999997E-2</v>
      </c>
      <c r="O639" s="83">
        <v>637.923</v>
      </c>
      <c r="P639" s="85">
        <v>7.7450699999999997E-2</v>
      </c>
      <c r="Q639" s="83">
        <v>638</v>
      </c>
      <c r="R639" s="85">
        <v>1.21396E-4</v>
      </c>
      <c r="S639" s="85">
        <v>1.17519E-3</v>
      </c>
    </row>
    <row r="640" spans="2:19" x14ac:dyDescent="0.2">
      <c r="B640" s="33"/>
      <c r="C640" s="80">
        <v>0.6391</v>
      </c>
      <c r="D640" s="80">
        <v>1627</v>
      </c>
      <c r="E640" s="80">
        <v>42</v>
      </c>
      <c r="F640" s="80">
        <v>1585</v>
      </c>
      <c r="G640" s="80">
        <v>84</v>
      </c>
      <c r="H640" s="80">
        <v>1669</v>
      </c>
      <c r="I640" s="80">
        <v>5.0329499999999999E-2</v>
      </c>
      <c r="J640" s="80">
        <v>0.05</v>
      </c>
      <c r="L640" s="83">
        <v>0.99890000000000001</v>
      </c>
      <c r="M640" s="83">
        <v>638.96100000000001</v>
      </c>
      <c r="N640" s="85">
        <v>3.9302499999999997E-2</v>
      </c>
      <c r="O640" s="83">
        <v>638.92100000000005</v>
      </c>
      <c r="P640" s="85">
        <v>7.8604999999999994E-2</v>
      </c>
      <c r="Q640" s="83">
        <v>639</v>
      </c>
      <c r="R640" s="85">
        <v>1.23013E-4</v>
      </c>
      <c r="S640" s="85">
        <v>1.17519E-3</v>
      </c>
    </row>
    <row r="641" spans="2:19" x14ac:dyDescent="0.2">
      <c r="B641" s="33"/>
      <c r="C641" s="80">
        <v>0.6381</v>
      </c>
      <c r="D641" s="80">
        <v>1628</v>
      </c>
      <c r="E641" s="80">
        <v>42</v>
      </c>
      <c r="F641" s="80">
        <v>1586</v>
      </c>
      <c r="G641" s="80">
        <v>84</v>
      </c>
      <c r="H641" s="80">
        <v>1670</v>
      </c>
      <c r="I641" s="80">
        <v>5.0299400000000001E-2</v>
      </c>
      <c r="J641" s="80">
        <v>0.05</v>
      </c>
      <c r="L641" s="83">
        <v>0.99890000000000001</v>
      </c>
      <c r="M641" s="83">
        <v>639.96</v>
      </c>
      <c r="N641" s="85">
        <v>3.9886600000000001E-2</v>
      </c>
      <c r="O641" s="83">
        <v>639.91999999999996</v>
      </c>
      <c r="P641" s="85">
        <v>7.9773200000000002E-2</v>
      </c>
      <c r="Q641" s="83">
        <v>640</v>
      </c>
      <c r="R641" s="85">
        <v>1.2464600000000001E-4</v>
      </c>
      <c r="S641" s="85">
        <v>1.17519E-3</v>
      </c>
    </row>
    <row r="642" spans="2:19" x14ac:dyDescent="0.2">
      <c r="B642" s="33"/>
      <c r="C642" s="80">
        <v>0.63739999999999997</v>
      </c>
      <c r="D642" s="80">
        <v>1629</v>
      </c>
      <c r="E642" s="80">
        <v>42</v>
      </c>
      <c r="F642" s="80">
        <v>1587</v>
      </c>
      <c r="G642" s="80">
        <v>84</v>
      </c>
      <c r="H642" s="80">
        <v>1671</v>
      </c>
      <c r="I642" s="80">
        <v>5.0269300000000003E-2</v>
      </c>
      <c r="J642" s="80">
        <v>0.05</v>
      </c>
      <c r="L642" s="83">
        <v>0.99890000000000001</v>
      </c>
      <c r="M642" s="83">
        <v>640.96</v>
      </c>
      <c r="N642" s="85">
        <v>4.0477699999999998E-2</v>
      </c>
      <c r="O642" s="83">
        <v>640.91899999999998</v>
      </c>
      <c r="P642" s="85">
        <v>8.0955399999999997E-2</v>
      </c>
      <c r="Q642" s="83">
        <v>641</v>
      </c>
      <c r="R642" s="85">
        <v>1.26296E-4</v>
      </c>
      <c r="S642" s="85">
        <v>1.17519E-3</v>
      </c>
    </row>
    <row r="643" spans="2:19" x14ac:dyDescent="0.2">
      <c r="B643" s="33"/>
      <c r="C643" s="80">
        <v>0.63539999999999996</v>
      </c>
      <c r="D643" s="80">
        <v>1630</v>
      </c>
      <c r="E643" s="80">
        <v>42</v>
      </c>
      <c r="F643" s="80">
        <v>1588</v>
      </c>
      <c r="G643" s="80">
        <v>84</v>
      </c>
      <c r="H643" s="80">
        <v>1672</v>
      </c>
      <c r="I643" s="80">
        <v>5.0239199999999998E-2</v>
      </c>
      <c r="J643" s="80">
        <v>0.05</v>
      </c>
      <c r="L643" s="83">
        <v>0.99890000000000001</v>
      </c>
      <c r="M643" s="83">
        <v>641.95899999999995</v>
      </c>
      <c r="N643" s="85">
        <v>4.1075899999999999E-2</v>
      </c>
      <c r="O643" s="83">
        <v>641.91800000000001</v>
      </c>
      <c r="P643" s="85">
        <v>8.2151699999999994E-2</v>
      </c>
      <c r="Q643" s="83">
        <v>642</v>
      </c>
      <c r="R643" s="85">
        <v>1.2796199999999999E-4</v>
      </c>
      <c r="S643" s="85">
        <v>1.17519E-3</v>
      </c>
    </row>
    <row r="644" spans="2:19" x14ac:dyDescent="0.2">
      <c r="B644" s="33"/>
      <c r="C644" s="80">
        <v>0.63480000000000003</v>
      </c>
      <c r="D644" s="80">
        <v>1631</v>
      </c>
      <c r="E644" s="80">
        <v>42</v>
      </c>
      <c r="F644" s="80">
        <v>1589</v>
      </c>
      <c r="G644" s="80">
        <v>84</v>
      </c>
      <c r="H644" s="80">
        <v>1673</v>
      </c>
      <c r="I644" s="80">
        <v>5.0209200000000002E-2</v>
      </c>
      <c r="J644" s="80">
        <v>0.05</v>
      </c>
      <c r="L644" s="83">
        <v>0.99890000000000001</v>
      </c>
      <c r="M644" s="83">
        <v>642.95799999999997</v>
      </c>
      <c r="N644" s="85">
        <v>4.1681099999999999E-2</v>
      </c>
      <c r="O644" s="83">
        <v>642.91700000000003</v>
      </c>
      <c r="P644" s="85">
        <v>8.3362199999999997E-2</v>
      </c>
      <c r="Q644" s="83">
        <v>643</v>
      </c>
      <c r="R644" s="85">
        <v>1.29646E-4</v>
      </c>
      <c r="S644" s="85">
        <v>1.17519E-3</v>
      </c>
    </row>
    <row r="645" spans="2:19" x14ac:dyDescent="0.2">
      <c r="B645" s="33"/>
      <c r="C645" s="80">
        <v>0.63319999999999999</v>
      </c>
      <c r="D645" s="80">
        <v>1632</v>
      </c>
      <c r="E645" s="80">
        <v>42</v>
      </c>
      <c r="F645" s="80">
        <v>1590</v>
      </c>
      <c r="G645" s="80">
        <v>84</v>
      </c>
      <c r="H645" s="80">
        <v>1674</v>
      </c>
      <c r="I645" s="80">
        <v>5.01792E-2</v>
      </c>
      <c r="J645" s="80">
        <v>0.05</v>
      </c>
      <c r="L645" s="83">
        <v>0.99880000000000002</v>
      </c>
      <c r="M645" s="83">
        <v>643.95799999999997</v>
      </c>
      <c r="N645" s="85">
        <v>4.2293600000000001E-2</v>
      </c>
      <c r="O645" s="83">
        <v>643.91499999999996</v>
      </c>
      <c r="P645" s="85">
        <v>8.4587099999999998E-2</v>
      </c>
      <c r="Q645" s="83">
        <v>644</v>
      </c>
      <c r="R645" s="85">
        <v>1.3134600000000001E-4</v>
      </c>
      <c r="S645" s="85">
        <v>1.2393199999999999E-3</v>
      </c>
    </row>
    <row r="646" spans="2:19" x14ac:dyDescent="0.2">
      <c r="B646" s="33"/>
      <c r="C646" s="80">
        <v>0.62990000000000002</v>
      </c>
      <c r="D646" s="80">
        <v>1633</v>
      </c>
      <c r="E646" s="80">
        <v>42</v>
      </c>
      <c r="F646" s="80">
        <v>1591</v>
      </c>
      <c r="G646" s="80">
        <v>84</v>
      </c>
      <c r="H646" s="80">
        <v>1675</v>
      </c>
      <c r="I646" s="80">
        <v>5.0149300000000001E-2</v>
      </c>
      <c r="J646" s="80">
        <v>0.05</v>
      </c>
      <c r="L646" s="83">
        <v>0.99880000000000002</v>
      </c>
      <c r="M646" s="83">
        <v>644.95699999999999</v>
      </c>
      <c r="N646" s="85">
        <v>4.2913199999999999E-2</v>
      </c>
      <c r="O646" s="83">
        <v>644.91399999999999</v>
      </c>
      <c r="P646" s="85">
        <v>8.5826399999999997E-2</v>
      </c>
      <c r="Q646" s="83">
        <v>645</v>
      </c>
      <c r="R646" s="85">
        <v>1.3306400000000001E-4</v>
      </c>
      <c r="S646" s="85">
        <v>1.2393199999999999E-3</v>
      </c>
    </row>
    <row r="647" spans="2:19" x14ac:dyDescent="0.2">
      <c r="B647" s="33"/>
      <c r="C647" s="80">
        <v>0.62980000000000003</v>
      </c>
      <c r="D647" s="80">
        <v>1635</v>
      </c>
      <c r="E647" s="80">
        <v>42</v>
      </c>
      <c r="F647" s="80">
        <v>1593</v>
      </c>
      <c r="G647" s="80">
        <v>84</v>
      </c>
      <c r="H647" s="80">
        <v>1677</v>
      </c>
      <c r="I647" s="80">
        <v>5.0089399999999999E-2</v>
      </c>
      <c r="J647" s="80">
        <v>0.05</v>
      </c>
      <c r="L647" s="83">
        <v>0.99880000000000002</v>
      </c>
      <c r="M647" s="83">
        <v>645.95600000000002</v>
      </c>
      <c r="N647" s="85">
        <v>4.3540200000000001E-2</v>
      </c>
      <c r="O647" s="83">
        <v>645.91300000000001</v>
      </c>
      <c r="P647" s="85">
        <v>8.7080400000000002E-2</v>
      </c>
      <c r="Q647" s="83">
        <v>646</v>
      </c>
      <c r="R647" s="85">
        <v>1.3479900000000001E-4</v>
      </c>
      <c r="S647" s="85">
        <v>1.2393199999999999E-3</v>
      </c>
    </row>
    <row r="648" spans="2:19" x14ac:dyDescent="0.2">
      <c r="B648" s="33"/>
      <c r="C648" s="80">
        <v>0.62860000000000005</v>
      </c>
      <c r="D648" s="80">
        <v>1636</v>
      </c>
      <c r="E648" s="80">
        <v>42</v>
      </c>
      <c r="F648" s="80">
        <v>1594</v>
      </c>
      <c r="G648" s="80">
        <v>84</v>
      </c>
      <c r="H648" s="80">
        <v>1678</v>
      </c>
      <c r="I648" s="80">
        <v>5.0059600000000003E-2</v>
      </c>
      <c r="J648" s="80">
        <v>0.05</v>
      </c>
      <c r="L648" s="83">
        <v>0.99870000000000003</v>
      </c>
      <c r="M648" s="83">
        <v>646.95600000000002</v>
      </c>
      <c r="N648" s="85">
        <v>4.4174499999999998E-2</v>
      </c>
      <c r="O648" s="83">
        <v>646.91200000000003</v>
      </c>
      <c r="P648" s="85">
        <v>8.8348999999999997E-2</v>
      </c>
      <c r="Q648" s="83">
        <v>647</v>
      </c>
      <c r="R648" s="85">
        <v>1.3655199999999999E-4</v>
      </c>
      <c r="S648" s="85">
        <v>1.30597E-3</v>
      </c>
    </row>
    <row r="649" spans="2:19" x14ac:dyDescent="0.2">
      <c r="B649" s="33"/>
      <c r="C649" s="80">
        <v>0.62619999999999998</v>
      </c>
      <c r="D649" s="80">
        <v>1637</v>
      </c>
      <c r="E649" s="80">
        <v>42</v>
      </c>
      <c r="F649" s="80">
        <v>1595</v>
      </c>
      <c r="G649" s="80">
        <v>84</v>
      </c>
      <c r="H649" s="80">
        <v>1679</v>
      </c>
      <c r="I649" s="80">
        <v>5.0029799999999999E-2</v>
      </c>
      <c r="J649" s="80">
        <v>0.05</v>
      </c>
      <c r="L649" s="83">
        <v>0.99870000000000003</v>
      </c>
      <c r="M649" s="83">
        <v>647.95500000000004</v>
      </c>
      <c r="N649" s="85">
        <v>4.48162E-2</v>
      </c>
      <c r="O649" s="83">
        <v>647.91</v>
      </c>
      <c r="P649" s="85">
        <v>8.9632500000000004E-2</v>
      </c>
      <c r="Q649" s="83">
        <v>648</v>
      </c>
      <c r="R649" s="85">
        <v>1.3832199999999999E-4</v>
      </c>
      <c r="S649" s="85">
        <v>1.30597E-3</v>
      </c>
    </row>
    <row r="650" spans="2:19" x14ac:dyDescent="0.2">
      <c r="B650" s="33"/>
      <c r="C650" s="80">
        <v>0.62580000000000002</v>
      </c>
      <c r="D650" s="80">
        <v>1638</v>
      </c>
      <c r="E650" s="80">
        <v>42</v>
      </c>
      <c r="F650" s="80">
        <v>1596</v>
      </c>
      <c r="G650" s="80">
        <v>84</v>
      </c>
      <c r="H650" s="80">
        <v>1680</v>
      </c>
      <c r="I650" s="80">
        <v>0.05</v>
      </c>
      <c r="J650" s="80">
        <v>0.05</v>
      </c>
      <c r="L650" s="83">
        <v>0.99870000000000003</v>
      </c>
      <c r="M650" s="83">
        <v>648.95500000000004</v>
      </c>
      <c r="N650" s="85">
        <v>4.5465499999999999E-2</v>
      </c>
      <c r="O650" s="83">
        <v>648.90899999999999</v>
      </c>
      <c r="P650" s="85">
        <v>9.0930899999999995E-2</v>
      </c>
      <c r="Q650" s="83">
        <v>649</v>
      </c>
      <c r="R650" s="85">
        <v>1.40109E-4</v>
      </c>
      <c r="S650" s="85">
        <v>1.30597E-3</v>
      </c>
    </row>
    <row r="651" spans="2:19" x14ac:dyDescent="0.2">
      <c r="B651" s="33"/>
      <c r="C651" s="80">
        <v>0.62450000000000006</v>
      </c>
      <c r="D651" s="80">
        <v>1638</v>
      </c>
      <c r="E651" s="80">
        <v>43</v>
      </c>
      <c r="F651" s="80">
        <v>1595</v>
      </c>
      <c r="G651" s="80">
        <v>86</v>
      </c>
      <c r="H651" s="80">
        <v>1681</v>
      </c>
      <c r="I651" s="80">
        <v>5.1159999999999997E-2</v>
      </c>
      <c r="J651" s="80">
        <v>5.1129599999999997E-2</v>
      </c>
      <c r="L651" s="83">
        <v>0.99870000000000003</v>
      </c>
      <c r="M651" s="83">
        <v>649.95399999999995</v>
      </c>
      <c r="N651" s="85">
        <v>4.6122200000000002E-2</v>
      </c>
      <c r="O651" s="83">
        <v>649.90800000000002</v>
      </c>
      <c r="P651" s="85">
        <v>9.2244499999999993E-2</v>
      </c>
      <c r="Q651" s="83">
        <v>650</v>
      </c>
      <c r="R651" s="85">
        <v>1.41915E-4</v>
      </c>
      <c r="S651" s="85">
        <v>1.30597E-3</v>
      </c>
    </row>
    <row r="652" spans="2:19" x14ac:dyDescent="0.2">
      <c r="B652" s="33"/>
      <c r="C652" s="80">
        <v>0.62419999999999998</v>
      </c>
      <c r="D652" s="80">
        <v>1639</v>
      </c>
      <c r="E652" s="80">
        <v>43</v>
      </c>
      <c r="F652" s="80">
        <v>1596</v>
      </c>
      <c r="G652" s="80">
        <v>86</v>
      </c>
      <c r="H652" s="80">
        <v>1682</v>
      </c>
      <c r="I652" s="80">
        <v>5.1129599999999997E-2</v>
      </c>
      <c r="J652" s="80">
        <v>5.1129599999999997E-2</v>
      </c>
      <c r="L652" s="83">
        <v>0.99870000000000003</v>
      </c>
      <c r="M652" s="83">
        <v>650.95299999999997</v>
      </c>
      <c r="N652" s="85">
        <v>4.6786599999999998E-2</v>
      </c>
      <c r="O652" s="83">
        <v>650.90599999999995</v>
      </c>
      <c r="P652" s="85">
        <v>9.3573199999999995E-2</v>
      </c>
      <c r="Q652" s="83">
        <v>651</v>
      </c>
      <c r="R652" s="85">
        <v>1.43738E-4</v>
      </c>
      <c r="S652" s="85">
        <v>1.30597E-3</v>
      </c>
    </row>
    <row r="653" spans="2:19" x14ac:dyDescent="0.2">
      <c r="B653" s="33"/>
      <c r="C653" s="80">
        <v>0.62309999999999999</v>
      </c>
      <c r="D653" s="80">
        <v>1639</v>
      </c>
      <c r="E653" s="80">
        <v>44</v>
      </c>
      <c r="F653" s="80">
        <v>1595</v>
      </c>
      <c r="G653" s="80">
        <v>88</v>
      </c>
      <c r="H653" s="80">
        <v>1683</v>
      </c>
      <c r="I653" s="80">
        <v>5.2287599999999997E-2</v>
      </c>
      <c r="J653" s="80">
        <v>5.2040200000000002E-2</v>
      </c>
      <c r="L653" s="83">
        <v>0.99870000000000003</v>
      </c>
      <c r="M653" s="83">
        <v>651.95299999999997</v>
      </c>
      <c r="N653" s="85">
        <v>4.7458699999999999E-2</v>
      </c>
      <c r="O653" s="83">
        <v>651.90499999999997</v>
      </c>
      <c r="P653" s="85">
        <v>9.4917299999999996E-2</v>
      </c>
      <c r="Q653" s="83">
        <v>652</v>
      </c>
      <c r="R653" s="85">
        <v>1.4557900000000001E-4</v>
      </c>
      <c r="S653" s="85">
        <v>1.30597E-3</v>
      </c>
    </row>
    <row r="654" spans="2:19" x14ac:dyDescent="0.2">
      <c r="B654" s="33"/>
      <c r="C654" s="80">
        <v>0.61960000000000004</v>
      </c>
      <c r="D654" s="80">
        <v>1640</v>
      </c>
      <c r="E654" s="80">
        <v>44</v>
      </c>
      <c r="F654" s="80">
        <v>1596</v>
      </c>
      <c r="G654" s="80">
        <v>88</v>
      </c>
      <c r="H654" s="80">
        <v>1684</v>
      </c>
      <c r="I654" s="80">
        <v>5.2256499999999997E-2</v>
      </c>
      <c r="J654" s="80">
        <v>5.2040200000000002E-2</v>
      </c>
      <c r="L654" s="83">
        <v>0.99860000000000004</v>
      </c>
      <c r="M654" s="83">
        <v>652.952</v>
      </c>
      <c r="N654" s="85">
        <v>4.8138500000000001E-2</v>
      </c>
      <c r="O654" s="83">
        <v>652.904</v>
      </c>
      <c r="P654" s="85">
        <v>9.6276899999999999E-2</v>
      </c>
      <c r="Q654" s="83">
        <v>653</v>
      </c>
      <c r="R654" s="85">
        <v>1.4743800000000001E-4</v>
      </c>
      <c r="S654" s="85">
        <v>1.3830400000000001E-3</v>
      </c>
    </row>
    <row r="655" spans="2:19" x14ac:dyDescent="0.2">
      <c r="B655" s="33"/>
      <c r="C655" s="80">
        <v>0.61870000000000003</v>
      </c>
      <c r="D655" s="80">
        <v>1642</v>
      </c>
      <c r="E655" s="80">
        <v>44</v>
      </c>
      <c r="F655" s="80">
        <v>1598</v>
      </c>
      <c r="G655" s="80">
        <v>88</v>
      </c>
      <c r="H655" s="80">
        <v>1686</v>
      </c>
      <c r="I655" s="80">
        <v>5.2194499999999998E-2</v>
      </c>
      <c r="J655" s="80">
        <v>5.2040200000000002E-2</v>
      </c>
      <c r="L655" s="83">
        <v>0.99860000000000004</v>
      </c>
      <c r="M655" s="83">
        <v>653.95100000000002</v>
      </c>
      <c r="N655" s="85">
        <v>4.8826099999999997E-2</v>
      </c>
      <c r="O655" s="83">
        <v>653.90200000000004</v>
      </c>
      <c r="P655" s="85">
        <v>9.7652100000000006E-2</v>
      </c>
      <c r="Q655" s="83">
        <v>654</v>
      </c>
      <c r="R655" s="85">
        <v>1.4931499999999999E-4</v>
      </c>
      <c r="S655" s="85">
        <v>1.3830400000000001E-3</v>
      </c>
    </row>
    <row r="656" spans="2:19" x14ac:dyDescent="0.2">
      <c r="B656" s="33"/>
      <c r="C656" s="80">
        <v>0.61760000000000004</v>
      </c>
      <c r="D656" s="80">
        <v>1643</v>
      </c>
      <c r="E656" s="80">
        <v>44</v>
      </c>
      <c r="F656" s="80">
        <v>1599</v>
      </c>
      <c r="G656" s="80">
        <v>88</v>
      </c>
      <c r="H656" s="80">
        <v>1687</v>
      </c>
      <c r="I656" s="80">
        <v>5.2163599999999997E-2</v>
      </c>
      <c r="J656" s="80">
        <v>5.2040200000000002E-2</v>
      </c>
      <c r="L656" s="83">
        <v>0.99860000000000004</v>
      </c>
      <c r="M656" s="83">
        <v>654.95000000000005</v>
      </c>
      <c r="N656" s="85">
        <v>4.9521500000000003E-2</v>
      </c>
      <c r="O656" s="83">
        <v>654.90099999999995</v>
      </c>
      <c r="P656" s="85">
        <v>9.9043099999999995E-2</v>
      </c>
      <c r="Q656" s="83">
        <v>655</v>
      </c>
      <c r="R656" s="85">
        <v>1.51211E-4</v>
      </c>
      <c r="S656" s="85">
        <v>1.3830400000000001E-3</v>
      </c>
    </row>
    <row r="657" spans="2:19" x14ac:dyDescent="0.2">
      <c r="B657" s="33"/>
      <c r="C657" s="80">
        <v>0.61619999999999997</v>
      </c>
      <c r="D657" s="80">
        <v>1644</v>
      </c>
      <c r="E657" s="80">
        <v>44</v>
      </c>
      <c r="F657" s="80">
        <v>1600</v>
      </c>
      <c r="G657" s="80">
        <v>88</v>
      </c>
      <c r="H657" s="80">
        <v>1688</v>
      </c>
      <c r="I657" s="80">
        <v>5.2132699999999997E-2</v>
      </c>
      <c r="J657" s="80">
        <v>5.2040200000000002E-2</v>
      </c>
      <c r="L657" s="83">
        <v>0.99860000000000004</v>
      </c>
      <c r="M657" s="83">
        <v>655.95</v>
      </c>
      <c r="N657" s="85">
        <v>5.0224900000000003E-2</v>
      </c>
      <c r="O657" s="83">
        <v>655.9</v>
      </c>
      <c r="P657" s="85">
        <v>0.10045</v>
      </c>
      <c r="Q657" s="83">
        <v>656</v>
      </c>
      <c r="R657" s="85">
        <v>1.53125E-4</v>
      </c>
      <c r="S657" s="85">
        <v>1.3830400000000001E-3</v>
      </c>
    </row>
    <row r="658" spans="2:19" x14ac:dyDescent="0.2">
      <c r="B658" s="33"/>
      <c r="C658" s="80">
        <v>0.61580000000000001</v>
      </c>
      <c r="D658" s="80">
        <v>1645</v>
      </c>
      <c r="E658" s="80">
        <v>44</v>
      </c>
      <c r="F658" s="80">
        <v>1601</v>
      </c>
      <c r="G658" s="80">
        <v>88</v>
      </c>
      <c r="H658" s="80">
        <v>1689</v>
      </c>
      <c r="I658" s="80">
        <v>5.2101799999999997E-2</v>
      </c>
      <c r="J658" s="80">
        <v>5.2040200000000002E-2</v>
      </c>
      <c r="L658" s="83">
        <v>0.99850000000000005</v>
      </c>
      <c r="M658" s="83">
        <v>656.94899999999996</v>
      </c>
      <c r="N658" s="85">
        <v>5.0936299999999997E-2</v>
      </c>
      <c r="O658" s="83">
        <v>656.89800000000002</v>
      </c>
      <c r="P658" s="85">
        <v>0.10187300000000001</v>
      </c>
      <c r="Q658" s="83">
        <v>657</v>
      </c>
      <c r="R658" s="85">
        <v>1.55057E-4</v>
      </c>
      <c r="S658" s="85">
        <v>1.4633599999999999E-3</v>
      </c>
    </row>
    <row r="659" spans="2:19" x14ac:dyDescent="0.2">
      <c r="B659" s="33"/>
      <c r="C659" s="80">
        <v>0.61460000000000004</v>
      </c>
      <c r="D659" s="80">
        <v>1646</v>
      </c>
      <c r="E659" s="80">
        <v>44</v>
      </c>
      <c r="F659" s="80">
        <v>1602</v>
      </c>
      <c r="G659" s="80">
        <v>88</v>
      </c>
      <c r="H659" s="80">
        <v>1690</v>
      </c>
      <c r="I659" s="80">
        <v>5.2070999999999999E-2</v>
      </c>
      <c r="J659" s="80">
        <v>5.2040200000000002E-2</v>
      </c>
      <c r="L659" s="83">
        <v>0.99850000000000005</v>
      </c>
      <c r="M659" s="83">
        <v>657.94799999999998</v>
      </c>
      <c r="N659" s="85">
        <v>5.1655800000000002E-2</v>
      </c>
      <c r="O659" s="83">
        <v>657.89700000000005</v>
      </c>
      <c r="P659" s="85">
        <v>0.103312</v>
      </c>
      <c r="Q659" s="83">
        <v>658</v>
      </c>
      <c r="R659" s="85">
        <v>1.5700800000000001E-4</v>
      </c>
      <c r="S659" s="85">
        <v>1.4633599999999999E-3</v>
      </c>
    </row>
    <row r="660" spans="2:19" x14ac:dyDescent="0.2">
      <c r="B660" s="33"/>
      <c r="C660" s="80">
        <v>0.61350000000000005</v>
      </c>
      <c r="D660" s="80">
        <v>1647</v>
      </c>
      <c r="E660" s="80">
        <v>44</v>
      </c>
      <c r="F660" s="80">
        <v>1603</v>
      </c>
      <c r="G660" s="80">
        <v>88</v>
      </c>
      <c r="H660" s="80">
        <v>1691</v>
      </c>
      <c r="I660" s="80">
        <v>5.2040200000000002E-2</v>
      </c>
      <c r="J660" s="80">
        <v>5.2040200000000002E-2</v>
      </c>
      <c r="L660" s="83">
        <v>0.99850000000000005</v>
      </c>
      <c r="M660" s="83">
        <v>658.94799999999998</v>
      </c>
      <c r="N660" s="85">
        <v>5.2383399999999997E-2</v>
      </c>
      <c r="O660" s="83">
        <v>658.89499999999998</v>
      </c>
      <c r="P660" s="85">
        <v>0.104767</v>
      </c>
      <c r="Q660" s="83">
        <v>659</v>
      </c>
      <c r="R660" s="85">
        <v>1.5897799999999999E-4</v>
      </c>
      <c r="S660" s="85">
        <v>1.4633599999999999E-3</v>
      </c>
    </row>
    <row r="661" spans="2:19" x14ac:dyDescent="0.2">
      <c r="B661" s="33"/>
      <c r="C661" s="80">
        <v>0.61299999999999999</v>
      </c>
      <c r="D661" s="80">
        <v>1647</v>
      </c>
      <c r="E661" s="80">
        <v>45</v>
      </c>
      <c r="F661" s="80">
        <v>1602</v>
      </c>
      <c r="G661" s="80">
        <v>90</v>
      </c>
      <c r="H661" s="80">
        <v>1692</v>
      </c>
      <c r="I661" s="80">
        <v>5.3191500000000003E-2</v>
      </c>
      <c r="J661" s="80">
        <v>5.3128700000000001E-2</v>
      </c>
      <c r="L661" s="83">
        <v>0.99850000000000005</v>
      </c>
      <c r="M661" s="83">
        <v>659.947</v>
      </c>
      <c r="N661" s="85">
        <v>5.3119199999999998E-2</v>
      </c>
      <c r="O661" s="83">
        <v>659.89400000000001</v>
      </c>
      <c r="P661" s="85">
        <v>0.106238</v>
      </c>
      <c r="Q661" s="83">
        <v>660</v>
      </c>
      <c r="R661" s="85">
        <v>1.6096700000000001E-4</v>
      </c>
      <c r="S661" s="85">
        <v>1.4633599999999999E-3</v>
      </c>
    </row>
    <row r="662" spans="2:19" x14ac:dyDescent="0.2">
      <c r="B662" s="33"/>
      <c r="C662" s="80">
        <v>0.6109</v>
      </c>
      <c r="D662" s="80">
        <v>1648</v>
      </c>
      <c r="E662" s="80">
        <v>45</v>
      </c>
      <c r="F662" s="80">
        <v>1603</v>
      </c>
      <c r="G662" s="80">
        <v>90</v>
      </c>
      <c r="H662" s="80">
        <v>1693</v>
      </c>
      <c r="I662" s="80">
        <v>5.3160100000000002E-2</v>
      </c>
      <c r="J662" s="80">
        <v>5.3128700000000001E-2</v>
      </c>
      <c r="L662" s="83">
        <v>0.99850000000000005</v>
      </c>
      <c r="M662" s="83">
        <v>660.94600000000003</v>
      </c>
      <c r="N662" s="85">
        <v>5.38632E-2</v>
      </c>
      <c r="O662" s="83">
        <v>660.89200000000005</v>
      </c>
      <c r="P662" s="85">
        <v>0.107726</v>
      </c>
      <c r="Q662" s="83">
        <v>661</v>
      </c>
      <c r="R662" s="85">
        <v>1.6297499999999999E-4</v>
      </c>
      <c r="S662" s="85">
        <v>1.4633599999999999E-3</v>
      </c>
    </row>
    <row r="663" spans="2:19" x14ac:dyDescent="0.2">
      <c r="B663" s="33"/>
      <c r="C663" s="80">
        <v>0.61070000000000002</v>
      </c>
      <c r="D663" s="80">
        <v>1649</v>
      </c>
      <c r="E663" s="80">
        <v>45</v>
      </c>
      <c r="F663" s="80">
        <v>1604</v>
      </c>
      <c r="G663" s="80">
        <v>90</v>
      </c>
      <c r="H663" s="80">
        <v>1694</v>
      </c>
      <c r="I663" s="80">
        <v>5.3128700000000001E-2</v>
      </c>
      <c r="J663" s="80">
        <v>5.3128700000000001E-2</v>
      </c>
      <c r="L663" s="83">
        <v>0.99850000000000005</v>
      </c>
      <c r="M663" s="83">
        <v>661.94500000000005</v>
      </c>
      <c r="N663" s="85">
        <v>5.46156E-2</v>
      </c>
      <c r="O663" s="83">
        <v>661.89099999999996</v>
      </c>
      <c r="P663" s="85">
        <v>0.10923099999999999</v>
      </c>
      <c r="Q663" s="83">
        <v>662</v>
      </c>
      <c r="R663" s="85">
        <v>1.65002E-4</v>
      </c>
      <c r="S663" s="85">
        <v>1.4633599999999999E-3</v>
      </c>
    </row>
    <row r="664" spans="2:19" x14ac:dyDescent="0.2">
      <c r="B664" s="33"/>
      <c r="C664" s="80">
        <v>0.60899999999999999</v>
      </c>
      <c r="D664" s="80">
        <v>1650</v>
      </c>
      <c r="E664" s="80">
        <v>46</v>
      </c>
      <c r="F664" s="80">
        <v>1604</v>
      </c>
      <c r="G664" s="80">
        <v>92</v>
      </c>
      <c r="H664" s="80">
        <v>1696</v>
      </c>
      <c r="I664" s="80">
        <v>5.4245300000000003E-2</v>
      </c>
      <c r="J664" s="80">
        <v>5.3769699999999997E-2</v>
      </c>
      <c r="L664" s="83">
        <v>0.99839999999999995</v>
      </c>
      <c r="M664" s="83">
        <v>662.94500000000005</v>
      </c>
      <c r="N664" s="85">
        <v>5.5376399999999999E-2</v>
      </c>
      <c r="O664" s="83">
        <v>662.88900000000001</v>
      </c>
      <c r="P664" s="85">
        <v>0.110753</v>
      </c>
      <c r="Q664" s="83">
        <v>663</v>
      </c>
      <c r="R664" s="85">
        <v>1.6704799999999999E-4</v>
      </c>
      <c r="S664" s="85">
        <v>1.5727499999999999E-3</v>
      </c>
    </row>
    <row r="665" spans="2:19" x14ac:dyDescent="0.2">
      <c r="B665" s="33"/>
      <c r="C665" s="80">
        <v>0.60799999999999998</v>
      </c>
      <c r="D665" s="80">
        <v>1651</v>
      </c>
      <c r="E665" s="80">
        <v>46</v>
      </c>
      <c r="F665" s="80">
        <v>1605</v>
      </c>
      <c r="G665" s="80">
        <v>92</v>
      </c>
      <c r="H665" s="80">
        <v>1697</v>
      </c>
      <c r="I665" s="80">
        <v>5.4213299999999999E-2</v>
      </c>
      <c r="J665" s="80">
        <v>5.3769699999999997E-2</v>
      </c>
      <c r="L665" s="83">
        <v>0.99839999999999995</v>
      </c>
      <c r="M665" s="83">
        <v>663.94399999999996</v>
      </c>
      <c r="N665" s="85">
        <v>5.6145599999999997E-2</v>
      </c>
      <c r="O665" s="83">
        <v>663.88800000000003</v>
      </c>
      <c r="P665" s="85">
        <v>0.112291</v>
      </c>
      <c r="Q665" s="83">
        <v>664</v>
      </c>
      <c r="R665" s="85">
        <v>1.6911300000000001E-4</v>
      </c>
      <c r="S665" s="85">
        <v>1.5727499999999999E-3</v>
      </c>
    </row>
    <row r="666" spans="2:19" x14ac:dyDescent="0.2">
      <c r="B666" s="33"/>
      <c r="C666" s="80">
        <v>0.60519999999999996</v>
      </c>
      <c r="D666" s="80">
        <v>1652</v>
      </c>
      <c r="E666" s="80">
        <v>46</v>
      </c>
      <c r="F666" s="80">
        <v>1606</v>
      </c>
      <c r="G666" s="80">
        <v>92</v>
      </c>
      <c r="H666" s="80">
        <v>1698</v>
      </c>
      <c r="I666" s="80">
        <v>5.4181399999999998E-2</v>
      </c>
      <c r="J666" s="80">
        <v>5.3769699999999997E-2</v>
      </c>
      <c r="L666" s="83">
        <v>0.99839999999999995</v>
      </c>
      <c r="M666" s="83">
        <v>664.94299999999998</v>
      </c>
      <c r="N666" s="85">
        <v>5.6923399999999999E-2</v>
      </c>
      <c r="O666" s="83">
        <v>664.88599999999997</v>
      </c>
      <c r="P666" s="85">
        <v>0.113847</v>
      </c>
      <c r="Q666" s="83">
        <v>665</v>
      </c>
      <c r="R666" s="85">
        <v>1.7119800000000001E-4</v>
      </c>
      <c r="S666" s="85">
        <v>1.5727499999999999E-3</v>
      </c>
    </row>
    <row r="667" spans="2:19" x14ac:dyDescent="0.2">
      <c r="B667" s="33"/>
      <c r="C667" s="80">
        <v>0.60340000000000005</v>
      </c>
      <c r="D667" s="80">
        <v>1653</v>
      </c>
      <c r="E667" s="80">
        <v>46</v>
      </c>
      <c r="F667" s="80">
        <v>1607</v>
      </c>
      <c r="G667" s="80">
        <v>92</v>
      </c>
      <c r="H667" s="80">
        <v>1699</v>
      </c>
      <c r="I667" s="80">
        <v>5.4149500000000003E-2</v>
      </c>
      <c r="J667" s="80">
        <v>5.3769699999999997E-2</v>
      </c>
      <c r="L667" s="83">
        <v>0.99839999999999995</v>
      </c>
      <c r="M667" s="83">
        <v>665.94200000000001</v>
      </c>
      <c r="N667" s="85">
        <v>5.7709799999999999E-2</v>
      </c>
      <c r="O667" s="83">
        <v>665.88499999999999</v>
      </c>
      <c r="P667" s="85">
        <v>0.11541999999999999</v>
      </c>
      <c r="Q667" s="83">
        <v>666</v>
      </c>
      <c r="R667" s="85">
        <v>1.73303E-4</v>
      </c>
      <c r="S667" s="85">
        <v>1.5727499999999999E-3</v>
      </c>
    </row>
    <row r="668" spans="2:19" x14ac:dyDescent="0.2">
      <c r="B668" s="33"/>
      <c r="C668" s="80">
        <v>0.60250000000000004</v>
      </c>
      <c r="D668" s="80">
        <v>1654</v>
      </c>
      <c r="E668" s="80">
        <v>46</v>
      </c>
      <c r="F668" s="80">
        <v>1608</v>
      </c>
      <c r="G668" s="80">
        <v>92</v>
      </c>
      <c r="H668" s="80">
        <v>1700</v>
      </c>
      <c r="I668" s="80">
        <v>5.4117600000000002E-2</v>
      </c>
      <c r="J668" s="80">
        <v>5.3769699999999997E-2</v>
      </c>
      <c r="L668" s="83">
        <v>0.99839999999999995</v>
      </c>
      <c r="M668" s="83">
        <v>666.94100000000003</v>
      </c>
      <c r="N668" s="85">
        <v>5.8504800000000003E-2</v>
      </c>
      <c r="O668" s="83">
        <v>666.88300000000004</v>
      </c>
      <c r="P668" s="85">
        <v>0.11701</v>
      </c>
      <c r="Q668" s="83">
        <v>667</v>
      </c>
      <c r="R668" s="85">
        <v>1.75427E-4</v>
      </c>
      <c r="S668" s="85">
        <v>1.5727499999999999E-3</v>
      </c>
    </row>
    <row r="669" spans="2:19" x14ac:dyDescent="0.2">
      <c r="B669" s="33"/>
      <c r="C669" s="80">
        <v>0.60009999999999997</v>
      </c>
      <c r="D669" s="80">
        <v>1655</v>
      </c>
      <c r="E669" s="80">
        <v>46</v>
      </c>
      <c r="F669" s="80">
        <v>1609</v>
      </c>
      <c r="G669" s="80">
        <v>92</v>
      </c>
      <c r="H669" s="80">
        <v>1701</v>
      </c>
      <c r="I669" s="80">
        <v>5.4085800000000003E-2</v>
      </c>
      <c r="J669" s="80">
        <v>5.3769699999999997E-2</v>
      </c>
      <c r="L669" s="83">
        <v>0.99839999999999995</v>
      </c>
      <c r="M669" s="83">
        <v>667.94100000000003</v>
      </c>
      <c r="N669" s="85">
        <v>5.9308600000000003E-2</v>
      </c>
      <c r="O669" s="83">
        <v>667.88099999999997</v>
      </c>
      <c r="P669" s="85">
        <v>0.118617</v>
      </c>
      <c r="Q669" s="83">
        <v>668</v>
      </c>
      <c r="R669" s="85">
        <v>1.7757100000000001E-4</v>
      </c>
      <c r="S669" s="85">
        <v>1.5727499999999999E-3</v>
      </c>
    </row>
    <row r="670" spans="2:19" x14ac:dyDescent="0.2">
      <c r="B670" s="33"/>
      <c r="C670" s="80">
        <v>0.59970000000000001</v>
      </c>
      <c r="D670" s="80">
        <v>1656</v>
      </c>
      <c r="E670" s="80">
        <v>46</v>
      </c>
      <c r="F670" s="80">
        <v>1610</v>
      </c>
      <c r="G670" s="80">
        <v>92</v>
      </c>
      <c r="H670" s="80">
        <v>1702</v>
      </c>
      <c r="I670" s="80">
        <v>5.4054100000000001E-2</v>
      </c>
      <c r="J670" s="80">
        <v>5.3769699999999997E-2</v>
      </c>
      <c r="L670" s="83">
        <v>0.99839999999999995</v>
      </c>
      <c r="M670" s="83">
        <v>668.94</v>
      </c>
      <c r="N670" s="85">
        <v>6.01212E-2</v>
      </c>
      <c r="O670" s="83">
        <v>668.88</v>
      </c>
      <c r="P670" s="85">
        <v>0.120242</v>
      </c>
      <c r="Q670" s="83">
        <v>669</v>
      </c>
      <c r="R670" s="85">
        <v>1.7973500000000001E-4</v>
      </c>
      <c r="S670" s="85">
        <v>1.5727499999999999E-3</v>
      </c>
    </row>
    <row r="671" spans="2:19" x14ac:dyDescent="0.2">
      <c r="B671" s="33"/>
      <c r="C671" s="80">
        <v>0.59689999999999999</v>
      </c>
      <c r="D671" s="80">
        <v>1657</v>
      </c>
      <c r="E671" s="80">
        <v>46</v>
      </c>
      <c r="F671" s="80">
        <v>1611</v>
      </c>
      <c r="G671" s="80">
        <v>92</v>
      </c>
      <c r="H671" s="80">
        <v>1703</v>
      </c>
      <c r="I671" s="80">
        <v>5.4022300000000002E-2</v>
      </c>
      <c r="J671" s="80">
        <v>5.3769699999999997E-2</v>
      </c>
      <c r="L671" s="83">
        <v>0.99829999999999997</v>
      </c>
      <c r="M671" s="83">
        <v>669.93899999999996</v>
      </c>
      <c r="N671" s="85">
        <v>6.0942700000000002E-2</v>
      </c>
      <c r="O671" s="83">
        <v>669.87800000000004</v>
      </c>
      <c r="P671" s="85">
        <v>0.12188499999999999</v>
      </c>
      <c r="Q671" s="83">
        <v>670</v>
      </c>
      <c r="R671" s="85">
        <v>1.8191799999999999E-4</v>
      </c>
      <c r="S671" s="85">
        <v>1.6518500000000001E-3</v>
      </c>
    </row>
    <row r="672" spans="2:19" x14ac:dyDescent="0.2">
      <c r="B672" s="33"/>
      <c r="C672" s="80">
        <v>0.59589999999999999</v>
      </c>
      <c r="D672" s="80">
        <v>1658</v>
      </c>
      <c r="E672" s="80">
        <v>46</v>
      </c>
      <c r="F672" s="80">
        <v>1612</v>
      </c>
      <c r="G672" s="80">
        <v>92</v>
      </c>
      <c r="H672" s="80">
        <v>1704</v>
      </c>
      <c r="I672" s="80">
        <v>5.39906E-2</v>
      </c>
      <c r="J672" s="80">
        <v>5.3769699999999997E-2</v>
      </c>
      <c r="L672" s="83">
        <v>0.99829999999999997</v>
      </c>
      <c r="M672" s="83">
        <v>670.93799999999999</v>
      </c>
      <c r="N672" s="85">
        <v>6.1773099999999997E-2</v>
      </c>
      <c r="O672" s="83">
        <v>670.87599999999998</v>
      </c>
      <c r="P672" s="85">
        <v>0.123546</v>
      </c>
      <c r="Q672" s="83">
        <v>671</v>
      </c>
      <c r="R672" s="85">
        <v>1.84122E-4</v>
      </c>
      <c r="S672" s="85">
        <v>1.6518500000000001E-3</v>
      </c>
    </row>
    <row r="673" spans="2:19" x14ac:dyDescent="0.2">
      <c r="B673" s="33"/>
      <c r="C673" s="80">
        <v>0.59470000000000001</v>
      </c>
      <c r="D673" s="80">
        <v>1659</v>
      </c>
      <c r="E673" s="80">
        <v>46</v>
      </c>
      <c r="F673" s="80">
        <v>1613</v>
      </c>
      <c r="G673" s="80">
        <v>92</v>
      </c>
      <c r="H673" s="80">
        <v>1705</v>
      </c>
      <c r="I673" s="80">
        <v>5.3958899999999997E-2</v>
      </c>
      <c r="J673" s="80">
        <v>5.3769699999999997E-2</v>
      </c>
      <c r="L673" s="83">
        <v>0.99819999999999998</v>
      </c>
      <c r="M673" s="83">
        <v>671.93700000000001</v>
      </c>
      <c r="N673" s="85">
        <v>6.2612500000000001E-2</v>
      </c>
      <c r="O673" s="83">
        <v>671.875</v>
      </c>
      <c r="P673" s="85">
        <v>0.125225</v>
      </c>
      <c r="Q673" s="83">
        <v>672</v>
      </c>
      <c r="R673" s="85">
        <v>1.8634700000000001E-4</v>
      </c>
      <c r="S673" s="85">
        <v>1.70615E-3</v>
      </c>
    </row>
    <row r="674" spans="2:19" x14ac:dyDescent="0.2">
      <c r="B674" s="33"/>
      <c r="C674" s="80">
        <v>0.59430000000000005</v>
      </c>
      <c r="D674" s="80">
        <v>1660</v>
      </c>
      <c r="E674" s="80">
        <v>46</v>
      </c>
      <c r="F674" s="80">
        <v>1614</v>
      </c>
      <c r="G674" s="80">
        <v>92</v>
      </c>
      <c r="H674" s="80">
        <v>1706</v>
      </c>
      <c r="I674" s="80">
        <v>5.3927299999999997E-2</v>
      </c>
      <c r="J674" s="80">
        <v>5.3769699999999997E-2</v>
      </c>
      <c r="L674" s="83">
        <v>0.99819999999999998</v>
      </c>
      <c r="M674" s="83">
        <v>672.93700000000001</v>
      </c>
      <c r="N674" s="85">
        <v>6.3461000000000004E-2</v>
      </c>
      <c r="O674" s="83">
        <v>672.87300000000005</v>
      </c>
      <c r="P674" s="85">
        <v>0.12692200000000001</v>
      </c>
      <c r="Q674" s="83">
        <v>673</v>
      </c>
      <c r="R674" s="85">
        <v>1.88591E-4</v>
      </c>
      <c r="S674" s="85">
        <v>1.70615E-3</v>
      </c>
    </row>
    <row r="675" spans="2:19" x14ac:dyDescent="0.2">
      <c r="B675" s="33"/>
      <c r="C675" s="80">
        <v>0.59319999999999995</v>
      </c>
      <c r="D675" s="80">
        <v>1661</v>
      </c>
      <c r="E675" s="80">
        <v>46</v>
      </c>
      <c r="F675" s="80">
        <v>1615</v>
      </c>
      <c r="G675" s="80">
        <v>92</v>
      </c>
      <c r="H675" s="80">
        <v>1707</v>
      </c>
      <c r="I675" s="80">
        <v>5.3895699999999998E-2</v>
      </c>
      <c r="J675" s="80">
        <v>5.3769699999999997E-2</v>
      </c>
      <c r="L675" s="83">
        <v>0.99819999999999998</v>
      </c>
      <c r="M675" s="83">
        <v>673.93600000000004</v>
      </c>
      <c r="N675" s="85">
        <v>6.4318700000000006E-2</v>
      </c>
      <c r="O675" s="83">
        <v>673.87099999999998</v>
      </c>
      <c r="P675" s="85">
        <v>0.128637</v>
      </c>
      <c r="Q675" s="83">
        <v>674</v>
      </c>
      <c r="R675" s="85">
        <v>1.9085700000000001E-4</v>
      </c>
      <c r="S675" s="85">
        <v>1.70615E-3</v>
      </c>
    </row>
    <row r="676" spans="2:19" x14ac:dyDescent="0.2">
      <c r="B676" s="33"/>
      <c r="C676" s="80">
        <v>0.59219999999999995</v>
      </c>
      <c r="D676" s="80">
        <v>1662</v>
      </c>
      <c r="E676" s="80">
        <v>46</v>
      </c>
      <c r="F676" s="80">
        <v>1616</v>
      </c>
      <c r="G676" s="80">
        <v>92</v>
      </c>
      <c r="H676" s="80">
        <v>1708</v>
      </c>
      <c r="I676" s="80">
        <v>5.3864200000000001E-2</v>
      </c>
      <c r="J676" s="80">
        <v>5.3769699999999997E-2</v>
      </c>
      <c r="L676" s="83">
        <v>0.99819999999999998</v>
      </c>
      <c r="M676" s="83">
        <v>674.93499999999995</v>
      </c>
      <c r="N676" s="85">
        <v>6.5185599999999996E-2</v>
      </c>
      <c r="O676" s="83">
        <v>674.87</v>
      </c>
      <c r="P676" s="85">
        <v>0.13037099999999999</v>
      </c>
      <c r="Q676" s="83">
        <v>675</v>
      </c>
      <c r="R676" s="85">
        <v>1.9314199999999999E-4</v>
      </c>
      <c r="S676" s="85">
        <v>1.70615E-3</v>
      </c>
    </row>
    <row r="677" spans="2:19" x14ac:dyDescent="0.2">
      <c r="B677" s="33"/>
      <c r="C677" s="80">
        <v>0.59189999999999998</v>
      </c>
      <c r="D677" s="80">
        <v>1663</v>
      </c>
      <c r="E677" s="80">
        <v>46</v>
      </c>
      <c r="F677" s="80">
        <v>1617</v>
      </c>
      <c r="G677" s="80">
        <v>92</v>
      </c>
      <c r="H677" s="80">
        <v>1709</v>
      </c>
      <c r="I677" s="80">
        <v>5.3832699999999997E-2</v>
      </c>
      <c r="J677" s="80">
        <v>5.3769699999999997E-2</v>
      </c>
      <c r="L677" s="83">
        <v>0.99809999999999999</v>
      </c>
      <c r="M677" s="83">
        <v>675.93399999999997</v>
      </c>
      <c r="N677" s="85">
        <v>6.6061700000000001E-2</v>
      </c>
      <c r="O677" s="83">
        <v>675.86800000000005</v>
      </c>
      <c r="P677" s="85">
        <v>0.13212299999999999</v>
      </c>
      <c r="Q677" s="83">
        <v>676</v>
      </c>
      <c r="R677" s="85">
        <v>1.9544899999999999E-4</v>
      </c>
      <c r="S677" s="85">
        <v>1.80901E-3</v>
      </c>
    </row>
    <row r="678" spans="2:19" x14ac:dyDescent="0.2">
      <c r="B678" s="33"/>
      <c r="C678" s="80">
        <v>0.59140000000000004</v>
      </c>
      <c r="D678" s="80">
        <v>1664</v>
      </c>
      <c r="E678" s="80">
        <v>46</v>
      </c>
      <c r="F678" s="80">
        <v>1618</v>
      </c>
      <c r="G678" s="80">
        <v>92</v>
      </c>
      <c r="H678" s="80">
        <v>1710</v>
      </c>
      <c r="I678" s="80">
        <v>5.38012E-2</v>
      </c>
      <c r="J678" s="80">
        <v>5.3769699999999997E-2</v>
      </c>
      <c r="L678" s="83">
        <v>0.99809999999999999</v>
      </c>
      <c r="M678" s="83">
        <v>676.93299999999999</v>
      </c>
      <c r="N678" s="85">
        <v>6.6947300000000001E-2</v>
      </c>
      <c r="O678" s="83">
        <v>676.86599999999999</v>
      </c>
      <c r="P678" s="85">
        <v>0.13389499999999999</v>
      </c>
      <c r="Q678" s="83">
        <v>677</v>
      </c>
      <c r="R678" s="85">
        <v>1.9777600000000001E-4</v>
      </c>
      <c r="S678" s="85">
        <v>1.80901E-3</v>
      </c>
    </row>
    <row r="679" spans="2:19" x14ac:dyDescent="0.2">
      <c r="B679" s="33"/>
      <c r="C679" s="80">
        <v>0.58940000000000003</v>
      </c>
      <c r="D679" s="80">
        <v>1665</v>
      </c>
      <c r="E679" s="80">
        <v>46</v>
      </c>
      <c r="F679" s="80">
        <v>1619</v>
      </c>
      <c r="G679" s="80">
        <v>92</v>
      </c>
      <c r="H679" s="80">
        <v>1711</v>
      </c>
      <c r="I679" s="80">
        <v>5.3769699999999997E-2</v>
      </c>
      <c r="J679" s="80">
        <v>5.3769699999999997E-2</v>
      </c>
      <c r="L679" s="83">
        <v>0.99809999999999999</v>
      </c>
      <c r="M679" s="83">
        <v>677.93200000000002</v>
      </c>
      <c r="N679" s="85">
        <v>6.7842299999999994E-2</v>
      </c>
      <c r="O679" s="83">
        <v>677.86400000000003</v>
      </c>
      <c r="P679" s="85">
        <v>0.135685</v>
      </c>
      <c r="Q679" s="83">
        <v>678</v>
      </c>
      <c r="R679" s="85">
        <v>2.00125E-4</v>
      </c>
      <c r="S679" s="85">
        <v>1.80901E-3</v>
      </c>
    </row>
    <row r="680" spans="2:19" x14ac:dyDescent="0.2">
      <c r="B680" s="33"/>
      <c r="C680" s="80">
        <v>0.5887</v>
      </c>
      <c r="D680" s="80">
        <v>1665</v>
      </c>
      <c r="E680" s="80">
        <v>47</v>
      </c>
      <c r="F680" s="80">
        <v>1618</v>
      </c>
      <c r="G680" s="80">
        <v>94</v>
      </c>
      <c r="H680" s="80">
        <v>1712</v>
      </c>
      <c r="I680" s="80">
        <v>5.4906499999999997E-2</v>
      </c>
      <c r="J680" s="80">
        <v>5.4746700000000002E-2</v>
      </c>
      <c r="L680" s="83">
        <v>0.99809999999999999</v>
      </c>
      <c r="M680" s="83">
        <v>678.93100000000004</v>
      </c>
      <c r="N680" s="85">
        <v>6.8746799999999997E-2</v>
      </c>
      <c r="O680" s="83">
        <v>678.86300000000006</v>
      </c>
      <c r="P680" s="85">
        <v>0.13749400000000001</v>
      </c>
      <c r="Q680" s="83">
        <v>679</v>
      </c>
      <c r="R680" s="85">
        <v>2.02494E-4</v>
      </c>
      <c r="S680" s="85">
        <v>1.80901E-3</v>
      </c>
    </row>
    <row r="681" spans="2:19" x14ac:dyDescent="0.2">
      <c r="B681" s="33"/>
      <c r="C681" s="80">
        <v>0.58840000000000003</v>
      </c>
      <c r="D681" s="80">
        <v>1666</v>
      </c>
      <c r="E681" s="80">
        <v>47</v>
      </c>
      <c r="F681" s="80">
        <v>1619</v>
      </c>
      <c r="G681" s="80">
        <v>94</v>
      </c>
      <c r="H681" s="80">
        <v>1713</v>
      </c>
      <c r="I681" s="80">
        <v>5.48745E-2</v>
      </c>
      <c r="J681" s="80">
        <v>5.4746700000000002E-2</v>
      </c>
      <c r="L681" s="83">
        <v>0.99809999999999999</v>
      </c>
      <c r="M681" s="83">
        <v>679.93</v>
      </c>
      <c r="N681" s="85">
        <v>6.9660899999999998E-2</v>
      </c>
      <c r="O681" s="83">
        <v>679.86099999999999</v>
      </c>
      <c r="P681" s="85">
        <v>0.139322</v>
      </c>
      <c r="Q681" s="83">
        <v>680</v>
      </c>
      <c r="R681" s="85">
        <v>2.04885E-4</v>
      </c>
      <c r="S681" s="85">
        <v>1.80901E-3</v>
      </c>
    </row>
    <row r="682" spans="2:19" x14ac:dyDescent="0.2">
      <c r="B682" s="33"/>
      <c r="C682" s="80">
        <v>0.58720000000000006</v>
      </c>
      <c r="D682" s="80">
        <v>1667</v>
      </c>
      <c r="E682" s="80">
        <v>47</v>
      </c>
      <c r="F682" s="80">
        <v>1620</v>
      </c>
      <c r="G682" s="80">
        <v>94</v>
      </c>
      <c r="H682" s="80">
        <v>1714</v>
      </c>
      <c r="I682" s="80">
        <v>5.4842500000000002E-2</v>
      </c>
      <c r="J682" s="80">
        <v>5.4746700000000002E-2</v>
      </c>
      <c r="L682" s="83">
        <v>0.99809999999999999</v>
      </c>
      <c r="M682" s="83">
        <v>680.92899999999997</v>
      </c>
      <c r="N682" s="85">
        <v>7.0584599999999997E-2</v>
      </c>
      <c r="O682" s="83">
        <v>680.85900000000004</v>
      </c>
      <c r="P682" s="85">
        <v>0.14116899999999999</v>
      </c>
      <c r="Q682" s="83">
        <v>681</v>
      </c>
      <c r="R682" s="85">
        <v>2.07297E-4</v>
      </c>
      <c r="S682" s="85">
        <v>1.80901E-3</v>
      </c>
    </row>
    <row r="683" spans="2:19" x14ac:dyDescent="0.2">
      <c r="B683" s="33"/>
      <c r="C683" s="80">
        <v>0.58579999999999999</v>
      </c>
      <c r="D683" s="80">
        <v>1668</v>
      </c>
      <c r="E683" s="80">
        <v>47</v>
      </c>
      <c r="F683" s="80">
        <v>1621</v>
      </c>
      <c r="G683" s="80">
        <v>94</v>
      </c>
      <c r="H683" s="80">
        <v>1715</v>
      </c>
      <c r="I683" s="80">
        <v>5.4810499999999998E-2</v>
      </c>
      <c r="J683" s="80">
        <v>5.4746700000000002E-2</v>
      </c>
      <c r="L683" s="83">
        <v>0.99809999999999999</v>
      </c>
      <c r="M683" s="83">
        <v>681.928</v>
      </c>
      <c r="N683" s="85">
        <v>7.1518100000000001E-2</v>
      </c>
      <c r="O683" s="83">
        <v>681.85699999999997</v>
      </c>
      <c r="P683" s="85">
        <v>0.143036</v>
      </c>
      <c r="Q683" s="83">
        <v>682</v>
      </c>
      <c r="R683" s="85">
        <v>2.09731E-4</v>
      </c>
      <c r="S683" s="85">
        <v>1.80901E-3</v>
      </c>
    </row>
    <row r="684" spans="2:19" x14ac:dyDescent="0.2">
      <c r="B684" s="33"/>
      <c r="C684" s="80">
        <v>0.58420000000000005</v>
      </c>
      <c r="D684" s="80">
        <v>1669</v>
      </c>
      <c r="E684" s="80">
        <v>47</v>
      </c>
      <c r="F684" s="80">
        <v>1622</v>
      </c>
      <c r="G684" s="80">
        <v>94</v>
      </c>
      <c r="H684" s="80">
        <v>1716</v>
      </c>
      <c r="I684" s="80">
        <v>5.4778599999999997E-2</v>
      </c>
      <c r="J684" s="80">
        <v>5.4746700000000002E-2</v>
      </c>
      <c r="L684" s="83">
        <v>0.998</v>
      </c>
      <c r="M684" s="83">
        <v>682.928</v>
      </c>
      <c r="N684" s="85">
        <v>7.2461399999999995E-2</v>
      </c>
      <c r="O684" s="83">
        <v>682.85500000000002</v>
      </c>
      <c r="P684" s="85">
        <v>0.144923</v>
      </c>
      <c r="Q684" s="83">
        <v>683</v>
      </c>
      <c r="R684" s="85">
        <v>2.12186E-4</v>
      </c>
      <c r="S684" s="85">
        <v>2.1876399999999998E-3</v>
      </c>
    </row>
    <row r="685" spans="2:19" x14ac:dyDescent="0.2">
      <c r="B685" s="33"/>
      <c r="C685" s="80">
        <v>0.58299999999999996</v>
      </c>
      <c r="D685" s="80">
        <v>1670</v>
      </c>
      <c r="E685" s="80">
        <v>47</v>
      </c>
      <c r="F685" s="80">
        <v>1623</v>
      </c>
      <c r="G685" s="80">
        <v>94</v>
      </c>
      <c r="H685" s="80">
        <v>1717</v>
      </c>
      <c r="I685" s="80">
        <v>5.4746700000000002E-2</v>
      </c>
      <c r="J685" s="80">
        <v>5.4746700000000002E-2</v>
      </c>
      <c r="L685" s="83">
        <v>0.998</v>
      </c>
      <c r="M685" s="83">
        <v>683.92700000000002</v>
      </c>
      <c r="N685" s="85">
        <v>7.3414599999999997E-2</v>
      </c>
      <c r="O685" s="83">
        <v>683.85299999999995</v>
      </c>
      <c r="P685" s="85">
        <v>0.14682899999999999</v>
      </c>
      <c r="Q685" s="83">
        <v>684</v>
      </c>
      <c r="R685" s="85">
        <v>2.1466200000000001E-4</v>
      </c>
      <c r="S685" s="85">
        <v>2.1876399999999998E-3</v>
      </c>
    </row>
    <row r="686" spans="2:19" x14ac:dyDescent="0.2">
      <c r="B686" s="33"/>
      <c r="C686" s="80">
        <v>0.58040000000000003</v>
      </c>
      <c r="D686" s="80">
        <v>1670</v>
      </c>
      <c r="E686" s="80">
        <v>48</v>
      </c>
      <c r="F686" s="80">
        <v>1622</v>
      </c>
      <c r="G686" s="80">
        <v>96</v>
      </c>
      <c r="H686" s="80">
        <v>1718</v>
      </c>
      <c r="I686" s="80">
        <v>5.5878900000000002E-2</v>
      </c>
      <c r="J686" s="80">
        <v>5.5781499999999998E-2</v>
      </c>
      <c r="L686" s="83">
        <v>0.998</v>
      </c>
      <c r="M686" s="83">
        <v>684.92600000000004</v>
      </c>
      <c r="N686" s="85">
        <v>7.4377700000000005E-2</v>
      </c>
      <c r="O686" s="83">
        <v>684.851</v>
      </c>
      <c r="P686" s="85">
        <v>0.148755</v>
      </c>
      <c r="Q686" s="83">
        <v>685</v>
      </c>
      <c r="R686" s="85">
        <v>2.17161E-4</v>
      </c>
      <c r="S686" s="85">
        <v>2.1876399999999998E-3</v>
      </c>
    </row>
    <row r="687" spans="2:19" x14ac:dyDescent="0.2">
      <c r="B687" s="33"/>
      <c r="C687" s="80">
        <v>0.58020000000000005</v>
      </c>
      <c r="D687" s="80">
        <v>1671</v>
      </c>
      <c r="E687" s="80">
        <v>48</v>
      </c>
      <c r="F687" s="80">
        <v>1623</v>
      </c>
      <c r="G687" s="80">
        <v>96</v>
      </c>
      <c r="H687" s="80">
        <v>1719</v>
      </c>
      <c r="I687" s="80">
        <v>5.5846399999999997E-2</v>
      </c>
      <c r="J687" s="80">
        <v>5.5781499999999998E-2</v>
      </c>
      <c r="L687" s="83">
        <v>0.998</v>
      </c>
      <c r="M687" s="83">
        <v>685.92499999999995</v>
      </c>
      <c r="N687" s="85">
        <v>7.5350799999999996E-2</v>
      </c>
      <c r="O687" s="83">
        <v>685.84900000000005</v>
      </c>
      <c r="P687" s="85">
        <v>0.150702</v>
      </c>
      <c r="Q687" s="83">
        <v>686</v>
      </c>
      <c r="R687" s="85">
        <v>2.1968199999999999E-4</v>
      </c>
      <c r="S687" s="85">
        <v>2.1876399999999998E-3</v>
      </c>
    </row>
    <row r="688" spans="2:19" x14ac:dyDescent="0.2">
      <c r="B688" s="33"/>
      <c r="C688" s="80">
        <v>0.57769999999999999</v>
      </c>
      <c r="D688" s="80">
        <v>1672</v>
      </c>
      <c r="E688" s="80">
        <v>48</v>
      </c>
      <c r="F688" s="80">
        <v>1624</v>
      </c>
      <c r="G688" s="80">
        <v>96</v>
      </c>
      <c r="H688" s="80">
        <v>1720</v>
      </c>
      <c r="I688" s="80">
        <v>5.5814000000000002E-2</v>
      </c>
      <c r="J688" s="80">
        <v>5.5781499999999998E-2</v>
      </c>
      <c r="L688" s="83">
        <v>0.998</v>
      </c>
      <c r="M688" s="83">
        <v>686.92399999999998</v>
      </c>
      <c r="N688" s="85">
        <v>7.6333999999999999E-2</v>
      </c>
      <c r="O688" s="83">
        <v>686.84699999999998</v>
      </c>
      <c r="P688" s="85">
        <v>0.152668</v>
      </c>
      <c r="Q688" s="83">
        <v>687</v>
      </c>
      <c r="R688" s="85">
        <v>2.2222400000000001E-4</v>
      </c>
      <c r="S688" s="85">
        <v>2.1876399999999998E-3</v>
      </c>
    </row>
    <row r="689" spans="2:19" x14ac:dyDescent="0.2">
      <c r="B689" s="33"/>
      <c r="C689" s="80">
        <v>0.57730000000000004</v>
      </c>
      <c r="D689" s="80">
        <v>1673</v>
      </c>
      <c r="E689" s="80">
        <v>48</v>
      </c>
      <c r="F689" s="80">
        <v>1625</v>
      </c>
      <c r="G689" s="80">
        <v>96</v>
      </c>
      <c r="H689" s="80">
        <v>1721</v>
      </c>
      <c r="I689" s="80">
        <v>5.5781499999999998E-2</v>
      </c>
      <c r="J689" s="80">
        <v>5.5781499999999998E-2</v>
      </c>
      <c r="L689" s="83">
        <v>0.998</v>
      </c>
      <c r="M689" s="83">
        <v>687.923</v>
      </c>
      <c r="N689" s="85">
        <v>7.7327400000000004E-2</v>
      </c>
      <c r="O689" s="83">
        <v>687.84500000000003</v>
      </c>
      <c r="P689" s="85">
        <v>0.15465499999999999</v>
      </c>
      <c r="Q689" s="83">
        <v>688</v>
      </c>
      <c r="R689" s="85">
        <v>2.2478900000000001E-4</v>
      </c>
      <c r="S689" s="85">
        <v>2.1876399999999998E-3</v>
      </c>
    </row>
    <row r="690" spans="2:19" x14ac:dyDescent="0.2">
      <c r="B690" s="33"/>
      <c r="C690" s="80">
        <v>0.57530000000000003</v>
      </c>
      <c r="D690" s="80">
        <v>1673</v>
      </c>
      <c r="E690" s="80">
        <v>49</v>
      </c>
      <c r="F690" s="80">
        <v>1624</v>
      </c>
      <c r="G690" s="80">
        <v>98</v>
      </c>
      <c r="H690" s="80">
        <v>1722</v>
      </c>
      <c r="I690" s="80">
        <v>5.6910599999999999E-2</v>
      </c>
      <c r="J690" s="80">
        <v>5.6713E-2</v>
      </c>
      <c r="L690" s="83">
        <v>0.998</v>
      </c>
      <c r="M690" s="83">
        <v>688.92200000000003</v>
      </c>
      <c r="N690" s="85">
        <v>7.8331100000000001E-2</v>
      </c>
      <c r="O690" s="83">
        <v>688.84299999999996</v>
      </c>
      <c r="P690" s="85">
        <v>0.156662</v>
      </c>
      <c r="Q690" s="83">
        <v>689</v>
      </c>
      <c r="R690" s="85">
        <v>2.27376E-4</v>
      </c>
      <c r="S690" s="85">
        <v>2.1876399999999998E-3</v>
      </c>
    </row>
    <row r="691" spans="2:19" x14ac:dyDescent="0.2">
      <c r="B691" s="33"/>
      <c r="C691" s="80">
        <v>0.57469999999999999</v>
      </c>
      <c r="D691" s="80">
        <v>1674</v>
      </c>
      <c r="E691" s="80">
        <v>49</v>
      </c>
      <c r="F691" s="80">
        <v>1625</v>
      </c>
      <c r="G691" s="80">
        <v>98</v>
      </c>
      <c r="H691" s="80">
        <v>1723</v>
      </c>
      <c r="I691" s="80">
        <v>5.6877499999999998E-2</v>
      </c>
      <c r="J691" s="80">
        <v>5.6713E-2</v>
      </c>
      <c r="L691" s="83">
        <v>0.998</v>
      </c>
      <c r="M691" s="83">
        <v>689.92100000000005</v>
      </c>
      <c r="N691" s="85">
        <v>7.9345100000000002E-2</v>
      </c>
      <c r="O691" s="83">
        <v>689.84100000000001</v>
      </c>
      <c r="P691" s="85">
        <v>0.15869</v>
      </c>
      <c r="Q691" s="83">
        <v>690</v>
      </c>
      <c r="R691" s="85">
        <v>2.29986E-4</v>
      </c>
      <c r="S691" s="85">
        <v>2.1876399999999998E-3</v>
      </c>
    </row>
    <row r="692" spans="2:19" x14ac:dyDescent="0.2">
      <c r="B692" s="33"/>
      <c r="C692" s="80">
        <v>0.57340000000000002</v>
      </c>
      <c r="D692" s="80">
        <v>1675</v>
      </c>
      <c r="E692" s="80">
        <v>49</v>
      </c>
      <c r="F692" s="80">
        <v>1626</v>
      </c>
      <c r="G692" s="80">
        <v>98</v>
      </c>
      <c r="H692" s="80">
        <v>1724</v>
      </c>
      <c r="I692" s="80">
        <v>5.6844499999999999E-2</v>
      </c>
      <c r="J692" s="80">
        <v>5.6713E-2</v>
      </c>
      <c r="L692" s="83">
        <v>0.998</v>
      </c>
      <c r="M692" s="83">
        <v>690.92</v>
      </c>
      <c r="N692" s="85">
        <v>8.0369399999999994E-2</v>
      </c>
      <c r="O692" s="83">
        <v>690.83900000000006</v>
      </c>
      <c r="P692" s="85">
        <v>0.16073899999999999</v>
      </c>
      <c r="Q692" s="83">
        <v>691</v>
      </c>
      <c r="R692" s="85">
        <v>2.32618E-4</v>
      </c>
      <c r="S692" s="85">
        <v>2.1876399999999998E-3</v>
      </c>
    </row>
    <row r="693" spans="2:19" x14ac:dyDescent="0.2">
      <c r="B693" s="33"/>
      <c r="C693" s="80">
        <v>0.57320000000000004</v>
      </c>
      <c r="D693" s="80">
        <v>1676</v>
      </c>
      <c r="E693" s="80">
        <v>49</v>
      </c>
      <c r="F693" s="80">
        <v>1627</v>
      </c>
      <c r="G693" s="80">
        <v>98</v>
      </c>
      <c r="H693" s="80">
        <v>1725</v>
      </c>
      <c r="I693" s="80">
        <v>5.6811599999999997E-2</v>
      </c>
      <c r="J693" s="80">
        <v>5.6713E-2</v>
      </c>
      <c r="L693" s="83">
        <v>0.998</v>
      </c>
      <c r="M693" s="83">
        <v>691.91899999999998</v>
      </c>
      <c r="N693" s="85">
        <v>8.1404299999999999E-2</v>
      </c>
      <c r="O693" s="83">
        <v>691.83699999999999</v>
      </c>
      <c r="P693" s="85">
        <v>0.16280900000000001</v>
      </c>
      <c r="Q693" s="83">
        <v>692</v>
      </c>
      <c r="R693" s="85">
        <v>2.3527199999999999E-4</v>
      </c>
      <c r="S693" s="85">
        <v>2.1876399999999998E-3</v>
      </c>
    </row>
    <row r="694" spans="2:19" x14ac:dyDescent="0.2">
      <c r="B694" s="33"/>
      <c r="C694" s="80">
        <v>0.57150000000000001</v>
      </c>
      <c r="D694" s="80">
        <v>1677</v>
      </c>
      <c r="E694" s="80">
        <v>49</v>
      </c>
      <c r="F694" s="80">
        <v>1628</v>
      </c>
      <c r="G694" s="80">
        <v>98</v>
      </c>
      <c r="H694" s="80">
        <v>1726</v>
      </c>
      <c r="I694" s="80">
        <v>5.6778700000000001E-2</v>
      </c>
      <c r="J694" s="80">
        <v>5.6713E-2</v>
      </c>
      <c r="L694" s="83">
        <v>0.998</v>
      </c>
      <c r="M694" s="83">
        <v>692.91800000000001</v>
      </c>
      <c r="N694" s="85">
        <v>8.2449700000000001E-2</v>
      </c>
      <c r="O694" s="83">
        <v>692.83500000000004</v>
      </c>
      <c r="P694" s="85">
        <v>0.16489899999999999</v>
      </c>
      <c r="Q694" s="83">
        <v>693</v>
      </c>
      <c r="R694" s="85">
        <v>2.3795000000000001E-4</v>
      </c>
      <c r="S694" s="85">
        <v>2.1876399999999998E-3</v>
      </c>
    </row>
    <row r="695" spans="2:19" x14ac:dyDescent="0.2">
      <c r="B695" s="33"/>
      <c r="C695" s="80">
        <v>0.57079999999999997</v>
      </c>
      <c r="D695" s="80">
        <v>1678</v>
      </c>
      <c r="E695" s="80">
        <v>49</v>
      </c>
      <c r="F695" s="80">
        <v>1629</v>
      </c>
      <c r="G695" s="80">
        <v>98</v>
      </c>
      <c r="H695" s="80">
        <v>1727</v>
      </c>
      <c r="I695" s="80">
        <v>5.6745799999999999E-2</v>
      </c>
      <c r="J695" s="80">
        <v>5.6713E-2</v>
      </c>
      <c r="L695" s="83">
        <v>0.998</v>
      </c>
      <c r="M695" s="83">
        <v>693.91600000000005</v>
      </c>
      <c r="N695" s="85">
        <v>8.3505700000000002E-2</v>
      </c>
      <c r="O695" s="83">
        <v>693.83299999999997</v>
      </c>
      <c r="P695" s="85">
        <v>0.16701099999999999</v>
      </c>
      <c r="Q695" s="83">
        <v>694</v>
      </c>
      <c r="R695" s="85">
        <v>2.4064999999999999E-4</v>
      </c>
      <c r="S695" s="85">
        <v>2.1876399999999998E-3</v>
      </c>
    </row>
    <row r="696" spans="2:19" x14ac:dyDescent="0.2">
      <c r="B696" s="33"/>
      <c r="C696" s="80">
        <v>0.5696</v>
      </c>
      <c r="D696" s="80">
        <v>1679</v>
      </c>
      <c r="E696" s="80">
        <v>49</v>
      </c>
      <c r="F696" s="80">
        <v>1630</v>
      </c>
      <c r="G696" s="80">
        <v>98</v>
      </c>
      <c r="H696" s="80">
        <v>1728</v>
      </c>
      <c r="I696" s="80">
        <v>5.6713E-2</v>
      </c>
      <c r="J696" s="80">
        <v>5.6713E-2</v>
      </c>
      <c r="L696" s="83">
        <v>0.998</v>
      </c>
      <c r="M696" s="83">
        <v>694.91499999999996</v>
      </c>
      <c r="N696" s="85">
        <v>8.4572400000000006E-2</v>
      </c>
      <c r="O696" s="83">
        <v>694.83100000000002</v>
      </c>
      <c r="P696" s="85">
        <v>0.16914499999999999</v>
      </c>
      <c r="Q696" s="83">
        <v>695</v>
      </c>
      <c r="R696" s="85">
        <v>2.43374E-4</v>
      </c>
      <c r="S696" s="85">
        <v>2.1876399999999998E-3</v>
      </c>
    </row>
    <row r="697" spans="2:19" x14ac:dyDescent="0.2">
      <c r="B697" s="33"/>
      <c r="C697" s="80">
        <v>0.56830000000000003</v>
      </c>
      <c r="D697" s="80">
        <v>1679</v>
      </c>
      <c r="E697" s="80">
        <v>50</v>
      </c>
      <c r="F697" s="80">
        <v>1629</v>
      </c>
      <c r="G697" s="80">
        <v>100</v>
      </c>
      <c r="H697" s="80">
        <v>1729</v>
      </c>
      <c r="I697" s="80">
        <v>5.7836899999999997E-2</v>
      </c>
      <c r="J697" s="80">
        <v>5.7570499999999997E-2</v>
      </c>
      <c r="L697" s="83">
        <v>0.998</v>
      </c>
      <c r="M697" s="83">
        <v>695.91399999999999</v>
      </c>
      <c r="N697" s="85">
        <v>8.5649900000000001E-2</v>
      </c>
      <c r="O697" s="83">
        <v>695.82899999999995</v>
      </c>
      <c r="P697" s="85">
        <v>0.17130000000000001</v>
      </c>
      <c r="Q697" s="83">
        <v>696</v>
      </c>
      <c r="R697" s="85">
        <v>2.4612000000000001E-4</v>
      </c>
      <c r="S697" s="85">
        <v>2.1876399999999998E-3</v>
      </c>
    </row>
    <row r="698" spans="2:19" x14ac:dyDescent="0.2">
      <c r="B698" s="33"/>
      <c r="C698" s="80">
        <v>0.56789999999999996</v>
      </c>
      <c r="D698" s="80">
        <v>1680</v>
      </c>
      <c r="E698" s="80">
        <v>50</v>
      </c>
      <c r="F698" s="80">
        <v>1630</v>
      </c>
      <c r="G698" s="80">
        <v>100</v>
      </c>
      <c r="H698" s="80">
        <v>1730</v>
      </c>
      <c r="I698" s="80">
        <v>5.7803500000000001E-2</v>
      </c>
      <c r="J698" s="80">
        <v>5.7570499999999997E-2</v>
      </c>
      <c r="L698" s="83">
        <v>0.998</v>
      </c>
      <c r="M698" s="83">
        <v>696.91300000000001</v>
      </c>
      <c r="N698" s="85">
        <v>8.6738300000000004E-2</v>
      </c>
      <c r="O698" s="83">
        <v>696.827</v>
      </c>
      <c r="P698" s="85">
        <v>0.17347699999999999</v>
      </c>
      <c r="Q698" s="83">
        <v>697</v>
      </c>
      <c r="R698" s="85">
        <v>2.4888999999999998E-4</v>
      </c>
      <c r="S698" s="85">
        <v>2.1876399999999998E-3</v>
      </c>
    </row>
    <row r="699" spans="2:19" x14ac:dyDescent="0.2">
      <c r="B699" s="33"/>
      <c r="C699" s="80">
        <v>0.56779999999999997</v>
      </c>
      <c r="D699" s="80">
        <v>1681</v>
      </c>
      <c r="E699" s="80">
        <v>50</v>
      </c>
      <c r="F699" s="80">
        <v>1631</v>
      </c>
      <c r="G699" s="80">
        <v>100</v>
      </c>
      <c r="H699" s="80">
        <v>1731</v>
      </c>
      <c r="I699" s="80">
        <v>5.7770099999999998E-2</v>
      </c>
      <c r="J699" s="80">
        <v>5.7570499999999997E-2</v>
      </c>
      <c r="L699" s="83">
        <v>0.998</v>
      </c>
      <c r="M699" s="83">
        <v>697.91200000000003</v>
      </c>
      <c r="N699" s="85">
        <v>8.7837600000000002E-2</v>
      </c>
      <c r="O699" s="83">
        <v>697.82399999999996</v>
      </c>
      <c r="P699" s="85">
        <v>0.175675</v>
      </c>
      <c r="Q699" s="83">
        <v>698</v>
      </c>
      <c r="R699" s="85">
        <v>2.5168400000000001E-4</v>
      </c>
      <c r="S699" s="85">
        <v>2.1876399999999998E-3</v>
      </c>
    </row>
    <row r="700" spans="2:19" x14ac:dyDescent="0.2">
      <c r="B700" s="33"/>
      <c r="C700" s="80">
        <v>0.56599999999999995</v>
      </c>
      <c r="D700" s="80">
        <v>1682</v>
      </c>
      <c r="E700" s="80">
        <v>50</v>
      </c>
      <c r="F700" s="80">
        <v>1632</v>
      </c>
      <c r="G700" s="80">
        <v>100</v>
      </c>
      <c r="H700" s="80">
        <v>1732</v>
      </c>
      <c r="I700" s="80">
        <v>5.7736700000000002E-2</v>
      </c>
      <c r="J700" s="80">
        <v>5.7570499999999997E-2</v>
      </c>
      <c r="L700" s="83">
        <v>0.998</v>
      </c>
      <c r="M700" s="83">
        <v>698.91099999999994</v>
      </c>
      <c r="N700" s="85">
        <v>8.8947899999999996E-2</v>
      </c>
      <c r="O700" s="83">
        <v>698.822</v>
      </c>
      <c r="P700" s="85">
        <v>0.177896</v>
      </c>
      <c r="Q700" s="83">
        <v>699</v>
      </c>
      <c r="R700" s="85">
        <v>2.5450000000000001E-4</v>
      </c>
      <c r="S700" s="85">
        <v>2.1876399999999998E-3</v>
      </c>
    </row>
    <row r="701" spans="2:19" x14ac:dyDescent="0.2">
      <c r="B701" s="33"/>
      <c r="C701" s="80">
        <v>0.56420000000000003</v>
      </c>
      <c r="D701" s="80">
        <v>1683</v>
      </c>
      <c r="E701" s="80">
        <v>50</v>
      </c>
      <c r="F701" s="80">
        <v>1633</v>
      </c>
      <c r="G701" s="80">
        <v>100</v>
      </c>
      <c r="H701" s="80">
        <v>1733</v>
      </c>
      <c r="I701" s="80">
        <v>5.7703400000000002E-2</v>
      </c>
      <c r="J701" s="80">
        <v>5.7570499999999997E-2</v>
      </c>
      <c r="L701" s="83">
        <v>0.998</v>
      </c>
      <c r="M701" s="83">
        <v>699.91</v>
      </c>
      <c r="N701" s="85">
        <v>9.0069300000000005E-2</v>
      </c>
      <c r="O701" s="83">
        <v>699.82</v>
      </c>
      <c r="P701" s="85">
        <v>0.18013899999999999</v>
      </c>
      <c r="Q701" s="83">
        <v>700</v>
      </c>
      <c r="R701" s="85">
        <v>2.5734100000000002E-4</v>
      </c>
      <c r="S701" s="85">
        <v>2.1876399999999998E-3</v>
      </c>
    </row>
    <row r="702" spans="2:19" x14ac:dyDescent="0.2">
      <c r="B702" s="33"/>
      <c r="C702" s="80">
        <v>0.56220000000000003</v>
      </c>
      <c r="D702" s="80">
        <v>1684</v>
      </c>
      <c r="E702" s="80">
        <v>50</v>
      </c>
      <c r="F702" s="80">
        <v>1634</v>
      </c>
      <c r="G702" s="80">
        <v>100</v>
      </c>
      <c r="H702" s="80">
        <v>1734</v>
      </c>
      <c r="I702" s="80">
        <v>5.7670100000000002E-2</v>
      </c>
      <c r="J702" s="80">
        <v>5.7570499999999997E-2</v>
      </c>
      <c r="L702" s="83">
        <v>0.998</v>
      </c>
      <c r="M702" s="83">
        <v>700.90899999999999</v>
      </c>
      <c r="N702" s="85">
        <v>9.1201900000000002E-2</v>
      </c>
      <c r="O702" s="83">
        <v>700.81799999999998</v>
      </c>
      <c r="P702" s="85">
        <v>0.18240400000000001</v>
      </c>
      <c r="Q702" s="83">
        <v>701</v>
      </c>
      <c r="R702" s="85">
        <v>2.6020500000000001E-4</v>
      </c>
      <c r="S702" s="85">
        <v>2.1876399999999998E-3</v>
      </c>
    </row>
    <row r="703" spans="2:19" x14ac:dyDescent="0.2">
      <c r="B703" s="33"/>
      <c r="C703" s="80">
        <v>0.56210000000000004</v>
      </c>
      <c r="D703" s="80">
        <v>1685</v>
      </c>
      <c r="E703" s="80">
        <v>50</v>
      </c>
      <c r="F703" s="80">
        <v>1635</v>
      </c>
      <c r="G703" s="80">
        <v>100</v>
      </c>
      <c r="H703" s="80">
        <v>1735</v>
      </c>
      <c r="I703" s="80">
        <v>5.7636899999999998E-2</v>
      </c>
      <c r="J703" s="80">
        <v>5.7570499999999997E-2</v>
      </c>
      <c r="L703" s="83">
        <v>0.998</v>
      </c>
      <c r="M703" s="83">
        <v>701.90800000000002</v>
      </c>
      <c r="N703" s="85">
        <v>9.2345700000000003E-2</v>
      </c>
      <c r="O703" s="83">
        <v>701.81500000000005</v>
      </c>
      <c r="P703" s="85">
        <v>0.18469099999999999</v>
      </c>
      <c r="Q703" s="83">
        <v>702</v>
      </c>
      <c r="R703" s="85">
        <v>2.63093E-4</v>
      </c>
      <c r="S703" s="85">
        <v>2.1876399999999998E-3</v>
      </c>
    </row>
    <row r="704" spans="2:19" x14ac:dyDescent="0.2">
      <c r="B704" s="33"/>
      <c r="C704" s="80">
        <v>0.56200000000000006</v>
      </c>
      <c r="D704" s="80">
        <v>1686</v>
      </c>
      <c r="E704" s="80">
        <v>50</v>
      </c>
      <c r="F704" s="80">
        <v>1636</v>
      </c>
      <c r="G704" s="80">
        <v>100</v>
      </c>
      <c r="H704" s="80">
        <v>1736</v>
      </c>
      <c r="I704" s="80">
        <v>5.7603700000000001E-2</v>
      </c>
      <c r="J704" s="80">
        <v>5.7570499999999997E-2</v>
      </c>
      <c r="L704" s="83">
        <v>0.998</v>
      </c>
      <c r="M704" s="83">
        <v>702.90599999999995</v>
      </c>
      <c r="N704" s="85">
        <v>9.3500799999999995E-2</v>
      </c>
      <c r="O704" s="83">
        <v>702.81299999999999</v>
      </c>
      <c r="P704" s="85">
        <v>0.187002</v>
      </c>
      <c r="Q704" s="83">
        <v>703</v>
      </c>
      <c r="R704" s="85">
        <v>2.6600499999999998E-4</v>
      </c>
      <c r="S704" s="85">
        <v>2.1876399999999998E-3</v>
      </c>
    </row>
    <row r="705" spans="2:19" x14ac:dyDescent="0.2">
      <c r="B705" s="33"/>
      <c r="C705" s="80">
        <v>0.56189999999999996</v>
      </c>
      <c r="D705" s="80">
        <v>1687</v>
      </c>
      <c r="E705" s="80">
        <v>50</v>
      </c>
      <c r="F705" s="80">
        <v>1637</v>
      </c>
      <c r="G705" s="80">
        <v>100</v>
      </c>
      <c r="H705" s="80">
        <v>1737</v>
      </c>
      <c r="I705" s="80">
        <v>5.7570499999999997E-2</v>
      </c>
      <c r="J705" s="80">
        <v>5.7570499999999997E-2</v>
      </c>
      <c r="L705" s="83">
        <v>0.998</v>
      </c>
      <c r="M705" s="83">
        <v>703.90499999999997</v>
      </c>
      <c r="N705" s="85">
        <v>9.4667399999999999E-2</v>
      </c>
      <c r="O705" s="83">
        <v>703.81100000000004</v>
      </c>
      <c r="P705" s="85">
        <v>0.189335</v>
      </c>
      <c r="Q705" s="83">
        <v>704</v>
      </c>
      <c r="R705" s="85">
        <v>2.6894100000000003E-4</v>
      </c>
      <c r="S705" s="85">
        <v>2.1876399999999998E-3</v>
      </c>
    </row>
    <row r="706" spans="2:19" x14ac:dyDescent="0.2">
      <c r="B706" s="33"/>
      <c r="C706" s="80">
        <v>0.56079999999999997</v>
      </c>
      <c r="D706" s="80">
        <v>1687</v>
      </c>
      <c r="E706" s="80">
        <v>51</v>
      </c>
      <c r="F706" s="80">
        <v>1636</v>
      </c>
      <c r="G706" s="80">
        <v>102</v>
      </c>
      <c r="H706" s="80">
        <v>1738</v>
      </c>
      <c r="I706" s="80">
        <v>5.86881E-2</v>
      </c>
      <c r="J706" s="80">
        <v>5.86881E-2</v>
      </c>
      <c r="L706" s="83">
        <v>0.998</v>
      </c>
      <c r="M706" s="83">
        <v>704.904</v>
      </c>
      <c r="N706" s="85">
        <v>9.5845399999999997E-2</v>
      </c>
      <c r="O706" s="83">
        <v>704.80799999999999</v>
      </c>
      <c r="P706" s="85">
        <v>0.191691</v>
      </c>
      <c r="Q706" s="83">
        <v>705</v>
      </c>
      <c r="R706" s="85">
        <v>2.7190200000000003E-4</v>
      </c>
      <c r="S706" s="85">
        <v>2.1876399999999998E-3</v>
      </c>
    </row>
    <row r="707" spans="2:19" x14ac:dyDescent="0.2">
      <c r="B707" s="33"/>
      <c r="C707" s="80">
        <v>0.55889999999999995</v>
      </c>
      <c r="D707" s="80">
        <v>1687</v>
      </c>
      <c r="E707" s="80">
        <v>52</v>
      </c>
      <c r="F707" s="80">
        <v>1635</v>
      </c>
      <c r="G707" s="80">
        <v>104</v>
      </c>
      <c r="H707" s="80">
        <v>1739</v>
      </c>
      <c r="I707" s="80">
        <v>5.9804499999999997E-2</v>
      </c>
      <c r="J707" s="80">
        <v>5.9667199999999997E-2</v>
      </c>
      <c r="L707" s="83">
        <v>0.998</v>
      </c>
      <c r="M707" s="83">
        <v>705.90300000000002</v>
      </c>
      <c r="N707" s="85">
        <v>9.7034999999999996E-2</v>
      </c>
      <c r="O707" s="83">
        <v>705.80600000000004</v>
      </c>
      <c r="P707" s="85">
        <v>0.19406999999999999</v>
      </c>
      <c r="Q707" s="83">
        <v>706</v>
      </c>
      <c r="R707" s="85">
        <v>2.7488700000000003E-4</v>
      </c>
      <c r="S707" s="85">
        <v>2.1876399999999998E-3</v>
      </c>
    </row>
    <row r="708" spans="2:19" x14ac:dyDescent="0.2">
      <c r="B708" s="33"/>
      <c r="C708" s="80">
        <v>0.55840000000000001</v>
      </c>
      <c r="D708" s="80">
        <v>1688</v>
      </c>
      <c r="E708" s="80">
        <v>52</v>
      </c>
      <c r="F708" s="80">
        <v>1636</v>
      </c>
      <c r="G708" s="80">
        <v>104</v>
      </c>
      <c r="H708" s="80">
        <v>1740</v>
      </c>
      <c r="I708" s="80">
        <v>5.97701E-2</v>
      </c>
      <c r="J708" s="80">
        <v>5.9667199999999997E-2</v>
      </c>
      <c r="L708" s="83">
        <v>0.998</v>
      </c>
      <c r="M708" s="83">
        <v>706.90200000000004</v>
      </c>
      <c r="N708" s="85">
        <v>9.8236299999999999E-2</v>
      </c>
      <c r="O708" s="83">
        <v>706.80399999999997</v>
      </c>
      <c r="P708" s="85">
        <v>0.19647300000000001</v>
      </c>
      <c r="Q708" s="83">
        <v>707</v>
      </c>
      <c r="R708" s="85">
        <v>2.7789600000000002E-4</v>
      </c>
      <c r="S708" s="85">
        <v>2.1876399999999998E-3</v>
      </c>
    </row>
    <row r="709" spans="2:19" x14ac:dyDescent="0.2">
      <c r="B709" s="33"/>
      <c r="C709" s="80">
        <v>0.55800000000000005</v>
      </c>
      <c r="D709" s="80">
        <v>1689</v>
      </c>
      <c r="E709" s="80">
        <v>52</v>
      </c>
      <c r="F709" s="80">
        <v>1637</v>
      </c>
      <c r="G709" s="80">
        <v>104</v>
      </c>
      <c r="H709" s="80">
        <v>1741</v>
      </c>
      <c r="I709" s="80">
        <v>5.9735799999999999E-2</v>
      </c>
      <c r="J709" s="80">
        <v>5.9667199999999997E-2</v>
      </c>
      <c r="L709" s="83">
        <v>0.998</v>
      </c>
      <c r="M709" s="83">
        <v>707.90099999999995</v>
      </c>
      <c r="N709" s="85">
        <v>9.9449300000000004E-2</v>
      </c>
      <c r="O709" s="83">
        <v>707.80100000000004</v>
      </c>
      <c r="P709" s="85">
        <v>0.19889899999999999</v>
      </c>
      <c r="Q709" s="83">
        <v>708</v>
      </c>
      <c r="R709" s="85">
        <v>2.8092999999999998E-4</v>
      </c>
      <c r="S709" s="85">
        <v>2.1876399999999998E-3</v>
      </c>
    </row>
    <row r="710" spans="2:19" x14ac:dyDescent="0.2">
      <c r="B710" s="33"/>
      <c r="C710" s="80">
        <v>0.5575</v>
      </c>
      <c r="D710" s="80">
        <v>1690</v>
      </c>
      <c r="E710" s="80">
        <v>52</v>
      </c>
      <c r="F710" s="80">
        <v>1638</v>
      </c>
      <c r="G710" s="80">
        <v>104</v>
      </c>
      <c r="H710" s="80">
        <v>1742</v>
      </c>
      <c r="I710" s="80">
        <v>5.9701499999999998E-2</v>
      </c>
      <c r="J710" s="80">
        <v>5.9667199999999997E-2</v>
      </c>
      <c r="L710" s="83">
        <v>0.998</v>
      </c>
      <c r="M710" s="83">
        <v>708.899</v>
      </c>
      <c r="N710" s="85">
        <v>0.100674</v>
      </c>
      <c r="O710" s="83">
        <v>708.79899999999998</v>
      </c>
      <c r="P710" s="85">
        <v>0.201348</v>
      </c>
      <c r="Q710" s="83">
        <v>709</v>
      </c>
      <c r="R710" s="85">
        <v>2.8398900000000001E-4</v>
      </c>
      <c r="S710" s="85">
        <v>2.1876399999999998E-3</v>
      </c>
    </row>
    <row r="711" spans="2:19" x14ac:dyDescent="0.2">
      <c r="B711" s="33"/>
      <c r="C711" s="80">
        <v>0.55649999999999999</v>
      </c>
      <c r="D711" s="80">
        <v>1691</v>
      </c>
      <c r="E711" s="80">
        <v>52</v>
      </c>
      <c r="F711" s="80">
        <v>1639</v>
      </c>
      <c r="G711" s="80">
        <v>104</v>
      </c>
      <c r="H711" s="80">
        <v>1743</v>
      </c>
      <c r="I711" s="80">
        <v>5.9667199999999997E-2</v>
      </c>
      <c r="J711" s="80">
        <v>5.9667199999999997E-2</v>
      </c>
      <c r="L711" s="83">
        <v>0.998</v>
      </c>
      <c r="M711" s="83">
        <v>709.89800000000002</v>
      </c>
      <c r="N711" s="85">
        <v>0.101911</v>
      </c>
      <c r="O711" s="83">
        <v>709.79600000000005</v>
      </c>
      <c r="P711" s="85">
        <v>0.203821</v>
      </c>
      <c r="Q711" s="83">
        <v>710</v>
      </c>
      <c r="R711" s="85">
        <v>2.8707199999999998E-4</v>
      </c>
      <c r="S711" s="85">
        <v>2.1876399999999998E-3</v>
      </c>
    </row>
    <row r="712" spans="2:19" x14ac:dyDescent="0.2">
      <c r="B712" s="33"/>
      <c r="C712" s="80">
        <v>0.55520000000000003</v>
      </c>
      <c r="D712" s="80">
        <v>1692</v>
      </c>
      <c r="E712" s="80">
        <v>53</v>
      </c>
      <c r="F712" s="80">
        <v>1639</v>
      </c>
      <c r="G712" s="80">
        <v>106</v>
      </c>
      <c r="H712" s="80">
        <v>1745</v>
      </c>
      <c r="I712" s="80">
        <v>6.0745E-2</v>
      </c>
      <c r="J712" s="80">
        <v>6.0710199999999999E-2</v>
      </c>
      <c r="L712" s="83">
        <v>0.998</v>
      </c>
      <c r="M712" s="83">
        <v>710.89700000000005</v>
      </c>
      <c r="N712" s="85">
        <v>0.103159</v>
      </c>
      <c r="O712" s="83">
        <v>710.79399999999998</v>
      </c>
      <c r="P712" s="85">
        <v>0.206319</v>
      </c>
      <c r="Q712" s="83">
        <v>711</v>
      </c>
      <c r="R712" s="85">
        <v>2.9018099999999998E-4</v>
      </c>
      <c r="S712" s="85">
        <v>2.1876399999999998E-3</v>
      </c>
    </row>
    <row r="713" spans="2:19" x14ac:dyDescent="0.2">
      <c r="B713" s="33"/>
      <c r="C713" s="80">
        <v>0.55089999999999995</v>
      </c>
      <c r="D713" s="80">
        <v>1693</v>
      </c>
      <c r="E713" s="80">
        <v>53</v>
      </c>
      <c r="F713" s="80">
        <v>1640</v>
      </c>
      <c r="G713" s="80">
        <v>106</v>
      </c>
      <c r="H713" s="80">
        <v>1746</v>
      </c>
      <c r="I713" s="80">
        <v>6.0710199999999999E-2</v>
      </c>
      <c r="J713" s="80">
        <v>6.0710199999999999E-2</v>
      </c>
      <c r="L713" s="83">
        <v>0.998</v>
      </c>
      <c r="M713" s="83">
        <v>711.89599999999996</v>
      </c>
      <c r="N713" s="85">
        <v>0.10442</v>
      </c>
      <c r="O713" s="83">
        <v>711.79100000000005</v>
      </c>
      <c r="P713" s="85">
        <v>0.20884</v>
      </c>
      <c r="Q713" s="83">
        <v>712</v>
      </c>
      <c r="R713" s="85">
        <v>2.9331499999999999E-4</v>
      </c>
      <c r="S713" s="85">
        <v>2.1876399999999998E-3</v>
      </c>
    </row>
    <row r="714" spans="2:19" x14ac:dyDescent="0.2">
      <c r="B714" s="33"/>
      <c r="C714" s="80">
        <v>0.54959999999999998</v>
      </c>
      <c r="D714" s="80">
        <v>1693</v>
      </c>
      <c r="E714" s="80">
        <v>54</v>
      </c>
      <c r="F714" s="80">
        <v>1639</v>
      </c>
      <c r="G714" s="80">
        <v>108</v>
      </c>
      <c r="H714" s="80">
        <v>1747</v>
      </c>
      <c r="I714" s="80">
        <v>6.1820300000000002E-2</v>
      </c>
      <c r="J714" s="80">
        <v>6.1573500000000003E-2</v>
      </c>
      <c r="L714" s="83">
        <v>0.99790000000000001</v>
      </c>
      <c r="M714" s="83">
        <v>712.89400000000001</v>
      </c>
      <c r="N714" s="85">
        <v>0.105693</v>
      </c>
      <c r="O714" s="83">
        <v>712.78899999999999</v>
      </c>
      <c r="P714" s="85">
        <v>0.21138599999999999</v>
      </c>
      <c r="Q714" s="83">
        <v>713</v>
      </c>
      <c r="R714" s="85">
        <v>2.9647400000000002E-4</v>
      </c>
      <c r="S714" s="85">
        <v>2.6194600000000001E-3</v>
      </c>
    </row>
    <row r="715" spans="2:19" x14ac:dyDescent="0.2">
      <c r="B715" s="33"/>
      <c r="C715" s="80">
        <v>0.54910000000000003</v>
      </c>
      <c r="D715" s="80">
        <v>1694</v>
      </c>
      <c r="E715" s="80">
        <v>54</v>
      </c>
      <c r="F715" s="80">
        <v>1640</v>
      </c>
      <c r="G715" s="80">
        <v>108</v>
      </c>
      <c r="H715" s="80">
        <v>1748</v>
      </c>
      <c r="I715" s="80">
        <v>6.1784899999999997E-2</v>
      </c>
      <c r="J715" s="80">
        <v>6.1573500000000003E-2</v>
      </c>
      <c r="L715" s="83">
        <v>0.99790000000000001</v>
      </c>
      <c r="M715" s="83">
        <v>713.89300000000003</v>
      </c>
      <c r="N715" s="85">
        <v>0.106978</v>
      </c>
      <c r="O715" s="83">
        <v>713.78599999999994</v>
      </c>
      <c r="P715" s="85">
        <v>0.21395600000000001</v>
      </c>
      <c r="Q715" s="83">
        <v>714</v>
      </c>
      <c r="R715" s="85">
        <v>2.9965800000000001E-4</v>
      </c>
      <c r="S715" s="85">
        <v>2.6194600000000001E-3</v>
      </c>
    </row>
    <row r="716" spans="2:19" x14ac:dyDescent="0.2">
      <c r="B716" s="33"/>
      <c r="C716" s="80">
        <v>0.54820000000000002</v>
      </c>
      <c r="D716" s="80">
        <v>1696</v>
      </c>
      <c r="E716" s="80">
        <v>54</v>
      </c>
      <c r="F716" s="80">
        <v>1642</v>
      </c>
      <c r="G716" s="80">
        <v>108</v>
      </c>
      <c r="H716" s="80">
        <v>1750</v>
      </c>
      <c r="I716" s="80">
        <v>6.17143E-2</v>
      </c>
      <c r="J716" s="80">
        <v>6.1573500000000003E-2</v>
      </c>
      <c r="L716" s="83">
        <v>0.99790000000000001</v>
      </c>
      <c r="M716" s="83">
        <v>714.89200000000005</v>
      </c>
      <c r="N716" s="85">
        <v>0.108275</v>
      </c>
      <c r="O716" s="83">
        <v>714.78300000000002</v>
      </c>
      <c r="P716" s="85">
        <v>0.21655099999999999</v>
      </c>
      <c r="Q716" s="83">
        <v>715</v>
      </c>
      <c r="R716" s="85">
        <v>3.0286799999999997E-4</v>
      </c>
      <c r="S716" s="85">
        <v>2.6194600000000001E-3</v>
      </c>
    </row>
    <row r="717" spans="2:19" x14ac:dyDescent="0.2">
      <c r="B717" s="33"/>
      <c r="C717" s="80">
        <v>0.54620000000000002</v>
      </c>
      <c r="D717" s="80">
        <v>1697</v>
      </c>
      <c r="E717" s="80">
        <v>54</v>
      </c>
      <c r="F717" s="80">
        <v>1643</v>
      </c>
      <c r="G717" s="80">
        <v>108</v>
      </c>
      <c r="H717" s="80">
        <v>1751</v>
      </c>
      <c r="I717" s="80">
        <v>6.1678999999999998E-2</v>
      </c>
      <c r="J717" s="80">
        <v>6.1573500000000003E-2</v>
      </c>
      <c r="L717" s="83">
        <v>0.99790000000000001</v>
      </c>
      <c r="M717" s="83">
        <v>715.89</v>
      </c>
      <c r="N717" s="85">
        <v>0.109585</v>
      </c>
      <c r="O717" s="83">
        <v>715.78099999999995</v>
      </c>
      <c r="P717" s="85">
        <v>0.21917</v>
      </c>
      <c r="Q717" s="83">
        <v>716</v>
      </c>
      <c r="R717" s="85">
        <v>3.0610300000000001E-4</v>
      </c>
      <c r="S717" s="85">
        <v>2.6194600000000001E-3</v>
      </c>
    </row>
    <row r="718" spans="2:19" x14ac:dyDescent="0.2">
      <c r="B718" s="33"/>
      <c r="C718" s="80">
        <v>0.54510000000000003</v>
      </c>
      <c r="D718" s="80">
        <v>1698</v>
      </c>
      <c r="E718" s="80">
        <v>54</v>
      </c>
      <c r="F718" s="80">
        <v>1644</v>
      </c>
      <c r="G718" s="80">
        <v>108</v>
      </c>
      <c r="H718" s="80">
        <v>1752</v>
      </c>
      <c r="I718" s="80">
        <v>6.1643799999999999E-2</v>
      </c>
      <c r="J718" s="80">
        <v>6.1573500000000003E-2</v>
      </c>
      <c r="L718" s="83">
        <v>0.99790000000000001</v>
      </c>
      <c r="M718" s="83">
        <v>716.88900000000001</v>
      </c>
      <c r="N718" s="85">
        <v>0.11090700000000001</v>
      </c>
      <c r="O718" s="83">
        <v>716.77800000000002</v>
      </c>
      <c r="P718" s="85">
        <v>0.22181400000000001</v>
      </c>
      <c r="Q718" s="83">
        <v>717</v>
      </c>
      <c r="R718" s="85">
        <v>3.0936499999999998E-4</v>
      </c>
      <c r="S718" s="85">
        <v>2.6194600000000001E-3</v>
      </c>
    </row>
    <row r="719" spans="2:19" x14ac:dyDescent="0.2">
      <c r="B719" s="33"/>
      <c r="C719" s="80">
        <v>0.54490000000000005</v>
      </c>
      <c r="D719" s="80">
        <v>1699</v>
      </c>
      <c r="E719" s="80">
        <v>54</v>
      </c>
      <c r="F719" s="80">
        <v>1645</v>
      </c>
      <c r="G719" s="80">
        <v>108</v>
      </c>
      <c r="H719" s="80">
        <v>1753</v>
      </c>
      <c r="I719" s="80">
        <v>6.1608700000000002E-2</v>
      </c>
      <c r="J719" s="80">
        <v>6.1573500000000003E-2</v>
      </c>
      <c r="L719" s="83">
        <v>0.99790000000000001</v>
      </c>
      <c r="M719" s="83">
        <v>717.88800000000003</v>
      </c>
      <c r="N719" s="85">
        <v>0.11224199999999999</v>
      </c>
      <c r="O719" s="83">
        <v>717.77599999999995</v>
      </c>
      <c r="P719" s="85">
        <v>0.22448399999999999</v>
      </c>
      <c r="Q719" s="83">
        <v>718</v>
      </c>
      <c r="R719" s="85">
        <v>3.1265200000000001E-4</v>
      </c>
      <c r="S719" s="85">
        <v>2.6194600000000001E-3</v>
      </c>
    </row>
    <row r="720" spans="2:19" x14ac:dyDescent="0.2">
      <c r="B720" s="33"/>
      <c r="C720" s="80">
        <v>0.54410000000000003</v>
      </c>
      <c r="D720" s="80">
        <v>1700</v>
      </c>
      <c r="E720" s="80">
        <v>54</v>
      </c>
      <c r="F720" s="80">
        <v>1646</v>
      </c>
      <c r="G720" s="80">
        <v>108</v>
      </c>
      <c r="H720" s="80">
        <v>1754</v>
      </c>
      <c r="I720" s="80">
        <v>6.1573500000000003E-2</v>
      </c>
      <c r="J720" s="80">
        <v>6.1573500000000003E-2</v>
      </c>
      <c r="L720" s="83">
        <v>0.99790000000000001</v>
      </c>
      <c r="M720" s="83">
        <v>718.88599999999997</v>
      </c>
      <c r="N720" s="85">
        <v>0.113589</v>
      </c>
      <c r="O720" s="83">
        <v>718.77300000000002</v>
      </c>
      <c r="P720" s="85">
        <v>0.22717899999999999</v>
      </c>
      <c r="Q720" s="83">
        <v>719</v>
      </c>
      <c r="R720" s="85">
        <v>3.1596499999999997E-4</v>
      </c>
      <c r="S720" s="85">
        <v>2.6194600000000001E-3</v>
      </c>
    </row>
    <row r="721" spans="2:19" x14ac:dyDescent="0.2">
      <c r="B721" s="33"/>
      <c r="C721" s="80">
        <v>0.54349999999999998</v>
      </c>
      <c r="D721" s="80">
        <v>1700</v>
      </c>
      <c r="E721" s="80">
        <v>55</v>
      </c>
      <c r="F721" s="80">
        <v>1645</v>
      </c>
      <c r="G721" s="80">
        <v>110</v>
      </c>
      <c r="H721" s="80">
        <v>1755</v>
      </c>
      <c r="I721" s="80">
        <v>6.26781E-2</v>
      </c>
      <c r="J721" s="80">
        <v>6.2571100000000004E-2</v>
      </c>
      <c r="L721" s="83">
        <v>0.99780000000000002</v>
      </c>
      <c r="M721" s="83">
        <v>719.88499999999999</v>
      </c>
      <c r="N721" s="85">
        <v>0.114949</v>
      </c>
      <c r="O721" s="83">
        <v>719.77</v>
      </c>
      <c r="P721" s="85">
        <v>0.22989899999999999</v>
      </c>
      <c r="Q721" s="83">
        <v>720</v>
      </c>
      <c r="R721" s="85">
        <v>3.1930400000000002E-4</v>
      </c>
      <c r="S721" s="85">
        <v>2.7715499999999998E-3</v>
      </c>
    </row>
    <row r="722" spans="2:19" x14ac:dyDescent="0.2">
      <c r="B722" s="33"/>
      <c r="C722" s="80">
        <v>0.54320000000000002</v>
      </c>
      <c r="D722" s="80">
        <v>1701</v>
      </c>
      <c r="E722" s="80">
        <v>55</v>
      </c>
      <c r="F722" s="80">
        <v>1646</v>
      </c>
      <c r="G722" s="80">
        <v>110</v>
      </c>
      <c r="H722" s="80">
        <v>1756</v>
      </c>
      <c r="I722" s="80">
        <v>6.2642400000000001E-2</v>
      </c>
      <c r="J722" s="80">
        <v>6.2571100000000004E-2</v>
      </c>
      <c r="L722" s="83">
        <v>0.99780000000000002</v>
      </c>
      <c r="M722" s="83">
        <v>720.88400000000001</v>
      </c>
      <c r="N722" s="85">
        <v>0.11632199999999999</v>
      </c>
      <c r="O722" s="83">
        <v>720.76700000000005</v>
      </c>
      <c r="P722" s="85">
        <v>0.23264499999999999</v>
      </c>
      <c r="Q722" s="83">
        <v>721</v>
      </c>
      <c r="R722" s="85">
        <v>3.2266899999999998E-4</v>
      </c>
      <c r="S722" s="85">
        <v>2.7715499999999998E-3</v>
      </c>
    </row>
    <row r="723" spans="2:19" x14ac:dyDescent="0.2">
      <c r="B723" s="33"/>
      <c r="C723" s="80">
        <v>0.54159999999999997</v>
      </c>
      <c r="D723" s="80">
        <v>1702</v>
      </c>
      <c r="E723" s="80">
        <v>55</v>
      </c>
      <c r="F723" s="80">
        <v>1647</v>
      </c>
      <c r="G723" s="80">
        <v>110</v>
      </c>
      <c r="H723" s="80">
        <v>1757</v>
      </c>
      <c r="I723" s="80">
        <v>6.2606700000000001E-2</v>
      </c>
      <c r="J723" s="80">
        <v>6.2571100000000004E-2</v>
      </c>
      <c r="L723" s="83">
        <v>0.99780000000000002</v>
      </c>
      <c r="M723" s="83">
        <v>721.88199999999995</v>
      </c>
      <c r="N723" s="85">
        <v>0.11770799999999999</v>
      </c>
      <c r="O723" s="83">
        <v>721.76499999999999</v>
      </c>
      <c r="P723" s="85">
        <v>0.23541599999999999</v>
      </c>
      <c r="Q723" s="83">
        <v>722</v>
      </c>
      <c r="R723" s="85">
        <v>3.2606099999999999E-4</v>
      </c>
      <c r="S723" s="85">
        <v>2.7715499999999998E-3</v>
      </c>
    </row>
    <row r="724" spans="2:19" x14ac:dyDescent="0.2">
      <c r="B724" s="33"/>
      <c r="C724" s="80">
        <v>0.5403</v>
      </c>
      <c r="D724" s="80">
        <v>1703</v>
      </c>
      <c r="E724" s="80">
        <v>55</v>
      </c>
      <c r="F724" s="80">
        <v>1648</v>
      </c>
      <c r="G724" s="80">
        <v>110</v>
      </c>
      <c r="H724" s="80">
        <v>1758</v>
      </c>
      <c r="I724" s="80">
        <v>6.2571100000000004E-2</v>
      </c>
      <c r="J724" s="80">
        <v>6.2571100000000004E-2</v>
      </c>
      <c r="L724" s="83">
        <v>0.99780000000000002</v>
      </c>
      <c r="M724" s="83">
        <v>722.88099999999997</v>
      </c>
      <c r="N724" s="85">
        <v>0.119107</v>
      </c>
      <c r="O724" s="83">
        <v>722.76199999999994</v>
      </c>
      <c r="P724" s="85">
        <v>0.23821400000000001</v>
      </c>
      <c r="Q724" s="83">
        <v>723</v>
      </c>
      <c r="R724" s="85">
        <v>3.2948E-4</v>
      </c>
      <c r="S724" s="85">
        <v>2.7715499999999998E-3</v>
      </c>
    </row>
    <row r="725" spans="2:19" x14ac:dyDescent="0.2">
      <c r="B725" s="33"/>
      <c r="C725" s="80">
        <v>0.53979999999999995</v>
      </c>
      <c r="D725" s="80">
        <v>1703</v>
      </c>
      <c r="E725" s="80">
        <v>56</v>
      </c>
      <c r="F725" s="80">
        <v>1647</v>
      </c>
      <c r="G725" s="80">
        <v>112</v>
      </c>
      <c r="H725" s="80">
        <v>1759</v>
      </c>
      <c r="I725" s="80">
        <v>6.3672500000000007E-2</v>
      </c>
      <c r="J725" s="80">
        <v>6.3672500000000007E-2</v>
      </c>
      <c r="L725" s="83">
        <v>0.99780000000000002</v>
      </c>
      <c r="M725" s="83">
        <v>723.87900000000002</v>
      </c>
      <c r="N725" s="85">
        <v>0.120519</v>
      </c>
      <c r="O725" s="83">
        <v>723.75900000000001</v>
      </c>
      <c r="P725" s="85">
        <v>0.241037</v>
      </c>
      <c r="Q725" s="83">
        <v>724</v>
      </c>
      <c r="R725" s="85">
        <v>3.3292499999999997E-4</v>
      </c>
      <c r="S725" s="85">
        <v>2.7715499999999998E-3</v>
      </c>
    </row>
    <row r="726" spans="2:19" x14ac:dyDescent="0.2">
      <c r="B726" s="33"/>
      <c r="C726" s="80">
        <v>0.53969999999999996</v>
      </c>
      <c r="D726" s="80">
        <v>1703</v>
      </c>
      <c r="E726" s="80">
        <v>57</v>
      </c>
      <c r="F726" s="80">
        <v>1646</v>
      </c>
      <c r="G726" s="80">
        <v>114</v>
      </c>
      <c r="H726" s="80">
        <v>1760</v>
      </c>
      <c r="I726" s="80">
        <v>6.4772700000000002E-2</v>
      </c>
      <c r="J726" s="80">
        <v>6.4735899999999999E-2</v>
      </c>
      <c r="L726" s="83">
        <v>0.99770000000000003</v>
      </c>
      <c r="M726" s="83">
        <v>724.87800000000004</v>
      </c>
      <c r="N726" s="85">
        <v>0.121944</v>
      </c>
      <c r="O726" s="83">
        <v>724.75599999999997</v>
      </c>
      <c r="P726" s="85">
        <v>0.24388699999999999</v>
      </c>
      <c r="Q726" s="83">
        <v>725</v>
      </c>
      <c r="R726" s="85">
        <v>3.3639599999999998E-4</v>
      </c>
      <c r="S726" s="85">
        <v>2.99753E-3</v>
      </c>
    </row>
    <row r="727" spans="2:19" x14ac:dyDescent="0.2">
      <c r="B727" s="33"/>
      <c r="C727" s="80">
        <v>0.53849999999999998</v>
      </c>
      <c r="D727" s="80">
        <v>1704</v>
      </c>
      <c r="E727" s="80">
        <v>57</v>
      </c>
      <c r="F727" s="80">
        <v>1647</v>
      </c>
      <c r="G727" s="80">
        <v>114</v>
      </c>
      <c r="H727" s="80">
        <v>1761</v>
      </c>
      <c r="I727" s="80">
        <v>6.4735899999999999E-2</v>
      </c>
      <c r="J727" s="80">
        <v>6.4735899999999999E-2</v>
      </c>
      <c r="L727" s="83">
        <v>0.99770000000000003</v>
      </c>
      <c r="M727" s="83">
        <v>725.87699999999995</v>
      </c>
      <c r="N727" s="85">
        <v>0.12338200000000001</v>
      </c>
      <c r="O727" s="83">
        <v>725.75300000000004</v>
      </c>
      <c r="P727" s="85">
        <v>0.24676400000000001</v>
      </c>
      <c r="Q727" s="83">
        <v>726</v>
      </c>
      <c r="R727" s="85">
        <v>3.39895E-4</v>
      </c>
      <c r="S727" s="85">
        <v>2.99753E-3</v>
      </c>
    </row>
    <row r="728" spans="2:19" x14ac:dyDescent="0.2">
      <c r="B728" s="33"/>
      <c r="C728" s="80">
        <v>0.53749999999999998</v>
      </c>
      <c r="D728" s="80">
        <v>1704</v>
      </c>
      <c r="E728" s="80">
        <v>58</v>
      </c>
      <c r="F728" s="80">
        <v>1646</v>
      </c>
      <c r="G728" s="80">
        <v>116</v>
      </c>
      <c r="H728" s="80">
        <v>1762</v>
      </c>
      <c r="I728" s="80">
        <v>6.5834299999999998E-2</v>
      </c>
      <c r="J728" s="80">
        <v>6.5685199999999999E-2</v>
      </c>
      <c r="L728" s="83">
        <v>0.99770000000000003</v>
      </c>
      <c r="M728" s="83">
        <v>726.875</v>
      </c>
      <c r="N728" s="85">
        <v>0.124833</v>
      </c>
      <c r="O728" s="83">
        <v>726.75</v>
      </c>
      <c r="P728" s="85">
        <v>0.249667</v>
      </c>
      <c r="Q728" s="83">
        <v>727</v>
      </c>
      <c r="R728" s="85">
        <v>3.4341999999999999E-4</v>
      </c>
      <c r="S728" s="85">
        <v>2.99753E-3</v>
      </c>
    </row>
    <row r="729" spans="2:19" x14ac:dyDescent="0.2">
      <c r="B729" s="33"/>
      <c r="C729" s="80">
        <v>0.53600000000000003</v>
      </c>
      <c r="D729" s="80">
        <v>1705</v>
      </c>
      <c r="E729" s="80">
        <v>58</v>
      </c>
      <c r="F729" s="80">
        <v>1647</v>
      </c>
      <c r="G729" s="80">
        <v>116</v>
      </c>
      <c r="H729" s="80">
        <v>1763</v>
      </c>
      <c r="I729" s="80">
        <v>6.5796900000000005E-2</v>
      </c>
      <c r="J729" s="80">
        <v>6.5685199999999999E-2</v>
      </c>
      <c r="L729" s="83">
        <v>0.99770000000000003</v>
      </c>
      <c r="M729" s="83">
        <v>727.87400000000002</v>
      </c>
      <c r="N729" s="85">
        <v>0.12629799999999999</v>
      </c>
      <c r="O729" s="83">
        <v>727.74699999999996</v>
      </c>
      <c r="P729" s="85">
        <v>0.25259599999999999</v>
      </c>
      <c r="Q729" s="83">
        <v>728</v>
      </c>
      <c r="R729" s="85">
        <v>3.4697299999999999E-4</v>
      </c>
      <c r="S729" s="85">
        <v>2.99753E-3</v>
      </c>
    </row>
    <row r="730" spans="2:19" x14ac:dyDescent="0.2">
      <c r="B730" s="33"/>
      <c r="C730" s="80">
        <v>0.53580000000000005</v>
      </c>
      <c r="D730" s="80">
        <v>1706</v>
      </c>
      <c r="E730" s="80">
        <v>58</v>
      </c>
      <c r="F730" s="80">
        <v>1648</v>
      </c>
      <c r="G730" s="80">
        <v>116</v>
      </c>
      <c r="H730" s="80">
        <v>1764</v>
      </c>
      <c r="I730" s="80">
        <v>6.5759600000000001E-2</v>
      </c>
      <c r="J730" s="80">
        <v>6.5685199999999999E-2</v>
      </c>
      <c r="L730" s="83">
        <v>0.99770000000000003</v>
      </c>
      <c r="M730" s="83">
        <v>728.87199999999996</v>
      </c>
      <c r="N730" s="85">
        <v>0.127777</v>
      </c>
      <c r="O730" s="83">
        <v>728.74400000000003</v>
      </c>
      <c r="P730" s="85">
        <v>0.25555299999999997</v>
      </c>
      <c r="Q730" s="83">
        <v>729</v>
      </c>
      <c r="R730" s="85">
        <v>3.5055299999999998E-4</v>
      </c>
      <c r="S730" s="85">
        <v>2.99753E-3</v>
      </c>
    </row>
    <row r="731" spans="2:19" x14ac:dyDescent="0.2">
      <c r="B731" s="33"/>
      <c r="C731" s="80">
        <v>0.53539999999999999</v>
      </c>
      <c r="D731" s="80">
        <v>1707</v>
      </c>
      <c r="E731" s="80">
        <v>58</v>
      </c>
      <c r="F731" s="80">
        <v>1649</v>
      </c>
      <c r="G731" s="80">
        <v>116</v>
      </c>
      <c r="H731" s="80">
        <v>1765</v>
      </c>
      <c r="I731" s="80">
        <v>6.57224E-2</v>
      </c>
      <c r="J731" s="80">
        <v>6.5685199999999999E-2</v>
      </c>
      <c r="L731" s="83">
        <v>0.99770000000000003</v>
      </c>
      <c r="M731" s="83">
        <v>729.87099999999998</v>
      </c>
      <c r="N731" s="85">
        <v>0.129269</v>
      </c>
      <c r="O731" s="83">
        <v>729.74099999999999</v>
      </c>
      <c r="P731" s="85">
        <v>0.25853700000000002</v>
      </c>
      <c r="Q731" s="83">
        <v>730</v>
      </c>
      <c r="R731" s="85">
        <v>3.5416000000000001E-4</v>
      </c>
      <c r="S731" s="85">
        <v>2.99753E-3</v>
      </c>
    </row>
    <row r="732" spans="2:19" x14ac:dyDescent="0.2">
      <c r="B732" s="33"/>
      <c r="C732" s="80">
        <v>0.53520000000000001</v>
      </c>
      <c r="D732" s="80">
        <v>1708</v>
      </c>
      <c r="E732" s="80">
        <v>58</v>
      </c>
      <c r="F732" s="80">
        <v>1650</v>
      </c>
      <c r="G732" s="80">
        <v>116</v>
      </c>
      <c r="H732" s="80">
        <v>1766</v>
      </c>
      <c r="I732" s="80">
        <v>6.5685199999999999E-2</v>
      </c>
      <c r="J732" s="80">
        <v>6.5685199999999999E-2</v>
      </c>
      <c r="L732" s="83">
        <v>0.99770000000000003</v>
      </c>
      <c r="M732" s="83">
        <v>730.86900000000003</v>
      </c>
      <c r="N732" s="85">
        <v>0.130774</v>
      </c>
      <c r="O732" s="83">
        <v>730.73800000000006</v>
      </c>
      <c r="P732" s="85">
        <v>0.261548</v>
      </c>
      <c r="Q732" s="83">
        <v>731</v>
      </c>
      <c r="R732" s="85">
        <v>3.57795E-4</v>
      </c>
      <c r="S732" s="85">
        <v>2.99753E-3</v>
      </c>
    </row>
    <row r="733" spans="2:19" x14ac:dyDescent="0.2">
      <c r="B733" s="33"/>
      <c r="C733" s="80">
        <v>0.53359999999999996</v>
      </c>
      <c r="D733" s="80">
        <v>1708</v>
      </c>
      <c r="E733" s="80">
        <v>59</v>
      </c>
      <c r="F733" s="80">
        <v>1649</v>
      </c>
      <c r="G733" s="80">
        <v>118</v>
      </c>
      <c r="H733" s="80">
        <v>1767</v>
      </c>
      <c r="I733" s="80">
        <v>6.6779900000000003E-2</v>
      </c>
      <c r="J733" s="80">
        <v>6.6704399999999997E-2</v>
      </c>
      <c r="L733" s="83">
        <v>0.99770000000000003</v>
      </c>
      <c r="M733" s="83">
        <v>731.86800000000005</v>
      </c>
      <c r="N733" s="85">
        <v>0.13229299999999999</v>
      </c>
      <c r="O733" s="83">
        <v>731.73500000000001</v>
      </c>
      <c r="P733" s="85">
        <v>0.26458700000000002</v>
      </c>
      <c r="Q733" s="83">
        <v>732</v>
      </c>
      <c r="R733" s="85">
        <v>3.6145799999999999E-4</v>
      </c>
      <c r="S733" s="85">
        <v>2.99753E-3</v>
      </c>
    </row>
    <row r="734" spans="2:19" x14ac:dyDescent="0.2">
      <c r="B734" s="33"/>
      <c r="C734" s="80">
        <v>0.53300000000000003</v>
      </c>
      <c r="D734" s="80">
        <v>1709</v>
      </c>
      <c r="E734" s="80">
        <v>59</v>
      </c>
      <c r="F734" s="80">
        <v>1650</v>
      </c>
      <c r="G734" s="80">
        <v>118</v>
      </c>
      <c r="H734" s="80">
        <v>1768</v>
      </c>
      <c r="I734" s="80">
        <v>6.6742099999999999E-2</v>
      </c>
      <c r="J734" s="80">
        <v>6.6704399999999997E-2</v>
      </c>
      <c r="L734" s="83">
        <v>0.99770000000000003</v>
      </c>
      <c r="M734" s="83">
        <v>732.86599999999999</v>
      </c>
      <c r="N734" s="85">
        <v>0.133827</v>
      </c>
      <c r="O734" s="83">
        <v>732.73199999999997</v>
      </c>
      <c r="P734" s="85">
        <v>0.26765299999999997</v>
      </c>
      <c r="Q734" s="83">
        <v>733</v>
      </c>
      <c r="R734" s="85">
        <v>3.6514799999999998E-4</v>
      </c>
      <c r="S734" s="85">
        <v>2.99753E-3</v>
      </c>
    </row>
    <row r="735" spans="2:19" x14ac:dyDescent="0.2">
      <c r="B735" s="33"/>
      <c r="C735" s="80">
        <v>0.5302</v>
      </c>
      <c r="D735" s="80">
        <v>1710</v>
      </c>
      <c r="E735" s="80">
        <v>59</v>
      </c>
      <c r="F735" s="80">
        <v>1651</v>
      </c>
      <c r="G735" s="80">
        <v>118</v>
      </c>
      <c r="H735" s="80">
        <v>1769</v>
      </c>
      <c r="I735" s="80">
        <v>6.6704399999999997E-2</v>
      </c>
      <c r="J735" s="80">
        <v>6.6704399999999997E-2</v>
      </c>
      <c r="L735" s="83">
        <v>0.99770000000000003</v>
      </c>
      <c r="M735" s="83">
        <v>733.86500000000001</v>
      </c>
      <c r="N735" s="85">
        <v>0.13537399999999999</v>
      </c>
      <c r="O735" s="83">
        <v>733.72900000000004</v>
      </c>
      <c r="P735" s="85">
        <v>0.27074799999999999</v>
      </c>
      <c r="Q735" s="83">
        <v>734</v>
      </c>
      <c r="R735" s="85">
        <v>3.6886599999999997E-4</v>
      </c>
      <c r="S735" s="85">
        <v>2.99753E-3</v>
      </c>
    </row>
    <row r="736" spans="2:19" x14ac:dyDescent="0.2">
      <c r="B736" s="33"/>
      <c r="C736" s="80">
        <v>0.52990000000000004</v>
      </c>
      <c r="D736" s="80">
        <v>1710</v>
      </c>
      <c r="E736" s="80">
        <v>60</v>
      </c>
      <c r="F736" s="80">
        <v>1650</v>
      </c>
      <c r="G736" s="80">
        <v>120</v>
      </c>
      <c r="H736" s="80">
        <v>1770</v>
      </c>
      <c r="I736" s="80">
        <v>6.7796599999999999E-2</v>
      </c>
      <c r="J736" s="80">
        <v>6.7796599999999999E-2</v>
      </c>
      <c r="L736" s="83">
        <v>0.99770000000000003</v>
      </c>
      <c r="M736" s="83">
        <v>734.86300000000006</v>
      </c>
      <c r="N736" s="85">
        <v>0.136935</v>
      </c>
      <c r="O736" s="83">
        <v>734.726</v>
      </c>
      <c r="P736" s="85">
        <v>0.27387</v>
      </c>
      <c r="Q736" s="83">
        <v>735</v>
      </c>
      <c r="R736" s="85">
        <v>3.7261199999999998E-4</v>
      </c>
      <c r="S736" s="85">
        <v>2.99753E-3</v>
      </c>
    </row>
    <row r="737" spans="2:19" x14ac:dyDescent="0.2">
      <c r="B737" s="33"/>
      <c r="C737" s="80">
        <v>0.52859999999999996</v>
      </c>
      <c r="D737" s="80">
        <v>1710</v>
      </c>
      <c r="E737" s="80">
        <v>61</v>
      </c>
      <c r="F737" s="80">
        <v>1649</v>
      </c>
      <c r="G737" s="80">
        <v>122</v>
      </c>
      <c r="H737" s="80">
        <v>1771</v>
      </c>
      <c r="I737" s="80">
        <v>6.8887599999999993E-2</v>
      </c>
      <c r="J737" s="80">
        <v>6.8732399999999999E-2</v>
      </c>
      <c r="L737" s="83">
        <v>0.99770000000000003</v>
      </c>
      <c r="M737" s="83">
        <v>735.86099999999999</v>
      </c>
      <c r="N737" s="85">
        <v>0.13850999999999999</v>
      </c>
      <c r="O737" s="83">
        <v>735.72299999999996</v>
      </c>
      <c r="P737" s="85">
        <v>0.27701999999999999</v>
      </c>
      <c r="Q737" s="83">
        <v>736</v>
      </c>
      <c r="R737" s="85">
        <v>3.7638599999999998E-4</v>
      </c>
      <c r="S737" s="85">
        <v>2.99753E-3</v>
      </c>
    </row>
    <row r="738" spans="2:19" x14ac:dyDescent="0.2">
      <c r="B738" s="33"/>
      <c r="C738" s="80">
        <v>0.52810000000000001</v>
      </c>
      <c r="D738" s="80">
        <v>1711</v>
      </c>
      <c r="E738" s="80">
        <v>61</v>
      </c>
      <c r="F738" s="80">
        <v>1650</v>
      </c>
      <c r="G738" s="80">
        <v>122</v>
      </c>
      <c r="H738" s="80">
        <v>1772</v>
      </c>
      <c r="I738" s="80">
        <v>6.8848800000000002E-2</v>
      </c>
      <c r="J738" s="80">
        <v>6.8732399999999999E-2</v>
      </c>
      <c r="L738" s="83">
        <v>0.99760000000000004</v>
      </c>
      <c r="M738" s="83">
        <v>736.86</v>
      </c>
      <c r="N738" s="85">
        <v>0.1401</v>
      </c>
      <c r="O738" s="83">
        <v>736.72</v>
      </c>
      <c r="P738" s="85">
        <v>0.28019899999999998</v>
      </c>
      <c r="Q738" s="83">
        <v>737</v>
      </c>
      <c r="R738" s="85">
        <v>3.8018900000000002E-4</v>
      </c>
      <c r="S738" s="85">
        <v>3.3529100000000002E-3</v>
      </c>
    </row>
    <row r="739" spans="2:19" x14ac:dyDescent="0.2">
      <c r="B739" s="33"/>
      <c r="C739" s="80">
        <v>0.52749999999999997</v>
      </c>
      <c r="D739" s="80">
        <v>1712</v>
      </c>
      <c r="E739" s="80">
        <v>61</v>
      </c>
      <c r="F739" s="80">
        <v>1651</v>
      </c>
      <c r="G739" s="80">
        <v>122</v>
      </c>
      <c r="H739" s="80">
        <v>1773</v>
      </c>
      <c r="I739" s="80">
        <v>6.8809899999999993E-2</v>
      </c>
      <c r="J739" s="80">
        <v>6.8732399999999999E-2</v>
      </c>
      <c r="L739" s="83">
        <v>0.99760000000000004</v>
      </c>
      <c r="M739" s="83">
        <v>737.85799999999995</v>
      </c>
      <c r="N739" s="85">
        <v>0.141703</v>
      </c>
      <c r="O739" s="83">
        <v>737.71699999999998</v>
      </c>
      <c r="P739" s="85">
        <v>0.28340700000000002</v>
      </c>
      <c r="Q739" s="83">
        <v>738</v>
      </c>
      <c r="R739" s="85">
        <v>3.8402E-4</v>
      </c>
      <c r="S739" s="85">
        <v>3.3529100000000002E-3</v>
      </c>
    </row>
    <row r="740" spans="2:19" x14ac:dyDescent="0.2">
      <c r="B740" s="33"/>
      <c r="C740" s="80">
        <v>0.52680000000000005</v>
      </c>
      <c r="D740" s="80">
        <v>1713</v>
      </c>
      <c r="E740" s="80">
        <v>61</v>
      </c>
      <c r="F740" s="80">
        <v>1652</v>
      </c>
      <c r="G740" s="80">
        <v>122</v>
      </c>
      <c r="H740" s="80">
        <v>1774</v>
      </c>
      <c r="I740" s="80">
        <v>6.8771100000000002E-2</v>
      </c>
      <c r="J740" s="80">
        <v>6.8732399999999999E-2</v>
      </c>
      <c r="L740" s="83">
        <v>0.99760000000000004</v>
      </c>
      <c r="M740" s="83">
        <v>738.85699999999997</v>
      </c>
      <c r="N740" s="85">
        <v>0.143321</v>
      </c>
      <c r="O740" s="83">
        <v>738.71299999999997</v>
      </c>
      <c r="P740" s="85">
        <v>0.28664299999999998</v>
      </c>
      <c r="Q740" s="83">
        <v>739</v>
      </c>
      <c r="R740" s="85">
        <v>3.8787899999999999E-4</v>
      </c>
      <c r="S740" s="85">
        <v>3.3529100000000002E-3</v>
      </c>
    </row>
    <row r="741" spans="2:19" x14ac:dyDescent="0.2">
      <c r="B741" s="33"/>
      <c r="C741" s="80">
        <v>0.52629999999999999</v>
      </c>
      <c r="D741" s="80">
        <v>1714</v>
      </c>
      <c r="E741" s="80">
        <v>61</v>
      </c>
      <c r="F741" s="80">
        <v>1653</v>
      </c>
      <c r="G741" s="80">
        <v>122</v>
      </c>
      <c r="H741" s="80">
        <v>1775</v>
      </c>
      <c r="I741" s="80">
        <v>6.8732399999999999E-2</v>
      </c>
      <c r="J741" s="80">
        <v>6.8732399999999999E-2</v>
      </c>
      <c r="L741" s="83">
        <v>0.99760000000000004</v>
      </c>
      <c r="M741" s="83">
        <v>739.85500000000002</v>
      </c>
      <c r="N741" s="85">
        <v>0.144954</v>
      </c>
      <c r="O741" s="83">
        <v>739.71</v>
      </c>
      <c r="P741" s="85">
        <v>0.289908</v>
      </c>
      <c r="Q741" s="83">
        <v>740</v>
      </c>
      <c r="R741" s="85">
        <v>3.91767E-4</v>
      </c>
      <c r="S741" s="85">
        <v>3.3529100000000002E-3</v>
      </c>
    </row>
    <row r="742" spans="2:19" x14ac:dyDescent="0.2">
      <c r="B742" s="33"/>
      <c r="C742" s="80">
        <v>0.52470000000000006</v>
      </c>
      <c r="D742" s="80">
        <v>1714</v>
      </c>
      <c r="E742" s="80">
        <v>62</v>
      </c>
      <c r="F742" s="80">
        <v>1652</v>
      </c>
      <c r="G742" s="80">
        <v>124</v>
      </c>
      <c r="H742" s="80">
        <v>1776</v>
      </c>
      <c r="I742" s="80">
        <v>6.9819800000000001E-2</v>
      </c>
      <c r="J742" s="80">
        <v>6.9428900000000002E-2</v>
      </c>
      <c r="L742" s="83">
        <v>0.99760000000000004</v>
      </c>
      <c r="M742" s="83">
        <v>740.85299999999995</v>
      </c>
      <c r="N742" s="85">
        <v>0.14660100000000001</v>
      </c>
      <c r="O742" s="83">
        <v>740.70699999999999</v>
      </c>
      <c r="P742" s="85">
        <v>0.29320200000000002</v>
      </c>
      <c r="Q742" s="83">
        <v>741</v>
      </c>
      <c r="R742" s="85">
        <v>3.9568399999999999E-4</v>
      </c>
      <c r="S742" s="85">
        <v>3.3529100000000002E-3</v>
      </c>
    </row>
    <row r="743" spans="2:19" x14ac:dyDescent="0.2">
      <c r="B743" s="33"/>
      <c r="C743" s="80">
        <v>0.52280000000000004</v>
      </c>
      <c r="D743" s="80">
        <v>1715</v>
      </c>
      <c r="E743" s="80">
        <v>62</v>
      </c>
      <c r="F743" s="80">
        <v>1653</v>
      </c>
      <c r="G743" s="80">
        <v>124</v>
      </c>
      <c r="H743" s="80">
        <v>1777</v>
      </c>
      <c r="I743" s="80">
        <v>6.9780499999999995E-2</v>
      </c>
      <c r="J743" s="80">
        <v>6.9428900000000002E-2</v>
      </c>
      <c r="L743" s="83">
        <v>0.99760000000000004</v>
      </c>
      <c r="M743" s="83">
        <v>741.85199999999998</v>
      </c>
      <c r="N743" s="85">
        <v>0.14826300000000001</v>
      </c>
      <c r="O743" s="83">
        <v>741.70299999999997</v>
      </c>
      <c r="P743" s="85">
        <v>0.29652499999999998</v>
      </c>
      <c r="Q743" s="83">
        <v>742</v>
      </c>
      <c r="R743" s="85">
        <v>3.9962999999999999E-4</v>
      </c>
      <c r="S743" s="85">
        <v>3.3529100000000002E-3</v>
      </c>
    </row>
    <row r="744" spans="2:19" x14ac:dyDescent="0.2">
      <c r="B744" s="33"/>
      <c r="C744" s="80">
        <v>0.52049999999999996</v>
      </c>
      <c r="D744" s="80">
        <v>1716</v>
      </c>
      <c r="E744" s="80">
        <v>62</v>
      </c>
      <c r="F744" s="80">
        <v>1654</v>
      </c>
      <c r="G744" s="80">
        <v>124</v>
      </c>
      <c r="H744" s="80">
        <v>1778</v>
      </c>
      <c r="I744" s="80">
        <v>6.9741300000000006E-2</v>
      </c>
      <c r="J744" s="80">
        <v>6.9428900000000002E-2</v>
      </c>
      <c r="L744" s="83">
        <v>0.99760000000000004</v>
      </c>
      <c r="M744" s="83">
        <v>742.85</v>
      </c>
      <c r="N744" s="85">
        <v>0.14993899999999999</v>
      </c>
      <c r="O744" s="83">
        <v>742.7</v>
      </c>
      <c r="P744" s="85">
        <v>0.29987799999999998</v>
      </c>
      <c r="Q744" s="83">
        <v>743</v>
      </c>
      <c r="R744" s="85">
        <v>4.0360500000000002E-4</v>
      </c>
      <c r="S744" s="85">
        <v>3.3529100000000002E-3</v>
      </c>
    </row>
    <row r="745" spans="2:19" x14ac:dyDescent="0.2">
      <c r="B745" s="33"/>
      <c r="C745" s="80">
        <v>0.51919999999999999</v>
      </c>
      <c r="D745" s="80">
        <v>1717</v>
      </c>
      <c r="E745" s="80">
        <v>62</v>
      </c>
      <c r="F745" s="80">
        <v>1655</v>
      </c>
      <c r="G745" s="80">
        <v>124</v>
      </c>
      <c r="H745" s="80">
        <v>1779</v>
      </c>
      <c r="I745" s="80">
        <v>6.9702100000000003E-2</v>
      </c>
      <c r="J745" s="80">
        <v>6.9428900000000002E-2</v>
      </c>
      <c r="L745" s="83">
        <v>0.99760000000000004</v>
      </c>
      <c r="M745" s="83">
        <v>743.84799999999996</v>
      </c>
      <c r="N745" s="85">
        <v>0.15162999999999999</v>
      </c>
      <c r="O745" s="83">
        <v>743.697</v>
      </c>
      <c r="P745" s="85">
        <v>0.303261</v>
      </c>
      <c r="Q745" s="83">
        <v>744</v>
      </c>
      <c r="R745" s="85">
        <v>4.0760900000000002E-4</v>
      </c>
      <c r="S745" s="85">
        <v>3.3529100000000002E-3</v>
      </c>
    </row>
    <row r="746" spans="2:19" x14ac:dyDescent="0.2">
      <c r="B746" s="33"/>
      <c r="C746" s="80">
        <v>0.51759999999999995</v>
      </c>
      <c r="D746" s="80">
        <v>1718</v>
      </c>
      <c r="E746" s="80">
        <v>62</v>
      </c>
      <c r="F746" s="80">
        <v>1656</v>
      </c>
      <c r="G746" s="80">
        <v>124</v>
      </c>
      <c r="H746" s="80">
        <v>1780</v>
      </c>
      <c r="I746" s="80">
        <v>6.96629E-2</v>
      </c>
      <c r="J746" s="80">
        <v>6.9428900000000002E-2</v>
      </c>
      <c r="L746" s="83">
        <v>0.99760000000000004</v>
      </c>
      <c r="M746" s="83">
        <v>744.84699999999998</v>
      </c>
      <c r="N746" s="85">
        <v>0.153337</v>
      </c>
      <c r="O746" s="83">
        <v>744.69299999999998</v>
      </c>
      <c r="P746" s="85">
        <v>0.30667299999999997</v>
      </c>
      <c r="Q746" s="83">
        <v>745</v>
      </c>
      <c r="R746" s="85">
        <v>4.1164199999999999E-4</v>
      </c>
      <c r="S746" s="85">
        <v>3.3529100000000002E-3</v>
      </c>
    </row>
    <row r="747" spans="2:19" x14ac:dyDescent="0.2">
      <c r="B747" s="33"/>
      <c r="C747" s="80">
        <v>0.51749999999999996</v>
      </c>
      <c r="D747" s="80">
        <v>1719</v>
      </c>
      <c r="E747" s="80">
        <v>62</v>
      </c>
      <c r="F747" s="80">
        <v>1657</v>
      </c>
      <c r="G747" s="80">
        <v>124</v>
      </c>
      <c r="H747" s="80">
        <v>1781</v>
      </c>
      <c r="I747" s="80">
        <v>6.96238E-2</v>
      </c>
      <c r="J747" s="80">
        <v>6.9428900000000002E-2</v>
      </c>
      <c r="L747" s="83">
        <v>0.99760000000000004</v>
      </c>
      <c r="M747" s="83">
        <v>745.84500000000003</v>
      </c>
      <c r="N747" s="85">
        <v>0.155058</v>
      </c>
      <c r="O747" s="83">
        <v>745.69</v>
      </c>
      <c r="P747" s="85">
        <v>0.310116</v>
      </c>
      <c r="Q747" s="83">
        <v>746</v>
      </c>
      <c r="R747" s="85">
        <v>4.1570499999999999E-4</v>
      </c>
      <c r="S747" s="85">
        <v>3.3529100000000002E-3</v>
      </c>
    </row>
    <row r="748" spans="2:19" x14ac:dyDescent="0.2">
      <c r="B748" s="33"/>
      <c r="C748" s="80">
        <v>0.51690000000000003</v>
      </c>
      <c r="D748" s="80">
        <v>1720</v>
      </c>
      <c r="E748" s="80">
        <v>62</v>
      </c>
      <c r="F748" s="80">
        <v>1658</v>
      </c>
      <c r="G748" s="80">
        <v>124</v>
      </c>
      <c r="H748" s="80">
        <v>1782</v>
      </c>
      <c r="I748" s="80">
        <v>6.9584699999999999E-2</v>
      </c>
      <c r="J748" s="80">
        <v>6.9428900000000002E-2</v>
      </c>
      <c r="L748" s="83">
        <v>0.99760000000000004</v>
      </c>
      <c r="M748" s="83">
        <v>746.84299999999996</v>
      </c>
      <c r="N748" s="85">
        <v>0.15679399999999999</v>
      </c>
      <c r="O748" s="83">
        <v>746.68600000000004</v>
      </c>
      <c r="P748" s="85">
        <v>0.31358799999999998</v>
      </c>
      <c r="Q748" s="83">
        <v>747</v>
      </c>
      <c r="R748" s="85">
        <v>4.1979700000000002E-4</v>
      </c>
      <c r="S748" s="85">
        <v>3.3529100000000002E-3</v>
      </c>
    </row>
    <row r="749" spans="2:19" x14ac:dyDescent="0.2">
      <c r="B749" s="33"/>
      <c r="C749" s="80">
        <v>0.51670000000000005</v>
      </c>
      <c r="D749" s="80">
        <v>1721</v>
      </c>
      <c r="E749" s="80">
        <v>62</v>
      </c>
      <c r="F749" s="80">
        <v>1659</v>
      </c>
      <c r="G749" s="80">
        <v>124</v>
      </c>
      <c r="H749" s="80">
        <v>1783</v>
      </c>
      <c r="I749" s="80">
        <v>6.9545700000000002E-2</v>
      </c>
      <c r="J749" s="80">
        <v>6.9428900000000002E-2</v>
      </c>
      <c r="L749" s="83">
        <v>0.99760000000000004</v>
      </c>
      <c r="M749" s="83">
        <v>747.84100000000001</v>
      </c>
      <c r="N749" s="85">
        <v>0.15854599999999999</v>
      </c>
      <c r="O749" s="83">
        <v>747.68299999999999</v>
      </c>
      <c r="P749" s="85">
        <v>0.31709100000000001</v>
      </c>
      <c r="Q749" s="83">
        <v>748</v>
      </c>
      <c r="R749" s="85">
        <v>4.2391899999999998E-4</v>
      </c>
      <c r="S749" s="85">
        <v>3.3529100000000002E-3</v>
      </c>
    </row>
    <row r="750" spans="2:19" x14ac:dyDescent="0.2">
      <c r="B750" s="33"/>
      <c r="C750" s="80">
        <v>0.51480000000000004</v>
      </c>
      <c r="D750" s="80">
        <v>1722</v>
      </c>
      <c r="E750" s="80">
        <v>62</v>
      </c>
      <c r="F750" s="80">
        <v>1660</v>
      </c>
      <c r="G750" s="80">
        <v>124</v>
      </c>
      <c r="H750" s="80">
        <v>1784</v>
      </c>
      <c r="I750" s="80">
        <v>6.9506700000000005E-2</v>
      </c>
      <c r="J750" s="80">
        <v>6.9428900000000002E-2</v>
      </c>
      <c r="L750" s="83">
        <v>0.99760000000000004</v>
      </c>
      <c r="M750" s="83">
        <v>748.84</v>
      </c>
      <c r="N750" s="85">
        <v>0.16031200000000001</v>
      </c>
      <c r="O750" s="83">
        <v>748.67899999999997</v>
      </c>
      <c r="P750" s="85">
        <v>0.32062499999999999</v>
      </c>
      <c r="Q750" s="83">
        <v>749</v>
      </c>
      <c r="R750" s="85">
        <v>4.2807099999999997E-4</v>
      </c>
      <c r="S750" s="85">
        <v>3.3529100000000002E-3</v>
      </c>
    </row>
    <row r="751" spans="2:19" x14ac:dyDescent="0.2">
      <c r="B751" s="33"/>
      <c r="C751" s="80">
        <v>0.51390000000000002</v>
      </c>
      <c r="D751" s="80">
        <v>1723</v>
      </c>
      <c r="E751" s="80">
        <v>62</v>
      </c>
      <c r="F751" s="80">
        <v>1661</v>
      </c>
      <c r="G751" s="80">
        <v>124</v>
      </c>
      <c r="H751" s="80">
        <v>1785</v>
      </c>
      <c r="I751" s="80">
        <v>6.9467799999999996E-2</v>
      </c>
      <c r="J751" s="80">
        <v>6.9428900000000002E-2</v>
      </c>
      <c r="L751" s="83">
        <v>0.99750000000000005</v>
      </c>
      <c r="M751" s="83">
        <v>749.83799999999997</v>
      </c>
      <c r="N751" s="85">
        <v>0.16209499999999999</v>
      </c>
      <c r="O751" s="83">
        <v>749.67600000000004</v>
      </c>
      <c r="P751" s="85">
        <v>0.324189</v>
      </c>
      <c r="Q751" s="83">
        <v>750</v>
      </c>
      <c r="R751" s="85">
        <v>4.3225199999999999E-4</v>
      </c>
      <c r="S751" s="85">
        <v>3.6892000000000001E-3</v>
      </c>
    </row>
    <row r="752" spans="2:19" x14ac:dyDescent="0.2">
      <c r="B752" s="33"/>
      <c r="C752" s="80">
        <v>0.51370000000000005</v>
      </c>
      <c r="D752" s="80">
        <v>1724</v>
      </c>
      <c r="E752" s="80">
        <v>62</v>
      </c>
      <c r="F752" s="80">
        <v>1662</v>
      </c>
      <c r="G752" s="80">
        <v>124</v>
      </c>
      <c r="H752" s="80">
        <v>1786</v>
      </c>
      <c r="I752" s="80">
        <v>6.9428900000000002E-2</v>
      </c>
      <c r="J752" s="80">
        <v>6.9428900000000002E-2</v>
      </c>
      <c r="L752" s="83">
        <v>0.99750000000000005</v>
      </c>
      <c r="M752" s="83">
        <v>750.83600000000001</v>
      </c>
      <c r="N752" s="85">
        <v>0.16389200000000001</v>
      </c>
      <c r="O752" s="83">
        <v>750.67200000000003</v>
      </c>
      <c r="P752" s="85">
        <v>0.32778400000000002</v>
      </c>
      <c r="Q752" s="83">
        <v>751</v>
      </c>
      <c r="R752" s="85">
        <v>4.3646400000000001E-4</v>
      </c>
      <c r="S752" s="85">
        <v>3.6892000000000001E-3</v>
      </c>
    </row>
    <row r="753" spans="2:19" x14ac:dyDescent="0.2">
      <c r="B753" s="33"/>
      <c r="C753" s="80">
        <v>0.51100000000000001</v>
      </c>
      <c r="D753" s="80">
        <v>1725</v>
      </c>
      <c r="E753" s="80">
        <v>63</v>
      </c>
      <c r="F753" s="80">
        <v>1662</v>
      </c>
      <c r="G753" s="80">
        <v>126</v>
      </c>
      <c r="H753" s="80">
        <v>1788</v>
      </c>
      <c r="I753" s="80">
        <v>7.0469799999999999E-2</v>
      </c>
      <c r="J753" s="80">
        <v>7.0469799999999999E-2</v>
      </c>
      <c r="L753" s="83">
        <v>0.99750000000000005</v>
      </c>
      <c r="M753" s="83">
        <v>751.83399999999995</v>
      </c>
      <c r="N753" s="85">
        <v>0.16570499999999999</v>
      </c>
      <c r="O753" s="83">
        <v>751.66899999999998</v>
      </c>
      <c r="P753" s="85">
        <v>0.33141100000000001</v>
      </c>
      <c r="Q753" s="83">
        <v>752</v>
      </c>
      <c r="R753" s="85">
        <v>4.4070600000000002E-4</v>
      </c>
      <c r="S753" s="85">
        <v>3.6892000000000001E-3</v>
      </c>
    </row>
    <row r="754" spans="2:19" x14ac:dyDescent="0.2">
      <c r="B754" s="33"/>
      <c r="C754" s="80">
        <v>0.50880000000000003</v>
      </c>
      <c r="D754" s="80">
        <v>1725</v>
      </c>
      <c r="E754" s="80">
        <v>64</v>
      </c>
      <c r="F754" s="80">
        <v>1661</v>
      </c>
      <c r="G754" s="80">
        <v>128</v>
      </c>
      <c r="H754" s="80">
        <v>1789</v>
      </c>
      <c r="I754" s="80">
        <v>7.1548399999999998E-2</v>
      </c>
      <c r="J754" s="80">
        <v>7.1229799999999996E-2</v>
      </c>
      <c r="L754" s="83">
        <v>0.99750000000000005</v>
      </c>
      <c r="M754" s="83">
        <v>752.83199999999999</v>
      </c>
      <c r="N754" s="85">
        <v>0.16753399999999999</v>
      </c>
      <c r="O754" s="83">
        <v>752.66499999999996</v>
      </c>
      <c r="P754" s="85">
        <v>0.33506900000000001</v>
      </c>
      <c r="Q754" s="83">
        <v>753</v>
      </c>
      <c r="R754" s="85">
        <v>4.4497800000000001E-4</v>
      </c>
      <c r="S754" s="85">
        <v>3.6892000000000001E-3</v>
      </c>
    </row>
    <row r="755" spans="2:19" x14ac:dyDescent="0.2">
      <c r="B755" s="33"/>
      <c r="C755" s="80">
        <v>0.50860000000000005</v>
      </c>
      <c r="D755" s="80">
        <v>1726</v>
      </c>
      <c r="E755" s="80">
        <v>64</v>
      </c>
      <c r="F755" s="80">
        <v>1662</v>
      </c>
      <c r="G755" s="80">
        <v>128</v>
      </c>
      <c r="H755" s="80">
        <v>1790</v>
      </c>
      <c r="I755" s="80">
        <v>7.15084E-2</v>
      </c>
      <c r="J755" s="80">
        <v>7.1229799999999996E-2</v>
      </c>
      <c r="L755" s="83">
        <v>0.99750000000000005</v>
      </c>
      <c r="M755" s="83">
        <v>753.83100000000002</v>
      </c>
      <c r="N755" s="85">
        <v>0.169379</v>
      </c>
      <c r="O755" s="83">
        <v>753.66099999999994</v>
      </c>
      <c r="P755" s="85">
        <v>0.338758</v>
      </c>
      <c r="Q755" s="83">
        <v>754</v>
      </c>
      <c r="R755" s="85">
        <v>4.49281E-4</v>
      </c>
      <c r="S755" s="85">
        <v>3.6892000000000001E-3</v>
      </c>
    </row>
    <row r="756" spans="2:19" x14ac:dyDescent="0.2">
      <c r="B756" s="33"/>
      <c r="C756" s="80">
        <v>0.50829999999999997</v>
      </c>
      <c r="D756" s="80">
        <v>1727</v>
      </c>
      <c r="E756" s="80">
        <v>64</v>
      </c>
      <c r="F756" s="80">
        <v>1663</v>
      </c>
      <c r="G756" s="80">
        <v>128</v>
      </c>
      <c r="H756" s="80">
        <v>1791</v>
      </c>
      <c r="I756" s="80">
        <v>7.1468500000000004E-2</v>
      </c>
      <c r="J756" s="80">
        <v>7.1229799999999996E-2</v>
      </c>
      <c r="L756" s="83">
        <v>0.99750000000000005</v>
      </c>
      <c r="M756" s="83">
        <v>754.82899999999995</v>
      </c>
      <c r="N756" s="85">
        <v>0.171239</v>
      </c>
      <c r="O756" s="83">
        <v>754.65800000000002</v>
      </c>
      <c r="P756" s="85">
        <v>0.34247899999999998</v>
      </c>
      <c r="Q756" s="83">
        <v>755</v>
      </c>
      <c r="R756" s="85">
        <v>4.5361400000000002E-4</v>
      </c>
      <c r="S756" s="85">
        <v>3.6892000000000001E-3</v>
      </c>
    </row>
    <row r="757" spans="2:19" x14ac:dyDescent="0.2">
      <c r="B757" s="33"/>
      <c r="C757" s="80">
        <v>0.50690000000000002</v>
      </c>
      <c r="D757" s="80">
        <v>1728</v>
      </c>
      <c r="E757" s="80">
        <v>64</v>
      </c>
      <c r="F757" s="80">
        <v>1664</v>
      </c>
      <c r="G757" s="80">
        <v>128</v>
      </c>
      <c r="H757" s="80">
        <v>1792</v>
      </c>
      <c r="I757" s="80">
        <v>7.1428599999999995E-2</v>
      </c>
      <c r="J757" s="80">
        <v>7.1229799999999996E-2</v>
      </c>
      <c r="L757" s="83">
        <v>0.99750000000000005</v>
      </c>
      <c r="M757" s="83">
        <v>755.827</v>
      </c>
      <c r="N757" s="85">
        <v>0.17311599999999999</v>
      </c>
      <c r="O757" s="83">
        <v>755.654</v>
      </c>
      <c r="P757" s="85">
        <v>0.34623100000000001</v>
      </c>
      <c r="Q757" s="83">
        <v>756</v>
      </c>
      <c r="R757" s="85">
        <v>4.57978E-4</v>
      </c>
      <c r="S757" s="85">
        <v>3.6892000000000001E-3</v>
      </c>
    </row>
    <row r="758" spans="2:19" x14ac:dyDescent="0.2">
      <c r="B758" s="33"/>
      <c r="C758" s="80">
        <v>0.50549999999999995</v>
      </c>
      <c r="D758" s="80">
        <v>1729</v>
      </c>
      <c r="E758" s="80">
        <v>64</v>
      </c>
      <c r="F758" s="80">
        <v>1665</v>
      </c>
      <c r="G758" s="80">
        <v>128</v>
      </c>
      <c r="H758" s="80">
        <v>1793</v>
      </c>
      <c r="I758" s="80">
        <v>7.1388699999999999E-2</v>
      </c>
      <c r="J758" s="80">
        <v>7.1229799999999996E-2</v>
      </c>
      <c r="L758" s="83">
        <v>0.99750000000000005</v>
      </c>
      <c r="M758" s="83">
        <v>756.82500000000005</v>
      </c>
      <c r="N758" s="85">
        <v>0.175008</v>
      </c>
      <c r="O758" s="83">
        <v>756.65</v>
      </c>
      <c r="P758" s="85">
        <v>0.35001599999999999</v>
      </c>
      <c r="Q758" s="83">
        <v>757</v>
      </c>
      <c r="R758" s="85">
        <v>4.6237300000000003E-4</v>
      </c>
      <c r="S758" s="85">
        <v>3.6892000000000001E-3</v>
      </c>
    </row>
    <row r="759" spans="2:19" x14ac:dyDescent="0.2">
      <c r="B759" s="33"/>
      <c r="C759" s="80">
        <v>0.50539999999999996</v>
      </c>
      <c r="D759" s="80">
        <v>1730</v>
      </c>
      <c r="E759" s="80">
        <v>64</v>
      </c>
      <c r="F759" s="80">
        <v>1666</v>
      </c>
      <c r="G759" s="80">
        <v>128</v>
      </c>
      <c r="H759" s="80">
        <v>1794</v>
      </c>
      <c r="I759" s="80">
        <v>7.1348900000000007E-2</v>
      </c>
      <c r="J759" s="80">
        <v>7.1229799999999996E-2</v>
      </c>
      <c r="L759" s="83">
        <v>0.99750000000000005</v>
      </c>
      <c r="M759" s="83">
        <v>757.82299999999998</v>
      </c>
      <c r="N759" s="85">
        <v>0.17691699999999999</v>
      </c>
      <c r="O759" s="83">
        <v>757.64599999999996</v>
      </c>
      <c r="P759" s="85">
        <v>0.35383300000000001</v>
      </c>
      <c r="Q759" s="83">
        <v>758</v>
      </c>
      <c r="R759" s="85">
        <v>4.66799E-4</v>
      </c>
      <c r="S759" s="85">
        <v>3.6892000000000001E-3</v>
      </c>
    </row>
    <row r="760" spans="2:19" x14ac:dyDescent="0.2">
      <c r="B760" s="33"/>
      <c r="C760" s="80">
        <v>0.50419999999999998</v>
      </c>
      <c r="D760" s="80">
        <v>1731</v>
      </c>
      <c r="E760" s="80">
        <v>64</v>
      </c>
      <c r="F760" s="80">
        <v>1667</v>
      </c>
      <c r="G760" s="80">
        <v>128</v>
      </c>
      <c r="H760" s="80">
        <v>1795</v>
      </c>
      <c r="I760" s="80">
        <v>7.1309200000000003E-2</v>
      </c>
      <c r="J760" s="80">
        <v>7.1229799999999996E-2</v>
      </c>
      <c r="L760" s="83">
        <v>0.99739999999999995</v>
      </c>
      <c r="M760" s="83">
        <v>758.82100000000003</v>
      </c>
      <c r="N760" s="85">
        <v>0.178841</v>
      </c>
      <c r="O760" s="83">
        <v>758.64200000000005</v>
      </c>
      <c r="P760" s="85">
        <v>0.35768299999999997</v>
      </c>
      <c r="Q760" s="83">
        <v>759</v>
      </c>
      <c r="R760" s="85">
        <v>4.7125599999999998E-4</v>
      </c>
      <c r="S760" s="85">
        <v>3.9646799999999999E-3</v>
      </c>
    </row>
    <row r="761" spans="2:19" x14ac:dyDescent="0.2">
      <c r="B761" s="33"/>
      <c r="C761" s="80">
        <v>0.49869999999999998</v>
      </c>
      <c r="D761" s="80">
        <v>1733</v>
      </c>
      <c r="E761" s="80">
        <v>64</v>
      </c>
      <c r="F761" s="80">
        <v>1669</v>
      </c>
      <c r="G761" s="80">
        <v>128</v>
      </c>
      <c r="H761" s="80">
        <v>1797</v>
      </c>
      <c r="I761" s="80">
        <v>7.1229799999999996E-2</v>
      </c>
      <c r="J761" s="80">
        <v>7.1229799999999996E-2</v>
      </c>
      <c r="L761" s="83">
        <v>0.99739999999999995</v>
      </c>
      <c r="M761" s="83">
        <v>759.81899999999996</v>
      </c>
      <c r="N761" s="85">
        <v>0.180783</v>
      </c>
      <c r="O761" s="83">
        <v>759.63800000000003</v>
      </c>
      <c r="P761" s="85">
        <v>0.36156500000000003</v>
      </c>
      <c r="Q761" s="83">
        <v>760</v>
      </c>
      <c r="R761" s="85">
        <v>4.75744E-4</v>
      </c>
      <c r="S761" s="85">
        <v>3.9646799999999999E-3</v>
      </c>
    </row>
    <row r="762" spans="2:19" x14ac:dyDescent="0.2">
      <c r="B762" s="33"/>
      <c r="C762" s="80">
        <v>0.49580000000000002</v>
      </c>
      <c r="D762" s="80">
        <v>1734</v>
      </c>
      <c r="E762" s="80">
        <v>65</v>
      </c>
      <c r="F762" s="80">
        <v>1669</v>
      </c>
      <c r="G762" s="80">
        <v>130</v>
      </c>
      <c r="H762" s="80">
        <v>1799</v>
      </c>
      <c r="I762" s="80">
        <v>7.2262400000000004E-2</v>
      </c>
      <c r="J762" s="80">
        <v>7.2262400000000004E-2</v>
      </c>
      <c r="L762" s="83">
        <v>0.99739999999999995</v>
      </c>
      <c r="M762" s="83">
        <v>760.81700000000001</v>
      </c>
      <c r="N762" s="85">
        <v>0.18274000000000001</v>
      </c>
      <c r="O762" s="83">
        <v>760.63499999999999</v>
      </c>
      <c r="P762" s="85">
        <v>0.36548000000000003</v>
      </c>
      <c r="Q762" s="83">
        <v>761</v>
      </c>
      <c r="R762" s="85">
        <v>4.8026299999999998E-4</v>
      </c>
      <c r="S762" s="85">
        <v>3.9646799999999999E-3</v>
      </c>
    </row>
    <row r="763" spans="2:19" x14ac:dyDescent="0.2">
      <c r="B763" s="33"/>
      <c r="C763" s="80">
        <v>0.49540000000000001</v>
      </c>
      <c r="D763" s="80">
        <v>1734</v>
      </c>
      <c r="E763" s="80">
        <v>66</v>
      </c>
      <c r="F763" s="80">
        <v>1668</v>
      </c>
      <c r="G763" s="80">
        <v>132</v>
      </c>
      <c r="H763" s="80">
        <v>1800</v>
      </c>
      <c r="I763" s="80">
        <v>7.3333300000000004E-2</v>
      </c>
      <c r="J763" s="80">
        <v>7.3333300000000004E-2</v>
      </c>
      <c r="L763" s="83">
        <v>0.99739999999999995</v>
      </c>
      <c r="M763" s="83">
        <v>761.81500000000005</v>
      </c>
      <c r="N763" s="85">
        <v>0.18471399999999999</v>
      </c>
      <c r="O763" s="83">
        <v>761.63099999999997</v>
      </c>
      <c r="P763" s="85">
        <v>0.36942799999999998</v>
      </c>
      <c r="Q763" s="83">
        <v>762</v>
      </c>
      <c r="R763" s="85">
        <v>4.8481400000000002E-4</v>
      </c>
      <c r="S763" s="85">
        <v>3.9646799999999999E-3</v>
      </c>
    </row>
    <row r="764" spans="2:19" x14ac:dyDescent="0.2">
      <c r="B764" s="33"/>
      <c r="C764" s="80">
        <v>0.49469999999999997</v>
      </c>
      <c r="D764" s="80">
        <v>1734</v>
      </c>
      <c r="E764" s="80">
        <v>67</v>
      </c>
      <c r="F764" s="80">
        <v>1667</v>
      </c>
      <c r="G764" s="80">
        <v>134</v>
      </c>
      <c r="H764" s="80">
        <v>1801</v>
      </c>
      <c r="I764" s="80">
        <v>7.44031E-2</v>
      </c>
      <c r="J764" s="80">
        <v>7.44031E-2</v>
      </c>
      <c r="L764" s="83">
        <v>0.99739999999999995</v>
      </c>
      <c r="M764" s="83">
        <v>762.81299999999999</v>
      </c>
      <c r="N764" s="85">
        <v>0.18670500000000001</v>
      </c>
      <c r="O764" s="83">
        <v>762.62699999999995</v>
      </c>
      <c r="P764" s="85">
        <v>0.37341000000000002</v>
      </c>
      <c r="Q764" s="83">
        <v>763</v>
      </c>
      <c r="R764" s="85">
        <v>4.8939700000000003E-4</v>
      </c>
      <c r="S764" s="85">
        <v>3.9646799999999999E-3</v>
      </c>
    </row>
    <row r="765" spans="2:19" x14ac:dyDescent="0.2">
      <c r="B765" s="33"/>
      <c r="C765" s="80">
        <v>0.49419999999999997</v>
      </c>
      <c r="D765" s="80">
        <v>1734</v>
      </c>
      <c r="E765" s="80">
        <v>68</v>
      </c>
      <c r="F765" s="80">
        <v>1666</v>
      </c>
      <c r="G765" s="80">
        <v>136</v>
      </c>
      <c r="H765" s="80">
        <v>1802</v>
      </c>
      <c r="I765" s="80">
        <v>7.5471700000000003E-2</v>
      </c>
      <c r="J765" s="80">
        <v>7.5096599999999999E-2</v>
      </c>
      <c r="L765" s="83">
        <v>0.99739999999999995</v>
      </c>
      <c r="M765" s="83">
        <v>763.81100000000004</v>
      </c>
      <c r="N765" s="85">
        <v>0.18871199999999999</v>
      </c>
      <c r="O765" s="83">
        <v>763.62300000000005</v>
      </c>
      <c r="P765" s="85">
        <v>0.37742399999999998</v>
      </c>
      <c r="Q765" s="83">
        <v>764</v>
      </c>
      <c r="R765" s="85">
        <v>4.9401100000000004E-4</v>
      </c>
      <c r="S765" s="85">
        <v>3.9646799999999999E-3</v>
      </c>
    </row>
    <row r="766" spans="2:19" x14ac:dyDescent="0.2">
      <c r="B766" s="33"/>
      <c r="C766" s="80">
        <v>0.49220000000000003</v>
      </c>
      <c r="D766" s="80">
        <v>1735</v>
      </c>
      <c r="E766" s="80">
        <v>68</v>
      </c>
      <c r="F766" s="80">
        <v>1667</v>
      </c>
      <c r="G766" s="80">
        <v>136</v>
      </c>
      <c r="H766" s="80">
        <v>1803</v>
      </c>
      <c r="I766" s="80">
        <v>7.5429800000000005E-2</v>
      </c>
      <c r="J766" s="80">
        <v>7.5096599999999999E-2</v>
      </c>
      <c r="L766" s="83">
        <v>0.99739999999999995</v>
      </c>
      <c r="M766" s="83">
        <v>764.80899999999997</v>
      </c>
      <c r="N766" s="85">
        <v>0.19073599999999999</v>
      </c>
      <c r="O766" s="83">
        <v>764.61900000000003</v>
      </c>
      <c r="P766" s="85">
        <v>0.38147300000000001</v>
      </c>
      <c r="Q766" s="83">
        <v>765</v>
      </c>
      <c r="R766" s="85">
        <v>4.9865700000000001E-4</v>
      </c>
      <c r="S766" s="85">
        <v>3.9646799999999999E-3</v>
      </c>
    </row>
    <row r="767" spans="2:19" x14ac:dyDescent="0.2">
      <c r="B767" s="33"/>
      <c r="C767" s="80">
        <v>0.49149999999999999</v>
      </c>
      <c r="D767" s="80">
        <v>1736</v>
      </c>
      <c r="E767" s="80">
        <v>68</v>
      </c>
      <c r="F767" s="80">
        <v>1668</v>
      </c>
      <c r="G767" s="80">
        <v>136</v>
      </c>
      <c r="H767" s="80">
        <v>1804</v>
      </c>
      <c r="I767" s="80">
        <v>7.5387999999999997E-2</v>
      </c>
      <c r="J767" s="80">
        <v>7.5096599999999999E-2</v>
      </c>
      <c r="L767" s="83">
        <v>0.99739999999999995</v>
      </c>
      <c r="M767" s="83">
        <v>765.80700000000002</v>
      </c>
      <c r="N767" s="85">
        <v>0.192777</v>
      </c>
      <c r="O767" s="83">
        <v>765.61400000000003</v>
      </c>
      <c r="P767" s="85">
        <v>0.38555499999999998</v>
      </c>
      <c r="Q767" s="83">
        <v>766</v>
      </c>
      <c r="R767" s="85">
        <v>5.0333500000000005E-4</v>
      </c>
      <c r="S767" s="85">
        <v>3.9646799999999999E-3</v>
      </c>
    </row>
    <row r="768" spans="2:19" x14ac:dyDescent="0.2">
      <c r="B768" s="33"/>
      <c r="C768" s="80">
        <v>0.49109999999999998</v>
      </c>
      <c r="D768" s="80">
        <v>1737</v>
      </c>
      <c r="E768" s="80">
        <v>68</v>
      </c>
      <c r="F768" s="80">
        <v>1669</v>
      </c>
      <c r="G768" s="80">
        <v>136</v>
      </c>
      <c r="H768" s="80">
        <v>1805</v>
      </c>
      <c r="I768" s="80">
        <v>7.5346300000000005E-2</v>
      </c>
      <c r="J768" s="80">
        <v>7.5096599999999999E-2</v>
      </c>
      <c r="L768" s="83">
        <v>0.99729999999999996</v>
      </c>
      <c r="M768" s="83">
        <v>766.80499999999995</v>
      </c>
      <c r="N768" s="85">
        <v>0.19483600000000001</v>
      </c>
      <c r="O768" s="83">
        <v>766.61</v>
      </c>
      <c r="P768" s="85">
        <v>0.38967099999999999</v>
      </c>
      <c r="Q768" s="83">
        <v>767</v>
      </c>
      <c r="R768" s="85">
        <v>5.0804599999999995E-4</v>
      </c>
      <c r="S768" s="85">
        <v>4.2367799999999999E-3</v>
      </c>
    </row>
    <row r="769" spans="2:19" x14ac:dyDescent="0.2">
      <c r="B769" s="33"/>
      <c r="C769" s="80">
        <v>0.49059999999999998</v>
      </c>
      <c r="D769" s="80">
        <v>1738</v>
      </c>
      <c r="E769" s="80">
        <v>68</v>
      </c>
      <c r="F769" s="80">
        <v>1670</v>
      </c>
      <c r="G769" s="80">
        <v>136</v>
      </c>
      <c r="H769" s="80">
        <v>1806</v>
      </c>
      <c r="I769" s="80">
        <v>7.5304499999999996E-2</v>
      </c>
      <c r="J769" s="80">
        <v>7.5096599999999999E-2</v>
      </c>
      <c r="L769" s="83">
        <v>0.99729999999999996</v>
      </c>
      <c r="M769" s="83">
        <v>767.803</v>
      </c>
      <c r="N769" s="85">
        <v>0.196911</v>
      </c>
      <c r="O769" s="83">
        <v>767.60599999999999</v>
      </c>
      <c r="P769" s="85">
        <v>0.39382200000000001</v>
      </c>
      <c r="Q769" s="83">
        <v>768</v>
      </c>
      <c r="R769" s="85">
        <v>5.1278800000000002E-4</v>
      </c>
      <c r="S769" s="85">
        <v>4.2367799999999999E-3</v>
      </c>
    </row>
    <row r="770" spans="2:19" x14ac:dyDescent="0.2">
      <c r="B770" s="33"/>
      <c r="C770" s="80">
        <v>0.48930000000000001</v>
      </c>
      <c r="D770" s="80">
        <v>1739</v>
      </c>
      <c r="E770" s="80">
        <v>68</v>
      </c>
      <c r="F770" s="80">
        <v>1671</v>
      </c>
      <c r="G770" s="80">
        <v>136</v>
      </c>
      <c r="H770" s="80">
        <v>1807</v>
      </c>
      <c r="I770" s="80">
        <v>7.5262899999999994E-2</v>
      </c>
      <c r="J770" s="80">
        <v>7.5096599999999999E-2</v>
      </c>
      <c r="L770" s="83">
        <v>0.99729999999999996</v>
      </c>
      <c r="M770" s="83">
        <v>768.80100000000004</v>
      </c>
      <c r="N770" s="85">
        <v>0.19900300000000001</v>
      </c>
      <c r="O770" s="83">
        <v>768.60199999999998</v>
      </c>
      <c r="P770" s="85">
        <v>0.39800600000000003</v>
      </c>
      <c r="Q770" s="83">
        <v>769</v>
      </c>
      <c r="R770" s="85">
        <v>5.1756399999999998E-4</v>
      </c>
      <c r="S770" s="85">
        <v>4.2367799999999999E-3</v>
      </c>
    </row>
    <row r="771" spans="2:19" x14ac:dyDescent="0.2">
      <c r="B771" s="33"/>
      <c r="C771" s="80">
        <v>0.48680000000000001</v>
      </c>
      <c r="D771" s="80">
        <v>1740</v>
      </c>
      <c r="E771" s="80">
        <v>68</v>
      </c>
      <c r="F771" s="80">
        <v>1672</v>
      </c>
      <c r="G771" s="80">
        <v>136</v>
      </c>
      <c r="H771" s="80">
        <v>1808</v>
      </c>
      <c r="I771" s="80">
        <v>7.5221200000000002E-2</v>
      </c>
      <c r="J771" s="80">
        <v>7.5096599999999999E-2</v>
      </c>
      <c r="L771" s="83">
        <v>0.99729999999999996</v>
      </c>
      <c r="M771" s="83">
        <v>769.79899999999998</v>
      </c>
      <c r="N771" s="85">
        <v>0.20111299999999999</v>
      </c>
      <c r="O771" s="83">
        <v>769.59799999999996</v>
      </c>
      <c r="P771" s="85">
        <v>0.40222599999999997</v>
      </c>
      <c r="Q771" s="83">
        <v>770</v>
      </c>
      <c r="R771" s="85">
        <v>5.2237099999999999E-4</v>
      </c>
      <c r="S771" s="85">
        <v>4.2367799999999999E-3</v>
      </c>
    </row>
    <row r="772" spans="2:19" x14ac:dyDescent="0.2">
      <c r="B772" s="33"/>
      <c r="C772" s="80">
        <v>0.4839</v>
      </c>
      <c r="D772" s="80">
        <v>1741</v>
      </c>
      <c r="E772" s="80">
        <v>68</v>
      </c>
      <c r="F772" s="80">
        <v>1673</v>
      </c>
      <c r="G772" s="80">
        <v>136</v>
      </c>
      <c r="H772" s="80">
        <v>1809</v>
      </c>
      <c r="I772" s="80">
        <v>7.5179700000000002E-2</v>
      </c>
      <c r="J772" s="80">
        <v>7.5096599999999999E-2</v>
      </c>
      <c r="L772" s="83">
        <v>0.99729999999999996</v>
      </c>
      <c r="M772" s="83">
        <v>770.79700000000003</v>
      </c>
      <c r="N772" s="85">
        <v>0.20324</v>
      </c>
      <c r="O772" s="83">
        <v>770.59400000000005</v>
      </c>
      <c r="P772" s="85">
        <v>0.40648000000000001</v>
      </c>
      <c r="Q772" s="83">
        <v>771</v>
      </c>
      <c r="R772" s="85">
        <v>5.2721099999999998E-4</v>
      </c>
      <c r="S772" s="85">
        <v>4.2367799999999999E-3</v>
      </c>
    </row>
    <row r="773" spans="2:19" x14ac:dyDescent="0.2">
      <c r="B773" s="33"/>
      <c r="C773" s="80">
        <v>0.48220000000000002</v>
      </c>
      <c r="D773" s="80">
        <v>1742</v>
      </c>
      <c r="E773" s="80">
        <v>68</v>
      </c>
      <c r="F773" s="80">
        <v>1674</v>
      </c>
      <c r="G773" s="80">
        <v>136</v>
      </c>
      <c r="H773" s="80">
        <v>1810</v>
      </c>
      <c r="I773" s="80">
        <v>7.5138099999999999E-2</v>
      </c>
      <c r="J773" s="80">
        <v>7.5096599999999999E-2</v>
      </c>
      <c r="L773" s="83">
        <v>0.99729999999999996</v>
      </c>
      <c r="M773" s="83">
        <v>771.79499999999996</v>
      </c>
      <c r="N773" s="85">
        <v>0.20538500000000001</v>
      </c>
      <c r="O773" s="83">
        <v>771.58900000000006</v>
      </c>
      <c r="P773" s="85">
        <v>0.410769</v>
      </c>
      <c r="Q773" s="83">
        <v>772</v>
      </c>
      <c r="R773" s="85">
        <v>5.3208400000000005E-4</v>
      </c>
      <c r="S773" s="85">
        <v>4.2367799999999999E-3</v>
      </c>
    </row>
    <row r="774" spans="2:19" x14ac:dyDescent="0.2">
      <c r="B774" s="33"/>
      <c r="C774" s="80">
        <v>0.48149999999999998</v>
      </c>
      <c r="D774" s="80">
        <v>1743</v>
      </c>
      <c r="E774" s="80">
        <v>68</v>
      </c>
      <c r="F774" s="80">
        <v>1675</v>
      </c>
      <c r="G774" s="80">
        <v>136</v>
      </c>
      <c r="H774" s="80">
        <v>1811</v>
      </c>
      <c r="I774" s="80">
        <v>7.5096599999999999E-2</v>
      </c>
      <c r="J774" s="80">
        <v>7.5096599999999999E-2</v>
      </c>
      <c r="L774" s="83">
        <v>0.99729999999999996</v>
      </c>
      <c r="M774" s="83">
        <v>772.79200000000003</v>
      </c>
      <c r="N774" s="85">
        <v>0.20754700000000001</v>
      </c>
      <c r="O774" s="83">
        <v>772.58500000000004</v>
      </c>
      <c r="P774" s="85">
        <v>0.41509400000000002</v>
      </c>
      <c r="Q774" s="83">
        <v>773</v>
      </c>
      <c r="R774" s="85">
        <v>5.3698999999999999E-4</v>
      </c>
      <c r="S774" s="85">
        <v>4.2367799999999999E-3</v>
      </c>
    </row>
    <row r="775" spans="2:19" x14ac:dyDescent="0.2">
      <c r="B775" s="33"/>
      <c r="C775" s="80">
        <v>0.4783</v>
      </c>
      <c r="D775" s="80">
        <v>1743</v>
      </c>
      <c r="E775" s="80">
        <v>69</v>
      </c>
      <c r="F775" s="80">
        <v>1674</v>
      </c>
      <c r="G775" s="80">
        <v>138</v>
      </c>
      <c r="H775" s="80">
        <v>1812</v>
      </c>
      <c r="I775" s="80">
        <v>7.6158900000000002E-2</v>
      </c>
      <c r="J775" s="80">
        <v>7.56164E-2</v>
      </c>
      <c r="L775" s="83">
        <v>0.99729999999999996</v>
      </c>
      <c r="M775" s="83">
        <v>773.79</v>
      </c>
      <c r="N775" s="85">
        <v>0.209727</v>
      </c>
      <c r="O775" s="83">
        <v>773.58100000000002</v>
      </c>
      <c r="P775" s="85">
        <v>0.41945300000000002</v>
      </c>
      <c r="Q775" s="83">
        <v>774</v>
      </c>
      <c r="R775" s="85">
        <v>5.4192900000000002E-4</v>
      </c>
      <c r="S775" s="85">
        <v>4.2367799999999999E-3</v>
      </c>
    </row>
    <row r="776" spans="2:19" x14ac:dyDescent="0.2">
      <c r="B776" s="33"/>
      <c r="C776" s="80">
        <v>0.47789999999999999</v>
      </c>
      <c r="D776" s="80">
        <v>1744</v>
      </c>
      <c r="E776" s="80">
        <v>69</v>
      </c>
      <c r="F776" s="80">
        <v>1675</v>
      </c>
      <c r="G776" s="80">
        <v>138</v>
      </c>
      <c r="H776" s="80">
        <v>1813</v>
      </c>
      <c r="I776" s="80">
        <v>7.6116900000000001E-2</v>
      </c>
      <c r="J776" s="80">
        <v>7.56164E-2</v>
      </c>
      <c r="L776" s="83">
        <v>0.99719999999999998</v>
      </c>
      <c r="M776" s="83">
        <v>774.78800000000001</v>
      </c>
      <c r="N776" s="85">
        <v>0.211924</v>
      </c>
      <c r="O776" s="83">
        <v>774.57600000000002</v>
      </c>
      <c r="P776" s="85">
        <v>0.42384899999999998</v>
      </c>
      <c r="Q776" s="83">
        <v>775</v>
      </c>
      <c r="R776" s="85">
        <v>5.4690200000000004E-4</v>
      </c>
      <c r="S776" s="85">
        <v>4.46723E-3</v>
      </c>
    </row>
    <row r="777" spans="2:19" x14ac:dyDescent="0.2">
      <c r="B777" s="33"/>
      <c r="C777" s="80">
        <v>0.47660000000000002</v>
      </c>
      <c r="D777" s="80">
        <v>1745</v>
      </c>
      <c r="E777" s="80">
        <v>69</v>
      </c>
      <c r="F777" s="80">
        <v>1676</v>
      </c>
      <c r="G777" s="80">
        <v>138</v>
      </c>
      <c r="H777" s="80">
        <v>1814</v>
      </c>
      <c r="I777" s="80">
        <v>7.6075000000000004E-2</v>
      </c>
      <c r="J777" s="80">
        <v>7.56164E-2</v>
      </c>
      <c r="L777" s="83">
        <v>0.99719999999999998</v>
      </c>
      <c r="M777" s="83">
        <v>775.78599999999994</v>
      </c>
      <c r="N777" s="85">
        <v>0.21414</v>
      </c>
      <c r="O777" s="83">
        <v>775.572</v>
      </c>
      <c r="P777" s="85">
        <v>0.42827999999999999</v>
      </c>
      <c r="Q777" s="83">
        <v>776</v>
      </c>
      <c r="R777" s="85">
        <v>5.5190700000000003E-4</v>
      </c>
      <c r="S777" s="85">
        <v>4.46723E-3</v>
      </c>
    </row>
    <row r="778" spans="2:19" x14ac:dyDescent="0.2">
      <c r="B778" s="33"/>
      <c r="C778" s="80">
        <v>0.47589999999999999</v>
      </c>
      <c r="D778" s="80">
        <v>1746</v>
      </c>
      <c r="E778" s="80">
        <v>69</v>
      </c>
      <c r="F778" s="80">
        <v>1677</v>
      </c>
      <c r="G778" s="80">
        <v>138</v>
      </c>
      <c r="H778" s="80">
        <v>1815</v>
      </c>
      <c r="I778" s="80">
        <v>7.6033100000000006E-2</v>
      </c>
      <c r="J778" s="80">
        <v>7.56164E-2</v>
      </c>
      <c r="L778" s="83">
        <v>0.99719999999999998</v>
      </c>
      <c r="M778" s="83">
        <v>776.78399999999999</v>
      </c>
      <c r="N778" s="85">
        <v>0.21637400000000001</v>
      </c>
      <c r="O778" s="83">
        <v>776.56700000000001</v>
      </c>
      <c r="P778" s="85">
        <v>0.43274699999999999</v>
      </c>
      <c r="Q778" s="83">
        <v>777</v>
      </c>
      <c r="R778" s="85">
        <v>5.56946E-4</v>
      </c>
      <c r="S778" s="85">
        <v>4.46723E-3</v>
      </c>
    </row>
    <row r="779" spans="2:19" x14ac:dyDescent="0.2">
      <c r="B779" s="33"/>
      <c r="C779" s="80">
        <v>0.47439999999999999</v>
      </c>
      <c r="D779" s="80">
        <v>1747</v>
      </c>
      <c r="E779" s="80">
        <v>69</v>
      </c>
      <c r="F779" s="80">
        <v>1678</v>
      </c>
      <c r="G779" s="80">
        <v>138</v>
      </c>
      <c r="H779" s="80">
        <v>1816</v>
      </c>
      <c r="I779" s="80">
        <v>7.5991199999999995E-2</v>
      </c>
      <c r="J779" s="80">
        <v>7.56164E-2</v>
      </c>
      <c r="L779" s="83">
        <v>0.99719999999999998</v>
      </c>
      <c r="M779" s="83">
        <v>777.78099999999995</v>
      </c>
      <c r="N779" s="85">
        <v>0.21862500000000001</v>
      </c>
      <c r="O779" s="83">
        <v>777.56299999999999</v>
      </c>
      <c r="P779" s="85">
        <v>0.437251</v>
      </c>
      <c r="Q779" s="83">
        <v>778</v>
      </c>
      <c r="R779" s="85">
        <v>5.6201899999999997E-4</v>
      </c>
      <c r="S779" s="85">
        <v>4.46723E-3</v>
      </c>
    </row>
    <row r="780" spans="2:19" x14ac:dyDescent="0.2">
      <c r="B780" s="33"/>
      <c r="C780" s="80">
        <v>0.47410000000000002</v>
      </c>
      <c r="D780" s="80">
        <v>1749</v>
      </c>
      <c r="E780" s="80">
        <v>69</v>
      </c>
      <c r="F780" s="80">
        <v>1680</v>
      </c>
      <c r="G780" s="80">
        <v>138</v>
      </c>
      <c r="H780" s="80">
        <v>1818</v>
      </c>
      <c r="I780" s="80">
        <v>7.5907600000000006E-2</v>
      </c>
      <c r="J780" s="80">
        <v>7.56164E-2</v>
      </c>
      <c r="L780" s="83">
        <v>0.99719999999999998</v>
      </c>
      <c r="M780" s="83">
        <v>778.779</v>
      </c>
      <c r="N780" s="85">
        <v>0.22089500000000001</v>
      </c>
      <c r="O780" s="83">
        <v>778.55799999999999</v>
      </c>
      <c r="P780" s="85">
        <v>0.44179099999999999</v>
      </c>
      <c r="Q780" s="83">
        <v>779</v>
      </c>
      <c r="R780" s="85">
        <v>5.6712500000000003E-4</v>
      </c>
      <c r="S780" s="85">
        <v>4.46723E-3</v>
      </c>
    </row>
    <row r="781" spans="2:19" x14ac:dyDescent="0.2">
      <c r="B781" s="33"/>
      <c r="C781" s="80">
        <v>0.4733</v>
      </c>
      <c r="D781" s="80">
        <v>1750</v>
      </c>
      <c r="E781" s="80">
        <v>69</v>
      </c>
      <c r="F781" s="80">
        <v>1681</v>
      </c>
      <c r="G781" s="80">
        <v>138</v>
      </c>
      <c r="H781" s="80">
        <v>1819</v>
      </c>
      <c r="I781" s="80">
        <v>7.58659E-2</v>
      </c>
      <c r="J781" s="80">
        <v>7.56164E-2</v>
      </c>
      <c r="L781" s="83">
        <v>0.99709999999999999</v>
      </c>
      <c r="M781" s="83">
        <v>779.77700000000004</v>
      </c>
      <c r="N781" s="85">
        <v>0.22318399999999999</v>
      </c>
      <c r="O781" s="83">
        <v>779.55399999999997</v>
      </c>
      <c r="P781" s="85">
        <v>0.44636700000000001</v>
      </c>
      <c r="Q781" s="83">
        <v>780</v>
      </c>
      <c r="R781" s="85">
        <v>5.7226599999999999E-4</v>
      </c>
      <c r="S781" s="85">
        <v>4.6503300000000003E-3</v>
      </c>
    </row>
    <row r="782" spans="2:19" x14ac:dyDescent="0.2">
      <c r="B782" s="33"/>
      <c r="C782" s="80">
        <v>0.47299999999999998</v>
      </c>
      <c r="D782" s="80">
        <v>1751</v>
      </c>
      <c r="E782" s="80">
        <v>69</v>
      </c>
      <c r="F782" s="80">
        <v>1682</v>
      </c>
      <c r="G782" s="80">
        <v>138</v>
      </c>
      <c r="H782" s="80">
        <v>1820</v>
      </c>
      <c r="I782" s="80">
        <v>7.5824199999999994E-2</v>
      </c>
      <c r="J782" s="80">
        <v>7.56164E-2</v>
      </c>
      <c r="L782" s="83">
        <v>0.99709999999999999</v>
      </c>
      <c r="M782" s="83">
        <v>780.77499999999998</v>
      </c>
      <c r="N782" s="85">
        <v>0.22549</v>
      </c>
      <c r="O782" s="83">
        <v>780.54899999999998</v>
      </c>
      <c r="P782" s="85">
        <v>0.45097999999999999</v>
      </c>
      <c r="Q782" s="83">
        <v>781</v>
      </c>
      <c r="R782" s="85">
        <v>5.7744000000000003E-4</v>
      </c>
      <c r="S782" s="85">
        <v>4.6503300000000003E-3</v>
      </c>
    </row>
    <row r="783" spans="2:19" x14ac:dyDescent="0.2">
      <c r="B783" s="33"/>
      <c r="C783" s="80">
        <v>0.47089999999999999</v>
      </c>
      <c r="D783" s="80">
        <v>1752</v>
      </c>
      <c r="E783" s="80">
        <v>69</v>
      </c>
      <c r="F783" s="80">
        <v>1683</v>
      </c>
      <c r="G783" s="80">
        <v>138</v>
      </c>
      <c r="H783" s="80">
        <v>1821</v>
      </c>
      <c r="I783" s="80">
        <v>7.5782500000000003E-2</v>
      </c>
      <c r="J783" s="80">
        <v>7.56164E-2</v>
      </c>
      <c r="L783" s="83">
        <v>0.99709999999999999</v>
      </c>
      <c r="M783" s="83">
        <v>781.77200000000005</v>
      </c>
      <c r="N783" s="85">
        <v>0.22781499999999999</v>
      </c>
      <c r="O783" s="83">
        <v>781.54399999999998</v>
      </c>
      <c r="P783" s="85">
        <v>0.45563100000000001</v>
      </c>
      <c r="Q783" s="83">
        <v>782</v>
      </c>
      <c r="R783" s="85">
        <v>5.8264799999999996E-4</v>
      </c>
      <c r="S783" s="85">
        <v>4.6503300000000003E-3</v>
      </c>
    </row>
    <row r="784" spans="2:19" x14ac:dyDescent="0.2">
      <c r="B784" s="33"/>
      <c r="C784" s="80">
        <v>0.47060000000000002</v>
      </c>
      <c r="D784" s="80">
        <v>1753</v>
      </c>
      <c r="E784" s="80">
        <v>69</v>
      </c>
      <c r="F784" s="80">
        <v>1684</v>
      </c>
      <c r="G784" s="80">
        <v>138</v>
      </c>
      <c r="H784" s="80">
        <v>1822</v>
      </c>
      <c r="I784" s="80">
        <v>7.57409E-2</v>
      </c>
      <c r="J784" s="80">
        <v>7.56164E-2</v>
      </c>
      <c r="L784" s="83">
        <v>0.99709999999999999</v>
      </c>
      <c r="M784" s="83">
        <v>782.77</v>
      </c>
      <c r="N784" s="85">
        <v>0.230159</v>
      </c>
      <c r="O784" s="83">
        <v>782.54</v>
      </c>
      <c r="P784" s="85">
        <v>0.460318</v>
      </c>
      <c r="Q784" s="83">
        <v>783</v>
      </c>
      <c r="R784" s="85">
        <v>5.87891E-4</v>
      </c>
      <c r="S784" s="85">
        <v>4.6503300000000003E-3</v>
      </c>
    </row>
    <row r="785" spans="2:19" x14ac:dyDescent="0.2">
      <c r="B785" s="33"/>
      <c r="C785" s="80">
        <v>0.47020000000000001</v>
      </c>
      <c r="D785" s="80">
        <v>1754</v>
      </c>
      <c r="E785" s="80">
        <v>69</v>
      </c>
      <c r="F785" s="80">
        <v>1685</v>
      </c>
      <c r="G785" s="80">
        <v>138</v>
      </c>
      <c r="H785" s="80">
        <v>1823</v>
      </c>
      <c r="I785" s="80">
        <v>7.56994E-2</v>
      </c>
      <c r="J785" s="80">
        <v>7.56164E-2</v>
      </c>
      <c r="L785" s="83">
        <v>0.99709999999999999</v>
      </c>
      <c r="M785" s="83">
        <v>783.76700000000005</v>
      </c>
      <c r="N785" s="85">
        <v>0.23252200000000001</v>
      </c>
      <c r="O785" s="83">
        <v>783.53499999999997</v>
      </c>
      <c r="P785" s="85">
        <v>0.46504299999999998</v>
      </c>
      <c r="Q785" s="83">
        <v>784</v>
      </c>
      <c r="R785" s="85">
        <v>5.9316800000000004E-4</v>
      </c>
      <c r="S785" s="85">
        <v>4.6503300000000003E-3</v>
      </c>
    </row>
    <row r="786" spans="2:19" x14ac:dyDescent="0.2">
      <c r="B786" s="33"/>
      <c r="C786" s="80">
        <v>0.46800000000000003</v>
      </c>
      <c r="D786" s="80">
        <v>1755</v>
      </c>
      <c r="E786" s="80">
        <v>69</v>
      </c>
      <c r="F786" s="80">
        <v>1686</v>
      </c>
      <c r="G786" s="80">
        <v>138</v>
      </c>
      <c r="H786" s="80">
        <v>1824</v>
      </c>
      <c r="I786" s="80">
        <v>7.56579E-2</v>
      </c>
      <c r="J786" s="80">
        <v>7.56164E-2</v>
      </c>
      <c r="L786" s="83">
        <v>0.997</v>
      </c>
      <c r="M786" s="83">
        <v>784.76499999999999</v>
      </c>
      <c r="N786" s="85">
        <v>0.234903</v>
      </c>
      <c r="O786" s="83">
        <v>784.53</v>
      </c>
      <c r="P786" s="85">
        <v>0.469806</v>
      </c>
      <c r="Q786" s="83">
        <v>785</v>
      </c>
      <c r="R786" s="85">
        <v>5.9847899999999996E-4</v>
      </c>
      <c r="S786" s="85">
        <v>4.8577100000000003E-3</v>
      </c>
    </row>
    <row r="787" spans="2:19" x14ac:dyDescent="0.2">
      <c r="B787" s="33"/>
      <c r="C787" s="80">
        <v>0.46739999999999998</v>
      </c>
      <c r="D787" s="80">
        <v>1756</v>
      </c>
      <c r="E787" s="80">
        <v>69</v>
      </c>
      <c r="F787" s="80">
        <v>1687</v>
      </c>
      <c r="G787" s="80">
        <v>138</v>
      </c>
      <c r="H787" s="80">
        <v>1825</v>
      </c>
      <c r="I787" s="80">
        <v>7.56164E-2</v>
      </c>
      <c r="J787" s="80">
        <v>7.56164E-2</v>
      </c>
      <c r="L787" s="83">
        <v>0.997</v>
      </c>
      <c r="M787" s="83">
        <v>785.76300000000003</v>
      </c>
      <c r="N787" s="85">
        <v>0.23730299999999999</v>
      </c>
      <c r="O787" s="83">
        <v>785.52499999999998</v>
      </c>
      <c r="P787" s="85">
        <v>0.474607</v>
      </c>
      <c r="Q787" s="83">
        <v>786</v>
      </c>
      <c r="R787" s="85">
        <v>6.03825E-4</v>
      </c>
      <c r="S787" s="85">
        <v>4.8577100000000003E-3</v>
      </c>
    </row>
    <row r="788" spans="2:19" x14ac:dyDescent="0.2">
      <c r="B788" s="33"/>
      <c r="C788" s="80">
        <v>0.46539999999999998</v>
      </c>
      <c r="D788" s="80">
        <v>1756</v>
      </c>
      <c r="E788" s="80">
        <v>70</v>
      </c>
      <c r="F788" s="80">
        <v>1686</v>
      </c>
      <c r="G788" s="80">
        <v>140</v>
      </c>
      <c r="H788" s="80">
        <v>1826</v>
      </c>
      <c r="I788" s="80">
        <v>7.6670299999999997E-2</v>
      </c>
      <c r="J788" s="80">
        <v>7.6628399999999999E-2</v>
      </c>
      <c r="L788" s="83">
        <v>0.997</v>
      </c>
      <c r="M788" s="83">
        <v>786.76</v>
      </c>
      <c r="N788" s="85">
        <v>0.23972299999999999</v>
      </c>
      <c r="O788" s="83">
        <v>786.52099999999996</v>
      </c>
      <c r="P788" s="85">
        <v>0.47944500000000001</v>
      </c>
      <c r="Q788" s="83">
        <v>787</v>
      </c>
      <c r="R788" s="85">
        <v>6.0920600000000005E-4</v>
      </c>
      <c r="S788" s="85">
        <v>4.8577100000000003E-3</v>
      </c>
    </row>
    <row r="789" spans="2:19" x14ac:dyDescent="0.2">
      <c r="B789" s="33"/>
      <c r="C789" s="80">
        <v>0.46150000000000002</v>
      </c>
      <c r="D789" s="80">
        <v>1757</v>
      </c>
      <c r="E789" s="80">
        <v>70</v>
      </c>
      <c r="F789" s="80">
        <v>1687</v>
      </c>
      <c r="G789" s="80">
        <v>140</v>
      </c>
      <c r="H789" s="80">
        <v>1827</v>
      </c>
      <c r="I789" s="80">
        <v>7.6628399999999999E-2</v>
      </c>
      <c r="J789" s="80">
        <v>7.6628399999999999E-2</v>
      </c>
      <c r="L789" s="83">
        <v>0.997</v>
      </c>
      <c r="M789" s="83">
        <v>787.75800000000004</v>
      </c>
      <c r="N789" s="85">
        <v>0.24216099999999999</v>
      </c>
      <c r="O789" s="83">
        <v>787.51599999999996</v>
      </c>
      <c r="P789" s="85">
        <v>0.48432199999999997</v>
      </c>
      <c r="Q789" s="83">
        <v>788</v>
      </c>
      <c r="R789" s="85">
        <v>6.14622E-4</v>
      </c>
      <c r="S789" s="85">
        <v>4.8577100000000003E-3</v>
      </c>
    </row>
    <row r="790" spans="2:19" x14ac:dyDescent="0.2">
      <c r="B790" s="33"/>
      <c r="C790" s="80">
        <v>0.4577</v>
      </c>
      <c r="D790" s="80">
        <v>1757</v>
      </c>
      <c r="E790" s="80">
        <v>71</v>
      </c>
      <c r="F790" s="80">
        <v>1686</v>
      </c>
      <c r="G790" s="80">
        <v>142</v>
      </c>
      <c r="H790" s="80">
        <v>1828</v>
      </c>
      <c r="I790" s="80">
        <v>7.76805E-2</v>
      </c>
      <c r="J790" s="80">
        <v>7.7426400000000006E-2</v>
      </c>
      <c r="L790" s="83">
        <v>0.997</v>
      </c>
      <c r="M790" s="83">
        <v>788.755</v>
      </c>
      <c r="N790" s="85">
        <v>0.244619</v>
      </c>
      <c r="O790" s="83">
        <v>788.51099999999997</v>
      </c>
      <c r="P790" s="85">
        <v>0.48923699999999998</v>
      </c>
      <c r="Q790" s="83">
        <v>789</v>
      </c>
      <c r="R790" s="85">
        <v>6.2007299999999996E-4</v>
      </c>
      <c r="S790" s="85">
        <v>4.8577100000000003E-3</v>
      </c>
    </row>
    <row r="791" spans="2:19" x14ac:dyDescent="0.2">
      <c r="B791" s="33"/>
      <c r="C791" s="80">
        <v>0.4536</v>
      </c>
      <c r="D791" s="80">
        <v>1759</v>
      </c>
      <c r="E791" s="80">
        <v>71</v>
      </c>
      <c r="F791" s="80">
        <v>1688</v>
      </c>
      <c r="G791" s="80">
        <v>142</v>
      </c>
      <c r="H791" s="80">
        <v>1830</v>
      </c>
      <c r="I791" s="80">
        <v>7.7595600000000001E-2</v>
      </c>
      <c r="J791" s="80">
        <v>7.7426400000000006E-2</v>
      </c>
      <c r="L791" s="83">
        <v>0.997</v>
      </c>
      <c r="M791" s="83">
        <v>789.75300000000004</v>
      </c>
      <c r="N791" s="85">
        <v>0.24709600000000001</v>
      </c>
      <c r="O791" s="83">
        <v>789.50599999999997</v>
      </c>
      <c r="P791" s="85">
        <v>0.49419099999999999</v>
      </c>
      <c r="Q791" s="83">
        <v>790</v>
      </c>
      <c r="R791" s="85">
        <v>6.2555900000000003E-4</v>
      </c>
      <c r="S791" s="85">
        <v>4.8577100000000003E-3</v>
      </c>
    </row>
    <row r="792" spans="2:19" x14ac:dyDescent="0.2">
      <c r="B792" s="33"/>
      <c r="C792" s="80">
        <v>0.4511</v>
      </c>
      <c r="D792" s="80">
        <v>1760</v>
      </c>
      <c r="E792" s="80">
        <v>71</v>
      </c>
      <c r="F792" s="80">
        <v>1689</v>
      </c>
      <c r="G792" s="80">
        <v>142</v>
      </c>
      <c r="H792" s="80">
        <v>1831</v>
      </c>
      <c r="I792" s="80">
        <v>7.7553200000000003E-2</v>
      </c>
      <c r="J792" s="80">
        <v>7.7426400000000006E-2</v>
      </c>
      <c r="L792" s="83">
        <v>0.99690000000000001</v>
      </c>
      <c r="M792" s="83">
        <v>790.75</v>
      </c>
      <c r="N792" s="85">
        <v>0.24959200000000001</v>
      </c>
      <c r="O792" s="83">
        <v>790.50099999999998</v>
      </c>
      <c r="P792" s="85">
        <v>0.49918400000000002</v>
      </c>
      <c r="Q792" s="83">
        <v>791</v>
      </c>
      <c r="R792" s="85">
        <v>6.3108000000000001E-4</v>
      </c>
      <c r="S792" s="85">
        <v>5.0321000000000003E-3</v>
      </c>
    </row>
    <row r="793" spans="2:19" x14ac:dyDescent="0.2">
      <c r="B793" s="33"/>
      <c r="C793" s="80">
        <v>0.45019999999999999</v>
      </c>
      <c r="D793" s="80">
        <v>1761</v>
      </c>
      <c r="E793" s="80">
        <v>71</v>
      </c>
      <c r="F793" s="80">
        <v>1690</v>
      </c>
      <c r="G793" s="80">
        <v>142</v>
      </c>
      <c r="H793" s="80">
        <v>1832</v>
      </c>
      <c r="I793" s="80">
        <v>7.7510899999999994E-2</v>
      </c>
      <c r="J793" s="80">
        <v>7.7426400000000006E-2</v>
      </c>
      <c r="L793" s="83">
        <v>0.99690000000000001</v>
      </c>
      <c r="M793" s="83">
        <v>791.74800000000005</v>
      </c>
      <c r="N793" s="85">
        <v>0.252108</v>
      </c>
      <c r="O793" s="83">
        <v>791.49599999999998</v>
      </c>
      <c r="P793" s="85">
        <v>0.50421700000000003</v>
      </c>
      <c r="Q793" s="83">
        <v>792</v>
      </c>
      <c r="R793" s="85">
        <v>6.3663700000000001E-4</v>
      </c>
      <c r="S793" s="85">
        <v>5.0321000000000003E-3</v>
      </c>
    </row>
    <row r="794" spans="2:19" x14ac:dyDescent="0.2">
      <c r="B794" s="33"/>
      <c r="C794" s="80">
        <v>0.44969999999999999</v>
      </c>
      <c r="D794" s="80">
        <v>1762</v>
      </c>
      <c r="E794" s="80">
        <v>71</v>
      </c>
      <c r="F794" s="80">
        <v>1691</v>
      </c>
      <c r="G794" s="80">
        <v>142</v>
      </c>
      <c r="H794" s="80">
        <v>1833</v>
      </c>
      <c r="I794" s="80">
        <v>7.7468599999999999E-2</v>
      </c>
      <c r="J794" s="80">
        <v>7.7426400000000006E-2</v>
      </c>
      <c r="L794" s="83">
        <v>0.99690000000000001</v>
      </c>
      <c r="M794" s="83">
        <v>792.745</v>
      </c>
      <c r="N794" s="85">
        <v>0.25464399999999998</v>
      </c>
      <c r="O794" s="83">
        <v>792.49099999999999</v>
      </c>
      <c r="P794" s="85">
        <v>0.50928799999999996</v>
      </c>
      <c r="Q794" s="83">
        <v>793</v>
      </c>
      <c r="R794" s="85">
        <v>6.4222900000000002E-4</v>
      </c>
      <c r="S794" s="85">
        <v>5.0321000000000003E-3</v>
      </c>
    </row>
    <row r="795" spans="2:19" x14ac:dyDescent="0.2">
      <c r="B795" s="33"/>
      <c r="C795" s="80">
        <v>0.44140000000000001</v>
      </c>
      <c r="D795" s="80">
        <v>1763</v>
      </c>
      <c r="E795" s="80">
        <v>71</v>
      </c>
      <c r="F795" s="80">
        <v>1692</v>
      </c>
      <c r="G795" s="80">
        <v>142</v>
      </c>
      <c r="H795" s="80">
        <v>1834</v>
      </c>
      <c r="I795" s="80">
        <v>7.7426400000000006E-2</v>
      </c>
      <c r="J795" s="80">
        <v>7.7426400000000006E-2</v>
      </c>
      <c r="L795" s="83">
        <v>0.99680000000000002</v>
      </c>
      <c r="M795" s="83">
        <v>793.74300000000005</v>
      </c>
      <c r="N795" s="85">
        <v>0.25719900000000001</v>
      </c>
      <c r="O795" s="83">
        <v>793.48599999999999</v>
      </c>
      <c r="P795" s="85">
        <v>0.51439900000000005</v>
      </c>
      <c r="Q795" s="83">
        <v>794</v>
      </c>
      <c r="R795" s="85">
        <v>6.4785799999999996E-4</v>
      </c>
      <c r="S795" s="85">
        <v>5.23092E-3</v>
      </c>
    </row>
    <row r="796" spans="2:19" x14ac:dyDescent="0.2">
      <c r="B796" s="33"/>
      <c r="C796" s="80">
        <v>0.44009999999999999</v>
      </c>
      <c r="D796" s="80">
        <v>1763</v>
      </c>
      <c r="E796" s="80">
        <v>72</v>
      </c>
      <c r="F796" s="80">
        <v>1691</v>
      </c>
      <c r="G796" s="80">
        <v>144</v>
      </c>
      <c r="H796" s="80">
        <v>1835</v>
      </c>
      <c r="I796" s="80">
        <v>7.8474100000000005E-2</v>
      </c>
      <c r="J796" s="80">
        <v>7.8474100000000005E-2</v>
      </c>
      <c r="L796" s="83">
        <v>0.99680000000000002</v>
      </c>
      <c r="M796" s="83">
        <v>794.74</v>
      </c>
      <c r="N796" s="85">
        <v>0.25977499999999998</v>
      </c>
      <c r="O796" s="83">
        <v>794.48</v>
      </c>
      <c r="P796" s="85">
        <v>0.51954999999999996</v>
      </c>
      <c r="Q796" s="83">
        <v>795</v>
      </c>
      <c r="R796" s="85">
        <v>6.5352200000000002E-4</v>
      </c>
      <c r="S796" s="85">
        <v>5.23092E-3</v>
      </c>
    </row>
    <row r="797" spans="2:19" x14ac:dyDescent="0.2">
      <c r="B797" s="33"/>
      <c r="C797" s="80">
        <v>0.43959999999999999</v>
      </c>
      <c r="D797" s="80">
        <v>1763</v>
      </c>
      <c r="E797" s="80">
        <v>73</v>
      </c>
      <c r="F797" s="80">
        <v>1690</v>
      </c>
      <c r="G797" s="80">
        <v>146</v>
      </c>
      <c r="H797" s="80">
        <v>1836</v>
      </c>
      <c r="I797" s="80">
        <v>7.95207E-2</v>
      </c>
      <c r="J797" s="80">
        <v>7.95207E-2</v>
      </c>
      <c r="L797" s="83">
        <v>0.99680000000000002</v>
      </c>
      <c r="M797" s="83">
        <v>795.73800000000006</v>
      </c>
      <c r="N797" s="85">
        <v>0.26236999999999999</v>
      </c>
      <c r="O797" s="83">
        <v>795.47500000000002</v>
      </c>
      <c r="P797" s="85">
        <v>0.52473999999999998</v>
      </c>
      <c r="Q797" s="83">
        <v>796</v>
      </c>
      <c r="R797" s="85">
        <v>6.59222E-4</v>
      </c>
      <c r="S797" s="85">
        <v>5.23092E-3</v>
      </c>
    </row>
    <row r="798" spans="2:19" x14ac:dyDescent="0.2">
      <c r="B798" s="33"/>
      <c r="C798" s="80">
        <v>0.43740000000000001</v>
      </c>
      <c r="D798" s="80">
        <v>1763</v>
      </c>
      <c r="E798" s="80">
        <v>74</v>
      </c>
      <c r="F798" s="80">
        <v>1689</v>
      </c>
      <c r="G798" s="80">
        <v>148</v>
      </c>
      <c r="H798" s="80">
        <v>1837</v>
      </c>
      <c r="I798" s="80">
        <v>8.0566100000000002E-2</v>
      </c>
      <c r="J798" s="80">
        <v>8.0478499999999994E-2</v>
      </c>
      <c r="L798" s="83">
        <v>0.99680000000000002</v>
      </c>
      <c r="M798" s="83">
        <v>796.73500000000001</v>
      </c>
      <c r="N798" s="85">
        <v>0.264986</v>
      </c>
      <c r="O798" s="83">
        <v>796.47</v>
      </c>
      <c r="P798" s="85">
        <v>0.52997099999999997</v>
      </c>
      <c r="Q798" s="83">
        <v>797</v>
      </c>
      <c r="R798" s="85">
        <v>6.64958E-4</v>
      </c>
      <c r="S798" s="85">
        <v>5.23092E-3</v>
      </c>
    </row>
    <row r="799" spans="2:19" x14ac:dyDescent="0.2">
      <c r="B799" s="33"/>
      <c r="C799" s="80">
        <v>0.43690000000000001</v>
      </c>
      <c r="D799" s="80">
        <v>1764</v>
      </c>
      <c r="E799" s="80">
        <v>74</v>
      </c>
      <c r="F799" s="80">
        <v>1690</v>
      </c>
      <c r="G799" s="80">
        <v>148</v>
      </c>
      <c r="H799" s="80">
        <v>1838</v>
      </c>
      <c r="I799" s="80">
        <v>8.0522300000000005E-2</v>
      </c>
      <c r="J799" s="80">
        <v>8.0478499999999994E-2</v>
      </c>
      <c r="L799" s="83">
        <v>0.99680000000000002</v>
      </c>
      <c r="M799" s="83">
        <v>797.73199999999997</v>
      </c>
      <c r="N799" s="85">
        <v>0.267621</v>
      </c>
      <c r="O799" s="83">
        <v>797.46500000000003</v>
      </c>
      <c r="P799" s="85">
        <v>0.53524300000000002</v>
      </c>
      <c r="Q799" s="83">
        <v>798</v>
      </c>
      <c r="R799" s="85">
        <v>6.7073000000000002E-4</v>
      </c>
      <c r="S799" s="85">
        <v>5.23092E-3</v>
      </c>
    </row>
    <row r="800" spans="2:19" x14ac:dyDescent="0.2">
      <c r="B800" s="33"/>
      <c r="C800" s="80">
        <v>0.43459999999999999</v>
      </c>
      <c r="D800" s="80">
        <v>1765</v>
      </c>
      <c r="E800" s="80">
        <v>74</v>
      </c>
      <c r="F800" s="80">
        <v>1691</v>
      </c>
      <c r="G800" s="80">
        <v>148</v>
      </c>
      <c r="H800" s="80">
        <v>1839</v>
      </c>
      <c r="I800" s="80">
        <v>8.0478499999999994E-2</v>
      </c>
      <c r="J800" s="80">
        <v>8.0478499999999994E-2</v>
      </c>
      <c r="L800" s="83">
        <v>0.99680000000000002</v>
      </c>
      <c r="M800" s="83">
        <v>798.73</v>
      </c>
      <c r="N800" s="85">
        <v>0.27027699999999999</v>
      </c>
      <c r="O800" s="83">
        <v>798.45899999999995</v>
      </c>
      <c r="P800" s="85">
        <v>0.54055500000000001</v>
      </c>
      <c r="Q800" s="83">
        <v>799</v>
      </c>
      <c r="R800" s="85">
        <v>6.7653899999999998E-4</v>
      </c>
      <c r="S800" s="85">
        <v>5.23092E-3</v>
      </c>
    </row>
    <row r="801" spans="2:19" x14ac:dyDescent="0.2">
      <c r="B801" s="33"/>
      <c r="C801" s="80">
        <v>0.43340000000000001</v>
      </c>
      <c r="D801" s="80">
        <v>1765</v>
      </c>
      <c r="E801" s="80">
        <v>75</v>
      </c>
      <c r="F801" s="80">
        <v>1690</v>
      </c>
      <c r="G801" s="80">
        <v>150</v>
      </c>
      <c r="H801" s="80">
        <v>1840</v>
      </c>
      <c r="I801" s="80">
        <v>8.1521700000000002E-2</v>
      </c>
      <c r="J801" s="80">
        <v>8.1521700000000002E-2</v>
      </c>
      <c r="L801" s="83">
        <v>0.99680000000000002</v>
      </c>
      <c r="M801" s="83">
        <v>799.72699999999998</v>
      </c>
      <c r="N801" s="85">
        <v>0.27295399999999997</v>
      </c>
      <c r="O801" s="83">
        <v>799.45399999999995</v>
      </c>
      <c r="P801" s="85">
        <v>0.54590700000000003</v>
      </c>
      <c r="Q801" s="83">
        <v>800</v>
      </c>
      <c r="R801" s="85">
        <v>6.8238399999999996E-4</v>
      </c>
      <c r="S801" s="85">
        <v>5.23092E-3</v>
      </c>
    </row>
    <row r="802" spans="2:19" x14ac:dyDescent="0.2">
      <c r="B802" s="33"/>
      <c r="C802" s="80">
        <v>0.43209999999999998</v>
      </c>
      <c r="D802" s="80">
        <v>1765</v>
      </c>
      <c r="E802" s="80">
        <v>76</v>
      </c>
      <c r="F802" s="80">
        <v>1689</v>
      </c>
      <c r="G802" s="80">
        <v>152</v>
      </c>
      <c r="H802" s="80">
        <v>1841</v>
      </c>
      <c r="I802" s="80">
        <v>8.2563800000000007E-2</v>
      </c>
      <c r="J802" s="80">
        <v>8.2563800000000007E-2</v>
      </c>
      <c r="L802" s="83">
        <v>0.99670000000000003</v>
      </c>
      <c r="M802" s="83">
        <v>800.72400000000005</v>
      </c>
      <c r="N802" s="85">
        <v>0.27565099999999998</v>
      </c>
      <c r="O802" s="83">
        <v>800.44899999999996</v>
      </c>
      <c r="P802" s="85">
        <v>0.55130100000000004</v>
      </c>
      <c r="Q802" s="83">
        <v>801</v>
      </c>
      <c r="R802" s="85">
        <v>6.8826599999999999E-4</v>
      </c>
      <c r="S802" s="85">
        <v>5.5392999999999996E-3</v>
      </c>
    </row>
    <row r="803" spans="2:19" x14ac:dyDescent="0.2">
      <c r="B803" s="33"/>
      <c r="C803" s="80">
        <v>0.43180000000000002</v>
      </c>
      <c r="D803" s="80">
        <v>1766</v>
      </c>
      <c r="E803" s="80">
        <v>77</v>
      </c>
      <c r="F803" s="80">
        <v>1689</v>
      </c>
      <c r="G803" s="80">
        <v>154</v>
      </c>
      <c r="H803" s="80">
        <v>1843</v>
      </c>
      <c r="I803" s="80">
        <v>8.3559400000000006E-2</v>
      </c>
      <c r="J803" s="80">
        <v>8.3514099999999994E-2</v>
      </c>
      <c r="L803" s="83">
        <v>0.99670000000000003</v>
      </c>
      <c r="M803" s="83">
        <v>801.72199999999998</v>
      </c>
      <c r="N803" s="85">
        <v>0.278368</v>
      </c>
      <c r="O803" s="83">
        <v>801.44299999999998</v>
      </c>
      <c r="P803" s="85">
        <v>0.55673700000000004</v>
      </c>
      <c r="Q803" s="83">
        <v>802</v>
      </c>
      <c r="R803" s="85">
        <v>6.9418500000000005E-4</v>
      </c>
      <c r="S803" s="85">
        <v>5.5392999999999996E-3</v>
      </c>
    </row>
    <row r="804" spans="2:19" x14ac:dyDescent="0.2">
      <c r="B804" s="33"/>
      <c r="C804" s="80">
        <v>0.4294</v>
      </c>
      <c r="D804" s="80">
        <v>1767</v>
      </c>
      <c r="E804" s="80">
        <v>77</v>
      </c>
      <c r="F804" s="80">
        <v>1690</v>
      </c>
      <c r="G804" s="80">
        <v>154</v>
      </c>
      <c r="H804" s="80">
        <v>1844</v>
      </c>
      <c r="I804" s="80">
        <v>8.3514099999999994E-2</v>
      </c>
      <c r="J804" s="80">
        <v>8.3514099999999994E-2</v>
      </c>
      <c r="L804" s="83">
        <v>0.99670000000000003</v>
      </c>
      <c r="M804" s="83">
        <v>802.71900000000005</v>
      </c>
      <c r="N804" s="85">
        <v>0.281107</v>
      </c>
      <c r="O804" s="83">
        <v>802.43799999999999</v>
      </c>
      <c r="P804" s="85">
        <v>0.56221299999999996</v>
      </c>
      <c r="Q804" s="83">
        <v>803</v>
      </c>
      <c r="R804" s="85">
        <v>7.0014100000000004E-4</v>
      </c>
      <c r="S804" s="85">
        <v>5.5392999999999996E-3</v>
      </c>
    </row>
    <row r="805" spans="2:19" x14ac:dyDescent="0.2">
      <c r="B805" s="33"/>
      <c r="C805" s="80">
        <v>0.42849999999999999</v>
      </c>
      <c r="D805" s="80">
        <v>1767</v>
      </c>
      <c r="E805" s="80">
        <v>78</v>
      </c>
      <c r="F805" s="80">
        <v>1689</v>
      </c>
      <c r="G805" s="80">
        <v>156</v>
      </c>
      <c r="H805" s="80">
        <v>1845</v>
      </c>
      <c r="I805" s="80">
        <v>8.4552799999999997E-2</v>
      </c>
      <c r="J805" s="80">
        <v>8.4233299999999997E-2</v>
      </c>
      <c r="L805" s="83">
        <v>0.99670000000000003</v>
      </c>
      <c r="M805" s="83">
        <v>803.71600000000001</v>
      </c>
      <c r="N805" s="85">
        <v>0.28386600000000001</v>
      </c>
      <c r="O805" s="83">
        <v>803.43200000000002</v>
      </c>
      <c r="P805" s="85">
        <v>0.56773200000000001</v>
      </c>
      <c r="Q805" s="83">
        <v>804</v>
      </c>
      <c r="R805" s="85">
        <v>7.0613399999999997E-4</v>
      </c>
      <c r="S805" s="85">
        <v>5.5392999999999996E-3</v>
      </c>
    </row>
    <row r="806" spans="2:19" x14ac:dyDescent="0.2">
      <c r="B806" s="33"/>
      <c r="C806" s="80">
        <v>0.42580000000000001</v>
      </c>
      <c r="D806" s="80">
        <v>1768</v>
      </c>
      <c r="E806" s="80">
        <v>78</v>
      </c>
      <c r="F806" s="80">
        <v>1690</v>
      </c>
      <c r="G806" s="80">
        <v>156</v>
      </c>
      <c r="H806" s="80">
        <v>1846</v>
      </c>
      <c r="I806" s="80">
        <v>8.4506999999999999E-2</v>
      </c>
      <c r="J806" s="80">
        <v>8.4233299999999997E-2</v>
      </c>
      <c r="L806" s="83">
        <v>0.99670000000000003</v>
      </c>
      <c r="M806" s="83">
        <v>804.71299999999997</v>
      </c>
      <c r="N806" s="85">
        <v>0.28664600000000001</v>
      </c>
      <c r="O806" s="83">
        <v>804.42700000000002</v>
      </c>
      <c r="P806" s="85">
        <v>0.57329200000000002</v>
      </c>
      <c r="Q806" s="83">
        <v>805</v>
      </c>
      <c r="R806" s="85">
        <v>7.1216400000000005E-4</v>
      </c>
      <c r="S806" s="85">
        <v>5.5392999999999996E-3</v>
      </c>
    </row>
    <row r="807" spans="2:19" x14ac:dyDescent="0.2">
      <c r="B807" s="33"/>
      <c r="C807" s="80">
        <v>0.42509999999999998</v>
      </c>
      <c r="D807" s="80">
        <v>1769</v>
      </c>
      <c r="E807" s="80">
        <v>78</v>
      </c>
      <c r="F807" s="80">
        <v>1691</v>
      </c>
      <c r="G807" s="80">
        <v>156</v>
      </c>
      <c r="H807" s="80">
        <v>1847</v>
      </c>
      <c r="I807" s="80">
        <v>8.4461300000000003E-2</v>
      </c>
      <c r="J807" s="80">
        <v>8.4233299999999997E-2</v>
      </c>
      <c r="L807" s="83">
        <v>0.99670000000000003</v>
      </c>
      <c r="M807" s="83">
        <v>805.71100000000001</v>
      </c>
      <c r="N807" s="85">
        <v>0.28944700000000001</v>
      </c>
      <c r="O807" s="83">
        <v>805.42100000000005</v>
      </c>
      <c r="P807" s="85">
        <v>0.57889400000000002</v>
      </c>
      <c r="Q807" s="83">
        <v>806</v>
      </c>
      <c r="R807" s="85">
        <v>7.1823099999999995E-4</v>
      </c>
      <c r="S807" s="85">
        <v>5.5392999999999996E-3</v>
      </c>
    </row>
    <row r="808" spans="2:19" x14ac:dyDescent="0.2">
      <c r="B808" s="33"/>
      <c r="C808" s="80">
        <v>0.42370000000000002</v>
      </c>
      <c r="D808" s="80">
        <v>1770</v>
      </c>
      <c r="E808" s="80">
        <v>78</v>
      </c>
      <c r="F808" s="80">
        <v>1692</v>
      </c>
      <c r="G808" s="80">
        <v>156</v>
      </c>
      <c r="H808" s="80">
        <v>1848</v>
      </c>
      <c r="I808" s="80">
        <v>8.4415599999999993E-2</v>
      </c>
      <c r="J808" s="80">
        <v>8.4233299999999997E-2</v>
      </c>
      <c r="L808" s="83">
        <v>0.99670000000000003</v>
      </c>
      <c r="M808" s="83">
        <v>806.70799999999997</v>
      </c>
      <c r="N808" s="85">
        <v>0.29226999999999997</v>
      </c>
      <c r="O808" s="83">
        <v>806.41499999999996</v>
      </c>
      <c r="P808" s="85">
        <v>0.58453900000000003</v>
      </c>
      <c r="Q808" s="83">
        <v>807</v>
      </c>
      <c r="R808" s="85">
        <v>7.2433600000000001E-4</v>
      </c>
      <c r="S808" s="85">
        <v>5.5392999999999996E-3</v>
      </c>
    </row>
    <row r="809" spans="2:19" x14ac:dyDescent="0.2">
      <c r="B809" s="33"/>
      <c r="C809" s="80">
        <v>0.4229</v>
      </c>
      <c r="D809" s="80">
        <v>1771</v>
      </c>
      <c r="E809" s="80">
        <v>78</v>
      </c>
      <c r="F809" s="80">
        <v>1693</v>
      </c>
      <c r="G809" s="80">
        <v>156</v>
      </c>
      <c r="H809" s="80">
        <v>1849</v>
      </c>
      <c r="I809" s="80">
        <v>8.4369899999999998E-2</v>
      </c>
      <c r="J809" s="80">
        <v>8.4233299999999997E-2</v>
      </c>
      <c r="L809" s="83">
        <v>0.99670000000000003</v>
      </c>
      <c r="M809" s="83">
        <v>807.70500000000004</v>
      </c>
      <c r="N809" s="85">
        <v>0.29511300000000001</v>
      </c>
      <c r="O809" s="83">
        <v>807.41</v>
      </c>
      <c r="P809" s="85">
        <v>0.59022699999999995</v>
      </c>
      <c r="Q809" s="83">
        <v>808</v>
      </c>
      <c r="R809" s="85">
        <v>7.3047900000000002E-4</v>
      </c>
      <c r="S809" s="85">
        <v>5.5392999999999996E-3</v>
      </c>
    </row>
    <row r="810" spans="2:19" x14ac:dyDescent="0.2">
      <c r="B810" s="33"/>
      <c r="C810" s="80">
        <v>0.4204</v>
      </c>
      <c r="D810" s="80">
        <v>1772</v>
      </c>
      <c r="E810" s="80">
        <v>78</v>
      </c>
      <c r="F810" s="80">
        <v>1694</v>
      </c>
      <c r="G810" s="80">
        <v>156</v>
      </c>
      <c r="H810" s="80">
        <v>1850</v>
      </c>
      <c r="I810" s="80">
        <v>8.4324300000000005E-2</v>
      </c>
      <c r="J810" s="80">
        <v>8.4233299999999997E-2</v>
      </c>
      <c r="L810" s="83">
        <v>0.99660000000000004</v>
      </c>
      <c r="M810" s="83">
        <v>808.702</v>
      </c>
      <c r="N810" s="85">
        <v>0.29797800000000002</v>
      </c>
      <c r="O810" s="83">
        <v>808.404</v>
      </c>
      <c r="P810" s="85">
        <v>0.59595699999999996</v>
      </c>
      <c r="Q810" s="83">
        <v>809</v>
      </c>
      <c r="R810" s="85">
        <v>7.3665899999999997E-4</v>
      </c>
      <c r="S810" s="85">
        <v>5.7517799999999997E-3</v>
      </c>
    </row>
    <row r="811" spans="2:19" x14ac:dyDescent="0.2">
      <c r="B811" s="33"/>
      <c r="C811" s="80">
        <v>0.41720000000000002</v>
      </c>
      <c r="D811" s="80">
        <v>1773</v>
      </c>
      <c r="E811" s="80">
        <v>78</v>
      </c>
      <c r="F811" s="80">
        <v>1695</v>
      </c>
      <c r="G811" s="80">
        <v>156</v>
      </c>
      <c r="H811" s="80">
        <v>1851</v>
      </c>
      <c r="I811" s="80">
        <v>8.4278800000000001E-2</v>
      </c>
      <c r="J811" s="80">
        <v>8.4233299999999997E-2</v>
      </c>
      <c r="L811" s="83">
        <v>0.99660000000000004</v>
      </c>
      <c r="M811" s="83">
        <v>809.69899999999996</v>
      </c>
      <c r="N811" s="85">
        <v>0.30086499999999999</v>
      </c>
      <c r="O811" s="83">
        <v>809.39800000000002</v>
      </c>
      <c r="P811" s="85">
        <v>0.60172999999999999</v>
      </c>
      <c r="Q811" s="83">
        <v>810</v>
      </c>
      <c r="R811" s="85">
        <v>7.4287699999999997E-4</v>
      </c>
      <c r="S811" s="85">
        <v>5.7517799999999997E-3</v>
      </c>
    </row>
    <row r="812" spans="2:19" x14ac:dyDescent="0.2">
      <c r="B812" s="33"/>
      <c r="C812" s="80">
        <v>0.41560000000000002</v>
      </c>
      <c r="D812" s="80">
        <v>1774</v>
      </c>
      <c r="E812" s="80">
        <v>78</v>
      </c>
      <c r="F812" s="80">
        <v>1696</v>
      </c>
      <c r="G812" s="80">
        <v>156</v>
      </c>
      <c r="H812" s="80">
        <v>1852</v>
      </c>
      <c r="I812" s="80">
        <v>8.4233299999999997E-2</v>
      </c>
      <c r="J812" s="80">
        <v>8.4233299999999997E-2</v>
      </c>
      <c r="L812" s="83">
        <v>0.99650000000000005</v>
      </c>
      <c r="M812" s="83">
        <v>810.69600000000003</v>
      </c>
      <c r="N812" s="85">
        <v>0.30377300000000002</v>
      </c>
      <c r="O812" s="83">
        <v>810.39200000000005</v>
      </c>
      <c r="P812" s="85">
        <v>0.60754699999999995</v>
      </c>
      <c r="Q812" s="83">
        <v>811</v>
      </c>
      <c r="R812" s="85">
        <v>7.4913300000000003E-4</v>
      </c>
      <c r="S812" s="85">
        <v>5.83834E-3</v>
      </c>
    </row>
    <row r="813" spans="2:19" x14ac:dyDescent="0.2">
      <c r="B813" s="33"/>
      <c r="C813" s="80">
        <v>0.4148</v>
      </c>
      <c r="D813" s="80">
        <v>1774</v>
      </c>
      <c r="E813" s="80">
        <v>79</v>
      </c>
      <c r="F813" s="80">
        <v>1695</v>
      </c>
      <c r="G813" s="80">
        <v>158</v>
      </c>
      <c r="H813" s="80">
        <v>1853</v>
      </c>
      <c r="I813" s="80">
        <v>8.5267099999999998E-2</v>
      </c>
      <c r="J813" s="80">
        <v>8.5083500000000006E-2</v>
      </c>
      <c r="L813" s="83">
        <v>0.99650000000000005</v>
      </c>
      <c r="M813" s="83">
        <v>811.69299999999998</v>
      </c>
      <c r="N813" s="85">
        <v>0.30670399999999998</v>
      </c>
      <c r="O813" s="83">
        <v>811.38699999999994</v>
      </c>
      <c r="P813" s="85">
        <v>0.61340700000000004</v>
      </c>
      <c r="Q813" s="83">
        <v>812</v>
      </c>
      <c r="R813" s="85">
        <v>7.5542700000000003E-4</v>
      </c>
      <c r="S813" s="85">
        <v>5.83834E-3</v>
      </c>
    </row>
    <row r="814" spans="2:19" x14ac:dyDescent="0.2">
      <c r="B814" s="33"/>
      <c r="C814" s="80">
        <v>0.41389999999999999</v>
      </c>
      <c r="D814" s="80">
        <v>1775</v>
      </c>
      <c r="E814" s="80">
        <v>79</v>
      </c>
      <c r="F814" s="80">
        <v>1696</v>
      </c>
      <c r="G814" s="80">
        <v>158</v>
      </c>
      <c r="H814" s="80">
        <v>1854</v>
      </c>
      <c r="I814" s="80">
        <v>8.5221099999999994E-2</v>
      </c>
      <c r="J814" s="80">
        <v>8.5083500000000006E-2</v>
      </c>
      <c r="L814" s="83">
        <v>0.99639999999999995</v>
      </c>
      <c r="M814" s="83">
        <v>812.69</v>
      </c>
      <c r="N814" s="85">
        <v>0.30965500000000001</v>
      </c>
      <c r="O814" s="83">
        <v>812.38099999999997</v>
      </c>
      <c r="P814" s="85">
        <v>0.61931099999999994</v>
      </c>
      <c r="Q814" s="83">
        <v>813</v>
      </c>
      <c r="R814" s="85">
        <v>7.6176E-4</v>
      </c>
      <c r="S814" s="85">
        <v>6.0587000000000002E-3</v>
      </c>
    </row>
    <row r="815" spans="2:19" x14ac:dyDescent="0.2">
      <c r="B815" s="33"/>
      <c r="C815" s="80">
        <v>0.41239999999999999</v>
      </c>
      <c r="D815" s="80">
        <v>1776</v>
      </c>
      <c r="E815" s="80">
        <v>79</v>
      </c>
      <c r="F815" s="80">
        <v>1697</v>
      </c>
      <c r="G815" s="80">
        <v>158</v>
      </c>
      <c r="H815" s="80">
        <v>1855</v>
      </c>
      <c r="I815" s="80">
        <v>8.5175200000000006E-2</v>
      </c>
      <c r="J815" s="80">
        <v>8.5083500000000006E-2</v>
      </c>
      <c r="L815" s="83">
        <v>0.99639999999999995</v>
      </c>
      <c r="M815" s="83">
        <v>813.68700000000001</v>
      </c>
      <c r="N815" s="85">
        <v>0.31262899999999999</v>
      </c>
      <c r="O815" s="83">
        <v>813.375</v>
      </c>
      <c r="P815" s="85">
        <v>0.62525900000000001</v>
      </c>
      <c r="Q815" s="83">
        <v>814</v>
      </c>
      <c r="R815" s="85">
        <v>7.6813100000000002E-4</v>
      </c>
      <c r="S815" s="85">
        <v>6.0587000000000002E-3</v>
      </c>
    </row>
    <row r="816" spans="2:19" x14ac:dyDescent="0.2">
      <c r="B816" s="33"/>
      <c r="C816" s="80">
        <v>0.41170000000000001</v>
      </c>
      <c r="D816" s="80">
        <v>1777</v>
      </c>
      <c r="E816" s="80">
        <v>79</v>
      </c>
      <c r="F816" s="80">
        <v>1698</v>
      </c>
      <c r="G816" s="80">
        <v>158</v>
      </c>
      <c r="H816" s="80">
        <v>1856</v>
      </c>
      <c r="I816" s="80">
        <v>8.5129300000000005E-2</v>
      </c>
      <c r="J816" s="80">
        <v>8.5083500000000006E-2</v>
      </c>
      <c r="L816" s="83">
        <v>0.99639999999999995</v>
      </c>
      <c r="M816" s="83">
        <v>814.68399999999997</v>
      </c>
      <c r="N816" s="85">
        <v>0.31562499999999999</v>
      </c>
      <c r="O816" s="83">
        <v>814.36900000000003</v>
      </c>
      <c r="P816" s="85">
        <v>0.63125100000000001</v>
      </c>
      <c r="Q816" s="83">
        <v>815</v>
      </c>
      <c r="R816" s="85">
        <v>7.7454100000000001E-4</v>
      </c>
      <c r="S816" s="85">
        <v>6.0587000000000002E-3</v>
      </c>
    </row>
    <row r="817" spans="2:19" x14ac:dyDescent="0.2">
      <c r="B817" s="33"/>
      <c r="C817" s="80">
        <v>0.41089999999999999</v>
      </c>
      <c r="D817" s="80">
        <v>1778</v>
      </c>
      <c r="E817" s="80">
        <v>79</v>
      </c>
      <c r="F817" s="80">
        <v>1699</v>
      </c>
      <c r="G817" s="80">
        <v>158</v>
      </c>
      <c r="H817" s="80">
        <v>1857</v>
      </c>
      <c r="I817" s="80">
        <v>8.5083500000000006E-2</v>
      </c>
      <c r="J817" s="80">
        <v>8.5083500000000006E-2</v>
      </c>
      <c r="L817" s="83">
        <v>0.99639999999999995</v>
      </c>
      <c r="M817" s="83">
        <v>815.68100000000004</v>
      </c>
      <c r="N817" s="85">
        <v>0.31864399999999998</v>
      </c>
      <c r="O817" s="83">
        <v>815.36300000000006</v>
      </c>
      <c r="P817" s="85">
        <v>0.63728700000000005</v>
      </c>
      <c r="Q817" s="83">
        <v>816</v>
      </c>
      <c r="R817" s="85">
        <v>7.8098900000000005E-4</v>
      </c>
      <c r="S817" s="85">
        <v>6.0587000000000002E-3</v>
      </c>
    </row>
    <row r="818" spans="2:19" x14ac:dyDescent="0.2">
      <c r="B818" s="33"/>
      <c r="C818" s="80">
        <v>0.40849999999999997</v>
      </c>
      <c r="D818" s="80">
        <v>1778</v>
      </c>
      <c r="E818" s="80">
        <v>80</v>
      </c>
      <c r="F818" s="80">
        <v>1698</v>
      </c>
      <c r="G818" s="80">
        <v>160</v>
      </c>
      <c r="H818" s="80">
        <v>1858</v>
      </c>
      <c r="I818" s="80">
        <v>8.6114099999999999E-2</v>
      </c>
      <c r="J818" s="80">
        <v>8.60678E-2</v>
      </c>
      <c r="L818" s="83">
        <v>0.99639999999999995</v>
      </c>
      <c r="M818" s="83">
        <v>816.678</v>
      </c>
      <c r="N818" s="85">
        <v>0.32168400000000003</v>
      </c>
      <c r="O818" s="83">
        <v>816.35699999999997</v>
      </c>
      <c r="P818" s="85">
        <v>0.64336800000000005</v>
      </c>
      <c r="Q818" s="83">
        <v>817</v>
      </c>
      <c r="R818" s="85">
        <v>7.8747599999999995E-4</v>
      </c>
      <c r="S818" s="85">
        <v>6.0587000000000002E-3</v>
      </c>
    </row>
    <row r="819" spans="2:19" x14ac:dyDescent="0.2">
      <c r="B819" s="33"/>
      <c r="C819" s="80">
        <v>0.40550000000000003</v>
      </c>
      <c r="D819" s="80">
        <v>1779</v>
      </c>
      <c r="E819" s="80">
        <v>80</v>
      </c>
      <c r="F819" s="80">
        <v>1699</v>
      </c>
      <c r="G819" s="80">
        <v>160</v>
      </c>
      <c r="H819" s="80">
        <v>1859</v>
      </c>
      <c r="I819" s="80">
        <v>8.60678E-2</v>
      </c>
      <c r="J819" s="80">
        <v>8.60678E-2</v>
      </c>
      <c r="L819" s="83">
        <v>0.99639999999999995</v>
      </c>
      <c r="M819" s="83">
        <v>817.67499999999995</v>
      </c>
      <c r="N819" s="85">
        <v>0.32474700000000001</v>
      </c>
      <c r="O819" s="83">
        <v>817.351</v>
      </c>
      <c r="P819" s="85">
        <v>0.64949400000000002</v>
      </c>
      <c r="Q819" s="83">
        <v>818</v>
      </c>
      <c r="R819" s="85">
        <v>7.9400300000000005E-4</v>
      </c>
      <c r="S819" s="85">
        <v>6.0587000000000002E-3</v>
      </c>
    </row>
    <row r="820" spans="2:19" x14ac:dyDescent="0.2">
      <c r="B820" s="33"/>
      <c r="C820" s="80">
        <v>0.40439999999999998</v>
      </c>
      <c r="D820" s="80">
        <v>1779</v>
      </c>
      <c r="E820" s="80">
        <v>81</v>
      </c>
      <c r="F820" s="80">
        <v>1698</v>
      </c>
      <c r="G820" s="80">
        <v>162</v>
      </c>
      <c r="H820" s="80">
        <v>1860</v>
      </c>
      <c r="I820" s="80">
        <v>8.7096800000000002E-2</v>
      </c>
      <c r="J820" s="80">
        <v>8.7050000000000002E-2</v>
      </c>
      <c r="L820" s="83">
        <v>0.99639999999999995</v>
      </c>
      <c r="M820" s="83">
        <v>818.67200000000003</v>
      </c>
      <c r="N820" s="85">
        <v>0.32783299999999999</v>
      </c>
      <c r="O820" s="83">
        <v>818.34400000000005</v>
      </c>
      <c r="P820" s="85">
        <v>0.65566500000000005</v>
      </c>
      <c r="Q820" s="83">
        <v>819</v>
      </c>
      <c r="R820" s="85">
        <v>8.0056799999999998E-4</v>
      </c>
      <c r="S820" s="85">
        <v>6.0587000000000002E-3</v>
      </c>
    </row>
    <row r="821" spans="2:19" x14ac:dyDescent="0.2">
      <c r="B821" s="33"/>
      <c r="C821" s="80">
        <v>0.40279999999999999</v>
      </c>
      <c r="D821" s="80">
        <v>1780</v>
      </c>
      <c r="E821" s="80">
        <v>81</v>
      </c>
      <c r="F821" s="80">
        <v>1699</v>
      </c>
      <c r="G821" s="80">
        <v>162</v>
      </c>
      <c r="H821" s="80">
        <v>1861</v>
      </c>
      <c r="I821" s="80">
        <v>8.7050000000000002E-2</v>
      </c>
      <c r="J821" s="80">
        <v>8.7050000000000002E-2</v>
      </c>
      <c r="L821" s="83">
        <v>0.99639999999999995</v>
      </c>
      <c r="M821" s="83">
        <v>819.66899999999998</v>
      </c>
      <c r="N821" s="85">
        <v>0.33094099999999999</v>
      </c>
      <c r="O821" s="83">
        <v>819.33799999999997</v>
      </c>
      <c r="P821" s="85">
        <v>0.66188199999999997</v>
      </c>
      <c r="Q821" s="83">
        <v>820</v>
      </c>
      <c r="R821" s="85">
        <v>8.0717300000000001E-4</v>
      </c>
      <c r="S821" s="85">
        <v>6.0587000000000002E-3</v>
      </c>
    </row>
    <row r="822" spans="2:19" x14ac:dyDescent="0.2">
      <c r="B822" s="33"/>
      <c r="C822" s="80">
        <v>0.40150000000000002</v>
      </c>
      <c r="D822" s="80">
        <v>1781</v>
      </c>
      <c r="E822" s="80">
        <v>82</v>
      </c>
      <c r="F822" s="80">
        <v>1699</v>
      </c>
      <c r="G822" s="80">
        <v>164</v>
      </c>
      <c r="H822" s="80">
        <v>1863</v>
      </c>
      <c r="I822" s="80">
        <v>8.80301E-2</v>
      </c>
      <c r="J822" s="80">
        <v>8.7653700000000001E-2</v>
      </c>
      <c r="L822" s="83">
        <v>0.99629999999999996</v>
      </c>
      <c r="M822" s="83">
        <v>820.66600000000005</v>
      </c>
      <c r="N822" s="85">
        <v>0.33407199999999998</v>
      </c>
      <c r="O822" s="83">
        <v>820.33199999999999</v>
      </c>
      <c r="P822" s="85">
        <v>0.66814300000000004</v>
      </c>
      <c r="Q822" s="83">
        <v>821</v>
      </c>
      <c r="R822" s="85">
        <v>8.1381699999999999E-4</v>
      </c>
      <c r="S822" s="85">
        <v>6.3077100000000002E-3</v>
      </c>
    </row>
    <row r="823" spans="2:19" x14ac:dyDescent="0.2">
      <c r="B823" s="33"/>
      <c r="C823" s="80">
        <v>0.39689999999999998</v>
      </c>
      <c r="D823" s="80">
        <v>1783</v>
      </c>
      <c r="E823" s="80">
        <v>82</v>
      </c>
      <c r="F823" s="80">
        <v>1701</v>
      </c>
      <c r="G823" s="80">
        <v>164</v>
      </c>
      <c r="H823" s="80">
        <v>1865</v>
      </c>
      <c r="I823" s="80">
        <v>8.7935700000000006E-2</v>
      </c>
      <c r="J823" s="80">
        <v>8.7653700000000001E-2</v>
      </c>
      <c r="L823" s="83">
        <v>0.99629999999999996</v>
      </c>
      <c r="M823" s="83">
        <v>821.66300000000001</v>
      </c>
      <c r="N823" s="85">
        <v>0.33722600000000003</v>
      </c>
      <c r="O823" s="83">
        <v>821.32600000000002</v>
      </c>
      <c r="P823" s="85">
        <v>0.67445100000000002</v>
      </c>
      <c r="Q823" s="83">
        <v>822</v>
      </c>
      <c r="R823" s="85">
        <v>8.2050000000000005E-4</v>
      </c>
      <c r="S823" s="85">
        <v>6.3077100000000002E-3</v>
      </c>
    </row>
    <row r="824" spans="2:19" x14ac:dyDescent="0.2">
      <c r="B824" s="33"/>
      <c r="C824" s="80">
        <v>0.39140000000000003</v>
      </c>
      <c r="D824" s="80">
        <v>1784</v>
      </c>
      <c r="E824" s="80">
        <v>82</v>
      </c>
      <c r="F824" s="80">
        <v>1702</v>
      </c>
      <c r="G824" s="80">
        <v>164</v>
      </c>
      <c r="H824" s="80">
        <v>1866</v>
      </c>
      <c r="I824" s="80">
        <v>8.7888499999999994E-2</v>
      </c>
      <c r="J824" s="80">
        <v>8.7653700000000001E-2</v>
      </c>
      <c r="L824" s="83">
        <v>0.99629999999999996</v>
      </c>
      <c r="M824" s="83">
        <v>822.66</v>
      </c>
      <c r="N824" s="85">
        <v>0.34040199999999998</v>
      </c>
      <c r="O824" s="83">
        <v>822.31899999999996</v>
      </c>
      <c r="P824" s="85">
        <v>0.68080499999999999</v>
      </c>
      <c r="Q824" s="83">
        <v>823</v>
      </c>
      <c r="R824" s="85">
        <v>8.2722399999999999E-4</v>
      </c>
      <c r="S824" s="85">
        <v>6.3077100000000002E-3</v>
      </c>
    </row>
    <row r="825" spans="2:19" x14ac:dyDescent="0.2">
      <c r="B825" s="33"/>
      <c r="C825" s="80">
        <v>0.39079999999999998</v>
      </c>
      <c r="D825" s="80">
        <v>1785</v>
      </c>
      <c r="E825" s="80">
        <v>82</v>
      </c>
      <c r="F825" s="80">
        <v>1703</v>
      </c>
      <c r="G825" s="80">
        <v>164</v>
      </c>
      <c r="H825" s="80">
        <v>1867</v>
      </c>
      <c r="I825" s="80">
        <v>8.7841500000000003E-2</v>
      </c>
      <c r="J825" s="80">
        <v>8.7653700000000001E-2</v>
      </c>
      <c r="L825" s="83">
        <v>0.99619999999999997</v>
      </c>
      <c r="M825" s="83">
        <v>823.65599999999995</v>
      </c>
      <c r="N825" s="85">
        <v>0.34360200000000002</v>
      </c>
      <c r="O825" s="83">
        <v>823.31299999999999</v>
      </c>
      <c r="P825" s="85">
        <v>0.68720499999999995</v>
      </c>
      <c r="Q825" s="83">
        <v>824</v>
      </c>
      <c r="R825" s="85">
        <v>8.3398700000000001E-4</v>
      </c>
      <c r="S825" s="85">
        <v>6.56377E-3</v>
      </c>
    </row>
    <row r="826" spans="2:19" x14ac:dyDescent="0.2">
      <c r="B826" s="33"/>
      <c r="C826" s="80">
        <v>0.38879999999999998</v>
      </c>
      <c r="D826" s="80">
        <v>1786</v>
      </c>
      <c r="E826" s="80">
        <v>82</v>
      </c>
      <c r="F826" s="80">
        <v>1704</v>
      </c>
      <c r="G826" s="80">
        <v>164</v>
      </c>
      <c r="H826" s="80">
        <v>1868</v>
      </c>
      <c r="I826" s="80">
        <v>8.7794399999999995E-2</v>
      </c>
      <c r="J826" s="80">
        <v>8.7653700000000001E-2</v>
      </c>
      <c r="L826" s="83">
        <v>0.99619999999999997</v>
      </c>
      <c r="M826" s="83">
        <v>824.65300000000002</v>
      </c>
      <c r="N826" s="85">
        <v>0.34682600000000002</v>
      </c>
      <c r="O826" s="83">
        <v>824.30600000000004</v>
      </c>
      <c r="P826" s="85">
        <v>0.69365100000000002</v>
      </c>
      <c r="Q826" s="83">
        <v>825</v>
      </c>
      <c r="R826" s="85">
        <v>8.4079000000000001E-4</v>
      </c>
      <c r="S826" s="85">
        <v>6.56377E-3</v>
      </c>
    </row>
    <row r="827" spans="2:19" x14ac:dyDescent="0.2">
      <c r="B827" s="33"/>
      <c r="C827" s="80">
        <v>0.3881</v>
      </c>
      <c r="D827" s="80">
        <v>1787</v>
      </c>
      <c r="E827" s="80">
        <v>82</v>
      </c>
      <c r="F827" s="80">
        <v>1705</v>
      </c>
      <c r="G827" s="80">
        <v>164</v>
      </c>
      <c r="H827" s="80">
        <v>1869</v>
      </c>
      <c r="I827" s="80">
        <v>8.7747500000000006E-2</v>
      </c>
      <c r="J827" s="80">
        <v>8.7653700000000001E-2</v>
      </c>
      <c r="L827" s="83">
        <v>0.99619999999999997</v>
      </c>
      <c r="M827" s="83">
        <v>825.65</v>
      </c>
      <c r="N827" s="85">
        <v>0.35007199999999999</v>
      </c>
      <c r="O827" s="83">
        <v>825.3</v>
      </c>
      <c r="P827" s="85">
        <v>0.70014500000000002</v>
      </c>
      <c r="Q827" s="83">
        <v>826</v>
      </c>
      <c r="R827" s="85">
        <v>8.4763299999999998E-4</v>
      </c>
      <c r="S827" s="85">
        <v>6.56377E-3</v>
      </c>
    </row>
    <row r="828" spans="2:19" x14ac:dyDescent="0.2">
      <c r="B828" s="33"/>
      <c r="C828" s="80">
        <v>0.38779999999999998</v>
      </c>
      <c r="D828" s="80">
        <v>1788</v>
      </c>
      <c r="E828" s="80">
        <v>82</v>
      </c>
      <c r="F828" s="80">
        <v>1706</v>
      </c>
      <c r="G828" s="80">
        <v>164</v>
      </c>
      <c r="H828" s="80">
        <v>1870</v>
      </c>
      <c r="I828" s="80">
        <v>8.7700500000000001E-2</v>
      </c>
      <c r="J828" s="80">
        <v>8.7653700000000001E-2</v>
      </c>
      <c r="L828" s="83">
        <v>0.99619999999999997</v>
      </c>
      <c r="M828" s="83">
        <v>826.64700000000005</v>
      </c>
      <c r="N828" s="85">
        <v>0.35334199999999999</v>
      </c>
      <c r="O828" s="83">
        <v>826.29300000000001</v>
      </c>
      <c r="P828" s="85">
        <v>0.70668500000000001</v>
      </c>
      <c r="Q828" s="83">
        <v>827</v>
      </c>
      <c r="R828" s="85">
        <v>8.5451600000000004E-4</v>
      </c>
      <c r="S828" s="85">
        <v>6.56377E-3</v>
      </c>
    </row>
    <row r="829" spans="2:19" x14ac:dyDescent="0.2">
      <c r="B829" s="33"/>
      <c r="C829" s="80">
        <v>0.38650000000000001</v>
      </c>
      <c r="D829" s="80">
        <v>1789</v>
      </c>
      <c r="E829" s="80">
        <v>82</v>
      </c>
      <c r="F829" s="80">
        <v>1707</v>
      </c>
      <c r="G829" s="80">
        <v>164</v>
      </c>
      <c r="H829" s="80">
        <v>1871</v>
      </c>
      <c r="I829" s="80">
        <v>8.7653700000000001E-2</v>
      </c>
      <c r="J829" s="80">
        <v>8.7653700000000001E-2</v>
      </c>
      <c r="L829" s="83">
        <v>0.99619999999999997</v>
      </c>
      <c r="M829" s="83">
        <v>827.64300000000003</v>
      </c>
      <c r="N829" s="85">
        <v>0.35663600000000001</v>
      </c>
      <c r="O829" s="83">
        <v>827.28700000000003</v>
      </c>
      <c r="P829" s="85">
        <v>0.71327200000000002</v>
      </c>
      <c r="Q829" s="83">
        <v>828</v>
      </c>
      <c r="R829" s="85">
        <v>8.6143999999999999E-4</v>
      </c>
      <c r="S829" s="85">
        <v>6.56377E-3</v>
      </c>
    </row>
    <row r="830" spans="2:19" x14ac:dyDescent="0.2">
      <c r="B830" s="33"/>
      <c r="C830" s="80">
        <v>0.38629999999999998</v>
      </c>
      <c r="D830" s="80">
        <v>1789</v>
      </c>
      <c r="E830" s="80">
        <v>83</v>
      </c>
      <c r="F830" s="80">
        <v>1706</v>
      </c>
      <c r="G830" s="80">
        <v>166</v>
      </c>
      <c r="H830" s="80">
        <v>1872</v>
      </c>
      <c r="I830" s="80">
        <v>8.8675199999999996E-2</v>
      </c>
      <c r="J830" s="80">
        <v>8.8439000000000004E-2</v>
      </c>
      <c r="L830" s="83">
        <v>0.99619999999999997</v>
      </c>
      <c r="M830" s="83">
        <v>828.64</v>
      </c>
      <c r="N830" s="85">
        <v>0.359954</v>
      </c>
      <c r="O830" s="83">
        <v>828.28</v>
      </c>
      <c r="P830" s="85">
        <v>0.71990699999999996</v>
      </c>
      <c r="Q830" s="83">
        <v>829</v>
      </c>
      <c r="R830" s="85">
        <v>8.6840400000000003E-4</v>
      </c>
      <c r="S830" s="85">
        <v>6.56377E-3</v>
      </c>
    </row>
    <row r="831" spans="2:19" x14ac:dyDescent="0.2">
      <c r="B831" s="33"/>
      <c r="C831" s="80">
        <v>0.38329999999999997</v>
      </c>
      <c r="D831" s="80">
        <v>1791</v>
      </c>
      <c r="E831" s="80">
        <v>83</v>
      </c>
      <c r="F831" s="80">
        <v>1708</v>
      </c>
      <c r="G831" s="80">
        <v>166</v>
      </c>
      <c r="H831" s="80">
        <v>1874</v>
      </c>
      <c r="I831" s="80">
        <v>8.8580599999999995E-2</v>
      </c>
      <c r="J831" s="80">
        <v>8.8439000000000004E-2</v>
      </c>
      <c r="L831" s="83">
        <v>0.99619999999999997</v>
      </c>
      <c r="M831" s="83">
        <v>829.63699999999994</v>
      </c>
      <c r="N831" s="85">
        <v>0.36329499999999998</v>
      </c>
      <c r="O831" s="83">
        <v>829.27300000000002</v>
      </c>
      <c r="P831" s="85">
        <v>0.72658999999999996</v>
      </c>
      <c r="Q831" s="83">
        <v>830</v>
      </c>
      <c r="R831" s="85">
        <v>8.7540899999999995E-4</v>
      </c>
      <c r="S831" s="85">
        <v>6.56377E-3</v>
      </c>
    </row>
    <row r="832" spans="2:19" x14ac:dyDescent="0.2">
      <c r="B832" s="33"/>
      <c r="C832" s="80">
        <v>0.38200000000000001</v>
      </c>
      <c r="D832" s="80">
        <v>1792</v>
      </c>
      <c r="E832" s="80">
        <v>83</v>
      </c>
      <c r="F832" s="80">
        <v>1709</v>
      </c>
      <c r="G832" s="80">
        <v>166</v>
      </c>
      <c r="H832" s="80">
        <v>1875</v>
      </c>
      <c r="I832" s="80">
        <v>8.8533299999999995E-2</v>
      </c>
      <c r="J832" s="80">
        <v>8.8439000000000004E-2</v>
      </c>
      <c r="L832" s="83">
        <v>0.99619999999999997</v>
      </c>
      <c r="M832" s="83">
        <v>830.63300000000004</v>
      </c>
      <c r="N832" s="85">
        <v>0.36665999999999999</v>
      </c>
      <c r="O832" s="83">
        <v>830.26700000000005</v>
      </c>
      <c r="P832" s="85">
        <v>0.73331999999999997</v>
      </c>
      <c r="Q832" s="83">
        <v>831</v>
      </c>
      <c r="R832" s="85">
        <v>8.8245499999999998E-4</v>
      </c>
      <c r="S832" s="85">
        <v>6.56377E-3</v>
      </c>
    </row>
    <row r="833" spans="2:19" x14ac:dyDescent="0.2">
      <c r="B833" s="33"/>
      <c r="C833" s="80">
        <v>0.38169999999999998</v>
      </c>
      <c r="D833" s="80">
        <v>1793</v>
      </c>
      <c r="E833" s="80">
        <v>83</v>
      </c>
      <c r="F833" s="80">
        <v>1710</v>
      </c>
      <c r="G833" s="80">
        <v>166</v>
      </c>
      <c r="H833" s="80">
        <v>1876</v>
      </c>
      <c r="I833" s="80">
        <v>8.8486099999999998E-2</v>
      </c>
      <c r="J833" s="80">
        <v>8.8439000000000004E-2</v>
      </c>
      <c r="L833" s="83">
        <v>0.99609999999999999</v>
      </c>
      <c r="M833" s="83">
        <v>831.63</v>
      </c>
      <c r="N833" s="85">
        <v>0.37004900000000002</v>
      </c>
      <c r="O833" s="83">
        <v>831.26</v>
      </c>
      <c r="P833" s="85">
        <v>0.74009899999999995</v>
      </c>
      <c r="Q833" s="83">
        <v>832</v>
      </c>
      <c r="R833" s="85">
        <v>8.89542E-4</v>
      </c>
      <c r="S833" s="85">
        <v>6.92452E-3</v>
      </c>
    </row>
    <row r="834" spans="2:19" x14ac:dyDescent="0.2">
      <c r="B834" s="33"/>
      <c r="C834" s="80">
        <v>0.38159999999999999</v>
      </c>
      <c r="D834" s="80">
        <v>1794</v>
      </c>
      <c r="E834" s="80">
        <v>83</v>
      </c>
      <c r="F834" s="80">
        <v>1711</v>
      </c>
      <c r="G834" s="80">
        <v>166</v>
      </c>
      <c r="H834" s="80">
        <v>1877</v>
      </c>
      <c r="I834" s="80">
        <v>8.8439000000000004E-2</v>
      </c>
      <c r="J834" s="80">
        <v>8.8439000000000004E-2</v>
      </c>
      <c r="L834" s="83">
        <v>0.99609999999999999</v>
      </c>
      <c r="M834" s="83">
        <v>832.62699999999995</v>
      </c>
      <c r="N834" s="85">
        <v>0.37346299999999999</v>
      </c>
      <c r="O834" s="83">
        <v>832.25300000000004</v>
      </c>
      <c r="P834" s="85">
        <v>0.74692599999999998</v>
      </c>
      <c r="Q834" s="83">
        <v>833</v>
      </c>
      <c r="R834" s="85">
        <v>8.9667000000000002E-4</v>
      </c>
      <c r="S834" s="85">
        <v>6.92452E-3</v>
      </c>
    </row>
    <row r="835" spans="2:19" x14ac:dyDescent="0.2">
      <c r="B835" s="33"/>
      <c r="C835" s="80">
        <v>0.38069999999999998</v>
      </c>
      <c r="D835" s="80">
        <v>1794</v>
      </c>
      <c r="E835" s="80">
        <v>84</v>
      </c>
      <c r="F835" s="80">
        <v>1710</v>
      </c>
      <c r="G835" s="80">
        <v>168</v>
      </c>
      <c r="H835" s="80">
        <v>1878</v>
      </c>
      <c r="I835" s="80">
        <v>8.9456900000000006E-2</v>
      </c>
      <c r="J835" s="80">
        <v>8.9456900000000006E-2</v>
      </c>
      <c r="L835" s="83">
        <v>0.99609999999999999</v>
      </c>
      <c r="M835" s="83">
        <v>833.62300000000005</v>
      </c>
      <c r="N835" s="85">
        <v>0.37690099999999999</v>
      </c>
      <c r="O835" s="83">
        <v>833.24599999999998</v>
      </c>
      <c r="P835" s="85">
        <v>0.75380100000000005</v>
      </c>
      <c r="Q835" s="83">
        <v>834</v>
      </c>
      <c r="R835" s="85">
        <v>9.0383900000000003E-4</v>
      </c>
      <c r="S835" s="85">
        <v>6.92452E-3</v>
      </c>
    </row>
    <row r="836" spans="2:19" x14ac:dyDescent="0.2">
      <c r="B836" s="33"/>
      <c r="C836" s="80">
        <v>0.38030000000000003</v>
      </c>
      <c r="D836" s="80">
        <v>1794</v>
      </c>
      <c r="E836" s="80">
        <v>85</v>
      </c>
      <c r="F836" s="80">
        <v>1709</v>
      </c>
      <c r="G836" s="80">
        <v>170</v>
      </c>
      <c r="H836" s="80">
        <v>1879</v>
      </c>
      <c r="I836" s="80">
        <v>9.0473700000000004E-2</v>
      </c>
      <c r="J836" s="80">
        <v>9.0233499999999994E-2</v>
      </c>
      <c r="L836" s="83">
        <v>0.99609999999999999</v>
      </c>
      <c r="M836" s="83">
        <v>834.62</v>
      </c>
      <c r="N836" s="85">
        <v>0.38036300000000001</v>
      </c>
      <c r="O836" s="83">
        <v>834.23900000000003</v>
      </c>
      <c r="P836" s="85">
        <v>0.76072600000000001</v>
      </c>
      <c r="Q836" s="83">
        <v>835</v>
      </c>
      <c r="R836" s="85">
        <v>9.1104900000000004E-4</v>
      </c>
      <c r="S836" s="85">
        <v>6.92452E-3</v>
      </c>
    </row>
    <row r="837" spans="2:19" x14ac:dyDescent="0.2">
      <c r="B837" s="33"/>
      <c r="C837" s="80">
        <v>0.37969999999999998</v>
      </c>
      <c r="D837" s="80">
        <v>1795</v>
      </c>
      <c r="E837" s="80">
        <v>85</v>
      </c>
      <c r="F837" s="80">
        <v>1710</v>
      </c>
      <c r="G837" s="80">
        <v>170</v>
      </c>
      <c r="H837" s="80">
        <v>1880</v>
      </c>
      <c r="I837" s="80">
        <v>9.0425500000000006E-2</v>
      </c>
      <c r="J837" s="80">
        <v>9.0233499999999994E-2</v>
      </c>
      <c r="L837" s="83">
        <v>0.99609999999999999</v>
      </c>
      <c r="M837" s="83">
        <v>835.61599999999999</v>
      </c>
      <c r="N837" s="85">
        <v>0.38385000000000002</v>
      </c>
      <c r="O837" s="83">
        <v>835.23199999999997</v>
      </c>
      <c r="P837" s="85">
        <v>0.76770000000000005</v>
      </c>
      <c r="Q837" s="83">
        <v>836</v>
      </c>
      <c r="R837" s="85">
        <v>9.1830099999999995E-4</v>
      </c>
      <c r="S837" s="85">
        <v>6.92452E-3</v>
      </c>
    </row>
    <row r="838" spans="2:19" x14ac:dyDescent="0.2">
      <c r="B838" s="33"/>
      <c r="C838" s="80">
        <v>0.37859999999999999</v>
      </c>
      <c r="D838" s="80">
        <v>1797</v>
      </c>
      <c r="E838" s="80">
        <v>85</v>
      </c>
      <c r="F838" s="80">
        <v>1712</v>
      </c>
      <c r="G838" s="80">
        <v>170</v>
      </c>
      <c r="H838" s="80">
        <v>1882</v>
      </c>
      <c r="I838" s="80">
        <v>9.0329400000000004E-2</v>
      </c>
      <c r="J838" s="80">
        <v>9.0233499999999994E-2</v>
      </c>
      <c r="L838" s="83">
        <v>0.99609999999999999</v>
      </c>
      <c r="M838" s="83">
        <v>836.61300000000006</v>
      </c>
      <c r="N838" s="85">
        <v>0.38736100000000001</v>
      </c>
      <c r="O838" s="83">
        <v>836.22500000000002</v>
      </c>
      <c r="P838" s="85">
        <v>0.77472300000000005</v>
      </c>
      <c r="Q838" s="83">
        <v>837</v>
      </c>
      <c r="R838" s="85">
        <v>9.2559499999999998E-4</v>
      </c>
      <c r="S838" s="85">
        <v>6.92452E-3</v>
      </c>
    </row>
    <row r="839" spans="2:19" x14ac:dyDescent="0.2">
      <c r="B839" s="33"/>
      <c r="C839" s="80">
        <v>0.3775</v>
      </c>
      <c r="D839" s="80">
        <v>1798</v>
      </c>
      <c r="E839" s="80">
        <v>85</v>
      </c>
      <c r="F839" s="80">
        <v>1713</v>
      </c>
      <c r="G839" s="80">
        <v>170</v>
      </c>
      <c r="H839" s="80">
        <v>1883</v>
      </c>
      <c r="I839" s="80">
        <v>9.0281500000000001E-2</v>
      </c>
      <c r="J839" s="80">
        <v>9.0233499999999994E-2</v>
      </c>
      <c r="L839" s="83">
        <v>0.99609999999999999</v>
      </c>
      <c r="M839" s="83">
        <v>837.60900000000004</v>
      </c>
      <c r="N839" s="85">
        <v>0.39089800000000002</v>
      </c>
      <c r="O839" s="83">
        <v>837.21799999999996</v>
      </c>
      <c r="P839" s="85">
        <v>0.78179500000000002</v>
      </c>
      <c r="Q839" s="83">
        <v>838</v>
      </c>
      <c r="R839" s="85">
        <v>9.3293E-4</v>
      </c>
      <c r="S839" s="85">
        <v>6.92452E-3</v>
      </c>
    </row>
    <row r="840" spans="2:19" x14ac:dyDescent="0.2">
      <c r="B840" s="33"/>
      <c r="C840" s="80">
        <v>0.37590000000000001</v>
      </c>
      <c r="D840" s="80">
        <v>1799</v>
      </c>
      <c r="E840" s="80">
        <v>85</v>
      </c>
      <c r="F840" s="80">
        <v>1714</v>
      </c>
      <c r="G840" s="80">
        <v>170</v>
      </c>
      <c r="H840" s="80">
        <v>1884</v>
      </c>
      <c r="I840" s="80">
        <v>9.0233499999999994E-2</v>
      </c>
      <c r="J840" s="80">
        <v>9.0233499999999994E-2</v>
      </c>
      <c r="L840" s="83">
        <v>0.996</v>
      </c>
      <c r="M840" s="83">
        <v>838.60599999999999</v>
      </c>
      <c r="N840" s="85">
        <v>0.394459</v>
      </c>
      <c r="O840" s="83">
        <v>838.21100000000001</v>
      </c>
      <c r="P840" s="85">
        <v>0.78891800000000001</v>
      </c>
      <c r="Q840" s="83">
        <v>839</v>
      </c>
      <c r="R840" s="85">
        <v>9.4030700000000004E-4</v>
      </c>
      <c r="S840" s="85">
        <v>7.1725799999999996E-3</v>
      </c>
    </row>
    <row r="841" spans="2:19" x14ac:dyDescent="0.2">
      <c r="B841" s="33"/>
      <c r="C841" s="80">
        <v>0.37540000000000001</v>
      </c>
      <c r="D841" s="80">
        <v>1799</v>
      </c>
      <c r="E841" s="80">
        <v>86</v>
      </c>
      <c r="F841" s="80">
        <v>1713</v>
      </c>
      <c r="G841" s="80">
        <v>172</v>
      </c>
      <c r="H841" s="80">
        <v>1885</v>
      </c>
      <c r="I841" s="80">
        <v>9.12467E-2</v>
      </c>
      <c r="J841" s="80">
        <v>9.1198299999999996E-2</v>
      </c>
      <c r="L841" s="83">
        <v>0.996</v>
      </c>
      <c r="M841" s="83">
        <v>839.60199999999998</v>
      </c>
      <c r="N841" s="85">
        <v>0.39804499999999998</v>
      </c>
      <c r="O841" s="83">
        <v>839.20399999999995</v>
      </c>
      <c r="P841" s="85">
        <v>0.79608999999999996</v>
      </c>
      <c r="Q841" s="83">
        <v>840</v>
      </c>
      <c r="R841" s="85">
        <v>9.4772699999999999E-4</v>
      </c>
      <c r="S841" s="85">
        <v>7.1725799999999996E-3</v>
      </c>
    </row>
    <row r="842" spans="2:19" x14ac:dyDescent="0.2">
      <c r="B842" s="33"/>
      <c r="C842" s="80">
        <v>0.37530000000000002</v>
      </c>
      <c r="D842" s="80">
        <v>1800</v>
      </c>
      <c r="E842" s="80">
        <v>86</v>
      </c>
      <c r="F842" s="80">
        <v>1714</v>
      </c>
      <c r="G842" s="80">
        <v>172</v>
      </c>
      <c r="H842" s="80">
        <v>1886</v>
      </c>
      <c r="I842" s="80">
        <v>9.1198299999999996E-2</v>
      </c>
      <c r="J842" s="80">
        <v>9.1198299999999996E-2</v>
      </c>
      <c r="L842" s="83">
        <v>0.996</v>
      </c>
      <c r="M842" s="83">
        <v>840.59799999999996</v>
      </c>
      <c r="N842" s="85">
        <v>0.40165699999999999</v>
      </c>
      <c r="O842" s="83">
        <v>840.197</v>
      </c>
      <c r="P842" s="85">
        <v>0.80331300000000005</v>
      </c>
      <c r="Q842" s="83">
        <v>841</v>
      </c>
      <c r="R842" s="85">
        <v>9.5518800000000004E-4</v>
      </c>
      <c r="S842" s="85">
        <v>7.1725799999999996E-3</v>
      </c>
    </row>
    <row r="843" spans="2:19" x14ac:dyDescent="0.2">
      <c r="B843" s="33"/>
      <c r="C843" s="80">
        <v>0.37409999999999999</v>
      </c>
      <c r="D843" s="80">
        <v>1800</v>
      </c>
      <c r="E843" s="80">
        <v>87</v>
      </c>
      <c r="F843" s="80">
        <v>1713</v>
      </c>
      <c r="G843" s="80">
        <v>174</v>
      </c>
      <c r="H843" s="80">
        <v>1887</v>
      </c>
      <c r="I843" s="80">
        <v>9.2209899999999997E-2</v>
      </c>
      <c r="J843" s="80">
        <v>9.1869099999999995E-2</v>
      </c>
      <c r="L843" s="83">
        <v>0.99590000000000001</v>
      </c>
      <c r="M843" s="83">
        <v>841.59500000000003</v>
      </c>
      <c r="N843" s="85">
        <v>0.40529300000000001</v>
      </c>
      <c r="O843" s="83">
        <v>841.18899999999996</v>
      </c>
      <c r="P843" s="85">
        <v>0.81058699999999995</v>
      </c>
      <c r="Q843" s="83">
        <v>842</v>
      </c>
      <c r="R843" s="85">
        <v>9.6269200000000002E-4</v>
      </c>
      <c r="S843" s="85">
        <v>7.3754399999999996E-3</v>
      </c>
    </row>
    <row r="844" spans="2:19" x14ac:dyDescent="0.2">
      <c r="B844" s="33"/>
      <c r="C844" s="80">
        <v>0.373</v>
      </c>
      <c r="D844" s="80">
        <v>1801</v>
      </c>
      <c r="E844" s="80">
        <v>87</v>
      </c>
      <c r="F844" s="80">
        <v>1714</v>
      </c>
      <c r="G844" s="80">
        <v>174</v>
      </c>
      <c r="H844" s="80">
        <v>1888</v>
      </c>
      <c r="I844" s="80">
        <v>9.2161000000000007E-2</v>
      </c>
      <c r="J844" s="80">
        <v>9.1869099999999995E-2</v>
      </c>
      <c r="L844" s="83">
        <v>0.99590000000000001</v>
      </c>
      <c r="M844" s="83">
        <v>842.59100000000001</v>
      </c>
      <c r="N844" s="85">
        <v>0.40895599999999999</v>
      </c>
      <c r="O844" s="83">
        <v>842.18200000000002</v>
      </c>
      <c r="P844" s="85">
        <v>0.81791100000000005</v>
      </c>
      <c r="Q844" s="83">
        <v>843</v>
      </c>
      <c r="R844" s="85">
        <v>9.7023900000000002E-4</v>
      </c>
      <c r="S844" s="85">
        <v>7.3754399999999996E-3</v>
      </c>
    </row>
    <row r="845" spans="2:19" x14ac:dyDescent="0.2">
      <c r="B845" s="33"/>
      <c r="C845" s="80">
        <v>0.37219999999999998</v>
      </c>
      <c r="D845" s="80">
        <v>1802</v>
      </c>
      <c r="E845" s="80">
        <v>87</v>
      </c>
      <c r="F845" s="80">
        <v>1715</v>
      </c>
      <c r="G845" s="80">
        <v>174</v>
      </c>
      <c r="H845" s="80">
        <v>1889</v>
      </c>
      <c r="I845" s="80">
        <v>9.2112200000000005E-2</v>
      </c>
      <c r="J845" s="80">
        <v>9.1869099999999995E-2</v>
      </c>
      <c r="L845" s="83">
        <v>0.99590000000000001</v>
      </c>
      <c r="M845" s="83">
        <v>843.58699999999999</v>
      </c>
      <c r="N845" s="85">
        <v>0.41264299999999998</v>
      </c>
      <c r="O845" s="83">
        <v>843.17499999999995</v>
      </c>
      <c r="P845" s="85">
        <v>0.82528699999999999</v>
      </c>
      <c r="Q845" s="83">
        <v>844</v>
      </c>
      <c r="R845" s="85">
        <v>9.7782800000000003E-4</v>
      </c>
      <c r="S845" s="85">
        <v>7.3754399999999996E-3</v>
      </c>
    </row>
    <row r="846" spans="2:19" x14ac:dyDescent="0.2">
      <c r="B846" s="33"/>
      <c r="C846" s="80">
        <v>0.37190000000000001</v>
      </c>
      <c r="D846" s="80">
        <v>1803</v>
      </c>
      <c r="E846" s="80">
        <v>87</v>
      </c>
      <c r="F846" s="80">
        <v>1716</v>
      </c>
      <c r="G846" s="80">
        <v>174</v>
      </c>
      <c r="H846" s="80">
        <v>1890</v>
      </c>
      <c r="I846" s="80">
        <v>9.2063500000000006E-2</v>
      </c>
      <c r="J846" s="80">
        <v>9.1869099999999995E-2</v>
      </c>
      <c r="L846" s="83">
        <v>0.99590000000000001</v>
      </c>
      <c r="M846" s="83">
        <v>844.58399999999995</v>
      </c>
      <c r="N846" s="85">
        <v>0.41635699999999998</v>
      </c>
      <c r="O846" s="83">
        <v>844.16700000000003</v>
      </c>
      <c r="P846" s="85">
        <v>0.83271300000000004</v>
      </c>
      <c r="Q846" s="83">
        <v>845</v>
      </c>
      <c r="R846" s="85">
        <v>9.8546000000000007E-4</v>
      </c>
      <c r="S846" s="85">
        <v>7.3754399999999996E-3</v>
      </c>
    </row>
    <row r="847" spans="2:19" x14ac:dyDescent="0.2">
      <c r="B847" s="33"/>
      <c r="C847" s="80">
        <v>0.37080000000000002</v>
      </c>
      <c r="D847" s="80">
        <v>1804</v>
      </c>
      <c r="E847" s="80">
        <v>87</v>
      </c>
      <c r="F847" s="80">
        <v>1717</v>
      </c>
      <c r="G847" s="80">
        <v>174</v>
      </c>
      <c r="H847" s="80">
        <v>1891</v>
      </c>
      <c r="I847" s="80">
        <v>9.2014799999999994E-2</v>
      </c>
      <c r="J847" s="80">
        <v>9.1869099999999995E-2</v>
      </c>
      <c r="L847" s="83">
        <v>0.99590000000000001</v>
      </c>
      <c r="M847" s="83">
        <v>845.58</v>
      </c>
      <c r="N847" s="85">
        <v>0.42009600000000002</v>
      </c>
      <c r="O847" s="83">
        <v>845.16</v>
      </c>
      <c r="P847" s="85">
        <v>0.84019200000000005</v>
      </c>
      <c r="Q847" s="83">
        <v>846</v>
      </c>
      <c r="R847" s="85">
        <v>9.9313500000000002E-4</v>
      </c>
      <c r="S847" s="85">
        <v>7.3754399999999996E-3</v>
      </c>
    </row>
    <row r="848" spans="2:19" x14ac:dyDescent="0.2">
      <c r="B848" s="33"/>
      <c r="C848" s="80">
        <v>0.37019999999999997</v>
      </c>
      <c r="D848" s="80">
        <v>1805</v>
      </c>
      <c r="E848" s="80">
        <v>87</v>
      </c>
      <c r="F848" s="80">
        <v>1718</v>
      </c>
      <c r="G848" s="80">
        <v>174</v>
      </c>
      <c r="H848" s="80">
        <v>1892</v>
      </c>
      <c r="I848" s="80">
        <v>9.1966199999999998E-2</v>
      </c>
      <c r="J848" s="80">
        <v>9.1869099999999995E-2</v>
      </c>
      <c r="L848" s="83">
        <v>0.99580000000000002</v>
      </c>
      <c r="M848" s="83">
        <v>846.57600000000002</v>
      </c>
      <c r="N848" s="85">
        <v>0.42386099999999999</v>
      </c>
      <c r="O848" s="83">
        <v>846.15200000000004</v>
      </c>
      <c r="P848" s="85">
        <v>0.84772199999999998</v>
      </c>
      <c r="Q848" s="83">
        <v>847</v>
      </c>
      <c r="R848" s="85">
        <v>1.00085E-3</v>
      </c>
      <c r="S848" s="85">
        <v>7.5823000000000002E-3</v>
      </c>
    </row>
    <row r="849" spans="2:19" x14ac:dyDescent="0.2">
      <c r="B849" s="33"/>
      <c r="C849" s="80">
        <v>0.36749999999999999</v>
      </c>
      <c r="D849" s="80">
        <v>1806</v>
      </c>
      <c r="E849" s="80">
        <v>87</v>
      </c>
      <c r="F849" s="80">
        <v>1719</v>
      </c>
      <c r="G849" s="80">
        <v>174</v>
      </c>
      <c r="H849" s="80">
        <v>1893</v>
      </c>
      <c r="I849" s="80">
        <v>9.1917600000000002E-2</v>
      </c>
      <c r="J849" s="80">
        <v>9.1869099999999995E-2</v>
      </c>
      <c r="L849" s="83">
        <v>0.99580000000000002</v>
      </c>
      <c r="M849" s="83">
        <v>847.572</v>
      </c>
      <c r="N849" s="85">
        <v>0.42765199999999998</v>
      </c>
      <c r="O849" s="83">
        <v>847.14499999999998</v>
      </c>
      <c r="P849" s="85">
        <v>0.85530399999999995</v>
      </c>
      <c r="Q849" s="83">
        <v>848</v>
      </c>
      <c r="R849" s="85">
        <v>1.0086100000000001E-3</v>
      </c>
      <c r="S849" s="85">
        <v>7.5823000000000002E-3</v>
      </c>
    </row>
    <row r="850" spans="2:19" x14ac:dyDescent="0.2">
      <c r="B850" s="33"/>
      <c r="C850" s="80">
        <v>0.36459999999999998</v>
      </c>
      <c r="D850" s="80">
        <v>1807</v>
      </c>
      <c r="E850" s="80">
        <v>87</v>
      </c>
      <c r="F850" s="80">
        <v>1720</v>
      </c>
      <c r="G850" s="80">
        <v>174</v>
      </c>
      <c r="H850" s="80">
        <v>1894</v>
      </c>
      <c r="I850" s="80">
        <v>9.1869099999999995E-2</v>
      </c>
      <c r="J850" s="80">
        <v>9.1869099999999995E-2</v>
      </c>
      <c r="L850" s="83">
        <v>0.99580000000000002</v>
      </c>
      <c r="M850" s="83">
        <v>848.56899999999996</v>
      </c>
      <c r="N850" s="85">
        <v>0.43147000000000002</v>
      </c>
      <c r="O850" s="83">
        <v>848.13699999999994</v>
      </c>
      <c r="P850" s="85">
        <v>0.86293900000000001</v>
      </c>
      <c r="Q850" s="83">
        <v>849</v>
      </c>
      <c r="R850" s="85">
        <v>1.0164200000000001E-3</v>
      </c>
      <c r="S850" s="85">
        <v>7.5823000000000002E-3</v>
      </c>
    </row>
    <row r="851" spans="2:19" x14ac:dyDescent="0.2">
      <c r="B851" s="33"/>
      <c r="C851" s="80">
        <v>0.36320000000000002</v>
      </c>
      <c r="D851" s="80">
        <v>1808</v>
      </c>
      <c r="E851" s="80">
        <v>88</v>
      </c>
      <c r="F851" s="80">
        <v>1720</v>
      </c>
      <c r="G851" s="80">
        <v>176</v>
      </c>
      <c r="H851" s="80">
        <v>1896</v>
      </c>
      <c r="I851" s="80">
        <v>9.2827000000000007E-2</v>
      </c>
      <c r="J851" s="80">
        <v>9.2729199999999998E-2</v>
      </c>
      <c r="L851" s="83">
        <v>0.99570000000000003</v>
      </c>
      <c r="M851" s="83">
        <v>849.56500000000005</v>
      </c>
      <c r="N851" s="85">
        <v>0.43531300000000001</v>
      </c>
      <c r="O851" s="83">
        <v>849.12900000000002</v>
      </c>
      <c r="P851" s="85">
        <v>0.87062600000000001</v>
      </c>
      <c r="Q851" s="83">
        <v>850</v>
      </c>
      <c r="R851" s="85">
        <v>1.0242700000000001E-3</v>
      </c>
      <c r="S851" s="85">
        <v>7.71363E-3</v>
      </c>
    </row>
    <row r="852" spans="2:19" x14ac:dyDescent="0.2">
      <c r="B852" s="33"/>
      <c r="C852" s="80">
        <v>0.36309999999999998</v>
      </c>
      <c r="D852" s="80">
        <v>1809</v>
      </c>
      <c r="E852" s="80">
        <v>88</v>
      </c>
      <c r="F852" s="80">
        <v>1721</v>
      </c>
      <c r="G852" s="80">
        <v>176</v>
      </c>
      <c r="H852" s="80">
        <v>1897</v>
      </c>
      <c r="I852" s="80">
        <v>9.2778100000000002E-2</v>
      </c>
      <c r="J852" s="80">
        <v>9.2729199999999998E-2</v>
      </c>
      <c r="L852" s="83">
        <v>0.99570000000000003</v>
      </c>
      <c r="M852" s="83">
        <v>850.56100000000004</v>
      </c>
      <c r="N852" s="85">
        <v>0.43918299999999999</v>
      </c>
      <c r="O852" s="83">
        <v>850.12199999999996</v>
      </c>
      <c r="P852" s="85">
        <v>0.87836599999999998</v>
      </c>
      <c r="Q852" s="83">
        <v>851</v>
      </c>
      <c r="R852" s="85">
        <v>1.0321600000000001E-3</v>
      </c>
      <c r="S852" s="85">
        <v>7.71363E-3</v>
      </c>
    </row>
    <row r="853" spans="2:19" x14ac:dyDescent="0.2">
      <c r="B853" s="33"/>
      <c r="C853" s="80">
        <v>0.36030000000000001</v>
      </c>
      <c r="D853" s="80">
        <v>1810</v>
      </c>
      <c r="E853" s="80">
        <v>88</v>
      </c>
      <c r="F853" s="80">
        <v>1722</v>
      </c>
      <c r="G853" s="80">
        <v>176</v>
      </c>
      <c r="H853" s="80">
        <v>1898</v>
      </c>
      <c r="I853" s="80">
        <v>9.2729199999999998E-2</v>
      </c>
      <c r="J853" s="80">
        <v>9.2729199999999998E-2</v>
      </c>
      <c r="L853" s="83">
        <v>0.99560000000000004</v>
      </c>
      <c r="M853" s="83">
        <v>851.55700000000002</v>
      </c>
      <c r="N853" s="85">
        <v>0.44307999999999997</v>
      </c>
      <c r="O853" s="83">
        <v>851.11400000000003</v>
      </c>
      <c r="P853" s="85">
        <v>0.88615999999999995</v>
      </c>
      <c r="Q853" s="83">
        <v>852</v>
      </c>
      <c r="R853" s="85">
        <v>1.04009E-3</v>
      </c>
      <c r="S853" s="85">
        <v>7.9001599999999998E-3</v>
      </c>
    </row>
    <row r="854" spans="2:19" x14ac:dyDescent="0.2">
      <c r="B854" s="33"/>
      <c r="C854" s="80">
        <v>0.36</v>
      </c>
      <c r="D854" s="80">
        <v>1810</v>
      </c>
      <c r="E854" s="80">
        <v>89</v>
      </c>
      <c r="F854" s="80">
        <v>1721</v>
      </c>
      <c r="G854" s="80">
        <v>178</v>
      </c>
      <c r="H854" s="80">
        <v>1899</v>
      </c>
      <c r="I854" s="80">
        <v>9.3733499999999997E-2</v>
      </c>
      <c r="J854" s="80">
        <v>9.3389299999999995E-2</v>
      </c>
      <c r="L854" s="83">
        <v>0.99560000000000004</v>
      </c>
      <c r="M854" s="83">
        <v>852.553</v>
      </c>
      <c r="N854" s="85">
        <v>0.44700299999999998</v>
      </c>
      <c r="O854" s="83">
        <v>852.10599999999999</v>
      </c>
      <c r="P854" s="85">
        <v>0.89400599999999997</v>
      </c>
      <c r="Q854" s="83">
        <v>853</v>
      </c>
      <c r="R854" s="85">
        <v>1.0480699999999999E-3</v>
      </c>
      <c r="S854" s="85">
        <v>7.9001599999999998E-3</v>
      </c>
    </row>
    <row r="855" spans="2:19" x14ac:dyDescent="0.2">
      <c r="B855" s="33"/>
      <c r="C855" s="80">
        <v>0.3579</v>
      </c>
      <c r="D855" s="80">
        <v>1811</v>
      </c>
      <c r="E855" s="80">
        <v>89</v>
      </c>
      <c r="F855" s="80">
        <v>1722</v>
      </c>
      <c r="G855" s="80">
        <v>178</v>
      </c>
      <c r="H855" s="80">
        <v>1900</v>
      </c>
      <c r="I855" s="80">
        <v>9.3684199999999995E-2</v>
      </c>
      <c r="J855" s="80">
        <v>9.3389299999999995E-2</v>
      </c>
      <c r="L855" s="83">
        <v>0.99560000000000004</v>
      </c>
      <c r="M855" s="83">
        <v>853.54899999999998</v>
      </c>
      <c r="N855" s="85">
        <v>0.45095299999999999</v>
      </c>
      <c r="O855" s="83">
        <v>853.09799999999996</v>
      </c>
      <c r="P855" s="85">
        <v>0.90190599999999999</v>
      </c>
      <c r="Q855" s="83">
        <v>854</v>
      </c>
      <c r="R855" s="85">
        <v>1.0560999999999999E-3</v>
      </c>
      <c r="S855" s="85">
        <v>7.9001599999999998E-3</v>
      </c>
    </row>
    <row r="856" spans="2:19" x14ac:dyDescent="0.2">
      <c r="B856" s="33"/>
      <c r="C856" s="80">
        <v>0.3548</v>
      </c>
      <c r="D856" s="80">
        <v>1812</v>
      </c>
      <c r="E856" s="80">
        <v>89</v>
      </c>
      <c r="F856" s="80">
        <v>1723</v>
      </c>
      <c r="G856" s="80">
        <v>178</v>
      </c>
      <c r="H856" s="80">
        <v>1901</v>
      </c>
      <c r="I856" s="80">
        <v>9.3634899999999993E-2</v>
      </c>
      <c r="J856" s="80">
        <v>9.3389299999999995E-2</v>
      </c>
      <c r="L856" s="83">
        <v>0.99560000000000004</v>
      </c>
      <c r="M856" s="83">
        <v>854.54499999999996</v>
      </c>
      <c r="N856" s="85">
        <v>0.45493</v>
      </c>
      <c r="O856" s="83">
        <v>854.09</v>
      </c>
      <c r="P856" s="85">
        <v>0.90986</v>
      </c>
      <c r="Q856" s="83">
        <v>855</v>
      </c>
      <c r="R856" s="85">
        <v>1.06416E-3</v>
      </c>
      <c r="S856" s="85">
        <v>7.9001599999999998E-3</v>
      </c>
    </row>
    <row r="857" spans="2:19" x14ac:dyDescent="0.2">
      <c r="B857" s="33"/>
      <c r="C857" s="80">
        <v>0.35199999999999998</v>
      </c>
      <c r="D857" s="80">
        <v>1813</v>
      </c>
      <c r="E857" s="80">
        <v>89</v>
      </c>
      <c r="F857" s="80">
        <v>1724</v>
      </c>
      <c r="G857" s="80">
        <v>178</v>
      </c>
      <c r="H857" s="80">
        <v>1902</v>
      </c>
      <c r="I857" s="80">
        <v>9.3585699999999994E-2</v>
      </c>
      <c r="J857" s="80">
        <v>9.3389299999999995E-2</v>
      </c>
      <c r="L857" s="83">
        <v>0.99560000000000004</v>
      </c>
      <c r="M857" s="83">
        <v>855.54100000000005</v>
      </c>
      <c r="N857" s="85">
        <v>0.45893400000000001</v>
      </c>
      <c r="O857" s="83">
        <v>855.08199999999999</v>
      </c>
      <c r="P857" s="85">
        <v>0.91786800000000002</v>
      </c>
      <c r="Q857" s="83">
        <v>856</v>
      </c>
      <c r="R857" s="85">
        <v>1.0722800000000001E-3</v>
      </c>
      <c r="S857" s="85">
        <v>7.9001599999999998E-3</v>
      </c>
    </row>
    <row r="858" spans="2:19" x14ac:dyDescent="0.2">
      <c r="B858" s="33"/>
      <c r="C858" s="80">
        <v>0.35160000000000002</v>
      </c>
      <c r="D858" s="80">
        <v>1814</v>
      </c>
      <c r="E858" s="80">
        <v>89</v>
      </c>
      <c r="F858" s="80">
        <v>1725</v>
      </c>
      <c r="G858" s="80">
        <v>178</v>
      </c>
      <c r="H858" s="80">
        <v>1903</v>
      </c>
      <c r="I858" s="80">
        <v>9.3536499999999995E-2</v>
      </c>
      <c r="J858" s="80">
        <v>9.3389299999999995E-2</v>
      </c>
      <c r="L858" s="83">
        <v>0.99550000000000005</v>
      </c>
      <c r="M858" s="83">
        <v>856.53700000000003</v>
      </c>
      <c r="N858" s="85">
        <v>0.46296599999999999</v>
      </c>
      <c r="O858" s="83">
        <v>856.07399999999996</v>
      </c>
      <c r="P858" s="85">
        <v>0.92593099999999995</v>
      </c>
      <c r="Q858" s="83">
        <v>857</v>
      </c>
      <c r="R858" s="85">
        <v>1.0804300000000001E-3</v>
      </c>
      <c r="S858" s="85">
        <v>8.0898399999999992E-3</v>
      </c>
    </row>
    <row r="859" spans="2:19" x14ac:dyDescent="0.2">
      <c r="B859" s="33"/>
      <c r="C859" s="80">
        <v>0.34620000000000001</v>
      </c>
      <c r="D859" s="80">
        <v>1815</v>
      </c>
      <c r="E859" s="80">
        <v>89</v>
      </c>
      <c r="F859" s="80">
        <v>1726</v>
      </c>
      <c r="G859" s="80">
        <v>178</v>
      </c>
      <c r="H859" s="80">
        <v>1904</v>
      </c>
      <c r="I859" s="80">
        <v>9.3487399999999998E-2</v>
      </c>
      <c r="J859" s="80">
        <v>9.3389299999999995E-2</v>
      </c>
      <c r="L859" s="83">
        <v>0.99550000000000005</v>
      </c>
      <c r="M859" s="83">
        <v>857.53300000000002</v>
      </c>
      <c r="N859" s="85">
        <v>0.46702399999999999</v>
      </c>
      <c r="O859" s="83">
        <v>857.06600000000003</v>
      </c>
      <c r="P859" s="85">
        <v>0.93404799999999999</v>
      </c>
      <c r="Q859" s="83">
        <v>858</v>
      </c>
      <c r="R859" s="85">
        <v>1.0886299999999999E-3</v>
      </c>
      <c r="S859" s="85">
        <v>8.0898399999999992E-3</v>
      </c>
    </row>
    <row r="860" spans="2:19" x14ac:dyDescent="0.2">
      <c r="B860" s="33"/>
      <c r="C860" s="80">
        <v>0.34439999999999998</v>
      </c>
      <c r="D860" s="80">
        <v>1816</v>
      </c>
      <c r="E860" s="80">
        <v>89</v>
      </c>
      <c r="F860" s="80">
        <v>1727</v>
      </c>
      <c r="G860" s="80">
        <v>178</v>
      </c>
      <c r="H860" s="80">
        <v>1905</v>
      </c>
      <c r="I860" s="80">
        <v>9.3438300000000002E-2</v>
      </c>
      <c r="J860" s="80">
        <v>9.3389299999999995E-2</v>
      </c>
      <c r="L860" s="83">
        <v>0.99539999999999995</v>
      </c>
      <c r="M860" s="83">
        <v>858.529</v>
      </c>
      <c r="N860" s="85">
        <v>0.47110999999999997</v>
      </c>
      <c r="O860" s="83">
        <v>858.05799999999999</v>
      </c>
      <c r="P860" s="85">
        <v>0.94221999999999995</v>
      </c>
      <c r="Q860" s="83">
        <v>859</v>
      </c>
      <c r="R860" s="85">
        <v>1.0968799999999999E-3</v>
      </c>
      <c r="S860" s="85">
        <v>8.3105100000000001E-3</v>
      </c>
    </row>
    <row r="861" spans="2:19" x14ac:dyDescent="0.2">
      <c r="B861" s="33"/>
      <c r="C861" s="80">
        <v>0.34379999999999999</v>
      </c>
      <c r="D861" s="80">
        <v>1817</v>
      </c>
      <c r="E861" s="80">
        <v>89</v>
      </c>
      <c r="F861" s="80">
        <v>1728</v>
      </c>
      <c r="G861" s="80">
        <v>178</v>
      </c>
      <c r="H861" s="80">
        <v>1906</v>
      </c>
      <c r="I861" s="80">
        <v>9.3389299999999995E-2</v>
      </c>
      <c r="J861" s="80">
        <v>9.3389299999999995E-2</v>
      </c>
      <c r="L861" s="83">
        <v>0.99539999999999995</v>
      </c>
      <c r="M861" s="83">
        <v>859.52499999999998</v>
      </c>
      <c r="N861" s="85">
        <v>0.47522399999999998</v>
      </c>
      <c r="O861" s="83">
        <v>859.05</v>
      </c>
      <c r="P861" s="85">
        <v>0.95044799999999996</v>
      </c>
      <c r="Q861" s="83">
        <v>860</v>
      </c>
      <c r="R861" s="85">
        <v>1.1051699999999999E-3</v>
      </c>
      <c r="S861" s="85">
        <v>8.3105100000000001E-3</v>
      </c>
    </row>
    <row r="862" spans="2:19" x14ac:dyDescent="0.2">
      <c r="B862" s="33"/>
      <c r="C862" s="80">
        <v>0.34229999999999999</v>
      </c>
      <c r="D862" s="80">
        <v>1817</v>
      </c>
      <c r="E862" s="80">
        <v>90</v>
      </c>
      <c r="F862" s="80">
        <v>1727</v>
      </c>
      <c r="G862" s="80">
        <v>180</v>
      </c>
      <c r="H862" s="80">
        <v>1907</v>
      </c>
      <c r="I862" s="80">
        <v>9.4389100000000004E-2</v>
      </c>
      <c r="J862" s="80">
        <v>9.4389100000000004E-2</v>
      </c>
      <c r="L862" s="83">
        <v>0.99539999999999995</v>
      </c>
      <c r="M862" s="83">
        <v>860.52099999999996</v>
      </c>
      <c r="N862" s="85">
        <v>0.47936499999999999</v>
      </c>
      <c r="O862" s="83">
        <v>860.04100000000005</v>
      </c>
      <c r="P862" s="85">
        <v>0.95872999999999997</v>
      </c>
      <c r="Q862" s="83">
        <v>861</v>
      </c>
      <c r="R862" s="85">
        <v>1.1135100000000001E-3</v>
      </c>
      <c r="S862" s="85">
        <v>8.3105100000000001E-3</v>
      </c>
    </row>
    <row r="863" spans="2:19" x14ac:dyDescent="0.2">
      <c r="B863" s="33"/>
      <c r="C863" s="80">
        <v>0.34129999999999999</v>
      </c>
      <c r="D863" s="80">
        <v>1817</v>
      </c>
      <c r="E863" s="80">
        <v>91</v>
      </c>
      <c r="F863" s="80">
        <v>1726</v>
      </c>
      <c r="G863" s="80">
        <v>182</v>
      </c>
      <c r="H863" s="80">
        <v>1908</v>
      </c>
      <c r="I863" s="80">
        <v>9.5387799999999995E-2</v>
      </c>
      <c r="J863" s="80">
        <v>9.5387799999999995E-2</v>
      </c>
      <c r="L863" s="83">
        <v>0.99539999999999995</v>
      </c>
      <c r="M863" s="83">
        <v>861.51599999999996</v>
      </c>
      <c r="N863" s="85">
        <v>0.48353400000000002</v>
      </c>
      <c r="O863" s="83">
        <v>861.03300000000002</v>
      </c>
      <c r="P863" s="85">
        <v>0.96706899999999996</v>
      </c>
      <c r="Q863" s="83">
        <v>862</v>
      </c>
      <c r="R863" s="85">
        <v>1.12189E-3</v>
      </c>
      <c r="S863" s="85">
        <v>8.3105100000000001E-3</v>
      </c>
    </row>
    <row r="864" spans="2:19" x14ac:dyDescent="0.2">
      <c r="B864" s="33"/>
      <c r="C864" s="80">
        <v>0.34089999999999998</v>
      </c>
      <c r="D864" s="80">
        <v>1817</v>
      </c>
      <c r="E864" s="80">
        <v>92</v>
      </c>
      <c r="F864" s="80">
        <v>1725</v>
      </c>
      <c r="G864" s="80">
        <v>184</v>
      </c>
      <c r="H864" s="80">
        <v>1909</v>
      </c>
      <c r="I864" s="80">
        <v>9.6385499999999999E-2</v>
      </c>
      <c r="J864" s="80">
        <v>9.6284700000000001E-2</v>
      </c>
      <c r="L864" s="83">
        <v>0.99539999999999995</v>
      </c>
      <c r="M864" s="83">
        <v>862.51199999999994</v>
      </c>
      <c r="N864" s="85">
        <v>0.487732</v>
      </c>
      <c r="O864" s="83">
        <v>862.02499999999998</v>
      </c>
      <c r="P864" s="85">
        <v>0.97546299999999997</v>
      </c>
      <c r="Q864" s="83">
        <v>863</v>
      </c>
      <c r="R864" s="85">
        <v>1.13032E-3</v>
      </c>
      <c r="S864" s="85">
        <v>8.3105100000000001E-3</v>
      </c>
    </row>
    <row r="865" spans="2:19" x14ac:dyDescent="0.2">
      <c r="B865" s="33"/>
      <c r="C865" s="80">
        <v>0.3407</v>
      </c>
      <c r="D865" s="80">
        <v>1818</v>
      </c>
      <c r="E865" s="80">
        <v>92</v>
      </c>
      <c r="F865" s="80">
        <v>1726</v>
      </c>
      <c r="G865" s="80">
        <v>184</v>
      </c>
      <c r="H865" s="80">
        <v>1910</v>
      </c>
      <c r="I865" s="80">
        <v>9.6335100000000007E-2</v>
      </c>
      <c r="J865" s="80">
        <v>9.6284700000000001E-2</v>
      </c>
      <c r="L865" s="83">
        <v>0.99539999999999995</v>
      </c>
      <c r="M865" s="83">
        <v>863.50800000000004</v>
      </c>
      <c r="N865" s="85">
        <v>0.49195699999999998</v>
      </c>
      <c r="O865" s="83">
        <v>863.01599999999996</v>
      </c>
      <c r="P865" s="85">
        <v>0.98391399999999996</v>
      </c>
      <c r="Q865" s="83">
        <v>864</v>
      </c>
      <c r="R865" s="85">
        <v>1.13879E-3</v>
      </c>
      <c r="S865" s="85">
        <v>8.3105100000000001E-3</v>
      </c>
    </row>
    <row r="866" spans="2:19" x14ac:dyDescent="0.2">
      <c r="B866" s="33"/>
      <c r="C866" s="80">
        <v>0.33929999999999999</v>
      </c>
      <c r="D866" s="80">
        <v>1819</v>
      </c>
      <c r="E866" s="80">
        <v>92</v>
      </c>
      <c r="F866" s="80">
        <v>1727</v>
      </c>
      <c r="G866" s="80">
        <v>184</v>
      </c>
      <c r="H866" s="80">
        <v>1911</v>
      </c>
      <c r="I866" s="80">
        <v>9.6284700000000001E-2</v>
      </c>
      <c r="J866" s="80">
        <v>9.6284700000000001E-2</v>
      </c>
      <c r="L866" s="83">
        <v>0.99529999999999996</v>
      </c>
      <c r="M866" s="83">
        <v>864.50400000000002</v>
      </c>
      <c r="N866" s="85">
        <v>0.49620999999999998</v>
      </c>
      <c r="O866" s="83">
        <v>864.00800000000004</v>
      </c>
      <c r="P866" s="85">
        <v>0.992421</v>
      </c>
      <c r="Q866" s="83">
        <v>865</v>
      </c>
      <c r="R866" s="85">
        <v>1.1473099999999999E-3</v>
      </c>
      <c r="S866" s="85">
        <v>8.6208199999999995E-3</v>
      </c>
    </row>
    <row r="867" spans="2:19" x14ac:dyDescent="0.2">
      <c r="B867" s="33"/>
      <c r="C867" s="80">
        <v>0.33729999999999999</v>
      </c>
      <c r="D867" s="80">
        <v>1819</v>
      </c>
      <c r="E867" s="80">
        <v>93</v>
      </c>
      <c r="F867" s="80">
        <v>1726</v>
      </c>
      <c r="G867" s="80">
        <v>186</v>
      </c>
      <c r="H867" s="80">
        <v>1912</v>
      </c>
      <c r="I867" s="80">
        <v>9.72803E-2</v>
      </c>
      <c r="J867" s="80">
        <v>9.72803E-2</v>
      </c>
      <c r="L867" s="83">
        <v>0.99529999999999996</v>
      </c>
      <c r="M867" s="83">
        <v>865.5</v>
      </c>
      <c r="N867" s="85">
        <v>0.50049200000000005</v>
      </c>
      <c r="O867" s="83">
        <v>864.99900000000002</v>
      </c>
      <c r="P867" s="85">
        <v>1.00098</v>
      </c>
      <c r="Q867" s="83">
        <v>866</v>
      </c>
      <c r="R867" s="85">
        <v>1.15587E-3</v>
      </c>
      <c r="S867" s="85">
        <v>8.6208199999999995E-3</v>
      </c>
    </row>
    <row r="868" spans="2:19" x14ac:dyDescent="0.2">
      <c r="B868" s="33"/>
      <c r="C868" s="80">
        <v>0.3357</v>
      </c>
      <c r="D868" s="80">
        <v>1819</v>
      </c>
      <c r="E868" s="80">
        <v>94</v>
      </c>
      <c r="F868" s="80">
        <v>1725</v>
      </c>
      <c r="G868" s="80">
        <v>188</v>
      </c>
      <c r="H868" s="80">
        <v>1913</v>
      </c>
      <c r="I868" s="80">
        <v>9.8275000000000001E-2</v>
      </c>
      <c r="J868" s="80">
        <v>9.8223599999999994E-2</v>
      </c>
      <c r="L868" s="83">
        <v>0.99529999999999996</v>
      </c>
      <c r="M868" s="83">
        <v>866.495</v>
      </c>
      <c r="N868" s="85">
        <v>0.504803</v>
      </c>
      <c r="O868" s="83">
        <v>865.99</v>
      </c>
      <c r="P868" s="85">
        <v>1.0096099999999999</v>
      </c>
      <c r="Q868" s="83">
        <v>867</v>
      </c>
      <c r="R868" s="85">
        <v>1.1644800000000001E-3</v>
      </c>
      <c r="S868" s="85">
        <v>8.6208199999999995E-3</v>
      </c>
    </row>
    <row r="869" spans="2:19" x14ac:dyDescent="0.2">
      <c r="B869" s="33"/>
      <c r="C869" s="80">
        <v>0.33429999999999999</v>
      </c>
      <c r="D869" s="80">
        <v>1820</v>
      </c>
      <c r="E869" s="80">
        <v>94</v>
      </c>
      <c r="F869" s="80">
        <v>1726</v>
      </c>
      <c r="G869" s="80">
        <v>188</v>
      </c>
      <c r="H869" s="80">
        <v>1914</v>
      </c>
      <c r="I869" s="80">
        <v>9.8223599999999994E-2</v>
      </c>
      <c r="J869" s="80">
        <v>9.8223599999999994E-2</v>
      </c>
      <c r="L869" s="83">
        <v>0.99529999999999996</v>
      </c>
      <c r="M869" s="83">
        <v>867.49099999999999</v>
      </c>
      <c r="N869" s="85">
        <v>0.50914199999999998</v>
      </c>
      <c r="O869" s="83">
        <v>866.98199999999997</v>
      </c>
      <c r="P869" s="85">
        <v>1.0182800000000001</v>
      </c>
      <c r="Q869" s="83">
        <v>868</v>
      </c>
      <c r="R869" s="85">
        <v>1.17314E-3</v>
      </c>
      <c r="S869" s="85">
        <v>8.6208199999999995E-3</v>
      </c>
    </row>
    <row r="870" spans="2:19" x14ac:dyDescent="0.2">
      <c r="B870" s="33"/>
      <c r="C870" s="80">
        <v>0.33150000000000002</v>
      </c>
      <c r="D870" s="80">
        <v>1820</v>
      </c>
      <c r="E870" s="80">
        <v>95</v>
      </c>
      <c r="F870" s="80">
        <v>1725</v>
      </c>
      <c r="G870" s="80">
        <v>190</v>
      </c>
      <c r="H870" s="80">
        <v>1915</v>
      </c>
      <c r="I870" s="80">
        <v>9.9216700000000005E-2</v>
      </c>
      <c r="J870" s="80">
        <v>9.91649E-2</v>
      </c>
      <c r="L870" s="83">
        <v>0.99529999999999996</v>
      </c>
      <c r="M870" s="83">
        <v>868.48599999999999</v>
      </c>
      <c r="N870" s="85">
        <v>0.51351000000000002</v>
      </c>
      <c r="O870" s="83">
        <v>867.97299999999996</v>
      </c>
      <c r="P870" s="85">
        <v>1.02702</v>
      </c>
      <c r="Q870" s="83">
        <v>869</v>
      </c>
      <c r="R870" s="85">
        <v>1.18184E-3</v>
      </c>
      <c r="S870" s="85">
        <v>8.6208199999999995E-3</v>
      </c>
    </row>
    <row r="871" spans="2:19" x14ac:dyDescent="0.2">
      <c r="B871" s="33"/>
      <c r="C871" s="80">
        <v>0.33100000000000002</v>
      </c>
      <c r="D871" s="80">
        <v>1821</v>
      </c>
      <c r="E871" s="80">
        <v>95</v>
      </c>
      <c r="F871" s="80">
        <v>1726</v>
      </c>
      <c r="G871" s="80">
        <v>190</v>
      </c>
      <c r="H871" s="80">
        <v>1916</v>
      </c>
      <c r="I871" s="80">
        <v>9.91649E-2</v>
      </c>
      <c r="J871" s="80">
        <v>9.91649E-2</v>
      </c>
      <c r="L871" s="83">
        <v>0.99519999999999997</v>
      </c>
      <c r="M871" s="83">
        <v>869.48199999999997</v>
      </c>
      <c r="N871" s="85">
        <v>0.51790599999999998</v>
      </c>
      <c r="O871" s="83">
        <v>868.96400000000006</v>
      </c>
      <c r="P871" s="85">
        <v>1.0358099999999999</v>
      </c>
      <c r="Q871" s="83">
        <v>870</v>
      </c>
      <c r="R871" s="85">
        <v>1.1905900000000001E-3</v>
      </c>
      <c r="S871" s="85">
        <v>8.9099299999999999E-3</v>
      </c>
    </row>
    <row r="872" spans="2:19" x14ac:dyDescent="0.2">
      <c r="B872" s="33"/>
      <c r="C872" s="80">
        <v>0.33040000000000003</v>
      </c>
      <c r="D872" s="80">
        <v>1821</v>
      </c>
      <c r="E872" s="80">
        <v>96</v>
      </c>
      <c r="F872" s="80">
        <v>1725</v>
      </c>
      <c r="G872" s="80">
        <v>192</v>
      </c>
      <c r="H872" s="80">
        <v>1917</v>
      </c>
      <c r="I872" s="80">
        <v>0.100156</v>
      </c>
      <c r="J872" s="80">
        <v>0.100104</v>
      </c>
      <c r="L872" s="83">
        <v>0.99519999999999997</v>
      </c>
      <c r="M872" s="83">
        <v>870.47799999999995</v>
      </c>
      <c r="N872" s="85">
        <v>0.52233200000000002</v>
      </c>
      <c r="O872" s="83">
        <v>869.95500000000004</v>
      </c>
      <c r="P872" s="85">
        <v>1.0446599999999999</v>
      </c>
      <c r="Q872" s="83">
        <v>871</v>
      </c>
      <c r="R872" s="85">
        <v>1.1993800000000001E-3</v>
      </c>
      <c r="S872" s="85">
        <v>8.9099299999999999E-3</v>
      </c>
    </row>
    <row r="873" spans="2:19" x14ac:dyDescent="0.2">
      <c r="B873" s="33"/>
      <c r="C873" s="80">
        <v>0.32969999999999999</v>
      </c>
      <c r="D873" s="80">
        <v>1822</v>
      </c>
      <c r="E873" s="80">
        <v>96</v>
      </c>
      <c r="F873" s="80">
        <v>1726</v>
      </c>
      <c r="G873" s="80">
        <v>192</v>
      </c>
      <c r="H873" s="80">
        <v>1918</v>
      </c>
      <c r="I873" s="80">
        <v>0.100104</v>
      </c>
      <c r="J873" s="80">
        <v>0.100104</v>
      </c>
      <c r="L873" s="83">
        <v>0.99519999999999997</v>
      </c>
      <c r="M873" s="83">
        <v>871.47299999999996</v>
      </c>
      <c r="N873" s="85">
        <v>0.52678700000000001</v>
      </c>
      <c r="O873" s="83">
        <v>870.94600000000003</v>
      </c>
      <c r="P873" s="85">
        <v>1.0535699999999999</v>
      </c>
      <c r="Q873" s="83">
        <v>872</v>
      </c>
      <c r="R873" s="85">
        <v>1.20823E-3</v>
      </c>
      <c r="S873" s="85">
        <v>8.9099299999999999E-3</v>
      </c>
    </row>
    <row r="874" spans="2:19" x14ac:dyDescent="0.2">
      <c r="B874" s="33"/>
      <c r="C874" s="80">
        <v>0.32940000000000003</v>
      </c>
      <c r="D874" s="80">
        <v>1822</v>
      </c>
      <c r="E874" s="80">
        <v>97</v>
      </c>
      <c r="F874" s="80">
        <v>1725</v>
      </c>
      <c r="G874" s="80">
        <v>194</v>
      </c>
      <c r="H874" s="80">
        <v>1919</v>
      </c>
      <c r="I874" s="80">
        <v>0.101094</v>
      </c>
      <c r="J874" s="80">
        <v>0.10104200000000001</v>
      </c>
      <c r="L874" s="83">
        <v>0.99519999999999997</v>
      </c>
      <c r="M874" s="83">
        <v>872.46900000000005</v>
      </c>
      <c r="N874" s="85">
        <v>0.53127100000000005</v>
      </c>
      <c r="O874" s="83">
        <v>871.93700000000001</v>
      </c>
      <c r="P874" s="85">
        <v>1.06254</v>
      </c>
      <c r="Q874" s="83">
        <v>873</v>
      </c>
      <c r="R874" s="85">
        <v>1.2171199999999999E-3</v>
      </c>
      <c r="S874" s="85">
        <v>8.9099299999999999E-3</v>
      </c>
    </row>
    <row r="875" spans="2:19" x14ac:dyDescent="0.2">
      <c r="B875" s="33"/>
      <c r="C875" s="80">
        <v>0.32850000000000001</v>
      </c>
      <c r="D875" s="80">
        <v>1823</v>
      </c>
      <c r="E875" s="80">
        <v>97</v>
      </c>
      <c r="F875" s="80">
        <v>1726</v>
      </c>
      <c r="G875" s="80">
        <v>194</v>
      </c>
      <c r="H875" s="80">
        <v>1920</v>
      </c>
      <c r="I875" s="80">
        <v>0.10104200000000001</v>
      </c>
      <c r="J875" s="80">
        <v>0.10104200000000001</v>
      </c>
      <c r="L875" s="83">
        <v>0.99519999999999997</v>
      </c>
      <c r="M875" s="83">
        <v>873.46400000000006</v>
      </c>
      <c r="N875" s="85">
        <v>0.53578499999999996</v>
      </c>
      <c r="O875" s="83">
        <v>872.928</v>
      </c>
      <c r="P875" s="85">
        <v>1.0715699999999999</v>
      </c>
      <c r="Q875" s="83">
        <v>874</v>
      </c>
      <c r="R875" s="85">
        <v>1.22605E-3</v>
      </c>
      <c r="S875" s="85">
        <v>8.9099299999999999E-3</v>
      </c>
    </row>
    <row r="876" spans="2:19" x14ac:dyDescent="0.2">
      <c r="B876" s="33"/>
      <c r="C876" s="80">
        <v>0.3281</v>
      </c>
      <c r="D876" s="80">
        <v>1823</v>
      </c>
      <c r="E876" s="80">
        <v>98</v>
      </c>
      <c r="F876" s="80">
        <v>1725</v>
      </c>
      <c r="G876" s="80">
        <v>196</v>
      </c>
      <c r="H876" s="80">
        <v>1921</v>
      </c>
      <c r="I876" s="80">
        <v>0.10203</v>
      </c>
      <c r="J876" s="80">
        <v>0.101924</v>
      </c>
      <c r="L876" s="83">
        <v>0.99509999999999998</v>
      </c>
      <c r="M876" s="83">
        <v>874.46</v>
      </c>
      <c r="N876" s="85">
        <v>0.54032800000000003</v>
      </c>
      <c r="O876" s="83">
        <v>873.91899999999998</v>
      </c>
      <c r="P876" s="85">
        <v>1.08066</v>
      </c>
      <c r="Q876" s="83">
        <v>875</v>
      </c>
      <c r="R876" s="85">
        <v>1.23504E-3</v>
      </c>
      <c r="S876" s="85">
        <v>9.2058399999999999E-3</v>
      </c>
    </row>
    <row r="877" spans="2:19" x14ac:dyDescent="0.2">
      <c r="B877" s="33"/>
      <c r="C877" s="80">
        <v>0.3256</v>
      </c>
      <c r="D877" s="80">
        <v>1824</v>
      </c>
      <c r="E877" s="80">
        <v>98</v>
      </c>
      <c r="F877" s="80">
        <v>1726</v>
      </c>
      <c r="G877" s="80">
        <v>196</v>
      </c>
      <c r="H877" s="80">
        <v>1922</v>
      </c>
      <c r="I877" s="80">
        <v>0.101977</v>
      </c>
      <c r="J877" s="80">
        <v>0.101924</v>
      </c>
      <c r="L877" s="83">
        <v>0.99509999999999998</v>
      </c>
      <c r="M877" s="83">
        <v>875.45500000000004</v>
      </c>
      <c r="N877" s="85">
        <v>0.544902</v>
      </c>
      <c r="O877" s="83">
        <v>874.91</v>
      </c>
      <c r="P877" s="85">
        <v>1.0898000000000001</v>
      </c>
      <c r="Q877" s="83">
        <v>876</v>
      </c>
      <c r="R877" s="85">
        <v>1.2440699999999999E-3</v>
      </c>
      <c r="S877" s="85">
        <v>9.2058399999999999E-3</v>
      </c>
    </row>
    <row r="878" spans="2:19" x14ac:dyDescent="0.2">
      <c r="B878" s="33"/>
      <c r="C878" s="80">
        <v>0.32550000000000001</v>
      </c>
      <c r="D878" s="80">
        <v>1825</v>
      </c>
      <c r="E878" s="80">
        <v>98</v>
      </c>
      <c r="F878" s="80">
        <v>1727</v>
      </c>
      <c r="G878" s="80">
        <v>196</v>
      </c>
      <c r="H878" s="80">
        <v>1923</v>
      </c>
      <c r="I878" s="80">
        <v>0.101924</v>
      </c>
      <c r="J878" s="80">
        <v>0.101924</v>
      </c>
      <c r="L878" s="83">
        <v>0.99509999999999998</v>
      </c>
      <c r="M878" s="83">
        <v>876.45</v>
      </c>
      <c r="N878" s="85">
        <v>0.54950399999999999</v>
      </c>
      <c r="O878" s="83">
        <v>875.90099999999995</v>
      </c>
      <c r="P878" s="85">
        <v>1.09901</v>
      </c>
      <c r="Q878" s="83">
        <v>877</v>
      </c>
      <c r="R878" s="85">
        <v>1.25315E-3</v>
      </c>
      <c r="S878" s="85">
        <v>9.2058399999999999E-3</v>
      </c>
    </row>
    <row r="879" spans="2:19" x14ac:dyDescent="0.2">
      <c r="B879" s="33"/>
      <c r="C879" s="80">
        <v>0.31969999999999998</v>
      </c>
      <c r="D879" s="80">
        <v>1825</v>
      </c>
      <c r="E879" s="80">
        <v>99</v>
      </c>
      <c r="F879" s="80">
        <v>1726</v>
      </c>
      <c r="G879" s="80">
        <v>198</v>
      </c>
      <c r="H879" s="80">
        <v>1924</v>
      </c>
      <c r="I879" s="80">
        <v>0.102911</v>
      </c>
      <c r="J879" s="80">
        <v>0.102911</v>
      </c>
      <c r="L879" s="83">
        <v>0.99509999999999998</v>
      </c>
      <c r="M879" s="83">
        <v>877.44600000000003</v>
      </c>
      <c r="N879" s="85">
        <v>0.55413699999999999</v>
      </c>
      <c r="O879" s="83">
        <v>876.89200000000005</v>
      </c>
      <c r="P879" s="85">
        <v>1.1082700000000001</v>
      </c>
      <c r="Q879" s="83">
        <v>878</v>
      </c>
      <c r="R879" s="85">
        <v>1.26227E-3</v>
      </c>
      <c r="S879" s="85">
        <v>9.2058399999999999E-3</v>
      </c>
    </row>
    <row r="880" spans="2:19" x14ac:dyDescent="0.2">
      <c r="B880" s="33"/>
      <c r="C880" s="80">
        <v>0.31830000000000003</v>
      </c>
      <c r="D880" s="80">
        <v>1825</v>
      </c>
      <c r="E880" s="80">
        <v>100</v>
      </c>
      <c r="F880" s="80">
        <v>1725</v>
      </c>
      <c r="G880" s="80">
        <v>200</v>
      </c>
      <c r="H880" s="80">
        <v>1925</v>
      </c>
      <c r="I880" s="80">
        <v>0.103896</v>
      </c>
      <c r="J880" s="80">
        <v>0.103842</v>
      </c>
      <c r="L880" s="83">
        <v>0.99509999999999998</v>
      </c>
      <c r="M880" s="83">
        <v>878.44100000000003</v>
      </c>
      <c r="N880" s="85">
        <v>0.55879999999999996</v>
      </c>
      <c r="O880" s="83">
        <v>877.88199999999995</v>
      </c>
      <c r="P880" s="85">
        <v>1.1175999999999999</v>
      </c>
      <c r="Q880" s="83">
        <v>879</v>
      </c>
      <c r="R880" s="85">
        <v>1.2714499999999999E-3</v>
      </c>
      <c r="S880" s="85">
        <v>9.2058399999999999E-3</v>
      </c>
    </row>
    <row r="881" spans="2:19" x14ac:dyDescent="0.2">
      <c r="B881" s="33"/>
      <c r="C881" s="80">
        <v>0.318</v>
      </c>
      <c r="D881" s="80">
        <v>1826</v>
      </c>
      <c r="E881" s="80">
        <v>100</v>
      </c>
      <c r="F881" s="80">
        <v>1726</v>
      </c>
      <c r="G881" s="80">
        <v>200</v>
      </c>
      <c r="H881" s="80">
        <v>1926</v>
      </c>
      <c r="I881" s="80">
        <v>0.103842</v>
      </c>
      <c r="J881" s="80">
        <v>0.103842</v>
      </c>
      <c r="L881" s="83">
        <v>0.995</v>
      </c>
      <c r="M881" s="83">
        <v>879.43700000000001</v>
      </c>
      <c r="N881" s="85">
        <v>0.56349400000000005</v>
      </c>
      <c r="O881" s="83">
        <v>878.87300000000005</v>
      </c>
      <c r="P881" s="85">
        <v>1.1269899999999999</v>
      </c>
      <c r="Q881" s="83">
        <v>880</v>
      </c>
      <c r="R881" s="85">
        <v>1.28067E-3</v>
      </c>
      <c r="S881" s="85">
        <v>9.4475300000000009E-3</v>
      </c>
    </row>
    <row r="882" spans="2:19" x14ac:dyDescent="0.2">
      <c r="B882" s="33"/>
      <c r="C882" s="80">
        <v>0.31690000000000002</v>
      </c>
      <c r="D882" s="80">
        <v>1826</v>
      </c>
      <c r="E882" s="80">
        <v>101</v>
      </c>
      <c r="F882" s="80">
        <v>1725</v>
      </c>
      <c r="G882" s="80">
        <v>202</v>
      </c>
      <c r="H882" s="80">
        <v>1927</v>
      </c>
      <c r="I882" s="80">
        <v>0.104826</v>
      </c>
      <c r="J882" s="80">
        <v>0.104826</v>
      </c>
      <c r="L882" s="83">
        <v>0.995</v>
      </c>
      <c r="M882" s="83">
        <v>880.43200000000002</v>
      </c>
      <c r="N882" s="85">
        <v>0.568218</v>
      </c>
      <c r="O882" s="83">
        <v>879.86400000000003</v>
      </c>
      <c r="P882" s="85">
        <v>1.1364399999999999</v>
      </c>
      <c r="Q882" s="83">
        <v>881</v>
      </c>
      <c r="R882" s="85">
        <v>1.2899400000000001E-3</v>
      </c>
      <c r="S882" s="85">
        <v>9.4475300000000009E-3</v>
      </c>
    </row>
    <row r="883" spans="2:19" x14ac:dyDescent="0.2">
      <c r="B883" s="33"/>
      <c r="C883" s="80">
        <v>0.31619999999999998</v>
      </c>
      <c r="D883" s="80">
        <v>1826</v>
      </c>
      <c r="E883" s="80">
        <v>102</v>
      </c>
      <c r="F883" s="80">
        <v>1724</v>
      </c>
      <c r="G883" s="80">
        <v>204</v>
      </c>
      <c r="H883" s="80">
        <v>1928</v>
      </c>
      <c r="I883" s="80">
        <v>0.105809</v>
      </c>
      <c r="J883" s="80">
        <v>0.105535</v>
      </c>
      <c r="L883" s="83">
        <v>0.995</v>
      </c>
      <c r="M883" s="83">
        <v>881.42700000000002</v>
      </c>
      <c r="N883" s="85">
        <v>0.57297200000000004</v>
      </c>
      <c r="O883" s="83">
        <v>880.85400000000004</v>
      </c>
      <c r="P883" s="85">
        <v>1.14594</v>
      </c>
      <c r="Q883" s="83">
        <v>882</v>
      </c>
      <c r="R883" s="85">
        <v>1.29926E-3</v>
      </c>
      <c r="S883" s="85">
        <v>9.4475300000000009E-3</v>
      </c>
    </row>
    <row r="884" spans="2:19" x14ac:dyDescent="0.2">
      <c r="B884" s="33"/>
      <c r="C884" s="80">
        <v>0.31430000000000002</v>
      </c>
      <c r="D884" s="80">
        <v>1827</v>
      </c>
      <c r="E884" s="80">
        <v>102</v>
      </c>
      <c r="F884" s="80">
        <v>1725</v>
      </c>
      <c r="G884" s="80">
        <v>204</v>
      </c>
      <c r="H884" s="80">
        <v>1929</v>
      </c>
      <c r="I884" s="80">
        <v>0.105754</v>
      </c>
      <c r="J884" s="80">
        <v>0.105535</v>
      </c>
      <c r="L884" s="83">
        <v>0.99490000000000001</v>
      </c>
      <c r="M884" s="83">
        <v>882.42200000000003</v>
      </c>
      <c r="N884" s="85">
        <v>0.57775699999999997</v>
      </c>
      <c r="O884" s="83">
        <v>881.84400000000005</v>
      </c>
      <c r="P884" s="85">
        <v>1.15551</v>
      </c>
      <c r="Q884" s="83">
        <v>883</v>
      </c>
      <c r="R884" s="85">
        <v>1.3086199999999999E-3</v>
      </c>
      <c r="S884" s="85">
        <v>9.6626799999999999E-3</v>
      </c>
    </row>
    <row r="885" spans="2:19" x14ac:dyDescent="0.2">
      <c r="B885" s="33"/>
      <c r="C885" s="80">
        <v>0.31409999999999999</v>
      </c>
      <c r="D885" s="80">
        <v>1828</v>
      </c>
      <c r="E885" s="80">
        <v>102</v>
      </c>
      <c r="F885" s="80">
        <v>1726</v>
      </c>
      <c r="G885" s="80">
        <v>204</v>
      </c>
      <c r="H885" s="80">
        <v>1930</v>
      </c>
      <c r="I885" s="80">
        <v>0.105699</v>
      </c>
      <c r="J885" s="80">
        <v>0.105535</v>
      </c>
      <c r="L885" s="83">
        <v>0.99490000000000001</v>
      </c>
      <c r="M885" s="83">
        <v>883.41700000000003</v>
      </c>
      <c r="N885" s="85">
        <v>0.58257300000000001</v>
      </c>
      <c r="O885" s="83">
        <v>882.83500000000004</v>
      </c>
      <c r="P885" s="85">
        <v>1.1651499999999999</v>
      </c>
      <c r="Q885" s="83">
        <v>884</v>
      </c>
      <c r="R885" s="85">
        <v>1.3180399999999999E-3</v>
      </c>
      <c r="S885" s="85">
        <v>9.6626799999999999E-3</v>
      </c>
    </row>
    <row r="886" spans="2:19" x14ac:dyDescent="0.2">
      <c r="B886" s="33"/>
      <c r="C886" s="80">
        <v>0.31369999999999998</v>
      </c>
      <c r="D886" s="80">
        <v>1829</v>
      </c>
      <c r="E886" s="80">
        <v>102</v>
      </c>
      <c r="F886" s="80">
        <v>1727</v>
      </c>
      <c r="G886" s="80">
        <v>204</v>
      </c>
      <c r="H886" s="80">
        <v>1931</v>
      </c>
      <c r="I886" s="80">
        <v>0.105645</v>
      </c>
      <c r="J886" s="80">
        <v>0.105535</v>
      </c>
      <c r="L886" s="83">
        <v>0.99490000000000001</v>
      </c>
      <c r="M886" s="83">
        <v>884.41300000000001</v>
      </c>
      <c r="N886" s="85">
        <v>0.58742000000000005</v>
      </c>
      <c r="O886" s="83">
        <v>883.82500000000005</v>
      </c>
      <c r="P886" s="85">
        <v>1.1748400000000001</v>
      </c>
      <c r="Q886" s="83">
        <v>885</v>
      </c>
      <c r="R886" s="85">
        <v>1.3274999999999999E-3</v>
      </c>
      <c r="S886" s="85">
        <v>9.6626799999999999E-3</v>
      </c>
    </row>
    <row r="887" spans="2:19" x14ac:dyDescent="0.2">
      <c r="B887" s="33"/>
      <c r="C887" s="80">
        <v>0.31169999999999998</v>
      </c>
      <c r="D887" s="80">
        <v>1830</v>
      </c>
      <c r="E887" s="80">
        <v>102</v>
      </c>
      <c r="F887" s="80">
        <v>1728</v>
      </c>
      <c r="G887" s="80">
        <v>204</v>
      </c>
      <c r="H887" s="80">
        <v>1932</v>
      </c>
      <c r="I887" s="80">
        <v>0.10559</v>
      </c>
      <c r="J887" s="80">
        <v>0.105535</v>
      </c>
      <c r="L887" s="83">
        <v>0.99490000000000001</v>
      </c>
      <c r="M887" s="83">
        <v>885.40800000000002</v>
      </c>
      <c r="N887" s="85">
        <v>0.59229799999999999</v>
      </c>
      <c r="O887" s="83">
        <v>884.81500000000005</v>
      </c>
      <c r="P887" s="85">
        <v>1.1846000000000001</v>
      </c>
      <c r="Q887" s="83">
        <v>886</v>
      </c>
      <c r="R887" s="85">
        <v>1.33701E-3</v>
      </c>
      <c r="S887" s="85">
        <v>9.6626799999999999E-3</v>
      </c>
    </row>
    <row r="888" spans="2:19" x14ac:dyDescent="0.2">
      <c r="B888" s="33"/>
      <c r="C888" s="80">
        <v>0.31159999999999999</v>
      </c>
      <c r="D888" s="80">
        <v>1831</v>
      </c>
      <c r="E888" s="80">
        <v>102</v>
      </c>
      <c r="F888" s="80">
        <v>1729</v>
      </c>
      <c r="G888" s="80">
        <v>204</v>
      </c>
      <c r="H888" s="80">
        <v>1933</v>
      </c>
      <c r="I888" s="80">
        <v>0.105535</v>
      </c>
      <c r="J888" s="80">
        <v>0.105535</v>
      </c>
      <c r="L888" s="83">
        <v>0.99480000000000002</v>
      </c>
      <c r="M888" s="83">
        <v>886.40300000000002</v>
      </c>
      <c r="N888" s="85">
        <v>0.59720700000000004</v>
      </c>
      <c r="O888" s="83">
        <v>885.80600000000004</v>
      </c>
      <c r="P888" s="85">
        <v>1.19441</v>
      </c>
      <c r="Q888" s="83">
        <v>887</v>
      </c>
      <c r="R888" s="85">
        <v>1.34658E-3</v>
      </c>
      <c r="S888" s="85">
        <v>9.9444000000000008E-3</v>
      </c>
    </row>
    <row r="889" spans="2:19" x14ac:dyDescent="0.2">
      <c r="B889" s="33"/>
      <c r="C889" s="80">
        <v>0.3085</v>
      </c>
      <c r="D889" s="80">
        <v>1831</v>
      </c>
      <c r="E889" s="80">
        <v>103</v>
      </c>
      <c r="F889" s="80">
        <v>1728</v>
      </c>
      <c r="G889" s="80">
        <v>206</v>
      </c>
      <c r="H889" s="80">
        <v>1934</v>
      </c>
      <c r="I889" s="80">
        <v>0.106515</v>
      </c>
      <c r="J889" s="80">
        <v>0.10646</v>
      </c>
      <c r="L889" s="83">
        <v>0.99480000000000002</v>
      </c>
      <c r="M889" s="83">
        <v>887.39800000000002</v>
      </c>
      <c r="N889" s="85">
        <v>0.60214800000000002</v>
      </c>
      <c r="O889" s="83">
        <v>886.79600000000005</v>
      </c>
      <c r="P889" s="85">
        <v>1.2042999999999999</v>
      </c>
      <c r="Q889" s="83">
        <v>888</v>
      </c>
      <c r="R889" s="85">
        <v>1.35619E-3</v>
      </c>
      <c r="S889" s="85">
        <v>9.9444000000000008E-3</v>
      </c>
    </row>
    <row r="890" spans="2:19" x14ac:dyDescent="0.2">
      <c r="B890" s="33"/>
      <c r="C890" s="80">
        <v>0.307</v>
      </c>
      <c r="D890" s="80">
        <v>1832</v>
      </c>
      <c r="E890" s="80">
        <v>103</v>
      </c>
      <c r="F890" s="80">
        <v>1729</v>
      </c>
      <c r="G890" s="80">
        <v>206</v>
      </c>
      <c r="H890" s="80">
        <v>1935</v>
      </c>
      <c r="I890" s="80">
        <v>0.10646</v>
      </c>
      <c r="J890" s="80">
        <v>0.10646</v>
      </c>
      <c r="L890" s="83">
        <v>0.99480000000000002</v>
      </c>
      <c r="M890" s="83">
        <v>888.39300000000003</v>
      </c>
      <c r="N890" s="85">
        <v>0.60711999999999999</v>
      </c>
      <c r="O890" s="83">
        <v>887.78599999999994</v>
      </c>
      <c r="P890" s="85">
        <v>1.21424</v>
      </c>
      <c r="Q890" s="83">
        <v>889</v>
      </c>
      <c r="R890" s="85">
        <v>1.3658500000000001E-3</v>
      </c>
      <c r="S890" s="85">
        <v>9.9444000000000008E-3</v>
      </c>
    </row>
    <row r="891" spans="2:19" x14ac:dyDescent="0.2">
      <c r="B891" s="33"/>
      <c r="C891" s="80">
        <v>0.30380000000000001</v>
      </c>
      <c r="D891" s="80">
        <v>1832</v>
      </c>
      <c r="E891" s="80">
        <v>104</v>
      </c>
      <c r="F891" s="80">
        <v>1728</v>
      </c>
      <c r="G891" s="80">
        <v>208</v>
      </c>
      <c r="H891" s="80">
        <v>1936</v>
      </c>
      <c r="I891" s="80">
        <v>0.10743800000000001</v>
      </c>
      <c r="J891" s="80">
        <v>0.10738300000000001</v>
      </c>
      <c r="L891" s="83">
        <v>0.99480000000000002</v>
      </c>
      <c r="M891" s="83">
        <v>889.38800000000003</v>
      </c>
      <c r="N891" s="85">
        <v>0.612124</v>
      </c>
      <c r="O891" s="83">
        <v>888.77599999999995</v>
      </c>
      <c r="P891" s="85">
        <v>1.2242500000000001</v>
      </c>
      <c r="Q891" s="83">
        <v>890</v>
      </c>
      <c r="R891" s="85">
        <v>1.3755600000000001E-3</v>
      </c>
      <c r="S891" s="85">
        <v>9.9444000000000008E-3</v>
      </c>
    </row>
    <row r="892" spans="2:19" x14ac:dyDescent="0.2">
      <c r="B892" s="33"/>
      <c r="C892" s="80">
        <v>0.30130000000000001</v>
      </c>
      <c r="D892" s="80">
        <v>1833</v>
      </c>
      <c r="E892" s="80">
        <v>104</v>
      </c>
      <c r="F892" s="80">
        <v>1729</v>
      </c>
      <c r="G892" s="80">
        <v>208</v>
      </c>
      <c r="H892" s="80">
        <v>1937</v>
      </c>
      <c r="I892" s="80">
        <v>0.10738300000000001</v>
      </c>
      <c r="J892" s="80">
        <v>0.10738300000000001</v>
      </c>
      <c r="L892" s="83">
        <v>0.99480000000000002</v>
      </c>
      <c r="M892" s="83">
        <v>890.38300000000004</v>
      </c>
      <c r="N892" s="85">
        <v>0.61715900000000001</v>
      </c>
      <c r="O892" s="83">
        <v>889.76599999999996</v>
      </c>
      <c r="P892" s="85">
        <v>1.2343200000000001</v>
      </c>
      <c r="Q892" s="83">
        <v>891</v>
      </c>
      <c r="R892" s="85">
        <v>1.38532E-3</v>
      </c>
      <c r="S892" s="85">
        <v>9.9444000000000008E-3</v>
      </c>
    </row>
    <row r="893" spans="2:19" x14ac:dyDescent="0.2">
      <c r="B893" s="33"/>
      <c r="C893" s="80">
        <v>0.3009</v>
      </c>
      <c r="D893" s="80">
        <v>1833</v>
      </c>
      <c r="E893" s="80">
        <v>105</v>
      </c>
      <c r="F893" s="80">
        <v>1728</v>
      </c>
      <c r="G893" s="80">
        <v>210</v>
      </c>
      <c r="H893" s="80">
        <v>1938</v>
      </c>
      <c r="I893" s="80">
        <v>0.108359</v>
      </c>
      <c r="J893" s="80">
        <v>0.107637</v>
      </c>
      <c r="L893" s="83">
        <v>0.99470000000000003</v>
      </c>
      <c r="M893" s="83">
        <v>891.37800000000004</v>
      </c>
      <c r="N893" s="85">
        <v>0.62222699999999997</v>
      </c>
      <c r="O893" s="83">
        <v>890.75599999999997</v>
      </c>
      <c r="P893" s="85">
        <v>1.2444500000000001</v>
      </c>
      <c r="Q893" s="83">
        <v>892</v>
      </c>
      <c r="R893" s="85">
        <v>1.3951300000000001E-3</v>
      </c>
      <c r="S893" s="85">
        <v>1.02319E-2</v>
      </c>
    </row>
    <row r="894" spans="2:19" x14ac:dyDescent="0.2">
      <c r="B894" s="33"/>
      <c r="C894" s="80">
        <v>0.29970000000000002</v>
      </c>
      <c r="D894" s="80">
        <v>1834</v>
      </c>
      <c r="E894" s="80">
        <v>105</v>
      </c>
      <c r="F894" s="80">
        <v>1729</v>
      </c>
      <c r="G894" s="80">
        <v>210</v>
      </c>
      <c r="H894" s="80">
        <v>1939</v>
      </c>
      <c r="I894" s="80">
        <v>0.108303</v>
      </c>
      <c r="J894" s="80">
        <v>0.107637</v>
      </c>
      <c r="L894" s="83">
        <v>0.99470000000000003</v>
      </c>
      <c r="M894" s="83">
        <v>892.37300000000005</v>
      </c>
      <c r="N894" s="85">
        <v>0.62732699999999997</v>
      </c>
      <c r="O894" s="83">
        <v>891.745</v>
      </c>
      <c r="P894" s="85">
        <v>1.25465</v>
      </c>
      <c r="Q894" s="83">
        <v>893</v>
      </c>
      <c r="R894" s="85">
        <v>1.4049900000000001E-3</v>
      </c>
      <c r="S894" s="85">
        <v>1.02319E-2</v>
      </c>
    </row>
    <row r="895" spans="2:19" x14ac:dyDescent="0.2">
      <c r="B895" s="33"/>
      <c r="C895" s="80">
        <v>0.2989</v>
      </c>
      <c r="D895" s="80">
        <v>1835</v>
      </c>
      <c r="E895" s="80">
        <v>105</v>
      </c>
      <c r="F895" s="80">
        <v>1730</v>
      </c>
      <c r="G895" s="80">
        <v>210</v>
      </c>
      <c r="H895" s="80">
        <v>1940</v>
      </c>
      <c r="I895" s="80">
        <v>0.108247</v>
      </c>
      <c r="J895" s="80">
        <v>0.107637</v>
      </c>
      <c r="L895" s="83">
        <v>0.99470000000000003</v>
      </c>
      <c r="M895" s="83">
        <v>893.36800000000005</v>
      </c>
      <c r="N895" s="85">
        <v>0.63245899999999999</v>
      </c>
      <c r="O895" s="83">
        <v>892.73500000000001</v>
      </c>
      <c r="P895" s="85">
        <v>1.26492</v>
      </c>
      <c r="Q895" s="83">
        <v>894</v>
      </c>
      <c r="R895" s="85">
        <v>1.4149E-3</v>
      </c>
      <c r="S895" s="85">
        <v>1.02319E-2</v>
      </c>
    </row>
    <row r="896" spans="2:19" x14ac:dyDescent="0.2">
      <c r="B896" s="33"/>
      <c r="C896" s="80">
        <v>0.29749999999999999</v>
      </c>
      <c r="D896" s="80">
        <v>1836</v>
      </c>
      <c r="E896" s="80">
        <v>105</v>
      </c>
      <c r="F896" s="80">
        <v>1731</v>
      </c>
      <c r="G896" s="80">
        <v>210</v>
      </c>
      <c r="H896" s="80">
        <v>1941</v>
      </c>
      <c r="I896" s="80">
        <v>0.108192</v>
      </c>
      <c r="J896" s="80">
        <v>0.107637</v>
      </c>
      <c r="L896" s="83">
        <v>0.99470000000000003</v>
      </c>
      <c r="M896" s="83">
        <v>894.36199999999997</v>
      </c>
      <c r="N896" s="85">
        <v>0.63762399999999997</v>
      </c>
      <c r="O896" s="83">
        <v>893.72500000000002</v>
      </c>
      <c r="P896" s="85">
        <v>1.27525</v>
      </c>
      <c r="Q896" s="83">
        <v>895</v>
      </c>
      <c r="R896" s="85">
        <v>1.42486E-3</v>
      </c>
      <c r="S896" s="85">
        <v>1.02319E-2</v>
      </c>
    </row>
    <row r="897" spans="2:19" x14ac:dyDescent="0.2">
      <c r="B897" s="33"/>
      <c r="C897" s="80">
        <v>0.29549999999999998</v>
      </c>
      <c r="D897" s="80">
        <v>1837</v>
      </c>
      <c r="E897" s="80">
        <v>105</v>
      </c>
      <c r="F897" s="80">
        <v>1732</v>
      </c>
      <c r="G897" s="80">
        <v>210</v>
      </c>
      <c r="H897" s="80">
        <v>1942</v>
      </c>
      <c r="I897" s="80">
        <v>0.108136</v>
      </c>
      <c r="J897" s="80">
        <v>0.107637</v>
      </c>
      <c r="L897" s="83">
        <v>0.99460000000000004</v>
      </c>
      <c r="M897" s="83">
        <v>895.35699999999997</v>
      </c>
      <c r="N897" s="85">
        <v>0.64282099999999998</v>
      </c>
      <c r="O897" s="83">
        <v>894.71400000000006</v>
      </c>
      <c r="P897" s="85">
        <v>1.2856399999999999</v>
      </c>
      <c r="Q897" s="83">
        <v>896</v>
      </c>
      <c r="R897" s="85">
        <v>1.43487E-3</v>
      </c>
      <c r="S897" s="85">
        <v>1.0657700000000001E-2</v>
      </c>
    </row>
    <row r="898" spans="2:19" x14ac:dyDescent="0.2">
      <c r="B898" s="33"/>
      <c r="C898" s="80">
        <v>0.2954</v>
      </c>
      <c r="D898" s="80">
        <v>1838</v>
      </c>
      <c r="E898" s="80">
        <v>105</v>
      </c>
      <c r="F898" s="80">
        <v>1733</v>
      </c>
      <c r="G898" s="80">
        <v>210</v>
      </c>
      <c r="H898" s="80">
        <v>1943</v>
      </c>
      <c r="I898" s="80">
        <v>0.10808</v>
      </c>
      <c r="J898" s="80">
        <v>0.107637</v>
      </c>
      <c r="L898" s="83">
        <v>0.99460000000000004</v>
      </c>
      <c r="M898" s="83">
        <v>896.35199999999998</v>
      </c>
      <c r="N898" s="85">
        <v>0.64805100000000004</v>
      </c>
      <c r="O898" s="83">
        <v>895.70399999999995</v>
      </c>
      <c r="P898" s="85">
        <v>1.2961</v>
      </c>
      <c r="Q898" s="83">
        <v>897</v>
      </c>
      <c r="R898" s="85">
        <v>1.4449300000000001E-3</v>
      </c>
      <c r="S898" s="85">
        <v>1.0657700000000001E-2</v>
      </c>
    </row>
    <row r="899" spans="2:19" x14ac:dyDescent="0.2">
      <c r="B899" s="33"/>
      <c r="C899" s="80">
        <v>0.2949</v>
      </c>
      <c r="D899" s="80">
        <v>1839</v>
      </c>
      <c r="E899" s="80">
        <v>105</v>
      </c>
      <c r="F899" s="80">
        <v>1734</v>
      </c>
      <c r="G899" s="80">
        <v>210</v>
      </c>
      <c r="H899" s="80">
        <v>1944</v>
      </c>
      <c r="I899" s="80">
        <v>0.108025</v>
      </c>
      <c r="J899" s="80">
        <v>0.107637</v>
      </c>
      <c r="L899" s="83">
        <v>0.99460000000000004</v>
      </c>
      <c r="M899" s="83">
        <v>897.34699999999998</v>
      </c>
      <c r="N899" s="85">
        <v>0.65331300000000003</v>
      </c>
      <c r="O899" s="83">
        <v>896.69299999999998</v>
      </c>
      <c r="P899" s="85">
        <v>1.30663</v>
      </c>
      <c r="Q899" s="83">
        <v>898</v>
      </c>
      <c r="R899" s="85">
        <v>1.4550399999999999E-3</v>
      </c>
      <c r="S899" s="85">
        <v>1.0657700000000001E-2</v>
      </c>
    </row>
    <row r="900" spans="2:19" x14ac:dyDescent="0.2">
      <c r="B900" s="33"/>
      <c r="C900" s="80">
        <v>0.29160000000000003</v>
      </c>
      <c r="D900" s="80">
        <v>1840</v>
      </c>
      <c r="E900" s="80">
        <v>105</v>
      </c>
      <c r="F900" s="80">
        <v>1735</v>
      </c>
      <c r="G900" s="80">
        <v>210</v>
      </c>
      <c r="H900" s="80">
        <v>1945</v>
      </c>
      <c r="I900" s="80">
        <v>0.107969</v>
      </c>
      <c r="J900" s="80">
        <v>0.107637</v>
      </c>
      <c r="L900" s="83">
        <v>0.99460000000000004</v>
      </c>
      <c r="M900" s="83">
        <v>898.34100000000001</v>
      </c>
      <c r="N900" s="85">
        <v>0.658609</v>
      </c>
      <c r="O900" s="83">
        <v>897.68299999999999</v>
      </c>
      <c r="P900" s="85">
        <v>1.3172200000000001</v>
      </c>
      <c r="Q900" s="83">
        <v>899</v>
      </c>
      <c r="R900" s="85">
        <v>1.4652000000000001E-3</v>
      </c>
      <c r="S900" s="85">
        <v>1.0657700000000001E-2</v>
      </c>
    </row>
    <row r="901" spans="2:19" x14ac:dyDescent="0.2">
      <c r="B901" s="33"/>
      <c r="C901" s="80">
        <v>0.2908</v>
      </c>
      <c r="D901" s="80">
        <v>1841</v>
      </c>
      <c r="E901" s="80">
        <v>105</v>
      </c>
      <c r="F901" s="80">
        <v>1736</v>
      </c>
      <c r="G901" s="80">
        <v>210</v>
      </c>
      <c r="H901" s="80">
        <v>1946</v>
      </c>
      <c r="I901" s="80">
        <v>0.107914</v>
      </c>
      <c r="J901" s="80">
        <v>0.107637</v>
      </c>
      <c r="L901" s="83">
        <v>0.99460000000000004</v>
      </c>
      <c r="M901" s="83">
        <v>899.33600000000001</v>
      </c>
      <c r="N901" s="85">
        <v>0.66393800000000003</v>
      </c>
      <c r="O901" s="83">
        <v>898.67200000000003</v>
      </c>
      <c r="P901" s="85">
        <v>1.3278799999999999</v>
      </c>
      <c r="Q901" s="83">
        <v>900</v>
      </c>
      <c r="R901" s="85">
        <v>1.4754200000000001E-3</v>
      </c>
      <c r="S901" s="85">
        <v>1.0657700000000001E-2</v>
      </c>
    </row>
    <row r="902" spans="2:19" x14ac:dyDescent="0.2">
      <c r="B902" s="33"/>
      <c r="C902" s="80">
        <v>0.28860000000000002</v>
      </c>
      <c r="D902" s="80">
        <v>1842</v>
      </c>
      <c r="E902" s="80">
        <v>105</v>
      </c>
      <c r="F902" s="80">
        <v>1737</v>
      </c>
      <c r="G902" s="80">
        <v>210</v>
      </c>
      <c r="H902" s="80">
        <v>1947</v>
      </c>
      <c r="I902" s="80">
        <v>0.107858</v>
      </c>
      <c r="J902" s="80">
        <v>0.107637</v>
      </c>
      <c r="L902" s="83">
        <v>0.99460000000000004</v>
      </c>
      <c r="M902" s="83">
        <v>900.33100000000002</v>
      </c>
      <c r="N902" s="85">
        <v>0.66930000000000001</v>
      </c>
      <c r="O902" s="83">
        <v>899.66099999999994</v>
      </c>
      <c r="P902" s="85">
        <v>1.3386</v>
      </c>
      <c r="Q902" s="83">
        <v>901</v>
      </c>
      <c r="R902" s="85">
        <v>1.4856800000000001E-3</v>
      </c>
      <c r="S902" s="85">
        <v>1.0657700000000001E-2</v>
      </c>
    </row>
    <row r="903" spans="2:19" x14ac:dyDescent="0.2">
      <c r="B903" s="33"/>
      <c r="C903" s="80">
        <v>0.28820000000000001</v>
      </c>
      <c r="D903" s="80">
        <v>1843</v>
      </c>
      <c r="E903" s="80">
        <v>105</v>
      </c>
      <c r="F903" s="80">
        <v>1738</v>
      </c>
      <c r="G903" s="80">
        <v>210</v>
      </c>
      <c r="H903" s="80">
        <v>1948</v>
      </c>
      <c r="I903" s="80">
        <v>0.107803</v>
      </c>
      <c r="J903" s="80">
        <v>0.107637</v>
      </c>
      <c r="L903" s="83">
        <v>0.99460000000000004</v>
      </c>
      <c r="M903" s="83">
        <v>901.32500000000005</v>
      </c>
      <c r="N903" s="85">
        <v>0.67469599999999996</v>
      </c>
      <c r="O903" s="83">
        <v>900.65099999999995</v>
      </c>
      <c r="P903" s="85">
        <v>1.3493900000000001</v>
      </c>
      <c r="Q903" s="83">
        <v>902</v>
      </c>
      <c r="R903" s="85">
        <v>1.4959999999999999E-3</v>
      </c>
      <c r="S903" s="85">
        <v>1.0657700000000001E-2</v>
      </c>
    </row>
    <row r="904" spans="2:19" x14ac:dyDescent="0.2">
      <c r="B904" s="33"/>
      <c r="C904" s="80">
        <v>0.28539999999999999</v>
      </c>
      <c r="D904" s="80">
        <v>1844</v>
      </c>
      <c r="E904" s="80">
        <v>105</v>
      </c>
      <c r="F904" s="80">
        <v>1739</v>
      </c>
      <c r="G904" s="80">
        <v>210</v>
      </c>
      <c r="H904" s="80">
        <v>1949</v>
      </c>
      <c r="I904" s="80">
        <v>0.107748</v>
      </c>
      <c r="J904" s="80">
        <v>0.107637</v>
      </c>
      <c r="L904" s="83">
        <v>0.99460000000000004</v>
      </c>
      <c r="M904" s="83">
        <v>902.32</v>
      </c>
      <c r="N904" s="85">
        <v>0.68012499999999998</v>
      </c>
      <c r="O904" s="83">
        <v>901.64</v>
      </c>
      <c r="P904" s="85">
        <v>1.36025</v>
      </c>
      <c r="Q904" s="83">
        <v>903</v>
      </c>
      <c r="R904" s="85">
        <v>1.5063699999999999E-3</v>
      </c>
      <c r="S904" s="85">
        <v>1.0657700000000001E-2</v>
      </c>
    </row>
    <row r="905" spans="2:19" x14ac:dyDescent="0.2">
      <c r="B905" s="33"/>
      <c r="C905" s="80">
        <v>0.2843</v>
      </c>
      <c r="D905" s="80">
        <v>1846</v>
      </c>
      <c r="E905" s="80">
        <v>105</v>
      </c>
      <c r="F905" s="80">
        <v>1741</v>
      </c>
      <c r="G905" s="80">
        <v>210</v>
      </c>
      <c r="H905" s="80">
        <v>1951</v>
      </c>
      <c r="I905" s="80">
        <v>0.107637</v>
      </c>
      <c r="J905" s="80">
        <v>0.107637</v>
      </c>
      <c r="L905" s="83">
        <v>0.99460000000000004</v>
      </c>
      <c r="M905" s="83">
        <v>903.31399999999996</v>
      </c>
      <c r="N905" s="85">
        <v>0.68558799999999998</v>
      </c>
      <c r="O905" s="83">
        <v>902.62900000000002</v>
      </c>
      <c r="P905" s="85">
        <v>1.3711800000000001</v>
      </c>
      <c r="Q905" s="83">
        <v>904</v>
      </c>
      <c r="R905" s="85">
        <v>1.5167900000000001E-3</v>
      </c>
      <c r="S905" s="85">
        <v>1.0657700000000001E-2</v>
      </c>
    </row>
    <row r="906" spans="2:19" x14ac:dyDescent="0.2">
      <c r="B906" s="33"/>
      <c r="C906" s="80">
        <v>0.28299999999999997</v>
      </c>
      <c r="D906" s="80">
        <v>1846</v>
      </c>
      <c r="E906" s="80">
        <v>106</v>
      </c>
      <c r="F906" s="80">
        <v>1740</v>
      </c>
      <c r="G906" s="80">
        <v>212</v>
      </c>
      <c r="H906" s="80">
        <v>1952</v>
      </c>
      <c r="I906" s="80">
        <v>0.108607</v>
      </c>
      <c r="J906" s="80">
        <v>0.10855099999999999</v>
      </c>
      <c r="L906" s="83">
        <v>0.99450000000000005</v>
      </c>
      <c r="M906" s="83">
        <v>904.30899999999997</v>
      </c>
      <c r="N906" s="85">
        <v>0.69108499999999995</v>
      </c>
      <c r="O906" s="83">
        <v>903.61800000000005</v>
      </c>
      <c r="P906" s="85">
        <v>1.3821699999999999</v>
      </c>
      <c r="Q906" s="83">
        <v>905</v>
      </c>
      <c r="R906" s="85">
        <v>1.5272599999999999E-3</v>
      </c>
      <c r="S906" s="85">
        <v>1.11646E-2</v>
      </c>
    </row>
    <row r="907" spans="2:19" x14ac:dyDescent="0.2">
      <c r="B907" s="33"/>
      <c r="C907" s="80">
        <v>0.28070000000000001</v>
      </c>
      <c r="D907" s="80">
        <v>1847</v>
      </c>
      <c r="E907" s="80">
        <v>106</v>
      </c>
      <c r="F907" s="80">
        <v>1741</v>
      </c>
      <c r="G907" s="80">
        <v>212</v>
      </c>
      <c r="H907" s="80">
        <v>1953</v>
      </c>
      <c r="I907" s="80">
        <v>0.10855099999999999</v>
      </c>
      <c r="J907" s="80">
        <v>0.10855099999999999</v>
      </c>
      <c r="L907" s="83">
        <v>0.99450000000000005</v>
      </c>
      <c r="M907" s="83">
        <v>905.303</v>
      </c>
      <c r="N907" s="85">
        <v>0.69661499999999998</v>
      </c>
      <c r="O907" s="83">
        <v>904.60699999999997</v>
      </c>
      <c r="P907" s="85">
        <v>1.39323</v>
      </c>
      <c r="Q907" s="83">
        <v>906</v>
      </c>
      <c r="R907" s="85">
        <v>1.5377800000000001E-3</v>
      </c>
      <c r="S907" s="85">
        <v>1.11646E-2</v>
      </c>
    </row>
    <row r="908" spans="2:19" x14ac:dyDescent="0.2">
      <c r="B908" s="33"/>
      <c r="C908" s="80">
        <v>0.27989999999999998</v>
      </c>
      <c r="D908" s="80">
        <v>1847</v>
      </c>
      <c r="E908" s="80">
        <v>107</v>
      </c>
      <c r="F908" s="80">
        <v>1740</v>
      </c>
      <c r="G908" s="80">
        <v>214</v>
      </c>
      <c r="H908" s="80">
        <v>1954</v>
      </c>
      <c r="I908" s="80">
        <v>0.10951900000000001</v>
      </c>
      <c r="J908" s="80">
        <v>0.10951900000000001</v>
      </c>
      <c r="L908" s="83">
        <v>0.99450000000000005</v>
      </c>
      <c r="M908" s="83">
        <v>906.298</v>
      </c>
      <c r="N908" s="85">
        <v>0.70218100000000006</v>
      </c>
      <c r="O908" s="83">
        <v>905.596</v>
      </c>
      <c r="P908" s="85">
        <v>1.4043600000000001</v>
      </c>
      <c r="Q908" s="83">
        <v>907</v>
      </c>
      <c r="R908" s="85">
        <v>1.5483599999999999E-3</v>
      </c>
      <c r="S908" s="85">
        <v>1.11646E-2</v>
      </c>
    </row>
    <row r="909" spans="2:19" x14ac:dyDescent="0.2">
      <c r="B909" s="33"/>
      <c r="C909" s="80">
        <v>0.27810000000000001</v>
      </c>
      <c r="D909" s="80">
        <v>1847</v>
      </c>
      <c r="E909" s="80">
        <v>108</v>
      </c>
      <c r="F909" s="80">
        <v>1739</v>
      </c>
      <c r="G909" s="80">
        <v>216</v>
      </c>
      <c r="H909" s="80">
        <v>1955</v>
      </c>
      <c r="I909" s="80">
        <v>0.110486</v>
      </c>
      <c r="J909" s="80">
        <v>0.110486</v>
      </c>
      <c r="L909" s="83">
        <v>0.99450000000000005</v>
      </c>
      <c r="M909" s="83">
        <v>907.29200000000003</v>
      </c>
      <c r="N909" s="85">
        <v>0.70777999999999996</v>
      </c>
      <c r="O909" s="83">
        <v>906.58399999999995</v>
      </c>
      <c r="P909" s="85">
        <v>1.4155599999999999</v>
      </c>
      <c r="Q909" s="83">
        <v>908</v>
      </c>
      <c r="R909" s="85">
        <v>1.5589899999999999E-3</v>
      </c>
      <c r="S909" s="85">
        <v>1.11646E-2</v>
      </c>
    </row>
    <row r="910" spans="2:19" x14ac:dyDescent="0.2">
      <c r="B910" s="33"/>
      <c r="C910" s="80">
        <v>0.27689999999999998</v>
      </c>
      <c r="D910" s="80">
        <v>1847</v>
      </c>
      <c r="E910" s="80">
        <v>109</v>
      </c>
      <c r="F910" s="80">
        <v>1738</v>
      </c>
      <c r="G910" s="80">
        <v>218</v>
      </c>
      <c r="H910" s="80">
        <v>1956</v>
      </c>
      <c r="I910" s="80">
        <v>0.111452</v>
      </c>
      <c r="J910" s="80">
        <v>0.11133800000000001</v>
      </c>
      <c r="L910" s="83">
        <v>0.99450000000000005</v>
      </c>
      <c r="M910" s="83">
        <v>908.28700000000003</v>
      </c>
      <c r="N910" s="85">
        <v>0.71341399999999999</v>
      </c>
      <c r="O910" s="83">
        <v>907.57299999999998</v>
      </c>
      <c r="P910" s="85">
        <v>1.42683</v>
      </c>
      <c r="Q910" s="83">
        <v>909</v>
      </c>
      <c r="R910" s="85">
        <v>1.56967E-3</v>
      </c>
      <c r="S910" s="85">
        <v>1.11646E-2</v>
      </c>
    </row>
    <row r="911" spans="2:19" x14ac:dyDescent="0.2">
      <c r="B911" s="33"/>
      <c r="C911" s="80">
        <v>0.27639999999999998</v>
      </c>
      <c r="D911" s="80">
        <v>1848</v>
      </c>
      <c r="E911" s="80">
        <v>109</v>
      </c>
      <c r="F911" s="80">
        <v>1739</v>
      </c>
      <c r="G911" s="80">
        <v>218</v>
      </c>
      <c r="H911" s="80">
        <v>1957</v>
      </c>
      <c r="I911" s="80">
        <v>0.11139499999999999</v>
      </c>
      <c r="J911" s="80">
        <v>0.11133800000000001</v>
      </c>
      <c r="L911" s="83">
        <v>0.99450000000000005</v>
      </c>
      <c r="M911" s="83">
        <v>909.28099999999995</v>
      </c>
      <c r="N911" s="85">
        <v>0.71908300000000003</v>
      </c>
      <c r="O911" s="83">
        <v>908.56200000000001</v>
      </c>
      <c r="P911" s="85">
        <v>1.4381699999999999</v>
      </c>
      <c r="Q911" s="83">
        <v>910</v>
      </c>
      <c r="R911" s="85">
        <v>1.5804E-3</v>
      </c>
      <c r="S911" s="85">
        <v>1.11646E-2</v>
      </c>
    </row>
    <row r="912" spans="2:19" x14ac:dyDescent="0.2">
      <c r="B912" s="33"/>
      <c r="C912" s="80">
        <v>0.27539999999999998</v>
      </c>
      <c r="D912" s="80">
        <v>1849</v>
      </c>
      <c r="E912" s="80">
        <v>109</v>
      </c>
      <c r="F912" s="80">
        <v>1740</v>
      </c>
      <c r="G912" s="80">
        <v>218</v>
      </c>
      <c r="H912" s="80">
        <v>1958</v>
      </c>
      <c r="I912" s="80">
        <v>0.11133800000000001</v>
      </c>
      <c r="J912" s="80">
        <v>0.11133800000000001</v>
      </c>
      <c r="L912" s="83">
        <v>0.99439999999999995</v>
      </c>
      <c r="M912" s="83">
        <v>910.27499999999998</v>
      </c>
      <c r="N912" s="85">
        <v>0.72478600000000004</v>
      </c>
      <c r="O912" s="83">
        <v>909.55</v>
      </c>
      <c r="P912" s="85">
        <v>1.44957</v>
      </c>
      <c r="Q912" s="83">
        <v>911</v>
      </c>
      <c r="R912" s="85">
        <v>1.5911899999999999E-3</v>
      </c>
      <c r="S912" s="85">
        <v>1.1547200000000001E-2</v>
      </c>
    </row>
    <row r="913" spans="2:19" x14ac:dyDescent="0.2">
      <c r="B913" s="33"/>
      <c r="C913" s="80">
        <v>0.2732</v>
      </c>
      <c r="D913" s="80">
        <v>1849</v>
      </c>
      <c r="E913" s="80">
        <v>110</v>
      </c>
      <c r="F913" s="80">
        <v>1739</v>
      </c>
      <c r="G913" s="80">
        <v>220</v>
      </c>
      <c r="H913" s="80">
        <v>1959</v>
      </c>
      <c r="I913" s="80">
        <v>0.112302</v>
      </c>
      <c r="J913" s="80">
        <v>0.112245</v>
      </c>
      <c r="L913" s="83">
        <v>0.99439999999999995</v>
      </c>
      <c r="M913" s="83">
        <v>911.26900000000001</v>
      </c>
      <c r="N913" s="85">
        <v>0.73052499999999998</v>
      </c>
      <c r="O913" s="83">
        <v>910.53899999999999</v>
      </c>
      <c r="P913" s="85">
        <v>1.46105</v>
      </c>
      <c r="Q913" s="83">
        <v>912</v>
      </c>
      <c r="R913" s="85">
        <v>1.6020299999999999E-3</v>
      </c>
      <c r="S913" s="85">
        <v>1.1547200000000001E-2</v>
      </c>
    </row>
    <row r="914" spans="2:19" x14ac:dyDescent="0.2">
      <c r="B914" s="33"/>
      <c r="C914" s="80">
        <v>0.27300000000000002</v>
      </c>
      <c r="D914" s="80">
        <v>1850</v>
      </c>
      <c r="E914" s="80">
        <v>110</v>
      </c>
      <c r="F914" s="80">
        <v>1740</v>
      </c>
      <c r="G914" s="80">
        <v>220</v>
      </c>
      <c r="H914" s="80">
        <v>1960</v>
      </c>
      <c r="I914" s="80">
        <v>0.112245</v>
      </c>
      <c r="J914" s="80">
        <v>0.112245</v>
      </c>
      <c r="L914" s="83">
        <v>0.99439999999999995</v>
      </c>
      <c r="M914" s="83">
        <v>912.26400000000001</v>
      </c>
      <c r="N914" s="85">
        <v>0.73629800000000001</v>
      </c>
      <c r="O914" s="83">
        <v>911.52700000000004</v>
      </c>
      <c r="P914" s="85">
        <v>1.4725999999999999</v>
      </c>
      <c r="Q914" s="83">
        <v>913</v>
      </c>
      <c r="R914" s="85">
        <v>1.6129199999999999E-3</v>
      </c>
      <c r="S914" s="85">
        <v>1.1547200000000001E-2</v>
      </c>
    </row>
    <row r="915" spans="2:19" x14ac:dyDescent="0.2">
      <c r="B915" s="33"/>
      <c r="C915" s="80">
        <v>0.27289999999999998</v>
      </c>
      <c r="D915" s="80">
        <v>1850</v>
      </c>
      <c r="E915" s="80">
        <v>111</v>
      </c>
      <c r="F915" s="80">
        <v>1739</v>
      </c>
      <c r="G915" s="80">
        <v>222</v>
      </c>
      <c r="H915" s="80">
        <v>1961</v>
      </c>
      <c r="I915" s="80">
        <v>0.113208</v>
      </c>
      <c r="J915" s="80">
        <v>0.11315</v>
      </c>
      <c r="L915" s="83">
        <v>0.99439999999999995</v>
      </c>
      <c r="M915" s="83">
        <v>913.25800000000004</v>
      </c>
      <c r="N915" s="85">
        <v>0.74210699999999996</v>
      </c>
      <c r="O915" s="83">
        <v>912.51599999999996</v>
      </c>
      <c r="P915" s="85">
        <v>1.48421</v>
      </c>
      <c r="Q915" s="83">
        <v>914</v>
      </c>
      <c r="R915" s="85">
        <v>1.6238699999999999E-3</v>
      </c>
      <c r="S915" s="85">
        <v>1.1547200000000001E-2</v>
      </c>
    </row>
    <row r="916" spans="2:19" x14ac:dyDescent="0.2">
      <c r="B916" s="33"/>
      <c r="C916" s="80">
        <v>0.27229999999999999</v>
      </c>
      <c r="D916" s="80">
        <v>1851</v>
      </c>
      <c r="E916" s="80">
        <v>111</v>
      </c>
      <c r="F916" s="80">
        <v>1740</v>
      </c>
      <c r="G916" s="80">
        <v>222</v>
      </c>
      <c r="H916" s="80">
        <v>1962</v>
      </c>
      <c r="I916" s="80">
        <v>0.11315</v>
      </c>
      <c r="J916" s="80">
        <v>0.11315</v>
      </c>
      <c r="L916" s="83">
        <v>0.99439999999999995</v>
      </c>
      <c r="M916" s="83">
        <v>914.25199999999995</v>
      </c>
      <c r="N916" s="85">
        <v>0.74795100000000003</v>
      </c>
      <c r="O916" s="83">
        <v>913.50400000000002</v>
      </c>
      <c r="P916" s="85">
        <v>1.4959</v>
      </c>
      <c r="Q916" s="83">
        <v>915</v>
      </c>
      <c r="R916" s="85">
        <v>1.6348700000000001E-3</v>
      </c>
      <c r="S916" s="85">
        <v>1.1547200000000001E-2</v>
      </c>
    </row>
    <row r="917" spans="2:19" x14ac:dyDescent="0.2">
      <c r="B917" s="33"/>
      <c r="C917" s="80">
        <v>0.27189999999999998</v>
      </c>
      <c r="D917" s="80">
        <v>1851</v>
      </c>
      <c r="E917" s="80">
        <v>112</v>
      </c>
      <c r="F917" s="80">
        <v>1739</v>
      </c>
      <c r="G917" s="80">
        <v>224</v>
      </c>
      <c r="H917" s="80">
        <v>1963</v>
      </c>
      <c r="I917" s="80">
        <v>0.114111</v>
      </c>
      <c r="J917" s="80">
        <v>0.114053</v>
      </c>
      <c r="L917" s="83">
        <v>0.99429999999999996</v>
      </c>
      <c r="M917" s="83">
        <v>915.24599999999998</v>
      </c>
      <c r="N917" s="85">
        <v>0.75383100000000003</v>
      </c>
      <c r="O917" s="83">
        <v>914.49199999999996</v>
      </c>
      <c r="P917" s="85">
        <v>1.50766</v>
      </c>
      <c r="Q917" s="83">
        <v>916</v>
      </c>
      <c r="R917" s="85">
        <v>1.6459199999999999E-3</v>
      </c>
      <c r="S917" s="85">
        <v>1.18672E-2</v>
      </c>
    </row>
    <row r="918" spans="2:19" x14ac:dyDescent="0.2">
      <c r="B918" s="33"/>
      <c r="C918" s="80">
        <v>0.27160000000000001</v>
      </c>
      <c r="D918" s="80">
        <v>1852</v>
      </c>
      <c r="E918" s="80">
        <v>112</v>
      </c>
      <c r="F918" s="80">
        <v>1740</v>
      </c>
      <c r="G918" s="80">
        <v>224</v>
      </c>
      <c r="H918" s="80">
        <v>1964</v>
      </c>
      <c r="I918" s="80">
        <v>0.114053</v>
      </c>
      <c r="J918" s="80">
        <v>0.114053</v>
      </c>
      <c r="L918" s="83">
        <v>0.99429999999999996</v>
      </c>
      <c r="M918" s="83">
        <v>916.24</v>
      </c>
      <c r="N918" s="85">
        <v>0.75974699999999995</v>
      </c>
      <c r="O918" s="83">
        <v>915.48099999999999</v>
      </c>
      <c r="P918" s="85">
        <v>1.51949</v>
      </c>
      <c r="Q918" s="83">
        <v>917</v>
      </c>
      <c r="R918" s="85">
        <v>1.6570300000000001E-3</v>
      </c>
      <c r="S918" s="85">
        <v>1.18672E-2</v>
      </c>
    </row>
    <row r="919" spans="2:19" x14ac:dyDescent="0.2">
      <c r="B919" s="33"/>
      <c r="C919" s="80">
        <v>0.27079999999999999</v>
      </c>
      <c r="D919" s="80">
        <v>1852</v>
      </c>
      <c r="E919" s="80">
        <v>113</v>
      </c>
      <c r="F919" s="80">
        <v>1739</v>
      </c>
      <c r="G919" s="80">
        <v>226</v>
      </c>
      <c r="H919" s="80">
        <v>1965</v>
      </c>
      <c r="I919" s="80">
        <v>0.115013</v>
      </c>
      <c r="J919" s="80">
        <v>0.114954</v>
      </c>
      <c r="L919" s="83">
        <v>0.99429999999999996</v>
      </c>
      <c r="M919" s="83">
        <v>917.23400000000004</v>
      </c>
      <c r="N919" s="85">
        <v>0.76569900000000002</v>
      </c>
      <c r="O919" s="83">
        <v>916.46900000000005</v>
      </c>
      <c r="P919" s="85">
        <v>1.5314000000000001</v>
      </c>
      <c r="Q919" s="83">
        <v>918</v>
      </c>
      <c r="R919" s="85">
        <v>1.66819E-3</v>
      </c>
      <c r="S919" s="85">
        <v>1.18672E-2</v>
      </c>
    </row>
    <row r="920" spans="2:19" x14ac:dyDescent="0.2">
      <c r="B920" s="33"/>
      <c r="C920" s="80">
        <v>0.2697</v>
      </c>
      <c r="D920" s="80">
        <v>1853</v>
      </c>
      <c r="E920" s="80">
        <v>113</v>
      </c>
      <c r="F920" s="80">
        <v>1740</v>
      </c>
      <c r="G920" s="80">
        <v>226</v>
      </c>
      <c r="H920" s="80">
        <v>1966</v>
      </c>
      <c r="I920" s="80">
        <v>0.114954</v>
      </c>
      <c r="J920" s="80">
        <v>0.114954</v>
      </c>
      <c r="L920" s="83">
        <v>0.99429999999999996</v>
      </c>
      <c r="M920" s="83">
        <v>918.22799999999995</v>
      </c>
      <c r="N920" s="85">
        <v>0.77168599999999998</v>
      </c>
      <c r="O920" s="83">
        <v>917.45699999999999</v>
      </c>
      <c r="P920" s="85">
        <v>1.5433699999999999</v>
      </c>
      <c r="Q920" s="83">
        <v>919</v>
      </c>
      <c r="R920" s="85">
        <v>1.6793999999999999E-3</v>
      </c>
      <c r="S920" s="85">
        <v>1.18672E-2</v>
      </c>
    </row>
    <row r="921" spans="2:19" x14ac:dyDescent="0.2">
      <c r="B921" s="33"/>
      <c r="C921" s="80">
        <v>0.26850000000000002</v>
      </c>
      <c r="D921" s="80">
        <v>1853</v>
      </c>
      <c r="E921" s="80">
        <v>114</v>
      </c>
      <c r="F921" s="80">
        <v>1739</v>
      </c>
      <c r="G921" s="80">
        <v>228</v>
      </c>
      <c r="H921" s="80">
        <v>1967</v>
      </c>
      <c r="I921" s="80">
        <v>0.115913</v>
      </c>
      <c r="J921" s="80">
        <v>0.115913</v>
      </c>
      <c r="L921" s="83">
        <v>0.99419999999999997</v>
      </c>
      <c r="M921" s="83">
        <v>919.22199999999998</v>
      </c>
      <c r="N921" s="85">
        <v>0.77771000000000001</v>
      </c>
      <c r="O921" s="83">
        <v>918.44500000000005</v>
      </c>
      <c r="P921" s="85">
        <v>1.55542</v>
      </c>
      <c r="Q921" s="83">
        <v>920</v>
      </c>
      <c r="R921" s="85">
        <v>1.69067E-3</v>
      </c>
      <c r="S921" s="85">
        <v>1.2120499999999999E-2</v>
      </c>
    </row>
    <row r="922" spans="2:19" x14ac:dyDescent="0.2">
      <c r="B922" s="33"/>
      <c r="C922" s="80">
        <v>0.26400000000000001</v>
      </c>
      <c r="D922" s="80">
        <v>1853</v>
      </c>
      <c r="E922" s="80">
        <v>115</v>
      </c>
      <c r="F922" s="80">
        <v>1738</v>
      </c>
      <c r="G922" s="80">
        <v>230</v>
      </c>
      <c r="H922" s="80">
        <v>1968</v>
      </c>
      <c r="I922" s="80">
        <v>0.11687</v>
      </c>
      <c r="J922" s="80">
        <v>0.11687</v>
      </c>
      <c r="L922" s="83">
        <v>0.99419999999999997</v>
      </c>
      <c r="M922" s="83">
        <v>920.21600000000001</v>
      </c>
      <c r="N922" s="85">
        <v>0.78376999999999997</v>
      </c>
      <c r="O922" s="83">
        <v>919.43200000000002</v>
      </c>
      <c r="P922" s="85">
        <v>1.5675399999999999</v>
      </c>
      <c r="Q922" s="83">
        <v>921</v>
      </c>
      <c r="R922" s="85">
        <v>1.702E-3</v>
      </c>
      <c r="S922" s="85">
        <v>1.2120499999999999E-2</v>
      </c>
    </row>
    <row r="923" spans="2:19" x14ac:dyDescent="0.2">
      <c r="B923" s="33"/>
      <c r="C923" s="80">
        <v>0.2626</v>
      </c>
      <c r="D923" s="80">
        <v>1853</v>
      </c>
      <c r="E923" s="80">
        <v>116</v>
      </c>
      <c r="F923" s="80">
        <v>1737</v>
      </c>
      <c r="G923" s="80">
        <v>232</v>
      </c>
      <c r="H923" s="80">
        <v>1969</v>
      </c>
      <c r="I923" s="80">
        <v>0.117826</v>
      </c>
      <c r="J923" s="80">
        <v>0.117826</v>
      </c>
      <c r="L923" s="83">
        <v>0.99419999999999997</v>
      </c>
      <c r="M923" s="83">
        <v>921.21</v>
      </c>
      <c r="N923" s="85">
        <v>0.78986699999999999</v>
      </c>
      <c r="O923" s="83">
        <v>920.42</v>
      </c>
      <c r="P923" s="85">
        <v>1.5797300000000001</v>
      </c>
      <c r="Q923" s="83">
        <v>922</v>
      </c>
      <c r="R923" s="85">
        <v>1.71338E-3</v>
      </c>
      <c r="S923" s="85">
        <v>1.2120499999999999E-2</v>
      </c>
    </row>
    <row r="924" spans="2:19" x14ac:dyDescent="0.2">
      <c r="B924" s="33"/>
      <c r="C924" s="80">
        <v>0.26200000000000001</v>
      </c>
      <c r="D924" s="80">
        <v>1853</v>
      </c>
      <c r="E924" s="80">
        <v>117</v>
      </c>
      <c r="F924" s="80">
        <v>1736</v>
      </c>
      <c r="G924" s="80">
        <v>234</v>
      </c>
      <c r="H924" s="80">
        <v>1970</v>
      </c>
      <c r="I924" s="80">
        <v>0.118782</v>
      </c>
      <c r="J924" s="80">
        <v>0.118782</v>
      </c>
      <c r="L924" s="83">
        <v>0.99409999999999998</v>
      </c>
      <c r="M924" s="83">
        <v>922.20399999999995</v>
      </c>
      <c r="N924" s="85">
        <v>0.79600099999999996</v>
      </c>
      <c r="O924" s="83">
        <v>921.40800000000002</v>
      </c>
      <c r="P924" s="85">
        <v>1.5920000000000001</v>
      </c>
      <c r="Q924" s="83">
        <v>923</v>
      </c>
      <c r="R924" s="85">
        <v>1.72481E-3</v>
      </c>
      <c r="S924" s="85">
        <v>1.23777E-2</v>
      </c>
    </row>
    <row r="925" spans="2:19" x14ac:dyDescent="0.2">
      <c r="B925" s="33"/>
      <c r="C925" s="80">
        <v>0.25900000000000001</v>
      </c>
      <c r="D925" s="80">
        <v>1854</v>
      </c>
      <c r="E925" s="80">
        <v>118</v>
      </c>
      <c r="F925" s="80">
        <v>1736</v>
      </c>
      <c r="G925" s="80">
        <v>236</v>
      </c>
      <c r="H925" s="80">
        <v>1972</v>
      </c>
      <c r="I925" s="80">
        <v>0.119675</v>
      </c>
      <c r="J925" s="80">
        <v>0.119494</v>
      </c>
      <c r="L925" s="83">
        <v>0.99409999999999998</v>
      </c>
      <c r="M925" s="83">
        <v>923.19799999999998</v>
      </c>
      <c r="N925" s="85">
        <v>0.80217099999999997</v>
      </c>
      <c r="O925" s="83">
        <v>922.39599999999996</v>
      </c>
      <c r="P925" s="85">
        <v>1.6043400000000001</v>
      </c>
      <c r="Q925" s="83">
        <v>924</v>
      </c>
      <c r="R925" s="85">
        <v>1.7363000000000001E-3</v>
      </c>
      <c r="S925" s="85">
        <v>1.23777E-2</v>
      </c>
    </row>
    <row r="926" spans="2:19" x14ac:dyDescent="0.2">
      <c r="B926" s="33"/>
      <c r="C926" s="80">
        <v>0.25890000000000002</v>
      </c>
      <c r="D926" s="80">
        <v>1855</v>
      </c>
      <c r="E926" s="80">
        <v>118</v>
      </c>
      <c r="F926" s="80">
        <v>1737</v>
      </c>
      <c r="G926" s="80">
        <v>236</v>
      </c>
      <c r="H926" s="80">
        <v>1973</v>
      </c>
      <c r="I926" s="80">
        <v>0.119615</v>
      </c>
      <c r="J926" s="80">
        <v>0.119494</v>
      </c>
      <c r="L926" s="83">
        <v>0.99409999999999998</v>
      </c>
      <c r="M926" s="83">
        <v>924.19200000000001</v>
      </c>
      <c r="N926" s="85">
        <v>0.80837800000000004</v>
      </c>
      <c r="O926" s="83">
        <v>923.38300000000004</v>
      </c>
      <c r="P926" s="85">
        <v>1.61676</v>
      </c>
      <c r="Q926" s="83">
        <v>925</v>
      </c>
      <c r="R926" s="85">
        <v>1.74785E-3</v>
      </c>
      <c r="S926" s="85">
        <v>1.23777E-2</v>
      </c>
    </row>
    <row r="927" spans="2:19" x14ac:dyDescent="0.2">
      <c r="B927" s="33"/>
      <c r="C927" s="80">
        <v>0.25819999999999999</v>
      </c>
      <c r="D927" s="80">
        <v>1856</v>
      </c>
      <c r="E927" s="80">
        <v>118</v>
      </c>
      <c r="F927" s="80">
        <v>1738</v>
      </c>
      <c r="G927" s="80">
        <v>236</v>
      </c>
      <c r="H927" s="80">
        <v>1974</v>
      </c>
      <c r="I927" s="80">
        <v>0.11955399999999999</v>
      </c>
      <c r="J927" s="80">
        <v>0.119494</v>
      </c>
      <c r="L927" s="83">
        <v>0.99409999999999998</v>
      </c>
      <c r="M927" s="83">
        <v>925.18499999999995</v>
      </c>
      <c r="N927" s="85">
        <v>0.81462299999999999</v>
      </c>
      <c r="O927" s="83">
        <v>924.37099999999998</v>
      </c>
      <c r="P927" s="85">
        <v>1.6292500000000001</v>
      </c>
      <c r="Q927" s="83">
        <v>926</v>
      </c>
      <c r="R927" s="85">
        <v>1.7594399999999999E-3</v>
      </c>
      <c r="S927" s="85">
        <v>1.23777E-2</v>
      </c>
    </row>
    <row r="928" spans="2:19" x14ac:dyDescent="0.2">
      <c r="B928" s="33"/>
      <c r="C928" s="80">
        <v>0.25740000000000002</v>
      </c>
      <c r="D928" s="80">
        <v>1857</v>
      </c>
      <c r="E928" s="80">
        <v>118</v>
      </c>
      <c r="F928" s="80">
        <v>1739</v>
      </c>
      <c r="G928" s="80">
        <v>236</v>
      </c>
      <c r="H928" s="80">
        <v>1975</v>
      </c>
      <c r="I928" s="80">
        <v>0.119494</v>
      </c>
      <c r="J928" s="80">
        <v>0.119494</v>
      </c>
      <c r="L928" s="83">
        <v>0.99399999999999999</v>
      </c>
      <c r="M928" s="83">
        <v>926.17899999999997</v>
      </c>
      <c r="N928" s="85">
        <v>0.820905</v>
      </c>
      <c r="O928" s="83">
        <v>925.35799999999995</v>
      </c>
      <c r="P928" s="85">
        <v>1.64181</v>
      </c>
      <c r="Q928" s="83">
        <v>927</v>
      </c>
      <c r="R928" s="85">
        <v>1.7711000000000001E-3</v>
      </c>
      <c r="S928" s="85">
        <v>1.26765E-2</v>
      </c>
    </row>
    <row r="929" spans="2:19" x14ac:dyDescent="0.2">
      <c r="B929" s="33"/>
      <c r="C929" s="80">
        <v>0.25690000000000002</v>
      </c>
      <c r="D929" s="80">
        <v>1858</v>
      </c>
      <c r="E929" s="80">
        <v>119</v>
      </c>
      <c r="F929" s="80">
        <v>1739</v>
      </c>
      <c r="G929" s="80">
        <v>238</v>
      </c>
      <c r="H929" s="80">
        <v>1977</v>
      </c>
      <c r="I929" s="80">
        <v>0.120384</v>
      </c>
      <c r="J929" s="80">
        <v>0.120384</v>
      </c>
      <c r="L929" s="83">
        <v>0.99399999999999999</v>
      </c>
      <c r="M929" s="83">
        <v>927.173</v>
      </c>
      <c r="N929" s="85">
        <v>0.82722399999999996</v>
      </c>
      <c r="O929" s="83">
        <v>926.346</v>
      </c>
      <c r="P929" s="85">
        <v>1.65445</v>
      </c>
      <c r="Q929" s="83">
        <v>928</v>
      </c>
      <c r="R929" s="85">
        <v>1.7828099999999999E-3</v>
      </c>
      <c r="S929" s="85">
        <v>1.26765E-2</v>
      </c>
    </row>
    <row r="930" spans="2:19" x14ac:dyDescent="0.2">
      <c r="B930" s="33"/>
      <c r="C930" s="80">
        <v>0.25619999999999998</v>
      </c>
      <c r="D930" s="80">
        <v>1858</v>
      </c>
      <c r="E930" s="80">
        <v>120</v>
      </c>
      <c r="F930" s="80">
        <v>1738</v>
      </c>
      <c r="G930" s="80">
        <v>240</v>
      </c>
      <c r="H930" s="80">
        <v>1978</v>
      </c>
      <c r="I930" s="80">
        <v>0.121335</v>
      </c>
      <c r="J930" s="80">
        <v>0.12115099999999999</v>
      </c>
      <c r="L930" s="83">
        <v>0.99399999999999999</v>
      </c>
      <c r="M930" s="83">
        <v>928.16600000000005</v>
      </c>
      <c r="N930" s="85">
        <v>0.83358100000000002</v>
      </c>
      <c r="O930" s="83">
        <v>927.33299999999997</v>
      </c>
      <c r="P930" s="85">
        <v>1.66716</v>
      </c>
      <c r="Q930" s="83">
        <v>929</v>
      </c>
      <c r="R930" s="85">
        <v>1.79458E-3</v>
      </c>
      <c r="S930" s="85">
        <v>1.26765E-2</v>
      </c>
    </row>
    <row r="931" spans="2:19" x14ac:dyDescent="0.2">
      <c r="B931" s="33"/>
      <c r="C931" s="80">
        <v>0.25590000000000002</v>
      </c>
      <c r="D931" s="80">
        <v>1860</v>
      </c>
      <c r="E931" s="80">
        <v>120</v>
      </c>
      <c r="F931" s="80">
        <v>1740</v>
      </c>
      <c r="G931" s="80">
        <v>240</v>
      </c>
      <c r="H931" s="80">
        <v>1980</v>
      </c>
      <c r="I931" s="80">
        <v>0.121212</v>
      </c>
      <c r="J931" s="80">
        <v>0.12115099999999999</v>
      </c>
      <c r="L931" s="83">
        <v>0.99399999999999999</v>
      </c>
      <c r="M931" s="83">
        <v>929.16</v>
      </c>
      <c r="N931" s="85">
        <v>0.83997599999999994</v>
      </c>
      <c r="O931" s="83">
        <v>928.32</v>
      </c>
      <c r="P931" s="85">
        <v>1.6799500000000001</v>
      </c>
      <c r="Q931" s="83">
        <v>930</v>
      </c>
      <c r="R931" s="85">
        <v>1.8064000000000001E-3</v>
      </c>
      <c r="S931" s="85">
        <v>1.26765E-2</v>
      </c>
    </row>
    <row r="932" spans="2:19" x14ac:dyDescent="0.2">
      <c r="B932" s="33"/>
      <c r="C932" s="80">
        <v>0.25480000000000003</v>
      </c>
      <c r="D932" s="80">
        <v>1861</v>
      </c>
      <c r="E932" s="80">
        <v>120</v>
      </c>
      <c r="F932" s="80">
        <v>1741</v>
      </c>
      <c r="G932" s="80">
        <v>240</v>
      </c>
      <c r="H932" s="80">
        <v>1981</v>
      </c>
      <c r="I932" s="80">
        <v>0.12115099999999999</v>
      </c>
      <c r="J932" s="80">
        <v>0.12115099999999999</v>
      </c>
      <c r="L932" s="83">
        <v>0.99390000000000001</v>
      </c>
      <c r="M932" s="83">
        <v>930.154</v>
      </c>
      <c r="N932" s="85">
        <v>0.84640899999999997</v>
      </c>
      <c r="O932" s="83">
        <v>929.30700000000002</v>
      </c>
      <c r="P932" s="85">
        <v>1.69282</v>
      </c>
      <c r="Q932" s="83">
        <v>931</v>
      </c>
      <c r="R932" s="85">
        <v>1.81828E-3</v>
      </c>
      <c r="S932" s="85">
        <v>1.29041E-2</v>
      </c>
    </row>
    <row r="933" spans="2:19" x14ac:dyDescent="0.2">
      <c r="B933" s="33"/>
      <c r="C933" s="80">
        <v>0.2545</v>
      </c>
      <c r="D933" s="80">
        <v>1861</v>
      </c>
      <c r="E933" s="80">
        <v>121</v>
      </c>
      <c r="F933" s="80">
        <v>1740</v>
      </c>
      <c r="G933" s="80">
        <v>242</v>
      </c>
      <c r="H933" s="80">
        <v>1982</v>
      </c>
      <c r="I933" s="80">
        <v>0.122099</v>
      </c>
      <c r="J933" s="80">
        <v>0.122099</v>
      </c>
      <c r="L933" s="83">
        <v>0.99390000000000001</v>
      </c>
      <c r="M933" s="83">
        <v>931.14700000000005</v>
      </c>
      <c r="N933" s="85">
        <v>0.852881</v>
      </c>
      <c r="O933" s="83">
        <v>930.29399999999998</v>
      </c>
      <c r="P933" s="85">
        <v>1.7057599999999999</v>
      </c>
      <c r="Q933" s="83">
        <v>932</v>
      </c>
      <c r="R933" s="85">
        <v>1.83022E-3</v>
      </c>
      <c r="S933" s="85">
        <v>1.29041E-2</v>
      </c>
    </row>
    <row r="934" spans="2:19" x14ac:dyDescent="0.2">
      <c r="B934" s="33"/>
      <c r="C934" s="80">
        <v>0.252</v>
      </c>
      <c r="D934" s="80">
        <v>1861</v>
      </c>
      <c r="E934" s="80">
        <v>122</v>
      </c>
      <c r="F934" s="80">
        <v>1739</v>
      </c>
      <c r="G934" s="80">
        <v>244</v>
      </c>
      <c r="H934" s="80">
        <v>1983</v>
      </c>
      <c r="I934" s="80">
        <v>0.123046</v>
      </c>
      <c r="J934" s="80">
        <v>0.122736</v>
      </c>
      <c r="L934" s="83">
        <v>0.99380000000000002</v>
      </c>
      <c r="M934" s="83">
        <v>932.14099999999996</v>
      </c>
      <c r="N934" s="85">
        <v>0.85938999999999999</v>
      </c>
      <c r="O934" s="83">
        <v>931.28099999999995</v>
      </c>
      <c r="P934" s="85">
        <v>1.71878</v>
      </c>
      <c r="Q934" s="83">
        <v>933</v>
      </c>
      <c r="R934" s="85">
        <v>1.8422099999999999E-3</v>
      </c>
      <c r="S934" s="85">
        <v>1.3096E-2</v>
      </c>
    </row>
    <row r="935" spans="2:19" x14ac:dyDescent="0.2">
      <c r="B935" s="33"/>
      <c r="C935" s="80">
        <v>0.25169999999999998</v>
      </c>
      <c r="D935" s="80">
        <v>1862</v>
      </c>
      <c r="E935" s="80">
        <v>122</v>
      </c>
      <c r="F935" s="80">
        <v>1740</v>
      </c>
      <c r="G935" s="80">
        <v>244</v>
      </c>
      <c r="H935" s="80">
        <v>1984</v>
      </c>
      <c r="I935" s="80">
        <v>0.122984</v>
      </c>
      <c r="J935" s="80">
        <v>0.122736</v>
      </c>
      <c r="L935" s="83">
        <v>0.99380000000000002</v>
      </c>
      <c r="M935" s="83">
        <v>933.13400000000001</v>
      </c>
      <c r="N935" s="85">
        <v>0.86593799999999999</v>
      </c>
      <c r="O935" s="83">
        <v>932.26800000000003</v>
      </c>
      <c r="P935" s="85">
        <v>1.7318800000000001</v>
      </c>
      <c r="Q935" s="83">
        <v>934</v>
      </c>
      <c r="R935" s="85">
        <v>1.8542599999999999E-3</v>
      </c>
      <c r="S935" s="85">
        <v>1.3096E-2</v>
      </c>
    </row>
    <row r="936" spans="2:19" x14ac:dyDescent="0.2">
      <c r="B936" s="33"/>
      <c r="C936" s="80">
        <v>0.24890000000000001</v>
      </c>
      <c r="D936" s="80">
        <v>1863</v>
      </c>
      <c r="E936" s="80">
        <v>122</v>
      </c>
      <c r="F936" s="80">
        <v>1741</v>
      </c>
      <c r="G936" s="80">
        <v>244</v>
      </c>
      <c r="H936" s="80">
        <v>1985</v>
      </c>
      <c r="I936" s="80">
        <v>0.122922</v>
      </c>
      <c r="J936" s="80">
        <v>0.122736</v>
      </c>
      <c r="L936" s="83">
        <v>0.99380000000000002</v>
      </c>
      <c r="M936" s="83">
        <v>934.12699999999995</v>
      </c>
      <c r="N936" s="85">
        <v>0.872525</v>
      </c>
      <c r="O936" s="83">
        <v>933.255</v>
      </c>
      <c r="P936" s="85">
        <v>1.74505</v>
      </c>
      <c r="Q936" s="83">
        <v>935</v>
      </c>
      <c r="R936" s="85">
        <v>1.8663600000000001E-3</v>
      </c>
      <c r="S936" s="85">
        <v>1.3096E-2</v>
      </c>
    </row>
    <row r="937" spans="2:19" x14ac:dyDescent="0.2">
      <c r="B937" s="33"/>
      <c r="C937" s="80">
        <v>0.24859999999999999</v>
      </c>
      <c r="D937" s="80">
        <v>1864</v>
      </c>
      <c r="E937" s="80">
        <v>122</v>
      </c>
      <c r="F937" s="80">
        <v>1742</v>
      </c>
      <c r="G937" s="80">
        <v>244</v>
      </c>
      <c r="H937" s="80">
        <v>1986</v>
      </c>
      <c r="I937" s="80">
        <v>0.12286</v>
      </c>
      <c r="J937" s="80">
        <v>0.122736</v>
      </c>
      <c r="L937" s="83">
        <v>0.99370000000000003</v>
      </c>
      <c r="M937" s="83">
        <v>935.12099999999998</v>
      </c>
      <c r="N937" s="85">
        <v>0.87914999999999999</v>
      </c>
      <c r="O937" s="83">
        <v>934.24199999999996</v>
      </c>
      <c r="P937" s="85">
        <v>1.7583</v>
      </c>
      <c r="Q937" s="83">
        <v>936</v>
      </c>
      <c r="R937" s="85">
        <v>1.87853E-3</v>
      </c>
      <c r="S937" s="85">
        <v>1.329E-2</v>
      </c>
    </row>
    <row r="938" spans="2:19" x14ac:dyDescent="0.2">
      <c r="B938" s="33"/>
      <c r="C938" s="80">
        <v>0.24729999999999999</v>
      </c>
      <c r="D938" s="80">
        <v>1865</v>
      </c>
      <c r="E938" s="80">
        <v>122</v>
      </c>
      <c r="F938" s="80">
        <v>1743</v>
      </c>
      <c r="G938" s="80">
        <v>244</v>
      </c>
      <c r="H938" s="80">
        <v>1987</v>
      </c>
      <c r="I938" s="80">
        <v>0.122798</v>
      </c>
      <c r="J938" s="80">
        <v>0.122736</v>
      </c>
      <c r="L938" s="83">
        <v>0.99370000000000003</v>
      </c>
      <c r="M938" s="83">
        <v>936.11400000000003</v>
      </c>
      <c r="N938" s="85">
        <v>0.88581500000000002</v>
      </c>
      <c r="O938" s="83">
        <v>935.22799999999995</v>
      </c>
      <c r="P938" s="85">
        <v>1.77163</v>
      </c>
      <c r="Q938" s="83">
        <v>937</v>
      </c>
      <c r="R938" s="85">
        <v>1.8907500000000001E-3</v>
      </c>
      <c r="S938" s="85">
        <v>1.329E-2</v>
      </c>
    </row>
    <row r="939" spans="2:19" x14ac:dyDescent="0.2">
      <c r="B939" s="33"/>
      <c r="C939" s="80">
        <v>0.24709999999999999</v>
      </c>
      <c r="D939" s="80">
        <v>1866</v>
      </c>
      <c r="E939" s="80">
        <v>122</v>
      </c>
      <c r="F939" s="80">
        <v>1744</v>
      </c>
      <c r="G939" s="80">
        <v>244</v>
      </c>
      <c r="H939" s="80">
        <v>1988</v>
      </c>
      <c r="I939" s="80">
        <v>0.122736</v>
      </c>
      <c r="J939" s="80">
        <v>0.122736</v>
      </c>
      <c r="L939" s="83">
        <v>0.99360000000000004</v>
      </c>
      <c r="M939" s="83">
        <v>937.10699999999997</v>
      </c>
      <c r="N939" s="85">
        <v>0.89251800000000003</v>
      </c>
      <c r="O939" s="83">
        <v>936.21500000000003</v>
      </c>
      <c r="P939" s="85">
        <v>1.78504</v>
      </c>
      <c r="Q939" s="83">
        <v>938</v>
      </c>
      <c r="R939" s="85">
        <v>1.9030200000000001E-3</v>
      </c>
      <c r="S939" s="85">
        <v>1.3446700000000001E-2</v>
      </c>
    </row>
    <row r="940" spans="2:19" x14ac:dyDescent="0.2">
      <c r="B940" s="33"/>
      <c r="C940" s="80">
        <v>0.2462</v>
      </c>
      <c r="D940" s="80">
        <v>1866</v>
      </c>
      <c r="E940" s="80">
        <v>123</v>
      </c>
      <c r="F940" s="80">
        <v>1743</v>
      </c>
      <c r="G940" s="80">
        <v>246</v>
      </c>
      <c r="H940" s="80">
        <v>1989</v>
      </c>
      <c r="I940" s="80">
        <v>0.12368</v>
      </c>
      <c r="J940" s="80">
        <v>0.123432</v>
      </c>
      <c r="L940" s="83">
        <v>0.99360000000000004</v>
      </c>
      <c r="M940" s="83">
        <v>938.101</v>
      </c>
      <c r="N940" s="85">
        <v>0.89926099999999998</v>
      </c>
      <c r="O940" s="83">
        <v>937.20100000000002</v>
      </c>
      <c r="P940" s="85">
        <v>1.7985199999999999</v>
      </c>
      <c r="Q940" s="83">
        <v>939</v>
      </c>
      <c r="R940" s="85">
        <v>1.9153600000000001E-3</v>
      </c>
      <c r="S940" s="85">
        <v>1.3446700000000001E-2</v>
      </c>
    </row>
    <row r="941" spans="2:19" x14ac:dyDescent="0.2">
      <c r="B941" s="33"/>
      <c r="C941" s="80">
        <v>0.24349999999999999</v>
      </c>
      <c r="D941" s="80">
        <v>1867</v>
      </c>
      <c r="E941" s="80">
        <v>123</v>
      </c>
      <c r="F941" s="80">
        <v>1744</v>
      </c>
      <c r="G941" s="80">
        <v>246</v>
      </c>
      <c r="H941" s="80">
        <v>1990</v>
      </c>
      <c r="I941" s="80">
        <v>0.12361800000000001</v>
      </c>
      <c r="J941" s="80">
        <v>0.123432</v>
      </c>
      <c r="L941" s="83">
        <v>0.99350000000000005</v>
      </c>
      <c r="M941" s="83">
        <v>939.09400000000005</v>
      </c>
      <c r="N941" s="85">
        <v>0.90604399999999996</v>
      </c>
      <c r="O941" s="83">
        <v>938.18799999999999</v>
      </c>
      <c r="P941" s="85">
        <v>1.81209</v>
      </c>
      <c r="Q941" s="83">
        <v>940</v>
      </c>
      <c r="R941" s="85">
        <v>1.92775E-3</v>
      </c>
      <c r="S941" s="85">
        <v>1.35651E-2</v>
      </c>
    </row>
    <row r="942" spans="2:19" x14ac:dyDescent="0.2">
      <c r="B942" s="33"/>
      <c r="C942" s="80">
        <v>0.24229999999999999</v>
      </c>
      <c r="D942" s="80">
        <v>1868</v>
      </c>
      <c r="E942" s="80">
        <v>123</v>
      </c>
      <c r="F942" s="80">
        <v>1745</v>
      </c>
      <c r="G942" s="80">
        <v>246</v>
      </c>
      <c r="H942" s="80">
        <v>1991</v>
      </c>
      <c r="I942" s="80">
        <v>0.123556</v>
      </c>
      <c r="J942" s="80">
        <v>0.123432</v>
      </c>
      <c r="L942" s="83">
        <v>0.99339999999999995</v>
      </c>
      <c r="M942" s="83">
        <v>940.08699999999999</v>
      </c>
      <c r="N942" s="85">
        <v>0.91286599999999996</v>
      </c>
      <c r="O942" s="83">
        <v>939.17399999999998</v>
      </c>
      <c r="P942" s="85">
        <v>1.8257300000000001</v>
      </c>
      <c r="Q942" s="83">
        <v>941</v>
      </c>
      <c r="R942" s="85">
        <v>1.9402E-3</v>
      </c>
      <c r="S942" s="85">
        <v>1.3804200000000001E-2</v>
      </c>
    </row>
    <row r="943" spans="2:19" x14ac:dyDescent="0.2">
      <c r="B943" s="33"/>
      <c r="C943" s="80">
        <v>0.2414</v>
      </c>
      <c r="D943" s="80">
        <v>1869</v>
      </c>
      <c r="E943" s="80">
        <v>123</v>
      </c>
      <c r="F943" s="80">
        <v>1746</v>
      </c>
      <c r="G943" s="80">
        <v>246</v>
      </c>
      <c r="H943" s="80">
        <v>1992</v>
      </c>
      <c r="I943" s="80">
        <v>0.12349400000000001</v>
      </c>
      <c r="J943" s="80">
        <v>0.123432</v>
      </c>
      <c r="L943" s="83">
        <v>0.99339999999999995</v>
      </c>
      <c r="M943" s="83">
        <v>941.08</v>
      </c>
      <c r="N943" s="85">
        <v>0.91972799999999999</v>
      </c>
      <c r="O943" s="83">
        <v>940.16099999999994</v>
      </c>
      <c r="P943" s="85">
        <v>1.8394600000000001</v>
      </c>
      <c r="Q943" s="83">
        <v>942</v>
      </c>
      <c r="R943" s="85">
        <v>1.9527100000000001E-3</v>
      </c>
      <c r="S943" s="85">
        <v>1.3804200000000001E-2</v>
      </c>
    </row>
    <row r="944" spans="2:19" x14ac:dyDescent="0.2">
      <c r="B944" s="33"/>
      <c r="C944" s="80">
        <v>0.2402</v>
      </c>
      <c r="D944" s="80">
        <v>1870</v>
      </c>
      <c r="E944" s="80">
        <v>123</v>
      </c>
      <c r="F944" s="80">
        <v>1747</v>
      </c>
      <c r="G944" s="80">
        <v>246</v>
      </c>
      <c r="H944" s="80">
        <v>1993</v>
      </c>
      <c r="I944" s="80">
        <v>0.123432</v>
      </c>
      <c r="J944" s="80">
        <v>0.123432</v>
      </c>
      <c r="L944" s="83">
        <v>0.99339999999999995</v>
      </c>
      <c r="M944" s="83">
        <v>942.07299999999998</v>
      </c>
      <c r="N944" s="85">
        <v>0.92662999999999995</v>
      </c>
      <c r="O944" s="83">
        <v>941.14700000000005</v>
      </c>
      <c r="P944" s="85">
        <v>1.8532599999999999</v>
      </c>
      <c r="Q944" s="83">
        <v>943</v>
      </c>
      <c r="R944" s="85">
        <v>1.9652799999999998E-3</v>
      </c>
      <c r="S944" s="85">
        <v>1.3804200000000001E-2</v>
      </c>
    </row>
    <row r="945" spans="2:19" x14ac:dyDescent="0.2">
      <c r="B945" s="33"/>
      <c r="C945" s="80">
        <v>0.23760000000000001</v>
      </c>
      <c r="D945" s="80">
        <v>1870</v>
      </c>
      <c r="E945" s="80">
        <v>124</v>
      </c>
      <c r="F945" s="80">
        <v>1746</v>
      </c>
      <c r="G945" s="80">
        <v>248</v>
      </c>
      <c r="H945" s="80">
        <v>1994</v>
      </c>
      <c r="I945" s="80">
        <v>0.124373</v>
      </c>
      <c r="J945" s="80">
        <v>0.124248</v>
      </c>
      <c r="L945" s="83">
        <v>0.99339999999999995</v>
      </c>
      <c r="M945" s="83">
        <v>943.06600000000003</v>
      </c>
      <c r="N945" s="85">
        <v>0.93357299999999999</v>
      </c>
      <c r="O945" s="83">
        <v>942.13300000000004</v>
      </c>
      <c r="P945" s="85">
        <v>1.8671500000000001</v>
      </c>
      <c r="Q945" s="83">
        <v>944</v>
      </c>
      <c r="R945" s="85">
        <v>1.9779099999999998E-3</v>
      </c>
      <c r="S945" s="85">
        <v>1.3804200000000001E-2</v>
      </c>
    </row>
    <row r="946" spans="2:19" x14ac:dyDescent="0.2">
      <c r="B946" s="33"/>
      <c r="C946" s="80">
        <v>0.23730000000000001</v>
      </c>
      <c r="D946" s="80">
        <v>1872</v>
      </c>
      <c r="E946" s="80">
        <v>124</v>
      </c>
      <c r="F946" s="80">
        <v>1748</v>
      </c>
      <c r="G946" s="80">
        <v>248</v>
      </c>
      <c r="H946" s="80">
        <v>1996</v>
      </c>
      <c r="I946" s="80">
        <v>0.124248</v>
      </c>
      <c r="J946" s="80">
        <v>0.124248</v>
      </c>
      <c r="L946" s="83">
        <v>0.99339999999999995</v>
      </c>
      <c r="M946" s="83">
        <v>944.05899999999997</v>
      </c>
      <c r="N946" s="85">
        <v>0.94055500000000003</v>
      </c>
      <c r="O946" s="83">
        <v>943.11900000000003</v>
      </c>
      <c r="P946" s="85">
        <v>1.8811100000000001</v>
      </c>
      <c r="Q946" s="83">
        <v>945</v>
      </c>
      <c r="R946" s="85">
        <v>1.99059E-3</v>
      </c>
      <c r="S946" s="85">
        <v>1.3804200000000001E-2</v>
      </c>
    </row>
    <row r="947" spans="2:19" x14ac:dyDescent="0.2">
      <c r="B947" s="33"/>
      <c r="C947" s="80">
        <v>0.2366</v>
      </c>
      <c r="D947" s="80">
        <v>1872</v>
      </c>
      <c r="E947" s="80">
        <v>125</v>
      </c>
      <c r="F947" s="80">
        <v>1747</v>
      </c>
      <c r="G947" s="80">
        <v>250</v>
      </c>
      <c r="H947" s="80">
        <v>1997</v>
      </c>
      <c r="I947" s="80">
        <v>0.12518799999999999</v>
      </c>
      <c r="J947" s="80">
        <v>0.12506300000000001</v>
      </c>
      <c r="L947" s="83">
        <v>0.99329999999999996</v>
      </c>
      <c r="M947" s="83">
        <v>945.05200000000002</v>
      </c>
      <c r="N947" s="85">
        <v>0.94757899999999995</v>
      </c>
      <c r="O947" s="83">
        <v>944.10500000000002</v>
      </c>
      <c r="P947" s="85">
        <v>1.89516</v>
      </c>
      <c r="Q947" s="83">
        <v>946</v>
      </c>
      <c r="R947" s="85">
        <v>2.0033400000000002E-3</v>
      </c>
      <c r="S947" s="85">
        <v>1.40465E-2</v>
      </c>
    </row>
    <row r="948" spans="2:19" x14ac:dyDescent="0.2">
      <c r="B948" s="33"/>
      <c r="C948" s="80">
        <v>0.2361</v>
      </c>
      <c r="D948" s="80">
        <v>1873</v>
      </c>
      <c r="E948" s="80">
        <v>125</v>
      </c>
      <c r="F948" s="80">
        <v>1748</v>
      </c>
      <c r="G948" s="80">
        <v>250</v>
      </c>
      <c r="H948" s="80">
        <v>1998</v>
      </c>
      <c r="I948" s="80">
        <v>0.12512499999999999</v>
      </c>
      <c r="J948" s="80">
        <v>0.12506300000000001</v>
      </c>
      <c r="L948" s="83">
        <v>0.99319999999999997</v>
      </c>
      <c r="M948" s="83">
        <v>946.04499999999996</v>
      </c>
      <c r="N948" s="85">
        <v>0.95464300000000002</v>
      </c>
      <c r="O948" s="83">
        <v>945.09100000000001</v>
      </c>
      <c r="P948" s="85">
        <v>1.9092899999999999</v>
      </c>
      <c r="Q948" s="83">
        <v>947</v>
      </c>
      <c r="R948" s="85">
        <v>2.01614E-3</v>
      </c>
      <c r="S948" s="85">
        <v>1.41688E-2</v>
      </c>
    </row>
    <row r="949" spans="2:19" x14ac:dyDescent="0.2">
      <c r="B949" s="33"/>
      <c r="C949" s="80">
        <v>0.2351</v>
      </c>
      <c r="D949" s="80">
        <v>1874</v>
      </c>
      <c r="E949" s="80">
        <v>125</v>
      </c>
      <c r="F949" s="80">
        <v>1749</v>
      </c>
      <c r="G949" s="80">
        <v>250</v>
      </c>
      <c r="H949" s="80">
        <v>1999</v>
      </c>
      <c r="I949" s="80">
        <v>0.12506300000000001</v>
      </c>
      <c r="J949" s="80">
        <v>0.12506300000000001</v>
      </c>
      <c r="L949" s="83">
        <v>0.99319999999999997</v>
      </c>
      <c r="M949" s="83">
        <v>947.03800000000001</v>
      </c>
      <c r="N949" s="85">
        <v>0.96174800000000005</v>
      </c>
      <c r="O949" s="83">
        <v>946.077</v>
      </c>
      <c r="P949" s="85">
        <v>1.9235</v>
      </c>
      <c r="Q949" s="83">
        <v>948</v>
      </c>
      <c r="R949" s="85">
        <v>2.029E-3</v>
      </c>
      <c r="S949" s="85">
        <v>1.41688E-2</v>
      </c>
    </row>
    <row r="950" spans="2:19" x14ac:dyDescent="0.2">
      <c r="B950" s="33"/>
      <c r="C950" s="80">
        <v>0.23369999999999999</v>
      </c>
      <c r="D950" s="80">
        <v>1874</v>
      </c>
      <c r="E950" s="80">
        <v>126</v>
      </c>
      <c r="F950" s="80">
        <v>1748</v>
      </c>
      <c r="G950" s="80">
        <v>252</v>
      </c>
      <c r="H950" s="80">
        <v>2000</v>
      </c>
      <c r="I950" s="80">
        <v>0.126</v>
      </c>
      <c r="J950" s="80">
        <v>0.12587400000000001</v>
      </c>
      <c r="L950" s="83">
        <v>0.99309999999999998</v>
      </c>
      <c r="M950" s="83">
        <v>948.03099999999995</v>
      </c>
      <c r="N950" s="85">
        <v>0.968893</v>
      </c>
      <c r="O950" s="83">
        <v>947.06200000000001</v>
      </c>
      <c r="P950" s="85">
        <v>1.9377899999999999</v>
      </c>
      <c r="Q950" s="83">
        <v>949</v>
      </c>
      <c r="R950" s="85">
        <v>2.04193E-3</v>
      </c>
      <c r="S950" s="85">
        <v>1.4374400000000001E-2</v>
      </c>
    </row>
    <row r="951" spans="2:19" x14ac:dyDescent="0.2">
      <c r="B951" s="33"/>
      <c r="C951" s="80">
        <v>0.23350000000000001</v>
      </c>
      <c r="D951" s="80">
        <v>1875</v>
      </c>
      <c r="E951" s="80">
        <v>126</v>
      </c>
      <c r="F951" s="80">
        <v>1749</v>
      </c>
      <c r="G951" s="80">
        <v>252</v>
      </c>
      <c r="H951" s="80">
        <v>2001</v>
      </c>
      <c r="I951" s="80">
        <v>0.12593699999999999</v>
      </c>
      <c r="J951" s="80">
        <v>0.12587400000000001</v>
      </c>
      <c r="L951" s="83">
        <v>0.99309999999999998</v>
      </c>
      <c r="M951" s="83">
        <v>949.024</v>
      </c>
      <c r="N951" s="85">
        <v>0.97608099999999998</v>
      </c>
      <c r="O951" s="83">
        <v>948.048</v>
      </c>
      <c r="P951" s="85">
        <v>1.9521599999999999</v>
      </c>
      <c r="Q951" s="83">
        <v>950</v>
      </c>
      <c r="R951" s="85">
        <v>2.0549100000000001E-3</v>
      </c>
      <c r="S951" s="85">
        <v>1.4374400000000001E-2</v>
      </c>
    </row>
    <row r="952" spans="2:19" x14ac:dyDescent="0.2">
      <c r="B952" s="33"/>
      <c r="C952" s="80">
        <v>0.23050000000000001</v>
      </c>
      <c r="D952" s="80">
        <v>1876</v>
      </c>
      <c r="E952" s="80">
        <v>126</v>
      </c>
      <c r="F952" s="80">
        <v>1750</v>
      </c>
      <c r="G952" s="80">
        <v>252</v>
      </c>
      <c r="H952" s="80">
        <v>2002</v>
      </c>
      <c r="I952" s="80">
        <v>0.12587400000000001</v>
      </c>
      <c r="J952" s="80">
        <v>0.12587400000000001</v>
      </c>
      <c r="L952" s="83">
        <v>0.99309999999999998</v>
      </c>
      <c r="M952" s="83">
        <v>950.01700000000005</v>
      </c>
      <c r="N952" s="85">
        <v>0.98330899999999999</v>
      </c>
      <c r="O952" s="83">
        <v>949.03300000000002</v>
      </c>
      <c r="P952" s="85">
        <v>1.96662</v>
      </c>
      <c r="Q952" s="83">
        <v>951</v>
      </c>
      <c r="R952" s="85">
        <v>2.0679499999999998E-3</v>
      </c>
      <c r="S952" s="85">
        <v>1.4374400000000001E-2</v>
      </c>
    </row>
    <row r="953" spans="2:19" x14ac:dyDescent="0.2">
      <c r="B953" s="33"/>
      <c r="C953" s="80">
        <v>0.23039999999999999</v>
      </c>
      <c r="D953" s="80">
        <v>1876</v>
      </c>
      <c r="E953" s="80">
        <v>127</v>
      </c>
      <c r="F953" s="80">
        <v>1749</v>
      </c>
      <c r="G953" s="80">
        <v>254</v>
      </c>
      <c r="H953" s="80">
        <v>2003</v>
      </c>
      <c r="I953" s="80">
        <v>0.12681000000000001</v>
      </c>
      <c r="J953" s="80">
        <v>0.126557</v>
      </c>
      <c r="L953" s="83">
        <v>0.99299999999999999</v>
      </c>
      <c r="M953" s="83">
        <v>951.00900000000001</v>
      </c>
      <c r="N953" s="85">
        <v>0.99057899999999999</v>
      </c>
      <c r="O953" s="83">
        <v>950.01900000000001</v>
      </c>
      <c r="P953" s="85">
        <v>1.98116</v>
      </c>
      <c r="Q953" s="83">
        <v>952</v>
      </c>
      <c r="R953" s="85">
        <v>2.0810500000000001E-3</v>
      </c>
      <c r="S953" s="85">
        <v>1.4665900000000001E-2</v>
      </c>
    </row>
    <row r="954" spans="2:19" x14ac:dyDescent="0.2">
      <c r="B954" s="33"/>
      <c r="C954" s="80">
        <v>0.2298</v>
      </c>
      <c r="D954" s="80">
        <v>1877</v>
      </c>
      <c r="E954" s="80">
        <v>127</v>
      </c>
      <c r="F954" s="80">
        <v>1750</v>
      </c>
      <c r="G954" s="80">
        <v>254</v>
      </c>
      <c r="H954" s="80">
        <v>2004</v>
      </c>
      <c r="I954" s="80">
        <v>0.126747</v>
      </c>
      <c r="J954" s="80">
        <v>0.126557</v>
      </c>
      <c r="L954" s="83">
        <v>0.99299999999999999</v>
      </c>
      <c r="M954" s="83">
        <v>952.00199999999995</v>
      </c>
      <c r="N954" s="85">
        <v>0.99789099999999997</v>
      </c>
      <c r="O954" s="83">
        <v>951.00400000000002</v>
      </c>
      <c r="P954" s="85">
        <v>1.9957800000000001</v>
      </c>
      <c r="Q954" s="83">
        <v>953</v>
      </c>
      <c r="R954" s="85">
        <v>2.09421E-3</v>
      </c>
      <c r="S954" s="85">
        <v>1.4665900000000001E-2</v>
      </c>
    </row>
    <row r="955" spans="2:19" x14ac:dyDescent="0.2">
      <c r="B955" s="33"/>
      <c r="C955" s="80">
        <v>0.2291</v>
      </c>
      <c r="D955" s="80">
        <v>1878</v>
      </c>
      <c r="E955" s="80">
        <v>127</v>
      </c>
      <c r="F955" s="80">
        <v>1751</v>
      </c>
      <c r="G955" s="80">
        <v>254</v>
      </c>
      <c r="H955" s="80">
        <v>2005</v>
      </c>
      <c r="I955" s="80">
        <v>0.12668299999999999</v>
      </c>
      <c r="J955" s="80">
        <v>0.126557</v>
      </c>
      <c r="L955" s="83">
        <v>0.99299999999999999</v>
      </c>
      <c r="M955" s="83">
        <v>952.995</v>
      </c>
      <c r="N955" s="85">
        <v>1.00525</v>
      </c>
      <c r="O955" s="83">
        <v>951.99</v>
      </c>
      <c r="P955" s="85">
        <v>2.0104899999999999</v>
      </c>
      <c r="Q955" s="83">
        <v>954</v>
      </c>
      <c r="R955" s="85">
        <v>2.10743E-3</v>
      </c>
      <c r="S955" s="85">
        <v>1.4665900000000001E-2</v>
      </c>
    </row>
    <row r="956" spans="2:19" x14ac:dyDescent="0.2">
      <c r="B956" s="33"/>
      <c r="C956" s="80">
        <v>0.22900000000000001</v>
      </c>
      <c r="D956" s="80">
        <v>1879</v>
      </c>
      <c r="E956" s="80">
        <v>127</v>
      </c>
      <c r="F956" s="80">
        <v>1752</v>
      </c>
      <c r="G956" s="80">
        <v>254</v>
      </c>
      <c r="H956" s="80">
        <v>2006</v>
      </c>
      <c r="I956" s="80">
        <v>0.12662000000000001</v>
      </c>
      <c r="J956" s="80">
        <v>0.126557</v>
      </c>
      <c r="L956" s="83">
        <v>0.99299999999999999</v>
      </c>
      <c r="M956" s="83">
        <v>953.98699999999997</v>
      </c>
      <c r="N956" s="85">
        <v>1.01264</v>
      </c>
      <c r="O956" s="83">
        <v>952.97500000000002</v>
      </c>
      <c r="P956" s="85">
        <v>2.02528</v>
      </c>
      <c r="Q956" s="83">
        <v>955</v>
      </c>
      <c r="R956" s="85">
        <v>2.12072E-3</v>
      </c>
      <c r="S956" s="85">
        <v>1.4665900000000001E-2</v>
      </c>
    </row>
    <row r="957" spans="2:19" x14ac:dyDescent="0.2">
      <c r="B957" s="33"/>
      <c r="C957" s="80">
        <v>0.2286</v>
      </c>
      <c r="D957" s="80">
        <v>1880</v>
      </c>
      <c r="E957" s="80">
        <v>127</v>
      </c>
      <c r="F957" s="80">
        <v>1753</v>
      </c>
      <c r="G957" s="80">
        <v>254</v>
      </c>
      <c r="H957" s="80">
        <v>2007</v>
      </c>
      <c r="I957" s="80">
        <v>0.126557</v>
      </c>
      <c r="J957" s="80">
        <v>0.126557</v>
      </c>
      <c r="L957" s="83">
        <v>0.99280000000000002</v>
      </c>
      <c r="M957" s="83">
        <v>954.98</v>
      </c>
      <c r="N957" s="85">
        <v>1.0200800000000001</v>
      </c>
      <c r="O957" s="83">
        <v>953.96</v>
      </c>
      <c r="P957" s="85">
        <v>2.0401600000000002</v>
      </c>
      <c r="Q957" s="83">
        <v>956</v>
      </c>
      <c r="R957" s="85">
        <v>2.1340600000000001E-3</v>
      </c>
      <c r="S957" s="85">
        <v>1.5004399999999999E-2</v>
      </c>
    </row>
    <row r="958" spans="2:19" x14ac:dyDescent="0.2">
      <c r="B958" s="33"/>
      <c r="C958" s="80">
        <v>0.22819999999999999</v>
      </c>
      <c r="D958" s="80">
        <v>1880</v>
      </c>
      <c r="E958" s="80">
        <v>128</v>
      </c>
      <c r="F958" s="80">
        <v>1752</v>
      </c>
      <c r="G958" s="80">
        <v>256</v>
      </c>
      <c r="H958" s="80">
        <v>2008</v>
      </c>
      <c r="I958" s="80">
        <v>0.12748999999999999</v>
      </c>
      <c r="J958" s="80">
        <v>0.12748999999999999</v>
      </c>
      <c r="L958" s="83">
        <v>0.99280000000000002</v>
      </c>
      <c r="M958" s="83">
        <v>955.97199999999998</v>
      </c>
      <c r="N958" s="85">
        <v>1.02756</v>
      </c>
      <c r="O958" s="83">
        <v>954.94500000000005</v>
      </c>
      <c r="P958" s="85">
        <v>2.0551200000000001</v>
      </c>
      <c r="Q958" s="83">
        <v>957</v>
      </c>
      <c r="R958" s="85">
        <v>2.1474599999999999E-3</v>
      </c>
      <c r="S958" s="85">
        <v>1.5004399999999999E-2</v>
      </c>
    </row>
    <row r="959" spans="2:19" x14ac:dyDescent="0.2">
      <c r="B959" s="33"/>
      <c r="C959" s="80">
        <v>0.22800000000000001</v>
      </c>
      <c r="D959" s="80">
        <v>1880</v>
      </c>
      <c r="E959" s="80">
        <v>129</v>
      </c>
      <c r="F959" s="80">
        <v>1751</v>
      </c>
      <c r="G959" s="80">
        <v>258</v>
      </c>
      <c r="H959" s="80">
        <v>2009</v>
      </c>
      <c r="I959" s="80">
        <v>0.12842200000000001</v>
      </c>
      <c r="J959" s="80">
        <v>0.12842200000000001</v>
      </c>
      <c r="L959" s="83">
        <v>0.99280000000000002</v>
      </c>
      <c r="M959" s="83">
        <v>956.96500000000003</v>
      </c>
      <c r="N959" s="85">
        <v>1.03508</v>
      </c>
      <c r="O959" s="83">
        <v>955.93</v>
      </c>
      <c r="P959" s="85">
        <v>2.0701700000000001</v>
      </c>
      <c r="Q959" s="83">
        <v>958</v>
      </c>
      <c r="R959" s="85">
        <v>2.1609300000000001E-3</v>
      </c>
      <c r="S959" s="85">
        <v>1.5004399999999999E-2</v>
      </c>
    </row>
    <row r="960" spans="2:19" x14ac:dyDescent="0.2">
      <c r="B960" s="33"/>
      <c r="C960" s="80">
        <v>0.22689999999999999</v>
      </c>
      <c r="D960" s="80">
        <v>1880</v>
      </c>
      <c r="E960" s="80">
        <v>130</v>
      </c>
      <c r="F960" s="80">
        <v>1750</v>
      </c>
      <c r="G960" s="80">
        <v>260</v>
      </c>
      <c r="H960" s="80">
        <v>2010</v>
      </c>
      <c r="I960" s="80">
        <v>0.129353</v>
      </c>
      <c r="J960" s="80">
        <v>0.12884000000000001</v>
      </c>
      <c r="L960" s="83">
        <v>0.99280000000000002</v>
      </c>
      <c r="M960" s="83">
        <v>957.95699999999999</v>
      </c>
      <c r="N960" s="85">
        <v>1.0426500000000001</v>
      </c>
      <c r="O960" s="83">
        <v>956.91499999999996</v>
      </c>
      <c r="P960" s="85">
        <v>2.0853000000000002</v>
      </c>
      <c r="Q960" s="83">
        <v>959</v>
      </c>
      <c r="R960" s="85">
        <v>2.1744500000000001E-3</v>
      </c>
      <c r="S960" s="85">
        <v>1.5004399999999999E-2</v>
      </c>
    </row>
    <row r="961" spans="2:19" x14ac:dyDescent="0.2">
      <c r="B961" s="33"/>
      <c r="C961" s="80">
        <v>0.22670000000000001</v>
      </c>
      <c r="D961" s="80">
        <v>1881</v>
      </c>
      <c r="E961" s="80">
        <v>130</v>
      </c>
      <c r="F961" s="80">
        <v>1751</v>
      </c>
      <c r="G961" s="80">
        <v>260</v>
      </c>
      <c r="H961" s="80">
        <v>2011</v>
      </c>
      <c r="I961" s="80">
        <v>0.12928899999999999</v>
      </c>
      <c r="J961" s="80">
        <v>0.12884000000000001</v>
      </c>
      <c r="L961" s="83">
        <v>0.99270000000000003</v>
      </c>
      <c r="M961" s="83">
        <v>958.95</v>
      </c>
      <c r="N961" s="85">
        <v>1.05026</v>
      </c>
      <c r="O961" s="83">
        <v>957.899</v>
      </c>
      <c r="P961" s="85">
        <v>2.1005199999999999</v>
      </c>
      <c r="Q961" s="83">
        <v>960</v>
      </c>
      <c r="R961" s="85">
        <v>2.18804E-3</v>
      </c>
      <c r="S961" s="85">
        <v>1.54358E-2</v>
      </c>
    </row>
    <row r="962" spans="2:19" x14ac:dyDescent="0.2">
      <c r="B962" s="33"/>
      <c r="C962" s="80">
        <v>0.2258</v>
      </c>
      <c r="D962" s="80">
        <v>1882</v>
      </c>
      <c r="E962" s="80">
        <v>130</v>
      </c>
      <c r="F962" s="80">
        <v>1752</v>
      </c>
      <c r="G962" s="80">
        <v>260</v>
      </c>
      <c r="H962" s="80">
        <v>2012</v>
      </c>
      <c r="I962" s="80">
        <v>0.12922500000000001</v>
      </c>
      <c r="J962" s="80">
        <v>0.12884000000000001</v>
      </c>
      <c r="L962" s="83">
        <v>0.99270000000000003</v>
      </c>
      <c r="M962" s="83">
        <v>959.94200000000001</v>
      </c>
      <c r="N962" s="85">
        <v>1.0579099999999999</v>
      </c>
      <c r="O962" s="83">
        <v>958.88400000000001</v>
      </c>
      <c r="P962" s="85">
        <v>2.1158299999999999</v>
      </c>
      <c r="Q962" s="83">
        <v>961</v>
      </c>
      <c r="R962" s="85">
        <v>2.2016900000000001E-3</v>
      </c>
      <c r="S962" s="85">
        <v>1.54358E-2</v>
      </c>
    </row>
    <row r="963" spans="2:19" x14ac:dyDescent="0.2">
      <c r="B963" s="33"/>
      <c r="C963" s="80">
        <v>0.22500000000000001</v>
      </c>
      <c r="D963" s="80">
        <v>1883</v>
      </c>
      <c r="E963" s="80">
        <v>130</v>
      </c>
      <c r="F963" s="80">
        <v>1753</v>
      </c>
      <c r="G963" s="80">
        <v>260</v>
      </c>
      <c r="H963" s="80">
        <v>2013</v>
      </c>
      <c r="I963" s="80">
        <v>0.12916</v>
      </c>
      <c r="J963" s="80">
        <v>0.12884000000000001</v>
      </c>
      <c r="L963" s="83">
        <v>0.99270000000000003</v>
      </c>
      <c r="M963" s="83">
        <v>960.93399999999997</v>
      </c>
      <c r="N963" s="85">
        <v>1.0656099999999999</v>
      </c>
      <c r="O963" s="83">
        <v>959.86900000000003</v>
      </c>
      <c r="P963" s="85">
        <v>2.1312199999999999</v>
      </c>
      <c r="Q963" s="83">
        <v>962</v>
      </c>
      <c r="R963" s="85">
        <v>2.2154000000000002E-3</v>
      </c>
      <c r="S963" s="85">
        <v>1.54358E-2</v>
      </c>
    </row>
    <row r="964" spans="2:19" x14ac:dyDescent="0.2">
      <c r="B964" s="33"/>
      <c r="C964" s="80">
        <v>0.22470000000000001</v>
      </c>
      <c r="D964" s="80">
        <v>1884</v>
      </c>
      <c r="E964" s="80">
        <v>130</v>
      </c>
      <c r="F964" s="80">
        <v>1754</v>
      </c>
      <c r="G964" s="80">
        <v>260</v>
      </c>
      <c r="H964" s="80">
        <v>2014</v>
      </c>
      <c r="I964" s="80">
        <v>0.12909599999999999</v>
      </c>
      <c r="J964" s="80">
        <v>0.12884000000000001</v>
      </c>
      <c r="L964" s="83">
        <v>0.99270000000000003</v>
      </c>
      <c r="M964" s="83">
        <v>961.92700000000002</v>
      </c>
      <c r="N964" s="85">
        <v>1.07335</v>
      </c>
      <c r="O964" s="83">
        <v>960.85299999999995</v>
      </c>
      <c r="P964" s="85">
        <v>2.1467000000000001</v>
      </c>
      <c r="Q964" s="83">
        <v>963</v>
      </c>
      <c r="R964" s="85">
        <v>2.2291799999999999E-3</v>
      </c>
      <c r="S964" s="85">
        <v>1.54358E-2</v>
      </c>
    </row>
    <row r="965" spans="2:19" x14ac:dyDescent="0.2">
      <c r="B965" s="33"/>
      <c r="C965" s="80">
        <v>0.22359999999999999</v>
      </c>
      <c r="D965" s="80">
        <v>1885</v>
      </c>
      <c r="E965" s="80">
        <v>130</v>
      </c>
      <c r="F965" s="80">
        <v>1755</v>
      </c>
      <c r="G965" s="80">
        <v>260</v>
      </c>
      <c r="H965" s="80">
        <v>2015</v>
      </c>
      <c r="I965" s="80">
        <v>0.12903200000000001</v>
      </c>
      <c r="J965" s="80">
        <v>0.12884000000000001</v>
      </c>
      <c r="L965" s="83">
        <v>0.99270000000000003</v>
      </c>
      <c r="M965" s="83">
        <v>962.91899999999998</v>
      </c>
      <c r="N965" s="85">
        <v>1.0811299999999999</v>
      </c>
      <c r="O965" s="83">
        <v>961.83799999999997</v>
      </c>
      <c r="P965" s="85">
        <v>2.1622599999999998</v>
      </c>
      <c r="Q965" s="83">
        <v>964</v>
      </c>
      <c r="R965" s="85">
        <v>2.2430100000000001E-3</v>
      </c>
      <c r="S965" s="85">
        <v>1.54358E-2</v>
      </c>
    </row>
    <row r="966" spans="2:19" x14ac:dyDescent="0.2">
      <c r="B966" s="33"/>
      <c r="C966" s="80">
        <v>0.22320000000000001</v>
      </c>
      <c r="D966" s="80">
        <v>1886</v>
      </c>
      <c r="E966" s="80">
        <v>130</v>
      </c>
      <c r="F966" s="80">
        <v>1756</v>
      </c>
      <c r="G966" s="80">
        <v>260</v>
      </c>
      <c r="H966" s="80">
        <v>2016</v>
      </c>
      <c r="I966" s="80">
        <v>0.128968</v>
      </c>
      <c r="J966" s="80">
        <v>0.12884000000000001</v>
      </c>
      <c r="L966" s="83">
        <v>0.99270000000000003</v>
      </c>
      <c r="M966" s="83">
        <v>963.91099999999994</v>
      </c>
      <c r="N966" s="85">
        <v>1.0889599999999999</v>
      </c>
      <c r="O966" s="83">
        <v>962.822</v>
      </c>
      <c r="P966" s="85">
        <v>2.1779199999999999</v>
      </c>
      <c r="Q966" s="83">
        <v>965</v>
      </c>
      <c r="R966" s="85">
        <v>2.25691E-3</v>
      </c>
      <c r="S966" s="85">
        <v>1.54358E-2</v>
      </c>
    </row>
    <row r="967" spans="2:19" x14ac:dyDescent="0.2">
      <c r="B967" s="33"/>
      <c r="C967" s="80">
        <v>0.22309999999999999</v>
      </c>
      <c r="D967" s="80">
        <v>1887</v>
      </c>
      <c r="E967" s="80">
        <v>130</v>
      </c>
      <c r="F967" s="80">
        <v>1757</v>
      </c>
      <c r="G967" s="80">
        <v>260</v>
      </c>
      <c r="H967" s="80">
        <v>2017</v>
      </c>
      <c r="I967" s="80">
        <v>0.12890399999999999</v>
      </c>
      <c r="J967" s="80">
        <v>0.12884000000000001</v>
      </c>
      <c r="L967" s="83">
        <v>0.99260000000000004</v>
      </c>
      <c r="M967" s="83">
        <v>964.90300000000002</v>
      </c>
      <c r="N967" s="85">
        <v>1.09683</v>
      </c>
      <c r="O967" s="83">
        <v>963.80600000000004</v>
      </c>
      <c r="P967" s="85">
        <v>2.1936599999999999</v>
      </c>
      <c r="Q967" s="83">
        <v>966</v>
      </c>
      <c r="R967" s="85">
        <v>2.2708699999999999E-3</v>
      </c>
      <c r="S967" s="85">
        <v>1.5743299999999998E-2</v>
      </c>
    </row>
    <row r="968" spans="2:19" x14ac:dyDescent="0.2">
      <c r="B968" s="33"/>
      <c r="C968" s="80">
        <v>0.22289999999999999</v>
      </c>
      <c r="D968" s="80">
        <v>1888</v>
      </c>
      <c r="E968" s="80">
        <v>130</v>
      </c>
      <c r="F968" s="80">
        <v>1758</v>
      </c>
      <c r="G968" s="80">
        <v>260</v>
      </c>
      <c r="H968" s="80">
        <v>2018</v>
      </c>
      <c r="I968" s="80">
        <v>0.12884000000000001</v>
      </c>
      <c r="J968" s="80">
        <v>0.12884000000000001</v>
      </c>
      <c r="L968" s="83">
        <v>0.99250000000000005</v>
      </c>
      <c r="M968" s="83">
        <v>965.89499999999998</v>
      </c>
      <c r="N968" s="85">
        <v>1.1047499999999999</v>
      </c>
      <c r="O968" s="83">
        <v>964.79100000000005</v>
      </c>
      <c r="P968" s="85">
        <v>2.2094999999999998</v>
      </c>
      <c r="Q968" s="83">
        <v>967</v>
      </c>
      <c r="R968" s="85">
        <v>2.2848999999999999E-3</v>
      </c>
      <c r="S968" s="85">
        <v>1.5876399999999999E-2</v>
      </c>
    </row>
    <row r="969" spans="2:19" x14ac:dyDescent="0.2">
      <c r="B969" s="33"/>
      <c r="C969" s="80">
        <v>0.2218</v>
      </c>
      <c r="D969" s="80">
        <v>1888</v>
      </c>
      <c r="E969" s="80">
        <v>131</v>
      </c>
      <c r="F969" s="80">
        <v>1757</v>
      </c>
      <c r="G969" s="80">
        <v>262</v>
      </c>
      <c r="H969" s="80">
        <v>2019</v>
      </c>
      <c r="I969" s="80">
        <v>0.12976699999999999</v>
      </c>
      <c r="J969" s="80">
        <v>0.12970300000000001</v>
      </c>
      <c r="L969" s="83">
        <v>0.99250000000000005</v>
      </c>
      <c r="M969" s="83">
        <v>966.88699999999994</v>
      </c>
      <c r="N969" s="85">
        <v>1.1127100000000001</v>
      </c>
      <c r="O969" s="83">
        <v>965.77499999999998</v>
      </c>
      <c r="P969" s="85">
        <v>2.2254200000000002</v>
      </c>
      <c r="Q969" s="83">
        <v>968</v>
      </c>
      <c r="R969" s="85">
        <v>2.2989799999999999E-3</v>
      </c>
      <c r="S969" s="85">
        <v>1.5876399999999999E-2</v>
      </c>
    </row>
    <row r="970" spans="2:19" x14ac:dyDescent="0.2">
      <c r="B970" s="33"/>
      <c r="C970" s="80">
        <v>0.2215</v>
      </c>
      <c r="D970" s="80">
        <v>1889</v>
      </c>
      <c r="E970" s="80">
        <v>131</v>
      </c>
      <c r="F970" s="80">
        <v>1758</v>
      </c>
      <c r="G970" s="80">
        <v>262</v>
      </c>
      <c r="H970" s="80">
        <v>2020</v>
      </c>
      <c r="I970" s="80">
        <v>0.12970300000000001</v>
      </c>
      <c r="J970" s="80">
        <v>0.12970300000000001</v>
      </c>
      <c r="L970" s="83">
        <v>0.99239999999999995</v>
      </c>
      <c r="M970" s="83">
        <v>967.87900000000002</v>
      </c>
      <c r="N970" s="85">
        <v>1.1207100000000001</v>
      </c>
      <c r="O970" s="83">
        <v>966.75900000000001</v>
      </c>
      <c r="P970" s="85">
        <v>2.2414299999999998</v>
      </c>
      <c r="Q970" s="83">
        <v>969</v>
      </c>
      <c r="R970" s="85">
        <v>2.31313E-3</v>
      </c>
      <c r="S970" s="85">
        <v>1.6100300000000001E-2</v>
      </c>
    </row>
    <row r="971" spans="2:19" x14ac:dyDescent="0.2">
      <c r="B971" s="33"/>
      <c r="C971" s="80">
        <v>0.22120000000000001</v>
      </c>
      <c r="D971" s="80">
        <v>1889</v>
      </c>
      <c r="E971" s="80">
        <v>132</v>
      </c>
      <c r="F971" s="80">
        <v>1757</v>
      </c>
      <c r="G971" s="80">
        <v>264</v>
      </c>
      <c r="H971" s="80">
        <v>2021</v>
      </c>
      <c r="I971" s="80">
        <v>0.13062799999999999</v>
      </c>
      <c r="J971" s="80">
        <v>0.13056400000000001</v>
      </c>
      <c r="L971" s="83">
        <v>0.99239999999999995</v>
      </c>
      <c r="M971" s="83">
        <v>968.87099999999998</v>
      </c>
      <c r="N971" s="85">
        <v>1.12876</v>
      </c>
      <c r="O971" s="83">
        <v>967.74199999999996</v>
      </c>
      <c r="P971" s="85">
        <v>2.25753</v>
      </c>
      <c r="Q971" s="83">
        <v>970</v>
      </c>
      <c r="R971" s="85">
        <v>2.3273500000000002E-3</v>
      </c>
      <c r="S971" s="85">
        <v>1.6100300000000001E-2</v>
      </c>
    </row>
    <row r="972" spans="2:19" x14ac:dyDescent="0.2">
      <c r="B972" s="33"/>
      <c r="C972" s="80">
        <v>0.218</v>
      </c>
      <c r="D972" s="80">
        <v>1890</v>
      </c>
      <c r="E972" s="80">
        <v>132</v>
      </c>
      <c r="F972" s="80">
        <v>1758</v>
      </c>
      <c r="G972" s="80">
        <v>264</v>
      </c>
      <c r="H972" s="80">
        <v>2022</v>
      </c>
      <c r="I972" s="80">
        <v>0.13056400000000001</v>
      </c>
      <c r="J972" s="80">
        <v>0.13056400000000001</v>
      </c>
      <c r="L972" s="83">
        <v>0.99239999999999995</v>
      </c>
      <c r="M972" s="83">
        <v>969.86300000000006</v>
      </c>
      <c r="N972" s="85">
        <v>1.13686</v>
      </c>
      <c r="O972" s="83">
        <v>968.726</v>
      </c>
      <c r="P972" s="85">
        <v>2.27372</v>
      </c>
      <c r="Q972" s="83">
        <v>971</v>
      </c>
      <c r="R972" s="85">
        <v>2.34162E-3</v>
      </c>
      <c r="S972" s="85">
        <v>1.6100300000000001E-2</v>
      </c>
    </row>
    <row r="973" spans="2:19" x14ac:dyDescent="0.2">
      <c r="B973" s="33"/>
      <c r="C973" s="80">
        <v>0.21640000000000001</v>
      </c>
      <c r="D973" s="80">
        <v>1890</v>
      </c>
      <c r="E973" s="80">
        <v>133</v>
      </c>
      <c r="F973" s="80">
        <v>1757</v>
      </c>
      <c r="G973" s="80">
        <v>266</v>
      </c>
      <c r="H973" s="80">
        <v>2023</v>
      </c>
      <c r="I973" s="80">
        <v>0.13148799999999999</v>
      </c>
      <c r="J973" s="80">
        <v>0.13148799999999999</v>
      </c>
      <c r="L973" s="83">
        <v>0.99229999999999996</v>
      </c>
      <c r="M973" s="83">
        <v>970.85500000000002</v>
      </c>
      <c r="N973" s="85">
        <v>1.145</v>
      </c>
      <c r="O973" s="83">
        <v>969.71</v>
      </c>
      <c r="P973" s="85">
        <v>2.29</v>
      </c>
      <c r="Q973" s="83">
        <v>972</v>
      </c>
      <c r="R973" s="85">
        <v>2.3559700000000002E-3</v>
      </c>
      <c r="S973" s="85">
        <v>1.6372000000000001E-2</v>
      </c>
    </row>
    <row r="974" spans="2:19" x14ac:dyDescent="0.2">
      <c r="B974" s="33"/>
      <c r="C974" s="80">
        <v>0.216</v>
      </c>
      <c r="D974" s="80">
        <v>1890</v>
      </c>
      <c r="E974" s="80">
        <v>135</v>
      </c>
      <c r="F974" s="80">
        <v>1755</v>
      </c>
      <c r="G974" s="80">
        <v>270</v>
      </c>
      <c r="H974" s="80">
        <v>2025</v>
      </c>
      <c r="I974" s="80">
        <v>0.13333300000000001</v>
      </c>
      <c r="J974" s="80">
        <v>0.133136</v>
      </c>
      <c r="L974" s="83">
        <v>0.99229999999999996</v>
      </c>
      <c r="M974" s="83">
        <v>971.84699999999998</v>
      </c>
      <c r="N974" s="85">
        <v>1.1531899999999999</v>
      </c>
      <c r="O974" s="83">
        <v>970.69399999999996</v>
      </c>
      <c r="P974" s="85">
        <v>2.3063699999999998</v>
      </c>
      <c r="Q974" s="83">
        <v>973</v>
      </c>
      <c r="R974" s="85">
        <v>2.3703700000000001E-3</v>
      </c>
      <c r="S974" s="85">
        <v>1.6372000000000001E-2</v>
      </c>
    </row>
    <row r="975" spans="2:19" x14ac:dyDescent="0.2">
      <c r="B975" s="33"/>
      <c r="C975" s="80">
        <v>0.21440000000000001</v>
      </c>
      <c r="D975" s="80">
        <v>1892</v>
      </c>
      <c r="E975" s="80">
        <v>135</v>
      </c>
      <c r="F975" s="80">
        <v>1757</v>
      </c>
      <c r="G975" s="80">
        <v>270</v>
      </c>
      <c r="H975" s="80">
        <v>2027</v>
      </c>
      <c r="I975" s="80">
        <v>0.13320199999999999</v>
      </c>
      <c r="J975" s="80">
        <v>0.133136</v>
      </c>
      <c r="L975" s="83">
        <v>0.99229999999999996</v>
      </c>
      <c r="M975" s="83">
        <v>972.83900000000006</v>
      </c>
      <c r="N975" s="85">
        <v>1.1614199999999999</v>
      </c>
      <c r="O975" s="83">
        <v>971.67700000000002</v>
      </c>
      <c r="P975" s="85">
        <v>2.3228300000000002</v>
      </c>
      <c r="Q975" s="83">
        <v>974</v>
      </c>
      <c r="R975" s="85">
        <v>2.3848400000000001E-3</v>
      </c>
      <c r="S975" s="85">
        <v>1.6372000000000001E-2</v>
      </c>
    </row>
    <row r="976" spans="2:19" x14ac:dyDescent="0.2">
      <c r="B976" s="33"/>
      <c r="C976" s="80">
        <v>0.21329999999999999</v>
      </c>
      <c r="D976" s="80">
        <v>1893</v>
      </c>
      <c r="E976" s="80">
        <v>135</v>
      </c>
      <c r="F976" s="80">
        <v>1758</v>
      </c>
      <c r="G976" s="80">
        <v>270</v>
      </c>
      <c r="H976" s="80">
        <v>2028</v>
      </c>
      <c r="I976" s="80">
        <v>0.133136</v>
      </c>
      <c r="J976" s="80">
        <v>0.133136</v>
      </c>
      <c r="L976" s="83">
        <v>0.99219999999999997</v>
      </c>
      <c r="M976" s="83">
        <v>973.83</v>
      </c>
      <c r="N976" s="85">
        <v>1.1696899999999999</v>
      </c>
      <c r="O976" s="83">
        <v>972.66099999999994</v>
      </c>
      <c r="P976" s="85">
        <v>2.3393899999999999</v>
      </c>
      <c r="Q976" s="83">
        <v>975</v>
      </c>
      <c r="R976" s="85">
        <v>2.3993700000000001E-3</v>
      </c>
      <c r="S976" s="85">
        <v>1.6601100000000001E-2</v>
      </c>
    </row>
    <row r="977" spans="2:19" x14ac:dyDescent="0.2">
      <c r="B977" s="33"/>
      <c r="C977" s="80">
        <v>0.21240000000000001</v>
      </c>
      <c r="D977" s="80">
        <v>1893</v>
      </c>
      <c r="E977" s="80">
        <v>136</v>
      </c>
      <c r="F977" s="80">
        <v>1757</v>
      </c>
      <c r="G977" s="80">
        <v>272</v>
      </c>
      <c r="H977" s="80">
        <v>2029</v>
      </c>
      <c r="I977" s="80">
        <v>0.13405600000000001</v>
      </c>
      <c r="J977" s="80">
        <v>0.13399</v>
      </c>
      <c r="L977" s="83">
        <v>0.99219999999999997</v>
      </c>
      <c r="M977" s="83">
        <v>974.822</v>
      </c>
      <c r="N977" s="85">
        <v>1.1780200000000001</v>
      </c>
      <c r="O977" s="83">
        <v>973.64400000000001</v>
      </c>
      <c r="P977" s="85">
        <v>2.3560400000000001</v>
      </c>
      <c r="Q977" s="83">
        <v>976</v>
      </c>
      <c r="R977" s="85">
        <v>2.4139700000000001E-3</v>
      </c>
      <c r="S977" s="85">
        <v>1.6601100000000001E-2</v>
      </c>
    </row>
    <row r="978" spans="2:19" x14ac:dyDescent="0.2">
      <c r="B978" s="33"/>
      <c r="C978" s="80">
        <v>0.21229999999999999</v>
      </c>
      <c r="D978" s="80">
        <v>1894</v>
      </c>
      <c r="E978" s="80">
        <v>136</v>
      </c>
      <c r="F978" s="80">
        <v>1758</v>
      </c>
      <c r="G978" s="80">
        <v>272</v>
      </c>
      <c r="H978" s="80">
        <v>2030</v>
      </c>
      <c r="I978" s="80">
        <v>0.13399</v>
      </c>
      <c r="J978" s="80">
        <v>0.13399</v>
      </c>
      <c r="L978" s="83">
        <v>0.99209999999999998</v>
      </c>
      <c r="M978" s="83">
        <v>975.81399999999996</v>
      </c>
      <c r="N978" s="85">
        <v>1.1863900000000001</v>
      </c>
      <c r="O978" s="83">
        <v>974.62699999999995</v>
      </c>
      <c r="P978" s="85">
        <v>2.3727800000000001</v>
      </c>
      <c r="Q978" s="83">
        <v>977</v>
      </c>
      <c r="R978" s="85">
        <v>2.4286300000000002E-3</v>
      </c>
      <c r="S978" s="85">
        <v>1.68792E-2</v>
      </c>
    </row>
    <row r="979" spans="2:19" x14ac:dyDescent="0.2">
      <c r="B979" s="33"/>
      <c r="C979" s="80">
        <v>0.2112</v>
      </c>
      <c r="D979" s="80">
        <v>1894</v>
      </c>
      <c r="E979" s="80">
        <v>137</v>
      </c>
      <c r="F979" s="80">
        <v>1757</v>
      </c>
      <c r="G979" s="80">
        <v>274</v>
      </c>
      <c r="H979" s="80">
        <v>2031</v>
      </c>
      <c r="I979" s="80">
        <v>0.134909</v>
      </c>
      <c r="J979" s="80">
        <v>0.134909</v>
      </c>
      <c r="L979" s="83">
        <v>0.99209999999999998</v>
      </c>
      <c r="M979" s="83">
        <v>976.80499999999995</v>
      </c>
      <c r="N979" s="85">
        <v>1.1948000000000001</v>
      </c>
      <c r="O979" s="83">
        <v>975.61</v>
      </c>
      <c r="P979" s="85">
        <v>2.3896099999999998</v>
      </c>
      <c r="Q979" s="83">
        <v>978</v>
      </c>
      <c r="R979" s="85">
        <v>2.4433599999999999E-3</v>
      </c>
      <c r="S979" s="85">
        <v>1.68792E-2</v>
      </c>
    </row>
    <row r="980" spans="2:19" x14ac:dyDescent="0.2">
      <c r="B980" s="33"/>
      <c r="C980" s="80">
        <v>0.2107</v>
      </c>
      <c r="D980" s="80">
        <v>1894</v>
      </c>
      <c r="E980" s="80">
        <v>138</v>
      </c>
      <c r="F980" s="80">
        <v>1756</v>
      </c>
      <c r="G980" s="80">
        <v>276</v>
      </c>
      <c r="H980" s="80">
        <v>2032</v>
      </c>
      <c r="I980" s="80">
        <v>0.135827</v>
      </c>
      <c r="J980" s="80">
        <v>0.135827</v>
      </c>
      <c r="L980" s="83">
        <v>0.99209999999999998</v>
      </c>
      <c r="M980" s="83">
        <v>977.79700000000003</v>
      </c>
      <c r="N980" s="85">
        <v>1.2032700000000001</v>
      </c>
      <c r="O980" s="83">
        <v>976.59299999999996</v>
      </c>
      <c r="P980" s="85">
        <v>2.4065300000000001</v>
      </c>
      <c r="Q980" s="83">
        <v>979</v>
      </c>
      <c r="R980" s="85">
        <v>2.45816E-3</v>
      </c>
      <c r="S980" s="85">
        <v>1.68792E-2</v>
      </c>
    </row>
    <row r="981" spans="2:19" x14ac:dyDescent="0.2">
      <c r="B981" s="33"/>
      <c r="C981" s="80">
        <v>0.21029999999999999</v>
      </c>
      <c r="D981" s="80">
        <v>1894</v>
      </c>
      <c r="E981" s="80">
        <v>139</v>
      </c>
      <c r="F981" s="80">
        <v>1755</v>
      </c>
      <c r="G981" s="80">
        <v>278</v>
      </c>
      <c r="H981" s="80">
        <v>2033</v>
      </c>
      <c r="I981" s="80">
        <v>0.136744</v>
      </c>
      <c r="J981" s="80">
        <v>0.13660900000000001</v>
      </c>
      <c r="L981" s="83">
        <v>0.99209999999999998</v>
      </c>
      <c r="M981" s="83">
        <v>978.78800000000001</v>
      </c>
      <c r="N981" s="85">
        <v>1.2117800000000001</v>
      </c>
      <c r="O981" s="83">
        <v>977.57600000000002</v>
      </c>
      <c r="P981" s="85">
        <v>2.4235500000000001</v>
      </c>
      <c r="Q981" s="83">
        <v>980</v>
      </c>
      <c r="R981" s="85">
        <v>2.4730099999999999E-3</v>
      </c>
      <c r="S981" s="85">
        <v>1.68792E-2</v>
      </c>
    </row>
    <row r="982" spans="2:19" x14ac:dyDescent="0.2">
      <c r="B982" s="33"/>
      <c r="C982" s="80">
        <v>0.2102</v>
      </c>
      <c r="D982" s="80">
        <v>1895</v>
      </c>
      <c r="E982" s="80">
        <v>139</v>
      </c>
      <c r="F982" s="80">
        <v>1756</v>
      </c>
      <c r="G982" s="80">
        <v>278</v>
      </c>
      <c r="H982" s="80">
        <v>2034</v>
      </c>
      <c r="I982" s="80">
        <v>0.13667599999999999</v>
      </c>
      <c r="J982" s="80">
        <v>0.13660900000000001</v>
      </c>
      <c r="L982" s="83">
        <v>0.9919</v>
      </c>
      <c r="M982" s="83">
        <v>979.78</v>
      </c>
      <c r="N982" s="85">
        <v>1.2203299999999999</v>
      </c>
      <c r="O982" s="83">
        <v>978.55899999999997</v>
      </c>
      <c r="P982" s="85">
        <v>2.4406699999999999</v>
      </c>
      <c r="Q982" s="83">
        <v>981</v>
      </c>
      <c r="R982" s="85">
        <v>2.4879400000000001E-3</v>
      </c>
      <c r="S982" s="85">
        <v>1.71609E-2</v>
      </c>
    </row>
    <row r="983" spans="2:19" x14ac:dyDescent="0.2">
      <c r="B983" s="33"/>
      <c r="C983" s="80">
        <v>0.20860000000000001</v>
      </c>
      <c r="D983" s="80">
        <v>1896</v>
      </c>
      <c r="E983" s="80">
        <v>139</v>
      </c>
      <c r="F983" s="80">
        <v>1757</v>
      </c>
      <c r="G983" s="80">
        <v>278</v>
      </c>
      <c r="H983" s="80">
        <v>2035</v>
      </c>
      <c r="I983" s="80">
        <v>0.13660900000000001</v>
      </c>
      <c r="J983" s="80">
        <v>0.13660900000000001</v>
      </c>
      <c r="L983" s="83">
        <v>0.9919</v>
      </c>
      <c r="M983" s="83">
        <v>980.77099999999996</v>
      </c>
      <c r="N983" s="85">
        <v>1.2289399999999999</v>
      </c>
      <c r="O983" s="83">
        <v>979.54200000000003</v>
      </c>
      <c r="P983" s="85">
        <v>2.4578799999999998</v>
      </c>
      <c r="Q983" s="83">
        <v>982</v>
      </c>
      <c r="R983" s="85">
        <v>2.50293E-3</v>
      </c>
      <c r="S983" s="85">
        <v>1.71609E-2</v>
      </c>
    </row>
    <row r="984" spans="2:19" x14ac:dyDescent="0.2">
      <c r="B984" s="33"/>
      <c r="C984" s="80">
        <v>0.20810000000000001</v>
      </c>
      <c r="D984" s="80">
        <v>1896</v>
      </c>
      <c r="E984" s="80">
        <v>140</v>
      </c>
      <c r="F984" s="80">
        <v>1756</v>
      </c>
      <c r="G984" s="80">
        <v>280</v>
      </c>
      <c r="H984" s="80">
        <v>2036</v>
      </c>
      <c r="I984" s="80">
        <v>0.13752500000000001</v>
      </c>
      <c r="J984" s="80">
        <v>0.13752500000000001</v>
      </c>
      <c r="L984" s="83">
        <v>0.99180000000000001</v>
      </c>
      <c r="M984" s="83">
        <v>981.76199999999994</v>
      </c>
      <c r="N984" s="85">
        <v>1.23759</v>
      </c>
      <c r="O984" s="83">
        <v>980.52499999999998</v>
      </c>
      <c r="P984" s="85">
        <v>2.4751799999999999</v>
      </c>
      <c r="Q984" s="83">
        <v>983</v>
      </c>
      <c r="R984" s="85">
        <v>2.51798E-3</v>
      </c>
      <c r="S984" s="85">
        <v>1.7446099999999999E-2</v>
      </c>
    </row>
    <row r="985" spans="2:19" x14ac:dyDescent="0.2">
      <c r="B985" s="33"/>
      <c r="C985" s="80">
        <v>0.20669999999999999</v>
      </c>
      <c r="D985" s="80">
        <v>1896</v>
      </c>
      <c r="E985" s="80">
        <v>141</v>
      </c>
      <c r="F985" s="80">
        <v>1755</v>
      </c>
      <c r="G985" s="80">
        <v>282</v>
      </c>
      <c r="H985" s="80">
        <v>2037</v>
      </c>
      <c r="I985" s="80">
        <v>0.13843900000000001</v>
      </c>
      <c r="J985" s="80">
        <v>0.13769500000000001</v>
      </c>
      <c r="L985" s="83">
        <v>0.99180000000000001</v>
      </c>
      <c r="M985" s="83">
        <v>982.75400000000002</v>
      </c>
      <c r="N985" s="85">
        <v>1.2462899999999999</v>
      </c>
      <c r="O985" s="83">
        <v>981.50699999999995</v>
      </c>
      <c r="P985" s="85">
        <v>2.4925799999999998</v>
      </c>
      <c r="Q985" s="83">
        <v>984</v>
      </c>
      <c r="R985" s="85">
        <v>2.5331099999999999E-3</v>
      </c>
      <c r="S985" s="85">
        <v>1.7446099999999999E-2</v>
      </c>
    </row>
    <row r="986" spans="2:19" x14ac:dyDescent="0.2">
      <c r="B986" s="33"/>
      <c r="C986" s="80">
        <v>0.20660000000000001</v>
      </c>
      <c r="D986" s="80">
        <v>1897</v>
      </c>
      <c r="E986" s="80">
        <v>141</v>
      </c>
      <c r="F986" s="80">
        <v>1756</v>
      </c>
      <c r="G986" s="80">
        <v>282</v>
      </c>
      <c r="H986" s="80">
        <v>2038</v>
      </c>
      <c r="I986" s="80">
        <v>0.13837099999999999</v>
      </c>
      <c r="J986" s="80">
        <v>0.13769500000000001</v>
      </c>
      <c r="L986" s="83">
        <v>0.99180000000000001</v>
      </c>
      <c r="M986" s="83">
        <v>983.745</v>
      </c>
      <c r="N986" s="85">
        <v>1.2550399999999999</v>
      </c>
      <c r="O986" s="83">
        <v>982.49</v>
      </c>
      <c r="P986" s="85">
        <v>2.5100699999999998</v>
      </c>
      <c r="Q986" s="83">
        <v>985</v>
      </c>
      <c r="R986" s="85">
        <v>2.5482999999999999E-3</v>
      </c>
      <c r="S986" s="85">
        <v>1.7446099999999999E-2</v>
      </c>
    </row>
    <row r="987" spans="2:19" x14ac:dyDescent="0.2">
      <c r="B987" s="33"/>
      <c r="C987" s="80">
        <v>0.20610000000000001</v>
      </c>
      <c r="D987" s="80">
        <v>1898</v>
      </c>
      <c r="E987" s="80">
        <v>141</v>
      </c>
      <c r="F987" s="80">
        <v>1757</v>
      </c>
      <c r="G987" s="80">
        <v>282</v>
      </c>
      <c r="H987" s="80">
        <v>2039</v>
      </c>
      <c r="I987" s="80">
        <v>0.13830300000000001</v>
      </c>
      <c r="J987" s="80">
        <v>0.13769500000000001</v>
      </c>
      <c r="L987" s="83">
        <v>0.99180000000000001</v>
      </c>
      <c r="M987" s="83">
        <v>984.73599999999999</v>
      </c>
      <c r="N987" s="85">
        <v>1.26383</v>
      </c>
      <c r="O987" s="83">
        <v>983.47199999999998</v>
      </c>
      <c r="P987" s="85">
        <v>2.52766</v>
      </c>
      <c r="Q987" s="83">
        <v>986</v>
      </c>
      <c r="R987" s="85">
        <v>2.5635499999999999E-3</v>
      </c>
      <c r="S987" s="85">
        <v>1.7446099999999999E-2</v>
      </c>
    </row>
    <row r="988" spans="2:19" x14ac:dyDescent="0.2">
      <c r="B988" s="33"/>
      <c r="C988" s="80">
        <v>0.20369999999999999</v>
      </c>
      <c r="D988" s="80">
        <v>1899</v>
      </c>
      <c r="E988" s="80">
        <v>141</v>
      </c>
      <c r="F988" s="80">
        <v>1758</v>
      </c>
      <c r="G988" s="80">
        <v>282</v>
      </c>
      <c r="H988" s="80">
        <v>2040</v>
      </c>
      <c r="I988" s="80">
        <v>0.138235</v>
      </c>
      <c r="J988" s="80">
        <v>0.13769500000000001</v>
      </c>
      <c r="L988" s="83">
        <v>0.99170000000000003</v>
      </c>
      <c r="M988" s="83">
        <v>985.72699999999998</v>
      </c>
      <c r="N988" s="85">
        <v>1.27267</v>
      </c>
      <c r="O988" s="83">
        <v>984.45500000000004</v>
      </c>
      <c r="P988" s="85">
        <v>2.54535</v>
      </c>
      <c r="Q988" s="83">
        <v>987</v>
      </c>
      <c r="R988" s="85">
        <v>2.57887E-3</v>
      </c>
      <c r="S988" s="85">
        <v>1.7686500000000001E-2</v>
      </c>
    </row>
    <row r="989" spans="2:19" x14ac:dyDescent="0.2">
      <c r="B989" s="33"/>
      <c r="C989" s="80">
        <v>0.20069999999999999</v>
      </c>
      <c r="D989" s="80">
        <v>1900</v>
      </c>
      <c r="E989" s="80">
        <v>141</v>
      </c>
      <c r="F989" s="80">
        <v>1759</v>
      </c>
      <c r="G989" s="80">
        <v>282</v>
      </c>
      <c r="H989" s="80">
        <v>2041</v>
      </c>
      <c r="I989" s="80">
        <v>0.13816800000000001</v>
      </c>
      <c r="J989" s="80">
        <v>0.13769500000000001</v>
      </c>
      <c r="L989" s="83">
        <v>0.99160000000000004</v>
      </c>
      <c r="M989" s="83">
        <v>986.71799999999996</v>
      </c>
      <c r="N989" s="85">
        <v>1.2815700000000001</v>
      </c>
      <c r="O989" s="83">
        <v>985.43700000000001</v>
      </c>
      <c r="P989" s="85">
        <v>2.5631300000000001</v>
      </c>
      <c r="Q989" s="83">
        <v>988</v>
      </c>
      <c r="R989" s="85">
        <v>2.5942600000000001E-3</v>
      </c>
      <c r="S989" s="85">
        <v>1.7832000000000001E-2</v>
      </c>
    </row>
    <row r="990" spans="2:19" x14ac:dyDescent="0.2">
      <c r="B990" s="33"/>
      <c r="C990" s="80">
        <v>0.20019999999999999</v>
      </c>
      <c r="D990" s="80">
        <v>1901</v>
      </c>
      <c r="E990" s="80">
        <v>141</v>
      </c>
      <c r="F990" s="80">
        <v>1760</v>
      </c>
      <c r="G990" s="80">
        <v>282</v>
      </c>
      <c r="H990" s="80">
        <v>2042</v>
      </c>
      <c r="I990" s="80">
        <v>0.1381</v>
      </c>
      <c r="J990" s="80">
        <v>0.13769500000000001</v>
      </c>
      <c r="L990" s="83">
        <v>0.99160000000000004</v>
      </c>
      <c r="M990" s="83">
        <v>987.70899999999995</v>
      </c>
      <c r="N990" s="85">
        <v>1.29051</v>
      </c>
      <c r="O990" s="83">
        <v>986.41899999999998</v>
      </c>
      <c r="P990" s="85">
        <v>2.58101</v>
      </c>
      <c r="Q990" s="83">
        <v>989</v>
      </c>
      <c r="R990" s="85">
        <v>2.6097199999999998E-3</v>
      </c>
      <c r="S990" s="85">
        <v>1.7832000000000001E-2</v>
      </c>
    </row>
    <row r="991" spans="2:19" x14ac:dyDescent="0.2">
      <c r="B991" s="33"/>
      <c r="C991" s="80">
        <v>0.1996</v>
      </c>
      <c r="D991" s="80">
        <v>1902</v>
      </c>
      <c r="E991" s="80">
        <v>141</v>
      </c>
      <c r="F991" s="80">
        <v>1761</v>
      </c>
      <c r="G991" s="80">
        <v>282</v>
      </c>
      <c r="H991" s="80">
        <v>2043</v>
      </c>
      <c r="I991" s="80">
        <v>0.13803199999999999</v>
      </c>
      <c r="J991" s="80">
        <v>0.13769500000000001</v>
      </c>
      <c r="L991" s="83">
        <v>0.99150000000000005</v>
      </c>
      <c r="M991" s="83">
        <v>988.70100000000002</v>
      </c>
      <c r="N991" s="85">
        <v>1.2995000000000001</v>
      </c>
      <c r="O991" s="83">
        <v>987.40099999999995</v>
      </c>
      <c r="P991" s="85">
        <v>2.5989900000000001</v>
      </c>
      <c r="Q991" s="83">
        <v>990</v>
      </c>
      <c r="R991" s="85">
        <v>2.62524E-3</v>
      </c>
      <c r="S991" s="85">
        <v>1.8027399999999999E-2</v>
      </c>
    </row>
    <row r="992" spans="2:19" x14ac:dyDescent="0.2">
      <c r="B992" s="33"/>
      <c r="C992" s="80">
        <v>0.19939999999999999</v>
      </c>
      <c r="D992" s="80">
        <v>1903</v>
      </c>
      <c r="E992" s="80">
        <v>141</v>
      </c>
      <c r="F992" s="80">
        <v>1762</v>
      </c>
      <c r="G992" s="80">
        <v>282</v>
      </c>
      <c r="H992" s="80">
        <v>2044</v>
      </c>
      <c r="I992" s="80">
        <v>0.137965</v>
      </c>
      <c r="J992" s="80">
        <v>0.13769500000000001</v>
      </c>
      <c r="L992" s="83">
        <v>0.99150000000000005</v>
      </c>
      <c r="M992" s="83">
        <v>989.69100000000003</v>
      </c>
      <c r="N992" s="85">
        <v>1.30853</v>
      </c>
      <c r="O992" s="83">
        <v>988.38300000000004</v>
      </c>
      <c r="P992" s="85">
        <v>2.61707</v>
      </c>
      <c r="Q992" s="83">
        <v>991</v>
      </c>
      <c r="R992" s="85">
        <v>2.6408299999999998E-3</v>
      </c>
      <c r="S992" s="85">
        <v>1.8027399999999999E-2</v>
      </c>
    </row>
    <row r="993" spans="2:19" x14ac:dyDescent="0.2">
      <c r="B993" s="33"/>
      <c r="C993" s="80">
        <v>0.19789999999999999</v>
      </c>
      <c r="D993" s="80">
        <v>1904</v>
      </c>
      <c r="E993" s="80">
        <v>141</v>
      </c>
      <c r="F993" s="80">
        <v>1763</v>
      </c>
      <c r="G993" s="80">
        <v>282</v>
      </c>
      <c r="H993" s="80">
        <v>2045</v>
      </c>
      <c r="I993" s="80">
        <v>0.13789699999999999</v>
      </c>
      <c r="J993" s="80">
        <v>0.13769500000000001</v>
      </c>
      <c r="L993" s="83">
        <v>0.99139999999999995</v>
      </c>
      <c r="M993" s="83">
        <v>990.68200000000002</v>
      </c>
      <c r="N993" s="85">
        <v>1.31762</v>
      </c>
      <c r="O993" s="83">
        <v>989.36500000000001</v>
      </c>
      <c r="P993" s="85">
        <v>2.63524</v>
      </c>
      <c r="Q993" s="83">
        <v>992</v>
      </c>
      <c r="R993" s="85">
        <v>2.6564900000000001E-3</v>
      </c>
      <c r="S993" s="85">
        <v>1.81751E-2</v>
      </c>
    </row>
    <row r="994" spans="2:19" x14ac:dyDescent="0.2">
      <c r="B994" s="33"/>
      <c r="C994" s="80">
        <v>0.1966</v>
      </c>
      <c r="D994" s="80">
        <v>1905</v>
      </c>
      <c r="E994" s="80">
        <v>141</v>
      </c>
      <c r="F994" s="80">
        <v>1764</v>
      </c>
      <c r="G994" s="80">
        <v>282</v>
      </c>
      <c r="H994" s="80">
        <v>2046</v>
      </c>
      <c r="I994" s="80">
        <v>0.13783000000000001</v>
      </c>
      <c r="J994" s="80">
        <v>0.13769500000000001</v>
      </c>
      <c r="L994" s="83">
        <v>0.99129999999999996</v>
      </c>
      <c r="M994" s="83">
        <v>991.673</v>
      </c>
      <c r="N994" s="85">
        <v>1.3267599999999999</v>
      </c>
      <c r="O994" s="83">
        <v>990.346</v>
      </c>
      <c r="P994" s="85">
        <v>2.6535199999999999</v>
      </c>
      <c r="Q994" s="83">
        <v>993</v>
      </c>
      <c r="R994" s="85">
        <v>2.6722199999999999E-3</v>
      </c>
      <c r="S994" s="85">
        <v>1.8423200000000001E-2</v>
      </c>
    </row>
    <row r="995" spans="2:19" x14ac:dyDescent="0.2">
      <c r="B995" s="33"/>
      <c r="C995" s="80">
        <v>0.19650000000000001</v>
      </c>
      <c r="D995" s="80">
        <v>1906</v>
      </c>
      <c r="E995" s="80">
        <v>141</v>
      </c>
      <c r="F995" s="80">
        <v>1765</v>
      </c>
      <c r="G995" s="80">
        <v>282</v>
      </c>
      <c r="H995" s="80">
        <v>2047</v>
      </c>
      <c r="I995" s="80">
        <v>0.137763</v>
      </c>
      <c r="J995" s="80">
        <v>0.13769500000000001</v>
      </c>
      <c r="L995" s="83">
        <v>0.99129999999999996</v>
      </c>
      <c r="M995" s="83">
        <v>992.66399999999999</v>
      </c>
      <c r="N995" s="85">
        <v>1.3359399999999999</v>
      </c>
      <c r="O995" s="83">
        <v>991.32799999999997</v>
      </c>
      <c r="P995" s="85">
        <v>2.6718899999999999</v>
      </c>
      <c r="Q995" s="83">
        <v>994</v>
      </c>
      <c r="R995" s="85">
        <v>2.6880200000000002E-3</v>
      </c>
      <c r="S995" s="85">
        <v>1.8423200000000001E-2</v>
      </c>
    </row>
    <row r="996" spans="2:19" x14ac:dyDescent="0.2">
      <c r="B996" s="33"/>
      <c r="C996" s="80">
        <v>0.19639999999999999</v>
      </c>
      <c r="D996" s="80">
        <v>1907</v>
      </c>
      <c r="E996" s="80">
        <v>141</v>
      </c>
      <c r="F996" s="80">
        <v>1766</v>
      </c>
      <c r="G996" s="80">
        <v>282</v>
      </c>
      <c r="H996" s="80">
        <v>2048</v>
      </c>
      <c r="I996" s="80">
        <v>0.13769500000000001</v>
      </c>
      <c r="J996" s="80">
        <v>0.13769500000000001</v>
      </c>
      <c r="L996" s="83">
        <v>0.99129999999999996</v>
      </c>
      <c r="M996" s="83">
        <v>993.65499999999997</v>
      </c>
      <c r="N996" s="85">
        <v>1.34518</v>
      </c>
      <c r="O996" s="83">
        <v>992.31</v>
      </c>
      <c r="P996" s="85">
        <v>2.6903600000000001</v>
      </c>
      <c r="Q996" s="83">
        <v>995</v>
      </c>
      <c r="R996" s="85">
        <v>2.7038800000000001E-3</v>
      </c>
      <c r="S996" s="85">
        <v>1.8423200000000001E-2</v>
      </c>
    </row>
    <row r="997" spans="2:19" x14ac:dyDescent="0.2">
      <c r="B997" s="33"/>
      <c r="C997" s="80">
        <v>0.19389999999999999</v>
      </c>
      <c r="D997" s="80">
        <v>1907</v>
      </c>
      <c r="E997" s="80">
        <v>142</v>
      </c>
      <c r="F997" s="80">
        <v>1765</v>
      </c>
      <c r="G997" s="80">
        <v>284</v>
      </c>
      <c r="H997" s="80">
        <v>2049</v>
      </c>
      <c r="I997" s="80">
        <v>0.138604</v>
      </c>
      <c r="J997" s="80">
        <v>0.13853699999999999</v>
      </c>
      <c r="L997" s="83">
        <v>0.99129999999999996</v>
      </c>
      <c r="M997" s="83">
        <v>994.64599999999996</v>
      </c>
      <c r="N997" s="85">
        <v>1.3544700000000001</v>
      </c>
      <c r="O997" s="83">
        <v>993.29100000000005</v>
      </c>
      <c r="P997" s="85">
        <v>2.7089400000000001</v>
      </c>
      <c r="Q997" s="83">
        <v>996</v>
      </c>
      <c r="R997" s="85">
        <v>2.71982E-3</v>
      </c>
      <c r="S997" s="85">
        <v>1.8423200000000001E-2</v>
      </c>
    </row>
    <row r="998" spans="2:19" x14ac:dyDescent="0.2">
      <c r="B998" s="33"/>
      <c r="C998" s="80">
        <v>0.1928</v>
      </c>
      <c r="D998" s="80">
        <v>1908</v>
      </c>
      <c r="E998" s="80">
        <v>142</v>
      </c>
      <c r="F998" s="80">
        <v>1766</v>
      </c>
      <c r="G998" s="80">
        <v>284</v>
      </c>
      <c r="H998" s="80">
        <v>2050</v>
      </c>
      <c r="I998" s="80">
        <v>0.13853699999999999</v>
      </c>
      <c r="J998" s="80">
        <v>0.13853699999999999</v>
      </c>
      <c r="L998" s="83">
        <v>0.99119999999999997</v>
      </c>
      <c r="M998" s="83">
        <v>995.63599999999997</v>
      </c>
      <c r="N998" s="85">
        <v>1.3637999999999999</v>
      </c>
      <c r="O998" s="83">
        <v>994.27200000000005</v>
      </c>
      <c r="P998" s="85">
        <v>2.7276099999999999</v>
      </c>
      <c r="Q998" s="83">
        <v>997</v>
      </c>
      <c r="R998" s="85">
        <v>2.7358199999999999E-3</v>
      </c>
      <c r="S998" s="85">
        <v>1.8927300000000001E-2</v>
      </c>
    </row>
    <row r="999" spans="2:19" x14ac:dyDescent="0.2">
      <c r="B999" s="33"/>
      <c r="C999" s="80">
        <v>0.1925</v>
      </c>
      <c r="D999" s="80">
        <v>1908</v>
      </c>
      <c r="E999" s="80">
        <v>143</v>
      </c>
      <c r="F999" s="80">
        <v>1765</v>
      </c>
      <c r="G999" s="80">
        <v>286</v>
      </c>
      <c r="H999" s="80">
        <v>2051</v>
      </c>
      <c r="I999" s="80">
        <v>0.13944400000000001</v>
      </c>
      <c r="J999" s="80">
        <v>0.139376</v>
      </c>
      <c r="L999" s="83">
        <v>0.99119999999999997</v>
      </c>
      <c r="M999" s="83">
        <v>996.62699999999995</v>
      </c>
      <c r="N999" s="85">
        <v>1.3731899999999999</v>
      </c>
      <c r="O999" s="83">
        <v>995.25400000000002</v>
      </c>
      <c r="P999" s="85">
        <v>2.7463799999999998</v>
      </c>
      <c r="Q999" s="83">
        <v>998</v>
      </c>
      <c r="R999" s="85">
        <v>2.7518899999999999E-3</v>
      </c>
      <c r="S999" s="85">
        <v>1.8927300000000001E-2</v>
      </c>
    </row>
    <row r="1000" spans="2:19" x14ac:dyDescent="0.2">
      <c r="B1000" s="33"/>
      <c r="C1000" s="80">
        <v>0.1923</v>
      </c>
      <c r="D1000" s="80">
        <v>1909</v>
      </c>
      <c r="E1000" s="80">
        <v>143</v>
      </c>
      <c r="F1000" s="80">
        <v>1766</v>
      </c>
      <c r="G1000" s="80">
        <v>286</v>
      </c>
      <c r="H1000" s="80">
        <v>2052</v>
      </c>
      <c r="I1000" s="80">
        <v>0.139376</v>
      </c>
      <c r="J1000" s="80">
        <v>0.139376</v>
      </c>
      <c r="L1000" s="83">
        <v>0.99119999999999997</v>
      </c>
      <c r="M1000" s="83">
        <v>997.61699999999996</v>
      </c>
      <c r="N1000" s="85">
        <v>1.38263</v>
      </c>
      <c r="O1000" s="83">
        <v>996.23500000000001</v>
      </c>
      <c r="P1000" s="85">
        <v>2.7652600000000001</v>
      </c>
      <c r="Q1000" s="83">
        <v>999</v>
      </c>
      <c r="R1000" s="85">
        <v>2.7680299999999999E-3</v>
      </c>
      <c r="S1000" s="85">
        <v>1.8927300000000001E-2</v>
      </c>
    </row>
    <row r="1001" spans="2:19" x14ac:dyDescent="0.2">
      <c r="B1001" s="33"/>
      <c r="C1001" s="80">
        <v>0.19120000000000001</v>
      </c>
      <c r="D1001" s="80">
        <v>1909</v>
      </c>
      <c r="E1001" s="80">
        <v>144</v>
      </c>
      <c r="F1001" s="80">
        <v>1765</v>
      </c>
      <c r="G1001" s="80">
        <v>288</v>
      </c>
      <c r="H1001" s="80">
        <v>2053</v>
      </c>
      <c r="I1001" s="80">
        <v>0.14028299999999999</v>
      </c>
      <c r="J1001" s="80">
        <v>0.14007800000000001</v>
      </c>
      <c r="L1001" s="83">
        <v>0.99119999999999997</v>
      </c>
      <c r="M1001" s="83">
        <v>998.60799999999995</v>
      </c>
      <c r="N1001" s="85">
        <v>1.39212</v>
      </c>
      <c r="O1001" s="83">
        <v>997.21600000000001</v>
      </c>
      <c r="P1001" s="85">
        <v>2.78424</v>
      </c>
      <c r="Q1001" s="83">
        <v>1000</v>
      </c>
      <c r="R1001" s="85">
        <v>2.7842399999999999E-3</v>
      </c>
      <c r="S1001" s="85">
        <v>1.8927300000000001E-2</v>
      </c>
    </row>
    <row r="1002" spans="2:19" x14ac:dyDescent="0.2">
      <c r="B1002" s="33"/>
      <c r="C1002" s="80">
        <v>0.19009999999999999</v>
      </c>
      <c r="D1002" s="80">
        <v>1910</v>
      </c>
      <c r="E1002" s="80">
        <v>144</v>
      </c>
      <c r="F1002" s="80">
        <v>1766</v>
      </c>
      <c r="G1002" s="80">
        <v>288</v>
      </c>
      <c r="H1002" s="80">
        <v>2054</v>
      </c>
      <c r="I1002" s="80">
        <v>0.14021400000000001</v>
      </c>
      <c r="J1002" s="80">
        <v>0.14007800000000001</v>
      </c>
      <c r="L1002" s="83">
        <v>0.99119999999999997</v>
      </c>
      <c r="M1002" s="83">
        <v>999.59799999999996</v>
      </c>
      <c r="N1002" s="85">
        <v>1.4016599999999999</v>
      </c>
      <c r="O1002" s="83">
        <v>998.197</v>
      </c>
      <c r="P1002" s="85">
        <v>2.8033199999999998</v>
      </c>
      <c r="Q1002" s="83">
        <v>1001</v>
      </c>
      <c r="R1002" s="85">
        <v>2.8005199999999999E-3</v>
      </c>
      <c r="S1002" s="85">
        <v>1.8927300000000001E-2</v>
      </c>
    </row>
    <row r="1003" spans="2:19" x14ac:dyDescent="0.2">
      <c r="B1003" s="33"/>
      <c r="C1003" s="80">
        <v>0.1898</v>
      </c>
      <c r="D1003" s="80">
        <v>1911</v>
      </c>
      <c r="E1003" s="80">
        <v>144</v>
      </c>
      <c r="F1003" s="80">
        <v>1767</v>
      </c>
      <c r="G1003" s="80">
        <v>288</v>
      </c>
      <c r="H1003" s="80">
        <v>2055</v>
      </c>
      <c r="I1003" s="80">
        <v>0.14014599999999999</v>
      </c>
      <c r="J1003" s="80">
        <v>0.14007800000000001</v>
      </c>
      <c r="L1003" s="83">
        <v>0.99119999999999997</v>
      </c>
      <c r="M1003" s="83">
        <v>1000.59</v>
      </c>
      <c r="N1003" s="85">
        <v>1.4112499999999999</v>
      </c>
      <c r="O1003" s="83">
        <v>999.17700000000002</v>
      </c>
      <c r="P1003" s="85">
        <v>2.8224999999999998</v>
      </c>
      <c r="Q1003" s="83">
        <v>1002</v>
      </c>
      <c r="R1003" s="85">
        <v>2.81687E-3</v>
      </c>
      <c r="S1003" s="85">
        <v>1.8927300000000001E-2</v>
      </c>
    </row>
    <row r="1004" spans="2:19" x14ac:dyDescent="0.2">
      <c r="B1004" s="33"/>
      <c r="C1004" s="80">
        <v>0.18840000000000001</v>
      </c>
      <c r="D1004" s="80">
        <v>1912</v>
      </c>
      <c r="E1004" s="80">
        <v>144</v>
      </c>
      <c r="F1004" s="80">
        <v>1768</v>
      </c>
      <c r="G1004" s="80">
        <v>288</v>
      </c>
      <c r="H1004" s="80">
        <v>2056</v>
      </c>
      <c r="I1004" s="80">
        <v>0.14007800000000001</v>
      </c>
      <c r="J1004" s="80">
        <v>0.14007800000000001</v>
      </c>
      <c r="L1004" s="83">
        <v>0.99109999999999998</v>
      </c>
      <c r="M1004" s="83">
        <v>1001.58</v>
      </c>
      <c r="N1004" s="85">
        <v>1.4209000000000001</v>
      </c>
      <c r="O1004" s="83">
        <v>1000.16</v>
      </c>
      <c r="P1004" s="85">
        <v>2.84179</v>
      </c>
      <c r="Q1004" s="83">
        <v>1003</v>
      </c>
      <c r="R1004" s="85">
        <v>2.83329E-3</v>
      </c>
      <c r="S1004" s="85">
        <v>1.9286500000000002E-2</v>
      </c>
    </row>
    <row r="1005" spans="2:19" x14ac:dyDescent="0.2">
      <c r="B1005" s="33"/>
      <c r="C1005" s="80">
        <v>0.188</v>
      </c>
      <c r="D1005" s="80">
        <v>1912</v>
      </c>
      <c r="E1005" s="80">
        <v>145</v>
      </c>
      <c r="F1005" s="80">
        <v>1767</v>
      </c>
      <c r="G1005" s="80">
        <v>290</v>
      </c>
      <c r="H1005" s="80">
        <v>2057</v>
      </c>
      <c r="I1005" s="80">
        <v>0.140982</v>
      </c>
      <c r="J1005" s="80">
        <v>0.140982</v>
      </c>
      <c r="L1005" s="83">
        <v>0.99099999999999999</v>
      </c>
      <c r="M1005" s="83">
        <v>1002.57</v>
      </c>
      <c r="N1005" s="85">
        <v>1.43059</v>
      </c>
      <c r="O1005" s="83">
        <v>1001.14</v>
      </c>
      <c r="P1005" s="85">
        <v>2.8611800000000001</v>
      </c>
      <c r="Q1005" s="83">
        <v>1004</v>
      </c>
      <c r="R1005" s="85">
        <v>2.8497800000000001E-3</v>
      </c>
      <c r="S1005" s="85">
        <v>1.94421E-2</v>
      </c>
    </row>
    <row r="1006" spans="2:19" x14ac:dyDescent="0.2">
      <c r="B1006" s="33"/>
      <c r="C1006" s="80">
        <v>0.18790000000000001</v>
      </c>
      <c r="D1006" s="80">
        <v>1912</v>
      </c>
      <c r="E1006" s="80">
        <v>146</v>
      </c>
      <c r="F1006" s="80">
        <v>1766</v>
      </c>
      <c r="G1006" s="80">
        <v>292</v>
      </c>
      <c r="H1006" s="80">
        <v>2058</v>
      </c>
      <c r="I1006" s="80">
        <v>0.14188500000000001</v>
      </c>
      <c r="J1006" s="80">
        <v>0.14188500000000001</v>
      </c>
      <c r="L1006" s="83">
        <v>0.99099999999999999</v>
      </c>
      <c r="M1006" s="83">
        <v>1003.56</v>
      </c>
      <c r="N1006" s="85">
        <v>1.44034</v>
      </c>
      <c r="O1006" s="83">
        <v>1002.12</v>
      </c>
      <c r="P1006" s="85">
        <v>2.8806699999999998</v>
      </c>
      <c r="Q1006" s="83">
        <v>1005</v>
      </c>
      <c r="R1006" s="85">
        <v>2.8663400000000002E-3</v>
      </c>
      <c r="S1006" s="85">
        <v>1.94421E-2</v>
      </c>
    </row>
    <row r="1007" spans="2:19" x14ac:dyDescent="0.2">
      <c r="B1007" s="33"/>
      <c r="C1007" s="80">
        <v>0.1875</v>
      </c>
      <c r="D1007" s="80">
        <v>1912</v>
      </c>
      <c r="E1007" s="80">
        <v>147</v>
      </c>
      <c r="F1007" s="80">
        <v>1765</v>
      </c>
      <c r="G1007" s="80">
        <v>294</v>
      </c>
      <c r="H1007" s="80">
        <v>2059</v>
      </c>
      <c r="I1007" s="80">
        <v>0.142788</v>
      </c>
      <c r="J1007" s="80">
        <v>0.14271800000000001</v>
      </c>
      <c r="L1007" s="83">
        <v>0.9909</v>
      </c>
      <c r="M1007" s="83">
        <v>1004.55</v>
      </c>
      <c r="N1007" s="85">
        <v>1.45014</v>
      </c>
      <c r="O1007" s="83">
        <v>1003.1</v>
      </c>
      <c r="P1007" s="85">
        <v>2.9002699999999999</v>
      </c>
      <c r="Q1007" s="83">
        <v>1006</v>
      </c>
      <c r="R1007" s="85">
        <v>2.8829799999999998E-3</v>
      </c>
      <c r="S1007" s="85">
        <v>1.9703499999999999E-2</v>
      </c>
    </row>
    <row r="1008" spans="2:19" x14ac:dyDescent="0.2">
      <c r="B1008" s="33"/>
      <c r="C1008" s="80">
        <v>0.1867</v>
      </c>
      <c r="D1008" s="80">
        <v>1913</v>
      </c>
      <c r="E1008" s="80">
        <v>147</v>
      </c>
      <c r="F1008" s="80">
        <v>1766</v>
      </c>
      <c r="G1008" s="80">
        <v>294</v>
      </c>
      <c r="H1008" s="80">
        <v>2060</v>
      </c>
      <c r="I1008" s="80">
        <v>0.14271800000000001</v>
      </c>
      <c r="J1008" s="80">
        <v>0.14271800000000001</v>
      </c>
      <c r="L1008" s="83">
        <v>0.9909</v>
      </c>
      <c r="M1008" s="83">
        <v>1005.54</v>
      </c>
      <c r="N1008" s="85">
        <v>1.4599899999999999</v>
      </c>
      <c r="O1008" s="83">
        <v>1004.08</v>
      </c>
      <c r="P1008" s="85">
        <v>2.9199799999999998</v>
      </c>
      <c r="Q1008" s="83">
        <v>1007</v>
      </c>
      <c r="R1008" s="85">
        <v>2.89968E-3</v>
      </c>
      <c r="S1008" s="85">
        <v>1.9703499999999999E-2</v>
      </c>
    </row>
    <row r="1009" spans="2:19" x14ac:dyDescent="0.2">
      <c r="B1009" s="33"/>
      <c r="C1009" s="80">
        <v>0.18490000000000001</v>
      </c>
      <c r="D1009" s="80">
        <v>1913</v>
      </c>
      <c r="E1009" s="80">
        <v>148</v>
      </c>
      <c r="F1009" s="80">
        <v>1765</v>
      </c>
      <c r="G1009" s="80">
        <v>296</v>
      </c>
      <c r="H1009" s="80">
        <v>2061</v>
      </c>
      <c r="I1009" s="80">
        <v>0.14362</v>
      </c>
      <c r="J1009" s="80">
        <v>0.14361399999999999</v>
      </c>
      <c r="L1009" s="83">
        <v>0.9909</v>
      </c>
      <c r="M1009" s="83">
        <v>1006.53</v>
      </c>
      <c r="N1009" s="85">
        <v>1.4698899999999999</v>
      </c>
      <c r="O1009" s="83">
        <v>1005.06</v>
      </c>
      <c r="P1009" s="85">
        <v>2.9397899999999999</v>
      </c>
      <c r="Q1009" s="83">
        <v>1008</v>
      </c>
      <c r="R1009" s="85">
        <v>2.9164500000000001E-3</v>
      </c>
      <c r="S1009" s="85">
        <v>1.9703499999999999E-2</v>
      </c>
    </row>
    <row r="1010" spans="2:19" x14ac:dyDescent="0.2">
      <c r="B1010" s="33"/>
      <c r="C1010" s="80">
        <v>0.18340000000000001</v>
      </c>
      <c r="D1010" s="80">
        <v>1913</v>
      </c>
      <c r="E1010" s="80">
        <v>149</v>
      </c>
      <c r="F1010" s="80">
        <v>1764</v>
      </c>
      <c r="G1010" s="80">
        <v>298</v>
      </c>
      <c r="H1010" s="80">
        <v>2062</v>
      </c>
      <c r="I1010" s="80">
        <v>0.14452000000000001</v>
      </c>
      <c r="J1010" s="80">
        <v>0.14361399999999999</v>
      </c>
      <c r="L1010" s="83">
        <v>0.99080000000000001</v>
      </c>
      <c r="M1010" s="83">
        <v>1007.52</v>
      </c>
      <c r="N1010" s="85">
        <v>1.4798500000000001</v>
      </c>
      <c r="O1010" s="83">
        <v>1006.04</v>
      </c>
      <c r="P1010" s="85">
        <v>2.9597000000000002</v>
      </c>
      <c r="Q1010" s="83">
        <v>1009</v>
      </c>
      <c r="R1010" s="85">
        <v>2.9332999999999998E-3</v>
      </c>
      <c r="S1010" s="85">
        <v>1.9914600000000001E-2</v>
      </c>
    </row>
    <row r="1011" spans="2:19" x14ac:dyDescent="0.2">
      <c r="B1011" s="33"/>
      <c r="C1011" s="80">
        <v>0.18310000000000001</v>
      </c>
      <c r="D1011" s="80">
        <v>1914</v>
      </c>
      <c r="E1011" s="80">
        <v>149</v>
      </c>
      <c r="F1011" s="80">
        <v>1765</v>
      </c>
      <c r="G1011" s="80">
        <v>298</v>
      </c>
      <c r="H1011" s="80">
        <v>2063</v>
      </c>
      <c r="I1011" s="80">
        <v>0.14445</v>
      </c>
      <c r="J1011" s="80">
        <v>0.14361399999999999</v>
      </c>
      <c r="L1011" s="83">
        <v>0.99070000000000003</v>
      </c>
      <c r="M1011" s="83">
        <v>1008.51</v>
      </c>
      <c r="N1011" s="85">
        <v>1.48986</v>
      </c>
      <c r="O1011" s="83">
        <v>1007.02</v>
      </c>
      <c r="P1011" s="85">
        <v>2.9797199999999999</v>
      </c>
      <c r="Q1011" s="83">
        <v>1010</v>
      </c>
      <c r="R1011" s="85">
        <v>2.9502199999999999E-3</v>
      </c>
      <c r="S1011" s="85">
        <v>2.0074100000000001E-2</v>
      </c>
    </row>
    <row r="1012" spans="2:19" x14ac:dyDescent="0.2">
      <c r="B1012" s="33"/>
      <c r="C1012" s="80">
        <v>0.1825</v>
      </c>
      <c r="D1012" s="80">
        <v>1915</v>
      </c>
      <c r="E1012" s="80">
        <v>149</v>
      </c>
      <c r="F1012" s="80">
        <v>1766</v>
      </c>
      <c r="G1012" s="80">
        <v>298</v>
      </c>
      <c r="H1012" s="80">
        <v>2064</v>
      </c>
      <c r="I1012" s="80">
        <v>0.14438000000000001</v>
      </c>
      <c r="J1012" s="80">
        <v>0.14361399999999999</v>
      </c>
      <c r="L1012" s="83">
        <v>0.99070000000000003</v>
      </c>
      <c r="M1012" s="83">
        <v>1009.5</v>
      </c>
      <c r="N1012" s="85">
        <v>1.4999199999999999</v>
      </c>
      <c r="O1012" s="83">
        <v>1008</v>
      </c>
      <c r="P1012" s="85">
        <v>2.9998499999999999</v>
      </c>
      <c r="Q1012" s="83">
        <v>1011</v>
      </c>
      <c r="R1012" s="85">
        <v>2.9672100000000001E-3</v>
      </c>
      <c r="S1012" s="85">
        <v>2.0074100000000001E-2</v>
      </c>
    </row>
    <row r="1013" spans="2:19" x14ac:dyDescent="0.2">
      <c r="B1013" s="33"/>
      <c r="C1013" s="80">
        <v>0.18240000000000001</v>
      </c>
      <c r="D1013" s="80">
        <v>1916</v>
      </c>
      <c r="E1013" s="80">
        <v>149</v>
      </c>
      <c r="F1013" s="80">
        <v>1767</v>
      </c>
      <c r="G1013" s="80">
        <v>298</v>
      </c>
      <c r="H1013" s="80">
        <v>2065</v>
      </c>
      <c r="I1013" s="80">
        <v>0.14430999999999999</v>
      </c>
      <c r="J1013" s="80">
        <v>0.14361399999999999</v>
      </c>
      <c r="L1013" s="83">
        <v>0.99060000000000004</v>
      </c>
      <c r="M1013" s="83">
        <v>1010.49</v>
      </c>
      <c r="N1013" s="85">
        <v>1.51004</v>
      </c>
      <c r="O1013" s="83">
        <v>1008.98</v>
      </c>
      <c r="P1013" s="85">
        <v>3.0200800000000001</v>
      </c>
      <c r="Q1013" s="83">
        <v>1012</v>
      </c>
      <c r="R1013" s="85">
        <v>2.9842699999999998E-3</v>
      </c>
      <c r="S1013" s="85">
        <v>2.0234599999999998E-2</v>
      </c>
    </row>
    <row r="1014" spans="2:19" x14ac:dyDescent="0.2">
      <c r="B1014" s="33"/>
      <c r="C1014" s="80">
        <v>0.18190000000000001</v>
      </c>
      <c r="D1014" s="80">
        <v>1917</v>
      </c>
      <c r="E1014" s="80">
        <v>149</v>
      </c>
      <c r="F1014" s="80">
        <v>1768</v>
      </c>
      <c r="G1014" s="80">
        <v>298</v>
      </c>
      <c r="H1014" s="80">
        <v>2066</v>
      </c>
      <c r="I1014" s="80">
        <v>0.14424000000000001</v>
      </c>
      <c r="J1014" s="80">
        <v>0.14361399999999999</v>
      </c>
      <c r="L1014" s="83">
        <v>0.99050000000000005</v>
      </c>
      <c r="M1014" s="83">
        <v>1011.48</v>
      </c>
      <c r="N1014" s="85">
        <v>1.5202100000000001</v>
      </c>
      <c r="O1014" s="83">
        <v>1009.96</v>
      </c>
      <c r="P1014" s="85">
        <v>3.0404300000000002</v>
      </c>
      <c r="Q1014" s="83">
        <v>1013</v>
      </c>
      <c r="R1014" s="85">
        <v>3.0014099999999999E-3</v>
      </c>
      <c r="S1014" s="85">
        <v>2.03961E-2</v>
      </c>
    </row>
    <row r="1015" spans="2:19" x14ac:dyDescent="0.2">
      <c r="B1015" s="33"/>
      <c r="C1015" s="80">
        <v>0.18110000000000001</v>
      </c>
      <c r="D1015" s="80">
        <v>1918</v>
      </c>
      <c r="E1015" s="80">
        <v>149</v>
      </c>
      <c r="F1015" s="80">
        <v>1769</v>
      </c>
      <c r="G1015" s="80">
        <v>298</v>
      </c>
      <c r="H1015" s="80">
        <v>2067</v>
      </c>
      <c r="I1015" s="80">
        <v>0.14416999999999999</v>
      </c>
      <c r="J1015" s="80">
        <v>0.14361399999999999</v>
      </c>
      <c r="L1015" s="83">
        <v>0.99050000000000005</v>
      </c>
      <c r="M1015" s="83">
        <v>1012.47</v>
      </c>
      <c r="N1015" s="85">
        <v>1.53044</v>
      </c>
      <c r="O1015" s="83">
        <v>1010.94</v>
      </c>
      <c r="P1015" s="85">
        <v>3.06088</v>
      </c>
      <c r="Q1015" s="83">
        <v>1014</v>
      </c>
      <c r="R1015" s="85">
        <v>3.0186100000000001E-3</v>
      </c>
      <c r="S1015" s="85">
        <v>2.03961E-2</v>
      </c>
    </row>
    <row r="1016" spans="2:19" x14ac:dyDescent="0.2">
      <c r="B1016" s="33"/>
      <c r="C1016" s="80">
        <v>0.1804</v>
      </c>
      <c r="D1016" s="80">
        <v>1919</v>
      </c>
      <c r="E1016" s="80">
        <v>149</v>
      </c>
      <c r="F1016" s="80">
        <v>1770</v>
      </c>
      <c r="G1016" s="80">
        <v>298</v>
      </c>
      <c r="H1016" s="80">
        <v>2068</v>
      </c>
      <c r="I1016" s="80">
        <v>0.14410100000000001</v>
      </c>
      <c r="J1016" s="80">
        <v>0.14361399999999999</v>
      </c>
      <c r="L1016" s="83">
        <v>0.99039999999999995</v>
      </c>
      <c r="M1016" s="83">
        <v>1013.46</v>
      </c>
      <c r="N1016" s="85">
        <v>1.5407200000000001</v>
      </c>
      <c r="O1016" s="83">
        <v>1011.92</v>
      </c>
      <c r="P1016" s="85">
        <v>3.0814300000000001</v>
      </c>
      <c r="Q1016" s="83">
        <v>1015</v>
      </c>
      <c r="R1016" s="85">
        <v>3.0358999999999998E-3</v>
      </c>
      <c r="S1016" s="85">
        <v>2.0612999999999999E-2</v>
      </c>
    </row>
    <row r="1017" spans="2:19" x14ac:dyDescent="0.2">
      <c r="B1017" s="33"/>
      <c r="C1017" s="80">
        <v>0.18</v>
      </c>
      <c r="D1017" s="80">
        <v>1920</v>
      </c>
      <c r="E1017" s="80">
        <v>149</v>
      </c>
      <c r="F1017" s="80">
        <v>1771</v>
      </c>
      <c r="G1017" s="80">
        <v>298</v>
      </c>
      <c r="H1017" s="80">
        <v>2069</v>
      </c>
      <c r="I1017" s="80">
        <v>0.14403099999999999</v>
      </c>
      <c r="J1017" s="80">
        <v>0.14361399999999999</v>
      </c>
      <c r="L1017" s="83">
        <v>0.99039999999999995</v>
      </c>
      <c r="M1017" s="83">
        <v>1014.45</v>
      </c>
      <c r="N1017" s="85">
        <v>1.55105</v>
      </c>
      <c r="O1017" s="83">
        <v>1012.9</v>
      </c>
      <c r="P1017" s="85">
        <v>3.1021000000000001</v>
      </c>
      <c r="Q1017" s="83">
        <v>1016</v>
      </c>
      <c r="R1017" s="85">
        <v>3.05325E-3</v>
      </c>
      <c r="S1017" s="85">
        <v>2.0612999999999999E-2</v>
      </c>
    </row>
    <row r="1018" spans="2:19" x14ac:dyDescent="0.2">
      <c r="B1018" s="33"/>
      <c r="C1018" s="80">
        <v>0.17929999999999999</v>
      </c>
      <c r="D1018" s="80">
        <v>1921</v>
      </c>
      <c r="E1018" s="80">
        <v>149</v>
      </c>
      <c r="F1018" s="80">
        <v>1772</v>
      </c>
      <c r="G1018" s="80">
        <v>298</v>
      </c>
      <c r="H1018" s="80">
        <v>2070</v>
      </c>
      <c r="I1018" s="80">
        <v>0.14396100000000001</v>
      </c>
      <c r="J1018" s="80">
        <v>0.14361399999999999</v>
      </c>
      <c r="L1018" s="83">
        <v>0.99029999999999996</v>
      </c>
      <c r="M1018" s="83">
        <v>1015.44</v>
      </c>
      <c r="N1018" s="85">
        <v>1.5614399999999999</v>
      </c>
      <c r="O1018" s="83">
        <v>1013.88</v>
      </c>
      <c r="P1018" s="85">
        <v>3.1228799999999999</v>
      </c>
      <c r="Q1018" s="83">
        <v>1017</v>
      </c>
      <c r="R1018" s="85">
        <v>3.0706800000000001E-3</v>
      </c>
      <c r="S1018" s="85">
        <v>2.0831700000000002E-2</v>
      </c>
    </row>
    <row r="1019" spans="2:19" x14ac:dyDescent="0.2">
      <c r="B1019" s="33"/>
      <c r="C1019" s="80">
        <v>0.1789</v>
      </c>
      <c r="D1019" s="80">
        <v>1922</v>
      </c>
      <c r="E1019" s="80">
        <v>149</v>
      </c>
      <c r="F1019" s="80">
        <v>1773</v>
      </c>
      <c r="G1019" s="80">
        <v>298</v>
      </c>
      <c r="H1019" s="80">
        <v>2071</v>
      </c>
      <c r="I1019" s="80">
        <v>0.14389199999999999</v>
      </c>
      <c r="J1019" s="80">
        <v>0.14361399999999999</v>
      </c>
      <c r="L1019" s="83">
        <v>0.99029999999999996</v>
      </c>
      <c r="M1019" s="83">
        <v>1016.43</v>
      </c>
      <c r="N1019" s="85">
        <v>1.5718799999999999</v>
      </c>
      <c r="O1019" s="83">
        <v>1014.86</v>
      </c>
      <c r="P1019" s="85">
        <v>3.14377</v>
      </c>
      <c r="Q1019" s="83">
        <v>1018</v>
      </c>
      <c r="R1019" s="85">
        <v>3.0881799999999998E-3</v>
      </c>
      <c r="S1019" s="85">
        <v>2.0831700000000002E-2</v>
      </c>
    </row>
    <row r="1020" spans="2:19" x14ac:dyDescent="0.2">
      <c r="B1020" s="33"/>
      <c r="C1020" s="80">
        <v>0.17879999999999999</v>
      </c>
      <c r="D1020" s="80">
        <v>1924</v>
      </c>
      <c r="E1020" s="80">
        <v>149</v>
      </c>
      <c r="F1020" s="80">
        <v>1775</v>
      </c>
      <c r="G1020" s="80">
        <v>298</v>
      </c>
      <c r="H1020" s="80">
        <v>2073</v>
      </c>
      <c r="I1020" s="80">
        <v>0.14375299999999999</v>
      </c>
      <c r="J1020" s="80">
        <v>0.14361399999999999</v>
      </c>
      <c r="L1020" s="83">
        <v>0.99019999999999997</v>
      </c>
      <c r="M1020" s="83">
        <v>1017.42</v>
      </c>
      <c r="N1020" s="85">
        <v>1.5823799999999999</v>
      </c>
      <c r="O1020" s="83">
        <v>1015.84</v>
      </c>
      <c r="P1020" s="85">
        <v>3.1647599999999998</v>
      </c>
      <c r="Q1020" s="83">
        <v>1019</v>
      </c>
      <c r="R1020" s="85">
        <v>3.10575E-3</v>
      </c>
      <c r="S1020" s="85">
        <v>2.1274700000000001E-2</v>
      </c>
    </row>
    <row r="1021" spans="2:19" x14ac:dyDescent="0.2">
      <c r="B1021" s="33"/>
      <c r="C1021" s="80">
        <v>0.17799999999999999</v>
      </c>
      <c r="D1021" s="80">
        <v>1925</v>
      </c>
      <c r="E1021" s="80">
        <v>149</v>
      </c>
      <c r="F1021" s="80">
        <v>1776</v>
      </c>
      <c r="G1021" s="80">
        <v>298</v>
      </c>
      <c r="H1021" s="80">
        <v>2074</v>
      </c>
      <c r="I1021" s="80">
        <v>0.14368400000000001</v>
      </c>
      <c r="J1021" s="80">
        <v>0.14361399999999999</v>
      </c>
      <c r="L1021" s="83">
        <v>0.99019999999999997</v>
      </c>
      <c r="M1021" s="83">
        <v>1018.41</v>
      </c>
      <c r="N1021" s="85">
        <v>1.59293</v>
      </c>
      <c r="O1021" s="83">
        <v>1016.81</v>
      </c>
      <c r="P1021" s="85">
        <v>3.18587</v>
      </c>
      <c r="Q1021" s="83">
        <v>1020</v>
      </c>
      <c r="R1021" s="85">
        <v>3.1234000000000001E-3</v>
      </c>
      <c r="S1021" s="85">
        <v>2.1274700000000001E-2</v>
      </c>
    </row>
    <row r="1022" spans="2:19" x14ac:dyDescent="0.2">
      <c r="B1022" s="33"/>
      <c r="C1022" s="80">
        <v>0.1777</v>
      </c>
      <c r="D1022" s="80">
        <v>1926</v>
      </c>
      <c r="E1022" s="80">
        <v>149</v>
      </c>
      <c r="F1022" s="80">
        <v>1777</v>
      </c>
      <c r="G1022" s="80">
        <v>298</v>
      </c>
      <c r="H1022" s="80">
        <v>2075</v>
      </c>
      <c r="I1022" s="80">
        <v>0.14361399999999999</v>
      </c>
      <c r="J1022" s="80">
        <v>0.14361399999999999</v>
      </c>
      <c r="L1022" s="83">
        <v>0.99019999999999997</v>
      </c>
      <c r="M1022" s="83">
        <v>1019.4</v>
      </c>
      <c r="N1022" s="85">
        <v>1.60354</v>
      </c>
      <c r="O1022" s="83">
        <v>1017.79</v>
      </c>
      <c r="P1022" s="85">
        <v>3.20709</v>
      </c>
      <c r="Q1022" s="83">
        <v>1021</v>
      </c>
      <c r="R1022" s="85">
        <v>3.1411299999999998E-3</v>
      </c>
      <c r="S1022" s="85">
        <v>2.1274700000000001E-2</v>
      </c>
    </row>
    <row r="1023" spans="2:19" x14ac:dyDescent="0.2">
      <c r="B1023" s="33"/>
      <c r="C1023" s="80">
        <v>0.1774</v>
      </c>
      <c r="D1023" s="80">
        <v>1927</v>
      </c>
      <c r="E1023" s="80">
        <v>150</v>
      </c>
      <c r="F1023" s="80">
        <v>1777</v>
      </c>
      <c r="G1023" s="80">
        <v>300</v>
      </c>
      <c r="H1023" s="80">
        <v>2077</v>
      </c>
      <c r="I1023" s="80">
        <v>0.14443900000000001</v>
      </c>
      <c r="J1023" s="80">
        <v>0.14437</v>
      </c>
      <c r="L1023" s="83">
        <v>0.99019999999999997</v>
      </c>
      <c r="M1023" s="83">
        <v>1020.39</v>
      </c>
      <c r="N1023" s="85">
        <v>1.6142099999999999</v>
      </c>
      <c r="O1023" s="83">
        <v>1018.77</v>
      </c>
      <c r="P1023" s="85">
        <v>3.2284199999999998</v>
      </c>
      <c r="Q1023" s="83">
        <v>1022</v>
      </c>
      <c r="R1023" s="85">
        <v>3.15892E-3</v>
      </c>
      <c r="S1023" s="85">
        <v>2.1274700000000001E-2</v>
      </c>
    </row>
    <row r="1024" spans="2:19" x14ac:dyDescent="0.2">
      <c r="B1024" s="33"/>
      <c r="C1024" s="80">
        <v>0.1769</v>
      </c>
      <c r="D1024" s="80">
        <v>1928</v>
      </c>
      <c r="E1024" s="80">
        <v>150</v>
      </c>
      <c r="F1024" s="80">
        <v>1778</v>
      </c>
      <c r="G1024" s="80">
        <v>300</v>
      </c>
      <c r="H1024" s="80">
        <v>2078</v>
      </c>
      <c r="I1024" s="80">
        <v>0.14437</v>
      </c>
      <c r="J1024" s="80">
        <v>0.14437</v>
      </c>
      <c r="L1024" s="83">
        <v>0.99019999999999997</v>
      </c>
      <c r="M1024" s="83">
        <v>1021.38</v>
      </c>
      <c r="N1024" s="85">
        <v>1.62493</v>
      </c>
      <c r="O1024" s="83">
        <v>1019.75</v>
      </c>
      <c r="P1024" s="85">
        <v>3.24986</v>
      </c>
      <c r="Q1024" s="83">
        <v>1023</v>
      </c>
      <c r="R1024" s="85">
        <v>3.1768E-3</v>
      </c>
      <c r="S1024" s="85">
        <v>2.1274700000000001E-2</v>
      </c>
    </row>
    <row r="1025" spans="2:19" x14ac:dyDescent="0.2">
      <c r="B1025" s="33"/>
      <c r="C1025" s="80">
        <v>0.1767</v>
      </c>
      <c r="D1025" s="80">
        <v>1928</v>
      </c>
      <c r="E1025" s="80">
        <v>151</v>
      </c>
      <c r="F1025" s="80">
        <v>1777</v>
      </c>
      <c r="G1025" s="80">
        <v>302</v>
      </c>
      <c r="H1025" s="80">
        <v>2079</v>
      </c>
      <c r="I1025" s="80">
        <v>0.145262</v>
      </c>
      <c r="J1025" s="80">
        <v>0.14505299999999999</v>
      </c>
      <c r="L1025" s="83">
        <v>0.99019999999999997</v>
      </c>
      <c r="M1025" s="83">
        <v>1022.36</v>
      </c>
      <c r="N1025" s="85">
        <v>1.63571</v>
      </c>
      <c r="O1025" s="83">
        <v>1020.73</v>
      </c>
      <c r="P1025" s="85">
        <v>3.27142</v>
      </c>
      <c r="Q1025" s="83">
        <v>1024</v>
      </c>
      <c r="R1025" s="85">
        <v>3.1947400000000002E-3</v>
      </c>
      <c r="S1025" s="85">
        <v>2.1274700000000001E-2</v>
      </c>
    </row>
    <row r="1026" spans="2:19" x14ac:dyDescent="0.2">
      <c r="B1026" s="33"/>
      <c r="C1026" s="80">
        <v>0.17580000000000001</v>
      </c>
      <c r="D1026" s="80">
        <v>1929</v>
      </c>
      <c r="E1026" s="80">
        <v>151</v>
      </c>
      <c r="F1026" s="80">
        <v>1778</v>
      </c>
      <c r="G1026" s="80">
        <v>302</v>
      </c>
      <c r="H1026" s="80">
        <v>2080</v>
      </c>
      <c r="I1026" s="80">
        <v>0.14519199999999999</v>
      </c>
      <c r="J1026" s="80">
        <v>0.14505299999999999</v>
      </c>
      <c r="L1026" s="83">
        <v>0.99009999999999998</v>
      </c>
      <c r="M1026" s="83">
        <v>1023.35</v>
      </c>
      <c r="N1026" s="85">
        <v>1.6465399999999999</v>
      </c>
      <c r="O1026" s="83">
        <v>1021.71</v>
      </c>
      <c r="P1026" s="85">
        <v>3.2930899999999999</v>
      </c>
      <c r="Q1026" s="83">
        <v>1025</v>
      </c>
      <c r="R1026" s="85">
        <v>3.2127700000000002E-3</v>
      </c>
      <c r="S1026" s="85">
        <v>2.1838799999999998E-2</v>
      </c>
    </row>
    <row r="1027" spans="2:19" x14ac:dyDescent="0.2">
      <c r="B1027" s="33"/>
      <c r="C1027" s="80">
        <v>0.17510000000000001</v>
      </c>
      <c r="D1027" s="80">
        <v>1930</v>
      </c>
      <c r="E1027" s="80">
        <v>151</v>
      </c>
      <c r="F1027" s="80">
        <v>1779</v>
      </c>
      <c r="G1027" s="80">
        <v>302</v>
      </c>
      <c r="H1027" s="80">
        <v>2081</v>
      </c>
      <c r="I1027" s="80">
        <v>0.145123</v>
      </c>
      <c r="J1027" s="80">
        <v>0.14505299999999999</v>
      </c>
      <c r="L1027" s="83">
        <v>0.99009999999999998</v>
      </c>
      <c r="M1027" s="83">
        <v>1024.3399999999999</v>
      </c>
      <c r="N1027" s="85">
        <v>1.65743</v>
      </c>
      <c r="O1027" s="83">
        <v>1022.69</v>
      </c>
      <c r="P1027" s="85">
        <v>3.31487</v>
      </c>
      <c r="Q1027" s="83">
        <v>1026</v>
      </c>
      <c r="R1027" s="85">
        <v>3.2308699999999998E-3</v>
      </c>
      <c r="S1027" s="85">
        <v>2.1838799999999998E-2</v>
      </c>
    </row>
    <row r="1028" spans="2:19" x14ac:dyDescent="0.2">
      <c r="B1028" s="33"/>
      <c r="C1028" s="80">
        <v>0.1734</v>
      </c>
      <c r="D1028" s="80">
        <v>1931</v>
      </c>
      <c r="E1028" s="80">
        <v>151</v>
      </c>
      <c r="F1028" s="80">
        <v>1780</v>
      </c>
      <c r="G1028" s="80">
        <v>302</v>
      </c>
      <c r="H1028" s="80">
        <v>2082</v>
      </c>
      <c r="I1028" s="80">
        <v>0.14505299999999999</v>
      </c>
      <c r="J1028" s="80">
        <v>0.14505299999999999</v>
      </c>
      <c r="L1028" s="83">
        <v>0.99009999999999998</v>
      </c>
      <c r="M1028" s="83">
        <v>1025.33</v>
      </c>
      <c r="N1028" s="85">
        <v>1.66838</v>
      </c>
      <c r="O1028" s="83">
        <v>1023.66</v>
      </c>
      <c r="P1028" s="85">
        <v>3.3367599999999999</v>
      </c>
      <c r="Q1028" s="83">
        <v>1027</v>
      </c>
      <c r="R1028" s="85">
        <v>3.2490399999999999E-3</v>
      </c>
      <c r="S1028" s="85">
        <v>2.1838799999999998E-2</v>
      </c>
    </row>
    <row r="1029" spans="2:19" x14ac:dyDescent="0.2">
      <c r="B1029" s="33"/>
      <c r="C1029" s="80">
        <v>0.17330000000000001</v>
      </c>
      <c r="D1029" s="80">
        <v>1931</v>
      </c>
      <c r="E1029" s="80">
        <v>152</v>
      </c>
      <c r="F1029" s="80">
        <v>1779</v>
      </c>
      <c r="G1029" s="80">
        <v>304</v>
      </c>
      <c r="H1029" s="80">
        <v>2083</v>
      </c>
      <c r="I1029" s="80">
        <v>0.14594299999999999</v>
      </c>
      <c r="J1029" s="80">
        <v>0.14594299999999999</v>
      </c>
      <c r="L1029" s="83">
        <v>0.99009999999999998</v>
      </c>
      <c r="M1029" s="83">
        <v>1026.32</v>
      </c>
      <c r="N1029" s="85">
        <v>1.6793899999999999</v>
      </c>
      <c r="O1029" s="83">
        <v>1024.6400000000001</v>
      </c>
      <c r="P1029" s="85">
        <v>3.3587699999999998</v>
      </c>
      <c r="Q1029" s="83">
        <v>1028</v>
      </c>
      <c r="R1029" s="85">
        <v>3.26729E-3</v>
      </c>
      <c r="S1029" s="85">
        <v>2.1838799999999998E-2</v>
      </c>
    </row>
    <row r="1030" spans="2:19" x14ac:dyDescent="0.2">
      <c r="B1030" s="33"/>
      <c r="C1030" s="80">
        <v>0.1731</v>
      </c>
      <c r="D1030" s="80">
        <v>1931</v>
      </c>
      <c r="E1030" s="80">
        <v>153</v>
      </c>
      <c r="F1030" s="80">
        <v>1778</v>
      </c>
      <c r="G1030" s="80">
        <v>306</v>
      </c>
      <c r="H1030" s="80">
        <v>2084</v>
      </c>
      <c r="I1030" s="80">
        <v>0.14683299999999999</v>
      </c>
      <c r="J1030" s="80">
        <v>0.14655199999999999</v>
      </c>
      <c r="L1030" s="83">
        <v>0.99</v>
      </c>
      <c r="M1030" s="83">
        <v>1027.31</v>
      </c>
      <c r="N1030" s="85">
        <v>1.69045</v>
      </c>
      <c r="O1030" s="83">
        <v>1025.6199999999999</v>
      </c>
      <c r="P1030" s="85">
        <v>3.3809</v>
      </c>
      <c r="Q1030" s="83">
        <v>1029</v>
      </c>
      <c r="R1030" s="85">
        <v>3.2856199999999999E-3</v>
      </c>
      <c r="S1030" s="85">
        <v>2.2125300000000001E-2</v>
      </c>
    </row>
    <row r="1031" spans="2:19" x14ac:dyDescent="0.2">
      <c r="B1031" s="33"/>
      <c r="C1031" s="80">
        <v>0.1726</v>
      </c>
      <c r="D1031" s="80">
        <v>1932</v>
      </c>
      <c r="E1031" s="80">
        <v>153</v>
      </c>
      <c r="F1031" s="80">
        <v>1779</v>
      </c>
      <c r="G1031" s="80">
        <v>306</v>
      </c>
      <c r="H1031" s="80">
        <v>2085</v>
      </c>
      <c r="I1031" s="80">
        <v>0.146763</v>
      </c>
      <c r="J1031" s="80">
        <v>0.14655199999999999</v>
      </c>
      <c r="L1031" s="83">
        <v>0.98980000000000001</v>
      </c>
      <c r="M1031" s="83">
        <v>1028.3</v>
      </c>
      <c r="N1031" s="85">
        <v>1.70157</v>
      </c>
      <c r="O1031" s="83">
        <v>1026.5999999999999</v>
      </c>
      <c r="P1031" s="85">
        <v>3.4031400000000001</v>
      </c>
      <c r="Q1031" s="83">
        <v>1030</v>
      </c>
      <c r="R1031" s="85">
        <v>3.30402E-3</v>
      </c>
      <c r="S1031" s="85">
        <v>2.23567E-2</v>
      </c>
    </row>
    <row r="1032" spans="2:19" x14ac:dyDescent="0.2">
      <c r="B1032" s="33"/>
      <c r="C1032" s="80">
        <v>0.17199999999999999</v>
      </c>
      <c r="D1032" s="80">
        <v>1933</v>
      </c>
      <c r="E1032" s="80">
        <v>153</v>
      </c>
      <c r="F1032" s="80">
        <v>1780</v>
      </c>
      <c r="G1032" s="80">
        <v>306</v>
      </c>
      <c r="H1032" s="80">
        <v>2086</v>
      </c>
      <c r="I1032" s="80">
        <v>0.14669199999999999</v>
      </c>
      <c r="J1032" s="80">
        <v>0.14655199999999999</v>
      </c>
      <c r="L1032" s="83">
        <v>0.98980000000000001</v>
      </c>
      <c r="M1032" s="83">
        <v>1029.29</v>
      </c>
      <c r="N1032" s="85">
        <v>1.71275</v>
      </c>
      <c r="O1032" s="83">
        <v>1027.57</v>
      </c>
      <c r="P1032" s="85">
        <v>3.4255</v>
      </c>
      <c r="Q1032" s="83">
        <v>1031</v>
      </c>
      <c r="R1032" s="85">
        <v>3.3224999999999999E-3</v>
      </c>
      <c r="S1032" s="85">
        <v>2.23567E-2</v>
      </c>
    </row>
    <row r="1033" spans="2:19" x14ac:dyDescent="0.2">
      <c r="B1033" s="33"/>
      <c r="C1033" s="80">
        <v>0.1719</v>
      </c>
      <c r="D1033" s="80">
        <v>1934</v>
      </c>
      <c r="E1033" s="80">
        <v>153</v>
      </c>
      <c r="F1033" s="80">
        <v>1781</v>
      </c>
      <c r="G1033" s="80">
        <v>306</v>
      </c>
      <c r="H1033" s="80">
        <v>2087</v>
      </c>
      <c r="I1033" s="80">
        <v>0.146622</v>
      </c>
      <c r="J1033" s="80">
        <v>0.14655199999999999</v>
      </c>
      <c r="L1033" s="83">
        <v>0.98980000000000001</v>
      </c>
      <c r="M1033" s="83">
        <v>1030.28</v>
      </c>
      <c r="N1033" s="85">
        <v>1.7239800000000001</v>
      </c>
      <c r="O1033" s="83">
        <v>1028.55</v>
      </c>
      <c r="P1033" s="85">
        <v>3.4479700000000002</v>
      </c>
      <c r="Q1033" s="83">
        <v>1032</v>
      </c>
      <c r="R1033" s="85">
        <v>3.3410599999999999E-3</v>
      </c>
      <c r="S1033" s="85">
        <v>2.23567E-2</v>
      </c>
    </row>
    <row r="1034" spans="2:19" x14ac:dyDescent="0.2">
      <c r="B1034" s="33"/>
      <c r="C1034" s="80">
        <v>0.1716</v>
      </c>
      <c r="D1034" s="80">
        <v>1935</v>
      </c>
      <c r="E1034" s="80">
        <v>153</v>
      </c>
      <c r="F1034" s="80">
        <v>1782</v>
      </c>
      <c r="G1034" s="80">
        <v>306</v>
      </c>
      <c r="H1034" s="80">
        <v>2088</v>
      </c>
      <c r="I1034" s="80">
        <v>0.14655199999999999</v>
      </c>
      <c r="J1034" s="80">
        <v>0.14655199999999999</v>
      </c>
      <c r="L1034" s="83">
        <v>0.98970000000000002</v>
      </c>
      <c r="M1034" s="83">
        <v>1031.26</v>
      </c>
      <c r="N1034" s="85">
        <v>1.7352799999999999</v>
      </c>
      <c r="O1034" s="83">
        <v>1029.53</v>
      </c>
      <c r="P1034" s="85">
        <v>3.4705599999999999</v>
      </c>
      <c r="Q1034" s="83">
        <v>1033</v>
      </c>
      <c r="R1034" s="85">
        <v>3.3596899999999998E-3</v>
      </c>
      <c r="S1034" s="85">
        <v>2.28252E-2</v>
      </c>
    </row>
    <row r="1035" spans="2:19" x14ac:dyDescent="0.2">
      <c r="B1035" s="33"/>
      <c r="C1035" s="80">
        <v>0.17150000000000001</v>
      </c>
      <c r="D1035" s="80">
        <v>1935</v>
      </c>
      <c r="E1035" s="80">
        <v>154</v>
      </c>
      <c r="F1035" s="80">
        <v>1781</v>
      </c>
      <c r="G1035" s="80">
        <v>308</v>
      </c>
      <c r="H1035" s="80">
        <v>2089</v>
      </c>
      <c r="I1035" s="80">
        <v>0.14743899999999999</v>
      </c>
      <c r="J1035" s="80">
        <v>0.14743899999999999</v>
      </c>
      <c r="L1035" s="83">
        <v>0.98970000000000002</v>
      </c>
      <c r="M1035" s="83">
        <v>1032.25</v>
      </c>
      <c r="N1035" s="85">
        <v>1.7466299999999999</v>
      </c>
      <c r="O1035" s="83">
        <v>1030.51</v>
      </c>
      <c r="P1035" s="85">
        <v>3.4932699999999999</v>
      </c>
      <c r="Q1035" s="83">
        <v>1034</v>
      </c>
      <c r="R1035" s="85">
        <v>3.3784000000000002E-3</v>
      </c>
      <c r="S1035" s="85">
        <v>2.28252E-2</v>
      </c>
    </row>
    <row r="1036" spans="2:19" x14ac:dyDescent="0.2">
      <c r="B1036" s="33"/>
      <c r="C1036" s="80">
        <v>0.17019999999999999</v>
      </c>
      <c r="D1036" s="80">
        <v>1935</v>
      </c>
      <c r="E1036" s="80">
        <v>155</v>
      </c>
      <c r="F1036" s="80">
        <v>1780</v>
      </c>
      <c r="G1036" s="80">
        <v>310</v>
      </c>
      <c r="H1036" s="80">
        <v>2090</v>
      </c>
      <c r="I1036" s="80">
        <v>0.14832500000000001</v>
      </c>
      <c r="J1036" s="80">
        <v>0.14832500000000001</v>
      </c>
      <c r="L1036" s="83">
        <v>0.98970000000000002</v>
      </c>
      <c r="M1036" s="83">
        <v>1033.24</v>
      </c>
      <c r="N1036" s="85">
        <v>1.7580499999999999</v>
      </c>
      <c r="O1036" s="83">
        <v>1031.48</v>
      </c>
      <c r="P1036" s="85">
        <v>3.5160900000000002</v>
      </c>
      <c r="Q1036" s="83">
        <v>1035</v>
      </c>
      <c r="R1036" s="85">
        <v>3.39719E-3</v>
      </c>
      <c r="S1036" s="85">
        <v>2.28252E-2</v>
      </c>
    </row>
    <row r="1037" spans="2:19" x14ac:dyDescent="0.2">
      <c r="B1037" s="33"/>
      <c r="C1037" s="80">
        <v>0.1691</v>
      </c>
      <c r="D1037" s="80">
        <v>1935</v>
      </c>
      <c r="E1037" s="80">
        <v>156</v>
      </c>
      <c r="F1037" s="80">
        <v>1779</v>
      </c>
      <c r="G1037" s="80">
        <v>312</v>
      </c>
      <c r="H1037" s="80">
        <v>2091</v>
      </c>
      <c r="I1037" s="80">
        <v>0.14921100000000001</v>
      </c>
      <c r="J1037" s="80">
        <v>0.14871300000000001</v>
      </c>
      <c r="L1037" s="83">
        <v>0.98970000000000002</v>
      </c>
      <c r="M1037" s="83">
        <v>1034.23</v>
      </c>
      <c r="N1037" s="85">
        <v>1.76952</v>
      </c>
      <c r="O1037" s="83">
        <v>1032.46</v>
      </c>
      <c r="P1037" s="85">
        <v>3.53904</v>
      </c>
      <c r="Q1037" s="83">
        <v>1036</v>
      </c>
      <c r="R1037" s="85">
        <v>3.4160599999999998E-3</v>
      </c>
      <c r="S1037" s="85">
        <v>2.28252E-2</v>
      </c>
    </row>
    <row r="1038" spans="2:19" x14ac:dyDescent="0.2">
      <c r="B1038" s="33"/>
      <c r="C1038" s="80">
        <v>0.16900000000000001</v>
      </c>
      <c r="D1038" s="80">
        <v>1936</v>
      </c>
      <c r="E1038" s="80">
        <v>156</v>
      </c>
      <c r="F1038" s="80">
        <v>1780</v>
      </c>
      <c r="G1038" s="80">
        <v>312</v>
      </c>
      <c r="H1038" s="80">
        <v>2092</v>
      </c>
      <c r="I1038" s="80">
        <v>0.14913999999999999</v>
      </c>
      <c r="J1038" s="80">
        <v>0.14871300000000001</v>
      </c>
      <c r="L1038" s="83">
        <v>0.98970000000000002</v>
      </c>
      <c r="M1038" s="83">
        <v>1035.22</v>
      </c>
      <c r="N1038" s="85">
        <v>1.78105</v>
      </c>
      <c r="O1038" s="83">
        <v>1033.44</v>
      </c>
      <c r="P1038" s="85">
        <v>3.5621</v>
      </c>
      <c r="Q1038" s="83">
        <v>1037</v>
      </c>
      <c r="R1038" s="85">
        <v>3.4350000000000001E-3</v>
      </c>
      <c r="S1038" s="85">
        <v>2.28252E-2</v>
      </c>
    </row>
    <row r="1039" spans="2:19" x14ac:dyDescent="0.2">
      <c r="B1039" s="33"/>
      <c r="C1039" s="80">
        <v>0.16839999999999999</v>
      </c>
      <c r="D1039" s="80">
        <v>1937</v>
      </c>
      <c r="E1039" s="80">
        <v>156</v>
      </c>
      <c r="F1039" s="80">
        <v>1781</v>
      </c>
      <c r="G1039" s="80">
        <v>312</v>
      </c>
      <c r="H1039" s="80">
        <v>2093</v>
      </c>
      <c r="I1039" s="80">
        <v>0.14906800000000001</v>
      </c>
      <c r="J1039" s="80">
        <v>0.14871300000000001</v>
      </c>
      <c r="L1039" s="83">
        <v>0.98960000000000004</v>
      </c>
      <c r="M1039" s="83">
        <v>1036.21</v>
      </c>
      <c r="N1039" s="85">
        <v>1.79264</v>
      </c>
      <c r="O1039" s="83">
        <v>1034.4100000000001</v>
      </c>
      <c r="P1039" s="85">
        <v>3.58528</v>
      </c>
      <c r="Q1039" s="83">
        <v>1038</v>
      </c>
      <c r="R1039" s="85">
        <v>3.4540299999999999E-3</v>
      </c>
      <c r="S1039" s="85">
        <v>2.31817E-2</v>
      </c>
    </row>
    <row r="1040" spans="2:19" x14ac:dyDescent="0.2">
      <c r="B1040" s="33"/>
      <c r="C1040" s="80">
        <v>0.16800000000000001</v>
      </c>
      <c r="D1040" s="80">
        <v>1938</v>
      </c>
      <c r="E1040" s="80">
        <v>156</v>
      </c>
      <c r="F1040" s="80">
        <v>1782</v>
      </c>
      <c r="G1040" s="80">
        <v>312</v>
      </c>
      <c r="H1040" s="80">
        <v>2094</v>
      </c>
      <c r="I1040" s="80">
        <v>0.14899699999999999</v>
      </c>
      <c r="J1040" s="80">
        <v>0.14871300000000001</v>
      </c>
      <c r="L1040" s="83">
        <v>0.98950000000000005</v>
      </c>
      <c r="M1040" s="83">
        <v>1037.2</v>
      </c>
      <c r="N1040" s="85">
        <v>1.8042899999999999</v>
      </c>
      <c r="O1040" s="83">
        <v>1035.3900000000001</v>
      </c>
      <c r="P1040" s="85">
        <v>3.6085799999999999</v>
      </c>
      <c r="Q1040" s="83">
        <v>1039</v>
      </c>
      <c r="R1040" s="85">
        <v>3.4731300000000001E-3</v>
      </c>
      <c r="S1040" s="85">
        <v>2.3421899999999999E-2</v>
      </c>
    </row>
    <row r="1041" spans="2:19" x14ac:dyDescent="0.2">
      <c r="B1041" s="33"/>
      <c r="C1041" s="80">
        <v>0.16750000000000001</v>
      </c>
      <c r="D1041" s="80">
        <v>1939</v>
      </c>
      <c r="E1041" s="80">
        <v>156</v>
      </c>
      <c r="F1041" s="80">
        <v>1783</v>
      </c>
      <c r="G1041" s="80">
        <v>312</v>
      </c>
      <c r="H1041" s="80">
        <v>2095</v>
      </c>
      <c r="I1041" s="80">
        <v>0.148926</v>
      </c>
      <c r="J1041" s="80">
        <v>0.14871300000000001</v>
      </c>
      <c r="L1041" s="83">
        <v>0.98950000000000005</v>
      </c>
      <c r="M1041" s="83">
        <v>1038.18</v>
      </c>
      <c r="N1041" s="85">
        <v>1.8160000000000001</v>
      </c>
      <c r="O1041" s="83">
        <v>1036.3699999999999</v>
      </c>
      <c r="P1041" s="85">
        <v>3.6320000000000001</v>
      </c>
      <c r="Q1041" s="83">
        <v>1040</v>
      </c>
      <c r="R1041" s="85">
        <v>3.4923100000000002E-3</v>
      </c>
      <c r="S1041" s="85">
        <v>2.3421899999999999E-2</v>
      </c>
    </row>
    <row r="1042" spans="2:19" x14ac:dyDescent="0.2">
      <c r="B1042" s="33"/>
      <c r="C1042" s="80">
        <v>0.1673</v>
      </c>
      <c r="D1042" s="80">
        <v>1941</v>
      </c>
      <c r="E1042" s="80">
        <v>156</v>
      </c>
      <c r="F1042" s="80">
        <v>1785</v>
      </c>
      <c r="G1042" s="80">
        <v>312</v>
      </c>
      <c r="H1042" s="80">
        <v>2097</v>
      </c>
      <c r="I1042" s="80">
        <v>0.148784</v>
      </c>
      <c r="J1042" s="80">
        <v>0.14871300000000001</v>
      </c>
      <c r="L1042" s="83">
        <v>0.98950000000000005</v>
      </c>
      <c r="M1042" s="83">
        <v>1039.17</v>
      </c>
      <c r="N1042" s="85">
        <v>1.8277699999999999</v>
      </c>
      <c r="O1042" s="83">
        <v>1037.3399999999999</v>
      </c>
      <c r="P1042" s="85">
        <v>3.6555499999999999</v>
      </c>
      <c r="Q1042" s="83">
        <v>1041</v>
      </c>
      <c r="R1042" s="85">
        <v>3.5115699999999999E-3</v>
      </c>
      <c r="S1042" s="85">
        <v>2.3421899999999999E-2</v>
      </c>
    </row>
    <row r="1043" spans="2:19" x14ac:dyDescent="0.2">
      <c r="B1043" s="33"/>
      <c r="C1043" s="80">
        <v>0.16689999999999999</v>
      </c>
      <c r="D1043" s="80">
        <v>1942</v>
      </c>
      <c r="E1043" s="80">
        <v>156</v>
      </c>
      <c r="F1043" s="80">
        <v>1786</v>
      </c>
      <c r="G1043" s="80">
        <v>312</v>
      </c>
      <c r="H1043" s="80">
        <v>2098</v>
      </c>
      <c r="I1043" s="80">
        <v>0.14871300000000001</v>
      </c>
      <c r="J1043" s="80">
        <v>0.14871300000000001</v>
      </c>
      <c r="L1043" s="83">
        <v>0.98939999999999995</v>
      </c>
      <c r="M1043" s="83">
        <v>1040.1600000000001</v>
      </c>
      <c r="N1043" s="85">
        <v>1.83961</v>
      </c>
      <c r="O1043" s="83">
        <v>1038.32</v>
      </c>
      <c r="P1043" s="85">
        <v>3.6792099999999999</v>
      </c>
      <c r="Q1043" s="83">
        <v>1042</v>
      </c>
      <c r="R1043" s="85">
        <v>3.53091E-3</v>
      </c>
      <c r="S1043" s="85">
        <v>2.36641E-2</v>
      </c>
    </row>
    <row r="1044" spans="2:19" x14ac:dyDescent="0.2">
      <c r="B1044" s="33"/>
      <c r="C1044" s="80">
        <v>0.1666</v>
      </c>
      <c r="D1044" s="80">
        <v>1942</v>
      </c>
      <c r="E1044" s="80">
        <v>157</v>
      </c>
      <c r="F1044" s="80">
        <v>1785</v>
      </c>
      <c r="G1044" s="80">
        <v>314</v>
      </c>
      <c r="H1044" s="80">
        <v>2099</v>
      </c>
      <c r="I1044" s="80">
        <v>0.14959500000000001</v>
      </c>
      <c r="J1044" s="80">
        <v>0.14959500000000001</v>
      </c>
      <c r="L1044" s="83">
        <v>0.98929999999999996</v>
      </c>
      <c r="M1044" s="83">
        <v>1041.1500000000001</v>
      </c>
      <c r="N1044" s="85">
        <v>1.8514999999999999</v>
      </c>
      <c r="O1044" s="83">
        <v>1039.3</v>
      </c>
      <c r="P1044" s="85">
        <v>3.7029999999999998</v>
      </c>
      <c r="Q1044" s="83">
        <v>1043</v>
      </c>
      <c r="R1044" s="85">
        <v>3.55033E-3</v>
      </c>
      <c r="S1044" s="85">
        <v>2.3847E-2</v>
      </c>
    </row>
    <row r="1045" spans="2:19" x14ac:dyDescent="0.2">
      <c r="B1045" s="33"/>
      <c r="C1045" s="80">
        <v>0.16619999999999999</v>
      </c>
      <c r="D1045" s="80">
        <v>1942</v>
      </c>
      <c r="E1045" s="80">
        <v>158</v>
      </c>
      <c r="F1045" s="80">
        <v>1784</v>
      </c>
      <c r="G1045" s="80">
        <v>316</v>
      </c>
      <c r="H1045" s="80">
        <v>2100</v>
      </c>
      <c r="I1045" s="80">
        <v>0.150476</v>
      </c>
      <c r="J1045" s="80">
        <v>0.15004700000000001</v>
      </c>
      <c r="L1045" s="83">
        <v>0.98929999999999996</v>
      </c>
      <c r="M1045" s="83">
        <v>1042.1400000000001</v>
      </c>
      <c r="N1045" s="85">
        <v>1.8634500000000001</v>
      </c>
      <c r="O1045" s="83">
        <v>1040.27</v>
      </c>
      <c r="P1045" s="85">
        <v>3.7269000000000001</v>
      </c>
      <c r="Q1045" s="83">
        <v>1044</v>
      </c>
      <c r="R1045" s="85">
        <v>3.56983E-3</v>
      </c>
      <c r="S1045" s="85">
        <v>2.3847E-2</v>
      </c>
    </row>
    <row r="1046" spans="2:19" x14ac:dyDescent="0.2">
      <c r="B1046" s="33"/>
      <c r="C1046" s="80">
        <v>0.1661</v>
      </c>
      <c r="D1046" s="80">
        <v>1943</v>
      </c>
      <c r="E1046" s="80">
        <v>158</v>
      </c>
      <c r="F1046" s="80">
        <v>1785</v>
      </c>
      <c r="G1046" s="80">
        <v>316</v>
      </c>
      <c r="H1046" s="80">
        <v>2101</v>
      </c>
      <c r="I1046" s="80">
        <v>0.15040500000000001</v>
      </c>
      <c r="J1046" s="80">
        <v>0.15004700000000001</v>
      </c>
      <c r="L1046" s="83">
        <v>0.98919999999999997</v>
      </c>
      <c r="M1046" s="83">
        <v>1043.1199999999999</v>
      </c>
      <c r="N1046" s="85">
        <v>1.87547</v>
      </c>
      <c r="O1046" s="83">
        <v>1041.25</v>
      </c>
      <c r="P1046" s="85">
        <v>3.7509399999999999</v>
      </c>
      <c r="Q1046" s="83">
        <v>1045</v>
      </c>
      <c r="R1046" s="85">
        <v>3.5894099999999999E-3</v>
      </c>
      <c r="S1046" s="85">
        <v>2.40311E-2</v>
      </c>
    </row>
    <row r="1047" spans="2:19" x14ac:dyDescent="0.2">
      <c r="B1047" s="33"/>
      <c r="C1047" s="80">
        <v>0.1656</v>
      </c>
      <c r="D1047" s="80">
        <v>1944</v>
      </c>
      <c r="E1047" s="80">
        <v>158</v>
      </c>
      <c r="F1047" s="80">
        <v>1786</v>
      </c>
      <c r="G1047" s="80">
        <v>316</v>
      </c>
      <c r="H1047" s="80">
        <v>2102</v>
      </c>
      <c r="I1047" s="80">
        <v>0.15033299999999999</v>
      </c>
      <c r="J1047" s="80">
        <v>0.15004700000000001</v>
      </c>
      <c r="L1047" s="83">
        <v>0.98909999999999998</v>
      </c>
      <c r="M1047" s="83">
        <v>1044.1099999999999</v>
      </c>
      <c r="N1047" s="85">
        <v>1.8875500000000001</v>
      </c>
      <c r="O1047" s="83">
        <v>1042.22</v>
      </c>
      <c r="P1047" s="85">
        <v>3.7750900000000001</v>
      </c>
      <c r="Q1047" s="83">
        <v>1046</v>
      </c>
      <c r="R1047" s="85">
        <v>3.6090699999999998E-3</v>
      </c>
      <c r="S1047" s="85">
        <v>2.4154499999999999E-2</v>
      </c>
    </row>
    <row r="1048" spans="2:19" x14ac:dyDescent="0.2">
      <c r="B1048" s="33"/>
      <c r="C1048" s="80">
        <v>0.16470000000000001</v>
      </c>
      <c r="D1048" s="80">
        <v>1945</v>
      </c>
      <c r="E1048" s="80">
        <v>158</v>
      </c>
      <c r="F1048" s="80">
        <v>1787</v>
      </c>
      <c r="G1048" s="80">
        <v>316</v>
      </c>
      <c r="H1048" s="80">
        <v>2103</v>
      </c>
      <c r="I1048" s="80">
        <v>0.15026200000000001</v>
      </c>
      <c r="J1048" s="80">
        <v>0.15004700000000001</v>
      </c>
      <c r="L1048" s="83">
        <v>0.98899999999999999</v>
      </c>
      <c r="M1048" s="83">
        <v>1045.0999999999999</v>
      </c>
      <c r="N1048" s="85">
        <v>1.89968</v>
      </c>
      <c r="O1048" s="83">
        <v>1043.2</v>
      </c>
      <c r="P1048" s="85">
        <v>3.7993700000000001</v>
      </c>
      <c r="Q1048" s="83">
        <v>1047</v>
      </c>
      <c r="R1048" s="85">
        <v>3.6288100000000001E-3</v>
      </c>
      <c r="S1048" s="85">
        <v>2.4340500000000001E-2</v>
      </c>
    </row>
    <row r="1049" spans="2:19" x14ac:dyDescent="0.2">
      <c r="B1049" s="33"/>
      <c r="C1049" s="80">
        <v>0.16439999999999999</v>
      </c>
      <c r="D1049" s="80">
        <v>1946</v>
      </c>
      <c r="E1049" s="80">
        <v>158</v>
      </c>
      <c r="F1049" s="80">
        <v>1788</v>
      </c>
      <c r="G1049" s="80">
        <v>316</v>
      </c>
      <c r="H1049" s="80">
        <v>2104</v>
      </c>
      <c r="I1049" s="80">
        <v>0.15018999999999999</v>
      </c>
      <c r="J1049" s="80">
        <v>0.15004700000000001</v>
      </c>
      <c r="L1049" s="83">
        <v>0.98899999999999999</v>
      </c>
      <c r="M1049" s="83">
        <v>1046.0899999999999</v>
      </c>
      <c r="N1049" s="85">
        <v>1.9118900000000001</v>
      </c>
      <c r="O1049" s="83">
        <v>1044.18</v>
      </c>
      <c r="P1049" s="85">
        <v>3.8237700000000001</v>
      </c>
      <c r="Q1049" s="83">
        <v>1048</v>
      </c>
      <c r="R1049" s="85">
        <v>3.6486399999999999E-3</v>
      </c>
      <c r="S1049" s="85">
        <v>2.4340500000000001E-2</v>
      </c>
    </row>
    <row r="1050" spans="2:19" x14ac:dyDescent="0.2">
      <c r="B1050" s="33"/>
      <c r="C1050" s="80">
        <v>0.16389999999999999</v>
      </c>
      <c r="D1050" s="80">
        <v>1947</v>
      </c>
      <c r="E1050" s="80">
        <v>158</v>
      </c>
      <c r="F1050" s="80">
        <v>1789</v>
      </c>
      <c r="G1050" s="80">
        <v>316</v>
      </c>
      <c r="H1050" s="80">
        <v>2105</v>
      </c>
      <c r="I1050" s="80">
        <v>0.150119</v>
      </c>
      <c r="J1050" s="80">
        <v>0.15004700000000001</v>
      </c>
      <c r="L1050" s="83">
        <v>0.9889</v>
      </c>
      <c r="M1050" s="83">
        <v>1047.08</v>
      </c>
      <c r="N1050" s="85">
        <v>1.92415</v>
      </c>
      <c r="O1050" s="83">
        <v>1045.1500000000001</v>
      </c>
      <c r="P1050" s="85">
        <v>3.8483000000000001</v>
      </c>
      <c r="Q1050" s="83">
        <v>1049</v>
      </c>
      <c r="R1050" s="85">
        <v>3.6685400000000001E-3</v>
      </c>
      <c r="S1050" s="85">
        <v>2.45276E-2</v>
      </c>
    </row>
    <row r="1051" spans="2:19" x14ac:dyDescent="0.2">
      <c r="B1051" s="33"/>
      <c r="C1051" s="80">
        <v>0.1638</v>
      </c>
      <c r="D1051" s="80">
        <v>1948</v>
      </c>
      <c r="E1051" s="80">
        <v>158</v>
      </c>
      <c r="F1051" s="80">
        <v>1790</v>
      </c>
      <c r="G1051" s="80">
        <v>316</v>
      </c>
      <c r="H1051" s="80">
        <v>2106</v>
      </c>
      <c r="I1051" s="80">
        <v>0.15004700000000001</v>
      </c>
      <c r="J1051" s="80">
        <v>0.15004700000000001</v>
      </c>
      <c r="L1051" s="83">
        <v>0.98880000000000001</v>
      </c>
      <c r="M1051" s="83">
        <v>1048.06</v>
      </c>
      <c r="N1051" s="85">
        <v>1.93648</v>
      </c>
      <c r="O1051" s="83">
        <v>1046.1300000000001</v>
      </c>
      <c r="P1051" s="85">
        <v>3.8729499999999999</v>
      </c>
      <c r="Q1051" s="83">
        <v>1050</v>
      </c>
      <c r="R1051" s="85">
        <v>3.6885300000000002E-3</v>
      </c>
      <c r="S1051" s="85">
        <v>2.4778999999999999E-2</v>
      </c>
    </row>
    <row r="1052" spans="2:19" x14ac:dyDescent="0.2">
      <c r="B1052" s="33"/>
      <c r="C1052" s="80">
        <v>0.16309999999999999</v>
      </c>
      <c r="D1052" s="80">
        <v>1948</v>
      </c>
      <c r="E1052" s="80">
        <v>160</v>
      </c>
      <c r="F1052" s="80">
        <v>1788</v>
      </c>
      <c r="G1052" s="80">
        <v>320</v>
      </c>
      <c r="H1052" s="80">
        <v>2108</v>
      </c>
      <c r="I1052" s="80">
        <v>0.15180299999999999</v>
      </c>
      <c r="J1052" s="80">
        <v>0.15165899999999999</v>
      </c>
      <c r="L1052" s="83">
        <v>0.98880000000000001</v>
      </c>
      <c r="M1052" s="83">
        <v>1049.05</v>
      </c>
      <c r="N1052" s="85">
        <v>1.9488700000000001</v>
      </c>
      <c r="O1052" s="83">
        <v>1047.0999999999999</v>
      </c>
      <c r="P1052" s="85">
        <v>3.8977300000000001</v>
      </c>
      <c r="Q1052" s="83">
        <v>1051</v>
      </c>
      <c r="R1052" s="85">
        <v>3.7085899999999999E-3</v>
      </c>
      <c r="S1052" s="85">
        <v>2.4778999999999999E-2</v>
      </c>
    </row>
    <row r="1053" spans="2:19" x14ac:dyDescent="0.2">
      <c r="B1053" s="33"/>
      <c r="C1053" s="80">
        <v>0.16270000000000001</v>
      </c>
      <c r="D1053" s="80">
        <v>1949</v>
      </c>
      <c r="E1053" s="80">
        <v>160</v>
      </c>
      <c r="F1053" s="80">
        <v>1789</v>
      </c>
      <c r="G1053" s="80">
        <v>320</v>
      </c>
      <c r="H1053" s="80">
        <v>2109</v>
      </c>
      <c r="I1053" s="80">
        <v>0.151731</v>
      </c>
      <c r="J1053" s="80">
        <v>0.15165899999999999</v>
      </c>
      <c r="L1053" s="83">
        <v>0.98880000000000001</v>
      </c>
      <c r="M1053" s="83">
        <v>1050.04</v>
      </c>
      <c r="N1053" s="85">
        <v>1.96132</v>
      </c>
      <c r="O1053" s="83">
        <v>1048.08</v>
      </c>
      <c r="P1053" s="85">
        <v>3.9226399999999999</v>
      </c>
      <c r="Q1053" s="83">
        <v>1052</v>
      </c>
      <c r="R1053" s="85">
        <v>3.7287399999999999E-3</v>
      </c>
      <c r="S1053" s="85">
        <v>2.4778999999999999E-2</v>
      </c>
    </row>
    <row r="1054" spans="2:19" x14ac:dyDescent="0.2">
      <c r="B1054" s="33"/>
      <c r="C1054" s="80">
        <v>0.16239999999999999</v>
      </c>
      <c r="D1054" s="80">
        <v>1950</v>
      </c>
      <c r="E1054" s="80">
        <v>160</v>
      </c>
      <c r="F1054" s="80">
        <v>1790</v>
      </c>
      <c r="G1054" s="80">
        <v>320</v>
      </c>
      <c r="H1054" s="80">
        <v>2110</v>
      </c>
      <c r="I1054" s="80">
        <v>0.15165899999999999</v>
      </c>
      <c r="J1054" s="80">
        <v>0.15165899999999999</v>
      </c>
      <c r="L1054" s="83">
        <v>0.98839999999999995</v>
      </c>
      <c r="M1054" s="83">
        <v>1051.03</v>
      </c>
      <c r="N1054" s="85">
        <v>1.97383</v>
      </c>
      <c r="O1054" s="83">
        <v>1049.05</v>
      </c>
      <c r="P1054" s="85">
        <v>3.94767</v>
      </c>
      <c r="Q1054" s="83">
        <v>1053</v>
      </c>
      <c r="R1054" s="85">
        <v>3.7489699999999999E-3</v>
      </c>
      <c r="S1054" s="85">
        <v>2.5032499999999999E-2</v>
      </c>
    </row>
    <row r="1055" spans="2:19" x14ac:dyDescent="0.2">
      <c r="B1055" s="33"/>
      <c r="C1055" s="80">
        <v>0.1618</v>
      </c>
      <c r="D1055" s="80">
        <v>1950</v>
      </c>
      <c r="E1055" s="80">
        <v>161</v>
      </c>
      <c r="F1055" s="80">
        <v>1789</v>
      </c>
      <c r="G1055" s="80">
        <v>322</v>
      </c>
      <c r="H1055" s="80">
        <v>2111</v>
      </c>
      <c r="I1055" s="80">
        <v>0.152534</v>
      </c>
      <c r="J1055" s="80">
        <v>0.15188699999999999</v>
      </c>
      <c r="L1055" s="83">
        <v>0.98829999999999996</v>
      </c>
      <c r="M1055" s="83">
        <v>1052.01</v>
      </c>
      <c r="N1055" s="85">
        <v>1.98641</v>
      </c>
      <c r="O1055" s="83">
        <v>1050.03</v>
      </c>
      <c r="P1055" s="85">
        <v>3.9728300000000001</v>
      </c>
      <c r="Q1055" s="83">
        <v>1054</v>
      </c>
      <c r="R1055" s="85">
        <v>3.7692899999999998E-3</v>
      </c>
      <c r="S1055" s="85">
        <v>2.5159999999999998E-2</v>
      </c>
    </row>
    <row r="1056" spans="2:19" x14ac:dyDescent="0.2">
      <c r="B1056" s="33"/>
      <c r="C1056" s="80">
        <v>0.16139999999999999</v>
      </c>
      <c r="D1056" s="80">
        <v>1952</v>
      </c>
      <c r="E1056" s="80">
        <v>161</v>
      </c>
      <c r="F1056" s="80">
        <v>1791</v>
      </c>
      <c r="G1056" s="80">
        <v>322</v>
      </c>
      <c r="H1056" s="80">
        <v>2113</v>
      </c>
      <c r="I1056" s="80">
        <v>0.15239</v>
      </c>
      <c r="J1056" s="80">
        <v>0.15188699999999999</v>
      </c>
      <c r="L1056" s="83">
        <v>0.98819999999999997</v>
      </c>
      <c r="M1056" s="83">
        <v>1053</v>
      </c>
      <c r="N1056" s="85">
        <v>1.9990600000000001</v>
      </c>
      <c r="O1056" s="83">
        <v>1051</v>
      </c>
      <c r="P1056" s="85">
        <v>3.9981200000000001</v>
      </c>
      <c r="Q1056" s="83">
        <v>1055</v>
      </c>
      <c r="R1056" s="85">
        <v>3.7896800000000001E-3</v>
      </c>
      <c r="S1056" s="85">
        <v>2.54167E-2</v>
      </c>
    </row>
    <row r="1057" spans="2:19" x14ac:dyDescent="0.2">
      <c r="B1057" s="33"/>
      <c r="C1057" s="80">
        <v>0.16070000000000001</v>
      </c>
      <c r="D1057" s="80">
        <v>1953</v>
      </c>
      <c r="E1057" s="80">
        <v>161</v>
      </c>
      <c r="F1057" s="80">
        <v>1792</v>
      </c>
      <c r="G1057" s="80">
        <v>322</v>
      </c>
      <c r="H1057" s="80">
        <v>2114</v>
      </c>
      <c r="I1057" s="80">
        <v>0.15231800000000001</v>
      </c>
      <c r="J1057" s="80">
        <v>0.15188699999999999</v>
      </c>
      <c r="L1057" s="83">
        <v>0.98819999999999997</v>
      </c>
      <c r="M1057" s="83">
        <v>1053.99</v>
      </c>
      <c r="N1057" s="85">
        <v>2.0117699999999998</v>
      </c>
      <c r="O1057" s="83">
        <v>1051.98</v>
      </c>
      <c r="P1057" s="85">
        <v>4.0235300000000001</v>
      </c>
      <c r="Q1057" s="83">
        <v>1056</v>
      </c>
      <c r="R1057" s="85">
        <v>3.8101599999999999E-3</v>
      </c>
      <c r="S1057" s="85">
        <v>2.54167E-2</v>
      </c>
    </row>
    <row r="1058" spans="2:19" x14ac:dyDescent="0.2">
      <c r="B1058" s="33"/>
      <c r="C1058" s="80">
        <v>0.1603</v>
      </c>
      <c r="D1058" s="80">
        <v>1954</v>
      </c>
      <c r="E1058" s="80">
        <v>161</v>
      </c>
      <c r="F1058" s="80">
        <v>1793</v>
      </c>
      <c r="G1058" s="80">
        <v>322</v>
      </c>
      <c r="H1058" s="80">
        <v>2115</v>
      </c>
      <c r="I1058" s="80">
        <v>0.15224599999999999</v>
      </c>
      <c r="J1058" s="80">
        <v>0.15188699999999999</v>
      </c>
      <c r="L1058" s="83">
        <v>0.98819999999999997</v>
      </c>
      <c r="M1058" s="83">
        <v>1054.98</v>
      </c>
      <c r="N1058" s="85">
        <v>2.02454</v>
      </c>
      <c r="O1058" s="83">
        <v>1052.95</v>
      </c>
      <c r="P1058" s="85">
        <v>4.04908</v>
      </c>
      <c r="Q1058" s="83">
        <v>1057</v>
      </c>
      <c r="R1058" s="85">
        <v>3.8307300000000001E-3</v>
      </c>
      <c r="S1058" s="85">
        <v>2.54167E-2</v>
      </c>
    </row>
    <row r="1059" spans="2:19" x14ac:dyDescent="0.2">
      <c r="B1059" s="33"/>
      <c r="C1059" s="80">
        <v>0.16009999999999999</v>
      </c>
      <c r="D1059" s="80">
        <v>1956</v>
      </c>
      <c r="E1059" s="80">
        <v>161</v>
      </c>
      <c r="F1059" s="80">
        <v>1795</v>
      </c>
      <c r="G1059" s="80">
        <v>322</v>
      </c>
      <c r="H1059" s="80">
        <v>2117</v>
      </c>
      <c r="I1059" s="80">
        <v>0.15210199999999999</v>
      </c>
      <c r="J1059" s="80">
        <v>0.15188699999999999</v>
      </c>
      <c r="L1059" s="83">
        <v>0.98809999999999998</v>
      </c>
      <c r="M1059" s="83">
        <v>1055.96</v>
      </c>
      <c r="N1059" s="85">
        <v>2.0373800000000002</v>
      </c>
      <c r="O1059" s="83">
        <v>1053.93</v>
      </c>
      <c r="P1059" s="85">
        <v>4.0747600000000004</v>
      </c>
      <c r="Q1059" s="83">
        <v>1058</v>
      </c>
      <c r="R1059" s="85">
        <v>3.8513800000000002E-3</v>
      </c>
      <c r="S1059" s="85">
        <v>2.5740499999999999E-2</v>
      </c>
    </row>
    <row r="1060" spans="2:19" x14ac:dyDescent="0.2">
      <c r="B1060" s="33"/>
      <c r="C1060" s="80">
        <v>0.1595</v>
      </c>
      <c r="D1060" s="80">
        <v>1957</v>
      </c>
      <c r="E1060" s="80">
        <v>161</v>
      </c>
      <c r="F1060" s="80">
        <v>1796</v>
      </c>
      <c r="G1060" s="80">
        <v>322</v>
      </c>
      <c r="H1060" s="80">
        <v>2118</v>
      </c>
      <c r="I1060" s="80">
        <v>0.15203</v>
      </c>
      <c r="J1060" s="80">
        <v>0.15188699999999999</v>
      </c>
      <c r="L1060" s="83">
        <v>0.98809999999999998</v>
      </c>
      <c r="M1060" s="83">
        <v>1056.95</v>
      </c>
      <c r="N1060" s="85">
        <v>2.0502799999999999</v>
      </c>
      <c r="O1060" s="83">
        <v>1054.9000000000001</v>
      </c>
      <c r="P1060" s="85">
        <v>4.1005599999999998</v>
      </c>
      <c r="Q1060" s="83">
        <v>1059</v>
      </c>
      <c r="R1060" s="85">
        <v>3.8721099999999998E-3</v>
      </c>
      <c r="S1060" s="85">
        <v>2.5740499999999999E-2</v>
      </c>
    </row>
    <row r="1061" spans="2:19" x14ac:dyDescent="0.2">
      <c r="B1061" s="33"/>
      <c r="C1061" s="80">
        <v>0.15939999999999999</v>
      </c>
      <c r="D1061" s="80">
        <v>1958</v>
      </c>
      <c r="E1061" s="80">
        <v>161</v>
      </c>
      <c r="F1061" s="80">
        <v>1797</v>
      </c>
      <c r="G1061" s="80">
        <v>322</v>
      </c>
      <c r="H1061" s="80">
        <v>2119</v>
      </c>
      <c r="I1061" s="80">
        <v>0.15195800000000001</v>
      </c>
      <c r="J1061" s="80">
        <v>0.15188699999999999</v>
      </c>
      <c r="L1061" s="83">
        <v>0.9879</v>
      </c>
      <c r="M1061" s="83">
        <v>1057.94</v>
      </c>
      <c r="N1061" s="85">
        <v>2.06325</v>
      </c>
      <c r="O1061" s="83">
        <v>1055.8699999999999</v>
      </c>
      <c r="P1061" s="85">
        <v>4.1265000000000001</v>
      </c>
      <c r="Q1061" s="83">
        <v>1060</v>
      </c>
      <c r="R1061" s="85">
        <v>3.8929199999999998E-3</v>
      </c>
      <c r="S1061" s="85">
        <v>2.6002000000000001E-2</v>
      </c>
    </row>
    <row r="1062" spans="2:19" x14ac:dyDescent="0.2">
      <c r="B1062" s="33"/>
      <c r="C1062" s="80">
        <v>0.15909999999999999</v>
      </c>
      <c r="D1062" s="80">
        <v>1959</v>
      </c>
      <c r="E1062" s="80">
        <v>161</v>
      </c>
      <c r="F1062" s="80">
        <v>1798</v>
      </c>
      <c r="G1062" s="80">
        <v>322</v>
      </c>
      <c r="H1062" s="80">
        <v>2120</v>
      </c>
      <c r="I1062" s="80">
        <v>0.15188699999999999</v>
      </c>
      <c r="J1062" s="80">
        <v>0.15188699999999999</v>
      </c>
      <c r="L1062" s="83">
        <v>0.9879</v>
      </c>
      <c r="M1062" s="83">
        <v>1058.92</v>
      </c>
      <c r="N1062" s="85">
        <v>2.0762800000000001</v>
      </c>
      <c r="O1062" s="83">
        <v>1056.8499999999999</v>
      </c>
      <c r="P1062" s="85">
        <v>4.1525699999999999</v>
      </c>
      <c r="Q1062" s="83">
        <v>1061</v>
      </c>
      <c r="R1062" s="85">
        <v>3.9138200000000001E-3</v>
      </c>
      <c r="S1062" s="85">
        <v>2.6002000000000001E-2</v>
      </c>
    </row>
    <row r="1063" spans="2:19" x14ac:dyDescent="0.2">
      <c r="B1063" s="33"/>
      <c r="C1063" s="80">
        <v>0.1588</v>
      </c>
      <c r="D1063" s="80">
        <v>1959</v>
      </c>
      <c r="E1063" s="80">
        <v>162</v>
      </c>
      <c r="F1063" s="80">
        <v>1797</v>
      </c>
      <c r="G1063" s="80">
        <v>324</v>
      </c>
      <c r="H1063" s="80">
        <v>2121</v>
      </c>
      <c r="I1063" s="80">
        <v>0.152758</v>
      </c>
      <c r="J1063" s="80">
        <v>0.152471</v>
      </c>
      <c r="L1063" s="83">
        <v>0.98770000000000002</v>
      </c>
      <c r="M1063" s="83">
        <v>1059.9100000000001</v>
      </c>
      <c r="N1063" s="85">
        <v>2.0893799999999998</v>
      </c>
      <c r="O1063" s="83">
        <v>1057.82</v>
      </c>
      <c r="P1063" s="85">
        <v>4.1787599999999996</v>
      </c>
      <c r="Q1063" s="83">
        <v>1062</v>
      </c>
      <c r="R1063" s="85">
        <v>3.9348100000000004E-3</v>
      </c>
      <c r="S1063" s="85">
        <v>2.6199500000000001E-2</v>
      </c>
    </row>
    <row r="1064" spans="2:19" x14ac:dyDescent="0.2">
      <c r="B1064" s="33"/>
      <c r="C1064" s="80">
        <v>0.1585</v>
      </c>
      <c r="D1064" s="80">
        <v>1960</v>
      </c>
      <c r="E1064" s="80">
        <v>162</v>
      </c>
      <c r="F1064" s="80">
        <v>1798</v>
      </c>
      <c r="G1064" s="80">
        <v>324</v>
      </c>
      <c r="H1064" s="80">
        <v>2122</v>
      </c>
      <c r="I1064" s="80">
        <v>0.15268599999999999</v>
      </c>
      <c r="J1064" s="80">
        <v>0.152471</v>
      </c>
      <c r="L1064" s="83">
        <v>0.98760000000000003</v>
      </c>
      <c r="M1064" s="83">
        <v>1060.9000000000001</v>
      </c>
      <c r="N1064" s="85">
        <v>2.1025499999999999</v>
      </c>
      <c r="O1064" s="83">
        <v>1058.79</v>
      </c>
      <c r="P1064" s="85">
        <v>4.2050999999999998</v>
      </c>
      <c r="Q1064" s="83">
        <v>1063</v>
      </c>
      <c r="R1064" s="85">
        <v>3.9558800000000002E-3</v>
      </c>
      <c r="S1064" s="85">
        <v>2.6331899999999998E-2</v>
      </c>
    </row>
    <row r="1065" spans="2:19" x14ac:dyDescent="0.2">
      <c r="B1065" s="33"/>
      <c r="C1065" s="80">
        <v>0.15809999999999999</v>
      </c>
      <c r="D1065" s="80">
        <v>1961</v>
      </c>
      <c r="E1065" s="80">
        <v>162</v>
      </c>
      <c r="F1065" s="80">
        <v>1799</v>
      </c>
      <c r="G1065" s="80">
        <v>324</v>
      </c>
      <c r="H1065" s="80">
        <v>2123</v>
      </c>
      <c r="I1065" s="80">
        <v>0.152614</v>
      </c>
      <c r="J1065" s="80">
        <v>0.152471</v>
      </c>
      <c r="L1065" s="83">
        <v>0.98750000000000004</v>
      </c>
      <c r="M1065" s="83">
        <v>1061.8800000000001</v>
      </c>
      <c r="N1065" s="85">
        <v>2.11578</v>
      </c>
      <c r="O1065" s="83">
        <v>1059.77</v>
      </c>
      <c r="P1065" s="85">
        <v>4.23156</v>
      </c>
      <c r="Q1065" s="83">
        <v>1064</v>
      </c>
      <c r="R1065" s="85">
        <v>3.9770300000000003E-3</v>
      </c>
      <c r="S1065" s="85">
        <v>2.64648E-2</v>
      </c>
    </row>
    <row r="1066" spans="2:19" x14ac:dyDescent="0.2">
      <c r="B1066" s="33"/>
      <c r="C1066" s="80">
        <v>0.15790000000000001</v>
      </c>
      <c r="D1066" s="80">
        <v>1962</v>
      </c>
      <c r="E1066" s="80">
        <v>162</v>
      </c>
      <c r="F1066" s="80">
        <v>1800</v>
      </c>
      <c r="G1066" s="80">
        <v>324</v>
      </c>
      <c r="H1066" s="80">
        <v>2124</v>
      </c>
      <c r="I1066" s="80">
        <v>0.15254200000000001</v>
      </c>
      <c r="J1066" s="80">
        <v>0.152471</v>
      </c>
      <c r="L1066" s="83">
        <v>0.98740000000000006</v>
      </c>
      <c r="M1066" s="83">
        <v>1062.8699999999999</v>
      </c>
      <c r="N1066" s="85">
        <v>2.1290800000000001</v>
      </c>
      <c r="O1066" s="83">
        <v>1060.74</v>
      </c>
      <c r="P1066" s="85">
        <v>4.2581600000000002</v>
      </c>
      <c r="Q1066" s="83">
        <v>1065</v>
      </c>
      <c r="R1066" s="85">
        <v>3.9982699999999999E-3</v>
      </c>
      <c r="S1066" s="85">
        <v>2.6598299999999998E-2</v>
      </c>
    </row>
    <row r="1067" spans="2:19" x14ac:dyDescent="0.2">
      <c r="B1067" s="33"/>
      <c r="C1067" s="80">
        <v>0.1573</v>
      </c>
      <c r="D1067" s="80">
        <v>1963</v>
      </c>
      <c r="E1067" s="80">
        <v>162</v>
      </c>
      <c r="F1067" s="80">
        <v>1801</v>
      </c>
      <c r="G1067" s="80">
        <v>324</v>
      </c>
      <c r="H1067" s="80">
        <v>2125</v>
      </c>
      <c r="I1067" s="80">
        <v>0.152471</v>
      </c>
      <c r="J1067" s="80">
        <v>0.152471</v>
      </c>
      <c r="L1067" s="83">
        <v>0.98729999999999996</v>
      </c>
      <c r="M1067" s="83">
        <v>1063.8599999999999</v>
      </c>
      <c r="N1067" s="85">
        <v>2.1424500000000002</v>
      </c>
      <c r="O1067" s="83">
        <v>1061.72</v>
      </c>
      <c r="P1067" s="85">
        <v>4.2848899999999999</v>
      </c>
      <c r="Q1067" s="83">
        <v>1066</v>
      </c>
      <c r="R1067" s="85">
        <v>4.0195999999999999E-3</v>
      </c>
      <c r="S1067" s="85">
        <v>2.6732300000000001E-2</v>
      </c>
    </row>
    <row r="1068" spans="2:19" x14ac:dyDescent="0.2">
      <c r="B1068" s="33"/>
      <c r="C1068" s="80">
        <v>0.1565</v>
      </c>
      <c r="D1068" s="80">
        <v>1963</v>
      </c>
      <c r="E1068" s="80">
        <v>163</v>
      </c>
      <c r="F1068" s="80">
        <v>1800</v>
      </c>
      <c r="G1068" s="80">
        <v>326</v>
      </c>
      <c r="H1068" s="80">
        <v>2126</v>
      </c>
      <c r="I1068" s="80">
        <v>0.15334</v>
      </c>
      <c r="J1068" s="80">
        <v>0.153195</v>
      </c>
      <c r="L1068" s="83">
        <v>0.98719999999999997</v>
      </c>
      <c r="M1068" s="83">
        <v>1064.8399999999999</v>
      </c>
      <c r="N1068" s="85">
        <v>2.1558799999999998</v>
      </c>
      <c r="O1068" s="83">
        <v>1062.69</v>
      </c>
      <c r="P1068" s="85">
        <v>4.3117599999999996</v>
      </c>
      <c r="Q1068" s="83">
        <v>1067</v>
      </c>
      <c r="R1068" s="85">
        <v>4.0410100000000003E-3</v>
      </c>
      <c r="S1068" s="85">
        <v>2.6866899999999999E-2</v>
      </c>
    </row>
    <row r="1069" spans="2:19" x14ac:dyDescent="0.2">
      <c r="B1069" s="33"/>
      <c r="C1069" s="80">
        <v>0.15640000000000001</v>
      </c>
      <c r="D1069" s="80">
        <v>1964</v>
      </c>
      <c r="E1069" s="80">
        <v>163</v>
      </c>
      <c r="F1069" s="80">
        <v>1801</v>
      </c>
      <c r="G1069" s="80">
        <v>326</v>
      </c>
      <c r="H1069" s="80">
        <v>2127</v>
      </c>
      <c r="I1069" s="80">
        <v>0.15326799999999999</v>
      </c>
      <c r="J1069" s="80">
        <v>0.153195</v>
      </c>
      <c r="L1069" s="83">
        <v>0.98709999999999998</v>
      </c>
      <c r="M1069" s="83">
        <v>1065.83</v>
      </c>
      <c r="N1069" s="85">
        <v>2.1693799999999999</v>
      </c>
      <c r="O1069" s="83">
        <v>1063.6600000000001</v>
      </c>
      <c r="P1069" s="85">
        <v>4.3387599999999997</v>
      </c>
      <c r="Q1069" s="83">
        <v>1068</v>
      </c>
      <c r="R1069" s="85">
        <v>4.0625100000000001E-3</v>
      </c>
      <c r="S1069" s="85">
        <v>2.7002100000000001E-2</v>
      </c>
    </row>
    <row r="1070" spans="2:19" x14ac:dyDescent="0.2">
      <c r="B1070" s="33"/>
      <c r="C1070" s="80">
        <v>0.15579999999999999</v>
      </c>
      <c r="D1070" s="80">
        <v>1965</v>
      </c>
      <c r="E1070" s="80">
        <v>163</v>
      </c>
      <c r="F1070" s="80">
        <v>1802</v>
      </c>
      <c r="G1070" s="80">
        <v>326</v>
      </c>
      <c r="H1070" s="80">
        <v>2128</v>
      </c>
      <c r="I1070" s="80">
        <v>0.153195</v>
      </c>
      <c r="J1070" s="80">
        <v>0.153195</v>
      </c>
      <c r="L1070" s="83">
        <v>0.98699999999999999</v>
      </c>
      <c r="M1070" s="83">
        <v>1066.82</v>
      </c>
      <c r="N1070" s="85">
        <v>2.1829499999999999</v>
      </c>
      <c r="O1070" s="83">
        <v>1064.6300000000001</v>
      </c>
      <c r="P1070" s="85">
        <v>4.3658999999999999</v>
      </c>
      <c r="Q1070" s="83">
        <v>1069</v>
      </c>
      <c r="R1070" s="85">
        <v>4.0841000000000002E-3</v>
      </c>
      <c r="S1070" s="85">
        <v>2.71378E-2</v>
      </c>
    </row>
    <row r="1071" spans="2:19" x14ac:dyDescent="0.2">
      <c r="B1071" s="33"/>
      <c r="C1071" s="80">
        <v>0.1547</v>
      </c>
      <c r="D1071" s="80">
        <v>1965</v>
      </c>
      <c r="E1071" s="80">
        <v>164</v>
      </c>
      <c r="F1071" s="80">
        <v>1801</v>
      </c>
      <c r="G1071" s="80">
        <v>328</v>
      </c>
      <c r="H1071" s="80">
        <v>2129</v>
      </c>
      <c r="I1071" s="80">
        <v>0.15406300000000001</v>
      </c>
      <c r="J1071" s="80">
        <v>0.15406300000000001</v>
      </c>
      <c r="L1071" s="83">
        <v>0.9869</v>
      </c>
      <c r="M1071" s="83">
        <v>1067.8</v>
      </c>
      <c r="N1071" s="85">
        <v>2.19659</v>
      </c>
      <c r="O1071" s="83">
        <v>1065.6099999999999</v>
      </c>
      <c r="P1071" s="85">
        <v>4.3931699999999996</v>
      </c>
      <c r="Q1071" s="83">
        <v>1070</v>
      </c>
      <c r="R1071" s="85">
        <v>4.1057699999999999E-3</v>
      </c>
      <c r="S1071" s="85">
        <v>2.7274099999999999E-2</v>
      </c>
    </row>
    <row r="1072" spans="2:19" x14ac:dyDescent="0.2">
      <c r="B1072" s="33"/>
      <c r="C1072" s="80">
        <v>0.154</v>
      </c>
      <c r="D1072" s="80">
        <v>1966</v>
      </c>
      <c r="E1072" s="80">
        <v>165</v>
      </c>
      <c r="F1072" s="80">
        <v>1801</v>
      </c>
      <c r="G1072" s="80">
        <v>330</v>
      </c>
      <c r="H1072" s="80">
        <v>2131</v>
      </c>
      <c r="I1072" s="80">
        <v>0.15485699999999999</v>
      </c>
      <c r="J1072" s="80">
        <v>0.15485699999999999</v>
      </c>
      <c r="L1072" s="83">
        <v>0.98680000000000001</v>
      </c>
      <c r="M1072" s="83">
        <v>1068.79</v>
      </c>
      <c r="N1072" s="85">
        <v>2.2102900000000001</v>
      </c>
      <c r="O1072" s="83">
        <v>1066.58</v>
      </c>
      <c r="P1072" s="85">
        <v>4.4205800000000002</v>
      </c>
      <c r="Q1072" s="83">
        <v>1071</v>
      </c>
      <c r="R1072" s="85">
        <v>4.1275299999999999E-3</v>
      </c>
      <c r="S1072" s="85">
        <v>2.7410899999999998E-2</v>
      </c>
    </row>
    <row r="1073" spans="2:19" x14ac:dyDescent="0.2">
      <c r="B1073" s="33"/>
      <c r="C1073" s="80">
        <v>0.1537</v>
      </c>
      <c r="D1073" s="80">
        <v>1966</v>
      </c>
      <c r="E1073" s="80">
        <v>166</v>
      </c>
      <c r="F1073" s="80">
        <v>1800</v>
      </c>
      <c r="G1073" s="80">
        <v>332</v>
      </c>
      <c r="H1073" s="80">
        <v>2132</v>
      </c>
      <c r="I1073" s="80">
        <v>0.155722</v>
      </c>
      <c r="J1073" s="80">
        <v>0.155722</v>
      </c>
      <c r="L1073" s="83">
        <v>0.98670000000000002</v>
      </c>
      <c r="M1073" s="83">
        <v>1069.78</v>
      </c>
      <c r="N1073" s="85">
        <v>2.2240700000000002</v>
      </c>
      <c r="O1073" s="83">
        <v>1067.55</v>
      </c>
      <c r="P1073" s="85">
        <v>4.4481299999999999</v>
      </c>
      <c r="Q1073" s="83">
        <v>1072</v>
      </c>
      <c r="R1073" s="85">
        <v>4.1493800000000003E-3</v>
      </c>
      <c r="S1073" s="85">
        <v>2.7548300000000001E-2</v>
      </c>
    </row>
    <row r="1074" spans="2:19" x14ac:dyDescent="0.2">
      <c r="B1074" s="33"/>
      <c r="C1074" s="80">
        <v>0.15359999999999999</v>
      </c>
      <c r="D1074" s="80">
        <v>1966</v>
      </c>
      <c r="E1074" s="80">
        <v>167</v>
      </c>
      <c r="F1074" s="80">
        <v>1799</v>
      </c>
      <c r="G1074" s="80">
        <v>334</v>
      </c>
      <c r="H1074" s="80">
        <v>2133</v>
      </c>
      <c r="I1074" s="80">
        <v>0.156587</v>
      </c>
      <c r="J1074" s="80">
        <v>0.15644</v>
      </c>
      <c r="L1074" s="83">
        <v>0.98660000000000003</v>
      </c>
      <c r="M1074" s="83">
        <v>1070.76</v>
      </c>
      <c r="N1074" s="85">
        <v>2.2379099999999998</v>
      </c>
      <c r="O1074" s="83">
        <v>1068.52</v>
      </c>
      <c r="P1074" s="85">
        <v>4.4758199999999997</v>
      </c>
      <c r="Q1074" s="83">
        <v>1073</v>
      </c>
      <c r="R1074" s="85">
        <v>4.1713100000000001E-3</v>
      </c>
      <c r="S1074" s="85">
        <v>2.7755499999999999E-2</v>
      </c>
    </row>
    <row r="1075" spans="2:19" x14ac:dyDescent="0.2">
      <c r="B1075" s="33"/>
      <c r="C1075" s="80">
        <v>0.1532</v>
      </c>
      <c r="D1075" s="80">
        <v>1967</v>
      </c>
      <c r="E1075" s="80">
        <v>167</v>
      </c>
      <c r="F1075" s="80">
        <v>1800</v>
      </c>
      <c r="G1075" s="80">
        <v>334</v>
      </c>
      <c r="H1075" s="80">
        <v>2134</v>
      </c>
      <c r="I1075" s="80">
        <v>0.15651399999999999</v>
      </c>
      <c r="J1075" s="80">
        <v>0.15644</v>
      </c>
      <c r="L1075" s="83">
        <v>0.98660000000000003</v>
      </c>
      <c r="M1075" s="83">
        <v>1071.75</v>
      </c>
      <c r="N1075" s="85">
        <v>2.2518199999999999</v>
      </c>
      <c r="O1075" s="83">
        <v>1069.5</v>
      </c>
      <c r="P1075" s="85">
        <v>4.5036399999999999</v>
      </c>
      <c r="Q1075" s="83">
        <v>1074</v>
      </c>
      <c r="R1075" s="85">
        <v>4.1933400000000003E-3</v>
      </c>
      <c r="S1075" s="85">
        <v>2.7755499999999999E-2</v>
      </c>
    </row>
    <row r="1076" spans="2:19" x14ac:dyDescent="0.2">
      <c r="B1076" s="33"/>
      <c r="C1076" s="80">
        <v>0.15310000000000001</v>
      </c>
      <c r="D1076" s="80">
        <v>1968</v>
      </c>
      <c r="E1076" s="80">
        <v>167</v>
      </c>
      <c r="F1076" s="80">
        <v>1801</v>
      </c>
      <c r="G1076" s="80">
        <v>334</v>
      </c>
      <c r="H1076" s="80">
        <v>2135</v>
      </c>
      <c r="I1076" s="80">
        <v>0.15644</v>
      </c>
      <c r="J1076" s="80">
        <v>0.15644</v>
      </c>
      <c r="L1076" s="83">
        <v>0.98650000000000004</v>
      </c>
      <c r="M1076" s="83">
        <v>1072.73</v>
      </c>
      <c r="N1076" s="85">
        <v>2.2658</v>
      </c>
      <c r="O1076" s="83">
        <v>1070.47</v>
      </c>
      <c r="P1076" s="85">
        <v>4.5316099999999997</v>
      </c>
      <c r="Q1076" s="83">
        <v>1075</v>
      </c>
      <c r="R1076" s="85">
        <v>4.2154499999999999E-3</v>
      </c>
      <c r="S1076" s="85">
        <v>2.7963999999999999E-2</v>
      </c>
    </row>
    <row r="1077" spans="2:19" x14ac:dyDescent="0.2">
      <c r="B1077" s="33"/>
      <c r="C1077" s="80">
        <v>0.15279999999999999</v>
      </c>
      <c r="D1077" s="80">
        <v>1968</v>
      </c>
      <c r="E1077" s="80">
        <v>168</v>
      </c>
      <c r="F1077" s="80">
        <v>1800</v>
      </c>
      <c r="G1077" s="80">
        <v>336</v>
      </c>
      <c r="H1077" s="80">
        <v>2136</v>
      </c>
      <c r="I1077" s="80">
        <v>0.157303</v>
      </c>
      <c r="J1077" s="80">
        <v>0.15723000000000001</v>
      </c>
      <c r="L1077" s="83">
        <v>0.98640000000000005</v>
      </c>
      <c r="M1077" s="83">
        <v>1073.72</v>
      </c>
      <c r="N1077" s="85">
        <v>2.2798600000000002</v>
      </c>
      <c r="O1077" s="83">
        <v>1071.44</v>
      </c>
      <c r="P1077" s="85">
        <v>4.5597099999999999</v>
      </c>
      <c r="Q1077" s="83">
        <v>1076</v>
      </c>
      <c r="R1077" s="85">
        <v>4.2376499999999999E-3</v>
      </c>
      <c r="S1077" s="85">
        <v>2.8243999999999998E-2</v>
      </c>
    </row>
    <row r="1078" spans="2:19" x14ac:dyDescent="0.2">
      <c r="B1078" s="33"/>
      <c r="C1078" s="80">
        <v>0.15260000000000001</v>
      </c>
      <c r="D1078" s="80">
        <v>1969</v>
      </c>
      <c r="E1078" s="80">
        <v>168</v>
      </c>
      <c r="F1078" s="80">
        <v>1801</v>
      </c>
      <c r="G1078" s="80">
        <v>336</v>
      </c>
      <c r="H1078" s="80">
        <v>2137</v>
      </c>
      <c r="I1078" s="80">
        <v>0.15723000000000001</v>
      </c>
      <c r="J1078" s="80">
        <v>0.15723000000000001</v>
      </c>
      <c r="L1078" s="83">
        <v>0.98640000000000005</v>
      </c>
      <c r="M1078" s="83">
        <v>1074.71</v>
      </c>
      <c r="N1078" s="85">
        <v>2.2939799999999999</v>
      </c>
      <c r="O1078" s="83">
        <v>1072.4100000000001</v>
      </c>
      <c r="P1078" s="85">
        <v>4.5879599999999998</v>
      </c>
      <c r="Q1078" s="83">
        <v>1077</v>
      </c>
      <c r="R1078" s="85">
        <v>4.2599400000000003E-3</v>
      </c>
      <c r="S1078" s="85">
        <v>2.8243999999999998E-2</v>
      </c>
    </row>
    <row r="1079" spans="2:19" x14ac:dyDescent="0.2">
      <c r="B1079" s="33"/>
      <c r="C1079" s="80">
        <v>0.1522</v>
      </c>
      <c r="D1079" s="80">
        <v>1969</v>
      </c>
      <c r="E1079" s="80">
        <v>169</v>
      </c>
      <c r="F1079" s="80">
        <v>1800</v>
      </c>
      <c r="G1079" s="80">
        <v>338</v>
      </c>
      <c r="H1079" s="80">
        <v>2138</v>
      </c>
      <c r="I1079" s="80">
        <v>0.15809200000000001</v>
      </c>
      <c r="J1079" s="80">
        <v>0.15809200000000001</v>
      </c>
      <c r="L1079" s="83">
        <v>0.98640000000000005</v>
      </c>
      <c r="M1079" s="83">
        <v>1075.69</v>
      </c>
      <c r="N1079" s="85">
        <v>2.3081700000000001</v>
      </c>
      <c r="O1079" s="83">
        <v>1073.3800000000001</v>
      </c>
      <c r="P1079" s="85">
        <v>4.6163400000000001</v>
      </c>
      <c r="Q1079" s="83">
        <v>1078</v>
      </c>
      <c r="R1079" s="85">
        <v>4.2823200000000001E-3</v>
      </c>
      <c r="S1079" s="85">
        <v>2.8243999999999998E-2</v>
      </c>
    </row>
    <row r="1080" spans="2:19" x14ac:dyDescent="0.2">
      <c r="B1080" s="33"/>
      <c r="C1080" s="80">
        <v>0.15129999999999999</v>
      </c>
      <c r="D1080" s="80">
        <v>1969</v>
      </c>
      <c r="E1080" s="80">
        <v>170</v>
      </c>
      <c r="F1080" s="80">
        <v>1799</v>
      </c>
      <c r="G1080" s="80">
        <v>340</v>
      </c>
      <c r="H1080" s="80">
        <v>2139</v>
      </c>
      <c r="I1080" s="80">
        <v>0.15895300000000001</v>
      </c>
      <c r="J1080" s="80">
        <v>0.15887899999999999</v>
      </c>
      <c r="L1080" s="83">
        <v>0.98619999999999997</v>
      </c>
      <c r="M1080" s="83">
        <v>1076.68</v>
      </c>
      <c r="N1080" s="85">
        <v>2.3224300000000002</v>
      </c>
      <c r="O1080" s="83">
        <v>1074.3599999999999</v>
      </c>
      <c r="P1080" s="85">
        <v>4.6448700000000001</v>
      </c>
      <c r="Q1080" s="83">
        <v>1079</v>
      </c>
      <c r="R1080" s="85">
        <v>4.3047900000000002E-3</v>
      </c>
      <c r="S1080" s="85">
        <v>2.85264E-2</v>
      </c>
    </row>
    <row r="1081" spans="2:19" x14ac:dyDescent="0.2">
      <c r="B1081" s="33"/>
      <c r="C1081" s="80">
        <v>0.151</v>
      </c>
      <c r="D1081" s="80">
        <v>1970</v>
      </c>
      <c r="E1081" s="80">
        <v>170</v>
      </c>
      <c r="F1081" s="80">
        <v>1800</v>
      </c>
      <c r="G1081" s="80">
        <v>340</v>
      </c>
      <c r="H1081" s="80">
        <v>2140</v>
      </c>
      <c r="I1081" s="80">
        <v>0.15887899999999999</v>
      </c>
      <c r="J1081" s="80">
        <v>0.15887899999999999</v>
      </c>
      <c r="L1081" s="83">
        <v>0.98599999999999999</v>
      </c>
      <c r="M1081" s="83">
        <v>1077.6600000000001</v>
      </c>
      <c r="N1081" s="85">
        <v>2.33677</v>
      </c>
      <c r="O1081" s="83">
        <v>1075.33</v>
      </c>
      <c r="P1081" s="85">
        <v>4.67354</v>
      </c>
      <c r="Q1081" s="83">
        <v>1080</v>
      </c>
      <c r="R1081" s="85">
        <v>4.3273499999999998E-3</v>
      </c>
      <c r="S1081" s="85">
        <v>2.86684E-2</v>
      </c>
    </row>
    <row r="1082" spans="2:19" x14ac:dyDescent="0.2">
      <c r="B1082" s="33"/>
      <c r="C1082" s="80">
        <v>0.15040000000000001</v>
      </c>
      <c r="D1082" s="80">
        <v>1970</v>
      </c>
      <c r="E1082" s="80">
        <v>171</v>
      </c>
      <c r="F1082" s="80">
        <v>1799</v>
      </c>
      <c r="G1082" s="80">
        <v>342</v>
      </c>
      <c r="H1082" s="80">
        <v>2141</v>
      </c>
      <c r="I1082" s="80">
        <v>0.15973799999999999</v>
      </c>
      <c r="J1082" s="80">
        <v>0.15958900000000001</v>
      </c>
      <c r="L1082" s="83">
        <v>0.98580000000000001</v>
      </c>
      <c r="M1082" s="83">
        <v>1078.6500000000001</v>
      </c>
      <c r="N1082" s="85">
        <v>2.3511700000000002</v>
      </c>
      <c r="O1082" s="83">
        <v>1076.3</v>
      </c>
      <c r="P1082" s="85">
        <v>4.70235</v>
      </c>
      <c r="Q1082" s="83">
        <v>1081</v>
      </c>
      <c r="R1082" s="85">
        <v>4.3499999999999997E-3</v>
      </c>
      <c r="S1082" s="85">
        <v>2.8811099999999999E-2</v>
      </c>
    </row>
    <row r="1083" spans="2:19" x14ac:dyDescent="0.2">
      <c r="B1083" s="33"/>
      <c r="C1083" s="80">
        <v>0.14979999999999999</v>
      </c>
      <c r="D1083" s="80">
        <v>1971</v>
      </c>
      <c r="E1083" s="80">
        <v>171</v>
      </c>
      <c r="F1083" s="80">
        <v>1800</v>
      </c>
      <c r="G1083" s="80">
        <v>342</v>
      </c>
      <c r="H1083" s="80">
        <v>2142</v>
      </c>
      <c r="I1083" s="80">
        <v>0.159664</v>
      </c>
      <c r="J1083" s="80">
        <v>0.15958900000000001</v>
      </c>
      <c r="L1083" s="83">
        <v>0.98560000000000003</v>
      </c>
      <c r="M1083" s="83">
        <v>1079.6300000000001</v>
      </c>
      <c r="N1083" s="85">
        <v>2.36565</v>
      </c>
      <c r="O1083" s="83">
        <v>1077.27</v>
      </c>
      <c r="P1083" s="85">
        <v>4.7313000000000001</v>
      </c>
      <c r="Q1083" s="83">
        <v>1082</v>
      </c>
      <c r="R1083" s="85">
        <v>4.37274E-3</v>
      </c>
      <c r="S1083" s="85">
        <v>2.8954299999999999E-2</v>
      </c>
    </row>
    <row r="1084" spans="2:19" x14ac:dyDescent="0.2">
      <c r="B1084" s="33"/>
      <c r="C1084" s="80">
        <v>0.14860000000000001</v>
      </c>
      <c r="D1084" s="80">
        <v>1972</v>
      </c>
      <c r="E1084" s="80">
        <v>171</v>
      </c>
      <c r="F1084" s="80">
        <v>1801</v>
      </c>
      <c r="G1084" s="80">
        <v>342</v>
      </c>
      <c r="H1084" s="80">
        <v>2143</v>
      </c>
      <c r="I1084" s="80">
        <v>0.15958900000000001</v>
      </c>
      <c r="J1084" s="80">
        <v>0.15958900000000001</v>
      </c>
      <c r="L1084" s="83">
        <v>0.98550000000000004</v>
      </c>
      <c r="M1084" s="83">
        <v>1080.6199999999999</v>
      </c>
      <c r="N1084" s="85">
        <v>2.3801999999999999</v>
      </c>
      <c r="O1084" s="83">
        <v>1078.24</v>
      </c>
      <c r="P1084" s="85">
        <v>4.7603999999999997</v>
      </c>
      <c r="Q1084" s="83">
        <v>1083</v>
      </c>
      <c r="R1084" s="85">
        <v>4.3955699999999997E-3</v>
      </c>
      <c r="S1084" s="85">
        <v>2.91703E-2</v>
      </c>
    </row>
    <row r="1085" spans="2:19" x14ac:dyDescent="0.2">
      <c r="B1085" s="33"/>
      <c r="C1085" s="80">
        <v>0.14849999999999999</v>
      </c>
      <c r="D1085" s="80">
        <v>1973</v>
      </c>
      <c r="E1085" s="80">
        <v>173</v>
      </c>
      <c r="F1085" s="80">
        <v>1800</v>
      </c>
      <c r="G1085" s="80">
        <v>346</v>
      </c>
      <c r="H1085" s="80">
        <v>2146</v>
      </c>
      <c r="I1085" s="80">
        <v>0.16123000000000001</v>
      </c>
      <c r="J1085" s="80">
        <v>0.160855</v>
      </c>
      <c r="L1085" s="83">
        <v>0.98550000000000004</v>
      </c>
      <c r="M1085" s="83">
        <v>1081.6099999999999</v>
      </c>
      <c r="N1085" s="85">
        <v>2.3948200000000002</v>
      </c>
      <c r="O1085" s="83">
        <v>1079.21</v>
      </c>
      <c r="P1085" s="85">
        <v>4.7896400000000003</v>
      </c>
      <c r="Q1085" s="83">
        <v>1084</v>
      </c>
      <c r="R1085" s="85">
        <v>4.4184899999999997E-3</v>
      </c>
      <c r="S1085" s="85">
        <v>2.91703E-2</v>
      </c>
    </row>
    <row r="1086" spans="2:19" x14ac:dyDescent="0.2">
      <c r="B1086" s="33"/>
      <c r="C1086" s="80">
        <v>0.14829999999999999</v>
      </c>
      <c r="D1086" s="80">
        <v>1974</v>
      </c>
      <c r="E1086" s="80">
        <v>173</v>
      </c>
      <c r="F1086" s="80">
        <v>1801</v>
      </c>
      <c r="G1086" s="80">
        <v>346</v>
      </c>
      <c r="H1086" s="80">
        <v>2147</v>
      </c>
      <c r="I1086" s="80">
        <v>0.16115499999999999</v>
      </c>
      <c r="J1086" s="80">
        <v>0.160855</v>
      </c>
      <c r="L1086" s="83">
        <v>0.98540000000000005</v>
      </c>
      <c r="M1086" s="83">
        <v>1082.5899999999999</v>
      </c>
      <c r="N1086" s="85">
        <v>2.40951</v>
      </c>
      <c r="O1086" s="83">
        <v>1080.18</v>
      </c>
      <c r="P1086" s="85">
        <v>4.8190299999999997</v>
      </c>
      <c r="Q1086" s="83">
        <v>1085</v>
      </c>
      <c r="R1086" s="85">
        <v>4.4415000000000001E-3</v>
      </c>
      <c r="S1086" s="85">
        <v>2.93876E-2</v>
      </c>
    </row>
    <row r="1087" spans="2:19" x14ac:dyDescent="0.2">
      <c r="B1087" s="33"/>
      <c r="C1087" s="80">
        <v>0.1479</v>
      </c>
      <c r="D1087" s="80">
        <v>1975</v>
      </c>
      <c r="E1087" s="80">
        <v>173</v>
      </c>
      <c r="F1087" s="80">
        <v>1802</v>
      </c>
      <c r="G1087" s="80">
        <v>346</v>
      </c>
      <c r="H1087" s="80">
        <v>2148</v>
      </c>
      <c r="I1087" s="80">
        <v>0.16108</v>
      </c>
      <c r="J1087" s="80">
        <v>0.160855</v>
      </c>
      <c r="L1087" s="83">
        <v>0.98519999999999996</v>
      </c>
      <c r="M1087" s="83">
        <v>1083.58</v>
      </c>
      <c r="N1087" s="85">
        <v>2.42428</v>
      </c>
      <c r="O1087" s="83">
        <v>1081.1500000000001</v>
      </c>
      <c r="P1087" s="85">
        <v>4.84856</v>
      </c>
      <c r="Q1087" s="83">
        <v>1086</v>
      </c>
      <c r="R1087" s="85">
        <v>4.4646099999999999E-3</v>
      </c>
      <c r="S1087" s="85">
        <v>2.9533299999999998E-2</v>
      </c>
    </row>
    <row r="1088" spans="2:19" x14ac:dyDescent="0.2">
      <c r="B1088" s="33"/>
      <c r="C1088" s="80">
        <v>0.14779999999999999</v>
      </c>
      <c r="D1088" s="80">
        <v>1976</v>
      </c>
      <c r="E1088" s="80">
        <v>173</v>
      </c>
      <c r="F1088" s="80">
        <v>1803</v>
      </c>
      <c r="G1088" s="80">
        <v>346</v>
      </c>
      <c r="H1088" s="80">
        <v>2149</v>
      </c>
      <c r="I1088" s="80">
        <v>0.16100500000000001</v>
      </c>
      <c r="J1088" s="80">
        <v>0.160855</v>
      </c>
      <c r="L1088" s="83">
        <v>0.98509999999999998</v>
      </c>
      <c r="M1088" s="83">
        <v>1084.56</v>
      </c>
      <c r="N1088" s="85">
        <v>2.43912</v>
      </c>
      <c r="O1088" s="83">
        <v>1082.1199999999999</v>
      </c>
      <c r="P1088" s="85">
        <v>4.8782399999999999</v>
      </c>
      <c r="Q1088" s="83">
        <v>1087</v>
      </c>
      <c r="R1088" s="85">
        <v>4.4878000000000001E-3</v>
      </c>
      <c r="S1088" s="85">
        <v>2.9679500000000001E-2</v>
      </c>
    </row>
    <row r="1089" spans="2:19" x14ac:dyDescent="0.2">
      <c r="B1089" s="33"/>
      <c r="C1089" s="80">
        <v>0.14760000000000001</v>
      </c>
      <c r="D1089" s="80">
        <v>1977</v>
      </c>
      <c r="E1089" s="80">
        <v>173</v>
      </c>
      <c r="F1089" s="80">
        <v>1804</v>
      </c>
      <c r="G1089" s="80">
        <v>346</v>
      </c>
      <c r="H1089" s="80">
        <v>2150</v>
      </c>
      <c r="I1089" s="80">
        <v>0.16092999999999999</v>
      </c>
      <c r="J1089" s="80">
        <v>0.160855</v>
      </c>
      <c r="L1089" s="83">
        <v>0.9849</v>
      </c>
      <c r="M1089" s="83">
        <v>1085.55</v>
      </c>
      <c r="N1089" s="85">
        <v>2.4540299999999999</v>
      </c>
      <c r="O1089" s="83">
        <v>1083.0899999999999</v>
      </c>
      <c r="P1089" s="85">
        <v>4.9080700000000004</v>
      </c>
      <c r="Q1089" s="83">
        <v>1088</v>
      </c>
      <c r="R1089" s="85">
        <v>4.5110899999999997E-3</v>
      </c>
      <c r="S1089" s="85">
        <v>2.9826399999999999E-2</v>
      </c>
    </row>
    <row r="1090" spans="2:19" x14ac:dyDescent="0.2">
      <c r="B1090" s="33"/>
      <c r="C1090" s="80">
        <v>0.14729999999999999</v>
      </c>
      <c r="D1090" s="80">
        <v>1978</v>
      </c>
      <c r="E1090" s="80">
        <v>173</v>
      </c>
      <c r="F1090" s="80">
        <v>1805</v>
      </c>
      <c r="G1090" s="80">
        <v>346</v>
      </c>
      <c r="H1090" s="80">
        <v>2151</v>
      </c>
      <c r="I1090" s="80">
        <v>0.160855</v>
      </c>
      <c r="J1090" s="80">
        <v>0.160855</v>
      </c>
      <c r="L1090" s="83">
        <v>0.98470000000000002</v>
      </c>
      <c r="M1090" s="83">
        <v>1086.53</v>
      </c>
      <c r="N1090" s="85">
        <v>2.46902</v>
      </c>
      <c r="O1090" s="83">
        <v>1084.06</v>
      </c>
      <c r="P1090" s="85">
        <v>4.93804</v>
      </c>
      <c r="Q1090" s="83">
        <v>1089</v>
      </c>
      <c r="R1090" s="85">
        <v>4.5344699999999996E-3</v>
      </c>
      <c r="S1090" s="85">
        <v>3.00478E-2</v>
      </c>
    </row>
    <row r="1091" spans="2:19" x14ac:dyDescent="0.2">
      <c r="B1091" s="33"/>
      <c r="C1091" s="80">
        <v>0.14710000000000001</v>
      </c>
      <c r="D1091" s="80">
        <v>1978</v>
      </c>
      <c r="E1091" s="80">
        <v>174</v>
      </c>
      <c r="F1091" s="80">
        <v>1804</v>
      </c>
      <c r="G1091" s="80">
        <v>348</v>
      </c>
      <c r="H1091" s="80">
        <v>2152</v>
      </c>
      <c r="I1091" s="80">
        <v>0.16170999999999999</v>
      </c>
      <c r="J1091" s="80">
        <v>0.16170999999999999</v>
      </c>
      <c r="L1091" s="83">
        <v>0.98470000000000002</v>
      </c>
      <c r="M1091" s="83">
        <v>1087.52</v>
      </c>
      <c r="N1091" s="85">
        <v>2.4840800000000001</v>
      </c>
      <c r="O1091" s="83">
        <v>1085.03</v>
      </c>
      <c r="P1091" s="85">
        <v>4.9681600000000001</v>
      </c>
      <c r="Q1091" s="83">
        <v>1090</v>
      </c>
      <c r="R1091" s="85">
        <v>4.5579499999999998E-3</v>
      </c>
      <c r="S1091" s="85">
        <v>3.00478E-2</v>
      </c>
    </row>
    <row r="1092" spans="2:19" x14ac:dyDescent="0.2">
      <c r="B1092" s="33"/>
      <c r="C1092" s="80">
        <v>0.1467</v>
      </c>
      <c r="D1092" s="80">
        <v>1978</v>
      </c>
      <c r="E1092" s="80">
        <v>175</v>
      </c>
      <c r="F1092" s="80">
        <v>1803</v>
      </c>
      <c r="G1092" s="80">
        <v>350</v>
      </c>
      <c r="H1092" s="80">
        <v>2153</v>
      </c>
      <c r="I1092" s="80">
        <v>0.16256399999999999</v>
      </c>
      <c r="J1092" s="80">
        <v>0.162187</v>
      </c>
      <c r="L1092" s="83">
        <v>0.98450000000000004</v>
      </c>
      <c r="M1092" s="83">
        <v>1088.5</v>
      </c>
      <c r="N1092" s="85">
        <v>2.4992200000000002</v>
      </c>
      <c r="O1092" s="83">
        <v>1086</v>
      </c>
      <c r="P1092" s="85">
        <v>4.9984299999999999</v>
      </c>
      <c r="Q1092" s="83">
        <v>1091</v>
      </c>
      <c r="R1092" s="85">
        <v>4.5815200000000004E-3</v>
      </c>
      <c r="S1092" s="85">
        <v>3.04199E-2</v>
      </c>
    </row>
    <row r="1093" spans="2:19" x14ac:dyDescent="0.2">
      <c r="B1093" s="33"/>
      <c r="C1093" s="80">
        <v>0.14660000000000001</v>
      </c>
      <c r="D1093" s="80">
        <v>1979</v>
      </c>
      <c r="E1093" s="80">
        <v>175</v>
      </c>
      <c r="F1093" s="80">
        <v>1804</v>
      </c>
      <c r="G1093" s="80">
        <v>350</v>
      </c>
      <c r="H1093" s="80">
        <v>2154</v>
      </c>
      <c r="I1093" s="80">
        <v>0.16248799999999999</v>
      </c>
      <c r="J1093" s="80">
        <v>0.162187</v>
      </c>
      <c r="L1093" s="83">
        <v>0.98450000000000004</v>
      </c>
      <c r="M1093" s="83">
        <v>1089.49</v>
      </c>
      <c r="N1093" s="85">
        <v>2.5144299999999999</v>
      </c>
      <c r="O1093" s="83">
        <v>1086.97</v>
      </c>
      <c r="P1093" s="85">
        <v>5.0288500000000003</v>
      </c>
      <c r="Q1093" s="83">
        <v>1092</v>
      </c>
      <c r="R1093" s="85">
        <v>4.6051800000000004E-3</v>
      </c>
      <c r="S1093" s="85">
        <v>3.04199E-2</v>
      </c>
    </row>
    <row r="1094" spans="2:19" x14ac:dyDescent="0.2">
      <c r="B1094" s="33"/>
      <c r="C1094" s="80">
        <v>0.1462</v>
      </c>
      <c r="D1094" s="80">
        <v>1980</v>
      </c>
      <c r="E1094" s="80">
        <v>175</v>
      </c>
      <c r="F1094" s="80">
        <v>1805</v>
      </c>
      <c r="G1094" s="80">
        <v>350</v>
      </c>
      <c r="H1094" s="80">
        <v>2155</v>
      </c>
      <c r="I1094" s="80">
        <v>0.162413</v>
      </c>
      <c r="J1094" s="80">
        <v>0.162187</v>
      </c>
      <c r="L1094" s="83">
        <v>0.98450000000000004</v>
      </c>
      <c r="M1094" s="83">
        <v>1090.47</v>
      </c>
      <c r="N1094" s="85">
        <v>2.5297100000000001</v>
      </c>
      <c r="O1094" s="83">
        <v>1087.94</v>
      </c>
      <c r="P1094" s="85">
        <v>5.0594200000000003</v>
      </c>
      <c r="Q1094" s="83">
        <v>1093</v>
      </c>
      <c r="R1094" s="85">
        <v>4.6289299999999999E-3</v>
      </c>
      <c r="S1094" s="85">
        <v>3.04199E-2</v>
      </c>
    </row>
    <row r="1095" spans="2:19" x14ac:dyDescent="0.2">
      <c r="B1095" s="33"/>
      <c r="C1095" s="80">
        <v>0.14580000000000001</v>
      </c>
      <c r="D1095" s="80">
        <v>1981</v>
      </c>
      <c r="E1095" s="80">
        <v>175</v>
      </c>
      <c r="F1095" s="80">
        <v>1806</v>
      </c>
      <c r="G1095" s="80">
        <v>350</v>
      </c>
      <c r="H1095" s="80">
        <v>2156</v>
      </c>
      <c r="I1095" s="80">
        <v>0.16233800000000001</v>
      </c>
      <c r="J1095" s="80">
        <v>0.162187</v>
      </c>
      <c r="L1095" s="83">
        <v>0.98440000000000005</v>
      </c>
      <c r="M1095" s="83">
        <v>1091.45</v>
      </c>
      <c r="N1095" s="85">
        <v>2.5450699999999999</v>
      </c>
      <c r="O1095" s="83">
        <v>1088.9100000000001</v>
      </c>
      <c r="P1095" s="85">
        <v>5.0901500000000004</v>
      </c>
      <c r="Q1095" s="83">
        <v>1094</v>
      </c>
      <c r="R1095" s="85">
        <v>4.6527799999999996E-3</v>
      </c>
      <c r="S1095" s="85">
        <v>3.0720399999999998E-2</v>
      </c>
    </row>
    <row r="1096" spans="2:19" x14ac:dyDescent="0.2">
      <c r="B1096" s="33"/>
      <c r="C1096" s="80">
        <v>0.14549999999999999</v>
      </c>
      <c r="D1096" s="80">
        <v>1982</v>
      </c>
      <c r="E1096" s="80">
        <v>175</v>
      </c>
      <c r="F1096" s="80">
        <v>1807</v>
      </c>
      <c r="G1096" s="80">
        <v>350</v>
      </c>
      <c r="H1096" s="80">
        <v>2157</v>
      </c>
      <c r="I1096" s="80">
        <v>0.16226199999999999</v>
      </c>
      <c r="J1096" s="80">
        <v>0.162187</v>
      </c>
      <c r="L1096" s="83">
        <v>0.98429999999999995</v>
      </c>
      <c r="M1096" s="83">
        <v>1092.44</v>
      </c>
      <c r="N1096" s="85">
        <v>2.5605099999999998</v>
      </c>
      <c r="O1096" s="83">
        <v>1089.8800000000001</v>
      </c>
      <c r="P1096" s="85">
        <v>5.1210199999999997</v>
      </c>
      <c r="Q1096" s="83">
        <v>1095</v>
      </c>
      <c r="R1096" s="85">
        <v>4.6767299999999996E-3</v>
      </c>
      <c r="S1096" s="85">
        <v>3.09474E-2</v>
      </c>
    </row>
    <row r="1097" spans="2:19" x14ac:dyDescent="0.2">
      <c r="B1097" s="33"/>
      <c r="C1097" s="80">
        <v>0.1454</v>
      </c>
      <c r="D1097" s="80">
        <v>1983</v>
      </c>
      <c r="E1097" s="80">
        <v>175</v>
      </c>
      <c r="F1097" s="80">
        <v>1808</v>
      </c>
      <c r="G1097" s="80">
        <v>350</v>
      </c>
      <c r="H1097" s="80">
        <v>2158</v>
      </c>
      <c r="I1097" s="80">
        <v>0.162187</v>
      </c>
      <c r="J1097" s="80">
        <v>0.162187</v>
      </c>
      <c r="L1097" s="83">
        <v>0.98429999999999995</v>
      </c>
      <c r="M1097" s="83">
        <v>1093.42</v>
      </c>
      <c r="N1097" s="85">
        <v>2.5760200000000002</v>
      </c>
      <c r="O1097" s="83">
        <v>1090.8499999999999</v>
      </c>
      <c r="P1097" s="85">
        <v>5.1520400000000004</v>
      </c>
      <c r="Q1097" s="83">
        <v>1096</v>
      </c>
      <c r="R1097" s="85">
        <v>4.7007699999999999E-3</v>
      </c>
      <c r="S1097" s="85">
        <v>3.09474E-2</v>
      </c>
    </row>
    <row r="1098" spans="2:19" x14ac:dyDescent="0.2">
      <c r="B1098" s="33"/>
      <c r="C1098" s="80">
        <v>0.14530000000000001</v>
      </c>
      <c r="D1098" s="80">
        <v>1983</v>
      </c>
      <c r="E1098" s="80">
        <v>176</v>
      </c>
      <c r="F1098" s="80">
        <v>1807</v>
      </c>
      <c r="G1098" s="80">
        <v>352</v>
      </c>
      <c r="H1098" s="80">
        <v>2159</v>
      </c>
      <c r="I1098" s="80">
        <v>0.16303799999999999</v>
      </c>
      <c r="J1098" s="80">
        <v>0.16303799999999999</v>
      </c>
      <c r="L1098" s="83">
        <v>0.98419999999999996</v>
      </c>
      <c r="M1098" s="83">
        <v>1094.4100000000001</v>
      </c>
      <c r="N1098" s="85">
        <v>2.5916100000000002</v>
      </c>
      <c r="O1098" s="83">
        <v>1091.82</v>
      </c>
      <c r="P1098" s="85">
        <v>5.1832200000000004</v>
      </c>
      <c r="Q1098" s="83">
        <v>1097</v>
      </c>
      <c r="R1098" s="85">
        <v>4.7248999999999998E-3</v>
      </c>
      <c r="S1098" s="85">
        <v>3.12524E-2</v>
      </c>
    </row>
    <row r="1099" spans="2:19" x14ac:dyDescent="0.2">
      <c r="B1099" s="33"/>
      <c r="C1099" s="80">
        <v>0.1452</v>
      </c>
      <c r="D1099" s="80">
        <v>1983</v>
      </c>
      <c r="E1099" s="80">
        <v>178</v>
      </c>
      <c r="F1099" s="80">
        <v>1805</v>
      </c>
      <c r="G1099" s="80">
        <v>356</v>
      </c>
      <c r="H1099" s="80">
        <v>2161</v>
      </c>
      <c r="I1099" s="80">
        <v>0.164739</v>
      </c>
      <c r="J1099" s="80">
        <v>0.164434</v>
      </c>
      <c r="L1099" s="83">
        <v>0.98419999999999996</v>
      </c>
      <c r="M1099" s="83">
        <v>1095.3900000000001</v>
      </c>
      <c r="N1099" s="85">
        <v>2.6072700000000002</v>
      </c>
      <c r="O1099" s="83">
        <v>1092.79</v>
      </c>
      <c r="P1099" s="85">
        <v>5.21455</v>
      </c>
      <c r="Q1099" s="83">
        <v>1098</v>
      </c>
      <c r="R1099" s="85">
        <v>4.7491299999999998E-3</v>
      </c>
      <c r="S1099" s="85">
        <v>3.12524E-2</v>
      </c>
    </row>
    <row r="1100" spans="2:19" x14ac:dyDescent="0.2">
      <c r="B1100" s="33"/>
      <c r="C1100" s="80">
        <v>0.1449</v>
      </c>
      <c r="D1100" s="80">
        <v>1984</v>
      </c>
      <c r="E1100" s="80">
        <v>178</v>
      </c>
      <c r="F1100" s="80">
        <v>1806</v>
      </c>
      <c r="G1100" s="80">
        <v>356</v>
      </c>
      <c r="H1100" s="80">
        <v>2162</v>
      </c>
      <c r="I1100" s="80">
        <v>0.164662</v>
      </c>
      <c r="J1100" s="80">
        <v>0.164434</v>
      </c>
      <c r="L1100" s="83">
        <v>0.98409999999999997</v>
      </c>
      <c r="M1100" s="83">
        <v>1096.3800000000001</v>
      </c>
      <c r="N1100" s="85">
        <v>2.6230099999999998</v>
      </c>
      <c r="O1100" s="83">
        <v>1093.75</v>
      </c>
      <c r="P1100" s="85">
        <v>5.2460300000000002</v>
      </c>
      <c r="Q1100" s="83">
        <v>1099</v>
      </c>
      <c r="R1100" s="85">
        <v>4.7734600000000002E-3</v>
      </c>
      <c r="S1100" s="85">
        <v>3.1482700000000002E-2</v>
      </c>
    </row>
    <row r="1101" spans="2:19" x14ac:dyDescent="0.2">
      <c r="B1101" s="33"/>
      <c r="C1101" s="80">
        <v>0.1447</v>
      </c>
      <c r="D1101" s="80">
        <v>1985</v>
      </c>
      <c r="E1101" s="80">
        <v>178</v>
      </c>
      <c r="F1101" s="80">
        <v>1807</v>
      </c>
      <c r="G1101" s="80">
        <v>356</v>
      </c>
      <c r="H1101" s="80">
        <v>2163</v>
      </c>
      <c r="I1101" s="80">
        <v>0.16458600000000001</v>
      </c>
      <c r="J1101" s="80">
        <v>0.164434</v>
      </c>
      <c r="L1101" s="83">
        <v>0.98399999999999999</v>
      </c>
      <c r="M1101" s="83">
        <v>1097.3599999999999</v>
      </c>
      <c r="N1101" s="85">
        <v>2.63883</v>
      </c>
      <c r="O1101" s="83">
        <v>1094.72</v>
      </c>
      <c r="P1101" s="85">
        <v>5.2776699999999996</v>
      </c>
      <c r="Q1101" s="83">
        <v>1100</v>
      </c>
      <c r="R1101" s="85">
        <v>4.79788E-3</v>
      </c>
      <c r="S1101" s="85">
        <v>3.1637100000000001E-2</v>
      </c>
    </row>
    <row r="1102" spans="2:19" x14ac:dyDescent="0.2">
      <c r="B1102" s="33"/>
      <c r="C1102" s="80">
        <v>0.14449999999999999</v>
      </c>
      <c r="D1102" s="80">
        <v>1986</v>
      </c>
      <c r="E1102" s="80">
        <v>178</v>
      </c>
      <c r="F1102" s="80">
        <v>1808</v>
      </c>
      <c r="G1102" s="80">
        <v>356</v>
      </c>
      <c r="H1102" s="80">
        <v>2164</v>
      </c>
      <c r="I1102" s="80">
        <v>0.16450999999999999</v>
      </c>
      <c r="J1102" s="80">
        <v>0.164434</v>
      </c>
      <c r="L1102" s="83">
        <v>0.9839</v>
      </c>
      <c r="M1102" s="83">
        <v>1098.3499999999999</v>
      </c>
      <c r="N1102" s="85">
        <v>2.6547299999999998</v>
      </c>
      <c r="O1102" s="83">
        <v>1095.69</v>
      </c>
      <c r="P1102" s="85">
        <v>5.3094599999999996</v>
      </c>
      <c r="Q1102" s="83">
        <v>1101</v>
      </c>
      <c r="R1102" s="85">
        <v>4.8224000000000001E-3</v>
      </c>
      <c r="S1102" s="85">
        <v>3.1792099999999997E-2</v>
      </c>
    </row>
    <row r="1103" spans="2:19" x14ac:dyDescent="0.2">
      <c r="B1103" s="33"/>
      <c r="C1103" s="80">
        <v>0.14430000000000001</v>
      </c>
      <c r="D1103" s="80">
        <v>1987</v>
      </c>
      <c r="E1103" s="80">
        <v>178</v>
      </c>
      <c r="F1103" s="80">
        <v>1809</v>
      </c>
      <c r="G1103" s="80">
        <v>356</v>
      </c>
      <c r="H1103" s="80">
        <v>2165</v>
      </c>
      <c r="I1103" s="80">
        <v>0.164434</v>
      </c>
      <c r="J1103" s="80">
        <v>0.164434</v>
      </c>
      <c r="L1103" s="83">
        <v>0.98380000000000001</v>
      </c>
      <c r="M1103" s="83">
        <v>1099.33</v>
      </c>
      <c r="N1103" s="85">
        <v>2.6707000000000001</v>
      </c>
      <c r="O1103" s="83">
        <v>1096.6600000000001</v>
      </c>
      <c r="P1103" s="85">
        <v>5.3414000000000001</v>
      </c>
      <c r="Q1103" s="83">
        <v>1102</v>
      </c>
      <c r="R1103" s="85">
        <v>4.8470099999999997E-3</v>
      </c>
      <c r="S1103" s="85">
        <v>3.1947700000000002E-2</v>
      </c>
    </row>
    <row r="1104" spans="2:19" x14ac:dyDescent="0.2">
      <c r="B1104" s="33"/>
      <c r="C1104" s="80">
        <v>0.14410000000000001</v>
      </c>
      <c r="D1104" s="80">
        <v>1987</v>
      </c>
      <c r="E1104" s="80">
        <v>179</v>
      </c>
      <c r="F1104" s="80">
        <v>1808</v>
      </c>
      <c r="G1104" s="80">
        <v>358</v>
      </c>
      <c r="H1104" s="80">
        <v>2166</v>
      </c>
      <c r="I1104" s="80">
        <v>0.16528200000000001</v>
      </c>
      <c r="J1104" s="80">
        <v>0.16528200000000001</v>
      </c>
      <c r="L1104" s="83">
        <v>0.98350000000000004</v>
      </c>
      <c r="M1104" s="83">
        <v>1100.31</v>
      </c>
      <c r="N1104" s="85">
        <v>2.68675</v>
      </c>
      <c r="O1104" s="83">
        <v>1097.6300000000001</v>
      </c>
      <c r="P1104" s="85">
        <v>5.3735099999999996</v>
      </c>
      <c r="Q1104" s="83">
        <v>1103</v>
      </c>
      <c r="R1104" s="85">
        <v>4.8717200000000004E-3</v>
      </c>
      <c r="S1104" s="85">
        <v>3.21824E-2</v>
      </c>
    </row>
    <row r="1105" spans="2:19" x14ac:dyDescent="0.2">
      <c r="B1105" s="33"/>
      <c r="C1105" s="80">
        <v>0.1439</v>
      </c>
      <c r="D1105" s="80">
        <v>1987</v>
      </c>
      <c r="E1105" s="80">
        <v>181</v>
      </c>
      <c r="F1105" s="80">
        <v>1806</v>
      </c>
      <c r="G1105" s="80">
        <v>362</v>
      </c>
      <c r="H1105" s="80">
        <v>2168</v>
      </c>
      <c r="I1105" s="80">
        <v>0.16697400000000001</v>
      </c>
      <c r="J1105" s="80">
        <v>0.16697400000000001</v>
      </c>
      <c r="L1105" s="83">
        <v>0.98350000000000004</v>
      </c>
      <c r="M1105" s="83">
        <v>1101.3</v>
      </c>
      <c r="N1105" s="85">
        <v>2.7028799999999999</v>
      </c>
      <c r="O1105" s="83">
        <v>1098.5899999999999</v>
      </c>
      <c r="P1105" s="85">
        <v>5.4057700000000004</v>
      </c>
      <c r="Q1105" s="83">
        <v>1104</v>
      </c>
      <c r="R1105" s="85">
        <v>4.8965299999999996E-3</v>
      </c>
      <c r="S1105" s="85">
        <v>3.21824E-2</v>
      </c>
    </row>
    <row r="1106" spans="2:19" x14ac:dyDescent="0.2">
      <c r="B1106" s="33"/>
      <c r="C1106" s="80">
        <v>0.14380000000000001</v>
      </c>
      <c r="D1106" s="80">
        <v>1987</v>
      </c>
      <c r="E1106" s="80">
        <v>182</v>
      </c>
      <c r="F1106" s="80">
        <v>1805</v>
      </c>
      <c r="G1106" s="80">
        <v>364</v>
      </c>
      <c r="H1106" s="80">
        <v>2169</v>
      </c>
      <c r="I1106" s="80">
        <v>0.167819</v>
      </c>
      <c r="J1106" s="80">
        <v>0.16766500000000001</v>
      </c>
      <c r="L1106" s="83">
        <v>0.98329999999999995</v>
      </c>
      <c r="M1106" s="83">
        <v>1102.28</v>
      </c>
      <c r="N1106" s="85">
        <v>2.71909</v>
      </c>
      <c r="O1106" s="83">
        <v>1099.56</v>
      </c>
      <c r="P1106" s="85">
        <v>5.4381899999999996</v>
      </c>
      <c r="Q1106" s="83">
        <v>1105</v>
      </c>
      <c r="R1106" s="85">
        <v>4.92144E-3</v>
      </c>
      <c r="S1106" s="85">
        <v>3.2418599999999999E-2</v>
      </c>
    </row>
    <row r="1107" spans="2:19" x14ac:dyDescent="0.2">
      <c r="B1107" s="33"/>
      <c r="C1107" s="80">
        <v>0.14349999999999999</v>
      </c>
      <c r="D1107" s="80">
        <v>1988</v>
      </c>
      <c r="E1107" s="80">
        <v>182</v>
      </c>
      <c r="F1107" s="80">
        <v>1806</v>
      </c>
      <c r="G1107" s="80">
        <v>364</v>
      </c>
      <c r="H1107" s="80">
        <v>2170</v>
      </c>
      <c r="I1107" s="80">
        <v>0.167742</v>
      </c>
      <c r="J1107" s="80">
        <v>0.16766500000000001</v>
      </c>
      <c r="L1107" s="83">
        <v>0.98319999999999996</v>
      </c>
      <c r="M1107" s="83">
        <v>1103.26</v>
      </c>
      <c r="N1107" s="85">
        <v>2.7353800000000001</v>
      </c>
      <c r="O1107" s="83">
        <v>1100.53</v>
      </c>
      <c r="P1107" s="85">
        <v>5.4707699999999999</v>
      </c>
      <c r="Q1107" s="83">
        <v>1106</v>
      </c>
      <c r="R1107" s="85">
        <v>4.9464399999999999E-3</v>
      </c>
      <c r="S1107" s="85">
        <v>3.2576899999999999E-2</v>
      </c>
    </row>
    <row r="1108" spans="2:19" x14ac:dyDescent="0.2">
      <c r="B1108" s="33"/>
      <c r="C1108" s="80">
        <v>0.14280000000000001</v>
      </c>
      <c r="D1108" s="80">
        <v>1989</v>
      </c>
      <c r="E1108" s="80">
        <v>182</v>
      </c>
      <c r="F1108" s="80">
        <v>1807</v>
      </c>
      <c r="G1108" s="80">
        <v>364</v>
      </c>
      <c r="H1108" s="80">
        <v>2171</v>
      </c>
      <c r="I1108" s="80">
        <v>0.16766500000000001</v>
      </c>
      <c r="J1108" s="80">
        <v>0.16766500000000001</v>
      </c>
      <c r="L1108" s="83">
        <v>0.98299999999999998</v>
      </c>
      <c r="M1108" s="83">
        <v>1104.25</v>
      </c>
      <c r="N1108" s="85">
        <v>2.7517499999999999</v>
      </c>
      <c r="O1108" s="83">
        <v>1101.5</v>
      </c>
      <c r="P1108" s="85">
        <v>5.5034999999999998</v>
      </c>
      <c r="Q1108" s="83">
        <v>1107</v>
      </c>
      <c r="R1108" s="85">
        <v>4.9715499999999999E-3</v>
      </c>
      <c r="S1108" s="85">
        <v>3.2735800000000002E-2</v>
      </c>
    </row>
    <row r="1109" spans="2:19" x14ac:dyDescent="0.2">
      <c r="B1109" s="33"/>
      <c r="C1109" s="80">
        <v>0.14249999999999999</v>
      </c>
      <c r="D1109" s="80">
        <v>1990</v>
      </c>
      <c r="E1109" s="80">
        <v>183</v>
      </c>
      <c r="F1109" s="80">
        <v>1807</v>
      </c>
      <c r="G1109" s="80">
        <v>366</v>
      </c>
      <c r="H1109" s="80">
        <v>2173</v>
      </c>
      <c r="I1109" s="80">
        <v>0.168431</v>
      </c>
      <c r="J1109" s="80">
        <v>0.16827600000000001</v>
      </c>
      <c r="L1109" s="83">
        <v>0.98280000000000001</v>
      </c>
      <c r="M1109" s="83">
        <v>1105.23</v>
      </c>
      <c r="N1109" s="85">
        <v>2.7682000000000002</v>
      </c>
      <c r="O1109" s="83">
        <v>1102.46</v>
      </c>
      <c r="P1109" s="85">
        <v>5.5364000000000004</v>
      </c>
      <c r="Q1109" s="83">
        <v>1108</v>
      </c>
      <c r="R1109" s="85">
        <v>4.9967500000000003E-3</v>
      </c>
      <c r="S1109" s="85">
        <v>3.3055599999999997E-2</v>
      </c>
    </row>
    <row r="1110" spans="2:19" x14ac:dyDescent="0.2">
      <c r="B1110" s="33"/>
      <c r="C1110" s="80">
        <v>0.1424</v>
      </c>
      <c r="D1110" s="80">
        <v>1992</v>
      </c>
      <c r="E1110" s="80">
        <v>183</v>
      </c>
      <c r="F1110" s="80">
        <v>1809</v>
      </c>
      <c r="G1110" s="80">
        <v>366</v>
      </c>
      <c r="H1110" s="80">
        <v>2175</v>
      </c>
      <c r="I1110" s="80">
        <v>0.16827600000000001</v>
      </c>
      <c r="J1110" s="80">
        <v>0.16827600000000001</v>
      </c>
      <c r="L1110" s="83">
        <v>0.98280000000000001</v>
      </c>
      <c r="M1110" s="83">
        <v>1106.22</v>
      </c>
      <c r="N1110" s="85">
        <v>2.7847300000000001</v>
      </c>
      <c r="O1110" s="83">
        <v>1103.43</v>
      </c>
      <c r="P1110" s="85">
        <v>5.5694499999999998</v>
      </c>
      <c r="Q1110" s="83">
        <v>1109</v>
      </c>
      <c r="R1110" s="85">
        <v>5.0220500000000001E-3</v>
      </c>
      <c r="S1110" s="85">
        <v>3.3055599999999997E-2</v>
      </c>
    </row>
    <row r="1111" spans="2:19" x14ac:dyDescent="0.2">
      <c r="B1111" s="33"/>
      <c r="C1111" s="80">
        <v>0.1421</v>
      </c>
      <c r="D1111" s="80">
        <v>1993</v>
      </c>
      <c r="E1111" s="80">
        <v>184</v>
      </c>
      <c r="F1111" s="80">
        <v>1809</v>
      </c>
      <c r="G1111" s="80">
        <v>368</v>
      </c>
      <c r="H1111" s="80">
        <v>2177</v>
      </c>
      <c r="I1111" s="80">
        <v>0.16904</v>
      </c>
      <c r="J1111" s="80">
        <v>0.16904</v>
      </c>
      <c r="L1111" s="83">
        <v>0.98280000000000001</v>
      </c>
      <c r="M1111" s="83">
        <v>1107.2</v>
      </c>
      <c r="N1111" s="85">
        <v>2.8013300000000001</v>
      </c>
      <c r="O1111" s="83">
        <v>1104.4000000000001</v>
      </c>
      <c r="P1111" s="85">
        <v>5.6026699999999998</v>
      </c>
      <c r="Q1111" s="83">
        <v>1110</v>
      </c>
      <c r="R1111" s="85">
        <v>5.0474500000000002E-3</v>
      </c>
      <c r="S1111" s="85">
        <v>3.3055599999999997E-2</v>
      </c>
    </row>
    <row r="1112" spans="2:19" x14ac:dyDescent="0.2">
      <c r="B1112" s="33"/>
      <c r="C1112" s="80">
        <v>0.14199999999999999</v>
      </c>
      <c r="D1112" s="80">
        <v>1993</v>
      </c>
      <c r="E1112" s="80">
        <v>185</v>
      </c>
      <c r="F1112" s="80">
        <v>1808</v>
      </c>
      <c r="G1112" s="80">
        <v>370</v>
      </c>
      <c r="H1112" s="80">
        <v>2178</v>
      </c>
      <c r="I1112" s="80">
        <v>0.169881</v>
      </c>
      <c r="J1112" s="80">
        <v>0.169881</v>
      </c>
      <c r="L1112" s="83">
        <v>0.98270000000000002</v>
      </c>
      <c r="M1112" s="83">
        <v>1108.18</v>
      </c>
      <c r="N1112" s="85">
        <v>2.8180200000000002</v>
      </c>
      <c r="O1112" s="83">
        <v>1105.3599999999999</v>
      </c>
      <c r="P1112" s="85">
        <v>5.63605</v>
      </c>
      <c r="Q1112" s="83">
        <v>1111</v>
      </c>
      <c r="R1112" s="85">
        <v>5.0729499999999997E-3</v>
      </c>
      <c r="S1112" s="85">
        <v>3.3378100000000001E-2</v>
      </c>
    </row>
    <row r="1113" spans="2:19" x14ac:dyDescent="0.2">
      <c r="B1113" s="33"/>
      <c r="C1113" s="80">
        <v>0.14180000000000001</v>
      </c>
      <c r="D1113" s="80">
        <v>1994</v>
      </c>
      <c r="E1113" s="80">
        <v>186</v>
      </c>
      <c r="F1113" s="80">
        <v>1808</v>
      </c>
      <c r="G1113" s="80">
        <v>372</v>
      </c>
      <c r="H1113" s="80">
        <v>2180</v>
      </c>
      <c r="I1113" s="80">
        <v>0.17064199999999999</v>
      </c>
      <c r="J1113" s="80">
        <v>0.17056399999999999</v>
      </c>
      <c r="L1113" s="83">
        <v>0.98250000000000004</v>
      </c>
      <c r="M1113" s="83">
        <v>1109.17</v>
      </c>
      <c r="N1113" s="85">
        <v>2.8347899999999999</v>
      </c>
      <c r="O1113" s="83">
        <v>1106.33</v>
      </c>
      <c r="P1113" s="85">
        <v>5.6695900000000004</v>
      </c>
      <c r="Q1113" s="83">
        <v>1112</v>
      </c>
      <c r="R1113" s="85">
        <v>5.0985500000000003E-3</v>
      </c>
      <c r="S1113" s="85">
        <v>3.3540399999999998E-2</v>
      </c>
    </row>
    <row r="1114" spans="2:19" x14ac:dyDescent="0.2">
      <c r="B1114" s="33"/>
      <c r="C1114" s="80">
        <v>0.1416</v>
      </c>
      <c r="D1114" s="80">
        <v>1995</v>
      </c>
      <c r="E1114" s="80">
        <v>186</v>
      </c>
      <c r="F1114" s="80">
        <v>1809</v>
      </c>
      <c r="G1114" s="80">
        <v>372</v>
      </c>
      <c r="H1114" s="80">
        <v>2181</v>
      </c>
      <c r="I1114" s="80">
        <v>0.17056399999999999</v>
      </c>
      <c r="J1114" s="80">
        <v>0.17056399999999999</v>
      </c>
      <c r="L1114" s="83">
        <v>0.98209999999999997</v>
      </c>
      <c r="M1114" s="83">
        <v>1110.1500000000001</v>
      </c>
      <c r="N1114" s="85">
        <v>2.8516499999999998</v>
      </c>
      <c r="O1114" s="83">
        <v>1107.3</v>
      </c>
      <c r="P1114" s="85">
        <v>5.70329</v>
      </c>
      <c r="Q1114" s="83">
        <v>1113</v>
      </c>
      <c r="R1114" s="85">
        <v>5.1242500000000003E-3</v>
      </c>
      <c r="S1114" s="85">
        <v>3.3703299999999999E-2</v>
      </c>
    </row>
    <row r="1115" spans="2:19" x14ac:dyDescent="0.2">
      <c r="B1115" s="33"/>
      <c r="C1115" s="80">
        <v>0.14130000000000001</v>
      </c>
      <c r="D1115" s="80">
        <v>1995</v>
      </c>
      <c r="E1115" s="80">
        <v>187</v>
      </c>
      <c r="F1115" s="80">
        <v>1808</v>
      </c>
      <c r="G1115" s="80">
        <v>374</v>
      </c>
      <c r="H1115" s="80">
        <v>2182</v>
      </c>
      <c r="I1115" s="80">
        <v>0.171402</v>
      </c>
      <c r="J1115" s="80">
        <v>0.171402</v>
      </c>
      <c r="L1115" s="83">
        <v>0.98199999999999998</v>
      </c>
      <c r="M1115" s="83">
        <v>1111.1300000000001</v>
      </c>
      <c r="N1115" s="85">
        <v>2.8685800000000001</v>
      </c>
      <c r="O1115" s="83">
        <v>1108.26</v>
      </c>
      <c r="P1115" s="85">
        <v>5.7371600000000003</v>
      </c>
      <c r="Q1115" s="83">
        <v>1114</v>
      </c>
      <c r="R1115" s="85">
        <v>5.1500499999999998E-3</v>
      </c>
      <c r="S1115" s="85">
        <v>3.3867000000000001E-2</v>
      </c>
    </row>
    <row r="1116" spans="2:19" x14ac:dyDescent="0.2">
      <c r="B1116" s="33"/>
      <c r="C1116" s="80">
        <v>0.14119999999999999</v>
      </c>
      <c r="D1116" s="80">
        <v>1995</v>
      </c>
      <c r="E1116" s="80">
        <v>188</v>
      </c>
      <c r="F1116" s="80">
        <v>1807</v>
      </c>
      <c r="G1116" s="80">
        <v>376</v>
      </c>
      <c r="H1116" s="80">
        <v>2183</v>
      </c>
      <c r="I1116" s="80">
        <v>0.17224</v>
      </c>
      <c r="J1116" s="80">
        <v>0.17208200000000001</v>
      </c>
      <c r="L1116" s="83">
        <v>0.98180000000000001</v>
      </c>
      <c r="M1116" s="83">
        <v>1112.1099999999999</v>
      </c>
      <c r="N1116" s="85">
        <v>2.8855900000000001</v>
      </c>
      <c r="O1116" s="83">
        <v>1109.23</v>
      </c>
      <c r="P1116" s="85">
        <v>5.7711899999999998</v>
      </c>
      <c r="Q1116" s="83">
        <v>1115</v>
      </c>
      <c r="R1116" s="85">
        <v>5.1759500000000003E-3</v>
      </c>
      <c r="S1116" s="85">
        <v>3.40313E-2</v>
      </c>
    </row>
    <row r="1117" spans="2:19" x14ac:dyDescent="0.2">
      <c r="B1117" s="33"/>
      <c r="C1117" s="80">
        <v>0.14080000000000001</v>
      </c>
      <c r="D1117" s="80">
        <v>1997</v>
      </c>
      <c r="E1117" s="80">
        <v>188</v>
      </c>
      <c r="F1117" s="80">
        <v>1809</v>
      </c>
      <c r="G1117" s="80">
        <v>376</v>
      </c>
      <c r="H1117" s="80">
        <v>2185</v>
      </c>
      <c r="I1117" s="80">
        <v>0.17208200000000001</v>
      </c>
      <c r="J1117" s="80">
        <v>0.17208200000000001</v>
      </c>
      <c r="L1117" s="83">
        <v>0.98170000000000002</v>
      </c>
      <c r="M1117" s="83">
        <v>1113.0999999999999</v>
      </c>
      <c r="N1117" s="85">
        <v>2.9026900000000002</v>
      </c>
      <c r="O1117" s="83">
        <v>1110.19</v>
      </c>
      <c r="P1117" s="85">
        <v>5.8053900000000001</v>
      </c>
      <c r="Q1117" s="83">
        <v>1116</v>
      </c>
      <c r="R1117" s="85">
        <v>5.2019600000000003E-3</v>
      </c>
      <c r="S1117" s="85">
        <v>3.4278999999999997E-2</v>
      </c>
    </row>
    <row r="1118" spans="2:19" x14ac:dyDescent="0.2">
      <c r="B1118" s="33"/>
      <c r="C1118" s="80">
        <v>0.1406</v>
      </c>
      <c r="D1118" s="80">
        <v>1997</v>
      </c>
      <c r="E1118" s="80">
        <v>189</v>
      </c>
      <c r="F1118" s="80">
        <v>1808</v>
      </c>
      <c r="G1118" s="80">
        <v>378</v>
      </c>
      <c r="H1118" s="80">
        <v>2186</v>
      </c>
      <c r="I1118" s="80">
        <v>0.17291899999999999</v>
      </c>
      <c r="J1118" s="80">
        <v>0.17260300000000001</v>
      </c>
      <c r="L1118" s="83">
        <v>0.98170000000000002</v>
      </c>
      <c r="M1118" s="83">
        <v>1114.08</v>
      </c>
      <c r="N1118" s="85">
        <v>2.91987</v>
      </c>
      <c r="O1118" s="83">
        <v>1111.1600000000001</v>
      </c>
      <c r="P1118" s="85">
        <v>5.8397500000000004</v>
      </c>
      <c r="Q1118" s="83">
        <v>1117</v>
      </c>
      <c r="R1118" s="85">
        <v>5.2280599999999997E-3</v>
      </c>
      <c r="S1118" s="85">
        <v>3.4278999999999997E-2</v>
      </c>
    </row>
    <row r="1119" spans="2:19" x14ac:dyDescent="0.2">
      <c r="B1119" s="33"/>
      <c r="C1119" s="80">
        <v>0.14019999999999999</v>
      </c>
      <c r="D1119" s="80">
        <v>1998</v>
      </c>
      <c r="E1119" s="80">
        <v>189</v>
      </c>
      <c r="F1119" s="80">
        <v>1809</v>
      </c>
      <c r="G1119" s="80">
        <v>378</v>
      </c>
      <c r="H1119" s="80">
        <v>2187</v>
      </c>
      <c r="I1119" s="80">
        <v>0.17283999999999999</v>
      </c>
      <c r="J1119" s="80">
        <v>0.17260300000000001</v>
      </c>
      <c r="L1119" s="83">
        <v>0.98150000000000004</v>
      </c>
      <c r="M1119" s="83">
        <v>1115.06</v>
      </c>
      <c r="N1119" s="85">
        <v>2.9371399999999999</v>
      </c>
      <c r="O1119" s="83">
        <v>1112.1300000000001</v>
      </c>
      <c r="P1119" s="85">
        <v>5.8742799999999997</v>
      </c>
      <c r="Q1119" s="83">
        <v>1118</v>
      </c>
      <c r="R1119" s="85">
        <v>5.2542700000000001E-3</v>
      </c>
      <c r="S1119" s="85">
        <v>3.4528299999999998E-2</v>
      </c>
    </row>
    <row r="1120" spans="2:19" x14ac:dyDescent="0.2">
      <c r="B1120" s="33"/>
      <c r="C1120" s="80">
        <v>0.1401</v>
      </c>
      <c r="D1120" s="80">
        <v>1999</v>
      </c>
      <c r="E1120" s="80">
        <v>189</v>
      </c>
      <c r="F1120" s="80">
        <v>1810</v>
      </c>
      <c r="G1120" s="80">
        <v>378</v>
      </c>
      <c r="H1120" s="80">
        <v>2188</v>
      </c>
      <c r="I1120" s="80">
        <v>0.172761</v>
      </c>
      <c r="J1120" s="80">
        <v>0.17260300000000001</v>
      </c>
      <c r="L1120" s="83">
        <v>0.98140000000000005</v>
      </c>
      <c r="M1120" s="83">
        <v>1116.05</v>
      </c>
      <c r="N1120" s="85">
        <v>2.9544899999999998</v>
      </c>
      <c r="O1120" s="83">
        <v>1113.0899999999999</v>
      </c>
      <c r="P1120" s="85">
        <v>5.9089700000000001</v>
      </c>
      <c r="Q1120" s="83">
        <v>1119</v>
      </c>
      <c r="R1120" s="85">
        <v>5.28058E-3</v>
      </c>
      <c r="S1120" s="85">
        <v>3.4947300000000001E-2</v>
      </c>
    </row>
    <row r="1121" spans="2:19" x14ac:dyDescent="0.2">
      <c r="B1121" s="33"/>
      <c r="C1121" s="80">
        <v>0.1399</v>
      </c>
      <c r="D1121" s="80">
        <v>2001</v>
      </c>
      <c r="E1121" s="80">
        <v>189</v>
      </c>
      <c r="F1121" s="80">
        <v>1812</v>
      </c>
      <c r="G1121" s="80">
        <v>378</v>
      </c>
      <c r="H1121" s="80">
        <v>2190</v>
      </c>
      <c r="I1121" s="80">
        <v>0.17260300000000001</v>
      </c>
      <c r="J1121" s="80">
        <v>0.17260300000000001</v>
      </c>
      <c r="L1121" s="83">
        <v>0.98140000000000005</v>
      </c>
      <c r="M1121" s="83">
        <v>1117.03</v>
      </c>
      <c r="N1121" s="85">
        <v>2.9719199999999999</v>
      </c>
      <c r="O1121" s="83">
        <v>1114.06</v>
      </c>
      <c r="P1121" s="85">
        <v>5.9438300000000002</v>
      </c>
      <c r="Q1121" s="83">
        <v>1120</v>
      </c>
      <c r="R1121" s="85">
        <v>5.3069900000000001E-3</v>
      </c>
      <c r="S1121" s="85">
        <v>3.4947300000000001E-2</v>
      </c>
    </row>
    <row r="1122" spans="2:19" x14ac:dyDescent="0.2">
      <c r="B1122" s="33"/>
      <c r="C1122" s="80">
        <v>0.13969999999999999</v>
      </c>
      <c r="D1122" s="80">
        <v>2004</v>
      </c>
      <c r="E1122" s="80">
        <v>190</v>
      </c>
      <c r="F1122" s="80">
        <v>1814</v>
      </c>
      <c r="G1122" s="80">
        <v>380</v>
      </c>
      <c r="H1122" s="80">
        <v>2194</v>
      </c>
      <c r="I1122" s="80">
        <v>0.17319999999999999</v>
      </c>
      <c r="J1122" s="80">
        <v>0.17296300000000001</v>
      </c>
      <c r="L1122" s="83">
        <v>0.98140000000000005</v>
      </c>
      <c r="M1122" s="83">
        <v>1118.01</v>
      </c>
      <c r="N1122" s="85">
        <v>2.98943</v>
      </c>
      <c r="O1122" s="83">
        <v>1115.02</v>
      </c>
      <c r="P1122" s="85">
        <v>5.9788699999999997</v>
      </c>
      <c r="Q1122" s="83">
        <v>1121</v>
      </c>
      <c r="R1122" s="85">
        <v>5.3335099999999996E-3</v>
      </c>
      <c r="S1122" s="85">
        <v>3.4947300000000001E-2</v>
      </c>
    </row>
    <row r="1123" spans="2:19" x14ac:dyDescent="0.2">
      <c r="B1123" s="33"/>
      <c r="C1123" s="80">
        <v>0.13950000000000001</v>
      </c>
      <c r="D1123" s="80">
        <v>2005</v>
      </c>
      <c r="E1123" s="80">
        <v>190</v>
      </c>
      <c r="F1123" s="80">
        <v>1815</v>
      </c>
      <c r="G1123" s="80">
        <v>380</v>
      </c>
      <c r="H1123" s="80">
        <v>2195</v>
      </c>
      <c r="I1123" s="80">
        <v>0.173121</v>
      </c>
      <c r="J1123" s="80">
        <v>0.17296300000000001</v>
      </c>
      <c r="L1123" s="83">
        <v>0.98140000000000005</v>
      </c>
      <c r="M1123" s="83">
        <v>1118.99</v>
      </c>
      <c r="N1123" s="85">
        <v>3.0070299999999999</v>
      </c>
      <c r="O1123" s="83">
        <v>1115.99</v>
      </c>
      <c r="P1123" s="85">
        <v>6.0140700000000002</v>
      </c>
      <c r="Q1123" s="83">
        <v>1122</v>
      </c>
      <c r="R1123" s="85">
        <v>5.3601300000000003E-3</v>
      </c>
      <c r="S1123" s="85">
        <v>3.4947300000000001E-2</v>
      </c>
    </row>
    <row r="1124" spans="2:19" x14ac:dyDescent="0.2">
      <c r="B1124" s="33"/>
      <c r="C1124" s="80">
        <v>0.13900000000000001</v>
      </c>
      <c r="D1124" s="80">
        <v>2007</v>
      </c>
      <c r="E1124" s="80">
        <v>190</v>
      </c>
      <c r="F1124" s="80">
        <v>1817</v>
      </c>
      <c r="G1124" s="80">
        <v>380</v>
      </c>
      <c r="H1124" s="80">
        <v>2197</v>
      </c>
      <c r="I1124" s="80">
        <v>0.17296300000000001</v>
      </c>
      <c r="J1124" s="80">
        <v>0.17296300000000001</v>
      </c>
      <c r="L1124" s="83">
        <v>0.98129999999999995</v>
      </c>
      <c r="M1124" s="83">
        <v>1119.98</v>
      </c>
      <c r="N1124" s="85">
        <v>3.0247199999999999</v>
      </c>
      <c r="O1124" s="83">
        <v>1116.95</v>
      </c>
      <c r="P1124" s="85">
        <v>6.0494399999999997</v>
      </c>
      <c r="Q1124" s="83">
        <v>1123</v>
      </c>
      <c r="R1124" s="85">
        <v>5.3868500000000003E-3</v>
      </c>
      <c r="S1124" s="85">
        <v>3.5370699999999998E-2</v>
      </c>
    </row>
    <row r="1125" spans="2:19" x14ac:dyDescent="0.2">
      <c r="B1125" s="33"/>
      <c r="C1125" s="80">
        <v>0.1389</v>
      </c>
      <c r="D1125" s="80">
        <v>2008</v>
      </c>
      <c r="E1125" s="80">
        <v>191</v>
      </c>
      <c r="F1125" s="80">
        <v>1817</v>
      </c>
      <c r="G1125" s="80">
        <v>382</v>
      </c>
      <c r="H1125" s="80">
        <v>2199</v>
      </c>
      <c r="I1125" s="80">
        <v>0.17371500000000001</v>
      </c>
      <c r="J1125" s="80">
        <v>0.17371500000000001</v>
      </c>
      <c r="L1125" s="83">
        <v>0.98119999999999996</v>
      </c>
      <c r="M1125" s="83">
        <v>1120.96</v>
      </c>
      <c r="N1125" s="85">
        <v>3.0424899999999999</v>
      </c>
      <c r="O1125" s="83">
        <v>1117.92</v>
      </c>
      <c r="P1125" s="85">
        <v>6.0849799999999998</v>
      </c>
      <c r="Q1125" s="83">
        <v>1124</v>
      </c>
      <c r="R1125" s="85">
        <v>5.4136799999999997E-3</v>
      </c>
      <c r="S1125" s="85">
        <v>3.5541200000000002E-2</v>
      </c>
    </row>
    <row r="1126" spans="2:19" x14ac:dyDescent="0.2">
      <c r="B1126" s="33"/>
      <c r="C1126" s="80">
        <v>0.13880000000000001</v>
      </c>
      <c r="D1126" s="80">
        <v>2010</v>
      </c>
      <c r="E1126" s="80">
        <v>192</v>
      </c>
      <c r="F1126" s="80">
        <v>1818</v>
      </c>
      <c r="G1126" s="80">
        <v>384</v>
      </c>
      <c r="H1126" s="80">
        <v>2202</v>
      </c>
      <c r="I1126" s="80">
        <v>0.17438699999999999</v>
      </c>
      <c r="J1126" s="80">
        <v>0.17438699999999999</v>
      </c>
      <c r="L1126" s="83">
        <v>0.98109999999999997</v>
      </c>
      <c r="M1126" s="83">
        <v>1121.94</v>
      </c>
      <c r="N1126" s="85">
        <v>3.0603500000000001</v>
      </c>
      <c r="O1126" s="83">
        <v>1118.8800000000001</v>
      </c>
      <c r="P1126" s="85">
        <v>6.1206899999999997</v>
      </c>
      <c r="Q1126" s="83">
        <v>1125</v>
      </c>
      <c r="R1126" s="85">
        <v>5.4406100000000002E-3</v>
      </c>
      <c r="S1126" s="85">
        <v>3.5712500000000001E-2</v>
      </c>
    </row>
    <row r="1127" spans="2:19" x14ac:dyDescent="0.2">
      <c r="B1127" s="33"/>
      <c r="C1127" s="80">
        <v>0.1386</v>
      </c>
      <c r="D1127" s="80">
        <v>2010</v>
      </c>
      <c r="E1127" s="80">
        <v>193</v>
      </c>
      <c r="F1127" s="80">
        <v>1817</v>
      </c>
      <c r="G1127" s="80">
        <v>386</v>
      </c>
      <c r="H1127" s="80">
        <v>2203</v>
      </c>
      <c r="I1127" s="80">
        <v>0.17521600000000001</v>
      </c>
      <c r="J1127" s="80">
        <v>0.174898</v>
      </c>
      <c r="L1127" s="83">
        <v>0.98070000000000002</v>
      </c>
      <c r="M1127" s="83">
        <v>1122.92</v>
      </c>
      <c r="N1127" s="85">
        <v>3.07829</v>
      </c>
      <c r="O1127" s="83">
        <v>1119.8399999999999</v>
      </c>
      <c r="P1127" s="85">
        <v>6.1565799999999999</v>
      </c>
      <c r="Q1127" s="83">
        <v>1126</v>
      </c>
      <c r="R1127" s="85">
        <v>5.4676500000000001E-3</v>
      </c>
      <c r="S1127" s="85">
        <v>3.5884600000000003E-2</v>
      </c>
    </row>
    <row r="1128" spans="2:19" x14ac:dyDescent="0.2">
      <c r="B1128" s="33"/>
      <c r="C1128" s="80">
        <v>0.13850000000000001</v>
      </c>
      <c r="D1128" s="80">
        <v>2012</v>
      </c>
      <c r="E1128" s="80">
        <v>193</v>
      </c>
      <c r="F1128" s="80">
        <v>1819</v>
      </c>
      <c r="G1128" s="80">
        <v>386</v>
      </c>
      <c r="H1128" s="80">
        <v>2205</v>
      </c>
      <c r="I1128" s="80">
        <v>0.17505699999999999</v>
      </c>
      <c r="J1128" s="80">
        <v>0.174898</v>
      </c>
      <c r="L1128" s="83">
        <v>0.98050000000000004</v>
      </c>
      <c r="M1128" s="83">
        <v>1123.9000000000001</v>
      </c>
      <c r="N1128" s="85">
        <v>3.09632</v>
      </c>
      <c r="O1128" s="83">
        <v>1120.81</v>
      </c>
      <c r="P1128" s="85">
        <v>6.1926300000000003</v>
      </c>
      <c r="Q1128" s="83">
        <v>1127</v>
      </c>
      <c r="R1128" s="85">
        <v>5.4947900000000003E-3</v>
      </c>
      <c r="S1128" s="85">
        <v>3.60573E-2</v>
      </c>
    </row>
    <row r="1129" spans="2:19" x14ac:dyDescent="0.2">
      <c r="B1129" s="33"/>
      <c r="C1129" s="80">
        <v>0.1384</v>
      </c>
      <c r="D1129" s="80">
        <v>2014</v>
      </c>
      <c r="E1129" s="80">
        <v>193</v>
      </c>
      <c r="F1129" s="80">
        <v>1821</v>
      </c>
      <c r="G1129" s="80">
        <v>386</v>
      </c>
      <c r="H1129" s="80">
        <v>2207</v>
      </c>
      <c r="I1129" s="80">
        <v>0.174898</v>
      </c>
      <c r="J1129" s="80">
        <v>0.174898</v>
      </c>
      <c r="L1129" s="83">
        <v>0.98040000000000005</v>
      </c>
      <c r="M1129" s="83">
        <v>1124.8900000000001</v>
      </c>
      <c r="N1129" s="85">
        <v>3.11443</v>
      </c>
      <c r="O1129" s="83">
        <v>1121.77</v>
      </c>
      <c r="P1129" s="85">
        <v>6.2288600000000001</v>
      </c>
      <c r="Q1129" s="83">
        <v>1128</v>
      </c>
      <c r="R1129" s="85">
        <v>5.5220399999999998E-3</v>
      </c>
      <c r="S1129" s="85">
        <v>3.6317700000000001E-2</v>
      </c>
    </row>
    <row r="1130" spans="2:19" x14ac:dyDescent="0.2">
      <c r="B1130" s="33"/>
      <c r="C1130" s="80">
        <v>0.1381</v>
      </c>
      <c r="D1130" s="80">
        <v>2015</v>
      </c>
      <c r="E1130" s="80">
        <v>195</v>
      </c>
      <c r="F1130" s="80">
        <v>1820</v>
      </c>
      <c r="G1130" s="80">
        <v>390</v>
      </c>
      <c r="H1130" s="80">
        <v>2210</v>
      </c>
      <c r="I1130" s="80">
        <v>0.17647099999999999</v>
      </c>
      <c r="J1130" s="80">
        <v>0.17639099999999999</v>
      </c>
      <c r="L1130" s="83">
        <v>0.98040000000000005</v>
      </c>
      <c r="M1130" s="83">
        <v>1125.8699999999999</v>
      </c>
      <c r="N1130" s="85">
        <v>3.1326299999999998</v>
      </c>
      <c r="O1130" s="83">
        <v>1122.73</v>
      </c>
      <c r="P1130" s="85">
        <v>6.2652700000000001</v>
      </c>
      <c r="Q1130" s="83">
        <v>1129</v>
      </c>
      <c r="R1130" s="85">
        <v>5.5494000000000003E-3</v>
      </c>
      <c r="S1130" s="85">
        <v>3.6317700000000001E-2</v>
      </c>
    </row>
    <row r="1131" spans="2:19" x14ac:dyDescent="0.2">
      <c r="B1131" s="33"/>
      <c r="C1131" s="80">
        <v>0.13800000000000001</v>
      </c>
      <c r="D1131" s="80">
        <v>2016</v>
      </c>
      <c r="E1131" s="80">
        <v>195</v>
      </c>
      <c r="F1131" s="80">
        <v>1821</v>
      </c>
      <c r="G1131" s="80">
        <v>390</v>
      </c>
      <c r="H1131" s="80">
        <v>2211</v>
      </c>
      <c r="I1131" s="80">
        <v>0.17639099999999999</v>
      </c>
      <c r="J1131" s="80">
        <v>0.17639099999999999</v>
      </c>
      <c r="L1131" s="83">
        <v>0.98019999999999996</v>
      </c>
      <c r="M1131" s="83">
        <v>1126.8499999999999</v>
      </c>
      <c r="N1131" s="85">
        <v>3.1509200000000002</v>
      </c>
      <c r="O1131" s="83">
        <v>1123.7</v>
      </c>
      <c r="P1131" s="85">
        <v>6.30185</v>
      </c>
      <c r="Q1131" s="83">
        <v>1130</v>
      </c>
      <c r="R1131" s="85">
        <v>5.5768600000000003E-3</v>
      </c>
      <c r="S1131" s="85">
        <v>3.6755500000000003E-2</v>
      </c>
    </row>
    <row r="1132" spans="2:19" x14ac:dyDescent="0.2">
      <c r="B1132" s="33"/>
      <c r="C1132" s="80">
        <v>0.13789999999999999</v>
      </c>
      <c r="D1132" s="80">
        <v>2016</v>
      </c>
      <c r="E1132" s="80">
        <v>197</v>
      </c>
      <c r="F1132" s="80">
        <v>1819</v>
      </c>
      <c r="G1132" s="80">
        <v>394</v>
      </c>
      <c r="H1132" s="80">
        <v>2213</v>
      </c>
      <c r="I1132" s="80">
        <v>0.178039</v>
      </c>
      <c r="J1132" s="80">
        <v>0.178039</v>
      </c>
      <c r="L1132" s="83">
        <v>0.98019999999999996</v>
      </c>
      <c r="M1132" s="83">
        <v>1127.83</v>
      </c>
      <c r="N1132" s="85">
        <v>3.1692999999999998</v>
      </c>
      <c r="O1132" s="83">
        <v>1124.6600000000001</v>
      </c>
      <c r="P1132" s="85">
        <v>6.3385999999999996</v>
      </c>
      <c r="Q1132" s="83">
        <v>1131</v>
      </c>
      <c r="R1132" s="85">
        <v>5.6044199999999997E-3</v>
      </c>
      <c r="S1132" s="85">
        <v>3.6755500000000003E-2</v>
      </c>
    </row>
    <row r="1133" spans="2:19" x14ac:dyDescent="0.2">
      <c r="B1133" s="33"/>
      <c r="C1133" s="80">
        <v>0.13780000000000001</v>
      </c>
      <c r="D1133" s="80">
        <v>2017</v>
      </c>
      <c r="E1133" s="80">
        <v>198</v>
      </c>
      <c r="F1133" s="80">
        <v>1819</v>
      </c>
      <c r="G1133" s="80">
        <v>396</v>
      </c>
      <c r="H1133" s="80">
        <v>2215</v>
      </c>
      <c r="I1133" s="80">
        <v>0.178781</v>
      </c>
      <c r="J1133" s="80">
        <v>0.17837800000000001</v>
      </c>
      <c r="L1133" s="83">
        <v>0.98019999999999996</v>
      </c>
      <c r="M1133" s="83">
        <v>1128.81</v>
      </c>
      <c r="N1133" s="85">
        <v>3.18777</v>
      </c>
      <c r="O1133" s="83">
        <v>1125.6199999999999</v>
      </c>
      <c r="P1133" s="85">
        <v>6.37554</v>
      </c>
      <c r="Q1133" s="83">
        <v>1132</v>
      </c>
      <c r="R1133" s="85">
        <v>5.6321000000000001E-3</v>
      </c>
      <c r="S1133" s="85">
        <v>3.6755500000000003E-2</v>
      </c>
    </row>
    <row r="1134" spans="2:19" x14ac:dyDescent="0.2">
      <c r="B1134" s="33"/>
      <c r="C1134" s="80">
        <v>0.1376</v>
      </c>
      <c r="D1134" s="80">
        <v>2018</v>
      </c>
      <c r="E1134" s="80">
        <v>198</v>
      </c>
      <c r="F1134" s="80">
        <v>1820</v>
      </c>
      <c r="G1134" s="80">
        <v>396</v>
      </c>
      <c r="H1134" s="80">
        <v>2216</v>
      </c>
      <c r="I1134" s="80">
        <v>0.1787</v>
      </c>
      <c r="J1134" s="80">
        <v>0.17837800000000001</v>
      </c>
      <c r="L1134" s="83">
        <v>0.9798</v>
      </c>
      <c r="M1134" s="83">
        <v>1129.79</v>
      </c>
      <c r="N1134" s="85">
        <v>3.2063199999999998</v>
      </c>
      <c r="O1134" s="83">
        <v>1126.5899999999999</v>
      </c>
      <c r="P1134" s="85">
        <v>6.4126500000000002</v>
      </c>
      <c r="Q1134" s="83">
        <v>1133</v>
      </c>
      <c r="R1134" s="85">
        <v>5.6598799999999999E-3</v>
      </c>
      <c r="S1134" s="85">
        <v>3.7197800000000003E-2</v>
      </c>
    </row>
    <row r="1135" spans="2:19" x14ac:dyDescent="0.2">
      <c r="B1135" s="33"/>
      <c r="C1135" s="80">
        <v>0.13739999999999999</v>
      </c>
      <c r="D1135" s="80">
        <v>2019</v>
      </c>
      <c r="E1135" s="80">
        <v>198</v>
      </c>
      <c r="F1135" s="80">
        <v>1821</v>
      </c>
      <c r="G1135" s="80">
        <v>396</v>
      </c>
      <c r="H1135" s="80">
        <v>2217</v>
      </c>
      <c r="I1135" s="80">
        <v>0.17862</v>
      </c>
      <c r="J1135" s="80">
        <v>0.17837800000000001</v>
      </c>
      <c r="L1135" s="83">
        <v>0.9798</v>
      </c>
      <c r="M1135" s="83">
        <v>1130.78</v>
      </c>
      <c r="N1135" s="85">
        <v>3.2249699999999999</v>
      </c>
      <c r="O1135" s="83">
        <v>1127.55</v>
      </c>
      <c r="P1135" s="85">
        <v>6.4499300000000002</v>
      </c>
      <c r="Q1135" s="83">
        <v>1134</v>
      </c>
      <c r="R1135" s="85">
        <v>5.68777E-3</v>
      </c>
      <c r="S1135" s="85">
        <v>3.7197800000000003E-2</v>
      </c>
    </row>
    <row r="1136" spans="2:19" x14ac:dyDescent="0.2">
      <c r="B1136" s="33"/>
      <c r="C1136" s="80">
        <v>0.13719999999999999</v>
      </c>
      <c r="D1136" s="80">
        <v>2020</v>
      </c>
      <c r="E1136" s="80">
        <v>198</v>
      </c>
      <c r="F1136" s="80">
        <v>1822</v>
      </c>
      <c r="G1136" s="80">
        <v>396</v>
      </c>
      <c r="H1136" s="80">
        <v>2218</v>
      </c>
      <c r="I1136" s="80">
        <v>0.178539</v>
      </c>
      <c r="J1136" s="80">
        <v>0.17837800000000001</v>
      </c>
      <c r="L1136" s="83">
        <v>0.97970000000000002</v>
      </c>
      <c r="M1136" s="83">
        <v>1131.76</v>
      </c>
      <c r="N1136" s="85">
        <v>3.2437</v>
      </c>
      <c r="O1136" s="83">
        <v>1128.51</v>
      </c>
      <c r="P1136" s="85">
        <v>6.4874000000000001</v>
      </c>
      <c r="Q1136" s="83">
        <v>1135</v>
      </c>
      <c r="R1136" s="85">
        <v>5.7157700000000002E-3</v>
      </c>
      <c r="S1136" s="85">
        <v>3.7554999999999998E-2</v>
      </c>
    </row>
    <row r="1137" spans="2:19" x14ac:dyDescent="0.2">
      <c r="B1137" s="33"/>
      <c r="C1137" s="80">
        <v>0.1371</v>
      </c>
      <c r="D1137" s="80">
        <v>2021</v>
      </c>
      <c r="E1137" s="80">
        <v>198</v>
      </c>
      <c r="F1137" s="80">
        <v>1823</v>
      </c>
      <c r="G1137" s="80">
        <v>396</v>
      </c>
      <c r="H1137" s="80">
        <v>2219</v>
      </c>
      <c r="I1137" s="80">
        <v>0.17845900000000001</v>
      </c>
      <c r="J1137" s="80">
        <v>0.17837800000000001</v>
      </c>
      <c r="L1137" s="83">
        <v>0.97970000000000002</v>
      </c>
      <c r="M1137" s="83">
        <v>1132.74</v>
      </c>
      <c r="N1137" s="85">
        <v>3.2625199999999999</v>
      </c>
      <c r="O1137" s="83">
        <v>1129.47</v>
      </c>
      <c r="P1137" s="85">
        <v>6.5250399999999997</v>
      </c>
      <c r="Q1137" s="83">
        <v>1136</v>
      </c>
      <c r="R1137" s="85">
        <v>5.7438799999999998E-3</v>
      </c>
      <c r="S1137" s="85">
        <v>3.7554999999999998E-2</v>
      </c>
    </row>
    <row r="1138" spans="2:19" x14ac:dyDescent="0.2">
      <c r="B1138" s="33"/>
      <c r="C1138" s="80">
        <v>0.13689999999999999</v>
      </c>
      <c r="D1138" s="80">
        <v>2022</v>
      </c>
      <c r="E1138" s="80">
        <v>198</v>
      </c>
      <c r="F1138" s="80">
        <v>1824</v>
      </c>
      <c r="G1138" s="80">
        <v>396</v>
      </c>
      <c r="H1138" s="80">
        <v>2220</v>
      </c>
      <c r="I1138" s="80">
        <v>0.17837800000000001</v>
      </c>
      <c r="J1138" s="80">
        <v>0.17837800000000001</v>
      </c>
      <c r="L1138" s="83">
        <v>0.97960000000000003</v>
      </c>
      <c r="M1138" s="83">
        <v>1133.72</v>
      </c>
      <c r="N1138" s="85">
        <v>3.2814299999999998</v>
      </c>
      <c r="O1138" s="83">
        <v>1130.44</v>
      </c>
      <c r="P1138" s="85">
        <v>6.5628700000000002</v>
      </c>
      <c r="Q1138" s="83">
        <v>1137</v>
      </c>
      <c r="R1138" s="85">
        <v>5.7720899999999997E-3</v>
      </c>
      <c r="S1138" s="85">
        <v>3.7824799999999999E-2</v>
      </c>
    </row>
    <row r="1139" spans="2:19" x14ac:dyDescent="0.2">
      <c r="B1139" s="33"/>
      <c r="C1139" s="80">
        <v>0.1366</v>
      </c>
      <c r="D1139" s="80">
        <v>2022</v>
      </c>
      <c r="E1139" s="80">
        <v>199</v>
      </c>
      <c r="F1139" s="80">
        <v>1823</v>
      </c>
      <c r="G1139" s="80">
        <v>398</v>
      </c>
      <c r="H1139" s="80">
        <v>2221</v>
      </c>
      <c r="I1139" s="80">
        <v>0.179199</v>
      </c>
      <c r="J1139" s="80">
        <v>0.179199</v>
      </c>
      <c r="L1139" s="83">
        <v>0.97950000000000004</v>
      </c>
      <c r="M1139" s="83">
        <v>1134.7</v>
      </c>
      <c r="N1139" s="85">
        <v>3.30044</v>
      </c>
      <c r="O1139" s="83">
        <v>1131.4000000000001</v>
      </c>
      <c r="P1139" s="85">
        <v>6.6008699999999996</v>
      </c>
      <c r="Q1139" s="83">
        <v>1138</v>
      </c>
      <c r="R1139" s="85">
        <v>5.8004199999999997E-3</v>
      </c>
      <c r="S1139" s="85">
        <v>3.80056E-2</v>
      </c>
    </row>
    <row r="1140" spans="2:19" x14ac:dyDescent="0.2">
      <c r="B1140" s="33"/>
      <c r="C1140" s="80">
        <v>0.13650000000000001</v>
      </c>
      <c r="D1140" s="80">
        <v>2022</v>
      </c>
      <c r="E1140" s="80">
        <v>200</v>
      </c>
      <c r="F1140" s="80">
        <v>1822</v>
      </c>
      <c r="G1140" s="80">
        <v>400</v>
      </c>
      <c r="H1140" s="80">
        <v>2222</v>
      </c>
      <c r="I1140" s="80">
        <v>0.18001800000000001</v>
      </c>
      <c r="J1140" s="80">
        <v>0.18001800000000001</v>
      </c>
      <c r="L1140" s="83">
        <v>0.97929999999999995</v>
      </c>
      <c r="M1140" s="83">
        <v>1135.68</v>
      </c>
      <c r="N1140" s="85">
        <v>3.3195299999999999</v>
      </c>
      <c r="O1140" s="83">
        <v>1132.3599999999999</v>
      </c>
      <c r="P1140" s="85">
        <v>6.6390599999999997</v>
      </c>
      <c r="Q1140" s="83">
        <v>1139</v>
      </c>
      <c r="R1140" s="85">
        <v>5.82885E-3</v>
      </c>
      <c r="S1140" s="85">
        <v>3.8278300000000001E-2</v>
      </c>
    </row>
    <row r="1141" spans="2:19" x14ac:dyDescent="0.2">
      <c r="B1141" s="33"/>
      <c r="C1141" s="80">
        <v>0.1363</v>
      </c>
      <c r="D1141" s="80">
        <v>2023</v>
      </c>
      <c r="E1141" s="80">
        <v>202</v>
      </c>
      <c r="F1141" s="80">
        <v>1821</v>
      </c>
      <c r="G1141" s="80">
        <v>404</v>
      </c>
      <c r="H1141" s="80">
        <v>2225</v>
      </c>
      <c r="I1141" s="80">
        <v>0.18157300000000001</v>
      </c>
      <c r="J1141" s="80">
        <v>0.18157300000000001</v>
      </c>
      <c r="L1141" s="83">
        <v>0.97929999999999995</v>
      </c>
      <c r="M1141" s="83">
        <v>1136.6600000000001</v>
      </c>
      <c r="N1141" s="85">
        <v>3.3387099999999998</v>
      </c>
      <c r="O1141" s="83">
        <v>1133.32</v>
      </c>
      <c r="P1141" s="85">
        <v>6.6774300000000002</v>
      </c>
      <c r="Q1141" s="83">
        <v>1140</v>
      </c>
      <c r="R1141" s="85">
        <v>5.8573899999999996E-3</v>
      </c>
      <c r="S1141" s="85">
        <v>3.8278300000000001E-2</v>
      </c>
    </row>
    <row r="1142" spans="2:19" x14ac:dyDescent="0.2">
      <c r="B1142" s="33"/>
      <c r="C1142" s="80">
        <v>0.13619999999999999</v>
      </c>
      <c r="D1142" s="80">
        <v>2023</v>
      </c>
      <c r="E1142" s="80">
        <v>203</v>
      </c>
      <c r="F1142" s="80">
        <v>1820</v>
      </c>
      <c r="G1142" s="80">
        <v>406</v>
      </c>
      <c r="H1142" s="80">
        <v>2226</v>
      </c>
      <c r="I1142" s="80">
        <v>0.18239</v>
      </c>
      <c r="J1142" s="80">
        <v>0.182308</v>
      </c>
      <c r="L1142" s="83">
        <v>0.97899999999999998</v>
      </c>
      <c r="M1142" s="83">
        <v>1137.6400000000001</v>
      </c>
      <c r="N1142" s="85">
        <v>3.35799</v>
      </c>
      <c r="O1142" s="83">
        <v>1134.28</v>
      </c>
      <c r="P1142" s="85">
        <v>6.7159800000000001</v>
      </c>
      <c r="Q1142" s="83">
        <v>1141</v>
      </c>
      <c r="R1142" s="85">
        <v>5.8860500000000003E-3</v>
      </c>
      <c r="S1142" s="85">
        <v>3.8552700000000002E-2</v>
      </c>
    </row>
    <row r="1143" spans="2:19" x14ac:dyDescent="0.2">
      <c r="B1143" s="33"/>
      <c r="C1143" s="80">
        <v>0.13600000000000001</v>
      </c>
      <c r="D1143" s="80">
        <v>2024</v>
      </c>
      <c r="E1143" s="80">
        <v>203</v>
      </c>
      <c r="F1143" s="80">
        <v>1821</v>
      </c>
      <c r="G1143" s="80">
        <v>406</v>
      </c>
      <c r="H1143" s="80">
        <v>2227</v>
      </c>
      <c r="I1143" s="80">
        <v>0.182308</v>
      </c>
      <c r="J1143" s="80">
        <v>0.182308</v>
      </c>
      <c r="L1143" s="83">
        <v>0.97870000000000001</v>
      </c>
      <c r="M1143" s="83">
        <v>1138.6199999999999</v>
      </c>
      <c r="N1143" s="85">
        <v>3.3773599999999999</v>
      </c>
      <c r="O1143" s="83">
        <v>1135.25</v>
      </c>
      <c r="P1143" s="85">
        <v>6.7547199999999998</v>
      </c>
      <c r="Q1143" s="83">
        <v>1142</v>
      </c>
      <c r="R1143" s="85">
        <v>5.9148200000000003E-3</v>
      </c>
      <c r="S1143" s="85">
        <v>3.8736600000000003E-2</v>
      </c>
    </row>
    <row r="1144" spans="2:19" x14ac:dyDescent="0.2">
      <c r="B1144" s="33"/>
      <c r="C1144" s="80">
        <v>0.13589999999999999</v>
      </c>
      <c r="D1144" s="80">
        <v>2024</v>
      </c>
      <c r="E1144" s="80">
        <v>204</v>
      </c>
      <c r="F1144" s="80">
        <v>1820</v>
      </c>
      <c r="G1144" s="80">
        <v>408</v>
      </c>
      <c r="H1144" s="80">
        <v>2228</v>
      </c>
      <c r="I1144" s="80">
        <v>0.18312400000000001</v>
      </c>
      <c r="J1144" s="80">
        <v>0.18287800000000001</v>
      </c>
      <c r="L1144" s="83">
        <v>0.97860000000000003</v>
      </c>
      <c r="M1144" s="83">
        <v>1139.5999999999999</v>
      </c>
      <c r="N1144" s="85">
        <v>3.39682</v>
      </c>
      <c r="O1144" s="83">
        <v>1136.21</v>
      </c>
      <c r="P1144" s="85">
        <v>6.7936399999999999</v>
      </c>
      <c r="Q1144" s="83">
        <v>1143</v>
      </c>
      <c r="R1144" s="85">
        <v>5.9436899999999997E-3</v>
      </c>
      <c r="S1144" s="85">
        <v>3.8921299999999999E-2</v>
      </c>
    </row>
    <row r="1145" spans="2:19" x14ac:dyDescent="0.2">
      <c r="B1145" s="33"/>
      <c r="C1145" s="80">
        <v>0.1358</v>
      </c>
      <c r="D1145" s="80">
        <v>2027</v>
      </c>
      <c r="E1145" s="80">
        <v>204</v>
      </c>
      <c r="F1145" s="80">
        <v>1823</v>
      </c>
      <c r="G1145" s="80">
        <v>408</v>
      </c>
      <c r="H1145" s="80">
        <v>2231</v>
      </c>
      <c r="I1145" s="80">
        <v>0.18287800000000001</v>
      </c>
      <c r="J1145" s="80">
        <v>0.18287800000000001</v>
      </c>
      <c r="L1145" s="83">
        <v>0.97850000000000004</v>
      </c>
      <c r="M1145" s="83">
        <v>1140.58</v>
      </c>
      <c r="N1145" s="85">
        <v>3.4163700000000001</v>
      </c>
      <c r="O1145" s="83">
        <v>1137.17</v>
      </c>
      <c r="P1145" s="85">
        <v>6.8327499999999999</v>
      </c>
      <c r="Q1145" s="83">
        <v>1144</v>
      </c>
      <c r="R1145" s="85">
        <v>5.9726800000000002E-3</v>
      </c>
      <c r="S1145" s="85">
        <v>3.9106700000000001E-2</v>
      </c>
    </row>
    <row r="1146" spans="2:19" x14ac:dyDescent="0.2">
      <c r="B1146" s="33"/>
      <c r="C1146" s="80">
        <v>0.13569999999999999</v>
      </c>
      <c r="D1146" s="80">
        <v>2028</v>
      </c>
      <c r="E1146" s="80">
        <v>205</v>
      </c>
      <c r="F1146" s="80">
        <v>1823</v>
      </c>
      <c r="G1146" s="80">
        <v>410</v>
      </c>
      <c r="H1146" s="80">
        <v>2233</v>
      </c>
      <c r="I1146" s="80">
        <v>0.18360899999999999</v>
      </c>
      <c r="J1146" s="80">
        <v>0.18360899999999999</v>
      </c>
      <c r="L1146" s="83">
        <v>0.97819999999999996</v>
      </c>
      <c r="M1146" s="83">
        <v>1141.56</v>
      </c>
      <c r="N1146" s="85">
        <v>3.4360200000000001</v>
      </c>
      <c r="O1146" s="83">
        <v>1138.1300000000001</v>
      </c>
      <c r="P1146" s="85">
        <v>6.8720400000000001</v>
      </c>
      <c r="Q1146" s="83">
        <v>1145</v>
      </c>
      <c r="R1146" s="85">
        <v>6.00178E-3</v>
      </c>
      <c r="S1146" s="85">
        <v>3.9292899999999999E-2</v>
      </c>
    </row>
    <row r="1147" spans="2:19" x14ac:dyDescent="0.2">
      <c r="B1147" s="33"/>
      <c r="C1147" s="80">
        <v>0.1356</v>
      </c>
      <c r="D1147" s="80">
        <v>2029</v>
      </c>
      <c r="E1147" s="80">
        <v>206</v>
      </c>
      <c r="F1147" s="80">
        <v>1823</v>
      </c>
      <c r="G1147" s="80">
        <v>412</v>
      </c>
      <c r="H1147" s="80">
        <v>2235</v>
      </c>
      <c r="I1147" s="80">
        <v>0.18434</v>
      </c>
      <c r="J1147" s="80">
        <v>0.18434</v>
      </c>
      <c r="L1147" s="83">
        <v>0.97809999999999997</v>
      </c>
      <c r="M1147" s="83">
        <v>1142.54</v>
      </c>
      <c r="N1147" s="85">
        <v>3.4557600000000002</v>
      </c>
      <c r="O1147" s="83">
        <v>1139.0899999999999</v>
      </c>
      <c r="P1147" s="85">
        <v>6.9115200000000003</v>
      </c>
      <c r="Q1147" s="83">
        <v>1146</v>
      </c>
      <c r="R1147" s="85">
        <v>6.03099E-3</v>
      </c>
      <c r="S1147" s="85">
        <v>3.96677E-2</v>
      </c>
    </row>
    <row r="1148" spans="2:19" x14ac:dyDescent="0.2">
      <c r="B1148" s="33"/>
      <c r="C1148" s="80">
        <v>0.1353</v>
      </c>
      <c r="D1148" s="80">
        <v>2030</v>
      </c>
      <c r="E1148" s="80">
        <v>207</v>
      </c>
      <c r="F1148" s="80">
        <v>1823</v>
      </c>
      <c r="G1148" s="80">
        <v>414</v>
      </c>
      <c r="H1148" s="80">
        <v>2237</v>
      </c>
      <c r="I1148" s="80">
        <v>0.18506900000000001</v>
      </c>
      <c r="J1148" s="80">
        <v>0.18490400000000001</v>
      </c>
      <c r="L1148" s="83">
        <v>0.97809999999999997</v>
      </c>
      <c r="M1148" s="83">
        <v>1143.52</v>
      </c>
      <c r="N1148" s="85">
        <v>3.47559</v>
      </c>
      <c r="O1148" s="83">
        <v>1140.05</v>
      </c>
      <c r="P1148" s="85">
        <v>6.9511900000000004</v>
      </c>
      <c r="Q1148" s="83">
        <v>1147</v>
      </c>
      <c r="R1148" s="85">
        <v>6.0603200000000001E-3</v>
      </c>
      <c r="S1148" s="85">
        <v>3.96677E-2</v>
      </c>
    </row>
    <row r="1149" spans="2:19" x14ac:dyDescent="0.2">
      <c r="B1149" s="33"/>
      <c r="C1149" s="80">
        <v>0.1351</v>
      </c>
      <c r="D1149" s="80">
        <v>2032</v>
      </c>
      <c r="E1149" s="80">
        <v>207</v>
      </c>
      <c r="F1149" s="80">
        <v>1825</v>
      </c>
      <c r="G1149" s="80">
        <v>414</v>
      </c>
      <c r="H1149" s="80">
        <v>2239</v>
      </c>
      <c r="I1149" s="80">
        <v>0.18490400000000001</v>
      </c>
      <c r="J1149" s="80">
        <v>0.18490400000000001</v>
      </c>
      <c r="L1149" s="83">
        <v>0.97809999999999997</v>
      </c>
      <c r="M1149" s="83">
        <v>1144.5</v>
      </c>
      <c r="N1149" s="85">
        <v>3.49552</v>
      </c>
      <c r="O1149" s="83">
        <v>1141.01</v>
      </c>
      <c r="P1149" s="85">
        <v>6.9910399999999999</v>
      </c>
      <c r="Q1149" s="83">
        <v>1148</v>
      </c>
      <c r="R1149" s="85">
        <v>6.0897599999999996E-3</v>
      </c>
      <c r="S1149" s="85">
        <v>3.96677E-2</v>
      </c>
    </row>
    <row r="1150" spans="2:19" x14ac:dyDescent="0.2">
      <c r="B1150" s="33"/>
      <c r="C1150" s="80">
        <v>0.13500000000000001</v>
      </c>
      <c r="D1150" s="80">
        <v>2032</v>
      </c>
      <c r="E1150" s="80">
        <v>208</v>
      </c>
      <c r="F1150" s="80">
        <v>1824</v>
      </c>
      <c r="G1150" s="80">
        <v>416</v>
      </c>
      <c r="H1150" s="80">
        <v>2240</v>
      </c>
      <c r="I1150" s="80">
        <v>0.18571399999999999</v>
      </c>
      <c r="J1150" s="80">
        <v>0.18571399999999999</v>
      </c>
      <c r="L1150" s="83">
        <v>0.97789999999999999</v>
      </c>
      <c r="M1150" s="83">
        <v>1145.48</v>
      </c>
      <c r="N1150" s="85">
        <v>3.5155400000000001</v>
      </c>
      <c r="O1150" s="83">
        <v>1141.97</v>
      </c>
      <c r="P1150" s="85">
        <v>7.0310899999999998</v>
      </c>
      <c r="Q1150" s="83">
        <v>1149</v>
      </c>
      <c r="R1150" s="85">
        <v>6.1193100000000002E-3</v>
      </c>
      <c r="S1150" s="85">
        <v>4.0045600000000001E-2</v>
      </c>
    </row>
    <row r="1151" spans="2:19" x14ac:dyDescent="0.2">
      <c r="B1151" s="33"/>
      <c r="C1151" s="80">
        <v>0.13489999999999999</v>
      </c>
      <c r="D1151" s="80">
        <v>2032</v>
      </c>
      <c r="E1151" s="80">
        <v>209</v>
      </c>
      <c r="F1151" s="80">
        <v>1823</v>
      </c>
      <c r="G1151" s="80">
        <v>418</v>
      </c>
      <c r="H1151" s="80">
        <v>2241</v>
      </c>
      <c r="I1151" s="80">
        <v>0.186524</v>
      </c>
      <c r="J1151" s="80">
        <v>0.186524</v>
      </c>
      <c r="L1151" s="83">
        <v>0.97770000000000001</v>
      </c>
      <c r="M1151" s="83">
        <v>1146.46</v>
      </c>
      <c r="N1151" s="85">
        <v>3.53566</v>
      </c>
      <c r="O1151" s="83">
        <v>1142.93</v>
      </c>
      <c r="P1151" s="85">
        <v>7.0713299999999997</v>
      </c>
      <c r="Q1151" s="83">
        <v>1150</v>
      </c>
      <c r="R1151" s="85">
        <v>6.1489800000000001E-3</v>
      </c>
      <c r="S1151" s="85">
        <v>4.0235699999999999E-2</v>
      </c>
    </row>
    <row r="1152" spans="2:19" x14ac:dyDescent="0.2">
      <c r="B1152" s="33"/>
      <c r="C1152" s="80">
        <v>0.1348</v>
      </c>
      <c r="D1152" s="80">
        <v>2032</v>
      </c>
      <c r="E1152" s="80">
        <v>211</v>
      </c>
      <c r="F1152" s="80">
        <v>1821</v>
      </c>
      <c r="G1152" s="80">
        <v>422</v>
      </c>
      <c r="H1152" s="80">
        <v>2243</v>
      </c>
      <c r="I1152" s="80">
        <v>0.188141</v>
      </c>
      <c r="J1152" s="80">
        <v>0.188057</v>
      </c>
      <c r="L1152" s="83">
        <v>0.97760000000000002</v>
      </c>
      <c r="M1152" s="83">
        <v>1147.44</v>
      </c>
      <c r="N1152" s="85">
        <v>3.5558800000000002</v>
      </c>
      <c r="O1152" s="83">
        <v>1143.8900000000001</v>
      </c>
      <c r="P1152" s="85">
        <v>7.1117499999999998</v>
      </c>
      <c r="Q1152" s="83">
        <v>1151</v>
      </c>
      <c r="R1152" s="85">
        <v>6.1787600000000002E-3</v>
      </c>
      <c r="S1152" s="85">
        <v>4.05224E-2</v>
      </c>
    </row>
    <row r="1153" spans="2:19" x14ac:dyDescent="0.2">
      <c r="B1153" s="33"/>
      <c r="C1153" s="80">
        <v>0.13469999999999999</v>
      </c>
      <c r="D1153" s="80">
        <v>2033</v>
      </c>
      <c r="E1153" s="80">
        <v>211</v>
      </c>
      <c r="F1153" s="80">
        <v>1822</v>
      </c>
      <c r="G1153" s="80">
        <v>422</v>
      </c>
      <c r="H1153" s="80">
        <v>2244</v>
      </c>
      <c r="I1153" s="80">
        <v>0.188057</v>
      </c>
      <c r="J1153" s="80">
        <v>0.188057</v>
      </c>
      <c r="L1153" s="83">
        <v>0.97760000000000002</v>
      </c>
      <c r="M1153" s="83">
        <v>1148.42</v>
      </c>
      <c r="N1153" s="85">
        <v>3.57619</v>
      </c>
      <c r="O1153" s="83">
        <v>1144.8499999999999</v>
      </c>
      <c r="P1153" s="85">
        <v>7.1523700000000003</v>
      </c>
      <c r="Q1153" s="83">
        <v>1152</v>
      </c>
      <c r="R1153" s="85">
        <v>6.2086499999999996E-3</v>
      </c>
      <c r="S1153" s="85">
        <v>4.05224E-2</v>
      </c>
    </row>
    <row r="1154" spans="2:19" x14ac:dyDescent="0.2">
      <c r="B1154" s="33"/>
      <c r="C1154" s="80">
        <v>0.13450000000000001</v>
      </c>
      <c r="D1154" s="80">
        <v>2033</v>
      </c>
      <c r="E1154" s="80">
        <v>212</v>
      </c>
      <c r="F1154" s="80">
        <v>1821</v>
      </c>
      <c r="G1154" s="80">
        <v>424</v>
      </c>
      <c r="H1154" s="80">
        <v>2245</v>
      </c>
      <c r="I1154" s="80">
        <v>0.188864</v>
      </c>
      <c r="J1154" s="80">
        <v>0.188864</v>
      </c>
      <c r="L1154" s="83">
        <v>0.97750000000000004</v>
      </c>
      <c r="M1154" s="83">
        <v>1149.4000000000001</v>
      </c>
      <c r="N1154" s="85">
        <v>3.59659</v>
      </c>
      <c r="O1154" s="83">
        <v>1145.81</v>
      </c>
      <c r="P1154" s="85">
        <v>7.1931799999999999</v>
      </c>
      <c r="Q1154" s="83">
        <v>1153</v>
      </c>
      <c r="R1154" s="85">
        <v>6.23867E-3</v>
      </c>
      <c r="S1154" s="85">
        <v>4.0810899999999997E-2</v>
      </c>
    </row>
    <row r="1155" spans="2:19" x14ac:dyDescent="0.2">
      <c r="B1155" s="33"/>
      <c r="C1155" s="80">
        <v>0.13420000000000001</v>
      </c>
      <c r="D1155" s="80">
        <v>2033</v>
      </c>
      <c r="E1155" s="80">
        <v>213</v>
      </c>
      <c r="F1155" s="80">
        <v>1820</v>
      </c>
      <c r="G1155" s="80">
        <v>426</v>
      </c>
      <c r="H1155" s="80">
        <v>2246</v>
      </c>
      <c r="I1155" s="80">
        <v>0.18967100000000001</v>
      </c>
      <c r="J1155" s="80">
        <v>0.18967100000000001</v>
      </c>
      <c r="L1155" s="83">
        <v>0.97729999999999995</v>
      </c>
      <c r="M1155" s="83">
        <v>1150.3800000000001</v>
      </c>
      <c r="N1155" s="85">
        <v>3.6170900000000001</v>
      </c>
      <c r="O1155" s="83">
        <v>1146.77</v>
      </c>
      <c r="P1155" s="85">
        <v>7.2341899999999999</v>
      </c>
      <c r="Q1155" s="83">
        <v>1154</v>
      </c>
      <c r="R1155" s="85">
        <v>6.2687899999999998E-3</v>
      </c>
      <c r="S1155" s="85">
        <v>4.1004199999999998E-2</v>
      </c>
    </row>
    <row r="1156" spans="2:19" x14ac:dyDescent="0.2">
      <c r="B1156" s="33"/>
      <c r="C1156" s="80">
        <v>0.1341</v>
      </c>
      <c r="D1156" s="80">
        <v>2034</v>
      </c>
      <c r="E1156" s="80">
        <v>214</v>
      </c>
      <c r="F1156" s="80">
        <v>1820</v>
      </c>
      <c r="G1156" s="80">
        <v>428</v>
      </c>
      <c r="H1156" s="80">
        <v>2248</v>
      </c>
      <c r="I1156" s="80">
        <v>0.190391</v>
      </c>
      <c r="J1156" s="80">
        <v>0.190391</v>
      </c>
      <c r="L1156" s="83">
        <v>0.97719999999999996</v>
      </c>
      <c r="M1156" s="83">
        <v>1151.3599999999999</v>
      </c>
      <c r="N1156" s="85">
        <v>3.6376900000000001</v>
      </c>
      <c r="O1156" s="83">
        <v>1147.72</v>
      </c>
      <c r="P1156" s="85">
        <v>7.2753800000000002</v>
      </c>
      <c r="Q1156" s="83">
        <v>1155</v>
      </c>
      <c r="R1156" s="85">
        <v>6.2990299999999997E-3</v>
      </c>
      <c r="S1156" s="85">
        <v>4.1198400000000003E-2</v>
      </c>
    </row>
    <row r="1157" spans="2:19" x14ac:dyDescent="0.2">
      <c r="B1157" s="33"/>
      <c r="C1157" s="80">
        <v>0.1338</v>
      </c>
      <c r="D1157" s="80">
        <v>2035</v>
      </c>
      <c r="E1157" s="80">
        <v>215</v>
      </c>
      <c r="F1157" s="80">
        <v>1820</v>
      </c>
      <c r="G1157" s="80">
        <v>430</v>
      </c>
      <c r="H1157" s="80">
        <v>2250</v>
      </c>
      <c r="I1157" s="80">
        <v>0.191111</v>
      </c>
      <c r="J1157" s="80">
        <v>0.191111</v>
      </c>
      <c r="L1157" s="83">
        <v>0.97709999999999997</v>
      </c>
      <c r="M1157" s="83">
        <v>1152.3399999999999</v>
      </c>
      <c r="N1157" s="85">
        <v>3.6583899999999998</v>
      </c>
      <c r="O1157" s="83">
        <v>1148.68</v>
      </c>
      <c r="P1157" s="85">
        <v>7.3167799999999996</v>
      </c>
      <c r="Q1157" s="83">
        <v>1156</v>
      </c>
      <c r="R1157" s="85">
        <v>6.3293899999999998E-3</v>
      </c>
      <c r="S1157" s="85">
        <v>4.1393300000000001E-2</v>
      </c>
    </row>
    <row r="1158" spans="2:19" x14ac:dyDescent="0.2">
      <c r="B1158" s="33"/>
      <c r="C1158" s="80">
        <v>0.13370000000000001</v>
      </c>
      <c r="D1158" s="80">
        <v>2035</v>
      </c>
      <c r="E1158" s="80">
        <v>216</v>
      </c>
      <c r="F1158" s="80">
        <v>1819</v>
      </c>
      <c r="G1158" s="80">
        <v>432</v>
      </c>
      <c r="H1158" s="80">
        <v>2251</v>
      </c>
      <c r="I1158" s="80">
        <v>0.191915</v>
      </c>
      <c r="J1158" s="80">
        <v>0.191659</v>
      </c>
      <c r="L1158" s="83">
        <v>0.97689999999999999</v>
      </c>
      <c r="M1158" s="83">
        <v>1153.32</v>
      </c>
      <c r="N1158" s="85">
        <v>3.6791800000000001</v>
      </c>
      <c r="O1158" s="83">
        <v>1149.6400000000001</v>
      </c>
      <c r="P1158" s="85">
        <v>7.3583699999999999</v>
      </c>
      <c r="Q1158" s="83">
        <v>1157</v>
      </c>
      <c r="R1158" s="85">
        <v>6.3598700000000001E-3</v>
      </c>
      <c r="S1158" s="85">
        <v>4.1589099999999997E-2</v>
      </c>
    </row>
    <row r="1159" spans="2:19" x14ac:dyDescent="0.2">
      <c r="B1159" s="33"/>
      <c r="C1159" s="80">
        <v>0.13350000000000001</v>
      </c>
      <c r="D1159" s="80">
        <v>2038</v>
      </c>
      <c r="E1159" s="80">
        <v>216</v>
      </c>
      <c r="F1159" s="80">
        <v>1822</v>
      </c>
      <c r="G1159" s="80">
        <v>432</v>
      </c>
      <c r="H1159" s="80">
        <v>2254</v>
      </c>
      <c r="I1159" s="80">
        <v>0.191659</v>
      </c>
      <c r="J1159" s="80">
        <v>0.191659</v>
      </c>
      <c r="L1159" s="83">
        <v>0.97670000000000001</v>
      </c>
      <c r="M1159" s="83">
        <v>1154.3</v>
      </c>
      <c r="N1159" s="85">
        <v>3.7000799999999998</v>
      </c>
      <c r="O1159" s="83">
        <v>1150.5999999999999</v>
      </c>
      <c r="P1159" s="85">
        <v>7.40015</v>
      </c>
      <c r="Q1159" s="83">
        <v>1158</v>
      </c>
      <c r="R1159" s="85">
        <v>6.3904599999999997E-3</v>
      </c>
      <c r="S1159" s="85">
        <v>4.1884299999999999E-2</v>
      </c>
    </row>
    <row r="1160" spans="2:19" x14ac:dyDescent="0.2">
      <c r="B1160" s="33"/>
      <c r="C1160" s="80">
        <v>0.1333</v>
      </c>
      <c r="D1160" s="80">
        <v>2038</v>
      </c>
      <c r="E1160" s="80">
        <v>217</v>
      </c>
      <c r="F1160" s="80">
        <v>1821</v>
      </c>
      <c r="G1160" s="80">
        <v>434</v>
      </c>
      <c r="H1160" s="80">
        <v>2255</v>
      </c>
      <c r="I1160" s="80">
        <v>0.19246099999999999</v>
      </c>
      <c r="J1160" s="80">
        <v>0.19246099999999999</v>
      </c>
      <c r="L1160" s="83">
        <v>0.97670000000000001</v>
      </c>
      <c r="M1160" s="83">
        <v>1155.28</v>
      </c>
      <c r="N1160" s="85">
        <v>3.7210700000000001</v>
      </c>
      <c r="O1160" s="83">
        <v>1151.56</v>
      </c>
      <c r="P1160" s="85">
        <v>7.4421400000000002</v>
      </c>
      <c r="Q1160" s="83">
        <v>1159</v>
      </c>
      <c r="R1160" s="85">
        <v>6.4211700000000003E-3</v>
      </c>
      <c r="S1160" s="85">
        <v>4.1884299999999999E-2</v>
      </c>
    </row>
    <row r="1161" spans="2:19" x14ac:dyDescent="0.2">
      <c r="B1161" s="33"/>
      <c r="C1161" s="80">
        <v>0.13320000000000001</v>
      </c>
      <c r="D1161" s="80">
        <v>2038</v>
      </c>
      <c r="E1161" s="80">
        <v>218</v>
      </c>
      <c r="F1161" s="80">
        <v>1820</v>
      </c>
      <c r="G1161" s="80">
        <v>436</v>
      </c>
      <c r="H1161" s="80">
        <v>2256</v>
      </c>
      <c r="I1161" s="80">
        <v>0.19326199999999999</v>
      </c>
      <c r="J1161" s="80">
        <v>0.19300600000000001</v>
      </c>
      <c r="L1161" s="83">
        <v>0.97650000000000003</v>
      </c>
      <c r="M1161" s="83">
        <v>1156.26</v>
      </c>
      <c r="N1161" s="85">
        <v>3.7421600000000002</v>
      </c>
      <c r="O1161" s="83">
        <v>1152.52</v>
      </c>
      <c r="P1161" s="85">
        <v>7.4843200000000003</v>
      </c>
      <c r="Q1161" s="83">
        <v>1160</v>
      </c>
      <c r="R1161" s="85">
        <v>6.4520000000000003E-3</v>
      </c>
      <c r="S1161" s="85">
        <v>4.2181400000000001E-2</v>
      </c>
    </row>
    <row r="1162" spans="2:19" x14ac:dyDescent="0.2">
      <c r="B1162" s="33"/>
      <c r="C1162" s="80">
        <v>0.1331</v>
      </c>
      <c r="D1162" s="80">
        <v>2040</v>
      </c>
      <c r="E1162" s="80">
        <v>218</v>
      </c>
      <c r="F1162" s="80">
        <v>1822</v>
      </c>
      <c r="G1162" s="80">
        <v>436</v>
      </c>
      <c r="H1162" s="80">
        <v>2258</v>
      </c>
      <c r="I1162" s="80">
        <v>0.19309100000000001</v>
      </c>
      <c r="J1162" s="80">
        <v>0.19300600000000001</v>
      </c>
      <c r="L1162" s="83">
        <v>0.97629999999999995</v>
      </c>
      <c r="M1162" s="83">
        <v>1157.24</v>
      </c>
      <c r="N1162" s="85">
        <v>3.76335</v>
      </c>
      <c r="O1162" s="83">
        <v>1153.47</v>
      </c>
      <c r="P1162" s="85">
        <v>7.5266999999999999</v>
      </c>
      <c r="Q1162" s="83">
        <v>1161</v>
      </c>
      <c r="R1162" s="85">
        <v>6.4829400000000004E-3</v>
      </c>
      <c r="S1162" s="85">
        <v>4.2380500000000002E-2</v>
      </c>
    </row>
    <row r="1163" spans="2:19" x14ac:dyDescent="0.2">
      <c r="B1163" s="33"/>
      <c r="C1163" s="80">
        <v>0.1328</v>
      </c>
      <c r="D1163" s="80">
        <v>2041</v>
      </c>
      <c r="E1163" s="80">
        <v>218</v>
      </c>
      <c r="F1163" s="80">
        <v>1823</v>
      </c>
      <c r="G1163" s="80">
        <v>436</v>
      </c>
      <c r="H1163" s="80">
        <v>2259</v>
      </c>
      <c r="I1163" s="80">
        <v>0.19300600000000001</v>
      </c>
      <c r="J1163" s="80">
        <v>0.19300600000000001</v>
      </c>
      <c r="L1163" s="83">
        <v>0.97619999999999996</v>
      </c>
      <c r="M1163" s="83">
        <v>1158.22</v>
      </c>
      <c r="N1163" s="85">
        <v>3.78464</v>
      </c>
      <c r="O1163" s="83">
        <v>1154.43</v>
      </c>
      <c r="P1163" s="85">
        <v>7.56928</v>
      </c>
      <c r="Q1163" s="83">
        <v>1162</v>
      </c>
      <c r="R1163" s="85">
        <v>6.5140099999999998E-3</v>
      </c>
      <c r="S1163" s="85">
        <v>4.2580399999999997E-2</v>
      </c>
    </row>
    <row r="1164" spans="2:19" x14ac:dyDescent="0.2">
      <c r="B1164" s="33"/>
      <c r="C1164" s="80">
        <v>0.13270000000000001</v>
      </c>
      <c r="D1164" s="80">
        <v>2043</v>
      </c>
      <c r="E1164" s="80">
        <v>219</v>
      </c>
      <c r="F1164" s="80">
        <v>1824</v>
      </c>
      <c r="G1164" s="80">
        <v>438</v>
      </c>
      <c r="H1164" s="80">
        <v>2262</v>
      </c>
      <c r="I1164" s="80">
        <v>0.193634</v>
      </c>
      <c r="J1164" s="80">
        <v>0.19337699999999999</v>
      </c>
      <c r="L1164" s="83">
        <v>0.97609999999999997</v>
      </c>
      <c r="M1164" s="83">
        <v>1159.19</v>
      </c>
      <c r="N1164" s="85">
        <v>3.8060299999999998</v>
      </c>
      <c r="O1164" s="83">
        <v>1155.3900000000001</v>
      </c>
      <c r="P1164" s="85">
        <v>7.6120599999999996</v>
      </c>
      <c r="Q1164" s="83">
        <v>1163</v>
      </c>
      <c r="R1164" s="85">
        <v>6.5451900000000002E-3</v>
      </c>
      <c r="S1164" s="85">
        <v>4.2781100000000002E-2</v>
      </c>
    </row>
    <row r="1165" spans="2:19" x14ac:dyDescent="0.2">
      <c r="B1165" s="33"/>
      <c r="C1165" s="80">
        <v>0.1326</v>
      </c>
      <c r="D1165" s="80">
        <v>2045</v>
      </c>
      <c r="E1165" s="80">
        <v>219</v>
      </c>
      <c r="F1165" s="80">
        <v>1826</v>
      </c>
      <c r="G1165" s="80">
        <v>438</v>
      </c>
      <c r="H1165" s="80">
        <v>2264</v>
      </c>
      <c r="I1165" s="80">
        <v>0.193463</v>
      </c>
      <c r="J1165" s="80">
        <v>0.19337699999999999</v>
      </c>
      <c r="L1165" s="83">
        <v>0.9758</v>
      </c>
      <c r="M1165" s="83">
        <v>1160.17</v>
      </c>
      <c r="N1165" s="85">
        <v>3.8275199999999998</v>
      </c>
      <c r="O1165" s="83">
        <v>1156.3399999999999</v>
      </c>
      <c r="P1165" s="85">
        <v>7.6550399999999996</v>
      </c>
      <c r="Q1165" s="83">
        <v>1164</v>
      </c>
      <c r="R1165" s="85">
        <v>6.5764999999999999E-3</v>
      </c>
      <c r="S1165" s="85">
        <v>4.2982699999999999E-2</v>
      </c>
    </row>
    <row r="1166" spans="2:19" x14ac:dyDescent="0.2">
      <c r="B1166" s="33"/>
      <c r="C1166" s="81">
        <v>0.13239999999999999</v>
      </c>
      <c r="D1166" s="80">
        <v>2046</v>
      </c>
      <c r="E1166" s="80">
        <v>219</v>
      </c>
      <c r="F1166" s="80">
        <v>1827</v>
      </c>
      <c r="G1166" s="80">
        <v>438</v>
      </c>
      <c r="H1166" s="80">
        <v>2265</v>
      </c>
      <c r="I1166" s="82">
        <v>0.19337699999999999</v>
      </c>
      <c r="J1166" s="80">
        <v>0.19337699999999999</v>
      </c>
      <c r="L1166" s="84">
        <v>0.97560000000000002</v>
      </c>
      <c r="M1166" s="83">
        <v>1161.1500000000001</v>
      </c>
      <c r="N1166" s="85">
        <v>3.84911</v>
      </c>
      <c r="O1166" s="83">
        <v>1157.3</v>
      </c>
      <c r="P1166" s="85">
        <v>7.6982299999999997</v>
      </c>
      <c r="Q1166" s="83">
        <v>1165</v>
      </c>
      <c r="R1166" s="86">
        <v>6.6079199999999998E-3</v>
      </c>
      <c r="S1166" s="86">
        <v>4.31852E-2</v>
      </c>
    </row>
    <row r="1167" spans="2:19" x14ac:dyDescent="0.2">
      <c r="B1167" s="33"/>
      <c r="C1167" s="81">
        <v>0.1323</v>
      </c>
      <c r="D1167" s="80">
        <v>2046</v>
      </c>
      <c r="E1167" s="80">
        <v>220</v>
      </c>
      <c r="F1167" s="80">
        <v>1826</v>
      </c>
      <c r="G1167" s="80">
        <v>440</v>
      </c>
      <c r="H1167" s="80">
        <v>2266</v>
      </c>
      <c r="I1167" s="82">
        <v>0.19417499999999999</v>
      </c>
      <c r="J1167" s="80">
        <v>0.19408900000000001</v>
      </c>
      <c r="L1167" s="84">
        <v>0.97550000000000003</v>
      </c>
      <c r="M1167" s="83">
        <v>1162.1300000000001</v>
      </c>
      <c r="N1167" s="85">
        <v>3.8708100000000001</v>
      </c>
      <c r="O1167" s="83">
        <v>1158.26</v>
      </c>
      <c r="P1167" s="85">
        <v>7.7416200000000002</v>
      </c>
      <c r="Q1167" s="83">
        <v>1166</v>
      </c>
      <c r="R1167" s="86">
        <v>6.6394599999999998E-3</v>
      </c>
      <c r="S1167" s="86">
        <v>4.3490399999999999E-2</v>
      </c>
    </row>
    <row r="1168" spans="2:19" x14ac:dyDescent="0.2">
      <c r="B1168" s="33"/>
      <c r="C1168" s="81">
        <v>0.13220000000000001</v>
      </c>
      <c r="D1168" s="80">
        <v>2047</v>
      </c>
      <c r="E1168" s="80">
        <v>220</v>
      </c>
      <c r="F1168" s="80">
        <v>1827</v>
      </c>
      <c r="G1168" s="80">
        <v>440</v>
      </c>
      <c r="H1168" s="80">
        <v>2267</v>
      </c>
      <c r="I1168" s="82">
        <v>0.19408900000000001</v>
      </c>
      <c r="J1168" s="80">
        <v>0.19408900000000001</v>
      </c>
      <c r="L1168" s="84">
        <v>0.97550000000000003</v>
      </c>
      <c r="M1168" s="83">
        <v>1163.1099999999999</v>
      </c>
      <c r="N1168" s="85">
        <v>3.8925999999999998</v>
      </c>
      <c r="O1168" s="83">
        <v>1159.21</v>
      </c>
      <c r="P1168" s="85">
        <v>7.7852100000000002</v>
      </c>
      <c r="Q1168" s="83">
        <v>1167</v>
      </c>
      <c r="R1168" s="86">
        <v>6.6711299999999999E-3</v>
      </c>
      <c r="S1168" s="86">
        <v>4.3490399999999999E-2</v>
      </c>
    </row>
    <row r="1169" spans="2:19" x14ac:dyDescent="0.2">
      <c r="B1169" s="33"/>
      <c r="C1169" s="80">
        <v>0.1321</v>
      </c>
      <c r="D1169" s="80">
        <v>2048</v>
      </c>
      <c r="E1169" s="80">
        <v>221</v>
      </c>
      <c r="F1169" s="80">
        <v>1827</v>
      </c>
      <c r="G1169" s="80">
        <v>442</v>
      </c>
      <c r="H1169" s="80">
        <v>2269</v>
      </c>
      <c r="I1169" s="80">
        <v>0.194799</v>
      </c>
      <c r="J1169" s="80">
        <v>0.194714</v>
      </c>
      <c r="L1169" s="83">
        <v>0.97540000000000004</v>
      </c>
      <c r="M1169" s="83">
        <v>1164.0899999999999</v>
      </c>
      <c r="N1169" s="85">
        <v>3.9144999999999999</v>
      </c>
      <c r="O1169" s="83">
        <v>1160.17</v>
      </c>
      <c r="P1169" s="85">
        <v>7.8290100000000002</v>
      </c>
      <c r="Q1169" s="83">
        <v>1168</v>
      </c>
      <c r="R1169" s="85">
        <v>6.7029200000000002E-3</v>
      </c>
      <c r="S1169" s="85">
        <v>4.3797599999999999E-2</v>
      </c>
    </row>
    <row r="1170" spans="2:19" x14ac:dyDescent="0.2">
      <c r="B1170" s="33"/>
      <c r="C1170" s="80">
        <v>0.13200000000000001</v>
      </c>
      <c r="D1170" s="80">
        <v>2049</v>
      </c>
      <c r="E1170" s="80">
        <v>221</v>
      </c>
      <c r="F1170" s="80">
        <v>1828</v>
      </c>
      <c r="G1170" s="80">
        <v>442</v>
      </c>
      <c r="H1170" s="80">
        <v>2270</v>
      </c>
      <c r="I1170" s="80">
        <v>0.194714</v>
      </c>
      <c r="J1170" s="80">
        <v>0.194714</v>
      </c>
      <c r="L1170" s="83">
        <v>0.97519999999999996</v>
      </c>
      <c r="M1170" s="83">
        <v>1165.06</v>
      </c>
      <c r="N1170" s="85">
        <v>3.9365000000000001</v>
      </c>
      <c r="O1170" s="83">
        <v>1161.1300000000001</v>
      </c>
      <c r="P1170" s="85">
        <v>7.8730099999999998</v>
      </c>
      <c r="Q1170" s="83">
        <v>1169</v>
      </c>
      <c r="R1170" s="85">
        <v>6.7348199999999999E-3</v>
      </c>
      <c r="S1170" s="85">
        <v>4.4210199999999998E-2</v>
      </c>
    </row>
    <row r="1171" spans="2:19" x14ac:dyDescent="0.2">
      <c r="B1171" s="33"/>
      <c r="C1171" s="80">
        <v>0.13189999999999999</v>
      </c>
      <c r="D1171" s="80">
        <v>2049</v>
      </c>
      <c r="E1171" s="80">
        <v>222</v>
      </c>
      <c r="F1171" s="80">
        <v>1827</v>
      </c>
      <c r="G1171" s="80">
        <v>444</v>
      </c>
      <c r="H1171" s="80">
        <v>2271</v>
      </c>
      <c r="I1171" s="80">
        <v>0.19550899999999999</v>
      </c>
      <c r="J1171" s="80">
        <v>0.19550899999999999</v>
      </c>
      <c r="L1171" s="83">
        <v>0.97519999999999996</v>
      </c>
      <c r="M1171" s="83">
        <v>1166.04</v>
      </c>
      <c r="N1171" s="85">
        <v>3.9586100000000002</v>
      </c>
      <c r="O1171" s="83">
        <v>1162.08</v>
      </c>
      <c r="P1171" s="85">
        <v>7.9172200000000004</v>
      </c>
      <c r="Q1171" s="83">
        <v>1170</v>
      </c>
      <c r="R1171" s="85">
        <v>6.7668499999999996E-3</v>
      </c>
      <c r="S1171" s="85">
        <v>4.4210199999999998E-2</v>
      </c>
    </row>
    <row r="1172" spans="2:19" x14ac:dyDescent="0.2">
      <c r="B1172" s="33"/>
      <c r="C1172" s="80">
        <v>0.1318</v>
      </c>
      <c r="D1172" s="80">
        <v>2049</v>
      </c>
      <c r="E1172" s="80">
        <v>223</v>
      </c>
      <c r="F1172" s="80">
        <v>1826</v>
      </c>
      <c r="G1172" s="80">
        <v>446</v>
      </c>
      <c r="H1172" s="80">
        <v>2272</v>
      </c>
      <c r="I1172" s="80">
        <v>0.19630300000000001</v>
      </c>
      <c r="J1172" s="80">
        <v>0.19630300000000001</v>
      </c>
      <c r="L1172" s="83">
        <v>0.97519999999999996</v>
      </c>
      <c r="M1172" s="83">
        <v>1167.02</v>
      </c>
      <c r="N1172" s="85">
        <v>3.98082</v>
      </c>
      <c r="O1172" s="83">
        <v>1163.04</v>
      </c>
      <c r="P1172" s="85">
        <v>7.9616400000000001</v>
      </c>
      <c r="Q1172" s="83">
        <v>1171</v>
      </c>
      <c r="R1172" s="85">
        <v>6.7990100000000003E-3</v>
      </c>
      <c r="S1172" s="85">
        <v>4.4210199999999998E-2</v>
      </c>
    </row>
    <row r="1173" spans="2:19" x14ac:dyDescent="0.2">
      <c r="B1173" s="33"/>
      <c r="C1173" s="80">
        <v>0.13159999999999999</v>
      </c>
      <c r="D1173" s="80">
        <v>2050</v>
      </c>
      <c r="E1173" s="80">
        <v>224</v>
      </c>
      <c r="F1173" s="80">
        <v>1826</v>
      </c>
      <c r="G1173" s="80">
        <v>448</v>
      </c>
      <c r="H1173" s="80">
        <v>2274</v>
      </c>
      <c r="I1173" s="80">
        <v>0.19700999999999999</v>
      </c>
      <c r="J1173" s="80">
        <v>0.19683700000000001</v>
      </c>
      <c r="L1173" s="83">
        <v>0.97499999999999998</v>
      </c>
      <c r="M1173" s="83">
        <v>1168</v>
      </c>
      <c r="N1173" s="85">
        <v>4.0031299999999996</v>
      </c>
      <c r="O1173" s="83">
        <v>1163.99</v>
      </c>
      <c r="P1173" s="85">
        <v>8.0062599999999993</v>
      </c>
      <c r="Q1173" s="83">
        <v>1172</v>
      </c>
      <c r="R1173" s="85">
        <v>6.8312800000000003E-3</v>
      </c>
      <c r="S1173" s="85">
        <v>4.4626199999999998E-2</v>
      </c>
    </row>
    <row r="1174" spans="2:19" x14ac:dyDescent="0.2">
      <c r="B1174" s="33"/>
      <c r="C1174" s="80">
        <v>0.13150000000000001</v>
      </c>
      <c r="D1174" s="80">
        <v>2051</v>
      </c>
      <c r="E1174" s="80">
        <v>224</v>
      </c>
      <c r="F1174" s="80">
        <v>1827</v>
      </c>
      <c r="G1174" s="80">
        <v>448</v>
      </c>
      <c r="H1174" s="80">
        <v>2275</v>
      </c>
      <c r="I1174" s="80">
        <v>0.19692299999999999</v>
      </c>
      <c r="J1174" s="80">
        <v>0.19683700000000001</v>
      </c>
      <c r="L1174" s="83">
        <v>0.97489999999999999</v>
      </c>
      <c r="M1174" s="83">
        <v>1168.97</v>
      </c>
      <c r="N1174" s="85">
        <v>4.02555</v>
      </c>
      <c r="O1174" s="83">
        <v>1164.95</v>
      </c>
      <c r="P1174" s="85">
        <v>8.0510999999999999</v>
      </c>
      <c r="Q1174" s="83">
        <v>1173</v>
      </c>
      <c r="R1174" s="85">
        <v>6.8636799999999996E-3</v>
      </c>
      <c r="S1174" s="85">
        <v>4.48355E-2</v>
      </c>
    </row>
    <row r="1175" spans="2:19" x14ac:dyDescent="0.2">
      <c r="B1175" s="33"/>
      <c r="C1175" s="80">
        <v>0.1313</v>
      </c>
      <c r="D1175" s="80">
        <v>2052</v>
      </c>
      <c r="E1175" s="80">
        <v>224</v>
      </c>
      <c r="F1175" s="80">
        <v>1828</v>
      </c>
      <c r="G1175" s="80">
        <v>448</v>
      </c>
      <c r="H1175" s="80">
        <v>2276</v>
      </c>
      <c r="I1175" s="80">
        <v>0.19683700000000001</v>
      </c>
      <c r="J1175" s="80">
        <v>0.19683700000000001</v>
      </c>
      <c r="L1175" s="83">
        <v>0.97470000000000001</v>
      </c>
      <c r="M1175" s="83">
        <v>1169.95</v>
      </c>
      <c r="N1175" s="85">
        <v>4.0480700000000001</v>
      </c>
      <c r="O1175" s="83">
        <v>1165.9000000000001</v>
      </c>
      <c r="P1175" s="85">
        <v>8.0961400000000001</v>
      </c>
      <c r="Q1175" s="83">
        <v>1174</v>
      </c>
      <c r="R1175" s="85">
        <v>6.8961999999999999E-3</v>
      </c>
      <c r="S1175" s="85">
        <v>4.5045700000000001E-2</v>
      </c>
    </row>
    <row r="1176" spans="2:19" x14ac:dyDescent="0.2">
      <c r="B1176" s="33"/>
      <c r="C1176" s="80">
        <v>0.13120000000000001</v>
      </c>
      <c r="D1176" s="80">
        <v>2052</v>
      </c>
      <c r="E1176" s="80">
        <v>225</v>
      </c>
      <c r="F1176" s="80">
        <v>1827</v>
      </c>
      <c r="G1176" s="80">
        <v>450</v>
      </c>
      <c r="H1176" s="80">
        <v>2277</v>
      </c>
      <c r="I1176" s="80">
        <v>0.197628</v>
      </c>
      <c r="J1176" s="80">
        <v>0.197542</v>
      </c>
      <c r="L1176" s="83">
        <v>0.97450000000000003</v>
      </c>
      <c r="M1176" s="83">
        <v>1170.93</v>
      </c>
      <c r="N1176" s="85">
        <v>4.0707000000000004</v>
      </c>
      <c r="O1176" s="83">
        <v>1166.8599999999999</v>
      </c>
      <c r="P1176" s="85">
        <v>8.1414000000000009</v>
      </c>
      <c r="Q1176" s="83">
        <v>1175</v>
      </c>
      <c r="R1176" s="85">
        <v>6.9288500000000003E-3</v>
      </c>
      <c r="S1176" s="85">
        <v>4.52568E-2</v>
      </c>
    </row>
    <row r="1177" spans="2:19" x14ac:dyDescent="0.2">
      <c r="B1177" s="33"/>
      <c r="C1177" s="80">
        <v>0.1298</v>
      </c>
      <c r="D1177" s="80">
        <v>2053</v>
      </c>
      <c r="E1177" s="80">
        <v>225</v>
      </c>
      <c r="F1177" s="80">
        <v>1828</v>
      </c>
      <c r="G1177" s="80">
        <v>450</v>
      </c>
      <c r="H1177" s="80">
        <v>2278</v>
      </c>
      <c r="I1177" s="80">
        <v>0.197542</v>
      </c>
      <c r="J1177" s="80">
        <v>0.197542</v>
      </c>
      <c r="L1177" s="83">
        <v>0.97430000000000005</v>
      </c>
      <c r="M1177" s="83">
        <v>1171.9100000000001</v>
      </c>
      <c r="N1177" s="85">
        <v>4.0934400000000002</v>
      </c>
      <c r="O1177" s="83">
        <v>1167.81</v>
      </c>
      <c r="P1177" s="85">
        <v>8.1868700000000008</v>
      </c>
      <c r="Q1177" s="83">
        <v>1176</v>
      </c>
      <c r="R1177" s="85">
        <v>6.96162E-3</v>
      </c>
      <c r="S1177" s="85">
        <v>4.5468799999999997E-2</v>
      </c>
    </row>
    <row r="1178" spans="2:19" x14ac:dyDescent="0.2">
      <c r="B1178" s="33"/>
      <c r="C1178" s="80">
        <v>0.12889999999999999</v>
      </c>
      <c r="D1178" s="80">
        <v>2053</v>
      </c>
      <c r="E1178" s="80">
        <v>226</v>
      </c>
      <c r="F1178" s="80">
        <v>1827</v>
      </c>
      <c r="G1178" s="80">
        <v>452</v>
      </c>
      <c r="H1178" s="80">
        <v>2279</v>
      </c>
      <c r="I1178" s="80">
        <v>0.19833300000000001</v>
      </c>
      <c r="J1178" s="80">
        <v>0.19824600000000001</v>
      </c>
      <c r="L1178" s="83">
        <v>0.97419999999999995</v>
      </c>
      <c r="M1178" s="83">
        <v>1172.8800000000001</v>
      </c>
      <c r="N1178" s="85">
        <v>4.1162799999999997</v>
      </c>
      <c r="O1178" s="83">
        <v>1168.77</v>
      </c>
      <c r="P1178" s="85">
        <v>8.2325499999999998</v>
      </c>
      <c r="Q1178" s="83">
        <v>1177</v>
      </c>
      <c r="R1178" s="85">
        <v>6.9945199999999997E-3</v>
      </c>
      <c r="S1178" s="85">
        <v>4.57884E-2</v>
      </c>
    </row>
    <row r="1179" spans="2:19" x14ac:dyDescent="0.2">
      <c r="B1179" s="33"/>
      <c r="C1179" s="80">
        <v>0.1288</v>
      </c>
      <c r="D1179" s="80">
        <v>2054</v>
      </c>
      <c r="E1179" s="80">
        <v>226</v>
      </c>
      <c r="F1179" s="80">
        <v>1828</v>
      </c>
      <c r="G1179" s="80">
        <v>452</v>
      </c>
      <c r="H1179" s="80">
        <v>2280</v>
      </c>
      <c r="I1179" s="80">
        <v>0.19824600000000001</v>
      </c>
      <c r="J1179" s="80">
        <v>0.19824600000000001</v>
      </c>
      <c r="L1179" s="83">
        <v>0.97419999999999995</v>
      </c>
      <c r="M1179" s="83">
        <v>1173.8599999999999</v>
      </c>
      <c r="N1179" s="85">
        <v>4.1392199999999999</v>
      </c>
      <c r="O1179" s="83">
        <v>1169.72</v>
      </c>
      <c r="P1179" s="85">
        <v>8.2784499999999994</v>
      </c>
      <c r="Q1179" s="83">
        <v>1178</v>
      </c>
      <c r="R1179" s="85">
        <v>7.0275399999999997E-3</v>
      </c>
      <c r="S1179" s="85">
        <v>4.57884E-2</v>
      </c>
    </row>
    <row r="1180" spans="2:19" x14ac:dyDescent="0.2">
      <c r="B1180" s="33"/>
      <c r="C1180" s="80">
        <v>0.12790000000000001</v>
      </c>
      <c r="D1180" s="80">
        <v>2054</v>
      </c>
      <c r="E1180" s="80">
        <v>227</v>
      </c>
      <c r="F1180" s="80">
        <v>1827</v>
      </c>
      <c r="G1180" s="80">
        <v>454</v>
      </c>
      <c r="H1180" s="80">
        <v>2281</v>
      </c>
      <c r="I1180" s="80">
        <v>0.19903599999999999</v>
      </c>
      <c r="J1180" s="80">
        <v>0.19894800000000001</v>
      </c>
      <c r="L1180" s="83">
        <v>0.97399999999999998</v>
      </c>
      <c r="M1180" s="83">
        <v>1174.8399999999999</v>
      </c>
      <c r="N1180" s="85">
        <v>4.16228</v>
      </c>
      <c r="O1180" s="83">
        <v>1170.68</v>
      </c>
      <c r="P1180" s="85">
        <v>8.32456</v>
      </c>
      <c r="Q1180" s="83">
        <v>1179</v>
      </c>
      <c r="R1180" s="85">
        <v>7.0606899999999997E-3</v>
      </c>
      <c r="S1180" s="85">
        <v>4.6109999999999998E-2</v>
      </c>
    </row>
    <row r="1181" spans="2:19" x14ac:dyDescent="0.2">
      <c r="B1181" s="33"/>
      <c r="C1181" s="80">
        <v>0.1275</v>
      </c>
      <c r="D1181" s="80">
        <v>2055</v>
      </c>
      <c r="E1181" s="80">
        <v>227</v>
      </c>
      <c r="F1181" s="80">
        <v>1828</v>
      </c>
      <c r="G1181" s="80">
        <v>454</v>
      </c>
      <c r="H1181" s="80">
        <v>2282</v>
      </c>
      <c r="I1181" s="80">
        <v>0.19894800000000001</v>
      </c>
      <c r="J1181" s="80">
        <v>0.19894800000000001</v>
      </c>
      <c r="L1181" s="83">
        <v>0.97389999999999999</v>
      </c>
      <c r="M1181" s="83">
        <v>1175.81</v>
      </c>
      <c r="N1181" s="85">
        <v>4.1854399999999998</v>
      </c>
      <c r="O1181" s="83">
        <v>1171.6300000000001</v>
      </c>
      <c r="P1181" s="85">
        <v>8.3708799999999997</v>
      </c>
      <c r="Q1181" s="83">
        <v>1180</v>
      </c>
      <c r="R1181" s="85">
        <v>7.0939699999999998E-3</v>
      </c>
      <c r="S1181" s="85">
        <v>4.6325600000000001E-2</v>
      </c>
    </row>
    <row r="1182" spans="2:19" x14ac:dyDescent="0.2">
      <c r="B1182" s="33"/>
      <c r="C1182" s="80">
        <v>0.127</v>
      </c>
      <c r="D1182" s="80">
        <v>2055</v>
      </c>
      <c r="E1182" s="80">
        <v>228</v>
      </c>
      <c r="F1182" s="80">
        <v>1827</v>
      </c>
      <c r="G1182" s="80">
        <v>456</v>
      </c>
      <c r="H1182" s="80">
        <v>2283</v>
      </c>
      <c r="I1182" s="80">
        <v>0.199737</v>
      </c>
      <c r="J1182" s="80">
        <v>0.19938800000000001</v>
      </c>
      <c r="L1182" s="83">
        <v>0.9738</v>
      </c>
      <c r="M1182" s="83">
        <v>1176.79</v>
      </c>
      <c r="N1182" s="85">
        <v>4.20871</v>
      </c>
      <c r="O1182" s="83">
        <v>1172.58</v>
      </c>
      <c r="P1182" s="85">
        <v>8.4174199999999999</v>
      </c>
      <c r="Q1182" s="83">
        <v>1181</v>
      </c>
      <c r="R1182" s="85">
        <v>7.1273700000000001E-3</v>
      </c>
      <c r="S1182" s="85">
        <v>4.6542E-2</v>
      </c>
    </row>
    <row r="1183" spans="2:19" x14ac:dyDescent="0.2">
      <c r="B1183" s="33"/>
      <c r="C1183" s="80">
        <v>0.12690000000000001</v>
      </c>
      <c r="D1183" s="80">
        <v>2056</v>
      </c>
      <c r="E1183" s="80">
        <v>228</v>
      </c>
      <c r="F1183" s="80">
        <v>1828</v>
      </c>
      <c r="G1183" s="80">
        <v>456</v>
      </c>
      <c r="H1183" s="80">
        <v>2284</v>
      </c>
      <c r="I1183" s="80">
        <v>0.19964999999999999</v>
      </c>
      <c r="J1183" s="80">
        <v>0.19938800000000001</v>
      </c>
      <c r="L1183" s="83">
        <v>0.97370000000000001</v>
      </c>
      <c r="M1183" s="83">
        <v>1177.77</v>
      </c>
      <c r="N1183" s="85">
        <v>4.2320900000000004</v>
      </c>
      <c r="O1183" s="83">
        <v>1173.54</v>
      </c>
      <c r="P1183" s="85">
        <v>8.4641800000000007</v>
      </c>
      <c r="Q1183" s="83">
        <v>1182</v>
      </c>
      <c r="R1183" s="85">
        <v>7.1609000000000004E-3</v>
      </c>
      <c r="S1183" s="85">
        <v>4.67594E-2</v>
      </c>
    </row>
    <row r="1184" spans="2:19" x14ac:dyDescent="0.2">
      <c r="B1184" s="33"/>
      <c r="C1184" s="80">
        <v>0.1263</v>
      </c>
      <c r="D1184" s="80">
        <v>2057</v>
      </c>
      <c r="E1184" s="80">
        <v>228</v>
      </c>
      <c r="F1184" s="80">
        <v>1829</v>
      </c>
      <c r="G1184" s="80">
        <v>456</v>
      </c>
      <c r="H1184" s="80">
        <v>2285</v>
      </c>
      <c r="I1184" s="80">
        <v>0.19956199999999999</v>
      </c>
      <c r="J1184" s="80">
        <v>0.19938800000000001</v>
      </c>
      <c r="L1184" s="83">
        <v>0.97340000000000004</v>
      </c>
      <c r="M1184" s="83">
        <v>1178.74</v>
      </c>
      <c r="N1184" s="85">
        <v>4.2555800000000001</v>
      </c>
      <c r="O1184" s="83">
        <v>1174.49</v>
      </c>
      <c r="P1184" s="85">
        <v>8.5111600000000003</v>
      </c>
      <c r="Q1184" s="83">
        <v>1183</v>
      </c>
      <c r="R1184" s="85">
        <v>7.19456E-3</v>
      </c>
      <c r="S1184" s="85">
        <v>4.6977699999999997E-2</v>
      </c>
    </row>
    <row r="1185" spans="2:19" x14ac:dyDescent="0.2">
      <c r="B1185" s="33"/>
      <c r="C1185" s="80">
        <v>0.126</v>
      </c>
      <c r="D1185" s="80">
        <v>2058</v>
      </c>
      <c r="E1185" s="80">
        <v>228</v>
      </c>
      <c r="F1185" s="80">
        <v>1830</v>
      </c>
      <c r="G1185" s="80">
        <v>456</v>
      </c>
      <c r="H1185" s="80">
        <v>2286</v>
      </c>
      <c r="I1185" s="80">
        <v>0.19947500000000001</v>
      </c>
      <c r="J1185" s="80">
        <v>0.19938800000000001</v>
      </c>
      <c r="L1185" s="83">
        <v>0.97330000000000005</v>
      </c>
      <c r="M1185" s="83">
        <v>1179.72</v>
      </c>
      <c r="N1185" s="85">
        <v>4.2791800000000002</v>
      </c>
      <c r="O1185" s="83">
        <v>1175.44</v>
      </c>
      <c r="P1185" s="85">
        <v>8.5583600000000004</v>
      </c>
      <c r="Q1185" s="83">
        <v>1184</v>
      </c>
      <c r="R1185" s="85">
        <v>7.2283399999999998E-3</v>
      </c>
      <c r="S1185" s="85">
        <v>4.71969E-2</v>
      </c>
    </row>
    <row r="1186" spans="2:19" x14ac:dyDescent="0.2">
      <c r="B1186" s="33"/>
      <c r="C1186" s="80">
        <v>0.1255</v>
      </c>
      <c r="D1186" s="80">
        <v>2059</v>
      </c>
      <c r="E1186" s="80">
        <v>228</v>
      </c>
      <c r="F1186" s="80">
        <v>1831</v>
      </c>
      <c r="G1186" s="80">
        <v>456</v>
      </c>
      <c r="H1186" s="80">
        <v>2287</v>
      </c>
      <c r="I1186" s="80">
        <v>0.19938800000000001</v>
      </c>
      <c r="J1186" s="80">
        <v>0.19938800000000001</v>
      </c>
      <c r="L1186" s="83">
        <v>0.97319999999999995</v>
      </c>
      <c r="M1186" s="83">
        <v>1180.7</v>
      </c>
      <c r="N1186" s="85">
        <v>4.3028899999999997</v>
      </c>
      <c r="O1186" s="83">
        <v>1176.3900000000001</v>
      </c>
      <c r="P1186" s="85">
        <v>8.6057799999999993</v>
      </c>
      <c r="Q1186" s="83">
        <v>1185</v>
      </c>
      <c r="R1186" s="85">
        <v>7.2622600000000004E-3</v>
      </c>
      <c r="S1186" s="85">
        <v>4.7417000000000001E-2</v>
      </c>
    </row>
    <row r="1187" spans="2:19" x14ac:dyDescent="0.2">
      <c r="B1187" s="33"/>
      <c r="C1187" s="80">
        <v>0.1245</v>
      </c>
      <c r="D1187" s="80">
        <v>2059</v>
      </c>
      <c r="E1187" s="80">
        <v>229</v>
      </c>
      <c r="F1187" s="80">
        <v>1830</v>
      </c>
      <c r="G1187" s="80">
        <v>458</v>
      </c>
      <c r="H1187" s="80">
        <v>2288</v>
      </c>
      <c r="I1187" s="80">
        <v>0.20017499999999999</v>
      </c>
      <c r="J1187" s="80">
        <v>0.20008699999999999</v>
      </c>
      <c r="L1187" s="83">
        <v>0.97299999999999998</v>
      </c>
      <c r="M1187" s="83">
        <v>1181.67</v>
      </c>
      <c r="N1187" s="85">
        <v>4.3267100000000003</v>
      </c>
      <c r="O1187" s="83">
        <v>1177.3499999999999</v>
      </c>
      <c r="P1187" s="85">
        <v>8.6534099999999992</v>
      </c>
      <c r="Q1187" s="83">
        <v>1186</v>
      </c>
      <c r="R1187" s="85">
        <v>7.2963000000000004E-3</v>
      </c>
      <c r="S1187" s="85">
        <v>4.7638E-2</v>
      </c>
    </row>
    <row r="1188" spans="2:19" x14ac:dyDescent="0.2">
      <c r="B1188" s="33"/>
      <c r="C1188" s="80">
        <v>0.1239</v>
      </c>
      <c r="D1188" s="80">
        <v>2060</v>
      </c>
      <c r="E1188" s="80">
        <v>229</v>
      </c>
      <c r="F1188" s="80">
        <v>1831</v>
      </c>
      <c r="G1188" s="80">
        <v>458</v>
      </c>
      <c r="H1188" s="80">
        <v>2289</v>
      </c>
      <c r="I1188" s="80">
        <v>0.20008699999999999</v>
      </c>
      <c r="J1188" s="80">
        <v>0.20008699999999999</v>
      </c>
      <c r="L1188" s="83">
        <v>0.97289999999999999</v>
      </c>
      <c r="M1188" s="83">
        <v>1182.6500000000001</v>
      </c>
      <c r="N1188" s="85">
        <v>4.3506400000000003</v>
      </c>
      <c r="O1188" s="83">
        <v>1178.3</v>
      </c>
      <c r="P1188" s="85">
        <v>8.7012699999999992</v>
      </c>
      <c r="Q1188" s="83">
        <v>1187</v>
      </c>
      <c r="R1188" s="85">
        <v>7.3304800000000003E-3</v>
      </c>
      <c r="S1188" s="85">
        <v>4.7859899999999997E-2</v>
      </c>
    </row>
    <row r="1189" spans="2:19" x14ac:dyDescent="0.2">
      <c r="B1189" s="33"/>
      <c r="C1189" s="80">
        <v>0.1234</v>
      </c>
      <c r="D1189" s="80">
        <v>2060</v>
      </c>
      <c r="E1189" s="80">
        <v>230</v>
      </c>
      <c r="F1189" s="80">
        <v>1830</v>
      </c>
      <c r="G1189" s="80">
        <v>460</v>
      </c>
      <c r="H1189" s="80">
        <v>2290</v>
      </c>
      <c r="I1189" s="80">
        <v>0.200873</v>
      </c>
      <c r="J1189" s="80">
        <v>0.20061100000000001</v>
      </c>
      <c r="L1189" s="83">
        <v>0.97270000000000001</v>
      </c>
      <c r="M1189" s="83">
        <v>1183.6300000000001</v>
      </c>
      <c r="N1189" s="85">
        <v>4.3746799999999997</v>
      </c>
      <c r="O1189" s="83">
        <v>1179.25</v>
      </c>
      <c r="P1189" s="85">
        <v>8.7493599999999994</v>
      </c>
      <c r="Q1189" s="83">
        <v>1188</v>
      </c>
      <c r="R1189" s="85">
        <v>7.3647799999999996E-3</v>
      </c>
      <c r="S1189" s="85">
        <v>4.8082800000000002E-2</v>
      </c>
    </row>
    <row r="1190" spans="2:19" x14ac:dyDescent="0.2">
      <c r="B1190" s="33"/>
      <c r="C1190" s="80">
        <v>0.12330000000000001</v>
      </c>
      <c r="D1190" s="80">
        <v>2061</v>
      </c>
      <c r="E1190" s="80">
        <v>230</v>
      </c>
      <c r="F1190" s="80">
        <v>1831</v>
      </c>
      <c r="G1190" s="80">
        <v>460</v>
      </c>
      <c r="H1190" s="80">
        <v>2291</v>
      </c>
      <c r="I1190" s="80">
        <v>0.20078599999999999</v>
      </c>
      <c r="J1190" s="80">
        <v>0.20061100000000001</v>
      </c>
      <c r="L1190" s="83">
        <v>0.97260000000000002</v>
      </c>
      <c r="M1190" s="83">
        <v>1184.5999999999999</v>
      </c>
      <c r="N1190" s="85">
        <v>4.3988300000000002</v>
      </c>
      <c r="O1190" s="83">
        <v>1180.2</v>
      </c>
      <c r="P1190" s="85">
        <v>8.7976600000000005</v>
      </c>
      <c r="Q1190" s="83">
        <v>1189</v>
      </c>
      <c r="R1190" s="85">
        <v>7.3992099999999998E-3</v>
      </c>
      <c r="S1190" s="85">
        <v>4.8306599999999998E-2</v>
      </c>
    </row>
    <row r="1191" spans="2:19" x14ac:dyDescent="0.2">
      <c r="B1191" s="33"/>
      <c r="C1191" s="80">
        <v>0.1232</v>
      </c>
      <c r="D1191" s="80">
        <v>2062</v>
      </c>
      <c r="E1191" s="80">
        <v>230</v>
      </c>
      <c r="F1191" s="80">
        <v>1832</v>
      </c>
      <c r="G1191" s="80">
        <v>460</v>
      </c>
      <c r="H1191" s="80">
        <v>2292</v>
      </c>
      <c r="I1191" s="80">
        <v>0.20069799999999999</v>
      </c>
      <c r="J1191" s="80">
        <v>0.20061100000000001</v>
      </c>
      <c r="L1191" s="83">
        <v>0.97250000000000003</v>
      </c>
      <c r="M1191" s="83">
        <v>1185.58</v>
      </c>
      <c r="N1191" s="85">
        <v>4.4230999999999998</v>
      </c>
      <c r="O1191" s="83">
        <v>1181.1500000000001</v>
      </c>
      <c r="P1191" s="85">
        <v>8.84619</v>
      </c>
      <c r="Q1191" s="83">
        <v>1190</v>
      </c>
      <c r="R1191" s="85">
        <v>7.4337800000000001E-3</v>
      </c>
      <c r="S1191" s="85">
        <v>4.8531400000000002E-2</v>
      </c>
    </row>
    <row r="1192" spans="2:19" x14ac:dyDescent="0.2">
      <c r="B1192" s="33"/>
      <c r="C1192" s="80">
        <v>0.1221</v>
      </c>
      <c r="D1192" s="80">
        <v>2063</v>
      </c>
      <c r="E1192" s="80">
        <v>230</v>
      </c>
      <c r="F1192" s="80">
        <v>1833</v>
      </c>
      <c r="G1192" s="80">
        <v>460</v>
      </c>
      <c r="H1192" s="80">
        <v>2293</v>
      </c>
      <c r="I1192" s="80">
        <v>0.20061100000000001</v>
      </c>
      <c r="J1192" s="80">
        <v>0.20061100000000001</v>
      </c>
      <c r="L1192" s="83">
        <v>0.97209999999999996</v>
      </c>
      <c r="M1192" s="83">
        <v>1186.55</v>
      </c>
      <c r="N1192" s="85">
        <v>4.4474799999999997</v>
      </c>
      <c r="O1192" s="83">
        <v>1182.1099999999999</v>
      </c>
      <c r="P1192" s="85">
        <v>8.8949499999999997</v>
      </c>
      <c r="Q1192" s="83">
        <v>1191</v>
      </c>
      <c r="R1192" s="85">
        <v>7.4684699999999996E-3</v>
      </c>
      <c r="S1192" s="85">
        <v>4.8757099999999998E-2</v>
      </c>
    </row>
    <row r="1193" spans="2:19" x14ac:dyDescent="0.2">
      <c r="B1193" s="33"/>
      <c r="C1193" s="80">
        <v>0.1217</v>
      </c>
      <c r="D1193" s="80">
        <v>2064</v>
      </c>
      <c r="E1193" s="80">
        <v>231</v>
      </c>
      <c r="F1193" s="80">
        <v>1833</v>
      </c>
      <c r="G1193" s="80">
        <v>462</v>
      </c>
      <c r="H1193" s="80">
        <v>2295</v>
      </c>
      <c r="I1193" s="80">
        <v>0.20130700000000001</v>
      </c>
      <c r="J1193" s="80">
        <v>0.20130700000000001</v>
      </c>
      <c r="L1193" s="83">
        <v>0.9718</v>
      </c>
      <c r="M1193" s="83">
        <v>1187.53</v>
      </c>
      <c r="N1193" s="85">
        <v>4.4719699999999998</v>
      </c>
      <c r="O1193" s="83">
        <v>1183.06</v>
      </c>
      <c r="P1193" s="85">
        <v>8.9439399999999996</v>
      </c>
      <c r="Q1193" s="83">
        <v>1192</v>
      </c>
      <c r="R1193" s="85">
        <v>7.5033000000000001E-3</v>
      </c>
      <c r="S1193" s="85">
        <v>4.8983699999999998E-2</v>
      </c>
    </row>
    <row r="1194" spans="2:19" x14ac:dyDescent="0.2">
      <c r="B1194" s="33"/>
      <c r="C1194" s="80">
        <v>0.1211</v>
      </c>
      <c r="D1194" s="80">
        <v>2064</v>
      </c>
      <c r="E1194" s="80">
        <v>232</v>
      </c>
      <c r="F1194" s="80">
        <v>1832</v>
      </c>
      <c r="G1194" s="80">
        <v>464</v>
      </c>
      <c r="H1194" s="80">
        <v>2296</v>
      </c>
      <c r="I1194" s="80">
        <v>0.20209099999999999</v>
      </c>
      <c r="J1194" s="80">
        <v>0.20209099999999999</v>
      </c>
      <c r="L1194" s="83">
        <v>0.97130000000000005</v>
      </c>
      <c r="M1194" s="83">
        <v>1188.5</v>
      </c>
      <c r="N1194" s="85">
        <v>4.4965700000000002</v>
      </c>
      <c r="O1194" s="83">
        <v>1184.01</v>
      </c>
      <c r="P1194" s="85">
        <v>8.99315</v>
      </c>
      <c r="Q1194" s="83">
        <v>1193</v>
      </c>
      <c r="R1194" s="85">
        <v>7.5382599999999998E-3</v>
      </c>
      <c r="S1194" s="85">
        <v>4.9211299999999999E-2</v>
      </c>
    </row>
    <row r="1195" spans="2:19" x14ac:dyDescent="0.2">
      <c r="B1195" s="33"/>
      <c r="C1195" s="80">
        <v>0.12039999999999999</v>
      </c>
      <c r="D1195" s="80">
        <v>2064</v>
      </c>
      <c r="E1195" s="80">
        <v>233</v>
      </c>
      <c r="F1195" s="80">
        <v>1831</v>
      </c>
      <c r="G1195" s="80">
        <v>466</v>
      </c>
      <c r="H1195" s="80">
        <v>2297</v>
      </c>
      <c r="I1195" s="80">
        <v>0.202873</v>
      </c>
      <c r="J1195" s="80">
        <v>0.202873</v>
      </c>
      <c r="L1195" s="83">
        <v>0.97119999999999995</v>
      </c>
      <c r="M1195" s="83">
        <v>1189.48</v>
      </c>
      <c r="N1195" s="85">
        <v>4.5212899999999996</v>
      </c>
      <c r="O1195" s="83">
        <v>1184.96</v>
      </c>
      <c r="P1195" s="85">
        <v>9.0425900000000006</v>
      </c>
      <c r="Q1195" s="83">
        <v>1194</v>
      </c>
      <c r="R1195" s="85">
        <v>7.5733600000000003E-3</v>
      </c>
      <c r="S1195" s="85">
        <v>4.9439900000000002E-2</v>
      </c>
    </row>
    <row r="1196" spans="2:19" x14ac:dyDescent="0.2">
      <c r="B1196" s="33"/>
      <c r="C1196" s="80">
        <v>0.1203</v>
      </c>
      <c r="D1196" s="80">
        <v>2064</v>
      </c>
      <c r="E1196" s="80">
        <v>234</v>
      </c>
      <c r="F1196" s="80">
        <v>1830</v>
      </c>
      <c r="G1196" s="80">
        <v>468</v>
      </c>
      <c r="H1196" s="80">
        <v>2298</v>
      </c>
      <c r="I1196" s="80">
        <v>0.203655</v>
      </c>
      <c r="J1196" s="80">
        <v>0.203655</v>
      </c>
      <c r="L1196" s="83">
        <v>0.9708</v>
      </c>
      <c r="M1196" s="83">
        <v>1190.45</v>
      </c>
      <c r="N1196" s="85">
        <v>4.5461299999999998</v>
      </c>
      <c r="O1196" s="83">
        <v>1185.9100000000001</v>
      </c>
      <c r="P1196" s="85">
        <v>9.0922599999999996</v>
      </c>
      <c r="Q1196" s="83">
        <v>1195</v>
      </c>
      <c r="R1196" s="85">
        <v>7.6085800000000002E-3</v>
      </c>
      <c r="S1196" s="85">
        <v>4.9669400000000002E-2</v>
      </c>
    </row>
    <row r="1197" spans="2:19" x14ac:dyDescent="0.2">
      <c r="B1197" s="33"/>
      <c r="C1197" s="80">
        <v>0.12</v>
      </c>
      <c r="D1197" s="80">
        <v>2064</v>
      </c>
      <c r="E1197" s="80">
        <v>235</v>
      </c>
      <c r="F1197" s="80">
        <v>1829</v>
      </c>
      <c r="G1197" s="80">
        <v>470</v>
      </c>
      <c r="H1197" s="80">
        <v>2299</v>
      </c>
      <c r="I1197" s="80">
        <v>0.20443700000000001</v>
      </c>
      <c r="J1197" s="80">
        <v>0.204259</v>
      </c>
      <c r="L1197" s="83">
        <v>0.97070000000000001</v>
      </c>
      <c r="M1197" s="83">
        <v>1191.43</v>
      </c>
      <c r="N1197" s="85">
        <v>4.5710800000000003</v>
      </c>
      <c r="O1197" s="83">
        <v>1186.8599999999999</v>
      </c>
      <c r="P1197" s="85">
        <v>9.1421600000000005</v>
      </c>
      <c r="Q1197" s="83">
        <v>1196</v>
      </c>
      <c r="R1197" s="85">
        <v>7.6439400000000001E-3</v>
      </c>
      <c r="S1197" s="85">
        <v>4.9899899999999997E-2</v>
      </c>
    </row>
    <row r="1198" spans="2:19" x14ac:dyDescent="0.2">
      <c r="B1198" s="33"/>
      <c r="C1198" s="80">
        <v>0.11940000000000001</v>
      </c>
      <c r="D1198" s="80">
        <v>2065</v>
      </c>
      <c r="E1198" s="80">
        <v>235</v>
      </c>
      <c r="F1198" s="80">
        <v>1830</v>
      </c>
      <c r="G1198" s="80">
        <v>470</v>
      </c>
      <c r="H1198" s="80">
        <v>2300</v>
      </c>
      <c r="I1198" s="80">
        <v>0.204348</v>
      </c>
      <c r="J1198" s="80">
        <v>0.204259</v>
      </c>
      <c r="L1198" s="83">
        <v>0.97019999999999995</v>
      </c>
      <c r="M1198" s="83">
        <v>1192.4000000000001</v>
      </c>
      <c r="N1198" s="85">
        <v>4.5961400000000001</v>
      </c>
      <c r="O1198" s="83">
        <v>1187.81</v>
      </c>
      <c r="P1198" s="85">
        <v>9.1922899999999998</v>
      </c>
      <c r="Q1198" s="83">
        <v>1197</v>
      </c>
      <c r="R1198" s="85">
        <v>7.6794400000000001E-3</v>
      </c>
      <c r="S1198" s="85">
        <v>5.0247399999999998E-2</v>
      </c>
    </row>
    <row r="1199" spans="2:19" x14ac:dyDescent="0.2">
      <c r="B1199" s="33"/>
      <c r="C1199" s="80">
        <v>0.11899999999999999</v>
      </c>
      <c r="D1199" s="80">
        <v>2066</v>
      </c>
      <c r="E1199" s="80">
        <v>235</v>
      </c>
      <c r="F1199" s="80">
        <v>1831</v>
      </c>
      <c r="G1199" s="80">
        <v>470</v>
      </c>
      <c r="H1199" s="80">
        <v>2301</v>
      </c>
      <c r="I1199" s="80">
        <v>0.204259</v>
      </c>
      <c r="J1199" s="80">
        <v>0.204259</v>
      </c>
      <c r="L1199" s="83">
        <v>0.97019999999999995</v>
      </c>
      <c r="M1199" s="83">
        <v>1193.3800000000001</v>
      </c>
      <c r="N1199" s="85">
        <v>4.6213300000000004</v>
      </c>
      <c r="O1199" s="83">
        <v>1188.76</v>
      </c>
      <c r="P1199" s="85">
        <v>9.2426499999999994</v>
      </c>
      <c r="Q1199" s="83">
        <v>1198</v>
      </c>
      <c r="R1199" s="85">
        <v>7.7150700000000001E-3</v>
      </c>
      <c r="S1199" s="85">
        <v>5.0247399999999998E-2</v>
      </c>
    </row>
    <row r="1200" spans="2:19" x14ac:dyDescent="0.2">
      <c r="B1200" s="33"/>
      <c r="C1200" s="80">
        <v>0.11890000000000001</v>
      </c>
      <c r="D1200" s="80">
        <v>2066</v>
      </c>
      <c r="E1200" s="80">
        <v>236</v>
      </c>
      <c r="F1200" s="80">
        <v>1830</v>
      </c>
      <c r="G1200" s="80">
        <v>472</v>
      </c>
      <c r="H1200" s="80">
        <v>2302</v>
      </c>
      <c r="I1200" s="80">
        <v>0.205039</v>
      </c>
      <c r="J1200" s="80">
        <v>0.20494999999999999</v>
      </c>
      <c r="L1200" s="83">
        <v>0.9698</v>
      </c>
      <c r="M1200" s="83">
        <v>1194.3499999999999</v>
      </c>
      <c r="N1200" s="85">
        <v>4.6466200000000004</v>
      </c>
      <c r="O1200" s="83">
        <v>1189.71</v>
      </c>
      <c r="P1200" s="85">
        <v>9.2932500000000005</v>
      </c>
      <c r="Q1200" s="83">
        <v>1199</v>
      </c>
      <c r="R1200" s="85">
        <v>7.7508300000000002E-3</v>
      </c>
      <c r="S1200" s="85">
        <v>5.0597099999999999E-2</v>
      </c>
    </row>
    <row r="1201" spans="2:19" x14ac:dyDescent="0.2">
      <c r="B1201" s="33"/>
      <c r="C1201" s="80">
        <v>0.1187</v>
      </c>
      <c r="D1201" s="80">
        <v>2067</v>
      </c>
      <c r="E1201" s="80">
        <v>236</v>
      </c>
      <c r="F1201" s="80">
        <v>1831</v>
      </c>
      <c r="G1201" s="80">
        <v>472</v>
      </c>
      <c r="H1201" s="80">
        <v>2303</v>
      </c>
      <c r="I1201" s="80">
        <v>0.20494999999999999</v>
      </c>
      <c r="J1201" s="80">
        <v>0.20494999999999999</v>
      </c>
      <c r="L1201" s="83">
        <v>0.96930000000000005</v>
      </c>
      <c r="M1201" s="83">
        <v>1195.33</v>
      </c>
      <c r="N1201" s="85">
        <v>4.67204</v>
      </c>
      <c r="O1201" s="83">
        <v>1190.6600000000001</v>
      </c>
      <c r="P1201" s="85">
        <v>9.3440799999999999</v>
      </c>
      <c r="Q1201" s="83">
        <v>1200</v>
      </c>
      <c r="R1201" s="85">
        <v>7.7867300000000004E-3</v>
      </c>
      <c r="S1201" s="85">
        <v>5.0831399999999999E-2</v>
      </c>
    </row>
    <row r="1202" spans="2:19" x14ac:dyDescent="0.2">
      <c r="B1202" s="33"/>
      <c r="C1202" s="80">
        <v>0.1179</v>
      </c>
      <c r="D1202" s="80">
        <v>2067</v>
      </c>
      <c r="E1202" s="80">
        <v>237</v>
      </c>
      <c r="F1202" s="80">
        <v>1830</v>
      </c>
      <c r="G1202" s="80">
        <v>474</v>
      </c>
      <c r="H1202" s="80">
        <v>2304</v>
      </c>
      <c r="I1202" s="80">
        <v>0.205729</v>
      </c>
      <c r="J1202" s="80">
        <v>0.20563999999999999</v>
      </c>
      <c r="L1202" s="83">
        <v>0.96919999999999995</v>
      </c>
      <c r="M1202" s="83">
        <v>1196.3</v>
      </c>
      <c r="N1202" s="85">
        <v>4.6975699999999998</v>
      </c>
      <c r="O1202" s="83">
        <v>1191.5999999999999</v>
      </c>
      <c r="P1202" s="85">
        <v>9.3951499999999992</v>
      </c>
      <c r="Q1202" s="83">
        <v>1201</v>
      </c>
      <c r="R1202" s="85">
        <v>7.8227699999999997E-3</v>
      </c>
      <c r="S1202" s="85">
        <v>5.1066800000000002E-2</v>
      </c>
    </row>
    <row r="1203" spans="2:19" x14ac:dyDescent="0.2">
      <c r="B1203" s="33"/>
      <c r="C1203" s="80">
        <v>0.1178</v>
      </c>
      <c r="D1203" s="80">
        <v>2068</v>
      </c>
      <c r="E1203" s="80">
        <v>237</v>
      </c>
      <c r="F1203" s="80">
        <v>1831</v>
      </c>
      <c r="G1203" s="80">
        <v>474</v>
      </c>
      <c r="H1203" s="80">
        <v>2305</v>
      </c>
      <c r="I1203" s="80">
        <v>0.20563999999999999</v>
      </c>
      <c r="J1203" s="80">
        <v>0.20563999999999999</v>
      </c>
      <c r="L1203" s="83">
        <v>0.96909999999999996</v>
      </c>
      <c r="M1203" s="83">
        <v>1197.28</v>
      </c>
      <c r="N1203" s="85">
        <v>4.72323</v>
      </c>
      <c r="O1203" s="83">
        <v>1192.55</v>
      </c>
      <c r="P1203" s="85">
        <v>9.4464500000000005</v>
      </c>
      <c r="Q1203" s="83">
        <v>1202</v>
      </c>
      <c r="R1203" s="85">
        <v>7.85894E-3</v>
      </c>
      <c r="S1203" s="85">
        <v>5.1303099999999997E-2</v>
      </c>
    </row>
    <row r="1204" spans="2:19" x14ac:dyDescent="0.2">
      <c r="B1204" s="33"/>
      <c r="C1204" s="80">
        <v>0.1171</v>
      </c>
      <c r="D1204" s="80">
        <v>2068</v>
      </c>
      <c r="E1204" s="80">
        <v>238</v>
      </c>
      <c r="F1204" s="80">
        <v>1830</v>
      </c>
      <c r="G1204" s="80">
        <v>476</v>
      </c>
      <c r="H1204" s="80">
        <v>2306</v>
      </c>
      <c r="I1204" s="80">
        <v>0.20641799999999999</v>
      </c>
      <c r="J1204" s="80">
        <v>0.20632900000000001</v>
      </c>
      <c r="L1204" s="83">
        <v>0.96879999999999999</v>
      </c>
      <c r="M1204" s="83">
        <v>1198.25</v>
      </c>
      <c r="N1204" s="85">
        <v>4.7489999999999997</v>
      </c>
      <c r="O1204" s="83">
        <v>1193.5</v>
      </c>
      <c r="P1204" s="85">
        <v>9.4979899999999997</v>
      </c>
      <c r="Q1204" s="83">
        <v>1203</v>
      </c>
      <c r="R1204" s="85">
        <v>7.8952499999999995E-3</v>
      </c>
      <c r="S1204" s="85">
        <v>5.15404E-2</v>
      </c>
    </row>
    <row r="1205" spans="2:19" x14ac:dyDescent="0.2">
      <c r="B1205" s="33"/>
      <c r="C1205" s="80">
        <v>0.1169</v>
      </c>
      <c r="D1205" s="80">
        <v>2069</v>
      </c>
      <c r="E1205" s="80">
        <v>238</v>
      </c>
      <c r="F1205" s="80">
        <v>1831</v>
      </c>
      <c r="G1205" s="80">
        <v>476</v>
      </c>
      <c r="H1205" s="80">
        <v>2307</v>
      </c>
      <c r="I1205" s="80">
        <v>0.20632900000000001</v>
      </c>
      <c r="J1205" s="80">
        <v>0.20632900000000001</v>
      </c>
      <c r="L1205" s="83">
        <v>0.96850000000000003</v>
      </c>
      <c r="M1205" s="83">
        <v>1199.23</v>
      </c>
      <c r="N1205" s="85">
        <v>4.7748799999999996</v>
      </c>
      <c r="O1205" s="83">
        <v>1194.45</v>
      </c>
      <c r="P1205" s="85">
        <v>9.5497700000000005</v>
      </c>
      <c r="Q1205" s="83">
        <v>1204</v>
      </c>
      <c r="R1205" s="85">
        <v>7.9316999999999999E-3</v>
      </c>
      <c r="S1205" s="85">
        <v>5.1898300000000001E-2</v>
      </c>
    </row>
    <row r="1206" spans="2:19" x14ac:dyDescent="0.2">
      <c r="B1206" s="33"/>
      <c r="C1206" s="80">
        <v>0.1167</v>
      </c>
      <c r="D1206" s="80">
        <v>2069</v>
      </c>
      <c r="E1206" s="80">
        <v>240</v>
      </c>
      <c r="F1206" s="80">
        <v>1829</v>
      </c>
      <c r="G1206" s="80">
        <v>480</v>
      </c>
      <c r="H1206" s="80">
        <v>2309</v>
      </c>
      <c r="I1206" s="80">
        <v>0.20788200000000001</v>
      </c>
      <c r="J1206" s="80">
        <v>0.207702</v>
      </c>
      <c r="L1206" s="83">
        <v>0.96850000000000003</v>
      </c>
      <c r="M1206" s="83">
        <v>1200.2</v>
      </c>
      <c r="N1206" s="85">
        <v>4.8008899999999999</v>
      </c>
      <c r="O1206" s="83">
        <v>1195.4000000000001</v>
      </c>
      <c r="P1206" s="85">
        <v>9.6017899999999994</v>
      </c>
      <c r="Q1206" s="83">
        <v>1205</v>
      </c>
      <c r="R1206" s="85">
        <v>7.9682899999999994E-3</v>
      </c>
      <c r="S1206" s="85">
        <v>5.1898300000000001E-2</v>
      </c>
    </row>
    <row r="1207" spans="2:19" x14ac:dyDescent="0.2">
      <c r="B1207" s="33"/>
      <c r="C1207" s="80">
        <v>0.1163</v>
      </c>
      <c r="D1207" s="80">
        <v>2070</v>
      </c>
      <c r="E1207" s="80">
        <v>240</v>
      </c>
      <c r="F1207" s="80">
        <v>1830</v>
      </c>
      <c r="G1207" s="80">
        <v>480</v>
      </c>
      <c r="H1207" s="80">
        <v>2310</v>
      </c>
      <c r="I1207" s="80">
        <v>0.207792</v>
      </c>
      <c r="J1207" s="80">
        <v>0.207702</v>
      </c>
      <c r="L1207" s="83">
        <v>0.96830000000000005</v>
      </c>
      <c r="M1207" s="83">
        <v>1201.17</v>
      </c>
      <c r="N1207" s="85">
        <v>4.8270200000000001</v>
      </c>
      <c r="O1207" s="83">
        <v>1196.3499999999999</v>
      </c>
      <c r="P1207" s="85">
        <v>9.6540499999999998</v>
      </c>
      <c r="Q1207" s="83">
        <v>1206</v>
      </c>
      <c r="R1207" s="85">
        <v>8.0050099999999999E-3</v>
      </c>
      <c r="S1207" s="85">
        <v>5.2258300000000001E-2</v>
      </c>
    </row>
    <row r="1208" spans="2:19" x14ac:dyDescent="0.2">
      <c r="B1208" s="33"/>
      <c r="C1208" s="80">
        <v>0.11550000000000001</v>
      </c>
      <c r="D1208" s="80">
        <v>2071</v>
      </c>
      <c r="E1208" s="80">
        <v>240</v>
      </c>
      <c r="F1208" s="80">
        <v>1831</v>
      </c>
      <c r="G1208" s="80">
        <v>480</v>
      </c>
      <c r="H1208" s="80">
        <v>2311</v>
      </c>
      <c r="I1208" s="80">
        <v>0.207702</v>
      </c>
      <c r="J1208" s="80">
        <v>0.207702</v>
      </c>
      <c r="L1208" s="83">
        <v>0.96789999999999998</v>
      </c>
      <c r="M1208" s="83">
        <v>1202.1500000000001</v>
      </c>
      <c r="N1208" s="85">
        <v>4.8532700000000002</v>
      </c>
      <c r="O1208" s="83">
        <v>1197.29</v>
      </c>
      <c r="P1208" s="85">
        <v>9.70655</v>
      </c>
      <c r="Q1208" s="83">
        <v>1207</v>
      </c>
      <c r="R1208" s="85">
        <v>8.0418799999999995E-3</v>
      </c>
      <c r="S1208" s="85">
        <v>5.2499700000000003E-2</v>
      </c>
    </row>
    <row r="1209" spans="2:19" x14ac:dyDescent="0.2">
      <c r="B1209" s="33"/>
      <c r="C1209" s="80">
        <v>0.115</v>
      </c>
      <c r="D1209" s="80">
        <v>2071</v>
      </c>
      <c r="E1209" s="80">
        <v>241</v>
      </c>
      <c r="F1209" s="80">
        <v>1830</v>
      </c>
      <c r="G1209" s="80">
        <v>482</v>
      </c>
      <c r="H1209" s="80">
        <v>2312</v>
      </c>
      <c r="I1209" s="80">
        <v>0.208478</v>
      </c>
      <c r="J1209" s="80">
        <v>0.208478</v>
      </c>
      <c r="L1209" s="83">
        <v>0.96730000000000005</v>
      </c>
      <c r="M1209" s="83">
        <v>1203.1199999999999</v>
      </c>
      <c r="N1209" s="85">
        <v>4.8796400000000002</v>
      </c>
      <c r="O1209" s="83">
        <v>1198.24</v>
      </c>
      <c r="P1209" s="85">
        <v>9.75929</v>
      </c>
      <c r="Q1209" s="83">
        <v>1208</v>
      </c>
      <c r="R1209" s="85">
        <v>8.0788800000000001E-3</v>
      </c>
      <c r="S1209" s="85">
        <v>5.2863500000000001E-2</v>
      </c>
    </row>
    <row r="1210" spans="2:19" x14ac:dyDescent="0.2">
      <c r="B1210" s="33"/>
      <c r="C1210" s="80">
        <v>0.1149</v>
      </c>
      <c r="D1210" s="80">
        <v>2071</v>
      </c>
      <c r="E1210" s="80">
        <v>242</v>
      </c>
      <c r="F1210" s="80">
        <v>1829</v>
      </c>
      <c r="G1210" s="80">
        <v>484</v>
      </c>
      <c r="H1210" s="80">
        <v>2313</v>
      </c>
      <c r="I1210" s="80">
        <v>0.20925199999999999</v>
      </c>
      <c r="J1210" s="80">
        <v>0.20916199999999999</v>
      </c>
      <c r="L1210" s="83">
        <v>0.96730000000000005</v>
      </c>
      <c r="M1210" s="83">
        <v>1204.0899999999999</v>
      </c>
      <c r="N1210" s="85">
        <v>4.9061399999999997</v>
      </c>
      <c r="O1210" s="83">
        <v>1199.19</v>
      </c>
      <c r="P1210" s="85">
        <v>9.8122699999999998</v>
      </c>
      <c r="Q1210" s="83">
        <v>1209</v>
      </c>
      <c r="R1210" s="85">
        <v>8.1160199999999998E-3</v>
      </c>
      <c r="S1210" s="85">
        <v>5.2863500000000001E-2</v>
      </c>
    </row>
    <row r="1211" spans="2:19" x14ac:dyDescent="0.2">
      <c r="B1211" s="33"/>
      <c r="C1211" s="80">
        <v>0.11459999999999999</v>
      </c>
      <c r="D1211" s="80">
        <v>2072</v>
      </c>
      <c r="E1211" s="80">
        <v>242</v>
      </c>
      <c r="F1211" s="80">
        <v>1830</v>
      </c>
      <c r="G1211" s="80">
        <v>484</v>
      </c>
      <c r="H1211" s="80">
        <v>2314</v>
      </c>
      <c r="I1211" s="80">
        <v>0.20916199999999999</v>
      </c>
      <c r="J1211" s="80">
        <v>0.20916199999999999</v>
      </c>
      <c r="L1211" s="83">
        <v>0.96699999999999997</v>
      </c>
      <c r="M1211" s="83">
        <v>1205.07</v>
      </c>
      <c r="N1211" s="85">
        <v>4.9327500000000004</v>
      </c>
      <c r="O1211" s="83">
        <v>1200.1300000000001</v>
      </c>
      <c r="P1211" s="85">
        <v>9.8655000000000008</v>
      </c>
      <c r="Q1211" s="83">
        <v>1210</v>
      </c>
      <c r="R1211" s="85">
        <v>8.1533100000000004E-3</v>
      </c>
      <c r="S1211" s="85">
        <v>5.3229699999999998E-2</v>
      </c>
    </row>
    <row r="1212" spans="2:19" x14ac:dyDescent="0.2">
      <c r="B1212" s="33"/>
      <c r="C1212" s="81">
        <v>0.1143</v>
      </c>
      <c r="D1212" s="80">
        <v>2073</v>
      </c>
      <c r="E1212" s="80">
        <v>243</v>
      </c>
      <c r="F1212" s="80">
        <v>1830</v>
      </c>
      <c r="G1212" s="80">
        <v>486</v>
      </c>
      <c r="H1212" s="80">
        <v>2316</v>
      </c>
      <c r="I1212" s="82">
        <v>0.209845</v>
      </c>
      <c r="J1212" s="80">
        <v>0.209845</v>
      </c>
      <c r="L1212" s="84">
        <v>0.96650000000000003</v>
      </c>
      <c r="M1212" s="83">
        <v>1206.04</v>
      </c>
      <c r="N1212" s="85">
        <v>4.9594899999999997</v>
      </c>
      <c r="O1212" s="83">
        <v>1201.08</v>
      </c>
      <c r="P1212" s="85">
        <v>9.9189799999999995</v>
      </c>
      <c r="Q1212" s="83">
        <v>1211</v>
      </c>
      <c r="R1212" s="86">
        <v>8.1907300000000002E-3</v>
      </c>
      <c r="S1212" s="86">
        <v>5.3475099999999998E-2</v>
      </c>
    </row>
    <row r="1213" spans="2:19" x14ac:dyDescent="0.2">
      <c r="B1213" s="33"/>
      <c r="C1213" s="81">
        <v>0.1139</v>
      </c>
      <c r="D1213" s="80">
        <v>2074</v>
      </c>
      <c r="E1213" s="80">
        <v>244</v>
      </c>
      <c r="F1213" s="80">
        <v>1830</v>
      </c>
      <c r="G1213" s="80">
        <v>488</v>
      </c>
      <c r="H1213" s="80">
        <v>2318</v>
      </c>
      <c r="I1213" s="82">
        <v>0.21052599999999999</v>
      </c>
      <c r="J1213" s="80">
        <v>0.21043600000000001</v>
      </c>
      <c r="L1213" s="84">
        <v>0.96640000000000004</v>
      </c>
      <c r="M1213" s="83">
        <v>1207.01</v>
      </c>
      <c r="N1213" s="85">
        <v>4.9863499999999998</v>
      </c>
      <c r="O1213" s="83">
        <v>1202.03</v>
      </c>
      <c r="P1213" s="85">
        <v>9.9726999999999997</v>
      </c>
      <c r="Q1213" s="83">
        <v>1212</v>
      </c>
      <c r="R1213" s="86">
        <v>8.2282999999999992E-3</v>
      </c>
      <c r="S1213" s="86">
        <v>5.38451E-2</v>
      </c>
    </row>
    <row r="1214" spans="2:19" x14ac:dyDescent="0.2">
      <c r="B1214" s="33"/>
      <c r="C1214" s="81">
        <v>0.1114</v>
      </c>
      <c r="D1214" s="80">
        <v>2075</v>
      </c>
      <c r="E1214" s="80">
        <v>244</v>
      </c>
      <c r="F1214" s="80">
        <v>1831</v>
      </c>
      <c r="G1214" s="80">
        <v>488</v>
      </c>
      <c r="H1214" s="80">
        <v>2319</v>
      </c>
      <c r="I1214" s="82">
        <v>0.21043600000000001</v>
      </c>
      <c r="J1214" s="80">
        <v>0.21043600000000001</v>
      </c>
      <c r="L1214" s="84">
        <v>0.96640000000000004</v>
      </c>
      <c r="M1214" s="83">
        <v>1207.99</v>
      </c>
      <c r="N1214" s="85">
        <v>5.0133299999999998</v>
      </c>
      <c r="O1214" s="83">
        <v>1202.97</v>
      </c>
      <c r="P1214" s="85">
        <v>10.0267</v>
      </c>
      <c r="Q1214" s="83">
        <v>1213</v>
      </c>
      <c r="R1214" s="86">
        <v>8.2660100000000007E-3</v>
      </c>
      <c r="S1214" s="86">
        <v>5.38451E-2</v>
      </c>
    </row>
    <row r="1215" spans="2:19" x14ac:dyDescent="0.2">
      <c r="B1215" s="33"/>
      <c r="C1215" s="81">
        <v>0.1113</v>
      </c>
      <c r="D1215" s="80">
        <v>2075</v>
      </c>
      <c r="E1215" s="80">
        <v>245</v>
      </c>
      <c r="F1215" s="80">
        <v>1830</v>
      </c>
      <c r="G1215" s="80">
        <v>490</v>
      </c>
      <c r="H1215" s="80">
        <v>2320</v>
      </c>
      <c r="I1215" s="82">
        <v>0.21120700000000001</v>
      </c>
      <c r="J1215" s="80">
        <v>0.21102499999999999</v>
      </c>
      <c r="L1215" s="84">
        <v>0.96609999999999996</v>
      </c>
      <c r="M1215" s="83">
        <v>1208.96</v>
      </c>
      <c r="N1215" s="85">
        <v>5.0404400000000003</v>
      </c>
      <c r="O1215" s="83">
        <v>1203.92</v>
      </c>
      <c r="P1215" s="85">
        <v>10.0809</v>
      </c>
      <c r="Q1215" s="83">
        <v>1214</v>
      </c>
      <c r="R1215" s="86">
        <v>8.3038599999999997E-3</v>
      </c>
      <c r="S1215" s="86">
        <v>5.4342000000000001E-2</v>
      </c>
    </row>
    <row r="1216" spans="2:19" x14ac:dyDescent="0.2">
      <c r="B1216" s="33"/>
      <c r="C1216" s="81">
        <v>0.1108</v>
      </c>
      <c r="D1216" s="80">
        <v>2076</v>
      </c>
      <c r="E1216" s="80">
        <v>245</v>
      </c>
      <c r="F1216" s="80">
        <v>1831</v>
      </c>
      <c r="G1216" s="80">
        <v>490</v>
      </c>
      <c r="H1216" s="80">
        <v>2321</v>
      </c>
      <c r="I1216" s="82">
        <v>0.211116</v>
      </c>
      <c r="J1216" s="80">
        <v>0.21102499999999999</v>
      </c>
      <c r="L1216" s="84">
        <v>0.96609999999999996</v>
      </c>
      <c r="M1216" s="83">
        <v>1209.93</v>
      </c>
      <c r="N1216" s="85">
        <v>5.0676800000000002</v>
      </c>
      <c r="O1216" s="83">
        <v>1204.8599999999999</v>
      </c>
      <c r="P1216" s="85">
        <v>10.135400000000001</v>
      </c>
      <c r="Q1216" s="83">
        <v>1215</v>
      </c>
      <c r="R1216" s="86">
        <v>8.3418499999999996E-3</v>
      </c>
      <c r="S1216" s="86">
        <v>5.4342000000000001E-2</v>
      </c>
    </row>
    <row r="1217" spans="2:19" x14ac:dyDescent="0.2">
      <c r="B1217" s="33"/>
      <c r="C1217" s="81">
        <v>0.1103</v>
      </c>
      <c r="D1217" s="80">
        <v>2077</v>
      </c>
      <c r="E1217" s="80">
        <v>245</v>
      </c>
      <c r="F1217" s="80">
        <v>1832</v>
      </c>
      <c r="G1217" s="80">
        <v>490</v>
      </c>
      <c r="H1217" s="80">
        <v>2322</v>
      </c>
      <c r="I1217" s="82">
        <v>0.21102499999999999</v>
      </c>
      <c r="J1217" s="80">
        <v>0.21102499999999999</v>
      </c>
      <c r="L1217" s="84">
        <v>0.9657</v>
      </c>
      <c r="M1217" s="83">
        <v>1210.9000000000001</v>
      </c>
      <c r="N1217" s="85">
        <v>5.09504</v>
      </c>
      <c r="O1217" s="83">
        <v>1205.81</v>
      </c>
      <c r="P1217" s="85">
        <v>10.190099999999999</v>
      </c>
      <c r="Q1217" s="83">
        <v>1216</v>
      </c>
      <c r="R1217" s="86">
        <v>8.3799900000000004E-3</v>
      </c>
      <c r="S1217" s="86">
        <v>5.4717500000000002E-2</v>
      </c>
    </row>
    <row r="1218" spans="2:19" x14ac:dyDescent="0.2">
      <c r="B1218" s="33"/>
      <c r="C1218" s="81">
        <v>0.1099</v>
      </c>
      <c r="D1218" s="80">
        <v>2077</v>
      </c>
      <c r="E1218" s="80">
        <v>246</v>
      </c>
      <c r="F1218" s="80">
        <v>1831</v>
      </c>
      <c r="G1218" s="80">
        <v>492</v>
      </c>
      <c r="H1218" s="80">
        <v>2323</v>
      </c>
      <c r="I1218" s="82">
        <v>0.21179500000000001</v>
      </c>
      <c r="J1218" s="80">
        <v>0.211613</v>
      </c>
      <c r="L1218" s="84">
        <v>0.96560000000000001</v>
      </c>
      <c r="M1218" s="83">
        <v>1211.8800000000001</v>
      </c>
      <c r="N1218" s="85">
        <v>5.1225199999999997</v>
      </c>
      <c r="O1218" s="83">
        <v>1206.75</v>
      </c>
      <c r="P1218" s="85">
        <v>10.244999999999999</v>
      </c>
      <c r="Q1218" s="83">
        <v>1217</v>
      </c>
      <c r="R1218" s="86">
        <v>8.4182700000000003E-3</v>
      </c>
      <c r="S1218" s="86">
        <v>5.49691E-2</v>
      </c>
    </row>
    <row r="1219" spans="2:19" x14ac:dyDescent="0.2">
      <c r="B1219" s="33"/>
      <c r="C1219" s="81">
        <v>0.1096</v>
      </c>
      <c r="D1219" s="80">
        <v>2078</v>
      </c>
      <c r="E1219" s="80">
        <v>246</v>
      </c>
      <c r="F1219" s="80">
        <v>1832</v>
      </c>
      <c r="G1219" s="80">
        <v>492</v>
      </c>
      <c r="H1219" s="80">
        <v>2324</v>
      </c>
      <c r="I1219" s="82">
        <v>0.211704</v>
      </c>
      <c r="J1219" s="80">
        <v>0.211613</v>
      </c>
      <c r="L1219" s="84">
        <v>0.96489999999999998</v>
      </c>
      <c r="M1219" s="83">
        <v>1212.8499999999999</v>
      </c>
      <c r="N1219" s="85">
        <v>5.1501299999999999</v>
      </c>
      <c r="O1219" s="83">
        <v>1207.7</v>
      </c>
      <c r="P1219" s="85">
        <v>10.3003</v>
      </c>
      <c r="Q1219" s="83">
        <v>1218</v>
      </c>
      <c r="R1219" s="86">
        <v>8.4566999999999993E-3</v>
      </c>
      <c r="S1219" s="86">
        <v>5.5221800000000001E-2</v>
      </c>
    </row>
    <row r="1220" spans="2:19" x14ac:dyDescent="0.2">
      <c r="B1220" s="33"/>
      <c r="C1220" s="81">
        <v>0.10929999999999999</v>
      </c>
      <c r="D1220" s="80">
        <v>2079</v>
      </c>
      <c r="E1220" s="80">
        <v>246</v>
      </c>
      <c r="F1220" s="80">
        <v>1833</v>
      </c>
      <c r="G1220" s="80">
        <v>492</v>
      </c>
      <c r="H1220" s="80">
        <v>2325</v>
      </c>
      <c r="I1220" s="82">
        <v>0.211613</v>
      </c>
      <c r="J1220" s="80">
        <v>0.211613</v>
      </c>
      <c r="L1220" s="84">
        <v>0.96479999999999999</v>
      </c>
      <c r="M1220" s="83">
        <v>1213.82</v>
      </c>
      <c r="N1220" s="85">
        <v>5.1778700000000004</v>
      </c>
      <c r="O1220" s="83">
        <v>1208.6400000000001</v>
      </c>
      <c r="P1220" s="85">
        <v>10.355700000000001</v>
      </c>
      <c r="Q1220" s="83">
        <v>1219</v>
      </c>
      <c r="R1220" s="86">
        <v>8.4952699999999992E-3</v>
      </c>
      <c r="S1220" s="86">
        <v>5.5475499999999997E-2</v>
      </c>
    </row>
    <row r="1221" spans="2:19" x14ac:dyDescent="0.2">
      <c r="B1221" s="33"/>
      <c r="C1221" s="81">
        <v>0.1076</v>
      </c>
      <c r="D1221" s="80">
        <v>2079</v>
      </c>
      <c r="E1221" s="80">
        <v>247</v>
      </c>
      <c r="F1221" s="80">
        <v>1832</v>
      </c>
      <c r="G1221" s="80">
        <v>494</v>
      </c>
      <c r="H1221" s="80">
        <v>2326</v>
      </c>
      <c r="I1221" s="82">
        <v>0.21238199999999999</v>
      </c>
      <c r="J1221" s="80">
        <v>0.21238199999999999</v>
      </c>
      <c r="L1221" s="84">
        <v>0.9647</v>
      </c>
      <c r="M1221" s="83">
        <v>1214.79</v>
      </c>
      <c r="N1221" s="85">
        <v>5.20573</v>
      </c>
      <c r="O1221" s="83">
        <v>1209.5899999999999</v>
      </c>
      <c r="P1221" s="85">
        <v>10.4115</v>
      </c>
      <c r="Q1221" s="83">
        <v>1220</v>
      </c>
      <c r="R1221" s="86">
        <v>8.53399E-3</v>
      </c>
      <c r="S1221" s="86">
        <v>5.5858100000000001E-2</v>
      </c>
    </row>
    <row r="1222" spans="2:19" x14ac:dyDescent="0.2">
      <c r="B1222" s="33"/>
      <c r="C1222" s="81">
        <v>0.1075</v>
      </c>
      <c r="D1222" s="80">
        <v>2079</v>
      </c>
      <c r="E1222" s="80">
        <v>248</v>
      </c>
      <c r="F1222" s="80">
        <v>1831</v>
      </c>
      <c r="G1222" s="80">
        <v>496</v>
      </c>
      <c r="H1222" s="80">
        <v>2327</v>
      </c>
      <c r="I1222" s="82">
        <v>0.21315000000000001</v>
      </c>
      <c r="J1222" s="80">
        <v>0.21296699999999999</v>
      </c>
      <c r="L1222" s="84">
        <v>0.9647</v>
      </c>
      <c r="M1222" s="83">
        <v>1215.77</v>
      </c>
      <c r="N1222" s="85">
        <v>5.2337300000000004</v>
      </c>
      <c r="O1222" s="83">
        <v>1210.53</v>
      </c>
      <c r="P1222" s="85">
        <v>10.467499999999999</v>
      </c>
      <c r="Q1222" s="83">
        <v>1221</v>
      </c>
      <c r="R1222" s="86">
        <v>8.5728499999999999E-3</v>
      </c>
      <c r="S1222" s="86">
        <v>5.5858100000000001E-2</v>
      </c>
    </row>
    <row r="1223" spans="2:19" x14ac:dyDescent="0.2">
      <c r="B1223" s="33"/>
      <c r="C1223" s="81">
        <v>0.1072</v>
      </c>
      <c r="D1223" s="80">
        <v>2080</v>
      </c>
      <c r="E1223" s="80">
        <v>248</v>
      </c>
      <c r="F1223" s="80">
        <v>1832</v>
      </c>
      <c r="G1223" s="80">
        <v>496</v>
      </c>
      <c r="H1223" s="80">
        <v>2328</v>
      </c>
      <c r="I1223" s="82">
        <v>0.213058</v>
      </c>
      <c r="J1223" s="80">
        <v>0.21296699999999999</v>
      </c>
      <c r="L1223" s="84">
        <v>0.96450000000000002</v>
      </c>
      <c r="M1223" s="83">
        <v>1216.74</v>
      </c>
      <c r="N1223" s="85">
        <v>5.2618499999999999</v>
      </c>
      <c r="O1223" s="83">
        <v>1211.48</v>
      </c>
      <c r="P1223" s="85">
        <v>10.5237</v>
      </c>
      <c r="Q1223" s="83">
        <v>1222</v>
      </c>
      <c r="R1223" s="86">
        <v>8.6118600000000007E-3</v>
      </c>
      <c r="S1223" s="86">
        <v>5.6501000000000003E-2</v>
      </c>
    </row>
    <row r="1224" spans="2:19" x14ac:dyDescent="0.2">
      <c r="B1224" s="33"/>
      <c r="C1224" s="81">
        <v>0.1071</v>
      </c>
      <c r="D1224" s="80">
        <v>2081</v>
      </c>
      <c r="E1224" s="80">
        <v>248</v>
      </c>
      <c r="F1224" s="80">
        <v>1833</v>
      </c>
      <c r="G1224" s="80">
        <v>496</v>
      </c>
      <c r="H1224" s="80">
        <v>2329</v>
      </c>
      <c r="I1224" s="82">
        <v>0.21296699999999999</v>
      </c>
      <c r="J1224" s="80">
        <v>0.21296699999999999</v>
      </c>
      <c r="L1224" s="84">
        <v>0.96450000000000002</v>
      </c>
      <c r="M1224" s="83">
        <v>1217.71</v>
      </c>
      <c r="N1224" s="85">
        <v>5.2900999999999998</v>
      </c>
      <c r="O1224" s="83">
        <v>1212.42</v>
      </c>
      <c r="P1224" s="85">
        <v>10.5802</v>
      </c>
      <c r="Q1224" s="83">
        <v>1223</v>
      </c>
      <c r="R1224" s="86">
        <v>8.6510200000000006E-3</v>
      </c>
      <c r="S1224" s="86">
        <v>5.6501000000000003E-2</v>
      </c>
    </row>
    <row r="1225" spans="2:19" x14ac:dyDescent="0.2">
      <c r="B1225" s="33"/>
      <c r="C1225" s="81">
        <v>0.1069</v>
      </c>
      <c r="D1225" s="80">
        <v>2081</v>
      </c>
      <c r="E1225" s="80">
        <v>249</v>
      </c>
      <c r="F1225" s="80">
        <v>1832</v>
      </c>
      <c r="G1225" s="80">
        <v>498</v>
      </c>
      <c r="H1225" s="80">
        <v>2330</v>
      </c>
      <c r="I1225" s="82">
        <v>0.21373400000000001</v>
      </c>
      <c r="J1225" s="80">
        <v>0.21345900000000001</v>
      </c>
      <c r="L1225" s="84">
        <v>0.96450000000000002</v>
      </c>
      <c r="M1225" s="83">
        <v>1218.68</v>
      </c>
      <c r="N1225" s="85">
        <v>5.3184800000000001</v>
      </c>
      <c r="O1225" s="83">
        <v>1213.3599999999999</v>
      </c>
      <c r="P1225" s="85">
        <v>10.637</v>
      </c>
      <c r="Q1225" s="83">
        <v>1224</v>
      </c>
      <c r="R1225" s="86">
        <v>8.6903199999999996E-3</v>
      </c>
      <c r="S1225" s="86">
        <v>5.6501000000000003E-2</v>
      </c>
    </row>
    <row r="1226" spans="2:19" x14ac:dyDescent="0.2">
      <c r="B1226" s="33"/>
      <c r="C1226" s="81">
        <v>0.1057</v>
      </c>
      <c r="D1226" s="80">
        <v>2082</v>
      </c>
      <c r="E1226" s="80">
        <v>249</v>
      </c>
      <c r="F1226" s="80">
        <v>1833</v>
      </c>
      <c r="G1226" s="80">
        <v>498</v>
      </c>
      <c r="H1226" s="80">
        <v>2331</v>
      </c>
      <c r="I1226" s="82">
        <v>0.213642</v>
      </c>
      <c r="J1226" s="80">
        <v>0.21345900000000001</v>
      </c>
      <c r="L1226" s="84">
        <v>0.96409999999999996</v>
      </c>
      <c r="M1226" s="83">
        <v>1219.6500000000001</v>
      </c>
      <c r="N1226" s="85">
        <v>5.3469899999999999</v>
      </c>
      <c r="O1226" s="83">
        <v>1214.31</v>
      </c>
      <c r="P1226" s="85">
        <v>10.694000000000001</v>
      </c>
      <c r="Q1226" s="83">
        <v>1225</v>
      </c>
      <c r="R1226" s="86">
        <v>8.7297799999999995E-3</v>
      </c>
      <c r="S1226" s="86">
        <v>5.7150699999999999E-2</v>
      </c>
    </row>
    <row r="1227" spans="2:19" x14ac:dyDescent="0.2">
      <c r="B1227" s="33"/>
      <c r="C1227" s="81">
        <v>0.1046</v>
      </c>
      <c r="D1227" s="80">
        <v>2083</v>
      </c>
      <c r="E1227" s="80">
        <v>249</v>
      </c>
      <c r="F1227" s="80">
        <v>1834</v>
      </c>
      <c r="G1227" s="80">
        <v>498</v>
      </c>
      <c r="H1227" s="80">
        <v>2332</v>
      </c>
      <c r="I1227" s="82">
        <v>0.21355099999999999</v>
      </c>
      <c r="J1227" s="80">
        <v>0.21345900000000001</v>
      </c>
      <c r="L1227" s="84">
        <v>0.96409999999999996</v>
      </c>
      <c r="M1227" s="83">
        <v>1220.6199999999999</v>
      </c>
      <c r="N1227" s="85">
        <v>5.3756300000000001</v>
      </c>
      <c r="O1227" s="83">
        <v>1215.25</v>
      </c>
      <c r="P1227" s="85">
        <v>10.751300000000001</v>
      </c>
      <c r="Q1227" s="83">
        <v>1226</v>
      </c>
      <c r="R1227" s="86">
        <v>8.7693800000000002E-3</v>
      </c>
      <c r="S1227" s="86">
        <v>5.7150699999999999E-2</v>
      </c>
    </row>
    <row r="1228" spans="2:19" x14ac:dyDescent="0.2">
      <c r="B1228" s="33"/>
      <c r="C1228" s="81">
        <v>0.1041</v>
      </c>
      <c r="D1228" s="80">
        <v>2084</v>
      </c>
      <c r="E1228" s="80">
        <v>249</v>
      </c>
      <c r="F1228" s="80">
        <v>1835</v>
      </c>
      <c r="G1228" s="80">
        <v>498</v>
      </c>
      <c r="H1228" s="80">
        <v>2333</v>
      </c>
      <c r="I1228" s="82">
        <v>0.21345900000000001</v>
      </c>
      <c r="J1228" s="80">
        <v>0.21345900000000001</v>
      </c>
      <c r="L1228" s="84">
        <v>0.96399999999999997</v>
      </c>
      <c r="M1228" s="83">
        <v>1221.5999999999999</v>
      </c>
      <c r="N1228" s="85">
        <v>5.4043999999999999</v>
      </c>
      <c r="O1228" s="83">
        <v>1216.19</v>
      </c>
      <c r="P1228" s="85">
        <v>10.8088</v>
      </c>
      <c r="Q1228" s="83">
        <v>1227</v>
      </c>
      <c r="R1228" s="86">
        <v>8.8091300000000001E-3</v>
      </c>
      <c r="S1228" s="86">
        <v>5.7543799999999999E-2</v>
      </c>
    </row>
    <row r="1229" spans="2:19" x14ac:dyDescent="0.2">
      <c r="B1229" s="33"/>
      <c r="C1229" s="81">
        <v>0.10390000000000001</v>
      </c>
      <c r="D1229" s="80">
        <v>2084</v>
      </c>
      <c r="E1229" s="80">
        <v>250</v>
      </c>
      <c r="F1229" s="80">
        <v>1834</v>
      </c>
      <c r="G1229" s="80">
        <v>500</v>
      </c>
      <c r="H1229" s="80">
        <v>2334</v>
      </c>
      <c r="I1229" s="82">
        <v>0.214225</v>
      </c>
      <c r="J1229" s="80">
        <v>0.21385799999999999</v>
      </c>
      <c r="L1229" s="84">
        <v>0.96379999999999999</v>
      </c>
      <c r="M1229" s="83">
        <v>1222.57</v>
      </c>
      <c r="N1229" s="85">
        <v>5.4333099999999996</v>
      </c>
      <c r="O1229" s="83">
        <v>1217.1300000000001</v>
      </c>
      <c r="P1229" s="85">
        <v>10.8666</v>
      </c>
      <c r="Q1229" s="83">
        <v>1228</v>
      </c>
      <c r="R1229" s="86">
        <v>8.8490300000000008E-3</v>
      </c>
      <c r="S1229" s="86">
        <v>5.7807200000000003E-2</v>
      </c>
    </row>
    <row r="1230" spans="2:19" x14ac:dyDescent="0.2">
      <c r="B1230" s="33"/>
      <c r="C1230" s="81">
        <v>0.1037</v>
      </c>
      <c r="D1230" s="80">
        <v>2085</v>
      </c>
      <c r="E1230" s="80">
        <v>250</v>
      </c>
      <c r="F1230" s="80">
        <v>1835</v>
      </c>
      <c r="G1230" s="80">
        <v>500</v>
      </c>
      <c r="H1230" s="80">
        <v>2335</v>
      </c>
      <c r="I1230" s="82">
        <v>0.21413299999999999</v>
      </c>
      <c r="J1230" s="80">
        <v>0.21385799999999999</v>
      </c>
      <c r="L1230" s="84">
        <v>0.96350000000000002</v>
      </c>
      <c r="M1230" s="83">
        <v>1223.54</v>
      </c>
      <c r="N1230" s="85">
        <v>5.4623400000000002</v>
      </c>
      <c r="O1230" s="83">
        <v>1218.08</v>
      </c>
      <c r="P1230" s="85">
        <v>10.9247</v>
      </c>
      <c r="Q1230" s="83">
        <v>1229</v>
      </c>
      <c r="R1230" s="86">
        <v>8.8890800000000006E-3</v>
      </c>
      <c r="S1230" s="86">
        <v>5.80718E-2</v>
      </c>
    </row>
    <row r="1231" spans="2:19" x14ac:dyDescent="0.2">
      <c r="B1231" s="33"/>
      <c r="C1231" s="81">
        <v>0.1036</v>
      </c>
      <c r="D1231" s="80">
        <v>2086</v>
      </c>
      <c r="E1231" s="80">
        <v>250</v>
      </c>
      <c r="F1231" s="80">
        <v>1836</v>
      </c>
      <c r="G1231" s="80">
        <v>500</v>
      </c>
      <c r="H1231" s="80">
        <v>2336</v>
      </c>
      <c r="I1231" s="82">
        <v>0.21404100000000001</v>
      </c>
      <c r="J1231" s="80">
        <v>0.21385799999999999</v>
      </c>
      <c r="L1231" s="84">
        <v>0.96340000000000003</v>
      </c>
      <c r="M1231" s="83">
        <v>1224.51</v>
      </c>
      <c r="N1231" s="85">
        <v>5.4915099999999999</v>
      </c>
      <c r="O1231" s="83">
        <v>1219.02</v>
      </c>
      <c r="P1231" s="85">
        <v>10.983000000000001</v>
      </c>
      <c r="Q1231" s="83">
        <v>1230</v>
      </c>
      <c r="R1231" s="86">
        <v>8.9292799999999995E-3</v>
      </c>
      <c r="S1231" s="86">
        <v>5.8337399999999998E-2</v>
      </c>
    </row>
    <row r="1232" spans="2:19" x14ac:dyDescent="0.2">
      <c r="B1232" s="33"/>
      <c r="C1232" s="81">
        <v>0.1022</v>
      </c>
      <c r="D1232" s="80">
        <v>2087</v>
      </c>
      <c r="E1232" s="80">
        <v>250</v>
      </c>
      <c r="F1232" s="80">
        <v>1837</v>
      </c>
      <c r="G1232" s="80">
        <v>500</v>
      </c>
      <c r="H1232" s="80">
        <v>2337</v>
      </c>
      <c r="I1232" s="82">
        <v>0.21395</v>
      </c>
      <c r="J1232" s="80">
        <v>0.21385799999999999</v>
      </c>
      <c r="L1232" s="84">
        <v>0.96330000000000005</v>
      </c>
      <c r="M1232" s="83">
        <v>1225.48</v>
      </c>
      <c r="N1232" s="85">
        <v>5.52081</v>
      </c>
      <c r="O1232" s="83">
        <v>1219.96</v>
      </c>
      <c r="P1232" s="85">
        <v>11.041600000000001</v>
      </c>
      <c r="Q1232" s="83">
        <v>1231</v>
      </c>
      <c r="R1232" s="86">
        <v>8.9696399999999992E-3</v>
      </c>
      <c r="S1232" s="86">
        <v>5.8604099999999999E-2</v>
      </c>
    </row>
    <row r="1233" spans="2:19" x14ac:dyDescent="0.2">
      <c r="B1233" s="33"/>
      <c r="C1233" s="81">
        <v>0.1018</v>
      </c>
      <c r="D1233" s="80">
        <v>2088</v>
      </c>
      <c r="E1233" s="80">
        <v>250</v>
      </c>
      <c r="F1233" s="80">
        <v>1838</v>
      </c>
      <c r="G1233" s="80">
        <v>500</v>
      </c>
      <c r="H1233" s="80">
        <v>2338</v>
      </c>
      <c r="I1233" s="82">
        <v>0.21385799999999999</v>
      </c>
      <c r="J1233" s="80">
        <v>0.21385799999999999</v>
      </c>
      <c r="L1233" s="84">
        <v>0.96319999999999995</v>
      </c>
      <c r="M1233" s="83">
        <v>1226.45</v>
      </c>
      <c r="N1233" s="85">
        <v>5.5502500000000001</v>
      </c>
      <c r="O1233" s="83">
        <v>1220.9000000000001</v>
      </c>
      <c r="P1233" s="85">
        <v>11.1005</v>
      </c>
      <c r="Q1233" s="83">
        <v>1232</v>
      </c>
      <c r="R1233" s="86">
        <v>9.0101399999999998E-3</v>
      </c>
      <c r="S1233" s="86">
        <v>5.9006299999999998E-2</v>
      </c>
    </row>
    <row r="1234" spans="2:19" x14ac:dyDescent="0.2">
      <c r="B1234" s="33"/>
      <c r="C1234" s="81">
        <v>0.10050000000000001</v>
      </c>
      <c r="D1234" s="80">
        <v>2088</v>
      </c>
      <c r="E1234" s="80">
        <v>251</v>
      </c>
      <c r="F1234" s="80">
        <v>1837</v>
      </c>
      <c r="G1234" s="80">
        <v>502</v>
      </c>
      <c r="H1234" s="80">
        <v>2339</v>
      </c>
      <c r="I1234" s="82">
        <v>0.21462200000000001</v>
      </c>
      <c r="J1234" s="80">
        <v>0.21453</v>
      </c>
      <c r="L1234" s="84">
        <v>0.96319999999999995</v>
      </c>
      <c r="M1234" s="83">
        <v>1227.42</v>
      </c>
      <c r="N1234" s="85">
        <v>5.5798199999999998</v>
      </c>
      <c r="O1234" s="83">
        <v>1221.8399999999999</v>
      </c>
      <c r="P1234" s="85">
        <v>11.159599999999999</v>
      </c>
      <c r="Q1234" s="83">
        <v>1233</v>
      </c>
      <c r="R1234" s="86">
        <v>9.0507999999999995E-3</v>
      </c>
      <c r="S1234" s="86">
        <v>5.9006299999999998E-2</v>
      </c>
    </row>
    <row r="1235" spans="2:19" x14ac:dyDescent="0.2">
      <c r="B1235" s="33"/>
      <c r="C1235" s="81">
        <v>9.9559999999999996E-2</v>
      </c>
      <c r="D1235" s="80">
        <v>2089</v>
      </c>
      <c r="E1235" s="80">
        <v>251</v>
      </c>
      <c r="F1235" s="80">
        <v>1838</v>
      </c>
      <c r="G1235" s="80">
        <v>502</v>
      </c>
      <c r="H1235" s="80">
        <v>2340</v>
      </c>
      <c r="I1235" s="82">
        <v>0.21453</v>
      </c>
      <c r="J1235" s="80">
        <v>0.21453</v>
      </c>
      <c r="L1235" s="84">
        <v>0.96279999999999999</v>
      </c>
      <c r="M1235" s="83">
        <v>1228.3900000000001</v>
      </c>
      <c r="N1235" s="85">
        <v>5.6095199999999998</v>
      </c>
      <c r="O1235" s="83">
        <v>1222.78</v>
      </c>
      <c r="P1235" s="85">
        <v>11.218999999999999</v>
      </c>
      <c r="Q1235" s="83">
        <v>1234</v>
      </c>
      <c r="R1235" s="86">
        <v>9.09161E-3</v>
      </c>
      <c r="S1235" s="86">
        <v>5.9411100000000001E-2</v>
      </c>
    </row>
    <row r="1236" spans="2:19" x14ac:dyDescent="0.2">
      <c r="B1236" s="33"/>
      <c r="C1236" s="81">
        <v>9.9159999999999998E-2</v>
      </c>
      <c r="D1236" s="80">
        <v>2089</v>
      </c>
      <c r="E1236" s="80">
        <v>252</v>
      </c>
      <c r="F1236" s="80">
        <v>1837</v>
      </c>
      <c r="G1236" s="80">
        <v>504</v>
      </c>
      <c r="H1236" s="80">
        <v>2341</v>
      </c>
      <c r="I1236" s="82">
        <v>0.21529300000000001</v>
      </c>
      <c r="J1236" s="80">
        <v>0.215201</v>
      </c>
      <c r="L1236" s="84">
        <v>0.96179999999999999</v>
      </c>
      <c r="M1236" s="83">
        <v>1229.3599999999999</v>
      </c>
      <c r="N1236" s="85">
        <v>5.6393700000000004</v>
      </c>
      <c r="O1236" s="83">
        <v>1223.72</v>
      </c>
      <c r="P1236" s="85">
        <v>11.278700000000001</v>
      </c>
      <c r="Q1236" s="83">
        <v>1235</v>
      </c>
      <c r="R1236" s="86">
        <v>9.1325799999999995E-3</v>
      </c>
      <c r="S1236" s="86">
        <v>5.9818299999999998E-2</v>
      </c>
    </row>
    <row r="1237" spans="2:19" x14ac:dyDescent="0.2">
      <c r="B1237" s="33"/>
      <c r="C1237" s="81">
        <v>9.8320000000000005E-2</v>
      </c>
      <c r="D1237" s="80">
        <v>2090</v>
      </c>
      <c r="E1237" s="80">
        <v>252</v>
      </c>
      <c r="F1237" s="80">
        <v>1838</v>
      </c>
      <c r="G1237" s="80">
        <v>504</v>
      </c>
      <c r="H1237" s="80">
        <v>2342</v>
      </c>
      <c r="I1237" s="82">
        <v>0.215201</v>
      </c>
      <c r="J1237" s="80">
        <v>0.215201</v>
      </c>
      <c r="L1237" s="84">
        <v>0.96179999999999999</v>
      </c>
      <c r="M1237" s="83">
        <v>1230.33</v>
      </c>
      <c r="N1237" s="85">
        <v>5.66934</v>
      </c>
      <c r="O1237" s="83">
        <v>1224.6600000000001</v>
      </c>
      <c r="P1237" s="85">
        <v>11.338699999999999</v>
      </c>
      <c r="Q1237" s="83">
        <v>1236</v>
      </c>
      <c r="R1237" s="86">
        <v>9.17369E-3</v>
      </c>
      <c r="S1237" s="86">
        <v>5.9818299999999998E-2</v>
      </c>
    </row>
    <row r="1238" spans="2:19" x14ac:dyDescent="0.2">
      <c r="B1238" s="33"/>
      <c r="C1238" s="81">
        <v>9.8049999999999998E-2</v>
      </c>
      <c r="D1238" s="80">
        <v>2090</v>
      </c>
      <c r="E1238" s="80">
        <v>253</v>
      </c>
      <c r="F1238" s="80">
        <v>1837</v>
      </c>
      <c r="G1238" s="80">
        <v>506</v>
      </c>
      <c r="H1238" s="80">
        <v>2343</v>
      </c>
      <c r="I1238" s="82">
        <v>0.21596199999999999</v>
      </c>
      <c r="J1238" s="80">
        <v>0.21596199999999999</v>
      </c>
      <c r="L1238" s="84">
        <v>0.96140000000000003</v>
      </c>
      <c r="M1238" s="83">
        <v>1231.3</v>
      </c>
      <c r="N1238" s="85">
        <v>5.6994600000000002</v>
      </c>
      <c r="O1238" s="83">
        <v>1225.5999999999999</v>
      </c>
      <c r="P1238" s="85">
        <v>11.398899999999999</v>
      </c>
      <c r="Q1238" s="83">
        <v>1237</v>
      </c>
      <c r="R1238" s="86">
        <v>9.2149699999999994E-3</v>
      </c>
      <c r="S1238" s="86">
        <v>6.02281E-2</v>
      </c>
    </row>
    <row r="1239" spans="2:19" x14ac:dyDescent="0.2">
      <c r="B1239" s="33"/>
      <c r="C1239" s="81">
        <v>9.7189999999999999E-2</v>
      </c>
      <c r="D1239" s="80">
        <v>2090</v>
      </c>
      <c r="E1239" s="80">
        <v>254</v>
      </c>
      <c r="F1239" s="80">
        <v>1836</v>
      </c>
      <c r="G1239" s="80">
        <v>508</v>
      </c>
      <c r="H1239" s="80">
        <v>2344</v>
      </c>
      <c r="I1239" s="82">
        <v>0.216724</v>
      </c>
      <c r="J1239" s="80">
        <v>0.21663099999999999</v>
      </c>
      <c r="L1239" s="84">
        <v>0.96060000000000001</v>
      </c>
      <c r="M1239" s="83">
        <v>1232.27</v>
      </c>
      <c r="N1239" s="85">
        <v>5.7297099999999999</v>
      </c>
      <c r="O1239" s="83">
        <v>1226.54</v>
      </c>
      <c r="P1239" s="85">
        <v>11.4594</v>
      </c>
      <c r="Q1239" s="83">
        <v>1238</v>
      </c>
      <c r="R1239" s="86">
        <v>9.2563899999999998E-3</v>
      </c>
      <c r="S1239" s="86">
        <v>6.05027E-2</v>
      </c>
    </row>
    <row r="1240" spans="2:19" x14ac:dyDescent="0.2">
      <c r="B1240" s="33"/>
      <c r="C1240" s="81">
        <v>9.7059999999999994E-2</v>
      </c>
      <c r="D1240" s="80">
        <v>2091</v>
      </c>
      <c r="E1240" s="80">
        <v>254</v>
      </c>
      <c r="F1240" s="80">
        <v>1837</v>
      </c>
      <c r="G1240" s="80">
        <v>508</v>
      </c>
      <c r="H1240" s="80">
        <v>2345</v>
      </c>
      <c r="I1240" s="82">
        <v>0.21663099999999999</v>
      </c>
      <c r="J1240" s="80">
        <v>0.21663099999999999</v>
      </c>
      <c r="L1240" s="84">
        <v>0.96050000000000002</v>
      </c>
      <c r="M1240" s="83">
        <v>1233.24</v>
      </c>
      <c r="N1240" s="85">
        <v>5.7601000000000004</v>
      </c>
      <c r="O1240" s="83">
        <v>1227.48</v>
      </c>
      <c r="P1240" s="85">
        <v>11.520200000000001</v>
      </c>
      <c r="Q1240" s="83">
        <v>1239</v>
      </c>
      <c r="R1240" s="86">
        <v>9.2979800000000008E-3</v>
      </c>
      <c r="S1240" s="86">
        <v>6.0778499999999999E-2</v>
      </c>
    </row>
    <row r="1241" spans="2:19" x14ac:dyDescent="0.2">
      <c r="B1241" s="33"/>
      <c r="C1241" s="81">
        <v>9.6869999999999998E-2</v>
      </c>
      <c r="D1241" s="80">
        <v>2091</v>
      </c>
      <c r="E1241" s="80">
        <v>255</v>
      </c>
      <c r="F1241" s="80">
        <v>1836</v>
      </c>
      <c r="G1241" s="80">
        <v>510</v>
      </c>
      <c r="H1241" s="80">
        <v>2346</v>
      </c>
      <c r="I1241" s="82">
        <v>0.217391</v>
      </c>
      <c r="J1241" s="80">
        <v>0.21729899999999999</v>
      </c>
      <c r="L1241" s="84">
        <v>0.95989999999999998</v>
      </c>
      <c r="M1241" s="83">
        <v>1234.21</v>
      </c>
      <c r="N1241" s="85">
        <v>5.7906300000000002</v>
      </c>
      <c r="O1241" s="83">
        <v>1228.42</v>
      </c>
      <c r="P1241" s="85">
        <v>11.581300000000001</v>
      </c>
      <c r="Q1241" s="83">
        <v>1240</v>
      </c>
      <c r="R1241" s="86">
        <v>9.3397199999999993E-3</v>
      </c>
      <c r="S1241" s="86">
        <v>6.1055400000000003E-2</v>
      </c>
    </row>
    <row r="1242" spans="2:19" x14ac:dyDescent="0.2">
      <c r="B1242" s="33"/>
      <c r="C1242" s="81">
        <v>9.6549999999999997E-2</v>
      </c>
      <c r="D1242" s="80">
        <v>2092</v>
      </c>
      <c r="E1242" s="80">
        <v>255</v>
      </c>
      <c r="F1242" s="80">
        <v>1837</v>
      </c>
      <c r="G1242" s="80">
        <v>510</v>
      </c>
      <c r="H1242" s="80">
        <v>2347</v>
      </c>
      <c r="I1242" s="82">
        <v>0.21729899999999999</v>
      </c>
      <c r="J1242" s="80">
        <v>0.21729899999999999</v>
      </c>
      <c r="L1242" s="84">
        <v>0.95979999999999999</v>
      </c>
      <c r="M1242" s="83">
        <v>1235.18</v>
      </c>
      <c r="N1242" s="85">
        <v>5.8212900000000003</v>
      </c>
      <c r="O1242" s="83">
        <v>1229.3599999999999</v>
      </c>
      <c r="P1242" s="85">
        <v>11.6426</v>
      </c>
      <c r="Q1242" s="83">
        <v>1241</v>
      </c>
      <c r="R1242" s="86">
        <v>9.3816100000000003E-3</v>
      </c>
      <c r="S1242" s="86">
        <v>6.1473E-2</v>
      </c>
    </row>
    <row r="1243" spans="2:19" x14ac:dyDescent="0.2">
      <c r="B1243" s="33"/>
      <c r="C1243" s="81">
        <v>9.6240000000000006E-2</v>
      </c>
      <c r="D1243" s="80">
        <v>2093</v>
      </c>
      <c r="E1243" s="80">
        <v>256</v>
      </c>
      <c r="F1243" s="80">
        <v>1837</v>
      </c>
      <c r="G1243" s="80">
        <v>512</v>
      </c>
      <c r="H1243" s="80">
        <v>2349</v>
      </c>
      <c r="I1243" s="82">
        <v>0.21796499999999999</v>
      </c>
      <c r="J1243" s="80">
        <v>0.21787200000000001</v>
      </c>
      <c r="L1243" s="84">
        <v>0.95979999999999999</v>
      </c>
      <c r="M1243" s="83">
        <v>1236.1500000000001</v>
      </c>
      <c r="N1243" s="85">
        <v>5.8521000000000001</v>
      </c>
      <c r="O1243" s="83">
        <v>1230.3</v>
      </c>
      <c r="P1243" s="85">
        <v>11.7042</v>
      </c>
      <c r="Q1243" s="83">
        <v>1242</v>
      </c>
      <c r="R1243" s="86">
        <v>9.4236700000000003E-3</v>
      </c>
      <c r="S1243" s="86">
        <v>6.1473E-2</v>
      </c>
    </row>
    <row r="1244" spans="2:19" x14ac:dyDescent="0.2">
      <c r="B1244" s="33"/>
      <c r="C1244" s="81">
        <v>9.6060000000000006E-2</v>
      </c>
      <c r="D1244" s="80">
        <v>2094</v>
      </c>
      <c r="E1244" s="80">
        <v>256</v>
      </c>
      <c r="F1244" s="80">
        <v>1838</v>
      </c>
      <c r="G1244" s="80">
        <v>512</v>
      </c>
      <c r="H1244" s="80">
        <v>2350</v>
      </c>
      <c r="I1244" s="82">
        <v>0.21787200000000001</v>
      </c>
      <c r="J1244" s="80">
        <v>0.21787200000000001</v>
      </c>
      <c r="L1244" s="84">
        <v>0.95950000000000002</v>
      </c>
      <c r="M1244" s="83">
        <v>1237.1199999999999</v>
      </c>
      <c r="N1244" s="85">
        <v>5.8830400000000003</v>
      </c>
      <c r="O1244" s="83">
        <v>1231.23</v>
      </c>
      <c r="P1244" s="85">
        <v>11.7661</v>
      </c>
      <c r="Q1244" s="83">
        <v>1243</v>
      </c>
      <c r="R1244" s="86">
        <v>9.4658799999999994E-3</v>
      </c>
      <c r="S1244" s="86">
        <v>6.18931E-2</v>
      </c>
    </row>
    <row r="1245" spans="2:19" x14ac:dyDescent="0.2">
      <c r="B1245" s="33"/>
      <c r="C1245" s="81">
        <v>9.5670000000000005E-2</v>
      </c>
      <c r="D1245" s="80">
        <v>2094</v>
      </c>
      <c r="E1245" s="80">
        <v>257</v>
      </c>
      <c r="F1245" s="80">
        <v>1837</v>
      </c>
      <c r="G1245" s="80">
        <v>514</v>
      </c>
      <c r="H1245" s="80">
        <v>2351</v>
      </c>
      <c r="I1245" s="82">
        <v>0.21862999999999999</v>
      </c>
      <c r="J1245" s="80">
        <v>0.21853700000000001</v>
      </c>
      <c r="L1245" s="84">
        <v>0.9587</v>
      </c>
      <c r="M1245" s="83">
        <v>1238.0899999999999</v>
      </c>
      <c r="N1245" s="85">
        <v>5.9141300000000001</v>
      </c>
      <c r="O1245" s="83">
        <v>1232.17</v>
      </c>
      <c r="P1245" s="85">
        <v>11.8283</v>
      </c>
      <c r="Q1245" s="83">
        <v>1244</v>
      </c>
      <c r="R1245" s="86">
        <v>9.5082499999999993E-3</v>
      </c>
      <c r="S1245" s="86">
        <v>6.23159E-2</v>
      </c>
    </row>
    <row r="1246" spans="2:19" x14ac:dyDescent="0.2">
      <c r="B1246" s="33"/>
      <c r="C1246" s="81">
        <v>9.5000000000000001E-2</v>
      </c>
      <c r="D1246" s="80">
        <v>2095</v>
      </c>
      <c r="E1246" s="80">
        <v>257</v>
      </c>
      <c r="F1246" s="80">
        <v>1838</v>
      </c>
      <c r="G1246" s="80">
        <v>514</v>
      </c>
      <c r="H1246" s="80">
        <v>2352</v>
      </c>
      <c r="I1246" s="82">
        <v>0.21853700000000001</v>
      </c>
      <c r="J1246" s="80">
        <v>0.21853700000000001</v>
      </c>
      <c r="L1246" s="84">
        <v>0.9587</v>
      </c>
      <c r="M1246" s="83">
        <v>1239.05</v>
      </c>
      <c r="N1246" s="85">
        <v>5.94536</v>
      </c>
      <c r="O1246" s="83">
        <v>1233.1099999999999</v>
      </c>
      <c r="P1246" s="85">
        <v>11.890700000000001</v>
      </c>
      <c r="Q1246" s="83">
        <v>1245</v>
      </c>
      <c r="R1246" s="86">
        <v>9.55078E-3</v>
      </c>
      <c r="S1246" s="86">
        <v>6.23159E-2</v>
      </c>
    </row>
    <row r="1247" spans="2:19" x14ac:dyDescent="0.2">
      <c r="B1247" s="33"/>
      <c r="C1247" s="81">
        <v>9.4969999999999999E-2</v>
      </c>
      <c r="D1247" s="80">
        <v>2095</v>
      </c>
      <c r="E1247" s="80">
        <v>258</v>
      </c>
      <c r="F1247" s="80">
        <v>1837</v>
      </c>
      <c r="G1247" s="80">
        <v>516</v>
      </c>
      <c r="H1247" s="80">
        <v>2353</v>
      </c>
      <c r="I1247" s="82">
        <v>0.21929499999999999</v>
      </c>
      <c r="J1247" s="80">
        <v>0.21920100000000001</v>
      </c>
      <c r="L1247" s="84">
        <v>0.95860000000000001</v>
      </c>
      <c r="M1247" s="83">
        <v>1240.02</v>
      </c>
      <c r="N1247" s="85">
        <v>5.9767299999999999</v>
      </c>
      <c r="O1247" s="83">
        <v>1234.05</v>
      </c>
      <c r="P1247" s="85">
        <v>11.9535</v>
      </c>
      <c r="Q1247" s="83">
        <v>1246</v>
      </c>
      <c r="R1247" s="86">
        <v>9.5934699999999998E-3</v>
      </c>
      <c r="S1247" s="86">
        <v>6.27413E-2</v>
      </c>
    </row>
    <row r="1248" spans="2:19" x14ac:dyDescent="0.2">
      <c r="B1248" s="33"/>
      <c r="C1248" s="81">
        <v>9.4960000000000003E-2</v>
      </c>
      <c r="D1248" s="80">
        <v>2096</v>
      </c>
      <c r="E1248" s="80">
        <v>258</v>
      </c>
      <c r="F1248" s="80">
        <v>1838</v>
      </c>
      <c r="G1248" s="80">
        <v>516</v>
      </c>
      <c r="H1248" s="80">
        <v>2354</v>
      </c>
      <c r="I1248" s="82">
        <v>0.21920100000000001</v>
      </c>
      <c r="J1248" s="80">
        <v>0.21920100000000001</v>
      </c>
      <c r="L1248" s="84">
        <v>0.95840000000000003</v>
      </c>
      <c r="M1248" s="83">
        <v>1240.99</v>
      </c>
      <c r="N1248" s="85">
        <v>6.0082399999999998</v>
      </c>
      <c r="O1248" s="83">
        <v>1234.98</v>
      </c>
      <c r="P1248" s="85">
        <v>12.016500000000001</v>
      </c>
      <c r="Q1248" s="83">
        <v>1247</v>
      </c>
      <c r="R1248" s="86">
        <v>9.6363200000000003E-3</v>
      </c>
      <c r="S1248" s="86">
        <v>6.3169400000000001E-2</v>
      </c>
    </row>
    <row r="1249" spans="2:19" x14ac:dyDescent="0.2">
      <c r="B1249" s="33"/>
      <c r="C1249" s="81">
        <v>9.4640000000000002E-2</v>
      </c>
      <c r="D1249" s="80">
        <v>2096</v>
      </c>
      <c r="E1249" s="80">
        <v>259</v>
      </c>
      <c r="F1249" s="80">
        <v>1837</v>
      </c>
      <c r="G1249" s="80">
        <v>518</v>
      </c>
      <c r="H1249" s="80">
        <v>2355</v>
      </c>
      <c r="I1249" s="82">
        <v>0.21995799999999999</v>
      </c>
      <c r="J1249" s="80">
        <v>0.219585</v>
      </c>
      <c r="L1249" s="84">
        <v>0.95840000000000003</v>
      </c>
      <c r="M1249" s="83">
        <v>1241.96</v>
      </c>
      <c r="N1249" s="85">
        <v>6.0399000000000003</v>
      </c>
      <c r="O1249" s="83">
        <v>1235.92</v>
      </c>
      <c r="P1249" s="85">
        <v>12.079800000000001</v>
      </c>
      <c r="Q1249" s="83">
        <v>1248</v>
      </c>
      <c r="R1249" s="86">
        <v>9.6793299999999999E-3</v>
      </c>
      <c r="S1249" s="86">
        <v>6.3169400000000001E-2</v>
      </c>
    </row>
    <row r="1250" spans="2:19" x14ac:dyDescent="0.2">
      <c r="B1250" s="33"/>
      <c r="C1250" s="81">
        <v>9.4329999999999997E-2</v>
      </c>
      <c r="D1250" s="80">
        <v>2097</v>
      </c>
      <c r="E1250" s="80">
        <v>259</v>
      </c>
      <c r="F1250" s="80">
        <v>1838</v>
      </c>
      <c r="G1250" s="80">
        <v>518</v>
      </c>
      <c r="H1250" s="80">
        <v>2356</v>
      </c>
      <c r="I1250" s="82">
        <v>0.219864</v>
      </c>
      <c r="J1250" s="80">
        <v>0.219585</v>
      </c>
      <c r="L1250" s="84">
        <v>0.95830000000000004</v>
      </c>
      <c r="M1250" s="83">
        <v>1242.93</v>
      </c>
      <c r="N1250" s="85">
        <v>6.0716999999999999</v>
      </c>
      <c r="O1250" s="83">
        <v>1236.8599999999999</v>
      </c>
      <c r="P1250" s="85">
        <v>12.1434</v>
      </c>
      <c r="Q1250" s="83">
        <v>1249</v>
      </c>
      <c r="R1250" s="86">
        <v>9.7225000000000002E-3</v>
      </c>
      <c r="S1250" s="86">
        <v>6.3600199999999996E-2</v>
      </c>
    </row>
    <row r="1251" spans="2:19" x14ac:dyDescent="0.2">
      <c r="B1251" s="33"/>
      <c r="C1251" s="81">
        <v>9.4170000000000004E-2</v>
      </c>
      <c r="D1251" s="80">
        <v>2098</v>
      </c>
      <c r="E1251" s="80">
        <v>259</v>
      </c>
      <c r="F1251" s="80">
        <v>1839</v>
      </c>
      <c r="G1251" s="80">
        <v>518</v>
      </c>
      <c r="H1251" s="80">
        <v>2357</v>
      </c>
      <c r="I1251" s="82">
        <v>0.21977099999999999</v>
      </c>
      <c r="J1251" s="80">
        <v>0.219585</v>
      </c>
      <c r="L1251" s="84">
        <v>0.95760000000000001</v>
      </c>
      <c r="M1251" s="83">
        <v>1243.9000000000001</v>
      </c>
      <c r="N1251" s="85">
        <v>6.10365</v>
      </c>
      <c r="O1251" s="83">
        <v>1237.79</v>
      </c>
      <c r="P1251" s="85">
        <v>12.2073</v>
      </c>
      <c r="Q1251" s="83">
        <v>1250</v>
      </c>
      <c r="R1251" s="86">
        <v>9.7658299999999996E-3</v>
      </c>
      <c r="S1251" s="86">
        <v>6.4033599999999996E-2</v>
      </c>
    </row>
    <row r="1252" spans="2:19" x14ac:dyDescent="0.2">
      <c r="B1252" s="33"/>
      <c r="C1252" s="81">
        <v>9.3390000000000001E-2</v>
      </c>
      <c r="D1252" s="80">
        <v>2099</v>
      </c>
      <c r="E1252" s="80">
        <v>259</v>
      </c>
      <c r="F1252" s="80">
        <v>1840</v>
      </c>
      <c r="G1252" s="80">
        <v>518</v>
      </c>
      <c r="H1252" s="80">
        <v>2358</v>
      </c>
      <c r="I1252" s="82">
        <v>0.21967800000000001</v>
      </c>
      <c r="J1252" s="80">
        <v>0.219585</v>
      </c>
      <c r="L1252" s="84">
        <v>0.95760000000000001</v>
      </c>
      <c r="M1252" s="83">
        <v>1244.8599999999999</v>
      </c>
      <c r="N1252" s="85">
        <v>6.1357400000000002</v>
      </c>
      <c r="O1252" s="83">
        <v>1238.73</v>
      </c>
      <c r="P1252" s="85">
        <v>12.2715</v>
      </c>
      <c r="Q1252" s="83">
        <v>1251</v>
      </c>
      <c r="R1252" s="86">
        <v>9.8093299999999998E-3</v>
      </c>
      <c r="S1252" s="86">
        <v>6.4033599999999996E-2</v>
      </c>
    </row>
    <row r="1253" spans="2:19" x14ac:dyDescent="0.2">
      <c r="B1253" s="33"/>
      <c r="C1253" s="81">
        <v>9.3350000000000002E-2</v>
      </c>
      <c r="D1253" s="80">
        <v>2100</v>
      </c>
      <c r="E1253" s="80">
        <v>259</v>
      </c>
      <c r="F1253" s="80">
        <v>1841</v>
      </c>
      <c r="G1253" s="80">
        <v>518</v>
      </c>
      <c r="H1253" s="80">
        <v>2359</v>
      </c>
      <c r="I1253" s="82">
        <v>0.219585</v>
      </c>
      <c r="J1253" s="80">
        <v>0.219585</v>
      </c>
      <c r="L1253" s="84">
        <v>0.95750000000000002</v>
      </c>
      <c r="M1253" s="83">
        <v>1245.83</v>
      </c>
      <c r="N1253" s="85">
        <v>6.1679700000000004</v>
      </c>
      <c r="O1253" s="83">
        <v>1239.6600000000001</v>
      </c>
      <c r="P1253" s="85">
        <v>12.335900000000001</v>
      </c>
      <c r="Q1253" s="83">
        <v>1252</v>
      </c>
      <c r="R1253" s="86">
        <v>9.8529900000000007E-3</v>
      </c>
      <c r="S1253" s="86">
        <v>6.4469700000000005E-2</v>
      </c>
    </row>
    <row r="1254" spans="2:19" x14ac:dyDescent="0.2">
      <c r="B1254" s="33"/>
      <c r="C1254" s="81">
        <v>9.3109999999999998E-2</v>
      </c>
      <c r="D1254" s="80">
        <v>2100</v>
      </c>
      <c r="E1254" s="80">
        <v>260</v>
      </c>
      <c r="F1254" s="80">
        <v>1840</v>
      </c>
      <c r="G1254" s="80">
        <v>520</v>
      </c>
      <c r="H1254" s="80">
        <v>2360</v>
      </c>
      <c r="I1254" s="82">
        <v>0.22033900000000001</v>
      </c>
      <c r="J1254" s="80">
        <v>0.220246</v>
      </c>
      <c r="L1254" s="84">
        <v>0.95720000000000005</v>
      </c>
      <c r="M1254" s="83">
        <v>1246.8</v>
      </c>
      <c r="N1254" s="85">
        <v>6.2003500000000003</v>
      </c>
      <c r="O1254" s="83">
        <v>1240.5999999999999</v>
      </c>
      <c r="P1254" s="85">
        <v>12.400700000000001</v>
      </c>
      <c r="Q1254" s="83">
        <v>1253</v>
      </c>
      <c r="R1254" s="86">
        <v>9.8968100000000007E-3</v>
      </c>
      <c r="S1254" s="86">
        <v>6.4762E-2</v>
      </c>
    </row>
    <row r="1255" spans="2:19" x14ac:dyDescent="0.2">
      <c r="B1255" s="33"/>
      <c r="C1255" s="81">
        <v>9.3079999999999996E-2</v>
      </c>
      <c r="D1255" s="80">
        <v>2101</v>
      </c>
      <c r="E1255" s="80">
        <v>260</v>
      </c>
      <c r="F1255" s="80">
        <v>1841</v>
      </c>
      <c r="G1255" s="80">
        <v>520</v>
      </c>
      <c r="H1255" s="80">
        <v>2361</v>
      </c>
      <c r="I1255" s="82">
        <v>0.220246</v>
      </c>
      <c r="J1255" s="80">
        <v>0.220246</v>
      </c>
      <c r="L1255" s="84">
        <v>0.95660000000000001</v>
      </c>
      <c r="M1255" s="83">
        <v>1247.77</v>
      </c>
      <c r="N1255" s="85">
        <v>6.2328799999999998</v>
      </c>
      <c r="O1255" s="83">
        <v>1241.53</v>
      </c>
      <c r="P1255" s="85">
        <v>12.4658</v>
      </c>
      <c r="Q1255" s="83">
        <v>1254</v>
      </c>
      <c r="R1255" s="86">
        <v>9.9407999999999996E-3</v>
      </c>
      <c r="S1255" s="86">
        <v>6.5055500000000002E-2</v>
      </c>
    </row>
    <row r="1256" spans="2:19" x14ac:dyDescent="0.2">
      <c r="B1256" s="33"/>
      <c r="C1256" s="81">
        <v>9.2880000000000004E-2</v>
      </c>
      <c r="D1256" s="80">
        <v>2101</v>
      </c>
      <c r="E1256" s="80">
        <v>262</v>
      </c>
      <c r="F1256" s="80">
        <v>1839</v>
      </c>
      <c r="G1256" s="80">
        <v>524</v>
      </c>
      <c r="H1256" s="80">
        <v>2363</v>
      </c>
      <c r="I1256" s="82">
        <v>0.221752</v>
      </c>
      <c r="J1256" s="80">
        <v>0.22100400000000001</v>
      </c>
      <c r="L1256" s="84">
        <v>0.95650000000000002</v>
      </c>
      <c r="M1256" s="83">
        <v>1248.73</v>
      </c>
      <c r="N1256" s="85">
        <v>6.2655500000000002</v>
      </c>
      <c r="O1256" s="83">
        <v>1242.47</v>
      </c>
      <c r="P1256" s="85">
        <v>12.5311</v>
      </c>
      <c r="Q1256" s="83">
        <v>1255</v>
      </c>
      <c r="R1256" s="86">
        <v>9.9849499999999994E-3</v>
      </c>
      <c r="S1256" s="86">
        <v>6.5350199999999997E-2</v>
      </c>
    </row>
    <row r="1257" spans="2:19" x14ac:dyDescent="0.2">
      <c r="B1257" s="33"/>
      <c r="C1257" s="81">
        <v>9.2619999999999994E-2</v>
      </c>
      <c r="D1257" s="80">
        <v>2103</v>
      </c>
      <c r="E1257" s="80">
        <v>262</v>
      </c>
      <c r="F1257" s="80">
        <v>1841</v>
      </c>
      <c r="G1257" s="80">
        <v>524</v>
      </c>
      <c r="H1257" s="80">
        <v>2365</v>
      </c>
      <c r="I1257" s="82">
        <v>0.22156400000000001</v>
      </c>
      <c r="J1257" s="80">
        <v>0.22100400000000001</v>
      </c>
      <c r="L1257" s="84">
        <v>0.95599999999999996</v>
      </c>
      <c r="M1257" s="83">
        <v>1249.7</v>
      </c>
      <c r="N1257" s="85">
        <v>6.2983799999999999</v>
      </c>
      <c r="O1257" s="83">
        <v>1243.4000000000001</v>
      </c>
      <c r="P1257" s="85">
        <v>12.5968</v>
      </c>
      <c r="Q1257" s="83">
        <v>1256</v>
      </c>
      <c r="R1257" s="86">
        <v>1.00293E-2</v>
      </c>
      <c r="S1257" s="86">
        <v>6.5646099999999999E-2</v>
      </c>
    </row>
    <row r="1258" spans="2:19" x14ac:dyDescent="0.2">
      <c r="B1258" s="33"/>
      <c r="C1258" s="81">
        <v>9.2160000000000006E-2</v>
      </c>
      <c r="D1258" s="80">
        <v>2104</v>
      </c>
      <c r="E1258" s="80">
        <v>262</v>
      </c>
      <c r="F1258" s="80">
        <v>1842</v>
      </c>
      <c r="G1258" s="80">
        <v>524</v>
      </c>
      <c r="H1258" s="80">
        <v>2366</v>
      </c>
      <c r="I1258" s="82">
        <v>0.221471</v>
      </c>
      <c r="J1258" s="80">
        <v>0.22100400000000001</v>
      </c>
      <c r="L1258" s="84">
        <v>0.95550000000000002</v>
      </c>
      <c r="M1258" s="83">
        <v>1250.67</v>
      </c>
      <c r="N1258" s="85">
        <v>6.3313499999999996</v>
      </c>
      <c r="O1258" s="83">
        <v>1244.3399999999999</v>
      </c>
      <c r="P1258" s="85">
        <v>12.662699999999999</v>
      </c>
      <c r="Q1258" s="83">
        <v>1257</v>
      </c>
      <c r="R1258" s="86">
        <v>1.00737E-2</v>
      </c>
      <c r="S1258" s="86">
        <v>6.5943199999999993E-2</v>
      </c>
    </row>
    <row r="1259" spans="2:19" x14ac:dyDescent="0.2">
      <c r="B1259" s="33"/>
      <c r="C1259" s="81">
        <v>9.1859999999999997E-2</v>
      </c>
      <c r="D1259" s="80">
        <v>2105</v>
      </c>
      <c r="E1259" s="80">
        <v>262</v>
      </c>
      <c r="F1259" s="80">
        <v>1843</v>
      </c>
      <c r="G1259" s="80">
        <v>524</v>
      </c>
      <c r="H1259" s="80">
        <v>2367</v>
      </c>
      <c r="I1259" s="82">
        <v>0.22137699999999999</v>
      </c>
      <c r="J1259" s="80">
        <v>0.22100400000000001</v>
      </c>
      <c r="L1259" s="84">
        <v>0.95530000000000004</v>
      </c>
      <c r="M1259" s="83">
        <v>1251.6400000000001</v>
      </c>
      <c r="N1259" s="85">
        <v>6.3644699999999998</v>
      </c>
      <c r="O1259" s="83">
        <v>1245.27</v>
      </c>
      <c r="P1259" s="85">
        <v>12.728899999999999</v>
      </c>
      <c r="Q1259" s="83">
        <v>1258</v>
      </c>
      <c r="R1259" s="86">
        <v>1.01184E-2</v>
      </c>
      <c r="S1259" s="86">
        <v>6.6241599999999998E-2</v>
      </c>
    </row>
    <row r="1260" spans="2:19" x14ac:dyDescent="0.2">
      <c r="B1260" s="33"/>
      <c r="C1260" s="81">
        <v>9.1520000000000004E-2</v>
      </c>
      <c r="D1260" s="80">
        <v>2106</v>
      </c>
      <c r="E1260" s="80">
        <v>262</v>
      </c>
      <c r="F1260" s="80">
        <v>1844</v>
      </c>
      <c r="G1260" s="80">
        <v>524</v>
      </c>
      <c r="H1260" s="80">
        <v>2368</v>
      </c>
      <c r="I1260" s="82">
        <v>0.22128400000000001</v>
      </c>
      <c r="J1260" s="80">
        <v>0.22100400000000001</v>
      </c>
      <c r="L1260" s="84">
        <v>0.95520000000000005</v>
      </c>
      <c r="M1260" s="83">
        <v>1252.5999999999999</v>
      </c>
      <c r="N1260" s="85">
        <v>6.3977399999999998</v>
      </c>
      <c r="O1260" s="83">
        <v>1246.2</v>
      </c>
      <c r="P1260" s="85">
        <v>12.795500000000001</v>
      </c>
      <c r="Q1260" s="83">
        <v>1259</v>
      </c>
      <c r="R1260" s="86">
        <v>1.0163200000000001E-2</v>
      </c>
      <c r="S1260" s="86">
        <v>6.6691500000000001E-2</v>
      </c>
    </row>
    <row r="1261" spans="2:19" x14ac:dyDescent="0.2">
      <c r="B1261" s="33"/>
      <c r="C1261" s="81">
        <v>9.1160000000000005E-2</v>
      </c>
      <c r="D1261" s="80">
        <v>2107</v>
      </c>
      <c r="E1261" s="80">
        <v>262</v>
      </c>
      <c r="F1261" s="80">
        <v>1845</v>
      </c>
      <c r="G1261" s="80">
        <v>524</v>
      </c>
      <c r="H1261" s="80">
        <v>2369</v>
      </c>
      <c r="I1261" s="82">
        <v>0.22119</v>
      </c>
      <c r="J1261" s="80">
        <v>0.22100400000000001</v>
      </c>
      <c r="L1261" s="84">
        <v>0.95520000000000005</v>
      </c>
      <c r="M1261" s="83">
        <v>1253.57</v>
      </c>
      <c r="N1261" s="85">
        <v>6.4311600000000002</v>
      </c>
      <c r="O1261" s="83">
        <v>1247.1400000000001</v>
      </c>
      <c r="P1261" s="85">
        <v>12.862299999999999</v>
      </c>
      <c r="Q1261" s="83">
        <v>1260</v>
      </c>
      <c r="R1261" s="86">
        <v>1.0208200000000001E-2</v>
      </c>
      <c r="S1261" s="86">
        <v>6.6691500000000001E-2</v>
      </c>
    </row>
    <row r="1262" spans="2:19" x14ac:dyDescent="0.2">
      <c r="B1262" s="33"/>
      <c r="C1262" s="81">
        <v>9.0340000000000004E-2</v>
      </c>
      <c r="D1262" s="80">
        <v>2108</v>
      </c>
      <c r="E1262" s="80">
        <v>262</v>
      </c>
      <c r="F1262" s="80">
        <v>1846</v>
      </c>
      <c r="G1262" s="80">
        <v>524</v>
      </c>
      <c r="H1262" s="80">
        <v>2370</v>
      </c>
      <c r="I1262" s="82">
        <v>0.22109699999999999</v>
      </c>
      <c r="J1262" s="80">
        <v>0.22100400000000001</v>
      </c>
      <c r="L1262" s="84">
        <v>0.95469999999999999</v>
      </c>
      <c r="M1262" s="83">
        <v>1254.54</v>
      </c>
      <c r="N1262" s="85">
        <v>6.4647300000000003</v>
      </c>
      <c r="O1262" s="83">
        <v>1248.07</v>
      </c>
      <c r="P1262" s="85">
        <v>12.929500000000001</v>
      </c>
      <c r="Q1262" s="83">
        <v>1261</v>
      </c>
      <c r="R1262" s="86">
        <v>1.02533E-2</v>
      </c>
      <c r="S1262" s="86">
        <v>6.72957E-2</v>
      </c>
    </row>
    <row r="1263" spans="2:19" x14ac:dyDescent="0.2">
      <c r="B1263" s="33"/>
      <c r="C1263" s="81">
        <v>9.0190000000000006E-2</v>
      </c>
      <c r="D1263" s="80">
        <v>2109</v>
      </c>
      <c r="E1263" s="80">
        <v>262</v>
      </c>
      <c r="F1263" s="80">
        <v>1847</v>
      </c>
      <c r="G1263" s="80">
        <v>524</v>
      </c>
      <c r="H1263" s="80">
        <v>2371</v>
      </c>
      <c r="I1263" s="82">
        <v>0.22100400000000001</v>
      </c>
      <c r="J1263" s="80">
        <v>0.22100400000000001</v>
      </c>
      <c r="L1263" s="84">
        <v>0.95469999999999999</v>
      </c>
      <c r="M1263" s="83">
        <v>1255.5</v>
      </c>
      <c r="N1263" s="85">
        <v>6.4984599999999997</v>
      </c>
      <c r="O1263" s="83">
        <v>1249</v>
      </c>
      <c r="P1263" s="85">
        <v>12.9969</v>
      </c>
      <c r="Q1263" s="83">
        <v>1262</v>
      </c>
      <c r="R1263" s="86">
        <v>1.0298699999999999E-2</v>
      </c>
      <c r="S1263" s="86">
        <v>6.72957E-2</v>
      </c>
    </row>
    <row r="1264" spans="2:19" x14ac:dyDescent="0.2">
      <c r="B1264" s="33"/>
      <c r="C1264" s="81">
        <v>9.0160000000000004E-2</v>
      </c>
      <c r="D1264" s="80">
        <v>2111</v>
      </c>
      <c r="E1264" s="80">
        <v>263</v>
      </c>
      <c r="F1264" s="80">
        <v>1848</v>
      </c>
      <c r="G1264" s="80">
        <v>526</v>
      </c>
      <c r="H1264" s="80">
        <v>2374</v>
      </c>
      <c r="I1264" s="82">
        <v>0.22156699999999999</v>
      </c>
      <c r="J1264" s="80">
        <v>0.22156699999999999</v>
      </c>
      <c r="L1264" s="84">
        <v>0.95450000000000002</v>
      </c>
      <c r="M1264" s="83">
        <v>1256.47</v>
      </c>
      <c r="N1264" s="85">
        <v>6.53233</v>
      </c>
      <c r="O1264" s="83">
        <v>1249.94</v>
      </c>
      <c r="P1264" s="85">
        <v>13.0647</v>
      </c>
      <c r="Q1264" s="83">
        <v>1263</v>
      </c>
      <c r="R1264" s="86">
        <v>1.03442E-2</v>
      </c>
      <c r="S1264" s="86">
        <v>6.7752199999999999E-2</v>
      </c>
    </row>
    <row r="1265" spans="2:19" x14ac:dyDescent="0.2">
      <c r="B1265" s="33"/>
      <c r="C1265" s="81">
        <v>8.9749999999999996E-2</v>
      </c>
      <c r="D1265" s="80">
        <v>2111</v>
      </c>
      <c r="E1265" s="80">
        <v>264</v>
      </c>
      <c r="F1265" s="80">
        <v>1847</v>
      </c>
      <c r="G1265" s="80">
        <v>528</v>
      </c>
      <c r="H1265" s="80">
        <v>2375</v>
      </c>
      <c r="I1265" s="82">
        <v>0.22231600000000001</v>
      </c>
      <c r="J1265" s="80">
        <v>0.22203500000000001</v>
      </c>
      <c r="L1265" s="84">
        <v>0.95430000000000004</v>
      </c>
      <c r="M1265" s="83">
        <v>1257.43</v>
      </c>
      <c r="N1265" s="85">
        <v>6.5663600000000004</v>
      </c>
      <c r="O1265" s="83">
        <v>1250.8699999999999</v>
      </c>
      <c r="P1265" s="85">
        <v>13.1327</v>
      </c>
      <c r="Q1265" s="83">
        <v>1264</v>
      </c>
      <c r="R1265" s="86">
        <v>1.0389799999999999E-2</v>
      </c>
      <c r="S1265" s="86">
        <v>6.8057999999999994E-2</v>
      </c>
    </row>
    <row r="1266" spans="2:19" x14ac:dyDescent="0.2">
      <c r="B1266" s="33"/>
      <c r="C1266" s="81">
        <v>8.9599999999999999E-2</v>
      </c>
      <c r="D1266" s="80">
        <v>2112</v>
      </c>
      <c r="E1266" s="80">
        <v>264</v>
      </c>
      <c r="F1266" s="80">
        <v>1848</v>
      </c>
      <c r="G1266" s="80">
        <v>528</v>
      </c>
      <c r="H1266" s="80">
        <v>2376</v>
      </c>
      <c r="I1266" s="82">
        <v>0.222222</v>
      </c>
      <c r="J1266" s="80">
        <v>0.22203500000000001</v>
      </c>
      <c r="L1266" s="84">
        <v>0.9536</v>
      </c>
      <c r="M1266" s="83">
        <v>1258.4000000000001</v>
      </c>
      <c r="N1266" s="85">
        <v>6.6005399999999996</v>
      </c>
      <c r="O1266" s="83">
        <v>1251.8</v>
      </c>
      <c r="P1266" s="85">
        <v>13.2011</v>
      </c>
      <c r="Q1266" s="83">
        <v>1265</v>
      </c>
      <c r="R1266" s="86">
        <v>1.04356E-2</v>
      </c>
      <c r="S1266" s="86">
        <v>6.8519200000000002E-2</v>
      </c>
    </row>
    <row r="1267" spans="2:19" x14ac:dyDescent="0.2">
      <c r="B1267" s="33"/>
      <c r="C1267" s="81">
        <v>8.9289999999999994E-2</v>
      </c>
      <c r="D1267" s="80">
        <v>2113</v>
      </c>
      <c r="E1267" s="80">
        <v>264</v>
      </c>
      <c r="F1267" s="80">
        <v>1849</v>
      </c>
      <c r="G1267" s="80">
        <v>528</v>
      </c>
      <c r="H1267" s="80">
        <v>2377</v>
      </c>
      <c r="I1267" s="82">
        <v>0.22212899999999999</v>
      </c>
      <c r="J1267" s="80">
        <v>0.22203500000000001</v>
      </c>
      <c r="L1267" s="84">
        <v>0.9536</v>
      </c>
      <c r="M1267" s="83">
        <v>1259.3699999999999</v>
      </c>
      <c r="N1267" s="85">
        <v>6.6348799999999999</v>
      </c>
      <c r="O1267" s="83">
        <v>1252.73</v>
      </c>
      <c r="P1267" s="85">
        <v>13.2698</v>
      </c>
      <c r="Q1267" s="83">
        <v>1266</v>
      </c>
      <c r="R1267" s="86">
        <v>1.0481600000000001E-2</v>
      </c>
      <c r="S1267" s="86">
        <v>6.8519200000000002E-2</v>
      </c>
    </row>
    <row r="1268" spans="2:19" x14ac:dyDescent="0.2">
      <c r="B1268" s="33"/>
      <c r="C1268" s="81">
        <v>8.9230000000000004E-2</v>
      </c>
      <c r="D1268" s="80">
        <v>2114</v>
      </c>
      <c r="E1268" s="80">
        <v>264</v>
      </c>
      <c r="F1268" s="80">
        <v>1850</v>
      </c>
      <c r="G1268" s="80">
        <v>528</v>
      </c>
      <c r="H1268" s="80">
        <v>2378</v>
      </c>
      <c r="I1268" s="82">
        <v>0.22203500000000001</v>
      </c>
      <c r="J1268" s="80">
        <v>0.22203500000000001</v>
      </c>
      <c r="L1268" s="84">
        <v>0.95340000000000003</v>
      </c>
      <c r="M1268" s="83">
        <v>1260.33</v>
      </c>
      <c r="N1268" s="85">
        <v>6.6693699999999998</v>
      </c>
      <c r="O1268" s="83">
        <v>1253.6600000000001</v>
      </c>
      <c r="P1268" s="85">
        <v>13.338699999999999</v>
      </c>
      <c r="Q1268" s="83">
        <v>1267</v>
      </c>
      <c r="R1268" s="86">
        <v>1.05278E-2</v>
      </c>
      <c r="S1268" s="86">
        <v>6.8983199999999995E-2</v>
      </c>
    </row>
    <row r="1269" spans="2:19" x14ac:dyDescent="0.2">
      <c r="B1269" s="33"/>
      <c r="C1269" s="81">
        <v>8.8830000000000006E-2</v>
      </c>
      <c r="D1269" s="80">
        <v>2114</v>
      </c>
      <c r="E1269" s="80">
        <v>265</v>
      </c>
      <c r="F1269" s="80">
        <v>1849</v>
      </c>
      <c r="G1269" s="80">
        <v>530</v>
      </c>
      <c r="H1269" s="80">
        <v>2379</v>
      </c>
      <c r="I1269" s="82">
        <v>0.22278300000000001</v>
      </c>
      <c r="J1269" s="80">
        <v>0.22259599999999999</v>
      </c>
      <c r="L1269" s="84">
        <v>0.95299999999999996</v>
      </c>
      <c r="M1269" s="83">
        <v>1261.3</v>
      </c>
      <c r="N1269" s="85">
        <v>6.7040199999999999</v>
      </c>
      <c r="O1269" s="83">
        <v>1254.5899999999999</v>
      </c>
      <c r="P1269" s="85">
        <v>13.407999999999999</v>
      </c>
      <c r="Q1269" s="83">
        <v>1268</v>
      </c>
      <c r="R1269" s="86">
        <v>1.0574200000000001E-2</v>
      </c>
      <c r="S1269" s="86">
        <v>6.92942E-2</v>
      </c>
    </row>
    <row r="1270" spans="2:19" x14ac:dyDescent="0.2">
      <c r="B1270" s="33"/>
      <c r="C1270" s="81">
        <v>8.856E-2</v>
      </c>
      <c r="D1270" s="80">
        <v>2116</v>
      </c>
      <c r="E1270" s="80">
        <v>265</v>
      </c>
      <c r="F1270" s="80">
        <v>1851</v>
      </c>
      <c r="G1270" s="80">
        <v>530</v>
      </c>
      <c r="H1270" s="80">
        <v>2381</v>
      </c>
      <c r="I1270" s="82">
        <v>0.22259599999999999</v>
      </c>
      <c r="J1270" s="80">
        <v>0.22259599999999999</v>
      </c>
      <c r="L1270" s="84">
        <v>0.95199999999999996</v>
      </c>
      <c r="M1270" s="83">
        <v>1262.26</v>
      </c>
      <c r="N1270" s="85">
        <v>6.7388199999999996</v>
      </c>
      <c r="O1270" s="83">
        <v>1255.52</v>
      </c>
      <c r="P1270" s="85">
        <v>13.477600000000001</v>
      </c>
      <c r="Q1270" s="83">
        <v>1269</v>
      </c>
      <c r="R1270" s="86">
        <v>1.06207E-2</v>
      </c>
      <c r="S1270" s="86">
        <v>6.9606399999999999E-2</v>
      </c>
    </row>
    <row r="1271" spans="2:19" x14ac:dyDescent="0.2">
      <c r="B1271" s="33"/>
      <c r="C1271" s="81">
        <v>8.8270000000000001E-2</v>
      </c>
      <c r="D1271" s="80">
        <v>2116</v>
      </c>
      <c r="E1271" s="80">
        <v>266</v>
      </c>
      <c r="F1271" s="80">
        <v>1850</v>
      </c>
      <c r="G1271" s="80">
        <v>532</v>
      </c>
      <c r="H1271" s="80">
        <v>2382</v>
      </c>
      <c r="I1271" s="82">
        <v>0.22334200000000001</v>
      </c>
      <c r="J1271" s="80">
        <v>0.222967</v>
      </c>
      <c r="L1271" s="84">
        <v>0.95179999999999998</v>
      </c>
      <c r="M1271" s="83">
        <v>1263.23</v>
      </c>
      <c r="N1271" s="85">
        <v>6.7737800000000004</v>
      </c>
      <c r="O1271" s="83">
        <v>1256.45</v>
      </c>
      <c r="P1271" s="85">
        <v>13.547599999999999</v>
      </c>
      <c r="Q1271" s="83">
        <v>1270</v>
      </c>
      <c r="R1271" s="86">
        <v>1.06674E-2</v>
      </c>
      <c r="S1271" s="86">
        <v>6.9919899999999993E-2</v>
      </c>
    </row>
    <row r="1272" spans="2:19" x14ac:dyDescent="0.2">
      <c r="B1272" s="33"/>
      <c r="C1272" s="81">
        <v>8.7790000000000007E-2</v>
      </c>
      <c r="D1272" s="80">
        <v>2117</v>
      </c>
      <c r="E1272" s="80">
        <v>266</v>
      </c>
      <c r="F1272" s="80">
        <v>1851</v>
      </c>
      <c r="G1272" s="80">
        <v>532</v>
      </c>
      <c r="H1272" s="80">
        <v>2383</v>
      </c>
      <c r="I1272" s="82">
        <v>0.223248</v>
      </c>
      <c r="J1272" s="80">
        <v>0.222967</v>
      </c>
      <c r="L1272" s="84">
        <v>0.95169999999999999</v>
      </c>
      <c r="M1272" s="83">
        <v>1264.19</v>
      </c>
      <c r="N1272" s="85">
        <v>6.8089000000000004</v>
      </c>
      <c r="O1272" s="83">
        <v>1257.3800000000001</v>
      </c>
      <c r="P1272" s="85">
        <v>13.617800000000001</v>
      </c>
      <c r="Q1272" s="83">
        <v>1271</v>
      </c>
      <c r="R1272" s="86">
        <v>1.07142E-2</v>
      </c>
      <c r="S1272" s="86">
        <v>7.03926E-2</v>
      </c>
    </row>
    <row r="1273" spans="2:19" x14ac:dyDescent="0.2">
      <c r="B1273" s="33"/>
      <c r="C1273" s="81">
        <v>8.7540000000000007E-2</v>
      </c>
      <c r="D1273" s="80">
        <v>2119</v>
      </c>
      <c r="E1273" s="80">
        <v>266</v>
      </c>
      <c r="F1273" s="80">
        <v>1853</v>
      </c>
      <c r="G1273" s="80">
        <v>532</v>
      </c>
      <c r="H1273" s="80">
        <v>2385</v>
      </c>
      <c r="I1273" s="82">
        <v>0.22306100000000001</v>
      </c>
      <c r="J1273" s="80">
        <v>0.222967</v>
      </c>
      <c r="L1273" s="84">
        <v>0.95169999999999999</v>
      </c>
      <c r="M1273" s="83">
        <v>1265.1600000000001</v>
      </c>
      <c r="N1273" s="85">
        <v>6.8441799999999997</v>
      </c>
      <c r="O1273" s="83">
        <v>1258.31</v>
      </c>
      <c r="P1273" s="85">
        <v>13.6884</v>
      </c>
      <c r="Q1273" s="83">
        <v>1272</v>
      </c>
      <c r="R1273" s="86">
        <v>1.07613E-2</v>
      </c>
      <c r="S1273" s="86">
        <v>7.03926E-2</v>
      </c>
    </row>
    <row r="1274" spans="2:19" x14ac:dyDescent="0.2">
      <c r="B1274" s="33"/>
      <c r="C1274" s="81">
        <v>8.7510000000000004E-2</v>
      </c>
      <c r="D1274" s="80">
        <v>2120</v>
      </c>
      <c r="E1274" s="80">
        <v>266</v>
      </c>
      <c r="F1274" s="80">
        <v>1854</v>
      </c>
      <c r="G1274" s="80">
        <v>532</v>
      </c>
      <c r="H1274" s="80">
        <v>2386</v>
      </c>
      <c r="I1274" s="82">
        <v>0.222967</v>
      </c>
      <c r="J1274" s="80">
        <v>0.222967</v>
      </c>
      <c r="L1274" s="84">
        <v>0.95150000000000001</v>
      </c>
      <c r="M1274" s="83">
        <v>1266.1199999999999</v>
      </c>
      <c r="N1274" s="85">
        <v>6.8796099999999996</v>
      </c>
      <c r="O1274" s="83">
        <v>1259.24</v>
      </c>
      <c r="P1274" s="85">
        <v>13.7592</v>
      </c>
      <c r="Q1274" s="83">
        <v>1273</v>
      </c>
      <c r="R1274" s="86">
        <v>1.08085E-2</v>
      </c>
      <c r="S1274" s="86">
        <v>7.0868299999999995E-2</v>
      </c>
    </row>
    <row r="1275" spans="2:19" x14ac:dyDescent="0.2">
      <c r="B1275" s="33"/>
      <c r="C1275" s="81">
        <v>8.6860000000000007E-2</v>
      </c>
      <c r="D1275" s="80">
        <v>2120</v>
      </c>
      <c r="E1275" s="80">
        <v>267</v>
      </c>
      <c r="F1275" s="80">
        <v>1853</v>
      </c>
      <c r="G1275" s="80">
        <v>534</v>
      </c>
      <c r="H1275" s="80">
        <v>2387</v>
      </c>
      <c r="I1275" s="82">
        <v>0.22371199999999999</v>
      </c>
      <c r="J1275" s="80">
        <v>0.22361800000000001</v>
      </c>
      <c r="L1275" s="84">
        <v>0.95120000000000005</v>
      </c>
      <c r="M1275" s="83">
        <v>1267.08</v>
      </c>
      <c r="N1275" s="85">
        <v>6.9151999999999996</v>
      </c>
      <c r="O1275" s="83">
        <v>1260.17</v>
      </c>
      <c r="P1275" s="85">
        <v>13.830399999999999</v>
      </c>
      <c r="Q1275" s="83">
        <v>1274</v>
      </c>
      <c r="R1275" s="86">
        <v>1.08559E-2</v>
      </c>
      <c r="S1275" s="86">
        <v>7.1346800000000002E-2</v>
      </c>
    </row>
    <row r="1276" spans="2:19" x14ac:dyDescent="0.2">
      <c r="B1276" s="33"/>
      <c r="C1276" s="81">
        <v>8.6819999999999994E-2</v>
      </c>
      <c r="D1276" s="80">
        <v>2121</v>
      </c>
      <c r="E1276" s="80">
        <v>267</v>
      </c>
      <c r="F1276" s="80">
        <v>1854</v>
      </c>
      <c r="G1276" s="80">
        <v>534</v>
      </c>
      <c r="H1276" s="80">
        <v>2388</v>
      </c>
      <c r="I1276" s="82">
        <v>0.22361800000000001</v>
      </c>
      <c r="J1276" s="80">
        <v>0.22361800000000001</v>
      </c>
      <c r="L1276" s="84">
        <v>0.95120000000000005</v>
      </c>
      <c r="M1276" s="83">
        <v>1268.05</v>
      </c>
      <c r="N1276" s="85">
        <v>6.9509600000000002</v>
      </c>
      <c r="O1276" s="83">
        <v>1261.0999999999999</v>
      </c>
      <c r="P1276" s="85">
        <v>13.901899999999999</v>
      </c>
      <c r="Q1276" s="83">
        <v>1275</v>
      </c>
      <c r="R1276" s="86">
        <v>1.09035E-2</v>
      </c>
      <c r="S1276" s="86">
        <v>7.1346800000000002E-2</v>
      </c>
    </row>
    <row r="1277" spans="2:19" x14ac:dyDescent="0.2">
      <c r="B1277" s="33"/>
      <c r="C1277" s="81">
        <v>8.6389999999999995E-2</v>
      </c>
      <c r="D1277" s="80">
        <v>2123</v>
      </c>
      <c r="E1277" s="80">
        <v>268</v>
      </c>
      <c r="F1277" s="80">
        <v>1855</v>
      </c>
      <c r="G1277" s="80">
        <v>536</v>
      </c>
      <c r="H1277" s="80">
        <v>2391</v>
      </c>
      <c r="I1277" s="82">
        <v>0.22417400000000001</v>
      </c>
      <c r="J1277" s="80">
        <v>0.22408</v>
      </c>
      <c r="L1277" s="84">
        <v>0.95079999999999998</v>
      </c>
      <c r="M1277" s="83">
        <v>1269.01</v>
      </c>
      <c r="N1277" s="85">
        <v>6.9868699999999997</v>
      </c>
      <c r="O1277" s="83">
        <v>1262.03</v>
      </c>
      <c r="P1277" s="85">
        <v>13.973699999999999</v>
      </c>
      <c r="Q1277" s="83">
        <v>1276</v>
      </c>
      <c r="R1277" s="86">
        <v>1.0951199999999999E-2</v>
      </c>
      <c r="S1277" s="86">
        <v>7.2151000000000007E-2</v>
      </c>
    </row>
    <row r="1278" spans="2:19" x14ac:dyDescent="0.2">
      <c r="B1278" s="33"/>
      <c r="C1278" s="81">
        <v>8.5559999999999997E-2</v>
      </c>
      <c r="D1278" s="80">
        <v>2124</v>
      </c>
      <c r="E1278" s="80">
        <v>268</v>
      </c>
      <c r="F1278" s="80">
        <v>1856</v>
      </c>
      <c r="G1278" s="80">
        <v>536</v>
      </c>
      <c r="H1278" s="80">
        <v>2392</v>
      </c>
      <c r="I1278" s="82">
        <v>0.22408</v>
      </c>
      <c r="J1278" s="80">
        <v>0.22408</v>
      </c>
      <c r="L1278" s="84">
        <v>0.95079999999999998</v>
      </c>
      <c r="M1278" s="83">
        <v>1269.98</v>
      </c>
      <c r="N1278" s="85">
        <v>7.0229499999999998</v>
      </c>
      <c r="O1278" s="83">
        <v>1262.95</v>
      </c>
      <c r="P1278" s="85">
        <v>14.0459</v>
      </c>
      <c r="Q1278" s="83">
        <v>1277</v>
      </c>
      <c r="R1278" s="86">
        <v>1.09991E-2</v>
      </c>
      <c r="S1278" s="86">
        <v>7.2151000000000007E-2</v>
      </c>
    </row>
    <row r="1279" spans="2:19" x14ac:dyDescent="0.2">
      <c r="B1279" s="33"/>
      <c r="C1279" s="81">
        <v>8.541E-2</v>
      </c>
      <c r="D1279" s="80">
        <v>2124</v>
      </c>
      <c r="E1279" s="80">
        <v>269</v>
      </c>
      <c r="F1279" s="80">
        <v>1855</v>
      </c>
      <c r="G1279" s="80">
        <v>538</v>
      </c>
      <c r="H1279" s="80">
        <v>2393</v>
      </c>
      <c r="I1279" s="82">
        <v>0.22482199999999999</v>
      </c>
      <c r="J1279" s="80">
        <v>0.22482199999999999</v>
      </c>
      <c r="L1279" s="84">
        <v>0.95079999999999998</v>
      </c>
      <c r="M1279" s="83">
        <v>1270.94</v>
      </c>
      <c r="N1279" s="85">
        <v>7.0591900000000001</v>
      </c>
      <c r="O1279" s="83">
        <v>1263.8800000000001</v>
      </c>
      <c r="P1279" s="85">
        <v>14.118399999999999</v>
      </c>
      <c r="Q1279" s="83">
        <v>1278</v>
      </c>
      <c r="R1279" s="86">
        <v>1.10472E-2</v>
      </c>
      <c r="S1279" s="86">
        <v>7.2151000000000007E-2</v>
      </c>
    </row>
    <row r="1280" spans="2:19" x14ac:dyDescent="0.2">
      <c r="B1280" s="33"/>
      <c r="C1280" s="81">
        <v>8.3739999999999995E-2</v>
      </c>
      <c r="D1280" s="80">
        <v>2124</v>
      </c>
      <c r="E1280" s="80">
        <v>270</v>
      </c>
      <c r="F1280" s="80">
        <v>1854</v>
      </c>
      <c r="G1280" s="80">
        <v>540</v>
      </c>
      <c r="H1280" s="80">
        <v>2394</v>
      </c>
      <c r="I1280" s="82">
        <v>0.22556399999999999</v>
      </c>
      <c r="J1280" s="80">
        <v>0.22556399999999999</v>
      </c>
      <c r="L1280" s="84">
        <v>0.95069999999999999</v>
      </c>
      <c r="M1280" s="83">
        <v>1271.9000000000001</v>
      </c>
      <c r="N1280" s="85">
        <v>7.0955899999999996</v>
      </c>
      <c r="O1280" s="83">
        <v>1264.81</v>
      </c>
      <c r="P1280" s="85">
        <v>14.1912</v>
      </c>
      <c r="Q1280" s="83">
        <v>1279</v>
      </c>
      <c r="R1280" s="86">
        <v>1.1095499999999999E-2</v>
      </c>
      <c r="S1280" s="86">
        <v>7.2963500000000001E-2</v>
      </c>
    </row>
    <row r="1281" spans="2:19" x14ac:dyDescent="0.2">
      <c r="B1281" s="33"/>
      <c r="C1281" s="81">
        <v>8.3650000000000002E-2</v>
      </c>
      <c r="D1281" s="80">
        <v>2124</v>
      </c>
      <c r="E1281" s="80">
        <v>271</v>
      </c>
      <c r="F1281" s="80">
        <v>1853</v>
      </c>
      <c r="G1281" s="80">
        <v>542</v>
      </c>
      <c r="H1281" s="80">
        <v>2395</v>
      </c>
      <c r="I1281" s="82">
        <v>0.22630500000000001</v>
      </c>
      <c r="J1281" s="80">
        <v>0.22630500000000001</v>
      </c>
      <c r="L1281" s="84">
        <v>0.95069999999999999</v>
      </c>
      <c r="M1281" s="83">
        <v>1272.8699999999999</v>
      </c>
      <c r="N1281" s="85">
        <v>7.1321500000000002</v>
      </c>
      <c r="O1281" s="83">
        <v>1265.74</v>
      </c>
      <c r="P1281" s="85">
        <v>14.2643</v>
      </c>
      <c r="Q1281" s="83">
        <v>1280</v>
      </c>
      <c r="R1281" s="86">
        <v>1.1143999999999999E-2</v>
      </c>
      <c r="S1281" s="86">
        <v>7.2963500000000001E-2</v>
      </c>
    </row>
    <row r="1282" spans="2:19" x14ac:dyDescent="0.2">
      <c r="B1282" s="33"/>
      <c r="C1282" s="81">
        <v>8.3529999999999993E-2</v>
      </c>
      <c r="D1282" s="80">
        <v>2124</v>
      </c>
      <c r="E1282" s="80">
        <v>272</v>
      </c>
      <c r="F1282" s="80">
        <v>1852</v>
      </c>
      <c r="G1282" s="80">
        <v>544</v>
      </c>
      <c r="H1282" s="80">
        <v>2396</v>
      </c>
      <c r="I1282" s="82">
        <v>0.227045</v>
      </c>
      <c r="J1282" s="80">
        <v>0.22647800000000001</v>
      </c>
      <c r="L1282" s="84">
        <v>0.95009999999999994</v>
      </c>
      <c r="M1282" s="83">
        <v>1273.83</v>
      </c>
      <c r="N1282" s="85">
        <v>7.1688799999999997</v>
      </c>
      <c r="O1282" s="83">
        <v>1266.6600000000001</v>
      </c>
      <c r="P1282" s="85">
        <v>14.3378</v>
      </c>
      <c r="Q1282" s="83">
        <v>1281</v>
      </c>
      <c r="R1282" s="86">
        <v>1.11926E-2</v>
      </c>
      <c r="S1282" s="86">
        <v>7.3455000000000006E-2</v>
      </c>
    </row>
    <row r="1283" spans="2:19" x14ac:dyDescent="0.2">
      <c r="B1283" s="33"/>
      <c r="C1283" s="81">
        <v>8.3150000000000002E-2</v>
      </c>
      <c r="D1283" s="80">
        <v>2125</v>
      </c>
      <c r="E1283" s="80">
        <v>272</v>
      </c>
      <c r="F1283" s="80">
        <v>1853</v>
      </c>
      <c r="G1283" s="80">
        <v>544</v>
      </c>
      <c r="H1283" s="80">
        <v>2397</v>
      </c>
      <c r="I1283" s="82">
        <v>0.22695000000000001</v>
      </c>
      <c r="J1283" s="80">
        <v>0.22647800000000001</v>
      </c>
      <c r="L1283" s="84">
        <v>0.94979999999999998</v>
      </c>
      <c r="M1283" s="83">
        <v>1274.79</v>
      </c>
      <c r="N1283" s="85">
        <v>7.2057700000000002</v>
      </c>
      <c r="O1283" s="83">
        <v>1267.5899999999999</v>
      </c>
      <c r="P1283" s="85">
        <v>14.4115</v>
      </c>
      <c r="Q1283" s="83">
        <v>1282</v>
      </c>
      <c r="R1283" s="86">
        <v>1.12414E-2</v>
      </c>
      <c r="S1283" s="86">
        <v>7.37844E-2</v>
      </c>
    </row>
    <row r="1284" spans="2:19" x14ac:dyDescent="0.2">
      <c r="B1284" s="33"/>
      <c r="C1284" s="81">
        <v>8.2320000000000004E-2</v>
      </c>
      <c r="D1284" s="80">
        <v>2126</v>
      </c>
      <c r="E1284" s="80">
        <v>272</v>
      </c>
      <c r="F1284" s="80">
        <v>1854</v>
      </c>
      <c r="G1284" s="80">
        <v>544</v>
      </c>
      <c r="H1284" s="80">
        <v>2398</v>
      </c>
      <c r="I1284" s="82">
        <v>0.226856</v>
      </c>
      <c r="J1284" s="80">
        <v>0.22647800000000001</v>
      </c>
      <c r="L1284" s="84">
        <v>0.94950000000000001</v>
      </c>
      <c r="M1284" s="83">
        <v>1275.76</v>
      </c>
      <c r="N1284" s="85">
        <v>7.2428299999999997</v>
      </c>
      <c r="O1284" s="83">
        <v>1268.51</v>
      </c>
      <c r="P1284" s="85">
        <v>14.4857</v>
      </c>
      <c r="Q1284" s="83">
        <v>1283</v>
      </c>
      <c r="R1284" s="86">
        <v>1.12905E-2</v>
      </c>
      <c r="S1284" s="86">
        <v>7.4115100000000003E-2</v>
      </c>
    </row>
    <row r="1285" spans="2:19" x14ac:dyDescent="0.2">
      <c r="B1285" s="33"/>
      <c r="C1285" s="81">
        <v>8.2049999999999998E-2</v>
      </c>
      <c r="D1285" s="80">
        <v>2127</v>
      </c>
      <c r="E1285" s="80">
        <v>272</v>
      </c>
      <c r="F1285" s="80">
        <v>1855</v>
      </c>
      <c r="G1285" s="80">
        <v>544</v>
      </c>
      <c r="H1285" s="80">
        <v>2399</v>
      </c>
      <c r="I1285" s="82">
        <v>0.22676099999999999</v>
      </c>
      <c r="J1285" s="80">
        <v>0.22647800000000001</v>
      </c>
      <c r="L1285" s="84">
        <v>0.94930000000000003</v>
      </c>
      <c r="M1285" s="83">
        <v>1276.72</v>
      </c>
      <c r="N1285" s="85">
        <v>7.2800500000000001</v>
      </c>
      <c r="O1285" s="83">
        <v>1269.44</v>
      </c>
      <c r="P1285" s="85">
        <v>14.5601</v>
      </c>
      <c r="Q1285" s="83">
        <v>1284</v>
      </c>
      <c r="R1285" s="86">
        <v>1.13396E-2</v>
      </c>
      <c r="S1285" s="86">
        <v>7.4447100000000002E-2</v>
      </c>
    </row>
    <row r="1286" spans="2:19" x14ac:dyDescent="0.2">
      <c r="B1286" s="33"/>
      <c r="C1286" s="81">
        <v>8.1500000000000003E-2</v>
      </c>
      <c r="D1286" s="80">
        <v>2128</v>
      </c>
      <c r="E1286" s="80">
        <v>272</v>
      </c>
      <c r="F1286" s="80">
        <v>1856</v>
      </c>
      <c r="G1286" s="80">
        <v>544</v>
      </c>
      <c r="H1286" s="80">
        <v>2400</v>
      </c>
      <c r="I1286" s="82">
        <v>0.22666700000000001</v>
      </c>
      <c r="J1286" s="80">
        <v>0.22647800000000001</v>
      </c>
      <c r="L1286" s="84">
        <v>0.94889999999999997</v>
      </c>
      <c r="M1286" s="83">
        <v>1277.68</v>
      </c>
      <c r="N1286" s="85">
        <v>7.3174400000000004</v>
      </c>
      <c r="O1286" s="83">
        <v>1270.3699999999999</v>
      </c>
      <c r="P1286" s="85">
        <v>14.6349</v>
      </c>
      <c r="Q1286" s="83">
        <v>1285</v>
      </c>
      <c r="R1286" s="86">
        <v>1.1389E-2</v>
      </c>
      <c r="S1286" s="86">
        <v>7.5115299999999996E-2</v>
      </c>
    </row>
    <row r="1287" spans="2:19" x14ac:dyDescent="0.2">
      <c r="B1287" s="33"/>
      <c r="C1287" s="81">
        <v>8.1189999999999998E-2</v>
      </c>
      <c r="D1287" s="80">
        <v>2130</v>
      </c>
      <c r="E1287" s="80">
        <v>272</v>
      </c>
      <c r="F1287" s="80">
        <v>1858</v>
      </c>
      <c r="G1287" s="80">
        <v>544</v>
      </c>
      <c r="H1287" s="80">
        <v>2402</v>
      </c>
      <c r="I1287" s="82">
        <v>0.22647800000000001</v>
      </c>
      <c r="J1287" s="80">
        <v>0.22647800000000001</v>
      </c>
      <c r="L1287" s="84">
        <v>0.94889999999999997</v>
      </c>
      <c r="M1287" s="83">
        <v>1278.6500000000001</v>
      </c>
      <c r="N1287" s="85">
        <v>7.3550000000000004</v>
      </c>
      <c r="O1287" s="83">
        <v>1271.29</v>
      </c>
      <c r="P1287" s="85">
        <v>14.71</v>
      </c>
      <c r="Q1287" s="83">
        <v>1286</v>
      </c>
      <c r="R1287" s="86">
        <v>1.14386E-2</v>
      </c>
      <c r="S1287" s="86">
        <v>7.5115299999999996E-2</v>
      </c>
    </row>
    <row r="1288" spans="2:19" x14ac:dyDescent="0.2">
      <c r="B1288" s="33"/>
      <c r="C1288" s="81">
        <v>8.0530000000000004E-2</v>
      </c>
      <c r="D1288" s="80">
        <v>2130</v>
      </c>
      <c r="E1288" s="80">
        <v>273</v>
      </c>
      <c r="F1288" s="80">
        <v>1857</v>
      </c>
      <c r="G1288" s="80">
        <v>546</v>
      </c>
      <c r="H1288" s="80">
        <v>2403</v>
      </c>
      <c r="I1288" s="82">
        <v>0.227216</v>
      </c>
      <c r="J1288" s="80">
        <v>0.22712099999999999</v>
      </c>
      <c r="L1288" s="84">
        <v>0.94889999999999997</v>
      </c>
      <c r="M1288" s="83">
        <v>1279.6099999999999</v>
      </c>
      <c r="N1288" s="85">
        <v>7.3927199999999997</v>
      </c>
      <c r="O1288" s="83">
        <v>1272.21</v>
      </c>
      <c r="P1288" s="85">
        <v>14.785399999999999</v>
      </c>
      <c r="Q1288" s="83">
        <v>1287</v>
      </c>
      <c r="R1288" s="86">
        <v>1.14883E-2</v>
      </c>
      <c r="S1288" s="86">
        <v>7.5115299999999996E-2</v>
      </c>
    </row>
    <row r="1289" spans="2:19" x14ac:dyDescent="0.2">
      <c r="B1289" s="33"/>
      <c r="C1289" s="81">
        <v>8.0420000000000005E-2</v>
      </c>
      <c r="D1289" s="80">
        <v>2131</v>
      </c>
      <c r="E1289" s="80">
        <v>273</v>
      </c>
      <c r="F1289" s="80">
        <v>1858</v>
      </c>
      <c r="G1289" s="80">
        <v>546</v>
      </c>
      <c r="H1289" s="80">
        <v>2404</v>
      </c>
      <c r="I1289" s="82">
        <v>0.22712099999999999</v>
      </c>
      <c r="J1289" s="80">
        <v>0.22712099999999999</v>
      </c>
      <c r="L1289" s="84">
        <v>0.94850000000000001</v>
      </c>
      <c r="M1289" s="83">
        <v>1280.57</v>
      </c>
      <c r="N1289" s="85">
        <v>7.4306200000000002</v>
      </c>
      <c r="O1289" s="83">
        <v>1273.1400000000001</v>
      </c>
      <c r="P1289" s="85">
        <v>14.8612</v>
      </c>
      <c r="Q1289" s="83">
        <v>1288</v>
      </c>
      <c r="R1289" s="86">
        <v>1.15382E-2</v>
      </c>
      <c r="S1289" s="86">
        <v>7.5788999999999995E-2</v>
      </c>
    </row>
    <row r="1290" spans="2:19" x14ac:dyDescent="0.2">
      <c r="B1290" s="33"/>
      <c r="C1290" s="81">
        <v>8.0019999999999994E-2</v>
      </c>
      <c r="D1290" s="80">
        <v>2131</v>
      </c>
      <c r="E1290" s="80">
        <v>274</v>
      </c>
      <c r="F1290" s="80">
        <v>1857</v>
      </c>
      <c r="G1290" s="80">
        <v>548</v>
      </c>
      <c r="H1290" s="80">
        <v>2405</v>
      </c>
      <c r="I1290" s="82">
        <v>0.22785900000000001</v>
      </c>
      <c r="J1290" s="80">
        <v>0.22766900000000001</v>
      </c>
      <c r="L1290" s="84">
        <v>0.94830000000000003</v>
      </c>
      <c r="M1290" s="83">
        <v>1281.53</v>
      </c>
      <c r="N1290" s="85">
        <v>7.46868</v>
      </c>
      <c r="O1290" s="83">
        <v>1274.06</v>
      </c>
      <c r="P1290" s="85">
        <v>14.9374</v>
      </c>
      <c r="Q1290" s="83">
        <v>1289</v>
      </c>
      <c r="R1290" s="86">
        <v>1.1588299999999999E-2</v>
      </c>
      <c r="S1290" s="86">
        <v>7.6127899999999998E-2</v>
      </c>
    </row>
    <row r="1291" spans="2:19" x14ac:dyDescent="0.2">
      <c r="B1291" s="33"/>
      <c r="C1291" s="81">
        <v>7.9920000000000005E-2</v>
      </c>
      <c r="D1291" s="80">
        <v>2132</v>
      </c>
      <c r="E1291" s="80">
        <v>274</v>
      </c>
      <c r="F1291" s="80">
        <v>1858</v>
      </c>
      <c r="G1291" s="80">
        <v>548</v>
      </c>
      <c r="H1291" s="80">
        <v>2406</v>
      </c>
      <c r="I1291" s="82">
        <v>0.22776399999999999</v>
      </c>
      <c r="J1291" s="80">
        <v>0.22766900000000001</v>
      </c>
      <c r="L1291" s="84">
        <v>0.94789999999999996</v>
      </c>
      <c r="M1291" s="83">
        <v>1282.49</v>
      </c>
      <c r="N1291" s="85">
        <v>7.50692</v>
      </c>
      <c r="O1291" s="83">
        <v>1274.99</v>
      </c>
      <c r="P1291" s="85">
        <v>15.0138</v>
      </c>
      <c r="Q1291" s="83">
        <v>1290</v>
      </c>
      <c r="R1291" s="86">
        <v>1.1638600000000001E-2</v>
      </c>
      <c r="S1291" s="86">
        <v>7.64682E-2</v>
      </c>
    </row>
    <row r="1292" spans="2:19" x14ac:dyDescent="0.2">
      <c r="B1292" s="33"/>
      <c r="C1292" s="81">
        <v>7.9850000000000004E-2</v>
      </c>
      <c r="D1292" s="80">
        <v>2133</v>
      </c>
      <c r="E1292" s="80">
        <v>274</v>
      </c>
      <c r="F1292" s="80">
        <v>1859</v>
      </c>
      <c r="G1292" s="80">
        <v>548</v>
      </c>
      <c r="H1292" s="80">
        <v>2407</v>
      </c>
      <c r="I1292" s="82">
        <v>0.22766900000000001</v>
      </c>
      <c r="J1292" s="80">
        <v>0.22766900000000001</v>
      </c>
      <c r="L1292" s="84">
        <v>0.94779999999999998</v>
      </c>
      <c r="M1292" s="83">
        <v>1283.45</v>
      </c>
      <c r="N1292" s="85">
        <v>7.5453200000000002</v>
      </c>
      <c r="O1292" s="83">
        <v>1275.9100000000001</v>
      </c>
      <c r="P1292" s="85">
        <v>15.0906</v>
      </c>
      <c r="Q1292" s="83">
        <v>1291</v>
      </c>
      <c r="R1292" s="86">
        <v>1.1689099999999999E-2</v>
      </c>
      <c r="S1292" s="86">
        <v>7.68099E-2</v>
      </c>
    </row>
    <row r="1293" spans="2:19" x14ac:dyDescent="0.2">
      <c r="B1293" s="33"/>
      <c r="C1293" s="81">
        <v>7.9799999999999996E-2</v>
      </c>
      <c r="D1293" s="80">
        <v>2133</v>
      </c>
      <c r="E1293" s="80">
        <v>275</v>
      </c>
      <c r="F1293" s="80">
        <v>1858</v>
      </c>
      <c r="G1293" s="80">
        <v>550</v>
      </c>
      <c r="H1293" s="80">
        <v>2408</v>
      </c>
      <c r="I1293" s="82">
        <v>0.228405</v>
      </c>
      <c r="J1293" s="80">
        <v>0.22831099999999999</v>
      </c>
      <c r="L1293" s="84">
        <v>0.9476</v>
      </c>
      <c r="M1293" s="83">
        <v>1284.42</v>
      </c>
      <c r="N1293" s="85">
        <v>7.5838999999999999</v>
      </c>
      <c r="O1293" s="83">
        <v>1276.83</v>
      </c>
      <c r="P1293" s="85">
        <v>15.1678</v>
      </c>
      <c r="Q1293" s="83">
        <v>1292</v>
      </c>
      <c r="R1293" s="86">
        <v>1.17398E-2</v>
      </c>
      <c r="S1293" s="86">
        <v>7.7152899999999996E-2</v>
      </c>
    </row>
    <row r="1294" spans="2:19" x14ac:dyDescent="0.2">
      <c r="B1294" s="33"/>
      <c r="C1294" s="81">
        <v>7.9339999999999994E-2</v>
      </c>
      <c r="D1294" s="80">
        <v>2134</v>
      </c>
      <c r="E1294" s="80">
        <v>275</v>
      </c>
      <c r="F1294" s="80">
        <v>1859</v>
      </c>
      <c r="G1294" s="80">
        <v>550</v>
      </c>
      <c r="H1294" s="80">
        <v>2409</v>
      </c>
      <c r="I1294" s="82">
        <v>0.22831099999999999</v>
      </c>
      <c r="J1294" s="80">
        <v>0.22831099999999999</v>
      </c>
      <c r="L1294" s="84">
        <v>0.94740000000000002</v>
      </c>
      <c r="M1294" s="83">
        <v>1285.3800000000001</v>
      </c>
      <c r="N1294" s="85">
        <v>7.6226500000000001</v>
      </c>
      <c r="O1294" s="83">
        <v>1277.75</v>
      </c>
      <c r="P1294" s="85">
        <v>15.2453</v>
      </c>
      <c r="Q1294" s="83">
        <v>1293</v>
      </c>
      <c r="R1294" s="86">
        <v>1.17906E-2</v>
      </c>
      <c r="S1294" s="86">
        <v>7.7670100000000006E-2</v>
      </c>
    </row>
    <row r="1295" spans="2:19" x14ac:dyDescent="0.2">
      <c r="B1295" s="33"/>
      <c r="C1295" s="81">
        <v>7.8420000000000004E-2</v>
      </c>
      <c r="D1295" s="80">
        <v>2134</v>
      </c>
      <c r="E1295" s="80">
        <v>276</v>
      </c>
      <c r="F1295" s="80">
        <v>1858</v>
      </c>
      <c r="G1295" s="80">
        <v>552</v>
      </c>
      <c r="H1295" s="80">
        <v>2410</v>
      </c>
      <c r="I1295" s="82">
        <v>0.229046</v>
      </c>
      <c r="J1295" s="80">
        <v>0.22883100000000001</v>
      </c>
      <c r="L1295" s="84">
        <v>0.94740000000000002</v>
      </c>
      <c r="M1295" s="83">
        <v>1286.3399999999999</v>
      </c>
      <c r="N1295" s="85">
        <v>7.6615700000000002</v>
      </c>
      <c r="O1295" s="83">
        <v>1278.68</v>
      </c>
      <c r="P1295" s="85">
        <v>15.3231</v>
      </c>
      <c r="Q1295" s="83">
        <v>1294</v>
      </c>
      <c r="R1295" s="86">
        <v>1.18417E-2</v>
      </c>
      <c r="S1295" s="86">
        <v>7.7670100000000006E-2</v>
      </c>
    </row>
    <row r="1296" spans="2:19" x14ac:dyDescent="0.2">
      <c r="B1296" s="33"/>
      <c r="C1296" s="81">
        <v>7.8310000000000005E-2</v>
      </c>
      <c r="D1296" s="80">
        <v>2134</v>
      </c>
      <c r="E1296" s="80">
        <v>277</v>
      </c>
      <c r="F1296" s="80">
        <v>1857</v>
      </c>
      <c r="G1296" s="80">
        <v>554</v>
      </c>
      <c r="H1296" s="80">
        <v>2411</v>
      </c>
      <c r="I1296" s="82">
        <v>0.22978000000000001</v>
      </c>
      <c r="J1296" s="80">
        <v>0.22883100000000001</v>
      </c>
      <c r="L1296" s="84">
        <v>0.94720000000000004</v>
      </c>
      <c r="M1296" s="83">
        <v>1287.3</v>
      </c>
      <c r="N1296" s="85">
        <v>7.7006600000000001</v>
      </c>
      <c r="O1296" s="83">
        <v>1279.5999999999999</v>
      </c>
      <c r="P1296" s="85">
        <v>15.401300000000001</v>
      </c>
      <c r="Q1296" s="83">
        <v>1295</v>
      </c>
      <c r="R1296" s="86">
        <v>1.18929E-2</v>
      </c>
      <c r="S1296" s="86">
        <v>7.8190499999999996E-2</v>
      </c>
    </row>
    <row r="1297" spans="2:19" x14ac:dyDescent="0.2">
      <c r="B1297" s="33"/>
      <c r="C1297" s="81">
        <v>7.8100000000000003E-2</v>
      </c>
      <c r="D1297" s="80">
        <v>2135</v>
      </c>
      <c r="E1297" s="80">
        <v>277</v>
      </c>
      <c r="F1297" s="80">
        <v>1858</v>
      </c>
      <c r="G1297" s="80">
        <v>554</v>
      </c>
      <c r="H1297" s="80">
        <v>2412</v>
      </c>
      <c r="I1297" s="82">
        <v>0.229685</v>
      </c>
      <c r="J1297" s="80">
        <v>0.22883100000000001</v>
      </c>
      <c r="L1297" s="84">
        <v>0.94689999999999996</v>
      </c>
      <c r="M1297" s="83">
        <v>1288.26</v>
      </c>
      <c r="N1297" s="85">
        <v>7.7399300000000002</v>
      </c>
      <c r="O1297" s="83">
        <v>1280.52</v>
      </c>
      <c r="P1297" s="85">
        <v>15.479900000000001</v>
      </c>
      <c r="Q1297" s="83">
        <v>1296</v>
      </c>
      <c r="R1297" s="86">
        <v>1.19443E-2</v>
      </c>
      <c r="S1297" s="86">
        <v>7.8539200000000003E-2</v>
      </c>
    </row>
    <row r="1298" spans="2:19" x14ac:dyDescent="0.2">
      <c r="B1298" s="33"/>
      <c r="C1298" s="81">
        <v>7.7780000000000002E-2</v>
      </c>
      <c r="D1298" s="80">
        <v>2136</v>
      </c>
      <c r="E1298" s="80">
        <v>277</v>
      </c>
      <c r="F1298" s="80">
        <v>1859</v>
      </c>
      <c r="G1298" s="80">
        <v>554</v>
      </c>
      <c r="H1298" s="80">
        <v>2413</v>
      </c>
      <c r="I1298" s="82">
        <v>0.22958999999999999</v>
      </c>
      <c r="J1298" s="80">
        <v>0.22883100000000001</v>
      </c>
      <c r="L1298" s="84">
        <v>0.94650000000000001</v>
      </c>
      <c r="M1298" s="83">
        <v>1289.22</v>
      </c>
      <c r="N1298" s="85">
        <v>7.7793799999999997</v>
      </c>
      <c r="O1298" s="83">
        <v>1281.44</v>
      </c>
      <c r="P1298" s="85">
        <v>15.5588</v>
      </c>
      <c r="Q1298" s="83">
        <v>1297</v>
      </c>
      <c r="R1298" s="86">
        <v>1.1996E-2</v>
      </c>
      <c r="S1298" s="86">
        <v>7.8889299999999996E-2</v>
      </c>
    </row>
    <row r="1299" spans="2:19" x14ac:dyDescent="0.2">
      <c r="B1299" s="33"/>
      <c r="C1299" s="81">
        <v>7.7539999999999998E-2</v>
      </c>
      <c r="D1299" s="80">
        <v>2137</v>
      </c>
      <c r="E1299" s="80">
        <v>277</v>
      </c>
      <c r="F1299" s="80">
        <v>1860</v>
      </c>
      <c r="G1299" s="80">
        <v>554</v>
      </c>
      <c r="H1299" s="80">
        <v>2414</v>
      </c>
      <c r="I1299" s="82">
        <v>0.229495</v>
      </c>
      <c r="J1299" s="80">
        <v>0.22883100000000001</v>
      </c>
      <c r="L1299" s="84">
        <v>0.94640000000000002</v>
      </c>
      <c r="M1299" s="83">
        <v>1290.18</v>
      </c>
      <c r="N1299" s="85">
        <v>7.819</v>
      </c>
      <c r="O1299" s="83">
        <v>1282.3599999999999</v>
      </c>
      <c r="P1299" s="85">
        <v>15.638</v>
      </c>
      <c r="Q1299" s="83">
        <v>1298</v>
      </c>
      <c r="R1299" s="86">
        <v>1.2047799999999999E-2</v>
      </c>
      <c r="S1299" s="86">
        <v>7.9240900000000003E-2</v>
      </c>
    </row>
    <row r="1300" spans="2:19" x14ac:dyDescent="0.2">
      <c r="B1300" s="33"/>
      <c r="C1300" s="81">
        <v>7.7499999999999999E-2</v>
      </c>
      <c r="D1300" s="80">
        <v>2138</v>
      </c>
      <c r="E1300" s="80">
        <v>277</v>
      </c>
      <c r="F1300" s="80">
        <v>1861</v>
      </c>
      <c r="G1300" s="80">
        <v>554</v>
      </c>
      <c r="H1300" s="80">
        <v>2415</v>
      </c>
      <c r="I1300" s="82">
        <v>0.22939999999999999</v>
      </c>
      <c r="J1300" s="80">
        <v>0.22883100000000001</v>
      </c>
      <c r="L1300" s="84">
        <v>0.94610000000000005</v>
      </c>
      <c r="M1300" s="83">
        <v>1291.1400000000001</v>
      </c>
      <c r="N1300" s="85">
        <v>7.8587999999999996</v>
      </c>
      <c r="O1300" s="83">
        <v>1283.28</v>
      </c>
      <c r="P1300" s="85">
        <v>15.717599999999999</v>
      </c>
      <c r="Q1300" s="83">
        <v>1299</v>
      </c>
      <c r="R1300" s="86">
        <v>1.2099800000000001E-2</v>
      </c>
      <c r="S1300" s="86">
        <v>7.9593800000000006E-2</v>
      </c>
    </row>
    <row r="1301" spans="2:19" x14ac:dyDescent="0.2">
      <c r="B1301" s="33"/>
      <c r="C1301" s="81">
        <v>7.7049999999999993E-2</v>
      </c>
      <c r="D1301" s="80">
        <v>2139</v>
      </c>
      <c r="E1301" s="80">
        <v>277</v>
      </c>
      <c r="F1301" s="80">
        <v>1862</v>
      </c>
      <c r="G1301" s="80">
        <v>554</v>
      </c>
      <c r="H1301" s="80">
        <v>2416</v>
      </c>
      <c r="I1301" s="82">
        <v>0.22930500000000001</v>
      </c>
      <c r="J1301" s="80">
        <v>0.22883100000000001</v>
      </c>
      <c r="L1301" s="84">
        <v>0.94540000000000002</v>
      </c>
      <c r="M1301" s="83">
        <v>1292.0999999999999</v>
      </c>
      <c r="N1301" s="85">
        <v>7.8987699999999998</v>
      </c>
      <c r="O1301" s="83">
        <v>1284.2</v>
      </c>
      <c r="P1301" s="85">
        <v>15.797499999999999</v>
      </c>
      <c r="Q1301" s="83">
        <v>1300</v>
      </c>
      <c r="R1301" s="86">
        <v>1.2152E-2</v>
      </c>
      <c r="S1301" s="86">
        <v>7.9948199999999997E-2</v>
      </c>
    </row>
    <row r="1302" spans="2:19" x14ac:dyDescent="0.2">
      <c r="B1302" s="33"/>
      <c r="C1302" s="81">
        <v>7.6999999999999999E-2</v>
      </c>
      <c r="D1302" s="80">
        <v>2140</v>
      </c>
      <c r="E1302" s="80">
        <v>277</v>
      </c>
      <c r="F1302" s="80">
        <v>1863</v>
      </c>
      <c r="G1302" s="80">
        <v>554</v>
      </c>
      <c r="H1302" s="80">
        <v>2417</v>
      </c>
      <c r="I1302" s="82">
        <v>0.22921</v>
      </c>
      <c r="J1302" s="80">
        <v>0.22883100000000001</v>
      </c>
      <c r="L1302" s="84">
        <v>0.94469999999999998</v>
      </c>
      <c r="M1302" s="83">
        <v>1293.06</v>
      </c>
      <c r="N1302" s="85">
        <v>7.9389200000000004</v>
      </c>
      <c r="O1302" s="83">
        <v>1285.1199999999999</v>
      </c>
      <c r="P1302" s="85">
        <v>15.877800000000001</v>
      </c>
      <c r="Q1302" s="83">
        <v>1301</v>
      </c>
      <c r="R1302" s="86">
        <v>1.22043E-2</v>
      </c>
      <c r="S1302" s="86">
        <v>8.0304E-2</v>
      </c>
    </row>
    <row r="1303" spans="2:19" x14ac:dyDescent="0.2">
      <c r="B1303" s="33"/>
      <c r="C1303" s="81">
        <v>7.6910000000000006E-2</v>
      </c>
      <c r="D1303" s="80">
        <v>2141</v>
      </c>
      <c r="E1303" s="80">
        <v>277</v>
      </c>
      <c r="F1303" s="80">
        <v>1864</v>
      </c>
      <c r="G1303" s="80">
        <v>554</v>
      </c>
      <c r="H1303" s="80">
        <v>2418</v>
      </c>
      <c r="I1303" s="82">
        <v>0.22911500000000001</v>
      </c>
      <c r="J1303" s="80">
        <v>0.22883100000000001</v>
      </c>
      <c r="L1303" s="84">
        <v>0.94440000000000002</v>
      </c>
      <c r="M1303" s="83">
        <v>1294.02</v>
      </c>
      <c r="N1303" s="85">
        <v>7.9792500000000004</v>
      </c>
      <c r="O1303" s="83">
        <v>1286.04</v>
      </c>
      <c r="P1303" s="85">
        <v>15.958500000000001</v>
      </c>
      <c r="Q1303" s="83">
        <v>1302</v>
      </c>
      <c r="R1303" s="86">
        <v>1.2256899999999999E-2</v>
      </c>
      <c r="S1303" s="86">
        <v>8.0661300000000005E-2</v>
      </c>
    </row>
    <row r="1304" spans="2:19" x14ac:dyDescent="0.2">
      <c r="B1304" s="33"/>
      <c r="C1304" s="81">
        <v>7.6780000000000001E-2</v>
      </c>
      <c r="D1304" s="80">
        <v>2142</v>
      </c>
      <c r="E1304" s="80">
        <v>277</v>
      </c>
      <c r="F1304" s="80">
        <v>1865</v>
      </c>
      <c r="G1304" s="80">
        <v>554</v>
      </c>
      <c r="H1304" s="80">
        <v>2419</v>
      </c>
      <c r="I1304" s="82">
        <v>0.22902</v>
      </c>
      <c r="J1304" s="80">
        <v>0.22883100000000001</v>
      </c>
      <c r="L1304" s="84">
        <v>0.94359999999999999</v>
      </c>
      <c r="M1304" s="83">
        <v>1294.98</v>
      </c>
      <c r="N1304" s="85">
        <v>8.0197599999999998</v>
      </c>
      <c r="O1304" s="83">
        <v>1286.96</v>
      </c>
      <c r="P1304" s="85">
        <v>16.0395</v>
      </c>
      <c r="Q1304" s="83">
        <v>1303</v>
      </c>
      <c r="R1304" s="86">
        <v>1.23097E-2</v>
      </c>
      <c r="S1304" s="86">
        <v>8.1019999999999995E-2</v>
      </c>
    </row>
    <row r="1305" spans="2:19" x14ac:dyDescent="0.2">
      <c r="B1305" s="33"/>
      <c r="C1305" s="81">
        <v>7.6609999999999998E-2</v>
      </c>
      <c r="D1305" s="80">
        <v>2143</v>
      </c>
      <c r="E1305" s="80">
        <v>277</v>
      </c>
      <c r="F1305" s="80">
        <v>1866</v>
      </c>
      <c r="G1305" s="80">
        <v>554</v>
      </c>
      <c r="H1305" s="80">
        <v>2420</v>
      </c>
      <c r="I1305" s="82">
        <v>0.22892599999999999</v>
      </c>
      <c r="J1305" s="80">
        <v>0.22883100000000001</v>
      </c>
      <c r="L1305" s="84">
        <v>0.94340000000000002</v>
      </c>
      <c r="M1305" s="83">
        <v>1295.94</v>
      </c>
      <c r="N1305" s="85">
        <v>8.0604499999999994</v>
      </c>
      <c r="O1305" s="83">
        <v>1287.8800000000001</v>
      </c>
      <c r="P1305" s="85">
        <v>16.120899999999999</v>
      </c>
      <c r="Q1305" s="83">
        <v>1304</v>
      </c>
      <c r="R1305" s="86">
        <v>1.2362700000000001E-2</v>
      </c>
      <c r="S1305" s="86">
        <v>8.13802E-2</v>
      </c>
    </row>
    <row r="1306" spans="2:19" x14ac:dyDescent="0.2">
      <c r="B1306" s="33"/>
      <c r="C1306" s="81">
        <v>7.6310000000000003E-2</v>
      </c>
      <c r="D1306" s="80">
        <v>2144</v>
      </c>
      <c r="E1306" s="80">
        <v>277</v>
      </c>
      <c r="F1306" s="80">
        <v>1867</v>
      </c>
      <c r="G1306" s="80">
        <v>554</v>
      </c>
      <c r="H1306" s="80">
        <v>2421</v>
      </c>
      <c r="I1306" s="82">
        <v>0.22883100000000001</v>
      </c>
      <c r="J1306" s="80">
        <v>0.22883100000000001</v>
      </c>
      <c r="L1306" s="84">
        <v>0.94210000000000005</v>
      </c>
      <c r="M1306" s="83">
        <v>1296.9000000000001</v>
      </c>
      <c r="N1306" s="85">
        <v>8.1013199999999994</v>
      </c>
      <c r="O1306" s="83">
        <v>1288.8</v>
      </c>
      <c r="P1306" s="85">
        <v>16.2026</v>
      </c>
      <c r="Q1306" s="83">
        <v>1305</v>
      </c>
      <c r="R1306" s="86">
        <v>1.2415799999999999E-2</v>
      </c>
      <c r="S1306" s="86">
        <v>8.1741800000000003E-2</v>
      </c>
    </row>
    <row r="1307" spans="2:19" x14ac:dyDescent="0.2">
      <c r="B1307" s="33"/>
      <c r="C1307" s="81">
        <v>7.6230000000000006E-2</v>
      </c>
      <c r="D1307" s="80">
        <v>2144</v>
      </c>
      <c r="E1307" s="80">
        <v>278</v>
      </c>
      <c r="F1307" s="80">
        <v>1866</v>
      </c>
      <c r="G1307" s="80">
        <v>556</v>
      </c>
      <c r="H1307" s="80">
        <v>2422</v>
      </c>
      <c r="I1307" s="82">
        <v>0.22956199999999999</v>
      </c>
      <c r="J1307" s="80">
        <v>0.22946800000000001</v>
      </c>
      <c r="L1307" s="84">
        <v>0.94179999999999997</v>
      </c>
      <c r="M1307" s="83">
        <v>1297.8599999999999</v>
      </c>
      <c r="N1307" s="85">
        <v>8.1423799999999993</v>
      </c>
      <c r="O1307" s="83">
        <v>1289.72</v>
      </c>
      <c r="P1307" s="85">
        <v>16.284800000000001</v>
      </c>
      <c r="Q1307" s="83">
        <v>1306</v>
      </c>
      <c r="R1307" s="86">
        <v>1.24692E-2</v>
      </c>
      <c r="S1307" s="86">
        <v>8.2469399999999998E-2</v>
      </c>
    </row>
    <row r="1308" spans="2:19" x14ac:dyDescent="0.2">
      <c r="B1308" s="33"/>
      <c r="C1308" s="81">
        <v>7.6139999999999999E-2</v>
      </c>
      <c r="D1308" s="80">
        <v>2145</v>
      </c>
      <c r="E1308" s="80">
        <v>278</v>
      </c>
      <c r="F1308" s="80">
        <v>1867</v>
      </c>
      <c r="G1308" s="80">
        <v>556</v>
      </c>
      <c r="H1308" s="80">
        <v>2423</v>
      </c>
      <c r="I1308" s="82">
        <v>0.22946800000000001</v>
      </c>
      <c r="J1308" s="80">
        <v>0.22946800000000001</v>
      </c>
      <c r="L1308" s="84">
        <v>0.94179999999999997</v>
      </c>
      <c r="M1308" s="83">
        <v>1298.82</v>
      </c>
      <c r="N1308" s="85">
        <v>8.1836099999999998</v>
      </c>
      <c r="O1308" s="83">
        <v>1290.6300000000001</v>
      </c>
      <c r="P1308" s="85">
        <v>16.3672</v>
      </c>
      <c r="Q1308" s="83">
        <v>1307</v>
      </c>
      <c r="R1308" s="86">
        <v>1.2522699999999999E-2</v>
      </c>
      <c r="S1308" s="86">
        <v>8.2469399999999998E-2</v>
      </c>
    </row>
    <row r="1309" spans="2:19" x14ac:dyDescent="0.2">
      <c r="B1309" s="33"/>
      <c r="C1309" s="81">
        <v>7.5719999999999996E-2</v>
      </c>
      <c r="D1309" s="80">
        <v>2145</v>
      </c>
      <c r="E1309" s="80">
        <v>280</v>
      </c>
      <c r="F1309" s="80">
        <v>1865</v>
      </c>
      <c r="G1309" s="80">
        <v>560</v>
      </c>
      <c r="H1309" s="80">
        <v>2425</v>
      </c>
      <c r="I1309" s="82">
        <v>0.23092799999999999</v>
      </c>
      <c r="J1309" s="80">
        <v>0.23092799999999999</v>
      </c>
      <c r="L1309" s="84">
        <v>0.94179999999999997</v>
      </c>
      <c r="M1309" s="83">
        <v>1299.77</v>
      </c>
      <c r="N1309" s="85">
        <v>8.2250300000000003</v>
      </c>
      <c r="O1309" s="83">
        <v>1291.55</v>
      </c>
      <c r="P1309" s="85">
        <v>16.450099999999999</v>
      </c>
      <c r="Q1309" s="83">
        <v>1308</v>
      </c>
      <c r="R1309" s="86">
        <v>1.2576499999999999E-2</v>
      </c>
      <c r="S1309" s="86">
        <v>8.2469399999999998E-2</v>
      </c>
    </row>
    <row r="1310" spans="2:19" x14ac:dyDescent="0.2">
      <c r="B1310" s="33"/>
      <c r="C1310" s="81">
        <v>7.5340000000000004E-2</v>
      </c>
      <c r="D1310" s="80">
        <v>2146</v>
      </c>
      <c r="E1310" s="80">
        <v>281</v>
      </c>
      <c r="F1310" s="80">
        <v>1865</v>
      </c>
      <c r="G1310" s="80">
        <v>562</v>
      </c>
      <c r="H1310" s="80">
        <v>2427</v>
      </c>
      <c r="I1310" s="82">
        <v>0.23156199999999999</v>
      </c>
      <c r="J1310" s="80">
        <v>0.23156199999999999</v>
      </c>
      <c r="L1310" s="84">
        <v>0.94140000000000001</v>
      </c>
      <c r="M1310" s="83">
        <v>1300.73</v>
      </c>
      <c r="N1310" s="85">
        <v>8.2666299999999993</v>
      </c>
      <c r="O1310" s="83">
        <v>1292.47</v>
      </c>
      <c r="P1310" s="85">
        <v>16.533300000000001</v>
      </c>
      <c r="Q1310" s="83">
        <v>1309</v>
      </c>
      <c r="R1310" s="86">
        <v>1.26304E-2</v>
      </c>
      <c r="S1310" s="86">
        <v>8.3202999999999999E-2</v>
      </c>
    </row>
    <row r="1311" spans="2:19" x14ac:dyDescent="0.2">
      <c r="B1311" s="33"/>
      <c r="C1311" s="81">
        <v>7.5270000000000004E-2</v>
      </c>
      <c r="D1311" s="80">
        <v>2146</v>
      </c>
      <c r="E1311" s="80">
        <v>282</v>
      </c>
      <c r="F1311" s="80">
        <v>1864</v>
      </c>
      <c r="G1311" s="80">
        <v>564</v>
      </c>
      <c r="H1311" s="80">
        <v>2428</v>
      </c>
      <c r="I1311" s="82">
        <v>0.23229</v>
      </c>
      <c r="J1311" s="80">
        <v>0.23229</v>
      </c>
      <c r="L1311" s="84">
        <v>0.94079999999999997</v>
      </c>
      <c r="M1311" s="83">
        <v>1301.69</v>
      </c>
      <c r="N1311" s="85">
        <v>8.3084199999999999</v>
      </c>
      <c r="O1311" s="83">
        <v>1293.3800000000001</v>
      </c>
      <c r="P1311" s="85">
        <v>16.616800000000001</v>
      </c>
      <c r="Q1311" s="83">
        <v>1310</v>
      </c>
      <c r="R1311" s="86">
        <v>1.2684600000000001E-2</v>
      </c>
      <c r="S1311" s="86">
        <v>8.3571900000000005E-2</v>
      </c>
    </row>
    <row r="1312" spans="2:19" x14ac:dyDescent="0.2">
      <c r="B1312" s="33"/>
      <c r="C1312" s="81">
        <v>7.5230000000000005E-2</v>
      </c>
      <c r="D1312" s="80">
        <v>2146</v>
      </c>
      <c r="E1312" s="80">
        <v>283</v>
      </c>
      <c r="F1312" s="80">
        <v>1863</v>
      </c>
      <c r="G1312" s="80">
        <v>566</v>
      </c>
      <c r="H1312" s="80">
        <v>2429</v>
      </c>
      <c r="I1312" s="82">
        <v>0.233018</v>
      </c>
      <c r="J1312" s="80">
        <v>0.233018</v>
      </c>
      <c r="L1312" s="84">
        <v>0.94069999999999998</v>
      </c>
      <c r="M1312" s="83">
        <v>1302.6500000000001</v>
      </c>
      <c r="N1312" s="85">
        <v>8.3503900000000009</v>
      </c>
      <c r="O1312" s="83">
        <v>1294.3</v>
      </c>
      <c r="P1312" s="85">
        <v>16.700800000000001</v>
      </c>
      <c r="Q1312" s="83">
        <v>1311</v>
      </c>
      <c r="R1312" s="86">
        <v>1.2739E-2</v>
      </c>
      <c r="S1312" s="86">
        <v>8.41282E-2</v>
      </c>
    </row>
    <row r="1313" spans="2:19" x14ac:dyDescent="0.2">
      <c r="B1313" s="33"/>
      <c r="C1313" s="81">
        <v>7.4700000000000003E-2</v>
      </c>
      <c r="D1313" s="80">
        <v>2146</v>
      </c>
      <c r="E1313" s="80">
        <v>284</v>
      </c>
      <c r="F1313" s="80">
        <v>1862</v>
      </c>
      <c r="G1313" s="80">
        <v>568</v>
      </c>
      <c r="H1313" s="80">
        <v>2430</v>
      </c>
      <c r="I1313" s="82">
        <v>0.23374500000000001</v>
      </c>
      <c r="J1313" s="80">
        <v>0.233649</v>
      </c>
      <c r="L1313" s="84">
        <v>0.94069999999999998</v>
      </c>
      <c r="M1313" s="83">
        <v>1303.6099999999999</v>
      </c>
      <c r="N1313" s="85">
        <v>8.3925400000000003</v>
      </c>
      <c r="O1313" s="83">
        <v>1295.21</v>
      </c>
      <c r="P1313" s="85">
        <v>16.7851</v>
      </c>
      <c r="Q1313" s="83">
        <v>1312</v>
      </c>
      <c r="R1313" s="86">
        <v>1.2793499999999999E-2</v>
      </c>
      <c r="S1313" s="86">
        <v>8.41282E-2</v>
      </c>
    </row>
    <row r="1314" spans="2:19" x14ac:dyDescent="0.2">
      <c r="B1314" s="33"/>
      <c r="C1314" s="81">
        <v>7.4450000000000002E-2</v>
      </c>
      <c r="D1314" s="80">
        <v>2147</v>
      </c>
      <c r="E1314" s="80">
        <v>284</v>
      </c>
      <c r="F1314" s="80">
        <v>1863</v>
      </c>
      <c r="G1314" s="80">
        <v>568</v>
      </c>
      <c r="H1314" s="80">
        <v>2431</v>
      </c>
      <c r="I1314" s="82">
        <v>0.233649</v>
      </c>
      <c r="J1314" s="80">
        <v>0.233649</v>
      </c>
      <c r="L1314" s="84">
        <v>0.94040000000000001</v>
      </c>
      <c r="M1314" s="83">
        <v>1304.57</v>
      </c>
      <c r="N1314" s="85">
        <v>8.4348899999999993</v>
      </c>
      <c r="O1314" s="83">
        <v>1296.1300000000001</v>
      </c>
      <c r="P1314" s="85">
        <v>16.869800000000001</v>
      </c>
      <c r="Q1314" s="83">
        <v>1313</v>
      </c>
      <c r="R1314" s="86">
        <v>1.28483E-2</v>
      </c>
      <c r="S1314" s="86">
        <v>8.4687799999999994E-2</v>
      </c>
    </row>
    <row r="1315" spans="2:19" x14ac:dyDescent="0.2">
      <c r="B1315" s="33"/>
      <c r="C1315" s="81">
        <v>7.4200000000000002E-2</v>
      </c>
      <c r="D1315" s="80">
        <v>2147</v>
      </c>
      <c r="E1315" s="80">
        <v>285</v>
      </c>
      <c r="F1315" s="80">
        <v>1862</v>
      </c>
      <c r="G1315" s="80">
        <v>570</v>
      </c>
      <c r="H1315" s="80">
        <v>2432</v>
      </c>
      <c r="I1315" s="82">
        <v>0.234375</v>
      </c>
      <c r="J1315" s="80">
        <v>0.23408599999999999</v>
      </c>
      <c r="L1315" s="84">
        <v>0.94010000000000005</v>
      </c>
      <c r="M1315" s="83">
        <v>1305.52</v>
      </c>
      <c r="N1315" s="85">
        <v>8.4774200000000004</v>
      </c>
      <c r="O1315" s="83">
        <v>1297.05</v>
      </c>
      <c r="P1315" s="85">
        <v>16.954799999999999</v>
      </c>
      <c r="Q1315" s="83">
        <v>1314</v>
      </c>
      <c r="R1315" s="86">
        <v>1.29032E-2</v>
      </c>
      <c r="S1315" s="86">
        <v>8.5062799999999994E-2</v>
      </c>
    </row>
    <row r="1316" spans="2:19" x14ac:dyDescent="0.2">
      <c r="B1316" s="33"/>
      <c r="C1316" s="81">
        <v>7.4130000000000001E-2</v>
      </c>
      <c r="D1316" s="80">
        <v>2148</v>
      </c>
      <c r="E1316" s="80">
        <v>285</v>
      </c>
      <c r="F1316" s="80">
        <v>1863</v>
      </c>
      <c r="G1316" s="80">
        <v>570</v>
      </c>
      <c r="H1316" s="80">
        <v>2433</v>
      </c>
      <c r="I1316" s="82">
        <v>0.23427899999999999</v>
      </c>
      <c r="J1316" s="80">
        <v>0.23408599999999999</v>
      </c>
      <c r="L1316" s="84">
        <v>0.93989999999999996</v>
      </c>
      <c r="M1316" s="83">
        <v>1306.48</v>
      </c>
      <c r="N1316" s="85">
        <v>8.5201399999999996</v>
      </c>
      <c r="O1316" s="83">
        <v>1297.96</v>
      </c>
      <c r="P1316" s="85">
        <v>17.040299999999998</v>
      </c>
      <c r="Q1316" s="83">
        <v>1315</v>
      </c>
      <c r="R1316" s="86">
        <v>1.29584E-2</v>
      </c>
      <c r="S1316" s="86">
        <v>8.5439200000000007E-2</v>
      </c>
    </row>
    <row r="1317" spans="2:19" x14ac:dyDescent="0.2">
      <c r="B1317" s="33"/>
      <c r="C1317" s="81">
        <v>7.3760000000000006E-2</v>
      </c>
      <c r="D1317" s="80">
        <v>2149</v>
      </c>
      <c r="E1317" s="80">
        <v>285</v>
      </c>
      <c r="F1317" s="80">
        <v>1864</v>
      </c>
      <c r="G1317" s="80">
        <v>570</v>
      </c>
      <c r="H1317" s="80">
        <v>2434</v>
      </c>
      <c r="I1317" s="82">
        <v>0.234182</v>
      </c>
      <c r="J1317" s="80">
        <v>0.23408599999999999</v>
      </c>
      <c r="L1317" s="84">
        <v>0.9395</v>
      </c>
      <c r="M1317" s="83">
        <v>1307.44</v>
      </c>
      <c r="N1317" s="85">
        <v>8.5630500000000005</v>
      </c>
      <c r="O1317" s="83">
        <v>1298.8699999999999</v>
      </c>
      <c r="P1317" s="85">
        <v>17.126100000000001</v>
      </c>
      <c r="Q1317" s="83">
        <v>1316</v>
      </c>
      <c r="R1317" s="86">
        <v>1.30137E-2</v>
      </c>
      <c r="S1317" s="86">
        <v>8.5817199999999996E-2</v>
      </c>
    </row>
    <row r="1318" spans="2:19" x14ac:dyDescent="0.2">
      <c r="B1318" s="33"/>
      <c r="C1318" s="81">
        <v>7.3620000000000005E-2</v>
      </c>
      <c r="D1318" s="80">
        <v>2150</v>
      </c>
      <c r="E1318" s="80">
        <v>285</v>
      </c>
      <c r="F1318" s="80">
        <v>1865</v>
      </c>
      <c r="G1318" s="80">
        <v>570</v>
      </c>
      <c r="H1318" s="80">
        <v>2435</v>
      </c>
      <c r="I1318" s="82">
        <v>0.23408599999999999</v>
      </c>
      <c r="J1318" s="80">
        <v>0.23408599999999999</v>
      </c>
      <c r="L1318" s="84">
        <v>0.93910000000000005</v>
      </c>
      <c r="M1318" s="83">
        <v>1308.3900000000001</v>
      </c>
      <c r="N1318" s="85">
        <v>8.6061499999999995</v>
      </c>
      <c r="O1318" s="83">
        <v>1299.79</v>
      </c>
      <c r="P1318" s="85">
        <v>17.212299999999999</v>
      </c>
      <c r="Q1318" s="83">
        <v>1317</v>
      </c>
      <c r="R1318" s="86">
        <v>1.3069300000000001E-2</v>
      </c>
      <c r="S1318" s="86">
        <v>8.6387000000000005E-2</v>
      </c>
    </row>
    <row r="1319" spans="2:19" x14ac:dyDescent="0.2">
      <c r="B1319" s="33"/>
      <c r="C1319" s="81">
        <v>7.3450000000000001E-2</v>
      </c>
      <c r="D1319" s="80">
        <v>2150</v>
      </c>
      <c r="E1319" s="80">
        <v>286</v>
      </c>
      <c r="F1319" s="80">
        <v>1864</v>
      </c>
      <c r="G1319" s="80">
        <v>572</v>
      </c>
      <c r="H1319" s="80">
        <v>2436</v>
      </c>
      <c r="I1319" s="82">
        <v>0.23481099999999999</v>
      </c>
      <c r="J1319" s="80">
        <v>0.23481099999999999</v>
      </c>
      <c r="L1319" s="84">
        <v>0.93910000000000005</v>
      </c>
      <c r="M1319" s="83">
        <v>1309.3499999999999</v>
      </c>
      <c r="N1319" s="85">
        <v>8.6494300000000006</v>
      </c>
      <c r="O1319" s="83">
        <v>1300.7</v>
      </c>
      <c r="P1319" s="85">
        <v>17.2989</v>
      </c>
      <c r="Q1319" s="83">
        <v>1318</v>
      </c>
      <c r="R1319" s="86">
        <v>1.3125100000000001E-2</v>
      </c>
      <c r="S1319" s="86">
        <v>8.6387000000000005E-2</v>
      </c>
    </row>
    <row r="1320" spans="2:19" x14ac:dyDescent="0.2">
      <c r="B1320" s="33"/>
      <c r="C1320" s="81">
        <v>7.3429999999999995E-2</v>
      </c>
      <c r="D1320" s="80">
        <v>2150</v>
      </c>
      <c r="E1320" s="80">
        <v>287</v>
      </c>
      <c r="F1320" s="80">
        <v>1863</v>
      </c>
      <c r="G1320" s="80">
        <v>574</v>
      </c>
      <c r="H1320" s="80">
        <v>2437</v>
      </c>
      <c r="I1320" s="82">
        <v>0.23553499999999999</v>
      </c>
      <c r="J1320" s="80">
        <v>0.23543900000000001</v>
      </c>
      <c r="L1320" s="84">
        <v>0.93869999999999998</v>
      </c>
      <c r="M1320" s="83">
        <v>1310.31</v>
      </c>
      <c r="N1320" s="85">
        <v>8.6929099999999995</v>
      </c>
      <c r="O1320" s="83">
        <v>1301.6099999999999</v>
      </c>
      <c r="P1320" s="85">
        <v>17.3858</v>
      </c>
      <c r="Q1320" s="83">
        <v>1319</v>
      </c>
      <c r="R1320" s="86">
        <v>1.3181099999999999E-2</v>
      </c>
      <c r="S1320" s="86">
        <v>8.6960200000000001E-2</v>
      </c>
    </row>
    <row r="1321" spans="2:19" x14ac:dyDescent="0.2">
      <c r="B1321" s="33"/>
      <c r="C1321" s="81">
        <v>7.3209999999999997E-2</v>
      </c>
      <c r="D1321" s="80">
        <v>2151</v>
      </c>
      <c r="E1321" s="80">
        <v>287</v>
      </c>
      <c r="F1321" s="80">
        <v>1864</v>
      </c>
      <c r="G1321" s="80">
        <v>574</v>
      </c>
      <c r="H1321" s="80">
        <v>2438</v>
      </c>
      <c r="I1321" s="82">
        <v>0.23543900000000001</v>
      </c>
      <c r="J1321" s="80">
        <v>0.23543900000000001</v>
      </c>
      <c r="L1321" s="84">
        <v>0.93840000000000001</v>
      </c>
      <c r="M1321" s="83">
        <v>1311.26</v>
      </c>
      <c r="N1321" s="85">
        <v>8.7365899999999996</v>
      </c>
      <c r="O1321" s="83">
        <v>1302.53</v>
      </c>
      <c r="P1321" s="85">
        <v>17.473199999999999</v>
      </c>
      <c r="Q1321" s="83">
        <v>1320</v>
      </c>
      <c r="R1321" s="86">
        <v>1.32373E-2</v>
      </c>
      <c r="S1321" s="86">
        <v>8.7344199999999997E-2</v>
      </c>
    </row>
    <row r="1322" spans="2:19" x14ac:dyDescent="0.2">
      <c r="B1322" s="33"/>
      <c r="C1322" s="81">
        <v>7.2340000000000002E-2</v>
      </c>
      <c r="D1322" s="80">
        <v>2151</v>
      </c>
      <c r="E1322" s="80">
        <v>288</v>
      </c>
      <c r="F1322" s="80">
        <v>1863</v>
      </c>
      <c r="G1322" s="80">
        <v>576</v>
      </c>
      <c r="H1322" s="80">
        <v>2439</v>
      </c>
      <c r="I1322" s="82">
        <v>0.23616200000000001</v>
      </c>
      <c r="J1322" s="80">
        <v>0.23616200000000001</v>
      </c>
      <c r="L1322" s="84">
        <v>0.93799999999999994</v>
      </c>
      <c r="M1322" s="83">
        <v>1312.22</v>
      </c>
      <c r="N1322" s="85">
        <v>8.7804500000000001</v>
      </c>
      <c r="O1322" s="83">
        <v>1303.44</v>
      </c>
      <c r="P1322" s="85">
        <v>17.5609</v>
      </c>
      <c r="Q1322" s="83">
        <v>1321</v>
      </c>
      <c r="R1322" s="86">
        <v>1.3293599999999999E-2</v>
      </c>
      <c r="S1322" s="86">
        <v>8.7729799999999997E-2</v>
      </c>
    </row>
    <row r="1323" spans="2:19" x14ac:dyDescent="0.2">
      <c r="B1323" s="33"/>
      <c r="C1323" s="81">
        <v>7.1980000000000002E-2</v>
      </c>
      <c r="D1323" s="80">
        <v>2151</v>
      </c>
      <c r="E1323" s="80">
        <v>289</v>
      </c>
      <c r="F1323" s="80">
        <v>1862</v>
      </c>
      <c r="G1323" s="80">
        <v>578</v>
      </c>
      <c r="H1323" s="80">
        <v>2440</v>
      </c>
      <c r="I1323" s="82">
        <v>0.23688500000000001</v>
      </c>
      <c r="J1323" s="80">
        <v>0.23688500000000001</v>
      </c>
      <c r="L1323" s="84">
        <v>0.93789999999999996</v>
      </c>
      <c r="M1323" s="83">
        <v>1313.18</v>
      </c>
      <c r="N1323" s="85">
        <v>8.8245100000000001</v>
      </c>
      <c r="O1323" s="83">
        <v>1304.3499999999999</v>
      </c>
      <c r="P1323" s="85">
        <v>17.649000000000001</v>
      </c>
      <c r="Q1323" s="83">
        <v>1322</v>
      </c>
      <c r="R1323" s="86">
        <v>1.33502E-2</v>
      </c>
      <c r="S1323" s="86">
        <v>8.8311100000000003E-2</v>
      </c>
    </row>
    <row r="1324" spans="2:19" x14ac:dyDescent="0.2">
      <c r="B1324" s="33"/>
      <c r="C1324" s="81">
        <v>7.1730000000000002E-2</v>
      </c>
      <c r="D1324" s="80">
        <v>2151</v>
      </c>
      <c r="E1324" s="80">
        <v>290</v>
      </c>
      <c r="F1324" s="80">
        <v>1861</v>
      </c>
      <c r="G1324" s="80">
        <v>580</v>
      </c>
      <c r="H1324" s="80">
        <v>2441</v>
      </c>
      <c r="I1324" s="82">
        <v>0.23760800000000001</v>
      </c>
      <c r="J1324" s="80">
        <v>0.23751</v>
      </c>
      <c r="L1324" s="84">
        <v>0.93789999999999996</v>
      </c>
      <c r="M1324" s="83">
        <v>1314.13</v>
      </c>
      <c r="N1324" s="85">
        <v>8.86876</v>
      </c>
      <c r="O1324" s="83">
        <v>1305.26</v>
      </c>
      <c r="P1324" s="85">
        <v>17.737500000000001</v>
      </c>
      <c r="Q1324" s="83">
        <v>1323</v>
      </c>
      <c r="R1324" s="86">
        <v>1.3407000000000001E-2</v>
      </c>
      <c r="S1324" s="86">
        <v>8.8311100000000003E-2</v>
      </c>
    </row>
    <row r="1325" spans="2:19" x14ac:dyDescent="0.2">
      <c r="B1325" s="33"/>
      <c r="C1325" s="81">
        <v>7.1639999999999995E-2</v>
      </c>
      <c r="D1325" s="80">
        <v>2152</v>
      </c>
      <c r="E1325" s="80">
        <v>290</v>
      </c>
      <c r="F1325" s="80">
        <v>1862</v>
      </c>
      <c r="G1325" s="80">
        <v>580</v>
      </c>
      <c r="H1325" s="80">
        <v>2442</v>
      </c>
      <c r="I1325" s="82">
        <v>0.23751</v>
      </c>
      <c r="J1325" s="80">
        <v>0.23751</v>
      </c>
      <c r="L1325" s="84">
        <v>0.93730000000000002</v>
      </c>
      <c r="M1325" s="83">
        <v>1315.09</v>
      </c>
      <c r="N1325" s="85">
        <v>8.9132099999999994</v>
      </c>
      <c r="O1325" s="83">
        <v>1306.17</v>
      </c>
      <c r="P1325" s="85">
        <v>17.8264</v>
      </c>
      <c r="Q1325" s="83">
        <v>1324</v>
      </c>
      <c r="R1325" s="86">
        <v>1.34641E-2</v>
      </c>
      <c r="S1325" s="86">
        <v>8.8895799999999997E-2</v>
      </c>
    </row>
    <row r="1326" spans="2:19" x14ac:dyDescent="0.2">
      <c r="B1326" s="33"/>
      <c r="C1326" s="81">
        <v>7.1370000000000003E-2</v>
      </c>
      <c r="D1326" s="80">
        <v>2153</v>
      </c>
      <c r="E1326" s="80">
        <v>292</v>
      </c>
      <c r="F1326" s="80">
        <v>1861</v>
      </c>
      <c r="G1326" s="80">
        <v>584</v>
      </c>
      <c r="H1326" s="80">
        <v>2445</v>
      </c>
      <c r="I1326" s="82">
        <v>0.23885500000000001</v>
      </c>
      <c r="J1326" s="80">
        <v>0.23846500000000001</v>
      </c>
      <c r="L1326" s="84">
        <v>0.93720000000000003</v>
      </c>
      <c r="M1326" s="83">
        <v>1316.04</v>
      </c>
      <c r="N1326" s="85">
        <v>8.9578600000000002</v>
      </c>
      <c r="O1326" s="83">
        <v>1307.08</v>
      </c>
      <c r="P1326" s="85">
        <v>17.915700000000001</v>
      </c>
      <c r="Q1326" s="83">
        <v>1325</v>
      </c>
      <c r="R1326" s="86">
        <v>1.35213E-2</v>
      </c>
      <c r="S1326" s="86">
        <v>8.9287599999999995E-2</v>
      </c>
    </row>
    <row r="1327" spans="2:19" x14ac:dyDescent="0.2">
      <c r="B1327" s="33"/>
      <c r="C1327" s="81">
        <v>7.0760000000000003E-2</v>
      </c>
      <c r="D1327" s="80">
        <v>2156</v>
      </c>
      <c r="E1327" s="80">
        <v>292</v>
      </c>
      <c r="F1327" s="80">
        <v>1864</v>
      </c>
      <c r="G1327" s="80">
        <v>584</v>
      </c>
      <c r="H1327" s="80">
        <v>2448</v>
      </c>
      <c r="I1327" s="82">
        <v>0.238562</v>
      </c>
      <c r="J1327" s="80">
        <v>0.23846500000000001</v>
      </c>
      <c r="L1327" s="84">
        <v>0.93659999999999999</v>
      </c>
      <c r="M1327" s="83">
        <v>1317</v>
      </c>
      <c r="N1327" s="85">
        <v>9.0027000000000008</v>
      </c>
      <c r="O1327" s="83">
        <v>1307.99</v>
      </c>
      <c r="P1327" s="85">
        <v>18.005400000000002</v>
      </c>
      <c r="Q1327" s="83">
        <v>1326</v>
      </c>
      <c r="R1327" s="86">
        <v>1.3578700000000001E-2</v>
      </c>
      <c r="S1327" s="86">
        <v>8.9680999999999997E-2</v>
      </c>
    </row>
    <row r="1328" spans="2:19" x14ac:dyDescent="0.2">
      <c r="B1328" s="33"/>
      <c r="C1328" s="81">
        <v>7.0550000000000002E-2</v>
      </c>
      <c r="D1328" s="80">
        <v>2157</v>
      </c>
      <c r="E1328" s="80">
        <v>292</v>
      </c>
      <c r="F1328" s="80">
        <v>1865</v>
      </c>
      <c r="G1328" s="80">
        <v>584</v>
      </c>
      <c r="H1328" s="80">
        <v>2449</v>
      </c>
      <c r="I1328" s="82">
        <v>0.23846500000000001</v>
      </c>
      <c r="J1328" s="80">
        <v>0.23846500000000001</v>
      </c>
      <c r="L1328" s="84">
        <v>0.93610000000000004</v>
      </c>
      <c r="M1328" s="83">
        <v>1317.95</v>
      </c>
      <c r="N1328" s="85">
        <v>9.0477299999999996</v>
      </c>
      <c r="O1328" s="83">
        <v>1308.9000000000001</v>
      </c>
      <c r="P1328" s="85">
        <v>18.095500000000001</v>
      </c>
      <c r="Q1328" s="83">
        <v>1327</v>
      </c>
      <c r="R1328" s="86">
        <v>1.36364E-2</v>
      </c>
      <c r="S1328" s="86">
        <v>9.0075799999999998E-2</v>
      </c>
    </row>
    <row r="1329" spans="2:19" x14ac:dyDescent="0.2">
      <c r="B1329" s="33"/>
      <c r="C1329" s="81">
        <v>7.016E-2</v>
      </c>
      <c r="D1329" s="80">
        <v>2157</v>
      </c>
      <c r="E1329" s="80">
        <v>294</v>
      </c>
      <c r="F1329" s="80">
        <v>1863</v>
      </c>
      <c r="G1329" s="80">
        <v>588</v>
      </c>
      <c r="H1329" s="80">
        <v>2451</v>
      </c>
      <c r="I1329" s="82">
        <v>0.239902</v>
      </c>
      <c r="J1329" s="80">
        <v>0.239902</v>
      </c>
      <c r="L1329" s="84">
        <v>0.9355</v>
      </c>
      <c r="M1329" s="83">
        <v>1318.91</v>
      </c>
      <c r="N1329" s="85">
        <v>9.0929699999999993</v>
      </c>
      <c r="O1329" s="83">
        <v>1309.81</v>
      </c>
      <c r="P1329" s="85">
        <v>18.1859</v>
      </c>
      <c r="Q1329" s="83">
        <v>1328</v>
      </c>
      <c r="R1329" s="86">
        <v>1.36942E-2</v>
      </c>
      <c r="S1329" s="86">
        <v>9.0472300000000005E-2</v>
      </c>
    </row>
    <row r="1330" spans="2:19" x14ac:dyDescent="0.2">
      <c r="B1330" s="33"/>
      <c r="C1330" s="81">
        <v>6.9330000000000003E-2</v>
      </c>
      <c r="D1330" s="80">
        <v>2158</v>
      </c>
      <c r="E1330" s="80">
        <v>296</v>
      </c>
      <c r="F1330" s="80">
        <v>1862</v>
      </c>
      <c r="G1330" s="80">
        <v>592</v>
      </c>
      <c r="H1330" s="80">
        <v>2454</v>
      </c>
      <c r="I1330" s="82">
        <v>0.24123900000000001</v>
      </c>
      <c r="J1330" s="80">
        <v>0.24123900000000001</v>
      </c>
      <c r="L1330" s="84">
        <v>0.93440000000000001</v>
      </c>
      <c r="M1330" s="83">
        <v>1319.86</v>
      </c>
      <c r="N1330" s="85">
        <v>9.1384000000000007</v>
      </c>
      <c r="O1330" s="83">
        <v>1310.72</v>
      </c>
      <c r="P1330" s="85">
        <v>18.276800000000001</v>
      </c>
      <c r="Q1330" s="83">
        <v>1329</v>
      </c>
      <c r="R1330" s="86">
        <v>1.37523E-2</v>
      </c>
      <c r="S1330" s="86">
        <v>9.0870300000000001E-2</v>
      </c>
    </row>
    <row r="1331" spans="2:19" x14ac:dyDescent="0.2">
      <c r="B1331" s="33"/>
      <c r="C1331" s="81">
        <v>6.8879999999999997E-2</v>
      </c>
      <c r="D1331" s="80">
        <v>2159</v>
      </c>
      <c r="E1331" s="80">
        <v>300</v>
      </c>
      <c r="F1331" s="80">
        <v>1859</v>
      </c>
      <c r="G1331" s="80">
        <v>600</v>
      </c>
      <c r="H1331" s="80">
        <v>2459</v>
      </c>
      <c r="I1331" s="82">
        <v>0.244002</v>
      </c>
      <c r="J1331" s="80">
        <v>0.244002</v>
      </c>
      <c r="L1331" s="84">
        <v>0.93420000000000003</v>
      </c>
      <c r="M1331" s="83">
        <v>1320.82</v>
      </c>
      <c r="N1331" s="85">
        <v>9.1840399999999995</v>
      </c>
      <c r="O1331" s="83">
        <v>1311.63</v>
      </c>
      <c r="P1331" s="85">
        <v>18.368099999999998</v>
      </c>
      <c r="Q1331" s="83">
        <v>1330</v>
      </c>
      <c r="R1331" s="86">
        <v>1.3810599999999999E-2</v>
      </c>
      <c r="S1331" s="86">
        <v>9.1270000000000004E-2</v>
      </c>
    </row>
    <row r="1332" spans="2:19" x14ac:dyDescent="0.2">
      <c r="B1332" s="33"/>
      <c r="C1332" s="81">
        <v>6.862E-2</v>
      </c>
      <c r="D1332" s="80">
        <v>2159</v>
      </c>
      <c r="E1332" s="80">
        <v>301</v>
      </c>
      <c r="F1332" s="80">
        <v>1858</v>
      </c>
      <c r="G1332" s="80">
        <v>602</v>
      </c>
      <c r="H1332" s="80">
        <v>2460</v>
      </c>
      <c r="I1332" s="82">
        <v>0.24471499999999999</v>
      </c>
      <c r="J1332" s="80">
        <v>0.24471499999999999</v>
      </c>
      <c r="L1332" s="84">
        <v>0.93300000000000005</v>
      </c>
      <c r="M1332" s="83">
        <v>1321.77</v>
      </c>
      <c r="N1332" s="85">
        <v>9.2298799999999996</v>
      </c>
      <c r="O1332" s="83">
        <v>1312.54</v>
      </c>
      <c r="P1332" s="85">
        <v>18.459800000000001</v>
      </c>
      <c r="Q1332" s="83">
        <v>1331</v>
      </c>
      <c r="R1332" s="86">
        <v>1.3869100000000001E-2</v>
      </c>
      <c r="S1332" s="86">
        <v>9.1671100000000005E-2</v>
      </c>
    </row>
    <row r="1333" spans="2:19" x14ac:dyDescent="0.2">
      <c r="B1333" s="33"/>
      <c r="C1333" s="81">
        <v>6.8559999999999996E-2</v>
      </c>
      <c r="D1333" s="80">
        <v>2159</v>
      </c>
      <c r="E1333" s="80">
        <v>302</v>
      </c>
      <c r="F1333" s="80">
        <v>1857</v>
      </c>
      <c r="G1333" s="80">
        <v>604</v>
      </c>
      <c r="H1333" s="80">
        <v>2461</v>
      </c>
      <c r="I1333" s="82">
        <v>0.24542900000000001</v>
      </c>
      <c r="J1333" s="80">
        <v>0.24542900000000001</v>
      </c>
      <c r="L1333" s="84">
        <v>0.93259999999999998</v>
      </c>
      <c r="M1333" s="83">
        <v>1322.72</v>
      </c>
      <c r="N1333" s="85">
        <v>9.2759099999999997</v>
      </c>
      <c r="O1333" s="83">
        <v>1313.45</v>
      </c>
      <c r="P1333" s="85">
        <v>18.5518</v>
      </c>
      <c r="Q1333" s="83">
        <v>1332</v>
      </c>
      <c r="R1333" s="86">
        <v>1.3927800000000001E-2</v>
      </c>
      <c r="S1333" s="86">
        <v>9.20739E-2</v>
      </c>
    </row>
    <row r="1334" spans="2:19" x14ac:dyDescent="0.2">
      <c r="B1334" s="33"/>
      <c r="C1334" s="81">
        <v>6.8540000000000004E-2</v>
      </c>
      <c r="D1334" s="80">
        <v>2161</v>
      </c>
      <c r="E1334" s="80">
        <v>306</v>
      </c>
      <c r="F1334" s="80">
        <v>1855</v>
      </c>
      <c r="G1334" s="80">
        <v>612</v>
      </c>
      <c r="H1334" s="80">
        <v>2467</v>
      </c>
      <c r="I1334" s="82">
        <v>0.24807499999999999</v>
      </c>
      <c r="J1334" s="80">
        <v>0.247974</v>
      </c>
      <c r="L1334" s="84">
        <v>0.93140000000000001</v>
      </c>
      <c r="M1334" s="83">
        <v>1323.68</v>
      </c>
      <c r="N1334" s="85">
        <v>9.3221500000000006</v>
      </c>
      <c r="O1334" s="83">
        <v>1314.36</v>
      </c>
      <c r="P1334" s="85">
        <v>18.644300000000001</v>
      </c>
      <c r="Q1334" s="83">
        <v>1333</v>
      </c>
      <c r="R1334" s="86">
        <v>1.3986699999999999E-2</v>
      </c>
      <c r="S1334" s="86">
        <v>9.2478299999999999E-2</v>
      </c>
    </row>
    <row r="1335" spans="2:19" x14ac:dyDescent="0.2">
      <c r="B1335" s="33"/>
      <c r="C1335" s="81">
        <v>6.8390000000000006E-2</v>
      </c>
      <c r="D1335" s="80">
        <v>2162</v>
      </c>
      <c r="E1335" s="80">
        <v>306</v>
      </c>
      <c r="F1335" s="80">
        <v>1856</v>
      </c>
      <c r="G1335" s="80">
        <v>612</v>
      </c>
      <c r="H1335" s="80">
        <v>2468</v>
      </c>
      <c r="I1335" s="82">
        <v>0.247974</v>
      </c>
      <c r="J1335" s="80">
        <v>0.247974</v>
      </c>
      <c r="L1335" s="84">
        <v>0.93120000000000003</v>
      </c>
      <c r="M1335" s="83">
        <v>1324.63</v>
      </c>
      <c r="N1335" s="85">
        <v>9.3685899999999993</v>
      </c>
      <c r="O1335" s="83">
        <v>1315.26</v>
      </c>
      <c r="P1335" s="85">
        <v>18.737200000000001</v>
      </c>
      <c r="Q1335" s="83">
        <v>1334</v>
      </c>
      <c r="R1335" s="86">
        <v>1.40459E-2</v>
      </c>
      <c r="S1335" s="86">
        <v>9.2884300000000003E-2</v>
      </c>
    </row>
    <row r="1336" spans="2:19" x14ac:dyDescent="0.2">
      <c r="B1336" s="33"/>
      <c r="C1336" s="81">
        <v>6.8150000000000002E-2</v>
      </c>
      <c r="D1336" s="80">
        <v>2162</v>
      </c>
      <c r="E1336" s="80">
        <v>307</v>
      </c>
      <c r="F1336" s="80">
        <v>1855</v>
      </c>
      <c r="G1336" s="80">
        <v>614</v>
      </c>
      <c r="H1336" s="80">
        <v>2469</v>
      </c>
      <c r="I1336" s="82">
        <v>0.24868399999999999</v>
      </c>
      <c r="J1336" s="80">
        <v>0.248281</v>
      </c>
      <c r="L1336" s="84">
        <v>0.93110000000000004</v>
      </c>
      <c r="M1336" s="83">
        <v>1325.58</v>
      </c>
      <c r="N1336" s="85">
        <v>9.4152400000000007</v>
      </c>
      <c r="O1336" s="83">
        <v>1316.17</v>
      </c>
      <c r="P1336" s="85">
        <v>18.830500000000001</v>
      </c>
      <c r="Q1336" s="83">
        <v>1335</v>
      </c>
      <c r="R1336" s="86">
        <v>1.41052E-2</v>
      </c>
      <c r="S1336" s="86">
        <v>9.3291799999999994E-2</v>
      </c>
    </row>
    <row r="1337" spans="2:19" x14ac:dyDescent="0.2">
      <c r="B1337" s="33"/>
      <c r="C1337" s="81">
        <v>6.769E-2</v>
      </c>
      <c r="D1337" s="80">
        <v>2165</v>
      </c>
      <c r="E1337" s="80">
        <v>307</v>
      </c>
      <c r="F1337" s="80">
        <v>1858</v>
      </c>
      <c r="G1337" s="80">
        <v>614</v>
      </c>
      <c r="H1337" s="80">
        <v>2472</v>
      </c>
      <c r="I1337" s="82">
        <v>0.24838199999999999</v>
      </c>
      <c r="J1337" s="80">
        <v>0.248281</v>
      </c>
      <c r="L1337" s="84">
        <v>0.93069999999999997</v>
      </c>
      <c r="M1337" s="83">
        <v>1326.54</v>
      </c>
      <c r="N1337" s="85">
        <v>9.4620899999999999</v>
      </c>
      <c r="O1337" s="83">
        <v>1317.08</v>
      </c>
      <c r="P1337" s="85">
        <v>18.924199999999999</v>
      </c>
      <c r="Q1337" s="83">
        <v>1336</v>
      </c>
      <c r="R1337" s="86">
        <v>1.41648E-2</v>
      </c>
      <c r="S1337" s="86">
        <v>9.3701000000000007E-2</v>
      </c>
    </row>
    <row r="1338" spans="2:19" x14ac:dyDescent="0.2">
      <c r="B1338" s="33"/>
      <c r="C1338" s="81">
        <v>6.7229999999999998E-2</v>
      </c>
      <c r="D1338" s="80">
        <v>2166</v>
      </c>
      <c r="E1338" s="80">
        <v>307</v>
      </c>
      <c r="F1338" s="80">
        <v>1859</v>
      </c>
      <c r="G1338" s="80">
        <v>614</v>
      </c>
      <c r="H1338" s="80">
        <v>2473</v>
      </c>
      <c r="I1338" s="82">
        <v>0.248281</v>
      </c>
      <c r="J1338" s="80">
        <v>0.248281</v>
      </c>
      <c r="L1338" s="84">
        <v>0.92989999999999995</v>
      </c>
      <c r="M1338" s="83">
        <v>1327.49</v>
      </c>
      <c r="N1338" s="85">
        <v>9.50915</v>
      </c>
      <c r="O1338" s="83">
        <v>1317.98</v>
      </c>
      <c r="P1338" s="85">
        <v>19.0183</v>
      </c>
      <c r="Q1338" s="83">
        <v>1337</v>
      </c>
      <c r="R1338" s="86">
        <v>1.42246E-2</v>
      </c>
      <c r="S1338" s="86">
        <v>9.4111799999999995E-2</v>
      </c>
    </row>
    <row r="1339" spans="2:19" x14ac:dyDescent="0.2">
      <c r="B1339" s="33"/>
      <c r="C1339" s="81">
        <v>6.6989999999999994E-2</v>
      </c>
      <c r="D1339" s="80">
        <v>2166</v>
      </c>
      <c r="E1339" s="80">
        <v>308</v>
      </c>
      <c r="F1339" s="80">
        <v>1858</v>
      </c>
      <c r="G1339" s="80">
        <v>616</v>
      </c>
      <c r="H1339" s="80">
        <v>2474</v>
      </c>
      <c r="I1339" s="82">
        <v>0.24898899999999999</v>
      </c>
      <c r="J1339" s="80">
        <v>0.24898899999999999</v>
      </c>
      <c r="L1339" s="84">
        <v>0.92900000000000005</v>
      </c>
      <c r="M1339" s="83">
        <v>1328.44</v>
      </c>
      <c r="N1339" s="85">
        <v>9.5564099999999996</v>
      </c>
      <c r="O1339" s="83">
        <v>1318.89</v>
      </c>
      <c r="P1339" s="85">
        <v>19.1128</v>
      </c>
      <c r="Q1339" s="83">
        <v>1338</v>
      </c>
      <c r="R1339" s="86">
        <v>1.42846E-2</v>
      </c>
      <c r="S1339" s="86">
        <v>9.4524200000000003E-2</v>
      </c>
    </row>
    <row r="1340" spans="2:19" x14ac:dyDescent="0.2">
      <c r="B1340" s="33"/>
      <c r="C1340" s="81">
        <v>6.6530000000000006E-2</v>
      </c>
      <c r="D1340" s="80">
        <v>2168</v>
      </c>
      <c r="E1340" s="80">
        <v>309</v>
      </c>
      <c r="F1340" s="80">
        <v>1859</v>
      </c>
      <c r="G1340" s="80">
        <v>618</v>
      </c>
      <c r="H1340" s="80">
        <v>2477</v>
      </c>
      <c r="I1340" s="82">
        <v>0.24949499999999999</v>
      </c>
      <c r="J1340" s="80">
        <v>0.24929399999999999</v>
      </c>
      <c r="L1340" s="84">
        <v>0.92830000000000001</v>
      </c>
      <c r="M1340" s="83">
        <v>1329.4</v>
      </c>
      <c r="N1340" s="85">
        <v>9.6038800000000002</v>
      </c>
      <c r="O1340" s="83">
        <v>1319.79</v>
      </c>
      <c r="P1340" s="85">
        <v>19.207799999999999</v>
      </c>
      <c r="Q1340" s="83">
        <v>1339</v>
      </c>
      <c r="R1340" s="86">
        <v>1.4344900000000001E-2</v>
      </c>
      <c r="S1340" s="86">
        <v>9.49382E-2</v>
      </c>
    </row>
    <row r="1341" spans="2:19" x14ac:dyDescent="0.2">
      <c r="B1341" s="33"/>
      <c r="C1341" s="81">
        <v>6.6420000000000007E-2</v>
      </c>
      <c r="D1341" s="80">
        <v>2169</v>
      </c>
      <c r="E1341" s="80">
        <v>309</v>
      </c>
      <c r="F1341" s="80">
        <v>1860</v>
      </c>
      <c r="G1341" s="80">
        <v>618</v>
      </c>
      <c r="H1341" s="80">
        <v>2478</v>
      </c>
      <c r="I1341" s="82">
        <v>0.24939500000000001</v>
      </c>
      <c r="J1341" s="80">
        <v>0.24929399999999999</v>
      </c>
      <c r="L1341" s="84">
        <v>0.92810000000000004</v>
      </c>
      <c r="M1341" s="83">
        <v>1330.35</v>
      </c>
      <c r="N1341" s="85">
        <v>9.6515500000000003</v>
      </c>
      <c r="O1341" s="83">
        <v>1320.7</v>
      </c>
      <c r="P1341" s="85">
        <v>19.303100000000001</v>
      </c>
      <c r="Q1341" s="83">
        <v>1340</v>
      </c>
      <c r="R1341" s="86">
        <v>1.4405299999999999E-2</v>
      </c>
      <c r="S1341" s="86">
        <v>9.5562300000000003E-2</v>
      </c>
    </row>
    <row r="1342" spans="2:19" x14ac:dyDescent="0.2">
      <c r="B1342" s="33"/>
      <c r="C1342" s="81">
        <v>6.6040000000000001E-2</v>
      </c>
      <c r="D1342" s="80">
        <v>2170</v>
      </c>
      <c r="E1342" s="80">
        <v>309</v>
      </c>
      <c r="F1342" s="80">
        <v>1861</v>
      </c>
      <c r="G1342" s="80">
        <v>618</v>
      </c>
      <c r="H1342" s="80">
        <v>2479</v>
      </c>
      <c r="I1342" s="82">
        <v>0.24929399999999999</v>
      </c>
      <c r="J1342" s="80">
        <v>0.24929399999999999</v>
      </c>
      <c r="L1342" s="84">
        <v>0.92810000000000004</v>
      </c>
      <c r="M1342" s="83">
        <v>1331.3</v>
      </c>
      <c r="N1342" s="85">
        <v>9.6994399999999992</v>
      </c>
      <c r="O1342" s="83">
        <v>1321.6</v>
      </c>
      <c r="P1342" s="85">
        <v>19.398900000000001</v>
      </c>
      <c r="Q1342" s="83">
        <v>1341</v>
      </c>
      <c r="R1342" s="86">
        <v>1.4466E-2</v>
      </c>
      <c r="S1342" s="86">
        <v>9.5562300000000003E-2</v>
      </c>
    </row>
    <row r="1343" spans="2:19" x14ac:dyDescent="0.2">
      <c r="B1343" s="33"/>
      <c r="C1343" s="81">
        <v>6.5960000000000005E-2</v>
      </c>
      <c r="D1343" s="80">
        <v>2171</v>
      </c>
      <c r="E1343" s="80">
        <v>310</v>
      </c>
      <c r="F1343" s="80">
        <v>1861</v>
      </c>
      <c r="G1343" s="80">
        <v>620</v>
      </c>
      <c r="H1343" s="80">
        <v>2481</v>
      </c>
      <c r="I1343" s="82">
        <v>0.24989900000000001</v>
      </c>
      <c r="J1343" s="80">
        <v>0.249698</v>
      </c>
      <c r="L1343" s="84">
        <v>0.92779999999999996</v>
      </c>
      <c r="M1343" s="83">
        <v>1332.25</v>
      </c>
      <c r="N1343" s="85">
        <v>9.7475400000000008</v>
      </c>
      <c r="O1343" s="83">
        <v>1322.5</v>
      </c>
      <c r="P1343" s="85">
        <v>19.495100000000001</v>
      </c>
      <c r="Q1343" s="83">
        <v>1342</v>
      </c>
      <c r="R1343" s="86">
        <v>1.4526900000000001E-2</v>
      </c>
      <c r="S1343" s="86">
        <v>9.6189999999999998E-2</v>
      </c>
    </row>
    <row r="1344" spans="2:19" x14ac:dyDescent="0.2">
      <c r="B1344" s="33"/>
      <c r="C1344" s="81">
        <v>6.5390000000000004E-2</v>
      </c>
      <c r="D1344" s="80">
        <v>2172</v>
      </c>
      <c r="E1344" s="80">
        <v>310</v>
      </c>
      <c r="F1344" s="80">
        <v>1862</v>
      </c>
      <c r="G1344" s="80">
        <v>620</v>
      </c>
      <c r="H1344" s="80">
        <v>2482</v>
      </c>
      <c r="I1344" s="82">
        <v>0.24979899999999999</v>
      </c>
      <c r="J1344" s="80">
        <v>0.249698</v>
      </c>
      <c r="L1344" s="84">
        <v>0.92720000000000002</v>
      </c>
      <c r="M1344" s="83">
        <v>1333.2</v>
      </c>
      <c r="N1344" s="85">
        <v>9.7958400000000001</v>
      </c>
      <c r="O1344" s="83">
        <v>1323.41</v>
      </c>
      <c r="P1344" s="85">
        <v>19.591699999999999</v>
      </c>
      <c r="Q1344" s="83">
        <v>1343</v>
      </c>
      <c r="R1344" s="86">
        <v>1.4588E-2</v>
      </c>
      <c r="S1344" s="86">
        <v>9.6610600000000005E-2</v>
      </c>
    </row>
    <row r="1345" spans="2:19" x14ac:dyDescent="0.2">
      <c r="B1345" s="33"/>
      <c r="C1345" s="81">
        <v>6.5159999999999996E-2</v>
      </c>
      <c r="D1345" s="80">
        <v>2173</v>
      </c>
      <c r="E1345" s="80">
        <v>310</v>
      </c>
      <c r="F1345" s="80">
        <v>1863</v>
      </c>
      <c r="G1345" s="80">
        <v>620</v>
      </c>
      <c r="H1345" s="80">
        <v>2483</v>
      </c>
      <c r="I1345" s="82">
        <v>0.249698</v>
      </c>
      <c r="J1345" s="80">
        <v>0.249698</v>
      </c>
      <c r="L1345" s="84">
        <v>0.92700000000000005</v>
      </c>
      <c r="M1345" s="83">
        <v>1334.16</v>
      </c>
      <c r="N1345" s="85">
        <v>9.84436</v>
      </c>
      <c r="O1345" s="83">
        <v>1324.31</v>
      </c>
      <c r="P1345" s="85">
        <v>19.688700000000001</v>
      </c>
      <c r="Q1345" s="83">
        <v>1344</v>
      </c>
      <c r="R1345" s="86">
        <v>1.4649300000000001E-2</v>
      </c>
      <c r="S1345" s="86">
        <v>9.7032800000000002E-2</v>
      </c>
    </row>
    <row r="1346" spans="2:19" x14ac:dyDescent="0.2">
      <c r="B1346" s="33"/>
      <c r="C1346" s="81">
        <v>6.4920000000000005E-2</v>
      </c>
      <c r="D1346" s="80">
        <v>2173</v>
      </c>
      <c r="E1346" s="80">
        <v>311</v>
      </c>
      <c r="F1346" s="80">
        <v>1862</v>
      </c>
      <c r="G1346" s="80">
        <v>622</v>
      </c>
      <c r="H1346" s="80">
        <v>2484</v>
      </c>
      <c r="I1346" s="82">
        <v>0.25040299999999999</v>
      </c>
      <c r="J1346" s="80">
        <v>0.25020100000000001</v>
      </c>
      <c r="L1346" s="84">
        <v>0.92659999999999998</v>
      </c>
      <c r="M1346" s="83">
        <v>1335.11</v>
      </c>
      <c r="N1346" s="85">
        <v>9.8930900000000008</v>
      </c>
      <c r="O1346" s="83">
        <v>1325.21</v>
      </c>
      <c r="P1346" s="85">
        <v>19.786200000000001</v>
      </c>
      <c r="Q1346" s="83">
        <v>1345</v>
      </c>
      <c r="R1346" s="86">
        <v>1.4710900000000001E-2</v>
      </c>
      <c r="S1346" s="86">
        <v>9.7456600000000004E-2</v>
      </c>
    </row>
    <row r="1347" spans="2:19" x14ac:dyDescent="0.2">
      <c r="B1347" s="33"/>
      <c r="C1347" s="81">
        <v>6.4710000000000004E-2</v>
      </c>
      <c r="D1347" s="80">
        <v>2174</v>
      </c>
      <c r="E1347" s="80">
        <v>311</v>
      </c>
      <c r="F1347" s="80">
        <v>1863</v>
      </c>
      <c r="G1347" s="80">
        <v>622</v>
      </c>
      <c r="H1347" s="80">
        <v>2485</v>
      </c>
      <c r="I1347" s="82">
        <v>0.25030200000000002</v>
      </c>
      <c r="J1347" s="80">
        <v>0.25020100000000001</v>
      </c>
      <c r="L1347" s="84">
        <v>0.92589999999999995</v>
      </c>
      <c r="M1347" s="83">
        <v>1336.06</v>
      </c>
      <c r="N1347" s="85">
        <v>9.9420300000000008</v>
      </c>
      <c r="O1347" s="83">
        <v>1326.12</v>
      </c>
      <c r="P1347" s="85">
        <v>19.8841</v>
      </c>
      <c r="Q1347" s="83">
        <v>1346</v>
      </c>
      <c r="R1347" s="86">
        <v>1.47727E-2</v>
      </c>
      <c r="S1347" s="86">
        <v>9.78821E-2</v>
      </c>
    </row>
    <row r="1348" spans="2:19" x14ac:dyDescent="0.2">
      <c r="B1348" s="33"/>
      <c r="C1348" s="81">
        <v>6.4619999999999997E-2</v>
      </c>
      <c r="D1348" s="80">
        <v>2175</v>
      </c>
      <c r="E1348" s="80">
        <v>311</v>
      </c>
      <c r="F1348" s="80">
        <v>1864</v>
      </c>
      <c r="G1348" s="80">
        <v>622</v>
      </c>
      <c r="H1348" s="80">
        <v>2486</v>
      </c>
      <c r="I1348" s="82">
        <v>0.25020100000000001</v>
      </c>
      <c r="J1348" s="80">
        <v>0.25020100000000001</v>
      </c>
      <c r="L1348" s="84">
        <v>0.92379999999999995</v>
      </c>
      <c r="M1348" s="83">
        <v>1337.01</v>
      </c>
      <c r="N1348" s="85">
        <v>9.9911799999999999</v>
      </c>
      <c r="O1348" s="83">
        <v>1327.02</v>
      </c>
      <c r="P1348" s="85">
        <v>19.982399999999998</v>
      </c>
      <c r="Q1348" s="83">
        <v>1347</v>
      </c>
      <c r="R1348" s="86">
        <v>1.4834699999999999E-2</v>
      </c>
      <c r="S1348" s="86">
        <v>9.8523399999999997E-2</v>
      </c>
    </row>
    <row r="1349" spans="2:19" x14ac:dyDescent="0.2">
      <c r="B1349" s="33"/>
      <c r="C1349" s="81">
        <v>6.4479999999999996E-2</v>
      </c>
      <c r="D1349" s="80">
        <v>2175</v>
      </c>
      <c r="E1349" s="80">
        <v>312</v>
      </c>
      <c r="F1349" s="80">
        <v>1863</v>
      </c>
      <c r="G1349" s="80">
        <v>624</v>
      </c>
      <c r="H1349" s="80">
        <v>2487</v>
      </c>
      <c r="I1349" s="82">
        <v>0.25090499999999999</v>
      </c>
      <c r="J1349" s="80">
        <v>0.25070300000000001</v>
      </c>
      <c r="L1349" s="84">
        <v>0.92379999999999995</v>
      </c>
      <c r="M1349" s="83">
        <v>1337.96</v>
      </c>
      <c r="N1349" s="85">
        <v>10.0406</v>
      </c>
      <c r="O1349" s="83">
        <v>1327.92</v>
      </c>
      <c r="P1349" s="85">
        <v>20.081099999999999</v>
      </c>
      <c r="Q1349" s="83">
        <v>1348</v>
      </c>
      <c r="R1349" s="86">
        <v>1.4897000000000001E-2</v>
      </c>
      <c r="S1349" s="86">
        <v>9.8523399999999997E-2</v>
      </c>
    </row>
    <row r="1350" spans="2:19" x14ac:dyDescent="0.2">
      <c r="B1350" s="33"/>
      <c r="C1350" s="81">
        <v>6.3759999999999997E-2</v>
      </c>
      <c r="D1350" s="80">
        <v>2176</v>
      </c>
      <c r="E1350" s="80">
        <v>312</v>
      </c>
      <c r="F1350" s="80">
        <v>1864</v>
      </c>
      <c r="G1350" s="80">
        <v>624</v>
      </c>
      <c r="H1350" s="80">
        <v>2488</v>
      </c>
      <c r="I1350" s="82">
        <v>0.25080400000000003</v>
      </c>
      <c r="J1350" s="80">
        <v>0.25070300000000001</v>
      </c>
      <c r="L1350" s="84">
        <v>0.9234</v>
      </c>
      <c r="M1350" s="83">
        <v>1338.91</v>
      </c>
      <c r="N1350" s="85">
        <v>10.0901</v>
      </c>
      <c r="O1350" s="83">
        <v>1328.82</v>
      </c>
      <c r="P1350" s="85">
        <v>20.180299999999999</v>
      </c>
      <c r="Q1350" s="83">
        <v>1349</v>
      </c>
      <c r="R1350" s="86">
        <v>1.4959399999999999E-2</v>
      </c>
      <c r="S1350" s="86">
        <v>9.9168500000000007E-2</v>
      </c>
    </row>
    <row r="1351" spans="2:19" x14ac:dyDescent="0.2">
      <c r="B1351" s="33"/>
      <c r="C1351" s="81">
        <v>6.3700000000000007E-2</v>
      </c>
      <c r="D1351" s="80">
        <v>2177</v>
      </c>
      <c r="E1351" s="80">
        <v>312</v>
      </c>
      <c r="F1351" s="80">
        <v>1865</v>
      </c>
      <c r="G1351" s="80">
        <v>624</v>
      </c>
      <c r="H1351" s="80">
        <v>2489</v>
      </c>
      <c r="I1351" s="82">
        <v>0.25070300000000001</v>
      </c>
      <c r="J1351" s="80">
        <v>0.25070300000000001</v>
      </c>
      <c r="L1351" s="84">
        <v>0.92279999999999995</v>
      </c>
      <c r="M1351" s="83">
        <v>1339.86</v>
      </c>
      <c r="N1351" s="85">
        <v>10.139900000000001</v>
      </c>
      <c r="O1351" s="83">
        <v>1329.72</v>
      </c>
      <c r="P1351" s="85">
        <v>20.279900000000001</v>
      </c>
      <c r="Q1351" s="83">
        <v>1350</v>
      </c>
      <c r="R1351" s="86">
        <v>1.50221E-2</v>
      </c>
      <c r="S1351" s="86">
        <v>9.96007E-2</v>
      </c>
    </row>
    <row r="1352" spans="2:19" x14ac:dyDescent="0.2">
      <c r="B1352" s="33"/>
      <c r="C1352" s="81">
        <v>6.3479999999999995E-2</v>
      </c>
      <c r="D1352" s="80">
        <v>2178</v>
      </c>
      <c r="E1352" s="80">
        <v>314</v>
      </c>
      <c r="F1352" s="80">
        <v>1864</v>
      </c>
      <c r="G1352" s="80">
        <v>628</v>
      </c>
      <c r="H1352" s="80">
        <v>2492</v>
      </c>
      <c r="I1352" s="82">
        <v>0.25200600000000001</v>
      </c>
      <c r="J1352" s="80">
        <v>0.25170300000000001</v>
      </c>
      <c r="L1352" s="84">
        <v>0.92249999999999999</v>
      </c>
      <c r="M1352" s="83">
        <v>1340.81</v>
      </c>
      <c r="N1352" s="85">
        <v>10.19</v>
      </c>
      <c r="O1352" s="83">
        <v>1330.62</v>
      </c>
      <c r="P1352" s="85">
        <v>20.379899999999999</v>
      </c>
      <c r="Q1352" s="83">
        <v>1351</v>
      </c>
      <c r="R1352" s="86">
        <v>1.5085100000000001E-2</v>
      </c>
      <c r="S1352" s="86">
        <v>0.100034</v>
      </c>
    </row>
    <row r="1353" spans="2:19" x14ac:dyDescent="0.2">
      <c r="B1353" s="33"/>
      <c r="C1353" s="81">
        <v>6.293E-2</v>
      </c>
      <c r="D1353" s="80">
        <v>2179</v>
      </c>
      <c r="E1353" s="80">
        <v>314</v>
      </c>
      <c r="F1353" s="80">
        <v>1865</v>
      </c>
      <c r="G1353" s="80">
        <v>628</v>
      </c>
      <c r="H1353" s="80">
        <v>2493</v>
      </c>
      <c r="I1353" s="82">
        <v>0.25190499999999999</v>
      </c>
      <c r="J1353" s="80">
        <v>0.25170300000000001</v>
      </c>
      <c r="L1353" s="84">
        <v>0.9224</v>
      </c>
      <c r="M1353" s="83">
        <v>1341.76</v>
      </c>
      <c r="N1353" s="85">
        <v>10.2402</v>
      </c>
      <c r="O1353" s="83">
        <v>1331.52</v>
      </c>
      <c r="P1353" s="85">
        <v>20.480399999999999</v>
      </c>
      <c r="Q1353" s="83">
        <v>1352</v>
      </c>
      <c r="R1353" s="86">
        <v>1.5148200000000001E-2</v>
      </c>
      <c r="S1353" s="86">
        <v>0.10047</v>
      </c>
    </row>
    <row r="1354" spans="2:19" x14ac:dyDescent="0.2">
      <c r="B1354" s="33"/>
      <c r="C1354" s="81">
        <v>6.2899999999999998E-2</v>
      </c>
      <c r="D1354" s="80">
        <v>2180</v>
      </c>
      <c r="E1354" s="80">
        <v>314</v>
      </c>
      <c r="F1354" s="80">
        <v>1866</v>
      </c>
      <c r="G1354" s="80">
        <v>628</v>
      </c>
      <c r="H1354" s="80">
        <v>2494</v>
      </c>
      <c r="I1354" s="82">
        <v>0.25180399999999997</v>
      </c>
      <c r="J1354" s="80">
        <v>0.25170300000000001</v>
      </c>
      <c r="L1354" s="84">
        <v>0.92159999999999997</v>
      </c>
      <c r="M1354" s="83">
        <v>1342.71</v>
      </c>
      <c r="N1354" s="85">
        <v>10.2906</v>
      </c>
      <c r="O1354" s="83">
        <v>1332.42</v>
      </c>
      <c r="P1354" s="85">
        <v>20.581299999999999</v>
      </c>
      <c r="Q1354" s="83">
        <v>1353</v>
      </c>
      <c r="R1354" s="86">
        <v>1.52116E-2</v>
      </c>
      <c r="S1354" s="86">
        <v>0.10112599999999999</v>
      </c>
    </row>
    <row r="1355" spans="2:19" x14ac:dyDescent="0.2">
      <c r="B1355" s="33"/>
      <c r="C1355" s="81">
        <v>6.2759999999999996E-2</v>
      </c>
      <c r="D1355" s="80">
        <v>2181</v>
      </c>
      <c r="E1355" s="80">
        <v>314</v>
      </c>
      <c r="F1355" s="80">
        <v>1867</v>
      </c>
      <c r="G1355" s="80">
        <v>628</v>
      </c>
      <c r="H1355" s="80">
        <v>2495</v>
      </c>
      <c r="I1355" s="82">
        <v>0.25170300000000001</v>
      </c>
      <c r="J1355" s="80">
        <v>0.25170300000000001</v>
      </c>
      <c r="L1355" s="84">
        <v>0.92159999999999997</v>
      </c>
      <c r="M1355" s="83">
        <v>1343.66</v>
      </c>
      <c r="N1355" s="85">
        <v>10.3413</v>
      </c>
      <c r="O1355" s="83">
        <v>1333.32</v>
      </c>
      <c r="P1355" s="85">
        <v>20.682600000000001</v>
      </c>
      <c r="Q1355" s="83">
        <v>1354</v>
      </c>
      <c r="R1355" s="86">
        <v>1.5275199999999999E-2</v>
      </c>
      <c r="S1355" s="86">
        <v>0.10112599999999999</v>
      </c>
    </row>
    <row r="1356" spans="2:19" x14ac:dyDescent="0.2">
      <c r="B1356" s="33"/>
      <c r="C1356" s="81">
        <v>6.2379999999999998E-2</v>
      </c>
      <c r="D1356" s="80">
        <v>2183</v>
      </c>
      <c r="E1356" s="80">
        <v>316</v>
      </c>
      <c r="F1356" s="80">
        <v>1867</v>
      </c>
      <c r="G1356" s="80">
        <v>632</v>
      </c>
      <c r="H1356" s="80">
        <v>2499</v>
      </c>
      <c r="I1356" s="82">
        <v>0.25290099999999999</v>
      </c>
      <c r="J1356" s="80">
        <v>0.25280000000000002</v>
      </c>
      <c r="L1356" s="84">
        <v>0.92090000000000005</v>
      </c>
      <c r="M1356" s="83">
        <v>1344.61</v>
      </c>
      <c r="N1356" s="85">
        <v>10.392200000000001</v>
      </c>
      <c r="O1356" s="83">
        <v>1334.22</v>
      </c>
      <c r="P1356" s="85">
        <v>20.784400000000002</v>
      </c>
      <c r="Q1356" s="83">
        <v>1355</v>
      </c>
      <c r="R1356" s="86">
        <v>1.53391E-2</v>
      </c>
      <c r="S1356" s="86">
        <v>0.101787</v>
      </c>
    </row>
    <row r="1357" spans="2:19" x14ac:dyDescent="0.2">
      <c r="B1357" s="33"/>
      <c r="C1357" s="81">
        <v>6.2050000000000001E-2</v>
      </c>
      <c r="D1357" s="80">
        <v>2184</v>
      </c>
      <c r="E1357" s="80">
        <v>316</v>
      </c>
      <c r="F1357" s="80">
        <v>1868</v>
      </c>
      <c r="G1357" s="80">
        <v>632</v>
      </c>
      <c r="H1357" s="80">
        <v>2500</v>
      </c>
      <c r="I1357" s="82">
        <v>0.25280000000000002</v>
      </c>
      <c r="J1357" s="80">
        <v>0.25280000000000002</v>
      </c>
      <c r="L1357" s="84">
        <v>0.92069999999999996</v>
      </c>
      <c r="M1357" s="83">
        <v>1345.56</v>
      </c>
      <c r="N1357" s="85">
        <v>10.443300000000001</v>
      </c>
      <c r="O1357" s="83">
        <v>1335.11</v>
      </c>
      <c r="P1357" s="85">
        <v>20.886600000000001</v>
      </c>
      <c r="Q1357" s="83">
        <v>1356</v>
      </c>
      <c r="R1357" s="86">
        <v>1.5403099999999999E-2</v>
      </c>
      <c r="S1357" s="86">
        <v>0.102229</v>
      </c>
    </row>
    <row r="1358" spans="2:19" x14ac:dyDescent="0.2">
      <c r="B1358" s="33"/>
      <c r="C1358" s="81">
        <v>6.1199999999999997E-2</v>
      </c>
      <c r="D1358" s="80">
        <v>2184</v>
      </c>
      <c r="E1358" s="80">
        <v>317</v>
      </c>
      <c r="F1358" s="80">
        <v>1867</v>
      </c>
      <c r="G1358" s="80">
        <v>634</v>
      </c>
      <c r="H1358" s="80">
        <v>2501</v>
      </c>
      <c r="I1358" s="82">
        <v>0.25349899999999997</v>
      </c>
      <c r="J1358" s="80">
        <v>0.25349899999999997</v>
      </c>
      <c r="L1358" s="84">
        <v>0.92049999999999998</v>
      </c>
      <c r="M1358" s="83">
        <v>1346.51</v>
      </c>
      <c r="N1358" s="85">
        <v>10.4947</v>
      </c>
      <c r="O1358" s="83">
        <v>1336.01</v>
      </c>
      <c r="P1358" s="85">
        <v>20.9893</v>
      </c>
      <c r="Q1358" s="83">
        <v>1357</v>
      </c>
      <c r="R1358" s="86">
        <v>1.5467399999999999E-2</v>
      </c>
      <c r="S1358" s="86">
        <v>0.102673</v>
      </c>
    </row>
    <row r="1359" spans="2:19" x14ac:dyDescent="0.2">
      <c r="B1359" s="33"/>
      <c r="C1359" s="81">
        <v>6.1179999999999998E-2</v>
      </c>
      <c r="D1359" s="80">
        <v>2185</v>
      </c>
      <c r="E1359" s="80">
        <v>319</v>
      </c>
      <c r="F1359" s="80">
        <v>1866</v>
      </c>
      <c r="G1359" s="80">
        <v>638</v>
      </c>
      <c r="H1359" s="80">
        <v>2504</v>
      </c>
      <c r="I1359" s="82">
        <v>0.25479200000000002</v>
      </c>
      <c r="J1359" s="80">
        <v>0.25479200000000002</v>
      </c>
      <c r="L1359" s="84">
        <v>0.92020000000000002</v>
      </c>
      <c r="M1359" s="83">
        <v>1347.45</v>
      </c>
      <c r="N1359" s="85">
        <v>10.546200000000001</v>
      </c>
      <c r="O1359" s="83">
        <v>1336.91</v>
      </c>
      <c r="P1359" s="85">
        <v>21.092400000000001</v>
      </c>
      <c r="Q1359" s="83">
        <v>1358</v>
      </c>
      <c r="R1359" s="86">
        <v>1.5532000000000001E-2</v>
      </c>
      <c r="S1359" s="86">
        <v>0.103119</v>
      </c>
    </row>
    <row r="1360" spans="2:19" x14ac:dyDescent="0.2">
      <c r="B1360" s="33"/>
      <c r="C1360" s="81">
        <v>6.0359999999999997E-2</v>
      </c>
      <c r="D1360" s="80">
        <v>2185</v>
      </c>
      <c r="E1360" s="80">
        <v>320</v>
      </c>
      <c r="F1360" s="80">
        <v>1865</v>
      </c>
      <c r="G1360" s="80">
        <v>640</v>
      </c>
      <c r="H1360" s="80">
        <v>2505</v>
      </c>
      <c r="I1360" s="82">
        <v>0.25548900000000002</v>
      </c>
      <c r="J1360" s="80">
        <v>0.25497999999999998</v>
      </c>
      <c r="L1360" s="84">
        <v>0.92010000000000003</v>
      </c>
      <c r="M1360" s="83">
        <v>1348.4</v>
      </c>
      <c r="N1360" s="85">
        <v>10.598000000000001</v>
      </c>
      <c r="O1360" s="83">
        <v>1337.8</v>
      </c>
      <c r="P1360" s="85">
        <v>21.196000000000002</v>
      </c>
      <c r="Q1360" s="83">
        <v>1359</v>
      </c>
      <c r="R1360" s="86">
        <v>1.5596799999999999E-2</v>
      </c>
      <c r="S1360" s="86">
        <v>0.10356600000000001</v>
      </c>
    </row>
    <row r="1361" spans="2:19" x14ac:dyDescent="0.2">
      <c r="B1361" s="33"/>
      <c r="C1361" s="81">
        <v>6.0350000000000001E-2</v>
      </c>
      <c r="D1361" s="80">
        <v>2186</v>
      </c>
      <c r="E1361" s="80">
        <v>320</v>
      </c>
      <c r="F1361" s="80">
        <v>1866</v>
      </c>
      <c r="G1361" s="80">
        <v>640</v>
      </c>
      <c r="H1361" s="80">
        <v>2506</v>
      </c>
      <c r="I1361" s="82">
        <v>0.25538699999999998</v>
      </c>
      <c r="J1361" s="80">
        <v>0.25497999999999998</v>
      </c>
      <c r="L1361" s="84">
        <v>0.91869999999999996</v>
      </c>
      <c r="M1361" s="83">
        <v>1349.35</v>
      </c>
      <c r="N1361" s="85">
        <v>10.65</v>
      </c>
      <c r="O1361" s="83">
        <v>1338.7</v>
      </c>
      <c r="P1361" s="85">
        <v>21.3</v>
      </c>
      <c r="Q1361" s="83">
        <v>1360</v>
      </c>
      <c r="R1361" s="86">
        <v>1.56618E-2</v>
      </c>
      <c r="S1361" s="86">
        <v>0.104015</v>
      </c>
    </row>
    <row r="1362" spans="2:19" x14ac:dyDescent="0.2">
      <c r="B1362" s="33"/>
      <c r="C1362" s="81">
        <v>6.0319999999999999E-2</v>
      </c>
      <c r="D1362" s="80">
        <v>2187</v>
      </c>
      <c r="E1362" s="80">
        <v>320</v>
      </c>
      <c r="F1362" s="80">
        <v>1867</v>
      </c>
      <c r="G1362" s="80">
        <v>640</v>
      </c>
      <c r="H1362" s="80">
        <v>2507</v>
      </c>
      <c r="I1362" s="82">
        <v>0.25528499999999998</v>
      </c>
      <c r="J1362" s="80">
        <v>0.25497999999999998</v>
      </c>
      <c r="L1362" s="84">
        <v>0.91810000000000003</v>
      </c>
      <c r="M1362" s="83">
        <v>1350.3</v>
      </c>
      <c r="N1362" s="85">
        <v>10.702199999999999</v>
      </c>
      <c r="O1362" s="83">
        <v>1339.6</v>
      </c>
      <c r="P1362" s="85">
        <v>21.404499999999999</v>
      </c>
      <c r="Q1362" s="83">
        <v>1361</v>
      </c>
      <c r="R1362" s="86">
        <v>1.5727000000000001E-2</v>
      </c>
      <c r="S1362" s="86">
        <v>0.104466</v>
      </c>
    </row>
    <row r="1363" spans="2:19" x14ac:dyDescent="0.2">
      <c r="B1363" s="33"/>
      <c r="C1363" s="81">
        <v>6.0269999999999997E-2</v>
      </c>
      <c r="D1363" s="80">
        <v>2188</v>
      </c>
      <c r="E1363" s="80">
        <v>320</v>
      </c>
      <c r="F1363" s="80">
        <v>1868</v>
      </c>
      <c r="G1363" s="80">
        <v>640</v>
      </c>
      <c r="H1363" s="80">
        <v>2508</v>
      </c>
      <c r="I1363" s="82">
        <v>0.25518299999999999</v>
      </c>
      <c r="J1363" s="80">
        <v>0.25497999999999998</v>
      </c>
      <c r="L1363" s="84">
        <v>0.91790000000000005</v>
      </c>
      <c r="M1363" s="83">
        <v>1351.25</v>
      </c>
      <c r="N1363" s="85">
        <v>10.7547</v>
      </c>
      <c r="O1363" s="83">
        <v>1340.49</v>
      </c>
      <c r="P1363" s="85">
        <v>21.509399999999999</v>
      </c>
      <c r="Q1363" s="83">
        <v>1362</v>
      </c>
      <c r="R1363" s="86">
        <v>1.5792500000000001E-2</v>
      </c>
      <c r="S1363" s="86">
        <v>0.104918</v>
      </c>
    </row>
    <row r="1364" spans="2:19" x14ac:dyDescent="0.2">
      <c r="B1364" s="33"/>
      <c r="C1364" s="81">
        <v>5.926E-2</v>
      </c>
      <c r="D1364" s="80">
        <v>2189</v>
      </c>
      <c r="E1364" s="80">
        <v>320</v>
      </c>
      <c r="F1364" s="80">
        <v>1869</v>
      </c>
      <c r="G1364" s="80">
        <v>640</v>
      </c>
      <c r="H1364" s="80">
        <v>2509</v>
      </c>
      <c r="I1364" s="82">
        <v>0.25508199999999998</v>
      </c>
      <c r="J1364" s="80">
        <v>0.25497999999999998</v>
      </c>
      <c r="L1364" s="84">
        <v>0.91759999999999997</v>
      </c>
      <c r="M1364" s="83">
        <v>1352.19</v>
      </c>
      <c r="N1364" s="85">
        <v>10.807399999999999</v>
      </c>
      <c r="O1364" s="83">
        <v>1341.39</v>
      </c>
      <c r="P1364" s="85">
        <v>21.614799999999999</v>
      </c>
      <c r="Q1364" s="83">
        <v>1363</v>
      </c>
      <c r="R1364" s="86">
        <v>1.5858199999999999E-2</v>
      </c>
      <c r="S1364" s="86">
        <v>0.10537299999999999</v>
      </c>
    </row>
    <row r="1365" spans="2:19" x14ac:dyDescent="0.2">
      <c r="B1365" s="33"/>
      <c r="C1365" s="81">
        <v>5.8860000000000003E-2</v>
      </c>
      <c r="D1365" s="80">
        <v>2190</v>
      </c>
      <c r="E1365" s="80">
        <v>320</v>
      </c>
      <c r="F1365" s="80">
        <v>1870</v>
      </c>
      <c r="G1365" s="80">
        <v>640</v>
      </c>
      <c r="H1365" s="80">
        <v>2510</v>
      </c>
      <c r="I1365" s="82">
        <v>0.25497999999999998</v>
      </c>
      <c r="J1365" s="80">
        <v>0.25497999999999998</v>
      </c>
      <c r="L1365" s="84">
        <v>0.91739999999999999</v>
      </c>
      <c r="M1365" s="83">
        <v>1353.14</v>
      </c>
      <c r="N1365" s="85">
        <v>10.860300000000001</v>
      </c>
      <c r="O1365" s="83">
        <v>1342.28</v>
      </c>
      <c r="P1365" s="85">
        <v>21.720600000000001</v>
      </c>
      <c r="Q1365" s="83">
        <v>1364</v>
      </c>
      <c r="R1365" s="86">
        <v>1.5924199999999999E-2</v>
      </c>
      <c r="S1365" s="86">
        <v>0.106057</v>
      </c>
    </row>
    <row r="1366" spans="2:19" x14ac:dyDescent="0.2">
      <c r="B1366" s="33"/>
      <c r="C1366" s="81">
        <v>5.883E-2</v>
      </c>
      <c r="D1366" s="80">
        <v>2191</v>
      </c>
      <c r="E1366" s="80">
        <v>322</v>
      </c>
      <c r="F1366" s="80">
        <v>1869</v>
      </c>
      <c r="G1366" s="80">
        <v>644</v>
      </c>
      <c r="H1366" s="80">
        <v>2513</v>
      </c>
      <c r="I1366" s="82">
        <v>0.25626700000000002</v>
      </c>
      <c r="J1366" s="80">
        <v>0.25626700000000002</v>
      </c>
      <c r="L1366" s="84">
        <v>0.91739999999999999</v>
      </c>
      <c r="M1366" s="83">
        <v>1354.09</v>
      </c>
      <c r="N1366" s="85">
        <v>10.913399999999999</v>
      </c>
      <c r="O1366" s="83">
        <v>1343.17</v>
      </c>
      <c r="P1366" s="85">
        <v>21.826899999999998</v>
      </c>
      <c r="Q1366" s="83">
        <v>1365</v>
      </c>
      <c r="R1366" s="86">
        <v>1.5990399999999998E-2</v>
      </c>
      <c r="S1366" s="86">
        <v>0.106057</v>
      </c>
    </row>
    <row r="1367" spans="2:19" x14ac:dyDescent="0.2">
      <c r="B1367" s="33"/>
      <c r="C1367" s="81">
        <v>5.8000000000000003E-2</v>
      </c>
      <c r="D1367" s="80">
        <v>2191</v>
      </c>
      <c r="E1367" s="80">
        <v>323</v>
      </c>
      <c r="F1367" s="80">
        <v>1868</v>
      </c>
      <c r="G1367" s="80">
        <v>646</v>
      </c>
      <c r="H1367" s="80">
        <v>2514</v>
      </c>
      <c r="I1367" s="82">
        <v>0.25696099999999999</v>
      </c>
      <c r="J1367" s="80">
        <v>0.25696099999999999</v>
      </c>
      <c r="L1367" s="84">
        <v>0.91710000000000003</v>
      </c>
      <c r="M1367" s="83">
        <v>1355.03</v>
      </c>
      <c r="N1367" s="85">
        <v>10.966799999999999</v>
      </c>
      <c r="O1367" s="83">
        <v>1344.07</v>
      </c>
      <c r="P1367" s="85">
        <v>21.933599999999998</v>
      </c>
      <c r="Q1367" s="83">
        <v>1366</v>
      </c>
      <c r="R1367" s="86">
        <v>1.60568E-2</v>
      </c>
      <c r="S1367" s="86">
        <v>0.10674599999999999</v>
      </c>
    </row>
    <row r="1368" spans="2:19" x14ac:dyDescent="0.2">
      <c r="B1368" s="33"/>
      <c r="C1368" s="81">
        <v>5.7820000000000003E-2</v>
      </c>
      <c r="D1368" s="80">
        <v>2191</v>
      </c>
      <c r="E1368" s="80">
        <v>324</v>
      </c>
      <c r="F1368" s="80">
        <v>1867</v>
      </c>
      <c r="G1368" s="80">
        <v>648</v>
      </c>
      <c r="H1368" s="80">
        <v>2515</v>
      </c>
      <c r="I1368" s="82">
        <v>0.25765399999999999</v>
      </c>
      <c r="J1368" s="80">
        <v>0.25765399999999999</v>
      </c>
      <c r="L1368" s="84">
        <v>0.91620000000000001</v>
      </c>
      <c r="M1368" s="83">
        <v>1355.98</v>
      </c>
      <c r="N1368" s="85">
        <v>11.0204</v>
      </c>
      <c r="O1368" s="83">
        <v>1344.96</v>
      </c>
      <c r="P1368" s="85">
        <v>22.040800000000001</v>
      </c>
      <c r="Q1368" s="83">
        <v>1367</v>
      </c>
      <c r="R1368" s="86">
        <v>1.6123499999999999E-2</v>
      </c>
      <c r="S1368" s="86">
        <v>0.107207</v>
      </c>
    </row>
    <row r="1369" spans="2:19" x14ac:dyDescent="0.2">
      <c r="B1369" s="33"/>
      <c r="C1369" s="81">
        <v>5.7799999999999997E-2</v>
      </c>
      <c r="D1369" s="80">
        <v>2191</v>
      </c>
      <c r="E1369" s="80">
        <v>327</v>
      </c>
      <c r="F1369" s="80">
        <v>1864</v>
      </c>
      <c r="G1369" s="80">
        <v>654</v>
      </c>
      <c r="H1369" s="80">
        <v>2518</v>
      </c>
      <c r="I1369" s="82">
        <v>0.25973000000000002</v>
      </c>
      <c r="J1369" s="80">
        <v>0.25973000000000002</v>
      </c>
      <c r="L1369" s="84">
        <v>0.91559999999999997</v>
      </c>
      <c r="M1369" s="83">
        <v>1356.93</v>
      </c>
      <c r="N1369" s="85">
        <v>11.074299999999999</v>
      </c>
      <c r="O1369" s="83">
        <v>1345.85</v>
      </c>
      <c r="P1369" s="85">
        <v>22.148499999999999</v>
      </c>
      <c r="Q1369" s="83">
        <v>1368</v>
      </c>
      <c r="R1369" s="86">
        <v>1.6190400000000001E-2</v>
      </c>
      <c r="S1369" s="86">
        <v>0.10767</v>
      </c>
    </row>
    <row r="1370" spans="2:19" x14ac:dyDescent="0.2">
      <c r="B1370" s="33"/>
      <c r="C1370" s="81">
        <v>5.7369999999999997E-2</v>
      </c>
      <c r="D1370" s="80">
        <v>2191</v>
      </c>
      <c r="E1370" s="80">
        <v>331</v>
      </c>
      <c r="F1370" s="80">
        <v>1860</v>
      </c>
      <c r="G1370" s="80">
        <v>662</v>
      </c>
      <c r="H1370" s="80">
        <v>2522</v>
      </c>
      <c r="I1370" s="82">
        <v>0.26249</v>
      </c>
      <c r="J1370" s="80">
        <v>0.26238600000000001</v>
      </c>
      <c r="L1370" s="84">
        <v>0.9153</v>
      </c>
      <c r="M1370" s="83">
        <v>1357.87</v>
      </c>
      <c r="N1370" s="85">
        <v>11.128299999999999</v>
      </c>
      <c r="O1370" s="83">
        <v>1346.74</v>
      </c>
      <c r="P1370" s="85">
        <v>22.256599999999999</v>
      </c>
      <c r="Q1370" s="83">
        <v>1369</v>
      </c>
      <c r="R1370" s="86">
        <v>1.6257600000000001E-2</v>
      </c>
      <c r="S1370" s="86">
        <v>0.108135</v>
      </c>
    </row>
    <row r="1371" spans="2:19" x14ac:dyDescent="0.2">
      <c r="B1371" s="33"/>
      <c r="C1371" s="81">
        <v>5.6759999999999998E-2</v>
      </c>
      <c r="D1371" s="80">
        <v>2192</v>
      </c>
      <c r="E1371" s="80">
        <v>331</v>
      </c>
      <c r="F1371" s="80">
        <v>1861</v>
      </c>
      <c r="G1371" s="80">
        <v>662</v>
      </c>
      <c r="H1371" s="80">
        <v>2523</v>
      </c>
      <c r="I1371" s="82">
        <v>0.26238600000000001</v>
      </c>
      <c r="J1371" s="80">
        <v>0.26238600000000001</v>
      </c>
      <c r="L1371" s="84">
        <v>0.91510000000000002</v>
      </c>
      <c r="M1371" s="83">
        <v>1358.82</v>
      </c>
      <c r="N1371" s="85">
        <v>11.182600000000001</v>
      </c>
      <c r="O1371" s="83">
        <v>1347.63</v>
      </c>
      <c r="P1371" s="85">
        <v>22.365200000000002</v>
      </c>
      <c r="Q1371" s="83">
        <v>1370</v>
      </c>
      <c r="R1371" s="86">
        <v>1.6324999999999999E-2</v>
      </c>
      <c r="S1371" s="86">
        <v>0.108601</v>
      </c>
    </row>
    <row r="1372" spans="2:19" x14ac:dyDescent="0.2">
      <c r="B1372" s="33"/>
      <c r="C1372" s="81">
        <v>5.6550000000000003E-2</v>
      </c>
      <c r="D1372" s="80">
        <v>2192</v>
      </c>
      <c r="E1372" s="80">
        <v>332</v>
      </c>
      <c r="F1372" s="80">
        <v>1860</v>
      </c>
      <c r="G1372" s="80">
        <v>664</v>
      </c>
      <c r="H1372" s="80">
        <v>2524</v>
      </c>
      <c r="I1372" s="82">
        <v>0.26307399999999997</v>
      </c>
      <c r="J1372" s="80">
        <v>0.26296999999999998</v>
      </c>
      <c r="L1372" s="84">
        <v>0.91490000000000005</v>
      </c>
      <c r="M1372" s="83">
        <v>1359.76</v>
      </c>
      <c r="N1372" s="85">
        <v>11.2372</v>
      </c>
      <c r="O1372" s="83">
        <v>1348.53</v>
      </c>
      <c r="P1372" s="85">
        <v>22.474299999999999</v>
      </c>
      <c r="Q1372" s="83">
        <v>1371</v>
      </c>
      <c r="R1372" s="86">
        <v>1.63926E-2</v>
      </c>
      <c r="S1372" s="86">
        <v>0.10907</v>
      </c>
    </row>
    <row r="1373" spans="2:19" x14ac:dyDescent="0.2">
      <c r="B1373" s="33"/>
      <c r="C1373" s="81">
        <v>5.6410000000000002E-2</v>
      </c>
      <c r="D1373" s="80">
        <v>2193</v>
      </c>
      <c r="E1373" s="80">
        <v>332</v>
      </c>
      <c r="F1373" s="80">
        <v>1861</v>
      </c>
      <c r="G1373" s="80">
        <v>664</v>
      </c>
      <c r="H1373" s="80">
        <v>2525</v>
      </c>
      <c r="I1373" s="82">
        <v>0.26296999999999998</v>
      </c>
      <c r="J1373" s="80">
        <v>0.26296999999999998</v>
      </c>
      <c r="L1373" s="84">
        <v>0.91479999999999995</v>
      </c>
      <c r="M1373" s="83">
        <v>1360.71</v>
      </c>
      <c r="N1373" s="85">
        <v>11.2919</v>
      </c>
      <c r="O1373" s="83">
        <v>1349.42</v>
      </c>
      <c r="P1373" s="85">
        <v>22.5839</v>
      </c>
      <c r="Q1373" s="83">
        <v>1372</v>
      </c>
      <c r="R1373" s="86">
        <v>1.6460499999999999E-2</v>
      </c>
      <c r="S1373" s="86">
        <v>0.10954</v>
      </c>
    </row>
    <row r="1374" spans="2:19" x14ac:dyDescent="0.2">
      <c r="B1374" s="33"/>
      <c r="C1374" s="81">
        <v>5.6349999999999997E-2</v>
      </c>
      <c r="D1374" s="80">
        <v>2193</v>
      </c>
      <c r="E1374" s="80">
        <v>333</v>
      </c>
      <c r="F1374" s="80">
        <v>1860</v>
      </c>
      <c r="G1374" s="80">
        <v>666</v>
      </c>
      <c r="H1374" s="80">
        <v>2526</v>
      </c>
      <c r="I1374" s="82">
        <v>0.263658</v>
      </c>
      <c r="J1374" s="80">
        <v>0.26355400000000001</v>
      </c>
      <c r="L1374" s="84">
        <v>0.91439999999999999</v>
      </c>
      <c r="M1374" s="83">
        <v>1361.65</v>
      </c>
      <c r="N1374" s="85">
        <v>11.3469</v>
      </c>
      <c r="O1374" s="83">
        <v>1350.31</v>
      </c>
      <c r="P1374" s="85">
        <v>22.693899999999999</v>
      </c>
      <c r="Q1374" s="83">
        <v>1373</v>
      </c>
      <c r="R1374" s="86">
        <v>1.65287E-2</v>
      </c>
      <c r="S1374" s="86">
        <v>0.110011</v>
      </c>
    </row>
    <row r="1375" spans="2:19" x14ac:dyDescent="0.2">
      <c r="B1375" s="33"/>
      <c r="C1375" s="81">
        <v>5.6320000000000002E-2</v>
      </c>
      <c r="D1375" s="80">
        <v>2194</v>
      </c>
      <c r="E1375" s="80">
        <v>333</v>
      </c>
      <c r="F1375" s="80">
        <v>1861</v>
      </c>
      <c r="G1375" s="80">
        <v>666</v>
      </c>
      <c r="H1375" s="80">
        <v>2527</v>
      </c>
      <c r="I1375" s="82">
        <v>0.26355400000000001</v>
      </c>
      <c r="J1375" s="80">
        <v>0.26355400000000001</v>
      </c>
      <c r="L1375" s="84">
        <v>0.91410000000000002</v>
      </c>
      <c r="M1375" s="83">
        <v>1362.6</v>
      </c>
      <c r="N1375" s="85">
        <v>11.402200000000001</v>
      </c>
      <c r="O1375" s="83">
        <v>1351.2</v>
      </c>
      <c r="P1375" s="85">
        <v>22.804400000000001</v>
      </c>
      <c r="Q1375" s="83">
        <v>1374</v>
      </c>
      <c r="R1375" s="86">
        <v>1.65971E-2</v>
      </c>
      <c r="S1375" s="86">
        <v>0.110485</v>
      </c>
    </row>
    <row r="1376" spans="2:19" x14ac:dyDescent="0.2">
      <c r="B1376" s="33"/>
      <c r="C1376" s="81">
        <v>5.5939999999999997E-2</v>
      </c>
      <c r="D1376" s="80">
        <v>2195</v>
      </c>
      <c r="E1376" s="80">
        <v>335</v>
      </c>
      <c r="F1376" s="80">
        <v>1860</v>
      </c>
      <c r="G1376" s="80">
        <v>670</v>
      </c>
      <c r="H1376" s="80">
        <v>2530</v>
      </c>
      <c r="I1376" s="82">
        <v>0.264822</v>
      </c>
      <c r="J1376" s="80">
        <v>0.264822</v>
      </c>
      <c r="L1376" s="84">
        <v>0.91400000000000003</v>
      </c>
      <c r="M1376" s="83">
        <v>1363.54</v>
      </c>
      <c r="N1376" s="85">
        <v>11.457700000000001</v>
      </c>
      <c r="O1376" s="83">
        <v>1352.08</v>
      </c>
      <c r="P1376" s="85">
        <v>22.915299999999998</v>
      </c>
      <c r="Q1376" s="83">
        <v>1375</v>
      </c>
      <c r="R1376" s="86">
        <v>1.6665699999999999E-2</v>
      </c>
      <c r="S1376" s="86">
        <v>0.11096</v>
      </c>
    </row>
    <row r="1377" spans="2:19" x14ac:dyDescent="0.2">
      <c r="B1377" s="33"/>
      <c r="C1377" s="81">
        <v>5.5829999999999998E-2</v>
      </c>
      <c r="D1377" s="80">
        <v>2195</v>
      </c>
      <c r="E1377" s="80">
        <v>336</v>
      </c>
      <c r="F1377" s="80">
        <v>1859</v>
      </c>
      <c r="G1377" s="80">
        <v>672</v>
      </c>
      <c r="H1377" s="80">
        <v>2531</v>
      </c>
      <c r="I1377" s="82">
        <v>0.26550800000000002</v>
      </c>
      <c r="J1377" s="80">
        <v>0.26529799999999998</v>
      </c>
      <c r="L1377" s="84">
        <v>0.91390000000000005</v>
      </c>
      <c r="M1377" s="83">
        <v>1364.49</v>
      </c>
      <c r="N1377" s="85">
        <v>11.513400000000001</v>
      </c>
      <c r="O1377" s="83">
        <v>1352.97</v>
      </c>
      <c r="P1377" s="85">
        <v>23.026800000000001</v>
      </c>
      <c r="Q1377" s="83">
        <v>1376</v>
      </c>
      <c r="R1377" s="86">
        <v>1.6734599999999999E-2</v>
      </c>
      <c r="S1377" s="86">
        <v>0.11143699999999999</v>
      </c>
    </row>
    <row r="1378" spans="2:19" x14ac:dyDescent="0.2">
      <c r="B1378" s="33"/>
      <c r="C1378" s="81">
        <v>5.5710000000000003E-2</v>
      </c>
      <c r="D1378" s="80">
        <v>2196</v>
      </c>
      <c r="E1378" s="80">
        <v>336</v>
      </c>
      <c r="F1378" s="80">
        <v>1860</v>
      </c>
      <c r="G1378" s="80">
        <v>672</v>
      </c>
      <c r="H1378" s="80">
        <v>2532</v>
      </c>
      <c r="I1378" s="82">
        <v>0.265403</v>
      </c>
      <c r="J1378" s="80">
        <v>0.26529799999999998</v>
      </c>
      <c r="L1378" s="84">
        <v>0.91249999999999998</v>
      </c>
      <c r="M1378" s="83">
        <v>1365.43</v>
      </c>
      <c r="N1378" s="85">
        <v>11.5693</v>
      </c>
      <c r="O1378" s="83">
        <v>1353.86</v>
      </c>
      <c r="P1378" s="85">
        <v>23.1387</v>
      </c>
      <c r="Q1378" s="83">
        <v>1377</v>
      </c>
      <c r="R1378" s="86">
        <v>1.6803700000000001E-2</v>
      </c>
      <c r="S1378" s="86">
        <v>0.111916</v>
      </c>
    </row>
    <row r="1379" spans="2:19" x14ac:dyDescent="0.2">
      <c r="B1379" s="33"/>
      <c r="C1379" s="81">
        <v>5.5329999999999997E-2</v>
      </c>
      <c r="D1379" s="80">
        <v>2197</v>
      </c>
      <c r="E1379" s="80">
        <v>336</v>
      </c>
      <c r="F1379" s="80">
        <v>1861</v>
      </c>
      <c r="G1379" s="80">
        <v>672</v>
      </c>
      <c r="H1379" s="80">
        <v>2533</v>
      </c>
      <c r="I1379" s="82">
        <v>0.26529799999999998</v>
      </c>
      <c r="J1379" s="80">
        <v>0.26529799999999998</v>
      </c>
      <c r="L1379" s="84">
        <v>0.91239999999999999</v>
      </c>
      <c r="M1379" s="83">
        <v>1366.37</v>
      </c>
      <c r="N1379" s="85">
        <v>11.625500000000001</v>
      </c>
      <c r="O1379" s="83">
        <v>1354.75</v>
      </c>
      <c r="P1379" s="85">
        <v>23.251100000000001</v>
      </c>
      <c r="Q1379" s="83">
        <v>1378</v>
      </c>
      <c r="R1379" s="86">
        <v>1.6873099999999999E-2</v>
      </c>
      <c r="S1379" s="86">
        <v>0.112397</v>
      </c>
    </row>
    <row r="1380" spans="2:19" x14ac:dyDescent="0.2">
      <c r="B1380" s="33"/>
      <c r="C1380" s="81">
        <v>5.5019999999999999E-2</v>
      </c>
      <c r="D1380" s="80">
        <v>2197</v>
      </c>
      <c r="E1380" s="80">
        <v>337</v>
      </c>
      <c r="F1380" s="80">
        <v>1860</v>
      </c>
      <c r="G1380" s="80">
        <v>674</v>
      </c>
      <c r="H1380" s="80">
        <v>2534</v>
      </c>
      <c r="I1380" s="82">
        <v>0.26598300000000002</v>
      </c>
      <c r="J1380" s="80">
        <v>0.26577299999999998</v>
      </c>
      <c r="L1380" s="84">
        <v>0.91149999999999998</v>
      </c>
      <c r="M1380" s="83">
        <v>1367.32</v>
      </c>
      <c r="N1380" s="85">
        <v>11.682</v>
      </c>
      <c r="O1380" s="83">
        <v>1355.64</v>
      </c>
      <c r="P1380" s="85">
        <v>23.363900000000001</v>
      </c>
      <c r="Q1380" s="83">
        <v>1379</v>
      </c>
      <c r="R1380" s="86">
        <v>1.6942700000000002E-2</v>
      </c>
      <c r="S1380" s="86">
        <v>0.11287999999999999</v>
      </c>
    </row>
    <row r="1381" spans="2:19" x14ac:dyDescent="0.2">
      <c r="B1381" s="33"/>
      <c r="C1381" s="81">
        <v>5.493E-2</v>
      </c>
      <c r="D1381" s="80">
        <v>2198</v>
      </c>
      <c r="E1381" s="80">
        <v>337</v>
      </c>
      <c r="F1381" s="80">
        <v>1861</v>
      </c>
      <c r="G1381" s="80">
        <v>674</v>
      </c>
      <c r="H1381" s="80">
        <v>2535</v>
      </c>
      <c r="I1381" s="82">
        <v>0.265878</v>
      </c>
      <c r="J1381" s="80">
        <v>0.26577299999999998</v>
      </c>
      <c r="L1381" s="84">
        <v>0.91139999999999999</v>
      </c>
      <c r="M1381" s="83">
        <v>1368.26</v>
      </c>
      <c r="N1381" s="85">
        <v>11.7387</v>
      </c>
      <c r="O1381" s="83">
        <v>1356.52</v>
      </c>
      <c r="P1381" s="85">
        <v>23.4773</v>
      </c>
      <c r="Q1381" s="83">
        <v>1380</v>
      </c>
      <c r="R1381" s="86">
        <v>1.70125E-2</v>
      </c>
      <c r="S1381" s="86">
        <v>0.11336400000000001</v>
      </c>
    </row>
    <row r="1382" spans="2:19" x14ac:dyDescent="0.2">
      <c r="B1382" s="33"/>
      <c r="C1382" s="81">
        <v>5.4730000000000001E-2</v>
      </c>
      <c r="D1382" s="80">
        <v>2199</v>
      </c>
      <c r="E1382" s="80">
        <v>337</v>
      </c>
      <c r="F1382" s="80">
        <v>1862</v>
      </c>
      <c r="G1382" s="80">
        <v>674</v>
      </c>
      <c r="H1382" s="80">
        <v>2536</v>
      </c>
      <c r="I1382" s="82">
        <v>0.26577299999999998</v>
      </c>
      <c r="J1382" s="80">
        <v>0.26577299999999998</v>
      </c>
      <c r="L1382" s="84">
        <v>0.91100000000000003</v>
      </c>
      <c r="M1382" s="83">
        <v>1369.2</v>
      </c>
      <c r="N1382" s="85">
        <v>11.7956</v>
      </c>
      <c r="O1382" s="83">
        <v>1357.41</v>
      </c>
      <c r="P1382" s="85">
        <v>23.591200000000001</v>
      </c>
      <c r="Q1382" s="83">
        <v>1381</v>
      </c>
      <c r="R1382" s="86">
        <v>1.7082699999999999E-2</v>
      </c>
      <c r="S1382" s="86">
        <v>0.114094</v>
      </c>
    </row>
    <row r="1383" spans="2:19" x14ac:dyDescent="0.2">
      <c r="B1383" s="33"/>
      <c r="C1383" s="81">
        <v>5.4129999999999998E-2</v>
      </c>
      <c r="D1383" s="80">
        <v>2199</v>
      </c>
      <c r="E1383" s="80">
        <v>338</v>
      </c>
      <c r="F1383" s="80">
        <v>1861</v>
      </c>
      <c r="G1383" s="80">
        <v>676</v>
      </c>
      <c r="H1383" s="80">
        <v>2537</v>
      </c>
      <c r="I1383" s="82">
        <v>0.26645600000000003</v>
      </c>
      <c r="J1383" s="80">
        <v>0.26645600000000003</v>
      </c>
      <c r="L1383" s="84">
        <v>0.91100000000000003</v>
      </c>
      <c r="M1383" s="83">
        <v>1370.15</v>
      </c>
      <c r="N1383" s="85">
        <v>11.8527</v>
      </c>
      <c r="O1383" s="83">
        <v>1358.29</v>
      </c>
      <c r="P1383" s="85">
        <v>23.705500000000001</v>
      </c>
      <c r="Q1383" s="83">
        <v>1382</v>
      </c>
      <c r="R1383" s="86">
        <v>1.7153000000000002E-2</v>
      </c>
      <c r="S1383" s="86">
        <v>0.114094</v>
      </c>
    </row>
    <row r="1384" spans="2:19" x14ac:dyDescent="0.2">
      <c r="B1384" s="33"/>
      <c r="C1384" s="81">
        <v>5.398E-2</v>
      </c>
      <c r="D1384" s="80">
        <v>2199</v>
      </c>
      <c r="E1384" s="80">
        <v>339</v>
      </c>
      <c r="F1384" s="80">
        <v>1860</v>
      </c>
      <c r="G1384" s="80">
        <v>678</v>
      </c>
      <c r="H1384" s="80">
        <v>2538</v>
      </c>
      <c r="I1384" s="82">
        <v>0.26713900000000002</v>
      </c>
      <c r="J1384" s="80">
        <v>0.26703399999999999</v>
      </c>
      <c r="L1384" s="84">
        <v>0.91090000000000004</v>
      </c>
      <c r="M1384" s="83">
        <v>1371.09</v>
      </c>
      <c r="N1384" s="85">
        <v>11.9102</v>
      </c>
      <c r="O1384" s="83">
        <v>1359.18</v>
      </c>
      <c r="P1384" s="85">
        <v>23.8203</v>
      </c>
      <c r="Q1384" s="83">
        <v>1383</v>
      </c>
      <c r="R1384" s="86">
        <v>1.7223700000000002E-2</v>
      </c>
      <c r="S1384" s="86">
        <v>0.114828</v>
      </c>
    </row>
    <row r="1385" spans="2:19" x14ac:dyDescent="0.2">
      <c r="B1385" s="33"/>
      <c r="C1385" s="81">
        <v>5.3929999999999999E-2</v>
      </c>
      <c r="D1385" s="80">
        <v>2200</v>
      </c>
      <c r="E1385" s="80">
        <v>339</v>
      </c>
      <c r="F1385" s="80">
        <v>1861</v>
      </c>
      <c r="G1385" s="80">
        <v>678</v>
      </c>
      <c r="H1385" s="80">
        <v>2539</v>
      </c>
      <c r="I1385" s="82">
        <v>0.26703399999999999</v>
      </c>
      <c r="J1385" s="80">
        <v>0.26703399999999999</v>
      </c>
      <c r="L1385" s="84">
        <v>0.91010000000000002</v>
      </c>
      <c r="M1385" s="83">
        <v>1372.03</v>
      </c>
      <c r="N1385" s="85">
        <v>11.9678</v>
      </c>
      <c r="O1385" s="83">
        <v>1360.06</v>
      </c>
      <c r="P1385" s="85">
        <v>23.935600000000001</v>
      </c>
      <c r="Q1385" s="83">
        <v>1384</v>
      </c>
      <c r="R1385" s="86">
        <v>1.7294500000000001E-2</v>
      </c>
      <c r="S1385" s="86">
        <v>0.115319</v>
      </c>
    </row>
    <row r="1386" spans="2:19" x14ac:dyDescent="0.2">
      <c r="B1386" s="33"/>
      <c r="C1386" s="81">
        <v>5.3629999999999997E-2</v>
      </c>
      <c r="D1386" s="80">
        <v>2200</v>
      </c>
      <c r="E1386" s="80">
        <v>340</v>
      </c>
      <c r="F1386" s="80">
        <v>1860</v>
      </c>
      <c r="G1386" s="80">
        <v>680</v>
      </c>
      <c r="H1386" s="80">
        <v>2540</v>
      </c>
      <c r="I1386" s="82">
        <v>0.26771699999999998</v>
      </c>
      <c r="J1386" s="80">
        <v>0.26771699999999998</v>
      </c>
      <c r="L1386" s="84">
        <v>0.90990000000000004</v>
      </c>
      <c r="M1386" s="83">
        <v>1372.97</v>
      </c>
      <c r="N1386" s="85">
        <v>12.025700000000001</v>
      </c>
      <c r="O1386" s="83">
        <v>1360.95</v>
      </c>
      <c r="P1386" s="85">
        <v>24.051500000000001</v>
      </c>
      <c r="Q1386" s="83">
        <v>1385</v>
      </c>
      <c r="R1386" s="86">
        <v>1.7365700000000001E-2</v>
      </c>
      <c r="S1386" s="86">
        <v>0.115812</v>
      </c>
    </row>
    <row r="1387" spans="2:19" x14ac:dyDescent="0.2">
      <c r="B1387" s="33"/>
      <c r="C1387" s="81">
        <v>5.2949999999999997E-2</v>
      </c>
      <c r="D1387" s="80">
        <v>2200</v>
      </c>
      <c r="E1387" s="80">
        <v>341</v>
      </c>
      <c r="F1387" s="80">
        <v>1859</v>
      </c>
      <c r="G1387" s="80">
        <v>682</v>
      </c>
      <c r="H1387" s="80">
        <v>2541</v>
      </c>
      <c r="I1387" s="82">
        <v>0.26839800000000003</v>
      </c>
      <c r="J1387" s="80">
        <v>0.26818700000000001</v>
      </c>
      <c r="L1387" s="84">
        <v>0.90839999999999999</v>
      </c>
      <c r="M1387" s="83">
        <v>1373.92</v>
      </c>
      <c r="N1387" s="85">
        <v>12.0839</v>
      </c>
      <c r="O1387" s="83">
        <v>1361.83</v>
      </c>
      <c r="P1387" s="85">
        <v>24.1678</v>
      </c>
      <c r="Q1387" s="83">
        <v>1386</v>
      </c>
      <c r="R1387" s="86">
        <v>1.7437100000000001E-2</v>
      </c>
      <c r="S1387" s="86">
        <v>0.11630799999999999</v>
      </c>
    </row>
    <row r="1388" spans="2:19" x14ac:dyDescent="0.2">
      <c r="B1388" s="33"/>
      <c r="C1388" s="81">
        <v>5.287E-2</v>
      </c>
      <c r="D1388" s="80">
        <v>2201</v>
      </c>
      <c r="E1388" s="80">
        <v>341</v>
      </c>
      <c r="F1388" s="80">
        <v>1860</v>
      </c>
      <c r="G1388" s="80">
        <v>682</v>
      </c>
      <c r="H1388" s="80">
        <v>2542</v>
      </c>
      <c r="I1388" s="82">
        <v>0.268293</v>
      </c>
      <c r="J1388" s="80">
        <v>0.26818700000000001</v>
      </c>
      <c r="L1388" s="84">
        <v>0.90800000000000003</v>
      </c>
      <c r="M1388" s="83">
        <v>1374.86</v>
      </c>
      <c r="N1388" s="85">
        <v>12.142300000000001</v>
      </c>
      <c r="O1388" s="83">
        <v>1362.72</v>
      </c>
      <c r="P1388" s="85">
        <v>24.284600000000001</v>
      </c>
      <c r="Q1388" s="83">
        <v>1387</v>
      </c>
      <c r="R1388" s="86">
        <v>1.7508699999999999E-2</v>
      </c>
      <c r="S1388" s="86">
        <v>0.11680500000000001</v>
      </c>
    </row>
    <row r="1389" spans="2:19" x14ac:dyDescent="0.2">
      <c r="B1389" s="33"/>
      <c r="C1389" s="81">
        <v>5.2350000000000001E-2</v>
      </c>
      <c r="D1389" s="80">
        <v>2202</v>
      </c>
      <c r="E1389" s="80">
        <v>341</v>
      </c>
      <c r="F1389" s="80">
        <v>1861</v>
      </c>
      <c r="G1389" s="80">
        <v>682</v>
      </c>
      <c r="H1389" s="80">
        <v>2543</v>
      </c>
      <c r="I1389" s="82">
        <v>0.26818700000000001</v>
      </c>
      <c r="J1389" s="80">
        <v>0.26818700000000001</v>
      </c>
      <c r="L1389" s="84">
        <v>0.90759999999999996</v>
      </c>
      <c r="M1389" s="83">
        <v>1375.8</v>
      </c>
      <c r="N1389" s="85">
        <v>12.200900000000001</v>
      </c>
      <c r="O1389" s="83">
        <v>1363.6</v>
      </c>
      <c r="P1389" s="85">
        <v>24.401900000000001</v>
      </c>
      <c r="Q1389" s="83">
        <v>1388</v>
      </c>
      <c r="R1389" s="86">
        <v>1.7580599999999998E-2</v>
      </c>
      <c r="S1389" s="86">
        <v>0.11755400000000001</v>
      </c>
    </row>
    <row r="1390" spans="2:19" x14ac:dyDescent="0.2">
      <c r="B1390" s="33"/>
      <c r="C1390" s="81">
        <v>5.2260000000000001E-2</v>
      </c>
      <c r="D1390" s="80">
        <v>2202</v>
      </c>
      <c r="E1390" s="80">
        <v>342</v>
      </c>
      <c r="F1390" s="80">
        <v>1860</v>
      </c>
      <c r="G1390" s="80">
        <v>684</v>
      </c>
      <c r="H1390" s="80">
        <v>2544</v>
      </c>
      <c r="I1390" s="82">
        <v>0.268868</v>
      </c>
      <c r="J1390" s="80">
        <v>0.268868</v>
      </c>
      <c r="L1390" s="84">
        <v>0.90759999999999996</v>
      </c>
      <c r="M1390" s="83">
        <v>1376.74</v>
      </c>
      <c r="N1390" s="85">
        <v>12.2598</v>
      </c>
      <c r="O1390" s="83">
        <v>1364.48</v>
      </c>
      <c r="P1390" s="85">
        <v>24.5197</v>
      </c>
      <c r="Q1390" s="83">
        <v>1389</v>
      </c>
      <c r="R1390" s="86">
        <v>1.76528E-2</v>
      </c>
      <c r="S1390" s="86">
        <v>0.11755400000000001</v>
      </c>
    </row>
    <row r="1391" spans="2:19" x14ac:dyDescent="0.2">
      <c r="B1391" s="33"/>
      <c r="C1391" s="81">
        <v>5.2060000000000002E-2</v>
      </c>
      <c r="D1391" s="80">
        <v>2203</v>
      </c>
      <c r="E1391" s="80">
        <v>343</v>
      </c>
      <c r="F1391" s="80">
        <v>1860</v>
      </c>
      <c r="G1391" s="80">
        <v>686</v>
      </c>
      <c r="H1391" s="80">
        <v>2546</v>
      </c>
      <c r="I1391" s="82">
        <v>0.26944200000000001</v>
      </c>
      <c r="J1391" s="80">
        <v>0.26944200000000001</v>
      </c>
      <c r="L1391" s="84">
        <v>0.90749999999999997</v>
      </c>
      <c r="M1391" s="83">
        <v>1377.68</v>
      </c>
      <c r="N1391" s="85">
        <v>12.319000000000001</v>
      </c>
      <c r="O1391" s="83">
        <v>1365.36</v>
      </c>
      <c r="P1391" s="85">
        <v>24.638000000000002</v>
      </c>
      <c r="Q1391" s="83">
        <v>1390</v>
      </c>
      <c r="R1391" s="86">
        <v>1.77252E-2</v>
      </c>
      <c r="S1391" s="86">
        <v>0.118307</v>
      </c>
    </row>
    <row r="1392" spans="2:19" x14ac:dyDescent="0.2">
      <c r="B1392" s="33"/>
      <c r="C1392" s="81">
        <v>5.2049999999999999E-2</v>
      </c>
      <c r="D1392" s="80">
        <v>2203</v>
      </c>
      <c r="E1392" s="80">
        <v>344</v>
      </c>
      <c r="F1392" s="80">
        <v>1859</v>
      </c>
      <c r="G1392" s="80">
        <v>688</v>
      </c>
      <c r="H1392" s="80">
        <v>2547</v>
      </c>
      <c r="I1392" s="82">
        <v>0.27012199999999997</v>
      </c>
      <c r="J1392" s="80">
        <v>0.27012199999999997</v>
      </c>
      <c r="L1392" s="84">
        <v>0.90669999999999995</v>
      </c>
      <c r="M1392" s="83">
        <v>1378.62</v>
      </c>
      <c r="N1392" s="85">
        <v>12.378399999999999</v>
      </c>
      <c r="O1392" s="83">
        <v>1366.24</v>
      </c>
      <c r="P1392" s="85">
        <v>24.756799999999998</v>
      </c>
      <c r="Q1392" s="83">
        <v>1391</v>
      </c>
      <c r="R1392" s="86">
        <v>1.7797799999999999E-2</v>
      </c>
      <c r="S1392" s="86">
        <v>0.118811</v>
      </c>
    </row>
    <row r="1393" spans="2:19" x14ac:dyDescent="0.2">
      <c r="B1393" s="33"/>
      <c r="C1393" s="81">
        <v>5.1769999999999997E-2</v>
      </c>
      <c r="D1393" s="80">
        <v>2203</v>
      </c>
      <c r="E1393" s="80">
        <v>345</v>
      </c>
      <c r="F1393" s="80">
        <v>1858</v>
      </c>
      <c r="G1393" s="80">
        <v>690</v>
      </c>
      <c r="H1393" s="80">
        <v>2548</v>
      </c>
      <c r="I1393" s="82">
        <v>0.27080100000000001</v>
      </c>
      <c r="J1393" s="80">
        <v>0.27080100000000001</v>
      </c>
      <c r="L1393" s="84">
        <v>0.90590000000000004</v>
      </c>
      <c r="M1393" s="83">
        <v>1379.56</v>
      </c>
      <c r="N1393" s="85">
        <v>12.4381</v>
      </c>
      <c r="O1393" s="83">
        <v>1367.12</v>
      </c>
      <c r="P1393" s="85">
        <v>24.876100000000001</v>
      </c>
      <c r="Q1393" s="83">
        <v>1392</v>
      </c>
      <c r="R1393" s="86">
        <v>1.7870799999999999E-2</v>
      </c>
      <c r="S1393" s="86">
        <v>0.11931700000000001</v>
      </c>
    </row>
    <row r="1394" spans="2:19" x14ac:dyDescent="0.2">
      <c r="B1394" s="33"/>
      <c r="C1394" s="81">
        <v>5.1189999999999999E-2</v>
      </c>
      <c r="D1394" s="80">
        <v>2203</v>
      </c>
      <c r="E1394" s="80">
        <v>346</v>
      </c>
      <c r="F1394" s="80">
        <v>1857</v>
      </c>
      <c r="G1394" s="80">
        <v>692</v>
      </c>
      <c r="H1394" s="80">
        <v>2549</v>
      </c>
      <c r="I1394" s="82">
        <v>0.27147900000000003</v>
      </c>
      <c r="J1394" s="80">
        <v>0.27147900000000003</v>
      </c>
      <c r="L1394" s="84">
        <v>0.90580000000000005</v>
      </c>
      <c r="M1394" s="83">
        <v>1380.5</v>
      </c>
      <c r="N1394" s="85">
        <v>12.497999999999999</v>
      </c>
      <c r="O1394" s="83">
        <v>1368</v>
      </c>
      <c r="P1394" s="85">
        <v>24.995899999999999</v>
      </c>
      <c r="Q1394" s="83">
        <v>1393</v>
      </c>
      <c r="R1394" s="86">
        <v>1.7944000000000002E-2</v>
      </c>
      <c r="S1394" s="86">
        <v>0.12008000000000001</v>
      </c>
    </row>
    <row r="1395" spans="2:19" x14ac:dyDescent="0.2">
      <c r="B1395" s="33"/>
      <c r="C1395" s="81">
        <v>5.0990000000000001E-2</v>
      </c>
      <c r="D1395" s="80">
        <v>2204</v>
      </c>
      <c r="E1395" s="80">
        <v>347</v>
      </c>
      <c r="F1395" s="80">
        <v>1857</v>
      </c>
      <c r="G1395" s="80">
        <v>694</v>
      </c>
      <c r="H1395" s="80">
        <v>2551</v>
      </c>
      <c r="I1395" s="82">
        <v>0.27205000000000001</v>
      </c>
      <c r="J1395" s="80">
        <v>0.27205000000000001</v>
      </c>
      <c r="L1395" s="84">
        <v>0.90580000000000005</v>
      </c>
      <c r="M1395" s="83">
        <v>1381.44</v>
      </c>
      <c r="N1395" s="85">
        <v>12.5581</v>
      </c>
      <c r="O1395" s="83">
        <v>1368.88</v>
      </c>
      <c r="P1395" s="85">
        <v>25.116299999999999</v>
      </c>
      <c r="Q1395" s="83">
        <v>1394</v>
      </c>
      <c r="R1395" s="86">
        <v>1.8017399999999999E-2</v>
      </c>
      <c r="S1395" s="86">
        <v>0.12008000000000001</v>
      </c>
    </row>
    <row r="1396" spans="2:19" x14ac:dyDescent="0.2">
      <c r="B1396" s="33"/>
      <c r="C1396" s="81">
        <v>5.024E-2</v>
      </c>
      <c r="D1396" s="80">
        <v>2207</v>
      </c>
      <c r="E1396" s="80">
        <v>349</v>
      </c>
      <c r="F1396" s="80">
        <v>1858</v>
      </c>
      <c r="G1396" s="80">
        <v>698</v>
      </c>
      <c r="H1396" s="80">
        <v>2556</v>
      </c>
      <c r="I1396" s="82">
        <v>0.27308300000000002</v>
      </c>
      <c r="J1396" s="80">
        <v>0.27308300000000002</v>
      </c>
      <c r="L1396" s="84">
        <v>0.90549999999999997</v>
      </c>
      <c r="M1396" s="83">
        <v>1382.38</v>
      </c>
      <c r="N1396" s="85">
        <v>12.618600000000001</v>
      </c>
      <c r="O1396" s="83">
        <v>1369.76</v>
      </c>
      <c r="P1396" s="85">
        <v>25.237100000000002</v>
      </c>
      <c r="Q1396" s="83">
        <v>1395</v>
      </c>
      <c r="R1396" s="86">
        <v>1.8091099999999999E-2</v>
      </c>
      <c r="S1396" s="86">
        <v>0.120847</v>
      </c>
    </row>
    <row r="1397" spans="2:19" x14ac:dyDescent="0.2">
      <c r="B1397" s="33"/>
      <c r="C1397" s="81">
        <v>5.0040000000000001E-2</v>
      </c>
      <c r="D1397" s="80">
        <v>2207</v>
      </c>
      <c r="E1397" s="80">
        <v>350</v>
      </c>
      <c r="F1397" s="80">
        <v>1857</v>
      </c>
      <c r="G1397" s="80">
        <v>700</v>
      </c>
      <c r="H1397" s="80">
        <v>2557</v>
      </c>
      <c r="I1397" s="82">
        <v>0.273758</v>
      </c>
      <c r="J1397" s="80">
        <v>0.27354400000000001</v>
      </c>
      <c r="L1397" s="84">
        <v>0.90500000000000003</v>
      </c>
      <c r="M1397" s="83">
        <v>1383.32</v>
      </c>
      <c r="N1397" s="85">
        <v>12.6792</v>
      </c>
      <c r="O1397" s="83">
        <v>1370.64</v>
      </c>
      <c r="P1397" s="85">
        <v>25.358499999999999</v>
      </c>
      <c r="Q1397" s="83">
        <v>1396</v>
      </c>
      <c r="R1397" s="86">
        <v>1.81651E-2</v>
      </c>
      <c r="S1397" s="86">
        <v>0.121361</v>
      </c>
    </row>
    <row r="1398" spans="2:19" x14ac:dyDescent="0.2">
      <c r="B1398" s="33"/>
      <c r="C1398" s="81">
        <v>5.0029999999999998E-2</v>
      </c>
      <c r="D1398" s="80">
        <v>2209</v>
      </c>
      <c r="E1398" s="80">
        <v>350</v>
      </c>
      <c r="F1398" s="80">
        <v>1859</v>
      </c>
      <c r="G1398" s="80">
        <v>700</v>
      </c>
      <c r="H1398" s="80">
        <v>2559</v>
      </c>
      <c r="I1398" s="82">
        <v>0.27354400000000001</v>
      </c>
      <c r="J1398" s="80">
        <v>0.27354400000000001</v>
      </c>
      <c r="L1398" s="84">
        <v>0.90459999999999996</v>
      </c>
      <c r="M1398" s="83">
        <v>1384.26</v>
      </c>
      <c r="N1398" s="85">
        <v>12.7402</v>
      </c>
      <c r="O1398" s="83">
        <v>1371.52</v>
      </c>
      <c r="P1398" s="85">
        <v>25.480399999999999</v>
      </c>
      <c r="Q1398" s="83">
        <v>1397</v>
      </c>
      <c r="R1398" s="86">
        <v>1.82393E-2</v>
      </c>
      <c r="S1398" s="86">
        <v>0.121876</v>
      </c>
    </row>
    <row r="1399" spans="2:19" x14ac:dyDescent="0.2">
      <c r="B1399" s="33"/>
      <c r="C1399" s="81">
        <v>4.9880000000000001E-2</v>
      </c>
      <c r="D1399" s="80">
        <v>2209</v>
      </c>
      <c r="E1399" s="80">
        <v>351</v>
      </c>
      <c r="F1399" s="80">
        <v>1858</v>
      </c>
      <c r="G1399" s="80">
        <v>702</v>
      </c>
      <c r="H1399" s="80">
        <v>2560</v>
      </c>
      <c r="I1399" s="82">
        <v>0.27421899999999999</v>
      </c>
      <c r="J1399" s="80">
        <v>0.27421899999999999</v>
      </c>
      <c r="L1399" s="84">
        <v>0.90439999999999998</v>
      </c>
      <c r="M1399" s="83">
        <v>1385.2</v>
      </c>
      <c r="N1399" s="85">
        <v>12.801399999999999</v>
      </c>
      <c r="O1399" s="83">
        <v>1372.4</v>
      </c>
      <c r="P1399" s="85">
        <v>25.602699999999999</v>
      </c>
      <c r="Q1399" s="83">
        <v>1398</v>
      </c>
      <c r="R1399" s="86">
        <v>1.8313800000000002E-2</v>
      </c>
      <c r="S1399" s="86">
        <v>0.122393</v>
      </c>
    </row>
    <row r="1400" spans="2:19" x14ac:dyDescent="0.2">
      <c r="B1400" s="33"/>
      <c r="C1400" s="81">
        <v>4.9099999999999998E-2</v>
      </c>
      <c r="D1400" s="80">
        <v>2210</v>
      </c>
      <c r="E1400" s="80">
        <v>352</v>
      </c>
      <c r="F1400" s="80">
        <v>1858</v>
      </c>
      <c r="G1400" s="80">
        <v>704</v>
      </c>
      <c r="H1400" s="80">
        <v>2562</v>
      </c>
      <c r="I1400" s="82">
        <v>0.274785</v>
      </c>
      <c r="J1400" s="80">
        <v>0.274785</v>
      </c>
      <c r="L1400" s="84">
        <v>0.9042</v>
      </c>
      <c r="M1400" s="83">
        <v>1386.14</v>
      </c>
      <c r="N1400" s="85">
        <v>12.8628</v>
      </c>
      <c r="O1400" s="83">
        <v>1373.27</v>
      </c>
      <c r="P1400" s="85">
        <v>25.7257</v>
      </c>
      <c r="Q1400" s="83">
        <v>1399</v>
      </c>
      <c r="R1400" s="86">
        <v>1.8388600000000001E-2</v>
      </c>
      <c r="S1400" s="86">
        <v>0.12291299999999999</v>
      </c>
    </row>
    <row r="1401" spans="2:19" x14ac:dyDescent="0.2">
      <c r="B1401" s="33"/>
      <c r="C1401" s="81">
        <v>4.8820000000000002E-2</v>
      </c>
      <c r="D1401" s="80">
        <v>2210</v>
      </c>
      <c r="E1401" s="80">
        <v>353</v>
      </c>
      <c r="F1401" s="80">
        <v>1857</v>
      </c>
      <c r="G1401" s="80">
        <v>706</v>
      </c>
      <c r="H1401" s="80">
        <v>2563</v>
      </c>
      <c r="I1401" s="82">
        <v>0.27545799999999998</v>
      </c>
      <c r="J1401" s="80">
        <v>0.27535100000000001</v>
      </c>
      <c r="L1401" s="84">
        <v>0.90410000000000001</v>
      </c>
      <c r="M1401" s="83">
        <v>1387.08</v>
      </c>
      <c r="N1401" s="85">
        <v>12.9245</v>
      </c>
      <c r="O1401" s="83">
        <v>1374.15</v>
      </c>
      <c r="P1401" s="85">
        <v>25.8491</v>
      </c>
      <c r="Q1401" s="83">
        <v>1400</v>
      </c>
      <c r="R1401" s="86">
        <v>1.84636E-2</v>
      </c>
      <c r="S1401" s="86">
        <v>0.123434</v>
      </c>
    </row>
    <row r="1402" spans="2:19" x14ac:dyDescent="0.2">
      <c r="B1402" s="33"/>
      <c r="C1402" s="81">
        <v>4.854E-2</v>
      </c>
      <c r="D1402" s="80">
        <v>2211</v>
      </c>
      <c r="E1402" s="80">
        <v>353</v>
      </c>
      <c r="F1402" s="80">
        <v>1858</v>
      </c>
      <c r="G1402" s="80">
        <v>706</v>
      </c>
      <c r="H1402" s="80">
        <v>2564</v>
      </c>
      <c r="I1402" s="82">
        <v>0.27535100000000001</v>
      </c>
      <c r="J1402" s="80">
        <v>0.27535100000000001</v>
      </c>
      <c r="L1402" s="84">
        <v>0.90380000000000005</v>
      </c>
      <c r="M1402" s="83">
        <v>1388.01</v>
      </c>
      <c r="N1402" s="85">
        <v>12.986499999999999</v>
      </c>
      <c r="O1402" s="83">
        <v>1375.03</v>
      </c>
      <c r="P1402" s="85">
        <v>25.973099999999999</v>
      </c>
      <c r="Q1402" s="83">
        <v>1401</v>
      </c>
      <c r="R1402" s="86">
        <v>1.8538900000000001E-2</v>
      </c>
      <c r="S1402" s="86">
        <v>0.123957</v>
      </c>
    </row>
    <row r="1403" spans="2:19" x14ac:dyDescent="0.2">
      <c r="B1403" s="33"/>
      <c r="C1403" s="81">
        <v>4.8259999999999997E-2</v>
      </c>
      <c r="D1403" s="80">
        <v>2212</v>
      </c>
      <c r="E1403" s="80">
        <v>354</v>
      </c>
      <c r="F1403" s="80">
        <v>1858</v>
      </c>
      <c r="G1403" s="80">
        <v>708</v>
      </c>
      <c r="H1403" s="80">
        <v>2566</v>
      </c>
      <c r="I1403" s="82">
        <v>0.27591599999999999</v>
      </c>
      <c r="J1403" s="80">
        <v>0.275808</v>
      </c>
      <c r="L1403" s="84">
        <v>0.90349999999999997</v>
      </c>
      <c r="M1403" s="83">
        <v>1388.95</v>
      </c>
      <c r="N1403" s="85">
        <v>13.0488</v>
      </c>
      <c r="O1403" s="83">
        <v>1375.9</v>
      </c>
      <c r="P1403" s="85">
        <v>26.0975</v>
      </c>
      <c r="Q1403" s="83">
        <v>1402</v>
      </c>
      <c r="R1403" s="86">
        <v>1.8614499999999999E-2</v>
      </c>
      <c r="S1403" s="86">
        <v>0.12474499999999999</v>
      </c>
    </row>
    <row r="1404" spans="2:19" x14ac:dyDescent="0.2">
      <c r="B1404" s="33"/>
      <c r="C1404" s="81">
        <v>4.7710000000000002E-2</v>
      </c>
      <c r="D1404" s="80">
        <v>2213</v>
      </c>
      <c r="E1404" s="80">
        <v>354</v>
      </c>
      <c r="F1404" s="80">
        <v>1859</v>
      </c>
      <c r="G1404" s="80">
        <v>708</v>
      </c>
      <c r="H1404" s="80">
        <v>2567</v>
      </c>
      <c r="I1404" s="82">
        <v>0.275808</v>
      </c>
      <c r="J1404" s="80">
        <v>0.275808</v>
      </c>
      <c r="L1404" s="84">
        <v>0.90349999999999997</v>
      </c>
      <c r="M1404" s="83">
        <v>1389.89</v>
      </c>
      <c r="N1404" s="85">
        <v>13.1113</v>
      </c>
      <c r="O1404" s="83">
        <v>1376.78</v>
      </c>
      <c r="P1404" s="85">
        <v>26.2225</v>
      </c>
      <c r="Q1404" s="83">
        <v>1403</v>
      </c>
      <c r="R1404" s="86">
        <v>1.86903E-2</v>
      </c>
      <c r="S1404" s="86">
        <v>0.12474499999999999</v>
      </c>
    </row>
    <row r="1405" spans="2:19" x14ac:dyDescent="0.2">
      <c r="B1405" s="33"/>
      <c r="C1405" s="81">
        <v>4.752E-2</v>
      </c>
      <c r="D1405" s="80">
        <v>2214</v>
      </c>
      <c r="E1405" s="80">
        <v>355</v>
      </c>
      <c r="F1405" s="80">
        <v>1859</v>
      </c>
      <c r="G1405" s="80">
        <v>710</v>
      </c>
      <c r="H1405" s="80">
        <v>2569</v>
      </c>
      <c r="I1405" s="82">
        <v>0.27637200000000001</v>
      </c>
      <c r="J1405" s="80">
        <v>0.27605000000000002</v>
      </c>
      <c r="L1405" s="84">
        <v>0.90239999999999998</v>
      </c>
      <c r="M1405" s="83">
        <v>1390.83</v>
      </c>
      <c r="N1405" s="85">
        <v>13.173999999999999</v>
      </c>
      <c r="O1405" s="83">
        <v>1377.65</v>
      </c>
      <c r="P1405" s="85">
        <v>26.348099999999999</v>
      </c>
      <c r="Q1405" s="83">
        <v>1404</v>
      </c>
      <c r="R1405" s="86">
        <v>1.8766399999999999E-2</v>
      </c>
      <c r="S1405" s="86">
        <v>0.12553700000000001</v>
      </c>
    </row>
    <row r="1406" spans="2:19" x14ac:dyDescent="0.2">
      <c r="B1406" s="33"/>
      <c r="C1406" s="81">
        <v>4.725E-2</v>
      </c>
      <c r="D1406" s="80">
        <v>2215</v>
      </c>
      <c r="E1406" s="80">
        <v>355</v>
      </c>
      <c r="F1406" s="80">
        <v>1860</v>
      </c>
      <c r="G1406" s="80">
        <v>710</v>
      </c>
      <c r="H1406" s="80">
        <v>2570</v>
      </c>
      <c r="I1406" s="82">
        <v>0.27626499999999998</v>
      </c>
      <c r="J1406" s="80">
        <v>0.27605000000000002</v>
      </c>
      <c r="L1406" s="84">
        <v>0.90229999999999999</v>
      </c>
      <c r="M1406" s="83">
        <v>1391.76</v>
      </c>
      <c r="N1406" s="85">
        <v>13.2371</v>
      </c>
      <c r="O1406" s="83">
        <v>1378.53</v>
      </c>
      <c r="P1406" s="85">
        <v>26.4741</v>
      </c>
      <c r="Q1406" s="83">
        <v>1405</v>
      </c>
      <c r="R1406" s="86">
        <v>1.88428E-2</v>
      </c>
      <c r="S1406" s="86">
        <v>0.12606700000000001</v>
      </c>
    </row>
    <row r="1407" spans="2:19" x14ac:dyDescent="0.2">
      <c r="B1407" s="33"/>
      <c r="C1407" s="81">
        <v>4.6859999999999999E-2</v>
      </c>
      <c r="D1407" s="80">
        <v>2216</v>
      </c>
      <c r="E1407" s="80">
        <v>355</v>
      </c>
      <c r="F1407" s="80">
        <v>1861</v>
      </c>
      <c r="G1407" s="80">
        <v>710</v>
      </c>
      <c r="H1407" s="80">
        <v>2571</v>
      </c>
      <c r="I1407" s="82">
        <v>0.27615699999999999</v>
      </c>
      <c r="J1407" s="80">
        <v>0.27605000000000002</v>
      </c>
      <c r="L1407" s="84">
        <v>0.9022</v>
      </c>
      <c r="M1407" s="83">
        <v>1392.7</v>
      </c>
      <c r="N1407" s="85">
        <v>13.3004</v>
      </c>
      <c r="O1407" s="83">
        <v>1379.4</v>
      </c>
      <c r="P1407" s="85">
        <v>26.6007</v>
      </c>
      <c r="Q1407" s="83">
        <v>1406</v>
      </c>
      <c r="R1407" s="86">
        <v>1.8919399999999999E-2</v>
      </c>
      <c r="S1407" s="86">
        <v>0.12659999999999999</v>
      </c>
    </row>
    <row r="1408" spans="2:19" x14ac:dyDescent="0.2">
      <c r="B1408" s="33"/>
      <c r="C1408" s="81">
        <v>4.6829999999999997E-2</v>
      </c>
      <c r="D1408" s="80">
        <v>2217</v>
      </c>
      <c r="E1408" s="80">
        <v>355</v>
      </c>
      <c r="F1408" s="80">
        <v>1862</v>
      </c>
      <c r="G1408" s="80">
        <v>710</v>
      </c>
      <c r="H1408" s="80">
        <v>2572</v>
      </c>
      <c r="I1408" s="82">
        <v>0.27605000000000002</v>
      </c>
      <c r="J1408" s="80">
        <v>0.27605000000000002</v>
      </c>
      <c r="L1408" s="84">
        <v>0.90180000000000005</v>
      </c>
      <c r="M1408" s="83">
        <v>1393.64</v>
      </c>
      <c r="N1408" s="85">
        <v>13.363899999999999</v>
      </c>
      <c r="O1408" s="83">
        <v>1380.27</v>
      </c>
      <c r="P1408" s="85">
        <v>26.727900000000002</v>
      </c>
      <c r="Q1408" s="83">
        <v>1407</v>
      </c>
      <c r="R1408" s="86">
        <v>1.89964E-2</v>
      </c>
      <c r="S1408" s="86">
        <v>0.127134</v>
      </c>
    </row>
    <row r="1409" spans="2:19" x14ac:dyDescent="0.2">
      <c r="B1409" s="33"/>
      <c r="C1409" s="81">
        <v>4.6190000000000002E-2</v>
      </c>
      <c r="D1409" s="80">
        <v>2217</v>
      </c>
      <c r="E1409" s="80">
        <v>356</v>
      </c>
      <c r="F1409" s="80">
        <v>1861</v>
      </c>
      <c r="G1409" s="80">
        <v>712</v>
      </c>
      <c r="H1409" s="80">
        <v>2573</v>
      </c>
      <c r="I1409" s="82">
        <v>0.27672000000000002</v>
      </c>
      <c r="J1409" s="80">
        <v>0.27618300000000001</v>
      </c>
      <c r="L1409" s="84">
        <v>0.90149999999999997</v>
      </c>
      <c r="M1409" s="83">
        <v>1394.57</v>
      </c>
      <c r="N1409" s="85">
        <v>13.4278</v>
      </c>
      <c r="O1409" s="83">
        <v>1381.14</v>
      </c>
      <c r="P1409" s="85">
        <v>26.855499999999999</v>
      </c>
      <c r="Q1409" s="83">
        <v>1408</v>
      </c>
      <c r="R1409" s="86">
        <v>1.90735E-2</v>
      </c>
      <c r="S1409" s="86">
        <v>0.12767000000000001</v>
      </c>
    </row>
    <row r="1410" spans="2:19" x14ac:dyDescent="0.2">
      <c r="B1410" s="33"/>
      <c r="C1410" s="81">
        <v>4.616E-2</v>
      </c>
      <c r="D1410" s="80">
        <v>2219</v>
      </c>
      <c r="E1410" s="80">
        <v>356</v>
      </c>
      <c r="F1410" s="80">
        <v>1863</v>
      </c>
      <c r="G1410" s="80">
        <v>712</v>
      </c>
      <c r="H1410" s="80">
        <v>2575</v>
      </c>
      <c r="I1410" s="82">
        <v>0.276505</v>
      </c>
      <c r="J1410" s="80">
        <v>0.27618300000000001</v>
      </c>
      <c r="L1410" s="84">
        <v>0.90059999999999996</v>
      </c>
      <c r="M1410" s="83">
        <v>1395.51</v>
      </c>
      <c r="N1410" s="85">
        <v>13.491899999999999</v>
      </c>
      <c r="O1410" s="83">
        <v>1382.02</v>
      </c>
      <c r="P1410" s="85">
        <v>26.983799999999999</v>
      </c>
      <c r="Q1410" s="83">
        <v>1409</v>
      </c>
      <c r="R1410" s="86">
        <v>1.9151000000000001E-2</v>
      </c>
      <c r="S1410" s="86">
        <v>0.12820799999999999</v>
      </c>
    </row>
    <row r="1411" spans="2:19" x14ac:dyDescent="0.2">
      <c r="B1411" s="33"/>
      <c r="C1411" s="81">
        <v>4.5879999999999997E-2</v>
      </c>
      <c r="D1411" s="80">
        <v>2220</v>
      </c>
      <c r="E1411" s="80">
        <v>356</v>
      </c>
      <c r="F1411" s="80">
        <v>1864</v>
      </c>
      <c r="G1411" s="80">
        <v>712</v>
      </c>
      <c r="H1411" s="80">
        <v>2576</v>
      </c>
      <c r="I1411" s="82">
        <v>0.27639799999999998</v>
      </c>
      <c r="J1411" s="80">
        <v>0.27618300000000001</v>
      </c>
      <c r="L1411" s="84">
        <v>0.9002</v>
      </c>
      <c r="M1411" s="83">
        <v>1396.44</v>
      </c>
      <c r="N1411" s="85">
        <v>13.5563</v>
      </c>
      <c r="O1411" s="83">
        <v>1382.89</v>
      </c>
      <c r="P1411" s="85">
        <v>27.112500000000001</v>
      </c>
      <c r="Q1411" s="83">
        <v>1410</v>
      </c>
      <c r="R1411" s="86">
        <v>1.9228700000000001E-2</v>
      </c>
      <c r="S1411" s="86">
        <v>0.128748</v>
      </c>
    </row>
    <row r="1412" spans="2:19" x14ac:dyDescent="0.2">
      <c r="B1412" s="33"/>
      <c r="C1412" s="81">
        <v>4.564E-2</v>
      </c>
      <c r="D1412" s="80">
        <v>2221</v>
      </c>
      <c r="E1412" s="80">
        <v>356</v>
      </c>
      <c r="F1412" s="80">
        <v>1865</v>
      </c>
      <c r="G1412" s="80">
        <v>712</v>
      </c>
      <c r="H1412" s="80">
        <v>2577</v>
      </c>
      <c r="I1412" s="82">
        <v>0.27628999999999998</v>
      </c>
      <c r="J1412" s="80">
        <v>0.27618300000000001</v>
      </c>
      <c r="L1412" s="84">
        <v>0.9</v>
      </c>
      <c r="M1412" s="83">
        <v>1397.38</v>
      </c>
      <c r="N1412" s="85">
        <v>13.620900000000001</v>
      </c>
      <c r="O1412" s="83">
        <v>1383.76</v>
      </c>
      <c r="P1412" s="85">
        <v>27.241800000000001</v>
      </c>
      <c r="Q1412" s="83">
        <v>1411</v>
      </c>
      <c r="R1412" s="86">
        <v>1.93067E-2</v>
      </c>
      <c r="S1412" s="86">
        <v>0.12928999999999999</v>
      </c>
    </row>
    <row r="1413" spans="2:19" x14ac:dyDescent="0.2">
      <c r="B1413" s="33"/>
      <c r="C1413" s="81">
        <v>4.5190000000000001E-2</v>
      </c>
      <c r="D1413" s="80">
        <v>2222</v>
      </c>
      <c r="E1413" s="80">
        <v>356</v>
      </c>
      <c r="F1413" s="80">
        <v>1866</v>
      </c>
      <c r="G1413" s="80">
        <v>712</v>
      </c>
      <c r="H1413" s="80">
        <v>2578</v>
      </c>
      <c r="I1413" s="82">
        <v>0.27618300000000001</v>
      </c>
      <c r="J1413" s="80">
        <v>0.27618300000000001</v>
      </c>
      <c r="L1413" s="84">
        <v>0.89910000000000001</v>
      </c>
      <c r="M1413" s="83">
        <v>1398.31</v>
      </c>
      <c r="N1413" s="85">
        <v>13.6858</v>
      </c>
      <c r="O1413" s="83">
        <v>1384.63</v>
      </c>
      <c r="P1413" s="85">
        <v>27.371600000000001</v>
      </c>
      <c r="Q1413" s="83">
        <v>1412</v>
      </c>
      <c r="R1413" s="86">
        <v>1.9384999999999999E-2</v>
      </c>
      <c r="S1413" s="86">
        <v>0.129834</v>
      </c>
    </row>
    <row r="1414" spans="2:19" x14ac:dyDescent="0.2">
      <c r="B1414" s="33"/>
      <c r="C1414" s="81">
        <v>4.5170000000000002E-2</v>
      </c>
      <c r="D1414" s="80">
        <v>2223</v>
      </c>
      <c r="E1414" s="80">
        <v>360</v>
      </c>
      <c r="F1414" s="80">
        <v>1863</v>
      </c>
      <c r="G1414" s="80">
        <v>720</v>
      </c>
      <c r="H1414" s="80">
        <v>2583</v>
      </c>
      <c r="I1414" s="82">
        <v>0.27874599999999999</v>
      </c>
      <c r="J1414" s="80">
        <v>0.27874599999999999</v>
      </c>
      <c r="L1414" s="84">
        <v>0.89800000000000002</v>
      </c>
      <c r="M1414" s="83">
        <v>1399.25</v>
      </c>
      <c r="N1414" s="85">
        <v>13.750999999999999</v>
      </c>
      <c r="O1414" s="83">
        <v>1385.5</v>
      </c>
      <c r="P1414" s="85">
        <v>27.501999999999999</v>
      </c>
      <c r="Q1414" s="83">
        <v>1413</v>
      </c>
      <c r="R1414" s="86">
        <v>1.9463600000000001E-2</v>
      </c>
      <c r="S1414" s="86">
        <v>0.13038</v>
      </c>
    </row>
    <row r="1415" spans="2:19" x14ac:dyDescent="0.2">
      <c r="B1415" s="33"/>
      <c r="C1415" s="81">
        <v>4.4850000000000001E-2</v>
      </c>
      <c r="D1415" s="80">
        <v>2223</v>
      </c>
      <c r="E1415" s="80">
        <v>361</v>
      </c>
      <c r="F1415" s="80">
        <v>1862</v>
      </c>
      <c r="G1415" s="80">
        <v>722</v>
      </c>
      <c r="H1415" s="80">
        <v>2584</v>
      </c>
      <c r="I1415" s="82">
        <v>0.27941199999999999</v>
      </c>
      <c r="J1415" s="80">
        <v>0.27941199999999999</v>
      </c>
      <c r="L1415" s="84">
        <v>0.89749999999999996</v>
      </c>
      <c r="M1415" s="83">
        <v>1400.18</v>
      </c>
      <c r="N1415" s="85">
        <v>13.8165</v>
      </c>
      <c r="O1415" s="83">
        <v>1386.37</v>
      </c>
      <c r="P1415" s="85">
        <v>27.632899999999999</v>
      </c>
      <c r="Q1415" s="83">
        <v>1414</v>
      </c>
      <c r="R1415" s="86">
        <v>1.9542400000000001E-2</v>
      </c>
      <c r="S1415" s="86">
        <v>0.13092699999999999</v>
      </c>
    </row>
    <row r="1416" spans="2:19" x14ac:dyDescent="0.2">
      <c r="B1416" s="33"/>
      <c r="C1416" s="81">
        <v>4.437E-2</v>
      </c>
      <c r="D1416" s="80">
        <v>2223</v>
      </c>
      <c r="E1416" s="80">
        <v>363</v>
      </c>
      <c r="F1416" s="80">
        <v>1860</v>
      </c>
      <c r="G1416" s="80">
        <v>726</v>
      </c>
      <c r="H1416" s="80">
        <v>2586</v>
      </c>
      <c r="I1416" s="82">
        <v>0.28074199999999999</v>
      </c>
      <c r="J1416" s="80">
        <v>0.28074199999999999</v>
      </c>
      <c r="L1416" s="84">
        <v>0.89739999999999998</v>
      </c>
      <c r="M1416" s="83">
        <v>1401.12</v>
      </c>
      <c r="N1416" s="85">
        <v>13.882199999999999</v>
      </c>
      <c r="O1416" s="83">
        <v>1387.24</v>
      </c>
      <c r="P1416" s="85">
        <v>27.764399999999998</v>
      </c>
      <c r="Q1416" s="83">
        <v>1415</v>
      </c>
      <c r="R1416" s="86">
        <v>1.96215E-2</v>
      </c>
      <c r="S1416" s="86">
        <v>0.13147700000000001</v>
      </c>
    </row>
    <row r="1417" spans="2:19" x14ac:dyDescent="0.2">
      <c r="B1417" s="33"/>
      <c r="C1417" s="81">
        <v>4.419E-2</v>
      </c>
      <c r="D1417" s="80">
        <v>2224</v>
      </c>
      <c r="E1417" s="80">
        <v>365</v>
      </c>
      <c r="F1417" s="80">
        <v>1859</v>
      </c>
      <c r="G1417" s="80">
        <v>730</v>
      </c>
      <c r="H1417" s="80">
        <v>2589</v>
      </c>
      <c r="I1417" s="82">
        <v>0.28196199999999999</v>
      </c>
      <c r="J1417" s="80">
        <v>0.28185300000000002</v>
      </c>
      <c r="L1417" s="84">
        <v>0.89700000000000002</v>
      </c>
      <c r="M1417" s="83">
        <v>1402.05</v>
      </c>
      <c r="N1417" s="85">
        <v>13.9482</v>
      </c>
      <c r="O1417" s="83">
        <v>1388.1</v>
      </c>
      <c r="P1417" s="85">
        <v>27.8964</v>
      </c>
      <c r="Q1417" s="83">
        <v>1416</v>
      </c>
      <c r="R1417" s="86">
        <v>1.97009E-2</v>
      </c>
      <c r="S1417" s="86">
        <v>0.13202800000000001</v>
      </c>
    </row>
    <row r="1418" spans="2:19" x14ac:dyDescent="0.2">
      <c r="B1418" s="33"/>
      <c r="C1418" s="81">
        <v>4.4069999999999998E-2</v>
      </c>
      <c r="D1418" s="80">
        <v>2225</v>
      </c>
      <c r="E1418" s="80">
        <v>365</v>
      </c>
      <c r="F1418" s="80">
        <v>1860</v>
      </c>
      <c r="G1418" s="80">
        <v>730</v>
      </c>
      <c r="H1418" s="80">
        <v>2590</v>
      </c>
      <c r="I1418" s="82">
        <v>0.28185300000000002</v>
      </c>
      <c r="J1418" s="80">
        <v>0.28185300000000002</v>
      </c>
      <c r="L1418" s="84">
        <v>0.89680000000000004</v>
      </c>
      <c r="M1418" s="83">
        <v>1402.99</v>
      </c>
      <c r="N1418" s="85">
        <v>14.0145</v>
      </c>
      <c r="O1418" s="83">
        <v>1388.97</v>
      </c>
      <c r="P1418" s="85">
        <v>28.029</v>
      </c>
      <c r="Q1418" s="83">
        <v>1417</v>
      </c>
      <c r="R1418" s="86">
        <v>1.9780499999999999E-2</v>
      </c>
      <c r="S1418" s="86">
        <v>0.13258200000000001</v>
      </c>
    </row>
    <row r="1419" spans="2:19" x14ac:dyDescent="0.2">
      <c r="B1419" s="33"/>
      <c r="C1419" s="81">
        <v>4.3839999999999997E-2</v>
      </c>
      <c r="D1419" s="80">
        <v>2225</v>
      </c>
      <c r="E1419" s="80">
        <v>366</v>
      </c>
      <c r="F1419" s="80">
        <v>1859</v>
      </c>
      <c r="G1419" s="80">
        <v>732</v>
      </c>
      <c r="H1419" s="80">
        <v>2591</v>
      </c>
      <c r="I1419" s="82">
        <v>0.28251599999999999</v>
      </c>
      <c r="J1419" s="80">
        <v>0.28251599999999999</v>
      </c>
      <c r="L1419" s="84">
        <v>0.89610000000000001</v>
      </c>
      <c r="M1419" s="83">
        <v>1403.92</v>
      </c>
      <c r="N1419" s="85">
        <v>14.081099999999999</v>
      </c>
      <c r="O1419" s="83">
        <v>1389.84</v>
      </c>
      <c r="P1419" s="85">
        <v>28.162199999999999</v>
      </c>
      <c r="Q1419" s="83">
        <v>1418</v>
      </c>
      <c r="R1419" s="86">
        <v>1.98605E-2</v>
      </c>
      <c r="S1419" s="86">
        <v>0.13313700000000001</v>
      </c>
    </row>
    <row r="1420" spans="2:19" x14ac:dyDescent="0.2">
      <c r="B1420" s="33"/>
      <c r="C1420" s="81">
        <v>4.3630000000000002E-2</v>
      </c>
      <c r="D1420" s="80">
        <v>2225</v>
      </c>
      <c r="E1420" s="80">
        <v>367</v>
      </c>
      <c r="F1420" s="80">
        <v>1858</v>
      </c>
      <c r="G1420" s="80">
        <v>734</v>
      </c>
      <c r="H1420" s="80">
        <v>2592</v>
      </c>
      <c r="I1420" s="82">
        <v>0.28317900000000001</v>
      </c>
      <c r="J1420" s="80">
        <v>0.28306999999999999</v>
      </c>
      <c r="L1420" s="84">
        <v>0.89549999999999996</v>
      </c>
      <c r="M1420" s="83">
        <v>1404.85</v>
      </c>
      <c r="N1420" s="85">
        <v>14.1479</v>
      </c>
      <c r="O1420" s="83">
        <v>1390.7</v>
      </c>
      <c r="P1420" s="85">
        <v>28.2959</v>
      </c>
      <c r="Q1420" s="83">
        <v>1419</v>
      </c>
      <c r="R1420" s="86">
        <v>1.9940699999999999E-2</v>
      </c>
      <c r="S1420" s="86">
        <v>0.13369500000000001</v>
      </c>
    </row>
    <row r="1421" spans="2:19" x14ac:dyDescent="0.2">
      <c r="B1421" s="33"/>
      <c r="C1421" s="81">
        <v>4.3540000000000002E-2</v>
      </c>
      <c r="D1421" s="80">
        <v>2226</v>
      </c>
      <c r="E1421" s="80">
        <v>367</v>
      </c>
      <c r="F1421" s="80">
        <v>1859</v>
      </c>
      <c r="G1421" s="80">
        <v>734</v>
      </c>
      <c r="H1421" s="80">
        <v>2593</v>
      </c>
      <c r="I1421" s="82">
        <v>0.28306999999999999</v>
      </c>
      <c r="J1421" s="80">
        <v>0.28306999999999999</v>
      </c>
      <c r="L1421" s="84">
        <v>0.89510000000000001</v>
      </c>
      <c r="M1421" s="83">
        <v>1405.78</v>
      </c>
      <c r="N1421" s="85">
        <v>14.2151</v>
      </c>
      <c r="O1421" s="83">
        <v>1391.57</v>
      </c>
      <c r="P1421" s="85">
        <v>28.430099999999999</v>
      </c>
      <c r="Q1421" s="83">
        <v>1420</v>
      </c>
      <c r="R1421" s="86">
        <v>2.0021199999999999E-2</v>
      </c>
      <c r="S1421" s="86">
        <v>0.13425400000000001</v>
      </c>
    </row>
    <row r="1422" spans="2:19" x14ac:dyDescent="0.2">
      <c r="B1422" s="33"/>
      <c r="C1422" s="81">
        <v>4.3490000000000001E-2</v>
      </c>
      <c r="D1422" s="80">
        <v>2226</v>
      </c>
      <c r="E1422" s="80">
        <v>368</v>
      </c>
      <c r="F1422" s="80">
        <v>1858</v>
      </c>
      <c r="G1422" s="80">
        <v>736</v>
      </c>
      <c r="H1422" s="80">
        <v>2594</v>
      </c>
      <c r="I1422" s="82">
        <v>0.28373199999999998</v>
      </c>
      <c r="J1422" s="80">
        <v>0.28373199999999998</v>
      </c>
      <c r="L1422" s="84">
        <v>0.89339999999999997</v>
      </c>
      <c r="M1422" s="83">
        <v>1406.72</v>
      </c>
      <c r="N1422" s="85">
        <v>14.282500000000001</v>
      </c>
      <c r="O1422" s="83">
        <v>1392.44</v>
      </c>
      <c r="P1422" s="85">
        <v>28.564900000000002</v>
      </c>
      <c r="Q1422" s="83">
        <v>1421</v>
      </c>
      <c r="R1422" s="86">
        <v>2.0101999999999998E-2</v>
      </c>
      <c r="S1422" s="86">
        <v>0.13481499999999999</v>
      </c>
    </row>
    <row r="1423" spans="2:19" x14ac:dyDescent="0.2">
      <c r="B1423" s="33"/>
      <c r="C1423" s="81">
        <v>4.3229999999999998E-2</v>
      </c>
      <c r="D1423" s="80">
        <v>2227</v>
      </c>
      <c r="E1423" s="80">
        <v>369</v>
      </c>
      <c r="F1423" s="80">
        <v>1858</v>
      </c>
      <c r="G1423" s="80">
        <v>738</v>
      </c>
      <c r="H1423" s="80">
        <v>2596</v>
      </c>
      <c r="I1423" s="82">
        <v>0.28428399999999998</v>
      </c>
      <c r="J1423" s="80">
        <v>0.28428399999999998</v>
      </c>
      <c r="L1423" s="84">
        <v>0.89170000000000005</v>
      </c>
      <c r="M1423" s="83">
        <v>1407.65</v>
      </c>
      <c r="N1423" s="85">
        <v>14.350199999999999</v>
      </c>
      <c r="O1423" s="83">
        <v>1393.3</v>
      </c>
      <c r="P1423" s="85">
        <v>28.700299999999999</v>
      </c>
      <c r="Q1423" s="83">
        <v>1422</v>
      </c>
      <c r="R1423" s="86">
        <v>2.0183099999999999E-2</v>
      </c>
      <c r="S1423" s="86">
        <v>0.135378</v>
      </c>
    </row>
    <row r="1424" spans="2:19" x14ac:dyDescent="0.2">
      <c r="B1424" s="33"/>
      <c r="C1424" s="81">
        <v>4.3180000000000003E-2</v>
      </c>
      <c r="D1424" s="80">
        <v>2227</v>
      </c>
      <c r="E1424" s="80">
        <v>370</v>
      </c>
      <c r="F1424" s="80">
        <v>1857</v>
      </c>
      <c r="G1424" s="80">
        <v>740</v>
      </c>
      <c r="H1424" s="80">
        <v>2597</v>
      </c>
      <c r="I1424" s="82">
        <v>0.28494399999999998</v>
      </c>
      <c r="J1424" s="80">
        <v>0.28472500000000001</v>
      </c>
      <c r="L1424" s="84">
        <v>0.89119999999999999</v>
      </c>
      <c r="M1424" s="83">
        <v>1408.58</v>
      </c>
      <c r="N1424" s="85">
        <v>14.418100000000001</v>
      </c>
      <c r="O1424" s="83">
        <v>1394.16</v>
      </c>
      <c r="P1424" s="85">
        <v>28.836200000000002</v>
      </c>
      <c r="Q1424" s="83">
        <v>1423</v>
      </c>
      <c r="R1424" s="86">
        <v>2.0264399999999998E-2</v>
      </c>
      <c r="S1424" s="86">
        <v>0.13594300000000001</v>
      </c>
    </row>
    <row r="1425" spans="2:19" x14ac:dyDescent="0.2">
      <c r="B1425" s="33"/>
      <c r="C1425" s="81">
        <v>4.2270000000000002E-2</v>
      </c>
      <c r="D1425" s="80">
        <v>2228</v>
      </c>
      <c r="E1425" s="80">
        <v>370</v>
      </c>
      <c r="F1425" s="80">
        <v>1858</v>
      </c>
      <c r="G1425" s="80">
        <v>740</v>
      </c>
      <c r="H1425" s="80">
        <v>2598</v>
      </c>
      <c r="I1425" s="82">
        <v>0.28483399999999998</v>
      </c>
      <c r="J1425" s="80">
        <v>0.28472500000000001</v>
      </c>
      <c r="L1425" s="84">
        <v>0.8911</v>
      </c>
      <c r="M1425" s="83">
        <v>1409.51</v>
      </c>
      <c r="N1425" s="85">
        <v>14.4864</v>
      </c>
      <c r="O1425" s="83">
        <v>1395.03</v>
      </c>
      <c r="P1425" s="85">
        <v>28.972799999999999</v>
      </c>
      <c r="Q1425" s="83">
        <v>1424</v>
      </c>
      <c r="R1425" s="86">
        <v>2.0346E-2</v>
      </c>
      <c r="S1425" s="86">
        <v>0.13650999999999999</v>
      </c>
    </row>
    <row r="1426" spans="2:19" x14ac:dyDescent="0.2">
      <c r="B1426" s="33"/>
      <c r="C1426" s="81">
        <v>4.1849999999999998E-2</v>
      </c>
      <c r="D1426" s="80">
        <v>2229</v>
      </c>
      <c r="E1426" s="80">
        <v>370</v>
      </c>
      <c r="F1426" s="80">
        <v>1859</v>
      </c>
      <c r="G1426" s="80">
        <v>740</v>
      </c>
      <c r="H1426" s="80">
        <v>2599</v>
      </c>
      <c r="I1426" s="82">
        <v>0.28472500000000001</v>
      </c>
      <c r="J1426" s="80">
        <v>0.28472500000000001</v>
      </c>
      <c r="L1426" s="84">
        <v>0.88990000000000002</v>
      </c>
      <c r="M1426" s="83">
        <v>1410.45</v>
      </c>
      <c r="N1426" s="85">
        <v>14.5549</v>
      </c>
      <c r="O1426" s="83">
        <v>1395.89</v>
      </c>
      <c r="P1426" s="85">
        <v>29.1098</v>
      </c>
      <c r="Q1426" s="83">
        <v>1425</v>
      </c>
      <c r="R1426" s="86">
        <v>2.0428000000000002E-2</v>
      </c>
      <c r="S1426" s="86">
        <v>0.13707900000000001</v>
      </c>
    </row>
    <row r="1427" spans="2:19" x14ac:dyDescent="0.2">
      <c r="B1427" s="33"/>
      <c r="C1427" s="81">
        <v>4.1590000000000002E-2</v>
      </c>
      <c r="D1427" s="80">
        <v>2229</v>
      </c>
      <c r="E1427" s="80">
        <v>371</v>
      </c>
      <c r="F1427" s="80">
        <v>1858</v>
      </c>
      <c r="G1427" s="80">
        <v>742</v>
      </c>
      <c r="H1427" s="80">
        <v>2600</v>
      </c>
      <c r="I1427" s="82">
        <v>0.285385</v>
      </c>
      <c r="J1427" s="80">
        <v>0.285385</v>
      </c>
      <c r="L1427" s="84">
        <v>0.88929999999999998</v>
      </c>
      <c r="M1427" s="83">
        <v>1411.38</v>
      </c>
      <c r="N1427" s="85">
        <v>14.623699999999999</v>
      </c>
      <c r="O1427" s="83">
        <v>1396.75</v>
      </c>
      <c r="P1427" s="85">
        <v>29.247499999999999</v>
      </c>
      <c r="Q1427" s="83">
        <v>1426</v>
      </c>
      <c r="R1427" s="86">
        <v>2.0510199999999999E-2</v>
      </c>
      <c r="S1427" s="86">
        <v>0.13764999999999999</v>
      </c>
    </row>
    <row r="1428" spans="2:19" x14ac:dyDescent="0.2">
      <c r="B1428" s="33"/>
      <c r="C1428" s="81">
        <v>4.1419999999999998E-2</v>
      </c>
      <c r="D1428" s="80">
        <v>2229</v>
      </c>
      <c r="E1428" s="80">
        <v>372</v>
      </c>
      <c r="F1428" s="80">
        <v>1857</v>
      </c>
      <c r="G1428" s="80">
        <v>744</v>
      </c>
      <c r="H1428" s="80">
        <v>2601</v>
      </c>
      <c r="I1428" s="82">
        <v>0.28604400000000002</v>
      </c>
      <c r="J1428" s="80">
        <v>0.28582400000000002</v>
      </c>
      <c r="L1428" s="84">
        <v>0.88880000000000003</v>
      </c>
      <c r="M1428" s="83">
        <v>1412.31</v>
      </c>
      <c r="N1428" s="85">
        <v>14.6929</v>
      </c>
      <c r="O1428" s="83">
        <v>1397.61</v>
      </c>
      <c r="P1428" s="85">
        <v>29.3857</v>
      </c>
      <c r="Q1428" s="83">
        <v>1427</v>
      </c>
      <c r="R1428" s="86">
        <v>2.0592599999999999E-2</v>
      </c>
      <c r="S1428" s="86">
        <v>0.13822300000000001</v>
      </c>
    </row>
    <row r="1429" spans="2:19" x14ac:dyDescent="0.2">
      <c r="B1429" s="33"/>
      <c r="C1429" s="81">
        <v>4.1239999999999999E-2</v>
      </c>
      <c r="D1429" s="80">
        <v>2231</v>
      </c>
      <c r="E1429" s="80">
        <v>372</v>
      </c>
      <c r="F1429" s="80">
        <v>1859</v>
      </c>
      <c r="G1429" s="80">
        <v>744</v>
      </c>
      <c r="H1429" s="80">
        <v>2603</v>
      </c>
      <c r="I1429" s="82">
        <v>0.28582400000000002</v>
      </c>
      <c r="J1429" s="80">
        <v>0.28582400000000002</v>
      </c>
      <c r="L1429" s="84">
        <v>0.88870000000000005</v>
      </c>
      <c r="M1429" s="83">
        <v>1413.24</v>
      </c>
      <c r="N1429" s="85">
        <v>14.7623</v>
      </c>
      <c r="O1429" s="83">
        <v>1398.48</v>
      </c>
      <c r="P1429" s="85">
        <v>29.5245</v>
      </c>
      <c r="Q1429" s="83">
        <v>1428</v>
      </c>
      <c r="R1429" s="86">
        <v>2.06754E-2</v>
      </c>
      <c r="S1429" s="86">
        <v>0.138797</v>
      </c>
    </row>
    <row r="1430" spans="2:19" x14ac:dyDescent="0.2">
      <c r="B1430" s="33"/>
      <c r="C1430" s="81">
        <v>4.0960000000000003E-2</v>
      </c>
      <c r="D1430" s="80">
        <v>2231</v>
      </c>
      <c r="E1430" s="80">
        <v>373</v>
      </c>
      <c r="F1430" s="80">
        <v>1858</v>
      </c>
      <c r="G1430" s="80">
        <v>746</v>
      </c>
      <c r="H1430" s="80">
        <v>2604</v>
      </c>
      <c r="I1430" s="82">
        <v>0.28648200000000001</v>
      </c>
      <c r="J1430" s="80">
        <v>0.28626200000000002</v>
      </c>
      <c r="L1430" s="84">
        <v>0.88829999999999998</v>
      </c>
      <c r="M1430" s="83">
        <v>1414.17</v>
      </c>
      <c r="N1430" s="85">
        <v>14.831899999999999</v>
      </c>
      <c r="O1430" s="83">
        <v>1399.34</v>
      </c>
      <c r="P1430" s="85">
        <v>29.663900000000002</v>
      </c>
      <c r="Q1430" s="83">
        <v>1429</v>
      </c>
      <c r="R1430" s="86">
        <v>2.0758499999999999E-2</v>
      </c>
      <c r="S1430" s="86">
        <v>0.139374</v>
      </c>
    </row>
    <row r="1431" spans="2:19" x14ac:dyDescent="0.2">
      <c r="B1431" s="33"/>
      <c r="C1431" s="81">
        <v>4.027E-2</v>
      </c>
      <c r="D1431" s="80">
        <v>2232</v>
      </c>
      <c r="E1431" s="80">
        <v>373</v>
      </c>
      <c r="F1431" s="80">
        <v>1859</v>
      </c>
      <c r="G1431" s="80">
        <v>746</v>
      </c>
      <c r="H1431" s="80">
        <v>2605</v>
      </c>
      <c r="I1431" s="82">
        <v>0.28637200000000002</v>
      </c>
      <c r="J1431" s="80">
        <v>0.28626200000000002</v>
      </c>
      <c r="L1431" s="84">
        <v>0.88749999999999996</v>
      </c>
      <c r="M1431" s="83">
        <v>1415.1</v>
      </c>
      <c r="N1431" s="85">
        <v>14.901899999999999</v>
      </c>
      <c r="O1431" s="83">
        <v>1400.2</v>
      </c>
      <c r="P1431" s="85">
        <v>29.803799999999999</v>
      </c>
      <c r="Q1431" s="83">
        <v>1430</v>
      </c>
      <c r="R1431" s="86">
        <v>2.0841800000000001E-2</v>
      </c>
      <c r="S1431" s="86">
        <v>0.13995299999999999</v>
      </c>
    </row>
    <row r="1432" spans="2:19" x14ac:dyDescent="0.2">
      <c r="B1432" s="33"/>
      <c r="C1432" s="81">
        <v>3.9239999999999997E-2</v>
      </c>
      <c r="D1432" s="80">
        <v>2233</v>
      </c>
      <c r="E1432" s="80">
        <v>373</v>
      </c>
      <c r="F1432" s="80">
        <v>1860</v>
      </c>
      <c r="G1432" s="80">
        <v>746</v>
      </c>
      <c r="H1432" s="80">
        <v>2606</v>
      </c>
      <c r="I1432" s="82">
        <v>0.28626200000000002</v>
      </c>
      <c r="J1432" s="80">
        <v>0.28626200000000002</v>
      </c>
      <c r="L1432" s="84">
        <v>0.88729999999999998</v>
      </c>
      <c r="M1432" s="83">
        <v>1416.03</v>
      </c>
      <c r="N1432" s="85">
        <v>14.972200000000001</v>
      </c>
      <c r="O1432" s="83">
        <v>1401.06</v>
      </c>
      <c r="P1432" s="85">
        <v>29.944400000000002</v>
      </c>
      <c r="Q1432" s="83">
        <v>1431</v>
      </c>
      <c r="R1432" s="86">
        <v>2.09255E-2</v>
      </c>
      <c r="S1432" s="86">
        <v>0.14053299999999999</v>
      </c>
    </row>
    <row r="1433" spans="2:19" x14ac:dyDescent="0.2">
      <c r="B1433" s="33"/>
      <c r="C1433" s="81">
        <v>3.8969999999999998E-2</v>
      </c>
      <c r="D1433" s="80">
        <v>2233</v>
      </c>
      <c r="E1433" s="80">
        <v>374</v>
      </c>
      <c r="F1433" s="80">
        <v>1859</v>
      </c>
      <c r="G1433" s="80">
        <v>748</v>
      </c>
      <c r="H1433" s="80">
        <v>2607</v>
      </c>
      <c r="I1433" s="82">
        <v>0.28692000000000001</v>
      </c>
      <c r="J1433" s="80">
        <v>0.28692000000000001</v>
      </c>
      <c r="L1433" s="84">
        <v>0.88600000000000001</v>
      </c>
      <c r="M1433" s="83">
        <v>1416.96</v>
      </c>
      <c r="N1433" s="85">
        <v>15.0427</v>
      </c>
      <c r="O1433" s="83">
        <v>1401.91</v>
      </c>
      <c r="P1433" s="85">
        <v>30.0855</v>
      </c>
      <c r="Q1433" s="83">
        <v>1432</v>
      </c>
      <c r="R1433" s="86">
        <v>2.1009400000000001E-2</v>
      </c>
      <c r="S1433" s="86">
        <v>0.14111599999999999</v>
      </c>
    </row>
    <row r="1434" spans="2:19" x14ac:dyDescent="0.2">
      <c r="B1434" s="33"/>
      <c r="C1434" s="81">
        <v>3.7960000000000001E-2</v>
      </c>
      <c r="D1434" s="80">
        <v>2233</v>
      </c>
      <c r="E1434" s="80">
        <v>375</v>
      </c>
      <c r="F1434" s="80">
        <v>1858</v>
      </c>
      <c r="G1434" s="80">
        <v>750</v>
      </c>
      <c r="H1434" s="80">
        <v>2608</v>
      </c>
      <c r="I1434" s="82">
        <v>0.28757700000000003</v>
      </c>
      <c r="J1434" s="80">
        <v>0.28757700000000003</v>
      </c>
      <c r="L1434" s="84">
        <v>0.8851</v>
      </c>
      <c r="M1434" s="83">
        <v>1417.89</v>
      </c>
      <c r="N1434" s="85">
        <v>15.1136</v>
      </c>
      <c r="O1434" s="83">
        <v>1402.77</v>
      </c>
      <c r="P1434" s="85">
        <v>30.2272</v>
      </c>
      <c r="Q1434" s="83">
        <v>1433</v>
      </c>
      <c r="R1434" s="86">
        <v>2.1093600000000001E-2</v>
      </c>
      <c r="S1434" s="86">
        <v>0.14169999999999999</v>
      </c>
    </row>
    <row r="1435" spans="2:19" x14ac:dyDescent="0.2">
      <c r="B1435" s="33"/>
      <c r="C1435" s="81">
        <v>3.7900000000000003E-2</v>
      </c>
      <c r="D1435" s="80">
        <v>2233</v>
      </c>
      <c r="E1435" s="80">
        <v>376</v>
      </c>
      <c r="F1435" s="80">
        <v>1857</v>
      </c>
      <c r="G1435" s="80">
        <v>752</v>
      </c>
      <c r="H1435" s="80">
        <v>2609</v>
      </c>
      <c r="I1435" s="82">
        <v>0.28823300000000002</v>
      </c>
      <c r="J1435" s="80">
        <v>0.28812300000000002</v>
      </c>
      <c r="L1435" s="84">
        <v>0.88419999999999999</v>
      </c>
      <c r="M1435" s="83">
        <v>1418.82</v>
      </c>
      <c r="N1435" s="85">
        <v>15.184699999999999</v>
      </c>
      <c r="O1435" s="83">
        <v>1403.63</v>
      </c>
      <c r="P1435" s="85">
        <v>30.369499999999999</v>
      </c>
      <c r="Q1435" s="83">
        <v>1434</v>
      </c>
      <c r="R1435" s="86">
        <v>2.1178200000000001E-2</v>
      </c>
      <c r="S1435" s="86">
        <v>0.142287</v>
      </c>
    </row>
    <row r="1436" spans="2:19" x14ac:dyDescent="0.2">
      <c r="B1436" s="33"/>
      <c r="C1436" s="81">
        <v>3.7690000000000001E-2</v>
      </c>
      <c r="D1436" s="80">
        <v>2234</v>
      </c>
      <c r="E1436" s="80">
        <v>376</v>
      </c>
      <c r="F1436" s="80">
        <v>1858</v>
      </c>
      <c r="G1436" s="80">
        <v>752</v>
      </c>
      <c r="H1436" s="80">
        <v>2610</v>
      </c>
      <c r="I1436" s="82">
        <v>0.28812300000000002</v>
      </c>
      <c r="J1436" s="80">
        <v>0.28812300000000002</v>
      </c>
      <c r="L1436" s="84">
        <v>0.88319999999999999</v>
      </c>
      <c r="M1436" s="83">
        <v>1419.74</v>
      </c>
      <c r="N1436" s="85">
        <v>15.2562</v>
      </c>
      <c r="O1436" s="83">
        <v>1404.49</v>
      </c>
      <c r="P1436" s="85">
        <v>30.5123</v>
      </c>
      <c r="Q1436" s="83">
        <v>1435</v>
      </c>
      <c r="R1436" s="86">
        <v>2.1263000000000001E-2</v>
      </c>
      <c r="S1436" s="86">
        <v>0.142876</v>
      </c>
    </row>
    <row r="1437" spans="2:19" x14ac:dyDescent="0.2">
      <c r="B1437" s="33"/>
      <c r="C1437" s="81">
        <v>3.7530000000000001E-2</v>
      </c>
      <c r="D1437" s="80">
        <v>2234</v>
      </c>
      <c r="E1437" s="80">
        <v>377</v>
      </c>
      <c r="F1437" s="80">
        <v>1857</v>
      </c>
      <c r="G1437" s="80">
        <v>754</v>
      </c>
      <c r="H1437" s="80">
        <v>2611</v>
      </c>
      <c r="I1437" s="82">
        <v>0.28877799999999998</v>
      </c>
      <c r="J1437" s="80">
        <v>0.28877799999999998</v>
      </c>
      <c r="L1437" s="84">
        <v>0.88249999999999995</v>
      </c>
      <c r="M1437" s="83">
        <v>1420.67</v>
      </c>
      <c r="N1437" s="85">
        <v>15.3279</v>
      </c>
      <c r="O1437" s="83">
        <v>1405.34</v>
      </c>
      <c r="P1437" s="85">
        <v>30.655799999999999</v>
      </c>
      <c r="Q1437" s="83">
        <v>1436</v>
      </c>
      <c r="R1437" s="86">
        <v>2.1348099999999998E-2</v>
      </c>
      <c r="S1437" s="86">
        <v>0.14346600000000001</v>
      </c>
    </row>
    <row r="1438" spans="2:19" x14ac:dyDescent="0.2">
      <c r="B1438" s="33"/>
      <c r="C1438" s="81">
        <v>3.7139999999999999E-2</v>
      </c>
      <c r="D1438" s="80">
        <v>2234</v>
      </c>
      <c r="E1438" s="80">
        <v>378</v>
      </c>
      <c r="F1438" s="80">
        <v>1856</v>
      </c>
      <c r="G1438" s="80">
        <v>756</v>
      </c>
      <c r="H1438" s="80">
        <v>2612</v>
      </c>
      <c r="I1438" s="82">
        <v>0.289433</v>
      </c>
      <c r="J1438" s="80">
        <v>0.289433</v>
      </c>
      <c r="L1438" s="84">
        <v>0.8821</v>
      </c>
      <c r="M1438" s="83">
        <v>1421.6</v>
      </c>
      <c r="N1438" s="85">
        <v>15.399900000000001</v>
      </c>
      <c r="O1438" s="83">
        <v>1406.2</v>
      </c>
      <c r="P1438" s="85">
        <v>30.799900000000001</v>
      </c>
      <c r="Q1438" s="83">
        <v>1437</v>
      </c>
      <c r="R1438" s="86">
        <v>2.1433500000000001E-2</v>
      </c>
      <c r="S1438" s="86">
        <v>0.14405799999999999</v>
      </c>
    </row>
    <row r="1439" spans="2:19" x14ac:dyDescent="0.2">
      <c r="B1439" s="33"/>
      <c r="C1439" s="81">
        <v>3.6679999999999997E-2</v>
      </c>
      <c r="D1439" s="80">
        <v>2234</v>
      </c>
      <c r="E1439" s="80">
        <v>379</v>
      </c>
      <c r="F1439" s="80">
        <v>1855</v>
      </c>
      <c r="G1439" s="80">
        <v>758</v>
      </c>
      <c r="H1439" s="80">
        <v>2613</v>
      </c>
      <c r="I1439" s="82">
        <v>0.29008800000000001</v>
      </c>
      <c r="J1439" s="80">
        <v>0.28986600000000001</v>
      </c>
      <c r="L1439" s="84">
        <v>0.88170000000000004</v>
      </c>
      <c r="M1439" s="83">
        <v>1422.53</v>
      </c>
      <c r="N1439" s="85">
        <v>15.472300000000001</v>
      </c>
      <c r="O1439" s="83">
        <v>1407.06</v>
      </c>
      <c r="P1439" s="85">
        <v>30.944500000000001</v>
      </c>
      <c r="Q1439" s="83">
        <v>1438</v>
      </c>
      <c r="R1439" s="86">
        <v>2.1519099999999999E-2</v>
      </c>
      <c r="S1439" s="86">
        <v>0.144653</v>
      </c>
    </row>
    <row r="1440" spans="2:19" x14ac:dyDescent="0.2">
      <c r="B1440" s="33"/>
      <c r="C1440" s="81">
        <v>3.6380000000000003E-2</v>
      </c>
      <c r="D1440" s="80">
        <v>2235</v>
      </c>
      <c r="E1440" s="80">
        <v>379</v>
      </c>
      <c r="F1440" s="80">
        <v>1856</v>
      </c>
      <c r="G1440" s="80">
        <v>758</v>
      </c>
      <c r="H1440" s="80">
        <v>2614</v>
      </c>
      <c r="I1440" s="82">
        <v>0.28997699999999998</v>
      </c>
      <c r="J1440" s="80">
        <v>0.28986600000000001</v>
      </c>
      <c r="L1440" s="84">
        <v>0.88129999999999997</v>
      </c>
      <c r="M1440" s="83">
        <v>1423.46</v>
      </c>
      <c r="N1440" s="85">
        <v>15.5449</v>
      </c>
      <c r="O1440" s="83">
        <v>1407.91</v>
      </c>
      <c r="P1440" s="85">
        <v>31.0898</v>
      </c>
      <c r="Q1440" s="83">
        <v>1439</v>
      </c>
      <c r="R1440" s="86">
        <v>2.1605099999999999E-2</v>
      </c>
      <c r="S1440" s="86">
        <v>0.14524899999999999</v>
      </c>
    </row>
    <row r="1441" spans="2:19" x14ac:dyDescent="0.2">
      <c r="B1441" s="33"/>
      <c r="C1441" s="81">
        <v>3.6260000000000001E-2</v>
      </c>
      <c r="D1441" s="80">
        <v>2236</v>
      </c>
      <c r="E1441" s="80">
        <v>379</v>
      </c>
      <c r="F1441" s="80">
        <v>1857</v>
      </c>
      <c r="G1441" s="80">
        <v>758</v>
      </c>
      <c r="H1441" s="80">
        <v>2615</v>
      </c>
      <c r="I1441" s="82">
        <v>0.28986600000000001</v>
      </c>
      <c r="J1441" s="80">
        <v>0.28986600000000001</v>
      </c>
      <c r="L1441" s="84">
        <v>0.88109999999999999</v>
      </c>
      <c r="M1441" s="83">
        <v>1424.38</v>
      </c>
      <c r="N1441" s="85">
        <v>15.617800000000001</v>
      </c>
      <c r="O1441" s="83">
        <v>1408.76</v>
      </c>
      <c r="P1441" s="85">
        <v>31.235600000000002</v>
      </c>
      <c r="Q1441" s="83">
        <v>1440</v>
      </c>
      <c r="R1441" s="86">
        <v>2.16914E-2</v>
      </c>
      <c r="S1441" s="86">
        <v>0.14584800000000001</v>
      </c>
    </row>
    <row r="1442" spans="2:19" x14ac:dyDescent="0.2">
      <c r="B1442" s="33"/>
      <c r="C1442" s="81">
        <v>3.5000000000000003E-2</v>
      </c>
      <c r="D1442" s="80">
        <v>2236</v>
      </c>
      <c r="E1442" s="80">
        <v>380</v>
      </c>
      <c r="F1442" s="80">
        <v>1856</v>
      </c>
      <c r="G1442" s="80">
        <v>760</v>
      </c>
      <c r="H1442" s="80">
        <v>2616</v>
      </c>
      <c r="I1442" s="82">
        <v>0.29052</v>
      </c>
      <c r="J1442" s="80">
        <v>0.290298</v>
      </c>
      <c r="L1442" s="84">
        <v>0.88080000000000003</v>
      </c>
      <c r="M1442" s="83">
        <v>1425.31</v>
      </c>
      <c r="N1442" s="85">
        <v>15.691000000000001</v>
      </c>
      <c r="O1442" s="83">
        <v>1409.62</v>
      </c>
      <c r="P1442" s="85">
        <v>31.382100000000001</v>
      </c>
      <c r="Q1442" s="83">
        <v>1441</v>
      </c>
      <c r="R1442" s="86">
        <v>2.1777999999999999E-2</v>
      </c>
      <c r="S1442" s="86">
        <v>0.14644799999999999</v>
      </c>
    </row>
    <row r="1443" spans="2:19" x14ac:dyDescent="0.2">
      <c r="B1443" s="33"/>
      <c r="C1443" s="81">
        <v>3.4500000000000003E-2</v>
      </c>
      <c r="D1443" s="80">
        <v>2237</v>
      </c>
      <c r="E1443" s="80">
        <v>380</v>
      </c>
      <c r="F1443" s="80">
        <v>1857</v>
      </c>
      <c r="G1443" s="80">
        <v>760</v>
      </c>
      <c r="H1443" s="80">
        <v>2617</v>
      </c>
      <c r="I1443" s="82">
        <v>0.29040899999999997</v>
      </c>
      <c r="J1443" s="80">
        <v>0.290298</v>
      </c>
      <c r="L1443" s="84">
        <v>0.88070000000000004</v>
      </c>
      <c r="M1443" s="83">
        <v>1426.24</v>
      </c>
      <c r="N1443" s="85">
        <v>15.7646</v>
      </c>
      <c r="O1443" s="83">
        <v>1410.47</v>
      </c>
      <c r="P1443" s="85">
        <v>31.5291</v>
      </c>
      <c r="Q1443" s="83">
        <v>1442</v>
      </c>
      <c r="R1443" s="86">
        <v>2.18649E-2</v>
      </c>
      <c r="S1443" s="86">
        <v>0.14735200000000001</v>
      </c>
    </row>
    <row r="1444" spans="2:19" x14ac:dyDescent="0.2">
      <c r="B1444" s="33"/>
      <c r="C1444" s="81">
        <v>3.4139999999999997E-2</v>
      </c>
      <c r="D1444" s="80">
        <v>2238</v>
      </c>
      <c r="E1444" s="80">
        <v>380</v>
      </c>
      <c r="F1444" s="80">
        <v>1858</v>
      </c>
      <c r="G1444" s="80">
        <v>760</v>
      </c>
      <c r="H1444" s="80">
        <v>2618</v>
      </c>
      <c r="I1444" s="82">
        <v>0.290298</v>
      </c>
      <c r="J1444" s="80">
        <v>0.290298</v>
      </c>
      <c r="L1444" s="84">
        <v>0.88070000000000004</v>
      </c>
      <c r="M1444" s="83">
        <v>1427.16</v>
      </c>
      <c r="N1444" s="85">
        <v>15.8384</v>
      </c>
      <c r="O1444" s="83">
        <v>1411.32</v>
      </c>
      <c r="P1444" s="85">
        <v>31.6768</v>
      </c>
      <c r="Q1444" s="83">
        <v>1443</v>
      </c>
      <c r="R1444" s="86">
        <v>2.1951999999999999E-2</v>
      </c>
      <c r="S1444" s="86">
        <v>0.14735200000000001</v>
      </c>
    </row>
    <row r="1445" spans="2:19" x14ac:dyDescent="0.2">
      <c r="B1445" s="33"/>
      <c r="C1445" s="81">
        <v>3.3869999999999997E-2</v>
      </c>
      <c r="D1445" s="80">
        <v>2238</v>
      </c>
      <c r="E1445" s="80">
        <v>381</v>
      </c>
      <c r="F1445" s="80">
        <v>1857</v>
      </c>
      <c r="G1445" s="80">
        <v>762</v>
      </c>
      <c r="H1445" s="80">
        <v>2619</v>
      </c>
      <c r="I1445" s="82">
        <v>0.29095100000000002</v>
      </c>
      <c r="J1445" s="80">
        <v>0.29072900000000002</v>
      </c>
      <c r="L1445" s="84">
        <v>0.88039999999999996</v>
      </c>
      <c r="M1445" s="83">
        <v>1428.09</v>
      </c>
      <c r="N1445" s="85">
        <v>15.9125</v>
      </c>
      <c r="O1445" s="83">
        <v>1412.17</v>
      </c>
      <c r="P1445" s="85">
        <v>31.824999999999999</v>
      </c>
      <c r="Q1445" s="83">
        <v>1444</v>
      </c>
      <c r="R1445" s="86">
        <v>2.20395E-2</v>
      </c>
      <c r="S1445" s="86">
        <v>0.148261</v>
      </c>
    </row>
    <row r="1446" spans="2:19" x14ac:dyDescent="0.2">
      <c r="B1446" s="33"/>
      <c r="C1446" s="81">
        <v>3.3390000000000003E-2</v>
      </c>
      <c r="D1446" s="80">
        <v>2239</v>
      </c>
      <c r="E1446" s="80">
        <v>381</v>
      </c>
      <c r="F1446" s="80">
        <v>1858</v>
      </c>
      <c r="G1446" s="80">
        <v>762</v>
      </c>
      <c r="H1446" s="80">
        <v>2620</v>
      </c>
      <c r="I1446" s="82">
        <v>0.29083999999999999</v>
      </c>
      <c r="J1446" s="80">
        <v>0.29072900000000002</v>
      </c>
      <c r="L1446" s="84">
        <v>0.87970000000000004</v>
      </c>
      <c r="M1446" s="83">
        <v>1429.01</v>
      </c>
      <c r="N1446" s="85">
        <v>15.987</v>
      </c>
      <c r="O1446" s="83">
        <v>1413.03</v>
      </c>
      <c r="P1446" s="85">
        <v>31.9739</v>
      </c>
      <c r="Q1446" s="83">
        <v>1445</v>
      </c>
      <c r="R1446" s="86">
        <v>2.2127299999999999E-2</v>
      </c>
      <c r="S1446" s="86">
        <v>0.148869</v>
      </c>
    </row>
    <row r="1447" spans="2:19" x14ac:dyDescent="0.2">
      <c r="B1447" s="33"/>
      <c r="C1447" s="81">
        <v>3.2730000000000002E-2</v>
      </c>
      <c r="D1447" s="80">
        <v>2240</v>
      </c>
      <c r="E1447" s="80">
        <v>381</v>
      </c>
      <c r="F1447" s="80">
        <v>1859</v>
      </c>
      <c r="G1447" s="80">
        <v>762</v>
      </c>
      <c r="H1447" s="80">
        <v>2621</v>
      </c>
      <c r="I1447" s="82">
        <v>0.29072900000000002</v>
      </c>
      <c r="J1447" s="80">
        <v>0.29072900000000002</v>
      </c>
      <c r="L1447" s="84">
        <v>0.879</v>
      </c>
      <c r="M1447" s="83">
        <v>1429.94</v>
      </c>
      <c r="N1447" s="85">
        <v>16.061699999999998</v>
      </c>
      <c r="O1447" s="83">
        <v>1413.88</v>
      </c>
      <c r="P1447" s="85">
        <v>32.123399999999997</v>
      </c>
      <c r="Q1447" s="83">
        <v>1446</v>
      </c>
      <c r="R1447" s="86">
        <v>2.22153E-2</v>
      </c>
      <c r="S1447" s="86">
        <v>0.149479</v>
      </c>
    </row>
    <row r="1448" spans="2:19" x14ac:dyDescent="0.2">
      <c r="B1448" s="33"/>
      <c r="C1448" s="81">
        <v>3.261E-2</v>
      </c>
      <c r="D1448" s="80">
        <v>2240</v>
      </c>
      <c r="E1448" s="80">
        <v>382</v>
      </c>
      <c r="F1448" s="80">
        <v>1858</v>
      </c>
      <c r="G1448" s="80">
        <v>764</v>
      </c>
      <c r="H1448" s="80">
        <v>2622</v>
      </c>
      <c r="I1448" s="82">
        <v>0.291381</v>
      </c>
      <c r="J1448" s="80">
        <v>0.29126999999999997</v>
      </c>
      <c r="L1448" s="84">
        <v>0.87749999999999995</v>
      </c>
      <c r="M1448" s="83">
        <v>1430.86</v>
      </c>
      <c r="N1448" s="85">
        <v>16.136700000000001</v>
      </c>
      <c r="O1448" s="83">
        <v>1414.73</v>
      </c>
      <c r="P1448" s="85">
        <v>32.273499999999999</v>
      </c>
      <c r="Q1448" s="83">
        <v>1447</v>
      </c>
      <c r="R1448" s="86">
        <v>2.2303699999999999E-2</v>
      </c>
      <c r="S1448" s="86">
        <v>0.150092</v>
      </c>
    </row>
    <row r="1449" spans="2:19" x14ac:dyDescent="0.2">
      <c r="B1449" s="33"/>
      <c r="C1449" s="81">
        <v>3.2530000000000003E-2</v>
      </c>
      <c r="D1449" s="80">
        <v>2241</v>
      </c>
      <c r="E1449" s="80">
        <v>382</v>
      </c>
      <c r="F1449" s="80">
        <v>1859</v>
      </c>
      <c r="G1449" s="80">
        <v>764</v>
      </c>
      <c r="H1449" s="80">
        <v>2623</v>
      </c>
      <c r="I1449" s="82">
        <v>0.29126999999999997</v>
      </c>
      <c r="J1449" s="80">
        <v>0.29126999999999997</v>
      </c>
      <c r="L1449" s="84">
        <v>0.87619999999999998</v>
      </c>
      <c r="M1449" s="83">
        <v>1431.79</v>
      </c>
      <c r="N1449" s="85">
        <v>16.2121</v>
      </c>
      <c r="O1449" s="83">
        <v>1415.58</v>
      </c>
      <c r="P1449" s="85">
        <v>32.424199999999999</v>
      </c>
      <c r="Q1449" s="83">
        <v>1448</v>
      </c>
      <c r="R1449" s="86">
        <v>2.23924E-2</v>
      </c>
      <c r="S1449" s="86">
        <v>0.15070600000000001</v>
      </c>
    </row>
    <row r="1450" spans="2:19" x14ac:dyDescent="0.2">
      <c r="B1450" s="33"/>
      <c r="C1450" s="81">
        <v>3.1980000000000001E-2</v>
      </c>
      <c r="D1450" s="80">
        <v>2241</v>
      </c>
      <c r="E1450" s="80">
        <v>383</v>
      </c>
      <c r="F1450" s="80">
        <v>1858</v>
      </c>
      <c r="G1450" s="80">
        <v>766</v>
      </c>
      <c r="H1450" s="80">
        <v>2624</v>
      </c>
      <c r="I1450" s="82">
        <v>0.29192099999999999</v>
      </c>
      <c r="J1450" s="80">
        <v>0.29192099999999999</v>
      </c>
      <c r="L1450" s="84">
        <v>0.87539999999999996</v>
      </c>
      <c r="M1450" s="83">
        <v>1432.71</v>
      </c>
      <c r="N1450" s="85">
        <v>16.287800000000001</v>
      </c>
      <c r="O1450" s="83">
        <v>1416.42</v>
      </c>
      <c r="P1450" s="85">
        <v>32.575499999999998</v>
      </c>
      <c r="Q1450" s="83">
        <v>1449</v>
      </c>
      <c r="R1450" s="86">
        <v>2.2481399999999999E-2</v>
      </c>
      <c r="S1450" s="86">
        <v>0.15132200000000001</v>
      </c>
    </row>
    <row r="1451" spans="2:19" x14ac:dyDescent="0.2">
      <c r="B1451" s="33"/>
      <c r="C1451" s="81">
        <v>3.1910000000000001E-2</v>
      </c>
      <c r="D1451" s="80">
        <v>2241</v>
      </c>
      <c r="E1451" s="80">
        <v>384</v>
      </c>
      <c r="F1451" s="80">
        <v>1857</v>
      </c>
      <c r="G1451" s="80">
        <v>768</v>
      </c>
      <c r="H1451" s="80">
        <v>2625</v>
      </c>
      <c r="I1451" s="82">
        <v>0.29257100000000003</v>
      </c>
      <c r="J1451" s="80">
        <v>0.29246</v>
      </c>
      <c r="L1451" s="84">
        <v>0.87470000000000003</v>
      </c>
      <c r="M1451" s="83">
        <v>1433.64</v>
      </c>
      <c r="N1451" s="85">
        <v>16.363700000000001</v>
      </c>
      <c r="O1451" s="83">
        <v>1417.27</v>
      </c>
      <c r="P1451" s="85">
        <v>32.727400000000003</v>
      </c>
      <c r="Q1451" s="83">
        <v>1450</v>
      </c>
      <c r="R1451" s="86">
        <v>2.25706E-2</v>
      </c>
      <c r="S1451" s="86">
        <v>0.15193999999999999</v>
      </c>
    </row>
    <row r="1452" spans="2:19" x14ac:dyDescent="0.2">
      <c r="B1452" s="33"/>
      <c r="C1452" s="81">
        <v>3.1309999999999998E-2</v>
      </c>
      <c r="D1452" s="80">
        <v>2242</v>
      </c>
      <c r="E1452" s="80">
        <v>384</v>
      </c>
      <c r="F1452" s="80">
        <v>1858</v>
      </c>
      <c r="G1452" s="80">
        <v>768</v>
      </c>
      <c r="H1452" s="80">
        <v>2626</v>
      </c>
      <c r="I1452" s="82">
        <v>0.29246</v>
      </c>
      <c r="J1452" s="80">
        <v>0.29246</v>
      </c>
      <c r="L1452" s="84">
        <v>0.87409999999999999</v>
      </c>
      <c r="M1452" s="83">
        <v>1434.56</v>
      </c>
      <c r="N1452" s="85">
        <v>16.440000000000001</v>
      </c>
      <c r="O1452" s="83">
        <v>1418.12</v>
      </c>
      <c r="P1452" s="85">
        <v>32.880000000000003</v>
      </c>
      <c r="Q1452" s="83">
        <v>1451</v>
      </c>
      <c r="R1452" s="86">
        <v>2.2660199999999998E-2</v>
      </c>
      <c r="S1452" s="86">
        <v>0.15287100000000001</v>
      </c>
    </row>
    <row r="1453" spans="2:19" x14ac:dyDescent="0.2">
      <c r="B1453" s="33"/>
      <c r="C1453" s="81">
        <v>3.1179999999999999E-2</v>
      </c>
      <c r="D1453" s="80">
        <v>2242</v>
      </c>
      <c r="E1453" s="80">
        <v>385</v>
      </c>
      <c r="F1453" s="80">
        <v>1857</v>
      </c>
      <c r="G1453" s="80">
        <v>770</v>
      </c>
      <c r="H1453" s="80">
        <v>2627</v>
      </c>
      <c r="I1453" s="82">
        <v>0.29310999999999998</v>
      </c>
      <c r="J1453" s="80">
        <v>0.29277599999999998</v>
      </c>
      <c r="L1453" s="84">
        <v>0.87409999999999999</v>
      </c>
      <c r="M1453" s="83">
        <v>1435.48</v>
      </c>
      <c r="N1453" s="85">
        <v>16.5166</v>
      </c>
      <c r="O1453" s="83">
        <v>1418.97</v>
      </c>
      <c r="P1453" s="85">
        <v>33.033200000000001</v>
      </c>
      <c r="Q1453" s="83">
        <v>1452</v>
      </c>
      <c r="R1453" s="86">
        <v>2.2750099999999999E-2</v>
      </c>
      <c r="S1453" s="86">
        <v>0.15287100000000001</v>
      </c>
    </row>
    <row r="1454" spans="2:19" x14ac:dyDescent="0.2">
      <c r="B1454" s="33"/>
      <c r="C1454" s="81">
        <v>3.1040000000000002E-2</v>
      </c>
      <c r="D1454" s="80">
        <v>2244</v>
      </c>
      <c r="E1454" s="80">
        <v>385</v>
      </c>
      <c r="F1454" s="80">
        <v>1859</v>
      </c>
      <c r="G1454" s="80">
        <v>770</v>
      </c>
      <c r="H1454" s="80">
        <v>2629</v>
      </c>
      <c r="I1454" s="82">
        <v>0.29288700000000001</v>
      </c>
      <c r="J1454" s="80">
        <v>0.29277599999999998</v>
      </c>
      <c r="L1454" s="84">
        <v>0.87360000000000004</v>
      </c>
      <c r="M1454" s="83">
        <v>1436.41</v>
      </c>
      <c r="N1454" s="85">
        <v>16.593499999999999</v>
      </c>
      <c r="O1454" s="83">
        <v>1419.81</v>
      </c>
      <c r="P1454" s="85">
        <v>33.186999999999998</v>
      </c>
      <c r="Q1454" s="83">
        <v>1453</v>
      </c>
      <c r="R1454" s="86">
        <v>2.2840300000000001E-2</v>
      </c>
      <c r="S1454" s="86">
        <v>0.153807</v>
      </c>
    </row>
    <row r="1455" spans="2:19" x14ac:dyDescent="0.2">
      <c r="B1455" s="33"/>
      <c r="C1455" s="81">
        <v>3.0439999999999998E-2</v>
      </c>
      <c r="D1455" s="80">
        <v>2245</v>
      </c>
      <c r="E1455" s="80">
        <v>385</v>
      </c>
      <c r="F1455" s="80">
        <v>1860</v>
      </c>
      <c r="G1455" s="80">
        <v>770</v>
      </c>
      <c r="H1455" s="80">
        <v>2630</v>
      </c>
      <c r="I1455" s="82">
        <v>0.29277599999999998</v>
      </c>
      <c r="J1455" s="80">
        <v>0.29277599999999998</v>
      </c>
      <c r="L1455" s="84">
        <v>0.87250000000000005</v>
      </c>
      <c r="M1455" s="83">
        <v>1437.33</v>
      </c>
      <c r="N1455" s="85">
        <v>16.6707</v>
      </c>
      <c r="O1455" s="83">
        <v>1420.66</v>
      </c>
      <c r="P1455" s="85">
        <v>33.3414</v>
      </c>
      <c r="Q1455" s="83">
        <v>1454</v>
      </c>
      <c r="R1455" s="86">
        <v>2.2930800000000001E-2</v>
      </c>
      <c r="S1455" s="86">
        <v>0.15443299999999999</v>
      </c>
    </row>
    <row r="1456" spans="2:19" x14ac:dyDescent="0.2">
      <c r="B1456" s="33"/>
      <c r="C1456" s="81">
        <v>2.9700000000000001E-2</v>
      </c>
      <c r="D1456" s="80">
        <v>2245</v>
      </c>
      <c r="E1456" s="80">
        <v>386</v>
      </c>
      <c r="F1456" s="80">
        <v>1859</v>
      </c>
      <c r="G1456" s="80">
        <v>772</v>
      </c>
      <c r="H1456" s="80">
        <v>2631</v>
      </c>
      <c r="I1456" s="82">
        <v>0.29342499999999999</v>
      </c>
      <c r="J1456" s="80">
        <v>0.29342499999999999</v>
      </c>
      <c r="L1456" s="84">
        <v>0.87219999999999998</v>
      </c>
      <c r="M1456" s="83">
        <v>1438.25</v>
      </c>
      <c r="N1456" s="85">
        <v>16.748200000000001</v>
      </c>
      <c r="O1456" s="83">
        <v>1421.5</v>
      </c>
      <c r="P1456" s="85">
        <v>33.496499999999997</v>
      </c>
      <c r="Q1456" s="83">
        <v>1455</v>
      </c>
      <c r="R1456" s="86">
        <v>2.30216E-2</v>
      </c>
      <c r="S1456" s="86">
        <v>0.155061</v>
      </c>
    </row>
    <row r="1457" spans="2:19" x14ac:dyDescent="0.2">
      <c r="B1457" s="33"/>
      <c r="C1457" s="81">
        <v>2.9489999999999999E-2</v>
      </c>
      <c r="D1457" s="80">
        <v>2245</v>
      </c>
      <c r="E1457" s="80">
        <v>387</v>
      </c>
      <c r="F1457" s="80">
        <v>1858</v>
      </c>
      <c r="G1457" s="80">
        <v>774</v>
      </c>
      <c r="H1457" s="80">
        <v>2632</v>
      </c>
      <c r="I1457" s="82">
        <v>0.29407299999999997</v>
      </c>
      <c r="J1457" s="80">
        <v>0.29360599999999998</v>
      </c>
      <c r="L1457" s="84">
        <v>0.87150000000000005</v>
      </c>
      <c r="M1457" s="83">
        <v>1439.17</v>
      </c>
      <c r="N1457" s="85">
        <v>16.8261</v>
      </c>
      <c r="O1457" s="83">
        <v>1422.35</v>
      </c>
      <c r="P1457" s="85">
        <v>33.652200000000001</v>
      </c>
      <c r="Q1457" s="83">
        <v>1456</v>
      </c>
      <c r="R1457" s="86">
        <v>2.3112799999999999E-2</v>
      </c>
      <c r="S1457" s="86">
        <v>0.155691</v>
      </c>
    </row>
    <row r="1458" spans="2:19" x14ac:dyDescent="0.2">
      <c r="B1458" s="33"/>
      <c r="C1458" s="81">
        <v>2.9350000000000001E-2</v>
      </c>
      <c r="D1458" s="80">
        <v>2246</v>
      </c>
      <c r="E1458" s="80">
        <v>387</v>
      </c>
      <c r="F1458" s="80">
        <v>1859</v>
      </c>
      <c r="G1458" s="80">
        <v>774</v>
      </c>
      <c r="H1458" s="80">
        <v>2633</v>
      </c>
      <c r="I1458" s="82">
        <v>0.29396099999999997</v>
      </c>
      <c r="J1458" s="80">
        <v>0.29360599999999998</v>
      </c>
      <c r="L1458" s="84">
        <v>0.87139999999999995</v>
      </c>
      <c r="M1458" s="83">
        <v>1440.1</v>
      </c>
      <c r="N1458" s="85">
        <v>16.904299999999999</v>
      </c>
      <c r="O1458" s="83">
        <v>1423.19</v>
      </c>
      <c r="P1458" s="85">
        <v>33.808500000000002</v>
      </c>
      <c r="Q1458" s="83">
        <v>1457</v>
      </c>
      <c r="R1458" s="86">
        <v>2.3204200000000001E-2</v>
      </c>
      <c r="S1458" s="86">
        <v>0.15632299999999999</v>
      </c>
    </row>
    <row r="1459" spans="2:19" x14ac:dyDescent="0.2">
      <c r="B1459" s="33"/>
      <c r="C1459" s="81">
        <v>2.93E-2</v>
      </c>
      <c r="D1459" s="80">
        <v>2247</v>
      </c>
      <c r="E1459" s="80">
        <v>387</v>
      </c>
      <c r="F1459" s="80">
        <v>1860</v>
      </c>
      <c r="G1459" s="80">
        <v>774</v>
      </c>
      <c r="H1459" s="80">
        <v>2634</v>
      </c>
      <c r="I1459" s="82">
        <v>0.29385</v>
      </c>
      <c r="J1459" s="80">
        <v>0.29360599999999998</v>
      </c>
      <c r="L1459" s="84">
        <v>0.86990000000000001</v>
      </c>
      <c r="M1459" s="83">
        <v>1441.02</v>
      </c>
      <c r="N1459" s="85">
        <v>16.982700000000001</v>
      </c>
      <c r="O1459" s="83">
        <v>1424.03</v>
      </c>
      <c r="P1459" s="85">
        <v>33.965499999999999</v>
      </c>
      <c r="Q1459" s="83">
        <v>1458</v>
      </c>
      <c r="R1459" s="86">
        <v>2.3295900000000001E-2</v>
      </c>
      <c r="S1459" s="86">
        <v>0.15695700000000001</v>
      </c>
    </row>
    <row r="1460" spans="2:19" x14ac:dyDescent="0.2">
      <c r="B1460" s="33"/>
      <c r="C1460" s="81">
        <v>2.7640000000000001E-2</v>
      </c>
      <c r="D1460" s="80">
        <v>2248</v>
      </c>
      <c r="E1460" s="80">
        <v>387</v>
      </c>
      <c r="F1460" s="80">
        <v>1861</v>
      </c>
      <c r="G1460" s="80">
        <v>774</v>
      </c>
      <c r="H1460" s="80">
        <v>2635</v>
      </c>
      <c r="I1460" s="82">
        <v>0.293738</v>
      </c>
      <c r="J1460" s="80">
        <v>0.29360599999999998</v>
      </c>
      <c r="L1460" s="84">
        <v>0.86939999999999995</v>
      </c>
      <c r="M1460" s="83">
        <v>1441.94</v>
      </c>
      <c r="N1460" s="85">
        <v>17.061499999999999</v>
      </c>
      <c r="O1460" s="83">
        <v>1424.88</v>
      </c>
      <c r="P1460" s="85">
        <v>34.123100000000001</v>
      </c>
      <c r="Q1460" s="83">
        <v>1459</v>
      </c>
      <c r="R1460" s="86">
        <v>2.3387999999999999E-2</v>
      </c>
      <c r="S1460" s="86">
        <v>0.15759400000000001</v>
      </c>
    </row>
    <row r="1461" spans="2:19" x14ac:dyDescent="0.2">
      <c r="B1461" s="33"/>
      <c r="C1461" s="81">
        <v>2.6460000000000001E-2</v>
      </c>
      <c r="D1461" s="80">
        <v>2249</v>
      </c>
      <c r="E1461" s="80">
        <v>388</v>
      </c>
      <c r="F1461" s="80">
        <v>1861</v>
      </c>
      <c r="G1461" s="80">
        <v>776</v>
      </c>
      <c r="H1461" s="80">
        <v>2637</v>
      </c>
      <c r="I1461" s="82">
        <v>0.29427399999999998</v>
      </c>
      <c r="J1461" s="80">
        <v>0.29360599999999998</v>
      </c>
      <c r="L1461" s="84">
        <v>0.86709999999999998</v>
      </c>
      <c r="M1461" s="83">
        <v>1442.86</v>
      </c>
      <c r="N1461" s="85">
        <v>17.140599999999999</v>
      </c>
      <c r="O1461" s="83">
        <v>1425.72</v>
      </c>
      <c r="P1461" s="85">
        <v>34.281300000000002</v>
      </c>
      <c r="Q1461" s="83">
        <v>1460</v>
      </c>
      <c r="R1461" s="86">
        <v>2.3480299999999999E-2</v>
      </c>
      <c r="S1461" s="86">
        <v>0.15823200000000001</v>
      </c>
    </row>
    <row r="1462" spans="2:19" x14ac:dyDescent="0.2">
      <c r="B1462" s="33"/>
      <c r="C1462" s="81">
        <v>2.615E-2</v>
      </c>
      <c r="D1462" s="80">
        <v>2253</v>
      </c>
      <c r="E1462" s="80">
        <v>388</v>
      </c>
      <c r="F1462" s="80">
        <v>1865</v>
      </c>
      <c r="G1462" s="80">
        <v>776</v>
      </c>
      <c r="H1462" s="80">
        <v>2641</v>
      </c>
      <c r="I1462" s="82">
        <v>0.29382799999999998</v>
      </c>
      <c r="J1462" s="80">
        <v>0.29360599999999998</v>
      </c>
      <c r="L1462" s="84">
        <v>0.86639999999999995</v>
      </c>
      <c r="M1462" s="83">
        <v>1443.78</v>
      </c>
      <c r="N1462" s="85">
        <v>17.220099999999999</v>
      </c>
      <c r="O1462" s="83">
        <v>1426.56</v>
      </c>
      <c r="P1462" s="85">
        <v>34.440199999999997</v>
      </c>
      <c r="Q1462" s="83">
        <v>1461</v>
      </c>
      <c r="R1462" s="86">
        <v>2.3573E-2</v>
      </c>
      <c r="S1462" s="86">
        <v>0.15887200000000001</v>
      </c>
    </row>
    <row r="1463" spans="2:19" x14ac:dyDescent="0.2">
      <c r="B1463" s="33"/>
      <c r="C1463" s="81">
        <v>2.5190000000000001E-2</v>
      </c>
      <c r="D1463" s="80">
        <v>2254</v>
      </c>
      <c r="E1463" s="80">
        <v>388</v>
      </c>
      <c r="F1463" s="80">
        <v>1866</v>
      </c>
      <c r="G1463" s="80">
        <v>776</v>
      </c>
      <c r="H1463" s="80">
        <v>2642</v>
      </c>
      <c r="I1463" s="82">
        <v>0.29371700000000001</v>
      </c>
      <c r="J1463" s="80">
        <v>0.29360599999999998</v>
      </c>
      <c r="L1463" s="84">
        <v>0.86560000000000004</v>
      </c>
      <c r="M1463" s="83">
        <v>1444.7</v>
      </c>
      <c r="N1463" s="85">
        <v>17.299800000000001</v>
      </c>
      <c r="O1463" s="83">
        <v>1427.4</v>
      </c>
      <c r="P1463" s="85">
        <v>34.599699999999999</v>
      </c>
      <c r="Q1463" s="83">
        <v>1462</v>
      </c>
      <c r="R1463" s="86">
        <v>2.3666E-2</v>
      </c>
      <c r="S1463" s="86">
        <v>0.15951399999999999</v>
      </c>
    </row>
    <row r="1464" spans="2:19" x14ac:dyDescent="0.2">
      <c r="B1464" s="33"/>
      <c r="C1464" s="81">
        <v>2.4680000000000001E-2</v>
      </c>
      <c r="D1464" s="80">
        <v>2255</v>
      </c>
      <c r="E1464" s="80">
        <v>388</v>
      </c>
      <c r="F1464" s="80">
        <v>1867</v>
      </c>
      <c r="G1464" s="80">
        <v>776</v>
      </c>
      <c r="H1464" s="80">
        <v>2643</v>
      </c>
      <c r="I1464" s="82">
        <v>0.29360599999999998</v>
      </c>
      <c r="J1464" s="80">
        <v>0.29360599999999998</v>
      </c>
      <c r="L1464" s="84">
        <v>0.86550000000000005</v>
      </c>
      <c r="M1464" s="83">
        <v>1445.62</v>
      </c>
      <c r="N1464" s="85">
        <v>17.379899999999999</v>
      </c>
      <c r="O1464" s="83">
        <v>1428.24</v>
      </c>
      <c r="P1464" s="85">
        <v>34.759799999999998</v>
      </c>
      <c r="Q1464" s="83">
        <v>1463</v>
      </c>
      <c r="R1464" s="86">
        <v>2.3759300000000001E-2</v>
      </c>
      <c r="S1464" s="86">
        <v>0.16015799999999999</v>
      </c>
    </row>
    <row r="1465" spans="2:19" x14ac:dyDescent="0.2">
      <c r="B1465" s="33"/>
      <c r="C1465" s="81">
        <v>2.4289999999999999E-2</v>
      </c>
      <c r="D1465" s="80">
        <v>2255</v>
      </c>
      <c r="E1465" s="80">
        <v>389</v>
      </c>
      <c r="F1465" s="80">
        <v>1866</v>
      </c>
      <c r="G1465" s="80">
        <v>778</v>
      </c>
      <c r="H1465" s="80">
        <v>2644</v>
      </c>
      <c r="I1465" s="82">
        <v>0.29425099999999998</v>
      </c>
      <c r="J1465" s="80">
        <v>0.29391800000000001</v>
      </c>
      <c r="L1465" s="84">
        <v>0.86519999999999997</v>
      </c>
      <c r="M1465" s="83">
        <v>1446.54</v>
      </c>
      <c r="N1465" s="85">
        <v>17.4603</v>
      </c>
      <c r="O1465" s="83">
        <v>1429.08</v>
      </c>
      <c r="P1465" s="85">
        <v>34.9206</v>
      </c>
      <c r="Q1465" s="83">
        <v>1464</v>
      </c>
      <c r="R1465" s="86">
        <v>2.38529E-2</v>
      </c>
      <c r="S1465" s="86">
        <v>0.160804</v>
      </c>
    </row>
    <row r="1466" spans="2:19" x14ac:dyDescent="0.2">
      <c r="B1466" s="33"/>
      <c r="C1466" s="81">
        <v>2.384E-2</v>
      </c>
      <c r="D1466" s="80">
        <v>2258</v>
      </c>
      <c r="E1466" s="80">
        <v>389</v>
      </c>
      <c r="F1466" s="80">
        <v>1869</v>
      </c>
      <c r="G1466" s="80">
        <v>778</v>
      </c>
      <c r="H1466" s="80">
        <v>2647</v>
      </c>
      <c r="I1466" s="82">
        <v>0.29391800000000001</v>
      </c>
      <c r="J1466" s="80">
        <v>0.29391800000000001</v>
      </c>
      <c r="L1466" s="84">
        <v>0.86470000000000002</v>
      </c>
      <c r="M1466" s="83">
        <v>1447.46</v>
      </c>
      <c r="N1466" s="85">
        <v>17.541</v>
      </c>
      <c r="O1466" s="83">
        <v>1429.92</v>
      </c>
      <c r="P1466" s="85">
        <v>35.082099999999997</v>
      </c>
      <c r="Q1466" s="83">
        <v>1465</v>
      </c>
      <c r="R1466" s="86">
        <v>2.3946800000000001E-2</v>
      </c>
      <c r="S1466" s="86">
        <v>0.16145200000000001</v>
      </c>
    </row>
    <row r="1467" spans="2:19" x14ac:dyDescent="0.2">
      <c r="B1467" s="33"/>
      <c r="C1467" s="81">
        <v>2.188E-2</v>
      </c>
      <c r="D1467" s="80">
        <v>2258</v>
      </c>
      <c r="E1467" s="80">
        <v>390</v>
      </c>
      <c r="F1467" s="80">
        <v>1868</v>
      </c>
      <c r="G1467" s="80">
        <v>780</v>
      </c>
      <c r="H1467" s="80">
        <v>2648</v>
      </c>
      <c r="I1467" s="82">
        <v>0.29456199999999999</v>
      </c>
      <c r="J1467" s="80">
        <v>0.29445100000000002</v>
      </c>
      <c r="L1467" s="84">
        <v>0.86439999999999995</v>
      </c>
      <c r="M1467" s="83">
        <v>1448.38</v>
      </c>
      <c r="N1467" s="85">
        <v>17.6221</v>
      </c>
      <c r="O1467" s="83">
        <v>1430.76</v>
      </c>
      <c r="P1467" s="85">
        <v>35.244199999999999</v>
      </c>
      <c r="Q1467" s="83">
        <v>1466</v>
      </c>
      <c r="R1467" s="86">
        <v>2.4041099999999999E-2</v>
      </c>
      <c r="S1467" s="86">
        <v>0.162103</v>
      </c>
    </row>
    <row r="1468" spans="2:19" x14ac:dyDescent="0.2">
      <c r="B1468" s="33"/>
      <c r="C1468" s="81">
        <v>2.1569999999999999E-2</v>
      </c>
      <c r="D1468" s="80">
        <v>2259</v>
      </c>
      <c r="E1468" s="80">
        <v>390</v>
      </c>
      <c r="F1468" s="80">
        <v>1869</v>
      </c>
      <c r="G1468" s="80">
        <v>780</v>
      </c>
      <c r="H1468" s="80">
        <v>2649</v>
      </c>
      <c r="I1468" s="82">
        <v>0.29445100000000002</v>
      </c>
      <c r="J1468" s="80">
        <v>0.29445100000000002</v>
      </c>
      <c r="L1468" s="84">
        <v>0.86419999999999997</v>
      </c>
      <c r="M1468" s="83">
        <v>1449.3</v>
      </c>
      <c r="N1468" s="85">
        <v>17.703499999999998</v>
      </c>
      <c r="O1468" s="83">
        <v>1431.59</v>
      </c>
      <c r="P1468" s="85">
        <v>35.4069</v>
      </c>
      <c r="Q1468" s="83">
        <v>1467</v>
      </c>
      <c r="R1468" s="86">
        <v>2.41356E-2</v>
      </c>
      <c r="S1468" s="86">
        <v>0.16275500000000001</v>
      </c>
    </row>
    <row r="1469" spans="2:19" x14ac:dyDescent="0.2">
      <c r="B1469" s="33"/>
      <c r="C1469" s="81">
        <v>2.1510000000000001E-2</v>
      </c>
      <c r="D1469" s="80">
        <v>2260</v>
      </c>
      <c r="E1469" s="80">
        <v>391</v>
      </c>
      <c r="F1469" s="80">
        <v>1869</v>
      </c>
      <c r="G1469" s="80">
        <v>782</v>
      </c>
      <c r="H1469" s="80">
        <v>2651</v>
      </c>
      <c r="I1469" s="82">
        <v>0.294983</v>
      </c>
      <c r="J1469" s="80">
        <v>0.29465000000000002</v>
      </c>
      <c r="L1469" s="84">
        <v>0.86380000000000001</v>
      </c>
      <c r="M1469" s="83">
        <v>1450.21</v>
      </c>
      <c r="N1469" s="85">
        <v>17.7852</v>
      </c>
      <c r="O1469" s="83">
        <v>1432.43</v>
      </c>
      <c r="P1469" s="85">
        <v>35.570399999999999</v>
      </c>
      <c r="Q1469" s="83">
        <v>1468</v>
      </c>
      <c r="R1469" s="86">
        <v>2.4230499999999999E-2</v>
      </c>
      <c r="S1469" s="86">
        <v>0.163409</v>
      </c>
    </row>
    <row r="1470" spans="2:19" x14ac:dyDescent="0.2">
      <c r="B1470" s="33"/>
      <c r="C1470" s="81">
        <v>2.12E-2</v>
      </c>
      <c r="D1470" s="80">
        <v>2261</v>
      </c>
      <c r="E1470" s="80">
        <v>391</v>
      </c>
      <c r="F1470" s="80">
        <v>1870</v>
      </c>
      <c r="G1470" s="80">
        <v>782</v>
      </c>
      <c r="H1470" s="80">
        <v>2652</v>
      </c>
      <c r="I1470" s="82">
        <v>0.29487200000000002</v>
      </c>
      <c r="J1470" s="80">
        <v>0.29465000000000002</v>
      </c>
      <c r="L1470" s="84">
        <v>0.86219999999999997</v>
      </c>
      <c r="M1470" s="83">
        <v>1451.13</v>
      </c>
      <c r="N1470" s="85">
        <v>17.8672</v>
      </c>
      <c r="O1470" s="83">
        <v>1433.27</v>
      </c>
      <c r="P1470" s="85">
        <v>35.734400000000001</v>
      </c>
      <c r="Q1470" s="83">
        <v>1469</v>
      </c>
      <c r="R1470" s="86">
        <v>2.4325699999999999E-2</v>
      </c>
      <c r="S1470" s="86">
        <v>0.16406499999999999</v>
      </c>
    </row>
    <row r="1471" spans="2:19" x14ac:dyDescent="0.2">
      <c r="B1471" s="33"/>
      <c r="C1471" s="81">
        <v>2.0820000000000002E-2</v>
      </c>
      <c r="D1471" s="80">
        <v>2262</v>
      </c>
      <c r="E1471" s="80">
        <v>391</v>
      </c>
      <c r="F1471" s="80">
        <v>1871</v>
      </c>
      <c r="G1471" s="80">
        <v>782</v>
      </c>
      <c r="H1471" s="80">
        <v>2653</v>
      </c>
      <c r="I1471" s="82">
        <v>0.294761</v>
      </c>
      <c r="J1471" s="80">
        <v>0.29465000000000002</v>
      </c>
      <c r="L1471" s="84">
        <v>0.86180000000000001</v>
      </c>
      <c r="M1471" s="83">
        <v>1452.05</v>
      </c>
      <c r="N1471" s="85">
        <v>17.9496</v>
      </c>
      <c r="O1471" s="83">
        <v>1434.1</v>
      </c>
      <c r="P1471" s="85">
        <v>35.899099999999997</v>
      </c>
      <c r="Q1471" s="83">
        <v>1470</v>
      </c>
      <c r="R1471" s="86">
        <v>2.4421200000000001E-2</v>
      </c>
      <c r="S1471" s="86">
        <v>0.16472300000000001</v>
      </c>
    </row>
    <row r="1472" spans="2:19" x14ac:dyDescent="0.2">
      <c r="B1472" s="33"/>
      <c r="C1472" s="81">
        <v>2.0449999999999999E-2</v>
      </c>
      <c r="D1472" s="80">
        <v>2263</v>
      </c>
      <c r="E1472" s="80">
        <v>391</v>
      </c>
      <c r="F1472" s="80">
        <v>1872</v>
      </c>
      <c r="G1472" s="80">
        <v>782</v>
      </c>
      <c r="H1472" s="80">
        <v>2654</v>
      </c>
      <c r="I1472" s="82">
        <v>0.29465000000000002</v>
      </c>
      <c r="J1472" s="80">
        <v>0.29465000000000002</v>
      </c>
      <c r="L1472" s="84">
        <v>0.86170000000000002</v>
      </c>
      <c r="M1472" s="83">
        <v>1452.97</v>
      </c>
      <c r="N1472" s="85">
        <v>18.032299999999999</v>
      </c>
      <c r="O1472" s="83">
        <v>1434.94</v>
      </c>
      <c r="P1472" s="85">
        <v>36.064500000000002</v>
      </c>
      <c r="Q1472" s="83">
        <v>1471</v>
      </c>
      <c r="R1472" s="86">
        <v>2.4517000000000001E-2</v>
      </c>
      <c r="S1472" s="86">
        <v>0.165383</v>
      </c>
    </row>
    <row r="1473" spans="2:19" x14ac:dyDescent="0.2">
      <c r="B1473" s="33"/>
      <c r="C1473" s="81">
        <v>1.9789999999999999E-2</v>
      </c>
      <c r="D1473" s="80">
        <v>2263</v>
      </c>
      <c r="E1473" s="80">
        <v>394</v>
      </c>
      <c r="F1473" s="80">
        <v>1869</v>
      </c>
      <c r="G1473" s="80">
        <v>788</v>
      </c>
      <c r="H1473" s="80">
        <v>2657</v>
      </c>
      <c r="I1473" s="82">
        <v>0.29657499999999998</v>
      </c>
      <c r="J1473" s="80">
        <v>0.29646400000000001</v>
      </c>
      <c r="L1473" s="84">
        <v>0.85970000000000002</v>
      </c>
      <c r="M1473" s="83">
        <v>1453.88</v>
      </c>
      <c r="N1473" s="85">
        <v>18.115300000000001</v>
      </c>
      <c r="O1473" s="83">
        <v>1435.77</v>
      </c>
      <c r="P1473" s="85">
        <v>36.230600000000003</v>
      </c>
      <c r="Q1473" s="83">
        <v>1472</v>
      </c>
      <c r="R1473" s="86">
        <v>2.4613199999999998E-2</v>
      </c>
      <c r="S1473" s="86">
        <v>0.166377</v>
      </c>
    </row>
    <row r="1474" spans="2:19" x14ac:dyDescent="0.2">
      <c r="B1474" s="33"/>
      <c r="C1474" s="81">
        <v>1.9709999999999998E-2</v>
      </c>
      <c r="D1474" s="80">
        <v>2264</v>
      </c>
      <c r="E1474" s="80">
        <v>394</v>
      </c>
      <c r="F1474" s="80">
        <v>1870</v>
      </c>
      <c r="G1474" s="80">
        <v>788</v>
      </c>
      <c r="H1474" s="80">
        <v>2658</v>
      </c>
      <c r="I1474" s="82">
        <v>0.29646400000000001</v>
      </c>
      <c r="J1474" s="80">
        <v>0.29646400000000001</v>
      </c>
      <c r="L1474" s="84">
        <v>0.85970000000000002</v>
      </c>
      <c r="M1474" s="83">
        <v>1454.8</v>
      </c>
      <c r="N1474" s="85">
        <v>18.198599999999999</v>
      </c>
      <c r="O1474" s="83">
        <v>1436.6</v>
      </c>
      <c r="P1474" s="85">
        <v>36.397300000000001</v>
      </c>
      <c r="Q1474" s="83">
        <v>1473</v>
      </c>
      <c r="R1474" s="86">
        <v>2.4709600000000002E-2</v>
      </c>
      <c r="S1474" s="86">
        <v>0.166377</v>
      </c>
    </row>
    <row r="1475" spans="2:19" x14ac:dyDescent="0.2">
      <c r="B1475" s="33"/>
      <c r="C1475" s="81">
        <v>1.8970000000000001E-2</v>
      </c>
      <c r="D1475" s="80">
        <v>2264</v>
      </c>
      <c r="E1475" s="80">
        <v>395</v>
      </c>
      <c r="F1475" s="80">
        <v>1869</v>
      </c>
      <c r="G1475" s="80">
        <v>790</v>
      </c>
      <c r="H1475" s="80">
        <v>2659</v>
      </c>
      <c r="I1475" s="82">
        <v>0.29710399999999998</v>
      </c>
      <c r="J1475" s="80">
        <v>0.29710399999999998</v>
      </c>
      <c r="L1475" s="84">
        <v>0.85950000000000004</v>
      </c>
      <c r="M1475" s="83">
        <v>1455.72</v>
      </c>
      <c r="N1475" s="85">
        <v>18.282299999999999</v>
      </c>
      <c r="O1475" s="83">
        <v>1437.44</v>
      </c>
      <c r="P1475" s="85">
        <v>36.564700000000002</v>
      </c>
      <c r="Q1475" s="83">
        <v>1474</v>
      </c>
      <c r="R1475" s="86">
        <v>2.4806399999999999E-2</v>
      </c>
      <c r="S1475" s="86">
        <v>0.167376</v>
      </c>
    </row>
    <row r="1476" spans="2:19" x14ac:dyDescent="0.2">
      <c r="B1476" s="33"/>
      <c r="C1476" s="81">
        <v>1.8790000000000001E-2</v>
      </c>
      <c r="D1476" s="80">
        <v>2264</v>
      </c>
      <c r="E1476" s="80">
        <v>396</v>
      </c>
      <c r="F1476" s="80">
        <v>1868</v>
      </c>
      <c r="G1476" s="80">
        <v>792</v>
      </c>
      <c r="H1476" s="80">
        <v>2660</v>
      </c>
      <c r="I1476" s="82">
        <v>0.29774400000000001</v>
      </c>
      <c r="J1476" s="80">
        <v>0.29774400000000001</v>
      </c>
      <c r="L1476" s="84">
        <v>0.85819999999999996</v>
      </c>
      <c r="M1476" s="83">
        <v>1456.63</v>
      </c>
      <c r="N1476" s="85">
        <v>18.366299999999999</v>
      </c>
      <c r="O1476" s="83">
        <v>1438.27</v>
      </c>
      <c r="P1476" s="85">
        <v>36.732700000000001</v>
      </c>
      <c r="Q1476" s="83">
        <v>1475</v>
      </c>
      <c r="R1476" s="86">
        <v>2.4903499999999999E-2</v>
      </c>
      <c r="S1476" s="86">
        <v>0.168044</v>
      </c>
    </row>
    <row r="1477" spans="2:19" x14ac:dyDescent="0.2">
      <c r="B1477" s="33"/>
      <c r="C1477" s="81">
        <v>1.84E-2</v>
      </c>
      <c r="D1477" s="80">
        <v>2265</v>
      </c>
      <c r="E1477" s="80">
        <v>397</v>
      </c>
      <c r="F1477" s="80">
        <v>1868</v>
      </c>
      <c r="G1477" s="80">
        <v>794</v>
      </c>
      <c r="H1477" s="80">
        <v>2662</v>
      </c>
      <c r="I1477" s="82">
        <v>0.29827199999999998</v>
      </c>
      <c r="J1477" s="80">
        <v>0.29815999999999998</v>
      </c>
      <c r="L1477" s="84">
        <v>0.85680000000000001</v>
      </c>
      <c r="M1477" s="83">
        <v>1457.55</v>
      </c>
      <c r="N1477" s="85">
        <v>18.450700000000001</v>
      </c>
      <c r="O1477" s="83">
        <v>1439.1</v>
      </c>
      <c r="P1477" s="85">
        <v>36.901400000000002</v>
      </c>
      <c r="Q1477" s="83">
        <v>1476</v>
      </c>
      <c r="R1477" s="86">
        <v>2.5000999999999999E-2</v>
      </c>
      <c r="S1477" s="86">
        <v>0.168714</v>
      </c>
    </row>
    <row r="1478" spans="2:19" x14ac:dyDescent="0.2">
      <c r="B1478" s="33"/>
      <c r="C1478" s="81">
        <v>1.8319999999999999E-2</v>
      </c>
      <c r="D1478" s="80">
        <v>2266</v>
      </c>
      <c r="E1478" s="80">
        <v>397</v>
      </c>
      <c r="F1478" s="80">
        <v>1869</v>
      </c>
      <c r="G1478" s="80">
        <v>794</v>
      </c>
      <c r="H1478" s="80">
        <v>2663</v>
      </c>
      <c r="I1478" s="82">
        <v>0.29815999999999998</v>
      </c>
      <c r="J1478" s="80">
        <v>0.29815999999999998</v>
      </c>
      <c r="L1478" s="84">
        <v>0.85650000000000004</v>
      </c>
      <c r="M1478" s="83">
        <v>1458.46</v>
      </c>
      <c r="N1478" s="85">
        <v>18.535399999999999</v>
      </c>
      <c r="O1478" s="83">
        <v>1439.93</v>
      </c>
      <c r="P1478" s="85">
        <v>37.070799999999998</v>
      </c>
      <c r="Q1478" s="83">
        <v>1477</v>
      </c>
      <c r="R1478" s="86">
        <v>2.5098700000000002E-2</v>
      </c>
      <c r="S1478" s="86">
        <v>0.16938600000000001</v>
      </c>
    </row>
    <row r="1479" spans="2:19" x14ac:dyDescent="0.2">
      <c r="B1479" s="33"/>
      <c r="C1479" s="81">
        <v>1.8239999999999999E-2</v>
      </c>
      <c r="D1479" s="80">
        <v>2266</v>
      </c>
      <c r="E1479" s="80">
        <v>398</v>
      </c>
      <c r="F1479" s="80">
        <v>1868</v>
      </c>
      <c r="G1479" s="80">
        <v>796</v>
      </c>
      <c r="H1479" s="80">
        <v>2664</v>
      </c>
      <c r="I1479" s="82">
        <v>0.29879899999999998</v>
      </c>
      <c r="J1479" s="80">
        <v>0.29879899999999998</v>
      </c>
      <c r="L1479" s="84">
        <v>0.85619999999999996</v>
      </c>
      <c r="M1479" s="83">
        <v>1459.38</v>
      </c>
      <c r="N1479" s="85">
        <v>18.6204</v>
      </c>
      <c r="O1479" s="83">
        <v>1440.76</v>
      </c>
      <c r="P1479" s="85">
        <v>37.240900000000003</v>
      </c>
      <c r="Q1479" s="83">
        <v>1478</v>
      </c>
      <c r="R1479" s="86">
        <v>2.5196799999999998E-2</v>
      </c>
      <c r="S1479" s="86">
        <v>0.17005999999999999</v>
      </c>
    </row>
    <row r="1480" spans="2:19" x14ac:dyDescent="0.2">
      <c r="B1480" s="33"/>
      <c r="C1480" s="81">
        <v>1.6969999999999999E-2</v>
      </c>
      <c r="D1480" s="80">
        <v>2266</v>
      </c>
      <c r="E1480" s="80">
        <v>399</v>
      </c>
      <c r="F1480" s="80">
        <v>1867</v>
      </c>
      <c r="G1480" s="80">
        <v>798</v>
      </c>
      <c r="H1480" s="80">
        <v>2665</v>
      </c>
      <c r="I1480" s="82">
        <v>0.29943700000000001</v>
      </c>
      <c r="J1480" s="80">
        <v>0.29943700000000001</v>
      </c>
      <c r="L1480" s="84">
        <v>0.85599999999999998</v>
      </c>
      <c r="M1480" s="83">
        <v>1460.29</v>
      </c>
      <c r="N1480" s="85">
        <v>18.7058</v>
      </c>
      <c r="O1480" s="83">
        <v>1441.59</v>
      </c>
      <c r="P1480" s="85">
        <v>37.4116</v>
      </c>
      <c r="Q1480" s="83">
        <v>1479</v>
      </c>
      <c r="R1480" s="86">
        <v>2.52952E-2</v>
      </c>
      <c r="S1480" s="86">
        <v>0.170736</v>
      </c>
    </row>
    <row r="1481" spans="2:19" x14ac:dyDescent="0.2">
      <c r="B1481" s="33"/>
      <c r="C1481" s="81">
        <v>1.685E-2</v>
      </c>
      <c r="D1481" s="80">
        <v>2266</v>
      </c>
      <c r="E1481" s="80">
        <v>400</v>
      </c>
      <c r="F1481" s="80">
        <v>1866</v>
      </c>
      <c r="G1481" s="80">
        <v>800</v>
      </c>
      <c r="H1481" s="80">
        <v>2666</v>
      </c>
      <c r="I1481" s="82">
        <v>0.30007499999999998</v>
      </c>
      <c r="J1481" s="80">
        <v>0.29977599999999999</v>
      </c>
      <c r="L1481" s="84">
        <v>0.85499999999999998</v>
      </c>
      <c r="M1481" s="83">
        <v>1461.21</v>
      </c>
      <c r="N1481" s="85">
        <v>18.791499999999999</v>
      </c>
      <c r="O1481" s="83">
        <v>1442.42</v>
      </c>
      <c r="P1481" s="85">
        <v>37.582999999999998</v>
      </c>
      <c r="Q1481" s="83">
        <v>1480</v>
      </c>
      <c r="R1481" s="86">
        <v>2.53939E-2</v>
      </c>
      <c r="S1481" s="86">
        <v>0.17141400000000001</v>
      </c>
    </row>
    <row r="1482" spans="2:19" x14ac:dyDescent="0.2">
      <c r="B1482" s="33"/>
      <c r="C1482" s="81">
        <v>1.669E-2</v>
      </c>
      <c r="D1482" s="80">
        <v>2267</v>
      </c>
      <c r="E1482" s="80">
        <v>400</v>
      </c>
      <c r="F1482" s="80">
        <v>1867</v>
      </c>
      <c r="G1482" s="80">
        <v>800</v>
      </c>
      <c r="H1482" s="80">
        <v>2667</v>
      </c>
      <c r="I1482" s="82">
        <v>0.29996299999999998</v>
      </c>
      <c r="J1482" s="80">
        <v>0.29977599999999999</v>
      </c>
      <c r="L1482" s="84">
        <v>0.85409999999999997</v>
      </c>
      <c r="M1482" s="83">
        <v>1462.12</v>
      </c>
      <c r="N1482" s="85">
        <v>18.877600000000001</v>
      </c>
      <c r="O1482" s="83">
        <v>1443.24</v>
      </c>
      <c r="P1482" s="85">
        <v>37.755099999999999</v>
      </c>
      <c r="Q1482" s="83">
        <v>1481</v>
      </c>
      <c r="R1482" s="86">
        <v>2.5492999999999998E-2</v>
      </c>
      <c r="S1482" s="86">
        <v>0.172094</v>
      </c>
    </row>
    <row r="1483" spans="2:19" x14ac:dyDescent="0.2">
      <c r="B1483" s="33"/>
      <c r="C1483" s="81">
        <v>1.635E-2</v>
      </c>
      <c r="D1483" s="80">
        <v>2268</v>
      </c>
      <c r="E1483" s="80">
        <v>400</v>
      </c>
      <c r="F1483" s="80">
        <v>1868</v>
      </c>
      <c r="G1483" s="80">
        <v>800</v>
      </c>
      <c r="H1483" s="80">
        <v>2668</v>
      </c>
      <c r="I1483" s="82">
        <v>0.29985000000000001</v>
      </c>
      <c r="J1483" s="80">
        <v>0.29977599999999999</v>
      </c>
      <c r="L1483" s="84">
        <v>0.85370000000000001</v>
      </c>
      <c r="M1483" s="83">
        <v>1463.04</v>
      </c>
      <c r="N1483" s="85">
        <v>18.963899999999999</v>
      </c>
      <c r="O1483" s="83">
        <v>1444.07</v>
      </c>
      <c r="P1483" s="85">
        <v>37.927900000000001</v>
      </c>
      <c r="Q1483" s="83">
        <v>1482</v>
      </c>
      <c r="R1483" s="86">
        <v>2.5592400000000001E-2</v>
      </c>
      <c r="S1483" s="86">
        <v>0.17277600000000001</v>
      </c>
    </row>
    <row r="1484" spans="2:19" x14ac:dyDescent="0.2">
      <c r="B1484" s="33"/>
      <c r="C1484" s="81">
        <v>1.567E-2</v>
      </c>
      <c r="D1484" s="80">
        <v>2268</v>
      </c>
      <c r="E1484" s="80">
        <v>401</v>
      </c>
      <c r="F1484" s="80">
        <v>1867</v>
      </c>
      <c r="G1484" s="80">
        <v>802</v>
      </c>
      <c r="H1484" s="80">
        <v>2669</v>
      </c>
      <c r="I1484" s="82">
        <v>0.300487</v>
      </c>
      <c r="J1484" s="80">
        <v>0.29977599999999999</v>
      </c>
      <c r="L1484" s="84">
        <v>0.85350000000000004</v>
      </c>
      <c r="M1484" s="83">
        <v>1463.95</v>
      </c>
      <c r="N1484" s="85">
        <v>19.050699999999999</v>
      </c>
      <c r="O1484" s="83">
        <v>1444.9</v>
      </c>
      <c r="P1484" s="85">
        <v>38.101300000000002</v>
      </c>
      <c r="Q1484" s="83">
        <v>1483</v>
      </c>
      <c r="R1484" s="86">
        <v>2.5692099999999999E-2</v>
      </c>
      <c r="S1484" s="86">
        <v>0.173461</v>
      </c>
    </row>
    <row r="1485" spans="2:19" x14ac:dyDescent="0.2">
      <c r="B1485" s="33"/>
      <c r="C1485" s="81">
        <v>1.499E-2</v>
      </c>
      <c r="D1485" s="80">
        <v>2268</v>
      </c>
      <c r="E1485" s="80">
        <v>402</v>
      </c>
      <c r="F1485" s="80">
        <v>1866</v>
      </c>
      <c r="G1485" s="80">
        <v>804</v>
      </c>
      <c r="H1485" s="80">
        <v>2670</v>
      </c>
      <c r="I1485" s="82">
        <v>0.301124</v>
      </c>
      <c r="J1485" s="80">
        <v>0.29977599999999999</v>
      </c>
      <c r="L1485" s="84">
        <v>0.85270000000000001</v>
      </c>
      <c r="M1485" s="83">
        <v>1464.86</v>
      </c>
      <c r="N1485" s="85">
        <v>19.137699999999999</v>
      </c>
      <c r="O1485" s="83">
        <v>1445.72</v>
      </c>
      <c r="P1485" s="85">
        <v>38.275500000000001</v>
      </c>
      <c r="Q1485" s="83">
        <v>1484</v>
      </c>
      <c r="R1485" s="86">
        <v>2.5792099999999998E-2</v>
      </c>
      <c r="S1485" s="86">
        <v>0.174147</v>
      </c>
    </row>
    <row r="1486" spans="2:19" x14ac:dyDescent="0.2">
      <c r="B1486" s="33"/>
      <c r="C1486" s="81">
        <v>1.481E-2</v>
      </c>
      <c r="D1486" s="80">
        <v>2280</v>
      </c>
      <c r="E1486" s="80">
        <v>402</v>
      </c>
      <c r="F1486" s="80">
        <v>1878</v>
      </c>
      <c r="G1486" s="80">
        <v>804</v>
      </c>
      <c r="H1486" s="80">
        <v>2682</v>
      </c>
      <c r="I1486" s="82">
        <v>0.29977599999999999</v>
      </c>
      <c r="J1486" s="80">
        <v>0.29977599999999999</v>
      </c>
      <c r="L1486" s="84">
        <v>0.85189999999999999</v>
      </c>
      <c r="M1486" s="83">
        <v>1465.77</v>
      </c>
      <c r="N1486" s="85">
        <v>19.225200000000001</v>
      </c>
      <c r="O1486" s="83">
        <v>1446.55</v>
      </c>
      <c r="P1486" s="85">
        <v>38.450299999999999</v>
      </c>
      <c r="Q1486" s="83">
        <v>1485</v>
      </c>
      <c r="R1486" s="86">
        <v>2.5892499999999999E-2</v>
      </c>
      <c r="S1486" s="86">
        <v>0.17483499999999999</v>
      </c>
    </row>
    <row r="1487" spans="2:19" x14ac:dyDescent="0.2">
      <c r="B1487" s="33"/>
      <c r="C1487" s="81">
        <v>1.4279999999999999E-2</v>
      </c>
      <c r="D1487" s="80">
        <v>2280</v>
      </c>
      <c r="E1487" s="80">
        <v>403</v>
      </c>
      <c r="F1487" s="80">
        <v>1877</v>
      </c>
      <c r="G1487" s="80">
        <v>806</v>
      </c>
      <c r="H1487" s="80">
        <v>2683</v>
      </c>
      <c r="I1487" s="82">
        <v>0.30041000000000001</v>
      </c>
      <c r="J1487" s="80">
        <v>0.30029800000000001</v>
      </c>
      <c r="L1487" s="84">
        <v>0.85099999999999998</v>
      </c>
      <c r="M1487" s="83">
        <v>1466.69</v>
      </c>
      <c r="N1487" s="85">
        <v>19.312899999999999</v>
      </c>
      <c r="O1487" s="83">
        <v>1447.37</v>
      </c>
      <c r="P1487" s="85">
        <v>38.625799999999998</v>
      </c>
      <c r="Q1487" s="83">
        <v>1486</v>
      </c>
      <c r="R1487" s="86">
        <v>2.5993200000000001E-2</v>
      </c>
      <c r="S1487" s="86">
        <v>0.17552499999999999</v>
      </c>
    </row>
    <row r="1488" spans="2:19" x14ac:dyDescent="0.2">
      <c r="B1488" s="33"/>
      <c r="C1488" s="81">
        <v>1.423E-2</v>
      </c>
      <c r="D1488" s="80">
        <v>2281</v>
      </c>
      <c r="E1488" s="80">
        <v>403</v>
      </c>
      <c r="F1488" s="80">
        <v>1878</v>
      </c>
      <c r="G1488" s="80">
        <v>806</v>
      </c>
      <c r="H1488" s="80">
        <v>2684</v>
      </c>
      <c r="I1488" s="82">
        <v>0.30029800000000001</v>
      </c>
      <c r="J1488" s="80">
        <v>0.30029800000000001</v>
      </c>
      <c r="L1488" s="84">
        <v>0.85050000000000003</v>
      </c>
      <c r="M1488" s="83">
        <v>1467.6</v>
      </c>
      <c r="N1488" s="85">
        <v>19.401</v>
      </c>
      <c r="O1488" s="83">
        <v>1448.2</v>
      </c>
      <c r="P1488" s="85">
        <v>38.802100000000003</v>
      </c>
      <c r="Q1488" s="83">
        <v>1487</v>
      </c>
      <c r="R1488" s="86">
        <v>2.6094200000000001E-2</v>
      </c>
      <c r="S1488" s="86">
        <v>0.17621700000000001</v>
      </c>
    </row>
    <row r="1489" spans="2:19" x14ac:dyDescent="0.2">
      <c r="B1489" s="33"/>
      <c r="C1489" s="81">
        <v>1.366E-2</v>
      </c>
      <c r="D1489" s="80">
        <v>2281</v>
      </c>
      <c r="E1489" s="80">
        <v>404</v>
      </c>
      <c r="F1489" s="80">
        <v>1877</v>
      </c>
      <c r="G1489" s="80">
        <v>808</v>
      </c>
      <c r="H1489" s="80">
        <v>2685</v>
      </c>
      <c r="I1489" s="82">
        <v>0.300931</v>
      </c>
      <c r="J1489" s="80">
        <v>0.300931</v>
      </c>
      <c r="L1489" s="84">
        <v>0.85040000000000004</v>
      </c>
      <c r="M1489" s="83">
        <v>1468.51</v>
      </c>
      <c r="N1489" s="85">
        <v>19.4895</v>
      </c>
      <c r="O1489" s="83">
        <v>1449.02</v>
      </c>
      <c r="P1489" s="85">
        <v>38.978999999999999</v>
      </c>
      <c r="Q1489" s="83">
        <v>1488</v>
      </c>
      <c r="R1489" s="86">
        <v>2.61955E-2</v>
      </c>
      <c r="S1489" s="86">
        <v>0.17691100000000001</v>
      </c>
    </row>
    <row r="1490" spans="2:19" x14ac:dyDescent="0.2">
      <c r="B1490" s="33"/>
      <c r="C1490" s="81">
        <v>1.34E-2</v>
      </c>
      <c r="D1490" s="80">
        <v>2282</v>
      </c>
      <c r="E1490" s="80">
        <v>405</v>
      </c>
      <c r="F1490" s="80">
        <v>1877</v>
      </c>
      <c r="G1490" s="80">
        <v>810</v>
      </c>
      <c r="H1490" s="80">
        <v>2687</v>
      </c>
      <c r="I1490" s="82">
        <v>0.30145100000000002</v>
      </c>
      <c r="J1490" s="80">
        <v>0.30122700000000002</v>
      </c>
      <c r="L1490" s="84">
        <v>0.8488</v>
      </c>
      <c r="M1490" s="83">
        <v>1469.42</v>
      </c>
      <c r="N1490" s="85">
        <v>19.578299999999999</v>
      </c>
      <c r="O1490" s="83">
        <v>1449.84</v>
      </c>
      <c r="P1490" s="85">
        <v>39.156599999999997</v>
      </c>
      <c r="Q1490" s="83">
        <v>1489</v>
      </c>
      <c r="R1490" s="86">
        <v>2.62972E-2</v>
      </c>
      <c r="S1490" s="86">
        <v>0.17760699999999999</v>
      </c>
    </row>
    <row r="1491" spans="2:19" x14ac:dyDescent="0.2">
      <c r="B1491" s="33"/>
      <c r="C1491" s="81">
        <v>1.299E-2</v>
      </c>
      <c r="D1491" s="80">
        <v>2284</v>
      </c>
      <c r="E1491" s="80">
        <v>405</v>
      </c>
      <c r="F1491" s="80">
        <v>1879</v>
      </c>
      <c r="G1491" s="80">
        <v>810</v>
      </c>
      <c r="H1491" s="80">
        <v>2689</v>
      </c>
      <c r="I1491" s="82">
        <v>0.30122700000000002</v>
      </c>
      <c r="J1491" s="80">
        <v>0.30122700000000002</v>
      </c>
      <c r="L1491" s="84">
        <v>0.84840000000000004</v>
      </c>
      <c r="M1491" s="83">
        <v>1470.33</v>
      </c>
      <c r="N1491" s="85">
        <v>19.667400000000001</v>
      </c>
      <c r="O1491" s="83">
        <v>1450.67</v>
      </c>
      <c r="P1491" s="85">
        <v>39.334899999999998</v>
      </c>
      <c r="Q1491" s="83">
        <v>1490</v>
      </c>
      <c r="R1491" s="86">
        <v>2.6399300000000001E-2</v>
      </c>
      <c r="S1491" s="86">
        <v>0.17830499999999999</v>
      </c>
    </row>
    <row r="1492" spans="2:19" x14ac:dyDescent="0.2">
      <c r="B1492" s="33"/>
      <c r="C1492" s="81">
        <v>1.2319999999999999E-2</v>
      </c>
      <c r="D1492" s="80">
        <v>2284</v>
      </c>
      <c r="E1492" s="80">
        <v>406</v>
      </c>
      <c r="F1492" s="80">
        <v>1878</v>
      </c>
      <c r="G1492" s="80">
        <v>812</v>
      </c>
      <c r="H1492" s="80">
        <v>2690</v>
      </c>
      <c r="I1492" s="82">
        <v>0.30185899999999999</v>
      </c>
      <c r="J1492" s="80">
        <v>0.301705</v>
      </c>
      <c r="L1492" s="84">
        <v>0.84570000000000001</v>
      </c>
      <c r="M1492" s="83">
        <v>1471.24</v>
      </c>
      <c r="N1492" s="85">
        <v>19.756900000000002</v>
      </c>
      <c r="O1492" s="83">
        <v>1451.49</v>
      </c>
      <c r="P1492" s="85">
        <v>39.5139</v>
      </c>
      <c r="Q1492" s="83">
        <v>1491</v>
      </c>
      <c r="R1492" s="86">
        <v>2.65016E-2</v>
      </c>
      <c r="S1492" s="86">
        <v>0.179005</v>
      </c>
    </row>
    <row r="1493" spans="2:19" x14ac:dyDescent="0.2">
      <c r="B1493" s="33"/>
      <c r="C1493" s="81">
        <v>1.222E-2</v>
      </c>
      <c r="D1493" s="80">
        <v>2285</v>
      </c>
      <c r="E1493" s="80">
        <v>407</v>
      </c>
      <c r="F1493" s="80">
        <v>1878</v>
      </c>
      <c r="G1493" s="80">
        <v>814</v>
      </c>
      <c r="H1493" s="80">
        <v>2692</v>
      </c>
      <c r="I1493" s="82">
        <v>0.30237700000000001</v>
      </c>
      <c r="J1493" s="80">
        <v>0.301705</v>
      </c>
      <c r="L1493" s="84">
        <v>0.84560000000000002</v>
      </c>
      <c r="M1493" s="83">
        <v>1472.15</v>
      </c>
      <c r="N1493" s="85">
        <v>19.846800000000002</v>
      </c>
      <c r="O1493" s="83">
        <v>1452.31</v>
      </c>
      <c r="P1493" s="85">
        <v>39.693600000000004</v>
      </c>
      <c r="Q1493" s="83">
        <v>1492</v>
      </c>
      <c r="R1493" s="86">
        <v>2.6604300000000001E-2</v>
      </c>
      <c r="S1493" s="86">
        <v>0.17970700000000001</v>
      </c>
    </row>
    <row r="1494" spans="2:19" x14ac:dyDescent="0.2">
      <c r="B1494" s="33"/>
      <c r="C1494" s="81">
        <v>8.0520000000000001E-3</v>
      </c>
      <c r="D1494" s="80">
        <v>2286</v>
      </c>
      <c r="E1494" s="80">
        <v>407</v>
      </c>
      <c r="F1494" s="80">
        <v>1879</v>
      </c>
      <c r="G1494" s="80">
        <v>814</v>
      </c>
      <c r="H1494" s="80">
        <v>2693</v>
      </c>
      <c r="I1494" s="82">
        <v>0.30226500000000001</v>
      </c>
      <c r="J1494" s="80">
        <v>0.301705</v>
      </c>
      <c r="L1494" s="84">
        <v>0.84460000000000002</v>
      </c>
      <c r="M1494" s="83">
        <v>1473.06</v>
      </c>
      <c r="N1494" s="85">
        <v>19.937000000000001</v>
      </c>
      <c r="O1494" s="83">
        <v>1453.13</v>
      </c>
      <c r="P1494" s="85">
        <v>39.874000000000002</v>
      </c>
      <c r="Q1494" s="83">
        <v>1493</v>
      </c>
      <c r="R1494" s="86">
        <v>2.67073E-2</v>
      </c>
      <c r="S1494" s="86">
        <v>0.18041099999999999</v>
      </c>
    </row>
    <row r="1495" spans="2:19" x14ac:dyDescent="0.2">
      <c r="B1495" s="33"/>
      <c r="C1495" s="81">
        <v>7.7140000000000004E-3</v>
      </c>
      <c r="D1495" s="80">
        <v>2287</v>
      </c>
      <c r="E1495" s="80">
        <v>407</v>
      </c>
      <c r="F1495" s="80">
        <v>1880</v>
      </c>
      <c r="G1495" s="80">
        <v>814</v>
      </c>
      <c r="H1495" s="80">
        <v>2694</v>
      </c>
      <c r="I1495" s="82">
        <v>0.302153</v>
      </c>
      <c r="J1495" s="80">
        <v>0.301705</v>
      </c>
      <c r="L1495" s="84">
        <v>0.84319999999999995</v>
      </c>
      <c r="M1495" s="83">
        <v>1473.97</v>
      </c>
      <c r="N1495" s="85">
        <v>20.0276</v>
      </c>
      <c r="O1495" s="83">
        <v>1453.94</v>
      </c>
      <c r="P1495" s="85">
        <v>40.055100000000003</v>
      </c>
      <c r="Q1495" s="83">
        <v>1494</v>
      </c>
      <c r="R1495" s="86">
        <v>2.68107E-2</v>
      </c>
      <c r="S1495" s="86">
        <v>0.181116</v>
      </c>
    </row>
    <row r="1496" spans="2:19" x14ac:dyDescent="0.2">
      <c r="B1496" s="33"/>
      <c r="C1496" s="81">
        <v>7.0419999999999996E-3</v>
      </c>
      <c r="D1496" s="80">
        <v>2288</v>
      </c>
      <c r="E1496" s="80">
        <v>407</v>
      </c>
      <c r="F1496" s="80">
        <v>1881</v>
      </c>
      <c r="G1496" s="80">
        <v>814</v>
      </c>
      <c r="H1496" s="80">
        <v>2695</v>
      </c>
      <c r="I1496" s="82">
        <v>0.302041</v>
      </c>
      <c r="J1496" s="80">
        <v>0.301705</v>
      </c>
      <c r="L1496" s="84">
        <v>0.84250000000000003</v>
      </c>
      <c r="M1496" s="83">
        <v>1474.88</v>
      </c>
      <c r="N1496" s="85">
        <v>20.118500000000001</v>
      </c>
      <c r="O1496" s="83">
        <v>1454.76</v>
      </c>
      <c r="P1496" s="85">
        <v>40.236899999999999</v>
      </c>
      <c r="Q1496" s="83">
        <v>1495</v>
      </c>
      <c r="R1496" s="86">
        <v>2.6914299999999999E-2</v>
      </c>
      <c r="S1496" s="86">
        <v>0.18182400000000001</v>
      </c>
    </row>
    <row r="1497" spans="2:19" x14ac:dyDescent="0.2">
      <c r="B1497" s="33"/>
      <c r="C1497" s="81">
        <v>5.5430000000000002E-3</v>
      </c>
      <c r="D1497" s="80">
        <v>2289</v>
      </c>
      <c r="E1497" s="80">
        <v>407</v>
      </c>
      <c r="F1497" s="80">
        <v>1882</v>
      </c>
      <c r="G1497" s="80">
        <v>814</v>
      </c>
      <c r="H1497" s="80">
        <v>2696</v>
      </c>
      <c r="I1497" s="82">
        <v>0.301929</v>
      </c>
      <c r="J1497" s="80">
        <v>0.301705</v>
      </c>
      <c r="L1497" s="84">
        <v>0.84119999999999995</v>
      </c>
      <c r="M1497" s="83">
        <v>1475.79</v>
      </c>
      <c r="N1497" s="85">
        <v>20.209700000000002</v>
      </c>
      <c r="O1497" s="83">
        <v>1455.58</v>
      </c>
      <c r="P1497" s="85">
        <v>40.419499999999999</v>
      </c>
      <c r="Q1497" s="83">
        <v>1496</v>
      </c>
      <c r="R1497" s="86">
        <v>2.7018400000000001E-2</v>
      </c>
      <c r="S1497" s="86">
        <v>0.182534</v>
      </c>
    </row>
    <row r="1498" spans="2:19" x14ac:dyDescent="0.2">
      <c r="B1498" s="33"/>
      <c r="C1498" s="81">
        <v>5.483E-3</v>
      </c>
      <c r="D1498" s="80">
        <v>2290</v>
      </c>
      <c r="E1498" s="80">
        <v>407</v>
      </c>
      <c r="F1498" s="80">
        <v>1883</v>
      </c>
      <c r="G1498" s="80">
        <v>814</v>
      </c>
      <c r="H1498" s="80">
        <v>2697</v>
      </c>
      <c r="I1498" s="82">
        <v>0.301817</v>
      </c>
      <c r="J1498" s="80">
        <v>0.301705</v>
      </c>
      <c r="L1498" s="84">
        <v>0.84089999999999998</v>
      </c>
      <c r="M1498" s="83">
        <v>1476.7</v>
      </c>
      <c r="N1498" s="85">
        <v>20.301400000000001</v>
      </c>
      <c r="O1498" s="83">
        <v>1456.4</v>
      </c>
      <c r="P1498" s="85">
        <v>40.602699999999999</v>
      </c>
      <c r="Q1498" s="83">
        <v>1497</v>
      </c>
      <c r="R1498" s="86">
        <v>2.71227E-2</v>
      </c>
      <c r="S1498" s="86">
        <v>0.18324599999999999</v>
      </c>
    </row>
    <row r="1499" spans="2:19" x14ac:dyDescent="0.2">
      <c r="B1499" s="33"/>
      <c r="C1499" s="81">
        <v>2.9450000000000001E-3</v>
      </c>
      <c r="D1499" s="80">
        <v>2291</v>
      </c>
      <c r="E1499" s="80">
        <v>407</v>
      </c>
      <c r="F1499" s="80">
        <v>1884</v>
      </c>
      <c r="G1499" s="80">
        <v>814</v>
      </c>
      <c r="H1499" s="80">
        <v>2698</v>
      </c>
      <c r="I1499" s="82">
        <v>0.301705</v>
      </c>
      <c r="J1499" s="80">
        <v>0.301705</v>
      </c>
      <c r="L1499" s="84">
        <v>0.84079999999999999</v>
      </c>
      <c r="M1499" s="83">
        <v>1477.61</v>
      </c>
      <c r="N1499" s="85">
        <v>20.3933</v>
      </c>
      <c r="O1499" s="83">
        <v>1457.21</v>
      </c>
      <c r="P1499" s="85">
        <v>40.786700000000003</v>
      </c>
      <c r="Q1499" s="83">
        <v>1498</v>
      </c>
      <c r="R1499" s="86">
        <v>2.7227399999999999E-2</v>
      </c>
      <c r="S1499" s="86">
        <v>0.18396000000000001</v>
      </c>
    </row>
    <row r="1500" spans="2:19" x14ac:dyDescent="0.2">
      <c r="B1500" s="33"/>
      <c r="L1500" s="84">
        <v>0.8367</v>
      </c>
      <c r="M1500" s="83">
        <v>1478.51</v>
      </c>
      <c r="N1500" s="85">
        <v>20.485700000000001</v>
      </c>
      <c r="O1500" s="83">
        <v>1458.03</v>
      </c>
      <c r="P1500" s="85">
        <v>40.971400000000003</v>
      </c>
      <c r="Q1500" s="83">
        <v>1499</v>
      </c>
      <c r="R1500" s="86">
        <v>2.7332499999999999E-2</v>
      </c>
      <c r="S1500" s="86">
        <v>0.18467600000000001</v>
      </c>
    </row>
    <row r="1501" spans="2:19" x14ac:dyDescent="0.2">
      <c r="B1501" s="33"/>
      <c r="L1501" s="84">
        <v>0.83589999999999998</v>
      </c>
      <c r="M1501" s="83">
        <v>1479.42</v>
      </c>
      <c r="N1501" s="85">
        <v>20.578399999999998</v>
      </c>
      <c r="O1501" s="83">
        <v>1458.84</v>
      </c>
      <c r="P1501" s="85">
        <v>41.156799999999997</v>
      </c>
      <c r="Q1501" s="83">
        <v>1500</v>
      </c>
      <c r="R1501" s="86">
        <v>2.7437799999999998E-2</v>
      </c>
      <c r="S1501" s="86">
        <v>0.185393</v>
      </c>
    </row>
    <row r="1502" spans="2:19" x14ac:dyDescent="0.2">
      <c r="B1502" s="33"/>
      <c r="L1502" s="84">
        <v>0.83420000000000005</v>
      </c>
      <c r="M1502" s="83">
        <v>1480.33</v>
      </c>
      <c r="N1502" s="85">
        <v>20.671399999999998</v>
      </c>
      <c r="O1502" s="83">
        <v>1459.66</v>
      </c>
      <c r="P1502" s="85">
        <v>41.3429</v>
      </c>
      <c r="Q1502" s="83">
        <v>1501</v>
      </c>
      <c r="R1502" s="86">
        <v>2.7543600000000001E-2</v>
      </c>
      <c r="S1502" s="86">
        <v>0.186113</v>
      </c>
    </row>
    <row r="1503" spans="2:19" x14ac:dyDescent="0.2">
      <c r="B1503" s="33"/>
      <c r="L1503" s="84">
        <v>0.8327</v>
      </c>
      <c r="M1503" s="83">
        <v>1481.24</v>
      </c>
      <c r="N1503" s="85">
        <v>20.764900000000001</v>
      </c>
      <c r="O1503" s="83">
        <v>1460.47</v>
      </c>
      <c r="P1503" s="85">
        <v>41.529699999999998</v>
      </c>
      <c r="Q1503" s="83">
        <v>1502</v>
      </c>
      <c r="R1503" s="86">
        <v>2.76496E-2</v>
      </c>
      <c r="S1503" s="86">
        <v>0.186835</v>
      </c>
    </row>
    <row r="1504" spans="2:19" x14ac:dyDescent="0.2">
      <c r="B1504" s="33"/>
      <c r="L1504" s="84">
        <v>0.83230000000000004</v>
      </c>
      <c r="M1504" s="83">
        <v>1482.14</v>
      </c>
      <c r="N1504" s="85">
        <v>20.858599999999999</v>
      </c>
      <c r="O1504" s="83">
        <v>1461.28</v>
      </c>
      <c r="P1504" s="85">
        <v>41.717300000000002</v>
      </c>
      <c r="Q1504" s="83">
        <v>1503</v>
      </c>
      <c r="R1504" s="86">
        <v>2.7755999999999999E-2</v>
      </c>
      <c r="S1504" s="86">
        <v>0.187921</v>
      </c>
    </row>
    <row r="1505" spans="2:19" x14ac:dyDescent="0.2">
      <c r="B1505" s="33"/>
      <c r="L1505" s="84">
        <v>0.83230000000000004</v>
      </c>
      <c r="M1505" s="83">
        <v>1483.05</v>
      </c>
      <c r="N1505" s="85">
        <v>20.9528</v>
      </c>
      <c r="O1505" s="83">
        <v>1462.09</v>
      </c>
      <c r="P1505" s="85">
        <v>41.905500000000004</v>
      </c>
      <c r="Q1505" s="83">
        <v>1504</v>
      </c>
      <c r="R1505" s="86">
        <v>2.7862700000000001E-2</v>
      </c>
      <c r="S1505" s="86">
        <v>0.187921</v>
      </c>
    </row>
    <row r="1506" spans="2:19" x14ac:dyDescent="0.2">
      <c r="B1506" s="33"/>
      <c r="L1506" s="84">
        <v>0.83209999999999995</v>
      </c>
      <c r="M1506" s="83">
        <v>1483.95</v>
      </c>
      <c r="N1506" s="85">
        <v>21.0473</v>
      </c>
      <c r="O1506" s="83">
        <v>1462.91</v>
      </c>
      <c r="P1506" s="85">
        <v>42.0946</v>
      </c>
      <c r="Q1506" s="83">
        <v>1505</v>
      </c>
      <c r="R1506" s="86">
        <v>2.79698E-2</v>
      </c>
      <c r="S1506" s="86">
        <v>0.18901100000000001</v>
      </c>
    </row>
    <row r="1507" spans="2:19" x14ac:dyDescent="0.2">
      <c r="B1507" s="33"/>
      <c r="L1507" s="84">
        <v>0.83089999999999997</v>
      </c>
      <c r="M1507" s="83">
        <v>1484.86</v>
      </c>
      <c r="N1507" s="85">
        <v>21.142099999999999</v>
      </c>
      <c r="O1507" s="83">
        <v>1463.72</v>
      </c>
      <c r="P1507" s="85">
        <v>42.284300000000002</v>
      </c>
      <c r="Q1507" s="83">
        <v>1506</v>
      </c>
      <c r="R1507" s="86">
        <v>2.80772E-2</v>
      </c>
      <c r="S1507" s="86">
        <v>0.18974099999999999</v>
      </c>
    </row>
    <row r="1508" spans="2:19" x14ac:dyDescent="0.2">
      <c r="B1508" s="33"/>
      <c r="L1508" s="84">
        <v>0.83079999999999998</v>
      </c>
      <c r="M1508" s="83">
        <v>1485.76</v>
      </c>
      <c r="N1508" s="85">
        <v>21.237400000000001</v>
      </c>
      <c r="O1508" s="83">
        <v>1464.53</v>
      </c>
      <c r="P1508" s="85">
        <v>42.474800000000002</v>
      </c>
      <c r="Q1508" s="83">
        <v>1507</v>
      </c>
      <c r="R1508" s="86">
        <v>2.8185000000000002E-2</v>
      </c>
      <c r="S1508" s="86">
        <v>0.190472</v>
      </c>
    </row>
    <row r="1509" spans="2:19" x14ac:dyDescent="0.2">
      <c r="B1509" s="33"/>
      <c r="L1509" s="84">
        <v>0.83050000000000002</v>
      </c>
      <c r="M1509" s="83">
        <v>1486.67</v>
      </c>
      <c r="N1509" s="85">
        <v>21.332999999999998</v>
      </c>
      <c r="O1509" s="83">
        <v>1465.33</v>
      </c>
      <c r="P1509" s="85">
        <v>42.665999999999997</v>
      </c>
      <c r="Q1509" s="83">
        <v>1508</v>
      </c>
      <c r="R1509" s="86">
        <v>2.8293100000000002E-2</v>
      </c>
      <c r="S1509" s="86">
        <v>0.19120500000000001</v>
      </c>
    </row>
    <row r="1510" spans="2:19" x14ac:dyDescent="0.2">
      <c r="B1510" s="33"/>
      <c r="L1510" s="84">
        <v>0.82940000000000003</v>
      </c>
      <c r="M1510" s="83">
        <v>1487.57</v>
      </c>
      <c r="N1510" s="85">
        <v>21.428999999999998</v>
      </c>
      <c r="O1510" s="83">
        <v>1466.14</v>
      </c>
      <c r="P1510" s="85">
        <v>42.857900000000001</v>
      </c>
      <c r="Q1510" s="83">
        <v>1509</v>
      </c>
      <c r="R1510" s="86">
        <v>2.84015E-2</v>
      </c>
      <c r="S1510" s="86">
        <v>0.191941</v>
      </c>
    </row>
    <row r="1511" spans="2:19" x14ac:dyDescent="0.2">
      <c r="B1511" s="33"/>
      <c r="L1511" s="84">
        <v>0.82740000000000002</v>
      </c>
      <c r="M1511" s="83">
        <v>1488.47</v>
      </c>
      <c r="N1511" s="85">
        <v>21.525300000000001</v>
      </c>
      <c r="O1511" s="83">
        <v>1466.95</v>
      </c>
      <c r="P1511" s="85">
        <v>43.050600000000003</v>
      </c>
      <c r="Q1511" s="83">
        <v>1510</v>
      </c>
      <c r="R1511" s="86">
        <v>2.8510299999999999E-2</v>
      </c>
      <c r="S1511" s="86">
        <v>0.193047</v>
      </c>
    </row>
    <row r="1512" spans="2:19" x14ac:dyDescent="0.2">
      <c r="B1512" s="33"/>
      <c r="L1512" s="84">
        <v>0.82740000000000002</v>
      </c>
      <c r="M1512" s="83">
        <v>1489.38</v>
      </c>
      <c r="N1512" s="85">
        <v>21.622</v>
      </c>
      <c r="O1512" s="83">
        <v>1467.76</v>
      </c>
      <c r="P1512" s="85">
        <v>43.244</v>
      </c>
      <c r="Q1512" s="83">
        <v>1511</v>
      </c>
      <c r="R1512" s="86">
        <v>2.8619499999999999E-2</v>
      </c>
      <c r="S1512" s="86">
        <v>0.193047</v>
      </c>
    </row>
    <row r="1513" spans="2:19" x14ac:dyDescent="0.2">
      <c r="B1513" s="33"/>
      <c r="L1513" s="84">
        <v>0.8256</v>
      </c>
      <c r="M1513" s="83">
        <v>1490.28</v>
      </c>
      <c r="N1513" s="85">
        <v>21.719100000000001</v>
      </c>
      <c r="O1513" s="83">
        <v>1468.56</v>
      </c>
      <c r="P1513" s="85">
        <v>43.438200000000002</v>
      </c>
      <c r="Q1513" s="83">
        <v>1512</v>
      </c>
      <c r="R1513" s="86">
        <v>2.8728900000000002E-2</v>
      </c>
      <c r="S1513" s="86">
        <v>0.194158</v>
      </c>
    </row>
    <row r="1514" spans="2:19" x14ac:dyDescent="0.2">
      <c r="B1514" s="33"/>
      <c r="L1514" s="84">
        <v>0.82389999999999997</v>
      </c>
      <c r="M1514" s="83">
        <v>1491.18</v>
      </c>
      <c r="N1514" s="85">
        <v>21.816500000000001</v>
      </c>
      <c r="O1514" s="83">
        <v>1469.37</v>
      </c>
      <c r="P1514" s="85">
        <v>43.633099999999999</v>
      </c>
      <c r="Q1514" s="83">
        <v>1513</v>
      </c>
      <c r="R1514" s="86">
        <v>2.8838800000000001E-2</v>
      </c>
      <c r="S1514" s="86">
        <v>0.19490099999999999</v>
      </c>
    </row>
    <row r="1515" spans="2:19" x14ac:dyDescent="0.2">
      <c r="B1515" s="33"/>
      <c r="L1515" s="84">
        <v>0.82369999999999999</v>
      </c>
      <c r="M1515" s="83">
        <v>1492.09</v>
      </c>
      <c r="N1515" s="85">
        <v>21.914400000000001</v>
      </c>
      <c r="O1515" s="83">
        <v>1470.17</v>
      </c>
      <c r="P1515" s="85">
        <v>43.828699999999998</v>
      </c>
      <c r="Q1515" s="83">
        <v>1514</v>
      </c>
      <c r="R1515" s="86">
        <v>2.8948999999999999E-2</v>
      </c>
      <c r="S1515" s="86">
        <v>0.19564599999999999</v>
      </c>
    </row>
    <row r="1516" spans="2:19" x14ac:dyDescent="0.2">
      <c r="B1516" s="33"/>
      <c r="L1516" s="84">
        <v>0.8206</v>
      </c>
      <c r="M1516" s="83">
        <v>1492.99</v>
      </c>
      <c r="N1516" s="85">
        <v>22.012599999999999</v>
      </c>
      <c r="O1516" s="83">
        <v>1470.97</v>
      </c>
      <c r="P1516" s="85">
        <v>44.025100000000002</v>
      </c>
      <c r="Q1516" s="83">
        <v>1515</v>
      </c>
      <c r="R1516" s="86">
        <v>2.9059499999999999E-2</v>
      </c>
      <c r="S1516" s="86">
        <v>0.19639300000000001</v>
      </c>
    </row>
    <row r="1517" spans="2:19" x14ac:dyDescent="0.2">
      <c r="B1517" s="33"/>
      <c r="L1517" s="84">
        <v>0.82030000000000003</v>
      </c>
      <c r="M1517" s="83">
        <v>1493.89</v>
      </c>
      <c r="N1517" s="85">
        <v>22.1111</v>
      </c>
      <c r="O1517" s="83">
        <v>1471.78</v>
      </c>
      <c r="P1517" s="85">
        <v>44.222200000000001</v>
      </c>
      <c r="Q1517" s="83">
        <v>1516</v>
      </c>
      <c r="R1517" s="86">
        <v>2.91703E-2</v>
      </c>
      <c r="S1517" s="86">
        <v>0.19714100000000001</v>
      </c>
    </row>
    <row r="1518" spans="2:19" x14ac:dyDescent="0.2">
      <c r="B1518" s="33"/>
      <c r="L1518" s="84">
        <v>0.81850000000000001</v>
      </c>
      <c r="M1518" s="83">
        <v>1494.79</v>
      </c>
      <c r="N1518" s="85">
        <v>22.210100000000001</v>
      </c>
      <c r="O1518" s="83">
        <v>1472.58</v>
      </c>
      <c r="P1518" s="85">
        <v>44.420099999999998</v>
      </c>
      <c r="Q1518" s="83">
        <v>1517</v>
      </c>
      <c r="R1518" s="86">
        <v>2.9281600000000001E-2</v>
      </c>
      <c r="S1518" s="86">
        <v>0.19789200000000001</v>
      </c>
    </row>
    <row r="1519" spans="2:19" x14ac:dyDescent="0.2">
      <c r="B1519" s="33"/>
      <c r="L1519" s="84">
        <v>0.81840000000000002</v>
      </c>
      <c r="M1519" s="83">
        <v>1495.69</v>
      </c>
      <c r="N1519" s="85">
        <v>22.3094</v>
      </c>
      <c r="O1519" s="83">
        <v>1473.38</v>
      </c>
      <c r="P1519" s="85">
        <v>44.6188</v>
      </c>
      <c r="Q1519" s="83">
        <v>1518</v>
      </c>
      <c r="R1519" s="86">
        <v>2.9393099999999998E-2</v>
      </c>
      <c r="S1519" s="86">
        <v>0.19864499999999999</v>
      </c>
    </row>
    <row r="1520" spans="2:19" x14ac:dyDescent="0.2">
      <c r="B1520" s="33"/>
      <c r="L1520" s="84">
        <v>0.81759999999999999</v>
      </c>
      <c r="M1520" s="83">
        <v>1496.59</v>
      </c>
      <c r="N1520" s="85">
        <v>22.409099999999999</v>
      </c>
      <c r="O1520" s="83">
        <v>1474.18</v>
      </c>
      <c r="P1520" s="85">
        <v>44.818199999999997</v>
      </c>
      <c r="Q1520" s="83">
        <v>1519</v>
      </c>
      <c r="R1520" s="86">
        <v>2.9505099999999999E-2</v>
      </c>
      <c r="S1520" s="86">
        <v>0.19939899999999999</v>
      </c>
    </row>
    <row r="1521" spans="2:19" x14ac:dyDescent="0.2">
      <c r="B1521" s="33"/>
      <c r="L1521" s="84">
        <v>0.81720000000000004</v>
      </c>
      <c r="M1521" s="83">
        <v>1497.49</v>
      </c>
      <c r="N1521" s="85">
        <v>22.5092</v>
      </c>
      <c r="O1521" s="83">
        <v>1474.98</v>
      </c>
      <c r="P1521" s="85">
        <v>45.018300000000004</v>
      </c>
      <c r="Q1521" s="83">
        <v>1520</v>
      </c>
      <c r="R1521" s="86">
        <v>2.9617299999999999E-2</v>
      </c>
      <c r="S1521" s="86">
        <v>0.20053399999999999</v>
      </c>
    </row>
    <row r="1522" spans="2:19" x14ac:dyDescent="0.2">
      <c r="B1522" s="33"/>
      <c r="L1522" s="84">
        <v>0.81720000000000004</v>
      </c>
      <c r="M1522" s="83">
        <v>1498.39</v>
      </c>
      <c r="N1522" s="85">
        <v>22.6096</v>
      </c>
      <c r="O1522" s="83">
        <v>1475.78</v>
      </c>
      <c r="P1522" s="85">
        <v>45.219299999999997</v>
      </c>
      <c r="Q1522" s="83">
        <v>1521</v>
      </c>
      <c r="R1522" s="86">
        <v>2.9729999999999999E-2</v>
      </c>
      <c r="S1522" s="86">
        <v>0.20053399999999999</v>
      </c>
    </row>
    <row r="1523" spans="2:19" x14ac:dyDescent="0.2">
      <c r="B1523" s="33"/>
      <c r="L1523" s="84">
        <v>0.81669999999999998</v>
      </c>
      <c r="M1523" s="83">
        <v>1499.29</v>
      </c>
      <c r="N1523" s="85">
        <v>22.7105</v>
      </c>
      <c r="O1523" s="83">
        <v>1476.58</v>
      </c>
      <c r="P1523" s="85">
        <v>45.420900000000003</v>
      </c>
      <c r="Q1523" s="83">
        <v>1522</v>
      </c>
      <c r="R1523" s="86">
        <v>2.9842899999999999E-2</v>
      </c>
      <c r="S1523" s="86">
        <v>0.20167399999999999</v>
      </c>
    </row>
    <row r="1524" spans="2:19" x14ac:dyDescent="0.2">
      <c r="B1524" s="33"/>
      <c r="L1524" s="84">
        <v>0.81579999999999997</v>
      </c>
      <c r="M1524" s="83">
        <v>1500.19</v>
      </c>
      <c r="N1524" s="85">
        <v>22.811699999999998</v>
      </c>
      <c r="O1524" s="83">
        <v>1477.38</v>
      </c>
      <c r="P1524" s="85">
        <v>45.623399999999997</v>
      </c>
      <c r="Q1524" s="83">
        <v>1523</v>
      </c>
      <c r="R1524" s="86">
        <v>2.9956199999999999E-2</v>
      </c>
      <c r="S1524" s="86">
        <v>0.202436</v>
      </c>
    </row>
    <row r="1525" spans="2:19" x14ac:dyDescent="0.2">
      <c r="B1525" s="33"/>
      <c r="L1525" s="84">
        <v>0.81489999999999996</v>
      </c>
      <c r="M1525" s="83">
        <v>1501.09</v>
      </c>
      <c r="N1525" s="85">
        <v>22.9133</v>
      </c>
      <c r="O1525" s="83">
        <v>1478.17</v>
      </c>
      <c r="P1525" s="85">
        <v>45.826599999999999</v>
      </c>
      <c r="Q1525" s="83">
        <v>1524</v>
      </c>
      <c r="R1525" s="86">
        <v>3.00699E-2</v>
      </c>
      <c r="S1525" s="86">
        <v>0.20319999999999999</v>
      </c>
    </row>
    <row r="1526" spans="2:19" x14ac:dyDescent="0.2">
      <c r="B1526" s="33"/>
      <c r="L1526" s="84">
        <v>0.81299999999999994</v>
      </c>
      <c r="M1526" s="83">
        <v>1501.98</v>
      </c>
      <c r="N1526" s="85">
        <v>23.0153</v>
      </c>
      <c r="O1526" s="83">
        <v>1478.97</v>
      </c>
      <c r="P1526" s="85">
        <v>46.030500000000004</v>
      </c>
      <c r="Q1526" s="83">
        <v>1525</v>
      </c>
      <c r="R1526" s="86">
        <v>3.0183999999999999E-2</v>
      </c>
      <c r="S1526" s="86">
        <v>0.20396600000000001</v>
      </c>
    </row>
    <row r="1527" spans="2:19" x14ac:dyDescent="0.2">
      <c r="B1527" s="33"/>
      <c r="L1527" s="84">
        <v>0.80910000000000004</v>
      </c>
      <c r="M1527" s="83">
        <v>1502.88</v>
      </c>
      <c r="N1527" s="85">
        <v>23.117599999999999</v>
      </c>
      <c r="O1527" s="83">
        <v>1479.76</v>
      </c>
      <c r="P1527" s="85">
        <v>46.235300000000002</v>
      </c>
      <c r="Q1527" s="83">
        <v>1526</v>
      </c>
      <c r="R1527" s="86">
        <v>3.02983E-2</v>
      </c>
      <c r="S1527" s="86">
        <v>0.204733</v>
      </c>
    </row>
    <row r="1528" spans="2:19" x14ac:dyDescent="0.2">
      <c r="B1528" s="33"/>
      <c r="L1528" s="84">
        <v>0.80879999999999996</v>
      </c>
      <c r="M1528" s="83">
        <v>1503.78</v>
      </c>
      <c r="N1528" s="85">
        <v>23.220400000000001</v>
      </c>
      <c r="O1528" s="83">
        <v>1480.56</v>
      </c>
      <c r="P1528" s="85">
        <v>46.440800000000003</v>
      </c>
      <c r="Q1528" s="83">
        <v>1527</v>
      </c>
      <c r="R1528" s="86">
        <v>3.0413099999999998E-2</v>
      </c>
      <c r="S1528" s="86">
        <v>0.20550299999999999</v>
      </c>
    </row>
    <row r="1529" spans="2:19" x14ac:dyDescent="0.2">
      <c r="B1529" s="33"/>
      <c r="L1529" s="84">
        <v>0.80740000000000001</v>
      </c>
      <c r="M1529" s="83">
        <v>1504.68</v>
      </c>
      <c r="N1529" s="85">
        <v>23.323499999999999</v>
      </c>
      <c r="O1529" s="83">
        <v>1481.35</v>
      </c>
      <c r="P1529" s="85">
        <v>46.646999999999998</v>
      </c>
      <c r="Q1529" s="83">
        <v>1528</v>
      </c>
      <c r="R1529" s="86">
        <v>3.0528199999999998E-2</v>
      </c>
      <c r="S1529" s="86">
        <v>0.20627400000000001</v>
      </c>
    </row>
    <row r="1530" spans="2:19" x14ac:dyDescent="0.2">
      <c r="B1530" s="33"/>
      <c r="L1530" s="84">
        <v>0.80569999999999997</v>
      </c>
      <c r="M1530" s="83">
        <v>1505.57</v>
      </c>
      <c r="N1530" s="85">
        <v>23.427</v>
      </c>
      <c r="O1530" s="83">
        <v>1482.15</v>
      </c>
      <c r="P1530" s="85">
        <v>46.854100000000003</v>
      </c>
      <c r="Q1530" s="83">
        <v>1529</v>
      </c>
      <c r="R1530" s="86">
        <v>3.06436E-2</v>
      </c>
      <c r="S1530" s="86">
        <v>0.20704800000000001</v>
      </c>
    </row>
    <row r="1531" spans="2:19" x14ac:dyDescent="0.2">
      <c r="B1531" s="33"/>
      <c r="L1531" s="84">
        <v>0.8044</v>
      </c>
      <c r="M1531" s="83">
        <v>1506.47</v>
      </c>
      <c r="N1531" s="85">
        <v>23.530999999999999</v>
      </c>
      <c r="O1531" s="83">
        <v>1482.94</v>
      </c>
      <c r="P1531" s="85">
        <v>47.061900000000001</v>
      </c>
      <c r="Q1531" s="83">
        <v>1530</v>
      </c>
      <c r="R1531" s="86">
        <v>3.0759399999999999E-2</v>
      </c>
      <c r="S1531" s="86">
        <v>0.20821100000000001</v>
      </c>
    </row>
    <row r="1532" spans="2:19" x14ac:dyDescent="0.2">
      <c r="B1532" s="33"/>
      <c r="L1532" s="84">
        <v>0.8044</v>
      </c>
      <c r="M1532" s="83">
        <v>1507.36</v>
      </c>
      <c r="N1532" s="85">
        <v>23.635300000000001</v>
      </c>
      <c r="O1532" s="83">
        <v>1483.73</v>
      </c>
      <c r="P1532" s="85">
        <v>47.270499999999998</v>
      </c>
      <c r="Q1532" s="83">
        <v>1531</v>
      </c>
      <c r="R1532" s="86">
        <v>3.08756E-2</v>
      </c>
      <c r="S1532" s="86">
        <v>0.20821100000000001</v>
      </c>
    </row>
    <row r="1533" spans="2:19" x14ac:dyDescent="0.2">
      <c r="B1533" s="33"/>
      <c r="L1533" s="84">
        <v>0.80359999999999998</v>
      </c>
      <c r="M1533" s="83">
        <v>1508.26</v>
      </c>
      <c r="N1533" s="85">
        <v>23.739899999999999</v>
      </c>
      <c r="O1533" s="83">
        <v>1484.52</v>
      </c>
      <c r="P1533" s="85">
        <v>47.479900000000001</v>
      </c>
      <c r="Q1533" s="83">
        <v>1532</v>
      </c>
      <c r="R1533" s="86">
        <v>3.0992100000000002E-2</v>
      </c>
      <c r="S1533" s="86">
        <v>0.20937900000000001</v>
      </c>
    </row>
    <row r="1534" spans="2:19" x14ac:dyDescent="0.2">
      <c r="B1534" s="33"/>
      <c r="L1534" s="84">
        <v>0.80220000000000002</v>
      </c>
      <c r="M1534" s="83">
        <v>1509.15</v>
      </c>
      <c r="N1534" s="85">
        <v>23.844999999999999</v>
      </c>
      <c r="O1534" s="83">
        <v>1485.31</v>
      </c>
      <c r="P1534" s="85">
        <v>47.690100000000001</v>
      </c>
      <c r="Q1534" s="83">
        <v>1533</v>
      </c>
      <c r="R1534" s="86">
        <v>3.1109000000000001E-2</v>
      </c>
      <c r="S1534" s="86">
        <v>0.21016000000000001</v>
      </c>
    </row>
    <row r="1535" spans="2:19" x14ac:dyDescent="0.2">
      <c r="B1535" s="33"/>
      <c r="L1535" s="84">
        <v>0.80100000000000005</v>
      </c>
      <c r="M1535" s="83">
        <v>1510.05</v>
      </c>
      <c r="N1535" s="85">
        <v>23.950500000000002</v>
      </c>
      <c r="O1535" s="83">
        <v>1486.1</v>
      </c>
      <c r="P1535" s="85">
        <v>47.901000000000003</v>
      </c>
      <c r="Q1535" s="83">
        <v>1534</v>
      </c>
      <c r="R1535" s="86">
        <v>3.1226199999999999E-2</v>
      </c>
      <c r="S1535" s="86">
        <v>0.21094199999999999</v>
      </c>
    </row>
    <row r="1536" spans="2:19" x14ac:dyDescent="0.2">
      <c r="B1536" s="33"/>
      <c r="L1536" s="84">
        <v>0.80069999999999997</v>
      </c>
      <c r="M1536" s="83">
        <v>1510.94</v>
      </c>
      <c r="N1536" s="85">
        <v>24.0564</v>
      </c>
      <c r="O1536" s="83">
        <v>1486.89</v>
      </c>
      <c r="P1536" s="85">
        <v>48.112699999999997</v>
      </c>
      <c r="Q1536" s="83">
        <v>1535</v>
      </c>
      <c r="R1536" s="86">
        <v>3.1343799999999998E-2</v>
      </c>
      <c r="S1536" s="86">
        <v>0.212119</v>
      </c>
    </row>
    <row r="1537" spans="2:19" x14ac:dyDescent="0.2">
      <c r="B1537" s="33"/>
      <c r="L1537" s="84">
        <v>0.80069999999999997</v>
      </c>
      <c r="M1537" s="83">
        <v>1511.84</v>
      </c>
      <c r="N1537" s="85">
        <v>24.162600000000001</v>
      </c>
      <c r="O1537" s="83">
        <v>1487.67</v>
      </c>
      <c r="P1537" s="85">
        <v>48.325200000000002</v>
      </c>
      <c r="Q1537" s="83">
        <v>1536</v>
      </c>
      <c r="R1537" s="86">
        <v>3.1461700000000002E-2</v>
      </c>
      <c r="S1537" s="86">
        <v>0.212119</v>
      </c>
    </row>
    <row r="1538" spans="2:19" x14ac:dyDescent="0.2">
      <c r="B1538" s="33"/>
      <c r="L1538" s="84">
        <v>0.79949999999999999</v>
      </c>
      <c r="M1538" s="83">
        <v>1512.73</v>
      </c>
      <c r="N1538" s="85">
        <v>24.269300000000001</v>
      </c>
      <c r="O1538" s="83">
        <v>1488.46</v>
      </c>
      <c r="P1538" s="85">
        <v>48.538499999999999</v>
      </c>
      <c r="Q1538" s="83">
        <v>1537</v>
      </c>
      <c r="R1538" s="86">
        <v>3.1579999999999997E-2</v>
      </c>
      <c r="S1538" s="86">
        <v>0.21330099999999999</v>
      </c>
    </row>
    <row r="1539" spans="2:19" x14ac:dyDescent="0.2">
      <c r="B1539" s="33"/>
      <c r="L1539" s="84">
        <v>0.7994</v>
      </c>
      <c r="M1539" s="83">
        <v>1513.62</v>
      </c>
      <c r="N1539" s="85">
        <v>24.376300000000001</v>
      </c>
      <c r="O1539" s="83">
        <v>1489.25</v>
      </c>
      <c r="P1539" s="85">
        <v>48.752600000000001</v>
      </c>
      <c r="Q1539" s="83">
        <v>1538</v>
      </c>
      <c r="R1539" s="86">
        <v>3.1698700000000003E-2</v>
      </c>
      <c r="S1539" s="86">
        <v>0.214091</v>
      </c>
    </row>
    <row r="1540" spans="2:19" x14ac:dyDescent="0.2">
      <c r="B1540" s="33"/>
      <c r="L1540" s="84">
        <v>0.79779999999999995</v>
      </c>
      <c r="M1540" s="83">
        <v>1514.52</v>
      </c>
      <c r="N1540" s="85">
        <v>24.483799999999999</v>
      </c>
      <c r="O1540" s="83">
        <v>1490.03</v>
      </c>
      <c r="P1540" s="85">
        <v>48.967500000000001</v>
      </c>
      <c r="Q1540" s="83">
        <v>1539</v>
      </c>
      <c r="R1540" s="86">
        <v>3.1817699999999997E-2</v>
      </c>
      <c r="S1540" s="86">
        <v>0.21488199999999999</v>
      </c>
    </row>
    <row r="1541" spans="2:19" x14ac:dyDescent="0.2">
      <c r="B1541" s="33"/>
      <c r="L1541" s="84">
        <v>0.79679999999999995</v>
      </c>
      <c r="M1541" s="83">
        <v>1515.41</v>
      </c>
      <c r="N1541" s="85">
        <v>24.5916</v>
      </c>
      <c r="O1541" s="83">
        <v>1490.82</v>
      </c>
      <c r="P1541" s="85">
        <v>49.183199999999999</v>
      </c>
      <c r="Q1541" s="83">
        <v>1540</v>
      </c>
      <c r="R1541" s="86">
        <v>3.1937100000000003E-2</v>
      </c>
      <c r="S1541" s="86">
        <v>0.21567600000000001</v>
      </c>
    </row>
    <row r="1542" spans="2:19" x14ac:dyDescent="0.2">
      <c r="B1542" s="33"/>
      <c r="L1542" s="84">
        <v>0.79610000000000003</v>
      </c>
      <c r="M1542" s="83">
        <v>1516.3</v>
      </c>
      <c r="N1542" s="85">
        <v>24.6998</v>
      </c>
      <c r="O1542" s="83">
        <v>1491.6</v>
      </c>
      <c r="P1542" s="85">
        <v>49.399700000000003</v>
      </c>
      <c r="Q1542" s="83">
        <v>1541</v>
      </c>
      <c r="R1542" s="86">
        <v>3.2056899999999999E-2</v>
      </c>
      <c r="S1542" s="86">
        <v>0.216471</v>
      </c>
    </row>
    <row r="1543" spans="2:19" x14ac:dyDescent="0.2">
      <c r="B1543" s="33"/>
      <c r="L1543" s="84">
        <v>0.79579999999999995</v>
      </c>
      <c r="M1543" s="83">
        <v>1517.19</v>
      </c>
      <c r="N1543" s="85">
        <v>24.808499999999999</v>
      </c>
      <c r="O1543" s="83">
        <v>1492.38</v>
      </c>
      <c r="P1543" s="85">
        <v>49.616900000000001</v>
      </c>
      <c r="Q1543" s="83">
        <v>1542</v>
      </c>
      <c r="R1543" s="86">
        <v>3.2176999999999997E-2</v>
      </c>
      <c r="S1543" s="86">
        <v>0.21726799999999999</v>
      </c>
    </row>
    <row r="1544" spans="2:19" x14ac:dyDescent="0.2">
      <c r="B1544" s="33"/>
      <c r="L1544" s="84">
        <v>0.79469999999999996</v>
      </c>
      <c r="M1544" s="83">
        <v>1518.08</v>
      </c>
      <c r="N1544" s="85">
        <v>24.9175</v>
      </c>
      <c r="O1544" s="83">
        <v>1493.17</v>
      </c>
      <c r="P1544" s="85">
        <v>49.835000000000001</v>
      </c>
      <c r="Q1544" s="83">
        <v>1543</v>
      </c>
      <c r="R1544" s="86">
        <v>3.22975E-2</v>
      </c>
      <c r="S1544" s="86">
        <v>0.21806700000000001</v>
      </c>
    </row>
    <row r="1545" spans="2:19" x14ac:dyDescent="0.2">
      <c r="B1545" s="33"/>
      <c r="L1545" s="84">
        <v>0.79410000000000003</v>
      </c>
      <c r="M1545" s="83">
        <v>1518.97</v>
      </c>
      <c r="N1545" s="85">
        <v>25.026900000000001</v>
      </c>
      <c r="O1545" s="83">
        <v>1493.95</v>
      </c>
      <c r="P1545" s="85">
        <v>50.053899999999999</v>
      </c>
      <c r="Q1545" s="83">
        <v>1544</v>
      </c>
      <c r="R1545" s="86">
        <v>3.2418299999999997E-2</v>
      </c>
      <c r="S1545" s="86">
        <v>0.21886800000000001</v>
      </c>
    </row>
    <row r="1546" spans="2:19" x14ac:dyDescent="0.2">
      <c r="B1546" s="33"/>
      <c r="L1546" s="84">
        <v>0.79179999999999995</v>
      </c>
      <c r="M1546" s="83">
        <v>1519.86</v>
      </c>
      <c r="N1546" s="85">
        <v>25.136800000000001</v>
      </c>
      <c r="O1546" s="83">
        <v>1494.73</v>
      </c>
      <c r="P1546" s="85">
        <v>50.273499999999999</v>
      </c>
      <c r="Q1546" s="83">
        <v>1545</v>
      </c>
      <c r="R1546" s="86">
        <v>3.2539499999999999E-2</v>
      </c>
      <c r="S1546" s="86">
        <v>0.21967</v>
      </c>
    </row>
    <row r="1547" spans="2:19" x14ac:dyDescent="0.2">
      <c r="B1547" s="33"/>
      <c r="L1547" s="84">
        <v>0.79079999999999995</v>
      </c>
      <c r="M1547" s="83">
        <v>1520.75</v>
      </c>
      <c r="N1547" s="85">
        <v>25.247</v>
      </c>
      <c r="O1547" s="83">
        <v>1495.51</v>
      </c>
      <c r="P1547" s="85">
        <v>50.494</v>
      </c>
      <c r="Q1547" s="83">
        <v>1546</v>
      </c>
      <c r="R1547" s="86">
        <v>3.2661099999999998E-2</v>
      </c>
      <c r="S1547" s="86">
        <v>0.22087699999999999</v>
      </c>
    </row>
    <row r="1548" spans="2:19" x14ac:dyDescent="0.2">
      <c r="B1548" s="33"/>
      <c r="L1548" s="84">
        <v>0.79079999999999995</v>
      </c>
      <c r="M1548" s="83">
        <v>1521.64</v>
      </c>
      <c r="N1548" s="85">
        <v>25.357600000000001</v>
      </c>
      <c r="O1548" s="83">
        <v>1496.28</v>
      </c>
      <c r="P1548" s="85">
        <v>50.715299999999999</v>
      </c>
      <c r="Q1548" s="83">
        <v>1547</v>
      </c>
      <c r="R1548" s="86">
        <v>3.2783E-2</v>
      </c>
      <c r="S1548" s="86">
        <v>0.22087699999999999</v>
      </c>
    </row>
    <row r="1549" spans="2:19" x14ac:dyDescent="0.2">
      <c r="B1549" s="33"/>
      <c r="L1549" s="84">
        <v>0.78859999999999997</v>
      </c>
      <c r="M1549" s="83">
        <v>1522.53</v>
      </c>
      <c r="N1549" s="85">
        <v>25.468699999999998</v>
      </c>
      <c r="O1549" s="83">
        <v>1497.06</v>
      </c>
      <c r="P1549" s="85">
        <v>50.937399999999997</v>
      </c>
      <c r="Q1549" s="83">
        <v>1548</v>
      </c>
      <c r="R1549" s="86">
        <v>3.2905299999999998E-2</v>
      </c>
      <c r="S1549" s="86">
        <v>0.22208800000000001</v>
      </c>
    </row>
    <row r="1550" spans="2:19" x14ac:dyDescent="0.2">
      <c r="B1550" s="33"/>
      <c r="L1550" s="84">
        <v>0.7883</v>
      </c>
      <c r="M1550" s="83">
        <v>1523.42</v>
      </c>
      <c r="N1550" s="85">
        <v>25.580100000000002</v>
      </c>
      <c r="O1550" s="83">
        <v>1497.84</v>
      </c>
      <c r="P1550" s="85">
        <v>51.160299999999999</v>
      </c>
      <c r="Q1550" s="83">
        <v>1549</v>
      </c>
      <c r="R1550" s="86">
        <v>3.3027899999999999E-2</v>
      </c>
      <c r="S1550" s="86">
        <v>0.22289800000000001</v>
      </c>
    </row>
    <row r="1551" spans="2:19" x14ac:dyDescent="0.2">
      <c r="B1551" s="33"/>
      <c r="L1551" s="84">
        <v>0.78569999999999995</v>
      </c>
      <c r="M1551" s="83">
        <v>1524.31</v>
      </c>
      <c r="N1551" s="85">
        <v>25.692</v>
      </c>
      <c r="O1551" s="83">
        <v>1498.62</v>
      </c>
      <c r="P1551" s="85">
        <v>51.384</v>
      </c>
      <c r="Q1551" s="83">
        <v>1550</v>
      </c>
      <c r="R1551" s="86">
        <v>3.3151E-2</v>
      </c>
      <c r="S1551" s="86">
        <v>0.22370899999999999</v>
      </c>
    </row>
    <row r="1552" spans="2:19" x14ac:dyDescent="0.2">
      <c r="B1552" s="33"/>
      <c r="L1552" s="84">
        <v>0.78349999999999997</v>
      </c>
      <c r="M1552" s="83">
        <v>1525.2</v>
      </c>
      <c r="N1552" s="85">
        <v>25.804200000000002</v>
      </c>
      <c r="O1552" s="83">
        <v>1499.39</v>
      </c>
      <c r="P1552" s="85">
        <v>51.608499999999999</v>
      </c>
      <c r="Q1552" s="83">
        <v>1551</v>
      </c>
      <c r="R1552" s="86">
        <v>3.32743E-2</v>
      </c>
      <c r="S1552" s="86">
        <v>0.224522</v>
      </c>
    </row>
    <row r="1553" spans="2:19" x14ac:dyDescent="0.2">
      <c r="B1553" s="33"/>
      <c r="L1553" s="84">
        <v>0.78290000000000004</v>
      </c>
      <c r="M1553" s="83">
        <v>1526.08</v>
      </c>
      <c r="N1553" s="85">
        <v>25.916899999999998</v>
      </c>
      <c r="O1553" s="83">
        <v>1500.17</v>
      </c>
      <c r="P1553" s="85">
        <v>51.833799999999997</v>
      </c>
      <c r="Q1553" s="83">
        <v>1552</v>
      </c>
      <c r="R1553" s="86">
        <v>3.33981E-2</v>
      </c>
      <c r="S1553" s="86">
        <v>0.22533700000000001</v>
      </c>
    </row>
    <row r="1554" spans="2:19" x14ac:dyDescent="0.2">
      <c r="B1554" s="33"/>
      <c r="L1554" s="84">
        <v>0.78200000000000003</v>
      </c>
      <c r="M1554" s="83">
        <v>1526.97</v>
      </c>
      <c r="N1554" s="85">
        <v>26.03</v>
      </c>
      <c r="O1554" s="83">
        <v>1500.94</v>
      </c>
      <c r="P1554" s="85">
        <v>52.06</v>
      </c>
      <c r="Q1554" s="83">
        <v>1553</v>
      </c>
      <c r="R1554" s="86">
        <v>3.3522200000000002E-2</v>
      </c>
      <c r="S1554" s="86">
        <v>0.22615299999999999</v>
      </c>
    </row>
    <row r="1555" spans="2:19" x14ac:dyDescent="0.2">
      <c r="B1555" s="33"/>
      <c r="L1555" s="84">
        <v>0.7802</v>
      </c>
      <c r="M1555" s="83">
        <v>1527.86</v>
      </c>
      <c r="N1555" s="85">
        <v>26.1435</v>
      </c>
      <c r="O1555" s="83">
        <v>1501.71</v>
      </c>
      <c r="P1555" s="85">
        <v>52.286999999999999</v>
      </c>
      <c r="Q1555" s="83">
        <v>1554</v>
      </c>
      <c r="R1555" s="86">
        <v>3.3646700000000002E-2</v>
      </c>
      <c r="S1555" s="86">
        <v>0.22697100000000001</v>
      </c>
    </row>
    <row r="1556" spans="2:19" x14ac:dyDescent="0.2">
      <c r="B1556" s="33"/>
      <c r="L1556" s="84">
        <v>0.77949999999999997</v>
      </c>
      <c r="M1556" s="83">
        <v>1528.74</v>
      </c>
      <c r="N1556" s="85">
        <v>26.257400000000001</v>
      </c>
      <c r="O1556" s="83">
        <v>1502.49</v>
      </c>
      <c r="P1556" s="85">
        <v>52.514800000000001</v>
      </c>
      <c r="Q1556" s="83">
        <v>1555</v>
      </c>
      <c r="R1556" s="86">
        <v>3.3771500000000003E-2</v>
      </c>
      <c r="S1556" s="86">
        <v>0.22779099999999999</v>
      </c>
    </row>
    <row r="1557" spans="2:19" x14ac:dyDescent="0.2">
      <c r="B1557" s="33"/>
      <c r="L1557" s="84">
        <v>0.77580000000000005</v>
      </c>
      <c r="M1557" s="83">
        <v>1529.63</v>
      </c>
      <c r="N1557" s="85">
        <v>26.371700000000001</v>
      </c>
      <c r="O1557" s="83">
        <v>1503.26</v>
      </c>
      <c r="P1557" s="85">
        <v>52.743400000000001</v>
      </c>
      <c r="Q1557" s="83">
        <v>1556</v>
      </c>
      <c r="R1557" s="86">
        <v>3.3896799999999998E-2</v>
      </c>
      <c r="S1557" s="86">
        <v>0.22861300000000001</v>
      </c>
    </row>
    <row r="1558" spans="2:19" x14ac:dyDescent="0.2">
      <c r="B1558" s="33"/>
      <c r="L1558" s="84">
        <v>0.77149999999999996</v>
      </c>
      <c r="M1558" s="83">
        <v>1530.51</v>
      </c>
      <c r="N1558" s="85">
        <v>26.4864</v>
      </c>
      <c r="O1558" s="83">
        <v>1504.03</v>
      </c>
      <c r="P1558" s="85">
        <v>52.972799999999999</v>
      </c>
      <c r="Q1558" s="83">
        <v>1557</v>
      </c>
      <c r="R1558" s="86">
        <v>3.4022400000000001E-2</v>
      </c>
      <c r="S1558" s="86">
        <v>0.229436</v>
      </c>
    </row>
    <row r="1559" spans="2:19" x14ac:dyDescent="0.2">
      <c r="B1559" s="33"/>
      <c r="L1559" s="84">
        <v>0.76919999999999999</v>
      </c>
      <c r="M1559" s="83">
        <v>1531.4</v>
      </c>
      <c r="N1559" s="85">
        <v>26.601500000000001</v>
      </c>
      <c r="O1559" s="83">
        <v>1504.8</v>
      </c>
      <c r="P1559" s="85">
        <v>53.203099999999999</v>
      </c>
      <c r="Q1559" s="83">
        <v>1558</v>
      </c>
      <c r="R1559" s="86">
        <v>3.4148299999999999E-2</v>
      </c>
      <c r="S1559" s="86">
        <v>0.23026099999999999</v>
      </c>
    </row>
    <row r="1560" spans="2:19" x14ac:dyDescent="0.2">
      <c r="B1560" s="33"/>
      <c r="L1560" s="84">
        <v>0.76890000000000003</v>
      </c>
      <c r="M1560" s="83">
        <v>1532.28</v>
      </c>
      <c r="N1560" s="85">
        <v>26.717099999999999</v>
      </c>
      <c r="O1560" s="83">
        <v>1505.57</v>
      </c>
      <c r="P1560" s="85">
        <v>53.434100000000001</v>
      </c>
      <c r="Q1560" s="83">
        <v>1559</v>
      </c>
      <c r="R1560" s="86">
        <v>3.4274600000000002E-2</v>
      </c>
      <c r="S1560" s="86">
        <v>0.23108799999999999</v>
      </c>
    </row>
    <row r="1561" spans="2:19" x14ac:dyDescent="0.2">
      <c r="B1561" s="33"/>
      <c r="L1561" s="84">
        <v>0.76800000000000002</v>
      </c>
      <c r="M1561" s="83">
        <v>1533.17</v>
      </c>
      <c r="N1561" s="85">
        <v>26.832999999999998</v>
      </c>
      <c r="O1561" s="83">
        <v>1506.33</v>
      </c>
      <c r="P1561" s="85">
        <v>53.6661</v>
      </c>
      <c r="Q1561" s="83">
        <v>1560</v>
      </c>
      <c r="R1561" s="86">
        <v>3.4401300000000003E-2</v>
      </c>
      <c r="S1561" s="86">
        <v>0.23191600000000001</v>
      </c>
    </row>
    <row r="1562" spans="2:19" x14ac:dyDescent="0.2">
      <c r="B1562" s="33"/>
      <c r="L1562" s="84">
        <v>0.76670000000000005</v>
      </c>
      <c r="M1562" s="83">
        <v>1534.05</v>
      </c>
      <c r="N1562" s="85">
        <v>26.949400000000001</v>
      </c>
      <c r="O1562" s="83">
        <v>1507.1</v>
      </c>
      <c r="P1562" s="85">
        <v>53.898800000000001</v>
      </c>
      <c r="Q1562" s="83">
        <v>1561</v>
      </c>
      <c r="R1562" s="86">
        <v>3.4528400000000001E-2</v>
      </c>
      <c r="S1562" s="86">
        <v>0.23274600000000001</v>
      </c>
    </row>
    <row r="1563" spans="2:19" x14ac:dyDescent="0.2">
      <c r="B1563" s="33"/>
      <c r="L1563" s="84">
        <v>0.76580000000000004</v>
      </c>
      <c r="M1563" s="83">
        <v>1534.93</v>
      </c>
      <c r="N1563" s="85">
        <v>27.066199999999998</v>
      </c>
      <c r="O1563" s="83">
        <v>1507.87</v>
      </c>
      <c r="P1563" s="85">
        <v>54.132399999999997</v>
      </c>
      <c r="Q1563" s="83">
        <v>1562</v>
      </c>
      <c r="R1563" s="86">
        <v>3.46558E-2</v>
      </c>
      <c r="S1563" s="86">
        <v>0.23357800000000001</v>
      </c>
    </row>
    <row r="1564" spans="2:19" x14ac:dyDescent="0.2">
      <c r="B1564" s="33"/>
      <c r="L1564" s="84">
        <v>0.76559999999999995</v>
      </c>
      <c r="M1564" s="83">
        <v>1535.82</v>
      </c>
      <c r="N1564" s="85">
        <v>27.183399999999999</v>
      </c>
      <c r="O1564" s="83">
        <v>1508.63</v>
      </c>
      <c r="P1564" s="85">
        <v>54.366799999999998</v>
      </c>
      <c r="Q1564" s="83">
        <v>1563</v>
      </c>
      <c r="R1564" s="86">
        <v>3.4783599999999998E-2</v>
      </c>
      <c r="S1564" s="86">
        <v>0.23441100000000001</v>
      </c>
    </row>
    <row r="1565" spans="2:19" x14ac:dyDescent="0.2">
      <c r="B1565" s="33"/>
      <c r="L1565" s="84">
        <v>0.76259999999999994</v>
      </c>
      <c r="M1565" s="83">
        <v>1536.7</v>
      </c>
      <c r="N1565" s="85">
        <v>27.300999999999998</v>
      </c>
      <c r="O1565" s="83">
        <v>1509.4</v>
      </c>
      <c r="P1565" s="85">
        <v>54.601999999999997</v>
      </c>
      <c r="Q1565" s="83">
        <v>1564</v>
      </c>
      <c r="R1565" s="86">
        <v>3.49118E-2</v>
      </c>
      <c r="S1565" s="86">
        <v>0.23524600000000001</v>
      </c>
    </row>
    <row r="1566" spans="2:19" x14ac:dyDescent="0.2">
      <c r="B1566" s="33"/>
      <c r="L1566" s="84">
        <v>0.76239999999999997</v>
      </c>
      <c r="M1566" s="83">
        <v>1537.58</v>
      </c>
      <c r="N1566" s="85">
        <v>27.4191</v>
      </c>
      <c r="O1566" s="83">
        <v>1510.16</v>
      </c>
      <c r="P1566" s="85">
        <v>54.838099999999997</v>
      </c>
      <c r="Q1566" s="83">
        <v>1565</v>
      </c>
      <c r="R1566" s="86">
        <v>3.5040300000000003E-2</v>
      </c>
      <c r="S1566" s="86">
        <v>0.23608299999999999</v>
      </c>
    </row>
    <row r="1567" spans="2:19" x14ac:dyDescent="0.2">
      <c r="B1567" s="33"/>
      <c r="L1567" s="84">
        <v>0.7621</v>
      </c>
      <c r="M1567" s="83">
        <v>1538.46</v>
      </c>
      <c r="N1567" s="85">
        <v>27.537500000000001</v>
      </c>
      <c r="O1567" s="83">
        <v>1510.92</v>
      </c>
      <c r="P1567" s="85">
        <v>55.075099999999999</v>
      </c>
      <c r="Q1567" s="83">
        <v>1566</v>
      </c>
      <c r="R1567" s="86">
        <v>3.5169300000000001E-2</v>
      </c>
      <c r="S1567" s="86">
        <v>0.23692099999999999</v>
      </c>
    </row>
    <row r="1568" spans="2:19" x14ac:dyDescent="0.2">
      <c r="B1568" s="33"/>
      <c r="L1568" s="84">
        <v>0.76160000000000005</v>
      </c>
      <c r="M1568" s="83">
        <v>1539.34</v>
      </c>
      <c r="N1568" s="85">
        <v>27.656400000000001</v>
      </c>
      <c r="O1568" s="83">
        <v>1511.69</v>
      </c>
      <c r="P1568" s="85">
        <v>55.312800000000003</v>
      </c>
      <c r="Q1568" s="83">
        <v>1567</v>
      </c>
      <c r="R1568" s="86">
        <v>3.5298499999999997E-2</v>
      </c>
      <c r="S1568" s="86">
        <v>0.237761</v>
      </c>
    </row>
    <row r="1569" spans="2:19" x14ac:dyDescent="0.2">
      <c r="B1569" s="33"/>
      <c r="L1569" s="84">
        <v>0.76129999999999998</v>
      </c>
      <c r="M1569" s="83">
        <v>1540.22</v>
      </c>
      <c r="N1569" s="85">
        <v>27.775700000000001</v>
      </c>
      <c r="O1569" s="83">
        <v>1512.45</v>
      </c>
      <c r="P1569" s="85">
        <v>55.551400000000001</v>
      </c>
      <c r="Q1569" s="83">
        <v>1568</v>
      </c>
      <c r="R1569" s="86">
        <v>3.54282E-2</v>
      </c>
      <c r="S1569" s="86">
        <v>0.23860300000000001</v>
      </c>
    </row>
    <row r="1570" spans="2:19" x14ac:dyDescent="0.2">
      <c r="B1570" s="33"/>
      <c r="L1570" s="84">
        <v>0.76029999999999998</v>
      </c>
      <c r="M1570" s="83">
        <v>1541.1</v>
      </c>
      <c r="N1570" s="85">
        <v>27.895399999999999</v>
      </c>
      <c r="O1570" s="83">
        <v>1513.21</v>
      </c>
      <c r="P1570" s="85">
        <v>55.790900000000001</v>
      </c>
      <c r="Q1570" s="83">
        <v>1569</v>
      </c>
      <c r="R1570" s="86">
        <v>3.5558199999999998E-2</v>
      </c>
      <c r="S1570" s="86">
        <v>0.23944599999999999</v>
      </c>
    </row>
    <row r="1571" spans="2:19" x14ac:dyDescent="0.2">
      <c r="B1571" s="33"/>
      <c r="L1571" s="84">
        <v>0.75990000000000002</v>
      </c>
      <c r="M1571" s="83">
        <v>1541.98</v>
      </c>
      <c r="N1571" s="85">
        <v>28.015599999999999</v>
      </c>
      <c r="O1571" s="83">
        <v>1513.97</v>
      </c>
      <c r="P1571" s="85">
        <v>56.031199999999998</v>
      </c>
      <c r="Q1571" s="83">
        <v>1570</v>
      </c>
      <c r="R1571" s="86">
        <v>3.5688600000000001E-2</v>
      </c>
      <c r="S1571" s="86">
        <v>0.240291</v>
      </c>
    </row>
    <row r="1572" spans="2:19" x14ac:dyDescent="0.2">
      <c r="B1572" s="33"/>
      <c r="L1572" s="84">
        <v>0.75849999999999995</v>
      </c>
      <c r="M1572" s="83">
        <v>1542.86</v>
      </c>
      <c r="N1572" s="85">
        <v>28.136099999999999</v>
      </c>
      <c r="O1572" s="83">
        <v>1514.73</v>
      </c>
      <c r="P1572" s="85">
        <v>56.272300000000001</v>
      </c>
      <c r="Q1572" s="83">
        <v>1571</v>
      </c>
      <c r="R1572" s="86">
        <v>3.5819400000000001E-2</v>
      </c>
      <c r="S1572" s="86">
        <v>0.24113699999999999</v>
      </c>
    </row>
    <row r="1573" spans="2:19" x14ac:dyDescent="0.2">
      <c r="B1573" s="33"/>
      <c r="L1573" s="84">
        <v>0.75649999999999995</v>
      </c>
      <c r="M1573" s="83">
        <v>1543.74</v>
      </c>
      <c r="N1573" s="85">
        <v>28.257100000000001</v>
      </c>
      <c r="O1573" s="83">
        <v>1515.49</v>
      </c>
      <c r="P1573" s="85">
        <v>56.514299999999999</v>
      </c>
      <c r="Q1573" s="83">
        <v>1572</v>
      </c>
      <c r="R1573" s="86">
        <v>3.5950599999999999E-2</v>
      </c>
      <c r="S1573" s="86">
        <v>0.24198600000000001</v>
      </c>
    </row>
    <row r="1574" spans="2:19" x14ac:dyDescent="0.2">
      <c r="B1574" s="33"/>
      <c r="L1574" s="84">
        <v>0.75570000000000004</v>
      </c>
      <c r="M1574" s="83">
        <v>1544.62</v>
      </c>
      <c r="N1574" s="85">
        <v>28.378599999999999</v>
      </c>
      <c r="O1574" s="83">
        <v>1516.24</v>
      </c>
      <c r="P1574" s="85">
        <v>56.757100000000001</v>
      </c>
      <c r="Q1574" s="83">
        <v>1573</v>
      </c>
      <c r="R1574" s="86">
        <v>3.6082099999999999E-2</v>
      </c>
      <c r="S1574" s="86">
        <v>0.242835</v>
      </c>
    </row>
    <row r="1575" spans="2:19" x14ac:dyDescent="0.2">
      <c r="B1575" s="33"/>
      <c r="L1575" s="84">
        <v>0.75490000000000002</v>
      </c>
      <c r="M1575" s="83">
        <v>1545.5</v>
      </c>
      <c r="N1575" s="85">
        <v>28.500399999999999</v>
      </c>
      <c r="O1575" s="83">
        <v>1517</v>
      </c>
      <c r="P1575" s="85">
        <v>57.000799999999998</v>
      </c>
      <c r="Q1575" s="83">
        <v>1574</v>
      </c>
      <c r="R1575" s="86">
        <v>3.6214000000000003E-2</v>
      </c>
      <c r="S1575" s="86">
        <v>0.24368600000000001</v>
      </c>
    </row>
    <row r="1576" spans="2:19" x14ac:dyDescent="0.2">
      <c r="B1576" s="33"/>
      <c r="L1576" s="84">
        <v>0.753</v>
      </c>
      <c r="M1576" s="83">
        <v>1546.38</v>
      </c>
      <c r="N1576" s="85">
        <v>28.622699999999998</v>
      </c>
      <c r="O1576" s="83">
        <v>1517.75</v>
      </c>
      <c r="P1576" s="85">
        <v>57.2453</v>
      </c>
      <c r="Q1576" s="83">
        <v>1575</v>
      </c>
      <c r="R1576" s="86">
        <v>3.6346200000000002E-2</v>
      </c>
      <c r="S1576" s="86">
        <v>0.24453900000000001</v>
      </c>
    </row>
    <row r="1577" spans="2:19" x14ac:dyDescent="0.2">
      <c r="B1577" s="33"/>
      <c r="L1577" s="84">
        <v>0.75180000000000002</v>
      </c>
      <c r="M1577" s="83">
        <v>1547.25</v>
      </c>
      <c r="N1577" s="85">
        <v>28.7454</v>
      </c>
      <c r="O1577" s="83">
        <v>1518.51</v>
      </c>
      <c r="P1577" s="85">
        <v>57.490699999999997</v>
      </c>
      <c r="Q1577" s="83">
        <v>1576</v>
      </c>
      <c r="R1577" s="86">
        <v>3.6478900000000002E-2</v>
      </c>
      <c r="S1577" s="86">
        <v>0.245393</v>
      </c>
    </row>
    <row r="1578" spans="2:19" x14ac:dyDescent="0.2">
      <c r="B1578" s="33"/>
      <c r="L1578" s="84">
        <v>0.75119999999999998</v>
      </c>
      <c r="M1578" s="83">
        <v>1548.13</v>
      </c>
      <c r="N1578" s="85">
        <v>28.868500000000001</v>
      </c>
      <c r="O1578" s="83">
        <v>1519.26</v>
      </c>
      <c r="P1578" s="85">
        <v>57.737000000000002</v>
      </c>
      <c r="Q1578" s="83">
        <v>1577</v>
      </c>
      <c r="R1578" s="86">
        <v>3.6611900000000003E-2</v>
      </c>
      <c r="S1578" s="86">
        <v>0.24667800000000001</v>
      </c>
    </row>
    <row r="1579" spans="2:19" x14ac:dyDescent="0.2">
      <c r="B1579" s="33"/>
      <c r="L1579" s="84">
        <v>0.75119999999999998</v>
      </c>
      <c r="M1579" s="83">
        <v>1549.01</v>
      </c>
      <c r="N1579" s="85">
        <v>28.992000000000001</v>
      </c>
      <c r="O1579" s="83">
        <v>1520.02</v>
      </c>
      <c r="P1579" s="85">
        <v>57.984099999999998</v>
      </c>
      <c r="Q1579" s="83">
        <v>1578</v>
      </c>
      <c r="R1579" s="86">
        <v>3.6745300000000002E-2</v>
      </c>
      <c r="S1579" s="86">
        <v>0.24667800000000001</v>
      </c>
    </row>
    <row r="1580" spans="2:19" x14ac:dyDescent="0.2">
      <c r="B1580" s="33"/>
      <c r="L1580" s="84">
        <v>0.75009999999999999</v>
      </c>
      <c r="M1580" s="83">
        <v>1549.88</v>
      </c>
      <c r="N1580" s="85">
        <v>29.116</v>
      </c>
      <c r="O1580" s="83">
        <v>1520.77</v>
      </c>
      <c r="P1580" s="85">
        <v>58.232100000000003</v>
      </c>
      <c r="Q1580" s="83">
        <v>1579</v>
      </c>
      <c r="R1580" s="86">
        <v>3.6879099999999998E-2</v>
      </c>
      <c r="S1580" s="86">
        <v>0.24796499999999999</v>
      </c>
    </row>
    <row r="1581" spans="2:19" x14ac:dyDescent="0.2">
      <c r="B1581" s="33"/>
      <c r="L1581" s="84">
        <v>0.74760000000000004</v>
      </c>
      <c r="M1581" s="83">
        <v>1550.76</v>
      </c>
      <c r="N1581" s="85">
        <v>29.240400000000001</v>
      </c>
      <c r="O1581" s="83">
        <v>1521.52</v>
      </c>
      <c r="P1581" s="85">
        <v>58.480899999999998</v>
      </c>
      <c r="Q1581" s="83">
        <v>1580</v>
      </c>
      <c r="R1581" s="86">
        <v>3.7013200000000003E-2</v>
      </c>
      <c r="S1581" s="86">
        <v>0.24882599999999999</v>
      </c>
    </row>
    <row r="1582" spans="2:19" x14ac:dyDescent="0.2">
      <c r="B1582" s="33"/>
      <c r="L1582" s="84">
        <v>0.74719999999999998</v>
      </c>
      <c r="M1582" s="83">
        <v>1551.63</v>
      </c>
      <c r="N1582" s="85">
        <v>29.365300000000001</v>
      </c>
      <c r="O1582" s="83">
        <v>1522.27</v>
      </c>
      <c r="P1582" s="85">
        <v>58.730600000000003</v>
      </c>
      <c r="Q1582" s="83">
        <v>1581</v>
      </c>
      <c r="R1582" s="86">
        <v>3.7147699999999999E-2</v>
      </c>
      <c r="S1582" s="86">
        <v>0.24968799999999999</v>
      </c>
    </row>
    <row r="1583" spans="2:19" x14ac:dyDescent="0.2">
      <c r="B1583" s="33"/>
      <c r="L1583" s="84">
        <v>0.74580000000000002</v>
      </c>
      <c r="M1583" s="83">
        <v>1552.51</v>
      </c>
      <c r="N1583" s="85">
        <v>29.490600000000001</v>
      </c>
      <c r="O1583" s="83">
        <v>1523.02</v>
      </c>
      <c r="P1583" s="85">
        <v>58.981099999999998</v>
      </c>
      <c r="Q1583" s="83">
        <v>1582</v>
      </c>
      <c r="R1583" s="86">
        <v>3.7282599999999999E-2</v>
      </c>
      <c r="S1583" s="86">
        <v>0.25055100000000002</v>
      </c>
    </row>
    <row r="1584" spans="2:19" x14ac:dyDescent="0.2">
      <c r="B1584" s="33"/>
      <c r="L1584" s="84">
        <v>0.74409999999999998</v>
      </c>
      <c r="M1584" s="83">
        <v>1553.38</v>
      </c>
      <c r="N1584" s="85">
        <v>29.616299999999999</v>
      </c>
      <c r="O1584" s="83">
        <v>1523.77</v>
      </c>
      <c r="P1584" s="85">
        <v>59.232500000000002</v>
      </c>
      <c r="Q1584" s="83">
        <v>1583</v>
      </c>
      <c r="R1584" s="86">
        <v>3.7417899999999997E-2</v>
      </c>
      <c r="S1584" s="86">
        <v>0.25141599999999997</v>
      </c>
    </row>
    <row r="1585" spans="2:19" x14ac:dyDescent="0.2">
      <c r="B1585" s="33"/>
      <c r="L1585" s="84">
        <v>0.74350000000000005</v>
      </c>
      <c r="M1585" s="83">
        <v>1554.26</v>
      </c>
      <c r="N1585" s="85">
        <v>29.7424</v>
      </c>
      <c r="O1585" s="83">
        <v>1524.52</v>
      </c>
      <c r="P1585" s="85">
        <v>59.4848</v>
      </c>
      <c r="Q1585" s="83">
        <v>1584</v>
      </c>
      <c r="R1585" s="86">
        <v>3.7553499999999997E-2</v>
      </c>
      <c r="S1585" s="86">
        <v>0.25228299999999998</v>
      </c>
    </row>
    <row r="1586" spans="2:19" x14ac:dyDescent="0.2">
      <c r="B1586" s="33"/>
      <c r="L1586" s="84">
        <v>0.74199999999999999</v>
      </c>
      <c r="M1586" s="83">
        <v>1555.13</v>
      </c>
      <c r="N1586" s="85">
        <v>29.869</v>
      </c>
      <c r="O1586" s="83">
        <v>1525.26</v>
      </c>
      <c r="P1586" s="85">
        <v>59.738</v>
      </c>
      <c r="Q1586" s="83">
        <v>1585</v>
      </c>
      <c r="R1586" s="86">
        <v>3.7689599999999997E-2</v>
      </c>
      <c r="S1586" s="86">
        <v>0.25315100000000001</v>
      </c>
    </row>
    <row r="1587" spans="2:19" x14ac:dyDescent="0.2">
      <c r="B1587" s="33"/>
      <c r="L1587" s="84">
        <v>0.7409</v>
      </c>
      <c r="M1587" s="83">
        <v>1556</v>
      </c>
      <c r="N1587" s="85">
        <v>29.995999999999999</v>
      </c>
      <c r="O1587" s="83">
        <v>1526.01</v>
      </c>
      <c r="P1587" s="85">
        <v>59.991999999999997</v>
      </c>
      <c r="Q1587" s="83">
        <v>1586</v>
      </c>
      <c r="R1587" s="86">
        <v>3.7825999999999999E-2</v>
      </c>
      <c r="S1587" s="86">
        <v>0.25402000000000002</v>
      </c>
    </row>
    <row r="1588" spans="2:19" x14ac:dyDescent="0.2">
      <c r="B1588" s="33"/>
      <c r="L1588" s="84">
        <v>0.73740000000000006</v>
      </c>
      <c r="M1588" s="83">
        <v>1556.88</v>
      </c>
      <c r="N1588" s="85">
        <v>30.1234</v>
      </c>
      <c r="O1588" s="83">
        <v>1526.75</v>
      </c>
      <c r="P1588" s="85">
        <v>60.246899999999997</v>
      </c>
      <c r="Q1588" s="83">
        <v>1587</v>
      </c>
      <c r="R1588" s="86">
        <v>3.7962700000000002E-2</v>
      </c>
      <c r="S1588" s="86">
        <v>0.25489099999999998</v>
      </c>
    </row>
    <row r="1589" spans="2:19" x14ac:dyDescent="0.2">
      <c r="B1589" s="33"/>
      <c r="L1589" s="84">
        <v>0.73619999999999997</v>
      </c>
      <c r="M1589" s="83">
        <v>1557.75</v>
      </c>
      <c r="N1589" s="85">
        <v>30.251300000000001</v>
      </c>
      <c r="O1589" s="83">
        <v>1527.5</v>
      </c>
      <c r="P1589" s="85">
        <v>60.502600000000001</v>
      </c>
      <c r="Q1589" s="83">
        <v>1588</v>
      </c>
      <c r="R1589" s="86">
        <v>3.8099899999999999E-2</v>
      </c>
      <c r="S1589" s="86">
        <v>0.25576399999999999</v>
      </c>
    </row>
    <row r="1590" spans="2:19" x14ac:dyDescent="0.2">
      <c r="B1590" s="33"/>
      <c r="L1590" s="84">
        <v>0.73499999999999999</v>
      </c>
      <c r="M1590" s="83">
        <v>1558.62</v>
      </c>
      <c r="N1590" s="85">
        <v>30.3796</v>
      </c>
      <c r="O1590" s="83">
        <v>1528.24</v>
      </c>
      <c r="P1590" s="85">
        <v>60.759300000000003</v>
      </c>
      <c r="Q1590" s="83">
        <v>1589</v>
      </c>
      <c r="R1590" s="86">
        <v>3.8237399999999998E-2</v>
      </c>
      <c r="S1590" s="86">
        <v>0.256637</v>
      </c>
    </row>
    <row r="1591" spans="2:19" x14ac:dyDescent="0.2">
      <c r="B1591" s="33"/>
      <c r="L1591" s="84">
        <v>0.73270000000000002</v>
      </c>
      <c r="M1591" s="83">
        <v>1559.49</v>
      </c>
      <c r="N1591" s="85">
        <v>30.508400000000002</v>
      </c>
      <c r="O1591" s="83">
        <v>1528.98</v>
      </c>
      <c r="P1591" s="85">
        <v>61.016800000000003</v>
      </c>
      <c r="Q1591" s="83">
        <v>1590</v>
      </c>
      <c r="R1591" s="86">
        <v>3.8375300000000001E-2</v>
      </c>
      <c r="S1591" s="86">
        <v>0.25751299999999999</v>
      </c>
    </row>
    <row r="1592" spans="2:19" x14ac:dyDescent="0.2">
      <c r="B1592" s="33"/>
      <c r="L1592" s="84">
        <v>0.73240000000000005</v>
      </c>
      <c r="M1592" s="83">
        <v>1560.36</v>
      </c>
      <c r="N1592" s="85">
        <v>30.637599999999999</v>
      </c>
      <c r="O1592" s="83">
        <v>1529.72</v>
      </c>
      <c r="P1592" s="85">
        <v>61.275199999999998</v>
      </c>
      <c r="Q1592" s="83">
        <v>1591</v>
      </c>
      <c r="R1592" s="86">
        <v>3.8513600000000002E-2</v>
      </c>
      <c r="S1592" s="86">
        <v>0.25838899999999998</v>
      </c>
    </row>
    <row r="1593" spans="2:19" x14ac:dyDescent="0.2">
      <c r="B1593" s="33"/>
      <c r="L1593" s="84">
        <v>0.72940000000000005</v>
      </c>
      <c r="M1593" s="83">
        <v>1561.23</v>
      </c>
      <c r="N1593" s="85">
        <v>30.767199999999999</v>
      </c>
      <c r="O1593" s="83">
        <v>1530.47</v>
      </c>
      <c r="P1593" s="85">
        <v>61.534500000000001</v>
      </c>
      <c r="Q1593" s="83">
        <v>1592</v>
      </c>
      <c r="R1593" s="86">
        <v>3.8652300000000001E-2</v>
      </c>
      <c r="S1593" s="86">
        <v>0.25926700000000003</v>
      </c>
    </row>
    <row r="1594" spans="2:19" x14ac:dyDescent="0.2">
      <c r="B1594" s="33"/>
      <c r="L1594" s="84">
        <v>0.72909999999999997</v>
      </c>
      <c r="M1594" s="83">
        <v>1562.1</v>
      </c>
      <c r="N1594" s="85">
        <v>30.897300000000001</v>
      </c>
      <c r="O1594" s="83">
        <v>1531.21</v>
      </c>
      <c r="P1594" s="85">
        <v>61.794600000000003</v>
      </c>
      <c r="Q1594" s="83">
        <v>1593</v>
      </c>
      <c r="R1594" s="86">
        <v>3.8791300000000001E-2</v>
      </c>
      <c r="S1594" s="86">
        <v>0.26014700000000002</v>
      </c>
    </row>
    <row r="1595" spans="2:19" x14ac:dyDescent="0.2">
      <c r="B1595" s="33"/>
      <c r="L1595" s="84">
        <v>0.72799999999999998</v>
      </c>
      <c r="M1595" s="83">
        <v>1562.97</v>
      </c>
      <c r="N1595" s="85">
        <v>31.027799999999999</v>
      </c>
      <c r="O1595" s="83">
        <v>1531.94</v>
      </c>
      <c r="P1595" s="85">
        <v>62.055599999999998</v>
      </c>
      <c r="Q1595" s="83">
        <v>1594</v>
      </c>
      <c r="R1595" s="86">
        <v>3.8930800000000002E-2</v>
      </c>
      <c r="S1595" s="86">
        <v>0.26102799999999998</v>
      </c>
    </row>
    <row r="1596" spans="2:19" x14ac:dyDescent="0.2">
      <c r="B1596" s="33"/>
      <c r="L1596" s="84">
        <v>0.72789999999999999</v>
      </c>
      <c r="M1596" s="83">
        <v>1563.84</v>
      </c>
      <c r="N1596" s="85">
        <v>31.158799999999999</v>
      </c>
      <c r="O1596" s="83">
        <v>1532.68</v>
      </c>
      <c r="P1596" s="85">
        <v>62.317500000000003</v>
      </c>
      <c r="Q1596" s="83">
        <v>1595</v>
      </c>
      <c r="R1596" s="86">
        <v>3.9070599999999997E-2</v>
      </c>
      <c r="S1596" s="86">
        <v>0.26190999999999998</v>
      </c>
    </row>
    <row r="1597" spans="2:19" x14ac:dyDescent="0.2">
      <c r="B1597" s="33"/>
      <c r="L1597" s="84">
        <v>0.72550000000000003</v>
      </c>
      <c r="M1597" s="83">
        <v>1564.71</v>
      </c>
      <c r="N1597" s="85">
        <v>31.290199999999999</v>
      </c>
      <c r="O1597" s="83">
        <v>1533.42</v>
      </c>
      <c r="P1597" s="85">
        <v>62.580300000000001</v>
      </c>
      <c r="Q1597" s="83">
        <v>1596</v>
      </c>
      <c r="R1597" s="86">
        <v>3.9210700000000001E-2</v>
      </c>
      <c r="S1597" s="86">
        <v>0.26279400000000003</v>
      </c>
    </row>
    <row r="1598" spans="2:19" x14ac:dyDescent="0.2">
      <c r="B1598" s="33"/>
      <c r="L1598" s="84">
        <v>0.72529999999999994</v>
      </c>
      <c r="M1598" s="83">
        <v>1565.58</v>
      </c>
      <c r="N1598" s="85">
        <v>31.422000000000001</v>
      </c>
      <c r="O1598" s="83">
        <v>1534.16</v>
      </c>
      <c r="P1598" s="85">
        <v>62.844000000000001</v>
      </c>
      <c r="Q1598" s="83">
        <v>1597</v>
      </c>
      <c r="R1598" s="86">
        <v>3.9351299999999999E-2</v>
      </c>
      <c r="S1598" s="86">
        <v>0.263679</v>
      </c>
    </row>
    <row r="1599" spans="2:19" x14ac:dyDescent="0.2">
      <c r="B1599" s="33"/>
      <c r="L1599" s="84">
        <v>0.72309999999999997</v>
      </c>
      <c r="M1599" s="83">
        <v>1566.45</v>
      </c>
      <c r="N1599" s="85">
        <v>31.554300000000001</v>
      </c>
      <c r="O1599" s="83">
        <v>1534.89</v>
      </c>
      <c r="P1599" s="85">
        <v>63.108600000000003</v>
      </c>
      <c r="Q1599" s="83">
        <v>1598</v>
      </c>
      <c r="R1599" s="86">
        <v>3.9492199999999998E-2</v>
      </c>
      <c r="S1599" s="86">
        <v>0.26456499999999999</v>
      </c>
    </row>
    <row r="1600" spans="2:19" x14ac:dyDescent="0.2">
      <c r="B1600" s="33"/>
      <c r="L1600" s="84">
        <v>0.72140000000000004</v>
      </c>
      <c r="M1600" s="83">
        <v>1567.31</v>
      </c>
      <c r="N1600" s="85">
        <v>31.687000000000001</v>
      </c>
      <c r="O1600" s="83">
        <v>1535.63</v>
      </c>
      <c r="P1600" s="85">
        <v>63.374000000000002</v>
      </c>
      <c r="Q1600" s="83">
        <v>1599</v>
      </c>
      <c r="R1600" s="86">
        <v>3.9633500000000002E-2</v>
      </c>
      <c r="S1600" s="86">
        <v>0.26545299999999999</v>
      </c>
    </row>
    <row r="1601" spans="2:19" x14ac:dyDescent="0.2">
      <c r="B1601" s="33"/>
      <c r="L1601" s="84">
        <v>0.7208</v>
      </c>
      <c r="M1601" s="83">
        <v>1568.18</v>
      </c>
      <c r="N1601" s="85">
        <v>31.8202</v>
      </c>
      <c r="O1601" s="83">
        <v>1536.36</v>
      </c>
      <c r="P1601" s="85">
        <v>63.6404</v>
      </c>
      <c r="Q1601" s="83">
        <v>1600</v>
      </c>
      <c r="R1601" s="86">
        <v>3.9775199999999997E-2</v>
      </c>
      <c r="S1601" s="86">
        <v>0.26634200000000002</v>
      </c>
    </row>
    <row r="1602" spans="2:19" x14ac:dyDescent="0.2">
      <c r="B1602" s="33"/>
      <c r="L1602" s="84">
        <v>0.71830000000000005</v>
      </c>
      <c r="M1602" s="83">
        <v>1569.05</v>
      </c>
      <c r="N1602" s="85">
        <v>31.953800000000001</v>
      </c>
      <c r="O1602" s="83">
        <v>1537.09</v>
      </c>
      <c r="P1602" s="85">
        <v>63.907600000000002</v>
      </c>
      <c r="Q1602" s="83">
        <v>1601</v>
      </c>
      <c r="R1602" s="86">
        <v>3.9917300000000003E-2</v>
      </c>
      <c r="S1602" s="86">
        <v>0.26723200000000003</v>
      </c>
    </row>
    <row r="1603" spans="2:19" x14ac:dyDescent="0.2">
      <c r="B1603" s="33"/>
      <c r="L1603" s="84">
        <v>0.7177</v>
      </c>
      <c r="M1603" s="83">
        <v>1569.91</v>
      </c>
      <c r="N1603" s="85">
        <v>32.087899999999998</v>
      </c>
      <c r="O1603" s="83">
        <v>1537.82</v>
      </c>
      <c r="P1603" s="85">
        <v>64.175700000000006</v>
      </c>
      <c r="Q1603" s="83">
        <v>1602</v>
      </c>
      <c r="R1603" s="86">
        <v>4.00598E-2</v>
      </c>
      <c r="S1603" s="86">
        <v>0.26812399999999997</v>
      </c>
    </row>
    <row r="1604" spans="2:19" x14ac:dyDescent="0.2">
      <c r="B1604" s="33"/>
      <c r="L1604" s="84">
        <v>0.71679999999999999</v>
      </c>
      <c r="M1604" s="83">
        <v>1570.78</v>
      </c>
      <c r="N1604" s="85">
        <v>32.2224</v>
      </c>
      <c r="O1604" s="83">
        <v>1538.56</v>
      </c>
      <c r="P1604" s="85">
        <v>64.444699999999997</v>
      </c>
      <c r="Q1604" s="83">
        <v>1603</v>
      </c>
      <c r="R1604" s="86">
        <v>4.0202599999999998E-2</v>
      </c>
      <c r="S1604" s="86">
        <v>0.26901700000000001</v>
      </c>
    </row>
    <row r="1605" spans="2:19" x14ac:dyDescent="0.2">
      <c r="B1605" s="33"/>
      <c r="L1605" s="84">
        <v>0.71289999999999998</v>
      </c>
      <c r="M1605" s="83">
        <v>1571.64</v>
      </c>
      <c r="N1605" s="85">
        <v>32.357300000000002</v>
      </c>
      <c r="O1605" s="83">
        <v>1539.29</v>
      </c>
      <c r="P1605" s="85">
        <v>64.714699999999993</v>
      </c>
      <c r="Q1605" s="83">
        <v>1604</v>
      </c>
      <c r="R1605" s="86">
        <v>4.0345800000000001E-2</v>
      </c>
      <c r="S1605" s="86">
        <v>0.26991199999999999</v>
      </c>
    </row>
    <row r="1606" spans="2:19" x14ac:dyDescent="0.2">
      <c r="B1606" s="33"/>
      <c r="L1606" s="84">
        <v>0.71220000000000006</v>
      </c>
      <c r="M1606" s="83">
        <v>1572.51</v>
      </c>
      <c r="N1606" s="85">
        <v>32.492699999999999</v>
      </c>
      <c r="O1606" s="83">
        <v>1540.01</v>
      </c>
      <c r="P1606" s="85">
        <v>64.985500000000002</v>
      </c>
      <c r="Q1606" s="83">
        <v>1605</v>
      </c>
      <c r="R1606" s="86">
        <v>4.0489400000000002E-2</v>
      </c>
      <c r="S1606" s="86">
        <v>0.27080700000000002</v>
      </c>
    </row>
    <row r="1607" spans="2:19" x14ac:dyDescent="0.2">
      <c r="B1607" s="33"/>
      <c r="L1607" s="84">
        <v>0.71150000000000002</v>
      </c>
      <c r="M1607" s="83">
        <v>1573.37</v>
      </c>
      <c r="N1607" s="85">
        <v>32.628599999999999</v>
      </c>
      <c r="O1607" s="83">
        <v>1540.74</v>
      </c>
      <c r="P1607" s="85">
        <v>65.257199999999997</v>
      </c>
      <c r="Q1607" s="83">
        <v>1606</v>
      </c>
      <c r="R1607" s="86">
        <v>4.06334E-2</v>
      </c>
      <c r="S1607" s="86">
        <v>0.271704</v>
      </c>
    </row>
    <row r="1608" spans="2:19" x14ac:dyDescent="0.2">
      <c r="B1608" s="33"/>
      <c r="L1608" s="84">
        <v>0.7097</v>
      </c>
      <c r="M1608" s="83">
        <v>1574.24</v>
      </c>
      <c r="N1608" s="85">
        <v>32.764899999999997</v>
      </c>
      <c r="O1608" s="83">
        <v>1541.47</v>
      </c>
      <c r="P1608" s="85">
        <v>65.529799999999994</v>
      </c>
      <c r="Q1608" s="83">
        <v>1607</v>
      </c>
      <c r="R1608" s="86">
        <v>4.07777E-2</v>
      </c>
      <c r="S1608" s="86">
        <v>0.27305200000000002</v>
      </c>
    </row>
    <row r="1609" spans="2:19" x14ac:dyDescent="0.2">
      <c r="B1609" s="33"/>
      <c r="L1609" s="84">
        <v>0.7097</v>
      </c>
      <c r="M1609" s="83">
        <v>1575.1</v>
      </c>
      <c r="N1609" s="85">
        <v>32.901600000000002</v>
      </c>
      <c r="O1609" s="83">
        <v>1542.2</v>
      </c>
      <c r="P1609" s="85">
        <v>65.803299999999993</v>
      </c>
      <c r="Q1609" s="83">
        <v>1608</v>
      </c>
      <c r="R1609" s="86">
        <v>4.0922399999999998E-2</v>
      </c>
      <c r="S1609" s="86">
        <v>0.27305200000000002</v>
      </c>
    </row>
    <row r="1610" spans="2:19" x14ac:dyDescent="0.2">
      <c r="B1610" s="33"/>
      <c r="L1610" s="84">
        <v>0.70830000000000004</v>
      </c>
      <c r="M1610" s="83">
        <v>1575.96</v>
      </c>
      <c r="N1610" s="85">
        <v>33.038800000000002</v>
      </c>
      <c r="O1610" s="83">
        <v>1542.92</v>
      </c>
      <c r="P1610" s="85">
        <v>66.077699999999993</v>
      </c>
      <c r="Q1610" s="83">
        <v>1609</v>
      </c>
      <c r="R1610" s="86">
        <v>4.10675E-2</v>
      </c>
      <c r="S1610" s="86">
        <v>0.27485300000000001</v>
      </c>
    </row>
    <row r="1611" spans="2:19" x14ac:dyDescent="0.2">
      <c r="B1611" s="33"/>
      <c r="L1611" s="84">
        <v>0.70830000000000004</v>
      </c>
      <c r="M1611" s="83">
        <v>1576.82</v>
      </c>
      <c r="N1611" s="85">
        <v>33.176499999999997</v>
      </c>
      <c r="O1611" s="83">
        <v>1543.65</v>
      </c>
      <c r="P1611" s="85">
        <v>66.352999999999994</v>
      </c>
      <c r="Q1611" s="83">
        <v>1610</v>
      </c>
      <c r="R1611" s="86">
        <v>4.1213E-2</v>
      </c>
      <c r="S1611" s="86">
        <v>0.27485300000000001</v>
      </c>
    </row>
    <row r="1612" spans="2:19" x14ac:dyDescent="0.2">
      <c r="B1612" s="33"/>
      <c r="L1612" s="84">
        <v>0.70799999999999996</v>
      </c>
      <c r="M1612" s="83">
        <v>1577.69</v>
      </c>
      <c r="N1612" s="85">
        <v>33.314599999999999</v>
      </c>
      <c r="O1612" s="83">
        <v>1544.37</v>
      </c>
      <c r="P1612" s="85">
        <v>66.629199999999997</v>
      </c>
      <c r="Q1612" s="83">
        <v>1611</v>
      </c>
      <c r="R1612" s="86">
        <v>4.1358899999999997E-2</v>
      </c>
      <c r="S1612" s="86">
        <v>0.27620800000000001</v>
      </c>
    </row>
    <row r="1613" spans="2:19" x14ac:dyDescent="0.2">
      <c r="B1613" s="33"/>
      <c r="L1613" s="84">
        <v>0.70689999999999997</v>
      </c>
      <c r="M1613" s="83">
        <v>1578.55</v>
      </c>
      <c r="N1613" s="85">
        <v>33.453099999999999</v>
      </c>
      <c r="O1613" s="83">
        <v>1545.09</v>
      </c>
      <c r="P1613" s="85">
        <v>66.906300000000002</v>
      </c>
      <c r="Q1613" s="83">
        <v>1612</v>
      </c>
      <c r="R1613" s="86">
        <v>4.1505100000000003E-2</v>
      </c>
      <c r="S1613" s="86">
        <v>0.27711200000000002</v>
      </c>
    </row>
    <row r="1614" spans="2:19" x14ac:dyDescent="0.2">
      <c r="B1614" s="33"/>
      <c r="L1614" s="84">
        <v>0.70350000000000001</v>
      </c>
      <c r="M1614" s="83">
        <v>1579.41</v>
      </c>
      <c r="N1614" s="85">
        <v>33.592199999999998</v>
      </c>
      <c r="O1614" s="83">
        <v>1545.82</v>
      </c>
      <c r="P1614" s="85">
        <v>67.184299999999993</v>
      </c>
      <c r="Q1614" s="83">
        <v>1613</v>
      </c>
      <c r="R1614" s="86">
        <v>4.1651800000000003E-2</v>
      </c>
      <c r="S1614" s="86">
        <v>0.27801799999999999</v>
      </c>
    </row>
    <row r="1615" spans="2:19" x14ac:dyDescent="0.2">
      <c r="B1615" s="33"/>
      <c r="L1615" s="84">
        <v>0.70289999999999997</v>
      </c>
      <c r="M1615" s="83">
        <v>1580.27</v>
      </c>
      <c r="N1615" s="85">
        <v>33.7316</v>
      </c>
      <c r="O1615" s="83">
        <v>1546.54</v>
      </c>
      <c r="P1615" s="85">
        <v>67.463200000000001</v>
      </c>
      <c r="Q1615" s="83">
        <v>1614</v>
      </c>
      <c r="R1615" s="86">
        <v>4.1798799999999997E-2</v>
      </c>
      <c r="S1615" s="86">
        <v>0.27892499999999998</v>
      </c>
    </row>
    <row r="1616" spans="2:19" x14ac:dyDescent="0.2">
      <c r="B1616" s="33"/>
      <c r="L1616" s="84">
        <v>0.70120000000000005</v>
      </c>
      <c r="M1616" s="83">
        <v>1581.13</v>
      </c>
      <c r="N1616" s="85">
        <v>33.871499999999997</v>
      </c>
      <c r="O1616" s="83">
        <v>1547.26</v>
      </c>
      <c r="P1616" s="85">
        <v>67.743099999999998</v>
      </c>
      <c r="Q1616" s="83">
        <v>1615</v>
      </c>
      <c r="R1616" s="86">
        <v>4.1946200000000003E-2</v>
      </c>
      <c r="S1616" s="86">
        <v>0.279833</v>
      </c>
    </row>
    <row r="1617" spans="2:19" x14ac:dyDescent="0.2">
      <c r="B1617" s="33"/>
      <c r="L1617" s="84">
        <v>0.70099999999999996</v>
      </c>
      <c r="M1617" s="83">
        <v>1581.99</v>
      </c>
      <c r="N1617" s="85">
        <v>34.011899999999997</v>
      </c>
      <c r="O1617" s="83">
        <v>1547.98</v>
      </c>
      <c r="P1617" s="85">
        <v>68.023799999999994</v>
      </c>
      <c r="Q1617" s="83">
        <v>1616</v>
      </c>
      <c r="R1617" s="86">
        <v>4.2093899999999997E-2</v>
      </c>
      <c r="S1617" s="86">
        <v>0.28074199999999999</v>
      </c>
    </row>
    <row r="1618" spans="2:19" x14ac:dyDescent="0.2">
      <c r="B1618" s="33"/>
      <c r="L1618" s="84">
        <v>0.70079999999999998</v>
      </c>
      <c r="M1618" s="83">
        <v>1582.85</v>
      </c>
      <c r="N1618" s="85">
        <v>34.152700000000003</v>
      </c>
      <c r="O1618" s="83">
        <v>1548.69</v>
      </c>
      <c r="P1618" s="85">
        <v>68.305499999999995</v>
      </c>
      <c r="Q1618" s="83">
        <v>1617</v>
      </c>
      <c r="R1618" s="86">
        <v>4.2242099999999998E-2</v>
      </c>
      <c r="S1618" s="86">
        <v>0.28165200000000001</v>
      </c>
    </row>
    <row r="1619" spans="2:19" x14ac:dyDescent="0.2">
      <c r="B1619" s="33"/>
      <c r="L1619" s="84">
        <v>0.69989999999999997</v>
      </c>
      <c r="M1619" s="83">
        <v>1583.71</v>
      </c>
      <c r="N1619" s="85">
        <v>34.293999999999997</v>
      </c>
      <c r="O1619" s="83">
        <v>1549.41</v>
      </c>
      <c r="P1619" s="85">
        <v>68.587999999999994</v>
      </c>
      <c r="Q1619" s="83">
        <v>1618</v>
      </c>
      <c r="R1619" s="86">
        <v>4.2390600000000001E-2</v>
      </c>
      <c r="S1619" s="86">
        <v>0.28256399999999998</v>
      </c>
    </row>
    <row r="1620" spans="2:19" x14ac:dyDescent="0.2">
      <c r="B1620" s="33"/>
      <c r="L1620" s="84">
        <v>0.69850000000000001</v>
      </c>
      <c r="M1620" s="83">
        <v>1584.56</v>
      </c>
      <c r="N1620" s="85">
        <v>34.4358</v>
      </c>
      <c r="O1620" s="83">
        <v>1550.13</v>
      </c>
      <c r="P1620" s="85">
        <v>68.871499999999997</v>
      </c>
      <c r="Q1620" s="83">
        <v>1619</v>
      </c>
      <c r="R1620" s="86">
        <v>4.2539500000000001E-2</v>
      </c>
      <c r="S1620" s="86">
        <v>0.28347600000000001</v>
      </c>
    </row>
    <row r="1621" spans="2:19" x14ac:dyDescent="0.2">
      <c r="B1621" s="33"/>
      <c r="L1621" s="84">
        <v>0.69769999999999999</v>
      </c>
      <c r="M1621" s="83">
        <v>1585.42</v>
      </c>
      <c r="N1621" s="85">
        <v>34.5779</v>
      </c>
      <c r="O1621" s="83">
        <v>1550.84</v>
      </c>
      <c r="P1621" s="85">
        <v>69.155900000000003</v>
      </c>
      <c r="Q1621" s="83">
        <v>1620</v>
      </c>
      <c r="R1621" s="86">
        <v>4.2688799999999999E-2</v>
      </c>
      <c r="S1621" s="86">
        <v>0.28438999999999998</v>
      </c>
    </row>
    <row r="1622" spans="2:19" x14ac:dyDescent="0.2">
      <c r="B1622" s="33"/>
      <c r="L1622" s="84">
        <v>0.69720000000000004</v>
      </c>
      <c r="M1622" s="83">
        <v>1586.28</v>
      </c>
      <c r="N1622" s="85">
        <v>34.720599999999997</v>
      </c>
      <c r="O1622" s="83">
        <v>1551.56</v>
      </c>
      <c r="P1622" s="85">
        <v>69.441199999999995</v>
      </c>
      <c r="Q1622" s="83">
        <v>1621</v>
      </c>
      <c r="R1622" s="86">
        <v>4.2838500000000002E-2</v>
      </c>
      <c r="S1622" s="86">
        <v>0.28530499999999998</v>
      </c>
    </row>
    <row r="1623" spans="2:19" x14ac:dyDescent="0.2">
      <c r="B1623" s="33"/>
      <c r="L1623" s="84">
        <v>0.69669999999999999</v>
      </c>
      <c r="M1623" s="83">
        <v>1587.14</v>
      </c>
      <c r="N1623" s="85">
        <v>34.863700000000001</v>
      </c>
      <c r="O1623" s="83">
        <v>1552.27</v>
      </c>
      <c r="P1623" s="85">
        <v>69.727400000000003</v>
      </c>
      <c r="Q1623" s="83">
        <v>1622</v>
      </c>
      <c r="R1623" s="86">
        <v>4.2988499999999999E-2</v>
      </c>
      <c r="S1623" s="86">
        <v>0.286221</v>
      </c>
    </row>
    <row r="1624" spans="2:19" x14ac:dyDescent="0.2">
      <c r="B1624" s="33"/>
      <c r="L1624" s="84">
        <v>0.69589999999999996</v>
      </c>
      <c r="M1624" s="83">
        <v>1587.99</v>
      </c>
      <c r="N1624" s="85">
        <v>35.007300000000001</v>
      </c>
      <c r="O1624" s="83">
        <v>1552.99</v>
      </c>
      <c r="P1624" s="85">
        <v>70.014600000000002</v>
      </c>
      <c r="Q1624" s="83">
        <v>1623</v>
      </c>
      <c r="R1624" s="86">
        <v>4.3138999999999997E-2</v>
      </c>
      <c r="S1624" s="86">
        <v>0.287138</v>
      </c>
    </row>
    <row r="1625" spans="2:19" x14ac:dyDescent="0.2">
      <c r="B1625" s="33"/>
      <c r="L1625" s="84">
        <v>0.69469999999999998</v>
      </c>
      <c r="M1625" s="83">
        <v>1588.85</v>
      </c>
      <c r="N1625" s="85">
        <v>35.151299999999999</v>
      </c>
      <c r="O1625" s="83">
        <v>1553.7</v>
      </c>
      <c r="P1625" s="85">
        <v>70.302599999999998</v>
      </c>
      <c r="Q1625" s="83">
        <v>1624</v>
      </c>
      <c r="R1625" s="86">
        <v>4.3289800000000003E-2</v>
      </c>
      <c r="S1625" s="86">
        <v>0.28805599999999998</v>
      </c>
    </row>
    <row r="1626" spans="2:19" x14ac:dyDescent="0.2">
      <c r="B1626" s="33"/>
      <c r="L1626" s="84">
        <v>0.69430000000000003</v>
      </c>
      <c r="M1626" s="83">
        <v>1589.7</v>
      </c>
      <c r="N1626" s="85">
        <v>35.2958</v>
      </c>
      <c r="O1626" s="83">
        <v>1554.41</v>
      </c>
      <c r="P1626" s="85">
        <v>70.5916</v>
      </c>
      <c r="Q1626" s="83">
        <v>1625</v>
      </c>
      <c r="R1626" s="86">
        <v>4.3441E-2</v>
      </c>
      <c r="S1626" s="86">
        <v>0.28897600000000001</v>
      </c>
    </row>
    <row r="1627" spans="2:19" x14ac:dyDescent="0.2">
      <c r="B1627" s="33"/>
      <c r="L1627" s="84">
        <v>0.69079999999999997</v>
      </c>
      <c r="M1627" s="83">
        <v>1590.56</v>
      </c>
      <c r="N1627" s="85">
        <v>35.4407</v>
      </c>
      <c r="O1627" s="83">
        <v>1555.12</v>
      </c>
      <c r="P1627" s="85">
        <v>70.881500000000003</v>
      </c>
      <c r="Q1627" s="83">
        <v>1626</v>
      </c>
      <c r="R1627" s="86">
        <v>4.3592600000000002E-2</v>
      </c>
      <c r="S1627" s="86">
        <v>0.29035699999999998</v>
      </c>
    </row>
    <row r="1628" spans="2:19" x14ac:dyDescent="0.2">
      <c r="B1628" s="33"/>
      <c r="L1628" s="84">
        <v>0.69079999999999997</v>
      </c>
      <c r="M1628" s="83">
        <v>1591.41</v>
      </c>
      <c r="N1628" s="85">
        <v>35.586199999999998</v>
      </c>
      <c r="O1628" s="83">
        <v>1555.83</v>
      </c>
      <c r="P1628" s="85">
        <v>71.172300000000007</v>
      </c>
      <c r="Q1628" s="83">
        <v>1627</v>
      </c>
      <c r="R1628" s="86">
        <v>4.3744499999999999E-2</v>
      </c>
      <c r="S1628" s="86">
        <v>0.29035699999999998</v>
      </c>
    </row>
    <row r="1629" spans="2:19" x14ac:dyDescent="0.2">
      <c r="B1629" s="33"/>
      <c r="L1629" s="84">
        <v>0.69059999999999999</v>
      </c>
      <c r="M1629" s="83">
        <v>1592.27</v>
      </c>
      <c r="N1629" s="85">
        <v>35.731999999999999</v>
      </c>
      <c r="O1629" s="83">
        <v>1556.54</v>
      </c>
      <c r="P1629" s="85">
        <v>71.463999999999999</v>
      </c>
      <c r="Q1629" s="83">
        <v>1628</v>
      </c>
      <c r="R1629" s="86">
        <v>4.38968E-2</v>
      </c>
      <c r="S1629" s="86">
        <v>0.29174</v>
      </c>
    </row>
    <row r="1630" spans="2:19" x14ac:dyDescent="0.2">
      <c r="B1630" s="33"/>
      <c r="L1630" s="84">
        <v>0.68830000000000002</v>
      </c>
      <c r="M1630" s="83">
        <v>1593.12</v>
      </c>
      <c r="N1630" s="85">
        <v>35.878399999999999</v>
      </c>
      <c r="O1630" s="83">
        <v>1557.24</v>
      </c>
      <c r="P1630" s="85">
        <v>71.756699999999995</v>
      </c>
      <c r="Q1630" s="83">
        <v>1629</v>
      </c>
      <c r="R1630" s="86">
        <v>4.4049499999999998E-2</v>
      </c>
      <c r="S1630" s="86">
        <v>0.29266300000000001</v>
      </c>
    </row>
    <row r="1631" spans="2:19" x14ac:dyDescent="0.2">
      <c r="B1631" s="33"/>
      <c r="L1631" s="84">
        <v>0.68640000000000001</v>
      </c>
      <c r="M1631" s="83">
        <v>1593.97</v>
      </c>
      <c r="N1631" s="85">
        <v>36.025100000000002</v>
      </c>
      <c r="O1631" s="83">
        <v>1557.95</v>
      </c>
      <c r="P1631" s="85">
        <v>72.050299999999993</v>
      </c>
      <c r="Q1631" s="83">
        <v>1630</v>
      </c>
      <c r="R1631" s="86">
        <v>4.4202600000000002E-2</v>
      </c>
      <c r="S1631" s="86">
        <v>0.29358800000000002</v>
      </c>
    </row>
    <row r="1632" spans="2:19" x14ac:dyDescent="0.2">
      <c r="B1632" s="33"/>
      <c r="L1632" s="84">
        <v>0.68589999999999995</v>
      </c>
      <c r="M1632" s="83">
        <v>1594.83</v>
      </c>
      <c r="N1632" s="85">
        <v>36.172400000000003</v>
      </c>
      <c r="O1632" s="83">
        <v>1558.66</v>
      </c>
      <c r="P1632" s="85">
        <v>72.344800000000006</v>
      </c>
      <c r="Q1632" s="83">
        <v>1631</v>
      </c>
      <c r="R1632" s="86">
        <v>4.4356100000000002E-2</v>
      </c>
      <c r="S1632" s="86">
        <v>0.29451300000000002</v>
      </c>
    </row>
    <row r="1633" spans="2:19" x14ac:dyDescent="0.2">
      <c r="B1633" s="33"/>
      <c r="L1633" s="84">
        <v>0.68430000000000002</v>
      </c>
      <c r="M1633" s="83">
        <v>1595.68</v>
      </c>
      <c r="N1633" s="85">
        <v>36.320099999999996</v>
      </c>
      <c r="O1633" s="83">
        <v>1559.36</v>
      </c>
      <c r="P1633" s="85">
        <v>72.640299999999996</v>
      </c>
      <c r="Q1633" s="83">
        <v>1632</v>
      </c>
      <c r="R1633" s="86">
        <v>4.4510000000000001E-2</v>
      </c>
      <c r="S1633" s="86">
        <v>0.29543999999999998</v>
      </c>
    </row>
    <row r="1634" spans="2:19" x14ac:dyDescent="0.2">
      <c r="B1634" s="33"/>
      <c r="L1634" s="84">
        <v>0.68379999999999996</v>
      </c>
      <c r="M1634" s="83">
        <v>1596.53</v>
      </c>
      <c r="N1634" s="85">
        <v>36.468299999999999</v>
      </c>
      <c r="O1634" s="83">
        <v>1560.06</v>
      </c>
      <c r="P1634" s="85">
        <v>72.936599999999999</v>
      </c>
      <c r="Q1634" s="83">
        <v>1633</v>
      </c>
      <c r="R1634" s="86">
        <v>4.4664200000000001E-2</v>
      </c>
      <c r="S1634" s="86">
        <v>0.29636800000000002</v>
      </c>
    </row>
    <row r="1635" spans="2:19" x14ac:dyDescent="0.2">
      <c r="B1635" s="33"/>
      <c r="L1635" s="84">
        <v>0.68159999999999998</v>
      </c>
      <c r="M1635" s="83">
        <v>1597.38</v>
      </c>
      <c r="N1635" s="85">
        <v>36.616999999999997</v>
      </c>
      <c r="O1635" s="83">
        <v>1560.77</v>
      </c>
      <c r="P1635" s="85">
        <v>73.233900000000006</v>
      </c>
      <c r="Q1635" s="83">
        <v>1634</v>
      </c>
      <c r="R1635" s="86">
        <v>4.4818799999999999E-2</v>
      </c>
      <c r="S1635" s="86">
        <v>0.297296</v>
      </c>
    </row>
    <row r="1636" spans="2:19" x14ac:dyDescent="0.2">
      <c r="B1636" s="33"/>
      <c r="L1636" s="84">
        <v>0.68100000000000005</v>
      </c>
      <c r="M1636" s="83">
        <v>1598.23</v>
      </c>
      <c r="N1636" s="85">
        <v>36.766100000000002</v>
      </c>
      <c r="O1636" s="83">
        <v>1561.47</v>
      </c>
      <c r="P1636" s="85">
        <v>73.5321</v>
      </c>
      <c r="Q1636" s="83">
        <v>1635</v>
      </c>
      <c r="R1636" s="86">
        <v>4.4973800000000001E-2</v>
      </c>
      <c r="S1636" s="86">
        <v>0.29822500000000002</v>
      </c>
    </row>
    <row r="1637" spans="2:19" x14ac:dyDescent="0.2">
      <c r="B1637" s="33"/>
      <c r="L1637" s="84">
        <v>0.68059999999999998</v>
      </c>
      <c r="M1637" s="83">
        <v>1599.08</v>
      </c>
      <c r="N1637" s="85">
        <v>36.915599999999998</v>
      </c>
      <c r="O1637" s="83">
        <v>1562.17</v>
      </c>
      <c r="P1637" s="85">
        <v>73.831299999999999</v>
      </c>
      <c r="Q1637" s="83">
        <v>1636</v>
      </c>
      <c r="R1637" s="86">
        <v>4.5129200000000001E-2</v>
      </c>
      <c r="S1637" s="86">
        <v>0.29915599999999998</v>
      </c>
    </row>
    <row r="1638" spans="2:19" x14ac:dyDescent="0.2">
      <c r="B1638" s="33"/>
      <c r="L1638" s="84">
        <v>0.68030000000000002</v>
      </c>
      <c r="M1638" s="83">
        <v>1599.93</v>
      </c>
      <c r="N1638" s="85">
        <v>37.0657</v>
      </c>
      <c r="O1638" s="83">
        <v>1562.87</v>
      </c>
      <c r="P1638" s="85">
        <v>74.131399999999999</v>
      </c>
      <c r="Q1638" s="83">
        <v>1637</v>
      </c>
      <c r="R1638" s="86">
        <v>4.5284900000000003E-2</v>
      </c>
      <c r="S1638" s="86">
        <v>0.30008699999999999</v>
      </c>
    </row>
    <row r="1639" spans="2:19" x14ac:dyDescent="0.2">
      <c r="B1639" s="33"/>
      <c r="L1639" s="84">
        <v>0.67800000000000005</v>
      </c>
      <c r="M1639" s="83">
        <v>1600.78</v>
      </c>
      <c r="N1639" s="85">
        <v>37.216200000000001</v>
      </c>
      <c r="O1639" s="83">
        <v>1563.57</v>
      </c>
      <c r="P1639" s="85">
        <v>74.432400000000001</v>
      </c>
      <c r="Q1639" s="83">
        <v>1638</v>
      </c>
      <c r="R1639" s="86">
        <v>4.5441000000000002E-2</v>
      </c>
      <c r="S1639" s="86">
        <v>0.30101899999999998</v>
      </c>
    </row>
    <row r="1640" spans="2:19" x14ac:dyDescent="0.2">
      <c r="B1640" s="33"/>
      <c r="L1640" s="84">
        <v>0.67769999999999997</v>
      </c>
      <c r="M1640" s="83">
        <v>1601.63</v>
      </c>
      <c r="N1640" s="85">
        <v>37.367199999999997</v>
      </c>
      <c r="O1640" s="83">
        <v>1564.27</v>
      </c>
      <c r="P1640" s="85">
        <v>74.734399999999994</v>
      </c>
      <c r="Q1640" s="83">
        <v>1639</v>
      </c>
      <c r="R1640" s="86">
        <v>4.5597499999999999E-2</v>
      </c>
      <c r="S1640" s="86">
        <v>0.30195300000000003</v>
      </c>
    </row>
    <row r="1641" spans="2:19" x14ac:dyDescent="0.2">
      <c r="B1641" s="33"/>
      <c r="L1641" s="84">
        <v>0.67669999999999997</v>
      </c>
      <c r="M1641" s="83">
        <v>1602.48</v>
      </c>
      <c r="N1641" s="85">
        <v>37.518599999999999</v>
      </c>
      <c r="O1641" s="83">
        <v>1564.96</v>
      </c>
      <c r="P1641" s="85">
        <v>75.037199999999999</v>
      </c>
      <c r="Q1641" s="83">
        <v>1640</v>
      </c>
      <c r="R1641" s="86">
        <v>4.5754400000000001E-2</v>
      </c>
      <c r="S1641" s="86">
        <v>0.30288700000000002</v>
      </c>
    </row>
    <row r="1642" spans="2:19" x14ac:dyDescent="0.2">
      <c r="B1642" s="33"/>
      <c r="L1642" s="84">
        <v>0.67600000000000005</v>
      </c>
      <c r="M1642" s="83">
        <v>1603.33</v>
      </c>
      <c r="N1642" s="85">
        <v>37.670499999999997</v>
      </c>
      <c r="O1642" s="83">
        <v>1565.66</v>
      </c>
      <c r="P1642" s="85">
        <v>75.341099999999997</v>
      </c>
      <c r="Q1642" s="83">
        <v>1641</v>
      </c>
      <c r="R1642" s="86">
        <v>4.59117E-2</v>
      </c>
      <c r="S1642" s="86">
        <v>0.30382199999999998</v>
      </c>
    </row>
    <row r="1643" spans="2:19" x14ac:dyDescent="0.2">
      <c r="B1643" s="33"/>
      <c r="L1643" s="84">
        <v>0.6754</v>
      </c>
      <c r="M1643" s="83">
        <v>1604.18</v>
      </c>
      <c r="N1643" s="85">
        <v>37.822899999999997</v>
      </c>
      <c r="O1643" s="83">
        <v>1566.35</v>
      </c>
      <c r="P1643" s="85">
        <v>75.645799999999994</v>
      </c>
      <c r="Q1643" s="83">
        <v>1642</v>
      </c>
      <c r="R1643" s="86">
        <v>4.6069300000000001E-2</v>
      </c>
      <c r="S1643" s="86">
        <v>0.30475799999999997</v>
      </c>
    </row>
    <row r="1644" spans="2:19" x14ac:dyDescent="0.2">
      <c r="B1644" s="33"/>
      <c r="L1644" s="84">
        <v>0.67320000000000002</v>
      </c>
      <c r="M1644" s="83">
        <v>1605.02</v>
      </c>
      <c r="N1644" s="85">
        <v>37.9758</v>
      </c>
      <c r="O1644" s="83">
        <v>1567.05</v>
      </c>
      <c r="P1644" s="85">
        <v>75.951499999999996</v>
      </c>
      <c r="Q1644" s="83">
        <v>1643</v>
      </c>
      <c r="R1644" s="86">
        <v>4.6227299999999999E-2</v>
      </c>
      <c r="S1644" s="86">
        <v>0.30569400000000002</v>
      </c>
    </row>
    <row r="1645" spans="2:19" x14ac:dyDescent="0.2">
      <c r="B1645" s="33"/>
      <c r="L1645" s="84">
        <v>0.6724</v>
      </c>
      <c r="M1645" s="83">
        <v>1605.87</v>
      </c>
      <c r="N1645" s="85">
        <v>38.129100000000001</v>
      </c>
      <c r="O1645" s="83">
        <v>1567.74</v>
      </c>
      <c r="P1645" s="85">
        <v>76.258200000000002</v>
      </c>
      <c r="Q1645" s="83">
        <v>1644</v>
      </c>
      <c r="R1645" s="86">
        <v>4.6385700000000002E-2</v>
      </c>
      <c r="S1645" s="86">
        <v>0.30663200000000002</v>
      </c>
    </row>
    <row r="1646" spans="2:19" x14ac:dyDescent="0.2">
      <c r="B1646" s="33"/>
      <c r="L1646" s="84">
        <v>0.67110000000000003</v>
      </c>
      <c r="M1646" s="83">
        <v>1606.72</v>
      </c>
      <c r="N1646" s="85">
        <v>38.282899999999998</v>
      </c>
      <c r="O1646" s="83">
        <v>1568.43</v>
      </c>
      <c r="P1646" s="85">
        <v>76.565700000000007</v>
      </c>
      <c r="Q1646" s="83">
        <v>1645</v>
      </c>
      <c r="R1646" s="86">
        <v>4.6544500000000003E-2</v>
      </c>
      <c r="S1646" s="86">
        <v>0.30757000000000001</v>
      </c>
    </row>
    <row r="1647" spans="2:19" x14ac:dyDescent="0.2">
      <c r="B1647" s="33"/>
      <c r="L1647" s="84">
        <v>0.66769999999999996</v>
      </c>
      <c r="M1647" s="83">
        <v>1607.56</v>
      </c>
      <c r="N1647" s="85">
        <v>38.437100000000001</v>
      </c>
      <c r="O1647" s="83">
        <v>1569.13</v>
      </c>
      <c r="P1647" s="85">
        <v>76.874200000000002</v>
      </c>
      <c r="Q1647" s="83">
        <v>1646</v>
      </c>
      <c r="R1647" s="86">
        <v>4.6703700000000001E-2</v>
      </c>
      <c r="S1647" s="86">
        <v>0.30851000000000001</v>
      </c>
    </row>
    <row r="1648" spans="2:19" x14ac:dyDescent="0.2">
      <c r="B1648" s="33"/>
      <c r="L1648" s="84">
        <v>0.66600000000000004</v>
      </c>
      <c r="M1648" s="83">
        <v>1608.41</v>
      </c>
      <c r="N1648" s="85">
        <v>38.591799999999999</v>
      </c>
      <c r="O1648" s="83">
        <v>1569.82</v>
      </c>
      <c r="P1648" s="85">
        <v>77.183700000000002</v>
      </c>
      <c r="Q1648" s="83">
        <v>1647</v>
      </c>
      <c r="R1648" s="86">
        <v>4.6863200000000001E-2</v>
      </c>
      <c r="S1648" s="86">
        <v>0.30945</v>
      </c>
    </row>
    <row r="1649" spans="2:19" x14ac:dyDescent="0.2">
      <c r="B1649" s="33"/>
      <c r="L1649" s="84">
        <v>0.6633</v>
      </c>
      <c r="M1649" s="83">
        <v>1609.25</v>
      </c>
      <c r="N1649" s="85">
        <v>38.747</v>
      </c>
      <c r="O1649" s="83">
        <v>1570.51</v>
      </c>
      <c r="P1649" s="85">
        <v>77.494100000000003</v>
      </c>
      <c r="Q1649" s="83">
        <v>1648</v>
      </c>
      <c r="R1649" s="86">
        <v>4.7023099999999998E-2</v>
      </c>
      <c r="S1649" s="86">
        <v>0.31039099999999997</v>
      </c>
    </row>
    <row r="1650" spans="2:19" x14ac:dyDescent="0.2">
      <c r="B1650" s="33"/>
      <c r="L1650" s="84">
        <v>0.66310000000000002</v>
      </c>
      <c r="M1650" s="83">
        <v>1610.1</v>
      </c>
      <c r="N1650" s="85">
        <v>38.902700000000003</v>
      </c>
      <c r="O1650" s="83">
        <v>1571.19</v>
      </c>
      <c r="P1650" s="85">
        <v>77.805400000000006</v>
      </c>
      <c r="Q1650" s="83">
        <v>1649</v>
      </c>
      <c r="R1650" s="86">
        <v>4.71834E-2</v>
      </c>
      <c r="S1650" s="86">
        <v>0.31133300000000003</v>
      </c>
    </row>
    <row r="1651" spans="2:19" x14ac:dyDescent="0.2">
      <c r="B1651" s="33"/>
      <c r="L1651" s="84">
        <v>0.66239999999999999</v>
      </c>
      <c r="M1651" s="83">
        <v>1610.94</v>
      </c>
      <c r="N1651" s="85">
        <v>39.058799999999998</v>
      </c>
      <c r="O1651" s="83">
        <v>1571.88</v>
      </c>
      <c r="P1651" s="85">
        <v>78.117699999999999</v>
      </c>
      <c r="Q1651" s="83">
        <v>1650</v>
      </c>
      <c r="R1651" s="86">
        <v>4.7343999999999997E-2</v>
      </c>
      <c r="S1651" s="86">
        <v>0.31227500000000002</v>
      </c>
    </row>
    <row r="1652" spans="2:19" x14ac:dyDescent="0.2">
      <c r="B1652" s="33"/>
      <c r="L1652" s="84">
        <v>0.66220000000000001</v>
      </c>
      <c r="M1652" s="83">
        <v>1611.78</v>
      </c>
      <c r="N1652" s="85">
        <v>39.215400000000002</v>
      </c>
      <c r="O1652" s="83">
        <v>1572.57</v>
      </c>
      <c r="P1652" s="85">
        <v>78.430899999999994</v>
      </c>
      <c r="Q1652" s="83">
        <v>1651</v>
      </c>
      <c r="R1652" s="86">
        <v>4.7505100000000001E-2</v>
      </c>
      <c r="S1652" s="86">
        <v>0.313218</v>
      </c>
    </row>
    <row r="1653" spans="2:19" x14ac:dyDescent="0.2">
      <c r="B1653" s="33"/>
      <c r="L1653" s="84">
        <v>0.65959999999999996</v>
      </c>
      <c r="M1653" s="83">
        <v>1612.63</v>
      </c>
      <c r="N1653" s="85">
        <v>39.372500000000002</v>
      </c>
      <c r="O1653" s="83">
        <v>1573.25</v>
      </c>
      <c r="P1653" s="85">
        <v>78.745099999999994</v>
      </c>
      <c r="Q1653" s="83">
        <v>1652</v>
      </c>
      <c r="R1653" s="86">
        <v>4.7666500000000001E-2</v>
      </c>
      <c r="S1653" s="86">
        <v>0.314162</v>
      </c>
    </row>
    <row r="1654" spans="2:19" x14ac:dyDescent="0.2">
      <c r="B1654" s="33"/>
      <c r="L1654" s="84">
        <v>0.65939999999999999</v>
      </c>
      <c r="M1654" s="83">
        <v>1613.47</v>
      </c>
      <c r="N1654" s="85">
        <v>39.530099999999997</v>
      </c>
      <c r="O1654" s="83">
        <v>1573.94</v>
      </c>
      <c r="P1654" s="85">
        <v>79.060199999999995</v>
      </c>
      <c r="Q1654" s="83">
        <v>1653</v>
      </c>
      <c r="R1654" s="86">
        <v>4.7828299999999997E-2</v>
      </c>
      <c r="S1654" s="86">
        <v>0.31558000000000003</v>
      </c>
    </row>
    <row r="1655" spans="2:19" x14ac:dyDescent="0.2">
      <c r="B1655" s="33"/>
      <c r="L1655" s="84">
        <v>0.65939999999999999</v>
      </c>
      <c r="M1655" s="83">
        <v>1614.31</v>
      </c>
      <c r="N1655" s="85">
        <v>39.688099999999999</v>
      </c>
      <c r="O1655" s="83">
        <v>1574.62</v>
      </c>
      <c r="P1655" s="85">
        <v>79.376199999999997</v>
      </c>
      <c r="Q1655" s="83">
        <v>1654</v>
      </c>
      <c r="R1655" s="86">
        <v>4.7990499999999998E-2</v>
      </c>
      <c r="S1655" s="86">
        <v>0.31558000000000003</v>
      </c>
    </row>
    <row r="1656" spans="2:19" x14ac:dyDescent="0.2">
      <c r="B1656" s="33"/>
      <c r="L1656" s="84">
        <v>0.65900000000000003</v>
      </c>
      <c r="M1656" s="83">
        <v>1615.15</v>
      </c>
      <c r="N1656" s="85">
        <v>39.846600000000002</v>
      </c>
      <c r="O1656" s="83">
        <v>1575.31</v>
      </c>
      <c r="P1656" s="85">
        <v>79.693200000000004</v>
      </c>
      <c r="Q1656" s="83">
        <v>1655</v>
      </c>
      <c r="R1656" s="86">
        <v>4.8153000000000001E-2</v>
      </c>
      <c r="S1656" s="86">
        <v>0.31699899999999998</v>
      </c>
    </row>
    <row r="1657" spans="2:19" x14ac:dyDescent="0.2">
      <c r="B1657" s="33"/>
      <c r="L1657" s="84">
        <v>0.65759999999999996</v>
      </c>
      <c r="M1657" s="83">
        <v>1615.99</v>
      </c>
      <c r="N1657" s="85">
        <v>40.005600000000001</v>
      </c>
      <c r="O1657" s="83">
        <v>1575.99</v>
      </c>
      <c r="P1657" s="85">
        <v>80.011200000000002</v>
      </c>
      <c r="Q1657" s="83">
        <v>1656</v>
      </c>
      <c r="R1657" s="86">
        <v>4.8315900000000002E-2</v>
      </c>
      <c r="S1657" s="86">
        <v>0.31841999999999998</v>
      </c>
    </row>
    <row r="1658" spans="2:19" x14ac:dyDescent="0.2">
      <c r="B1658" s="33"/>
      <c r="L1658" s="84">
        <v>0.65759999999999996</v>
      </c>
      <c r="M1658" s="83">
        <v>1616.83</v>
      </c>
      <c r="N1658" s="85">
        <v>40.164999999999999</v>
      </c>
      <c r="O1658" s="83">
        <v>1576.67</v>
      </c>
      <c r="P1658" s="85">
        <v>80.330100000000002</v>
      </c>
      <c r="Q1658" s="83">
        <v>1657</v>
      </c>
      <c r="R1658" s="86">
        <v>4.84792E-2</v>
      </c>
      <c r="S1658" s="86">
        <v>0.31841999999999998</v>
      </c>
    </row>
    <row r="1659" spans="2:19" x14ac:dyDescent="0.2">
      <c r="B1659" s="33"/>
      <c r="L1659" s="84">
        <v>0.65690000000000004</v>
      </c>
      <c r="M1659" s="83">
        <v>1617.68</v>
      </c>
      <c r="N1659" s="85">
        <v>40.325000000000003</v>
      </c>
      <c r="O1659" s="83">
        <v>1577.35</v>
      </c>
      <c r="P1659" s="85">
        <v>80.649900000000002</v>
      </c>
      <c r="Q1659" s="83">
        <v>1658</v>
      </c>
      <c r="R1659" s="86">
        <v>4.8642900000000003E-2</v>
      </c>
      <c r="S1659" s="86">
        <v>0.31984200000000002</v>
      </c>
    </row>
    <row r="1660" spans="2:19" x14ac:dyDescent="0.2">
      <c r="B1660" s="33"/>
      <c r="L1660" s="84">
        <v>0.65629999999999999</v>
      </c>
      <c r="M1660" s="83">
        <v>1618.51</v>
      </c>
      <c r="N1660" s="85">
        <v>40.485300000000002</v>
      </c>
      <c r="O1660" s="83">
        <v>1578.03</v>
      </c>
      <c r="P1660" s="85">
        <v>80.970699999999994</v>
      </c>
      <c r="Q1660" s="83">
        <v>1659</v>
      </c>
      <c r="R1660" s="86">
        <v>4.88069E-2</v>
      </c>
      <c r="S1660" s="86">
        <v>0.32079099999999999</v>
      </c>
    </row>
    <row r="1661" spans="2:19" x14ac:dyDescent="0.2">
      <c r="B1661" s="33"/>
      <c r="L1661" s="84">
        <v>0.6542</v>
      </c>
      <c r="M1661" s="83">
        <v>1619.35</v>
      </c>
      <c r="N1661" s="85">
        <v>40.6462</v>
      </c>
      <c r="O1661" s="83">
        <v>1578.71</v>
      </c>
      <c r="P1661" s="85">
        <v>81.292400000000001</v>
      </c>
      <c r="Q1661" s="83">
        <v>1660</v>
      </c>
      <c r="R1661" s="86">
        <v>4.8971300000000002E-2</v>
      </c>
      <c r="S1661" s="86">
        <v>0.321741</v>
      </c>
    </row>
    <row r="1662" spans="2:19" x14ac:dyDescent="0.2">
      <c r="B1662" s="33"/>
      <c r="L1662" s="84">
        <v>0.65369999999999995</v>
      </c>
      <c r="M1662" s="83">
        <v>1620.19</v>
      </c>
      <c r="N1662" s="85">
        <v>40.807600000000001</v>
      </c>
      <c r="O1662" s="83">
        <v>1579.38</v>
      </c>
      <c r="P1662" s="85">
        <v>81.615099999999998</v>
      </c>
      <c r="Q1662" s="83">
        <v>1661</v>
      </c>
      <c r="R1662" s="86">
        <v>4.9136100000000002E-2</v>
      </c>
      <c r="S1662" s="86">
        <v>0.32269100000000001</v>
      </c>
    </row>
    <row r="1663" spans="2:19" x14ac:dyDescent="0.2">
      <c r="B1663" s="33"/>
      <c r="L1663" s="84">
        <v>0.65039999999999998</v>
      </c>
      <c r="M1663" s="83">
        <v>1621.03</v>
      </c>
      <c r="N1663" s="85">
        <v>40.9694</v>
      </c>
      <c r="O1663" s="83">
        <v>1580.06</v>
      </c>
      <c r="P1663" s="85">
        <v>81.938800000000001</v>
      </c>
      <c r="Q1663" s="83">
        <v>1662</v>
      </c>
      <c r="R1663" s="86">
        <v>4.9301299999999999E-2</v>
      </c>
      <c r="S1663" s="86">
        <v>0.32364199999999999</v>
      </c>
    </row>
    <row r="1664" spans="2:19" x14ac:dyDescent="0.2">
      <c r="B1664" s="33"/>
      <c r="L1664" s="84">
        <v>0.64890000000000003</v>
      </c>
      <c r="M1664" s="83">
        <v>1621.87</v>
      </c>
      <c r="N1664" s="85">
        <v>41.131700000000002</v>
      </c>
      <c r="O1664" s="83">
        <v>1580.74</v>
      </c>
      <c r="P1664" s="85">
        <v>82.263400000000004</v>
      </c>
      <c r="Q1664" s="83">
        <v>1663</v>
      </c>
      <c r="R1664" s="86">
        <v>4.9466799999999998E-2</v>
      </c>
      <c r="S1664" s="86">
        <v>0.32459399999999999</v>
      </c>
    </row>
    <row r="1665" spans="2:19" x14ac:dyDescent="0.2">
      <c r="B1665" s="33"/>
      <c r="L1665" s="84">
        <v>0.64639999999999997</v>
      </c>
      <c r="M1665" s="83">
        <v>1622.71</v>
      </c>
      <c r="N1665" s="85">
        <v>41.294499999999999</v>
      </c>
      <c r="O1665" s="83">
        <v>1581.41</v>
      </c>
      <c r="P1665" s="85">
        <v>82.588899999999995</v>
      </c>
      <c r="Q1665" s="83">
        <v>1664</v>
      </c>
      <c r="R1665" s="86">
        <v>4.9632799999999998E-2</v>
      </c>
      <c r="S1665" s="86">
        <v>0.325546</v>
      </c>
    </row>
    <row r="1666" spans="2:19" x14ac:dyDescent="0.2">
      <c r="B1666" s="33"/>
      <c r="L1666" s="84">
        <v>0.64490000000000003</v>
      </c>
      <c r="M1666" s="83">
        <v>1623.54</v>
      </c>
      <c r="N1666" s="85">
        <v>41.457700000000003</v>
      </c>
      <c r="O1666" s="83">
        <v>1582.08</v>
      </c>
      <c r="P1666" s="85">
        <v>82.915400000000005</v>
      </c>
      <c r="Q1666" s="83">
        <v>1665</v>
      </c>
      <c r="R1666" s="86">
        <v>4.9799000000000003E-2</v>
      </c>
      <c r="S1666" s="86">
        <v>0.32649899999999998</v>
      </c>
    </row>
    <row r="1667" spans="2:19" x14ac:dyDescent="0.2">
      <c r="B1667" s="33"/>
      <c r="L1667" s="84">
        <v>0.64419999999999999</v>
      </c>
      <c r="M1667" s="83">
        <v>1624.38</v>
      </c>
      <c r="N1667" s="85">
        <v>41.621400000000001</v>
      </c>
      <c r="O1667" s="83">
        <v>1582.76</v>
      </c>
      <c r="P1667" s="85">
        <v>83.242900000000006</v>
      </c>
      <c r="Q1667" s="83">
        <v>1666</v>
      </c>
      <c r="R1667" s="86">
        <v>4.9965700000000002E-2</v>
      </c>
      <c r="S1667" s="86">
        <v>0.32745299999999999</v>
      </c>
    </row>
    <row r="1668" spans="2:19" x14ac:dyDescent="0.2">
      <c r="B1668" s="33"/>
      <c r="L1668" s="84">
        <v>0.64349999999999996</v>
      </c>
      <c r="M1668" s="83">
        <v>1625.21</v>
      </c>
      <c r="N1668" s="85">
        <v>41.785600000000002</v>
      </c>
      <c r="O1668" s="83">
        <v>1583.43</v>
      </c>
      <c r="P1668" s="85">
        <v>83.571299999999994</v>
      </c>
      <c r="Q1668" s="83">
        <v>1667</v>
      </c>
      <c r="R1668" s="86">
        <v>5.0132700000000002E-2</v>
      </c>
      <c r="S1668" s="86">
        <v>0.328407</v>
      </c>
    </row>
    <row r="1669" spans="2:19" x14ac:dyDescent="0.2">
      <c r="B1669" s="33"/>
      <c r="L1669" s="84">
        <v>0.64170000000000005</v>
      </c>
      <c r="M1669" s="83">
        <v>1626.05</v>
      </c>
      <c r="N1669" s="85">
        <v>41.950299999999999</v>
      </c>
      <c r="O1669" s="83">
        <v>1584.1</v>
      </c>
      <c r="P1669" s="85">
        <v>83.900599999999997</v>
      </c>
      <c r="Q1669" s="83">
        <v>1668</v>
      </c>
      <c r="R1669" s="86">
        <v>5.03001E-2</v>
      </c>
      <c r="S1669" s="86">
        <v>0.32936199999999999</v>
      </c>
    </row>
    <row r="1670" spans="2:19" x14ac:dyDescent="0.2">
      <c r="B1670" s="33"/>
      <c r="L1670" s="84">
        <v>0.6391</v>
      </c>
      <c r="M1670" s="83">
        <v>1626.88</v>
      </c>
      <c r="N1670" s="85">
        <v>42.115499999999997</v>
      </c>
      <c r="O1670" s="83">
        <v>1584.77</v>
      </c>
      <c r="P1670" s="85">
        <v>84.230900000000005</v>
      </c>
      <c r="Q1670" s="83">
        <v>1669</v>
      </c>
      <c r="R1670" s="86">
        <v>5.0467900000000003E-2</v>
      </c>
      <c r="S1670" s="86">
        <v>0.33031700000000003</v>
      </c>
    </row>
    <row r="1671" spans="2:19" x14ac:dyDescent="0.2">
      <c r="B1671" s="33"/>
      <c r="L1671" s="84">
        <v>0.6381</v>
      </c>
      <c r="M1671" s="83">
        <v>1627.72</v>
      </c>
      <c r="N1671" s="85">
        <v>42.281100000000002</v>
      </c>
      <c r="O1671" s="83">
        <v>1585.44</v>
      </c>
      <c r="P1671" s="85">
        <v>84.562200000000004</v>
      </c>
      <c r="Q1671" s="83">
        <v>1670</v>
      </c>
      <c r="R1671" s="86">
        <v>5.0636100000000003E-2</v>
      </c>
      <c r="S1671" s="86">
        <v>0.33127200000000001</v>
      </c>
    </row>
    <row r="1672" spans="2:19" x14ac:dyDescent="0.2">
      <c r="B1672" s="33"/>
      <c r="L1672" s="84">
        <v>0.63739999999999997</v>
      </c>
      <c r="M1672" s="83">
        <v>1628.55</v>
      </c>
      <c r="N1672" s="85">
        <v>42.447200000000002</v>
      </c>
      <c r="O1672" s="83">
        <v>1586.11</v>
      </c>
      <c r="P1672" s="85">
        <v>84.894400000000005</v>
      </c>
      <c r="Q1672" s="83">
        <v>1671</v>
      </c>
      <c r="R1672" s="86">
        <v>5.0804599999999998E-2</v>
      </c>
      <c r="S1672" s="86">
        <v>0.332229</v>
      </c>
    </row>
    <row r="1673" spans="2:19" x14ac:dyDescent="0.2">
      <c r="B1673" s="33"/>
      <c r="L1673" s="84">
        <v>0.63539999999999996</v>
      </c>
      <c r="M1673" s="83">
        <v>1629.39</v>
      </c>
      <c r="N1673" s="85">
        <v>42.613799999999998</v>
      </c>
      <c r="O1673" s="83">
        <v>1586.77</v>
      </c>
      <c r="P1673" s="85">
        <v>85.227599999999995</v>
      </c>
      <c r="Q1673" s="83">
        <v>1672</v>
      </c>
      <c r="R1673" s="86">
        <v>5.0973499999999998E-2</v>
      </c>
      <c r="S1673" s="86">
        <v>0.33318599999999998</v>
      </c>
    </row>
    <row r="1674" spans="2:19" x14ac:dyDescent="0.2">
      <c r="B1674" s="33"/>
      <c r="L1674" s="84">
        <v>0.63480000000000003</v>
      </c>
      <c r="M1674" s="83">
        <v>1630.22</v>
      </c>
      <c r="N1674" s="85">
        <v>42.780900000000003</v>
      </c>
      <c r="O1674" s="83">
        <v>1587.44</v>
      </c>
      <c r="P1674" s="85">
        <v>85.561800000000005</v>
      </c>
      <c r="Q1674" s="83">
        <v>1673</v>
      </c>
      <c r="R1674" s="86">
        <v>5.1142699999999999E-2</v>
      </c>
      <c r="S1674" s="86">
        <v>0.33414300000000002</v>
      </c>
    </row>
    <row r="1675" spans="2:19" x14ac:dyDescent="0.2">
      <c r="B1675" s="33"/>
      <c r="L1675" s="84">
        <v>0.63319999999999999</v>
      </c>
      <c r="M1675" s="83">
        <v>1631.05</v>
      </c>
      <c r="N1675" s="85">
        <v>42.948399999999999</v>
      </c>
      <c r="O1675" s="83">
        <v>1588.1</v>
      </c>
      <c r="P1675" s="85">
        <v>85.896900000000002</v>
      </c>
      <c r="Q1675" s="83">
        <v>1674</v>
      </c>
      <c r="R1675" s="86">
        <v>5.1312400000000001E-2</v>
      </c>
      <c r="S1675" s="86">
        <v>0.33510099999999998</v>
      </c>
    </row>
    <row r="1676" spans="2:19" x14ac:dyDescent="0.2">
      <c r="B1676" s="33"/>
      <c r="L1676" s="84">
        <v>0.62990000000000002</v>
      </c>
      <c r="M1676" s="83">
        <v>1631.88</v>
      </c>
      <c r="N1676" s="85">
        <v>43.116500000000002</v>
      </c>
      <c r="O1676" s="83">
        <v>1588.77</v>
      </c>
      <c r="P1676" s="85">
        <v>86.232900000000001</v>
      </c>
      <c r="Q1676" s="83">
        <v>1675</v>
      </c>
      <c r="R1676" s="86">
        <v>5.1482300000000002E-2</v>
      </c>
      <c r="S1676" s="86">
        <v>0.336059</v>
      </c>
    </row>
    <row r="1677" spans="2:19" x14ac:dyDescent="0.2">
      <c r="B1677" s="33"/>
      <c r="L1677" s="84">
        <v>0.62980000000000003</v>
      </c>
      <c r="M1677" s="83">
        <v>1632.72</v>
      </c>
      <c r="N1677" s="85">
        <v>43.284999999999997</v>
      </c>
      <c r="O1677" s="83">
        <v>1589.43</v>
      </c>
      <c r="P1677" s="85">
        <v>86.57</v>
      </c>
      <c r="Q1677" s="83">
        <v>1676</v>
      </c>
      <c r="R1677" s="86">
        <v>5.1652700000000003E-2</v>
      </c>
      <c r="S1677" s="86">
        <v>0.33749699999999999</v>
      </c>
    </row>
    <row r="1678" spans="2:19" x14ac:dyDescent="0.2">
      <c r="B1678" s="33"/>
      <c r="L1678" s="84">
        <v>0.62980000000000003</v>
      </c>
      <c r="M1678" s="83">
        <v>1633.55</v>
      </c>
      <c r="N1678" s="85">
        <v>43.454000000000001</v>
      </c>
      <c r="O1678" s="83">
        <v>1590.09</v>
      </c>
      <c r="P1678" s="85">
        <v>86.907899999999998</v>
      </c>
      <c r="Q1678" s="83">
        <v>1677</v>
      </c>
      <c r="R1678" s="86">
        <v>5.1823500000000002E-2</v>
      </c>
      <c r="S1678" s="86">
        <v>0.33749699999999999</v>
      </c>
    </row>
    <row r="1679" spans="2:19" x14ac:dyDescent="0.2">
      <c r="B1679" s="33"/>
      <c r="L1679" s="84">
        <v>0.62860000000000005</v>
      </c>
      <c r="M1679" s="83">
        <v>1634.38</v>
      </c>
      <c r="N1679" s="85">
        <v>43.623399999999997</v>
      </c>
      <c r="O1679" s="83">
        <v>1590.75</v>
      </c>
      <c r="P1679" s="85">
        <v>87.246899999999997</v>
      </c>
      <c r="Q1679" s="83">
        <v>1678</v>
      </c>
      <c r="R1679" s="86">
        <v>5.1994600000000002E-2</v>
      </c>
      <c r="S1679" s="86">
        <v>0.33893699999999999</v>
      </c>
    </row>
    <row r="1680" spans="2:19" x14ac:dyDescent="0.2">
      <c r="B1680" s="33"/>
      <c r="L1680" s="84">
        <v>0.62619999999999998</v>
      </c>
      <c r="M1680" s="83">
        <v>1635.21</v>
      </c>
      <c r="N1680" s="85">
        <v>43.793399999999998</v>
      </c>
      <c r="O1680" s="83">
        <v>1591.41</v>
      </c>
      <c r="P1680" s="85">
        <v>87.586799999999997</v>
      </c>
      <c r="Q1680" s="83">
        <v>1679</v>
      </c>
      <c r="R1680" s="86">
        <v>5.2165999999999997E-2</v>
      </c>
      <c r="S1680" s="86">
        <v>0.339897</v>
      </c>
    </row>
    <row r="1681" spans="2:19" x14ac:dyDescent="0.2">
      <c r="B1681" s="33"/>
      <c r="L1681" s="84">
        <v>0.62580000000000002</v>
      </c>
      <c r="M1681" s="83">
        <v>1636.04</v>
      </c>
      <c r="N1681" s="85">
        <v>43.963799999999999</v>
      </c>
      <c r="O1681" s="83">
        <v>1592.07</v>
      </c>
      <c r="P1681" s="85">
        <v>87.927599999999998</v>
      </c>
      <c r="Q1681" s="83">
        <v>1680</v>
      </c>
      <c r="R1681" s="86">
        <v>5.23379E-2</v>
      </c>
      <c r="S1681" s="86">
        <v>0.34085700000000002</v>
      </c>
    </row>
    <row r="1682" spans="2:19" x14ac:dyDescent="0.2">
      <c r="B1682" s="33"/>
      <c r="L1682" s="84">
        <v>0.62450000000000006</v>
      </c>
      <c r="M1682" s="83">
        <v>1636.87</v>
      </c>
      <c r="N1682" s="85">
        <v>44.134700000000002</v>
      </c>
      <c r="O1682" s="83">
        <v>1592.73</v>
      </c>
      <c r="P1682" s="85">
        <v>88.269400000000005</v>
      </c>
      <c r="Q1682" s="83">
        <v>1681</v>
      </c>
      <c r="R1682" s="86">
        <v>5.2510099999999997E-2</v>
      </c>
      <c r="S1682" s="86">
        <v>0.34181800000000001</v>
      </c>
    </row>
    <row r="1683" spans="2:19" x14ac:dyDescent="0.2">
      <c r="B1683" s="33"/>
      <c r="L1683" s="84">
        <v>0.62419999999999998</v>
      </c>
      <c r="M1683" s="83">
        <v>1637.69</v>
      </c>
      <c r="N1683" s="85">
        <v>44.306100000000001</v>
      </c>
      <c r="O1683" s="83">
        <v>1593.39</v>
      </c>
      <c r="P1683" s="85">
        <v>88.612200000000001</v>
      </c>
      <c r="Q1683" s="83">
        <v>1682</v>
      </c>
      <c r="R1683" s="86">
        <v>5.2682699999999999E-2</v>
      </c>
      <c r="S1683" s="86">
        <v>0.34277999999999997</v>
      </c>
    </row>
    <row r="1684" spans="2:19" x14ac:dyDescent="0.2">
      <c r="B1684" s="33"/>
      <c r="L1684" s="84">
        <v>0.62309999999999999</v>
      </c>
      <c r="M1684" s="83">
        <v>1638.52</v>
      </c>
      <c r="N1684" s="85">
        <v>44.478000000000002</v>
      </c>
      <c r="O1684" s="83">
        <v>1594.04</v>
      </c>
      <c r="P1684" s="85">
        <v>88.956000000000003</v>
      </c>
      <c r="Q1684" s="83">
        <v>1683</v>
      </c>
      <c r="R1684" s="86">
        <v>5.2855600000000003E-2</v>
      </c>
      <c r="S1684" s="86">
        <v>0.34374100000000002</v>
      </c>
    </row>
    <row r="1685" spans="2:19" x14ac:dyDescent="0.2">
      <c r="B1685" s="33"/>
      <c r="L1685" s="84">
        <v>0.61960000000000004</v>
      </c>
      <c r="M1685" s="83">
        <v>1639.35</v>
      </c>
      <c r="N1685" s="85">
        <v>44.650300000000001</v>
      </c>
      <c r="O1685" s="83">
        <v>1594.7</v>
      </c>
      <c r="P1685" s="85">
        <v>89.300700000000006</v>
      </c>
      <c r="Q1685" s="83">
        <v>1684</v>
      </c>
      <c r="R1685" s="86">
        <v>5.3028899999999997E-2</v>
      </c>
      <c r="S1685" s="86">
        <v>0.34470299999999998</v>
      </c>
    </row>
    <row r="1686" spans="2:19" x14ac:dyDescent="0.2">
      <c r="B1686" s="33"/>
      <c r="L1686" s="84">
        <v>0.61870000000000003</v>
      </c>
      <c r="M1686" s="83">
        <v>1640.18</v>
      </c>
      <c r="N1686" s="85">
        <v>44.8232</v>
      </c>
      <c r="O1686" s="83">
        <v>1595.35</v>
      </c>
      <c r="P1686" s="85">
        <v>89.646299999999997</v>
      </c>
      <c r="Q1686" s="83">
        <v>1685</v>
      </c>
      <c r="R1686" s="86">
        <v>5.3202600000000003E-2</v>
      </c>
      <c r="S1686" s="86">
        <v>0.34614699999999998</v>
      </c>
    </row>
    <row r="1687" spans="2:19" x14ac:dyDescent="0.2">
      <c r="B1687" s="33"/>
      <c r="L1687" s="84">
        <v>0.61870000000000003</v>
      </c>
      <c r="M1687" s="83">
        <v>1641</v>
      </c>
      <c r="N1687" s="85">
        <v>44.996499999999997</v>
      </c>
      <c r="O1687" s="83">
        <v>1596.01</v>
      </c>
      <c r="P1687" s="85">
        <v>89.992999999999995</v>
      </c>
      <c r="Q1687" s="83">
        <v>1686</v>
      </c>
      <c r="R1687" s="86">
        <v>5.3376600000000003E-2</v>
      </c>
      <c r="S1687" s="86">
        <v>0.34614699999999998</v>
      </c>
    </row>
    <row r="1688" spans="2:19" x14ac:dyDescent="0.2">
      <c r="B1688" s="33"/>
      <c r="L1688" s="84">
        <v>0.61760000000000004</v>
      </c>
      <c r="M1688" s="83">
        <v>1641.83</v>
      </c>
      <c r="N1688" s="85">
        <v>45.170299999999997</v>
      </c>
      <c r="O1688" s="83">
        <v>1596.66</v>
      </c>
      <c r="P1688" s="85">
        <v>90.340599999999995</v>
      </c>
      <c r="Q1688" s="83">
        <v>1687</v>
      </c>
      <c r="R1688" s="86">
        <v>5.3551000000000001E-2</v>
      </c>
      <c r="S1688" s="86">
        <v>0.34759200000000001</v>
      </c>
    </row>
    <row r="1689" spans="2:19" x14ac:dyDescent="0.2">
      <c r="B1689" s="33"/>
      <c r="L1689" s="84">
        <v>0.61619999999999997</v>
      </c>
      <c r="M1689" s="83">
        <v>1642.66</v>
      </c>
      <c r="N1689" s="85">
        <v>45.3446</v>
      </c>
      <c r="O1689" s="83">
        <v>1597.31</v>
      </c>
      <c r="P1689" s="85">
        <v>90.689099999999996</v>
      </c>
      <c r="Q1689" s="83">
        <v>1688</v>
      </c>
      <c r="R1689" s="86">
        <v>5.3725799999999997E-2</v>
      </c>
      <c r="S1689" s="86">
        <v>0.348555</v>
      </c>
    </row>
    <row r="1690" spans="2:19" x14ac:dyDescent="0.2">
      <c r="B1690" s="33"/>
      <c r="L1690" s="84">
        <v>0.61580000000000001</v>
      </c>
      <c r="M1690" s="83">
        <v>1643.48</v>
      </c>
      <c r="N1690" s="85">
        <v>45.519300000000001</v>
      </c>
      <c r="O1690" s="83">
        <v>1597.96</v>
      </c>
      <c r="P1690" s="85">
        <v>91.038600000000002</v>
      </c>
      <c r="Q1690" s="83">
        <v>1689</v>
      </c>
      <c r="R1690" s="86">
        <v>5.3900900000000002E-2</v>
      </c>
      <c r="S1690" s="86">
        <v>0.34951900000000002</v>
      </c>
    </row>
    <row r="1691" spans="2:19" x14ac:dyDescent="0.2">
      <c r="B1691" s="33"/>
      <c r="L1691" s="84">
        <v>0.61460000000000004</v>
      </c>
      <c r="M1691" s="83">
        <v>1644.31</v>
      </c>
      <c r="N1691" s="85">
        <v>45.694600000000001</v>
      </c>
      <c r="O1691" s="83">
        <v>1598.61</v>
      </c>
      <c r="P1691" s="85">
        <v>91.389099999999999</v>
      </c>
      <c r="Q1691" s="83">
        <v>1690</v>
      </c>
      <c r="R1691" s="86">
        <v>5.4076399999999997E-2</v>
      </c>
      <c r="S1691" s="86">
        <v>0.35048299999999999</v>
      </c>
    </row>
    <row r="1692" spans="2:19" x14ac:dyDescent="0.2">
      <c r="B1692" s="33"/>
      <c r="L1692" s="84">
        <v>0.61350000000000005</v>
      </c>
      <c r="M1692" s="83">
        <v>1645.13</v>
      </c>
      <c r="N1692" s="85">
        <v>45.8703</v>
      </c>
      <c r="O1692" s="83">
        <v>1599.26</v>
      </c>
      <c r="P1692" s="85">
        <v>91.740600000000001</v>
      </c>
      <c r="Q1692" s="83">
        <v>1691</v>
      </c>
      <c r="R1692" s="86">
        <v>5.4252300000000003E-2</v>
      </c>
      <c r="S1692" s="86">
        <v>0.35144799999999998</v>
      </c>
    </row>
    <row r="1693" spans="2:19" x14ac:dyDescent="0.2">
      <c r="B1693" s="33"/>
      <c r="L1693" s="84">
        <v>0.61299999999999999</v>
      </c>
      <c r="M1693" s="83">
        <v>1645.95</v>
      </c>
      <c r="N1693" s="85">
        <v>46.046500000000002</v>
      </c>
      <c r="O1693" s="83">
        <v>1599.91</v>
      </c>
      <c r="P1693" s="85">
        <v>92.093000000000004</v>
      </c>
      <c r="Q1693" s="83">
        <v>1692</v>
      </c>
      <c r="R1693" s="86">
        <v>5.4428499999999998E-2</v>
      </c>
      <c r="S1693" s="86">
        <v>0.352412</v>
      </c>
    </row>
    <row r="1694" spans="2:19" x14ac:dyDescent="0.2">
      <c r="B1694" s="33"/>
      <c r="L1694" s="84">
        <v>0.6109</v>
      </c>
      <c r="M1694" s="83">
        <v>1646.78</v>
      </c>
      <c r="N1694" s="85">
        <v>46.223199999999999</v>
      </c>
      <c r="O1694" s="83">
        <v>1600.55</v>
      </c>
      <c r="P1694" s="85">
        <v>92.446299999999994</v>
      </c>
      <c r="Q1694" s="83">
        <v>1693</v>
      </c>
      <c r="R1694" s="86">
        <v>5.4605000000000001E-2</v>
      </c>
      <c r="S1694" s="86">
        <v>0.353377</v>
      </c>
    </row>
    <row r="1695" spans="2:19" x14ac:dyDescent="0.2">
      <c r="B1695" s="33"/>
      <c r="L1695" s="84">
        <v>0.61070000000000002</v>
      </c>
      <c r="M1695" s="83">
        <v>1647.6</v>
      </c>
      <c r="N1695" s="85">
        <v>46.400300000000001</v>
      </c>
      <c r="O1695" s="83">
        <v>1601.2</v>
      </c>
      <c r="P1695" s="85">
        <v>92.800700000000006</v>
      </c>
      <c r="Q1695" s="83">
        <v>1694</v>
      </c>
      <c r="R1695" s="86">
        <v>5.4781999999999997E-2</v>
      </c>
      <c r="S1695" s="86">
        <v>0.35434300000000002</v>
      </c>
    </row>
    <row r="1696" spans="2:19" x14ac:dyDescent="0.2">
      <c r="B1696" s="33"/>
      <c r="L1696" s="84">
        <v>0.60899999999999999</v>
      </c>
      <c r="M1696" s="83">
        <v>1648.42</v>
      </c>
      <c r="N1696" s="85">
        <v>46.578000000000003</v>
      </c>
      <c r="O1696" s="83">
        <v>1601.84</v>
      </c>
      <c r="P1696" s="85">
        <v>93.156000000000006</v>
      </c>
      <c r="Q1696" s="83">
        <v>1695</v>
      </c>
      <c r="R1696" s="86">
        <v>5.4959300000000003E-2</v>
      </c>
      <c r="S1696" s="86">
        <v>0.35579100000000002</v>
      </c>
    </row>
    <row r="1697" spans="2:19" x14ac:dyDescent="0.2">
      <c r="B1697" s="33"/>
      <c r="L1697" s="84">
        <v>0.60899999999999999</v>
      </c>
      <c r="M1697" s="83">
        <v>1649.24</v>
      </c>
      <c r="N1697" s="85">
        <v>46.756100000000004</v>
      </c>
      <c r="O1697" s="83">
        <v>1602.49</v>
      </c>
      <c r="P1697" s="85">
        <v>93.512299999999996</v>
      </c>
      <c r="Q1697" s="83">
        <v>1696</v>
      </c>
      <c r="R1697" s="86">
        <v>5.5136999999999999E-2</v>
      </c>
      <c r="S1697" s="86">
        <v>0.35579100000000002</v>
      </c>
    </row>
    <row r="1698" spans="2:19" x14ac:dyDescent="0.2">
      <c r="B1698" s="33"/>
      <c r="L1698" s="84">
        <v>0.60799999999999998</v>
      </c>
      <c r="M1698" s="83">
        <v>1650.07</v>
      </c>
      <c r="N1698" s="85">
        <v>46.934800000000003</v>
      </c>
      <c r="O1698" s="83">
        <v>1603.13</v>
      </c>
      <c r="P1698" s="85">
        <v>93.869500000000002</v>
      </c>
      <c r="Q1698" s="83">
        <v>1697</v>
      </c>
      <c r="R1698" s="86">
        <v>5.5315000000000003E-2</v>
      </c>
      <c r="S1698" s="86">
        <v>0.35724</v>
      </c>
    </row>
    <row r="1699" spans="2:19" x14ac:dyDescent="0.2">
      <c r="B1699" s="33"/>
      <c r="L1699" s="84">
        <v>0.60519999999999996</v>
      </c>
      <c r="M1699" s="83">
        <v>1650.89</v>
      </c>
      <c r="N1699" s="85">
        <v>47.113900000000001</v>
      </c>
      <c r="O1699" s="83">
        <v>1603.77</v>
      </c>
      <c r="P1699" s="85">
        <v>94.227699999999999</v>
      </c>
      <c r="Q1699" s="83">
        <v>1698</v>
      </c>
      <c r="R1699" s="86">
        <v>5.5493399999999998E-2</v>
      </c>
      <c r="S1699" s="86">
        <v>0.35820600000000002</v>
      </c>
    </row>
    <row r="1700" spans="2:19" x14ac:dyDescent="0.2">
      <c r="B1700" s="33"/>
      <c r="L1700" s="84">
        <v>0.60340000000000005</v>
      </c>
      <c r="M1700" s="83">
        <v>1651.71</v>
      </c>
      <c r="N1700" s="85">
        <v>47.293399999999998</v>
      </c>
      <c r="O1700" s="83">
        <v>1604.41</v>
      </c>
      <c r="P1700" s="85">
        <v>94.5869</v>
      </c>
      <c r="Q1700" s="83">
        <v>1699</v>
      </c>
      <c r="R1700" s="86">
        <v>5.5672100000000002E-2</v>
      </c>
      <c r="S1700" s="86">
        <v>0.35917199999999999</v>
      </c>
    </row>
    <row r="1701" spans="2:19" x14ac:dyDescent="0.2">
      <c r="B1701" s="33"/>
      <c r="L1701" s="84">
        <v>0.60250000000000004</v>
      </c>
      <c r="M1701" s="83">
        <v>1652.53</v>
      </c>
      <c r="N1701" s="85">
        <v>47.473500000000001</v>
      </c>
      <c r="O1701" s="83">
        <v>1605.05</v>
      </c>
      <c r="P1701" s="85">
        <v>94.947000000000003</v>
      </c>
      <c r="Q1701" s="83">
        <v>1700</v>
      </c>
      <c r="R1701" s="86">
        <v>5.5851199999999997E-2</v>
      </c>
      <c r="S1701" s="86">
        <v>0.36013899999999999</v>
      </c>
    </row>
    <row r="1702" spans="2:19" x14ac:dyDescent="0.2">
      <c r="B1702" s="33"/>
      <c r="L1702" s="84">
        <v>0.60009999999999997</v>
      </c>
      <c r="M1702" s="83">
        <v>1653.35</v>
      </c>
      <c r="N1702" s="85">
        <v>47.6541</v>
      </c>
      <c r="O1702" s="83">
        <v>1605.69</v>
      </c>
      <c r="P1702" s="85">
        <v>95.308099999999996</v>
      </c>
      <c r="Q1702" s="83">
        <v>1701</v>
      </c>
      <c r="R1702" s="86">
        <v>5.60306E-2</v>
      </c>
      <c r="S1702" s="86">
        <v>0.36110500000000001</v>
      </c>
    </row>
    <row r="1703" spans="2:19" x14ac:dyDescent="0.2">
      <c r="B1703" s="33"/>
      <c r="L1703" s="84">
        <v>0.59970000000000001</v>
      </c>
      <c r="M1703" s="83">
        <v>1654.16</v>
      </c>
      <c r="N1703" s="85">
        <v>47.835099999999997</v>
      </c>
      <c r="O1703" s="83">
        <v>1606.33</v>
      </c>
      <c r="P1703" s="85">
        <v>95.670199999999994</v>
      </c>
      <c r="Q1703" s="83">
        <v>1702</v>
      </c>
      <c r="R1703" s="86">
        <v>5.6210499999999997E-2</v>
      </c>
      <c r="S1703" s="86">
        <v>0.362072</v>
      </c>
    </row>
    <row r="1704" spans="2:19" x14ac:dyDescent="0.2">
      <c r="B1704" s="33"/>
      <c r="L1704" s="84">
        <v>0.59689999999999999</v>
      </c>
      <c r="M1704" s="83">
        <v>1654.98</v>
      </c>
      <c r="N1704" s="85">
        <v>48.016599999999997</v>
      </c>
      <c r="O1704" s="83">
        <v>1606.97</v>
      </c>
      <c r="P1704" s="85">
        <v>96.033199999999994</v>
      </c>
      <c r="Q1704" s="83">
        <v>1703</v>
      </c>
      <c r="R1704" s="86">
        <v>5.6390599999999999E-2</v>
      </c>
      <c r="S1704" s="86">
        <v>0.363039</v>
      </c>
    </row>
    <row r="1705" spans="2:19" x14ac:dyDescent="0.2">
      <c r="B1705" s="33"/>
      <c r="L1705" s="84">
        <v>0.59589999999999999</v>
      </c>
      <c r="M1705" s="83">
        <v>1655.8</v>
      </c>
      <c r="N1705" s="85">
        <v>48.198599999999999</v>
      </c>
      <c r="O1705" s="83">
        <v>1607.6</v>
      </c>
      <c r="P1705" s="85">
        <v>96.397300000000001</v>
      </c>
      <c r="Q1705" s="83">
        <v>1704</v>
      </c>
      <c r="R1705" s="86">
        <v>5.6571200000000002E-2</v>
      </c>
      <c r="S1705" s="86">
        <v>0.364006</v>
      </c>
    </row>
    <row r="1706" spans="2:19" x14ac:dyDescent="0.2">
      <c r="B1706" s="33"/>
      <c r="L1706" s="84">
        <v>0.59470000000000001</v>
      </c>
      <c r="M1706" s="83">
        <v>1656.62</v>
      </c>
      <c r="N1706" s="85">
        <v>48.381100000000004</v>
      </c>
      <c r="O1706" s="83">
        <v>1608.24</v>
      </c>
      <c r="P1706" s="85">
        <v>96.762200000000007</v>
      </c>
      <c r="Q1706" s="83">
        <v>1705</v>
      </c>
      <c r="R1706" s="86">
        <v>5.6751999999999997E-2</v>
      </c>
      <c r="S1706" s="86">
        <v>0.36497299999999999</v>
      </c>
    </row>
    <row r="1707" spans="2:19" x14ac:dyDescent="0.2">
      <c r="B1707" s="33"/>
      <c r="L1707" s="84">
        <v>0.59430000000000005</v>
      </c>
      <c r="M1707" s="83">
        <v>1657.44</v>
      </c>
      <c r="N1707" s="85">
        <v>48.564100000000003</v>
      </c>
      <c r="O1707" s="83">
        <v>1608.87</v>
      </c>
      <c r="P1707" s="85">
        <v>97.128200000000007</v>
      </c>
      <c r="Q1707" s="83">
        <v>1706</v>
      </c>
      <c r="R1707" s="86">
        <v>5.6933299999999999E-2</v>
      </c>
      <c r="S1707" s="86">
        <v>0.36594100000000002</v>
      </c>
    </row>
    <row r="1708" spans="2:19" x14ac:dyDescent="0.2">
      <c r="B1708" s="33"/>
      <c r="L1708" s="84">
        <v>0.59319999999999995</v>
      </c>
      <c r="M1708" s="83">
        <v>1658.25</v>
      </c>
      <c r="N1708" s="85">
        <v>48.747500000000002</v>
      </c>
      <c r="O1708" s="83">
        <v>1609.5</v>
      </c>
      <c r="P1708" s="85">
        <v>97.495099999999994</v>
      </c>
      <c r="Q1708" s="83">
        <v>1707</v>
      </c>
      <c r="R1708" s="86">
        <v>5.7114900000000003E-2</v>
      </c>
      <c r="S1708" s="86">
        <v>0.36690800000000001</v>
      </c>
    </row>
    <row r="1709" spans="2:19" x14ac:dyDescent="0.2">
      <c r="B1709" s="33"/>
      <c r="L1709" s="84">
        <v>0.59219999999999995</v>
      </c>
      <c r="M1709" s="83">
        <v>1659.07</v>
      </c>
      <c r="N1709" s="85">
        <v>48.9315</v>
      </c>
      <c r="O1709" s="83">
        <v>1610.14</v>
      </c>
      <c r="P1709" s="85">
        <v>97.862899999999996</v>
      </c>
      <c r="Q1709" s="83">
        <v>1708</v>
      </c>
      <c r="R1709" s="86">
        <v>5.7296800000000002E-2</v>
      </c>
      <c r="S1709" s="86">
        <v>0.36787599999999998</v>
      </c>
    </row>
    <row r="1710" spans="2:19" x14ac:dyDescent="0.2">
      <c r="B1710" s="33"/>
      <c r="L1710" s="84">
        <v>0.59189999999999998</v>
      </c>
      <c r="M1710" s="83">
        <v>1659.88</v>
      </c>
      <c r="N1710" s="85">
        <v>49.115900000000003</v>
      </c>
      <c r="O1710" s="83">
        <v>1610.77</v>
      </c>
      <c r="P1710" s="85">
        <v>98.231800000000007</v>
      </c>
      <c r="Q1710" s="83">
        <v>1709</v>
      </c>
      <c r="R1710" s="86">
        <v>5.7479099999999998E-2</v>
      </c>
      <c r="S1710" s="86">
        <v>0.36884299999999998</v>
      </c>
    </row>
    <row r="1711" spans="2:19" x14ac:dyDescent="0.2">
      <c r="B1711" s="33"/>
      <c r="L1711" s="84">
        <v>0.59140000000000004</v>
      </c>
      <c r="M1711" s="83">
        <v>1660.7</v>
      </c>
      <c r="N1711" s="85">
        <v>49.300800000000002</v>
      </c>
      <c r="O1711" s="83">
        <v>1611.4</v>
      </c>
      <c r="P1711" s="85">
        <v>98.601600000000005</v>
      </c>
      <c r="Q1711" s="83">
        <v>1710</v>
      </c>
      <c r="R1711" s="86">
        <v>5.7661799999999999E-2</v>
      </c>
      <c r="S1711" s="86">
        <v>0.369811</v>
      </c>
    </row>
    <row r="1712" spans="2:19" x14ac:dyDescent="0.2">
      <c r="B1712" s="33"/>
      <c r="L1712" s="84">
        <v>0.58940000000000003</v>
      </c>
      <c r="M1712" s="83">
        <v>1661.51</v>
      </c>
      <c r="N1712" s="85">
        <v>49.486199999999997</v>
      </c>
      <c r="O1712" s="83">
        <v>1612.03</v>
      </c>
      <c r="P1712" s="85">
        <v>98.972399999999993</v>
      </c>
      <c r="Q1712" s="83">
        <v>1711</v>
      </c>
      <c r="R1712" s="86">
        <v>5.7844800000000002E-2</v>
      </c>
      <c r="S1712" s="86">
        <v>0.37077900000000003</v>
      </c>
    </row>
    <row r="1713" spans="2:19" x14ac:dyDescent="0.2">
      <c r="B1713" s="33"/>
      <c r="L1713" s="84">
        <v>0.5887</v>
      </c>
      <c r="M1713" s="83">
        <v>1662.33</v>
      </c>
      <c r="N1713" s="85">
        <v>49.6721</v>
      </c>
      <c r="O1713" s="83">
        <v>1612.66</v>
      </c>
      <c r="P1713" s="85">
        <v>99.344099999999997</v>
      </c>
      <c r="Q1713" s="83">
        <v>1712</v>
      </c>
      <c r="R1713" s="86">
        <v>5.8028099999999999E-2</v>
      </c>
      <c r="S1713" s="86">
        <v>0.37174600000000002</v>
      </c>
    </row>
    <row r="1714" spans="2:19" x14ac:dyDescent="0.2">
      <c r="B1714" s="33"/>
      <c r="L1714" s="84">
        <v>0.58840000000000003</v>
      </c>
      <c r="M1714" s="83">
        <v>1663.14</v>
      </c>
      <c r="N1714" s="85">
        <v>49.858400000000003</v>
      </c>
      <c r="O1714" s="83">
        <v>1613.28</v>
      </c>
      <c r="P1714" s="85">
        <v>99.716800000000006</v>
      </c>
      <c r="Q1714" s="83">
        <v>1713</v>
      </c>
      <c r="R1714" s="86">
        <v>5.8211800000000001E-2</v>
      </c>
      <c r="S1714" s="86">
        <v>0.37271399999999999</v>
      </c>
    </row>
    <row r="1715" spans="2:19" x14ac:dyDescent="0.2">
      <c r="B1715" s="33"/>
      <c r="L1715" s="84">
        <v>0.58720000000000006</v>
      </c>
      <c r="M1715" s="83">
        <v>1663.95</v>
      </c>
      <c r="N1715" s="85">
        <v>50.045299999999997</v>
      </c>
      <c r="O1715" s="83">
        <v>1613.91</v>
      </c>
      <c r="P1715" s="85">
        <v>100.09099999999999</v>
      </c>
      <c r="Q1715" s="83">
        <v>1714</v>
      </c>
      <c r="R1715" s="86">
        <v>5.8395900000000001E-2</v>
      </c>
      <c r="S1715" s="86">
        <v>0.37368200000000001</v>
      </c>
    </row>
    <row r="1716" spans="2:19" x14ac:dyDescent="0.2">
      <c r="B1716" s="33"/>
      <c r="L1716" s="84">
        <v>0.58579999999999999</v>
      </c>
      <c r="M1716" s="83">
        <v>1664.77</v>
      </c>
      <c r="N1716" s="85">
        <v>50.232599999999998</v>
      </c>
      <c r="O1716" s="83">
        <v>1614.53</v>
      </c>
      <c r="P1716" s="85">
        <v>100.465</v>
      </c>
      <c r="Q1716" s="83">
        <v>1715</v>
      </c>
      <c r="R1716" s="86">
        <v>5.8580300000000002E-2</v>
      </c>
      <c r="S1716" s="86">
        <v>0.37464999999999998</v>
      </c>
    </row>
    <row r="1717" spans="2:19" x14ac:dyDescent="0.2">
      <c r="B1717" s="33"/>
      <c r="L1717" s="84">
        <v>0.58420000000000005</v>
      </c>
      <c r="M1717" s="83">
        <v>1665.58</v>
      </c>
      <c r="N1717" s="85">
        <v>50.420400000000001</v>
      </c>
      <c r="O1717" s="83">
        <v>1615.16</v>
      </c>
      <c r="P1717" s="85">
        <v>100.84099999999999</v>
      </c>
      <c r="Q1717" s="83">
        <v>1716</v>
      </c>
      <c r="R1717" s="86">
        <v>5.8764999999999998E-2</v>
      </c>
      <c r="S1717" s="86">
        <v>0.37561800000000001</v>
      </c>
    </row>
    <row r="1718" spans="2:19" x14ac:dyDescent="0.2">
      <c r="B1718" s="33"/>
      <c r="L1718" s="84">
        <v>0.58299999999999996</v>
      </c>
      <c r="M1718" s="83">
        <v>1666.39</v>
      </c>
      <c r="N1718" s="85">
        <v>50.608699999999999</v>
      </c>
      <c r="O1718" s="83">
        <v>1615.78</v>
      </c>
      <c r="P1718" s="85">
        <v>101.217</v>
      </c>
      <c r="Q1718" s="83">
        <v>1717</v>
      </c>
      <c r="R1718" s="86">
        <v>5.8950099999999998E-2</v>
      </c>
      <c r="S1718" s="86">
        <v>0.37658599999999998</v>
      </c>
    </row>
    <row r="1719" spans="2:19" x14ac:dyDescent="0.2">
      <c r="B1719" s="33"/>
      <c r="L1719" s="84">
        <v>0.58040000000000003</v>
      </c>
      <c r="M1719" s="83">
        <v>1667.2</v>
      </c>
      <c r="N1719" s="85">
        <v>50.797499999999999</v>
      </c>
      <c r="O1719" s="83">
        <v>1616.41</v>
      </c>
      <c r="P1719" s="85">
        <v>101.595</v>
      </c>
      <c r="Q1719" s="83">
        <v>1718</v>
      </c>
      <c r="R1719" s="86">
        <v>5.9135600000000003E-2</v>
      </c>
      <c r="S1719" s="86">
        <v>0.37755300000000003</v>
      </c>
    </row>
    <row r="1720" spans="2:19" x14ac:dyDescent="0.2">
      <c r="B1720" s="33"/>
      <c r="L1720" s="84">
        <v>0.58020000000000005</v>
      </c>
      <c r="M1720" s="83">
        <v>1668.01</v>
      </c>
      <c r="N1720" s="85">
        <v>50.986699999999999</v>
      </c>
      <c r="O1720" s="83">
        <v>1617.03</v>
      </c>
      <c r="P1720" s="85">
        <v>101.973</v>
      </c>
      <c r="Q1720" s="83">
        <v>1719</v>
      </c>
      <c r="R1720" s="86">
        <v>5.9321400000000003E-2</v>
      </c>
      <c r="S1720" s="86">
        <v>0.378521</v>
      </c>
    </row>
    <row r="1721" spans="2:19" x14ac:dyDescent="0.2">
      <c r="B1721" s="33"/>
      <c r="L1721" s="84">
        <v>0.57769999999999999</v>
      </c>
      <c r="M1721" s="83">
        <v>1668.82</v>
      </c>
      <c r="N1721" s="85">
        <v>51.176499999999997</v>
      </c>
      <c r="O1721" s="83">
        <v>1617.65</v>
      </c>
      <c r="P1721" s="85">
        <v>102.35299999999999</v>
      </c>
      <c r="Q1721" s="83">
        <v>1720</v>
      </c>
      <c r="R1721" s="86">
        <v>5.9507499999999998E-2</v>
      </c>
      <c r="S1721" s="86">
        <v>0.37948900000000002</v>
      </c>
    </row>
    <row r="1722" spans="2:19" x14ac:dyDescent="0.2">
      <c r="B1722" s="33"/>
      <c r="L1722" s="84">
        <v>0.57730000000000004</v>
      </c>
      <c r="M1722" s="83">
        <v>1669.63</v>
      </c>
      <c r="N1722" s="85">
        <v>51.366700000000002</v>
      </c>
      <c r="O1722" s="83">
        <v>1618.27</v>
      </c>
      <c r="P1722" s="85">
        <v>102.733</v>
      </c>
      <c r="Q1722" s="83">
        <v>1721</v>
      </c>
      <c r="R1722" s="86">
        <v>5.9693999999999997E-2</v>
      </c>
      <c r="S1722" s="86">
        <v>0.38045699999999999</v>
      </c>
    </row>
    <row r="1723" spans="2:19" x14ac:dyDescent="0.2">
      <c r="B1723" s="33"/>
      <c r="L1723" s="84">
        <v>0.57530000000000003</v>
      </c>
      <c r="M1723" s="83">
        <v>1670.44</v>
      </c>
      <c r="N1723" s="85">
        <v>51.557400000000001</v>
      </c>
      <c r="O1723" s="83">
        <v>1618.89</v>
      </c>
      <c r="P1723" s="85">
        <v>103.11499999999999</v>
      </c>
      <c r="Q1723" s="83">
        <v>1722</v>
      </c>
      <c r="R1723" s="86">
        <v>5.9880799999999998E-2</v>
      </c>
      <c r="S1723" s="86">
        <v>0.38142399999999999</v>
      </c>
    </row>
    <row r="1724" spans="2:19" x14ac:dyDescent="0.2">
      <c r="B1724" s="33"/>
      <c r="L1724" s="84">
        <v>0.57469999999999999</v>
      </c>
      <c r="M1724" s="83">
        <v>1671.25</v>
      </c>
      <c r="N1724" s="85">
        <v>51.748600000000003</v>
      </c>
      <c r="O1724" s="83">
        <v>1619.5</v>
      </c>
      <c r="P1724" s="85">
        <v>103.497</v>
      </c>
      <c r="Q1724" s="83">
        <v>1723</v>
      </c>
      <c r="R1724" s="86">
        <v>6.0068000000000003E-2</v>
      </c>
      <c r="S1724" s="86">
        <v>0.38239200000000001</v>
      </c>
    </row>
    <row r="1725" spans="2:19" x14ac:dyDescent="0.2">
      <c r="B1725" s="33"/>
      <c r="L1725" s="84">
        <v>0.57340000000000002</v>
      </c>
      <c r="M1725" s="83">
        <v>1672.06</v>
      </c>
      <c r="N1725" s="85">
        <v>51.940300000000001</v>
      </c>
      <c r="O1725" s="83">
        <v>1620.12</v>
      </c>
      <c r="P1725" s="85">
        <v>103.881</v>
      </c>
      <c r="Q1725" s="83">
        <v>1724</v>
      </c>
      <c r="R1725" s="86">
        <v>6.0255599999999999E-2</v>
      </c>
      <c r="S1725" s="86">
        <v>0.38335900000000001</v>
      </c>
    </row>
    <row r="1726" spans="2:19" x14ac:dyDescent="0.2">
      <c r="B1726" s="33"/>
      <c r="L1726" s="84">
        <v>0.57320000000000004</v>
      </c>
      <c r="M1726" s="83">
        <v>1672.87</v>
      </c>
      <c r="N1726" s="85">
        <v>52.132399999999997</v>
      </c>
      <c r="O1726" s="83">
        <v>1620.74</v>
      </c>
      <c r="P1726" s="85">
        <v>104.265</v>
      </c>
      <c r="Q1726" s="83">
        <v>1725</v>
      </c>
      <c r="R1726" s="86">
        <v>6.0443400000000001E-2</v>
      </c>
      <c r="S1726" s="86">
        <v>0.384326</v>
      </c>
    </row>
    <row r="1727" spans="2:19" x14ac:dyDescent="0.2">
      <c r="B1727" s="33"/>
      <c r="L1727" s="84">
        <v>0.57150000000000001</v>
      </c>
      <c r="M1727" s="83">
        <v>1673.67</v>
      </c>
      <c r="N1727" s="85">
        <v>52.325099999999999</v>
      </c>
      <c r="O1727" s="83">
        <v>1621.35</v>
      </c>
      <c r="P1727" s="85">
        <v>104.65</v>
      </c>
      <c r="Q1727" s="83">
        <v>1726</v>
      </c>
      <c r="R1727" s="86">
        <v>6.0631600000000001E-2</v>
      </c>
      <c r="S1727" s="86">
        <v>0.38529400000000003</v>
      </c>
    </row>
    <row r="1728" spans="2:19" x14ac:dyDescent="0.2">
      <c r="B1728" s="33"/>
      <c r="L1728" s="84">
        <v>0.57079999999999997</v>
      </c>
      <c r="M1728" s="83">
        <v>1674.48</v>
      </c>
      <c r="N1728" s="85">
        <v>52.5182</v>
      </c>
      <c r="O1728" s="83">
        <v>1621.96</v>
      </c>
      <c r="P1728" s="85">
        <v>105.036</v>
      </c>
      <c r="Q1728" s="83">
        <v>1727</v>
      </c>
      <c r="R1728" s="86">
        <v>6.0820199999999998E-2</v>
      </c>
      <c r="S1728" s="86">
        <v>0.38626100000000002</v>
      </c>
    </row>
    <row r="1729" spans="2:19" x14ac:dyDescent="0.2">
      <c r="B1729" s="33"/>
      <c r="L1729" s="84">
        <v>0.5696</v>
      </c>
      <c r="M1729" s="83">
        <v>1675.29</v>
      </c>
      <c r="N1729" s="85">
        <v>52.711799999999997</v>
      </c>
      <c r="O1729" s="83">
        <v>1622.58</v>
      </c>
      <c r="P1729" s="85">
        <v>105.42400000000001</v>
      </c>
      <c r="Q1729" s="83">
        <v>1728</v>
      </c>
      <c r="R1729" s="86">
        <v>6.1009099999999997E-2</v>
      </c>
      <c r="S1729" s="86">
        <v>0.38722800000000002</v>
      </c>
    </row>
    <row r="1730" spans="2:19" x14ac:dyDescent="0.2">
      <c r="B1730" s="33"/>
      <c r="L1730" s="84">
        <v>0.56830000000000003</v>
      </c>
      <c r="M1730" s="83">
        <v>1676.09</v>
      </c>
      <c r="N1730" s="85">
        <v>52.905900000000003</v>
      </c>
      <c r="O1730" s="83">
        <v>1623.19</v>
      </c>
      <c r="P1730" s="85">
        <v>105.812</v>
      </c>
      <c r="Q1730" s="83">
        <v>1729</v>
      </c>
      <c r="R1730" s="86">
        <v>6.1198299999999997E-2</v>
      </c>
      <c r="S1730" s="86">
        <v>0.38819399999999998</v>
      </c>
    </row>
    <row r="1731" spans="2:19" x14ac:dyDescent="0.2">
      <c r="B1731" s="33"/>
      <c r="L1731" s="84">
        <v>0.56789999999999996</v>
      </c>
      <c r="M1731" s="83">
        <v>1676.9</v>
      </c>
      <c r="N1731" s="85">
        <v>53.100499999999997</v>
      </c>
      <c r="O1731" s="83">
        <v>1623.8</v>
      </c>
      <c r="P1731" s="85">
        <v>106.20099999999999</v>
      </c>
      <c r="Q1731" s="83">
        <v>1730</v>
      </c>
      <c r="R1731" s="86">
        <v>6.1387900000000002E-2</v>
      </c>
      <c r="S1731" s="86">
        <v>0.38916099999999998</v>
      </c>
    </row>
    <row r="1732" spans="2:19" x14ac:dyDescent="0.2">
      <c r="B1732" s="33"/>
      <c r="L1732" s="84">
        <v>0.56779999999999997</v>
      </c>
      <c r="M1732" s="83">
        <v>1677.7</v>
      </c>
      <c r="N1732" s="85">
        <v>53.2956</v>
      </c>
      <c r="O1732" s="83">
        <v>1624.41</v>
      </c>
      <c r="P1732" s="85">
        <v>106.59099999999999</v>
      </c>
      <c r="Q1732" s="83">
        <v>1731</v>
      </c>
      <c r="R1732" s="86">
        <v>6.1577800000000002E-2</v>
      </c>
      <c r="S1732" s="86">
        <v>0.39012799999999997</v>
      </c>
    </row>
    <row r="1733" spans="2:19" x14ac:dyDescent="0.2">
      <c r="B1733" s="33"/>
      <c r="L1733" s="84">
        <v>0.56599999999999995</v>
      </c>
      <c r="M1733" s="83">
        <v>1678.51</v>
      </c>
      <c r="N1733" s="85">
        <v>53.491100000000003</v>
      </c>
      <c r="O1733" s="83">
        <v>1625.02</v>
      </c>
      <c r="P1733" s="85">
        <v>106.982</v>
      </c>
      <c r="Q1733" s="83">
        <v>1732</v>
      </c>
      <c r="R1733" s="86">
        <v>6.1768000000000003E-2</v>
      </c>
      <c r="S1733" s="86">
        <v>0.391094</v>
      </c>
    </row>
    <row r="1734" spans="2:19" x14ac:dyDescent="0.2">
      <c r="B1734" s="33"/>
      <c r="L1734" s="84">
        <v>0.56420000000000003</v>
      </c>
      <c r="M1734" s="83">
        <v>1679.31</v>
      </c>
      <c r="N1734" s="85">
        <v>53.687199999999997</v>
      </c>
      <c r="O1734" s="83">
        <v>1625.63</v>
      </c>
      <c r="P1734" s="85">
        <v>107.374</v>
      </c>
      <c r="Q1734" s="83">
        <v>1733</v>
      </c>
      <c r="R1734" s="86">
        <v>6.1958600000000003E-2</v>
      </c>
      <c r="S1734" s="86">
        <v>0.39206000000000002</v>
      </c>
    </row>
    <row r="1735" spans="2:19" x14ac:dyDescent="0.2">
      <c r="B1735" s="33"/>
      <c r="L1735" s="84">
        <v>0.56220000000000003</v>
      </c>
      <c r="M1735" s="83">
        <v>1680.12</v>
      </c>
      <c r="N1735" s="85">
        <v>53.883699999999997</v>
      </c>
      <c r="O1735" s="83">
        <v>1626.23</v>
      </c>
      <c r="P1735" s="85">
        <v>107.767</v>
      </c>
      <c r="Q1735" s="83">
        <v>1734</v>
      </c>
      <c r="R1735" s="86">
        <v>6.2149599999999999E-2</v>
      </c>
      <c r="S1735" s="86">
        <v>0.39302599999999999</v>
      </c>
    </row>
    <row r="1736" spans="2:19" x14ac:dyDescent="0.2">
      <c r="B1736" s="33"/>
      <c r="L1736" s="84">
        <v>0.56210000000000004</v>
      </c>
      <c r="M1736" s="83">
        <v>1680.92</v>
      </c>
      <c r="N1736" s="85">
        <v>54.0807</v>
      </c>
      <c r="O1736" s="83">
        <v>1626.84</v>
      </c>
      <c r="P1736" s="85">
        <v>108.161</v>
      </c>
      <c r="Q1736" s="83">
        <v>1735</v>
      </c>
      <c r="R1736" s="86">
        <v>6.2340800000000002E-2</v>
      </c>
      <c r="S1736" s="86">
        <v>0.39399200000000001</v>
      </c>
    </row>
    <row r="1737" spans="2:19" x14ac:dyDescent="0.2">
      <c r="B1737" s="33"/>
      <c r="L1737" s="84">
        <v>0.56200000000000006</v>
      </c>
      <c r="M1737" s="83">
        <v>1681.72</v>
      </c>
      <c r="N1737" s="85">
        <v>54.278100000000002</v>
      </c>
      <c r="O1737" s="83">
        <v>1627.44</v>
      </c>
      <c r="P1737" s="85">
        <v>108.556</v>
      </c>
      <c r="Q1737" s="83">
        <v>1736</v>
      </c>
      <c r="R1737" s="86">
        <v>6.2532400000000002E-2</v>
      </c>
      <c r="S1737" s="86">
        <v>0.394957</v>
      </c>
    </row>
    <row r="1738" spans="2:19" x14ac:dyDescent="0.2">
      <c r="B1738" s="33"/>
      <c r="L1738" s="84">
        <v>0.56189999999999996</v>
      </c>
      <c r="M1738" s="83">
        <v>1682.52</v>
      </c>
      <c r="N1738" s="85">
        <v>54.476100000000002</v>
      </c>
      <c r="O1738" s="83">
        <v>1628.05</v>
      </c>
      <c r="P1738" s="85">
        <v>108.952</v>
      </c>
      <c r="Q1738" s="83">
        <v>1737</v>
      </c>
      <c r="R1738" s="86">
        <v>6.27244E-2</v>
      </c>
      <c r="S1738" s="86">
        <v>0.395922</v>
      </c>
    </row>
    <row r="1739" spans="2:19" x14ac:dyDescent="0.2">
      <c r="B1739" s="33"/>
      <c r="L1739" s="84">
        <v>0.56079999999999997</v>
      </c>
      <c r="M1739" s="83">
        <v>1683.33</v>
      </c>
      <c r="N1739" s="85">
        <v>54.674599999999998</v>
      </c>
      <c r="O1739" s="83">
        <v>1628.65</v>
      </c>
      <c r="P1739" s="85">
        <v>109.349</v>
      </c>
      <c r="Q1739" s="83">
        <v>1738</v>
      </c>
      <c r="R1739" s="86">
        <v>6.2916600000000003E-2</v>
      </c>
      <c r="S1739" s="86">
        <v>0.39688699999999999</v>
      </c>
    </row>
    <row r="1740" spans="2:19" x14ac:dyDescent="0.2">
      <c r="B1740" s="33"/>
      <c r="L1740" s="84">
        <v>0.55889999999999995</v>
      </c>
      <c r="M1740" s="83">
        <v>1684.13</v>
      </c>
      <c r="N1740" s="85">
        <v>54.8735</v>
      </c>
      <c r="O1740" s="83">
        <v>1629.25</v>
      </c>
      <c r="P1740" s="85">
        <v>109.747</v>
      </c>
      <c r="Q1740" s="83">
        <v>1739</v>
      </c>
      <c r="R1740" s="86">
        <v>6.3109200000000004E-2</v>
      </c>
      <c r="S1740" s="86">
        <v>0.39785199999999998</v>
      </c>
    </row>
    <row r="1741" spans="2:19" x14ac:dyDescent="0.2">
      <c r="B1741" s="33"/>
      <c r="L1741" s="84">
        <v>0.55840000000000001</v>
      </c>
      <c r="M1741" s="83">
        <v>1684.93</v>
      </c>
      <c r="N1741" s="85">
        <v>55.072899999999997</v>
      </c>
      <c r="O1741" s="83">
        <v>1629.85</v>
      </c>
      <c r="P1741" s="85">
        <v>110.146</v>
      </c>
      <c r="Q1741" s="83">
        <v>1740</v>
      </c>
      <c r="R1741" s="86">
        <v>6.3302200000000003E-2</v>
      </c>
      <c r="S1741" s="86">
        <v>0.39881699999999998</v>
      </c>
    </row>
    <row r="1742" spans="2:19" x14ac:dyDescent="0.2">
      <c r="B1742" s="33"/>
      <c r="L1742" s="84">
        <v>0.55800000000000005</v>
      </c>
      <c r="M1742" s="83">
        <v>1685.73</v>
      </c>
      <c r="N1742" s="85">
        <v>55.272799999999997</v>
      </c>
      <c r="O1742" s="83">
        <v>1630.45</v>
      </c>
      <c r="P1742" s="85">
        <v>110.54600000000001</v>
      </c>
      <c r="Q1742" s="83">
        <v>1741</v>
      </c>
      <c r="R1742" s="86">
        <v>6.3495399999999994E-2</v>
      </c>
      <c r="S1742" s="86">
        <v>0.399781</v>
      </c>
    </row>
    <row r="1743" spans="2:19" x14ac:dyDescent="0.2">
      <c r="B1743" s="33"/>
      <c r="L1743" s="84">
        <v>0.5575</v>
      </c>
      <c r="M1743" s="83">
        <v>1686.53</v>
      </c>
      <c r="N1743" s="85">
        <v>55.473100000000002</v>
      </c>
      <c r="O1743" s="83">
        <v>1631.05</v>
      </c>
      <c r="P1743" s="85">
        <v>110.946</v>
      </c>
      <c r="Q1743" s="83">
        <v>1742</v>
      </c>
      <c r="R1743" s="86">
        <v>6.3688999999999996E-2</v>
      </c>
      <c r="S1743" s="86">
        <v>0.40074500000000002</v>
      </c>
    </row>
    <row r="1744" spans="2:19" x14ac:dyDescent="0.2">
      <c r="B1744" s="33"/>
      <c r="L1744" s="84">
        <v>0.55649999999999999</v>
      </c>
      <c r="M1744" s="83">
        <v>1687.33</v>
      </c>
      <c r="N1744" s="85">
        <v>55.673999999999999</v>
      </c>
      <c r="O1744" s="83">
        <v>1631.65</v>
      </c>
      <c r="P1744" s="85">
        <v>111.348</v>
      </c>
      <c r="Q1744" s="83">
        <v>1743</v>
      </c>
      <c r="R1744" s="86">
        <v>6.3882999999999995E-2</v>
      </c>
      <c r="S1744" s="86">
        <v>0.40170800000000001</v>
      </c>
    </row>
    <row r="1745" spans="2:19" x14ac:dyDescent="0.2">
      <c r="B1745" s="33"/>
      <c r="L1745" s="84">
        <v>0.55520000000000003</v>
      </c>
      <c r="M1745" s="83">
        <v>1688.12</v>
      </c>
      <c r="N1745" s="85">
        <v>55.875300000000003</v>
      </c>
      <c r="O1745" s="83">
        <v>1632.25</v>
      </c>
      <c r="P1745" s="85">
        <v>111.751</v>
      </c>
      <c r="Q1745" s="83">
        <v>1744</v>
      </c>
      <c r="R1745" s="86">
        <v>6.4077200000000001E-2</v>
      </c>
      <c r="S1745" s="86">
        <v>0.40315299999999998</v>
      </c>
    </row>
    <row r="1746" spans="2:19" x14ac:dyDescent="0.2">
      <c r="B1746" s="33"/>
      <c r="L1746" s="84">
        <v>0.55520000000000003</v>
      </c>
      <c r="M1746" s="83">
        <v>1688.92</v>
      </c>
      <c r="N1746" s="85">
        <v>56.077199999999998</v>
      </c>
      <c r="O1746" s="83">
        <v>1632.85</v>
      </c>
      <c r="P1746" s="85">
        <v>112.154</v>
      </c>
      <c r="Q1746" s="83">
        <v>1745</v>
      </c>
      <c r="R1746" s="86">
        <v>6.4271800000000004E-2</v>
      </c>
      <c r="S1746" s="86">
        <v>0.40315299999999998</v>
      </c>
    </row>
    <row r="1747" spans="2:19" x14ac:dyDescent="0.2">
      <c r="B1747" s="33"/>
      <c r="L1747" s="84">
        <v>0.55089999999999995</v>
      </c>
      <c r="M1747" s="83">
        <v>1689.72</v>
      </c>
      <c r="N1747" s="85">
        <v>56.279499999999999</v>
      </c>
      <c r="O1747" s="83">
        <v>1633.44</v>
      </c>
      <c r="P1747" s="85">
        <v>112.559</v>
      </c>
      <c r="Q1747" s="83">
        <v>1746</v>
      </c>
      <c r="R1747" s="86">
        <v>6.4466700000000002E-2</v>
      </c>
      <c r="S1747" s="86">
        <v>0.40459800000000001</v>
      </c>
    </row>
    <row r="1748" spans="2:19" x14ac:dyDescent="0.2">
      <c r="B1748" s="33"/>
      <c r="L1748" s="84">
        <v>0.54959999999999998</v>
      </c>
      <c r="M1748" s="83">
        <v>1690.52</v>
      </c>
      <c r="N1748" s="85">
        <v>56.482199999999999</v>
      </c>
      <c r="O1748" s="83">
        <v>1634.04</v>
      </c>
      <c r="P1748" s="85">
        <v>112.964</v>
      </c>
      <c r="Q1748" s="83">
        <v>1747</v>
      </c>
      <c r="R1748" s="86">
        <v>6.4661999999999997E-2</v>
      </c>
      <c r="S1748" s="86">
        <v>0.40555999999999998</v>
      </c>
    </row>
    <row r="1749" spans="2:19" x14ac:dyDescent="0.2">
      <c r="B1749" s="33"/>
      <c r="L1749" s="84">
        <v>0.54910000000000003</v>
      </c>
      <c r="M1749" s="83">
        <v>1691.31</v>
      </c>
      <c r="N1749" s="85">
        <v>56.685499999999998</v>
      </c>
      <c r="O1749" s="83">
        <v>1634.63</v>
      </c>
      <c r="P1749" s="85">
        <v>113.371</v>
      </c>
      <c r="Q1749" s="83">
        <v>1748</v>
      </c>
      <c r="R1749" s="86">
        <v>6.4857499999999998E-2</v>
      </c>
      <c r="S1749" s="86">
        <v>0.40652199999999999</v>
      </c>
    </row>
    <row r="1750" spans="2:19" x14ac:dyDescent="0.2">
      <c r="B1750" s="33"/>
      <c r="L1750" s="84">
        <v>0.54820000000000002</v>
      </c>
      <c r="M1750" s="83">
        <v>1692.11</v>
      </c>
      <c r="N1750" s="85">
        <v>56.889200000000002</v>
      </c>
      <c r="O1750" s="83">
        <v>1635.22</v>
      </c>
      <c r="P1750" s="85">
        <v>113.77800000000001</v>
      </c>
      <c r="Q1750" s="83">
        <v>1749</v>
      </c>
      <c r="R1750" s="86">
        <v>6.5053399999999997E-2</v>
      </c>
      <c r="S1750" s="86">
        <v>0.40796399999999999</v>
      </c>
    </row>
    <row r="1751" spans="2:19" x14ac:dyDescent="0.2">
      <c r="B1751" s="33"/>
      <c r="L1751" s="84">
        <v>0.54820000000000002</v>
      </c>
      <c r="M1751" s="83">
        <v>1692.91</v>
      </c>
      <c r="N1751" s="85">
        <v>57.093499999999999</v>
      </c>
      <c r="O1751" s="83">
        <v>1635.81</v>
      </c>
      <c r="P1751" s="85">
        <v>114.187</v>
      </c>
      <c r="Q1751" s="83">
        <v>1750</v>
      </c>
      <c r="R1751" s="86">
        <v>6.5249699999999994E-2</v>
      </c>
      <c r="S1751" s="86">
        <v>0.40796399999999999</v>
      </c>
    </row>
    <row r="1752" spans="2:19" x14ac:dyDescent="0.2">
      <c r="B1752" s="33"/>
      <c r="L1752" s="84">
        <v>0.54620000000000002</v>
      </c>
      <c r="M1752" s="83">
        <v>1693.7</v>
      </c>
      <c r="N1752" s="85">
        <v>57.298200000000001</v>
      </c>
      <c r="O1752" s="83">
        <v>1636.4</v>
      </c>
      <c r="P1752" s="85">
        <v>114.596</v>
      </c>
      <c r="Q1752" s="83">
        <v>1751</v>
      </c>
      <c r="R1752" s="86">
        <v>6.5446199999999996E-2</v>
      </c>
      <c r="S1752" s="86">
        <v>0.40940599999999999</v>
      </c>
    </row>
    <row r="1753" spans="2:19" x14ac:dyDescent="0.2">
      <c r="B1753" s="33"/>
      <c r="L1753" s="84">
        <v>0.54510000000000003</v>
      </c>
      <c r="M1753" s="83">
        <v>1694.5</v>
      </c>
      <c r="N1753" s="85">
        <v>57.503300000000003</v>
      </c>
      <c r="O1753" s="83">
        <v>1636.99</v>
      </c>
      <c r="P1753" s="85">
        <v>115.00700000000001</v>
      </c>
      <c r="Q1753" s="83">
        <v>1752</v>
      </c>
      <c r="R1753" s="86">
        <v>6.5643099999999996E-2</v>
      </c>
      <c r="S1753" s="86">
        <v>0.41036699999999998</v>
      </c>
    </row>
    <row r="1754" spans="2:19" x14ac:dyDescent="0.2">
      <c r="B1754" s="33"/>
      <c r="L1754" s="84">
        <v>0.54490000000000005</v>
      </c>
      <c r="M1754" s="83">
        <v>1695.29</v>
      </c>
      <c r="N1754" s="85">
        <v>57.709000000000003</v>
      </c>
      <c r="O1754" s="83">
        <v>1637.58</v>
      </c>
      <c r="P1754" s="85">
        <v>115.41800000000001</v>
      </c>
      <c r="Q1754" s="83">
        <v>1753</v>
      </c>
      <c r="R1754" s="86">
        <v>6.5840300000000004E-2</v>
      </c>
      <c r="S1754" s="86">
        <v>0.411327</v>
      </c>
    </row>
    <row r="1755" spans="2:19" x14ac:dyDescent="0.2">
      <c r="B1755" s="33"/>
      <c r="L1755" s="84">
        <v>0.54410000000000003</v>
      </c>
      <c r="M1755" s="83">
        <v>1696.08</v>
      </c>
      <c r="N1755" s="85">
        <v>57.915199999999999</v>
      </c>
      <c r="O1755" s="83">
        <v>1638.17</v>
      </c>
      <c r="P1755" s="85">
        <v>115.83</v>
      </c>
      <c r="Q1755" s="83">
        <v>1754</v>
      </c>
      <c r="R1755" s="86">
        <v>6.6037799999999994E-2</v>
      </c>
      <c r="S1755" s="86">
        <v>0.41228700000000001</v>
      </c>
    </row>
    <row r="1756" spans="2:19" x14ac:dyDescent="0.2">
      <c r="B1756" s="33"/>
      <c r="L1756" s="84">
        <v>0.54349999999999998</v>
      </c>
      <c r="M1756" s="83">
        <v>1696.88</v>
      </c>
      <c r="N1756" s="85">
        <v>58.1218</v>
      </c>
      <c r="O1756" s="83">
        <v>1638.76</v>
      </c>
      <c r="P1756" s="85">
        <v>116.244</v>
      </c>
      <c r="Q1756" s="83">
        <v>1755</v>
      </c>
      <c r="R1756" s="86">
        <v>6.6235600000000006E-2</v>
      </c>
      <c r="S1756" s="86">
        <v>0.413246</v>
      </c>
    </row>
    <row r="1757" spans="2:19" x14ac:dyDescent="0.2">
      <c r="B1757" s="33"/>
      <c r="L1757" s="84">
        <v>0.54320000000000002</v>
      </c>
      <c r="M1757" s="83">
        <v>1697.67</v>
      </c>
      <c r="N1757" s="85">
        <v>58.328899999999997</v>
      </c>
      <c r="O1757" s="83">
        <v>1639.34</v>
      </c>
      <c r="P1757" s="85">
        <v>116.658</v>
      </c>
      <c r="Q1757" s="83">
        <v>1756</v>
      </c>
      <c r="R1757" s="86">
        <v>6.6433800000000001E-2</v>
      </c>
      <c r="S1757" s="86">
        <v>0.41420499999999999</v>
      </c>
    </row>
    <row r="1758" spans="2:19" x14ac:dyDescent="0.2">
      <c r="B1758" s="33"/>
      <c r="L1758" s="84">
        <v>0.54159999999999997</v>
      </c>
      <c r="M1758" s="83">
        <v>1698.46</v>
      </c>
      <c r="N1758" s="85">
        <v>58.536499999999997</v>
      </c>
      <c r="O1758" s="83">
        <v>1639.93</v>
      </c>
      <c r="P1758" s="85">
        <v>117.07299999999999</v>
      </c>
      <c r="Q1758" s="83">
        <v>1757</v>
      </c>
      <c r="R1758" s="86">
        <v>6.6632300000000005E-2</v>
      </c>
      <c r="S1758" s="86">
        <v>0.41516399999999998</v>
      </c>
    </row>
    <row r="1759" spans="2:19" x14ac:dyDescent="0.2">
      <c r="B1759" s="33"/>
      <c r="L1759" s="84">
        <v>0.5403</v>
      </c>
      <c r="M1759" s="83">
        <v>1699.26</v>
      </c>
      <c r="N1759" s="85">
        <v>58.744500000000002</v>
      </c>
      <c r="O1759" s="83">
        <v>1640.51</v>
      </c>
      <c r="P1759" s="85">
        <v>117.489</v>
      </c>
      <c r="Q1759" s="83">
        <v>1758</v>
      </c>
      <c r="R1759" s="86">
        <v>6.6831100000000004E-2</v>
      </c>
      <c r="S1759" s="86">
        <v>0.41612199999999999</v>
      </c>
    </row>
    <row r="1760" spans="2:19" x14ac:dyDescent="0.2">
      <c r="B1760" s="33"/>
      <c r="L1760" s="84">
        <v>0.53979999999999995</v>
      </c>
      <c r="M1760" s="83">
        <v>1700.05</v>
      </c>
      <c r="N1760" s="85">
        <v>58.953099999999999</v>
      </c>
      <c r="O1760" s="83">
        <v>1641.09</v>
      </c>
      <c r="P1760" s="85">
        <v>117.90600000000001</v>
      </c>
      <c r="Q1760" s="83">
        <v>1759</v>
      </c>
      <c r="R1760" s="86">
        <v>6.7030199999999998E-2</v>
      </c>
      <c r="S1760" s="86">
        <v>0.41707899999999998</v>
      </c>
    </row>
    <row r="1761" spans="2:19" x14ac:dyDescent="0.2">
      <c r="B1761" s="33"/>
      <c r="L1761" s="84">
        <v>0.53969999999999996</v>
      </c>
      <c r="M1761" s="83">
        <v>1700.84</v>
      </c>
      <c r="N1761" s="85">
        <v>59.162100000000002</v>
      </c>
      <c r="O1761" s="83">
        <v>1641.68</v>
      </c>
      <c r="P1761" s="85">
        <v>118.324</v>
      </c>
      <c r="Q1761" s="83">
        <v>1760</v>
      </c>
      <c r="R1761" s="86">
        <v>6.72296E-2</v>
      </c>
      <c r="S1761" s="86">
        <v>0.41803699999999999</v>
      </c>
    </row>
    <row r="1762" spans="2:19" x14ac:dyDescent="0.2">
      <c r="B1762" s="33"/>
      <c r="L1762" s="84">
        <v>0.53849999999999998</v>
      </c>
      <c r="M1762" s="83">
        <v>1701.63</v>
      </c>
      <c r="N1762" s="85">
        <v>59.371600000000001</v>
      </c>
      <c r="O1762" s="83">
        <v>1642.26</v>
      </c>
      <c r="P1762" s="85">
        <v>118.74299999999999</v>
      </c>
      <c r="Q1762" s="83">
        <v>1761</v>
      </c>
      <c r="R1762" s="86">
        <v>6.74294E-2</v>
      </c>
      <c r="S1762" s="86">
        <v>0.418993</v>
      </c>
    </row>
    <row r="1763" spans="2:19" x14ac:dyDescent="0.2">
      <c r="B1763" s="33"/>
      <c r="L1763" s="84">
        <v>0.53749999999999998</v>
      </c>
      <c r="M1763" s="83">
        <v>1702.42</v>
      </c>
      <c r="N1763" s="85">
        <v>59.581600000000002</v>
      </c>
      <c r="O1763" s="83">
        <v>1642.84</v>
      </c>
      <c r="P1763" s="85">
        <v>119.163</v>
      </c>
      <c r="Q1763" s="83">
        <v>1762</v>
      </c>
      <c r="R1763" s="86">
        <v>6.7629499999999995E-2</v>
      </c>
      <c r="S1763" s="86">
        <v>0.41994999999999999</v>
      </c>
    </row>
    <row r="1764" spans="2:19" x14ac:dyDescent="0.2">
      <c r="B1764" s="33"/>
      <c r="L1764" s="84">
        <v>0.53600000000000003</v>
      </c>
      <c r="M1764" s="83">
        <v>1703.21</v>
      </c>
      <c r="N1764" s="85">
        <v>59.792000000000002</v>
      </c>
      <c r="O1764" s="83">
        <v>1643.42</v>
      </c>
      <c r="P1764" s="85">
        <v>119.584</v>
      </c>
      <c r="Q1764" s="83">
        <v>1763</v>
      </c>
      <c r="R1764" s="86">
        <v>6.7829799999999996E-2</v>
      </c>
      <c r="S1764" s="86">
        <v>0.42090499999999997</v>
      </c>
    </row>
    <row r="1765" spans="2:19" x14ac:dyDescent="0.2">
      <c r="B1765" s="33"/>
      <c r="L1765" s="84">
        <v>0.53580000000000005</v>
      </c>
      <c r="M1765" s="83">
        <v>1704</v>
      </c>
      <c r="N1765" s="85">
        <v>60.002899999999997</v>
      </c>
      <c r="O1765" s="83">
        <v>1643.99</v>
      </c>
      <c r="P1765" s="85">
        <v>120.006</v>
      </c>
      <c r="Q1765" s="83">
        <v>1764</v>
      </c>
      <c r="R1765" s="86">
        <v>6.8030499999999994E-2</v>
      </c>
      <c r="S1765" s="86">
        <v>0.42186099999999999</v>
      </c>
    </row>
    <row r="1766" spans="2:19" x14ac:dyDescent="0.2">
      <c r="B1766" s="33"/>
      <c r="L1766" s="84">
        <v>0.53539999999999999</v>
      </c>
      <c r="M1766" s="83">
        <v>1704.79</v>
      </c>
      <c r="N1766" s="85">
        <v>60.214300000000001</v>
      </c>
      <c r="O1766" s="83">
        <v>1644.57</v>
      </c>
      <c r="P1766" s="85">
        <v>120.429</v>
      </c>
      <c r="Q1766" s="83">
        <v>1765</v>
      </c>
      <c r="R1766" s="86">
        <v>6.82315E-2</v>
      </c>
      <c r="S1766" s="86">
        <v>0.42281600000000003</v>
      </c>
    </row>
    <row r="1767" spans="2:19" x14ac:dyDescent="0.2">
      <c r="B1767" s="33"/>
      <c r="L1767" s="84">
        <v>0.53520000000000001</v>
      </c>
      <c r="M1767" s="83">
        <v>1705.57</v>
      </c>
      <c r="N1767" s="85">
        <v>60.426200000000001</v>
      </c>
      <c r="O1767" s="83">
        <v>1645.15</v>
      </c>
      <c r="P1767" s="85">
        <v>120.852</v>
      </c>
      <c r="Q1767" s="83">
        <v>1766</v>
      </c>
      <c r="R1767" s="86">
        <v>6.8432900000000005E-2</v>
      </c>
      <c r="S1767" s="86">
        <v>0.42376999999999998</v>
      </c>
    </row>
    <row r="1768" spans="2:19" x14ac:dyDescent="0.2">
      <c r="B1768" s="33"/>
      <c r="L1768" s="84">
        <v>0.53359999999999996</v>
      </c>
      <c r="M1768" s="83">
        <v>1706.36</v>
      </c>
      <c r="N1768" s="85">
        <v>60.638599999999997</v>
      </c>
      <c r="O1768" s="83">
        <v>1645.72</v>
      </c>
      <c r="P1768" s="85">
        <v>121.277</v>
      </c>
      <c r="Q1768" s="83">
        <v>1767</v>
      </c>
      <c r="R1768" s="86">
        <v>6.8634500000000001E-2</v>
      </c>
      <c r="S1768" s="86">
        <v>0.42472399999999999</v>
      </c>
    </row>
    <row r="1769" spans="2:19" x14ac:dyDescent="0.2">
      <c r="B1769" s="33"/>
      <c r="L1769" s="84">
        <v>0.53300000000000003</v>
      </c>
      <c r="M1769" s="83">
        <v>1707.15</v>
      </c>
      <c r="N1769" s="85">
        <v>60.851399999999998</v>
      </c>
      <c r="O1769" s="83">
        <v>1646.3</v>
      </c>
      <c r="P1769" s="85">
        <v>121.703</v>
      </c>
      <c r="Q1769" s="83">
        <v>1768</v>
      </c>
      <c r="R1769" s="86">
        <v>6.8836499999999995E-2</v>
      </c>
      <c r="S1769" s="86">
        <v>0.42567700000000003</v>
      </c>
    </row>
    <row r="1770" spans="2:19" x14ac:dyDescent="0.2">
      <c r="B1770" s="33"/>
      <c r="L1770" s="84">
        <v>0.5302</v>
      </c>
      <c r="M1770" s="83">
        <v>1707.94</v>
      </c>
      <c r="N1770" s="85">
        <v>61.064700000000002</v>
      </c>
      <c r="O1770" s="83">
        <v>1646.87</v>
      </c>
      <c r="P1770" s="85">
        <v>122.129</v>
      </c>
      <c r="Q1770" s="83">
        <v>1769</v>
      </c>
      <c r="R1770" s="86">
        <v>6.9038699999999995E-2</v>
      </c>
      <c r="S1770" s="86">
        <v>0.42663000000000001</v>
      </c>
    </row>
    <row r="1771" spans="2:19" x14ac:dyDescent="0.2">
      <c r="B1771" s="33"/>
      <c r="L1771" s="84">
        <v>0.52990000000000004</v>
      </c>
      <c r="M1771" s="83">
        <v>1708.72</v>
      </c>
      <c r="N1771" s="85">
        <v>61.278500000000001</v>
      </c>
      <c r="O1771" s="83">
        <v>1647.44</v>
      </c>
      <c r="P1771" s="85">
        <v>122.557</v>
      </c>
      <c r="Q1771" s="83">
        <v>1770</v>
      </c>
      <c r="R1771" s="86">
        <v>6.9241300000000006E-2</v>
      </c>
      <c r="S1771" s="86">
        <v>0.42758200000000002</v>
      </c>
    </row>
    <row r="1772" spans="2:19" x14ac:dyDescent="0.2">
      <c r="B1772" s="33"/>
      <c r="L1772" s="84">
        <v>0.52859999999999996</v>
      </c>
      <c r="M1772" s="83">
        <v>1709.51</v>
      </c>
      <c r="N1772" s="85">
        <v>61.492800000000003</v>
      </c>
      <c r="O1772" s="83">
        <v>1648.01</v>
      </c>
      <c r="P1772" s="85">
        <v>122.986</v>
      </c>
      <c r="Q1772" s="83">
        <v>1771</v>
      </c>
      <c r="R1772" s="86">
        <v>6.9444199999999998E-2</v>
      </c>
      <c r="S1772" s="86">
        <v>0.42853400000000003</v>
      </c>
    </row>
    <row r="1773" spans="2:19" x14ac:dyDescent="0.2">
      <c r="B1773" s="33"/>
      <c r="L1773" s="84">
        <v>0.52810000000000001</v>
      </c>
      <c r="M1773" s="83">
        <v>1710.29</v>
      </c>
      <c r="N1773" s="85">
        <v>61.707500000000003</v>
      </c>
      <c r="O1773" s="83">
        <v>1648.58</v>
      </c>
      <c r="P1773" s="85">
        <v>123.41500000000001</v>
      </c>
      <c r="Q1773" s="83">
        <v>1772</v>
      </c>
      <c r="R1773" s="86">
        <v>6.9647299999999995E-2</v>
      </c>
      <c r="S1773" s="86">
        <v>0.42948500000000001</v>
      </c>
    </row>
    <row r="1774" spans="2:19" x14ac:dyDescent="0.2">
      <c r="B1774" s="33"/>
      <c r="L1774" s="84">
        <v>0.52749999999999997</v>
      </c>
      <c r="M1774" s="83">
        <v>1711.08</v>
      </c>
      <c r="N1774" s="85">
        <v>61.922800000000002</v>
      </c>
      <c r="O1774" s="83">
        <v>1649.15</v>
      </c>
      <c r="P1774" s="85">
        <v>123.846</v>
      </c>
      <c r="Q1774" s="83">
        <v>1773</v>
      </c>
      <c r="R1774" s="86">
        <v>6.9850800000000005E-2</v>
      </c>
      <c r="S1774" s="86">
        <v>0.43043500000000001</v>
      </c>
    </row>
    <row r="1775" spans="2:19" x14ac:dyDescent="0.2">
      <c r="B1775" s="33"/>
      <c r="L1775" s="84">
        <v>0.52680000000000005</v>
      </c>
      <c r="M1775" s="83">
        <v>1711.86</v>
      </c>
      <c r="N1775" s="85">
        <v>62.138500000000001</v>
      </c>
      <c r="O1775" s="83">
        <v>1649.72</v>
      </c>
      <c r="P1775" s="85">
        <v>124.277</v>
      </c>
      <c r="Q1775" s="83">
        <v>1774</v>
      </c>
      <c r="R1775" s="86">
        <v>7.0054599999999995E-2</v>
      </c>
      <c r="S1775" s="86">
        <v>0.43138500000000002</v>
      </c>
    </row>
    <row r="1776" spans="2:19" x14ac:dyDescent="0.2">
      <c r="B1776" s="33"/>
      <c r="L1776" s="84">
        <v>0.52629999999999999</v>
      </c>
      <c r="M1776" s="83">
        <v>1712.65</v>
      </c>
      <c r="N1776" s="85">
        <v>62.354599999999998</v>
      </c>
      <c r="O1776" s="83">
        <v>1650.29</v>
      </c>
      <c r="P1776" s="85">
        <v>124.709</v>
      </c>
      <c r="Q1776" s="83">
        <v>1775</v>
      </c>
      <c r="R1776" s="86">
        <v>7.0258699999999993E-2</v>
      </c>
      <c r="S1776" s="86">
        <v>0.43233500000000002</v>
      </c>
    </row>
    <row r="1777" spans="2:19" x14ac:dyDescent="0.2">
      <c r="B1777" s="33"/>
      <c r="L1777" s="84">
        <v>0.52470000000000006</v>
      </c>
      <c r="M1777" s="83">
        <v>1713.43</v>
      </c>
      <c r="N1777" s="85">
        <v>62.571300000000001</v>
      </c>
      <c r="O1777" s="83">
        <v>1650.86</v>
      </c>
      <c r="P1777" s="85">
        <v>125.143</v>
      </c>
      <c r="Q1777" s="83">
        <v>1776</v>
      </c>
      <c r="R1777" s="86">
        <v>7.0463100000000001E-2</v>
      </c>
      <c r="S1777" s="86">
        <v>0.433284</v>
      </c>
    </row>
    <row r="1778" spans="2:19" x14ac:dyDescent="0.2">
      <c r="B1778" s="33"/>
      <c r="L1778" s="84">
        <v>0.52280000000000004</v>
      </c>
      <c r="M1778" s="83">
        <v>1714.21</v>
      </c>
      <c r="N1778" s="85">
        <v>62.788400000000003</v>
      </c>
      <c r="O1778" s="83">
        <v>1651.42</v>
      </c>
      <c r="P1778" s="85">
        <v>125.577</v>
      </c>
      <c r="Q1778" s="83">
        <v>1777</v>
      </c>
      <c r="R1778" s="86">
        <v>7.0667800000000003E-2</v>
      </c>
      <c r="S1778" s="86">
        <v>0.43423200000000001</v>
      </c>
    </row>
    <row r="1779" spans="2:19" x14ac:dyDescent="0.2">
      <c r="B1779" s="33"/>
      <c r="L1779" s="84">
        <v>0.52049999999999996</v>
      </c>
      <c r="M1779" s="83">
        <v>1714.99</v>
      </c>
      <c r="N1779" s="85">
        <v>63.006</v>
      </c>
      <c r="O1779" s="83">
        <v>1651.99</v>
      </c>
      <c r="P1779" s="85">
        <v>126.012</v>
      </c>
      <c r="Q1779" s="83">
        <v>1778</v>
      </c>
      <c r="R1779" s="86">
        <v>7.0872900000000003E-2</v>
      </c>
      <c r="S1779" s="86">
        <v>0.43517899999999998</v>
      </c>
    </row>
    <row r="1780" spans="2:19" x14ac:dyDescent="0.2">
      <c r="B1780" s="33"/>
      <c r="L1780" s="84">
        <v>0.51919999999999999</v>
      </c>
      <c r="M1780" s="83">
        <v>1715.78</v>
      </c>
      <c r="N1780" s="85">
        <v>63.223999999999997</v>
      </c>
      <c r="O1780" s="83">
        <v>1652.55</v>
      </c>
      <c r="P1780" s="85">
        <v>126.44799999999999</v>
      </c>
      <c r="Q1780" s="83">
        <v>1779</v>
      </c>
      <c r="R1780" s="86">
        <v>7.1078199999999994E-2</v>
      </c>
      <c r="S1780" s="86">
        <v>0.43612600000000001</v>
      </c>
    </row>
    <row r="1781" spans="2:19" x14ac:dyDescent="0.2">
      <c r="B1781" s="33"/>
      <c r="L1781" s="84">
        <v>0.51759999999999995</v>
      </c>
      <c r="M1781" s="83">
        <v>1716.56</v>
      </c>
      <c r="N1781" s="85">
        <v>63.442599999999999</v>
      </c>
      <c r="O1781" s="83">
        <v>1653.11</v>
      </c>
      <c r="P1781" s="85">
        <v>126.88500000000001</v>
      </c>
      <c r="Q1781" s="83">
        <v>1780</v>
      </c>
      <c r="R1781" s="86">
        <v>7.1283799999999994E-2</v>
      </c>
      <c r="S1781" s="86">
        <v>0.43707299999999999</v>
      </c>
    </row>
    <row r="1782" spans="2:19" x14ac:dyDescent="0.2">
      <c r="B1782" s="33"/>
      <c r="L1782" s="84">
        <v>0.51749999999999996</v>
      </c>
      <c r="M1782" s="83">
        <v>1717.34</v>
      </c>
      <c r="N1782" s="85">
        <v>63.6616</v>
      </c>
      <c r="O1782" s="83">
        <v>1653.68</v>
      </c>
      <c r="P1782" s="85">
        <v>127.32299999999999</v>
      </c>
      <c r="Q1782" s="83">
        <v>1781</v>
      </c>
      <c r="R1782" s="86">
        <v>7.1489700000000003E-2</v>
      </c>
      <c r="S1782" s="86">
        <v>0.43801899999999999</v>
      </c>
    </row>
    <row r="1783" spans="2:19" x14ac:dyDescent="0.2">
      <c r="B1783" s="33"/>
      <c r="L1783" s="84">
        <v>0.51690000000000003</v>
      </c>
      <c r="M1783" s="83">
        <v>1718.12</v>
      </c>
      <c r="N1783" s="85">
        <v>63.881100000000004</v>
      </c>
      <c r="O1783" s="83">
        <v>1654.24</v>
      </c>
      <c r="P1783" s="85">
        <v>127.762</v>
      </c>
      <c r="Q1783" s="83">
        <v>1782</v>
      </c>
      <c r="R1783" s="86">
        <v>7.1695900000000007E-2</v>
      </c>
      <c r="S1783" s="86">
        <v>0.43896400000000002</v>
      </c>
    </row>
    <row r="1784" spans="2:19" x14ac:dyDescent="0.2">
      <c r="B1784" s="33"/>
      <c r="L1784" s="84">
        <v>0.51670000000000005</v>
      </c>
      <c r="M1784" s="83">
        <v>1718.9</v>
      </c>
      <c r="N1784" s="85">
        <v>64.100999999999999</v>
      </c>
      <c r="O1784" s="83">
        <v>1654.8</v>
      </c>
      <c r="P1784" s="85">
        <v>128.202</v>
      </c>
      <c r="Q1784" s="83">
        <v>1783</v>
      </c>
      <c r="R1784" s="86">
        <v>7.1902400000000005E-2</v>
      </c>
      <c r="S1784" s="86">
        <v>0.43990800000000002</v>
      </c>
    </row>
    <row r="1785" spans="2:19" x14ac:dyDescent="0.2">
      <c r="B1785" s="33"/>
      <c r="L1785" s="84">
        <v>0.51480000000000004</v>
      </c>
      <c r="M1785" s="83">
        <v>1719.68</v>
      </c>
      <c r="N1785" s="85">
        <v>64.321399999999997</v>
      </c>
      <c r="O1785" s="83">
        <v>1655.36</v>
      </c>
      <c r="P1785" s="85">
        <v>128.643</v>
      </c>
      <c r="Q1785" s="83">
        <v>1784</v>
      </c>
      <c r="R1785" s="86">
        <v>7.2109199999999998E-2</v>
      </c>
      <c r="S1785" s="86">
        <v>0.44085200000000002</v>
      </c>
    </row>
    <row r="1786" spans="2:19" x14ac:dyDescent="0.2">
      <c r="B1786" s="33"/>
      <c r="L1786" s="84">
        <v>0.51390000000000002</v>
      </c>
      <c r="M1786" s="83">
        <v>1720.46</v>
      </c>
      <c r="N1786" s="85">
        <v>64.542299999999997</v>
      </c>
      <c r="O1786" s="83">
        <v>1655.92</v>
      </c>
      <c r="P1786" s="85">
        <v>129.08500000000001</v>
      </c>
      <c r="Q1786" s="83">
        <v>1785</v>
      </c>
      <c r="R1786" s="86">
        <v>7.23163E-2</v>
      </c>
      <c r="S1786" s="86">
        <v>0.44179499999999999</v>
      </c>
    </row>
    <row r="1787" spans="2:19" x14ac:dyDescent="0.2">
      <c r="B1787" s="33"/>
      <c r="L1787" s="84">
        <v>0.51370000000000005</v>
      </c>
      <c r="M1787" s="83">
        <v>1721.24</v>
      </c>
      <c r="N1787" s="85">
        <v>64.7637</v>
      </c>
      <c r="O1787" s="83">
        <v>1656.47</v>
      </c>
      <c r="P1787" s="85">
        <v>129.52699999999999</v>
      </c>
      <c r="Q1787" s="83">
        <v>1786</v>
      </c>
      <c r="R1787" s="86">
        <v>7.2523699999999997E-2</v>
      </c>
      <c r="S1787" s="86">
        <v>0.44273800000000002</v>
      </c>
    </row>
    <row r="1788" spans="2:19" x14ac:dyDescent="0.2">
      <c r="B1788" s="33"/>
      <c r="L1788" s="84">
        <v>0.51100000000000001</v>
      </c>
      <c r="M1788" s="83">
        <v>1722.01</v>
      </c>
      <c r="N1788" s="85">
        <v>64.985500000000002</v>
      </c>
      <c r="O1788" s="83">
        <v>1657.03</v>
      </c>
      <c r="P1788" s="85">
        <v>129.971</v>
      </c>
      <c r="Q1788" s="83">
        <v>1787</v>
      </c>
      <c r="R1788" s="86">
        <v>7.2731400000000002E-2</v>
      </c>
      <c r="S1788" s="86">
        <v>0.44414999999999999</v>
      </c>
    </row>
    <row r="1789" spans="2:19" x14ac:dyDescent="0.2">
      <c r="B1789" s="33"/>
      <c r="L1789" s="84">
        <v>0.51100000000000001</v>
      </c>
      <c r="M1789" s="83">
        <v>1722.79</v>
      </c>
      <c r="N1789" s="85">
        <v>65.207899999999995</v>
      </c>
      <c r="O1789" s="83">
        <v>1657.58</v>
      </c>
      <c r="P1789" s="85">
        <v>130.416</v>
      </c>
      <c r="Q1789" s="83">
        <v>1788</v>
      </c>
      <c r="R1789" s="86">
        <v>7.2939400000000001E-2</v>
      </c>
      <c r="S1789" s="86">
        <v>0.44414999999999999</v>
      </c>
    </row>
    <row r="1790" spans="2:19" x14ac:dyDescent="0.2">
      <c r="B1790" s="33"/>
      <c r="L1790" s="84">
        <v>0.50880000000000003</v>
      </c>
      <c r="M1790" s="83">
        <v>1723.57</v>
      </c>
      <c r="N1790" s="85">
        <v>65.430599999999998</v>
      </c>
      <c r="O1790" s="83">
        <v>1658.14</v>
      </c>
      <c r="P1790" s="85">
        <v>130.86099999999999</v>
      </c>
      <c r="Q1790" s="83">
        <v>1789</v>
      </c>
      <c r="R1790" s="86">
        <v>7.3147699999999996E-2</v>
      </c>
      <c r="S1790" s="86">
        <v>0.44556099999999998</v>
      </c>
    </row>
    <row r="1791" spans="2:19" x14ac:dyDescent="0.2">
      <c r="B1791" s="33"/>
      <c r="L1791" s="84">
        <v>0.50860000000000005</v>
      </c>
      <c r="M1791" s="83">
        <v>1724.35</v>
      </c>
      <c r="N1791" s="85">
        <v>65.653899999999993</v>
      </c>
      <c r="O1791" s="83">
        <v>1658.69</v>
      </c>
      <c r="P1791" s="85">
        <v>131.30799999999999</v>
      </c>
      <c r="Q1791" s="83">
        <v>1790</v>
      </c>
      <c r="R1791" s="86">
        <v>7.3356299999999999E-2</v>
      </c>
      <c r="S1791" s="86">
        <v>0.44650099999999998</v>
      </c>
    </row>
    <row r="1792" spans="2:19" x14ac:dyDescent="0.2">
      <c r="B1792" s="33"/>
      <c r="L1792" s="84">
        <v>0.50829999999999997</v>
      </c>
      <c r="M1792" s="83">
        <v>1725.12</v>
      </c>
      <c r="N1792" s="85">
        <v>65.877600000000001</v>
      </c>
      <c r="O1792" s="83">
        <v>1659.24</v>
      </c>
      <c r="P1792" s="85">
        <v>131.755</v>
      </c>
      <c r="Q1792" s="83">
        <v>1791</v>
      </c>
      <c r="R1792" s="86">
        <v>7.3565199999999997E-2</v>
      </c>
      <c r="S1792" s="86">
        <v>0.44744</v>
      </c>
    </row>
    <row r="1793" spans="2:19" x14ac:dyDescent="0.2">
      <c r="B1793" s="33"/>
      <c r="L1793" s="84">
        <v>0.50690000000000002</v>
      </c>
      <c r="M1793" s="83">
        <v>1725.9</v>
      </c>
      <c r="N1793" s="85">
        <v>66.101799999999997</v>
      </c>
      <c r="O1793" s="83">
        <v>1659.8</v>
      </c>
      <c r="P1793" s="85">
        <v>132.20400000000001</v>
      </c>
      <c r="Q1793" s="83">
        <v>1792</v>
      </c>
      <c r="R1793" s="86">
        <v>7.3774300000000001E-2</v>
      </c>
      <c r="S1793" s="86">
        <v>0.448378</v>
      </c>
    </row>
    <row r="1794" spans="2:19" x14ac:dyDescent="0.2">
      <c r="B1794" s="33"/>
      <c r="L1794" s="84">
        <v>0.50549999999999995</v>
      </c>
      <c r="M1794" s="83">
        <v>1726.67</v>
      </c>
      <c r="N1794" s="85">
        <v>66.326499999999996</v>
      </c>
      <c r="O1794" s="83">
        <v>1660.35</v>
      </c>
      <c r="P1794" s="85">
        <v>132.65299999999999</v>
      </c>
      <c r="Q1794" s="83">
        <v>1793</v>
      </c>
      <c r="R1794" s="86">
        <v>7.3983800000000002E-2</v>
      </c>
      <c r="S1794" s="86">
        <v>0.44931599999999999</v>
      </c>
    </row>
    <row r="1795" spans="2:19" x14ac:dyDescent="0.2">
      <c r="B1795" s="33"/>
      <c r="L1795" s="84">
        <v>0.50539999999999996</v>
      </c>
      <c r="M1795" s="83">
        <v>1727.45</v>
      </c>
      <c r="N1795" s="85">
        <v>66.551599999999993</v>
      </c>
      <c r="O1795" s="83">
        <v>1660.9</v>
      </c>
      <c r="P1795" s="85">
        <v>133.10300000000001</v>
      </c>
      <c r="Q1795" s="83">
        <v>1794</v>
      </c>
      <c r="R1795" s="86">
        <v>7.4193499999999996E-2</v>
      </c>
      <c r="S1795" s="86">
        <v>0.45025300000000001</v>
      </c>
    </row>
    <row r="1796" spans="2:19" x14ac:dyDescent="0.2">
      <c r="B1796" s="33"/>
      <c r="L1796" s="84">
        <v>0.50419999999999998</v>
      </c>
      <c r="M1796" s="83">
        <v>1728.22</v>
      </c>
      <c r="N1796" s="85">
        <v>66.777199999999993</v>
      </c>
      <c r="O1796" s="83">
        <v>1661.45</v>
      </c>
      <c r="P1796" s="85">
        <v>133.554</v>
      </c>
      <c r="Q1796" s="83">
        <v>1795</v>
      </c>
      <c r="R1796" s="86">
        <v>7.4403499999999997E-2</v>
      </c>
      <c r="S1796" s="86">
        <v>0.45118900000000001</v>
      </c>
    </row>
    <row r="1797" spans="2:19" x14ac:dyDescent="0.2">
      <c r="B1797" s="33"/>
      <c r="L1797" s="84">
        <v>0.49869999999999998</v>
      </c>
      <c r="M1797" s="83">
        <v>1729</v>
      </c>
      <c r="N1797" s="85">
        <v>67.003200000000007</v>
      </c>
      <c r="O1797" s="83">
        <v>1661.99</v>
      </c>
      <c r="P1797" s="85">
        <v>134.006</v>
      </c>
      <c r="Q1797" s="83">
        <v>1796</v>
      </c>
      <c r="R1797" s="86">
        <v>7.4613799999999994E-2</v>
      </c>
      <c r="S1797" s="86">
        <v>0.45259199999999999</v>
      </c>
    </row>
    <row r="1798" spans="2:19" x14ac:dyDescent="0.2">
      <c r="B1798" s="33"/>
      <c r="L1798" s="84">
        <v>0.49869999999999998</v>
      </c>
      <c r="M1798" s="83">
        <v>1729.77</v>
      </c>
      <c r="N1798" s="85">
        <v>67.229799999999997</v>
      </c>
      <c r="O1798" s="83">
        <v>1662.54</v>
      </c>
      <c r="P1798" s="85">
        <v>134.46</v>
      </c>
      <c r="Q1798" s="83">
        <v>1797</v>
      </c>
      <c r="R1798" s="86">
        <v>7.4824399999999999E-2</v>
      </c>
      <c r="S1798" s="86">
        <v>0.45259199999999999</v>
      </c>
    </row>
    <row r="1799" spans="2:19" x14ac:dyDescent="0.2">
      <c r="B1799" s="33"/>
      <c r="L1799" s="84">
        <v>0.49580000000000002</v>
      </c>
      <c r="M1799" s="83">
        <v>1730.54</v>
      </c>
      <c r="N1799" s="85">
        <v>67.456800000000001</v>
      </c>
      <c r="O1799" s="83">
        <v>1663.09</v>
      </c>
      <c r="P1799" s="85">
        <v>134.91399999999999</v>
      </c>
      <c r="Q1799" s="83">
        <v>1798</v>
      </c>
      <c r="R1799" s="86">
        <v>7.5035299999999999E-2</v>
      </c>
      <c r="S1799" s="86">
        <v>0.45445999999999998</v>
      </c>
    </row>
    <row r="1800" spans="2:19" x14ac:dyDescent="0.2">
      <c r="B1800" s="33"/>
      <c r="L1800" s="84">
        <v>0.49580000000000002</v>
      </c>
      <c r="M1800" s="83">
        <v>1731.32</v>
      </c>
      <c r="N1800" s="85">
        <v>67.684200000000004</v>
      </c>
      <c r="O1800" s="83">
        <v>1663.63</v>
      </c>
      <c r="P1800" s="85">
        <v>135.36799999999999</v>
      </c>
      <c r="Q1800" s="83">
        <v>1799</v>
      </c>
      <c r="R1800" s="86">
        <v>7.5246499999999994E-2</v>
      </c>
      <c r="S1800" s="86">
        <v>0.45445999999999998</v>
      </c>
    </row>
    <row r="1801" spans="2:19" x14ac:dyDescent="0.2">
      <c r="B1801" s="33"/>
      <c r="L1801" s="84">
        <v>0.49540000000000001</v>
      </c>
      <c r="M1801" s="83">
        <v>1732.09</v>
      </c>
      <c r="N1801" s="85">
        <v>67.912199999999999</v>
      </c>
      <c r="O1801" s="83">
        <v>1664.18</v>
      </c>
      <c r="P1801" s="85">
        <v>135.82400000000001</v>
      </c>
      <c r="Q1801" s="83">
        <v>1800</v>
      </c>
      <c r="R1801" s="86">
        <v>7.5457899999999994E-2</v>
      </c>
      <c r="S1801" s="86">
        <v>0.45585900000000001</v>
      </c>
    </row>
    <row r="1802" spans="2:19" x14ac:dyDescent="0.2">
      <c r="B1802" s="33"/>
      <c r="L1802" s="84">
        <v>0.49469999999999997</v>
      </c>
      <c r="M1802" s="83">
        <v>1732.86</v>
      </c>
      <c r="N1802" s="85">
        <v>68.140600000000006</v>
      </c>
      <c r="O1802" s="83">
        <v>1664.72</v>
      </c>
      <c r="P1802" s="85">
        <v>136.28100000000001</v>
      </c>
      <c r="Q1802" s="83">
        <v>1801</v>
      </c>
      <c r="R1802" s="86">
        <v>7.5669700000000006E-2</v>
      </c>
      <c r="S1802" s="86">
        <v>0.456791</v>
      </c>
    </row>
    <row r="1803" spans="2:19" x14ac:dyDescent="0.2">
      <c r="B1803" s="33"/>
      <c r="L1803" s="84">
        <v>0.49419999999999997</v>
      </c>
      <c r="M1803" s="83">
        <v>1733.63</v>
      </c>
      <c r="N1803" s="85">
        <v>68.369399999999999</v>
      </c>
      <c r="O1803" s="83">
        <v>1665.26</v>
      </c>
      <c r="P1803" s="85">
        <v>136.739</v>
      </c>
      <c r="Q1803" s="83">
        <v>1802</v>
      </c>
      <c r="R1803" s="86">
        <v>7.5881699999999996E-2</v>
      </c>
      <c r="S1803" s="86">
        <v>0.45772200000000002</v>
      </c>
    </row>
    <row r="1804" spans="2:19" x14ac:dyDescent="0.2">
      <c r="B1804" s="33"/>
      <c r="L1804" s="84">
        <v>0.49220000000000003</v>
      </c>
      <c r="M1804" s="83">
        <v>1734.4</v>
      </c>
      <c r="N1804" s="85">
        <v>68.598699999999994</v>
      </c>
      <c r="O1804" s="83">
        <v>1665.8</v>
      </c>
      <c r="P1804" s="85">
        <v>137.197</v>
      </c>
      <c r="Q1804" s="83">
        <v>1803</v>
      </c>
      <c r="R1804" s="86">
        <v>7.6093999999999995E-2</v>
      </c>
      <c r="S1804" s="86">
        <v>0.458652</v>
      </c>
    </row>
    <row r="1805" spans="2:19" x14ac:dyDescent="0.2">
      <c r="B1805" s="33"/>
      <c r="L1805" s="84">
        <v>0.49149999999999999</v>
      </c>
      <c r="M1805" s="83">
        <v>1735.17</v>
      </c>
      <c r="N1805" s="85">
        <v>68.828500000000005</v>
      </c>
      <c r="O1805" s="83">
        <v>1666.34</v>
      </c>
      <c r="P1805" s="85">
        <v>137.65700000000001</v>
      </c>
      <c r="Q1805" s="83">
        <v>1804</v>
      </c>
      <c r="R1805" s="86">
        <v>7.6306600000000002E-2</v>
      </c>
      <c r="S1805" s="86">
        <v>0.45958199999999999</v>
      </c>
    </row>
    <row r="1806" spans="2:19" x14ac:dyDescent="0.2">
      <c r="B1806" s="33"/>
      <c r="L1806" s="84">
        <v>0.49109999999999998</v>
      </c>
      <c r="M1806" s="83">
        <v>1735.94</v>
      </c>
      <c r="N1806" s="85">
        <v>69.058800000000005</v>
      </c>
      <c r="O1806" s="83">
        <v>1666.88</v>
      </c>
      <c r="P1806" s="85">
        <v>138.11799999999999</v>
      </c>
      <c r="Q1806" s="83">
        <v>1805</v>
      </c>
      <c r="R1806" s="86">
        <v>7.6519400000000001E-2</v>
      </c>
      <c r="S1806" s="86">
        <v>0.46050999999999997</v>
      </c>
    </row>
    <row r="1807" spans="2:19" x14ac:dyDescent="0.2">
      <c r="B1807" s="33"/>
      <c r="L1807" s="84">
        <v>0.49059999999999998</v>
      </c>
      <c r="M1807" s="83">
        <v>1736.71</v>
      </c>
      <c r="N1807" s="85">
        <v>69.289500000000004</v>
      </c>
      <c r="O1807" s="83">
        <v>1667.42</v>
      </c>
      <c r="P1807" s="85">
        <v>138.57900000000001</v>
      </c>
      <c r="Q1807" s="83">
        <v>1806</v>
      </c>
      <c r="R1807" s="86">
        <v>7.6732599999999998E-2</v>
      </c>
      <c r="S1807" s="86">
        <v>0.46143800000000001</v>
      </c>
    </row>
    <row r="1808" spans="2:19" x14ac:dyDescent="0.2">
      <c r="B1808" s="33"/>
      <c r="L1808" s="84">
        <v>0.48930000000000001</v>
      </c>
      <c r="M1808" s="83">
        <v>1737.48</v>
      </c>
      <c r="N1808" s="85">
        <v>69.520700000000005</v>
      </c>
      <c r="O1808" s="83">
        <v>1667.96</v>
      </c>
      <c r="P1808" s="85">
        <v>139.041</v>
      </c>
      <c r="Q1808" s="83">
        <v>1807</v>
      </c>
      <c r="R1808" s="86">
        <v>7.6946000000000001E-2</v>
      </c>
      <c r="S1808" s="86">
        <v>0.46236500000000003</v>
      </c>
    </row>
    <row r="1809" spans="2:19" x14ac:dyDescent="0.2">
      <c r="B1809" s="33"/>
      <c r="L1809" s="84">
        <v>0.48680000000000001</v>
      </c>
      <c r="M1809" s="83">
        <v>1738.25</v>
      </c>
      <c r="N1809" s="85">
        <v>69.752300000000005</v>
      </c>
      <c r="O1809" s="83">
        <v>1668.5</v>
      </c>
      <c r="P1809" s="85">
        <v>139.505</v>
      </c>
      <c r="Q1809" s="83">
        <v>1808</v>
      </c>
      <c r="R1809" s="86">
        <v>7.7159699999999998E-2</v>
      </c>
      <c r="S1809" s="86">
        <v>0.46329199999999998</v>
      </c>
    </row>
    <row r="1810" spans="2:19" x14ac:dyDescent="0.2">
      <c r="B1810" s="33"/>
      <c r="L1810" s="84">
        <v>0.4839</v>
      </c>
      <c r="M1810" s="83">
        <v>1739.02</v>
      </c>
      <c r="N1810" s="85">
        <v>69.984399999999994</v>
      </c>
      <c r="O1810" s="83">
        <v>1669.03</v>
      </c>
      <c r="P1810" s="85">
        <v>139.96899999999999</v>
      </c>
      <c r="Q1810" s="83">
        <v>1809</v>
      </c>
      <c r="R1810" s="86">
        <v>7.7373600000000001E-2</v>
      </c>
      <c r="S1810" s="86">
        <v>0.46421699999999999</v>
      </c>
    </row>
    <row r="1811" spans="2:19" x14ac:dyDescent="0.2">
      <c r="B1811" s="33"/>
      <c r="L1811" s="84">
        <v>0.48220000000000002</v>
      </c>
      <c r="M1811" s="83">
        <v>1739.78</v>
      </c>
      <c r="N1811" s="85">
        <v>70.216999999999999</v>
      </c>
      <c r="O1811" s="83">
        <v>1669.57</v>
      </c>
      <c r="P1811" s="85">
        <v>140.434</v>
      </c>
      <c r="Q1811" s="83">
        <v>1810</v>
      </c>
      <c r="R1811" s="86">
        <v>7.7587900000000001E-2</v>
      </c>
      <c r="S1811" s="86">
        <v>0.465142</v>
      </c>
    </row>
    <row r="1812" spans="2:19" x14ac:dyDescent="0.2">
      <c r="B1812" s="33"/>
      <c r="L1812" s="84">
        <v>0.48149999999999998</v>
      </c>
      <c r="M1812" s="83">
        <v>1740.55</v>
      </c>
      <c r="N1812" s="85">
        <v>70.45</v>
      </c>
      <c r="O1812" s="83">
        <v>1670.1</v>
      </c>
      <c r="P1812" s="85">
        <v>140.9</v>
      </c>
      <c r="Q1812" s="83">
        <v>1811</v>
      </c>
      <c r="R1812" s="86">
        <v>7.7802399999999994E-2</v>
      </c>
      <c r="S1812" s="86">
        <v>0.46606500000000001</v>
      </c>
    </row>
    <row r="1813" spans="2:19" x14ac:dyDescent="0.2">
      <c r="B1813" s="33"/>
      <c r="L1813" s="84">
        <v>0.4783</v>
      </c>
      <c r="M1813" s="83">
        <v>1741.32</v>
      </c>
      <c r="N1813" s="85">
        <v>70.683499999999995</v>
      </c>
      <c r="O1813" s="83">
        <v>1670.63</v>
      </c>
      <c r="P1813" s="85">
        <v>141.36699999999999</v>
      </c>
      <c r="Q1813" s="83">
        <v>1812</v>
      </c>
      <c r="R1813" s="86">
        <v>7.8017100000000006E-2</v>
      </c>
      <c r="S1813" s="86">
        <v>0.46698800000000001</v>
      </c>
    </row>
    <row r="1814" spans="2:19" x14ac:dyDescent="0.2">
      <c r="B1814" s="33"/>
      <c r="L1814" s="84">
        <v>0.47789999999999999</v>
      </c>
      <c r="M1814" s="83">
        <v>1742.08</v>
      </c>
      <c r="N1814" s="85">
        <v>70.917500000000004</v>
      </c>
      <c r="O1814" s="83">
        <v>1671.17</v>
      </c>
      <c r="P1814" s="85">
        <v>141.83500000000001</v>
      </c>
      <c r="Q1814" s="83">
        <v>1813</v>
      </c>
      <c r="R1814" s="86">
        <v>7.8232200000000002E-2</v>
      </c>
      <c r="S1814" s="86">
        <v>0.46791100000000002</v>
      </c>
    </row>
    <row r="1815" spans="2:19" x14ac:dyDescent="0.2">
      <c r="B1815" s="33"/>
      <c r="L1815" s="84">
        <v>0.47660000000000002</v>
      </c>
      <c r="M1815" s="83">
        <v>1742.85</v>
      </c>
      <c r="N1815" s="85">
        <v>71.151899999999998</v>
      </c>
      <c r="O1815" s="83">
        <v>1671.7</v>
      </c>
      <c r="P1815" s="85">
        <v>142.304</v>
      </c>
      <c r="Q1815" s="83">
        <v>1814</v>
      </c>
      <c r="R1815" s="86">
        <v>7.8447500000000003E-2</v>
      </c>
      <c r="S1815" s="86">
        <v>0.46883200000000003</v>
      </c>
    </row>
    <row r="1816" spans="2:19" x14ac:dyDescent="0.2">
      <c r="B1816" s="33"/>
      <c r="L1816" s="84">
        <v>0.47589999999999999</v>
      </c>
      <c r="M1816" s="83">
        <v>1743.61</v>
      </c>
      <c r="N1816" s="85">
        <v>71.386799999999994</v>
      </c>
      <c r="O1816" s="83">
        <v>1672.23</v>
      </c>
      <c r="P1816" s="85">
        <v>142.774</v>
      </c>
      <c r="Q1816" s="83">
        <v>1815</v>
      </c>
      <c r="R1816" s="86">
        <v>7.86631E-2</v>
      </c>
      <c r="S1816" s="86">
        <v>0.469752</v>
      </c>
    </row>
    <row r="1817" spans="2:19" x14ac:dyDescent="0.2">
      <c r="B1817" s="33"/>
      <c r="L1817" s="84">
        <v>0.47439999999999999</v>
      </c>
      <c r="M1817" s="83">
        <v>1744.38</v>
      </c>
      <c r="N1817" s="85">
        <v>71.622100000000003</v>
      </c>
      <c r="O1817" s="83">
        <v>1672.76</v>
      </c>
      <c r="P1817" s="85">
        <v>143.244</v>
      </c>
      <c r="Q1817" s="83">
        <v>1816</v>
      </c>
      <c r="R1817" s="86">
        <v>7.8879000000000005E-2</v>
      </c>
      <c r="S1817" s="86">
        <v>0.47067199999999998</v>
      </c>
    </row>
    <row r="1818" spans="2:19" x14ac:dyDescent="0.2">
      <c r="B1818" s="33"/>
      <c r="L1818" s="84">
        <v>0.47410000000000002</v>
      </c>
      <c r="M1818" s="83">
        <v>1745.14</v>
      </c>
      <c r="N1818" s="85">
        <v>71.857900000000001</v>
      </c>
      <c r="O1818" s="83">
        <v>1673.28</v>
      </c>
      <c r="P1818" s="85">
        <v>143.71600000000001</v>
      </c>
      <c r="Q1818" s="83">
        <v>1817</v>
      </c>
      <c r="R1818" s="86">
        <v>7.9095100000000002E-2</v>
      </c>
      <c r="S1818" s="86">
        <v>0.47205000000000003</v>
      </c>
    </row>
    <row r="1819" spans="2:19" x14ac:dyDescent="0.2">
      <c r="B1819" s="33"/>
      <c r="L1819" s="84">
        <v>0.47410000000000002</v>
      </c>
      <c r="M1819" s="83">
        <v>1745.91</v>
      </c>
      <c r="N1819" s="85">
        <v>72.094200000000001</v>
      </c>
      <c r="O1819" s="83">
        <v>1673.81</v>
      </c>
      <c r="P1819" s="85">
        <v>144.18799999999999</v>
      </c>
      <c r="Q1819" s="83">
        <v>1818</v>
      </c>
      <c r="R1819" s="86">
        <v>7.9311499999999993E-2</v>
      </c>
      <c r="S1819" s="86">
        <v>0.47205000000000003</v>
      </c>
    </row>
    <row r="1820" spans="2:19" x14ac:dyDescent="0.2">
      <c r="B1820" s="33"/>
      <c r="L1820" s="84">
        <v>0.4733</v>
      </c>
      <c r="M1820" s="83">
        <v>1746.67</v>
      </c>
      <c r="N1820" s="85">
        <v>72.3309</v>
      </c>
      <c r="O1820" s="83">
        <v>1674.34</v>
      </c>
      <c r="P1820" s="85">
        <v>144.66200000000001</v>
      </c>
      <c r="Q1820" s="83">
        <v>1819</v>
      </c>
      <c r="R1820" s="86">
        <v>7.9528199999999993E-2</v>
      </c>
      <c r="S1820" s="86">
        <v>0.47342600000000001</v>
      </c>
    </row>
    <row r="1821" spans="2:19" x14ac:dyDescent="0.2">
      <c r="B1821" s="33"/>
      <c r="L1821" s="84">
        <v>0.47299999999999998</v>
      </c>
      <c r="M1821" s="83">
        <v>1747.43</v>
      </c>
      <c r="N1821" s="85">
        <v>72.568100000000001</v>
      </c>
      <c r="O1821" s="83">
        <v>1674.86</v>
      </c>
      <c r="P1821" s="85">
        <v>145.136</v>
      </c>
      <c r="Q1821" s="83">
        <v>1820</v>
      </c>
      <c r="R1821" s="86">
        <v>7.9745099999999999E-2</v>
      </c>
      <c r="S1821" s="86">
        <v>0.47434199999999999</v>
      </c>
    </row>
    <row r="1822" spans="2:19" x14ac:dyDescent="0.2">
      <c r="B1822" s="33"/>
      <c r="L1822" s="84">
        <v>0.47089999999999999</v>
      </c>
      <c r="M1822" s="83">
        <v>1748.19</v>
      </c>
      <c r="N1822" s="85">
        <v>72.805700000000002</v>
      </c>
      <c r="O1822" s="83">
        <v>1675.39</v>
      </c>
      <c r="P1822" s="85">
        <v>145.61099999999999</v>
      </c>
      <c r="Q1822" s="83">
        <v>1821</v>
      </c>
      <c r="R1822" s="86">
        <v>7.99623E-2</v>
      </c>
      <c r="S1822" s="86">
        <v>0.47525699999999999</v>
      </c>
    </row>
    <row r="1823" spans="2:19" x14ac:dyDescent="0.2">
      <c r="B1823" s="33"/>
      <c r="L1823" s="84">
        <v>0.47060000000000002</v>
      </c>
      <c r="M1823" s="83">
        <v>1748.96</v>
      </c>
      <c r="N1823" s="85">
        <v>73.043800000000005</v>
      </c>
      <c r="O1823" s="83">
        <v>1675.91</v>
      </c>
      <c r="P1823" s="85">
        <v>146.08799999999999</v>
      </c>
      <c r="Q1823" s="83">
        <v>1822</v>
      </c>
      <c r="R1823" s="86">
        <v>8.0179799999999996E-2</v>
      </c>
      <c r="S1823" s="86">
        <v>0.47617199999999998</v>
      </c>
    </row>
    <row r="1824" spans="2:19" x14ac:dyDescent="0.2">
      <c r="B1824" s="33"/>
      <c r="L1824" s="84">
        <v>0.47020000000000001</v>
      </c>
      <c r="M1824" s="83">
        <v>1749.72</v>
      </c>
      <c r="N1824" s="85">
        <v>73.282300000000006</v>
      </c>
      <c r="O1824" s="83">
        <v>1676.44</v>
      </c>
      <c r="P1824" s="85">
        <v>146.565</v>
      </c>
      <c r="Q1824" s="83">
        <v>1823</v>
      </c>
      <c r="R1824" s="86">
        <v>8.0397499999999997E-2</v>
      </c>
      <c r="S1824" s="86">
        <v>0.47708499999999998</v>
      </c>
    </row>
    <row r="1825" spans="2:19" x14ac:dyDescent="0.2">
      <c r="B1825" s="33"/>
      <c r="L1825" s="84">
        <v>0.46800000000000003</v>
      </c>
      <c r="M1825" s="83">
        <v>1750.48</v>
      </c>
      <c r="N1825" s="85">
        <v>73.521299999999997</v>
      </c>
      <c r="O1825" s="83">
        <v>1676.96</v>
      </c>
      <c r="P1825" s="85">
        <v>147.04300000000001</v>
      </c>
      <c r="Q1825" s="83">
        <v>1824</v>
      </c>
      <c r="R1825" s="86">
        <v>8.0615500000000007E-2</v>
      </c>
      <c r="S1825" s="86">
        <v>0.47799799999999998</v>
      </c>
    </row>
    <row r="1826" spans="2:19" x14ac:dyDescent="0.2">
      <c r="B1826" s="33"/>
      <c r="L1826" s="84">
        <v>0.46739999999999998</v>
      </c>
      <c r="M1826" s="83">
        <v>1751.24</v>
      </c>
      <c r="N1826" s="85">
        <v>73.760800000000003</v>
      </c>
      <c r="O1826" s="83">
        <v>1677.48</v>
      </c>
      <c r="P1826" s="85">
        <v>147.52199999999999</v>
      </c>
      <c r="Q1826" s="83">
        <v>1825</v>
      </c>
      <c r="R1826" s="86">
        <v>8.0833699999999994E-2</v>
      </c>
      <c r="S1826" s="86">
        <v>0.47891</v>
      </c>
    </row>
    <row r="1827" spans="2:19" x14ac:dyDescent="0.2">
      <c r="B1827" s="33"/>
      <c r="L1827" s="84">
        <v>0.46539999999999998</v>
      </c>
      <c r="M1827" s="83">
        <v>1752</v>
      </c>
      <c r="N1827" s="85">
        <v>74.000699999999995</v>
      </c>
      <c r="O1827" s="83">
        <v>1678</v>
      </c>
      <c r="P1827" s="85">
        <v>148.001</v>
      </c>
      <c r="Q1827" s="83">
        <v>1826</v>
      </c>
      <c r="R1827" s="86">
        <v>8.1052200000000005E-2</v>
      </c>
      <c r="S1827" s="86">
        <v>0.479821</v>
      </c>
    </row>
    <row r="1828" spans="2:19" x14ac:dyDescent="0.2">
      <c r="B1828" s="33"/>
      <c r="L1828" s="84">
        <v>0.46150000000000002</v>
      </c>
      <c r="M1828" s="83">
        <v>1752.76</v>
      </c>
      <c r="N1828" s="85">
        <v>74.241</v>
      </c>
      <c r="O1828" s="83">
        <v>1678.52</v>
      </c>
      <c r="P1828" s="85">
        <v>148.482</v>
      </c>
      <c r="Q1828" s="83">
        <v>1827</v>
      </c>
      <c r="R1828" s="86">
        <v>8.1270999999999996E-2</v>
      </c>
      <c r="S1828" s="86">
        <v>0.48073100000000002</v>
      </c>
    </row>
    <row r="1829" spans="2:19" x14ac:dyDescent="0.2">
      <c r="B1829" s="33"/>
      <c r="L1829" s="84">
        <v>0.4577</v>
      </c>
      <c r="M1829" s="83">
        <v>1753.52</v>
      </c>
      <c r="N1829" s="85">
        <v>74.481899999999996</v>
      </c>
      <c r="O1829" s="83">
        <v>1679.04</v>
      </c>
      <c r="P1829" s="85">
        <v>148.964</v>
      </c>
      <c r="Q1829" s="83">
        <v>1828</v>
      </c>
      <c r="R1829" s="86">
        <v>8.1490000000000007E-2</v>
      </c>
      <c r="S1829" s="86">
        <v>0.48164000000000001</v>
      </c>
    </row>
    <row r="1830" spans="2:19" x14ac:dyDescent="0.2">
      <c r="B1830" s="33"/>
      <c r="L1830" s="84">
        <v>0.4536</v>
      </c>
      <c r="M1830" s="83">
        <v>1754.28</v>
      </c>
      <c r="N1830" s="85">
        <v>74.723100000000002</v>
      </c>
      <c r="O1830" s="83">
        <v>1679.55</v>
      </c>
      <c r="P1830" s="85">
        <v>149.446</v>
      </c>
      <c r="Q1830" s="83">
        <v>1829</v>
      </c>
      <c r="R1830" s="86">
        <v>8.1709299999999999E-2</v>
      </c>
      <c r="S1830" s="86">
        <v>0.48300199999999999</v>
      </c>
    </row>
    <row r="1831" spans="2:19" x14ac:dyDescent="0.2">
      <c r="B1831" s="33"/>
      <c r="L1831" s="84">
        <v>0.4536</v>
      </c>
      <c r="M1831" s="83">
        <v>1755.04</v>
      </c>
      <c r="N1831" s="85">
        <v>74.9649</v>
      </c>
      <c r="O1831" s="83">
        <v>1680.07</v>
      </c>
      <c r="P1831" s="85">
        <v>149.93</v>
      </c>
      <c r="Q1831" s="83">
        <v>1830</v>
      </c>
      <c r="R1831" s="86">
        <v>8.1928799999999996E-2</v>
      </c>
      <c r="S1831" s="86">
        <v>0.48300199999999999</v>
      </c>
    </row>
    <row r="1832" spans="2:19" x14ac:dyDescent="0.2">
      <c r="B1832" s="33"/>
      <c r="L1832" s="84">
        <v>0.4511</v>
      </c>
      <c r="M1832" s="83">
        <v>1755.79</v>
      </c>
      <c r="N1832" s="85">
        <v>75.206999999999994</v>
      </c>
      <c r="O1832" s="83">
        <v>1680.59</v>
      </c>
      <c r="P1832" s="85">
        <v>150.41399999999999</v>
      </c>
      <c r="Q1832" s="83">
        <v>1831</v>
      </c>
      <c r="R1832" s="86">
        <v>8.2148600000000002E-2</v>
      </c>
      <c r="S1832" s="86">
        <v>0.48436200000000001</v>
      </c>
    </row>
    <row r="1833" spans="2:19" x14ac:dyDescent="0.2">
      <c r="B1833" s="33"/>
      <c r="L1833" s="84">
        <v>0.45019999999999999</v>
      </c>
      <c r="M1833" s="83">
        <v>1756.55</v>
      </c>
      <c r="N1833" s="85">
        <v>75.449700000000007</v>
      </c>
      <c r="O1833" s="83">
        <v>1681.1</v>
      </c>
      <c r="P1833" s="85">
        <v>150.899</v>
      </c>
      <c r="Q1833" s="83">
        <v>1832</v>
      </c>
      <c r="R1833" s="86">
        <v>8.23686E-2</v>
      </c>
      <c r="S1833" s="86">
        <v>0.485267</v>
      </c>
    </row>
    <row r="1834" spans="2:19" x14ac:dyDescent="0.2">
      <c r="B1834" s="33"/>
      <c r="L1834" s="84">
        <v>0.44969999999999999</v>
      </c>
      <c r="M1834" s="83">
        <v>1757.31</v>
      </c>
      <c r="N1834" s="85">
        <v>75.692800000000005</v>
      </c>
      <c r="O1834" s="83">
        <v>1681.61</v>
      </c>
      <c r="P1834" s="85">
        <v>151.386</v>
      </c>
      <c r="Q1834" s="83">
        <v>1833</v>
      </c>
      <c r="R1834" s="86">
        <v>8.2588900000000007E-2</v>
      </c>
      <c r="S1834" s="86">
        <v>0.48617199999999999</v>
      </c>
    </row>
    <row r="1835" spans="2:19" x14ac:dyDescent="0.2">
      <c r="B1835" s="33"/>
      <c r="L1835" s="84">
        <v>0.44140000000000001</v>
      </c>
      <c r="M1835" s="83">
        <v>1758.06</v>
      </c>
      <c r="N1835" s="85">
        <v>75.936300000000003</v>
      </c>
      <c r="O1835" s="83">
        <v>1682.13</v>
      </c>
      <c r="P1835" s="85">
        <v>151.87299999999999</v>
      </c>
      <c r="Q1835" s="83">
        <v>1834</v>
      </c>
      <c r="R1835" s="86">
        <v>8.2809499999999994E-2</v>
      </c>
      <c r="S1835" s="86">
        <v>0.48707600000000001</v>
      </c>
    </row>
    <row r="1836" spans="2:19" x14ac:dyDescent="0.2">
      <c r="B1836" s="33"/>
      <c r="L1836" s="84">
        <v>0.44009999999999999</v>
      </c>
      <c r="M1836" s="83">
        <v>1758.82</v>
      </c>
      <c r="N1836" s="85">
        <v>76.180300000000003</v>
      </c>
      <c r="O1836" s="83">
        <v>1682.64</v>
      </c>
      <c r="P1836" s="85">
        <v>152.36099999999999</v>
      </c>
      <c r="Q1836" s="83">
        <v>1835</v>
      </c>
      <c r="R1836" s="86">
        <v>8.3030300000000001E-2</v>
      </c>
      <c r="S1836" s="86">
        <v>0.48797800000000002</v>
      </c>
    </row>
    <row r="1837" spans="2:19" x14ac:dyDescent="0.2">
      <c r="B1837" s="33"/>
      <c r="L1837" s="84">
        <v>0.43959999999999999</v>
      </c>
      <c r="M1837" s="83">
        <v>1759.58</v>
      </c>
      <c r="N1837" s="85">
        <v>76.424700000000001</v>
      </c>
      <c r="O1837" s="83">
        <v>1683.15</v>
      </c>
      <c r="P1837" s="85">
        <v>152.84899999999999</v>
      </c>
      <c r="Q1837" s="83">
        <v>1836</v>
      </c>
      <c r="R1837" s="86">
        <v>8.32513E-2</v>
      </c>
      <c r="S1837" s="86">
        <v>0.48887999999999998</v>
      </c>
    </row>
    <row r="1838" spans="2:19" x14ac:dyDescent="0.2">
      <c r="B1838" s="33"/>
      <c r="L1838" s="84">
        <v>0.43740000000000001</v>
      </c>
      <c r="M1838" s="83">
        <v>1760.33</v>
      </c>
      <c r="N1838" s="85">
        <v>76.669600000000003</v>
      </c>
      <c r="O1838" s="83">
        <v>1683.66</v>
      </c>
      <c r="P1838" s="85">
        <v>153.339</v>
      </c>
      <c r="Q1838" s="83">
        <v>1837</v>
      </c>
      <c r="R1838" s="86">
        <v>8.3472599999999994E-2</v>
      </c>
      <c r="S1838" s="86">
        <v>0.48978100000000002</v>
      </c>
    </row>
    <row r="1839" spans="2:19" x14ac:dyDescent="0.2">
      <c r="B1839" s="33"/>
      <c r="L1839" s="84">
        <v>0.43690000000000001</v>
      </c>
      <c r="M1839" s="83">
        <v>1761.09</v>
      </c>
      <c r="N1839" s="85">
        <v>76.915000000000006</v>
      </c>
      <c r="O1839" s="83">
        <v>1684.17</v>
      </c>
      <c r="P1839" s="85">
        <v>153.83000000000001</v>
      </c>
      <c r="Q1839" s="83">
        <v>1838</v>
      </c>
      <c r="R1839" s="86">
        <v>8.3694199999999996E-2</v>
      </c>
      <c r="S1839" s="86">
        <v>0.49068099999999998</v>
      </c>
    </row>
    <row r="1840" spans="2:19" x14ac:dyDescent="0.2">
      <c r="B1840" s="33"/>
      <c r="L1840" s="84">
        <v>0.43459999999999999</v>
      </c>
      <c r="M1840" s="83">
        <v>1761.84</v>
      </c>
      <c r="N1840" s="85">
        <v>77.160700000000006</v>
      </c>
      <c r="O1840" s="83">
        <v>1684.68</v>
      </c>
      <c r="P1840" s="85">
        <v>154.321</v>
      </c>
      <c r="Q1840" s="83">
        <v>1839</v>
      </c>
      <c r="R1840" s="86">
        <v>8.3916000000000004E-2</v>
      </c>
      <c r="S1840" s="86">
        <v>0.49158000000000002</v>
      </c>
    </row>
    <row r="1841" spans="2:19" x14ac:dyDescent="0.2">
      <c r="B1841" s="33"/>
      <c r="L1841" s="84">
        <v>0.43340000000000001</v>
      </c>
      <c r="M1841" s="83">
        <v>1762.59</v>
      </c>
      <c r="N1841" s="85">
        <v>77.406999999999996</v>
      </c>
      <c r="O1841" s="83">
        <v>1685.19</v>
      </c>
      <c r="P1841" s="85">
        <v>154.81399999999999</v>
      </c>
      <c r="Q1841" s="83">
        <v>1840</v>
      </c>
      <c r="R1841" s="86">
        <v>8.4138000000000004E-2</v>
      </c>
      <c r="S1841" s="86">
        <v>0.49247800000000003</v>
      </c>
    </row>
    <row r="1842" spans="2:19" x14ac:dyDescent="0.2">
      <c r="B1842" s="33"/>
      <c r="L1842" s="84">
        <v>0.43209999999999998</v>
      </c>
      <c r="M1842" s="83">
        <v>1763.35</v>
      </c>
      <c r="N1842" s="85">
        <v>77.653700000000001</v>
      </c>
      <c r="O1842" s="83">
        <v>1685.69</v>
      </c>
      <c r="P1842" s="85">
        <v>155.30699999999999</v>
      </c>
      <c r="Q1842" s="83">
        <v>1841</v>
      </c>
      <c r="R1842" s="86">
        <v>8.4360299999999999E-2</v>
      </c>
      <c r="S1842" s="86">
        <v>0.49337500000000001</v>
      </c>
    </row>
    <row r="1843" spans="2:19" x14ac:dyDescent="0.2">
      <c r="B1843" s="33"/>
      <c r="L1843" s="84">
        <v>0.43180000000000002</v>
      </c>
      <c r="M1843" s="83">
        <v>1764.1</v>
      </c>
      <c r="N1843" s="85">
        <v>77.900800000000004</v>
      </c>
      <c r="O1843" s="83">
        <v>1686.2</v>
      </c>
      <c r="P1843" s="85">
        <v>155.80199999999999</v>
      </c>
      <c r="Q1843" s="83">
        <v>1842</v>
      </c>
      <c r="R1843" s="86">
        <v>8.4582900000000003E-2</v>
      </c>
      <c r="S1843" s="86">
        <v>0.49471900000000002</v>
      </c>
    </row>
    <row r="1844" spans="2:19" x14ac:dyDescent="0.2">
      <c r="B1844" s="33"/>
      <c r="L1844" s="84">
        <v>0.43180000000000002</v>
      </c>
      <c r="M1844" s="83">
        <v>1764.85</v>
      </c>
      <c r="N1844" s="85">
        <v>78.148399999999995</v>
      </c>
      <c r="O1844" s="83">
        <v>1686.7</v>
      </c>
      <c r="P1844" s="85">
        <v>156.297</v>
      </c>
      <c r="Q1844" s="83">
        <v>1843</v>
      </c>
      <c r="R1844" s="86">
        <v>8.4805599999999995E-2</v>
      </c>
      <c r="S1844" s="86">
        <v>0.49471900000000002</v>
      </c>
    </row>
    <row r="1845" spans="2:19" x14ac:dyDescent="0.2">
      <c r="B1845" s="33"/>
      <c r="L1845" s="84">
        <v>0.4294</v>
      </c>
      <c r="M1845" s="83">
        <v>1765.6</v>
      </c>
      <c r="N1845" s="85">
        <v>78.3964</v>
      </c>
      <c r="O1845" s="83">
        <v>1687.21</v>
      </c>
      <c r="P1845" s="85">
        <v>156.79300000000001</v>
      </c>
      <c r="Q1845" s="83">
        <v>1844</v>
      </c>
      <c r="R1845" s="86">
        <v>8.5028699999999999E-2</v>
      </c>
      <c r="S1845" s="86">
        <v>0.49606</v>
      </c>
    </row>
    <row r="1846" spans="2:19" x14ac:dyDescent="0.2">
      <c r="B1846" s="33"/>
      <c r="L1846" s="84">
        <v>0.42849999999999999</v>
      </c>
      <c r="M1846" s="83">
        <v>1766.36</v>
      </c>
      <c r="N1846" s="85">
        <v>78.644900000000007</v>
      </c>
      <c r="O1846" s="83">
        <v>1687.71</v>
      </c>
      <c r="P1846" s="85">
        <v>157.29</v>
      </c>
      <c r="Q1846" s="83">
        <v>1845</v>
      </c>
      <c r="R1846" s="86">
        <v>8.5251900000000005E-2</v>
      </c>
      <c r="S1846" s="86">
        <v>0.49695400000000001</v>
      </c>
    </row>
    <row r="1847" spans="2:19" x14ac:dyDescent="0.2">
      <c r="B1847" s="33"/>
      <c r="L1847" s="84">
        <v>0.42580000000000001</v>
      </c>
      <c r="M1847" s="83">
        <v>1767.11</v>
      </c>
      <c r="N1847" s="85">
        <v>78.893799999999999</v>
      </c>
      <c r="O1847" s="83">
        <v>1688.21</v>
      </c>
      <c r="P1847" s="85">
        <v>157.78800000000001</v>
      </c>
      <c r="Q1847" s="83">
        <v>1846</v>
      </c>
      <c r="R1847" s="86">
        <v>8.5475400000000007E-2</v>
      </c>
      <c r="S1847" s="86">
        <v>0.49784600000000001</v>
      </c>
    </row>
    <row r="1848" spans="2:19" x14ac:dyDescent="0.2">
      <c r="B1848" s="33"/>
      <c r="L1848" s="84">
        <v>0.42509999999999998</v>
      </c>
      <c r="M1848" s="83">
        <v>1767.86</v>
      </c>
      <c r="N1848" s="85">
        <v>79.143199999999993</v>
      </c>
      <c r="O1848" s="83">
        <v>1688.71</v>
      </c>
      <c r="P1848" s="85">
        <v>158.286</v>
      </c>
      <c r="Q1848" s="83">
        <v>1847</v>
      </c>
      <c r="R1848" s="86">
        <v>8.5699200000000003E-2</v>
      </c>
      <c r="S1848" s="86">
        <v>0.49873699999999999</v>
      </c>
    </row>
    <row r="1849" spans="2:19" x14ac:dyDescent="0.2">
      <c r="B1849" s="33"/>
      <c r="L1849" s="84">
        <v>0.42370000000000002</v>
      </c>
      <c r="M1849" s="83">
        <v>1768.61</v>
      </c>
      <c r="N1849" s="85">
        <v>79.393000000000001</v>
      </c>
      <c r="O1849" s="83">
        <v>1689.21</v>
      </c>
      <c r="P1849" s="85">
        <v>158.786</v>
      </c>
      <c r="Q1849" s="83">
        <v>1848</v>
      </c>
      <c r="R1849" s="86">
        <v>8.5923200000000005E-2</v>
      </c>
      <c r="S1849" s="86">
        <v>0.49962800000000002</v>
      </c>
    </row>
    <row r="1850" spans="2:19" x14ac:dyDescent="0.2">
      <c r="B1850" s="33"/>
      <c r="L1850" s="84">
        <v>0.4229</v>
      </c>
      <c r="M1850" s="83">
        <v>1769.36</v>
      </c>
      <c r="N1850" s="85">
        <v>79.643299999999996</v>
      </c>
      <c r="O1850" s="83">
        <v>1689.71</v>
      </c>
      <c r="P1850" s="85">
        <v>159.28700000000001</v>
      </c>
      <c r="Q1850" s="83">
        <v>1849</v>
      </c>
      <c r="R1850" s="86">
        <v>8.6147399999999999E-2</v>
      </c>
      <c r="S1850" s="86">
        <v>0.50051699999999999</v>
      </c>
    </row>
    <row r="1851" spans="2:19" x14ac:dyDescent="0.2">
      <c r="B1851" s="33"/>
      <c r="L1851" s="84">
        <v>0.4204</v>
      </c>
      <c r="M1851" s="83">
        <v>1770.11</v>
      </c>
      <c r="N1851" s="85">
        <v>79.894000000000005</v>
      </c>
      <c r="O1851" s="83">
        <v>1690.21</v>
      </c>
      <c r="P1851" s="85">
        <v>159.78800000000001</v>
      </c>
      <c r="Q1851" s="83">
        <v>1850</v>
      </c>
      <c r="R1851" s="86">
        <v>8.6371900000000001E-2</v>
      </c>
      <c r="S1851" s="86">
        <v>0.50140600000000002</v>
      </c>
    </row>
    <row r="1852" spans="2:19" x14ac:dyDescent="0.2">
      <c r="B1852" s="33"/>
      <c r="L1852" s="84">
        <v>0.41720000000000002</v>
      </c>
      <c r="M1852" s="83">
        <v>1770.85</v>
      </c>
      <c r="N1852" s="85">
        <v>80.145099999999999</v>
      </c>
      <c r="O1852" s="83">
        <v>1690.71</v>
      </c>
      <c r="P1852" s="85">
        <v>160.29</v>
      </c>
      <c r="Q1852" s="83">
        <v>1851</v>
      </c>
      <c r="R1852" s="86">
        <v>8.6596599999999996E-2</v>
      </c>
      <c r="S1852" s="86">
        <v>0.50229299999999999</v>
      </c>
    </row>
    <row r="1853" spans="2:19" x14ac:dyDescent="0.2">
      <c r="B1853" s="33"/>
      <c r="L1853" s="84">
        <v>0.41560000000000002</v>
      </c>
      <c r="M1853" s="83">
        <v>1771.6</v>
      </c>
      <c r="N1853" s="85">
        <v>80.396699999999996</v>
      </c>
      <c r="O1853" s="83">
        <v>1691.21</v>
      </c>
      <c r="P1853" s="85">
        <v>160.79300000000001</v>
      </c>
      <c r="Q1853" s="83">
        <v>1852</v>
      </c>
      <c r="R1853" s="86">
        <v>8.6821499999999996E-2</v>
      </c>
      <c r="S1853" s="86">
        <v>0.50317999999999996</v>
      </c>
    </row>
    <row r="1854" spans="2:19" x14ac:dyDescent="0.2">
      <c r="B1854" s="33"/>
      <c r="L1854" s="84">
        <v>0.4148</v>
      </c>
      <c r="M1854" s="83">
        <v>1772.35</v>
      </c>
      <c r="N1854" s="85">
        <v>80.648700000000005</v>
      </c>
      <c r="O1854" s="83">
        <v>1691.7</v>
      </c>
      <c r="P1854" s="85">
        <v>161.297</v>
      </c>
      <c r="Q1854" s="83">
        <v>1853</v>
      </c>
      <c r="R1854" s="86">
        <v>8.7046700000000005E-2</v>
      </c>
      <c r="S1854" s="86">
        <v>0.50406499999999999</v>
      </c>
    </row>
    <row r="1855" spans="2:19" x14ac:dyDescent="0.2">
      <c r="B1855" s="33"/>
      <c r="L1855" s="84">
        <v>0.41389999999999999</v>
      </c>
      <c r="M1855" s="83">
        <v>1773.1</v>
      </c>
      <c r="N1855" s="85">
        <v>80.901200000000003</v>
      </c>
      <c r="O1855" s="83">
        <v>1692.2</v>
      </c>
      <c r="P1855" s="85">
        <v>161.80199999999999</v>
      </c>
      <c r="Q1855" s="83">
        <v>1854</v>
      </c>
      <c r="R1855" s="86">
        <v>8.7272100000000005E-2</v>
      </c>
      <c r="S1855" s="86">
        <v>0.50495000000000001</v>
      </c>
    </row>
    <row r="1856" spans="2:19" x14ac:dyDescent="0.2">
      <c r="B1856" s="33"/>
      <c r="L1856" s="84">
        <v>0.41239999999999999</v>
      </c>
      <c r="M1856" s="83">
        <v>1773.85</v>
      </c>
      <c r="N1856" s="85">
        <v>81.1541</v>
      </c>
      <c r="O1856" s="83">
        <v>1692.69</v>
      </c>
      <c r="P1856" s="85">
        <v>162.30799999999999</v>
      </c>
      <c r="Q1856" s="83">
        <v>1855</v>
      </c>
      <c r="R1856" s="86">
        <v>8.7497699999999998E-2</v>
      </c>
      <c r="S1856" s="86">
        <v>0.50583299999999998</v>
      </c>
    </row>
    <row r="1857" spans="2:19" x14ac:dyDescent="0.2">
      <c r="B1857" s="33"/>
      <c r="L1857" s="84">
        <v>0.41170000000000001</v>
      </c>
      <c r="M1857" s="83">
        <v>1774.59</v>
      </c>
      <c r="N1857" s="85">
        <v>81.407499999999999</v>
      </c>
      <c r="O1857" s="83">
        <v>1693.19</v>
      </c>
      <c r="P1857" s="85">
        <v>162.815</v>
      </c>
      <c r="Q1857" s="83">
        <v>1856</v>
      </c>
      <c r="R1857" s="86">
        <v>8.7723599999999999E-2</v>
      </c>
      <c r="S1857" s="86">
        <v>0.50671600000000006</v>
      </c>
    </row>
    <row r="1858" spans="2:19" x14ac:dyDescent="0.2">
      <c r="B1858" s="33"/>
      <c r="L1858" s="84">
        <v>0.41089999999999999</v>
      </c>
      <c r="M1858" s="83">
        <v>1775.34</v>
      </c>
      <c r="N1858" s="85">
        <v>81.661299999999997</v>
      </c>
      <c r="O1858" s="83">
        <v>1693.68</v>
      </c>
      <c r="P1858" s="85">
        <v>163.32300000000001</v>
      </c>
      <c r="Q1858" s="83">
        <v>1857</v>
      </c>
      <c r="R1858" s="86">
        <v>8.7949700000000006E-2</v>
      </c>
      <c r="S1858" s="86">
        <v>0.50759699999999996</v>
      </c>
    </row>
    <row r="1859" spans="2:19" x14ac:dyDescent="0.2">
      <c r="B1859" s="33"/>
      <c r="L1859" s="84">
        <v>0.40849999999999997</v>
      </c>
      <c r="M1859" s="83">
        <v>1776.08</v>
      </c>
      <c r="N1859" s="85">
        <v>81.915499999999994</v>
      </c>
      <c r="O1859" s="83">
        <v>1694.17</v>
      </c>
      <c r="P1859" s="85">
        <v>163.83099999999999</v>
      </c>
      <c r="Q1859" s="83">
        <v>1858</v>
      </c>
      <c r="R1859" s="86">
        <v>8.8176000000000004E-2</v>
      </c>
      <c r="S1859" s="86">
        <v>0.50847799999999999</v>
      </c>
    </row>
    <row r="1860" spans="2:19" x14ac:dyDescent="0.2">
      <c r="B1860" s="33"/>
      <c r="L1860" s="84">
        <v>0.40550000000000003</v>
      </c>
      <c r="M1860" s="83">
        <v>1776.83</v>
      </c>
      <c r="N1860" s="85">
        <v>82.170199999999994</v>
      </c>
      <c r="O1860" s="83">
        <v>1694.66</v>
      </c>
      <c r="P1860" s="85">
        <v>164.34</v>
      </c>
      <c r="Q1860" s="83">
        <v>1859</v>
      </c>
      <c r="R1860" s="86">
        <v>8.8402599999999998E-2</v>
      </c>
      <c r="S1860" s="86">
        <v>0.50935699999999995</v>
      </c>
    </row>
    <row r="1861" spans="2:19" x14ac:dyDescent="0.2">
      <c r="B1861" s="33"/>
      <c r="L1861" s="84">
        <v>0.40439999999999998</v>
      </c>
      <c r="M1861" s="83">
        <v>1777.57</v>
      </c>
      <c r="N1861" s="85">
        <v>82.425299999999993</v>
      </c>
      <c r="O1861" s="83">
        <v>1695.15</v>
      </c>
      <c r="P1861" s="85">
        <v>164.851</v>
      </c>
      <c r="Q1861" s="83">
        <v>1860</v>
      </c>
      <c r="R1861" s="86">
        <v>8.8629399999999997E-2</v>
      </c>
      <c r="S1861" s="86">
        <v>0.51023600000000002</v>
      </c>
    </row>
    <row r="1862" spans="2:19" x14ac:dyDescent="0.2">
      <c r="B1862" s="33"/>
      <c r="L1862" s="84">
        <v>0.40279999999999999</v>
      </c>
      <c r="M1862" s="83">
        <v>1778.32</v>
      </c>
      <c r="N1862" s="85">
        <v>82.680899999999994</v>
      </c>
      <c r="O1862" s="83">
        <v>1695.64</v>
      </c>
      <c r="P1862" s="85">
        <v>165.36199999999999</v>
      </c>
      <c r="Q1862" s="83">
        <v>1861</v>
      </c>
      <c r="R1862" s="86">
        <v>8.8856400000000002E-2</v>
      </c>
      <c r="S1862" s="86">
        <v>0.51111399999999996</v>
      </c>
    </row>
    <row r="1863" spans="2:19" x14ac:dyDescent="0.2">
      <c r="B1863" s="33"/>
      <c r="L1863" s="84">
        <v>0.40150000000000002</v>
      </c>
      <c r="M1863" s="83">
        <v>1779.06</v>
      </c>
      <c r="N1863" s="85">
        <v>82.936899999999994</v>
      </c>
      <c r="O1863" s="83">
        <v>1696.13</v>
      </c>
      <c r="P1863" s="85">
        <v>165.874</v>
      </c>
      <c r="Q1863" s="83">
        <v>1862</v>
      </c>
      <c r="R1863" s="86">
        <v>8.9083599999999999E-2</v>
      </c>
      <c r="S1863" s="86">
        <v>0.51242799999999999</v>
      </c>
    </row>
    <row r="1864" spans="2:19" x14ac:dyDescent="0.2">
      <c r="B1864" s="33"/>
      <c r="L1864" s="84">
        <v>0.40150000000000002</v>
      </c>
      <c r="M1864" s="83">
        <v>1779.81</v>
      </c>
      <c r="N1864" s="85">
        <v>83.193299999999994</v>
      </c>
      <c r="O1864" s="83">
        <v>1696.61</v>
      </c>
      <c r="P1864" s="85">
        <v>166.387</v>
      </c>
      <c r="Q1864" s="83">
        <v>1863</v>
      </c>
      <c r="R1864" s="86">
        <v>8.9311100000000004E-2</v>
      </c>
      <c r="S1864" s="86">
        <v>0.51242799999999999</v>
      </c>
    </row>
    <row r="1865" spans="2:19" x14ac:dyDescent="0.2">
      <c r="B1865" s="33"/>
      <c r="L1865" s="84">
        <v>0.39689999999999998</v>
      </c>
      <c r="M1865" s="83">
        <v>1780.55</v>
      </c>
      <c r="N1865" s="85">
        <v>83.450199999999995</v>
      </c>
      <c r="O1865" s="83">
        <v>1697.1</v>
      </c>
      <c r="P1865" s="85">
        <v>166.9</v>
      </c>
      <c r="Q1865" s="83">
        <v>1864</v>
      </c>
      <c r="R1865" s="86">
        <v>8.9538800000000002E-2</v>
      </c>
      <c r="S1865" s="86">
        <v>0.514177</v>
      </c>
    </row>
    <row r="1866" spans="2:19" x14ac:dyDescent="0.2">
      <c r="B1866" s="33"/>
      <c r="L1866" s="84">
        <v>0.39689999999999998</v>
      </c>
      <c r="M1866" s="83">
        <v>1781.29</v>
      </c>
      <c r="N1866" s="85">
        <v>83.707499999999996</v>
      </c>
      <c r="O1866" s="83">
        <v>1697.59</v>
      </c>
      <c r="P1866" s="85">
        <v>167.41499999999999</v>
      </c>
      <c r="Q1866" s="83">
        <v>1865</v>
      </c>
      <c r="R1866" s="86">
        <v>8.9766700000000005E-2</v>
      </c>
      <c r="S1866" s="86">
        <v>0.514177</v>
      </c>
    </row>
    <row r="1867" spans="2:19" x14ac:dyDescent="0.2">
      <c r="B1867" s="33"/>
      <c r="L1867" s="84">
        <v>0.39140000000000003</v>
      </c>
      <c r="M1867" s="83">
        <v>1782.03</v>
      </c>
      <c r="N1867" s="85">
        <v>83.965199999999996</v>
      </c>
      <c r="O1867" s="83">
        <v>1698.07</v>
      </c>
      <c r="P1867" s="85">
        <v>167.93</v>
      </c>
      <c r="Q1867" s="83">
        <v>1866</v>
      </c>
      <c r="R1867" s="86">
        <v>8.9994900000000003E-2</v>
      </c>
      <c r="S1867" s="86">
        <v>0.51548700000000003</v>
      </c>
    </row>
    <row r="1868" spans="2:19" x14ac:dyDescent="0.2">
      <c r="B1868" s="33"/>
      <c r="L1868" s="84">
        <v>0.39079999999999998</v>
      </c>
      <c r="M1868" s="83">
        <v>1782.78</v>
      </c>
      <c r="N1868" s="85">
        <v>84.223399999999998</v>
      </c>
      <c r="O1868" s="83">
        <v>1698.55</v>
      </c>
      <c r="P1868" s="85">
        <v>168.447</v>
      </c>
      <c r="Q1868" s="83">
        <v>1867</v>
      </c>
      <c r="R1868" s="86">
        <v>9.0223300000000006E-2</v>
      </c>
      <c r="S1868" s="86">
        <v>0.51635799999999998</v>
      </c>
    </row>
    <row r="1869" spans="2:19" x14ac:dyDescent="0.2">
      <c r="B1869" s="33"/>
      <c r="L1869" s="84">
        <v>0.38879999999999998</v>
      </c>
      <c r="M1869" s="83">
        <v>1783.52</v>
      </c>
      <c r="N1869" s="85">
        <v>84.481999999999999</v>
      </c>
      <c r="O1869" s="83">
        <v>1699.04</v>
      </c>
      <c r="P1869" s="85">
        <v>168.964</v>
      </c>
      <c r="Q1869" s="83">
        <v>1868</v>
      </c>
      <c r="R1869" s="86">
        <v>9.0451799999999999E-2</v>
      </c>
      <c r="S1869" s="86">
        <v>0.51722900000000005</v>
      </c>
    </row>
    <row r="1870" spans="2:19" x14ac:dyDescent="0.2">
      <c r="B1870" s="33"/>
      <c r="L1870" s="84">
        <v>0.3881</v>
      </c>
      <c r="M1870" s="83">
        <v>1784.26</v>
      </c>
      <c r="N1870" s="85">
        <v>84.741100000000003</v>
      </c>
      <c r="O1870" s="83">
        <v>1699.52</v>
      </c>
      <c r="P1870" s="85">
        <v>169.482</v>
      </c>
      <c r="Q1870" s="83">
        <v>1869</v>
      </c>
      <c r="R1870" s="86">
        <v>9.0680700000000003E-2</v>
      </c>
      <c r="S1870" s="86">
        <v>0.51809799999999995</v>
      </c>
    </row>
    <row r="1871" spans="2:19" x14ac:dyDescent="0.2">
      <c r="B1871" s="33"/>
      <c r="L1871" s="84">
        <v>0.38779999999999998</v>
      </c>
      <c r="M1871" s="83">
        <v>1785</v>
      </c>
      <c r="N1871" s="85">
        <v>85.000600000000006</v>
      </c>
      <c r="O1871" s="83">
        <v>1700</v>
      </c>
      <c r="P1871" s="85">
        <v>170.001</v>
      </c>
      <c r="Q1871" s="83">
        <v>1870</v>
      </c>
      <c r="R1871" s="86">
        <v>9.0909699999999996E-2</v>
      </c>
      <c r="S1871" s="86">
        <v>0.51896699999999996</v>
      </c>
    </row>
    <row r="1872" spans="2:19" x14ac:dyDescent="0.2">
      <c r="B1872" s="33"/>
      <c r="L1872" s="84">
        <v>0.38650000000000001</v>
      </c>
      <c r="M1872" s="83">
        <v>1785.74</v>
      </c>
      <c r="N1872" s="85">
        <v>85.260499999999993</v>
      </c>
      <c r="O1872" s="83">
        <v>1700.48</v>
      </c>
      <c r="P1872" s="85">
        <v>170.52099999999999</v>
      </c>
      <c r="Q1872" s="83">
        <v>1871</v>
      </c>
      <c r="R1872" s="86">
        <v>9.1138899999999995E-2</v>
      </c>
      <c r="S1872" s="86">
        <v>0.51983400000000002</v>
      </c>
    </row>
    <row r="1873" spans="2:19" x14ac:dyDescent="0.2">
      <c r="B1873" s="33"/>
      <c r="L1873" s="84">
        <v>0.38629999999999998</v>
      </c>
      <c r="M1873" s="83">
        <v>1786.48</v>
      </c>
      <c r="N1873" s="85">
        <v>85.520799999999994</v>
      </c>
      <c r="O1873" s="83">
        <v>1700.96</v>
      </c>
      <c r="P1873" s="85">
        <v>171.042</v>
      </c>
      <c r="Q1873" s="83">
        <v>1872</v>
      </c>
      <c r="R1873" s="86">
        <v>9.1368400000000002E-2</v>
      </c>
      <c r="S1873" s="86">
        <v>0.52070099999999997</v>
      </c>
    </row>
    <row r="1874" spans="2:19" x14ac:dyDescent="0.2">
      <c r="B1874" s="33"/>
      <c r="L1874" s="84">
        <v>0.38329999999999997</v>
      </c>
      <c r="M1874" s="83">
        <v>1787.22</v>
      </c>
      <c r="N1874" s="85">
        <v>85.781599999999997</v>
      </c>
      <c r="O1874" s="83">
        <v>1701.44</v>
      </c>
      <c r="P1874" s="85">
        <v>171.56299999999999</v>
      </c>
      <c r="Q1874" s="83">
        <v>1873</v>
      </c>
      <c r="R1874" s="86">
        <v>9.1598100000000002E-2</v>
      </c>
      <c r="S1874" s="86">
        <v>0.52199899999999999</v>
      </c>
    </row>
    <row r="1875" spans="2:19" x14ac:dyDescent="0.2">
      <c r="B1875" s="33"/>
      <c r="L1875" s="84">
        <v>0.38329999999999997</v>
      </c>
      <c r="M1875" s="83">
        <v>1787.96</v>
      </c>
      <c r="N1875" s="85">
        <v>86.0428</v>
      </c>
      <c r="O1875" s="83">
        <v>1701.91</v>
      </c>
      <c r="P1875" s="85">
        <v>172.08600000000001</v>
      </c>
      <c r="Q1875" s="83">
        <v>1874</v>
      </c>
      <c r="R1875" s="86">
        <v>9.1828000000000007E-2</v>
      </c>
      <c r="S1875" s="86">
        <v>0.52199899999999999</v>
      </c>
    </row>
    <row r="1876" spans="2:19" x14ac:dyDescent="0.2">
      <c r="B1876" s="33"/>
      <c r="L1876" s="84">
        <v>0.38200000000000001</v>
      </c>
      <c r="M1876" s="83">
        <v>1788.7</v>
      </c>
      <c r="N1876" s="85">
        <v>86.304500000000004</v>
      </c>
      <c r="O1876" s="83">
        <v>1702.39</v>
      </c>
      <c r="P1876" s="85">
        <v>172.60900000000001</v>
      </c>
      <c r="Q1876" s="83">
        <v>1875</v>
      </c>
      <c r="R1876" s="86">
        <v>9.2058100000000004E-2</v>
      </c>
      <c r="S1876" s="86">
        <v>0.52329400000000004</v>
      </c>
    </row>
    <row r="1877" spans="2:19" x14ac:dyDescent="0.2">
      <c r="B1877" s="33"/>
      <c r="L1877" s="84">
        <v>0.38169999999999998</v>
      </c>
      <c r="M1877" s="83">
        <v>1789.43</v>
      </c>
      <c r="N1877" s="85">
        <v>86.566500000000005</v>
      </c>
      <c r="O1877" s="83">
        <v>1702.87</v>
      </c>
      <c r="P1877" s="85">
        <v>173.13300000000001</v>
      </c>
      <c r="Q1877" s="83">
        <v>1876</v>
      </c>
      <c r="R1877" s="86">
        <v>9.2288400000000007E-2</v>
      </c>
      <c r="S1877" s="86">
        <v>0.52415699999999998</v>
      </c>
    </row>
    <row r="1878" spans="2:19" x14ac:dyDescent="0.2">
      <c r="B1878" s="33"/>
      <c r="L1878" s="84">
        <v>0.38159999999999999</v>
      </c>
      <c r="M1878" s="83">
        <v>1790.17</v>
      </c>
      <c r="N1878" s="85">
        <v>86.829099999999997</v>
      </c>
      <c r="O1878" s="83">
        <v>1703.34</v>
      </c>
      <c r="P1878" s="85">
        <v>173.65799999999999</v>
      </c>
      <c r="Q1878" s="83">
        <v>1877</v>
      </c>
      <c r="R1878" s="86">
        <v>9.2519000000000004E-2</v>
      </c>
      <c r="S1878" s="86">
        <v>0.52501799999999998</v>
      </c>
    </row>
    <row r="1879" spans="2:19" x14ac:dyDescent="0.2">
      <c r="B1879" s="33"/>
      <c r="L1879" s="84">
        <v>0.38069999999999998</v>
      </c>
      <c r="M1879" s="83">
        <v>1790.91</v>
      </c>
      <c r="N1879" s="85">
        <v>87.091999999999999</v>
      </c>
      <c r="O1879" s="83">
        <v>1703.82</v>
      </c>
      <c r="P1879" s="85">
        <v>174.184</v>
      </c>
      <c r="Q1879" s="83">
        <v>1878</v>
      </c>
      <c r="R1879" s="86">
        <v>9.2749700000000004E-2</v>
      </c>
      <c r="S1879" s="86">
        <v>0.52587899999999999</v>
      </c>
    </row>
    <row r="1880" spans="2:19" x14ac:dyDescent="0.2">
      <c r="B1880" s="33"/>
      <c r="L1880" s="84">
        <v>0.38030000000000003</v>
      </c>
      <c r="M1880" s="83">
        <v>1791.64</v>
      </c>
      <c r="N1880" s="85">
        <v>87.355400000000003</v>
      </c>
      <c r="O1880" s="83">
        <v>1704.29</v>
      </c>
      <c r="P1880" s="85">
        <v>174.71100000000001</v>
      </c>
      <c r="Q1880" s="83">
        <v>1879</v>
      </c>
      <c r="R1880" s="86">
        <v>9.2980699999999999E-2</v>
      </c>
      <c r="S1880" s="86">
        <v>0.52673800000000004</v>
      </c>
    </row>
    <row r="1881" spans="2:19" x14ac:dyDescent="0.2">
      <c r="B1881" s="33"/>
      <c r="L1881" s="84">
        <v>0.37969999999999998</v>
      </c>
      <c r="M1881" s="83">
        <v>1792.38</v>
      </c>
      <c r="N1881" s="85">
        <v>87.619200000000006</v>
      </c>
      <c r="O1881" s="83">
        <v>1704.76</v>
      </c>
      <c r="P1881" s="85">
        <v>175.238</v>
      </c>
      <c r="Q1881" s="83">
        <v>1880</v>
      </c>
      <c r="R1881" s="86">
        <v>9.32119E-2</v>
      </c>
      <c r="S1881" s="86">
        <v>0.52759599999999995</v>
      </c>
    </row>
    <row r="1882" spans="2:19" x14ac:dyDescent="0.2">
      <c r="B1882" s="33"/>
      <c r="L1882" s="84">
        <v>0.37859999999999999</v>
      </c>
      <c r="M1882" s="83">
        <v>1793.12</v>
      </c>
      <c r="N1882" s="85">
        <v>87.883399999999995</v>
      </c>
      <c r="O1882" s="83">
        <v>1705.23</v>
      </c>
      <c r="P1882" s="85">
        <v>175.767</v>
      </c>
      <c r="Q1882" s="83">
        <v>1881</v>
      </c>
      <c r="R1882" s="86">
        <v>9.3443300000000007E-2</v>
      </c>
      <c r="S1882" s="86">
        <v>0.52888199999999996</v>
      </c>
    </row>
    <row r="1883" spans="2:19" x14ac:dyDescent="0.2">
      <c r="B1883" s="33"/>
      <c r="L1883" s="84">
        <v>0.37859999999999999</v>
      </c>
      <c r="M1883" s="83">
        <v>1793.85</v>
      </c>
      <c r="N1883" s="85">
        <v>88.147999999999996</v>
      </c>
      <c r="O1883" s="83">
        <v>1705.7</v>
      </c>
      <c r="P1883" s="85">
        <v>176.29599999999999</v>
      </c>
      <c r="Q1883" s="83">
        <v>1882</v>
      </c>
      <c r="R1883" s="86">
        <v>9.3674900000000005E-2</v>
      </c>
      <c r="S1883" s="86">
        <v>0.52888199999999996</v>
      </c>
    </row>
    <row r="1884" spans="2:19" x14ac:dyDescent="0.2">
      <c r="B1884" s="33"/>
      <c r="L1884" s="84">
        <v>0.3775</v>
      </c>
      <c r="M1884" s="83">
        <v>1794.59</v>
      </c>
      <c r="N1884" s="85">
        <v>88.4131</v>
      </c>
      <c r="O1884" s="83">
        <v>1706.17</v>
      </c>
      <c r="P1884" s="85">
        <v>176.82599999999999</v>
      </c>
      <c r="Q1884" s="83">
        <v>1883</v>
      </c>
      <c r="R1884" s="86">
        <v>9.3906699999999996E-2</v>
      </c>
      <c r="S1884" s="86">
        <v>0.530165</v>
      </c>
    </row>
    <row r="1885" spans="2:19" x14ac:dyDescent="0.2">
      <c r="B1885" s="33"/>
      <c r="L1885" s="84">
        <v>0.37590000000000001</v>
      </c>
      <c r="M1885" s="83">
        <v>1795.32</v>
      </c>
      <c r="N1885" s="85">
        <v>88.678600000000003</v>
      </c>
      <c r="O1885" s="83">
        <v>1706.64</v>
      </c>
      <c r="P1885" s="85">
        <v>177.357</v>
      </c>
      <c r="Q1885" s="83">
        <v>1884</v>
      </c>
      <c r="R1885" s="86">
        <v>9.4138700000000006E-2</v>
      </c>
      <c r="S1885" s="86">
        <v>0.53102000000000005</v>
      </c>
    </row>
    <row r="1886" spans="2:19" x14ac:dyDescent="0.2">
      <c r="B1886" s="33"/>
      <c r="L1886" s="84">
        <v>0.37540000000000001</v>
      </c>
      <c r="M1886" s="83">
        <v>1796.06</v>
      </c>
      <c r="N1886" s="85">
        <v>88.944599999999994</v>
      </c>
      <c r="O1886" s="83">
        <v>1707.11</v>
      </c>
      <c r="P1886" s="85">
        <v>177.88900000000001</v>
      </c>
      <c r="Q1886" s="83">
        <v>1885</v>
      </c>
      <c r="R1886" s="86">
        <v>9.4370899999999994E-2</v>
      </c>
      <c r="S1886" s="86">
        <v>0.53187300000000004</v>
      </c>
    </row>
    <row r="1887" spans="2:19" x14ac:dyDescent="0.2">
      <c r="B1887" s="33"/>
      <c r="L1887" s="84">
        <v>0.37530000000000002</v>
      </c>
      <c r="M1887" s="83">
        <v>1796.79</v>
      </c>
      <c r="N1887" s="85">
        <v>89.210899999999995</v>
      </c>
      <c r="O1887" s="83">
        <v>1707.58</v>
      </c>
      <c r="P1887" s="85">
        <v>178.422</v>
      </c>
      <c r="Q1887" s="83">
        <v>1886</v>
      </c>
      <c r="R1887" s="86">
        <v>9.4603300000000001E-2</v>
      </c>
      <c r="S1887" s="86">
        <v>0.532725</v>
      </c>
    </row>
    <row r="1888" spans="2:19" x14ac:dyDescent="0.2">
      <c r="B1888" s="33"/>
      <c r="L1888" s="84">
        <v>0.37409999999999999</v>
      </c>
      <c r="M1888" s="83">
        <v>1797.52</v>
      </c>
      <c r="N1888" s="85">
        <v>89.477699999999999</v>
      </c>
      <c r="O1888" s="83">
        <v>1708.04</v>
      </c>
      <c r="P1888" s="85">
        <v>178.95500000000001</v>
      </c>
      <c r="Q1888" s="83">
        <v>1887</v>
      </c>
      <c r="R1888" s="86">
        <v>9.4836000000000004E-2</v>
      </c>
      <c r="S1888" s="86">
        <v>0.53357600000000005</v>
      </c>
    </row>
    <row r="1889" spans="2:19" x14ac:dyDescent="0.2">
      <c r="B1889" s="33"/>
      <c r="L1889" s="84">
        <v>0.373</v>
      </c>
      <c r="M1889" s="83">
        <v>1798.26</v>
      </c>
      <c r="N1889" s="85">
        <v>89.744900000000001</v>
      </c>
      <c r="O1889" s="83">
        <v>1708.51</v>
      </c>
      <c r="P1889" s="85">
        <v>179.49</v>
      </c>
      <c r="Q1889" s="83">
        <v>1888</v>
      </c>
      <c r="R1889" s="86">
        <v>9.5068799999999995E-2</v>
      </c>
      <c r="S1889" s="86">
        <v>0.53442699999999999</v>
      </c>
    </row>
    <row r="1890" spans="2:19" x14ac:dyDescent="0.2">
      <c r="B1890" s="33"/>
      <c r="L1890" s="84">
        <v>0.37219999999999998</v>
      </c>
      <c r="M1890" s="83">
        <v>1798.99</v>
      </c>
      <c r="N1890" s="85">
        <v>90.012600000000006</v>
      </c>
      <c r="O1890" s="83">
        <v>1708.97</v>
      </c>
      <c r="P1890" s="85">
        <v>180.02500000000001</v>
      </c>
      <c r="Q1890" s="83">
        <v>1889</v>
      </c>
      <c r="R1890" s="86">
        <v>9.5301800000000006E-2</v>
      </c>
      <c r="S1890" s="86">
        <v>0.53527599999999997</v>
      </c>
    </row>
    <row r="1891" spans="2:19" x14ac:dyDescent="0.2">
      <c r="B1891" s="33"/>
      <c r="L1891" s="84">
        <v>0.37190000000000001</v>
      </c>
      <c r="M1891" s="83">
        <v>1799.72</v>
      </c>
      <c r="N1891" s="85">
        <v>90.280600000000007</v>
      </c>
      <c r="O1891" s="83">
        <v>1709.44</v>
      </c>
      <c r="P1891" s="85">
        <v>180.56100000000001</v>
      </c>
      <c r="Q1891" s="83">
        <v>1890</v>
      </c>
      <c r="R1891" s="86">
        <v>9.5535099999999998E-2</v>
      </c>
      <c r="S1891" s="86">
        <v>0.53612400000000004</v>
      </c>
    </row>
    <row r="1892" spans="2:19" x14ac:dyDescent="0.2">
      <c r="B1892" s="33"/>
      <c r="L1892" s="84">
        <v>0.37080000000000002</v>
      </c>
      <c r="M1892" s="83">
        <v>1800.45</v>
      </c>
      <c r="N1892" s="85">
        <v>90.549099999999996</v>
      </c>
      <c r="O1892" s="83">
        <v>1709.9</v>
      </c>
      <c r="P1892" s="85">
        <v>181.09800000000001</v>
      </c>
      <c r="Q1892" s="83">
        <v>1891</v>
      </c>
      <c r="R1892" s="86">
        <v>9.5768500000000006E-2</v>
      </c>
      <c r="S1892" s="86">
        <v>0.53697099999999998</v>
      </c>
    </row>
    <row r="1893" spans="2:19" x14ac:dyDescent="0.2">
      <c r="B1893" s="33"/>
      <c r="L1893" s="84">
        <v>0.37019999999999997</v>
      </c>
      <c r="M1893" s="83">
        <v>1801.18</v>
      </c>
      <c r="N1893" s="85">
        <v>90.817999999999998</v>
      </c>
      <c r="O1893" s="83">
        <v>1710.36</v>
      </c>
      <c r="P1893" s="85">
        <v>181.636</v>
      </c>
      <c r="Q1893" s="83">
        <v>1892</v>
      </c>
      <c r="R1893" s="86">
        <v>9.6002100000000007E-2</v>
      </c>
      <c r="S1893" s="86">
        <v>0.53781699999999999</v>
      </c>
    </row>
    <row r="1894" spans="2:19" x14ac:dyDescent="0.2">
      <c r="B1894" s="33"/>
      <c r="L1894" s="84">
        <v>0.36749999999999999</v>
      </c>
      <c r="M1894" s="83">
        <v>1801.91</v>
      </c>
      <c r="N1894" s="85">
        <v>91.087400000000002</v>
      </c>
      <c r="O1894" s="83">
        <v>1710.83</v>
      </c>
      <c r="P1894" s="85">
        <v>182.17500000000001</v>
      </c>
      <c r="Q1894" s="83">
        <v>1893</v>
      </c>
      <c r="R1894" s="86">
        <v>9.6236000000000002E-2</v>
      </c>
      <c r="S1894" s="86">
        <v>0.53866199999999997</v>
      </c>
    </row>
    <row r="1895" spans="2:19" x14ac:dyDescent="0.2">
      <c r="B1895" s="33"/>
      <c r="L1895" s="84">
        <v>0.36459999999999998</v>
      </c>
      <c r="M1895" s="83">
        <v>1802.64</v>
      </c>
      <c r="N1895" s="85">
        <v>91.357100000000003</v>
      </c>
      <c r="O1895" s="83">
        <v>1711.29</v>
      </c>
      <c r="P1895" s="85">
        <v>182.714</v>
      </c>
      <c r="Q1895" s="83">
        <v>1894</v>
      </c>
      <c r="R1895" s="86">
        <v>9.647E-2</v>
      </c>
      <c r="S1895" s="86">
        <v>0.53950600000000004</v>
      </c>
    </row>
    <row r="1896" spans="2:19" x14ac:dyDescent="0.2">
      <c r="B1896" s="33"/>
      <c r="L1896" s="84">
        <v>0.36320000000000002</v>
      </c>
      <c r="M1896" s="83">
        <v>1803.37</v>
      </c>
      <c r="N1896" s="85">
        <v>91.627300000000005</v>
      </c>
      <c r="O1896" s="83">
        <v>1711.75</v>
      </c>
      <c r="P1896" s="85">
        <v>183.255</v>
      </c>
      <c r="Q1896" s="83">
        <v>1895</v>
      </c>
      <c r="R1896" s="86">
        <v>9.6704300000000007E-2</v>
      </c>
      <c r="S1896" s="86">
        <v>0.54076999999999997</v>
      </c>
    </row>
    <row r="1897" spans="2:19" x14ac:dyDescent="0.2">
      <c r="B1897" s="33"/>
      <c r="L1897" s="84">
        <v>0.36320000000000002</v>
      </c>
      <c r="M1897" s="83">
        <v>1804.1</v>
      </c>
      <c r="N1897" s="85">
        <v>91.897900000000007</v>
      </c>
      <c r="O1897" s="83">
        <v>1712.2</v>
      </c>
      <c r="P1897" s="85">
        <v>183.79599999999999</v>
      </c>
      <c r="Q1897" s="83">
        <v>1896</v>
      </c>
      <c r="R1897" s="86">
        <v>9.6938700000000003E-2</v>
      </c>
      <c r="S1897" s="86">
        <v>0.54076999999999997</v>
      </c>
    </row>
    <row r="1898" spans="2:19" x14ac:dyDescent="0.2">
      <c r="B1898" s="33"/>
      <c r="L1898" s="84">
        <v>0.36309999999999998</v>
      </c>
      <c r="M1898" s="83">
        <v>1804.83</v>
      </c>
      <c r="N1898" s="85">
        <v>92.168899999999994</v>
      </c>
      <c r="O1898" s="83">
        <v>1712.66</v>
      </c>
      <c r="P1898" s="85">
        <v>184.33799999999999</v>
      </c>
      <c r="Q1898" s="83">
        <v>1897</v>
      </c>
      <c r="R1898" s="86">
        <v>9.7173300000000004E-2</v>
      </c>
      <c r="S1898" s="86">
        <v>0.54203199999999996</v>
      </c>
    </row>
    <row r="1899" spans="2:19" x14ac:dyDescent="0.2">
      <c r="B1899" s="33"/>
      <c r="L1899" s="84">
        <v>0.36030000000000001</v>
      </c>
      <c r="M1899" s="83">
        <v>1805.56</v>
      </c>
      <c r="N1899" s="85">
        <v>92.440299999999993</v>
      </c>
      <c r="O1899" s="83">
        <v>1713.12</v>
      </c>
      <c r="P1899" s="85">
        <v>184.881</v>
      </c>
      <c r="Q1899" s="83">
        <v>1898</v>
      </c>
      <c r="R1899" s="86">
        <v>9.7408099999999997E-2</v>
      </c>
      <c r="S1899" s="86">
        <v>0.54287200000000002</v>
      </c>
    </row>
    <row r="1900" spans="2:19" x14ac:dyDescent="0.2">
      <c r="B1900" s="33"/>
      <c r="L1900" s="84">
        <v>0.36</v>
      </c>
      <c r="M1900" s="83">
        <v>1806.29</v>
      </c>
      <c r="N1900" s="85">
        <v>92.712199999999996</v>
      </c>
      <c r="O1900" s="83">
        <v>1713.58</v>
      </c>
      <c r="P1900" s="85">
        <v>185.42400000000001</v>
      </c>
      <c r="Q1900" s="83">
        <v>1899</v>
      </c>
      <c r="R1900" s="86">
        <v>9.7643199999999999E-2</v>
      </c>
      <c r="S1900" s="86">
        <v>0.54371100000000006</v>
      </c>
    </row>
    <row r="1901" spans="2:19" x14ac:dyDescent="0.2">
      <c r="B1901" s="33"/>
      <c r="L1901" s="84">
        <v>0.3579</v>
      </c>
      <c r="M1901" s="83">
        <v>1807.02</v>
      </c>
      <c r="N1901" s="85">
        <v>92.984499999999997</v>
      </c>
      <c r="O1901" s="83">
        <v>1714.03</v>
      </c>
      <c r="P1901" s="85">
        <v>185.96899999999999</v>
      </c>
      <c r="Q1901" s="83">
        <v>1900</v>
      </c>
      <c r="R1901" s="86">
        <v>9.7878400000000004E-2</v>
      </c>
      <c r="S1901" s="86">
        <v>0.54454899999999995</v>
      </c>
    </row>
    <row r="1902" spans="2:19" x14ac:dyDescent="0.2">
      <c r="B1902" s="33"/>
      <c r="L1902" s="84">
        <v>0.3548</v>
      </c>
      <c r="M1902" s="83">
        <v>1807.74</v>
      </c>
      <c r="N1902" s="85">
        <v>93.257199999999997</v>
      </c>
      <c r="O1902" s="83">
        <v>1714.49</v>
      </c>
      <c r="P1902" s="85">
        <v>186.51400000000001</v>
      </c>
      <c r="Q1902" s="83">
        <v>1901</v>
      </c>
      <c r="R1902" s="86">
        <v>9.8113800000000001E-2</v>
      </c>
      <c r="S1902" s="86">
        <v>0.54538600000000004</v>
      </c>
    </row>
    <row r="1903" spans="2:19" x14ac:dyDescent="0.2">
      <c r="B1903" s="33"/>
      <c r="L1903" s="84">
        <v>0.35199999999999998</v>
      </c>
      <c r="M1903" s="83">
        <v>1808.47</v>
      </c>
      <c r="N1903" s="85">
        <v>93.530299999999997</v>
      </c>
      <c r="O1903" s="83">
        <v>1714.94</v>
      </c>
      <c r="P1903" s="85">
        <v>187.06100000000001</v>
      </c>
      <c r="Q1903" s="83">
        <v>1902</v>
      </c>
      <c r="R1903" s="86">
        <v>9.8349400000000003E-2</v>
      </c>
      <c r="S1903" s="86">
        <v>0.54622099999999996</v>
      </c>
    </row>
    <row r="1904" spans="2:19" x14ac:dyDescent="0.2">
      <c r="B1904" s="33"/>
      <c r="L1904" s="84">
        <v>0.35160000000000002</v>
      </c>
      <c r="M1904" s="83">
        <v>1809.2</v>
      </c>
      <c r="N1904" s="85">
        <v>93.803799999999995</v>
      </c>
      <c r="O1904" s="83">
        <v>1715.39</v>
      </c>
      <c r="P1904" s="85">
        <v>187.608</v>
      </c>
      <c r="Q1904" s="83">
        <v>1903</v>
      </c>
      <c r="R1904" s="86">
        <v>9.8585199999999998E-2</v>
      </c>
      <c r="S1904" s="86">
        <v>0.54705599999999999</v>
      </c>
    </row>
    <row r="1905" spans="2:19" x14ac:dyDescent="0.2">
      <c r="B1905" s="33"/>
      <c r="L1905" s="84">
        <v>0.34620000000000001</v>
      </c>
      <c r="M1905" s="83">
        <v>1809.92</v>
      </c>
      <c r="N1905" s="85">
        <v>94.077699999999993</v>
      </c>
      <c r="O1905" s="83">
        <v>1715.84</v>
      </c>
      <c r="P1905" s="85">
        <v>188.155</v>
      </c>
      <c r="Q1905" s="83">
        <v>1904</v>
      </c>
      <c r="R1905" s="86">
        <v>9.8821199999999998E-2</v>
      </c>
      <c r="S1905" s="86">
        <v>0.54788999999999999</v>
      </c>
    </row>
    <row r="1906" spans="2:19" x14ac:dyDescent="0.2">
      <c r="B1906" s="33"/>
      <c r="L1906" s="84">
        <v>0.34439999999999998</v>
      </c>
      <c r="M1906" s="83">
        <v>1810.65</v>
      </c>
      <c r="N1906" s="85">
        <v>94.352099999999993</v>
      </c>
      <c r="O1906" s="83">
        <v>1716.3</v>
      </c>
      <c r="P1906" s="85">
        <v>188.70400000000001</v>
      </c>
      <c r="Q1906" s="83">
        <v>1905</v>
      </c>
      <c r="R1906" s="86">
        <v>9.9057300000000001E-2</v>
      </c>
      <c r="S1906" s="86">
        <v>0.54872299999999996</v>
      </c>
    </row>
    <row r="1907" spans="2:19" x14ac:dyDescent="0.2">
      <c r="B1907" s="33"/>
      <c r="L1907" s="84">
        <v>0.34379999999999999</v>
      </c>
      <c r="M1907" s="83">
        <v>1811.37</v>
      </c>
      <c r="N1907" s="85">
        <v>94.626900000000006</v>
      </c>
      <c r="O1907" s="83">
        <v>1716.75</v>
      </c>
      <c r="P1907" s="85">
        <v>189.25399999999999</v>
      </c>
      <c r="Q1907" s="83">
        <v>1906</v>
      </c>
      <c r="R1907" s="86">
        <v>9.9293699999999999E-2</v>
      </c>
      <c r="S1907" s="86">
        <v>0.54955399999999999</v>
      </c>
    </row>
    <row r="1908" spans="2:19" x14ac:dyDescent="0.2">
      <c r="B1908" s="33"/>
      <c r="L1908" s="84">
        <v>0.34229999999999999</v>
      </c>
      <c r="M1908" s="83">
        <v>1812.1</v>
      </c>
      <c r="N1908" s="85">
        <v>94.902100000000004</v>
      </c>
      <c r="O1908" s="83">
        <v>1717.2</v>
      </c>
      <c r="P1908" s="85">
        <v>189.804</v>
      </c>
      <c r="Q1908" s="83">
        <v>1907</v>
      </c>
      <c r="R1908" s="86">
        <v>9.9530199999999999E-2</v>
      </c>
      <c r="S1908" s="86">
        <v>0.55038500000000001</v>
      </c>
    </row>
    <row r="1909" spans="2:19" x14ac:dyDescent="0.2">
      <c r="B1909" s="33"/>
      <c r="L1909" s="84">
        <v>0.34129999999999999</v>
      </c>
      <c r="M1909" s="83">
        <v>1812.82</v>
      </c>
      <c r="N1909" s="85">
        <v>95.177700000000002</v>
      </c>
      <c r="O1909" s="83">
        <v>1717.64</v>
      </c>
      <c r="P1909" s="85">
        <v>190.35499999999999</v>
      </c>
      <c r="Q1909" s="83">
        <v>1908</v>
      </c>
      <c r="R1909" s="86">
        <v>9.9766999999999995E-2</v>
      </c>
      <c r="S1909" s="86">
        <v>0.55121500000000001</v>
      </c>
    </row>
    <row r="1910" spans="2:19" x14ac:dyDescent="0.2">
      <c r="B1910" s="33"/>
      <c r="L1910" s="84">
        <v>0.34089999999999998</v>
      </c>
      <c r="M1910" s="83">
        <v>1813.55</v>
      </c>
      <c r="N1910" s="85">
        <v>95.453699999999998</v>
      </c>
      <c r="O1910" s="83">
        <v>1718.09</v>
      </c>
      <c r="P1910" s="85">
        <v>190.90700000000001</v>
      </c>
      <c r="Q1910" s="83">
        <v>1909</v>
      </c>
      <c r="R1910" s="86">
        <v>0.100004</v>
      </c>
      <c r="S1910" s="86">
        <v>0.55204399999999998</v>
      </c>
    </row>
    <row r="1911" spans="2:19" x14ac:dyDescent="0.2">
      <c r="B1911" s="33"/>
      <c r="L1911" s="84">
        <v>0.3407</v>
      </c>
      <c r="M1911" s="83">
        <v>1814.27</v>
      </c>
      <c r="N1911" s="85">
        <v>95.730099999999993</v>
      </c>
      <c r="O1911" s="83">
        <v>1718.54</v>
      </c>
      <c r="P1911" s="85">
        <v>191.46</v>
      </c>
      <c r="Q1911" s="83">
        <v>1910</v>
      </c>
      <c r="R1911" s="86">
        <v>0.100241</v>
      </c>
      <c r="S1911" s="86">
        <v>0.552871</v>
      </c>
    </row>
    <row r="1912" spans="2:19" x14ac:dyDescent="0.2">
      <c r="B1912" s="33"/>
      <c r="L1912" s="84">
        <v>0.33929999999999999</v>
      </c>
      <c r="M1912" s="83">
        <v>1814.99</v>
      </c>
      <c r="N1912" s="85">
        <v>96.007000000000005</v>
      </c>
      <c r="O1912" s="83">
        <v>1718.99</v>
      </c>
      <c r="P1912" s="85">
        <v>192.01400000000001</v>
      </c>
      <c r="Q1912" s="83">
        <v>1911</v>
      </c>
      <c r="R1912" s="86">
        <v>0.100478</v>
      </c>
      <c r="S1912" s="86">
        <v>0.55369800000000002</v>
      </c>
    </row>
    <row r="1913" spans="2:19" x14ac:dyDescent="0.2">
      <c r="B1913" s="33"/>
      <c r="L1913" s="84">
        <v>0.33729999999999999</v>
      </c>
      <c r="M1913" s="83">
        <v>1815.72</v>
      </c>
      <c r="N1913" s="85">
        <v>96.284199999999998</v>
      </c>
      <c r="O1913" s="83">
        <v>1719.43</v>
      </c>
      <c r="P1913" s="85">
        <v>192.56800000000001</v>
      </c>
      <c r="Q1913" s="83">
        <v>1912</v>
      </c>
      <c r="R1913" s="86">
        <v>0.100716</v>
      </c>
      <c r="S1913" s="86">
        <v>0.55452299999999999</v>
      </c>
    </row>
    <row r="1914" spans="2:19" x14ac:dyDescent="0.2">
      <c r="B1914" s="33"/>
      <c r="L1914" s="84">
        <v>0.3357</v>
      </c>
      <c r="M1914" s="83">
        <v>1816.44</v>
      </c>
      <c r="N1914" s="85">
        <v>96.561899999999994</v>
      </c>
      <c r="O1914" s="83">
        <v>1719.88</v>
      </c>
      <c r="P1914" s="85">
        <v>193.124</v>
      </c>
      <c r="Q1914" s="83">
        <v>1913</v>
      </c>
      <c r="R1914" s="86">
        <v>0.100953</v>
      </c>
      <c r="S1914" s="86">
        <v>0.55534799999999995</v>
      </c>
    </row>
    <row r="1915" spans="2:19" x14ac:dyDescent="0.2">
      <c r="B1915" s="33"/>
      <c r="L1915" s="84">
        <v>0.33429999999999999</v>
      </c>
      <c r="M1915" s="83">
        <v>1817.16</v>
      </c>
      <c r="N1915" s="85">
        <v>96.84</v>
      </c>
      <c r="O1915" s="83">
        <v>1720.32</v>
      </c>
      <c r="P1915" s="85">
        <v>193.68</v>
      </c>
      <c r="Q1915" s="83">
        <v>1914</v>
      </c>
      <c r="R1915" s="86">
        <v>0.101191</v>
      </c>
      <c r="S1915" s="86">
        <v>0.556172</v>
      </c>
    </row>
    <row r="1916" spans="2:19" x14ac:dyDescent="0.2">
      <c r="B1916" s="33"/>
      <c r="L1916" s="84">
        <v>0.33150000000000002</v>
      </c>
      <c r="M1916" s="83">
        <v>1817.88</v>
      </c>
      <c r="N1916" s="85">
        <v>97.118499999999997</v>
      </c>
      <c r="O1916" s="83">
        <v>1720.76</v>
      </c>
      <c r="P1916" s="85">
        <v>194.23699999999999</v>
      </c>
      <c r="Q1916" s="83">
        <v>1915</v>
      </c>
      <c r="R1916" s="86">
        <v>0.10142900000000001</v>
      </c>
      <c r="S1916" s="86">
        <v>0.55699399999999999</v>
      </c>
    </row>
    <row r="1917" spans="2:19" x14ac:dyDescent="0.2">
      <c r="B1917" s="33"/>
      <c r="L1917" s="84">
        <v>0.33100000000000002</v>
      </c>
      <c r="M1917" s="83">
        <v>1818.6</v>
      </c>
      <c r="N1917" s="85">
        <v>97.397400000000005</v>
      </c>
      <c r="O1917" s="83">
        <v>1721.21</v>
      </c>
      <c r="P1917" s="85">
        <v>194.79499999999999</v>
      </c>
      <c r="Q1917" s="83">
        <v>1916</v>
      </c>
      <c r="R1917" s="86">
        <v>0.10166699999999999</v>
      </c>
      <c r="S1917" s="86">
        <v>0.55781599999999998</v>
      </c>
    </row>
    <row r="1918" spans="2:19" x14ac:dyDescent="0.2">
      <c r="B1918" s="33"/>
      <c r="L1918" s="84">
        <v>0.33040000000000003</v>
      </c>
      <c r="M1918" s="83">
        <v>1819.32</v>
      </c>
      <c r="N1918" s="85">
        <v>97.676699999999997</v>
      </c>
      <c r="O1918" s="83">
        <v>1721.65</v>
      </c>
      <c r="P1918" s="85">
        <v>195.35300000000001</v>
      </c>
      <c r="Q1918" s="83">
        <v>1917</v>
      </c>
      <c r="R1918" s="86">
        <v>0.101906</v>
      </c>
      <c r="S1918" s="86">
        <v>0.55863600000000002</v>
      </c>
    </row>
    <row r="1919" spans="2:19" x14ac:dyDescent="0.2">
      <c r="B1919" s="33"/>
      <c r="L1919" s="84">
        <v>0.32969999999999999</v>
      </c>
      <c r="M1919" s="83">
        <v>1820.04</v>
      </c>
      <c r="N1919" s="85">
        <v>97.956500000000005</v>
      </c>
      <c r="O1919" s="83">
        <v>1722.09</v>
      </c>
      <c r="P1919" s="85">
        <v>195.91300000000001</v>
      </c>
      <c r="Q1919" s="83">
        <v>1918</v>
      </c>
      <c r="R1919" s="86">
        <v>0.102144</v>
      </c>
      <c r="S1919" s="86">
        <v>0.55945599999999995</v>
      </c>
    </row>
    <row r="1920" spans="2:19" x14ac:dyDescent="0.2">
      <c r="B1920" s="33"/>
      <c r="L1920" s="84">
        <v>0.32940000000000003</v>
      </c>
      <c r="M1920" s="83">
        <v>1820.76</v>
      </c>
      <c r="N1920" s="85">
        <v>98.236599999999996</v>
      </c>
      <c r="O1920" s="83">
        <v>1722.53</v>
      </c>
      <c r="P1920" s="85">
        <v>196.47300000000001</v>
      </c>
      <c r="Q1920" s="83">
        <v>1919</v>
      </c>
      <c r="R1920" s="86">
        <v>0.102383</v>
      </c>
      <c r="S1920" s="86">
        <v>0.56027400000000005</v>
      </c>
    </row>
    <row r="1921" spans="2:19" x14ac:dyDescent="0.2">
      <c r="B1921" s="33"/>
      <c r="L1921" s="84">
        <v>0.32850000000000001</v>
      </c>
      <c r="M1921" s="83">
        <v>1821.48</v>
      </c>
      <c r="N1921" s="85">
        <v>98.517099999999999</v>
      </c>
      <c r="O1921" s="83">
        <v>1722.97</v>
      </c>
      <c r="P1921" s="85">
        <v>197.03399999999999</v>
      </c>
      <c r="Q1921" s="83">
        <v>1920</v>
      </c>
      <c r="R1921" s="86">
        <v>0.102622</v>
      </c>
      <c r="S1921" s="86">
        <v>0.56109200000000004</v>
      </c>
    </row>
    <row r="1922" spans="2:19" x14ac:dyDescent="0.2">
      <c r="B1922" s="33"/>
      <c r="L1922" s="84">
        <v>0.3281</v>
      </c>
      <c r="M1922" s="83">
        <v>1822.2</v>
      </c>
      <c r="N1922" s="85">
        <v>98.798100000000005</v>
      </c>
      <c r="O1922" s="83">
        <v>1723.4</v>
      </c>
      <c r="P1922" s="85">
        <v>197.596</v>
      </c>
      <c r="Q1922" s="83">
        <v>1921</v>
      </c>
      <c r="R1922" s="86">
        <v>0.10286099999999999</v>
      </c>
      <c r="S1922" s="86">
        <v>0.56190799999999996</v>
      </c>
    </row>
    <row r="1923" spans="2:19" x14ac:dyDescent="0.2">
      <c r="B1923" s="33"/>
      <c r="L1923" s="84">
        <v>0.3256</v>
      </c>
      <c r="M1923" s="83">
        <v>1822.92</v>
      </c>
      <c r="N1923" s="85">
        <v>99.079499999999996</v>
      </c>
      <c r="O1923" s="83">
        <v>1723.84</v>
      </c>
      <c r="P1923" s="85">
        <v>198.15899999999999</v>
      </c>
      <c r="Q1923" s="83">
        <v>1922</v>
      </c>
      <c r="R1923" s="86">
        <v>0.1031</v>
      </c>
      <c r="S1923" s="86">
        <v>0.562724</v>
      </c>
    </row>
    <row r="1924" spans="2:19" x14ac:dyDescent="0.2">
      <c r="B1924" s="33"/>
      <c r="L1924" s="84">
        <v>0.32550000000000001</v>
      </c>
      <c r="M1924" s="83">
        <v>1823.64</v>
      </c>
      <c r="N1924" s="85">
        <v>99.361199999999997</v>
      </c>
      <c r="O1924" s="83">
        <v>1724.28</v>
      </c>
      <c r="P1924" s="85">
        <v>198.72200000000001</v>
      </c>
      <c r="Q1924" s="83">
        <v>1923</v>
      </c>
      <c r="R1924" s="86">
        <v>0.10334</v>
      </c>
      <c r="S1924" s="86">
        <v>0.56353799999999998</v>
      </c>
    </row>
    <row r="1925" spans="2:19" x14ac:dyDescent="0.2">
      <c r="B1925" s="33"/>
      <c r="L1925" s="84">
        <v>0.31969999999999998</v>
      </c>
      <c r="M1925" s="83">
        <v>1824.36</v>
      </c>
      <c r="N1925" s="85">
        <v>99.6434</v>
      </c>
      <c r="O1925" s="83">
        <v>1724.71</v>
      </c>
      <c r="P1925" s="85">
        <v>199.28700000000001</v>
      </c>
      <c r="Q1925" s="83">
        <v>1924</v>
      </c>
      <c r="R1925" s="86">
        <v>0.103579</v>
      </c>
      <c r="S1925" s="86">
        <v>0.56435199999999996</v>
      </c>
    </row>
    <row r="1926" spans="2:19" x14ac:dyDescent="0.2">
      <c r="B1926" s="33"/>
      <c r="L1926" s="84">
        <v>0.31830000000000003</v>
      </c>
      <c r="M1926" s="83">
        <v>1825.07</v>
      </c>
      <c r="N1926" s="85">
        <v>99.926000000000002</v>
      </c>
      <c r="O1926" s="83">
        <v>1725.15</v>
      </c>
      <c r="P1926" s="85">
        <v>199.852</v>
      </c>
      <c r="Q1926" s="83">
        <v>1925</v>
      </c>
      <c r="R1926" s="86">
        <v>0.10381899999999999</v>
      </c>
      <c r="S1926" s="86">
        <v>0.565164</v>
      </c>
    </row>
    <row r="1927" spans="2:19" x14ac:dyDescent="0.2">
      <c r="B1927" s="33"/>
      <c r="L1927" s="84">
        <v>0.318</v>
      </c>
      <c r="M1927" s="83">
        <v>1825.79</v>
      </c>
      <c r="N1927" s="85">
        <v>100.209</v>
      </c>
      <c r="O1927" s="83">
        <v>1725.58</v>
      </c>
      <c r="P1927" s="85">
        <v>200.41800000000001</v>
      </c>
      <c r="Q1927" s="83">
        <v>1926</v>
      </c>
      <c r="R1927" s="86">
        <v>0.104059</v>
      </c>
      <c r="S1927" s="86">
        <v>0.56597600000000003</v>
      </c>
    </row>
    <row r="1928" spans="2:19" x14ac:dyDescent="0.2">
      <c r="B1928" s="33"/>
      <c r="L1928" s="84">
        <v>0.31690000000000002</v>
      </c>
      <c r="M1928" s="83">
        <v>1826.51</v>
      </c>
      <c r="N1928" s="85">
        <v>100.492</v>
      </c>
      <c r="O1928" s="83">
        <v>1726.02</v>
      </c>
      <c r="P1928" s="85">
        <v>200.98500000000001</v>
      </c>
      <c r="Q1928" s="83">
        <v>1927</v>
      </c>
      <c r="R1928" s="86">
        <v>0.104299</v>
      </c>
      <c r="S1928" s="86">
        <v>0.56678600000000001</v>
      </c>
    </row>
    <row r="1929" spans="2:19" x14ac:dyDescent="0.2">
      <c r="B1929" s="33"/>
      <c r="L1929" s="84">
        <v>0.31619999999999998</v>
      </c>
      <c r="M1929" s="83">
        <v>1827.22</v>
      </c>
      <c r="N1929" s="85">
        <v>100.776</v>
      </c>
      <c r="O1929" s="83">
        <v>1726.45</v>
      </c>
      <c r="P1929" s="85">
        <v>201.55199999999999</v>
      </c>
      <c r="Q1929" s="83">
        <v>1928</v>
      </c>
      <c r="R1929" s="86">
        <v>0.10453999999999999</v>
      </c>
      <c r="S1929" s="86">
        <v>0.56759499999999996</v>
      </c>
    </row>
    <row r="1930" spans="2:19" x14ac:dyDescent="0.2">
      <c r="B1930" s="33"/>
      <c r="L1930" s="84">
        <v>0.31430000000000002</v>
      </c>
      <c r="M1930" s="83">
        <v>1827.94</v>
      </c>
      <c r="N1930" s="85">
        <v>101.06</v>
      </c>
      <c r="O1930" s="83">
        <v>1726.88</v>
      </c>
      <c r="P1930" s="85">
        <v>202.12100000000001</v>
      </c>
      <c r="Q1930" s="83">
        <v>1929</v>
      </c>
      <c r="R1930" s="86">
        <v>0.10478</v>
      </c>
      <c r="S1930" s="86">
        <v>0.56840400000000002</v>
      </c>
    </row>
    <row r="1931" spans="2:19" x14ac:dyDescent="0.2">
      <c r="B1931" s="33"/>
      <c r="L1931" s="84">
        <v>0.31409999999999999</v>
      </c>
      <c r="M1931" s="83">
        <v>1828.66</v>
      </c>
      <c r="N1931" s="85">
        <v>101.345</v>
      </c>
      <c r="O1931" s="83">
        <v>1727.31</v>
      </c>
      <c r="P1931" s="85">
        <v>202.69</v>
      </c>
      <c r="Q1931" s="83">
        <v>1930</v>
      </c>
      <c r="R1931" s="86">
        <v>0.105021</v>
      </c>
      <c r="S1931" s="86">
        <v>0.56921100000000002</v>
      </c>
    </row>
    <row r="1932" spans="2:19" x14ac:dyDescent="0.2">
      <c r="B1932" s="33"/>
      <c r="L1932" s="84">
        <v>0.31369999999999998</v>
      </c>
      <c r="M1932" s="83">
        <v>1829.37</v>
      </c>
      <c r="N1932" s="85">
        <v>101.63</v>
      </c>
      <c r="O1932" s="83">
        <v>1727.74</v>
      </c>
      <c r="P1932" s="85">
        <v>203.26</v>
      </c>
      <c r="Q1932" s="83">
        <v>1931</v>
      </c>
      <c r="R1932" s="86">
        <v>0.10526099999999999</v>
      </c>
      <c r="S1932" s="86">
        <v>0.57001800000000002</v>
      </c>
    </row>
    <row r="1933" spans="2:19" x14ac:dyDescent="0.2">
      <c r="B1933" s="33"/>
      <c r="L1933" s="84">
        <v>0.31169999999999998</v>
      </c>
      <c r="M1933" s="83">
        <v>1830.08</v>
      </c>
      <c r="N1933" s="85">
        <v>101.91500000000001</v>
      </c>
      <c r="O1933" s="83">
        <v>1728.17</v>
      </c>
      <c r="P1933" s="85">
        <v>203.83099999999999</v>
      </c>
      <c r="Q1933" s="83">
        <v>1932</v>
      </c>
      <c r="R1933" s="86">
        <v>0.105502</v>
      </c>
      <c r="S1933" s="86">
        <v>0.57082299999999997</v>
      </c>
    </row>
    <row r="1934" spans="2:19" x14ac:dyDescent="0.2">
      <c r="B1934" s="33"/>
      <c r="L1934" s="84">
        <v>0.31159999999999999</v>
      </c>
      <c r="M1934" s="83">
        <v>1830.8</v>
      </c>
      <c r="N1934" s="85">
        <v>102.20099999999999</v>
      </c>
      <c r="O1934" s="83">
        <v>1728.6</v>
      </c>
      <c r="P1934" s="85">
        <v>204.40199999999999</v>
      </c>
      <c r="Q1934" s="83">
        <v>1933</v>
      </c>
      <c r="R1934" s="86">
        <v>0.105744</v>
      </c>
      <c r="S1934" s="86">
        <v>0.57162800000000002</v>
      </c>
    </row>
    <row r="1935" spans="2:19" x14ac:dyDescent="0.2">
      <c r="B1935" s="33"/>
      <c r="L1935" s="84">
        <v>0.3085</v>
      </c>
      <c r="M1935" s="83">
        <v>1831.51</v>
      </c>
      <c r="N1935" s="85">
        <v>102.48699999999999</v>
      </c>
      <c r="O1935" s="83">
        <v>1729.03</v>
      </c>
      <c r="P1935" s="85">
        <v>204.97499999999999</v>
      </c>
      <c r="Q1935" s="83">
        <v>1934</v>
      </c>
      <c r="R1935" s="86">
        <v>0.105985</v>
      </c>
      <c r="S1935" s="86">
        <v>0.57243100000000002</v>
      </c>
    </row>
    <row r="1936" spans="2:19" x14ac:dyDescent="0.2">
      <c r="B1936" s="33"/>
      <c r="L1936" s="84">
        <v>0.307</v>
      </c>
      <c r="M1936" s="83">
        <v>1832.23</v>
      </c>
      <c r="N1936" s="85">
        <v>102.774</v>
      </c>
      <c r="O1936" s="83">
        <v>1729.45</v>
      </c>
      <c r="P1936" s="85">
        <v>205.548</v>
      </c>
      <c r="Q1936" s="83">
        <v>1935</v>
      </c>
      <c r="R1936" s="86">
        <v>0.106226</v>
      </c>
      <c r="S1936" s="86">
        <v>0.57323400000000002</v>
      </c>
    </row>
    <row r="1937" spans="2:19" x14ac:dyDescent="0.2">
      <c r="B1937" s="33"/>
      <c r="L1937" s="84">
        <v>0.30380000000000001</v>
      </c>
      <c r="M1937" s="83">
        <v>1832.94</v>
      </c>
      <c r="N1937" s="85">
        <v>103.06100000000001</v>
      </c>
      <c r="O1937" s="83">
        <v>1729.88</v>
      </c>
      <c r="P1937" s="85">
        <v>206.12200000000001</v>
      </c>
      <c r="Q1937" s="83">
        <v>1936</v>
      </c>
      <c r="R1937" s="86">
        <v>0.10646799999999999</v>
      </c>
      <c r="S1937" s="86">
        <v>0.57403499999999996</v>
      </c>
    </row>
    <row r="1938" spans="2:19" x14ac:dyDescent="0.2">
      <c r="B1938" s="33"/>
      <c r="L1938" s="84">
        <v>0.30130000000000001</v>
      </c>
      <c r="M1938" s="83">
        <v>1833.65</v>
      </c>
      <c r="N1938" s="85">
        <v>103.348</v>
      </c>
      <c r="O1938" s="83">
        <v>1730.3</v>
      </c>
      <c r="P1938" s="85">
        <v>206.697</v>
      </c>
      <c r="Q1938" s="83">
        <v>1937</v>
      </c>
      <c r="R1938" s="86">
        <v>0.10671</v>
      </c>
      <c r="S1938" s="86">
        <v>0.57483600000000001</v>
      </c>
    </row>
    <row r="1939" spans="2:19" x14ac:dyDescent="0.2">
      <c r="B1939" s="33"/>
      <c r="L1939" s="84">
        <v>0.3009</v>
      </c>
      <c r="M1939" s="83">
        <v>1834.36</v>
      </c>
      <c r="N1939" s="85">
        <v>103.636</v>
      </c>
      <c r="O1939" s="83">
        <v>1730.73</v>
      </c>
      <c r="P1939" s="85">
        <v>207.273</v>
      </c>
      <c r="Q1939" s="83">
        <v>1938</v>
      </c>
      <c r="R1939" s="86">
        <v>0.10695200000000001</v>
      </c>
      <c r="S1939" s="86">
        <v>0.57563500000000001</v>
      </c>
    </row>
    <row r="1940" spans="2:19" x14ac:dyDescent="0.2">
      <c r="B1940" s="33"/>
      <c r="L1940" s="84">
        <v>0.29970000000000002</v>
      </c>
      <c r="M1940" s="83">
        <v>1835.08</v>
      </c>
      <c r="N1940" s="85">
        <v>103.925</v>
      </c>
      <c r="O1940" s="83">
        <v>1731.15</v>
      </c>
      <c r="P1940" s="85">
        <v>207.84899999999999</v>
      </c>
      <c r="Q1940" s="83">
        <v>1939</v>
      </c>
      <c r="R1940" s="86">
        <v>0.107194</v>
      </c>
      <c r="S1940" s="86">
        <v>0.576434</v>
      </c>
    </row>
    <row r="1941" spans="2:19" x14ac:dyDescent="0.2">
      <c r="B1941" s="33"/>
      <c r="L1941" s="84">
        <v>0.2989</v>
      </c>
      <c r="M1941" s="83">
        <v>1835.79</v>
      </c>
      <c r="N1941" s="85">
        <v>104.21299999999999</v>
      </c>
      <c r="O1941" s="83">
        <v>1731.57</v>
      </c>
      <c r="P1941" s="85">
        <v>208.42599999999999</v>
      </c>
      <c r="Q1941" s="83">
        <v>1940</v>
      </c>
      <c r="R1941" s="86">
        <v>0.107436</v>
      </c>
      <c r="S1941" s="86">
        <v>0.57723100000000005</v>
      </c>
    </row>
    <row r="1942" spans="2:19" x14ac:dyDescent="0.2">
      <c r="B1942" s="33"/>
      <c r="L1942" s="84">
        <v>0.29749999999999999</v>
      </c>
      <c r="M1942" s="83">
        <v>1836.5</v>
      </c>
      <c r="N1942" s="85">
        <v>104.502</v>
      </c>
      <c r="O1942" s="83">
        <v>1732</v>
      </c>
      <c r="P1942" s="85">
        <v>209.00399999999999</v>
      </c>
      <c r="Q1942" s="83">
        <v>1941</v>
      </c>
      <c r="R1942" s="86">
        <v>0.107679</v>
      </c>
      <c r="S1942" s="86">
        <v>0.57802799999999999</v>
      </c>
    </row>
    <row r="1943" spans="2:19" x14ac:dyDescent="0.2">
      <c r="B1943" s="33"/>
      <c r="L1943" s="84">
        <v>0.29549999999999998</v>
      </c>
      <c r="M1943" s="83">
        <v>1837.21</v>
      </c>
      <c r="N1943" s="85">
        <v>104.792</v>
      </c>
      <c r="O1943" s="83">
        <v>1732.42</v>
      </c>
      <c r="P1943" s="85">
        <v>209.583</v>
      </c>
      <c r="Q1943" s="83">
        <v>1942</v>
      </c>
      <c r="R1943" s="86">
        <v>0.107921</v>
      </c>
      <c r="S1943" s="86">
        <v>0.57882400000000001</v>
      </c>
    </row>
    <row r="1944" spans="2:19" x14ac:dyDescent="0.2">
      <c r="B1944" s="33"/>
      <c r="L1944" s="84">
        <v>0.2954</v>
      </c>
      <c r="M1944" s="83">
        <v>1837.92</v>
      </c>
      <c r="N1944" s="85">
        <v>105.081</v>
      </c>
      <c r="O1944" s="83">
        <v>1732.84</v>
      </c>
      <c r="P1944" s="85">
        <v>210.16300000000001</v>
      </c>
      <c r="Q1944" s="83">
        <v>1943</v>
      </c>
      <c r="R1944" s="86">
        <v>0.108164</v>
      </c>
      <c r="S1944" s="86">
        <v>0.57961799999999997</v>
      </c>
    </row>
    <row r="1945" spans="2:19" x14ac:dyDescent="0.2">
      <c r="B1945" s="33"/>
      <c r="L1945" s="84">
        <v>0.2949</v>
      </c>
      <c r="M1945" s="83">
        <v>1838.63</v>
      </c>
      <c r="N1945" s="85">
        <v>105.372</v>
      </c>
      <c r="O1945" s="83">
        <v>1733.26</v>
      </c>
      <c r="P1945" s="85">
        <v>210.74299999999999</v>
      </c>
      <c r="Q1945" s="83">
        <v>1944</v>
      </c>
      <c r="R1945" s="86">
        <v>0.108407</v>
      </c>
      <c r="S1945" s="86">
        <v>0.58041200000000004</v>
      </c>
    </row>
    <row r="1946" spans="2:19" x14ac:dyDescent="0.2">
      <c r="B1946" s="33"/>
      <c r="L1946" s="84">
        <v>0.29160000000000003</v>
      </c>
      <c r="M1946" s="83">
        <v>1839.34</v>
      </c>
      <c r="N1946" s="85">
        <v>105.66200000000001</v>
      </c>
      <c r="O1946" s="83">
        <v>1733.68</v>
      </c>
      <c r="P1946" s="85">
        <v>211.32400000000001</v>
      </c>
      <c r="Q1946" s="83">
        <v>1945</v>
      </c>
      <c r="R1946" s="86">
        <v>0.10865</v>
      </c>
      <c r="S1946" s="86">
        <v>0.58120499999999997</v>
      </c>
    </row>
    <row r="1947" spans="2:19" x14ac:dyDescent="0.2">
      <c r="B1947" s="33"/>
      <c r="L1947" s="84">
        <v>0.2908</v>
      </c>
      <c r="M1947" s="83">
        <v>1840.05</v>
      </c>
      <c r="N1947" s="85">
        <v>105.953</v>
      </c>
      <c r="O1947" s="83">
        <v>1734.09</v>
      </c>
      <c r="P1947" s="85">
        <v>211.90600000000001</v>
      </c>
      <c r="Q1947" s="83">
        <v>1946</v>
      </c>
      <c r="R1947" s="86">
        <v>0.108893</v>
      </c>
      <c r="S1947" s="86">
        <v>0.58199599999999996</v>
      </c>
    </row>
    <row r="1948" spans="2:19" x14ac:dyDescent="0.2">
      <c r="B1948" s="33"/>
      <c r="L1948" s="84">
        <v>0.28860000000000002</v>
      </c>
      <c r="M1948" s="83">
        <v>1840.76</v>
      </c>
      <c r="N1948" s="85">
        <v>106.245</v>
      </c>
      <c r="O1948" s="83">
        <v>1734.51</v>
      </c>
      <c r="P1948" s="85">
        <v>212.489</v>
      </c>
      <c r="Q1948" s="83">
        <v>1947</v>
      </c>
      <c r="R1948" s="86">
        <v>0.109137</v>
      </c>
      <c r="S1948" s="86">
        <v>0.58278700000000005</v>
      </c>
    </row>
    <row r="1949" spans="2:19" x14ac:dyDescent="0.2">
      <c r="B1949" s="33"/>
      <c r="L1949" s="84">
        <v>0.28820000000000001</v>
      </c>
      <c r="M1949" s="83">
        <v>1841.46</v>
      </c>
      <c r="N1949" s="85">
        <v>106.536</v>
      </c>
      <c r="O1949" s="83">
        <v>1734.93</v>
      </c>
      <c r="P1949" s="85">
        <v>213.07300000000001</v>
      </c>
      <c r="Q1949" s="83">
        <v>1948</v>
      </c>
      <c r="R1949" s="86">
        <v>0.10938000000000001</v>
      </c>
      <c r="S1949" s="86">
        <v>0.58357700000000001</v>
      </c>
    </row>
    <row r="1950" spans="2:19" x14ac:dyDescent="0.2">
      <c r="B1950" s="33"/>
      <c r="L1950" s="84">
        <v>0.28539999999999999</v>
      </c>
      <c r="M1950" s="83">
        <v>1842.17</v>
      </c>
      <c r="N1950" s="85">
        <v>106.82899999999999</v>
      </c>
      <c r="O1950" s="83">
        <v>1735.34</v>
      </c>
      <c r="P1950" s="85">
        <v>213.65700000000001</v>
      </c>
      <c r="Q1950" s="83">
        <v>1949</v>
      </c>
      <c r="R1950" s="86">
        <v>0.109624</v>
      </c>
      <c r="S1950" s="86">
        <v>0.58436600000000005</v>
      </c>
    </row>
    <row r="1951" spans="2:19" x14ac:dyDescent="0.2">
      <c r="B1951" s="33"/>
      <c r="L1951" s="84">
        <v>0.2843</v>
      </c>
      <c r="M1951" s="83">
        <v>1842.88</v>
      </c>
      <c r="N1951" s="85">
        <v>107.121</v>
      </c>
      <c r="O1951" s="83">
        <v>1735.76</v>
      </c>
      <c r="P1951" s="85">
        <v>214.24199999999999</v>
      </c>
      <c r="Q1951" s="83">
        <v>1950</v>
      </c>
      <c r="R1951" s="86">
        <v>0.10986799999999999</v>
      </c>
      <c r="S1951" s="86">
        <v>0.58554700000000004</v>
      </c>
    </row>
    <row r="1952" spans="2:19" x14ac:dyDescent="0.2">
      <c r="B1952" s="33"/>
      <c r="L1952" s="84">
        <v>0.2843</v>
      </c>
      <c r="M1952" s="83">
        <v>1843.59</v>
      </c>
      <c r="N1952" s="85">
        <v>107.414</v>
      </c>
      <c r="O1952" s="83">
        <v>1736.17</v>
      </c>
      <c r="P1952" s="85">
        <v>214.828</v>
      </c>
      <c r="Q1952" s="83">
        <v>1951</v>
      </c>
      <c r="R1952" s="86">
        <v>0.110112</v>
      </c>
      <c r="S1952" s="86">
        <v>0.58554700000000004</v>
      </c>
    </row>
    <row r="1953" spans="2:19" x14ac:dyDescent="0.2">
      <c r="B1953" s="33"/>
      <c r="L1953" s="84">
        <v>0.28299999999999997</v>
      </c>
      <c r="M1953" s="83">
        <v>1844.29</v>
      </c>
      <c r="N1953" s="85">
        <v>107.70699999999999</v>
      </c>
      <c r="O1953" s="83">
        <v>1736.59</v>
      </c>
      <c r="P1953" s="85">
        <v>215.41499999999999</v>
      </c>
      <c r="Q1953" s="83">
        <v>1952</v>
      </c>
      <c r="R1953" s="86">
        <v>0.110356</v>
      </c>
      <c r="S1953" s="86">
        <v>0.58672599999999997</v>
      </c>
    </row>
    <row r="1954" spans="2:19" x14ac:dyDescent="0.2">
      <c r="B1954" s="33"/>
      <c r="L1954" s="84">
        <v>0.28070000000000001</v>
      </c>
      <c r="M1954" s="83">
        <v>1845</v>
      </c>
      <c r="N1954" s="85">
        <v>108.001</v>
      </c>
      <c r="O1954" s="83">
        <v>1737</v>
      </c>
      <c r="P1954" s="85">
        <v>216.00200000000001</v>
      </c>
      <c r="Q1954" s="83">
        <v>1953</v>
      </c>
      <c r="R1954" s="86">
        <v>0.1106</v>
      </c>
      <c r="S1954" s="86">
        <v>0.58751100000000001</v>
      </c>
    </row>
    <row r="1955" spans="2:19" x14ac:dyDescent="0.2">
      <c r="B1955" s="33"/>
      <c r="L1955" s="84">
        <v>0.27989999999999998</v>
      </c>
      <c r="M1955" s="83">
        <v>1845.7</v>
      </c>
      <c r="N1955" s="85">
        <v>108.295</v>
      </c>
      <c r="O1955" s="83">
        <v>1737.41</v>
      </c>
      <c r="P1955" s="85">
        <v>216.59100000000001</v>
      </c>
      <c r="Q1955" s="83">
        <v>1954</v>
      </c>
      <c r="R1955" s="86">
        <v>0.110845</v>
      </c>
      <c r="S1955" s="86">
        <v>0.58829500000000001</v>
      </c>
    </row>
    <row r="1956" spans="2:19" x14ac:dyDescent="0.2">
      <c r="B1956" s="33"/>
      <c r="L1956" s="84">
        <v>0.27810000000000001</v>
      </c>
      <c r="M1956" s="83">
        <v>1846.41</v>
      </c>
      <c r="N1956" s="85">
        <v>108.59</v>
      </c>
      <c r="O1956" s="83">
        <v>1737.82</v>
      </c>
      <c r="P1956" s="85">
        <v>217.18</v>
      </c>
      <c r="Q1956" s="83">
        <v>1955</v>
      </c>
      <c r="R1956" s="86">
        <v>0.11108899999999999</v>
      </c>
      <c r="S1956" s="86">
        <v>0.58907799999999999</v>
      </c>
    </row>
    <row r="1957" spans="2:19" x14ac:dyDescent="0.2">
      <c r="B1957" s="33"/>
      <c r="L1957" s="84">
        <v>0.27689999999999998</v>
      </c>
      <c r="M1957" s="83">
        <v>1847.12</v>
      </c>
      <c r="N1957" s="85">
        <v>108.88500000000001</v>
      </c>
      <c r="O1957" s="83">
        <v>1738.23</v>
      </c>
      <c r="P1957" s="85">
        <v>217.77</v>
      </c>
      <c r="Q1957" s="83">
        <v>1956</v>
      </c>
      <c r="R1957" s="86">
        <v>0.111334</v>
      </c>
      <c r="S1957" s="86">
        <v>0.58986099999999997</v>
      </c>
    </row>
    <row r="1958" spans="2:19" x14ac:dyDescent="0.2">
      <c r="B1958" s="33"/>
      <c r="L1958" s="84">
        <v>0.27639999999999998</v>
      </c>
      <c r="M1958" s="83">
        <v>1847.82</v>
      </c>
      <c r="N1958" s="85">
        <v>109.18</v>
      </c>
      <c r="O1958" s="83">
        <v>1738.64</v>
      </c>
      <c r="P1958" s="85">
        <v>218.36</v>
      </c>
      <c r="Q1958" s="83">
        <v>1957</v>
      </c>
      <c r="R1958" s="86">
        <v>0.111579</v>
      </c>
      <c r="S1958" s="86">
        <v>0.590642</v>
      </c>
    </row>
    <row r="1959" spans="2:19" x14ac:dyDescent="0.2">
      <c r="B1959" s="33"/>
      <c r="L1959" s="84">
        <v>0.27539999999999998</v>
      </c>
      <c r="M1959" s="83">
        <v>1848.52</v>
      </c>
      <c r="N1959" s="85">
        <v>109.476</v>
      </c>
      <c r="O1959" s="83">
        <v>1739.05</v>
      </c>
      <c r="P1959" s="85">
        <v>218.952</v>
      </c>
      <c r="Q1959" s="83">
        <v>1958</v>
      </c>
      <c r="R1959" s="86">
        <v>0.11182400000000001</v>
      </c>
      <c r="S1959" s="86">
        <v>0.591422</v>
      </c>
    </row>
    <row r="1960" spans="2:19" x14ac:dyDescent="0.2">
      <c r="B1960" s="33"/>
      <c r="L1960" s="84">
        <v>0.2732</v>
      </c>
      <c r="M1960" s="83">
        <v>1849.23</v>
      </c>
      <c r="N1960" s="85">
        <v>109.77200000000001</v>
      </c>
      <c r="O1960" s="83">
        <v>1739.46</v>
      </c>
      <c r="P1960" s="85">
        <v>219.54400000000001</v>
      </c>
      <c r="Q1960" s="83">
        <v>1959</v>
      </c>
      <c r="R1960" s="86">
        <v>0.112069</v>
      </c>
      <c r="S1960" s="86">
        <v>0.59220099999999998</v>
      </c>
    </row>
    <row r="1961" spans="2:19" x14ac:dyDescent="0.2">
      <c r="B1961" s="33"/>
      <c r="L1961" s="84">
        <v>0.27300000000000002</v>
      </c>
      <c r="M1961" s="83">
        <v>1849.93</v>
      </c>
      <c r="N1961" s="85">
        <v>110.068</v>
      </c>
      <c r="O1961" s="83">
        <v>1739.86</v>
      </c>
      <c r="P1961" s="85">
        <v>220.137</v>
      </c>
      <c r="Q1961" s="83">
        <v>1960</v>
      </c>
      <c r="R1961" s="86">
        <v>0.112315</v>
      </c>
      <c r="S1961" s="86">
        <v>0.59297999999999995</v>
      </c>
    </row>
    <row r="1962" spans="2:19" x14ac:dyDescent="0.2">
      <c r="B1962" s="33"/>
      <c r="L1962" s="84">
        <v>0.27289999999999998</v>
      </c>
      <c r="M1962" s="83">
        <v>1850.63</v>
      </c>
      <c r="N1962" s="85">
        <v>110.36499999999999</v>
      </c>
      <c r="O1962" s="83">
        <v>1740.27</v>
      </c>
      <c r="P1962" s="85">
        <v>220.73099999999999</v>
      </c>
      <c r="Q1962" s="83">
        <v>1961</v>
      </c>
      <c r="R1962" s="86">
        <v>0.11255999999999999</v>
      </c>
      <c r="S1962" s="86">
        <v>0.59375699999999998</v>
      </c>
    </row>
    <row r="1963" spans="2:19" x14ac:dyDescent="0.2">
      <c r="B1963" s="33"/>
      <c r="L1963" s="84">
        <v>0.27229999999999999</v>
      </c>
      <c r="M1963" s="83">
        <v>1851.34</v>
      </c>
      <c r="N1963" s="85">
        <v>110.663</v>
      </c>
      <c r="O1963" s="83">
        <v>1740.67</v>
      </c>
      <c r="P1963" s="85">
        <v>221.32499999999999</v>
      </c>
      <c r="Q1963" s="83">
        <v>1962</v>
      </c>
      <c r="R1963" s="86">
        <v>0.112806</v>
      </c>
      <c r="S1963" s="86">
        <v>0.59453299999999998</v>
      </c>
    </row>
    <row r="1964" spans="2:19" x14ac:dyDescent="0.2">
      <c r="B1964" s="33"/>
      <c r="L1964" s="84">
        <v>0.27189999999999998</v>
      </c>
      <c r="M1964" s="83">
        <v>1852.04</v>
      </c>
      <c r="N1964" s="85">
        <v>110.96</v>
      </c>
      <c r="O1964" s="83">
        <v>1741.08</v>
      </c>
      <c r="P1964" s="85">
        <v>221.92</v>
      </c>
      <c r="Q1964" s="83">
        <v>1963</v>
      </c>
      <c r="R1964" s="86">
        <v>0.113052</v>
      </c>
      <c r="S1964" s="86">
        <v>0.59530899999999998</v>
      </c>
    </row>
    <row r="1965" spans="2:19" x14ac:dyDescent="0.2">
      <c r="B1965" s="33"/>
      <c r="L1965" s="84">
        <v>0.27160000000000001</v>
      </c>
      <c r="M1965" s="83">
        <v>1852.74</v>
      </c>
      <c r="N1965" s="85">
        <v>111.258</v>
      </c>
      <c r="O1965" s="83">
        <v>1741.48</v>
      </c>
      <c r="P1965" s="85">
        <v>222.517</v>
      </c>
      <c r="Q1965" s="83">
        <v>1964</v>
      </c>
      <c r="R1965" s="86">
        <v>0.113298</v>
      </c>
      <c r="S1965" s="86">
        <v>0.59608399999999995</v>
      </c>
    </row>
    <row r="1966" spans="2:19" x14ac:dyDescent="0.2">
      <c r="B1966" s="33"/>
      <c r="L1966" s="84">
        <v>0.27079999999999999</v>
      </c>
      <c r="M1966" s="83">
        <v>1853.44</v>
      </c>
      <c r="N1966" s="85">
        <v>111.557</v>
      </c>
      <c r="O1966" s="83">
        <v>1741.89</v>
      </c>
      <c r="P1966" s="85">
        <v>223.113</v>
      </c>
      <c r="Q1966" s="83">
        <v>1965</v>
      </c>
      <c r="R1966" s="86">
        <v>0.11354400000000001</v>
      </c>
      <c r="S1966" s="86">
        <v>0.59685699999999997</v>
      </c>
    </row>
    <row r="1967" spans="2:19" x14ac:dyDescent="0.2">
      <c r="B1967" s="33"/>
      <c r="L1967" s="84">
        <v>0.2697</v>
      </c>
      <c r="M1967" s="83">
        <v>1854.14</v>
      </c>
      <c r="N1967" s="85">
        <v>111.85599999999999</v>
      </c>
      <c r="O1967" s="83">
        <v>1742.29</v>
      </c>
      <c r="P1967" s="85">
        <v>223.71100000000001</v>
      </c>
      <c r="Q1967" s="83">
        <v>1966</v>
      </c>
      <c r="R1967" s="86">
        <v>0.11379</v>
      </c>
      <c r="S1967" s="86">
        <v>0.59762999999999999</v>
      </c>
    </row>
    <row r="1968" spans="2:19" x14ac:dyDescent="0.2">
      <c r="B1968" s="33"/>
      <c r="L1968" s="84">
        <v>0.26850000000000002</v>
      </c>
      <c r="M1968" s="83">
        <v>1854.85</v>
      </c>
      <c r="N1968" s="85">
        <v>112.155</v>
      </c>
      <c r="O1968" s="83">
        <v>1742.69</v>
      </c>
      <c r="P1968" s="85">
        <v>224.309</v>
      </c>
      <c r="Q1968" s="83">
        <v>1967</v>
      </c>
      <c r="R1968" s="86">
        <v>0.114036</v>
      </c>
      <c r="S1968" s="86">
        <v>0.59840199999999999</v>
      </c>
    </row>
    <row r="1969" spans="2:19" x14ac:dyDescent="0.2">
      <c r="B1969" s="33"/>
      <c r="L1969" s="84">
        <v>0.26400000000000001</v>
      </c>
      <c r="M1969" s="83">
        <v>1855.55</v>
      </c>
      <c r="N1969" s="85">
        <v>112.45399999999999</v>
      </c>
      <c r="O1969" s="83">
        <v>1743.09</v>
      </c>
      <c r="P1969" s="85">
        <v>224.90899999999999</v>
      </c>
      <c r="Q1969" s="83">
        <v>1968</v>
      </c>
      <c r="R1969" s="86">
        <v>0.114283</v>
      </c>
      <c r="S1969" s="86">
        <v>0.59917299999999996</v>
      </c>
    </row>
    <row r="1970" spans="2:19" x14ac:dyDescent="0.2">
      <c r="B1970" s="33"/>
      <c r="L1970" s="84">
        <v>0.2626</v>
      </c>
      <c r="M1970" s="83">
        <v>1856.25</v>
      </c>
      <c r="N1970" s="85">
        <v>112.754</v>
      </c>
      <c r="O1970" s="83">
        <v>1743.49</v>
      </c>
      <c r="P1970" s="85">
        <v>225.50899999999999</v>
      </c>
      <c r="Q1970" s="83">
        <v>1969</v>
      </c>
      <c r="R1970" s="86">
        <v>0.11452900000000001</v>
      </c>
      <c r="S1970" s="86">
        <v>0.599943</v>
      </c>
    </row>
    <row r="1971" spans="2:19" x14ac:dyDescent="0.2">
      <c r="B1971" s="33"/>
      <c r="L1971" s="84">
        <v>0.26200000000000001</v>
      </c>
      <c r="M1971" s="83">
        <v>1856.95</v>
      </c>
      <c r="N1971" s="85">
        <v>113.05500000000001</v>
      </c>
      <c r="O1971" s="83">
        <v>1743.89</v>
      </c>
      <c r="P1971" s="85">
        <v>226.10900000000001</v>
      </c>
      <c r="Q1971" s="83">
        <v>1970</v>
      </c>
      <c r="R1971" s="86">
        <v>0.114776</v>
      </c>
      <c r="S1971" s="86">
        <v>0.60071200000000002</v>
      </c>
    </row>
    <row r="1972" spans="2:19" x14ac:dyDescent="0.2">
      <c r="B1972" s="33"/>
      <c r="L1972" s="84">
        <v>0.25900000000000001</v>
      </c>
      <c r="M1972" s="83">
        <v>1857.64</v>
      </c>
      <c r="N1972" s="85">
        <v>113.355</v>
      </c>
      <c r="O1972" s="83">
        <v>1744.29</v>
      </c>
      <c r="P1972" s="85">
        <v>226.71100000000001</v>
      </c>
      <c r="Q1972" s="83">
        <v>1971</v>
      </c>
      <c r="R1972" s="86">
        <v>0.115023</v>
      </c>
      <c r="S1972" s="86">
        <v>0.60186399999999995</v>
      </c>
    </row>
    <row r="1973" spans="2:19" x14ac:dyDescent="0.2">
      <c r="B1973" s="33"/>
      <c r="L1973" s="84">
        <v>0.25900000000000001</v>
      </c>
      <c r="M1973" s="83">
        <v>1858.34</v>
      </c>
      <c r="N1973" s="85">
        <v>113.65600000000001</v>
      </c>
      <c r="O1973" s="83">
        <v>1744.69</v>
      </c>
      <c r="P1973" s="85">
        <v>227.31299999999999</v>
      </c>
      <c r="Q1973" s="83">
        <v>1972</v>
      </c>
      <c r="R1973" s="86">
        <v>0.11527</v>
      </c>
      <c r="S1973" s="86">
        <v>0.60186399999999995</v>
      </c>
    </row>
    <row r="1974" spans="2:19" x14ac:dyDescent="0.2">
      <c r="B1974" s="33"/>
      <c r="L1974" s="84">
        <v>0.25890000000000002</v>
      </c>
      <c r="M1974" s="83">
        <v>1859.04</v>
      </c>
      <c r="N1974" s="85">
        <v>113.958</v>
      </c>
      <c r="O1974" s="83">
        <v>1745.08</v>
      </c>
      <c r="P1974" s="85">
        <v>227.916</v>
      </c>
      <c r="Q1974" s="83">
        <v>1973</v>
      </c>
      <c r="R1974" s="86">
        <v>0.11551699999999999</v>
      </c>
      <c r="S1974" s="86">
        <v>0.60301400000000005</v>
      </c>
    </row>
    <row r="1975" spans="2:19" x14ac:dyDescent="0.2">
      <c r="B1975" s="33"/>
      <c r="L1975" s="84">
        <v>0.25819999999999999</v>
      </c>
      <c r="M1975" s="83">
        <v>1859.74</v>
      </c>
      <c r="N1975" s="85">
        <v>114.26</v>
      </c>
      <c r="O1975" s="83">
        <v>1745.48</v>
      </c>
      <c r="P1975" s="85">
        <v>228.52</v>
      </c>
      <c r="Q1975" s="83">
        <v>1974</v>
      </c>
      <c r="R1975" s="86">
        <v>0.11576500000000001</v>
      </c>
      <c r="S1975" s="86">
        <v>0.60377899999999995</v>
      </c>
    </row>
    <row r="1976" spans="2:19" x14ac:dyDescent="0.2">
      <c r="B1976" s="33"/>
      <c r="L1976" s="84">
        <v>0.25740000000000002</v>
      </c>
      <c r="M1976" s="83">
        <v>1860.44</v>
      </c>
      <c r="N1976" s="85">
        <v>114.562</v>
      </c>
      <c r="O1976" s="83">
        <v>1745.88</v>
      </c>
      <c r="P1976" s="85">
        <v>229.124</v>
      </c>
      <c r="Q1976" s="83">
        <v>1975</v>
      </c>
      <c r="R1976" s="86">
        <v>0.116012</v>
      </c>
      <c r="S1976" s="86">
        <v>0.60454399999999997</v>
      </c>
    </row>
    <row r="1977" spans="2:19" x14ac:dyDescent="0.2">
      <c r="B1977" s="33"/>
      <c r="L1977" s="84">
        <v>0.25690000000000002</v>
      </c>
      <c r="M1977" s="83">
        <v>1861.14</v>
      </c>
      <c r="N1977" s="85">
        <v>114.86499999999999</v>
      </c>
      <c r="O1977" s="83">
        <v>1746.27</v>
      </c>
      <c r="P1977" s="85">
        <v>229.73</v>
      </c>
      <c r="Q1977" s="83">
        <v>1976</v>
      </c>
      <c r="R1977" s="86">
        <v>0.11626</v>
      </c>
      <c r="S1977" s="86">
        <v>0.60568900000000003</v>
      </c>
    </row>
    <row r="1978" spans="2:19" x14ac:dyDescent="0.2">
      <c r="B1978" s="33"/>
      <c r="L1978" s="84">
        <v>0.25690000000000002</v>
      </c>
      <c r="M1978" s="83">
        <v>1861.83</v>
      </c>
      <c r="N1978" s="85">
        <v>115.16800000000001</v>
      </c>
      <c r="O1978" s="83">
        <v>1746.66</v>
      </c>
      <c r="P1978" s="85">
        <v>230.33600000000001</v>
      </c>
      <c r="Q1978" s="83">
        <v>1977</v>
      </c>
      <c r="R1978" s="86">
        <v>0.116508</v>
      </c>
      <c r="S1978" s="86">
        <v>0.60568900000000003</v>
      </c>
    </row>
    <row r="1979" spans="2:19" x14ac:dyDescent="0.2">
      <c r="B1979" s="33"/>
      <c r="L1979" s="84">
        <v>0.25619999999999998</v>
      </c>
      <c r="M1979" s="83">
        <v>1862.53</v>
      </c>
      <c r="N1979" s="85">
        <v>115.471</v>
      </c>
      <c r="O1979" s="83">
        <v>1747.06</v>
      </c>
      <c r="P1979" s="85">
        <v>230.94300000000001</v>
      </c>
      <c r="Q1979" s="83">
        <v>1978</v>
      </c>
      <c r="R1979" s="86">
        <v>0.116756</v>
      </c>
      <c r="S1979" s="86">
        <v>0.60683200000000004</v>
      </c>
    </row>
    <row r="1980" spans="2:19" x14ac:dyDescent="0.2">
      <c r="B1980" s="33"/>
      <c r="L1980" s="84">
        <v>0.25590000000000002</v>
      </c>
      <c r="M1980" s="83">
        <v>1863.22</v>
      </c>
      <c r="N1980" s="85">
        <v>115.77500000000001</v>
      </c>
      <c r="O1980" s="83">
        <v>1747.45</v>
      </c>
      <c r="P1980" s="85">
        <v>231.55</v>
      </c>
      <c r="Q1980" s="83">
        <v>1979</v>
      </c>
      <c r="R1980" s="86">
        <v>0.117004</v>
      </c>
      <c r="S1980" s="86">
        <v>0.60797299999999999</v>
      </c>
    </row>
    <row r="1981" spans="2:19" x14ac:dyDescent="0.2">
      <c r="B1981" s="33"/>
      <c r="L1981" s="84">
        <v>0.25590000000000002</v>
      </c>
      <c r="M1981" s="83">
        <v>1863.92</v>
      </c>
      <c r="N1981" s="85">
        <v>116.07899999999999</v>
      </c>
      <c r="O1981" s="83">
        <v>1747.84</v>
      </c>
      <c r="P1981" s="85">
        <v>232.15799999999999</v>
      </c>
      <c r="Q1981" s="83">
        <v>1980</v>
      </c>
      <c r="R1981" s="86">
        <v>0.117252</v>
      </c>
      <c r="S1981" s="86">
        <v>0.60797299999999999</v>
      </c>
    </row>
    <row r="1982" spans="2:19" x14ac:dyDescent="0.2">
      <c r="B1982" s="33"/>
      <c r="L1982" s="84">
        <v>0.25480000000000003</v>
      </c>
      <c r="M1982" s="83">
        <v>1864.62</v>
      </c>
      <c r="N1982" s="85">
        <v>116.384</v>
      </c>
      <c r="O1982" s="83">
        <v>1748.23</v>
      </c>
      <c r="P1982" s="85">
        <v>232.768</v>
      </c>
      <c r="Q1982" s="83">
        <v>1981</v>
      </c>
      <c r="R1982" s="86">
        <v>0.11749999999999999</v>
      </c>
      <c r="S1982" s="86">
        <v>0.60911199999999999</v>
      </c>
    </row>
    <row r="1983" spans="2:19" x14ac:dyDescent="0.2">
      <c r="B1983" s="33"/>
      <c r="L1983" s="84">
        <v>0.2545</v>
      </c>
      <c r="M1983" s="83">
        <v>1865.31</v>
      </c>
      <c r="N1983" s="85">
        <v>116.68899999999999</v>
      </c>
      <c r="O1983" s="83">
        <v>1748.62</v>
      </c>
      <c r="P1983" s="85">
        <v>233.37700000000001</v>
      </c>
      <c r="Q1983" s="83">
        <v>1982</v>
      </c>
      <c r="R1983" s="86">
        <v>0.11774800000000001</v>
      </c>
      <c r="S1983" s="86">
        <v>0.60987000000000002</v>
      </c>
    </row>
    <row r="1984" spans="2:19" x14ac:dyDescent="0.2">
      <c r="B1984" s="33"/>
      <c r="L1984" s="84">
        <v>0.252</v>
      </c>
      <c r="M1984" s="83">
        <v>1866.01</v>
      </c>
      <c r="N1984" s="85">
        <v>116.994</v>
      </c>
      <c r="O1984" s="83">
        <v>1749.01</v>
      </c>
      <c r="P1984" s="85">
        <v>233.988</v>
      </c>
      <c r="Q1984" s="83">
        <v>1983</v>
      </c>
      <c r="R1984" s="86">
        <v>0.117997</v>
      </c>
      <c r="S1984" s="86">
        <v>0.61062799999999995</v>
      </c>
    </row>
    <row r="1985" spans="2:19" x14ac:dyDescent="0.2">
      <c r="B1985" s="33"/>
      <c r="L1985" s="84">
        <v>0.25169999999999998</v>
      </c>
      <c r="M1985" s="83">
        <v>1866.7</v>
      </c>
      <c r="N1985" s="85">
        <v>117.3</v>
      </c>
      <c r="O1985" s="83">
        <v>1749.4</v>
      </c>
      <c r="P1985" s="85">
        <v>234.59899999999999</v>
      </c>
      <c r="Q1985" s="83">
        <v>1984</v>
      </c>
      <c r="R1985" s="86">
        <v>0.118246</v>
      </c>
      <c r="S1985" s="86">
        <v>0.61138400000000004</v>
      </c>
    </row>
    <row r="1986" spans="2:19" x14ac:dyDescent="0.2">
      <c r="B1986" s="33"/>
      <c r="L1986" s="84">
        <v>0.24890000000000001</v>
      </c>
      <c r="M1986" s="83">
        <v>1867.39</v>
      </c>
      <c r="N1986" s="85">
        <v>117.60599999999999</v>
      </c>
      <c r="O1986" s="83">
        <v>1749.79</v>
      </c>
      <c r="P1986" s="85">
        <v>235.21199999999999</v>
      </c>
      <c r="Q1986" s="83">
        <v>1985</v>
      </c>
      <c r="R1986" s="86">
        <v>0.118495</v>
      </c>
      <c r="S1986" s="86">
        <v>0.61214000000000002</v>
      </c>
    </row>
    <row r="1987" spans="2:19" x14ac:dyDescent="0.2">
      <c r="B1987" s="33"/>
      <c r="L1987" s="84">
        <v>0.24859999999999999</v>
      </c>
      <c r="M1987" s="83">
        <v>1868.09</v>
      </c>
      <c r="N1987" s="85">
        <v>117.91200000000001</v>
      </c>
      <c r="O1987" s="83">
        <v>1750.18</v>
      </c>
      <c r="P1987" s="85">
        <v>235.82499999999999</v>
      </c>
      <c r="Q1987" s="83">
        <v>1986</v>
      </c>
      <c r="R1987" s="86">
        <v>0.118743</v>
      </c>
      <c r="S1987" s="86">
        <v>0.61289499999999997</v>
      </c>
    </row>
    <row r="1988" spans="2:19" x14ac:dyDescent="0.2">
      <c r="B1988" s="33"/>
      <c r="L1988" s="84">
        <v>0.24729999999999999</v>
      </c>
      <c r="M1988" s="83">
        <v>1868.78</v>
      </c>
      <c r="N1988" s="85">
        <v>118.21899999999999</v>
      </c>
      <c r="O1988" s="83">
        <v>1750.56</v>
      </c>
      <c r="P1988" s="85">
        <v>236.43799999999999</v>
      </c>
      <c r="Q1988" s="83">
        <v>1987</v>
      </c>
      <c r="R1988" s="86">
        <v>0.118993</v>
      </c>
      <c r="S1988" s="86">
        <v>0.61364799999999997</v>
      </c>
    </row>
    <row r="1989" spans="2:19" x14ac:dyDescent="0.2">
      <c r="B1989" s="33"/>
      <c r="L1989" s="84">
        <v>0.24709999999999999</v>
      </c>
      <c r="M1989" s="83">
        <v>1869.47</v>
      </c>
      <c r="N1989" s="85">
        <v>118.526</v>
      </c>
      <c r="O1989" s="83">
        <v>1750.95</v>
      </c>
      <c r="P1989" s="85">
        <v>237.053</v>
      </c>
      <c r="Q1989" s="83">
        <v>1988</v>
      </c>
      <c r="R1989" s="86">
        <v>0.119242</v>
      </c>
      <c r="S1989" s="86">
        <v>0.61440099999999997</v>
      </c>
    </row>
    <row r="1990" spans="2:19" x14ac:dyDescent="0.2">
      <c r="B1990" s="33"/>
      <c r="L1990" s="84">
        <v>0.2462</v>
      </c>
      <c r="M1990" s="83">
        <v>1870.17</v>
      </c>
      <c r="N1990" s="85">
        <v>118.834</v>
      </c>
      <c r="O1990" s="83">
        <v>1751.33</v>
      </c>
      <c r="P1990" s="85">
        <v>237.66800000000001</v>
      </c>
      <c r="Q1990" s="83">
        <v>1989</v>
      </c>
      <c r="R1990" s="86">
        <v>0.119491</v>
      </c>
      <c r="S1990" s="86">
        <v>0.61515399999999998</v>
      </c>
    </row>
    <row r="1991" spans="2:19" x14ac:dyDescent="0.2">
      <c r="B1991" s="33"/>
      <c r="L1991" s="84">
        <v>0.24349999999999999</v>
      </c>
      <c r="M1991" s="83">
        <v>1870.86</v>
      </c>
      <c r="N1991" s="85">
        <v>119.142</v>
      </c>
      <c r="O1991" s="83">
        <v>1751.72</v>
      </c>
      <c r="P1991" s="85">
        <v>238.28399999999999</v>
      </c>
      <c r="Q1991" s="83">
        <v>1990</v>
      </c>
      <c r="R1991" s="86">
        <v>0.119741</v>
      </c>
      <c r="S1991" s="86">
        <v>0.61590500000000004</v>
      </c>
    </row>
    <row r="1992" spans="2:19" x14ac:dyDescent="0.2">
      <c r="B1992" s="33"/>
      <c r="L1992" s="84">
        <v>0.24229999999999999</v>
      </c>
      <c r="M1992" s="83">
        <v>1871.55</v>
      </c>
      <c r="N1992" s="85">
        <v>119.45</v>
      </c>
      <c r="O1992" s="83">
        <v>1752.1</v>
      </c>
      <c r="P1992" s="85">
        <v>238.9</v>
      </c>
      <c r="Q1992" s="83">
        <v>1991</v>
      </c>
      <c r="R1992" s="86">
        <v>0.11999</v>
      </c>
      <c r="S1992" s="86">
        <v>0.61665499999999995</v>
      </c>
    </row>
    <row r="1993" spans="2:19" x14ac:dyDescent="0.2">
      <c r="B1993" s="33"/>
      <c r="L1993" s="84">
        <v>0.2414</v>
      </c>
      <c r="M1993" s="83">
        <v>1872.24</v>
      </c>
      <c r="N1993" s="85">
        <v>119.759</v>
      </c>
      <c r="O1993" s="83">
        <v>1752.48</v>
      </c>
      <c r="P1993" s="85">
        <v>239.518</v>
      </c>
      <c r="Q1993" s="83">
        <v>1992</v>
      </c>
      <c r="R1993" s="86">
        <v>0.12024</v>
      </c>
      <c r="S1993" s="86">
        <v>0.61740499999999998</v>
      </c>
    </row>
    <row r="1994" spans="2:19" x14ac:dyDescent="0.2">
      <c r="B1994" s="33"/>
      <c r="L1994" s="84">
        <v>0.2402</v>
      </c>
      <c r="M1994" s="83">
        <v>1872.93</v>
      </c>
      <c r="N1994" s="85">
        <v>120.068</v>
      </c>
      <c r="O1994" s="83">
        <v>1752.86</v>
      </c>
      <c r="P1994" s="85">
        <v>240.136</v>
      </c>
      <c r="Q1994" s="83">
        <v>1993</v>
      </c>
      <c r="R1994" s="86">
        <v>0.12049</v>
      </c>
      <c r="S1994" s="86">
        <v>0.61815399999999998</v>
      </c>
    </row>
    <row r="1995" spans="2:19" x14ac:dyDescent="0.2">
      <c r="B1995" s="33"/>
      <c r="L1995" s="84">
        <v>0.23760000000000001</v>
      </c>
      <c r="M1995" s="83">
        <v>1873.62</v>
      </c>
      <c r="N1995" s="85">
        <v>120.377</v>
      </c>
      <c r="O1995" s="83">
        <v>1753.25</v>
      </c>
      <c r="P1995" s="85">
        <v>240.755</v>
      </c>
      <c r="Q1995" s="83">
        <v>1994</v>
      </c>
      <c r="R1995" s="86">
        <v>0.12074</v>
      </c>
      <c r="S1995" s="86">
        <v>0.61890100000000003</v>
      </c>
    </row>
    <row r="1996" spans="2:19" x14ac:dyDescent="0.2">
      <c r="B1996" s="33"/>
      <c r="L1996" s="84">
        <v>0.23730000000000001</v>
      </c>
      <c r="M1996" s="83">
        <v>1874.31</v>
      </c>
      <c r="N1996" s="85">
        <v>120.687</v>
      </c>
      <c r="O1996" s="83">
        <v>1753.63</v>
      </c>
      <c r="P1996" s="85">
        <v>241.374</v>
      </c>
      <c r="Q1996" s="83">
        <v>1995</v>
      </c>
      <c r="R1996" s="86">
        <v>0.12099</v>
      </c>
      <c r="S1996" s="86">
        <v>0.62002199999999996</v>
      </c>
    </row>
    <row r="1997" spans="2:19" x14ac:dyDescent="0.2">
      <c r="B1997" s="33"/>
      <c r="L1997" s="84">
        <v>0.23730000000000001</v>
      </c>
      <c r="M1997" s="83">
        <v>1875</v>
      </c>
      <c r="N1997" s="85">
        <v>120.997</v>
      </c>
      <c r="O1997" s="83">
        <v>1754.01</v>
      </c>
      <c r="P1997" s="85">
        <v>241.995</v>
      </c>
      <c r="Q1997" s="83">
        <v>1996</v>
      </c>
      <c r="R1997" s="86">
        <v>0.12124</v>
      </c>
      <c r="S1997" s="86">
        <v>0.62002199999999996</v>
      </c>
    </row>
    <row r="1998" spans="2:19" x14ac:dyDescent="0.2">
      <c r="B1998" s="33"/>
      <c r="L1998" s="84">
        <v>0.2366</v>
      </c>
      <c r="M1998" s="83">
        <v>1875.69</v>
      </c>
      <c r="N1998" s="85">
        <v>121.30800000000001</v>
      </c>
      <c r="O1998" s="83">
        <v>1754.38</v>
      </c>
      <c r="P1998" s="85">
        <v>242.61600000000001</v>
      </c>
      <c r="Q1998" s="83">
        <v>1997</v>
      </c>
      <c r="R1998" s="86">
        <v>0.12149</v>
      </c>
      <c r="S1998" s="86">
        <v>0.62114000000000003</v>
      </c>
    </row>
    <row r="1999" spans="2:19" x14ac:dyDescent="0.2">
      <c r="B1999" s="33"/>
      <c r="L1999" s="84">
        <v>0.2361</v>
      </c>
      <c r="M1999" s="83">
        <v>1876.38</v>
      </c>
      <c r="N1999" s="85">
        <v>121.619</v>
      </c>
      <c r="O1999" s="83">
        <v>1754.76</v>
      </c>
      <c r="P1999" s="85">
        <v>243.238</v>
      </c>
      <c r="Q1999" s="83">
        <v>1998</v>
      </c>
      <c r="R1999" s="86">
        <v>0.121741</v>
      </c>
      <c r="S1999" s="86">
        <v>0.62188399999999999</v>
      </c>
    </row>
    <row r="2000" spans="2:19" x14ac:dyDescent="0.2">
      <c r="B2000" s="33"/>
      <c r="L2000" s="84">
        <v>0.2351</v>
      </c>
      <c r="M2000" s="83">
        <v>1877.07</v>
      </c>
      <c r="N2000" s="85">
        <v>121.93</v>
      </c>
      <c r="O2000" s="83">
        <v>1755.14</v>
      </c>
      <c r="P2000" s="85">
        <v>243.86</v>
      </c>
      <c r="Q2000" s="83">
        <v>1999</v>
      </c>
      <c r="R2000" s="86">
        <v>0.121991</v>
      </c>
      <c r="S2000" s="86">
        <v>0.62262799999999996</v>
      </c>
    </row>
    <row r="2001" spans="2:19" x14ac:dyDescent="0.2">
      <c r="B2001" s="33"/>
      <c r="L2001" s="84">
        <v>0.23369999999999999</v>
      </c>
      <c r="M2001" s="83">
        <v>1877.76</v>
      </c>
      <c r="N2001" s="85">
        <v>122.242</v>
      </c>
      <c r="O2001" s="83">
        <v>1755.52</v>
      </c>
      <c r="P2001" s="85">
        <v>244.48400000000001</v>
      </c>
      <c r="Q2001" s="83">
        <v>2000</v>
      </c>
      <c r="R2001" s="86">
        <v>0.122242</v>
      </c>
      <c r="S2001" s="86">
        <v>0.62337100000000001</v>
      </c>
    </row>
    <row r="2002" spans="2:19" x14ac:dyDescent="0.2">
      <c r="B2002" s="33"/>
      <c r="L2002" s="84">
        <v>0.23350000000000001</v>
      </c>
      <c r="M2002" s="83">
        <v>1878.45</v>
      </c>
      <c r="N2002" s="85">
        <v>122.554</v>
      </c>
      <c r="O2002" s="83">
        <v>1755.89</v>
      </c>
      <c r="P2002" s="85">
        <v>245.108</v>
      </c>
      <c r="Q2002" s="83">
        <v>2001</v>
      </c>
      <c r="R2002" s="86">
        <v>0.122493</v>
      </c>
      <c r="S2002" s="86">
        <v>0.62411300000000003</v>
      </c>
    </row>
    <row r="2003" spans="2:19" x14ac:dyDescent="0.2">
      <c r="B2003" s="33"/>
      <c r="L2003" s="84">
        <v>0.23050000000000001</v>
      </c>
      <c r="M2003" s="83">
        <v>1879.13</v>
      </c>
      <c r="N2003" s="85">
        <v>122.866</v>
      </c>
      <c r="O2003" s="83">
        <v>1756.27</v>
      </c>
      <c r="P2003" s="85">
        <v>245.733</v>
      </c>
      <c r="Q2003" s="83">
        <v>2002</v>
      </c>
      <c r="R2003" s="86">
        <v>0.12274400000000001</v>
      </c>
      <c r="S2003" s="86">
        <v>0.62485400000000002</v>
      </c>
    </row>
    <row r="2004" spans="2:19" x14ac:dyDescent="0.2">
      <c r="B2004" s="33"/>
      <c r="L2004" s="84">
        <v>0.23039999999999999</v>
      </c>
      <c r="M2004" s="83">
        <v>1879.82</v>
      </c>
      <c r="N2004" s="85">
        <v>123.179</v>
      </c>
      <c r="O2004" s="83">
        <v>1756.64</v>
      </c>
      <c r="P2004" s="85">
        <v>246.358</v>
      </c>
      <c r="Q2004" s="83">
        <v>2003</v>
      </c>
      <c r="R2004" s="86">
        <v>0.12299499999999999</v>
      </c>
      <c r="S2004" s="86">
        <v>0.62559399999999998</v>
      </c>
    </row>
    <row r="2005" spans="2:19" x14ac:dyDescent="0.2">
      <c r="B2005" s="33"/>
      <c r="L2005" s="84">
        <v>0.2298</v>
      </c>
      <c r="M2005" s="83">
        <v>1880.51</v>
      </c>
      <c r="N2005" s="85">
        <v>123.492</v>
      </c>
      <c r="O2005" s="83">
        <v>1757.02</v>
      </c>
      <c r="P2005" s="85">
        <v>246.98500000000001</v>
      </c>
      <c r="Q2005" s="83">
        <v>2004</v>
      </c>
      <c r="R2005" s="86">
        <v>0.12324599999999999</v>
      </c>
      <c r="S2005" s="86">
        <v>0.62633399999999995</v>
      </c>
    </row>
    <row r="2006" spans="2:19" x14ac:dyDescent="0.2">
      <c r="B2006" s="33"/>
      <c r="L2006" s="84">
        <v>0.2291</v>
      </c>
      <c r="M2006" s="83">
        <v>1881.19</v>
      </c>
      <c r="N2006" s="85">
        <v>123.806</v>
      </c>
      <c r="O2006" s="83">
        <v>1757.39</v>
      </c>
      <c r="P2006" s="85">
        <v>247.61199999999999</v>
      </c>
      <c r="Q2006" s="83">
        <v>2005</v>
      </c>
      <c r="R2006" s="86">
        <v>0.123497</v>
      </c>
      <c r="S2006" s="86">
        <v>0.62707199999999996</v>
      </c>
    </row>
    <row r="2007" spans="2:19" x14ac:dyDescent="0.2">
      <c r="B2007" s="33"/>
      <c r="L2007" s="84">
        <v>0.22900000000000001</v>
      </c>
      <c r="M2007" s="83">
        <v>1881.88</v>
      </c>
      <c r="N2007" s="85">
        <v>124.12</v>
      </c>
      <c r="O2007" s="83">
        <v>1757.76</v>
      </c>
      <c r="P2007" s="85">
        <v>248.24</v>
      </c>
      <c r="Q2007" s="83">
        <v>2006</v>
      </c>
      <c r="R2007" s="86">
        <v>0.123749</v>
      </c>
      <c r="S2007" s="86">
        <v>0.62780999999999998</v>
      </c>
    </row>
    <row r="2008" spans="2:19" x14ac:dyDescent="0.2">
      <c r="B2008" s="33"/>
      <c r="L2008" s="84">
        <v>0.2286</v>
      </c>
      <c r="M2008" s="83">
        <v>1882.57</v>
      </c>
      <c r="N2008" s="85">
        <v>124.434</v>
      </c>
      <c r="O2008" s="83">
        <v>1758.13</v>
      </c>
      <c r="P2008" s="85">
        <v>248.86799999999999</v>
      </c>
      <c r="Q2008" s="83">
        <v>2007</v>
      </c>
      <c r="R2008" s="86">
        <v>0.124</v>
      </c>
      <c r="S2008" s="86">
        <v>0.62854699999999997</v>
      </c>
    </row>
    <row r="2009" spans="2:19" x14ac:dyDescent="0.2">
      <c r="B2009" s="33"/>
      <c r="L2009" s="84">
        <v>0.22819999999999999</v>
      </c>
      <c r="M2009" s="83">
        <v>1883.25</v>
      </c>
      <c r="N2009" s="85">
        <v>124.749</v>
      </c>
      <c r="O2009" s="83">
        <v>1758.5</v>
      </c>
      <c r="P2009" s="85">
        <v>249.49700000000001</v>
      </c>
      <c r="Q2009" s="83">
        <v>2008</v>
      </c>
      <c r="R2009" s="86">
        <v>0.124252</v>
      </c>
      <c r="S2009" s="86">
        <v>0.62928399999999995</v>
      </c>
    </row>
    <row r="2010" spans="2:19" x14ac:dyDescent="0.2">
      <c r="B2010" s="33"/>
      <c r="L2010" s="84">
        <v>0.22800000000000001</v>
      </c>
      <c r="M2010" s="83">
        <v>1883.94</v>
      </c>
      <c r="N2010" s="85">
        <v>125.06399999999999</v>
      </c>
      <c r="O2010" s="83">
        <v>1758.87</v>
      </c>
      <c r="P2010" s="85">
        <v>250.12700000000001</v>
      </c>
      <c r="Q2010" s="83">
        <v>2009</v>
      </c>
      <c r="R2010" s="86">
        <v>0.124503</v>
      </c>
      <c r="S2010" s="86">
        <v>0.630019</v>
      </c>
    </row>
    <row r="2011" spans="2:19" x14ac:dyDescent="0.2">
      <c r="B2011" s="33"/>
      <c r="L2011" s="84">
        <v>0.22689999999999999</v>
      </c>
      <c r="M2011" s="83">
        <v>1884.62</v>
      </c>
      <c r="N2011" s="85">
        <v>125.379</v>
      </c>
      <c r="O2011" s="83">
        <v>1759.24</v>
      </c>
      <c r="P2011" s="85">
        <v>250.75800000000001</v>
      </c>
      <c r="Q2011" s="83">
        <v>2010</v>
      </c>
      <c r="R2011" s="86">
        <v>0.124755</v>
      </c>
      <c r="S2011" s="86">
        <v>0.63075400000000004</v>
      </c>
    </row>
    <row r="2012" spans="2:19" x14ac:dyDescent="0.2">
      <c r="B2012" s="33"/>
      <c r="L2012" s="84">
        <v>0.22670000000000001</v>
      </c>
      <c r="M2012" s="83">
        <v>1885.31</v>
      </c>
      <c r="N2012" s="85">
        <v>125.69499999999999</v>
      </c>
      <c r="O2012" s="83">
        <v>1759.61</v>
      </c>
      <c r="P2012" s="85">
        <v>251.39</v>
      </c>
      <c r="Q2012" s="83">
        <v>2011</v>
      </c>
      <c r="R2012" s="86">
        <v>0.12500700000000001</v>
      </c>
      <c r="S2012" s="86">
        <v>0.63148700000000002</v>
      </c>
    </row>
    <row r="2013" spans="2:19" x14ac:dyDescent="0.2">
      <c r="B2013" s="33"/>
      <c r="L2013" s="84">
        <v>0.2258</v>
      </c>
      <c r="M2013" s="83">
        <v>1885.99</v>
      </c>
      <c r="N2013" s="85">
        <v>126.011</v>
      </c>
      <c r="O2013" s="83">
        <v>1759.98</v>
      </c>
      <c r="P2013" s="85">
        <v>252.02199999999999</v>
      </c>
      <c r="Q2013" s="83">
        <v>2012</v>
      </c>
      <c r="R2013" s="86">
        <v>0.12525900000000001</v>
      </c>
      <c r="S2013" s="86">
        <v>0.63222</v>
      </c>
    </row>
    <row r="2014" spans="2:19" x14ac:dyDescent="0.2">
      <c r="B2014" s="33"/>
      <c r="L2014" s="84">
        <v>0.22500000000000001</v>
      </c>
      <c r="M2014" s="83">
        <v>1886.67</v>
      </c>
      <c r="N2014" s="85">
        <v>126.327</v>
      </c>
      <c r="O2014" s="83">
        <v>1760.35</v>
      </c>
      <c r="P2014" s="85">
        <v>252.655</v>
      </c>
      <c r="Q2014" s="83">
        <v>2013</v>
      </c>
      <c r="R2014" s="86">
        <v>0.12551200000000001</v>
      </c>
      <c r="S2014" s="86">
        <v>0.63295199999999996</v>
      </c>
    </row>
    <row r="2015" spans="2:19" x14ac:dyDescent="0.2">
      <c r="B2015" s="33"/>
      <c r="L2015" s="84">
        <v>0.22470000000000001</v>
      </c>
      <c r="M2015" s="83">
        <v>1887.36</v>
      </c>
      <c r="N2015" s="85">
        <v>126.64400000000001</v>
      </c>
      <c r="O2015" s="83">
        <v>1760.71</v>
      </c>
      <c r="P2015" s="85">
        <v>253.28899999999999</v>
      </c>
      <c r="Q2015" s="83">
        <v>2014</v>
      </c>
      <c r="R2015" s="86">
        <v>0.12576399999999999</v>
      </c>
      <c r="S2015" s="86">
        <v>0.63368400000000003</v>
      </c>
    </row>
    <row r="2016" spans="2:19" x14ac:dyDescent="0.2">
      <c r="B2016" s="33"/>
      <c r="L2016" s="84">
        <v>0.22359999999999999</v>
      </c>
      <c r="M2016" s="83">
        <v>1888.04</v>
      </c>
      <c r="N2016" s="85">
        <v>126.961</v>
      </c>
      <c r="O2016" s="83">
        <v>1761.08</v>
      </c>
      <c r="P2016" s="85">
        <v>253.923</v>
      </c>
      <c r="Q2016" s="83">
        <v>2015</v>
      </c>
      <c r="R2016" s="86">
        <v>0.12601599999999999</v>
      </c>
      <c r="S2016" s="86">
        <v>0.63441400000000003</v>
      </c>
    </row>
    <row r="2017" spans="2:19" x14ac:dyDescent="0.2">
      <c r="B2017" s="33"/>
      <c r="L2017" s="84">
        <v>0.22320000000000001</v>
      </c>
      <c r="M2017" s="83">
        <v>1888.72</v>
      </c>
      <c r="N2017" s="85">
        <v>127.279</v>
      </c>
      <c r="O2017" s="83">
        <v>1761.44</v>
      </c>
      <c r="P2017" s="85">
        <v>254.55799999999999</v>
      </c>
      <c r="Q2017" s="83">
        <v>2016</v>
      </c>
      <c r="R2017" s="86">
        <v>0.12626899999999999</v>
      </c>
      <c r="S2017" s="86">
        <v>0.63514400000000004</v>
      </c>
    </row>
    <row r="2018" spans="2:19" x14ac:dyDescent="0.2">
      <c r="B2018" s="33"/>
      <c r="L2018" s="84">
        <v>0.22309999999999999</v>
      </c>
      <c r="M2018" s="83">
        <v>1889.4</v>
      </c>
      <c r="N2018" s="85">
        <v>127.59699999999999</v>
      </c>
      <c r="O2018" s="83">
        <v>1761.81</v>
      </c>
      <c r="P2018" s="85">
        <v>255.19399999999999</v>
      </c>
      <c r="Q2018" s="83">
        <v>2017</v>
      </c>
      <c r="R2018" s="86">
        <v>0.126522</v>
      </c>
      <c r="S2018" s="86">
        <v>0.63587300000000002</v>
      </c>
    </row>
    <row r="2019" spans="2:19" x14ac:dyDescent="0.2">
      <c r="B2019" s="33"/>
      <c r="L2019" s="84">
        <v>0.22289999999999999</v>
      </c>
      <c r="M2019" s="83">
        <v>1890.08</v>
      </c>
      <c r="N2019" s="85">
        <v>127.91500000000001</v>
      </c>
      <c r="O2019" s="83">
        <v>1762.17</v>
      </c>
      <c r="P2019" s="85">
        <v>255.83099999999999</v>
      </c>
      <c r="Q2019" s="83">
        <v>2018</v>
      </c>
      <c r="R2019" s="86">
        <v>0.126774</v>
      </c>
      <c r="S2019" s="86">
        <v>0.636602</v>
      </c>
    </row>
    <row r="2020" spans="2:19" x14ac:dyDescent="0.2">
      <c r="B2020" s="33"/>
      <c r="L2020" s="84">
        <v>0.2218</v>
      </c>
      <c r="M2020" s="83">
        <v>1890.77</v>
      </c>
      <c r="N2020" s="85">
        <v>128.23400000000001</v>
      </c>
      <c r="O2020" s="83">
        <v>1762.53</v>
      </c>
      <c r="P2020" s="85">
        <v>256.46800000000002</v>
      </c>
      <c r="Q2020" s="83">
        <v>2019</v>
      </c>
      <c r="R2020" s="86">
        <v>0.127027</v>
      </c>
      <c r="S2020" s="86">
        <v>0.63732900000000003</v>
      </c>
    </row>
    <row r="2021" spans="2:19" x14ac:dyDescent="0.2">
      <c r="B2021" s="33"/>
      <c r="L2021" s="84">
        <v>0.2215</v>
      </c>
      <c r="M2021" s="83">
        <v>1891.45</v>
      </c>
      <c r="N2021" s="85">
        <v>128.553</v>
      </c>
      <c r="O2021" s="83">
        <v>1762.89</v>
      </c>
      <c r="P2021" s="85">
        <v>257.10599999999999</v>
      </c>
      <c r="Q2021" s="83">
        <v>2020</v>
      </c>
      <c r="R2021" s="86">
        <v>0.12728</v>
      </c>
      <c r="S2021" s="86">
        <v>0.63805599999999996</v>
      </c>
    </row>
    <row r="2022" spans="2:19" x14ac:dyDescent="0.2">
      <c r="B2022" s="33"/>
      <c r="L2022" s="84">
        <v>0.22120000000000001</v>
      </c>
      <c r="M2022" s="83">
        <v>1892.13</v>
      </c>
      <c r="N2022" s="85">
        <v>128.87200000000001</v>
      </c>
      <c r="O2022" s="83">
        <v>1763.26</v>
      </c>
      <c r="P2022" s="85">
        <v>257.745</v>
      </c>
      <c r="Q2022" s="83">
        <v>2021</v>
      </c>
      <c r="R2022" s="86">
        <v>0.12753300000000001</v>
      </c>
      <c r="S2022" s="86">
        <v>0.63878199999999996</v>
      </c>
    </row>
    <row r="2023" spans="2:19" x14ac:dyDescent="0.2">
      <c r="B2023" s="33"/>
      <c r="L2023" s="84">
        <v>0.218</v>
      </c>
      <c r="M2023" s="83">
        <v>1892.81</v>
      </c>
      <c r="N2023" s="85">
        <v>129.19200000000001</v>
      </c>
      <c r="O2023" s="83">
        <v>1763.62</v>
      </c>
      <c r="P2023" s="85">
        <v>258.38400000000001</v>
      </c>
      <c r="Q2023" s="83">
        <v>2022</v>
      </c>
      <c r="R2023" s="86">
        <v>0.12778600000000001</v>
      </c>
      <c r="S2023" s="86">
        <v>0.63950700000000005</v>
      </c>
    </row>
    <row r="2024" spans="2:19" x14ac:dyDescent="0.2">
      <c r="B2024" s="33"/>
      <c r="L2024" s="84">
        <v>0.21640000000000001</v>
      </c>
      <c r="M2024" s="83">
        <v>1893.49</v>
      </c>
      <c r="N2024" s="85">
        <v>129.512</v>
      </c>
      <c r="O2024" s="83">
        <v>1763.98</v>
      </c>
      <c r="P2024" s="85">
        <v>259.024</v>
      </c>
      <c r="Q2024" s="83">
        <v>2023</v>
      </c>
      <c r="R2024" s="86">
        <v>0.12803999999999999</v>
      </c>
      <c r="S2024" s="86">
        <v>0.64023099999999999</v>
      </c>
    </row>
    <row r="2025" spans="2:19" x14ac:dyDescent="0.2">
      <c r="B2025" s="33"/>
      <c r="L2025" s="84">
        <v>0.216</v>
      </c>
      <c r="M2025" s="83">
        <v>1894.17</v>
      </c>
      <c r="N2025" s="85">
        <v>129.833</v>
      </c>
      <c r="O2025" s="83">
        <v>1764.33</v>
      </c>
      <c r="P2025" s="85">
        <v>259.66500000000002</v>
      </c>
      <c r="Q2025" s="83">
        <v>2024</v>
      </c>
      <c r="R2025" s="86">
        <v>0.12829299999999999</v>
      </c>
      <c r="S2025" s="86">
        <v>0.641316</v>
      </c>
    </row>
    <row r="2026" spans="2:19" x14ac:dyDescent="0.2">
      <c r="B2026" s="33"/>
      <c r="L2026" s="84">
        <v>0.216</v>
      </c>
      <c r="M2026" s="83">
        <v>1894.85</v>
      </c>
      <c r="N2026" s="85">
        <v>130.154</v>
      </c>
      <c r="O2026" s="83">
        <v>1764.69</v>
      </c>
      <c r="P2026" s="85">
        <v>260.30700000000002</v>
      </c>
      <c r="Q2026" s="83">
        <v>2025</v>
      </c>
      <c r="R2026" s="86">
        <v>0.12854699999999999</v>
      </c>
      <c r="S2026" s="86">
        <v>0.641316</v>
      </c>
    </row>
    <row r="2027" spans="2:19" x14ac:dyDescent="0.2">
      <c r="B2027" s="33"/>
      <c r="L2027" s="84">
        <v>0.21440000000000001</v>
      </c>
      <c r="M2027" s="83">
        <v>1895.53</v>
      </c>
      <c r="N2027" s="85">
        <v>130.47499999999999</v>
      </c>
      <c r="O2027" s="83">
        <v>1765.05</v>
      </c>
      <c r="P2027" s="85">
        <v>260.94900000000001</v>
      </c>
      <c r="Q2027" s="83">
        <v>2026</v>
      </c>
      <c r="R2027" s="86">
        <v>0.1288</v>
      </c>
      <c r="S2027" s="86">
        <v>0.64276</v>
      </c>
    </row>
    <row r="2028" spans="2:19" x14ac:dyDescent="0.2">
      <c r="B2028" s="33"/>
      <c r="L2028" s="84">
        <v>0.21440000000000001</v>
      </c>
      <c r="M2028" s="83">
        <v>1896.2</v>
      </c>
      <c r="N2028" s="85">
        <v>130.79599999999999</v>
      </c>
      <c r="O2028" s="83">
        <v>1765.41</v>
      </c>
      <c r="P2028" s="85">
        <v>261.59300000000002</v>
      </c>
      <c r="Q2028" s="83">
        <v>2027</v>
      </c>
      <c r="R2028" s="86">
        <v>0.129054</v>
      </c>
      <c r="S2028" s="86">
        <v>0.64276</v>
      </c>
    </row>
    <row r="2029" spans="2:19" x14ac:dyDescent="0.2">
      <c r="B2029" s="33"/>
      <c r="L2029" s="84">
        <v>0.21329999999999999</v>
      </c>
      <c r="M2029" s="83">
        <v>1896.88</v>
      </c>
      <c r="N2029" s="85">
        <v>131.11799999999999</v>
      </c>
      <c r="O2029" s="83">
        <v>1765.76</v>
      </c>
      <c r="P2029" s="85">
        <v>262.23599999999999</v>
      </c>
      <c r="Q2029" s="83">
        <v>2028</v>
      </c>
      <c r="R2029" s="86">
        <v>0.12930800000000001</v>
      </c>
      <c r="S2029" s="86">
        <v>0.643841</v>
      </c>
    </row>
    <row r="2030" spans="2:19" x14ac:dyDescent="0.2">
      <c r="B2030" s="33"/>
      <c r="L2030" s="84">
        <v>0.21240000000000001</v>
      </c>
      <c r="M2030" s="83">
        <v>1897.56</v>
      </c>
      <c r="N2030" s="85">
        <v>131.441</v>
      </c>
      <c r="O2030" s="83">
        <v>1766.12</v>
      </c>
      <c r="P2030" s="85">
        <v>262.88099999999997</v>
      </c>
      <c r="Q2030" s="83">
        <v>2029</v>
      </c>
      <c r="R2030" s="86">
        <v>0.12956200000000001</v>
      </c>
      <c r="S2030" s="86">
        <v>0.64456100000000005</v>
      </c>
    </row>
    <row r="2031" spans="2:19" x14ac:dyDescent="0.2">
      <c r="B2031" s="33"/>
      <c r="L2031" s="84">
        <v>0.21229999999999999</v>
      </c>
      <c r="M2031" s="83">
        <v>1898.24</v>
      </c>
      <c r="N2031" s="85">
        <v>131.76300000000001</v>
      </c>
      <c r="O2031" s="83">
        <v>1766.47</v>
      </c>
      <c r="P2031" s="85">
        <v>263.52600000000001</v>
      </c>
      <c r="Q2031" s="83">
        <v>2030</v>
      </c>
      <c r="R2031" s="86">
        <v>0.12981599999999999</v>
      </c>
      <c r="S2031" s="86">
        <v>0.64527999999999996</v>
      </c>
    </row>
    <row r="2032" spans="2:19" x14ac:dyDescent="0.2">
      <c r="B2032" s="33"/>
      <c r="L2032" s="84">
        <v>0.2112</v>
      </c>
      <c r="M2032" s="83">
        <v>1898.91</v>
      </c>
      <c r="N2032" s="85">
        <v>132.08600000000001</v>
      </c>
      <c r="O2032" s="83">
        <v>1766.83</v>
      </c>
      <c r="P2032" s="85">
        <v>264.17200000000003</v>
      </c>
      <c r="Q2032" s="83">
        <v>2031</v>
      </c>
      <c r="R2032" s="86">
        <v>0.13006999999999999</v>
      </c>
      <c r="S2032" s="86">
        <v>0.64599899999999999</v>
      </c>
    </row>
    <row r="2033" spans="2:19" x14ac:dyDescent="0.2">
      <c r="B2033" s="33"/>
      <c r="L2033" s="84">
        <v>0.2107</v>
      </c>
      <c r="M2033" s="83">
        <v>1899.59</v>
      </c>
      <c r="N2033" s="85">
        <v>132.41</v>
      </c>
      <c r="O2033" s="83">
        <v>1767.18</v>
      </c>
      <c r="P2033" s="85">
        <v>264.81900000000002</v>
      </c>
      <c r="Q2033" s="83">
        <v>2032</v>
      </c>
      <c r="R2033" s="86">
        <v>0.130324</v>
      </c>
      <c r="S2033" s="86">
        <v>0.64671599999999996</v>
      </c>
    </row>
    <row r="2034" spans="2:19" x14ac:dyDescent="0.2">
      <c r="B2034" s="33"/>
      <c r="L2034" s="84">
        <v>0.21029999999999999</v>
      </c>
      <c r="M2034" s="83">
        <v>1900.27</v>
      </c>
      <c r="N2034" s="85">
        <v>132.733</v>
      </c>
      <c r="O2034" s="83">
        <v>1767.53</v>
      </c>
      <c r="P2034" s="85">
        <v>265.46600000000001</v>
      </c>
      <c r="Q2034" s="83">
        <v>2033</v>
      </c>
      <c r="R2034" s="86">
        <v>0.130579</v>
      </c>
      <c r="S2034" s="86">
        <v>0.64743300000000004</v>
      </c>
    </row>
    <row r="2035" spans="2:19" x14ac:dyDescent="0.2">
      <c r="B2035" s="33"/>
      <c r="L2035" s="84">
        <v>0.2102</v>
      </c>
      <c r="M2035" s="83">
        <v>1900.94</v>
      </c>
      <c r="N2035" s="85">
        <v>133.05699999999999</v>
      </c>
      <c r="O2035" s="83">
        <v>1767.89</v>
      </c>
      <c r="P2035" s="85">
        <v>266.11500000000001</v>
      </c>
      <c r="Q2035" s="83">
        <v>2034</v>
      </c>
      <c r="R2035" s="86">
        <v>0.130833</v>
      </c>
      <c r="S2035" s="86">
        <v>0.64814899999999998</v>
      </c>
    </row>
    <row r="2036" spans="2:19" x14ac:dyDescent="0.2">
      <c r="B2036" s="33"/>
      <c r="L2036" s="84">
        <v>0.20860000000000001</v>
      </c>
      <c r="M2036" s="83">
        <v>1901.62</v>
      </c>
      <c r="N2036" s="85">
        <v>133.38200000000001</v>
      </c>
      <c r="O2036" s="83">
        <v>1768.24</v>
      </c>
      <c r="P2036" s="85">
        <v>266.76299999999998</v>
      </c>
      <c r="Q2036" s="83">
        <v>2035</v>
      </c>
      <c r="R2036" s="86">
        <v>0.13108800000000001</v>
      </c>
      <c r="S2036" s="86">
        <v>0.648864</v>
      </c>
    </row>
    <row r="2037" spans="2:19" x14ac:dyDescent="0.2">
      <c r="B2037" s="33"/>
      <c r="L2037" s="84">
        <v>0.20810000000000001</v>
      </c>
      <c r="M2037" s="83">
        <v>1902.29</v>
      </c>
      <c r="N2037" s="85">
        <v>133.70699999999999</v>
      </c>
      <c r="O2037" s="83">
        <v>1768.59</v>
      </c>
      <c r="P2037" s="85">
        <v>267.41300000000001</v>
      </c>
      <c r="Q2037" s="83">
        <v>2036</v>
      </c>
      <c r="R2037" s="86">
        <v>0.13134199999999999</v>
      </c>
      <c r="S2037" s="86">
        <v>0.64957900000000002</v>
      </c>
    </row>
    <row r="2038" spans="2:19" x14ac:dyDescent="0.2">
      <c r="B2038" s="33"/>
      <c r="L2038" s="84">
        <v>0.20669999999999999</v>
      </c>
      <c r="M2038" s="83">
        <v>1902.97</v>
      </c>
      <c r="N2038" s="85">
        <v>134.03200000000001</v>
      </c>
      <c r="O2038" s="83">
        <v>1768.94</v>
      </c>
      <c r="P2038" s="85">
        <v>268.06299999999999</v>
      </c>
      <c r="Q2038" s="83">
        <v>2037</v>
      </c>
      <c r="R2038" s="86">
        <v>0.13159699999999999</v>
      </c>
      <c r="S2038" s="86">
        <v>0.65029300000000001</v>
      </c>
    </row>
    <row r="2039" spans="2:19" x14ac:dyDescent="0.2">
      <c r="B2039" s="33"/>
      <c r="L2039" s="84">
        <v>0.20660000000000001</v>
      </c>
      <c r="M2039" s="83">
        <v>1903.64</v>
      </c>
      <c r="N2039" s="85">
        <v>134.357</v>
      </c>
      <c r="O2039" s="83">
        <v>1769.29</v>
      </c>
      <c r="P2039" s="85">
        <v>268.714</v>
      </c>
      <c r="Q2039" s="83">
        <v>2038</v>
      </c>
      <c r="R2039" s="86">
        <v>0.131852</v>
      </c>
      <c r="S2039" s="86">
        <v>0.65100599999999997</v>
      </c>
    </row>
    <row r="2040" spans="2:19" x14ac:dyDescent="0.2">
      <c r="B2040" s="33"/>
      <c r="L2040" s="84">
        <v>0.20610000000000001</v>
      </c>
      <c r="M2040" s="83">
        <v>1904.32</v>
      </c>
      <c r="N2040" s="85">
        <v>134.68299999999999</v>
      </c>
      <c r="O2040" s="83">
        <v>1769.63</v>
      </c>
      <c r="P2040" s="85">
        <v>269.36599999999999</v>
      </c>
      <c r="Q2040" s="83">
        <v>2039</v>
      </c>
      <c r="R2040" s="86">
        <v>0.132107</v>
      </c>
      <c r="S2040" s="86">
        <v>0.65171900000000005</v>
      </c>
    </row>
    <row r="2041" spans="2:19" x14ac:dyDescent="0.2">
      <c r="B2041" s="33"/>
      <c r="L2041" s="84">
        <v>0.20369999999999999</v>
      </c>
      <c r="M2041" s="83">
        <v>1904.99</v>
      </c>
      <c r="N2041" s="85">
        <v>135.00899999999999</v>
      </c>
      <c r="O2041" s="83">
        <v>1769.98</v>
      </c>
      <c r="P2041" s="85">
        <v>270.01799999999997</v>
      </c>
      <c r="Q2041" s="83">
        <v>2040</v>
      </c>
      <c r="R2041" s="86">
        <v>0.13236200000000001</v>
      </c>
      <c r="S2041" s="86">
        <v>0.65242999999999995</v>
      </c>
    </row>
    <row r="2042" spans="2:19" x14ac:dyDescent="0.2">
      <c r="B2042" s="33"/>
      <c r="L2042" s="84">
        <v>0.20069999999999999</v>
      </c>
      <c r="M2042" s="83">
        <v>1905.66</v>
      </c>
      <c r="N2042" s="85">
        <v>135.33600000000001</v>
      </c>
      <c r="O2042" s="83">
        <v>1770.33</v>
      </c>
      <c r="P2042" s="85">
        <v>270.67200000000003</v>
      </c>
      <c r="Q2042" s="83">
        <v>2041</v>
      </c>
      <c r="R2042" s="86">
        <v>0.13261700000000001</v>
      </c>
      <c r="S2042" s="86">
        <v>0.65314099999999997</v>
      </c>
    </row>
    <row r="2043" spans="2:19" x14ac:dyDescent="0.2">
      <c r="B2043" s="33"/>
      <c r="L2043" s="84">
        <v>0.20019999999999999</v>
      </c>
      <c r="M2043" s="83">
        <v>1906.34</v>
      </c>
      <c r="N2043" s="85">
        <v>135.66300000000001</v>
      </c>
      <c r="O2043" s="83">
        <v>1770.67</v>
      </c>
      <c r="P2043" s="85">
        <v>271.32499999999999</v>
      </c>
      <c r="Q2043" s="83">
        <v>2042</v>
      </c>
      <c r="R2043" s="86">
        <v>0.13287199999999999</v>
      </c>
      <c r="S2043" s="86">
        <v>0.65385199999999999</v>
      </c>
    </row>
    <row r="2044" spans="2:19" x14ac:dyDescent="0.2">
      <c r="B2044" s="33"/>
      <c r="L2044" s="84">
        <v>0.1996</v>
      </c>
      <c r="M2044" s="83">
        <v>1907.01</v>
      </c>
      <c r="N2044" s="85">
        <v>135.99</v>
      </c>
      <c r="O2044" s="83">
        <v>1771.02</v>
      </c>
      <c r="P2044" s="85">
        <v>271.98</v>
      </c>
      <c r="Q2044" s="83">
        <v>2043</v>
      </c>
      <c r="R2044" s="86">
        <v>0.133128</v>
      </c>
      <c r="S2044" s="86">
        <v>0.65456099999999995</v>
      </c>
    </row>
    <row r="2045" spans="2:19" x14ac:dyDescent="0.2">
      <c r="B2045" s="33"/>
      <c r="L2045" s="84">
        <v>0.19939999999999999</v>
      </c>
      <c r="M2045" s="83">
        <v>1907.68</v>
      </c>
      <c r="N2045" s="85">
        <v>136.31800000000001</v>
      </c>
      <c r="O2045" s="83">
        <v>1771.36</v>
      </c>
      <c r="P2045" s="85">
        <v>272.63499999999999</v>
      </c>
      <c r="Q2045" s="83">
        <v>2044</v>
      </c>
      <c r="R2045" s="86">
        <v>0.133383</v>
      </c>
      <c r="S2045" s="86">
        <v>0.65527000000000002</v>
      </c>
    </row>
    <row r="2046" spans="2:19" x14ac:dyDescent="0.2">
      <c r="B2046" s="33"/>
      <c r="L2046" s="84">
        <v>0.19789999999999999</v>
      </c>
      <c r="M2046" s="83">
        <v>1908.35</v>
      </c>
      <c r="N2046" s="85">
        <v>136.64599999999999</v>
      </c>
      <c r="O2046" s="83">
        <v>1771.71</v>
      </c>
      <c r="P2046" s="85">
        <v>273.291</v>
      </c>
      <c r="Q2046" s="83">
        <v>2045</v>
      </c>
      <c r="R2046" s="86">
        <v>0.13363900000000001</v>
      </c>
      <c r="S2046" s="86">
        <v>0.65597799999999995</v>
      </c>
    </row>
    <row r="2047" spans="2:19" x14ac:dyDescent="0.2">
      <c r="B2047" s="33"/>
      <c r="L2047" s="84">
        <v>0.1966</v>
      </c>
      <c r="M2047" s="83">
        <v>1909.03</v>
      </c>
      <c r="N2047" s="85">
        <v>136.97399999999999</v>
      </c>
      <c r="O2047" s="83">
        <v>1772.05</v>
      </c>
      <c r="P2047" s="85">
        <v>273.94799999999998</v>
      </c>
      <c r="Q2047" s="83">
        <v>2046</v>
      </c>
      <c r="R2047" s="86">
        <v>0.13389400000000001</v>
      </c>
      <c r="S2047" s="86">
        <v>0.65668599999999999</v>
      </c>
    </row>
    <row r="2048" spans="2:19" x14ac:dyDescent="0.2">
      <c r="B2048" s="33"/>
      <c r="L2048" s="84">
        <v>0.19650000000000001</v>
      </c>
      <c r="M2048" s="83">
        <v>1909.7</v>
      </c>
      <c r="N2048" s="85">
        <v>137.303</v>
      </c>
      <c r="O2048" s="83">
        <v>1772.39</v>
      </c>
      <c r="P2048" s="85">
        <v>274.60500000000002</v>
      </c>
      <c r="Q2048" s="83">
        <v>2047</v>
      </c>
      <c r="R2048" s="86">
        <v>0.13414999999999999</v>
      </c>
      <c r="S2048" s="86">
        <v>0.65739199999999998</v>
      </c>
    </row>
    <row r="2049" spans="2:19" x14ac:dyDescent="0.2">
      <c r="B2049" s="33"/>
      <c r="L2049" s="84">
        <v>0.19639999999999999</v>
      </c>
      <c r="M2049" s="83">
        <v>1910.37</v>
      </c>
      <c r="N2049" s="85">
        <v>137.63200000000001</v>
      </c>
      <c r="O2049" s="83">
        <v>1772.74</v>
      </c>
      <c r="P2049" s="85">
        <v>275.26299999999998</v>
      </c>
      <c r="Q2049" s="83">
        <v>2048</v>
      </c>
      <c r="R2049" s="86">
        <v>0.134406</v>
      </c>
      <c r="S2049" s="86">
        <v>0.65809799999999996</v>
      </c>
    </row>
    <row r="2050" spans="2:19" x14ac:dyDescent="0.2">
      <c r="B2050" s="33"/>
      <c r="L2050" s="84">
        <v>0.19389999999999999</v>
      </c>
      <c r="M2050" s="83">
        <v>1911.04</v>
      </c>
      <c r="N2050" s="85">
        <v>137.96100000000001</v>
      </c>
      <c r="O2050" s="83">
        <v>1773.08</v>
      </c>
      <c r="P2050" s="85">
        <v>275.92200000000003</v>
      </c>
      <c r="Q2050" s="83">
        <v>2049</v>
      </c>
      <c r="R2050" s="86">
        <v>0.134662</v>
      </c>
      <c r="S2050" s="86">
        <v>0.65880399999999995</v>
      </c>
    </row>
    <row r="2051" spans="2:19" x14ac:dyDescent="0.2">
      <c r="B2051" s="33"/>
      <c r="L2051" s="84">
        <v>0.1928</v>
      </c>
      <c r="M2051" s="83">
        <v>1911.71</v>
      </c>
      <c r="N2051" s="85">
        <v>138.291</v>
      </c>
      <c r="O2051" s="83">
        <v>1773.42</v>
      </c>
      <c r="P2051" s="85">
        <v>276.58199999999999</v>
      </c>
      <c r="Q2051" s="83">
        <v>2050</v>
      </c>
      <c r="R2051" s="86">
        <v>0.13491800000000001</v>
      </c>
      <c r="S2051" s="86">
        <v>0.65950799999999998</v>
      </c>
    </row>
    <row r="2052" spans="2:19" x14ac:dyDescent="0.2">
      <c r="B2052" s="33"/>
      <c r="L2052" s="84">
        <v>0.1925</v>
      </c>
      <c r="M2052" s="83">
        <v>1912.38</v>
      </c>
      <c r="N2052" s="85">
        <v>138.62100000000001</v>
      </c>
      <c r="O2052" s="83">
        <v>1773.76</v>
      </c>
      <c r="P2052" s="85">
        <v>277.24200000000002</v>
      </c>
      <c r="Q2052" s="83">
        <v>2051</v>
      </c>
      <c r="R2052" s="86">
        <v>0.13517399999999999</v>
      </c>
      <c r="S2052" s="86">
        <v>0.66021200000000002</v>
      </c>
    </row>
    <row r="2053" spans="2:19" x14ac:dyDescent="0.2">
      <c r="B2053" s="33"/>
      <c r="L2053" s="84">
        <v>0.1923</v>
      </c>
      <c r="M2053" s="83">
        <v>1913.05</v>
      </c>
      <c r="N2053" s="85">
        <v>138.95099999999999</v>
      </c>
      <c r="O2053" s="83">
        <v>1774.1</v>
      </c>
      <c r="P2053" s="85">
        <v>277.90300000000002</v>
      </c>
      <c r="Q2053" s="83">
        <v>2052</v>
      </c>
      <c r="R2053" s="86">
        <v>0.13542999999999999</v>
      </c>
      <c r="S2053" s="86">
        <v>0.66091599999999995</v>
      </c>
    </row>
    <row r="2054" spans="2:19" x14ac:dyDescent="0.2">
      <c r="B2054" s="33"/>
      <c r="L2054" s="84">
        <v>0.19120000000000001</v>
      </c>
      <c r="M2054" s="83">
        <v>1913.72</v>
      </c>
      <c r="N2054" s="85">
        <v>139.28200000000001</v>
      </c>
      <c r="O2054" s="83">
        <v>1774.44</v>
      </c>
      <c r="P2054" s="85">
        <v>278.565</v>
      </c>
      <c r="Q2054" s="83">
        <v>2053</v>
      </c>
      <c r="R2054" s="86">
        <v>0.135687</v>
      </c>
      <c r="S2054" s="86">
        <v>0.66161800000000004</v>
      </c>
    </row>
    <row r="2055" spans="2:19" x14ac:dyDescent="0.2">
      <c r="B2055" s="33"/>
      <c r="L2055" s="84">
        <v>0.19009999999999999</v>
      </c>
      <c r="M2055" s="83">
        <v>1914.39</v>
      </c>
      <c r="N2055" s="85">
        <v>139.613</v>
      </c>
      <c r="O2055" s="83">
        <v>1774.77</v>
      </c>
      <c r="P2055" s="85">
        <v>279.22699999999998</v>
      </c>
      <c r="Q2055" s="83">
        <v>2054</v>
      </c>
      <c r="R2055" s="86">
        <v>0.13594300000000001</v>
      </c>
      <c r="S2055" s="86">
        <v>0.66232000000000002</v>
      </c>
    </row>
    <row r="2056" spans="2:19" x14ac:dyDescent="0.2">
      <c r="B2056" s="33"/>
      <c r="L2056" s="84">
        <v>0.1898</v>
      </c>
      <c r="M2056" s="83">
        <v>1915.06</v>
      </c>
      <c r="N2056" s="85">
        <v>139.94499999999999</v>
      </c>
      <c r="O2056" s="83">
        <v>1775.11</v>
      </c>
      <c r="P2056" s="85">
        <v>279.89</v>
      </c>
      <c r="Q2056" s="83">
        <v>2055</v>
      </c>
      <c r="R2056" s="86">
        <v>0.13619899999999999</v>
      </c>
      <c r="S2056" s="86">
        <v>0.663022</v>
      </c>
    </row>
    <row r="2057" spans="2:19" x14ac:dyDescent="0.2">
      <c r="B2057" s="33"/>
      <c r="L2057" s="84">
        <v>0.18840000000000001</v>
      </c>
      <c r="M2057" s="83">
        <v>1915.72</v>
      </c>
      <c r="N2057" s="85">
        <v>140.27699999999999</v>
      </c>
      <c r="O2057" s="83">
        <v>1775.45</v>
      </c>
      <c r="P2057" s="85">
        <v>280.55399999999997</v>
      </c>
      <c r="Q2057" s="83">
        <v>2056</v>
      </c>
      <c r="R2057" s="86">
        <v>0.13645599999999999</v>
      </c>
      <c r="S2057" s="86">
        <v>0.66372200000000003</v>
      </c>
    </row>
    <row r="2058" spans="2:19" x14ac:dyDescent="0.2">
      <c r="B2058" s="33"/>
      <c r="L2058" s="84">
        <v>0.188</v>
      </c>
      <c r="M2058" s="83">
        <v>1916.39</v>
      </c>
      <c r="N2058" s="85">
        <v>140.60900000000001</v>
      </c>
      <c r="O2058" s="83">
        <v>1775.78</v>
      </c>
      <c r="P2058" s="85">
        <v>281.21800000000002</v>
      </c>
      <c r="Q2058" s="83">
        <v>2057</v>
      </c>
      <c r="R2058" s="86">
        <v>0.136713</v>
      </c>
      <c r="S2058" s="86">
        <v>0.66442199999999996</v>
      </c>
    </row>
    <row r="2059" spans="2:19" x14ac:dyDescent="0.2">
      <c r="B2059" s="33"/>
      <c r="L2059" s="84">
        <v>0.18790000000000001</v>
      </c>
      <c r="M2059" s="83">
        <v>1917.06</v>
      </c>
      <c r="N2059" s="85">
        <v>140.94200000000001</v>
      </c>
      <c r="O2059" s="83">
        <v>1776.12</v>
      </c>
      <c r="P2059" s="85">
        <v>281.88299999999998</v>
      </c>
      <c r="Q2059" s="83">
        <v>2058</v>
      </c>
      <c r="R2059" s="86">
        <v>0.13696900000000001</v>
      </c>
      <c r="S2059" s="86">
        <v>0.66512099999999996</v>
      </c>
    </row>
    <row r="2060" spans="2:19" x14ac:dyDescent="0.2">
      <c r="B2060" s="33"/>
      <c r="L2060" s="84">
        <v>0.1875</v>
      </c>
      <c r="M2060" s="83">
        <v>1917.73</v>
      </c>
      <c r="N2060" s="85">
        <v>141.274</v>
      </c>
      <c r="O2060" s="83">
        <v>1776.45</v>
      </c>
      <c r="P2060" s="85">
        <v>282.54899999999998</v>
      </c>
      <c r="Q2060" s="83">
        <v>2059</v>
      </c>
      <c r="R2060" s="86">
        <v>0.13722599999999999</v>
      </c>
      <c r="S2060" s="86">
        <v>0.66581999999999997</v>
      </c>
    </row>
    <row r="2061" spans="2:19" x14ac:dyDescent="0.2">
      <c r="B2061" s="33"/>
      <c r="L2061" s="84">
        <v>0.1867</v>
      </c>
      <c r="M2061" s="83">
        <v>1918.39</v>
      </c>
      <c r="N2061" s="85">
        <v>141.608</v>
      </c>
      <c r="O2061" s="83">
        <v>1776.78</v>
      </c>
      <c r="P2061" s="85">
        <v>283.21499999999997</v>
      </c>
      <c r="Q2061" s="83">
        <v>2060</v>
      </c>
      <c r="R2061" s="86">
        <v>0.13748299999999999</v>
      </c>
      <c r="S2061" s="86">
        <v>0.66651800000000005</v>
      </c>
    </row>
    <row r="2062" spans="2:19" x14ac:dyDescent="0.2">
      <c r="B2062" s="33"/>
      <c r="L2062" s="84">
        <v>0.18490000000000001</v>
      </c>
      <c r="M2062" s="83">
        <v>1919.06</v>
      </c>
      <c r="N2062" s="85">
        <v>141.941</v>
      </c>
      <c r="O2062" s="83">
        <v>1777.12</v>
      </c>
      <c r="P2062" s="85">
        <v>283.88299999999998</v>
      </c>
      <c r="Q2062" s="83">
        <v>2061</v>
      </c>
      <c r="R2062" s="86">
        <v>0.13774</v>
      </c>
      <c r="S2062" s="86">
        <v>0.667215</v>
      </c>
    </row>
    <row r="2063" spans="2:19" x14ac:dyDescent="0.2">
      <c r="B2063" s="33"/>
      <c r="L2063" s="84">
        <v>0.18340000000000001</v>
      </c>
      <c r="M2063" s="83">
        <v>1919.72</v>
      </c>
      <c r="N2063" s="85">
        <v>142.27500000000001</v>
      </c>
      <c r="O2063" s="83">
        <v>1777.45</v>
      </c>
      <c r="P2063" s="85">
        <v>284.55099999999999</v>
      </c>
      <c r="Q2063" s="83">
        <v>2062</v>
      </c>
      <c r="R2063" s="86">
        <v>0.13799700000000001</v>
      </c>
      <c r="S2063" s="86">
        <v>0.66791199999999995</v>
      </c>
    </row>
    <row r="2064" spans="2:19" x14ac:dyDescent="0.2">
      <c r="B2064" s="33"/>
      <c r="L2064" s="84">
        <v>0.18310000000000001</v>
      </c>
      <c r="M2064" s="83">
        <v>1920.39</v>
      </c>
      <c r="N2064" s="85">
        <v>142.61000000000001</v>
      </c>
      <c r="O2064" s="83">
        <v>1777.78</v>
      </c>
      <c r="P2064" s="85">
        <v>285.21899999999999</v>
      </c>
      <c r="Q2064" s="83">
        <v>2063</v>
      </c>
      <c r="R2064" s="86">
        <v>0.13825499999999999</v>
      </c>
      <c r="S2064" s="86">
        <v>0.66860799999999998</v>
      </c>
    </row>
    <row r="2065" spans="2:19" x14ac:dyDescent="0.2">
      <c r="B2065" s="33"/>
      <c r="L2065" s="84">
        <v>0.1825</v>
      </c>
      <c r="M2065" s="83">
        <v>1921.06</v>
      </c>
      <c r="N2065" s="85">
        <v>142.94399999999999</v>
      </c>
      <c r="O2065" s="83">
        <v>1778.11</v>
      </c>
      <c r="P2065" s="85">
        <v>285.88900000000001</v>
      </c>
      <c r="Q2065" s="83">
        <v>2064</v>
      </c>
      <c r="R2065" s="86">
        <v>0.138512</v>
      </c>
      <c r="S2065" s="86">
        <v>0.66930299999999998</v>
      </c>
    </row>
    <row r="2066" spans="2:19" x14ac:dyDescent="0.2">
      <c r="B2066" s="33"/>
      <c r="L2066" s="84">
        <v>0.18240000000000001</v>
      </c>
      <c r="M2066" s="83">
        <v>1921.72</v>
      </c>
      <c r="N2066" s="85">
        <v>143.279</v>
      </c>
      <c r="O2066" s="83">
        <v>1778.44</v>
      </c>
      <c r="P2066" s="85">
        <v>286.55799999999999</v>
      </c>
      <c r="Q2066" s="83">
        <v>2065</v>
      </c>
      <c r="R2066" s="86">
        <v>0.138769</v>
      </c>
      <c r="S2066" s="86">
        <v>0.66999799999999998</v>
      </c>
    </row>
    <row r="2067" spans="2:19" x14ac:dyDescent="0.2">
      <c r="B2067" s="33"/>
      <c r="L2067" s="84">
        <v>0.18190000000000001</v>
      </c>
      <c r="M2067" s="83">
        <v>1922.39</v>
      </c>
      <c r="N2067" s="85">
        <v>143.61500000000001</v>
      </c>
      <c r="O2067" s="83">
        <v>1778.77</v>
      </c>
      <c r="P2067" s="85">
        <v>287.22899999999998</v>
      </c>
      <c r="Q2067" s="83">
        <v>2066</v>
      </c>
      <c r="R2067" s="86">
        <v>0.13902700000000001</v>
      </c>
      <c r="S2067" s="86">
        <v>0.67069199999999995</v>
      </c>
    </row>
    <row r="2068" spans="2:19" x14ac:dyDescent="0.2">
      <c r="B2068" s="33"/>
      <c r="L2068" s="84">
        <v>0.18110000000000001</v>
      </c>
      <c r="M2068" s="83">
        <v>1923.05</v>
      </c>
      <c r="N2068" s="85">
        <v>143.94999999999999</v>
      </c>
      <c r="O2068" s="83">
        <v>1779.1</v>
      </c>
      <c r="P2068" s="85">
        <v>287.90100000000001</v>
      </c>
      <c r="Q2068" s="83">
        <v>2067</v>
      </c>
      <c r="R2068" s="86">
        <v>0.13928399999999999</v>
      </c>
      <c r="S2068" s="86">
        <v>0.67138500000000001</v>
      </c>
    </row>
    <row r="2069" spans="2:19" x14ac:dyDescent="0.2">
      <c r="B2069" s="33"/>
      <c r="L2069" s="84">
        <v>0.1804</v>
      </c>
      <c r="M2069" s="83">
        <v>1923.71</v>
      </c>
      <c r="N2069" s="85">
        <v>144.286</v>
      </c>
      <c r="O2069" s="83">
        <v>1779.43</v>
      </c>
      <c r="P2069" s="85">
        <v>288.57299999999998</v>
      </c>
      <c r="Q2069" s="83">
        <v>2068</v>
      </c>
      <c r="R2069" s="86">
        <v>0.139542</v>
      </c>
      <c r="S2069" s="86">
        <v>0.67207799999999995</v>
      </c>
    </row>
    <row r="2070" spans="2:19" x14ac:dyDescent="0.2">
      <c r="B2070" s="33"/>
      <c r="L2070" s="84">
        <v>0.18</v>
      </c>
      <c r="M2070" s="83">
        <v>1924.38</v>
      </c>
      <c r="N2070" s="85">
        <v>144.62299999999999</v>
      </c>
      <c r="O2070" s="83">
        <v>1779.75</v>
      </c>
      <c r="P2070" s="85">
        <v>289.245</v>
      </c>
      <c r="Q2070" s="83">
        <v>2069</v>
      </c>
      <c r="R2070" s="86">
        <v>0.13980000000000001</v>
      </c>
      <c r="S2070" s="86">
        <v>0.67276999999999998</v>
      </c>
    </row>
    <row r="2071" spans="2:19" x14ac:dyDescent="0.2">
      <c r="B2071" s="33"/>
      <c r="L2071" s="84">
        <v>0.17929999999999999</v>
      </c>
      <c r="M2071" s="83">
        <v>1925.04</v>
      </c>
      <c r="N2071" s="85">
        <v>144.959</v>
      </c>
      <c r="O2071" s="83">
        <v>1780.08</v>
      </c>
      <c r="P2071" s="85">
        <v>289.91899999999998</v>
      </c>
      <c r="Q2071" s="83">
        <v>2070</v>
      </c>
      <c r="R2071" s="86">
        <v>0.14005699999999999</v>
      </c>
      <c r="S2071" s="86">
        <v>0.67346099999999998</v>
      </c>
    </row>
    <row r="2072" spans="2:19" x14ac:dyDescent="0.2">
      <c r="B2072" s="33"/>
      <c r="L2072" s="84">
        <v>0.1789</v>
      </c>
      <c r="M2072" s="83">
        <v>1925.7</v>
      </c>
      <c r="N2072" s="85">
        <v>145.297</v>
      </c>
      <c r="O2072" s="83">
        <v>1780.41</v>
      </c>
      <c r="P2072" s="85">
        <v>290.59300000000002</v>
      </c>
      <c r="Q2072" s="83">
        <v>2071</v>
      </c>
      <c r="R2072" s="86">
        <v>0.140315</v>
      </c>
      <c r="S2072" s="86">
        <v>0.67415199999999997</v>
      </c>
    </row>
    <row r="2073" spans="2:19" x14ac:dyDescent="0.2">
      <c r="B2073" s="33"/>
      <c r="L2073" s="84">
        <v>0.17879999999999999</v>
      </c>
      <c r="M2073" s="83">
        <v>1926.37</v>
      </c>
      <c r="N2073" s="85">
        <v>145.63399999999999</v>
      </c>
      <c r="O2073" s="83">
        <v>1780.73</v>
      </c>
      <c r="P2073" s="85">
        <v>291.26799999999997</v>
      </c>
      <c r="Q2073" s="83">
        <v>2072</v>
      </c>
      <c r="R2073" s="86">
        <v>0.140573</v>
      </c>
      <c r="S2073" s="86">
        <v>0.67518699999999998</v>
      </c>
    </row>
    <row r="2074" spans="2:19" x14ac:dyDescent="0.2">
      <c r="B2074" s="33"/>
      <c r="L2074" s="84">
        <v>0.17879999999999999</v>
      </c>
      <c r="M2074" s="83">
        <v>1927.03</v>
      </c>
      <c r="N2074" s="85">
        <v>145.97200000000001</v>
      </c>
      <c r="O2074" s="83">
        <v>1781.06</v>
      </c>
      <c r="P2074" s="85">
        <v>291.94299999999998</v>
      </c>
      <c r="Q2074" s="83">
        <v>2073</v>
      </c>
      <c r="R2074" s="86">
        <v>0.14083100000000001</v>
      </c>
      <c r="S2074" s="86">
        <v>0.67518699999999998</v>
      </c>
    </row>
    <row r="2075" spans="2:19" x14ac:dyDescent="0.2">
      <c r="B2075" s="33"/>
      <c r="L2075" s="84">
        <v>0.17799999999999999</v>
      </c>
      <c r="M2075" s="83">
        <v>1927.69</v>
      </c>
      <c r="N2075" s="85">
        <v>146.31</v>
      </c>
      <c r="O2075" s="83">
        <v>1781.38</v>
      </c>
      <c r="P2075" s="85">
        <v>292.62</v>
      </c>
      <c r="Q2075" s="83">
        <v>2074</v>
      </c>
      <c r="R2075" s="86">
        <v>0.14108999999999999</v>
      </c>
      <c r="S2075" s="86">
        <v>0.67622099999999996</v>
      </c>
    </row>
    <row r="2076" spans="2:19" x14ac:dyDescent="0.2">
      <c r="B2076" s="33"/>
      <c r="L2076" s="84">
        <v>0.1777</v>
      </c>
      <c r="M2076" s="83">
        <v>1928.35</v>
      </c>
      <c r="N2076" s="85">
        <v>146.648</v>
      </c>
      <c r="O2076" s="83">
        <v>1781.7</v>
      </c>
      <c r="P2076" s="85">
        <v>293.29700000000003</v>
      </c>
      <c r="Q2076" s="83">
        <v>2075</v>
      </c>
      <c r="R2076" s="86">
        <v>0.141348</v>
      </c>
      <c r="S2076" s="86">
        <v>0.67690899999999998</v>
      </c>
    </row>
    <row r="2077" spans="2:19" x14ac:dyDescent="0.2">
      <c r="B2077" s="33"/>
      <c r="L2077" s="84">
        <v>0.1774</v>
      </c>
      <c r="M2077" s="83">
        <v>1929.01</v>
      </c>
      <c r="N2077" s="85">
        <v>146.98699999999999</v>
      </c>
      <c r="O2077" s="83">
        <v>1782.03</v>
      </c>
      <c r="P2077" s="85">
        <v>293.97399999999999</v>
      </c>
      <c r="Q2077" s="83">
        <v>2076</v>
      </c>
      <c r="R2077" s="86">
        <v>0.14160600000000001</v>
      </c>
      <c r="S2077" s="86">
        <v>0.67794100000000002</v>
      </c>
    </row>
    <row r="2078" spans="2:19" x14ac:dyDescent="0.2">
      <c r="B2078" s="33"/>
      <c r="L2078" s="84">
        <v>0.1774</v>
      </c>
      <c r="M2078" s="83">
        <v>1929.67</v>
      </c>
      <c r="N2078" s="85">
        <v>147.32599999999999</v>
      </c>
      <c r="O2078" s="83">
        <v>1782.35</v>
      </c>
      <c r="P2078" s="85">
        <v>294.65199999999999</v>
      </c>
      <c r="Q2078" s="83">
        <v>2077</v>
      </c>
      <c r="R2078" s="86">
        <v>0.14186399999999999</v>
      </c>
      <c r="S2078" s="86">
        <v>0.67794100000000002</v>
      </c>
    </row>
    <row r="2079" spans="2:19" x14ac:dyDescent="0.2">
      <c r="B2079" s="33"/>
      <c r="L2079" s="84">
        <v>0.1769</v>
      </c>
      <c r="M2079" s="83">
        <v>1930.33</v>
      </c>
      <c r="N2079" s="85">
        <v>147.666</v>
      </c>
      <c r="O2079" s="83">
        <v>1782.67</v>
      </c>
      <c r="P2079" s="85">
        <v>295.33100000000002</v>
      </c>
      <c r="Q2079" s="83">
        <v>2078</v>
      </c>
      <c r="R2079" s="86">
        <v>0.142123</v>
      </c>
      <c r="S2079" s="86">
        <v>0.67896999999999996</v>
      </c>
    </row>
    <row r="2080" spans="2:19" x14ac:dyDescent="0.2">
      <c r="B2080" s="33"/>
      <c r="L2080" s="84">
        <v>0.1767</v>
      </c>
      <c r="M2080" s="83">
        <v>1930.99</v>
      </c>
      <c r="N2080" s="85">
        <v>148.006</v>
      </c>
      <c r="O2080" s="83">
        <v>1782.99</v>
      </c>
      <c r="P2080" s="85">
        <v>296.01100000000002</v>
      </c>
      <c r="Q2080" s="83">
        <v>2079</v>
      </c>
      <c r="R2080" s="86">
        <v>0.14238100000000001</v>
      </c>
      <c r="S2080" s="86">
        <v>0.67965600000000004</v>
      </c>
    </row>
    <row r="2081" spans="2:19" x14ac:dyDescent="0.2">
      <c r="B2081" s="33"/>
      <c r="L2081" s="84">
        <v>0.17580000000000001</v>
      </c>
      <c r="M2081" s="83">
        <v>1931.65</v>
      </c>
      <c r="N2081" s="85">
        <v>148.346</v>
      </c>
      <c r="O2081" s="83">
        <v>1783.31</v>
      </c>
      <c r="P2081" s="85">
        <v>296.69099999999997</v>
      </c>
      <c r="Q2081" s="83">
        <v>2080</v>
      </c>
      <c r="R2081" s="86">
        <v>0.14263999999999999</v>
      </c>
      <c r="S2081" s="86">
        <v>0.680342</v>
      </c>
    </row>
    <row r="2082" spans="2:19" x14ac:dyDescent="0.2">
      <c r="B2082" s="33"/>
      <c r="L2082" s="84">
        <v>0.17510000000000001</v>
      </c>
      <c r="M2082" s="83">
        <v>1932.31</v>
      </c>
      <c r="N2082" s="85">
        <v>148.68600000000001</v>
      </c>
      <c r="O2082" s="83">
        <v>1783.63</v>
      </c>
      <c r="P2082" s="85">
        <v>297.37200000000001</v>
      </c>
      <c r="Q2082" s="83">
        <v>2081</v>
      </c>
      <c r="R2082" s="86">
        <v>0.142899</v>
      </c>
      <c r="S2082" s="86">
        <v>0.68102600000000002</v>
      </c>
    </row>
    <row r="2083" spans="2:19" x14ac:dyDescent="0.2">
      <c r="B2083" s="33"/>
      <c r="L2083" s="84">
        <v>0.1734</v>
      </c>
      <c r="M2083" s="83">
        <v>1932.97</v>
      </c>
      <c r="N2083" s="85">
        <v>149.02699999999999</v>
      </c>
      <c r="O2083" s="83">
        <v>1783.95</v>
      </c>
      <c r="P2083" s="85">
        <v>298.05399999999997</v>
      </c>
      <c r="Q2083" s="83">
        <v>2082</v>
      </c>
      <c r="R2083" s="86">
        <v>0.14315800000000001</v>
      </c>
      <c r="S2083" s="86">
        <v>0.68171000000000004</v>
      </c>
    </row>
    <row r="2084" spans="2:19" x14ac:dyDescent="0.2">
      <c r="B2084" s="33"/>
      <c r="L2084" s="84">
        <v>0.17330000000000001</v>
      </c>
      <c r="M2084" s="83">
        <v>1933.63</v>
      </c>
      <c r="N2084" s="85">
        <v>149.36799999999999</v>
      </c>
      <c r="O2084" s="83">
        <v>1784.26</v>
      </c>
      <c r="P2084" s="85">
        <v>298.73700000000002</v>
      </c>
      <c r="Q2084" s="83">
        <v>2083</v>
      </c>
      <c r="R2084" s="86">
        <v>0.14341599999999999</v>
      </c>
      <c r="S2084" s="86">
        <v>0.68239399999999995</v>
      </c>
    </row>
    <row r="2085" spans="2:19" x14ac:dyDescent="0.2">
      <c r="B2085" s="33"/>
      <c r="L2085" s="84">
        <v>0.1731</v>
      </c>
      <c r="M2085" s="83">
        <v>1934.29</v>
      </c>
      <c r="N2085" s="85">
        <v>149.71</v>
      </c>
      <c r="O2085" s="83">
        <v>1784.58</v>
      </c>
      <c r="P2085" s="85">
        <v>299.42</v>
      </c>
      <c r="Q2085" s="83">
        <v>2084</v>
      </c>
      <c r="R2085" s="86">
        <v>0.143675</v>
      </c>
      <c r="S2085" s="86">
        <v>0.68307700000000005</v>
      </c>
    </row>
    <row r="2086" spans="2:19" x14ac:dyDescent="0.2">
      <c r="B2086" s="33"/>
      <c r="L2086" s="84">
        <v>0.1726</v>
      </c>
      <c r="M2086" s="83">
        <v>1934.95</v>
      </c>
      <c r="N2086" s="85">
        <v>150.05199999999999</v>
      </c>
      <c r="O2086" s="83">
        <v>1784.9</v>
      </c>
      <c r="P2086" s="85">
        <v>300.10300000000001</v>
      </c>
      <c r="Q2086" s="83">
        <v>2085</v>
      </c>
      <c r="R2086" s="86">
        <v>0.14393400000000001</v>
      </c>
      <c r="S2086" s="86">
        <v>0.68375900000000001</v>
      </c>
    </row>
    <row r="2087" spans="2:19" x14ac:dyDescent="0.2">
      <c r="B2087" s="33"/>
      <c r="L2087" s="84">
        <v>0.17199999999999999</v>
      </c>
      <c r="M2087" s="83">
        <v>1935.61</v>
      </c>
      <c r="N2087" s="85">
        <v>150.39400000000001</v>
      </c>
      <c r="O2087" s="83">
        <v>1785.21</v>
      </c>
      <c r="P2087" s="85">
        <v>300.78800000000001</v>
      </c>
      <c r="Q2087" s="83">
        <v>2086</v>
      </c>
      <c r="R2087" s="86">
        <v>0.14419399999999999</v>
      </c>
      <c r="S2087" s="86">
        <v>0.68444099999999997</v>
      </c>
    </row>
    <row r="2088" spans="2:19" x14ac:dyDescent="0.2">
      <c r="B2088" s="33"/>
      <c r="L2088" s="84">
        <v>0.1719</v>
      </c>
      <c r="M2088" s="83">
        <v>1936.26</v>
      </c>
      <c r="N2088" s="85">
        <v>150.73599999999999</v>
      </c>
      <c r="O2088" s="83">
        <v>1785.53</v>
      </c>
      <c r="P2088" s="85">
        <v>301.47300000000001</v>
      </c>
      <c r="Q2088" s="83">
        <v>2087</v>
      </c>
      <c r="R2088" s="86">
        <v>0.144453</v>
      </c>
      <c r="S2088" s="86">
        <v>0.68512200000000001</v>
      </c>
    </row>
    <row r="2089" spans="2:19" x14ac:dyDescent="0.2">
      <c r="B2089" s="33"/>
      <c r="L2089" s="84">
        <v>0.1716</v>
      </c>
      <c r="M2089" s="83">
        <v>1936.92</v>
      </c>
      <c r="N2089" s="85">
        <v>151.07900000000001</v>
      </c>
      <c r="O2089" s="83">
        <v>1785.84</v>
      </c>
      <c r="P2089" s="85">
        <v>302.15899999999999</v>
      </c>
      <c r="Q2089" s="83">
        <v>2088</v>
      </c>
      <c r="R2089" s="86">
        <v>0.14471200000000001</v>
      </c>
      <c r="S2089" s="86">
        <v>0.68580200000000002</v>
      </c>
    </row>
    <row r="2090" spans="2:19" x14ac:dyDescent="0.2">
      <c r="B2090" s="33"/>
      <c r="L2090" s="84">
        <v>0.17150000000000001</v>
      </c>
      <c r="M2090" s="83">
        <v>1937.58</v>
      </c>
      <c r="N2090" s="85">
        <v>151.423</v>
      </c>
      <c r="O2090" s="83">
        <v>1786.15</v>
      </c>
      <c r="P2090" s="85">
        <v>302.84500000000003</v>
      </c>
      <c r="Q2090" s="83">
        <v>2089</v>
      </c>
      <c r="R2090" s="86">
        <v>0.14497099999999999</v>
      </c>
      <c r="S2090" s="86">
        <v>0.68648200000000004</v>
      </c>
    </row>
    <row r="2091" spans="2:19" x14ac:dyDescent="0.2">
      <c r="B2091" s="33"/>
      <c r="L2091" s="84">
        <v>0.17019999999999999</v>
      </c>
      <c r="M2091" s="83">
        <v>1938.23</v>
      </c>
      <c r="N2091" s="85">
        <v>151.76599999999999</v>
      </c>
      <c r="O2091" s="83">
        <v>1786.47</v>
      </c>
      <c r="P2091" s="85">
        <v>303.53199999999998</v>
      </c>
      <c r="Q2091" s="83">
        <v>2090</v>
      </c>
      <c r="R2091" s="86">
        <v>0.145231</v>
      </c>
      <c r="S2091" s="86">
        <v>0.68716100000000002</v>
      </c>
    </row>
    <row r="2092" spans="2:19" x14ac:dyDescent="0.2">
      <c r="B2092" s="33"/>
      <c r="L2092" s="84">
        <v>0.1691</v>
      </c>
      <c r="M2092" s="83">
        <v>1938.89</v>
      </c>
      <c r="N2092" s="85">
        <v>152.11000000000001</v>
      </c>
      <c r="O2092" s="83">
        <v>1786.78</v>
      </c>
      <c r="P2092" s="85">
        <v>304.22000000000003</v>
      </c>
      <c r="Q2092" s="83">
        <v>2091</v>
      </c>
      <c r="R2092" s="86">
        <v>0.14549000000000001</v>
      </c>
      <c r="S2092" s="86">
        <v>0.68784000000000001</v>
      </c>
    </row>
    <row r="2093" spans="2:19" x14ac:dyDescent="0.2">
      <c r="B2093" s="33"/>
      <c r="L2093" s="84">
        <v>0.16900000000000001</v>
      </c>
      <c r="M2093" s="83">
        <v>1939.55</v>
      </c>
      <c r="N2093" s="85">
        <v>152.45400000000001</v>
      </c>
      <c r="O2093" s="83">
        <v>1787.09</v>
      </c>
      <c r="P2093" s="85">
        <v>304.90899999999999</v>
      </c>
      <c r="Q2093" s="83">
        <v>2092</v>
      </c>
      <c r="R2093" s="86">
        <v>0.14574999999999999</v>
      </c>
      <c r="S2093" s="86">
        <v>0.68851799999999996</v>
      </c>
    </row>
    <row r="2094" spans="2:19" x14ac:dyDescent="0.2">
      <c r="B2094" s="33"/>
      <c r="L2094" s="84">
        <v>0.16839999999999999</v>
      </c>
      <c r="M2094" s="83">
        <v>1940.2</v>
      </c>
      <c r="N2094" s="85">
        <v>152.79900000000001</v>
      </c>
      <c r="O2094" s="83">
        <v>1787.4</v>
      </c>
      <c r="P2094" s="85">
        <v>305.59800000000001</v>
      </c>
      <c r="Q2094" s="83">
        <v>2093</v>
      </c>
      <c r="R2094" s="86">
        <v>0.14601</v>
      </c>
      <c r="S2094" s="86">
        <v>0.68919600000000003</v>
      </c>
    </row>
    <row r="2095" spans="2:19" x14ac:dyDescent="0.2">
      <c r="B2095" s="33"/>
      <c r="L2095" s="84">
        <v>0.16800000000000001</v>
      </c>
      <c r="M2095" s="83">
        <v>1940.86</v>
      </c>
      <c r="N2095" s="85">
        <v>153.14400000000001</v>
      </c>
      <c r="O2095" s="83">
        <v>1787.71</v>
      </c>
      <c r="P2095" s="85">
        <v>306.28800000000001</v>
      </c>
      <c r="Q2095" s="83">
        <v>2094</v>
      </c>
      <c r="R2095" s="86">
        <v>0.14626900000000001</v>
      </c>
      <c r="S2095" s="86">
        <v>0.68987299999999996</v>
      </c>
    </row>
    <row r="2096" spans="2:19" x14ac:dyDescent="0.2">
      <c r="B2096" s="33"/>
      <c r="L2096" s="84">
        <v>0.16750000000000001</v>
      </c>
      <c r="M2096" s="83">
        <v>1941.51</v>
      </c>
      <c r="N2096" s="85">
        <v>153.489</v>
      </c>
      <c r="O2096" s="83">
        <v>1788.02</v>
      </c>
      <c r="P2096" s="85">
        <v>306.97800000000001</v>
      </c>
      <c r="Q2096" s="83">
        <v>2095</v>
      </c>
      <c r="R2096" s="86">
        <v>0.14652899999999999</v>
      </c>
      <c r="S2096" s="86">
        <v>0.69055</v>
      </c>
    </row>
    <row r="2097" spans="2:19" x14ac:dyDescent="0.2">
      <c r="B2097" s="33"/>
      <c r="L2097" s="84">
        <v>0.1673</v>
      </c>
      <c r="M2097" s="83">
        <v>1942.17</v>
      </c>
      <c r="N2097" s="85">
        <v>153.83500000000001</v>
      </c>
      <c r="O2097" s="83">
        <v>1788.33</v>
      </c>
      <c r="P2097" s="85">
        <v>307.67</v>
      </c>
      <c r="Q2097" s="83">
        <v>2096</v>
      </c>
      <c r="R2097" s="86">
        <v>0.146789</v>
      </c>
      <c r="S2097" s="86">
        <v>0.69156300000000004</v>
      </c>
    </row>
    <row r="2098" spans="2:19" x14ac:dyDescent="0.2">
      <c r="B2098" s="33"/>
      <c r="L2098" s="84">
        <v>0.1673</v>
      </c>
      <c r="M2098" s="83">
        <v>1942.82</v>
      </c>
      <c r="N2098" s="85">
        <v>154.18100000000001</v>
      </c>
      <c r="O2098" s="83">
        <v>1788.64</v>
      </c>
      <c r="P2098" s="85">
        <v>308.36099999999999</v>
      </c>
      <c r="Q2098" s="83">
        <v>2097</v>
      </c>
      <c r="R2098" s="86">
        <v>0.14704900000000001</v>
      </c>
      <c r="S2098" s="86">
        <v>0.69156300000000004</v>
      </c>
    </row>
    <row r="2099" spans="2:19" x14ac:dyDescent="0.2">
      <c r="B2099" s="33"/>
      <c r="L2099" s="84">
        <v>0.16689999999999999</v>
      </c>
      <c r="M2099" s="83">
        <v>1943.47</v>
      </c>
      <c r="N2099" s="85">
        <v>154.52699999999999</v>
      </c>
      <c r="O2099" s="83">
        <v>1788.95</v>
      </c>
      <c r="P2099" s="85">
        <v>309.05399999999997</v>
      </c>
      <c r="Q2099" s="83">
        <v>2098</v>
      </c>
      <c r="R2099" s="86">
        <v>0.147309</v>
      </c>
      <c r="S2099" s="86">
        <v>0.69257599999999997</v>
      </c>
    </row>
    <row r="2100" spans="2:19" x14ac:dyDescent="0.2">
      <c r="B2100" s="33"/>
      <c r="L2100" s="84">
        <v>0.1666</v>
      </c>
      <c r="M2100" s="83">
        <v>1944.13</v>
      </c>
      <c r="N2100" s="85">
        <v>154.874</v>
      </c>
      <c r="O2100" s="83">
        <v>1789.25</v>
      </c>
      <c r="P2100" s="85">
        <v>309.74700000000001</v>
      </c>
      <c r="Q2100" s="83">
        <v>2099</v>
      </c>
      <c r="R2100" s="86">
        <v>0.14756900000000001</v>
      </c>
      <c r="S2100" s="86">
        <v>0.69325000000000003</v>
      </c>
    </row>
    <row r="2101" spans="2:19" x14ac:dyDescent="0.2">
      <c r="B2101" s="33"/>
      <c r="L2101" s="84">
        <v>0.16619999999999999</v>
      </c>
      <c r="M2101" s="83">
        <v>1944.78</v>
      </c>
      <c r="N2101" s="85">
        <v>155.221</v>
      </c>
      <c r="O2101" s="83">
        <v>1789.56</v>
      </c>
      <c r="P2101" s="85">
        <v>310.44099999999997</v>
      </c>
      <c r="Q2101" s="83">
        <v>2100</v>
      </c>
      <c r="R2101" s="86">
        <v>0.14782899999999999</v>
      </c>
      <c r="S2101" s="86">
        <v>0.69392299999999996</v>
      </c>
    </row>
    <row r="2102" spans="2:19" x14ac:dyDescent="0.2">
      <c r="B2102" s="33"/>
      <c r="L2102" s="84">
        <v>0.1661</v>
      </c>
      <c r="M2102" s="83">
        <v>1945.43</v>
      </c>
      <c r="N2102" s="85">
        <v>155.56800000000001</v>
      </c>
      <c r="O2102" s="83">
        <v>1789.86</v>
      </c>
      <c r="P2102" s="85">
        <v>311.13600000000002</v>
      </c>
      <c r="Q2102" s="83">
        <v>2101</v>
      </c>
      <c r="R2102" s="86">
        <v>0.148089</v>
      </c>
      <c r="S2102" s="86">
        <v>0.69459700000000002</v>
      </c>
    </row>
    <row r="2103" spans="2:19" x14ac:dyDescent="0.2">
      <c r="B2103" s="33"/>
      <c r="L2103" s="84">
        <v>0.1656</v>
      </c>
      <c r="M2103" s="83">
        <v>1946.08</v>
      </c>
      <c r="N2103" s="85">
        <v>155.916</v>
      </c>
      <c r="O2103" s="83">
        <v>1790.17</v>
      </c>
      <c r="P2103" s="85">
        <v>311.83100000000002</v>
      </c>
      <c r="Q2103" s="83">
        <v>2102</v>
      </c>
      <c r="R2103" s="86">
        <v>0.14835000000000001</v>
      </c>
      <c r="S2103" s="86">
        <v>0.69526900000000003</v>
      </c>
    </row>
    <row r="2104" spans="2:19" x14ac:dyDescent="0.2">
      <c r="B2104" s="33"/>
      <c r="L2104" s="84">
        <v>0.16470000000000001</v>
      </c>
      <c r="M2104" s="83">
        <v>1946.74</v>
      </c>
      <c r="N2104" s="85">
        <v>156.26400000000001</v>
      </c>
      <c r="O2104" s="83">
        <v>1790.47</v>
      </c>
      <c r="P2104" s="85">
        <v>312.52699999999999</v>
      </c>
      <c r="Q2104" s="83">
        <v>2103</v>
      </c>
      <c r="R2104" s="86">
        <v>0.14860999999999999</v>
      </c>
      <c r="S2104" s="86">
        <v>0.69594100000000003</v>
      </c>
    </row>
    <row r="2105" spans="2:19" x14ac:dyDescent="0.2">
      <c r="B2105" s="33"/>
      <c r="L2105" s="84">
        <v>0.16439999999999999</v>
      </c>
      <c r="M2105" s="83">
        <v>1947.39</v>
      </c>
      <c r="N2105" s="85">
        <v>156.61199999999999</v>
      </c>
      <c r="O2105" s="83">
        <v>1790.78</v>
      </c>
      <c r="P2105" s="85">
        <v>313.22399999999999</v>
      </c>
      <c r="Q2105" s="83">
        <v>2104</v>
      </c>
      <c r="R2105" s="86">
        <v>0.148871</v>
      </c>
      <c r="S2105" s="86">
        <v>0.69661300000000004</v>
      </c>
    </row>
    <row r="2106" spans="2:19" x14ac:dyDescent="0.2">
      <c r="B2106" s="33"/>
      <c r="L2106" s="84">
        <v>0.16389999999999999</v>
      </c>
      <c r="M2106" s="83">
        <v>1948.04</v>
      </c>
      <c r="N2106" s="85">
        <v>156.96</v>
      </c>
      <c r="O2106" s="83">
        <v>1791.08</v>
      </c>
      <c r="P2106" s="85">
        <v>313.92099999999999</v>
      </c>
      <c r="Q2106" s="83">
        <v>2105</v>
      </c>
      <c r="R2106" s="86">
        <v>0.14913100000000001</v>
      </c>
      <c r="S2106" s="86">
        <v>0.69728400000000001</v>
      </c>
    </row>
    <row r="2107" spans="2:19" x14ac:dyDescent="0.2">
      <c r="B2107" s="33"/>
      <c r="L2107" s="84">
        <v>0.1638</v>
      </c>
      <c r="M2107" s="83">
        <v>1948.69</v>
      </c>
      <c r="N2107" s="85">
        <v>157.309</v>
      </c>
      <c r="O2107" s="83">
        <v>1791.38</v>
      </c>
      <c r="P2107" s="85">
        <v>314.61900000000003</v>
      </c>
      <c r="Q2107" s="83">
        <v>2106</v>
      </c>
      <c r="R2107" s="86">
        <v>0.149392</v>
      </c>
      <c r="S2107" s="86">
        <v>0.69795399999999996</v>
      </c>
    </row>
    <row r="2108" spans="2:19" x14ac:dyDescent="0.2">
      <c r="B2108" s="33"/>
      <c r="L2108" s="84">
        <v>0.16309999999999999</v>
      </c>
      <c r="M2108" s="83">
        <v>1949.34</v>
      </c>
      <c r="N2108" s="85">
        <v>157.65899999999999</v>
      </c>
      <c r="O2108" s="83">
        <v>1791.68</v>
      </c>
      <c r="P2108" s="85">
        <v>315.31700000000001</v>
      </c>
      <c r="Q2108" s="83">
        <v>2107</v>
      </c>
      <c r="R2108" s="86">
        <v>0.14965200000000001</v>
      </c>
      <c r="S2108" s="86">
        <v>0.698959</v>
      </c>
    </row>
    <row r="2109" spans="2:19" x14ac:dyDescent="0.2">
      <c r="B2109" s="33"/>
      <c r="L2109" s="84">
        <v>0.16309999999999999</v>
      </c>
      <c r="M2109" s="83">
        <v>1949.99</v>
      </c>
      <c r="N2109" s="85">
        <v>158.00800000000001</v>
      </c>
      <c r="O2109" s="83">
        <v>1791.98</v>
      </c>
      <c r="P2109" s="85">
        <v>316.017</v>
      </c>
      <c r="Q2109" s="83">
        <v>2108</v>
      </c>
      <c r="R2109" s="86">
        <v>0.14991299999999999</v>
      </c>
      <c r="S2109" s="86">
        <v>0.698959</v>
      </c>
    </row>
    <row r="2110" spans="2:19" x14ac:dyDescent="0.2">
      <c r="B2110" s="33"/>
      <c r="L2110" s="84">
        <v>0.16270000000000001</v>
      </c>
      <c r="M2110" s="83">
        <v>1950.64</v>
      </c>
      <c r="N2110" s="85">
        <v>158.358</v>
      </c>
      <c r="O2110" s="83">
        <v>1792.28</v>
      </c>
      <c r="P2110" s="85">
        <v>316.71699999999998</v>
      </c>
      <c r="Q2110" s="83">
        <v>2109</v>
      </c>
      <c r="R2110" s="86">
        <v>0.150174</v>
      </c>
      <c r="S2110" s="86">
        <v>0.69996199999999997</v>
      </c>
    </row>
    <row r="2111" spans="2:19" x14ac:dyDescent="0.2">
      <c r="B2111" s="33"/>
      <c r="L2111" s="84">
        <v>0.16239999999999999</v>
      </c>
      <c r="M2111" s="83">
        <v>1951.29</v>
      </c>
      <c r="N2111" s="85">
        <v>158.709</v>
      </c>
      <c r="O2111" s="83">
        <v>1792.58</v>
      </c>
      <c r="P2111" s="85">
        <v>317.41699999999997</v>
      </c>
      <c r="Q2111" s="83">
        <v>2110</v>
      </c>
      <c r="R2111" s="86">
        <v>0.15043500000000001</v>
      </c>
      <c r="S2111" s="86">
        <v>0.70062999999999998</v>
      </c>
    </row>
    <row r="2112" spans="2:19" x14ac:dyDescent="0.2">
      <c r="B2112" s="33"/>
      <c r="L2112" s="84">
        <v>0.1618</v>
      </c>
      <c r="M2112" s="83">
        <v>1951.94</v>
      </c>
      <c r="N2112" s="85">
        <v>159.059</v>
      </c>
      <c r="O2112" s="83">
        <v>1792.88</v>
      </c>
      <c r="P2112" s="85">
        <v>318.11900000000003</v>
      </c>
      <c r="Q2112" s="83">
        <v>2111</v>
      </c>
      <c r="R2112" s="86">
        <v>0.150696</v>
      </c>
      <c r="S2112" s="86">
        <v>0.70129799999999998</v>
      </c>
    </row>
    <row r="2113" spans="2:19" x14ac:dyDescent="0.2">
      <c r="B2113" s="33"/>
      <c r="L2113" s="84">
        <v>0.16139999999999999</v>
      </c>
      <c r="M2113" s="83">
        <v>1952.59</v>
      </c>
      <c r="N2113" s="85">
        <v>159.41</v>
      </c>
      <c r="O2113" s="83">
        <v>1793.18</v>
      </c>
      <c r="P2113" s="85">
        <v>318.82100000000003</v>
      </c>
      <c r="Q2113" s="83">
        <v>2112</v>
      </c>
      <c r="R2113" s="86">
        <v>0.15095700000000001</v>
      </c>
      <c r="S2113" s="86">
        <v>0.70229900000000001</v>
      </c>
    </row>
    <row r="2114" spans="2:19" x14ac:dyDescent="0.2">
      <c r="B2114" s="33"/>
      <c r="L2114" s="84">
        <v>0.16139999999999999</v>
      </c>
      <c r="M2114" s="83">
        <v>1953.24</v>
      </c>
      <c r="N2114" s="85">
        <v>159.762</v>
      </c>
      <c r="O2114" s="83">
        <v>1793.48</v>
      </c>
      <c r="P2114" s="85">
        <v>319.52300000000002</v>
      </c>
      <c r="Q2114" s="83">
        <v>2113</v>
      </c>
      <c r="R2114" s="86">
        <v>0.15121799999999999</v>
      </c>
      <c r="S2114" s="86">
        <v>0.70229900000000001</v>
      </c>
    </row>
    <row r="2115" spans="2:19" x14ac:dyDescent="0.2">
      <c r="B2115" s="33"/>
      <c r="L2115" s="84">
        <v>0.16070000000000001</v>
      </c>
      <c r="M2115" s="83">
        <v>1953.89</v>
      </c>
      <c r="N2115" s="85">
        <v>160.113</v>
      </c>
      <c r="O2115" s="83">
        <v>1793.77</v>
      </c>
      <c r="P2115" s="85">
        <v>320.22699999999998</v>
      </c>
      <c r="Q2115" s="83">
        <v>2114</v>
      </c>
      <c r="R2115" s="86">
        <v>0.151479</v>
      </c>
      <c r="S2115" s="86">
        <v>0.70329799999999998</v>
      </c>
    </row>
    <row r="2116" spans="2:19" x14ac:dyDescent="0.2">
      <c r="B2116" s="33"/>
      <c r="L2116" s="84">
        <v>0.1603</v>
      </c>
      <c r="M2116" s="83">
        <v>1954.53</v>
      </c>
      <c r="N2116" s="85">
        <v>160.465</v>
      </c>
      <c r="O2116" s="83">
        <v>1794.07</v>
      </c>
      <c r="P2116" s="85">
        <v>320.93099999999998</v>
      </c>
      <c r="Q2116" s="83">
        <v>2115</v>
      </c>
      <c r="R2116" s="86">
        <v>0.15174000000000001</v>
      </c>
      <c r="S2116" s="86">
        <v>0.70396400000000003</v>
      </c>
    </row>
    <row r="2117" spans="2:19" x14ac:dyDescent="0.2">
      <c r="B2117" s="33"/>
      <c r="L2117" s="84">
        <v>0.16009999999999999</v>
      </c>
      <c r="M2117" s="83">
        <v>1955.18</v>
      </c>
      <c r="N2117" s="85">
        <v>160.81800000000001</v>
      </c>
      <c r="O2117" s="83">
        <v>1794.36</v>
      </c>
      <c r="P2117" s="85">
        <v>321.63499999999999</v>
      </c>
      <c r="Q2117" s="83">
        <v>2116</v>
      </c>
      <c r="R2117" s="86">
        <v>0.152001</v>
      </c>
      <c r="S2117" s="86">
        <v>0.70496099999999995</v>
      </c>
    </row>
    <row r="2118" spans="2:19" x14ac:dyDescent="0.2">
      <c r="B2118" s="33"/>
      <c r="L2118" s="84">
        <v>0.16009999999999999</v>
      </c>
      <c r="M2118" s="83">
        <v>1955.83</v>
      </c>
      <c r="N2118" s="85">
        <v>161.16999999999999</v>
      </c>
      <c r="O2118" s="83">
        <v>1794.66</v>
      </c>
      <c r="P2118" s="85">
        <v>322.33999999999997</v>
      </c>
      <c r="Q2118" s="83">
        <v>2117</v>
      </c>
      <c r="R2118" s="86">
        <v>0.15226300000000001</v>
      </c>
      <c r="S2118" s="86">
        <v>0.70496099999999995</v>
      </c>
    </row>
    <row r="2119" spans="2:19" x14ac:dyDescent="0.2">
      <c r="B2119" s="33"/>
      <c r="L2119" s="84">
        <v>0.1595</v>
      </c>
      <c r="M2119" s="83">
        <v>1956.48</v>
      </c>
      <c r="N2119" s="85">
        <v>161.523</v>
      </c>
      <c r="O2119" s="83">
        <v>1794.95</v>
      </c>
      <c r="P2119" s="85">
        <v>323.04599999999999</v>
      </c>
      <c r="Q2119" s="83">
        <v>2118</v>
      </c>
      <c r="R2119" s="86">
        <v>0.15252399999999999</v>
      </c>
      <c r="S2119" s="86">
        <v>0.70595799999999997</v>
      </c>
    </row>
    <row r="2120" spans="2:19" x14ac:dyDescent="0.2">
      <c r="B2120" s="33"/>
      <c r="L2120" s="84">
        <v>0.15939999999999999</v>
      </c>
      <c r="M2120" s="83">
        <v>1957.12</v>
      </c>
      <c r="N2120" s="85">
        <v>161.87700000000001</v>
      </c>
      <c r="O2120" s="83">
        <v>1795.25</v>
      </c>
      <c r="P2120" s="85">
        <v>323.75299999999999</v>
      </c>
      <c r="Q2120" s="83">
        <v>2119</v>
      </c>
      <c r="R2120" s="86">
        <v>0.15278600000000001</v>
      </c>
      <c r="S2120" s="86">
        <v>0.70662100000000005</v>
      </c>
    </row>
    <row r="2121" spans="2:19" x14ac:dyDescent="0.2">
      <c r="B2121" s="33"/>
      <c r="L2121" s="84">
        <v>0.15909999999999999</v>
      </c>
      <c r="M2121" s="83">
        <v>1957.77</v>
      </c>
      <c r="N2121" s="85">
        <v>162.22999999999999</v>
      </c>
      <c r="O2121" s="83">
        <v>1795.54</v>
      </c>
      <c r="P2121" s="85">
        <v>324.45999999999998</v>
      </c>
      <c r="Q2121" s="83">
        <v>2120</v>
      </c>
      <c r="R2121" s="86">
        <v>0.15304699999999999</v>
      </c>
      <c r="S2121" s="86">
        <v>0.70728400000000002</v>
      </c>
    </row>
    <row r="2122" spans="2:19" x14ac:dyDescent="0.2">
      <c r="B2122" s="33"/>
      <c r="L2122" s="84">
        <v>0.1588</v>
      </c>
      <c r="M2122" s="83">
        <v>1958.42</v>
      </c>
      <c r="N2122" s="85">
        <v>162.584</v>
      </c>
      <c r="O2122" s="83">
        <v>1795.83</v>
      </c>
      <c r="P2122" s="85">
        <v>325.16800000000001</v>
      </c>
      <c r="Q2122" s="83">
        <v>2121</v>
      </c>
      <c r="R2122" s="86">
        <v>0.153309</v>
      </c>
      <c r="S2122" s="86">
        <v>0.70794699999999999</v>
      </c>
    </row>
    <row r="2123" spans="2:19" x14ac:dyDescent="0.2">
      <c r="B2123" s="33"/>
      <c r="L2123" s="84">
        <v>0.1585</v>
      </c>
      <c r="M2123" s="83">
        <v>1959.06</v>
      </c>
      <c r="N2123" s="85">
        <v>162.93799999999999</v>
      </c>
      <c r="O2123" s="83">
        <v>1796.12</v>
      </c>
      <c r="P2123" s="85">
        <v>325.87700000000001</v>
      </c>
      <c r="Q2123" s="83">
        <v>2122</v>
      </c>
      <c r="R2123" s="86">
        <v>0.15357100000000001</v>
      </c>
      <c r="S2123" s="86">
        <v>0.70860900000000004</v>
      </c>
    </row>
    <row r="2124" spans="2:19" x14ac:dyDescent="0.2">
      <c r="B2124" s="33"/>
      <c r="L2124" s="84">
        <v>0.15809999999999999</v>
      </c>
      <c r="M2124" s="83">
        <v>1959.71</v>
      </c>
      <c r="N2124" s="85">
        <v>163.29300000000001</v>
      </c>
      <c r="O2124" s="83">
        <v>1796.41</v>
      </c>
      <c r="P2124" s="85">
        <v>326.58600000000001</v>
      </c>
      <c r="Q2124" s="83">
        <v>2123</v>
      </c>
      <c r="R2124" s="86">
        <v>0.153832</v>
      </c>
      <c r="S2124" s="86">
        <v>0.70927099999999998</v>
      </c>
    </row>
    <row r="2125" spans="2:19" x14ac:dyDescent="0.2">
      <c r="B2125" s="33"/>
      <c r="L2125" s="84">
        <v>0.15790000000000001</v>
      </c>
      <c r="M2125" s="83">
        <v>1960.35</v>
      </c>
      <c r="N2125" s="85">
        <v>163.648</v>
      </c>
      <c r="O2125" s="83">
        <v>1796.7</v>
      </c>
      <c r="P2125" s="85">
        <v>327.29599999999999</v>
      </c>
      <c r="Q2125" s="83">
        <v>2124</v>
      </c>
      <c r="R2125" s="86">
        <v>0.15409400000000001</v>
      </c>
      <c r="S2125" s="86">
        <v>0.70993200000000001</v>
      </c>
    </row>
    <row r="2126" spans="2:19" x14ac:dyDescent="0.2">
      <c r="B2126" s="33"/>
      <c r="L2126" s="84">
        <v>0.1573</v>
      </c>
      <c r="M2126" s="83">
        <v>1961</v>
      </c>
      <c r="N2126" s="85">
        <v>164.00299999999999</v>
      </c>
      <c r="O2126" s="83">
        <v>1796.99</v>
      </c>
      <c r="P2126" s="85">
        <v>328.00700000000001</v>
      </c>
      <c r="Q2126" s="83">
        <v>2125</v>
      </c>
      <c r="R2126" s="86">
        <v>0.15435599999999999</v>
      </c>
      <c r="S2126" s="86">
        <v>0.710592</v>
      </c>
    </row>
    <row r="2127" spans="2:19" x14ac:dyDescent="0.2">
      <c r="B2127" s="33"/>
      <c r="L2127" s="84">
        <v>0.1565</v>
      </c>
      <c r="M2127" s="83">
        <v>1961.64</v>
      </c>
      <c r="N2127" s="85">
        <v>164.35900000000001</v>
      </c>
      <c r="O2127" s="83">
        <v>1797.28</v>
      </c>
      <c r="P2127" s="85">
        <v>328.71800000000002</v>
      </c>
      <c r="Q2127" s="83">
        <v>2126</v>
      </c>
      <c r="R2127" s="86">
        <v>0.15461800000000001</v>
      </c>
      <c r="S2127" s="86">
        <v>0.711252</v>
      </c>
    </row>
    <row r="2128" spans="2:19" x14ac:dyDescent="0.2">
      <c r="B2128" s="33"/>
      <c r="L2128" s="84">
        <v>0.15640000000000001</v>
      </c>
      <c r="M2128" s="83">
        <v>1962.29</v>
      </c>
      <c r="N2128" s="85">
        <v>164.715</v>
      </c>
      <c r="O2128" s="83">
        <v>1797.57</v>
      </c>
      <c r="P2128" s="85">
        <v>329.43</v>
      </c>
      <c r="Q2128" s="83">
        <v>2127</v>
      </c>
      <c r="R2128" s="86">
        <v>0.15487999999999999</v>
      </c>
      <c r="S2128" s="86">
        <v>0.71191199999999999</v>
      </c>
    </row>
    <row r="2129" spans="2:19" x14ac:dyDescent="0.2">
      <c r="B2129" s="33"/>
      <c r="L2129" s="84">
        <v>0.15579999999999999</v>
      </c>
      <c r="M2129" s="83">
        <v>1962.93</v>
      </c>
      <c r="N2129" s="85">
        <v>165.071</v>
      </c>
      <c r="O2129" s="83">
        <v>1797.86</v>
      </c>
      <c r="P2129" s="85">
        <v>330.142</v>
      </c>
      <c r="Q2129" s="83">
        <v>2128</v>
      </c>
      <c r="R2129" s="86">
        <v>0.155142</v>
      </c>
      <c r="S2129" s="86">
        <v>0.71257099999999995</v>
      </c>
    </row>
    <row r="2130" spans="2:19" x14ac:dyDescent="0.2">
      <c r="B2130" s="33"/>
      <c r="L2130" s="84">
        <v>0.1547</v>
      </c>
      <c r="M2130" s="83">
        <v>1963.57</v>
      </c>
      <c r="N2130" s="85">
        <v>165.428</v>
      </c>
      <c r="O2130" s="83">
        <v>1798.14</v>
      </c>
      <c r="P2130" s="85">
        <v>330.85599999999999</v>
      </c>
      <c r="Q2130" s="83">
        <v>2129</v>
      </c>
      <c r="R2130" s="86">
        <v>0.15540399999999999</v>
      </c>
      <c r="S2130" s="86">
        <v>0.71323000000000003</v>
      </c>
    </row>
    <row r="2131" spans="2:19" x14ac:dyDescent="0.2">
      <c r="B2131" s="33"/>
      <c r="L2131" s="84">
        <v>0.154</v>
      </c>
      <c r="M2131" s="83">
        <v>1964.22</v>
      </c>
      <c r="N2131" s="85">
        <v>165.785</v>
      </c>
      <c r="O2131" s="83">
        <v>1798.43</v>
      </c>
      <c r="P2131" s="85">
        <v>331.57</v>
      </c>
      <c r="Q2131" s="83">
        <v>2130</v>
      </c>
      <c r="R2131" s="86">
        <v>0.155666</v>
      </c>
      <c r="S2131" s="86">
        <v>0.71421699999999999</v>
      </c>
    </row>
    <row r="2132" spans="2:19" x14ac:dyDescent="0.2">
      <c r="B2132" s="33"/>
      <c r="L2132" s="84">
        <v>0.154</v>
      </c>
      <c r="M2132" s="83">
        <v>1964.86</v>
      </c>
      <c r="N2132" s="85">
        <v>166.142</v>
      </c>
      <c r="O2132" s="83">
        <v>1798.72</v>
      </c>
      <c r="P2132" s="85">
        <v>332.28399999999999</v>
      </c>
      <c r="Q2132" s="83">
        <v>2131</v>
      </c>
      <c r="R2132" s="86">
        <v>0.15592900000000001</v>
      </c>
      <c r="S2132" s="86">
        <v>0.71421699999999999</v>
      </c>
    </row>
    <row r="2133" spans="2:19" x14ac:dyDescent="0.2">
      <c r="B2133" s="33"/>
      <c r="L2133" s="84">
        <v>0.1537</v>
      </c>
      <c r="M2133" s="83">
        <v>1965.5</v>
      </c>
      <c r="N2133" s="85">
        <v>166.5</v>
      </c>
      <c r="O2133" s="83">
        <v>1799</v>
      </c>
      <c r="P2133" s="85">
        <v>332.99900000000002</v>
      </c>
      <c r="Q2133" s="83">
        <v>2132</v>
      </c>
      <c r="R2133" s="86">
        <v>0.156191</v>
      </c>
      <c r="S2133" s="86">
        <v>0.71520300000000003</v>
      </c>
    </row>
    <row r="2134" spans="2:19" x14ac:dyDescent="0.2">
      <c r="B2134" s="33"/>
      <c r="L2134" s="84">
        <v>0.15359999999999999</v>
      </c>
      <c r="M2134" s="83">
        <v>1966.14</v>
      </c>
      <c r="N2134" s="85">
        <v>166.858</v>
      </c>
      <c r="O2134" s="83">
        <v>1799.28</v>
      </c>
      <c r="P2134" s="85">
        <v>333.71499999999997</v>
      </c>
      <c r="Q2134" s="83">
        <v>2133</v>
      </c>
      <c r="R2134" s="86">
        <v>0.15645300000000001</v>
      </c>
      <c r="S2134" s="86">
        <v>0.71586000000000005</v>
      </c>
    </row>
    <row r="2135" spans="2:19" x14ac:dyDescent="0.2">
      <c r="B2135" s="33"/>
      <c r="L2135" s="84">
        <v>0.1532</v>
      </c>
      <c r="M2135" s="83">
        <v>1966.78</v>
      </c>
      <c r="N2135" s="85">
        <v>167.21600000000001</v>
      </c>
      <c r="O2135" s="83">
        <v>1799.57</v>
      </c>
      <c r="P2135" s="85">
        <v>334.43200000000002</v>
      </c>
      <c r="Q2135" s="83">
        <v>2134</v>
      </c>
      <c r="R2135" s="86">
        <v>0.15671599999999999</v>
      </c>
      <c r="S2135" s="86">
        <v>0.71651600000000004</v>
      </c>
    </row>
    <row r="2136" spans="2:19" x14ac:dyDescent="0.2">
      <c r="B2136" s="33"/>
      <c r="L2136" s="84">
        <v>0.15310000000000001</v>
      </c>
      <c r="M2136" s="83">
        <v>1967.43</v>
      </c>
      <c r="N2136" s="85">
        <v>167.57400000000001</v>
      </c>
      <c r="O2136" s="83">
        <v>1799.85</v>
      </c>
      <c r="P2136" s="85">
        <v>335.149</v>
      </c>
      <c r="Q2136" s="83">
        <v>2135</v>
      </c>
      <c r="R2136" s="86">
        <v>0.15697800000000001</v>
      </c>
      <c r="S2136" s="86">
        <v>0.71717200000000003</v>
      </c>
    </row>
    <row r="2137" spans="2:19" x14ac:dyDescent="0.2">
      <c r="B2137" s="33"/>
      <c r="L2137" s="84">
        <v>0.15279999999999999</v>
      </c>
      <c r="M2137" s="83">
        <v>1968.07</v>
      </c>
      <c r="N2137" s="85">
        <v>167.93299999999999</v>
      </c>
      <c r="O2137" s="83">
        <v>1800.13</v>
      </c>
      <c r="P2137" s="85">
        <v>335.86700000000002</v>
      </c>
      <c r="Q2137" s="83">
        <v>2136</v>
      </c>
      <c r="R2137" s="86">
        <v>0.15724099999999999</v>
      </c>
      <c r="S2137" s="86">
        <v>0.71782699999999999</v>
      </c>
    </row>
    <row r="2138" spans="2:19" x14ac:dyDescent="0.2">
      <c r="B2138" s="33"/>
      <c r="L2138" s="84">
        <v>0.15260000000000001</v>
      </c>
      <c r="M2138" s="83">
        <v>1968.71</v>
      </c>
      <c r="N2138" s="85">
        <v>168.29300000000001</v>
      </c>
      <c r="O2138" s="83">
        <v>1800.41</v>
      </c>
      <c r="P2138" s="85">
        <v>336.58499999999998</v>
      </c>
      <c r="Q2138" s="83">
        <v>2137</v>
      </c>
      <c r="R2138" s="86">
        <v>0.15750400000000001</v>
      </c>
      <c r="S2138" s="86">
        <v>0.71848199999999995</v>
      </c>
    </row>
    <row r="2139" spans="2:19" x14ac:dyDescent="0.2">
      <c r="B2139" s="33"/>
      <c r="L2139" s="84">
        <v>0.1522</v>
      </c>
      <c r="M2139" s="83">
        <v>1969.35</v>
      </c>
      <c r="N2139" s="85">
        <v>168.65199999999999</v>
      </c>
      <c r="O2139" s="83">
        <v>1800.7</v>
      </c>
      <c r="P2139" s="85">
        <v>337.30399999999997</v>
      </c>
      <c r="Q2139" s="83">
        <v>2138</v>
      </c>
      <c r="R2139" s="86">
        <v>0.15776599999999999</v>
      </c>
      <c r="S2139" s="86">
        <v>0.719136</v>
      </c>
    </row>
    <row r="2140" spans="2:19" x14ac:dyDescent="0.2">
      <c r="B2140" s="33"/>
      <c r="L2140" s="84">
        <v>0.15129999999999999</v>
      </c>
      <c r="M2140" s="83">
        <v>1969.99</v>
      </c>
      <c r="N2140" s="85">
        <v>169.012</v>
      </c>
      <c r="O2140" s="83">
        <v>1800.98</v>
      </c>
      <c r="P2140" s="85">
        <v>338.024</v>
      </c>
      <c r="Q2140" s="83">
        <v>2139</v>
      </c>
      <c r="R2140" s="86">
        <v>0.158029</v>
      </c>
      <c r="S2140" s="86">
        <v>0.71979000000000004</v>
      </c>
    </row>
    <row r="2141" spans="2:19" x14ac:dyDescent="0.2">
      <c r="B2141" s="33"/>
      <c r="L2141" s="84">
        <v>0.151</v>
      </c>
      <c r="M2141" s="83">
        <v>1970.63</v>
      </c>
      <c r="N2141" s="85">
        <v>169.37200000000001</v>
      </c>
      <c r="O2141" s="83">
        <v>1801.26</v>
      </c>
      <c r="P2141" s="85">
        <v>338.745</v>
      </c>
      <c r="Q2141" s="83">
        <v>2140</v>
      </c>
      <c r="R2141" s="86">
        <v>0.15829199999999999</v>
      </c>
      <c r="S2141" s="86">
        <v>0.72044299999999994</v>
      </c>
    </row>
    <row r="2142" spans="2:19" x14ac:dyDescent="0.2">
      <c r="B2142" s="33"/>
      <c r="L2142" s="84">
        <v>0.15040000000000001</v>
      </c>
      <c r="M2142" s="83">
        <v>1971.27</v>
      </c>
      <c r="N2142" s="85">
        <v>169.733</v>
      </c>
      <c r="O2142" s="83">
        <v>1801.53</v>
      </c>
      <c r="P2142" s="85">
        <v>339.46600000000001</v>
      </c>
      <c r="Q2142" s="83">
        <v>2141</v>
      </c>
      <c r="R2142" s="86">
        <v>0.158555</v>
      </c>
      <c r="S2142" s="86">
        <v>0.72109599999999996</v>
      </c>
    </row>
    <row r="2143" spans="2:19" x14ac:dyDescent="0.2">
      <c r="B2143" s="33"/>
      <c r="L2143" s="84">
        <v>0.14979999999999999</v>
      </c>
      <c r="M2143" s="83">
        <v>1971.91</v>
      </c>
      <c r="N2143" s="85">
        <v>170.09399999999999</v>
      </c>
      <c r="O2143" s="83">
        <v>1801.81</v>
      </c>
      <c r="P2143" s="85">
        <v>340.18700000000001</v>
      </c>
      <c r="Q2143" s="83">
        <v>2142</v>
      </c>
      <c r="R2143" s="86">
        <v>0.15881799999999999</v>
      </c>
      <c r="S2143" s="86">
        <v>0.72174899999999997</v>
      </c>
    </row>
    <row r="2144" spans="2:19" x14ac:dyDescent="0.2">
      <c r="B2144" s="33"/>
      <c r="L2144" s="84">
        <v>0.14860000000000001</v>
      </c>
      <c r="M2144" s="83">
        <v>1972.55</v>
      </c>
      <c r="N2144" s="85">
        <v>170.45500000000001</v>
      </c>
      <c r="O2144" s="83">
        <v>1802.09</v>
      </c>
      <c r="P2144" s="85">
        <v>340.91</v>
      </c>
      <c r="Q2144" s="83">
        <v>2143</v>
      </c>
      <c r="R2144" s="86">
        <v>0.159081</v>
      </c>
      <c r="S2144" s="86">
        <v>0.72240099999999996</v>
      </c>
    </row>
    <row r="2145" spans="2:19" x14ac:dyDescent="0.2">
      <c r="B2145" s="33"/>
      <c r="L2145" s="84">
        <v>0.14849999999999999</v>
      </c>
      <c r="M2145" s="83">
        <v>1973.18</v>
      </c>
      <c r="N2145" s="85">
        <v>170.816</v>
      </c>
      <c r="O2145" s="83">
        <v>1802.37</v>
      </c>
      <c r="P2145" s="85">
        <v>341.63299999999998</v>
      </c>
      <c r="Q2145" s="83">
        <v>2144</v>
      </c>
      <c r="R2145" s="86">
        <v>0.15934400000000001</v>
      </c>
      <c r="S2145" s="86">
        <v>0.72370400000000001</v>
      </c>
    </row>
    <row r="2146" spans="2:19" x14ac:dyDescent="0.2">
      <c r="B2146" s="33"/>
      <c r="L2146" s="84">
        <v>0.14849999999999999</v>
      </c>
      <c r="M2146" s="83">
        <v>1973.82</v>
      </c>
      <c r="N2146" s="85">
        <v>171.178</v>
      </c>
      <c r="O2146" s="83">
        <v>1802.64</v>
      </c>
      <c r="P2146" s="85">
        <v>342.35700000000003</v>
      </c>
      <c r="Q2146" s="83">
        <v>2145</v>
      </c>
      <c r="R2146" s="86">
        <v>0.159607</v>
      </c>
      <c r="S2146" s="86">
        <v>0.72370400000000001</v>
      </c>
    </row>
    <row r="2147" spans="2:19" x14ac:dyDescent="0.2">
      <c r="B2147" s="33"/>
      <c r="L2147" s="84">
        <v>0.14849999999999999</v>
      </c>
      <c r="M2147" s="83">
        <v>1974.46</v>
      </c>
      <c r="N2147" s="85">
        <v>171.54</v>
      </c>
      <c r="O2147" s="83">
        <v>1802.92</v>
      </c>
      <c r="P2147" s="85">
        <v>343.08100000000002</v>
      </c>
      <c r="Q2147" s="83">
        <v>2146</v>
      </c>
      <c r="R2147" s="86">
        <v>0.15987000000000001</v>
      </c>
      <c r="S2147" s="86">
        <v>0.72370400000000001</v>
      </c>
    </row>
    <row r="2148" spans="2:19" x14ac:dyDescent="0.2">
      <c r="B2148" s="33"/>
      <c r="L2148" s="84">
        <v>0.14829999999999999</v>
      </c>
      <c r="M2148" s="83">
        <v>1975.1</v>
      </c>
      <c r="N2148" s="85">
        <v>171.90299999999999</v>
      </c>
      <c r="O2148" s="83">
        <v>1803.19</v>
      </c>
      <c r="P2148" s="85">
        <v>343.80599999999998</v>
      </c>
      <c r="Q2148" s="83">
        <v>2147</v>
      </c>
      <c r="R2148" s="86">
        <v>0.160133</v>
      </c>
      <c r="S2148" s="86">
        <v>0.72500500000000001</v>
      </c>
    </row>
    <row r="2149" spans="2:19" x14ac:dyDescent="0.2">
      <c r="B2149" s="33"/>
      <c r="L2149" s="84">
        <v>0.1479</v>
      </c>
      <c r="M2149" s="83">
        <v>1975.73</v>
      </c>
      <c r="N2149" s="85">
        <v>172.26599999999999</v>
      </c>
      <c r="O2149" s="83">
        <v>1803.47</v>
      </c>
      <c r="P2149" s="85">
        <v>344.53199999999998</v>
      </c>
      <c r="Q2149" s="83">
        <v>2148</v>
      </c>
      <c r="R2149" s="86">
        <v>0.16039600000000001</v>
      </c>
      <c r="S2149" s="86">
        <v>0.72565500000000005</v>
      </c>
    </row>
    <row r="2150" spans="2:19" x14ac:dyDescent="0.2">
      <c r="B2150" s="33"/>
      <c r="L2150" s="84">
        <v>0.14779999999999999</v>
      </c>
      <c r="M2150" s="83">
        <v>1976.37</v>
      </c>
      <c r="N2150" s="85">
        <v>172.62899999999999</v>
      </c>
      <c r="O2150" s="83">
        <v>1803.74</v>
      </c>
      <c r="P2150" s="85">
        <v>345.25799999999998</v>
      </c>
      <c r="Q2150" s="83">
        <v>2149</v>
      </c>
      <c r="R2150" s="86">
        <v>0.16066</v>
      </c>
      <c r="S2150" s="86">
        <v>0.72630399999999995</v>
      </c>
    </row>
    <row r="2151" spans="2:19" x14ac:dyDescent="0.2">
      <c r="B2151" s="33"/>
      <c r="L2151" s="84">
        <v>0.14760000000000001</v>
      </c>
      <c r="M2151" s="83">
        <v>1977.01</v>
      </c>
      <c r="N2151" s="85">
        <v>172.99199999999999</v>
      </c>
      <c r="O2151" s="83">
        <v>1804.02</v>
      </c>
      <c r="P2151" s="85">
        <v>345.98500000000001</v>
      </c>
      <c r="Q2151" s="83">
        <v>2150</v>
      </c>
      <c r="R2151" s="86">
        <v>0.16092300000000001</v>
      </c>
      <c r="S2151" s="86">
        <v>0.72695299999999996</v>
      </c>
    </row>
    <row r="2152" spans="2:19" x14ac:dyDescent="0.2">
      <c r="B2152" s="33"/>
      <c r="L2152" s="84">
        <v>0.14729999999999999</v>
      </c>
      <c r="M2152" s="83">
        <v>1977.64</v>
      </c>
      <c r="N2152" s="85">
        <v>173.35599999999999</v>
      </c>
      <c r="O2152" s="83">
        <v>1804.29</v>
      </c>
      <c r="P2152" s="85">
        <v>346.71199999999999</v>
      </c>
      <c r="Q2152" s="83">
        <v>2151</v>
      </c>
      <c r="R2152" s="86">
        <v>0.161187</v>
      </c>
      <c r="S2152" s="86">
        <v>0.72760100000000005</v>
      </c>
    </row>
    <row r="2153" spans="2:19" x14ac:dyDescent="0.2">
      <c r="B2153" s="33"/>
      <c r="L2153" s="84">
        <v>0.14710000000000001</v>
      </c>
      <c r="M2153" s="83">
        <v>1978.28</v>
      </c>
      <c r="N2153" s="85">
        <v>173.72</v>
      </c>
      <c r="O2153" s="83">
        <v>1804.56</v>
      </c>
      <c r="P2153" s="85">
        <v>347.44099999999997</v>
      </c>
      <c r="Q2153" s="83">
        <v>2152</v>
      </c>
      <c r="R2153" s="86">
        <v>0.16145000000000001</v>
      </c>
      <c r="S2153" s="86">
        <v>0.72824999999999995</v>
      </c>
    </row>
    <row r="2154" spans="2:19" x14ac:dyDescent="0.2">
      <c r="B2154" s="33"/>
      <c r="L2154" s="84">
        <v>0.1467</v>
      </c>
      <c r="M2154" s="83">
        <v>1978.92</v>
      </c>
      <c r="N2154" s="85">
        <v>174.08500000000001</v>
      </c>
      <c r="O2154" s="83">
        <v>1804.83</v>
      </c>
      <c r="P2154" s="85">
        <v>348.17</v>
      </c>
      <c r="Q2154" s="83">
        <v>2153</v>
      </c>
      <c r="R2154" s="86">
        <v>0.161714</v>
      </c>
      <c r="S2154" s="86">
        <v>0.72889700000000002</v>
      </c>
    </row>
    <row r="2155" spans="2:19" x14ac:dyDescent="0.2">
      <c r="B2155" s="33"/>
      <c r="L2155" s="84">
        <v>0.14660000000000001</v>
      </c>
      <c r="M2155" s="83">
        <v>1979.55</v>
      </c>
      <c r="N2155" s="85">
        <v>174.45</v>
      </c>
      <c r="O2155" s="83">
        <v>1805.1</v>
      </c>
      <c r="P2155" s="85">
        <v>348.899</v>
      </c>
      <c r="Q2155" s="83">
        <v>2154</v>
      </c>
      <c r="R2155" s="86">
        <v>0.16197700000000001</v>
      </c>
      <c r="S2155" s="86">
        <v>0.72954399999999997</v>
      </c>
    </row>
    <row r="2156" spans="2:19" x14ac:dyDescent="0.2">
      <c r="B2156" s="33"/>
      <c r="L2156" s="84">
        <v>0.1462</v>
      </c>
      <c r="M2156" s="83">
        <v>1980.19</v>
      </c>
      <c r="N2156" s="85">
        <v>174.815</v>
      </c>
      <c r="O2156" s="83">
        <v>1805.37</v>
      </c>
      <c r="P2156" s="85">
        <v>349.62900000000002</v>
      </c>
      <c r="Q2156" s="83">
        <v>2155</v>
      </c>
      <c r="R2156" s="86">
        <v>0.162241</v>
      </c>
      <c r="S2156" s="86">
        <v>0.73019100000000003</v>
      </c>
    </row>
    <row r="2157" spans="2:19" x14ac:dyDescent="0.2">
      <c r="B2157" s="33"/>
      <c r="L2157" s="84">
        <v>0.14580000000000001</v>
      </c>
      <c r="M2157" s="83">
        <v>1980.82</v>
      </c>
      <c r="N2157" s="85">
        <v>175.18</v>
      </c>
      <c r="O2157" s="83">
        <v>1805.64</v>
      </c>
      <c r="P2157" s="85">
        <v>350.36</v>
      </c>
      <c r="Q2157" s="83">
        <v>2156</v>
      </c>
      <c r="R2157" s="86">
        <v>0.16250500000000001</v>
      </c>
      <c r="S2157" s="86">
        <v>0.73083699999999996</v>
      </c>
    </row>
    <row r="2158" spans="2:19" x14ac:dyDescent="0.2">
      <c r="B2158" s="33"/>
      <c r="L2158" s="84">
        <v>0.14549999999999999</v>
      </c>
      <c r="M2158" s="83">
        <v>1981.45</v>
      </c>
      <c r="N2158" s="85">
        <v>175.54599999999999</v>
      </c>
      <c r="O2158" s="83">
        <v>1805.91</v>
      </c>
      <c r="P2158" s="85">
        <v>351.09199999999998</v>
      </c>
      <c r="Q2158" s="83">
        <v>2157</v>
      </c>
      <c r="R2158" s="86">
        <v>0.162768</v>
      </c>
      <c r="S2158" s="86">
        <v>0.73148299999999999</v>
      </c>
    </row>
    <row r="2159" spans="2:19" x14ac:dyDescent="0.2">
      <c r="B2159" s="33"/>
      <c r="L2159" s="84">
        <v>0.1454</v>
      </c>
      <c r="M2159" s="83">
        <v>1982.09</v>
      </c>
      <c r="N2159" s="85">
        <v>175.91200000000001</v>
      </c>
      <c r="O2159" s="83">
        <v>1806.18</v>
      </c>
      <c r="P2159" s="85">
        <v>351.82400000000001</v>
      </c>
      <c r="Q2159" s="83">
        <v>2158</v>
      </c>
      <c r="R2159" s="86">
        <v>0.16303200000000001</v>
      </c>
      <c r="S2159" s="86">
        <v>0.73212900000000003</v>
      </c>
    </row>
    <row r="2160" spans="2:19" x14ac:dyDescent="0.2">
      <c r="B2160" s="33"/>
      <c r="L2160" s="84">
        <v>0.14530000000000001</v>
      </c>
      <c r="M2160" s="83">
        <v>1982.72</v>
      </c>
      <c r="N2160" s="85">
        <v>176.27799999999999</v>
      </c>
      <c r="O2160" s="83">
        <v>1806.44</v>
      </c>
      <c r="P2160" s="85">
        <v>352.55599999999998</v>
      </c>
      <c r="Q2160" s="83">
        <v>2159</v>
      </c>
      <c r="R2160" s="86">
        <v>0.163296</v>
      </c>
      <c r="S2160" s="86">
        <v>0.73277400000000004</v>
      </c>
    </row>
    <row r="2161" spans="2:19" x14ac:dyDescent="0.2">
      <c r="B2161" s="33"/>
      <c r="L2161" s="84">
        <v>0.1452</v>
      </c>
      <c r="M2161" s="83">
        <v>1983.36</v>
      </c>
      <c r="N2161" s="85">
        <v>176.64500000000001</v>
      </c>
      <c r="O2161" s="83">
        <v>1806.71</v>
      </c>
      <c r="P2161" s="85">
        <v>353.29</v>
      </c>
      <c r="Q2161" s="83">
        <v>2160</v>
      </c>
      <c r="R2161" s="86">
        <v>0.16356000000000001</v>
      </c>
      <c r="S2161" s="86">
        <v>0.73374099999999998</v>
      </c>
    </row>
    <row r="2162" spans="2:19" x14ac:dyDescent="0.2">
      <c r="B2162" s="33"/>
      <c r="L2162" s="84">
        <v>0.1452</v>
      </c>
      <c r="M2162" s="83">
        <v>1983.99</v>
      </c>
      <c r="N2162" s="85">
        <v>177.012</v>
      </c>
      <c r="O2162" s="83">
        <v>1806.98</v>
      </c>
      <c r="P2162" s="85">
        <v>354.024</v>
      </c>
      <c r="Q2162" s="83">
        <v>2161</v>
      </c>
      <c r="R2162" s="86">
        <v>0.163824</v>
      </c>
      <c r="S2162" s="86">
        <v>0.73374099999999998</v>
      </c>
    </row>
    <row r="2163" spans="2:19" x14ac:dyDescent="0.2">
      <c r="B2163" s="33"/>
      <c r="L2163" s="84">
        <v>0.1449</v>
      </c>
      <c r="M2163" s="83">
        <v>1984.62</v>
      </c>
      <c r="N2163" s="85">
        <v>177.37899999999999</v>
      </c>
      <c r="O2163" s="83">
        <v>1807.24</v>
      </c>
      <c r="P2163" s="85">
        <v>354.75900000000001</v>
      </c>
      <c r="Q2163" s="83">
        <v>2162</v>
      </c>
      <c r="R2163" s="86">
        <v>0.16408800000000001</v>
      </c>
      <c r="S2163" s="86">
        <v>0.734707</v>
      </c>
    </row>
    <row r="2164" spans="2:19" x14ac:dyDescent="0.2">
      <c r="B2164" s="33"/>
      <c r="L2164" s="84">
        <v>0.1447</v>
      </c>
      <c r="M2164" s="83">
        <v>1985.25</v>
      </c>
      <c r="N2164" s="85">
        <v>177.74700000000001</v>
      </c>
      <c r="O2164" s="83">
        <v>1807.51</v>
      </c>
      <c r="P2164" s="85">
        <v>355.49400000000003</v>
      </c>
      <c r="Q2164" s="83">
        <v>2163</v>
      </c>
      <c r="R2164" s="86">
        <v>0.164352</v>
      </c>
      <c r="S2164" s="86">
        <v>0.73534999999999995</v>
      </c>
    </row>
    <row r="2165" spans="2:19" x14ac:dyDescent="0.2">
      <c r="B2165" s="33"/>
      <c r="L2165" s="84">
        <v>0.14449999999999999</v>
      </c>
      <c r="M2165" s="83">
        <v>1985.88</v>
      </c>
      <c r="N2165" s="85">
        <v>178.11500000000001</v>
      </c>
      <c r="O2165" s="83">
        <v>1807.77</v>
      </c>
      <c r="P2165" s="85">
        <v>356.23</v>
      </c>
      <c r="Q2165" s="83">
        <v>2164</v>
      </c>
      <c r="R2165" s="86">
        <v>0.16461600000000001</v>
      </c>
      <c r="S2165" s="86">
        <v>0.73599300000000001</v>
      </c>
    </row>
    <row r="2166" spans="2:19" x14ac:dyDescent="0.2">
      <c r="B2166" s="33"/>
      <c r="L2166" s="84">
        <v>0.14430000000000001</v>
      </c>
      <c r="M2166" s="83">
        <v>1986.52</v>
      </c>
      <c r="N2166" s="85">
        <v>178.483</v>
      </c>
      <c r="O2166" s="83">
        <v>1808.03</v>
      </c>
      <c r="P2166" s="85">
        <v>356.96699999999998</v>
      </c>
      <c r="Q2166" s="83">
        <v>2165</v>
      </c>
      <c r="R2166" s="86">
        <v>0.164881</v>
      </c>
      <c r="S2166" s="86">
        <v>0.73663500000000004</v>
      </c>
    </row>
    <row r="2167" spans="2:19" x14ac:dyDescent="0.2">
      <c r="B2167" s="33"/>
      <c r="L2167" s="84">
        <v>0.14410000000000001</v>
      </c>
      <c r="M2167" s="83">
        <v>1987.15</v>
      </c>
      <c r="N2167" s="85">
        <v>178.852</v>
      </c>
      <c r="O2167" s="83">
        <v>1808.3</v>
      </c>
      <c r="P2167" s="85">
        <v>357.70400000000001</v>
      </c>
      <c r="Q2167" s="83">
        <v>2166</v>
      </c>
      <c r="R2167" s="86">
        <v>0.16514499999999999</v>
      </c>
      <c r="S2167" s="86">
        <v>0.73727799999999999</v>
      </c>
    </row>
    <row r="2168" spans="2:19" x14ac:dyDescent="0.2">
      <c r="B2168" s="33"/>
      <c r="L2168" s="84">
        <v>0.1439</v>
      </c>
      <c r="M2168" s="83">
        <v>1987.78</v>
      </c>
      <c r="N2168" s="85">
        <v>179.221</v>
      </c>
      <c r="O2168" s="83">
        <v>1808.56</v>
      </c>
      <c r="P2168" s="85">
        <v>358.44200000000001</v>
      </c>
      <c r="Q2168" s="83">
        <v>2167</v>
      </c>
      <c r="R2168" s="86">
        <v>0.165409</v>
      </c>
      <c r="S2168" s="86">
        <v>0.73824000000000001</v>
      </c>
    </row>
    <row r="2169" spans="2:19" x14ac:dyDescent="0.2">
      <c r="B2169" s="33"/>
      <c r="L2169" s="84">
        <v>0.1439</v>
      </c>
      <c r="M2169" s="83">
        <v>1988.41</v>
      </c>
      <c r="N2169" s="85">
        <v>179.59</v>
      </c>
      <c r="O2169" s="83">
        <v>1808.82</v>
      </c>
      <c r="P2169" s="85">
        <v>359.18</v>
      </c>
      <c r="Q2169" s="83">
        <v>2168</v>
      </c>
      <c r="R2169" s="86">
        <v>0.16567399999999999</v>
      </c>
      <c r="S2169" s="86">
        <v>0.73824000000000001</v>
      </c>
    </row>
    <row r="2170" spans="2:19" x14ac:dyDescent="0.2">
      <c r="B2170" s="33"/>
      <c r="L2170" s="84">
        <v>0.14380000000000001</v>
      </c>
      <c r="M2170" s="83">
        <v>1989.04</v>
      </c>
      <c r="N2170" s="85">
        <v>179.96</v>
      </c>
      <c r="O2170" s="83">
        <v>1809.08</v>
      </c>
      <c r="P2170" s="85">
        <v>359.92</v>
      </c>
      <c r="Q2170" s="83">
        <v>2169</v>
      </c>
      <c r="R2170" s="86">
        <v>0.165938</v>
      </c>
      <c r="S2170" s="86">
        <v>0.73920200000000003</v>
      </c>
    </row>
    <row r="2171" spans="2:19" x14ac:dyDescent="0.2">
      <c r="B2171" s="33"/>
      <c r="L2171" s="84">
        <v>0.14349999999999999</v>
      </c>
      <c r="M2171" s="83">
        <v>1989.67</v>
      </c>
      <c r="N2171" s="85">
        <v>180.33</v>
      </c>
      <c r="O2171" s="83">
        <v>1809.34</v>
      </c>
      <c r="P2171" s="85">
        <v>360.65899999999999</v>
      </c>
      <c r="Q2171" s="83">
        <v>2170</v>
      </c>
      <c r="R2171" s="86">
        <v>0.16620299999999999</v>
      </c>
      <c r="S2171" s="86">
        <v>0.739842</v>
      </c>
    </row>
    <row r="2172" spans="2:19" x14ac:dyDescent="0.2">
      <c r="B2172" s="33"/>
      <c r="L2172" s="84">
        <v>0.14280000000000001</v>
      </c>
      <c r="M2172" s="83">
        <v>1990.3</v>
      </c>
      <c r="N2172" s="85">
        <v>180.7</v>
      </c>
      <c r="O2172" s="83">
        <v>1809.6</v>
      </c>
      <c r="P2172" s="85">
        <v>361.4</v>
      </c>
      <c r="Q2172" s="83">
        <v>2171</v>
      </c>
      <c r="R2172" s="86">
        <v>0.166467</v>
      </c>
      <c r="S2172" s="86">
        <v>0.74048199999999997</v>
      </c>
    </row>
    <row r="2173" spans="2:19" x14ac:dyDescent="0.2">
      <c r="B2173" s="33"/>
      <c r="L2173" s="84">
        <v>0.14249999999999999</v>
      </c>
      <c r="M2173" s="83">
        <v>1990.93</v>
      </c>
      <c r="N2173" s="85">
        <v>181.071</v>
      </c>
      <c r="O2173" s="83">
        <v>1809.86</v>
      </c>
      <c r="P2173" s="85">
        <v>362.14100000000002</v>
      </c>
      <c r="Q2173" s="83">
        <v>2172</v>
      </c>
      <c r="R2173" s="86">
        <v>0.16673199999999999</v>
      </c>
      <c r="S2173" s="86">
        <v>0.74144200000000005</v>
      </c>
    </row>
    <row r="2174" spans="2:19" x14ac:dyDescent="0.2">
      <c r="B2174" s="33"/>
      <c r="L2174" s="84">
        <v>0.14249999999999999</v>
      </c>
      <c r="M2174" s="83">
        <v>1991.56</v>
      </c>
      <c r="N2174" s="85">
        <v>181.441</v>
      </c>
      <c r="O2174" s="83">
        <v>1810.12</v>
      </c>
      <c r="P2174" s="85">
        <v>362.88299999999998</v>
      </c>
      <c r="Q2174" s="83">
        <v>2173</v>
      </c>
      <c r="R2174" s="86">
        <v>0.16699600000000001</v>
      </c>
      <c r="S2174" s="86">
        <v>0.74144200000000005</v>
      </c>
    </row>
    <row r="2175" spans="2:19" x14ac:dyDescent="0.2">
      <c r="B2175" s="33"/>
      <c r="L2175" s="84">
        <v>0.1424</v>
      </c>
      <c r="M2175" s="83">
        <v>1992.19</v>
      </c>
      <c r="N2175" s="85">
        <v>181.81299999999999</v>
      </c>
      <c r="O2175" s="83">
        <v>1810.37</v>
      </c>
      <c r="P2175" s="85">
        <v>363.625</v>
      </c>
      <c r="Q2175" s="83">
        <v>2174</v>
      </c>
      <c r="R2175" s="86">
        <v>0.16726099999999999</v>
      </c>
      <c r="S2175" s="86">
        <v>0.74272000000000005</v>
      </c>
    </row>
    <row r="2176" spans="2:19" x14ac:dyDescent="0.2">
      <c r="B2176" s="33"/>
      <c r="L2176" s="84">
        <v>0.1424</v>
      </c>
      <c r="M2176" s="83">
        <v>1992.82</v>
      </c>
      <c r="N2176" s="85">
        <v>182.184</v>
      </c>
      <c r="O2176" s="83">
        <v>1810.63</v>
      </c>
      <c r="P2176" s="85">
        <v>364.36799999999999</v>
      </c>
      <c r="Q2176" s="83">
        <v>2175</v>
      </c>
      <c r="R2176" s="86">
        <v>0.16752600000000001</v>
      </c>
      <c r="S2176" s="86">
        <v>0.74272000000000005</v>
      </c>
    </row>
    <row r="2177" spans="2:19" x14ac:dyDescent="0.2">
      <c r="B2177" s="33"/>
      <c r="L2177" s="84">
        <v>0.1421</v>
      </c>
      <c r="M2177" s="83">
        <v>1993.44</v>
      </c>
      <c r="N2177" s="85">
        <v>182.55600000000001</v>
      </c>
      <c r="O2177" s="83">
        <v>1810.89</v>
      </c>
      <c r="P2177" s="85">
        <v>365.11200000000002</v>
      </c>
      <c r="Q2177" s="83">
        <v>2176</v>
      </c>
      <c r="R2177" s="86">
        <v>0.16778999999999999</v>
      </c>
      <c r="S2177" s="86">
        <v>0.74399599999999999</v>
      </c>
    </row>
    <row r="2178" spans="2:19" x14ac:dyDescent="0.2">
      <c r="B2178" s="33"/>
      <c r="L2178" s="84">
        <v>0.1421</v>
      </c>
      <c r="M2178" s="83">
        <v>1994.07</v>
      </c>
      <c r="N2178" s="85">
        <v>182.928</v>
      </c>
      <c r="O2178" s="83">
        <v>1811.14</v>
      </c>
      <c r="P2178" s="85">
        <v>365.85599999999999</v>
      </c>
      <c r="Q2178" s="83">
        <v>2177</v>
      </c>
      <c r="R2178" s="86">
        <v>0.16805500000000001</v>
      </c>
      <c r="S2178" s="86">
        <v>0.74399599999999999</v>
      </c>
    </row>
    <row r="2179" spans="2:19" x14ac:dyDescent="0.2">
      <c r="B2179" s="33"/>
      <c r="L2179" s="84">
        <v>0.14199999999999999</v>
      </c>
      <c r="M2179" s="83">
        <v>1994.7</v>
      </c>
      <c r="N2179" s="85">
        <v>183.30099999999999</v>
      </c>
      <c r="O2179" s="83">
        <v>1811.4</v>
      </c>
      <c r="P2179" s="85">
        <v>366.601</v>
      </c>
      <c r="Q2179" s="83">
        <v>2178</v>
      </c>
      <c r="R2179" s="86">
        <v>0.16832</v>
      </c>
      <c r="S2179" s="86">
        <v>0.74495199999999995</v>
      </c>
    </row>
    <row r="2180" spans="2:19" x14ac:dyDescent="0.2">
      <c r="B2180" s="33"/>
      <c r="L2180" s="84">
        <v>0.14180000000000001</v>
      </c>
      <c r="M2180" s="83">
        <v>1995.33</v>
      </c>
      <c r="N2180" s="85">
        <v>183.673</v>
      </c>
      <c r="O2180" s="83">
        <v>1811.65</v>
      </c>
      <c r="P2180" s="85">
        <v>367.34699999999998</v>
      </c>
      <c r="Q2180" s="83">
        <v>2179</v>
      </c>
      <c r="R2180" s="86">
        <v>0.16858500000000001</v>
      </c>
      <c r="S2180" s="86">
        <v>0.74590699999999999</v>
      </c>
    </row>
    <row r="2181" spans="2:19" x14ac:dyDescent="0.2">
      <c r="B2181" s="33"/>
      <c r="L2181" s="84">
        <v>0.14180000000000001</v>
      </c>
      <c r="M2181" s="83">
        <v>1995.95</v>
      </c>
      <c r="N2181" s="85">
        <v>184.047</v>
      </c>
      <c r="O2181" s="83">
        <v>1811.91</v>
      </c>
      <c r="P2181" s="85">
        <v>368.09300000000002</v>
      </c>
      <c r="Q2181" s="83">
        <v>2180</v>
      </c>
      <c r="R2181" s="86">
        <v>0.16885</v>
      </c>
      <c r="S2181" s="86">
        <v>0.74590699999999999</v>
      </c>
    </row>
    <row r="2182" spans="2:19" x14ac:dyDescent="0.2">
      <c r="B2182" s="33"/>
      <c r="L2182" s="84">
        <v>0.1416</v>
      </c>
      <c r="M2182" s="83">
        <v>1996.58</v>
      </c>
      <c r="N2182" s="85">
        <v>184.42</v>
      </c>
      <c r="O2182" s="83">
        <v>1812.16</v>
      </c>
      <c r="P2182" s="85">
        <v>368.84</v>
      </c>
      <c r="Q2182" s="83">
        <v>2181</v>
      </c>
      <c r="R2182" s="86">
        <v>0.16911499999999999</v>
      </c>
      <c r="S2182" s="86">
        <v>0.74686200000000003</v>
      </c>
    </row>
    <row r="2183" spans="2:19" x14ac:dyDescent="0.2">
      <c r="B2183" s="33"/>
      <c r="L2183" s="84">
        <v>0.14130000000000001</v>
      </c>
      <c r="M2183" s="83">
        <v>1997.21</v>
      </c>
      <c r="N2183" s="85">
        <v>184.79400000000001</v>
      </c>
      <c r="O2183" s="83">
        <v>1812.41</v>
      </c>
      <c r="P2183" s="85">
        <v>369.58699999999999</v>
      </c>
      <c r="Q2183" s="83">
        <v>2182</v>
      </c>
      <c r="R2183" s="86">
        <v>0.16938</v>
      </c>
      <c r="S2183" s="86">
        <v>0.747498</v>
      </c>
    </row>
    <row r="2184" spans="2:19" x14ac:dyDescent="0.2">
      <c r="B2184" s="33"/>
      <c r="L2184" s="84">
        <v>0.14119999999999999</v>
      </c>
      <c r="M2184" s="83">
        <v>1997.83</v>
      </c>
      <c r="N2184" s="85">
        <v>185.16800000000001</v>
      </c>
      <c r="O2184" s="83">
        <v>1812.66</v>
      </c>
      <c r="P2184" s="85">
        <v>370.33600000000001</v>
      </c>
      <c r="Q2184" s="83">
        <v>2183</v>
      </c>
      <c r="R2184" s="86">
        <v>0.16964499999999999</v>
      </c>
      <c r="S2184" s="86">
        <v>0.74813300000000005</v>
      </c>
    </row>
    <row r="2185" spans="2:19" x14ac:dyDescent="0.2">
      <c r="B2185" s="33"/>
      <c r="L2185" s="84">
        <v>0.14080000000000001</v>
      </c>
      <c r="M2185" s="83">
        <v>1998.46</v>
      </c>
      <c r="N2185" s="85">
        <v>185.542</v>
      </c>
      <c r="O2185" s="83">
        <v>1812.92</v>
      </c>
      <c r="P2185" s="85">
        <v>371.084</v>
      </c>
      <c r="Q2185" s="83">
        <v>2184</v>
      </c>
      <c r="R2185" s="86">
        <v>0.16991000000000001</v>
      </c>
      <c r="S2185" s="86">
        <v>0.74908600000000003</v>
      </c>
    </row>
    <row r="2186" spans="2:19" x14ac:dyDescent="0.2">
      <c r="B2186" s="33"/>
      <c r="L2186" s="84">
        <v>0.14080000000000001</v>
      </c>
      <c r="M2186" s="83">
        <v>1999.08</v>
      </c>
      <c r="N2186" s="85">
        <v>185.917</v>
      </c>
      <c r="O2186" s="83">
        <v>1813.17</v>
      </c>
      <c r="P2186" s="85">
        <v>371.834</v>
      </c>
      <c r="Q2186" s="83">
        <v>2185</v>
      </c>
      <c r="R2186" s="86">
        <v>0.17017599999999999</v>
      </c>
      <c r="S2186" s="86">
        <v>0.74908600000000003</v>
      </c>
    </row>
    <row r="2187" spans="2:19" x14ac:dyDescent="0.2">
      <c r="B2187" s="33"/>
      <c r="L2187" s="84">
        <v>0.1406</v>
      </c>
      <c r="M2187" s="83">
        <v>1999.71</v>
      </c>
      <c r="N2187" s="85">
        <v>186.292</v>
      </c>
      <c r="O2187" s="83">
        <v>1813.42</v>
      </c>
      <c r="P2187" s="85">
        <v>372.584</v>
      </c>
      <c r="Q2187" s="83">
        <v>2186</v>
      </c>
      <c r="R2187" s="86">
        <v>0.17044100000000001</v>
      </c>
      <c r="S2187" s="86">
        <v>0.75003699999999995</v>
      </c>
    </row>
    <row r="2188" spans="2:19" x14ac:dyDescent="0.2">
      <c r="B2188" s="33"/>
      <c r="L2188" s="84">
        <v>0.14019999999999999</v>
      </c>
      <c r="M2188" s="83">
        <v>2000.33</v>
      </c>
      <c r="N2188" s="85">
        <v>186.667</v>
      </c>
      <c r="O2188" s="83">
        <v>1813.67</v>
      </c>
      <c r="P2188" s="85">
        <v>373.334</v>
      </c>
      <c r="Q2188" s="83">
        <v>2187</v>
      </c>
      <c r="R2188" s="86">
        <v>0.170706</v>
      </c>
      <c r="S2188" s="86">
        <v>0.75067099999999998</v>
      </c>
    </row>
    <row r="2189" spans="2:19" x14ac:dyDescent="0.2">
      <c r="B2189" s="33"/>
      <c r="L2189" s="84">
        <v>0.1401</v>
      </c>
      <c r="M2189" s="83">
        <v>2000.96</v>
      </c>
      <c r="N2189" s="85">
        <v>187.04300000000001</v>
      </c>
      <c r="O2189" s="83">
        <v>1813.91</v>
      </c>
      <c r="P2189" s="85">
        <v>374.08600000000001</v>
      </c>
      <c r="Q2189" s="83">
        <v>2188</v>
      </c>
      <c r="R2189" s="86">
        <v>0.17097200000000001</v>
      </c>
      <c r="S2189" s="86">
        <v>0.751305</v>
      </c>
    </row>
    <row r="2190" spans="2:19" x14ac:dyDescent="0.2">
      <c r="B2190" s="33"/>
      <c r="L2190" s="84">
        <v>0.1399</v>
      </c>
      <c r="M2190" s="83">
        <v>2001.58</v>
      </c>
      <c r="N2190" s="85">
        <v>187.41900000000001</v>
      </c>
      <c r="O2190" s="83">
        <v>1814.16</v>
      </c>
      <c r="P2190" s="85">
        <v>374.83800000000002</v>
      </c>
      <c r="Q2190" s="83">
        <v>2189</v>
      </c>
      <c r="R2190" s="86">
        <v>0.171237</v>
      </c>
      <c r="S2190" s="86">
        <v>0.75225399999999998</v>
      </c>
    </row>
    <row r="2191" spans="2:19" x14ac:dyDescent="0.2">
      <c r="B2191" s="33"/>
      <c r="L2191" s="84">
        <v>0.1399</v>
      </c>
      <c r="M2191" s="83">
        <v>2002.2</v>
      </c>
      <c r="N2191" s="85">
        <v>187.79499999999999</v>
      </c>
      <c r="O2191" s="83">
        <v>1814.41</v>
      </c>
      <c r="P2191" s="85">
        <v>375.59</v>
      </c>
      <c r="Q2191" s="83">
        <v>2190</v>
      </c>
      <c r="R2191" s="86">
        <v>0.17150199999999999</v>
      </c>
      <c r="S2191" s="86">
        <v>0.75225399999999998</v>
      </c>
    </row>
    <row r="2192" spans="2:19" x14ac:dyDescent="0.2">
      <c r="B2192" s="33"/>
      <c r="L2192" s="84">
        <v>0.13969999999999999</v>
      </c>
      <c r="M2192" s="83">
        <v>2002.83</v>
      </c>
      <c r="N2192" s="85">
        <v>188.172</v>
      </c>
      <c r="O2192" s="83">
        <v>1814.66</v>
      </c>
      <c r="P2192" s="85">
        <v>376.34300000000002</v>
      </c>
      <c r="Q2192" s="83">
        <v>2191</v>
      </c>
      <c r="R2192" s="86">
        <v>0.171768</v>
      </c>
      <c r="S2192" s="86">
        <v>0.75415100000000002</v>
      </c>
    </row>
    <row r="2193" spans="2:19" x14ac:dyDescent="0.2">
      <c r="B2193" s="33"/>
      <c r="L2193" s="84">
        <v>0.13969999999999999</v>
      </c>
      <c r="M2193" s="83">
        <v>2003.45</v>
      </c>
      <c r="N2193" s="85">
        <v>188.54900000000001</v>
      </c>
      <c r="O2193" s="83">
        <v>1814.9</v>
      </c>
      <c r="P2193" s="85">
        <v>377.09699999999998</v>
      </c>
      <c r="Q2193" s="83">
        <v>2192</v>
      </c>
      <c r="R2193" s="86">
        <v>0.17203299999999999</v>
      </c>
      <c r="S2193" s="86">
        <v>0.75415100000000002</v>
      </c>
    </row>
    <row r="2194" spans="2:19" x14ac:dyDescent="0.2">
      <c r="B2194" s="33"/>
      <c r="L2194" s="84">
        <v>0.13969999999999999</v>
      </c>
      <c r="M2194" s="83">
        <v>2004.07</v>
      </c>
      <c r="N2194" s="85">
        <v>188.92599999999999</v>
      </c>
      <c r="O2194" s="83">
        <v>1815.15</v>
      </c>
      <c r="P2194" s="85">
        <v>377.85199999999998</v>
      </c>
      <c r="Q2194" s="83">
        <v>2193</v>
      </c>
      <c r="R2194" s="86">
        <v>0.17229900000000001</v>
      </c>
      <c r="S2194" s="86">
        <v>0.75415100000000002</v>
      </c>
    </row>
    <row r="2195" spans="2:19" x14ac:dyDescent="0.2">
      <c r="B2195" s="33"/>
      <c r="L2195" s="84">
        <v>0.13969999999999999</v>
      </c>
      <c r="M2195" s="83">
        <v>2004.7</v>
      </c>
      <c r="N2195" s="85">
        <v>189.303</v>
      </c>
      <c r="O2195" s="83">
        <v>1815.39</v>
      </c>
      <c r="P2195" s="85">
        <v>378.60700000000003</v>
      </c>
      <c r="Q2195" s="83">
        <v>2194</v>
      </c>
      <c r="R2195" s="86">
        <v>0.172565</v>
      </c>
      <c r="S2195" s="86">
        <v>0.75415100000000002</v>
      </c>
    </row>
    <row r="2196" spans="2:19" x14ac:dyDescent="0.2">
      <c r="B2196" s="33"/>
      <c r="L2196" s="84">
        <v>0.13950000000000001</v>
      </c>
      <c r="M2196" s="83">
        <v>2005.32</v>
      </c>
      <c r="N2196" s="85">
        <v>189.68100000000001</v>
      </c>
      <c r="O2196" s="83">
        <v>1815.64</v>
      </c>
      <c r="P2196" s="85">
        <v>379.363</v>
      </c>
      <c r="Q2196" s="83">
        <v>2195</v>
      </c>
      <c r="R2196" s="86">
        <v>0.17283000000000001</v>
      </c>
      <c r="S2196" s="86">
        <v>0.75572899999999998</v>
      </c>
    </row>
    <row r="2197" spans="2:19" x14ac:dyDescent="0.2">
      <c r="B2197" s="33"/>
      <c r="L2197" s="84">
        <v>0.13900000000000001</v>
      </c>
      <c r="M2197" s="83">
        <v>2005.94</v>
      </c>
      <c r="N2197" s="85">
        <v>190.059</v>
      </c>
      <c r="O2197" s="83">
        <v>1815.88</v>
      </c>
      <c r="P2197" s="85">
        <v>380.11900000000003</v>
      </c>
      <c r="Q2197" s="83">
        <v>2196</v>
      </c>
      <c r="R2197" s="86">
        <v>0.173096</v>
      </c>
      <c r="S2197" s="86">
        <v>0.75667499999999999</v>
      </c>
    </row>
    <row r="2198" spans="2:19" x14ac:dyDescent="0.2">
      <c r="B2198" s="33"/>
      <c r="L2198" s="84">
        <v>0.13900000000000001</v>
      </c>
      <c r="M2198" s="83">
        <v>2006.56</v>
      </c>
      <c r="N2198" s="85">
        <v>190.43799999999999</v>
      </c>
      <c r="O2198" s="83">
        <v>1816.12</v>
      </c>
      <c r="P2198" s="85">
        <v>380.87599999999998</v>
      </c>
      <c r="Q2198" s="83">
        <v>2197</v>
      </c>
      <c r="R2198" s="86">
        <v>0.17336199999999999</v>
      </c>
      <c r="S2198" s="86">
        <v>0.75667499999999999</v>
      </c>
    </row>
    <row r="2199" spans="2:19" x14ac:dyDescent="0.2">
      <c r="B2199" s="33"/>
      <c r="L2199" s="84">
        <v>0.1389</v>
      </c>
      <c r="M2199" s="83">
        <v>2007.18</v>
      </c>
      <c r="N2199" s="85">
        <v>190.81700000000001</v>
      </c>
      <c r="O2199" s="83">
        <v>1816.37</v>
      </c>
      <c r="P2199" s="85">
        <v>381.63299999999998</v>
      </c>
      <c r="Q2199" s="83">
        <v>2198</v>
      </c>
      <c r="R2199" s="86">
        <v>0.173628</v>
      </c>
      <c r="S2199" s="86">
        <v>0.75793500000000003</v>
      </c>
    </row>
    <row r="2200" spans="2:19" x14ac:dyDescent="0.2">
      <c r="B2200" s="33"/>
      <c r="L2200" s="84">
        <v>0.1389</v>
      </c>
      <c r="M2200" s="83">
        <v>2007.8</v>
      </c>
      <c r="N2200" s="85">
        <v>191.196</v>
      </c>
      <c r="O2200" s="83">
        <v>1816.61</v>
      </c>
      <c r="P2200" s="85">
        <v>382.392</v>
      </c>
      <c r="Q2200" s="83">
        <v>2199</v>
      </c>
      <c r="R2200" s="86">
        <v>0.17389299999999999</v>
      </c>
      <c r="S2200" s="86">
        <v>0.75793500000000003</v>
      </c>
    </row>
    <row r="2201" spans="2:19" x14ac:dyDescent="0.2">
      <c r="B2201" s="33"/>
      <c r="L2201" s="84">
        <v>0.13880000000000001</v>
      </c>
      <c r="M2201" s="83">
        <v>2008.42</v>
      </c>
      <c r="N2201" s="85">
        <v>191.57499999999999</v>
      </c>
      <c r="O2201" s="83">
        <v>1816.85</v>
      </c>
      <c r="P2201" s="85">
        <v>383.15100000000001</v>
      </c>
      <c r="Q2201" s="83">
        <v>2200</v>
      </c>
      <c r="R2201" s="86">
        <v>0.17415900000000001</v>
      </c>
      <c r="S2201" s="86">
        <v>0.75950799999999996</v>
      </c>
    </row>
    <row r="2202" spans="2:19" x14ac:dyDescent="0.2">
      <c r="B2202" s="33"/>
      <c r="L2202" s="84">
        <v>0.13880000000000001</v>
      </c>
      <c r="M2202" s="83">
        <v>2009.04</v>
      </c>
      <c r="N2202" s="85">
        <v>191.95500000000001</v>
      </c>
      <c r="O2202" s="83">
        <v>1817.09</v>
      </c>
      <c r="P2202" s="85">
        <v>383.91</v>
      </c>
      <c r="Q2202" s="83">
        <v>2201</v>
      </c>
      <c r="R2202" s="86">
        <v>0.174425</v>
      </c>
      <c r="S2202" s="86">
        <v>0.75950799999999996</v>
      </c>
    </row>
    <row r="2203" spans="2:19" x14ac:dyDescent="0.2">
      <c r="B2203" s="33"/>
      <c r="L2203" s="84">
        <v>0.13880000000000001</v>
      </c>
      <c r="M2203" s="83">
        <v>2009.66</v>
      </c>
      <c r="N2203" s="85">
        <v>192.33500000000001</v>
      </c>
      <c r="O2203" s="83">
        <v>1817.33</v>
      </c>
      <c r="P2203" s="85">
        <v>384.67</v>
      </c>
      <c r="Q2203" s="83">
        <v>2202</v>
      </c>
      <c r="R2203" s="86">
        <v>0.17469100000000001</v>
      </c>
      <c r="S2203" s="86">
        <v>0.75950799999999996</v>
      </c>
    </row>
    <row r="2204" spans="2:19" x14ac:dyDescent="0.2">
      <c r="B2204" s="33"/>
      <c r="L2204" s="84">
        <v>0.1386</v>
      </c>
      <c r="M2204" s="83">
        <v>2010.28</v>
      </c>
      <c r="N2204" s="85">
        <v>192.71600000000001</v>
      </c>
      <c r="O2204" s="83">
        <v>1817.57</v>
      </c>
      <c r="P2204" s="85">
        <v>385.43099999999998</v>
      </c>
      <c r="Q2204" s="83">
        <v>2203</v>
      </c>
      <c r="R2204" s="86">
        <v>0.174957</v>
      </c>
      <c r="S2204" s="86">
        <v>0.760764</v>
      </c>
    </row>
    <row r="2205" spans="2:19" x14ac:dyDescent="0.2">
      <c r="B2205" s="33"/>
      <c r="L2205" s="84">
        <v>0.13850000000000001</v>
      </c>
      <c r="M2205" s="83">
        <v>2010.9</v>
      </c>
      <c r="N2205" s="85">
        <v>193.096</v>
      </c>
      <c r="O2205" s="83">
        <v>1817.81</v>
      </c>
      <c r="P2205" s="85">
        <v>386.19200000000001</v>
      </c>
      <c r="Q2205" s="83">
        <v>2204</v>
      </c>
      <c r="R2205" s="86">
        <v>0.17522299999999999</v>
      </c>
      <c r="S2205" s="86">
        <v>0.76170599999999999</v>
      </c>
    </row>
    <row r="2206" spans="2:19" x14ac:dyDescent="0.2">
      <c r="B2206" s="33"/>
      <c r="L2206" s="84">
        <v>0.13850000000000001</v>
      </c>
      <c r="M2206" s="83">
        <v>2011.52</v>
      </c>
      <c r="N2206" s="85">
        <v>193.477</v>
      </c>
      <c r="O2206" s="83">
        <v>1818.05</v>
      </c>
      <c r="P2206" s="85">
        <v>386.95400000000001</v>
      </c>
      <c r="Q2206" s="83">
        <v>2205</v>
      </c>
      <c r="R2206" s="86">
        <v>0.17549000000000001</v>
      </c>
      <c r="S2206" s="86">
        <v>0.76170599999999999</v>
      </c>
    </row>
    <row r="2207" spans="2:19" x14ac:dyDescent="0.2">
      <c r="B2207" s="33"/>
      <c r="L2207" s="84">
        <v>0.1384</v>
      </c>
      <c r="M2207" s="83">
        <v>2012.14</v>
      </c>
      <c r="N2207" s="85">
        <v>193.85900000000001</v>
      </c>
      <c r="O2207" s="83">
        <v>1818.28</v>
      </c>
      <c r="P2207" s="85">
        <v>387.71699999999998</v>
      </c>
      <c r="Q2207" s="83">
        <v>2206</v>
      </c>
      <c r="R2207" s="86">
        <v>0.175756</v>
      </c>
      <c r="S2207" s="86">
        <v>0.76295999999999997</v>
      </c>
    </row>
    <row r="2208" spans="2:19" x14ac:dyDescent="0.2">
      <c r="B2208" s="33"/>
      <c r="L2208" s="84">
        <v>0.1384</v>
      </c>
      <c r="M2208" s="83">
        <v>2012.76</v>
      </c>
      <c r="N2208" s="85">
        <v>194.24</v>
      </c>
      <c r="O2208" s="83">
        <v>1818.52</v>
      </c>
      <c r="P2208" s="85">
        <v>388.48</v>
      </c>
      <c r="Q2208" s="83">
        <v>2207</v>
      </c>
      <c r="R2208" s="86">
        <v>0.17602200000000001</v>
      </c>
      <c r="S2208" s="86">
        <v>0.76295999999999997</v>
      </c>
    </row>
    <row r="2209" spans="2:19" x14ac:dyDescent="0.2">
      <c r="B2209" s="33"/>
      <c r="L2209" s="84">
        <v>0.1381</v>
      </c>
      <c r="M2209" s="83">
        <v>2013.38</v>
      </c>
      <c r="N2209" s="85">
        <v>194.62200000000001</v>
      </c>
      <c r="O2209" s="83">
        <v>1818.76</v>
      </c>
      <c r="P2209" s="85">
        <v>389.24400000000003</v>
      </c>
      <c r="Q2209" s="83">
        <v>2208</v>
      </c>
      <c r="R2209" s="86">
        <v>0.176288</v>
      </c>
      <c r="S2209" s="86">
        <v>0.76452600000000004</v>
      </c>
    </row>
    <row r="2210" spans="2:19" x14ac:dyDescent="0.2">
      <c r="B2210" s="33"/>
      <c r="L2210" s="84">
        <v>0.1381</v>
      </c>
      <c r="M2210" s="83">
        <v>2014</v>
      </c>
      <c r="N2210" s="85">
        <v>195.00399999999999</v>
      </c>
      <c r="O2210" s="83">
        <v>1818.99</v>
      </c>
      <c r="P2210" s="85">
        <v>390.00900000000001</v>
      </c>
      <c r="Q2210" s="83">
        <v>2209</v>
      </c>
      <c r="R2210" s="86">
        <v>0.17655399999999999</v>
      </c>
      <c r="S2210" s="86">
        <v>0.76452600000000004</v>
      </c>
    </row>
    <row r="2211" spans="2:19" x14ac:dyDescent="0.2">
      <c r="B2211" s="33"/>
      <c r="L2211" s="84">
        <v>0.1381</v>
      </c>
      <c r="M2211" s="83">
        <v>2014.61</v>
      </c>
      <c r="N2211" s="85">
        <v>195.387</v>
      </c>
      <c r="O2211" s="83">
        <v>1819.23</v>
      </c>
      <c r="P2211" s="85">
        <v>390.774</v>
      </c>
      <c r="Q2211" s="83">
        <v>2210</v>
      </c>
      <c r="R2211" s="86">
        <v>0.17682100000000001</v>
      </c>
      <c r="S2211" s="86">
        <v>0.76452600000000004</v>
      </c>
    </row>
    <row r="2212" spans="2:19" x14ac:dyDescent="0.2">
      <c r="B2212" s="33"/>
      <c r="L2212" s="84">
        <v>0.13800000000000001</v>
      </c>
      <c r="M2212" s="83">
        <v>2015.23</v>
      </c>
      <c r="N2212" s="85">
        <v>195.77</v>
      </c>
      <c r="O2212" s="83">
        <v>1819.46</v>
      </c>
      <c r="P2212" s="85">
        <v>391.54</v>
      </c>
      <c r="Q2212" s="83">
        <v>2211</v>
      </c>
      <c r="R2212" s="86">
        <v>0.17708699999999999</v>
      </c>
      <c r="S2212" s="86">
        <v>0.76577700000000004</v>
      </c>
    </row>
    <row r="2213" spans="2:19" x14ac:dyDescent="0.2">
      <c r="B2213" s="33"/>
      <c r="L2213" s="84">
        <v>0.13789999999999999</v>
      </c>
      <c r="M2213" s="83">
        <v>2015.85</v>
      </c>
      <c r="N2213" s="85">
        <v>196.15299999999999</v>
      </c>
      <c r="O2213" s="83">
        <v>1819.69</v>
      </c>
      <c r="P2213" s="85">
        <v>392.30599999999998</v>
      </c>
      <c r="Q2213" s="83">
        <v>2212</v>
      </c>
      <c r="R2213" s="86">
        <v>0.17735400000000001</v>
      </c>
      <c r="S2213" s="86">
        <v>0.76671500000000004</v>
      </c>
    </row>
    <row r="2214" spans="2:19" x14ac:dyDescent="0.2">
      <c r="B2214" s="33"/>
      <c r="L2214" s="84">
        <v>0.13789999999999999</v>
      </c>
      <c r="M2214" s="83">
        <v>2016.46</v>
      </c>
      <c r="N2214" s="85">
        <v>196.53700000000001</v>
      </c>
      <c r="O2214" s="83">
        <v>1819.93</v>
      </c>
      <c r="P2214" s="85">
        <v>393.07299999999998</v>
      </c>
      <c r="Q2214" s="83">
        <v>2213</v>
      </c>
      <c r="R2214" s="86">
        <v>0.17762</v>
      </c>
      <c r="S2214" s="86">
        <v>0.76671500000000004</v>
      </c>
    </row>
    <row r="2215" spans="2:19" x14ac:dyDescent="0.2">
      <c r="B2215" s="33"/>
      <c r="L2215" s="84">
        <v>0.13780000000000001</v>
      </c>
      <c r="M2215" s="83">
        <v>2017.08</v>
      </c>
      <c r="N2215" s="85">
        <v>196.92</v>
      </c>
      <c r="O2215" s="83">
        <v>1820.16</v>
      </c>
      <c r="P2215" s="85">
        <v>393.84100000000001</v>
      </c>
      <c r="Q2215" s="83">
        <v>2214</v>
      </c>
      <c r="R2215" s="86">
        <v>0.17788699999999999</v>
      </c>
      <c r="S2215" s="86">
        <v>0.76796299999999995</v>
      </c>
    </row>
    <row r="2216" spans="2:19" x14ac:dyDescent="0.2">
      <c r="B2216" s="33"/>
      <c r="L2216" s="84">
        <v>0.13780000000000001</v>
      </c>
      <c r="M2216" s="83">
        <v>2017.7</v>
      </c>
      <c r="N2216" s="85">
        <v>197.30500000000001</v>
      </c>
      <c r="O2216" s="83">
        <v>1820.39</v>
      </c>
      <c r="P2216" s="85">
        <v>394.60899999999998</v>
      </c>
      <c r="Q2216" s="83">
        <v>2215</v>
      </c>
      <c r="R2216" s="86">
        <v>0.17815300000000001</v>
      </c>
      <c r="S2216" s="86">
        <v>0.76796299999999995</v>
      </c>
    </row>
    <row r="2217" spans="2:19" x14ac:dyDescent="0.2">
      <c r="B2217" s="33"/>
      <c r="L2217" s="84">
        <v>0.1376</v>
      </c>
      <c r="M2217" s="83">
        <v>2018.31</v>
      </c>
      <c r="N2217" s="85">
        <v>197.68899999999999</v>
      </c>
      <c r="O2217" s="83">
        <v>1820.62</v>
      </c>
      <c r="P2217" s="85">
        <v>395.37799999999999</v>
      </c>
      <c r="Q2217" s="83">
        <v>2216</v>
      </c>
      <c r="R2217" s="86">
        <v>0.17842</v>
      </c>
      <c r="S2217" s="86">
        <v>0.768899</v>
      </c>
    </row>
    <row r="2218" spans="2:19" x14ac:dyDescent="0.2">
      <c r="B2218" s="33"/>
      <c r="L2218" s="84">
        <v>0.13739999999999999</v>
      </c>
      <c r="M2218" s="83">
        <v>2018.93</v>
      </c>
      <c r="N2218" s="85">
        <v>198.07400000000001</v>
      </c>
      <c r="O2218" s="83">
        <v>1820.85</v>
      </c>
      <c r="P2218" s="85">
        <v>396.14699999999999</v>
      </c>
      <c r="Q2218" s="83">
        <v>2217</v>
      </c>
      <c r="R2218" s="86">
        <v>0.17868600000000001</v>
      </c>
      <c r="S2218" s="86">
        <v>0.76952200000000004</v>
      </c>
    </row>
    <row r="2219" spans="2:19" x14ac:dyDescent="0.2">
      <c r="B2219" s="33"/>
      <c r="L2219" s="84">
        <v>0.13719999999999999</v>
      </c>
      <c r="M2219" s="83">
        <v>2019.54</v>
      </c>
      <c r="N2219" s="85">
        <v>198.459</v>
      </c>
      <c r="O2219" s="83">
        <v>1821.08</v>
      </c>
      <c r="P2219" s="85">
        <v>396.91800000000001</v>
      </c>
      <c r="Q2219" s="83">
        <v>2218</v>
      </c>
      <c r="R2219" s="86">
        <v>0.178953</v>
      </c>
      <c r="S2219" s="86">
        <v>0.770146</v>
      </c>
    </row>
    <row r="2220" spans="2:19" x14ac:dyDescent="0.2">
      <c r="B2220" s="33"/>
      <c r="L2220" s="84">
        <v>0.1371</v>
      </c>
      <c r="M2220" s="83">
        <v>2020.16</v>
      </c>
      <c r="N2220" s="85">
        <v>198.84399999999999</v>
      </c>
      <c r="O2220" s="83">
        <v>1821.31</v>
      </c>
      <c r="P2220" s="85">
        <v>397.68799999999999</v>
      </c>
      <c r="Q2220" s="83">
        <v>2219</v>
      </c>
      <c r="R2220" s="86">
        <v>0.17921999999999999</v>
      </c>
      <c r="S2220" s="86">
        <v>0.77076800000000001</v>
      </c>
    </row>
    <row r="2221" spans="2:19" x14ac:dyDescent="0.2">
      <c r="B2221" s="33"/>
      <c r="L2221" s="84">
        <v>0.13689999999999999</v>
      </c>
      <c r="M2221" s="83">
        <v>2020.77</v>
      </c>
      <c r="N2221" s="85">
        <v>199.23</v>
      </c>
      <c r="O2221" s="83">
        <v>1821.54</v>
      </c>
      <c r="P2221" s="85">
        <v>398.46</v>
      </c>
      <c r="Q2221" s="83">
        <v>2220</v>
      </c>
      <c r="R2221" s="86">
        <v>0.17948600000000001</v>
      </c>
      <c r="S2221" s="86">
        <v>0.77139100000000005</v>
      </c>
    </row>
    <row r="2222" spans="2:19" x14ac:dyDescent="0.2">
      <c r="B2222" s="33"/>
      <c r="L2222" s="84">
        <v>0.1366</v>
      </c>
      <c r="M2222" s="83">
        <v>2021.38</v>
      </c>
      <c r="N2222" s="85">
        <v>199.61600000000001</v>
      </c>
      <c r="O2222" s="83">
        <v>1821.77</v>
      </c>
      <c r="P2222" s="85">
        <v>399.23200000000003</v>
      </c>
      <c r="Q2222" s="83">
        <v>2221</v>
      </c>
      <c r="R2222" s="86">
        <v>0.179753</v>
      </c>
      <c r="S2222" s="86">
        <v>0.77201299999999995</v>
      </c>
    </row>
    <row r="2223" spans="2:19" x14ac:dyDescent="0.2">
      <c r="B2223" s="33"/>
      <c r="L2223" s="84">
        <v>0.13650000000000001</v>
      </c>
      <c r="M2223" s="83">
        <v>2022</v>
      </c>
      <c r="N2223" s="85">
        <v>200.00200000000001</v>
      </c>
      <c r="O2223" s="83">
        <v>1822</v>
      </c>
      <c r="P2223" s="85">
        <v>400.00400000000002</v>
      </c>
      <c r="Q2223" s="83">
        <v>2222</v>
      </c>
      <c r="R2223" s="86">
        <v>0.18002000000000001</v>
      </c>
      <c r="S2223" s="86">
        <v>0.77263499999999996</v>
      </c>
    </row>
    <row r="2224" spans="2:19" x14ac:dyDescent="0.2">
      <c r="B2224" s="33"/>
      <c r="L2224" s="84">
        <v>0.1363</v>
      </c>
      <c r="M2224" s="83">
        <v>2022.61</v>
      </c>
      <c r="N2224" s="85">
        <v>200.38900000000001</v>
      </c>
      <c r="O2224" s="83">
        <v>1822.22</v>
      </c>
      <c r="P2224" s="85">
        <v>400.77800000000002</v>
      </c>
      <c r="Q2224" s="83">
        <v>2223</v>
      </c>
      <c r="R2224" s="86">
        <v>0.180287</v>
      </c>
      <c r="S2224" s="86">
        <v>0.77387700000000004</v>
      </c>
    </row>
    <row r="2225" spans="2:19" x14ac:dyDescent="0.2">
      <c r="B2225" s="33"/>
      <c r="L2225" s="84">
        <v>0.1363</v>
      </c>
      <c r="M2225" s="83">
        <v>2023.22</v>
      </c>
      <c r="N2225" s="85">
        <v>200.77600000000001</v>
      </c>
      <c r="O2225" s="83">
        <v>1822.45</v>
      </c>
      <c r="P2225" s="85">
        <v>401.55200000000002</v>
      </c>
      <c r="Q2225" s="83">
        <v>2224</v>
      </c>
      <c r="R2225" s="86">
        <v>0.18055399999999999</v>
      </c>
      <c r="S2225" s="86">
        <v>0.77387700000000004</v>
      </c>
    </row>
    <row r="2226" spans="2:19" x14ac:dyDescent="0.2">
      <c r="B2226" s="33"/>
      <c r="L2226" s="84">
        <v>0.1363</v>
      </c>
      <c r="M2226" s="83">
        <v>2023.84</v>
      </c>
      <c r="N2226" s="85">
        <v>201.16300000000001</v>
      </c>
      <c r="O2226" s="83">
        <v>1822.67</v>
      </c>
      <c r="P2226" s="85">
        <v>402.32600000000002</v>
      </c>
      <c r="Q2226" s="83">
        <v>2225</v>
      </c>
      <c r="R2226" s="86">
        <v>0.18082100000000001</v>
      </c>
      <c r="S2226" s="86">
        <v>0.77387700000000004</v>
      </c>
    </row>
    <row r="2227" spans="2:19" x14ac:dyDescent="0.2">
      <c r="B2227" s="33"/>
      <c r="L2227" s="84">
        <v>0.13619999999999999</v>
      </c>
      <c r="M2227" s="83">
        <v>2024.45</v>
      </c>
      <c r="N2227" s="85">
        <v>201.55099999999999</v>
      </c>
      <c r="O2227" s="83">
        <v>1822.9</v>
      </c>
      <c r="P2227" s="85">
        <v>403.101</v>
      </c>
      <c r="Q2227" s="83">
        <v>2226</v>
      </c>
      <c r="R2227" s="86">
        <v>0.181088</v>
      </c>
      <c r="S2227" s="86">
        <v>0.77511799999999997</v>
      </c>
    </row>
    <row r="2228" spans="2:19" x14ac:dyDescent="0.2">
      <c r="B2228" s="33"/>
      <c r="L2228" s="84">
        <v>0.13600000000000001</v>
      </c>
      <c r="M2228" s="83">
        <v>2025.06</v>
      </c>
      <c r="N2228" s="85">
        <v>201.93799999999999</v>
      </c>
      <c r="O2228" s="83">
        <v>1823.12</v>
      </c>
      <c r="P2228" s="85">
        <v>403.87700000000001</v>
      </c>
      <c r="Q2228" s="83">
        <v>2227</v>
      </c>
      <c r="R2228" s="86">
        <v>0.18135499999999999</v>
      </c>
      <c r="S2228" s="86">
        <v>0.77573899999999996</v>
      </c>
    </row>
    <row r="2229" spans="2:19" x14ac:dyDescent="0.2">
      <c r="B2229" s="33"/>
      <c r="L2229" s="84">
        <v>0.13589999999999999</v>
      </c>
      <c r="M2229" s="83">
        <v>2025.67</v>
      </c>
      <c r="N2229" s="85">
        <v>202.327</v>
      </c>
      <c r="O2229" s="83">
        <v>1823.35</v>
      </c>
      <c r="P2229" s="85">
        <v>404.65300000000002</v>
      </c>
      <c r="Q2229" s="83">
        <v>2228</v>
      </c>
      <c r="R2229" s="86">
        <v>0.18162200000000001</v>
      </c>
      <c r="S2229" s="86">
        <v>0.77635799999999999</v>
      </c>
    </row>
    <row r="2230" spans="2:19" x14ac:dyDescent="0.2">
      <c r="B2230" s="33"/>
      <c r="L2230" s="84">
        <v>0.1358</v>
      </c>
      <c r="M2230" s="83">
        <v>2026.28</v>
      </c>
      <c r="N2230" s="85">
        <v>202.715</v>
      </c>
      <c r="O2230" s="83">
        <v>1823.57</v>
      </c>
      <c r="P2230" s="85">
        <v>405.43</v>
      </c>
      <c r="Q2230" s="83">
        <v>2229</v>
      </c>
      <c r="R2230" s="86">
        <v>0.181889</v>
      </c>
      <c r="S2230" s="86">
        <v>0.77759699999999998</v>
      </c>
    </row>
    <row r="2231" spans="2:19" x14ac:dyDescent="0.2">
      <c r="B2231" s="33"/>
      <c r="L2231" s="84">
        <v>0.1358</v>
      </c>
      <c r="M2231" s="83">
        <v>2026.9</v>
      </c>
      <c r="N2231" s="85">
        <v>203.10400000000001</v>
      </c>
      <c r="O2231" s="83">
        <v>1823.79</v>
      </c>
      <c r="P2231" s="85">
        <v>406.20800000000003</v>
      </c>
      <c r="Q2231" s="83">
        <v>2230</v>
      </c>
      <c r="R2231" s="86">
        <v>0.18215600000000001</v>
      </c>
      <c r="S2231" s="86">
        <v>0.77759699999999998</v>
      </c>
    </row>
    <row r="2232" spans="2:19" x14ac:dyDescent="0.2">
      <c r="B2232" s="33"/>
      <c r="L2232" s="84">
        <v>0.1358</v>
      </c>
      <c r="M2232" s="83">
        <v>2027.51</v>
      </c>
      <c r="N2232" s="85">
        <v>203.49299999999999</v>
      </c>
      <c r="O2232" s="83">
        <v>1824.01</v>
      </c>
      <c r="P2232" s="85">
        <v>406.98599999999999</v>
      </c>
      <c r="Q2232" s="83">
        <v>2231</v>
      </c>
      <c r="R2232" s="86">
        <v>0.182423</v>
      </c>
      <c r="S2232" s="86">
        <v>0.77759699999999998</v>
      </c>
    </row>
    <row r="2233" spans="2:19" x14ac:dyDescent="0.2">
      <c r="B2233" s="33"/>
      <c r="L2233" s="84">
        <v>0.13569999999999999</v>
      </c>
      <c r="M2233" s="83">
        <v>2028.12</v>
      </c>
      <c r="N2233" s="85">
        <v>203.88200000000001</v>
      </c>
      <c r="O2233" s="83">
        <v>1824.24</v>
      </c>
      <c r="P2233" s="85">
        <v>407.76499999999999</v>
      </c>
      <c r="Q2233" s="83">
        <v>2232</v>
      </c>
      <c r="R2233" s="86">
        <v>0.18268999999999999</v>
      </c>
      <c r="S2233" s="86">
        <v>0.77914399999999995</v>
      </c>
    </row>
    <row r="2234" spans="2:19" x14ac:dyDescent="0.2">
      <c r="B2234" s="33"/>
      <c r="L2234" s="84">
        <v>0.13569999999999999</v>
      </c>
      <c r="M2234" s="83">
        <v>2028.73</v>
      </c>
      <c r="N2234" s="85">
        <v>204.27199999999999</v>
      </c>
      <c r="O2234" s="83">
        <v>1824.46</v>
      </c>
      <c r="P2234" s="85">
        <v>408.54399999999998</v>
      </c>
      <c r="Q2234" s="83">
        <v>2233</v>
      </c>
      <c r="R2234" s="86">
        <v>0.18295800000000001</v>
      </c>
      <c r="S2234" s="86">
        <v>0.77914399999999995</v>
      </c>
    </row>
    <row r="2235" spans="2:19" x14ac:dyDescent="0.2">
      <c r="B2235" s="33"/>
      <c r="L2235" s="84">
        <v>0.1356</v>
      </c>
      <c r="M2235" s="83">
        <v>2029.34</v>
      </c>
      <c r="N2235" s="85">
        <v>204.66200000000001</v>
      </c>
      <c r="O2235" s="83">
        <v>1824.68</v>
      </c>
      <c r="P2235" s="85">
        <v>409.32400000000001</v>
      </c>
      <c r="Q2235" s="83">
        <v>2234</v>
      </c>
      <c r="R2235" s="86">
        <v>0.183225</v>
      </c>
      <c r="S2235" s="86">
        <v>0.78037999999999996</v>
      </c>
    </row>
    <row r="2236" spans="2:19" x14ac:dyDescent="0.2">
      <c r="B2236" s="33"/>
      <c r="L2236" s="84">
        <v>0.1356</v>
      </c>
      <c r="M2236" s="83">
        <v>2029.95</v>
      </c>
      <c r="N2236" s="85">
        <v>205.053</v>
      </c>
      <c r="O2236" s="83">
        <v>1824.89</v>
      </c>
      <c r="P2236" s="85">
        <v>410.10500000000002</v>
      </c>
      <c r="Q2236" s="83">
        <v>2235</v>
      </c>
      <c r="R2236" s="86">
        <v>0.18349199999999999</v>
      </c>
      <c r="S2236" s="86">
        <v>0.78037999999999996</v>
      </c>
    </row>
    <row r="2237" spans="2:19" x14ac:dyDescent="0.2">
      <c r="B2237" s="33"/>
      <c r="L2237" s="84">
        <v>0.1353</v>
      </c>
      <c r="M2237" s="83">
        <v>2030.56</v>
      </c>
      <c r="N2237" s="85">
        <v>205.44300000000001</v>
      </c>
      <c r="O2237" s="83">
        <v>1825.11</v>
      </c>
      <c r="P2237" s="85">
        <v>410.88600000000002</v>
      </c>
      <c r="Q2237" s="83">
        <v>2236</v>
      </c>
      <c r="R2237" s="86">
        <v>0.18376000000000001</v>
      </c>
      <c r="S2237" s="86">
        <v>0.78161400000000003</v>
      </c>
    </row>
    <row r="2238" spans="2:19" x14ac:dyDescent="0.2">
      <c r="B2238" s="33"/>
      <c r="L2238" s="84">
        <v>0.1353</v>
      </c>
      <c r="M2238" s="83">
        <v>2031.17</v>
      </c>
      <c r="N2238" s="85">
        <v>205.834</v>
      </c>
      <c r="O2238" s="83">
        <v>1825.33</v>
      </c>
      <c r="P2238" s="85">
        <v>411.66800000000001</v>
      </c>
      <c r="Q2238" s="83">
        <v>2237</v>
      </c>
      <c r="R2238" s="86">
        <v>0.184027</v>
      </c>
      <c r="S2238" s="86">
        <v>0.78161400000000003</v>
      </c>
    </row>
    <row r="2239" spans="2:19" x14ac:dyDescent="0.2">
      <c r="B2239" s="33"/>
      <c r="L2239" s="84">
        <v>0.1351</v>
      </c>
      <c r="M2239" s="83">
        <v>2031.77</v>
      </c>
      <c r="N2239" s="85">
        <v>206.22499999999999</v>
      </c>
      <c r="O2239" s="83">
        <v>1825.55</v>
      </c>
      <c r="P2239" s="85">
        <v>412.45100000000002</v>
      </c>
      <c r="Q2239" s="83">
        <v>2238</v>
      </c>
      <c r="R2239" s="86">
        <v>0.18429400000000001</v>
      </c>
      <c r="S2239" s="86">
        <v>0.78284799999999999</v>
      </c>
    </row>
    <row r="2240" spans="2:19" x14ac:dyDescent="0.2">
      <c r="B2240" s="33"/>
      <c r="L2240" s="84">
        <v>0.1351</v>
      </c>
      <c r="M2240" s="83">
        <v>2032.38</v>
      </c>
      <c r="N2240" s="85">
        <v>206.61699999999999</v>
      </c>
      <c r="O2240" s="83">
        <v>1825.77</v>
      </c>
      <c r="P2240" s="85">
        <v>413.23399999999998</v>
      </c>
      <c r="Q2240" s="83">
        <v>2239</v>
      </c>
      <c r="R2240" s="86">
        <v>0.184562</v>
      </c>
      <c r="S2240" s="86">
        <v>0.78284799999999999</v>
      </c>
    </row>
    <row r="2241" spans="2:19" x14ac:dyDescent="0.2">
      <c r="B2241" s="33"/>
      <c r="L2241" s="84">
        <v>0.13500000000000001</v>
      </c>
      <c r="M2241" s="83">
        <v>2032.99</v>
      </c>
      <c r="N2241" s="85">
        <v>207.00899999999999</v>
      </c>
      <c r="O2241" s="83">
        <v>1825.98</v>
      </c>
      <c r="P2241" s="85">
        <v>414.01799999999997</v>
      </c>
      <c r="Q2241" s="83">
        <v>2240</v>
      </c>
      <c r="R2241" s="86">
        <v>0.18482899999999999</v>
      </c>
      <c r="S2241" s="86">
        <v>0.78377200000000002</v>
      </c>
    </row>
    <row r="2242" spans="2:19" x14ac:dyDescent="0.2">
      <c r="B2242" s="33"/>
      <c r="L2242" s="84">
        <v>0.13489999999999999</v>
      </c>
      <c r="M2242" s="83">
        <v>2033.6</v>
      </c>
      <c r="N2242" s="85">
        <v>207.40100000000001</v>
      </c>
      <c r="O2242" s="83">
        <v>1826.2</v>
      </c>
      <c r="P2242" s="85">
        <v>414.80200000000002</v>
      </c>
      <c r="Q2242" s="83">
        <v>2241</v>
      </c>
      <c r="R2242" s="86">
        <v>0.18509700000000001</v>
      </c>
      <c r="S2242" s="86">
        <v>0.78438799999999997</v>
      </c>
    </row>
    <row r="2243" spans="2:19" x14ac:dyDescent="0.2">
      <c r="B2243" s="33"/>
      <c r="L2243" s="84">
        <v>0.1348</v>
      </c>
      <c r="M2243" s="83">
        <v>2034.21</v>
      </c>
      <c r="N2243" s="85">
        <v>207.79400000000001</v>
      </c>
      <c r="O2243" s="83">
        <v>1826.41</v>
      </c>
      <c r="P2243" s="85">
        <v>415.58699999999999</v>
      </c>
      <c r="Q2243" s="83">
        <v>2242</v>
      </c>
      <c r="R2243" s="86">
        <v>0.185365</v>
      </c>
      <c r="S2243" s="86">
        <v>0.78531099999999998</v>
      </c>
    </row>
    <row r="2244" spans="2:19" x14ac:dyDescent="0.2">
      <c r="B2244" s="33"/>
      <c r="L2244" s="84">
        <v>0.1348</v>
      </c>
      <c r="M2244" s="83">
        <v>2034.81</v>
      </c>
      <c r="N2244" s="85">
        <v>208.18600000000001</v>
      </c>
      <c r="O2244" s="83">
        <v>1826.63</v>
      </c>
      <c r="P2244" s="85">
        <v>416.37299999999999</v>
      </c>
      <c r="Q2244" s="83">
        <v>2243</v>
      </c>
      <c r="R2244" s="86">
        <v>0.18563199999999999</v>
      </c>
      <c r="S2244" s="86">
        <v>0.78531099999999998</v>
      </c>
    </row>
    <row r="2245" spans="2:19" x14ac:dyDescent="0.2">
      <c r="B2245" s="33"/>
      <c r="L2245" s="84">
        <v>0.13469999999999999</v>
      </c>
      <c r="M2245" s="83">
        <v>2035.42</v>
      </c>
      <c r="N2245" s="85">
        <v>208.58</v>
      </c>
      <c r="O2245" s="83">
        <v>1826.84</v>
      </c>
      <c r="P2245" s="85">
        <v>417.15899999999999</v>
      </c>
      <c r="Q2245" s="83">
        <v>2244</v>
      </c>
      <c r="R2245" s="86">
        <v>0.18590000000000001</v>
      </c>
      <c r="S2245" s="86">
        <v>0.78623399999999999</v>
      </c>
    </row>
    <row r="2246" spans="2:19" x14ac:dyDescent="0.2">
      <c r="B2246" s="33"/>
      <c r="L2246" s="84">
        <v>0.13450000000000001</v>
      </c>
      <c r="M2246" s="83">
        <v>2036.03</v>
      </c>
      <c r="N2246" s="85">
        <v>208.97300000000001</v>
      </c>
      <c r="O2246" s="83">
        <v>1827.05</v>
      </c>
      <c r="P2246" s="85">
        <v>417.94600000000003</v>
      </c>
      <c r="Q2246" s="83">
        <v>2245</v>
      </c>
      <c r="R2246" s="86">
        <v>0.186167</v>
      </c>
      <c r="S2246" s="86">
        <v>0.78684799999999999</v>
      </c>
    </row>
    <row r="2247" spans="2:19" x14ac:dyDescent="0.2">
      <c r="B2247" s="33"/>
      <c r="L2247" s="84">
        <v>0.13420000000000001</v>
      </c>
      <c r="M2247" s="83">
        <v>2036.63</v>
      </c>
      <c r="N2247" s="85">
        <v>209.36699999999999</v>
      </c>
      <c r="O2247" s="83">
        <v>1827.27</v>
      </c>
      <c r="P2247" s="85">
        <v>418.733</v>
      </c>
      <c r="Q2247" s="83">
        <v>2246</v>
      </c>
      <c r="R2247" s="86">
        <v>0.18643499999999999</v>
      </c>
      <c r="S2247" s="86">
        <v>0.78746300000000002</v>
      </c>
    </row>
    <row r="2248" spans="2:19" x14ac:dyDescent="0.2">
      <c r="B2248" s="33"/>
      <c r="L2248" s="84">
        <v>0.1341</v>
      </c>
      <c r="M2248" s="83">
        <v>2037.24</v>
      </c>
      <c r="N2248" s="85">
        <v>209.761</v>
      </c>
      <c r="O2248" s="83">
        <v>1827.48</v>
      </c>
      <c r="P2248" s="85">
        <v>419.52100000000002</v>
      </c>
      <c r="Q2248" s="83">
        <v>2247</v>
      </c>
      <c r="R2248" s="86">
        <v>0.18670300000000001</v>
      </c>
      <c r="S2248" s="86">
        <v>0.78838399999999997</v>
      </c>
    </row>
    <row r="2249" spans="2:19" x14ac:dyDescent="0.2">
      <c r="B2249" s="33"/>
      <c r="L2249" s="84">
        <v>0.1341</v>
      </c>
      <c r="M2249" s="83">
        <v>2037.84</v>
      </c>
      <c r="N2249" s="85">
        <v>210.155</v>
      </c>
      <c r="O2249" s="83">
        <v>1827.69</v>
      </c>
      <c r="P2249" s="85">
        <v>420.31</v>
      </c>
      <c r="Q2249" s="83">
        <v>2248</v>
      </c>
      <c r="R2249" s="86">
        <v>0.186971</v>
      </c>
      <c r="S2249" s="86">
        <v>0.78838399999999997</v>
      </c>
    </row>
    <row r="2250" spans="2:19" x14ac:dyDescent="0.2">
      <c r="B2250" s="33"/>
      <c r="L2250" s="84">
        <v>0.1338</v>
      </c>
      <c r="M2250" s="83">
        <v>2038.45</v>
      </c>
      <c r="N2250" s="85">
        <v>210.55</v>
      </c>
      <c r="O2250" s="83">
        <v>1827.9</v>
      </c>
      <c r="P2250" s="85">
        <v>421.09899999999999</v>
      </c>
      <c r="Q2250" s="83">
        <v>2249</v>
      </c>
      <c r="R2250" s="86">
        <v>0.18723899999999999</v>
      </c>
      <c r="S2250" s="86">
        <v>0.78961099999999995</v>
      </c>
    </row>
    <row r="2251" spans="2:19" x14ac:dyDescent="0.2">
      <c r="B2251" s="33"/>
      <c r="L2251" s="84">
        <v>0.1338</v>
      </c>
      <c r="M2251" s="83">
        <v>2039.06</v>
      </c>
      <c r="N2251" s="85">
        <v>210.94499999999999</v>
      </c>
      <c r="O2251" s="83">
        <v>1828.11</v>
      </c>
      <c r="P2251" s="85">
        <v>421.88900000000001</v>
      </c>
      <c r="Q2251" s="83">
        <v>2250</v>
      </c>
      <c r="R2251" s="86">
        <v>0.18750600000000001</v>
      </c>
      <c r="S2251" s="86">
        <v>0.78961099999999995</v>
      </c>
    </row>
    <row r="2252" spans="2:19" x14ac:dyDescent="0.2">
      <c r="B2252" s="33"/>
      <c r="L2252" s="84">
        <v>0.13370000000000001</v>
      </c>
      <c r="M2252" s="83">
        <v>2039.66</v>
      </c>
      <c r="N2252" s="85">
        <v>211.34</v>
      </c>
      <c r="O2252" s="83">
        <v>1828.32</v>
      </c>
      <c r="P2252" s="83">
        <v>422.68</v>
      </c>
      <c r="Q2252" s="83">
        <v>2251</v>
      </c>
      <c r="R2252" s="86">
        <v>0.187774</v>
      </c>
      <c r="S2252" s="86">
        <v>0.79052999999999995</v>
      </c>
    </row>
    <row r="2253" spans="2:19" x14ac:dyDescent="0.2">
      <c r="B2253" s="33"/>
      <c r="L2253" s="84">
        <v>0.13350000000000001</v>
      </c>
      <c r="M2253" s="83">
        <v>2040.26</v>
      </c>
      <c r="N2253" s="85">
        <v>211.73599999999999</v>
      </c>
      <c r="O2253" s="83">
        <v>1828.53</v>
      </c>
      <c r="P2253" s="83">
        <v>423.471</v>
      </c>
      <c r="Q2253" s="83">
        <v>2252</v>
      </c>
      <c r="R2253" s="86">
        <v>0.18804199999999999</v>
      </c>
      <c r="S2253" s="86">
        <v>0.79175499999999999</v>
      </c>
    </row>
    <row r="2254" spans="2:19" x14ac:dyDescent="0.2">
      <c r="B2254" s="33"/>
      <c r="L2254" s="84">
        <v>0.13350000000000001</v>
      </c>
      <c r="M2254" s="83">
        <v>2040.87</v>
      </c>
      <c r="N2254" s="85">
        <v>212.131</v>
      </c>
      <c r="O2254" s="83">
        <v>1828.74</v>
      </c>
      <c r="P2254" s="83">
        <v>424.26299999999998</v>
      </c>
      <c r="Q2254" s="83">
        <v>2253</v>
      </c>
      <c r="R2254" s="86">
        <v>0.18831000000000001</v>
      </c>
      <c r="S2254" s="86">
        <v>0.79175499999999999</v>
      </c>
    </row>
    <row r="2255" spans="2:19" x14ac:dyDescent="0.2">
      <c r="B2255" s="33"/>
      <c r="L2255" s="84">
        <v>0.13350000000000001</v>
      </c>
      <c r="M2255" s="83">
        <v>2041.47</v>
      </c>
      <c r="N2255" s="85">
        <v>212.52799999999999</v>
      </c>
      <c r="O2255" s="83">
        <v>1828.94</v>
      </c>
      <c r="P2255" s="83">
        <v>425.05500000000001</v>
      </c>
      <c r="Q2255" s="83">
        <v>2254</v>
      </c>
      <c r="R2255" s="86">
        <v>0.188578</v>
      </c>
      <c r="S2255" s="86">
        <v>0.79175499999999999</v>
      </c>
    </row>
    <row r="2256" spans="2:19" x14ac:dyDescent="0.2">
      <c r="B2256" s="33"/>
      <c r="L2256" s="84">
        <v>0.1333</v>
      </c>
      <c r="M2256" s="83">
        <v>2042.08</v>
      </c>
      <c r="N2256" s="85">
        <v>212.92400000000001</v>
      </c>
      <c r="O2256" s="83">
        <v>1829.15</v>
      </c>
      <c r="P2256" s="83">
        <v>425.84800000000001</v>
      </c>
      <c r="Q2256" s="83">
        <v>2255</v>
      </c>
      <c r="R2256" s="86">
        <v>0.18884600000000001</v>
      </c>
      <c r="S2256" s="86">
        <v>0.79297899999999999</v>
      </c>
    </row>
    <row r="2257" spans="2:19" x14ac:dyDescent="0.2">
      <c r="B2257" s="33"/>
      <c r="L2257" s="84">
        <v>0.13320000000000001</v>
      </c>
      <c r="M2257" s="83">
        <v>2042.68</v>
      </c>
      <c r="N2257" s="85">
        <v>213.321</v>
      </c>
      <c r="O2257" s="83">
        <v>1829.36</v>
      </c>
      <c r="P2257" s="83">
        <v>426.642</v>
      </c>
      <c r="Q2257" s="83">
        <v>2256</v>
      </c>
      <c r="R2257" s="86">
        <v>0.189114</v>
      </c>
      <c r="S2257" s="86">
        <v>0.79359000000000002</v>
      </c>
    </row>
    <row r="2258" spans="2:19" x14ac:dyDescent="0.2">
      <c r="B2258" s="33"/>
      <c r="L2258" s="84">
        <v>0.1331</v>
      </c>
      <c r="M2258" s="83">
        <v>2043.28</v>
      </c>
      <c r="N2258" s="85">
        <v>213.71799999999999</v>
      </c>
      <c r="O2258" s="83">
        <v>1829.56</v>
      </c>
      <c r="P2258" s="83">
        <v>427.43599999999998</v>
      </c>
      <c r="Q2258" s="83">
        <v>2257</v>
      </c>
      <c r="R2258" s="86">
        <v>0.18938199999999999</v>
      </c>
      <c r="S2258" s="86">
        <v>0.79450699999999996</v>
      </c>
    </row>
    <row r="2259" spans="2:19" x14ac:dyDescent="0.2">
      <c r="B2259" s="33"/>
      <c r="L2259" s="84">
        <v>0.1331</v>
      </c>
      <c r="M2259" s="83">
        <v>2043.88</v>
      </c>
      <c r="N2259" s="85">
        <v>214.11500000000001</v>
      </c>
      <c r="O2259" s="83">
        <v>1829.77</v>
      </c>
      <c r="P2259" s="83">
        <v>428.23099999999999</v>
      </c>
      <c r="Q2259" s="83">
        <v>2258</v>
      </c>
      <c r="R2259" s="86">
        <v>0.18965000000000001</v>
      </c>
      <c r="S2259" s="86">
        <v>0.79450699999999996</v>
      </c>
    </row>
    <row r="2260" spans="2:19" x14ac:dyDescent="0.2">
      <c r="B2260" s="33"/>
      <c r="L2260" s="84">
        <v>0.1328</v>
      </c>
      <c r="M2260" s="83">
        <v>2044.49</v>
      </c>
      <c r="N2260" s="85">
        <v>214.51300000000001</v>
      </c>
      <c r="O2260" s="83">
        <v>1829.97</v>
      </c>
      <c r="P2260" s="83">
        <v>429.02600000000001</v>
      </c>
      <c r="Q2260" s="83">
        <v>2259</v>
      </c>
      <c r="R2260" s="86">
        <v>0.189919</v>
      </c>
      <c r="S2260" s="86">
        <v>0.79542299999999999</v>
      </c>
    </row>
    <row r="2261" spans="2:19" x14ac:dyDescent="0.2">
      <c r="B2261" s="33"/>
      <c r="L2261" s="84">
        <v>0.13270000000000001</v>
      </c>
      <c r="M2261" s="83">
        <v>2045.09</v>
      </c>
      <c r="N2261" s="85">
        <v>214.911</v>
      </c>
      <c r="O2261" s="83">
        <v>1830.18</v>
      </c>
      <c r="P2261" s="83">
        <v>429.822</v>
      </c>
      <c r="Q2261" s="83">
        <v>2260</v>
      </c>
      <c r="R2261" s="86">
        <v>0.19018699999999999</v>
      </c>
      <c r="S2261" s="86">
        <v>0.79664299999999999</v>
      </c>
    </row>
    <row r="2262" spans="2:19" x14ac:dyDescent="0.2">
      <c r="B2262" s="33"/>
      <c r="L2262" s="84">
        <v>0.13270000000000001</v>
      </c>
      <c r="M2262" s="83">
        <v>2045.69</v>
      </c>
      <c r="N2262" s="85">
        <v>215.309</v>
      </c>
      <c r="O2262" s="83">
        <v>1830.38</v>
      </c>
      <c r="P2262" s="83">
        <v>430.61900000000003</v>
      </c>
      <c r="Q2262" s="83">
        <v>2261</v>
      </c>
      <c r="R2262" s="86">
        <v>0.19045500000000001</v>
      </c>
      <c r="S2262" s="86">
        <v>0.79664299999999999</v>
      </c>
    </row>
    <row r="2263" spans="2:19" x14ac:dyDescent="0.2">
      <c r="B2263" s="33"/>
      <c r="L2263" s="84">
        <v>0.13270000000000001</v>
      </c>
      <c r="M2263" s="83">
        <v>2046.29</v>
      </c>
      <c r="N2263" s="85">
        <v>215.708</v>
      </c>
      <c r="O2263" s="83">
        <v>1830.58</v>
      </c>
      <c r="P2263" s="83">
        <v>431.416</v>
      </c>
      <c r="Q2263" s="83">
        <v>2262</v>
      </c>
      <c r="R2263" s="86">
        <v>0.190723</v>
      </c>
      <c r="S2263" s="86">
        <v>0.79664299999999999</v>
      </c>
    </row>
    <row r="2264" spans="2:19" x14ac:dyDescent="0.2">
      <c r="B2264" s="33"/>
      <c r="L2264" s="84">
        <v>0.1326</v>
      </c>
      <c r="M2264" s="83">
        <v>2046.89</v>
      </c>
      <c r="N2264" s="85">
        <v>216.107</v>
      </c>
      <c r="O2264" s="83">
        <v>1830.79</v>
      </c>
      <c r="P2264" s="83">
        <v>432.214</v>
      </c>
      <c r="Q2264" s="83">
        <v>2263</v>
      </c>
      <c r="R2264" s="86">
        <v>0.190992</v>
      </c>
      <c r="S2264" s="86">
        <v>0.79816699999999996</v>
      </c>
    </row>
    <row r="2265" spans="2:19" x14ac:dyDescent="0.2">
      <c r="B2265" s="33"/>
      <c r="L2265" s="84">
        <v>0.1326</v>
      </c>
      <c r="M2265" s="83">
        <v>2047.49</v>
      </c>
      <c r="N2265" s="85">
        <v>216.506</v>
      </c>
      <c r="O2265" s="83">
        <v>1830.99</v>
      </c>
      <c r="P2265" s="83">
        <v>433.012</v>
      </c>
      <c r="Q2265" s="83">
        <v>2264</v>
      </c>
      <c r="R2265" s="86">
        <v>0.19126000000000001</v>
      </c>
      <c r="S2265" s="86">
        <v>0.79816699999999996</v>
      </c>
    </row>
    <row r="2266" spans="2:19" x14ac:dyDescent="0.2">
      <c r="B2266" s="33"/>
      <c r="L2266" s="84">
        <v>0.13239999999999999</v>
      </c>
      <c r="M2266" s="83">
        <v>2048.09</v>
      </c>
      <c r="N2266" s="85">
        <v>216.90600000000001</v>
      </c>
      <c r="O2266" s="83">
        <v>1831.19</v>
      </c>
      <c r="P2266" s="83">
        <v>433.81200000000001</v>
      </c>
      <c r="Q2266" s="83">
        <v>2265</v>
      </c>
      <c r="R2266" s="86">
        <v>0.191528</v>
      </c>
      <c r="S2266" s="86">
        <v>0.79908000000000001</v>
      </c>
    </row>
    <row r="2267" spans="2:19" x14ac:dyDescent="0.2">
      <c r="B2267" s="33"/>
      <c r="L2267" s="84">
        <v>0.1323</v>
      </c>
      <c r="M2267" s="83">
        <v>2048.69</v>
      </c>
      <c r="N2267" s="85">
        <v>217.30600000000001</v>
      </c>
      <c r="O2267" s="83">
        <v>1831.39</v>
      </c>
      <c r="P2267" s="83">
        <v>434.61099999999999</v>
      </c>
      <c r="Q2267" s="83">
        <v>2266</v>
      </c>
      <c r="R2267" s="86">
        <v>0.191797</v>
      </c>
      <c r="S2267" s="86">
        <v>0.79968899999999998</v>
      </c>
    </row>
    <row r="2268" spans="2:19" x14ac:dyDescent="0.2">
      <c r="B2268" s="33"/>
      <c r="L2268" s="84">
        <v>0.13220000000000001</v>
      </c>
      <c r="M2268" s="83">
        <v>2049.29</v>
      </c>
      <c r="N2268" s="85">
        <v>217.70599999999999</v>
      </c>
      <c r="O2268" s="83">
        <v>1831.59</v>
      </c>
      <c r="P2268" s="83">
        <v>435.41199999999998</v>
      </c>
      <c r="Q2268" s="83">
        <v>2267</v>
      </c>
      <c r="R2268" s="86">
        <v>0.19206500000000001</v>
      </c>
      <c r="S2268" s="86">
        <v>0.80029700000000004</v>
      </c>
    </row>
    <row r="2269" spans="2:19" x14ac:dyDescent="0.2">
      <c r="B2269" s="33"/>
      <c r="L2269" s="84">
        <v>0.1321</v>
      </c>
      <c r="M2269" s="83">
        <v>2049.89</v>
      </c>
      <c r="N2269" s="85">
        <v>218.10599999999999</v>
      </c>
      <c r="O2269" s="83">
        <v>1831.79</v>
      </c>
      <c r="P2269" s="83">
        <v>436.21199999999999</v>
      </c>
      <c r="Q2269" s="83">
        <v>2268</v>
      </c>
      <c r="R2269" s="86">
        <v>0.192334</v>
      </c>
      <c r="S2269" s="86">
        <v>0.80120899999999995</v>
      </c>
    </row>
    <row r="2270" spans="2:19" x14ac:dyDescent="0.2">
      <c r="B2270" s="33"/>
      <c r="L2270" s="84">
        <v>0.1321</v>
      </c>
      <c r="M2270" s="83">
        <v>2050.4899999999998</v>
      </c>
      <c r="N2270" s="85">
        <v>218.50700000000001</v>
      </c>
      <c r="O2270" s="83">
        <v>1831.99</v>
      </c>
      <c r="P2270" s="83">
        <v>437.01400000000001</v>
      </c>
      <c r="Q2270" s="83">
        <v>2269</v>
      </c>
      <c r="R2270" s="86">
        <v>0.192602</v>
      </c>
      <c r="S2270" s="86">
        <v>0.80120899999999995</v>
      </c>
    </row>
    <row r="2271" spans="2:19" x14ac:dyDescent="0.2">
      <c r="B2271" s="33"/>
      <c r="L2271" s="84">
        <v>0.13200000000000001</v>
      </c>
      <c r="M2271" s="83">
        <v>2051.09</v>
      </c>
      <c r="N2271" s="85">
        <v>218.90799999999999</v>
      </c>
      <c r="O2271" s="83">
        <v>1832.18</v>
      </c>
      <c r="P2271" s="83">
        <v>437.81599999999997</v>
      </c>
      <c r="Q2271" s="83">
        <v>2270</v>
      </c>
      <c r="R2271" s="86">
        <v>0.19287099999999999</v>
      </c>
      <c r="S2271" s="86">
        <v>0.80212099999999997</v>
      </c>
    </row>
    <row r="2272" spans="2:19" x14ac:dyDescent="0.2">
      <c r="B2272" s="33"/>
      <c r="L2272" s="84">
        <v>0.13189999999999999</v>
      </c>
      <c r="M2272" s="83">
        <v>2051.69</v>
      </c>
      <c r="N2272" s="85">
        <v>219.309</v>
      </c>
      <c r="O2272" s="83">
        <v>1832.38</v>
      </c>
      <c r="P2272" s="83">
        <v>438.61900000000003</v>
      </c>
      <c r="Q2272" s="83">
        <v>2271</v>
      </c>
      <c r="R2272" s="86">
        <v>0.19313900000000001</v>
      </c>
      <c r="S2272" s="86">
        <v>0.802728</v>
      </c>
    </row>
    <row r="2273" spans="2:19" x14ac:dyDescent="0.2">
      <c r="B2273" s="33"/>
      <c r="L2273" s="84">
        <v>0.1318</v>
      </c>
      <c r="M2273" s="83">
        <v>2052.29</v>
      </c>
      <c r="N2273" s="85">
        <v>219.71100000000001</v>
      </c>
      <c r="O2273" s="83">
        <v>1832.58</v>
      </c>
      <c r="P2273" s="83">
        <v>439.42200000000003</v>
      </c>
      <c r="Q2273" s="83">
        <v>2272</v>
      </c>
      <c r="R2273" s="86">
        <v>0.193408</v>
      </c>
      <c r="S2273" s="86">
        <v>0.80333500000000002</v>
      </c>
    </row>
    <row r="2274" spans="2:19" x14ac:dyDescent="0.2">
      <c r="B2274" s="33"/>
      <c r="L2274" s="84">
        <v>0.13159999999999999</v>
      </c>
      <c r="M2274" s="83">
        <v>2052.89</v>
      </c>
      <c r="N2274" s="85">
        <v>220.113</v>
      </c>
      <c r="O2274" s="83">
        <v>1832.77</v>
      </c>
      <c r="P2274" s="83">
        <v>440.226</v>
      </c>
      <c r="Q2274" s="83">
        <v>2273</v>
      </c>
      <c r="R2274" s="86">
        <v>0.19367599999999999</v>
      </c>
      <c r="S2274" s="86">
        <v>0.80424499999999999</v>
      </c>
    </row>
    <row r="2275" spans="2:19" x14ac:dyDescent="0.2">
      <c r="B2275" s="33"/>
      <c r="L2275" s="84">
        <v>0.13159999999999999</v>
      </c>
      <c r="M2275" s="83">
        <v>2053.48</v>
      </c>
      <c r="N2275" s="85">
        <v>220.51499999999999</v>
      </c>
      <c r="O2275" s="83">
        <v>1832.97</v>
      </c>
      <c r="P2275" s="83">
        <v>441.03100000000001</v>
      </c>
      <c r="Q2275" s="83">
        <v>2274</v>
      </c>
      <c r="R2275" s="86">
        <v>0.19394500000000001</v>
      </c>
      <c r="S2275" s="86">
        <v>0.80424499999999999</v>
      </c>
    </row>
    <row r="2276" spans="2:19" x14ac:dyDescent="0.2">
      <c r="B2276" s="33"/>
      <c r="L2276" s="84">
        <v>0.13150000000000001</v>
      </c>
      <c r="M2276" s="83">
        <v>2054.08</v>
      </c>
      <c r="N2276" s="85">
        <v>220.91800000000001</v>
      </c>
      <c r="O2276" s="83">
        <v>1833.16</v>
      </c>
      <c r="P2276" s="83">
        <v>441.83600000000001</v>
      </c>
      <c r="Q2276" s="83">
        <v>2275</v>
      </c>
      <c r="R2276" s="86">
        <v>0.194214</v>
      </c>
      <c r="S2276" s="86">
        <v>0.80515400000000004</v>
      </c>
    </row>
    <row r="2277" spans="2:19" x14ac:dyDescent="0.2">
      <c r="B2277" s="33"/>
      <c r="L2277" s="84">
        <v>0.1313</v>
      </c>
      <c r="M2277" s="83">
        <v>2054.6799999999998</v>
      </c>
      <c r="N2277" s="85">
        <v>221.321</v>
      </c>
      <c r="O2277" s="83">
        <v>1833.36</v>
      </c>
      <c r="P2277" s="83">
        <v>442.642</v>
      </c>
      <c r="Q2277" s="83">
        <v>2276</v>
      </c>
      <c r="R2277" s="86">
        <v>0.19448199999999999</v>
      </c>
      <c r="S2277" s="86">
        <v>0.80576000000000003</v>
      </c>
    </row>
    <row r="2278" spans="2:19" x14ac:dyDescent="0.2">
      <c r="B2278" s="33"/>
      <c r="L2278" s="84">
        <v>0.13120000000000001</v>
      </c>
      <c r="M2278" s="83">
        <v>2055.2800000000002</v>
      </c>
      <c r="N2278" s="85">
        <v>221.72399999999999</v>
      </c>
      <c r="O2278" s="83">
        <v>1833.55</v>
      </c>
      <c r="P2278" s="83">
        <v>443.44799999999998</v>
      </c>
      <c r="Q2278" s="83">
        <v>2277</v>
      </c>
      <c r="R2278" s="86">
        <v>0.19475100000000001</v>
      </c>
      <c r="S2278" s="86">
        <v>0.80636600000000003</v>
      </c>
    </row>
    <row r="2279" spans="2:19" x14ac:dyDescent="0.2">
      <c r="B2279" s="33"/>
      <c r="L2279" s="84">
        <v>0.1298</v>
      </c>
      <c r="M2279" s="83">
        <v>2055.87</v>
      </c>
      <c r="N2279" s="85">
        <v>222.12700000000001</v>
      </c>
      <c r="O2279" s="83">
        <v>1833.75</v>
      </c>
      <c r="P2279" s="83">
        <v>444.255</v>
      </c>
      <c r="Q2279" s="83">
        <v>2278</v>
      </c>
      <c r="R2279" s="86">
        <v>0.19502</v>
      </c>
      <c r="S2279" s="86">
        <v>0.80697099999999999</v>
      </c>
    </row>
    <row r="2280" spans="2:19" x14ac:dyDescent="0.2">
      <c r="B2280" s="33"/>
      <c r="L2280" s="84">
        <v>0.12889999999999999</v>
      </c>
      <c r="M2280" s="83">
        <v>2056.4699999999998</v>
      </c>
      <c r="N2280" s="85">
        <v>222.53100000000001</v>
      </c>
      <c r="O2280" s="83">
        <v>1833.94</v>
      </c>
      <c r="P2280" s="83">
        <v>445.06200000000001</v>
      </c>
      <c r="Q2280" s="83">
        <v>2279</v>
      </c>
      <c r="R2280" s="86">
        <v>0.19528799999999999</v>
      </c>
      <c r="S2280" s="86">
        <v>0.80757599999999996</v>
      </c>
    </row>
    <row r="2281" spans="2:19" x14ac:dyDescent="0.2">
      <c r="B2281" s="33"/>
      <c r="L2281" s="84">
        <v>0.1288</v>
      </c>
      <c r="M2281" s="83">
        <v>2057.06</v>
      </c>
      <c r="N2281" s="85">
        <v>222.935</v>
      </c>
      <c r="O2281" s="83">
        <v>1834.13</v>
      </c>
      <c r="P2281" s="83">
        <v>445.87099999999998</v>
      </c>
      <c r="Q2281" s="83">
        <v>2280</v>
      </c>
      <c r="R2281" s="86">
        <v>0.19555700000000001</v>
      </c>
      <c r="S2281" s="86">
        <v>0.80818100000000004</v>
      </c>
    </row>
    <row r="2282" spans="2:19" x14ac:dyDescent="0.2">
      <c r="B2282" s="33"/>
      <c r="L2282" s="84">
        <v>0.12790000000000001</v>
      </c>
      <c r="M2282" s="83">
        <v>2057.66</v>
      </c>
      <c r="N2282" s="85">
        <v>223.34</v>
      </c>
      <c r="O2282" s="83">
        <v>1834.32</v>
      </c>
      <c r="P2282" s="83">
        <v>446.67899999999997</v>
      </c>
      <c r="Q2282" s="83">
        <v>2281</v>
      </c>
      <c r="R2282" s="86">
        <v>0.195826</v>
      </c>
      <c r="S2282" s="86">
        <v>0.808786</v>
      </c>
    </row>
    <row r="2283" spans="2:19" x14ac:dyDescent="0.2">
      <c r="B2283" s="33"/>
      <c r="L2283" s="84">
        <v>0.1275</v>
      </c>
      <c r="M2283" s="83">
        <v>2058.2600000000002</v>
      </c>
      <c r="N2283" s="85">
        <v>223.744</v>
      </c>
      <c r="O2283" s="83">
        <v>1834.51</v>
      </c>
      <c r="P2283" s="83">
        <v>447.48899999999998</v>
      </c>
      <c r="Q2283" s="83">
        <v>2282</v>
      </c>
      <c r="R2283" s="86">
        <v>0.19609499999999999</v>
      </c>
      <c r="S2283" s="86">
        <v>0.80939000000000005</v>
      </c>
    </row>
    <row r="2284" spans="2:19" x14ac:dyDescent="0.2">
      <c r="B2284" s="33"/>
      <c r="L2284" s="84">
        <v>0.127</v>
      </c>
      <c r="M2284" s="83">
        <v>2058.85</v>
      </c>
      <c r="N2284" s="85">
        <v>224.149</v>
      </c>
      <c r="O2284" s="83">
        <v>1834.7</v>
      </c>
      <c r="P2284" s="83">
        <v>448.29899999999998</v>
      </c>
      <c r="Q2284" s="83">
        <v>2283</v>
      </c>
      <c r="R2284" s="86">
        <v>0.19636400000000001</v>
      </c>
      <c r="S2284" s="86">
        <v>0.80999399999999999</v>
      </c>
    </row>
    <row r="2285" spans="2:19" x14ac:dyDescent="0.2">
      <c r="B2285" s="33"/>
      <c r="L2285" s="84">
        <v>0.12690000000000001</v>
      </c>
      <c r="M2285" s="83">
        <v>2059.4499999999998</v>
      </c>
      <c r="N2285" s="85">
        <v>224.55500000000001</v>
      </c>
      <c r="O2285" s="83">
        <v>1834.89</v>
      </c>
      <c r="P2285" s="83">
        <v>449.10899999999998</v>
      </c>
      <c r="Q2285" s="83">
        <v>2284</v>
      </c>
      <c r="R2285" s="86">
        <v>0.196633</v>
      </c>
      <c r="S2285" s="86">
        <v>0.81059800000000004</v>
      </c>
    </row>
    <row r="2286" spans="2:19" x14ac:dyDescent="0.2">
      <c r="B2286" s="33"/>
      <c r="L2286" s="84">
        <v>0.1263</v>
      </c>
      <c r="M2286" s="83">
        <v>2060.04</v>
      </c>
      <c r="N2286" s="85">
        <v>224.96</v>
      </c>
      <c r="O2286" s="83">
        <v>1835.08</v>
      </c>
      <c r="P2286" s="83">
        <v>449.92099999999999</v>
      </c>
      <c r="Q2286" s="83">
        <v>2285</v>
      </c>
      <c r="R2286" s="86">
        <v>0.19690199999999999</v>
      </c>
      <c r="S2286" s="86">
        <v>0.81120099999999995</v>
      </c>
    </row>
    <row r="2287" spans="2:19" x14ac:dyDescent="0.2">
      <c r="B2287" s="33"/>
      <c r="L2287" s="84">
        <v>0.126</v>
      </c>
      <c r="M2287" s="83">
        <v>2060.63</v>
      </c>
      <c r="N2287" s="85">
        <v>225.36600000000001</v>
      </c>
      <c r="O2287" s="83">
        <v>1835.27</v>
      </c>
      <c r="P2287" s="83">
        <v>450.73200000000003</v>
      </c>
      <c r="Q2287" s="83">
        <v>2286</v>
      </c>
      <c r="R2287" s="86">
        <v>0.19717100000000001</v>
      </c>
      <c r="S2287" s="86">
        <v>0.811805</v>
      </c>
    </row>
    <row r="2288" spans="2:19" x14ac:dyDescent="0.2">
      <c r="B2288" s="33"/>
      <c r="L2288" s="84">
        <v>0.1255</v>
      </c>
      <c r="M2288" s="83">
        <v>2061.23</v>
      </c>
      <c r="N2288" s="85">
        <v>225.77199999999999</v>
      </c>
      <c r="O2288" s="83">
        <v>1835.46</v>
      </c>
      <c r="P2288" s="83">
        <v>451.54500000000002</v>
      </c>
      <c r="Q2288" s="83">
        <v>2287</v>
      </c>
      <c r="R2288" s="86">
        <v>0.19744</v>
      </c>
      <c r="S2288" s="86">
        <v>0.81240800000000002</v>
      </c>
    </row>
    <row r="2289" spans="2:19" x14ac:dyDescent="0.2">
      <c r="B2289" s="33"/>
      <c r="L2289" s="84">
        <v>0.1245</v>
      </c>
      <c r="M2289" s="83">
        <v>2061.8200000000002</v>
      </c>
      <c r="N2289" s="85">
        <v>226.179</v>
      </c>
      <c r="O2289" s="83">
        <v>1835.64</v>
      </c>
      <c r="P2289" s="83">
        <v>452.358</v>
      </c>
      <c r="Q2289" s="83">
        <v>2288</v>
      </c>
      <c r="R2289" s="86">
        <v>0.197709</v>
      </c>
      <c r="S2289" s="86">
        <v>0.81301000000000001</v>
      </c>
    </row>
    <row r="2290" spans="2:19" x14ac:dyDescent="0.2">
      <c r="B2290" s="33"/>
      <c r="L2290" s="84">
        <v>0.1239</v>
      </c>
      <c r="M2290" s="83">
        <v>2062.41</v>
      </c>
      <c r="N2290" s="85">
        <v>226.58600000000001</v>
      </c>
      <c r="O2290" s="83">
        <v>1835.83</v>
      </c>
      <c r="P2290" s="83">
        <v>453.17099999999999</v>
      </c>
      <c r="Q2290" s="83">
        <v>2289</v>
      </c>
      <c r="R2290" s="86">
        <v>0.19797799999999999</v>
      </c>
      <c r="S2290" s="86">
        <v>0.81361300000000003</v>
      </c>
    </row>
    <row r="2291" spans="2:19" x14ac:dyDescent="0.2">
      <c r="B2291" s="33"/>
      <c r="L2291" s="84">
        <v>0.1234</v>
      </c>
      <c r="M2291" s="83">
        <v>2063.0100000000002</v>
      </c>
      <c r="N2291" s="85">
        <v>226.99299999999999</v>
      </c>
      <c r="O2291" s="83">
        <v>1836.01</v>
      </c>
      <c r="P2291" s="83">
        <v>453.98599999999999</v>
      </c>
      <c r="Q2291" s="83">
        <v>2290</v>
      </c>
      <c r="R2291" s="86">
        <v>0.19824700000000001</v>
      </c>
      <c r="S2291" s="86">
        <v>0.81421500000000002</v>
      </c>
    </row>
    <row r="2292" spans="2:19" x14ac:dyDescent="0.2">
      <c r="B2292" s="33"/>
      <c r="L2292" s="84">
        <v>0.12330000000000001</v>
      </c>
      <c r="M2292" s="83">
        <v>2063.6</v>
      </c>
      <c r="N2292" s="85">
        <v>227.4</v>
      </c>
      <c r="O2292" s="83">
        <v>1836.2</v>
      </c>
      <c r="P2292" s="83">
        <v>454.8</v>
      </c>
      <c r="Q2292" s="83">
        <v>2291</v>
      </c>
      <c r="R2292" s="86">
        <v>0.198516</v>
      </c>
      <c r="S2292" s="86">
        <v>0.81481700000000001</v>
      </c>
    </row>
    <row r="2293" spans="2:19" x14ac:dyDescent="0.2">
      <c r="B2293" s="33"/>
      <c r="L2293" s="84">
        <v>0.1232</v>
      </c>
      <c r="M2293" s="83">
        <v>2064.19</v>
      </c>
      <c r="N2293" s="85">
        <v>227.80799999999999</v>
      </c>
      <c r="O2293" s="83">
        <v>1836.38</v>
      </c>
      <c r="P2293" s="83">
        <v>455.61599999999999</v>
      </c>
      <c r="Q2293" s="83">
        <v>2292</v>
      </c>
      <c r="R2293" s="86">
        <v>0.19878499999999999</v>
      </c>
      <c r="S2293" s="86">
        <v>0.815419</v>
      </c>
    </row>
    <row r="2294" spans="2:19" x14ac:dyDescent="0.2">
      <c r="B2294" s="33"/>
      <c r="L2294" s="84">
        <v>0.1221</v>
      </c>
      <c r="M2294" s="83">
        <v>2064.7800000000002</v>
      </c>
      <c r="N2294" s="85">
        <v>228.21600000000001</v>
      </c>
      <c r="O2294" s="83">
        <v>1836.57</v>
      </c>
      <c r="P2294" s="83">
        <v>456.43200000000002</v>
      </c>
      <c r="Q2294" s="83">
        <v>2293</v>
      </c>
      <c r="R2294" s="86">
        <v>0.19905400000000001</v>
      </c>
      <c r="S2294" s="86">
        <v>0.81601999999999997</v>
      </c>
    </row>
    <row r="2295" spans="2:19" x14ac:dyDescent="0.2">
      <c r="B2295" s="33"/>
      <c r="L2295" s="84">
        <v>0.1217</v>
      </c>
      <c r="M2295" s="83">
        <v>2065.38</v>
      </c>
      <c r="N2295" s="85">
        <v>228.624</v>
      </c>
      <c r="O2295" s="83">
        <v>1836.75</v>
      </c>
      <c r="P2295" s="83">
        <v>457.24900000000002</v>
      </c>
      <c r="Q2295" s="83">
        <v>2294</v>
      </c>
      <c r="R2295" s="86">
        <v>0.199324</v>
      </c>
      <c r="S2295" s="86">
        <v>0.81692200000000004</v>
      </c>
    </row>
    <row r="2296" spans="2:19" x14ac:dyDescent="0.2">
      <c r="B2296" s="33"/>
      <c r="L2296" s="84">
        <v>0.1217</v>
      </c>
      <c r="M2296" s="83">
        <v>2065.9699999999998</v>
      </c>
      <c r="N2296" s="85">
        <v>229.03299999999999</v>
      </c>
      <c r="O2296" s="83">
        <v>1836.93</v>
      </c>
      <c r="P2296" s="83">
        <v>458.06599999999997</v>
      </c>
      <c r="Q2296" s="83">
        <v>2295</v>
      </c>
      <c r="R2296" s="86">
        <v>0.19959299999999999</v>
      </c>
      <c r="S2296" s="86">
        <v>0.81692200000000004</v>
      </c>
    </row>
    <row r="2297" spans="2:19" x14ac:dyDescent="0.2">
      <c r="B2297" s="33"/>
      <c r="L2297" s="84">
        <v>0.1211</v>
      </c>
      <c r="M2297" s="83">
        <v>2066.56</v>
      </c>
      <c r="N2297" s="85">
        <v>229.44200000000001</v>
      </c>
      <c r="O2297" s="83">
        <v>1837.12</v>
      </c>
      <c r="P2297" s="83">
        <v>458.88400000000001</v>
      </c>
      <c r="Q2297" s="83">
        <v>2296</v>
      </c>
      <c r="R2297" s="86">
        <v>0.19986200000000001</v>
      </c>
      <c r="S2297" s="86">
        <v>0.81782299999999997</v>
      </c>
    </row>
    <row r="2298" spans="2:19" x14ac:dyDescent="0.2">
      <c r="B2298" s="33"/>
      <c r="L2298" s="84">
        <v>0.12039999999999999</v>
      </c>
      <c r="M2298" s="83">
        <v>2067.15</v>
      </c>
      <c r="N2298" s="85">
        <v>229.851</v>
      </c>
      <c r="O2298" s="83">
        <v>1837.3</v>
      </c>
      <c r="P2298" s="83">
        <v>459.702</v>
      </c>
      <c r="Q2298" s="83">
        <v>2297</v>
      </c>
      <c r="R2298" s="86">
        <v>0.200131</v>
      </c>
      <c r="S2298" s="86">
        <v>0.81842300000000001</v>
      </c>
    </row>
    <row r="2299" spans="2:19" x14ac:dyDescent="0.2">
      <c r="B2299" s="33"/>
      <c r="L2299" s="84">
        <v>0.1203</v>
      </c>
      <c r="M2299" s="83">
        <v>2067.7399999999998</v>
      </c>
      <c r="N2299" s="85">
        <v>230.26</v>
      </c>
      <c r="O2299" s="83">
        <v>1837.48</v>
      </c>
      <c r="P2299" s="83">
        <v>460.52100000000002</v>
      </c>
      <c r="Q2299" s="83">
        <v>2298</v>
      </c>
      <c r="R2299" s="86">
        <v>0.200401</v>
      </c>
      <c r="S2299" s="86">
        <v>0.81902399999999997</v>
      </c>
    </row>
    <row r="2300" spans="2:19" x14ac:dyDescent="0.2">
      <c r="B2300" s="33"/>
      <c r="L2300" s="84">
        <v>0.12</v>
      </c>
      <c r="M2300" s="83">
        <v>2068.33</v>
      </c>
      <c r="N2300" s="85">
        <v>230.67</v>
      </c>
      <c r="O2300" s="83">
        <v>1837.66</v>
      </c>
      <c r="P2300" s="83">
        <v>461.34100000000001</v>
      </c>
      <c r="Q2300" s="83">
        <v>2299</v>
      </c>
      <c r="R2300" s="86">
        <v>0.20066999999999999</v>
      </c>
      <c r="S2300" s="86">
        <v>0.81962400000000002</v>
      </c>
    </row>
    <row r="2301" spans="2:19" x14ac:dyDescent="0.2">
      <c r="B2301" s="33"/>
      <c r="L2301" s="84">
        <v>0.11940000000000001</v>
      </c>
      <c r="M2301" s="83">
        <v>2068.92</v>
      </c>
      <c r="N2301" s="85">
        <v>231.08</v>
      </c>
      <c r="O2301" s="83">
        <v>1837.84</v>
      </c>
      <c r="P2301" s="83">
        <v>462.161</v>
      </c>
      <c r="Q2301" s="83">
        <v>2300</v>
      </c>
      <c r="R2301" s="86">
        <v>0.20093900000000001</v>
      </c>
      <c r="S2301" s="86">
        <v>0.82022300000000004</v>
      </c>
    </row>
    <row r="2302" spans="2:19" x14ac:dyDescent="0.2">
      <c r="B2302" s="33"/>
      <c r="L2302" s="84">
        <v>0.11899999999999999</v>
      </c>
      <c r="M2302" s="83">
        <v>2069.5100000000002</v>
      </c>
      <c r="N2302" s="85">
        <v>231.49100000000001</v>
      </c>
      <c r="O2302" s="83">
        <v>1838.02</v>
      </c>
      <c r="P2302" s="83">
        <v>462.98200000000003</v>
      </c>
      <c r="Q2302" s="83">
        <v>2301</v>
      </c>
      <c r="R2302" s="86">
        <v>0.201209</v>
      </c>
      <c r="S2302" s="86">
        <v>0.82082299999999997</v>
      </c>
    </row>
    <row r="2303" spans="2:19" x14ac:dyDescent="0.2">
      <c r="B2303" s="33"/>
      <c r="L2303" s="84">
        <v>0.11890000000000001</v>
      </c>
      <c r="M2303" s="83">
        <v>2070.1</v>
      </c>
      <c r="N2303" s="85">
        <v>231.90199999999999</v>
      </c>
      <c r="O2303" s="83">
        <v>1838.2</v>
      </c>
      <c r="P2303" s="83">
        <v>463.803</v>
      </c>
      <c r="Q2303" s="83">
        <v>2302</v>
      </c>
      <c r="R2303" s="86">
        <v>0.20147799999999999</v>
      </c>
      <c r="S2303" s="86">
        <v>0.82142199999999999</v>
      </c>
    </row>
    <row r="2304" spans="2:19" x14ac:dyDescent="0.2">
      <c r="B2304" s="33"/>
      <c r="L2304" s="84">
        <v>0.1187</v>
      </c>
      <c r="M2304" s="83">
        <v>2070.69</v>
      </c>
      <c r="N2304" s="85">
        <v>232.31299999999999</v>
      </c>
      <c r="O2304" s="83">
        <v>1838.37</v>
      </c>
      <c r="P2304" s="83">
        <v>464.625</v>
      </c>
      <c r="Q2304" s="83">
        <v>2303</v>
      </c>
      <c r="R2304" s="86">
        <v>0.20174800000000001</v>
      </c>
      <c r="S2304" s="86">
        <v>0.822021</v>
      </c>
    </row>
    <row r="2305" spans="2:19" x14ac:dyDescent="0.2">
      <c r="B2305" s="33"/>
      <c r="L2305" s="84">
        <v>0.1179</v>
      </c>
      <c r="M2305" s="83">
        <v>2071.2800000000002</v>
      </c>
      <c r="N2305" s="85">
        <v>232.72399999999999</v>
      </c>
      <c r="O2305" s="83">
        <v>1838.55</v>
      </c>
      <c r="P2305" s="83">
        <v>465.44799999999998</v>
      </c>
      <c r="Q2305" s="83">
        <v>2304</v>
      </c>
      <c r="R2305" s="86">
        <v>0.202017</v>
      </c>
      <c r="S2305" s="86">
        <v>0.82261899999999999</v>
      </c>
    </row>
    <row r="2306" spans="2:19" x14ac:dyDescent="0.2">
      <c r="B2306" s="33"/>
      <c r="L2306" s="84">
        <v>0.1178</v>
      </c>
      <c r="M2306" s="83">
        <v>2071.86</v>
      </c>
      <c r="N2306" s="85">
        <v>233.13499999999999</v>
      </c>
      <c r="O2306" s="83">
        <v>1838.73</v>
      </c>
      <c r="P2306" s="83">
        <v>466.27100000000002</v>
      </c>
      <c r="Q2306" s="83">
        <v>2305</v>
      </c>
      <c r="R2306" s="86">
        <v>0.20228699999999999</v>
      </c>
      <c r="S2306" s="86">
        <v>0.82321800000000001</v>
      </c>
    </row>
    <row r="2307" spans="2:19" x14ac:dyDescent="0.2">
      <c r="B2307" s="33"/>
      <c r="L2307" s="84">
        <v>0.1171</v>
      </c>
      <c r="M2307" s="83">
        <v>2072.4499999999998</v>
      </c>
      <c r="N2307" s="85">
        <v>233.547</v>
      </c>
      <c r="O2307" s="83">
        <v>1838.91</v>
      </c>
      <c r="P2307" s="83">
        <v>467.09500000000003</v>
      </c>
      <c r="Q2307" s="83">
        <v>2306</v>
      </c>
      <c r="R2307" s="86">
        <v>0.20255600000000001</v>
      </c>
      <c r="S2307" s="86">
        <v>0.82381599999999999</v>
      </c>
    </row>
    <row r="2308" spans="2:19" x14ac:dyDescent="0.2">
      <c r="B2308" s="33"/>
      <c r="L2308" s="84">
        <v>0.1169</v>
      </c>
      <c r="M2308" s="83">
        <v>2073.04</v>
      </c>
      <c r="N2308" s="85">
        <v>233.96</v>
      </c>
      <c r="O2308" s="83">
        <v>1839.08</v>
      </c>
      <c r="P2308" s="83">
        <v>467.91899999999998</v>
      </c>
      <c r="Q2308" s="83">
        <v>2307</v>
      </c>
      <c r="R2308" s="86">
        <v>0.20282600000000001</v>
      </c>
      <c r="S2308" s="86">
        <v>0.82441399999999998</v>
      </c>
    </row>
    <row r="2309" spans="2:19" x14ac:dyDescent="0.2">
      <c r="B2309" s="33"/>
      <c r="L2309" s="84">
        <v>0.1167</v>
      </c>
      <c r="M2309" s="83">
        <v>2073.63</v>
      </c>
      <c r="N2309" s="85">
        <v>234.37200000000001</v>
      </c>
      <c r="O2309" s="83">
        <v>1839.26</v>
      </c>
      <c r="P2309" s="83">
        <v>468.74400000000003</v>
      </c>
      <c r="Q2309" s="83">
        <v>2308</v>
      </c>
      <c r="R2309" s="86">
        <v>0.203095</v>
      </c>
      <c r="S2309" s="86">
        <v>0.82531100000000002</v>
      </c>
    </row>
    <row r="2310" spans="2:19" x14ac:dyDescent="0.2">
      <c r="B2310" s="33"/>
      <c r="L2310" s="84">
        <v>0.1167</v>
      </c>
      <c r="M2310" s="83">
        <v>2074.2199999999998</v>
      </c>
      <c r="N2310" s="85">
        <v>234.785</v>
      </c>
      <c r="O2310" s="83">
        <v>1839.43</v>
      </c>
      <c r="P2310" s="83">
        <v>469.57</v>
      </c>
      <c r="Q2310" s="83">
        <v>2309</v>
      </c>
      <c r="R2310" s="86">
        <v>0.20336499999999999</v>
      </c>
      <c r="S2310" s="86">
        <v>0.82531100000000002</v>
      </c>
    </row>
    <row r="2311" spans="2:19" x14ac:dyDescent="0.2">
      <c r="B2311" s="33"/>
      <c r="L2311" s="84">
        <v>0.1163</v>
      </c>
      <c r="M2311" s="83">
        <v>2074.8000000000002</v>
      </c>
      <c r="N2311" s="85">
        <v>235.19800000000001</v>
      </c>
      <c r="O2311" s="83">
        <v>1839.6</v>
      </c>
      <c r="P2311" s="83">
        <v>470.39600000000002</v>
      </c>
      <c r="Q2311" s="83">
        <v>2310</v>
      </c>
      <c r="R2311" s="86">
        <v>0.20363500000000001</v>
      </c>
      <c r="S2311" s="86">
        <v>0.826206</v>
      </c>
    </row>
    <row r="2312" spans="2:19" x14ac:dyDescent="0.2">
      <c r="B2312" s="33"/>
      <c r="L2312" s="84">
        <v>0.11550000000000001</v>
      </c>
      <c r="M2312" s="83">
        <v>2075.39</v>
      </c>
      <c r="N2312" s="85">
        <v>235.61099999999999</v>
      </c>
      <c r="O2312" s="83">
        <v>1839.78</v>
      </c>
      <c r="P2312" s="83">
        <v>471.22300000000001</v>
      </c>
      <c r="Q2312" s="83">
        <v>2311</v>
      </c>
      <c r="R2312" s="86">
        <v>0.203904</v>
      </c>
      <c r="S2312" s="86">
        <v>0.82680299999999995</v>
      </c>
    </row>
    <row r="2313" spans="2:19" x14ac:dyDescent="0.2">
      <c r="B2313" s="33"/>
      <c r="L2313" s="84">
        <v>0.115</v>
      </c>
      <c r="M2313" s="83">
        <v>2075.9699999999998</v>
      </c>
      <c r="N2313" s="85">
        <v>236.02500000000001</v>
      </c>
      <c r="O2313" s="83">
        <v>1839.95</v>
      </c>
      <c r="P2313" s="83">
        <v>472.05</v>
      </c>
      <c r="Q2313" s="83">
        <v>2312</v>
      </c>
      <c r="R2313" s="86">
        <v>0.20417399999999999</v>
      </c>
      <c r="S2313" s="86">
        <v>0.82740000000000002</v>
      </c>
    </row>
    <row r="2314" spans="2:19" x14ac:dyDescent="0.2">
      <c r="B2314" s="33"/>
      <c r="L2314" s="84">
        <v>0.1149</v>
      </c>
      <c r="M2314" s="83">
        <v>2076.56</v>
      </c>
      <c r="N2314" s="85">
        <v>236.43899999999999</v>
      </c>
      <c r="O2314" s="83">
        <v>1840.12</v>
      </c>
      <c r="P2314" s="83">
        <v>472.87799999999999</v>
      </c>
      <c r="Q2314" s="83">
        <v>2313</v>
      </c>
      <c r="R2314" s="86">
        <v>0.20444399999999999</v>
      </c>
      <c r="S2314" s="86">
        <v>0.82799699999999998</v>
      </c>
    </row>
    <row r="2315" spans="2:19" x14ac:dyDescent="0.2">
      <c r="B2315" s="33"/>
      <c r="L2315" s="84">
        <v>0.11459999999999999</v>
      </c>
      <c r="M2315" s="83">
        <v>2077.15</v>
      </c>
      <c r="N2315" s="85">
        <v>236.85300000000001</v>
      </c>
      <c r="O2315" s="83">
        <v>1840.29</v>
      </c>
      <c r="P2315" s="83">
        <v>473.70699999999999</v>
      </c>
      <c r="Q2315" s="83">
        <v>2314</v>
      </c>
      <c r="R2315" s="86">
        <v>0.20471300000000001</v>
      </c>
      <c r="S2315" s="86">
        <v>0.82859300000000002</v>
      </c>
    </row>
    <row r="2316" spans="2:19" x14ac:dyDescent="0.2">
      <c r="B2316" s="33"/>
      <c r="L2316" s="84">
        <v>0.1143</v>
      </c>
      <c r="M2316" s="83">
        <v>2077.73</v>
      </c>
      <c r="N2316" s="85">
        <v>237.268</v>
      </c>
      <c r="O2316" s="83">
        <v>1840.46</v>
      </c>
      <c r="P2316" s="83">
        <v>474.536</v>
      </c>
      <c r="Q2316" s="83">
        <v>2315</v>
      </c>
      <c r="R2316" s="86">
        <v>0.204983</v>
      </c>
      <c r="S2316" s="86">
        <v>0.82948699999999997</v>
      </c>
    </row>
    <row r="2317" spans="2:19" x14ac:dyDescent="0.2">
      <c r="B2317" s="33"/>
      <c r="L2317" s="84">
        <v>0.1143</v>
      </c>
      <c r="M2317" s="83">
        <v>2078.3200000000002</v>
      </c>
      <c r="N2317" s="85">
        <v>237.68299999999999</v>
      </c>
      <c r="O2317" s="83">
        <v>1840.63</v>
      </c>
      <c r="P2317" s="83">
        <v>475.36599999999999</v>
      </c>
      <c r="Q2317" s="83">
        <v>2316</v>
      </c>
      <c r="R2317" s="86">
        <v>0.20525299999999999</v>
      </c>
      <c r="S2317" s="86">
        <v>0.82948699999999997</v>
      </c>
    </row>
    <row r="2318" spans="2:19" x14ac:dyDescent="0.2">
      <c r="B2318" s="33"/>
      <c r="L2318" s="84">
        <v>0.1139</v>
      </c>
      <c r="M2318" s="83">
        <v>2078.9</v>
      </c>
      <c r="N2318" s="85">
        <v>238.09800000000001</v>
      </c>
      <c r="O2318" s="83">
        <v>1840.8</v>
      </c>
      <c r="P2318" s="83">
        <v>476.19600000000003</v>
      </c>
      <c r="Q2318" s="83">
        <v>2317</v>
      </c>
      <c r="R2318" s="86">
        <v>0.20552300000000001</v>
      </c>
      <c r="S2318" s="86">
        <v>0.83067800000000003</v>
      </c>
    </row>
    <row r="2319" spans="2:19" x14ac:dyDescent="0.2">
      <c r="B2319" s="33"/>
      <c r="L2319" s="84">
        <v>0.1139</v>
      </c>
      <c r="M2319" s="83">
        <v>2079.4899999999998</v>
      </c>
      <c r="N2319" s="85">
        <v>238.51400000000001</v>
      </c>
      <c r="O2319" s="83">
        <v>1840.97</v>
      </c>
      <c r="P2319" s="83">
        <v>477.02699999999999</v>
      </c>
      <c r="Q2319" s="83">
        <v>2318</v>
      </c>
      <c r="R2319" s="86">
        <v>0.205793</v>
      </c>
      <c r="S2319" s="86">
        <v>0.83067800000000003</v>
      </c>
    </row>
    <row r="2320" spans="2:19" x14ac:dyDescent="0.2">
      <c r="B2320" s="33"/>
      <c r="L2320" s="84">
        <v>0.1114</v>
      </c>
      <c r="M2320" s="83">
        <v>2080.0700000000002</v>
      </c>
      <c r="N2320" s="85">
        <v>238.929</v>
      </c>
      <c r="O2320" s="83">
        <v>1841.14</v>
      </c>
      <c r="P2320" s="83">
        <v>477.85899999999998</v>
      </c>
      <c r="Q2320" s="83">
        <v>2319</v>
      </c>
      <c r="R2320" s="86">
        <v>0.206062</v>
      </c>
      <c r="S2320" s="86">
        <v>0.83157099999999995</v>
      </c>
    </row>
    <row r="2321" spans="2:19" x14ac:dyDescent="0.2">
      <c r="B2321" s="33"/>
      <c r="L2321" s="84">
        <v>0.1113</v>
      </c>
      <c r="M2321" s="83">
        <v>2080.65</v>
      </c>
      <c r="N2321" s="85">
        <v>239.345</v>
      </c>
      <c r="O2321" s="83">
        <v>1841.31</v>
      </c>
      <c r="P2321" s="83">
        <v>478.69099999999997</v>
      </c>
      <c r="Q2321" s="83">
        <v>2320</v>
      </c>
      <c r="R2321" s="86">
        <v>0.20633199999999999</v>
      </c>
      <c r="S2321" s="86">
        <v>0.83216500000000004</v>
      </c>
    </row>
    <row r="2322" spans="2:19" x14ac:dyDescent="0.2">
      <c r="B2322" s="33"/>
      <c r="L2322" s="84">
        <v>0.1108</v>
      </c>
      <c r="M2322" s="83">
        <v>2081.2399999999998</v>
      </c>
      <c r="N2322" s="85">
        <v>239.762</v>
      </c>
      <c r="O2322" s="83">
        <v>1841.48</v>
      </c>
      <c r="P2322" s="83">
        <v>479.524</v>
      </c>
      <c r="Q2322" s="83">
        <v>2321</v>
      </c>
      <c r="R2322" s="86">
        <v>0.20660200000000001</v>
      </c>
      <c r="S2322" s="86">
        <v>0.83275999999999994</v>
      </c>
    </row>
    <row r="2323" spans="2:19" x14ac:dyDescent="0.2">
      <c r="B2323" s="33"/>
      <c r="L2323" s="84">
        <v>0.1103</v>
      </c>
      <c r="M2323" s="83">
        <v>2081.8200000000002</v>
      </c>
      <c r="N2323" s="85">
        <v>240.178</v>
      </c>
      <c r="O2323" s="83">
        <v>1841.64</v>
      </c>
      <c r="P2323" s="83">
        <v>480.35700000000003</v>
      </c>
      <c r="Q2323" s="83">
        <v>2322</v>
      </c>
      <c r="R2323" s="86">
        <v>0.206872</v>
      </c>
      <c r="S2323" s="86">
        <v>0.83335400000000004</v>
      </c>
    </row>
    <row r="2324" spans="2:19" x14ac:dyDescent="0.2">
      <c r="B2324" s="33"/>
      <c r="L2324" s="84">
        <v>0.1099</v>
      </c>
      <c r="M2324" s="83">
        <v>2082.4</v>
      </c>
      <c r="N2324" s="85">
        <v>240.595</v>
      </c>
      <c r="O2324" s="83">
        <v>1841.81</v>
      </c>
      <c r="P2324" s="83">
        <v>481.19099999999997</v>
      </c>
      <c r="Q2324" s="83">
        <v>2323</v>
      </c>
      <c r="R2324" s="86">
        <v>0.20714199999999999</v>
      </c>
      <c r="S2324" s="86">
        <v>0.83394800000000002</v>
      </c>
    </row>
    <row r="2325" spans="2:19" x14ac:dyDescent="0.2">
      <c r="B2325" s="33"/>
      <c r="L2325" s="84">
        <v>0.1096</v>
      </c>
      <c r="M2325" s="83">
        <v>2082.9899999999998</v>
      </c>
      <c r="N2325" s="85">
        <v>241.01300000000001</v>
      </c>
      <c r="O2325" s="83">
        <v>1841.97</v>
      </c>
      <c r="P2325" s="83">
        <v>482.02499999999998</v>
      </c>
      <c r="Q2325" s="83">
        <v>2324</v>
      </c>
      <c r="R2325" s="86">
        <v>0.20741200000000001</v>
      </c>
      <c r="S2325" s="86">
        <v>0.83454200000000001</v>
      </c>
    </row>
    <row r="2326" spans="2:19" x14ac:dyDescent="0.2">
      <c r="B2326" s="33"/>
      <c r="L2326" s="84">
        <v>0.10929999999999999</v>
      </c>
      <c r="M2326" s="83">
        <v>2083.5700000000002</v>
      </c>
      <c r="N2326" s="85">
        <v>241.43</v>
      </c>
      <c r="O2326" s="83">
        <v>1842.14</v>
      </c>
      <c r="P2326" s="83">
        <v>482.86099999999999</v>
      </c>
      <c r="Q2326" s="83">
        <v>2325</v>
      </c>
      <c r="R2326" s="86">
        <v>0.20768200000000001</v>
      </c>
      <c r="S2326" s="86">
        <v>0.83513599999999999</v>
      </c>
    </row>
    <row r="2327" spans="2:19" x14ac:dyDescent="0.2">
      <c r="B2327" s="33"/>
      <c r="L2327" s="84">
        <v>0.1076</v>
      </c>
      <c r="M2327" s="83">
        <v>2084.15</v>
      </c>
      <c r="N2327" s="85">
        <v>241.84800000000001</v>
      </c>
      <c r="O2327" s="83">
        <v>1842.3</v>
      </c>
      <c r="P2327" s="83">
        <v>483.69600000000003</v>
      </c>
      <c r="Q2327" s="83">
        <v>2326</v>
      </c>
      <c r="R2327" s="86">
        <v>0.207952</v>
      </c>
      <c r="S2327" s="86">
        <v>0.83572900000000006</v>
      </c>
    </row>
    <row r="2328" spans="2:19" x14ac:dyDescent="0.2">
      <c r="B2328" s="33"/>
      <c r="L2328" s="84">
        <v>0.1075</v>
      </c>
      <c r="M2328" s="83">
        <v>2084.73</v>
      </c>
      <c r="N2328" s="85">
        <v>242.26599999999999</v>
      </c>
      <c r="O2328" s="83">
        <v>1842.47</v>
      </c>
      <c r="P2328" s="83">
        <v>484.53300000000002</v>
      </c>
      <c r="Q2328" s="83">
        <v>2327</v>
      </c>
      <c r="R2328" s="86">
        <v>0.20822199999999999</v>
      </c>
      <c r="S2328" s="86">
        <v>0.83632200000000001</v>
      </c>
    </row>
    <row r="2329" spans="2:19" x14ac:dyDescent="0.2">
      <c r="B2329" s="33"/>
      <c r="L2329" s="84">
        <v>0.1072</v>
      </c>
      <c r="M2329" s="83">
        <v>2085.3200000000002</v>
      </c>
      <c r="N2329" s="85">
        <v>242.685</v>
      </c>
      <c r="O2329" s="83">
        <v>1842.63</v>
      </c>
      <c r="P2329" s="83">
        <v>485.37</v>
      </c>
      <c r="Q2329" s="83">
        <v>2328</v>
      </c>
      <c r="R2329" s="86">
        <v>0.20849200000000001</v>
      </c>
      <c r="S2329" s="86">
        <v>0.83691499999999996</v>
      </c>
    </row>
    <row r="2330" spans="2:19" x14ac:dyDescent="0.2">
      <c r="B2330" s="33"/>
      <c r="L2330" s="84">
        <v>0.1071</v>
      </c>
      <c r="M2330" s="83">
        <v>2085.9</v>
      </c>
      <c r="N2330" s="85">
        <v>243.10400000000001</v>
      </c>
      <c r="O2330" s="83">
        <v>1842.79</v>
      </c>
      <c r="P2330" s="83">
        <v>486.20699999999999</v>
      </c>
      <c r="Q2330" s="83">
        <v>2329</v>
      </c>
      <c r="R2330" s="86">
        <v>0.208762</v>
      </c>
      <c r="S2330" s="86">
        <v>0.83750800000000003</v>
      </c>
    </row>
    <row r="2331" spans="2:19" x14ac:dyDescent="0.2">
      <c r="B2331" s="33"/>
      <c r="L2331" s="84">
        <v>0.1069</v>
      </c>
      <c r="M2331" s="83">
        <v>2086.48</v>
      </c>
      <c r="N2331" s="85">
        <v>243.523</v>
      </c>
      <c r="O2331" s="83">
        <v>1842.95</v>
      </c>
      <c r="P2331" s="83">
        <v>487.04500000000002</v>
      </c>
      <c r="Q2331" s="83">
        <v>2330</v>
      </c>
      <c r="R2331" s="86">
        <v>0.209032</v>
      </c>
      <c r="S2331" s="86">
        <v>0.83809999999999996</v>
      </c>
    </row>
    <row r="2332" spans="2:19" x14ac:dyDescent="0.2">
      <c r="B2332" s="33"/>
      <c r="L2332" s="84">
        <v>0.1057</v>
      </c>
      <c r="M2332" s="83">
        <v>2087.06</v>
      </c>
      <c r="N2332" s="85">
        <v>243.94200000000001</v>
      </c>
      <c r="O2332" s="83">
        <v>1843.12</v>
      </c>
      <c r="P2332" s="83">
        <v>487.88400000000001</v>
      </c>
      <c r="Q2332" s="83">
        <v>2331</v>
      </c>
      <c r="R2332" s="86">
        <v>0.20930199999999999</v>
      </c>
      <c r="S2332" s="86">
        <v>0.83869300000000002</v>
      </c>
    </row>
    <row r="2333" spans="2:19" x14ac:dyDescent="0.2">
      <c r="B2333" s="33"/>
      <c r="L2333" s="84">
        <v>0.1046</v>
      </c>
      <c r="M2333" s="83">
        <v>2087.64</v>
      </c>
      <c r="N2333" s="85">
        <v>244.36199999999999</v>
      </c>
      <c r="O2333" s="83">
        <v>1843.28</v>
      </c>
      <c r="P2333" s="83">
        <v>488.72300000000001</v>
      </c>
      <c r="Q2333" s="83">
        <v>2332</v>
      </c>
      <c r="R2333" s="86">
        <v>0.20957300000000001</v>
      </c>
      <c r="S2333" s="86">
        <v>0.83928499999999995</v>
      </c>
    </row>
    <row r="2334" spans="2:19" x14ac:dyDescent="0.2">
      <c r="B2334" s="33"/>
      <c r="L2334" s="84">
        <v>0.1041</v>
      </c>
      <c r="M2334" s="83">
        <v>2088.2199999999998</v>
      </c>
      <c r="N2334" s="85">
        <v>244.78200000000001</v>
      </c>
      <c r="O2334" s="83">
        <v>1843.44</v>
      </c>
      <c r="P2334" s="83">
        <v>489.56299999999999</v>
      </c>
      <c r="Q2334" s="83">
        <v>2333</v>
      </c>
      <c r="R2334" s="86">
        <v>0.209843</v>
      </c>
      <c r="S2334" s="86">
        <v>0.83987599999999996</v>
      </c>
    </row>
    <row r="2335" spans="2:19" x14ac:dyDescent="0.2">
      <c r="B2335" s="33"/>
      <c r="L2335" s="84">
        <v>0.10390000000000001</v>
      </c>
      <c r="M2335" s="83">
        <v>2088.8000000000002</v>
      </c>
      <c r="N2335" s="85">
        <v>245.202</v>
      </c>
      <c r="O2335" s="83">
        <v>1843.6</v>
      </c>
      <c r="P2335" s="83">
        <v>490.40300000000002</v>
      </c>
      <c r="Q2335" s="83">
        <v>2334</v>
      </c>
      <c r="R2335" s="86">
        <v>0.21011299999999999</v>
      </c>
      <c r="S2335" s="86">
        <v>0.84046799999999999</v>
      </c>
    </row>
    <row r="2336" spans="2:19" x14ac:dyDescent="0.2">
      <c r="B2336" s="33"/>
      <c r="L2336" s="84">
        <v>0.1037</v>
      </c>
      <c r="M2336" s="83">
        <v>2089.38</v>
      </c>
      <c r="N2336" s="85">
        <v>245.62200000000001</v>
      </c>
      <c r="O2336" s="83">
        <v>1843.76</v>
      </c>
      <c r="P2336" s="83">
        <v>491.245</v>
      </c>
      <c r="Q2336" s="83">
        <v>2335</v>
      </c>
      <c r="R2336" s="86">
        <v>0.21038299999999999</v>
      </c>
      <c r="S2336" s="86">
        <v>0.841059</v>
      </c>
    </row>
    <row r="2337" spans="2:19" x14ac:dyDescent="0.2">
      <c r="B2337" s="33"/>
      <c r="L2337" s="84">
        <v>0.1036</v>
      </c>
      <c r="M2337" s="83">
        <v>2089.96</v>
      </c>
      <c r="N2337" s="85">
        <v>246.04300000000001</v>
      </c>
      <c r="O2337" s="83">
        <v>1843.91</v>
      </c>
      <c r="P2337" s="83">
        <v>492.08600000000001</v>
      </c>
      <c r="Q2337" s="83">
        <v>2336</v>
      </c>
      <c r="R2337" s="86">
        <v>0.21065300000000001</v>
      </c>
      <c r="S2337" s="86">
        <v>0.84165000000000001</v>
      </c>
    </row>
    <row r="2338" spans="2:19" x14ac:dyDescent="0.2">
      <c r="B2338" s="33"/>
      <c r="L2338" s="84">
        <v>0.1022</v>
      </c>
      <c r="M2338" s="83">
        <v>2090.54</v>
      </c>
      <c r="N2338" s="85">
        <v>246.464</v>
      </c>
      <c r="O2338" s="83">
        <v>1844.07</v>
      </c>
      <c r="P2338" s="83">
        <v>492.928</v>
      </c>
      <c r="Q2338" s="83">
        <v>2337</v>
      </c>
      <c r="R2338" s="86">
        <v>0.210924</v>
      </c>
      <c r="S2338" s="86">
        <v>0.84224100000000002</v>
      </c>
    </row>
    <row r="2339" spans="2:19" x14ac:dyDescent="0.2">
      <c r="B2339" s="33"/>
      <c r="L2339" s="84">
        <v>0.1018</v>
      </c>
      <c r="M2339" s="83">
        <v>2091.11</v>
      </c>
      <c r="N2339" s="85">
        <v>246.886</v>
      </c>
      <c r="O2339" s="83">
        <v>1844.23</v>
      </c>
      <c r="P2339" s="83">
        <v>493.77100000000002</v>
      </c>
      <c r="Q2339" s="83">
        <v>2338</v>
      </c>
      <c r="R2339" s="86">
        <v>0.21119399999999999</v>
      </c>
      <c r="S2339" s="86">
        <v>0.84283200000000003</v>
      </c>
    </row>
    <row r="2340" spans="2:19" x14ac:dyDescent="0.2">
      <c r="B2340" s="33"/>
      <c r="L2340" s="84">
        <v>0.10050000000000001</v>
      </c>
      <c r="M2340" s="83">
        <v>2091.69</v>
      </c>
      <c r="N2340" s="85">
        <v>247.30699999999999</v>
      </c>
      <c r="O2340" s="83">
        <v>1844.39</v>
      </c>
      <c r="P2340" s="83">
        <v>494.61500000000001</v>
      </c>
      <c r="Q2340" s="83">
        <v>2339</v>
      </c>
      <c r="R2340" s="86">
        <v>0.21146400000000001</v>
      </c>
      <c r="S2340" s="86">
        <v>0.84342200000000001</v>
      </c>
    </row>
    <row r="2341" spans="2:19" x14ac:dyDescent="0.2">
      <c r="B2341" s="33"/>
      <c r="L2341" s="84">
        <v>9.9559999999999996E-2</v>
      </c>
      <c r="M2341" s="83">
        <v>2092.27</v>
      </c>
      <c r="N2341" s="85">
        <v>247.72900000000001</v>
      </c>
      <c r="O2341" s="83">
        <v>1844.54</v>
      </c>
      <c r="P2341" s="83">
        <v>495.459</v>
      </c>
      <c r="Q2341" s="83">
        <v>2340</v>
      </c>
      <c r="R2341" s="86">
        <v>0.21173400000000001</v>
      </c>
      <c r="S2341" s="86">
        <v>0.84401199999999998</v>
      </c>
    </row>
    <row r="2342" spans="2:19" x14ac:dyDescent="0.2">
      <c r="B2342" s="33"/>
      <c r="L2342" s="84">
        <v>9.9159999999999998E-2</v>
      </c>
      <c r="M2342" s="83">
        <v>2092.85</v>
      </c>
      <c r="N2342" s="85">
        <v>248.15199999999999</v>
      </c>
      <c r="O2342" s="83">
        <v>1844.7</v>
      </c>
      <c r="P2342" s="83">
        <v>496.303</v>
      </c>
      <c r="Q2342" s="83">
        <v>2341</v>
      </c>
      <c r="R2342" s="86">
        <v>0.212005</v>
      </c>
      <c r="S2342" s="86">
        <v>0.84460199999999996</v>
      </c>
    </row>
    <row r="2343" spans="2:19" x14ac:dyDescent="0.2">
      <c r="B2343" s="33"/>
      <c r="L2343" s="84">
        <v>9.8320000000000005E-2</v>
      </c>
      <c r="M2343" s="83">
        <v>2093.4299999999998</v>
      </c>
      <c r="N2343" s="85">
        <v>248.57400000000001</v>
      </c>
      <c r="O2343" s="83">
        <v>1844.85</v>
      </c>
      <c r="P2343" s="83">
        <v>497.149</v>
      </c>
      <c r="Q2343" s="83">
        <v>2342</v>
      </c>
      <c r="R2343" s="86">
        <v>0.21227499999999999</v>
      </c>
      <c r="S2343" s="86">
        <v>0.84519200000000005</v>
      </c>
    </row>
    <row r="2344" spans="2:19" x14ac:dyDescent="0.2">
      <c r="B2344" s="33"/>
      <c r="L2344" s="84">
        <v>9.8049999999999998E-2</v>
      </c>
      <c r="M2344" s="83">
        <v>2094</v>
      </c>
      <c r="N2344" s="85">
        <v>248.99700000000001</v>
      </c>
      <c r="O2344" s="83">
        <v>1845.01</v>
      </c>
      <c r="P2344" s="83">
        <v>497.99400000000003</v>
      </c>
      <c r="Q2344" s="83">
        <v>2343</v>
      </c>
      <c r="R2344" s="86">
        <v>0.21254600000000001</v>
      </c>
      <c r="S2344" s="86">
        <v>0.84578100000000001</v>
      </c>
    </row>
    <row r="2345" spans="2:19" x14ac:dyDescent="0.2">
      <c r="B2345" s="33"/>
      <c r="L2345" s="84">
        <v>9.7189999999999999E-2</v>
      </c>
      <c r="M2345" s="83">
        <v>2094.58</v>
      </c>
      <c r="N2345" s="85">
        <v>249.42</v>
      </c>
      <c r="O2345" s="83">
        <v>1845.16</v>
      </c>
      <c r="P2345" s="83">
        <v>498.84100000000001</v>
      </c>
      <c r="Q2345" s="83">
        <v>2344</v>
      </c>
      <c r="R2345" s="86">
        <v>0.21281600000000001</v>
      </c>
      <c r="S2345" s="86">
        <v>0.84637099999999998</v>
      </c>
    </row>
    <row r="2346" spans="2:19" x14ac:dyDescent="0.2">
      <c r="B2346" s="33"/>
      <c r="L2346" s="84">
        <v>9.7059999999999994E-2</v>
      </c>
      <c r="M2346" s="83">
        <v>2095.16</v>
      </c>
      <c r="N2346" s="85">
        <v>249.84399999999999</v>
      </c>
      <c r="O2346" s="83">
        <v>1845.31</v>
      </c>
      <c r="P2346" s="83">
        <v>499.68799999999999</v>
      </c>
      <c r="Q2346" s="83">
        <v>2345</v>
      </c>
      <c r="R2346" s="86">
        <v>0.213086</v>
      </c>
      <c r="S2346" s="86">
        <v>0.84696000000000005</v>
      </c>
    </row>
    <row r="2347" spans="2:19" x14ac:dyDescent="0.2">
      <c r="B2347" s="33"/>
      <c r="L2347" s="84">
        <v>9.6869999999999998E-2</v>
      </c>
      <c r="M2347" s="83">
        <v>2095.73</v>
      </c>
      <c r="N2347" s="85">
        <v>250.268</v>
      </c>
      <c r="O2347" s="83">
        <v>1845.46</v>
      </c>
      <c r="P2347" s="83">
        <v>500.53500000000003</v>
      </c>
      <c r="Q2347" s="83">
        <v>2346</v>
      </c>
      <c r="R2347" s="86">
        <v>0.21335699999999999</v>
      </c>
      <c r="S2347" s="86">
        <v>0.84754799999999997</v>
      </c>
    </row>
    <row r="2348" spans="2:19" x14ac:dyDescent="0.2">
      <c r="B2348" s="33"/>
      <c r="L2348" s="84">
        <v>9.6549999999999997E-2</v>
      </c>
      <c r="M2348" s="83">
        <v>2096.31</v>
      </c>
      <c r="N2348" s="85">
        <v>250.69200000000001</v>
      </c>
      <c r="O2348" s="83">
        <v>1845.62</v>
      </c>
      <c r="P2348" s="83">
        <v>501.38299999999998</v>
      </c>
      <c r="Q2348" s="83">
        <v>2347</v>
      </c>
      <c r="R2348" s="86">
        <v>0.21362700000000001</v>
      </c>
      <c r="S2348" s="86">
        <v>0.84813700000000003</v>
      </c>
    </row>
    <row r="2349" spans="2:19" x14ac:dyDescent="0.2">
      <c r="B2349" s="33"/>
      <c r="L2349" s="84">
        <v>9.6240000000000006E-2</v>
      </c>
      <c r="M2349" s="83">
        <v>2096.88</v>
      </c>
      <c r="N2349" s="85">
        <v>251.11600000000001</v>
      </c>
      <c r="O2349" s="83">
        <v>1845.77</v>
      </c>
      <c r="P2349" s="83">
        <v>502.23200000000003</v>
      </c>
      <c r="Q2349" s="83">
        <v>2348</v>
      </c>
      <c r="R2349" s="86">
        <v>0.213898</v>
      </c>
      <c r="S2349" s="86">
        <v>0.84901899999999997</v>
      </c>
    </row>
    <row r="2350" spans="2:19" x14ac:dyDescent="0.2">
      <c r="B2350" s="33"/>
      <c r="L2350" s="84">
        <v>9.6240000000000006E-2</v>
      </c>
      <c r="M2350" s="83">
        <v>2097.46</v>
      </c>
      <c r="N2350" s="85">
        <v>251.541</v>
      </c>
      <c r="O2350" s="83">
        <v>1845.92</v>
      </c>
      <c r="P2350" s="83">
        <v>503.08100000000002</v>
      </c>
      <c r="Q2350" s="83">
        <v>2349</v>
      </c>
      <c r="R2350" s="86">
        <v>0.214168</v>
      </c>
      <c r="S2350" s="86">
        <v>0.84901899999999997</v>
      </c>
    </row>
    <row r="2351" spans="2:19" x14ac:dyDescent="0.2">
      <c r="B2351" s="33"/>
      <c r="L2351" s="84">
        <v>9.6060000000000006E-2</v>
      </c>
      <c r="M2351" s="83">
        <v>2098.0300000000002</v>
      </c>
      <c r="N2351" s="85">
        <v>251.96600000000001</v>
      </c>
      <c r="O2351" s="83">
        <v>1846.07</v>
      </c>
      <c r="P2351" s="83">
        <v>503.93099999999998</v>
      </c>
      <c r="Q2351" s="83">
        <v>2350</v>
      </c>
      <c r="R2351" s="86">
        <v>0.21443899999999999</v>
      </c>
      <c r="S2351" s="86">
        <v>0.84990100000000002</v>
      </c>
    </row>
    <row r="2352" spans="2:19" x14ac:dyDescent="0.2">
      <c r="B2352" s="33"/>
      <c r="L2352" s="84">
        <v>9.5670000000000005E-2</v>
      </c>
      <c r="M2352" s="83">
        <v>2098.61</v>
      </c>
      <c r="N2352" s="83">
        <v>252.39099999999999</v>
      </c>
      <c r="O2352" s="83">
        <v>1846.22</v>
      </c>
      <c r="P2352" s="83">
        <v>504.78199999999998</v>
      </c>
      <c r="Q2352" s="83">
        <v>2351</v>
      </c>
      <c r="R2352" s="86">
        <v>0.21470900000000001</v>
      </c>
      <c r="S2352" s="86">
        <v>0.85048900000000005</v>
      </c>
    </row>
    <row r="2353" spans="2:19" x14ac:dyDescent="0.2">
      <c r="B2353" s="33"/>
      <c r="L2353" s="84">
        <v>9.5000000000000001E-2</v>
      </c>
      <c r="M2353" s="83">
        <v>2099.1799999999998</v>
      </c>
      <c r="N2353" s="83">
        <v>252.816</v>
      </c>
      <c r="O2353" s="83">
        <v>1846.37</v>
      </c>
      <c r="P2353" s="83">
        <v>505.63299999999998</v>
      </c>
      <c r="Q2353" s="83">
        <v>2352</v>
      </c>
      <c r="R2353" s="86">
        <v>0.21498</v>
      </c>
      <c r="S2353" s="86">
        <v>0.85107600000000005</v>
      </c>
    </row>
    <row r="2354" spans="2:19" x14ac:dyDescent="0.2">
      <c r="B2354" s="33"/>
      <c r="L2354" s="84">
        <v>9.4969999999999999E-2</v>
      </c>
      <c r="M2354" s="83">
        <v>2099.7600000000002</v>
      </c>
      <c r="N2354" s="83">
        <v>253.24199999999999</v>
      </c>
      <c r="O2354" s="83">
        <v>1846.52</v>
      </c>
      <c r="P2354" s="83">
        <v>506.48399999999998</v>
      </c>
      <c r="Q2354" s="83">
        <v>2353</v>
      </c>
      <c r="R2354" s="86">
        <v>0.215251</v>
      </c>
      <c r="S2354" s="86">
        <v>0.85166399999999998</v>
      </c>
    </row>
    <row r="2355" spans="2:19" x14ac:dyDescent="0.2">
      <c r="B2355" s="33"/>
      <c r="L2355" s="84">
        <v>9.4960000000000003E-2</v>
      </c>
      <c r="M2355" s="83">
        <v>2100.33</v>
      </c>
      <c r="N2355" s="83">
        <v>253.66800000000001</v>
      </c>
      <c r="O2355" s="83">
        <v>1846.66</v>
      </c>
      <c r="P2355" s="83">
        <v>507.33699999999999</v>
      </c>
      <c r="Q2355" s="83">
        <v>2354</v>
      </c>
      <c r="R2355" s="86">
        <v>0.21552099999999999</v>
      </c>
      <c r="S2355" s="86">
        <v>0.85225099999999998</v>
      </c>
    </row>
    <row r="2356" spans="2:19" x14ac:dyDescent="0.2">
      <c r="B2356" s="33"/>
      <c r="L2356" s="84">
        <v>9.4640000000000002E-2</v>
      </c>
      <c r="M2356" s="83">
        <v>2100.91</v>
      </c>
      <c r="N2356" s="83">
        <v>254.095</v>
      </c>
      <c r="O2356" s="83">
        <v>1846.81</v>
      </c>
      <c r="P2356" s="83">
        <v>508.19</v>
      </c>
      <c r="Q2356" s="83">
        <v>2355</v>
      </c>
      <c r="R2356" s="86">
        <v>0.21579200000000001</v>
      </c>
      <c r="S2356" s="86">
        <v>0.85283699999999996</v>
      </c>
    </row>
    <row r="2357" spans="2:19" x14ac:dyDescent="0.2">
      <c r="B2357" s="33"/>
      <c r="L2357" s="84">
        <v>9.4329999999999997E-2</v>
      </c>
      <c r="M2357" s="83">
        <v>2101.48</v>
      </c>
      <c r="N2357" s="83">
        <v>254.52099999999999</v>
      </c>
      <c r="O2357" s="83">
        <v>1846.96</v>
      </c>
      <c r="P2357" s="83">
        <v>509.04300000000001</v>
      </c>
      <c r="Q2357" s="83">
        <v>2356</v>
      </c>
      <c r="R2357" s="86">
        <v>0.216062</v>
      </c>
      <c r="S2357" s="86">
        <v>0.85342399999999996</v>
      </c>
    </row>
    <row r="2358" spans="2:19" x14ac:dyDescent="0.2">
      <c r="B2358" s="33"/>
      <c r="L2358" s="84">
        <v>9.4170000000000004E-2</v>
      </c>
      <c r="M2358" s="83">
        <v>2102.0500000000002</v>
      </c>
      <c r="N2358" s="83">
        <v>254.94800000000001</v>
      </c>
      <c r="O2358" s="83">
        <v>1847.1</v>
      </c>
      <c r="P2358" s="83">
        <v>509.89699999999999</v>
      </c>
      <c r="Q2358" s="83">
        <v>2357</v>
      </c>
      <c r="R2358" s="86">
        <v>0.216333</v>
      </c>
      <c r="S2358" s="86">
        <v>0.85401000000000005</v>
      </c>
    </row>
    <row r="2359" spans="2:19" x14ac:dyDescent="0.2">
      <c r="B2359" s="33"/>
      <c r="L2359" s="84">
        <v>9.3390000000000001E-2</v>
      </c>
      <c r="M2359" s="83">
        <v>2102.62</v>
      </c>
      <c r="N2359" s="83">
        <v>255.376</v>
      </c>
      <c r="O2359" s="83">
        <v>1847.25</v>
      </c>
      <c r="P2359" s="83">
        <v>510.75200000000001</v>
      </c>
      <c r="Q2359" s="83">
        <v>2358</v>
      </c>
      <c r="R2359" s="86">
        <v>0.21660399999999999</v>
      </c>
      <c r="S2359" s="86">
        <v>0.85459600000000002</v>
      </c>
    </row>
    <row r="2360" spans="2:19" x14ac:dyDescent="0.2">
      <c r="B2360" s="33"/>
      <c r="L2360" s="84">
        <v>9.3350000000000002E-2</v>
      </c>
      <c r="M2360" s="83">
        <v>2103.1999999999998</v>
      </c>
      <c r="N2360" s="83">
        <v>255.803</v>
      </c>
      <c r="O2360" s="83">
        <v>1847.39</v>
      </c>
      <c r="P2360" s="83">
        <v>511.60700000000003</v>
      </c>
      <c r="Q2360" s="83">
        <v>2359</v>
      </c>
      <c r="R2360" s="86">
        <v>0.21687400000000001</v>
      </c>
      <c r="S2360" s="86">
        <v>0.855182</v>
      </c>
    </row>
    <row r="2361" spans="2:19" x14ac:dyDescent="0.2">
      <c r="B2361" s="33"/>
      <c r="L2361" s="84">
        <v>9.3109999999999998E-2</v>
      </c>
      <c r="M2361" s="83">
        <v>2103.77</v>
      </c>
      <c r="N2361" s="83">
        <v>256.23099999999999</v>
      </c>
      <c r="O2361" s="83">
        <v>1847.54</v>
      </c>
      <c r="P2361" s="83">
        <v>512.46299999999997</v>
      </c>
      <c r="Q2361" s="83">
        <v>2360</v>
      </c>
      <c r="R2361" s="86">
        <v>0.217145</v>
      </c>
      <c r="S2361" s="86">
        <v>0.85576799999999997</v>
      </c>
    </row>
    <row r="2362" spans="2:19" x14ac:dyDescent="0.2">
      <c r="B2362" s="33"/>
      <c r="L2362" s="84">
        <v>9.3079999999999996E-2</v>
      </c>
      <c r="M2362" s="83">
        <v>2104.34</v>
      </c>
      <c r="N2362" s="83">
        <v>256.65899999999999</v>
      </c>
      <c r="O2362" s="83">
        <v>1847.68</v>
      </c>
      <c r="P2362" s="83">
        <v>513.31899999999996</v>
      </c>
      <c r="Q2362" s="83">
        <v>2361</v>
      </c>
      <c r="R2362" s="86">
        <v>0.217416</v>
      </c>
      <c r="S2362" s="86">
        <v>0.85635300000000003</v>
      </c>
    </row>
    <row r="2363" spans="2:19" x14ac:dyDescent="0.2">
      <c r="B2363" s="33"/>
      <c r="L2363" s="84">
        <v>9.2880000000000004E-2</v>
      </c>
      <c r="M2363" s="83">
        <v>2104.91</v>
      </c>
      <c r="N2363" s="83">
        <v>257.08800000000002</v>
      </c>
      <c r="O2363" s="83">
        <v>1847.82</v>
      </c>
      <c r="P2363" s="83">
        <v>514.17600000000004</v>
      </c>
      <c r="Q2363" s="83">
        <v>2362</v>
      </c>
      <c r="R2363" s="86">
        <v>0.21768699999999999</v>
      </c>
      <c r="S2363" s="86">
        <v>0.85723099999999997</v>
      </c>
    </row>
    <row r="2364" spans="2:19" x14ac:dyDescent="0.2">
      <c r="B2364" s="33"/>
      <c r="L2364" s="84">
        <v>9.2880000000000004E-2</v>
      </c>
      <c r="M2364" s="83">
        <v>2105.48</v>
      </c>
      <c r="N2364" s="83">
        <v>257.517</v>
      </c>
      <c r="O2364" s="83">
        <v>1847.97</v>
      </c>
      <c r="P2364" s="83">
        <v>515.03300000000002</v>
      </c>
      <c r="Q2364" s="83">
        <v>2363</v>
      </c>
      <c r="R2364" s="86">
        <v>0.21795700000000001</v>
      </c>
      <c r="S2364" s="86">
        <v>0.85723099999999997</v>
      </c>
    </row>
    <row r="2365" spans="2:19" x14ac:dyDescent="0.2">
      <c r="B2365" s="33"/>
      <c r="L2365" s="84">
        <v>9.2619999999999994E-2</v>
      </c>
      <c r="M2365" s="83">
        <v>2106.0500000000002</v>
      </c>
      <c r="N2365" s="83">
        <v>257.94600000000003</v>
      </c>
      <c r="O2365" s="83">
        <v>1848.11</v>
      </c>
      <c r="P2365" s="83">
        <v>515.89099999999996</v>
      </c>
      <c r="Q2365" s="83">
        <v>2364</v>
      </c>
      <c r="R2365" s="86">
        <v>0.21822800000000001</v>
      </c>
      <c r="S2365" s="86">
        <v>0.85840099999999997</v>
      </c>
    </row>
    <row r="2366" spans="2:19" x14ac:dyDescent="0.2">
      <c r="B2366" s="33"/>
      <c r="L2366" s="84">
        <v>9.2619999999999994E-2</v>
      </c>
      <c r="M2366" s="83">
        <v>2106.62</v>
      </c>
      <c r="N2366" s="83">
        <v>258.375</v>
      </c>
      <c r="O2366" s="83">
        <v>1848.25</v>
      </c>
      <c r="P2366" s="83">
        <v>516.75</v>
      </c>
      <c r="Q2366" s="83">
        <v>2365</v>
      </c>
      <c r="R2366" s="86">
        <v>0.218499</v>
      </c>
      <c r="S2366" s="86">
        <v>0.85840099999999997</v>
      </c>
    </row>
    <row r="2367" spans="2:19" x14ac:dyDescent="0.2">
      <c r="B2367" s="33"/>
      <c r="L2367" s="84">
        <v>9.2160000000000006E-2</v>
      </c>
      <c r="M2367" s="83">
        <v>2107.1999999999998</v>
      </c>
      <c r="N2367" s="83">
        <v>258.80500000000001</v>
      </c>
      <c r="O2367" s="83">
        <v>1848.39</v>
      </c>
      <c r="P2367" s="83">
        <v>517.60900000000004</v>
      </c>
      <c r="Q2367" s="83">
        <v>2366</v>
      </c>
      <c r="R2367" s="86">
        <v>0.21876999999999999</v>
      </c>
      <c r="S2367" s="86">
        <v>0.85927699999999996</v>
      </c>
    </row>
    <row r="2368" spans="2:19" x14ac:dyDescent="0.2">
      <c r="B2368" s="33"/>
      <c r="L2368" s="84">
        <v>9.1859999999999997E-2</v>
      </c>
      <c r="M2368" s="83">
        <v>2107.77</v>
      </c>
      <c r="N2368" s="83">
        <v>259.23500000000001</v>
      </c>
      <c r="O2368" s="83">
        <v>1848.53</v>
      </c>
      <c r="P2368" s="83">
        <v>518.46900000000005</v>
      </c>
      <c r="Q2368" s="83">
        <v>2367</v>
      </c>
      <c r="R2368" s="86">
        <v>0.21904100000000001</v>
      </c>
      <c r="S2368" s="86">
        <v>0.85986099999999999</v>
      </c>
    </row>
    <row r="2369" spans="2:19" x14ac:dyDescent="0.2">
      <c r="B2369" s="33"/>
      <c r="L2369" s="84">
        <v>9.1520000000000004E-2</v>
      </c>
      <c r="M2369" s="83">
        <v>2108.34</v>
      </c>
      <c r="N2369" s="83">
        <v>259.66500000000002</v>
      </c>
      <c r="O2369" s="83">
        <v>1848.67</v>
      </c>
      <c r="P2369" s="83">
        <v>519.33000000000004</v>
      </c>
      <c r="Q2369" s="83">
        <v>2368</v>
      </c>
      <c r="R2369" s="86">
        <v>0.21931200000000001</v>
      </c>
      <c r="S2369" s="86">
        <v>0.86044500000000002</v>
      </c>
    </row>
    <row r="2370" spans="2:19" x14ac:dyDescent="0.2">
      <c r="B2370" s="33"/>
      <c r="L2370" s="84">
        <v>9.1160000000000005E-2</v>
      </c>
      <c r="M2370" s="83">
        <v>2108.9</v>
      </c>
      <c r="N2370" s="83">
        <v>260.09500000000003</v>
      </c>
      <c r="O2370" s="83">
        <v>1848.81</v>
      </c>
      <c r="P2370" s="83">
        <v>520.19100000000003</v>
      </c>
      <c r="Q2370" s="83">
        <v>2369</v>
      </c>
      <c r="R2370" s="86">
        <v>0.219582</v>
      </c>
      <c r="S2370" s="86">
        <v>0.86102900000000004</v>
      </c>
    </row>
    <row r="2371" spans="2:19" x14ac:dyDescent="0.2">
      <c r="B2371" s="33"/>
      <c r="L2371" s="84">
        <v>9.0340000000000004E-2</v>
      </c>
      <c r="M2371" s="83">
        <v>2109.4699999999998</v>
      </c>
      <c r="N2371" s="83">
        <v>260.52600000000001</v>
      </c>
      <c r="O2371" s="83">
        <v>1848.95</v>
      </c>
      <c r="P2371" s="83">
        <v>521.05200000000002</v>
      </c>
      <c r="Q2371" s="83">
        <v>2370</v>
      </c>
      <c r="R2371" s="86">
        <v>0.21985299999999999</v>
      </c>
      <c r="S2371" s="86">
        <v>0.86161299999999996</v>
      </c>
    </row>
    <row r="2372" spans="2:19" x14ac:dyDescent="0.2">
      <c r="B2372" s="33"/>
      <c r="L2372" s="84">
        <v>9.0190000000000006E-2</v>
      </c>
      <c r="M2372" s="83">
        <v>2110.04</v>
      </c>
      <c r="N2372" s="83">
        <v>260.95699999999999</v>
      </c>
      <c r="O2372" s="83">
        <v>1849.09</v>
      </c>
      <c r="P2372" s="83">
        <v>521.91499999999996</v>
      </c>
      <c r="Q2372" s="83">
        <v>2371</v>
      </c>
      <c r="R2372" s="86">
        <v>0.22012399999999999</v>
      </c>
      <c r="S2372" s="86">
        <v>0.86219599999999996</v>
      </c>
    </row>
    <row r="2373" spans="2:19" x14ac:dyDescent="0.2">
      <c r="B2373" s="33"/>
      <c r="L2373" s="84">
        <v>9.0160000000000004E-2</v>
      </c>
      <c r="M2373" s="83">
        <v>2110.61</v>
      </c>
      <c r="N2373" s="83">
        <v>261.38900000000001</v>
      </c>
      <c r="O2373" s="83">
        <v>1849.22</v>
      </c>
      <c r="P2373" s="83">
        <v>522.77700000000004</v>
      </c>
      <c r="Q2373" s="83">
        <v>2372</v>
      </c>
      <c r="R2373" s="86">
        <v>0.22039500000000001</v>
      </c>
      <c r="S2373" s="86">
        <v>0.86336199999999996</v>
      </c>
    </row>
    <row r="2374" spans="2:19" x14ac:dyDescent="0.2">
      <c r="B2374" s="33"/>
      <c r="L2374" s="84">
        <v>9.0160000000000004E-2</v>
      </c>
      <c r="M2374" s="83">
        <v>2111.1799999999998</v>
      </c>
      <c r="N2374" s="83">
        <v>261.82</v>
      </c>
      <c r="O2374" s="83">
        <v>1849.36</v>
      </c>
      <c r="P2374" s="83">
        <v>523.64099999999996</v>
      </c>
      <c r="Q2374" s="83">
        <v>2373</v>
      </c>
      <c r="R2374" s="86">
        <v>0.220666</v>
      </c>
      <c r="S2374" s="86">
        <v>0.86336199999999996</v>
      </c>
    </row>
    <row r="2375" spans="2:19" x14ac:dyDescent="0.2">
      <c r="B2375" s="33"/>
      <c r="L2375" s="84">
        <v>9.0160000000000004E-2</v>
      </c>
      <c r="M2375" s="83">
        <v>2111.75</v>
      </c>
      <c r="N2375" s="83">
        <v>262.25200000000001</v>
      </c>
      <c r="O2375" s="83">
        <v>1849.5</v>
      </c>
      <c r="P2375" s="83">
        <v>524.505</v>
      </c>
      <c r="Q2375" s="83">
        <v>2374</v>
      </c>
      <c r="R2375" s="86">
        <v>0.22093699999999999</v>
      </c>
      <c r="S2375" s="86">
        <v>0.86336199999999996</v>
      </c>
    </row>
    <row r="2376" spans="2:19" x14ac:dyDescent="0.2">
      <c r="B2376" s="33"/>
      <c r="L2376" s="84">
        <v>8.9749999999999996E-2</v>
      </c>
      <c r="M2376" s="83">
        <v>2112.3200000000002</v>
      </c>
      <c r="N2376" s="83">
        <v>262.685</v>
      </c>
      <c r="O2376" s="83">
        <v>1849.63</v>
      </c>
      <c r="P2376" s="83">
        <v>525.36900000000003</v>
      </c>
      <c r="Q2376" s="83">
        <v>2375</v>
      </c>
      <c r="R2376" s="86">
        <v>0.22120799999999999</v>
      </c>
      <c r="S2376" s="86">
        <v>0.86452700000000005</v>
      </c>
    </row>
    <row r="2377" spans="2:19" x14ac:dyDescent="0.2">
      <c r="B2377" s="33"/>
      <c r="L2377" s="84">
        <v>8.9599999999999999E-2</v>
      </c>
      <c r="M2377" s="83">
        <v>2112.88</v>
      </c>
      <c r="N2377" s="83">
        <v>263.11700000000002</v>
      </c>
      <c r="O2377" s="83">
        <v>1849.77</v>
      </c>
      <c r="P2377" s="83">
        <v>526.23400000000004</v>
      </c>
      <c r="Q2377" s="83">
        <v>2376</v>
      </c>
      <c r="R2377" s="86">
        <v>0.22147900000000001</v>
      </c>
      <c r="S2377" s="86">
        <v>0.86510900000000002</v>
      </c>
    </row>
    <row r="2378" spans="2:19" x14ac:dyDescent="0.2">
      <c r="B2378" s="33"/>
      <c r="L2378" s="84">
        <v>8.9289999999999994E-2</v>
      </c>
      <c r="M2378" s="83">
        <v>2113.4499999999998</v>
      </c>
      <c r="N2378" s="83">
        <v>263.55</v>
      </c>
      <c r="O2378" s="83">
        <v>1849.9</v>
      </c>
      <c r="P2378" s="83">
        <v>527.1</v>
      </c>
      <c r="Q2378" s="83">
        <v>2377</v>
      </c>
      <c r="R2378" s="86">
        <v>0.22175</v>
      </c>
      <c r="S2378" s="86">
        <v>0.86569099999999999</v>
      </c>
    </row>
    <row r="2379" spans="2:19" x14ac:dyDescent="0.2">
      <c r="B2379" s="33"/>
      <c r="L2379" s="84">
        <v>8.9230000000000004E-2</v>
      </c>
      <c r="M2379" s="83">
        <v>2114.02</v>
      </c>
      <c r="N2379" s="83">
        <v>263.983</v>
      </c>
      <c r="O2379" s="83">
        <v>1850.03</v>
      </c>
      <c r="P2379" s="83">
        <v>527.96600000000001</v>
      </c>
      <c r="Q2379" s="83">
        <v>2378</v>
      </c>
      <c r="R2379" s="86">
        <v>0.222021</v>
      </c>
      <c r="S2379" s="86">
        <v>0.86627299999999996</v>
      </c>
    </row>
    <row r="2380" spans="2:19" x14ac:dyDescent="0.2">
      <c r="B2380" s="33"/>
      <c r="L2380" s="84">
        <v>8.8830000000000006E-2</v>
      </c>
      <c r="M2380" s="83">
        <v>2114.58</v>
      </c>
      <c r="N2380" s="83">
        <v>264.41699999999997</v>
      </c>
      <c r="O2380" s="83">
        <v>1850.17</v>
      </c>
      <c r="P2380" s="83">
        <v>528.83299999999997</v>
      </c>
      <c r="Q2380" s="83">
        <v>2379</v>
      </c>
      <c r="R2380" s="86">
        <v>0.22229199999999999</v>
      </c>
      <c r="S2380" s="86">
        <v>0.86685400000000001</v>
      </c>
    </row>
    <row r="2381" spans="2:19" x14ac:dyDescent="0.2">
      <c r="B2381" s="33"/>
      <c r="L2381" s="84">
        <v>8.856E-2</v>
      </c>
      <c r="M2381" s="83">
        <v>2115.15</v>
      </c>
      <c r="N2381" s="83">
        <v>264.85000000000002</v>
      </c>
      <c r="O2381" s="83">
        <v>1850.3</v>
      </c>
      <c r="P2381" s="83">
        <v>529.70100000000002</v>
      </c>
      <c r="Q2381" s="83">
        <v>2380</v>
      </c>
      <c r="R2381" s="86">
        <v>0.22256300000000001</v>
      </c>
      <c r="S2381" s="86">
        <v>0.867726</v>
      </c>
    </row>
    <row r="2382" spans="2:19" x14ac:dyDescent="0.2">
      <c r="B2382" s="33"/>
      <c r="L2382" s="84">
        <v>8.856E-2</v>
      </c>
      <c r="M2382" s="83">
        <v>2115.7199999999998</v>
      </c>
      <c r="N2382" s="83">
        <v>265.28399999999999</v>
      </c>
      <c r="O2382" s="83">
        <v>1850.43</v>
      </c>
      <c r="P2382" s="83">
        <v>530.56899999999996</v>
      </c>
      <c r="Q2382" s="83">
        <v>2381</v>
      </c>
      <c r="R2382" s="86">
        <v>0.222834</v>
      </c>
      <c r="S2382" s="86">
        <v>0.867726</v>
      </c>
    </row>
    <row r="2383" spans="2:19" x14ac:dyDescent="0.2">
      <c r="B2383" s="33"/>
      <c r="L2383" s="84">
        <v>8.8270000000000001E-2</v>
      </c>
      <c r="M2383" s="83">
        <v>2116.2800000000002</v>
      </c>
      <c r="N2383" s="83">
        <v>265.71899999999999</v>
      </c>
      <c r="O2383" s="83">
        <v>1850.56</v>
      </c>
      <c r="P2383" s="83">
        <v>531.43700000000001</v>
      </c>
      <c r="Q2383" s="83">
        <v>2382</v>
      </c>
      <c r="R2383" s="86">
        <v>0.223105</v>
      </c>
      <c r="S2383" s="86">
        <v>0.86859799999999998</v>
      </c>
    </row>
    <row r="2384" spans="2:19" x14ac:dyDescent="0.2">
      <c r="B2384" s="33"/>
      <c r="L2384" s="84">
        <v>8.7790000000000007E-2</v>
      </c>
      <c r="M2384" s="83">
        <v>2116.85</v>
      </c>
      <c r="N2384" s="83">
        <v>266.15300000000002</v>
      </c>
      <c r="O2384" s="83">
        <v>1850.69</v>
      </c>
      <c r="P2384" s="83">
        <v>532.30600000000004</v>
      </c>
      <c r="Q2384" s="83">
        <v>2383</v>
      </c>
      <c r="R2384" s="86">
        <v>0.22337699999999999</v>
      </c>
      <c r="S2384" s="86">
        <v>0.86917800000000001</v>
      </c>
    </row>
    <row r="2385" spans="2:19" x14ac:dyDescent="0.2">
      <c r="B2385" s="33"/>
      <c r="L2385" s="84">
        <v>8.7540000000000007E-2</v>
      </c>
      <c r="M2385" s="83">
        <v>2117.41</v>
      </c>
      <c r="N2385" s="83">
        <v>266.58800000000002</v>
      </c>
      <c r="O2385" s="83">
        <v>1850.82</v>
      </c>
      <c r="P2385" s="83">
        <v>533.17600000000004</v>
      </c>
      <c r="Q2385" s="83">
        <v>2384</v>
      </c>
      <c r="R2385" s="86">
        <v>0.22364800000000001</v>
      </c>
      <c r="S2385" s="86">
        <v>0.87004899999999996</v>
      </c>
    </row>
    <row r="2386" spans="2:19" x14ac:dyDescent="0.2">
      <c r="B2386" s="33"/>
      <c r="L2386" s="84">
        <v>8.7540000000000007E-2</v>
      </c>
      <c r="M2386" s="83">
        <v>2117.98</v>
      </c>
      <c r="N2386" s="83">
        <v>267.02300000000002</v>
      </c>
      <c r="O2386" s="83">
        <v>1850.95</v>
      </c>
      <c r="P2386" s="83">
        <v>534.04600000000005</v>
      </c>
      <c r="Q2386" s="83">
        <v>2385</v>
      </c>
      <c r="R2386" s="86">
        <v>0.22391900000000001</v>
      </c>
      <c r="S2386" s="86">
        <v>0.87004899999999996</v>
      </c>
    </row>
    <row r="2387" spans="2:19" x14ac:dyDescent="0.2">
      <c r="B2387" s="33"/>
      <c r="L2387" s="84">
        <v>8.7510000000000004E-2</v>
      </c>
      <c r="M2387" s="83">
        <v>2118.54</v>
      </c>
      <c r="N2387" s="83">
        <v>267.459</v>
      </c>
      <c r="O2387" s="83">
        <v>1851.08</v>
      </c>
      <c r="P2387" s="83">
        <v>534.91700000000003</v>
      </c>
      <c r="Q2387" s="83">
        <v>2386</v>
      </c>
      <c r="R2387" s="86">
        <v>0.22419</v>
      </c>
      <c r="S2387" s="86">
        <v>0.870919</v>
      </c>
    </row>
    <row r="2388" spans="2:19" x14ac:dyDescent="0.2">
      <c r="B2388" s="33"/>
      <c r="L2388" s="84">
        <v>8.6860000000000007E-2</v>
      </c>
      <c r="M2388" s="83">
        <v>2119.11</v>
      </c>
      <c r="N2388" s="83">
        <v>267.89400000000001</v>
      </c>
      <c r="O2388" s="83">
        <v>1851.21</v>
      </c>
      <c r="P2388" s="83">
        <v>535.78899999999999</v>
      </c>
      <c r="Q2388" s="83">
        <v>2387</v>
      </c>
      <c r="R2388" s="86">
        <v>0.22446099999999999</v>
      </c>
      <c r="S2388" s="86">
        <v>0.87149900000000002</v>
      </c>
    </row>
    <row r="2389" spans="2:19" x14ac:dyDescent="0.2">
      <c r="B2389" s="33"/>
      <c r="L2389" s="84">
        <v>8.6819999999999994E-2</v>
      </c>
      <c r="M2389" s="83">
        <v>2119.67</v>
      </c>
      <c r="N2389" s="83">
        <v>268.33</v>
      </c>
      <c r="O2389" s="83">
        <v>1851.34</v>
      </c>
      <c r="P2389" s="83">
        <v>536.66099999999994</v>
      </c>
      <c r="Q2389" s="83">
        <v>2388</v>
      </c>
      <c r="R2389" s="86">
        <v>0.22473199999999999</v>
      </c>
      <c r="S2389" s="86">
        <v>0.87207900000000005</v>
      </c>
    </row>
    <row r="2390" spans="2:19" x14ac:dyDescent="0.2">
      <c r="B2390" s="33"/>
      <c r="L2390" s="84">
        <v>8.6389999999999995E-2</v>
      </c>
      <c r="M2390" s="83">
        <v>2120.23</v>
      </c>
      <c r="N2390" s="83">
        <v>268.767</v>
      </c>
      <c r="O2390" s="83">
        <v>1851.47</v>
      </c>
      <c r="P2390" s="83">
        <v>537.53399999999999</v>
      </c>
      <c r="Q2390" s="83">
        <v>2389</v>
      </c>
      <c r="R2390" s="86">
        <v>0.22500400000000001</v>
      </c>
      <c r="S2390" s="86">
        <v>0.87323700000000004</v>
      </c>
    </row>
    <row r="2391" spans="2:19" x14ac:dyDescent="0.2">
      <c r="B2391" s="33"/>
      <c r="L2391" s="84">
        <v>8.6389999999999995E-2</v>
      </c>
      <c r="M2391" s="83">
        <v>2120.8000000000002</v>
      </c>
      <c r="N2391" s="83">
        <v>269.20299999999997</v>
      </c>
      <c r="O2391" s="83">
        <v>1851.59</v>
      </c>
      <c r="P2391" s="83">
        <v>538.40700000000004</v>
      </c>
      <c r="Q2391" s="83">
        <v>2390</v>
      </c>
      <c r="R2391" s="86">
        <v>0.225275</v>
      </c>
      <c r="S2391" s="86">
        <v>0.87323700000000004</v>
      </c>
    </row>
    <row r="2392" spans="2:19" x14ac:dyDescent="0.2">
      <c r="B2392" s="33"/>
      <c r="L2392" s="84">
        <v>8.6389999999999995E-2</v>
      </c>
      <c r="M2392" s="83">
        <v>2121.36</v>
      </c>
      <c r="N2392" s="83">
        <v>269.64</v>
      </c>
      <c r="O2392" s="83">
        <v>1851.72</v>
      </c>
      <c r="P2392" s="83">
        <v>539.28099999999995</v>
      </c>
      <c r="Q2392" s="83">
        <v>2391</v>
      </c>
      <c r="R2392" s="86">
        <v>0.225546</v>
      </c>
      <c r="S2392" s="86">
        <v>0.87323700000000004</v>
      </c>
    </row>
    <row r="2393" spans="2:19" x14ac:dyDescent="0.2">
      <c r="B2393" s="33"/>
      <c r="L2393" s="84">
        <v>8.5559999999999997E-2</v>
      </c>
      <c r="M2393" s="83">
        <v>2121.92</v>
      </c>
      <c r="N2393" s="83">
        <v>270.07799999999997</v>
      </c>
      <c r="O2393" s="83">
        <v>1851.84</v>
      </c>
      <c r="P2393" s="83">
        <v>540.15499999999997</v>
      </c>
      <c r="Q2393" s="83">
        <v>2392</v>
      </c>
      <c r="R2393" s="86">
        <v>0.22581699999999999</v>
      </c>
      <c r="S2393" s="86">
        <v>0.87439500000000003</v>
      </c>
    </row>
    <row r="2394" spans="2:19" x14ac:dyDescent="0.2">
      <c r="B2394" s="33"/>
      <c r="L2394" s="84">
        <v>8.541E-2</v>
      </c>
      <c r="M2394" s="83">
        <v>2122.48</v>
      </c>
      <c r="N2394" s="83">
        <v>270.51499999999999</v>
      </c>
      <c r="O2394" s="83">
        <v>1851.97</v>
      </c>
      <c r="P2394" s="83">
        <v>541.03</v>
      </c>
      <c r="Q2394" s="83">
        <v>2393</v>
      </c>
      <c r="R2394" s="86">
        <v>0.22608900000000001</v>
      </c>
      <c r="S2394" s="86">
        <v>0.87497400000000003</v>
      </c>
    </row>
    <row r="2395" spans="2:19" x14ac:dyDescent="0.2">
      <c r="B2395" s="33"/>
      <c r="L2395" s="84">
        <v>8.3739999999999995E-2</v>
      </c>
      <c r="M2395" s="83">
        <v>2123.0500000000002</v>
      </c>
      <c r="N2395" s="83">
        <v>270.95299999999997</v>
      </c>
      <c r="O2395" s="83">
        <v>1852.09</v>
      </c>
      <c r="P2395" s="83">
        <v>541.90599999999995</v>
      </c>
      <c r="Q2395" s="83">
        <v>2394</v>
      </c>
      <c r="R2395" s="86">
        <v>0.22636000000000001</v>
      </c>
      <c r="S2395" s="86">
        <v>0.875552</v>
      </c>
    </row>
    <row r="2396" spans="2:19" x14ac:dyDescent="0.2">
      <c r="B2396" s="33"/>
      <c r="L2396" s="84">
        <v>8.3650000000000002E-2</v>
      </c>
      <c r="M2396" s="83">
        <v>2123.61</v>
      </c>
      <c r="N2396" s="83">
        <v>271.39100000000002</v>
      </c>
      <c r="O2396" s="83">
        <v>1852.22</v>
      </c>
      <c r="P2396" s="83">
        <v>542.78200000000004</v>
      </c>
      <c r="Q2396" s="83">
        <v>2395</v>
      </c>
      <c r="R2396" s="86">
        <v>0.226631</v>
      </c>
      <c r="S2396" s="86">
        <v>0.87612999999999996</v>
      </c>
    </row>
    <row r="2397" spans="2:19" x14ac:dyDescent="0.2">
      <c r="B2397" s="33"/>
      <c r="L2397" s="84">
        <v>8.3529999999999993E-2</v>
      </c>
      <c r="M2397" s="83">
        <v>2124.17</v>
      </c>
      <c r="N2397" s="83">
        <v>271.82900000000001</v>
      </c>
      <c r="O2397" s="83">
        <v>1852.34</v>
      </c>
      <c r="P2397" s="83">
        <v>543.65800000000002</v>
      </c>
      <c r="Q2397" s="83">
        <v>2396</v>
      </c>
      <c r="R2397" s="86">
        <v>0.22690299999999999</v>
      </c>
      <c r="S2397" s="86">
        <v>0.87670800000000004</v>
      </c>
    </row>
    <row r="2398" spans="2:19" x14ac:dyDescent="0.2">
      <c r="B2398" s="33"/>
      <c r="L2398" s="84">
        <v>8.3150000000000002E-2</v>
      </c>
      <c r="M2398" s="83">
        <v>2124.73</v>
      </c>
      <c r="N2398" s="83">
        <v>272.26799999999997</v>
      </c>
      <c r="O2398" s="83">
        <v>1852.46</v>
      </c>
      <c r="P2398" s="83">
        <v>544.53599999999994</v>
      </c>
      <c r="Q2398" s="83">
        <v>2397</v>
      </c>
      <c r="R2398" s="86">
        <v>0.22717399999999999</v>
      </c>
      <c r="S2398" s="86">
        <v>0.87728600000000001</v>
      </c>
    </row>
    <row r="2399" spans="2:19" x14ac:dyDescent="0.2">
      <c r="B2399" s="33"/>
      <c r="L2399" s="84">
        <v>8.2320000000000004E-2</v>
      </c>
      <c r="M2399" s="83">
        <v>2125.29</v>
      </c>
      <c r="N2399" s="83">
        <v>272.70699999999999</v>
      </c>
      <c r="O2399" s="83">
        <v>1852.59</v>
      </c>
      <c r="P2399" s="83">
        <v>545.41399999999999</v>
      </c>
      <c r="Q2399" s="83">
        <v>2398</v>
      </c>
      <c r="R2399" s="86">
        <v>0.22744500000000001</v>
      </c>
      <c r="S2399" s="86">
        <v>0.87786399999999998</v>
      </c>
    </row>
    <row r="2400" spans="2:19" x14ac:dyDescent="0.2">
      <c r="B2400" s="33"/>
      <c r="L2400" s="84">
        <v>8.2049999999999998E-2</v>
      </c>
      <c r="M2400" s="83">
        <v>2125.85</v>
      </c>
      <c r="N2400" s="83">
        <v>273.14600000000002</v>
      </c>
      <c r="O2400" s="83">
        <v>1852.71</v>
      </c>
      <c r="P2400" s="83">
        <v>546.29200000000003</v>
      </c>
      <c r="Q2400" s="83">
        <v>2399</v>
      </c>
      <c r="R2400" s="86">
        <v>0.227717</v>
      </c>
      <c r="S2400" s="86">
        <v>0.87844100000000003</v>
      </c>
    </row>
    <row r="2401" spans="2:19" x14ac:dyDescent="0.2">
      <c r="B2401" s="33"/>
      <c r="L2401" s="84">
        <v>8.1500000000000003E-2</v>
      </c>
      <c r="M2401" s="83">
        <v>2126.41</v>
      </c>
      <c r="N2401" s="83">
        <v>273.58600000000001</v>
      </c>
      <c r="O2401" s="83">
        <v>1852.83</v>
      </c>
      <c r="P2401" s="83">
        <v>547.17100000000005</v>
      </c>
      <c r="Q2401" s="83">
        <v>2400</v>
      </c>
      <c r="R2401" s="86">
        <v>0.227988</v>
      </c>
      <c r="S2401" s="86">
        <v>0.87901799999999997</v>
      </c>
    </row>
    <row r="2402" spans="2:19" x14ac:dyDescent="0.2">
      <c r="B2402" s="33"/>
      <c r="L2402" s="84">
        <v>8.1189999999999998E-2</v>
      </c>
      <c r="M2402" s="83">
        <v>2126.9699999999998</v>
      </c>
      <c r="N2402" s="83">
        <v>274.02499999999998</v>
      </c>
      <c r="O2402" s="83">
        <v>1852.95</v>
      </c>
      <c r="P2402" s="83">
        <v>548.05100000000004</v>
      </c>
      <c r="Q2402" s="83">
        <v>2401</v>
      </c>
      <c r="R2402" s="86">
        <v>0.22825899999999999</v>
      </c>
      <c r="S2402" s="86">
        <v>0.87988299999999997</v>
      </c>
    </row>
    <row r="2403" spans="2:19" x14ac:dyDescent="0.2">
      <c r="B2403" s="33"/>
      <c r="L2403" s="84">
        <v>8.1189999999999998E-2</v>
      </c>
      <c r="M2403" s="83">
        <v>2127.5300000000002</v>
      </c>
      <c r="N2403" s="83">
        <v>274.46499999999997</v>
      </c>
      <c r="O2403" s="83">
        <v>1853.07</v>
      </c>
      <c r="P2403" s="83">
        <v>548.93100000000004</v>
      </c>
      <c r="Q2403" s="83">
        <v>2402</v>
      </c>
      <c r="R2403" s="86">
        <v>0.22853100000000001</v>
      </c>
      <c r="S2403" s="86">
        <v>0.87988299999999997</v>
      </c>
    </row>
    <row r="2404" spans="2:19" x14ac:dyDescent="0.2">
      <c r="B2404" s="33"/>
      <c r="L2404" s="84">
        <v>8.0530000000000004E-2</v>
      </c>
      <c r="M2404" s="83">
        <v>2128.09</v>
      </c>
      <c r="N2404" s="83">
        <v>274.90600000000001</v>
      </c>
      <c r="O2404" s="83">
        <v>1853.19</v>
      </c>
      <c r="P2404" s="83">
        <v>549.81200000000001</v>
      </c>
      <c r="Q2404" s="83">
        <v>2403</v>
      </c>
      <c r="R2404" s="86">
        <v>0.22880200000000001</v>
      </c>
      <c r="S2404" s="86">
        <v>0.88074799999999998</v>
      </c>
    </row>
    <row r="2405" spans="2:19" x14ac:dyDescent="0.2">
      <c r="B2405" s="33"/>
      <c r="L2405" s="84">
        <v>8.0420000000000005E-2</v>
      </c>
      <c r="M2405" s="83">
        <v>2128.65</v>
      </c>
      <c r="N2405" s="83">
        <v>275.346</v>
      </c>
      <c r="O2405" s="83">
        <v>1853.31</v>
      </c>
      <c r="P2405" s="83">
        <v>550.69299999999998</v>
      </c>
      <c r="Q2405" s="83">
        <v>2404</v>
      </c>
      <c r="R2405" s="86">
        <v>0.229074</v>
      </c>
      <c r="S2405" s="86">
        <v>0.881324</v>
      </c>
    </row>
    <row r="2406" spans="2:19" x14ac:dyDescent="0.2">
      <c r="B2406" s="33"/>
      <c r="L2406" s="84">
        <v>8.0019999999999994E-2</v>
      </c>
      <c r="M2406" s="83">
        <v>2129.21</v>
      </c>
      <c r="N2406" s="83">
        <v>275.78699999999998</v>
      </c>
      <c r="O2406" s="83">
        <v>1853.43</v>
      </c>
      <c r="P2406" s="83">
        <v>551.57500000000005</v>
      </c>
      <c r="Q2406" s="83">
        <v>2405</v>
      </c>
      <c r="R2406" s="86">
        <v>0.22934499999999999</v>
      </c>
      <c r="S2406" s="86">
        <v>0.88190000000000002</v>
      </c>
    </row>
    <row r="2407" spans="2:19" x14ac:dyDescent="0.2">
      <c r="B2407" s="33"/>
      <c r="L2407" s="84">
        <v>7.9920000000000005E-2</v>
      </c>
      <c r="M2407" s="83">
        <v>2129.77</v>
      </c>
      <c r="N2407" s="83">
        <v>276.22899999999998</v>
      </c>
      <c r="O2407" s="83">
        <v>1853.54</v>
      </c>
      <c r="P2407" s="83">
        <v>552.45699999999999</v>
      </c>
      <c r="Q2407" s="83">
        <v>2406</v>
      </c>
      <c r="R2407" s="86">
        <v>0.22961599999999999</v>
      </c>
      <c r="S2407" s="86">
        <v>0.88247600000000004</v>
      </c>
    </row>
    <row r="2408" spans="2:19" x14ac:dyDescent="0.2">
      <c r="B2408" s="33"/>
      <c r="L2408" s="84">
        <v>7.9850000000000004E-2</v>
      </c>
      <c r="M2408" s="83">
        <v>2130.33</v>
      </c>
      <c r="N2408" s="83">
        <v>276.67</v>
      </c>
      <c r="O2408" s="83">
        <v>1853.66</v>
      </c>
      <c r="P2408" s="83">
        <v>553.34</v>
      </c>
      <c r="Q2408" s="83">
        <v>2407</v>
      </c>
      <c r="R2408" s="86">
        <v>0.22988800000000001</v>
      </c>
      <c r="S2408" s="86">
        <v>0.88305199999999995</v>
      </c>
    </row>
    <row r="2409" spans="2:19" x14ac:dyDescent="0.2">
      <c r="B2409" s="33"/>
      <c r="L2409" s="84">
        <v>7.9799999999999996E-2</v>
      </c>
      <c r="M2409" s="83">
        <v>2130.89</v>
      </c>
      <c r="N2409" s="83">
        <v>277.11200000000002</v>
      </c>
      <c r="O2409" s="83">
        <v>1853.78</v>
      </c>
      <c r="P2409" s="83">
        <v>554.22400000000005</v>
      </c>
      <c r="Q2409" s="83">
        <v>2408</v>
      </c>
      <c r="R2409" s="86">
        <v>0.230159</v>
      </c>
      <c r="S2409" s="86">
        <v>0.88362799999999997</v>
      </c>
    </row>
    <row r="2410" spans="2:19" x14ac:dyDescent="0.2">
      <c r="B2410" s="33"/>
      <c r="L2410" s="84">
        <v>7.9339999999999994E-2</v>
      </c>
      <c r="M2410" s="83">
        <v>2131.4499999999998</v>
      </c>
      <c r="N2410" s="83">
        <v>277.55399999999997</v>
      </c>
      <c r="O2410" s="83">
        <v>1853.89</v>
      </c>
      <c r="P2410" s="83">
        <v>555.10799999999995</v>
      </c>
      <c r="Q2410" s="83">
        <v>2409</v>
      </c>
      <c r="R2410" s="86">
        <v>0.230431</v>
      </c>
      <c r="S2410" s="86">
        <v>0.88420299999999996</v>
      </c>
    </row>
    <row r="2411" spans="2:19" x14ac:dyDescent="0.2">
      <c r="B2411" s="33"/>
      <c r="L2411" s="84">
        <v>7.8420000000000004E-2</v>
      </c>
      <c r="M2411" s="83">
        <v>2132</v>
      </c>
      <c r="N2411" s="83">
        <v>277.99599999999998</v>
      </c>
      <c r="O2411" s="83">
        <v>1854.01</v>
      </c>
      <c r="P2411" s="83">
        <v>555.99300000000005</v>
      </c>
      <c r="Q2411" s="83">
        <v>2410</v>
      </c>
      <c r="R2411" s="86">
        <v>0.23070199999999999</v>
      </c>
      <c r="S2411" s="86">
        <v>0.88477799999999995</v>
      </c>
    </row>
    <row r="2412" spans="2:19" x14ac:dyDescent="0.2">
      <c r="B2412" s="33"/>
      <c r="L2412" s="84">
        <v>7.8310000000000005E-2</v>
      </c>
      <c r="M2412" s="83">
        <v>2132.56</v>
      </c>
      <c r="N2412" s="83">
        <v>278.43900000000002</v>
      </c>
      <c r="O2412" s="83">
        <v>1854.12</v>
      </c>
      <c r="P2412" s="83">
        <v>556.87800000000004</v>
      </c>
      <c r="Q2412" s="83">
        <v>2411</v>
      </c>
      <c r="R2412" s="86">
        <v>0.23097400000000001</v>
      </c>
      <c r="S2412" s="86">
        <v>0.88535299999999995</v>
      </c>
    </row>
    <row r="2413" spans="2:19" x14ac:dyDescent="0.2">
      <c r="B2413" s="33"/>
      <c r="L2413" s="84">
        <v>7.8100000000000003E-2</v>
      </c>
      <c r="M2413" s="83">
        <v>2133.12</v>
      </c>
      <c r="N2413" s="83">
        <v>278.88200000000001</v>
      </c>
      <c r="O2413" s="83">
        <v>1854.24</v>
      </c>
      <c r="P2413" s="83">
        <v>557.76400000000001</v>
      </c>
      <c r="Q2413" s="83">
        <v>2412</v>
      </c>
      <c r="R2413" s="86">
        <v>0.23124600000000001</v>
      </c>
      <c r="S2413" s="86">
        <v>0.88592700000000002</v>
      </c>
    </row>
    <row r="2414" spans="2:19" x14ac:dyDescent="0.2">
      <c r="B2414" s="33"/>
      <c r="L2414" s="84">
        <v>7.7780000000000002E-2</v>
      </c>
      <c r="M2414" s="83">
        <v>2133.67</v>
      </c>
      <c r="N2414" s="83">
        <v>279.32499999999999</v>
      </c>
      <c r="O2414" s="83">
        <v>1854.35</v>
      </c>
      <c r="P2414" s="83">
        <v>558.65099999999995</v>
      </c>
      <c r="Q2414" s="83">
        <v>2413</v>
      </c>
      <c r="R2414" s="86">
        <v>0.231517</v>
      </c>
      <c r="S2414" s="86">
        <v>0.88650200000000001</v>
      </c>
    </row>
    <row r="2415" spans="2:19" x14ac:dyDescent="0.2">
      <c r="B2415" s="33"/>
      <c r="L2415" s="84">
        <v>7.7539999999999998E-2</v>
      </c>
      <c r="M2415" s="83">
        <v>2134.23</v>
      </c>
      <c r="N2415" s="83">
        <v>279.76900000000001</v>
      </c>
      <c r="O2415" s="83">
        <v>1854.46</v>
      </c>
      <c r="P2415" s="83">
        <v>559.53800000000001</v>
      </c>
      <c r="Q2415" s="83">
        <v>2414</v>
      </c>
      <c r="R2415" s="86">
        <v>0.231789</v>
      </c>
      <c r="S2415" s="86">
        <v>0.88707599999999998</v>
      </c>
    </row>
    <row r="2416" spans="2:19" x14ac:dyDescent="0.2">
      <c r="B2416" s="33"/>
      <c r="L2416" s="84">
        <v>7.7499999999999999E-2</v>
      </c>
      <c r="M2416" s="83">
        <v>2134.79</v>
      </c>
      <c r="N2416" s="83">
        <v>280.21300000000002</v>
      </c>
      <c r="O2416" s="83">
        <v>1854.57</v>
      </c>
      <c r="P2416" s="83">
        <v>560.42499999999995</v>
      </c>
      <c r="Q2416" s="83">
        <v>2415</v>
      </c>
      <c r="R2416" s="86">
        <v>0.23205999999999999</v>
      </c>
      <c r="S2416" s="86">
        <v>0.88765000000000005</v>
      </c>
    </row>
    <row r="2417" spans="2:19" x14ac:dyDescent="0.2">
      <c r="B2417" s="33"/>
      <c r="L2417" s="84">
        <v>7.7049999999999993E-2</v>
      </c>
      <c r="M2417" s="83">
        <v>2135.34</v>
      </c>
      <c r="N2417" s="83">
        <v>280.65699999999998</v>
      </c>
      <c r="O2417" s="83">
        <v>1854.69</v>
      </c>
      <c r="P2417" s="83">
        <v>561.31399999999996</v>
      </c>
      <c r="Q2417" s="83">
        <v>2416</v>
      </c>
      <c r="R2417" s="86">
        <v>0.23233200000000001</v>
      </c>
      <c r="S2417" s="86">
        <v>0.88822400000000001</v>
      </c>
    </row>
    <row r="2418" spans="2:19" x14ac:dyDescent="0.2">
      <c r="B2418" s="33"/>
      <c r="L2418" s="84">
        <v>7.6999999999999999E-2</v>
      </c>
      <c r="M2418" s="83">
        <v>2135.9</v>
      </c>
      <c r="N2418" s="83">
        <v>281.101</v>
      </c>
      <c r="O2418" s="83">
        <v>1854.8</v>
      </c>
      <c r="P2418" s="83">
        <v>562.202</v>
      </c>
      <c r="Q2418" s="83">
        <v>2417</v>
      </c>
      <c r="R2418" s="86">
        <v>0.232603</v>
      </c>
      <c r="S2418" s="86">
        <v>0.88879699999999995</v>
      </c>
    </row>
    <row r="2419" spans="2:19" x14ac:dyDescent="0.2">
      <c r="B2419" s="33"/>
      <c r="L2419" s="84">
        <v>7.6910000000000006E-2</v>
      </c>
      <c r="M2419" s="83">
        <v>2136.4499999999998</v>
      </c>
      <c r="N2419" s="83">
        <v>281.54599999999999</v>
      </c>
      <c r="O2419" s="83">
        <v>1854.91</v>
      </c>
      <c r="P2419" s="83">
        <v>563.09199999999998</v>
      </c>
      <c r="Q2419" s="83">
        <v>2418</v>
      </c>
      <c r="R2419" s="86">
        <v>0.232875</v>
      </c>
      <c r="S2419" s="86">
        <v>0.88937100000000002</v>
      </c>
    </row>
    <row r="2420" spans="2:19" x14ac:dyDescent="0.2">
      <c r="B2420" s="33"/>
      <c r="L2420" s="84">
        <v>7.6780000000000001E-2</v>
      </c>
      <c r="M2420" s="83">
        <v>2137.0100000000002</v>
      </c>
      <c r="N2420" s="83">
        <v>281.99099999999999</v>
      </c>
      <c r="O2420" s="83">
        <v>1855.02</v>
      </c>
      <c r="P2420" s="83">
        <v>563.98199999999997</v>
      </c>
      <c r="Q2420" s="83">
        <v>2419</v>
      </c>
      <c r="R2420" s="86">
        <v>0.23314699999999999</v>
      </c>
      <c r="S2420" s="86">
        <v>0.88994399999999996</v>
      </c>
    </row>
    <row r="2421" spans="2:19" x14ac:dyDescent="0.2">
      <c r="B2421" s="33"/>
      <c r="L2421" s="84">
        <v>7.6609999999999998E-2</v>
      </c>
      <c r="M2421" s="83">
        <v>2137.56</v>
      </c>
      <c r="N2421" s="83">
        <v>282.43599999999998</v>
      </c>
      <c r="O2421" s="83">
        <v>1855.13</v>
      </c>
      <c r="P2421" s="83">
        <v>564.87199999999996</v>
      </c>
      <c r="Q2421" s="83">
        <v>2420</v>
      </c>
      <c r="R2421" s="86">
        <v>0.23341799999999999</v>
      </c>
      <c r="S2421" s="86">
        <v>0.890517</v>
      </c>
    </row>
    <row r="2422" spans="2:19" x14ac:dyDescent="0.2">
      <c r="B2422" s="33"/>
      <c r="L2422" s="84">
        <v>7.6310000000000003E-2</v>
      </c>
      <c r="M2422" s="83">
        <v>2138.12</v>
      </c>
      <c r="N2422" s="83">
        <v>282.88200000000001</v>
      </c>
      <c r="O2422" s="83">
        <v>1855.24</v>
      </c>
      <c r="P2422" s="83">
        <v>565.76300000000003</v>
      </c>
      <c r="Q2422" s="83">
        <v>2421</v>
      </c>
      <c r="R2422" s="86">
        <v>0.23369000000000001</v>
      </c>
      <c r="S2422" s="86">
        <v>0.89109000000000005</v>
      </c>
    </row>
    <row r="2423" spans="2:19" x14ac:dyDescent="0.2">
      <c r="B2423" s="33"/>
      <c r="L2423" s="84">
        <v>7.6230000000000006E-2</v>
      </c>
      <c r="M2423" s="83">
        <v>2138.67</v>
      </c>
      <c r="N2423" s="83">
        <v>283.32799999999997</v>
      </c>
      <c r="O2423" s="83">
        <v>1855.34</v>
      </c>
      <c r="P2423" s="83">
        <v>566.65499999999997</v>
      </c>
      <c r="Q2423" s="83">
        <v>2422</v>
      </c>
      <c r="R2423" s="86">
        <v>0.233962</v>
      </c>
      <c r="S2423" s="86">
        <v>0.89166199999999995</v>
      </c>
    </row>
    <row r="2424" spans="2:19" x14ac:dyDescent="0.2">
      <c r="B2424" s="33"/>
      <c r="L2424" s="84">
        <v>7.6139999999999999E-2</v>
      </c>
      <c r="M2424" s="83">
        <v>2139.23</v>
      </c>
      <c r="N2424" s="83">
        <v>283.774</v>
      </c>
      <c r="O2424" s="83">
        <v>1855.45</v>
      </c>
      <c r="P2424" s="83">
        <v>567.54700000000003</v>
      </c>
      <c r="Q2424" s="83">
        <v>2423</v>
      </c>
      <c r="R2424" s="86">
        <v>0.234233</v>
      </c>
      <c r="S2424" s="86">
        <v>0.892235</v>
      </c>
    </row>
    <row r="2425" spans="2:19" x14ac:dyDescent="0.2">
      <c r="B2425" s="33"/>
      <c r="L2425" s="84">
        <v>7.5719999999999996E-2</v>
      </c>
      <c r="M2425" s="83">
        <v>2139.7800000000002</v>
      </c>
      <c r="N2425" s="83">
        <v>284.22000000000003</v>
      </c>
      <c r="O2425" s="83">
        <v>1855.56</v>
      </c>
      <c r="P2425" s="83">
        <v>568.44000000000005</v>
      </c>
      <c r="Q2425" s="83">
        <v>2424</v>
      </c>
      <c r="R2425" s="86">
        <v>0.23450499999999999</v>
      </c>
      <c r="S2425" s="86">
        <v>0.89309300000000003</v>
      </c>
    </row>
    <row r="2426" spans="2:19" x14ac:dyDescent="0.2">
      <c r="B2426" s="33"/>
      <c r="L2426" s="84">
        <v>7.5719999999999996E-2</v>
      </c>
      <c r="M2426" s="83">
        <v>2140.33</v>
      </c>
      <c r="N2426" s="83">
        <v>284.66699999999997</v>
      </c>
      <c r="O2426" s="83">
        <v>1855.67</v>
      </c>
      <c r="P2426" s="83">
        <v>569.33299999999997</v>
      </c>
      <c r="Q2426" s="83">
        <v>2425</v>
      </c>
      <c r="R2426" s="86">
        <v>0.23477700000000001</v>
      </c>
      <c r="S2426" s="86">
        <v>0.89309300000000003</v>
      </c>
    </row>
    <row r="2427" spans="2:19" x14ac:dyDescent="0.2">
      <c r="B2427" s="33"/>
      <c r="L2427" s="84">
        <v>7.5340000000000004E-2</v>
      </c>
      <c r="M2427" s="83">
        <v>2140.89</v>
      </c>
      <c r="N2427" s="83">
        <v>285.11399999999998</v>
      </c>
      <c r="O2427" s="83">
        <v>1855.77</v>
      </c>
      <c r="P2427" s="83">
        <v>570.22699999999998</v>
      </c>
      <c r="Q2427" s="83">
        <v>2426</v>
      </c>
      <c r="R2427" s="86">
        <v>0.23504800000000001</v>
      </c>
      <c r="S2427" s="86">
        <v>0.89423699999999995</v>
      </c>
    </row>
    <row r="2428" spans="2:19" x14ac:dyDescent="0.2">
      <c r="B2428" s="33"/>
      <c r="L2428" s="84">
        <v>7.5340000000000004E-2</v>
      </c>
      <c r="M2428" s="83">
        <v>2141.44</v>
      </c>
      <c r="N2428" s="83">
        <v>285.56099999999998</v>
      </c>
      <c r="O2428" s="83">
        <v>1855.88</v>
      </c>
      <c r="P2428" s="83">
        <v>571.12199999999996</v>
      </c>
      <c r="Q2428" s="83">
        <v>2427</v>
      </c>
      <c r="R2428" s="86">
        <v>0.23532</v>
      </c>
      <c r="S2428" s="86">
        <v>0.89423699999999995</v>
      </c>
    </row>
    <row r="2429" spans="2:19" x14ac:dyDescent="0.2">
      <c r="B2429" s="33"/>
      <c r="L2429" s="84">
        <v>7.5270000000000004E-2</v>
      </c>
      <c r="M2429" s="83">
        <v>2141.9899999999998</v>
      </c>
      <c r="N2429" s="83">
        <v>286.00900000000001</v>
      </c>
      <c r="O2429" s="83">
        <v>1855.98</v>
      </c>
      <c r="P2429" s="83">
        <v>572.01700000000005</v>
      </c>
      <c r="Q2429" s="83">
        <v>2428</v>
      </c>
      <c r="R2429" s="86">
        <v>0.235592</v>
      </c>
      <c r="S2429" s="86">
        <v>0.89509399999999995</v>
      </c>
    </row>
    <row r="2430" spans="2:19" x14ac:dyDescent="0.2">
      <c r="B2430" s="33"/>
      <c r="L2430" s="84">
        <v>7.5230000000000005E-2</v>
      </c>
      <c r="M2430" s="83">
        <v>2142.54</v>
      </c>
      <c r="N2430" s="83">
        <v>286.45600000000002</v>
      </c>
      <c r="O2430" s="83">
        <v>1856.09</v>
      </c>
      <c r="P2430" s="83">
        <v>572.91300000000001</v>
      </c>
      <c r="Q2430" s="83">
        <v>2429</v>
      </c>
      <c r="R2430" s="86">
        <v>0.23586399999999999</v>
      </c>
      <c r="S2430" s="86">
        <v>0.89566500000000004</v>
      </c>
    </row>
    <row r="2431" spans="2:19" x14ac:dyDescent="0.2">
      <c r="B2431" s="33"/>
      <c r="L2431" s="84">
        <v>7.4700000000000003E-2</v>
      </c>
      <c r="M2431" s="83">
        <v>2143.1</v>
      </c>
      <c r="N2431" s="83">
        <v>286.904</v>
      </c>
      <c r="O2431" s="83">
        <v>1856.19</v>
      </c>
      <c r="P2431" s="83">
        <v>573.80899999999997</v>
      </c>
      <c r="Q2431" s="83">
        <v>2430</v>
      </c>
      <c r="R2431" s="86">
        <v>0.23613500000000001</v>
      </c>
      <c r="S2431" s="86">
        <v>0.89623600000000003</v>
      </c>
    </row>
    <row r="2432" spans="2:19" x14ac:dyDescent="0.2">
      <c r="B2432" s="33"/>
      <c r="L2432" s="84">
        <v>7.4450000000000002E-2</v>
      </c>
      <c r="M2432" s="83">
        <v>2143.65</v>
      </c>
      <c r="N2432" s="83">
        <v>287.35300000000001</v>
      </c>
      <c r="O2432" s="83">
        <v>1856.29</v>
      </c>
      <c r="P2432" s="83">
        <v>574.70600000000002</v>
      </c>
      <c r="Q2432" s="83">
        <v>2431</v>
      </c>
      <c r="R2432" s="86">
        <v>0.23640700000000001</v>
      </c>
      <c r="S2432" s="86">
        <v>0.89680700000000002</v>
      </c>
    </row>
    <row r="2433" spans="2:19" x14ac:dyDescent="0.2">
      <c r="B2433" s="33"/>
      <c r="L2433" s="84">
        <v>7.4200000000000002E-2</v>
      </c>
      <c r="M2433" s="83">
        <v>2144.1999999999998</v>
      </c>
      <c r="N2433" s="83">
        <v>287.80200000000002</v>
      </c>
      <c r="O2433" s="83">
        <v>1856.4</v>
      </c>
      <c r="P2433" s="83">
        <v>575.60299999999995</v>
      </c>
      <c r="Q2433" s="83">
        <v>2432</v>
      </c>
      <c r="R2433" s="86">
        <v>0.236679</v>
      </c>
      <c r="S2433" s="86">
        <v>0.89737699999999998</v>
      </c>
    </row>
    <row r="2434" spans="2:19" x14ac:dyDescent="0.2">
      <c r="B2434" s="33"/>
      <c r="L2434" s="84">
        <v>7.4130000000000001E-2</v>
      </c>
      <c r="M2434" s="83">
        <v>2144.75</v>
      </c>
      <c r="N2434" s="83">
        <v>288.25099999999998</v>
      </c>
      <c r="O2434" s="83">
        <v>1856.5</v>
      </c>
      <c r="P2434" s="83">
        <v>576.50099999999998</v>
      </c>
      <c r="Q2434" s="83">
        <v>2433</v>
      </c>
      <c r="R2434" s="86">
        <v>0.23695099999999999</v>
      </c>
      <c r="S2434" s="86">
        <v>0.89794799999999997</v>
      </c>
    </row>
    <row r="2435" spans="2:19" x14ac:dyDescent="0.2">
      <c r="B2435" s="33"/>
      <c r="L2435" s="84">
        <v>7.3760000000000006E-2</v>
      </c>
      <c r="M2435" s="83">
        <v>2145.3000000000002</v>
      </c>
      <c r="N2435" s="83">
        <v>288.7</v>
      </c>
      <c r="O2435" s="83">
        <v>1856.6</v>
      </c>
      <c r="P2435" s="83">
        <v>577.4</v>
      </c>
      <c r="Q2435" s="83">
        <v>2434</v>
      </c>
      <c r="R2435" s="86">
        <v>0.23722199999999999</v>
      </c>
      <c r="S2435" s="86">
        <v>0.89851800000000004</v>
      </c>
    </row>
    <row r="2436" spans="2:19" x14ac:dyDescent="0.2">
      <c r="B2436" s="33"/>
      <c r="L2436" s="84">
        <v>7.3620000000000005E-2</v>
      </c>
      <c r="M2436" s="83">
        <v>2145.85</v>
      </c>
      <c r="N2436" s="83">
        <v>289.149</v>
      </c>
      <c r="O2436" s="83">
        <v>1856.7</v>
      </c>
      <c r="P2436" s="83">
        <v>578.29899999999998</v>
      </c>
      <c r="Q2436" s="83">
        <v>2435</v>
      </c>
      <c r="R2436" s="86">
        <v>0.23749400000000001</v>
      </c>
      <c r="S2436" s="86">
        <v>0.899088</v>
      </c>
    </row>
    <row r="2437" spans="2:19" x14ac:dyDescent="0.2">
      <c r="B2437" s="33"/>
      <c r="L2437" s="84">
        <v>7.3450000000000001E-2</v>
      </c>
      <c r="M2437" s="83">
        <v>2146.4</v>
      </c>
      <c r="N2437" s="83">
        <v>289.59899999999999</v>
      </c>
      <c r="O2437" s="83">
        <v>1856.8</v>
      </c>
      <c r="P2437" s="83">
        <v>579.19799999999998</v>
      </c>
      <c r="Q2437" s="83">
        <v>2436</v>
      </c>
      <c r="R2437" s="86">
        <v>0.23776600000000001</v>
      </c>
      <c r="S2437" s="86">
        <v>0.89965799999999996</v>
      </c>
    </row>
    <row r="2438" spans="2:19" x14ac:dyDescent="0.2">
      <c r="B2438" s="33"/>
      <c r="L2438" s="84">
        <v>7.3429999999999995E-2</v>
      </c>
      <c r="M2438" s="83">
        <v>2146.9499999999998</v>
      </c>
      <c r="N2438" s="83">
        <v>290.04899999999998</v>
      </c>
      <c r="O2438" s="83">
        <v>1856.9</v>
      </c>
      <c r="P2438" s="83">
        <v>580.09900000000005</v>
      </c>
      <c r="Q2438" s="83">
        <v>2437</v>
      </c>
      <c r="R2438" s="86">
        <v>0.238038</v>
      </c>
      <c r="S2438" s="86">
        <v>0.900227</v>
      </c>
    </row>
    <row r="2439" spans="2:19" x14ac:dyDescent="0.2">
      <c r="B2439" s="33"/>
      <c r="L2439" s="84">
        <v>7.3209999999999997E-2</v>
      </c>
      <c r="M2439" s="83">
        <v>2147.5</v>
      </c>
      <c r="N2439" s="83">
        <v>290.5</v>
      </c>
      <c r="O2439" s="83">
        <v>1857</v>
      </c>
      <c r="P2439" s="83">
        <v>580.99900000000002</v>
      </c>
      <c r="Q2439" s="83">
        <v>2438</v>
      </c>
      <c r="R2439" s="86">
        <v>0.23830999999999999</v>
      </c>
      <c r="S2439" s="86">
        <v>0.90079600000000004</v>
      </c>
    </row>
    <row r="2440" spans="2:19" x14ac:dyDescent="0.2">
      <c r="B2440" s="33"/>
      <c r="L2440" s="84">
        <v>7.2340000000000002E-2</v>
      </c>
      <c r="M2440" s="83">
        <v>2148.0500000000002</v>
      </c>
      <c r="N2440" s="83">
        <v>290.95</v>
      </c>
      <c r="O2440" s="83">
        <v>1857.1</v>
      </c>
      <c r="P2440" s="83">
        <v>581.90099999999995</v>
      </c>
      <c r="Q2440" s="83">
        <v>2439</v>
      </c>
      <c r="R2440" s="86">
        <v>0.23858199999999999</v>
      </c>
      <c r="S2440" s="86">
        <v>0.901366</v>
      </c>
    </row>
    <row r="2441" spans="2:19" x14ac:dyDescent="0.2">
      <c r="B2441" s="33"/>
      <c r="L2441" s="84">
        <v>7.1980000000000002E-2</v>
      </c>
      <c r="M2441" s="83">
        <v>2148.6</v>
      </c>
      <c r="N2441" s="83">
        <v>291.40100000000001</v>
      </c>
      <c r="O2441" s="83">
        <v>1857.2</v>
      </c>
      <c r="P2441" s="83">
        <v>582.803</v>
      </c>
      <c r="Q2441" s="83">
        <v>2440</v>
      </c>
      <c r="R2441" s="86">
        <v>0.23885400000000001</v>
      </c>
      <c r="S2441" s="86">
        <v>0.90193500000000004</v>
      </c>
    </row>
    <row r="2442" spans="2:19" x14ac:dyDescent="0.2">
      <c r="B2442" s="33"/>
      <c r="L2442" s="84">
        <v>7.1730000000000002E-2</v>
      </c>
      <c r="M2442" s="83">
        <v>2149.15</v>
      </c>
      <c r="N2442" s="83">
        <v>291.85300000000001</v>
      </c>
      <c r="O2442" s="83">
        <v>1857.29</v>
      </c>
      <c r="P2442" s="83">
        <v>583.70500000000004</v>
      </c>
      <c r="Q2442" s="83">
        <v>2441</v>
      </c>
      <c r="R2442" s="86">
        <v>0.239125</v>
      </c>
      <c r="S2442" s="86">
        <v>0.90250300000000006</v>
      </c>
    </row>
    <row r="2443" spans="2:19" x14ac:dyDescent="0.2">
      <c r="B2443" s="33"/>
      <c r="L2443" s="84">
        <v>7.1639999999999995E-2</v>
      </c>
      <c r="M2443" s="83">
        <v>2149.6999999999998</v>
      </c>
      <c r="N2443" s="83">
        <v>292.30399999999997</v>
      </c>
      <c r="O2443" s="83">
        <v>1857.39</v>
      </c>
      <c r="P2443" s="83">
        <v>584.60799999999995</v>
      </c>
      <c r="Q2443" s="83">
        <v>2442</v>
      </c>
      <c r="R2443" s="86">
        <v>0.239397</v>
      </c>
      <c r="S2443" s="86">
        <v>0.90307199999999999</v>
      </c>
    </row>
    <row r="2444" spans="2:19" x14ac:dyDescent="0.2">
      <c r="B2444" s="33"/>
      <c r="L2444" s="84">
        <v>7.1370000000000003E-2</v>
      </c>
      <c r="M2444" s="83">
        <v>2150.2399999999998</v>
      </c>
      <c r="N2444" s="83">
        <v>292.75599999999997</v>
      </c>
      <c r="O2444" s="83">
        <v>1857.49</v>
      </c>
      <c r="P2444" s="83">
        <v>585.51199999999994</v>
      </c>
      <c r="Q2444" s="83">
        <v>2443</v>
      </c>
      <c r="R2444" s="86">
        <v>0.23966899999999999</v>
      </c>
      <c r="S2444" s="86">
        <v>0.90420800000000001</v>
      </c>
    </row>
    <row r="2445" spans="2:19" x14ac:dyDescent="0.2">
      <c r="B2445" s="33"/>
      <c r="L2445" s="84">
        <v>7.1370000000000003E-2</v>
      </c>
      <c r="M2445" s="83">
        <v>2150.79</v>
      </c>
      <c r="N2445" s="83">
        <v>293.20800000000003</v>
      </c>
      <c r="O2445" s="83">
        <v>1857.58</v>
      </c>
      <c r="P2445" s="83">
        <v>586.41600000000005</v>
      </c>
      <c r="Q2445" s="83">
        <v>2444</v>
      </c>
      <c r="R2445" s="86">
        <v>0.23994099999999999</v>
      </c>
      <c r="S2445" s="86">
        <v>0.90420800000000001</v>
      </c>
    </row>
    <row r="2446" spans="2:19" x14ac:dyDescent="0.2">
      <c r="B2446" s="33"/>
      <c r="L2446" s="84">
        <v>7.1370000000000003E-2</v>
      </c>
      <c r="M2446" s="83">
        <v>2151.34</v>
      </c>
      <c r="N2446" s="83">
        <v>293.66000000000003</v>
      </c>
      <c r="O2446" s="83">
        <v>1857.68</v>
      </c>
      <c r="P2446" s="83">
        <v>587.32100000000003</v>
      </c>
      <c r="Q2446" s="83">
        <v>2445</v>
      </c>
      <c r="R2446" s="86">
        <v>0.24021300000000001</v>
      </c>
      <c r="S2446" s="86">
        <v>0.90420800000000001</v>
      </c>
    </row>
    <row r="2447" spans="2:19" x14ac:dyDescent="0.2">
      <c r="B2447" s="33"/>
      <c r="L2447" s="84">
        <v>7.0760000000000003E-2</v>
      </c>
      <c r="M2447" s="83">
        <v>2151.89</v>
      </c>
      <c r="N2447" s="83">
        <v>294.113</v>
      </c>
      <c r="O2447" s="83">
        <v>1857.77</v>
      </c>
      <c r="P2447" s="83">
        <v>588.226</v>
      </c>
      <c r="Q2447" s="83">
        <v>2446</v>
      </c>
      <c r="R2447" s="86">
        <v>0.240485</v>
      </c>
      <c r="S2447" s="86">
        <v>0.90591200000000005</v>
      </c>
    </row>
    <row r="2448" spans="2:19" x14ac:dyDescent="0.2">
      <c r="B2448" s="33"/>
      <c r="L2448" s="84">
        <v>7.0760000000000003E-2</v>
      </c>
      <c r="M2448" s="83">
        <v>2152.4299999999998</v>
      </c>
      <c r="N2448" s="83">
        <v>294.56599999999997</v>
      </c>
      <c r="O2448" s="83">
        <v>1857.87</v>
      </c>
      <c r="P2448" s="83">
        <v>589.13199999999995</v>
      </c>
      <c r="Q2448" s="83">
        <v>2447</v>
      </c>
      <c r="R2448" s="86">
        <v>0.240757</v>
      </c>
      <c r="S2448" s="86">
        <v>0.90591200000000005</v>
      </c>
    </row>
    <row r="2449" spans="2:19" x14ac:dyDescent="0.2">
      <c r="B2449" s="33"/>
      <c r="L2449" s="84">
        <v>7.0760000000000003E-2</v>
      </c>
      <c r="M2449" s="83">
        <v>2152.98</v>
      </c>
      <c r="N2449" s="83">
        <v>295.01900000000001</v>
      </c>
      <c r="O2449" s="83">
        <v>1857.96</v>
      </c>
      <c r="P2449" s="83">
        <v>590.03899999999999</v>
      </c>
      <c r="Q2449" s="83">
        <v>2448</v>
      </c>
      <c r="R2449" s="86">
        <v>0.24102899999999999</v>
      </c>
      <c r="S2449" s="86">
        <v>0.90591200000000005</v>
      </c>
    </row>
    <row r="2450" spans="2:19" x14ac:dyDescent="0.2">
      <c r="B2450" s="33"/>
      <c r="L2450" s="84">
        <v>7.0550000000000002E-2</v>
      </c>
      <c r="M2450" s="83">
        <v>2153.5300000000002</v>
      </c>
      <c r="N2450" s="83">
        <v>295.47300000000001</v>
      </c>
      <c r="O2450" s="83">
        <v>1858.05</v>
      </c>
      <c r="P2450" s="83">
        <v>590.94600000000003</v>
      </c>
      <c r="Q2450" s="83">
        <v>2449</v>
      </c>
      <c r="R2450" s="86">
        <v>0.24130099999999999</v>
      </c>
      <c r="S2450" s="86">
        <v>0.90704600000000002</v>
      </c>
    </row>
    <row r="2451" spans="2:19" x14ac:dyDescent="0.2">
      <c r="B2451" s="33"/>
      <c r="L2451" s="84">
        <v>7.016E-2</v>
      </c>
      <c r="M2451" s="83">
        <v>2154.0700000000002</v>
      </c>
      <c r="N2451" s="83">
        <v>295.92700000000002</v>
      </c>
      <c r="O2451" s="83">
        <v>1858.15</v>
      </c>
      <c r="P2451" s="83">
        <v>591.85299999999995</v>
      </c>
      <c r="Q2451" s="83">
        <v>2450</v>
      </c>
      <c r="R2451" s="86">
        <v>0.24157300000000001</v>
      </c>
      <c r="S2451" s="86">
        <v>0.90789699999999995</v>
      </c>
    </row>
    <row r="2452" spans="2:19" x14ac:dyDescent="0.2">
      <c r="B2452" s="33"/>
      <c r="L2452" s="84">
        <v>7.016E-2</v>
      </c>
      <c r="M2452" s="83">
        <v>2154.62</v>
      </c>
      <c r="N2452" s="83">
        <v>296.38099999999997</v>
      </c>
      <c r="O2452" s="83">
        <v>1858.24</v>
      </c>
      <c r="P2452" s="83">
        <v>592.76099999999997</v>
      </c>
      <c r="Q2452" s="83">
        <v>2451</v>
      </c>
      <c r="R2452" s="86">
        <v>0.241845</v>
      </c>
      <c r="S2452" s="86">
        <v>0.90789699999999995</v>
      </c>
    </row>
    <row r="2453" spans="2:19" x14ac:dyDescent="0.2">
      <c r="B2453" s="33"/>
      <c r="L2453" s="84">
        <v>6.9330000000000003E-2</v>
      </c>
      <c r="M2453" s="83">
        <v>2155.16</v>
      </c>
      <c r="N2453" s="83">
        <v>296.83499999999998</v>
      </c>
      <c r="O2453" s="83">
        <v>1858.33</v>
      </c>
      <c r="P2453" s="83">
        <v>593.66999999999996</v>
      </c>
      <c r="Q2453" s="83">
        <v>2452</v>
      </c>
      <c r="R2453" s="86">
        <v>0.242117</v>
      </c>
      <c r="S2453" s="86">
        <v>0.90931300000000004</v>
      </c>
    </row>
    <row r="2454" spans="2:19" x14ac:dyDescent="0.2">
      <c r="B2454" s="33"/>
      <c r="L2454" s="84">
        <v>6.9330000000000003E-2</v>
      </c>
      <c r="M2454" s="83">
        <v>2155.71</v>
      </c>
      <c r="N2454" s="83">
        <v>297.29000000000002</v>
      </c>
      <c r="O2454" s="83">
        <v>1858.42</v>
      </c>
      <c r="P2454" s="83">
        <v>594.57899999999995</v>
      </c>
      <c r="Q2454" s="83">
        <v>2453</v>
      </c>
      <c r="R2454" s="86">
        <v>0.24238899999999999</v>
      </c>
      <c r="S2454" s="86">
        <v>0.90931300000000004</v>
      </c>
    </row>
    <row r="2455" spans="2:19" x14ac:dyDescent="0.2">
      <c r="B2455" s="33"/>
      <c r="L2455" s="84">
        <v>6.9330000000000003E-2</v>
      </c>
      <c r="M2455" s="83">
        <v>2156.2600000000002</v>
      </c>
      <c r="N2455" s="83">
        <v>297.745</v>
      </c>
      <c r="O2455" s="83">
        <v>1858.51</v>
      </c>
      <c r="P2455" s="83">
        <v>595.48900000000003</v>
      </c>
      <c r="Q2455" s="83">
        <v>2454</v>
      </c>
      <c r="R2455" s="86">
        <v>0.24266099999999999</v>
      </c>
      <c r="S2455" s="86">
        <v>0.90931300000000004</v>
      </c>
    </row>
    <row r="2456" spans="2:19" x14ac:dyDescent="0.2">
      <c r="B2456" s="33"/>
      <c r="L2456" s="84">
        <v>6.8879999999999997E-2</v>
      </c>
      <c r="M2456" s="83">
        <v>2156.8000000000002</v>
      </c>
      <c r="N2456" s="83">
        <v>298.2</v>
      </c>
      <c r="O2456" s="83">
        <v>1858.6</v>
      </c>
      <c r="P2456" s="83">
        <v>596.4</v>
      </c>
      <c r="Q2456" s="83">
        <v>2455</v>
      </c>
      <c r="R2456" s="86">
        <v>0.24293300000000001</v>
      </c>
      <c r="S2456" s="86">
        <v>0.91157600000000005</v>
      </c>
    </row>
    <row r="2457" spans="2:19" x14ac:dyDescent="0.2">
      <c r="B2457" s="33"/>
      <c r="L2457" s="84">
        <v>6.8879999999999997E-2</v>
      </c>
      <c r="M2457" s="83">
        <v>2157.34</v>
      </c>
      <c r="N2457" s="83">
        <v>298.65499999999997</v>
      </c>
      <c r="O2457" s="83">
        <v>1858.69</v>
      </c>
      <c r="P2457" s="83">
        <v>597.31100000000004</v>
      </c>
      <c r="Q2457" s="83">
        <v>2456</v>
      </c>
      <c r="R2457" s="86">
        <v>0.243205</v>
      </c>
      <c r="S2457" s="86">
        <v>0.91157600000000005</v>
      </c>
    </row>
    <row r="2458" spans="2:19" x14ac:dyDescent="0.2">
      <c r="B2458" s="33"/>
      <c r="L2458" s="84">
        <v>6.8879999999999997E-2</v>
      </c>
      <c r="M2458" s="83">
        <v>2157.89</v>
      </c>
      <c r="N2458" s="83">
        <v>299.11099999999999</v>
      </c>
      <c r="O2458" s="83">
        <v>1858.78</v>
      </c>
      <c r="P2458" s="83">
        <v>598.22199999999998</v>
      </c>
      <c r="Q2458" s="83">
        <v>2457</v>
      </c>
      <c r="R2458" s="86">
        <v>0.243477</v>
      </c>
      <c r="S2458" s="86">
        <v>0.91157600000000005</v>
      </c>
    </row>
    <row r="2459" spans="2:19" x14ac:dyDescent="0.2">
      <c r="B2459" s="33"/>
      <c r="L2459" s="84">
        <v>6.8879999999999997E-2</v>
      </c>
      <c r="M2459" s="83">
        <v>2158.4299999999998</v>
      </c>
      <c r="N2459" s="83">
        <v>299.56700000000001</v>
      </c>
      <c r="O2459" s="83">
        <v>1858.87</v>
      </c>
      <c r="P2459" s="83">
        <v>599.13499999999999</v>
      </c>
      <c r="Q2459" s="83">
        <v>2458</v>
      </c>
      <c r="R2459" s="86">
        <v>0.24374899999999999</v>
      </c>
      <c r="S2459" s="86">
        <v>0.91157600000000005</v>
      </c>
    </row>
    <row r="2460" spans="2:19" x14ac:dyDescent="0.2">
      <c r="B2460" s="33"/>
      <c r="L2460" s="84">
        <v>6.8879999999999997E-2</v>
      </c>
      <c r="M2460" s="83">
        <v>2158.98</v>
      </c>
      <c r="N2460" s="83">
        <v>300.024</v>
      </c>
      <c r="O2460" s="83">
        <v>1858.95</v>
      </c>
      <c r="P2460" s="83">
        <v>600.04700000000003</v>
      </c>
      <c r="Q2460" s="83">
        <v>2459</v>
      </c>
      <c r="R2460" s="86">
        <v>0.24402099999999999</v>
      </c>
      <c r="S2460" s="86">
        <v>0.91157600000000005</v>
      </c>
    </row>
    <row r="2461" spans="2:19" x14ac:dyDescent="0.2">
      <c r="B2461" s="33"/>
      <c r="L2461" s="84">
        <v>6.862E-2</v>
      </c>
      <c r="M2461" s="83">
        <v>2159.52</v>
      </c>
      <c r="N2461" s="83">
        <v>300.48</v>
      </c>
      <c r="O2461" s="83">
        <v>1859.04</v>
      </c>
      <c r="P2461" s="83">
        <v>600.96</v>
      </c>
      <c r="Q2461" s="83">
        <v>2460</v>
      </c>
      <c r="R2461" s="86">
        <v>0.24429300000000001</v>
      </c>
      <c r="S2461" s="86">
        <v>0.91327199999999997</v>
      </c>
    </row>
    <row r="2462" spans="2:19" x14ac:dyDescent="0.2">
      <c r="B2462" s="33"/>
      <c r="L2462" s="84">
        <v>6.8559999999999996E-2</v>
      </c>
      <c r="M2462" s="83">
        <v>2160.06</v>
      </c>
      <c r="N2462" s="83">
        <v>300.93700000000001</v>
      </c>
      <c r="O2462" s="83">
        <v>1859.13</v>
      </c>
      <c r="P2462" s="83">
        <v>601.87400000000002</v>
      </c>
      <c r="Q2462" s="83">
        <v>2461</v>
      </c>
      <c r="R2462" s="86">
        <v>0.244565</v>
      </c>
      <c r="S2462" s="86">
        <v>0.91383700000000001</v>
      </c>
    </row>
    <row r="2463" spans="2:19" x14ac:dyDescent="0.2">
      <c r="B2463" s="33"/>
      <c r="L2463" s="84">
        <v>6.8540000000000004E-2</v>
      </c>
      <c r="M2463" s="83">
        <v>2160.61</v>
      </c>
      <c r="N2463" s="83">
        <v>301.39400000000001</v>
      </c>
      <c r="O2463" s="83">
        <v>1859.21</v>
      </c>
      <c r="P2463" s="83">
        <v>602.78899999999999</v>
      </c>
      <c r="Q2463" s="83">
        <v>2462</v>
      </c>
      <c r="R2463" s="86">
        <v>0.244837</v>
      </c>
      <c r="S2463" s="86">
        <v>0.91581199999999996</v>
      </c>
    </row>
    <row r="2464" spans="2:19" x14ac:dyDescent="0.2">
      <c r="B2464" s="33"/>
      <c r="L2464" s="84">
        <v>6.8540000000000004E-2</v>
      </c>
      <c r="M2464" s="83">
        <v>2161.15</v>
      </c>
      <c r="N2464" s="83">
        <v>301.85199999999998</v>
      </c>
      <c r="O2464" s="83">
        <v>1859.3</v>
      </c>
      <c r="P2464" s="83">
        <v>603.70399999999995</v>
      </c>
      <c r="Q2464" s="83">
        <v>2463</v>
      </c>
      <c r="R2464" s="86">
        <v>0.24510899999999999</v>
      </c>
      <c r="S2464" s="86">
        <v>0.91581199999999996</v>
      </c>
    </row>
    <row r="2465" spans="2:19" x14ac:dyDescent="0.2">
      <c r="B2465" s="33"/>
      <c r="L2465" s="84">
        <v>6.8540000000000004E-2</v>
      </c>
      <c r="M2465" s="83">
        <v>2161.69</v>
      </c>
      <c r="N2465" s="83">
        <v>302.31</v>
      </c>
      <c r="O2465" s="83">
        <v>1859.38</v>
      </c>
      <c r="P2465" s="83">
        <v>604.61900000000003</v>
      </c>
      <c r="Q2465" s="83">
        <v>2464</v>
      </c>
      <c r="R2465" s="86">
        <v>0.24538099999999999</v>
      </c>
      <c r="S2465" s="86">
        <v>0.91581199999999996</v>
      </c>
    </row>
    <row r="2466" spans="2:19" x14ac:dyDescent="0.2">
      <c r="B2466" s="33"/>
      <c r="L2466" s="84">
        <v>6.8540000000000004E-2</v>
      </c>
      <c r="M2466" s="83">
        <v>2162.23</v>
      </c>
      <c r="N2466" s="83">
        <v>302.76799999999997</v>
      </c>
      <c r="O2466" s="83">
        <v>1859.46</v>
      </c>
      <c r="P2466" s="83">
        <v>605.53499999999997</v>
      </c>
      <c r="Q2466" s="83">
        <v>2465</v>
      </c>
      <c r="R2466" s="86">
        <v>0.24565300000000001</v>
      </c>
      <c r="S2466" s="86">
        <v>0.91581199999999996</v>
      </c>
    </row>
    <row r="2467" spans="2:19" x14ac:dyDescent="0.2">
      <c r="B2467" s="33"/>
      <c r="L2467" s="84">
        <v>6.8540000000000004E-2</v>
      </c>
      <c r="M2467" s="83">
        <v>2162.77</v>
      </c>
      <c r="N2467" s="83">
        <v>303.226</v>
      </c>
      <c r="O2467" s="83">
        <v>1859.55</v>
      </c>
      <c r="P2467" s="83">
        <v>606.452</v>
      </c>
      <c r="Q2467" s="83">
        <v>2466</v>
      </c>
      <c r="R2467" s="86">
        <v>0.245925</v>
      </c>
      <c r="S2467" s="86">
        <v>0.91581199999999996</v>
      </c>
    </row>
    <row r="2468" spans="2:19" x14ac:dyDescent="0.2">
      <c r="B2468" s="33"/>
      <c r="L2468" s="84">
        <v>6.8540000000000004E-2</v>
      </c>
      <c r="M2468" s="83">
        <v>2163.3200000000002</v>
      </c>
      <c r="N2468" s="83">
        <v>303.685</v>
      </c>
      <c r="O2468" s="83">
        <v>1859.63</v>
      </c>
      <c r="P2468" s="83">
        <v>607.36900000000003</v>
      </c>
      <c r="Q2468" s="83">
        <v>2467</v>
      </c>
      <c r="R2468" s="86">
        <v>0.246197</v>
      </c>
      <c r="S2468" s="86">
        <v>0.91581199999999996</v>
      </c>
    </row>
    <row r="2469" spans="2:19" x14ac:dyDescent="0.2">
      <c r="B2469" s="33"/>
      <c r="L2469" s="84">
        <v>6.8390000000000006E-2</v>
      </c>
      <c r="M2469" s="83">
        <v>2163.86</v>
      </c>
      <c r="N2469" s="83">
        <v>304.14299999999997</v>
      </c>
      <c r="O2469" s="83">
        <v>1859.71</v>
      </c>
      <c r="P2469" s="83">
        <v>608.28700000000003</v>
      </c>
      <c r="Q2469" s="83">
        <v>2468</v>
      </c>
      <c r="R2469" s="86">
        <v>0.24646999999999999</v>
      </c>
      <c r="S2469" s="86">
        <v>0.91778499999999996</v>
      </c>
    </row>
    <row r="2470" spans="2:19" x14ac:dyDescent="0.2">
      <c r="B2470" s="33"/>
      <c r="L2470" s="84">
        <v>6.8150000000000002E-2</v>
      </c>
      <c r="M2470" s="83">
        <v>2164.4</v>
      </c>
      <c r="N2470" s="83">
        <v>304.60300000000001</v>
      </c>
      <c r="O2470" s="83">
        <v>1859.79</v>
      </c>
      <c r="P2470" s="83">
        <v>609.20500000000004</v>
      </c>
      <c r="Q2470" s="83">
        <v>2469</v>
      </c>
      <c r="R2470" s="86">
        <v>0.24674199999999999</v>
      </c>
      <c r="S2470" s="86">
        <v>0.91834800000000005</v>
      </c>
    </row>
    <row r="2471" spans="2:19" x14ac:dyDescent="0.2">
      <c r="B2471" s="33"/>
      <c r="L2471" s="84">
        <v>6.769E-2</v>
      </c>
      <c r="M2471" s="83">
        <v>2164.94</v>
      </c>
      <c r="N2471" s="83">
        <v>305.06200000000001</v>
      </c>
      <c r="O2471" s="83">
        <v>1859.88</v>
      </c>
      <c r="P2471" s="83">
        <v>610.12400000000002</v>
      </c>
      <c r="Q2471" s="83">
        <v>2470</v>
      </c>
      <c r="R2471" s="86">
        <v>0.24701400000000001</v>
      </c>
      <c r="S2471" s="86">
        <v>0.91947400000000001</v>
      </c>
    </row>
    <row r="2472" spans="2:19" x14ac:dyDescent="0.2">
      <c r="B2472" s="33"/>
      <c r="L2472" s="84">
        <v>6.769E-2</v>
      </c>
      <c r="M2472" s="83">
        <v>2165.48</v>
      </c>
      <c r="N2472" s="83">
        <v>305.52199999999999</v>
      </c>
      <c r="O2472" s="83">
        <v>1859.96</v>
      </c>
      <c r="P2472" s="83">
        <v>611.04399999999998</v>
      </c>
      <c r="Q2472" s="83">
        <v>2471</v>
      </c>
      <c r="R2472" s="86">
        <v>0.24728600000000001</v>
      </c>
      <c r="S2472" s="86">
        <v>0.91947400000000001</v>
      </c>
    </row>
    <row r="2473" spans="2:19" x14ac:dyDescent="0.2">
      <c r="B2473" s="33"/>
      <c r="L2473" s="84">
        <v>6.769E-2</v>
      </c>
      <c r="M2473" s="83">
        <v>2166.02</v>
      </c>
      <c r="N2473" s="83">
        <v>305.98200000000003</v>
      </c>
      <c r="O2473" s="83">
        <v>1860.04</v>
      </c>
      <c r="P2473" s="83">
        <v>611.96400000000006</v>
      </c>
      <c r="Q2473" s="83">
        <v>2472</v>
      </c>
      <c r="R2473" s="86">
        <v>0.247558</v>
      </c>
      <c r="S2473" s="86">
        <v>0.91947400000000001</v>
      </c>
    </row>
    <row r="2474" spans="2:19" x14ac:dyDescent="0.2">
      <c r="B2474" s="33"/>
      <c r="L2474" s="84">
        <v>6.7229999999999998E-2</v>
      </c>
      <c r="M2474" s="83">
        <v>2166.56</v>
      </c>
      <c r="N2474" s="83">
        <v>306.44200000000001</v>
      </c>
      <c r="O2474" s="83">
        <v>1860.12</v>
      </c>
      <c r="P2474" s="83">
        <v>612.88400000000001</v>
      </c>
      <c r="Q2474" s="83">
        <v>2473</v>
      </c>
      <c r="R2474" s="86">
        <v>0.24782999999999999</v>
      </c>
      <c r="S2474" s="86">
        <v>0.92059899999999995</v>
      </c>
    </row>
    <row r="2475" spans="2:19" x14ac:dyDescent="0.2">
      <c r="B2475" s="33"/>
      <c r="L2475" s="84">
        <v>6.6989999999999994E-2</v>
      </c>
      <c r="M2475" s="83">
        <v>2167.1</v>
      </c>
      <c r="N2475" s="83">
        <v>306.90300000000002</v>
      </c>
      <c r="O2475" s="83">
        <v>1860.19</v>
      </c>
      <c r="P2475" s="83">
        <v>613.80600000000004</v>
      </c>
      <c r="Q2475" s="83">
        <v>2474</v>
      </c>
      <c r="R2475" s="86">
        <v>0.24810199999999999</v>
      </c>
      <c r="S2475" s="86">
        <v>0.92116100000000001</v>
      </c>
    </row>
    <row r="2476" spans="2:19" x14ac:dyDescent="0.2">
      <c r="B2476" s="33"/>
      <c r="L2476" s="84">
        <v>6.6530000000000006E-2</v>
      </c>
      <c r="M2476" s="83">
        <v>2167.64</v>
      </c>
      <c r="N2476" s="83">
        <v>307.36399999999998</v>
      </c>
      <c r="O2476" s="83">
        <v>1860.27</v>
      </c>
      <c r="P2476" s="83">
        <v>614.72699999999998</v>
      </c>
      <c r="Q2476" s="83">
        <v>2475</v>
      </c>
      <c r="R2476" s="86">
        <v>0.24837500000000001</v>
      </c>
      <c r="S2476" s="86">
        <v>0.92228500000000002</v>
      </c>
    </row>
    <row r="2477" spans="2:19" x14ac:dyDescent="0.2">
      <c r="B2477" s="33"/>
      <c r="L2477" s="84">
        <v>6.6530000000000006E-2</v>
      </c>
      <c r="M2477" s="83">
        <v>2168.1799999999998</v>
      </c>
      <c r="N2477" s="83">
        <v>307.82499999999999</v>
      </c>
      <c r="O2477" s="83">
        <v>1860.35</v>
      </c>
      <c r="P2477" s="83">
        <v>615.65</v>
      </c>
      <c r="Q2477" s="83">
        <v>2476</v>
      </c>
      <c r="R2477" s="86">
        <v>0.24864700000000001</v>
      </c>
      <c r="S2477" s="86">
        <v>0.92228500000000002</v>
      </c>
    </row>
    <row r="2478" spans="2:19" x14ac:dyDescent="0.2">
      <c r="B2478" s="33"/>
      <c r="L2478" s="84">
        <v>6.6530000000000006E-2</v>
      </c>
      <c r="M2478" s="83">
        <v>2168.71</v>
      </c>
      <c r="N2478" s="83">
        <v>308.286</v>
      </c>
      <c r="O2478" s="83">
        <v>1860.43</v>
      </c>
      <c r="P2478" s="83">
        <v>616.572</v>
      </c>
      <c r="Q2478" s="83">
        <v>2477</v>
      </c>
      <c r="R2478" s="86">
        <v>0.248919</v>
      </c>
      <c r="S2478" s="86">
        <v>0.92228500000000002</v>
      </c>
    </row>
    <row r="2479" spans="2:19" x14ac:dyDescent="0.2">
      <c r="B2479" s="33"/>
      <c r="L2479" s="84">
        <v>6.6420000000000007E-2</v>
      </c>
      <c r="M2479" s="83">
        <v>2169.25</v>
      </c>
      <c r="N2479" s="83">
        <v>308.74799999999999</v>
      </c>
      <c r="O2479" s="83">
        <v>1860.5</v>
      </c>
      <c r="P2479" s="83">
        <v>617.49599999999998</v>
      </c>
      <c r="Q2479" s="83">
        <v>2478</v>
      </c>
      <c r="R2479" s="86">
        <v>0.249191</v>
      </c>
      <c r="S2479" s="86">
        <v>0.92340800000000001</v>
      </c>
    </row>
    <row r="2480" spans="2:19" x14ac:dyDescent="0.2">
      <c r="B2480" s="33"/>
      <c r="L2480" s="84">
        <v>6.6040000000000001E-2</v>
      </c>
      <c r="M2480" s="83">
        <v>2169.79</v>
      </c>
      <c r="N2480" s="83">
        <v>309.20999999999998</v>
      </c>
      <c r="O2480" s="83">
        <v>1860.58</v>
      </c>
      <c r="P2480" s="83">
        <v>618.41999999999996</v>
      </c>
      <c r="Q2480" s="83">
        <v>2479</v>
      </c>
      <c r="R2480" s="86">
        <v>0.24946299999999999</v>
      </c>
      <c r="S2480" s="86">
        <v>0.92396900000000004</v>
      </c>
    </row>
    <row r="2481" spans="2:19" x14ac:dyDescent="0.2">
      <c r="B2481" s="33"/>
      <c r="L2481" s="84">
        <v>6.5960000000000005E-2</v>
      </c>
      <c r="M2481" s="83">
        <v>2170.33</v>
      </c>
      <c r="N2481" s="83">
        <v>309.67200000000003</v>
      </c>
      <c r="O2481" s="83">
        <v>1860.66</v>
      </c>
      <c r="P2481" s="83">
        <v>619.34400000000005</v>
      </c>
      <c r="Q2481" s="83">
        <v>2480</v>
      </c>
      <c r="R2481" s="86">
        <v>0.24973600000000001</v>
      </c>
      <c r="S2481" s="86">
        <v>0.92481000000000002</v>
      </c>
    </row>
    <row r="2482" spans="2:19" x14ac:dyDescent="0.2">
      <c r="B2482" s="33"/>
      <c r="L2482" s="84">
        <v>6.5960000000000005E-2</v>
      </c>
      <c r="M2482" s="83">
        <v>2170.87</v>
      </c>
      <c r="N2482" s="83">
        <v>310.13499999999999</v>
      </c>
      <c r="O2482" s="83">
        <v>1860.73</v>
      </c>
      <c r="P2482" s="83">
        <v>620.26900000000001</v>
      </c>
      <c r="Q2482" s="83">
        <v>2481</v>
      </c>
      <c r="R2482" s="86">
        <v>0.25000800000000001</v>
      </c>
      <c r="S2482" s="86">
        <v>0.92481000000000002</v>
      </c>
    </row>
    <row r="2483" spans="2:19" x14ac:dyDescent="0.2">
      <c r="B2483" s="33"/>
      <c r="L2483" s="84">
        <v>6.5390000000000004E-2</v>
      </c>
      <c r="M2483" s="83">
        <v>2171.4</v>
      </c>
      <c r="N2483" s="83">
        <v>310.59800000000001</v>
      </c>
      <c r="O2483" s="83">
        <v>1860.8</v>
      </c>
      <c r="P2483" s="83">
        <v>621.19500000000005</v>
      </c>
      <c r="Q2483" s="83">
        <v>2482</v>
      </c>
      <c r="R2483" s="86">
        <v>0.25028</v>
      </c>
      <c r="S2483" s="86">
        <v>0.925651</v>
      </c>
    </row>
    <row r="2484" spans="2:19" x14ac:dyDescent="0.2">
      <c r="B2484" s="33"/>
      <c r="L2484" s="84">
        <v>6.5159999999999996E-2</v>
      </c>
      <c r="M2484" s="83">
        <v>2171.94</v>
      </c>
      <c r="N2484" s="83">
        <v>311.06099999999998</v>
      </c>
      <c r="O2484" s="83">
        <v>1860.88</v>
      </c>
      <c r="P2484" s="83">
        <v>622.12099999999998</v>
      </c>
      <c r="Q2484" s="83">
        <v>2483</v>
      </c>
      <c r="R2484" s="86">
        <v>0.250552</v>
      </c>
      <c r="S2484" s="86">
        <v>0.92621200000000004</v>
      </c>
    </row>
    <row r="2485" spans="2:19" x14ac:dyDescent="0.2">
      <c r="B2485" s="33"/>
      <c r="L2485" s="84">
        <v>6.4920000000000005E-2</v>
      </c>
      <c r="M2485" s="83">
        <v>2172.48</v>
      </c>
      <c r="N2485" s="83">
        <v>311.524</v>
      </c>
      <c r="O2485" s="83">
        <v>1860.95</v>
      </c>
      <c r="P2485" s="83">
        <v>623.048</v>
      </c>
      <c r="Q2485" s="83">
        <v>2484</v>
      </c>
      <c r="R2485" s="86">
        <v>0.25082399999999999</v>
      </c>
      <c r="S2485" s="86">
        <v>0.92677200000000004</v>
      </c>
    </row>
    <row r="2486" spans="2:19" x14ac:dyDescent="0.2">
      <c r="B2486" s="33"/>
      <c r="L2486" s="84">
        <v>6.4710000000000004E-2</v>
      </c>
      <c r="M2486" s="83">
        <v>2173.0100000000002</v>
      </c>
      <c r="N2486" s="83">
        <v>311.988</v>
      </c>
      <c r="O2486" s="83">
        <v>1861.02</v>
      </c>
      <c r="P2486" s="83">
        <v>623.97500000000002</v>
      </c>
      <c r="Q2486" s="83">
        <v>2485</v>
      </c>
      <c r="R2486" s="86">
        <v>0.25109700000000001</v>
      </c>
      <c r="S2486" s="86">
        <v>0.92733200000000005</v>
      </c>
    </row>
    <row r="2487" spans="2:19" x14ac:dyDescent="0.2">
      <c r="B2487" s="33"/>
      <c r="L2487" s="84">
        <v>6.4619999999999997E-2</v>
      </c>
      <c r="M2487" s="83">
        <v>2173.5500000000002</v>
      </c>
      <c r="N2487" s="83">
        <v>312.452</v>
      </c>
      <c r="O2487" s="83">
        <v>1861.1</v>
      </c>
      <c r="P2487" s="83">
        <v>624.90300000000002</v>
      </c>
      <c r="Q2487" s="83">
        <v>2486</v>
      </c>
      <c r="R2487" s="86">
        <v>0.25136900000000001</v>
      </c>
      <c r="S2487" s="86">
        <v>0.92789200000000005</v>
      </c>
    </row>
    <row r="2488" spans="2:19" x14ac:dyDescent="0.2">
      <c r="B2488" s="33"/>
      <c r="L2488" s="84">
        <v>6.4479999999999996E-2</v>
      </c>
      <c r="M2488" s="83">
        <v>2174.08</v>
      </c>
      <c r="N2488" s="83">
        <v>312.916</v>
      </c>
      <c r="O2488" s="83">
        <v>1861.17</v>
      </c>
      <c r="P2488" s="83">
        <v>625.83199999999999</v>
      </c>
      <c r="Q2488" s="83">
        <v>2487</v>
      </c>
      <c r="R2488" s="86">
        <v>0.251641</v>
      </c>
      <c r="S2488" s="86">
        <v>0.92845200000000006</v>
      </c>
    </row>
    <row r="2489" spans="2:19" x14ac:dyDescent="0.2">
      <c r="B2489" s="33"/>
      <c r="L2489" s="84">
        <v>6.3759999999999997E-2</v>
      </c>
      <c r="M2489" s="83">
        <v>2174.62</v>
      </c>
      <c r="N2489" s="83">
        <v>313.38</v>
      </c>
      <c r="O2489" s="83">
        <v>1861.24</v>
      </c>
      <c r="P2489" s="83">
        <v>626.76099999999997</v>
      </c>
      <c r="Q2489" s="83">
        <v>2488</v>
      </c>
      <c r="R2489" s="86">
        <v>0.251913</v>
      </c>
      <c r="S2489" s="86">
        <v>0.92901100000000003</v>
      </c>
    </row>
    <row r="2490" spans="2:19" x14ac:dyDescent="0.2">
      <c r="B2490" s="33"/>
      <c r="L2490" s="84">
        <v>6.3700000000000007E-2</v>
      </c>
      <c r="M2490" s="83">
        <v>2175.15</v>
      </c>
      <c r="N2490" s="83">
        <v>313.84500000000003</v>
      </c>
      <c r="O2490" s="83">
        <v>1861.31</v>
      </c>
      <c r="P2490" s="83">
        <v>627.69000000000005</v>
      </c>
      <c r="Q2490" s="83">
        <v>2489</v>
      </c>
      <c r="R2490" s="86">
        <v>0.25218600000000002</v>
      </c>
      <c r="S2490" s="86">
        <v>0.92957000000000001</v>
      </c>
    </row>
    <row r="2491" spans="2:19" x14ac:dyDescent="0.2">
      <c r="B2491" s="33"/>
      <c r="L2491" s="84">
        <v>6.3479999999999995E-2</v>
      </c>
      <c r="M2491" s="83">
        <v>2175.69</v>
      </c>
      <c r="N2491" s="83">
        <v>314.31</v>
      </c>
      <c r="O2491" s="83">
        <v>1861.38</v>
      </c>
      <c r="P2491" s="83">
        <v>628.62</v>
      </c>
      <c r="Q2491" s="83">
        <v>2490</v>
      </c>
      <c r="R2491" s="86">
        <v>0.25245800000000002</v>
      </c>
      <c r="S2491" s="86">
        <v>0.93068799999999996</v>
      </c>
    </row>
    <row r="2492" spans="2:19" x14ac:dyDescent="0.2">
      <c r="B2492" s="33"/>
      <c r="L2492" s="84">
        <v>6.3479999999999995E-2</v>
      </c>
      <c r="M2492" s="83">
        <v>2176.2199999999998</v>
      </c>
      <c r="N2492" s="83">
        <v>314.77600000000001</v>
      </c>
      <c r="O2492" s="83">
        <v>1861.45</v>
      </c>
      <c r="P2492" s="83">
        <v>629.55100000000004</v>
      </c>
      <c r="Q2492" s="83">
        <v>2491</v>
      </c>
      <c r="R2492" s="86">
        <v>0.25273000000000001</v>
      </c>
      <c r="S2492" s="86">
        <v>0.93068799999999996</v>
      </c>
    </row>
    <row r="2493" spans="2:19" x14ac:dyDescent="0.2">
      <c r="B2493" s="33"/>
      <c r="L2493" s="84">
        <v>6.3479999999999995E-2</v>
      </c>
      <c r="M2493" s="83">
        <v>2176.7600000000002</v>
      </c>
      <c r="N2493" s="83">
        <v>315.24099999999999</v>
      </c>
      <c r="O2493" s="83">
        <v>1861.52</v>
      </c>
      <c r="P2493" s="83">
        <v>630.48199999999997</v>
      </c>
      <c r="Q2493" s="83">
        <v>2492</v>
      </c>
      <c r="R2493" s="86">
        <v>0.25300299999999998</v>
      </c>
      <c r="S2493" s="86">
        <v>0.93068799999999996</v>
      </c>
    </row>
    <row r="2494" spans="2:19" x14ac:dyDescent="0.2">
      <c r="B2494" s="33"/>
      <c r="L2494" s="84">
        <v>6.293E-2</v>
      </c>
      <c r="M2494" s="83">
        <v>2177.29</v>
      </c>
      <c r="N2494" s="83">
        <v>315.70699999999999</v>
      </c>
      <c r="O2494" s="83">
        <v>1861.59</v>
      </c>
      <c r="P2494" s="83">
        <v>631.41399999999999</v>
      </c>
      <c r="Q2494" s="83">
        <v>2493</v>
      </c>
      <c r="R2494" s="86">
        <v>0.25327499999999997</v>
      </c>
      <c r="S2494" s="86">
        <v>0.93180499999999999</v>
      </c>
    </row>
    <row r="2495" spans="2:19" x14ac:dyDescent="0.2">
      <c r="B2495" s="33"/>
      <c r="L2495" s="84">
        <v>6.2899999999999998E-2</v>
      </c>
      <c r="M2495" s="83">
        <v>2177.83</v>
      </c>
      <c r="N2495" s="83">
        <v>316.173</v>
      </c>
      <c r="O2495" s="83">
        <v>1861.65</v>
      </c>
      <c r="P2495" s="83">
        <v>632.346</v>
      </c>
      <c r="Q2495" s="83">
        <v>2494</v>
      </c>
      <c r="R2495" s="86">
        <v>0.25354700000000002</v>
      </c>
      <c r="S2495" s="86">
        <v>0.93236399999999997</v>
      </c>
    </row>
    <row r="2496" spans="2:19" x14ac:dyDescent="0.2">
      <c r="B2496" s="33"/>
      <c r="L2496" s="84">
        <v>6.2759999999999996E-2</v>
      </c>
      <c r="M2496" s="83">
        <v>2178.36</v>
      </c>
      <c r="N2496" s="83">
        <v>316.64</v>
      </c>
      <c r="O2496" s="83">
        <v>1861.72</v>
      </c>
      <c r="P2496" s="83">
        <v>633.279</v>
      </c>
      <c r="Q2496" s="83">
        <v>2495</v>
      </c>
      <c r="R2496" s="86">
        <v>0.25381900000000002</v>
      </c>
      <c r="S2496" s="86">
        <v>0.93292200000000003</v>
      </c>
    </row>
    <row r="2497" spans="2:19" x14ac:dyDescent="0.2">
      <c r="B2497" s="33"/>
      <c r="L2497" s="84">
        <v>6.2379999999999998E-2</v>
      </c>
      <c r="M2497" s="83">
        <v>2178.89</v>
      </c>
      <c r="N2497" s="83">
        <v>317.10599999999999</v>
      </c>
      <c r="O2497" s="83">
        <v>1861.79</v>
      </c>
      <c r="P2497" s="83">
        <v>634.21299999999997</v>
      </c>
      <c r="Q2497" s="83">
        <v>2496</v>
      </c>
      <c r="R2497" s="86">
        <v>0.25409199999999998</v>
      </c>
      <c r="S2497" s="86">
        <v>0.93431600000000004</v>
      </c>
    </row>
    <row r="2498" spans="2:19" x14ac:dyDescent="0.2">
      <c r="B2498" s="33"/>
      <c r="L2498" s="84">
        <v>6.2379999999999998E-2</v>
      </c>
      <c r="M2498" s="83">
        <v>2179.4299999999998</v>
      </c>
      <c r="N2498" s="83">
        <v>317.57299999999998</v>
      </c>
      <c r="O2498" s="83">
        <v>1861.85</v>
      </c>
      <c r="P2498" s="83">
        <v>635.14700000000005</v>
      </c>
      <c r="Q2498" s="83">
        <v>2497</v>
      </c>
      <c r="R2498" s="86">
        <v>0.25436399999999998</v>
      </c>
      <c r="S2498" s="86">
        <v>0.93431600000000004</v>
      </c>
    </row>
    <row r="2499" spans="2:19" x14ac:dyDescent="0.2">
      <c r="B2499" s="33"/>
      <c r="L2499" s="84">
        <v>6.2379999999999998E-2</v>
      </c>
      <c r="M2499" s="83">
        <v>2179.96</v>
      </c>
      <c r="N2499" s="83">
        <v>318.041</v>
      </c>
      <c r="O2499" s="83">
        <v>1861.92</v>
      </c>
      <c r="P2499" s="83">
        <v>636.08199999999999</v>
      </c>
      <c r="Q2499" s="83">
        <v>2498</v>
      </c>
      <c r="R2499" s="86">
        <v>0.25463599999999997</v>
      </c>
      <c r="S2499" s="86">
        <v>0.93431600000000004</v>
      </c>
    </row>
    <row r="2500" spans="2:19" x14ac:dyDescent="0.2">
      <c r="B2500" s="33"/>
      <c r="L2500" s="84">
        <v>6.2379999999999998E-2</v>
      </c>
      <c r="M2500" s="83">
        <v>2180.4899999999998</v>
      </c>
      <c r="N2500" s="83">
        <v>318.50799999999998</v>
      </c>
      <c r="O2500" s="83">
        <v>1861.98</v>
      </c>
      <c r="P2500" s="83">
        <v>637.01700000000005</v>
      </c>
      <c r="Q2500" s="83">
        <v>2499</v>
      </c>
      <c r="R2500" s="86">
        <v>0.254909</v>
      </c>
      <c r="S2500" s="86">
        <v>0.93431600000000004</v>
      </c>
    </row>
    <row r="2501" spans="2:19" x14ac:dyDescent="0.2">
      <c r="B2501" s="33"/>
      <c r="L2501" s="84">
        <v>6.2050000000000001E-2</v>
      </c>
      <c r="M2501" s="83">
        <v>2181.02</v>
      </c>
      <c r="N2501" s="83">
        <v>318.976</v>
      </c>
      <c r="O2501" s="83">
        <v>1862.05</v>
      </c>
      <c r="P2501" s="83">
        <v>637.952</v>
      </c>
      <c r="Q2501" s="83">
        <v>2500</v>
      </c>
      <c r="R2501" s="86">
        <v>0.25518099999999999</v>
      </c>
      <c r="S2501" s="86">
        <v>0.93570900000000001</v>
      </c>
    </row>
    <row r="2502" spans="2:19" x14ac:dyDescent="0.2">
      <c r="B2502" s="33"/>
      <c r="L2502" s="84">
        <v>6.1199999999999997E-2</v>
      </c>
      <c r="M2502" s="83">
        <v>2181.56</v>
      </c>
      <c r="N2502" s="83">
        <v>319.44400000000002</v>
      </c>
      <c r="O2502" s="83">
        <v>1862.11</v>
      </c>
      <c r="P2502" s="83">
        <v>638.88900000000001</v>
      </c>
      <c r="Q2502" s="83">
        <v>2501</v>
      </c>
      <c r="R2502" s="86">
        <v>0.25545299999999999</v>
      </c>
      <c r="S2502" s="86">
        <v>0.93626600000000004</v>
      </c>
    </row>
    <row r="2503" spans="2:19" x14ac:dyDescent="0.2">
      <c r="B2503" s="33"/>
      <c r="L2503" s="84">
        <v>6.1179999999999998E-2</v>
      </c>
      <c r="M2503" s="83">
        <v>2182.09</v>
      </c>
      <c r="N2503" s="83">
        <v>319.91300000000001</v>
      </c>
      <c r="O2503" s="83">
        <v>1862.17</v>
      </c>
      <c r="P2503" s="83">
        <v>639.82500000000005</v>
      </c>
      <c r="Q2503" s="83">
        <v>2502</v>
      </c>
      <c r="R2503" s="86">
        <v>0.25572600000000001</v>
      </c>
      <c r="S2503" s="86">
        <v>0.93737999999999999</v>
      </c>
    </row>
    <row r="2504" spans="2:19" x14ac:dyDescent="0.2">
      <c r="B2504" s="33"/>
      <c r="L2504" s="84">
        <v>6.1179999999999998E-2</v>
      </c>
      <c r="M2504" s="83">
        <v>2182.62</v>
      </c>
      <c r="N2504" s="83">
        <v>320.38099999999997</v>
      </c>
      <c r="O2504" s="83">
        <v>1862.24</v>
      </c>
      <c r="P2504" s="83">
        <v>640.76300000000003</v>
      </c>
      <c r="Q2504" s="83">
        <v>2503</v>
      </c>
      <c r="R2504" s="86">
        <v>0.255998</v>
      </c>
      <c r="S2504" s="86">
        <v>0.93737999999999999</v>
      </c>
    </row>
    <row r="2505" spans="2:19" x14ac:dyDescent="0.2">
      <c r="B2505" s="33"/>
      <c r="L2505" s="84">
        <v>6.1179999999999998E-2</v>
      </c>
      <c r="M2505" s="83">
        <v>2183.15</v>
      </c>
      <c r="N2505" s="83">
        <v>320.85000000000002</v>
      </c>
      <c r="O2505" s="83">
        <v>1862.3</v>
      </c>
      <c r="P2505" s="83">
        <v>641.70100000000002</v>
      </c>
      <c r="Q2505" s="83">
        <v>2504</v>
      </c>
      <c r="R2505" s="86">
        <v>0.25627</v>
      </c>
      <c r="S2505" s="86">
        <v>0.93737999999999999</v>
      </c>
    </row>
    <row r="2506" spans="2:19" x14ac:dyDescent="0.2">
      <c r="B2506" s="33"/>
      <c r="L2506" s="84">
        <v>6.0359999999999997E-2</v>
      </c>
      <c r="M2506" s="83">
        <v>2183.6799999999998</v>
      </c>
      <c r="N2506" s="83">
        <v>321.32</v>
      </c>
      <c r="O2506" s="83">
        <v>1862.36</v>
      </c>
      <c r="P2506" s="83">
        <v>642.63900000000001</v>
      </c>
      <c r="Q2506" s="83">
        <v>2505</v>
      </c>
      <c r="R2506" s="86">
        <v>0.25654300000000002</v>
      </c>
      <c r="S2506" s="86">
        <v>0.93849199999999999</v>
      </c>
    </row>
    <row r="2507" spans="2:19" x14ac:dyDescent="0.2">
      <c r="B2507" s="33"/>
      <c r="L2507" s="84">
        <v>6.0350000000000001E-2</v>
      </c>
      <c r="M2507" s="83">
        <v>2184.21</v>
      </c>
      <c r="N2507" s="83">
        <v>321.78899999999999</v>
      </c>
      <c r="O2507" s="83">
        <v>1862.42</v>
      </c>
      <c r="P2507" s="83">
        <v>643.57799999999997</v>
      </c>
      <c r="Q2507" s="83">
        <v>2506</v>
      </c>
      <c r="R2507" s="86">
        <v>0.25681500000000002</v>
      </c>
      <c r="S2507" s="86">
        <v>0.93904799999999999</v>
      </c>
    </row>
    <row r="2508" spans="2:19" x14ac:dyDescent="0.2">
      <c r="B2508" s="33"/>
      <c r="L2508" s="84">
        <v>6.0319999999999999E-2</v>
      </c>
      <c r="M2508" s="83">
        <v>2184.7399999999998</v>
      </c>
      <c r="N2508" s="83">
        <v>322.25900000000001</v>
      </c>
      <c r="O2508" s="83">
        <v>1862.48</v>
      </c>
      <c r="P2508" s="83">
        <v>644.51800000000003</v>
      </c>
      <c r="Q2508" s="83">
        <v>2507</v>
      </c>
      <c r="R2508" s="86">
        <v>0.25708700000000001</v>
      </c>
      <c r="S2508" s="86">
        <v>0.93960399999999999</v>
      </c>
    </row>
    <row r="2509" spans="2:19" x14ac:dyDescent="0.2">
      <c r="B2509" s="33"/>
      <c r="L2509" s="84">
        <v>6.0269999999999997E-2</v>
      </c>
      <c r="M2509" s="83">
        <v>2185.27</v>
      </c>
      <c r="N2509" s="83">
        <v>322.72899999999998</v>
      </c>
      <c r="O2509" s="83">
        <v>1862.54</v>
      </c>
      <c r="P2509" s="83">
        <v>645.45799999999997</v>
      </c>
      <c r="Q2509" s="83">
        <v>2508</v>
      </c>
      <c r="R2509" s="86">
        <v>0.25735999999999998</v>
      </c>
      <c r="S2509" s="86">
        <v>0.94015899999999997</v>
      </c>
    </row>
    <row r="2510" spans="2:19" x14ac:dyDescent="0.2">
      <c r="B2510" s="33"/>
      <c r="L2510" s="84">
        <v>5.926E-2</v>
      </c>
      <c r="M2510" s="83">
        <v>2185.8000000000002</v>
      </c>
      <c r="N2510" s="83">
        <v>323.19900000000001</v>
      </c>
      <c r="O2510" s="83">
        <v>1862.6</v>
      </c>
      <c r="P2510" s="83">
        <v>646.399</v>
      </c>
      <c r="Q2510" s="83">
        <v>2509</v>
      </c>
      <c r="R2510" s="86">
        <v>0.25763200000000003</v>
      </c>
      <c r="S2510" s="86">
        <v>0.94071499999999997</v>
      </c>
    </row>
    <row r="2511" spans="2:19" x14ac:dyDescent="0.2">
      <c r="B2511" s="33"/>
      <c r="L2511" s="84">
        <v>5.8860000000000003E-2</v>
      </c>
      <c r="M2511" s="83">
        <v>2186.33</v>
      </c>
      <c r="N2511" s="83">
        <v>323.67</v>
      </c>
      <c r="O2511" s="83">
        <v>1862.66</v>
      </c>
      <c r="P2511" s="83">
        <v>647.34</v>
      </c>
      <c r="Q2511" s="83">
        <v>2510</v>
      </c>
      <c r="R2511" s="86">
        <v>0.25790400000000002</v>
      </c>
      <c r="S2511" s="86">
        <v>0.94127000000000005</v>
      </c>
    </row>
    <row r="2512" spans="2:19" x14ac:dyDescent="0.2">
      <c r="B2512" s="33"/>
      <c r="L2512" s="84">
        <v>5.883E-2</v>
      </c>
      <c r="M2512" s="83">
        <v>2186.86</v>
      </c>
      <c r="N2512" s="83">
        <v>324.14100000000002</v>
      </c>
      <c r="O2512" s="83">
        <v>1862.72</v>
      </c>
      <c r="P2512" s="83">
        <v>648.28200000000004</v>
      </c>
      <c r="Q2512" s="83">
        <v>2511</v>
      </c>
      <c r="R2512" s="86">
        <v>0.25817699999999999</v>
      </c>
      <c r="S2512" s="86">
        <v>0.94238</v>
      </c>
    </row>
    <row r="2513" spans="2:19" x14ac:dyDescent="0.2">
      <c r="B2513" s="33"/>
      <c r="L2513" s="84">
        <v>5.883E-2</v>
      </c>
      <c r="M2513" s="83">
        <v>2187.39</v>
      </c>
      <c r="N2513" s="83">
        <v>324.61200000000002</v>
      </c>
      <c r="O2513" s="83">
        <v>1862.78</v>
      </c>
      <c r="P2513" s="83">
        <v>649.22400000000005</v>
      </c>
      <c r="Q2513" s="83">
        <v>2512</v>
      </c>
      <c r="R2513" s="86">
        <v>0.25844899999999998</v>
      </c>
      <c r="S2513" s="86">
        <v>0.94238</v>
      </c>
    </row>
    <row r="2514" spans="2:19" x14ac:dyDescent="0.2">
      <c r="B2514" s="33"/>
      <c r="L2514" s="84">
        <v>5.883E-2</v>
      </c>
      <c r="M2514" s="83">
        <v>2187.92</v>
      </c>
      <c r="N2514" s="83">
        <v>325.084</v>
      </c>
      <c r="O2514" s="83">
        <v>1862.83</v>
      </c>
      <c r="P2514" s="83">
        <v>650.16700000000003</v>
      </c>
      <c r="Q2514" s="83">
        <v>2513</v>
      </c>
      <c r="R2514" s="86">
        <v>0.25872200000000001</v>
      </c>
      <c r="S2514" s="86">
        <v>0.94238</v>
      </c>
    </row>
    <row r="2515" spans="2:19" x14ac:dyDescent="0.2">
      <c r="B2515" s="33"/>
      <c r="L2515" s="84">
        <v>5.8000000000000003E-2</v>
      </c>
      <c r="M2515" s="83">
        <v>2188.44</v>
      </c>
      <c r="N2515" s="83">
        <v>325.55500000000001</v>
      </c>
      <c r="O2515" s="83">
        <v>1862.89</v>
      </c>
      <c r="P2515" s="83">
        <v>651.11099999999999</v>
      </c>
      <c r="Q2515" s="83">
        <v>2514</v>
      </c>
      <c r="R2515" s="86">
        <v>0.258994</v>
      </c>
      <c r="S2515" s="86">
        <v>0.94348900000000002</v>
      </c>
    </row>
    <row r="2516" spans="2:19" x14ac:dyDescent="0.2">
      <c r="B2516" s="33"/>
      <c r="L2516" s="84">
        <v>5.7820000000000003E-2</v>
      </c>
      <c r="M2516" s="83">
        <v>2188.9699999999998</v>
      </c>
      <c r="N2516" s="83">
        <v>326.02699999999999</v>
      </c>
      <c r="O2516" s="83">
        <v>1862.95</v>
      </c>
      <c r="P2516" s="83">
        <v>652.05499999999995</v>
      </c>
      <c r="Q2516" s="83">
        <v>2515</v>
      </c>
      <c r="R2516" s="86">
        <v>0.259266</v>
      </c>
      <c r="S2516" s="86">
        <v>0.94404299999999997</v>
      </c>
    </row>
    <row r="2517" spans="2:19" x14ac:dyDescent="0.2">
      <c r="B2517" s="33"/>
      <c r="L2517" s="84">
        <v>5.7799999999999997E-2</v>
      </c>
      <c r="M2517" s="83">
        <v>2189.5</v>
      </c>
      <c r="N2517" s="83">
        <v>326.5</v>
      </c>
      <c r="O2517" s="83">
        <v>1863</v>
      </c>
      <c r="P2517" s="83">
        <v>652.99900000000002</v>
      </c>
      <c r="Q2517" s="83">
        <v>2516</v>
      </c>
      <c r="R2517" s="86">
        <v>0.25953900000000002</v>
      </c>
      <c r="S2517" s="86">
        <v>0.94515099999999996</v>
      </c>
    </row>
    <row r="2518" spans="2:19" x14ac:dyDescent="0.2">
      <c r="B2518" s="33"/>
      <c r="L2518" s="84">
        <v>5.7799999999999997E-2</v>
      </c>
      <c r="M2518" s="83">
        <v>2190.0300000000002</v>
      </c>
      <c r="N2518" s="83">
        <v>326.97199999999998</v>
      </c>
      <c r="O2518" s="83">
        <v>1863.06</v>
      </c>
      <c r="P2518" s="83">
        <v>653.94399999999996</v>
      </c>
      <c r="Q2518" s="83">
        <v>2517</v>
      </c>
      <c r="R2518" s="86">
        <v>0.25981100000000001</v>
      </c>
      <c r="S2518" s="86">
        <v>0.94515099999999996</v>
      </c>
    </row>
    <row r="2519" spans="2:19" x14ac:dyDescent="0.2">
      <c r="B2519" s="33"/>
      <c r="L2519" s="84">
        <v>5.7799999999999997E-2</v>
      </c>
      <c r="M2519" s="83">
        <v>2190.5500000000002</v>
      </c>
      <c r="N2519" s="83">
        <v>327.44499999999999</v>
      </c>
      <c r="O2519" s="83">
        <v>1863.11</v>
      </c>
      <c r="P2519" s="83">
        <v>654.89</v>
      </c>
      <c r="Q2519" s="83">
        <v>2518</v>
      </c>
      <c r="R2519" s="86">
        <v>0.26008300000000001</v>
      </c>
      <c r="S2519" s="86">
        <v>0.94515099999999996</v>
      </c>
    </row>
    <row r="2520" spans="2:19" x14ac:dyDescent="0.2">
      <c r="B2520" s="33"/>
      <c r="L2520" s="84">
        <v>5.7369999999999997E-2</v>
      </c>
      <c r="M2520" s="83">
        <v>2191.08</v>
      </c>
      <c r="N2520" s="83">
        <v>327.91800000000001</v>
      </c>
      <c r="O2520" s="83">
        <v>1863.16</v>
      </c>
      <c r="P2520" s="83">
        <v>655.83600000000001</v>
      </c>
      <c r="Q2520" s="83">
        <v>2519</v>
      </c>
      <c r="R2520" s="86">
        <v>0.26035599999999998</v>
      </c>
      <c r="S2520" s="86">
        <v>0.94708800000000004</v>
      </c>
    </row>
    <row r="2521" spans="2:19" x14ac:dyDescent="0.2">
      <c r="B2521" s="33"/>
      <c r="L2521" s="84">
        <v>5.7369999999999997E-2</v>
      </c>
      <c r="M2521" s="83">
        <v>2191.61</v>
      </c>
      <c r="N2521" s="83">
        <v>328.392</v>
      </c>
      <c r="O2521" s="83">
        <v>1863.22</v>
      </c>
      <c r="P2521" s="83">
        <v>656.78300000000002</v>
      </c>
      <c r="Q2521" s="83">
        <v>2520</v>
      </c>
      <c r="R2521" s="86">
        <v>0.26062800000000003</v>
      </c>
      <c r="S2521" s="86">
        <v>0.94708800000000004</v>
      </c>
    </row>
    <row r="2522" spans="2:19" x14ac:dyDescent="0.2">
      <c r="B2522" s="33"/>
      <c r="L2522" s="84">
        <v>5.7369999999999997E-2</v>
      </c>
      <c r="M2522" s="83">
        <v>2192.13</v>
      </c>
      <c r="N2522" s="83">
        <v>328.86500000000001</v>
      </c>
      <c r="O2522" s="83">
        <v>1863.27</v>
      </c>
      <c r="P2522" s="83">
        <v>657.73099999999999</v>
      </c>
      <c r="Q2522" s="83">
        <v>2521</v>
      </c>
      <c r="R2522" s="86">
        <v>0.26090099999999999</v>
      </c>
      <c r="S2522" s="86">
        <v>0.94708800000000004</v>
      </c>
    </row>
    <row r="2523" spans="2:19" x14ac:dyDescent="0.2">
      <c r="B2523" s="33"/>
      <c r="L2523" s="84">
        <v>5.7369999999999997E-2</v>
      </c>
      <c r="M2523" s="83">
        <v>2192.66</v>
      </c>
      <c r="N2523" s="83">
        <v>329.339</v>
      </c>
      <c r="O2523" s="83">
        <v>1863.32</v>
      </c>
      <c r="P2523" s="83">
        <v>658.67899999999997</v>
      </c>
      <c r="Q2523" s="83">
        <v>2522</v>
      </c>
      <c r="R2523" s="86">
        <v>0.26117299999999999</v>
      </c>
      <c r="S2523" s="86">
        <v>0.94708800000000004</v>
      </c>
    </row>
    <row r="2524" spans="2:19" x14ac:dyDescent="0.2">
      <c r="B2524" s="33"/>
      <c r="L2524" s="84">
        <v>5.6759999999999998E-2</v>
      </c>
      <c r="M2524" s="83">
        <v>2193.19</v>
      </c>
      <c r="N2524" s="83">
        <v>329.81400000000002</v>
      </c>
      <c r="O2524" s="83">
        <v>1863.37</v>
      </c>
      <c r="P2524" s="83">
        <v>659.62699999999995</v>
      </c>
      <c r="Q2524" s="83">
        <v>2523</v>
      </c>
      <c r="R2524" s="86">
        <v>0.26144600000000001</v>
      </c>
      <c r="S2524" s="86">
        <v>0.94847000000000004</v>
      </c>
    </row>
    <row r="2525" spans="2:19" x14ac:dyDescent="0.2">
      <c r="B2525" s="33"/>
      <c r="L2525" s="84">
        <v>5.6550000000000003E-2</v>
      </c>
      <c r="M2525" s="83">
        <v>2193.71</v>
      </c>
      <c r="N2525" s="83">
        <v>330.28800000000001</v>
      </c>
      <c r="O2525" s="83">
        <v>1863.42</v>
      </c>
      <c r="P2525" s="83">
        <v>660.57600000000002</v>
      </c>
      <c r="Q2525" s="83">
        <v>2524</v>
      </c>
      <c r="R2525" s="86">
        <v>0.26171800000000001</v>
      </c>
      <c r="S2525" s="86">
        <v>0.94902200000000003</v>
      </c>
    </row>
    <row r="2526" spans="2:19" x14ac:dyDescent="0.2">
      <c r="B2526" s="33"/>
      <c r="L2526" s="84">
        <v>5.6410000000000002E-2</v>
      </c>
      <c r="M2526" s="83">
        <v>2194.2399999999998</v>
      </c>
      <c r="N2526" s="83">
        <v>330.76299999999998</v>
      </c>
      <c r="O2526" s="83">
        <v>1863.47</v>
      </c>
      <c r="P2526" s="83">
        <v>661.52599999999995</v>
      </c>
      <c r="Q2526" s="83">
        <v>2525</v>
      </c>
      <c r="R2526" s="86">
        <v>0.26199</v>
      </c>
      <c r="S2526" s="86">
        <v>0.94957400000000003</v>
      </c>
    </row>
    <row r="2527" spans="2:19" x14ac:dyDescent="0.2">
      <c r="B2527" s="33"/>
      <c r="L2527" s="84">
        <v>5.6349999999999997E-2</v>
      </c>
      <c r="M2527" s="83">
        <v>2194.7600000000002</v>
      </c>
      <c r="N2527" s="83">
        <v>331.238</v>
      </c>
      <c r="O2527" s="83">
        <v>1863.52</v>
      </c>
      <c r="P2527" s="83">
        <v>662.476</v>
      </c>
      <c r="Q2527" s="83">
        <v>2526</v>
      </c>
      <c r="R2527" s="86">
        <v>0.26226300000000002</v>
      </c>
      <c r="S2527" s="86">
        <v>0.95012600000000003</v>
      </c>
    </row>
    <row r="2528" spans="2:19" x14ac:dyDescent="0.2">
      <c r="B2528" s="33"/>
      <c r="L2528" s="84">
        <v>5.6320000000000002E-2</v>
      </c>
      <c r="M2528" s="83">
        <v>2195.29</v>
      </c>
      <c r="N2528" s="83">
        <v>331.71300000000002</v>
      </c>
      <c r="O2528" s="83">
        <v>1863.57</v>
      </c>
      <c r="P2528" s="83">
        <v>663.42600000000004</v>
      </c>
      <c r="Q2528" s="83">
        <v>2527</v>
      </c>
      <c r="R2528" s="86">
        <v>0.26253500000000002</v>
      </c>
      <c r="S2528" s="86">
        <v>0.95067800000000002</v>
      </c>
    </row>
    <row r="2529" spans="2:19" x14ac:dyDescent="0.2">
      <c r="B2529" s="33"/>
      <c r="L2529" s="84">
        <v>5.5939999999999997E-2</v>
      </c>
      <c r="M2529" s="83">
        <v>2195.81</v>
      </c>
      <c r="N2529" s="83">
        <v>332.18900000000002</v>
      </c>
      <c r="O2529" s="83">
        <v>1863.62</v>
      </c>
      <c r="P2529" s="83">
        <v>664.37800000000004</v>
      </c>
      <c r="Q2529" s="83">
        <v>2528</v>
      </c>
      <c r="R2529" s="86">
        <v>0.26280799999999999</v>
      </c>
      <c r="S2529" s="86">
        <v>0.95178099999999999</v>
      </c>
    </row>
    <row r="2530" spans="2:19" x14ac:dyDescent="0.2">
      <c r="B2530" s="33"/>
      <c r="L2530" s="84">
        <v>5.5939999999999997E-2</v>
      </c>
      <c r="M2530" s="83">
        <v>2196.34</v>
      </c>
      <c r="N2530" s="83">
        <v>332.66500000000002</v>
      </c>
      <c r="O2530" s="83">
        <v>1863.67</v>
      </c>
      <c r="P2530" s="83">
        <v>665.32899999999995</v>
      </c>
      <c r="Q2530" s="83">
        <v>2529</v>
      </c>
      <c r="R2530" s="86">
        <v>0.26307999999999998</v>
      </c>
      <c r="S2530" s="86">
        <v>0.95178099999999999</v>
      </c>
    </row>
    <row r="2531" spans="2:19" x14ac:dyDescent="0.2">
      <c r="B2531" s="33"/>
      <c r="L2531" s="84">
        <v>5.5939999999999997E-2</v>
      </c>
      <c r="M2531" s="83">
        <v>2196.86</v>
      </c>
      <c r="N2531" s="83">
        <v>333.14100000000002</v>
      </c>
      <c r="O2531" s="83">
        <v>1863.72</v>
      </c>
      <c r="P2531" s="83">
        <v>666.28200000000004</v>
      </c>
      <c r="Q2531" s="83">
        <v>2530</v>
      </c>
      <c r="R2531" s="86">
        <v>0.26335199999999997</v>
      </c>
      <c r="S2531" s="86">
        <v>0.95178099999999999</v>
      </c>
    </row>
    <row r="2532" spans="2:19" x14ac:dyDescent="0.2">
      <c r="B2532" s="33"/>
      <c r="L2532" s="84">
        <v>5.5829999999999998E-2</v>
      </c>
      <c r="M2532" s="83">
        <v>2197.38</v>
      </c>
      <c r="N2532" s="83">
        <v>333.61700000000002</v>
      </c>
      <c r="O2532" s="83">
        <v>1863.77</v>
      </c>
      <c r="P2532" s="83">
        <v>667.23500000000001</v>
      </c>
      <c r="Q2532" s="83">
        <v>2531</v>
      </c>
      <c r="R2532" s="86">
        <v>0.263625</v>
      </c>
      <c r="S2532" s="86">
        <v>0.95288399999999995</v>
      </c>
    </row>
    <row r="2533" spans="2:19" x14ac:dyDescent="0.2">
      <c r="B2533" s="33"/>
      <c r="L2533" s="84">
        <v>5.5710000000000003E-2</v>
      </c>
      <c r="M2533" s="83">
        <v>2197.91</v>
      </c>
      <c r="N2533" s="83">
        <v>334.09399999999999</v>
      </c>
      <c r="O2533" s="83">
        <v>1863.81</v>
      </c>
      <c r="P2533" s="83">
        <v>668.18799999999999</v>
      </c>
      <c r="Q2533" s="83">
        <v>2532</v>
      </c>
      <c r="R2533" s="86">
        <v>0.26389699999999999</v>
      </c>
      <c r="S2533" s="86">
        <v>0.95343500000000003</v>
      </c>
    </row>
    <row r="2534" spans="2:19" x14ac:dyDescent="0.2">
      <c r="B2534" s="33"/>
      <c r="L2534" s="84">
        <v>5.5329999999999997E-2</v>
      </c>
      <c r="M2534" s="83">
        <v>2198.4299999999998</v>
      </c>
      <c r="N2534" s="83">
        <v>334.57100000000003</v>
      </c>
      <c r="O2534" s="83">
        <v>1863.86</v>
      </c>
      <c r="P2534" s="83">
        <v>669.14200000000005</v>
      </c>
      <c r="Q2534" s="83">
        <v>2533</v>
      </c>
      <c r="R2534" s="86">
        <v>0.26417000000000002</v>
      </c>
      <c r="S2534" s="86">
        <v>0.95398499999999997</v>
      </c>
    </row>
    <row r="2535" spans="2:19" x14ac:dyDescent="0.2">
      <c r="B2535" s="33"/>
      <c r="L2535" s="84">
        <v>5.5019999999999999E-2</v>
      </c>
      <c r="M2535" s="83">
        <v>2198.9499999999998</v>
      </c>
      <c r="N2535" s="83">
        <v>335.048</v>
      </c>
      <c r="O2535" s="83">
        <v>1863.9</v>
      </c>
      <c r="P2535" s="83">
        <v>670.09699999999998</v>
      </c>
      <c r="Q2535" s="83">
        <v>2534</v>
      </c>
      <c r="R2535" s="86">
        <v>0.26444200000000001</v>
      </c>
      <c r="S2535" s="86">
        <v>0.95453600000000005</v>
      </c>
    </row>
    <row r="2536" spans="2:19" x14ac:dyDescent="0.2">
      <c r="B2536" s="33"/>
      <c r="L2536" s="84">
        <v>5.493E-2</v>
      </c>
      <c r="M2536" s="83">
        <v>2199.4699999999998</v>
      </c>
      <c r="N2536" s="83">
        <v>335.52600000000001</v>
      </c>
      <c r="O2536" s="83">
        <v>1863.95</v>
      </c>
      <c r="P2536" s="83">
        <v>671.05200000000002</v>
      </c>
      <c r="Q2536" s="83">
        <v>2535</v>
      </c>
      <c r="R2536" s="86">
        <v>0.26471499999999998</v>
      </c>
      <c r="S2536" s="86">
        <v>0.95508599999999999</v>
      </c>
    </row>
    <row r="2537" spans="2:19" x14ac:dyDescent="0.2">
      <c r="B2537" s="33"/>
      <c r="L2537" s="84">
        <v>5.4730000000000001E-2</v>
      </c>
      <c r="M2537" s="83">
        <v>2200</v>
      </c>
      <c r="N2537" s="83">
        <v>336.00400000000002</v>
      </c>
      <c r="O2537" s="83">
        <v>1863.99</v>
      </c>
      <c r="P2537" s="83">
        <v>672.00699999999995</v>
      </c>
      <c r="Q2537" s="83">
        <v>2536</v>
      </c>
      <c r="R2537" s="86">
        <v>0.26498699999999997</v>
      </c>
      <c r="S2537" s="86">
        <v>0.95563600000000004</v>
      </c>
    </row>
    <row r="2538" spans="2:19" x14ac:dyDescent="0.2">
      <c r="B2538" s="33"/>
      <c r="L2538" s="84">
        <v>5.4129999999999998E-2</v>
      </c>
      <c r="M2538" s="83">
        <v>2200.52</v>
      </c>
      <c r="N2538" s="83">
        <v>336.48200000000003</v>
      </c>
      <c r="O2538" s="83">
        <v>1864.04</v>
      </c>
      <c r="P2538" s="83">
        <v>672.96400000000006</v>
      </c>
      <c r="Q2538" s="83">
        <v>2537</v>
      </c>
      <c r="R2538" s="86">
        <v>0.26526</v>
      </c>
      <c r="S2538" s="86">
        <v>0.95618599999999998</v>
      </c>
    </row>
    <row r="2539" spans="2:19" x14ac:dyDescent="0.2">
      <c r="B2539" s="33"/>
      <c r="L2539" s="84">
        <v>5.398E-2</v>
      </c>
      <c r="M2539" s="83">
        <v>2201.04</v>
      </c>
      <c r="N2539" s="83">
        <v>336.96</v>
      </c>
      <c r="O2539" s="83">
        <v>1864.08</v>
      </c>
      <c r="P2539" s="83">
        <v>673.92</v>
      </c>
      <c r="Q2539" s="83">
        <v>2538</v>
      </c>
      <c r="R2539" s="86">
        <v>0.26553199999999999</v>
      </c>
      <c r="S2539" s="86">
        <v>0.95673600000000003</v>
      </c>
    </row>
    <row r="2540" spans="2:19" x14ac:dyDescent="0.2">
      <c r="B2540" s="33"/>
      <c r="L2540" s="84">
        <v>5.3929999999999999E-2</v>
      </c>
      <c r="M2540" s="83">
        <v>2201.56</v>
      </c>
      <c r="N2540" s="83">
        <v>337.43900000000002</v>
      </c>
      <c r="O2540" s="83">
        <v>1864.12</v>
      </c>
      <c r="P2540" s="83">
        <v>674.87800000000004</v>
      </c>
      <c r="Q2540" s="83">
        <v>2539</v>
      </c>
      <c r="R2540" s="86">
        <v>0.26580399999999998</v>
      </c>
      <c r="S2540" s="86">
        <v>0.95728599999999997</v>
      </c>
    </row>
    <row r="2541" spans="2:19" x14ac:dyDescent="0.2">
      <c r="B2541" s="33"/>
      <c r="L2541" s="84">
        <v>5.3629999999999997E-2</v>
      </c>
      <c r="M2541" s="83">
        <v>2202.08</v>
      </c>
      <c r="N2541" s="83">
        <v>337.91800000000001</v>
      </c>
      <c r="O2541" s="83">
        <v>1864.16</v>
      </c>
      <c r="P2541" s="83">
        <v>675.83500000000004</v>
      </c>
      <c r="Q2541" s="83">
        <v>2540</v>
      </c>
      <c r="R2541" s="86">
        <v>0.26607700000000001</v>
      </c>
      <c r="S2541" s="86">
        <v>0.95783499999999999</v>
      </c>
    </row>
    <row r="2542" spans="2:19" x14ac:dyDescent="0.2">
      <c r="B2542" s="33"/>
      <c r="L2542" s="84">
        <v>5.2949999999999997E-2</v>
      </c>
      <c r="M2542" s="83">
        <v>2202.6</v>
      </c>
      <c r="N2542" s="83">
        <v>338.39699999999999</v>
      </c>
      <c r="O2542" s="83">
        <v>1864.21</v>
      </c>
      <c r="P2542" s="83">
        <v>676.79399999999998</v>
      </c>
      <c r="Q2542" s="83">
        <v>2541</v>
      </c>
      <c r="R2542" s="86">
        <v>0.266349</v>
      </c>
      <c r="S2542" s="86">
        <v>0.95838400000000001</v>
      </c>
    </row>
    <row r="2543" spans="2:19" x14ac:dyDescent="0.2">
      <c r="B2543" s="33"/>
      <c r="L2543" s="84">
        <v>5.287E-2</v>
      </c>
      <c r="M2543" s="83">
        <v>2203.12</v>
      </c>
      <c r="N2543" s="83">
        <v>338.87599999999998</v>
      </c>
      <c r="O2543" s="83">
        <v>1864.25</v>
      </c>
      <c r="P2543" s="83">
        <v>677.75300000000004</v>
      </c>
      <c r="Q2543" s="83">
        <v>2542</v>
      </c>
      <c r="R2543" s="86">
        <v>0.26662200000000003</v>
      </c>
      <c r="S2543" s="86">
        <v>0.95893300000000004</v>
      </c>
    </row>
    <row r="2544" spans="2:19" x14ac:dyDescent="0.2">
      <c r="B2544" s="33"/>
      <c r="L2544" s="84">
        <v>5.2350000000000001E-2</v>
      </c>
      <c r="M2544" s="83">
        <v>2203.64</v>
      </c>
      <c r="N2544" s="83">
        <v>339.35599999999999</v>
      </c>
      <c r="O2544" s="83">
        <v>1864.29</v>
      </c>
      <c r="P2544" s="83">
        <v>678.71199999999999</v>
      </c>
      <c r="Q2544" s="83">
        <v>2543</v>
      </c>
      <c r="R2544" s="86">
        <v>0.26689400000000002</v>
      </c>
      <c r="S2544" s="86">
        <v>0.95948199999999995</v>
      </c>
    </row>
    <row r="2545" spans="2:19" x14ac:dyDescent="0.2">
      <c r="B2545" s="33"/>
      <c r="L2545" s="84">
        <v>5.2260000000000001E-2</v>
      </c>
      <c r="M2545" s="83">
        <v>2204.16</v>
      </c>
      <c r="N2545" s="83">
        <v>339.83600000000001</v>
      </c>
      <c r="O2545" s="83">
        <v>1864.33</v>
      </c>
      <c r="P2545" s="83">
        <v>679.67200000000003</v>
      </c>
      <c r="Q2545" s="83">
        <v>2544</v>
      </c>
      <c r="R2545" s="86">
        <v>0.26716699999999999</v>
      </c>
      <c r="S2545" s="86">
        <v>0.96003099999999997</v>
      </c>
    </row>
    <row r="2546" spans="2:19" x14ac:dyDescent="0.2">
      <c r="B2546" s="33"/>
      <c r="L2546" s="84">
        <v>5.2060000000000002E-2</v>
      </c>
      <c r="M2546" s="83">
        <v>2204.6799999999998</v>
      </c>
      <c r="N2546" s="83">
        <v>340.31599999999997</v>
      </c>
      <c r="O2546" s="83">
        <v>1864.37</v>
      </c>
      <c r="P2546" s="83">
        <v>680.63300000000004</v>
      </c>
      <c r="Q2546" s="83">
        <v>2545</v>
      </c>
      <c r="R2546" s="86">
        <v>0.26743899999999998</v>
      </c>
      <c r="S2546" s="86">
        <v>0.96085299999999996</v>
      </c>
    </row>
    <row r="2547" spans="2:19" x14ac:dyDescent="0.2">
      <c r="B2547" s="33"/>
      <c r="L2547" s="84">
        <v>5.2060000000000002E-2</v>
      </c>
      <c r="M2547" s="83">
        <v>2205.1999999999998</v>
      </c>
      <c r="N2547" s="83">
        <v>340.79700000000003</v>
      </c>
      <c r="O2547" s="83">
        <v>1864.41</v>
      </c>
      <c r="P2547" s="83">
        <v>681.59400000000005</v>
      </c>
      <c r="Q2547" s="83">
        <v>2546</v>
      </c>
      <c r="R2547" s="86">
        <v>0.26771200000000001</v>
      </c>
      <c r="S2547" s="86">
        <v>0.96085299999999996</v>
      </c>
    </row>
    <row r="2548" spans="2:19" x14ac:dyDescent="0.2">
      <c r="B2548" s="33"/>
      <c r="L2548" s="84">
        <v>5.2049999999999999E-2</v>
      </c>
      <c r="M2548" s="83">
        <v>2205.7199999999998</v>
      </c>
      <c r="N2548" s="83">
        <v>341.27800000000002</v>
      </c>
      <c r="O2548" s="83">
        <v>1864.44</v>
      </c>
      <c r="P2548" s="83">
        <v>682.55600000000004</v>
      </c>
      <c r="Q2548" s="83">
        <v>2547</v>
      </c>
      <c r="R2548" s="86">
        <v>0.267984</v>
      </c>
      <c r="S2548" s="86">
        <v>0.96167499999999995</v>
      </c>
    </row>
    <row r="2549" spans="2:19" x14ac:dyDescent="0.2">
      <c r="B2549" s="33"/>
      <c r="L2549" s="84">
        <v>5.1769999999999997E-2</v>
      </c>
      <c r="M2549" s="83">
        <v>2206.2399999999998</v>
      </c>
      <c r="N2549" s="83">
        <v>341.75900000000001</v>
      </c>
      <c r="O2549" s="83">
        <v>1864.48</v>
      </c>
      <c r="P2549" s="83">
        <v>683.51800000000003</v>
      </c>
      <c r="Q2549" s="83">
        <v>2548</v>
      </c>
      <c r="R2549" s="86">
        <v>0.26825700000000002</v>
      </c>
      <c r="S2549" s="86">
        <v>0.96222300000000005</v>
      </c>
    </row>
    <row r="2550" spans="2:19" x14ac:dyDescent="0.2">
      <c r="B2550" s="33"/>
      <c r="L2550" s="84">
        <v>5.1189999999999999E-2</v>
      </c>
      <c r="M2550" s="83">
        <v>2206.7600000000002</v>
      </c>
      <c r="N2550" s="83">
        <v>342.24</v>
      </c>
      <c r="O2550" s="83">
        <v>1864.52</v>
      </c>
      <c r="P2550" s="83">
        <v>684.48099999999999</v>
      </c>
      <c r="Q2550" s="83">
        <v>2549</v>
      </c>
      <c r="R2550" s="86">
        <v>0.26852900000000002</v>
      </c>
      <c r="S2550" s="86">
        <v>0.96277100000000004</v>
      </c>
    </row>
    <row r="2551" spans="2:19" x14ac:dyDescent="0.2">
      <c r="B2551" s="33"/>
      <c r="L2551" s="84">
        <v>5.0990000000000001E-2</v>
      </c>
      <c r="M2551" s="83">
        <v>2207.2800000000002</v>
      </c>
      <c r="N2551" s="83">
        <v>342.72199999999998</v>
      </c>
      <c r="O2551" s="83">
        <v>1864.56</v>
      </c>
      <c r="P2551" s="83">
        <v>685.44399999999996</v>
      </c>
      <c r="Q2551" s="83">
        <v>2550</v>
      </c>
      <c r="R2551" s="86">
        <v>0.26880199999999999</v>
      </c>
      <c r="S2551" s="86">
        <v>0.963592</v>
      </c>
    </row>
    <row r="2552" spans="2:19" x14ac:dyDescent="0.2">
      <c r="B2552" s="33"/>
      <c r="L2552" s="84">
        <v>5.0990000000000001E-2</v>
      </c>
      <c r="M2552" s="83">
        <v>2207.8000000000002</v>
      </c>
      <c r="N2552" s="83">
        <v>343.20400000000001</v>
      </c>
      <c r="O2552" s="83">
        <v>1864.59</v>
      </c>
      <c r="P2552" s="83">
        <v>686.40800000000002</v>
      </c>
      <c r="Q2552" s="83">
        <v>2551</v>
      </c>
      <c r="R2552" s="86">
        <v>0.26907399999999998</v>
      </c>
      <c r="S2552" s="86">
        <v>0.963592</v>
      </c>
    </row>
    <row r="2553" spans="2:19" x14ac:dyDescent="0.2">
      <c r="B2553" s="33"/>
      <c r="L2553" s="84">
        <v>5.024E-2</v>
      </c>
      <c r="M2553" s="83">
        <v>2208.31</v>
      </c>
      <c r="N2553" s="83">
        <v>343.68599999999998</v>
      </c>
      <c r="O2553" s="83">
        <v>1864.63</v>
      </c>
      <c r="P2553" s="83">
        <v>687.37199999999996</v>
      </c>
      <c r="Q2553" s="83">
        <v>2552</v>
      </c>
      <c r="R2553" s="86">
        <v>0.26934599999999997</v>
      </c>
      <c r="S2553" s="86">
        <v>0.96550599999999998</v>
      </c>
    </row>
    <row r="2554" spans="2:19" x14ac:dyDescent="0.2">
      <c r="B2554" s="33"/>
      <c r="L2554" s="84">
        <v>5.024E-2</v>
      </c>
      <c r="M2554" s="83">
        <v>2208.83</v>
      </c>
      <c r="N2554" s="83">
        <v>344.16899999999998</v>
      </c>
      <c r="O2554" s="83">
        <v>1864.66</v>
      </c>
      <c r="P2554" s="83">
        <v>688.33699999999999</v>
      </c>
      <c r="Q2554" s="83">
        <v>2553</v>
      </c>
      <c r="R2554" s="86">
        <v>0.269619</v>
      </c>
      <c r="S2554" s="86">
        <v>0.96550599999999998</v>
      </c>
    </row>
    <row r="2555" spans="2:19" x14ac:dyDescent="0.2">
      <c r="B2555" s="33"/>
      <c r="L2555" s="84">
        <v>5.024E-2</v>
      </c>
      <c r="M2555" s="83">
        <v>2209.35</v>
      </c>
      <c r="N2555" s="83">
        <v>344.65100000000001</v>
      </c>
      <c r="O2555" s="83">
        <v>1864.7</v>
      </c>
      <c r="P2555" s="83">
        <v>689.303</v>
      </c>
      <c r="Q2555" s="83">
        <v>2554</v>
      </c>
      <c r="R2555" s="86">
        <v>0.26989099999999999</v>
      </c>
      <c r="S2555" s="86">
        <v>0.96550599999999998</v>
      </c>
    </row>
    <row r="2556" spans="2:19" x14ac:dyDescent="0.2">
      <c r="B2556" s="33"/>
      <c r="L2556" s="84">
        <v>5.024E-2</v>
      </c>
      <c r="M2556" s="83">
        <v>2209.87</v>
      </c>
      <c r="N2556" s="83">
        <v>345.13400000000001</v>
      </c>
      <c r="O2556" s="83">
        <v>1864.73</v>
      </c>
      <c r="P2556" s="83">
        <v>690.26900000000001</v>
      </c>
      <c r="Q2556" s="83">
        <v>2555</v>
      </c>
      <c r="R2556" s="86">
        <v>0.27016400000000002</v>
      </c>
      <c r="S2556" s="86">
        <v>0.96550599999999998</v>
      </c>
    </row>
    <row r="2557" spans="2:19" x14ac:dyDescent="0.2">
      <c r="B2557" s="33"/>
      <c r="L2557" s="84">
        <v>5.024E-2</v>
      </c>
      <c r="M2557" s="83">
        <v>2210.38</v>
      </c>
      <c r="N2557" s="83">
        <v>345.61799999999999</v>
      </c>
      <c r="O2557" s="83">
        <v>1864.76</v>
      </c>
      <c r="P2557" s="83">
        <v>691.23500000000001</v>
      </c>
      <c r="Q2557" s="83">
        <v>2556</v>
      </c>
      <c r="R2557" s="86">
        <v>0.27043600000000001</v>
      </c>
      <c r="S2557" s="86">
        <v>0.96550599999999998</v>
      </c>
    </row>
    <row r="2558" spans="2:19" x14ac:dyDescent="0.2">
      <c r="B2558" s="33"/>
      <c r="L2558" s="84">
        <v>5.0040000000000001E-2</v>
      </c>
      <c r="M2558" s="83">
        <v>2210.9</v>
      </c>
      <c r="N2558" s="83">
        <v>346.101</v>
      </c>
      <c r="O2558" s="83">
        <v>1864.8</v>
      </c>
      <c r="P2558" s="83">
        <v>692.202</v>
      </c>
      <c r="Q2558" s="83">
        <v>2557</v>
      </c>
      <c r="R2558" s="86">
        <v>0.27070899999999998</v>
      </c>
      <c r="S2558" s="86">
        <v>0.96714500000000003</v>
      </c>
    </row>
    <row r="2559" spans="2:19" x14ac:dyDescent="0.2">
      <c r="B2559" s="33"/>
      <c r="L2559" s="84">
        <v>5.0029999999999998E-2</v>
      </c>
      <c r="M2559" s="83">
        <v>2211.41</v>
      </c>
      <c r="N2559" s="83">
        <v>346.58499999999998</v>
      </c>
      <c r="O2559" s="83">
        <v>1864.83</v>
      </c>
      <c r="P2559" s="83">
        <v>693.17</v>
      </c>
      <c r="Q2559" s="83">
        <v>2558</v>
      </c>
      <c r="R2559" s="86">
        <v>0.27098100000000003</v>
      </c>
      <c r="S2559" s="86">
        <v>0.96796400000000005</v>
      </c>
    </row>
    <row r="2560" spans="2:19" x14ac:dyDescent="0.2">
      <c r="B2560" s="33"/>
      <c r="L2560" s="84">
        <v>5.0029999999999998E-2</v>
      </c>
      <c r="M2560" s="83">
        <v>2211.9299999999998</v>
      </c>
      <c r="N2560" s="83">
        <v>347.06900000000002</v>
      </c>
      <c r="O2560" s="83">
        <v>1864.86</v>
      </c>
      <c r="P2560" s="83">
        <v>694.13800000000003</v>
      </c>
      <c r="Q2560" s="83">
        <v>2559</v>
      </c>
      <c r="R2560" s="86">
        <v>0.271254</v>
      </c>
      <c r="S2560" s="86">
        <v>0.96796400000000005</v>
      </c>
    </row>
    <row r="2561" spans="2:19" x14ac:dyDescent="0.2">
      <c r="B2561" s="33"/>
      <c r="L2561" s="84">
        <v>4.9880000000000001E-2</v>
      </c>
      <c r="M2561" s="83">
        <v>2212.4499999999998</v>
      </c>
      <c r="N2561" s="83">
        <v>347.55399999999997</v>
      </c>
      <c r="O2561" s="83">
        <v>1864.89</v>
      </c>
      <c r="P2561" s="83">
        <v>695.10699999999997</v>
      </c>
      <c r="Q2561" s="83">
        <v>2560</v>
      </c>
      <c r="R2561" s="86">
        <v>0.27152599999999999</v>
      </c>
      <c r="S2561" s="86">
        <v>0.96878200000000003</v>
      </c>
    </row>
    <row r="2562" spans="2:19" x14ac:dyDescent="0.2">
      <c r="B2562" s="33"/>
      <c r="L2562" s="84">
        <v>4.9099999999999998E-2</v>
      </c>
      <c r="M2562" s="83">
        <v>2212.96</v>
      </c>
      <c r="N2562" s="83">
        <v>348.03800000000001</v>
      </c>
      <c r="O2562" s="83">
        <v>1864.92</v>
      </c>
      <c r="P2562" s="83">
        <v>696.07600000000002</v>
      </c>
      <c r="Q2562" s="83">
        <v>2561</v>
      </c>
      <c r="R2562" s="86">
        <v>0.27179900000000001</v>
      </c>
      <c r="S2562" s="86">
        <v>0.96960000000000002</v>
      </c>
    </row>
    <row r="2563" spans="2:19" x14ac:dyDescent="0.2">
      <c r="B2563" s="33"/>
      <c r="L2563" s="84">
        <v>4.9099999999999998E-2</v>
      </c>
      <c r="M2563" s="83">
        <v>2213.48</v>
      </c>
      <c r="N2563" s="83">
        <v>348.52300000000002</v>
      </c>
      <c r="O2563" s="83">
        <v>1864.95</v>
      </c>
      <c r="P2563" s="83">
        <v>697.04600000000005</v>
      </c>
      <c r="Q2563" s="83">
        <v>2562</v>
      </c>
      <c r="R2563" s="86">
        <v>0.27207100000000001</v>
      </c>
      <c r="S2563" s="86">
        <v>0.96960000000000002</v>
      </c>
    </row>
    <row r="2564" spans="2:19" x14ac:dyDescent="0.2">
      <c r="B2564" s="33"/>
      <c r="L2564" s="84">
        <v>4.8820000000000002E-2</v>
      </c>
      <c r="M2564" s="83">
        <v>2213.9899999999998</v>
      </c>
      <c r="N2564" s="83">
        <v>349.00799999999998</v>
      </c>
      <c r="O2564" s="83">
        <v>1864.98</v>
      </c>
      <c r="P2564" s="83">
        <v>698.01700000000005</v>
      </c>
      <c r="Q2564" s="83">
        <v>2563</v>
      </c>
      <c r="R2564" s="86">
        <v>0.27234399999999997</v>
      </c>
      <c r="S2564" s="86">
        <v>0.97041699999999997</v>
      </c>
    </row>
    <row r="2565" spans="2:19" x14ac:dyDescent="0.2">
      <c r="B2565" s="33"/>
      <c r="L2565" s="84">
        <v>4.854E-2</v>
      </c>
      <c r="M2565" s="83">
        <v>2214.5100000000002</v>
      </c>
      <c r="N2565" s="83">
        <v>349.49400000000003</v>
      </c>
      <c r="O2565" s="83">
        <v>1865.01</v>
      </c>
      <c r="P2565" s="83">
        <v>698.98800000000006</v>
      </c>
      <c r="Q2565" s="83">
        <v>2564</v>
      </c>
      <c r="R2565" s="86">
        <v>0.27261600000000002</v>
      </c>
      <c r="S2565" s="86">
        <v>0.97096199999999999</v>
      </c>
    </row>
    <row r="2566" spans="2:19" x14ac:dyDescent="0.2">
      <c r="B2566" s="33"/>
      <c r="L2566" s="84">
        <v>4.8259999999999997E-2</v>
      </c>
      <c r="M2566" s="83">
        <v>2215.02</v>
      </c>
      <c r="N2566" s="83">
        <v>349.98</v>
      </c>
      <c r="O2566" s="83">
        <v>1865.04</v>
      </c>
      <c r="P2566" s="83">
        <v>699.95899999999995</v>
      </c>
      <c r="Q2566" s="83">
        <v>2565</v>
      </c>
      <c r="R2566" s="86">
        <v>0.27288899999999999</v>
      </c>
      <c r="S2566" s="86">
        <v>0.97177899999999995</v>
      </c>
    </row>
    <row r="2567" spans="2:19" x14ac:dyDescent="0.2">
      <c r="B2567" s="33"/>
      <c r="L2567" s="84">
        <v>4.8259999999999997E-2</v>
      </c>
      <c r="M2567" s="83">
        <v>2215.5300000000002</v>
      </c>
      <c r="N2567" s="83">
        <v>350.46600000000001</v>
      </c>
      <c r="O2567" s="83">
        <v>1865.07</v>
      </c>
      <c r="P2567" s="83">
        <v>700.93100000000004</v>
      </c>
      <c r="Q2567" s="83">
        <v>2566</v>
      </c>
      <c r="R2567" s="86">
        <v>0.27316099999999999</v>
      </c>
      <c r="S2567" s="86">
        <v>0.97177899999999995</v>
      </c>
    </row>
    <row r="2568" spans="2:19" x14ac:dyDescent="0.2">
      <c r="B2568" s="33"/>
      <c r="L2568" s="84">
        <v>4.7710000000000002E-2</v>
      </c>
      <c r="M2568" s="83">
        <v>2216.0500000000002</v>
      </c>
      <c r="N2568" s="83">
        <v>350.952</v>
      </c>
      <c r="O2568" s="83">
        <v>1865.1</v>
      </c>
      <c r="P2568" s="83">
        <v>701.904</v>
      </c>
      <c r="Q2568" s="83">
        <v>2567</v>
      </c>
      <c r="R2568" s="86">
        <v>0.27343400000000001</v>
      </c>
      <c r="S2568" s="86">
        <v>0.97259499999999999</v>
      </c>
    </row>
    <row r="2569" spans="2:19" x14ac:dyDescent="0.2">
      <c r="B2569" s="33"/>
      <c r="L2569" s="84">
        <v>4.752E-2</v>
      </c>
      <c r="M2569" s="83">
        <v>2216.56</v>
      </c>
      <c r="N2569" s="83">
        <v>351.43900000000002</v>
      </c>
      <c r="O2569" s="83">
        <v>1865.12</v>
      </c>
      <c r="P2569" s="83">
        <v>702.87699999999995</v>
      </c>
      <c r="Q2569" s="83">
        <v>2568</v>
      </c>
      <c r="R2569" s="86">
        <v>0.273706</v>
      </c>
      <c r="S2569" s="86">
        <v>0.97341100000000003</v>
      </c>
    </row>
    <row r="2570" spans="2:19" x14ac:dyDescent="0.2">
      <c r="B2570" s="33"/>
      <c r="L2570" s="84">
        <v>4.752E-2</v>
      </c>
      <c r="M2570" s="83">
        <v>2217.0700000000002</v>
      </c>
      <c r="N2570" s="83">
        <v>351.92500000000001</v>
      </c>
      <c r="O2570" s="83">
        <v>1865.15</v>
      </c>
      <c r="P2570" s="83">
        <v>703.851</v>
      </c>
      <c r="Q2570" s="83">
        <v>2569</v>
      </c>
      <c r="R2570" s="86">
        <v>0.273978</v>
      </c>
      <c r="S2570" s="86">
        <v>0.97341100000000003</v>
      </c>
    </row>
    <row r="2571" spans="2:19" x14ac:dyDescent="0.2">
      <c r="B2571" s="33"/>
      <c r="L2571" s="84">
        <v>4.725E-2</v>
      </c>
      <c r="M2571" s="83">
        <v>2217.59</v>
      </c>
      <c r="N2571" s="83">
        <v>352.41199999999998</v>
      </c>
      <c r="O2571" s="83">
        <v>1865.18</v>
      </c>
      <c r="P2571" s="83">
        <v>704.82500000000005</v>
      </c>
      <c r="Q2571" s="83">
        <v>2570</v>
      </c>
      <c r="R2571" s="86">
        <v>0.27425100000000002</v>
      </c>
      <c r="S2571" s="86">
        <v>0.97422699999999995</v>
      </c>
    </row>
    <row r="2572" spans="2:19" x14ac:dyDescent="0.2">
      <c r="B2572" s="33"/>
      <c r="L2572" s="84">
        <v>4.6859999999999999E-2</v>
      </c>
      <c r="M2572" s="83">
        <v>2218.1</v>
      </c>
      <c r="N2572" s="83">
        <v>352.9</v>
      </c>
      <c r="O2572" s="83">
        <v>1865.2</v>
      </c>
      <c r="P2572" s="83">
        <v>705.8</v>
      </c>
      <c r="Q2572" s="83">
        <v>2571</v>
      </c>
      <c r="R2572" s="86">
        <v>0.27452300000000002</v>
      </c>
      <c r="S2572" s="86">
        <v>0.97477000000000003</v>
      </c>
    </row>
    <row r="2573" spans="2:19" x14ac:dyDescent="0.2">
      <c r="B2573" s="33"/>
      <c r="L2573" s="84">
        <v>4.6829999999999997E-2</v>
      </c>
      <c r="M2573" s="83">
        <v>2218.61</v>
      </c>
      <c r="N2573" s="83">
        <v>353.38799999999998</v>
      </c>
      <c r="O2573" s="83">
        <v>1865.22</v>
      </c>
      <c r="P2573" s="83">
        <v>706.77499999999998</v>
      </c>
      <c r="Q2573" s="83">
        <v>2572</v>
      </c>
      <c r="R2573" s="86">
        <v>0.27479599999999998</v>
      </c>
      <c r="S2573" s="86">
        <v>0.97531299999999999</v>
      </c>
    </row>
    <row r="2574" spans="2:19" x14ac:dyDescent="0.2">
      <c r="B2574" s="33"/>
      <c r="L2574" s="84">
        <v>4.6190000000000002E-2</v>
      </c>
      <c r="M2574" s="83">
        <v>2219.12</v>
      </c>
      <c r="N2574" s="83">
        <v>353.875</v>
      </c>
      <c r="O2574" s="83">
        <v>1865.25</v>
      </c>
      <c r="P2574" s="83">
        <v>707.75099999999998</v>
      </c>
      <c r="Q2574" s="83">
        <v>2573</v>
      </c>
      <c r="R2574" s="86">
        <v>0.27506799999999998</v>
      </c>
      <c r="S2574" s="86">
        <v>0.97585599999999995</v>
      </c>
    </row>
    <row r="2575" spans="2:19" x14ac:dyDescent="0.2">
      <c r="B2575" s="33"/>
      <c r="L2575" s="84">
        <v>4.616E-2</v>
      </c>
      <c r="M2575" s="83">
        <v>2219.64</v>
      </c>
      <c r="N2575" s="83">
        <v>354.36399999999998</v>
      </c>
      <c r="O2575" s="83">
        <v>1865.27</v>
      </c>
      <c r="P2575" s="83">
        <v>708.72699999999998</v>
      </c>
      <c r="Q2575" s="83">
        <v>2574</v>
      </c>
      <c r="R2575" s="86">
        <v>0.275341</v>
      </c>
      <c r="S2575" s="86">
        <v>0.97667000000000004</v>
      </c>
    </row>
    <row r="2576" spans="2:19" x14ac:dyDescent="0.2">
      <c r="B2576" s="33"/>
      <c r="L2576" s="84">
        <v>4.616E-2</v>
      </c>
      <c r="M2576" s="83">
        <v>2220.15</v>
      </c>
      <c r="N2576" s="83">
        <v>354.85199999999998</v>
      </c>
      <c r="O2576" s="83">
        <v>1865.3</v>
      </c>
      <c r="P2576" s="83">
        <v>709.70399999999995</v>
      </c>
      <c r="Q2576" s="83">
        <v>2575</v>
      </c>
      <c r="R2576" s="86">
        <v>0.275613</v>
      </c>
      <c r="S2576" s="86">
        <v>0.97667000000000004</v>
      </c>
    </row>
    <row r="2577" spans="2:19" x14ac:dyDescent="0.2">
      <c r="B2577" s="33"/>
      <c r="L2577" s="84">
        <v>4.5879999999999997E-2</v>
      </c>
      <c r="M2577" s="83">
        <v>2220.66</v>
      </c>
      <c r="N2577" s="83">
        <v>355.34100000000001</v>
      </c>
      <c r="O2577" s="83">
        <v>1865.32</v>
      </c>
      <c r="P2577" s="83">
        <v>710.68200000000002</v>
      </c>
      <c r="Q2577" s="83">
        <v>2576</v>
      </c>
      <c r="R2577" s="86">
        <v>0.27588600000000002</v>
      </c>
      <c r="S2577" s="86">
        <v>0.97748400000000002</v>
      </c>
    </row>
    <row r="2578" spans="2:19" x14ac:dyDescent="0.2">
      <c r="B2578" s="33"/>
      <c r="L2578" s="84">
        <v>4.564E-2</v>
      </c>
      <c r="M2578" s="83">
        <v>2221.17</v>
      </c>
      <c r="N2578" s="83">
        <v>355.83</v>
      </c>
      <c r="O2578" s="83">
        <v>1865.34</v>
      </c>
      <c r="P2578" s="83">
        <v>711.66</v>
      </c>
      <c r="Q2578" s="83">
        <v>2577</v>
      </c>
      <c r="R2578" s="86">
        <v>0.27615800000000001</v>
      </c>
      <c r="S2578" s="86">
        <v>0.97802599999999995</v>
      </c>
    </row>
    <row r="2579" spans="2:19" x14ac:dyDescent="0.2">
      <c r="B2579" s="33"/>
      <c r="L2579" s="84">
        <v>4.5190000000000001E-2</v>
      </c>
      <c r="M2579" s="83">
        <v>2221.6799999999998</v>
      </c>
      <c r="N2579" s="83">
        <v>356.31900000000002</v>
      </c>
      <c r="O2579" s="83">
        <v>1865.36</v>
      </c>
      <c r="P2579" s="83">
        <v>712.63800000000003</v>
      </c>
      <c r="Q2579" s="83">
        <v>2578</v>
      </c>
      <c r="R2579" s="86">
        <v>0.27643099999999998</v>
      </c>
      <c r="S2579" s="86">
        <v>0.97856799999999999</v>
      </c>
    </row>
    <row r="2580" spans="2:19" x14ac:dyDescent="0.2">
      <c r="B2580" s="33"/>
      <c r="L2580" s="84">
        <v>4.5170000000000002E-2</v>
      </c>
      <c r="M2580" s="83">
        <v>2222.19</v>
      </c>
      <c r="N2580" s="83">
        <v>356.80900000000003</v>
      </c>
      <c r="O2580" s="83">
        <v>1865.38</v>
      </c>
      <c r="P2580" s="83">
        <v>713.61699999999996</v>
      </c>
      <c r="Q2580" s="83">
        <v>2579</v>
      </c>
      <c r="R2580" s="86">
        <v>0.27670299999999998</v>
      </c>
      <c r="S2580" s="86">
        <v>0.98019299999999998</v>
      </c>
    </row>
    <row r="2581" spans="2:19" x14ac:dyDescent="0.2">
      <c r="B2581" s="33"/>
      <c r="L2581" s="84">
        <v>4.5170000000000002E-2</v>
      </c>
      <c r="M2581" s="83">
        <v>2222.6999999999998</v>
      </c>
      <c r="N2581" s="83">
        <v>357.29899999999998</v>
      </c>
      <c r="O2581" s="83">
        <v>1865.4</v>
      </c>
      <c r="P2581" s="83">
        <v>714.59699999999998</v>
      </c>
      <c r="Q2581" s="83">
        <v>2580</v>
      </c>
      <c r="R2581" s="86">
        <v>0.276976</v>
      </c>
      <c r="S2581" s="86">
        <v>0.98019299999999998</v>
      </c>
    </row>
    <row r="2582" spans="2:19" x14ac:dyDescent="0.2">
      <c r="B2582" s="33"/>
      <c r="L2582" s="84">
        <v>4.5170000000000002E-2</v>
      </c>
      <c r="M2582" s="83">
        <v>2223.21</v>
      </c>
      <c r="N2582" s="83">
        <v>357.78899999999999</v>
      </c>
      <c r="O2582" s="83">
        <v>1865.42</v>
      </c>
      <c r="P2582" s="83">
        <v>715.577</v>
      </c>
      <c r="Q2582" s="83">
        <v>2581</v>
      </c>
      <c r="R2582" s="86">
        <v>0.27724799999999999</v>
      </c>
      <c r="S2582" s="86">
        <v>0.98019299999999998</v>
      </c>
    </row>
    <row r="2583" spans="2:19" x14ac:dyDescent="0.2">
      <c r="B2583" s="33"/>
      <c r="L2583" s="84">
        <v>4.5170000000000002E-2</v>
      </c>
      <c r="M2583" s="83">
        <v>2223.7199999999998</v>
      </c>
      <c r="N2583" s="83">
        <v>358.279</v>
      </c>
      <c r="O2583" s="83">
        <v>1865.44</v>
      </c>
      <c r="P2583" s="83">
        <v>716.55799999999999</v>
      </c>
      <c r="Q2583" s="83">
        <v>2582</v>
      </c>
      <c r="R2583" s="86">
        <v>0.27752100000000002</v>
      </c>
      <c r="S2583" s="86">
        <v>0.98019299999999998</v>
      </c>
    </row>
    <row r="2584" spans="2:19" x14ac:dyDescent="0.2">
      <c r="B2584" s="33"/>
      <c r="L2584" s="84">
        <v>4.5170000000000002E-2</v>
      </c>
      <c r="M2584" s="83">
        <v>2224.23</v>
      </c>
      <c r="N2584" s="83">
        <v>358.77</v>
      </c>
      <c r="O2584" s="83">
        <v>1865.46</v>
      </c>
      <c r="P2584" s="83">
        <v>717.53899999999999</v>
      </c>
      <c r="Q2584" s="83">
        <v>2583</v>
      </c>
      <c r="R2584" s="86">
        <v>0.27779300000000001</v>
      </c>
      <c r="S2584" s="86">
        <v>0.98019299999999998</v>
      </c>
    </row>
    <row r="2585" spans="2:19" x14ac:dyDescent="0.2">
      <c r="B2585" s="33"/>
      <c r="L2585" s="84">
        <v>4.4850000000000001E-2</v>
      </c>
      <c r="M2585" s="83">
        <v>2224.7399999999998</v>
      </c>
      <c r="N2585" s="83">
        <v>359.26100000000002</v>
      </c>
      <c r="O2585" s="83">
        <v>1865.48</v>
      </c>
      <c r="P2585" s="83">
        <v>718.52099999999996</v>
      </c>
      <c r="Q2585" s="83">
        <v>2584</v>
      </c>
      <c r="R2585" s="86">
        <v>0.27806500000000001</v>
      </c>
      <c r="S2585" s="86">
        <v>0.98181700000000005</v>
      </c>
    </row>
    <row r="2586" spans="2:19" x14ac:dyDescent="0.2">
      <c r="B2586" s="33"/>
      <c r="L2586" s="84">
        <v>4.437E-2</v>
      </c>
      <c r="M2586" s="83">
        <v>2225.25</v>
      </c>
      <c r="N2586" s="83">
        <v>359.75200000000001</v>
      </c>
      <c r="O2586" s="83">
        <v>1865.5</v>
      </c>
      <c r="P2586" s="83">
        <v>719.50300000000004</v>
      </c>
      <c r="Q2586" s="83">
        <v>2585</v>
      </c>
      <c r="R2586" s="86">
        <v>0.27833799999999997</v>
      </c>
      <c r="S2586" s="86">
        <v>0.98262799999999995</v>
      </c>
    </row>
    <row r="2587" spans="2:19" x14ac:dyDescent="0.2">
      <c r="B2587" s="33"/>
      <c r="L2587" s="84">
        <v>4.437E-2</v>
      </c>
      <c r="M2587" s="83">
        <v>2225.7600000000002</v>
      </c>
      <c r="N2587" s="83">
        <v>360.24299999999999</v>
      </c>
      <c r="O2587" s="83">
        <v>1865.51</v>
      </c>
      <c r="P2587" s="83">
        <v>720.48599999999999</v>
      </c>
      <c r="Q2587" s="83">
        <v>2586</v>
      </c>
      <c r="R2587" s="86">
        <v>0.27861000000000002</v>
      </c>
      <c r="S2587" s="86">
        <v>0.98262799999999995</v>
      </c>
    </row>
    <row r="2588" spans="2:19" x14ac:dyDescent="0.2">
      <c r="B2588" s="33"/>
      <c r="L2588" s="84">
        <v>4.419E-2</v>
      </c>
      <c r="M2588" s="83">
        <v>2226.27</v>
      </c>
      <c r="N2588" s="83">
        <v>360.73500000000001</v>
      </c>
      <c r="O2588" s="83">
        <v>1865.53</v>
      </c>
      <c r="P2588" s="83">
        <v>721.47</v>
      </c>
      <c r="Q2588" s="83">
        <v>2587</v>
      </c>
      <c r="R2588" s="86">
        <v>0.27888299999999999</v>
      </c>
      <c r="S2588" s="86">
        <v>0.98397800000000002</v>
      </c>
    </row>
    <row r="2589" spans="2:19" x14ac:dyDescent="0.2">
      <c r="B2589" s="33"/>
      <c r="L2589" s="84">
        <v>4.419E-2</v>
      </c>
      <c r="M2589" s="83">
        <v>2226.77</v>
      </c>
      <c r="N2589" s="83">
        <v>361.22699999999998</v>
      </c>
      <c r="O2589" s="83">
        <v>1865.55</v>
      </c>
      <c r="P2589" s="83">
        <v>722.45399999999995</v>
      </c>
      <c r="Q2589" s="83">
        <v>2588</v>
      </c>
      <c r="R2589" s="86">
        <v>0.27915499999999999</v>
      </c>
      <c r="S2589" s="86">
        <v>0.98397800000000002</v>
      </c>
    </row>
    <row r="2590" spans="2:19" x14ac:dyDescent="0.2">
      <c r="B2590" s="33"/>
      <c r="L2590" s="84">
        <v>4.419E-2</v>
      </c>
      <c r="M2590" s="83">
        <v>2227.2800000000002</v>
      </c>
      <c r="N2590" s="83">
        <v>361.71899999999999</v>
      </c>
      <c r="O2590" s="83">
        <v>1865.56</v>
      </c>
      <c r="P2590" s="83">
        <v>723.43799999999999</v>
      </c>
      <c r="Q2590" s="83">
        <v>2589</v>
      </c>
      <c r="R2590" s="86">
        <v>0.27942800000000001</v>
      </c>
      <c r="S2590" s="86">
        <v>0.98397800000000002</v>
      </c>
    </row>
    <row r="2591" spans="2:19" x14ac:dyDescent="0.2">
      <c r="B2591" s="33"/>
      <c r="L2591" s="84">
        <v>4.4069999999999998E-2</v>
      </c>
      <c r="M2591" s="83">
        <v>2227.79</v>
      </c>
      <c r="N2591" s="83">
        <v>362.21199999999999</v>
      </c>
      <c r="O2591" s="83">
        <v>1865.58</v>
      </c>
      <c r="P2591" s="83">
        <v>724.423</v>
      </c>
      <c r="Q2591" s="83">
        <v>2590</v>
      </c>
      <c r="R2591" s="86">
        <v>0.2797</v>
      </c>
      <c r="S2591" s="86">
        <v>0.98505799999999999</v>
      </c>
    </row>
    <row r="2592" spans="2:19" x14ac:dyDescent="0.2">
      <c r="B2592" s="33"/>
      <c r="L2592" s="84">
        <v>4.3839999999999997E-2</v>
      </c>
      <c r="M2592" s="83">
        <v>2228.3000000000002</v>
      </c>
      <c r="N2592" s="83">
        <v>362.70400000000001</v>
      </c>
      <c r="O2592" s="83">
        <v>1865.59</v>
      </c>
      <c r="P2592" s="83">
        <v>725.40899999999999</v>
      </c>
      <c r="Q2592" s="83">
        <v>2591</v>
      </c>
      <c r="R2592" s="86">
        <v>0.27997300000000003</v>
      </c>
      <c r="S2592" s="86">
        <v>0.98559799999999997</v>
      </c>
    </row>
    <row r="2593" spans="2:19" x14ac:dyDescent="0.2">
      <c r="B2593" s="33"/>
      <c r="L2593" s="84">
        <v>4.3630000000000002E-2</v>
      </c>
      <c r="M2593" s="83">
        <v>2228.8000000000002</v>
      </c>
      <c r="N2593" s="83">
        <v>363.19799999999998</v>
      </c>
      <c r="O2593" s="83">
        <v>1865.6</v>
      </c>
      <c r="P2593" s="83">
        <v>726.39499999999998</v>
      </c>
      <c r="Q2593" s="83">
        <v>2592</v>
      </c>
      <c r="R2593" s="86">
        <v>0.28024500000000002</v>
      </c>
      <c r="S2593" s="86">
        <v>0.98613700000000004</v>
      </c>
    </row>
    <row r="2594" spans="2:19" x14ac:dyDescent="0.2">
      <c r="B2594" s="33"/>
      <c r="L2594" s="84">
        <v>4.3540000000000002E-2</v>
      </c>
      <c r="M2594" s="83">
        <v>2229.31</v>
      </c>
      <c r="N2594" s="83">
        <v>363.69099999999997</v>
      </c>
      <c r="O2594" s="83">
        <v>1865.62</v>
      </c>
      <c r="P2594" s="83">
        <v>727.38199999999995</v>
      </c>
      <c r="Q2594" s="83">
        <v>2593</v>
      </c>
      <c r="R2594" s="86">
        <v>0.28051700000000002</v>
      </c>
      <c r="S2594" s="86">
        <v>0.986676</v>
      </c>
    </row>
    <row r="2595" spans="2:19" x14ac:dyDescent="0.2">
      <c r="B2595" s="33"/>
      <c r="L2595" s="84">
        <v>4.3490000000000001E-2</v>
      </c>
      <c r="M2595" s="83">
        <v>2229.8200000000002</v>
      </c>
      <c r="N2595" s="83">
        <v>364.18400000000003</v>
      </c>
      <c r="O2595" s="83">
        <v>1865.63</v>
      </c>
      <c r="P2595" s="83">
        <v>728.36900000000003</v>
      </c>
      <c r="Q2595" s="83">
        <v>2594</v>
      </c>
      <c r="R2595" s="86">
        <v>0.28078999999999998</v>
      </c>
      <c r="S2595" s="86">
        <v>0.98721499999999995</v>
      </c>
    </row>
    <row r="2596" spans="2:19" x14ac:dyDescent="0.2">
      <c r="B2596" s="33"/>
      <c r="L2596" s="84">
        <v>4.3229999999999998E-2</v>
      </c>
      <c r="M2596" s="83">
        <v>2230.3200000000002</v>
      </c>
      <c r="N2596" s="83">
        <v>364.678</v>
      </c>
      <c r="O2596" s="83">
        <v>1865.64</v>
      </c>
      <c r="P2596" s="83">
        <v>729.35699999999997</v>
      </c>
      <c r="Q2596" s="83">
        <v>2595</v>
      </c>
      <c r="R2596" s="86">
        <v>0.28106199999999998</v>
      </c>
      <c r="S2596" s="86">
        <v>0.98802299999999998</v>
      </c>
    </row>
    <row r="2597" spans="2:19" x14ac:dyDescent="0.2">
      <c r="B2597" s="33"/>
      <c r="L2597" s="84">
        <v>4.3229999999999998E-2</v>
      </c>
      <c r="M2597" s="83">
        <v>2230.83</v>
      </c>
      <c r="N2597" s="83">
        <v>365.17200000000003</v>
      </c>
      <c r="O2597" s="83">
        <v>1865.66</v>
      </c>
      <c r="P2597" s="83">
        <v>730.34500000000003</v>
      </c>
      <c r="Q2597" s="83">
        <v>2596</v>
      </c>
      <c r="R2597" s="86">
        <v>0.281335</v>
      </c>
      <c r="S2597" s="86">
        <v>0.98802299999999998</v>
      </c>
    </row>
    <row r="2598" spans="2:19" x14ac:dyDescent="0.2">
      <c r="B2598" s="33"/>
      <c r="L2598" s="84">
        <v>4.3180000000000003E-2</v>
      </c>
      <c r="M2598" s="83">
        <v>2231.33</v>
      </c>
      <c r="N2598" s="83">
        <v>365.66699999999997</v>
      </c>
      <c r="O2598" s="83">
        <v>1865.67</v>
      </c>
      <c r="P2598" s="83">
        <v>731.33399999999995</v>
      </c>
      <c r="Q2598" s="83">
        <v>2597</v>
      </c>
      <c r="R2598" s="86">
        <v>0.281607</v>
      </c>
      <c r="S2598" s="86">
        <v>0.98883100000000002</v>
      </c>
    </row>
    <row r="2599" spans="2:19" x14ac:dyDescent="0.2">
      <c r="B2599" s="33"/>
      <c r="L2599" s="84">
        <v>4.2270000000000002E-2</v>
      </c>
      <c r="M2599" s="83">
        <v>2231.84</v>
      </c>
      <c r="N2599" s="83">
        <v>366.16199999999998</v>
      </c>
      <c r="O2599" s="83">
        <v>1865.68</v>
      </c>
      <c r="P2599" s="83">
        <v>732.32299999999998</v>
      </c>
      <c r="Q2599" s="83">
        <v>2598</v>
      </c>
      <c r="R2599" s="86">
        <v>0.28188000000000002</v>
      </c>
      <c r="S2599" s="86">
        <v>0.98936900000000005</v>
      </c>
    </row>
    <row r="2600" spans="2:19" x14ac:dyDescent="0.2">
      <c r="B2600" s="33"/>
      <c r="L2600" s="84">
        <v>4.1849999999999998E-2</v>
      </c>
      <c r="M2600" s="83">
        <v>2232.34</v>
      </c>
      <c r="N2600" s="83">
        <v>366.65699999999998</v>
      </c>
      <c r="O2600" s="83">
        <v>1865.69</v>
      </c>
      <c r="P2600" s="83">
        <v>733.31299999999999</v>
      </c>
      <c r="Q2600" s="83">
        <v>2599</v>
      </c>
      <c r="R2600" s="86">
        <v>0.28215200000000001</v>
      </c>
      <c r="S2600" s="86">
        <v>0.98990699999999998</v>
      </c>
    </row>
    <row r="2601" spans="2:19" x14ac:dyDescent="0.2">
      <c r="B2601" s="33"/>
      <c r="L2601" s="84">
        <v>4.1590000000000002E-2</v>
      </c>
      <c r="M2601" s="83">
        <v>2232.85</v>
      </c>
      <c r="N2601" s="83">
        <v>367.15199999999999</v>
      </c>
      <c r="O2601" s="83">
        <v>1865.7</v>
      </c>
      <c r="P2601" s="83">
        <v>734.30399999999997</v>
      </c>
      <c r="Q2601" s="83">
        <v>2600</v>
      </c>
      <c r="R2601" s="86">
        <v>0.28242400000000001</v>
      </c>
      <c r="S2601" s="86">
        <v>0.99044500000000002</v>
      </c>
    </row>
    <row r="2602" spans="2:19" x14ac:dyDescent="0.2">
      <c r="B2602" s="33"/>
      <c r="L2602" s="84">
        <v>4.1419999999999998E-2</v>
      </c>
      <c r="M2602" s="83">
        <v>2233.35</v>
      </c>
      <c r="N2602" s="83">
        <v>367.64699999999999</v>
      </c>
      <c r="O2602" s="83">
        <v>1865.71</v>
      </c>
      <c r="P2602" s="83">
        <v>735.29499999999996</v>
      </c>
      <c r="Q2602" s="83">
        <v>2601</v>
      </c>
      <c r="R2602" s="86">
        <v>0.28269699999999998</v>
      </c>
      <c r="S2602" s="86">
        <v>0.99098299999999995</v>
      </c>
    </row>
    <row r="2603" spans="2:19" x14ac:dyDescent="0.2">
      <c r="B2603" s="33"/>
      <c r="L2603" s="84">
        <v>4.1239999999999999E-2</v>
      </c>
      <c r="M2603" s="83">
        <v>2233.86</v>
      </c>
      <c r="N2603" s="83">
        <v>368.14299999999997</v>
      </c>
      <c r="O2603" s="83">
        <v>1865.71</v>
      </c>
      <c r="P2603" s="83">
        <v>736.28599999999994</v>
      </c>
      <c r="Q2603" s="83">
        <v>2602</v>
      </c>
      <c r="R2603" s="86">
        <v>0.28296900000000003</v>
      </c>
      <c r="S2603" s="86">
        <v>0.99178900000000003</v>
      </c>
    </row>
    <row r="2604" spans="2:19" x14ac:dyDescent="0.2">
      <c r="B2604" s="33"/>
      <c r="L2604" s="84">
        <v>4.1239999999999999E-2</v>
      </c>
      <c r="M2604" s="83">
        <v>2234.36</v>
      </c>
      <c r="N2604" s="83">
        <v>368.63900000000001</v>
      </c>
      <c r="O2604" s="83">
        <v>1865.72</v>
      </c>
      <c r="P2604" s="83">
        <v>737.27800000000002</v>
      </c>
      <c r="Q2604" s="83">
        <v>2603</v>
      </c>
      <c r="R2604" s="86">
        <v>0.28324199999999999</v>
      </c>
      <c r="S2604" s="86">
        <v>0.99178900000000003</v>
      </c>
    </row>
    <row r="2605" spans="2:19" x14ac:dyDescent="0.2">
      <c r="B2605" s="33"/>
      <c r="L2605" s="84">
        <v>4.0960000000000003E-2</v>
      </c>
      <c r="M2605" s="83">
        <v>2234.86</v>
      </c>
      <c r="N2605" s="83">
        <v>369.13499999999999</v>
      </c>
      <c r="O2605" s="83">
        <v>1865.73</v>
      </c>
      <c r="P2605" s="83">
        <v>738.27099999999996</v>
      </c>
      <c r="Q2605" s="83">
        <v>2604</v>
      </c>
      <c r="R2605" s="86">
        <v>0.28351399999999999</v>
      </c>
      <c r="S2605" s="86">
        <v>0.99259399999999998</v>
      </c>
    </row>
    <row r="2606" spans="2:19" x14ac:dyDescent="0.2">
      <c r="B2606" s="33"/>
      <c r="L2606" s="84">
        <v>4.027E-2</v>
      </c>
      <c r="M2606" s="83">
        <v>2235.37</v>
      </c>
      <c r="N2606" s="83">
        <v>369.63200000000001</v>
      </c>
      <c r="O2606" s="83">
        <v>1865.74</v>
      </c>
      <c r="P2606" s="83">
        <v>739.26400000000001</v>
      </c>
      <c r="Q2606" s="83">
        <v>2605</v>
      </c>
      <c r="R2606" s="86">
        <v>0.28378599999999998</v>
      </c>
      <c r="S2606" s="86">
        <v>0.99313099999999999</v>
      </c>
    </row>
    <row r="2607" spans="2:19" x14ac:dyDescent="0.2">
      <c r="B2607" s="33"/>
      <c r="L2607" s="84">
        <v>3.9239999999999997E-2</v>
      </c>
      <c r="M2607" s="83">
        <v>2235.87</v>
      </c>
      <c r="N2607" s="83">
        <v>370.12900000000002</v>
      </c>
      <c r="O2607" s="83">
        <v>1865.74</v>
      </c>
      <c r="P2607" s="83">
        <v>740.25699999999995</v>
      </c>
      <c r="Q2607" s="83">
        <v>2606</v>
      </c>
      <c r="R2607" s="86">
        <v>0.28405900000000001</v>
      </c>
      <c r="S2607" s="86">
        <v>0.993668</v>
      </c>
    </row>
    <row r="2608" spans="2:19" x14ac:dyDescent="0.2">
      <c r="B2608" s="33"/>
      <c r="L2608" s="84">
        <v>3.8969999999999998E-2</v>
      </c>
      <c r="M2608" s="83">
        <v>2236.37</v>
      </c>
      <c r="N2608" s="83">
        <v>370.62599999999998</v>
      </c>
      <c r="O2608" s="83">
        <v>1865.75</v>
      </c>
      <c r="P2608" s="83">
        <v>741.25199999999995</v>
      </c>
      <c r="Q2608" s="83">
        <v>2607</v>
      </c>
      <c r="R2608" s="86">
        <v>0.284331</v>
      </c>
      <c r="S2608" s="86">
        <v>0.99420399999999998</v>
      </c>
    </row>
    <row r="2609" spans="2:19" x14ac:dyDescent="0.2">
      <c r="B2609" s="33"/>
      <c r="L2609" s="84">
        <v>3.7960000000000001E-2</v>
      </c>
      <c r="M2609" s="83">
        <v>2236.88</v>
      </c>
      <c r="N2609" s="83">
        <v>371.12299999999999</v>
      </c>
      <c r="O2609" s="83">
        <v>1865.75</v>
      </c>
      <c r="P2609" s="83">
        <v>742.24599999999998</v>
      </c>
      <c r="Q2609" s="83">
        <v>2608</v>
      </c>
      <c r="R2609" s="86">
        <v>0.28460400000000002</v>
      </c>
      <c r="S2609" s="86">
        <v>0.99474099999999999</v>
      </c>
    </row>
    <row r="2610" spans="2:19" x14ac:dyDescent="0.2">
      <c r="B2610" s="33"/>
      <c r="L2610" s="84">
        <v>3.7900000000000003E-2</v>
      </c>
      <c r="M2610" s="83">
        <v>2237.38</v>
      </c>
      <c r="N2610" s="83">
        <v>371.62099999999998</v>
      </c>
      <c r="O2610" s="83">
        <v>1865.76</v>
      </c>
      <c r="P2610" s="83">
        <v>743.24199999999996</v>
      </c>
      <c r="Q2610" s="83">
        <v>2609</v>
      </c>
      <c r="R2610" s="86">
        <v>0.28487600000000002</v>
      </c>
      <c r="S2610" s="86">
        <v>0.99527699999999997</v>
      </c>
    </row>
    <row r="2611" spans="2:19" x14ac:dyDescent="0.2">
      <c r="B2611" s="33"/>
      <c r="L2611" s="84">
        <v>3.7690000000000001E-2</v>
      </c>
      <c r="M2611" s="83">
        <v>2237.88</v>
      </c>
      <c r="N2611" s="83">
        <v>372.11900000000003</v>
      </c>
      <c r="O2611" s="83">
        <v>1865.76</v>
      </c>
      <c r="P2611" s="83">
        <v>744.23800000000006</v>
      </c>
      <c r="Q2611" s="83">
        <v>2610</v>
      </c>
      <c r="R2611" s="86">
        <v>0.28514800000000001</v>
      </c>
      <c r="S2611" s="86">
        <v>0.99581299999999995</v>
      </c>
    </row>
    <row r="2612" spans="2:19" x14ac:dyDescent="0.2">
      <c r="B2612" s="33"/>
      <c r="L2612" s="84">
        <v>3.7530000000000001E-2</v>
      </c>
      <c r="M2612" s="83">
        <v>2238.38</v>
      </c>
      <c r="N2612" s="83">
        <v>372.61700000000002</v>
      </c>
      <c r="O2612" s="83">
        <v>1865.77</v>
      </c>
      <c r="P2612" s="83">
        <v>745.23400000000004</v>
      </c>
      <c r="Q2612" s="83">
        <v>2611</v>
      </c>
      <c r="R2612" s="86">
        <v>0.28542099999999998</v>
      </c>
      <c r="S2612" s="86">
        <v>0.99634900000000004</v>
      </c>
    </row>
    <row r="2613" spans="2:19" x14ac:dyDescent="0.2">
      <c r="B2613" s="33"/>
      <c r="L2613" s="84">
        <v>3.7139999999999999E-2</v>
      </c>
      <c r="M2613" s="83">
        <v>2238.88</v>
      </c>
      <c r="N2613" s="83">
        <v>373.11500000000001</v>
      </c>
      <c r="O2613" s="83">
        <v>1865.77</v>
      </c>
      <c r="P2613" s="83">
        <v>746.23099999999999</v>
      </c>
      <c r="Q2613" s="83">
        <v>2612</v>
      </c>
      <c r="R2613" s="86">
        <v>0.28569299999999997</v>
      </c>
      <c r="S2613" s="86">
        <v>0.99688399999999999</v>
      </c>
    </row>
    <row r="2614" spans="2:19" x14ac:dyDescent="0.2">
      <c r="B2614" s="33"/>
      <c r="L2614" s="84">
        <v>3.6679999999999997E-2</v>
      </c>
      <c r="M2614" s="83">
        <v>2239.39</v>
      </c>
      <c r="N2614" s="83">
        <v>373.61399999999998</v>
      </c>
      <c r="O2614" s="83">
        <v>1865.77</v>
      </c>
      <c r="P2614" s="83">
        <v>747.22799999999995</v>
      </c>
      <c r="Q2614" s="83">
        <v>2613</v>
      </c>
      <c r="R2614" s="86">
        <v>0.285966</v>
      </c>
      <c r="S2614" s="86">
        <v>0.99741900000000006</v>
      </c>
    </row>
    <row r="2615" spans="2:19" x14ac:dyDescent="0.2">
      <c r="B2615" s="33"/>
      <c r="L2615" s="84">
        <v>3.6380000000000003E-2</v>
      </c>
      <c r="M2615" s="83">
        <v>2239.89</v>
      </c>
      <c r="N2615" s="83">
        <v>374.113</v>
      </c>
      <c r="O2615" s="83">
        <v>1865.77</v>
      </c>
      <c r="P2615" s="83">
        <v>748.226</v>
      </c>
      <c r="Q2615" s="83">
        <v>2614</v>
      </c>
      <c r="R2615" s="86">
        <v>0.28623799999999999</v>
      </c>
      <c r="S2615" s="86">
        <v>0.99795500000000004</v>
      </c>
    </row>
    <row r="2616" spans="2:19" x14ac:dyDescent="0.2">
      <c r="B2616" s="33"/>
      <c r="L2616" s="84">
        <v>3.6260000000000001E-2</v>
      </c>
      <c r="M2616" s="83">
        <v>2240.39</v>
      </c>
      <c r="N2616" s="83">
        <v>374.61200000000002</v>
      </c>
      <c r="O2616" s="83">
        <v>1865.78</v>
      </c>
      <c r="P2616" s="83">
        <v>749.22500000000002</v>
      </c>
      <c r="Q2616" s="83">
        <v>2615</v>
      </c>
      <c r="R2616" s="86">
        <v>0.28650999999999999</v>
      </c>
      <c r="S2616" s="86">
        <v>0.99848899999999996</v>
      </c>
    </row>
    <row r="2617" spans="2:19" x14ac:dyDescent="0.2">
      <c r="B2617" s="33"/>
      <c r="L2617" s="84">
        <v>3.5000000000000003E-2</v>
      </c>
      <c r="M2617" s="83">
        <v>2240.89</v>
      </c>
      <c r="N2617" s="83">
        <v>375.11200000000002</v>
      </c>
      <c r="O2617" s="83">
        <v>1865.78</v>
      </c>
      <c r="P2617" s="83">
        <v>750.22400000000005</v>
      </c>
      <c r="Q2617" s="83">
        <v>2616</v>
      </c>
      <c r="R2617" s="86">
        <v>0.28678300000000001</v>
      </c>
      <c r="S2617" s="86">
        <v>0.99902400000000002</v>
      </c>
    </row>
    <row r="2618" spans="2:19" x14ac:dyDescent="0.2">
      <c r="B2618" s="33"/>
      <c r="L2618" s="84">
        <v>3.4500000000000003E-2</v>
      </c>
      <c r="M2618" s="83">
        <v>2241.39</v>
      </c>
      <c r="N2618" s="83">
        <v>375.61200000000002</v>
      </c>
      <c r="O2618" s="83">
        <v>1865.78</v>
      </c>
      <c r="P2618" s="83">
        <v>751.22299999999996</v>
      </c>
      <c r="Q2618" s="83">
        <v>2617</v>
      </c>
      <c r="R2618" s="86">
        <v>0.287055</v>
      </c>
      <c r="S2618" s="86">
        <v>0.99955899999999998</v>
      </c>
    </row>
    <row r="2619" spans="2:19" x14ac:dyDescent="0.2">
      <c r="B2619" s="33"/>
      <c r="L2619" s="84">
        <v>3.4139999999999997E-2</v>
      </c>
      <c r="M2619" s="83">
        <v>2241.89</v>
      </c>
      <c r="N2619" s="83">
        <v>376.11200000000002</v>
      </c>
      <c r="O2619" s="83">
        <v>1865.78</v>
      </c>
      <c r="P2619" s="83">
        <v>752.22299999999996</v>
      </c>
      <c r="Q2619" s="83">
        <v>2618</v>
      </c>
      <c r="R2619" s="86">
        <v>0.287327</v>
      </c>
      <c r="S2619" s="86">
        <v>1</v>
      </c>
    </row>
    <row r="2620" spans="2:19" x14ac:dyDescent="0.2">
      <c r="B2620" s="33"/>
      <c r="L2620" s="84">
        <v>3.3869999999999997E-2</v>
      </c>
      <c r="M2620" s="83">
        <v>2242.39</v>
      </c>
      <c r="N2620" s="83">
        <v>376.61200000000002</v>
      </c>
      <c r="O2620" s="83">
        <v>1865.78</v>
      </c>
      <c r="P2620" s="83">
        <v>753.22400000000005</v>
      </c>
      <c r="Q2620" s="83">
        <v>2619</v>
      </c>
      <c r="R2620" s="86">
        <v>0.28760000000000002</v>
      </c>
      <c r="S2620" s="86">
        <v>1</v>
      </c>
    </row>
    <row r="2621" spans="2:19" x14ac:dyDescent="0.2">
      <c r="B2621" s="33"/>
      <c r="L2621" s="84">
        <v>3.3390000000000003E-2</v>
      </c>
      <c r="M2621" s="83">
        <v>2242.89</v>
      </c>
      <c r="N2621" s="83">
        <v>377.113</v>
      </c>
      <c r="O2621" s="83">
        <v>1865.77</v>
      </c>
      <c r="P2621" s="83">
        <v>754.22500000000002</v>
      </c>
      <c r="Q2621" s="83">
        <v>2620</v>
      </c>
      <c r="R2621" s="86">
        <v>0.28787200000000002</v>
      </c>
      <c r="S2621" s="86">
        <v>1</v>
      </c>
    </row>
    <row r="2622" spans="2:19" x14ac:dyDescent="0.2">
      <c r="B2622" s="33"/>
      <c r="L2622" s="84">
        <v>3.2730000000000002E-2</v>
      </c>
      <c r="M2622" s="83">
        <v>2243.39</v>
      </c>
      <c r="N2622" s="83">
        <v>377.613</v>
      </c>
      <c r="O2622" s="83">
        <v>1865.77</v>
      </c>
      <c r="P2622" s="83">
        <v>755.22699999999998</v>
      </c>
      <c r="Q2622" s="83">
        <v>2621</v>
      </c>
      <c r="R2622" s="86">
        <v>0.28814499999999998</v>
      </c>
      <c r="S2622" s="86">
        <v>1</v>
      </c>
    </row>
    <row r="2623" spans="2:19" x14ac:dyDescent="0.2">
      <c r="B2623" s="33"/>
      <c r="L2623" s="84">
        <v>3.261E-2</v>
      </c>
      <c r="M2623" s="83">
        <v>2243.89</v>
      </c>
      <c r="N2623" s="83">
        <v>378.11500000000001</v>
      </c>
      <c r="O2623" s="83">
        <v>1865.77</v>
      </c>
      <c r="P2623" s="83">
        <v>756.22900000000004</v>
      </c>
      <c r="Q2623" s="83">
        <v>2622</v>
      </c>
      <c r="R2623" s="86">
        <v>0.28841699999999998</v>
      </c>
      <c r="S2623" s="86">
        <v>1</v>
      </c>
    </row>
    <row r="2624" spans="2:19" x14ac:dyDescent="0.2">
      <c r="B2624" s="33"/>
      <c r="L2624" s="84">
        <v>3.2530000000000003E-2</v>
      </c>
      <c r="M2624" s="83">
        <v>2244.38</v>
      </c>
      <c r="N2624" s="83">
        <v>378.61599999999999</v>
      </c>
      <c r="O2624" s="83">
        <v>1865.77</v>
      </c>
      <c r="P2624" s="83">
        <v>757.23199999999997</v>
      </c>
      <c r="Q2624" s="83">
        <v>2623</v>
      </c>
      <c r="R2624" s="86">
        <v>0.28868899999999997</v>
      </c>
      <c r="S2624" s="86">
        <v>1</v>
      </c>
    </row>
    <row r="2625" spans="2:19" x14ac:dyDescent="0.2">
      <c r="B2625" s="33"/>
      <c r="L2625" s="84">
        <v>3.1980000000000001E-2</v>
      </c>
      <c r="M2625" s="83">
        <v>2244.88</v>
      </c>
      <c r="N2625" s="83">
        <v>379.11799999999999</v>
      </c>
      <c r="O2625" s="83">
        <v>1865.76</v>
      </c>
      <c r="P2625" s="83">
        <v>758.23500000000001</v>
      </c>
      <c r="Q2625" s="83">
        <v>2624</v>
      </c>
      <c r="R2625" s="86">
        <v>0.288962</v>
      </c>
      <c r="S2625" s="86">
        <v>1</v>
      </c>
    </row>
    <row r="2626" spans="2:19" x14ac:dyDescent="0.2">
      <c r="B2626" s="33"/>
      <c r="L2626" s="84">
        <v>3.1910000000000001E-2</v>
      </c>
      <c r="M2626" s="83">
        <v>2245.38</v>
      </c>
      <c r="N2626" s="83">
        <v>379.61900000000003</v>
      </c>
      <c r="O2626" s="83">
        <v>1865.76</v>
      </c>
      <c r="P2626" s="83">
        <v>759.23900000000003</v>
      </c>
      <c r="Q2626" s="83">
        <v>2625</v>
      </c>
      <c r="R2626" s="86">
        <v>0.28923399999999999</v>
      </c>
      <c r="S2626" s="86">
        <v>1</v>
      </c>
    </row>
    <row r="2627" spans="2:19" x14ac:dyDescent="0.2">
      <c r="B2627" s="33"/>
      <c r="L2627" s="84">
        <v>3.1309999999999998E-2</v>
      </c>
      <c r="M2627" s="83">
        <v>2245.88</v>
      </c>
      <c r="N2627" s="83">
        <v>380.12200000000001</v>
      </c>
      <c r="O2627" s="83">
        <v>1865.76</v>
      </c>
      <c r="P2627" s="83">
        <v>760.24300000000005</v>
      </c>
      <c r="Q2627" s="83">
        <v>2626</v>
      </c>
      <c r="R2627" s="86">
        <v>0.28950599999999999</v>
      </c>
      <c r="S2627" s="86">
        <v>1</v>
      </c>
    </row>
    <row r="2628" spans="2:19" x14ac:dyDescent="0.2">
      <c r="B2628" s="33"/>
      <c r="L2628" s="84">
        <v>3.1179999999999999E-2</v>
      </c>
      <c r="M2628" s="83">
        <v>2246.38</v>
      </c>
      <c r="N2628" s="83">
        <v>380.62400000000002</v>
      </c>
      <c r="O2628" s="83">
        <v>1865.75</v>
      </c>
      <c r="P2628" s="83">
        <v>761.24800000000005</v>
      </c>
      <c r="Q2628" s="83">
        <v>2627</v>
      </c>
      <c r="R2628" s="86">
        <v>0.28977900000000001</v>
      </c>
      <c r="S2628" s="86">
        <v>1</v>
      </c>
    </row>
    <row r="2629" spans="2:19" x14ac:dyDescent="0.2">
      <c r="B2629" s="33"/>
      <c r="L2629" s="84">
        <v>3.1040000000000002E-2</v>
      </c>
      <c r="M2629" s="83">
        <v>2246.87</v>
      </c>
      <c r="N2629" s="83">
        <v>381.12700000000001</v>
      </c>
      <c r="O2629" s="83">
        <v>1865.75</v>
      </c>
      <c r="P2629" s="83">
        <v>762.25400000000002</v>
      </c>
      <c r="Q2629" s="83">
        <v>2628</v>
      </c>
      <c r="R2629" s="86">
        <v>0.290051</v>
      </c>
      <c r="S2629" s="86">
        <v>1</v>
      </c>
    </row>
    <row r="2630" spans="2:19" x14ac:dyDescent="0.2">
      <c r="B2630" s="33"/>
      <c r="L2630" s="84">
        <v>3.1040000000000002E-2</v>
      </c>
      <c r="M2630" s="83">
        <v>2247.37</v>
      </c>
      <c r="N2630" s="83">
        <v>381.63</v>
      </c>
      <c r="O2630" s="83">
        <v>1865.74</v>
      </c>
      <c r="P2630" s="83">
        <v>763.26</v>
      </c>
      <c r="Q2630" s="83">
        <v>2629</v>
      </c>
      <c r="R2630" s="86">
        <v>0.290323</v>
      </c>
      <c r="S2630" s="86">
        <v>1</v>
      </c>
    </row>
    <row r="2631" spans="2:19" x14ac:dyDescent="0.2">
      <c r="B2631" s="33"/>
      <c r="L2631" s="84">
        <v>3.0439999999999998E-2</v>
      </c>
      <c r="M2631" s="83">
        <v>2247.87</v>
      </c>
      <c r="N2631" s="83">
        <v>382.13299999999998</v>
      </c>
      <c r="O2631" s="83">
        <v>1865.73</v>
      </c>
      <c r="P2631" s="83">
        <v>764.26599999999996</v>
      </c>
      <c r="Q2631" s="83">
        <v>2630</v>
      </c>
      <c r="R2631" s="86">
        <v>0.29059499999999999</v>
      </c>
      <c r="S2631" s="86">
        <v>1</v>
      </c>
    </row>
    <row r="2632" spans="2:19" x14ac:dyDescent="0.2">
      <c r="B2632" s="33"/>
      <c r="L2632" s="84">
        <v>2.9700000000000001E-2</v>
      </c>
      <c r="M2632" s="83">
        <v>2248.36</v>
      </c>
      <c r="N2632" s="83">
        <v>382.637</v>
      </c>
      <c r="O2632" s="83">
        <v>1865.73</v>
      </c>
      <c r="P2632" s="83">
        <v>765.27300000000002</v>
      </c>
      <c r="Q2632" s="83">
        <v>2631</v>
      </c>
      <c r="R2632" s="86">
        <v>0.29086800000000002</v>
      </c>
      <c r="S2632" s="86">
        <v>1</v>
      </c>
    </row>
    <row r="2633" spans="2:19" x14ac:dyDescent="0.2">
      <c r="B2633" s="33"/>
      <c r="L2633" s="84">
        <v>2.9489999999999999E-2</v>
      </c>
      <c r="M2633" s="83">
        <v>2248.86</v>
      </c>
      <c r="N2633" s="83">
        <v>383.14</v>
      </c>
      <c r="O2633" s="83">
        <v>1865.72</v>
      </c>
      <c r="P2633" s="83">
        <v>766.28099999999995</v>
      </c>
      <c r="Q2633" s="83">
        <v>2632</v>
      </c>
      <c r="R2633" s="86">
        <v>0.29114000000000001</v>
      </c>
      <c r="S2633" s="86">
        <v>1</v>
      </c>
    </row>
    <row r="2634" spans="2:19" x14ac:dyDescent="0.2">
      <c r="B2634" s="33"/>
      <c r="L2634" s="84">
        <v>2.9350000000000001E-2</v>
      </c>
      <c r="M2634" s="83">
        <v>2249.36</v>
      </c>
      <c r="N2634" s="83">
        <v>383.64400000000001</v>
      </c>
      <c r="O2634" s="83">
        <v>1865.71</v>
      </c>
      <c r="P2634" s="83">
        <v>767.28899999999999</v>
      </c>
      <c r="Q2634" s="83">
        <v>2633</v>
      </c>
      <c r="R2634" s="86">
        <v>0.291412</v>
      </c>
      <c r="S2634" s="86">
        <v>1</v>
      </c>
    </row>
    <row r="2635" spans="2:19" x14ac:dyDescent="0.2">
      <c r="B2635" s="33"/>
      <c r="L2635" s="84">
        <v>2.93E-2</v>
      </c>
      <c r="M2635" s="83">
        <v>2249.85</v>
      </c>
      <c r="N2635" s="83">
        <v>384.149</v>
      </c>
      <c r="O2635" s="83">
        <v>1865.7</v>
      </c>
      <c r="P2635" s="83">
        <v>768.29700000000003</v>
      </c>
      <c r="Q2635" s="83">
        <v>2634</v>
      </c>
      <c r="R2635" s="86">
        <v>0.29168500000000003</v>
      </c>
      <c r="S2635" s="86">
        <v>1</v>
      </c>
    </row>
    <row r="2636" spans="2:19" x14ac:dyDescent="0.2">
      <c r="B2636" s="33"/>
      <c r="L2636" s="84">
        <v>2.7640000000000001E-2</v>
      </c>
      <c r="M2636" s="83">
        <v>2250.35</v>
      </c>
      <c r="N2636" s="83">
        <v>384.65300000000002</v>
      </c>
      <c r="O2636" s="83">
        <v>1865.69</v>
      </c>
      <c r="P2636" s="83">
        <v>769.30600000000004</v>
      </c>
      <c r="Q2636" s="83">
        <v>2635</v>
      </c>
      <c r="R2636" s="86">
        <v>0.29195700000000002</v>
      </c>
      <c r="S2636" s="86">
        <v>1</v>
      </c>
    </row>
    <row r="2637" spans="2:19" x14ac:dyDescent="0.2">
      <c r="B2637" s="33"/>
      <c r="L2637" s="84">
        <v>2.6460000000000001E-2</v>
      </c>
      <c r="M2637" s="83">
        <v>2250.84</v>
      </c>
      <c r="N2637" s="83">
        <v>385.15800000000002</v>
      </c>
      <c r="O2637" s="83">
        <v>1865.68</v>
      </c>
      <c r="P2637" s="83">
        <v>770.31600000000003</v>
      </c>
      <c r="Q2637" s="83">
        <v>2636</v>
      </c>
      <c r="R2637" s="86">
        <v>0.29222900000000002</v>
      </c>
      <c r="S2637" s="86">
        <v>1</v>
      </c>
    </row>
    <row r="2638" spans="2:19" x14ac:dyDescent="0.2">
      <c r="B2638" s="33"/>
      <c r="L2638" s="84">
        <v>2.6460000000000001E-2</v>
      </c>
      <c r="M2638" s="83">
        <v>2251.34</v>
      </c>
      <c r="N2638" s="83">
        <v>385.66300000000001</v>
      </c>
      <c r="O2638" s="83">
        <v>1865.67</v>
      </c>
      <c r="P2638" s="83">
        <v>771.32600000000002</v>
      </c>
      <c r="Q2638" s="83">
        <v>2637</v>
      </c>
      <c r="R2638" s="86">
        <v>0.29250100000000001</v>
      </c>
      <c r="S2638" s="86">
        <v>1</v>
      </c>
    </row>
    <row r="2639" spans="2:19" x14ac:dyDescent="0.2">
      <c r="B2639" s="33"/>
      <c r="L2639" s="84">
        <v>2.615E-2</v>
      </c>
      <c r="M2639" s="83">
        <v>2251.83</v>
      </c>
      <c r="N2639" s="83">
        <v>386.16899999999998</v>
      </c>
      <c r="O2639" s="83">
        <v>1865.66</v>
      </c>
      <c r="P2639" s="83">
        <v>772.33699999999999</v>
      </c>
      <c r="Q2639" s="83">
        <v>2638</v>
      </c>
      <c r="R2639" s="86">
        <v>0.29277399999999998</v>
      </c>
      <c r="S2639" s="86">
        <v>1</v>
      </c>
    </row>
    <row r="2640" spans="2:19" x14ac:dyDescent="0.2">
      <c r="B2640" s="33"/>
      <c r="L2640" s="84">
        <v>2.615E-2</v>
      </c>
      <c r="M2640" s="83">
        <v>2252.33</v>
      </c>
      <c r="N2640" s="83">
        <v>386.67399999999998</v>
      </c>
      <c r="O2640" s="83">
        <v>1865.65</v>
      </c>
      <c r="P2640" s="83">
        <v>773.34799999999996</v>
      </c>
      <c r="Q2640" s="83">
        <v>2639</v>
      </c>
      <c r="R2640" s="86">
        <v>0.29304599999999997</v>
      </c>
      <c r="S2640" s="86">
        <v>1</v>
      </c>
    </row>
    <row r="2641" spans="2:19" x14ac:dyDescent="0.2">
      <c r="B2641" s="33"/>
      <c r="L2641" s="84">
        <v>2.615E-2</v>
      </c>
      <c r="M2641" s="83">
        <v>2252.8200000000002</v>
      </c>
      <c r="N2641" s="83">
        <v>387.18</v>
      </c>
      <c r="O2641" s="83">
        <v>1865.64</v>
      </c>
      <c r="P2641" s="83">
        <v>774.36</v>
      </c>
      <c r="Q2641" s="83">
        <v>2640</v>
      </c>
      <c r="R2641" s="86">
        <v>0.29331800000000002</v>
      </c>
      <c r="S2641" s="86">
        <v>1</v>
      </c>
    </row>
    <row r="2642" spans="2:19" x14ac:dyDescent="0.2">
      <c r="B2642" s="33"/>
      <c r="L2642" s="84">
        <v>2.615E-2</v>
      </c>
      <c r="M2642" s="83">
        <v>2253.31</v>
      </c>
      <c r="N2642" s="83">
        <v>387.68599999999998</v>
      </c>
      <c r="O2642" s="83">
        <v>1865.63</v>
      </c>
      <c r="P2642" s="83">
        <v>775.37199999999996</v>
      </c>
      <c r="Q2642" s="83">
        <v>2641</v>
      </c>
      <c r="R2642" s="86">
        <v>0.29359000000000002</v>
      </c>
      <c r="S2642" s="86">
        <v>1</v>
      </c>
    </row>
    <row r="2643" spans="2:19" x14ac:dyDescent="0.2">
      <c r="B2643" s="33"/>
      <c r="L2643" s="84">
        <v>2.5190000000000001E-2</v>
      </c>
      <c r="M2643" s="83">
        <v>2253.81</v>
      </c>
      <c r="N2643" s="83">
        <v>388.19299999999998</v>
      </c>
      <c r="O2643" s="83">
        <v>1865.61</v>
      </c>
      <c r="P2643" s="83">
        <v>776.38499999999999</v>
      </c>
      <c r="Q2643" s="83">
        <v>2642</v>
      </c>
      <c r="R2643" s="86">
        <v>0.29386299999999999</v>
      </c>
      <c r="S2643" s="86">
        <v>1</v>
      </c>
    </row>
    <row r="2644" spans="2:19" x14ac:dyDescent="0.2">
      <c r="B2644" s="33"/>
      <c r="L2644" s="84">
        <v>2.4680000000000001E-2</v>
      </c>
      <c r="M2644" s="83">
        <v>2254.3000000000002</v>
      </c>
      <c r="N2644" s="83">
        <v>388.69900000000001</v>
      </c>
      <c r="O2644" s="83">
        <v>1865.6</v>
      </c>
      <c r="P2644" s="83">
        <v>777.399</v>
      </c>
      <c r="Q2644" s="83">
        <v>2643</v>
      </c>
      <c r="R2644" s="86">
        <v>0.29413499999999998</v>
      </c>
      <c r="S2644" s="86">
        <v>1</v>
      </c>
    </row>
    <row r="2645" spans="2:19" x14ac:dyDescent="0.2">
      <c r="B2645" s="33"/>
      <c r="L2645" s="84">
        <v>2.4289999999999999E-2</v>
      </c>
      <c r="M2645" s="83">
        <v>2254.79</v>
      </c>
      <c r="N2645" s="83">
        <v>389.20600000000002</v>
      </c>
      <c r="O2645" s="83">
        <v>1865.59</v>
      </c>
      <c r="P2645" s="83">
        <v>778.41300000000001</v>
      </c>
      <c r="Q2645" s="83">
        <v>2644</v>
      </c>
      <c r="R2645" s="86">
        <v>0.29440699999999997</v>
      </c>
      <c r="S2645" s="86">
        <v>1</v>
      </c>
    </row>
    <row r="2646" spans="2:19" x14ac:dyDescent="0.2">
      <c r="B2646" s="33"/>
      <c r="L2646" s="84">
        <v>2.384E-2</v>
      </c>
      <c r="M2646" s="83">
        <v>2255.29</v>
      </c>
      <c r="N2646" s="83">
        <v>389.714</v>
      </c>
      <c r="O2646" s="83">
        <v>1865.57</v>
      </c>
      <c r="P2646" s="83">
        <v>779.42700000000002</v>
      </c>
      <c r="Q2646" s="83">
        <v>2645</v>
      </c>
      <c r="R2646" s="86">
        <v>0.29467900000000002</v>
      </c>
      <c r="S2646" s="86">
        <v>1</v>
      </c>
    </row>
    <row r="2647" spans="2:19" x14ac:dyDescent="0.2">
      <c r="B2647" s="33"/>
      <c r="L2647" s="84">
        <v>2.384E-2</v>
      </c>
      <c r="M2647" s="83">
        <v>2255.7800000000002</v>
      </c>
      <c r="N2647" s="83">
        <v>390.221</v>
      </c>
      <c r="O2647" s="83">
        <v>1865.56</v>
      </c>
      <c r="P2647" s="83">
        <v>780.44200000000001</v>
      </c>
      <c r="Q2647" s="83">
        <v>2646</v>
      </c>
      <c r="R2647" s="86">
        <v>0.29495199999999999</v>
      </c>
      <c r="S2647" s="86">
        <v>1</v>
      </c>
    </row>
    <row r="2648" spans="2:19" x14ac:dyDescent="0.2">
      <c r="B2648" s="33"/>
      <c r="L2648" s="84">
        <v>2.384E-2</v>
      </c>
      <c r="M2648" s="83">
        <v>2256.27</v>
      </c>
      <c r="N2648" s="83">
        <v>390.72899999999998</v>
      </c>
      <c r="O2648" s="83">
        <v>1865.54</v>
      </c>
      <c r="P2648" s="83">
        <v>781.45799999999997</v>
      </c>
      <c r="Q2648" s="83">
        <v>2647</v>
      </c>
      <c r="R2648" s="86">
        <v>0.29522399999999999</v>
      </c>
      <c r="S2648" s="86">
        <v>1</v>
      </c>
    </row>
    <row r="2649" spans="2:19" x14ac:dyDescent="0.2">
      <c r="B2649" s="33"/>
      <c r="L2649" s="84">
        <v>2.188E-2</v>
      </c>
      <c r="M2649" s="83">
        <v>2256.7600000000002</v>
      </c>
      <c r="N2649" s="83">
        <v>391.23700000000002</v>
      </c>
      <c r="O2649" s="83">
        <v>1865.53</v>
      </c>
      <c r="P2649" s="83">
        <v>782.47400000000005</v>
      </c>
      <c r="Q2649" s="83">
        <v>2648</v>
      </c>
      <c r="R2649" s="86">
        <v>0.29549599999999998</v>
      </c>
      <c r="S2649" s="86">
        <v>1</v>
      </c>
    </row>
    <row r="2650" spans="2:19" x14ac:dyDescent="0.2">
      <c r="B2650" s="33"/>
      <c r="L2650" s="84">
        <v>2.1569999999999999E-2</v>
      </c>
      <c r="M2650" s="83">
        <v>2257.25</v>
      </c>
      <c r="N2650" s="83">
        <v>391.745</v>
      </c>
      <c r="O2650" s="83">
        <v>1865.51</v>
      </c>
      <c r="P2650" s="83">
        <v>783.49</v>
      </c>
      <c r="Q2650" s="83">
        <v>2649</v>
      </c>
      <c r="R2650" s="86">
        <v>0.29576799999999998</v>
      </c>
      <c r="S2650" s="86">
        <v>1</v>
      </c>
    </row>
    <row r="2651" spans="2:19" x14ac:dyDescent="0.2">
      <c r="B2651" s="33"/>
      <c r="L2651" s="84">
        <v>2.1510000000000001E-2</v>
      </c>
      <c r="M2651" s="83">
        <v>2257.75</v>
      </c>
      <c r="N2651" s="83">
        <v>392.25400000000002</v>
      </c>
      <c r="O2651" s="83">
        <v>1865.49</v>
      </c>
      <c r="P2651" s="83">
        <v>784.50699999999995</v>
      </c>
      <c r="Q2651" s="83">
        <v>2650</v>
      </c>
      <c r="R2651" s="86">
        <v>0.29604000000000003</v>
      </c>
      <c r="S2651" s="86">
        <v>1</v>
      </c>
    </row>
    <row r="2652" spans="2:19" x14ac:dyDescent="0.2">
      <c r="B2652" s="33"/>
      <c r="L2652" s="84">
        <v>2.1510000000000001E-2</v>
      </c>
      <c r="M2652" s="83">
        <v>2258.2399999999998</v>
      </c>
      <c r="N2652" s="83">
        <v>392.762</v>
      </c>
      <c r="O2652" s="83">
        <v>1865.48</v>
      </c>
      <c r="P2652" s="83">
        <v>785.52499999999998</v>
      </c>
      <c r="Q2652" s="83">
        <v>2651</v>
      </c>
      <c r="R2652" s="86">
        <v>0.29631299999999999</v>
      </c>
      <c r="S2652" s="86">
        <v>1</v>
      </c>
    </row>
    <row r="2653" spans="2:19" x14ac:dyDescent="0.2">
      <c r="B2653" s="33"/>
      <c r="L2653" s="84">
        <v>2.12E-2</v>
      </c>
      <c r="M2653" s="83">
        <v>2258.73</v>
      </c>
      <c r="N2653" s="83">
        <v>393.27199999999999</v>
      </c>
      <c r="O2653" s="83">
        <v>1865.46</v>
      </c>
      <c r="P2653" s="83">
        <v>786.54300000000001</v>
      </c>
      <c r="Q2653" s="83">
        <v>2652</v>
      </c>
      <c r="R2653" s="86">
        <v>0.29658499999999999</v>
      </c>
      <c r="S2653" s="86">
        <v>1</v>
      </c>
    </row>
    <row r="2654" spans="2:19" x14ac:dyDescent="0.2">
      <c r="B2654" s="33"/>
      <c r="L2654" s="84">
        <v>2.0820000000000002E-2</v>
      </c>
      <c r="M2654" s="83">
        <v>2259.2199999999998</v>
      </c>
      <c r="N2654" s="83">
        <v>393.78100000000001</v>
      </c>
      <c r="O2654" s="83">
        <v>1865.44</v>
      </c>
      <c r="P2654" s="83">
        <v>787.56200000000001</v>
      </c>
      <c r="Q2654" s="83">
        <v>2653</v>
      </c>
      <c r="R2654" s="86">
        <v>0.29685699999999998</v>
      </c>
      <c r="S2654" s="86">
        <v>1</v>
      </c>
    </row>
    <row r="2655" spans="2:19" x14ac:dyDescent="0.2">
      <c r="B2655" s="33"/>
      <c r="L2655" s="84">
        <v>2.0449999999999999E-2</v>
      </c>
      <c r="M2655" s="83">
        <v>2259.71</v>
      </c>
      <c r="N2655" s="83">
        <v>394.29</v>
      </c>
      <c r="O2655" s="83">
        <v>1865.42</v>
      </c>
      <c r="P2655" s="83">
        <v>788.58100000000002</v>
      </c>
      <c r="Q2655" s="83">
        <v>2654</v>
      </c>
      <c r="R2655" s="86">
        <v>0.29712899999999998</v>
      </c>
      <c r="S2655" s="86">
        <v>1</v>
      </c>
    </row>
    <row r="2656" spans="2:19" x14ac:dyDescent="0.2">
      <c r="B2656" s="33"/>
      <c r="L2656" s="84">
        <v>1.9789999999999999E-2</v>
      </c>
      <c r="M2656" s="83">
        <v>2260.1999999999998</v>
      </c>
      <c r="N2656" s="83">
        <v>394.8</v>
      </c>
      <c r="O2656" s="83">
        <v>1865.4</v>
      </c>
      <c r="P2656" s="83">
        <v>789.601</v>
      </c>
      <c r="Q2656" s="83">
        <v>2655</v>
      </c>
      <c r="R2656" s="86">
        <v>0.29740100000000003</v>
      </c>
      <c r="S2656" s="86">
        <v>1</v>
      </c>
    </row>
    <row r="2657" spans="2:19" x14ac:dyDescent="0.2">
      <c r="B2657" s="33"/>
      <c r="L2657" s="84">
        <v>1.9789999999999999E-2</v>
      </c>
      <c r="M2657" s="83">
        <v>2260.69</v>
      </c>
      <c r="N2657" s="83">
        <v>395.31</v>
      </c>
      <c r="O2657" s="83">
        <v>1865.38</v>
      </c>
      <c r="P2657" s="83">
        <v>790.62099999999998</v>
      </c>
      <c r="Q2657" s="83">
        <v>2656</v>
      </c>
      <c r="R2657" s="86">
        <v>0.29767399999999999</v>
      </c>
      <c r="S2657" s="86">
        <v>1</v>
      </c>
    </row>
    <row r="2658" spans="2:19" x14ac:dyDescent="0.2">
      <c r="B2658" s="33"/>
      <c r="L2658" s="84">
        <v>1.9789999999999999E-2</v>
      </c>
      <c r="M2658" s="83">
        <v>2261.1799999999998</v>
      </c>
      <c r="N2658" s="83">
        <v>395.82100000000003</v>
      </c>
      <c r="O2658" s="83">
        <v>1865.36</v>
      </c>
      <c r="P2658" s="83">
        <v>791.64200000000005</v>
      </c>
      <c r="Q2658" s="83">
        <v>2657</v>
      </c>
      <c r="R2658" s="86">
        <v>0.29794599999999999</v>
      </c>
      <c r="S2658" s="86">
        <v>1</v>
      </c>
    </row>
    <row r="2659" spans="2:19" x14ac:dyDescent="0.2">
      <c r="B2659" s="33"/>
      <c r="L2659" s="84">
        <v>1.9709999999999998E-2</v>
      </c>
      <c r="M2659" s="83">
        <v>2261.67</v>
      </c>
      <c r="N2659" s="83">
        <v>396.33199999999999</v>
      </c>
      <c r="O2659" s="83">
        <v>1865.34</v>
      </c>
      <c r="P2659" s="83">
        <v>792.66300000000001</v>
      </c>
      <c r="Q2659" s="83">
        <v>2658</v>
      </c>
      <c r="R2659" s="86">
        <v>0.29821799999999998</v>
      </c>
      <c r="S2659" s="86">
        <v>1</v>
      </c>
    </row>
    <row r="2660" spans="2:19" x14ac:dyDescent="0.2">
      <c r="B2660" s="33"/>
      <c r="L2660" s="84">
        <v>1.8970000000000001E-2</v>
      </c>
      <c r="M2660" s="83">
        <v>2262.16</v>
      </c>
      <c r="N2660" s="83">
        <v>396.84199999999998</v>
      </c>
      <c r="O2660" s="83">
        <v>1865.32</v>
      </c>
      <c r="P2660" s="83">
        <v>793.68499999999995</v>
      </c>
      <c r="Q2660" s="83">
        <v>2659</v>
      </c>
      <c r="R2660" s="86">
        <v>0.29848999999999998</v>
      </c>
      <c r="S2660" s="86">
        <v>1</v>
      </c>
    </row>
    <row r="2661" spans="2:19" x14ac:dyDescent="0.2">
      <c r="B2661" s="33"/>
      <c r="L2661" s="84">
        <v>1.8790000000000001E-2</v>
      </c>
      <c r="M2661" s="83">
        <v>2262.65</v>
      </c>
      <c r="N2661" s="83">
        <v>397.35399999999998</v>
      </c>
      <c r="O2661" s="83">
        <v>1865.29</v>
      </c>
      <c r="P2661" s="83">
        <v>794.70699999999999</v>
      </c>
      <c r="Q2661" s="83">
        <v>2660</v>
      </c>
      <c r="R2661" s="86">
        <v>0.29876200000000003</v>
      </c>
      <c r="S2661" s="86">
        <v>1</v>
      </c>
    </row>
    <row r="2662" spans="2:19" x14ac:dyDescent="0.2">
      <c r="B2662" s="33"/>
      <c r="L2662" s="84">
        <v>1.84E-2</v>
      </c>
      <c r="M2662" s="83">
        <v>2263.13</v>
      </c>
      <c r="N2662" s="83">
        <v>397.86500000000001</v>
      </c>
      <c r="O2662" s="83">
        <v>1865.27</v>
      </c>
      <c r="P2662" s="83">
        <v>795.73</v>
      </c>
      <c r="Q2662" s="83">
        <v>2661</v>
      </c>
      <c r="R2662" s="86">
        <v>0.29903400000000002</v>
      </c>
      <c r="S2662" s="86">
        <v>1</v>
      </c>
    </row>
    <row r="2663" spans="2:19" x14ac:dyDescent="0.2">
      <c r="B2663" s="33"/>
      <c r="L2663" s="84">
        <v>1.84E-2</v>
      </c>
      <c r="M2663" s="83">
        <v>2263.62</v>
      </c>
      <c r="N2663" s="83">
        <v>398.37700000000001</v>
      </c>
      <c r="O2663" s="83">
        <v>1865.25</v>
      </c>
      <c r="P2663" s="83">
        <v>796.75400000000002</v>
      </c>
      <c r="Q2663" s="83">
        <v>2662</v>
      </c>
      <c r="R2663" s="86">
        <v>0.29930600000000002</v>
      </c>
      <c r="S2663" s="86">
        <v>1</v>
      </c>
    </row>
    <row r="2664" spans="2:19" x14ac:dyDescent="0.2">
      <c r="B2664" s="33"/>
      <c r="L2664" s="84">
        <v>1.8319999999999999E-2</v>
      </c>
      <c r="M2664" s="83">
        <v>2264.11</v>
      </c>
      <c r="N2664" s="83">
        <v>398.88900000000001</v>
      </c>
      <c r="O2664" s="83">
        <v>1865.22</v>
      </c>
      <c r="P2664" s="83">
        <v>797.77700000000004</v>
      </c>
      <c r="Q2664" s="83">
        <v>2663</v>
      </c>
      <c r="R2664" s="86">
        <v>0.29957800000000001</v>
      </c>
      <c r="S2664" s="86">
        <v>1</v>
      </c>
    </row>
    <row r="2665" spans="2:19" x14ac:dyDescent="0.2">
      <c r="B2665" s="33"/>
      <c r="L2665" s="84">
        <v>1.8239999999999999E-2</v>
      </c>
      <c r="M2665" s="83">
        <v>2264.6</v>
      </c>
      <c r="N2665" s="83">
        <v>399.40100000000001</v>
      </c>
      <c r="O2665" s="83">
        <v>1865.2</v>
      </c>
      <c r="P2665" s="83">
        <v>798.80200000000002</v>
      </c>
      <c r="Q2665" s="83">
        <v>2664</v>
      </c>
      <c r="R2665" s="86">
        <v>0.29985099999999998</v>
      </c>
      <c r="S2665" s="86">
        <v>1</v>
      </c>
    </row>
    <row r="2666" spans="2:19" x14ac:dyDescent="0.2">
      <c r="B2666" s="33"/>
      <c r="L2666" s="84">
        <v>1.6969999999999999E-2</v>
      </c>
      <c r="M2666" s="83">
        <v>2265.09</v>
      </c>
      <c r="N2666" s="83">
        <v>399.91300000000001</v>
      </c>
      <c r="O2666" s="83">
        <v>1865.17</v>
      </c>
      <c r="P2666" s="83">
        <v>799.827</v>
      </c>
      <c r="Q2666" s="83">
        <v>2665</v>
      </c>
      <c r="R2666" s="86">
        <v>0.30012299999999997</v>
      </c>
      <c r="S2666" s="86">
        <v>1</v>
      </c>
    </row>
    <row r="2667" spans="2:19" x14ac:dyDescent="0.2">
      <c r="B2667" s="33"/>
      <c r="L2667" s="84">
        <v>1.685E-2</v>
      </c>
      <c r="M2667" s="83">
        <v>2265.5700000000002</v>
      </c>
      <c r="N2667" s="83">
        <v>400.42599999999999</v>
      </c>
      <c r="O2667" s="83">
        <v>1865.15</v>
      </c>
      <c r="P2667" s="83">
        <v>800.85199999999998</v>
      </c>
      <c r="Q2667" s="83">
        <v>2666</v>
      </c>
      <c r="R2667" s="86">
        <v>0.30039500000000002</v>
      </c>
      <c r="S2667" s="86">
        <v>1</v>
      </c>
    </row>
    <row r="2668" spans="2:19" x14ac:dyDescent="0.2">
      <c r="B2668" s="33"/>
      <c r="L2668" s="84">
        <v>1.669E-2</v>
      </c>
      <c r="M2668" s="83">
        <v>2266.06</v>
      </c>
      <c r="N2668" s="83">
        <v>400.93900000000002</v>
      </c>
      <c r="O2668" s="83">
        <v>1865.12</v>
      </c>
      <c r="P2668" s="83">
        <v>801.87800000000004</v>
      </c>
      <c r="Q2668" s="83">
        <v>2667</v>
      </c>
      <c r="R2668" s="86">
        <v>0.30066700000000002</v>
      </c>
      <c r="S2668" s="86">
        <v>1</v>
      </c>
    </row>
    <row r="2669" spans="2:19" x14ac:dyDescent="0.2">
      <c r="B2669" s="33"/>
      <c r="L2669" s="84">
        <v>1.635E-2</v>
      </c>
      <c r="M2669" s="83">
        <v>2266.5500000000002</v>
      </c>
      <c r="N2669" s="83">
        <v>401.45299999999997</v>
      </c>
      <c r="O2669" s="83">
        <v>1865.09</v>
      </c>
      <c r="P2669" s="83">
        <v>802.90499999999997</v>
      </c>
      <c r="Q2669" s="83">
        <v>2668</v>
      </c>
      <c r="R2669" s="86">
        <v>0.30093900000000001</v>
      </c>
      <c r="S2669" s="86">
        <v>1</v>
      </c>
    </row>
    <row r="2670" spans="2:19" x14ac:dyDescent="0.2">
      <c r="B2670" s="33"/>
      <c r="L2670" s="84">
        <v>1.567E-2</v>
      </c>
      <c r="M2670" s="83">
        <v>2267.0300000000002</v>
      </c>
      <c r="N2670" s="83">
        <v>401.96600000000001</v>
      </c>
      <c r="O2670" s="83">
        <v>1865.07</v>
      </c>
      <c r="P2670" s="83">
        <v>803.93200000000002</v>
      </c>
      <c r="Q2670" s="83">
        <v>2669</v>
      </c>
      <c r="R2670" s="86">
        <v>0.30121100000000001</v>
      </c>
      <c r="S2670" s="86">
        <v>1</v>
      </c>
    </row>
    <row r="2671" spans="2:19" x14ac:dyDescent="0.2">
      <c r="B2671" s="33"/>
      <c r="L2671" s="84">
        <v>1.499E-2</v>
      </c>
      <c r="M2671" s="83">
        <v>2267.52</v>
      </c>
      <c r="N2671" s="83">
        <v>402.48</v>
      </c>
      <c r="O2671" s="83">
        <v>1865.04</v>
      </c>
      <c r="P2671" s="83">
        <v>804.96</v>
      </c>
      <c r="Q2671" s="83">
        <v>2670</v>
      </c>
      <c r="R2671" s="86">
        <v>0.301483</v>
      </c>
      <c r="S2671" s="86">
        <v>1</v>
      </c>
    </row>
    <row r="2672" spans="2:19" x14ac:dyDescent="0.2">
      <c r="B2672" s="33"/>
      <c r="L2672" s="84">
        <v>1.481E-2</v>
      </c>
      <c r="M2672" s="83">
        <v>2268.0100000000002</v>
      </c>
      <c r="N2672" s="83">
        <v>402.99400000000003</v>
      </c>
      <c r="O2672" s="83">
        <v>1865.01</v>
      </c>
      <c r="P2672" s="83">
        <v>805.98800000000006</v>
      </c>
      <c r="Q2672" s="83">
        <v>2671</v>
      </c>
      <c r="R2672" s="86">
        <v>0.301755</v>
      </c>
      <c r="S2672" s="86">
        <v>1</v>
      </c>
    </row>
    <row r="2673" spans="2:19" x14ac:dyDescent="0.2">
      <c r="B2673" s="33"/>
      <c r="L2673" s="84">
        <v>1.481E-2</v>
      </c>
      <c r="M2673" s="83">
        <v>2268.4899999999998</v>
      </c>
      <c r="N2673" s="83">
        <v>403.50799999999998</v>
      </c>
      <c r="O2673" s="83">
        <v>1864.98</v>
      </c>
      <c r="P2673" s="83">
        <v>807.01700000000005</v>
      </c>
      <c r="Q2673" s="83">
        <v>2672</v>
      </c>
      <c r="R2673" s="86">
        <v>0.30202699999999999</v>
      </c>
      <c r="S2673" s="86">
        <v>1</v>
      </c>
    </row>
    <row r="2674" spans="2:19" x14ac:dyDescent="0.2">
      <c r="B2674" s="33"/>
      <c r="L2674" s="84">
        <v>1.481E-2</v>
      </c>
      <c r="M2674" s="83">
        <v>2268.98</v>
      </c>
      <c r="N2674" s="83">
        <v>404.02300000000002</v>
      </c>
      <c r="O2674" s="83">
        <v>1864.95</v>
      </c>
      <c r="P2674" s="83">
        <v>808.04600000000005</v>
      </c>
      <c r="Q2674" s="83">
        <v>2673</v>
      </c>
      <c r="R2674" s="86">
        <v>0.30229899999999998</v>
      </c>
      <c r="S2674" s="86">
        <v>1</v>
      </c>
    </row>
    <row r="2675" spans="2:19" x14ac:dyDescent="0.2">
      <c r="B2675" s="33"/>
      <c r="L2675" s="84">
        <v>1.481E-2</v>
      </c>
      <c r="M2675" s="83">
        <v>2269.46</v>
      </c>
      <c r="N2675" s="83">
        <v>404.53800000000001</v>
      </c>
      <c r="O2675" s="83">
        <v>1864.92</v>
      </c>
      <c r="P2675" s="83">
        <v>809.07500000000005</v>
      </c>
      <c r="Q2675" s="83">
        <v>2674</v>
      </c>
      <c r="R2675" s="86">
        <v>0.30257099999999998</v>
      </c>
      <c r="S2675" s="86">
        <v>1</v>
      </c>
    </row>
    <row r="2676" spans="2:19" x14ac:dyDescent="0.2">
      <c r="B2676" s="33"/>
      <c r="L2676" s="84">
        <v>1.481E-2</v>
      </c>
      <c r="M2676" s="83">
        <v>2269.9499999999998</v>
      </c>
      <c r="N2676" s="83">
        <v>405.053</v>
      </c>
      <c r="O2676" s="83">
        <v>1864.89</v>
      </c>
      <c r="P2676" s="83">
        <v>810.10599999999999</v>
      </c>
      <c r="Q2676" s="83">
        <v>2675</v>
      </c>
      <c r="R2676" s="86">
        <v>0.30284299999999997</v>
      </c>
      <c r="S2676" s="86">
        <v>1</v>
      </c>
    </row>
    <row r="2677" spans="2:19" x14ac:dyDescent="0.2">
      <c r="B2677" s="33"/>
      <c r="L2677" s="84">
        <v>1.481E-2</v>
      </c>
      <c r="M2677" s="83">
        <v>2270.4299999999998</v>
      </c>
      <c r="N2677" s="83">
        <v>405.56799999999998</v>
      </c>
      <c r="O2677" s="83">
        <v>1864.86</v>
      </c>
      <c r="P2677" s="83">
        <v>811.13599999999997</v>
      </c>
      <c r="Q2677" s="83">
        <v>2676</v>
      </c>
      <c r="R2677" s="86">
        <v>0.30311500000000002</v>
      </c>
      <c r="S2677" s="86">
        <v>1</v>
      </c>
    </row>
    <row r="2678" spans="2:19" x14ac:dyDescent="0.2">
      <c r="B2678" s="33"/>
      <c r="L2678" s="84">
        <v>1.481E-2</v>
      </c>
      <c r="M2678" s="83">
        <v>2270.92</v>
      </c>
      <c r="N2678" s="83">
        <v>406.084</v>
      </c>
      <c r="O2678" s="83">
        <v>1864.83</v>
      </c>
      <c r="P2678" s="83">
        <v>812.16800000000001</v>
      </c>
      <c r="Q2678" s="83">
        <v>2677</v>
      </c>
      <c r="R2678" s="86">
        <v>0.30338700000000002</v>
      </c>
      <c r="S2678" s="86">
        <v>1</v>
      </c>
    </row>
    <row r="2679" spans="2:19" x14ac:dyDescent="0.2">
      <c r="B2679" s="33"/>
      <c r="L2679" s="84">
        <v>1.481E-2</v>
      </c>
      <c r="M2679" s="83">
        <v>2271.4</v>
      </c>
      <c r="N2679" s="83">
        <v>406.6</v>
      </c>
      <c r="O2679" s="83">
        <v>1864.8</v>
      </c>
      <c r="P2679" s="83">
        <v>813.2</v>
      </c>
      <c r="Q2679" s="83">
        <v>2678</v>
      </c>
      <c r="R2679" s="86">
        <v>0.30365900000000001</v>
      </c>
      <c r="S2679" s="86">
        <v>1</v>
      </c>
    </row>
    <row r="2680" spans="2:19" x14ac:dyDescent="0.2">
      <c r="B2680" s="33"/>
      <c r="L2680" s="84">
        <v>1.481E-2</v>
      </c>
      <c r="M2680" s="83">
        <v>2271.88</v>
      </c>
      <c r="N2680" s="83">
        <v>407.11599999999999</v>
      </c>
      <c r="O2680" s="83">
        <v>1864.77</v>
      </c>
      <c r="P2680" s="83">
        <v>814.23199999999997</v>
      </c>
      <c r="Q2680" s="83">
        <v>2679</v>
      </c>
      <c r="R2680" s="86">
        <v>0.30393100000000001</v>
      </c>
      <c r="S2680" s="86">
        <v>1</v>
      </c>
    </row>
    <row r="2681" spans="2:19" x14ac:dyDescent="0.2">
      <c r="B2681" s="33"/>
      <c r="L2681" s="84">
        <v>1.481E-2</v>
      </c>
      <c r="M2681" s="83">
        <v>2272.37</v>
      </c>
      <c r="N2681" s="83">
        <v>407.63200000000001</v>
      </c>
      <c r="O2681" s="83">
        <v>1864.74</v>
      </c>
      <c r="P2681" s="83">
        <v>815.26499999999999</v>
      </c>
      <c r="Q2681" s="83">
        <v>2680</v>
      </c>
      <c r="R2681" s="86">
        <v>0.304203</v>
      </c>
      <c r="S2681" s="86">
        <v>1</v>
      </c>
    </row>
    <row r="2682" spans="2:19" x14ac:dyDescent="0.2">
      <c r="B2682" s="33"/>
      <c r="L2682" s="84">
        <v>1.481E-2</v>
      </c>
      <c r="M2682" s="83">
        <v>2272.85</v>
      </c>
      <c r="N2682" s="83">
        <v>408.149</v>
      </c>
      <c r="O2682" s="83">
        <v>1864.7</v>
      </c>
      <c r="P2682" s="83">
        <v>816.298</v>
      </c>
      <c r="Q2682" s="83">
        <v>2681</v>
      </c>
      <c r="R2682" s="86">
        <v>0.304475</v>
      </c>
      <c r="S2682" s="86">
        <v>1</v>
      </c>
    </row>
    <row r="2683" spans="2:19" x14ac:dyDescent="0.2">
      <c r="B2683" s="33"/>
      <c r="L2683" s="84">
        <v>1.481E-2</v>
      </c>
      <c r="M2683" s="83">
        <v>2273.33</v>
      </c>
      <c r="N2683" s="83">
        <v>408.666</v>
      </c>
      <c r="O2683" s="83">
        <v>1864.67</v>
      </c>
      <c r="P2683" s="83">
        <v>817.33199999999999</v>
      </c>
      <c r="Q2683" s="83">
        <v>2682</v>
      </c>
      <c r="R2683" s="86">
        <v>0.30474699999999999</v>
      </c>
      <c r="S2683" s="86">
        <v>1</v>
      </c>
    </row>
    <row r="2684" spans="2:19" x14ac:dyDescent="0.2">
      <c r="B2684" s="33"/>
      <c r="L2684" s="84">
        <v>1.4279999999999999E-2</v>
      </c>
      <c r="M2684" s="83">
        <v>2273.8200000000002</v>
      </c>
      <c r="N2684" s="83">
        <v>409.18299999999999</v>
      </c>
      <c r="O2684" s="83">
        <v>1864.63</v>
      </c>
      <c r="P2684" s="83">
        <v>818.36599999999999</v>
      </c>
      <c r="Q2684" s="83">
        <v>2683</v>
      </c>
      <c r="R2684" s="86">
        <v>0.30501899999999998</v>
      </c>
      <c r="S2684" s="86">
        <v>1</v>
      </c>
    </row>
    <row r="2685" spans="2:19" x14ac:dyDescent="0.2">
      <c r="B2685" s="33"/>
      <c r="L2685" s="84">
        <v>1.423E-2</v>
      </c>
      <c r="M2685" s="83">
        <v>2274.3000000000002</v>
      </c>
      <c r="N2685" s="83">
        <v>409.70100000000002</v>
      </c>
      <c r="O2685" s="83">
        <v>1864.6</v>
      </c>
      <c r="P2685" s="83">
        <v>819.40099999999995</v>
      </c>
      <c r="Q2685" s="83">
        <v>2684</v>
      </c>
      <c r="R2685" s="86">
        <v>0.30529099999999998</v>
      </c>
      <c r="S2685" s="86">
        <v>1</v>
      </c>
    </row>
    <row r="2686" spans="2:19" x14ac:dyDescent="0.2">
      <c r="B2686" s="33"/>
      <c r="L2686" s="84">
        <v>1.366E-2</v>
      </c>
      <c r="M2686" s="83">
        <v>2274.7800000000002</v>
      </c>
      <c r="N2686" s="83">
        <v>410.21800000000002</v>
      </c>
      <c r="O2686" s="83">
        <v>1864.56</v>
      </c>
      <c r="P2686" s="83">
        <v>820.43700000000001</v>
      </c>
      <c r="Q2686" s="83">
        <v>2685</v>
      </c>
      <c r="R2686" s="86">
        <v>0.30556299999999997</v>
      </c>
      <c r="S2686" s="86">
        <v>1</v>
      </c>
    </row>
    <row r="2687" spans="2:19" x14ac:dyDescent="0.2">
      <c r="B2687" s="33"/>
      <c r="L2687" s="84">
        <v>1.34E-2</v>
      </c>
      <c r="M2687" s="83">
        <v>2275.2600000000002</v>
      </c>
      <c r="N2687" s="83">
        <v>410.73599999999999</v>
      </c>
      <c r="O2687" s="83">
        <v>1864.53</v>
      </c>
      <c r="P2687" s="83">
        <v>821.47299999999996</v>
      </c>
      <c r="Q2687" s="83">
        <v>2686</v>
      </c>
      <c r="R2687" s="86">
        <v>0.30583500000000002</v>
      </c>
      <c r="S2687" s="86">
        <v>1</v>
      </c>
    </row>
    <row r="2688" spans="2:19" x14ac:dyDescent="0.2">
      <c r="B2688" s="33"/>
      <c r="L2688" s="84">
        <v>1.34E-2</v>
      </c>
      <c r="M2688" s="83">
        <v>2275.75</v>
      </c>
      <c r="N2688" s="83">
        <v>411.255</v>
      </c>
      <c r="O2688" s="83">
        <v>1864.49</v>
      </c>
      <c r="P2688" s="83">
        <v>822.50900000000001</v>
      </c>
      <c r="Q2688" s="83">
        <v>2687</v>
      </c>
      <c r="R2688" s="86">
        <v>0.30610700000000002</v>
      </c>
      <c r="S2688" s="86">
        <v>1</v>
      </c>
    </row>
    <row r="2689" spans="2:19" x14ac:dyDescent="0.2">
      <c r="B2689" s="33"/>
      <c r="L2689" s="84">
        <v>1.299E-2</v>
      </c>
      <c r="M2689" s="83">
        <v>2276.23</v>
      </c>
      <c r="N2689" s="83">
        <v>411.77300000000002</v>
      </c>
      <c r="O2689" s="83">
        <v>1864.45</v>
      </c>
      <c r="P2689" s="83">
        <v>823.54600000000005</v>
      </c>
      <c r="Q2689" s="83">
        <v>2688</v>
      </c>
      <c r="R2689" s="86">
        <v>0.30637900000000001</v>
      </c>
      <c r="S2689" s="86">
        <v>1</v>
      </c>
    </row>
    <row r="2690" spans="2:19" x14ac:dyDescent="0.2">
      <c r="B2690" s="33"/>
      <c r="L2690" s="84">
        <v>1.299E-2</v>
      </c>
      <c r="M2690" s="83">
        <v>2276.71</v>
      </c>
      <c r="N2690" s="83">
        <v>412.29199999999997</v>
      </c>
      <c r="O2690" s="83">
        <v>1864.42</v>
      </c>
      <c r="P2690" s="83">
        <v>824.58399999999995</v>
      </c>
      <c r="Q2690" s="83">
        <v>2689</v>
      </c>
      <c r="R2690" s="86">
        <v>0.30665100000000001</v>
      </c>
      <c r="S2690" s="86">
        <v>1</v>
      </c>
    </row>
    <row r="2691" spans="2:19" x14ac:dyDescent="0.2">
      <c r="B2691" s="33"/>
      <c r="L2691" s="84">
        <v>1.2319999999999999E-2</v>
      </c>
      <c r="M2691" s="83">
        <v>2277.19</v>
      </c>
      <c r="N2691" s="83">
        <v>412.81099999999998</v>
      </c>
      <c r="O2691" s="83">
        <v>1864.38</v>
      </c>
      <c r="P2691" s="83">
        <v>825.62199999999996</v>
      </c>
      <c r="Q2691" s="83">
        <v>2690</v>
      </c>
      <c r="R2691" s="86">
        <v>0.306923</v>
      </c>
      <c r="S2691" s="86">
        <v>1</v>
      </c>
    </row>
    <row r="2692" spans="2:19" x14ac:dyDescent="0.2">
      <c r="B2692" s="33"/>
      <c r="L2692" s="84">
        <v>1.222E-2</v>
      </c>
      <c r="M2692" s="83">
        <v>2277.67</v>
      </c>
      <c r="N2692" s="83">
        <v>413.33</v>
      </c>
      <c r="O2692" s="83">
        <v>1864.34</v>
      </c>
      <c r="P2692" s="83">
        <v>826.66099999999994</v>
      </c>
      <c r="Q2692" s="83">
        <v>2691</v>
      </c>
      <c r="R2692" s="86">
        <v>0.307195</v>
      </c>
      <c r="S2692" s="86">
        <v>1</v>
      </c>
    </row>
    <row r="2693" spans="2:19" x14ac:dyDescent="0.2">
      <c r="B2693" s="33"/>
      <c r="L2693" s="84">
        <v>1.222E-2</v>
      </c>
      <c r="M2693" s="83">
        <v>2278.15</v>
      </c>
      <c r="N2693" s="83">
        <v>413.85</v>
      </c>
      <c r="O2693" s="83">
        <v>1864.3</v>
      </c>
      <c r="P2693" s="83">
        <v>827.7</v>
      </c>
      <c r="Q2693" s="83">
        <v>2692</v>
      </c>
      <c r="R2693" s="86">
        <v>0.30746600000000002</v>
      </c>
      <c r="S2693" s="86">
        <v>1</v>
      </c>
    </row>
    <row r="2694" spans="2:19" x14ac:dyDescent="0.2">
      <c r="B2694" s="33"/>
      <c r="L2694" s="84">
        <v>8.0520000000000001E-3</v>
      </c>
      <c r="M2694" s="83">
        <v>2278.63</v>
      </c>
      <c r="N2694" s="83">
        <v>414.37</v>
      </c>
      <c r="O2694" s="83">
        <v>1864.26</v>
      </c>
      <c r="P2694" s="83">
        <v>828.73900000000003</v>
      </c>
      <c r="Q2694" s="83">
        <v>2693</v>
      </c>
      <c r="R2694" s="86">
        <v>0.30773800000000001</v>
      </c>
      <c r="S2694" s="86">
        <v>1</v>
      </c>
    </row>
    <row r="2695" spans="2:19" x14ac:dyDescent="0.2">
      <c r="B2695" s="33"/>
      <c r="L2695" s="84">
        <v>7.7140000000000004E-3</v>
      </c>
      <c r="M2695" s="83">
        <v>2279.11</v>
      </c>
      <c r="N2695" s="83">
        <v>414.89</v>
      </c>
      <c r="O2695" s="83">
        <v>1864.22</v>
      </c>
      <c r="P2695" s="83">
        <v>829.779</v>
      </c>
      <c r="Q2695" s="83">
        <v>2694</v>
      </c>
      <c r="R2695" s="86">
        <v>0.30801000000000001</v>
      </c>
      <c r="S2695" s="86">
        <v>1</v>
      </c>
    </row>
    <row r="2696" spans="2:19" x14ac:dyDescent="0.2">
      <c r="B2696" s="33"/>
      <c r="L2696" s="84">
        <v>7.0419999999999996E-3</v>
      </c>
      <c r="M2696" s="83">
        <v>2279.59</v>
      </c>
      <c r="N2696" s="83">
        <v>415.41</v>
      </c>
      <c r="O2696" s="83">
        <v>1864.18</v>
      </c>
      <c r="P2696" s="83">
        <v>830.82</v>
      </c>
      <c r="Q2696" s="83">
        <v>2695</v>
      </c>
      <c r="R2696" s="86">
        <v>0.308282</v>
      </c>
      <c r="S2696" s="86">
        <v>1</v>
      </c>
    </row>
    <row r="2697" spans="2:19" x14ac:dyDescent="0.2">
      <c r="B2697" s="33"/>
      <c r="L2697" s="84">
        <v>5.5430000000000002E-3</v>
      </c>
      <c r="M2697" s="83">
        <v>2280.0700000000002</v>
      </c>
      <c r="N2697" s="83">
        <v>415.93099999999998</v>
      </c>
      <c r="O2697" s="83">
        <v>1864.14</v>
      </c>
      <c r="P2697" s="83">
        <v>831.86099999999999</v>
      </c>
      <c r="Q2697" s="83">
        <v>2696</v>
      </c>
      <c r="R2697" s="86">
        <v>0.30855399999999999</v>
      </c>
      <c r="S2697" s="86">
        <v>1</v>
      </c>
    </row>
    <row r="2698" spans="2:19" x14ac:dyDescent="0.2">
      <c r="B2698" s="33"/>
      <c r="L2698" s="84">
        <v>5.483E-3</v>
      </c>
      <c r="M2698" s="83">
        <v>2280.5500000000002</v>
      </c>
      <c r="N2698" s="83">
        <v>416.45100000000002</v>
      </c>
      <c r="O2698" s="83">
        <v>1864.1</v>
      </c>
      <c r="P2698" s="83">
        <v>832.90300000000002</v>
      </c>
      <c r="Q2698" s="83">
        <v>2697</v>
      </c>
      <c r="R2698" s="86">
        <v>0.30882599999999999</v>
      </c>
      <c r="S2698" s="86">
        <v>1</v>
      </c>
    </row>
    <row r="2699" spans="2:19" x14ac:dyDescent="0.2">
      <c r="B2699" s="33"/>
      <c r="L2699" s="84">
        <v>2.9450000000000001E-3</v>
      </c>
      <c r="M2699" s="83">
        <v>2281.0300000000002</v>
      </c>
      <c r="N2699" s="83">
        <v>416.97300000000001</v>
      </c>
      <c r="O2699" s="83">
        <v>1864.05</v>
      </c>
      <c r="P2699" s="83">
        <v>833.94500000000005</v>
      </c>
      <c r="Q2699" s="83">
        <v>2698</v>
      </c>
      <c r="R2699" s="86">
        <v>0.30909799999999998</v>
      </c>
      <c r="S2699" s="86">
        <v>1</v>
      </c>
    </row>
    <row r="2700" spans="2:19" x14ac:dyDescent="0.2">
      <c r="B2700" s="33"/>
    </row>
    <row r="2701" spans="2:19" x14ac:dyDescent="0.2">
      <c r="B2701" s="33"/>
    </row>
    <row r="2702" spans="2:19" x14ac:dyDescent="0.2">
      <c r="B2702" s="33"/>
    </row>
    <row r="2703" spans="2:19" x14ac:dyDescent="0.2">
      <c r="B2703" s="33"/>
    </row>
    <row r="2704" spans="2:19" x14ac:dyDescent="0.2">
      <c r="B2704" s="33"/>
    </row>
    <row r="2705" spans="2:2" x14ac:dyDescent="0.2">
      <c r="B2705" s="33"/>
    </row>
    <row r="2706" spans="2:2" x14ac:dyDescent="0.2">
      <c r="B2706" s="33"/>
    </row>
    <row r="2707" spans="2:2" x14ac:dyDescent="0.2">
      <c r="B2707" s="33"/>
    </row>
    <row r="2708" spans="2:2" x14ac:dyDescent="0.2">
      <c r="B2708" s="33"/>
    </row>
    <row r="2709" spans="2:2" x14ac:dyDescent="0.2">
      <c r="B2709" s="33"/>
    </row>
    <row r="2710" spans="2:2" x14ac:dyDescent="0.2">
      <c r="B2710" s="33"/>
    </row>
    <row r="2711" spans="2:2" x14ac:dyDescent="0.2">
      <c r="B2711" s="33"/>
    </row>
    <row r="2712" spans="2:2" x14ac:dyDescent="0.2">
      <c r="B2712" s="33"/>
    </row>
    <row r="2713" spans="2:2" x14ac:dyDescent="0.2">
      <c r="B2713" s="33"/>
    </row>
    <row r="2714" spans="2:2" x14ac:dyDescent="0.2">
      <c r="B2714" s="33"/>
    </row>
    <row r="2715" spans="2:2" x14ac:dyDescent="0.2">
      <c r="B2715" s="33"/>
    </row>
    <row r="2716" spans="2:2" x14ac:dyDescent="0.2">
      <c r="B2716" s="33"/>
    </row>
    <row r="2717" spans="2:2" x14ac:dyDescent="0.2">
      <c r="B2717" s="33"/>
    </row>
    <row r="2718" spans="2:2" x14ac:dyDescent="0.2">
      <c r="B2718" s="33"/>
    </row>
    <row r="2719" spans="2:2" x14ac:dyDescent="0.2">
      <c r="B2719" s="33"/>
    </row>
    <row r="2720" spans="2:2" x14ac:dyDescent="0.2">
      <c r="B2720" s="33"/>
    </row>
    <row r="2721" spans="2:2" x14ac:dyDescent="0.2">
      <c r="B2721" s="33"/>
    </row>
    <row r="2722" spans="2:2" x14ac:dyDescent="0.2">
      <c r="B2722" s="33"/>
    </row>
    <row r="2723" spans="2:2" x14ac:dyDescent="0.2">
      <c r="B2723" s="33"/>
    </row>
    <row r="2724" spans="2:2" x14ac:dyDescent="0.2">
      <c r="B2724" s="33"/>
    </row>
    <row r="2725" spans="2:2" x14ac:dyDescent="0.2">
      <c r="B2725" s="33"/>
    </row>
    <row r="2726" spans="2:2" x14ac:dyDescent="0.2">
      <c r="B2726" s="33"/>
    </row>
    <row r="2727" spans="2:2" x14ac:dyDescent="0.2">
      <c r="B2727" s="33"/>
    </row>
    <row r="2728" spans="2:2" x14ac:dyDescent="0.2">
      <c r="B2728" s="33"/>
    </row>
    <row r="2729" spans="2:2" x14ac:dyDescent="0.2">
      <c r="B2729" s="33"/>
    </row>
    <row r="2730" spans="2:2" x14ac:dyDescent="0.2">
      <c r="B2730" s="33"/>
    </row>
    <row r="2731" spans="2:2" x14ac:dyDescent="0.2">
      <c r="B2731" s="33"/>
    </row>
    <row r="2732" spans="2:2" x14ac:dyDescent="0.2">
      <c r="B2732" s="33"/>
    </row>
    <row r="2733" spans="2:2" x14ac:dyDescent="0.2">
      <c r="B2733" s="33"/>
    </row>
    <row r="2734" spans="2:2" x14ac:dyDescent="0.2">
      <c r="B2734" s="33"/>
    </row>
    <row r="2735" spans="2:2" x14ac:dyDescent="0.2">
      <c r="B2735" s="33"/>
    </row>
    <row r="2736" spans="2:2" x14ac:dyDescent="0.2">
      <c r="B2736" s="33"/>
    </row>
    <row r="2737" spans="2:2" x14ac:dyDescent="0.2">
      <c r="B2737" s="33"/>
    </row>
    <row r="2738" spans="2:2" x14ac:dyDescent="0.2">
      <c r="B2738" s="33"/>
    </row>
    <row r="2739" spans="2:2" x14ac:dyDescent="0.2">
      <c r="B2739" s="33"/>
    </row>
    <row r="2740" spans="2:2" x14ac:dyDescent="0.2">
      <c r="B2740" s="33"/>
    </row>
    <row r="2741" spans="2:2" x14ac:dyDescent="0.2">
      <c r="B2741" s="33"/>
    </row>
    <row r="2742" spans="2:2" x14ac:dyDescent="0.2">
      <c r="B2742" s="33"/>
    </row>
    <row r="2743" spans="2:2" x14ac:dyDescent="0.2">
      <c r="B2743" s="33"/>
    </row>
    <row r="2744" spans="2:2" x14ac:dyDescent="0.2">
      <c r="B2744" s="33"/>
    </row>
    <row r="2745" spans="2:2" x14ac:dyDescent="0.2">
      <c r="B2745" s="33"/>
    </row>
    <row r="2746" spans="2:2" x14ac:dyDescent="0.2">
      <c r="B2746" s="33"/>
    </row>
    <row r="2747" spans="2:2" x14ac:dyDescent="0.2">
      <c r="B2747" s="33"/>
    </row>
    <row r="2748" spans="2:2" x14ac:dyDescent="0.2">
      <c r="B2748" s="33"/>
    </row>
    <row r="2749" spans="2:2" x14ac:dyDescent="0.2">
      <c r="B2749" s="33"/>
    </row>
    <row r="2750" spans="2:2" x14ac:dyDescent="0.2">
      <c r="B2750" s="33"/>
    </row>
    <row r="2751" spans="2:2" x14ac:dyDescent="0.2">
      <c r="B2751" s="33"/>
    </row>
    <row r="2752" spans="2:2" x14ac:dyDescent="0.2">
      <c r="B2752" s="33"/>
    </row>
    <row r="2753" spans="2:2" x14ac:dyDescent="0.2">
      <c r="B2753" s="33"/>
    </row>
    <row r="2754" spans="2:2" x14ac:dyDescent="0.2">
      <c r="B2754" s="33"/>
    </row>
    <row r="2755" spans="2:2" x14ac:dyDescent="0.2">
      <c r="B2755" s="33"/>
    </row>
    <row r="2756" spans="2:2" x14ac:dyDescent="0.2">
      <c r="B2756" s="33"/>
    </row>
    <row r="2757" spans="2:2" x14ac:dyDescent="0.2">
      <c r="B2757" s="33"/>
    </row>
    <row r="2758" spans="2:2" x14ac:dyDescent="0.2">
      <c r="B2758" s="33"/>
    </row>
    <row r="2759" spans="2:2" x14ac:dyDescent="0.2">
      <c r="B2759" s="33"/>
    </row>
    <row r="2760" spans="2:2" x14ac:dyDescent="0.2">
      <c r="B2760" s="33"/>
    </row>
    <row r="2761" spans="2:2" x14ac:dyDescent="0.2">
      <c r="B2761" s="33"/>
    </row>
    <row r="2762" spans="2:2" x14ac:dyDescent="0.2">
      <c r="B2762" s="33"/>
    </row>
    <row r="2763" spans="2:2" x14ac:dyDescent="0.2">
      <c r="B2763" s="33"/>
    </row>
    <row r="2764" spans="2:2" x14ac:dyDescent="0.2">
      <c r="B2764" s="33"/>
    </row>
    <row r="2765" spans="2:2" x14ac:dyDescent="0.2">
      <c r="B2765" s="33"/>
    </row>
    <row r="2766" spans="2:2" x14ac:dyDescent="0.2">
      <c r="B2766" s="33"/>
    </row>
    <row r="2767" spans="2:2" x14ac:dyDescent="0.2">
      <c r="B2767" s="33"/>
    </row>
    <row r="2768" spans="2:2" x14ac:dyDescent="0.2">
      <c r="B2768" s="33"/>
    </row>
    <row r="2769" spans="2:2" x14ac:dyDescent="0.2">
      <c r="B2769" s="33"/>
    </row>
    <row r="2770" spans="2:2" x14ac:dyDescent="0.2">
      <c r="B2770" s="33"/>
    </row>
    <row r="2771" spans="2:2" x14ac:dyDescent="0.2">
      <c r="B2771" s="33"/>
    </row>
    <row r="2772" spans="2:2" x14ac:dyDescent="0.2">
      <c r="B2772" s="33"/>
    </row>
    <row r="2773" spans="2:2" x14ac:dyDescent="0.2">
      <c r="B2773" s="33"/>
    </row>
    <row r="2774" spans="2:2" x14ac:dyDescent="0.2">
      <c r="B2774" s="33"/>
    </row>
    <row r="2775" spans="2:2" x14ac:dyDescent="0.2">
      <c r="B2775" s="33"/>
    </row>
    <row r="2776" spans="2:2" x14ac:dyDescent="0.2">
      <c r="B2776" s="33"/>
    </row>
    <row r="2777" spans="2:2" x14ac:dyDescent="0.2">
      <c r="B2777" s="33"/>
    </row>
    <row r="2778" spans="2:2" x14ac:dyDescent="0.2">
      <c r="B2778" s="33"/>
    </row>
    <row r="2779" spans="2:2" x14ac:dyDescent="0.2">
      <c r="B2779" s="33"/>
    </row>
    <row r="2780" spans="2:2" x14ac:dyDescent="0.2">
      <c r="B2780" s="33"/>
    </row>
    <row r="2781" spans="2:2" x14ac:dyDescent="0.2">
      <c r="B2781" s="33"/>
    </row>
    <row r="2782" spans="2:2" x14ac:dyDescent="0.2">
      <c r="B2782" s="33"/>
    </row>
    <row r="2783" spans="2:2" x14ac:dyDescent="0.2">
      <c r="B2783" s="33"/>
    </row>
    <row r="2784" spans="2:2" x14ac:dyDescent="0.2">
      <c r="B2784" s="33"/>
    </row>
    <row r="2785" spans="2:2" x14ac:dyDescent="0.2">
      <c r="B2785" s="33"/>
    </row>
    <row r="2786" spans="2:2" x14ac:dyDescent="0.2">
      <c r="B2786" s="33"/>
    </row>
    <row r="2787" spans="2:2" x14ac:dyDescent="0.2">
      <c r="B2787" s="33"/>
    </row>
    <row r="2788" spans="2:2" x14ac:dyDescent="0.2">
      <c r="B2788" s="33"/>
    </row>
    <row r="2789" spans="2:2" x14ac:dyDescent="0.2">
      <c r="B2789" s="33"/>
    </row>
    <row r="2790" spans="2:2" x14ac:dyDescent="0.2">
      <c r="B2790" s="33"/>
    </row>
    <row r="2791" spans="2:2" x14ac:dyDescent="0.2">
      <c r="B2791" s="33"/>
    </row>
    <row r="2792" spans="2:2" x14ac:dyDescent="0.2">
      <c r="B2792" s="33"/>
    </row>
    <row r="2793" spans="2:2" x14ac:dyDescent="0.2">
      <c r="B2793" s="33"/>
    </row>
    <row r="2794" spans="2:2" x14ac:dyDescent="0.2">
      <c r="B2794" s="33"/>
    </row>
    <row r="2795" spans="2:2" x14ac:dyDescent="0.2">
      <c r="B2795" s="33"/>
    </row>
    <row r="2796" spans="2:2" x14ac:dyDescent="0.2">
      <c r="B2796" s="33"/>
    </row>
    <row r="2797" spans="2:2" x14ac:dyDescent="0.2">
      <c r="B2797" s="33"/>
    </row>
    <row r="2798" spans="2:2" x14ac:dyDescent="0.2">
      <c r="B2798" s="33"/>
    </row>
    <row r="2799" spans="2:2" x14ac:dyDescent="0.2">
      <c r="B2799" s="33"/>
    </row>
    <row r="2800" spans="2:2" x14ac:dyDescent="0.2">
      <c r="B2800" s="33"/>
    </row>
    <row r="2801" spans="2:2" x14ac:dyDescent="0.2">
      <c r="B2801" s="33"/>
    </row>
    <row r="2802" spans="2:2" x14ac:dyDescent="0.2">
      <c r="B2802" s="33"/>
    </row>
    <row r="2803" spans="2:2" x14ac:dyDescent="0.2">
      <c r="B2803" s="33"/>
    </row>
    <row r="2804" spans="2:2" x14ac:dyDescent="0.2">
      <c r="B2804" s="33"/>
    </row>
    <row r="2805" spans="2:2" x14ac:dyDescent="0.2">
      <c r="B2805" s="33"/>
    </row>
    <row r="2806" spans="2:2" x14ac:dyDescent="0.2">
      <c r="B2806" s="33"/>
    </row>
    <row r="2807" spans="2:2" x14ac:dyDescent="0.2">
      <c r="B2807" s="33"/>
    </row>
    <row r="2808" spans="2:2" x14ac:dyDescent="0.2">
      <c r="B2808" s="33"/>
    </row>
    <row r="2809" spans="2:2" x14ac:dyDescent="0.2">
      <c r="B2809" s="33"/>
    </row>
    <row r="2810" spans="2:2" x14ac:dyDescent="0.2">
      <c r="B2810" s="33"/>
    </row>
    <row r="2811" spans="2:2" x14ac:dyDescent="0.2">
      <c r="B2811" s="33"/>
    </row>
    <row r="2812" spans="2:2" x14ac:dyDescent="0.2">
      <c r="B2812" s="33"/>
    </row>
    <row r="2813" spans="2:2" x14ac:dyDescent="0.2">
      <c r="B2813" s="33"/>
    </row>
    <row r="2814" spans="2:2" x14ac:dyDescent="0.2">
      <c r="B2814" s="33"/>
    </row>
    <row r="2815" spans="2:2" x14ac:dyDescent="0.2">
      <c r="B2815" s="33"/>
    </row>
    <row r="2816" spans="2:2" x14ac:dyDescent="0.2">
      <c r="B2816" s="33"/>
    </row>
    <row r="2817" spans="2:2" x14ac:dyDescent="0.2">
      <c r="B2817" s="33"/>
    </row>
    <row r="2818" spans="2:2" x14ac:dyDescent="0.2">
      <c r="B2818" s="33"/>
    </row>
    <row r="2819" spans="2:2" x14ac:dyDescent="0.2">
      <c r="B2819" s="33"/>
    </row>
    <row r="2820" spans="2:2" x14ac:dyDescent="0.2">
      <c r="B2820" s="33"/>
    </row>
    <row r="2821" spans="2:2" x14ac:dyDescent="0.2">
      <c r="B2821" s="33"/>
    </row>
    <row r="2822" spans="2:2" x14ac:dyDescent="0.2">
      <c r="B2822" s="33"/>
    </row>
    <row r="2823" spans="2:2" x14ac:dyDescent="0.2">
      <c r="B2823" s="33"/>
    </row>
    <row r="2824" spans="2:2" x14ac:dyDescent="0.2">
      <c r="B2824" s="33"/>
    </row>
    <row r="2825" spans="2:2" x14ac:dyDescent="0.2">
      <c r="B2825" s="33"/>
    </row>
    <row r="2826" spans="2:2" x14ac:dyDescent="0.2">
      <c r="B2826" s="33"/>
    </row>
    <row r="2827" spans="2:2" x14ac:dyDescent="0.2">
      <c r="B2827" s="33"/>
    </row>
    <row r="2828" spans="2:2" x14ac:dyDescent="0.2">
      <c r="B2828" s="33"/>
    </row>
    <row r="2829" spans="2:2" x14ac:dyDescent="0.2">
      <c r="B2829" s="33"/>
    </row>
    <row r="2830" spans="2:2" x14ac:dyDescent="0.2">
      <c r="B2830" s="33"/>
    </row>
    <row r="2831" spans="2:2" x14ac:dyDescent="0.2">
      <c r="B2831" s="33"/>
    </row>
    <row r="2832" spans="2:2" x14ac:dyDescent="0.2">
      <c r="B2832" s="33"/>
    </row>
    <row r="2833" spans="2:2" x14ac:dyDescent="0.2">
      <c r="B2833" s="33"/>
    </row>
    <row r="2834" spans="2:2" x14ac:dyDescent="0.2">
      <c r="B2834" s="33"/>
    </row>
    <row r="2835" spans="2:2" x14ac:dyDescent="0.2">
      <c r="B2835" s="33"/>
    </row>
    <row r="2836" spans="2:2" x14ac:dyDescent="0.2">
      <c r="B2836" s="33"/>
    </row>
    <row r="2837" spans="2:2" x14ac:dyDescent="0.2">
      <c r="B2837" s="33"/>
    </row>
    <row r="2838" spans="2:2" x14ac:dyDescent="0.2">
      <c r="B2838" s="33"/>
    </row>
    <row r="2839" spans="2:2" x14ac:dyDescent="0.2">
      <c r="B2839" s="33"/>
    </row>
    <row r="2840" spans="2:2" x14ac:dyDescent="0.2">
      <c r="B2840" s="33"/>
    </row>
    <row r="2841" spans="2:2" x14ac:dyDescent="0.2">
      <c r="B2841" s="33"/>
    </row>
    <row r="2842" spans="2:2" x14ac:dyDescent="0.2">
      <c r="B2842" s="33"/>
    </row>
    <row r="2843" spans="2:2" x14ac:dyDescent="0.2">
      <c r="B2843" s="33"/>
    </row>
    <row r="2844" spans="2:2" x14ac:dyDescent="0.2">
      <c r="B2844" s="33"/>
    </row>
    <row r="2845" spans="2:2" x14ac:dyDescent="0.2">
      <c r="B2845" s="33"/>
    </row>
    <row r="2846" spans="2:2" x14ac:dyDescent="0.2">
      <c r="B2846" s="33"/>
    </row>
    <row r="2847" spans="2:2" x14ac:dyDescent="0.2">
      <c r="B2847" s="33"/>
    </row>
    <row r="2848" spans="2:2" x14ac:dyDescent="0.2">
      <c r="B2848" s="33"/>
    </row>
    <row r="2849" spans="2:2" x14ac:dyDescent="0.2">
      <c r="B2849" s="33"/>
    </row>
    <row r="2850" spans="2:2" x14ac:dyDescent="0.2">
      <c r="B2850" s="33"/>
    </row>
    <row r="2851" spans="2:2" x14ac:dyDescent="0.2">
      <c r="B2851" s="33"/>
    </row>
    <row r="2852" spans="2:2" x14ac:dyDescent="0.2">
      <c r="B2852" s="33"/>
    </row>
    <row r="2853" spans="2:2" x14ac:dyDescent="0.2">
      <c r="B2853" s="33"/>
    </row>
    <row r="2854" spans="2:2" x14ac:dyDescent="0.2">
      <c r="B2854" s="33"/>
    </row>
    <row r="2855" spans="2:2" x14ac:dyDescent="0.2">
      <c r="B2855" s="33"/>
    </row>
    <row r="2856" spans="2:2" x14ac:dyDescent="0.2">
      <c r="B2856" s="33"/>
    </row>
    <row r="2857" spans="2:2" x14ac:dyDescent="0.2">
      <c r="B2857" s="33"/>
    </row>
    <row r="2858" spans="2:2" x14ac:dyDescent="0.2">
      <c r="B2858" s="33"/>
    </row>
    <row r="2859" spans="2:2" x14ac:dyDescent="0.2">
      <c r="B2859" s="33"/>
    </row>
    <row r="2860" spans="2:2" x14ac:dyDescent="0.2">
      <c r="B2860" s="33"/>
    </row>
    <row r="2861" spans="2:2" x14ac:dyDescent="0.2">
      <c r="B2861" s="33"/>
    </row>
    <row r="2862" spans="2:2" x14ac:dyDescent="0.2">
      <c r="B2862" s="33"/>
    </row>
    <row r="2863" spans="2:2" x14ac:dyDescent="0.2">
      <c r="B2863" s="33"/>
    </row>
    <row r="2864" spans="2:2" x14ac:dyDescent="0.2">
      <c r="B2864" s="33"/>
    </row>
    <row r="2865" spans="2:2" x14ac:dyDescent="0.2">
      <c r="B2865" s="33"/>
    </row>
    <row r="2866" spans="2:2" x14ac:dyDescent="0.2">
      <c r="B2866" s="33"/>
    </row>
    <row r="2867" spans="2:2" x14ac:dyDescent="0.2">
      <c r="B2867" s="33"/>
    </row>
    <row r="2868" spans="2:2" x14ac:dyDescent="0.2">
      <c r="B2868" s="33"/>
    </row>
    <row r="2869" spans="2:2" x14ac:dyDescent="0.2">
      <c r="B2869" s="33"/>
    </row>
    <row r="2870" spans="2:2" x14ac:dyDescent="0.2">
      <c r="B2870" s="33"/>
    </row>
    <row r="2871" spans="2:2" x14ac:dyDescent="0.2">
      <c r="B2871" s="33"/>
    </row>
    <row r="2872" spans="2:2" x14ac:dyDescent="0.2">
      <c r="B2872" s="33"/>
    </row>
    <row r="2873" spans="2:2" x14ac:dyDescent="0.2">
      <c r="B2873" s="33"/>
    </row>
    <row r="2874" spans="2:2" x14ac:dyDescent="0.2">
      <c r="B2874" s="33"/>
    </row>
    <row r="2875" spans="2:2" x14ac:dyDescent="0.2">
      <c r="B2875" s="33"/>
    </row>
    <row r="2876" spans="2:2" x14ac:dyDescent="0.2">
      <c r="B2876" s="33"/>
    </row>
    <row r="2877" spans="2:2" x14ac:dyDescent="0.2">
      <c r="B2877" s="33"/>
    </row>
    <row r="2878" spans="2:2" x14ac:dyDescent="0.2">
      <c r="B2878" s="33"/>
    </row>
    <row r="2879" spans="2:2" x14ac:dyDescent="0.2">
      <c r="B2879" s="33"/>
    </row>
    <row r="2880" spans="2:2" x14ac:dyDescent="0.2">
      <c r="B2880" s="33"/>
    </row>
    <row r="2881" spans="2:2" x14ac:dyDescent="0.2">
      <c r="B2881" s="33"/>
    </row>
    <row r="2882" spans="2:2" x14ac:dyDescent="0.2">
      <c r="B2882" s="33"/>
    </row>
    <row r="2883" spans="2:2" x14ac:dyDescent="0.2">
      <c r="B2883" s="33"/>
    </row>
    <row r="2884" spans="2:2" x14ac:dyDescent="0.2">
      <c r="B2884" s="33"/>
    </row>
    <row r="2885" spans="2:2" x14ac:dyDescent="0.2">
      <c r="B2885" s="33"/>
    </row>
    <row r="2886" spans="2:2" x14ac:dyDescent="0.2">
      <c r="B2886" s="33"/>
    </row>
    <row r="2887" spans="2:2" x14ac:dyDescent="0.2">
      <c r="B2887" s="33"/>
    </row>
    <row r="2888" spans="2:2" x14ac:dyDescent="0.2">
      <c r="B2888" s="33"/>
    </row>
    <row r="2889" spans="2:2" x14ac:dyDescent="0.2">
      <c r="B2889" s="33"/>
    </row>
    <row r="2890" spans="2:2" x14ac:dyDescent="0.2">
      <c r="B2890" s="33"/>
    </row>
    <row r="2891" spans="2:2" x14ac:dyDescent="0.2">
      <c r="B2891" s="33"/>
    </row>
    <row r="2892" spans="2:2" x14ac:dyDescent="0.2">
      <c r="B2892" s="33"/>
    </row>
    <row r="2893" spans="2:2" x14ac:dyDescent="0.2">
      <c r="B2893" s="33"/>
    </row>
    <row r="2894" spans="2:2" x14ac:dyDescent="0.2">
      <c r="B2894" s="33"/>
    </row>
    <row r="2895" spans="2:2" x14ac:dyDescent="0.2">
      <c r="B2895" s="33"/>
    </row>
    <row r="2896" spans="2:2" x14ac:dyDescent="0.2">
      <c r="B2896" s="33"/>
    </row>
    <row r="2897" spans="2:2" x14ac:dyDescent="0.2">
      <c r="B2897" s="33"/>
    </row>
    <row r="2898" spans="2:2" x14ac:dyDescent="0.2">
      <c r="B2898" s="33"/>
    </row>
    <row r="2899" spans="2:2" x14ac:dyDescent="0.2">
      <c r="B2899" s="33"/>
    </row>
    <row r="2900" spans="2:2" x14ac:dyDescent="0.2">
      <c r="B2900" s="33"/>
    </row>
    <row r="2901" spans="2:2" x14ac:dyDescent="0.2">
      <c r="B2901" s="33"/>
    </row>
    <row r="2902" spans="2:2" x14ac:dyDescent="0.2">
      <c r="B2902" s="33"/>
    </row>
    <row r="2903" spans="2:2" x14ac:dyDescent="0.2">
      <c r="B2903" s="33"/>
    </row>
    <row r="2904" spans="2:2" x14ac:dyDescent="0.2">
      <c r="B2904" s="33"/>
    </row>
    <row r="2905" spans="2:2" x14ac:dyDescent="0.2">
      <c r="B2905" s="33"/>
    </row>
    <row r="2906" spans="2:2" x14ac:dyDescent="0.2">
      <c r="B2906" s="33"/>
    </row>
    <row r="2907" spans="2:2" x14ac:dyDescent="0.2">
      <c r="B2907" s="33"/>
    </row>
    <row r="2908" spans="2:2" x14ac:dyDescent="0.2">
      <c r="B2908" s="33"/>
    </row>
    <row r="2909" spans="2:2" x14ac:dyDescent="0.2">
      <c r="B2909" s="33"/>
    </row>
    <row r="2910" spans="2:2" x14ac:dyDescent="0.2">
      <c r="B2910" s="33"/>
    </row>
    <row r="2911" spans="2:2" x14ac:dyDescent="0.2">
      <c r="B2911" s="33"/>
    </row>
    <row r="2912" spans="2:2" x14ac:dyDescent="0.2">
      <c r="B2912" s="33"/>
    </row>
    <row r="2913" spans="2:2" x14ac:dyDescent="0.2">
      <c r="B2913" s="33"/>
    </row>
    <row r="2914" spans="2:2" x14ac:dyDescent="0.2">
      <c r="B2914" s="33"/>
    </row>
    <row r="2915" spans="2:2" x14ac:dyDescent="0.2">
      <c r="B2915" s="33"/>
    </row>
    <row r="2916" spans="2:2" x14ac:dyDescent="0.2">
      <c r="B2916" s="33"/>
    </row>
    <row r="2917" spans="2:2" x14ac:dyDescent="0.2">
      <c r="B2917" s="33"/>
    </row>
    <row r="2918" spans="2:2" x14ac:dyDescent="0.2">
      <c r="B2918" s="33"/>
    </row>
    <row r="2919" spans="2:2" x14ac:dyDescent="0.2">
      <c r="B2919" s="33"/>
    </row>
    <row r="2920" spans="2:2" x14ac:dyDescent="0.2">
      <c r="B2920" s="33"/>
    </row>
    <row r="2921" spans="2:2" x14ac:dyDescent="0.2">
      <c r="B2921" s="33"/>
    </row>
    <row r="2922" spans="2:2" x14ac:dyDescent="0.2">
      <c r="B2922" s="33"/>
    </row>
    <row r="2923" spans="2:2" x14ac:dyDescent="0.2">
      <c r="B2923" s="33"/>
    </row>
    <row r="2924" spans="2:2" x14ac:dyDescent="0.2">
      <c r="B2924" s="33"/>
    </row>
    <row r="2925" spans="2:2" x14ac:dyDescent="0.2">
      <c r="B2925" s="33"/>
    </row>
    <row r="2926" spans="2:2" x14ac:dyDescent="0.2">
      <c r="B2926" s="33"/>
    </row>
    <row r="2927" spans="2:2" x14ac:dyDescent="0.2">
      <c r="B2927" s="33"/>
    </row>
    <row r="2928" spans="2:2" x14ac:dyDescent="0.2">
      <c r="B2928" s="33"/>
    </row>
    <row r="2929" spans="2:2" x14ac:dyDescent="0.2">
      <c r="B2929" s="33"/>
    </row>
    <row r="2930" spans="2:2" x14ac:dyDescent="0.2">
      <c r="B2930" s="33"/>
    </row>
    <row r="2931" spans="2:2" x14ac:dyDescent="0.2">
      <c r="B2931" s="33"/>
    </row>
    <row r="2932" spans="2:2" x14ac:dyDescent="0.2">
      <c r="B2932" s="33"/>
    </row>
    <row r="2933" spans="2:2" x14ac:dyDescent="0.2">
      <c r="B2933" s="33"/>
    </row>
    <row r="2934" spans="2:2" x14ac:dyDescent="0.2">
      <c r="B2934" s="33"/>
    </row>
    <row r="2935" spans="2:2" x14ac:dyDescent="0.2">
      <c r="B2935" s="33"/>
    </row>
    <row r="2936" spans="2:2" x14ac:dyDescent="0.2">
      <c r="B2936" s="33"/>
    </row>
    <row r="2937" spans="2:2" x14ac:dyDescent="0.2">
      <c r="B2937" s="33"/>
    </row>
    <row r="2938" spans="2:2" x14ac:dyDescent="0.2">
      <c r="B2938" s="33"/>
    </row>
    <row r="2939" spans="2:2" x14ac:dyDescent="0.2">
      <c r="B2939" s="33"/>
    </row>
    <row r="2940" spans="2:2" x14ac:dyDescent="0.2">
      <c r="B2940" s="33"/>
    </row>
    <row r="2941" spans="2:2" x14ac:dyDescent="0.2">
      <c r="B2941" s="33"/>
    </row>
    <row r="2942" spans="2:2" x14ac:dyDescent="0.2">
      <c r="B2942" s="33"/>
    </row>
    <row r="2943" spans="2:2" x14ac:dyDescent="0.2">
      <c r="B2943" s="33"/>
    </row>
    <row r="2944" spans="2:2" x14ac:dyDescent="0.2">
      <c r="B2944" s="33"/>
    </row>
    <row r="2945" spans="2:2" x14ac:dyDescent="0.2">
      <c r="B2945" s="33"/>
    </row>
    <row r="2946" spans="2:2" x14ac:dyDescent="0.2">
      <c r="B2946" s="33"/>
    </row>
    <row r="2947" spans="2:2" x14ac:dyDescent="0.2">
      <c r="B2947" s="33"/>
    </row>
    <row r="2948" spans="2:2" x14ac:dyDescent="0.2">
      <c r="B2948" s="33"/>
    </row>
    <row r="2949" spans="2:2" x14ac:dyDescent="0.2">
      <c r="B2949" s="33"/>
    </row>
    <row r="2950" spans="2:2" x14ac:dyDescent="0.2">
      <c r="B2950" s="33"/>
    </row>
    <row r="2951" spans="2:2" x14ac:dyDescent="0.2">
      <c r="B2951" s="33"/>
    </row>
    <row r="2952" spans="2:2" x14ac:dyDescent="0.2">
      <c r="B2952" s="33"/>
    </row>
    <row r="2953" spans="2:2" x14ac:dyDescent="0.2">
      <c r="B2953" s="33"/>
    </row>
    <row r="2954" spans="2:2" x14ac:dyDescent="0.2">
      <c r="B2954" s="33"/>
    </row>
    <row r="2955" spans="2:2" x14ac:dyDescent="0.2">
      <c r="B2955" s="33"/>
    </row>
    <row r="2956" spans="2:2" x14ac:dyDescent="0.2">
      <c r="B2956" s="33"/>
    </row>
    <row r="2957" spans="2:2" x14ac:dyDescent="0.2">
      <c r="B2957" s="33"/>
    </row>
    <row r="2958" spans="2:2" x14ac:dyDescent="0.2">
      <c r="B2958" s="33"/>
    </row>
    <row r="2959" spans="2:2" x14ac:dyDescent="0.2">
      <c r="B2959" s="33"/>
    </row>
    <row r="2960" spans="2:2" x14ac:dyDescent="0.2">
      <c r="B2960" s="33"/>
    </row>
    <row r="2961" spans="2:2" x14ac:dyDescent="0.2">
      <c r="B2961" s="33"/>
    </row>
    <row r="2962" spans="2:2" x14ac:dyDescent="0.2">
      <c r="B2962" s="33"/>
    </row>
    <row r="2963" spans="2:2" x14ac:dyDescent="0.2">
      <c r="B2963" s="33"/>
    </row>
    <row r="2964" spans="2:2" x14ac:dyDescent="0.2">
      <c r="B2964" s="33"/>
    </row>
    <row r="2965" spans="2:2" x14ac:dyDescent="0.2">
      <c r="B2965" s="33"/>
    </row>
    <row r="2966" spans="2:2" x14ac:dyDescent="0.2">
      <c r="B2966" s="33"/>
    </row>
    <row r="2967" spans="2:2" x14ac:dyDescent="0.2">
      <c r="B2967" s="33"/>
    </row>
    <row r="2968" spans="2:2" x14ac:dyDescent="0.2">
      <c r="B2968" s="33"/>
    </row>
    <row r="2969" spans="2:2" x14ac:dyDescent="0.2">
      <c r="B2969" s="33"/>
    </row>
    <row r="2970" spans="2:2" x14ac:dyDescent="0.2">
      <c r="B2970" s="33"/>
    </row>
    <row r="2971" spans="2:2" x14ac:dyDescent="0.2">
      <c r="B2971" s="33"/>
    </row>
    <row r="2972" spans="2:2" x14ac:dyDescent="0.2">
      <c r="B2972" s="33"/>
    </row>
    <row r="2973" spans="2:2" x14ac:dyDescent="0.2">
      <c r="B2973" s="33"/>
    </row>
    <row r="2974" spans="2:2" x14ac:dyDescent="0.2">
      <c r="B2974" s="33"/>
    </row>
    <row r="2975" spans="2:2" x14ac:dyDescent="0.2">
      <c r="B2975" s="33"/>
    </row>
    <row r="2976" spans="2:2" x14ac:dyDescent="0.2">
      <c r="B2976" s="33"/>
    </row>
    <row r="2977" spans="2:2" x14ac:dyDescent="0.2">
      <c r="B2977" s="33"/>
    </row>
    <row r="2978" spans="2:2" x14ac:dyDescent="0.2">
      <c r="B2978" s="33"/>
    </row>
    <row r="2979" spans="2:2" x14ac:dyDescent="0.2">
      <c r="B2979" s="33"/>
    </row>
    <row r="2980" spans="2:2" x14ac:dyDescent="0.2">
      <c r="B2980" s="33"/>
    </row>
    <row r="2981" spans="2:2" x14ac:dyDescent="0.2">
      <c r="B2981" s="33"/>
    </row>
    <row r="2982" spans="2:2" x14ac:dyDescent="0.2">
      <c r="B2982" s="33"/>
    </row>
    <row r="2983" spans="2:2" x14ac:dyDescent="0.2">
      <c r="B2983" s="33"/>
    </row>
    <row r="2984" spans="2:2" x14ac:dyDescent="0.2">
      <c r="B2984" s="33"/>
    </row>
    <row r="2985" spans="2:2" x14ac:dyDescent="0.2">
      <c r="B2985" s="33"/>
    </row>
    <row r="2986" spans="2:2" x14ac:dyDescent="0.2">
      <c r="B2986" s="33"/>
    </row>
    <row r="2987" spans="2:2" x14ac:dyDescent="0.2">
      <c r="B2987" s="33"/>
    </row>
    <row r="2988" spans="2:2" x14ac:dyDescent="0.2">
      <c r="B2988" s="33"/>
    </row>
    <row r="2989" spans="2:2" x14ac:dyDescent="0.2">
      <c r="B2989" s="33"/>
    </row>
    <row r="2990" spans="2:2" x14ac:dyDescent="0.2">
      <c r="B2990" s="33"/>
    </row>
    <row r="2991" spans="2:2" x14ac:dyDescent="0.2">
      <c r="B2991" s="33"/>
    </row>
    <row r="2992" spans="2:2" x14ac:dyDescent="0.2">
      <c r="B2992" s="33"/>
    </row>
    <row r="2993" spans="2:2" x14ac:dyDescent="0.2">
      <c r="B2993" s="33"/>
    </row>
    <row r="2994" spans="2:2" x14ac:dyDescent="0.2">
      <c r="B2994" s="33"/>
    </row>
    <row r="2995" spans="2:2" x14ac:dyDescent="0.2">
      <c r="B2995" s="33"/>
    </row>
    <row r="2996" spans="2:2" x14ac:dyDescent="0.2">
      <c r="B2996" s="33"/>
    </row>
    <row r="2997" spans="2:2" x14ac:dyDescent="0.2">
      <c r="B2997" s="33"/>
    </row>
    <row r="2998" spans="2:2" x14ac:dyDescent="0.2">
      <c r="B2998" s="33"/>
    </row>
    <row r="2999" spans="2:2" x14ac:dyDescent="0.2">
      <c r="B2999" s="33"/>
    </row>
    <row r="3000" spans="2:2" x14ac:dyDescent="0.2">
      <c r="B3000" s="33"/>
    </row>
    <row r="3001" spans="2:2" x14ac:dyDescent="0.2">
      <c r="B3001" s="33"/>
    </row>
    <row r="3002" spans="2:2" x14ac:dyDescent="0.2">
      <c r="B3002" s="33"/>
    </row>
    <row r="3003" spans="2:2" x14ac:dyDescent="0.2">
      <c r="B3003" s="33"/>
    </row>
    <row r="3004" spans="2:2" x14ac:dyDescent="0.2">
      <c r="B3004" s="33"/>
    </row>
    <row r="3005" spans="2:2" x14ac:dyDescent="0.2">
      <c r="B3005" s="33"/>
    </row>
    <row r="3006" spans="2:2" x14ac:dyDescent="0.2">
      <c r="B3006" s="33"/>
    </row>
    <row r="3007" spans="2:2" x14ac:dyDescent="0.2">
      <c r="B3007" s="33"/>
    </row>
    <row r="3008" spans="2:2" x14ac:dyDescent="0.2">
      <c r="B3008" s="33"/>
    </row>
    <row r="3009" spans="2:2" x14ac:dyDescent="0.2">
      <c r="B3009" s="33"/>
    </row>
    <row r="3010" spans="2:2" x14ac:dyDescent="0.2">
      <c r="B3010" s="33"/>
    </row>
    <row r="3011" spans="2:2" x14ac:dyDescent="0.2">
      <c r="B3011" s="33"/>
    </row>
    <row r="3012" spans="2:2" x14ac:dyDescent="0.2">
      <c r="B3012" s="33"/>
    </row>
    <row r="3013" spans="2:2" x14ac:dyDescent="0.2">
      <c r="B3013" s="33"/>
    </row>
    <row r="3014" spans="2:2" x14ac:dyDescent="0.2">
      <c r="B3014" s="33"/>
    </row>
    <row r="3015" spans="2:2" x14ac:dyDescent="0.2">
      <c r="B3015" s="33"/>
    </row>
    <row r="3016" spans="2:2" x14ac:dyDescent="0.2">
      <c r="B3016" s="33"/>
    </row>
    <row r="3017" spans="2:2" x14ac:dyDescent="0.2">
      <c r="B3017" s="33"/>
    </row>
    <row r="3018" spans="2:2" x14ac:dyDescent="0.2">
      <c r="B3018" s="33"/>
    </row>
    <row r="3019" spans="2:2" x14ac:dyDescent="0.2">
      <c r="B3019" s="33"/>
    </row>
    <row r="3020" spans="2:2" x14ac:dyDescent="0.2">
      <c r="B3020" s="33"/>
    </row>
    <row r="3021" spans="2:2" x14ac:dyDescent="0.2">
      <c r="B3021" s="33"/>
    </row>
    <row r="3022" spans="2:2" x14ac:dyDescent="0.2">
      <c r="B3022" s="33"/>
    </row>
    <row r="3023" spans="2:2" x14ac:dyDescent="0.2">
      <c r="B3023" s="33"/>
    </row>
    <row r="3024" spans="2:2" x14ac:dyDescent="0.2">
      <c r="B3024" s="33"/>
    </row>
    <row r="3025" spans="2:2" x14ac:dyDescent="0.2">
      <c r="B3025" s="33"/>
    </row>
    <row r="3026" spans="2:2" x14ac:dyDescent="0.2">
      <c r="B3026" s="33"/>
    </row>
    <row r="3027" spans="2:2" x14ac:dyDescent="0.2">
      <c r="B3027" s="33"/>
    </row>
    <row r="3028" spans="2:2" x14ac:dyDescent="0.2">
      <c r="B3028" s="33"/>
    </row>
    <row r="3029" spans="2:2" x14ac:dyDescent="0.2">
      <c r="B3029" s="33"/>
    </row>
    <row r="3030" spans="2:2" x14ac:dyDescent="0.2">
      <c r="B3030" s="33"/>
    </row>
    <row r="3031" spans="2:2" x14ac:dyDescent="0.2">
      <c r="B3031" s="33"/>
    </row>
    <row r="3032" spans="2:2" x14ac:dyDescent="0.2">
      <c r="B3032" s="33"/>
    </row>
    <row r="3033" spans="2:2" x14ac:dyDescent="0.2">
      <c r="B3033" s="33"/>
    </row>
    <row r="3034" spans="2:2" x14ac:dyDescent="0.2">
      <c r="B3034" s="33"/>
    </row>
    <row r="3035" spans="2:2" x14ac:dyDescent="0.2">
      <c r="B3035" s="33"/>
    </row>
    <row r="3036" spans="2:2" x14ac:dyDescent="0.2">
      <c r="B3036" s="33"/>
    </row>
    <row r="3037" spans="2:2" x14ac:dyDescent="0.2">
      <c r="B3037" s="33"/>
    </row>
    <row r="3038" spans="2:2" x14ac:dyDescent="0.2">
      <c r="B3038" s="33"/>
    </row>
    <row r="3039" spans="2:2" x14ac:dyDescent="0.2">
      <c r="B3039" s="33"/>
    </row>
    <row r="3040" spans="2:2" x14ac:dyDescent="0.2">
      <c r="B3040" s="33"/>
    </row>
    <row r="3041" spans="2:2" x14ac:dyDescent="0.2">
      <c r="B3041" s="33"/>
    </row>
    <row r="3042" spans="2:2" x14ac:dyDescent="0.2">
      <c r="B3042" s="33"/>
    </row>
    <row r="3043" spans="2:2" x14ac:dyDescent="0.2">
      <c r="B3043" s="33"/>
    </row>
    <row r="3044" spans="2:2" x14ac:dyDescent="0.2">
      <c r="B3044" s="33"/>
    </row>
    <row r="3045" spans="2:2" x14ac:dyDescent="0.2">
      <c r="B3045" s="33"/>
    </row>
    <row r="3046" spans="2:2" x14ac:dyDescent="0.2">
      <c r="B3046" s="33"/>
    </row>
    <row r="3047" spans="2:2" x14ac:dyDescent="0.2">
      <c r="B3047" s="33"/>
    </row>
    <row r="3048" spans="2:2" x14ac:dyDescent="0.2">
      <c r="B3048" s="33"/>
    </row>
    <row r="3049" spans="2:2" x14ac:dyDescent="0.2">
      <c r="B3049" s="33"/>
    </row>
    <row r="3050" spans="2:2" x14ac:dyDescent="0.2">
      <c r="B3050" s="33"/>
    </row>
    <row r="3051" spans="2:2" x14ac:dyDescent="0.2">
      <c r="B3051" s="33"/>
    </row>
    <row r="3052" spans="2:2" x14ac:dyDescent="0.2">
      <c r="B3052" s="33"/>
    </row>
    <row r="3053" spans="2:2" x14ac:dyDescent="0.2">
      <c r="B3053" s="33"/>
    </row>
    <row r="3054" spans="2:2" x14ac:dyDescent="0.2">
      <c r="B3054" s="33"/>
    </row>
    <row r="3055" spans="2:2" x14ac:dyDescent="0.2">
      <c r="B3055" s="33"/>
    </row>
    <row r="3056" spans="2:2" x14ac:dyDescent="0.2">
      <c r="B3056" s="33"/>
    </row>
    <row r="3057" spans="2:2" x14ac:dyDescent="0.2">
      <c r="B3057" s="33"/>
    </row>
    <row r="3058" spans="2:2" x14ac:dyDescent="0.2">
      <c r="B3058" s="33"/>
    </row>
    <row r="3059" spans="2:2" x14ac:dyDescent="0.2">
      <c r="B3059" s="33"/>
    </row>
    <row r="3060" spans="2:2" x14ac:dyDescent="0.2">
      <c r="B3060" s="33"/>
    </row>
    <row r="3061" spans="2:2" x14ac:dyDescent="0.2">
      <c r="B3061" s="33"/>
    </row>
    <row r="3062" spans="2:2" x14ac:dyDescent="0.2">
      <c r="B3062" s="33"/>
    </row>
    <row r="3063" spans="2:2" x14ac:dyDescent="0.2">
      <c r="B3063" s="33"/>
    </row>
    <row r="3064" spans="2:2" x14ac:dyDescent="0.2">
      <c r="B3064" s="33"/>
    </row>
    <row r="3065" spans="2:2" x14ac:dyDescent="0.2">
      <c r="B3065" s="33"/>
    </row>
    <row r="3066" spans="2:2" x14ac:dyDescent="0.2">
      <c r="B3066" s="33"/>
    </row>
    <row r="3067" spans="2:2" x14ac:dyDescent="0.2">
      <c r="B3067" s="33"/>
    </row>
    <row r="3068" spans="2:2" x14ac:dyDescent="0.2">
      <c r="B3068" s="33"/>
    </row>
    <row r="3069" spans="2:2" x14ac:dyDescent="0.2">
      <c r="B3069" s="33"/>
    </row>
    <row r="3070" spans="2:2" x14ac:dyDescent="0.2">
      <c r="B3070" s="33"/>
    </row>
    <row r="3071" spans="2:2" x14ac:dyDescent="0.2">
      <c r="B3071" s="33"/>
    </row>
    <row r="3072" spans="2:2" x14ac:dyDescent="0.2">
      <c r="B3072" s="33"/>
    </row>
    <row r="3073" spans="2:2" x14ac:dyDescent="0.2">
      <c r="B3073" s="33"/>
    </row>
    <row r="3074" spans="2:2" x14ac:dyDescent="0.2">
      <c r="B3074" s="33"/>
    </row>
    <row r="3075" spans="2:2" x14ac:dyDescent="0.2">
      <c r="B3075" s="33"/>
    </row>
    <row r="3076" spans="2:2" x14ac:dyDescent="0.2">
      <c r="B3076" s="33"/>
    </row>
    <row r="3077" spans="2:2" x14ac:dyDescent="0.2">
      <c r="B3077" s="33"/>
    </row>
    <row r="3078" spans="2:2" x14ac:dyDescent="0.2">
      <c r="B3078" s="33"/>
    </row>
    <row r="3079" spans="2:2" x14ac:dyDescent="0.2">
      <c r="B3079" s="33"/>
    </row>
    <row r="3080" spans="2:2" x14ac:dyDescent="0.2">
      <c r="B3080" s="33"/>
    </row>
    <row r="3081" spans="2:2" x14ac:dyDescent="0.2">
      <c r="B3081" s="33"/>
    </row>
    <row r="3082" spans="2:2" x14ac:dyDescent="0.2">
      <c r="B3082" s="33"/>
    </row>
    <row r="3083" spans="2:2" x14ac:dyDescent="0.2">
      <c r="B3083" s="33"/>
    </row>
    <row r="3084" spans="2:2" x14ac:dyDescent="0.2">
      <c r="B3084" s="33"/>
    </row>
    <row r="3085" spans="2:2" x14ac:dyDescent="0.2">
      <c r="B3085" s="33"/>
    </row>
    <row r="3086" spans="2:2" x14ac:dyDescent="0.2">
      <c r="B3086" s="33"/>
    </row>
    <row r="3087" spans="2:2" x14ac:dyDescent="0.2">
      <c r="B3087" s="33"/>
    </row>
    <row r="3088" spans="2:2" x14ac:dyDescent="0.2">
      <c r="B3088" s="33"/>
    </row>
    <row r="3089" spans="2:2" x14ac:dyDescent="0.2">
      <c r="B3089" s="33"/>
    </row>
    <row r="3090" spans="2:2" x14ac:dyDescent="0.2">
      <c r="B3090" s="33"/>
    </row>
    <row r="3091" spans="2:2" x14ac:dyDescent="0.2">
      <c r="B3091" s="33"/>
    </row>
    <row r="3092" spans="2:2" x14ac:dyDescent="0.2">
      <c r="B3092" s="33"/>
    </row>
    <row r="3093" spans="2:2" x14ac:dyDescent="0.2">
      <c r="B3093" s="33"/>
    </row>
    <row r="3094" spans="2:2" x14ac:dyDescent="0.2">
      <c r="B3094" s="33"/>
    </row>
    <row r="3095" spans="2:2" x14ac:dyDescent="0.2">
      <c r="B3095" s="33"/>
    </row>
    <row r="3096" spans="2:2" x14ac:dyDescent="0.2">
      <c r="B3096" s="33"/>
    </row>
    <row r="3097" spans="2:2" x14ac:dyDescent="0.2">
      <c r="B3097" s="33"/>
    </row>
    <row r="3098" spans="2:2" x14ac:dyDescent="0.2">
      <c r="B3098" s="33"/>
    </row>
    <row r="3099" spans="2:2" x14ac:dyDescent="0.2">
      <c r="B3099" s="33"/>
    </row>
    <row r="3100" spans="2:2" x14ac:dyDescent="0.2">
      <c r="B3100" s="33"/>
    </row>
    <row r="3101" spans="2:2" x14ac:dyDescent="0.2">
      <c r="B3101" s="33"/>
    </row>
    <row r="3102" spans="2:2" x14ac:dyDescent="0.2">
      <c r="B3102" s="33"/>
    </row>
    <row r="3103" spans="2:2" x14ac:dyDescent="0.2">
      <c r="B3103" s="33"/>
    </row>
    <row r="3104" spans="2:2" x14ac:dyDescent="0.2">
      <c r="B3104" s="33"/>
    </row>
    <row r="3105" spans="2:2" x14ac:dyDescent="0.2">
      <c r="B3105" s="33"/>
    </row>
    <row r="3106" spans="2:2" x14ac:dyDescent="0.2">
      <c r="B3106" s="33"/>
    </row>
    <row r="3107" spans="2:2" x14ac:dyDescent="0.2">
      <c r="B3107" s="33"/>
    </row>
    <row r="3108" spans="2:2" x14ac:dyDescent="0.2">
      <c r="B3108" s="33"/>
    </row>
    <row r="3109" spans="2:2" x14ac:dyDescent="0.2">
      <c r="B3109" s="33"/>
    </row>
    <row r="3110" spans="2:2" x14ac:dyDescent="0.2">
      <c r="B3110" s="33"/>
    </row>
    <row r="3111" spans="2:2" x14ac:dyDescent="0.2">
      <c r="B3111" s="33"/>
    </row>
    <row r="3112" spans="2:2" x14ac:dyDescent="0.2">
      <c r="B3112" s="33"/>
    </row>
    <row r="3113" spans="2:2" x14ac:dyDescent="0.2">
      <c r="B3113" s="33"/>
    </row>
    <row r="3114" spans="2:2" x14ac:dyDescent="0.2">
      <c r="B3114" s="33"/>
    </row>
    <row r="3115" spans="2:2" x14ac:dyDescent="0.2">
      <c r="B3115" s="33"/>
    </row>
    <row r="3116" spans="2:2" x14ac:dyDescent="0.2">
      <c r="B3116" s="33"/>
    </row>
    <row r="3117" spans="2:2" x14ac:dyDescent="0.2">
      <c r="B3117" s="33"/>
    </row>
    <row r="3118" spans="2:2" x14ac:dyDescent="0.2">
      <c r="B3118" s="33"/>
    </row>
    <row r="3119" spans="2:2" x14ac:dyDescent="0.2">
      <c r="B3119" s="33"/>
    </row>
    <row r="3120" spans="2:2" x14ac:dyDescent="0.2">
      <c r="B3120" s="33"/>
    </row>
    <row r="3121" spans="2:2" x14ac:dyDescent="0.2">
      <c r="B3121" s="33"/>
    </row>
    <row r="3122" spans="2:2" x14ac:dyDescent="0.2">
      <c r="B3122" s="33"/>
    </row>
    <row r="3123" spans="2:2" x14ac:dyDescent="0.2">
      <c r="B3123" s="33"/>
    </row>
    <row r="3124" spans="2:2" x14ac:dyDescent="0.2">
      <c r="B3124" s="33"/>
    </row>
    <row r="3125" spans="2:2" x14ac:dyDescent="0.2">
      <c r="B3125" s="33"/>
    </row>
    <row r="3126" spans="2:2" x14ac:dyDescent="0.2">
      <c r="B3126" s="33"/>
    </row>
    <row r="3127" spans="2:2" x14ac:dyDescent="0.2">
      <c r="B3127" s="33"/>
    </row>
    <row r="3128" spans="2:2" x14ac:dyDescent="0.2">
      <c r="B3128" s="33"/>
    </row>
    <row r="3129" spans="2:2" x14ac:dyDescent="0.2">
      <c r="B3129" s="33"/>
    </row>
    <row r="3130" spans="2:2" x14ac:dyDescent="0.2">
      <c r="B3130" s="33"/>
    </row>
    <row r="3131" spans="2:2" x14ac:dyDescent="0.2">
      <c r="B3131" s="33"/>
    </row>
    <row r="3132" spans="2:2" x14ac:dyDescent="0.2">
      <c r="B3132" s="33"/>
    </row>
    <row r="3133" spans="2:2" x14ac:dyDescent="0.2">
      <c r="B3133" s="33"/>
    </row>
    <row r="3134" spans="2:2" x14ac:dyDescent="0.2">
      <c r="B3134" s="33"/>
    </row>
    <row r="3135" spans="2:2" x14ac:dyDescent="0.2">
      <c r="B3135" s="33"/>
    </row>
    <row r="3136" spans="2:2" x14ac:dyDescent="0.2">
      <c r="B3136" s="33"/>
    </row>
    <row r="3137" spans="2:2" x14ac:dyDescent="0.2">
      <c r="B3137" s="33"/>
    </row>
    <row r="3138" spans="2:2" x14ac:dyDescent="0.2">
      <c r="B3138" s="33"/>
    </row>
    <row r="3139" spans="2:2" x14ac:dyDescent="0.2">
      <c r="B3139" s="33"/>
    </row>
    <row r="3140" spans="2:2" x14ac:dyDescent="0.2">
      <c r="B3140" s="33"/>
    </row>
    <row r="3141" spans="2:2" x14ac:dyDescent="0.2">
      <c r="B3141" s="33"/>
    </row>
    <row r="3142" spans="2:2" x14ac:dyDescent="0.2">
      <c r="B3142" s="33"/>
    </row>
    <row r="3143" spans="2:2" x14ac:dyDescent="0.2">
      <c r="B3143" s="33"/>
    </row>
    <row r="3144" spans="2:2" x14ac:dyDescent="0.2">
      <c r="B3144" s="33"/>
    </row>
    <row r="3145" spans="2:2" x14ac:dyDescent="0.2">
      <c r="B3145" s="33"/>
    </row>
    <row r="3146" spans="2:2" x14ac:dyDescent="0.2">
      <c r="B3146" s="33"/>
    </row>
    <row r="3147" spans="2:2" x14ac:dyDescent="0.2">
      <c r="B3147" s="33"/>
    </row>
    <row r="3148" spans="2:2" x14ac:dyDescent="0.2">
      <c r="B3148" s="33"/>
    </row>
    <row r="3149" spans="2:2" x14ac:dyDescent="0.2">
      <c r="B3149" s="33"/>
    </row>
    <row r="3150" spans="2:2" x14ac:dyDescent="0.2">
      <c r="B3150" s="33"/>
    </row>
    <row r="3151" spans="2:2" x14ac:dyDescent="0.2">
      <c r="B3151" s="33"/>
    </row>
    <row r="3152" spans="2:2" x14ac:dyDescent="0.2">
      <c r="B3152" s="33"/>
    </row>
    <row r="3153" spans="2:2" x14ac:dyDescent="0.2">
      <c r="B3153" s="33"/>
    </row>
    <row r="3154" spans="2:2" x14ac:dyDescent="0.2">
      <c r="B3154" s="33"/>
    </row>
    <row r="3155" spans="2:2" x14ac:dyDescent="0.2">
      <c r="B3155" s="33"/>
    </row>
    <row r="3156" spans="2:2" x14ac:dyDescent="0.2">
      <c r="B3156" s="33"/>
    </row>
    <row r="3157" spans="2:2" x14ac:dyDescent="0.2">
      <c r="B3157" s="33"/>
    </row>
    <row r="3158" spans="2:2" x14ac:dyDescent="0.2">
      <c r="B3158" s="33"/>
    </row>
    <row r="3159" spans="2:2" x14ac:dyDescent="0.2">
      <c r="B3159" s="33"/>
    </row>
    <row r="3160" spans="2:2" x14ac:dyDescent="0.2">
      <c r="B3160" s="33"/>
    </row>
    <row r="3161" spans="2:2" x14ac:dyDescent="0.2">
      <c r="B3161" s="33"/>
    </row>
    <row r="3162" spans="2:2" x14ac:dyDescent="0.2">
      <c r="B3162" s="33"/>
    </row>
    <row r="3163" spans="2:2" x14ac:dyDescent="0.2">
      <c r="B3163" s="33"/>
    </row>
    <row r="3164" spans="2:2" x14ac:dyDescent="0.2">
      <c r="B3164" s="33"/>
    </row>
    <row r="3165" spans="2:2" x14ac:dyDescent="0.2">
      <c r="B3165" s="33"/>
    </row>
    <row r="3166" spans="2:2" x14ac:dyDescent="0.2">
      <c r="B3166" s="33"/>
    </row>
    <row r="3167" spans="2:2" x14ac:dyDescent="0.2">
      <c r="B3167" s="33"/>
    </row>
    <row r="3168" spans="2:2" x14ac:dyDescent="0.2">
      <c r="B3168" s="33"/>
    </row>
    <row r="3169" spans="2:2" x14ac:dyDescent="0.2">
      <c r="B3169" s="33"/>
    </row>
    <row r="3170" spans="2:2" x14ac:dyDescent="0.2">
      <c r="B3170" s="33"/>
    </row>
    <row r="3171" spans="2:2" x14ac:dyDescent="0.2">
      <c r="B3171" s="33"/>
    </row>
    <row r="3172" spans="2:2" x14ac:dyDescent="0.2">
      <c r="B3172" s="33"/>
    </row>
    <row r="3173" spans="2:2" x14ac:dyDescent="0.2">
      <c r="B3173" s="33"/>
    </row>
    <row r="3174" spans="2:2" x14ac:dyDescent="0.2">
      <c r="B3174" s="33"/>
    </row>
    <row r="3175" spans="2:2" x14ac:dyDescent="0.2">
      <c r="B3175" s="33"/>
    </row>
    <row r="3176" spans="2:2" x14ac:dyDescent="0.2">
      <c r="B3176" s="33"/>
    </row>
    <row r="3177" spans="2:2" x14ac:dyDescent="0.2">
      <c r="B3177" s="33"/>
    </row>
    <row r="3178" spans="2:2" x14ac:dyDescent="0.2">
      <c r="B3178" s="33"/>
    </row>
    <row r="3179" spans="2:2" x14ac:dyDescent="0.2">
      <c r="B3179" s="33"/>
    </row>
    <row r="3180" spans="2:2" x14ac:dyDescent="0.2">
      <c r="B3180" s="33"/>
    </row>
    <row r="3181" spans="2:2" x14ac:dyDescent="0.2">
      <c r="B3181" s="33"/>
    </row>
    <row r="3182" spans="2:2" x14ac:dyDescent="0.2">
      <c r="B3182" s="33"/>
    </row>
    <row r="3183" spans="2:2" x14ac:dyDescent="0.2">
      <c r="B3183" s="33"/>
    </row>
    <row r="3184" spans="2:2" x14ac:dyDescent="0.2">
      <c r="B3184" s="33"/>
    </row>
    <row r="3185" spans="2:2" x14ac:dyDescent="0.2">
      <c r="B3185" s="33"/>
    </row>
    <row r="3186" spans="2:2" x14ac:dyDescent="0.2">
      <c r="B3186" s="33"/>
    </row>
    <row r="3187" spans="2:2" x14ac:dyDescent="0.2">
      <c r="B3187" s="33"/>
    </row>
    <row r="3188" spans="2:2" x14ac:dyDescent="0.2">
      <c r="B3188" s="33"/>
    </row>
    <row r="3189" spans="2:2" x14ac:dyDescent="0.2">
      <c r="B3189" s="33"/>
    </row>
    <row r="3190" spans="2:2" x14ac:dyDescent="0.2">
      <c r="B3190" s="33"/>
    </row>
    <row r="3191" spans="2:2" x14ac:dyDescent="0.2">
      <c r="B3191" s="33"/>
    </row>
    <row r="3192" spans="2:2" x14ac:dyDescent="0.2">
      <c r="B3192" s="33"/>
    </row>
    <row r="3193" spans="2:2" x14ac:dyDescent="0.2">
      <c r="B3193" s="33"/>
    </row>
    <row r="3194" spans="2:2" x14ac:dyDescent="0.2">
      <c r="B3194" s="33"/>
    </row>
    <row r="3195" spans="2:2" x14ac:dyDescent="0.2">
      <c r="B3195" s="33"/>
    </row>
    <row r="3196" spans="2:2" x14ac:dyDescent="0.2">
      <c r="B3196" s="33"/>
    </row>
    <row r="3197" spans="2:2" x14ac:dyDescent="0.2">
      <c r="B3197" s="33"/>
    </row>
    <row r="3198" spans="2:2" x14ac:dyDescent="0.2">
      <c r="B3198" s="33"/>
    </row>
    <row r="3199" spans="2:2" x14ac:dyDescent="0.2">
      <c r="B3199" s="33"/>
    </row>
    <row r="3200" spans="2:2" x14ac:dyDescent="0.2">
      <c r="B3200" s="33"/>
    </row>
    <row r="3201" spans="2:2" x14ac:dyDescent="0.2">
      <c r="B3201" s="33"/>
    </row>
    <row r="3202" spans="2:2" x14ac:dyDescent="0.2">
      <c r="B3202" s="33"/>
    </row>
    <row r="3203" spans="2:2" x14ac:dyDescent="0.2">
      <c r="B3203" s="33"/>
    </row>
    <row r="3204" spans="2:2" x14ac:dyDescent="0.2">
      <c r="B3204" s="33"/>
    </row>
    <row r="3205" spans="2:2" x14ac:dyDescent="0.2">
      <c r="B3205" s="33"/>
    </row>
    <row r="3206" spans="2:2" x14ac:dyDescent="0.2">
      <c r="B3206" s="33"/>
    </row>
    <row r="3207" spans="2:2" x14ac:dyDescent="0.2">
      <c r="B3207" s="33"/>
    </row>
    <row r="3208" spans="2:2" x14ac:dyDescent="0.2">
      <c r="B3208" s="33"/>
    </row>
    <row r="3209" spans="2:2" x14ac:dyDescent="0.2">
      <c r="B3209" s="33"/>
    </row>
    <row r="3210" spans="2:2" x14ac:dyDescent="0.2">
      <c r="B3210" s="33"/>
    </row>
    <row r="3211" spans="2:2" x14ac:dyDescent="0.2">
      <c r="B3211" s="33"/>
    </row>
    <row r="3212" spans="2:2" x14ac:dyDescent="0.2">
      <c r="B3212" s="33"/>
    </row>
    <row r="3213" spans="2:2" x14ac:dyDescent="0.2">
      <c r="B3213" s="33"/>
    </row>
    <row r="3214" spans="2:2" x14ac:dyDescent="0.2">
      <c r="B3214" s="33"/>
    </row>
    <row r="3215" spans="2:2" x14ac:dyDescent="0.2">
      <c r="B3215" s="33"/>
    </row>
    <row r="3216" spans="2:2" x14ac:dyDescent="0.2">
      <c r="B3216" s="33"/>
    </row>
    <row r="3217" spans="2:2" x14ac:dyDescent="0.2">
      <c r="B3217" s="33"/>
    </row>
    <row r="3218" spans="2:2" x14ac:dyDescent="0.2">
      <c r="B3218" s="33"/>
    </row>
    <row r="3219" spans="2:2" x14ac:dyDescent="0.2">
      <c r="B3219" s="33"/>
    </row>
    <row r="3220" spans="2:2" x14ac:dyDescent="0.2">
      <c r="B3220" s="33"/>
    </row>
    <row r="3221" spans="2:2" x14ac:dyDescent="0.2">
      <c r="B3221" s="33"/>
    </row>
    <row r="3222" spans="2:2" x14ac:dyDescent="0.2">
      <c r="B3222" s="33"/>
    </row>
    <row r="3223" spans="2:2" x14ac:dyDescent="0.2">
      <c r="B3223" s="33"/>
    </row>
    <row r="3224" spans="2:2" x14ac:dyDescent="0.2">
      <c r="B3224" s="33"/>
    </row>
    <row r="3225" spans="2:2" x14ac:dyDescent="0.2">
      <c r="B3225" s="33"/>
    </row>
    <row r="3226" spans="2:2" x14ac:dyDescent="0.2">
      <c r="B3226" s="33"/>
    </row>
    <row r="3227" spans="2:2" x14ac:dyDescent="0.2">
      <c r="B3227" s="33"/>
    </row>
    <row r="3228" spans="2:2" x14ac:dyDescent="0.2">
      <c r="B3228" s="33"/>
    </row>
    <row r="3229" spans="2:2" x14ac:dyDescent="0.2">
      <c r="B3229" s="33"/>
    </row>
    <row r="3230" spans="2:2" x14ac:dyDescent="0.2">
      <c r="B3230" s="33"/>
    </row>
    <row r="3231" spans="2:2" x14ac:dyDescent="0.2">
      <c r="B3231" s="33"/>
    </row>
    <row r="3232" spans="2:2" x14ac:dyDescent="0.2">
      <c r="B3232" s="33"/>
    </row>
    <row r="3233" spans="2:2" x14ac:dyDescent="0.2">
      <c r="B3233" s="33"/>
    </row>
    <row r="3234" spans="2:2" x14ac:dyDescent="0.2">
      <c r="B3234" s="33"/>
    </row>
    <row r="3235" spans="2:2" x14ac:dyDescent="0.2">
      <c r="B3235" s="33"/>
    </row>
    <row r="3236" spans="2:2" x14ac:dyDescent="0.2">
      <c r="B3236" s="33"/>
    </row>
    <row r="3237" spans="2:2" x14ac:dyDescent="0.2">
      <c r="B3237" s="33"/>
    </row>
    <row r="3238" spans="2:2" x14ac:dyDescent="0.2">
      <c r="B3238" s="33"/>
    </row>
    <row r="3239" spans="2:2" x14ac:dyDescent="0.2">
      <c r="B3239" s="33"/>
    </row>
    <row r="3240" spans="2:2" x14ac:dyDescent="0.2">
      <c r="B3240" s="33"/>
    </row>
    <row r="3241" spans="2:2" x14ac:dyDescent="0.2">
      <c r="B3241" s="33"/>
    </row>
    <row r="3242" spans="2:2" x14ac:dyDescent="0.2">
      <c r="B3242" s="33"/>
    </row>
    <row r="3243" spans="2:2" x14ac:dyDescent="0.2">
      <c r="B3243" s="33"/>
    </row>
    <row r="3244" spans="2:2" x14ac:dyDescent="0.2">
      <c r="B3244" s="33"/>
    </row>
    <row r="3245" spans="2:2" x14ac:dyDescent="0.2">
      <c r="B3245" s="33"/>
    </row>
    <row r="3246" spans="2:2" x14ac:dyDescent="0.2">
      <c r="B3246" s="33"/>
    </row>
    <row r="3247" spans="2:2" x14ac:dyDescent="0.2">
      <c r="B3247" s="33"/>
    </row>
    <row r="3248" spans="2:2" x14ac:dyDescent="0.2">
      <c r="B3248" s="33"/>
    </row>
    <row r="3249" spans="2:2" x14ac:dyDescent="0.2">
      <c r="B3249" s="33"/>
    </row>
    <row r="3250" spans="2:2" x14ac:dyDescent="0.2">
      <c r="B3250" s="33"/>
    </row>
    <row r="3251" spans="2:2" x14ac:dyDescent="0.2">
      <c r="B3251" s="33"/>
    </row>
    <row r="3252" spans="2:2" x14ac:dyDescent="0.2">
      <c r="B3252" s="33"/>
    </row>
    <row r="3253" spans="2:2" x14ac:dyDescent="0.2">
      <c r="B3253" s="33"/>
    </row>
    <row r="3254" spans="2:2" x14ac:dyDescent="0.2">
      <c r="B3254" s="33"/>
    </row>
    <row r="3255" spans="2:2" x14ac:dyDescent="0.2">
      <c r="B3255" s="33"/>
    </row>
    <row r="3256" spans="2:2" x14ac:dyDescent="0.2">
      <c r="B3256" s="33"/>
    </row>
    <row r="3257" spans="2:2" x14ac:dyDescent="0.2">
      <c r="B3257" s="33"/>
    </row>
    <row r="3258" spans="2:2" x14ac:dyDescent="0.2">
      <c r="B3258" s="33"/>
    </row>
    <row r="3259" spans="2:2" x14ac:dyDescent="0.2">
      <c r="B3259" s="33"/>
    </row>
    <row r="3260" spans="2:2" x14ac:dyDescent="0.2">
      <c r="B3260" s="33"/>
    </row>
    <row r="3261" spans="2:2" x14ac:dyDescent="0.2">
      <c r="B3261" s="33"/>
    </row>
    <row r="3262" spans="2:2" x14ac:dyDescent="0.2">
      <c r="B3262" s="33"/>
    </row>
    <row r="3263" spans="2:2" x14ac:dyDescent="0.2">
      <c r="B3263" s="33"/>
    </row>
    <row r="3264" spans="2:2" x14ac:dyDescent="0.2">
      <c r="B3264" s="33"/>
    </row>
    <row r="3265" spans="2:2" x14ac:dyDescent="0.2">
      <c r="B3265" s="33"/>
    </row>
    <row r="3266" spans="2:2" x14ac:dyDescent="0.2">
      <c r="B3266" s="33"/>
    </row>
    <row r="3267" spans="2:2" x14ac:dyDescent="0.2">
      <c r="B3267" s="33"/>
    </row>
    <row r="3268" spans="2:2" x14ac:dyDescent="0.2">
      <c r="B3268" s="33"/>
    </row>
    <row r="3269" spans="2:2" x14ac:dyDescent="0.2">
      <c r="B3269" s="33"/>
    </row>
    <row r="3270" spans="2:2" x14ac:dyDescent="0.2">
      <c r="B3270" s="33"/>
    </row>
    <row r="3271" spans="2:2" x14ac:dyDescent="0.2">
      <c r="B3271" s="33"/>
    </row>
    <row r="3272" spans="2:2" x14ac:dyDescent="0.2">
      <c r="B3272" s="33"/>
    </row>
    <row r="3273" spans="2:2" x14ac:dyDescent="0.2">
      <c r="B3273" s="33"/>
    </row>
    <row r="3274" spans="2:2" x14ac:dyDescent="0.2">
      <c r="B3274" s="33"/>
    </row>
    <row r="3275" spans="2:2" x14ac:dyDescent="0.2">
      <c r="B3275" s="33"/>
    </row>
    <row r="3276" spans="2:2" x14ac:dyDescent="0.2">
      <c r="B3276" s="33"/>
    </row>
    <row r="3277" spans="2:2" x14ac:dyDescent="0.2">
      <c r="B3277" s="33"/>
    </row>
    <row r="3278" spans="2:2" x14ac:dyDescent="0.2">
      <c r="B3278" s="33"/>
    </row>
    <row r="3279" spans="2:2" x14ac:dyDescent="0.2">
      <c r="B3279" s="33"/>
    </row>
    <row r="3280" spans="2:2" x14ac:dyDescent="0.2">
      <c r="B3280" s="33"/>
    </row>
    <row r="3281" spans="2:2" x14ac:dyDescent="0.2">
      <c r="B3281" s="33"/>
    </row>
    <row r="3282" spans="2:2" x14ac:dyDescent="0.2">
      <c r="B3282" s="33"/>
    </row>
    <row r="3283" spans="2:2" x14ac:dyDescent="0.2">
      <c r="B3283" s="33"/>
    </row>
    <row r="3284" spans="2:2" x14ac:dyDescent="0.2">
      <c r="B3284" s="33"/>
    </row>
    <row r="3285" spans="2:2" x14ac:dyDescent="0.2">
      <c r="B3285" s="33"/>
    </row>
    <row r="3286" spans="2:2" x14ac:dyDescent="0.2">
      <c r="B3286" s="33"/>
    </row>
    <row r="3287" spans="2:2" x14ac:dyDescent="0.2">
      <c r="B3287" s="33"/>
    </row>
    <row r="3288" spans="2:2" x14ac:dyDescent="0.2">
      <c r="B3288" s="33"/>
    </row>
    <row r="3289" spans="2:2" x14ac:dyDescent="0.2">
      <c r="B3289" s="33"/>
    </row>
    <row r="3290" spans="2:2" x14ac:dyDescent="0.2">
      <c r="B3290" s="33"/>
    </row>
    <row r="3291" spans="2:2" x14ac:dyDescent="0.2">
      <c r="B3291" s="33"/>
    </row>
    <row r="3292" spans="2:2" x14ac:dyDescent="0.2">
      <c r="B3292" s="33"/>
    </row>
    <row r="3293" spans="2:2" x14ac:dyDescent="0.2">
      <c r="B3293" s="33"/>
    </row>
    <row r="3294" spans="2:2" x14ac:dyDescent="0.2">
      <c r="B3294" s="33"/>
    </row>
    <row r="3295" spans="2:2" x14ac:dyDescent="0.2">
      <c r="B3295" s="33"/>
    </row>
    <row r="3296" spans="2:2" x14ac:dyDescent="0.2">
      <c r="B3296" s="33"/>
    </row>
    <row r="3297" spans="2:2" x14ac:dyDescent="0.2">
      <c r="B3297" s="33"/>
    </row>
    <row r="3298" spans="2:2" x14ac:dyDescent="0.2">
      <c r="B3298" s="33"/>
    </row>
    <row r="3299" spans="2:2" x14ac:dyDescent="0.2">
      <c r="B3299" s="33"/>
    </row>
    <row r="3300" spans="2:2" x14ac:dyDescent="0.2">
      <c r="B3300" s="33"/>
    </row>
    <row r="3301" spans="2:2" x14ac:dyDescent="0.2">
      <c r="B3301" s="33"/>
    </row>
    <row r="3302" spans="2:2" x14ac:dyDescent="0.2">
      <c r="B3302" s="33"/>
    </row>
    <row r="3303" spans="2:2" x14ac:dyDescent="0.2">
      <c r="B3303" s="33"/>
    </row>
    <row r="3304" spans="2:2" x14ac:dyDescent="0.2">
      <c r="B3304" s="33"/>
    </row>
    <row r="3305" spans="2:2" x14ac:dyDescent="0.2">
      <c r="B3305" s="33"/>
    </row>
    <row r="3306" spans="2:2" x14ac:dyDescent="0.2">
      <c r="B3306" s="33"/>
    </row>
    <row r="3307" spans="2:2" x14ac:dyDescent="0.2">
      <c r="B3307" s="33"/>
    </row>
    <row r="3308" spans="2:2" x14ac:dyDescent="0.2">
      <c r="B3308" s="33"/>
    </row>
    <row r="3309" spans="2:2" x14ac:dyDescent="0.2">
      <c r="B3309" s="33"/>
    </row>
    <row r="3310" spans="2:2" x14ac:dyDescent="0.2">
      <c r="B3310" s="33"/>
    </row>
    <row r="3311" spans="2:2" x14ac:dyDescent="0.2">
      <c r="B3311" s="33"/>
    </row>
    <row r="3312" spans="2:2" x14ac:dyDescent="0.2">
      <c r="B3312" s="33"/>
    </row>
    <row r="3313" spans="2:2" x14ac:dyDescent="0.2">
      <c r="B3313" s="33"/>
    </row>
    <row r="3314" spans="2:2" x14ac:dyDescent="0.2">
      <c r="B3314" s="33"/>
    </row>
    <row r="3315" spans="2:2" x14ac:dyDescent="0.2">
      <c r="B3315" s="33"/>
    </row>
    <row r="3316" spans="2:2" x14ac:dyDescent="0.2">
      <c r="B3316" s="33"/>
    </row>
    <row r="3317" spans="2:2" x14ac:dyDescent="0.2">
      <c r="B3317" s="33"/>
    </row>
    <row r="3318" spans="2:2" x14ac:dyDescent="0.2">
      <c r="B3318" s="33"/>
    </row>
    <row r="3319" spans="2:2" x14ac:dyDescent="0.2">
      <c r="B3319" s="33"/>
    </row>
    <row r="3320" spans="2:2" x14ac:dyDescent="0.2">
      <c r="B3320" s="33"/>
    </row>
    <row r="3321" spans="2:2" x14ac:dyDescent="0.2">
      <c r="B3321" s="33"/>
    </row>
    <row r="3322" spans="2:2" x14ac:dyDescent="0.2">
      <c r="B3322" s="33"/>
    </row>
    <row r="3323" spans="2:2" x14ac:dyDescent="0.2">
      <c r="B3323" s="33"/>
    </row>
    <row r="3324" spans="2:2" x14ac:dyDescent="0.2">
      <c r="B3324" s="33"/>
    </row>
    <row r="3325" spans="2:2" x14ac:dyDescent="0.2">
      <c r="B3325" s="33"/>
    </row>
    <row r="3326" spans="2:2" x14ac:dyDescent="0.2">
      <c r="B3326" s="33"/>
    </row>
    <row r="3327" spans="2:2" x14ac:dyDescent="0.2">
      <c r="B3327" s="33"/>
    </row>
    <row r="3328" spans="2:2" x14ac:dyDescent="0.2">
      <c r="B3328" s="33"/>
    </row>
    <row r="3329" spans="2:2" x14ac:dyDescent="0.2">
      <c r="B3329" s="33"/>
    </row>
    <row r="3330" spans="2:2" x14ac:dyDescent="0.2">
      <c r="B3330" s="33"/>
    </row>
    <row r="3331" spans="2:2" x14ac:dyDescent="0.2">
      <c r="B3331" s="33"/>
    </row>
    <row r="3332" spans="2:2" x14ac:dyDescent="0.2">
      <c r="B3332" s="33"/>
    </row>
    <row r="3333" spans="2:2" x14ac:dyDescent="0.2">
      <c r="B3333" s="33"/>
    </row>
    <row r="3334" spans="2:2" x14ac:dyDescent="0.2">
      <c r="B3334" s="33"/>
    </row>
    <row r="3335" spans="2:2" x14ac:dyDescent="0.2">
      <c r="B3335" s="33"/>
    </row>
    <row r="3336" spans="2:2" x14ac:dyDescent="0.2">
      <c r="B3336" s="33"/>
    </row>
    <row r="3337" spans="2:2" x14ac:dyDescent="0.2">
      <c r="B3337" s="33"/>
    </row>
    <row r="3338" spans="2:2" x14ac:dyDescent="0.2">
      <c r="B3338" s="33"/>
    </row>
    <row r="3339" spans="2:2" x14ac:dyDescent="0.2">
      <c r="B3339" s="33"/>
    </row>
    <row r="3340" spans="2:2" x14ac:dyDescent="0.2">
      <c r="B3340" s="33"/>
    </row>
    <row r="3341" spans="2:2" x14ac:dyDescent="0.2">
      <c r="B3341" s="33"/>
    </row>
    <row r="3342" spans="2:2" x14ac:dyDescent="0.2">
      <c r="B3342" s="33"/>
    </row>
    <row r="3343" spans="2:2" x14ac:dyDescent="0.2">
      <c r="B3343" s="33"/>
    </row>
    <row r="3344" spans="2:2" x14ac:dyDescent="0.2">
      <c r="B3344" s="33"/>
    </row>
    <row r="3345" spans="2:2" x14ac:dyDescent="0.2">
      <c r="B3345" s="33"/>
    </row>
    <row r="3346" spans="2:2" x14ac:dyDescent="0.2">
      <c r="B3346" s="33"/>
    </row>
    <row r="3347" spans="2:2" x14ac:dyDescent="0.2">
      <c r="B3347" s="33"/>
    </row>
    <row r="3348" spans="2:2" x14ac:dyDescent="0.2">
      <c r="B3348" s="33"/>
    </row>
    <row r="3349" spans="2:2" x14ac:dyDescent="0.2">
      <c r="B3349" s="33"/>
    </row>
    <row r="3350" spans="2:2" x14ac:dyDescent="0.2">
      <c r="B3350" s="33"/>
    </row>
    <row r="3351" spans="2:2" x14ac:dyDescent="0.2">
      <c r="B3351" s="33"/>
    </row>
    <row r="3352" spans="2:2" x14ac:dyDescent="0.2">
      <c r="B3352" s="33"/>
    </row>
    <row r="3353" spans="2:2" x14ac:dyDescent="0.2">
      <c r="B3353" s="33"/>
    </row>
    <row r="3354" spans="2:2" x14ac:dyDescent="0.2">
      <c r="B3354" s="33"/>
    </row>
    <row r="3355" spans="2:2" x14ac:dyDescent="0.2">
      <c r="B3355" s="33"/>
    </row>
    <row r="3356" spans="2:2" x14ac:dyDescent="0.2">
      <c r="B3356" s="33"/>
    </row>
    <row r="3357" spans="2:2" x14ac:dyDescent="0.2">
      <c r="B3357" s="33"/>
    </row>
    <row r="3358" spans="2:2" x14ac:dyDescent="0.2">
      <c r="B3358" s="33"/>
    </row>
    <row r="3359" spans="2:2" x14ac:dyDescent="0.2">
      <c r="B3359" s="33"/>
    </row>
    <row r="3360" spans="2:2" x14ac:dyDescent="0.2">
      <c r="B3360" s="33"/>
    </row>
    <row r="3361" spans="2:2" x14ac:dyDescent="0.2">
      <c r="B3361" s="33"/>
    </row>
    <row r="3362" spans="2:2" x14ac:dyDescent="0.2">
      <c r="B3362" s="33"/>
    </row>
    <row r="3363" spans="2:2" x14ac:dyDescent="0.2">
      <c r="B3363" s="33"/>
    </row>
    <row r="3364" spans="2:2" x14ac:dyDescent="0.2">
      <c r="B3364" s="33"/>
    </row>
    <row r="3365" spans="2:2" x14ac:dyDescent="0.2">
      <c r="B3365" s="33"/>
    </row>
    <row r="3366" spans="2:2" x14ac:dyDescent="0.2">
      <c r="B3366" s="33"/>
    </row>
    <row r="3367" spans="2:2" x14ac:dyDescent="0.2">
      <c r="B3367" s="33"/>
    </row>
    <row r="3368" spans="2:2" x14ac:dyDescent="0.2">
      <c r="B3368" s="33"/>
    </row>
    <row r="3369" spans="2:2" x14ac:dyDescent="0.2">
      <c r="B3369" s="33"/>
    </row>
    <row r="3370" spans="2:2" x14ac:dyDescent="0.2">
      <c r="B3370" s="33"/>
    </row>
    <row r="3371" spans="2:2" x14ac:dyDescent="0.2">
      <c r="B3371" s="33"/>
    </row>
    <row r="3372" spans="2:2" x14ac:dyDescent="0.2">
      <c r="B3372" s="33"/>
    </row>
    <row r="3373" spans="2:2" x14ac:dyDescent="0.2">
      <c r="B3373" s="33"/>
    </row>
    <row r="3374" spans="2:2" x14ac:dyDescent="0.2">
      <c r="B3374" s="33"/>
    </row>
    <row r="3375" spans="2:2" x14ac:dyDescent="0.2">
      <c r="B3375" s="33"/>
    </row>
    <row r="3376" spans="2:2" x14ac:dyDescent="0.2">
      <c r="B3376" s="33"/>
    </row>
    <row r="3377" spans="2:2" x14ac:dyDescent="0.2">
      <c r="B3377" s="33"/>
    </row>
    <row r="3378" spans="2:2" x14ac:dyDescent="0.2">
      <c r="B3378" s="33"/>
    </row>
    <row r="3379" spans="2:2" x14ac:dyDescent="0.2">
      <c r="B3379" s="33"/>
    </row>
    <row r="3380" spans="2:2" x14ac:dyDescent="0.2">
      <c r="B3380" s="33"/>
    </row>
    <row r="3381" spans="2:2" x14ac:dyDescent="0.2">
      <c r="B3381" s="33"/>
    </row>
    <row r="3382" spans="2:2" x14ac:dyDescent="0.2">
      <c r="B3382" s="33"/>
    </row>
    <row r="3383" spans="2:2" x14ac:dyDescent="0.2">
      <c r="B3383" s="33"/>
    </row>
    <row r="3384" spans="2:2" x14ac:dyDescent="0.2">
      <c r="B3384" s="33"/>
    </row>
    <row r="3385" spans="2:2" x14ac:dyDescent="0.2">
      <c r="B3385" s="33"/>
    </row>
    <row r="3386" spans="2:2" x14ac:dyDescent="0.2">
      <c r="B3386" s="33"/>
    </row>
    <row r="3387" spans="2:2" x14ac:dyDescent="0.2">
      <c r="B3387" s="33"/>
    </row>
    <row r="3388" spans="2:2" x14ac:dyDescent="0.2">
      <c r="B3388" s="33"/>
    </row>
    <row r="3389" spans="2:2" x14ac:dyDescent="0.2">
      <c r="B3389" s="33"/>
    </row>
    <row r="3390" spans="2:2" x14ac:dyDescent="0.2">
      <c r="B3390" s="33"/>
    </row>
    <row r="3391" spans="2:2" x14ac:dyDescent="0.2">
      <c r="B3391" s="33"/>
    </row>
    <row r="3392" spans="2:2" x14ac:dyDescent="0.2">
      <c r="B3392" s="33"/>
    </row>
    <row r="3393" spans="2:2" x14ac:dyDescent="0.2">
      <c r="B3393" s="33"/>
    </row>
    <row r="3394" spans="2:2" x14ac:dyDescent="0.2">
      <c r="B3394" s="33"/>
    </row>
    <row r="3395" spans="2:2" x14ac:dyDescent="0.2">
      <c r="B3395" s="33"/>
    </row>
    <row r="3396" spans="2:2" x14ac:dyDescent="0.2">
      <c r="B3396" s="33"/>
    </row>
    <row r="3397" spans="2:2" x14ac:dyDescent="0.2">
      <c r="B3397" s="33"/>
    </row>
    <row r="3398" spans="2:2" x14ac:dyDescent="0.2">
      <c r="B3398" s="33"/>
    </row>
    <row r="3399" spans="2:2" x14ac:dyDescent="0.2">
      <c r="B3399" s="33"/>
    </row>
    <row r="3400" spans="2:2" x14ac:dyDescent="0.2">
      <c r="B3400" s="33"/>
    </row>
    <row r="3401" spans="2:2" x14ac:dyDescent="0.2">
      <c r="B3401" s="33"/>
    </row>
    <row r="3402" spans="2:2" x14ac:dyDescent="0.2">
      <c r="B3402" s="33"/>
    </row>
    <row r="3403" spans="2:2" x14ac:dyDescent="0.2">
      <c r="B3403" s="33"/>
    </row>
    <row r="3404" spans="2:2" x14ac:dyDescent="0.2">
      <c r="B3404" s="33"/>
    </row>
    <row r="3405" spans="2:2" x14ac:dyDescent="0.2">
      <c r="B3405" s="33"/>
    </row>
    <row r="3406" spans="2:2" x14ac:dyDescent="0.2">
      <c r="B3406" s="33"/>
    </row>
    <row r="3407" spans="2:2" x14ac:dyDescent="0.2">
      <c r="B3407" s="33"/>
    </row>
    <row r="3408" spans="2:2" x14ac:dyDescent="0.2">
      <c r="B3408" s="33"/>
    </row>
    <row r="3409" spans="2:2" x14ac:dyDescent="0.2">
      <c r="B3409" s="33"/>
    </row>
    <row r="3410" spans="2:2" x14ac:dyDescent="0.2">
      <c r="B3410" s="33"/>
    </row>
    <row r="3411" spans="2:2" x14ac:dyDescent="0.2">
      <c r="B3411" s="33"/>
    </row>
    <row r="3412" spans="2:2" x14ac:dyDescent="0.2">
      <c r="B3412" s="33"/>
    </row>
    <row r="3413" spans="2:2" x14ac:dyDescent="0.2">
      <c r="B3413" s="33"/>
    </row>
    <row r="3414" spans="2:2" x14ac:dyDescent="0.2">
      <c r="B3414" s="33"/>
    </row>
    <row r="3415" spans="2:2" x14ac:dyDescent="0.2">
      <c r="B3415" s="33"/>
    </row>
    <row r="3416" spans="2:2" x14ac:dyDescent="0.2">
      <c r="B3416" s="33"/>
    </row>
    <row r="3417" spans="2:2" x14ac:dyDescent="0.2">
      <c r="B3417" s="33"/>
    </row>
    <row r="3418" spans="2:2" x14ac:dyDescent="0.2">
      <c r="B3418" s="33"/>
    </row>
    <row r="3419" spans="2:2" x14ac:dyDescent="0.2">
      <c r="B3419" s="33"/>
    </row>
    <row r="3420" spans="2:2" x14ac:dyDescent="0.2">
      <c r="B3420" s="33"/>
    </row>
    <row r="3421" spans="2:2" x14ac:dyDescent="0.2">
      <c r="B3421" s="33"/>
    </row>
    <row r="3422" spans="2:2" x14ac:dyDescent="0.2">
      <c r="B3422" s="33"/>
    </row>
    <row r="3423" spans="2:2" x14ac:dyDescent="0.2">
      <c r="B3423" s="33"/>
    </row>
    <row r="3424" spans="2:2" x14ac:dyDescent="0.2">
      <c r="B3424" s="33"/>
    </row>
    <row r="3425" spans="2:2" x14ac:dyDescent="0.2">
      <c r="B3425" s="33"/>
    </row>
    <row r="3426" spans="2:2" x14ac:dyDescent="0.2">
      <c r="B3426" s="33"/>
    </row>
    <row r="3427" spans="2:2" x14ac:dyDescent="0.2">
      <c r="B3427" s="33"/>
    </row>
    <row r="3428" spans="2:2" x14ac:dyDescent="0.2">
      <c r="B3428" s="33"/>
    </row>
    <row r="3429" spans="2:2" x14ac:dyDescent="0.2">
      <c r="B3429" s="33"/>
    </row>
    <row r="3430" spans="2:2" x14ac:dyDescent="0.2">
      <c r="B3430" s="33"/>
    </row>
    <row r="3431" spans="2:2" x14ac:dyDescent="0.2">
      <c r="B3431" s="33"/>
    </row>
    <row r="3432" spans="2:2" x14ac:dyDescent="0.2">
      <c r="B3432" s="33"/>
    </row>
    <row r="3433" spans="2:2" x14ac:dyDescent="0.2">
      <c r="B3433" s="33"/>
    </row>
    <row r="3434" spans="2:2" x14ac:dyDescent="0.2">
      <c r="B3434" s="33"/>
    </row>
    <row r="3435" spans="2:2" x14ac:dyDescent="0.2">
      <c r="B3435" s="33"/>
    </row>
    <row r="3436" spans="2:2" x14ac:dyDescent="0.2">
      <c r="B3436" s="33"/>
    </row>
    <row r="3437" spans="2:2" x14ac:dyDescent="0.2">
      <c r="B3437" s="33"/>
    </row>
    <row r="3438" spans="2:2" x14ac:dyDescent="0.2">
      <c r="B3438" s="33"/>
    </row>
    <row r="3439" spans="2:2" x14ac:dyDescent="0.2">
      <c r="B3439" s="33"/>
    </row>
    <row r="3440" spans="2:2" x14ac:dyDescent="0.2">
      <c r="B3440" s="33"/>
    </row>
    <row r="3441" spans="2:2" x14ac:dyDescent="0.2">
      <c r="B3441" s="33"/>
    </row>
    <row r="3442" spans="2:2" x14ac:dyDescent="0.2">
      <c r="B3442" s="33"/>
    </row>
    <row r="3443" spans="2:2" x14ac:dyDescent="0.2">
      <c r="B3443" s="33"/>
    </row>
    <row r="3444" spans="2:2" x14ac:dyDescent="0.2">
      <c r="B3444" s="33"/>
    </row>
    <row r="3445" spans="2:2" x14ac:dyDescent="0.2">
      <c r="B3445" s="33"/>
    </row>
    <row r="3446" spans="2:2" x14ac:dyDescent="0.2">
      <c r="B3446" s="33"/>
    </row>
    <row r="3447" spans="2:2" x14ac:dyDescent="0.2">
      <c r="B3447" s="33"/>
    </row>
    <row r="3448" spans="2:2" x14ac:dyDescent="0.2">
      <c r="B3448" s="33"/>
    </row>
    <row r="3449" spans="2:2" x14ac:dyDescent="0.2">
      <c r="B3449" s="33"/>
    </row>
    <row r="3450" spans="2:2" x14ac:dyDescent="0.2">
      <c r="B3450" s="33"/>
    </row>
    <row r="3451" spans="2:2" x14ac:dyDescent="0.2">
      <c r="B3451" s="33"/>
    </row>
    <row r="3452" spans="2:2" x14ac:dyDescent="0.2">
      <c r="B3452" s="33"/>
    </row>
    <row r="3453" spans="2:2" x14ac:dyDescent="0.2">
      <c r="B3453" s="33"/>
    </row>
    <row r="3454" spans="2:2" x14ac:dyDescent="0.2">
      <c r="B3454" s="33"/>
    </row>
    <row r="3455" spans="2:2" x14ac:dyDescent="0.2">
      <c r="B3455" s="33"/>
    </row>
    <row r="3456" spans="2:2" x14ac:dyDescent="0.2">
      <c r="B3456" s="33"/>
    </row>
    <row r="3457" spans="2:2" x14ac:dyDescent="0.2">
      <c r="B3457" s="33"/>
    </row>
    <row r="3458" spans="2:2" x14ac:dyDescent="0.2">
      <c r="B3458" s="33"/>
    </row>
    <row r="3459" spans="2:2" x14ac:dyDescent="0.2">
      <c r="B3459" s="33"/>
    </row>
    <row r="3460" spans="2:2" x14ac:dyDescent="0.2">
      <c r="B3460" s="33"/>
    </row>
    <row r="3461" spans="2:2" x14ac:dyDescent="0.2">
      <c r="B3461" s="33"/>
    </row>
    <row r="3462" spans="2:2" x14ac:dyDescent="0.2">
      <c r="B3462" s="33"/>
    </row>
    <row r="3463" spans="2:2" x14ac:dyDescent="0.2">
      <c r="B3463" s="33"/>
    </row>
    <row r="3464" spans="2:2" x14ac:dyDescent="0.2">
      <c r="B3464" s="33"/>
    </row>
    <row r="3465" spans="2:2" x14ac:dyDescent="0.2">
      <c r="B3465" s="33"/>
    </row>
    <row r="3466" spans="2:2" x14ac:dyDescent="0.2">
      <c r="B3466" s="33"/>
    </row>
    <row r="3467" spans="2:2" x14ac:dyDescent="0.2">
      <c r="B3467" s="33"/>
    </row>
    <row r="3468" spans="2:2" x14ac:dyDescent="0.2">
      <c r="B3468" s="33"/>
    </row>
    <row r="3469" spans="2:2" x14ac:dyDescent="0.2">
      <c r="B3469" s="33"/>
    </row>
    <row r="3470" spans="2:2" x14ac:dyDescent="0.2">
      <c r="B3470" s="33"/>
    </row>
    <row r="3471" spans="2:2" x14ac:dyDescent="0.2">
      <c r="B3471" s="33"/>
    </row>
    <row r="3472" spans="2:2" x14ac:dyDescent="0.2">
      <c r="B3472" s="33"/>
    </row>
    <row r="3473" spans="2:2" x14ac:dyDescent="0.2">
      <c r="B3473" s="33"/>
    </row>
    <row r="3474" spans="2:2" x14ac:dyDescent="0.2">
      <c r="B3474" s="33"/>
    </row>
    <row r="3475" spans="2:2" x14ac:dyDescent="0.2">
      <c r="B3475" s="33"/>
    </row>
    <row r="3476" spans="2:2" x14ac:dyDescent="0.2">
      <c r="B3476" s="33"/>
    </row>
    <row r="3477" spans="2:2" x14ac:dyDescent="0.2">
      <c r="B3477" s="33"/>
    </row>
    <row r="3478" spans="2:2" x14ac:dyDescent="0.2">
      <c r="B3478" s="33"/>
    </row>
    <row r="3479" spans="2:2" x14ac:dyDescent="0.2">
      <c r="B3479" s="33"/>
    </row>
    <row r="3480" spans="2:2" x14ac:dyDescent="0.2">
      <c r="B3480" s="33"/>
    </row>
    <row r="3481" spans="2:2" x14ac:dyDescent="0.2">
      <c r="B3481" s="33"/>
    </row>
    <row r="3482" spans="2:2" x14ac:dyDescent="0.2">
      <c r="B3482" s="33"/>
    </row>
    <row r="3483" spans="2:2" x14ac:dyDescent="0.2">
      <c r="B3483" s="33"/>
    </row>
    <row r="3484" spans="2:2" x14ac:dyDescent="0.2">
      <c r="B3484" s="33"/>
    </row>
    <row r="3485" spans="2:2" x14ac:dyDescent="0.2">
      <c r="B3485" s="33"/>
    </row>
    <row r="3486" spans="2:2" x14ac:dyDescent="0.2">
      <c r="B3486" s="33"/>
    </row>
    <row r="3487" spans="2:2" x14ac:dyDescent="0.2">
      <c r="B3487" s="33"/>
    </row>
    <row r="3488" spans="2:2" x14ac:dyDescent="0.2">
      <c r="B3488" s="33"/>
    </row>
    <row r="3489" spans="2:2" x14ac:dyDescent="0.2">
      <c r="B3489" s="33"/>
    </row>
    <row r="3490" spans="2:2" x14ac:dyDescent="0.2">
      <c r="B3490" s="33"/>
    </row>
    <row r="3491" spans="2:2" x14ac:dyDescent="0.2">
      <c r="B3491" s="33"/>
    </row>
    <row r="3492" spans="2:2" x14ac:dyDescent="0.2">
      <c r="B3492" s="33"/>
    </row>
    <row r="3493" spans="2:2" x14ac:dyDescent="0.2">
      <c r="B3493" s="33"/>
    </row>
    <row r="3494" spans="2:2" x14ac:dyDescent="0.2">
      <c r="B3494" s="33"/>
    </row>
    <row r="3495" spans="2:2" x14ac:dyDescent="0.2">
      <c r="B3495" s="33"/>
    </row>
    <row r="3496" spans="2:2" x14ac:dyDescent="0.2">
      <c r="B3496" s="33"/>
    </row>
    <row r="3497" spans="2:2" x14ac:dyDescent="0.2">
      <c r="B3497" s="33"/>
    </row>
    <row r="3498" spans="2:2" x14ac:dyDescent="0.2">
      <c r="B3498" s="33"/>
    </row>
    <row r="3499" spans="2:2" x14ac:dyDescent="0.2">
      <c r="B3499" s="33"/>
    </row>
    <row r="3500" spans="2:2" x14ac:dyDescent="0.2">
      <c r="B3500" s="33"/>
    </row>
    <row r="3501" spans="2:2" x14ac:dyDescent="0.2">
      <c r="B3501" s="33"/>
    </row>
    <row r="3502" spans="2:2" x14ac:dyDescent="0.2">
      <c r="B3502" s="33"/>
    </row>
    <row r="3503" spans="2:2" x14ac:dyDescent="0.2">
      <c r="B3503" s="33"/>
    </row>
    <row r="3504" spans="2:2" x14ac:dyDescent="0.2">
      <c r="B3504" s="33"/>
    </row>
    <row r="3505" spans="2:2" x14ac:dyDescent="0.2">
      <c r="B3505" s="33"/>
    </row>
    <row r="3506" spans="2:2" x14ac:dyDescent="0.2">
      <c r="B3506" s="33"/>
    </row>
    <row r="3507" spans="2:2" x14ac:dyDescent="0.2">
      <c r="B3507" s="33"/>
    </row>
    <row r="3508" spans="2:2" x14ac:dyDescent="0.2">
      <c r="B3508" s="33"/>
    </row>
    <row r="3509" spans="2:2" x14ac:dyDescent="0.2">
      <c r="B3509" s="33"/>
    </row>
    <row r="3510" spans="2:2" x14ac:dyDescent="0.2">
      <c r="B3510" s="33"/>
    </row>
    <row r="3511" spans="2:2" x14ac:dyDescent="0.2">
      <c r="B3511" s="33"/>
    </row>
    <row r="3512" spans="2:2" x14ac:dyDescent="0.2">
      <c r="B3512" s="33"/>
    </row>
    <row r="3513" spans="2:2" x14ac:dyDescent="0.2">
      <c r="B3513" s="33"/>
    </row>
    <row r="3514" spans="2:2" x14ac:dyDescent="0.2">
      <c r="B3514" s="33"/>
    </row>
    <row r="3515" spans="2:2" x14ac:dyDescent="0.2">
      <c r="B3515" s="33"/>
    </row>
    <row r="3516" spans="2:2" x14ac:dyDescent="0.2">
      <c r="B3516" s="33"/>
    </row>
    <row r="3517" spans="2:2" x14ac:dyDescent="0.2">
      <c r="B3517" s="33"/>
    </row>
    <row r="3518" spans="2:2" x14ac:dyDescent="0.2">
      <c r="B3518" s="33"/>
    </row>
    <row r="3519" spans="2:2" x14ac:dyDescent="0.2">
      <c r="B3519" s="33"/>
    </row>
    <row r="3520" spans="2:2" x14ac:dyDescent="0.2">
      <c r="B3520" s="33"/>
    </row>
    <row r="3521" spans="2:2" x14ac:dyDescent="0.2">
      <c r="B3521" s="33"/>
    </row>
    <row r="3522" spans="2:2" x14ac:dyDescent="0.2">
      <c r="B3522" s="33"/>
    </row>
    <row r="3523" spans="2:2" x14ac:dyDescent="0.2">
      <c r="B3523" s="33"/>
    </row>
    <row r="3524" spans="2:2" x14ac:dyDescent="0.2">
      <c r="B3524" s="33"/>
    </row>
    <row r="3525" spans="2:2" x14ac:dyDescent="0.2">
      <c r="B3525" s="33"/>
    </row>
    <row r="3526" spans="2:2" x14ac:dyDescent="0.2">
      <c r="B3526" s="33"/>
    </row>
    <row r="3527" spans="2:2" x14ac:dyDescent="0.2">
      <c r="B3527" s="33"/>
    </row>
    <row r="3528" spans="2:2" x14ac:dyDescent="0.2">
      <c r="B3528" s="33"/>
    </row>
    <row r="3529" spans="2:2" x14ac:dyDescent="0.2">
      <c r="B3529" s="33"/>
    </row>
    <row r="3530" spans="2:2" x14ac:dyDescent="0.2">
      <c r="B3530" s="33"/>
    </row>
    <row r="3531" spans="2:2" x14ac:dyDescent="0.2">
      <c r="B3531" s="33"/>
    </row>
    <row r="3532" spans="2:2" x14ac:dyDescent="0.2">
      <c r="B3532" s="33"/>
    </row>
    <row r="3533" spans="2:2" x14ac:dyDescent="0.2">
      <c r="B3533" s="33"/>
    </row>
    <row r="3534" spans="2:2" x14ac:dyDescent="0.2">
      <c r="B3534" s="33"/>
    </row>
    <row r="3535" spans="2:2" x14ac:dyDescent="0.2">
      <c r="B3535" s="33"/>
    </row>
    <row r="3536" spans="2:2" x14ac:dyDescent="0.2">
      <c r="B3536" s="33"/>
    </row>
    <row r="3537" spans="2:2" x14ac:dyDescent="0.2">
      <c r="B3537" s="33"/>
    </row>
    <row r="3538" spans="2:2" x14ac:dyDescent="0.2">
      <c r="B3538" s="33"/>
    </row>
    <row r="3539" spans="2:2" x14ac:dyDescent="0.2">
      <c r="B3539" s="33"/>
    </row>
    <row r="3540" spans="2:2" x14ac:dyDescent="0.2">
      <c r="B3540" s="33"/>
    </row>
    <row r="3541" spans="2:2" x14ac:dyDescent="0.2">
      <c r="B3541" s="33"/>
    </row>
    <row r="3542" spans="2:2" x14ac:dyDescent="0.2">
      <c r="B3542" s="33"/>
    </row>
    <row r="3543" spans="2:2" x14ac:dyDescent="0.2">
      <c r="B3543" s="33"/>
    </row>
    <row r="3544" spans="2:2" x14ac:dyDescent="0.2">
      <c r="B3544" s="33"/>
    </row>
    <row r="3545" spans="2:2" x14ac:dyDescent="0.2">
      <c r="B3545" s="33"/>
    </row>
    <row r="3546" spans="2:2" x14ac:dyDescent="0.2">
      <c r="B3546" s="33"/>
    </row>
    <row r="3547" spans="2:2" x14ac:dyDescent="0.2">
      <c r="B3547" s="33"/>
    </row>
    <row r="3548" spans="2:2" x14ac:dyDescent="0.2">
      <c r="B3548" s="33"/>
    </row>
    <row r="3549" spans="2:2" x14ac:dyDescent="0.2">
      <c r="B3549" s="33"/>
    </row>
    <row r="3550" spans="2:2" x14ac:dyDescent="0.2">
      <c r="B3550" s="33"/>
    </row>
    <row r="3551" spans="2:2" x14ac:dyDescent="0.2">
      <c r="B3551" s="33"/>
    </row>
    <row r="3552" spans="2:2" x14ac:dyDescent="0.2">
      <c r="B3552" s="33"/>
    </row>
    <row r="3553" spans="2:2" x14ac:dyDescent="0.2">
      <c r="B3553" s="33"/>
    </row>
    <row r="3554" spans="2:2" x14ac:dyDescent="0.2">
      <c r="B3554" s="33"/>
    </row>
    <row r="3555" spans="2:2" x14ac:dyDescent="0.2">
      <c r="B3555" s="33"/>
    </row>
    <row r="3556" spans="2:2" x14ac:dyDescent="0.2">
      <c r="B3556" s="33"/>
    </row>
    <row r="3557" spans="2:2" x14ac:dyDescent="0.2">
      <c r="B3557" s="33"/>
    </row>
    <row r="3558" spans="2:2" x14ac:dyDescent="0.2">
      <c r="B3558" s="33"/>
    </row>
    <row r="3559" spans="2:2" x14ac:dyDescent="0.2">
      <c r="B3559" s="33"/>
    </row>
    <row r="3560" spans="2:2" x14ac:dyDescent="0.2">
      <c r="B3560" s="33"/>
    </row>
    <row r="3561" spans="2:2" x14ac:dyDescent="0.2">
      <c r="B3561" s="33"/>
    </row>
    <row r="3562" spans="2:2" x14ac:dyDescent="0.2">
      <c r="B3562" s="33"/>
    </row>
    <row r="3563" spans="2:2" x14ac:dyDescent="0.2">
      <c r="B3563" s="33"/>
    </row>
    <row r="3564" spans="2:2" x14ac:dyDescent="0.2">
      <c r="B3564" s="33"/>
    </row>
    <row r="3565" spans="2:2" x14ac:dyDescent="0.2">
      <c r="B3565" s="33"/>
    </row>
    <row r="3566" spans="2:2" x14ac:dyDescent="0.2">
      <c r="B3566" s="33"/>
    </row>
    <row r="3567" spans="2:2" x14ac:dyDescent="0.2">
      <c r="B3567" s="33"/>
    </row>
    <row r="3568" spans="2:2" x14ac:dyDescent="0.2">
      <c r="B3568" s="33"/>
    </row>
    <row r="3569" spans="2:2" x14ac:dyDescent="0.2">
      <c r="B3569" s="33"/>
    </row>
    <row r="3570" spans="2:2" x14ac:dyDescent="0.2">
      <c r="B3570" s="33"/>
    </row>
    <row r="3571" spans="2:2" x14ac:dyDescent="0.2">
      <c r="B3571" s="33"/>
    </row>
    <row r="3572" spans="2:2" x14ac:dyDescent="0.2">
      <c r="B3572" s="33"/>
    </row>
    <row r="3573" spans="2:2" x14ac:dyDescent="0.2">
      <c r="B3573" s="33"/>
    </row>
    <row r="3574" spans="2:2" x14ac:dyDescent="0.2">
      <c r="B3574" s="33"/>
    </row>
    <row r="3575" spans="2:2" x14ac:dyDescent="0.2">
      <c r="B3575" s="33"/>
    </row>
    <row r="3576" spans="2:2" x14ac:dyDescent="0.2">
      <c r="B3576" s="33"/>
    </row>
    <row r="3577" spans="2:2" x14ac:dyDescent="0.2">
      <c r="B3577" s="33"/>
    </row>
    <row r="3578" spans="2:2" x14ac:dyDescent="0.2">
      <c r="B3578" s="33"/>
    </row>
    <row r="3579" spans="2:2" x14ac:dyDescent="0.2">
      <c r="B3579" s="33"/>
    </row>
    <row r="3580" spans="2:2" x14ac:dyDescent="0.2">
      <c r="B3580" s="33"/>
    </row>
    <row r="3581" spans="2:2" x14ac:dyDescent="0.2">
      <c r="B3581" s="33"/>
    </row>
    <row r="3582" spans="2:2" x14ac:dyDescent="0.2">
      <c r="B3582" s="33"/>
    </row>
    <row r="3583" spans="2:2" x14ac:dyDescent="0.2">
      <c r="B3583" s="33"/>
    </row>
    <row r="3584" spans="2:2" x14ac:dyDescent="0.2">
      <c r="B3584" s="33"/>
    </row>
    <row r="3585" spans="2:2" x14ac:dyDescent="0.2">
      <c r="B3585" s="33"/>
    </row>
    <row r="3586" spans="2:2" x14ac:dyDescent="0.2">
      <c r="B3586" s="33"/>
    </row>
    <row r="3587" spans="2:2" x14ac:dyDescent="0.2">
      <c r="B3587" s="33"/>
    </row>
    <row r="3588" spans="2:2" x14ac:dyDescent="0.2">
      <c r="B3588" s="33"/>
    </row>
    <row r="3589" spans="2:2" x14ac:dyDescent="0.2">
      <c r="B3589" s="33"/>
    </row>
    <row r="3590" spans="2:2" x14ac:dyDescent="0.2">
      <c r="B3590" s="33"/>
    </row>
    <row r="3591" spans="2:2" x14ac:dyDescent="0.2">
      <c r="B3591" s="33"/>
    </row>
    <row r="3592" spans="2:2" x14ac:dyDescent="0.2">
      <c r="B3592" s="33"/>
    </row>
    <row r="3593" spans="2:2" x14ac:dyDescent="0.2">
      <c r="B3593" s="33"/>
    </row>
    <row r="3594" spans="2:2" x14ac:dyDescent="0.2">
      <c r="B3594" s="33"/>
    </row>
    <row r="3595" spans="2:2" x14ac:dyDescent="0.2">
      <c r="B3595" s="33"/>
    </row>
    <row r="3596" spans="2:2" x14ac:dyDescent="0.2">
      <c r="B3596" s="33"/>
    </row>
    <row r="3597" spans="2:2" x14ac:dyDescent="0.2">
      <c r="B3597" s="33"/>
    </row>
    <row r="3598" spans="2:2" x14ac:dyDescent="0.2">
      <c r="B3598" s="33"/>
    </row>
    <row r="3599" spans="2:2" x14ac:dyDescent="0.2">
      <c r="B3599" s="33"/>
    </row>
    <row r="3600" spans="2:2" x14ac:dyDescent="0.2">
      <c r="B3600" s="33"/>
    </row>
    <row r="3601" spans="2:2" x14ac:dyDescent="0.2">
      <c r="B3601" s="33"/>
    </row>
    <row r="3602" spans="2:2" x14ac:dyDescent="0.2">
      <c r="B3602" s="33"/>
    </row>
    <row r="3603" spans="2:2" x14ac:dyDescent="0.2">
      <c r="B3603" s="33"/>
    </row>
    <row r="3604" spans="2:2" x14ac:dyDescent="0.2">
      <c r="B3604" s="33"/>
    </row>
    <row r="3605" spans="2:2" x14ac:dyDescent="0.2">
      <c r="B3605" s="33"/>
    </row>
    <row r="3606" spans="2:2" x14ac:dyDescent="0.2">
      <c r="B3606" s="33"/>
    </row>
    <row r="3607" spans="2:2" x14ac:dyDescent="0.2">
      <c r="B3607" s="33"/>
    </row>
    <row r="3608" spans="2:2" x14ac:dyDescent="0.2">
      <c r="B3608" s="33"/>
    </row>
    <row r="3609" spans="2:2" x14ac:dyDescent="0.2">
      <c r="B3609" s="33"/>
    </row>
    <row r="3610" spans="2:2" x14ac:dyDescent="0.2">
      <c r="B3610" s="33"/>
    </row>
    <row r="3611" spans="2:2" x14ac:dyDescent="0.2">
      <c r="B3611" s="33"/>
    </row>
    <row r="3612" spans="2:2" x14ac:dyDescent="0.2">
      <c r="B3612" s="33"/>
    </row>
    <row r="3613" spans="2:2" x14ac:dyDescent="0.2">
      <c r="B3613" s="33"/>
    </row>
    <row r="3614" spans="2:2" x14ac:dyDescent="0.2">
      <c r="B3614" s="33"/>
    </row>
    <row r="3615" spans="2:2" x14ac:dyDescent="0.2">
      <c r="B3615" s="33"/>
    </row>
    <row r="3616" spans="2:2" x14ac:dyDescent="0.2">
      <c r="B3616" s="33"/>
    </row>
    <row r="3617" spans="2:2" x14ac:dyDescent="0.2">
      <c r="B3617" s="33"/>
    </row>
    <row r="3618" spans="2:2" x14ac:dyDescent="0.2">
      <c r="B3618" s="33"/>
    </row>
    <row r="3619" spans="2:2" x14ac:dyDescent="0.2">
      <c r="B3619" s="33"/>
    </row>
    <row r="3620" spans="2:2" x14ac:dyDescent="0.2">
      <c r="B3620" s="33"/>
    </row>
    <row r="3621" spans="2:2" x14ac:dyDescent="0.2">
      <c r="B3621" s="33"/>
    </row>
    <row r="3622" spans="2:2" x14ac:dyDescent="0.2">
      <c r="B3622" s="33"/>
    </row>
    <row r="3623" spans="2:2" x14ac:dyDescent="0.2">
      <c r="B3623" s="33"/>
    </row>
    <row r="3624" spans="2:2" x14ac:dyDescent="0.2">
      <c r="B3624" s="33"/>
    </row>
    <row r="3625" spans="2:2" x14ac:dyDescent="0.2">
      <c r="B3625" s="33"/>
    </row>
    <row r="3626" spans="2:2" x14ac:dyDescent="0.2">
      <c r="B3626" s="33"/>
    </row>
    <row r="3627" spans="2:2" x14ac:dyDescent="0.2">
      <c r="B3627" s="33"/>
    </row>
    <row r="3628" spans="2:2" x14ac:dyDescent="0.2">
      <c r="B3628" s="33"/>
    </row>
    <row r="3629" spans="2:2" x14ac:dyDescent="0.2">
      <c r="B3629" s="33"/>
    </row>
    <row r="3630" spans="2:2" x14ac:dyDescent="0.2">
      <c r="B3630" s="33"/>
    </row>
    <row r="3631" spans="2:2" x14ac:dyDescent="0.2">
      <c r="B3631" s="33"/>
    </row>
    <row r="3632" spans="2:2" x14ac:dyDescent="0.2">
      <c r="B3632" s="33"/>
    </row>
    <row r="3633" spans="2:2" x14ac:dyDescent="0.2">
      <c r="B3633" s="33"/>
    </row>
    <row r="3634" spans="2:2" x14ac:dyDescent="0.2">
      <c r="B3634" s="33"/>
    </row>
    <row r="3635" spans="2:2" x14ac:dyDescent="0.2">
      <c r="B3635" s="33"/>
    </row>
    <row r="3636" spans="2:2" x14ac:dyDescent="0.2">
      <c r="B3636" s="33"/>
    </row>
    <row r="3637" spans="2:2" x14ac:dyDescent="0.2">
      <c r="B3637" s="33"/>
    </row>
    <row r="3638" spans="2:2" x14ac:dyDescent="0.2">
      <c r="B3638" s="33"/>
    </row>
    <row r="3639" spans="2:2" x14ac:dyDescent="0.2">
      <c r="B3639" s="33"/>
    </row>
    <row r="3640" spans="2:2" x14ac:dyDescent="0.2">
      <c r="B3640" s="33"/>
    </row>
    <row r="3641" spans="2:2" x14ac:dyDescent="0.2">
      <c r="B3641" s="33"/>
    </row>
    <row r="3642" spans="2:2" x14ac:dyDescent="0.2">
      <c r="B3642" s="33"/>
    </row>
    <row r="3643" spans="2:2" x14ac:dyDescent="0.2">
      <c r="B3643" s="33"/>
    </row>
    <row r="3644" spans="2:2" x14ac:dyDescent="0.2">
      <c r="B3644" s="33"/>
    </row>
    <row r="3645" spans="2:2" x14ac:dyDescent="0.2">
      <c r="B3645" s="33"/>
    </row>
    <row r="3646" spans="2:2" x14ac:dyDescent="0.2">
      <c r="B3646" s="33"/>
    </row>
    <row r="3647" spans="2:2" x14ac:dyDescent="0.2">
      <c r="B3647" s="33"/>
    </row>
    <row r="3648" spans="2:2" x14ac:dyDescent="0.2">
      <c r="B3648" s="33"/>
    </row>
    <row r="3649" spans="2:2" x14ac:dyDescent="0.2">
      <c r="B3649" s="33"/>
    </row>
    <row r="3650" spans="2:2" x14ac:dyDescent="0.2">
      <c r="B3650" s="33"/>
    </row>
    <row r="3651" spans="2:2" x14ac:dyDescent="0.2">
      <c r="B3651" s="33"/>
    </row>
    <row r="3652" spans="2:2" x14ac:dyDescent="0.2">
      <c r="B3652" s="33"/>
    </row>
    <row r="3653" spans="2:2" x14ac:dyDescent="0.2">
      <c r="B3653" s="33"/>
    </row>
    <row r="3654" spans="2:2" x14ac:dyDescent="0.2">
      <c r="B3654" s="33"/>
    </row>
    <row r="3655" spans="2:2" x14ac:dyDescent="0.2">
      <c r="B3655" s="33"/>
    </row>
    <row r="3656" spans="2:2" x14ac:dyDescent="0.2">
      <c r="B3656" s="33"/>
    </row>
    <row r="3657" spans="2:2" x14ac:dyDescent="0.2">
      <c r="B3657" s="33"/>
    </row>
    <row r="3658" spans="2:2" x14ac:dyDescent="0.2">
      <c r="B3658" s="33"/>
    </row>
    <row r="3659" spans="2:2" x14ac:dyDescent="0.2">
      <c r="B3659" s="33"/>
    </row>
    <row r="3660" spans="2:2" x14ac:dyDescent="0.2">
      <c r="B3660" s="33"/>
    </row>
    <row r="3661" spans="2:2" x14ac:dyDescent="0.2">
      <c r="B3661" s="33"/>
    </row>
    <row r="3662" spans="2:2" x14ac:dyDescent="0.2">
      <c r="B3662" s="33"/>
    </row>
    <row r="3663" spans="2:2" x14ac:dyDescent="0.2">
      <c r="B3663" s="33"/>
    </row>
    <row r="3664" spans="2:2" x14ac:dyDescent="0.2">
      <c r="B3664" s="33"/>
    </row>
    <row r="3665" spans="2:2" x14ac:dyDescent="0.2">
      <c r="B3665" s="33"/>
    </row>
    <row r="3666" spans="2:2" x14ac:dyDescent="0.2">
      <c r="B3666" s="33"/>
    </row>
    <row r="3667" spans="2:2" x14ac:dyDescent="0.2">
      <c r="B3667" s="33"/>
    </row>
    <row r="3668" spans="2:2" x14ac:dyDescent="0.2">
      <c r="B3668" s="33"/>
    </row>
    <row r="3669" spans="2:2" x14ac:dyDescent="0.2">
      <c r="B3669" s="33"/>
    </row>
    <row r="3670" spans="2:2" x14ac:dyDescent="0.2">
      <c r="B3670" s="33"/>
    </row>
    <row r="3671" spans="2:2" x14ac:dyDescent="0.2">
      <c r="B3671" s="33"/>
    </row>
    <row r="3672" spans="2:2" x14ac:dyDescent="0.2">
      <c r="B3672" s="33"/>
    </row>
    <row r="3673" spans="2:2" x14ac:dyDescent="0.2">
      <c r="B3673" s="33"/>
    </row>
    <row r="3674" spans="2:2" x14ac:dyDescent="0.2">
      <c r="B3674" s="33"/>
    </row>
    <row r="3675" spans="2:2" x14ac:dyDescent="0.2">
      <c r="B3675" s="33"/>
    </row>
    <row r="3676" spans="2:2" x14ac:dyDescent="0.2">
      <c r="B3676" s="33"/>
    </row>
    <row r="3677" spans="2:2" x14ac:dyDescent="0.2">
      <c r="B3677" s="33"/>
    </row>
    <row r="3678" spans="2:2" x14ac:dyDescent="0.2">
      <c r="B3678" s="33"/>
    </row>
    <row r="3679" spans="2:2" x14ac:dyDescent="0.2">
      <c r="B3679" s="33"/>
    </row>
    <row r="3680" spans="2:2" x14ac:dyDescent="0.2">
      <c r="B3680" s="33"/>
    </row>
    <row r="3681" spans="2:2" x14ac:dyDescent="0.2">
      <c r="B3681" s="33"/>
    </row>
    <row r="3682" spans="2:2" x14ac:dyDescent="0.2">
      <c r="B3682" s="33"/>
    </row>
    <row r="3683" spans="2:2" x14ac:dyDescent="0.2">
      <c r="B3683" s="33"/>
    </row>
    <row r="3684" spans="2:2" x14ac:dyDescent="0.2">
      <c r="B3684" s="33"/>
    </row>
    <row r="3685" spans="2:2" x14ac:dyDescent="0.2">
      <c r="B3685" s="33"/>
    </row>
    <row r="3686" spans="2:2" x14ac:dyDescent="0.2">
      <c r="B3686" s="33"/>
    </row>
    <row r="3687" spans="2:2" x14ac:dyDescent="0.2">
      <c r="B3687" s="33"/>
    </row>
    <row r="3688" spans="2:2" x14ac:dyDescent="0.2">
      <c r="B3688" s="33"/>
    </row>
    <row r="3689" spans="2:2" x14ac:dyDescent="0.2">
      <c r="B3689" s="33"/>
    </row>
    <row r="3690" spans="2:2" x14ac:dyDescent="0.2">
      <c r="B3690" s="33"/>
    </row>
    <row r="3691" spans="2:2" x14ac:dyDescent="0.2">
      <c r="B3691" s="33"/>
    </row>
    <row r="3692" spans="2:2" x14ac:dyDescent="0.2">
      <c r="B3692" s="33"/>
    </row>
    <row r="3693" spans="2:2" x14ac:dyDescent="0.2">
      <c r="B3693" s="33"/>
    </row>
    <row r="3694" spans="2:2" x14ac:dyDescent="0.2">
      <c r="B3694" s="33"/>
    </row>
    <row r="3695" spans="2:2" x14ac:dyDescent="0.2">
      <c r="B3695" s="33"/>
    </row>
    <row r="3696" spans="2:2" x14ac:dyDescent="0.2">
      <c r="B3696" s="33"/>
    </row>
    <row r="3697" spans="2:2" x14ac:dyDescent="0.2">
      <c r="B3697" s="33"/>
    </row>
    <row r="3698" spans="2:2" x14ac:dyDescent="0.2">
      <c r="B3698" s="33"/>
    </row>
    <row r="3699" spans="2:2" x14ac:dyDescent="0.2">
      <c r="B3699" s="33"/>
    </row>
    <row r="3700" spans="2:2" x14ac:dyDescent="0.2">
      <c r="B3700" s="33"/>
    </row>
    <row r="3701" spans="2:2" x14ac:dyDescent="0.2">
      <c r="B3701" s="33"/>
    </row>
    <row r="3702" spans="2:2" x14ac:dyDescent="0.2">
      <c r="B3702" s="33"/>
    </row>
    <row r="3703" spans="2:2" x14ac:dyDescent="0.2">
      <c r="B3703" s="33"/>
    </row>
    <row r="3704" spans="2:2" x14ac:dyDescent="0.2">
      <c r="B3704" s="33"/>
    </row>
    <row r="3705" spans="2:2" x14ac:dyDescent="0.2">
      <c r="B3705" s="33"/>
    </row>
    <row r="3706" spans="2:2" x14ac:dyDescent="0.2">
      <c r="B3706" s="33"/>
    </row>
    <row r="3707" spans="2:2" x14ac:dyDescent="0.2">
      <c r="B3707" s="33"/>
    </row>
    <row r="3708" spans="2:2" x14ac:dyDescent="0.2">
      <c r="B3708" s="33"/>
    </row>
    <row r="3709" spans="2:2" x14ac:dyDescent="0.2">
      <c r="B3709" s="33"/>
    </row>
    <row r="3710" spans="2:2" x14ac:dyDescent="0.2">
      <c r="B3710" s="33"/>
    </row>
    <row r="3711" spans="2:2" x14ac:dyDescent="0.2">
      <c r="B3711" s="33"/>
    </row>
    <row r="3712" spans="2:2" x14ac:dyDescent="0.2">
      <c r="B3712" s="33"/>
    </row>
    <row r="3713" spans="2:2" x14ac:dyDescent="0.2">
      <c r="B3713" s="33"/>
    </row>
    <row r="3714" spans="2:2" x14ac:dyDescent="0.2">
      <c r="B3714" s="33"/>
    </row>
    <row r="3715" spans="2:2" x14ac:dyDescent="0.2">
      <c r="B3715" s="33"/>
    </row>
    <row r="3716" spans="2:2" x14ac:dyDescent="0.2">
      <c r="B3716" s="33"/>
    </row>
    <row r="3717" spans="2:2" x14ac:dyDescent="0.2">
      <c r="B3717" s="33"/>
    </row>
    <row r="3718" spans="2:2" x14ac:dyDescent="0.2">
      <c r="B3718" s="33"/>
    </row>
    <row r="3719" spans="2:2" x14ac:dyDescent="0.2">
      <c r="B3719" s="33"/>
    </row>
    <row r="3720" spans="2:2" x14ac:dyDescent="0.2">
      <c r="B3720" s="33"/>
    </row>
    <row r="3721" spans="2:2" x14ac:dyDescent="0.2">
      <c r="B3721" s="33"/>
    </row>
    <row r="3722" spans="2:2" x14ac:dyDescent="0.2">
      <c r="B3722" s="33"/>
    </row>
    <row r="3723" spans="2:2" x14ac:dyDescent="0.2">
      <c r="B3723" s="33"/>
    </row>
    <row r="3724" spans="2:2" x14ac:dyDescent="0.2">
      <c r="B3724" s="33"/>
    </row>
    <row r="3725" spans="2:2" x14ac:dyDescent="0.2">
      <c r="B3725" s="33"/>
    </row>
    <row r="3726" spans="2:2" x14ac:dyDescent="0.2">
      <c r="B3726" s="33"/>
    </row>
    <row r="3727" spans="2:2" x14ac:dyDescent="0.2">
      <c r="B3727" s="33"/>
    </row>
    <row r="3728" spans="2:2" x14ac:dyDescent="0.2">
      <c r="B3728" s="33"/>
    </row>
    <row r="3729" spans="2:2" x14ac:dyDescent="0.2">
      <c r="B3729" s="33"/>
    </row>
    <row r="3730" spans="2:2" x14ac:dyDescent="0.2">
      <c r="B3730" s="33"/>
    </row>
    <row r="3731" spans="2:2" x14ac:dyDescent="0.2">
      <c r="B3731" s="33"/>
    </row>
    <row r="3732" spans="2:2" x14ac:dyDescent="0.2">
      <c r="B3732" s="33"/>
    </row>
    <row r="3733" spans="2:2" x14ac:dyDescent="0.2">
      <c r="B3733" s="33"/>
    </row>
    <row r="3734" spans="2:2" x14ac:dyDescent="0.2">
      <c r="B3734" s="33"/>
    </row>
    <row r="3735" spans="2:2" x14ac:dyDescent="0.2">
      <c r="B3735" s="33"/>
    </row>
    <row r="3736" spans="2:2" x14ac:dyDescent="0.2">
      <c r="B3736" s="33"/>
    </row>
    <row r="3737" spans="2:2" x14ac:dyDescent="0.2">
      <c r="B3737" s="33"/>
    </row>
    <row r="3738" spans="2:2" x14ac:dyDescent="0.2">
      <c r="B3738" s="33"/>
    </row>
    <row r="3739" spans="2:2" x14ac:dyDescent="0.2">
      <c r="B3739" s="33"/>
    </row>
    <row r="3740" spans="2:2" x14ac:dyDescent="0.2">
      <c r="B3740" s="33"/>
    </row>
    <row r="3741" spans="2:2" x14ac:dyDescent="0.2">
      <c r="B3741" s="33"/>
    </row>
    <row r="3742" spans="2:2" x14ac:dyDescent="0.2">
      <c r="B3742" s="33"/>
    </row>
    <row r="3743" spans="2:2" x14ac:dyDescent="0.2">
      <c r="B3743" s="33"/>
    </row>
    <row r="3744" spans="2:2" x14ac:dyDescent="0.2">
      <c r="B3744" s="33"/>
    </row>
    <row r="3745" spans="2:2" x14ac:dyDescent="0.2">
      <c r="B3745" s="33"/>
    </row>
    <row r="3746" spans="2:2" x14ac:dyDescent="0.2">
      <c r="B3746" s="33"/>
    </row>
    <row r="3747" spans="2:2" x14ac:dyDescent="0.2">
      <c r="B3747" s="33"/>
    </row>
    <row r="3748" spans="2:2" x14ac:dyDescent="0.2">
      <c r="B3748" s="33"/>
    </row>
    <row r="3749" spans="2:2" x14ac:dyDescent="0.2">
      <c r="B3749" s="33"/>
    </row>
    <row r="3750" spans="2:2" x14ac:dyDescent="0.2">
      <c r="B3750" s="33"/>
    </row>
    <row r="3751" spans="2:2" x14ac:dyDescent="0.2">
      <c r="B3751" s="33"/>
    </row>
    <row r="3752" spans="2:2" x14ac:dyDescent="0.2">
      <c r="B3752" s="33"/>
    </row>
    <row r="3753" spans="2:2" x14ac:dyDescent="0.2">
      <c r="B3753" s="33"/>
    </row>
    <row r="3754" spans="2:2" x14ac:dyDescent="0.2">
      <c r="B3754" s="33"/>
    </row>
    <row r="3755" spans="2:2" x14ac:dyDescent="0.2">
      <c r="B3755" s="33"/>
    </row>
    <row r="3756" spans="2:2" x14ac:dyDescent="0.2">
      <c r="B3756" s="33"/>
    </row>
    <row r="3757" spans="2:2" x14ac:dyDescent="0.2">
      <c r="B3757" s="33"/>
    </row>
    <row r="3758" spans="2:2" x14ac:dyDescent="0.2">
      <c r="B3758" s="33"/>
    </row>
    <row r="3759" spans="2:2" x14ac:dyDescent="0.2">
      <c r="B3759" s="33"/>
    </row>
    <row r="3760" spans="2:2" x14ac:dyDescent="0.2">
      <c r="B3760" s="33"/>
    </row>
    <row r="3761" spans="2:2" x14ac:dyDescent="0.2">
      <c r="B3761" s="33"/>
    </row>
    <row r="3762" spans="2:2" x14ac:dyDescent="0.2">
      <c r="B3762" s="33"/>
    </row>
    <row r="3763" spans="2:2" x14ac:dyDescent="0.2">
      <c r="B3763" s="33"/>
    </row>
    <row r="3764" spans="2:2" x14ac:dyDescent="0.2">
      <c r="B3764" s="33"/>
    </row>
    <row r="3765" spans="2:2" x14ac:dyDescent="0.2">
      <c r="B3765" s="33"/>
    </row>
    <row r="3766" spans="2:2" x14ac:dyDescent="0.2">
      <c r="B3766" s="33"/>
    </row>
    <row r="3767" spans="2:2" x14ac:dyDescent="0.2">
      <c r="B3767" s="33"/>
    </row>
    <row r="3768" spans="2:2" x14ac:dyDescent="0.2">
      <c r="B3768" s="33"/>
    </row>
    <row r="3769" spans="2:2" x14ac:dyDescent="0.2">
      <c r="B3769" s="33"/>
    </row>
    <row r="3770" spans="2:2" x14ac:dyDescent="0.2">
      <c r="B3770" s="33"/>
    </row>
    <row r="3771" spans="2:2" x14ac:dyDescent="0.2">
      <c r="B3771" s="33"/>
    </row>
    <row r="3772" spans="2:2" x14ac:dyDescent="0.2">
      <c r="B3772" s="33"/>
    </row>
    <row r="3773" spans="2:2" x14ac:dyDescent="0.2">
      <c r="B3773" s="33"/>
    </row>
    <row r="3774" spans="2:2" x14ac:dyDescent="0.2">
      <c r="B3774" s="33"/>
    </row>
    <row r="3775" spans="2:2" x14ac:dyDescent="0.2">
      <c r="B3775" s="33"/>
    </row>
    <row r="3776" spans="2:2" x14ac:dyDescent="0.2">
      <c r="B3776" s="33"/>
    </row>
    <row r="3777" spans="2:2" x14ac:dyDescent="0.2">
      <c r="B3777" s="33"/>
    </row>
    <row r="3778" spans="2:2" x14ac:dyDescent="0.2">
      <c r="B3778" s="33"/>
    </row>
    <row r="3779" spans="2:2" x14ac:dyDescent="0.2">
      <c r="B3779" s="33"/>
    </row>
    <row r="3780" spans="2:2" x14ac:dyDescent="0.2">
      <c r="B3780" s="33"/>
    </row>
    <row r="3781" spans="2:2" x14ac:dyDescent="0.2">
      <c r="B3781" s="33"/>
    </row>
    <row r="3782" spans="2:2" x14ac:dyDescent="0.2">
      <c r="B3782" s="33"/>
    </row>
    <row r="3783" spans="2:2" x14ac:dyDescent="0.2">
      <c r="B3783" s="33"/>
    </row>
    <row r="3784" spans="2:2" x14ac:dyDescent="0.2">
      <c r="B3784" s="33"/>
    </row>
    <row r="3785" spans="2:2" x14ac:dyDescent="0.2">
      <c r="B3785" s="33"/>
    </row>
    <row r="3786" spans="2:2" x14ac:dyDescent="0.2">
      <c r="B3786" s="33"/>
    </row>
    <row r="3787" spans="2:2" x14ac:dyDescent="0.2">
      <c r="B3787" s="33"/>
    </row>
    <row r="3788" spans="2:2" x14ac:dyDescent="0.2">
      <c r="B3788" s="33"/>
    </row>
    <row r="3789" spans="2:2" x14ac:dyDescent="0.2">
      <c r="B3789" s="33"/>
    </row>
    <row r="3790" spans="2:2" x14ac:dyDescent="0.2">
      <c r="B3790" s="33"/>
    </row>
    <row r="3791" spans="2:2" x14ac:dyDescent="0.2">
      <c r="B3791" s="33"/>
    </row>
    <row r="3792" spans="2:2" x14ac:dyDescent="0.2">
      <c r="B3792" s="33"/>
    </row>
    <row r="3793" spans="2:2" x14ac:dyDescent="0.2">
      <c r="B3793" s="33"/>
    </row>
    <row r="3794" spans="2:2" x14ac:dyDescent="0.2">
      <c r="B3794" s="33"/>
    </row>
    <row r="3795" spans="2:2" x14ac:dyDescent="0.2">
      <c r="B3795" s="33"/>
    </row>
    <row r="3796" spans="2:2" x14ac:dyDescent="0.2">
      <c r="B3796" s="33"/>
    </row>
    <row r="3797" spans="2:2" x14ac:dyDescent="0.2">
      <c r="B3797" s="33"/>
    </row>
    <row r="3798" spans="2:2" x14ac:dyDescent="0.2">
      <c r="B3798" s="33"/>
    </row>
    <row r="3799" spans="2:2" x14ac:dyDescent="0.2">
      <c r="B3799" s="33"/>
    </row>
    <row r="3800" spans="2:2" x14ac:dyDescent="0.2">
      <c r="B3800" s="33"/>
    </row>
    <row r="3801" spans="2:2" x14ac:dyDescent="0.2">
      <c r="B3801" s="33"/>
    </row>
    <row r="3802" spans="2:2" x14ac:dyDescent="0.2">
      <c r="B3802" s="33"/>
    </row>
    <row r="3803" spans="2:2" x14ac:dyDescent="0.2">
      <c r="B3803" s="33"/>
    </row>
    <row r="3804" spans="2:2" x14ac:dyDescent="0.2">
      <c r="B3804" s="33"/>
    </row>
    <row r="3805" spans="2:2" x14ac:dyDescent="0.2">
      <c r="B3805" s="33"/>
    </row>
    <row r="3806" spans="2:2" x14ac:dyDescent="0.2">
      <c r="B3806" s="33"/>
    </row>
    <row r="3807" spans="2:2" x14ac:dyDescent="0.2">
      <c r="B3807" s="33"/>
    </row>
    <row r="3808" spans="2:2" x14ac:dyDescent="0.2">
      <c r="B3808" s="33"/>
    </row>
    <row r="3809" spans="2:2" x14ac:dyDescent="0.2">
      <c r="B3809" s="33"/>
    </row>
    <row r="3810" spans="2:2" x14ac:dyDescent="0.2">
      <c r="B3810" s="33"/>
    </row>
    <row r="3811" spans="2:2" x14ac:dyDescent="0.2">
      <c r="B3811" s="33"/>
    </row>
    <row r="3812" spans="2:2" x14ac:dyDescent="0.2">
      <c r="B3812" s="33"/>
    </row>
    <row r="3813" spans="2:2" x14ac:dyDescent="0.2">
      <c r="B3813" s="33"/>
    </row>
    <row r="3814" spans="2:2" x14ac:dyDescent="0.2">
      <c r="B3814" s="33"/>
    </row>
    <row r="3815" spans="2:2" x14ac:dyDescent="0.2">
      <c r="B3815" s="33"/>
    </row>
    <row r="3816" spans="2:2" x14ac:dyDescent="0.2">
      <c r="B3816" s="33"/>
    </row>
    <row r="3817" spans="2:2" x14ac:dyDescent="0.2">
      <c r="B3817" s="33"/>
    </row>
    <row r="3818" spans="2:2" x14ac:dyDescent="0.2">
      <c r="B3818" s="33"/>
    </row>
    <row r="3819" spans="2:2" x14ac:dyDescent="0.2">
      <c r="B3819" s="33"/>
    </row>
    <row r="3820" spans="2:2" x14ac:dyDescent="0.2">
      <c r="B3820" s="33"/>
    </row>
    <row r="3821" spans="2:2" x14ac:dyDescent="0.2">
      <c r="B3821" s="33"/>
    </row>
    <row r="3822" spans="2:2" x14ac:dyDescent="0.2">
      <c r="B3822" s="33"/>
    </row>
    <row r="3823" spans="2:2" x14ac:dyDescent="0.2">
      <c r="B3823" s="33"/>
    </row>
    <row r="3824" spans="2:2" x14ac:dyDescent="0.2">
      <c r="B3824" s="33"/>
    </row>
    <row r="3825" spans="2:2" x14ac:dyDescent="0.2">
      <c r="B3825" s="33"/>
    </row>
    <row r="3826" spans="2:2" x14ac:dyDescent="0.2">
      <c r="B3826" s="33"/>
    </row>
    <row r="3827" spans="2:2" x14ac:dyDescent="0.2">
      <c r="B3827" s="33"/>
    </row>
    <row r="3828" spans="2:2" x14ac:dyDescent="0.2">
      <c r="B3828" s="33"/>
    </row>
    <row r="3829" spans="2:2" x14ac:dyDescent="0.2">
      <c r="B3829" s="33"/>
    </row>
    <row r="3830" spans="2:2" x14ac:dyDescent="0.2">
      <c r="B3830" s="33"/>
    </row>
    <row r="3831" spans="2:2" x14ac:dyDescent="0.2">
      <c r="B3831" s="33"/>
    </row>
    <row r="3832" spans="2:2" x14ac:dyDescent="0.2">
      <c r="B3832" s="33"/>
    </row>
    <row r="3833" spans="2:2" x14ac:dyDescent="0.2">
      <c r="B3833" s="33"/>
    </row>
    <row r="3834" spans="2:2" x14ac:dyDescent="0.2">
      <c r="B3834" s="33"/>
    </row>
    <row r="3835" spans="2:2" x14ac:dyDescent="0.2">
      <c r="B3835" s="33"/>
    </row>
    <row r="3836" spans="2:2" x14ac:dyDescent="0.2">
      <c r="B3836" s="33"/>
    </row>
    <row r="3837" spans="2:2" x14ac:dyDescent="0.2">
      <c r="B3837" s="33"/>
    </row>
    <row r="3838" spans="2:2" x14ac:dyDescent="0.2">
      <c r="B3838" s="33"/>
    </row>
    <row r="3839" spans="2:2" x14ac:dyDescent="0.2">
      <c r="B3839" s="33"/>
    </row>
    <row r="3840" spans="2:2" x14ac:dyDescent="0.2">
      <c r="B3840" s="33"/>
    </row>
    <row r="3841" spans="2:2" x14ac:dyDescent="0.2">
      <c r="B3841" s="33"/>
    </row>
    <row r="3842" spans="2:2" x14ac:dyDescent="0.2">
      <c r="B3842" s="33"/>
    </row>
    <row r="3843" spans="2:2" x14ac:dyDescent="0.2">
      <c r="B3843" s="33"/>
    </row>
    <row r="3844" spans="2:2" x14ac:dyDescent="0.2">
      <c r="B3844" s="33"/>
    </row>
    <row r="3845" spans="2:2" x14ac:dyDescent="0.2">
      <c r="B3845" s="33"/>
    </row>
    <row r="3846" spans="2:2" x14ac:dyDescent="0.2">
      <c r="B3846" s="33"/>
    </row>
    <row r="3847" spans="2:2" x14ac:dyDescent="0.2">
      <c r="B3847" s="33"/>
    </row>
    <row r="3848" spans="2:2" x14ac:dyDescent="0.2">
      <c r="B3848" s="33"/>
    </row>
    <row r="3849" spans="2:2" x14ac:dyDescent="0.2">
      <c r="B3849" s="33"/>
    </row>
    <row r="3850" spans="2:2" x14ac:dyDescent="0.2">
      <c r="B3850" s="33"/>
    </row>
    <row r="3851" spans="2:2" x14ac:dyDescent="0.2">
      <c r="B3851" s="33"/>
    </row>
    <row r="3852" spans="2:2" x14ac:dyDescent="0.2">
      <c r="B3852" s="33"/>
    </row>
    <row r="3853" spans="2:2" x14ac:dyDescent="0.2">
      <c r="B3853" s="33"/>
    </row>
    <row r="3854" spans="2:2" x14ac:dyDescent="0.2">
      <c r="B3854" s="33"/>
    </row>
    <row r="3855" spans="2:2" x14ac:dyDescent="0.2">
      <c r="B3855" s="33"/>
    </row>
    <row r="3856" spans="2:2" x14ac:dyDescent="0.2">
      <c r="B3856" s="33"/>
    </row>
    <row r="3857" spans="2:2" x14ac:dyDescent="0.2">
      <c r="B3857" s="33"/>
    </row>
    <row r="3858" spans="2:2" x14ac:dyDescent="0.2">
      <c r="B3858" s="33"/>
    </row>
    <row r="3859" spans="2:2" x14ac:dyDescent="0.2">
      <c r="B3859" s="33"/>
    </row>
    <row r="3860" spans="2:2" x14ac:dyDescent="0.2">
      <c r="B3860" s="33"/>
    </row>
    <row r="3861" spans="2:2" x14ac:dyDescent="0.2">
      <c r="B3861" s="33"/>
    </row>
    <row r="3862" spans="2:2" x14ac:dyDescent="0.2">
      <c r="B3862" s="33"/>
    </row>
    <row r="3863" spans="2:2" x14ac:dyDescent="0.2">
      <c r="B3863" s="33"/>
    </row>
    <row r="3864" spans="2:2" x14ac:dyDescent="0.2">
      <c r="B3864" s="33"/>
    </row>
    <row r="3865" spans="2:2" x14ac:dyDescent="0.2">
      <c r="B3865" s="33"/>
    </row>
    <row r="3866" spans="2:2" x14ac:dyDescent="0.2">
      <c r="B3866" s="33"/>
    </row>
    <row r="3867" spans="2:2" x14ac:dyDescent="0.2">
      <c r="B3867" s="33"/>
    </row>
    <row r="3868" spans="2:2" x14ac:dyDescent="0.2">
      <c r="B3868" s="33"/>
    </row>
    <row r="3869" spans="2:2" x14ac:dyDescent="0.2">
      <c r="B3869" s="33"/>
    </row>
    <row r="3870" spans="2:2" x14ac:dyDescent="0.2">
      <c r="B3870" s="33"/>
    </row>
    <row r="3871" spans="2:2" x14ac:dyDescent="0.2">
      <c r="B3871" s="33"/>
    </row>
    <row r="3872" spans="2:2" x14ac:dyDescent="0.2">
      <c r="B3872" s="33"/>
    </row>
    <row r="3873" spans="2:2" x14ac:dyDescent="0.2">
      <c r="B3873" s="33"/>
    </row>
    <row r="3874" spans="2:2" x14ac:dyDescent="0.2">
      <c r="B3874" s="33"/>
    </row>
    <row r="3875" spans="2:2" x14ac:dyDescent="0.2">
      <c r="B3875" s="33"/>
    </row>
    <row r="3876" spans="2:2" x14ac:dyDescent="0.2">
      <c r="B3876" s="33"/>
    </row>
    <row r="3877" spans="2:2" x14ac:dyDescent="0.2">
      <c r="B3877" s="33"/>
    </row>
    <row r="3878" spans="2:2" x14ac:dyDescent="0.2">
      <c r="B3878" s="33"/>
    </row>
    <row r="3879" spans="2:2" x14ac:dyDescent="0.2">
      <c r="B3879" s="33"/>
    </row>
    <row r="3880" spans="2:2" x14ac:dyDescent="0.2">
      <c r="B3880" s="33"/>
    </row>
    <row r="3881" spans="2:2" x14ac:dyDescent="0.2">
      <c r="B3881" s="33"/>
    </row>
    <row r="3882" spans="2:2" x14ac:dyDescent="0.2">
      <c r="B3882" s="33"/>
    </row>
    <row r="3883" spans="2:2" x14ac:dyDescent="0.2">
      <c r="B3883" s="33"/>
    </row>
    <row r="3884" spans="2:2" x14ac:dyDescent="0.2">
      <c r="B3884" s="33"/>
    </row>
    <row r="3885" spans="2:2" x14ac:dyDescent="0.2">
      <c r="B3885" s="33"/>
    </row>
    <row r="3886" spans="2:2" x14ac:dyDescent="0.2">
      <c r="B3886" s="33"/>
    </row>
    <row r="3887" spans="2:2" x14ac:dyDescent="0.2">
      <c r="B3887" s="33"/>
    </row>
    <row r="3888" spans="2:2" x14ac:dyDescent="0.2">
      <c r="B3888" s="33"/>
    </row>
    <row r="3889" spans="2:2" x14ac:dyDescent="0.2">
      <c r="B3889" s="33"/>
    </row>
    <row r="3890" spans="2:2" x14ac:dyDescent="0.2">
      <c r="B3890" s="33"/>
    </row>
    <row r="3891" spans="2:2" x14ac:dyDescent="0.2">
      <c r="B3891" s="33"/>
    </row>
    <row r="3892" spans="2:2" x14ac:dyDescent="0.2">
      <c r="B3892" s="33"/>
    </row>
    <row r="3893" spans="2:2" x14ac:dyDescent="0.2">
      <c r="B3893" s="33"/>
    </row>
    <row r="3894" spans="2:2" x14ac:dyDescent="0.2">
      <c r="B3894" s="33"/>
    </row>
    <row r="3895" spans="2:2" x14ac:dyDescent="0.2">
      <c r="B3895" s="33"/>
    </row>
    <row r="3896" spans="2:2" x14ac:dyDescent="0.2">
      <c r="B3896" s="33"/>
    </row>
    <row r="3897" spans="2:2" x14ac:dyDescent="0.2">
      <c r="B3897" s="33"/>
    </row>
    <row r="3898" spans="2:2" x14ac:dyDescent="0.2">
      <c r="B3898" s="33"/>
    </row>
    <row r="3899" spans="2:2" x14ac:dyDescent="0.2">
      <c r="B3899" s="33"/>
    </row>
    <row r="3900" spans="2:2" x14ac:dyDescent="0.2">
      <c r="B3900" s="33"/>
    </row>
    <row r="3901" spans="2:2" x14ac:dyDescent="0.2">
      <c r="B3901" s="33"/>
    </row>
    <row r="3902" spans="2:2" x14ac:dyDescent="0.2">
      <c r="B3902" s="33"/>
    </row>
    <row r="3903" spans="2:2" x14ac:dyDescent="0.2">
      <c r="B3903" s="33"/>
    </row>
    <row r="3904" spans="2:2" x14ac:dyDescent="0.2">
      <c r="B3904" s="33"/>
    </row>
    <row r="3905" spans="2:2" x14ac:dyDescent="0.2">
      <c r="B3905" s="33"/>
    </row>
    <row r="3906" spans="2:2" x14ac:dyDescent="0.2">
      <c r="B3906" s="33"/>
    </row>
    <row r="3907" spans="2:2" x14ac:dyDescent="0.2">
      <c r="B3907" s="33"/>
    </row>
    <row r="3908" spans="2:2" x14ac:dyDescent="0.2">
      <c r="B3908" s="33"/>
    </row>
    <row r="3909" spans="2:2" x14ac:dyDescent="0.2">
      <c r="B3909" s="33"/>
    </row>
    <row r="3910" spans="2:2" x14ac:dyDescent="0.2">
      <c r="B3910" s="33"/>
    </row>
    <row r="3911" spans="2:2" x14ac:dyDescent="0.2">
      <c r="B3911" s="33"/>
    </row>
    <row r="3912" spans="2:2" x14ac:dyDescent="0.2">
      <c r="B3912" s="33"/>
    </row>
    <row r="3913" spans="2:2" x14ac:dyDescent="0.2">
      <c r="B3913" s="33"/>
    </row>
    <row r="3914" spans="2:2" x14ac:dyDescent="0.2">
      <c r="B3914" s="33"/>
    </row>
    <row r="3915" spans="2:2" x14ac:dyDescent="0.2">
      <c r="B3915" s="33"/>
    </row>
    <row r="3916" spans="2:2" x14ac:dyDescent="0.2">
      <c r="B3916" s="33"/>
    </row>
    <row r="3917" spans="2:2" x14ac:dyDescent="0.2">
      <c r="B3917" s="33"/>
    </row>
    <row r="3918" spans="2:2" x14ac:dyDescent="0.2">
      <c r="B3918" s="33"/>
    </row>
    <row r="3919" spans="2:2" x14ac:dyDescent="0.2">
      <c r="B3919" s="33"/>
    </row>
    <row r="3920" spans="2:2" x14ac:dyDescent="0.2">
      <c r="B3920" s="33"/>
    </row>
    <row r="3921" spans="2:2" x14ac:dyDescent="0.2">
      <c r="B3921" s="33"/>
    </row>
    <row r="3922" spans="2:2" x14ac:dyDescent="0.2">
      <c r="B3922" s="33"/>
    </row>
    <row r="3923" spans="2:2" x14ac:dyDescent="0.2">
      <c r="B3923" s="33"/>
    </row>
    <row r="3924" spans="2:2" x14ac:dyDescent="0.2">
      <c r="B3924" s="33"/>
    </row>
    <row r="3925" spans="2:2" x14ac:dyDescent="0.2">
      <c r="B3925" s="33"/>
    </row>
    <row r="3926" spans="2:2" x14ac:dyDescent="0.2">
      <c r="B3926" s="33"/>
    </row>
    <row r="3927" spans="2:2" x14ac:dyDescent="0.2">
      <c r="B3927" s="33"/>
    </row>
    <row r="3928" spans="2:2" x14ac:dyDescent="0.2">
      <c r="B3928" s="33"/>
    </row>
    <row r="3929" spans="2:2" x14ac:dyDescent="0.2">
      <c r="B3929" s="33"/>
    </row>
    <row r="3930" spans="2:2" x14ac:dyDescent="0.2">
      <c r="B3930" s="33"/>
    </row>
    <row r="3931" spans="2:2" x14ac:dyDescent="0.2">
      <c r="B3931" s="33"/>
    </row>
    <row r="3932" spans="2:2" x14ac:dyDescent="0.2">
      <c r="B3932" s="33"/>
    </row>
    <row r="3933" spans="2:2" x14ac:dyDescent="0.2">
      <c r="B3933" s="33"/>
    </row>
    <row r="3934" spans="2:2" x14ac:dyDescent="0.2">
      <c r="B3934" s="33"/>
    </row>
    <row r="3935" spans="2:2" x14ac:dyDescent="0.2">
      <c r="B3935" s="33"/>
    </row>
    <row r="3936" spans="2:2" x14ac:dyDescent="0.2">
      <c r="B3936" s="33"/>
    </row>
    <row r="3937" spans="2:2" x14ac:dyDescent="0.2">
      <c r="B3937" s="33"/>
    </row>
    <row r="3938" spans="2:2" x14ac:dyDescent="0.2">
      <c r="B3938" s="33"/>
    </row>
    <row r="3939" spans="2:2" x14ac:dyDescent="0.2">
      <c r="B3939" s="33"/>
    </row>
    <row r="3940" spans="2:2" x14ac:dyDescent="0.2">
      <c r="B3940" s="33"/>
    </row>
    <row r="3941" spans="2:2" x14ac:dyDescent="0.2">
      <c r="B3941" s="33"/>
    </row>
    <row r="3942" spans="2:2" x14ac:dyDescent="0.2">
      <c r="B3942" s="33"/>
    </row>
    <row r="3943" spans="2:2" x14ac:dyDescent="0.2">
      <c r="B3943" s="33"/>
    </row>
    <row r="3944" spans="2:2" x14ac:dyDescent="0.2">
      <c r="B3944" s="33"/>
    </row>
    <row r="3945" spans="2:2" x14ac:dyDescent="0.2">
      <c r="B3945" s="33"/>
    </row>
    <row r="3946" spans="2:2" x14ac:dyDescent="0.2">
      <c r="B3946" s="33"/>
    </row>
    <row r="3947" spans="2:2" x14ac:dyDescent="0.2">
      <c r="B3947" s="33"/>
    </row>
    <row r="3948" spans="2:2" x14ac:dyDescent="0.2">
      <c r="B3948" s="33"/>
    </row>
    <row r="3949" spans="2:2" x14ac:dyDescent="0.2">
      <c r="B3949" s="33"/>
    </row>
    <row r="3950" spans="2:2" x14ac:dyDescent="0.2">
      <c r="B3950" s="33"/>
    </row>
    <row r="3951" spans="2:2" x14ac:dyDescent="0.2">
      <c r="B3951" s="33"/>
    </row>
    <row r="3952" spans="2:2" x14ac:dyDescent="0.2">
      <c r="B3952" s="33"/>
    </row>
    <row r="3953" spans="2:2" x14ac:dyDescent="0.2">
      <c r="B3953" s="33"/>
    </row>
    <row r="3954" spans="2:2" x14ac:dyDescent="0.2">
      <c r="B3954" s="33"/>
    </row>
    <row r="3955" spans="2:2" x14ac:dyDescent="0.2">
      <c r="B3955" s="33"/>
    </row>
    <row r="3956" spans="2:2" x14ac:dyDescent="0.2">
      <c r="B3956" s="33"/>
    </row>
    <row r="3957" spans="2:2" x14ac:dyDescent="0.2">
      <c r="B3957" s="33"/>
    </row>
    <row r="3958" spans="2:2" x14ac:dyDescent="0.2">
      <c r="B3958" s="33"/>
    </row>
    <row r="3959" spans="2:2" x14ac:dyDescent="0.2">
      <c r="B3959" s="33"/>
    </row>
    <row r="3960" spans="2:2" x14ac:dyDescent="0.2">
      <c r="B3960" s="33"/>
    </row>
    <row r="3961" spans="2:2" x14ac:dyDescent="0.2">
      <c r="B3961" s="33"/>
    </row>
    <row r="3962" spans="2:2" x14ac:dyDescent="0.2">
      <c r="B3962" s="33"/>
    </row>
    <row r="3963" spans="2:2" x14ac:dyDescent="0.2">
      <c r="B3963" s="33"/>
    </row>
    <row r="3964" spans="2:2" x14ac:dyDescent="0.2">
      <c r="B3964" s="33"/>
    </row>
    <row r="3965" spans="2:2" x14ac:dyDescent="0.2">
      <c r="B3965" s="33"/>
    </row>
    <row r="3966" spans="2:2" x14ac:dyDescent="0.2">
      <c r="B3966" s="33"/>
    </row>
    <row r="3967" spans="2:2" x14ac:dyDescent="0.2">
      <c r="B3967" s="33"/>
    </row>
    <row r="3968" spans="2:2" x14ac:dyDescent="0.2">
      <c r="B3968" s="33"/>
    </row>
    <row r="3969" spans="2:2" x14ac:dyDescent="0.2">
      <c r="B3969" s="33"/>
    </row>
    <row r="3970" spans="2:2" x14ac:dyDescent="0.2">
      <c r="B3970" s="33"/>
    </row>
    <row r="3971" spans="2:2" x14ac:dyDescent="0.2">
      <c r="B3971" s="33"/>
    </row>
    <row r="3972" spans="2:2" x14ac:dyDescent="0.2">
      <c r="B3972" s="33"/>
    </row>
    <row r="3973" spans="2:2" x14ac:dyDescent="0.2">
      <c r="B3973" s="33"/>
    </row>
    <row r="3974" spans="2:2" x14ac:dyDescent="0.2">
      <c r="B3974" s="33"/>
    </row>
    <row r="3975" spans="2:2" x14ac:dyDescent="0.2">
      <c r="B3975" s="33"/>
    </row>
    <row r="3976" spans="2:2" x14ac:dyDescent="0.2">
      <c r="B3976" s="33"/>
    </row>
    <row r="3977" spans="2:2" x14ac:dyDescent="0.2">
      <c r="B3977" s="33"/>
    </row>
    <row r="3978" spans="2:2" x14ac:dyDescent="0.2">
      <c r="B3978" s="33"/>
    </row>
    <row r="3979" spans="2:2" x14ac:dyDescent="0.2">
      <c r="B3979" s="33"/>
    </row>
    <row r="3980" spans="2:2" x14ac:dyDescent="0.2">
      <c r="B3980" s="33"/>
    </row>
    <row r="3981" spans="2:2" x14ac:dyDescent="0.2">
      <c r="B3981" s="33"/>
    </row>
    <row r="3982" spans="2:2" x14ac:dyDescent="0.2">
      <c r="B3982" s="33"/>
    </row>
    <row r="3983" spans="2:2" x14ac:dyDescent="0.2">
      <c r="B3983" s="33"/>
    </row>
    <row r="3984" spans="2:2" x14ac:dyDescent="0.2">
      <c r="B3984" s="33"/>
    </row>
    <row r="3985" spans="2:2" x14ac:dyDescent="0.2">
      <c r="B3985" s="33"/>
    </row>
    <row r="3986" spans="2:2" x14ac:dyDescent="0.2">
      <c r="B3986" s="33"/>
    </row>
    <row r="3987" spans="2:2" x14ac:dyDescent="0.2">
      <c r="B3987" s="33"/>
    </row>
    <row r="3988" spans="2:2" x14ac:dyDescent="0.2">
      <c r="B3988" s="33"/>
    </row>
    <row r="3989" spans="2:2" x14ac:dyDescent="0.2">
      <c r="B3989" s="33"/>
    </row>
    <row r="3990" spans="2:2" x14ac:dyDescent="0.2">
      <c r="B3990" s="33"/>
    </row>
    <row r="3991" spans="2:2" x14ac:dyDescent="0.2">
      <c r="B3991" s="33"/>
    </row>
    <row r="3992" spans="2:2" x14ac:dyDescent="0.2">
      <c r="B3992" s="33"/>
    </row>
    <row r="3993" spans="2:2" x14ac:dyDescent="0.2">
      <c r="B3993" s="33"/>
    </row>
    <row r="3994" spans="2:2" x14ac:dyDescent="0.2">
      <c r="B3994" s="33"/>
    </row>
    <row r="3995" spans="2:2" x14ac:dyDescent="0.2">
      <c r="B3995" s="33"/>
    </row>
    <row r="3996" spans="2:2" x14ac:dyDescent="0.2">
      <c r="B3996" s="33"/>
    </row>
    <row r="3997" spans="2:2" x14ac:dyDescent="0.2">
      <c r="B3997" s="33"/>
    </row>
    <row r="3998" spans="2:2" x14ac:dyDescent="0.2">
      <c r="B3998" s="33"/>
    </row>
    <row r="3999" spans="2:2" x14ac:dyDescent="0.2">
      <c r="B3999" s="33"/>
    </row>
    <row r="4000" spans="2:2" x14ac:dyDescent="0.2">
      <c r="B4000" s="33"/>
    </row>
    <row r="4001" spans="2:2" x14ac:dyDescent="0.2">
      <c r="B4001" s="33"/>
    </row>
    <row r="4002" spans="2:2" x14ac:dyDescent="0.2">
      <c r="B4002" s="33"/>
    </row>
    <row r="4003" spans="2:2" x14ac:dyDescent="0.2">
      <c r="B4003" s="33"/>
    </row>
    <row r="4004" spans="2:2" x14ac:dyDescent="0.2">
      <c r="B4004" s="33"/>
    </row>
    <row r="4005" spans="2:2" x14ac:dyDescent="0.2">
      <c r="B4005" s="33"/>
    </row>
    <row r="4006" spans="2:2" x14ac:dyDescent="0.2">
      <c r="B4006" s="33"/>
    </row>
    <row r="4007" spans="2:2" x14ac:dyDescent="0.2">
      <c r="B4007" s="33"/>
    </row>
    <row r="4008" spans="2:2" x14ac:dyDescent="0.2">
      <c r="B4008" s="33"/>
    </row>
    <row r="4009" spans="2:2" x14ac:dyDescent="0.2">
      <c r="B4009" s="33"/>
    </row>
    <row r="4010" spans="2:2" x14ac:dyDescent="0.2">
      <c r="B4010" s="33"/>
    </row>
    <row r="4011" spans="2:2" x14ac:dyDescent="0.2">
      <c r="B4011" s="33"/>
    </row>
    <row r="4012" spans="2:2" x14ac:dyDescent="0.2">
      <c r="B4012" s="33"/>
    </row>
    <row r="4013" spans="2:2" x14ac:dyDescent="0.2">
      <c r="B4013" s="33"/>
    </row>
    <row r="4014" spans="2:2" x14ac:dyDescent="0.2">
      <c r="B4014" s="33"/>
    </row>
    <row r="4015" spans="2:2" x14ac:dyDescent="0.2">
      <c r="B4015" s="33"/>
    </row>
    <row r="4016" spans="2:2" x14ac:dyDescent="0.2">
      <c r="B4016" s="33"/>
    </row>
    <row r="4017" spans="2:2" x14ac:dyDescent="0.2">
      <c r="B4017" s="33"/>
    </row>
    <row r="4018" spans="2:2" x14ac:dyDescent="0.2">
      <c r="B4018" s="33"/>
    </row>
    <row r="4019" spans="2:2" x14ac:dyDescent="0.2">
      <c r="B4019" s="33"/>
    </row>
    <row r="4020" spans="2:2" x14ac:dyDescent="0.2">
      <c r="B4020" s="33"/>
    </row>
    <row r="4021" spans="2:2" x14ac:dyDescent="0.2">
      <c r="B4021" s="33"/>
    </row>
    <row r="4022" spans="2:2" x14ac:dyDescent="0.2">
      <c r="B4022" s="33"/>
    </row>
    <row r="4023" spans="2:2" x14ac:dyDescent="0.2">
      <c r="B4023" s="33"/>
    </row>
    <row r="4024" spans="2:2" x14ac:dyDescent="0.2">
      <c r="B4024" s="33"/>
    </row>
    <row r="4025" spans="2:2" x14ac:dyDescent="0.2">
      <c r="B4025" s="33"/>
    </row>
    <row r="4026" spans="2:2" x14ac:dyDescent="0.2">
      <c r="B4026" s="33"/>
    </row>
    <row r="4027" spans="2:2" x14ac:dyDescent="0.2">
      <c r="B4027" s="33"/>
    </row>
    <row r="4028" spans="2:2" x14ac:dyDescent="0.2">
      <c r="B4028" s="33"/>
    </row>
    <row r="4029" spans="2:2" x14ac:dyDescent="0.2">
      <c r="B4029" s="33"/>
    </row>
    <row r="4030" spans="2:2" x14ac:dyDescent="0.2">
      <c r="B4030" s="33"/>
    </row>
    <row r="4031" spans="2:2" x14ac:dyDescent="0.2">
      <c r="B4031" s="33"/>
    </row>
    <row r="4032" spans="2:2" x14ac:dyDescent="0.2">
      <c r="B4032" s="33"/>
    </row>
    <row r="4033" spans="2:2" x14ac:dyDescent="0.2">
      <c r="B4033" s="33"/>
    </row>
    <row r="4034" spans="2:2" x14ac:dyDescent="0.2">
      <c r="B4034" s="33"/>
    </row>
    <row r="4035" spans="2:2" x14ac:dyDescent="0.2">
      <c r="B4035" s="33"/>
    </row>
    <row r="4036" spans="2:2" x14ac:dyDescent="0.2">
      <c r="B4036" s="33"/>
    </row>
    <row r="4037" spans="2:2" x14ac:dyDescent="0.2">
      <c r="B4037" s="33"/>
    </row>
    <row r="4038" spans="2:2" x14ac:dyDescent="0.2">
      <c r="B4038" s="33"/>
    </row>
    <row r="4039" spans="2:2" x14ac:dyDescent="0.2">
      <c r="B4039" s="33"/>
    </row>
    <row r="4040" spans="2:2" x14ac:dyDescent="0.2">
      <c r="B4040" s="33"/>
    </row>
    <row r="4041" spans="2:2" x14ac:dyDescent="0.2">
      <c r="B4041" s="33"/>
    </row>
    <row r="4042" spans="2:2" x14ac:dyDescent="0.2">
      <c r="B4042" s="33"/>
    </row>
    <row r="4043" spans="2:2" x14ac:dyDescent="0.2">
      <c r="B4043" s="33"/>
    </row>
    <row r="4044" spans="2:2" x14ac:dyDescent="0.2">
      <c r="B4044" s="33"/>
    </row>
    <row r="4045" spans="2:2" x14ac:dyDescent="0.2">
      <c r="B4045" s="33"/>
    </row>
    <row r="4046" spans="2:2" x14ac:dyDescent="0.2">
      <c r="B4046" s="33"/>
    </row>
    <row r="4047" spans="2:2" x14ac:dyDescent="0.2">
      <c r="B4047" s="33"/>
    </row>
    <row r="4048" spans="2:2" x14ac:dyDescent="0.2">
      <c r="B4048" s="33"/>
    </row>
    <row r="4049" spans="2:2" x14ac:dyDescent="0.2">
      <c r="B4049" s="33"/>
    </row>
    <row r="4050" spans="2:2" x14ac:dyDescent="0.2">
      <c r="B4050" s="33"/>
    </row>
    <row r="4051" spans="2:2" x14ac:dyDescent="0.2">
      <c r="B4051" s="33"/>
    </row>
    <row r="4052" spans="2:2" x14ac:dyDescent="0.2">
      <c r="B4052" s="33"/>
    </row>
    <row r="4053" spans="2:2" x14ac:dyDescent="0.2">
      <c r="B4053" s="33"/>
    </row>
    <row r="4054" spans="2:2" x14ac:dyDescent="0.2">
      <c r="B4054" s="33"/>
    </row>
    <row r="4055" spans="2:2" x14ac:dyDescent="0.2">
      <c r="B4055" s="33"/>
    </row>
    <row r="4056" spans="2:2" x14ac:dyDescent="0.2">
      <c r="B4056" s="33"/>
    </row>
    <row r="4057" spans="2:2" x14ac:dyDescent="0.2">
      <c r="B4057" s="33"/>
    </row>
    <row r="4058" spans="2:2" x14ac:dyDescent="0.2">
      <c r="B4058" s="33"/>
    </row>
    <row r="4059" spans="2:2" x14ac:dyDescent="0.2">
      <c r="B4059" s="33"/>
    </row>
    <row r="4060" spans="2:2" x14ac:dyDescent="0.2">
      <c r="B4060" s="33"/>
    </row>
    <row r="4061" spans="2:2" x14ac:dyDescent="0.2">
      <c r="B4061" s="33"/>
    </row>
    <row r="4062" spans="2:2" x14ac:dyDescent="0.2">
      <c r="B4062" s="33"/>
    </row>
    <row r="4063" spans="2:2" x14ac:dyDescent="0.2">
      <c r="B4063" s="33"/>
    </row>
    <row r="4064" spans="2:2" x14ac:dyDescent="0.2">
      <c r="B4064" s="33"/>
    </row>
    <row r="4065" spans="2:2" x14ac:dyDescent="0.2">
      <c r="B4065" s="33"/>
    </row>
    <row r="4066" spans="2:2" x14ac:dyDescent="0.2">
      <c r="B4066" s="33"/>
    </row>
    <row r="4067" spans="2:2" x14ac:dyDescent="0.2">
      <c r="B4067" s="33"/>
    </row>
    <row r="4068" spans="2:2" x14ac:dyDescent="0.2">
      <c r="B4068" s="33"/>
    </row>
    <row r="4069" spans="2:2" x14ac:dyDescent="0.2">
      <c r="B4069" s="33"/>
    </row>
    <row r="4070" spans="2:2" x14ac:dyDescent="0.2">
      <c r="B4070" s="33"/>
    </row>
    <row r="4071" spans="2:2" x14ac:dyDescent="0.2">
      <c r="B4071" s="33"/>
    </row>
    <row r="4072" spans="2:2" x14ac:dyDescent="0.2">
      <c r="B4072" s="33"/>
    </row>
    <row r="4073" spans="2:2" x14ac:dyDescent="0.2">
      <c r="B4073" s="33"/>
    </row>
    <row r="4074" spans="2:2" x14ac:dyDescent="0.2">
      <c r="B4074" s="33"/>
    </row>
    <row r="4075" spans="2:2" x14ac:dyDescent="0.2">
      <c r="B4075" s="33"/>
    </row>
    <row r="4076" spans="2:2" x14ac:dyDescent="0.2">
      <c r="B4076" s="33"/>
    </row>
    <row r="4077" spans="2:2" x14ac:dyDescent="0.2">
      <c r="B4077" s="33"/>
    </row>
    <row r="4078" spans="2:2" x14ac:dyDescent="0.2">
      <c r="B4078" s="33"/>
    </row>
    <row r="4079" spans="2:2" x14ac:dyDescent="0.2">
      <c r="B4079" s="33"/>
    </row>
    <row r="4080" spans="2:2" x14ac:dyDescent="0.2">
      <c r="B4080" s="33"/>
    </row>
    <row r="4081" spans="2:2" x14ac:dyDescent="0.2">
      <c r="B4081" s="33"/>
    </row>
    <row r="4082" spans="2:2" x14ac:dyDescent="0.2">
      <c r="B4082" s="33"/>
    </row>
    <row r="4083" spans="2:2" x14ac:dyDescent="0.2">
      <c r="B4083" s="33"/>
    </row>
    <row r="4084" spans="2:2" x14ac:dyDescent="0.2">
      <c r="B4084" s="33"/>
    </row>
    <row r="4085" spans="2:2" x14ac:dyDescent="0.2">
      <c r="B4085" s="33"/>
    </row>
    <row r="4086" spans="2:2" x14ac:dyDescent="0.2">
      <c r="B4086" s="33"/>
    </row>
    <row r="4087" spans="2:2" x14ac:dyDescent="0.2">
      <c r="B4087" s="33"/>
    </row>
    <row r="4088" spans="2:2" x14ac:dyDescent="0.2">
      <c r="B4088" s="33"/>
    </row>
    <row r="4089" spans="2:2" x14ac:dyDescent="0.2">
      <c r="B4089" s="33"/>
    </row>
    <row r="4090" spans="2:2" x14ac:dyDescent="0.2">
      <c r="B4090" s="33"/>
    </row>
    <row r="4091" spans="2:2" x14ac:dyDescent="0.2">
      <c r="B4091" s="33"/>
    </row>
    <row r="4092" spans="2:2" x14ac:dyDescent="0.2">
      <c r="B4092" s="33"/>
    </row>
    <row r="4093" spans="2:2" x14ac:dyDescent="0.2">
      <c r="B4093" s="33"/>
    </row>
    <row r="4094" spans="2:2" x14ac:dyDescent="0.2">
      <c r="B4094" s="33"/>
    </row>
    <row r="4095" spans="2:2" x14ac:dyDescent="0.2">
      <c r="B4095" s="33"/>
    </row>
    <row r="4096" spans="2:2" x14ac:dyDescent="0.2">
      <c r="B4096" s="33"/>
    </row>
    <row r="4097" spans="2:2" x14ac:dyDescent="0.2">
      <c r="B4097" s="33"/>
    </row>
    <row r="4098" spans="2:2" x14ac:dyDescent="0.2">
      <c r="B4098" s="33"/>
    </row>
    <row r="4099" spans="2:2" x14ac:dyDescent="0.2">
      <c r="B4099" s="33"/>
    </row>
    <row r="4100" spans="2:2" x14ac:dyDescent="0.2">
      <c r="B4100" s="33"/>
    </row>
    <row r="4101" spans="2:2" x14ac:dyDescent="0.2">
      <c r="B4101" s="33"/>
    </row>
    <row r="4102" spans="2:2" x14ac:dyDescent="0.2">
      <c r="B4102" s="33"/>
    </row>
    <row r="4103" spans="2:2" x14ac:dyDescent="0.2">
      <c r="B4103" s="33"/>
    </row>
    <row r="4104" spans="2:2" x14ac:dyDescent="0.2">
      <c r="B4104" s="33"/>
    </row>
    <row r="4105" spans="2:2" x14ac:dyDescent="0.2">
      <c r="B4105" s="33"/>
    </row>
    <row r="4106" spans="2:2" x14ac:dyDescent="0.2">
      <c r="B4106" s="33"/>
    </row>
    <row r="4107" spans="2:2" x14ac:dyDescent="0.2">
      <c r="B4107" s="33"/>
    </row>
    <row r="4108" spans="2:2" x14ac:dyDescent="0.2">
      <c r="B4108" s="33"/>
    </row>
    <row r="4109" spans="2:2" x14ac:dyDescent="0.2">
      <c r="B4109" s="33"/>
    </row>
    <row r="4110" spans="2:2" x14ac:dyDescent="0.2">
      <c r="B4110" s="33"/>
    </row>
    <row r="4111" spans="2:2" x14ac:dyDescent="0.2">
      <c r="B4111" s="33"/>
    </row>
    <row r="4112" spans="2:2" x14ac:dyDescent="0.2">
      <c r="B4112" s="33"/>
    </row>
    <row r="4113" spans="2:2" x14ac:dyDescent="0.2">
      <c r="B4113" s="33"/>
    </row>
    <row r="4114" spans="2:2" x14ac:dyDescent="0.2">
      <c r="B4114" s="33"/>
    </row>
    <row r="4115" spans="2:2" x14ac:dyDescent="0.2">
      <c r="B4115" s="33"/>
    </row>
    <row r="4116" spans="2:2" x14ac:dyDescent="0.2">
      <c r="B4116" s="33"/>
    </row>
    <row r="4117" spans="2:2" x14ac:dyDescent="0.2">
      <c r="B4117" s="33"/>
    </row>
    <row r="4118" spans="2:2" x14ac:dyDescent="0.2">
      <c r="B4118" s="33"/>
    </row>
    <row r="4119" spans="2:2" x14ac:dyDescent="0.2">
      <c r="B4119" s="33"/>
    </row>
    <row r="4120" spans="2:2" x14ac:dyDescent="0.2">
      <c r="B4120" s="33"/>
    </row>
    <row r="4121" spans="2:2" x14ac:dyDescent="0.2">
      <c r="B4121" s="33"/>
    </row>
    <row r="4122" spans="2:2" x14ac:dyDescent="0.2">
      <c r="B4122" s="33"/>
    </row>
    <row r="4123" spans="2:2" x14ac:dyDescent="0.2">
      <c r="B4123" s="33"/>
    </row>
    <row r="4124" spans="2:2" x14ac:dyDescent="0.2">
      <c r="B4124" s="33"/>
    </row>
    <row r="4125" spans="2:2" x14ac:dyDescent="0.2">
      <c r="B4125" s="33"/>
    </row>
    <row r="4126" spans="2:2" x14ac:dyDescent="0.2">
      <c r="B4126" s="33"/>
    </row>
    <row r="4127" spans="2:2" x14ac:dyDescent="0.2">
      <c r="B4127" s="33"/>
    </row>
    <row r="4128" spans="2:2" x14ac:dyDescent="0.2">
      <c r="B4128" s="33"/>
    </row>
    <row r="4129" spans="2:2" x14ac:dyDescent="0.2">
      <c r="B4129" s="33"/>
    </row>
    <row r="4130" spans="2:2" x14ac:dyDescent="0.2">
      <c r="B4130" s="33"/>
    </row>
    <row r="4131" spans="2:2" x14ac:dyDescent="0.2">
      <c r="B4131" s="33"/>
    </row>
    <row r="4132" spans="2:2" x14ac:dyDescent="0.2">
      <c r="B4132" s="33"/>
    </row>
    <row r="4133" spans="2:2" x14ac:dyDescent="0.2">
      <c r="B4133" s="33"/>
    </row>
    <row r="4134" spans="2:2" x14ac:dyDescent="0.2">
      <c r="B4134" s="33"/>
    </row>
    <row r="4135" spans="2:2" x14ac:dyDescent="0.2">
      <c r="B4135" s="33"/>
    </row>
    <row r="4136" spans="2:2" x14ac:dyDescent="0.2">
      <c r="B4136" s="33"/>
    </row>
    <row r="4137" spans="2:2" x14ac:dyDescent="0.2">
      <c r="B4137" s="33"/>
    </row>
    <row r="4138" spans="2:2" x14ac:dyDescent="0.2">
      <c r="B4138" s="33"/>
    </row>
    <row r="4139" spans="2:2" x14ac:dyDescent="0.2">
      <c r="B4139" s="33"/>
    </row>
    <row r="4140" spans="2:2" x14ac:dyDescent="0.2">
      <c r="B4140" s="33"/>
    </row>
    <row r="4141" spans="2:2" x14ac:dyDescent="0.2">
      <c r="B4141" s="33"/>
    </row>
    <row r="4142" spans="2:2" x14ac:dyDescent="0.2">
      <c r="B4142" s="33"/>
    </row>
    <row r="4143" spans="2:2" x14ac:dyDescent="0.2">
      <c r="B4143" s="33"/>
    </row>
    <row r="4144" spans="2:2" x14ac:dyDescent="0.2">
      <c r="B4144" s="33"/>
    </row>
    <row r="4145" spans="2:2" x14ac:dyDescent="0.2">
      <c r="B4145" s="33"/>
    </row>
    <row r="4146" spans="2:2" x14ac:dyDescent="0.2">
      <c r="B4146" s="33"/>
    </row>
    <row r="4147" spans="2:2" x14ac:dyDescent="0.2">
      <c r="B4147" s="33"/>
    </row>
    <row r="4148" spans="2:2" x14ac:dyDescent="0.2">
      <c r="B4148" s="33"/>
    </row>
    <row r="4149" spans="2:2" x14ac:dyDescent="0.2">
      <c r="B4149" s="33"/>
    </row>
    <row r="4150" spans="2:2" x14ac:dyDescent="0.2">
      <c r="B4150" s="33"/>
    </row>
    <row r="4151" spans="2:2" x14ac:dyDescent="0.2">
      <c r="B4151" s="33"/>
    </row>
    <row r="4152" spans="2:2" x14ac:dyDescent="0.2">
      <c r="B4152" s="33"/>
    </row>
    <row r="4153" spans="2:2" x14ac:dyDescent="0.2">
      <c r="B4153" s="33"/>
    </row>
    <row r="4154" spans="2:2" x14ac:dyDescent="0.2">
      <c r="B4154" s="33"/>
    </row>
    <row r="4155" spans="2:2" x14ac:dyDescent="0.2">
      <c r="B4155" s="33"/>
    </row>
    <row r="4156" spans="2:2" x14ac:dyDescent="0.2">
      <c r="B4156" s="33"/>
    </row>
    <row r="4157" spans="2:2" x14ac:dyDescent="0.2">
      <c r="B4157" s="33"/>
    </row>
    <row r="4158" spans="2:2" x14ac:dyDescent="0.2">
      <c r="B4158" s="33"/>
    </row>
    <row r="4159" spans="2:2" x14ac:dyDescent="0.2">
      <c r="B4159" s="33"/>
    </row>
    <row r="4160" spans="2:2" x14ac:dyDescent="0.2">
      <c r="B4160" s="33"/>
    </row>
    <row r="4161" spans="2:2" x14ac:dyDescent="0.2">
      <c r="B4161" s="33"/>
    </row>
    <row r="4162" spans="2:2" x14ac:dyDescent="0.2">
      <c r="B4162" s="33"/>
    </row>
    <row r="4163" spans="2:2" x14ac:dyDescent="0.2">
      <c r="B4163" s="33"/>
    </row>
    <row r="4164" spans="2:2" x14ac:dyDescent="0.2">
      <c r="B4164" s="33"/>
    </row>
    <row r="4165" spans="2:2" x14ac:dyDescent="0.2">
      <c r="B4165" s="33"/>
    </row>
    <row r="4166" spans="2:2" x14ac:dyDescent="0.2">
      <c r="B4166" s="33"/>
    </row>
    <row r="4167" spans="2:2" x14ac:dyDescent="0.2">
      <c r="B4167" s="33"/>
    </row>
    <row r="4168" spans="2:2" x14ac:dyDescent="0.2">
      <c r="B4168" s="33"/>
    </row>
    <row r="4169" spans="2:2" x14ac:dyDescent="0.2">
      <c r="B4169" s="33"/>
    </row>
    <row r="4170" spans="2:2" x14ac:dyDescent="0.2">
      <c r="B4170" s="33"/>
    </row>
    <row r="4171" spans="2:2" x14ac:dyDescent="0.2">
      <c r="B4171" s="33"/>
    </row>
    <row r="4172" spans="2:2" x14ac:dyDescent="0.2">
      <c r="B4172" s="33"/>
    </row>
    <row r="4173" spans="2:2" x14ac:dyDescent="0.2">
      <c r="B4173" s="33"/>
    </row>
    <row r="4174" spans="2:2" x14ac:dyDescent="0.2">
      <c r="B4174" s="33"/>
    </row>
    <row r="4175" spans="2:2" x14ac:dyDescent="0.2">
      <c r="B4175" s="33"/>
    </row>
    <row r="4176" spans="2:2" x14ac:dyDescent="0.2">
      <c r="B4176" s="33"/>
    </row>
    <row r="4177" spans="2:2" x14ac:dyDescent="0.2">
      <c r="B4177" s="33"/>
    </row>
    <row r="4178" spans="2:2" x14ac:dyDescent="0.2">
      <c r="B4178" s="33"/>
    </row>
    <row r="4179" spans="2:2" x14ac:dyDescent="0.2">
      <c r="B4179" s="33"/>
    </row>
    <row r="4180" spans="2:2" x14ac:dyDescent="0.2">
      <c r="B4180" s="33"/>
    </row>
    <row r="4181" spans="2:2" x14ac:dyDescent="0.2">
      <c r="B4181" s="33"/>
    </row>
    <row r="4182" spans="2:2" x14ac:dyDescent="0.2">
      <c r="B4182" s="33"/>
    </row>
    <row r="4183" spans="2:2" x14ac:dyDescent="0.2">
      <c r="B4183" s="33"/>
    </row>
    <row r="4184" spans="2:2" x14ac:dyDescent="0.2">
      <c r="B4184" s="33"/>
    </row>
    <row r="4185" spans="2:2" x14ac:dyDescent="0.2">
      <c r="B4185" s="33"/>
    </row>
    <row r="4186" spans="2:2" x14ac:dyDescent="0.2">
      <c r="B4186" s="33"/>
    </row>
    <row r="4187" spans="2:2" x14ac:dyDescent="0.2">
      <c r="B4187" s="33"/>
    </row>
    <row r="4188" spans="2:2" x14ac:dyDescent="0.2">
      <c r="B4188" s="33"/>
    </row>
    <row r="4189" spans="2:2" x14ac:dyDescent="0.2">
      <c r="B4189" s="33"/>
    </row>
    <row r="4190" spans="2:2" x14ac:dyDescent="0.2">
      <c r="B4190" s="33"/>
    </row>
    <row r="4191" spans="2:2" x14ac:dyDescent="0.2">
      <c r="B4191" s="33"/>
    </row>
    <row r="4192" spans="2:2" x14ac:dyDescent="0.2">
      <c r="B4192" s="33"/>
    </row>
    <row r="4193" spans="2:2" x14ac:dyDescent="0.2">
      <c r="B4193" s="33"/>
    </row>
    <row r="4194" spans="2:2" x14ac:dyDescent="0.2">
      <c r="B4194" s="33"/>
    </row>
    <row r="4195" spans="2:2" x14ac:dyDescent="0.2">
      <c r="B4195" s="33"/>
    </row>
    <row r="4196" spans="2:2" x14ac:dyDescent="0.2">
      <c r="B4196" s="33"/>
    </row>
    <row r="4197" spans="2:2" x14ac:dyDescent="0.2">
      <c r="B4197" s="33"/>
    </row>
    <row r="4198" spans="2:2" x14ac:dyDescent="0.2">
      <c r="B4198" s="33"/>
    </row>
    <row r="4199" spans="2:2" x14ac:dyDescent="0.2">
      <c r="B4199" s="33"/>
    </row>
    <row r="4200" spans="2:2" x14ac:dyDescent="0.2">
      <c r="B4200" s="33"/>
    </row>
    <row r="4201" spans="2:2" x14ac:dyDescent="0.2">
      <c r="B4201" s="33"/>
    </row>
    <row r="4202" spans="2:2" x14ac:dyDescent="0.2">
      <c r="B4202" s="33"/>
    </row>
    <row r="4203" spans="2:2" x14ac:dyDescent="0.2">
      <c r="B4203" s="33"/>
    </row>
    <row r="4204" spans="2:2" x14ac:dyDescent="0.2">
      <c r="B4204" s="33"/>
    </row>
    <row r="4205" spans="2:2" x14ac:dyDescent="0.2">
      <c r="B4205" s="33"/>
    </row>
    <row r="4206" spans="2:2" x14ac:dyDescent="0.2">
      <c r="B4206" s="33"/>
    </row>
    <row r="4207" spans="2:2" x14ac:dyDescent="0.2">
      <c r="B4207" s="33"/>
    </row>
    <row r="4208" spans="2:2" x14ac:dyDescent="0.2">
      <c r="B4208" s="33"/>
    </row>
    <row r="4209" spans="2:2" x14ac:dyDescent="0.2">
      <c r="B4209" s="33"/>
    </row>
    <row r="4210" spans="2:2" x14ac:dyDescent="0.2">
      <c r="B4210" s="33"/>
    </row>
    <row r="4211" spans="2:2" x14ac:dyDescent="0.2">
      <c r="B4211" s="33"/>
    </row>
    <row r="4212" spans="2:2" x14ac:dyDescent="0.2">
      <c r="B4212" s="33"/>
    </row>
    <row r="4213" spans="2:2" x14ac:dyDescent="0.2">
      <c r="B4213" s="33"/>
    </row>
    <row r="4214" spans="2:2" x14ac:dyDescent="0.2">
      <c r="B4214" s="33"/>
    </row>
    <row r="4215" spans="2:2" x14ac:dyDescent="0.2">
      <c r="B4215" s="33"/>
    </row>
    <row r="4216" spans="2:2" x14ac:dyDescent="0.2">
      <c r="B4216" s="33"/>
    </row>
    <row r="4217" spans="2:2" x14ac:dyDescent="0.2">
      <c r="B4217" s="33"/>
    </row>
    <row r="4218" spans="2:2" x14ac:dyDescent="0.2">
      <c r="B4218" s="33"/>
    </row>
    <row r="4219" spans="2:2" x14ac:dyDescent="0.2">
      <c r="B4219" s="33"/>
    </row>
    <row r="4220" spans="2:2" x14ac:dyDescent="0.2">
      <c r="B4220" s="33"/>
    </row>
    <row r="4221" spans="2:2" x14ac:dyDescent="0.2">
      <c r="B4221" s="33"/>
    </row>
    <row r="4222" spans="2:2" x14ac:dyDescent="0.2">
      <c r="B4222" s="33"/>
    </row>
    <row r="4223" spans="2:2" x14ac:dyDescent="0.2">
      <c r="B4223" s="33"/>
    </row>
    <row r="4224" spans="2:2" x14ac:dyDescent="0.2">
      <c r="B4224" s="33"/>
    </row>
    <row r="4225" spans="2:2" x14ac:dyDescent="0.2">
      <c r="B4225" s="33"/>
    </row>
    <row r="4226" spans="2:2" x14ac:dyDescent="0.2">
      <c r="B4226" s="33"/>
    </row>
    <row r="4227" spans="2:2" x14ac:dyDescent="0.2">
      <c r="B4227" s="33"/>
    </row>
    <row r="4228" spans="2:2" x14ac:dyDescent="0.2">
      <c r="B4228" s="33"/>
    </row>
    <row r="4229" spans="2:2" x14ac:dyDescent="0.2">
      <c r="B4229" s="33"/>
    </row>
    <row r="4230" spans="2:2" x14ac:dyDescent="0.2">
      <c r="B4230" s="33"/>
    </row>
    <row r="4231" spans="2:2" x14ac:dyDescent="0.2">
      <c r="B4231" s="33"/>
    </row>
    <row r="4232" spans="2:2" x14ac:dyDescent="0.2">
      <c r="B4232" s="33"/>
    </row>
    <row r="4233" spans="2:2" x14ac:dyDescent="0.2">
      <c r="B4233" s="33"/>
    </row>
    <row r="4234" spans="2:2" x14ac:dyDescent="0.2">
      <c r="B4234" s="33"/>
    </row>
    <row r="4235" spans="2:2" x14ac:dyDescent="0.2">
      <c r="B4235" s="33"/>
    </row>
    <row r="4236" spans="2:2" x14ac:dyDescent="0.2">
      <c r="B4236" s="33"/>
    </row>
    <row r="4237" spans="2:2" x14ac:dyDescent="0.2">
      <c r="B4237" s="33"/>
    </row>
    <row r="4238" spans="2:2" x14ac:dyDescent="0.2">
      <c r="B4238" s="33"/>
    </row>
    <row r="4239" spans="2:2" x14ac:dyDescent="0.2">
      <c r="B4239" s="33"/>
    </row>
    <row r="4240" spans="2:2" x14ac:dyDescent="0.2">
      <c r="B4240" s="33"/>
    </row>
    <row r="4241" spans="2:2" x14ac:dyDescent="0.2">
      <c r="B4241" s="33"/>
    </row>
    <row r="4242" spans="2:2" x14ac:dyDescent="0.2">
      <c r="B4242" s="33"/>
    </row>
    <row r="4243" spans="2:2" x14ac:dyDescent="0.2">
      <c r="B4243" s="33"/>
    </row>
    <row r="4244" spans="2:2" x14ac:dyDescent="0.2">
      <c r="B4244" s="33"/>
    </row>
    <row r="4245" spans="2:2" x14ac:dyDescent="0.2">
      <c r="B4245" s="33"/>
    </row>
    <row r="4246" spans="2:2" x14ac:dyDescent="0.2">
      <c r="B4246" s="33"/>
    </row>
    <row r="4247" spans="2:2" x14ac:dyDescent="0.2">
      <c r="B4247" s="33"/>
    </row>
    <row r="4248" spans="2:2" x14ac:dyDescent="0.2">
      <c r="B4248" s="33"/>
    </row>
    <row r="4249" spans="2:2" x14ac:dyDescent="0.2">
      <c r="B4249" s="33"/>
    </row>
    <row r="4250" spans="2:2" x14ac:dyDescent="0.2">
      <c r="B4250" s="33"/>
    </row>
    <row r="4251" spans="2:2" x14ac:dyDescent="0.2">
      <c r="B4251" s="33"/>
    </row>
    <row r="4252" spans="2:2" x14ac:dyDescent="0.2">
      <c r="B4252" s="33"/>
    </row>
    <row r="4253" spans="2:2" x14ac:dyDescent="0.2">
      <c r="B4253" s="33"/>
    </row>
    <row r="4254" spans="2:2" x14ac:dyDescent="0.2">
      <c r="B4254" s="33"/>
    </row>
    <row r="4255" spans="2:2" x14ac:dyDescent="0.2">
      <c r="B4255" s="33"/>
    </row>
    <row r="4256" spans="2:2" x14ac:dyDescent="0.2">
      <c r="B4256" s="33"/>
    </row>
    <row r="4257" spans="2:2" x14ac:dyDescent="0.2">
      <c r="B4257" s="33"/>
    </row>
    <row r="4258" spans="2:2" x14ac:dyDescent="0.2">
      <c r="B4258" s="33"/>
    </row>
    <row r="4259" spans="2:2" x14ac:dyDescent="0.2">
      <c r="B4259" s="33"/>
    </row>
    <row r="4260" spans="2:2" x14ac:dyDescent="0.2">
      <c r="B4260" s="33"/>
    </row>
    <row r="4261" spans="2:2" x14ac:dyDescent="0.2">
      <c r="B4261" s="33"/>
    </row>
    <row r="4262" spans="2:2" x14ac:dyDescent="0.2">
      <c r="B4262" s="33"/>
    </row>
    <row r="4263" spans="2:2" x14ac:dyDescent="0.2">
      <c r="B4263" s="33"/>
    </row>
    <row r="4264" spans="2:2" x14ac:dyDescent="0.2">
      <c r="B4264" s="33"/>
    </row>
    <row r="4265" spans="2:2" x14ac:dyDescent="0.2">
      <c r="B4265" s="33"/>
    </row>
    <row r="4266" spans="2:2" x14ac:dyDescent="0.2">
      <c r="B4266" s="33"/>
    </row>
    <row r="4267" spans="2:2" x14ac:dyDescent="0.2">
      <c r="B4267" s="33"/>
    </row>
    <row r="4268" spans="2:2" x14ac:dyDescent="0.2">
      <c r="B4268" s="33"/>
    </row>
    <row r="4269" spans="2:2" x14ac:dyDescent="0.2">
      <c r="B4269" s="33"/>
    </row>
    <row r="4270" spans="2:2" x14ac:dyDescent="0.2">
      <c r="B4270" s="33"/>
    </row>
    <row r="4271" spans="2:2" x14ac:dyDescent="0.2">
      <c r="B4271" s="33"/>
    </row>
    <row r="4272" spans="2:2" x14ac:dyDescent="0.2">
      <c r="B4272" s="33"/>
    </row>
    <row r="4273" spans="2:2" x14ac:dyDescent="0.2">
      <c r="B4273" s="33"/>
    </row>
    <row r="4274" spans="2:2" x14ac:dyDescent="0.2">
      <c r="B4274" s="33"/>
    </row>
    <row r="4275" spans="2:2" x14ac:dyDescent="0.2">
      <c r="B4275" s="33"/>
    </row>
    <row r="4276" spans="2:2" x14ac:dyDescent="0.2">
      <c r="B4276" s="33"/>
    </row>
    <row r="4277" spans="2:2" x14ac:dyDescent="0.2">
      <c r="B4277" s="33"/>
    </row>
    <row r="4278" spans="2:2" x14ac:dyDescent="0.2">
      <c r="B4278" s="33"/>
    </row>
    <row r="4279" spans="2:2" x14ac:dyDescent="0.2">
      <c r="B4279" s="33"/>
    </row>
    <row r="4280" spans="2:2" x14ac:dyDescent="0.2">
      <c r="B4280" s="33"/>
    </row>
    <row r="4281" spans="2:2" x14ac:dyDescent="0.2">
      <c r="B4281" s="33"/>
    </row>
    <row r="4282" spans="2:2" x14ac:dyDescent="0.2">
      <c r="B4282" s="33"/>
    </row>
    <row r="4283" spans="2:2" x14ac:dyDescent="0.2">
      <c r="B4283" s="33"/>
    </row>
    <row r="4284" spans="2:2" x14ac:dyDescent="0.2">
      <c r="B4284" s="33"/>
    </row>
    <row r="4285" spans="2:2" x14ac:dyDescent="0.2">
      <c r="B4285" s="33"/>
    </row>
    <row r="4286" spans="2:2" x14ac:dyDescent="0.2">
      <c r="B4286" s="33"/>
    </row>
    <row r="4287" spans="2:2" x14ac:dyDescent="0.2">
      <c r="B4287" s="33"/>
    </row>
    <row r="4288" spans="2:2" x14ac:dyDescent="0.2">
      <c r="B4288" s="33"/>
    </row>
    <row r="4289" spans="2:2" x14ac:dyDescent="0.2">
      <c r="B4289" s="33"/>
    </row>
    <row r="4290" spans="2:2" x14ac:dyDescent="0.2">
      <c r="B4290" s="33"/>
    </row>
    <row r="4291" spans="2:2" x14ac:dyDescent="0.2">
      <c r="B4291" s="33"/>
    </row>
    <row r="4292" spans="2:2" x14ac:dyDescent="0.2">
      <c r="B4292" s="33"/>
    </row>
    <row r="4293" spans="2:2" x14ac:dyDescent="0.2">
      <c r="B4293" s="33"/>
    </row>
    <row r="4294" spans="2:2" x14ac:dyDescent="0.2">
      <c r="B4294" s="33"/>
    </row>
    <row r="4295" spans="2:2" x14ac:dyDescent="0.2">
      <c r="B4295" s="33"/>
    </row>
    <row r="4296" spans="2:2" x14ac:dyDescent="0.2">
      <c r="B4296" s="33"/>
    </row>
    <row r="4297" spans="2:2" x14ac:dyDescent="0.2">
      <c r="B4297" s="33"/>
    </row>
    <row r="4298" spans="2:2" x14ac:dyDescent="0.2">
      <c r="B4298" s="33"/>
    </row>
    <row r="4299" spans="2:2" x14ac:dyDescent="0.2">
      <c r="B4299" s="33"/>
    </row>
    <row r="4300" spans="2:2" x14ac:dyDescent="0.2">
      <c r="B4300" s="33"/>
    </row>
    <row r="4301" spans="2:2" x14ac:dyDescent="0.2">
      <c r="B4301" s="33"/>
    </row>
    <row r="4302" spans="2:2" x14ac:dyDescent="0.2">
      <c r="B4302" s="33"/>
    </row>
    <row r="4303" spans="2:2" x14ac:dyDescent="0.2">
      <c r="B4303" s="33"/>
    </row>
    <row r="4304" spans="2:2" x14ac:dyDescent="0.2">
      <c r="B4304" s="33"/>
    </row>
    <row r="4305" spans="2:2" x14ac:dyDescent="0.2">
      <c r="B4305" s="33"/>
    </row>
    <row r="4306" spans="2:2" x14ac:dyDescent="0.2">
      <c r="B4306" s="33"/>
    </row>
    <row r="4307" spans="2:2" x14ac:dyDescent="0.2">
      <c r="B4307" s="33"/>
    </row>
    <row r="4308" spans="2:2" x14ac:dyDescent="0.2">
      <c r="B4308" s="33"/>
    </row>
    <row r="4309" spans="2:2" x14ac:dyDescent="0.2">
      <c r="B4309" s="33"/>
    </row>
    <row r="4310" spans="2:2" x14ac:dyDescent="0.2">
      <c r="B4310" s="33"/>
    </row>
    <row r="4311" spans="2:2" x14ac:dyDescent="0.2">
      <c r="B4311" s="33"/>
    </row>
    <row r="4312" spans="2:2" x14ac:dyDescent="0.2">
      <c r="B4312" s="33"/>
    </row>
    <row r="4313" spans="2:2" x14ac:dyDescent="0.2">
      <c r="B4313" s="33"/>
    </row>
    <row r="4314" spans="2:2" x14ac:dyDescent="0.2">
      <c r="B4314" s="33"/>
    </row>
    <row r="4315" spans="2:2" x14ac:dyDescent="0.2">
      <c r="B4315" s="33"/>
    </row>
    <row r="4316" spans="2:2" x14ac:dyDescent="0.2">
      <c r="B4316" s="33"/>
    </row>
    <row r="4317" spans="2:2" x14ac:dyDescent="0.2">
      <c r="B4317" s="33"/>
    </row>
    <row r="4318" spans="2:2" x14ac:dyDescent="0.2">
      <c r="B4318" s="33"/>
    </row>
    <row r="4319" spans="2:2" x14ac:dyDescent="0.2">
      <c r="B4319" s="33"/>
    </row>
    <row r="4320" spans="2:2" x14ac:dyDescent="0.2">
      <c r="B4320" s="33"/>
    </row>
    <row r="4321" spans="2:2" x14ac:dyDescent="0.2">
      <c r="B4321" s="33"/>
    </row>
    <row r="4322" spans="2:2" x14ac:dyDescent="0.2">
      <c r="B4322" s="33"/>
    </row>
    <row r="4323" spans="2:2" x14ac:dyDescent="0.2">
      <c r="B4323" s="33"/>
    </row>
    <row r="4324" spans="2:2" x14ac:dyDescent="0.2">
      <c r="B4324" s="33"/>
    </row>
    <row r="4325" spans="2:2" x14ac:dyDescent="0.2">
      <c r="B4325" s="33"/>
    </row>
    <row r="4326" spans="2:2" x14ac:dyDescent="0.2">
      <c r="B4326" s="33"/>
    </row>
    <row r="4327" spans="2:2" x14ac:dyDescent="0.2">
      <c r="B4327" s="33"/>
    </row>
    <row r="4328" spans="2:2" x14ac:dyDescent="0.2">
      <c r="B4328" s="33"/>
    </row>
    <row r="4329" spans="2:2" x14ac:dyDescent="0.2">
      <c r="B4329" s="33"/>
    </row>
    <row r="4330" spans="2:2" x14ac:dyDescent="0.2">
      <c r="B4330" s="33"/>
    </row>
    <row r="4331" spans="2:2" x14ac:dyDescent="0.2">
      <c r="B4331" s="33"/>
    </row>
    <row r="4332" spans="2:2" x14ac:dyDescent="0.2">
      <c r="B4332" s="33"/>
    </row>
    <row r="4333" spans="2:2" x14ac:dyDescent="0.2">
      <c r="B4333" s="33"/>
    </row>
    <row r="4334" spans="2:2" x14ac:dyDescent="0.2">
      <c r="B4334" s="33"/>
    </row>
    <row r="4335" spans="2:2" x14ac:dyDescent="0.2">
      <c r="B4335" s="33"/>
    </row>
    <row r="4336" spans="2:2" x14ac:dyDescent="0.2">
      <c r="B4336" s="33"/>
    </row>
    <row r="4337" spans="2:2" x14ac:dyDescent="0.2">
      <c r="B4337" s="33"/>
    </row>
    <row r="4338" spans="2:2" x14ac:dyDescent="0.2">
      <c r="B4338" s="33"/>
    </row>
    <row r="4339" spans="2:2" x14ac:dyDescent="0.2">
      <c r="B4339" s="33"/>
    </row>
    <row r="4340" spans="2:2" x14ac:dyDescent="0.2">
      <c r="B4340" s="33"/>
    </row>
    <row r="4341" spans="2:2" x14ac:dyDescent="0.2">
      <c r="B4341" s="33"/>
    </row>
    <row r="4342" spans="2:2" x14ac:dyDescent="0.2">
      <c r="B4342" s="33"/>
    </row>
    <row r="4343" spans="2:2" x14ac:dyDescent="0.2">
      <c r="B4343" s="33"/>
    </row>
    <row r="4344" spans="2:2" x14ac:dyDescent="0.2">
      <c r="B4344" s="33"/>
    </row>
    <row r="4345" spans="2:2" x14ac:dyDescent="0.2">
      <c r="B4345" s="33"/>
    </row>
    <row r="4346" spans="2:2" x14ac:dyDescent="0.2">
      <c r="B4346" s="33"/>
    </row>
    <row r="4347" spans="2:2" x14ac:dyDescent="0.2">
      <c r="B4347" s="33"/>
    </row>
    <row r="4348" spans="2:2" x14ac:dyDescent="0.2">
      <c r="B4348" s="33"/>
    </row>
    <row r="4349" spans="2:2" x14ac:dyDescent="0.2">
      <c r="B4349" s="33"/>
    </row>
    <row r="4350" spans="2:2" x14ac:dyDescent="0.2">
      <c r="B4350" s="33"/>
    </row>
    <row r="4351" spans="2:2" x14ac:dyDescent="0.2">
      <c r="B4351" s="33"/>
    </row>
    <row r="4352" spans="2:2" x14ac:dyDescent="0.2">
      <c r="B4352" s="33"/>
    </row>
    <row r="4353" spans="2:2" x14ac:dyDescent="0.2">
      <c r="B4353" s="33"/>
    </row>
    <row r="4354" spans="2:2" x14ac:dyDescent="0.2">
      <c r="B4354" s="33"/>
    </row>
    <row r="4355" spans="2:2" x14ac:dyDescent="0.2">
      <c r="B4355" s="33"/>
    </row>
    <row r="4356" spans="2:2" x14ac:dyDescent="0.2">
      <c r="B4356" s="33"/>
    </row>
    <row r="4357" spans="2:2" x14ac:dyDescent="0.2">
      <c r="B4357" s="33"/>
    </row>
    <row r="4358" spans="2:2" x14ac:dyDescent="0.2">
      <c r="B4358" s="33"/>
    </row>
    <row r="4359" spans="2:2" x14ac:dyDescent="0.2">
      <c r="B4359" s="33"/>
    </row>
    <row r="4360" spans="2:2" x14ac:dyDescent="0.2">
      <c r="B4360" s="33"/>
    </row>
    <row r="4361" spans="2:2" x14ac:dyDescent="0.2">
      <c r="B4361" s="33"/>
    </row>
    <row r="4362" spans="2:2" x14ac:dyDescent="0.2">
      <c r="B4362" s="33"/>
    </row>
    <row r="4363" spans="2:2" x14ac:dyDescent="0.2">
      <c r="B4363" s="33"/>
    </row>
    <row r="4364" spans="2:2" x14ac:dyDescent="0.2">
      <c r="B4364" s="33"/>
    </row>
    <row r="4365" spans="2:2" x14ac:dyDescent="0.2">
      <c r="B4365" s="33"/>
    </row>
    <row r="4366" spans="2:2" x14ac:dyDescent="0.2">
      <c r="B4366" s="33"/>
    </row>
    <row r="4367" spans="2:2" x14ac:dyDescent="0.2">
      <c r="B4367" s="33"/>
    </row>
    <row r="4368" spans="2:2" x14ac:dyDescent="0.2">
      <c r="B4368" s="33"/>
    </row>
    <row r="4369" spans="2:11" x14ac:dyDescent="0.2">
      <c r="B4369" s="33"/>
      <c r="C4369" s="171"/>
      <c r="D4369" s="33"/>
      <c r="E4369" s="33"/>
      <c r="F4369" s="33"/>
      <c r="G4369" s="33"/>
      <c r="H4369" s="33"/>
      <c r="I4369" s="171"/>
      <c r="J4369" s="33"/>
      <c r="K4369" s="33"/>
    </row>
    <row r="4370" spans="2:11" x14ac:dyDescent="0.2">
      <c r="B4370" s="33"/>
      <c r="C4370" s="171"/>
      <c r="D4370" s="33"/>
      <c r="E4370" s="33"/>
      <c r="F4370" s="33"/>
      <c r="G4370" s="33"/>
      <c r="H4370" s="33"/>
      <c r="I4370" s="171"/>
      <c r="J4370" s="33"/>
      <c r="K4370" s="33"/>
    </row>
    <row r="4371" spans="2:11" x14ac:dyDescent="0.2">
      <c r="B4371" s="33"/>
      <c r="C4371" s="171"/>
      <c r="D4371" s="33"/>
      <c r="E4371" s="33"/>
      <c r="F4371" s="33"/>
      <c r="G4371" s="33"/>
      <c r="H4371" s="33"/>
      <c r="I4371" s="171"/>
      <c r="J4371" s="33"/>
      <c r="K4371" s="33"/>
    </row>
    <row r="4372" spans="2:11" x14ac:dyDescent="0.2">
      <c r="B4372" s="33"/>
      <c r="C4372" s="171"/>
      <c r="D4372" s="33"/>
      <c r="E4372" s="33"/>
      <c r="F4372" s="33"/>
      <c r="G4372" s="33"/>
      <c r="H4372" s="33"/>
      <c r="I4372" s="171"/>
      <c r="J4372" s="33"/>
      <c r="K4372" s="33"/>
    </row>
    <row r="4373" spans="2:11" x14ac:dyDescent="0.2">
      <c r="B4373" s="33"/>
      <c r="C4373" s="171"/>
      <c r="D4373" s="33"/>
      <c r="E4373" s="33"/>
      <c r="F4373" s="33"/>
      <c r="G4373" s="33"/>
      <c r="H4373" s="33"/>
      <c r="I4373" s="171"/>
      <c r="J4373" s="33"/>
      <c r="K4373" s="33"/>
    </row>
    <row r="4374" spans="2:11" x14ac:dyDescent="0.2">
      <c r="B4374" s="33"/>
      <c r="C4374" s="171"/>
      <c r="D4374" s="33"/>
      <c r="E4374" s="33"/>
      <c r="F4374" s="33"/>
      <c r="G4374" s="33"/>
      <c r="H4374" s="33"/>
      <c r="I4374" s="171"/>
      <c r="J4374" s="33"/>
      <c r="K4374" s="33"/>
    </row>
    <row r="4375" spans="2:11" x14ac:dyDescent="0.2">
      <c r="B4375" s="33"/>
      <c r="C4375" s="171"/>
      <c r="D4375" s="33"/>
      <c r="E4375" s="33"/>
      <c r="F4375" s="33"/>
      <c r="G4375" s="33"/>
      <c r="H4375" s="33"/>
      <c r="I4375" s="171"/>
      <c r="J4375" s="33"/>
      <c r="K4375" s="33"/>
    </row>
    <row r="4376" spans="2:11" x14ac:dyDescent="0.2">
      <c r="B4376" s="33"/>
      <c r="C4376" s="171"/>
      <c r="D4376" s="33"/>
      <c r="E4376" s="33"/>
      <c r="F4376" s="33"/>
      <c r="G4376" s="33"/>
      <c r="H4376" s="33"/>
      <c r="I4376" s="171"/>
      <c r="J4376" s="33"/>
      <c r="K4376" s="33"/>
    </row>
    <row r="4377" spans="2:11" x14ac:dyDescent="0.2">
      <c r="B4377" s="33"/>
      <c r="C4377" s="171"/>
      <c r="D4377" s="33"/>
      <c r="E4377" s="33"/>
      <c r="F4377" s="33"/>
      <c r="G4377" s="33"/>
      <c r="H4377" s="33"/>
      <c r="I4377" s="171"/>
      <c r="J4377" s="33"/>
      <c r="K4377" s="33"/>
    </row>
    <row r="4378" spans="2:11" x14ac:dyDescent="0.2">
      <c r="B4378" s="33"/>
      <c r="C4378" s="171"/>
      <c r="D4378" s="33"/>
      <c r="E4378" s="33"/>
      <c r="F4378" s="33"/>
      <c r="G4378" s="33"/>
      <c r="H4378" s="33"/>
      <c r="I4378" s="171"/>
      <c r="J4378" s="33"/>
      <c r="K4378" s="33"/>
    </row>
    <row r="4379" spans="2:11" x14ac:dyDescent="0.2">
      <c r="B4379" s="33"/>
      <c r="C4379" s="171"/>
      <c r="D4379" s="33"/>
      <c r="E4379" s="33"/>
      <c r="F4379" s="33"/>
      <c r="G4379" s="33"/>
      <c r="H4379" s="33"/>
      <c r="I4379" s="171"/>
      <c r="J4379" s="33"/>
      <c r="K4379" s="33"/>
    </row>
    <row r="4380" spans="2:11" x14ac:dyDescent="0.2">
      <c r="B4380" s="33"/>
      <c r="C4380" s="171"/>
      <c r="D4380" s="33"/>
      <c r="E4380" s="33"/>
      <c r="F4380" s="33"/>
      <c r="G4380" s="33"/>
      <c r="H4380" s="33"/>
      <c r="I4380" s="171"/>
      <c r="J4380" s="33"/>
      <c r="K4380" s="33"/>
    </row>
    <row r="4381" spans="2:11" x14ac:dyDescent="0.2">
      <c r="B4381" s="33"/>
      <c r="C4381" s="171"/>
      <c r="D4381" s="33"/>
      <c r="E4381" s="33"/>
      <c r="F4381" s="33"/>
      <c r="G4381" s="33"/>
      <c r="H4381" s="33"/>
      <c r="I4381" s="171"/>
      <c r="J4381" s="33"/>
      <c r="K4381" s="33"/>
    </row>
    <row r="4382" spans="2:11" x14ac:dyDescent="0.2">
      <c r="B4382" s="33"/>
      <c r="C4382" s="171"/>
      <c r="D4382" s="33"/>
      <c r="E4382" s="33"/>
      <c r="F4382" s="33"/>
      <c r="G4382" s="33"/>
      <c r="H4382" s="33"/>
      <c r="I4382" s="171"/>
      <c r="J4382" s="33"/>
      <c r="K4382" s="33"/>
    </row>
    <row r="4383" spans="2:11" x14ac:dyDescent="0.2">
      <c r="B4383" s="33"/>
      <c r="C4383" s="171"/>
      <c r="D4383" s="33"/>
      <c r="E4383" s="33"/>
      <c r="F4383" s="33"/>
      <c r="G4383" s="33"/>
      <c r="H4383" s="33"/>
      <c r="I4383" s="171"/>
      <c r="J4383" s="33"/>
      <c r="K4383" s="33"/>
    </row>
    <row r="4384" spans="2:11" x14ac:dyDescent="0.2">
      <c r="B4384" s="33"/>
      <c r="C4384" s="171"/>
      <c r="D4384" s="33"/>
      <c r="E4384" s="33"/>
      <c r="F4384" s="33"/>
      <c r="G4384" s="33"/>
      <c r="H4384" s="33"/>
      <c r="I4384" s="171"/>
      <c r="J4384" s="33"/>
      <c r="K4384" s="33"/>
    </row>
    <row r="4385" spans="2:11" x14ac:dyDescent="0.2">
      <c r="B4385" s="33"/>
      <c r="C4385" s="171"/>
      <c r="D4385" s="33"/>
      <c r="E4385" s="33"/>
      <c r="F4385" s="33"/>
      <c r="G4385" s="33"/>
      <c r="H4385" s="33"/>
      <c r="I4385" s="171"/>
      <c r="J4385" s="33"/>
      <c r="K4385" s="33"/>
    </row>
    <row r="4386" spans="2:11" x14ac:dyDescent="0.2">
      <c r="B4386" s="33"/>
      <c r="C4386" s="171"/>
      <c r="D4386" s="33"/>
      <c r="E4386" s="33"/>
      <c r="F4386" s="33"/>
      <c r="G4386" s="33"/>
      <c r="H4386" s="33"/>
      <c r="I4386" s="171"/>
      <c r="J4386" s="33"/>
      <c r="K4386" s="33"/>
    </row>
    <row r="4387" spans="2:11" x14ac:dyDescent="0.2">
      <c r="B4387" s="33"/>
      <c r="C4387" s="171"/>
      <c r="D4387" s="33"/>
      <c r="E4387" s="33"/>
      <c r="F4387" s="33"/>
      <c r="G4387" s="33"/>
      <c r="H4387" s="33"/>
      <c r="I4387" s="171"/>
      <c r="J4387" s="33"/>
      <c r="K4387" s="33"/>
    </row>
    <row r="4388" spans="2:11" x14ac:dyDescent="0.2">
      <c r="B4388" s="33"/>
      <c r="C4388" s="171"/>
      <c r="D4388" s="33"/>
      <c r="E4388" s="33"/>
      <c r="F4388" s="33"/>
      <c r="G4388" s="33"/>
      <c r="H4388" s="33"/>
      <c r="I4388" s="171"/>
      <c r="J4388" s="33"/>
      <c r="K4388" s="33"/>
    </row>
    <row r="4389" spans="2:11" x14ac:dyDescent="0.2">
      <c r="B4389" s="33"/>
      <c r="C4389" s="171"/>
      <c r="D4389" s="33"/>
      <c r="E4389" s="33"/>
      <c r="F4389" s="33"/>
      <c r="G4389" s="33"/>
      <c r="H4389" s="33"/>
      <c r="I4389" s="171"/>
      <c r="J4389" s="33"/>
      <c r="K4389" s="33"/>
    </row>
    <row r="4390" spans="2:11" x14ac:dyDescent="0.2">
      <c r="B4390" s="33"/>
      <c r="C4390" s="171"/>
      <c r="D4390" s="33"/>
      <c r="E4390" s="33"/>
      <c r="F4390" s="33"/>
      <c r="G4390" s="33"/>
      <c r="H4390" s="33"/>
      <c r="I4390" s="171"/>
      <c r="J4390" s="33"/>
      <c r="K4390" s="33"/>
    </row>
    <row r="4391" spans="2:11" x14ac:dyDescent="0.2">
      <c r="B4391" s="33"/>
      <c r="C4391" s="171"/>
      <c r="D4391" s="33"/>
      <c r="E4391" s="33"/>
      <c r="F4391" s="33"/>
      <c r="G4391" s="33"/>
      <c r="H4391" s="33"/>
      <c r="I4391" s="171"/>
      <c r="J4391" s="33"/>
      <c r="K4391" s="33"/>
    </row>
    <row r="4392" spans="2:11" x14ac:dyDescent="0.2">
      <c r="B4392" s="33"/>
      <c r="C4392" s="171"/>
      <c r="D4392" s="33"/>
      <c r="E4392" s="33"/>
      <c r="F4392" s="33"/>
      <c r="G4392" s="33"/>
      <c r="H4392" s="33"/>
      <c r="I4392" s="171"/>
      <c r="J4392" s="33"/>
      <c r="K4392" s="33"/>
    </row>
    <row r="4393" spans="2:11" x14ac:dyDescent="0.2">
      <c r="B4393" s="33"/>
      <c r="C4393" s="171"/>
      <c r="D4393" s="33"/>
      <c r="E4393" s="33"/>
      <c r="F4393" s="33"/>
      <c r="G4393" s="33"/>
      <c r="H4393" s="33"/>
      <c r="I4393" s="171"/>
      <c r="J4393" s="33"/>
      <c r="K4393" s="33"/>
    </row>
    <row r="4394" spans="2:11" x14ac:dyDescent="0.2">
      <c r="B4394" s="33"/>
      <c r="C4394" s="171"/>
      <c r="D4394" s="33"/>
      <c r="E4394" s="33"/>
      <c r="F4394" s="33"/>
      <c r="G4394" s="33"/>
      <c r="H4394" s="33"/>
      <c r="I4394" s="171"/>
      <c r="J4394" s="33"/>
      <c r="K4394" s="33"/>
    </row>
    <row r="4395" spans="2:11" x14ac:dyDescent="0.2">
      <c r="B4395" s="33"/>
      <c r="C4395" s="171"/>
      <c r="D4395" s="33"/>
      <c r="E4395" s="33"/>
      <c r="F4395" s="33"/>
      <c r="G4395" s="33"/>
      <c r="H4395" s="33"/>
      <c r="I4395" s="171"/>
      <c r="J4395" s="33"/>
      <c r="K4395" s="33"/>
    </row>
    <row r="4396" spans="2:11" x14ac:dyDescent="0.2">
      <c r="B4396" s="33"/>
      <c r="C4396" s="171"/>
      <c r="D4396" s="33"/>
      <c r="E4396" s="33"/>
      <c r="F4396" s="33"/>
      <c r="G4396" s="33"/>
      <c r="H4396" s="33"/>
      <c r="I4396" s="171"/>
      <c r="J4396" s="33"/>
      <c r="K4396" s="33"/>
    </row>
    <row r="4397" spans="2:11" x14ac:dyDescent="0.2">
      <c r="B4397" s="33"/>
      <c r="C4397" s="171"/>
      <c r="D4397" s="33"/>
      <c r="E4397" s="33"/>
      <c r="F4397" s="33"/>
      <c r="G4397" s="33"/>
      <c r="H4397" s="33"/>
      <c r="I4397" s="171"/>
      <c r="J4397" s="33"/>
      <c r="K4397" s="33"/>
    </row>
    <row r="4398" spans="2:11" x14ac:dyDescent="0.2">
      <c r="B4398" s="33"/>
      <c r="C4398" s="171"/>
      <c r="D4398" s="33"/>
      <c r="E4398" s="33"/>
      <c r="F4398" s="33"/>
      <c r="G4398" s="33"/>
      <c r="H4398" s="33"/>
      <c r="I4398" s="171"/>
      <c r="J4398" s="33"/>
      <c r="K4398" s="33"/>
    </row>
    <row r="4399" spans="2:11" x14ac:dyDescent="0.2">
      <c r="B4399" s="33"/>
      <c r="C4399" s="171"/>
      <c r="D4399" s="33"/>
      <c r="E4399" s="33"/>
      <c r="F4399" s="33"/>
      <c r="G4399" s="33"/>
      <c r="H4399" s="33"/>
      <c r="I4399" s="171"/>
      <c r="J4399" s="33"/>
      <c r="K4399" s="33"/>
    </row>
    <row r="4400" spans="2:11" x14ac:dyDescent="0.2">
      <c r="B4400" s="33"/>
      <c r="C4400" s="171"/>
      <c r="D4400" s="33"/>
      <c r="E4400" s="33"/>
      <c r="F4400" s="33"/>
      <c r="G4400" s="33"/>
      <c r="H4400" s="33"/>
      <c r="I4400" s="171"/>
      <c r="J4400" s="33"/>
      <c r="K4400" s="33"/>
    </row>
    <row r="4401" spans="2:11" x14ac:dyDescent="0.2">
      <c r="B4401" s="33"/>
      <c r="C4401" s="171"/>
      <c r="D4401" s="33"/>
      <c r="E4401" s="33"/>
      <c r="F4401" s="33"/>
      <c r="G4401" s="33"/>
      <c r="H4401" s="33"/>
      <c r="I4401" s="171"/>
      <c r="J4401" s="33"/>
      <c r="K4401" s="33"/>
    </row>
    <row r="4402" spans="2:11" x14ac:dyDescent="0.2">
      <c r="B4402" s="33"/>
      <c r="C4402" s="171"/>
      <c r="D4402" s="33"/>
      <c r="E4402" s="33"/>
      <c r="F4402" s="33"/>
      <c r="G4402" s="33"/>
      <c r="H4402" s="33"/>
      <c r="I4402" s="171"/>
      <c r="J4402" s="33"/>
      <c r="K4402" s="33"/>
    </row>
    <row r="4403" spans="2:11" x14ac:dyDescent="0.2">
      <c r="B4403" s="33"/>
      <c r="C4403" s="171"/>
      <c r="D4403" s="33"/>
      <c r="E4403" s="33"/>
      <c r="F4403" s="33"/>
      <c r="G4403" s="33"/>
      <c r="H4403" s="33"/>
      <c r="I4403" s="171"/>
      <c r="J4403" s="33"/>
      <c r="K4403" s="33"/>
    </row>
    <row r="4404" spans="2:11" x14ac:dyDescent="0.2">
      <c r="B4404" s="33"/>
      <c r="C4404" s="171"/>
      <c r="D4404" s="33"/>
      <c r="E4404" s="33"/>
      <c r="F4404" s="33"/>
      <c r="G4404" s="33"/>
      <c r="H4404" s="33"/>
      <c r="I4404" s="171"/>
      <c r="J4404" s="33"/>
      <c r="K4404" s="33"/>
    </row>
    <row r="4405" spans="2:11" x14ac:dyDescent="0.2">
      <c r="B4405" s="33"/>
      <c r="C4405" s="171"/>
      <c r="D4405" s="33"/>
      <c r="E4405" s="33"/>
      <c r="F4405" s="33"/>
      <c r="G4405" s="33"/>
      <c r="H4405" s="33"/>
      <c r="I4405" s="171"/>
      <c r="J4405" s="33"/>
      <c r="K4405" s="33"/>
    </row>
    <row r="4406" spans="2:11" x14ac:dyDescent="0.2">
      <c r="B4406" s="33"/>
      <c r="C4406" s="171"/>
      <c r="D4406" s="33"/>
      <c r="E4406" s="33"/>
      <c r="F4406" s="33"/>
      <c r="G4406" s="33"/>
      <c r="H4406" s="33"/>
      <c r="I4406" s="171"/>
      <c r="J4406" s="33"/>
      <c r="K4406" s="33"/>
    </row>
    <row r="4407" spans="2:11" x14ac:dyDescent="0.2">
      <c r="B4407" s="33"/>
      <c r="C4407" s="171"/>
      <c r="D4407" s="33"/>
      <c r="E4407" s="33"/>
      <c r="F4407" s="33"/>
      <c r="G4407" s="33"/>
      <c r="H4407" s="33"/>
      <c r="I4407" s="171"/>
      <c r="J4407" s="33"/>
      <c r="K4407" s="33"/>
    </row>
    <row r="4408" spans="2:11" x14ac:dyDescent="0.2">
      <c r="B4408" s="33"/>
      <c r="C4408" s="171"/>
      <c r="D4408" s="33"/>
      <c r="E4408" s="33"/>
      <c r="F4408" s="33"/>
      <c r="G4408" s="33"/>
      <c r="H4408" s="33"/>
      <c r="I4408" s="171"/>
      <c r="J4408" s="33"/>
      <c r="K4408" s="33"/>
    </row>
    <row r="4409" spans="2:11" x14ac:dyDescent="0.2">
      <c r="B4409" s="33"/>
      <c r="C4409" s="171"/>
      <c r="D4409" s="33"/>
      <c r="E4409" s="33"/>
      <c r="F4409" s="33"/>
      <c r="G4409" s="33"/>
      <c r="H4409" s="33"/>
      <c r="I4409" s="171"/>
      <c r="J4409" s="33"/>
      <c r="K4409" s="33"/>
    </row>
    <row r="4410" spans="2:11" x14ac:dyDescent="0.2">
      <c r="B4410" s="33"/>
      <c r="C4410" s="171"/>
      <c r="D4410" s="33"/>
      <c r="E4410" s="33"/>
      <c r="F4410" s="33"/>
      <c r="G4410" s="33"/>
      <c r="H4410" s="33"/>
      <c r="I4410" s="171"/>
      <c r="J4410" s="33"/>
      <c r="K4410" s="33"/>
    </row>
    <row r="4411" spans="2:11" x14ac:dyDescent="0.2">
      <c r="B4411" s="33"/>
      <c r="C4411" s="171"/>
      <c r="D4411" s="33"/>
      <c r="E4411" s="33"/>
      <c r="F4411" s="33"/>
      <c r="G4411" s="33"/>
      <c r="H4411" s="33"/>
      <c r="I4411" s="171"/>
      <c r="J4411" s="33"/>
      <c r="K4411" s="33"/>
    </row>
    <row r="4412" spans="2:11" x14ac:dyDescent="0.2">
      <c r="B4412" s="33"/>
      <c r="C4412" s="171"/>
      <c r="D4412" s="33"/>
      <c r="E4412" s="33"/>
      <c r="F4412" s="33"/>
      <c r="G4412" s="33"/>
      <c r="H4412" s="33"/>
      <c r="I4412" s="171"/>
      <c r="J4412" s="33"/>
      <c r="K4412" s="33"/>
    </row>
    <row r="4413" spans="2:11" x14ac:dyDescent="0.2">
      <c r="B4413" s="33"/>
      <c r="C4413" s="171"/>
      <c r="D4413" s="33"/>
      <c r="E4413" s="33"/>
      <c r="F4413" s="33"/>
      <c r="G4413" s="33"/>
      <c r="H4413" s="33"/>
      <c r="I4413" s="171"/>
      <c r="J4413" s="33"/>
      <c r="K4413" s="33"/>
    </row>
    <row r="4414" spans="2:11" x14ac:dyDescent="0.2">
      <c r="B4414" s="33"/>
      <c r="C4414" s="171"/>
      <c r="D4414" s="33"/>
      <c r="E4414" s="33"/>
      <c r="F4414" s="33"/>
      <c r="G4414" s="33"/>
      <c r="H4414" s="33"/>
      <c r="I4414" s="171"/>
      <c r="J4414" s="33"/>
      <c r="K4414" s="33"/>
    </row>
    <row r="4415" spans="2:11" x14ac:dyDescent="0.2">
      <c r="B4415" s="33"/>
      <c r="C4415" s="171"/>
      <c r="D4415" s="33"/>
      <c r="E4415" s="33"/>
      <c r="F4415" s="33"/>
      <c r="G4415" s="33"/>
      <c r="H4415" s="33"/>
      <c r="I4415" s="171"/>
      <c r="J4415" s="33"/>
      <c r="K4415" s="33"/>
    </row>
    <row r="4416" spans="2:11" x14ac:dyDescent="0.2">
      <c r="B4416" s="33"/>
      <c r="C4416" s="171"/>
      <c r="D4416" s="33"/>
      <c r="E4416" s="33"/>
      <c r="F4416" s="33"/>
      <c r="G4416" s="33"/>
      <c r="H4416" s="33"/>
      <c r="I4416" s="171"/>
      <c r="J4416" s="33"/>
      <c r="K4416" s="33"/>
    </row>
    <row r="4417" spans="2:11" x14ac:dyDescent="0.2">
      <c r="B4417" s="33"/>
      <c r="C4417" s="171"/>
      <c r="D4417" s="33"/>
      <c r="E4417" s="33"/>
      <c r="F4417" s="33"/>
      <c r="G4417" s="33"/>
      <c r="H4417" s="33"/>
      <c r="I4417" s="171"/>
      <c r="J4417" s="33"/>
      <c r="K4417" s="33"/>
    </row>
    <row r="4418" spans="2:11" x14ac:dyDescent="0.2">
      <c r="B4418" s="33"/>
      <c r="C4418" s="171"/>
      <c r="D4418" s="33"/>
      <c r="E4418" s="33"/>
      <c r="F4418" s="33"/>
      <c r="G4418" s="33"/>
      <c r="H4418" s="33"/>
      <c r="I4418" s="171"/>
      <c r="J4418" s="33"/>
      <c r="K4418" s="33"/>
    </row>
    <row r="4419" spans="2:11" x14ac:dyDescent="0.2">
      <c r="B4419" s="33"/>
      <c r="C4419" s="171"/>
      <c r="D4419" s="33"/>
      <c r="E4419" s="33"/>
      <c r="F4419" s="33"/>
      <c r="G4419" s="33"/>
      <c r="H4419" s="33"/>
      <c r="I4419" s="171"/>
      <c r="J4419" s="33"/>
      <c r="K4419" s="33"/>
    </row>
    <row r="4420" spans="2:11" x14ac:dyDescent="0.2">
      <c r="B4420" s="33"/>
      <c r="C4420" s="171"/>
      <c r="D4420" s="33"/>
      <c r="E4420" s="33"/>
      <c r="F4420" s="33"/>
      <c r="G4420" s="33"/>
      <c r="H4420" s="33"/>
      <c r="I4420" s="171"/>
      <c r="J4420" s="33"/>
      <c r="K4420" s="33"/>
    </row>
    <row r="4421" spans="2:11" x14ac:dyDescent="0.2">
      <c r="B4421" s="33"/>
      <c r="C4421" s="171"/>
      <c r="D4421" s="33"/>
      <c r="E4421" s="33"/>
      <c r="F4421" s="33"/>
      <c r="G4421" s="33"/>
      <c r="H4421" s="33"/>
      <c r="I4421" s="171"/>
      <c r="J4421" s="33"/>
      <c r="K4421" s="33"/>
    </row>
    <row r="4422" spans="2:11" x14ac:dyDescent="0.2">
      <c r="B4422" s="33"/>
      <c r="C4422" s="171"/>
      <c r="D4422" s="33"/>
      <c r="E4422" s="33"/>
      <c r="F4422" s="33"/>
      <c r="G4422" s="33"/>
      <c r="H4422" s="33"/>
      <c r="I4422" s="171"/>
      <c r="J4422" s="33"/>
      <c r="K4422" s="33"/>
    </row>
    <row r="4423" spans="2:11" x14ac:dyDescent="0.2">
      <c r="B4423" s="33"/>
      <c r="C4423" s="171"/>
      <c r="D4423" s="33"/>
      <c r="E4423" s="33"/>
      <c r="F4423" s="33"/>
      <c r="G4423" s="33"/>
      <c r="H4423" s="33"/>
      <c r="I4423" s="171"/>
      <c r="J4423" s="33"/>
      <c r="K4423" s="33"/>
    </row>
    <row r="4424" spans="2:11" x14ac:dyDescent="0.2">
      <c r="B4424" s="33"/>
      <c r="C4424" s="171"/>
      <c r="D4424" s="33"/>
      <c r="E4424" s="33"/>
      <c r="F4424" s="33"/>
      <c r="G4424" s="33"/>
      <c r="H4424" s="33"/>
      <c r="I4424" s="171"/>
      <c r="J4424" s="33"/>
      <c r="K4424" s="33"/>
    </row>
    <row r="4425" spans="2:11" x14ac:dyDescent="0.2">
      <c r="B4425" s="33"/>
      <c r="C4425" s="171"/>
      <c r="D4425" s="33"/>
      <c r="E4425" s="33"/>
      <c r="F4425" s="33"/>
      <c r="G4425" s="33"/>
      <c r="H4425" s="33"/>
      <c r="I4425" s="171"/>
      <c r="J4425" s="33"/>
      <c r="K4425" s="33"/>
    </row>
    <row r="4426" spans="2:11" x14ac:dyDescent="0.2">
      <c r="B4426" s="33"/>
      <c r="C4426" s="171"/>
      <c r="D4426" s="33"/>
      <c r="E4426" s="33"/>
      <c r="F4426" s="33"/>
      <c r="G4426" s="33"/>
      <c r="H4426" s="33"/>
      <c r="I4426" s="171"/>
      <c r="J4426" s="33"/>
      <c r="K4426" s="33"/>
    </row>
    <row r="4427" spans="2:11" x14ac:dyDescent="0.2">
      <c r="B4427" s="33"/>
      <c r="C4427" s="171"/>
      <c r="D4427" s="33"/>
      <c r="E4427" s="33"/>
      <c r="F4427" s="33"/>
      <c r="G4427" s="33"/>
      <c r="H4427" s="33"/>
      <c r="I4427" s="171"/>
      <c r="J4427" s="33"/>
      <c r="K4427" s="33"/>
    </row>
    <row r="4428" spans="2:11" x14ac:dyDescent="0.2">
      <c r="B4428" s="33"/>
      <c r="C4428" s="171"/>
      <c r="D4428" s="33"/>
      <c r="E4428" s="33"/>
      <c r="F4428" s="33"/>
      <c r="G4428" s="33"/>
      <c r="H4428" s="33"/>
      <c r="I4428" s="171"/>
      <c r="J4428" s="33"/>
      <c r="K4428" s="33"/>
    </row>
    <row r="4429" spans="2:11" x14ac:dyDescent="0.2">
      <c r="B4429" s="33"/>
      <c r="C4429" s="171"/>
      <c r="D4429" s="33"/>
      <c r="E4429" s="33"/>
      <c r="F4429" s="33"/>
      <c r="G4429" s="33"/>
      <c r="H4429" s="33"/>
      <c r="I4429" s="171"/>
      <c r="J4429" s="33"/>
      <c r="K4429" s="33"/>
    </row>
    <row r="4430" spans="2:11" x14ac:dyDescent="0.2">
      <c r="B4430" s="33"/>
      <c r="C4430" s="171"/>
      <c r="D4430" s="33"/>
      <c r="E4430" s="33"/>
      <c r="F4430" s="33"/>
      <c r="G4430" s="33"/>
      <c r="H4430" s="33"/>
      <c r="I4430" s="171"/>
      <c r="J4430" s="33"/>
      <c r="K4430" s="33"/>
    </row>
    <row r="4431" spans="2:11" x14ac:dyDescent="0.2">
      <c r="B4431" s="33"/>
      <c r="C4431" s="171"/>
      <c r="D4431" s="33"/>
      <c r="E4431" s="33"/>
      <c r="F4431" s="33"/>
      <c r="G4431" s="33"/>
      <c r="H4431" s="33"/>
      <c r="I4431" s="171"/>
      <c r="J4431" s="33"/>
      <c r="K4431" s="33"/>
    </row>
    <row r="4432" spans="2:11" x14ac:dyDescent="0.2">
      <c r="B4432" s="33"/>
      <c r="C4432" s="171"/>
      <c r="D4432" s="33"/>
      <c r="E4432" s="33"/>
      <c r="F4432" s="33"/>
      <c r="G4432" s="33"/>
      <c r="H4432" s="33"/>
      <c r="I4432" s="171"/>
      <c r="J4432" s="33"/>
      <c r="K4432" s="33"/>
    </row>
    <row r="4433" spans="2:11" x14ac:dyDescent="0.2">
      <c r="B4433" s="33"/>
      <c r="C4433" s="171"/>
      <c r="D4433" s="33"/>
      <c r="E4433" s="33"/>
      <c r="F4433" s="33"/>
      <c r="G4433" s="33"/>
      <c r="H4433" s="33"/>
      <c r="I4433" s="171"/>
      <c r="J4433" s="33"/>
      <c r="K4433" s="33"/>
    </row>
    <row r="4434" spans="2:11" x14ac:dyDescent="0.2">
      <c r="B4434" s="33"/>
      <c r="C4434" s="171"/>
      <c r="D4434" s="33"/>
      <c r="E4434" s="33"/>
      <c r="F4434" s="33"/>
      <c r="G4434" s="33"/>
      <c r="H4434" s="33"/>
      <c r="I4434" s="171"/>
      <c r="J4434" s="33"/>
      <c r="K4434" s="33"/>
    </row>
    <row r="4435" spans="2:11" x14ac:dyDescent="0.2">
      <c r="B4435" s="33"/>
      <c r="C4435" s="171"/>
      <c r="D4435" s="33"/>
      <c r="E4435" s="33"/>
      <c r="F4435" s="33"/>
      <c r="G4435" s="33"/>
      <c r="H4435" s="33"/>
      <c r="I4435" s="171"/>
      <c r="J4435" s="33"/>
      <c r="K4435" s="33"/>
    </row>
    <row r="4436" spans="2:11" x14ac:dyDescent="0.2">
      <c r="B4436" s="33"/>
      <c r="C4436" s="171"/>
      <c r="D4436" s="33"/>
      <c r="E4436" s="33"/>
      <c r="F4436" s="33"/>
      <c r="G4436" s="33"/>
      <c r="H4436" s="33"/>
      <c r="I4436" s="171"/>
      <c r="J4436" s="33"/>
      <c r="K4436" s="33"/>
    </row>
    <row r="4437" spans="2:11" x14ac:dyDescent="0.2">
      <c r="B4437" s="33"/>
      <c r="C4437" s="171"/>
      <c r="D4437" s="33"/>
      <c r="E4437" s="33"/>
      <c r="F4437" s="33"/>
      <c r="G4437" s="33"/>
      <c r="H4437" s="33"/>
      <c r="I4437" s="171"/>
      <c r="J4437" s="33"/>
      <c r="K4437" s="33"/>
    </row>
    <row r="4438" spans="2:11" x14ac:dyDescent="0.2">
      <c r="B4438" s="33"/>
      <c r="C4438" s="171"/>
      <c r="D4438" s="33"/>
      <c r="E4438" s="33"/>
      <c r="F4438" s="33"/>
      <c r="G4438" s="33"/>
      <c r="H4438" s="33"/>
      <c r="I4438" s="171"/>
      <c r="J4438" s="33"/>
      <c r="K4438" s="33"/>
    </row>
    <row r="4439" spans="2:11" x14ac:dyDescent="0.2">
      <c r="B4439" s="33"/>
      <c r="C4439" s="171"/>
      <c r="D4439" s="33"/>
      <c r="E4439" s="33"/>
      <c r="F4439" s="33"/>
      <c r="G4439" s="33"/>
      <c r="H4439" s="33"/>
      <c r="I4439" s="171"/>
      <c r="J4439" s="33"/>
      <c r="K4439" s="33"/>
    </row>
    <row r="4440" spans="2:11" x14ac:dyDescent="0.2">
      <c r="B4440" s="33"/>
      <c r="C4440" s="171"/>
      <c r="D4440" s="33"/>
      <c r="E4440" s="33"/>
      <c r="F4440" s="33"/>
      <c r="G4440" s="33"/>
      <c r="H4440" s="33"/>
      <c r="I4440" s="171"/>
      <c r="J4440" s="33"/>
      <c r="K4440" s="33"/>
    </row>
    <row r="4441" spans="2:11" x14ac:dyDescent="0.2">
      <c r="B4441" s="33"/>
      <c r="C4441" s="171"/>
      <c r="D4441" s="33"/>
      <c r="E4441" s="33"/>
      <c r="F4441" s="33"/>
      <c r="G4441" s="33"/>
      <c r="H4441" s="33"/>
      <c r="I4441" s="171"/>
      <c r="J4441" s="33"/>
      <c r="K4441" s="33"/>
    </row>
    <row r="4442" spans="2:11" x14ac:dyDescent="0.2">
      <c r="B4442" s="33"/>
      <c r="C4442" s="171"/>
      <c r="D4442" s="33"/>
      <c r="E4442" s="33"/>
      <c r="F4442" s="33"/>
      <c r="G4442" s="33"/>
      <c r="H4442" s="33"/>
      <c r="I4442" s="171"/>
      <c r="J4442" s="33"/>
      <c r="K4442" s="33"/>
    </row>
    <row r="4443" spans="2:11" x14ac:dyDescent="0.2">
      <c r="B4443" s="33"/>
      <c r="C4443" s="171"/>
      <c r="D4443" s="33"/>
      <c r="E4443" s="33"/>
      <c r="F4443" s="33"/>
      <c r="G4443" s="33"/>
      <c r="H4443" s="33"/>
      <c r="I4443" s="171"/>
      <c r="J4443" s="33"/>
      <c r="K4443" s="33"/>
    </row>
    <row r="4444" spans="2:11" x14ac:dyDescent="0.2">
      <c r="B4444" s="33"/>
      <c r="C4444" s="171"/>
      <c r="D4444" s="33"/>
      <c r="E4444" s="33"/>
      <c r="F4444" s="33"/>
      <c r="G4444" s="33"/>
      <c r="H4444" s="33"/>
      <c r="I4444" s="171"/>
      <c r="J4444" s="33"/>
      <c r="K4444" s="33"/>
    </row>
    <row r="4445" spans="2:11" x14ac:dyDescent="0.2">
      <c r="B4445" s="33"/>
      <c r="C4445" s="171"/>
      <c r="D4445" s="33"/>
      <c r="E4445" s="33"/>
      <c r="F4445" s="33"/>
      <c r="G4445" s="33"/>
      <c r="H4445" s="33"/>
      <c r="I4445" s="171"/>
      <c r="J4445" s="33"/>
      <c r="K4445" s="33"/>
    </row>
    <row r="4446" spans="2:11" x14ac:dyDescent="0.2">
      <c r="B4446" s="33"/>
      <c r="C4446" s="171"/>
      <c r="D4446" s="33"/>
      <c r="E4446" s="33"/>
      <c r="F4446" s="33"/>
      <c r="G4446" s="33"/>
      <c r="H4446" s="33"/>
      <c r="I4446" s="171"/>
      <c r="J4446" s="33"/>
      <c r="K4446" s="33"/>
    </row>
    <row r="4447" spans="2:11" x14ac:dyDescent="0.2">
      <c r="B4447" s="33"/>
      <c r="C4447" s="171"/>
      <c r="D4447" s="33"/>
      <c r="E4447" s="33"/>
      <c r="F4447" s="33"/>
      <c r="G4447" s="33"/>
      <c r="H4447" s="33"/>
      <c r="I4447" s="171"/>
      <c r="J4447" s="33"/>
      <c r="K4447" s="33"/>
    </row>
    <row r="4448" spans="2:11" x14ac:dyDescent="0.2">
      <c r="B4448" s="33"/>
      <c r="C4448" s="171"/>
      <c r="D4448" s="33"/>
      <c r="E4448" s="33"/>
      <c r="F4448" s="33"/>
      <c r="G4448" s="33"/>
      <c r="H4448" s="33"/>
      <c r="I4448" s="171"/>
      <c r="J4448" s="33"/>
      <c r="K4448" s="33"/>
    </row>
    <row r="4449" spans="2:11" x14ac:dyDescent="0.2">
      <c r="B4449" s="33"/>
      <c r="C4449" s="171"/>
      <c r="D4449" s="33"/>
      <c r="E4449" s="33"/>
      <c r="F4449" s="33"/>
      <c r="G4449" s="33"/>
      <c r="H4449" s="33"/>
      <c r="I4449" s="171"/>
      <c r="J4449" s="33"/>
      <c r="K4449" s="33"/>
    </row>
    <row r="4450" spans="2:11" x14ac:dyDescent="0.2">
      <c r="B4450" s="33"/>
      <c r="C4450" s="171"/>
      <c r="D4450" s="33"/>
      <c r="E4450" s="33"/>
      <c r="F4450" s="33"/>
      <c r="G4450" s="33"/>
      <c r="H4450" s="33"/>
      <c r="I4450" s="171"/>
      <c r="J4450" s="33"/>
      <c r="K4450" s="33"/>
    </row>
    <row r="4451" spans="2:11" x14ac:dyDescent="0.2">
      <c r="B4451" s="33"/>
      <c r="C4451" s="171"/>
      <c r="D4451" s="33"/>
      <c r="E4451" s="33"/>
      <c r="F4451" s="33"/>
      <c r="G4451" s="33"/>
      <c r="H4451" s="33"/>
      <c r="I4451" s="171"/>
      <c r="J4451" s="33"/>
      <c r="K4451" s="33"/>
    </row>
    <row r="4452" spans="2:11" x14ac:dyDescent="0.2">
      <c r="B4452" s="33"/>
      <c r="C4452" s="171"/>
      <c r="D4452" s="33"/>
      <c r="E4452" s="33"/>
      <c r="F4452" s="33"/>
      <c r="G4452" s="33"/>
      <c r="H4452" s="33"/>
      <c r="I4452" s="171"/>
      <c r="J4452" s="33"/>
      <c r="K4452" s="33"/>
    </row>
    <row r="4453" spans="2:11" x14ac:dyDescent="0.2">
      <c r="B4453" s="33"/>
      <c r="C4453" s="171"/>
      <c r="D4453" s="33"/>
      <c r="E4453" s="33"/>
      <c r="F4453" s="33"/>
      <c r="G4453" s="33"/>
      <c r="H4453" s="33"/>
      <c r="I4453" s="171"/>
      <c r="J4453" s="33"/>
      <c r="K4453" s="33"/>
    </row>
    <row r="4454" spans="2:11" x14ac:dyDescent="0.2">
      <c r="B4454" s="33"/>
      <c r="C4454" s="171"/>
      <c r="D4454" s="33"/>
      <c r="E4454" s="33"/>
      <c r="F4454" s="33"/>
      <c r="G4454" s="33"/>
      <c r="H4454" s="33"/>
      <c r="I4454" s="171"/>
      <c r="J4454" s="33"/>
      <c r="K4454" s="33"/>
    </row>
    <row r="4455" spans="2:11" x14ac:dyDescent="0.2">
      <c r="B4455" s="33"/>
      <c r="C4455" s="171"/>
      <c r="D4455" s="33"/>
      <c r="E4455" s="33"/>
      <c r="F4455" s="33"/>
      <c r="G4455" s="33"/>
      <c r="H4455" s="33"/>
      <c r="I4455" s="171"/>
      <c r="J4455" s="33"/>
      <c r="K4455" s="33"/>
    </row>
    <row r="4456" spans="2:11" x14ac:dyDescent="0.2">
      <c r="B4456" s="33"/>
      <c r="C4456" s="171"/>
      <c r="D4456" s="33"/>
      <c r="E4456" s="33"/>
      <c r="F4456" s="33"/>
      <c r="G4456" s="33"/>
      <c r="H4456" s="33"/>
      <c r="I4456" s="171"/>
      <c r="J4456" s="33"/>
      <c r="K4456" s="33"/>
    </row>
    <row r="4457" spans="2:11" x14ac:dyDescent="0.2">
      <c r="B4457" s="33"/>
      <c r="C4457" s="171"/>
      <c r="D4457" s="33"/>
      <c r="E4457" s="33"/>
      <c r="F4457" s="33"/>
      <c r="G4457" s="33"/>
      <c r="H4457" s="33"/>
      <c r="I4457" s="171"/>
      <c r="J4457" s="33"/>
      <c r="K4457" s="33"/>
    </row>
    <row r="4458" spans="2:11" x14ac:dyDescent="0.2">
      <c r="B4458" s="33"/>
      <c r="C4458" s="171"/>
      <c r="D4458" s="33"/>
      <c r="E4458" s="33"/>
      <c r="F4458" s="33"/>
      <c r="G4458" s="33"/>
      <c r="H4458" s="33"/>
      <c r="I4458" s="171"/>
      <c r="J4458" s="33"/>
      <c r="K4458" s="33"/>
    </row>
    <row r="4459" spans="2:11" x14ac:dyDescent="0.2">
      <c r="B4459" s="33"/>
      <c r="C4459" s="171"/>
      <c r="D4459" s="33"/>
      <c r="E4459" s="33"/>
      <c r="F4459" s="33"/>
      <c r="G4459" s="33"/>
      <c r="H4459" s="33"/>
      <c r="I4459" s="171"/>
      <c r="J4459" s="33"/>
      <c r="K4459" s="33"/>
    </row>
    <row r="4460" spans="2:11" x14ac:dyDescent="0.2">
      <c r="B4460" s="33"/>
      <c r="C4460" s="171"/>
      <c r="D4460" s="33"/>
      <c r="E4460" s="33"/>
      <c r="F4460" s="33"/>
      <c r="G4460" s="33"/>
      <c r="H4460" s="33"/>
      <c r="I4460" s="171"/>
      <c r="J4460" s="33"/>
      <c r="K4460" s="33"/>
    </row>
    <row r="4461" spans="2:11" x14ac:dyDescent="0.2">
      <c r="B4461" s="33"/>
      <c r="C4461" s="171"/>
      <c r="D4461" s="33"/>
      <c r="E4461" s="33"/>
      <c r="F4461" s="33"/>
      <c r="G4461" s="33"/>
      <c r="H4461" s="33"/>
      <c r="I4461" s="171"/>
      <c r="J4461" s="33"/>
      <c r="K4461" s="33"/>
    </row>
    <row r="4462" spans="2:11" x14ac:dyDescent="0.2">
      <c r="B4462" s="33"/>
      <c r="C4462" s="171"/>
      <c r="D4462" s="33"/>
      <c r="E4462" s="33"/>
      <c r="F4462" s="33"/>
      <c r="G4462" s="33"/>
      <c r="H4462" s="33"/>
      <c r="I4462" s="171"/>
      <c r="J4462" s="33"/>
      <c r="K4462" s="33"/>
    </row>
    <row r="4463" spans="2:11" x14ac:dyDescent="0.2">
      <c r="B4463" s="33"/>
      <c r="C4463" s="171"/>
      <c r="D4463" s="33"/>
      <c r="E4463" s="33"/>
      <c r="F4463" s="33"/>
      <c r="G4463" s="33"/>
      <c r="H4463" s="33"/>
      <c r="I4463" s="171"/>
      <c r="J4463" s="33"/>
      <c r="K4463" s="33"/>
    </row>
    <row r="4464" spans="2:11" x14ac:dyDescent="0.2">
      <c r="B4464" s="33"/>
      <c r="C4464" s="171"/>
      <c r="D4464" s="33"/>
      <c r="E4464" s="33"/>
      <c r="F4464" s="33"/>
      <c r="G4464" s="33"/>
      <c r="H4464" s="33"/>
      <c r="I4464" s="171"/>
      <c r="J4464" s="33"/>
      <c r="K4464" s="33"/>
    </row>
    <row r="4465" spans="2:11" x14ac:dyDescent="0.2">
      <c r="B4465" s="33"/>
      <c r="C4465" s="171"/>
      <c r="D4465" s="33"/>
      <c r="E4465" s="33"/>
      <c r="F4465" s="33"/>
      <c r="G4465" s="33"/>
      <c r="H4465" s="33"/>
      <c r="I4465" s="171"/>
      <c r="J4465" s="33"/>
      <c r="K4465" s="33"/>
    </row>
    <row r="4466" spans="2:11" x14ac:dyDescent="0.2">
      <c r="B4466" s="33"/>
      <c r="C4466" s="171"/>
      <c r="D4466" s="33"/>
      <c r="E4466" s="33"/>
      <c r="F4466" s="33"/>
      <c r="G4466" s="33"/>
      <c r="H4466" s="33"/>
      <c r="I4466" s="171"/>
      <c r="J4466" s="33"/>
      <c r="K4466" s="33"/>
    </row>
    <row r="4467" spans="2:11" x14ac:dyDescent="0.2">
      <c r="B4467" s="33"/>
      <c r="C4467" s="171"/>
      <c r="D4467" s="33"/>
      <c r="E4467" s="33"/>
      <c r="F4467" s="33"/>
      <c r="G4467" s="33"/>
      <c r="H4467" s="33"/>
      <c r="I4467" s="171"/>
      <c r="J4467" s="33"/>
      <c r="K4467" s="33"/>
    </row>
    <row r="4468" spans="2:11" x14ac:dyDescent="0.2">
      <c r="B4468" s="33"/>
      <c r="C4468" s="171"/>
      <c r="D4468" s="33"/>
      <c r="E4468" s="33"/>
      <c r="F4468" s="33"/>
      <c r="G4468" s="33"/>
      <c r="H4468" s="33"/>
      <c r="I4468" s="171"/>
      <c r="J4468" s="33"/>
      <c r="K4468" s="33"/>
    </row>
    <row r="4469" spans="2:11" x14ac:dyDescent="0.2">
      <c r="B4469" s="33"/>
      <c r="C4469" s="171"/>
      <c r="D4469" s="33"/>
      <c r="E4469" s="33"/>
      <c r="F4469" s="33"/>
      <c r="G4469" s="33"/>
      <c r="H4469" s="33"/>
      <c r="I4469" s="171"/>
      <c r="J4469" s="33"/>
      <c r="K4469" s="33"/>
    </row>
    <row r="4470" spans="2:11" x14ac:dyDescent="0.2">
      <c r="B4470" s="33"/>
      <c r="C4470" s="171"/>
      <c r="D4470" s="33"/>
      <c r="E4470" s="33"/>
      <c r="F4470" s="33"/>
      <c r="G4470" s="33"/>
      <c r="H4470" s="33"/>
      <c r="I4470" s="171"/>
      <c r="J4470" s="33"/>
      <c r="K4470" s="33"/>
    </row>
    <row r="4471" spans="2:11" x14ac:dyDescent="0.2">
      <c r="B4471" s="33"/>
      <c r="C4471" s="171"/>
      <c r="D4471" s="33"/>
      <c r="E4471" s="33"/>
      <c r="F4471" s="33"/>
      <c r="G4471" s="33"/>
      <c r="H4471" s="33"/>
      <c r="I4471" s="171"/>
      <c r="J4471" s="33"/>
      <c r="K4471" s="33"/>
    </row>
    <row r="4472" spans="2:11" x14ac:dyDescent="0.2">
      <c r="B4472" s="33"/>
      <c r="C4472" s="171"/>
      <c r="D4472" s="33"/>
      <c r="E4472" s="33"/>
      <c r="F4472" s="33"/>
      <c r="G4472" s="33"/>
      <c r="H4472" s="33"/>
      <c r="I4472" s="171"/>
      <c r="J4472" s="33"/>
      <c r="K4472" s="33"/>
    </row>
    <row r="4473" spans="2:11" x14ac:dyDescent="0.2">
      <c r="B4473" s="33"/>
      <c r="C4473" s="171"/>
      <c r="D4473" s="33"/>
      <c r="E4473" s="33"/>
      <c r="F4473" s="33"/>
      <c r="G4473" s="33"/>
      <c r="H4473" s="33"/>
      <c r="I4473" s="171"/>
      <c r="J4473" s="33"/>
      <c r="K4473" s="33"/>
    </row>
    <row r="4474" spans="2:11" x14ac:dyDescent="0.2">
      <c r="B4474" s="33"/>
      <c r="C4474" s="171"/>
      <c r="D4474" s="33"/>
      <c r="E4474" s="33"/>
      <c r="F4474" s="33"/>
      <c r="G4474" s="33"/>
      <c r="H4474" s="33"/>
      <c r="I4474" s="171"/>
      <c r="J4474" s="33"/>
      <c r="K4474" s="33"/>
    </row>
    <row r="4475" spans="2:11" x14ac:dyDescent="0.2">
      <c r="B4475" s="33"/>
      <c r="C4475" s="171"/>
      <c r="D4475" s="33"/>
      <c r="E4475" s="33"/>
      <c r="F4475" s="33"/>
      <c r="G4475" s="33"/>
      <c r="H4475" s="33"/>
      <c r="I4475" s="171"/>
      <c r="J4475" s="33"/>
      <c r="K4475" s="33"/>
    </row>
    <row r="4476" spans="2:11" x14ac:dyDescent="0.2">
      <c r="B4476" s="33"/>
      <c r="C4476" s="171"/>
      <c r="D4476" s="33"/>
      <c r="E4476" s="33"/>
      <c r="F4476" s="33"/>
      <c r="G4476" s="33"/>
      <c r="H4476" s="33"/>
      <c r="I4476" s="171"/>
      <c r="J4476" s="33"/>
      <c r="K4476" s="33"/>
    </row>
    <row r="4477" spans="2:11" x14ac:dyDescent="0.2">
      <c r="B4477" s="33"/>
      <c r="C4477" s="171"/>
      <c r="D4477" s="33"/>
      <c r="E4477" s="33"/>
      <c r="F4477" s="33"/>
      <c r="G4477" s="33"/>
      <c r="H4477" s="33"/>
      <c r="I4477" s="171"/>
      <c r="J4477" s="33"/>
      <c r="K4477" s="33"/>
    </row>
    <row r="4478" spans="2:11" x14ac:dyDescent="0.2">
      <c r="B4478" s="33"/>
      <c r="C4478" s="171"/>
      <c r="D4478" s="33"/>
      <c r="E4478" s="33"/>
      <c r="F4478" s="33"/>
      <c r="G4478" s="33"/>
      <c r="H4478" s="33"/>
      <c r="I4478" s="171"/>
      <c r="J4478" s="33"/>
      <c r="K4478" s="33"/>
    </row>
    <row r="4479" spans="2:11" x14ac:dyDescent="0.2">
      <c r="B4479" s="33"/>
      <c r="C4479" s="171"/>
      <c r="D4479" s="33"/>
      <c r="E4479" s="33"/>
      <c r="F4479" s="33"/>
      <c r="G4479" s="33"/>
      <c r="H4479" s="33"/>
      <c r="I4479" s="171"/>
      <c r="J4479" s="33"/>
      <c r="K4479" s="33"/>
    </row>
    <row r="4480" spans="2:11" x14ac:dyDescent="0.2">
      <c r="B4480" s="33"/>
      <c r="C4480" s="171"/>
      <c r="D4480" s="33"/>
      <c r="E4480" s="33"/>
      <c r="F4480" s="33"/>
      <c r="G4480" s="33"/>
      <c r="H4480" s="33"/>
      <c r="I4480" s="171"/>
      <c r="J4480" s="33"/>
      <c r="K4480" s="33"/>
    </row>
    <row r="4481" spans="2:11" x14ac:dyDescent="0.2">
      <c r="B4481" s="33"/>
      <c r="C4481" s="171"/>
      <c r="D4481" s="33"/>
      <c r="E4481" s="33"/>
      <c r="F4481" s="33"/>
      <c r="G4481" s="33"/>
      <c r="H4481" s="33"/>
      <c r="I4481" s="171"/>
      <c r="J4481" s="33"/>
      <c r="K4481" s="33"/>
    </row>
    <row r="4482" spans="2:11" x14ac:dyDescent="0.2">
      <c r="B4482" s="33"/>
      <c r="C4482" s="171"/>
      <c r="D4482" s="33"/>
      <c r="E4482" s="33"/>
      <c r="F4482" s="33"/>
      <c r="G4482" s="33"/>
      <c r="H4482" s="33"/>
      <c r="I4482" s="171"/>
      <c r="J4482" s="33"/>
      <c r="K4482" s="33"/>
    </row>
    <row r="4483" spans="2:11" x14ac:dyDescent="0.2">
      <c r="B4483" s="33"/>
      <c r="C4483" s="171"/>
      <c r="D4483" s="33"/>
      <c r="E4483" s="33"/>
      <c r="F4483" s="33"/>
      <c r="G4483" s="33"/>
      <c r="H4483" s="33"/>
      <c r="I4483" s="171"/>
      <c r="J4483" s="33"/>
      <c r="K4483" s="33"/>
    </row>
    <row r="4484" spans="2:11" x14ac:dyDescent="0.2">
      <c r="B4484" s="33"/>
      <c r="C4484" s="171"/>
      <c r="D4484" s="33"/>
      <c r="E4484" s="33"/>
      <c r="F4484" s="33"/>
      <c r="G4484" s="33"/>
      <c r="H4484" s="33"/>
      <c r="I4484" s="171"/>
      <c r="J4484" s="33"/>
      <c r="K4484" s="33"/>
    </row>
    <row r="4485" spans="2:11" x14ac:dyDescent="0.2">
      <c r="B4485" s="33"/>
      <c r="C4485" s="171"/>
      <c r="D4485" s="33"/>
      <c r="E4485" s="33"/>
      <c r="F4485" s="33"/>
      <c r="G4485" s="33"/>
      <c r="H4485" s="33"/>
      <c r="I4485" s="171"/>
      <c r="J4485" s="33"/>
      <c r="K4485" s="33"/>
    </row>
    <row r="4486" spans="2:11" x14ac:dyDescent="0.2">
      <c r="B4486" s="33"/>
      <c r="C4486" s="171"/>
      <c r="D4486" s="33"/>
      <c r="E4486" s="33"/>
      <c r="F4486" s="33"/>
      <c r="G4486" s="33"/>
      <c r="H4486" s="33"/>
      <c r="I4486" s="171"/>
      <c r="J4486" s="33"/>
      <c r="K4486" s="33"/>
    </row>
    <row r="4487" spans="2:11" x14ac:dyDescent="0.2">
      <c r="B4487" s="33"/>
      <c r="C4487" s="171"/>
      <c r="D4487" s="33"/>
      <c r="E4487" s="33"/>
      <c r="F4487" s="33"/>
      <c r="G4487" s="33"/>
      <c r="H4487" s="33"/>
      <c r="I4487" s="171"/>
      <c r="J4487" s="33"/>
      <c r="K4487" s="33"/>
    </row>
    <row r="4488" spans="2:11" x14ac:dyDescent="0.2">
      <c r="B4488" s="33"/>
      <c r="C4488" s="171"/>
      <c r="D4488" s="33"/>
      <c r="E4488" s="33"/>
      <c r="F4488" s="33"/>
      <c r="G4488" s="33"/>
      <c r="H4488" s="33"/>
      <c r="I4488" s="171"/>
      <c r="J4488" s="33"/>
      <c r="K4488" s="33"/>
    </row>
    <row r="4489" spans="2:11" x14ac:dyDescent="0.2">
      <c r="B4489" s="33"/>
      <c r="C4489" s="171"/>
      <c r="D4489" s="33"/>
      <c r="E4489" s="33"/>
      <c r="F4489" s="33"/>
      <c r="G4489" s="33"/>
      <c r="H4489" s="33"/>
      <c r="I4489" s="171"/>
      <c r="J4489" s="33"/>
      <c r="K4489" s="33"/>
    </row>
    <row r="4490" spans="2:11" x14ac:dyDescent="0.2">
      <c r="B4490" s="33"/>
      <c r="C4490" s="171"/>
      <c r="D4490" s="33"/>
      <c r="E4490" s="33"/>
      <c r="F4490" s="33"/>
      <c r="G4490" s="33"/>
      <c r="H4490" s="33"/>
      <c r="I4490" s="171"/>
      <c r="J4490" s="33"/>
      <c r="K4490" s="33"/>
    </row>
    <row r="4491" spans="2:11" x14ac:dyDescent="0.2">
      <c r="B4491" s="33"/>
      <c r="C4491" s="171"/>
      <c r="D4491" s="33"/>
      <c r="E4491" s="33"/>
      <c r="F4491" s="33"/>
      <c r="G4491" s="33"/>
      <c r="H4491" s="33"/>
      <c r="I4491" s="171"/>
      <c r="J4491" s="33"/>
      <c r="K4491" s="33"/>
    </row>
    <row r="4492" spans="2:11" x14ac:dyDescent="0.2">
      <c r="B4492" s="33"/>
      <c r="C4492" s="171"/>
      <c r="D4492" s="33"/>
      <c r="E4492" s="33"/>
      <c r="F4492" s="33"/>
      <c r="G4492" s="33"/>
      <c r="H4492" s="33"/>
      <c r="I4492" s="171"/>
      <c r="J4492" s="33"/>
      <c r="K4492" s="33"/>
    </row>
    <row r="4493" spans="2:11" x14ac:dyDescent="0.2">
      <c r="B4493" s="33"/>
      <c r="C4493" s="171"/>
      <c r="D4493" s="33"/>
      <c r="E4493" s="33"/>
      <c r="F4493" s="33"/>
      <c r="G4493" s="33"/>
      <c r="H4493" s="33"/>
      <c r="I4493" s="171"/>
      <c r="J4493" s="33"/>
      <c r="K4493" s="33"/>
    </row>
    <row r="4494" spans="2:11" x14ac:dyDescent="0.2">
      <c r="B4494" s="33"/>
      <c r="C4494" s="171"/>
      <c r="D4494" s="33"/>
      <c r="E4494" s="33"/>
      <c r="F4494" s="33"/>
      <c r="G4494" s="33"/>
      <c r="H4494" s="33"/>
      <c r="I4494" s="171"/>
      <c r="J4494" s="33"/>
      <c r="K4494" s="33"/>
    </row>
    <row r="4495" spans="2:11" x14ac:dyDescent="0.2">
      <c r="B4495" s="33"/>
      <c r="C4495" s="171"/>
      <c r="D4495" s="33"/>
      <c r="E4495" s="33"/>
      <c r="F4495" s="33"/>
      <c r="G4495" s="33"/>
      <c r="H4495" s="33"/>
      <c r="I4495" s="171"/>
      <c r="J4495" s="33"/>
      <c r="K4495" s="33"/>
    </row>
    <row r="4496" spans="2:11" x14ac:dyDescent="0.2">
      <c r="B4496" s="33"/>
      <c r="C4496" s="171"/>
      <c r="D4496" s="33"/>
      <c r="E4496" s="33"/>
      <c r="F4496" s="33"/>
      <c r="G4496" s="33"/>
      <c r="H4496" s="33"/>
      <c r="I4496" s="171"/>
      <c r="J4496" s="33"/>
      <c r="K4496" s="33"/>
    </row>
    <row r="4497" spans="2:11" x14ac:dyDescent="0.2">
      <c r="B4497" s="33"/>
      <c r="C4497" s="171"/>
      <c r="D4497" s="33"/>
      <c r="E4497" s="33"/>
      <c r="F4497" s="33"/>
      <c r="G4497" s="33"/>
      <c r="H4497" s="33"/>
      <c r="I4497" s="171"/>
      <c r="J4497" s="33"/>
      <c r="K4497" s="33"/>
    </row>
    <row r="4498" spans="2:11" x14ac:dyDescent="0.2">
      <c r="B4498" s="33"/>
      <c r="C4498" s="171"/>
      <c r="D4498" s="33"/>
      <c r="E4498" s="33"/>
      <c r="F4498" s="33"/>
      <c r="G4498" s="33"/>
      <c r="H4498" s="33"/>
      <c r="I4498" s="171"/>
      <c r="J4498" s="33"/>
      <c r="K4498" s="33"/>
    </row>
    <row r="4499" spans="2:11" x14ac:dyDescent="0.2">
      <c r="B4499" s="33"/>
      <c r="C4499" s="171"/>
      <c r="D4499" s="33"/>
      <c r="E4499" s="33"/>
      <c r="F4499" s="33"/>
      <c r="G4499" s="33"/>
      <c r="H4499" s="33"/>
      <c r="I4499" s="171"/>
      <c r="J4499" s="33"/>
      <c r="K4499" s="33"/>
    </row>
    <row r="4500" spans="2:11" x14ac:dyDescent="0.2">
      <c r="B4500" s="33"/>
      <c r="C4500" s="171"/>
      <c r="D4500" s="33"/>
      <c r="E4500" s="33"/>
      <c r="F4500" s="33"/>
      <c r="G4500" s="33"/>
      <c r="H4500" s="33"/>
      <c r="I4500" s="171"/>
      <c r="J4500" s="33"/>
      <c r="K4500" s="33"/>
    </row>
    <row r="4501" spans="2:11" x14ac:dyDescent="0.2">
      <c r="B4501" s="33"/>
      <c r="C4501" s="171"/>
      <c r="D4501" s="33"/>
      <c r="E4501" s="33"/>
      <c r="F4501" s="33"/>
      <c r="G4501" s="33"/>
      <c r="H4501" s="33"/>
      <c r="I4501" s="171"/>
      <c r="J4501" s="33"/>
      <c r="K4501" s="33"/>
    </row>
    <row r="4502" spans="2:11" x14ac:dyDescent="0.2">
      <c r="B4502" s="33"/>
      <c r="C4502" s="171"/>
      <c r="D4502" s="33"/>
      <c r="E4502" s="33"/>
      <c r="F4502" s="33"/>
      <c r="G4502" s="33"/>
      <c r="H4502" s="33"/>
      <c r="I4502" s="171"/>
      <c r="J4502" s="33"/>
      <c r="K4502" s="33"/>
    </row>
    <row r="4503" spans="2:11" x14ac:dyDescent="0.2">
      <c r="B4503" s="33"/>
      <c r="C4503" s="171"/>
      <c r="D4503" s="33"/>
      <c r="E4503" s="33"/>
      <c r="F4503" s="33"/>
      <c r="G4503" s="33"/>
      <c r="H4503" s="33"/>
      <c r="I4503" s="171"/>
      <c r="J4503" s="33"/>
      <c r="K4503" s="33"/>
    </row>
    <row r="4504" spans="2:11" x14ac:dyDescent="0.2">
      <c r="B4504" s="33"/>
      <c r="C4504" s="171"/>
      <c r="D4504" s="33"/>
      <c r="E4504" s="33"/>
      <c r="F4504" s="33"/>
      <c r="G4504" s="33"/>
      <c r="H4504" s="33"/>
      <c r="I4504" s="171"/>
      <c r="J4504" s="33"/>
      <c r="K4504" s="33"/>
    </row>
    <row r="4505" spans="2:11" x14ac:dyDescent="0.2">
      <c r="B4505" s="33"/>
      <c r="C4505" s="171"/>
      <c r="D4505" s="33"/>
      <c r="E4505" s="33"/>
      <c r="F4505" s="33"/>
      <c r="G4505" s="33"/>
      <c r="H4505" s="33"/>
      <c r="I4505" s="171"/>
      <c r="J4505" s="33"/>
      <c r="K4505" s="33"/>
    </row>
    <row r="4506" spans="2:11" x14ac:dyDescent="0.2">
      <c r="B4506" s="33"/>
      <c r="C4506" s="171"/>
      <c r="D4506" s="33"/>
      <c r="E4506" s="33"/>
      <c r="F4506" s="33"/>
      <c r="G4506" s="33"/>
      <c r="H4506" s="33"/>
      <c r="I4506" s="171"/>
      <c r="J4506" s="33"/>
      <c r="K4506" s="33"/>
    </row>
    <row r="4507" spans="2:11" x14ac:dyDescent="0.2">
      <c r="B4507" s="33"/>
      <c r="C4507" s="171"/>
      <c r="D4507" s="33"/>
      <c r="E4507" s="33"/>
      <c r="F4507" s="33"/>
      <c r="G4507" s="33"/>
      <c r="H4507" s="33"/>
      <c r="I4507" s="171"/>
      <c r="J4507" s="33"/>
      <c r="K4507" s="33"/>
    </row>
    <row r="4508" spans="2:11" x14ac:dyDescent="0.2">
      <c r="B4508" s="33"/>
      <c r="C4508" s="171"/>
      <c r="D4508" s="33"/>
      <c r="E4508" s="33"/>
      <c r="F4508" s="33"/>
      <c r="G4508" s="33"/>
      <c r="H4508" s="33"/>
      <c r="I4508" s="171"/>
      <c r="J4508" s="33"/>
      <c r="K4508" s="33"/>
    </row>
    <row r="4509" spans="2:11" x14ac:dyDescent="0.2">
      <c r="B4509" s="33"/>
      <c r="C4509" s="171"/>
      <c r="D4509" s="33"/>
      <c r="E4509" s="33"/>
      <c r="F4509" s="33"/>
      <c r="G4509" s="33"/>
      <c r="H4509" s="33"/>
      <c r="I4509" s="171"/>
      <c r="J4509" s="33"/>
      <c r="K4509" s="33"/>
    </row>
    <row r="4510" spans="2:11" x14ac:dyDescent="0.2">
      <c r="B4510" s="33"/>
      <c r="C4510" s="171"/>
      <c r="D4510" s="33"/>
      <c r="E4510" s="33"/>
      <c r="F4510" s="33"/>
      <c r="G4510" s="33"/>
      <c r="H4510" s="33"/>
      <c r="I4510" s="171"/>
      <c r="J4510" s="33"/>
      <c r="K4510" s="33"/>
    </row>
    <row r="4511" spans="2:11" x14ac:dyDescent="0.2">
      <c r="B4511" s="33"/>
      <c r="C4511" s="171"/>
      <c r="D4511" s="33"/>
      <c r="E4511" s="33"/>
      <c r="F4511" s="33"/>
      <c r="G4511" s="33"/>
      <c r="H4511" s="33"/>
      <c r="I4511" s="171"/>
      <c r="J4511" s="33"/>
      <c r="K4511" s="33"/>
    </row>
    <row r="4512" spans="2:11" x14ac:dyDescent="0.2">
      <c r="B4512" s="33"/>
      <c r="C4512" s="171"/>
      <c r="D4512" s="33"/>
      <c r="E4512" s="33"/>
      <c r="F4512" s="33"/>
      <c r="G4512" s="33"/>
      <c r="H4512" s="33"/>
      <c r="I4512" s="171"/>
      <c r="J4512" s="33"/>
      <c r="K4512" s="33"/>
    </row>
    <row r="4513" spans="2:11" x14ac:dyDescent="0.2">
      <c r="B4513" s="33"/>
      <c r="C4513" s="171"/>
      <c r="D4513" s="33"/>
      <c r="E4513" s="33"/>
      <c r="F4513" s="33"/>
      <c r="G4513" s="33"/>
      <c r="H4513" s="33"/>
      <c r="I4513" s="171"/>
      <c r="J4513" s="33"/>
      <c r="K4513" s="33"/>
    </row>
    <row r="4514" spans="2:11" x14ac:dyDescent="0.2">
      <c r="B4514" s="33"/>
      <c r="C4514" s="171"/>
      <c r="D4514" s="33"/>
      <c r="E4514" s="33"/>
      <c r="F4514" s="33"/>
      <c r="G4514" s="33"/>
      <c r="H4514" s="33"/>
      <c r="I4514" s="171"/>
      <c r="J4514" s="33"/>
      <c r="K4514" s="33"/>
    </row>
    <row r="4515" spans="2:11" x14ac:dyDescent="0.2">
      <c r="B4515" s="33"/>
      <c r="C4515" s="171"/>
      <c r="D4515" s="33"/>
      <c r="E4515" s="33"/>
      <c r="F4515" s="33"/>
      <c r="G4515" s="33"/>
      <c r="H4515" s="33"/>
      <c r="I4515" s="171"/>
      <c r="J4515" s="33"/>
      <c r="K4515" s="33"/>
    </row>
    <row r="4516" spans="2:11" x14ac:dyDescent="0.2">
      <c r="B4516" s="33"/>
      <c r="C4516" s="171"/>
      <c r="D4516" s="33"/>
      <c r="E4516" s="33"/>
      <c r="F4516" s="33"/>
      <c r="G4516" s="33"/>
      <c r="H4516" s="33"/>
      <c r="I4516" s="171"/>
      <c r="J4516" s="33"/>
      <c r="K4516" s="33"/>
    </row>
    <row r="4517" spans="2:11" x14ac:dyDescent="0.2">
      <c r="B4517" s="33"/>
      <c r="C4517" s="171"/>
      <c r="D4517" s="33"/>
      <c r="E4517" s="33"/>
      <c r="F4517" s="33"/>
      <c r="G4517" s="33"/>
      <c r="H4517" s="33"/>
      <c r="I4517" s="171"/>
      <c r="J4517" s="33"/>
      <c r="K4517" s="33"/>
    </row>
    <row r="4518" spans="2:11" x14ac:dyDescent="0.2">
      <c r="B4518" s="33"/>
      <c r="C4518" s="171"/>
      <c r="D4518" s="33"/>
      <c r="E4518" s="33"/>
      <c r="F4518" s="33"/>
      <c r="G4518" s="33"/>
      <c r="H4518" s="33"/>
      <c r="I4518" s="171"/>
      <c r="J4518" s="33"/>
      <c r="K4518" s="33"/>
    </row>
    <row r="4519" spans="2:11" x14ac:dyDescent="0.2">
      <c r="B4519" s="33"/>
      <c r="C4519" s="171"/>
      <c r="D4519" s="33"/>
      <c r="E4519" s="33"/>
      <c r="F4519" s="33"/>
      <c r="G4519" s="33"/>
      <c r="H4519" s="33"/>
      <c r="I4519" s="171"/>
      <c r="J4519" s="33"/>
      <c r="K4519" s="33"/>
    </row>
    <row r="4520" spans="2:11" x14ac:dyDescent="0.2">
      <c r="B4520" s="33"/>
      <c r="C4520" s="171"/>
      <c r="D4520" s="33"/>
      <c r="E4520" s="33"/>
      <c r="F4520" s="33"/>
      <c r="G4520" s="33"/>
      <c r="H4520" s="33"/>
      <c r="I4520" s="171"/>
      <c r="J4520" s="33"/>
      <c r="K4520" s="33"/>
    </row>
    <row r="4521" spans="2:11" x14ac:dyDescent="0.2">
      <c r="B4521" s="33"/>
      <c r="C4521" s="171"/>
      <c r="D4521" s="33"/>
      <c r="E4521" s="33"/>
      <c r="F4521" s="33"/>
      <c r="G4521" s="33"/>
      <c r="H4521" s="33"/>
      <c r="I4521" s="171"/>
      <c r="J4521" s="33"/>
      <c r="K4521" s="33"/>
    </row>
    <row r="4522" spans="2:11" x14ac:dyDescent="0.2">
      <c r="B4522" s="33"/>
      <c r="C4522" s="171"/>
      <c r="D4522" s="33"/>
      <c r="E4522" s="33"/>
      <c r="F4522" s="33"/>
      <c r="G4522" s="33"/>
      <c r="H4522" s="33"/>
      <c r="I4522" s="171"/>
      <c r="J4522" s="33"/>
      <c r="K4522" s="33"/>
    </row>
    <row r="4523" spans="2:11" x14ac:dyDescent="0.2">
      <c r="B4523" s="33"/>
      <c r="C4523" s="171"/>
      <c r="D4523" s="33"/>
      <c r="E4523" s="33"/>
      <c r="F4523" s="33"/>
      <c r="G4523" s="33"/>
      <c r="H4523" s="33"/>
      <c r="I4523" s="171"/>
      <c r="J4523" s="33"/>
      <c r="K4523" s="33"/>
    </row>
    <row r="4524" spans="2:11" x14ac:dyDescent="0.2">
      <c r="B4524" s="33"/>
      <c r="C4524" s="171"/>
      <c r="D4524" s="33"/>
      <c r="E4524" s="33"/>
      <c r="F4524" s="33"/>
      <c r="G4524" s="33"/>
      <c r="H4524" s="33"/>
      <c r="I4524" s="171"/>
      <c r="J4524" s="33"/>
      <c r="K4524" s="33"/>
    </row>
    <row r="4525" spans="2:11" x14ac:dyDescent="0.2">
      <c r="B4525" s="33"/>
      <c r="C4525" s="171"/>
      <c r="D4525" s="33"/>
      <c r="E4525" s="33"/>
      <c r="F4525" s="33"/>
      <c r="G4525" s="33"/>
      <c r="H4525" s="33"/>
      <c r="I4525" s="171"/>
      <c r="J4525" s="33"/>
      <c r="K4525" s="33"/>
    </row>
    <row r="4526" spans="2:11" x14ac:dyDescent="0.2">
      <c r="B4526" s="33"/>
      <c r="C4526" s="171"/>
      <c r="D4526" s="33"/>
      <c r="E4526" s="33"/>
      <c r="F4526" s="33"/>
      <c r="G4526" s="33"/>
      <c r="H4526" s="33"/>
      <c r="I4526" s="171"/>
      <c r="J4526" s="33"/>
      <c r="K4526" s="33"/>
    </row>
    <row r="4527" spans="2:11" x14ac:dyDescent="0.2">
      <c r="B4527" s="33"/>
      <c r="C4527" s="171"/>
      <c r="D4527" s="33"/>
      <c r="E4527" s="33"/>
      <c r="F4527" s="33"/>
      <c r="G4527" s="33"/>
      <c r="H4527" s="33"/>
      <c r="I4527" s="171"/>
      <c r="J4527" s="33"/>
      <c r="K4527" s="33"/>
    </row>
    <row r="4528" spans="2:11" x14ac:dyDescent="0.2">
      <c r="B4528" s="33"/>
      <c r="C4528" s="171"/>
      <c r="D4528" s="33"/>
      <c r="E4528" s="33"/>
      <c r="F4528" s="33"/>
      <c r="G4528" s="33"/>
      <c r="H4528" s="33"/>
      <c r="I4528" s="171"/>
      <c r="J4528" s="33"/>
      <c r="K4528" s="33"/>
    </row>
    <row r="4529" spans="2:11" x14ac:dyDescent="0.2">
      <c r="B4529" s="33"/>
      <c r="C4529" s="171"/>
      <c r="D4529" s="33"/>
      <c r="E4529" s="33"/>
      <c r="F4529" s="33"/>
      <c r="G4529" s="33"/>
      <c r="H4529" s="33"/>
      <c r="I4529" s="171"/>
      <c r="J4529" s="33"/>
      <c r="K4529" s="33"/>
    </row>
    <row r="4530" spans="2:11" x14ac:dyDescent="0.2">
      <c r="B4530" s="33"/>
      <c r="C4530" s="171"/>
      <c r="D4530" s="33"/>
      <c r="E4530" s="33"/>
      <c r="F4530" s="33"/>
      <c r="G4530" s="33"/>
      <c r="H4530" s="33"/>
      <c r="I4530" s="171"/>
      <c r="J4530" s="33"/>
      <c r="K4530" s="33"/>
    </row>
    <row r="4531" spans="2:11" x14ac:dyDescent="0.2">
      <c r="B4531" s="33"/>
      <c r="C4531" s="171"/>
      <c r="D4531" s="33"/>
      <c r="E4531" s="33"/>
      <c r="F4531" s="33"/>
      <c r="G4531" s="33"/>
      <c r="H4531" s="33"/>
      <c r="I4531" s="171"/>
      <c r="J4531" s="33"/>
      <c r="K4531" s="33"/>
    </row>
    <row r="4532" spans="2:11" x14ac:dyDescent="0.2">
      <c r="B4532" s="33"/>
      <c r="C4532" s="171"/>
      <c r="D4532" s="33"/>
      <c r="E4532" s="33"/>
      <c r="F4532" s="33"/>
      <c r="G4532" s="33"/>
      <c r="H4532" s="33"/>
      <c r="I4532" s="171"/>
      <c r="J4532" s="33"/>
      <c r="K4532" s="33"/>
    </row>
    <row r="4533" spans="2:11" x14ac:dyDescent="0.2">
      <c r="B4533" s="33"/>
      <c r="C4533" s="171"/>
      <c r="D4533" s="33"/>
      <c r="E4533" s="33"/>
      <c r="F4533" s="33"/>
      <c r="G4533" s="33"/>
      <c r="H4533" s="33"/>
      <c r="I4533" s="171"/>
      <c r="J4533" s="33"/>
      <c r="K4533" s="33"/>
    </row>
    <row r="4534" spans="2:11" x14ac:dyDescent="0.2">
      <c r="B4534" s="33"/>
      <c r="C4534" s="171"/>
      <c r="D4534" s="33"/>
      <c r="E4534" s="33"/>
      <c r="F4534" s="33"/>
      <c r="G4534" s="33"/>
      <c r="H4534" s="33"/>
      <c r="I4534" s="171"/>
      <c r="J4534" s="33"/>
      <c r="K4534" s="33"/>
    </row>
    <row r="4535" spans="2:11" x14ac:dyDescent="0.2">
      <c r="B4535" s="33"/>
      <c r="C4535" s="171"/>
      <c r="D4535" s="33"/>
      <c r="E4535" s="33"/>
      <c r="F4535" s="33"/>
      <c r="G4535" s="33"/>
      <c r="H4535" s="33"/>
      <c r="I4535" s="171"/>
      <c r="J4535" s="33"/>
      <c r="K4535" s="33"/>
    </row>
    <row r="4536" spans="2:11" x14ac:dyDescent="0.2">
      <c r="B4536" s="33"/>
      <c r="C4536" s="171"/>
      <c r="D4536" s="33"/>
      <c r="E4536" s="33"/>
      <c r="F4536" s="33"/>
      <c r="G4536" s="33"/>
      <c r="H4536" s="33"/>
      <c r="I4536" s="171"/>
      <c r="J4536" s="33"/>
      <c r="K4536" s="33"/>
    </row>
    <row r="4537" spans="2:11" x14ac:dyDescent="0.2">
      <c r="B4537" s="33"/>
      <c r="C4537" s="171"/>
      <c r="D4537" s="33"/>
      <c r="E4537" s="33"/>
      <c r="F4537" s="33"/>
      <c r="G4537" s="33"/>
      <c r="H4537" s="33"/>
      <c r="I4537" s="171"/>
      <c r="J4537" s="33"/>
      <c r="K4537" s="33"/>
    </row>
    <row r="4538" spans="2:11" x14ac:dyDescent="0.2">
      <c r="B4538" s="33"/>
      <c r="C4538" s="171"/>
      <c r="D4538" s="33"/>
      <c r="E4538" s="33"/>
      <c r="F4538" s="33"/>
      <c r="G4538" s="33"/>
      <c r="H4538" s="33"/>
      <c r="I4538" s="171"/>
      <c r="J4538" s="33"/>
      <c r="K4538" s="33"/>
    </row>
    <row r="4539" spans="2:11" x14ac:dyDescent="0.2">
      <c r="B4539" s="33"/>
      <c r="C4539" s="171"/>
      <c r="D4539" s="33"/>
      <c r="E4539" s="33"/>
      <c r="F4539" s="33"/>
      <c r="G4539" s="33"/>
      <c r="H4539" s="33"/>
      <c r="I4539" s="171"/>
      <c r="J4539" s="33"/>
      <c r="K4539" s="33"/>
    </row>
    <row r="4540" spans="2:11" x14ac:dyDescent="0.2">
      <c r="B4540" s="33"/>
      <c r="C4540" s="171"/>
      <c r="D4540" s="33"/>
      <c r="E4540" s="33"/>
      <c r="F4540" s="33"/>
      <c r="G4540" s="33"/>
      <c r="H4540" s="33"/>
      <c r="I4540" s="171"/>
      <c r="J4540" s="33"/>
      <c r="K4540" s="33"/>
    </row>
    <row r="4541" spans="2:11" x14ac:dyDescent="0.2">
      <c r="B4541" s="33"/>
      <c r="C4541" s="171"/>
      <c r="D4541" s="33"/>
      <c r="E4541" s="33"/>
      <c r="F4541" s="33"/>
      <c r="G4541" s="33"/>
      <c r="H4541" s="33"/>
      <c r="I4541" s="171"/>
      <c r="J4541" s="33"/>
      <c r="K4541" s="33"/>
    </row>
    <row r="4542" spans="2:11" x14ac:dyDescent="0.2">
      <c r="B4542" s="33"/>
      <c r="C4542" s="171"/>
      <c r="D4542" s="33"/>
      <c r="E4542" s="33"/>
      <c r="F4542" s="33"/>
      <c r="G4542" s="33"/>
      <c r="H4542" s="33"/>
      <c r="I4542" s="171"/>
      <c r="J4542" s="33"/>
      <c r="K4542" s="33"/>
    </row>
    <row r="4543" spans="2:11" x14ac:dyDescent="0.2">
      <c r="B4543" s="33"/>
      <c r="C4543" s="171"/>
      <c r="D4543" s="33"/>
      <c r="E4543" s="33"/>
      <c r="F4543" s="33"/>
      <c r="G4543" s="33"/>
      <c r="H4543" s="33"/>
      <c r="I4543" s="171"/>
      <c r="J4543" s="33"/>
      <c r="K4543" s="33"/>
    </row>
    <row r="4544" spans="2:11" x14ac:dyDescent="0.2">
      <c r="B4544" s="33"/>
      <c r="C4544" s="171"/>
      <c r="D4544" s="33"/>
      <c r="E4544" s="33"/>
      <c r="F4544" s="33"/>
      <c r="G4544" s="33"/>
      <c r="H4544" s="33"/>
      <c r="I4544" s="171"/>
      <c r="J4544" s="33"/>
      <c r="K4544" s="33"/>
    </row>
    <row r="4545" spans="2:11" x14ac:dyDescent="0.2">
      <c r="B4545" s="33"/>
      <c r="C4545" s="171"/>
      <c r="D4545" s="33"/>
      <c r="E4545" s="33"/>
      <c r="F4545" s="33"/>
      <c r="G4545" s="33"/>
      <c r="H4545" s="33"/>
      <c r="I4545" s="171"/>
      <c r="J4545" s="33"/>
      <c r="K4545" s="33"/>
    </row>
    <row r="4546" spans="2:11" x14ac:dyDescent="0.2">
      <c r="B4546" s="33"/>
      <c r="C4546" s="171"/>
      <c r="D4546" s="33"/>
      <c r="E4546" s="33"/>
      <c r="F4546" s="33"/>
      <c r="G4546" s="33"/>
      <c r="H4546" s="33"/>
      <c r="I4546" s="171"/>
      <c r="J4546" s="33"/>
      <c r="K4546" s="33"/>
    </row>
    <row r="4547" spans="2:11" x14ac:dyDescent="0.2">
      <c r="B4547" s="33"/>
      <c r="C4547" s="171"/>
      <c r="D4547" s="33"/>
      <c r="E4547" s="33"/>
      <c r="F4547" s="33"/>
      <c r="G4547" s="33"/>
      <c r="H4547" s="33"/>
      <c r="I4547" s="171"/>
      <c r="J4547" s="33"/>
      <c r="K4547" s="33"/>
    </row>
    <row r="4548" spans="2:11" x14ac:dyDescent="0.2">
      <c r="B4548" s="33"/>
      <c r="C4548" s="171"/>
      <c r="D4548" s="33"/>
      <c r="E4548" s="33"/>
      <c r="F4548" s="33"/>
      <c r="G4548" s="33"/>
      <c r="H4548" s="33"/>
      <c r="I4548" s="171"/>
      <c r="J4548" s="33"/>
      <c r="K4548" s="33"/>
    </row>
    <row r="4549" spans="2:11" x14ac:dyDescent="0.2">
      <c r="B4549" s="33"/>
      <c r="C4549" s="171"/>
      <c r="D4549" s="33"/>
      <c r="E4549" s="33"/>
      <c r="F4549" s="33"/>
      <c r="G4549" s="33"/>
      <c r="H4549" s="33"/>
      <c r="I4549" s="171"/>
      <c r="J4549" s="33"/>
      <c r="K4549" s="33"/>
    </row>
    <row r="4550" spans="2:11" x14ac:dyDescent="0.2">
      <c r="B4550" s="33"/>
      <c r="C4550" s="171"/>
      <c r="D4550" s="33"/>
      <c r="E4550" s="33"/>
      <c r="F4550" s="33"/>
      <c r="G4550" s="33"/>
      <c r="H4550" s="33"/>
      <c r="I4550" s="171"/>
      <c r="J4550" s="33"/>
      <c r="K4550" s="33"/>
    </row>
    <row r="4551" spans="2:11" x14ac:dyDescent="0.2">
      <c r="B4551" s="33"/>
      <c r="C4551" s="171"/>
      <c r="D4551" s="33"/>
      <c r="E4551" s="33"/>
      <c r="F4551" s="33"/>
      <c r="G4551" s="33"/>
      <c r="H4551" s="33"/>
      <c r="I4551" s="171"/>
      <c r="J4551" s="33"/>
      <c r="K4551" s="33"/>
    </row>
    <row r="4552" spans="2:11" x14ac:dyDescent="0.2">
      <c r="B4552" s="33"/>
      <c r="C4552" s="171"/>
      <c r="D4552" s="33"/>
      <c r="E4552" s="33"/>
      <c r="F4552" s="33"/>
      <c r="G4552" s="33"/>
      <c r="H4552" s="33"/>
      <c r="I4552" s="171"/>
      <c r="J4552" s="33"/>
      <c r="K4552" s="33"/>
    </row>
    <row r="4553" spans="2:11" x14ac:dyDescent="0.2">
      <c r="B4553" s="33"/>
      <c r="C4553" s="171"/>
      <c r="D4553" s="33"/>
      <c r="E4553" s="33"/>
      <c r="F4553" s="33"/>
      <c r="G4553" s="33"/>
      <c r="H4553" s="33"/>
      <c r="I4553" s="171"/>
      <c r="J4553" s="33"/>
      <c r="K4553" s="33"/>
    </row>
    <row r="4554" spans="2:11" x14ac:dyDescent="0.2">
      <c r="B4554" s="33"/>
      <c r="C4554" s="171"/>
      <c r="D4554" s="33"/>
      <c r="E4554" s="33"/>
      <c r="F4554" s="33"/>
      <c r="G4554" s="33"/>
      <c r="H4554" s="33"/>
      <c r="I4554" s="171"/>
      <c r="J4554" s="33"/>
      <c r="K4554" s="33"/>
    </row>
    <row r="4555" spans="2:11" x14ac:dyDescent="0.2">
      <c r="B4555" s="33"/>
      <c r="C4555" s="171"/>
      <c r="D4555" s="33"/>
      <c r="E4555" s="33"/>
      <c r="F4555" s="33"/>
      <c r="G4555" s="33"/>
      <c r="H4555" s="33"/>
      <c r="I4555" s="171"/>
      <c r="J4555" s="33"/>
      <c r="K4555" s="33"/>
    </row>
    <row r="4556" spans="2:11" x14ac:dyDescent="0.2">
      <c r="B4556" s="33"/>
      <c r="C4556" s="171"/>
      <c r="D4556" s="33"/>
      <c r="E4556" s="33"/>
      <c r="F4556" s="33"/>
      <c r="G4556" s="33"/>
      <c r="H4556" s="33"/>
      <c r="I4556" s="171"/>
      <c r="J4556" s="33"/>
      <c r="K4556" s="33"/>
    </row>
    <row r="4557" spans="2:11" x14ac:dyDescent="0.2">
      <c r="B4557" s="33"/>
      <c r="C4557" s="171"/>
      <c r="D4557" s="33"/>
      <c r="E4557" s="33"/>
      <c r="F4557" s="33"/>
      <c r="G4557" s="33"/>
      <c r="H4557" s="33"/>
      <c r="I4557" s="171"/>
      <c r="J4557" s="33"/>
      <c r="K4557" s="33"/>
    </row>
    <row r="4558" spans="2:11" x14ac:dyDescent="0.2">
      <c r="B4558" s="33"/>
      <c r="C4558" s="171"/>
      <c r="D4558" s="33"/>
      <c r="E4558" s="33"/>
      <c r="F4558" s="33"/>
      <c r="G4558" s="33"/>
      <c r="H4558" s="33"/>
      <c r="I4558" s="171"/>
      <c r="J4558" s="33"/>
      <c r="K4558" s="33"/>
    </row>
    <row r="4559" spans="2:11" x14ac:dyDescent="0.2">
      <c r="B4559" s="33"/>
      <c r="C4559" s="171"/>
      <c r="D4559" s="33"/>
      <c r="E4559" s="33"/>
      <c r="F4559" s="33"/>
      <c r="G4559" s="33"/>
      <c r="H4559" s="33"/>
      <c r="I4559" s="171"/>
      <c r="J4559" s="33"/>
      <c r="K4559" s="33"/>
    </row>
    <row r="4560" spans="2:11" x14ac:dyDescent="0.2">
      <c r="B4560" s="33"/>
      <c r="C4560" s="171"/>
      <c r="D4560" s="33"/>
      <c r="E4560" s="33"/>
      <c r="F4560" s="33"/>
      <c r="G4560" s="33"/>
      <c r="H4560" s="33"/>
      <c r="I4560" s="171"/>
      <c r="J4560" s="33"/>
      <c r="K4560" s="33"/>
    </row>
    <row r="4561" spans="2:11" x14ac:dyDescent="0.2">
      <c r="B4561" s="33"/>
      <c r="C4561" s="171"/>
      <c r="D4561" s="33"/>
      <c r="E4561" s="33"/>
      <c r="F4561" s="33"/>
      <c r="G4561" s="33"/>
      <c r="H4561" s="33"/>
      <c r="I4561" s="171"/>
      <c r="J4561" s="33"/>
      <c r="K4561" s="33"/>
    </row>
    <row r="4562" spans="2:11" x14ac:dyDescent="0.2">
      <c r="B4562" s="33"/>
      <c r="C4562" s="171"/>
      <c r="D4562" s="33"/>
      <c r="E4562" s="33"/>
      <c r="F4562" s="33"/>
      <c r="G4562" s="33"/>
      <c r="H4562" s="33"/>
      <c r="I4562" s="171"/>
      <c r="J4562" s="33"/>
      <c r="K4562" s="33"/>
    </row>
    <row r="4563" spans="2:11" x14ac:dyDescent="0.2">
      <c r="B4563" s="33"/>
      <c r="C4563" s="171"/>
      <c r="D4563" s="33"/>
      <c r="E4563" s="33"/>
      <c r="F4563" s="33"/>
      <c r="G4563" s="33"/>
      <c r="H4563" s="33"/>
      <c r="I4563" s="171"/>
      <c r="J4563" s="33"/>
      <c r="K4563" s="33"/>
    </row>
    <row r="4564" spans="2:11" x14ac:dyDescent="0.2">
      <c r="B4564" s="33"/>
      <c r="C4564" s="171"/>
      <c r="D4564" s="33"/>
      <c r="E4564" s="33"/>
      <c r="F4564" s="33"/>
      <c r="G4564" s="33"/>
      <c r="H4564" s="33"/>
      <c r="I4564" s="171"/>
      <c r="J4564" s="33"/>
      <c r="K4564" s="33"/>
    </row>
    <row r="4565" spans="2:11" x14ac:dyDescent="0.2">
      <c r="B4565" s="33"/>
      <c r="C4565" s="171"/>
      <c r="D4565" s="33"/>
      <c r="E4565" s="33"/>
      <c r="F4565" s="33"/>
      <c r="G4565" s="33"/>
      <c r="H4565" s="33"/>
      <c r="I4565" s="171"/>
      <c r="J4565" s="33"/>
      <c r="K4565" s="33"/>
    </row>
    <row r="4566" spans="2:11" x14ac:dyDescent="0.2">
      <c r="B4566" s="33"/>
      <c r="C4566" s="171"/>
      <c r="D4566" s="33"/>
      <c r="E4566" s="33"/>
      <c r="F4566" s="33"/>
      <c r="G4566" s="33"/>
      <c r="H4566" s="33"/>
      <c r="I4566" s="171"/>
      <c r="J4566" s="33"/>
      <c r="K4566" s="33"/>
    </row>
    <row r="4567" spans="2:11" x14ac:dyDescent="0.2">
      <c r="B4567" s="33"/>
      <c r="C4567" s="171"/>
      <c r="D4567" s="33"/>
      <c r="E4567" s="33"/>
      <c r="F4567" s="33"/>
      <c r="G4567" s="33"/>
      <c r="H4567" s="33"/>
      <c r="I4567" s="171"/>
      <c r="J4567" s="33"/>
      <c r="K4567" s="33"/>
    </row>
    <row r="4568" spans="2:11" x14ac:dyDescent="0.2">
      <c r="B4568" s="33"/>
      <c r="C4568" s="171"/>
      <c r="D4568" s="33"/>
      <c r="E4568" s="33"/>
      <c r="F4568" s="33"/>
      <c r="G4568" s="33"/>
      <c r="H4568" s="33"/>
      <c r="I4568" s="171"/>
      <c r="J4568" s="33"/>
      <c r="K4568" s="33"/>
    </row>
    <row r="4569" spans="2:11" x14ac:dyDescent="0.2">
      <c r="B4569" s="33"/>
      <c r="C4569" s="171"/>
      <c r="D4569" s="33"/>
      <c r="E4569" s="33"/>
      <c r="F4569" s="33"/>
      <c r="G4569" s="33"/>
      <c r="H4569" s="33"/>
      <c r="I4569" s="171"/>
      <c r="J4569" s="33"/>
      <c r="K4569" s="33"/>
    </row>
    <row r="4570" spans="2:11" x14ac:dyDescent="0.2">
      <c r="B4570" s="33"/>
      <c r="C4570" s="171"/>
      <c r="D4570" s="33"/>
      <c r="E4570" s="33"/>
      <c r="F4570" s="33"/>
      <c r="G4570" s="33"/>
      <c r="H4570" s="33"/>
      <c r="I4570" s="171"/>
      <c r="J4570" s="33"/>
      <c r="K4570" s="33"/>
    </row>
    <row r="4571" spans="2:11" x14ac:dyDescent="0.2">
      <c r="B4571" s="33"/>
      <c r="C4571" s="171"/>
      <c r="D4571" s="33"/>
      <c r="E4571" s="33"/>
      <c r="F4571" s="33"/>
      <c r="G4571" s="33"/>
      <c r="H4571" s="33"/>
      <c r="I4571" s="171"/>
      <c r="J4571" s="33"/>
      <c r="K4571" s="33"/>
    </row>
    <row r="4572" spans="2:11" x14ac:dyDescent="0.2">
      <c r="B4572" s="33"/>
      <c r="C4572" s="171"/>
      <c r="D4572" s="33"/>
      <c r="E4572" s="33"/>
      <c r="F4572" s="33"/>
      <c r="G4572" s="33"/>
      <c r="H4572" s="33"/>
      <c r="I4572" s="171"/>
      <c r="J4572" s="33"/>
      <c r="K4572" s="33"/>
    </row>
    <row r="4573" spans="2:11" x14ac:dyDescent="0.2">
      <c r="B4573" s="33"/>
      <c r="C4573" s="171"/>
      <c r="D4573" s="33"/>
      <c r="E4573" s="33"/>
      <c r="F4573" s="33"/>
      <c r="G4573" s="33"/>
      <c r="H4573" s="33"/>
      <c r="I4573" s="171"/>
      <c r="J4573" s="33"/>
      <c r="K4573" s="33"/>
    </row>
    <row r="4574" spans="2:11" x14ac:dyDescent="0.2">
      <c r="B4574" s="33"/>
      <c r="C4574" s="171"/>
      <c r="D4574" s="33"/>
      <c r="E4574" s="33"/>
      <c r="F4574" s="33"/>
      <c r="G4574" s="33"/>
      <c r="H4574" s="33"/>
      <c r="I4574" s="171"/>
      <c r="J4574" s="33"/>
      <c r="K4574" s="33"/>
    </row>
    <row r="4575" spans="2:11" x14ac:dyDescent="0.2">
      <c r="B4575" s="33"/>
      <c r="C4575" s="171"/>
      <c r="D4575" s="33"/>
      <c r="E4575" s="33"/>
      <c r="F4575" s="33"/>
      <c r="G4575" s="33"/>
      <c r="H4575" s="33"/>
      <c r="I4575" s="171"/>
      <c r="J4575" s="33"/>
      <c r="K4575" s="33"/>
    </row>
    <row r="4576" spans="2:11" x14ac:dyDescent="0.2">
      <c r="B4576" s="33"/>
      <c r="C4576" s="171"/>
      <c r="D4576" s="33"/>
      <c r="E4576" s="33"/>
      <c r="F4576" s="33"/>
      <c r="G4576" s="33"/>
      <c r="H4576" s="33"/>
      <c r="I4576" s="171"/>
      <c r="J4576" s="33"/>
      <c r="K4576" s="33"/>
    </row>
    <row r="4577" spans="2:11" x14ac:dyDescent="0.2">
      <c r="B4577" s="33"/>
      <c r="C4577" s="171"/>
      <c r="D4577" s="33"/>
      <c r="E4577" s="33"/>
      <c r="F4577" s="33"/>
      <c r="G4577" s="33"/>
      <c r="H4577" s="33"/>
      <c r="I4577" s="171"/>
      <c r="J4577" s="33"/>
      <c r="K4577" s="33"/>
    </row>
    <row r="4578" spans="2:11" x14ac:dyDescent="0.2">
      <c r="B4578" s="33"/>
      <c r="C4578" s="171"/>
      <c r="D4578" s="33"/>
      <c r="E4578" s="33"/>
      <c r="F4578" s="33"/>
      <c r="G4578" s="33"/>
      <c r="H4578" s="33"/>
      <c r="I4578" s="171"/>
      <c r="J4578" s="33"/>
      <c r="K4578" s="33"/>
    </row>
    <row r="4579" spans="2:11" x14ac:dyDescent="0.2">
      <c r="B4579" s="33"/>
      <c r="C4579" s="171"/>
      <c r="D4579" s="33"/>
      <c r="E4579" s="33"/>
      <c r="F4579" s="33"/>
      <c r="G4579" s="33"/>
      <c r="H4579" s="33"/>
      <c r="I4579" s="171"/>
      <c r="J4579" s="33"/>
      <c r="K4579" s="33"/>
    </row>
    <row r="4580" spans="2:11" x14ac:dyDescent="0.2">
      <c r="B4580" s="33"/>
      <c r="C4580" s="171"/>
      <c r="D4580" s="33"/>
      <c r="E4580" s="33"/>
      <c r="F4580" s="33"/>
      <c r="G4580" s="33"/>
      <c r="H4580" s="33"/>
      <c r="I4580" s="171"/>
      <c r="J4580" s="33"/>
      <c r="K4580" s="33"/>
    </row>
    <row r="4581" spans="2:11" x14ac:dyDescent="0.2">
      <c r="B4581" s="33"/>
      <c r="C4581" s="171"/>
      <c r="D4581" s="33"/>
      <c r="E4581" s="33"/>
      <c r="F4581" s="33"/>
      <c r="G4581" s="33"/>
      <c r="H4581" s="33"/>
      <c r="I4581" s="171"/>
      <c r="J4581" s="33"/>
      <c r="K4581" s="33"/>
    </row>
    <row r="4582" spans="2:11" x14ac:dyDescent="0.2">
      <c r="B4582" s="33"/>
      <c r="C4582" s="171"/>
      <c r="D4582" s="33"/>
      <c r="E4582" s="33"/>
      <c r="F4582" s="33"/>
      <c r="G4582" s="33"/>
      <c r="H4582" s="33"/>
      <c r="I4582" s="171"/>
      <c r="J4582" s="33"/>
      <c r="K4582" s="33"/>
    </row>
    <row r="4583" spans="2:11" x14ac:dyDescent="0.2">
      <c r="B4583" s="33"/>
      <c r="C4583" s="171"/>
      <c r="D4583" s="33"/>
      <c r="E4583" s="33"/>
      <c r="F4583" s="33"/>
      <c r="G4583" s="33"/>
      <c r="H4583" s="33"/>
      <c r="I4583" s="171"/>
      <c r="J4583" s="33"/>
      <c r="K4583" s="33"/>
    </row>
    <row r="4584" spans="2:11" x14ac:dyDescent="0.2">
      <c r="B4584" s="33"/>
      <c r="C4584" s="171"/>
      <c r="D4584" s="33"/>
      <c r="E4584" s="33"/>
      <c r="F4584" s="33"/>
      <c r="G4584" s="33"/>
      <c r="H4584" s="33"/>
      <c r="I4584" s="171"/>
      <c r="J4584" s="33"/>
      <c r="K4584" s="33"/>
    </row>
    <row r="4585" spans="2:11" x14ac:dyDescent="0.2">
      <c r="B4585" s="33"/>
      <c r="C4585" s="171"/>
      <c r="D4585" s="33"/>
      <c r="E4585" s="33"/>
      <c r="F4585" s="33"/>
      <c r="G4585" s="33"/>
      <c r="H4585" s="33"/>
      <c r="I4585" s="171"/>
      <c r="J4585" s="33"/>
      <c r="K4585" s="33"/>
    </row>
    <row r="4586" spans="2:11" x14ac:dyDescent="0.2">
      <c r="B4586" s="33"/>
      <c r="C4586" s="171"/>
      <c r="D4586" s="33"/>
      <c r="E4586" s="33"/>
      <c r="F4586" s="33"/>
      <c r="G4586" s="33"/>
      <c r="H4586" s="33"/>
      <c r="I4586" s="171"/>
      <c r="J4586" s="33"/>
      <c r="K4586" s="33"/>
    </row>
    <row r="4587" spans="2:11" x14ac:dyDescent="0.2">
      <c r="B4587" s="33"/>
      <c r="C4587" s="171"/>
      <c r="D4587" s="33"/>
      <c r="E4587" s="33"/>
      <c r="F4587" s="33"/>
      <c r="G4587" s="33"/>
      <c r="H4587" s="33"/>
      <c r="I4587" s="171"/>
      <c r="J4587" s="33"/>
      <c r="K4587" s="33"/>
    </row>
    <row r="4588" spans="2:11" x14ac:dyDescent="0.2">
      <c r="B4588" s="33"/>
      <c r="C4588" s="171"/>
      <c r="D4588" s="33"/>
      <c r="E4588" s="33"/>
      <c r="F4588" s="33"/>
      <c r="G4588" s="33"/>
      <c r="H4588" s="33"/>
      <c r="I4588" s="171"/>
      <c r="J4588" s="33"/>
      <c r="K4588" s="33"/>
    </row>
    <row r="4589" spans="2:11" x14ac:dyDescent="0.2">
      <c r="B4589" s="33"/>
      <c r="C4589" s="171"/>
      <c r="D4589" s="33"/>
      <c r="E4589" s="33"/>
      <c r="F4589" s="33"/>
      <c r="G4589" s="33"/>
      <c r="H4589" s="33"/>
      <c r="I4589" s="171"/>
      <c r="J4589" s="33"/>
      <c r="K4589" s="33"/>
    </row>
    <row r="4590" spans="2:11" x14ac:dyDescent="0.2">
      <c r="B4590" s="33"/>
      <c r="C4590" s="171"/>
      <c r="D4590" s="33"/>
      <c r="E4590" s="33"/>
      <c r="F4590" s="33"/>
      <c r="G4590" s="33"/>
      <c r="H4590" s="33"/>
      <c r="I4590" s="171"/>
      <c r="J4590" s="33"/>
      <c r="K4590" s="33"/>
    </row>
    <row r="4591" spans="2:11" x14ac:dyDescent="0.2">
      <c r="B4591" s="33"/>
      <c r="C4591" s="171"/>
      <c r="D4591" s="33"/>
      <c r="E4591" s="33"/>
      <c r="F4591" s="33"/>
      <c r="G4591" s="33"/>
      <c r="H4591" s="33"/>
      <c r="I4591" s="171"/>
      <c r="J4591" s="33"/>
      <c r="K4591" s="33"/>
    </row>
    <row r="4592" spans="2:11" x14ac:dyDescent="0.2">
      <c r="B4592" s="33"/>
      <c r="C4592" s="171"/>
      <c r="D4592" s="33"/>
      <c r="E4592" s="33"/>
      <c r="F4592" s="33"/>
      <c r="G4592" s="33"/>
      <c r="H4592" s="33"/>
      <c r="I4592" s="171"/>
      <c r="J4592" s="33"/>
      <c r="K4592" s="33"/>
    </row>
    <row r="4593" spans="2:11" x14ac:dyDescent="0.2">
      <c r="B4593" s="33"/>
      <c r="C4593" s="171"/>
      <c r="D4593" s="33"/>
      <c r="E4593" s="33"/>
      <c r="F4593" s="33"/>
      <c r="G4593" s="33"/>
      <c r="H4593" s="33"/>
      <c r="I4593" s="171"/>
      <c r="J4593" s="33"/>
      <c r="K4593" s="33"/>
    </row>
    <row r="4594" spans="2:11" x14ac:dyDescent="0.2">
      <c r="B4594" s="33"/>
      <c r="C4594" s="171"/>
      <c r="D4594" s="33"/>
      <c r="E4594" s="33"/>
      <c r="F4594" s="33"/>
      <c r="G4594" s="33"/>
      <c r="H4594" s="33"/>
      <c r="I4594" s="171"/>
      <c r="J4594" s="33"/>
      <c r="K4594" s="33"/>
    </row>
    <row r="4595" spans="2:11" x14ac:dyDescent="0.2">
      <c r="B4595" s="33"/>
      <c r="C4595" s="171"/>
      <c r="D4595" s="33"/>
      <c r="E4595" s="33"/>
      <c r="F4595" s="33"/>
      <c r="G4595" s="33"/>
      <c r="H4595" s="33"/>
      <c r="I4595" s="171"/>
      <c r="J4595" s="33"/>
      <c r="K4595" s="33"/>
    </row>
    <row r="4596" spans="2:11" x14ac:dyDescent="0.2">
      <c r="B4596" s="33"/>
      <c r="C4596" s="171"/>
      <c r="D4596" s="33"/>
      <c r="E4596" s="33"/>
      <c r="F4596" s="33"/>
      <c r="G4596" s="33"/>
      <c r="H4596" s="33"/>
      <c r="I4596" s="171"/>
      <c r="J4596" s="33"/>
      <c r="K4596" s="33"/>
    </row>
    <row r="4597" spans="2:11" x14ac:dyDescent="0.2">
      <c r="B4597" s="33"/>
      <c r="C4597" s="171"/>
      <c r="D4597" s="33"/>
      <c r="E4597" s="33"/>
      <c r="F4597" s="33"/>
      <c r="G4597" s="33"/>
      <c r="H4597" s="33"/>
      <c r="I4597" s="171"/>
      <c r="J4597" s="33"/>
      <c r="K4597" s="33"/>
    </row>
    <row r="4598" spans="2:11" x14ac:dyDescent="0.2">
      <c r="B4598" s="33"/>
      <c r="C4598" s="171"/>
      <c r="D4598" s="33"/>
      <c r="E4598" s="33"/>
      <c r="F4598" s="33"/>
      <c r="G4598" s="33"/>
      <c r="H4598" s="33"/>
      <c r="I4598" s="171"/>
      <c r="J4598" s="33"/>
      <c r="K4598" s="33"/>
    </row>
    <row r="4599" spans="2:11" x14ac:dyDescent="0.2">
      <c r="B4599" s="33"/>
      <c r="C4599" s="171"/>
      <c r="D4599" s="33"/>
      <c r="E4599" s="33"/>
      <c r="F4599" s="33"/>
      <c r="G4599" s="33"/>
      <c r="H4599" s="33"/>
      <c r="I4599" s="171"/>
      <c r="J4599" s="33"/>
      <c r="K4599" s="33"/>
    </row>
    <row r="4600" spans="2:11" x14ac:dyDescent="0.2">
      <c r="B4600" s="33"/>
      <c r="C4600" s="171"/>
      <c r="D4600" s="33"/>
      <c r="E4600" s="33"/>
      <c r="F4600" s="33"/>
      <c r="G4600" s="33"/>
      <c r="H4600" s="33"/>
      <c r="I4600" s="171"/>
      <c r="J4600" s="33"/>
      <c r="K4600" s="33"/>
    </row>
    <row r="4601" spans="2:11" x14ac:dyDescent="0.2">
      <c r="B4601" s="33"/>
      <c r="C4601" s="171"/>
      <c r="D4601" s="33"/>
      <c r="E4601" s="33"/>
      <c r="F4601" s="33"/>
      <c r="G4601" s="33"/>
      <c r="H4601" s="33"/>
      <c r="I4601" s="171"/>
      <c r="J4601" s="33"/>
      <c r="K4601" s="33"/>
    </row>
    <row r="4602" spans="2:11" x14ac:dyDescent="0.2">
      <c r="B4602" s="33"/>
      <c r="C4602" s="171"/>
      <c r="D4602" s="33"/>
      <c r="E4602" s="33"/>
      <c r="F4602" s="33"/>
      <c r="G4602" s="33"/>
      <c r="H4602" s="33"/>
      <c r="I4602" s="171"/>
      <c r="J4602" s="33"/>
      <c r="K4602" s="33"/>
    </row>
    <row r="4603" spans="2:11" x14ac:dyDescent="0.2">
      <c r="B4603" s="33"/>
      <c r="C4603" s="171"/>
      <c r="D4603" s="33"/>
      <c r="E4603" s="33"/>
      <c r="F4603" s="33"/>
      <c r="G4603" s="33"/>
      <c r="H4603" s="33"/>
      <c r="I4603" s="171"/>
      <c r="J4603" s="33"/>
      <c r="K4603" s="33"/>
    </row>
    <row r="4604" spans="2:11" x14ac:dyDescent="0.2">
      <c r="B4604" s="33"/>
      <c r="C4604" s="171"/>
      <c r="D4604" s="33"/>
      <c r="E4604" s="33"/>
      <c r="F4604" s="33"/>
      <c r="G4604" s="33"/>
      <c r="H4604" s="33"/>
      <c r="I4604" s="171"/>
      <c r="J4604" s="33"/>
      <c r="K4604" s="33"/>
    </row>
    <row r="4605" spans="2:11" x14ac:dyDescent="0.2">
      <c r="B4605" s="33"/>
      <c r="C4605" s="171"/>
      <c r="D4605" s="33"/>
      <c r="E4605" s="33"/>
      <c r="F4605" s="33"/>
      <c r="G4605" s="33"/>
      <c r="H4605" s="33"/>
      <c r="I4605" s="171"/>
      <c r="J4605" s="33"/>
      <c r="K4605" s="33"/>
    </row>
    <row r="4606" spans="2:11" x14ac:dyDescent="0.2">
      <c r="B4606" s="33"/>
      <c r="C4606" s="171"/>
      <c r="D4606" s="33"/>
      <c r="E4606" s="33"/>
      <c r="F4606" s="33"/>
      <c r="G4606" s="33"/>
      <c r="H4606" s="33"/>
      <c r="I4606" s="171"/>
      <c r="J4606" s="33"/>
      <c r="K4606" s="33"/>
    </row>
    <row r="4607" spans="2:11" x14ac:dyDescent="0.2">
      <c r="B4607" s="33"/>
      <c r="C4607" s="171"/>
      <c r="D4607" s="33"/>
      <c r="E4607" s="33"/>
      <c r="F4607" s="33"/>
      <c r="G4607" s="33"/>
      <c r="H4607" s="33"/>
      <c r="I4607" s="171"/>
      <c r="J4607" s="33"/>
      <c r="K4607" s="33"/>
    </row>
    <row r="4608" spans="2:11" x14ac:dyDescent="0.2">
      <c r="B4608" s="33"/>
      <c r="C4608" s="171"/>
      <c r="D4608" s="33"/>
      <c r="E4608" s="33"/>
      <c r="F4608" s="33"/>
      <c r="G4608" s="33"/>
      <c r="H4608" s="33"/>
      <c r="I4608" s="171"/>
      <c r="J4608" s="33"/>
      <c r="K4608" s="33"/>
    </row>
    <row r="4609" spans="2:11" x14ac:dyDescent="0.2">
      <c r="B4609" s="33"/>
      <c r="C4609" s="171"/>
      <c r="D4609" s="33"/>
      <c r="E4609" s="33"/>
      <c r="F4609" s="33"/>
      <c r="G4609" s="33"/>
      <c r="H4609" s="33"/>
      <c r="I4609" s="171"/>
      <c r="J4609" s="33"/>
      <c r="K4609" s="33"/>
    </row>
    <row r="4610" spans="2:11" x14ac:dyDescent="0.2">
      <c r="B4610" s="33"/>
      <c r="C4610" s="171"/>
      <c r="D4610" s="33"/>
      <c r="E4610" s="33"/>
      <c r="F4610" s="33"/>
      <c r="G4610" s="33"/>
      <c r="H4610" s="33"/>
      <c r="I4610" s="171"/>
      <c r="J4610" s="33"/>
      <c r="K4610" s="33"/>
    </row>
    <row r="4611" spans="2:11" x14ac:dyDescent="0.2">
      <c r="B4611" s="33"/>
      <c r="C4611" s="171"/>
      <c r="D4611" s="33"/>
      <c r="E4611" s="33"/>
      <c r="F4611" s="33"/>
      <c r="G4611" s="33"/>
      <c r="H4611" s="33"/>
      <c r="I4611" s="171"/>
      <c r="J4611" s="33"/>
      <c r="K4611" s="33"/>
    </row>
    <row r="4612" spans="2:11" x14ac:dyDescent="0.2">
      <c r="B4612" s="33"/>
      <c r="C4612" s="171"/>
      <c r="D4612" s="33"/>
      <c r="E4612" s="33"/>
      <c r="F4612" s="33"/>
      <c r="G4612" s="33"/>
      <c r="H4612" s="33"/>
      <c r="I4612" s="171"/>
      <c r="J4612" s="33"/>
      <c r="K4612" s="33"/>
    </row>
    <row r="4613" spans="2:11" x14ac:dyDescent="0.2">
      <c r="B4613" s="33"/>
      <c r="C4613" s="171"/>
      <c r="D4613" s="33"/>
      <c r="E4613" s="33"/>
      <c r="F4613" s="33"/>
      <c r="G4613" s="33"/>
      <c r="H4613" s="33"/>
      <c r="I4613" s="171"/>
      <c r="J4613" s="33"/>
      <c r="K4613" s="33"/>
    </row>
    <row r="4614" spans="2:11" x14ac:dyDescent="0.2">
      <c r="B4614" s="33"/>
      <c r="C4614" s="171"/>
      <c r="D4614" s="33"/>
      <c r="E4614" s="33"/>
      <c r="F4614" s="33"/>
      <c r="G4614" s="33"/>
      <c r="H4614" s="33"/>
      <c r="I4614" s="171"/>
      <c r="J4614" s="33"/>
      <c r="K4614" s="33"/>
    </row>
    <row r="4615" spans="2:11" x14ac:dyDescent="0.2">
      <c r="B4615" s="33"/>
      <c r="C4615" s="171"/>
      <c r="D4615" s="33"/>
      <c r="E4615" s="33"/>
      <c r="F4615" s="33"/>
      <c r="G4615" s="33"/>
      <c r="H4615" s="33"/>
      <c r="I4615" s="171"/>
      <c r="J4615" s="33"/>
      <c r="K4615" s="33"/>
    </row>
    <row r="4616" spans="2:11" x14ac:dyDescent="0.2">
      <c r="B4616" s="33"/>
      <c r="C4616" s="171"/>
      <c r="D4616" s="33"/>
      <c r="E4616" s="33"/>
      <c r="F4616" s="33"/>
      <c r="G4616" s="33"/>
      <c r="H4616" s="33"/>
      <c r="I4616" s="171"/>
      <c r="J4616" s="33"/>
      <c r="K4616" s="33"/>
    </row>
    <row r="4617" spans="2:11" x14ac:dyDescent="0.2">
      <c r="B4617" s="33"/>
      <c r="C4617" s="171"/>
      <c r="D4617" s="33"/>
      <c r="E4617" s="33"/>
      <c r="F4617" s="33"/>
      <c r="G4617" s="33"/>
      <c r="H4617" s="33"/>
      <c r="I4617" s="171"/>
      <c r="J4617" s="33"/>
      <c r="K4617" s="33"/>
    </row>
    <row r="4618" spans="2:11" x14ac:dyDescent="0.2">
      <c r="B4618" s="33"/>
      <c r="C4618" s="171"/>
      <c r="D4618" s="33"/>
      <c r="E4618" s="33"/>
      <c r="F4618" s="33"/>
      <c r="G4618" s="33"/>
      <c r="H4618" s="33"/>
      <c r="I4618" s="171"/>
      <c r="J4618" s="33"/>
      <c r="K4618" s="33"/>
    </row>
    <row r="4619" spans="2:11" x14ac:dyDescent="0.2">
      <c r="B4619" s="33"/>
      <c r="C4619" s="171"/>
      <c r="D4619" s="33"/>
      <c r="E4619" s="33"/>
      <c r="F4619" s="33"/>
      <c r="G4619" s="33"/>
      <c r="H4619" s="33"/>
      <c r="I4619" s="171"/>
      <c r="J4619" s="33"/>
      <c r="K4619" s="33"/>
    </row>
    <row r="4620" spans="2:11" x14ac:dyDescent="0.2">
      <c r="B4620" s="33"/>
      <c r="C4620" s="171"/>
      <c r="D4620" s="33"/>
      <c r="E4620" s="33"/>
      <c r="F4620" s="33"/>
      <c r="G4620" s="33"/>
      <c r="H4620" s="33"/>
      <c r="I4620" s="171"/>
      <c r="J4620" s="33"/>
      <c r="K4620" s="33"/>
    </row>
    <row r="4621" spans="2:11" x14ac:dyDescent="0.2">
      <c r="B4621" s="33"/>
      <c r="C4621" s="171"/>
      <c r="D4621" s="33"/>
      <c r="E4621" s="33"/>
      <c r="F4621" s="33"/>
      <c r="G4621" s="33"/>
      <c r="H4621" s="33"/>
      <c r="I4621" s="171"/>
      <c r="J4621" s="33"/>
      <c r="K4621" s="33"/>
    </row>
    <row r="4622" spans="2:11" x14ac:dyDescent="0.2">
      <c r="B4622" s="33"/>
      <c r="C4622" s="171"/>
      <c r="D4622" s="33"/>
      <c r="E4622" s="33"/>
      <c r="F4622" s="33"/>
      <c r="G4622" s="33"/>
      <c r="H4622" s="33"/>
      <c r="I4622" s="171"/>
      <c r="J4622" s="33"/>
      <c r="K4622" s="33"/>
    </row>
    <row r="4623" spans="2:11" x14ac:dyDescent="0.2">
      <c r="B4623" s="33"/>
      <c r="C4623" s="171"/>
      <c r="D4623" s="33"/>
      <c r="E4623" s="33"/>
      <c r="F4623" s="33"/>
      <c r="G4623" s="33"/>
      <c r="H4623" s="33"/>
      <c r="I4623" s="171"/>
      <c r="J4623" s="33"/>
      <c r="K4623" s="33"/>
    </row>
    <row r="4624" spans="2:11" x14ac:dyDescent="0.2">
      <c r="B4624" s="33"/>
      <c r="C4624" s="171"/>
      <c r="D4624" s="33"/>
      <c r="E4624" s="33"/>
      <c r="F4624" s="33"/>
      <c r="G4624" s="33"/>
      <c r="H4624" s="33"/>
      <c r="I4624" s="171"/>
      <c r="J4624" s="33"/>
      <c r="K4624" s="33"/>
    </row>
    <row r="4625" spans="2:11" x14ac:dyDescent="0.2">
      <c r="B4625" s="33"/>
      <c r="C4625" s="171"/>
      <c r="D4625" s="33"/>
      <c r="E4625" s="33"/>
      <c r="F4625" s="33"/>
      <c r="G4625" s="33"/>
      <c r="H4625" s="33"/>
      <c r="I4625" s="171"/>
      <c r="J4625" s="33"/>
      <c r="K4625" s="33"/>
    </row>
    <row r="4626" spans="2:11" x14ac:dyDescent="0.2">
      <c r="B4626" s="33"/>
      <c r="C4626" s="171"/>
      <c r="D4626" s="33"/>
      <c r="E4626" s="33"/>
      <c r="F4626" s="33"/>
      <c r="G4626" s="33"/>
      <c r="H4626" s="33"/>
      <c r="I4626" s="171"/>
      <c r="J4626" s="33"/>
      <c r="K4626" s="33"/>
    </row>
    <row r="4627" spans="2:11" x14ac:dyDescent="0.2">
      <c r="B4627" s="33"/>
      <c r="C4627" s="171"/>
      <c r="D4627" s="33"/>
      <c r="E4627" s="33"/>
      <c r="F4627" s="33"/>
      <c r="G4627" s="33"/>
      <c r="H4627" s="33"/>
      <c r="I4627" s="171"/>
      <c r="J4627" s="33"/>
      <c r="K4627" s="33"/>
    </row>
    <row r="4628" spans="2:11" x14ac:dyDescent="0.2">
      <c r="B4628" s="33"/>
      <c r="C4628" s="171"/>
      <c r="D4628" s="33"/>
      <c r="E4628" s="33"/>
      <c r="F4628" s="33"/>
      <c r="G4628" s="33"/>
      <c r="H4628" s="33"/>
      <c r="I4628" s="171"/>
      <c r="J4628" s="33"/>
      <c r="K4628" s="33"/>
    </row>
    <row r="4629" spans="2:11" x14ac:dyDescent="0.2">
      <c r="B4629" s="33"/>
      <c r="C4629" s="171"/>
      <c r="D4629" s="33"/>
      <c r="E4629" s="33"/>
      <c r="F4629" s="33"/>
      <c r="G4629" s="33"/>
      <c r="H4629" s="33"/>
      <c r="I4629" s="171"/>
      <c r="J4629" s="33"/>
      <c r="K4629" s="33"/>
    </row>
    <row r="4630" spans="2:11" x14ac:dyDescent="0.2">
      <c r="B4630" s="33"/>
      <c r="C4630" s="171"/>
      <c r="D4630" s="33"/>
      <c r="E4630" s="33"/>
      <c r="F4630" s="33"/>
      <c r="G4630" s="33"/>
      <c r="H4630" s="33"/>
      <c r="I4630" s="171"/>
      <c r="J4630" s="33"/>
      <c r="K4630" s="33"/>
    </row>
    <row r="4631" spans="2:11" x14ac:dyDescent="0.2">
      <c r="B4631" s="33"/>
      <c r="C4631" s="171"/>
      <c r="D4631" s="33"/>
      <c r="E4631" s="33"/>
      <c r="F4631" s="33"/>
      <c r="G4631" s="33"/>
      <c r="H4631" s="33"/>
      <c r="I4631" s="171"/>
      <c r="J4631" s="33"/>
      <c r="K4631" s="33"/>
    </row>
    <row r="4632" spans="2:11" x14ac:dyDescent="0.2">
      <c r="B4632" s="33"/>
      <c r="C4632" s="171"/>
      <c r="D4632" s="33"/>
      <c r="E4632" s="33"/>
      <c r="F4632" s="33"/>
      <c r="G4632" s="33"/>
      <c r="H4632" s="33"/>
      <c r="I4632" s="171"/>
      <c r="J4632" s="33"/>
      <c r="K4632" s="33"/>
    </row>
    <row r="4633" spans="2:11" x14ac:dyDescent="0.2">
      <c r="B4633" s="33"/>
      <c r="C4633" s="171"/>
      <c r="D4633" s="33"/>
      <c r="E4633" s="33"/>
      <c r="F4633" s="33"/>
      <c r="G4633" s="33"/>
      <c r="H4633" s="33"/>
      <c r="I4633" s="171"/>
      <c r="J4633" s="33"/>
      <c r="K4633" s="33"/>
    </row>
    <row r="4634" spans="2:11" x14ac:dyDescent="0.2">
      <c r="B4634" s="33"/>
      <c r="C4634" s="171"/>
      <c r="D4634" s="33"/>
      <c r="E4634" s="33"/>
      <c r="F4634" s="33"/>
      <c r="G4634" s="33"/>
      <c r="H4634" s="33"/>
      <c r="I4634" s="171"/>
      <c r="J4634" s="33"/>
      <c r="K4634" s="33"/>
    </row>
    <row r="4635" spans="2:11" x14ac:dyDescent="0.2">
      <c r="B4635" s="33"/>
      <c r="C4635" s="171"/>
      <c r="D4635" s="33"/>
      <c r="E4635" s="33"/>
      <c r="F4635" s="33"/>
      <c r="G4635" s="33"/>
      <c r="H4635" s="33"/>
      <c r="I4635" s="171"/>
      <c r="J4635" s="33"/>
      <c r="K4635" s="33"/>
    </row>
    <row r="4636" spans="2:11" x14ac:dyDescent="0.2">
      <c r="B4636" s="33"/>
      <c r="C4636" s="171"/>
      <c r="D4636" s="33"/>
      <c r="E4636" s="33"/>
      <c r="F4636" s="33"/>
      <c r="G4636" s="33"/>
      <c r="H4636" s="33"/>
      <c r="I4636" s="171"/>
      <c r="J4636" s="33"/>
      <c r="K4636" s="33"/>
    </row>
    <row r="4637" spans="2:11" x14ac:dyDescent="0.2">
      <c r="B4637" s="33"/>
      <c r="C4637" s="171"/>
      <c r="D4637" s="33"/>
      <c r="E4637" s="33"/>
      <c r="F4637" s="33"/>
      <c r="G4637" s="33"/>
      <c r="H4637" s="33"/>
      <c r="I4637" s="171"/>
      <c r="J4637" s="33"/>
      <c r="K4637" s="33"/>
    </row>
    <row r="4638" spans="2:11" x14ac:dyDescent="0.2">
      <c r="B4638" s="33"/>
      <c r="C4638" s="171"/>
      <c r="D4638" s="33"/>
      <c r="E4638" s="33"/>
      <c r="F4638" s="33"/>
      <c r="G4638" s="33"/>
      <c r="H4638" s="33"/>
      <c r="I4638" s="171"/>
      <c r="J4638" s="33"/>
      <c r="K4638" s="33"/>
    </row>
    <row r="4639" spans="2:11" x14ac:dyDescent="0.2">
      <c r="B4639" s="33"/>
      <c r="C4639" s="171"/>
      <c r="D4639" s="33"/>
      <c r="E4639" s="33"/>
      <c r="F4639" s="33"/>
      <c r="G4639" s="33"/>
      <c r="H4639" s="33"/>
      <c r="I4639" s="171"/>
      <c r="J4639" s="33"/>
      <c r="K4639" s="33"/>
    </row>
    <row r="4640" spans="2:11" x14ac:dyDescent="0.2">
      <c r="B4640" s="33"/>
      <c r="C4640" s="171"/>
      <c r="D4640" s="33"/>
      <c r="E4640" s="33"/>
      <c r="F4640" s="33"/>
      <c r="G4640" s="33"/>
      <c r="H4640" s="33"/>
      <c r="I4640" s="171"/>
      <c r="J4640" s="33"/>
      <c r="K4640" s="33"/>
    </row>
    <row r="4641" spans="2:11" x14ac:dyDescent="0.2">
      <c r="B4641" s="33"/>
      <c r="C4641" s="171"/>
      <c r="D4641" s="33"/>
      <c r="E4641" s="33"/>
      <c r="F4641" s="33"/>
      <c r="G4641" s="33"/>
      <c r="H4641" s="33"/>
      <c r="I4641" s="171"/>
      <c r="J4641" s="33"/>
      <c r="K4641" s="33"/>
    </row>
    <row r="4642" spans="2:11" x14ac:dyDescent="0.2">
      <c r="B4642" s="33"/>
      <c r="C4642" s="171"/>
      <c r="D4642" s="33"/>
      <c r="E4642" s="33"/>
      <c r="F4642" s="33"/>
      <c r="G4642" s="33"/>
      <c r="H4642" s="33"/>
      <c r="I4642" s="171"/>
      <c r="J4642" s="33"/>
      <c r="K4642" s="33"/>
    </row>
    <row r="4643" spans="2:11" x14ac:dyDescent="0.2">
      <c r="B4643" s="33"/>
      <c r="C4643" s="171"/>
      <c r="D4643" s="33"/>
      <c r="E4643" s="33"/>
      <c r="F4643" s="33"/>
      <c r="G4643" s="33"/>
      <c r="H4643" s="33"/>
      <c r="I4643" s="171"/>
      <c r="J4643" s="33"/>
      <c r="K4643" s="33"/>
    </row>
    <row r="4644" spans="2:11" x14ac:dyDescent="0.2">
      <c r="B4644" s="33"/>
      <c r="C4644" s="171"/>
      <c r="D4644" s="33"/>
      <c r="E4644" s="33"/>
      <c r="F4644" s="33"/>
      <c r="G4644" s="33"/>
      <c r="H4644" s="33"/>
      <c r="I4644" s="171"/>
      <c r="J4644" s="33"/>
      <c r="K4644" s="33"/>
    </row>
    <row r="4645" spans="2:11" x14ac:dyDescent="0.2">
      <c r="B4645" s="33"/>
      <c r="C4645" s="171"/>
      <c r="D4645" s="33"/>
      <c r="E4645" s="33"/>
      <c r="F4645" s="33"/>
      <c r="G4645" s="33"/>
      <c r="H4645" s="33"/>
      <c r="I4645" s="171"/>
      <c r="J4645" s="33"/>
      <c r="K4645" s="33"/>
    </row>
    <row r="4646" spans="2:11" x14ac:dyDescent="0.2">
      <c r="B4646" s="33"/>
      <c r="C4646" s="171"/>
      <c r="D4646" s="33"/>
      <c r="E4646" s="33"/>
      <c r="F4646" s="33"/>
      <c r="G4646" s="33"/>
      <c r="H4646" s="33"/>
      <c r="I4646" s="171"/>
      <c r="J4646" s="33"/>
      <c r="K4646" s="33"/>
    </row>
    <row r="4647" spans="2:11" x14ac:dyDescent="0.2">
      <c r="B4647" s="33"/>
      <c r="C4647" s="171"/>
      <c r="D4647" s="33"/>
      <c r="E4647" s="33"/>
      <c r="F4647" s="33"/>
      <c r="G4647" s="33"/>
      <c r="H4647" s="33"/>
      <c r="I4647" s="171"/>
      <c r="J4647" s="33"/>
      <c r="K4647" s="33"/>
    </row>
    <row r="4648" spans="2:11" x14ac:dyDescent="0.2">
      <c r="B4648" s="33"/>
      <c r="C4648" s="171"/>
      <c r="D4648" s="33"/>
      <c r="E4648" s="33"/>
      <c r="F4648" s="33"/>
      <c r="G4648" s="33"/>
      <c r="H4648" s="33"/>
      <c r="I4648" s="171"/>
      <c r="J4648" s="33"/>
      <c r="K4648" s="33"/>
    </row>
    <row r="4649" spans="2:11" x14ac:dyDescent="0.2">
      <c r="B4649" s="33"/>
      <c r="C4649" s="171"/>
      <c r="D4649" s="33"/>
      <c r="E4649" s="33"/>
      <c r="F4649" s="33"/>
      <c r="G4649" s="33"/>
      <c r="H4649" s="33"/>
      <c r="I4649" s="171"/>
      <c r="J4649" s="33"/>
      <c r="K4649" s="33"/>
    </row>
    <row r="4650" spans="2:11" x14ac:dyDescent="0.2">
      <c r="B4650" s="33"/>
      <c r="C4650" s="171"/>
      <c r="D4650" s="33"/>
      <c r="E4650" s="33"/>
      <c r="F4650" s="33"/>
      <c r="G4650" s="33"/>
      <c r="H4650" s="33"/>
      <c r="I4650" s="171"/>
      <c r="J4650" s="33"/>
      <c r="K4650" s="33"/>
    </row>
    <row r="4651" spans="2:11" x14ac:dyDescent="0.2">
      <c r="B4651" s="33"/>
      <c r="C4651" s="171"/>
      <c r="D4651" s="33"/>
      <c r="E4651" s="33"/>
      <c r="F4651" s="33"/>
      <c r="G4651" s="33"/>
      <c r="H4651" s="33"/>
      <c r="I4651" s="171"/>
      <c r="J4651" s="33"/>
      <c r="K4651" s="33"/>
    </row>
    <row r="4652" spans="2:11" x14ac:dyDescent="0.2">
      <c r="B4652" s="33"/>
      <c r="C4652" s="171"/>
      <c r="D4652" s="33"/>
      <c r="E4652" s="33"/>
      <c r="F4652" s="33"/>
      <c r="G4652" s="33"/>
      <c r="H4652" s="33"/>
      <c r="I4652" s="171"/>
      <c r="J4652" s="33"/>
      <c r="K4652" s="33"/>
    </row>
    <row r="4653" spans="2:11" x14ac:dyDescent="0.2">
      <c r="B4653" s="33"/>
      <c r="C4653" s="171"/>
      <c r="D4653" s="33"/>
      <c r="E4653" s="33"/>
      <c r="F4653" s="33"/>
      <c r="G4653" s="33"/>
      <c r="H4653" s="33"/>
      <c r="I4653" s="171"/>
      <c r="J4653" s="33"/>
      <c r="K4653" s="33"/>
    </row>
    <row r="4654" spans="2:11" x14ac:dyDescent="0.2">
      <c r="B4654" s="33"/>
      <c r="C4654" s="171"/>
      <c r="D4654" s="33"/>
      <c r="E4654" s="33"/>
      <c r="F4654" s="33"/>
      <c r="G4654" s="33"/>
      <c r="H4654" s="33"/>
      <c r="I4654" s="171"/>
      <c r="J4654" s="33"/>
      <c r="K4654" s="33"/>
    </row>
    <row r="4655" spans="2:11" x14ac:dyDescent="0.2">
      <c r="B4655" s="33"/>
      <c r="C4655" s="171"/>
      <c r="D4655" s="33"/>
      <c r="E4655" s="33"/>
      <c r="F4655" s="33"/>
      <c r="G4655" s="33"/>
      <c r="H4655" s="33"/>
      <c r="I4655" s="171"/>
      <c r="J4655" s="33"/>
      <c r="K4655" s="33"/>
    </row>
    <row r="4656" spans="2:11" x14ac:dyDescent="0.2">
      <c r="B4656" s="33"/>
      <c r="C4656" s="171"/>
      <c r="D4656" s="33"/>
      <c r="E4656" s="33"/>
      <c r="F4656" s="33"/>
      <c r="G4656" s="33"/>
      <c r="H4656" s="33"/>
      <c r="I4656" s="171"/>
      <c r="J4656" s="33"/>
      <c r="K4656" s="33"/>
    </row>
    <row r="4657" spans="2:11" x14ac:dyDescent="0.2">
      <c r="B4657" s="33"/>
      <c r="C4657" s="171"/>
      <c r="D4657" s="33"/>
      <c r="E4657" s="33"/>
      <c r="F4657" s="33"/>
      <c r="G4657" s="33"/>
      <c r="H4657" s="33"/>
      <c r="I4657" s="171"/>
      <c r="J4657" s="33"/>
      <c r="K4657" s="33"/>
    </row>
    <row r="4658" spans="2:11" x14ac:dyDescent="0.2">
      <c r="B4658" s="33"/>
      <c r="C4658" s="171"/>
      <c r="D4658" s="33"/>
      <c r="E4658" s="33"/>
      <c r="F4658" s="33"/>
      <c r="G4658" s="33"/>
      <c r="H4658" s="33"/>
      <c r="I4658" s="171"/>
      <c r="J4658" s="33"/>
      <c r="K4658" s="33"/>
    </row>
    <row r="4659" spans="2:11" x14ac:dyDescent="0.2">
      <c r="B4659" s="33"/>
      <c r="C4659" s="171"/>
      <c r="D4659" s="33"/>
      <c r="E4659" s="33"/>
      <c r="F4659" s="33"/>
      <c r="G4659" s="33"/>
      <c r="H4659" s="33"/>
      <c r="I4659" s="171"/>
      <c r="J4659" s="33"/>
      <c r="K4659" s="33"/>
    </row>
    <row r="4660" spans="2:11" x14ac:dyDescent="0.2">
      <c r="B4660" s="33"/>
      <c r="C4660" s="171"/>
      <c r="D4660" s="33"/>
      <c r="E4660" s="33"/>
      <c r="F4660" s="33"/>
      <c r="G4660" s="33"/>
      <c r="H4660" s="33"/>
      <c r="I4660" s="171"/>
      <c r="J4660" s="33"/>
      <c r="K4660" s="33"/>
    </row>
    <row r="4661" spans="2:11" x14ac:dyDescent="0.2">
      <c r="B4661" s="33"/>
      <c r="C4661" s="171"/>
      <c r="D4661" s="33"/>
      <c r="E4661" s="33"/>
      <c r="F4661" s="33"/>
      <c r="G4661" s="33"/>
      <c r="H4661" s="33"/>
      <c r="I4661" s="171"/>
      <c r="J4661" s="33"/>
      <c r="K4661" s="33"/>
    </row>
    <row r="4662" spans="2:11" x14ac:dyDescent="0.2">
      <c r="B4662" s="33"/>
      <c r="C4662" s="171"/>
      <c r="D4662" s="33"/>
      <c r="E4662" s="33"/>
      <c r="F4662" s="33"/>
      <c r="G4662" s="33"/>
      <c r="H4662" s="33"/>
      <c r="I4662" s="171"/>
      <c r="J4662" s="33"/>
      <c r="K4662" s="33"/>
    </row>
    <row r="4663" spans="2:11" x14ac:dyDescent="0.2">
      <c r="B4663" s="33"/>
      <c r="C4663" s="171"/>
      <c r="D4663" s="33"/>
      <c r="E4663" s="33"/>
      <c r="F4663" s="33"/>
      <c r="G4663" s="33"/>
      <c r="H4663" s="33"/>
      <c r="I4663" s="171"/>
      <c r="J4663" s="33"/>
      <c r="K4663" s="33"/>
    </row>
    <row r="4664" spans="2:11" x14ac:dyDescent="0.2">
      <c r="B4664" s="33"/>
      <c r="C4664" s="171"/>
      <c r="D4664" s="33"/>
      <c r="E4664" s="33"/>
      <c r="F4664" s="33"/>
      <c r="G4664" s="33"/>
      <c r="H4664" s="33"/>
      <c r="I4664" s="171"/>
      <c r="J4664" s="33"/>
      <c r="K4664" s="33"/>
    </row>
    <row r="4665" spans="2:11" x14ac:dyDescent="0.2">
      <c r="B4665" s="33"/>
      <c r="C4665" s="171"/>
      <c r="D4665" s="33"/>
      <c r="E4665" s="33"/>
      <c r="F4665" s="33"/>
      <c r="G4665" s="33"/>
      <c r="H4665" s="33"/>
      <c r="I4665" s="171"/>
      <c r="J4665" s="33"/>
      <c r="K4665" s="33"/>
    </row>
    <row r="4666" spans="2:11" x14ac:dyDescent="0.2">
      <c r="B4666" s="33"/>
      <c r="C4666" s="171"/>
      <c r="D4666" s="33"/>
      <c r="E4666" s="33"/>
      <c r="F4666" s="33"/>
      <c r="G4666" s="33"/>
      <c r="H4666" s="33"/>
      <c r="I4666" s="171"/>
      <c r="J4666" s="33"/>
      <c r="K4666" s="33"/>
    </row>
    <row r="4667" spans="2:11" x14ac:dyDescent="0.2">
      <c r="B4667" s="33"/>
      <c r="C4667" s="171"/>
      <c r="D4667" s="33"/>
      <c r="E4667" s="33"/>
      <c r="F4667" s="33"/>
      <c r="G4667" s="33"/>
      <c r="H4667" s="33"/>
      <c r="I4667" s="171"/>
      <c r="J4667" s="33"/>
      <c r="K4667" s="33"/>
    </row>
    <row r="4668" spans="2:11" x14ac:dyDescent="0.2">
      <c r="B4668" s="33"/>
      <c r="C4668" s="171"/>
      <c r="D4668" s="33"/>
      <c r="E4668" s="33"/>
      <c r="F4668" s="33"/>
      <c r="G4668" s="33"/>
      <c r="H4668" s="33"/>
      <c r="I4668" s="171"/>
      <c r="J4668" s="33"/>
      <c r="K4668" s="33"/>
    </row>
    <row r="4669" spans="2:11" x14ac:dyDescent="0.2">
      <c r="B4669" s="33"/>
      <c r="C4669" s="171"/>
      <c r="D4669" s="33"/>
      <c r="E4669" s="33"/>
      <c r="F4669" s="33"/>
      <c r="G4669" s="33"/>
      <c r="H4669" s="33"/>
      <c r="I4669" s="171"/>
      <c r="J4669" s="33"/>
      <c r="K4669" s="33"/>
    </row>
    <row r="4670" spans="2:11" x14ac:dyDescent="0.2">
      <c r="B4670" s="33"/>
      <c r="C4670" s="171"/>
      <c r="D4670" s="33"/>
      <c r="E4670" s="33"/>
      <c r="F4670" s="33"/>
      <c r="G4670" s="33"/>
      <c r="H4670" s="33"/>
      <c r="I4670" s="171"/>
      <c r="J4670" s="33"/>
      <c r="K4670" s="33"/>
    </row>
    <row r="4671" spans="2:11" x14ac:dyDescent="0.2">
      <c r="B4671" s="33"/>
      <c r="C4671" s="171"/>
      <c r="D4671" s="33"/>
      <c r="E4671" s="33"/>
      <c r="F4671" s="33"/>
      <c r="G4671" s="33"/>
      <c r="H4671" s="33"/>
      <c r="I4671" s="171"/>
      <c r="J4671" s="33"/>
      <c r="K4671" s="33"/>
    </row>
    <row r="4672" spans="2:11" x14ac:dyDescent="0.2">
      <c r="B4672" s="33"/>
      <c r="C4672" s="171"/>
      <c r="D4672" s="33"/>
      <c r="E4672" s="33"/>
      <c r="F4672" s="33"/>
      <c r="G4672" s="33"/>
      <c r="H4672" s="33"/>
      <c r="I4672" s="171"/>
      <c r="J4672" s="33"/>
      <c r="K4672" s="33"/>
    </row>
    <row r="4673" spans="2:11" x14ac:dyDescent="0.2">
      <c r="B4673" s="33"/>
      <c r="C4673" s="171"/>
      <c r="D4673" s="33"/>
      <c r="E4673" s="33"/>
      <c r="F4673" s="33"/>
      <c r="G4673" s="33"/>
      <c r="H4673" s="33"/>
      <c r="I4673" s="171"/>
      <c r="J4673" s="33"/>
      <c r="K4673" s="33"/>
    </row>
    <row r="4674" spans="2:11" x14ac:dyDescent="0.2">
      <c r="B4674" s="33"/>
      <c r="C4674" s="171"/>
      <c r="D4674" s="33"/>
      <c r="E4674" s="33"/>
      <c r="F4674" s="33"/>
      <c r="G4674" s="33"/>
      <c r="H4674" s="33"/>
      <c r="I4674" s="171"/>
      <c r="J4674" s="33"/>
      <c r="K4674" s="33"/>
    </row>
    <row r="4675" spans="2:11" x14ac:dyDescent="0.2">
      <c r="B4675" s="33"/>
      <c r="C4675" s="171"/>
      <c r="D4675" s="33"/>
      <c r="E4675" s="33"/>
      <c r="F4675" s="33"/>
      <c r="G4675" s="33"/>
      <c r="H4675" s="33"/>
      <c r="I4675" s="171"/>
      <c r="J4675" s="33"/>
      <c r="K4675" s="33"/>
    </row>
    <row r="4676" spans="2:11" x14ac:dyDescent="0.2">
      <c r="B4676" s="33"/>
      <c r="C4676" s="171"/>
      <c r="D4676" s="33"/>
      <c r="E4676" s="33"/>
      <c r="F4676" s="33"/>
      <c r="G4676" s="33"/>
      <c r="H4676" s="33"/>
      <c r="I4676" s="171"/>
      <c r="J4676" s="33"/>
      <c r="K4676" s="33"/>
    </row>
    <row r="4677" spans="2:11" x14ac:dyDescent="0.2">
      <c r="B4677" s="33"/>
      <c r="C4677" s="171"/>
      <c r="D4677" s="33"/>
      <c r="E4677" s="33"/>
      <c r="F4677" s="33"/>
      <c r="G4677" s="33"/>
      <c r="H4677" s="33"/>
      <c r="I4677" s="171"/>
      <c r="J4677" s="33"/>
      <c r="K4677" s="33"/>
    </row>
    <row r="4678" spans="2:11" x14ac:dyDescent="0.2">
      <c r="B4678" s="33"/>
      <c r="C4678" s="171"/>
      <c r="D4678" s="33"/>
      <c r="E4678" s="33"/>
      <c r="F4678" s="33"/>
      <c r="G4678" s="33"/>
      <c r="H4678" s="33"/>
      <c r="I4678" s="171"/>
      <c r="J4678" s="33"/>
      <c r="K4678" s="33"/>
    </row>
    <row r="4679" spans="2:11" x14ac:dyDescent="0.2">
      <c r="B4679" s="33"/>
      <c r="C4679" s="171"/>
      <c r="D4679" s="33"/>
      <c r="E4679" s="33"/>
      <c r="F4679" s="33"/>
      <c r="G4679" s="33"/>
      <c r="H4679" s="33"/>
      <c r="I4679" s="171"/>
      <c r="J4679" s="33"/>
      <c r="K4679" s="33"/>
    </row>
    <row r="4680" spans="2:11" x14ac:dyDescent="0.2">
      <c r="B4680" s="33"/>
      <c r="C4680" s="171"/>
      <c r="D4680" s="33"/>
      <c r="E4680" s="33"/>
      <c r="F4680" s="33"/>
      <c r="G4680" s="33"/>
      <c r="H4680" s="33"/>
      <c r="I4680" s="171"/>
      <c r="J4680" s="33"/>
      <c r="K4680" s="33"/>
    </row>
    <row r="4681" spans="2:11" x14ac:dyDescent="0.2">
      <c r="B4681" s="33"/>
      <c r="C4681" s="171"/>
      <c r="D4681" s="33"/>
      <c r="E4681" s="33"/>
      <c r="F4681" s="33"/>
      <c r="G4681" s="33"/>
      <c r="H4681" s="33"/>
      <c r="I4681" s="171"/>
      <c r="J4681" s="33"/>
      <c r="K4681" s="33"/>
    </row>
    <row r="4682" spans="2:11" x14ac:dyDescent="0.2">
      <c r="B4682" s="33"/>
      <c r="C4682" s="171"/>
      <c r="D4682" s="33"/>
      <c r="E4682" s="33"/>
      <c r="F4682" s="33"/>
      <c r="G4682" s="33"/>
      <c r="H4682" s="33"/>
      <c r="I4682" s="171"/>
      <c r="J4682" s="33"/>
      <c r="K4682" s="33"/>
    </row>
    <row r="4683" spans="2:11" x14ac:dyDescent="0.2">
      <c r="B4683" s="33"/>
      <c r="C4683" s="171"/>
      <c r="D4683" s="33"/>
      <c r="E4683" s="33"/>
      <c r="F4683" s="33"/>
      <c r="G4683" s="33"/>
      <c r="H4683" s="33"/>
      <c r="I4683" s="171"/>
      <c r="J4683" s="33"/>
      <c r="K4683" s="33"/>
    </row>
    <row r="4684" spans="2:11" x14ac:dyDescent="0.2">
      <c r="B4684" s="33"/>
      <c r="C4684" s="171"/>
      <c r="D4684" s="33"/>
      <c r="E4684" s="33"/>
      <c r="F4684" s="33"/>
      <c r="G4684" s="33"/>
      <c r="H4684" s="33"/>
      <c r="I4684" s="171"/>
      <c r="J4684" s="33"/>
      <c r="K4684" s="33"/>
    </row>
    <row r="4685" spans="2:11" x14ac:dyDescent="0.2">
      <c r="B4685" s="33"/>
      <c r="C4685" s="171"/>
      <c r="D4685" s="33"/>
      <c r="E4685" s="33"/>
      <c r="F4685" s="33"/>
      <c r="G4685" s="33"/>
      <c r="H4685" s="33"/>
      <c r="I4685" s="171"/>
      <c r="J4685" s="33"/>
      <c r="K4685" s="33"/>
    </row>
    <row r="4686" spans="2:11" x14ac:dyDescent="0.2">
      <c r="B4686" s="33"/>
      <c r="C4686" s="171"/>
      <c r="D4686" s="33"/>
      <c r="E4686" s="33"/>
      <c r="F4686" s="33"/>
      <c r="G4686" s="33"/>
      <c r="H4686" s="33"/>
      <c r="I4686" s="171"/>
      <c r="J4686" s="33"/>
      <c r="K4686" s="33"/>
    </row>
    <row r="4687" spans="2:11" x14ac:dyDescent="0.2">
      <c r="B4687" s="33"/>
      <c r="C4687" s="171"/>
      <c r="D4687" s="33"/>
      <c r="E4687" s="33"/>
      <c r="F4687" s="33"/>
      <c r="G4687" s="33"/>
      <c r="H4687" s="33"/>
      <c r="I4687" s="171"/>
      <c r="J4687" s="33"/>
      <c r="K4687" s="33"/>
    </row>
    <row r="4688" spans="2:11" x14ac:dyDescent="0.2">
      <c r="B4688" s="33"/>
      <c r="C4688" s="171"/>
      <c r="D4688" s="33"/>
      <c r="E4688" s="33"/>
      <c r="F4688" s="33"/>
      <c r="G4688" s="33"/>
      <c r="H4688" s="33"/>
      <c r="I4688" s="171"/>
      <c r="J4688" s="33"/>
      <c r="K4688" s="33"/>
    </row>
    <row r="4689" spans="2:11" x14ac:dyDescent="0.2">
      <c r="B4689" s="33"/>
      <c r="C4689" s="171"/>
      <c r="D4689" s="33"/>
      <c r="E4689" s="33"/>
      <c r="F4689" s="33"/>
      <c r="G4689" s="33"/>
      <c r="H4689" s="33"/>
      <c r="I4689" s="171"/>
      <c r="J4689" s="33"/>
      <c r="K4689" s="33"/>
    </row>
    <row r="4690" spans="2:11" x14ac:dyDescent="0.2">
      <c r="B4690" s="33"/>
      <c r="C4690" s="171"/>
      <c r="D4690" s="33"/>
      <c r="E4690" s="33"/>
      <c r="F4690" s="33"/>
      <c r="G4690" s="33"/>
      <c r="H4690" s="33"/>
      <c r="I4690" s="171"/>
      <c r="J4690" s="33"/>
      <c r="K4690" s="33"/>
    </row>
    <row r="4691" spans="2:11" x14ac:dyDescent="0.2">
      <c r="B4691" s="33"/>
      <c r="C4691" s="171"/>
      <c r="D4691" s="33"/>
      <c r="E4691" s="33"/>
      <c r="F4691" s="33"/>
      <c r="G4691" s="33"/>
      <c r="H4691" s="33"/>
      <c r="I4691" s="171"/>
      <c r="J4691" s="33"/>
      <c r="K4691" s="33"/>
    </row>
    <row r="4692" spans="2:11" x14ac:dyDescent="0.2">
      <c r="B4692" s="33"/>
      <c r="C4692" s="171"/>
      <c r="D4692" s="33"/>
      <c r="E4692" s="33"/>
      <c r="F4692" s="33"/>
      <c r="G4692" s="33"/>
      <c r="H4692" s="33"/>
      <c r="I4692" s="171"/>
      <c r="J4692" s="33"/>
      <c r="K4692" s="33"/>
    </row>
    <row r="4693" spans="2:11" x14ac:dyDescent="0.2">
      <c r="B4693" s="33"/>
      <c r="C4693" s="171"/>
      <c r="D4693" s="33"/>
      <c r="E4693" s="33"/>
      <c r="F4693" s="33"/>
      <c r="G4693" s="33"/>
      <c r="H4693" s="33"/>
      <c r="I4693" s="171"/>
      <c r="J4693" s="33"/>
      <c r="K4693" s="33"/>
    </row>
    <row r="4694" spans="2:11" x14ac:dyDescent="0.2">
      <c r="B4694" s="33"/>
      <c r="C4694" s="171"/>
      <c r="D4694" s="33"/>
      <c r="E4694" s="33"/>
      <c r="F4694" s="33"/>
      <c r="G4694" s="33"/>
      <c r="H4694" s="33"/>
      <c r="I4694" s="171"/>
      <c r="J4694" s="33"/>
      <c r="K4694" s="33"/>
    </row>
    <row r="4695" spans="2:11" x14ac:dyDescent="0.2">
      <c r="B4695" s="33"/>
      <c r="C4695" s="171"/>
      <c r="D4695" s="33"/>
      <c r="E4695" s="33"/>
      <c r="F4695" s="33"/>
      <c r="G4695" s="33"/>
      <c r="H4695" s="33"/>
      <c r="I4695" s="171"/>
      <c r="J4695" s="33"/>
      <c r="K4695" s="33"/>
    </row>
    <row r="4696" spans="2:11" x14ac:dyDescent="0.2">
      <c r="B4696" s="33"/>
      <c r="C4696" s="171"/>
      <c r="D4696" s="33"/>
      <c r="E4696" s="33"/>
      <c r="F4696" s="33"/>
      <c r="G4696" s="33"/>
      <c r="H4696" s="33"/>
      <c r="I4696" s="171"/>
      <c r="J4696" s="33"/>
      <c r="K4696" s="33"/>
    </row>
    <row r="4697" spans="2:11" x14ac:dyDescent="0.2">
      <c r="B4697" s="33"/>
      <c r="C4697" s="171"/>
      <c r="D4697" s="33"/>
      <c r="E4697" s="33"/>
      <c r="F4697" s="33"/>
      <c r="G4697" s="33"/>
      <c r="H4697" s="33"/>
      <c r="I4697" s="171"/>
      <c r="J4697" s="33"/>
      <c r="K4697" s="33"/>
    </row>
    <row r="4698" spans="2:11" x14ac:dyDescent="0.2">
      <c r="B4698" s="33"/>
      <c r="C4698" s="171"/>
      <c r="D4698" s="33"/>
      <c r="E4698" s="33"/>
      <c r="F4698" s="33"/>
      <c r="G4698" s="33"/>
      <c r="H4698" s="33"/>
      <c r="I4698" s="171"/>
      <c r="J4698" s="33"/>
      <c r="K4698" s="33"/>
    </row>
    <row r="4699" spans="2:11" x14ac:dyDescent="0.2">
      <c r="B4699" s="33"/>
      <c r="C4699" s="171"/>
      <c r="D4699" s="33"/>
      <c r="E4699" s="33"/>
      <c r="F4699" s="33"/>
      <c r="G4699" s="33"/>
      <c r="H4699" s="33"/>
      <c r="I4699" s="171"/>
      <c r="J4699" s="33"/>
      <c r="K4699" s="33"/>
    </row>
    <row r="4700" spans="2:11" x14ac:dyDescent="0.2">
      <c r="B4700" s="33"/>
      <c r="C4700" s="171"/>
      <c r="D4700" s="33"/>
      <c r="E4700" s="33"/>
      <c r="F4700" s="33"/>
      <c r="G4700" s="33"/>
      <c r="H4700" s="33"/>
      <c r="I4700" s="171"/>
      <c r="J4700" s="33"/>
      <c r="K4700" s="33"/>
    </row>
    <row r="4701" spans="2:11" x14ac:dyDescent="0.2">
      <c r="B4701" s="33"/>
      <c r="C4701" s="171"/>
      <c r="D4701" s="33"/>
      <c r="E4701" s="33"/>
      <c r="F4701" s="33"/>
      <c r="G4701" s="33"/>
      <c r="H4701" s="33"/>
      <c r="I4701" s="171"/>
      <c r="J4701" s="33"/>
      <c r="K4701" s="33"/>
    </row>
    <row r="4702" spans="2:11" x14ac:dyDescent="0.2">
      <c r="B4702" s="33"/>
      <c r="C4702" s="171"/>
      <c r="D4702" s="33"/>
      <c r="E4702" s="33"/>
      <c r="F4702" s="33"/>
      <c r="G4702" s="33"/>
      <c r="H4702" s="33"/>
      <c r="I4702" s="171"/>
      <c r="J4702" s="33"/>
      <c r="K4702" s="33"/>
    </row>
    <row r="4703" spans="2:11" x14ac:dyDescent="0.2">
      <c r="B4703" s="33"/>
      <c r="C4703" s="171"/>
      <c r="D4703" s="33"/>
      <c r="E4703" s="33"/>
      <c r="F4703" s="33"/>
      <c r="G4703" s="33"/>
      <c r="H4703" s="33"/>
      <c r="I4703" s="171"/>
      <c r="J4703" s="33"/>
      <c r="K4703" s="33"/>
    </row>
    <row r="4704" spans="2:11" x14ac:dyDescent="0.2">
      <c r="B4704" s="33"/>
      <c r="C4704" s="171"/>
      <c r="D4704" s="33"/>
      <c r="E4704" s="33"/>
      <c r="F4704" s="33"/>
      <c r="G4704" s="33"/>
      <c r="H4704" s="33"/>
      <c r="I4704" s="171"/>
      <c r="J4704" s="33"/>
      <c r="K4704" s="33"/>
    </row>
    <row r="4705" spans="2:11" x14ac:dyDescent="0.2">
      <c r="B4705" s="33"/>
      <c r="C4705" s="171"/>
      <c r="D4705" s="33"/>
      <c r="E4705" s="33"/>
      <c r="F4705" s="33"/>
      <c r="G4705" s="33"/>
      <c r="H4705" s="33"/>
      <c r="I4705" s="171"/>
      <c r="J4705" s="33"/>
      <c r="K4705" s="33"/>
    </row>
    <row r="4706" spans="2:11" x14ac:dyDescent="0.2">
      <c r="B4706" s="33"/>
      <c r="C4706" s="171"/>
      <c r="D4706" s="33"/>
      <c r="E4706" s="33"/>
      <c r="F4706" s="33"/>
      <c r="G4706" s="33"/>
      <c r="H4706" s="33"/>
      <c r="I4706" s="171"/>
      <c r="J4706" s="33"/>
      <c r="K4706" s="33"/>
    </row>
    <row r="4707" spans="2:11" x14ac:dyDescent="0.2">
      <c r="B4707" s="33"/>
      <c r="C4707" s="171"/>
      <c r="D4707" s="33"/>
      <c r="E4707" s="33"/>
      <c r="F4707" s="33"/>
      <c r="G4707" s="33"/>
      <c r="H4707" s="33"/>
      <c r="I4707" s="171"/>
      <c r="J4707" s="33"/>
      <c r="K4707" s="33"/>
    </row>
    <row r="4708" spans="2:11" x14ac:dyDescent="0.2">
      <c r="B4708" s="33"/>
      <c r="C4708" s="171"/>
      <c r="D4708" s="33"/>
      <c r="E4708" s="33"/>
      <c r="F4708" s="33"/>
      <c r="G4708" s="33"/>
      <c r="H4708" s="33"/>
      <c r="I4708" s="171"/>
      <c r="J4708" s="33"/>
      <c r="K4708" s="33"/>
    </row>
    <row r="4709" spans="2:11" x14ac:dyDescent="0.2">
      <c r="B4709" s="33"/>
      <c r="C4709" s="171"/>
      <c r="D4709" s="33"/>
      <c r="E4709" s="33"/>
      <c r="F4709" s="33"/>
      <c r="G4709" s="33"/>
      <c r="H4709" s="33"/>
      <c r="I4709" s="171"/>
      <c r="J4709" s="33"/>
      <c r="K4709" s="33"/>
    </row>
    <row r="4710" spans="2:11" x14ac:dyDescent="0.2">
      <c r="B4710" s="33"/>
      <c r="C4710" s="171"/>
      <c r="D4710" s="33"/>
      <c r="E4710" s="33"/>
      <c r="F4710" s="33"/>
      <c r="G4710" s="33"/>
      <c r="H4710" s="33"/>
      <c r="I4710" s="171"/>
      <c r="J4710" s="33"/>
      <c r="K4710" s="33"/>
    </row>
    <row r="4711" spans="2:11" x14ac:dyDescent="0.2">
      <c r="B4711" s="33"/>
      <c r="C4711" s="171"/>
      <c r="D4711" s="33"/>
      <c r="E4711" s="33"/>
      <c r="F4711" s="33"/>
      <c r="G4711" s="33"/>
      <c r="H4711" s="33"/>
      <c r="I4711" s="171"/>
      <c r="J4711" s="33"/>
      <c r="K4711" s="33"/>
    </row>
    <row r="4712" spans="2:11" x14ac:dyDescent="0.2">
      <c r="B4712" s="33"/>
      <c r="C4712" s="171"/>
      <c r="D4712" s="33"/>
      <c r="E4712" s="33"/>
      <c r="F4712" s="33"/>
      <c r="G4712" s="33"/>
      <c r="H4712" s="33"/>
      <c r="I4712" s="171"/>
      <c r="J4712" s="33"/>
      <c r="K4712" s="33"/>
    </row>
    <row r="4713" spans="2:11" x14ac:dyDescent="0.2">
      <c r="B4713" s="33"/>
      <c r="C4713" s="171"/>
      <c r="D4713" s="33"/>
      <c r="E4713" s="33"/>
      <c r="F4713" s="33"/>
      <c r="G4713" s="33"/>
      <c r="H4713" s="33"/>
      <c r="I4713" s="171"/>
      <c r="J4713" s="33"/>
      <c r="K4713" s="33"/>
    </row>
    <row r="4714" spans="2:11" x14ac:dyDescent="0.2">
      <c r="B4714" s="33"/>
      <c r="C4714" s="171"/>
      <c r="D4714" s="33"/>
      <c r="E4714" s="33"/>
      <c r="F4714" s="33"/>
      <c r="G4714" s="33"/>
      <c r="H4714" s="33"/>
      <c r="I4714" s="171"/>
      <c r="J4714" s="33"/>
      <c r="K4714" s="33"/>
    </row>
    <row r="4715" spans="2:11" x14ac:dyDescent="0.2">
      <c r="B4715" s="33"/>
      <c r="C4715" s="171"/>
      <c r="D4715" s="33"/>
      <c r="E4715" s="33"/>
      <c r="F4715" s="33"/>
      <c r="G4715" s="33"/>
      <c r="H4715" s="33"/>
      <c r="I4715" s="171"/>
      <c r="J4715" s="33"/>
      <c r="K4715" s="33"/>
    </row>
    <row r="4716" spans="2:11" x14ac:dyDescent="0.2">
      <c r="B4716" s="33"/>
      <c r="C4716" s="171"/>
      <c r="D4716" s="33"/>
      <c r="E4716" s="33"/>
      <c r="F4716" s="33"/>
      <c r="G4716" s="33"/>
      <c r="H4716" s="33"/>
      <c r="I4716" s="171"/>
      <c r="J4716" s="33"/>
      <c r="K4716" s="33"/>
    </row>
    <row r="4717" spans="2:11" x14ac:dyDescent="0.2">
      <c r="B4717" s="33"/>
      <c r="C4717" s="171"/>
      <c r="D4717" s="33"/>
      <c r="E4717" s="33"/>
      <c r="F4717" s="33"/>
      <c r="G4717" s="33"/>
      <c r="H4717" s="33"/>
      <c r="I4717" s="171"/>
      <c r="J4717" s="33"/>
      <c r="K4717" s="33"/>
    </row>
    <row r="4718" spans="2:11" x14ac:dyDescent="0.2">
      <c r="B4718" s="33"/>
      <c r="C4718" s="171"/>
      <c r="D4718" s="33"/>
      <c r="E4718" s="33"/>
      <c r="F4718" s="33"/>
      <c r="G4718" s="33"/>
      <c r="H4718" s="33"/>
      <c r="I4718" s="171"/>
      <c r="J4718" s="33"/>
      <c r="K4718" s="33"/>
    </row>
    <row r="4719" spans="2:11" x14ac:dyDescent="0.2">
      <c r="B4719" s="33"/>
      <c r="C4719" s="171"/>
      <c r="D4719" s="33"/>
      <c r="E4719" s="33"/>
      <c r="F4719" s="33"/>
      <c r="G4719" s="33"/>
      <c r="H4719" s="33"/>
      <c r="I4719" s="171"/>
      <c r="J4719" s="33"/>
      <c r="K4719" s="33"/>
    </row>
    <row r="4720" spans="2:11" x14ac:dyDescent="0.2">
      <c r="B4720" s="33"/>
      <c r="C4720" s="171"/>
      <c r="D4720" s="33"/>
      <c r="E4720" s="33"/>
      <c r="F4720" s="33"/>
      <c r="G4720" s="33"/>
      <c r="H4720" s="33"/>
      <c r="I4720" s="171"/>
      <c r="J4720" s="33"/>
      <c r="K4720" s="33"/>
    </row>
    <row r="4721" spans="2:11" x14ac:dyDescent="0.2">
      <c r="B4721" s="33"/>
      <c r="C4721" s="171"/>
      <c r="D4721" s="33"/>
      <c r="E4721" s="33"/>
      <c r="F4721" s="33"/>
      <c r="G4721" s="33"/>
      <c r="H4721" s="33"/>
      <c r="I4721" s="171"/>
      <c r="J4721" s="33"/>
      <c r="K4721" s="33"/>
    </row>
    <row r="4722" spans="2:11" x14ac:dyDescent="0.2">
      <c r="B4722" s="33"/>
      <c r="C4722" s="171"/>
      <c r="D4722" s="33"/>
      <c r="E4722" s="33"/>
      <c r="F4722" s="33"/>
      <c r="G4722" s="33"/>
      <c r="H4722" s="33"/>
      <c r="I4722" s="171"/>
      <c r="J4722" s="33"/>
      <c r="K4722" s="33"/>
    </row>
    <row r="4723" spans="2:11" x14ac:dyDescent="0.2">
      <c r="B4723" s="33"/>
      <c r="C4723" s="171"/>
      <c r="D4723" s="33"/>
      <c r="E4723" s="33"/>
      <c r="F4723" s="33"/>
      <c r="G4723" s="33"/>
      <c r="H4723" s="33"/>
      <c r="I4723" s="171"/>
      <c r="J4723" s="33"/>
      <c r="K4723" s="33"/>
    </row>
    <row r="4724" spans="2:11" x14ac:dyDescent="0.2">
      <c r="B4724" s="33"/>
      <c r="C4724" s="171"/>
      <c r="D4724" s="33"/>
      <c r="E4724" s="33"/>
      <c r="F4724" s="33"/>
      <c r="G4724" s="33"/>
      <c r="H4724" s="33"/>
      <c r="I4724" s="171"/>
      <c r="J4724" s="33"/>
      <c r="K4724" s="33"/>
    </row>
    <row r="4725" spans="2:11" x14ac:dyDescent="0.2">
      <c r="B4725" s="33"/>
      <c r="C4725" s="171"/>
      <c r="D4725" s="33"/>
      <c r="E4725" s="33"/>
      <c r="F4725" s="33"/>
      <c r="G4725" s="33"/>
      <c r="H4725" s="33"/>
      <c r="I4725" s="171"/>
      <c r="J4725" s="33"/>
      <c r="K4725" s="33"/>
    </row>
    <row r="4726" spans="2:11" x14ac:dyDescent="0.2">
      <c r="B4726" s="33"/>
      <c r="C4726" s="171"/>
      <c r="D4726" s="33"/>
      <c r="E4726" s="33"/>
      <c r="F4726" s="33"/>
      <c r="G4726" s="33"/>
      <c r="H4726" s="33"/>
      <c r="I4726" s="171"/>
      <c r="J4726" s="33"/>
      <c r="K4726" s="33"/>
    </row>
    <row r="4727" spans="2:11" x14ac:dyDescent="0.2">
      <c r="B4727" s="33"/>
      <c r="C4727" s="171"/>
      <c r="D4727" s="33"/>
      <c r="E4727" s="33"/>
      <c r="F4727" s="33"/>
      <c r="G4727" s="33"/>
      <c r="H4727" s="33"/>
      <c r="I4727" s="171"/>
      <c r="J4727" s="33"/>
      <c r="K4727" s="33"/>
    </row>
    <row r="4728" spans="2:11" x14ac:dyDescent="0.2">
      <c r="B4728" s="33"/>
      <c r="C4728" s="171"/>
      <c r="D4728" s="33"/>
      <c r="E4728" s="33"/>
      <c r="F4728" s="33"/>
      <c r="G4728" s="33"/>
      <c r="H4728" s="33"/>
      <c r="I4728" s="171"/>
      <c r="J4728" s="33"/>
      <c r="K4728" s="33"/>
    </row>
    <row r="4729" spans="2:11" x14ac:dyDescent="0.2">
      <c r="B4729" s="33"/>
      <c r="C4729" s="171"/>
      <c r="D4729" s="33"/>
      <c r="E4729" s="33"/>
      <c r="F4729" s="33"/>
      <c r="G4729" s="33"/>
      <c r="H4729" s="33"/>
      <c r="I4729" s="171"/>
      <c r="J4729" s="33"/>
      <c r="K4729" s="33"/>
    </row>
    <row r="4730" spans="2:11" x14ac:dyDescent="0.2">
      <c r="B4730" s="33"/>
      <c r="C4730" s="171"/>
      <c r="D4730" s="33"/>
      <c r="E4730" s="33"/>
      <c r="F4730" s="33"/>
      <c r="G4730" s="33"/>
      <c r="H4730" s="33"/>
      <c r="I4730" s="171"/>
      <c r="J4730" s="33"/>
      <c r="K4730" s="33"/>
    </row>
    <row r="4731" spans="2:11" x14ac:dyDescent="0.2">
      <c r="B4731" s="33"/>
      <c r="C4731" s="171"/>
      <c r="D4731" s="33"/>
      <c r="E4731" s="33"/>
      <c r="F4731" s="33"/>
      <c r="G4731" s="33"/>
      <c r="H4731" s="33"/>
      <c r="I4731" s="171"/>
      <c r="J4731" s="33"/>
      <c r="K4731" s="33"/>
    </row>
    <row r="4732" spans="2:11" x14ac:dyDescent="0.2">
      <c r="B4732" s="33"/>
      <c r="C4732" s="171"/>
      <c r="D4732" s="33"/>
      <c r="E4732" s="33"/>
      <c r="F4732" s="33"/>
      <c r="G4732" s="33"/>
      <c r="H4732" s="33"/>
      <c r="I4732" s="171"/>
      <c r="J4732" s="33"/>
      <c r="K4732" s="33"/>
    </row>
    <row r="4733" spans="2:11" x14ac:dyDescent="0.2">
      <c r="B4733" s="33"/>
      <c r="C4733" s="171"/>
      <c r="D4733" s="33"/>
      <c r="E4733" s="33"/>
      <c r="F4733" s="33"/>
      <c r="G4733" s="33"/>
      <c r="H4733" s="33"/>
      <c r="I4733" s="171"/>
      <c r="J4733" s="33"/>
      <c r="K4733" s="33"/>
    </row>
    <row r="4734" spans="2:11" x14ac:dyDescent="0.2">
      <c r="B4734" s="33"/>
      <c r="C4734" s="171"/>
      <c r="D4734" s="33"/>
      <c r="E4734" s="33"/>
      <c r="F4734" s="33"/>
      <c r="G4734" s="33"/>
      <c r="H4734" s="33"/>
      <c r="I4734" s="171"/>
      <c r="J4734" s="33"/>
      <c r="K4734" s="33"/>
    </row>
    <row r="4735" spans="2:11" x14ac:dyDescent="0.2">
      <c r="B4735" s="33"/>
      <c r="C4735" s="171"/>
      <c r="D4735" s="33"/>
      <c r="E4735" s="33"/>
      <c r="F4735" s="33"/>
      <c r="G4735" s="33"/>
      <c r="H4735" s="33"/>
      <c r="I4735" s="171"/>
      <c r="J4735" s="33"/>
      <c r="K4735" s="33"/>
    </row>
    <row r="4736" spans="2:11" x14ac:dyDescent="0.2">
      <c r="B4736" s="33"/>
      <c r="C4736" s="171"/>
      <c r="D4736" s="33"/>
      <c r="E4736" s="33"/>
      <c r="F4736" s="33"/>
      <c r="G4736" s="33"/>
      <c r="H4736" s="33"/>
      <c r="I4736" s="171"/>
      <c r="J4736" s="33"/>
      <c r="K4736" s="33"/>
    </row>
    <row r="4737" spans="2:11" x14ac:dyDescent="0.2">
      <c r="B4737" s="33"/>
      <c r="C4737" s="171"/>
      <c r="D4737" s="33"/>
      <c r="E4737" s="33"/>
      <c r="F4737" s="33"/>
      <c r="G4737" s="33"/>
      <c r="H4737" s="33"/>
      <c r="I4737" s="171"/>
      <c r="J4737" s="33"/>
      <c r="K4737" s="33"/>
    </row>
    <row r="4738" spans="2:11" x14ac:dyDescent="0.2">
      <c r="B4738" s="33"/>
      <c r="C4738" s="171"/>
      <c r="D4738" s="33"/>
      <c r="E4738" s="33"/>
      <c r="F4738" s="33"/>
      <c r="G4738" s="33"/>
      <c r="H4738" s="33"/>
      <c r="I4738" s="171"/>
      <c r="J4738" s="33"/>
      <c r="K4738" s="33"/>
    </row>
    <row r="4739" spans="2:11" x14ac:dyDescent="0.2">
      <c r="B4739" s="33"/>
      <c r="C4739" s="171"/>
      <c r="D4739" s="33"/>
      <c r="E4739" s="33"/>
      <c r="F4739" s="33"/>
      <c r="G4739" s="33"/>
      <c r="H4739" s="33"/>
      <c r="I4739" s="171"/>
      <c r="J4739" s="33"/>
      <c r="K4739" s="33"/>
    </row>
    <row r="4740" spans="2:11" x14ac:dyDescent="0.2">
      <c r="B4740" s="33"/>
      <c r="C4740" s="171"/>
      <c r="D4740" s="33"/>
      <c r="E4740" s="33"/>
      <c r="F4740" s="33"/>
      <c r="G4740" s="33"/>
      <c r="H4740" s="33"/>
      <c r="I4740" s="171"/>
      <c r="J4740" s="33"/>
      <c r="K4740" s="33"/>
    </row>
    <row r="4741" spans="2:11" x14ac:dyDescent="0.2">
      <c r="B4741" s="33"/>
      <c r="C4741" s="171"/>
      <c r="D4741" s="33"/>
      <c r="E4741" s="33"/>
      <c r="F4741" s="33"/>
      <c r="G4741" s="33"/>
      <c r="H4741" s="33"/>
      <c r="I4741" s="171"/>
      <c r="J4741" s="33"/>
      <c r="K4741" s="33"/>
    </row>
    <row r="4742" spans="2:11" x14ac:dyDescent="0.2">
      <c r="B4742" s="33"/>
      <c r="C4742" s="171"/>
      <c r="D4742" s="33"/>
      <c r="E4742" s="33"/>
      <c r="F4742" s="33"/>
      <c r="G4742" s="33"/>
      <c r="H4742" s="33"/>
      <c r="I4742" s="171"/>
      <c r="J4742" s="33"/>
      <c r="K4742" s="33"/>
    </row>
    <row r="4743" spans="2:11" x14ac:dyDescent="0.2">
      <c r="B4743" s="33"/>
      <c r="C4743" s="171"/>
      <c r="D4743" s="33"/>
      <c r="E4743" s="33"/>
      <c r="F4743" s="33"/>
      <c r="G4743" s="33"/>
      <c r="H4743" s="33"/>
      <c r="I4743" s="171"/>
      <c r="J4743" s="33"/>
      <c r="K4743" s="33"/>
    </row>
    <row r="4744" spans="2:11" x14ac:dyDescent="0.2">
      <c r="B4744" s="33"/>
      <c r="C4744" s="171"/>
      <c r="D4744" s="33"/>
      <c r="E4744" s="33"/>
      <c r="F4744" s="33"/>
      <c r="G4744" s="33"/>
      <c r="H4744" s="33"/>
      <c r="I4744" s="171"/>
      <c r="J4744" s="33"/>
      <c r="K4744" s="33"/>
    </row>
    <row r="4745" spans="2:11" x14ac:dyDescent="0.2">
      <c r="B4745" s="33"/>
      <c r="C4745" s="171"/>
      <c r="D4745" s="33"/>
      <c r="E4745" s="33"/>
      <c r="F4745" s="33"/>
      <c r="G4745" s="33"/>
      <c r="H4745" s="33"/>
      <c r="I4745" s="171"/>
      <c r="J4745" s="33"/>
      <c r="K4745" s="33"/>
    </row>
    <row r="4746" spans="2:11" x14ac:dyDescent="0.2">
      <c r="B4746" s="33"/>
      <c r="C4746" s="171"/>
      <c r="D4746" s="33"/>
      <c r="E4746" s="33"/>
      <c r="F4746" s="33"/>
      <c r="G4746" s="33"/>
      <c r="H4746" s="33"/>
      <c r="I4746" s="171"/>
      <c r="J4746" s="33"/>
      <c r="K4746" s="33"/>
    </row>
    <row r="4747" spans="2:11" x14ac:dyDescent="0.2">
      <c r="B4747" s="33"/>
      <c r="C4747" s="171"/>
      <c r="D4747" s="33"/>
      <c r="E4747" s="33"/>
      <c r="F4747" s="33"/>
      <c r="G4747" s="33"/>
      <c r="H4747" s="33"/>
      <c r="I4747" s="171"/>
      <c r="J4747" s="33"/>
      <c r="K4747" s="33"/>
    </row>
    <row r="4748" spans="2:11" x14ac:dyDescent="0.2">
      <c r="B4748" s="33"/>
      <c r="C4748" s="171"/>
      <c r="D4748" s="33"/>
      <c r="E4748" s="33"/>
      <c r="F4748" s="33"/>
      <c r="G4748" s="33"/>
      <c r="H4748" s="33"/>
      <c r="I4748" s="171"/>
      <c r="J4748" s="33"/>
      <c r="K4748" s="33"/>
    </row>
    <row r="4749" spans="2:11" x14ac:dyDescent="0.2">
      <c r="B4749" s="33"/>
      <c r="C4749" s="171"/>
      <c r="D4749" s="33"/>
      <c r="E4749" s="33"/>
      <c r="F4749" s="33"/>
      <c r="G4749" s="33"/>
      <c r="H4749" s="33"/>
      <c r="I4749" s="171"/>
      <c r="J4749" s="33"/>
      <c r="K4749" s="33"/>
    </row>
    <row r="4750" spans="2:11" x14ac:dyDescent="0.2">
      <c r="B4750" s="33"/>
      <c r="C4750" s="171"/>
      <c r="D4750" s="33"/>
      <c r="E4750" s="33"/>
      <c r="F4750" s="33"/>
      <c r="G4750" s="33"/>
      <c r="H4750" s="33"/>
      <c r="I4750" s="171"/>
      <c r="J4750" s="33"/>
      <c r="K4750" s="33"/>
    </row>
    <row r="4751" spans="2:11" x14ac:dyDescent="0.2">
      <c r="B4751" s="33"/>
      <c r="C4751" s="171"/>
      <c r="D4751" s="33"/>
      <c r="E4751" s="33"/>
      <c r="F4751" s="33"/>
      <c r="G4751" s="33"/>
      <c r="H4751" s="33"/>
      <c r="I4751" s="171"/>
      <c r="J4751" s="33"/>
      <c r="K4751" s="33"/>
    </row>
    <row r="4752" spans="2:11" x14ac:dyDescent="0.2">
      <c r="B4752" s="33"/>
      <c r="C4752" s="171"/>
      <c r="D4752" s="33"/>
      <c r="E4752" s="33"/>
      <c r="F4752" s="33"/>
      <c r="G4752" s="33"/>
      <c r="H4752" s="33"/>
      <c r="I4752" s="171"/>
      <c r="J4752" s="33"/>
      <c r="K4752" s="33"/>
    </row>
    <row r="4753" spans="2:11" x14ac:dyDescent="0.2">
      <c r="B4753" s="33"/>
      <c r="C4753" s="171"/>
      <c r="D4753" s="33"/>
      <c r="E4753" s="33"/>
      <c r="F4753" s="33"/>
      <c r="G4753" s="33"/>
      <c r="H4753" s="33"/>
      <c r="I4753" s="171"/>
      <c r="J4753" s="33"/>
      <c r="K4753" s="33"/>
    </row>
    <row r="4754" spans="2:11" x14ac:dyDescent="0.2">
      <c r="B4754" s="33"/>
      <c r="C4754" s="171"/>
      <c r="D4754" s="33"/>
      <c r="E4754" s="33"/>
      <c r="F4754" s="33"/>
      <c r="G4754" s="33"/>
      <c r="H4754" s="33"/>
      <c r="I4754" s="171"/>
      <c r="J4754" s="33"/>
      <c r="K4754" s="33"/>
    </row>
    <row r="4755" spans="2:11" x14ac:dyDescent="0.2">
      <c r="B4755" s="33"/>
      <c r="C4755" s="171"/>
      <c r="D4755" s="33"/>
      <c r="E4755" s="33"/>
      <c r="F4755" s="33"/>
      <c r="G4755" s="33"/>
      <c r="H4755" s="33"/>
      <c r="I4755" s="171"/>
      <c r="J4755" s="33"/>
      <c r="K4755" s="33"/>
    </row>
    <row r="4756" spans="2:11" x14ac:dyDescent="0.2">
      <c r="B4756" s="33"/>
      <c r="C4756" s="171"/>
      <c r="D4756" s="33"/>
      <c r="E4756" s="33"/>
      <c r="F4756" s="33"/>
      <c r="G4756" s="33"/>
      <c r="H4756" s="33"/>
      <c r="I4756" s="171"/>
      <c r="J4756" s="33"/>
      <c r="K4756" s="33"/>
    </row>
    <row r="4757" spans="2:11" x14ac:dyDescent="0.2">
      <c r="B4757" s="33"/>
      <c r="C4757" s="171"/>
      <c r="D4757" s="33"/>
      <c r="E4757" s="33"/>
      <c r="F4757" s="33"/>
      <c r="G4757" s="33"/>
      <c r="H4757" s="33"/>
      <c r="I4757" s="171"/>
      <c r="J4757" s="33"/>
      <c r="K4757" s="33"/>
    </row>
    <row r="4758" spans="2:11" x14ac:dyDescent="0.2">
      <c r="B4758" s="33"/>
      <c r="C4758" s="171"/>
      <c r="D4758" s="33"/>
      <c r="E4758" s="33"/>
      <c r="F4758" s="33"/>
      <c r="G4758" s="33"/>
      <c r="H4758" s="33"/>
      <c r="I4758" s="171"/>
      <c r="J4758" s="33"/>
      <c r="K4758" s="33"/>
    </row>
    <row r="4759" spans="2:11" x14ac:dyDescent="0.2">
      <c r="B4759" s="33"/>
      <c r="C4759" s="171"/>
      <c r="D4759" s="33"/>
      <c r="E4759" s="33"/>
      <c r="F4759" s="33"/>
      <c r="G4759" s="33"/>
      <c r="H4759" s="33"/>
      <c r="I4759" s="171"/>
      <c r="J4759" s="33"/>
      <c r="K4759" s="33"/>
    </row>
    <row r="4760" spans="2:11" x14ac:dyDescent="0.2">
      <c r="B4760" s="33"/>
      <c r="C4760" s="171"/>
      <c r="D4760" s="33"/>
      <c r="E4760" s="33"/>
      <c r="F4760" s="33"/>
      <c r="G4760" s="33"/>
      <c r="H4760" s="33"/>
      <c r="I4760" s="171"/>
      <c r="J4760" s="33"/>
      <c r="K4760" s="33"/>
    </row>
    <row r="4761" spans="2:11" x14ac:dyDescent="0.2">
      <c r="B4761" s="33"/>
      <c r="C4761" s="171"/>
      <c r="D4761" s="33"/>
      <c r="E4761" s="33"/>
      <c r="F4761" s="33"/>
      <c r="G4761" s="33"/>
      <c r="H4761" s="33"/>
      <c r="I4761" s="171"/>
      <c r="J4761" s="33"/>
      <c r="K4761" s="33"/>
    </row>
    <row r="4762" spans="2:11" x14ac:dyDescent="0.2">
      <c r="B4762" s="33"/>
      <c r="C4762" s="171"/>
      <c r="D4762" s="33"/>
      <c r="E4762" s="33"/>
      <c r="F4762" s="33"/>
      <c r="G4762" s="33"/>
      <c r="H4762" s="33"/>
      <c r="I4762" s="171"/>
      <c r="J4762" s="33"/>
      <c r="K4762" s="33"/>
    </row>
    <row r="4763" spans="2:11" x14ac:dyDescent="0.2">
      <c r="B4763" s="33"/>
      <c r="C4763" s="171"/>
      <c r="D4763" s="33"/>
      <c r="E4763" s="33"/>
      <c r="F4763" s="33"/>
      <c r="G4763" s="33"/>
      <c r="H4763" s="33"/>
      <c r="I4763" s="171"/>
      <c r="J4763" s="33"/>
      <c r="K4763" s="33"/>
    </row>
    <row r="4764" spans="2:11" x14ac:dyDescent="0.2">
      <c r="B4764" s="33"/>
      <c r="C4764" s="171"/>
      <c r="D4764" s="33"/>
      <c r="E4764" s="33"/>
      <c r="F4764" s="33"/>
      <c r="G4764" s="33"/>
      <c r="H4764" s="33"/>
      <c r="I4764" s="171"/>
      <c r="J4764" s="33"/>
      <c r="K4764" s="33"/>
    </row>
    <row r="4765" spans="2:11" x14ac:dyDescent="0.2">
      <c r="B4765" s="33"/>
      <c r="C4765" s="171"/>
      <c r="D4765" s="33"/>
      <c r="E4765" s="33"/>
      <c r="F4765" s="33"/>
      <c r="G4765" s="33"/>
      <c r="H4765" s="33"/>
      <c r="I4765" s="171"/>
      <c r="J4765" s="33"/>
      <c r="K4765" s="33"/>
    </row>
    <row r="4766" spans="2:11" x14ac:dyDescent="0.2">
      <c r="B4766" s="33"/>
      <c r="C4766" s="171"/>
      <c r="D4766" s="33"/>
      <c r="E4766" s="33"/>
      <c r="F4766" s="33"/>
      <c r="G4766" s="33"/>
      <c r="H4766" s="33"/>
      <c r="I4766" s="171"/>
      <c r="J4766" s="33"/>
      <c r="K4766" s="33"/>
    </row>
    <row r="4767" spans="2:11" x14ac:dyDescent="0.2">
      <c r="B4767" s="33"/>
      <c r="C4767" s="171"/>
      <c r="D4767" s="33"/>
      <c r="E4767" s="33"/>
      <c r="F4767" s="33"/>
      <c r="G4767" s="33"/>
      <c r="H4767" s="33"/>
      <c r="I4767" s="171"/>
      <c r="J4767" s="33"/>
      <c r="K4767" s="33"/>
    </row>
    <row r="4768" spans="2:11" x14ac:dyDescent="0.2">
      <c r="B4768" s="33"/>
      <c r="C4768" s="171"/>
      <c r="D4768" s="33"/>
      <c r="E4768" s="33"/>
      <c r="F4768" s="33"/>
      <c r="G4768" s="33"/>
      <c r="H4768" s="33"/>
      <c r="I4768" s="171"/>
      <c r="J4768" s="33"/>
      <c r="K4768" s="33"/>
    </row>
    <row r="4769" spans="2:11" x14ac:dyDescent="0.2">
      <c r="B4769" s="33"/>
      <c r="C4769" s="171"/>
      <c r="D4769" s="33"/>
      <c r="E4769" s="33"/>
      <c r="F4769" s="33"/>
      <c r="G4769" s="33"/>
      <c r="H4769" s="33"/>
      <c r="I4769" s="171"/>
      <c r="J4769" s="33"/>
      <c r="K4769" s="33"/>
    </row>
    <row r="4770" spans="2:11" x14ac:dyDescent="0.2">
      <c r="B4770" s="33"/>
      <c r="C4770" s="171"/>
      <c r="D4770" s="33"/>
      <c r="E4770" s="33"/>
      <c r="F4770" s="33"/>
      <c r="G4770" s="33"/>
      <c r="H4770" s="33"/>
      <c r="I4770" s="171"/>
      <c r="J4770" s="33"/>
      <c r="K4770" s="33"/>
    </row>
    <row r="4771" spans="2:11" x14ac:dyDescent="0.2">
      <c r="B4771" s="33"/>
      <c r="C4771" s="171"/>
      <c r="D4771" s="33"/>
      <c r="E4771" s="33"/>
      <c r="F4771" s="33"/>
      <c r="G4771" s="33"/>
      <c r="H4771" s="33"/>
      <c r="I4771" s="171"/>
      <c r="J4771" s="33"/>
      <c r="K4771" s="33"/>
    </row>
    <row r="4772" spans="2:11" x14ac:dyDescent="0.2">
      <c r="B4772" s="33"/>
      <c r="C4772" s="171"/>
      <c r="D4772" s="33"/>
      <c r="E4772" s="33"/>
      <c r="F4772" s="33"/>
      <c r="G4772" s="33"/>
      <c r="H4772" s="33"/>
      <c r="I4772" s="171"/>
      <c r="J4772" s="33"/>
      <c r="K4772" s="33"/>
    </row>
    <row r="4773" spans="2:11" x14ac:dyDescent="0.2">
      <c r="B4773" s="33"/>
      <c r="C4773" s="171"/>
      <c r="D4773" s="33"/>
      <c r="E4773" s="33"/>
      <c r="F4773" s="33"/>
      <c r="G4773" s="33"/>
      <c r="H4773" s="33"/>
      <c r="I4773" s="171"/>
      <c r="J4773" s="33"/>
      <c r="K4773" s="33"/>
    </row>
    <row r="4774" spans="2:11" x14ac:dyDescent="0.2">
      <c r="B4774" s="33"/>
      <c r="C4774" s="171"/>
      <c r="D4774" s="33"/>
      <c r="E4774" s="33"/>
      <c r="F4774" s="33"/>
      <c r="G4774" s="33"/>
      <c r="H4774" s="33"/>
      <c r="I4774" s="171"/>
      <c r="J4774" s="33"/>
      <c r="K4774" s="33"/>
    </row>
    <row r="4775" spans="2:11" x14ac:dyDescent="0.2">
      <c r="B4775" s="33"/>
      <c r="C4775" s="171"/>
      <c r="D4775" s="33"/>
      <c r="E4775" s="33"/>
      <c r="F4775" s="33"/>
      <c r="G4775" s="33"/>
      <c r="H4775" s="33"/>
      <c r="I4775" s="171"/>
      <c r="J4775" s="33"/>
      <c r="K4775" s="33"/>
    </row>
    <row r="4776" spans="2:11" x14ac:dyDescent="0.2">
      <c r="B4776" s="33"/>
      <c r="C4776" s="171"/>
      <c r="D4776" s="33"/>
      <c r="E4776" s="33"/>
      <c r="F4776" s="33"/>
      <c r="G4776" s="33"/>
      <c r="H4776" s="33"/>
      <c r="I4776" s="171"/>
      <c r="J4776" s="33"/>
      <c r="K4776" s="33"/>
    </row>
    <row r="4777" spans="2:11" x14ac:dyDescent="0.2">
      <c r="B4777" s="33"/>
      <c r="C4777" s="171"/>
      <c r="D4777" s="33"/>
      <c r="E4777" s="33"/>
      <c r="F4777" s="33"/>
      <c r="G4777" s="33"/>
      <c r="H4777" s="33"/>
      <c r="I4777" s="171"/>
      <c r="J4777" s="33"/>
      <c r="K4777" s="33"/>
    </row>
    <row r="4778" spans="2:11" x14ac:dyDescent="0.2">
      <c r="B4778" s="33"/>
      <c r="C4778" s="171"/>
      <c r="D4778" s="33"/>
      <c r="E4778" s="33"/>
      <c r="F4778" s="33"/>
      <c r="G4778" s="33"/>
      <c r="H4778" s="33"/>
      <c r="I4778" s="171"/>
      <c r="J4778" s="33"/>
      <c r="K4778" s="33"/>
    </row>
    <row r="4779" spans="2:11" x14ac:dyDescent="0.2">
      <c r="B4779" s="33"/>
      <c r="C4779" s="171"/>
      <c r="D4779" s="33"/>
      <c r="E4779" s="33"/>
      <c r="F4779" s="33"/>
      <c r="G4779" s="33"/>
      <c r="H4779" s="33"/>
      <c r="I4779" s="171"/>
      <c r="J4779" s="33"/>
      <c r="K4779" s="33"/>
    </row>
    <row r="4780" spans="2:11" x14ac:dyDescent="0.2">
      <c r="B4780" s="33"/>
      <c r="C4780" s="171"/>
      <c r="D4780" s="33"/>
      <c r="E4780" s="33"/>
      <c r="F4780" s="33"/>
      <c r="G4780" s="33"/>
      <c r="H4780" s="33"/>
      <c r="I4780" s="171"/>
      <c r="J4780" s="33"/>
      <c r="K4780" s="33"/>
    </row>
    <row r="4781" spans="2:11" x14ac:dyDescent="0.2">
      <c r="B4781" s="33"/>
      <c r="C4781" s="171"/>
      <c r="D4781" s="33"/>
      <c r="E4781" s="33"/>
      <c r="F4781" s="33"/>
      <c r="G4781" s="33"/>
      <c r="H4781" s="33"/>
      <c r="I4781" s="171"/>
      <c r="J4781" s="33"/>
      <c r="K4781" s="33"/>
    </row>
    <row r="4782" spans="2:11" x14ac:dyDescent="0.2">
      <c r="B4782" s="33"/>
      <c r="C4782" s="171"/>
      <c r="D4782" s="33"/>
      <c r="E4782" s="33"/>
      <c r="F4782" s="33"/>
      <c r="G4782" s="33"/>
      <c r="H4782" s="33"/>
      <c r="I4782" s="171"/>
      <c r="J4782" s="33"/>
      <c r="K4782" s="33"/>
    </row>
    <row r="4783" spans="2:11" x14ac:dyDescent="0.2">
      <c r="B4783" s="33"/>
      <c r="C4783" s="171"/>
      <c r="D4783" s="33"/>
      <c r="E4783" s="33"/>
      <c r="F4783" s="33"/>
      <c r="G4783" s="33"/>
      <c r="H4783" s="33"/>
      <c r="I4783" s="171"/>
      <c r="J4783" s="33"/>
      <c r="K4783" s="33"/>
    </row>
    <row r="4784" spans="2:11" x14ac:dyDescent="0.2">
      <c r="B4784" s="33"/>
      <c r="C4784" s="171"/>
      <c r="D4784" s="33"/>
      <c r="E4784" s="33"/>
      <c r="F4784" s="33"/>
      <c r="G4784" s="33"/>
      <c r="H4784" s="33"/>
      <c r="I4784" s="171"/>
      <c r="J4784" s="33"/>
      <c r="K4784" s="33"/>
    </row>
    <row r="4785" spans="2:11" x14ac:dyDescent="0.2">
      <c r="B4785" s="33"/>
      <c r="C4785" s="171"/>
      <c r="D4785" s="33"/>
      <c r="E4785" s="33"/>
      <c r="F4785" s="33"/>
      <c r="G4785" s="33"/>
      <c r="H4785" s="33"/>
      <c r="I4785" s="171"/>
      <c r="J4785" s="33"/>
      <c r="K4785" s="33"/>
    </row>
    <row r="4786" spans="2:11" x14ac:dyDescent="0.2">
      <c r="B4786" s="33"/>
      <c r="C4786" s="171"/>
      <c r="D4786" s="33"/>
      <c r="E4786" s="33"/>
      <c r="F4786" s="33"/>
      <c r="G4786" s="33"/>
      <c r="H4786" s="33"/>
      <c r="I4786" s="171"/>
      <c r="J4786" s="33"/>
      <c r="K4786" s="33"/>
    </row>
    <row r="4787" spans="2:11" x14ac:dyDescent="0.2">
      <c r="B4787" s="33"/>
      <c r="C4787" s="171"/>
      <c r="D4787" s="33"/>
      <c r="E4787" s="33"/>
      <c r="F4787" s="33"/>
      <c r="G4787" s="33"/>
      <c r="H4787" s="33"/>
      <c r="I4787" s="171"/>
      <c r="J4787" s="33"/>
      <c r="K4787" s="33"/>
    </row>
    <row r="4788" spans="2:11" x14ac:dyDescent="0.2">
      <c r="B4788" s="33"/>
      <c r="C4788" s="171"/>
      <c r="D4788" s="33"/>
      <c r="E4788" s="33"/>
      <c r="F4788" s="33"/>
      <c r="G4788" s="33"/>
      <c r="H4788" s="33"/>
      <c r="I4788" s="171"/>
      <c r="J4788" s="33"/>
      <c r="K4788" s="33"/>
    </row>
    <row r="4789" spans="2:11" x14ac:dyDescent="0.2">
      <c r="B4789" s="33"/>
      <c r="C4789" s="171"/>
      <c r="D4789" s="33"/>
      <c r="E4789" s="33"/>
      <c r="F4789" s="33"/>
      <c r="G4789" s="33"/>
      <c r="H4789" s="33"/>
      <c r="I4789" s="171"/>
      <c r="J4789" s="33"/>
      <c r="K4789" s="33"/>
    </row>
    <row r="4790" spans="2:11" x14ac:dyDescent="0.2">
      <c r="B4790" s="33"/>
      <c r="C4790" s="171"/>
      <c r="D4790" s="33"/>
      <c r="E4790" s="33"/>
      <c r="F4790" s="33"/>
      <c r="G4790" s="33"/>
      <c r="H4790" s="33"/>
      <c r="I4790" s="171"/>
      <c r="J4790" s="33"/>
      <c r="K4790" s="33"/>
    </row>
    <row r="4791" spans="2:11" x14ac:dyDescent="0.2">
      <c r="B4791" s="33"/>
      <c r="C4791" s="171"/>
      <c r="D4791" s="33"/>
      <c r="E4791" s="33"/>
      <c r="F4791" s="33"/>
      <c r="G4791" s="33"/>
      <c r="H4791" s="33"/>
      <c r="I4791" s="171"/>
      <c r="J4791" s="33"/>
      <c r="K4791" s="33"/>
    </row>
    <row r="4792" spans="2:11" x14ac:dyDescent="0.2">
      <c r="B4792" s="33"/>
      <c r="C4792" s="171"/>
      <c r="D4792" s="33"/>
      <c r="E4792" s="33"/>
      <c r="F4792" s="33"/>
      <c r="G4792" s="33"/>
      <c r="H4792" s="33"/>
      <c r="I4792" s="171"/>
      <c r="J4792" s="33"/>
      <c r="K4792" s="33"/>
    </row>
    <row r="4793" spans="2:11" x14ac:dyDescent="0.2">
      <c r="B4793" s="33"/>
      <c r="C4793" s="171"/>
      <c r="D4793" s="33"/>
      <c r="E4793" s="33"/>
      <c r="F4793" s="33"/>
      <c r="G4793" s="33"/>
      <c r="H4793" s="33"/>
      <c r="I4793" s="171"/>
      <c r="J4793" s="33"/>
      <c r="K4793" s="33"/>
    </row>
    <row r="4794" spans="2:11" x14ac:dyDescent="0.2">
      <c r="B4794" s="33"/>
      <c r="C4794" s="171"/>
      <c r="D4794" s="33"/>
      <c r="E4794" s="33"/>
      <c r="F4794" s="33"/>
      <c r="G4794" s="33"/>
      <c r="H4794" s="33"/>
      <c r="I4794" s="171"/>
      <c r="J4794" s="33"/>
      <c r="K4794" s="33"/>
    </row>
    <row r="4795" spans="2:11" x14ac:dyDescent="0.2">
      <c r="B4795" s="33"/>
      <c r="C4795" s="171"/>
      <c r="D4795" s="33"/>
      <c r="E4795" s="33"/>
      <c r="F4795" s="33"/>
      <c r="G4795" s="33"/>
      <c r="H4795" s="33"/>
      <c r="I4795" s="171"/>
      <c r="J4795" s="33"/>
      <c r="K4795" s="33"/>
    </row>
    <row r="4796" spans="2:11" x14ac:dyDescent="0.2">
      <c r="B4796" s="33"/>
      <c r="C4796" s="171"/>
      <c r="D4796" s="33"/>
      <c r="E4796" s="33"/>
      <c r="F4796" s="33"/>
      <c r="G4796" s="33"/>
      <c r="H4796" s="33"/>
      <c r="I4796" s="171"/>
      <c r="J4796" s="33"/>
      <c r="K4796" s="33"/>
    </row>
    <row r="4797" spans="2:11" x14ac:dyDescent="0.2">
      <c r="B4797" s="33"/>
      <c r="C4797" s="171"/>
      <c r="D4797" s="33"/>
      <c r="E4797" s="33"/>
      <c r="F4797" s="33"/>
      <c r="G4797" s="33"/>
      <c r="H4797" s="33"/>
      <c r="I4797" s="171"/>
      <c r="J4797" s="33"/>
      <c r="K4797" s="33"/>
    </row>
    <row r="4798" spans="2:11" x14ac:dyDescent="0.2">
      <c r="B4798" s="33"/>
      <c r="C4798" s="171"/>
      <c r="D4798" s="33"/>
      <c r="E4798" s="33"/>
      <c r="F4798" s="33"/>
      <c r="G4798" s="33"/>
      <c r="H4798" s="33"/>
      <c r="I4798" s="171"/>
      <c r="J4798" s="33"/>
      <c r="K4798" s="33"/>
    </row>
    <row r="4799" spans="2:11" x14ac:dyDescent="0.2">
      <c r="B4799" s="33"/>
      <c r="C4799" s="171"/>
      <c r="D4799" s="33"/>
      <c r="E4799" s="33"/>
      <c r="F4799" s="33"/>
      <c r="G4799" s="33"/>
      <c r="H4799" s="33"/>
      <c r="I4799" s="171"/>
      <c r="J4799" s="33"/>
      <c r="K4799" s="33"/>
    </row>
    <row r="4800" spans="2:11" x14ac:dyDescent="0.2">
      <c r="B4800" s="33"/>
      <c r="C4800" s="171"/>
      <c r="D4800" s="33"/>
      <c r="E4800" s="33"/>
      <c r="F4800" s="33"/>
      <c r="G4800" s="33"/>
      <c r="H4800" s="33"/>
      <c r="I4800" s="171"/>
      <c r="J4800" s="33"/>
      <c r="K4800" s="33"/>
    </row>
    <row r="4801" spans="2:11" x14ac:dyDescent="0.2">
      <c r="B4801" s="33"/>
      <c r="C4801" s="171"/>
      <c r="D4801" s="33"/>
      <c r="E4801" s="33"/>
      <c r="F4801" s="33"/>
      <c r="G4801" s="33"/>
      <c r="H4801" s="33"/>
      <c r="I4801" s="171"/>
      <c r="J4801" s="33"/>
      <c r="K4801" s="33"/>
    </row>
    <row r="4802" spans="2:11" x14ac:dyDescent="0.2">
      <c r="B4802" s="33"/>
      <c r="C4802" s="171"/>
      <c r="D4802" s="33"/>
      <c r="E4802" s="33"/>
      <c r="F4802" s="33"/>
      <c r="G4802" s="33"/>
      <c r="H4802" s="33"/>
      <c r="I4802" s="171"/>
      <c r="J4802" s="33"/>
      <c r="K4802" s="33"/>
    </row>
    <row r="4803" spans="2:11" x14ac:dyDescent="0.2">
      <c r="B4803" s="33"/>
      <c r="C4803" s="171"/>
      <c r="D4803" s="33"/>
      <c r="E4803" s="33"/>
      <c r="F4803" s="33"/>
      <c r="G4803" s="33"/>
      <c r="H4803" s="33"/>
      <c r="I4803" s="171"/>
      <c r="J4803" s="33"/>
      <c r="K4803" s="33"/>
    </row>
    <row r="4804" spans="2:11" x14ac:dyDescent="0.2">
      <c r="B4804" s="33"/>
      <c r="C4804" s="171"/>
      <c r="D4804" s="33"/>
      <c r="E4804" s="33"/>
      <c r="F4804" s="33"/>
      <c r="G4804" s="33"/>
      <c r="H4804" s="33"/>
      <c r="I4804" s="171"/>
      <c r="J4804" s="33"/>
      <c r="K4804" s="33"/>
    </row>
    <row r="4805" spans="2:11" x14ac:dyDescent="0.2">
      <c r="B4805" s="33"/>
      <c r="C4805" s="171"/>
      <c r="D4805" s="33"/>
      <c r="E4805" s="33"/>
      <c r="F4805" s="33"/>
      <c r="G4805" s="33"/>
      <c r="H4805" s="33"/>
      <c r="I4805" s="171"/>
      <c r="J4805" s="33"/>
      <c r="K4805" s="33"/>
    </row>
    <row r="4806" spans="2:11" x14ac:dyDescent="0.2">
      <c r="B4806" s="33"/>
      <c r="C4806" s="171"/>
      <c r="D4806" s="33"/>
      <c r="E4806" s="33"/>
      <c r="F4806" s="33"/>
      <c r="G4806" s="33"/>
      <c r="H4806" s="33"/>
      <c r="I4806" s="171"/>
      <c r="J4806" s="33"/>
      <c r="K4806" s="33"/>
    </row>
    <row r="4807" spans="2:11" x14ac:dyDescent="0.2">
      <c r="B4807" s="33"/>
      <c r="C4807" s="171"/>
      <c r="D4807" s="33"/>
      <c r="E4807" s="33"/>
      <c r="F4807" s="33"/>
      <c r="G4807" s="33"/>
      <c r="H4807" s="33"/>
      <c r="I4807" s="171"/>
      <c r="J4807" s="33"/>
      <c r="K4807" s="33"/>
    </row>
    <row r="4808" spans="2:11" x14ac:dyDescent="0.2">
      <c r="B4808" s="33"/>
      <c r="C4808" s="171"/>
      <c r="D4808" s="33"/>
      <c r="E4808" s="33"/>
      <c r="F4808" s="33"/>
      <c r="G4808" s="33"/>
      <c r="H4808" s="33"/>
      <c r="I4808" s="171"/>
      <c r="J4808" s="33"/>
      <c r="K4808" s="33"/>
    </row>
    <row r="4809" spans="2:11" x14ac:dyDescent="0.2">
      <c r="B4809" s="33"/>
      <c r="C4809" s="171"/>
      <c r="D4809" s="33"/>
      <c r="E4809" s="33"/>
      <c r="F4809" s="33"/>
      <c r="G4809" s="33"/>
      <c r="H4809" s="33"/>
      <c r="I4809" s="171"/>
      <c r="J4809" s="33"/>
      <c r="K4809" s="33"/>
    </row>
    <row r="4810" spans="2:11" x14ac:dyDescent="0.2">
      <c r="B4810" s="33"/>
      <c r="C4810" s="171"/>
      <c r="D4810" s="33"/>
      <c r="E4810" s="33"/>
      <c r="F4810" s="33"/>
      <c r="G4810" s="33"/>
      <c r="H4810" s="33"/>
      <c r="I4810" s="171"/>
      <c r="J4810" s="33"/>
      <c r="K4810" s="33"/>
    </row>
    <row r="4811" spans="2:11" x14ac:dyDescent="0.2">
      <c r="B4811" s="33"/>
      <c r="C4811" s="171"/>
      <c r="D4811" s="33"/>
      <c r="E4811" s="33"/>
      <c r="F4811" s="33"/>
      <c r="G4811" s="33"/>
      <c r="H4811" s="33"/>
      <c r="I4811" s="171"/>
      <c r="J4811" s="33"/>
      <c r="K4811" s="33"/>
    </row>
    <row r="4812" spans="2:11" x14ac:dyDescent="0.2">
      <c r="B4812" s="33"/>
      <c r="C4812" s="171"/>
      <c r="D4812" s="33"/>
      <c r="E4812" s="33"/>
      <c r="F4812" s="33"/>
      <c r="G4812" s="33"/>
      <c r="H4812" s="33"/>
      <c r="I4812" s="171"/>
      <c r="J4812" s="33"/>
      <c r="K4812" s="33"/>
    </row>
    <row r="4813" spans="2:11" x14ac:dyDescent="0.2">
      <c r="B4813" s="33"/>
      <c r="C4813" s="171"/>
      <c r="D4813" s="33"/>
      <c r="E4813" s="33"/>
      <c r="F4813" s="33"/>
      <c r="G4813" s="33"/>
      <c r="H4813" s="33"/>
      <c r="I4813" s="171"/>
      <c r="J4813" s="33"/>
      <c r="K4813" s="33"/>
    </row>
    <row r="4814" spans="2:11" x14ac:dyDescent="0.2">
      <c r="B4814" s="33"/>
      <c r="C4814" s="171"/>
      <c r="D4814" s="33"/>
      <c r="E4814" s="33"/>
      <c r="F4814" s="33"/>
      <c r="G4814" s="33"/>
      <c r="H4814" s="33"/>
      <c r="I4814" s="171"/>
      <c r="J4814" s="33"/>
      <c r="K4814" s="33"/>
    </row>
    <row r="4815" spans="2:11" x14ac:dyDescent="0.2">
      <c r="B4815" s="33"/>
      <c r="C4815" s="171"/>
      <c r="D4815" s="33"/>
      <c r="E4815" s="33"/>
      <c r="F4815" s="33"/>
      <c r="G4815" s="33"/>
      <c r="H4815" s="33"/>
      <c r="I4815" s="171"/>
      <c r="J4815" s="33"/>
      <c r="K4815" s="33"/>
    </row>
    <row r="4816" spans="2:11" x14ac:dyDescent="0.2">
      <c r="B4816" s="33"/>
      <c r="C4816" s="171"/>
      <c r="D4816" s="33"/>
      <c r="E4816" s="33"/>
      <c r="F4816" s="33"/>
      <c r="G4816" s="33"/>
      <c r="H4816" s="33"/>
      <c r="I4816" s="171"/>
      <c r="J4816" s="33"/>
      <c r="K4816" s="33"/>
    </row>
    <row r="4817" spans="2:11" x14ac:dyDescent="0.2">
      <c r="B4817" s="33"/>
      <c r="C4817" s="171"/>
      <c r="D4817" s="33"/>
      <c r="E4817" s="33"/>
      <c r="F4817" s="33"/>
      <c r="G4817" s="33"/>
      <c r="H4817" s="33"/>
      <c r="I4817" s="171"/>
      <c r="J4817" s="33"/>
      <c r="K4817" s="33"/>
    </row>
    <row r="4818" spans="2:11" x14ac:dyDescent="0.2">
      <c r="B4818" s="33"/>
      <c r="C4818" s="171"/>
      <c r="D4818" s="33"/>
      <c r="E4818" s="33"/>
      <c r="F4818" s="33"/>
      <c r="G4818" s="33"/>
      <c r="H4818" s="33"/>
      <c r="I4818" s="171"/>
      <c r="J4818" s="33"/>
      <c r="K4818" s="33"/>
    </row>
    <row r="4819" spans="2:11" x14ac:dyDescent="0.2">
      <c r="B4819" s="33"/>
      <c r="C4819" s="171"/>
      <c r="D4819" s="33"/>
      <c r="E4819" s="33"/>
      <c r="F4819" s="33"/>
      <c r="G4819" s="33"/>
      <c r="H4819" s="33"/>
      <c r="I4819" s="171"/>
      <c r="J4819" s="33"/>
      <c r="K4819" s="33"/>
    </row>
    <row r="4820" spans="2:11" x14ac:dyDescent="0.2">
      <c r="B4820" s="33"/>
      <c r="C4820" s="171"/>
      <c r="D4820" s="33"/>
      <c r="E4820" s="33"/>
      <c r="F4820" s="33"/>
      <c r="G4820" s="33"/>
      <c r="H4820" s="33"/>
      <c r="I4820" s="171"/>
      <c r="J4820" s="33"/>
      <c r="K4820" s="33"/>
    </row>
    <row r="4821" spans="2:11" x14ac:dyDescent="0.2">
      <c r="B4821" s="33"/>
      <c r="C4821" s="171"/>
      <c r="D4821" s="33"/>
      <c r="E4821" s="33"/>
      <c r="F4821" s="33"/>
      <c r="G4821" s="33"/>
      <c r="H4821" s="33"/>
      <c r="I4821" s="171"/>
      <c r="J4821" s="33"/>
      <c r="K4821" s="33"/>
    </row>
    <row r="4822" spans="2:11" x14ac:dyDescent="0.2">
      <c r="B4822" s="33"/>
      <c r="C4822" s="171"/>
      <c r="D4822" s="33"/>
      <c r="E4822" s="33"/>
      <c r="F4822" s="33"/>
      <c r="G4822" s="33"/>
      <c r="H4822" s="33"/>
      <c r="I4822" s="171"/>
      <c r="J4822" s="33"/>
      <c r="K4822" s="33"/>
    </row>
    <row r="4823" spans="2:11" x14ac:dyDescent="0.2">
      <c r="B4823" s="33"/>
      <c r="C4823" s="171"/>
      <c r="D4823" s="33"/>
      <c r="E4823" s="33"/>
      <c r="F4823" s="33"/>
      <c r="G4823" s="33"/>
      <c r="H4823" s="33"/>
      <c r="I4823" s="171"/>
      <c r="J4823" s="33"/>
      <c r="K4823" s="33"/>
    </row>
    <row r="4824" spans="2:11" x14ac:dyDescent="0.2">
      <c r="B4824" s="33"/>
      <c r="C4824" s="171"/>
      <c r="D4824" s="33"/>
      <c r="E4824" s="33"/>
      <c r="F4824" s="33"/>
      <c r="G4824" s="33"/>
      <c r="H4824" s="33"/>
      <c r="I4824" s="171"/>
      <c r="J4824" s="33"/>
      <c r="K4824" s="33"/>
    </row>
    <row r="4825" spans="2:11" x14ac:dyDescent="0.2">
      <c r="B4825" s="33"/>
      <c r="C4825" s="171"/>
      <c r="D4825" s="33"/>
      <c r="E4825" s="33"/>
      <c r="F4825" s="33"/>
      <c r="G4825" s="33"/>
      <c r="H4825" s="33"/>
      <c r="I4825" s="171"/>
      <c r="J4825" s="33"/>
      <c r="K4825" s="33"/>
    </row>
    <row r="4826" spans="2:11" x14ac:dyDescent="0.2">
      <c r="B4826" s="33"/>
      <c r="C4826" s="171"/>
      <c r="D4826" s="33"/>
      <c r="E4826" s="33"/>
      <c r="F4826" s="33"/>
      <c r="G4826" s="33"/>
      <c r="H4826" s="33"/>
      <c r="I4826" s="171"/>
      <c r="J4826" s="33"/>
      <c r="K4826" s="33"/>
    </row>
    <row r="4827" spans="2:11" x14ac:dyDescent="0.2">
      <c r="B4827" s="33"/>
      <c r="C4827" s="171"/>
      <c r="D4827" s="33"/>
      <c r="E4827" s="33"/>
      <c r="F4827" s="33"/>
      <c r="G4827" s="33"/>
      <c r="H4827" s="33"/>
      <c r="I4827" s="171"/>
      <c r="J4827" s="33"/>
      <c r="K4827" s="33"/>
    </row>
    <row r="4828" spans="2:11" x14ac:dyDescent="0.2">
      <c r="B4828" s="33"/>
      <c r="C4828" s="171"/>
      <c r="D4828" s="33"/>
      <c r="E4828" s="33"/>
      <c r="F4828" s="33"/>
      <c r="G4828" s="33"/>
      <c r="H4828" s="33"/>
      <c r="I4828" s="171"/>
      <c r="J4828" s="33"/>
      <c r="K4828" s="33"/>
    </row>
    <row r="4829" spans="2:11" x14ac:dyDescent="0.2">
      <c r="B4829" s="33"/>
      <c r="C4829" s="171"/>
      <c r="D4829" s="33"/>
      <c r="E4829" s="33"/>
      <c r="F4829" s="33"/>
      <c r="G4829" s="33"/>
      <c r="H4829" s="33"/>
      <c r="I4829" s="171"/>
      <c r="J4829" s="33"/>
      <c r="K4829" s="33"/>
    </row>
    <row r="4830" spans="2:11" x14ac:dyDescent="0.2">
      <c r="B4830" s="33"/>
      <c r="C4830" s="171"/>
      <c r="D4830" s="33"/>
      <c r="E4830" s="33"/>
      <c r="F4830" s="33"/>
      <c r="G4830" s="33"/>
      <c r="H4830" s="33"/>
      <c r="I4830" s="171"/>
      <c r="J4830" s="33"/>
      <c r="K4830" s="33"/>
    </row>
    <row r="4831" spans="2:11" x14ac:dyDescent="0.2">
      <c r="B4831" s="33"/>
      <c r="C4831" s="171"/>
      <c r="D4831" s="33"/>
      <c r="E4831" s="33"/>
      <c r="F4831" s="33"/>
      <c r="G4831" s="33"/>
      <c r="H4831" s="33"/>
      <c r="I4831" s="171"/>
      <c r="J4831" s="33"/>
      <c r="K4831" s="33"/>
    </row>
    <row r="4832" spans="2:11" x14ac:dyDescent="0.2">
      <c r="B4832" s="33"/>
      <c r="C4832" s="171"/>
      <c r="D4832" s="33"/>
      <c r="E4832" s="33"/>
      <c r="F4832" s="33"/>
      <c r="G4832" s="33"/>
      <c r="H4832" s="33"/>
      <c r="I4832" s="171"/>
      <c r="J4832" s="33"/>
      <c r="K4832" s="33"/>
    </row>
    <row r="4833" spans="2:11" x14ac:dyDescent="0.2">
      <c r="B4833" s="33"/>
      <c r="C4833" s="171"/>
      <c r="D4833" s="33"/>
      <c r="E4833" s="33"/>
      <c r="F4833" s="33"/>
      <c r="G4833" s="33"/>
      <c r="H4833" s="33"/>
      <c r="I4833" s="171"/>
      <c r="J4833" s="33"/>
      <c r="K4833" s="33"/>
    </row>
    <row r="4834" spans="2:11" x14ac:dyDescent="0.2">
      <c r="B4834" s="33"/>
      <c r="C4834" s="171"/>
      <c r="D4834" s="33"/>
      <c r="E4834" s="33"/>
      <c r="F4834" s="33"/>
      <c r="G4834" s="33"/>
      <c r="H4834" s="33"/>
      <c r="I4834" s="171"/>
      <c r="J4834" s="33"/>
      <c r="K4834" s="33"/>
    </row>
    <row r="4835" spans="2:11" x14ac:dyDescent="0.2">
      <c r="B4835" s="33"/>
      <c r="C4835" s="171"/>
      <c r="D4835" s="33"/>
      <c r="E4835" s="33"/>
      <c r="F4835" s="33"/>
      <c r="G4835" s="33"/>
      <c r="H4835" s="33"/>
      <c r="I4835" s="171"/>
      <c r="J4835" s="33"/>
      <c r="K4835" s="33"/>
    </row>
    <row r="4836" spans="2:11" x14ac:dyDescent="0.2">
      <c r="B4836" s="33"/>
      <c r="C4836" s="171"/>
      <c r="D4836" s="33"/>
      <c r="E4836" s="33"/>
      <c r="F4836" s="33"/>
      <c r="G4836" s="33"/>
      <c r="H4836" s="33"/>
      <c r="I4836" s="171"/>
      <c r="J4836" s="33"/>
      <c r="K4836" s="33"/>
    </row>
    <row r="4837" spans="2:11" x14ac:dyDescent="0.2">
      <c r="B4837" s="33"/>
      <c r="C4837" s="171"/>
      <c r="D4837" s="33"/>
      <c r="E4837" s="33"/>
      <c r="F4837" s="33"/>
      <c r="G4837" s="33"/>
      <c r="H4837" s="33"/>
      <c r="I4837" s="171"/>
      <c r="J4837" s="33"/>
      <c r="K4837" s="33"/>
    </row>
    <row r="4838" spans="2:11" x14ac:dyDescent="0.2">
      <c r="B4838" s="33"/>
      <c r="C4838" s="171"/>
      <c r="D4838" s="33"/>
      <c r="E4838" s="33"/>
      <c r="F4838" s="33"/>
      <c r="G4838" s="33"/>
      <c r="H4838" s="33"/>
      <c r="I4838" s="171"/>
      <c r="J4838" s="33"/>
      <c r="K4838" s="33"/>
    </row>
    <row r="4839" spans="2:11" x14ac:dyDescent="0.2">
      <c r="B4839" s="33"/>
      <c r="C4839" s="171"/>
      <c r="D4839" s="33"/>
      <c r="E4839" s="33"/>
      <c r="F4839" s="33"/>
      <c r="G4839" s="33"/>
      <c r="H4839" s="33"/>
      <c r="I4839" s="171"/>
      <c r="J4839" s="33"/>
      <c r="K4839" s="33"/>
    </row>
    <row r="4840" spans="2:11" x14ac:dyDescent="0.2">
      <c r="B4840" s="33"/>
      <c r="C4840" s="171"/>
      <c r="D4840" s="33"/>
      <c r="E4840" s="33"/>
      <c r="F4840" s="33"/>
      <c r="G4840" s="33"/>
      <c r="H4840" s="33"/>
      <c r="I4840" s="171"/>
      <c r="J4840" s="33"/>
      <c r="K4840" s="33"/>
    </row>
    <row r="4841" spans="2:11" x14ac:dyDescent="0.2">
      <c r="B4841" s="33"/>
      <c r="C4841" s="171"/>
      <c r="D4841" s="33"/>
      <c r="E4841" s="33"/>
      <c r="F4841" s="33"/>
      <c r="G4841" s="33"/>
      <c r="H4841" s="33"/>
      <c r="I4841" s="171"/>
      <c r="J4841" s="33"/>
      <c r="K4841" s="33"/>
    </row>
    <row r="4842" spans="2:11" x14ac:dyDescent="0.2">
      <c r="B4842" s="33"/>
      <c r="C4842" s="171"/>
      <c r="D4842" s="33"/>
      <c r="E4842" s="33"/>
      <c r="F4842" s="33"/>
      <c r="G4842" s="33"/>
      <c r="H4842" s="33"/>
      <c r="I4842" s="171"/>
      <c r="J4842" s="33"/>
      <c r="K4842" s="33"/>
    </row>
    <row r="4843" spans="2:11" x14ac:dyDescent="0.2">
      <c r="B4843" s="33"/>
      <c r="C4843" s="171"/>
      <c r="D4843" s="33"/>
      <c r="E4843" s="33"/>
      <c r="F4843" s="33"/>
      <c r="G4843" s="33"/>
      <c r="H4843" s="33"/>
      <c r="I4843" s="171"/>
      <c r="J4843" s="33"/>
      <c r="K4843" s="33"/>
    </row>
    <row r="4844" spans="2:11" x14ac:dyDescent="0.2">
      <c r="B4844" s="33"/>
      <c r="C4844" s="171"/>
      <c r="D4844" s="33"/>
      <c r="E4844" s="33"/>
      <c r="F4844" s="33"/>
      <c r="G4844" s="33"/>
      <c r="H4844" s="33"/>
      <c r="I4844" s="171"/>
      <c r="J4844" s="33"/>
      <c r="K4844" s="33"/>
    </row>
    <row r="4845" spans="2:11" x14ac:dyDescent="0.2">
      <c r="B4845" s="33"/>
      <c r="C4845" s="171"/>
      <c r="D4845" s="33"/>
      <c r="E4845" s="33"/>
      <c r="F4845" s="33"/>
      <c r="G4845" s="33"/>
      <c r="H4845" s="33"/>
      <c r="I4845" s="171"/>
      <c r="J4845" s="33"/>
      <c r="K4845" s="33"/>
    </row>
    <row r="4846" spans="2:11" x14ac:dyDescent="0.2">
      <c r="B4846" s="33"/>
      <c r="C4846" s="171"/>
      <c r="D4846" s="33"/>
      <c r="E4846" s="33"/>
      <c r="F4846" s="33"/>
      <c r="G4846" s="33"/>
      <c r="H4846" s="33"/>
      <c r="I4846" s="171"/>
      <c r="J4846" s="33"/>
      <c r="K4846" s="33"/>
    </row>
    <row r="4847" spans="2:11" x14ac:dyDescent="0.2">
      <c r="B4847" s="33"/>
      <c r="C4847" s="171"/>
      <c r="D4847" s="33"/>
      <c r="E4847" s="33"/>
      <c r="F4847" s="33"/>
      <c r="G4847" s="33"/>
      <c r="H4847" s="33"/>
      <c r="I4847" s="171"/>
      <c r="J4847" s="33"/>
      <c r="K4847" s="33"/>
    </row>
    <row r="4848" spans="2:11" x14ac:dyDescent="0.2">
      <c r="B4848" s="33"/>
      <c r="C4848" s="171"/>
      <c r="D4848" s="33"/>
      <c r="E4848" s="33"/>
      <c r="F4848" s="33"/>
      <c r="G4848" s="33"/>
      <c r="H4848" s="33"/>
      <c r="I4848" s="171"/>
      <c r="J4848" s="33"/>
      <c r="K4848" s="33"/>
    </row>
    <row r="4849" spans="2:11" x14ac:dyDescent="0.2">
      <c r="B4849" s="33"/>
      <c r="C4849" s="171"/>
      <c r="D4849" s="33"/>
      <c r="E4849" s="33"/>
      <c r="F4849" s="33"/>
      <c r="G4849" s="33"/>
      <c r="H4849" s="33"/>
      <c r="I4849" s="171"/>
      <c r="J4849" s="33"/>
      <c r="K4849" s="33"/>
    </row>
    <row r="4850" spans="2:11" x14ac:dyDescent="0.2">
      <c r="B4850" s="33"/>
      <c r="C4850" s="171"/>
      <c r="D4850" s="33"/>
      <c r="E4850" s="33"/>
      <c r="F4850" s="33"/>
      <c r="G4850" s="33"/>
      <c r="H4850" s="33"/>
      <c r="I4850" s="171"/>
      <c r="J4850" s="33"/>
      <c r="K4850" s="33"/>
    </row>
    <row r="4851" spans="2:11" x14ac:dyDescent="0.2">
      <c r="B4851" s="33"/>
      <c r="C4851" s="171"/>
      <c r="D4851" s="33"/>
      <c r="E4851" s="33"/>
      <c r="F4851" s="33"/>
      <c r="G4851" s="33"/>
      <c r="H4851" s="33"/>
      <c r="I4851" s="171"/>
      <c r="J4851" s="33"/>
      <c r="K4851" s="33"/>
    </row>
    <row r="4852" spans="2:11" x14ac:dyDescent="0.2">
      <c r="B4852" s="33"/>
      <c r="C4852" s="171"/>
      <c r="D4852" s="33"/>
      <c r="E4852" s="33"/>
      <c r="F4852" s="33"/>
      <c r="G4852" s="33"/>
      <c r="H4852" s="33"/>
      <c r="I4852" s="171"/>
      <c r="J4852" s="33"/>
      <c r="K4852" s="33"/>
    </row>
    <row r="4853" spans="2:11" x14ac:dyDescent="0.2">
      <c r="B4853" s="33"/>
      <c r="C4853" s="171"/>
      <c r="D4853" s="33"/>
      <c r="E4853" s="33"/>
      <c r="F4853" s="33"/>
      <c r="G4853" s="33"/>
      <c r="H4853" s="33"/>
      <c r="I4853" s="171"/>
      <c r="J4853" s="33"/>
      <c r="K4853" s="33"/>
    </row>
    <row r="4854" spans="2:11" x14ac:dyDescent="0.2">
      <c r="B4854" s="33"/>
      <c r="C4854" s="171"/>
      <c r="D4854" s="33"/>
      <c r="E4854" s="33"/>
      <c r="F4854" s="33"/>
      <c r="G4854" s="33"/>
      <c r="H4854" s="33"/>
      <c r="I4854" s="171"/>
      <c r="J4854" s="33"/>
      <c r="K4854" s="33"/>
    </row>
    <row r="4855" spans="2:11" x14ac:dyDescent="0.2">
      <c r="B4855" s="33"/>
      <c r="C4855" s="171"/>
      <c r="D4855" s="33"/>
      <c r="E4855" s="33"/>
      <c r="F4855" s="33"/>
      <c r="G4855" s="33"/>
      <c r="H4855" s="33"/>
      <c r="I4855" s="171"/>
      <c r="J4855" s="33"/>
      <c r="K4855" s="33"/>
    </row>
    <row r="4856" spans="2:11" x14ac:dyDescent="0.2">
      <c r="B4856" s="33"/>
      <c r="C4856" s="171"/>
      <c r="D4856" s="33"/>
      <c r="E4856" s="33"/>
      <c r="F4856" s="33"/>
      <c r="G4856" s="33"/>
      <c r="H4856" s="33"/>
      <c r="I4856" s="171"/>
      <c r="J4856" s="33"/>
      <c r="K4856" s="33"/>
    </row>
    <row r="4857" spans="2:11" x14ac:dyDescent="0.2">
      <c r="B4857" s="33"/>
      <c r="C4857" s="171"/>
      <c r="D4857" s="33"/>
      <c r="E4857" s="33"/>
      <c r="F4857" s="33"/>
      <c r="G4857" s="33"/>
      <c r="H4857" s="33"/>
      <c r="I4857" s="171"/>
      <c r="J4857" s="33"/>
      <c r="K4857" s="33"/>
    </row>
    <row r="4858" spans="2:11" x14ac:dyDescent="0.2">
      <c r="B4858" s="33"/>
      <c r="C4858" s="171"/>
      <c r="D4858" s="33"/>
      <c r="E4858" s="33"/>
      <c r="F4858" s="33"/>
      <c r="G4858" s="33"/>
      <c r="H4858" s="33"/>
      <c r="I4858" s="171"/>
      <c r="J4858" s="33"/>
      <c r="K4858" s="33"/>
    </row>
    <row r="4859" spans="2:11" x14ac:dyDescent="0.2">
      <c r="B4859" s="33"/>
      <c r="C4859" s="171"/>
      <c r="D4859" s="33"/>
      <c r="E4859" s="33"/>
      <c r="F4859" s="33"/>
      <c r="G4859" s="33"/>
      <c r="H4859" s="33"/>
      <c r="I4859" s="171"/>
      <c r="J4859" s="33"/>
      <c r="K4859" s="33"/>
    </row>
    <row r="4860" spans="2:11" x14ac:dyDescent="0.2">
      <c r="B4860" s="33"/>
      <c r="C4860" s="171"/>
      <c r="D4860" s="33"/>
      <c r="E4860" s="33"/>
      <c r="F4860" s="33"/>
      <c r="G4860" s="33"/>
      <c r="H4860" s="33"/>
      <c r="I4860" s="171"/>
      <c r="J4860" s="33"/>
      <c r="K4860" s="33"/>
    </row>
    <row r="4861" spans="2:11" x14ac:dyDescent="0.2">
      <c r="B4861" s="33"/>
      <c r="C4861" s="171"/>
      <c r="D4861" s="33"/>
      <c r="E4861" s="33"/>
      <c r="F4861" s="33"/>
      <c r="G4861" s="33"/>
      <c r="H4861" s="33"/>
      <c r="I4861" s="171"/>
      <c r="J4861" s="33"/>
      <c r="K4861" s="33"/>
    </row>
    <row r="4862" spans="2:11" x14ac:dyDescent="0.2">
      <c r="B4862" s="33"/>
      <c r="C4862" s="171"/>
      <c r="D4862" s="33"/>
      <c r="E4862" s="33"/>
      <c r="F4862" s="33"/>
      <c r="G4862" s="33"/>
      <c r="H4862" s="33"/>
      <c r="I4862" s="171"/>
      <c r="J4862" s="33"/>
      <c r="K4862" s="33"/>
    </row>
    <row r="4863" spans="2:11" x14ac:dyDescent="0.2">
      <c r="B4863" s="33"/>
      <c r="C4863" s="171"/>
      <c r="D4863" s="33"/>
      <c r="E4863" s="33"/>
      <c r="F4863" s="33"/>
      <c r="G4863" s="33"/>
      <c r="H4863" s="33"/>
      <c r="I4863" s="171"/>
      <c r="J4863" s="33"/>
      <c r="K4863" s="33"/>
    </row>
    <row r="4864" spans="2:11" x14ac:dyDescent="0.2">
      <c r="B4864" s="33"/>
      <c r="C4864" s="171"/>
      <c r="D4864" s="33"/>
      <c r="E4864" s="33"/>
      <c r="F4864" s="33"/>
      <c r="G4864" s="33"/>
      <c r="H4864" s="33"/>
      <c r="I4864" s="171"/>
      <c r="J4864" s="33"/>
      <c r="K4864" s="33"/>
    </row>
    <row r="4865" spans="2:11" x14ac:dyDescent="0.2">
      <c r="B4865" s="33"/>
      <c r="C4865" s="171"/>
      <c r="D4865" s="33"/>
      <c r="E4865" s="33"/>
      <c r="F4865" s="33"/>
      <c r="G4865" s="33"/>
      <c r="H4865" s="33"/>
      <c r="I4865" s="171"/>
      <c r="J4865" s="33"/>
      <c r="K4865" s="33"/>
    </row>
    <row r="4866" spans="2:11" x14ac:dyDescent="0.2">
      <c r="B4866" s="33"/>
      <c r="C4866" s="171"/>
      <c r="D4866" s="33"/>
      <c r="E4866" s="33"/>
      <c r="F4866" s="33"/>
      <c r="G4866" s="33"/>
      <c r="H4866" s="33"/>
      <c r="I4866" s="171"/>
      <c r="J4866" s="33"/>
      <c r="K4866" s="33"/>
    </row>
    <row r="4867" spans="2:11" x14ac:dyDescent="0.2">
      <c r="B4867" s="33"/>
      <c r="C4867" s="171"/>
      <c r="D4867" s="33"/>
      <c r="E4867" s="33"/>
      <c r="F4867" s="33"/>
      <c r="G4867" s="33"/>
      <c r="H4867" s="33"/>
      <c r="I4867" s="171"/>
      <c r="J4867" s="33"/>
      <c r="K4867" s="33"/>
    </row>
    <row r="4868" spans="2:11" x14ac:dyDescent="0.2">
      <c r="B4868" s="33"/>
      <c r="C4868" s="171"/>
      <c r="D4868" s="33"/>
      <c r="E4868" s="33"/>
      <c r="F4868" s="33"/>
      <c r="G4868" s="33"/>
      <c r="H4868" s="33"/>
      <c r="I4868" s="171"/>
      <c r="J4868" s="33"/>
      <c r="K4868" s="33"/>
    </row>
    <row r="4869" spans="2:11" x14ac:dyDescent="0.2">
      <c r="B4869" s="33"/>
      <c r="C4869" s="171"/>
      <c r="D4869" s="33"/>
      <c r="E4869" s="33"/>
      <c r="F4869" s="33"/>
      <c r="G4869" s="33"/>
      <c r="H4869" s="33"/>
      <c r="I4869" s="171"/>
      <c r="J4869" s="33"/>
      <c r="K4869" s="33"/>
    </row>
    <row r="4870" spans="2:11" x14ac:dyDescent="0.2">
      <c r="B4870" s="33"/>
      <c r="C4870" s="171"/>
      <c r="D4870" s="33"/>
      <c r="E4870" s="33"/>
      <c r="F4870" s="33"/>
      <c r="G4870" s="33"/>
      <c r="H4870" s="33"/>
      <c r="I4870" s="171"/>
      <c r="J4870" s="33"/>
      <c r="K4870" s="33"/>
    </row>
    <row r="4871" spans="2:11" x14ac:dyDescent="0.2">
      <c r="B4871" s="33"/>
      <c r="C4871" s="171"/>
      <c r="D4871" s="33"/>
      <c r="E4871" s="33"/>
      <c r="F4871" s="33"/>
      <c r="G4871" s="33"/>
      <c r="H4871" s="33"/>
      <c r="I4871" s="171"/>
      <c r="J4871" s="33"/>
      <c r="K4871" s="33"/>
    </row>
    <row r="4872" spans="2:11" x14ac:dyDescent="0.2">
      <c r="B4872" s="33"/>
      <c r="C4872" s="171"/>
      <c r="D4872" s="33"/>
      <c r="E4872" s="33"/>
      <c r="F4872" s="33"/>
      <c r="G4872" s="33"/>
      <c r="H4872" s="33"/>
      <c r="I4872" s="171"/>
      <c r="J4872" s="33"/>
      <c r="K4872" s="33"/>
    </row>
    <row r="4873" spans="2:11" x14ac:dyDescent="0.2">
      <c r="B4873" s="33"/>
      <c r="C4873" s="171"/>
      <c r="D4873" s="33"/>
      <c r="E4873" s="33"/>
      <c r="F4873" s="33"/>
      <c r="G4873" s="33"/>
      <c r="H4873" s="33"/>
      <c r="I4873" s="171"/>
      <c r="J4873" s="33"/>
      <c r="K4873" s="33"/>
    </row>
    <row r="4874" spans="2:11" x14ac:dyDescent="0.2">
      <c r="B4874" s="33"/>
      <c r="C4874" s="171"/>
      <c r="D4874" s="33"/>
      <c r="E4874" s="33"/>
      <c r="F4874" s="33"/>
      <c r="G4874" s="33"/>
      <c r="H4874" s="33"/>
      <c r="I4874" s="171"/>
      <c r="J4874" s="33"/>
      <c r="K4874" s="33"/>
    </row>
    <row r="4875" spans="2:11" x14ac:dyDescent="0.2">
      <c r="B4875" s="33"/>
      <c r="C4875" s="171"/>
      <c r="D4875" s="33"/>
      <c r="E4875" s="33"/>
      <c r="F4875" s="33"/>
      <c r="G4875" s="33"/>
      <c r="H4875" s="33"/>
      <c r="I4875" s="171"/>
      <c r="J4875" s="33"/>
      <c r="K4875" s="33"/>
    </row>
    <row r="4876" spans="2:11" x14ac:dyDescent="0.2">
      <c r="B4876" s="33"/>
      <c r="C4876" s="171"/>
      <c r="D4876" s="33"/>
      <c r="E4876" s="33"/>
      <c r="F4876" s="33"/>
      <c r="G4876" s="33"/>
      <c r="H4876" s="33"/>
      <c r="I4876" s="171"/>
      <c r="J4876" s="33"/>
      <c r="K4876" s="33"/>
    </row>
    <row r="4877" spans="2:11" x14ac:dyDescent="0.2">
      <c r="B4877" s="33"/>
      <c r="C4877" s="171"/>
      <c r="D4877" s="33"/>
      <c r="E4877" s="33"/>
      <c r="F4877" s="33"/>
      <c r="G4877" s="33"/>
      <c r="H4877" s="33"/>
      <c r="I4877" s="171"/>
      <c r="J4877" s="33"/>
      <c r="K4877" s="33"/>
    </row>
    <row r="4878" spans="2:11" x14ac:dyDescent="0.2">
      <c r="B4878" s="33"/>
      <c r="C4878" s="171"/>
      <c r="D4878" s="33"/>
      <c r="E4878" s="33"/>
      <c r="F4878" s="33"/>
      <c r="G4878" s="33"/>
      <c r="H4878" s="33"/>
      <c r="I4878" s="171"/>
      <c r="J4878" s="33"/>
      <c r="K4878" s="33"/>
    </row>
    <row r="4879" spans="2:11" x14ac:dyDescent="0.2">
      <c r="B4879" s="33"/>
      <c r="C4879" s="171"/>
      <c r="D4879" s="33"/>
      <c r="E4879" s="33"/>
      <c r="F4879" s="33"/>
      <c r="G4879" s="33"/>
      <c r="H4879" s="33"/>
      <c r="I4879" s="171"/>
      <c r="J4879" s="33"/>
      <c r="K4879" s="33"/>
    </row>
    <row r="4880" spans="2:11" x14ac:dyDescent="0.2">
      <c r="B4880" s="33"/>
      <c r="C4880" s="171"/>
      <c r="D4880" s="33"/>
      <c r="E4880" s="33"/>
      <c r="F4880" s="33"/>
      <c r="G4880" s="33"/>
      <c r="H4880" s="33"/>
      <c r="I4880" s="171"/>
      <c r="J4880" s="33"/>
      <c r="K4880" s="33"/>
    </row>
    <row r="4881" spans="2:11" x14ac:dyDescent="0.2">
      <c r="B4881" s="33"/>
      <c r="C4881" s="171"/>
      <c r="D4881" s="33"/>
      <c r="E4881" s="33"/>
      <c r="F4881" s="33"/>
      <c r="G4881" s="33"/>
      <c r="H4881" s="33"/>
      <c r="I4881" s="171"/>
      <c r="J4881" s="33"/>
      <c r="K4881" s="33"/>
    </row>
    <row r="4882" spans="2:11" x14ac:dyDescent="0.2">
      <c r="B4882" s="33"/>
      <c r="C4882" s="171"/>
      <c r="D4882" s="33"/>
      <c r="E4882" s="33"/>
      <c r="F4882" s="33"/>
      <c r="G4882" s="33"/>
      <c r="H4882" s="33"/>
      <c r="I4882" s="171"/>
      <c r="J4882" s="33"/>
      <c r="K4882" s="33"/>
    </row>
    <row r="4883" spans="2:11" x14ac:dyDescent="0.2">
      <c r="B4883" s="33"/>
      <c r="C4883" s="171"/>
      <c r="D4883" s="33"/>
      <c r="E4883" s="33"/>
      <c r="F4883" s="33"/>
      <c r="G4883" s="33"/>
      <c r="H4883" s="33"/>
      <c r="I4883" s="171"/>
      <c r="J4883" s="33"/>
      <c r="K4883" s="33"/>
    </row>
    <row r="4884" spans="2:11" x14ac:dyDescent="0.2">
      <c r="B4884" s="33"/>
      <c r="C4884" s="171"/>
      <c r="D4884" s="33"/>
      <c r="E4884" s="33"/>
      <c r="F4884" s="33"/>
      <c r="G4884" s="33"/>
      <c r="H4884" s="33"/>
      <c r="I4884" s="171"/>
      <c r="J4884" s="33"/>
      <c r="K4884" s="33"/>
    </row>
    <row r="4885" spans="2:11" x14ac:dyDescent="0.2">
      <c r="B4885" s="33"/>
      <c r="C4885" s="171"/>
      <c r="D4885" s="33"/>
      <c r="E4885" s="33"/>
      <c r="F4885" s="33"/>
      <c r="G4885" s="33"/>
      <c r="H4885" s="33"/>
      <c r="I4885" s="171"/>
      <c r="J4885" s="33"/>
      <c r="K4885" s="33"/>
    </row>
    <row r="4886" spans="2:11" x14ac:dyDescent="0.2">
      <c r="B4886" s="33"/>
      <c r="C4886" s="171"/>
      <c r="D4886" s="33"/>
      <c r="E4886" s="33"/>
      <c r="F4886" s="33"/>
      <c r="G4886" s="33"/>
      <c r="H4886" s="33"/>
      <c r="I4886" s="171"/>
      <c r="J4886" s="33"/>
      <c r="K4886" s="33"/>
    </row>
    <row r="4887" spans="2:11" x14ac:dyDescent="0.2">
      <c r="B4887" s="33"/>
      <c r="C4887" s="171"/>
      <c r="D4887" s="33"/>
      <c r="E4887" s="33"/>
      <c r="F4887" s="33"/>
      <c r="G4887" s="33"/>
      <c r="H4887" s="33"/>
      <c r="I4887" s="171"/>
      <c r="J4887" s="33"/>
      <c r="K4887" s="33"/>
    </row>
    <row r="4888" spans="2:11" x14ac:dyDescent="0.2">
      <c r="B4888" s="33"/>
      <c r="C4888" s="171"/>
      <c r="D4888" s="33"/>
      <c r="E4888" s="33"/>
      <c r="F4888" s="33"/>
      <c r="G4888" s="33"/>
      <c r="H4888" s="33"/>
      <c r="I4888" s="171"/>
      <c r="J4888" s="33"/>
      <c r="K4888" s="33"/>
    </row>
    <row r="4889" spans="2:11" x14ac:dyDescent="0.2">
      <c r="B4889" s="33"/>
      <c r="C4889" s="171"/>
      <c r="D4889" s="33"/>
      <c r="E4889" s="33"/>
      <c r="F4889" s="33"/>
      <c r="G4889" s="33"/>
      <c r="H4889" s="33"/>
      <c r="I4889" s="171"/>
      <c r="J4889" s="33"/>
      <c r="K4889" s="33"/>
    </row>
    <row r="4890" spans="2:11" x14ac:dyDescent="0.2">
      <c r="B4890" s="33"/>
      <c r="C4890" s="171"/>
      <c r="D4890" s="33"/>
      <c r="E4890" s="33"/>
      <c r="F4890" s="33"/>
      <c r="G4890" s="33"/>
      <c r="H4890" s="33"/>
      <c r="I4890" s="171"/>
      <c r="J4890" s="33"/>
      <c r="K4890" s="33"/>
    </row>
    <row r="4891" spans="2:11" x14ac:dyDescent="0.2">
      <c r="B4891" s="33"/>
      <c r="C4891" s="171"/>
      <c r="D4891" s="33"/>
      <c r="E4891" s="33"/>
      <c r="F4891" s="33"/>
      <c r="G4891" s="33"/>
      <c r="H4891" s="33"/>
      <c r="I4891" s="171"/>
      <c r="J4891" s="33"/>
      <c r="K4891" s="33"/>
    </row>
    <row r="4892" spans="2:11" x14ac:dyDescent="0.2">
      <c r="B4892" s="33"/>
      <c r="C4892" s="171"/>
      <c r="D4892" s="33"/>
      <c r="E4892" s="33"/>
      <c r="F4892" s="33"/>
      <c r="G4892" s="33"/>
      <c r="H4892" s="33"/>
      <c r="I4892" s="171"/>
      <c r="J4892" s="33"/>
      <c r="K4892" s="33"/>
    </row>
    <row r="4893" spans="2:11" x14ac:dyDescent="0.2">
      <c r="B4893" s="33"/>
      <c r="C4893" s="171"/>
      <c r="D4893" s="33"/>
      <c r="E4893" s="33"/>
      <c r="F4893" s="33"/>
      <c r="G4893" s="33"/>
      <c r="H4893" s="33"/>
      <c r="I4893" s="171"/>
      <c r="J4893" s="33"/>
      <c r="K4893" s="33"/>
    </row>
    <row r="4894" spans="2:11" x14ac:dyDescent="0.2">
      <c r="B4894" s="33"/>
      <c r="C4894" s="171"/>
      <c r="D4894" s="33"/>
      <c r="E4894" s="33"/>
      <c r="F4894" s="33"/>
      <c r="G4894" s="33"/>
      <c r="H4894" s="33"/>
      <c r="I4894" s="171"/>
      <c r="J4894" s="33"/>
      <c r="K4894" s="33"/>
    </row>
    <row r="4895" spans="2:11" x14ac:dyDescent="0.2">
      <c r="B4895" s="33"/>
      <c r="C4895" s="171"/>
      <c r="D4895" s="33"/>
      <c r="E4895" s="33"/>
      <c r="F4895" s="33"/>
      <c r="G4895" s="33"/>
      <c r="H4895" s="33"/>
      <c r="I4895" s="171"/>
      <c r="J4895" s="33"/>
      <c r="K4895" s="33"/>
    </row>
    <row r="4896" spans="2:11" x14ac:dyDescent="0.2">
      <c r="B4896" s="33"/>
      <c r="C4896" s="171"/>
      <c r="D4896" s="33"/>
      <c r="E4896" s="33"/>
      <c r="F4896" s="33"/>
      <c r="G4896" s="33"/>
      <c r="H4896" s="33"/>
      <c r="I4896" s="171"/>
      <c r="J4896" s="33"/>
      <c r="K4896" s="33"/>
    </row>
    <row r="4897" spans="2:11" x14ac:dyDescent="0.2">
      <c r="B4897" s="33"/>
      <c r="C4897" s="171"/>
      <c r="D4897" s="33"/>
      <c r="E4897" s="33"/>
      <c r="F4897" s="33"/>
      <c r="G4897" s="33"/>
      <c r="H4897" s="33"/>
      <c r="I4897" s="171"/>
      <c r="J4897" s="33"/>
      <c r="K4897" s="33"/>
    </row>
    <row r="4898" spans="2:11" x14ac:dyDescent="0.2">
      <c r="B4898" s="33"/>
      <c r="C4898" s="171"/>
      <c r="D4898" s="33"/>
      <c r="E4898" s="33"/>
      <c r="F4898" s="33"/>
      <c r="G4898" s="33"/>
      <c r="H4898" s="33"/>
      <c r="I4898" s="171"/>
      <c r="J4898" s="33"/>
      <c r="K4898" s="33"/>
    </row>
    <row r="4899" spans="2:11" x14ac:dyDescent="0.2">
      <c r="B4899" s="33"/>
      <c r="C4899" s="171"/>
      <c r="D4899" s="33"/>
      <c r="E4899" s="33"/>
      <c r="F4899" s="33"/>
      <c r="G4899" s="33"/>
      <c r="H4899" s="33"/>
      <c r="I4899" s="171"/>
      <c r="J4899" s="33"/>
      <c r="K4899" s="33"/>
    </row>
    <row r="4900" spans="2:11" x14ac:dyDescent="0.2">
      <c r="B4900" s="33"/>
      <c r="C4900" s="171"/>
      <c r="D4900" s="33"/>
      <c r="E4900" s="33"/>
      <c r="F4900" s="33"/>
      <c r="G4900" s="33"/>
      <c r="H4900" s="33"/>
      <c r="I4900" s="171"/>
      <c r="J4900" s="33"/>
      <c r="K4900" s="33"/>
    </row>
    <row r="4901" spans="2:11" x14ac:dyDescent="0.2">
      <c r="B4901" s="33"/>
      <c r="C4901" s="171"/>
      <c r="D4901" s="33"/>
      <c r="E4901" s="33"/>
      <c r="F4901" s="33"/>
      <c r="G4901" s="33"/>
      <c r="H4901" s="33"/>
      <c r="I4901" s="171"/>
      <c r="J4901" s="33"/>
      <c r="K4901" s="33"/>
    </row>
    <row r="4902" spans="2:11" x14ac:dyDescent="0.2">
      <c r="B4902" s="33"/>
      <c r="C4902" s="171"/>
      <c r="D4902" s="33"/>
      <c r="E4902" s="33"/>
      <c r="F4902" s="33"/>
      <c r="G4902" s="33"/>
      <c r="H4902" s="33"/>
      <c r="I4902" s="171"/>
      <c r="J4902" s="33"/>
      <c r="K4902" s="33"/>
    </row>
    <row r="4903" spans="2:11" x14ac:dyDescent="0.2">
      <c r="B4903" s="33"/>
      <c r="C4903" s="171"/>
      <c r="D4903" s="33"/>
      <c r="E4903" s="33"/>
      <c r="F4903" s="33"/>
      <c r="G4903" s="33"/>
      <c r="H4903" s="33"/>
      <c r="I4903" s="171"/>
      <c r="J4903" s="33"/>
      <c r="K4903" s="33"/>
    </row>
    <row r="4904" spans="2:11" x14ac:dyDescent="0.2">
      <c r="B4904" s="33"/>
      <c r="C4904" s="171"/>
      <c r="D4904" s="33"/>
      <c r="E4904" s="33"/>
      <c r="F4904" s="33"/>
      <c r="G4904" s="33"/>
      <c r="H4904" s="33"/>
      <c r="I4904" s="171"/>
      <c r="J4904" s="33"/>
      <c r="K4904" s="33"/>
    </row>
    <row r="4905" spans="2:11" x14ac:dyDescent="0.2">
      <c r="B4905" s="33"/>
      <c r="C4905" s="171"/>
      <c r="D4905" s="33"/>
      <c r="E4905" s="33"/>
      <c r="F4905" s="33"/>
      <c r="G4905" s="33"/>
      <c r="H4905" s="33"/>
      <c r="I4905" s="171"/>
      <c r="J4905" s="33"/>
      <c r="K4905" s="33"/>
    </row>
    <row r="4906" spans="2:11" x14ac:dyDescent="0.2">
      <c r="B4906" s="33"/>
      <c r="C4906" s="171"/>
      <c r="D4906" s="33"/>
      <c r="E4906" s="33"/>
      <c r="F4906" s="33"/>
      <c r="G4906" s="33"/>
      <c r="H4906" s="33"/>
      <c r="I4906" s="171"/>
      <c r="J4906" s="33"/>
      <c r="K4906" s="33"/>
    </row>
    <row r="4907" spans="2:11" x14ac:dyDescent="0.2">
      <c r="B4907" s="33"/>
      <c r="C4907" s="171"/>
      <c r="D4907" s="33"/>
      <c r="E4907" s="33"/>
      <c r="F4907" s="33"/>
      <c r="G4907" s="33"/>
      <c r="H4907" s="33"/>
      <c r="I4907" s="171"/>
      <c r="J4907" s="33"/>
      <c r="K4907" s="33"/>
    </row>
    <row r="4908" spans="2:11" x14ac:dyDescent="0.2">
      <c r="B4908" s="33"/>
      <c r="C4908" s="171"/>
      <c r="D4908" s="33"/>
      <c r="E4908" s="33"/>
      <c r="F4908" s="33"/>
      <c r="G4908" s="33"/>
      <c r="H4908" s="33"/>
      <c r="I4908" s="171"/>
      <c r="J4908" s="33"/>
      <c r="K4908" s="33"/>
    </row>
    <row r="4909" spans="2:11" x14ac:dyDescent="0.2">
      <c r="B4909" s="33"/>
      <c r="C4909" s="171"/>
      <c r="D4909" s="33"/>
      <c r="E4909" s="33"/>
      <c r="F4909" s="33"/>
      <c r="G4909" s="33"/>
      <c r="H4909" s="33"/>
      <c r="I4909" s="171"/>
      <c r="J4909" s="33"/>
      <c r="K4909" s="33"/>
    </row>
    <row r="4910" spans="2:11" x14ac:dyDescent="0.2">
      <c r="B4910" s="33"/>
      <c r="C4910" s="171"/>
      <c r="D4910" s="33"/>
      <c r="E4910" s="33"/>
      <c r="F4910" s="33"/>
      <c r="G4910" s="33"/>
      <c r="H4910" s="33"/>
      <c r="I4910" s="171"/>
      <c r="J4910" s="33"/>
      <c r="K4910" s="33"/>
    </row>
    <row r="4911" spans="2:11" x14ac:dyDescent="0.2">
      <c r="B4911" s="33"/>
      <c r="C4911" s="171"/>
      <c r="D4911" s="33"/>
      <c r="E4911" s="33"/>
      <c r="F4911" s="33"/>
      <c r="G4911" s="33"/>
      <c r="H4911" s="33"/>
      <c r="I4911" s="171"/>
      <c r="J4911" s="33"/>
      <c r="K4911" s="33"/>
    </row>
    <row r="4912" spans="2:11" x14ac:dyDescent="0.2">
      <c r="B4912" s="33"/>
      <c r="C4912" s="171"/>
      <c r="D4912" s="33"/>
      <c r="E4912" s="33"/>
      <c r="F4912" s="33"/>
      <c r="G4912" s="33"/>
      <c r="H4912" s="33"/>
      <c r="I4912" s="171"/>
      <c r="J4912" s="33"/>
      <c r="K4912" s="33"/>
    </row>
    <row r="4913" spans="2:11" x14ac:dyDescent="0.2">
      <c r="B4913" s="33"/>
      <c r="C4913" s="171"/>
      <c r="D4913" s="33"/>
      <c r="E4913" s="33"/>
      <c r="F4913" s="33"/>
      <c r="G4913" s="33"/>
      <c r="H4913" s="33"/>
      <c r="I4913" s="171"/>
      <c r="J4913" s="33"/>
      <c r="K4913" s="33"/>
    </row>
    <row r="4914" spans="2:11" x14ac:dyDescent="0.2">
      <c r="B4914" s="33"/>
      <c r="C4914" s="171"/>
      <c r="D4914" s="33"/>
      <c r="E4914" s="33"/>
      <c r="F4914" s="33"/>
      <c r="G4914" s="33"/>
      <c r="H4914" s="33"/>
      <c r="I4914" s="171"/>
      <c r="J4914" s="33"/>
      <c r="K4914" s="33"/>
    </row>
    <row r="4915" spans="2:11" x14ac:dyDescent="0.2">
      <c r="B4915" s="33"/>
      <c r="C4915" s="171"/>
      <c r="D4915" s="33"/>
      <c r="E4915" s="33"/>
      <c r="F4915" s="33"/>
      <c r="G4915" s="33"/>
      <c r="H4915" s="33"/>
      <c r="I4915" s="171"/>
      <c r="J4915" s="33"/>
      <c r="K4915" s="33"/>
    </row>
    <row r="4916" spans="2:11" x14ac:dyDescent="0.2">
      <c r="B4916" s="33"/>
      <c r="C4916" s="171"/>
      <c r="D4916" s="33"/>
      <c r="E4916" s="33"/>
      <c r="F4916" s="33"/>
      <c r="G4916" s="33"/>
      <c r="H4916" s="33"/>
      <c r="I4916" s="171"/>
      <c r="J4916" s="33"/>
      <c r="K4916" s="33"/>
    </row>
    <row r="4917" spans="2:11" x14ac:dyDescent="0.2">
      <c r="B4917" s="33"/>
      <c r="C4917" s="171"/>
      <c r="D4917" s="33"/>
      <c r="E4917" s="33"/>
      <c r="F4917" s="33"/>
      <c r="G4917" s="33"/>
      <c r="H4917" s="33"/>
      <c r="I4917" s="171"/>
      <c r="J4917" s="33"/>
      <c r="K4917" s="33"/>
    </row>
    <row r="4918" spans="2:11" x14ac:dyDescent="0.2">
      <c r="B4918" s="33"/>
      <c r="C4918" s="171"/>
      <c r="D4918" s="33"/>
      <c r="E4918" s="33"/>
      <c r="F4918" s="33"/>
      <c r="G4918" s="33"/>
      <c r="H4918" s="33"/>
      <c r="I4918" s="171"/>
      <c r="J4918" s="33"/>
      <c r="K4918" s="33"/>
    </row>
    <row r="4919" spans="2:11" x14ac:dyDescent="0.2">
      <c r="B4919" s="33"/>
      <c r="C4919" s="171"/>
      <c r="D4919" s="33"/>
      <c r="E4919" s="33"/>
      <c r="F4919" s="33"/>
      <c r="G4919" s="33"/>
      <c r="H4919" s="33"/>
      <c r="I4919" s="171"/>
      <c r="J4919" s="33"/>
      <c r="K4919" s="33"/>
    </row>
    <row r="4920" spans="2:11" x14ac:dyDescent="0.2">
      <c r="B4920" s="33"/>
      <c r="C4920" s="171"/>
      <c r="D4920" s="33"/>
      <c r="E4920" s="33"/>
      <c r="F4920" s="33"/>
      <c r="G4920" s="33"/>
      <c r="H4920" s="33"/>
      <c r="I4920" s="171"/>
      <c r="J4920" s="33"/>
      <c r="K4920" s="33"/>
    </row>
    <row r="4921" spans="2:11" x14ac:dyDescent="0.2">
      <c r="B4921" s="33"/>
      <c r="C4921" s="171"/>
      <c r="D4921" s="33"/>
      <c r="E4921" s="33"/>
      <c r="F4921" s="33"/>
      <c r="G4921" s="33"/>
      <c r="H4921" s="33"/>
      <c r="I4921" s="171"/>
      <c r="J4921" s="33"/>
      <c r="K4921" s="33"/>
    </row>
    <row r="4922" spans="2:11" x14ac:dyDescent="0.2">
      <c r="B4922" s="33"/>
      <c r="C4922" s="171"/>
      <c r="D4922" s="33"/>
      <c r="E4922" s="33"/>
      <c r="F4922" s="33"/>
      <c r="G4922" s="33"/>
      <c r="H4922" s="33"/>
      <c r="I4922" s="171"/>
      <c r="J4922" s="33"/>
      <c r="K4922" s="33"/>
    </row>
    <row r="4923" spans="2:11" x14ac:dyDescent="0.2">
      <c r="B4923" s="33"/>
      <c r="C4923" s="171"/>
      <c r="D4923" s="33"/>
      <c r="E4923" s="33"/>
      <c r="F4923" s="33"/>
      <c r="G4923" s="33"/>
      <c r="H4923" s="33"/>
      <c r="I4923" s="171"/>
      <c r="J4923" s="33"/>
      <c r="K4923" s="33"/>
    </row>
    <row r="4924" spans="2:11" x14ac:dyDescent="0.2">
      <c r="B4924" s="33"/>
      <c r="C4924" s="171"/>
      <c r="D4924" s="33"/>
      <c r="E4924" s="33"/>
      <c r="F4924" s="33"/>
      <c r="G4924" s="33"/>
      <c r="H4924" s="33"/>
      <c r="I4924" s="171"/>
      <c r="J4924" s="33"/>
      <c r="K4924" s="33"/>
    </row>
    <row r="4925" spans="2:11" x14ac:dyDescent="0.2">
      <c r="B4925" s="33"/>
      <c r="C4925" s="171"/>
      <c r="D4925" s="33"/>
      <c r="E4925" s="33"/>
      <c r="F4925" s="33"/>
      <c r="G4925" s="33"/>
      <c r="H4925" s="33"/>
      <c r="I4925" s="171"/>
      <c r="J4925" s="33"/>
      <c r="K4925" s="33"/>
    </row>
    <row r="4926" spans="2:11" x14ac:dyDescent="0.2">
      <c r="B4926" s="33"/>
      <c r="C4926" s="171"/>
      <c r="D4926" s="33"/>
      <c r="E4926" s="33"/>
      <c r="F4926" s="33"/>
      <c r="G4926" s="33"/>
      <c r="H4926" s="33"/>
      <c r="I4926" s="171"/>
      <c r="J4926" s="33"/>
      <c r="K4926" s="33"/>
    </row>
    <row r="4927" spans="2:11" x14ac:dyDescent="0.2">
      <c r="B4927" s="33"/>
      <c r="C4927" s="171"/>
      <c r="D4927" s="33"/>
      <c r="E4927" s="33"/>
      <c r="F4927" s="33"/>
      <c r="G4927" s="33"/>
      <c r="H4927" s="33"/>
      <c r="I4927" s="171"/>
      <c r="J4927" s="33"/>
      <c r="K4927" s="33"/>
    </row>
    <row r="4928" spans="2:11" x14ac:dyDescent="0.2">
      <c r="B4928" s="33"/>
      <c r="C4928" s="171"/>
      <c r="D4928" s="33"/>
      <c r="E4928" s="33"/>
      <c r="F4928" s="33"/>
      <c r="G4928" s="33"/>
      <c r="H4928" s="33"/>
      <c r="I4928" s="171"/>
      <c r="J4928" s="33"/>
      <c r="K4928" s="33"/>
    </row>
    <row r="4929" spans="2:11" x14ac:dyDescent="0.2">
      <c r="B4929" s="33"/>
      <c r="C4929" s="171"/>
      <c r="D4929" s="33"/>
      <c r="E4929" s="33"/>
      <c r="F4929" s="33"/>
      <c r="G4929" s="33"/>
      <c r="H4929" s="33"/>
      <c r="I4929" s="171"/>
      <c r="J4929" s="33"/>
      <c r="K4929" s="33"/>
    </row>
    <row r="4930" spans="2:11" x14ac:dyDescent="0.2">
      <c r="B4930" s="33"/>
      <c r="C4930" s="171"/>
      <c r="D4930" s="33"/>
      <c r="E4930" s="33"/>
      <c r="F4930" s="33"/>
      <c r="G4930" s="33"/>
      <c r="H4930" s="33"/>
      <c r="I4930" s="171"/>
      <c r="J4930" s="33"/>
      <c r="K4930" s="33"/>
    </row>
    <row r="4931" spans="2:11" x14ac:dyDescent="0.2">
      <c r="B4931" s="33"/>
      <c r="C4931" s="171"/>
      <c r="D4931" s="33"/>
      <c r="E4931" s="33"/>
      <c r="F4931" s="33"/>
      <c r="G4931" s="33"/>
      <c r="H4931" s="33"/>
      <c r="I4931" s="171"/>
      <c r="J4931" s="33"/>
      <c r="K4931" s="33"/>
    </row>
    <row r="4932" spans="2:11" x14ac:dyDescent="0.2">
      <c r="B4932" s="33"/>
      <c r="C4932" s="171"/>
      <c r="D4932" s="33"/>
      <c r="E4932" s="33"/>
      <c r="F4932" s="33"/>
      <c r="G4932" s="33"/>
      <c r="H4932" s="33"/>
      <c r="I4932" s="171"/>
      <c r="J4932" s="33"/>
      <c r="K4932" s="33"/>
    </row>
    <row r="4933" spans="2:11" x14ac:dyDescent="0.2">
      <c r="B4933" s="33"/>
      <c r="C4933" s="171"/>
      <c r="D4933" s="33"/>
      <c r="E4933" s="33"/>
      <c r="F4933" s="33"/>
      <c r="G4933" s="33"/>
      <c r="H4933" s="33"/>
      <c r="I4933" s="171"/>
      <c r="J4933" s="33"/>
      <c r="K4933" s="33"/>
    </row>
    <row r="4934" spans="2:11" x14ac:dyDescent="0.2">
      <c r="B4934" s="33"/>
      <c r="C4934" s="171"/>
      <c r="D4934" s="33"/>
      <c r="E4934" s="33"/>
      <c r="F4934" s="33"/>
      <c r="G4934" s="33"/>
      <c r="H4934" s="33"/>
      <c r="I4934" s="171"/>
      <c r="J4934" s="33"/>
      <c r="K4934" s="33"/>
    </row>
    <row r="4935" spans="2:11" x14ac:dyDescent="0.2">
      <c r="B4935" s="33"/>
      <c r="C4935" s="171"/>
      <c r="D4935" s="33"/>
      <c r="E4935" s="33"/>
      <c r="F4935" s="33"/>
      <c r="G4935" s="33"/>
      <c r="H4935" s="33"/>
      <c r="I4935" s="171"/>
      <c r="J4935" s="33"/>
      <c r="K4935" s="33"/>
    </row>
    <row r="4936" spans="2:11" x14ac:dyDescent="0.2">
      <c r="B4936" s="33"/>
      <c r="C4936" s="171"/>
      <c r="D4936" s="33"/>
      <c r="E4936" s="33"/>
      <c r="F4936" s="33"/>
      <c r="G4936" s="33"/>
      <c r="H4936" s="33"/>
      <c r="I4936" s="171"/>
      <c r="J4936" s="33"/>
      <c r="K4936" s="33"/>
    </row>
    <row r="4937" spans="2:11" x14ac:dyDescent="0.2">
      <c r="B4937" s="33"/>
      <c r="C4937" s="171"/>
      <c r="D4937" s="33"/>
      <c r="E4937" s="33"/>
      <c r="F4937" s="33"/>
      <c r="G4937" s="33"/>
      <c r="H4937" s="33"/>
      <c r="I4937" s="171"/>
      <c r="J4937" s="33"/>
      <c r="K4937" s="33"/>
    </row>
    <row r="4938" spans="2:11" x14ac:dyDescent="0.2">
      <c r="B4938" s="33"/>
      <c r="C4938" s="171"/>
      <c r="D4938" s="33"/>
      <c r="E4938" s="33"/>
      <c r="F4938" s="33"/>
      <c r="G4938" s="33"/>
      <c r="H4938" s="33"/>
      <c r="I4938" s="171"/>
      <c r="J4938" s="33"/>
      <c r="K4938" s="33"/>
    </row>
    <row r="4939" spans="2:11" x14ac:dyDescent="0.2">
      <c r="B4939" s="33"/>
      <c r="C4939" s="171"/>
      <c r="D4939" s="33"/>
      <c r="E4939" s="33"/>
      <c r="F4939" s="33"/>
      <c r="G4939" s="33"/>
      <c r="H4939" s="33"/>
      <c r="I4939" s="171"/>
      <c r="J4939" s="33"/>
      <c r="K4939" s="33"/>
    </row>
    <row r="4940" spans="2:11" x14ac:dyDescent="0.2">
      <c r="B4940" s="33"/>
      <c r="C4940" s="171"/>
      <c r="D4940" s="33"/>
      <c r="E4940" s="33"/>
      <c r="F4940" s="33"/>
      <c r="G4940" s="33"/>
      <c r="H4940" s="33"/>
      <c r="I4940" s="171"/>
      <c r="J4940" s="33"/>
      <c r="K4940" s="33"/>
    </row>
    <row r="4941" spans="2:11" x14ac:dyDescent="0.2">
      <c r="B4941" s="33"/>
      <c r="C4941" s="171"/>
      <c r="D4941" s="33"/>
      <c r="E4941" s="33"/>
      <c r="F4941" s="33"/>
      <c r="G4941" s="33"/>
      <c r="H4941" s="33"/>
      <c r="I4941" s="171"/>
      <c r="J4941" s="33"/>
      <c r="K4941" s="33"/>
    </row>
    <row r="4942" spans="2:11" x14ac:dyDescent="0.2">
      <c r="B4942" s="33"/>
      <c r="C4942" s="171"/>
      <c r="D4942" s="33"/>
      <c r="E4942" s="33"/>
      <c r="F4942" s="33"/>
      <c r="G4942" s="33"/>
      <c r="H4942" s="33"/>
      <c r="I4942" s="171"/>
      <c r="J4942" s="33"/>
      <c r="K4942" s="33"/>
    </row>
    <row r="4943" spans="2:11" x14ac:dyDescent="0.2">
      <c r="B4943" s="33"/>
      <c r="C4943" s="171"/>
      <c r="D4943" s="33"/>
      <c r="E4943" s="33"/>
      <c r="F4943" s="33"/>
      <c r="G4943" s="33"/>
      <c r="H4943" s="33"/>
      <c r="I4943" s="171"/>
      <c r="J4943" s="33"/>
      <c r="K4943" s="33"/>
    </row>
    <row r="4944" spans="2:11" x14ac:dyDescent="0.2">
      <c r="B4944" s="33"/>
      <c r="C4944" s="171"/>
      <c r="D4944" s="33"/>
      <c r="E4944" s="33"/>
      <c r="F4944" s="33"/>
      <c r="G4944" s="33"/>
      <c r="H4944" s="33"/>
      <c r="I4944" s="171"/>
      <c r="J4944" s="33"/>
      <c r="K4944" s="33"/>
    </row>
    <row r="4945" spans="2:11" x14ac:dyDescent="0.2">
      <c r="B4945" s="33"/>
      <c r="C4945" s="171"/>
      <c r="D4945" s="33"/>
      <c r="E4945" s="33"/>
      <c r="F4945" s="33"/>
      <c r="G4945" s="33"/>
      <c r="H4945" s="33"/>
      <c r="I4945" s="171"/>
      <c r="J4945" s="33"/>
      <c r="K4945" s="33"/>
    </row>
    <row r="4946" spans="2:11" x14ac:dyDescent="0.2">
      <c r="B4946" s="33"/>
      <c r="C4946" s="171"/>
      <c r="D4946" s="33"/>
      <c r="E4946" s="33"/>
      <c r="F4946" s="33"/>
      <c r="G4946" s="33"/>
      <c r="H4946" s="33"/>
      <c r="I4946" s="171"/>
      <c r="J4946" s="33"/>
      <c r="K4946" s="33"/>
    </row>
    <row r="4947" spans="2:11" x14ac:dyDescent="0.2">
      <c r="B4947" s="33"/>
      <c r="C4947" s="171"/>
      <c r="D4947" s="33"/>
      <c r="E4947" s="33"/>
      <c r="F4947" s="33"/>
      <c r="G4947" s="33"/>
      <c r="H4947" s="33"/>
      <c r="I4947" s="171"/>
      <c r="J4947" s="33"/>
      <c r="K4947" s="33"/>
    </row>
    <row r="4948" spans="2:11" x14ac:dyDescent="0.2">
      <c r="B4948" s="33"/>
      <c r="C4948" s="171"/>
      <c r="D4948" s="33"/>
      <c r="E4948" s="33"/>
      <c r="F4948" s="33"/>
      <c r="G4948" s="33"/>
      <c r="H4948" s="33"/>
      <c r="I4948" s="171"/>
      <c r="J4948" s="33"/>
      <c r="K4948" s="33"/>
    </row>
    <row r="4949" spans="2:11" x14ac:dyDescent="0.2">
      <c r="B4949" s="33"/>
      <c r="C4949" s="171"/>
      <c r="D4949" s="33"/>
      <c r="E4949" s="33"/>
      <c r="F4949" s="33"/>
      <c r="G4949" s="33"/>
      <c r="H4949" s="33"/>
      <c r="I4949" s="171"/>
      <c r="J4949" s="33"/>
      <c r="K4949" s="33"/>
    </row>
    <row r="4950" spans="2:11" x14ac:dyDescent="0.2">
      <c r="B4950" s="33"/>
      <c r="C4950" s="171"/>
      <c r="D4950" s="33"/>
      <c r="E4950" s="33"/>
      <c r="F4950" s="33"/>
      <c r="G4950" s="33"/>
      <c r="H4950" s="33"/>
      <c r="I4950" s="171"/>
      <c r="J4950" s="33"/>
      <c r="K4950" s="33"/>
    </row>
    <row r="4951" spans="2:11" x14ac:dyDescent="0.2">
      <c r="B4951" s="33"/>
      <c r="C4951" s="171"/>
      <c r="D4951" s="33"/>
      <c r="E4951" s="33"/>
      <c r="F4951" s="33"/>
      <c r="G4951" s="33"/>
      <c r="H4951" s="33"/>
      <c r="I4951" s="171"/>
      <c r="J4951" s="33"/>
      <c r="K4951" s="33"/>
    </row>
    <row r="4952" spans="2:11" x14ac:dyDescent="0.2">
      <c r="B4952" s="33"/>
      <c r="C4952" s="171"/>
      <c r="D4952" s="33"/>
      <c r="E4952" s="33"/>
      <c r="F4952" s="33"/>
      <c r="G4952" s="33"/>
      <c r="H4952" s="33"/>
      <c r="I4952" s="171"/>
      <c r="J4952" s="33"/>
      <c r="K4952" s="33"/>
    </row>
    <row r="4953" spans="2:11" x14ac:dyDescent="0.2">
      <c r="B4953" s="33"/>
      <c r="C4953" s="171"/>
      <c r="D4953" s="33"/>
      <c r="E4953" s="33"/>
      <c r="F4953" s="33"/>
      <c r="G4953" s="33"/>
      <c r="H4953" s="33"/>
      <c r="I4953" s="171"/>
      <c r="J4953" s="33"/>
      <c r="K4953" s="33"/>
    </row>
    <row r="4954" spans="2:11" x14ac:dyDescent="0.2">
      <c r="B4954" s="33"/>
      <c r="C4954" s="171"/>
      <c r="D4954" s="33"/>
      <c r="E4954" s="33"/>
      <c r="F4954" s="33"/>
      <c r="G4954" s="33"/>
      <c r="H4954" s="33"/>
      <c r="I4954" s="171"/>
      <c r="J4954" s="33"/>
      <c r="K4954" s="33"/>
    </row>
    <row r="4955" spans="2:11" x14ac:dyDescent="0.2">
      <c r="B4955" s="33"/>
      <c r="C4955" s="171"/>
      <c r="D4955" s="33"/>
      <c r="E4955" s="33"/>
      <c r="F4955" s="33"/>
      <c r="G4955" s="33"/>
      <c r="H4955" s="33"/>
      <c r="I4955" s="171"/>
      <c r="J4955" s="33"/>
      <c r="K4955" s="33"/>
    </row>
    <row r="4956" spans="2:11" x14ac:dyDescent="0.2">
      <c r="B4956" s="33"/>
      <c r="C4956" s="171"/>
      <c r="D4956" s="33"/>
      <c r="E4956" s="33"/>
      <c r="F4956" s="33"/>
      <c r="G4956" s="33"/>
      <c r="H4956" s="33"/>
      <c r="I4956" s="171"/>
      <c r="J4956" s="33"/>
      <c r="K4956" s="33"/>
    </row>
    <row r="4957" spans="2:11" x14ac:dyDescent="0.2">
      <c r="B4957" s="33"/>
      <c r="C4957" s="171"/>
      <c r="D4957" s="33"/>
      <c r="E4957" s="33"/>
      <c r="F4957" s="33"/>
      <c r="G4957" s="33"/>
      <c r="H4957" s="33"/>
      <c r="I4957" s="171"/>
      <c r="J4957" s="33"/>
      <c r="K4957" s="33"/>
    </row>
    <row r="4958" spans="2:11" x14ac:dyDescent="0.2">
      <c r="B4958" s="33"/>
      <c r="C4958" s="171"/>
      <c r="D4958" s="33"/>
      <c r="E4958" s="33"/>
      <c r="F4958" s="33"/>
      <c r="G4958" s="33"/>
      <c r="H4958" s="33"/>
      <c r="I4958" s="171"/>
      <c r="J4958" s="33"/>
      <c r="K4958" s="33"/>
    </row>
    <row r="4959" spans="2:11" x14ac:dyDescent="0.2">
      <c r="B4959" s="33"/>
      <c r="C4959" s="171"/>
      <c r="D4959" s="33"/>
      <c r="E4959" s="33"/>
      <c r="F4959" s="33"/>
      <c r="G4959" s="33"/>
      <c r="H4959" s="33"/>
      <c r="I4959" s="171"/>
      <c r="J4959" s="33"/>
      <c r="K4959" s="33"/>
    </row>
    <row r="4960" spans="2:11" x14ac:dyDescent="0.2">
      <c r="B4960" s="33"/>
      <c r="C4960" s="171"/>
      <c r="D4960" s="33"/>
      <c r="E4960" s="33"/>
      <c r="F4960" s="33"/>
      <c r="G4960" s="33"/>
      <c r="H4960" s="33"/>
      <c r="I4960" s="171"/>
      <c r="J4960" s="33"/>
      <c r="K4960" s="33"/>
    </row>
    <row r="4961" spans="2:11" x14ac:dyDescent="0.2">
      <c r="B4961" s="33"/>
      <c r="C4961" s="171"/>
      <c r="D4961" s="33"/>
      <c r="E4961" s="33"/>
      <c r="F4961" s="33"/>
      <c r="G4961" s="33"/>
      <c r="H4961" s="33"/>
      <c r="I4961" s="171"/>
      <c r="J4961" s="33"/>
      <c r="K4961" s="33"/>
    </row>
    <row r="4962" spans="2:11" x14ac:dyDescent="0.2">
      <c r="B4962" s="33"/>
      <c r="C4962" s="171"/>
      <c r="D4962" s="33"/>
      <c r="E4962" s="33"/>
      <c r="F4962" s="33"/>
      <c r="G4962" s="33"/>
      <c r="H4962" s="33"/>
      <c r="I4962" s="171"/>
      <c r="J4962" s="33"/>
      <c r="K4962" s="33"/>
    </row>
    <row r="4963" spans="2:11" x14ac:dyDescent="0.2">
      <c r="B4963" s="33"/>
      <c r="C4963" s="171"/>
      <c r="D4963" s="33"/>
      <c r="E4963" s="33"/>
      <c r="F4963" s="33"/>
      <c r="G4963" s="33"/>
      <c r="H4963" s="33"/>
      <c r="I4963" s="171"/>
      <c r="J4963" s="33"/>
      <c r="K4963" s="33"/>
    </row>
    <row r="4964" spans="2:11" x14ac:dyDescent="0.2">
      <c r="B4964" s="33"/>
      <c r="C4964" s="171"/>
      <c r="D4964" s="33"/>
      <c r="E4964" s="33"/>
      <c r="F4964" s="33"/>
      <c r="G4964" s="33"/>
      <c r="H4964" s="33"/>
      <c r="I4964" s="171"/>
      <c r="J4964" s="33"/>
      <c r="K4964" s="33"/>
    </row>
    <row r="4965" spans="2:11" x14ac:dyDescent="0.2">
      <c r="B4965" s="33"/>
      <c r="C4965" s="171"/>
      <c r="D4965" s="33"/>
      <c r="E4965" s="33"/>
      <c r="F4965" s="33"/>
      <c r="G4965" s="33"/>
      <c r="H4965" s="33"/>
      <c r="I4965" s="171"/>
      <c r="J4965" s="33"/>
      <c r="K4965" s="33"/>
    </row>
    <row r="4966" spans="2:11" x14ac:dyDescent="0.2">
      <c r="B4966" s="33"/>
      <c r="C4966" s="171"/>
      <c r="D4966" s="33"/>
      <c r="E4966" s="33"/>
      <c r="F4966" s="33"/>
      <c r="G4966" s="33"/>
      <c r="H4966" s="33"/>
      <c r="I4966" s="171"/>
      <c r="J4966" s="33"/>
      <c r="K4966" s="33"/>
    </row>
    <row r="4967" spans="2:11" x14ac:dyDescent="0.2">
      <c r="B4967" s="33"/>
      <c r="C4967" s="171"/>
      <c r="D4967" s="33"/>
      <c r="E4967" s="33"/>
      <c r="F4967" s="33"/>
      <c r="G4967" s="33"/>
      <c r="H4967" s="33"/>
      <c r="I4967" s="171"/>
      <c r="J4967" s="33"/>
      <c r="K4967" s="33"/>
    </row>
    <row r="4968" spans="2:11" x14ac:dyDescent="0.2">
      <c r="B4968" s="33"/>
      <c r="C4968" s="171"/>
      <c r="D4968" s="33"/>
      <c r="E4968" s="33"/>
      <c r="F4968" s="33"/>
      <c r="G4968" s="33"/>
      <c r="H4968" s="33"/>
      <c r="I4968" s="171"/>
      <c r="J4968" s="33"/>
      <c r="K4968" s="33"/>
    </row>
    <row r="4969" spans="2:11" x14ac:dyDescent="0.2">
      <c r="B4969" s="33"/>
      <c r="C4969" s="171"/>
      <c r="D4969" s="33"/>
      <c r="E4969" s="33"/>
      <c r="F4969" s="33"/>
      <c r="G4969" s="33"/>
      <c r="H4969" s="33"/>
      <c r="I4969" s="171"/>
      <c r="J4969" s="33"/>
      <c r="K4969" s="33"/>
    </row>
    <row r="4970" spans="2:11" x14ac:dyDescent="0.2">
      <c r="B4970" s="33"/>
      <c r="C4970" s="171"/>
      <c r="D4970" s="33"/>
      <c r="E4970" s="33"/>
      <c r="F4970" s="33"/>
      <c r="G4970" s="33"/>
      <c r="H4970" s="33"/>
      <c r="I4970" s="171"/>
      <c r="J4970" s="33"/>
      <c r="K4970" s="33"/>
    </row>
    <row r="4971" spans="2:11" x14ac:dyDescent="0.2">
      <c r="B4971" s="33"/>
      <c r="C4971" s="171"/>
      <c r="D4971" s="33"/>
      <c r="E4971" s="33"/>
      <c r="F4971" s="33"/>
      <c r="G4971" s="33"/>
      <c r="H4971" s="33"/>
      <c r="I4971" s="171"/>
      <c r="J4971" s="33"/>
      <c r="K4971" s="33"/>
    </row>
    <row r="4972" spans="2:11" x14ac:dyDescent="0.2">
      <c r="B4972" s="33"/>
      <c r="C4972" s="171"/>
      <c r="D4972" s="33"/>
      <c r="E4972" s="33"/>
      <c r="F4972" s="33"/>
      <c r="G4972" s="33"/>
      <c r="H4972" s="33"/>
      <c r="I4972" s="171"/>
      <c r="J4972" s="33"/>
      <c r="K4972" s="33"/>
    </row>
    <row r="4973" spans="2:11" x14ac:dyDescent="0.2">
      <c r="B4973" s="33"/>
      <c r="C4973" s="171"/>
      <c r="D4973" s="33"/>
      <c r="E4973" s="33"/>
      <c r="F4973" s="33"/>
      <c r="G4973" s="33"/>
      <c r="H4973" s="33"/>
      <c r="I4973" s="171"/>
      <c r="J4973" s="33"/>
      <c r="K4973" s="33"/>
    </row>
    <row r="4974" spans="2:11" x14ac:dyDescent="0.2">
      <c r="B4974" s="33"/>
      <c r="C4974" s="171"/>
      <c r="D4974" s="33"/>
      <c r="E4974" s="33"/>
      <c r="F4974" s="33"/>
      <c r="G4974" s="33"/>
      <c r="H4974" s="33"/>
      <c r="I4974" s="171"/>
      <c r="J4974" s="33"/>
      <c r="K4974" s="33"/>
    </row>
    <row r="4975" spans="2:11" x14ac:dyDescent="0.2">
      <c r="B4975" s="33"/>
      <c r="C4975" s="171"/>
      <c r="D4975" s="33"/>
      <c r="E4975" s="33"/>
      <c r="F4975" s="33"/>
      <c r="G4975" s="33"/>
      <c r="H4975" s="33"/>
      <c r="I4975" s="171"/>
      <c r="J4975" s="33"/>
      <c r="K4975" s="33"/>
    </row>
    <row r="4976" spans="2:11" x14ac:dyDescent="0.2">
      <c r="B4976" s="33"/>
      <c r="C4976" s="171"/>
      <c r="D4976" s="33"/>
      <c r="E4976" s="33"/>
      <c r="F4976" s="33"/>
      <c r="G4976" s="33"/>
      <c r="H4976" s="33"/>
      <c r="I4976" s="171"/>
      <c r="J4976" s="33"/>
      <c r="K4976" s="33"/>
    </row>
    <row r="4977" spans="2:11" x14ac:dyDescent="0.2">
      <c r="B4977" s="33"/>
      <c r="C4977" s="171"/>
      <c r="D4977" s="33"/>
      <c r="E4977" s="33"/>
      <c r="F4977" s="33"/>
      <c r="G4977" s="33"/>
      <c r="H4977" s="33"/>
      <c r="I4977" s="171"/>
      <c r="J4977" s="33"/>
      <c r="K4977" s="33"/>
    </row>
    <row r="4978" spans="2:11" x14ac:dyDescent="0.2">
      <c r="B4978" s="33"/>
      <c r="C4978" s="171"/>
      <c r="D4978" s="33"/>
      <c r="E4978" s="33"/>
      <c r="F4978" s="33"/>
      <c r="G4978" s="33"/>
      <c r="H4978" s="33"/>
      <c r="I4978" s="171"/>
      <c r="J4978" s="33"/>
      <c r="K4978" s="33"/>
    </row>
    <row r="4979" spans="2:11" x14ac:dyDescent="0.2">
      <c r="B4979" s="33"/>
      <c r="C4979" s="171"/>
      <c r="D4979" s="33"/>
      <c r="E4979" s="33"/>
      <c r="F4979" s="33"/>
      <c r="G4979" s="33"/>
      <c r="H4979" s="33"/>
      <c r="I4979" s="171"/>
      <c r="J4979" s="33"/>
      <c r="K4979" s="33"/>
    </row>
    <row r="4980" spans="2:11" x14ac:dyDescent="0.2">
      <c r="B4980" s="33"/>
      <c r="C4980" s="171"/>
      <c r="D4980" s="33"/>
      <c r="E4980" s="33"/>
      <c r="F4980" s="33"/>
      <c r="G4980" s="33"/>
      <c r="H4980" s="33"/>
      <c r="I4980" s="171"/>
      <c r="J4980" s="33"/>
      <c r="K4980" s="33"/>
    </row>
    <row r="4981" spans="2:11" x14ac:dyDescent="0.2">
      <c r="B4981" s="33"/>
      <c r="C4981" s="171"/>
      <c r="D4981" s="33"/>
      <c r="E4981" s="33"/>
      <c r="F4981" s="33"/>
      <c r="G4981" s="33"/>
      <c r="H4981" s="33"/>
      <c r="I4981" s="171"/>
      <c r="J4981" s="33"/>
      <c r="K4981" s="33"/>
    </row>
    <row r="4982" spans="2:11" x14ac:dyDescent="0.2">
      <c r="B4982" s="33"/>
      <c r="C4982" s="171"/>
      <c r="D4982" s="33"/>
      <c r="E4982" s="33"/>
      <c r="F4982" s="33"/>
      <c r="G4982" s="33"/>
      <c r="H4982" s="33"/>
      <c r="I4982" s="171"/>
      <c r="J4982" s="33"/>
      <c r="K4982" s="33"/>
    </row>
    <row r="4983" spans="2:11" x14ac:dyDescent="0.2">
      <c r="B4983" s="33"/>
      <c r="C4983" s="171"/>
      <c r="D4983" s="33"/>
      <c r="E4983" s="33"/>
      <c r="F4983" s="33"/>
      <c r="G4983" s="33"/>
      <c r="H4983" s="33"/>
      <c r="I4983" s="171"/>
      <c r="J4983" s="33"/>
      <c r="K4983" s="33"/>
    </row>
    <row r="4984" spans="2:11" x14ac:dyDescent="0.2">
      <c r="B4984" s="33"/>
      <c r="C4984" s="171"/>
      <c r="D4984" s="33"/>
      <c r="E4984" s="33"/>
      <c r="F4984" s="33"/>
      <c r="G4984" s="33"/>
      <c r="H4984" s="33"/>
      <c r="I4984" s="171"/>
      <c r="J4984" s="33"/>
      <c r="K4984" s="33"/>
    </row>
    <row r="4985" spans="2:11" x14ac:dyDescent="0.2">
      <c r="B4985" s="33"/>
      <c r="C4985" s="171"/>
      <c r="D4985" s="33"/>
      <c r="E4985" s="33"/>
      <c r="F4985" s="33"/>
      <c r="G4985" s="33"/>
      <c r="H4985" s="33"/>
      <c r="I4985" s="171"/>
      <c r="J4985" s="33"/>
      <c r="K4985" s="33"/>
    </row>
    <row r="4986" spans="2:11" x14ac:dyDescent="0.2">
      <c r="B4986" s="33"/>
      <c r="C4986" s="171"/>
      <c r="D4986" s="33"/>
      <c r="E4986" s="33"/>
      <c r="F4986" s="33"/>
      <c r="G4986" s="33"/>
      <c r="H4986" s="33"/>
      <c r="I4986" s="171"/>
      <c r="J4986" s="33"/>
      <c r="K4986" s="33"/>
    </row>
    <row r="4987" spans="2:11" x14ac:dyDescent="0.2">
      <c r="B4987" s="33"/>
      <c r="C4987" s="171"/>
      <c r="D4987" s="33"/>
      <c r="E4987" s="33"/>
      <c r="F4987" s="33"/>
      <c r="G4987" s="33"/>
      <c r="H4987" s="33"/>
      <c r="I4987" s="171"/>
      <c r="J4987" s="33"/>
      <c r="K4987" s="33"/>
    </row>
    <row r="4988" spans="2:11" x14ac:dyDescent="0.2">
      <c r="B4988" s="33"/>
      <c r="C4988" s="171"/>
      <c r="D4988" s="33"/>
      <c r="E4988" s="33"/>
      <c r="F4988" s="33"/>
      <c r="G4988" s="33"/>
      <c r="H4988" s="33"/>
      <c r="I4988" s="171"/>
      <c r="J4988" s="33"/>
      <c r="K4988" s="33"/>
    </row>
    <row r="4989" spans="2:11" x14ac:dyDescent="0.2">
      <c r="B4989" s="33"/>
      <c r="C4989" s="171"/>
      <c r="D4989" s="33"/>
      <c r="E4989" s="33"/>
      <c r="F4989" s="33"/>
      <c r="G4989" s="33"/>
      <c r="H4989" s="33"/>
      <c r="I4989" s="171"/>
      <c r="J4989" s="33"/>
      <c r="K4989" s="33"/>
    </row>
    <row r="4990" spans="2:11" x14ac:dyDescent="0.2">
      <c r="B4990" s="33"/>
      <c r="C4990" s="171"/>
      <c r="D4990" s="33"/>
      <c r="E4990" s="33"/>
      <c r="F4990" s="33"/>
      <c r="G4990" s="33"/>
      <c r="H4990" s="33"/>
      <c r="I4990" s="171"/>
      <c r="J4990" s="33"/>
      <c r="K4990" s="33"/>
    </row>
    <row r="4991" spans="2:11" x14ac:dyDescent="0.2">
      <c r="B4991" s="33"/>
      <c r="C4991" s="171"/>
      <c r="D4991" s="33"/>
      <c r="E4991" s="33"/>
      <c r="F4991" s="33"/>
      <c r="G4991" s="33"/>
      <c r="H4991" s="33"/>
      <c r="I4991" s="171"/>
      <c r="J4991" s="33"/>
      <c r="K4991" s="33"/>
    </row>
    <row r="4992" spans="2:11" x14ac:dyDescent="0.2">
      <c r="B4992" s="33"/>
      <c r="C4992" s="171"/>
      <c r="D4992" s="33"/>
      <c r="E4992" s="33"/>
      <c r="F4992" s="33"/>
      <c r="G4992" s="33"/>
      <c r="H4992" s="33"/>
      <c r="I4992" s="171"/>
      <c r="J4992" s="33"/>
      <c r="K4992" s="33"/>
    </row>
    <row r="4993" spans="2:11" x14ac:dyDescent="0.2">
      <c r="B4993" s="33"/>
      <c r="C4993" s="171"/>
      <c r="D4993" s="33"/>
      <c r="E4993" s="33"/>
      <c r="F4993" s="33"/>
      <c r="G4993" s="33"/>
      <c r="H4993" s="33"/>
      <c r="I4993" s="171"/>
      <c r="J4993" s="33"/>
      <c r="K4993" s="33"/>
    </row>
    <row r="4994" spans="2:11" x14ac:dyDescent="0.2">
      <c r="B4994" s="33"/>
      <c r="C4994" s="171"/>
      <c r="D4994" s="33"/>
      <c r="E4994" s="33"/>
      <c r="F4994" s="33"/>
      <c r="G4994" s="33"/>
      <c r="H4994" s="33"/>
      <c r="I4994" s="171"/>
      <c r="J4994" s="33"/>
      <c r="K4994" s="33"/>
    </row>
    <row r="4995" spans="2:11" x14ac:dyDescent="0.2">
      <c r="B4995" s="33"/>
      <c r="C4995" s="171"/>
      <c r="D4995" s="33"/>
      <c r="E4995" s="33"/>
      <c r="F4995" s="33"/>
      <c r="G4995" s="33"/>
      <c r="H4995" s="33"/>
      <c r="I4995" s="171"/>
      <c r="J4995" s="33"/>
      <c r="K4995" s="33"/>
    </row>
    <row r="4996" spans="2:11" x14ac:dyDescent="0.2">
      <c r="B4996" s="33"/>
      <c r="C4996" s="171"/>
      <c r="D4996" s="33"/>
      <c r="E4996" s="33"/>
      <c r="F4996" s="33"/>
      <c r="G4996" s="33"/>
      <c r="H4996" s="33"/>
      <c r="I4996" s="171"/>
      <c r="J4996" s="33"/>
      <c r="K4996" s="33"/>
    </row>
    <row r="4997" spans="2:11" x14ac:dyDescent="0.2">
      <c r="B4997" s="33"/>
      <c r="C4997" s="171"/>
      <c r="D4997" s="33"/>
      <c r="E4997" s="33"/>
      <c r="F4997" s="33"/>
      <c r="G4997" s="33"/>
      <c r="H4997" s="33"/>
      <c r="I4997" s="171"/>
      <c r="J4997" s="33"/>
      <c r="K4997" s="33"/>
    </row>
    <row r="4998" spans="2:11" x14ac:dyDescent="0.2">
      <c r="B4998" s="33"/>
      <c r="C4998" s="171"/>
      <c r="D4998" s="33"/>
      <c r="E4998" s="33"/>
      <c r="F4998" s="33"/>
      <c r="G4998" s="33"/>
      <c r="H4998" s="33"/>
      <c r="I4998" s="171"/>
      <c r="J4998" s="33"/>
      <c r="K4998" s="33"/>
    </row>
    <row r="4999" spans="2:11" x14ac:dyDescent="0.2">
      <c r="B4999" s="33"/>
      <c r="C4999" s="171"/>
      <c r="D4999" s="33"/>
      <c r="E4999" s="33"/>
      <c r="F4999" s="33"/>
      <c r="G4999" s="33"/>
      <c r="H4999" s="33"/>
      <c r="I4999" s="171"/>
      <c r="J4999" s="33"/>
      <c r="K4999" s="33"/>
    </row>
    <row r="5000" spans="2:11" x14ac:dyDescent="0.2">
      <c r="B5000" s="33"/>
      <c r="C5000" s="171"/>
      <c r="D5000" s="33"/>
      <c r="E5000" s="33"/>
      <c r="F5000" s="33"/>
      <c r="G5000" s="33"/>
      <c r="H5000" s="33"/>
      <c r="I5000" s="171"/>
      <c r="J5000" s="33"/>
      <c r="K5000" s="33"/>
    </row>
    <row r="5001" spans="2:11" x14ac:dyDescent="0.2">
      <c r="B5001" s="33"/>
      <c r="C5001" s="171"/>
      <c r="D5001" s="33"/>
      <c r="E5001" s="33"/>
      <c r="F5001" s="33"/>
      <c r="G5001" s="33"/>
      <c r="H5001" s="33"/>
      <c r="I5001" s="171"/>
      <c r="J5001" s="33"/>
      <c r="K5001" s="33"/>
    </row>
    <row r="5002" spans="2:11" x14ac:dyDescent="0.2">
      <c r="B5002" s="33"/>
      <c r="C5002" s="171"/>
      <c r="D5002" s="33"/>
      <c r="E5002" s="33"/>
      <c r="F5002" s="33"/>
      <c r="G5002" s="33"/>
      <c r="H5002" s="33"/>
      <c r="I5002" s="171"/>
      <c r="J5002" s="33"/>
      <c r="K5002" s="33"/>
    </row>
    <row r="5003" spans="2:11" x14ac:dyDescent="0.2">
      <c r="B5003" s="33"/>
      <c r="C5003" s="171"/>
      <c r="D5003" s="33"/>
      <c r="E5003" s="33"/>
      <c r="F5003" s="33"/>
      <c r="G5003" s="33"/>
      <c r="H5003" s="33"/>
      <c r="I5003" s="171"/>
      <c r="J5003" s="33"/>
      <c r="K5003" s="33"/>
    </row>
    <row r="5004" spans="2:11" x14ac:dyDescent="0.2">
      <c r="B5004" s="33"/>
      <c r="C5004" s="171"/>
      <c r="D5004" s="33"/>
      <c r="E5004" s="33"/>
      <c r="F5004" s="33"/>
      <c r="G5004" s="33"/>
      <c r="H5004" s="33"/>
      <c r="I5004" s="171"/>
      <c r="J5004" s="33"/>
      <c r="K5004" s="33"/>
    </row>
    <row r="5005" spans="2:11" x14ac:dyDescent="0.2">
      <c r="B5005" s="33"/>
      <c r="C5005" s="171"/>
      <c r="D5005" s="33"/>
      <c r="E5005" s="33"/>
      <c r="F5005" s="33"/>
      <c r="G5005" s="33"/>
      <c r="H5005" s="33"/>
      <c r="I5005" s="171"/>
      <c r="J5005" s="33"/>
      <c r="K5005" s="33"/>
    </row>
    <row r="5006" spans="2:11" x14ac:dyDescent="0.2">
      <c r="B5006" s="33"/>
      <c r="C5006" s="171"/>
      <c r="D5006" s="33"/>
      <c r="E5006" s="33"/>
      <c r="F5006" s="33"/>
      <c r="G5006" s="33"/>
      <c r="H5006" s="33"/>
      <c r="I5006" s="171"/>
      <c r="J5006" s="33"/>
      <c r="K5006" s="33"/>
    </row>
    <row r="5007" spans="2:11" x14ac:dyDescent="0.2">
      <c r="B5007" s="33"/>
      <c r="C5007" s="171"/>
      <c r="D5007" s="33"/>
      <c r="E5007" s="33"/>
      <c r="F5007" s="33"/>
      <c r="G5007" s="33"/>
      <c r="H5007" s="33"/>
      <c r="I5007" s="171"/>
      <c r="J5007" s="33"/>
      <c r="K5007" s="33"/>
    </row>
    <row r="5008" spans="2:11" x14ac:dyDescent="0.2">
      <c r="B5008" s="33"/>
      <c r="C5008" s="171"/>
      <c r="D5008" s="33"/>
      <c r="E5008" s="33"/>
      <c r="F5008" s="33"/>
      <c r="G5008" s="33"/>
      <c r="H5008" s="33"/>
      <c r="I5008" s="171"/>
      <c r="J5008" s="33"/>
      <c r="K5008" s="33"/>
    </row>
    <row r="5009" spans="2:11" x14ac:dyDescent="0.2">
      <c r="B5009" s="33"/>
      <c r="C5009" s="171"/>
      <c r="D5009" s="33"/>
      <c r="E5009" s="33"/>
      <c r="F5009" s="33"/>
      <c r="G5009" s="33"/>
      <c r="H5009" s="33"/>
      <c r="I5009" s="171"/>
      <c r="J5009" s="33"/>
      <c r="K5009" s="33"/>
    </row>
    <row r="5010" spans="2:11" x14ac:dyDescent="0.2">
      <c r="B5010" s="33"/>
      <c r="C5010" s="171"/>
      <c r="D5010" s="33"/>
      <c r="E5010" s="33"/>
      <c r="F5010" s="33"/>
      <c r="G5010" s="33"/>
      <c r="H5010" s="33"/>
      <c r="I5010" s="171"/>
      <c r="J5010" s="33"/>
      <c r="K5010" s="33"/>
    </row>
    <row r="5011" spans="2:11" x14ac:dyDescent="0.2">
      <c r="B5011" s="33"/>
      <c r="C5011" s="171"/>
      <c r="D5011" s="33"/>
      <c r="E5011" s="33"/>
      <c r="F5011" s="33"/>
      <c r="G5011" s="33"/>
      <c r="H5011" s="33"/>
      <c r="I5011" s="171"/>
      <c r="J5011" s="33"/>
      <c r="K5011" s="33"/>
    </row>
    <row r="5012" spans="2:11" x14ac:dyDescent="0.2">
      <c r="B5012" s="33"/>
      <c r="C5012" s="171"/>
      <c r="D5012" s="33"/>
      <c r="E5012" s="33"/>
      <c r="F5012" s="33"/>
      <c r="G5012" s="33"/>
      <c r="H5012" s="33"/>
      <c r="I5012" s="171"/>
      <c r="J5012" s="33"/>
      <c r="K5012" s="33"/>
    </row>
    <row r="5013" spans="2:11" x14ac:dyDescent="0.2">
      <c r="B5013" s="33"/>
      <c r="C5013" s="171"/>
      <c r="D5013" s="33"/>
      <c r="E5013" s="33"/>
      <c r="F5013" s="33"/>
      <c r="G5013" s="33"/>
      <c r="H5013" s="33"/>
      <c r="I5013" s="171"/>
      <c r="J5013" s="33"/>
      <c r="K5013" s="33"/>
    </row>
    <row r="5014" spans="2:11" x14ac:dyDescent="0.2">
      <c r="B5014" s="33"/>
      <c r="C5014" s="171"/>
      <c r="D5014" s="33"/>
      <c r="E5014" s="33"/>
      <c r="F5014" s="33"/>
      <c r="G5014" s="33"/>
      <c r="H5014" s="33"/>
      <c r="I5014" s="171"/>
      <c r="J5014" s="33"/>
      <c r="K5014" s="33"/>
    </row>
    <row r="5015" spans="2:11" x14ac:dyDescent="0.2">
      <c r="B5015" s="33"/>
      <c r="C5015" s="171"/>
      <c r="D5015" s="33"/>
      <c r="E5015" s="33"/>
      <c r="F5015" s="33"/>
      <c r="G5015" s="33"/>
      <c r="H5015" s="33"/>
      <c r="I5015" s="171"/>
      <c r="J5015" s="33"/>
      <c r="K5015" s="33"/>
    </row>
    <row r="5016" spans="2:11" x14ac:dyDescent="0.2">
      <c r="B5016" s="33"/>
      <c r="C5016" s="171"/>
      <c r="D5016" s="33"/>
      <c r="E5016" s="33"/>
      <c r="F5016" s="33"/>
      <c r="G5016" s="33"/>
      <c r="H5016" s="33"/>
      <c r="I5016" s="171"/>
      <c r="J5016" s="33"/>
      <c r="K5016" s="33"/>
    </row>
    <row r="5017" spans="2:11" x14ac:dyDescent="0.2">
      <c r="B5017" s="33"/>
      <c r="C5017" s="171"/>
      <c r="D5017" s="33"/>
      <c r="E5017" s="33"/>
      <c r="F5017" s="33"/>
      <c r="G5017" s="33"/>
      <c r="H5017" s="33"/>
      <c r="I5017" s="171"/>
      <c r="J5017" s="33"/>
      <c r="K5017" s="33"/>
    </row>
    <row r="5018" spans="2:11" x14ac:dyDescent="0.2">
      <c r="B5018" s="33"/>
      <c r="C5018" s="171"/>
      <c r="D5018" s="33"/>
      <c r="E5018" s="33"/>
      <c r="F5018" s="33"/>
      <c r="G5018" s="33"/>
      <c r="H5018" s="33"/>
      <c r="I5018" s="171"/>
      <c r="J5018" s="33"/>
      <c r="K5018" s="33"/>
    </row>
    <row r="5019" spans="2:11" x14ac:dyDescent="0.2">
      <c r="B5019" s="33"/>
      <c r="C5019" s="171"/>
      <c r="D5019" s="33"/>
      <c r="E5019" s="33"/>
      <c r="F5019" s="33"/>
      <c r="G5019" s="33"/>
      <c r="H5019" s="33"/>
      <c r="I5019" s="171"/>
      <c r="J5019" s="33"/>
      <c r="K5019" s="33"/>
    </row>
    <row r="5020" spans="2:11" x14ac:dyDescent="0.2">
      <c r="B5020" s="33"/>
      <c r="C5020" s="171"/>
      <c r="D5020" s="33"/>
      <c r="E5020" s="33"/>
      <c r="F5020" s="33"/>
      <c r="G5020" s="33"/>
      <c r="H5020" s="33"/>
      <c r="I5020" s="171"/>
      <c r="J5020" s="33"/>
      <c r="K5020" s="33"/>
    </row>
    <row r="5021" spans="2:11" x14ac:dyDescent="0.2">
      <c r="B5021" s="33"/>
      <c r="C5021" s="171"/>
      <c r="D5021" s="33"/>
      <c r="E5021" s="33"/>
      <c r="F5021" s="33"/>
      <c r="G5021" s="33"/>
      <c r="H5021" s="33"/>
      <c r="I5021" s="171"/>
      <c r="J5021" s="33"/>
      <c r="K5021" s="33"/>
    </row>
    <row r="5022" spans="2:11" x14ac:dyDescent="0.2">
      <c r="B5022" s="33"/>
      <c r="C5022" s="171"/>
      <c r="D5022" s="33"/>
      <c r="E5022" s="33"/>
      <c r="F5022" s="33"/>
      <c r="G5022" s="33"/>
      <c r="H5022" s="33"/>
      <c r="I5022" s="171"/>
      <c r="J5022" s="33"/>
      <c r="K5022" s="33"/>
    </row>
    <row r="5023" spans="2:11" x14ac:dyDescent="0.2">
      <c r="B5023" s="33"/>
      <c r="C5023" s="171"/>
      <c r="D5023" s="33"/>
      <c r="E5023" s="33"/>
      <c r="F5023" s="33"/>
      <c r="G5023" s="33"/>
      <c r="H5023" s="33"/>
      <c r="I5023" s="171"/>
      <c r="J5023" s="33"/>
      <c r="K5023" s="33"/>
    </row>
    <row r="5024" spans="2:11" x14ac:dyDescent="0.2">
      <c r="B5024" s="33"/>
      <c r="C5024" s="171"/>
      <c r="D5024" s="33"/>
      <c r="E5024" s="33"/>
      <c r="F5024" s="33"/>
      <c r="G5024" s="33"/>
      <c r="H5024" s="33"/>
      <c r="I5024" s="171"/>
      <c r="J5024" s="33"/>
      <c r="K5024" s="33"/>
    </row>
    <row r="5025" spans="2:11" x14ac:dyDescent="0.2">
      <c r="B5025" s="33"/>
      <c r="C5025" s="171"/>
      <c r="D5025" s="33"/>
      <c r="E5025" s="33"/>
      <c r="F5025" s="33"/>
      <c r="G5025" s="33"/>
      <c r="H5025" s="33"/>
      <c r="I5025" s="171"/>
      <c r="J5025" s="33"/>
      <c r="K5025" s="33"/>
    </row>
    <row r="5026" spans="2:11" x14ac:dyDescent="0.2">
      <c r="B5026" s="33"/>
      <c r="C5026" s="171"/>
      <c r="D5026" s="33"/>
      <c r="E5026" s="33"/>
      <c r="F5026" s="33"/>
      <c r="G5026" s="33"/>
      <c r="H5026" s="33"/>
      <c r="I5026" s="171"/>
      <c r="J5026" s="33"/>
      <c r="K5026" s="33"/>
    </row>
    <row r="5027" spans="2:11" x14ac:dyDescent="0.2">
      <c r="B5027" s="33"/>
      <c r="C5027" s="171"/>
      <c r="D5027" s="33"/>
      <c r="E5027" s="33"/>
      <c r="F5027" s="33"/>
      <c r="G5027" s="33"/>
      <c r="H5027" s="33"/>
      <c r="I5027" s="171"/>
      <c r="J5027" s="33"/>
      <c r="K5027" s="33"/>
    </row>
    <row r="5028" spans="2:11" x14ac:dyDescent="0.2">
      <c r="B5028" s="33"/>
      <c r="C5028" s="171"/>
      <c r="D5028" s="33"/>
      <c r="E5028" s="33"/>
      <c r="F5028" s="33"/>
      <c r="G5028" s="33"/>
      <c r="H5028" s="33"/>
      <c r="I5028" s="171"/>
      <c r="J5028" s="33"/>
      <c r="K5028" s="33"/>
    </row>
    <row r="5029" spans="2:11" x14ac:dyDescent="0.2">
      <c r="B5029" s="33"/>
      <c r="C5029" s="171"/>
      <c r="D5029" s="33"/>
      <c r="E5029" s="33"/>
      <c r="F5029" s="33"/>
      <c r="G5029" s="33"/>
      <c r="H5029" s="33"/>
      <c r="I5029" s="171"/>
      <c r="J5029" s="33"/>
      <c r="K5029" s="33"/>
    </row>
    <row r="5030" spans="2:11" x14ac:dyDescent="0.2">
      <c r="B5030" s="33"/>
      <c r="C5030" s="171"/>
      <c r="D5030" s="33"/>
      <c r="E5030" s="33"/>
      <c r="F5030" s="33"/>
      <c r="G5030" s="33"/>
      <c r="H5030" s="33"/>
      <c r="I5030" s="171"/>
      <c r="J5030" s="33"/>
      <c r="K5030" s="33"/>
    </row>
    <row r="5031" spans="2:11" x14ac:dyDescent="0.2">
      <c r="B5031" s="33"/>
      <c r="C5031" s="171"/>
      <c r="D5031" s="33"/>
      <c r="E5031" s="33"/>
      <c r="F5031" s="33"/>
      <c r="G5031" s="33"/>
      <c r="H5031" s="33"/>
      <c r="I5031" s="171"/>
      <c r="J5031" s="33"/>
      <c r="K5031" s="33"/>
    </row>
    <row r="5032" spans="2:11" x14ac:dyDescent="0.2">
      <c r="B5032" s="33"/>
      <c r="C5032" s="171"/>
      <c r="D5032" s="33"/>
      <c r="E5032" s="33"/>
      <c r="F5032" s="33"/>
      <c r="G5032" s="33"/>
      <c r="H5032" s="33"/>
      <c r="I5032" s="171"/>
      <c r="J5032" s="33"/>
      <c r="K5032" s="33"/>
    </row>
    <row r="5033" spans="2:11" x14ac:dyDescent="0.2">
      <c r="B5033" s="33"/>
      <c r="C5033" s="171"/>
      <c r="D5033" s="33"/>
      <c r="E5033" s="33"/>
      <c r="F5033" s="33"/>
      <c r="G5033" s="33"/>
      <c r="H5033" s="33"/>
      <c r="I5033" s="171"/>
      <c r="J5033" s="33"/>
      <c r="K5033" s="33"/>
    </row>
    <row r="5034" spans="2:11" x14ac:dyDescent="0.2">
      <c r="B5034" s="33"/>
      <c r="C5034" s="171"/>
      <c r="D5034" s="33"/>
      <c r="E5034" s="33"/>
      <c r="F5034" s="33"/>
      <c r="G5034" s="33"/>
      <c r="H5034" s="33"/>
      <c r="I5034" s="171"/>
      <c r="J5034" s="33"/>
      <c r="K5034" s="33"/>
    </row>
    <row r="5035" spans="2:11" x14ac:dyDescent="0.2">
      <c r="B5035" s="33"/>
      <c r="C5035" s="171"/>
      <c r="D5035" s="33"/>
      <c r="E5035" s="33"/>
      <c r="F5035" s="33"/>
      <c r="G5035" s="33"/>
      <c r="H5035" s="33"/>
      <c r="I5035" s="171"/>
      <c r="J5035" s="33"/>
      <c r="K5035" s="33"/>
    </row>
    <row r="5036" spans="2:11" x14ac:dyDescent="0.2">
      <c r="B5036" s="33"/>
      <c r="C5036" s="171"/>
      <c r="D5036" s="33"/>
      <c r="E5036" s="33"/>
      <c r="F5036" s="33"/>
      <c r="G5036" s="33"/>
      <c r="H5036" s="33"/>
      <c r="I5036" s="171"/>
      <c r="J5036" s="33"/>
      <c r="K5036" s="33"/>
    </row>
    <row r="5037" spans="2:11" x14ac:dyDescent="0.2">
      <c r="B5037" s="33"/>
      <c r="C5037" s="171"/>
      <c r="D5037" s="33"/>
      <c r="E5037" s="33"/>
      <c r="F5037" s="33"/>
      <c r="G5037" s="33"/>
      <c r="H5037" s="33"/>
      <c r="I5037" s="171"/>
      <c r="J5037" s="33"/>
      <c r="K5037" s="33"/>
    </row>
    <row r="5038" spans="2:11" x14ac:dyDescent="0.2">
      <c r="B5038" s="33"/>
      <c r="C5038" s="171"/>
      <c r="D5038" s="33"/>
      <c r="E5038" s="33"/>
      <c r="F5038" s="33"/>
      <c r="G5038" s="33"/>
      <c r="H5038" s="33"/>
      <c r="I5038" s="171"/>
      <c r="J5038" s="33"/>
      <c r="K5038" s="33"/>
    </row>
    <row r="5039" spans="2:11" x14ac:dyDescent="0.2">
      <c r="B5039" s="33"/>
      <c r="C5039" s="171"/>
      <c r="D5039" s="33"/>
      <c r="E5039" s="33"/>
      <c r="F5039" s="33"/>
      <c r="G5039" s="33"/>
      <c r="H5039" s="33"/>
      <c r="I5039" s="171"/>
      <c r="J5039" s="33"/>
      <c r="K5039" s="33"/>
    </row>
    <row r="5040" spans="2:11" x14ac:dyDescent="0.2">
      <c r="B5040" s="33"/>
      <c r="C5040" s="171"/>
      <c r="D5040" s="33"/>
      <c r="E5040" s="33"/>
      <c r="F5040" s="33"/>
      <c r="G5040" s="33"/>
      <c r="H5040" s="33"/>
      <c r="I5040" s="171"/>
      <c r="J5040" s="33"/>
      <c r="K5040" s="33"/>
    </row>
    <row r="5041" spans="2:11" x14ac:dyDescent="0.2">
      <c r="B5041" s="33"/>
      <c r="C5041" s="171"/>
      <c r="D5041" s="33"/>
      <c r="E5041" s="33"/>
      <c r="F5041" s="33"/>
      <c r="G5041" s="33"/>
      <c r="H5041" s="33"/>
      <c r="I5041" s="171"/>
      <c r="J5041" s="33"/>
      <c r="K5041" s="33"/>
    </row>
    <row r="5042" spans="2:11" x14ac:dyDescent="0.2">
      <c r="B5042" s="33"/>
      <c r="C5042" s="171"/>
      <c r="D5042" s="33"/>
      <c r="E5042" s="33"/>
      <c r="F5042" s="33"/>
      <c r="G5042" s="33"/>
      <c r="H5042" s="33"/>
      <c r="I5042" s="171"/>
      <c r="J5042" s="33"/>
      <c r="K5042" s="33"/>
    </row>
    <row r="5043" spans="2:11" x14ac:dyDescent="0.2">
      <c r="B5043" s="33"/>
      <c r="C5043" s="171"/>
      <c r="D5043" s="33"/>
      <c r="E5043" s="33"/>
      <c r="F5043" s="33"/>
      <c r="G5043" s="33"/>
      <c r="H5043" s="33"/>
      <c r="I5043" s="171"/>
      <c r="J5043" s="33"/>
      <c r="K5043" s="33"/>
    </row>
    <row r="5044" spans="2:11" x14ac:dyDescent="0.2">
      <c r="B5044" s="33"/>
      <c r="C5044" s="171"/>
      <c r="D5044" s="33"/>
      <c r="E5044" s="33"/>
      <c r="F5044" s="33"/>
      <c r="G5044" s="33"/>
      <c r="H5044" s="33"/>
      <c r="I5044" s="171"/>
      <c r="J5044" s="33"/>
      <c r="K5044" s="33"/>
    </row>
    <row r="5045" spans="2:11" x14ac:dyDescent="0.2">
      <c r="B5045" s="33"/>
      <c r="C5045" s="171"/>
      <c r="D5045" s="33"/>
      <c r="E5045" s="33"/>
      <c r="F5045" s="33"/>
      <c r="G5045" s="33"/>
      <c r="H5045" s="33"/>
      <c r="I5045" s="171"/>
      <c r="J5045" s="33"/>
      <c r="K5045" s="33"/>
    </row>
    <row r="5046" spans="2:11" x14ac:dyDescent="0.2">
      <c r="B5046" s="33"/>
      <c r="C5046" s="171"/>
      <c r="D5046" s="33"/>
      <c r="E5046" s="33"/>
      <c r="F5046" s="33"/>
      <c r="G5046" s="33"/>
      <c r="H5046" s="33"/>
      <c r="I5046" s="171"/>
      <c r="J5046" s="33"/>
      <c r="K5046" s="33"/>
    </row>
    <row r="5047" spans="2:11" x14ac:dyDescent="0.2">
      <c r="B5047" s="33"/>
      <c r="C5047" s="171"/>
      <c r="D5047" s="33"/>
      <c r="E5047" s="33"/>
      <c r="F5047" s="33"/>
      <c r="G5047" s="33"/>
      <c r="H5047" s="33"/>
      <c r="I5047" s="171"/>
      <c r="J5047" s="33"/>
      <c r="K5047" s="33"/>
    </row>
    <row r="5048" spans="2:11" x14ac:dyDescent="0.2">
      <c r="B5048" s="33"/>
      <c r="C5048" s="171"/>
      <c r="D5048" s="33"/>
      <c r="E5048" s="33"/>
      <c r="F5048" s="33"/>
      <c r="G5048" s="33"/>
      <c r="H5048" s="33"/>
      <c r="I5048" s="171"/>
      <c r="J5048" s="33"/>
      <c r="K5048" s="33"/>
    </row>
    <row r="5049" spans="2:11" x14ac:dyDescent="0.2">
      <c r="B5049" s="33"/>
      <c r="C5049" s="171"/>
      <c r="D5049" s="33"/>
      <c r="E5049" s="33"/>
      <c r="F5049" s="33"/>
      <c r="G5049" s="33"/>
      <c r="H5049" s="33"/>
      <c r="I5049" s="171"/>
      <c r="J5049" s="33"/>
      <c r="K5049" s="33"/>
    </row>
    <row r="5050" spans="2:11" x14ac:dyDescent="0.2">
      <c r="B5050" s="33"/>
      <c r="C5050" s="171"/>
      <c r="D5050" s="33"/>
      <c r="E5050" s="33"/>
      <c r="F5050" s="33"/>
      <c r="G5050" s="33"/>
      <c r="H5050" s="33"/>
      <c r="I5050" s="171"/>
      <c r="J5050" s="33"/>
      <c r="K5050" s="33"/>
    </row>
    <row r="5051" spans="2:11" x14ac:dyDescent="0.2">
      <c r="B5051" s="33"/>
      <c r="C5051" s="171"/>
      <c r="D5051" s="33"/>
      <c r="E5051" s="33"/>
      <c r="F5051" s="33"/>
      <c r="G5051" s="33"/>
      <c r="H5051" s="33"/>
      <c r="I5051" s="171"/>
      <c r="J5051" s="33"/>
      <c r="K5051" s="33"/>
    </row>
    <row r="5052" spans="2:11" x14ac:dyDescent="0.2">
      <c r="B5052" s="33"/>
      <c r="C5052" s="171"/>
      <c r="D5052" s="33"/>
      <c r="E5052" s="33"/>
      <c r="F5052" s="33"/>
      <c r="G5052" s="33"/>
      <c r="H5052" s="33"/>
      <c r="I5052" s="171"/>
      <c r="J5052" s="33"/>
      <c r="K5052" s="33"/>
    </row>
    <row r="5053" spans="2:11" x14ac:dyDescent="0.2">
      <c r="B5053" s="33"/>
      <c r="C5053" s="171"/>
      <c r="D5053" s="33"/>
      <c r="E5053" s="33"/>
      <c r="F5053" s="33"/>
      <c r="G5053" s="33"/>
      <c r="H5053" s="33"/>
      <c r="I5053" s="171"/>
      <c r="J5053" s="33"/>
      <c r="K5053" s="33"/>
    </row>
    <row r="5054" spans="2:11" x14ac:dyDescent="0.2">
      <c r="B5054" s="33"/>
      <c r="C5054" s="171"/>
      <c r="D5054" s="33"/>
      <c r="E5054" s="33"/>
      <c r="F5054" s="33"/>
      <c r="G5054" s="33"/>
      <c r="H5054" s="33"/>
      <c r="I5054" s="171"/>
      <c r="J5054" s="33"/>
      <c r="K5054" s="33"/>
    </row>
    <row r="5055" spans="2:11" x14ac:dyDescent="0.2">
      <c r="B5055" s="33"/>
      <c r="C5055" s="171"/>
      <c r="D5055" s="33"/>
      <c r="E5055" s="33"/>
      <c r="F5055" s="33"/>
      <c r="G5055" s="33"/>
      <c r="H5055" s="33"/>
      <c r="I5055" s="171"/>
      <c r="J5055" s="33"/>
      <c r="K5055" s="33"/>
    </row>
    <row r="5056" spans="2:11" x14ac:dyDescent="0.2">
      <c r="B5056" s="33"/>
      <c r="C5056" s="171"/>
      <c r="D5056" s="33"/>
      <c r="E5056" s="33"/>
      <c r="F5056" s="33"/>
      <c r="G5056" s="33"/>
      <c r="H5056" s="33"/>
      <c r="I5056" s="171"/>
      <c r="J5056" s="33"/>
      <c r="K5056" s="33"/>
    </row>
    <row r="5057" spans="2:11" x14ac:dyDescent="0.2">
      <c r="B5057" s="33"/>
      <c r="C5057" s="171"/>
      <c r="D5057" s="33"/>
      <c r="E5057" s="33"/>
      <c r="F5057" s="33"/>
      <c r="G5057" s="33"/>
      <c r="H5057" s="33"/>
      <c r="I5057" s="171"/>
      <c r="J5057" s="33"/>
      <c r="K5057" s="33"/>
    </row>
    <row r="5058" spans="2:11" x14ac:dyDescent="0.2">
      <c r="B5058" s="33"/>
      <c r="C5058" s="171"/>
      <c r="D5058" s="33"/>
      <c r="E5058" s="33"/>
      <c r="F5058" s="33"/>
      <c r="G5058" s="33"/>
      <c r="H5058" s="33"/>
      <c r="I5058" s="171"/>
      <c r="J5058" s="33"/>
      <c r="K5058" s="33"/>
    </row>
    <row r="5059" spans="2:11" x14ac:dyDescent="0.2">
      <c r="B5059" s="33"/>
      <c r="C5059" s="171"/>
      <c r="D5059" s="33"/>
      <c r="E5059" s="33"/>
      <c r="F5059" s="33"/>
      <c r="G5059" s="33"/>
      <c r="H5059" s="33"/>
      <c r="I5059" s="171"/>
      <c r="J5059" s="33"/>
      <c r="K5059" s="33"/>
    </row>
    <row r="5060" spans="2:11" x14ac:dyDescent="0.2">
      <c r="B5060" s="33"/>
      <c r="C5060" s="171"/>
      <c r="D5060" s="33"/>
      <c r="E5060" s="33"/>
      <c r="F5060" s="33"/>
      <c r="G5060" s="33"/>
      <c r="H5060" s="33"/>
      <c r="I5060" s="171"/>
      <c r="J5060" s="33"/>
      <c r="K5060" s="33"/>
    </row>
    <row r="5061" spans="2:11" x14ac:dyDescent="0.2">
      <c r="B5061" s="33"/>
      <c r="C5061" s="171"/>
      <c r="D5061" s="33"/>
      <c r="E5061" s="33"/>
      <c r="F5061" s="33"/>
      <c r="G5061" s="33"/>
      <c r="H5061" s="33"/>
      <c r="I5061" s="171"/>
      <c r="J5061" s="33"/>
      <c r="K5061" s="33"/>
    </row>
    <row r="5062" spans="2:11" x14ac:dyDescent="0.2">
      <c r="B5062" s="33"/>
      <c r="C5062" s="171"/>
      <c r="D5062" s="33"/>
      <c r="E5062" s="33"/>
      <c r="F5062" s="33"/>
      <c r="G5062" s="33"/>
      <c r="H5062" s="33"/>
      <c r="I5062" s="171"/>
      <c r="J5062" s="33"/>
      <c r="K5062" s="33"/>
    </row>
    <row r="5063" spans="2:11" x14ac:dyDescent="0.2">
      <c r="B5063" s="33"/>
      <c r="C5063" s="171"/>
      <c r="D5063" s="33"/>
      <c r="E5063" s="33"/>
      <c r="F5063" s="33"/>
      <c r="G5063" s="33"/>
      <c r="H5063" s="33"/>
      <c r="I5063" s="171"/>
      <c r="J5063" s="33"/>
      <c r="K5063" s="33"/>
    </row>
    <row r="5064" spans="2:11" x14ac:dyDescent="0.2">
      <c r="B5064" s="33"/>
      <c r="C5064" s="171"/>
      <c r="D5064" s="33"/>
      <c r="E5064" s="33"/>
      <c r="F5064" s="33"/>
      <c r="G5064" s="33"/>
      <c r="H5064" s="33"/>
      <c r="I5064" s="171"/>
      <c r="J5064" s="33"/>
      <c r="K5064" s="33"/>
    </row>
    <row r="5065" spans="2:11" x14ac:dyDescent="0.2">
      <c r="B5065" s="33"/>
      <c r="C5065" s="171"/>
      <c r="D5065" s="33"/>
      <c r="E5065" s="33"/>
      <c r="F5065" s="33"/>
      <c r="G5065" s="33"/>
      <c r="H5065" s="33"/>
      <c r="I5065" s="171"/>
      <c r="J5065" s="33"/>
      <c r="K5065" s="33"/>
    </row>
    <row r="5066" spans="2:11" x14ac:dyDescent="0.2">
      <c r="B5066" s="33"/>
      <c r="C5066" s="171"/>
      <c r="D5066" s="33"/>
      <c r="E5066" s="33"/>
      <c r="F5066" s="33"/>
      <c r="G5066" s="33"/>
      <c r="H5066" s="33"/>
      <c r="I5066" s="171"/>
      <c r="J5066" s="33"/>
      <c r="K5066" s="33"/>
    </row>
    <row r="5067" spans="2:11" x14ac:dyDescent="0.2">
      <c r="B5067" s="33"/>
      <c r="C5067" s="171"/>
      <c r="D5067" s="33"/>
      <c r="E5067" s="33"/>
      <c r="F5067" s="33"/>
      <c r="G5067" s="33"/>
      <c r="H5067" s="33"/>
      <c r="I5067" s="171"/>
      <c r="J5067" s="33"/>
      <c r="K5067" s="33"/>
    </row>
    <row r="5068" spans="2:11" x14ac:dyDescent="0.2">
      <c r="B5068" s="33"/>
      <c r="C5068" s="171"/>
      <c r="D5068" s="33"/>
      <c r="E5068" s="33"/>
      <c r="F5068" s="33"/>
      <c r="G5068" s="33"/>
      <c r="H5068" s="33"/>
      <c r="I5068" s="171"/>
      <c r="J5068" s="33"/>
      <c r="K5068" s="33"/>
    </row>
    <row r="5069" spans="2:11" x14ac:dyDescent="0.2">
      <c r="B5069" s="33"/>
      <c r="C5069" s="171"/>
      <c r="D5069" s="33"/>
      <c r="E5069" s="33"/>
      <c r="F5069" s="33"/>
      <c r="G5069" s="33"/>
      <c r="H5069" s="33"/>
      <c r="I5069" s="171"/>
      <c r="J5069" s="33"/>
      <c r="K5069" s="33"/>
    </row>
    <row r="5070" spans="2:11" x14ac:dyDescent="0.2">
      <c r="B5070" s="33"/>
      <c r="C5070" s="171"/>
      <c r="D5070" s="33"/>
      <c r="E5070" s="33"/>
      <c r="F5070" s="33"/>
      <c r="G5070" s="33"/>
      <c r="H5070" s="33"/>
      <c r="I5070" s="171"/>
      <c r="J5070" s="33"/>
      <c r="K5070" s="33"/>
    </row>
    <row r="5071" spans="2:11" x14ac:dyDescent="0.2">
      <c r="B5071" s="33"/>
      <c r="C5071" s="171"/>
      <c r="D5071" s="33"/>
      <c r="E5071" s="33"/>
      <c r="F5071" s="33"/>
      <c r="G5071" s="33"/>
      <c r="H5071" s="33"/>
      <c r="I5071" s="171"/>
      <c r="J5071" s="33"/>
      <c r="K5071" s="33"/>
    </row>
    <row r="5072" spans="2:11" x14ac:dyDescent="0.2">
      <c r="B5072" s="33"/>
      <c r="C5072" s="171"/>
      <c r="D5072" s="33"/>
      <c r="E5072" s="33"/>
      <c r="F5072" s="33"/>
      <c r="G5072" s="33"/>
      <c r="H5072" s="33"/>
      <c r="I5072" s="171"/>
      <c r="J5072" s="33"/>
      <c r="K5072" s="33"/>
    </row>
    <row r="5073" spans="2:11" x14ac:dyDescent="0.2">
      <c r="B5073" s="33"/>
      <c r="C5073" s="171"/>
      <c r="D5073" s="33"/>
      <c r="E5073" s="33"/>
      <c r="F5073" s="33"/>
      <c r="G5073" s="33"/>
      <c r="H5073" s="33"/>
      <c r="I5073" s="171"/>
      <c r="J5073" s="33"/>
      <c r="K5073" s="33"/>
    </row>
    <row r="5074" spans="2:11" x14ac:dyDescent="0.2">
      <c r="B5074" s="33"/>
      <c r="C5074" s="171"/>
      <c r="D5074" s="33"/>
      <c r="E5074" s="33"/>
      <c r="F5074" s="33"/>
      <c r="G5074" s="33"/>
      <c r="H5074" s="33"/>
      <c r="I5074" s="171"/>
      <c r="J5074" s="33"/>
      <c r="K5074" s="33"/>
    </row>
    <row r="5075" spans="2:11" x14ac:dyDescent="0.2">
      <c r="B5075" s="33"/>
      <c r="C5075" s="171"/>
      <c r="D5075" s="33"/>
      <c r="E5075" s="33"/>
      <c r="F5075" s="33"/>
      <c r="G5075" s="33"/>
      <c r="H5075" s="33"/>
      <c r="I5075" s="171"/>
      <c r="J5075" s="33"/>
      <c r="K5075" s="33"/>
    </row>
    <row r="5076" spans="2:11" x14ac:dyDescent="0.2">
      <c r="B5076" s="33"/>
      <c r="C5076" s="171"/>
      <c r="D5076" s="33"/>
      <c r="E5076" s="33"/>
      <c r="F5076" s="33"/>
      <c r="G5076" s="33"/>
      <c r="H5076" s="33"/>
      <c r="I5076" s="171"/>
      <c r="J5076" s="33"/>
      <c r="K5076" s="33"/>
    </row>
    <row r="5077" spans="2:11" x14ac:dyDescent="0.2">
      <c r="B5077" s="33"/>
      <c r="C5077" s="171"/>
      <c r="D5077" s="33"/>
      <c r="E5077" s="33"/>
      <c r="F5077" s="33"/>
      <c r="G5077" s="33"/>
      <c r="H5077" s="33"/>
      <c r="I5077" s="171"/>
      <c r="J5077" s="33"/>
      <c r="K5077" s="33"/>
    </row>
    <row r="5078" spans="2:11" x14ac:dyDescent="0.2">
      <c r="B5078" s="33"/>
      <c r="C5078" s="171"/>
      <c r="D5078" s="33"/>
      <c r="E5078" s="33"/>
      <c r="F5078" s="33"/>
      <c r="G5078" s="33"/>
      <c r="H5078" s="33"/>
      <c r="I5078" s="171"/>
      <c r="J5078" s="33"/>
      <c r="K5078" s="33"/>
    </row>
    <row r="5079" spans="2:11" x14ac:dyDescent="0.2">
      <c r="B5079" s="33"/>
      <c r="C5079" s="171"/>
      <c r="D5079" s="33"/>
      <c r="E5079" s="33"/>
      <c r="F5079" s="33"/>
      <c r="G5079" s="33"/>
      <c r="H5079" s="33"/>
      <c r="I5079" s="171"/>
      <c r="J5079" s="33"/>
      <c r="K5079" s="33"/>
    </row>
    <row r="5080" spans="2:11" x14ac:dyDescent="0.2">
      <c r="B5080" s="33"/>
      <c r="C5080" s="171"/>
      <c r="D5080" s="33"/>
      <c r="E5080" s="33"/>
      <c r="F5080" s="33"/>
      <c r="G5080" s="33"/>
      <c r="H5080" s="33"/>
      <c r="I5080" s="171"/>
      <c r="J5080" s="33"/>
      <c r="K5080" s="33"/>
    </row>
    <row r="5081" spans="2:11" x14ac:dyDescent="0.2">
      <c r="B5081" s="33"/>
      <c r="C5081" s="171"/>
      <c r="D5081" s="33"/>
      <c r="E5081" s="33"/>
      <c r="F5081" s="33"/>
      <c r="G5081" s="33"/>
      <c r="H5081" s="33"/>
      <c r="I5081" s="171"/>
      <c r="J5081" s="33"/>
      <c r="K5081" s="33"/>
    </row>
    <row r="5082" spans="2:11" x14ac:dyDescent="0.2">
      <c r="B5082" s="33"/>
      <c r="C5082" s="171"/>
      <c r="D5082" s="33"/>
      <c r="E5082" s="33"/>
      <c r="F5082" s="33"/>
      <c r="G5082" s="33"/>
      <c r="H5082" s="33"/>
      <c r="I5082" s="171"/>
      <c r="J5082" s="33"/>
      <c r="K5082" s="33"/>
    </row>
    <row r="5083" spans="2:11" x14ac:dyDescent="0.2">
      <c r="B5083" s="33"/>
      <c r="C5083" s="171"/>
      <c r="D5083" s="33"/>
      <c r="E5083" s="33"/>
      <c r="F5083" s="33"/>
      <c r="G5083" s="33"/>
      <c r="H5083" s="33"/>
      <c r="I5083" s="171"/>
      <c r="J5083" s="33"/>
      <c r="K5083" s="33"/>
    </row>
    <row r="5084" spans="2:11" x14ac:dyDescent="0.2">
      <c r="B5084" s="33"/>
      <c r="C5084" s="171"/>
      <c r="D5084" s="33"/>
      <c r="E5084" s="33"/>
      <c r="F5084" s="33"/>
      <c r="G5084" s="33"/>
      <c r="H5084" s="33"/>
      <c r="I5084" s="171"/>
      <c r="J5084" s="33"/>
      <c r="K5084" s="33"/>
    </row>
    <row r="5085" spans="2:11" x14ac:dyDescent="0.2">
      <c r="B5085" s="33"/>
      <c r="C5085" s="171"/>
      <c r="D5085" s="33"/>
      <c r="E5085" s="33"/>
      <c r="F5085" s="33"/>
      <c r="G5085" s="33"/>
      <c r="H5085" s="33"/>
      <c r="I5085" s="171"/>
      <c r="J5085" s="33"/>
      <c r="K5085" s="33"/>
    </row>
    <row r="5086" spans="2:11" x14ac:dyDescent="0.2">
      <c r="B5086" s="33"/>
      <c r="C5086" s="171"/>
      <c r="D5086" s="33"/>
      <c r="E5086" s="33"/>
      <c r="F5086" s="33"/>
      <c r="G5086" s="33"/>
      <c r="H5086" s="33"/>
      <c r="I5086" s="171"/>
      <c r="J5086" s="33"/>
      <c r="K5086" s="33"/>
    </row>
    <row r="5087" spans="2:11" x14ac:dyDescent="0.2">
      <c r="B5087" s="33"/>
      <c r="C5087" s="171"/>
      <c r="D5087" s="33"/>
      <c r="E5087" s="33"/>
      <c r="F5087" s="33"/>
      <c r="G5087" s="33"/>
      <c r="H5087" s="33"/>
      <c r="I5087" s="171"/>
      <c r="J5087" s="33"/>
      <c r="K5087" s="33"/>
    </row>
    <row r="5088" spans="2:11" x14ac:dyDescent="0.2">
      <c r="B5088" s="33"/>
      <c r="C5088" s="171"/>
      <c r="D5088" s="33"/>
      <c r="E5088" s="33"/>
      <c r="F5088" s="33"/>
      <c r="G5088" s="33"/>
      <c r="H5088" s="33"/>
      <c r="I5088" s="171"/>
      <c r="J5088" s="33"/>
      <c r="K5088" s="33"/>
    </row>
    <row r="5089" spans="2:11" x14ac:dyDescent="0.2">
      <c r="B5089" s="33"/>
      <c r="C5089" s="171"/>
      <c r="D5089" s="33"/>
      <c r="E5089" s="33"/>
      <c r="F5089" s="33"/>
      <c r="G5089" s="33"/>
      <c r="H5089" s="33"/>
      <c r="I5089" s="171"/>
      <c r="J5089" s="33"/>
      <c r="K5089" s="33"/>
    </row>
    <row r="5090" spans="2:11" x14ac:dyDescent="0.2">
      <c r="B5090" s="33"/>
      <c r="C5090" s="171"/>
      <c r="D5090" s="33"/>
      <c r="E5090" s="33"/>
      <c r="F5090" s="33"/>
      <c r="G5090" s="33"/>
      <c r="H5090" s="33"/>
      <c r="I5090" s="171"/>
      <c r="J5090" s="33"/>
      <c r="K5090" s="33"/>
    </row>
    <row r="5091" spans="2:11" x14ac:dyDescent="0.2">
      <c r="B5091" s="33"/>
      <c r="C5091" s="171"/>
      <c r="D5091" s="33"/>
      <c r="E5091" s="33"/>
      <c r="F5091" s="33"/>
      <c r="G5091" s="33"/>
      <c r="H5091" s="33"/>
      <c r="I5091" s="171"/>
      <c r="J5091" s="33"/>
      <c r="K5091" s="33"/>
    </row>
    <row r="5092" spans="2:11" x14ac:dyDescent="0.2">
      <c r="B5092" s="33"/>
      <c r="C5092" s="171"/>
      <c r="D5092" s="33"/>
      <c r="E5092" s="33"/>
      <c r="F5092" s="33"/>
      <c r="G5092" s="33"/>
      <c r="H5092" s="33"/>
      <c r="I5092" s="171"/>
      <c r="J5092" s="33"/>
      <c r="K5092" s="33"/>
    </row>
    <row r="5093" spans="2:11" x14ac:dyDescent="0.2">
      <c r="B5093" s="33"/>
      <c r="C5093" s="171"/>
      <c r="D5093" s="33"/>
      <c r="E5093" s="33"/>
      <c r="F5093" s="33"/>
      <c r="G5093" s="33"/>
      <c r="H5093" s="33"/>
      <c r="I5093" s="171"/>
      <c r="J5093" s="33"/>
      <c r="K5093" s="33"/>
    </row>
    <row r="5094" spans="2:11" x14ac:dyDescent="0.2">
      <c r="B5094" s="33"/>
      <c r="C5094" s="171"/>
      <c r="D5094" s="33"/>
      <c r="E5094" s="33"/>
      <c r="F5094" s="33"/>
      <c r="G5094" s="33"/>
      <c r="H5094" s="33"/>
      <c r="I5094" s="171"/>
      <c r="J5094" s="33"/>
      <c r="K5094" s="33"/>
    </row>
    <row r="5095" spans="2:11" x14ac:dyDescent="0.2">
      <c r="B5095" s="33"/>
      <c r="C5095" s="171"/>
      <c r="D5095" s="33"/>
      <c r="E5095" s="33"/>
      <c r="F5095" s="33"/>
      <c r="G5095" s="33"/>
      <c r="H5095" s="33"/>
      <c r="I5095" s="171"/>
      <c r="J5095" s="33"/>
      <c r="K5095" s="33"/>
    </row>
    <row r="5096" spans="2:11" x14ac:dyDescent="0.2">
      <c r="B5096" s="33"/>
      <c r="C5096" s="171"/>
      <c r="D5096" s="33"/>
      <c r="E5096" s="33"/>
      <c r="F5096" s="33"/>
      <c r="G5096" s="33"/>
      <c r="H5096" s="33"/>
      <c r="I5096" s="171"/>
      <c r="J5096" s="33"/>
      <c r="K5096" s="33"/>
    </row>
    <row r="5097" spans="2:11" x14ac:dyDescent="0.2">
      <c r="B5097" s="33"/>
      <c r="C5097" s="171"/>
      <c r="D5097" s="33"/>
      <c r="E5097" s="33"/>
      <c r="F5097" s="33"/>
      <c r="G5097" s="33"/>
      <c r="H5097" s="33"/>
      <c r="I5097" s="171"/>
      <c r="J5097" s="33"/>
      <c r="K5097" s="33"/>
    </row>
    <row r="5098" spans="2:11" x14ac:dyDescent="0.2">
      <c r="B5098" s="33"/>
      <c r="C5098" s="171"/>
      <c r="D5098" s="33"/>
      <c r="E5098" s="33"/>
      <c r="F5098" s="33"/>
      <c r="G5098" s="33"/>
      <c r="H5098" s="33"/>
      <c r="I5098" s="171"/>
      <c r="J5098" s="33"/>
      <c r="K5098" s="33"/>
    </row>
    <row r="5099" spans="2:11" x14ac:dyDescent="0.2">
      <c r="B5099" s="33"/>
      <c r="C5099" s="171"/>
      <c r="D5099" s="33"/>
      <c r="E5099" s="33"/>
      <c r="F5099" s="33"/>
      <c r="G5099" s="33"/>
      <c r="H5099" s="33"/>
      <c r="I5099" s="171"/>
      <c r="J5099" s="33"/>
      <c r="K5099" s="33"/>
    </row>
    <row r="5100" spans="2:11" x14ac:dyDescent="0.2">
      <c r="B5100" s="33"/>
      <c r="C5100" s="171"/>
      <c r="D5100" s="33"/>
      <c r="E5100" s="33"/>
      <c r="F5100" s="33"/>
      <c r="G5100" s="33"/>
      <c r="H5100" s="33"/>
      <c r="I5100" s="171"/>
      <c r="J5100" s="33"/>
      <c r="K5100" s="33"/>
    </row>
    <row r="5101" spans="2:11" x14ac:dyDescent="0.2">
      <c r="B5101" s="33"/>
      <c r="C5101" s="171"/>
      <c r="D5101" s="33"/>
      <c r="E5101" s="33"/>
      <c r="F5101" s="33"/>
      <c r="G5101" s="33"/>
      <c r="H5101" s="33"/>
      <c r="I5101" s="171"/>
      <c r="J5101" s="33"/>
      <c r="K5101" s="33"/>
    </row>
    <row r="5102" spans="2:11" x14ac:dyDescent="0.2">
      <c r="B5102" s="33"/>
      <c r="C5102" s="171"/>
      <c r="D5102" s="33"/>
      <c r="E5102" s="33"/>
      <c r="F5102" s="33"/>
      <c r="G5102" s="33"/>
      <c r="H5102" s="33"/>
      <c r="I5102" s="171"/>
      <c r="J5102" s="33"/>
      <c r="K5102" s="33"/>
    </row>
    <row r="5103" spans="2:11" x14ac:dyDescent="0.2">
      <c r="B5103" s="33"/>
      <c r="C5103" s="171"/>
      <c r="D5103" s="33"/>
      <c r="E5103" s="33"/>
      <c r="F5103" s="33"/>
      <c r="G5103" s="33"/>
      <c r="H5103" s="33"/>
      <c r="I5103" s="171"/>
      <c r="J5103" s="33"/>
      <c r="K5103" s="33"/>
    </row>
    <row r="5104" spans="2:11" x14ac:dyDescent="0.2">
      <c r="B5104" s="33"/>
      <c r="C5104" s="171"/>
      <c r="D5104" s="33"/>
      <c r="E5104" s="33"/>
      <c r="F5104" s="33"/>
      <c r="G5104" s="33"/>
      <c r="H5104" s="33"/>
      <c r="I5104" s="171"/>
      <c r="J5104" s="33"/>
      <c r="K5104" s="33"/>
    </row>
    <row r="5105" spans="2:11" x14ac:dyDescent="0.2">
      <c r="B5105" s="33"/>
      <c r="C5105" s="171"/>
      <c r="D5105" s="33"/>
      <c r="E5105" s="33"/>
      <c r="F5105" s="33"/>
      <c r="G5105" s="33"/>
      <c r="H5105" s="33"/>
      <c r="I5105" s="171"/>
      <c r="J5105" s="33"/>
      <c r="K5105" s="33"/>
    </row>
    <row r="5106" spans="2:11" x14ac:dyDescent="0.2">
      <c r="B5106" s="33"/>
      <c r="C5106" s="171"/>
      <c r="D5106" s="33"/>
      <c r="E5106" s="33"/>
      <c r="F5106" s="33"/>
      <c r="G5106" s="33"/>
      <c r="H5106" s="33"/>
      <c r="I5106" s="171"/>
      <c r="J5106" s="33"/>
      <c r="K5106" s="33"/>
    </row>
    <row r="5107" spans="2:11" x14ac:dyDescent="0.2">
      <c r="B5107" s="33"/>
      <c r="C5107" s="171"/>
      <c r="D5107" s="33"/>
      <c r="E5107" s="33"/>
      <c r="F5107" s="33"/>
      <c r="G5107" s="33"/>
      <c r="H5107" s="33"/>
      <c r="I5107" s="171"/>
      <c r="J5107" s="33"/>
      <c r="K5107" s="33"/>
    </row>
    <row r="5108" spans="2:11" x14ac:dyDescent="0.2">
      <c r="B5108" s="33"/>
      <c r="C5108" s="171"/>
      <c r="D5108" s="33"/>
      <c r="E5108" s="33"/>
      <c r="F5108" s="33"/>
      <c r="G5108" s="33"/>
      <c r="H5108" s="33"/>
      <c r="I5108" s="171"/>
      <c r="J5108" s="33"/>
      <c r="K5108" s="33"/>
    </row>
    <row r="5109" spans="2:11" x14ac:dyDescent="0.2">
      <c r="B5109" s="33"/>
      <c r="C5109" s="171"/>
      <c r="D5109" s="33"/>
      <c r="E5109" s="33"/>
      <c r="F5109" s="33"/>
      <c r="G5109" s="33"/>
      <c r="H5109" s="33"/>
      <c r="I5109" s="171"/>
      <c r="J5109" s="33"/>
      <c r="K5109" s="33"/>
    </row>
    <row r="5110" spans="2:11" x14ac:dyDescent="0.2">
      <c r="B5110" s="33"/>
      <c r="C5110" s="171"/>
      <c r="D5110" s="33"/>
      <c r="E5110" s="33"/>
      <c r="F5110" s="33"/>
      <c r="G5110" s="33"/>
      <c r="H5110" s="33"/>
      <c r="I5110" s="171"/>
      <c r="J5110" s="33"/>
      <c r="K5110" s="33"/>
    </row>
    <row r="5111" spans="2:11" x14ac:dyDescent="0.2">
      <c r="B5111" s="33"/>
      <c r="C5111" s="171"/>
      <c r="D5111" s="33"/>
      <c r="E5111" s="33"/>
      <c r="F5111" s="33"/>
      <c r="G5111" s="33"/>
      <c r="H5111" s="33"/>
      <c r="I5111" s="171"/>
      <c r="J5111" s="33"/>
      <c r="K5111" s="33"/>
    </row>
    <row r="5112" spans="2:11" x14ac:dyDescent="0.2">
      <c r="B5112" s="33"/>
      <c r="C5112" s="171"/>
      <c r="D5112" s="33"/>
      <c r="E5112" s="33"/>
      <c r="F5112" s="33"/>
      <c r="G5112" s="33"/>
      <c r="H5112" s="33"/>
      <c r="I5112" s="171"/>
      <c r="J5112" s="33"/>
      <c r="K5112" s="33"/>
    </row>
    <row r="5113" spans="2:11" x14ac:dyDescent="0.2">
      <c r="B5113" s="33"/>
      <c r="C5113" s="171"/>
      <c r="D5113" s="33"/>
      <c r="E5113" s="33"/>
      <c r="F5113" s="33"/>
      <c r="G5113" s="33"/>
      <c r="H5113" s="33"/>
      <c r="I5113" s="171"/>
      <c r="J5113" s="33"/>
      <c r="K5113" s="33"/>
    </row>
    <row r="5114" spans="2:11" x14ac:dyDescent="0.2">
      <c r="B5114" s="33"/>
      <c r="C5114" s="171"/>
      <c r="D5114" s="33"/>
      <c r="E5114" s="33"/>
      <c r="F5114" s="33"/>
      <c r="G5114" s="33"/>
      <c r="H5114" s="33"/>
      <c r="I5114" s="171"/>
      <c r="J5114" s="33"/>
      <c r="K5114" s="33"/>
    </row>
    <row r="5115" spans="2:11" x14ac:dyDescent="0.2">
      <c r="B5115" s="33"/>
      <c r="C5115" s="171"/>
      <c r="D5115" s="33"/>
      <c r="E5115" s="33"/>
      <c r="F5115" s="33"/>
      <c r="G5115" s="33"/>
      <c r="H5115" s="33"/>
      <c r="I5115" s="171"/>
      <c r="J5115" s="33"/>
      <c r="K5115" s="33"/>
    </row>
    <row r="5116" spans="2:11" x14ac:dyDescent="0.2">
      <c r="B5116" s="33"/>
      <c r="C5116" s="171"/>
      <c r="D5116" s="33"/>
      <c r="E5116" s="33"/>
      <c r="F5116" s="33"/>
      <c r="G5116" s="33"/>
      <c r="H5116" s="33"/>
      <c r="I5116" s="171"/>
      <c r="J5116" s="33"/>
      <c r="K5116" s="33"/>
    </row>
    <row r="5117" spans="2:11" x14ac:dyDescent="0.2">
      <c r="B5117" s="33"/>
      <c r="C5117" s="171"/>
      <c r="D5117" s="33"/>
      <c r="E5117" s="33"/>
      <c r="F5117" s="33"/>
      <c r="G5117" s="33"/>
      <c r="H5117" s="33"/>
      <c r="I5117" s="171"/>
      <c r="J5117" s="33"/>
      <c r="K5117" s="33"/>
    </row>
    <row r="5118" spans="2:11" x14ac:dyDescent="0.2">
      <c r="B5118" s="33"/>
      <c r="C5118" s="171"/>
      <c r="D5118" s="33"/>
      <c r="E5118" s="33"/>
      <c r="F5118" s="33"/>
      <c r="G5118" s="33"/>
      <c r="H5118" s="33"/>
      <c r="I5118" s="171"/>
      <c r="J5118" s="33"/>
      <c r="K5118" s="33"/>
    </row>
    <row r="5119" spans="2:11" x14ac:dyDescent="0.2">
      <c r="B5119" s="33"/>
      <c r="C5119" s="171"/>
      <c r="D5119" s="33"/>
      <c r="E5119" s="33"/>
      <c r="F5119" s="33"/>
      <c r="G5119" s="33"/>
      <c r="H5119" s="33"/>
      <c r="I5119" s="171"/>
      <c r="J5119" s="33"/>
      <c r="K5119" s="33"/>
    </row>
    <row r="5120" spans="2:11" x14ac:dyDescent="0.2">
      <c r="B5120" s="33"/>
      <c r="C5120" s="171"/>
      <c r="D5120" s="33"/>
      <c r="E5120" s="33"/>
      <c r="F5120" s="33"/>
      <c r="G5120" s="33"/>
      <c r="H5120" s="33"/>
      <c r="I5120" s="171"/>
      <c r="J5120" s="33"/>
      <c r="K5120" s="33"/>
    </row>
    <row r="5121" spans="2:11" x14ac:dyDescent="0.2">
      <c r="B5121" s="33"/>
      <c r="C5121" s="171"/>
      <c r="D5121" s="33"/>
      <c r="E5121" s="33"/>
      <c r="F5121" s="33"/>
      <c r="G5121" s="33"/>
      <c r="H5121" s="33"/>
      <c r="I5121" s="171"/>
      <c r="J5121" s="33"/>
      <c r="K5121" s="33"/>
    </row>
    <row r="5122" spans="2:11" x14ac:dyDescent="0.2">
      <c r="B5122" s="33"/>
      <c r="C5122" s="171"/>
      <c r="D5122" s="33"/>
      <c r="E5122" s="33"/>
      <c r="F5122" s="33"/>
      <c r="G5122" s="33"/>
      <c r="H5122" s="33"/>
      <c r="I5122" s="171"/>
      <c r="J5122" s="33"/>
      <c r="K5122" s="33"/>
    </row>
    <row r="5123" spans="2:11" x14ac:dyDescent="0.2">
      <c r="B5123" s="33"/>
      <c r="C5123" s="171"/>
      <c r="D5123" s="33"/>
      <c r="E5123" s="33"/>
      <c r="F5123" s="33"/>
      <c r="G5123" s="33"/>
      <c r="H5123" s="33"/>
      <c r="I5123" s="171"/>
      <c r="J5123" s="33"/>
      <c r="K5123" s="33"/>
    </row>
    <row r="5124" spans="2:11" x14ac:dyDescent="0.2">
      <c r="B5124" s="33"/>
      <c r="C5124" s="171"/>
      <c r="D5124" s="33"/>
      <c r="E5124" s="33"/>
      <c r="F5124" s="33"/>
      <c r="G5124" s="33"/>
      <c r="H5124" s="33"/>
      <c r="I5124" s="171"/>
      <c r="J5124" s="33"/>
      <c r="K5124" s="33"/>
    </row>
    <row r="5125" spans="2:11" x14ac:dyDescent="0.2">
      <c r="B5125" s="33"/>
      <c r="C5125" s="171"/>
      <c r="D5125" s="33"/>
      <c r="E5125" s="33"/>
      <c r="F5125" s="33"/>
      <c r="G5125" s="33"/>
      <c r="H5125" s="33"/>
      <c r="I5125" s="171"/>
      <c r="J5125" s="33"/>
      <c r="K5125" s="33"/>
    </row>
    <row r="5126" spans="2:11" x14ac:dyDescent="0.2">
      <c r="B5126" s="33"/>
      <c r="C5126" s="171"/>
      <c r="D5126" s="33"/>
      <c r="E5126" s="33"/>
      <c r="F5126" s="33"/>
      <c r="G5126" s="33"/>
      <c r="H5126" s="33"/>
      <c r="I5126" s="171"/>
      <c r="J5126" s="33"/>
      <c r="K5126" s="33"/>
    </row>
    <row r="5127" spans="2:11" x14ac:dyDescent="0.2">
      <c r="B5127" s="33"/>
      <c r="C5127" s="171"/>
      <c r="D5127" s="33"/>
      <c r="E5127" s="33"/>
      <c r="F5127" s="33"/>
      <c r="G5127" s="33"/>
      <c r="H5127" s="33"/>
      <c r="I5127" s="171"/>
      <c r="J5127" s="33"/>
      <c r="K5127" s="33"/>
    </row>
    <row r="5128" spans="2:11" x14ac:dyDescent="0.2">
      <c r="B5128" s="33"/>
      <c r="C5128" s="171"/>
      <c r="D5128" s="33"/>
      <c r="E5128" s="33"/>
      <c r="F5128" s="33"/>
      <c r="G5128" s="33"/>
      <c r="H5128" s="33"/>
      <c r="I5128" s="171"/>
      <c r="J5128" s="33"/>
      <c r="K5128" s="33"/>
    </row>
    <row r="5129" spans="2:11" x14ac:dyDescent="0.2">
      <c r="B5129" s="33"/>
      <c r="C5129" s="171"/>
      <c r="D5129" s="33"/>
      <c r="E5129" s="33"/>
      <c r="F5129" s="33"/>
      <c r="G5129" s="33"/>
      <c r="H5129" s="33"/>
      <c r="I5129" s="171"/>
      <c r="J5129" s="33"/>
      <c r="K5129" s="33"/>
    </row>
    <row r="5130" spans="2:11" x14ac:dyDescent="0.2">
      <c r="B5130" s="33"/>
      <c r="C5130" s="171"/>
      <c r="D5130" s="33"/>
      <c r="E5130" s="33"/>
      <c r="F5130" s="33"/>
      <c r="G5130" s="33"/>
      <c r="H5130" s="33"/>
      <c r="I5130" s="171"/>
      <c r="J5130" s="33"/>
      <c r="K5130" s="33"/>
    </row>
    <row r="5131" spans="2:11" x14ac:dyDescent="0.2">
      <c r="B5131" s="33"/>
      <c r="C5131" s="171"/>
      <c r="D5131" s="33"/>
      <c r="E5131" s="33"/>
      <c r="F5131" s="33"/>
      <c r="G5131" s="33"/>
      <c r="H5131" s="33"/>
      <c r="I5131" s="171"/>
      <c r="J5131" s="33"/>
      <c r="K5131" s="33"/>
    </row>
    <row r="5132" spans="2:11" x14ac:dyDescent="0.2">
      <c r="B5132" s="33"/>
      <c r="C5132" s="171"/>
      <c r="D5132" s="33"/>
      <c r="E5132" s="33"/>
      <c r="F5132" s="33"/>
      <c r="G5132" s="33"/>
      <c r="H5132" s="33"/>
      <c r="I5132" s="171"/>
      <c r="J5132" s="33"/>
      <c r="K5132" s="33"/>
    </row>
    <row r="5133" spans="2:11" x14ac:dyDescent="0.2">
      <c r="B5133" s="33"/>
      <c r="C5133" s="171"/>
      <c r="D5133" s="33"/>
      <c r="E5133" s="33"/>
      <c r="F5133" s="33"/>
      <c r="G5133" s="33"/>
      <c r="H5133" s="33"/>
      <c r="I5133" s="171"/>
      <c r="J5133" s="33"/>
      <c r="K5133" s="33"/>
    </row>
    <row r="5134" spans="2:11" x14ac:dyDescent="0.2">
      <c r="B5134" s="33"/>
      <c r="C5134" s="171"/>
      <c r="D5134" s="33"/>
      <c r="E5134" s="33"/>
      <c r="F5134" s="33"/>
      <c r="G5134" s="33"/>
      <c r="H5134" s="33"/>
      <c r="I5134" s="171"/>
      <c r="J5134" s="33"/>
      <c r="K5134" s="33"/>
    </row>
    <row r="5135" spans="2:11" x14ac:dyDescent="0.2">
      <c r="B5135" s="33"/>
      <c r="C5135" s="171"/>
      <c r="D5135" s="33"/>
      <c r="E5135" s="33"/>
      <c r="F5135" s="33"/>
      <c r="G5135" s="33"/>
      <c r="H5135" s="33"/>
      <c r="I5135" s="171"/>
      <c r="J5135" s="33"/>
      <c r="K5135" s="33"/>
    </row>
    <row r="5136" spans="2:11" x14ac:dyDescent="0.2">
      <c r="B5136" s="33"/>
      <c r="C5136" s="171"/>
      <c r="D5136" s="33"/>
      <c r="E5136" s="33"/>
      <c r="F5136" s="33"/>
      <c r="G5136" s="33"/>
      <c r="H5136" s="33"/>
      <c r="I5136" s="171"/>
      <c r="J5136" s="33"/>
      <c r="K5136" s="33"/>
    </row>
    <row r="5137" spans="2:11" x14ac:dyDescent="0.2">
      <c r="B5137" s="33"/>
      <c r="C5137" s="171"/>
      <c r="D5137" s="33"/>
      <c r="E5137" s="33"/>
      <c r="F5137" s="33"/>
      <c r="G5137" s="33"/>
      <c r="H5137" s="33"/>
      <c r="I5137" s="171"/>
      <c r="J5137" s="33"/>
      <c r="K5137" s="33"/>
    </row>
    <row r="5138" spans="2:11" x14ac:dyDescent="0.2">
      <c r="B5138" s="33"/>
      <c r="C5138" s="171"/>
      <c r="D5138" s="33"/>
      <c r="E5138" s="33"/>
      <c r="F5138" s="33"/>
      <c r="G5138" s="33"/>
      <c r="H5138" s="33"/>
      <c r="I5138" s="171"/>
      <c r="J5138" s="33"/>
      <c r="K5138" s="33"/>
    </row>
    <row r="5139" spans="2:11" x14ac:dyDescent="0.2">
      <c r="B5139" s="33"/>
      <c r="C5139" s="171"/>
      <c r="D5139" s="33"/>
      <c r="E5139" s="33"/>
      <c r="F5139" s="33"/>
      <c r="G5139" s="33"/>
      <c r="H5139" s="33"/>
      <c r="I5139" s="171"/>
      <c r="J5139" s="33"/>
      <c r="K5139" s="33"/>
    </row>
    <row r="5140" spans="2:11" x14ac:dyDescent="0.2">
      <c r="B5140" s="33"/>
      <c r="C5140" s="171"/>
      <c r="D5140" s="33"/>
      <c r="E5140" s="33"/>
      <c r="F5140" s="33"/>
      <c r="G5140" s="33"/>
      <c r="H5140" s="33"/>
      <c r="I5140" s="171"/>
      <c r="J5140" s="33"/>
      <c r="K5140" s="33"/>
    </row>
    <row r="5141" spans="2:11" x14ac:dyDescent="0.2">
      <c r="B5141" s="33"/>
      <c r="C5141" s="171"/>
      <c r="D5141" s="33"/>
      <c r="E5141" s="33"/>
      <c r="F5141" s="33"/>
      <c r="G5141" s="33"/>
      <c r="H5141" s="33"/>
      <c r="I5141" s="171"/>
      <c r="J5141" s="33"/>
      <c r="K5141" s="33"/>
    </row>
    <row r="5142" spans="2:11" x14ac:dyDescent="0.2">
      <c r="B5142" s="33"/>
      <c r="C5142" s="171"/>
      <c r="D5142" s="33"/>
      <c r="E5142" s="33"/>
      <c r="F5142" s="33"/>
      <c r="G5142" s="33"/>
      <c r="H5142" s="33"/>
      <c r="I5142" s="171"/>
      <c r="J5142" s="33"/>
      <c r="K5142" s="33"/>
    </row>
    <row r="5143" spans="2:11" x14ac:dyDescent="0.2">
      <c r="B5143" s="33"/>
      <c r="C5143" s="171"/>
      <c r="D5143" s="33"/>
      <c r="E5143" s="33"/>
      <c r="F5143" s="33"/>
      <c r="G5143" s="33"/>
      <c r="H5143" s="33"/>
      <c r="I5143" s="171"/>
      <c r="J5143" s="33"/>
      <c r="K5143" s="33"/>
    </row>
    <row r="5144" spans="2:11" x14ac:dyDescent="0.2">
      <c r="B5144" s="33"/>
      <c r="C5144" s="171"/>
      <c r="D5144" s="33"/>
      <c r="E5144" s="33"/>
      <c r="F5144" s="33"/>
      <c r="G5144" s="33"/>
      <c r="H5144" s="33"/>
      <c r="I5144" s="171"/>
      <c r="J5144" s="33"/>
      <c r="K5144" s="33"/>
    </row>
    <row r="5145" spans="2:11" x14ac:dyDescent="0.2">
      <c r="B5145" s="33"/>
      <c r="C5145" s="171"/>
      <c r="D5145" s="33"/>
      <c r="E5145" s="33"/>
      <c r="F5145" s="33"/>
      <c r="G5145" s="33"/>
      <c r="H5145" s="33"/>
      <c r="I5145" s="171"/>
      <c r="J5145" s="33"/>
      <c r="K5145" s="33"/>
    </row>
    <row r="5146" spans="2:11" x14ac:dyDescent="0.2">
      <c r="B5146" s="33"/>
      <c r="C5146" s="171"/>
      <c r="D5146" s="33"/>
      <c r="E5146" s="33"/>
      <c r="F5146" s="33"/>
      <c r="G5146" s="33"/>
      <c r="H5146" s="33"/>
      <c r="I5146" s="171"/>
      <c r="J5146" s="33"/>
      <c r="K5146" s="33"/>
    </row>
    <row r="5147" spans="2:11" x14ac:dyDescent="0.2">
      <c r="B5147" s="33"/>
      <c r="C5147" s="171"/>
      <c r="D5147" s="33"/>
      <c r="E5147" s="33"/>
      <c r="F5147" s="33"/>
      <c r="G5147" s="33"/>
      <c r="H5147" s="33"/>
      <c r="I5147" s="171"/>
      <c r="J5147" s="33"/>
      <c r="K5147" s="33"/>
    </row>
    <row r="5148" spans="2:11" x14ac:dyDescent="0.2">
      <c r="B5148" s="33"/>
      <c r="C5148" s="171"/>
      <c r="D5148" s="33"/>
      <c r="E5148" s="33"/>
      <c r="F5148" s="33"/>
      <c r="G5148" s="33"/>
      <c r="H5148" s="33"/>
      <c r="I5148" s="171"/>
      <c r="J5148" s="33"/>
      <c r="K5148" s="33"/>
    </row>
    <row r="5149" spans="2:11" x14ac:dyDescent="0.2">
      <c r="B5149" s="33"/>
      <c r="C5149" s="171"/>
      <c r="D5149" s="33"/>
      <c r="E5149" s="33"/>
      <c r="F5149" s="33"/>
      <c r="G5149" s="33"/>
      <c r="H5149" s="33"/>
      <c r="I5149" s="171"/>
      <c r="J5149" s="33"/>
      <c r="K5149" s="33"/>
    </row>
    <row r="5150" spans="2:11" x14ac:dyDescent="0.2">
      <c r="B5150" s="33"/>
      <c r="C5150" s="171"/>
      <c r="D5150" s="33"/>
      <c r="E5150" s="33"/>
      <c r="F5150" s="33"/>
      <c r="G5150" s="33"/>
      <c r="H5150" s="33"/>
      <c r="I5150" s="171"/>
      <c r="J5150" s="33"/>
      <c r="K5150" s="33"/>
    </row>
    <row r="5151" spans="2:11" x14ac:dyDescent="0.2">
      <c r="B5151" s="33"/>
      <c r="C5151" s="171"/>
      <c r="D5151" s="33"/>
      <c r="E5151" s="33"/>
      <c r="F5151" s="33"/>
      <c r="G5151" s="33"/>
      <c r="H5151" s="33"/>
      <c r="I5151" s="171"/>
      <c r="J5151" s="33"/>
      <c r="K5151" s="33"/>
    </row>
    <row r="5152" spans="2:11" x14ac:dyDescent="0.2">
      <c r="B5152" s="33"/>
      <c r="C5152" s="171"/>
      <c r="D5152" s="33"/>
      <c r="E5152" s="33"/>
      <c r="F5152" s="33"/>
      <c r="G5152" s="33"/>
      <c r="H5152" s="33"/>
      <c r="I5152" s="171"/>
      <c r="J5152" s="33"/>
      <c r="K5152" s="33"/>
    </row>
    <row r="5153" spans="2:11" x14ac:dyDescent="0.2">
      <c r="B5153" s="33"/>
      <c r="C5153" s="171"/>
      <c r="D5153" s="33"/>
      <c r="E5153" s="33"/>
      <c r="F5153" s="33"/>
      <c r="G5153" s="33"/>
      <c r="H5153" s="33"/>
      <c r="I5153" s="171"/>
      <c r="J5153" s="33"/>
      <c r="K5153" s="33"/>
    </row>
    <row r="5154" spans="2:11" x14ac:dyDescent="0.2">
      <c r="B5154" s="33"/>
      <c r="C5154" s="171"/>
      <c r="D5154" s="33"/>
      <c r="E5154" s="33"/>
      <c r="F5154" s="33"/>
      <c r="G5154" s="33"/>
      <c r="H5154" s="33"/>
      <c r="I5154" s="171"/>
      <c r="J5154" s="33"/>
      <c r="K5154" s="33"/>
    </row>
    <row r="5155" spans="2:11" x14ac:dyDescent="0.2">
      <c r="B5155" s="33"/>
      <c r="C5155" s="171"/>
      <c r="D5155" s="33"/>
      <c r="E5155" s="33"/>
      <c r="F5155" s="33"/>
      <c r="G5155" s="33"/>
      <c r="H5155" s="33"/>
      <c r="I5155" s="171"/>
      <c r="J5155" s="33"/>
      <c r="K5155" s="33"/>
    </row>
    <row r="5156" spans="2:11" x14ac:dyDescent="0.2">
      <c r="B5156" s="33"/>
      <c r="C5156" s="171"/>
      <c r="D5156" s="33"/>
      <c r="E5156" s="33"/>
      <c r="F5156" s="33"/>
      <c r="G5156" s="33"/>
      <c r="H5156" s="33"/>
      <c r="I5156" s="171"/>
      <c r="J5156" s="33"/>
      <c r="K5156" s="33"/>
    </row>
    <row r="5157" spans="2:11" x14ac:dyDescent="0.2">
      <c r="B5157" s="33"/>
      <c r="C5157" s="171"/>
      <c r="D5157" s="33"/>
      <c r="E5157" s="33"/>
      <c r="F5157" s="33"/>
      <c r="G5157" s="33"/>
      <c r="H5157" s="33"/>
      <c r="I5157" s="171"/>
      <c r="J5157" s="33"/>
      <c r="K5157" s="33"/>
    </row>
    <row r="5158" spans="2:11" x14ac:dyDescent="0.2">
      <c r="B5158" s="33"/>
      <c r="C5158" s="171"/>
      <c r="D5158" s="33"/>
      <c r="E5158" s="33"/>
      <c r="F5158" s="33"/>
      <c r="G5158" s="33"/>
      <c r="H5158" s="33"/>
      <c r="I5158" s="171"/>
      <c r="J5158" s="33"/>
      <c r="K5158" s="33"/>
    </row>
    <row r="5159" spans="2:11" x14ac:dyDescent="0.2">
      <c r="B5159" s="33"/>
      <c r="C5159" s="171"/>
      <c r="D5159" s="33"/>
      <c r="E5159" s="33"/>
      <c r="F5159" s="33"/>
      <c r="G5159" s="33"/>
      <c r="H5159" s="33"/>
      <c r="I5159" s="171"/>
      <c r="J5159" s="33"/>
      <c r="K5159" s="33"/>
    </row>
    <row r="5160" spans="2:11" x14ac:dyDescent="0.2">
      <c r="B5160" s="33"/>
      <c r="C5160" s="171"/>
      <c r="D5160" s="33"/>
      <c r="E5160" s="33"/>
      <c r="F5160" s="33"/>
      <c r="G5160" s="33"/>
      <c r="H5160" s="33"/>
      <c r="I5160" s="171"/>
      <c r="J5160" s="33"/>
      <c r="K5160" s="33"/>
    </row>
    <row r="5161" spans="2:11" x14ac:dyDescent="0.2">
      <c r="B5161" s="33"/>
      <c r="C5161" s="171"/>
      <c r="D5161" s="33"/>
      <c r="E5161" s="33"/>
      <c r="F5161" s="33"/>
      <c r="G5161" s="33"/>
      <c r="H5161" s="33"/>
      <c r="I5161" s="171"/>
      <c r="J5161" s="33"/>
      <c r="K5161" s="33"/>
    </row>
    <row r="5162" spans="2:11" x14ac:dyDescent="0.2">
      <c r="B5162" s="33"/>
      <c r="C5162" s="171"/>
      <c r="D5162" s="33"/>
      <c r="E5162" s="33"/>
      <c r="F5162" s="33"/>
      <c r="G5162" s="33"/>
      <c r="H5162" s="33"/>
      <c r="I5162" s="171"/>
      <c r="J5162" s="33"/>
      <c r="K5162" s="33"/>
    </row>
    <row r="5163" spans="2:11" x14ac:dyDescent="0.2">
      <c r="B5163" s="33"/>
      <c r="C5163" s="171"/>
      <c r="D5163" s="33"/>
      <c r="E5163" s="33"/>
      <c r="F5163" s="33"/>
      <c r="G5163" s="33"/>
      <c r="H5163" s="33"/>
      <c r="I5163" s="171"/>
      <c r="J5163" s="33"/>
      <c r="K5163" s="33"/>
    </row>
    <row r="5164" spans="2:11" x14ac:dyDescent="0.2">
      <c r="B5164" s="33"/>
      <c r="C5164" s="171"/>
      <c r="D5164" s="33"/>
      <c r="E5164" s="33"/>
      <c r="F5164" s="33"/>
      <c r="G5164" s="33"/>
      <c r="H5164" s="33"/>
      <c r="I5164" s="171"/>
      <c r="J5164" s="33"/>
      <c r="K5164" s="33"/>
    </row>
    <row r="5165" spans="2:11" x14ac:dyDescent="0.2">
      <c r="B5165" s="33"/>
      <c r="C5165" s="171"/>
      <c r="D5165" s="33"/>
      <c r="E5165" s="33"/>
      <c r="F5165" s="33"/>
      <c r="G5165" s="33"/>
      <c r="H5165" s="33"/>
      <c r="I5165" s="171"/>
      <c r="J5165" s="33"/>
      <c r="K5165" s="33"/>
    </row>
    <row r="5166" spans="2:11" x14ac:dyDescent="0.2">
      <c r="B5166" s="33"/>
      <c r="C5166" s="171"/>
      <c r="D5166" s="33"/>
      <c r="E5166" s="33"/>
      <c r="F5166" s="33"/>
      <c r="G5166" s="33"/>
      <c r="H5166" s="33"/>
      <c r="I5166" s="171"/>
      <c r="J5166" s="33"/>
      <c r="K5166" s="33"/>
    </row>
    <row r="5167" spans="2:11" x14ac:dyDescent="0.2">
      <c r="B5167" s="33"/>
      <c r="C5167" s="171"/>
      <c r="D5167" s="33"/>
      <c r="E5167" s="33"/>
      <c r="F5167" s="33"/>
      <c r="G5167" s="33"/>
      <c r="H5167" s="33"/>
      <c r="I5167" s="171"/>
      <c r="J5167" s="33"/>
      <c r="K5167" s="33"/>
    </row>
    <row r="5168" spans="2:11" x14ac:dyDescent="0.2">
      <c r="B5168" s="33"/>
      <c r="C5168" s="171"/>
      <c r="D5168" s="33"/>
      <c r="E5168" s="33"/>
      <c r="F5168" s="33"/>
      <c r="G5168" s="33"/>
      <c r="H5168" s="33"/>
      <c r="I5168" s="171"/>
      <c r="J5168" s="33"/>
      <c r="K5168" s="33"/>
    </row>
    <row r="5169" spans="2:11" x14ac:dyDescent="0.2">
      <c r="B5169" s="33"/>
      <c r="C5169" s="171"/>
      <c r="D5169" s="33"/>
      <c r="E5169" s="33"/>
      <c r="F5169" s="33"/>
      <c r="G5169" s="33"/>
      <c r="H5169" s="33"/>
      <c r="I5169" s="171"/>
      <c r="J5169" s="33"/>
      <c r="K5169" s="33"/>
    </row>
    <row r="5170" spans="2:11" x14ac:dyDescent="0.2">
      <c r="B5170" s="33"/>
      <c r="C5170" s="171"/>
      <c r="D5170" s="33"/>
      <c r="E5170" s="33"/>
      <c r="F5170" s="33"/>
      <c r="G5170" s="33"/>
      <c r="H5170" s="33"/>
      <c r="I5170" s="171"/>
      <c r="J5170" s="33"/>
      <c r="K5170" s="33"/>
    </row>
    <row r="5171" spans="2:11" x14ac:dyDescent="0.2">
      <c r="B5171" s="33"/>
      <c r="C5171" s="171"/>
      <c r="D5171" s="33"/>
      <c r="E5171" s="33"/>
      <c r="F5171" s="33"/>
      <c r="G5171" s="33"/>
      <c r="H5171" s="33"/>
      <c r="I5171" s="171"/>
      <c r="J5171" s="33"/>
      <c r="K5171" s="33"/>
    </row>
    <row r="5172" spans="2:11" x14ac:dyDescent="0.2">
      <c r="B5172" s="33"/>
      <c r="C5172" s="171"/>
      <c r="D5172" s="33"/>
      <c r="E5172" s="33"/>
      <c r="F5172" s="33"/>
      <c r="G5172" s="33"/>
      <c r="H5172" s="33"/>
      <c r="I5172" s="171"/>
      <c r="J5172" s="33"/>
      <c r="K5172" s="33"/>
    </row>
    <row r="5173" spans="2:11" x14ac:dyDescent="0.2">
      <c r="B5173" s="33"/>
      <c r="C5173" s="171"/>
      <c r="D5173" s="33"/>
      <c r="E5173" s="33"/>
      <c r="F5173" s="33"/>
      <c r="G5173" s="33"/>
      <c r="H5173" s="33"/>
      <c r="I5173" s="171"/>
      <c r="J5173" s="33"/>
      <c r="K5173" s="33"/>
    </row>
    <row r="5174" spans="2:11" x14ac:dyDescent="0.2">
      <c r="B5174" s="33"/>
      <c r="C5174" s="171"/>
      <c r="D5174" s="33"/>
      <c r="E5174" s="33"/>
      <c r="F5174" s="33"/>
      <c r="G5174" s="33"/>
      <c r="H5174" s="33"/>
      <c r="I5174" s="171"/>
      <c r="J5174" s="33"/>
      <c r="K5174" s="33"/>
    </row>
    <row r="5175" spans="2:11" x14ac:dyDescent="0.2">
      <c r="B5175" s="33"/>
      <c r="C5175" s="171"/>
      <c r="D5175" s="33"/>
      <c r="E5175" s="33"/>
      <c r="F5175" s="33"/>
      <c r="G5175" s="33"/>
      <c r="H5175" s="33"/>
      <c r="I5175" s="171"/>
      <c r="J5175" s="33"/>
      <c r="K5175" s="33"/>
    </row>
    <row r="5176" spans="2:11" x14ac:dyDescent="0.2">
      <c r="B5176" s="33"/>
      <c r="C5176" s="171"/>
      <c r="D5176" s="33"/>
      <c r="E5176" s="33"/>
      <c r="F5176" s="33"/>
      <c r="G5176" s="33"/>
      <c r="H5176" s="33"/>
      <c r="I5176" s="171"/>
      <c r="J5176" s="33"/>
      <c r="K5176" s="33"/>
    </row>
    <row r="5177" spans="2:11" x14ac:dyDescent="0.2">
      <c r="B5177" s="33"/>
      <c r="C5177" s="171"/>
      <c r="D5177" s="33"/>
      <c r="E5177" s="33"/>
      <c r="F5177" s="33"/>
      <c r="G5177" s="33"/>
      <c r="H5177" s="33"/>
      <c r="I5177" s="171"/>
      <c r="J5177" s="33"/>
      <c r="K5177" s="33"/>
    </row>
    <row r="5178" spans="2:11" x14ac:dyDescent="0.2">
      <c r="B5178" s="33"/>
      <c r="C5178" s="171"/>
      <c r="D5178" s="33"/>
      <c r="E5178" s="33"/>
      <c r="F5178" s="33"/>
      <c r="G5178" s="33"/>
      <c r="H5178" s="33"/>
      <c r="I5178" s="171"/>
      <c r="J5178" s="33"/>
      <c r="K5178" s="33"/>
    </row>
    <row r="5179" spans="2:11" x14ac:dyDescent="0.2">
      <c r="B5179" s="33"/>
      <c r="C5179" s="171"/>
      <c r="D5179" s="33"/>
      <c r="E5179" s="33"/>
      <c r="F5179" s="33"/>
      <c r="G5179" s="33"/>
      <c r="H5179" s="33"/>
      <c r="I5179" s="171"/>
      <c r="J5179" s="33"/>
      <c r="K5179" s="33"/>
    </row>
    <row r="5180" spans="2:11" x14ac:dyDescent="0.2">
      <c r="B5180" s="33"/>
      <c r="C5180" s="171"/>
      <c r="D5180" s="33"/>
      <c r="E5180" s="33"/>
      <c r="F5180" s="33"/>
      <c r="G5180" s="33"/>
      <c r="H5180" s="33"/>
      <c r="I5180" s="171"/>
      <c r="J5180" s="33"/>
      <c r="K5180" s="33"/>
    </row>
    <row r="5181" spans="2:11" x14ac:dyDescent="0.2">
      <c r="B5181" s="33"/>
      <c r="C5181" s="171"/>
      <c r="D5181" s="33"/>
      <c r="E5181" s="33"/>
      <c r="F5181" s="33"/>
      <c r="G5181" s="33"/>
      <c r="H5181" s="33"/>
      <c r="I5181" s="171"/>
      <c r="J5181" s="33"/>
      <c r="K5181" s="33"/>
    </row>
    <row r="5182" spans="2:11" x14ac:dyDescent="0.2">
      <c r="B5182" s="33"/>
      <c r="C5182" s="171"/>
      <c r="D5182" s="33"/>
      <c r="E5182" s="33"/>
      <c r="F5182" s="33"/>
      <c r="G5182" s="33"/>
      <c r="H5182" s="33"/>
      <c r="I5182" s="171"/>
      <c r="J5182" s="33"/>
      <c r="K5182" s="33"/>
    </row>
    <row r="5183" spans="2:11" x14ac:dyDescent="0.2">
      <c r="B5183" s="33"/>
      <c r="C5183" s="171"/>
      <c r="D5183" s="33"/>
      <c r="E5183" s="33"/>
      <c r="F5183" s="33"/>
      <c r="G5183" s="33"/>
      <c r="H5183" s="33"/>
      <c r="I5183" s="171"/>
      <c r="J5183" s="33"/>
      <c r="K5183" s="33"/>
    </row>
    <row r="5184" spans="2:11" x14ac:dyDescent="0.2">
      <c r="B5184" s="33"/>
      <c r="C5184" s="171"/>
      <c r="D5184" s="33"/>
      <c r="E5184" s="33"/>
      <c r="F5184" s="33"/>
      <c r="G5184" s="33"/>
      <c r="H5184" s="33"/>
      <c r="I5184" s="171"/>
      <c r="J5184" s="33"/>
      <c r="K5184" s="33"/>
    </row>
    <row r="5185" spans="2:11" x14ac:dyDescent="0.2">
      <c r="B5185" s="33"/>
      <c r="C5185" s="171"/>
      <c r="D5185" s="33"/>
      <c r="E5185" s="33"/>
      <c r="F5185" s="33"/>
      <c r="G5185" s="33"/>
      <c r="H5185" s="33"/>
      <c r="I5185" s="171"/>
      <c r="J5185" s="33"/>
      <c r="K5185" s="33"/>
    </row>
    <row r="5186" spans="2:11" x14ac:dyDescent="0.2">
      <c r="B5186" s="33"/>
      <c r="C5186" s="171"/>
      <c r="D5186" s="33"/>
      <c r="E5186" s="33"/>
      <c r="F5186" s="33"/>
      <c r="G5186" s="33"/>
      <c r="H5186" s="33"/>
      <c r="I5186" s="171"/>
      <c r="J5186" s="33"/>
      <c r="K5186" s="33"/>
    </row>
    <row r="5187" spans="2:11" x14ac:dyDescent="0.2">
      <c r="B5187" s="33"/>
      <c r="C5187" s="171"/>
      <c r="D5187" s="33"/>
      <c r="E5187" s="33"/>
      <c r="F5187" s="33"/>
      <c r="G5187" s="33"/>
      <c r="H5187" s="33"/>
      <c r="I5187" s="171"/>
      <c r="J5187" s="33"/>
      <c r="K5187" s="33"/>
    </row>
    <row r="5188" spans="2:11" x14ac:dyDescent="0.2">
      <c r="B5188" s="33"/>
      <c r="C5188" s="171"/>
      <c r="D5188" s="33"/>
      <c r="E5188" s="33"/>
      <c r="F5188" s="33"/>
      <c r="G5188" s="33"/>
      <c r="H5188" s="33"/>
      <c r="I5188" s="171"/>
      <c r="J5188" s="33"/>
      <c r="K5188" s="33"/>
    </row>
    <row r="5189" spans="2:11" x14ac:dyDescent="0.2">
      <c r="B5189" s="33"/>
      <c r="C5189" s="171"/>
      <c r="D5189" s="33"/>
      <c r="E5189" s="33"/>
      <c r="F5189" s="33"/>
      <c r="G5189" s="33"/>
      <c r="H5189" s="33"/>
      <c r="I5189" s="171"/>
      <c r="J5189" s="33"/>
      <c r="K5189" s="33"/>
    </row>
    <row r="5190" spans="2:11" x14ac:dyDescent="0.2">
      <c r="B5190" s="33"/>
      <c r="C5190" s="171"/>
      <c r="D5190" s="33"/>
      <c r="E5190" s="33"/>
      <c r="F5190" s="33"/>
      <c r="G5190" s="33"/>
      <c r="H5190" s="33"/>
      <c r="I5190" s="171"/>
      <c r="J5190" s="33"/>
      <c r="K5190" s="33"/>
    </row>
    <row r="5191" spans="2:11" x14ac:dyDescent="0.2">
      <c r="B5191" s="33"/>
      <c r="C5191" s="171"/>
      <c r="D5191" s="33"/>
      <c r="E5191" s="33"/>
      <c r="F5191" s="33"/>
      <c r="G5191" s="33"/>
      <c r="H5191" s="33"/>
      <c r="I5191" s="171"/>
      <c r="J5191" s="33"/>
      <c r="K5191" s="33"/>
    </row>
    <row r="5192" spans="2:11" x14ac:dyDescent="0.2">
      <c r="B5192" s="33"/>
      <c r="C5192" s="171"/>
      <c r="D5192" s="33"/>
      <c r="E5192" s="33"/>
      <c r="F5192" s="33"/>
      <c r="G5192" s="33"/>
      <c r="H5192" s="33"/>
      <c r="I5192" s="171"/>
      <c r="J5192" s="33"/>
      <c r="K5192" s="33"/>
    </row>
    <row r="5193" spans="2:11" x14ac:dyDescent="0.2">
      <c r="B5193" s="33"/>
      <c r="C5193" s="171"/>
      <c r="D5193" s="33"/>
      <c r="E5193" s="33"/>
      <c r="F5193" s="33"/>
      <c r="G5193" s="33"/>
      <c r="H5193" s="33"/>
      <c r="I5193" s="171"/>
      <c r="J5193" s="33"/>
      <c r="K5193" s="33"/>
    </row>
    <row r="5194" spans="2:11" x14ac:dyDescent="0.2">
      <c r="B5194" s="33"/>
      <c r="C5194" s="171"/>
      <c r="D5194" s="33"/>
      <c r="E5194" s="33"/>
      <c r="F5194" s="33"/>
      <c r="G5194" s="33"/>
      <c r="H5194" s="33"/>
      <c r="I5194" s="171"/>
      <c r="J5194" s="33"/>
      <c r="K5194" s="33"/>
    </row>
    <row r="5195" spans="2:11" x14ac:dyDescent="0.2">
      <c r="B5195" s="33"/>
      <c r="C5195" s="171"/>
      <c r="D5195" s="33"/>
      <c r="E5195" s="33"/>
      <c r="F5195" s="33"/>
      <c r="G5195" s="33"/>
      <c r="H5195" s="33"/>
      <c r="I5195" s="171"/>
      <c r="J5195" s="33"/>
      <c r="K5195" s="33"/>
    </row>
    <row r="5196" spans="2:11" x14ac:dyDescent="0.2">
      <c r="B5196" s="33"/>
      <c r="C5196" s="171"/>
      <c r="D5196" s="33"/>
      <c r="E5196" s="33"/>
      <c r="F5196" s="33"/>
      <c r="G5196" s="33"/>
      <c r="H5196" s="33"/>
      <c r="I5196" s="171"/>
      <c r="J5196" s="33"/>
      <c r="K5196" s="33"/>
    </row>
    <row r="5197" spans="2:11" x14ac:dyDescent="0.2">
      <c r="B5197" s="33"/>
      <c r="C5197" s="171"/>
      <c r="D5197" s="33"/>
      <c r="E5197" s="33"/>
      <c r="F5197" s="33"/>
      <c r="G5197" s="33"/>
      <c r="H5197" s="33"/>
      <c r="I5197" s="171"/>
      <c r="J5197" s="33"/>
      <c r="K5197" s="33"/>
    </row>
    <row r="5198" spans="2:11" x14ac:dyDescent="0.2">
      <c r="B5198" s="33"/>
      <c r="C5198" s="171"/>
      <c r="D5198" s="33"/>
      <c r="E5198" s="33"/>
      <c r="F5198" s="33"/>
      <c r="G5198" s="33"/>
      <c r="H5198" s="33"/>
      <c r="I5198" s="171"/>
      <c r="J5198" s="33"/>
      <c r="K5198" s="33"/>
    </row>
    <row r="5199" spans="2:11" x14ac:dyDescent="0.2">
      <c r="B5199" s="33"/>
      <c r="C5199" s="171"/>
      <c r="D5199" s="33"/>
      <c r="E5199" s="33"/>
      <c r="F5199" s="33"/>
      <c r="G5199" s="33"/>
      <c r="H5199" s="33"/>
      <c r="I5199" s="171"/>
      <c r="J5199" s="33"/>
      <c r="K5199" s="33"/>
    </row>
    <row r="5200" spans="2:11" x14ac:dyDescent="0.2">
      <c r="B5200" s="33"/>
      <c r="C5200" s="171"/>
      <c r="D5200" s="33"/>
      <c r="E5200" s="33"/>
      <c r="F5200" s="33"/>
      <c r="G5200" s="33"/>
      <c r="H5200" s="33"/>
      <c r="I5200" s="171"/>
      <c r="J5200" s="33"/>
      <c r="K5200" s="33"/>
    </row>
    <row r="5201" spans="2:11" x14ac:dyDescent="0.2">
      <c r="B5201" s="33"/>
      <c r="C5201" s="171"/>
      <c r="D5201" s="33"/>
      <c r="E5201" s="33"/>
      <c r="F5201" s="33"/>
      <c r="G5201" s="33"/>
      <c r="H5201" s="33"/>
      <c r="I5201" s="171"/>
      <c r="J5201" s="33"/>
      <c r="K5201" s="33"/>
    </row>
    <row r="5202" spans="2:11" x14ac:dyDescent="0.2">
      <c r="B5202" s="33"/>
      <c r="C5202" s="171"/>
      <c r="D5202" s="33"/>
      <c r="E5202" s="33"/>
      <c r="F5202" s="33"/>
      <c r="G5202" s="33"/>
      <c r="H5202" s="33"/>
      <c r="I5202" s="171"/>
      <c r="J5202" s="33"/>
      <c r="K5202" s="33"/>
    </row>
    <row r="5203" spans="2:11" x14ac:dyDescent="0.2">
      <c r="B5203" s="33"/>
      <c r="C5203" s="171"/>
      <c r="D5203" s="33"/>
      <c r="E5203" s="33"/>
      <c r="F5203" s="33"/>
      <c r="G5203" s="33"/>
      <c r="H5203" s="33"/>
      <c r="I5203" s="171"/>
      <c r="J5203" s="33"/>
      <c r="K5203" s="33"/>
    </row>
    <row r="5204" spans="2:11" x14ac:dyDescent="0.2">
      <c r="B5204" s="33"/>
      <c r="C5204" s="171"/>
      <c r="D5204" s="33"/>
      <c r="E5204" s="33"/>
      <c r="F5204" s="33"/>
      <c r="G5204" s="33"/>
      <c r="H5204" s="33"/>
      <c r="I5204" s="171"/>
      <c r="J5204" s="33"/>
      <c r="K5204" s="33"/>
    </row>
    <row r="5205" spans="2:11" x14ac:dyDescent="0.2">
      <c r="B5205" s="33"/>
      <c r="C5205" s="171"/>
      <c r="D5205" s="33"/>
      <c r="E5205" s="33"/>
      <c r="F5205" s="33"/>
      <c r="G5205" s="33"/>
      <c r="H5205" s="33"/>
      <c r="I5205" s="171"/>
      <c r="J5205" s="33"/>
      <c r="K5205" s="33"/>
    </row>
    <row r="5206" spans="2:11" x14ac:dyDescent="0.2">
      <c r="B5206" s="33"/>
      <c r="C5206" s="171"/>
      <c r="D5206" s="33"/>
      <c r="E5206" s="33"/>
      <c r="F5206" s="33"/>
      <c r="G5206" s="33"/>
      <c r="H5206" s="33"/>
      <c r="I5206" s="171"/>
      <c r="J5206" s="33"/>
      <c r="K5206" s="33"/>
    </row>
    <row r="5207" spans="2:11" x14ac:dyDescent="0.2">
      <c r="B5207" s="33"/>
      <c r="C5207" s="171"/>
      <c r="D5207" s="33"/>
      <c r="E5207" s="33"/>
      <c r="F5207" s="33"/>
      <c r="G5207" s="33"/>
      <c r="H5207" s="33"/>
      <c r="I5207" s="171"/>
      <c r="J5207" s="33"/>
      <c r="K5207" s="33"/>
    </row>
    <row r="5208" spans="2:11" x14ac:dyDescent="0.2">
      <c r="B5208" s="33"/>
      <c r="C5208" s="171"/>
      <c r="D5208" s="33"/>
      <c r="E5208" s="33"/>
      <c r="F5208" s="33"/>
      <c r="G5208" s="33"/>
      <c r="H5208" s="33"/>
      <c r="I5208" s="171"/>
      <c r="J5208" s="33"/>
      <c r="K5208" s="33"/>
    </row>
    <row r="5209" spans="2:11" x14ac:dyDescent="0.2">
      <c r="B5209" s="33"/>
      <c r="C5209" s="171"/>
      <c r="D5209" s="33"/>
      <c r="E5209" s="33"/>
      <c r="F5209" s="33"/>
      <c r="G5209" s="33"/>
      <c r="H5209" s="33"/>
      <c r="I5209" s="171"/>
      <c r="J5209" s="33"/>
      <c r="K5209" s="33"/>
    </row>
    <row r="5210" spans="2:11" x14ac:dyDescent="0.2">
      <c r="B5210" s="33"/>
      <c r="C5210" s="171"/>
      <c r="D5210" s="33"/>
      <c r="E5210" s="33"/>
      <c r="F5210" s="33"/>
      <c r="G5210" s="33"/>
      <c r="H5210" s="33"/>
      <c r="I5210" s="171"/>
      <c r="J5210" s="33"/>
      <c r="K5210" s="33"/>
    </row>
    <row r="5211" spans="2:11" x14ac:dyDescent="0.2">
      <c r="B5211" s="33"/>
      <c r="C5211" s="171"/>
      <c r="D5211" s="33"/>
      <c r="E5211" s="33"/>
      <c r="F5211" s="33"/>
      <c r="G5211" s="33"/>
      <c r="H5211" s="33"/>
      <c r="I5211" s="171"/>
      <c r="J5211" s="33"/>
      <c r="K5211" s="33"/>
    </row>
    <row r="5212" spans="2:11" x14ac:dyDescent="0.2">
      <c r="B5212" s="33"/>
      <c r="C5212" s="171"/>
      <c r="D5212" s="33"/>
      <c r="E5212" s="33"/>
      <c r="F5212" s="33"/>
      <c r="G5212" s="33"/>
      <c r="H5212" s="33"/>
      <c r="I5212" s="171"/>
      <c r="J5212" s="33"/>
      <c r="K5212" s="33"/>
    </row>
    <row r="5213" spans="2:11" x14ac:dyDescent="0.2">
      <c r="B5213" s="33"/>
      <c r="C5213" s="171"/>
      <c r="D5213" s="33"/>
      <c r="E5213" s="33"/>
      <c r="F5213" s="33"/>
      <c r="G5213" s="33"/>
      <c r="H5213" s="33"/>
      <c r="I5213" s="171"/>
      <c r="J5213" s="33"/>
      <c r="K5213" s="33"/>
    </row>
    <row r="5214" spans="2:11" x14ac:dyDescent="0.2">
      <c r="B5214" s="33"/>
      <c r="C5214" s="171"/>
      <c r="D5214" s="33"/>
      <c r="E5214" s="33"/>
      <c r="F5214" s="33"/>
      <c r="G5214" s="33"/>
      <c r="H5214" s="33"/>
      <c r="I5214" s="171"/>
      <c r="J5214" s="33"/>
      <c r="K5214" s="33"/>
    </row>
    <row r="5215" spans="2:11" x14ac:dyDescent="0.2">
      <c r="B5215" s="33"/>
      <c r="C5215" s="171"/>
      <c r="D5215" s="33"/>
      <c r="E5215" s="33"/>
      <c r="F5215" s="33"/>
      <c r="G5215" s="33"/>
      <c r="H5215" s="33"/>
      <c r="I5215" s="171"/>
      <c r="J5215" s="33"/>
      <c r="K5215" s="33"/>
    </row>
    <row r="5216" spans="2:11" x14ac:dyDescent="0.2">
      <c r="B5216" s="33"/>
      <c r="C5216" s="171"/>
      <c r="D5216" s="33"/>
      <c r="E5216" s="33"/>
      <c r="F5216" s="33"/>
      <c r="G5216" s="33"/>
      <c r="H5216" s="33"/>
      <c r="I5216" s="171"/>
      <c r="J5216" s="33"/>
      <c r="K5216" s="33"/>
    </row>
    <row r="5217" spans="2:11" x14ac:dyDescent="0.2">
      <c r="B5217" s="33"/>
      <c r="C5217" s="171"/>
      <c r="D5217" s="33"/>
      <c r="E5217" s="33"/>
      <c r="F5217" s="33"/>
      <c r="G5217" s="33"/>
      <c r="H5217" s="33"/>
      <c r="I5217" s="171"/>
      <c r="J5217" s="33"/>
      <c r="K5217" s="33"/>
    </row>
    <row r="5218" spans="2:11" x14ac:dyDescent="0.2">
      <c r="B5218" s="33"/>
      <c r="C5218" s="171"/>
      <c r="D5218" s="33"/>
      <c r="E5218" s="33"/>
      <c r="F5218" s="33"/>
      <c r="G5218" s="33"/>
      <c r="H5218" s="33"/>
      <c r="I5218" s="171"/>
      <c r="J5218" s="33"/>
      <c r="K5218" s="33"/>
    </row>
    <row r="5219" spans="2:11" x14ac:dyDescent="0.2">
      <c r="B5219" s="33"/>
      <c r="C5219" s="171"/>
      <c r="D5219" s="33"/>
      <c r="E5219" s="33"/>
      <c r="F5219" s="33"/>
      <c r="G5219" s="33"/>
      <c r="H5219" s="33"/>
      <c r="I5219" s="171"/>
      <c r="J5219" s="33"/>
      <c r="K5219" s="33"/>
    </row>
    <row r="5220" spans="2:11" x14ac:dyDescent="0.2">
      <c r="B5220" s="33"/>
      <c r="C5220" s="171"/>
      <c r="D5220" s="33"/>
      <c r="E5220" s="33"/>
      <c r="F5220" s="33"/>
      <c r="G5220" s="33"/>
      <c r="H5220" s="33"/>
      <c r="I5220" s="171"/>
      <c r="J5220" s="33"/>
      <c r="K5220" s="33"/>
    </row>
    <row r="5221" spans="2:11" x14ac:dyDescent="0.2">
      <c r="B5221" s="33"/>
      <c r="C5221" s="171"/>
      <c r="D5221" s="33"/>
      <c r="E5221" s="33"/>
      <c r="F5221" s="33"/>
      <c r="G5221" s="33"/>
      <c r="H5221" s="33"/>
      <c r="I5221" s="171"/>
      <c r="J5221" s="33"/>
      <c r="K5221" s="33"/>
    </row>
    <row r="5222" spans="2:11" x14ac:dyDescent="0.2">
      <c r="B5222" s="33"/>
      <c r="C5222" s="171"/>
      <c r="D5222" s="33"/>
      <c r="E5222" s="33"/>
      <c r="F5222" s="33"/>
      <c r="G5222" s="33"/>
      <c r="H5222" s="33"/>
      <c r="I5222" s="171"/>
      <c r="J5222" s="33"/>
      <c r="K5222" s="33"/>
    </row>
    <row r="5223" spans="2:11" x14ac:dyDescent="0.2">
      <c r="B5223" s="33"/>
      <c r="C5223" s="171"/>
      <c r="D5223" s="33"/>
      <c r="E5223" s="33"/>
      <c r="F5223" s="33"/>
      <c r="G5223" s="33"/>
      <c r="H5223" s="33"/>
      <c r="I5223" s="171"/>
      <c r="J5223" s="33"/>
      <c r="K5223" s="33"/>
    </row>
    <row r="5224" spans="2:11" x14ac:dyDescent="0.2">
      <c r="B5224" s="33"/>
      <c r="C5224" s="171"/>
      <c r="D5224" s="33"/>
      <c r="E5224" s="33"/>
      <c r="F5224" s="33"/>
      <c r="G5224" s="33"/>
      <c r="H5224" s="33"/>
      <c r="I5224" s="171"/>
      <c r="J5224" s="33"/>
      <c r="K5224" s="33"/>
    </row>
    <row r="5225" spans="2:11" x14ac:dyDescent="0.2">
      <c r="B5225" s="33"/>
      <c r="C5225" s="171"/>
      <c r="D5225" s="33"/>
      <c r="E5225" s="33"/>
      <c r="F5225" s="33"/>
      <c r="G5225" s="33"/>
      <c r="H5225" s="33"/>
      <c r="I5225" s="171"/>
      <c r="J5225" s="33"/>
      <c r="K5225" s="33"/>
    </row>
    <row r="5226" spans="2:11" x14ac:dyDescent="0.2">
      <c r="B5226" s="33"/>
      <c r="C5226" s="171"/>
      <c r="D5226" s="33"/>
      <c r="E5226" s="33"/>
      <c r="F5226" s="33"/>
      <c r="G5226" s="33"/>
      <c r="H5226" s="33"/>
      <c r="I5226" s="171"/>
      <c r="J5226" s="33"/>
      <c r="K5226" s="33"/>
    </row>
    <row r="5227" spans="2:11" x14ac:dyDescent="0.2">
      <c r="B5227" s="33"/>
      <c r="C5227" s="171"/>
      <c r="D5227" s="33"/>
      <c r="E5227" s="33"/>
      <c r="F5227" s="33"/>
      <c r="G5227" s="33"/>
      <c r="H5227" s="33"/>
      <c r="I5227" s="171"/>
      <c r="J5227" s="33"/>
      <c r="K5227" s="33"/>
    </row>
    <row r="5228" spans="2:11" x14ac:dyDescent="0.2">
      <c r="B5228" s="33"/>
      <c r="C5228" s="171"/>
      <c r="D5228" s="33"/>
      <c r="E5228" s="33"/>
      <c r="F5228" s="33"/>
      <c r="G5228" s="33"/>
      <c r="H5228" s="33"/>
      <c r="I5228" s="171"/>
      <c r="J5228" s="33"/>
      <c r="K5228" s="33"/>
    </row>
    <row r="5229" spans="2:11" x14ac:dyDescent="0.2">
      <c r="B5229" s="33"/>
      <c r="C5229" s="171"/>
      <c r="D5229" s="33"/>
      <c r="E5229" s="33"/>
      <c r="F5229" s="33"/>
      <c r="G5229" s="33"/>
      <c r="H5229" s="33"/>
      <c r="I5229" s="171"/>
      <c r="J5229" s="33"/>
      <c r="K5229" s="33"/>
    </row>
    <row r="5230" spans="2:11" x14ac:dyDescent="0.2">
      <c r="B5230" s="33"/>
      <c r="C5230" s="171"/>
      <c r="D5230" s="33"/>
      <c r="E5230" s="33"/>
      <c r="F5230" s="33"/>
      <c r="G5230" s="33"/>
      <c r="H5230" s="33"/>
      <c r="I5230" s="171"/>
      <c r="J5230" s="33"/>
      <c r="K5230" s="33"/>
    </row>
    <row r="5231" spans="2:11" x14ac:dyDescent="0.2">
      <c r="B5231" s="33"/>
      <c r="C5231" s="171"/>
      <c r="D5231" s="33"/>
      <c r="E5231" s="33"/>
      <c r="F5231" s="33"/>
      <c r="G5231" s="33"/>
      <c r="H5231" s="33"/>
      <c r="I5231" s="171"/>
      <c r="J5231" s="33"/>
      <c r="K5231" s="33"/>
    </row>
    <row r="5232" spans="2:11" x14ac:dyDescent="0.2">
      <c r="B5232" s="33"/>
      <c r="C5232" s="171"/>
      <c r="D5232" s="33"/>
      <c r="E5232" s="33"/>
      <c r="F5232" s="33"/>
      <c r="G5232" s="33"/>
      <c r="H5232" s="33"/>
      <c r="I5232" s="171"/>
      <c r="J5232" s="33"/>
      <c r="K5232" s="33"/>
    </row>
    <row r="5233" spans="2:11" x14ac:dyDescent="0.2">
      <c r="B5233" s="33"/>
      <c r="C5233" s="171"/>
      <c r="D5233" s="33"/>
      <c r="E5233" s="33"/>
      <c r="F5233" s="33"/>
      <c r="G5233" s="33"/>
      <c r="H5233" s="33"/>
      <c r="I5233" s="171"/>
      <c r="J5233" s="33"/>
      <c r="K5233" s="33"/>
    </row>
    <row r="5234" spans="2:11" x14ac:dyDescent="0.2">
      <c r="B5234" s="33"/>
      <c r="C5234" s="171"/>
      <c r="D5234" s="33"/>
      <c r="E5234" s="33"/>
      <c r="F5234" s="33"/>
      <c r="G5234" s="33"/>
      <c r="H5234" s="33"/>
      <c r="I5234" s="171"/>
      <c r="J5234" s="33"/>
      <c r="K5234" s="33"/>
    </row>
    <row r="5235" spans="2:11" x14ac:dyDescent="0.2">
      <c r="B5235" s="33"/>
      <c r="C5235" s="171"/>
      <c r="D5235" s="33"/>
      <c r="E5235" s="33"/>
      <c r="F5235" s="33"/>
      <c r="G5235" s="33"/>
      <c r="H5235" s="33"/>
      <c r="I5235" s="171"/>
      <c r="J5235" s="33"/>
      <c r="K5235" s="33"/>
    </row>
    <row r="5236" spans="2:11" x14ac:dyDescent="0.2">
      <c r="B5236" s="33"/>
      <c r="C5236" s="171"/>
      <c r="D5236" s="33"/>
      <c r="E5236" s="33"/>
      <c r="F5236" s="33"/>
      <c r="G5236" s="33"/>
      <c r="H5236" s="33"/>
      <c r="I5236" s="171"/>
      <c r="J5236" s="33"/>
      <c r="K5236" s="33"/>
    </row>
    <row r="5237" spans="2:11" x14ac:dyDescent="0.2">
      <c r="B5237" s="33"/>
      <c r="C5237" s="171"/>
      <c r="D5237" s="33"/>
      <c r="E5237" s="33"/>
      <c r="F5237" s="33"/>
      <c r="G5237" s="33"/>
      <c r="H5237" s="33"/>
      <c r="I5237" s="171"/>
      <c r="J5237" s="33"/>
      <c r="K5237" s="33"/>
    </row>
    <row r="5238" spans="2:11" x14ac:dyDescent="0.2">
      <c r="B5238" s="33"/>
      <c r="C5238" s="171"/>
      <c r="D5238" s="33"/>
      <c r="E5238" s="33"/>
      <c r="F5238" s="33"/>
      <c r="G5238" s="33"/>
      <c r="H5238" s="33"/>
      <c r="I5238" s="171"/>
      <c r="J5238" s="33"/>
      <c r="K5238" s="33"/>
    </row>
    <row r="5239" spans="2:11" x14ac:dyDescent="0.2">
      <c r="B5239" s="33"/>
      <c r="C5239" s="171"/>
      <c r="D5239" s="33"/>
      <c r="E5239" s="33"/>
      <c r="F5239" s="33"/>
      <c r="G5239" s="33"/>
      <c r="H5239" s="33"/>
      <c r="I5239" s="171"/>
      <c r="J5239" s="33"/>
      <c r="K5239" s="33"/>
    </row>
    <row r="5240" spans="2:11" x14ac:dyDescent="0.2">
      <c r="B5240" s="33"/>
      <c r="C5240" s="171"/>
      <c r="D5240" s="33"/>
      <c r="E5240" s="33"/>
      <c r="F5240" s="33"/>
      <c r="G5240" s="33"/>
      <c r="H5240" s="33"/>
      <c r="I5240" s="171"/>
      <c r="J5240" s="33"/>
      <c r="K5240" s="33"/>
    </row>
    <row r="5241" spans="2:11" x14ac:dyDescent="0.2">
      <c r="B5241" s="33"/>
      <c r="C5241" s="171"/>
      <c r="D5241" s="33"/>
      <c r="E5241" s="33"/>
      <c r="F5241" s="33"/>
      <c r="G5241" s="33"/>
      <c r="H5241" s="33"/>
      <c r="I5241" s="171"/>
      <c r="J5241" s="33"/>
      <c r="K5241" s="33"/>
    </row>
    <row r="5242" spans="2:11" x14ac:dyDescent="0.2">
      <c r="B5242" s="33"/>
      <c r="C5242" s="171"/>
      <c r="D5242" s="33"/>
      <c r="E5242" s="33"/>
      <c r="F5242" s="33"/>
      <c r="G5242" s="33"/>
      <c r="H5242" s="33"/>
      <c r="I5242" s="171"/>
      <c r="J5242" s="33"/>
      <c r="K5242" s="33"/>
    </row>
    <row r="5243" spans="2:11" x14ac:dyDescent="0.2">
      <c r="B5243" s="33"/>
      <c r="C5243" s="171"/>
      <c r="D5243" s="33"/>
      <c r="E5243" s="33"/>
      <c r="F5243" s="33"/>
      <c r="G5243" s="33"/>
      <c r="H5243" s="33"/>
      <c r="I5243" s="171"/>
      <c r="J5243" s="33"/>
      <c r="K5243" s="33"/>
    </row>
    <row r="5244" spans="2:11" x14ac:dyDescent="0.2">
      <c r="B5244" s="33"/>
      <c r="C5244" s="171"/>
      <c r="D5244" s="33"/>
      <c r="E5244" s="33"/>
      <c r="F5244" s="33"/>
      <c r="G5244" s="33"/>
      <c r="H5244" s="33"/>
      <c r="I5244" s="171"/>
      <c r="J5244" s="33"/>
      <c r="K5244" s="33"/>
    </row>
    <row r="5245" spans="2:11" x14ac:dyDescent="0.2">
      <c r="B5245" s="33"/>
      <c r="C5245" s="171"/>
      <c r="D5245" s="33"/>
      <c r="E5245" s="33"/>
      <c r="F5245" s="33"/>
      <c r="G5245" s="33"/>
      <c r="H5245" s="33"/>
      <c r="I5245" s="171"/>
      <c r="J5245" s="33"/>
      <c r="K5245" s="33"/>
    </row>
    <row r="5246" spans="2:11" x14ac:dyDescent="0.2">
      <c r="B5246" s="33"/>
      <c r="C5246" s="171"/>
      <c r="D5246" s="33"/>
      <c r="E5246" s="33"/>
      <c r="F5246" s="33"/>
      <c r="G5246" s="33"/>
      <c r="H5246" s="33"/>
      <c r="I5246" s="171"/>
      <c r="J5246" s="33"/>
      <c r="K5246" s="33"/>
    </row>
    <row r="5247" spans="2:11" x14ac:dyDescent="0.2">
      <c r="B5247" s="33"/>
      <c r="C5247" s="171"/>
      <c r="D5247" s="33"/>
      <c r="E5247" s="33"/>
      <c r="F5247" s="33"/>
      <c r="G5247" s="33"/>
      <c r="H5247" s="33"/>
      <c r="I5247" s="171"/>
      <c r="J5247" s="33"/>
      <c r="K5247" s="33"/>
    </row>
    <row r="5248" spans="2:11" x14ac:dyDescent="0.2">
      <c r="B5248" s="33"/>
      <c r="C5248" s="171"/>
      <c r="D5248" s="33"/>
      <c r="E5248" s="33"/>
      <c r="F5248" s="33"/>
      <c r="G5248" s="33"/>
      <c r="H5248" s="33"/>
      <c r="I5248" s="171"/>
      <c r="J5248" s="33"/>
      <c r="K5248" s="33"/>
    </row>
    <row r="5249" spans="2:11" x14ac:dyDescent="0.2">
      <c r="B5249" s="33"/>
      <c r="C5249" s="171"/>
      <c r="D5249" s="33"/>
      <c r="E5249" s="33"/>
      <c r="F5249" s="33"/>
      <c r="G5249" s="33"/>
      <c r="H5249" s="33"/>
      <c r="I5249" s="171"/>
      <c r="J5249" s="33"/>
      <c r="K5249" s="33"/>
    </row>
    <row r="5250" spans="2:11" x14ac:dyDescent="0.2">
      <c r="B5250" s="33"/>
      <c r="C5250" s="171"/>
      <c r="D5250" s="33"/>
      <c r="E5250" s="33"/>
      <c r="F5250" s="33"/>
      <c r="G5250" s="33"/>
      <c r="H5250" s="33"/>
      <c r="I5250" s="171"/>
      <c r="J5250" s="33"/>
      <c r="K5250" s="33"/>
    </row>
    <row r="5251" spans="2:11" x14ac:dyDescent="0.2">
      <c r="B5251" s="33"/>
      <c r="C5251" s="171"/>
      <c r="D5251" s="33"/>
      <c r="E5251" s="33"/>
      <c r="F5251" s="33"/>
      <c r="G5251" s="33"/>
      <c r="H5251" s="33"/>
      <c r="I5251" s="171"/>
      <c r="J5251" s="33"/>
      <c r="K5251" s="33"/>
    </row>
    <row r="5252" spans="2:11" x14ac:dyDescent="0.2">
      <c r="B5252" s="33"/>
      <c r="C5252" s="171"/>
      <c r="D5252" s="33"/>
      <c r="E5252" s="33"/>
      <c r="F5252" s="33"/>
      <c r="G5252" s="33"/>
      <c r="H5252" s="33"/>
      <c r="I5252" s="171"/>
      <c r="J5252" s="33"/>
      <c r="K5252" s="33"/>
    </row>
    <row r="5253" spans="2:11" x14ac:dyDescent="0.2">
      <c r="B5253" s="33"/>
      <c r="C5253" s="171"/>
      <c r="D5253" s="33"/>
      <c r="E5253" s="33"/>
      <c r="F5253" s="33"/>
      <c r="G5253" s="33"/>
      <c r="H5253" s="33"/>
      <c r="I5253" s="171"/>
      <c r="J5253" s="33"/>
      <c r="K5253" s="33"/>
    </row>
    <row r="5254" spans="2:11" x14ac:dyDescent="0.2">
      <c r="B5254" s="33"/>
      <c r="C5254" s="171"/>
      <c r="D5254" s="33"/>
      <c r="E5254" s="33"/>
      <c r="F5254" s="33"/>
      <c r="G5254" s="33"/>
      <c r="H5254" s="33"/>
      <c r="I5254" s="171"/>
      <c r="J5254" s="33"/>
      <c r="K5254" s="33"/>
    </row>
    <row r="5255" spans="2:11" x14ac:dyDescent="0.2">
      <c r="B5255" s="33"/>
      <c r="C5255" s="171"/>
      <c r="D5255" s="33"/>
      <c r="E5255" s="33"/>
      <c r="F5255" s="33"/>
      <c r="G5255" s="33"/>
      <c r="H5255" s="33"/>
      <c r="I5255" s="171"/>
      <c r="J5255" s="33"/>
      <c r="K5255" s="33"/>
    </row>
    <row r="5256" spans="2:11" x14ac:dyDescent="0.2">
      <c r="B5256" s="33"/>
      <c r="C5256" s="171"/>
      <c r="D5256" s="33"/>
      <c r="E5256" s="33"/>
      <c r="F5256" s="33"/>
      <c r="G5256" s="33"/>
      <c r="H5256" s="33"/>
      <c r="I5256" s="171"/>
      <c r="J5256" s="33"/>
      <c r="K5256" s="33"/>
    </row>
    <row r="5257" spans="2:11" x14ac:dyDescent="0.2">
      <c r="B5257" s="33"/>
      <c r="C5257" s="171"/>
      <c r="D5257" s="33"/>
      <c r="E5257" s="33"/>
      <c r="F5257" s="33"/>
      <c r="G5257" s="33"/>
      <c r="H5257" s="33"/>
      <c r="I5257" s="171"/>
      <c r="J5257" s="33"/>
      <c r="K5257" s="33"/>
    </row>
    <row r="5258" spans="2:11" x14ac:dyDescent="0.2">
      <c r="B5258" s="33"/>
      <c r="C5258" s="171"/>
      <c r="D5258" s="33"/>
      <c r="E5258" s="33"/>
      <c r="F5258" s="33"/>
      <c r="G5258" s="33"/>
      <c r="H5258" s="33"/>
      <c r="I5258" s="171"/>
      <c r="J5258" s="33"/>
      <c r="K5258" s="33"/>
    </row>
    <row r="5259" spans="2:11" x14ac:dyDescent="0.2">
      <c r="B5259" s="33"/>
      <c r="C5259" s="171"/>
      <c r="D5259" s="33"/>
      <c r="E5259" s="33"/>
      <c r="F5259" s="33"/>
      <c r="G5259" s="33"/>
      <c r="H5259" s="33"/>
      <c r="I5259" s="171"/>
      <c r="J5259" s="33"/>
      <c r="K5259" s="33"/>
    </row>
    <row r="5260" spans="2:11" x14ac:dyDescent="0.2">
      <c r="B5260" s="33"/>
      <c r="C5260" s="171"/>
      <c r="D5260" s="33"/>
      <c r="E5260" s="33"/>
      <c r="F5260" s="33"/>
      <c r="G5260" s="33"/>
      <c r="H5260" s="33"/>
      <c r="I5260" s="171"/>
      <c r="J5260" s="33"/>
      <c r="K5260" s="33"/>
    </row>
    <row r="5261" spans="2:11" x14ac:dyDescent="0.2">
      <c r="B5261" s="33"/>
      <c r="C5261" s="171"/>
      <c r="D5261" s="33"/>
      <c r="E5261" s="33"/>
      <c r="F5261" s="33"/>
      <c r="G5261" s="33"/>
      <c r="H5261" s="33"/>
      <c r="I5261" s="171"/>
      <c r="J5261" s="33"/>
      <c r="K5261" s="33"/>
    </row>
    <row r="5262" spans="2:11" x14ac:dyDescent="0.2">
      <c r="B5262" s="33"/>
      <c r="C5262" s="171"/>
      <c r="D5262" s="33"/>
      <c r="E5262" s="33"/>
      <c r="F5262" s="33"/>
      <c r="G5262" s="33"/>
      <c r="H5262" s="33"/>
      <c r="I5262" s="171"/>
      <c r="J5262" s="33"/>
      <c r="K5262" s="33"/>
    </row>
    <row r="5263" spans="2:11" x14ac:dyDescent="0.2">
      <c r="B5263" s="33"/>
      <c r="C5263" s="171"/>
      <c r="D5263" s="33"/>
      <c r="E5263" s="33"/>
      <c r="F5263" s="33"/>
      <c r="G5263" s="33"/>
      <c r="H5263" s="33"/>
      <c r="I5263" s="171"/>
      <c r="J5263" s="33"/>
      <c r="K5263" s="33"/>
    </row>
    <row r="5264" spans="2:11" x14ac:dyDescent="0.2">
      <c r="B5264" s="33"/>
      <c r="C5264" s="171"/>
      <c r="D5264" s="33"/>
      <c r="E5264" s="33"/>
      <c r="F5264" s="33"/>
      <c r="G5264" s="33"/>
      <c r="H5264" s="33"/>
      <c r="I5264" s="171"/>
      <c r="J5264" s="33"/>
      <c r="K5264" s="33"/>
    </row>
    <row r="5265" spans="2:11" x14ac:dyDescent="0.2">
      <c r="B5265" s="33"/>
      <c r="C5265" s="171"/>
      <c r="D5265" s="33"/>
      <c r="E5265" s="33"/>
      <c r="F5265" s="33"/>
      <c r="G5265" s="33"/>
      <c r="H5265" s="33"/>
      <c r="I5265" s="171"/>
      <c r="J5265" s="33"/>
      <c r="K5265" s="33"/>
    </row>
    <row r="5266" spans="2:11" x14ac:dyDescent="0.2">
      <c r="B5266" s="33"/>
      <c r="C5266" s="171"/>
      <c r="D5266" s="33"/>
      <c r="E5266" s="33"/>
      <c r="F5266" s="33"/>
      <c r="G5266" s="33"/>
      <c r="H5266" s="33"/>
      <c r="I5266" s="171"/>
      <c r="J5266" s="33"/>
      <c r="K5266" s="33"/>
    </row>
    <row r="5267" spans="2:11" x14ac:dyDescent="0.2">
      <c r="B5267" s="33"/>
      <c r="C5267" s="171"/>
      <c r="D5267" s="33"/>
      <c r="E5267" s="33"/>
      <c r="F5267" s="33"/>
      <c r="G5267" s="33"/>
      <c r="H5267" s="33"/>
      <c r="I5267" s="171"/>
      <c r="J5267" s="33"/>
      <c r="K5267" s="33"/>
    </row>
    <row r="5268" spans="2:11" x14ac:dyDescent="0.2">
      <c r="B5268" s="33"/>
      <c r="C5268" s="171"/>
      <c r="D5268" s="33"/>
      <c r="E5268" s="33"/>
      <c r="F5268" s="33"/>
      <c r="G5268" s="33"/>
      <c r="H5268" s="33"/>
      <c r="I5268" s="171"/>
      <c r="J5268" s="33"/>
      <c r="K5268" s="33"/>
    </row>
    <row r="5269" spans="2:11" x14ac:dyDescent="0.2">
      <c r="B5269" s="33"/>
      <c r="C5269" s="171"/>
      <c r="D5269" s="33"/>
      <c r="E5269" s="33"/>
      <c r="F5269" s="33"/>
      <c r="G5269" s="33"/>
      <c r="H5269" s="33"/>
      <c r="I5269" s="171"/>
      <c r="J5269" s="33"/>
      <c r="K5269" s="33"/>
    </row>
    <row r="5270" spans="2:11" x14ac:dyDescent="0.2">
      <c r="B5270" s="33"/>
      <c r="C5270" s="171"/>
      <c r="D5270" s="33"/>
      <c r="E5270" s="33"/>
      <c r="F5270" s="33"/>
      <c r="G5270" s="33"/>
      <c r="H5270" s="33"/>
      <c r="I5270" s="171"/>
      <c r="J5270" s="33"/>
      <c r="K5270" s="33"/>
    </row>
    <row r="5271" spans="2:11" x14ac:dyDescent="0.2">
      <c r="B5271" s="33"/>
      <c r="C5271" s="171"/>
      <c r="D5271" s="33"/>
      <c r="E5271" s="33"/>
      <c r="F5271" s="33"/>
      <c r="G5271" s="33"/>
      <c r="H5271" s="33"/>
      <c r="I5271" s="171"/>
      <c r="J5271" s="33"/>
      <c r="K5271" s="33"/>
    </row>
    <row r="5272" spans="2:11" x14ac:dyDescent="0.2">
      <c r="B5272" s="33"/>
      <c r="C5272" s="171"/>
      <c r="D5272" s="33"/>
      <c r="E5272" s="33"/>
      <c r="F5272" s="33"/>
      <c r="G5272" s="33"/>
      <c r="H5272" s="33"/>
      <c r="I5272" s="171"/>
      <c r="J5272" s="33"/>
      <c r="K5272" s="33"/>
    </row>
    <row r="5273" spans="2:11" x14ac:dyDescent="0.2">
      <c r="B5273" s="33"/>
      <c r="C5273" s="171"/>
      <c r="D5273" s="33"/>
      <c r="E5273" s="33"/>
      <c r="F5273" s="33"/>
      <c r="G5273" s="33"/>
      <c r="H5273" s="33"/>
      <c r="I5273" s="171"/>
      <c r="J5273" s="33"/>
      <c r="K5273" s="33"/>
    </row>
    <row r="5274" spans="2:11" x14ac:dyDescent="0.2">
      <c r="B5274" s="33"/>
      <c r="C5274" s="171"/>
      <c r="D5274" s="33"/>
      <c r="E5274" s="33"/>
      <c r="F5274" s="33"/>
      <c r="G5274" s="33"/>
      <c r="H5274" s="33"/>
      <c r="I5274" s="171"/>
      <c r="J5274" s="33"/>
      <c r="K5274" s="33"/>
    </row>
    <row r="5275" spans="2:11" x14ac:dyDescent="0.2">
      <c r="B5275" s="33"/>
      <c r="C5275" s="171"/>
      <c r="D5275" s="33"/>
      <c r="E5275" s="33"/>
      <c r="F5275" s="33"/>
      <c r="G5275" s="33"/>
      <c r="H5275" s="33"/>
      <c r="I5275" s="171"/>
      <c r="J5275" s="33"/>
      <c r="K5275" s="33"/>
    </row>
    <row r="5276" spans="2:11" x14ac:dyDescent="0.2">
      <c r="B5276" s="33"/>
      <c r="C5276" s="171"/>
      <c r="D5276" s="33"/>
      <c r="E5276" s="33"/>
      <c r="F5276" s="33"/>
      <c r="G5276" s="33"/>
      <c r="H5276" s="33"/>
      <c r="I5276" s="171"/>
      <c r="J5276" s="33"/>
      <c r="K5276" s="33"/>
    </row>
    <row r="5277" spans="2:11" x14ac:dyDescent="0.2">
      <c r="B5277" s="33"/>
      <c r="C5277" s="171"/>
      <c r="D5277" s="33"/>
      <c r="E5277" s="33"/>
      <c r="F5277" s="33"/>
      <c r="G5277" s="33"/>
      <c r="H5277" s="33"/>
      <c r="I5277" s="171"/>
      <c r="J5277" s="33"/>
      <c r="K5277" s="33"/>
    </row>
    <row r="5278" spans="2:11" x14ac:dyDescent="0.2">
      <c r="B5278" s="33"/>
      <c r="C5278" s="171"/>
      <c r="D5278" s="33"/>
      <c r="E5278" s="33"/>
      <c r="F5278" s="33"/>
      <c r="G5278" s="33"/>
      <c r="H5278" s="33"/>
      <c r="I5278" s="171"/>
      <c r="J5278" s="33"/>
      <c r="K5278" s="33"/>
    </row>
    <row r="5279" spans="2:11" x14ac:dyDescent="0.2">
      <c r="B5279" s="33"/>
      <c r="C5279" s="171"/>
      <c r="D5279" s="33"/>
      <c r="E5279" s="33"/>
      <c r="F5279" s="33"/>
      <c r="G5279" s="33"/>
      <c r="H5279" s="33"/>
      <c r="I5279" s="171"/>
      <c r="J5279" s="33"/>
      <c r="K5279" s="33"/>
    </row>
    <row r="5280" spans="2:11" x14ac:dyDescent="0.2">
      <c r="B5280" s="33"/>
      <c r="C5280" s="171"/>
      <c r="D5280" s="33"/>
      <c r="E5280" s="33"/>
      <c r="F5280" s="33"/>
      <c r="G5280" s="33"/>
      <c r="H5280" s="33"/>
      <c r="I5280" s="171"/>
      <c r="J5280" s="33"/>
      <c r="K5280" s="33"/>
    </row>
    <row r="5281" spans="2:11" x14ac:dyDescent="0.2">
      <c r="B5281" s="33"/>
      <c r="C5281" s="171"/>
      <c r="D5281" s="33"/>
      <c r="E5281" s="33"/>
      <c r="F5281" s="33"/>
      <c r="G5281" s="33"/>
      <c r="H5281" s="33"/>
      <c r="I5281" s="171"/>
      <c r="J5281" s="33"/>
      <c r="K5281" s="33"/>
    </row>
    <row r="5282" spans="2:11" x14ac:dyDescent="0.2">
      <c r="B5282" s="33"/>
      <c r="C5282" s="171"/>
      <c r="D5282" s="33"/>
      <c r="E5282" s="33"/>
      <c r="F5282" s="33"/>
      <c r="G5282" s="33"/>
      <c r="H5282" s="33"/>
      <c r="I5282" s="171"/>
      <c r="J5282" s="33"/>
      <c r="K5282" s="33"/>
    </row>
    <row r="5283" spans="2:11" x14ac:dyDescent="0.2">
      <c r="B5283" s="33"/>
      <c r="C5283" s="171"/>
      <c r="D5283" s="33"/>
      <c r="E5283" s="33"/>
      <c r="F5283" s="33"/>
      <c r="G5283" s="33"/>
      <c r="H5283" s="33"/>
      <c r="I5283" s="171"/>
      <c r="J5283" s="33"/>
      <c r="K5283" s="33"/>
    </row>
    <row r="5284" spans="2:11" x14ac:dyDescent="0.2">
      <c r="B5284" s="33"/>
      <c r="C5284" s="171"/>
      <c r="D5284" s="33"/>
      <c r="E5284" s="33"/>
      <c r="F5284" s="33"/>
      <c r="G5284" s="33"/>
      <c r="H5284" s="33"/>
      <c r="I5284" s="171"/>
      <c r="J5284" s="33"/>
      <c r="K5284" s="33"/>
    </row>
    <row r="5285" spans="2:11" x14ac:dyDescent="0.2">
      <c r="B5285" s="33"/>
      <c r="C5285" s="171"/>
      <c r="D5285" s="33"/>
      <c r="E5285" s="33"/>
      <c r="F5285" s="33"/>
      <c r="G5285" s="33"/>
      <c r="H5285" s="33"/>
      <c r="I5285" s="171"/>
      <c r="J5285" s="33"/>
      <c r="K5285" s="33"/>
    </row>
    <row r="5286" spans="2:11" x14ac:dyDescent="0.2">
      <c r="B5286" s="33"/>
      <c r="C5286" s="171"/>
      <c r="D5286" s="33"/>
      <c r="E5286" s="33"/>
      <c r="F5286" s="33"/>
      <c r="G5286" s="33"/>
      <c r="H5286" s="33"/>
      <c r="I5286" s="171"/>
      <c r="J5286" s="33"/>
      <c r="K5286" s="33"/>
    </row>
    <row r="5287" spans="2:11" x14ac:dyDescent="0.2">
      <c r="B5287" s="33"/>
      <c r="C5287" s="171"/>
      <c r="D5287" s="33"/>
      <c r="E5287" s="33"/>
      <c r="F5287" s="33"/>
      <c r="G5287" s="33"/>
      <c r="H5287" s="33"/>
      <c r="I5287" s="171"/>
      <c r="J5287" s="33"/>
      <c r="K5287" s="33"/>
    </row>
    <row r="5288" spans="2:11" x14ac:dyDescent="0.2">
      <c r="B5288" s="33"/>
      <c r="C5288" s="171"/>
      <c r="D5288" s="33"/>
      <c r="E5288" s="33"/>
      <c r="F5288" s="33"/>
      <c r="G5288" s="33"/>
      <c r="H5288" s="33"/>
      <c r="I5288" s="171"/>
      <c r="J5288" s="33"/>
      <c r="K5288" s="33"/>
    </row>
    <row r="5289" spans="2:11" x14ac:dyDescent="0.2">
      <c r="B5289" s="33"/>
      <c r="C5289" s="171"/>
      <c r="D5289" s="33"/>
      <c r="E5289" s="33"/>
      <c r="F5289" s="33"/>
      <c r="G5289" s="33"/>
      <c r="H5289" s="33"/>
      <c r="I5289" s="171"/>
      <c r="J5289" s="33"/>
      <c r="K5289" s="33"/>
    </row>
    <row r="5290" spans="2:11" x14ac:dyDescent="0.2">
      <c r="B5290" s="33"/>
      <c r="C5290" s="171"/>
      <c r="D5290" s="33"/>
      <c r="E5290" s="33"/>
      <c r="F5290" s="33"/>
      <c r="G5290" s="33"/>
      <c r="H5290" s="33"/>
      <c r="I5290" s="171"/>
      <c r="J5290" s="33"/>
      <c r="K5290" s="33"/>
    </row>
    <row r="5291" spans="2:11" x14ac:dyDescent="0.2">
      <c r="B5291" s="33"/>
      <c r="C5291" s="171"/>
      <c r="D5291" s="33"/>
      <c r="E5291" s="33"/>
      <c r="F5291" s="33"/>
      <c r="G5291" s="33"/>
      <c r="H5291" s="33"/>
      <c r="I5291" s="171"/>
      <c r="J5291" s="33"/>
      <c r="K5291" s="33"/>
    </row>
    <row r="5292" spans="2:11" x14ac:dyDescent="0.2">
      <c r="B5292" s="33"/>
      <c r="C5292" s="171"/>
      <c r="D5292" s="33"/>
      <c r="E5292" s="33"/>
      <c r="F5292" s="33"/>
      <c r="G5292" s="33"/>
      <c r="H5292" s="33"/>
      <c r="I5292" s="171"/>
      <c r="J5292" s="33"/>
      <c r="K5292" s="33"/>
    </row>
    <row r="5293" spans="2:11" x14ac:dyDescent="0.2">
      <c r="B5293" s="33"/>
      <c r="C5293" s="171"/>
      <c r="D5293" s="33"/>
      <c r="E5293" s="33"/>
      <c r="F5293" s="33"/>
      <c r="G5293" s="33"/>
      <c r="H5293" s="33"/>
      <c r="I5293" s="171"/>
      <c r="J5293" s="33"/>
      <c r="K5293" s="33"/>
    </row>
    <row r="5294" spans="2:11" x14ac:dyDescent="0.2">
      <c r="B5294" s="33"/>
      <c r="C5294" s="171"/>
      <c r="D5294" s="33"/>
      <c r="E5294" s="33"/>
      <c r="F5294" s="33"/>
      <c r="G5294" s="33"/>
      <c r="H5294" s="33"/>
      <c r="I5294" s="171"/>
      <c r="J5294" s="33"/>
      <c r="K5294" s="33"/>
    </row>
    <row r="5295" spans="2:11" x14ac:dyDescent="0.2">
      <c r="B5295" s="33"/>
      <c r="C5295" s="171"/>
      <c r="D5295" s="33"/>
      <c r="E5295" s="33"/>
      <c r="F5295" s="33"/>
      <c r="G5295" s="33"/>
      <c r="H5295" s="33"/>
      <c r="I5295" s="171"/>
      <c r="J5295" s="33"/>
      <c r="K5295" s="33"/>
    </row>
    <row r="5296" spans="2:11" x14ac:dyDescent="0.2">
      <c r="B5296" s="33"/>
      <c r="C5296" s="171"/>
      <c r="D5296" s="33"/>
      <c r="E5296" s="33"/>
      <c r="F5296" s="33"/>
      <c r="G5296" s="33"/>
      <c r="H5296" s="33"/>
      <c r="I5296" s="171"/>
      <c r="J5296" s="33"/>
      <c r="K5296" s="33"/>
    </row>
    <row r="5297" spans="2:11" x14ac:dyDescent="0.2">
      <c r="B5297" s="33"/>
      <c r="C5297" s="171"/>
      <c r="D5297" s="33"/>
      <c r="E5297" s="33"/>
      <c r="F5297" s="33"/>
      <c r="G5297" s="33"/>
      <c r="H5297" s="33"/>
      <c r="I5297" s="171"/>
      <c r="J5297" s="33"/>
      <c r="K5297" s="33"/>
    </row>
    <row r="5298" spans="2:11" x14ac:dyDescent="0.2">
      <c r="B5298" s="33"/>
      <c r="C5298" s="171"/>
      <c r="D5298" s="33"/>
      <c r="E5298" s="33"/>
      <c r="F5298" s="33"/>
      <c r="G5298" s="33"/>
      <c r="H5298" s="33"/>
      <c r="I5298" s="171"/>
      <c r="J5298" s="33"/>
      <c r="K5298" s="33"/>
    </row>
    <row r="5299" spans="2:11" x14ac:dyDescent="0.2">
      <c r="B5299" s="33"/>
      <c r="C5299" s="171"/>
      <c r="D5299" s="33"/>
      <c r="E5299" s="33"/>
      <c r="F5299" s="33"/>
      <c r="G5299" s="33"/>
      <c r="H5299" s="33"/>
      <c r="I5299" s="171"/>
      <c r="J5299" s="33"/>
      <c r="K5299" s="33"/>
    </row>
    <row r="5300" spans="2:11" x14ac:dyDescent="0.2">
      <c r="B5300" s="33"/>
      <c r="C5300" s="171"/>
      <c r="D5300" s="33"/>
      <c r="E5300" s="33"/>
      <c r="F5300" s="33"/>
      <c r="G5300" s="33"/>
      <c r="H5300" s="33"/>
      <c r="I5300" s="171"/>
      <c r="J5300" s="33"/>
      <c r="K5300" s="33"/>
    </row>
    <row r="5301" spans="2:11" x14ac:dyDescent="0.2">
      <c r="B5301" s="33"/>
      <c r="C5301" s="171"/>
      <c r="D5301" s="33"/>
      <c r="E5301" s="33"/>
      <c r="F5301" s="33"/>
      <c r="G5301" s="33"/>
      <c r="H5301" s="33"/>
      <c r="I5301" s="171"/>
      <c r="J5301" s="33"/>
      <c r="K5301" s="33"/>
    </row>
    <row r="5302" spans="2:11" x14ac:dyDescent="0.2">
      <c r="B5302" s="33"/>
      <c r="C5302" s="171"/>
      <c r="D5302" s="33"/>
      <c r="E5302" s="33"/>
      <c r="F5302" s="33"/>
      <c r="G5302" s="33"/>
      <c r="H5302" s="33"/>
      <c r="I5302" s="171"/>
      <c r="J5302" s="33"/>
      <c r="K5302" s="33"/>
    </row>
    <row r="5303" spans="2:11" x14ac:dyDescent="0.2">
      <c r="B5303" s="33"/>
      <c r="C5303" s="171"/>
      <c r="D5303" s="33"/>
      <c r="E5303" s="33"/>
      <c r="F5303" s="33"/>
      <c r="G5303" s="33"/>
      <c r="H5303" s="33"/>
      <c r="I5303" s="171"/>
      <c r="J5303" s="33"/>
      <c r="K5303" s="33"/>
    </row>
    <row r="5304" spans="2:11" x14ac:dyDescent="0.2">
      <c r="B5304" s="33"/>
      <c r="C5304" s="171"/>
      <c r="D5304" s="33"/>
      <c r="E5304" s="33"/>
      <c r="F5304" s="33"/>
      <c r="G5304" s="33"/>
      <c r="H5304" s="33"/>
      <c r="I5304" s="171"/>
      <c r="J5304" s="33"/>
      <c r="K5304" s="33"/>
    </row>
    <row r="5305" spans="2:11" x14ac:dyDescent="0.2">
      <c r="B5305" s="33"/>
      <c r="C5305" s="171"/>
      <c r="D5305" s="33"/>
      <c r="E5305" s="33"/>
      <c r="F5305" s="33"/>
      <c r="G5305" s="33"/>
      <c r="H5305" s="33"/>
      <c r="I5305" s="171"/>
      <c r="J5305" s="33"/>
      <c r="K5305" s="33"/>
    </row>
    <row r="5306" spans="2:11" x14ac:dyDescent="0.2">
      <c r="B5306" s="33"/>
      <c r="C5306" s="171"/>
      <c r="D5306" s="33"/>
      <c r="E5306" s="33"/>
      <c r="F5306" s="33"/>
      <c r="G5306" s="33"/>
      <c r="H5306" s="33"/>
      <c r="I5306" s="171"/>
      <c r="J5306" s="33"/>
      <c r="K5306" s="33"/>
    </row>
    <row r="5307" spans="2:11" x14ac:dyDescent="0.2">
      <c r="B5307" s="33"/>
      <c r="C5307" s="171"/>
      <c r="D5307" s="33"/>
      <c r="E5307" s="33"/>
      <c r="F5307" s="33"/>
      <c r="G5307" s="33"/>
      <c r="H5307" s="33"/>
      <c r="I5307" s="171"/>
      <c r="J5307" s="33"/>
      <c r="K5307" s="33"/>
    </row>
    <row r="5308" spans="2:11" x14ac:dyDescent="0.2">
      <c r="B5308" s="33"/>
      <c r="C5308" s="171"/>
      <c r="D5308" s="33"/>
      <c r="E5308" s="33"/>
      <c r="F5308" s="33"/>
      <c r="G5308" s="33"/>
      <c r="H5308" s="33"/>
      <c r="I5308" s="171"/>
      <c r="J5308" s="33"/>
      <c r="K5308" s="33"/>
    </row>
    <row r="5309" spans="2:11" x14ac:dyDescent="0.2">
      <c r="B5309" s="33"/>
      <c r="C5309" s="171"/>
      <c r="D5309" s="33"/>
      <c r="E5309" s="33"/>
      <c r="F5309" s="33"/>
      <c r="G5309" s="33"/>
      <c r="H5309" s="33"/>
      <c r="I5309" s="171"/>
      <c r="J5309" s="33"/>
      <c r="K5309" s="33"/>
    </row>
    <row r="5310" spans="2:11" x14ac:dyDescent="0.2">
      <c r="B5310" s="33"/>
      <c r="C5310" s="171"/>
      <c r="D5310" s="33"/>
      <c r="E5310" s="33"/>
      <c r="F5310" s="33"/>
      <c r="G5310" s="33"/>
      <c r="H5310" s="33"/>
      <c r="I5310" s="171"/>
      <c r="J5310" s="33"/>
      <c r="K5310" s="33"/>
    </row>
    <row r="5311" spans="2:11" x14ac:dyDescent="0.2">
      <c r="B5311" s="33"/>
      <c r="C5311" s="171"/>
      <c r="D5311" s="33"/>
      <c r="E5311" s="33"/>
      <c r="F5311" s="33"/>
      <c r="G5311" s="33"/>
      <c r="H5311" s="33"/>
      <c r="I5311" s="171"/>
      <c r="J5311" s="33"/>
      <c r="K5311" s="33"/>
    </row>
    <row r="5312" spans="2:11" x14ac:dyDescent="0.2">
      <c r="B5312" s="33"/>
      <c r="C5312" s="171"/>
      <c r="D5312" s="33"/>
      <c r="E5312" s="33"/>
      <c r="F5312" s="33"/>
      <c r="G5312" s="33"/>
      <c r="H5312" s="33"/>
      <c r="I5312" s="171"/>
      <c r="J5312" s="33"/>
      <c r="K5312" s="33"/>
    </row>
    <row r="5313" spans="2:11" x14ac:dyDescent="0.2">
      <c r="B5313" s="33"/>
      <c r="C5313" s="171"/>
      <c r="D5313" s="33"/>
      <c r="E5313" s="33"/>
      <c r="F5313" s="33"/>
      <c r="G5313" s="33"/>
      <c r="H5313" s="33"/>
      <c r="I5313" s="171"/>
      <c r="J5313" s="33"/>
      <c r="K5313" s="33"/>
    </row>
    <row r="5314" spans="2:11" x14ac:dyDescent="0.2">
      <c r="B5314" s="33"/>
      <c r="C5314" s="171"/>
      <c r="D5314" s="33"/>
      <c r="E5314" s="33"/>
      <c r="F5314" s="33"/>
      <c r="G5314" s="33"/>
      <c r="H5314" s="33"/>
      <c r="I5314" s="171"/>
      <c r="J5314" s="33"/>
      <c r="K5314" s="33"/>
    </row>
    <row r="5315" spans="2:11" x14ac:dyDescent="0.2">
      <c r="B5315" s="33"/>
      <c r="C5315" s="171"/>
      <c r="D5315" s="33"/>
      <c r="E5315" s="33"/>
      <c r="F5315" s="33"/>
      <c r="G5315" s="33"/>
      <c r="H5315" s="33"/>
      <c r="I5315" s="171"/>
      <c r="J5315" s="33"/>
      <c r="K5315" s="33"/>
    </row>
    <row r="5316" spans="2:11" x14ac:dyDescent="0.2">
      <c r="B5316" s="33"/>
      <c r="C5316" s="171"/>
      <c r="D5316" s="33"/>
      <c r="E5316" s="33"/>
      <c r="F5316" s="33"/>
      <c r="G5316" s="33"/>
      <c r="H5316" s="33"/>
      <c r="I5316" s="171"/>
      <c r="J5316" s="33"/>
      <c r="K5316" s="33"/>
    </row>
    <row r="5317" spans="2:11" x14ac:dyDescent="0.2">
      <c r="B5317" s="33"/>
      <c r="C5317" s="171"/>
      <c r="D5317" s="33"/>
      <c r="E5317" s="33"/>
      <c r="F5317" s="33"/>
      <c r="G5317" s="33"/>
      <c r="H5317" s="33"/>
      <c r="I5317" s="171"/>
      <c r="J5317" s="33"/>
      <c r="K5317" s="33"/>
    </row>
    <row r="5318" spans="2:11" x14ac:dyDescent="0.2">
      <c r="B5318" s="33"/>
      <c r="C5318" s="171"/>
      <c r="D5318" s="33"/>
      <c r="E5318" s="33"/>
      <c r="F5318" s="33"/>
      <c r="G5318" s="33"/>
      <c r="H5318" s="33"/>
      <c r="I5318" s="171"/>
      <c r="J5318" s="33"/>
      <c r="K5318" s="33"/>
    </row>
    <row r="5319" spans="2:11" x14ac:dyDescent="0.2">
      <c r="B5319" s="33"/>
      <c r="C5319" s="171"/>
      <c r="D5319" s="33"/>
      <c r="E5319" s="33"/>
      <c r="F5319" s="33"/>
      <c r="G5319" s="33"/>
      <c r="H5319" s="33"/>
      <c r="I5319" s="171"/>
      <c r="J5319" s="33"/>
      <c r="K5319" s="33"/>
    </row>
    <row r="5320" spans="2:11" x14ac:dyDescent="0.2">
      <c r="B5320" s="33"/>
      <c r="C5320" s="171"/>
      <c r="D5320" s="33"/>
      <c r="E5320" s="33"/>
      <c r="F5320" s="33"/>
      <c r="G5320" s="33"/>
      <c r="H5320" s="33"/>
      <c r="I5320" s="171"/>
      <c r="J5320" s="33"/>
      <c r="K5320" s="33"/>
    </row>
    <row r="5321" spans="2:11" x14ac:dyDescent="0.2">
      <c r="B5321" s="33"/>
      <c r="C5321" s="171"/>
      <c r="D5321" s="33"/>
      <c r="E5321" s="33"/>
      <c r="F5321" s="33"/>
      <c r="G5321" s="33"/>
      <c r="H5321" s="33"/>
      <c r="I5321" s="171"/>
      <c r="J5321" s="33"/>
      <c r="K5321" s="33"/>
    </row>
    <row r="5322" spans="2:11" x14ac:dyDescent="0.2">
      <c r="B5322" s="33"/>
      <c r="C5322" s="171"/>
      <c r="D5322" s="33"/>
      <c r="E5322" s="33"/>
      <c r="F5322" s="33"/>
      <c r="G5322" s="33"/>
      <c r="H5322" s="33"/>
      <c r="I5322" s="171"/>
      <c r="J5322" s="33"/>
      <c r="K5322" s="33"/>
    </row>
    <row r="5323" spans="2:11" x14ac:dyDescent="0.2">
      <c r="B5323" s="33"/>
      <c r="C5323" s="171"/>
      <c r="D5323" s="33"/>
      <c r="E5323" s="33"/>
      <c r="F5323" s="33"/>
      <c r="G5323" s="33"/>
      <c r="H5323" s="33"/>
      <c r="I5323" s="171"/>
      <c r="J5323" s="33"/>
      <c r="K5323" s="33"/>
    </row>
    <row r="5324" spans="2:11" x14ac:dyDescent="0.2">
      <c r="B5324" s="33"/>
      <c r="C5324" s="171"/>
      <c r="D5324" s="33"/>
      <c r="E5324" s="33"/>
      <c r="F5324" s="33"/>
      <c r="G5324" s="33"/>
      <c r="H5324" s="33"/>
      <c r="I5324" s="171"/>
      <c r="J5324" s="33"/>
      <c r="K5324" s="33"/>
    </row>
    <row r="5325" spans="2:11" x14ac:dyDescent="0.2">
      <c r="B5325" s="33"/>
      <c r="C5325" s="171"/>
      <c r="D5325" s="33"/>
      <c r="E5325" s="33"/>
      <c r="F5325" s="33"/>
      <c r="G5325" s="33"/>
      <c r="H5325" s="33"/>
      <c r="I5325" s="171"/>
      <c r="J5325" s="33"/>
      <c r="K5325" s="33"/>
    </row>
    <row r="5326" spans="2:11" x14ac:dyDescent="0.2">
      <c r="B5326" s="33"/>
      <c r="C5326" s="171"/>
      <c r="D5326" s="33"/>
      <c r="E5326" s="33"/>
      <c r="F5326" s="33"/>
      <c r="G5326" s="33"/>
      <c r="H5326" s="33"/>
      <c r="I5326" s="171"/>
      <c r="J5326" s="33"/>
      <c r="K5326" s="33"/>
    </row>
    <row r="5327" spans="2:11" x14ac:dyDescent="0.2">
      <c r="B5327" s="33"/>
      <c r="C5327" s="171"/>
      <c r="D5327" s="33"/>
      <c r="E5327" s="33"/>
      <c r="F5327" s="33"/>
      <c r="G5327" s="33"/>
      <c r="H5327" s="33"/>
      <c r="I5327" s="171"/>
      <c r="J5327" s="33"/>
      <c r="K5327" s="33"/>
    </row>
    <row r="5328" spans="2:11" x14ac:dyDescent="0.2">
      <c r="B5328" s="33"/>
      <c r="C5328" s="171"/>
      <c r="D5328" s="33"/>
      <c r="E5328" s="33"/>
      <c r="F5328" s="33"/>
      <c r="G5328" s="33"/>
      <c r="H5328" s="33"/>
      <c r="I5328" s="171"/>
      <c r="J5328" s="33"/>
      <c r="K5328" s="33"/>
    </row>
    <row r="5329" spans="2:11" x14ac:dyDescent="0.2">
      <c r="B5329" s="33"/>
      <c r="C5329" s="171"/>
      <c r="D5329" s="33"/>
      <c r="E5329" s="33"/>
      <c r="F5329" s="33"/>
      <c r="G5329" s="33"/>
      <c r="H5329" s="33"/>
      <c r="I5329" s="171"/>
      <c r="J5329" s="33"/>
      <c r="K5329" s="33"/>
    </row>
    <row r="5330" spans="2:11" x14ac:dyDescent="0.2">
      <c r="B5330" s="33"/>
      <c r="C5330" s="171"/>
      <c r="D5330" s="33"/>
      <c r="E5330" s="33"/>
      <c r="F5330" s="33"/>
      <c r="G5330" s="33"/>
      <c r="H5330" s="33"/>
      <c r="I5330" s="171"/>
      <c r="J5330" s="33"/>
      <c r="K5330" s="33"/>
    </row>
    <row r="5331" spans="2:11" x14ac:dyDescent="0.2">
      <c r="B5331" s="33"/>
      <c r="C5331" s="171"/>
      <c r="D5331" s="33"/>
      <c r="E5331" s="33"/>
      <c r="F5331" s="33"/>
      <c r="G5331" s="33"/>
      <c r="H5331" s="33"/>
      <c r="I5331" s="171"/>
      <c r="J5331" s="33"/>
      <c r="K5331" s="33"/>
    </row>
    <row r="5332" spans="2:11" x14ac:dyDescent="0.2">
      <c r="B5332" s="33"/>
      <c r="C5332" s="171"/>
      <c r="D5332" s="33"/>
      <c r="E5332" s="33"/>
      <c r="F5332" s="33"/>
      <c r="G5332" s="33"/>
      <c r="H5332" s="33"/>
      <c r="I5332" s="171"/>
      <c r="J5332" s="33"/>
      <c r="K5332" s="33"/>
    </row>
    <row r="5333" spans="2:11" x14ac:dyDescent="0.2">
      <c r="B5333" s="33"/>
      <c r="C5333" s="171"/>
      <c r="D5333" s="33"/>
      <c r="E5333" s="33"/>
      <c r="F5333" s="33"/>
      <c r="G5333" s="33"/>
      <c r="H5333" s="33"/>
      <c r="I5333" s="171"/>
      <c r="J5333" s="33"/>
      <c r="K5333" s="33"/>
    </row>
    <row r="5334" spans="2:11" x14ac:dyDescent="0.2">
      <c r="B5334" s="33"/>
      <c r="C5334" s="171"/>
      <c r="D5334" s="33"/>
      <c r="E5334" s="33"/>
      <c r="F5334" s="33"/>
      <c r="G5334" s="33"/>
      <c r="H5334" s="33"/>
      <c r="I5334" s="171"/>
      <c r="J5334" s="33"/>
      <c r="K5334" s="33"/>
    </row>
    <row r="5335" spans="2:11" x14ac:dyDescent="0.2">
      <c r="B5335" s="33"/>
      <c r="C5335" s="171"/>
      <c r="D5335" s="33"/>
      <c r="E5335" s="33"/>
      <c r="F5335" s="33"/>
      <c r="G5335" s="33"/>
      <c r="H5335" s="33"/>
      <c r="I5335" s="171"/>
      <c r="J5335" s="33"/>
      <c r="K5335" s="33"/>
    </row>
    <row r="5336" spans="2:11" x14ac:dyDescent="0.2">
      <c r="B5336" s="33"/>
      <c r="C5336" s="171"/>
      <c r="D5336" s="33"/>
      <c r="E5336" s="33"/>
      <c r="F5336" s="33"/>
      <c r="G5336" s="33"/>
      <c r="H5336" s="33"/>
      <c r="I5336" s="171"/>
      <c r="J5336" s="33"/>
      <c r="K5336" s="33"/>
    </row>
    <row r="5337" spans="2:11" x14ac:dyDescent="0.2">
      <c r="B5337" s="33"/>
      <c r="C5337" s="171"/>
      <c r="D5337" s="33"/>
      <c r="E5337" s="33"/>
      <c r="F5337" s="33"/>
      <c r="G5337" s="33"/>
      <c r="H5337" s="33"/>
      <c r="I5337" s="171"/>
      <c r="J5337" s="33"/>
      <c r="K5337" s="33"/>
    </row>
    <row r="5338" spans="2:11" x14ac:dyDescent="0.2">
      <c r="B5338" s="33"/>
      <c r="C5338" s="171"/>
      <c r="D5338" s="33"/>
      <c r="E5338" s="33"/>
      <c r="F5338" s="33"/>
      <c r="G5338" s="33"/>
      <c r="H5338" s="33"/>
      <c r="I5338" s="171"/>
      <c r="J5338" s="33"/>
      <c r="K5338" s="33"/>
    </row>
    <row r="5339" spans="2:11" x14ac:dyDescent="0.2">
      <c r="B5339" s="33"/>
      <c r="C5339" s="171"/>
      <c r="D5339" s="33"/>
      <c r="E5339" s="33"/>
      <c r="F5339" s="33"/>
      <c r="G5339" s="33"/>
      <c r="H5339" s="33"/>
      <c r="I5339" s="171"/>
      <c r="J5339" s="33"/>
      <c r="K5339" s="33"/>
    </row>
    <row r="5340" spans="2:11" x14ac:dyDescent="0.2">
      <c r="B5340" s="33"/>
      <c r="C5340" s="171"/>
      <c r="D5340" s="33"/>
      <c r="E5340" s="33"/>
      <c r="F5340" s="33"/>
      <c r="G5340" s="33"/>
      <c r="H5340" s="33"/>
      <c r="I5340" s="171"/>
      <c r="J5340" s="33"/>
      <c r="K5340" s="33"/>
    </row>
    <row r="5341" spans="2:11" x14ac:dyDescent="0.2">
      <c r="B5341" s="33"/>
      <c r="C5341" s="171"/>
      <c r="D5341" s="33"/>
      <c r="E5341" s="33"/>
      <c r="F5341" s="33"/>
      <c r="G5341" s="33"/>
      <c r="H5341" s="33"/>
      <c r="I5341" s="171"/>
      <c r="J5341" s="33"/>
      <c r="K5341" s="33"/>
    </row>
    <row r="5342" spans="2:11" x14ac:dyDescent="0.2">
      <c r="B5342" s="33"/>
      <c r="C5342" s="171"/>
      <c r="D5342" s="33"/>
      <c r="E5342" s="33"/>
      <c r="F5342" s="33"/>
      <c r="G5342" s="33"/>
      <c r="H5342" s="33"/>
      <c r="I5342" s="171"/>
      <c r="J5342" s="33"/>
      <c r="K5342" s="33"/>
    </row>
    <row r="5343" spans="2:11" x14ac:dyDescent="0.2">
      <c r="B5343" s="33"/>
      <c r="C5343" s="171"/>
      <c r="D5343" s="33"/>
      <c r="E5343" s="33"/>
      <c r="F5343" s="33"/>
      <c r="G5343" s="33"/>
      <c r="H5343" s="33"/>
      <c r="I5343" s="171"/>
      <c r="J5343" s="33"/>
      <c r="K5343" s="33"/>
    </row>
    <row r="5344" spans="2:11" x14ac:dyDescent="0.2">
      <c r="B5344" s="33"/>
      <c r="C5344" s="171"/>
      <c r="D5344" s="33"/>
      <c r="E5344" s="33"/>
      <c r="F5344" s="33"/>
      <c r="G5344" s="33"/>
      <c r="H5344" s="33"/>
      <c r="I5344" s="171"/>
      <c r="J5344" s="33"/>
      <c r="K5344" s="33"/>
    </row>
    <row r="5345" spans="2:11" x14ac:dyDescent="0.2">
      <c r="B5345" s="33"/>
      <c r="C5345" s="171"/>
      <c r="D5345" s="33"/>
      <c r="E5345" s="33"/>
      <c r="F5345" s="33"/>
      <c r="G5345" s="33"/>
      <c r="H5345" s="33"/>
      <c r="I5345" s="171"/>
      <c r="J5345" s="33"/>
      <c r="K5345" s="33"/>
    </row>
    <row r="5346" spans="2:11" x14ac:dyDescent="0.2">
      <c r="B5346" s="33"/>
      <c r="C5346" s="171"/>
      <c r="D5346" s="33"/>
      <c r="E5346" s="33"/>
      <c r="F5346" s="33"/>
      <c r="G5346" s="33"/>
      <c r="H5346" s="33"/>
      <c r="I5346" s="171"/>
      <c r="J5346" s="33"/>
      <c r="K5346" s="33"/>
    </row>
    <row r="5347" spans="2:11" x14ac:dyDescent="0.2">
      <c r="B5347" s="33"/>
      <c r="C5347" s="171"/>
      <c r="D5347" s="33"/>
      <c r="E5347" s="33"/>
      <c r="F5347" s="33"/>
      <c r="G5347" s="33"/>
      <c r="H5347" s="33"/>
      <c r="I5347" s="171"/>
      <c r="J5347" s="33"/>
      <c r="K5347" s="33"/>
    </row>
    <row r="5348" spans="2:11" x14ac:dyDescent="0.2">
      <c r="B5348" s="33"/>
      <c r="C5348" s="171"/>
      <c r="D5348" s="33"/>
      <c r="E5348" s="33"/>
      <c r="F5348" s="33"/>
      <c r="G5348" s="33"/>
      <c r="H5348" s="33"/>
      <c r="I5348" s="171"/>
      <c r="J5348" s="33"/>
      <c r="K5348" s="33"/>
    </row>
    <row r="5349" spans="2:11" x14ac:dyDescent="0.2">
      <c r="B5349" s="33"/>
      <c r="C5349" s="171"/>
      <c r="D5349" s="33"/>
      <c r="E5349" s="33"/>
      <c r="F5349" s="33"/>
      <c r="G5349" s="33"/>
      <c r="H5349" s="33"/>
      <c r="I5349" s="171"/>
      <c r="J5349" s="33"/>
      <c r="K5349" s="33"/>
    </row>
    <row r="5350" spans="2:11" x14ac:dyDescent="0.2">
      <c r="B5350" s="33"/>
      <c r="C5350" s="171"/>
      <c r="D5350" s="33"/>
      <c r="E5350" s="33"/>
      <c r="F5350" s="33"/>
      <c r="G5350" s="33"/>
      <c r="H5350" s="33"/>
      <c r="I5350" s="171"/>
      <c r="J5350" s="33"/>
      <c r="K5350" s="33"/>
    </row>
    <row r="5351" spans="2:11" x14ac:dyDescent="0.2">
      <c r="B5351" s="33"/>
      <c r="C5351" s="171"/>
      <c r="D5351" s="33"/>
      <c r="E5351" s="33"/>
      <c r="F5351" s="33"/>
      <c r="G5351" s="33"/>
      <c r="H5351" s="33"/>
      <c r="I5351" s="171"/>
      <c r="J5351" s="33"/>
      <c r="K5351" s="33"/>
    </row>
    <row r="5352" spans="2:11" x14ac:dyDescent="0.2">
      <c r="B5352" s="33"/>
      <c r="C5352" s="171"/>
      <c r="D5352" s="33"/>
      <c r="E5352" s="33"/>
      <c r="F5352" s="33"/>
      <c r="G5352" s="33"/>
      <c r="H5352" s="33"/>
      <c r="I5352" s="171"/>
      <c r="J5352" s="33"/>
      <c r="K5352" s="33"/>
    </row>
    <row r="5353" spans="2:11" x14ac:dyDescent="0.2">
      <c r="B5353" s="33"/>
      <c r="C5353" s="171"/>
      <c r="D5353" s="33"/>
      <c r="E5353" s="33"/>
      <c r="F5353" s="33"/>
      <c r="G5353" s="33"/>
      <c r="H5353" s="33"/>
      <c r="I5353" s="171"/>
      <c r="J5353" s="33"/>
      <c r="K5353" s="33"/>
    </row>
    <row r="5354" spans="2:11" x14ac:dyDescent="0.2">
      <c r="B5354" s="33"/>
      <c r="C5354" s="171"/>
      <c r="D5354" s="33"/>
      <c r="E5354" s="33"/>
      <c r="F5354" s="33"/>
      <c r="G5354" s="33"/>
      <c r="H5354" s="33"/>
      <c r="I5354" s="171"/>
      <c r="J5354" s="33"/>
      <c r="K5354" s="33"/>
    </row>
    <row r="5355" spans="2:11" x14ac:dyDescent="0.2">
      <c r="B5355" s="33"/>
      <c r="C5355" s="171"/>
      <c r="D5355" s="33"/>
      <c r="E5355" s="33"/>
      <c r="F5355" s="33"/>
      <c r="G5355" s="33"/>
      <c r="H5355" s="33"/>
      <c r="I5355" s="171"/>
      <c r="J5355" s="33"/>
      <c r="K5355" s="33"/>
    </row>
    <row r="5356" spans="2:11" x14ac:dyDescent="0.2">
      <c r="B5356" s="33"/>
      <c r="C5356" s="171"/>
      <c r="D5356" s="33"/>
      <c r="E5356" s="33"/>
      <c r="F5356" s="33"/>
      <c r="G5356" s="33"/>
      <c r="H5356" s="33"/>
      <c r="I5356" s="171"/>
      <c r="J5356" s="33"/>
      <c r="K5356" s="33"/>
    </row>
    <row r="5357" spans="2:11" x14ac:dyDescent="0.2">
      <c r="B5357" s="33"/>
      <c r="C5357" s="171"/>
      <c r="D5357" s="33"/>
      <c r="E5357" s="33"/>
      <c r="F5357" s="33"/>
      <c r="G5357" s="33"/>
      <c r="H5357" s="33"/>
      <c r="I5357" s="171"/>
      <c r="J5357" s="33"/>
      <c r="K5357" s="33"/>
    </row>
    <row r="5358" spans="2:11" x14ac:dyDescent="0.2">
      <c r="B5358" s="33"/>
      <c r="C5358" s="171"/>
      <c r="D5358" s="33"/>
      <c r="E5358" s="33"/>
      <c r="F5358" s="33"/>
      <c r="G5358" s="33"/>
      <c r="H5358" s="33"/>
      <c r="I5358" s="171"/>
      <c r="J5358" s="33"/>
      <c r="K5358" s="33"/>
    </row>
    <row r="5359" spans="2:11" x14ac:dyDescent="0.2">
      <c r="B5359" s="33"/>
      <c r="C5359" s="171"/>
      <c r="D5359" s="33"/>
      <c r="E5359" s="33"/>
      <c r="F5359" s="33"/>
      <c r="G5359" s="33"/>
      <c r="H5359" s="33"/>
      <c r="I5359" s="171"/>
      <c r="J5359" s="33"/>
      <c r="K5359" s="33"/>
    </row>
    <row r="5360" spans="2:11" x14ac:dyDescent="0.2">
      <c r="B5360" s="33"/>
      <c r="C5360" s="171"/>
      <c r="D5360" s="33"/>
      <c r="E5360" s="33"/>
      <c r="F5360" s="33"/>
      <c r="G5360" s="33"/>
      <c r="H5360" s="33"/>
      <c r="I5360" s="171"/>
      <c r="J5360" s="33"/>
      <c r="K5360" s="33"/>
    </row>
    <row r="5361" spans="2:11" x14ac:dyDescent="0.2">
      <c r="B5361" s="33"/>
      <c r="C5361" s="171"/>
      <c r="D5361" s="33"/>
      <c r="E5361" s="33"/>
      <c r="F5361" s="33"/>
      <c r="G5361" s="33"/>
      <c r="H5361" s="33"/>
      <c r="I5361" s="171"/>
      <c r="J5361" s="33"/>
      <c r="K5361" s="33"/>
    </row>
    <row r="5362" spans="2:11" x14ac:dyDescent="0.2">
      <c r="B5362" s="33"/>
      <c r="C5362" s="171"/>
      <c r="D5362" s="33"/>
      <c r="E5362" s="33"/>
      <c r="F5362" s="33"/>
      <c r="G5362" s="33"/>
      <c r="H5362" s="33"/>
      <c r="I5362" s="171"/>
      <c r="J5362" s="33"/>
      <c r="K5362" s="33"/>
    </row>
    <row r="5363" spans="2:11" x14ac:dyDescent="0.2">
      <c r="B5363" s="33"/>
      <c r="C5363" s="171"/>
      <c r="D5363" s="33"/>
      <c r="E5363" s="33"/>
      <c r="F5363" s="33"/>
      <c r="G5363" s="33"/>
      <c r="H5363" s="33"/>
      <c r="I5363" s="171"/>
      <c r="J5363" s="33"/>
      <c r="K5363" s="33"/>
    </row>
    <row r="5364" spans="2:11" x14ac:dyDescent="0.2">
      <c r="B5364" s="33"/>
      <c r="C5364" s="171"/>
      <c r="D5364" s="33"/>
      <c r="E5364" s="33"/>
      <c r="F5364" s="33"/>
      <c r="G5364" s="33"/>
      <c r="H5364" s="33"/>
      <c r="I5364" s="171"/>
      <c r="J5364" s="33"/>
      <c r="K5364" s="33"/>
    </row>
    <row r="5365" spans="2:11" x14ac:dyDescent="0.2">
      <c r="B5365" s="33"/>
      <c r="C5365" s="171"/>
      <c r="D5365" s="33"/>
      <c r="E5365" s="33"/>
      <c r="F5365" s="33"/>
      <c r="G5365" s="33"/>
      <c r="H5365" s="33"/>
      <c r="I5365" s="171"/>
      <c r="J5365" s="33"/>
      <c r="K5365" s="33"/>
    </row>
    <row r="5366" spans="2:11" x14ac:dyDescent="0.2">
      <c r="B5366" s="33"/>
      <c r="C5366" s="171"/>
      <c r="D5366" s="33"/>
      <c r="E5366" s="33"/>
      <c r="F5366" s="33"/>
      <c r="G5366" s="33"/>
      <c r="H5366" s="33"/>
      <c r="I5366" s="171"/>
      <c r="J5366" s="33"/>
      <c r="K5366" s="33"/>
    </row>
    <row r="5367" spans="2:11" x14ac:dyDescent="0.2">
      <c r="B5367" s="33"/>
      <c r="C5367" s="171"/>
      <c r="D5367" s="33"/>
      <c r="E5367" s="33"/>
      <c r="F5367" s="33"/>
      <c r="G5367" s="33"/>
      <c r="H5367" s="33"/>
      <c r="I5367" s="171"/>
      <c r="J5367" s="33"/>
      <c r="K5367" s="33"/>
    </row>
    <row r="5368" spans="2:11" x14ac:dyDescent="0.2">
      <c r="B5368" s="33"/>
      <c r="C5368" s="171"/>
      <c r="D5368" s="33"/>
      <c r="E5368" s="33"/>
      <c r="F5368" s="33"/>
      <c r="G5368" s="33"/>
      <c r="H5368" s="33"/>
      <c r="I5368" s="171"/>
      <c r="J5368" s="33"/>
      <c r="K5368" s="33"/>
    </row>
    <row r="5369" spans="2:11" x14ac:dyDescent="0.2">
      <c r="B5369" s="33"/>
      <c r="C5369" s="171"/>
      <c r="D5369" s="33"/>
      <c r="E5369" s="33"/>
      <c r="F5369" s="33"/>
      <c r="G5369" s="33"/>
      <c r="H5369" s="33"/>
      <c r="I5369" s="171"/>
      <c r="J5369" s="33"/>
      <c r="K5369" s="33"/>
    </row>
    <row r="5370" spans="2:11" x14ac:dyDescent="0.2">
      <c r="B5370" s="33"/>
      <c r="C5370" s="171"/>
      <c r="D5370" s="33"/>
      <c r="E5370" s="33"/>
      <c r="F5370" s="33"/>
      <c r="G5370" s="33"/>
      <c r="H5370" s="33"/>
      <c r="I5370" s="171"/>
      <c r="J5370" s="33"/>
      <c r="K5370" s="33"/>
    </row>
    <row r="5371" spans="2:11" x14ac:dyDescent="0.2">
      <c r="B5371" s="33"/>
      <c r="C5371" s="171"/>
      <c r="D5371" s="33"/>
      <c r="E5371" s="33"/>
      <c r="F5371" s="33"/>
      <c r="G5371" s="33"/>
      <c r="H5371" s="33"/>
      <c r="I5371" s="171"/>
      <c r="J5371" s="33"/>
      <c r="K5371" s="33"/>
    </row>
    <row r="5372" spans="2:11" x14ac:dyDescent="0.2">
      <c r="B5372" s="33"/>
      <c r="C5372" s="171"/>
      <c r="D5372" s="33"/>
      <c r="E5372" s="33"/>
      <c r="F5372" s="33"/>
      <c r="G5372" s="33"/>
      <c r="H5372" s="33"/>
      <c r="I5372" s="171"/>
      <c r="J5372" s="33"/>
      <c r="K5372" s="33"/>
    </row>
    <row r="5373" spans="2:11" x14ac:dyDescent="0.2">
      <c r="B5373" s="33"/>
      <c r="C5373" s="171"/>
      <c r="D5373" s="33"/>
      <c r="E5373" s="33"/>
      <c r="F5373" s="33"/>
      <c r="G5373" s="33"/>
      <c r="H5373" s="33"/>
      <c r="I5373" s="171"/>
      <c r="J5373" s="33"/>
      <c r="K5373" s="33"/>
    </row>
    <row r="5374" spans="2:11" x14ac:dyDescent="0.2">
      <c r="B5374" s="33"/>
      <c r="C5374" s="171"/>
      <c r="D5374" s="33"/>
      <c r="E5374" s="33"/>
      <c r="F5374" s="33"/>
      <c r="G5374" s="33"/>
      <c r="H5374" s="33"/>
      <c r="I5374" s="171"/>
      <c r="J5374" s="33"/>
      <c r="K5374" s="33"/>
    </row>
    <row r="5375" spans="2:11" x14ac:dyDescent="0.2">
      <c r="B5375" s="33"/>
      <c r="C5375" s="171"/>
      <c r="D5375" s="33"/>
      <c r="E5375" s="33"/>
      <c r="F5375" s="33"/>
      <c r="G5375" s="33"/>
      <c r="H5375" s="33"/>
      <c r="I5375" s="171"/>
      <c r="J5375" s="33"/>
      <c r="K5375" s="33"/>
    </row>
    <row r="5376" spans="2:11" x14ac:dyDescent="0.2">
      <c r="B5376" s="33"/>
      <c r="C5376" s="171"/>
      <c r="D5376" s="33"/>
      <c r="E5376" s="33"/>
      <c r="F5376" s="33"/>
      <c r="G5376" s="33"/>
      <c r="H5376" s="33"/>
      <c r="I5376" s="171"/>
      <c r="J5376" s="33"/>
      <c r="K5376" s="33"/>
    </row>
    <row r="5377" spans="2:11" x14ac:dyDescent="0.2">
      <c r="B5377" s="33"/>
      <c r="C5377" s="171"/>
      <c r="D5377" s="33"/>
      <c r="E5377" s="33"/>
      <c r="F5377" s="33"/>
      <c r="G5377" s="33"/>
      <c r="H5377" s="33"/>
      <c r="I5377" s="171"/>
      <c r="J5377" s="33"/>
      <c r="K5377" s="33"/>
    </row>
    <row r="5378" spans="2:11" x14ac:dyDescent="0.2">
      <c r="B5378" s="33"/>
      <c r="C5378" s="171"/>
      <c r="D5378" s="33"/>
      <c r="E5378" s="33"/>
      <c r="F5378" s="33"/>
      <c r="G5378" s="33"/>
      <c r="H5378" s="33"/>
      <c r="I5378" s="171"/>
      <c r="J5378" s="33"/>
      <c r="K5378" s="33"/>
    </row>
    <row r="5379" spans="2:11" x14ac:dyDescent="0.2">
      <c r="B5379" s="33"/>
      <c r="C5379" s="171"/>
      <c r="D5379" s="33"/>
      <c r="E5379" s="33"/>
      <c r="F5379" s="33"/>
      <c r="G5379" s="33"/>
      <c r="H5379" s="33"/>
      <c r="I5379" s="171"/>
      <c r="J5379" s="33"/>
      <c r="K5379" s="33"/>
    </row>
    <row r="5380" spans="2:11" x14ac:dyDescent="0.2">
      <c r="B5380" s="33"/>
      <c r="C5380" s="171"/>
      <c r="D5380" s="33"/>
      <c r="E5380" s="33"/>
      <c r="F5380" s="33"/>
      <c r="G5380" s="33"/>
      <c r="H5380" s="33"/>
      <c r="I5380" s="171"/>
      <c r="J5380" s="33"/>
      <c r="K5380" s="33"/>
    </row>
    <row r="5381" spans="2:11" x14ac:dyDescent="0.2">
      <c r="B5381" s="33"/>
      <c r="C5381" s="171"/>
      <c r="D5381" s="33"/>
      <c r="E5381" s="33"/>
      <c r="F5381" s="33"/>
      <c r="G5381" s="33"/>
      <c r="H5381" s="33"/>
      <c r="I5381" s="171"/>
      <c r="J5381" s="33"/>
      <c r="K5381" s="33"/>
    </row>
    <row r="5382" spans="2:11" x14ac:dyDescent="0.2">
      <c r="B5382" s="33"/>
      <c r="C5382" s="171"/>
      <c r="D5382" s="33"/>
      <c r="E5382" s="33"/>
      <c r="F5382" s="33"/>
      <c r="G5382" s="33"/>
      <c r="H5382" s="33"/>
      <c r="I5382" s="171"/>
      <c r="J5382" s="33"/>
      <c r="K5382" s="33"/>
    </row>
    <row r="5383" spans="2:11" x14ac:dyDescent="0.2">
      <c r="B5383" s="33"/>
      <c r="C5383" s="171"/>
      <c r="D5383" s="33"/>
      <c r="E5383" s="33"/>
      <c r="F5383" s="33"/>
      <c r="G5383" s="33"/>
      <c r="H5383" s="33"/>
      <c r="I5383" s="171"/>
      <c r="J5383" s="33"/>
      <c r="K5383" s="33"/>
    </row>
    <row r="5384" spans="2:11" x14ac:dyDescent="0.2">
      <c r="B5384" s="33"/>
      <c r="C5384" s="171"/>
      <c r="D5384" s="33"/>
      <c r="E5384" s="33"/>
      <c r="F5384" s="33"/>
      <c r="G5384" s="33"/>
      <c r="H5384" s="33"/>
      <c r="I5384" s="171"/>
      <c r="J5384" s="33"/>
      <c r="K5384" s="33"/>
    </row>
    <row r="5385" spans="2:11" x14ac:dyDescent="0.2">
      <c r="B5385" s="33"/>
      <c r="C5385" s="171"/>
      <c r="D5385" s="33"/>
      <c r="E5385" s="33"/>
      <c r="F5385" s="33"/>
      <c r="G5385" s="33"/>
      <c r="H5385" s="33"/>
      <c r="I5385" s="171"/>
      <c r="J5385" s="33"/>
      <c r="K5385" s="33"/>
    </row>
    <row r="5386" spans="2:11" x14ac:dyDescent="0.2">
      <c r="B5386" s="33"/>
      <c r="C5386" s="171"/>
      <c r="D5386" s="33"/>
      <c r="E5386" s="33"/>
      <c r="F5386" s="33"/>
      <c r="G5386" s="33"/>
      <c r="H5386" s="33"/>
      <c r="I5386" s="171"/>
      <c r="J5386" s="33"/>
      <c r="K5386" s="33"/>
    </row>
    <row r="5387" spans="2:11" x14ac:dyDescent="0.2">
      <c r="B5387" s="33"/>
      <c r="C5387" s="171"/>
      <c r="D5387" s="33"/>
      <c r="E5387" s="33"/>
      <c r="F5387" s="33"/>
      <c r="G5387" s="33"/>
      <c r="H5387" s="33"/>
      <c r="I5387" s="171"/>
      <c r="J5387" s="33"/>
      <c r="K5387" s="33"/>
    </row>
    <row r="5388" spans="2:11" x14ac:dyDescent="0.2">
      <c r="B5388" s="33"/>
      <c r="C5388" s="171"/>
      <c r="D5388" s="33"/>
      <c r="E5388" s="33"/>
      <c r="F5388" s="33"/>
      <c r="G5388" s="33"/>
      <c r="H5388" s="33"/>
      <c r="I5388" s="171"/>
      <c r="J5388" s="33"/>
      <c r="K5388" s="33"/>
    </row>
    <row r="5389" spans="2:11" x14ac:dyDescent="0.2">
      <c r="B5389" s="33"/>
      <c r="C5389" s="171"/>
      <c r="D5389" s="33"/>
      <c r="E5389" s="33"/>
      <c r="F5389" s="33"/>
      <c r="G5389" s="33"/>
      <c r="H5389" s="33"/>
      <c r="I5389" s="171"/>
      <c r="J5389" s="33"/>
      <c r="K5389" s="33"/>
    </row>
    <row r="5390" spans="2:11" x14ac:dyDescent="0.2">
      <c r="B5390" s="33"/>
      <c r="C5390" s="171"/>
      <c r="D5390" s="33"/>
      <c r="E5390" s="33"/>
      <c r="F5390" s="33"/>
      <c r="G5390" s="33"/>
      <c r="H5390" s="33"/>
      <c r="I5390" s="171"/>
      <c r="J5390" s="33"/>
      <c r="K5390" s="33"/>
    </row>
    <row r="5391" spans="2:11" x14ac:dyDescent="0.2">
      <c r="B5391" s="33"/>
      <c r="C5391" s="171"/>
      <c r="D5391" s="33"/>
      <c r="E5391" s="33"/>
      <c r="F5391" s="33"/>
      <c r="G5391" s="33"/>
      <c r="H5391" s="33"/>
      <c r="I5391" s="171"/>
      <c r="J5391" s="33"/>
      <c r="K5391" s="33"/>
    </row>
    <row r="5392" spans="2:11" x14ac:dyDescent="0.2">
      <c r="B5392" s="33"/>
      <c r="C5392" s="171"/>
      <c r="D5392" s="33"/>
      <c r="E5392" s="33"/>
      <c r="F5392" s="33"/>
      <c r="G5392" s="33"/>
      <c r="H5392" s="33"/>
      <c r="I5392" s="171"/>
      <c r="J5392" s="33"/>
      <c r="K5392" s="33"/>
    </row>
    <row r="5393" spans="2:11" x14ac:dyDescent="0.2">
      <c r="B5393" s="33"/>
      <c r="C5393" s="171"/>
      <c r="D5393" s="33"/>
      <c r="E5393" s="33"/>
      <c r="F5393" s="33"/>
      <c r="G5393" s="33"/>
      <c r="H5393" s="33"/>
      <c r="I5393" s="171"/>
      <c r="J5393" s="33"/>
      <c r="K5393" s="33"/>
    </row>
    <row r="5394" spans="2:11" x14ac:dyDescent="0.2">
      <c r="B5394" s="33"/>
      <c r="C5394" s="171"/>
      <c r="D5394" s="33"/>
      <c r="E5394" s="33"/>
      <c r="F5394" s="33"/>
      <c r="G5394" s="33"/>
      <c r="H5394" s="33"/>
      <c r="I5394" s="171"/>
      <c r="J5394" s="33"/>
      <c r="K5394" s="33"/>
    </row>
    <row r="5395" spans="2:11" x14ac:dyDescent="0.2">
      <c r="B5395" s="33"/>
      <c r="C5395" s="171"/>
      <c r="D5395" s="33"/>
      <c r="E5395" s="33"/>
      <c r="F5395" s="33"/>
      <c r="G5395" s="33"/>
      <c r="H5395" s="33"/>
      <c r="I5395" s="171"/>
      <c r="J5395" s="33"/>
      <c r="K5395" s="33"/>
    </row>
    <row r="5396" spans="2:11" x14ac:dyDescent="0.2">
      <c r="B5396" s="33"/>
      <c r="C5396" s="171"/>
      <c r="D5396" s="33"/>
      <c r="E5396" s="33"/>
      <c r="F5396" s="33"/>
      <c r="G5396" s="33"/>
      <c r="H5396" s="33"/>
      <c r="I5396" s="171"/>
      <c r="J5396" s="33"/>
      <c r="K5396" s="33"/>
    </row>
    <row r="5397" spans="2:11" x14ac:dyDescent="0.2">
      <c r="B5397" s="33"/>
      <c r="C5397" s="171"/>
      <c r="D5397" s="33"/>
      <c r="E5397" s="33"/>
      <c r="F5397" s="33"/>
      <c r="G5397" s="33"/>
      <c r="H5397" s="33"/>
      <c r="I5397" s="171"/>
      <c r="J5397" s="33"/>
      <c r="K5397" s="33"/>
    </row>
    <row r="5398" spans="2:11" x14ac:dyDescent="0.2">
      <c r="B5398" s="33"/>
      <c r="C5398" s="171"/>
      <c r="D5398" s="33"/>
      <c r="E5398" s="33"/>
      <c r="F5398" s="33"/>
      <c r="G5398" s="33"/>
      <c r="H5398" s="33"/>
      <c r="I5398" s="171"/>
      <c r="J5398" s="33"/>
      <c r="K5398" s="33"/>
    </row>
    <row r="5399" spans="2:11" x14ac:dyDescent="0.2">
      <c r="B5399" s="33"/>
      <c r="C5399" s="171"/>
      <c r="D5399" s="33"/>
      <c r="E5399" s="33"/>
      <c r="F5399" s="33"/>
      <c r="G5399" s="33"/>
      <c r="H5399" s="33"/>
      <c r="I5399" s="171"/>
      <c r="J5399" s="33"/>
      <c r="K5399" s="33"/>
    </row>
    <row r="5400" spans="2:11" x14ac:dyDescent="0.2">
      <c r="B5400" s="33"/>
      <c r="C5400" s="171"/>
      <c r="D5400" s="33"/>
      <c r="E5400" s="33"/>
      <c r="F5400" s="33"/>
      <c r="G5400" s="33"/>
      <c r="H5400" s="33"/>
      <c r="I5400" s="171"/>
      <c r="J5400" s="33"/>
      <c r="K5400" s="33"/>
    </row>
    <row r="5401" spans="2:11" x14ac:dyDescent="0.2">
      <c r="B5401" s="33"/>
      <c r="C5401" s="171"/>
      <c r="D5401" s="33"/>
      <c r="E5401" s="33"/>
      <c r="F5401" s="33"/>
      <c r="G5401" s="33"/>
      <c r="H5401" s="33"/>
      <c r="I5401" s="171"/>
      <c r="J5401" s="33"/>
      <c r="K5401" s="33"/>
    </row>
    <row r="5402" spans="2:11" x14ac:dyDescent="0.2">
      <c r="B5402" s="33"/>
      <c r="C5402" s="171"/>
      <c r="D5402" s="33"/>
      <c r="E5402" s="33"/>
      <c r="F5402" s="33"/>
      <c r="G5402" s="33"/>
      <c r="H5402" s="33"/>
      <c r="I5402" s="171"/>
      <c r="J5402" s="33"/>
      <c r="K5402" s="33"/>
    </row>
    <row r="5403" spans="2:11" x14ac:dyDescent="0.2">
      <c r="B5403" s="33"/>
      <c r="C5403" s="171"/>
      <c r="D5403" s="33"/>
      <c r="E5403" s="33"/>
      <c r="F5403" s="33"/>
      <c r="G5403" s="33"/>
      <c r="H5403" s="33"/>
      <c r="I5403" s="171"/>
      <c r="J5403" s="33"/>
      <c r="K5403" s="33"/>
    </row>
    <row r="5404" spans="2:11" x14ac:dyDescent="0.2">
      <c r="B5404" s="33"/>
      <c r="C5404" s="171"/>
      <c r="D5404" s="33"/>
      <c r="E5404" s="33"/>
      <c r="F5404" s="33"/>
      <c r="G5404" s="33"/>
      <c r="H5404" s="33"/>
      <c r="I5404" s="171"/>
      <c r="J5404" s="33"/>
      <c r="K5404" s="33"/>
    </row>
    <row r="5405" spans="2:11" x14ac:dyDescent="0.2">
      <c r="B5405" s="33"/>
      <c r="C5405" s="171"/>
      <c r="D5405" s="33"/>
      <c r="E5405" s="33"/>
      <c r="F5405" s="33"/>
      <c r="G5405" s="33"/>
      <c r="H5405" s="33"/>
      <c r="I5405" s="171"/>
      <c r="J5405" s="33"/>
      <c r="K5405" s="33"/>
    </row>
    <row r="5406" spans="2:11" x14ac:dyDescent="0.2">
      <c r="B5406" s="33"/>
      <c r="C5406" s="171"/>
      <c r="D5406" s="33"/>
      <c r="E5406" s="33"/>
      <c r="F5406" s="33"/>
      <c r="G5406" s="33"/>
      <c r="H5406" s="33"/>
      <c r="I5406" s="171"/>
      <c r="J5406" s="33"/>
      <c r="K5406" s="33"/>
    </row>
    <row r="5407" spans="2:11" x14ac:dyDescent="0.2">
      <c r="B5407" s="33"/>
      <c r="C5407" s="171"/>
      <c r="D5407" s="33"/>
      <c r="E5407" s="33"/>
      <c r="F5407" s="33"/>
      <c r="G5407" s="33"/>
      <c r="H5407" s="33"/>
      <c r="I5407" s="171"/>
      <c r="J5407" s="33"/>
      <c r="K5407" s="33"/>
    </row>
    <row r="5408" spans="2:11" x14ac:dyDescent="0.2">
      <c r="B5408" s="33"/>
      <c r="C5408" s="171"/>
      <c r="D5408" s="33"/>
      <c r="E5408" s="33"/>
      <c r="F5408" s="33"/>
      <c r="G5408" s="33"/>
      <c r="H5408" s="33"/>
      <c r="I5408" s="171"/>
      <c r="J5408" s="33"/>
      <c r="K5408" s="33"/>
    </row>
    <row r="5409" spans="2:11" x14ac:dyDescent="0.2">
      <c r="B5409" s="33"/>
      <c r="C5409" s="171"/>
      <c r="D5409" s="33"/>
      <c r="E5409" s="33"/>
      <c r="F5409" s="33"/>
      <c r="G5409" s="33"/>
      <c r="H5409" s="33"/>
      <c r="I5409" s="171"/>
      <c r="J5409" s="33"/>
      <c r="K5409" s="33"/>
    </row>
    <row r="5410" spans="2:11" x14ac:dyDescent="0.2">
      <c r="B5410" s="33"/>
      <c r="C5410" s="171"/>
      <c r="D5410" s="33"/>
      <c r="E5410" s="33"/>
      <c r="F5410" s="33"/>
      <c r="G5410" s="33"/>
      <c r="H5410" s="33"/>
      <c r="I5410" s="171"/>
      <c r="J5410" s="33"/>
      <c r="K5410" s="33"/>
    </row>
    <row r="5411" spans="2:11" x14ac:dyDescent="0.2">
      <c r="B5411" s="33"/>
      <c r="C5411" s="171"/>
      <c r="D5411" s="33"/>
      <c r="E5411" s="33"/>
      <c r="F5411" s="33"/>
      <c r="G5411" s="33"/>
      <c r="H5411" s="33"/>
      <c r="I5411" s="171"/>
      <c r="J5411" s="33"/>
      <c r="K5411" s="33"/>
    </row>
    <row r="5412" spans="2:11" x14ac:dyDescent="0.2">
      <c r="B5412" s="33"/>
      <c r="C5412" s="171"/>
      <c r="D5412" s="33"/>
      <c r="E5412" s="33"/>
      <c r="F5412" s="33"/>
      <c r="G5412" s="33"/>
      <c r="H5412" s="33"/>
      <c r="I5412" s="171"/>
      <c r="J5412" s="33"/>
      <c r="K5412" s="33"/>
    </row>
    <row r="5413" spans="2:11" x14ac:dyDescent="0.2">
      <c r="B5413" s="33"/>
      <c r="C5413" s="171"/>
      <c r="D5413" s="33"/>
      <c r="E5413" s="33"/>
      <c r="F5413" s="33"/>
      <c r="G5413" s="33"/>
      <c r="H5413" s="33"/>
      <c r="I5413" s="171"/>
      <c r="J5413" s="33"/>
      <c r="K5413" s="33"/>
    </row>
    <row r="5414" spans="2:11" x14ac:dyDescent="0.2">
      <c r="B5414" s="33"/>
      <c r="C5414" s="171"/>
      <c r="D5414" s="33"/>
      <c r="E5414" s="33"/>
      <c r="F5414" s="33"/>
      <c r="G5414" s="33"/>
      <c r="H5414" s="33"/>
      <c r="I5414" s="171"/>
      <c r="J5414" s="33"/>
      <c r="K5414" s="33"/>
    </row>
    <row r="5415" spans="2:11" x14ac:dyDescent="0.2">
      <c r="B5415" s="33"/>
      <c r="C5415" s="171"/>
      <c r="D5415" s="33"/>
      <c r="E5415" s="33"/>
      <c r="F5415" s="33"/>
      <c r="G5415" s="33"/>
      <c r="H5415" s="33"/>
      <c r="I5415" s="171"/>
      <c r="J5415" s="33"/>
      <c r="K5415" s="33"/>
    </row>
    <row r="5416" spans="2:11" x14ac:dyDescent="0.2">
      <c r="B5416" s="33"/>
      <c r="C5416" s="171"/>
      <c r="D5416" s="33"/>
      <c r="E5416" s="33"/>
      <c r="F5416" s="33"/>
      <c r="G5416" s="33"/>
      <c r="H5416" s="33"/>
      <c r="I5416" s="171"/>
      <c r="J5416" s="33"/>
      <c r="K5416" s="33"/>
    </row>
    <row r="5417" spans="2:11" x14ac:dyDescent="0.2">
      <c r="B5417" s="33"/>
      <c r="C5417" s="171"/>
      <c r="D5417" s="33"/>
      <c r="E5417" s="33"/>
      <c r="F5417" s="33"/>
      <c r="G5417" s="33"/>
      <c r="H5417" s="33"/>
      <c r="I5417" s="171"/>
      <c r="J5417" s="33"/>
      <c r="K5417" s="33"/>
    </row>
    <row r="5418" spans="2:11" x14ac:dyDescent="0.2">
      <c r="B5418" s="33"/>
      <c r="C5418" s="171"/>
      <c r="D5418" s="33"/>
      <c r="E5418" s="33"/>
      <c r="F5418" s="33"/>
      <c r="G5418" s="33"/>
      <c r="H5418" s="33"/>
      <c r="I5418" s="171"/>
      <c r="J5418" s="33"/>
      <c r="K5418" s="33"/>
    </row>
    <row r="5419" spans="2:11" x14ac:dyDescent="0.2">
      <c r="B5419" s="33"/>
      <c r="C5419" s="171"/>
      <c r="D5419" s="33"/>
      <c r="E5419" s="33"/>
      <c r="F5419" s="33"/>
      <c r="G5419" s="33"/>
      <c r="H5419" s="33"/>
      <c r="I5419" s="171"/>
      <c r="J5419" s="33"/>
      <c r="K5419" s="33"/>
    </row>
    <row r="5420" spans="2:11" x14ac:dyDescent="0.2">
      <c r="B5420" s="33"/>
      <c r="C5420" s="171"/>
      <c r="D5420" s="33"/>
      <c r="E5420" s="33"/>
      <c r="F5420" s="33"/>
      <c r="G5420" s="33"/>
      <c r="H5420" s="33"/>
      <c r="I5420" s="171"/>
      <c r="J5420" s="33"/>
      <c r="K5420" s="33"/>
    </row>
    <row r="5421" spans="2:11" x14ac:dyDescent="0.2">
      <c r="B5421" s="33"/>
      <c r="C5421" s="171"/>
      <c r="D5421" s="33"/>
      <c r="E5421" s="33"/>
      <c r="F5421" s="33"/>
      <c r="G5421" s="33"/>
      <c r="H5421" s="33"/>
      <c r="I5421" s="171"/>
      <c r="J5421" s="33"/>
      <c r="K5421" s="33"/>
    </row>
    <row r="5422" spans="2:11" x14ac:dyDescent="0.2">
      <c r="B5422" s="33"/>
      <c r="C5422" s="171"/>
      <c r="D5422" s="33"/>
      <c r="E5422" s="33"/>
      <c r="F5422" s="33"/>
      <c r="G5422" s="33"/>
      <c r="H5422" s="33"/>
      <c r="I5422" s="171"/>
      <c r="J5422" s="33"/>
      <c r="K5422" s="33"/>
    </row>
    <row r="5423" spans="2:11" x14ac:dyDescent="0.2">
      <c r="B5423" s="33"/>
      <c r="C5423" s="171"/>
      <c r="D5423" s="33"/>
      <c r="E5423" s="33"/>
      <c r="F5423" s="33"/>
      <c r="G5423" s="33"/>
      <c r="H5423" s="33"/>
      <c r="I5423" s="171"/>
      <c r="J5423" s="33"/>
      <c r="K5423" s="33"/>
    </row>
    <row r="5424" spans="2:11" x14ac:dyDescent="0.2">
      <c r="B5424" s="33"/>
      <c r="C5424" s="171"/>
      <c r="D5424" s="33"/>
      <c r="E5424" s="33"/>
      <c r="F5424" s="33"/>
      <c r="G5424" s="33"/>
      <c r="H5424" s="33"/>
      <c r="I5424" s="171"/>
      <c r="J5424" s="33"/>
      <c r="K5424" s="33"/>
    </row>
    <row r="5425" spans="2:11" x14ac:dyDescent="0.2">
      <c r="B5425" s="33"/>
      <c r="C5425" s="171"/>
      <c r="D5425" s="33"/>
      <c r="E5425" s="33"/>
      <c r="F5425" s="33"/>
      <c r="G5425" s="33"/>
      <c r="H5425" s="33"/>
      <c r="I5425" s="171"/>
      <c r="J5425" s="33"/>
      <c r="K5425" s="33"/>
    </row>
    <row r="5426" spans="2:11" x14ac:dyDescent="0.2">
      <c r="B5426" s="33"/>
      <c r="C5426" s="171"/>
      <c r="D5426" s="33"/>
      <c r="E5426" s="33"/>
      <c r="F5426" s="33"/>
      <c r="G5426" s="33"/>
      <c r="H5426" s="33"/>
      <c r="I5426" s="171"/>
      <c r="J5426" s="33"/>
      <c r="K5426" s="33"/>
    </row>
    <row r="5427" spans="2:11" x14ac:dyDescent="0.2">
      <c r="B5427" s="33"/>
      <c r="C5427" s="171"/>
      <c r="D5427" s="33"/>
      <c r="E5427" s="33"/>
      <c r="F5427" s="33"/>
      <c r="G5427" s="33"/>
      <c r="H5427" s="33"/>
      <c r="I5427" s="171"/>
      <c r="J5427" s="33"/>
      <c r="K5427" s="33"/>
    </row>
    <row r="5428" spans="2:11" x14ac:dyDescent="0.2">
      <c r="B5428" s="33"/>
      <c r="C5428" s="171"/>
      <c r="D5428" s="33"/>
      <c r="E5428" s="33"/>
      <c r="F5428" s="33"/>
      <c r="G5428" s="33"/>
      <c r="H5428" s="33"/>
      <c r="I5428" s="171"/>
      <c r="J5428" s="33"/>
      <c r="K5428" s="33"/>
    </row>
    <row r="5429" spans="2:11" x14ac:dyDescent="0.2">
      <c r="B5429" s="33"/>
      <c r="C5429" s="171"/>
      <c r="D5429" s="33"/>
      <c r="E5429" s="33"/>
      <c r="F5429" s="33"/>
      <c r="G5429" s="33"/>
      <c r="H5429" s="33"/>
      <c r="I5429" s="171"/>
      <c r="J5429" s="33"/>
      <c r="K5429" s="33"/>
    </row>
    <row r="5430" spans="2:11" x14ac:dyDescent="0.2">
      <c r="B5430" s="33"/>
      <c r="C5430" s="171"/>
      <c r="D5430" s="33"/>
      <c r="E5430" s="33"/>
      <c r="F5430" s="33"/>
      <c r="G5430" s="33"/>
      <c r="H5430" s="33"/>
      <c r="I5430" s="171"/>
      <c r="J5430" s="33"/>
      <c r="K5430" s="33"/>
    </row>
    <row r="5431" spans="2:11" x14ac:dyDescent="0.2">
      <c r="B5431" s="33"/>
      <c r="C5431" s="171"/>
      <c r="D5431" s="33"/>
      <c r="E5431" s="33"/>
      <c r="F5431" s="33"/>
      <c r="G5431" s="33"/>
      <c r="H5431" s="33"/>
      <c r="I5431" s="171"/>
      <c r="J5431" s="33"/>
      <c r="K5431" s="33"/>
    </row>
    <row r="5432" spans="2:11" x14ac:dyDescent="0.2">
      <c r="B5432" s="33"/>
      <c r="C5432" s="171"/>
      <c r="D5432" s="33"/>
      <c r="E5432" s="33"/>
      <c r="F5432" s="33"/>
      <c r="G5432" s="33"/>
      <c r="H5432" s="33"/>
      <c r="I5432" s="171"/>
      <c r="J5432" s="33"/>
      <c r="K5432" s="33"/>
    </row>
    <row r="5433" spans="2:11" x14ac:dyDescent="0.2">
      <c r="B5433" s="33"/>
      <c r="C5433" s="171"/>
      <c r="D5433" s="33"/>
      <c r="E5433" s="33"/>
      <c r="F5433" s="33"/>
      <c r="G5433" s="33"/>
      <c r="H5433" s="33"/>
      <c r="I5433" s="171"/>
      <c r="J5433" s="33"/>
      <c r="K5433" s="33"/>
    </row>
    <row r="5434" spans="2:11" x14ac:dyDescent="0.2">
      <c r="B5434" s="33"/>
      <c r="C5434" s="171"/>
      <c r="D5434" s="33"/>
      <c r="E5434" s="33"/>
      <c r="F5434" s="33"/>
      <c r="G5434" s="33"/>
      <c r="H5434" s="33"/>
      <c r="I5434" s="171"/>
      <c r="J5434" s="33"/>
      <c r="K5434" s="33"/>
    </row>
    <row r="5435" spans="2:11" x14ac:dyDescent="0.2">
      <c r="B5435" s="33"/>
      <c r="C5435" s="171"/>
      <c r="D5435" s="33"/>
      <c r="E5435" s="33"/>
      <c r="F5435" s="33"/>
      <c r="G5435" s="33"/>
      <c r="H5435" s="33"/>
      <c r="I5435" s="171"/>
      <c r="J5435" s="33"/>
      <c r="K5435" s="33"/>
    </row>
    <row r="5436" spans="2:11" x14ac:dyDescent="0.2">
      <c r="B5436" s="33"/>
      <c r="C5436" s="171"/>
      <c r="D5436" s="33"/>
      <c r="E5436" s="33"/>
      <c r="F5436" s="33"/>
      <c r="G5436" s="33"/>
      <c r="H5436" s="33"/>
      <c r="I5436" s="171"/>
      <c r="J5436" s="33"/>
      <c r="K5436" s="33"/>
    </row>
    <row r="5437" spans="2:11" x14ac:dyDescent="0.2">
      <c r="B5437" s="33"/>
      <c r="C5437" s="171"/>
      <c r="D5437" s="33"/>
      <c r="E5437" s="33"/>
      <c r="F5437" s="33"/>
      <c r="G5437" s="33"/>
      <c r="H5437" s="33"/>
      <c r="I5437" s="171"/>
      <c r="J5437" s="33"/>
      <c r="K5437" s="33"/>
    </row>
    <row r="5438" spans="2:11" x14ac:dyDescent="0.2">
      <c r="B5438" s="33"/>
      <c r="C5438" s="171"/>
      <c r="D5438" s="33"/>
      <c r="E5438" s="33"/>
      <c r="F5438" s="33"/>
      <c r="G5438" s="33"/>
      <c r="H5438" s="33"/>
      <c r="I5438" s="171"/>
      <c r="J5438" s="33"/>
      <c r="K5438" s="33"/>
    </row>
    <row r="5439" spans="2:11" x14ac:dyDescent="0.2">
      <c r="B5439" s="33"/>
      <c r="C5439" s="171"/>
      <c r="D5439" s="33"/>
      <c r="E5439" s="33"/>
      <c r="F5439" s="33"/>
      <c r="G5439" s="33"/>
      <c r="H5439" s="33"/>
      <c r="I5439" s="171"/>
      <c r="J5439" s="33"/>
      <c r="K5439" s="33"/>
    </row>
    <row r="5440" spans="2:11" x14ac:dyDescent="0.2">
      <c r="B5440" s="33"/>
      <c r="C5440" s="171"/>
      <c r="D5440" s="33"/>
      <c r="E5440" s="33"/>
      <c r="F5440" s="33"/>
      <c r="G5440" s="33"/>
      <c r="H5440" s="33"/>
      <c r="I5440" s="171"/>
      <c r="J5440" s="33"/>
      <c r="K5440" s="33"/>
    </row>
    <row r="5441" spans="2:11" x14ac:dyDescent="0.2">
      <c r="B5441" s="33"/>
      <c r="C5441" s="171"/>
      <c r="D5441" s="33"/>
      <c r="E5441" s="33"/>
      <c r="F5441" s="33"/>
      <c r="G5441" s="33"/>
      <c r="H5441" s="33"/>
      <c r="I5441" s="171"/>
      <c r="J5441" s="33"/>
      <c r="K5441" s="33"/>
    </row>
    <row r="5442" spans="2:11" x14ac:dyDescent="0.2">
      <c r="B5442" s="33"/>
      <c r="C5442" s="171"/>
      <c r="D5442" s="33"/>
      <c r="E5442" s="33"/>
      <c r="F5442" s="33"/>
      <c r="G5442" s="33"/>
      <c r="H5442" s="33"/>
      <c r="I5442" s="171"/>
      <c r="J5442" s="33"/>
      <c r="K5442" s="33"/>
    </row>
    <row r="5443" spans="2:11" x14ac:dyDescent="0.2">
      <c r="B5443" s="33"/>
      <c r="C5443" s="171"/>
      <c r="D5443" s="33"/>
      <c r="E5443" s="33"/>
      <c r="F5443" s="33"/>
      <c r="G5443" s="33"/>
      <c r="H5443" s="33"/>
      <c r="I5443" s="171"/>
      <c r="J5443" s="33"/>
      <c r="K5443" s="33"/>
    </row>
    <row r="5444" spans="2:11" x14ac:dyDescent="0.2">
      <c r="B5444" s="33"/>
      <c r="C5444" s="171"/>
      <c r="D5444" s="33"/>
      <c r="E5444" s="33"/>
      <c r="F5444" s="33"/>
      <c r="G5444" s="33"/>
      <c r="H5444" s="33"/>
      <c r="I5444" s="171"/>
      <c r="J5444" s="33"/>
      <c r="K5444" s="33"/>
    </row>
    <row r="5445" spans="2:11" x14ac:dyDescent="0.2">
      <c r="B5445" s="33"/>
      <c r="C5445" s="171"/>
      <c r="D5445" s="33"/>
      <c r="E5445" s="33"/>
      <c r="F5445" s="33"/>
      <c r="G5445" s="33"/>
      <c r="H5445" s="33"/>
      <c r="I5445" s="171"/>
      <c r="J5445" s="33"/>
      <c r="K5445" s="33"/>
    </row>
    <row r="5446" spans="2:11" x14ac:dyDescent="0.2">
      <c r="B5446" s="33"/>
      <c r="C5446" s="171"/>
      <c r="D5446" s="33"/>
      <c r="E5446" s="33"/>
      <c r="F5446" s="33"/>
      <c r="G5446" s="33"/>
      <c r="H5446" s="33"/>
      <c r="I5446" s="171"/>
      <c r="J5446" s="33"/>
      <c r="K5446" s="33"/>
    </row>
    <row r="5447" spans="2:11" x14ac:dyDescent="0.2">
      <c r="B5447" s="33"/>
      <c r="C5447" s="171"/>
      <c r="D5447" s="33"/>
      <c r="E5447" s="33"/>
      <c r="F5447" s="33"/>
      <c r="G5447" s="33"/>
      <c r="H5447" s="33"/>
      <c r="I5447" s="171"/>
      <c r="J5447" s="33"/>
      <c r="K5447" s="33"/>
    </row>
    <row r="5448" spans="2:11" x14ac:dyDescent="0.2">
      <c r="B5448" s="33"/>
      <c r="C5448" s="171"/>
      <c r="D5448" s="33"/>
      <c r="E5448" s="33"/>
      <c r="F5448" s="33"/>
      <c r="G5448" s="33"/>
      <c r="H5448" s="33"/>
      <c r="I5448" s="171"/>
      <c r="J5448" s="33"/>
      <c r="K5448" s="33"/>
    </row>
    <row r="5449" spans="2:11" x14ac:dyDescent="0.2">
      <c r="B5449" s="33"/>
      <c r="C5449" s="171"/>
      <c r="D5449" s="33"/>
      <c r="E5449" s="33"/>
      <c r="F5449" s="33"/>
      <c r="G5449" s="33"/>
      <c r="H5449" s="33"/>
      <c r="I5449" s="171"/>
      <c r="J5449" s="33"/>
      <c r="K5449" s="33"/>
    </row>
    <row r="5450" spans="2:11" x14ac:dyDescent="0.2">
      <c r="B5450" s="33"/>
      <c r="C5450" s="171"/>
      <c r="D5450" s="33"/>
      <c r="E5450" s="33"/>
      <c r="F5450" s="33"/>
      <c r="G5450" s="33"/>
      <c r="H5450" s="33"/>
      <c r="I5450" s="171"/>
      <c r="J5450" s="33"/>
      <c r="K5450" s="33"/>
    </row>
    <row r="5451" spans="2:11" x14ac:dyDescent="0.2">
      <c r="B5451" s="33"/>
      <c r="C5451" s="171"/>
      <c r="D5451" s="33"/>
      <c r="E5451" s="33"/>
      <c r="F5451" s="33"/>
      <c r="G5451" s="33"/>
      <c r="H5451" s="33"/>
      <c r="I5451" s="171"/>
      <c r="J5451" s="33"/>
      <c r="K5451" s="33"/>
    </row>
    <row r="5452" spans="2:11" x14ac:dyDescent="0.2">
      <c r="B5452" s="33"/>
      <c r="C5452" s="171"/>
      <c r="D5452" s="33"/>
      <c r="E5452" s="33"/>
      <c r="F5452" s="33"/>
      <c r="G5452" s="33"/>
      <c r="H5452" s="33"/>
      <c r="I5452" s="171"/>
      <c r="J5452" s="33"/>
      <c r="K5452" s="33"/>
    </row>
    <row r="5453" spans="2:11" x14ac:dyDescent="0.2">
      <c r="B5453" s="33"/>
      <c r="C5453" s="171"/>
      <c r="D5453" s="33"/>
      <c r="E5453" s="33"/>
      <c r="F5453" s="33"/>
      <c r="G5453" s="33"/>
      <c r="H5453" s="33"/>
      <c r="I5453" s="171"/>
      <c r="J5453" s="33"/>
      <c r="K5453" s="33"/>
    </row>
    <row r="5454" spans="2:11" x14ac:dyDescent="0.2">
      <c r="B5454" s="33"/>
      <c r="C5454" s="171"/>
      <c r="D5454" s="33"/>
      <c r="E5454" s="33"/>
      <c r="F5454" s="33"/>
      <c r="G5454" s="33"/>
      <c r="H5454" s="33"/>
      <c r="I5454" s="171"/>
      <c r="J5454" s="33"/>
      <c r="K5454" s="33"/>
    </row>
    <row r="5455" spans="2:11" x14ac:dyDescent="0.2">
      <c r="B5455" s="33"/>
      <c r="C5455" s="171"/>
      <c r="D5455" s="33"/>
      <c r="E5455" s="33"/>
      <c r="F5455" s="33"/>
      <c r="G5455" s="33"/>
      <c r="H5455" s="33"/>
      <c r="I5455" s="171"/>
      <c r="J5455" s="33"/>
      <c r="K5455" s="33"/>
    </row>
    <row r="5456" spans="2:11" x14ac:dyDescent="0.2">
      <c r="B5456" s="33"/>
      <c r="C5456" s="171"/>
      <c r="D5456" s="33"/>
      <c r="E5456" s="33"/>
      <c r="F5456" s="33"/>
      <c r="G5456" s="33"/>
      <c r="H5456" s="33"/>
      <c r="I5456" s="171"/>
      <c r="J5456" s="33"/>
      <c r="K5456" s="33"/>
    </row>
    <row r="5457" spans="2:11" x14ac:dyDescent="0.2">
      <c r="B5457" s="33"/>
      <c r="C5457" s="171"/>
      <c r="D5457" s="33"/>
      <c r="E5457" s="33"/>
      <c r="F5457" s="33"/>
      <c r="G5457" s="33"/>
      <c r="H5457" s="33"/>
      <c r="I5457" s="171"/>
      <c r="J5457" s="33"/>
      <c r="K5457" s="33"/>
    </row>
    <row r="5458" spans="2:11" x14ac:dyDescent="0.2">
      <c r="B5458" s="33"/>
      <c r="C5458" s="171"/>
      <c r="D5458" s="33"/>
      <c r="E5458" s="33"/>
      <c r="F5458" s="33"/>
      <c r="G5458" s="33"/>
      <c r="H5458" s="33"/>
      <c r="I5458" s="171"/>
      <c r="J5458" s="33"/>
      <c r="K5458" s="33"/>
    </row>
    <row r="5459" spans="2:11" x14ac:dyDescent="0.2">
      <c r="B5459" s="33"/>
      <c r="C5459" s="171"/>
      <c r="D5459" s="33"/>
      <c r="E5459" s="33"/>
      <c r="F5459" s="33"/>
      <c r="G5459" s="33"/>
      <c r="H5459" s="33"/>
      <c r="I5459" s="171"/>
      <c r="J5459" s="33"/>
      <c r="K5459" s="33"/>
    </row>
    <row r="5460" spans="2:11" x14ac:dyDescent="0.2">
      <c r="B5460" s="33"/>
      <c r="C5460" s="171"/>
      <c r="D5460" s="33"/>
      <c r="E5460" s="33"/>
      <c r="F5460" s="33"/>
      <c r="G5460" s="33"/>
      <c r="H5460" s="33"/>
      <c r="I5460" s="171"/>
      <c r="J5460" s="33"/>
      <c r="K5460" s="33"/>
    </row>
    <row r="5461" spans="2:11" x14ac:dyDescent="0.2">
      <c r="B5461" s="33"/>
      <c r="C5461" s="171"/>
      <c r="D5461" s="33"/>
      <c r="E5461" s="33"/>
      <c r="F5461" s="33"/>
      <c r="G5461" s="33"/>
      <c r="H5461" s="33"/>
      <c r="I5461" s="171"/>
      <c r="J5461" s="33"/>
      <c r="K5461" s="33"/>
    </row>
    <row r="5462" spans="2:11" x14ac:dyDescent="0.2">
      <c r="B5462" s="33"/>
      <c r="C5462" s="171"/>
      <c r="D5462" s="33"/>
      <c r="E5462" s="33"/>
      <c r="F5462" s="33"/>
      <c r="G5462" s="33"/>
      <c r="H5462" s="33"/>
      <c r="I5462" s="171"/>
      <c r="J5462" s="33"/>
      <c r="K5462" s="33"/>
    </row>
    <row r="5463" spans="2:11" x14ac:dyDescent="0.2">
      <c r="B5463" s="33"/>
      <c r="C5463" s="171"/>
      <c r="D5463" s="33"/>
      <c r="E5463" s="33"/>
      <c r="F5463" s="33"/>
      <c r="G5463" s="33"/>
      <c r="H5463" s="33"/>
      <c r="I5463" s="171"/>
      <c r="J5463" s="33"/>
      <c r="K5463" s="33"/>
    </row>
    <row r="5464" spans="2:11" x14ac:dyDescent="0.2">
      <c r="B5464" s="33"/>
      <c r="C5464" s="171"/>
      <c r="D5464" s="33"/>
      <c r="E5464" s="33"/>
      <c r="F5464" s="33"/>
      <c r="G5464" s="33"/>
      <c r="H5464" s="33"/>
      <c r="I5464" s="171"/>
      <c r="J5464" s="33"/>
      <c r="K5464" s="33"/>
    </row>
    <row r="5465" spans="2:11" x14ac:dyDescent="0.2">
      <c r="B5465" s="33"/>
      <c r="C5465" s="171"/>
      <c r="D5465" s="33"/>
      <c r="E5465" s="33"/>
      <c r="F5465" s="33"/>
      <c r="G5465" s="33"/>
      <c r="H5465" s="33"/>
      <c r="I5465" s="171"/>
      <c r="J5465" s="33"/>
      <c r="K5465" s="33"/>
    </row>
    <row r="5466" spans="2:11" x14ac:dyDescent="0.2">
      <c r="B5466" s="33"/>
      <c r="C5466" s="171"/>
      <c r="D5466" s="33"/>
      <c r="E5466" s="33"/>
      <c r="F5466" s="33"/>
      <c r="G5466" s="33"/>
      <c r="H5466" s="33"/>
      <c r="I5466" s="171"/>
      <c r="J5466" s="33"/>
      <c r="K5466" s="33"/>
    </row>
    <row r="5467" spans="2:11" x14ac:dyDescent="0.2">
      <c r="B5467" s="33"/>
      <c r="C5467" s="171"/>
      <c r="D5467" s="33"/>
      <c r="E5467" s="33"/>
      <c r="F5467" s="33"/>
      <c r="G5467" s="33"/>
      <c r="H5467" s="33"/>
      <c r="I5467" s="171"/>
      <c r="J5467" s="33"/>
      <c r="K5467" s="33"/>
    </row>
    <row r="5468" spans="2:11" x14ac:dyDescent="0.2">
      <c r="B5468" s="33"/>
      <c r="C5468" s="171"/>
      <c r="D5468" s="33"/>
      <c r="E5468" s="33"/>
      <c r="F5468" s="33"/>
      <c r="G5468" s="33"/>
      <c r="H5468" s="33"/>
      <c r="I5468" s="171"/>
      <c r="J5468" s="33"/>
      <c r="K5468" s="33"/>
    </row>
    <row r="5469" spans="2:11" x14ac:dyDescent="0.2">
      <c r="B5469" s="33"/>
      <c r="C5469" s="171"/>
      <c r="D5469" s="33"/>
      <c r="E5469" s="33"/>
      <c r="F5469" s="33"/>
      <c r="G5469" s="33"/>
      <c r="H5469" s="33"/>
      <c r="I5469" s="171"/>
      <c r="J5469" s="33"/>
      <c r="K5469" s="33"/>
    </row>
    <row r="5470" spans="2:11" x14ac:dyDescent="0.2">
      <c r="B5470" s="33"/>
      <c r="C5470" s="171"/>
      <c r="D5470" s="33"/>
      <c r="E5470" s="33"/>
      <c r="F5470" s="33"/>
      <c r="G5470" s="33"/>
      <c r="H5470" s="33"/>
      <c r="I5470" s="171"/>
      <c r="J5470" s="33"/>
      <c r="K5470" s="33"/>
    </row>
    <row r="5471" spans="2:11" x14ac:dyDescent="0.2">
      <c r="B5471" s="33"/>
      <c r="C5471" s="171"/>
      <c r="D5471" s="33"/>
      <c r="E5471" s="33"/>
      <c r="F5471" s="33"/>
      <c r="G5471" s="33"/>
      <c r="H5471" s="33"/>
      <c r="I5471" s="171"/>
      <c r="J5471" s="33"/>
      <c r="K5471" s="33"/>
    </row>
    <row r="5472" spans="2:11" x14ac:dyDescent="0.2">
      <c r="B5472" s="33"/>
      <c r="C5472" s="171"/>
      <c r="D5472" s="33"/>
      <c r="E5472" s="33"/>
      <c r="F5472" s="33"/>
      <c r="G5472" s="33"/>
      <c r="H5472" s="33"/>
      <c r="I5472" s="171"/>
      <c r="J5472" s="33"/>
      <c r="K5472" s="33"/>
    </row>
    <row r="5473" spans="2:11" x14ac:dyDescent="0.2">
      <c r="B5473" s="33"/>
      <c r="C5473" s="171"/>
      <c r="D5473" s="33"/>
      <c r="E5473" s="33"/>
      <c r="F5473" s="33"/>
      <c r="G5473" s="33"/>
      <c r="H5473" s="33"/>
      <c r="I5473" s="171"/>
      <c r="J5473" s="33"/>
      <c r="K5473" s="33"/>
    </row>
    <row r="5474" spans="2:11" x14ac:dyDescent="0.2">
      <c r="B5474" s="33"/>
      <c r="C5474" s="171"/>
      <c r="D5474" s="33"/>
      <c r="E5474" s="33"/>
      <c r="F5474" s="33"/>
      <c r="G5474" s="33"/>
      <c r="H5474" s="33"/>
      <c r="I5474" s="171"/>
      <c r="J5474" s="33"/>
      <c r="K5474" s="33"/>
    </row>
    <row r="5475" spans="2:11" x14ac:dyDescent="0.2">
      <c r="B5475" s="33"/>
      <c r="C5475" s="171"/>
      <c r="D5475" s="33"/>
      <c r="E5475" s="33"/>
      <c r="F5475" s="33"/>
      <c r="G5475" s="33"/>
      <c r="H5475" s="33"/>
      <c r="I5475" s="171"/>
      <c r="J5475" s="33"/>
      <c r="K5475" s="33"/>
    </row>
    <row r="5476" spans="2:11" x14ac:dyDescent="0.2">
      <c r="B5476" s="33"/>
      <c r="C5476" s="171"/>
      <c r="D5476" s="33"/>
      <c r="E5476" s="33"/>
      <c r="F5476" s="33"/>
      <c r="G5476" s="33"/>
      <c r="H5476" s="33"/>
      <c r="I5476" s="171"/>
      <c r="J5476" s="33"/>
      <c r="K5476" s="33"/>
    </row>
    <row r="5477" spans="2:11" x14ac:dyDescent="0.2">
      <c r="B5477" s="33"/>
      <c r="C5477" s="171"/>
      <c r="D5477" s="33"/>
      <c r="E5477" s="33"/>
      <c r="F5477" s="33"/>
      <c r="G5477" s="33"/>
      <c r="H5477" s="33"/>
      <c r="I5477" s="171"/>
      <c r="J5477" s="33"/>
      <c r="K5477" s="33"/>
    </row>
    <row r="5478" spans="2:11" x14ac:dyDescent="0.2">
      <c r="B5478" s="33"/>
      <c r="C5478" s="171"/>
      <c r="D5478" s="33"/>
      <c r="E5478" s="33"/>
      <c r="F5478" s="33"/>
      <c r="G5478" s="33"/>
      <c r="H5478" s="33"/>
      <c r="I5478" s="171"/>
      <c r="J5478" s="33"/>
      <c r="K5478" s="33"/>
    </row>
    <row r="5479" spans="2:11" x14ac:dyDescent="0.2">
      <c r="B5479" s="33"/>
      <c r="C5479" s="171"/>
      <c r="D5479" s="33"/>
      <c r="E5479" s="33"/>
      <c r="F5479" s="33"/>
      <c r="G5479" s="33"/>
      <c r="H5479" s="33"/>
      <c r="I5479" s="171"/>
      <c r="J5479" s="33"/>
      <c r="K5479" s="33"/>
    </row>
    <row r="5480" spans="2:11" x14ac:dyDescent="0.2">
      <c r="B5480" s="33"/>
      <c r="C5480" s="171"/>
      <c r="D5480" s="33"/>
      <c r="E5480" s="33"/>
      <c r="F5480" s="33"/>
      <c r="G5480" s="33"/>
      <c r="H5480" s="33"/>
      <c r="I5480" s="171"/>
      <c r="J5480" s="33"/>
      <c r="K5480" s="33"/>
    </row>
    <row r="5481" spans="2:11" x14ac:dyDescent="0.2">
      <c r="B5481" s="33"/>
      <c r="C5481" s="171"/>
      <c r="D5481" s="33"/>
      <c r="E5481" s="33"/>
      <c r="F5481" s="33"/>
      <c r="G5481" s="33"/>
      <c r="H5481" s="33"/>
      <c r="I5481" s="171"/>
      <c r="J5481" s="33"/>
      <c r="K5481" s="33"/>
    </row>
    <row r="5482" spans="2:11" x14ac:dyDescent="0.2">
      <c r="B5482" s="33"/>
      <c r="C5482" s="171"/>
      <c r="D5482" s="33"/>
      <c r="E5482" s="33"/>
      <c r="F5482" s="33"/>
      <c r="G5482" s="33"/>
      <c r="H5482" s="33"/>
      <c r="I5482" s="171"/>
      <c r="J5482" s="33"/>
      <c r="K5482" s="33"/>
    </row>
    <row r="5483" spans="2:11" x14ac:dyDescent="0.2">
      <c r="B5483" s="33"/>
      <c r="C5483" s="171"/>
      <c r="D5483" s="33"/>
      <c r="E5483" s="33"/>
      <c r="F5483" s="33"/>
      <c r="G5483" s="33"/>
      <c r="H5483" s="33"/>
      <c r="I5483" s="171"/>
      <c r="J5483" s="33"/>
      <c r="K5483" s="33"/>
    </row>
    <row r="5484" spans="2:11" x14ac:dyDescent="0.2">
      <c r="B5484" s="33"/>
      <c r="C5484" s="171"/>
      <c r="D5484" s="33"/>
      <c r="E5484" s="33"/>
      <c r="F5484" s="33"/>
      <c r="G5484" s="33"/>
      <c r="H5484" s="33"/>
      <c r="I5484" s="171"/>
      <c r="J5484" s="33"/>
      <c r="K5484" s="33"/>
    </row>
    <row r="5485" spans="2:11" x14ac:dyDescent="0.2">
      <c r="B5485" s="33"/>
      <c r="C5485" s="171"/>
      <c r="D5485" s="33"/>
      <c r="E5485" s="33"/>
      <c r="F5485" s="33"/>
      <c r="G5485" s="33"/>
      <c r="H5485" s="33"/>
      <c r="I5485" s="171"/>
      <c r="J5485" s="33"/>
      <c r="K5485" s="33"/>
    </row>
    <row r="5486" spans="2:11" x14ac:dyDescent="0.2">
      <c r="B5486" s="33"/>
      <c r="C5486" s="171"/>
      <c r="D5486" s="33"/>
      <c r="E5486" s="33"/>
      <c r="F5486" s="33"/>
      <c r="G5486" s="33"/>
      <c r="H5486" s="33"/>
      <c r="I5486" s="171"/>
      <c r="J5486" s="33"/>
      <c r="K5486" s="33"/>
    </row>
    <row r="5487" spans="2:11" x14ac:dyDescent="0.2">
      <c r="B5487" s="33"/>
      <c r="C5487" s="171"/>
      <c r="D5487" s="33"/>
      <c r="E5487" s="33"/>
      <c r="F5487" s="33"/>
      <c r="G5487" s="33"/>
      <c r="H5487" s="33"/>
      <c r="I5487" s="171"/>
      <c r="J5487" s="33"/>
      <c r="K5487" s="33"/>
    </row>
    <row r="5488" spans="2:11" x14ac:dyDescent="0.2">
      <c r="B5488" s="33"/>
      <c r="C5488" s="171"/>
      <c r="D5488" s="33"/>
      <c r="E5488" s="33"/>
      <c r="F5488" s="33"/>
      <c r="G5488" s="33"/>
      <c r="H5488" s="33"/>
      <c r="I5488" s="171"/>
      <c r="J5488" s="33"/>
      <c r="K5488" s="33"/>
    </row>
    <row r="5489" spans="2:11" x14ac:dyDescent="0.2">
      <c r="B5489" s="33"/>
      <c r="C5489" s="171"/>
      <c r="D5489" s="33"/>
      <c r="E5489" s="33"/>
      <c r="F5489" s="33"/>
      <c r="G5489" s="33"/>
      <c r="H5489" s="33"/>
      <c r="I5489" s="171"/>
      <c r="J5489" s="33"/>
      <c r="K5489" s="33"/>
    </row>
    <row r="5490" spans="2:11" x14ac:dyDescent="0.2">
      <c r="B5490" s="33"/>
      <c r="C5490" s="171"/>
      <c r="D5490" s="33"/>
      <c r="E5490" s="33"/>
      <c r="F5490" s="33"/>
      <c r="G5490" s="33"/>
      <c r="H5490" s="33"/>
      <c r="I5490" s="171"/>
      <c r="J5490" s="33"/>
      <c r="K5490" s="33"/>
    </row>
    <row r="5491" spans="2:11" x14ac:dyDescent="0.2">
      <c r="B5491" s="33"/>
      <c r="C5491" s="171"/>
      <c r="D5491" s="33"/>
      <c r="E5491" s="33"/>
      <c r="F5491" s="33"/>
      <c r="G5491" s="33"/>
      <c r="H5491" s="33"/>
      <c r="I5491" s="171"/>
      <c r="J5491" s="33"/>
      <c r="K5491" s="33"/>
    </row>
    <row r="5492" spans="2:11" x14ac:dyDescent="0.2">
      <c r="B5492" s="33"/>
      <c r="C5492" s="171"/>
      <c r="D5492" s="33"/>
      <c r="E5492" s="33"/>
      <c r="F5492" s="33"/>
      <c r="G5492" s="33"/>
      <c r="H5492" s="33"/>
      <c r="I5492" s="171"/>
      <c r="J5492" s="33"/>
      <c r="K5492" s="33"/>
    </row>
    <row r="5493" spans="2:11" x14ac:dyDescent="0.2">
      <c r="B5493" s="33"/>
      <c r="C5493" s="171"/>
      <c r="D5493" s="33"/>
      <c r="E5493" s="33"/>
      <c r="F5493" s="33"/>
      <c r="G5493" s="33"/>
      <c r="H5493" s="33"/>
      <c r="I5493" s="171"/>
      <c r="J5493" s="33"/>
      <c r="K5493" s="33"/>
    </row>
    <row r="5494" spans="2:11" x14ac:dyDescent="0.2">
      <c r="B5494" s="33"/>
      <c r="C5494" s="171"/>
      <c r="D5494" s="33"/>
      <c r="E5494" s="33"/>
      <c r="F5494" s="33"/>
      <c r="G5494" s="33"/>
      <c r="H5494" s="33"/>
      <c r="I5494" s="171"/>
      <c r="J5494" s="33"/>
      <c r="K5494" s="33"/>
    </row>
    <row r="5495" spans="2:11" x14ac:dyDescent="0.2">
      <c r="B5495" s="33"/>
      <c r="C5495" s="171"/>
      <c r="D5495" s="33"/>
      <c r="E5495" s="33"/>
      <c r="F5495" s="33"/>
      <c r="G5495" s="33"/>
      <c r="H5495" s="33"/>
      <c r="I5495" s="171"/>
      <c r="J5495" s="33"/>
      <c r="K5495" s="33"/>
    </row>
    <row r="5496" spans="2:11" x14ac:dyDescent="0.2">
      <c r="B5496" s="33"/>
      <c r="C5496" s="171"/>
      <c r="D5496" s="33"/>
      <c r="E5496" s="33"/>
      <c r="F5496" s="33"/>
      <c r="G5496" s="33"/>
      <c r="H5496" s="33"/>
      <c r="I5496" s="171"/>
      <c r="J5496" s="33"/>
      <c r="K5496" s="33"/>
    </row>
    <row r="5497" spans="2:11" x14ac:dyDescent="0.2">
      <c r="B5497" s="33"/>
      <c r="C5497" s="171"/>
      <c r="D5497" s="33"/>
      <c r="E5497" s="33"/>
      <c r="F5497" s="33"/>
      <c r="G5497" s="33"/>
      <c r="H5497" s="33"/>
      <c r="I5497" s="171"/>
      <c r="J5497" s="33"/>
      <c r="K5497" s="33"/>
    </row>
    <row r="5498" spans="2:11" x14ac:dyDescent="0.2">
      <c r="B5498" s="33"/>
      <c r="C5498" s="171"/>
      <c r="D5498" s="33"/>
      <c r="E5498" s="33"/>
      <c r="F5498" s="33"/>
      <c r="G5498" s="33"/>
      <c r="H5498" s="33"/>
      <c r="I5498" s="171"/>
      <c r="J5498" s="33"/>
      <c r="K5498" s="33"/>
    </row>
    <row r="5499" spans="2:11" x14ac:dyDescent="0.2">
      <c r="B5499" s="33"/>
      <c r="C5499" s="171"/>
      <c r="D5499" s="33"/>
      <c r="E5499" s="33"/>
      <c r="F5499" s="33"/>
      <c r="G5499" s="33"/>
      <c r="H5499" s="33"/>
      <c r="I5499" s="171"/>
      <c r="J5499" s="33"/>
      <c r="K5499" s="33"/>
    </row>
    <row r="5500" spans="2:11" x14ac:dyDescent="0.2">
      <c r="B5500" s="33"/>
      <c r="C5500" s="171"/>
      <c r="D5500" s="33"/>
      <c r="E5500" s="33"/>
      <c r="F5500" s="33"/>
      <c r="G5500" s="33"/>
      <c r="H5500" s="33"/>
      <c r="I5500" s="171"/>
      <c r="J5500" s="33"/>
      <c r="K5500" s="33"/>
    </row>
    <row r="5501" spans="2:11" x14ac:dyDescent="0.2">
      <c r="B5501" s="33"/>
      <c r="C5501" s="171"/>
      <c r="D5501" s="33"/>
      <c r="E5501" s="33"/>
      <c r="F5501" s="33"/>
      <c r="G5501" s="33"/>
      <c r="H5501" s="33"/>
      <c r="I5501" s="171"/>
      <c r="J5501" s="33"/>
      <c r="K5501" s="33"/>
    </row>
    <row r="5502" spans="2:11" x14ac:dyDescent="0.2">
      <c r="B5502" s="33"/>
      <c r="C5502" s="171"/>
      <c r="D5502" s="33"/>
      <c r="E5502" s="33"/>
      <c r="F5502" s="33"/>
      <c r="G5502" s="33"/>
      <c r="H5502" s="33"/>
      <c r="I5502" s="171"/>
      <c r="J5502" s="33"/>
      <c r="K5502" s="33"/>
    </row>
    <row r="5503" spans="2:11" x14ac:dyDescent="0.2">
      <c r="B5503" s="33"/>
      <c r="C5503" s="171"/>
      <c r="D5503" s="33"/>
      <c r="E5503" s="33"/>
      <c r="F5503" s="33"/>
      <c r="G5503" s="33"/>
      <c r="H5503" s="33"/>
      <c r="I5503" s="171"/>
      <c r="J5503" s="33"/>
      <c r="K5503" s="33"/>
    </row>
    <row r="5504" spans="2:11" x14ac:dyDescent="0.2">
      <c r="B5504" s="33"/>
      <c r="C5504" s="171"/>
      <c r="D5504" s="33"/>
      <c r="E5504" s="33"/>
      <c r="F5504" s="33"/>
      <c r="G5504" s="33"/>
      <c r="H5504" s="33"/>
      <c r="I5504" s="171"/>
      <c r="J5504" s="33"/>
      <c r="K5504" s="33"/>
    </row>
    <row r="5505" spans="2:11" x14ac:dyDescent="0.2">
      <c r="B5505" s="33"/>
      <c r="C5505" s="171"/>
      <c r="D5505" s="33"/>
      <c r="E5505" s="33"/>
      <c r="F5505" s="33"/>
      <c r="G5505" s="33"/>
      <c r="H5505" s="33"/>
      <c r="I5505" s="171"/>
      <c r="J5505" s="33"/>
      <c r="K5505" s="33"/>
    </row>
    <row r="5506" spans="2:11" x14ac:dyDescent="0.2">
      <c r="B5506" s="33"/>
      <c r="C5506" s="171"/>
      <c r="D5506" s="33"/>
      <c r="E5506" s="33"/>
      <c r="F5506" s="33"/>
      <c r="G5506" s="33"/>
      <c r="H5506" s="33"/>
      <c r="I5506" s="171"/>
      <c r="J5506" s="33"/>
      <c r="K5506" s="33"/>
    </row>
    <row r="5507" spans="2:11" x14ac:dyDescent="0.2">
      <c r="B5507" s="33"/>
      <c r="C5507" s="171"/>
      <c r="D5507" s="33"/>
      <c r="E5507" s="33"/>
      <c r="F5507" s="33"/>
      <c r="G5507" s="33"/>
      <c r="H5507" s="33"/>
      <c r="I5507" s="171"/>
      <c r="J5507" s="33"/>
      <c r="K5507" s="33"/>
    </row>
    <row r="5508" spans="2:11" x14ac:dyDescent="0.2">
      <c r="B5508" s="33"/>
      <c r="C5508" s="171"/>
      <c r="D5508" s="33"/>
      <c r="E5508" s="33"/>
      <c r="F5508" s="33"/>
      <c r="G5508" s="33"/>
      <c r="H5508" s="33"/>
      <c r="I5508" s="171"/>
      <c r="J5508" s="33"/>
      <c r="K5508" s="33"/>
    </row>
    <row r="5509" spans="2:11" x14ac:dyDescent="0.2">
      <c r="B5509" s="33"/>
      <c r="C5509" s="171"/>
      <c r="D5509" s="33"/>
      <c r="E5509" s="33"/>
      <c r="F5509" s="33"/>
      <c r="G5509" s="33"/>
      <c r="H5509" s="33"/>
      <c r="I5509" s="171"/>
      <c r="J5509" s="33"/>
      <c r="K5509" s="33"/>
    </row>
    <row r="5510" spans="2:11" x14ac:dyDescent="0.2">
      <c r="B5510" s="33"/>
      <c r="C5510" s="171"/>
      <c r="D5510" s="33"/>
      <c r="E5510" s="33"/>
      <c r="F5510" s="33"/>
      <c r="G5510" s="33"/>
      <c r="H5510" s="33"/>
      <c r="I5510" s="171"/>
      <c r="J5510" s="33"/>
      <c r="K5510" s="33"/>
    </row>
    <row r="5511" spans="2:11" x14ac:dyDescent="0.2">
      <c r="B5511" s="33"/>
      <c r="C5511" s="171"/>
      <c r="D5511" s="33"/>
      <c r="E5511" s="33"/>
      <c r="F5511" s="33"/>
      <c r="G5511" s="33"/>
      <c r="H5511" s="33"/>
      <c r="I5511" s="171"/>
      <c r="J5511" s="33"/>
      <c r="K5511" s="33"/>
    </row>
    <row r="5512" spans="2:11" x14ac:dyDescent="0.2">
      <c r="B5512" s="33"/>
      <c r="C5512" s="171"/>
      <c r="D5512" s="33"/>
      <c r="E5512" s="33"/>
      <c r="F5512" s="33"/>
      <c r="G5512" s="33"/>
      <c r="H5512" s="33"/>
      <c r="I5512" s="171"/>
      <c r="J5512" s="33"/>
      <c r="K5512" s="33"/>
    </row>
    <row r="5513" spans="2:11" x14ac:dyDescent="0.2">
      <c r="B5513" s="33"/>
      <c r="C5513" s="171"/>
      <c r="D5513" s="33"/>
      <c r="E5513" s="33"/>
      <c r="F5513" s="33"/>
      <c r="G5513" s="33"/>
      <c r="H5513" s="33"/>
      <c r="I5513" s="171"/>
      <c r="J5513" s="33"/>
      <c r="K5513" s="33"/>
    </row>
    <row r="5514" spans="2:11" x14ac:dyDescent="0.2">
      <c r="B5514" s="33"/>
      <c r="C5514" s="171"/>
      <c r="D5514" s="33"/>
      <c r="E5514" s="33"/>
      <c r="F5514" s="33"/>
      <c r="G5514" s="33"/>
      <c r="H5514" s="33"/>
      <c r="I5514" s="171"/>
      <c r="J5514" s="33"/>
      <c r="K5514" s="33"/>
    </row>
    <row r="5515" spans="2:11" x14ac:dyDescent="0.2">
      <c r="B5515" s="33"/>
      <c r="C5515" s="171"/>
      <c r="D5515" s="33"/>
      <c r="E5515" s="33"/>
      <c r="F5515" s="33"/>
      <c r="G5515" s="33"/>
      <c r="H5515" s="33"/>
      <c r="I5515" s="171"/>
      <c r="J5515" s="33"/>
      <c r="K5515" s="33"/>
    </row>
    <row r="5516" spans="2:11" x14ac:dyDescent="0.2">
      <c r="B5516" s="33"/>
      <c r="C5516" s="171"/>
      <c r="D5516" s="33"/>
      <c r="E5516" s="33"/>
      <c r="F5516" s="33"/>
      <c r="G5516" s="33"/>
      <c r="H5516" s="33"/>
      <c r="I5516" s="171"/>
      <c r="J5516" s="33"/>
      <c r="K5516" s="33"/>
    </row>
    <row r="5517" spans="2:11" x14ac:dyDescent="0.2">
      <c r="B5517" s="33"/>
      <c r="C5517" s="171"/>
      <c r="D5517" s="33"/>
      <c r="E5517" s="33"/>
      <c r="F5517" s="33"/>
      <c r="G5517" s="33"/>
      <c r="H5517" s="33"/>
      <c r="I5517" s="171"/>
      <c r="J5517" s="33"/>
      <c r="K5517" s="33"/>
    </row>
    <row r="5518" spans="2:11" x14ac:dyDescent="0.2">
      <c r="B5518" s="33"/>
      <c r="C5518" s="171"/>
      <c r="D5518" s="33"/>
      <c r="E5518" s="33"/>
      <c r="F5518" s="33"/>
      <c r="G5518" s="33"/>
      <c r="H5518" s="33"/>
      <c r="I5518" s="171"/>
      <c r="J5518" s="33"/>
      <c r="K5518" s="33"/>
    </row>
    <row r="5519" spans="2:11" x14ac:dyDescent="0.2">
      <c r="B5519" s="33"/>
      <c r="C5519" s="171"/>
      <c r="D5519" s="33"/>
      <c r="E5519" s="33"/>
      <c r="F5519" s="33"/>
      <c r="G5519" s="33"/>
      <c r="H5519" s="33"/>
      <c r="I5519" s="171"/>
      <c r="J5519" s="33"/>
      <c r="K5519" s="33"/>
    </row>
    <row r="5520" spans="2:11" x14ac:dyDescent="0.2">
      <c r="B5520" s="33"/>
      <c r="C5520" s="171"/>
      <c r="D5520" s="33"/>
      <c r="E5520" s="33"/>
      <c r="F5520" s="33"/>
      <c r="G5520" s="33"/>
      <c r="H5520" s="33"/>
      <c r="I5520" s="171"/>
      <c r="J5520" s="33"/>
      <c r="K5520" s="33"/>
    </row>
    <row r="5521" spans="2:11" x14ac:dyDescent="0.2">
      <c r="B5521" s="33"/>
      <c r="C5521" s="171"/>
      <c r="D5521" s="33"/>
      <c r="E5521" s="33"/>
      <c r="F5521" s="33"/>
      <c r="G5521" s="33"/>
      <c r="H5521" s="33"/>
      <c r="I5521" s="171"/>
      <c r="J5521" s="33"/>
      <c r="K5521" s="33"/>
    </row>
    <row r="5522" spans="2:11" x14ac:dyDescent="0.2">
      <c r="B5522" s="33"/>
      <c r="C5522" s="171"/>
      <c r="D5522" s="33"/>
      <c r="E5522" s="33"/>
      <c r="F5522" s="33"/>
      <c r="G5522" s="33"/>
      <c r="H5522" s="33"/>
      <c r="I5522" s="171"/>
      <c r="J5522" s="33"/>
      <c r="K5522" s="33"/>
    </row>
    <row r="5523" spans="2:11" x14ac:dyDescent="0.2">
      <c r="B5523" s="33"/>
      <c r="C5523" s="171"/>
      <c r="D5523" s="33"/>
      <c r="E5523" s="33"/>
      <c r="F5523" s="33"/>
      <c r="G5523" s="33"/>
      <c r="H5523" s="33"/>
      <c r="I5523" s="171"/>
      <c r="J5523" s="33"/>
      <c r="K5523" s="33"/>
    </row>
    <row r="5524" spans="2:11" x14ac:dyDescent="0.2">
      <c r="B5524" s="33"/>
      <c r="C5524" s="171"/>
      <c r="D5524" s="33"/>
      <c r="E5524" s="33"/>
      <c r="F5524" s="33"/>
      <c r="G5524" s="33"/>
      <c r="H5524" s="33"/>
      <c r="I5524" s="171"/>
      <c r="J5524" s="33"/>
      <c r="K5524" s="33"/>
    </row>
    <row r="5525" spans="2:11" x14ac:dyDescent="0.2">
      <c r="B5525" s="33"/>
      <c r="C5525" s="171"/>
      <c r="D5525" s="33"/>
      <c r="E5525" s="33"/>
      <c r="F5525" s="33"/>
      <c r="G5525" s="33"/>
      <c r="H5525" s="33"/>
      <c r="I5525" s="171"/>
      <c r="J5525" s="33"/>
      <c r="K5525" s="33"/>
    </row>
    <row r="5526" spans="2:11" x14ac:dyDescent="0.2">
      <c r="B5526" s="33"/>
      <c r="C5526" s="171"/>
      <c r="D5526" s="33"/>
      <c r="E5526" s="33"/>
      <c r="F5526" s="33"/>
      <c r="G5526" s="33"/>
      <c r="H5526" s="33"/>
      <c r="I5526" s="171"/>
      <c r="J5526" s="33"/>
      <c r="K5526" s="33"/>
    </row>
    <row r="5527" spans="2:11" x14ac:dyDescent="0.2">
      <c r="B5527" s="33"/>
      <c r="C5527" s="171"/>
      <c r="D5527" s="33"/>
      <c r="E5527" s="33"/>
      <c r="F5527" s="33"/>
      <c r="G5527" s="33"/>
      <c r="H5527" s="33"/>
      <c r="I5527" s="171"/>
      <c r="J5527" s="33"/>
      <c r="K5527" s="33"/>
    </row>
    <row r="5528" spans="2:11" x14ac:dyDescent="0.2">
      <c r="B5528" s="33"/>
      <c r="C5528" s="171"/>
      <c r="D5528" s="33"/>
      <c r="E5528" s="33"/>
      <c r="F5528" s="33"/>
      <c r="G5528" s="33"/>
      <c r="H5528" s="33"/>
      <c r="I5528" s="171"/>
      <c r="J5528" s="33"/>
      <c r="K5528" s="33"/>
    </row>
    <row r="5529" spans="2:11" x14ac:dyDescent="0.2">
      <c r="B5529" s="33"/>
      <c r="C5529" s="171"/>
      <c r="D5529" s="33"/>
      <c r="E5529" s="33"/>
      <c r="F5529" s="33"/>
      <c r="G5529" s="33"/>
      <c r="H5529" s="33"/>
      <c r="I5529" s="171"/>
      <c r="J5529" s="33"/>
      <c r="K5529" s="33"/>
    </row>
    <row r="5530" spans="2:11" x14ac:dyDescent="0.2">
      <c r="B5530" s="33"/>
      <c r="C5530" s="171"/>
      <c r="D5530" s="33"/>
      <c r="E5530" s="33"/>
      <c r="F5530" s="33"/>
      <c r="G5530" s="33"/>
      <c r="H5530" s="33"/>
      <c r="I5530" s="171"/>
      <c r="J5530" s="33"/>
      <c r="K5530" s="33"/>
    </row>
    <row r="5531" spans="2:11" x14ac:dyDescent="0.2">
      <c r="B5531" s="33"/>
      <c r="C5531" s="171"/>
      <c r="D5531" s="33"/>
      <c r="E5531" s="33"/>
      <c r="F5531" s="33"/>
      <c r="G5531" s="33"/>
      <c r="H5531" s="33"/>
      <c r="I5531" s="171"/>
      <c r="J5531" s="33"/>
      <c r="K5531" s="33"/>
    </row>
    <row r="5532" spans="2:11" x14ac:dyDescent="0.2">
      <c r="B5532" s="33"/>
      <c r="C5532" s="171"/>
      <c r="D5532" s="33"/>
      <c r="E5532" s="33"/>
      <c r="F5532" s="33"/>
      <c r="G5532" s="33"/>
      <c r="H5532" s="33"/>
      <c r="I5532" s="171"/>
      <c r="J5532" s="33"/>
      <c r="K5532" s="33"/>
    </row>
    <row r="5533" spans="2:11" x14ac:dyDescent="0.2">
      <c r="B5533" s="33"/>
      <c r="C5533" s="171"/>
      <c r="D5533" s="33"/>
      <c r="E5533" s="33"/>
      <c r="F5533" s="33"/>
      <c r="G5533" s="33"/>
      <c r="H5533" s="33"/>
      <c r="I5533" s="171"/>
      <c r="J5533" s="33"/>
      <c r="K5533" s="33"/>
    </row>
    <row r="5534" spans="2:11" x14ac:dyDescent="0.2">
      <c r="B5534" s="33"/>
      <c r="C5534" s="171"/>
      <c r="D5534" s="33"/>
      <c r="E5534" s="33"/>
      <c r="F5534" s="33"/>
      <c r="G5534" s="33"/>
      <c r="H5534" s="33"/>
      <c r="I5534" s="171"/>
      <c r="J5534" s="33"/>
      <c r="K5534" s="33"/>
    </row>
    <row r="5535" spans="2:11" x14ac:dyDescent="0.2">
      <c r="B5535" s="33"/>
      <c r="C5535" s="171"/>
      <c r="D5535" s="33"/>
      <c r="E5535" s="33"/>
      <c r="F5535" s="33"/>
      <c r="G5535" s="33"/>
      <c r="H5535" s="33"/>
      <c r="I5535" s="171"/>
      <c r="J5535" s="33"/>
      <c r="K5535" s="33"/>
    </row>
    <row r="5536" spans="2:11" x14ac:dyDescent="0.2">
      <c r="B5536" s="33"/>
      <c r="C5536" s="171"/>
      <c r="D5536" s="33"/>
      <c r="E5536" s="33"/>
      <c r="F5536" s="33"/>
      <c r="G5536" s="33"/>
      <c r="H5536" s="33"/>
      <c r="I5536" s="171"/>
      <c r="J5536" s="33"/>
      <c r="K5536" s="33"/>
    </row>
    <row r="5537" spans="2:11" x14ac:dyDescent="0.2">
      <c r="B5537" s="33"/>
      <c r="C5537" s="171"/>
      <c r="D5537" s="33"/>
      <c r="E5537" s="33"/>
      <c r="F5537" s="33"/>
      <c r="G5537" s="33"/>
      <c r="H5537" s="33"/>
      <c r="I5537" s="171"/>
      <c r="J5537" s="33"/>
      <c r="K5537" s="33"/>
    </row>
    <row r="5538" spans="2:11" x14ac:dyDescent="0.2">
      <c r="B5538" s="33"/>
      <c r="C5538" s="171"/>
      <c r="D5538" s="33"/>
      <c r="E5538" s="33"/>
      <c r="F5538" s="33"/>
      <c r="G5538" s="33"/>
      <c r="H5538" s="33"/>
      <c r="I5538" s="171"/>
      <c r="J5538" s="33"/>
      <c r="K5538" s="33"/>
    </row>
    <row r="5539" spans="2:11" x14ac:dyDescent="0.2">
      <c r="B5539" s="33"/>
      <c r="C5539" s="171"/>
      <c r="D5539" s="33"/>
      <c r="E5539" s="33"/>
      <c r="F5539" s="33"/>
      <c r="G5539" s="33"/>
      <c r="H5539" s="33"/>
      <c r="I5539" s="171"/>
      <c r="J5539" s="33"/>
      <c r="K5539" s="33"/>
    </row>
    <row r="5540" spans="2:11" x14ac:dyDescent="0.2">
      <c r="B5540" s="33"/>
      <c r="C5540" s="171"/>
      <c r="D5540" s="33"/>
      <c r="E5540" s="33"/>
      <c r="F5540" s="33"/>
      <c r="G5540" s="33"/>
      <c r="H5540" s="33"/>
      <c r="I5540" s="171"/>
      <c r="J5540" s="33"/>
      <c r="K5540" s="33"/>
    </row>
    <row r="5541" spans="2:11" x14ac:dyDescent="0.2">
      <c r="B5541" s="33"/>
      <c r="C5541" s="171"/>
      <c r="D5541" s="33"/>
      <c r="E5541" s="33"/>
      <c r="F5541" s="33"/>
      <c r="G5541" s="33"/>
      <c r="H5541" s="33"/>
      <c r="I5541" s="171"/>
      <c r="J5541" s="33"/>
      <c r="K5541" s="33"/>
    </row>
    <row r="5542" spans="2:11" x14ac:dyDescent="0.2">
      <c r="B5542" s="33"/>
      <c r="C5542" s="171"/>
      <c r="D5542" s="33"/>
      <c r="E5542" s="33"/>
      <c r="F5542" s="33"/>
      <c r="G5542" s="33"/>
      <c r="H5542" s="33"/>
      <c r="I5542" s="171"/>
      <c r="J5542" s="33"/>
      <c r="K5542" s="33"/>
    </row>
    <row r="5543" spans="2:11" x14ac:dyDescent="0.2">
      <c r="B5543" s="33"/>
      <c r="C5543" s="171"/>
      <c r="D5543" s="33"/>
      <c r="E5543" s="33"/>
      <c r="F5543" s="33"/>
      <c r="G5543" s="33"/>
      <c r="H5543" s="33"/>
      <c r="I5543" s="171"/>
      <c r="J5543" s="33"/>
      <c r="K5543" s="33"/>
    </row>
    <row r="5544" spans="2:11" x14ac:dyDescent="0.2">
      <c r="B5544" s="33"/>
      <c r="C5544" s="171"/>
      <c r="D5544" s="33"/>
      <c r="E5544" s="33"/>
      <c r="F5544" s="33"/>
      <c r="G5544" s="33"/>
      <c r="H5544" s="33"/>
      <c r="I5544" s="171"/>
      <c r="J5544" s="33"/>
      <c r="K5544" s="33"/>
    </row>
    <row r="5545" spans="2:11" x14ac:dyDescent="0.2">
      <c r="B5545" s="33"/>
      <c r="C5545" s="171"/>
      <c r="D5545" s="33"/>
      <c r="E5545" s="33"/>
      <c r="F5545" s="33"/>
      <c r="G5545" s="33"/>
      <c r="H5545" s="33"/>
      <c r="I5545" s="171"/>
      <c r="J5545" s="33"/>
      <c r="K5545" s="33"/>
    </row>
    <row r="5546" spans="2:11" x14ac:dyDescent="0.2">
      <c r="B5546" s="33"/>
      <c r="C5546" s="171"/>
      <c r="D5546" s="33"/>
      <c r="E5546" s="33"/>
      <c r="F5546" s="33"/>
      <c r="G5546" s="33"/>
      <c r="H5546" s="33"/>
      <c r="I5546" s="171"/>
      <c r="J5546" s="33"/>
      <c r="K5546" s="33"/>
    </row>
    <row r="5547" spans="2:11" x14ac:dyDescent="0.2">
      <c r="B5547" s="33"/>
      <c r="C5547" s="171"/>
      <c r="D5547" s="33"/>
      <c r="E5547" s="33"/>
      <c r="F5547" s="33"/>
      <c r="G5547" s="33"/>
      <c r="H5547" s="33"/>
      <c r="I5547" s="171"/>
      <c r="J5547" s="33"/>
      <c r="K5547" s="33"/>
    </row>
    <row r="5548" spans="2:11" x14ac:dyDescent="0.2">
      <c r="B5548" s="33"/>
      <c r="C5548" s="171"/>
      <c r="D5548" s="33"/>
      <c r="E5548" s="33"/>
      <c r="F5548" s="33"/>
      <c r="G5548" s="33"/>
      <c r="H5548" s="33"/>
      <c r="I5548" s="171"/>
      <c r="J5548" s="33"/>
      <c r="K5548" s="33"/>
    </row>
    <row r="5549" spans="2:11" x14ac:dyDescent="0.2">
      <c r="B5549" s="33"/>
      <c r="C5549" s="171"/>
      <c r="D5549" s="33"/>
      <c r="E5549" s="33"/>
      <c r="F5549" s="33"/>
      <c r="G5549" s="33"/>
      <c r="H5549" s="33"/>
      <c r="I5549" s="171"/>
      <c r="J5549" s="33"/>
      <c r="K5549" s="33"/>
    </row>
    <row r="5550" spans="2:11" x14ac:dyDescent="0.2">
      <c r="B5550" s="33"/>
      <c r="C5550" s="171"/>
      <c r="D5550" s="33"/>
      <c r="E5550" s="33"/>
      <c r="F5550" s="33"/>
      <c r="G5550" s="33"/>
      <c r="H5550" s="33"/>
      <c r="I5550" s="171"/>
      <c r="J5550" s="33"/>
      <c r="K5550" s="33"/>
    </row>
    <row r="5551" spans="2:11" x14ac:dyDescent="0.2">
      <c r="B5551" s="33"/>
      <c r="C5551" s="171"/>
      <c r="D5551" s="33"/>
      <c r="E5551" s="33"/>
      <c r="F5551" s="33"/>
      <c r="G5551" s="33"/>
      <c r="H5551" s="33"/>
      <c r="I5551" s="171"/>
      <c r="J5551" s="33"/>
      <c r="K5551" s="33"/>
    </row>
    <row r="5552" spans="2:11" x14ac:dyDescent="0.2">
      <c r="B5552" s="33"/>
      <c r="C5552" s="171"/>
      <c r="D5552" s="33"/>
      <c r="E5552" s="33"/>
      <c r="F5552" s="33"/>
      <c r="G5552" s="33"/>
      <c r="H5552" s="33"/>
      <c r="I5552" s="171"/>
      <c r="J5552" s="33"/>
      <c r="K5552" s="33"/>
    </row>
    <row r="5553" spans="2:11" x14ac:dyDescent="0.2">
      <c r="B5553" s="33"/>
      <c r="C5553" s="171"/>
      <c r="D5553" s="33"/>
      <c r="E5553" s="33"/>
      <c r="F5553" s="33"/>
      <c r="G5553" s="33"/>
      <c r="H5553" s="33"/>
      <c r="I5553" s="171"/>
      <c r="J5553" s="33"/>
      <c r="K5553" s="33"/>
    </row>
    <row r="5554" spans="2:11" x14ac:dyDescent="0.2">
      <c r="B5554" s="33"/>
      <c r="C5554" s="171"/>
      <c r="D5554" s="33"/>
      <c r="E5554" s="33"/>
      <c r="F5554" s="33"/>
      <c r="G5554" s="33"/>
      <c r="H5554" s="33"/>
      <c r="I5554" s="171"/>
      <c r="J5554" s="33"/>
      <c r="K5554" s="33"/>
    </row>
    <row r="5555" spans="2:11" x14ac:dyDescent="0.2">
      <c r="B5555" s="33"/>
      <c r="C5555" s="171"/>
      <c r="D5555" s="33"/>
      <c r="E5555" s="33"/>
      <c r="F5555" s="33"/>
      <c r="G5555" s="33"/>
      <c r="H5555" s="33"/>
      <c r="I5555" s="171"/>
      <c r="J5555" s="33"/>
      <c r="K5555" s="33"/>
    </row>
    <row r="5556" spans="2:11" x14ac:dyDescent="0.2">
      <c r="B5556" s="33"/>
      <c r="C5556" s="171"/>
      <c r="D5556" s="33"/>
      <c r="E5556" s="33"/>
      <c r="F5556" s="33"/>
      <c r="G5556" s="33"/>
      <c r="H5556" s="33"/>
      <c r="I5556" s="171"/>
      <c r="J5556" s="33"/>
      <c r="K5556" s="33"/>
    </row>
    <row r="5557" spans="2:11" x14ac:dyDescent="0.2">
      <c r="B5557" s="33"/>
      <c r="C5557" s="171"/>
      <c r="D5557" s="33"/>
      <c r="E5557" s="33"/>
      <c r="F5557" s="33"/>
      <c r="G5557" s="33"/>
      <c r="H5557" s="33"/>
      <c r="I5557" s="171"/>
      <c r="J5557" s="33"/>
      <c r="K5557" s="33"/>
    </row>
    <row r="5558" spans="2:11" x14ac:dyDescent="0.2">
      <c r="B5558" s="33"/>
      <c r="C5558" s="171"/>
      <c r="D5558" s="33"/>
      <c r="E5558" s="33"/>
      <c r="F5558" s="33"/>
      <c r="G5558" s="33"/>
      <c r="H5558" s="33"/>
      <c r="I5558" s="171"/>
      <c r="J5558" s="33"/>
      <c r="K5558" s="33"/>
    </row>
    <row r="5559" spans="2:11" x14ac:dyDescent="0.2">
      <c r="B5559" s="33"/>
      <c r="C5559" s="171"/>
      <c r="D5559" s="33"/>
      <c r="E5559" s="33"/>
      <c r="F5559" s="33"/>
      <c r="G5559" s="33"/>
      <c r="H5559" s="33"/>
      <c r="I5559" s="171"/>
      <c r="J5559" s="33"/>
      <c r="K5559" s="33"/>
    </row>
    <row r="5560" spans="2:11" x14ac:dyDescent="0.2">
      <c r="B5560" s="33"/>
      <c r="C5560" s="171"/>
      <c r="D5560" s="33"/>
      <c r="E5560" s="33"/>
      <c r="F5560" s="33"/>
      <c r="G5560" s="33"/>
      <c r="H5560" s="33"/>
      <c r="I5560" s="171"/>
      <c r="J5560" s="33"/>
      <c r="K5560" s="33"/>
    </row>
    <row r="5561" spans="2:11" x14ac:dyDescent="0.2">
      <c r="B5561" s="33"/>
      <c r="C5561" s="171"/>
      <c r="D5561" s="33"/>
      <c r="E5561" s="33"/>
      <c r="F5561" s="33"/>
      <c r="G5561" s="33"/>
      <c r="H5561" s="33"/>
      <c r="I5561" s="171"/>
      <c r="J5561" s="33"/>
      <c r="K5561" s="33"/>
    </row>
    <row r="5562" spans="2:11" x14ac:dyDescent="0.2">
      <c r="B5562" s="33"/>
      <c r="C5562" s="171"/>
      <c r="D5562" s="33"/>
      <c r="E5562" s="33"/>
      <c r="F5562" s="33"/>
      <c r="G5562" s="33"/>
      <c r="H5562" s="33"/>
      <c r="I5562" s="171"/>
      <c r="J5562" s="33"/>
      <c r="K5562" s="33"/>
    </row>
    <row r="5563" spans="2:11" x14ac:dyDescent="0.2">
      <c r="B5563" s="33"/>
      <c r="C5563" s="171"/>
      <c r="D5563" s="33"/>
      <c r="E5563" s="33"/>
      <c r="F5563" s="33"/>
      <c r="G5563" s="33"/>
      <c r="H5563" s="33"/>
      <c r="I5563" s="171"/>
      <c r="J5563" s="33"/>
      <c r="K5563" s="33"/>
    </row>
    <row r="5564" spans="2:11" x14ac:dyDescent="0.2">
      <c r="B5564" s="33"/>
      <c r="C5564" s="171"/>
      <c r="D5564" s="33"/>
      <c r="E5564" s="33"/>
      <c r="F5564" s="33"/>
      <c r="G5564" s="33"/>
      <c r="H5564" s="33"/>
      <c r="I5564" s="171"/>
      <c r="J5564" s="33"/>
      <c r="K5564" s="33"/>
    </row>
    <row r="5565" spans="2:11" x14ac:dyDescent="0.2">
      <c r="B5565" s="33"/>
      <c r="C5565" s="171"/>
      <c r="D5565" s="33"/>
      <c r="E5565" s="33"/>
      <c r="F5565" s="33"/>
      <c r="G5565" s="33"/>
      <c r="H5565" s="33"/>
      <c r="I5565" s="171"/>
      <c r="J5565" s="33"/>
      <c r="K5565" s="33"/>
    </row>
    <row r="5566" spans="2:11" x14ac:dyDescent="0.2">
      <c r="B5566" s="33"/>
      <c r="C5566" s="171"/>
      <c r="D5566" s="33"/>
      <c r="E5566" s="33"/>
      <c r="F5566" s="33"/>
      <c r="G5566" s="33"/>
      <c r="H5566" s="33"/>
      <c r="I5566" s="171"/>
      <c r="J5566" s="33"/>
      <c r="K5566" s="33"/>
    </row>
    <row r="5567" spans="2:11" x14ac:dyDescent="0.2">
      <c r="B5567" s="33"/>
      <c r="C5567" s="171"/>
      <c r="D5567" s="33"/>
      <c r="E5567" s="33"/>
      <c r="F5567" s="33"/>
      <c r="G5567" s="33"/>
      <c r="H5567" s="33"/>
      <c r="I5567" s="171"/>
      <c r="J5567" s="33"/>
      <c r="K5567" s="33"/>
    </row>
    <row r="5568" spans="2:11" x14ac:dyDescent="0.2">
      <c r="B5568" s="33"/>
      <c r="C5568" s="171"/>
      <c r="D5568" s="33"/>
      <c r="E5568" s="33"/>
      <c r="F5568" s="33"/>
      <c r="G5568" s="33"/>
      <c r="H5568" s="33"/>
      <c r="I5568" s="171"/>
      <c r="J5568" s="33"/>
      <c r="K5568" s="33"/>
    </row>
    <row r="5569" spans="2:11" x14ac:dyDescent="0.2">
      <c r="B5569" s="33"/>
      <c r="C5569" s="171"/>
      <c r="D5569" s="33"/>
      <c r="E5569" s="33"/>
      <c r="F5569" s="33"/>
      <c r="G5569" s="33"/>
      <c r="H5569" s="33"/>
      <c r="I5569" s="171"/>
      <c r="J5569" s="33"/>
      <c r="K5569" s="33"/>
    </row>
    <row r="5570" spans="2:11" x14ac:dyDescent="0.2">
      <c r="B5570" s="33"/>
      <c r="C5570" s="171"/>
      <c r="D5570" s="33"/>
      <c r="E5570" s="33"/>
      <c r="F5570" s="33"/>
      <c r="G5570" s="33"/>
      <c r="H5570" s="33"/>
      <c r="I5570" s="171"/>
      <c r="J5570" s="33"/>
      <c r="K5570" s="33"/>
    </row>
    <row r="5571" spans="2:11" x14ac:dyDescent="0.2">
      <c r="B5571" s="33"/>
      <c r="C5571" s="171"/>
      <c r="D5571" s="33"/>
      <c r="E5571" s="33"/>
      <c r="F5571" s="33"/>
      <c r="G5571" s="33"/>
      <c r="H5571" s="33"/>
      <c r="I5571" s="171"/>
      <c r="J5571" s="33"/>
      <c r="K5571" s="33"/>
    </row>
    <row r="5572" spans="2:11" x14ac:dyDescent="0.2">
      <c r="B5572" s="33"/>
      <c r="C5572" s="171"/>
      <c r="D5572" s="33"/>
      <c r="E5572" s="33"/>
      <c r="F5572" s="33"/>
      <c r="G5572" s="33"/>
      <c r="H5572" s="33"/>
      <c r="I5572" s="171"/>
      <c r="J5572" s="33"/>
      <c r="K5572" s="33"/>
    </row>
    <row r="5573" spans="2:11" x14ac:dyDescent="0.2">
      <c r="B5573" s="33"/>
      <c r="C5573" s="171"/>
      <c r="D5573" s="33"/>
      <c r="E5573" s="33"/>
      <c r="F5573" s="33"/>
      <c r="G5573" s="33"/>
      <c r="H5573" s="33"/>
      <c r="I5573" s="171"/>
      <c r="J5573" s="33"/>
      <c r="K5573" s="33"/>
    </row>
    <row r="5574" spans="2:11" x14ac:dyDescent="0.2">
      <c r="B5574" s="33"/>
      <c r="C5574" s="171"/>
      <c r="D5574" s="33"/>
      <c r="E5574" s="33"/>
      <c r="F5574" s="33"/>
      <c r="G5574" s="33"/>
      <c r="H5574" s="33"/>
      <c r="I5574" s="171"/>
      <c r="J5574" s="33"/>
      <c r="K5574" s="33"/>
    </row>
    <row r="5575" spans="2:11" x14ac:dyDescent="0.2">
      <c r="B5575" s="33"/>
      <c r="C5575" s="171"/>
      <c r="D5575" s="33"/>
      <c r="E5575" s="33"/>
      <c r="F5575" s="33"/>
      <c r="G5575" s="33"/>
      <c r="H5575" s="33"/>
      <c r="I5575" s="171"/>
      <c r="J5575" s="33"/>
      <c r="K5575" s="33"/>
    </row>
    <row r="5576" spans="2:11" x14ac:dyDescent="0.2">
      <c r="B5576" s="33"/>
      <c r="C5576" s="171"/>
      <c r="D5576" s="33"/>
      <c r="E5576" s="33"/>
      <c r="F5576" s="33"/>
      <c r="G5576" s="33"/>
      <c r="H5576" s="33"/>
      <c r="I5576" s="171"/>
      <c r="J5576" s="33"/>
      <c r="K5576" s="33"/>
    </row>
    <row r="5577" spans="2:11" x14ac:dyDescent="0.2">
      <c r="B5577" s="33"/>
      <c r="C5577" s="171"/>
      <c r="D5577" s="33"/>
      <c r="E5577" s="33"/>
      <c r="F5577" s="33"/>
      <c r="G5577" s="33"/>
      <c r="H5577" s="33"/>
      <c r="I5577" s="171"/>
      <c r="J5577" s="33"/>
      <c r="K5577" s="33"/>
    </row>
    <row r="5578" spans="2:11" x14ac:dyDescent="0.2">
      <c r="B5578" s="33"/>
      <c r="C5578" s="171"/>
      <c r="D5578" s="33"/>
      <c r="E5578" s="33"/>
      <c r="F5578" s="33"/>
      <c r="G5578" s="33"/>
      <c r="H5578" s="33"/>
      <c r="I5578" s="171"/>
      <c r="J5578" s="33"/>
      <c r="K5578" s="33"/>
    </row>
    <row r="5579" spans="2:11" x14ac:dyDescent="0.2">
      <c r="B5579" s="33"/>
      <c r="C5579" s="171"/>
      <c r="D5579" s="33"/>
      <c r="E5579" s="33"/>
      <c r="F5579" s="33"/>
      <c r="G5579" s="33"/>
      <c r="H5579" s="33"/>
      <c r="I5579" s="171"/>
      <c r="J5579" s="33"/>
      <c r="K5579" s="33"/>
    </row>
    <row r="5580" spans="2:11" x14ac:dyDescent="0.2">
      <c r="B5580" s="33"/>
      <c r="C5580" s="171"/>
      <c r="D5580" s="33"/>
      <c r="E5580" s="33"/>
      <c r="F5580" s="33"/>
      <c r="G5580" s="33"/>
      <c r="H5580" s="33"/>
      <c r="I5580" s="171"/>
      <c r="J5580" s="33"/>
      <c r="K5580" s="33"/>
    </row>
    <row r="5581" spans="2:11" x14ac:dyDescent="0.2">
      <c r="B5581" s="33"/>
      <c r="C5581" s="171"/>
      <c r="D5581" s="33"/>
      <c r="E5581" s="33"/>
      <c r="F5581" s="33"/>
      <c r="G5581" s="33"/>
      <c r="H5581" s="33"/>
      <c r="I5581" s="171"/>
      <c r="J5581" s="33"/>
      <c r="K5581" s="33"/>
    </row>
    <row r="5582" spans="2:11" x14ac:dyDescent="0.2">
      <c r="B5582" s="33"/>
      <c r="C5582" s="171"/>
      <c r="D5582" s="33"/>
      <c r="E5582" s="33"/>
      <c r="F5582" s="33"/>
      <c r="G5582" s="33"/>
      <c r="H5582" s="33"/>
      <c r="I5582" s="171"/>
      <c r="J5582" s="33"/>
      <c r="K5582" s="33"/>
    </row>
    <row r="5583" spans="2:11" x14ac:dyDescent="0.2">
      <c r="B5583" s="33"/>
      <c r="C5583" s="171"/>
      <c r="D5583" s="33"/>
      <c r="E5583" s="33"/>
      <c r="F5583" s="33"/>
      <c r="G5583" s="33"/>
      <c r="H5583" s="33"/>
      <c r="I5583" s="171"/>
      <c r="J5583" s="33"/>
      <c r="K5583" s="33"/>
    </row>
    <row r="5584" spans="2:11" x14ac:dyDescent="0.2">
      <c r="B5584" s="33"/>
      <c r="C5584" s="171"/>
      <c r="D5584" s="33"/>
      <c r="E5584" s="33"/>
      <c r="F5584" s="33"/>
      <c r="G5584" s="33"/>
      <c r="H5584" s="33"/>
      <c r="I5584" s="171"/>
      <c r="J5584" s="33"/>
      <c r="K5584" s="33"/>
    </row>
    <row r="5585" spans="2:11" x14ac:dyDescent="0.2">
      <c r="B5585" s="33"/>
      <c r="C5585" s="171"/>
      <c r="D5585" s="33"/>
      <c r="E5585" s="33"/>
      <c r="F5585" s="33"/>
      <c r="G5585" s="33"/>
      <c r="H5585" s="33"/>
      <c r="I5585" s="171"/>
      <c r="J5585" s="33"/>
      <c r="K5585" s="33"/>
    </row>
    <row r="5586" spans="2:11" x14ac:dyDescent="0.2">
      <c r="B5586" s="33"/>
      <c r="C5586" s="171"/>
      <c r="D5586" s="33"/>
      <c r="E5586" s="33"/>
      <c r="F5586" s="33"/>
      <c r="G5586" s="33"/>
      <c r="H5586" s="33"/>
      <c r="I5586" s="171"/>
      <c r="J5586" s="33"/>
      <c r="K5586" s="33"/>
    </row>
    <row r="5587" spans="2:11" x14ac:dyDescent="0.2">
      <c r="B5587" s="33"/>
      <c r="C5587" s="171"/>
      <c r="D5587" s="33"/>
      <c r="E5587" s="33"/>
      <c r="F5587" s="33"/>
      <c r="G5587" s="33"/>
      <c r="H5587" s="33"/>
      <c r="I5587" s="171"/>
      <c r="J5587" s="33"/>
      <c r="K5587" s="33"/>
    </row>
    <row r="5588" spans="2:11" x14ac:dyDescent="0.2">
      <c r="B5588" s="33"/>
      <c r="C5588" s="171"/>
      <c r="D5588" s="33"/>
      <c r="E5588" s="33"/>
      <c r="F5588" s="33"/>
      <c r="G5588" s="33"/>
      <c r="H5588" s="33"/>
      <c r="I5588" s="171"/>
      <c r="J5588" s="33"/>
      <c r="K5588" s="33"/>
    </row>
    <row r="5589" spans="2:11" x14ac:dyDescent="0.2">
      <c r="B5589" s="33"/>
      <c r="C5589" s="171"/>
      <c r="D5589" s="33"/>
      <c r="E5589" s="33"/>
      <c r="F5589" s="33"/>
      <c r="G5589" s="33"/>
      <c r="H5589" s="33"/>
      <c r="I5589" s="171"/>
      <c r="J5589" s="33"/>
      <c r="K5589" s="33"/>
    </row>
    <row r="5590" spans="2:11" x14ac:dyDescent="0.2">
      <c r="B5590" s="33"/>
      <c r="C5590" s="171"/>
      <c r="D5590" s="33"/>
      <c r="E5590" s="33"/>
      <c r="F5590" s="33"/>
      <c r="G5590" s="33"/>
      <c r="H5590" s="33"/>
      <c r="I5590" s="171"/>
      <c r="J5590" s="33"/>
      <c r="K5590" s="33"/>
    </row>
    <row r="5591" spans="2:11" x14ac:dyDescent="0.2">
      <c r="B5591" s="33"/>
      <c r="C5591" s="171"/>
      <c r="D5591" s="33"/>
      <c r="E5591" s="33"/>
      <c r="F5591" s="33"/>
      <c r="G5591" s="33"/>
      <c r="H5591" s="33"/>
      <c r="I5591" s="171"/>
      <c r="J5591" s="33"/>
      <c r="K5591" s="33"/>
    </row>
    <row r="5592" spans="2:11" x14ac:dyDescent="0.2">
      <c r="B5592" s="33"/>
      <c r="C5592" s="171"/>
      <c r="D5592" s="33"/>
      <c r="E5592" s="33"/>
      <c r="F5592" s="33"/>
      <c r="G5592" s="33"/>
      <c r="H5592" s="33"/>
      <c r="I5592" s="171"/>
      <c r="J5592" s="33"/>
      <c r="K5592" s="33"/>
    </row>
    <row r="5593" spans="2:11" x14ac:dyDescent="0.2">
      <c r="B5593" s="33"/>
      <c r="C5593" s="171"/>
      <c r="D5593" s="33"/>
      <c r="E5593" s="33"/>
      <c r="F5593" s="33"/>
      <c r="G5593" s="33"/>
      <c r="H5593" s="33"/>
      <c r="I5593" s="171"/>
      <c r="J5593" s="33"/>
      <c r="K5593" s="33"/>
    </row>
    <row r="5594" spans="2:11" x14ac:dyDescent="0.2">
      <c r="B5594" s="33"/>
      <c r="C5594" s="171"/>
      <c r="D5594" s="33"/>
      <c r="E5594" s="33"/>
      <c r="F5594" s="33"/>
      <c r="G5594" s="33"/>
      <c r="H5594" s="33"/>
      <c r="I5594" s="171"/>
      <c r="J5594" s="33"/>
      <c r="K5594" s="33"/>
    </row>
    <row r="5595" spans="2:11" x14ac:dyDescent="0.2">
      <c r="B5595" s="33"/>
      <c r="C5595" s="171"/>
      <c r="D5595" s="33"/>
      <c r="E5595" s="33"/>
      <c r="F5595" s="33"/>
      <c r="G5595" s="33"/>
      <c r="H5595" s="33"/>
      <c r="I5595" s="171"/>
      <c r="J5595" s="33"/>
      <c r="K5595" s="33"/>
    </row>
    <row r="5596" spans="2:11" x14ac:dyDescent="0.2">
      <c r="B5596" s="33"/>
      <c r="C5596" s="171"/>
      <c r="D5596" s="33"/>
      <c r="E5596" s="33"/>
      <c r="F5596" s="33"/>
      <c r="G5596" s="33"/>
      <c r="H5596" s="33"/>
      <c r="I5596" s="171"/>
      <c r="J5596" s="33"/>
      <c r="K5596" s="33"/>
    </row>
    <row r="5597" spans="2:11" x14ac:dyDescent="0.2">
      <c r="B5597" s="33"/>
      <c r="C5597" s="171"/>
      <c r="D5597" s="33"/>
      <c r="E5597" s="33"/>
      <c r="F5597" s="33"/>
      <c r="G5597" s="33"/>
      <c r="H5597" s="33"/>
      <c r="I5597" s="171"/>
      <c r="J5597" s="33"/>
      <c r="K5597" s="33"/>
    </row>
    <row r="5598" spans="2:11" x14ac:dyDescent="0.2">
      <c r="B5598" s="33"/>
      <c r="C5598" s="171"/>
      <c r="D5598" s="33"/>
      <c r="E5598" s="33"/>
      <c r="F5598" s="33"/>
      <c r="G5598" s="33"/>
      <c r="H5598" s="33"/>
      <c r="I5598" s="171"/>
      <c r="J5598" s="33"/>
      <c r="K5598" s="33"/>
    </row>
    <row r="5599" spans="2:11" x14ac:dyDescent="0.2">
      <c r="B5599" s="33"/>
      <c r="C5599" s="171"/>
      <c r="D5599" s="33"/>
      <c r="E5599" s="33"/>
      <c r="F5599" s="33"/>
      <c r="G5599" s="33"/>
      <c r="H5599" s="33"/>
      <c r="I5599" s="171"/>
      <c r="J5599" s="33"/>
      <c r="K5599" s="33"/>
    </row>
    <row r="5600" spans="2:11" x14ac:dyDescent="0.2">
      <c r="B5600" s="33"/>
      <c r="C5600" s="171"/>
      <c r="D5600" s="33"/>
      <c r="E5600" s="33"/>
      <c r="F5600" s="33"/>
      <c r="G5600" s="33"/>
      <c r="H5600" s="33"/>
      <c r="I5600" s="171"/>
      <c r="J5600" s="33"/>
      <c r="K5600" s="33"/>
    </row>
    <row r="5601" spans="2:11" x14ac:dyDescent="0.2">
      <c r="B5601" s="33"/>
      <c r="C5601" s="171"/>
      <c r="D5601" s="33"/>
      <c r="E5601" s="33"/>
      <c r="F5601" s="33"/>
      <c r="G5601" s="33"/>
      <c r="H5601" s="33"/>
      <c r="I5601" s="171"/>
      <c r="J5601" s="33"/>
      <c r="K5601" s="33"/>
    </row>
    <row r="5602" spans="2:11" x14ac:dyDescent="0.2">
      <c r="B5602" s="33"/>
      <c r="C5602" s="171"/>
      <c r="D5602" s="33"/>
      <c r="E5602" s="33"/>
      <c r="F5602" s="33"/>
      <c r="G5602" s="33"/>
      <c r="H5602" s="33"/>
      <c r="I5602" s="171"/>
      <c r="J5602" s="33"/>
      <c r="K5602" s="33"/>
    </row>
    <row r="5603" spans="2:11" x14ac:dyDescent="0.2">
      <c r="B5603" s="33"/>
      <c r="C5603" s="171"/>
      <c r="D5603" s="33"/>
      <c r="E5603" s="33"/>
      <c r="F5603" s="33"/>
      <c r="G5603" s="33"/>
      <c r="H5603" s="33"/>
      <c r="I5603" s="171"/>
      <c r="J5603" s="33"/>
      <c r="K5603" s="33"/>
    </row>
    <row r="5604" spans="2:11" x14ac:dyDescent="0.2">
      <c r="B5604" s="33"/>
      <c r="C5604" s="171"/>
      <c r="D5604" s="33"/>
      <c r="E5604" s="33"/>
      <c r="F5604" s="33"/>
      <c r="G5604" s="33"/>
      <c r="H5604" s="33"/>
      <c r="I5604" s="171"/>
      <c r="J5604" s="33"/>
      <c r="K5604" s="33"/>
    </row>
    <row r="5605" spans="2:11" x14ac:dyDescent="0.2">
      <c r="B5605" s="33"/>
      <c r="C5605" s="171"/>
      <c r="D5605" s="33"/>
      <c r="E5605" s="33"/>
      <c r="F5605" s="33"/>
      <c r="G5605" s="33"/>
      <c r="H5605" s="33"/>
      <c r="I5605" s="171"/>
      <c r="J5605" s="33"/>
      <c r="K5605" s="33"/>
    </row>
    <row r="5606" spans="2:11" x14ac:dyDescent="0.2">
      <c r="B5606" s="33"/>
      <c r="C5606" s="171"/>
      <c r="D5606" s="33"/>
      <c r="E5606" s="33"/>
      <c r="F5606" s="33"/>
      <c r="G5606" s="33"/>
      <c r="H5606" s="33"/>
      <c r="I5606" s="171"/>
      <c r="J5606" s="33"/>
      <c r="K5606" s="33"/>
    </row>
    <row r="5607" spans="2:11" x14ac:dyDescent="0.2">
      <c r="B5607" s="33"/>
      <c r="C5607" s="171"/>
      <c r="D5607" s="33"/>
      <c r="E5607" s="33"/>
      <c r="F5607" s="33"/>
      <c r="G5607" s="33"/>
      <c r="H5607" s="33"/>
      <c r="I5607" s="171"/>
      <c r="J5607" s="33"/>
      <c r="K5607" s="33"/>
    </row>
    <row r="5608" spans="2:11" x14ac:dyDescent="0.2">
      <c r="B5608" s="33"/>
      <c r="C5608" s="171"/>
      <c r="D5608" s="33"/>
      <c r="E5608" s="33"/>
      <c r="F5608" s="33"/>
      <c r="G5608" s="33"/>
      <c r="H5608" s="33"/>
      <c r="I5608" s="171"/>
      <c r="J5608" s="33"/>
      <c r="K5608" s="33"/>
    </row>
    <row r="5609" spans="2:11" x14ac:dyDescent="0.2">
      <c r="B5609" s="33"/>
      <c r="C5609" s="171"/>
      <c r="D5609" s="33"/>
      <c r="E5609" s="33"/>
      <c r="F5609" s="33"/>
      <c r="G5609" s="33"/>
      <c r="H5609" s="33"/>
      <c r="I5609" s="171"/>
      <c r="J5609" s="33"/>
      <c r="K5609" s="33"/>
    </row>
    <row r="5610" spans="2:11" x14ac:dyDescent="0.2">
      <c r="B5610" s="33"/>
      <c r="C5610" s="171"/>
      <c r="D5610" s="33"/>
      <c r="E5610" s="33"/>
      <c r="F5610" s="33"/>
      <c r="G5610" s="33"/>
      <c r="H5610" s="33"/>
      <c r="I5610" s="171"/>
      <c r="J5610" s="33"/>
      <c r="K5610" s="33"/>
    </row>
    <row r="5611" spans="2:11" x14ac:dyDescent="0.2">
      <c r="B5611" s="33"/>
      <c r="C5611" s="171"/>
      <c r="D5611" s="33"/>
      <c r="E5611" s="33"/>
      <c r="F5611" s="33"/>
      <c r="G5611" s="33"/>
      <c r="H5611" s="33"/>
      <c r="I5611" s="171"/>
      <c r="J5611" s="33"/>
      <c r="K5611" s="33"/>
    </row>
    <row r="5612" spans="2:11" x14ac:dyDescent="0.2">
      <c r="B5612" s="33"/>
      <c r="C5612" s="171"/>
      <c r="D5612" s="33"/>
      <c r="E5612" s="33"/>
      <c r="F5612" s="33"/>
      <c r="G5612" s="33"/>
      <c r="H5612" s="33"/>
      <c r="I5612" s="171"/>
      <c r="J5612" s="33"/>
      <c r="K5612" s="33"/>
    </row>
    <row r="5613" spans="2:11" x14ac:dyDescent="0.2">
      <c r="B5613" s="33"/>
      <c r="C5613" s="171"/>
      <c r="D5613" s="33"/>
      <c r="E5613" s="33"/>
      <c r="F5613" s="33"/>
      <c r="G5613" s="33"/>
      <c r="H5613" s="33"/>
      <c r="I5613" s="171"/>
      <c r="J5613" s="33"/>
      <c r="K5613" s="33"/>
    </row>
    <row r="5614" spans="2:11" x14ac:dyDescent="0.2">
      <c r="B5614" s="33"/>
      <c r="C5614" s="171"/>
      <c r="D5614" s="33"/>
      <c r="E5614" s="33"/>
      <c r="F5614" s="33"/>
      <c r="G5614" s="33"/>
      <c r="H5614" s="33"/>
      <c r="I5614" s="171"/>
      <c r="J5614" s="33"/>
      <c r="K5614" s="33"/>
    </row>
    <row r="5615" spans="2:11" x14ac:dyDescent="0.2">
      <c r="B5615" s="33"/>
      <c r="C5615" s="171"/>
      <c r="D5615" s="33"/>
      <c r="E5615" s="33"/>
      <c r="F5615" s="33"/>
      <c r="G5615" s="33"/>
      <c r="H5615" s="33"/>
      <c r="I5615" s="171"/>
      <c r="J5615" s="33"/>
      <c r="K5615" s="33"/>
    </row>
    <row r="5616" spans="2:11" x14ac:dyDescent="0.2">
      <c r="B5616" s="33"/>
      <c r="C5616" s="171"/>
      <c r="D5616" s="33"/>
      <c r="E5616" s="33"/>
      <c r="F5616" s="33"/>
      <c r="G5616" s="33"/>
      <c r="H5616" s="33"/>
      <c r="I5616" s="171"/>
      <c r="J5616" s="33"/>
      <c r="K5616" s="33"/>
    </row>
    <row r="5617" spans="2:11" x14ac:dyDescent="0.2">
      <c r="B5617" s="33"/>
      <c r="C5617" s="171"/>
      <c r="D5617" s="33"/>
      <c r="E5617" s="33"/>
      <c r="F5617" s="33"/>
      <c r="G5617" s="33"/>
      <c r="H5617" s="33"/>
      <c r="I5617" s="171"/>
      <c r="J5617" s="33"/>
      <c r="K5617" s="33"/>
    </row>
    <row r="5618" spans="2:11" x14ac:dyDescent="0.2">
      <c r="B5618" s="33"/>
      <c r="C5618" s="171"/>
      <c r="D5618" s="33"/>
      <c r="E5618" s="33"/>
      <c r="F5618" s="33"/>
      <c r="G5618" s="33"/>
      <c r="H5618" s="33"/>
      <c r="I5618" s="171"/>
      <c r="J5618" s="33"/>
      <c r="K5618" s="33"/>
    </row>
    <row r="5619" spans="2:11" x14ac:dyDescent="0.2">
      <c r="B5619" s="33"/>
      <c r="C5619" s="171"/>
      <c r="D5619" s="33"/>
      <c r="E5619" s="33"/>
      <c r="F5619" s="33"/>
      <c r="G5619" s="33"/>
      <c r="H5619" s="33"/>
      <c r="I5619" s="171"/>
      <c r="J5619" s="33"/>
      <c r="K5619" s="33"/>
    </row>
    <row r="5620" spans="2:11" x14ac:dyDescent="0.2">
      <c r="B5620" s="33"/>
      <c r="C5620" s="171"/>
      <c r="D5620" s="33"/>
      <c r="E5620" s="33"/>
      <c r="F5620" s="33"/>
      <c r="G5620" s="33"/>
      <c r="H5620" s="33"/>
      <c r="I5620" s="171"/>
      <c r="J5620" s="33"/>
      <c r="K5620" s="33"/>
    </row>
    <row r="5621" spans="2:11" x14ac:dyDescent="0.2">
      <c r="B5621" s="33"/>
      <c r="C5621" s="171"/>
      <c r="D5621" s="33"/>
      <c r="E5621" s="33"/>
      <c r="F5621" s="33"/>
      <c r="G5621" s="33"/>
      <c r="H5621" s="33"/>
      <c r="I5621" s="171"/>
      <c r="J5621" s="33"/>
      <c r="K5621" s="33"/>
    </row>
    <row r="5622" spans="2:11" x14ac:dyDescent="0.2">
      <c r="B5622" s="33"/>
      <c r="C5622" s="171"/>
      <c r="D5622" s="33"/>
      <c r="E5622" s="33"/>
      <c r="F5622" s="33"/>
      <c r="G5622" s="33"/>
      <c r="H5622" s="33"/>
      <c r="I5622" s="171"/>
      <c r="J5622" s="33"/>
      <c r="K5622" s="33"/>
    </row>
    <row r="5623" spans="2:11" x14ac:dyDescent="0.2">
      <c r="B5623" s="33"/>
      <c r="C5623" s="171"/>
      <c r="D5623" s="33"/>
      <c r="E5623" s="33"/>
      <c r="F5623" s="33"/>
      <c r="G5623" s="33"/>
      <c r="H5623" s="33"/>
      <c r="I5623" s="171"/>
      <c r="J5623" s="33"/>
      <c r="K5623" s="33"/>
    </row>
    <row r="5624" spans="2:11" x14ac:dyDescent="0.2">
      <c r="B5624" s="33"/>
      <c r="C5624" s="171"/>
      <c r="D5624" s="33"/>
      <c r="E5624" s="33"/>
      <c r="F5624" s="33"/>
      <c r="G5624" s="33"/>
      <c r="H5624" s="33"/>
      <c r="I5624" s="171"/>
      <c r="J5624" s="33"/>
      <c r="K5624" s="33"/>
    </row>
    <row r="5625" spans="2:11" x14ac:dyDescent="0.2">
      <c r="B5625" s="33"/>
      <c r="C5625" s="171"/>
      <c r="D5625" s="33"/>
      <c r="E5625" s="33"/>
      <c r="F5625" s="33"/>
      <c r="G5625" s="33"/>
      <c r="H5625" s="33"/>
      <c r="I5625" s="171"/>
      <c r="J5625" s="33"/>
      <c r="K5625" s="33"/>
    </row>
    <row r="5626" spans="2:11" x14ac:dyDescent="0.2">
      <c r="B5626" s="33"/>
      <c r="C5626" s="171"/>
      <c r="D5626" s="33"/>
      <c r="E5626" s="33"/>
      <c r="F5626" s="33"/>
      <c r="G5626" s="33"/>
      <c r="H5626" s="33"/>
      <c r="I5626" s="171"/>
      <c r="J5626" s="33"/>
      <c r="K5626" s="33"/>
    </row>
    <row r="5627" spans="2:11" x14ac:dyDescent="0.2">
      <c r="B5627" s="33"/>
      <c r="C5627" s="171"/>
      <c r="D5627" s="33"/>
      <c r="E5627" s="33"/>
      <c r="F5627" s="33"/>
      <c r="G5627" s="33"/>
      <c r="H5627" s="33"/>
      <c r="I5627" s="171"/>
      <c r="J5627" s="33"/>
      <c r="K5627" s="33"/>
    </row>
    <row r="5628" spans="2:11" x14ac:dyDescent="0.2">
      <c r="B5628" s="33"/>
      <c r="C5628" s="171"/>
      <c r="D5628" s="33"/>
      <c r="E5628" s="33"/>
      <c r="F5628" s="33"/>
      <c r="G5628" s="33"/>
      <c r="H5628" s="33"/>
      <c r="I5628" s="171"/>
      <c r="J5628" s="33"/>
      <c r="K5628" s="33"/>
    </row>
    <row r="5629" spans="2:11" x14ac:dyDescent="0.2">
      <c r="B5629" s="33"/>
      <c r="C5629" s="171"/>
      <c r="D5629" s="33"/>
      <c r="E5629" s="33"/>
      <c r="F5629" s="33"/>
      <c r="G5629" s="33"/>
      <c r="H5629" s="33"/>
      <c r="I5629" s="171"/>
      <c r="J5629" s="33"/>
      <c r="K5629" s="33"/>
    </row>
    <row r="5630" spans="2:11" x14ac:dyDescent="0.2">
      <c r="B5630" s="33"/>
      <c r="C5630" s="171"/>
      <c r="D5630" s="33"/>
      <c r="E5630" s="33"/>
      <c r="F5630" s="33"/>
      <c r="G5630" s="33"/>
      <c r="H5630" s="33"/>
      <c r="I5630" s="171"/>
      <c r="J5630" s="33"/>
      <c r="K5630" s="33"/>
    </row>
    <row r="5631" spans="2:11" x14ac:dyDescent="0.2">
      <c r="B5631" s="33"/>
      <c r="C5631" s="171"/>
      <c r="D5631" s="33"/>
      <c r="E5631" s="33"/>
      <c r="F5631" s="33"/>
      <c r="G5631" s="33"/>
      <c r="H5631" s="33"/>
      <c r="I5631" s="171"/>
      <c r="J5631" s="33"/>
      <c r="K5631" s="33"/>
    </row>
    <row r="5632" spans="2:11" x14ac:dyDescent="0.2">
      <c r="B5632" s="33"/>
      <c r="C5632" s="171"/>
      <c r="D5632" s="33"/>
      <c r="E5632" s="33"/>
      <c r="F5632" s="33"/>
      <c r="G5632" s="33"/>
      <c r="H5632" s="33"/>
      <c r="I5632" s="171"/>
      <c r="J5632" s="33"/>
      <c r="K5632" s="33"/>
    </row>
    <row r="5633" spans="2:11" x14ac:dyDescent="0.2">
      <c r="B5633" s="33"/>
      <c r="C5633" s="171"/>
      <c r="D5633" s="33"/>
      <c r="E5633" s="33"/>
      <c r="F5633" s="33"/>
      <c r="G5633" s="33"/>
      <c r="H5633" s="33"/>
      <c r="I5633" s="171"/>
      <c r="J5633" s="33"/>
      <c r="K5633" s="33"/>
    </row>
    <row r="5634" spans="2:11" x14ac:dyDescent="0.2">
      <c r="B5634" s="33"/>
      <c r="C5634" s="171"/>
      <c r="D5634" s="33"/>
      <c r="E5634" s="33"/>
      <c r="F5634" s="33"/>
      <c r="G5634" s="33"/>
      <c r="H5634" s="33"/>
      <c r="I5634" s="171"/>
      <c r="J5634" s="33"/>
      <c r="K5634" s="33"/>
    </row>
    <row r="5635" spans="2:11" x14ac:dyDescent="0.2">
      <c r="B5635" s="33"/>
      <c r="C5635" s="171"/>
      <c r="D5635" s="33"/>
      <c r="E5635" s="33"/>
      <c r="F5635" s="33"/>
      <c r="G5635" s="33"/>
      <c r="H5635" s="33"/>
      <c r="I5635" s="171"/>
      <c r="J5635" s="33"/>
      <c r="K5635" s="33"/>
    </row>
    <row r="5636" spans="2:11" x14ac:dyDescent="0.2">
      <c r="B5636" s="33"/>
      <c r="C5636" s="171"/>
      <c r="D5636" s="33"/>
      <c r="E5636" s="33"/>
      <c r="F5636" s="33"/>
      <c r="G5636" s="33"/>
      <c r="H5636" s="33"/>
      <c r="I5636" s="171"/>
      <c r="J5636" s="33"/>
      <c r="K5636" s="33"/>
    </row>
    <row r="5637" spans="2:11" x14ac:dyDescent="0.2">
      <c r="B5637" s="33"/>
      <c r="C5637" s="171"/>
      <c r="D5637" s="33"/>
      <c r="E5637" s="33"/>
      <c r="F5637" s="33"/>
      <c r="G5637" s="33"/>
      <c r="H5637" s="33"/>
      <c r="I5637" s="171"/>
      <c r="J5637" s="33"/>
      <c r="K5637" s="33"/>
    </row>
    <row r="5638" spans="2:11" x14ac:dyDescent="0.2">
      <c r="B5638" s="33"/>
      <c r="C5638" s="171"/>
      <c r="D5638" s="33"/>
      <c r="E5638" s="33"/>
      <c r="F5638" s="33"/>
      <c r="G5638" s="33"/>
      <c r="H5638" s="33"/>
      <c r="I5638" s="171"/>
      <c r="J5638" s="33"/>
      <c r="K5638" s="33"/>
    </row>
    <row r="5639" spans="2:11" x14ac:dyDescent="0.2">
      <c r="B5639" s="33"/>
      <c r="C5639" s="171"/>
      <c r="D5639" s="33"/>
      <c r="E5639" s="33"/>
      <c r="F5639" s="33"/>
      <c r="G5639" s="33"/>
      <c r="H5639" s="33"/>
      <c r="I5639" s="171"/>
      <c r="J5639" s="33"/>
      <c r="K5639" s="33"/>
    </row>
    <row r="5640" spans="2:11" x14ac:dyDescent="0.2">
      <c r="B5640" s="33"/>
      <c r="C5640" s="171"/>
      <c r="D5640" s="33"/>
      <c r="E5640" s="33"/>
      <c r="F5640" s="33"/>
      <c r="G5640" s="33"/>
      <c r="H5640" s="33"/>
      <c r="I5640" s="171"/>
      <c r="J5640" s="33"/>
      <c r="K5640" s="33"/>
    </row>
    <row r="5641" spans="2:11" x14ac:dyDescent="0.2">
      <c r="B5641" s="33"/>
      <c r="C5641" s="171"/>
      <c r="D5641" s="33"/>
      <c r="E5641" s="33"/>
      <c r="F5641" s="33"/>
      <c r="G5641" s="33"/>
      <c r="H5641" s="33"/>
      <c r="I5641" s="171"/>
      <c r="J5641" s="33"/>
      <c r="K5641" s="33"/>
    </row>
    <row r="5642" spans="2:11" x14ac:dyDescent="0.2">
      <c r="B5642" s="33"/>
      <c r="C5642" s="171"/>
      <c r="D5642" s="33"/>
      <c r="E5642" s="33"/>
      <c r="F5642" s="33"/>
      <c r="G5642" s="33"/>
      <c r="H5642" s="33"/>
      <c r="I5642" s="171"/>
      <c r="J5642" s="33"/>
      <c r="K5642" s="33"/>
    </row>
    <row r="5643" spans="2:11" x14ac:dyDescent="0.2">
      <c r="B5643" s="33"/>
      <c r="C5643" s="171"/>
      <c r="D5643" s="33"/>
      <c r="E5643" s="33"/>
      <c r="F5643" s="33"/>
      <c r="G5643" s="33"/>
      <c r="H5643" s="33"/>
      <c r="I5643" s="171"/>
      <c r="J5643" s="33"/>
      <c r="K5643" s="33"/>
    </row>
    <row r="5644" spans="2:11" x14ac:dyDescent="0.2">
      <c r="B5644" s="33"/>
      <c r="C5644" s="171"/>
      <c r="D5644" s="33"/>
      <c r="E5644" s="33"/>
      <c r="F5644" s="33"/>
      <c r="G5644" s="33"/>
      <c r="H5644" s="33"/>
      <c r="I5644" s="171"/>
      <c r="J5644" s="33"/>
      <c r="K5644" s="33"/>
    </row>
    <row r="5645" spans="2:11" x14ac:dyDescent="0.2">
      <c r="B5645" s="33"/>
      <c r="C5645" s="171"/>
      <c r="D5645" s="33"/>
      <c r="E5645" s="33"/>
      <c r="F5645" s="33"/>
      <c r="G5645" s="33"/>
      <c r="H5645" s="33"/>
      <c r="I5645" s="171"/>
      <c r="J5645" s="33"/>
      <c r="K5645" s="33"/>
    </row>
    <row r="5646" spans="2:11" x14ac:dyDescent="0.2">
      <c r="B5646" s="33"/>
      <c r="C5646" s="171"/>
      <c r="D5646" s="33"/>
      <c r="E5646" s="33"/>
      <c r="F5646" s="33"/>
      <c r="G5646" s="33"/>
      <c r="H5646" s="33"/>
      <c r="I5646" s="171"/>
      <c r="J5646" s="33"/>
      <c r="K5646" s="33"/>
    </row>
    <row r="5647" spans="2:11" x14ac:dyDescent="0.2">
      <c r="B5647" s="33"/>
      <c r="C5647" s="171"/>
      <c r="D5647" s="33"/>
      <c r="E5647" s="33"/>
      <c r="F5647" s="33"/>
      <c r="G5647" s="33"/>
      <c r="H5647" s="33"/>
      <c r="I5647" s="171"/>
      <c r="J5647" s="33"/>
      <c r="K5647" s="33"/>
    </row>
    <row r="5648" spans="2:11" x14ac:dyDescent="0.2">
      <c r="B5648" s="33"/>
      <c r="C5648" s="171"/>
      <c r="D5648" s="33"/>
      <c r="E5648" s="33"/>
      <c r="F5648" s="33"/>
      <c r="G5648" s="33"/>
      <c r="H5648" s="33"/>
      <c r="I5648" s="171"/>
      <c r="J5648" s="33"/>
      <c r="K5648" s="33"/>
    </row>
    <row r="5649" spans="2:11" x14ac:dyDescent="0.2">
      <c r="B5649" s="33"/>
      <c r="C5649" s="171"/>
      <c r="D5649" s="33"/>
      <c r="E5649" s="33"/>
      <c r="F5649" s="33"/>
      <c r="G5649" s="33"/>
      <c r="H5649" s="33"/>
      <c r="I5649" s="171"/>
      <c r="J5649" s="33"/>
      <c r="K5649" s="33"/>
    </row>
    <row r="5650" spans="2:11" x14ac:dyDescent="0.2">
      <c r="B5650" s="33"/>
      <c r="C5650" s="171"/>
      <c r="D5650" s="33"/>
      <c r="E5650" s="33"/>
      <c r="F5650" s="33"/>
      <c r="G5650" s="33"/>
      <c r="H5650" s="33"/>
      <c r="I5650" s="171"/>
      <c r="J5650" s="33"/>
      <c r="K5650" s="33"/>
    </row>
    <row r="5651" spans="2:11" x14ac:dyDescent="0.2">
      <c r="B5651" s="33"/>
      <c r="C5651" s="171"/>
      <c r="D5651" s="33"/>
      <c r="E5651" s="33"/>
      <c r="F5651" s="33"/>
      <c r="G5651" s="33"/>
      <c r="H5651" s="33"/>
      <c r="I5651" s="171"/>
      <c r="J5651" s="33"/>
      <c r="K5651" s="33"/>
    </row>
    <row r="5652" spans="2:11" x14ac:dyDescent="0.2">
      <c r="B5652" s="33"/>
      <c r="C5652" s="171"/>
      <c r="D5652" s="33"/>
      <c r="E5652" s="33"/>
      <c r="F5652" s="33"/>
      <c r="G5652" s="33"/>
      <c r="H5652" s="33"/>
      <c r="I5652" s="171"/>
      <c r="J5652" s="33"/>
      <c r="K5652" s="33"/>
    </row>
    <row r="5653" spans="2:11" x14ac:dyDescent="0.2">
      <c r="B5653" s="33"/>
      <c r="C5653" s="171"/>
      <c r="D5653" s="33"/>
      <c r="E5653" s="33"/>
      <c r="F5653" s="33"/>
      <c r="G5653" s="33"/>
      <c r="H5653" s="33"/>
      <c r="I5653" s="171"/>
      <c r="J5653" s="33"/>
      <c r="K5653" s="33"/>
    </row>
    <row r="5654" spans="2:11" x14ac:dyDescent="0.2">
      <c r="B5654" s="33"/>
      <c r="C5654" s="171"/>
      <c r="D5654" s="33"/>
      <c r="E5654" s="33"/>
      <c r="F5654" s="33"/>
      <c r="G5654" s="33"/>
      <c r="H5654" s="33"/>
      <c r="I5654" s="171"/>
      <c r="J5654" s="33"/>
      <c r="K5654" s="33"/>
    </row>
    <row r="5655" spans="2:11" x14ac:dyDescent="0.2">
      <c r="B5655" s="33"/>
      <c r="C5655" s="171"/>
      <c r="D5655" s="33"/>
      <c r="E5655" s="33"/>
      <c r="F5655" s="33"/>
      <c r="G5655" s="33"/>
      <c r="H5655" s="33"/>
      <c r="I5655" s="171"/>
      <c r="J5655" s="33"/>
      <c r="K5655" s="33"/>
    </row>
    <row r="5656" spans="2:11" x14ac:dyDescent="0.2">
      <c r="B5656" s="33"/>
      <c r="C5656" s="171"/>
      <c r="D5656" s="33"/>
      <c r="E5656" s="33"/>
      <c r="F5656" s="33"/>
      <c r="G5656" s="33"/>
      <c r="H5656" s="33"/>
      <c r="I5656" s="171"/>
      <c r="J5656" s="33"/>
      <c r="K5656" s="33"/>
    </row>
    <row r="5657" spans="2:11" x14ac:dyDescent="0.2">
      <c r="B5657" s="33"/>
      <c r="C5657" s="171"/>
      <c r="D5657" s="33"/>
      <c r="E5657" s="33"/>
      <c r="F5657" s="33"/>
      <c r="G5657" s="33"/>
      <c r="H5657" s="33"/>
      <c r="I5657" s="171"/>
      <c r="J5657" s="33"/>
      <c r="K5657" s="33"/>
    </row>
    <row r="5658" spans="2:11" x14ac:dyDescent="0.2">
      <c r="B5658" s="33"/>
      <c r="C5658" s="171"/>
      <c r="D5658" s="33"/>
      <c r="E5658" s="33"/>
      <c r="F5658" s="33"/>
      <c r="G5658" s="33"/>
      <c r="H5658" s="33"/>
      <c r="I5658" s="171"/>
      <c r="J5658" s="33"/>
      <c r="K5658" s="33"/>
    </row>
    <row r="5659" spans="2:11" x14ac:dyDescent="0.2">
      <c r="B5659" s="33"/>
      <c r="C5659" s="171"/>
      <c r="D5659" s="33"/>
      <c r="E5659" s="33"/>
      <c r="F5659" s="33"/>
      <c r="G5659" s="33"/>
      <c r="H5659" s="33"/>
      <c r="I5659" s="171"/>
      <c r="J5659" s="33"/>
      <c r="K5659" s="33"/>
    </row>
    <row r="5660" spans="2:11" x14ac:dyDescent="0.2">
      <c r="B5660" s="33"/>
      <c r="C5660" s="171"/>
      <c r="D5660" s="33"/>
      <c r="E5660" s="33"/>
      <c r="F5660" s="33"/>
      <c r="G5660" s="33"/>
      <c r="H5660" s="33"/>
      <c r="I5660" s="171"/>
      <c r="J5660" s="33"/>
      <c r="K5660" s="33"/>
    </row>
    <row r="5661" spans="2:11" x14ac:dyDescent="0.2">
      <c r="B5661" s="33"/>
      <c r="C5661" s="171"/>
      <c r="D5661" s="33"/>
      <c r="E5661" s="33"/>
      <c r="F5661" s="33"/>
      <c r="G5661" s="33"/>
      <c r="H5661" s="33"/>
      <c r="I5661" s="171"/>
      <c r="J5661" s="33"/>
      <c r="K5661" s="33"/>
    </row>
    <row r="5662" spans="2:11" x14ac:dyDescent="0.2">
      <c r="B5662" s="33"/>
      <c r="C5662" s="171"/>
      <c r="D5662" s="33"/>
      <c r="E5662" s="33"/>
      <c r="F5662" s="33"/>
      <c r="G5662" s="33"/>
      <c r="H5662" s="33"/>
      <c r="I5662" s="171"/>
      <c r="J5662" s="33"/>
      <c r="K5662" s="33"/>
    </row>
    <row r="5663" spans="2:11" x14ac:dyDescent="0.2">
      <c r="B5663" s="33"/>
      <c r="C5663" s="171"/>
      <c r="D5663" s="33"/>
      <c r="E5663" s="33"/>
      <c r="F5663" s="33"/>
      <c r="G5663" s="33"/>
      <c r="H5663" s="33"/>
      <c r="I5663" s="171"/>
      <c r="J5663" s="33"/>
      <c r="K5663" s="33"/>
    </row>
    <row r="5664" spans="2:11" x14ac:dyDescent="0.2">
      <c r="B5664" s="33"/>
      <c r="C5664" s="171"/>
      <c r="D5664" s="33"/>
      <c r="E5664" s="33"/>
      <c r="F5664" s="33"/>
      <c r="G5664" s="33"/>
      <c r="H5664" s="33"/>
      <c r="I5664" s="171"/>
      <c r="J5664" s="33"/>
      <c r="K5664" s="33"/>
    </row>
    <row r="5665" spans="2:11" x14ac:dyDescent="0.2">
      <c r="B5665" s="33"/>
      <c r="C5665" s="171"/>
      <c r="D5665" s="33"/>
      <c r="E5665" s="33"/>
      <c r="F5665" s="33"/>
      <c r="G5665" s="33"/>
      <c r="H5665" s="33"/>
      <c r="I5665" s="171"/>
      <c r="J5665" s="33"/>
      <c r="K5665" s="33"/>
    </row>
    <row r="5666" spans="2:11" x14ac:dyDescent="0.2">
      <c r="B5666" s="33"/>
      <c r="C5666" s="171"/>
      <c r="D5666" s="33"/>
      <c r="E5666" s="33"/>
      <c r="F5666" s="33"/>
      <c r="G5666" s="33"/>
      <c r="H5666" s="33"/>
      <c r="I5666" s="171"/>
      <c r="J5666" s="33"/>
      <c r="K5666" s="33"/>
    </row>
    <row r="5667" spans="2:11" x14ac:dyDescent="0.2">
      <c r="B5667" s="33"/>
      <c r="C5667" s="171"/>
      <c r="D5667" s="33"/>
      <c r="E5667" s="33"/>
      <c r="F5667" s="33"/>
      <c r="G5667" s="33"/>
      <c r="H5667" s="33"/>
      <c r="I5667" s="171"/>
      <c r="J5667" s="33"/>
      <c r="K5667" s="33"/>
    </row>
    <row r="5668" spans="2:11" x14ac:dyDescent="0.2">
      <c r="B5668" s="33"/>
      <c r="C5668" s="171"/>
      <c r="D5668" s="33"/>
      <c r="E5668" s="33"/>
      <c r="F5668" s="33"/>
      <c r="G5668" s="33"/>
      <c r="H5668" s="33"/>
      <c r="I5668" s="171"/>
      <c r="J5668" s="33"/>
      <c r="K5668" s="33"/>
    </row>
    <row r="5669" spans="2:11" x14ac:dyDescent="0.2">
      <c r="B5669" s="33"/>
      <c r="C5669" s="171"/>
      <c r="D5669" s="33"/>
      <c r="E5669" s="33"/>
      <c r="F5669" s="33"/>
      <c r="G5669" s="33"/>
      <c r="H5669" s="33"/>
      <c r="I5669" s="171"/>
      <c r="J5669" s="33"/>
      <c r="K5669" s="33"/>
    </row>
    <row r="5670" spans="2:11" x14ac:dyDescent="0.2">
      <c r="B5670" s="33"/>
      <c r="C5670" s="171"/>
      <c r="D5670" s="33"/>
      <c r="E5670" s="33"/>
      <c r="F5670" s="33"/>
      <c r="G5670" s="33"/>
      <c r="H5670" s="33"/>
      <c r="I5670" s="171"/>
      <c r="J5670" s="33"/>
      <c r="K5670" s="33"/>
    </row>
    <row r="5671" spans="2:11" x14ac:dyDescent="0.2">
      <c r="B5671" s="33"/>
      <c r="C5671" s="171"/>
      <c r="D5671" s="33"/>
      <c r="E5671" s="33"/>
      <c r="F5671" s="33"/>
      <c r="G5671" s="33"/>
      <c r="H5671" s="33"/>
      <c r="I5671" s="171"/>
      <c r="J5671" s="33"/>
      <c r="K5671" s="33"/>
    </row>
    <row r="5672" spans="2:11" x14ac:dyDescent="0.2">
      <c r="B5672" s="33"/>
      <c r="C5672" s="171"/>
      <c r="D5672" s="33"/>
      <c r="E5672" s="33"/>
      <c r="F5672" s="33"/>
      <c r="G5672" s="33"/>
      <c r="H5672" s="33"/>
      <c r="I5672" s="171"/>
      <c r="J5672" s="33"/>
      <c r="K5672" s="33"/>
    </row>
    <row r="5673" spans="2:11" x14ac:dyDescent="0.2">
      <c r="B5673" s="33"/>
      <c r="C5673" s="171"/>
      <c r="D5673" s="33"/>
      <c r="E5673" s="33"/>
      <c r="F5673" s="33"/>
      <c r="G5673" s="33"/>
      <c r="H5673" s="33"/>
      <c r="I5673" s="171"/>
      <c r="J5673" s="33"/>
      <c r="K5673" s="33"/>
    </row>
    <row r="5674" spans="2:11" x14ac:dyDescent="0.2">
      <c r="B5674" s="33"/>
      <c r="C5674" s="171"/>
      <c r="D5674" s="33"/>
      <c r="E5674" s="33"/>
      <c r="F5674" s="33"/>
      <c r="G5674" s="33"/>
      <c r="H5674" s="33"/>
      <c r="I5674" s="171"/>
      <c r="J5674" s="33"/>
      <c r="K5674" s="33"/>
    </row>
    <row r="5675" spans="2:11" x14ac:dyDescent="0.2">
      <c r="B5675" s="33"/>
      <c r="C5675" s="171"/>
      <c r="D5675" s="33"/>
      <c r="E5675" s="33"/>
      <c r="F5675" s="33"/>
      <c r="G5675" s="33"/>
      <c r="H5675" s="33"/>
      <c r="I5675" s="171"/>
      <c r="J5675" s="33"/>
      <c r="K5675" s="33"/>
    </row>
    <row r="5676" spans="2:11" x14ac:dyDescent="0.2">
      <c r="B5676" s="33"/>
      <c r="C5676" s="171"/>
      <c r="D5676" s="33"/>
      <c r="E5676" s="33"/>
      <c r="F5676" s="33"/>
      <c r="G5676" s="33"/>
      <c r="H5676" s="33"/>
      <c r="I5676" s="171"/>
      <c r="J5676" s="33"/>
      <c r="K5676" s="33"/>
    </row>
    <row r="5677" spans="2:11" x14ac:dyDescent="0.2">
      <c r="B5677" s="33"/>
      <c r="C5677" s="171"/>
      <c r="D5677" s="33"/>
      <c r="E5677" s="33"/>
      <c r="F5677" s="33"/>
      <c r="G5677" s="33"/>
      <c r="H5677" s="33"/>
      <c r="I5677" s="171"/>
      <c r="J5677" s="33"/>
      <c r="K5677" s="33"/>
    </row>
    <row r="5678" spans="2:11" x14ac:dyDescent="0.2">
      <c r="B5678" s="33"/>
      <c r="C5678" s="171"/>
      <c r="D5678" s="33"/>
      <c r="E5678" s="33"/>
      <c r="F5678" s="33"/>
      <c r="G5678" s="33"/>
      <c r="H5678" s="33"/>
      <c r="I5678" s="171"/>
      <c r="J5678" s="33"/>
      <c r="K5678" s="33"/>
    </row>
    <row r="5679" spans="2:11" x14ac:dyDescent="0.2">
      <c r="B5679" s="33"/>
      <c r="C5679" s="171"/>
      <c r="D5679" s="33"/>
      <c r="E5679" s="33"/>
      <c r="F5679" s="33"/>
      <c r="G5679" s="33"/>
      <c r="H5679" s="33"/>
      <c r="I5679" s="171"/>
      <c r="J5679" s="33"/>
      <c r="K5679" s="33"/>
    </row>
    <row r="5680" spans="2:11" x14ac:dyDescent="0.2">
      <c r="B5680" s="33"/>
      <c r="C5680" s="171"/>
      <c r="D5680" s="33"/>
      <c r="E5680" s="33"/>
      <c r="F5680" s="33"/>
      <c r="G5680" s="33"/>
      <c r="H5680" s="33"/>
      <c r="I5680" s="171"/>
      <c r="J5680" s="33"/>
      <c r="K5680" s="33"/>
    </row>
    <row r="5681" spans="2:11" x14ac:dyDescent="0.2">
      <c r="B5681" s="33"/>
      <c r="C5681" s="171"/>
      <c r="D5681" s="33"/>
      <c r="E5681" s="33"/>
      <c r="F5681" s="33"/>
      <c r="G5681" s="33"/>
      <c r="H5681" s="33"/>
      <c r="I5681" s="171"/>
      <c r="J5681" s="33"/>
      <c r="K5681" s="33"/>
    </row>
    <row r="5682" spans="2:11" x14ac:dyDescent="0.2">
      <c r="B5682" s="33"/>
      <c r="C5682" s="171"/>
      <c r="D5682" s="33"/>
      <c r="E5682" s="33"/>
      <c r="F5682" s="33"/>
      <c r="G5682" s="33"/>
      <c r="H5682" s="33"/>
      <c r="I5682" s="171"/>
      <c r="J5682" s="33"/>
      <c r="K5682" s="33"/>
    </row>
    <row r="5683" spans="2:11" x14ac:dyDescent="0.2">
      <c r="B5683" s="33"/>
      <c r="C5683" s="171"/>
      <c r="D5683" s="33"/>
      <c r="E5683" s="33"/>
      <c r="F5683" s="33"/>
      <c r="G5683" s="33"/>
      <c r="H5683" s="33"/>
      <c r="I5683" s="171"/>
      <c r="J5683" s="33"/>
      <c r="K5683" s="33"/>
    </row>
    <row r="5684" spans="2:11" x14ac:dyDescent="0.2">
      <c r="B5684" s="33"/>
      <c r="C5684" s="171"/>
      <c r="D5684" s="33"/>
      <c r="E5684" s="33"/>
      <c r="F5684" s="33"/>
      <c r="G5684" s="33"/>
      <c r="H5684" s="33"/>
      <c r="I5684" s="171"/>
      <c r="J5684" s="33"/>
      <c r="K5684" s="33"/>
    </row>
    <row r="5685" spans="2:11" x14ac:dyDescent="0.2">
      <c r="B5685" s="33"/>
      <c r="C5685" s="171"/>
      <c r="D5685" s="33"/>
      <c r="E5685" s="33"/>
      <c r="F5685" s="33"/>
      <c r="G5685" s="33"/>
      <c r="H5685" s="33"/>
      <c r="I5685" s="171"/>
      <c r="J5685" s="33"/>
      <c r="K5685" s="33"/>
    </row>
    <row r="5686" spans="2:11" x14ac:dyDescent="0.2">
      <c r="B5686" s="33"/>
      <c r="C5686" s="171"/>
      <c r="D5686" s="33"/>
      <c r="E5686" s="33"/>
      <c r="F5686" s="33"/>
      <c r="G5686" s="33"/>
      <c r="H5686" s="33"/>
      <c r="I5686" s="171"/>
      <c r="J5686" s="33"/>
      <c r="K5686" s="33"/>
    </row>
    <row r="5687" spans="2:11" x14ac:dyDescent="0.2">
      <c r="B5687" s="33"/>
      <c r="C5687" s="171"/>
      <c r="D5687" s="33"/>
      <c r="E5687" s="33"/>
      <c r="F5687" s="33"/>
      <c r="G5687" s="33"/>
      <c r="H5687" s="33"/>
      <c r="I5687" s="171"/>
      <c r="J5687" s="33"/>
      <c r="K5687" s="33"/>
    </row>
    <row r="5688" spans="2:11" x14ac:dyDescent="0.2">
      <c r="B5688" s="33"/>
      <c r="C5688" s="171"/>
      <c r="D5688" s="33"/>
      <c r="E5688" s="33"/>
      <c r="F5688" s="33"/>
      <c r="G5688" s="33"/>
      <c r="H5688" s="33"/>
      <c r="I5688" s="171"/>
      <c r="J5688" s="33"/>
      <c r="K5688" s="33"/>
    </row>
    <row r="5689" spans="2:11" x14ac:dyDescent="0.2">
      <c r="B5689" s="33"/>
      <c r="C5689" s="171"/>
      <c r="D5689" s="33"/>
      <c r="E5689" s="33"/>
      <c r="F5689" s="33"/>
      <c r="G5689" s="33"/>
      <c r="H5689" s="33"/>
      <c r="I5689" s="171"/>
      <c r="J5689" s="33"/>
      <c r="K5689" s="33"/>
    </row>
    <row r="5690" spans="2:11" x14ac:dyDescent="0.2">
      <c r="B5690" s="33"/>
      <c r="C5690" s="171"/>
      <c r="D5690" s="33"/>
      <c r="E5690" s="33"/>
      <c r="F5690" s="33"/>
      <c r="G5690" s="33"/>
      <c r="H5690" s="33"/>
      <c r="I5690" s="171"/>
      <c r="J5690" s="33"/>
      <c r="K5690" s="33"/>
    </row>
    <row r="5691" spans="2:11" x14ac:dyDescent="0.2">
      <c r="B5691" s="33"/>
      <c r="C5691" s="171"/>
      <c r="D5691" s="33"/>
      <c r="E5691" s="33"/>
      <c r="F5691" s="33"/>
      <c r="G5691" s="33"/>
      <c r="H5691" s="33"/>
      <c r="I5691" s="171"/>
      <c r="J5691" s="33"/>
      <c r="K5691" s="33"/>
    </row>
    <row r="5692" spans="2:11" x14ac:dyDescent="0.2">
      <c r="B5692" s="33"/>
      <c r="C5692" s="171"/>
      <c r="D5692" s="33"/>
      <c r="E5692" s="33"/>
      <c r="F5692" s="33"/>
      <c r="G5692" s="33"/>
      <c r="H5692" s="33"/>
      <c r="I5692" s="171"/>
      <c r="J5692" s="33"/>
      <c r="K5692" s="33"/>
    </row>
    <row r="5693" spans="2:11" x14ac:dyDescent="0.2">
      <c r="B5693" s="33"/>
      <c r="C5693" s="171"/>
      <c r="D5693" s="33"/>
      <c r="E5693" s="33"/>
      <c r="F5693" s="33"/>
      <c r="G5693" s="33"/>
      <c r="H5693" s="33"/>
      <c r="I5693" s="171"/>
      <c r="J5693" s="33"/>
      <c r="K5693" s="33"/>
    </row>
    <row r="5694" spans="2:11" x14ac:dyDescent="0.2">
      <c r="B5694" s="33"/>
      <c r="C5694" s="171"/>
      <c r="D5694" s="33"/>
      <c r="E5694" s="33"/>
      <c r="F5694" s="33"/>
      <c r="G5694" s="33"/>
      <c r="H5694" s="33"/>
      <c r="I5694" s="171"/>
      <c r="J5694" s="33"/>
      <c r="K5694" s="33"/>
    </row>
    <row r="5695" spans="2:11" x14ac:dyDescent="0.2">
      <c r="B5695" s="33"/>
      <c r="C5695" s="171"/>
      <c r="D5695" s="33"/>
      <c r="E5695" s="33"/>
      <c r="F5695" s="33"/>
      <c r="G5695" s="33"/>
      <c r="H5695" s="33"/>
      <c r="I5695" s="171"/>
      <c r="J5695" s="33"/>
      <c r="K5695" s="33"/>
    </row>
    <row r="5696" spans="2:11" x14ac:dyDescent="0.2">
      <c r="B5696" s="33"/>
      <c r="C5696" s="171"/>
      <c r="D5696" s="33"/>
      <c r="E5696" s="33"/>
      <c r="F5696" s="33"/>
      <c r="G5696" s="33"/>
      <c r="H5696" s="33"/>
      <c r="I5696" s="171"/>
      <c r="J5696" s="33"/>
      <c r="K5696" s="33"/>
    </row>
    <row r="5697" spans="2:11" x14ac:dyDescent="0.2">
      <c r="B5697" s="33"/>
      <c r="C5697" s="171"/>
      <c r="D5697" s="33"/>
      <c r="E5697" s="33"/>
      <c r="F5697" s="33"/>
      <c r="G5697" s="33"/>
      <c r="H5697" s="33"/>
      <c r="I5697" s="171"/>
      <c r="J5697" s="33"/>
      <c r="K5697" s="33"/>
    </row>
    <row r="5698" spans="2:11" x14ac:dyDescent="0.2">
      <c r="B5698" s="33"/>
      <c r="C5698" s="171"/>
      <c r="D5698" s="33"/>
      <c r="E5698" s="33"/>
      <c r="F5698" s="33"/>
      <c r="G5698" s="33"/>
      <c r="H5698" s="33"/>
      <c r="I5698" s="171"/>
      <c r="J5698" s="33"/>
      <c r="K5698" s="33"/>
    </row>
    <row r="5699" spans="2:11" x14ac:dyDescent="0.2">
      <c r="B5699" s="33"/>
      <c r="C5699" s="171"/>
      <c r="D5699" s="33"/>
      <c r="E5699" s="33"/>
      <c r="F5699" s="33"/>
      <c r="G5699" s="33"/>
      <c r="H5699" s="33"/>
      <c r="I5699" s="171"/>
      <c r="J5699" s="33"/>
      <c r="K5699" s="33"/>
    </row>
    <row r="5700" spans="2:11" x14ac:dyDescent="0.2">
      <c r="B5700" s="33"/>
      <c r="C5700" s="171"/>
      <c r="D5700" s="33"/>
      <c r="E5700" s="33"/>
      <c r="F5700" s="33"/>
      <c r="G5700" s="33"/>
      <c r="H5700" s="33"/>
      <c r="I5700" s="171"/>
      <c r="J5700" s="33"/>
      <c r="K5700" s="33"/>
    </row>
    <row r="5701" spans="2:11" x14ac:dyDescent="0.2">
      <c r="B5701" s="33"/>
      <c r="C5701" s="171"/>
      <c r="D5701" s="33"/>
      <c r="E5701" s="33"/>
      <c r="F5701" s="33"/>
      <c r="G5701" s="33"/>
      <c r="H5701" s="33"/>
      <c r="I5701" s="171"/>
      <c r="J5701" s="33"/>
      <c r="K5701" s="33"/>
    </row>
    <row r="5702" spans="2:11" x14ac:dyDescent="0.2">
      <c r="B5702" s="33"/>
      <c r="C5702" s="171"/>
      <c r="D5702" s="33"/>
      <c r="E5702" s="33"/>
      <c r="F5702" s="33"/>
      <c r="G5702" s="33"/>
      <c r="H5702" s="33"/>
      <c r="I5702" s="171"/>
      <c r="J5702" s="33"/>
      <c r="K5702" s="33"/>
    </row>
    <row r="5703" spans="2:11" x14ac:dyDescent="0.2">
      <c r="B5703" s="33"/>
      <c r="C5703" s="171"/>
      <c r="D5703" s="33"/>
      <c r="E5703" s="33"/>
      <c r="F5703" s="33"/>
      <c r="G5703" s="33"/>
      <c r="H5703" s="33"/>
      <c r="I5703" s="171"/>
      <c r="J5703" s="33"/>
      <c r="K5703" s="33"/>
    </row>
    <row r="5704" spans="2:11" x14ac:dyDescent="0.2">
      <c r="B5704" s="33"/>
      <c r="C5704" s="171"/>
      <c r="D5704" s="33"/>
      <c r="E5704" s="33"/>
      <c r="F5704" s="33"/>
      <c r="G5704" s="33"/>
      <c r="H5704" s="33"/>
      <c r="I5704" s="171"/>
      <c r="J5704" s="33"/>
      <c r="K5704" s="33"/>
    </row>
    <row r="5705" spans="2:11" x14ac:dyDescent="0.2">
      <c r="B5705" s="33"/>
      <c r="C5705" s="171"/>
      <c r="D5705" s="33"/>
      <c r="E5705" s="33"/>
      <c r="F5705" s="33"/>
      <c r="G5705" s="33"/>
      <c r="H5705" s="33"/>
      <c r="I5705" s="171"/>
      <c r="J5705" s="33"/>
      <c r="K5705" s="33"/>
    </row>
    <row r="5706" spans="2:11" x14ac:dyDescent="0.2">
      <c r="B5706" s="33"/>
      <c r="C5706" s="171"/>
      <c r="D5706" s="33"/>
      <c r="E5706" s="33"/>
      <c r="F5706" s="33"/>
      <c r="G5706" s="33"/>
      <c r="H5706" s="33"/>
      <c r="I5706" s="171"/>
      <c r="J5706" s="33"/>
      <c r="K5706" s="33"/>
    </row>
    <row r="5707" spans="2:11" x14ac:dyDescent="0.2">
      <c r="B5707" s="33"/>
      <c r="C5707" s="171"/>
      <c r="D5707" s="33"/>
      <c r="E5707" s="33"/>
      <c r="F5707" s="33"/>
      <c r="G5707" s="33"/>
      <c r="H5707" s="33"/>
      <c r="I5707" s="171"/>
      <c r="J5707" s="33"/>
      <c r="K5707" s="33"/>
    </row>
    <row r="5708" spans="2:11" x14ac:dyDescent="0.2">
      <c r="B5708" s="33"/>
      <c r="C5708" s="171"/>
      <c r="D5708" s="33"/>
      <c r="E5708" s="33"/>
      <c r="F5708" s="33"/>
      <c r="G5708" s="33"/>
      <c r="H5708" s="33"/>
      <c r="I5708" s="171"/>
      <c r="J5708" s="33"/>
      <c r="K5708" s="33"/>
    </row>
    <row r="5709" spans="2:11" x14ac:dyDescent="0.2">
      <c r="B5709" s="33"/>
      <c r="C5709" s="171"/>
      <c r="D5709" s="33"/>
      <c r="E5709" s="33"/>
      <c r="F5709" s="33"/>
      <c r="G5709" s="33"/>
      <c r="H5709" s="33"/>
      <c r="I5709" s="171"/>
      <c r="J5709" s="33"/>
      <c r="K5709" s="33"/>
    </row>
    <row r="5710" spans="2:11" x14ac:dyDescent="0.2">
      <c r="B5710" s="33"/>
      <c r="C5710" s="171"/>
      <c r="D5710" s="33"/>
      <c r="E5710" s="33"/>
      <c r="F5710" s="33"/>
      <c r="G5710" s="33"/>
      <c r="H5710" s="33"/>
      <c r="I5710" s="171"/>
      <c r="J5710" s="33"/>
      <c r="K5710" s="33"/>
    </row>
    <row r="5711" spans="2:11" x14ac:dyDescent="0.2">
      <c r="B5711" s="33"/>
      <c r="C5711" s="171"/>
      <c r="D5711" s="33"/>
      <c r="E5711" s="33"/>
      <c r="F5711" s="33"/>
      <c r="G5711" s="33"/>
      <c r="H5711" s="33"/>
      <c r="I5711" s="171"/>
      <c r="J5711" s="33"/>
      <c r="K5711" s="33"/>
    </row>
    <row r="5712" spans="2:11" x14ac:dyDescent="0.2">
      <c r="B5712" s="33"/>
      <c r="C5712" s="171"/>
      <c r="D5712" s="33"/>
      <c r="E5712" s="33"/>
      <c r="F5712" s="33"/>
      <c r="G5712" s="33"/>
      <c r="H5712" s="33"/>
      <c r="I5712" s="171"/>
      <c r="J5712" s="33"/>
      <c r="K5712" s="33"/>
    </row>
    <row r="5713" spans="2:11" x14ac:dyDescent="0.2">
      <c r="B5713" s="33"/>
      <c r="C5713" s="171"/>
      <c r="D5713" s="33"/>
      <c r="E5713" s="33"/>
      <c r="F5713" s="33"/>
      <c r="G5713" s="33"/>
      <c r="H5713" s="33"/>
      <c r="I5713" s="171"/>
      <c r="J5713" s="33"/>
      <c r="K5713" s="33"/>
    </row>
    <row r="5714" spans="2:11" x14ac:dyDescent="0.2">
      <c r="B5714" s="33"/>
      <c r="C5714" s="171"/>
      <c r="D5714" s="33"/>
      <c r="E5714" s="33"/>
      <c r="F5714" s="33"/>
      <c r="G5714" s="33"/>
      <c r="H5714" s="33"/>
      <c r="I5714" s="171"/>
      <c r="J5714" s="33"/>
      <c r="K5714" s="33"/>
    </row>
    <row r="5715" spans="2:11" x14ac:dyDescent="0.2">
      <c r="B5715" s="33"/>
      <c r="C5715" s="171"/>
      <c r="D5715" s="33"/>
      <c r="E5715" s="33"/>
      <c r="F5715" s="33"/>
      <c r="G5715" s="33"/>
      <c r="H5715" s="33"/>
      <c r="I5715" s="171"/>
      <c r="J5715" s="33"/>
      <c r="K5715" s="33"/>
    </row>
    <row r="5716" spans="2:11" x14ac:dyDescent="0.2">
      <c r="B5716" s="33"/>
      <c r="C5716" s="171"/>
      <c r="D5716" s="33"/>
      <c r="E5716" s="33"/>
      <c r="F5716" s="33"/>
      <c r="G5716" s="33"/>
      <c r="H5716" s="33"/>
      <c r="I5716" s="171"/>
      <c r="J5716" s="33"/>
      <c r="K5716" s="33"/>
    </row>
    <row r="5717" spans="2:11" x14ac:dyDescent="0.2">
      <c r="B5717" s="33"/>
      <c r="C5717" s="171"/>
      <c r="D5717" s="33"/>
      <c r="E5717" s="33"/>
      <c r="F5717" s="33"/>
      <c r="G5717" s="33"/>
      <c r="H5717" s="33"/>
      <c r="I5717" s="171"/>
      <c r="J5717" s="33"/>
      <c r="K5717" s="33"/>
    </row>
    <row r="5718" spans="2:11" x14ac:dyDescent="0.2">
      <c r="B5718" s="33"/>
      <c r="C5718" s="171"/>
      <c r="D5718" s="33"/>
      <c r="E5718" s="33"/>
      <c r="F5718" s="33"/>
      <c r="G5718" s="33"/>
      <c r="H5718" s="33"/>
      <c r="I5718" s="171"/>
      <c r="J5718" s="33"/>
      <c r="K5718" s="33"/>
    </row>
    <row r="5719" spans="2:11" x14ac:dyDescent="0.2">
      <c r="B5719" s="33"/>
      <c r="C5719" s="171"/>
      <c r="D5719" s="33"/>
      <c r="E5719" s="33"/>
      <c r="F5719" s="33"/>
      <c r="G5719" s="33"/>
      <c r="H5719" s="33"/>
      <c r="I5719" s="171"/>
      <c r="J5719" s="33"/>
      <c r="K5719" s="33"/>
    </row>
    <row r="5720" spans="2:11" x14ac:dyDescent="0.2">
      <c r="B5720" s="33"/>
      <c r="C5720" s="171"/>
      <c r="D5720" s="33"/>
      <c r="E5720" s="33"/>
      <c r="F5720" s="33"/>
      <c r="G5720" s="33"/>
      <c r="H5720" s="33"/>
      <c r="I5720" s="171"/>
      <c r="J5720" s="33"/>
      <c r="K5720" s="33"/>
    </row>
    <row r="5721" spans="2:11" x14ac:dyDescent="0.2">
      <c r="B5721" s="33"/>
      <c r="C5721" s="171"/>
      <c r="D5721" s="33"/>
      <c r="E5721" s="33"/>
      <c r="F5721" s="33"/>
      <c r="G5721" s="33"/>
      <c r="H5721" s="33"/>
      <c r="I5721" s="171"/>
      <c r="J5721" s="33"/>
      <c r="K5721" s="33"/>
    </row>
    <row r="5722" spans="2:11" x14ac:dyDescent="0.2">
      <c r="B5722" s="33"/>
      <c r="C5722" s="171"/>
      <c r="D5722" s="33"/>
      <c r="E5722" s="33"/>
      <c r="F5722" s="33"/>
      <c r="G5722" s="33"/>
      <c r="H5722" s="33"/>
      <c r="I5722" s="171"/>
      <c r="J5722" s="33"/>
      <c r="K5722" s="33"/>
    </row>
    <row r="5723" spans="2:11" x14ac:dyDescent="0.2">
      <c r="B5723" s="33"/>
      <c r="C5723" s="171"/>
      <c r="D5723" s="33"/>
      <c r="E5723" s="33"/>
      <c r="F5723" s="33"/>
      <c r="G5723" s="33"/>
      <c r="H5723" s="33"/>
      <c r="I5723" s="171"/>
      <c r="J5723" s="33"/>
      <c r="K5723" s="33"/>
    </row>
    <row r="5724" spans="2:11" x14ac:dyDescent="0.2">
      <c r="B5724" s="33"/>
      <c r="C5724" s="171"/>
      <c r="D5724" s="33"/>
      <c r="E5724" s="33"/>
      <c r="F5724" s="33"/>
      <c r="G5724" s="33"/>
      <c r="H5724" s="33"/>
      <c r="I5724" s="171"/>
      <c r="J5724" s="33"/>
      <c r="K5724" s="33"/>
    </row>
    <row r="5725" spans="2:11" x14ac:dyDescent="0.2">
      <c r="B5725" s="33"/>
      <c r="C5725" s="171"/>
      <c r="D5725" s="33"/>
      <c r="E5725" s="33"/>
      <c r="F5725" s="33"/>
      <c r="G5725" s="33"/>
      <c r="H5725" s="33"/>
      <c r="I5725" s="171"/>
      <c r="J5725" s="33"/>
      <c r="K5725" s="33"/>
    </row>
    <row r="5726" spans="2:11" x14ac:dyDescent="0.2">
      <c r="B5726" s="33"/>
      <c r="C5726" s="171"/>
      <c r="D5726" s="33"/>
      <c r="E5726" s="33"/>
      <c r="F5726" s="33"/>
      <c r="G5726" s="33"/>
      <c r="H5726" s="33"/>
      <c r="I5726" s="171"/>
      <c r="J5726" s="33"/>
      <c r="K5726" s="33"/>
    </row>
    <row r="5727" spans="2:11" x14ac:dyDescent="0.2">
      <c r="B5727" s="33"/>
      <c r="C5727" s="171"/>
      <c r="D5727" s="33"/>
      <c r="E5727" s="33"/>
      <c r="F5727" s="33"/>
      <c r="G5727" s="33"/>
      <c r="H5727" s="33"/>
      <c r="I5727" s="171"/>
      <c r="J5727" s="33"/>
      <c r="K5727" s="33"/>
    </row>
    <row r="5728" spans="2:11" x14ac:dyDescent="0.2">
      <c r="B5728" s="33"/>
      <c r="C5728" s="171"/>
      <c r="D5728" s="33"/>
      <c r="E5728" s="33"/>
      <c r="F5728" s="33"/>
      <c r="G5728" s="33"/>
      <c r="H5728" s="33"/>
      <c r="I5728" s="171"/>
      <c r="J5728" s="33"/>
      <c r="K5728" s="33"/>
    </row>
    <row r="5729" spans="2:11" x14ac:dyDescent="0.2">
      <c r="B5729" s="33"/>
      <c r="C5729" s="171"/>
      <c r="D5729" s="33"/>
      <c r="E5729" s="33"/>
      <c r="F5729" s="33"/>
      <c r="G5729" s="33"/>
      <c r="H5729" s="33"/>
      <c r="I5729" s="171"/>
      <c r="J5729" s="33"/>
      <c r="K5729" s="33"/>
    </row>
    <row r="5730" spans="2:11" x14ac:dyDescent="0.2">
      <c r="B5730" s="33"/>
      <c r="C5730" s="171"/>
      <c r="D5730" s="33"/>
      <c r="E5730" s="33"/>
      <c r="F5730" s="33"/>
      <c r="G5730" s="33"/>
      <c r="H5730" s="33"/>
      <c r="I5730" s="171"/>
      <c r="J5730" s="33"/>
      <c r="K5730" s="33"/>
    </row>
    <row r="5731" spans="2:11" x14ac:dyDescent="0.2">
      <c r="B5731" s="33"/>
      <c r="C5731" s="171"/>
      <c r="D5731" s="33"/>
      <c r="E5731" s="33"/>
      <c r="F5731" s="33"/>
      <c r="G5731" s="33"/>
      <c r="H5731" s="33"/>
      <c r="I5731" s="171"/>
      <c r="J5731" s="33"/>
      <c r="K5731" s="33"/>
    </row>
    <row r="5732" spans="2:11" x14ac:dyDescent="0.2">
      <c r="B5732" s="33"/>
      <c r="C5732" s="171"/>
      <c r="D5732" s="33"/>
      <c r="E5732" s="33"/>
      <c r="F5732" s="33"/>
      <c r="G5732" s="33"/>
      <c r="H5732" s="33"/>
      <c r="I5732" s="171"/>
      <c r="J5732" s="33"/>
      <c r="K5732" s="33"/>
    </row>
    <row r="5733" spans="2:11" x14ac:dyDescent="0.2">
      <c r="B5733" s="33"/>
      <c r="C5733" s="171"/>
      <c r="D5733" s="33"/>
      <c r="E5733" s="33"/>
      <c r="F5733" s="33"/>
      <c r="G5733" s="33"/>
      <c r="H5733" s="33"/>
      <c r="I5733" s="171"/>
      <c r="J5733" s="33"/>
      <c r="K5733" s="33"/>
    </row>
    <row r="5734" spans="2:11" x14ac:dyDescent="0.2">
      <c r="B5734" s="33"/>
      <c r="C5734" s="171"/>
      <c r="D5734" s="33"/>
      <c r="E5734" s="33"/>
      <c r="F5734" s="33"/>
      <c r="G5734" s="33"/>
      <c r="H5734" s="33"/>
      <c r="I5734" s="171"/>
      <c r="J5734" s="33"/>
      <c r="K5734" s="33"/>
    </row>
    <row r="5735" spans="2:11" x14ac:dyDescent="0.2">
      <c r="B5735" s="33"/>
      <c r="C5735" s="171"/>
      <c r="D5735" s="33"/>
      <c r="E5735" s="33"/>
      <c r="F5735" s="33"/>
      <c r="G5735" s="33"/>
      <c r="H5735" s="33"/>
      <c r="I5735" s="171"/>
      <c r="J5735" s="33"/>
      <c r="K5735" s="33"/>
    </row>
    <row r="5736" spans="2:11" x14ac:dyDescent="0.2">
      <c r="B5736" s="33"/>
      <c r="C5736" s="171"/>
      <c r="D5736" s="33"/>
      <c r="E5736" s="33"/>
      <c r="F5736" s="33"/>
      <c r="G5736" s="33"/>
      <c r="H5736" s="33"/>
      <c r="I5736" s="171"/>
      <c r="J5736" s="33"/>
      <c r="K5736" s="33"/>
    </row>
    <row r="5737" spans="2:11" x14ac:dyDescent="0.2">
      <c r="B5737" s="33"/>
      <c r="C5737" s="171"/>
      <c r="D5737" s="33"/>
      <c r="E5737" s="33"/>
      <c r="F5737" s="33"/>
      <c r="G5737" s="33"/>
      <c r="H5737" s="33"/>
      <c r="I5737" s="171"/>
      <c r="J5737" s="33"/>
      <c r="K5737" s="33"/>
    </row>
    <row r="5738" spans="2:11" x14ac:dyDescent="0.2">
      <c r="B5738" s="33"/>
      <c r="C5738" s="171"/>
      <c r="D5738" s="33"/>
      <c r="E5738" s="33"/>
      <c r="F5738" s="33"/>
      <c r="G5738" s="33"/>
      <c r="H5738" s="33"/>
      <c r="I5738" s="171"/>
      <c r="J5738" s="33"/>
      <c r="K5738" s="33"/>
    </row>
    <row r="5739" spans="2:11" x14ac:dyDescent="0.2">
      <c r="B5739" s="33"/>
      <c r="C5739" s="171"/>
      <c r="D5739" s="33"/>
      <c r="E5739" s="33"/>
      <c r="F5739" s="33"/>
      <c r="G5739" s="33"/>
      <c r="H5739" s="33"/>
      <c r="I5739" s="171"/>
      <c r="J5739" s="33"/>
      <c r="K5739" s="33"/>
    </row>
    <row r="5740" spans="2:11" x14ac:dyDescent="0.2">
      <c r="B5740" s="33"/>
      <c r="C5740" s="171"/>
      <c r="D5740" s="33"/>
      <c r="E5740" s="33"/>
      <c r="F5740" s="33"/>
      <c r="G5740" s="33"/>
      <c r="H5740" s="33"/>
      <c r="I5740" s="171"/>
      <c r="J5740" s="33"/>
      <c r="K5740" s="33"/>
    </row>
    <row r="5741" spans="2:11" x14ac:dyDescent="0.2">
      <c r="B5741" s="33"/>
      <c r="C5741" s="171"/>
      <c r="D5741" s="33"/>
      <c r="E5741" s="33"/>
      <c r="F5741" s="33"/>
      <c r="G5741" s="33"/>
      <c r="H5741" s="33"/>
      <c r="I5741" s="171"/>
      <c r="J5741" s="33"/>
      <c r="K5741" s="33"/>
    </row>
    <row r="5742" spans="2:11" x14ac:dyDescent="0.2">
      <c r="B5742" s="33"/>
      <c r="C5742" s="171"/>
      <c r="D5742" s="33"/>
      <c r="E5742" s="33"/>
      <c r="F5742" s="33"/>
      <c r="G5742" s="33"/>
      <c r="H5742" s="33"/>
      <c r="I5742" s="171"/>
      <c r="J5742" s="33"/>
      <c r="K5742" s="33"/>
    </row>
    <row r="5743" spans="2:11" x14ac:dyDescent="0.2">
      <c r="B5743" s="33"/>
      <c r="C5743" s="171"/>
      <c r="D5743" s="33"/>
      <c r="E5743" s="33"/>
      <c r="F5743" s="33"/>
      <c r="G5743" s="33"/>
      <c r="H5743" s="33"/>
      <c r="I5743" s="171"/>
      <c r="J5743" s="33"/>
      <c r="K5743" s="33"/>
    </row>
    <row r="5744" spans="2:11" x14ac:dyDescent="0.2">
      <c r="B5744" s="33"/>
      <c r="C5744" s="171"/>
      <c r="D5744" s="33"/>
      <c r="E5744" s="33"/>
      <c r="F5744" s="33"/>
      <c r="G5744" s="33"/>
      <c r="H5744" s="33"/>
      <c r="I5744" s="171"/>
      <c r="J5744" s="33"/>
      <c r="K5744" s="33"/>
    </row>
    <row r="5745" spans="2:11" x14ac:dyDescent="0.2">
      <c r="B5745" s="33"/>
      <c r="C5745" s="171"/>
      <c r="D5745" s="33"/>
      <c r="E5745" s="33"/>
      <c r="F5745" s="33"/>
      <c r="G5745" s="33"/>
      <c r="H5745" s="33"/>
      <c r="I5745" s="171"/>
      <c r="J5745" s="33"/>
      <c r="K5745" s="33"/>
    </row>
    <row r="5746" spans="2:11" x14ac:dyDescent="0.2">
      <c r="B5746" s="33"/>
      <c r="C5746" s="171"/>
      <c r="D5746" s="33"/>
      <c r="E5746" s="33"/>
      <c r="F5746" s="33"/>
      <c r="G5746" s="33"/>
      <c r="H5746" s="33"/>
      <c r="I5746" s="171"/>
      <c r="J5746" s="33"/>
      <c r="K5746" s="33"/>
    </row>
    <row r="5747" spans="2:11" x14ac:dyDescent="0.2">
      <c r="B5747" s="33"/>
      <c r="C5747" s="171"/>
      <c r="D5747" s="33"/>
      <c r="E5747" s="33"/>
      <c r="F5747" s="33"/>
      <c r="G5747" s="33"/>
      <c r="H5747" s="33"/>
      <c r="I5747" s="171"/>
      <c r="J5747" s="33"/>
      <c r="K5747" s="33"/>
    </row>
    <row r="5748" spans="2:11" x14ac:dyDescent="0.2">
      <c r="B5748" s="33"/>
      <c r="C5748" s="171"/>
      <c r="D5748" s="33"/>
      <c r="E5748" s="33"/>
      <c r="F5748" s="33"/>
      <c r="G5748" s="33"/>
      <c r="H5748" s="33"/>
      <c r="I5748" s="171"/>
      <c r="J5748" s="33"/>
      <c r="K5748" s="33"/>
    </row>
    <row r="5749" spans="2:11" x14ac:dyDescent="0.2">
      <c r="B5749" s="33"/>
      <c r="C5749" s="171"/>
      <c r="D5749" s="33"/>
      <c r="E5749" s="33"/>
      <c r="F5749" s="33"/>
      <c r="G5749" s="33"/>
      <c r="H5749" s="33"/>
      <c r="I5749" s="171"/>
      <c r="J5749" s="33"/>
      <c r="K5749" s="33"/>
    </row>
    <row r="5750" spans="2:11" x14ac:dyDescent="0.2">
      <c r="B5750" s="33"/>
      <c r="C5750" s="171"/>
      <c r="D5750" s="33"/>
      <c r="E5750" s="33"/>
      <c r="F5750" s="33"/>
      <c r="G5750" s="33"/>
      <c r="H5750" s="33"/>
      <c r="I5750" s="171"/>
      <c r="J5750" s="33"/>
      <c r="K5750" s="33"/>
    </row>
    <row r="5751" spans="2:11" x14ac:dyDescent="0.2">
      <c r="B5751" s="33"/>
      <c r="C5751" s="171"/>
      <c r="D5751" s="33"/>
      <c r="E5751" s="33"/>
      <c r="F5751" s="33"/>
      <c r="G5751" s="33"/>
      <c r="H5751" s="33"/>
      <c r="I5751" s="171"/>
      <c r="J5751" s="33"/>
      <c r="K5751" s="33"/>
    </row>
    <row r="5752" spans="2:11" x14ac:dyDescent="0.2">
      <c r="B5752" s="33"/>
      <c r="C5752" s="171"/>
      <c r="D5752" s="33"/>
      <c r="E5752" s="33"/>
      <c r="F5752" s="33"/>
      <c r="G5752" s="33"/>
      <c r="H5752" s="33"/>
      <c r="I5752" s="171"/>
      <c r="J5752" s="33"/>
      <c r="K5752" s="33"/>
    </row>
    <row r="5753" spans="2:11" x14ac:dyDescent="0.2">
      <c r="B5753" s="33"/>
      <c r="C5753" s="171"/>
      <c r="D5753" s="33"/>
      <c r="E5753" s="33"/>
      <c r="F5753" s="33"/>
      <c r="G5753" s="33"/>
      <c r="H5753" s="33"/>
      <c r="I5753" s="171"/>
      <c r="J5753" s="33"/>
      <c r="K5753" s="33"/>
    </row>
    <row r="5754" spans="2:11" x14ac:dyDescent="0.2">
      <c r="B5754" s="33"/>
      <c r="C5754" s="171"/>
      <c r="D5754" s="33"/>
      <c r="E5754" s="33"/>
      <c r="F5754" s="33"/>
      <c r="G5754" s="33"/>
      <c r="H5754" s="33"/>
      <c r="I5754" s="171"/>
      <c r="J5754" s="33"/>
      <c r="K5754" s="33"/>
    </row>
    <row r="5755" spans="2:11" x14ac:dyDescent="0.2">
      <c r="B5755" s="33"/>
      <c r="C5755" s="171"/>
      <c r="D5755" s="33"/>
      <c r="E5755" s="33"/>
      <c r="F5755" s="33"/>
      <c r="G5755" s="33"/>
      <c r="H5755" s="33"/>
      <c r="I5755" s="171"/>
      <c r="J5755" s="33"/>
      <c r="K5755" s="33"/>
    </row>
    <row r="5756" spans="2:11" x14ac:dyDescent="0.2">
      <c r="B5756" s="33"/>
      <c r="C5756" s="171"/>
      <c r="D5756" s="33"/>
      <c r="E5756" s="33"/>
      <c r="F5756" s="33"/>
      <c r="G5756" s="33"/>
      <c r="H5756" s="33"/>
      <c r="I5756" s="171"/>
      <c r="J5756" s="33"/>
      <c r="K5756" s="33"/>
    </row>
    <row r="5757" spans="2:11" x14ac:dyDescent="0.2">
      <c r="B5757" s="33"/>
      <c r="C5757" s="171"/>
      <c r="D5757" s="33"/>
      <c r="E5757" s="33"/>
      <c r="F5757" s="33"/>
      <c r="G5757" s="33"/>
      <c r="H5757" s="33"/>
      <c r="I5757" s="171"/>
      <c r="J5757" s="33"/>
      <c r="K5757" s="33"/>
    </row>
    <row r="5758" spans="2:11" x14ac:dyDescent="0.2">
      <c r="B5758" s="33"/>
      <c r="C5758" s="171"/>
      <c r="D5758" s="33"/>
      <c r="E5758" s="33"/>
      <c r="F5758" s="33"/>
      <c r="G5758" s="33"/>
      <c r="H5758" s="33"/>
      <c r="I5758" s="171"/>
      <c r="J5758" s="33"/>
      <c r="K5758" s="33"/>
    </row>
    <row r="5759" spans="2:11" x14ac:dyDescent="0.2">
      <c r="B5759" s="33"/>
      <c r="C5759" s="171"/>
      <c r="D5759" s="33"/>
      <c r="E5759" s="33"/>
      <c r="F5759" s="33"/>
      <c r="G5759" s="33"/>
      <c r="H5759" s="33"/>
      <c r="I5759" s="171"/>
      <c r="J5759" s="33"/>
      <c r="K5759" s="33"/>
    </row>
    <row r="5760" spans="2:11" x14ac:dyDescent="0.2">
      <c r="B5760" s="33"/>
      <c r="C5760" s="171"/>
      <c r="D5760" s="33"/>
      <c r="E5760" s="33"/>
      <c r="F5760" s="33"/>
      <c r="G5760" s="33"/>
      <c r="H5760" s="33"/>
      <c r="I5760" s="171"/>
      <c r="J5760" s="33"/>
      <c r="K5760" s="33"/>
    </row>
    <row r="5761" spans="2:11" x14ac:dyDescent="0.2">
      <c r="B5761" s="33"/>
      <c r="C5761" s="171"/>
      <c r="D5761" s="33"/>
      <c r="E5761" s="33"/>
      <c r="F5761" s="33"/>
      <c r="G5761" s="33"/>
      <c r="H5761" s="33"/>
      <c r="I5761" s="171"/>
      <c r="J5761" s="33"/>
      <c r="K5761" s="33"/>
    </row>
    <row r="5762" spans="2:11" x14ac:dyDescent="0.2">
      <c r="B5762" s="33"/>
      <c r="C5762" s="171"/>
      <c r="D5762" s="33"/>
      <c r="E5762" s="33"/>
      <c r="F5762" s="33"/>
      <c r="G5762" s="33"/>
      <c r="H5762" s="33"/>
      <c r="I5762" s="171"/>
      <c r="J5762" s="33"/>
      <c r="K5762" s="33"/>
    </row>
    <row r="5763" spans="2:11" x14ac:dyDescent="0.2">
      <c r="B5763" s="33"/>
      <c r="C5763" s="171"/>
      <c r="D5763" s="33"/>
      <c r="E5763" s="33"/>
      <c r="F5763" s="33"/>
      <c r="G5763" s="33"/>
      <c r="H5763" s="33"/>
      <c r="I5763" s="171"/>
      <c r="J5763" s="33"/>
      <c r="K5763" s="33"/>
    </row>
    <row r="5764" spans="2:11" x14ac:dyDescent="0.2">
      <c r="B5764" s="33"/>
      <c r="C5764" s="171"/>
      <c r="D5764" s="33"/>
      <c r="E5764" s="33"/>
      <c r="F5764" s="33"/>
      <c r="G5764" s="33"/>
      <c r="H5764" s="33"/>
      <c r="I5764" s="171"/>
      <c r="J5764" s="33"/>
      <c r="K5764" s="33"/>
    </row>
    <row r="5765" spans="2:11" x14ac:dyDescent="0.2">
      <c r="B5765" s="33"/>
      <c r="C5765" s="171"/>
      <c r="D5765" s="33"/>
      <c r="E5765" s="33"/>
      <c r="F5765" s="33"/>
      <c r="G5765" s="33"/>
      <c r="H5765" s="33"/>
      <c r="I5765" s="171"/>
      <c r="J5765" s="33"/>
      <c r="K5765" s="33"/>
    </row>
    <row r="5766" spans="2:11" x14ac:dyDescent="0.2">
      <c r="B5766" s="33"/>
      <c r="C5766" s="171"/>
      <c r="D5766" s="33"/>
      <c r="E5766" s="33"/>
      <c r="F5766" s="33"/>
      <c r="G5766" s="33"/>
      <c r="H5766" s="33"/>
      <c r="I5766" s="171"/>
      <c r="J5766" s="33"/>
      <c r="K5766" s="33"/>
    </row>
    <row r="5767" spans="2:11" x14ac:dyDescent="0.2">
      <c r="B5767" s="33"/>
      <c r="C5767" s="171"/>
      <c r="D5767" s="33"/>
      <c r="E5767" s="33"/>
      <c r="F5767" s="33"/>
      <c r="G5767" s="33"/>
      <c r="H5767" s="33"/>
      <c r="I5767" s="171"/>
      <c r="J5767" s="33"/>
      <c r="K5767" s="33"/>
    </row>
    <row r="5768" spans="2:11" x14ac:dyDescent="0.2">
      <c r="B5768" s="33"/>
      <c r="C5768" s="171"/>
      <c r="D5768" s="33"/>
      <c r="E5768" s="33"/>
      <c r="F5768" s="33"/>
      <c r="G5768" s="33"/>
      <c r="H5768" s="33"/>
      <c r="I5768" s="171"/>
      <c r="J5768" s="33"/>
      <c r="K5768" s="33"/>
    </row>
    <row r="5769" spans="2:11" x14ac:dyDescent="0.2">
      <c r="B5769" s="33"/>
      <c r="C5769" s="171"/>
      <c r="D5769" s="33"/>
      <c r="E5769" s="33"/>
      <c r="F5769" s="33"/>
      <c r="G5769" s="33"/>
      <c r="H5769" s="33"/>
      <c r="I5769" s="171"/>
      <c r="J5769" s="33"/>
      <c r="K5769" s="33"/>
    </row>
    <row r="5770" spans="2:11" x14ac:dyDescent="0.2">
      <c r="B5770" s="33"/>
      <c r="C5770" s="171"/>
      <c r="D5770" s="33"/>
      <c r="E5770" s="33"/>
      <c r="F5770" s="33"/>
      <c r="G5770" s="33"/>
      <c r="H5770" s="33"/>
      <c r="I5770" s="171"/>
      <c r="J5770" s="33"/>
      <c r="K5770" s="33"/>
    </row>
    <row r="5771" spans="2:11" x14ac:dyDescent="0.2">
      <c r="B5771" s="33"/>
      <c r="C5771" s="171"/>
      <c r="D5771" s="33"/>
      <c r="E5771" s="33"/>
      <c r="F5771" s="33"/>
      <c r="G5771" s="33"/>
      <c r="H5771" s="33"/>
      <c r="I5771" s="171"/>
      <c r="J5771" s="33"/>
      <c r="K5771" s="33"/>
    </row>
    <row r="5772" spans="2:11" x14ac:dyDescent="0.2">
      <c r="B5772" s="33"/>
      <c r="C5772" s="171"/>
      <c r="D5772" s="33"/>
      <c r="E5772" s="33"/>
      <c r="F5772" s="33"/>
      <c r="G5772" s="33"/>
      <c r="H5772" s="33"/>
      <c r="I5772" s="171"/>
      <c r="J5772" s="33"/>
      <c r="K5772" s="33"/>
    </row>
    <row r="5773" spans="2:11" x14ac:dyDescent="0.2">
      <c r="B5773" s="33"/>
      <c r="C5773" s="171"/>
      <c r="D5773" s="33"/>
      <c r="E5773" s="33"/>
      <c r="F5773" s="33"/>
      <c r="G5773" s="33"/>
      <c r="H5773" s="33"/>
      <c r="I5773" s="171"/>
      <c r="J5773" s="33"/>
      <c r="K5773" s="33"/>
    </row>
    <row r="5774" spans="2:11" x14ac:dyDescent="0.2">
      <c r="B5774" s="33"/>
      <c r="C5774" s="171"/>
      <c r="D5774" s="33"/>
      <c r="E5774" s="33"/>
      <c r="F5774" s="33"/>
      <c r="G5774" s="33"/>
      <c r="H5774" s="33"/>
      <c r="I5774" s="171"/>
      <c r="J5774" s="33"/>
      <c r="K5774" s="33"/>
    </row>
    <row r="5775" spans="2:11" x14ac:dyDescent="0.2">
      <c r="B5775" s="33"/>
      <c r="C5775" s="171"/>
      <c r="D5775" s="33"/>
      <c r="E5775" s="33"/>
      <c r="F5775" s="33"/>
      <c r="G5775" s="33"/>
      <c r="H5775" s="33"/>
      <c r="I5775" s="171"/>
      <c r="J5775" s="33"/>
      <c r="K5775" s="33"/>
    </row>
    <row r="5776" spans="2:11" x14ac:dyDescent="0.2">
      <c r="B5776" s="33"/>
      <c r="C5776" s="171"/>
      <c r="D5776" s="33"/>
      <c r="E5776" s="33"/>
      <c r="F5776" s="33"/>
      <c r="G5776" s="33"/>
      <c r="H5776" s="33"/>
      <c r="I5776" s="171"/>
      <c r="J5776" s="33"/>
      <c r="K5776" s="33"/>
    </row>
    <row r="5777" spans="2:11" x14ac:dyDescent="0.2">
      <c r="B5777" s="33"/>
      <c r="C5777" s="171"/>
      <c r="D5777" s="33"/>
      <c r="E5777" s="33"/>
      <c r="F5777" s="33"/>
      <c r="G5777" s="33"/>
      <c r="H5777" s="33"/>
      <c r="I5777" s="171"/>
      <c r="J5777" s="33"/>
      <c r="K5777" s="33"/>
    </row>
    <row r="5778" spans="2:11" x14ac:dyDescent="0.2">
      <c r="B5778" s="33"/>
      <c r="C5778" s="171"/>
      <c r="D5778" s="33"/>
      <c r="E5778" s="33"/>
      <c r="F5778" s="33"/>
      <c r="G5778" s="33"/>
      <c r="H5778" s="33"/>
      <c r="I5778" s="171"/>
      <c r="J5778" s="33"/>
      <c r="K5778" s="33"/>
    </row>
    <row r="5779" spans="2:11" x14ac:dyDescent="0.2">
      <c r="B5779" s="33"/>
      <c r="C5779" s="171"/>
      <c r="D5779" s="33"/>
      <c r="E5779" s="33"/>
      <c r="F5779" s="33"/>
      <c r="G5779" s="33"/>
      <c r="H5779" s="33"/>
      <c r="I5779" s="171"/>
      <c r="J5779" s="33"/>
      <c r="K5779" s="33"/>
    </row>
    <row r="5780" spans="2:11" x14ac:dyDescent="0.2">
      <c r="B5780" s="33"/>
      <c r="C5780" s="171"/>
      <c r="D5780" s="33"/>
      <c r="E5780" s="33"/>
      <c r="F5780" s="33"/>
      <c r="G5780" s="33"/>
      <c r="H5780" s="33"/>
      <c r="I5780" s="171"/>
      <c r="J5780" s="33"/>
      <c r="K5780" s="33"/>
    </row>
    <row r="5781" spans="2:11" x14ac:dyDescent="0.2">
      <c r="B5781" s="33"/>
      <c r="C5781" s="171"/>
      <c r="D5781" s="33"/>
      <c r="E5781" s="33"/>
      <c r="F5781" s="33"/>
      <c r="G5781" s="33"/>
      <c r="H5781" s="33"/>
      <c r="I5781" s="171"/>
      <c r="J5781" s="33"/>
      <c r="K5781" s="33"/>
    </row>
    <row r="5782" spans="2:11" x14ac:dyDescent="0.2">
      <c r="B5782" s="33"/>
      <c r="C5782" s="171"/>
      <c r="D5782" s="33"/>
      <c r="E5782" s="33"/>
      <c r="F5782" s="33"/>
      <c r="G5782" s="33"/>
      <c r="H5782" s="33"/>
      <c r="I5782" s="171"/>
      <c r="J5782" s="33"/>
      <c r="K5782" s="33"/>
    </row>
    <row r="5783" spans="2:11" x14ac:dyDescent="0.2">
      <c r="B5783" s="33"/>
      <c r="C5783" s="171"/>
      <c r="D5783" s="33"/>
      <c r="E5783" s="33"/>
      <c r="F5783" s="33"/>
      <c r="G5783" s="33"/>
      <c r="H5783" s="33"/>
      <c r="I5783" s="171"/>
      <c r="J5783" s="33"/>
      <c r="K5783" s="33"/>
    </row>
    <row r="5784" spans="2:11" x14ac:dyDescent="0.2">
      <c r="B5784" s="33"/>
      <c r="C5784" s="171"/>
      <c r="D5784" s="33"/>
      <c r="E5784" s="33"/>
      <c r="F5784" s="33"/>
      <c r="G5784" s="33"/>
      <c r="H5784" s="33"/>
      <c r="I5784" s="171"/>
      <c r="J5784" s="33"/>
      <c r="K5784" s="33"/>
    </row>
    <row r="5785" spans="2:11" x14ac:dyDescent="0.2">
      <c r="B5785" s="33"/>
      <c r="C5785" s="171"/>
      <c r="D5785" s="33"/>
      <c r="E5785" s="33"/>
      <c r="F5785" s="33"/>
      <c r="G5785" s="33"/>
      <c r="H5785" s="33"/>
      <c r="I5785" s="171"/>
      <c r="J5785" s="33"/>
      <c r="K5785" s="33"/>
    </row>
    <row r="5786" spans="2:11" x14ac:dyDescent="0.2">
      <c r="B5786" s="33"/>
      <c r="C5786" s="171"/>
      <c r="D5786" s="33"/>
      <c r="E5786" s="33"/>
      <c r="F5786" s="33"/>
      <c r="G5786" s="33"/>
      <c r="H5786" s="33"/>
      <c r="I5786" s="171"/>
      <c r="J5786" s="33"/>
      <c r="K5786" s="33"/>
    </row>
    <row r="5787" spans="2:11" x14ac:dyDescent="0.2">
      <c r="B5787" s="33"/>
      <c r="C5787" s="171"/>
      <c r="D5787" s="33"/>
      <c r="E5787" s="33"/>
      <c r="F5787" s="33"/>
      <c r="G5787" s="33"/>
      <c r="H5787" s="33"/>
      <c r="I5787" s="171"/>
      <c r="J5787" s="33"/>
      <c r="K5787" s="33"/>
    </row>
    <row r="5788" spans="2:11" x14ac:dyDescent="0.2">
      <c r="B5788" s="33"/>
      <c r="C5788" s="171"/>
      <c r="D5788" s="33"/>
      <c r="E5788" s="33"/>
      <c r="F5788" s="33"/>
      <c r="G5788" s="33"/>
      <c r="H5788" s="33"/>
      <c r="I5788" s="171"/>
      <c r="J5788" s="33"/>
      <c r="K5788" s="33"/>
    </row>
    <row r="5789" spans="2:11" x14ac:dyDescent="0.2">
      <c r="B5789" s="33"/>
      <c r="C5789" s="171"/>
      <c r="D5789" s="33"/>
      <c r="E5789" s="33"/>
      <c r="F5789" s="33"/>
      <c r="G5789" s="33"/>
      <c r="H5789" s="33"/>
      <c r="I5789" s="171"/>
      <c r="J5789" s="33"/>
      <c r="K5789" s="33"/>
    </row>
    <row r="5790" spans="2:11" x14ac:dyDescent="0.2">
      <c r="B5790" s="33"/>
      <c r="C5790" s="171"/>
      <c r="D5790" s="33"/>
      <c r="E5790" s="33"/>
      <c r="F5790" s="33"/>
      <c r="G5790" s="33"/>
      <c r="H5790" s="33"/>
      <c r="I5790" s="171"/>
      <c r="J5790" s="33"/>
      <c r="K5790" s="33"/>
    </row>
    <row r="5791" spans="2:11" x14ac:dyDescent="0.2">
      <c r="B5791" s="33"/>
      <c r="C5791" s="171"/>
      <c r="D5791" s="33"/>
      <c r="E5791" s="33"/>
      <c r="F5791" s="33"/>
      <c r="G5791" s="33"/>
      <c r="H5791" s="33"/>
      <c r="I5791" s="171"/>
      <c r="J5791" s="33"/>
      <c r="K5791" s="33"/>
    </row>
    <row r="5792" spans="2:11" x14ac:dyDescent="0.2">
      <c r="B5792" s="33"/>
      <c r="C5792" s="171"/>
      <c r="D5792" s="33"/>
      <c r="E5792" s="33"/>
      <c r="F5792" s="33"/>
      <c r="G5792" s="33"/>
      <c r="H5792" s="33"/>
      <c r="I5792" s="171"/>
      <c r="J5792" s="33"/>
      <c r="K5792" s="33"/>
    </row>
    <row r="5793" spans="2:11" x14ac:dyDescent="0.2">
      <c r="B5793" s="33"/>
      <c r="C5793" s="171"/>
      <c r="D5793" s="33"/>
      <c r="E5793" s="33"/>
      <c r="F5793" s="33"/>
      <c r="G5793" s="33"/>
      <c r="H5793" s="33"/>
      <c r="I5793" s="171"/>
      <c r="J5793" s="33"/>
      <c r="K5793" s="33"/>
    </row>
    <row r="5794" spans="2:11" x14ac:dyDescent="0.2">
      <c r="B5794" s="33"/>
      <c r="C5794" s="171"/>
      <c r="D5794" s="33"/>
      <c r="E5794" s="33"/>
      <c r="F5794" s="33"/>
      <c r="G5794" s="33"/>
      <c r="H5794" s="33"/>
      <c r="I5794" s="171"/>
      <c r="J5794" s="33"/>
      <c r="K5794" s="33"/>
    </row>
    <row r="5795" spans="2:11" x14ac:dyDescent="0.2">
      <c r="B5795" s="33"/>
      <c r="C5795" s="171"/>
      <c r="D5795" s="33"/>
      <c r="E5795" s="33"/>
      <c r="F5795" s="33"/>
      <c r="G5795" s="33"/>
      <c r="H5795" s="33"/>
      <c r="I5795" s="171"/>
      <c r="J5795" s="33"/>
      <c r="K5795" s="33"/>
    </row>
    <row r="5796" spans="2:11" x14ac:dyDescent="0.2">
      <c r="B5796" s="33"/>
      <c r="C5796" s="171"/>
      <c r="D5796" s="33"/>
      <c r="E5796" s="33"/>
      <c r="F5796" s="33"/>
      <c r="G5796" s="33"/>
      <c r="H5796" s="33"/>
      <c r="I5796" s="171"/>
      <c r="J5796" s="33"/>
      <c r="K5796" s="33"/>
    </row>
    <row r="5797" spans="2:11" x14ac:dyDescent="0.2">
      <c r="B5797" s="33"/>
      <c r="C5797" s="171"/>
      <c r="D5797" s="33"/>
      <c r="E5797" s="33"/>
      <c r="F5797" s="33"/>
      <c r="G5797" s="33"/>
      <c r="H5797" s="33"/>
      <c r="I5797" s="171"/>
      <c r="J5797" s="33"/>
      <c r="K5797" s="33"/>
    </row>
    <row r="5798" spans="2:11" x14ac:dyDescent="0.2">
      <c r="B5798" s="33"/>
      <c r="C5798" s="171"/>
      <c r="D5798" s="33"/>
      <c r="E5798" s="33"/>
      <c r="F5798" s="33"/>
      <c r="G5798" s="33"/>
      <c r="H5798" s="33"/>
      <c r="I5798" s="171"/>
      <c r="J5798" s="33"/>
      <c r="K5798" s="33"/>
    </row>
    <row r="5799" spans="2:11" x14ac:dyDescent="0.2">
      <c r="B5799" s="33"/>
      <c r="C5799" s="171"/>
      <c r="D5799" s="33"/>
      <c r="E5799" s="33"/>
      <c r="F5799" s="33"/>
      <c r="G5799" s="33"/>
      <c r="H5799" s="33"/>
      <c r="I5799" s="171"/>
      <c r="J5799" s="33"/>
      <c r="K5799" s="33"/>
    </row>
    <row r="5800" spans="2:11" x14ac:dyDescent="0.2">
      <c r="B5800" s="33"/>
      <c r="C5800" s="171"/>
      <c r="D5800" s="33"/>
      <c r="E5800" s="33"/>
      <c r="F5800" s="33"/>
      <c r="G5800" s="33"/>
      <c r="H5800" s="33"/>
      <c r="I5800" s="171"/>
      <c r="J5800" s="33"/>
      <c r="K5800" s="33"/>
    </row>
    <row r="5801" spans="2:11" x14ac:dyDescent="0.2">
      <c r="B5801" s="33"/>
      <c r="C5801" s="171"/>
      <c r="D5801" s="33"/>
      <c r="E5801" s="33"/>
      <c r="F5801" s="33"/>
      <c r="G5801" s="33"/>
      <c r="H5801" s="33"/>
      <c r="I5801" s="171"/>
      <c r="J5801" s="33"/>
      <c r="K5801" s="33"/>
    </row>
    <row r="5802" spans="2:11" x14ac:dyDescent="0.2">
      <c r="B5802" s="33"/>
      <c r="C5802" s="171"/>
      <c r="D5802" s="33"/>
      <c r="E5802" s="33"/>
      <c r="F5802" s="33"/>
      <c r="G5802" s="33"/>
      <c r="H5802" s="33"/>
      <c r="I5802" s="171"/>
      <c r="J5802" s="33"/>
      <c r="K5802" s="33"/>
    </row>
    <row r="5803" spans="2:11" x14ac:dyDescent="0.2">
      <c r="B5803" s="33"/>
      <c r="C5803" s="171"/>
      <c r="D5803" s="33"/>
      <c r="E5803" s="33"/>
      <c r="F5803" s="33"/>
      <c r="G5803" s="33"/>
      <c r="H5803" s="33"/>
      <c r="I5803" s="171"/>
      <c r="J5803" s="33"/>
      <c r="K5803" s="33"/>
    </row>
    <row r="5804" spans="2:11" x14ac:dyDescent="0.2">
      <c r="B5804" s="33"/>
      <c r="C5804" s="171"/>
      <c r="D5804" s="33"/>
      <c r="E5804" s="33"/>
      <c r="F5804" s="33"/>
      <c r="G5804" s="33"/>
      <c r="H5804" s="33"/>
      <c r="I5804" s="171"/>
      <c r="J5804" s="33"/>
      <c r="K5804" s="33"/>
    </row>
    <row r="5805" spans="2:11" x14ac:dyDescent="0.2">
      <c r="B5805" s="33"/>
      <c r="C5805" s="171"/>
      <c r="D5805" s="33"/>
      <c r="E5805" s="33"/>
      <c r="F5805" s="33"/>
      <c r="G5805" s="33"/>
      <c r="H5805" s="33"/>
      <c r="I5805" s="171"/>
      <c r="J5805" s="33"/>
      <c r="K5805" s="33"/>
    </row>
    <row r="5806" spans="2:11" x14ac:dyDescent="0.2">
      <c r="B5806" s="33"/>
      <c r="C5806" s="171"/>
      <c r="D5806" s="33"/>
      <c r="E5806" s="33"/>
      <c r="F5806" s="33"/>
      <c r="G5806" s="33"/>
      <c r="H5806" s="33"/>
      <c r="I5806" s="171"/>
      <c r="J5806" s="33"/>
      <c r="K5806" s="33"/>
    </row>
    <row r="5807" spans="2:11" x14ac:dyDescent="0.2">
      <c r="B5807" s="33"/>
      <c r="C5807" s="171"/>
      <c r="D5807" s="33"/>
      <c r="E5807" s="33"/>
      <c r="F5807" s="33"/>
      <c r="G5807" s="33"/>
      <c r="H5807" s="33"/>
      <c r="I5807" s="171"/>
      <c r="J5807" s="33"/>
      <c r="K5807" s="33"/>
    </row>
    <row r="5808" spans="2:11" x14ac:dyDescent="0.2">
      <c r="B5808" s="33"/>
      <c r="C5808" s="171"/>
      <c r="D5808" s="33"/>
      <c r="E5808" s="33"/>
      <c r="F5808" s="33"/>
      <c r="G5808" s="33"/>
      <c r="H5808" s="33"/>
      <c r="I5808" s="171"/>
      <c r="J5808" s="33"/>
      <c r="K5808" s="33"/>
    </row>
    <row r="5809" spans="2:11" x14ac:dyDescent="0.2">
      <c r="B5809" s="33"/>
      <c r="C5809" s="171"/>
      <c r="D5809" s="33"/>
      <c r="E5809" s="33"/>
      <c r="F5809" s="33"/>
      <c r="G5809" s="33"/>
      <c r="H5809" s="33"/>
      <c r="I5809" s="171"/>
      <c r="J5809" s="33"/>
      <c r="K5809" s="33"/>
    </row>
    <row r="5810" spans="2:11" x14ac:dyDescent="0.2">
      <c r="B5810" s="33"/>
      <c r="C5810" s="171"/>
      <c r="D5810" s="33"/>
      <c r="E5810" s="33"/>
      <c r="F5810" s="33"/>
      <c r="G5810" s="33"/>
      <c r="H5810" s="33"/>
      <c r="I5810" s="171"/>
      <c r="J5810" s="33"/>
      <c r="K5810" s="33"/>
    </row>
    <row r="5811" spans="2:11" x14ac:dyDescent="0.2">
      <c r="B5811" s="33"/>
      <c r="C5811" s="171"/>
      <c r="D5811" s="33"/>
      <c r="E5811" s="33"/>
      <c r="F5811" s="33"/>
      <c r="G5811" s="33"/>
      <c r="H5811" s="33"/>
      <c r="I5811" s="171"/>
      <c r="J5811" s="33"/>
      <c r="K5811" s="33"/>
    </row>
    <row r="5812" spans="2:11" x14ac:dyDescent="0.2">
      <c r="B5812" s="33"/>
      <c r="C5812" s="171"/>
      <c r="D5812" s="33"/>
      <c r="E5812" s="33"/>
      <c r="F5812" s="33"/>
      <c r="G5812" s="33"/>
      <c r="H5812" s="33"/>
      <c r="I5812" s="171"/>
      <c r="J5812" s="33"/>
      <c r="K5812" s="33"/>
    </row>
    <row r="5813" spans="2:11" x14ac:dyDescent="0.2">
      <c r="B5813" s="33"/>
      <c r="C5813" s="171"/>
      <c r="D5813" s="33"/>
      <c r="E5813" s="33"/>
      <c r="F5813" s="33"/>
      <c r="G5813" s="33"/>
      <c r="H5813" s="33"/>
      <c r="I5813" s="171"/>
      <c r="J5813" s="33"/>
      <c r="K5813" s="33"/>
    </row>
    <row r="5814" spans="2:11" x14ac:dyDescent="0.2">
      <c r="B5814" s="33"/>
      <c r="C5814" s="171"/>
      <c r="D5814" s="33"/>
      <c r="E5814" s="33"/>
      <c r="F5814" s="33"/>
      <c r="G5814" s="33"/>
      <c r="H5814" s="33"/>
      <c r="I5814" s="171"/>
      <c r="J5814" s="33"/>
      <c r="K5814" s="33"/>
    </row>
    <row r="5815" spans="2:11" x14ac:dyDescent="0.2">
      <c r="B5815" s="33"/>
      <c r="C5815" s="171"/>
      <c r="D5815" s="33"/>
      <c r="E5815" s="33"/>
      <c r="F5815" s="33"/>
      <c r="G5815" s="33"/>
      <c r="H5815" s="33"/>
      <c r="I5815" s="171"/>
      <c r="J5815" s="33"/>
      <c r="K5815" s="33"/>
    </row>
    <row r="5816" spans="2:11" x14ac:dyDescent="0.2">
      <c r="B5816" s="33"/>
      <c r="C5816" s="171"/>
      <c r="D5816" s="33"/>
      <c r="E5816" s="33"/>
      <c r="F5816" s="33"/>
      <c r="G5816" s="33"/>
      <c r="H5816" s="33"/>
      <c r="I5816" s="171"/>
      <c r="J5816" s="33"/>
      <c r="K5816" s="33"/>
    </row>
    <row r="5817" spans="2:11" x14ac:dyDescent="0.2">
      <c r="B5817" s="33"/>
      <c r="C5817" s="171"/>
      <c r="D5817" s="33"/>
      <c r="E5817" s="33"/>
      <c r="F5817" s="33"/>
      <c r="G5817" s="33"/>
      <c r="H5817" s="33"/>
      <c r="I5817" s="171"/>
      <c r="J5817" s="33"/>
      <c r="K5817" s="33"/>
    </row>
    <row r="5818" spans="2:11" x14ac:dyDescent="0.2">
      <c r="B5818" s="33"/>
      <c r="C5818" s="171"/>
      <c r="D5818" s="33"/>
      <c r="E5818" s="33"/>
      <c r="F5818" s="33"/>
      <c r="G5818" s="33"/>
      <c r="H5818" s="33"/>
      <c r="I5818" s="171"/>
      <c r="J5818" s="33"/>
      <c r="K5818" s="33"/>
    </row>
    <row r="5819" spans="2:11" x14ac:dyDescent="0.2">
      <c r="B5819" s="33"/>
      <c r="C5819" s="171"/>
      <c r="D5819" s="33"/>
      <c r="E5819" s="33"/>
      <c r="F5819" s="33"/>
      <c r="G5819" s="33"/>
      <c r="H5819" s="33"/>
      <c r="I5819" s="171"/>
      <c r="J5819" s="33"/>
      <c r="K5819" s="33"/>
    </row>
    <row r="5820" spans="2:11" x14ac:dyDescent="0.2">
      <c r="B5820" s="33"/>
      <c r="C5820" s="171"/>
      <c r="D5820" s="33"/>
      <c r="E5820" s="33"/>
      <c r="F5820" s="33"/>
      <c r="G5820" s="33"/>
      <c r="H5820" s="33"/>
      <c r="I5820" s="171"/>
      <c r="J5820" s="33"/>
      <c r="K5820" s="33"/>
    </row>
    <row r="5821" spans="2:11" x14ac:dyDescent="0.2">
      <c r="B5821" s="33"/>
      <c r="C5821" s="171"/>
      <c r="D5821" s="33"/>
      <c r="E5821" s="33"/>
      <c r="F5821" s="33"/>
      <c r="G5821" s="33"/>
      <c r="H5821" s="33"/>
      <c r="I5821" s="171"/>
      <c r="J5821" s="33"/>
      <c r="K5821" s="33"/>
    </row>
    <row r="5822" spans="2:11" x14ac:dyDescent="0.2">
      <c r="B5822" s="33"/>
      <c r="C5822" s="171"/>
      <c r="D5822" s="33"/>
      <c r="E5822" s="33"/>
      <c r="F5822" s="33"/>
      <c r="G5822" s="33"/>
      <c r="H5822" s="33"/>
      <c r="I5822" s="171"/>
      <c r="J5822" s="33"/>
      <c r="K5822" s="33"/>
    </row>
    <row r="5823" spans="2:11" x14ac:dyDescent="0.2">
      <c r="B5823" s="33"/>
      <c r="C5823" s="171"/>
      <c r="D5823" s="33"/>
      <c r="E5823" s="33"/>
      <c r="F5823" s="33"/>
      <c r="G5823" s="33"/>
      <c r="H5823" s="33"/>
      <c r="I5823" s="171"/>
      <c r="J5823" s="33"/>
      <c r="K5823" s="33"/>
    </row>
    <row r="5824" spans="2:11" x14ac:dyDescent="0.2">
      <c r="B5824" s="33"/>
      <c r="C5824" s="171"/>
      <c r="D5824" s="33"/>
      <c r="E5824" s="33"/>
      <c r="F5824" s="33"/>
      <c r="G5824" s="33"/>
      <c r="H5824" s="33"/>
      <c r="I5824" s="171"/>
      <c r="J5824" s="33"/>
      <c r="K5824" s="33"/>
    </row>
    <row r="5825" spans="2:11" x14ac:dyDescent="0.2">
      <c r="B5825" s="33"/>
      <c r="C5825" s="171"/>
      <c r="D5825" s="33"/>
      <c r="E5825" s="33"/>
      <c r="F5825" s="33"/>
      <c r="G5825" s="33"/>
      <c r="H5825" s="33"/>
      <c r="I5825" s="171"/>
      <c r="J5825" s="33"/>
      <c r="K5825" s="33"/>
    </row>
    <row r="5826" spans="2:11" x14ac:dyDescent="0.2">
      <c r="B5826" s="33"/>
      <c r="C5826" s="171"/>
      <c r="D5826" s="33"/>
      <c r="E5826" s="33"/>
      <c r="F5826" s="33"/>
      <c r="G5826" s="33"/>
      <c r="H5826" s="33"/>
      <c r="I5826" s="171"/>
      <c r="J5826" s="33"/>
      <c r="K5826" s="33"/>
    </row>
    <row r="5827" spans="2:11" x14ac:dyDescent="0.2">
      <c r="B5827" s="33"/>
      <c r="C5827" s="171"/>
      <c r="D5827" s="33"/>
      <c r="E5827" s="33"/>
      <c r="F5827" s="33"/>
      <c r="G5827" s="33"/>
      <c r="H5827" s="33"/>
      <c r="I5827" s="171"/>
      <c r="J5827" s="33"/>
      <c r="K5827" s="33"/>
    </row>
    <row r="5828" spans="2:11" x14ac:dyDescent="0.2">
      <c r="B5828" s="33"/>
      <c r="C5828" s="171"/>
      <c r="D5828" s="33"/>
      <c r="E5828" s="33"/>
      <c r="F5828" s="33"/>
      <c r="G5828" s="33"/>
      <c r="H5828" s="33"/>
      <c r="I5828" s="171"/>
      <c r="J5828" s="33"/>
      <c r="K5828" s="33"/>
    </row>
    <row r="5829" spans="2:11" x14ac:dyDescent="0.2">
      <c r="B5829" s="33"/>
      <c r="C5829" s="171"/>
      <c r="D5829" s="33"/>
      <c r="E5829" s="33"/>
      <c r="F5829" s="33"/>
      <c r="G5829" s="33"/>
      <c r="H5829" s="33"/>
      <c r="I5829" s="171"/>
      <c r="J5829" s="33"/>
      <c r="K5829" s="33"/>
    </row>
    <row r="5830" spans="2:11" x14ac:dyDescent="0.2">
      <c r="B5830" s="33"/>
      <c r="C5830" s="171"/>
      <c r="D5830" s="33"/>
      <c r="E5830" s="33"/>
      <c r="F5830" s="33"/>
      <c r="G5830" s="33"/>
      <c r="H5830" s="33"/>
      <c r="I5830" s="171"/>
      <c r="J5830" s="33"/>
      <c r="K5830" s="33"/>
    </row>
    <row r="5831" spans="2:11" x14ac:dyDescent="0.2">
      <c r="B5831" s="33"/>
      <c r="C5831" s="171"/>
      <c r="D5831" s="33"/>
      <c r="E5831" s="33"/>
      <c r="F5831" s="33"/>
      <c r="G5831" s="33"/>
      <c r="H5831" s="33"/>
      <c r="I5831" s="171"/>
      <c r="J5831" s="33"/>
      <c r="K5831" s="33"/>
    </row>
    <row r="5832" spans="2:11" x14ac:dyDescent="0.2">
      <c r="B5832" s="33"/>
      <c r="C5832" s="171"/>
      <c r="D5832" s="33"/>
      <c r="E5832" s="33"/>
      <c r="F5832" s="33"/>
      <c r="G5832" s="33"/>
      <c r="H5832" s="33"/>
      <c r="I5832" s="171"/>
      <c r="J5832" s="33"/>
      <c r="K5832" s="33"/>
    </row>
    <row r="5833" spans="2:11" x14ac:dyDescent="0.2">
      <c r="B5833" s="33"/>
      <c r="C5833" s="171"/>
      <c r="D5833" s="33"/>
      <c r="E5833" s="33"/>
      <c r="F5833" s="33"/>
      <c r="G5833" s="33"/>
      <c r="H5833" s="33"/>
      <c r="I5833" s="171"/>
      <c r="J5833" s="33"/>
      <c r="K5833" s="33"/>
    </row>
    <row r="5834" spans="2:11" x14ac:dyDescent="0.2">
      <c r="B5834" s="33"/>
      <c r="C5834" s="171"/>
      <c r="D5834" s="33"/>
      <c r="E5834" s="33"/>
      <c r="F5834" s="33"/>
      <c r="G5834" s="33"/>
      <c r="H5834" s="33"/>
      <c r="I5834" s="171"/>
      <c r="J5834" s="33"/>
      <c r="K5834" s="33"/>
    </row>
    <row r="5835" spans="2:11" x14ac:dyDescent="0.2">
      <c r="B5835" s="33"/>
      <c r="C5835" s="171"/>
      <c r="D5835" s="33"/>
      <c r="E5835" s="33"/>
      <c r="F5835" s="33"/>
      <c r="G5835" s="33"/>
      <c r="H5835" s="33"/>
      <c r="I5835" s="171"/>
      <c r="J5835" s="33"/>
      <c r="K5835" s="33"/>
    </row>
    <row r="5836" spans="2:11" x14ac:dyDescent="0.2">
      <c r="B5836" s="33"/>
      <c r="C5836" s="171"/>
      <c r="D5836" s="33"/>
      <c r="E5836" s="33"/>
      <c r="F5836" s="33"/>
      <c r="G5836" s="33"/>
      <c r="H5836" s="33"/>
      <c r="I5836" s="171"/>
      <c r="J5836" s="33"/>
      <c r="K5836" s="33"/>
    </row>
    <row r="5837" spans="2:11" x14ac:dyDescent="0.2">
      <c r="B5837" s="33"/>
      <c r="C5837" s="171"/>
      <c r="D5837" s="33"/>
      <c r="E5837" s="33"/>
      <c r="F5837" s="33"/>
      <c r="G5837" s="33"/>
      <c r="H5837" s="33"/>
      <c r="I5837" s="171"/>
      <c r="J5837" s="33"/>
      <c r="K5837" s="33"/>
    </row>
    <row r="5838" spans="2:11" x14ac:dyDescent="0.2">
      <c r="B5838" s="33"/>
      <c r="C5838" s="171"/>
      <c r="D5838" s="33"/>
      <c r="E5838" s="33"/>
      <c r="F5838" s="33"/>
      <c r="G5838" s="33"/>
      <c r="H5838" s="33"/>
      <c r="I5838" s="171"/>
      <c r="J5838" s="33"/>
      <c r="K5838" s="33"/>
    </row>
    <row r="5839" spans="2:11" x14ac:dyDescent="0.2">
      <c r="B5839" s="33"/>
      <c r="C5839" s="171"/>
      <c r="D5839" s="33"/>
      <c r="E5839" s="33"/>
      <c r="F5839" s="33"/>
      <c r="G5839" s="33"/>
      <c r="H5839" s="33"/>
      <c r="I5839" s="171"/>
      <c r="J5839" s="33"/>
      <c r="K5839" s="33"/>
    </row>
    <row r="5840" spans="2:11" x14ac:dyDescent="0.2">
      <c r="B5840" s="33"/>
      <c r="C5840" s="171"/>
      <c r="D5840" s="33"/>
      <c r="E5840" s="33"/>
      <c r="F5840" s="33"/>
      <c r="G5840" s="33"/>
      <c r="H5840" s="33"/>
      <c r="I5840" s="171"/>
      <c r="J5840" s="33"/>
      <c r="K5840" s="33"/>
    </row>
    <row r="5841" spans="2:11" x14ac:dyDescent="0.2">
      <c r="B5841" s="33"/>
      <c r="C5841" s="171"/>
      <c r="D5841" s="33"/>
      <c r="E5841" s="33"/>
      <c r="F5841" s="33"/>
      <c r="G5841" s="33"/>
      <c r="H5841" s="33"/>
      <c r="I5841" s="171"/>
      <c r="J5841" s="33"/>
      <c r="K5841" s="33"/>
    </row>
    <row r="5842" spans="2:11" x14ac:dyDescent="0.2">
      <c r="B5842" s="33"/>
      <c r="C5842" s="171"/>
      <c r="D5842" s="33"/>
      <c r="E5842" s="33"/>
      <c r="F5842" s="33"/>
      <c r="G5842" s="33"/>
      <c r="H5842" s="33"/>
      <c r="I5842" s="171"/>
      <c r="J5842" s="33"/>
      <c r="K5842" s="33"/>
    </row>
    <row r="5843" spans="2:11" x14ac:dyDescent="0.2">
      <c r="B5843" s="33"/>
      <c r="C5843" s="171"/>
      <c r="D5843" s="33"/>
      <c r="E5843" s="33"/>
      <c r="F5843" s="33"/>
      <c r="G5843" s="33"/>
      <c r="H5843" s="33"/>
      <c r="I5843" s="171"/>
      <c r="J5843" s="33"/>
      <c r="K5843" s="33"/>
    </row>
    <row r="5844" spans="2:11" x14ac:dyDescent="0.2">
      <c r="B5844" s="33"/>
      <c r="C5844" s="171"/>
      <c r="D5844" s="33"/>
      <c r="E5844" s="33"/>
      <c r="F5844" s="33"/>
      <c r="G5844" s="33"/>
      <c r="H5844" s="33"/>
      <c r="I5844" s="171"/>
      <c r="J5844" s="33"/>
      <c r="K5844" s="33"/>
    </row>
    <row r="5845" spans="2:11" x14ac:dyDescent="0.2">
      <c r="B5845" s="33"/>
      <c r="C5845" s="171"/>
      <c r="D5845" s="33"/>
      <c r="E5845" s="33"/>
      <c r="F5845" s="33"/>
      <c r="G5845" s="33"/>
      <c r="H5845" s="33"/>
      <c r="I5845" s="171"/>
      <c r="J5845" s="33"/>
      <c r="K5845" s="33"/>
    </row>
    <row r="5846" spans="2:11" x14ac:dyDescent="0.2">
      <c r="B5846" s="33"/>
      <c r="C5846" s="171"/>
      <c r="D5846" s="33"/>
      <c r="E5846" s="33"/>
      <c r="F5846" s="33"/>
      <c r="G5846" s="33"/>
      <c r="H5846" s="33"/>
      <c r="I5846" s="171"/>
      <c r="J5846" s="33"/>
      <c r="K5846" s="33"/>
    </row>
    <row r="5847" spans="2:11" x14ac:dyDescent="0.2">
      <c r="B5847" s="33"/>
      <c r="C5847" s="171"/>
      <c r="D5847" s="33"/>
      <c r="E5847" s="33"/>
      <c r="F5847" s="33"/>
      <c r="G5847" s="33"/>
      <c r="H5847" s="33"/>
      <c r="I5847" s="171"/>
      <c r="J5847" s="33"/>
      <c r="K5847" s="33"/>
    </row>
    <row r="5848" spans="2:11" x14ac:dyDescent="0.2">
      <c r="B5848" s="33"/>
      <c r="C5848" s="171"/>
      <c r="D5848" s="33"/>
      <c r="E5848" s="33"/>
      <c r="F5848" s="33"/>
      <c r="G5848" s="33"/>
      <c r="H5848" s="33"/>
      <c r="I5848" s="171"/>
      <c r="J5848" s="33"/>
      <c r="K5848" s="33"/>
    </row>
    <row r="5849" spans="2:11" x14ac:dyDescent="0.2">
      <c r="B5849" s="33"/>
      <c r="C5849" s="171"/>
      <c r="D5849" s="33"/>
      <c r="E5849" s="33"/>
      <c r="F5849" s="33"/>
      <c r="G5849" s="33"/>
      <c r="H5849" s="33"/>
      <c r="I5849" s="171"/>
      <c r="J5849" s="33"/>
      <c r="K5849" s="33"/>
    </row>
    <row r="5850" spans="2:11" x14ac:dyDescent="0.2">
      <c r="B5850" s="33"/>
      <c r="C5850" s="171"/>
      <c r="D5850" s="33"/>
      <c r="E5850" s="33"/>
      <c r="F5850" s="33"/>
      <c r="G5850" s="33"/>
      <c r="H5850" s="33"/>
      <c r="I5850" s="171"/>
      <c r="J5850" s="33"/>
      <c r="K5850" s="33"/>
    </row>
    <row r="5851" spans="2:11" x14ac:dyDescent="0.2">
      <c r="B5851" s="33"/>
      <c r="C5851" s="171"/>
      <c r="D5851" s="33"/>
      <c r="E5851" s="33"/>
      <c r="F5851" s="33"/>
      <c r="G5851" s="33"/>
      <c r="H5851" s="33"/>
      <c r="I5851" s="171"/>
      <c r="J5851" s="33"/>
      <c r="K5851" s="33"/>
    </row>
    <row r="5852" spans="2:11" x14ac:dyDescent="0.2">
      <c r="B5852" s="33"/>
      <c r="C5852" s="171"/>
      <c r="D5852" s="33"/>
      <c r="E5852" s="33"/>
      <c r="F5852" s="33"/>
      <c r="G5852" s="33"/>
      <c r="H5852" s="33"/>
      <c r="I5852" s="171"/>
      <c r="J5852" s="33"/>
      <c r="K5852" s="33"/>
    </row>
    <row r="5853" spans="2:11" x14ac:dyDescent="0.2">
      <c r="B5853" s="33"/>
      <c r="C5853" s="171"/>
      <c r="D5853" s="33"/>
      <c r="E5853" s="33"/>
      <c r="F5853" s="33"/>
      <c r="G5853" s="33"/>
      <c r="H5853" s="33"/>
      <c r="I5853" s="171"/>
      <c r="J5853" s="33"/>
      <c r="K5853" s="33"/>
    </row>
    <row r="5854" spans="2:11" x14ac:dyDescent="0.2">
      <c r="B5854" s="33"/>
      <c r="C5854" s="171"/>
      <c r="D5854" s="33"/>
      <c r="E5854" s="33"/>
      <c r="F5854" s="33"/>
      <c r="G5854" s="33"/>
      <c r="H5854" s="33"/>
      <c r="I5854" s="171"/>
      <c r="J5854" s="33"/>
      <c r="K5854" s="33"/>
    </row>
    <row r="5855" spans="2:11" x14ac:dyDescent="0.2">
      <c r="B5855" s="33"/>
      <c r="C5855" s="171"/>
      <c r="D5855" s="33"/>
      <c r="E5855" s="33"/>
      <c r="F5855" s="33"/>
      <c r="G5855" s="33"/>
      <c r="H5855" s="33"/>
      <c r="I5855" s="171"/>
      <c r="J5855" s="33"/>
      <c r="K5855" s="33"/>
    </row>
    <row r="5856" spans="2:11" x14ac:dyDescent="0.2">
      <c r="B5856" s="33"/>
      <c r="C5856" s="171"/>
      <c r="D5856" s="33"/>
      <c r="E5856" s="33"/>
      <c r="F5856" s="33"/>
      <c r="G5856" s="33"/>
      <c r="H5856" s="33"/>
      <c r="I5856" s="171"/>
      <c r="J5856" s="33"/>
      <c r="K5856" s="33"/>
    </row>
    <row r="5857" spans="2:11" x14ac:dyDescent="0.2">
      <c r="B5857" s="33"/>
      <c r="C5857" s="171"/>
      <c r="D5857" s="33"/>
      <c r="E5857" s="33"/>
      <c r="F5857" s="33"/>
      <c r="G5857" s="33"/>
      <c r="H5857" s="33"/>
      <c r="I5857" s="171"/>
      <c r="J5857" s="33"/>
      <c r="K5857" s="33"/>
    </row>
    <row r="5858" spans="2:11" x14ac:dyDescent="0.2">
      <c r="B5858" s="33"/>
      <c r="C5858" s="171"/>
      <c r="D5858" s="33"/>
      <c r="E5858" s="33"/>
      <c r="F5858" s="33"/>
      <c r="G5858" s="33"/>
      <c r="H5858" s="33"/>
      <c r="I5858" s="171"/>
      <c r="J5858" s="33"/>
      <c r="K5858" s="33"/>
    </row>
    <row r="5859" spans="2:11" x14ac:dyDescent="0.2">
      <c r="B5859" s="33"/>
      <c r="C5859" s="171"/>
      <c r="D5859" s="33"/>
      <c r="E5859" s="33"/>
      <c r="F5859" s="33"/>
      <c r="G5859" s="33"/>
      <c r="H5859" s="33"/>
      <c r="I5859" s="171"/>
      <c r="J5859" s="33"/>
      <c r="K5859" s="33"/>
    </row>
    <row r="5860" spans="2:11" x14ac:dyDescent="0.2">
      <c r="B5860" s="33"/>
      <c r="C5860" s="171"/>
      <c r="D5860" s="33"/>
      <c r="E5860" s="33"/>
      <c r="F5860" s="33"/>
      <c r="G5860" s="33"/>
      <c r="H5860" s="33"/>
      <c r="I5860" s="171"/>
      <c r="J5860" s="33"/>
      <c r="K5860" s="33"/>
    </row>
    <row r="5861" spans="2:11" x14ac:dyDescent="0.2">
      <c r="B5861" s="33"/>
      <c r="C5861" s="171"/>
      <c r="D5861" s="33"/>
      <c r="E5861" s="33"/>
      <c r="F5861" s="33"/>
      <c r="G5861" s="33"/>
      <c r="H5861" s="33"/>
      <c r="I5861" s="171"/>
      <c r="J5861" s="33"/>
      <c r="K5861" s="33"/>
    </row>
    <row r="5862" spans="2:11" x14ac:dyDescent="0.2">
      <c r="B5862" s="33"/>
      <c r="C5862" s="171"/>
      <c r="D5862" s="33"/>
      <c r="E5862" s="33"/>
      <c r="F5862" s="33"/>
      <c r="G5862" s="33"/>
      <c r="H5862" s="33"/>
      <c r="I5862" s="171"/>
      <c r="J5862" s="33"/>
      <c r="K5862" s="33"/>
    </row>
    <row r="5863" spans="2:11" x14ac:dyDescent="0.2">
      <c r="B5863" s="33"/>
      <c r="C5863" s="171"/>
      <c r="D5863" s="33"/>
      <c r="E5863" s="33"/>
      <c r="F5863" s="33"/>
      <c r="G5863" s="33"/>
      <c r="H5863" s="33"/>
      <c r="I5863" s="171"/>
      <c r="J5863" s="33"/>
      <c r="K5863" s="33"/>
    </row>
    <row r="5864" spans="2:11" x14ac:dyDescent="0.2">
      <c r="B5864" s="33"/>
      <c r="C5864" s="171"/>
      <c r="D5864" s="33"/>
      <c r="E5864" s="33"/>
      <c r="F5864" s="33"/>
      <c r="G5864" s="33"/>
      <c r="H5864" s="33"/>
      <c r="I5864" s="171"/>
      <c r="J5864" s="33"/>
      <c r="K5864" s="33"/>
    </row>
    <row r="5865" spans="2:11" x14ac:dyDescent="0.2">
      <c r="B5865" s="33"/>
      <c r="C5865" s="171"/>
      <c r="D5865" s="33"/>
      <c r="E5865" s="33"/>
      <c r="F5865" s="33"/>
      <c r="G5865" s="33"/>
      <c r="H5865" s="33"/>
      <c r="I5865" s="171"/>
      <c r="J5865" s="33"/>
      <c r="K5865" s="33"/>
    </row>
    <row r="5866" spans="2:11" x14ac:dyDescent="0.2">
      <c r="B5866" s="33"/>
      <c r="C5866" s="171"/>
      <c r="D5866" s="33"/>
      <c r="E5866" s="33"/>
      <c r="F5866" s="33"/>
      <c r="G5866" s="33"/>
      <c r="H5866" s="33"/>
      <c r="I5866" s="171"/>
      <c r="J5866" s="33"/>
      <c r="K5866" s="33"/>
    </row>
    <row r="5867" spans="2:11" x14ac:dyDescent="0.2">
      <c r="B5867" s="33"/>
      <c r="C5867" s="171"/>
      <c r="D5867" s="33"/>
      <c r="E5867" s="33"/>
      <c r="F5867" s="33"/>
      <c r="G5867" s="33"/>
      <c r="H5867" s="33"/>
      <c r="I5867" s="171"/>
      <c r="J5867" s="33"/>
      <c r="K5867" s="33"/>
    </row>
    <row r="5868" spans="2:11" x14ac:dyDescent="0.2">
      <c r="B5868" s="33"/>
      <c r="C5868" s="171"/>
      <c r="D5868" s="33"/>
      <c r="E5868" s="33"/>
      <c r="F5868" s="33"/>
      <c r="G5868" s="33"/>
      <c r="H5868" s="33"/>
      <c r="I5868" s="171"/>
      <c r="J5868" s="33"/>
      <c r="K5868" s="33"/>
    </row>
    <row r="5869" spans="2:11" x14ac:dyDescent="0.2">
      <c r="B5869" s="33"/>
      <c r="C5869" s="171"/>
      <c r="D5869" s="33"/>
      <c r="E5869" s="33"/>
      <c r="F5869" s="33"/>
      <c r="G5869" s="33"/>
      <c r="H5869" s="33"/>
      <c r="I5869" s="171"/>
      <c r="J5869" s="33"/>
      <c r="K5869" s="33"/>
    </row>
    <row r="5870" spans="2:11" x14ac:dyDescent="0.2">
      <c r="B5870" s="33"/>
      <c r="C5870" s="171"/>
      <c r="D5870" s="33"/>
      <c r="E5870" s="33"/>
      <c r="F5870" s="33"/>
      <c r="G5870" s="33"/>
      <c r="H5870" s="33"/>
      <c r="I5870" s="171"/>
      <c r="J5870" s="33"/>
      <c r="K5870" s="33"/>
    </row>
    <row r="5871" spans="2:11" x14ac:dyDescent="0.2">
      <c r="B5871" s="33"/>
      <c r="C5871" s="171"/>
      <c r="D5871" s="33"/>
      <c r="E5871" s="33"/>
      <c r="F5871" s="33"/>
      <c r="G5871" s="33"/>
      <c r="H5871" s="33"/>
      <c r="I5871" s="171"/>
      <c r="J5871" s="33"/>
      <c r="K5871" s="33"/>
    </row>
    <row r="5872" spans="2:11" x14ac:dyDescent="0.2">
      <c r="B5872" s="33"/>
      <c r="C5872" s="171"/>
      <c r="D5872" s="33"/>
      <c r="E5872" s="33"/>
      <c r="F5872" s="33"/>
      <c r="G5872" s="33"/>
      <c r="H5872" s="33"/>
      <c r="I5872" s="171"/>
      <c r="J5872" s="33"/>
      <c r="K5872" s="33"/>
    </row>
    <row r="5873" spans="2:11" x14ac:dyDescent="0.2">
      <c r="B5873" s="33"/>
      <c r="C5873" s="171"/>
      <c r="D5873" s="33"/>
      <c r="E5873" s="33"/>
      <c r="F5873" s="33"/>
      <c r="G5873" s="33"/>
      <c r="H5873" s="33"/>
      <c r="I5873" s="171"/>
      <c r="J5873" s="33"/>
      <c r="K5873" s="33"/>
    </row>
    <row r="5874" spans="2:11" x14ac:dyDescent="0.2">
      <c r="B5874" s="33"/>
      <c r="C5874" s="171"/>
      <c r="D5874" s="33"/>
      <c r="E5874" s="33"/>
      <c r="F5874" s="33"/>
      <c r="G5874" s="33"/>
      <c r="H5874" s="33"/>
      <c r="I5874" s="171"/>
      <c r="J5874" s="33"/>
      <c r="K5874" s="33"/>
    </row>
    <row r="5875" spans="2:11" x14ac:dyDescent="0.2">
      <c r="B5875" s="33"/>
      <c r="C5875" s="171"/>
      <c r="D5875" s="33"/>
      <c r="E5875" s="33"/>
      <c r="F5875" s="33"/>
      <c r="G5875" s="33"/>
      <c r="H5875" s="33"/>
      <c r="I5875" s="171"/>
      <c r="J5875" s="33"/>
      <c r="K5875" s="33"/>
    </row>
    <row r="5876" spans="2:11" x14ac:dyDescent="0.2">
      <c r="B5876" s="33"/>
      <c r="C5876" s="171"/>
      <c r="D5876" s="33"/>
      <c r="E5876" s="33"/>
      <c r="F5876" s="33"/>
      <c r="G5876" s="33"/>
      <c r="H5876" s="33"/>
      <c r="I5876" s="171"/>
      <c r="J5876" s="33"/>
      <c r="K5876" s="33"/>
    </row>
    <row r="5877" spans="2:11" x14ac:dyDescent="0.2">
      <c r="B5877" s="33"/>
      <c r="C5877" s="171"/>
      <c r="D5877" s="33"/>
      <c r="E5877" s="33"/>
      <c r="F5877" s="33"/>
      <c r="G5877" s="33"/>
      <c r="H5877" s="33"/>
      <c r="I5877" s="171"/>
      <c r="J5877" s="33"/>
      <c r="K5877" s="33"/>
    </row>
    <row r="5878" spans="2:11" x14ac:dyDescent="0.2">
      <c r="B5878" s="33"/>
      <c r="C5878" s="171"/>
      <c r="D5878" s="33"/>
      <c r="E5878" s="33"/>
      <c r="F5878" s="33"/>
      <c r="G5878" s="33"/>
      <c r="H5878" s="33"/>
      <c r="I5878" s="171"/>
      <c r="J5878" s="33"/>
      <c r="K5878" s="33"/>
    </row>
    <row r="5879" spans="2:11" x14ac:dyDescent="0.2">
      <c r="B5879" s="33"/>
      <c r="C5879" s="171"/>
      <c r="D5879" s="33"/>
      <c r="E5879" s="33"/>
      <c r="F5879" s="33"/>
      <c r="G5879" s="33"/>
      <c r="H5879" s="33"/>
      <c r="I5879" s="171"/>
      <c r="J5879" s="33"/>
      <c r="K5879" s="33"/>
    </row>
    <row r="5880" spans="2:11" x14ac:dyDescent="0.2">
      <c r="B5880" s="33"/>
      <c r="C5880" s="171"/>
      <c r="D5880" s="33"/>
      <c r="E5880" s="33"/>
      <c r="F5880" s="33"/>
      <c r="G5880" s="33"/>
      <c r="H5880" s="33"/>
      <c r="I5880" s="171"/>
      <c r="J5880" s="33"/>
      <c r="K5880" s="33"/>
    </row>
    <row r="5881" spans="2:11" x14ac:dyDescent="0.2">
      <c r="B5881" s="33"/>
      <c r="C5881" s="171"/>
      <c r="D5881" s="33"/>
      <c r="E5881" s="33"/>
      <c r="F5881" s="33"/>
      <c r="G5881" s="33"/>
      <c r="H5881" s="33"/>
      <c r="I5881" s="171"/>
      <c r="J5881" s="33"/>
      <c r="K5881" s="33"/>
    </row>
    <row r="5882" spans="2:11" x14ac:dyDescent="0.2">
      <c r="B5882" s="33"/>
      <c r="C5882" s="171"/>
      <c r="D5882" s="33"/>
      <c r="E5882" s="33"/>
      <c r="F5882" s="33"/>
      <c r="G5882" s="33"/>
      <c r="H5882" s="33"/>
      <c r="I5882" s="171"/>
      <c r="J5882" s="33"/>
      <c r="K5882" s="33"/>
    </row>
    <row r="5883" spans="2:11" x14ac:dyDescent="0.2">
      <c r="B5883" s="33"/>
      <c r="C5883" s="171"/>
      <c r="D5883" s="33"/>
      <c r="E5883" s="33"/>
      <c r="F5883" s="33"/>
      <c r="G5883" s="33"/>
      <c r="H5883" s="33"/>
      <c r="I5883" s="171"/>
      <c r="J5883" s="33"/>
      <c r="K5883" s="33"/>
    </row>
    <row r="5884" spans="2:11" x14ac:dyDescent="0.2">
      <c r="B5884" s="33"/>
      <c r="C5884" s="171"/>
      <c r="D5884" s="33"/>
      <c r="E5884" s="33"/>
      <c r="F5884" s="33"/>
      <c r="G5884" s="33"/>
      <c r="H5884" s="33"/>
      <c r="I5884" s="171"/>
      <c r="J5884" s="33"/>
      <c r="K5884" s="33"/>
    </row>
    <row r="5885" spans="2:11" x14ac:dyDescent="0.2">
      <c r="B5885" s="33"/>
      <c r="C5885" s="171"/>
      <c r="D5885" s="33"/>
      <c r="E5885" s="33"/>
      <c r="F5885" s="33"/>
      <c r="G5885" s="33"/>
      <c r="H5885" s="33"/>
      <c r="I5885" s="171"/>
      <c r="J5885" s="33"/>
      <c r="K5885" s="33"/>
    </row>
    <row r="5886" spans="2:11" x14ac:dyDescent="0.2">
      <c r="B5886" s="33"/>
      <c r="C5886" s="171"/>
      <c r="D5886" s="33"/>
      <c r="E5886" s="33"/>
      <c r="F5886" s="33"/>
      <c r="G5886" s="33"/>
      <c r="H5886" s="33"/>
      <c r="I5886" s="171"/>
      <c r="J5886" s="33"/>
      <c r="K5886" s="33"/>
    </row>
    <row r="5887" spans="2:11" x14ac:dyDescent="0.2">
      <c r="B5887" s="33"/>
      <c r="C5887" s="171"/>
      <c r="D5887" s="33"/>
      <c r="E5887" s="33"/>
      <c r="F5887" s="33"/>
      <c r="G5887" s="33"/>
      <c r="H5887" s="33"/>
      <c r="I5887" s="171"/>
      <c r="J5887" s="33"/>
      <c r="K5887" s="33"/>
    </row>
    <row r="5888" spans="2:11" x14ac:dyDescent="0.2">
      <c r="B5888" s="33"/>
      <c r="C5888" s="171"/>
      <c r="D5888" s="33"/>
      <c r="E5888" s="33"/>
      <c r="F5888" s="33"/>
      <c r="G5888" s="33"/>
      <c r="H5888" s="33"/>
      <c r="I5888" s="171"/>
      <c r="J5888" s="33"/>
      <c r="K5888" s="33"/>
    </row>
    <row r="5889" spans="2:11" x14ac:dyDescent="0.2">
      <c r="B5889" s="33"/>
      <c r="C5889" s="171"/>
      <c r="D5889" s="33"/>
      <c r="E5889" s="33"/>
      <c r="F5889" s="33"/>
      <c r="G5889" s="33"/>
      <c r="H5889" s="33"/>
      <c r="I5889" s="171"/>
      <c r="J5889" s="33"/>
      <c r="K5889" s="33"/>
    </row>
    <row r="5890" spans="2:11" x14ac:dyDescent="0.2">
      <c r="B5890" s="33"/>
      <c r="C5890" s="171"/>
      <c r="D5890" s="33"/>
      <c r="E5890" s="33"/>
      <c r="F5890" s="33"/>
      <c r="G5890" s="33"/>
      <c r="H5890" s="33"/>
      <c r="I5890" s="171"/>
      <c r="J5890" s="33"/>
      <c r="K5890" s="33"/>
    </row>
    <row r="5891" spans="2:11" x14ac:dyDescent="0.2">
      <c r="B5891" s="33"/>
      <c r="C5891" s="171"/>
      <c r="D5891" s="33"/>
      <c r="E5891" s="33"/>
      <c r="F5891" s="33"/>
      <c r="G5891" s="33"/>
      <c r="H5891" s="33"/>
      <c r="I5891" s="171"/>
      <c r="J5891" s="33"/>
      <c r="K5891" s="33"/>
    </row>
    <row r="5892" spans="2:11" x14ac:dyDescent="0.2">
      <c r="B5892" s="33"/>
      <c r="C5892" s="171"/>
      <c r="D5892" s="33"/>
      <c r="E5892" s="33"/>
      <c r="F5892" s="33"/>
      <c r="G5892" s="33"/>
      <c r="H5892" s="33"/>
      <c r="I5892" s="171"/>
      <c r="J5892" s="33"/>
      <c r="K5892" s="33"/>
    </row>
    <row r="5893" spans="2:11" x14ac:dyDescent="0.2">
      <c r="B5893" s="33"/>
      <c r="C5893" s="171"/>
      <c r="D5893" s="33"/>
      <c r="E5893" s="33"/>
      <c r="F5893" s="33"/>
      <c r="G5893" s="33"/>
      <c r="H5893" s="33"/>
      <c r="I5893" s="171"/>
      <c r="J5893" s="33"/>
      <c r="K5893" s="33"/>
    </row>
    <row r="5894" spans="2:11" x14ac:dyDescent="0.2">
      <c r="B5894" s="33"/>
      <c r="C5894" s="171"/>
      <c r="D5894" s="33"/>
      <c r="E5894" s="33"/>
      <c r="F5894" s="33"/>
      <c r="G5894" s="33"/>
      <c r="H5894" s="33"/>
      <c r="I5894" s="171"/>
      <c r="J5894" s="33"/>
      <c r="K5894" s="33"/>
    </row>
    <row r="5895" spans="2:11" x14ac:dyDescent="0.2">
      <c r="B5895" s="33"/>
      <c r="C5895" s="171"/>
      <c r="D5895" s="33"/>
      <c r="E5895" s="33"/>
      <c r="F5895" s="33"/>
      <c r="G5895" s="33"/>
      <c r="H5895" s="33"/>
      <c r="I5895" s="171"/>
      <c r="J5895" s="33"/>
      <c r="K5895" s="33"/>
    </row>
    <row r="5896" spans="2:11" x14ac:dyDescent="0.2">
      <c r="B5896" s="33"/>
      <c r="C5896" s="171"/>
      <c r="D5896" s="33"/>
      <c r="E5896" s="33"/>
      <c r="F5896" s="33"/>
      <c r="G5896" s="33"/>
      <c r="H5896" s="33"/>
      <c r="I5896" s="171"/>
      <c r="J5896" s="33"/>
      <c r="K5896" s="33"/>
    </row>
    <row r="5897" spans="2:11" x14ac:dyDescent="0.2">
      <c r="B5897" s="33"/>
      <c r="C5897" s="171"/>
      <c r="D5897" s="33"/>
      <c r="E5897" s="33"/>
      <c r="F5897" s="33"/>
      <c r="G5897" s="33"/>
      <c r="H5897" s="33"/>
      <c r="I5897" s="171"/>
      <c r="J5897" s="33"/>
      <c r="K5897" s="33"/>
    </row>
    <row r="5898" spans="2:11" x14ac:dyDescent="0.2">
      <c r="B5898" s="33"/>
      <c r="C5898" s="171"/>
      <c r="D5898" s="33"/>
      <c r="E5898" s="33"/>
      <c r="F5898" s="33"/>
      <c r="G5898" s="33"/>
      <c r="H5898" s="33"/>
      <c r="I5898" s="171"/>
      <c r="J5898" s="33"/>
      <c r="K5898" s="33"/>
    </row>
    <row r="5899" spans="2:11" x14ac:dyDescent="0.2">
      <c r="B5899" s="33"/>
      <c r="C5899" s="171"/>
      <c r="D5899" s="33"/>
      <c r="E5899" s="33"/>
      <c r="F5899" s="33"/>
      <c r="G5899" s="33"/>
      <c r="H5899" s="33"/>
      <c r="I5899" s="171"/>
      <c r="J5899" s="33"/>
      <c r="K5899" s="33"/>
    </row>
    <row r="5900" spans="2:11" x14ac:dyDescent="0.2">
      <c r="B5900" s="33"/>
      <c r="C5900" s="171"/>
      <c r="D5900" s="33"/>
      <c r="E5900" s="33"/>
      <c r="F5900" s="33"/>
      <c r="G5900" s="33"/>
      <c r="H5900" s="33"/>
      <c r="I5900" s="171"/>
      <c r="J5900" s="33"/>
      <c r="K5900" s="33"/>
    </row>
    <row r="5901" spans="2:11" x14ac:dyDescent="0.2">
      <c r="B5901" s="33"/>
      <c r="C5901" s="171"/>
      <c r="D5901" s="33"/>
      <c r="E5901" s="33"/>
      <c r="F5901" s="33"/>
      <c r="G5901" s="33"/>
      <c r="H5901" s="33"/>
      <c r="I5901" s="171"/>
      <c r="J5901" s="33"/>
      <c r="K5901" s="33"/>
    </row>
    <row r="5902" spans="2:11" x14ac:dyDescent="0.2">
      <c r="B5902" s="33"/>
      <c r="C5902" s="171"/>
      <c r="D5902" s="33"/>
      <c r="E5902" s="33"/>
      <c r="F5902" s="33"/>
      <c r="G5902" s="33"/>
      <c r="H5902" s="33"/>
      <c r="I5902" s="171"/>
      <c r="J5902" s="33"/>
      <c r="K5902" s="33"/>
    </row>
    <row r="5903" spans="2:11" x14ac:dyDescent="0.2">
      <c r="B5903" s="33"/>
      <c r="C5903" s="171"/>
      <c r="D5903" s="33"/>
      <c r="E5903" s="33"/>
      <c r="F5903" s="33"/>
      <c r="G5903" s="33"/>
      <c r="H5903" s="33"/>
      <c r="I5903" s="171"/>
      <c r="J5903" s="33"/>
      <c r="K5903" s="33"/>
    </row>
    <row r="5904" spans="2:11" x14ac:dyDescent="0.2">
      <c r="B5904" s="33"/>
      <c r="C5904" s="171"/>
      <c r="D5904" s="33"/>
      <c r="E5904" s="33"/>
      <c r="F5904" s="33"/>
      <c r="G5904" s="33"/>
      <c r="H5904" s="33"/>
      <c r="I5904" s="171"/>
      <c r="J5904" s="33"/>
      <c r="K5904" s="33"/>
    </row>
    <row r="5905" spans="2:11" x14ac:dyDescent="0.2">
      <c r="B5905" s="33"/>
      <c r="C5905" s="171"/>
      <c r="D5905" s="33"/>
      <c r="E5905" s="33"/>
      <c r="F5905" s="33"/>
      <c r="G5905" s="33"/>
      <c r="H5905" s="33"/>
      <c r="I5905" s="171"/>
      <c r="J5905" s="33"/>
      <c r="K5905" s="33"/>
    </row>
    <row r="5906" spans="2:11" x14ac:dyDescent="0.2">
      <c r="B5906" s="33"/>
      <c r="C5906" s="171"/>
      <c r="D5906" s="33"/>
      <c r="E5906" s="33"/>
      <c r="F5906" s="33"/>
      <c r="G5906" s="33"/>
      <c r="H5906" s="33"/>
      <c r="I5906" s="171"/>
      <c r="J5906" s="33"/>
      <c r="K5906" s="33"/>
    </row>
    <row r="5907" spans="2:11" x14ac:dyDescent="0.2">
      <c r="B5907" s="33"/>
      <c r="C5907" s="171"/>
      <c r="D5907" s="33"/>
      <c r="E5907" s="33"/>
      <c r="F5907" s="33"/>
      <c r="G5907" s="33"/>
      <c r="H5907" s="33"/>
      <c r="I5907" s="171"/>
      <c r="J5907" s="33"/>
      <c r="K5907" s="33"/>
    </row>
    <row r="5908" spans="2:11" x14ac:dyDescent="0.2">
      <c r="B5908" s="33"/>
      <c r="C5908" s="171"/>
      <c r="D5908" s="33"/>
      <c r="E5908" s="33"/>
      <c r="F5908" s="33"/>
      <c r="G5908" s="33"/>
      <c r="H5908" s="33"/>
      <c r="I5908" s="171"/>
      <c r="J5908" s="33"/>
      <c r="K5908" s="33"/>
    </row>
    <row r="5909" spans="2:11" x14ac:dyDescent="0.2">
      <c r="B5909" s="33"/>
      <c r="C5909" s="171"/>
      <c r="D5909" s="33"/>
      <c r="E5909" s="33"/>
      <c r="F5909" s="33"/>
      <c r="G5909" s="33"/>
      <c r="H5909" s="33"/>
      <c r="I5909" s="171"/>
      <c r="J5909" s="33"/>
      <c r="K5909" s="33"/>
    </row>
    <row r="5910" spans="2:11" x14ac:dyDescent="0.2">
      <c r="B5910" s="33"/>
      <c r="C5910" s="171"/>
      <c r="D5910" s="33"/>
      <c r="E5910" s="33"/>
      <c r="F5910" s="33"/>
      <c r="G5910" s="33"/>
      <c r="H5910" s="33"/>
      <c r="I5910" s="171"/>
      <c r="J5910" s="33"/>
      <c r="K5910" s="33"/>
    </row>
    <row r="5911" spans="2:11" x14ac:dyDescent="0.2">
      <c r="B5911" s="33"/>
      <c r="C5911" s="171"/>
      <c r="D5911" s="33"/>
      <c r="E5911" s="33"/>
      <c r="F5911" s="33"/>
      <c r="G5911" s="33"/>
      <c r="H5911" s="33"/>
      <c r="I5911" s="171"/>
      <c r="J5911" s="33"/>
      <c r="K5911" s="33"/>
    </row>
    <row r="5912" spans="2:11" x14ac:dyDescent="0.2">
      <c r="B5912" s="33"/>
      <c r="C5912" s="171"/>
      <c r="D5912" s="33"/>
      <c r="E5912" s="33"/>
      <c r="F5912" s="33"/>
      <c r="G5912" s="33"/>
      <c r="H5912" s="33"/>
      <c r="I5912" s="171"/>
      <c r="J5912" s="33"/>
      <c r="K5912" s="33"/>
    </row>
    <row r="5913" spans="2:11" x14ac:dyDescent="0.2">
      <c r="B5913" s="33"/>
      <c r="C5913" s="171"/>
      <c r="D5913" s="33"/>
      <c r="E5913" s="33"/>
      <c r="F5913" s="33"/>
      <c r="G5913" s="33"/>
      <c r="H5913" s="33"/>
      <c r="I5913" s="171"/>
      <c r="J5913" s="33"/>
      <c r="K5913" s="33"/>
    </row>
    <row r="5914" spans="2:11" x14ac:dyDescent="0.2">
      <c r="B5914" s="33"/>
      <c r="C5914" s="171"/>
      <c r="D5914" s="33"/>
      <c r="E5914" s="33"/>
      <c r="F5914" s="33"/>
      <c r="G5914" s="33"/>
      <c r="H5914" s="33"/>
      <c r="I5914" s="171"/>
      <c r="J5914" s="33"/>
      <c r="K5914" s="33"/>
    </row>
    <row r="5915" spans="2:11" x14ac:dyDescent="0.2">
      <c r="B5915" s="33"/>
      <c r="C5915" s="171"/>
      <c r="D5915" s="33"/>
      <c r="E5915" s="33"/>
      <c r="F5915" s="33"/>
      <c r="G5915" s="33"/>
      <c r="H5915" s="33"/>
      <c r="I5915" s="171"/>
      <c r="J5915" s="33"/>
      <c r="K5915" s="33"/>
    </row>
    <row r="5916" spans="2:11" x14ac:dyDescent="0.2">
      <c r="B5916" s="33"/>
      <c r="C5916" s="171"/>
      <c r="D5916" s="33"/>
      <c r="E5916" s="33"/>
      <c r="F5916" s="33"/>
      <c r="G5916" s="33"/>
      <c r="H5916" s="33"/>
      <c r="I5916" s="171"/>
      <c r="J5916" s="33"/>
      <c r="K5916" s="33"/>
    </row>
    <row r="5917" spans="2:11" x14ac:dyDescent="0.2">
      <c r="B5917" s="33"/>
      <c r="C5917" s="171"/>
      <c r="D5917" s="33"/>
      <c r="E5917" s="33"/>
      <c r="F5917" s="33"/>
      <c r="G5917" s="33"/>
      <c r="H5917" s="33"/>
      <c r="I5917" s="171"/>
      <c r="J5917" s="33"/>
      <c r="K5917" s="33"/>
    </row>
    <row r="5918" spans="2:11" x14ac:dyDescent="0.2">
      <c r="B5918" s="33"/>
      <c r="C5918" s="171"/>
      <c r="D5918" s="33"/>
      <c r="E5918" s="33"/>
      <c r="F5918" s="33"/>
      <c r="G5918" s="33"/>
      <c r="H5918" s="33"/>
      <c r="I5918" s="171"/>
      <c r="J5918" s="33"/>
      <c r="K5918" s="33"/>
    </row>
    <row r="5919" spans="2:11" x14ac:dyDescent="0.2">
      <c r="B5919" s="33"/>
      <c r="C5919" s="171"/>
      <c r="D5919" s="33"/>
      <c r="E5919" s="33"/>
      <c r="F5919" s="33"/>
      <c r="G5919" s="33"/>
      <c r="H5919" s="33"/>
      <c r="I5919" s="171"/>
      <c r="J5919" s="33"/>
      <c r="K5919" s="33"/>
    </row>
    <row r="5920" spans="2:11" x14ac:dyDescent="0.2">
      <c r="B5920" s="33"/>
      <c r="C5920" s="171"/>
      <c r="D5920" s="33"/>
      <c r="E5920" s="33"/>
      <c r="F5920" s="33"/>
      <c r="G5920" s="33"/>
      <c r="H5920" s="33"/>
      <c r="I5920" s="171"/>
      <c r="J5920" s="33"/>
      <c r="K5920" s="33"/>
    </row>
    <row r="5921" spans="2:11" x14ac:dyDescent="0.2">
      <c r="B5921" s="33"/>
      <c r="C5921" s="171"/>
      <c r="D5921" s="33"/>
      <c r="E5921" s="33"/>
      <c r="F5921" s="33"/>
      <c r="G5921" s="33"/>
      <c r="H5921" s="33"/>
      <c r="I5921" s="171"/>
      <c r="J5921" s="33"/>
      <c r="K5921" s="33"/>
    </row>
    <row r="5922" spans="2:11" x14ac:dyDescent="0.2">
      <c r="B5922" s="33"/>
      <c r="C5922" s="171"/>
      <c r="D5922" s="33"/>
      <c r="E5922" s="33"/>
      <c r="F5922" s="33"/>
      <c r="G5922" s="33"/>
      <c r="H5922" s="33"/>
      <c r="I5922" s="171"/>
      <c r="J5922" s="33"/>
      <c r="K5922" s="33"/>
    </row>
    <row r="5923" spans="2:11" x14ac:dyDescent="0.2">
      <c r="B5923" s="33"/>
      <c r="C5923" s="171"/>
      <c r="D5923" s="33"/>
      <c r="E5923" s="33"/>
      <c r="F5923" s="33"/>
      <c r="G5923" s="33"/>
      <c r="H5923" s="33"/>
      <c r="I5923" s="171"/>
      <c r="J5923" s="33"/>
      <c r="K5923" s="33"/>
    </row>
    <row r="5924" spans="2:11" x14ac:dyDescent="0.2">
      <c r="B5924" s="33"/>
      <c r="C5924" s="171"/>
      <c r="D5924" s="33"/>
      <c r="E5924" s="33"/>
      <c r="F5924" s="33"/>
      <c r="G5924" s="33"/>
      <c r="H5924" s="33"/>
      <c r="I5924" s="171"/>
      <c r="J5924" s="33"/>
      <c r="K5924" s="33"/>
    </row>
    <row r="5925" spans="2:11" x14ac:dyDescent="0.2">
      <c r="B5925" s="33"/>
      <c r="C5925" s="171"/>
      <c r="D5925" s="33"/>
      <c r="E5925" s="33"/>
      <c r="F5925" s="33"/>
      <c r="G5925" s="33"/>
      <c r="H5925" s="33"/>
      <c r="I5925" s="171"/>
      <c r="J5925" s="33"/>
      <c r="K5925" s="33"/>
    </row>
    <row r="5926" spans="2:11" x14ac:dyDescent="0.2">
      <c r="B5926" s="33"/>
      <c r="C5926" s="171"/>
      <c r="D5926" s="33"/>
      <c r="E5926" s="33"/>
      <c r="F5926" s="33"/>
      <c r="G5926" s="33"/>
      <c r="H5926" s="33"/>
      <c r="I5926" s="171"/>
      <c r="J5926" s="33"/>
      <c r="K5926" s="33"/>
    </row>
    <row r="5927" spans="2:11" x14ac:dyDescent="0.2">
      <c r="B5927" s="33"/>
      <c r="C5927" s="171"/>
      <c r="D5927" s="33"/>
      <c r="E5927" s="33"/>
      <c r="F5927" s="33"/>
      <c r="G5927" s="33"/>
      <c r="H5927" s="33"/>
      <c r="I5927" s="171"/>
      <c r="J5927" s="33"/>
      <c r="K5927" s="33"/>
    </row>
    <row r="5928" spans="2:11" x14ac:dyDescent="0.2">
      <c r="B5928" s="33"/>
      <c r="C5928" s="171"/>
      <c r="D5928" s="33"/>
      <c r="E5928" s="33"/>
      <c r="F5928" s="33"/>
      <c r="G5928" s="33"/>
      <c r="H5928" s="33"/>
      <c r="I5928" s="171"/>
      <c r="J5928" s="33"/>
      <c r="K5928" s="33"/>
    </row>
    <row r="5929" spans="2:11" x14ac:dyDescent="0.2">
      <c r="B5929" s="33"/>
      <c r="C5929" s="171"/>
      <c r="D5929" s="33"/>
      <c r="E5929" s="33"/>
      <c r="F5929" s="33"/>
      <c r="G5929" s="33"/>
      <c r="H5929" s="33"/>
      <c r="I5929" s="171"/>
      <c r="J5929" s="33"/>
      <c r="K5929" s="33"/>
    </row>
    <row r="5930" spans="2:11" x14ac:dyDescent="0.2">
      <c r="B5930" s="33"/>
      <c r="C5930" s="171"/>
      <c r="D5930" s="33"/>
      <c r="E5930" s="33"/>
      <c r="F5930" s="33"/>
      <c r="G5930" s="33"/>
      <c r="H5930" s="33"/>
      <c r="I5930" s="171"/>
      <c r="J5930" s="33"/>
      <c r="K5930" s="33"/>
    </row>
    <row r="5931" spans="2:11" x14ac:dyDescent="0.2">
      <c r="B5931" s="33"/>
      <c r="C5931" s="171"/>
      <c r="D5931" s="33"/>
      <c r="E5931" s="33"/>
      <c r="F5931" s="33"/>
      <c r="G5931" s="33"/>
      <c r="H5931" s="33"/>
      <c r="I5931" s="171"/>
      <c r="J5931" s="33"/>
      <c r="K5931" s="33"/>
    </row>
    <row r="5932" spans="2:11" x14ac:dyDescent="0.2">
      <c r="B5932" s="33"/>
      <c r="C5932" s="171"/>
      <c r="D5932" s="33"/>
      <c r="E5932" s="33"/>
      <c r="F5932" s="33"/>
      <c r="G5932" s="33"/>
      <c r="H5932" s="33"/>
      <c r="I5932" s="171"/>
      <c r="J5932" s="33"/>
      <c r="K5932" s="33"/>
    </row>
    <row r="5933" spans="2:11" x14ac:dyDescent="0.2">
      <c r="B5933" s="33"/>
      <c r="C5933" s="171"/>
      <c r="D5933" s="33"/>
      <c r="E5933" s="33"/>
      <c r="F5933" s="33"/>
      <c r="G5933" s="33"/>
      <c r="H5933" s="33"/>
      <c r="I5933" s="171"/>
      <c r="J5933" s="33"/>
      <c r="K5933" s="33"/>
    </row>
    <row r="5934" spans="2:11" x14ac:dyDescent="0.2">
      <c r="B5934" s="33"/>
      <c r="C5934" s="171"/>
      <c r="D5934" s="33"/>
      <c r="E5934" s="33"/>
      <c r="F5934" s="33"/>
      <c r="G5934" s="33"/>
      <c r="H5934" s="33"/>
      <c r="I5934" s="171"/>
      <c r="J5934" s="33"/>
      <c r="K5934" s="33"/>
    </row>
    <row r="5935" spans="2:11" x14ac:dyDescent="0.2">
      <c r="B5935" s="33"/>
      <c r="C5935" s="171"/>
      <c r="D5935" s="33"/>
      <c r="E5935" s="33"/>
      <c r="F5935" s="33"/>
      <c r="G5935" s="33"/>
      <c r="H5935" s="33"/>
      <c r="I5935" s="171"/>
      <c r="J5935" s="33"/>
      <c r="K5935" s="33"/>
    </row>
    <row r="5936" spans="2:11" x14ac:dyDescent="0.2">
      <c r="B5936" s="33"/>
      <c r="C5936" s="171"/>
      <c r="D5936" s="33"/>
      <c r="E5936" s="33"/>
      <c r="F5936" s="33"/>
      <c r="G5936" s="33"/>
      <c r="H5936" s="33"/>
      <c r="I5936" s="171"/>
      <c r="J5936" s="33"/>
      <c r="K5936" s="33"/>
    </row>
    <row r="5937" spans="2:11" x14ac:dyDescent="0.2">
      <c r="B5937" s="33"/>
      <c r="C5937" s="171"/>
      <c r="D5937" s="33"/>
      <c r="E5937" s="33"/>
      <c r="F5937" s="33"/>
      <c r="G5937" s="33"/>
      <c r="H5937" s="33"/>
      <c r="I5937" s="171"/>
      <c r="J5937" s="33"/>
      <c r="K5937" s="33"/>
    </row>
    <row r="5938" spans="2:11" x14ac:dyDescent="0.2">
      <c r="B5938" s="33"/>
      <c r="C5938" s="171"/>
      <c r="D5938" s="33"/>
      <c r="E5938" s="33"/>
      <c r="F5938" s="33"/>
      <c r="G5938" s="33"/>
      <c r="H5938" s="33"/>
      <c r="I5938" s="171"/>
      <c r="J5938" s="33"/>
      <c r="K5938" s="33"/>
    </row>
    <row r="5939" spans="2:11" x14ac:dyDescent="0.2">
      <c r="B5939" s="33"/>
      <c r="C5939" s="171"/>
      <c r="D5939" s="33"/>
      <c r="E5939" s="33"/>
      <c r="F5939" s="33"/>
      <c r="G5939" s="33"/>
      <c r="H5939" s="33"/>
      <c r="I5939" s="171"/>
      <c r="J5939" s="33"/>
      <c r="K5939" s="33"/>
    </row>
    <row r="5940" spans="2:11" x14ac:dyDescent="0.2">
      <c r="B5940" s="33"/>
      <c r="C5940" s="171"/>
      <c r="D5940" s="33"/>
      <c r="E5940" s="33"/>
      <c r="F5940" s="33"/>
      <c r="G5940" s="33"/>
      <c r="H5940" s="33"/>
      <c r="I5940" s="171"/>
      <c r="J5940" s="33"/>
      <c r="K5940" s="33"/>
    </row>
    <row r="5941" spans="2:11" x14ac:dyDescent="0.2">
      <c r="B5941" s="33"/>
      <c r="C5941" s="171"/>
      <c r="D5941" s="33"/>
      <c r="E5941" s="33"/>
      <c r="F5941" s="33"/>
      <c r="G5941" s="33"/>
      <c r="H5941" s="33"/>
      <c r="I5941" s="171"/>
      <c r="J5941" s="33"/>
      <c r="K5941" s="33"/>
    </row>
    <row r="5942" spans="2:11" x14ac:dyDescent="0.2">
      <c r="B5942" s="33"/>
      <c r="C5942" s="171"/>
      <c r="D5942" s="33"/>
      <c r="E5942" s="33"/>
      <c r="F5942" s="33"/>
      <c r="G5942" s="33"/>
      <c r="H5942" s="33"/>
      <c r="I5942" s="171"/>
      <c r="J5942" s="33"/>
      <c r="K5942" s="33"/>
    </row>
    <row r="5943" spans="2:11" x14ac:dyDescent="0.2">
      <c r="B5943" s="33"/>
      <c r="C5943" s="171"/>
      <c r="D5943" s="33"/>
      <c r="E5943" s="33"/>
      <c r="F5943" s="33"/>
      <c r="G5943" s="33"/>
      <c r="H5943" s="33"/>
      <c r="I5943" s="171"/>
      <c r="J5943" s="33"/>
      <c r="K5943" s="33"/>
    </row>
    <row r="5944" spans="2:11" x14ac:dyDescent="0.2">
      <c r="B5944" s="33"/>
      <c r="C5944" s="171"/>
      <c r="D5944" s="33"/>
      <c r="E5944" s="33"/>
      <c r="F5944" s="33"/>
      <c r="G5944" s="33"/>
      <c r="H5944" s="33"/>
      <c r="I5944" s="171"/>
      <c r="J5944" s="33"/>
      <c r="K5944" s="33"/>
    </row>
    <row r="5945" spans="2:11" x14ac:dyDescent="0.2">
      <c r="B5945" s="33"/>
      <c r="C5945" s="171"/>
      <c r="D5945" s="33"/>
      <c r="E5945" s="33"/>
      <c r="F5945" s="33"/>
      <c r="G5945" s="33"/>
      <c r="H5945" s="33"/>
      <c r="I5945" s="171"/>
      <c r="J5945" s="33"/>
      <c r="K5945" s="33"/>
    </row>
    <row r="5946" spans="2:11" x14ac:dyDescent="0.2">
      <c r="B5946" s="33"/>
      <c r="C5946" s="171"/>
      <c r="D5946" s="33"/>
      <c r="E5946" s="33"/>
      <c r="F5946" s="33"/>
      <c r="G5946" s="33"/>
      <c r="H5946" s="33"/>
      <c r="I5946" s="171"/>
      <c r="J5946" s="33"/>
      <c r="K5946" s="33"/>
    </row>
    <row r="5947" spans="2:11" x14ac:dyDescent="0.2">
      <c r="B5947" s="33"/>
      <c r="C5947" s="171"/>
      <c r="D5947" s="33"/>
      <c r="E5947" s="33"/>
      <c r="F5947" s="33"/>
      <c r="G5947" s="33"/>
      <c r="H5947" s="33"/>
      <c r="I5947" s="171"/>
      <c r="J5947" s="33"/>
      <c r="K5947" s="33"/>
    </row>
    <row r="5948" spans="2:11" x14ac:dyDescent="0.2">
      <c r="B5948" s="33"/>
      <c r="C5948" s="171"/>
      <c r="D5948" s="33"/>
      <c r="E5948" s="33"/>
      <c r="F5948" s="33"/>
      <c r="G5948" s="33"/>
      <c r="H5948" s="33"/>
      <c r="I5948" s="171"/>
      <c r="J5948" s="33"/>
      <c r="K5948" s="33"/>
    </row>
    <row r="5949" spans="2:11" x14ac:dyDescent="0.2">
      <c r="B5949" s="33"/>
      <c r="C5949" s="171"/>
      <c r="D5949" s="33"/>
      <c r="E5949" s="33"/>
      <c r="F5949" s="33"/>
      <c r="G5949" s="33"/>
      <c r="H5949" s="33"/>
      <c r="I5949" s="171"/>
      <c r="J5949" s="33"/>
      <c r="K5949" s="33"/>
    </row>
    <row r="5950" spans="2:11" x14ac:dyDescent="0.2">
      <c r="B5950" s="33"/>
      <c r="C5950" s="171"/>
      <c r="D5950" s="33"/>
      <c r="E5950" s="33"/>
      <c r="F5950" s="33"/>
      <c r="G5950" s="33"/>
      <c r="H5950" s="33"/>
      <c r="I5950" s="171"/>
      <c r="J5950" s="33"/>
      <c r="K5950" s="33"/>
    </row>
    <row r="5951" spans="2:11" x14ac:dyDescent="0.2">
      <c r="B5951" s="33"/>
      <c r="C5951" s="171"/>
      <c r="D5951" s="33"/>
      <c r="E5951" s="33"/>
      <c r="F5951" s="33"/>
      <c r="G5951" s="33"/>
      <c r="H5951" s="33"/>
      <c r="I5951" s="171"/>
      <c r="J5951" s="33"/>
      <c r="K5951" s="33"/>
    </row>
    <row r="5952" spans="2:11" x14ac:dyDescent="0.2">
      <c r="B5952" s="33"/>
      <c r="C5952" s="171"/>
      <c r="D5952" s="33"/>
      <c r="E5952" s="33"/>
      <c r="F5952" s="33"/>
      <c r="G5952" s="33"/>
      <c r="H5952" s="33"/>
      <c r="I5952" s="171"/>
      <c r="J5952" s="33"/>
      <c r="K5952" s="33"/>
    </row>
    <row r="5953" spans="2:11" x14ac:dyDescent="0.2">
      <c r="B5953" s="33"/>
      <c r="C5953" s="171"/>
      <c r="D5953" s="33"/>
      <c r="E5953" s="33"/>
      <c r="F5953" s="33"/>
      <c r="G5953" s="33"/>
      <c r="H5953" s="33"/>
      <c r="I5953" s="171"/>
      <c r="J5953" s="33"/>
      <c r="K5953" s="33"/>
    </row>
    <row r="5954" spans="2:11" x14ac:dyDescent="0.2">
      <c r="B5954" s="33"/>
      <c r="C5954" s="171"/>
      <c r="D5954" s="33"/>
      <c r="E5954" s="33"/>
      <c r="F5954" s="33"/>
      <c r="G5954" s="33"/>
      <c r="H5954" s="33"/>
      <c r="I5954" s="171"/>
      <c r="J5954" s="33"/>
      <c r="K5954" s="33"/>
    </row>
    <row r="5955" spans="2:11" x14ac:dyDescent="0.2">
      <c r="B5955" s="33"/>
      <c r="C5955" s="171"/>
      <c r="D5955" s="33"/>
      <c r="E5955" s="33"/>
      <c r="F5955" s="33"/>
      <c r="G5955" s="33"/>
      <c r="H5955" s="33"/>
      <c r="I5955" s="171"/>
      <c r="J5955" s="33"/>
      <c r="K5955" s="33"/>
    </row>
    <row r="5956" spans="2:11" x14ac:dyDescent="0.2">
      <c r="B5956" s="33"/>
      <c r="C5956" s="171"/>
      <c r="D5956" s="33"/>
      <c r="E5956" s="33"/>
      <c r="F5956" s="33"/>
      <c r="G5956" s="33"/>
      <c r="H5956" s="33"/>
      <c r="I5956" s="171"/>
      <c r="J5956" s="33"/>
      <c r="K5956" s="33"/>
    </row>
    <row r="5957" spans="2:11" x14ac:dyDescent="0.2">
      <c r="B5957" s="33"/>
      <c r="C5957" s="171"/>
      <c r="D5957" s="33"/>
      <c r="E5957" s="33"/>
      <c r="F5957" s="33"/>
      <c r="G5957" s="33"/>
      <c r="H5957" s="33"/>
      <c r="I5957" s="171"/>
      <c r="J5957" s="33"/>
      <c r="K5957" s="33"/>
    </row>
    <row r="5958" spans="2:11" x14ac:dyDescent="0.2">
      <c r="B5958" s="33"/>
      <c r="C5958" s="171"/>
      <c r="D5958" s="33"/>
      <c r="E5958" s="33"/>
      <c r="F5958" s="33"/>
      <c r="G5958" s="33"/>
      <c r="H5958" s="33"/>
      <c r="I5958" s="171"/>
      <c r="J5958" s="33"/>
      <c r="K5958" s="33"/>
    </row>
    <row r="5959" spans="2:11" x14ac:dyDescent="0.2">
      <c r="B5959" s="33"/>
      <c r="C5959" s="171"/>
      <c r="D5959" s="33"/>
      <c r="E5959" s="33"/>
      <c r="F5959" s="33"/>
      <c r="G5959" s="33"/>
      <c r="H5959" s="33"/>
      <c r="I5959" s="171"/>
      <c r="J5959" s="33"/>
      <c r="K5959" s="33"/>
    </row>
    <row r="5960" spans="2:11" x14ac:dyDescent="0.2">
      <c r="B5960" s="33"/>
      <c r="C5960" s="171"/>
      <c r="D5960" s="33"/>
      <c r="E5960" s="33"/>
      <c r="F5960" s="33"/>
      <c r="G5960" s="33"/>
      <c r="H5960" s="33"/>
      <c r="I5960" s="171"/>
      <c r="J5960" s="33"/>
      <c r="K5960" s="33"/>
    </row>
    <row r="5961" spans="2:11" x14ac:dyDescent="0.2">
      <c r="B5961" s="33"/>
      <c r="C5961" s="171"/>
      <c r="D5961" s="33"/>
      <c r="E5961" s="33"/>
      <c r="F5961" s="33"/>
      <c r="G5961" s="33"/>
      <c r="H5961" s="33"/>
      <c r="I5961" s="171"/>
      <c r="J5961" s="33"/>
      <c r="K5961" s="33"/>
    </row>
    <row r="5962" spans="2:11" x14ac:dyDescent="0.2">
      <c r="B5962" s="33"/>
      <c r="C5962" s="171"/>
      <c r="D5962" s="33"/>
      <c r="E5962" s="33"/>
      <c r="F5962" s="33"/>
      <c r="G5962" s="33"/>
      <c r="H5962" s="33"/>
      <c r="I5962" s="171"/>
      <c r="J5962" s="33"/>
      <c r="K5962" s="33"/>
    </row>
    <row r="5963" spans="2:11" x14ac:dyDescent="0.2">
      <c r="B5963" s="33"/>
      <c r="C5963" s="171"/>
      <c r="D5963" s="33"/>
      <c r="E5963" s="33"/>
      <c r="F5963" s="33"/>
      <c r="G5963" s="33"/>
      <c r="H5963" s="33"/>
      <c r="I5963" s="171"/>
      <c r="J5963" s="33"/>
      <c r="K5963" s="33"/>
    </row>
    <row r="5964" spans="2:11" x14ac:dyDescent="0.2">
      <c r="B5964" s="33"/>
      <c r="C5964" s="171"/>
      <c r="D5964" s="33"/>
      <c r="E5964" s="33"/>
      <c r="F5964" s="33"/>
      <c r="G5964" s="33"/>
      <c r="H5964" s="33"/>
      <c r="I5964" s="171"/>
      <c r="J5964" s="33"/>
      <c r="K5964" s="33"/>
    </row>
    <row r="5965" spans="2:11" x14ac:dyDescent="0.2">
      <c r="B5965" s="33"/>
      <c r="C5965" s="171"/>
      <c r="D5965" s="33"/>
      <c r="E5965" s="33"/>
      <c r="F5965" s="33"/>
      <c r="G5965" s="33"/>
      <c r="H5965" s="33"/>
      <c r="I5965" s="171"/>
      <c r="J5965" s="33"/>
      <c r="K5965" s="33"/>
    </row>
    <row r="5966" spans="2:11" x14ac:dyDescent="0.2">
      <c r="B5966" s="33"/>
      <c r="C5966" s="171"/>
      <c r="D5966" s="33"/>
      <c r="E5966" s="33"/>
      <c r="F5966" s="33"/>
      <c r="G5966" s="33"/>
      <c r="H5966" s="33"/>
      <c r="I5966" s="171"/>
      <c r="J5966" s="33"/>
      <c r="K5966" s="33"/>
    </row>
    <row r="5967" spans="2:11" x14ac:dyDescent="0.2">
      <c r="B5967" s="33"/>
      <c r="C5967" s="171"/>
      <c r="D5967" s="33"/>
      <c r="E5967" s="33"/>
      <c r="F5967" s="33"/>
      <c r="G5967" s="33"/>
      <c r="H5967" s="33"/>
      <c r="I5967" s="171"/>
      <c r="J5967" s="33"/>
      <c r="K5967" s="33"/>
    </row>
    <row r="5968" spans="2:11" x14ac:dyDescent="0.2">
      <c r="B5968" s="33"/>
      <c r="C5968" s="171"/>
      <c r="D5968" s="33"/>
      <c r="E5968" s="33"/>
      <c r="F5968" s="33"/>
      <c r="G5968" s="33"/>
      <c r="H5968" s="33"/>
      <c r="I5968" s="171"/>
      <c r="J5968" s="33"/>
      <c r="K5968" s="33"/>
    </row>
    <row r="5969" spans="2:11" x14ac:dyDescent="0.2">
      <c r="B5969" s="33"/>
      <c r="C5969" s="171"/>
      <c r="D5969" s="33"/>
      <c r="E5969" s="33"/>
      <c r="F5969" s="33"/>
      <c r="G5969" s="33"/>
      <c r="H5969" s="33"/>
      <c r="I5969" s="171"/>
      <c r="J5969" s="33"/>
      <c r="K5969" s="33"/>
    </row>
    <row r="5970" spans="2:11" x14ac:dyDescent="0.2">
      <c r="B5970" s="33"/>
      <c r="C5970" s="171"/>
      <c r="D5970" s="33"/>
      <c r="E5970" s="33"/>
      <c r="F5970" s="33"/>
      <c r="G5970" s="33"/>
      <c r="H5970" s="33"/>
      <c r="I5970" s="171"/>
      <c r="J5970" s="33"/>
      <c r="K5970" s="33"/>
    </row>
    <row r="5971" spans="2:11" x14ac:dyDescent="0.2">
      <c r="B5971" s="33"/>
      <c r="C5971" s="171"/>
      <c r="D5971" s="33"/>
      <c r="E5971" s="33"/>
      <c r="F5971" s="33"/>
      <c r="G5971" s="33"/>
      <c r="H5971" s="33"/>
      <c r="I5971" s="171"/>
      <c r="J5971" s="33"/>
      <c r="K5971" s="33"/>
    </row>
    <row r="5972" spans="2:11" x14ac:dyDescent="0.2">
      <c r="B5972" s="33"/>
      <c r="C5972" s="171"/>
      <c r="D5972" s="33"/>
      <c r="E5972" s="33"/>
      <c r="F5972" s="33"/>
      <c r="G5972" s="33"/>
      <c r="H5972" s="33"/>
      <c r="I5972" s="171"/>
      <c r="J5972" s="33"/>
      <c r="K5972" s="33"/>
    </row>
    <row r="5973" spans="2:11" x14ac:dyDescent="0.2">
      <c r="B5973" s="33"/>
      <c r="C5973" s="171"/>
      <c r="D5973" s="33"/>
      <c r="E5973" s="33"/>
      <c r="F5973" s="33"/>
      <c r="G5973" s="33"/>
      <c r="H5973" s="33"/>
      <c r="I5973" s="171"/>
      <c r="J5973" s="33"/>
      <c r="K5973" s="33"/>
    </row>
    <row r="5974" spans="2:11" x14ac:dyDescent="0.2">
      <c r="B5974" s="33"/>
      <c r="C5974" s="171"/>
      <c r="D5974" s="33"/>
      <c r="E5974" s="33"/>
      <c r="F5974" s="33"/>
      <c r="G5974" s="33"/>
      <c r="H5974" s="33"/>
      <c r="I5974" s="171"/>
      <c r="J5974" s="33"/>
      <c r="K5974" s="33"/>
    </row>
    <row r="5975" spans="2:11" x14ac:dyDescent="0.2">
      <c r="B5975" s="33"/>
      <c r="C5975" s="171"/>
      <c r="D5975" s="33"/>
      <c r="E5975" s="33"/>
      <c r="F5975" s="33"/>
      <c r="G5975" s="33"/>
      <c r="H5975" s="33"/>
      <c r="I5975" s="171"/>
      <c r="J5975" s="33"/>
      <c r="K5975" s="33"/>
    </row>
    <row r="5976" spans="2:11" x14ac:dyDescent="0.2">
      <c r="B5976" s="33"/>
      <c r="C5976" s="171"/>
      <c r="D5976" s="33"/>
      <c r="E5976" s="33"/>
      <c r="F5976" s="33"/>
      <c r="G5976" s="33"/>
      <c r="H5976" s="33"/>
      <c r="I5976" s="171"/>
      <c r="J5976" s="33"/>
      <c r="K5976" s="33"/>
    </row>
    <row r="5977" spans="2:11" x14ac:dyDescent="0.2">
      <c r="B5977" s="33"/>
      <c r="C5977" s="171"/>
      <c r="D5977" s="33"/>
      <c r="E5977" s="33"/>
      <c r="F5977" s="33"/>
      <c r="G5977" s="33"/>
      <c r="H5977" s="33"/>
      <c r="I5977" s="171"/>
      <c r="J5977" s="33"/>
      <c r="K5977" s="33"/>
    </row>
    <row r="5978" spans="2:11" x14ac:dyDescent="0.2">
      <c r="B5978" s="33"/>
      <c r="C5978" s="171"/>
      <c r="D5978" s="33"/>
      <c r="E5978" s="33"/>
      <c r="F5978" s="33"/>
      <c r="G5978" s="33"/>
      <c r="H5978" s="33"/>
      <c r="I5978" s="171"/>
      <c r="J5978" s="33"/>
      <c r="K5978" s="33"/>
    </row>
    <row r="5979" spans="2:11" x14ac:dyDescent="0.2">
      <c r="B5979" s="33"/>
      <c r="C5979" s="171"/>
      <c r="D5979" s="33"/>
      <c r="E5979" s="33"/>
      <c r="F5979" s="33"/>
      <c r="G5979" s="33"/>
      <c r="H5979" s="33"/>
      <c r="I5979" s="171"/>
      <c r="J5979" s="33"/>
      <c r="K5979" s="33"/>
    </row>
    <row r="5980" spans="2:11" x14ac:dyDescent="0.2">
      <c r="B5980" s="33"/>
      <c r="C5980" s="171"/>
      <c r="D5980" s="33"/>
      <c r="E5980" s="33"/>
      <c r="F5980" s="33"/>
      <c r="G5980" s="33"/>
      <c r="H5980" s="33"/>
      <c r="I5980" s="171"/>
      <c r="J5980" s="33"/>
      <c r="K5980" s="33"/>
    </row>
    <row r="5981" spans="2:11" x14ac:dyDescent="0.2">
      <c r="B5981" s="33"/>
      <c r="C5981" s="171"/>
      <c r="D5981" s="33"/>
      <c r="E5981" s="33"/>
      <c r="F5981" s="33"/>
      <c r="G5981" s="33"/>
      <c r="H5981" s="33"/>
      <c r="I5981" s="171"/>
      <c r="J5981" s="33"/>
      <c r="K5981" s="33"/>
    </row>
    <row r="5982" spans="2:11" x14ac:dyDescent="0.2">
      <c r="B5982" s="33"/>
      <c r="C5982" s="171"/>
      <c r="D5982" s="33"/>
      <c r="E5982" s="33"/>
      <c r="F5982" s="33"/>
      <c r="G5982" s="33"/>
      <c r="H5982" s="33"/>
      <c r="I5982" s="171"/>
      <c r="J5982" s="33"/>
      <c r="K5982" s="33"/>
    </row>
    <row r="5983" spans="2:11" x14ac:dyDescent="0.2">
      <c r="B5983" s="33"/>
      <c r="C5983" s="171"/>
      <c r="D5983" s="33"/>
      <c r="E5983" s="33"/>
      <c r="F5983" s="33"/>
      <c r="G5983" s="33"/>
      <c r="H5983" s="33"/>
      <c r="I5983" s="171"/>
      <c r="J5983" s="33"/>
      <c r="K5983" s="33"/>
    </row>
    <row r="5984" spans="2:11" x14ac:dyDescent="0.2">
      <c r="B5984" s="33"/>
      <c r="C5984" s="171"/>
      <c r="D5984" s="33"/>
      <c r="E5984" s="33"/>
      <c r="F5984" s="33"/>
      <c r="G5984" s="33"/>
      <c r="H5984" s="33"/>
      <c r="I5984" s="171"/>
      <c r="J5984" s="33"/>
      <c r="K5984" s="33"/>
    </row>
    <row r="5985" spans="2:11" x14ac:dyDescent="0.2">
      <c r="B5985" s="33"/>
      <c r="C5985" s="171"/>
      <c r="D5985" s="33"/>
      <c r="E5985" s="33"/>
      <c r="F5985" s="33"/>
      <c r="G5985" s="33"/>
      <c r="H5985" s="33"/>
      <c r="I5985" s="171"/>
      <c r="J5985" s="33"/>
      <c r="K5985" s="33"/>
    </row>
    <row r="5986" spans="2:11" x14ac:dyDescent="0.2">
      <c r="B5986" s="33"/>
      <c r="C5986" s="171"/>
      <c r="D5986" s="33"/>
      <c r="E5986" s="33"/>
      <c r="F5986" s="33"/>
      <c r="G5986" s="33"/>
      <c r="H5986" s="33"/>
      <c r="I5986" s="171"/>
      <c r="J5986" s="33"/>
      <c r="K5986" s="33"/>
    </row>
    <row r="5987" spans="2:11" x14ac:dyDescent="0.2">
      <c r="B5987" s="33"/>
      <c r="C5987" s="171"/>
      <c r="D5987" s="33"/>
      <c r="E5987" s="33"/>
      <c r="F5987" s="33"/>
      <c r="G5987" s="33"/>
      <c r="H5987" s="33"/>
      <c r="I5987" s="171"/>
      <c r="J5987" s="33"/>
      <c r="K5987" s="33"/>
    </row>
    <row r="5988" spans="2:11" x14ac:dyDescent="0.2">
      <c r="B5988" s="33"/>
      <c r="C5988" s="171"/>
      <c r="D5988" s="33"/>
      <c r="E5988" s="33"/>
      <c r="F5988" s="33"/>
      <c r="G5988" s="33"/>
      <c r="H5988" s="33"/>
      <c r="I5988" s="171"/>
      <c r="J5988" s="33"/>
      <c r="K5988" s="33"/>
    </row>
    <row r="5989" spans="2:11" x14ac:dyDescent="0.2">
      <c r="B5989" s="33"/>
      <c r="C5989" s="171"/>
      <c r="D5989" s="33"/>
      <c r="E5989" s="33"/>
      <c r="F5989" s="33"/>
      <c r="G5989" s="33"/>
      <c r="H5989" s="33"/>
      <c r="I5989" s="171"/>
      <c r="J5989" s="33"/>
      <c r="K5989" s="33"/>
    </row>
    <row r="5990" spans="2:11" x14ac:dyDescent="0.2">
      <c r="B5990" s="33"/>
      <c r="C5990" s="171"/>
      <c r="D5990" s="33"/>
      <c r="E5990" s="33"/>
      <c r="F5990" s="33"/>
      <c r="G5990" s="33"/>
      <c r="H5990" s="33"/>
      <c r="I5990" s="171"/>
      <c r="J5990" s="33"/>
      <c r="K5990" s="33"/>
    </row>
    <row r="5991" spans="2:11" x14ac:dyDescent="0.2">
      <c r="B5991" s="33"/>
      <c r="C5991" s="171"/>
      <c r="D5991" s="33"/>
      <c r="E5991" s="33"/>
      <c r="F5991" s="33"/>
      <c r="G5991" s="33"/>
      <c r="H5991" s="33"/>
      <c r="I5991" s="171"/>
      <c r="J5991" s="33"/>
      <c r="K5991" s="33"/>
    </row>
    <row r="5992" spans="2:11" x14ac:dyDescent="0.2">
      <c r="B5992" s="33"/>
      <c r="C5992" s="171"/>
      <c r="D5992" s="33"/>
      <c r="E5992" s="33"/>
      <c r="F5992" s="33"/>
      <c r="G5992" s="33"/>
      <c r="H5992" s="33"/>
      <c r="I5992" s="171"/>
      <c r="J5992" s="33"/>
      <c r="K5992" s="33"/>
    </row>
    <row r="5993" spans="2:11" x14ac:dyDescent="0.2">
      <c r="B5993" s="33"/>
      <c r="C5993" s="171"/>
      <c r="D5993" s="33"/>
      <c r="E5993" s="33"/>
      <c r="F5993" s="33"/>
      <c r="G5993" s="33"/>
      <c r="H5993" s="33"/>
      <c r="I5993" s="171"/>
      <c r="J5993" s="33"/>
      <c r="K5993" s="33"/>
    </row>
    <row r="5994" spans="2:11" x14ac:dyDescent="0.2">
      <c r="B5994" s="33"/>
      <c r="C5994" s="171"/>
      <c r="D5994" s="33"/>
      <c r="E5994" s="33"/>
      <c r="F5994" s="33"/>
      <c r="G5994" s="33"/>
      <c r="H5994" s="33"/>
      <c r="I5994" s="171"/>
      <c r="J5994" s="33"/>
      <c r="K5994" s="33"/>
    </row>
    <row r="5995" spans="2:11" x14ac:dyDescent="0.2">
      <c r="B5995" s="33"/>
      <c r="C5995" s="171"/>
      <c r="D5995" s="33"/>
      <c r="E5995" s="33"/>
      <c r="F5995" s="33"/>
      <c r="G5995" s="33"/>
      <c r="H5995" s="33"/>
      <c r="I5995" s="171"/>
      <c r="J5995" s="33"/>
      <c r="K5995" s="33"/>
    </row>
    <row r="5996" spans="2:11" x14ac:dyDescent="0.2">
      <c r="B5996" s="33"/>
      <c r="C5996" s="171"/>
      <c r="D5996" s="33"/>
      <c r="E5996" s="33"/>
      <c r="F5996" s="33"/>
      <c r="G5996" s="33"/>
      <c r="H5996" s="33"/>
      <c r="I5996" s="171"/>
      <c r="J5996" s="33"/>
      <c r="K5996" s="33"/>
    </row>
    <row r="5997" spans="2:11" x14ac:dyDescent="0.2">
      <c r="B5997" s="33"/>
      <c r="C5997" s="171"/>
      <c r="D5997" s="33"/>
      <c r="E5997" s="33"/>
      <c r="F5997" s="33"/>
      <c r="G5997" s="33"/>
      <c r="H5997" s="33"/>
      <c r="I5997" s="171"/>
      <c r="J5997" s="33"/>
      <c r="K5997" s="33"/>
    </row>
    <row r="5998" spans="2:11" x14ac:dyDescent="0.2">
      <c r="B5998" s="33"/>
      <c r="C5998" s="171"/>
      <c r="D5998" s="33"/>
      <c r="E5998" s="33"/>
      <c r="F5998" s="33"/>
      <c r="G5998" s="33"/>
      <c r="H5998" s="33"/>
      <c r="I5998" s="171"/>
      <c r="J5998" s="33"/>
      <c r="K5998" s="33"/>
    </row>
    <row r="5999" spans="2:11" x14ac:dyDescent="0.2">
      <c r="B5999" s="33"/>
      <c r="C5999" s="171"/>
      <c r="D5999" s="33"/>
      <c r="E5999" s="33"/>
      <c r="F5999" s="33"/>
      <c r="G5999" s="33"/>
      <c r="H5999" s="33"/>
      <c r="I5999" s="171"/>
      <c r="J5999" s="33"/>
      <c r="K5999" s="33"/>
    </row>
    <row r="6000" spans="2:11" x14ac:dyDescent="0.2">
      <c r="B6000" s="33"/>
      <c r="C6000" s="171"/>
      <c r="D6000" s="33"/>
      <c r="E6000" s="33"/>
      <c r="F6000" s="33"/>
      <c r="G6000" s="33"/>
      <c r="H6000" s="33"/>
      <c r="I6000" s="171"/>
      <c r="J6000" s="33"/>
      <c r="K6000" s="33"/>
    </row>
    <row r="6001" spans="2:11" x14ac:dyDescent="0.2">
      <c r="B6001" s="33"/>
      <c r="C6001" s="171"/>
      <c r="D6001" s="33"/>
      <c r="E6001" s="33"/>
      <c r="F6001" s="33"/>
      <c r="G6001" s="33"/>
      <c r="H6001" s="33"/>
      <c r="I6001" s="171"/>
      <c r="J6001" s="33"/>
      <c r="K6001" s="33"/>
    </row>
    <row r="6002" spans="2:11" x14ac:dyDescent="0.2">
      <c r="B6002" s="33"/>
      <c r="C6002" s="171"/>
      <c r="D6002" s="33"/>
      <c r="E6002" s="33"/>
      <c r="F6002" s="33"/>
      <c r="G6002" s="33"/>
      <c r="H6002" s="33"/>
      <c r="I6002" s="171"/>
      <c r="J6002" s="33"/>
      <c r="K6002" s="33"/>
    </row>
    <row r="6003" spans="2:11" x14ac:dyDescent="0.2">
      <c r="B6003" s="33"/>
      <c r="C6003" s="171"/>
      <c r="D6003" s="33"/>
      <c r="E6003" s="33"/>
      <c r="F6003" s="33"/>
      <c r="G6003" s="33"/>
      <c r="H6003" s="33"/>
      <c r="I6003" s="171"/>
      <c r="J6003" s="33"/>
      <c r="K6003" s="33"/>
    </row>
    <row r="6004" spans="2:11" x14ac:dyDescent="0.2">
      <c r="B6004" s="33"/>
      <c r="C6004" s="171"/>
      <c r="D6004" s="33"/>
      <c r="E6004" s="33"/>
      <c r="F6004" s="33"/>
      <c r="G6004" s="33"/>
      <c r="H6004" s="33"/>
      <c r="I6004" s="171"/>
      <c r="J6004" s="33"/>
      <c r="K6004" s="33"/>
    </row>
    <row r="6005" spans="2:11" x14ac:dyDescent="0.2">
      <c r="B6005" s="33"/>
      <c r="C6005" s="171"/>
      <c r="D6005" s="33"/>
      <c r="E6005" s="33"/>
      <c r="F6005" s="33"/>
      <c r="G6005" s="33"/>
      <c r="H6005" s="33"/>
      <c r="I6005" s="171"/>
      <c r="J6005" s="33"/>
      <c r="K6005" s="33"/>
    </row>
    <row r="6006" spans="2:11" x14ac:dyDescent="0.2">
      <c r="B6006" s="33"/>
      <c r="C6006" s="171"/>
      <c r="D6006" s="33"/>
      <c r="E6006" s="33"/>
      <c r="F6006" s="33"/>
      <c r="G6006" s="33"/>
      <c r="H6006" s="33"/>
      <c r="I6006" s="171"/>
      <c r="J6006" s="33"/>
      <c r="K6006" s="33"/>
    </row>
    <row r="6007" spans="2:11" x14ac:dyDescent="0.2">
      <c r="B6007" s="33"/>
      <c r="C6007" s="171"/>
      <c r="D6007" s="33"/>
      <c r="E6007" s="33"/>
      <c r="F6007" s="33"/>
      <c r="G6007" s="33"/>
      <c r="H6007" s="33"/>
      <c r="I6007" s="171"/>
      <c r="J6007" s="33"/>
      <c r="K6007" s="33"/>
    </row>
    <row r="6008" spans="2:11" x14ac:dyDescent="0.2">
      <c r="B6008" s="33"/>
      <c r="C6008" s="171"/>
      <c r="D6008" s="33"/>
      <c r="E6008" s="33"/>
      <c r="F6008" s="33"/>
      <c r="G6008" s="33"/>
      <c r="H6008" s="33"/>
      <c r="I6008" s="171"/>
      <c r="J6008" s="33"/>
      <c r="K6008" s="33"/>
    </row>
    <row r="6009" spans="2:11" x14ac:dyDescent="0.2">
      <c r="B6009" s="33"/>
      <c r="C6009" s="171"/>
      <c r="D6009" s="33"/>
      <c r="E6009" s="33"/>
      <c r="F6009" s="33"/>
      <c r="G6009" s="33"/>
      <c r="H6009" s="33"/>
      <c r="I6009" s="171"/>
      <c r="J6009" s="33"/>
      <c r="K6009" s="33"/>
    </row>
    <row r="6010" spans="2:11" x14ac:dyDescent="0.2">
      <c r="B6010" s="33"/>
      <c r="C6010" s="171"/>
      <c r="D6010" s="33"/>
      <c r="E6010" s="33"/>
      <c r="F6010" s="33"/>
      <c r="G6010" s="33"/>
      <c r="H6010" s="33"/>
      <c r="I6010" s="171"/>
      <c r="J6010" s="33"/>
      <c r="K6010" s="33"/>
    </row>
    <row r="6011" spans="2:11" x14ac:dyDescent="0.2">
      <c r="B6011" s="33"/>
      <c r="C6011" s="171"/>
      <c r="D6011" s="33"/>
      <c r="E6011" s="33"/>
      <c r="F6011" s="33"/>
      <c r="G6011" s="33"/>
      <c r="H6011" s="33"/>
      <c r="I6011" s="171"/>
      <c r="J6011" s="33"/>
      <c r="K6011" s="33"/>
    </row>
    <row r="6012" spans="2:11" x14ac:dyDescent="0.2">
      <c r="B6012" s="33"/>
      <c r="C6012" s="171"/>
      <c r="D6012" s="33"/>
      <c r="E6012" s="33"/>
      <c r="F6012" s="33"/>
      <c r="G6012" s="33"/>
      <c r="H6012" s="33"/>
      <c r="I6012" s="171"/>
      <c r="J6012" s="33"/>
      <c r="K6012" s="33"/>
    </row>
    <row r="6013" spans="2:11" x14ac:dyDescent="0.2">
      <c r="B6013" s="33"/>
      <c r="C6013" s="171"/>
      <c r="D6013" s="33"/>
      <c r="E6013" s="33"/>
      <c r="F6013" s="33"/>
      <c r="G6013" s="33"/>
      <c r="H6013" s="33"/>
      <c r="I6013" s="171"/>
      <c r="J6013" s="33"/>
      <c r="K6013" s="33"/>
    </row>
    <row r="6014" spans="2:11" x14ac:dyDescent="0.2">
      <c r="B6014" s="33"/>
      <c r="C6014" s="171"/>
      <c r="D6014" s="33"/>
      <c r="E6014" s="33"/>
      <c r="F6014" s="33"/>
      <c r="G6014" s="33"/>
      <c r="H6014" s="33"/>
      <c r="I6014" s="171"/>
      <c r="J6014" s="33"/>
      <c r="K6014" s="33"/>
    </row>
    <row r="6015" spans="2:11" x14ac:dyDescent="0.2">
      <c r="B6015" s="33"/>
      <c r="C6015" s="171"/>
      <c r="D6015" s="33"/>
      <c r="E6015" s="33"/>
      <c r="F6015" s="33"/>
      <c r="G6015" s="33"/>
      <c r="H6015" s="33"/>
      <c r="I6015" s="171"/>
      <c r="J6015" s="33"/>
      <c r="K6015" s="33"/>
    </row>
    <row r="6016" spans="2:11" x14ac:dyDescent="0.2">
      <c r="B6016" s="33"/>
      <c r="C6016" s="171"/>
      <c r="D6016" s="33"/>
      <c r="E6016" s="33"/>
      <c r="F6016" s="33"/>
      <c r="G6016" s="33"/>
      <c r="H6016" s="33"/>
      <c r="I6016" s="171"/>
      <c r="J6016" s="33"/>
      <c r="K6016" s="33"/>
    </row>
    <row r="6017" spans="2:11" x14ac:dyDescent="0.2">
      <c r="B6017" s="33"/>
      <c r="C6017" s="171"/>
      <c r="D6017" s="33"/>
      <c r="E6017" s="33"/>
      <c r="F6017" s="33"/>
      <c r="G6017" s="33"/>
      <c r="H6017" s="33"/>
      <c r="I6017" s="171"/>
      <c r="J6017" s="33"/>
      <c r="K6017" s="33"/>
    </row>
    <row r="6018" spans="2:11" x14ac:dyDescent="0.2">
      <c r="B6018" s="33"/>
      <c r="C6018" s="171"/>
      <c r="D6018" s="33"/>
      <c r="E6018" s="33"/>
      <c r="F6018" s="33"/>
      <c r="G6018" s="33"/>
      <c r="H6018" s="33"/>
      <c r="I6018" s="171"/>
      <c r="J6018" s="33"/>
      <c r="K6018" s="33"/>
    </row>
    <row r="6019" spans="2:11" x14ac:dyDescent="0.2">
      <c r="B6019" s="33"/>
      <c r="C6019" s="171"/>
      <c r="D6019" s="33"/>
      <c r="E6019" s="33"/>
      <c r="F6019" s="33"/>
      <c r="G6019" s="33"/>
      <c r="H6019" s="33"/>
      <c r="I6019" s="171"/>
      <c r="J6019" s="33"/>
      <c r="K6019" s="33"/>
    </row>
    <row r="6020" spans="2:11" x14ac:dyDescent="0.2">
      <c r="B6020" s="33"/>
      <c r="C6020" s="171"/>
      <c r="D6020" s="33"/>
      <c r="E6020" s="33"/>
      <c r="F6020" s="33"/>
      <c r="G6020" s="33"/>
      <c r="H6020" s="33"/>
      <c r="I6020" s="171"/>
      <c r="J6020" s="33"/>
      <c r="K6020" s="33"/>
    </row>
    <row r="6021" spans="2:11" x14ac:dyDescent="0.2">
      <c r="B6021" s="33"/>
      <c r="C6021" s="171"/>
      <c r="D6021" s="33"/>
      <c r="E6021" s="33"/>
      <c r="F6021" s="33"/>
      <c r="G6021" s="33"/>
      <c r="H6021" s="33"/>
      <c r="I6021" s="171"/>
      <c r="J6021" s="33"/>
      <c r="K6021" s="33"/>
    </row>
    <row r="6022" spans="2:11" x14ac:dyDescent="0.2">
      <c r="B6022" s="33"/>
      <c r="C6022" s="171"/>
      <c r="D6022" s="33"/>
      <c r="E6022" s="33"/>
      <c r="F6022" s="33"/>
      <c r="G6022" s="33"/>
      <c r="H6022" s="33"/>
      <c r="I6022" s="171"/>
      <c r="J6022" s="33"/>
      <c r="K6022" s="33"/>
    </row>
    <row r="6023" spans="2:11" x14ac:dyDescent="0.2">
      <c r="B6023" s="33"/>
      <c r="C6023" s="171"/>
      <c r="D6023" s="33"/>
      <c r="E6023" s="33"/>
      <c r="F6023" s="33"/>
      <c r="G6023" s="33"/>
      <c r="H6023" s="33"/>
      <c r="I6023" s="171"/>
      <c r="J6023" s="33"/>
      <c r="K6023" s="33"/>
    </row>
    <row r="6024" spans="2:11" x14ac:dyDescent="0.2">
      <c r="B6024" s="33"/>
      <c r="C6024" s="171"/>
      <c r="D6024" s="33"/>
      <c r="E6024" s="33"/>
      <c r="F6024" s="33"/>
      <c r="G6024" s="33"/>
      <c r="H6024" s="33"/>
      <c r="I6024" s="171"/>
      <c r="J6024" s="33"/>
      <c r="K6024" s="33"/>
    </row>
    <row r="6025" spans="2:11" x14ac:dyDescent="0.2">
      <c r="B6025" s="33"/>
      <c r="C6025" s="171"/>
      <c r="D6025" s="33"/>
      <c r="E6025" s="33"/>
      <c r="F6025" s="33"/>
      <c r="G6025" s="33"/>
      <c r="H6025" s="33"/>
      <c r="I6025" s="171"/>
      <c r="J6025" s="33"/>
      <c r="K6025" s="33"/>
    </row>
    <row r="6026" spans="2:11" x14ac:dyDescent="0.2">
      <c r="B6026" s="33"/>
      <c r="C6026" s="171"/>
      <c r="D6026" s="33"/>
      <c r="E6026" s="33"/>
      <c r="F6026" s="33"/>
      <c r="G6026" s="33"/>
      <c r="H6026" s="33"/>
      <c r="I6026" s="171"/>
      <c r="J6026" s="33"/>
      <c r="K6026" s="33"/>
    </row>
    <row r="6027" spans="2:11" x14ac:dyDescent="0.2">
      <c r="B6027" s="33"/>
      <c r="C6027" s="171"/>
      <c r="D6027" s="33"/>
      <c r="E6027" s="33"/>
      <c r="F6027" s="33"/>
      <c r="G6027" s="33"/>
      <c r="H6027" s="33"/>
      <c r="I6027" s="171"/>
      <c r="J6027" s="33"/>
      <c r="K6027" s="33"/>
    </row>
    <row r="6028" spans="2:11" x14ac:dyDescent="0.2">
      <c r="B6028" s="33"/>
      <c r="C6028" s="171"/>
      <c r="D6028" s="33"/>
      <c r="E6028" s="33"/>
      <c r="F6028" s="33"/>
      <c r="G6028" s="33"/>
      <c r="H6028" s="33"/>
      <c r="I6028" s="171"/>
      <c r="J6028" s="33"/>
      <c r="K6028" s="33"/>
    </row>
    <row r="6029" spans="2:11" x14ac:dyDescent="0.2">
      <c r="B6029" s="33"/>
      <c r="C6029" s="171"/>
      <c r="D6029" s="33"/>
      <c r="E6029" s="33"/>
      <c r="F6029" s="33"/>
      <c r="G6029" s="33"/>
      <c r="H6029" s="33"/>
      <c r="I6029" s="171"/>
      <c r="J6029" s="33"/>
      <c r="K6029" s="33"/>
    </row>
    <row r="6030" spans="2:11" x14ac:dyDescent="0.2">
      <c r="B6030" s="33"/>
      <c r="C6030" s="171"/>
      <c r="D6030" s="33"/>
      <c r="E6030" s="33"/>
      <c r="F6030" s="33"/>
      <c r="G6030" s="33"/>
      <c r="H6030" s="33"/>
      <c r="I6030" s="171"/>
      <c r="J6030" s="33"/>
      <c r="K6030" s="33"/>
    </row>
    <row r="6031" spans="2:11" x14ac:dyDescent="0.2">
      <c r="B6031" s="33"/>
      <c r="C6031" s="171"/>
      <c r="D6031" s="33"/>
      <c r="E6031" s="33"/>
      <c r="F6031" s="33"/>
      <c r="G6031" s="33"/>
      <c r="H6031" s="33"/>
      <c r="I6031" s="171"/>
      <c r="J6031" s="33"/>
      <c r="K6031" s="33"/>
    </row>
    <row r="6032" spans="2:11" x14ac:dyDescent="0.2">
      <c r="B6032" s="33"/>
      <c r="C6032" s="171"/>
      <c r="D6032" s="33"/>
      <c r="E6032" s="33"/>
      <c r="F6032" s="33"/>
      <c r="G6032" s="33"/>
      <c r="H6032" s="33"/>
      <c r="I6032" s="171"/>
      <c r="J6032" s="33"/>
      <c r="K6032" s="33"/>
    </row>
    <row r="6033" spans="2:11" x14ac:dyDescent="0.2">
      <c r="B6033" s="33"/>
      <c r="C6033" s="171"/>
      <c r="D6033" s="33"/>
      <c r="E6033" s="33"/>
      <c r="F6033" s="33"/>
      <c r="G6033" s="33"/>
      <c r="H6033" s="33"/>
      <c r="I6033" s="171"/>
      <c r="J6033" s="33"/>
      <c r="K6033" s="33"/>
    </row>
    <row r="6034" spans="2:11" x14ac:dyDescent="0.2">
      <c r="B6034" s="33"/>
      <c r="C6034" s="171"/>
      <c r="D6034" s="33"/>
      <c r="E6034" s="33"/>
      <c r="F6034" s="33"/>
      <c r="G6034" s="33"/>
      <c r="H6034" s="33"/>
      <c r="I6034" s="171"/>
      <c r="J6034" s="33"/>
      <c r="K6034" s="33"/>
    </row>
    <row r="6035" spans="2:11" x14ac:dyDescent="0.2">
      <c r="B6035" s="33"/>
      <c r="C6035" s="171"/>
      <c r="D6035" s="33"/>
      <c r="E6035" s="33"/>
      <c r="F6035" s="33"/>
      <c r="G6035" s="33"/>
      <c r="H6035" s="33"/>
      <c r="I6035" s="171"/>
      <c r="J6035" s="33"/>
      <c r="K6035" s="33"/>
    </row>
    <row r="6036" spans="2:11" x14ac:dyDescent="0.2">
      <c r="B6036" s="33"/>
      <c r="C6036" s="171"/>
      <c r="D6036" s="33"/>
      <c r="E6036" s="33"/>
      <c r="F6036" s="33"/>
      <c r="G6036" s="33"/>
      <c r="H6036" s="33"/>
      <c r="I6036" s="171"/>
      <c r="J6036" s="33"/>
      <c r="K6036" s="33"/>
    </row>
    <row r="6037" spans="2:11" x14ac:dyDescent="0.2">
      <c r="B6037" s="33"/>
      <c r="C6037" s="171"/>
      <c r="D6037" s="33"/>
      <c r="E6037" s="33"/>
      <c r="F6037" s="33"/>
      <c r="G6037" s="33"/>
      <c r="H6037" s="33"/>
      <c r="I6037" s="171"/>
      <c r="J6037" s="33"/>
      <c r="K6037" s="33"/>
    </row>
    <row r="6038" spans="2:11" x14ac:dyDescent="0.2">
      <c r="B6038" s="33"/>
      <c r="C6038" s="171"/>
      <c r="D6038" s="33"/>
      <c r="E6038" s="33"/>
      <c r="F6038" s="33"/>
      <c r="G6038" s="33"/>
      <c r="H6038" s="33"/>
      <c r="I6038" s="171"/>
      <c r="J6038" s="33"/>
      <c r="K6038" s="33"/>
    </row>
    <row r="6039" spans="2:11" x14ac:dyDescent="0.2">
      <c r="B6039" s="33"/>
      <c r="C6039" s="171"/>
      <c r="D6039" s="33"/>
      <c r="E6039" s="33"/>
      <c r="F6039" s="33"/>
      <c r="G6039" s="33"/>
      <c r="H6039" s="33"/>
      <c r="I6039" s="171"/>
      <c r="J6039" s="33"/>
      <c r="K6039" s="33"/>
    </row>
    <row r="6040" spans="2:11" x14ac:dyDescent="0.2">
      <c r="B6040" s="33"/>
      <c r="C6040" s="171"/>
      <c r="D6040" s="33"/>
      <c r="E6040" s="33"/>
      <c r="F6040" s="33"/>
      <c r="G6040" s="33"/>
      <c r="H6040" s="33"/>
      <c r="I6040" s="171"/>
      <c r="J6040" s="33"/>
      <c r="K6040" s="33"/>
    </row>
    <row r="6041" spans="2:11" x14ac:dyDescent="0.2">
      <c r="B6041" s="33"/>
      <c r="C6041" s="171"/>
      <c r="D6041" s="33"/>
      <c r="E6041" s="33"/>
      <c r="F6041" s="33"/>
      <c r="G6041" s="33"/>
      <c r="H6041" s="33"/>
      <c r="I6041" s="171"/>
      <c r="J6041" s="33"/>
      <c r="K6041" s="33"/>
    </row>
    <row r="6042" spans="2:11" x14ac:dyDescent="0.2">
      <c r="B6042" s="33"/>
      <c r="C6042" s="171"/>
      <c r="D6042" s="33"/>
      <c r="E6042" s="33"/>
      <c r="F6042" s="33"/>
      <c r="G6042" s="33"/>
      <c r="H6042" s="33"/>
      <c r="I6042" s="171"/>
      <c r="J6042" s="33"/>
      <c r="K6042" s="33"/>
    </row>
    <row r="6043" spans="2:11" x14ac:dyDescent="0.2">
      <c r="B6043" s="33"/>
      <c r="C6043" s="171"/>
      <c r="D6043" s="33"/>
      <c r="E6043" s="33"/>
      <c r="F6043" s="33"/>
      <c r="G6043" s="33"/>
      <c r="H6043" s="33"/>
      <c r="I6043" s="171"/>
      <c r="J6043" s="33"/>
      <c r="K6043" s="33"/>
    </row>
    <row r="6044" spans="2:11" x14ac:dyDescent="0.2">
      <c r="B6044" s="33"/>
      <c r="C6044" s="171"/>
      <c r="D6044" s="33"/>
      <c r="E6044" s="33"/>
      <c r="F6044" s="33"/>
      <c r="G6044" s="33"/>
      <c r="H6044" s="33"/>
      <c r="I6044" s="171"/>
      <c r="J6044" s="33"/>
      <c r="K6044" s="33"/>
    </row>
    <row r="6045" spans="2:11" x14ac:dyDescent="0.2">
      <c r="B6045" s="33"/>
      <c r="C6045" s="171"/>
      <c r="D6045" s="33"/>
      <c r="E6045" s="33"/>
      <c r="F6045" s="33"/>
      <c r="G6045" s="33"/>
      <c r="H6045" s="33"/>
      <c r="I6045" s="171"/>
      <c r="J6045" s="33"/>
      <c r="K6045" s="33"/>
    </row>
    <row r="6046" spans="2:11" x14ac:dyDescent="0.2">
      <c r="B6046" s="33"/>
      <c r="C6046" s="171"/>
      <c r="D6046" s="33"/>
      <c r="E6046" s="33"/>
      <c r="F6046" s="33"/>
      <c r="G6046" s="33"/>
      <c r="H6046" s="33"/>
      <c r="I6046" s="171"/>
      <c r="J6046" s="33"/>
      <c r="K6046" s="33"/>
    </row>
    <row r="6047" spans="2:11" x14ac:dyDescent="0.2">
      <c r="B6047" s="33"/>
      <c r="C6047" s="171"/>
      <c r="D6047" s="33"/>
      <c r="E6047" s="33"/>
      <c r="F6047" s="33"/>
      <c r="G6047" s="33"/>
      <c r="H6047" s="33"/>
      <c r="I6047" s="171"/>
      <c r="J6047" s="33"/>
      <c r="K6047" s="33"/>
    </row>
    <row r="6048" spans="2:11" x14ac:dyDescent="0.2">
      <c r="B6048" s="33"/>
      <c r="C6048" s="171"/>
      <c r="D6048" s="33"/>
      <c r="E6048" s="33"/>
      <c r="F6048" s="33"/>
      <c r="G6048" s="33"/>
      <c r="H6048" s="33"/>
      <c r="I6048" s="171"/>
      <c r="J6048" s="33"/>
      <c r="K6048" s="33"/>
    </row>
    <row r="6049" spans="2:11" x14ac:dyDescent="0.2">
      <c r="B6049" s="33"/>
      <c r="C6049" s="171"/>
      <c r="D6049" s="33"/>
      <c r="E6049" s="33"/>
      <c r="F6049" s="33"/>
      <c r="G6049" s="33"/>
      <c r="H6049" s="33"/>
      <c r="I6049" s="171"/>
      <c r="J6049" s="33"/>
      <c r="K6049" s="33"/>
    </row>
    <row r="6050" spans="2:11" x14ac:dyDescent="0.2">
      <c r="B6050" s="33"/>
      <c r="C6050" s="171"/>
      <c r="D6050" s="33"/>
      <c r="E6050" s="33"/>
      <c r="F6050" s="33"/>
      <c r="G6050" s="33"/>
      <c r="H6050" s="33"/>
      <c r="I6050" s="171"/>
      <c r="J6050" s="33"/>
      <c r="K6050" s="33"/>
    </row>
    <row r="6051" spans="2:11" x14ac:dyDescent="0.2">
      <c r="B6051" s="33"/>
      <c r="C6051" s="171"/>
      <c r="D6051" s="33"/>
      <c r="E6051" s="33"/>
      <c r="F6051" s="33"/>
      <c r="G6051" s="33"/>
      <c r="H6051" s="33"/>
      <c r="I6051" s="171"/>
      <c r="J6051" s="33"/>
      <c r="K6051" s="33"/>
    </row>
    <row r="6052" spans="2:11" x14ac:dyDescent="0.2">
      <c r="B6052" s="33"/>
      <c r="C6052" s="171"/>
      <c r="D6052" s="33"/>
      <c r="E6052" s="33"/>
      <c r="F6052" s="33"/>
      <c r="G6052" s="33"/>
      <c r="H6052" s="33"/>
      <c r="I6052" s="171"/>
      <c r="J6052" s="33"/>
      <c r="K6052" s="33"/>
    </row>
    <row r="6053" spans="2:11" x14ac:dyDescent="0.2">
      <c r="B6053" s="33"/>
      <c r="C6053" s="171"/>
      <c r="D6053" s="33"/>
      <c r="E6053" s="33"/>
      <c r="F6053" s="33"/>
      <c r="G6053" s="33"/>
      <c r="H6053" s="33"/>
      <c r="I6053" s="171"/>
      <c r="J6053" s="33"/>
      <c r="K6053" s="33"/>
    </row>
    <row r="6054" spans="2:11" x14ac:dyDescent="0.2">
      <c r="B6054" s="33"/>
      <c r="C6054" s="171"/>
      <c r="D6054" s="33"/>
      <c r="E6054" s="33"/>
      <c r="F6054" s="33"/>
      <c r="G6054" s="33"/>
      <c r="H6054" s="33"/>
      <c r="I6054" s="171"/>
      <c r="J6054" s="33"/>
      <c r="K6054" s="33"/>
    </row>
    <row r="6055" spans="2:11" x14ac:dyDescent="0.2">
      <c r="B6055" s="33"/>
      <c r="C6055" s="171"/>
      <c r="D6055" s="33"/>
      <c r="E6055" s="33"/>
      <c r="F6055" s="33"/>
      <c r="G6055" s="33"/>
      <c r="H6055" s="33"/>
      <c r="I6055" s="171"/>
      <c r="J6055" s="33"/>
      <c r="K6055" s="33"/>
    </row>
    <row r="6056" spans="2:11" x14ac:dyDescent="0.2">
      <c r="B6056" s="33"/>
      <c r="C6056" s="171"/>
      <c r="D6056" s="33"/>
      <c r="E6056" s="33"/>
      <c r="F6056" s="33"/>
      <c r="G6056" s="33"/>
      <c r="H6056" s="33"/>
      <c r="I6056" s="171"/>
      <c r="J6056" s="33"/>
      <c r="K6056" s="33"/>
    </row>
    <row r="6057" spans="2:11" x14ac:dyDescent="0.2">
      <c r="B6057" s="33"/>
      <c r="C6057" s="171"/>
      <c r="D6057" s="33"/>
      <c r="E6057" s="33"/>
      <c r="F6057" s="33"/>
      <c r="G6057" s="33"/>
      <c r="H6057" s="33"/>
      <c r="I6057" s="171"/>
      <c r="J6057" s="33"/>
      <c r="K6057" s="33"/>
    </row>
    <row r="6058" spans="2:11" x14ac:dyDescent="0.2">
      <c r="B6058" s="33"/>
      <c r="C6058" s="171"/>
      <c r="D6058" s="33"/>
      <c r="E6058" s="33"/>
      <c r="F6058" s="33"/>
      <c r="G6058" s="33"/>
      <c r="H6058" s="33"/>
      <c r="I6058" s="171"/>
      <c r="J6058" s="33"/>
      <c r="K6058" s="33"/>
    </row>
    <row r="6059" spans="2:11" x14ac:dyDescent="0.2">
      <c r="B6059" s="33"/>
      <c r="C6059" s="171"/>
      <c r="D6059" s="33"/>
      <c r="E6059" s="33"/>
      <c r="F6059" s="33"/>
      <c r="G6059" s="33"/>
      <c r="H6059" s="33"/>
      <c r="I6059" s="171"/>
      <c r="J6059" s="33"/>
      <c r="K6059" s="33"/>
    </row>
    <row r="6060" spans="2:11" x14ac:dyDescent="0.2">
      <c r="B6060" s="33"/>
      <c r="C6060" s="171"/>
      <c r="D6060" s="33"/>
      <c r="E6060" s="33"/>
      <c r="F6060" s="33"/>
      <c r="G6060" s="33"/>
      <c r="H6060" s="33"/>
      <c r="I6060" s="171"/>
      <c r="J6060" s="33"/>
      <c r="K6060" s="33"/>
    </row>
    <row r="6061" spans="2:11" x14ac:dyDescent="0.2">
      <c r="B6061" s="33"/>
      <c r="C6061" s="171"/>
      <c r="D6061" s="33"/>
      <c r="E6061" s="33"/>
      <c r="F6061" s="33"/>
      <c r="G6061" s="33"/>
      <c r="H6061" s="33"/>
      <c r="I6061" s="171"/>
      <c r="J6061" s="33"/>
      <c r="K6061" s="33"/>
    </row>
    <row r="6062" spans="2:11" x14ac:dyDescent="0.2">
      <c r="B6062" s="33"/>
      <c r="C6062" s="171"/>
      <c r="D6062" s="33"/>
      <c r="E6062" s="33"/>
      <c r="F6062" s="33"/>
      <c r="G6062" s="33"/>
      <c r="H6062" s="33"/>
      <c r="I6062" s="171"/>
      <c r="J6062" s="33"/>
      <c r="K6062" s="33"/>
    </row>
    <row r="6063" spans="2:11" x14ac:dyDescent="0.2">
      <c r="B6063" s="33"/>
      <c r="C6063" s="171"/>
      <c r="D6063" s="33"/>
      <c r="E6063" s="33"/>
      <c r="F6063" s="33"/>
      <c r="G6063" s="33"/>
      <c r="H6063" s="33"/>
      <c r="I6063" s="171"/>
      <c r="J6063" s="33"/>
      <c r="K6063" s="33"/>
    </row>
    <row r="6064" spans="2:11" x14ac:dyDescent="0.2">
      <c r="B6064" s="33"/>
      <c r="C6064" s="171"/>
      <c r="D6064" s="33"/>
      <c r="E6064" s="33"/>
      <c r="F6064" s="33"/>
      <c r="G6064" s="33"/>
      <c r="H6064" s="33"/>
      <c r="I6064" s="171"/>
      <c r="J6064" s="33"/>
      <c r="K6064" s="33"/>
    </row>
    <row r="6065" spans="2:11" x14ac:dyDescent="0.2">
      <c r="B6065" s="33"/>
      <c r="C6065" s="171"/>
      <c r="D6065" s="33"/>
      <c r="E6065" s="33"/>
      <c r="F6065" s="33"/>
      <c r="G6065" s="33"/>
      <c r="H6065" s="33"/>
      <c r="I6065" s="171"/>
      <c r="J6065" s="33"/>
      <c r="K6065" s="33"/>
    </row>
    <row r="6066" spans="2:11" x14ac:dyDescent="0.2">
      <c r="B6066" s="33"/>
      <c r="C6066" s="171"/>
      <c r="D6066" s="33"/>
      <c r="E6066" s="33"/>
      <c r="F6066" s="33"/>
      <c r="G6066" s="33"/>
      <c r="H6066" s="33"/>
      <c r="I6066" s="171"/>
      <c r="J6066" s="33"/>
      <c r="K6066" s="33"/>
    </row>
    <row r="6067" spans="2:11" x14ac:dyDescent="0.2">
      <c r="B6067" s="33"/>
      <c r="C6067" s="171"/>
      <c r="D6067" s="33"/>
      <c r="E6067" s="33"/>
      <c r="F6067" s="33"/>
      <c r="G6067" s="33"/>
      <c r="H6067" s="33"/>
      <c r="I6067" s="171"/>
      <c r="J6067" s="33"/>
      <c r="K6067" s="33"/>
    </row>
    <row r="6068" spans="2:11" x14ac:dyDescent="0.2">
      <c r="B6068" s="33"/>
      <c r="C6068" s="171"/>
      <c r="D6068" s="33"/>
      <c r="E6068" s="33"/>
      <c r="F6068" s="33"/>
      <c r="G6068" s="33"/>
      <c r="H6068" s="33"/>
      <c r="I6068" s="171"/>
      <c r="J6068" s="33"/>
      <c r="K6068" s="33"/>
    </row>
    <row r="6069" spans="2:11" x14ac:dyDescent="0.2">
      <c r="B6069" s="33"/>
      <c r="C6069" s="171"/>
      <c r="D6069" s="33"/>
      <c r="E6069" s="33"/>
      <c r="F6069" s="33"/>
      <c r="G6069" s="33"/>
      <c r="H6069" s="33"/>
      <c r="I6069" s="171"/>
      <c r="J6069" s="33"/>
      <c r="K6069" s="33"/>
    </row>
    <row r="6070" spans="2:11" x14ac:dyDescent="0.2">
      <c r="B6070" s="33"/>
      <c r="C6070" s="171"/>
      <c r="D6070" s="33"/>
      <c r="E6070" s="33"/>
      <c r="F6070" s="33"/>
      <c r="G6070" s="33"/>
      <c r="H6070" s="33"/>
      <c r="I6070" s="171"/>
      <c r="J6070" s="33"/>
      <c r="K6070" s="33"/>
    </row>
    <row r="6071" spans="2:11" x14ac:dyDescent="0.2">
      <c r="B6071" s="33"/>
      <c r="C6071" s="171"/>
      <c r="D6071" s="33"/>
      <c r="E6071" s="33"/>
      <c r="F6071" s="33"/>
      <c r="G6071" s="33"/>
      <c r="H6071" s="33"/>
      <c r="I6071" s="171"/>
      <c r="J6071" s="33"/>
      <c r="K6071" s="33"/>
    </row>
    <row r="6072" spans="2:11" x14ac:dyDescent="0.2">
      <c r="B6072" s="33"/>
      <c r="C6072" s="171"/>
      <c r="D6072" s="33"/>
      <c r="E6072" s="33"/>
      <c r="F6072" s="33"/>
      <c r="G6072" s="33"/>
      <c r="H6072" s="33"/>
      <c r="I6072" s="171"/>
      <c r="J6072" s="33"/>
      <c r="K6072" s="33"/>
    </row>
    <row r="6073" spans="2:11" x14ac:dyDescent="0.2">
      <c r="B6073" s="33"/>
      <c r="C6073" s="171"/>
      <c r="D6073" s="33"/>
      <c r="E6073" s="33"/>
      <c r="F6073" s="33"/>
      <c r="G6073" s="33"/>
      <c r="H6073" s="33"/>
      <c r="I6073" s="171"/>
      <c r="J6073" s="33"/>
      <c r="K6073" s="33"/>
    </row>
    <row r="6074" spans="2:11" x14ac:dyDescent="0.2">
      <c r="B6074" s="33"/>
      <c r="C6074" s="171"/>
      <c r="D6074" s="33"/>
      <c r="E6074" s="33"/>
      <c r="F6074" s="33"/>
      <c r="G6074" s="33"/>
      <c r="H6074" s="33"/>
      <c r="I6074" s="171"/>
      <c r="J6074" s="33"/>
      <c r="K6074" s="33"/>
    </row>
    <row r="6075" spans="2:11" x14ac:dyDescent="0.2">
      <c r="B6075" s="33"/>
      <c r="C6075" s="171"/>
      <c r="D6075" s="33"/>
      <c r="E6075" s="33"/>
      <c r="F6075" s="33"/>
      <c r="G6075" s="33"/>
      <c r="H6075" s="33"/>
      <c r="I6075" s="171"/>
      <c r="J6075" s="33"/>
      <c r="K6075" s="33"/>
    </row>
    <row r="6076" spans="2:11" x14ac:dyDescent="0.2">
      <c r="B6076" s="33"/>
      <c r="C6076" s="171"/>
      <c r="D6076" s="33"/>
      <c r="E6076" s="33"/>
      <c r="F6076" s="33"/>
      <c r="G6076" s="33"/>
      <c r="H6076" s="33"/>
      <c r="I6076" s="171"/>
      <c r="J6076" s="33"/>
      <c r="K6076" s="33"/>
    </row>
    <row r="6077" spans="2:11" x14ac:dyDescent="0.2">
      <c r="B6077" s="33"/>
      <c r="C6077" s="171"/>
      <c r="D6077" s="33"/>
      <c r="E6077" s="33"/>
      <c r="F6077" s="33"/>
      <c r="G6077" s="33"/>
      <c r="H6077" s="33"/>
      <c r="I6077" s="171"/>
      <c r="J6077" s="33"/>
      <c r="K6077" s="33"/>
    </row>
    <row r="6078" spans="2:11" x14ac:dyDescent="0.2">
      <c r="B6078" s="33"/>
      <c r="C6078" s="171"/>
      <c r="D6078" s="33"/>
      <c r="E6078" s="33"/>
      <c r="F6078" s="33"/>
      <c r="G6078" s="33"/>
      <c r="H6078" s="33"/>
      <c r="I6078" s="171"/>
      <c r="J6078" s="33"/>
      <c r="K6078" s="33"/>
    </row>
    <row r="6079" spans="2:11" x14ac:dyDescent="0.2">
      <c r="B6079" s="33"/>
      <c r="C6079" s="171"/>
      <c r="D6079" s="33"/>
      <c r="E6079" s="33"/>
      <c r="F6079" s="33"/>
      <c r="G6079" s="33"/>
      <c r="H6079" s="33"/>
      <c r="I6079" s="171"/>
      <c r="J6079" s="33"/>
      <c r="K6079" s="33"/>
    </row>
    <row r="6080" spans="2:11" x14ac:dyDescent="0.2">
      <c r="B6080" s="33"/>
      <c r="C6080" s="171"/>
      <c r="D6080" s="33"/>
      <c r="E6080" s="33"/>
      <c r="F6080" s="33"/>
      <c r="G6080" s="33"/>
      <c r="H6080" s="33"/>
      <c r="I6080" s="171"/>
      <c r="J6080" s="33"/>
      <c r="K6080" s="33"/>
    </row>
    <row r="6081" spans="2:11" x14ac:dyDescent="0.2">
      <c r="B6081" s="33"/>
      <c r="C6081" s="171"/>
      <c r="D6081" s="33"/>
      <c r="E6081" s="33"/>
      <c r="F6081" s="33"/>
      <c r="G6081" s="33"/>
      <c r="H6081" s="33"/>
      <c r="I6081" s="171"/>
      <c r="J6081" s="33"/>
      <c r="K6081" s="33"/>
    </row>
    <row r="6082" spans="2:11" x14ac:dyDescent="0.2">
      <c r="B6082" s="33"/>
      <c r="C6082" s="171"/>
      <c r="D6082" s="33"/>
      <c r="E6082" s="33"/>
      <c r="F6082" s="33"/>
      <c r="G6082" s="33"/>
      <c r="H6082" s="33"/>
      <c r="I6082" s="171"/>
      <c r="J6082" s="33"/>
      <c r="K6082" s="33"/>
    </row>
    <row r="6083" spans="2:11" x14ac:dyDescent="0.2">
      <c r="B6083" s="33"/>
      <c r="C6083" s="171"/>
      <c r="D6083" s="33"/>
      <c r="E6083" s="33"/>
      <c r="F6083" s="33"/>
      <c r="G6083" s="33"/>
      <c r="H6083" s="33"/>
      <c r="I6083" s="171"/>
      <c r="J6083" s="33"/>
      <c r="K6083" s="33"/>
    </row>
    <row r="6084" spans="2:11" x14ac:dyDescent="0.2">
      <c r="B6084" s="33"/>
      <c r="C6084" s="171"/>
      <c r="D6084" s="33"/>
      <c r="E6084" s="33"/>
      <c r="F6084" s="33"/>
      <c r="G6084" s="33"/>
      <c r="H6084" s="33"/>
      <c r="I6084" s="171"/>
      <c r="J6084" s="33"/>
      <c r="K6084" s="33"/>
    </row>
    <row r="6085" spans="2:11" x14ac:dyDescent="0.2">
      <c r="B6085" s="33"/>
      <c r="C6085" s="171"/>
      <c r="D6085" s="33"/>
      <c r="E6085" s="33"/>
      <c r="F6085" s="33"/>
      <c r="G6085" s="33"/>
      <c r="H6085" s="33"/>
      <c r="I6085" s="171"/>
      <c r="J6085" s="33"/>
      <c r="K6085" s="33"/>
    </row>
    <row r="6086" spans="2:11" x14ac:dyDescent="0.2">
      <c r="B6086" s="33"/>
      <c r="C6086" s="171"/>
      <c r="D6086" s="33"/>
      <c r="E6086" s="33"/>
      <c r="F6086" s="33"/>
      <c r="G6086" s="33"/>
      <c r="H6086" s="33"/>
      <c r="I6086" s="171"/>
      <c r="J6086" s="33"/>
      <c r="K6086" s="33"/>
    </row>
    <row r="6087" spans="2:11" x14ac:dyDescent="0.2">
      <c r="B6087" s="33"/>
      <c r="C6087" s="171"/>
      <c r="D6087" s="33"/>
      <c r="E6087" s="33"/>
      <c r="F6087" s="33"/>
      <c r="G6087" s="33"/>
      <c r="H6087" s="33"/>
      <c r="I6087" s="171"/>
      <c r="J6087" s="33"/>
      <c r="K6087" s="33"/>
    </row>
    <row r="6088" spans="2:11" x14ac:dyDescent="0.2">
      <c r="B6088" s="33"/>
      <c r="C6088" s="171"/>
      <c r="D6088" s="33"/>
      <c r="E6088" s="33"/>
      <c r="F6088" s="33"/>
      <c r="G6088" s="33"/>
      <c r="H6088" s="33"/>
      <c r="I6088" s="171"/>
      <c r="J6088" s="33"/>
      <c r="K6088" s="33"/>
    </row>
    <row r="6089" spans="2:11" x14ac:dyDescent="0.2">
      <c r="B6089" s="33"/>
      <c r="C6089" s="171"/>
      <c r="D6089" s="33"/>
      <c r="E6089" s="33"/>
      <c r="F6089" s="33"/>
      <c r="G6089" s="33"/>
      <c r="H6089" s="33"/>
      <c r="I6089" s="171"/>
      <c r="J6089" s="33"/>
      <c r="K6089" s="33"/>
    </row>
    <row r="6090" spans="2:11" x14ac:dyDescent="0.2">
      <c r="B6090" s="33"/>
      <c r="C6090" s="171"/>
      <c r="D6090" s="33"/>
      <c r="E6090" s="33"/>
      <c r="F6090" s="33"/>
      <c r="G6090" s="33"/>
      <c r="H6090" s="33"/>
      <c r="I6090" s="171"/>
      <c r="J6090" s="33"/>
      <c r="K6090" s="33"/>
    </row>
    <row r="6091" spans="2:11" x14ac:dyDescent="0.2">
      <c r="B6091" s="33"/>
      <c r="C6091" s="171"/>
      <c r="D6091" s="33"/>
      <c r="E6091" s="33"/>
      <c r="F6091" s="33"/>
      <c r="G6091" s="33"/>
      <c r="H6091" s="33"/>
      <c r="I6091" s="171"/>
      <c r="J6091" s="33"/>
      <c r="K6091" s="33"/>
    </row>
    <row r="6092" spans="2:11" x14ac:dyDescent="0.2">
      <c r="B6092" s="33"/>
      <c r="C6092" s="171"/>
      <c r="D6092" s="33"/>
      <c r="E6092" s="33"/>
      <c r="F6092" s="33"/>
      <c r="G6092" s="33"/>
      <c r="H6092" s="33"/>
      <c r="I6092" s="171"/>
      <c r="J6092" s="33"/>
      <c r="K6092" s="33"/>
    </row>
    <row r="6093" spans="2:11" x14ac:dyDescent="0.2">
      <c r="B6093" s="33"/>
      <c r="C6093" s="171"/>
      <c r="D6093" s="33"/>
      <c r="E6093" s="33"/>
      <c r="F6093" s="33"/>
      <c r="G6093" s="33"/>
      <c r="H6093" s="33"/>
      <c r="I6093" s="171"/>
      <c r="J6093" s="33"/>
      <c r="K6093" s="33"/>
    </row>
    <row r="6094" spans="2:11" x14ac:dyDescent="0.2">
      <c r="B6094" s="33"/>
      <c r="C6094" s="171"/>
      <c r="D6094" s="33"/>
      <c r="E6094" s="33"/>
      <c r="F6094" s="33"/>
      <c r="G6094" s="33"/>
      <c r="H6094" s="33"/>
      <c r="I6094" s="171"/>
      <c r="J6094" s="33"/>
      <c r="K6094" s="33"/>
    </row>
    <row r="6095" spans="2:11" x14ac:dyDescent="0.2">
      <c r="B6095" s="33"/>
      <c r="C6095" s="171"/>
      <c r="D6095" s="33"/>
      <c r="E6095" s="33"/>
      <c r="F6095" s="33"/>
      <c r="G6095" s="33"/>
      <c r="H6095" s="33"/>
      <c r="I6095" s="171"/>
      <c r="J6095" s="33"/>
      <c r="K6095" s="33"/>
    </row>
    <row r="6096" spans="2:11" x14ac:dyDescent="0.2">
      <c r="B6096" s="33"/>
      <c r="C6096" s="171"/>
      <c r="D6096" s="33"/>
      <c r="E6096" s="33"/>
      <c r="F6096" s="33"/>
      <c r="G6096" s="33"/>
      <c r="H6096" s="33"/>
      <c r="I6096" s="171"/>
      <c r="J6096" s="33"/>
      <c r="K6096" s="33"/>
    </row>
    <row r="6097" spans="2:11" x14ac:dyDescent="0.2">
      <c r="B6097" s="33"/>
      <c r="C6097" s="171"/>
      <c r="D6097" s="33"/>
      <c r="E6097" s="33"/>
      <c r="F6097" s="33"/>
      <c r="G6097" s="33"/>
      <c r="H6097" s="33"/>
      <c r="I6097" s="171"/>
      <c r="J6097" s="33"/>
      <c r="K6097" s="33"/>
    </row>
    <row r="6098" spans="2:11" x14ac:dyDescent="0.2">
      <c r="B6098" s="33"/>
      <c r="C6098" s="171"/>
      <c r="D6098" s="33"/>
      <c r="E6098" s="33"/>
      <c r="F6098" s="33"/>
      <c r="G6098" s="33"/>
      <c r="H6098" s="33"/>
      <c r="I6098" s="171"/>
      <c r="J6098" s="33"/>
      <c r="K6098" s="33"/>
    </row>
    <row r="6099" spans="2:11" x14ac:dyDescent="0.2">
      <c r="B6099" s="33"/>
      <c r="C6099" s="171"/>
      <c r="D6099" s="33"/>
      <c r="E6099" s="33"/>
      <c r="F6099" s="33"/>
      <c r="G6099" s="33"/>
      <c r="H6099" s="33"/>
      <c r="I6099" s="171"/>
      <c r="J6099" s="33"/>
      <c r="K6099" s="33"/>
    </row>
    <row r="6100" spans="2:11" x14ac:dyDescent="0.2">
      <c r="B6100" s="33"/>
      <c r="C6100" s="171"/>
      <c r="D6100" s="33"/>
      <c r="E6100" s="33"/>
      <c r="F6100" s="33"/>
      <c r="G6100" s="33"/>
      <c r="H6100" s="33"/>
      <c r="I6100" s="171"/>
      <c r="J6100" s="33"/>
      <c r="K6100" s="33"/>
    </row>
    <row r="6101" spans="2:11" x14ac:dyDescent="0.2">
      <c r="B6101" s="33"/>
      <c r="C6101" s="171"/>
      <c r="D6101" s="33"/>
      <c r="E6101" s="33"/>
      <c r="F6101" s="33"/>
      <c r="G6101" s="33"/>
      <c r="H6101" s="33"/>
      <c r="I6101" s="171"/>
      <c r="J6101" s="33"/>
      <c r="K6101" s="33"/>
    </row>
    <row r="6102" spans="2:11" x14ac:dyDescent="0.2">
      <c r="B6102" s="33"/>
      <c r="C6102" s="171"/>
      <c r="D6102" s="33"/>
      <c r="E6102" s="33"/>
      <c r="F6102" s="33"/>
      <c r="G6102" s="33"/>
      <c r="H6102" s="33"/>
      <c r="I6102" s="171"/>
      <c r="J6102" s="33"/>
      <c r="K6102" s="33"/>
    </row>
    <row r="6103" spans="2:11" x14ac:dyDescent="0.2">
      <c r="B6103" s="33"/>
      <c r="C6103" s="171"/>
      <c r="D6103" s="33"/>
      <c r="E6103" s="33"/>
      <c r="F6103" s="33"/>
      <c r="G6103" s="33"/>
      <c r="H6103" s="33"/>
      <c r="I6103" s="171"/>
      <c r="J6103" s="33"/>
      <c r="K6103" s="33"/>
    </row>
    <row r="6104" spans="2:11" x14ac:dyDescent="0.2">
      <c r="B6104" s="33"/>
      <c r="C6104" s="171"/>
      <c r="D6104" s="33"/>
      <c r="E6104" s="33"/>
      <c r="F6104" s="33"/>
      <c r="G6104" s="33"/>
      <c r="H6104" s="33"/>
      <c r="I6104" s="171"/>
      <c r="J6104" s="33"/>
      <c r="K6104" s="33"/>
    </row>
    <row r="6105" spans="2:11" x14ac:dyDescent="0.2">
      <c r="B6105" s="33"/>
      <c r="C6105" s="171"/>
      <c r="D6105" s="33"/>
      <c r="E6105" s="33"/>
      <c r="F6105" s="33"/>
      <c r="G6105" s="33"/>
      <c r="H6105" s="33"/>
      <c r="I6105" s="171"/>
      <c r="J6105" s="33"/>
      <c r="K6105" s="33"/>
    </row>
    <row r="6106" spans="2:11" x14ac:dyDescent="0.2">
      <c r="B6106" s="33"/>
      <c r="C6106" s="171"/>
      <c r="D6106" s="33"/>
      <c r="E6106" s="33"/>
      <c r="F6106" s="33"/>
      <c r="G6106" s="33"/>
      <c r="H6106" s="33"/>
      <c r="I6106" s="171"/>
      <c r="J6106" s="33"/>
      <c r="K6106" s="33"/>
    </row>
    <row r="6107" spans="2:11" x14ac:dyDescent="0.2">
      <c r="B6107" s="33"/>
      <c r="C6107" s="171"/>
      <c r="D6107" s="33"/>
      <c r="E6107" s="33"/>
      <c r="F6107" s="33"/>
      <c r="G6107" s="33"/>
      <c r="H6107" s="33"/>
      <c r="I6107" s="171"/>
      <c r="J6107" s="33"/>
      <c r="K6107" s="33"/>
    </row>
    <row r="6108" spans="2:11" x14ac:dyDescent="0.2">
      <c r="B6108" s="33"/>
      <c r="C6108" s="171"/>
      <c r="D6108" s="33"/>
      <c r="E6108" s="33"/>
      <c r="F6108" s="33"/>
      <c r="G6108" s="33"/>
      <c r="H6108" s="33"/>
      <c r="I6108" s="171"/>
      <c r="J6108" s="33"/>
      <c r="K6108" s="33"/>
    </row>
    <row r="6109" spans="2:11" x14ac:dyDescent="0.2">
      <c r="B6109" s="33"/>
      <c r="C6109" s="171"/>
      <c r="D6109" s="33"/>
      <c r="E6109" s="33"/>
      <c r="F6109" s="33"/>
      <c r="G6109" s="33"/>
      <c r="H6109" s="33"/>
      <c r="I6109" s="171"/>
      <c r="J6109" s="33"/>
      <c r="K6109" s="33"/>
    </row>
    <row r="6110" spans="2:11" x14ac:dyDescent="0.2">
      <c r="B6110" s="33"/>
      <c r="C6110" s="171"/>
      <c r="D6110" s="33"/>
      <c r="E6110" s="33"/>
      <c r="F6110" s="33"/>
      <c r="G6110" s="33"/>
      <c r="H6110" s="33"/>
      <c r="I6110" s="171"/>
      <c r="J6110" s="33"/>
      <c r="K6110" s="33"/>
    </row>
    <row r="6111" spans="2:11" x14ac:dyDescent="0.2">
      <c r="B6111" s="33"/>
      <c r="C6111" s="171"/>
      <c r="D6111" s="33"/>
      <c r="E6111" s="33"/>
      <c r="F6111" s="33"/>
      <c r="G6111" s="33"/>
      <c r="H6111" s="33"/>
      <c r="I6111" s="171"/>
      <c r="J6111" s="33"/>
      <c r="K6111" s="33"/>
    </row>
    <row r="6112" spans="2:11" x14ac:dyDescent="0.2">
      <c r="B6112" s="33"/>
      <c r="C6112" s="171"/>
      <c r="D6112" s="33"/>
      <c r="E6112" s="33"/>
      <c r="F6112" s="33"/>
      <c r="G6112" s="33"/>
      <c r="H6112" s="33"/>
      <c r="I6112" s="171"/>
      <c r="J6112" s="33"/>
      <c r="K6112" s="33"/>
    </row>
    <row r="6113" spans="2:11" x14ac:dyDescent="0.2">
      <c r="B6113" s="33"/>
      <c r="C6113" s="171"/>
      <c r="D6113" s="33"/>
      <c r="E6113" s="33"/>
      <c r="F6113" s="33"/>
      <c r="G6113" s="33"/>
      <c r="H6113" s="33"/>
      <c r="I6113" s="171"/>
      <c r="J6113" s="33"/>
      <c r="K6113" s="33"/>
    </row>
    <row r="6114" spans="2:11" x14ac:dyDescent="0.2">
      <c r="B6114" s="33"/>
      <c r="C6114" s="171"/>
      <c r="D6114" s="33"/>
      <c r="E6114" s="33"/>
      <c r="F6114" s="33"/>
      <c r="G6114" s="33"/>
      <c r="H6114" s="33"/>
      <c r="I6114" s="171"/>
      <c r="J6114" s="33"/>
      <c r="K6114" s="33"/>
    </row>
    <row r="6115" spans="2:11" x14ac:dyDescent="0.2">
      <c r="B6115" s="33"/>
      <c r="C6115" s="171"/>
      <c r="D6115" s="33"/>
      <c r="E6115" s="33"/>
      <c r="F6115" s="33"/>
      <c r="G6115" s="33"/>
      <c r="H6115" s="33"/>
      <c r="I6115" s="171"/>
      <c r="J6115" s="33"/>
      <c r="K6115" s="33"/>
    </row>
    <row r="6116" spans="2:11" x14ac:dyDescent="0.2">
      <c r="B6116" s="33"/>
      <c r="C6116" s="171"/>
      <c r="D6116" s="33"/>
      <c r="E6116" s="33"/>
      <c r="F6116" s="33"/>
      <c r="G6116" s="33"/>
      <c r="H6116" s="33"/>
      <c r="I6116" s="171"/>
      <c r="J6116" s="33"/>
      <c r="K6116" s="33"/>
    </row>
    <row r="6117" spans="2:11" x14ac:dyDescent="0.2">
      <c r="B6117" s="33"/>
      <c r="C6117" s="171"/>
      <c r="D6117" s="33"/>
      <c r="E6117" s="33"/>
      <c r="F6117" s="33"/>
      <c r="G6117" s="33"/>
      <c r="H6117" s="33"/>
      <c r="I6117" s="171"/>
      <c r="J6117" s="33"/>
      <c r="K6117" s="33"/>
    </row>
    <row r="6118" spans="2:11" x14ac:dyDescent="0.2">
      <c r="B6118" s="33"/>
      <c r="C6118" s="171"/>
      <c r="D6118" s="33"/>
      <c r="E6118" s="33"/>
      <c r="F6118" s="33"/>
      <c r="G6118" s="33"/>
      <c r="H6118" s="33"/>
      <c r="I6118" s="171"/>
      <c r="J6118" s="33"/>
      <c r="K6118" s="33"/>
    </row>
    <row r="6119" spans="2:11" x14ac:dyDescent="0.2">
      <c r="B6119" s="33"/>
      <c r="C6119" s="171"/>
      <c r="D6119" s="33"/>
      <c r="E6119" s="33"/>
      <c r="F6119" s="33"/>
      <c r="G6119" s="33"/>
      <c r="H6119" s="33"/>
      <c r="I6119" s="171"/>
      <c r="J6119" s="33"/>
      <c r="K6119" s="33"/>
    </row>
    <row r="6120" spans="2:11" x14ac:dyDescent="0.2">
      <c r="B6120" s="33"/>
      <c r="C6120" s="171"/>
      <c r="D6120" s="33"/>
      <c r="E6120" s="33"/>
      <c r="F6120" s="33"/>
      <c r="G6120" s="33"/>
      <c r="H6120" s="33"/>
      <c r="I6120" s="171"/>
      <c r="J6120" s="33"/>
      <c r="K6120" s="33"/>
    </row>
    <row r="6121" spans="2:11" x14ac:dyDescent="0.2">
      <c r="B6121" s="33"/>
      <c r="C6121" s="171"/>
      <c r="D6121" s="33"/>
      <c r="E6121" s="33"/>
      <c r="F6121" s="33"/>
      <c r="G6121" s="33"/>
      <c r="H6121" s="33"/>
      <c r="I6121" s="171"/>
      <c r="J6121" s="33"/>
      <c r="K6121" s="33"/>
    </row>
    <row r="6122" spans="2:11" x14ac:dyDescent="0.2">
      <c r="B6122" s="33"/>
      <c r="C6122" s="171"/>
      <c r="D6122" s="33"/>
      <c r="E6122" s="33"/>
      <c r="F6122" s="33"/>
      <c r="G6122" s="33"/>
      <c r="H6122" s="33"/>
      <c r="I6122" s="171"/>
      <c r="J6122" s="33"/>
      <c r="K6122" s="33"/>
    </row>
    <row r="6123" spans="2:11" x14ac:dyDescent="0.2">
      <c r="B6123" s="33"/>
      <c r="C6123" s="171"/>
      <c r="D6123" s="33"/>
      <c r="E6123" s="33"/>
      <c r="F6123" s="33"/>
      <c r="G6123" s="33"/>
      <c r="H6123" s="33"/>
      <c r="I6123" s="171"/>
      <c r="J6123" s="33"/>
      <c r="K6123" s="33"/>
    </row>
    <row r="6124" spans="2:11" x14ac:dyDescent="0.2">
      <c r="B6124" s="33"/>
      <c r="C6124" s="171"/>
      <c r="D6124" s="33"/>
      <c r="E6124" s="33"/>
      <c r="F6124" s="33"/>
      <c r="G6124" s="33"/>
      <c r="H6124" s="33"/>
      <c r="I6124" s="171"/>
      <c r="J6124" s="33"/>
      <c r="K6124" s="33"/>
    </row>
    <row r="6125" spans="2:11" x14ac:dyDescent="0.2">
      <c r="B6125" s="33"/>
      <c r="C6125" s="171"/>
      <c r="D6125" s="33"/>
      <c r="E6125" s="33"/>
      <c r="F6125" s="33"/>
      <c r="G6125" s="33"/>
      <c r="H6125" s="33"/>
      <c r="I6125" s="171"/>
      <c r="J6125" s="33"/>
      <c r="K6125" s="33"/>
    </row>
    <row r="6126" spans="2:11" x14ac:dyDescent="0.2">
      <c r="B6126" s="33"/>
      <c r="C6126" s="171"/>
      <c r="D6126" s="33"/>
      <c r="E6126" s="33"/>
      <c r="F6126" s="33"/>
      <c r="G6126" s="33"/>
      <c r="H6126" s="33"/>
      <c r="I6126" s="171"/>
      <c r="J6126" s="33"/>
      <c r="K6126" s="33"/>
    </row>
    <row r="6127" spans="2:11" x14ac:dyDescent="0.2">
      <c r="B6127" s="33"/>
      <c r="C6127" s="171"/>
      <c r="D6127" s="33"/>
      <c r="E6127" s="33"/>
      <c r="F6127" s="33"/>
      <c r="G6127" s="33"/>
      <c r="H6127" s="33"/>
      <c r="I6127" s="171"/>
      <c r="J6127" s="33"/>
      <c r="K6127" s="33"/>
    </row>
    <row r="6128" spans="2:11" x14ac:dyDescent="0.2">
      <c r="B6128" s="33"/>
      <c r="C6128" s="171"/>
      <c r="D6128" s="33"/>
      <c r="E6128" s="33"/>
      <c r="F6128" s="33"/>
      <c r="G6128" s="33"/>
      <c r="H6128" s="33"/>
      <c r="I6128" s="171"/>
      <c r="J6128" s="33"/>
      <c r="K6128" s="33"/>
    </row>
    <row r="6129" spans="2:11" x14ac:dyDescent="0.2">
      <c r="B6129" s="33"/>
      <c r="C6129" s="171"/>
      <c r="D6129" s="33"/>
      <c r="E6129" s="33"/>
      <c r="F6129" s="33"/>
      <c r="G6129" s="33"/>
      <c r="H6129" s="33"/>
      <c r="I6129" s="171"/>
      <c r="J6129" s="33"/>
      <c r="K6129" s="33"/>
    </row>
    <row r="6130" spans="2:11" x14ac:dyDescent="0.2">
      <c r="B6130" s="33"/>
      <c r="C6130" s="171"/>
      <c r="D6130" s="33"/>
      <c r="E6130" s="33"/>
      <c r="F6130" s="33"/>
      <c r="G6130" s="33"/>
      <c r="H6130" s="33"/>
      <c r="I6130" s="171"/>
      <c r="J6130" s="33"/>
      <c r="K6130" s="33"/>
    </row>
    <row r="6131" spans="2:11" x14ac:dyDescent="0.2">
      <c r="B6131" s="33"/>
      <c r="C6131" s="171"/>
      <c r="D6131" s="33"/>
      <c r="E6131" s="33"/>
      <c r="F6131" s="33"/>
      <c r="G6131" s="33"/>
      <c r="H6131" s="33"/>
      <c r="I6131" s="171"/>
      <c r="J6131" s="33"/>
      <c r="K6131" s="33"/>
    </row>
    <row r="6132" spans="2:11" x14ac:dyDescent="0.2">
      <c r="B6132" s="33"/>
      <c r="C6132" s="171"/>
      <c r="D6132" s="33"/>
      <c r="E6132" s="33"/>
      <c r="F6132" s="33"/>
      <c r="G6132" s="33"/>
      <c r="H6132" s="33"/>
      <c r="I6132" s="171"/>
      <c r="J6132" s="33"/>
      <c r="K6132" s="33"/>
    </row>
    <row r="6133" spans="2:11" x14ac:dyDescent="0.2">
      <c r="B6133" s="33"/>
      <c r="C6133" s="171"/>
      <c r="D6133" s="33"/>
      <c r="E6133" s="33"/>
      <c r="F6133" s="33"/>
      <c r="G6133" s="33"/>
      <c r="H6133" s="33"/>
      <c r="I6133" s="171"/>
      <c r="J6133" s="33"/>
      <c r="K6133" s="33"/>
    </row>
    <row r="6134" spans="2:11" x14ac:dyDescent="0.2">
      <c r="B6134" s="33"/>
      <c r="C6134" s="171"/>
      <c r="D6134" s="33"/>
      <c r="E6134" s="33"/>
      <c r="F6134" s="33"/>
      <c r="G6134" s="33"/>
      <c r="H6134" s="33"/>
      <c r="I6134" s="171"/>
      <c r="J6134" s="33"/>
      <c r="K6134" s="33"/>
    </row>
    <row r="6135" spans="2:11" x14ac:dyDescent="0.2">
      <c r="B6135" s="33"/>
      <c r="C6135" s="171"/>
      <c r="D6135" s="33"/>
      <c r="E6135" s="33"/>
      <c r="F6135" s="33"/>
      <c r="G6135" s="33"/>
      <c r="H6135" s="33"/>
      <c r="I6135" s="171"/>
      <c r="J6135" s="33"/>
      <c r="K6135" s="33"/>
    </row>
    <row r="6136" spans="2:11" x14ac:dyDescent="0.2">
      <c r="B6136" s="33"/>
      <c r="C6136" s="171"/>
      <c r="D6136" s="33"/>
      <c r="E6136" s="33"/>
      <c r="F6136" s="33"/>
      <c r="G6136" s="33"/>
      <c r="H6136" s="33"/>
      <c r="I6136" s="171"/>
      <c r="J6136" s="33"/>
      <c r="K6136" s="33"/>
    </row>
    <row r="6137" spans="2:11" x14ac:dyDescent="0.2">
      <c r="B6137" s="33"/>
      <c r="C6137" s="171"/>
      <c r="D6137" s="33"/>
      <c r="E6137" s="33"/>
      <c r="F6137" s="33"/>
      <c r="G6137" s="33"/>
      <c r="H6137" s="33"/>
      <c r="I6137" s="171"/>
      <c r="J6137" s="33"/>
      <c r="K6137" s="33"/>
    </row>
    <row r="6138" spans="2:11" x14ac:dyDescent="0.2">
      <c r="B6138" s="33"/>
      <c r="C6138" s="171"/>
      <c r="D6138" s="33"/>
      <c r="E6138" s="33"/>
      <c r="F6138" s="33"/>
      <c r="G6138" s="33"/>
      <c r="H6138" s="33"/>
      <c r="I6138" s="171"/>
      <c r="J6138" s="33"/>
      <c r="K6138" s="33"/>
    </row>
    <row r="6139" spans="2:11" x14ac:dyDescent="0.2">
      <c r="B6139" s="33"/>
      <c r="C6139" s="171"/>
      <c r="D6139" s="33"/>
      <c r="E6139" s="33"/>
      <c r="F6139" s="33"/>
      <c r="G6139" s="33"/>
      <c r="H6139" s="33"/>
      <c r="I6139" s="171"/>
      <c r="J6139" s="33"/>
      <c r="K6139" s="33"/>
    </row>
    <row r="6140" spans="2:11" x14ac:dyDescent="0.2">
      <c r="B6140" s="33"/>
      <c r="C6140" s="171"/>
      <c r="D6140" s="33"/>
      <c r="E6140" s="33"/>
      <c r="F6140" s="33"/>
      <c r="G6140" s="33"/>
      <c r="H6140" s="33"/>
      <c r="I6140" s="171"/>
      <c r="J6140" s="33"/>
      <c r="K6140" s="33"/>
    </row>
    <row r="6141" spans="2:11" x14ac:dyDescent="0.2">
      <c r="B6141" s="33"/>
      <c r="C6141" s="171"/>
      <c r="D6141" s="33"/>
      <c r="E6141" s="33"/>
      <c r="F6141" s="33"/>
      <c r="G6141" s="33"/>
      <c r="H6141" s="33"/>
      <c r="I6141" s="171"/>
      <c r="J6141" s="33"/>
      <c r="K6141" s="33"/>
    </row>
    <row r="6142" spans="2:11" x14ac:dyDescent="0.2">
      <c r="B6142" s="33"/>
      <c r="C6142" s="171"/>
      <c r="D6142" s="33"/>
      <c r="E6142" s="33"/>
      <c r="F6142" s="33"/>
      <c r="G6142" s="33"/>
      <c r="H6142" s="33"/>
      <c r="I6142" s="171"/>
      <c r="J6142" s="33"/>
      <c r="K6142" s="33"/>
    </row>
    <row r="6143" spans="2:11" x14ac:dyDescent="0.2">
      <c r="B6143" s="33"/>
      <c r="C6143" s="171"/>
      <c r="D6143" s="33"/>
      <c r="E6143" s="33"/>
      <c r="F6143" s="33"/>
      <c r="G6143" s="33"/>
      <c r="H6143" s="33"/>
      <c r="I6143" s="171"/>
      <c r="J6143" s="33"/>
      <c r="K6143" s="33"/>
    </row>
    <row r="6144" spans="2:11" x14ac:dyDescent="0.2">
      <c r="B6144" s="33"/>
      <c r="C6144" s="171"/>
      <c r="D6144" s="33"/>
      <c r="E6144" s="33"/>
      <c r="F6144" s="33"/>
      <c r="G6144" s="33"/>
      <c r="H6144" s="33"/>
      <c r="I6144" s="171"/>
      <c r="J6144" s="33"/>
      <c r="K6144" s="33"/>
    </row>
    <row r="6145" spans="2:11" x14ac:dyDescent="0.2">
      <c r="B6145" s="33"/>
      <c r="C6145" s="171"/>
      <c r="D6145" s="33"/>
      <c r="E6145" s="33"/>
      <c r="F6145" s="33"/>
      <c r="G6145" s="33"/>
      <c r="H6145" s="33"/>
      <c r="I6145" s="171"/>
      <c r="J6145" s="33"/>
      <c r="K6145" s="33"/>
    </row>
    <row r="6146" spans="2:11" x14ac:dyDescent="0.2">
      <c r="B6146" s="33"/>
      <c r="C6146" s="171"/>
      <c r="D6146" s="33"/>
      <c r="E6146" s="33"/>
      <c r="F6146" s="33"/>
      <c r="G6146" s="33"/>
      <c r="H6146" s="33"/>
      <c r="I6146" s="171"/>
      <c r="J6146" s="33"/>
      <c r="K6146" s="33"/>
    </row>
    <row r="6147" spans="2:11" x14ac:dyDescent="0.2">
      <c r="B6147" s="33"/>
      <c r="C6147" s="171"/>
      <c r="D6147" s="33"/>
      <c r="E6147" s="33"/>
      <c r="F6147" s="33"/>
      <c r="G6147" s="33"/>
      <c r="H6147" s="33"/>
      <c r="I6147" s="171"/>
      <c r="J6147" s="33"/>
      <c r="K6147" s="33"/>
    </row>
    <row r="6148" spans="2:11" x14ac:dyDescent="0.2">
      <c r="B6148" s="33"/>
      <c r="C6148" s="171"/>
      <c r="D6148" s="33"/>
      <c r="E6148" s="33"/>
      <c r="F6148" s="33"/>
      <c r="G6148" s="33"/>
      <c r="H6148" s="33"/>
      <c r="I6148" s="171"/>
      <c r="J6148" s="33"/>
      <c r="K6148" s="33"/>
    </row>
    <row r="6149" spans="2:11" x14ac:dyDescent="0.2">
      <c r="B6149" s="33"/>
      <c r="C6149" s="171"/>
      <c r="D6149" s="33"/>
      <c r="E6149" s="33"/>
      <c r="F6149" s="33"/>
      <c r="G6149" s="33"/>
      <c r="H6149" s="33"/>
      <c r="I6149" s="171"/>
      <c r="J6149" s="33"/>
      <c r="K6149" s="33"/>
    </row>
    <row r="6150" spans="2:11" x14ac:dyDescent="0.2">
      <c r="B6150" s="33"/>
      <c r="C6150" s="171"/>
      <c r="D6150" s="33"/>
      <c r="E6150" s="33"/>
      <c r="F6150" s="33"/>
      <c r="G6150" s="33"/>
      <c r="H6150" s="33"/>
      <c r="I6150" s="171"/>
      <c r="J6150" s="33"/>
      <c r="K6150" s="33"/>
    </row>
    <row r="6151" spans="2:11" x14ac:dyDescent="0.2">
      <c r="B6151" s="33"/>
      <c r="C6151" s="171"/>
      <c r="D6151" s="33"/>
      <c r="E6151" s="33"/>
      <c r="F6151" s="33"/>
      <c r="G6151" s="33"/>
      <c r="H6151" s="33"/>
      <c r="I6151" s="171"/>
      <c r="J6151" s="33"/>
      <c r="K6151" s="33"/>
    </row>
    <row r="6152" spans="2:11" x14ac:dyDescent="0.2">
      <c r="B6152" s="33"/>
      <c r="C6152" s="171"/>
      <c r="D6152" s="33"/>
      <c r="E6152" s="33"/>
      <c r="F6152" s="33"/>
      <c r="G6152" s="33"/>
      <c r="H6152" s="33"/>
      <c r="I6152" s="171"/>
      <c r="J6152" s="33"/>
      <c r="K6152" s="33"/>
    </row>
    <row r="6153" spans="2:11" x14ac:dyDescent="0.2">
      <c r="B6153" s="33"/>
      <c r="C6153" s="171"/>
      <c r="D6153" s="33"/>
      <c r="E6153" s="33"/>
      <c r="F6153" s="33"/>
      <c r="G6153" s="33"/>
      <c r="H6153" s="33"/>
      <c r="I6153" s="171"/>
      <c r="J6153" s="33"/>
      <c r="K6153" s="33"/>
    </row>
    <row r="6154" spans="2:11" x14ac:dyDescent="0.2">
      <c r="B6154" s="33"/>
      <c r="C6154" s="171"/>
      <c r="D6154" s="33"/>
      <c r="E6154" s="33"/>
      <c r="F6154" s="33"/>
      <c r="G6154" s="33"/>
      <c r="H6154" s="33"/>
      <c r="I6154" s="171"/>
      <c r="J6154" s="33"/>
      <c r="K6154" s="33"/>
    </row>
    <row r="6155" spans="2:11" x14ac:dyDescent="0.2">
      <c r="B6155" s="33"/>
      <c r="C6155" s="171"/>
      <c r="D6155" s="33"/>
      <c r="E6155" s="33"/>
      <c r="F6155" s="33"/>
      <c r="G6155" s="33"/>
      <c r="H6155" s="33"/>
      <c r="I6155" s="171"/>
      <c r="J6155" s="33"/>
      <c r="K6155" s="33"/>
    </row>
    <row r="6156" spans="2:11" x14ac:dyDescent="0.2">
      <c r="B6156" s="33"/>
      <c r="C6156" s="171"/>
      <c r="D6156" s="33"/>
      <c r="E6156" s="33"/>
      <c r="F6156" s="33"/>
      <c r="G6156" s="33"/>
      <c r="H6156" s="33"/>
      <c r="I6156" s="171"/>
      <c r="J6156" s="33"/>
      <c r="K6156" s="33"/>
    </row>
    <row r="6157" spans="2:11" x14ac:dyDescent="0.2">
      <c r="B6157" s="33"/>
      <c r="C6157" s="171"/>
      <c r="D6157" s="33"/>
      <c r="E6157" s="33"/>
      <c r="F6157" s="33"/>
      <c r="G6157" s="33"/>
      <c r="H6157" s="33"/>
      <c r="I6157" s="171"/>
      <c r="J6157" s="33"/>
      <c r="K6157" s="33"/>
    </row>
    <row r="6158" spans="2:11" x14ac:dyDescent="0.2">
      <c r="B6158" s="33"/>
      <c r="C6158" s="171"/>
      <c r="D6158" s="33"/>
      <c r="E6158" s="33"/>
      <c r="F6158" s="33"/>
      <c r="G6158" s="33"/>
      <c r="H6158" s="33"/>
      <c r="I6158" s="171"/>
      <c r="J6158" s="33"/>
      <c r="K6158" s="33"/>
    </row>
    <row r="6159" spans="2:11" x14ac:dyDescent="0.2">
      <c r="B6159" s="33"/>
      <c r="C6159" s="171"/>
      <c r="D6159" s="33"/>
      <c r="E6159" s="33"/>
      <c r="F6159" s="33"/>
      <c r="G6159" s="33"/>
      <c r="H6159" s="33"/>
      <c r="I6159" s="171"/>
      <c r="J6159" s="33"/>
      <c r="K6159" s="33"/>
    </row>
    <row r="6160" spans="2:11" x14ac:dyDescent="0.2">
      <c r="B6160" s="33"/>
      <c r="C6160" s="171"/>
      <c r="D6160" s="33"/>
      <c r="E6160" s="33"/>
      <c r="F6160" s="33"/>
      <c r="G6160" s="33"/>
      <c r="H6160" s="33"/>
      <c r="I6160" s="171"/>
      <c r="J6160" s="33"/>
      <c r="K6160" s="33"/>
    </row>
    <row r="6161" spans="2:11" x14ac:dyDescent="0.2">
      <c r="B6161" s="33"/>
      <c r="C6161" s="171"/>
      <c r="D6161" s="33"/>
      <c r="E6161" s="33"/>
      <c r="F6161" s="33"/>
      <c r="G6161" s="33"/>
      <c r="H6161" s="33"/>
      <c r="I6161" s="171"/>
      <c r="J6161" s="33"/>
      <c r="K6161" s="33"/>
    </row>
    <row r="6162" spans="2:11" x14ac:dyDescent="0.2">
      <c r="B6162" s="33"/>
      <c r="C6162" s="171"/>
      <c r="D6162" s="33"/>
      <c r="E6162" s="33"/>
      <c r="F6162" s="33"/>
      <c r="G6162" s="33"/>
      <c r="H6162" s="33"/>
      <c r="I6162" s="171"/>
      <c r="J6162" s="33"/>
      <c r="K6162" s="33"/>
    </row>
    <row r="6163" spans="2:11" x14ac:dyDescent="0.2">
      <c r="B6163" s="33"/>
      <c r="C6163" s="171"/>
      <c r="D6163" s="33"/>
      <c r="E6163" s="33"/>
      <c r="F6163" s="33"/>
      <c r="G6163" s="33"/>
      <c r="H6163" s="33"/>
      <c r="I6163" s="171"/>
      <c r="J6163" s="33"/>
      <c r="K6163" s="33"/>
    </row>
    <row r="6164" spans="2:11" x14ac:dyDescent="0.2">
      <c r="B6164" s="33"/>
      <c r="C6164" s="171"/>
      <c r="D6164" s="33"/>
      <c r="E6164" s="33"/>
      <c r="F6164" s="33"/>
      <c r="G6164" s="33"/>
      <c r="H6164" s="33"/>
      <c r="I6164" s="171"/>
      <c r="J6164" s="33"/>
      <c r="K6164" s="33"/>
    </row>
    <row r="6165" spans="2:11" x14ac:dyDescent="0.2">
      <c r="B6165" s="33"/>
      <c r="C6165" s="171"/>
      <c r="D6165" s="33"/>
      <c r="E6165" s="33"/>
      <c r="F6165" s="33"/>
      <c r="G6165" s="33"/>
      <c r="H6165" s="33"/>
      <c r="I6165" s="171"/>
      <c r="J6165" s="33"/>
      <c r="K6165" s="33"/>
    </row>
    <row r="6166" spans="2:11" x14ac:dyDescent="0.2">
      <c r="B6166" s="33"/>
      <c r="C6166" s="171"/>
      <c r="D6166" s="33"/>
      <c r="E6166" s="33"/>
      <c r="F6166" s="33"/>
      <c r="G6166" s="33"/>
      <c r="H6166" s="33"/>
      <c r="I6166" s="171"/>
      <c r="J6166" s="33"/>
      <c r="K6166" s="33"/>
    </row>
    <row r="6167" spans="2:11" x14ac:dyDescent="0.2">
      <c r="B6167" s="33"/>
      <c r="C6167" s="171"/>
      <c r="D6167" s="33"/>
      <c r="E6167" s="33"/>
      <c r="F6167" s="33"/>
      <c r="G6167" s="33"/>
      <c r="H6167" s="33"/>
      <c r="I6167" s="171"/>
      <c r="J6167" s="33"/>
      <c r="K6167" s="33"/>
    </row>
    <row r="6168" spans="2:11" x14ac:dyDescent="0.2">
      <c r="B6168" s="33"/>
      <c r="C6168" s="171"/>
      <c r="D6168" s="33"/>
      <c r="E6168" s="33"/>
      <c r="F6168" s="33"/>
      <c r="G6168" s="33"/>
      <c r="H6168" s="33"/>
      <c r="I6168" s="171"/>
      <c r="J6168" s="33"/>
      <c r="K6168" s="33"/>
    </row>
    <row r="6169" spans="2:11" x14ac:dyDescent="0.2">
      <c r="B6169" s="33"/>
      <c r="C6169" s="171"/>
      <c r="D6169" s="33"/>
      <c r="E6169" s="33"/>
      <c r="F6169" s="33"/>
      <c r="G6169" s="33"/>
      <c r="H6169" s="33"/>
      <c r="I6169" s="171"/>
      <c r="J6169" s="33"/>
      <c r="K6169" s="33"/>
    </row>
    <row r="6170" spans="2:11" x14ac:dyDescent="0.2">
      <c r="B6170" s="33"/>
      <c r="C6170" s="171"/>
      <c r="D6170" s="33"/>
      <c r="E6170" s="33"/>
      <c r="F6170" s="33"/>
      <c r="G6170" s="33"/>
      <c r="H6170" s="33"/>
      <c r="I6170" s="171"/>
      <c r="J6170" s="33"/>
      <c r="K6170" s="33"/>
    </row>
    <row r="6171" spans="2:11" x14ac:dyDescent="0.2">
      <c r="B6171" s="33"/>
      <c r="C6171" s="171"/>
      <c r="D6171" s="33"/>
      <c r="E6171" s="33"/>
      <c r="F6171" s="33"/>
      <c r="G6171" s="33"/>
      <c r="H6171" s="33"/>
      <c r="I6171" s="171"/>
      <c r="J6171" s="33"/>
      <c r="K6171" s="33"/>
    </row>
    <row r="6172" spans="2:11" x14ac:dyDescent="0.2">
      <c r="B6172" s="33"/>
      <c r="C6172" s="171"/>
      <c r="D6172" s="33"/>
      <c r="E6172" s="33"/>
      <c r="F6172" s="33"/>
      <c r="G6172" s="33"/>
      <c r="H6172" s="33"/>
      <c r="I6172" s="171"/>
      <c r="J6172" s="33"/>
      <c r="K6172" s="33"/>
    </row>
    <row r="6173" spans="2:11" x14ac:dyDescent="0.2">
      <c r="B6173" s="33"/>
      <c r="C6173" s="171"/>
      <c r="D6173" s="33"/>
      <c r="E6173" s="33"/>
      <c r="F6173" s="33"/>
      <c r="G6173" s="33"/>
      <c r="H6173" s="33"/>
      <c r="I6173" s="171"/>
      <c r="J6173" s="33"/>
      <c r="K6173" s="33"/>
    </row>
    <row r="6174" spans="2:11" x14ac:dyDescent="0.2">
      <c r="B6174" s="33"/>
      <c r="C6174" s="171"/>
      <c r="D6174" s="33"/>
      <c r="E6174" s="33"/>
      <c r="F6174" s="33"/>
      <c r="G6174" s="33"/>
      <c r="H6174" s="33"/>
      <c r="I6174" s="171"/>
      <c r="J6174" s="33"/>
      <c r="K6174" s="33"/>
    </row>
    <row r="6175" spans="2:11" x14ac:dyDescent="0.2">
      <c r="B6175" s="33"/>
      <c r="C6175" s="171"/>
      <c r="D6175" s="33"/>
      <c r="E6175" s="33"/>
      <c r="F6175" s="33"/>
      <c r="G6175" s="33"/>
      <c r="H6175" s="33"/>
      <c r="I6175" s="171"/>
      <c r="J6175" s="33"/>
      <c r="K6175" s="33"/>
    </row>
    <row r="6176" spans="2:11" x14ac:dyDescent="0.2">
      <c r="B6176" s="33"/>
      <c r="C6176" s="171"/>
      <c r="D6176" s="33"/>
      <c r="E6176" s="33"/>
      <c r="F6176" s="33"/>
      <c r="G6176" s="33"/>
      <c r="H6176" s="33"/>
      <c r="I6176" s="171"/>
      <c r="J6176" s="33"/>
      <c r="K6176" s="33"/>
    </row>
    <row r="6177" spans="2:11" x14ac:dyDescent="0.2">
      <c r="B6177" s="33"/>
      <c r="C6177" s="171"/>
      <c r="D6177" s="33"/>
      <c r="E6177" s="33"/>
      <c r="F6177" s="33"/>
      <c r="G6177" s="33"/>
      <c r="H6177" s="33"/>
      <c r="I6177" s="171"/>
      <c r="J6177" s="33"/>
      <c r="K6177" s="33"/>
    </row>
    <row r="6178" spans="2:11" x14ac:dyDescent="0.2">
      <c r="B6178" s="33"/>
      <c r="C6178" s="171"/>
      <c r="D6178" s="33"/>
      <c r="E6178" s="33"/>
      <c r="F6178" s="33"/>
      <c r="G6178" s="33"/>
      <c r="H6178" s="33"/>
      <c r="I6178" s="171"/>
      <c r="J6178" s="33"/>
      <c r="K6178" s="33"/>
    </row>
    <row r="6179" spans="2:11" x14ac:dyDescent="0.2">
      <c r="B6179" s="33"/>
      <c r="C6179" s="171"/>
      <c r="D6179" s="33"/>
      <c r="E6179" s="33"/>
      <c r="F6179" s="33"/>
      <c r="G6179" s="33"/>
      <c r="H6179" s="33"/>
      <c r="I6179" s="171"/>
      <c r="J6179" s="33"/>
      <c r="K6179" s="33"/>
    </row>
    <row r="6180" spans="2:11" x14ac:dyDescent="0.2">
      <c r="B6180" s="33"/>
      <c r="C6180" s="171"/>
      <c r="D6180" s="33"/>
      <c r="E6180" s="33"/>
      <c r="F6180" s="33"/>
      <c r="G6180" s="33"/>
      <c r="H6180" s="33"/>
      <c r="I6180" s="171"/>
      <c r="J6180" s="33"/>
      <c r="K6180" s="33"/>
    </row>
    <row r="6181" spans="2:11" x14ac:dyDescent="0.2">
      <c r="B6181" s="33"/>
      <c r="C6181" s="171"/>
      <c r="D6181" s="33"/>
      <c r="E6181" s="33"/>
      <c r="F6181" s="33"/>
      <c r="G6181" s="33"/>
      <c r="H6181" s="33"/>
      <c r="I6181" s="171"/>
      <c r="J6181" s="33"/>
      <c r="K6181" s="33"/>
    </row>
    <row r="6182" spans="2:11" x14ac:dyDescent="0.2">
      <c r="B6182" s="33"/>
      <c r="C6182" s="171"/>
      <c r="D6182" s="33"/>
      <c r="E6182" s="33"/>
      <c r="F6182" s="33"/>
      <c r="G6182" s="33"/>
      <c r="H6182" s="33"/>
      <c r="I6182" s="171"/>
      <c r="J6182" s="33"/>
      <c r="K6182" s="33"/>
    </row>
    <row r="6183" spans="2:11" x14ac:dyDescent="0.2">
      <c r="B6183" s="33"/>
      <c r="C6183" s="171"/>
      <c r="D6183" s="33"/>
      <c r="E6183" s="33"/>
      <c r="F6183" s="33"/>
      <c r="G6183" s="33"/>
      <c r="H6183" s="33"/>
      <c r="I6183" s="171"/>
      <c r="J6183" s="33"/>
      <c r="K6183" s="33"/>
    </row>
    <row r="6184" spans="2:11" x14ac:dyDescent="0.2">
      <c r="B6184" s="33"/>
      <c r="C6184" s="171"/>
      <c r="D6184" s="33"/>
      <c r="E6184" s="33"/>
      <c r="F6184" s="33"/>
      <c r="G6184" s="33"/>
      <c r="H6184" s="33"/>
      <c r="I6184" s="171"/>
      <c r="J6184" s="33"/>
      <c r="K6184" s="33"/>
    </row>
    <row r="6185" spans="2:11" x14ac:dyDescent="0.2">
      <c r="B6185" s="33"/>
      <c r="C6185" s="171"/>
      <c r="D6185" s="33"/>
      <c r="E6185" s="33"/>
      <c r="F6185" s="33"/>
      <c r="G6185" s="33"/>
      <c r="H6185" s="33"/>
      <c r="I6185" s="171"/>
      <c r="J6185" s="33"/>
      <c r="K6185" s="33"/>
    </row>
    <row r="6186" spans="2:11" x14ac:dyDescent="0.2">
      <c r="B6186" s="33"/>
      <c r="C6186" s="171"/>
      <c r="D6186" s="33"/>
      <c r="E6186" s="33"/>
      <c r="F6186" s="33"/>
      <c r="G6186" s="33"/>
      <c r="H6186" s="33"/>
      <c r="I6186" s="171"/>
      <c r="J6186" s="33"/>
      <c r="K6186" s="33"/>
    </row>
    <row r="6187" spans="2:11" x14ac:dyDescent="0.2">
      <c r="B6187" s="33"/>
      <c r="C6187" s="171"/>
      <c r="D6187" s="33"/>
      <c r="E6187" s="33"/>
      <c r="F6187" s="33"/>
      <c r="G6187" s="33"/>
      <c r="H6187" s="33"/>
      <c r="I6187" s="171"/>
      <c r="J6187" s="33"/>
      <c r="K6187" s="33"/>
    </row>
    <row r="6188" spans="2:11" x14ac:dyDescent="0.2">
      <c r="B6188" s="33"/>
      <c r="C6188" s="171"/>
      <c r="D6188" s="33"/>
      <c r="E6188" s="33"/>
      <c r="F6188" s="33"/>
      <c r="G6188" s="33"/>
      <c r="H6188" s="33"/>
      <c r="I6188" s="171"/>
      <c r="J6188" s="33"/>
      <c r="K6188" s="33"/>
    </row>
    <row r="6189" spans="2:11" x14ac:dyDescent="0.2">
      <c r="B6189" s="33"/>
      <c r="C6189" s="171"/>
      <c r="D6189" s="33"/>
      <c r="E6189" s="33"/>
      <c r="F6189" s="33"/>
      <c r="G6189" s="33"/>
      <c r="H6189" s="33"/>
      <c r="I6189" s="171"/>
      <c r="J6189" s="33"/>
      <c r="K6189" s="33"/>
    </row>
    <row r="6190" spans="2:11" x14ac:dyDescent="0.2">
      <c r="B6190" s="33"/>
      <c r="C6190" s="171"/>
      <c r="D6190" s="33"/>
      <c r="E6190" s="33"/>
      <c r="F6190" s="33"/>
      <c r="G6190" s="33"/>
      <c r="H6190" s="33"/>
      <c r="I6190" s="171"/>
      <c r="J6190" s="33"/>
      <c r="K6190" s="33"/>
    </row>
    <row r="6191" spans="2:11" x14ac:dyDescent="0.2">
      <c r="B6191" s="33"/>
      <c r="C6191" s="171"/>
      <c r="D6191" s="33"/>
      <c r="E6191" s="33"/>
      <c r="F6191" s="33"/>
      <c r="G6191" s="33"/>
      <c r="H6191" s="33"/>
      <c r="I6191" s="171"/>
      <c r="J6191" s="33"/>
      <c r="K6191" s="33"/>
    </row>
    <row r="6192" spans="2:11" x14ac:dyDescent="0.2">
      <c r="B6192" s="33"/>
      <c r="C6192" s="171"/>
      <c r="D6192" s="33"/>
      <c r="E6192" s="33"/>
      <c r="F6192" s="33"/>
      <c r="G6192" s="33"/>
      <c r="H6192" s="33"/>
      <c r="I6192" s="171"/>
      <c r="J6192" s="33"/>
      <c r="K6192" s="33"/>
    </row>
    <row r="6193" spans="2:11" x14ac:dyDescent="0.2">
      <c r="B6193" s="33"/>
      <c r="C6193" s="171"/>
      <c r="D6193" s="33"/>
      <c r="E6193" s="33"/>
      <c r="F6193" s="33"/>
      <c r="G6193" s="33"/>
      <c r="H6193" s="33"/>
      <c r="I6193" s="171"/>
      <c r="J6193" s="33"/>
      <c r="K6193" s="33"/>
    </row>
    <row r="6194" spans="2:11" x14ac:dyDescent="0.2">
      <c r="B6194" s="33"/>
      <c r="C6194" s="171"/>
      <c r="D6194" s="33"/>
      <c r="E6194" s="33"/>
      <c r="F6194" s="33"/>
      <c r="G6194" s="33"/>
      <c r="H6194" s="33"/>
      <c r="I6194" s="171"/>
      <c r="J6194" s="33"/>
      <c r="K6194" s="33"/>
    </row>
    <row r="6195" spans="2:11" x14ac:dyDescent="0.2">
      <c r="B6195" s="33"/>
      <c r="C6195" s="171"/>
      <c r="D6195" s="33"/>
      <c r="E6195" s="33"/>
      <c r="F6195" s="33"/>
      <c r="G6195" s="33"/>
      <c r="H6195" s="33"/>
      <c r="I6195" s="171"/>
      <c r="J6195" s="33"/>
      <c r="K6195" s="33"/>
    </row>
    <row r="6196" spans="2:11" x14ac:dyDescent="0.2">
      <c r="B6196" s="33"/>
      <c r="C6196" s="171"/>
      <c r="D6196" s="33"/>
      <c r="E6196" s="33"/>
      <c r="F6196" s="33"/>
      <c r="G6196" s="33"/>
      <c r="H6196" s="33"/>
      <c r="I6196" s="171"/>
      <c r="J6196" s="33"/>
      <c r="K6196" s="33"/>
    </row>
    <row r="6197" spans="2:11" x14ac:dyDescent="0.2">
      <c r="B6197" s="33"/>
      <c r="C6197" s="171"/>
      <c r="D6197" s="33"/>
      <c r="E6197" s="33"/>
      <c r="F6197" s="33"/>
      <c r="G6197" s="33"/>
      <c r="H6197" s="33"/>
      <c r="I6197" s="171"/>
      <c r="J6197" s="33"/>
      <c r="K6197" s="33"/>
    </row>
    <row r="6198" spans="2:11" x14ac:dyDescent="0.2">
      <c r="B6198" s="33"/>
      <c r="C6198" s="171"/>
      <c r="D6198" s="33"/>
      <c r="E6198" s="33"/>
      <c r="F6198" s="33"/>
      <c r="G6198" s="33"/>
      <c r="H6198" s="33"/>
      <c r="I6198" s="171"/>
      <c r="J6198" s="33"/>
      <c r="K6198" s="33"/>
    </row>
    <row r="6199" spans="2:11" x14ac:dyDescent="0.2">
      <c r="B6199" s="33"/>
      <c r="C6199" s="171"/>
      <c r="D6199" s="33"/>
      <c r="E6199" s="33"/>
      <c r="F6199" s="33"/>
      <c r="G6199" s="33"/>
      <c r="H6199" s="33"/>
      <c r="I6199" s="171"/>
      <c r="J6199" s="33"/>
      <c r="K6199" s="33"/>
    </row>
    <row r="6200" spans="2:11" x14ac:dyDescent="0.2">
      <c r="B6200" s="33"/>
      <c r="C6200" s="171"/>
      <c r="D6200" s="33"/>
      <c r="E6200" s="33"/>
      <c r="F6200" s="33"/>
      <c r="G6200" s="33"/>
      <c r="H6200" s="33"/>
      <c r="I6200" s="171"/>
      <c r="J6200" s="33"/>
      <c r="K6200" s="33"/>
    </row>
    <row r="6201" spans="2:11" x14ac:dyDescent="0.2">
      <c r="B6201" s="33"/>
      <c r="C6201" s="171"/>
      <c r="D6201" s="33"/>
      <c r="E6201" s="33"/>
      <c r="F6201" s="33"/>
      <c r="G6201" s="33"/>
      <c r="H6201" s="33"/>
      <c r="I6201" s="171"/>
      <c r="J6201" s="33"/>
      <c r="K6201" s="33"/>
    </row>
    <row r="6202" spans="2:11" x14ac:dyDescent="0.2">
      <c r="B6202" s="33"/>
      <c r="C6202" s="171"/>
      <c r="D6202" s="33"/>
      <c r="E6202" s="33"/>
      <c r="F6202" s="33"/>
      <c r="G6202" s="33"/>
      <c r="H6202" s="33"/>
      <c r="I6202" s="171"/>
      <c r="J6202" s="33"/>
      <c r="K6202" s="33"/>
    </row>
    <row r="6203" spans="2:11" x14ac:dyDescent="0.2">
      <c r="B6203" s="33"/>
      <c r="C6203" s="171"/>
      <c r="D6203" s="33"/>
      <c r="E6203" s="33"/>
      <c r="F6203" s="33"/>
      <c r="G6203" s="33"/>
      <c r="H6203" s="33"/>
      <c r="I6203" s="171"/>
      <c r="J6203" s="33"/>
      <c r="K6203" s="33"/>
    </row>
    <row r="6204" spans="2:11" x14ac:dyDescent="0.2">
      <c r="B6204" s="33"/>
      <c r="C6204" s="171"/>
      <c r="D6204" s="33"/>
      <c r="E6204" s="33"/>
      <c r="F6204" s="33"/>
      <c r="G6204" s="33"/>
      <c r="H6204" s="33"/>
      <c r="I6204" s="171"/>
      <c r="J6204" s="33"/>
      <c r="K6204" s="33"/>
    </row>
    <row r="6205" spans="2:11" x14ac:dyDescent="0.2">
      <c r="B6205" s="33"/>
      <c r="C6205" s="171"/>
      <c r="D6205" s="33"/>
      <c r="E6205" s="33"/>
      <c r="F6205" s="33"/>
      <c r="G6205" s="33"/>
      <c r="H6205" s="33"/>
      <c r="I6205" s="171"/>
      <c r="J6205" s="33"/>
      <c r="K6205" s="33"/>
    </row>
    <row r="6206" spans="2:11" x14ac:dyDescent="0.2">
      <c r="B6206" s="33"/>
      <c r="C6206" s="171"/>
      <c r="D6206" s="33"/>
      <c r="E6206" s="33"/>
      <c r="F6206" s="33"/>
      <c r="G6206" s="33"/>
      <c r="H6206" s="33"/>
      <c r="I6206" s="171"/>
      <c r="J6206" s="33"/>
      <c r="K6206" s="33"/>
    </row>
    <row r="6207" spans="2:11" x14ac:dyDescent="0.2">
      <c r="B6207" s="33"/>
      <c r="C6207" s="171"/>
      <c r="D6207" s="33"/>
      <c r="E6207" s="33"/>
      <c r="F6207" s="33"/>
      <c r="G6207" s="33"/>
      <c r="H6207" s="33"/>
      <c r="I6207" s="171"/>
      <c r="J6207" s="33"/>
      <c r="K6207" s="33"/>
    </row>
    <row r="6208" spans="2:11" x14ac:dyDescent="0.2">
      <c r="B6208" s="33"/>
      <c r="C6208" s="171"/>
      <c r="D6208" s="33"/>
      <c r="E6208" s="33"/>
      <c r="F6208" s="33"/>
      <c r="G6208" s="33"/>
      <c r="H6208" s="33"/>
      <c r="I6208" s="171"/>
      <c r="J6208" s="33"/>
      <c r="K6208" s="33"/>
    </row>
    <row r="6209" spans="2:11" x14ac:dyDescent="0.2">
      <c r="B6209" s="33"/>
      <c r="C6209" s="171"/>
      <c r="D6209" s="33"/>
      <c r="E6209" s="33"/>
      <c r="F6209" s="33"/>
      <c r="G6209" s="33"/>
      <c r="H6209" s="33"/>
      <c r="I6209" s="171"/>
      <c r="J6209" s="33"/>
      <c r="K6209" s="33"/>
    </row>
    <row r="6210" spans="2:11" x14ac:dyDescent="0.2">
      <c r="B6210" s="33"/>
      <c r="C6210" s="171"/>
      <c r="D6210" s="33"/>
      <c r="E6210" s="33"/>
      <c r="F6210" s="33"/>
      <c r="G6210" s="33"/>
      <c r="H6210" s="33"/>
      <c r="I6210" s="171"/>
      <c r="J6210" s="33"/>
      <c r="K6210" s="33"/>
    </row>
    <row r="6211" spans="2:11" x14ac:dyDescent="0.2">
      <c r="B6211" s="33"/>
      <c r="C6211" s="171"/>
      <c r="D6211" s="33"/>
      <c r="E6211" s="33"/>
      <c r="F6211" s="33"/>
      <c r="G6211" s="33"/>
      <c r="H6211" s="33"/>
      <c r="I6211" s="171"/>
      <c r="J6211" s="33"/>
      <c r="K6211" s="33"/>
    </row>
    <row r="6212" spans="2:11" x14ac:dyDescent="0.2">
      <c r="B6212" s="33"/>
      <c r="C6212" s="171"/>
      <c r="D6212" s="33"/>
      <c r="E6212" s="33"/>
      <c r="F6212" s="33"/>
      <c r="G6212" s="33"/>
      <c r="H6212" s="33"/>
      <c r="I6212" s="171"/>
      <c r="J6212" s="33"/>
      <c r="K6212" s="33"/>
    </row>
    <row r="6213" spans="2:11" x14ac:dyDescent="0.2">
      <c r="B6213" s="33"/>
      <c r="C6213" s="171"/>
      <c r="D6213" s="33"/>
      <c r="E6213" s="33"/>
      <c r="F6213" s="33"/>
      <c r="G6213" s="33"/>
      <c r="H6213" s="33"/>
      <c r="I6213" s="171"/>
      <c r="J6213" s="33"/>
      <c r="K6213" s="33"/>
    </row>
    <row r="6214" spans="2:11" x14ac:dyDescent="0.2">
      <c r="B6214" s="33"/>
      <c r="C6214" s="171"/>
      <c r="D6214" s="33"/>
      <c r="E6214" s="33"/>
      <c r="F6214" s="33"/>
      <c r="G6214" s="33"/>
      <c r="H6214" s="33"/>
      <c r="I6214" s="171"/>
      <c r="J6214" s="33"/>
      <c r="K6214" s="33"/>
    </row>
    <row r="6215" spans="2:11" x14ac:dyDescent="0.2">
      <c r="B6215" s="33"/>
      <c r="C6215" s="171"/>
      <c r="D6215" s="33"/>
      <c r="E6215" s="33"/>
      <c r="F6215" s="33"/>
      <c r="G6215" s="33"/>
      <c r="H6215" s="33"/>
      <c r="I6215" s="171"/>
      <c r="J6215" s="33"/>
      <c r="K6215" s="33"/>
    </row>
    <row r="6216" spans="2:11" x14ac:dyDescent="0.2">
      <c r="B6216" s="33"/>
      <c r="C6216" s="171"/>
      <c r="D6216" s="33"/>
      <c r="E6216" s="33"/>
      <c r="F6216" s="33"/>
      <c r="G6216" s="33"/>
      <c r="H6216" s="33"/>
      <c r="I6216" s="171"/>
      <c r="J6216" s="33"/>
      <c r="K6216" s="33"/>
    </row>
    <row r="6217" spans="2:11" x14ac:dyDescent="0.2">
      <c r="B6217" s="33"/>
      <c r="C6217" s="171"/>
      <c r="D6217" s="33"/>
      <c r="E6217" s="33"/>
      <c r="F6217" s="33"/>
      <c r="G6217" s="33"/>
      <c r="H6217" s="33"/>
      <c r="I6217" s="171"/>
      <c r="J6217" s="33"/>
      <c r="K6217" s="33"/>
    </row>
    <row r="6218" spans="2:11" x14ac:dyDescent="0.2">
      <c r="B6218" s="33"/>
      <c r="C6218" s="171"/>
      <c r="D6218" s="33"/>
      <c r="E6218" s="33"/>
      <c r="F6218" s="33"/>
      <c r="G6218" s="33"/>
      <c r="H6218" s="33"/>
      <c r="I6218" s="171"/>
      <c r="J6218" s="33"/>
      <c r="K6218" s="33"/>
    </row>
    <row r="6219" spans="2:11" x14ac:dyDescent="0.2">
      <c r="B6219" s="33"/>
      <c r="C6219" s="171"/>
      <c r="D6219" s="33"/>
      <c r="E6219" s="33"/>
      <c r="F6219" s="33"/>
      <c r="G6219" s="33"/>
      <c r="H6219" s="33"/>
      <c r="I6219" s="171"/>
      <c r="J6219" s="33"/>
      <c r="K6219" s="33"/>
    </row>
    <row r="6220" spans="2:11" x14ac:dyDescent="0.2">
      <c r="B6220" s="33"/>
      <c r="C6220" s="171"/>
      <c r="D6220" s="33"/>
      <c r="E6220" s="33"/>
      <c r="F6220" s="33"/>
      <c r="G6220" s="33"/>
      <c r="H6220" s="33"/>
      <c r="I6220" s="171"/>
      <c r="J6220" s="33"/>
      <c r="K6220" s="33"/>
    </row>
    <row r="6221" spans="2:11" x14ac:dyDescent="0.2">
      <c r="B6221" s="33"/>
      <c r="C6221" s="171"/>
      <c r="D6221" s="33"/>
      <c r="E6221" s="33"/>
      <c r="F6221" s="33"/>
      <c r="G6221" s="33"/>
      <c r="H6221" s="33"/>
      <c r="I6221" s="171"/>
      <c r="J6221" s="33"/>
      <c r="K6221" s="33"/>
    </row>
    <row r="6222" spans="2:11" x14ac:dyDescent="0.2">
      <c r="B6222" s="33"/>
      <c r="C6222" s="171"/>
      <c r="D6222" s="33"/>
      <c r="E6222" s="33"/>
      <c r="F6222" s="33"/>
      <c r="G6222" s="33"/>
      <c r="H6222" s="33"/>
      <c r="I6222" s="171"/>
      <c r="J6222" s="33"/>
      <c r="K6222" s="33"/>
    </row>
    <row r="6223" spans="2:11" x14ac:dyDescent="0.2">
      <c r="B6223" s="33"/>
      <c r="C6223" s="171"/>
      <c r="D6223" s="33"/>
      <c r="E6223" s="33"/>
      <c r="F6223" s="33"/>
      <c r="G6223" s="33"/>
      <c r="H6223" s="33"/>
      <c r="I6223" s="171"/>
      <c r="J6223" s="33"/>
      <c r="K6223" s="33"/>
    </row>
    <row r="6224" spans="2:11" x14ac:dyDescent="0.2">
      <c r="B6224" s="33"/>
      <c r="C6224" s="171"/>
      <c r="D6224" s="33"/>
      <c r="E6224" s="33"/>
      <c r="F6224" s="33"/>
      <c r="G6224" s="33"/>
      <c r="H6224" s="33"/>
      <c r="I6224" s="171"/>
      <c r="J6224" s="33"/>
      <c r="K6224" s="33"/>
    </row>
    <row r="6225" spans="2:11" x14ac:dyDescent="0.2">
      <c r="B6225" s="33"/>
      <c r="C6225" s="171"/>
      <c r="D6225" s="33"/>
      <c r="E6225" s="33"/>
      <c r="F6225" s="33"/>
      <c r="G6225" s="33"/>
      <c r="H6225" s="33"/>
      <c r="I6225" s="171"/>
      <c r="J6225" s="33"/>
      <c r="K6225" s="33"/>
    </row>
    <row r="6226" spans="2:11" x14ac:dyDescent="0.2">
      <c r="B6226" s="33"/>
      <c r="C6226" s="171"/>
      <c r="D6226" s="33"/>
      <c r="E6226" s="33"/>
      <c r="F6226" s="33"/>
      <c r="G6226" s="33"/>
      <c r="H6226" s="33"/>
      <c r="I6226" s="171"/>
      <c r="J6226" s="33"/>
      <c r="K6226" s="33"/>
    </row>
    <row r="6227" spans="2:11" x14ac:dyDescent="0.2">
      <c r="B6227" s="33"/>
      <c r="C6227" s="171"/>
      <c r="D6227" s="33"/>
      <c r="E6227" s="33"/>
      <c r="F6227" s="33"/>
      <c r="G6227" s="33"/>
      <c r="H6227" s="33"/>
      <c r="I6227" s="171"/>
      <c r="J6227" s="33"/>
      <c r="K6227" s="33"/>
    </row>
    <row r="6228" spans="2:11" x14ac:dyDescent="0.2">
      <c r="B6228" s="33"/>
      <c r="C6228" s="171"/>
      <c r="D6228" s="33"/>
      <c r="E6228" s="33"/>
      <c r="F6228" s="33"/>
      <c r="G6228" s="33"/>
      <c r="H6228" s="33"/>
      <c r="I6228" s="171"/>
      <c r="J6228" s="33"/>
      <c r="K6228" s="33"/>
    </row>
    <row r="6229" spans="2:11" x14ac:dyDescent="0.2">
      <c r="B6229" s="33"/>
      <c r="C6229" s="171"/>
      <c r="D6229" s="33"/>
      <c r="E6229" s="33"/>
      <c r="F6229" s="33"/>
      <c r="G6229" s="33"/>
      <c r="H6229" s="33"/>
      <c r="I6229" s="171"/>
      <c r="J6229" s="33"/>
      <c r="K6229" s="33"/>
    </row>
    <row r="6230" spans="2:11" x14ac:dyDescent="0.2">
      <c r="B6230" s="33"/>
      <c r="C6230" s="171"/>
      <c r="D6230" s="33"/>
      <c r="E6230" s="33"/>
      <c r="F6230" s="33"/>
      <c r="G6230" s="33"/>
      <c r="H6230" s="33"/>
      <c r="I6230" s="171"/>
      <c r="J6230" s="33"/>
      <c r="K6230" s="33"/>
    </row>
    <row r="6231" spans="2:11" x14ac:dyDescent="0.2">
      <c r="B6231" s="33"/>
      <c r="C6231" s="171"/>
      <c r="D6231" s="33"/>
      <c r="E6231" s="33"/>
      <c r="F6231" s="33"/>
      <c r="G6231" s="33"/>
      <c r="H6231" s="33"/>
      <c r="I6231" s="171"/>
      <c r="J6231" s="33"/>
      <c r="K6231" s="33"/>
    </row>
    <row r="6232" spans="2:11" x14ac:dyDescent="0.2">
      <c r="B6232" s="33"/>
      <c r="C6232" s="171"/>
      <c r="D6232" s="33"/>
      <c r="E6232" s="33"/>
      <c r="F6232" s="33"/>
      <c r="G6232" s="33"/>
      <c r="H6232" s="33"/>
      <c r="I6232" s="171"/>
      <c r="J6232" s="33"/>
      <c r="K6232" s="33"/>
    </row>
    <row r="6233" spans="2:11" x14ac:dyDescent="0.2">
      <c r="B6233" s="33"/>
      <c r="C6233" s="171"/>
      <c r="D6233" s="33"/>
      <c r="E6233" s="33"/>
      <c r="F6233" s="33"/>
      <c r="G6233" s="33"/>
      <c r="H6233" s="33"/>
      <c r="I6233" s="171"/>
      <c r="J6233" s="33"/>
      <c r="K6233" s="33"/>
    </row>
    <row r="6234" spans="2:11" x14ac:dyDescent="0.2">
      <c r="B6234" s="33"/>
      <c r="C6234" s="171"/>
      <c r="D6234" s="33"/>
      <c r="E6234" s="33"/>
      <c r="F6234" s="33"/>
      <c r="G6234" s="33"/>
      <c r="H6234" s="33"/>
      <c r="I6234" s="171"/>
      <c r="J6234" s="33"/>
      <c r="K6234" s="33"/>
    </row>
    <row r="6235" spans="2:11" x14ac:dyDescent="0.2">
      <c r="B6235" s="33"/>
      <c r="C6235" s="171"/>
      <c r="D6235" s="33"/>
      <c r="E6235" s="33"/>
      <c r="F6235" s="33"/>
      <c r="G6235" s="33"/>
      <c r="H6235" s="33"/>
      <c r="I6235" s="171"/>
      <c r="J6235" s="33"/>
      <c r="K6235" s="33"/>
    </row>
    <row r="6236" spans="2:11" x14ac:dyDescent="0.2">
      <c r="B6236" s="33"/>
      <c r="C6236" s="171"/>
      <c r="D6236" s="33"/>
      <c r="E6236" s="33"/>
      <c r="F6236" s="33"/>
      <c r="G6236" s="33"/>
      <c r="H6236" s="33"/>
      <c r="I6236" s="171"/>
      <c r="J6236" s="33"/>
      <c r="K6236" s="33"/>
    </row>
    <row r="6237" spans="2:11" x14ac:dyDescent="0.2">
      <c r="B6237" s="33"/>
      <c r="C6237" s="171"/>
      <c r="D6237" s="33"/>
      <c r="E6237" s="33"/>
      <c r="F6237" s="33"/>
      <c r="G6237" s="33"/>
      <c r="H6237" s="33"/>
      <c r="I6237" s="171"/>
      <c r="J6237" s="33"/>
      <c r="K6237" s="33"/>
    </row>
    <row r="6238" spans="2:11" x14ac:dyDescent="0.2">
      <c r="B6238" s="33"/>
      <c r="C6238" s="171"/>
      <c r="D6238" s="33"/>
      <c r="E6238" s="33"/>
      <c r="F6238" s="33"/>
      <c r="G6238" s="33"/>
      <c r="H6238" s="33"/>
      <c r="I6238" s="171"/>
      <c r="J6238" s="33"/>
      <c r="K6238" s="33"/>
    </row>
    <row r="6239" spans="2:11" x14ac:dyDescent="0.2">
      <c r="B6239" s="33"/>
      <c r="C6239" s="171"/>
      <c r="D6239" s="33"/>
      <c r="E6239" s="33"/>
      <c r="F6239" s="33"/>
      <c r="G6239" s="33"/>
      <c r="H6239" s="33"/>
      <c r="I6239" s="171"/>
      <c r="J6239" s="33"/>
      <c r="K6239" s="33"/>
    </row>
    <row r="6240" spans="2:11" x14ac:dyDescent="0.2">
      <c r="B6240" s="33"/>
      <c r="C6240" s="171"/>
      <c r="D6240" s="33"/>
      <c r="E6240" s="33"/>
      <c r="F6240" s="33"/>
      <c r="G6240" s="33"/>
      <c r="H6240" s="33"/>
      <c r="I6240" s="171"/>
      <c r="J6240" s="33"/>
      <c r="K6240" s="33"/>
    </row>
    <row r="6241" spans="2:11" x14ac:dyDescent="0.2">
      <c r="B6241" s="33"/>
      <c r="C6241" s="171"/>
      <c r="D6241" s="33"/>
      <c r="E6241" s="33"/>
      <c r="F6241" s="33"/>
      <c r="G6241" s="33"/>
      <c r="H6241" s="33"/>
      <c r="I6241" s="171"/>
      <c r="J6241" s="33"/>
      <c r="K6241" s="33"/>
    </row>
    <row r="6242" spans="2:11" x14ac:dyDescent="0.2">
      <c r="B6242" s="33"/>
      <c r="C6242" s="171"/>
      <c r="D6242" s="33"/>
      <c r="E6242" s="33"/>
      <c r="F6242" s="33"/>
      <c r="G6242" s="33"/>
      <c r="H6242" s="33"/>
      <c r="I6242" s="171"/>
      <c r="J6242" s="33"/>
      <c r="K6242" s="33"/>
    </row>
    <row r="6243" spans="2:11" x14ac:dyDescent="0.2">
      <c r="B6243" s="33"/>
      <c r="C6243" s="171"/>
      <c r="D6243" s="33"/>
      <c r="E6243" s="33"/>
      <c r="F6243" s="33"/>
      <c r="G6243" s="33"/>
      <c r="H6243" s="33"/>
      <c r="I6243" s="171"/>
      <c r="J6243" s="33"/>
      <c r="K6243" s="33"/>
    </row>
    <row r="6244" spans="2:11" x14ac:dyDescent="0.2">
      <c r="B6244" s="33"/>
      <c r="C6244" s="171"/>
      <c r="D6244" s="33"/>
      <c r="E6244" s="33"/>
      <c r="F6244" s="33"/>
      <c r="G6244" s="33"/>
      <c r="H6244" s="33"/>
      <c r="I6244" s="171"/>
      <c r="J6244" s="33"/>
      <c r="K6244" s="33"/>
    </row>
    <row r="6245" spans="2:11" x14ac:dyDescent="0.2">
      <c r="B6245" s="33"/>
      <c r="C6245" s="171"/>
      <c r="D6245" s="33"/>
      <c r="E6245" s="33"/>
      <c r="F6245" s="33"/>
      <c r="G6245" s="33"/>
      <c r="H6245" s="33"/>
      <c r="I6245" s="171"/>
      <c r="J6245" s="33"/>
      <c r="K6245" s="33"/>
    </row>
    <row r="6246" spans="2:11" x14ac:dyDescent="0.2">
      <c r="B6246" s="33"/>
      <c r="C6246" s="171"/>
      <c r="D6246" s="33"/>
      <c r="E6246" s="33"/>
      <c r="F6246" s="33"/>
      <c r="G6246" s="33"/>
      <c r="H6246" s="33"/>
      <c r="I6246" s="171"/>
      <c r="J6246" s="33"/>
      <c r="K6246" s="33"/>
    </row>
    <row r="6247" spans="2:11" x14ac:dyDescent="0.2">
      <c r="B6247" s="33"/>
      <c r="C6247" s="171"/>
      <c r="D6247" s="33"/>
      <c r="E6247" s="33"/>
      <c r="F6247" s="33"/>
      <c r="G6247" s="33"/>
      <c r="H6247" s="33"/>
      <c r="I6247" s="171"/>
      <c r="J6247" s="33"/>
      <c r="K6247" s="33"/>
    </row>
    <row r="6248" spans="2:11" x14ac:dyDescent="0.2">
      <c r="B6248" s="33"/>
      <c r="C6248" s="171"/>
      <c r="D6248" s="33"/>
      <c r="E6248" s="33"/>
      <c r="F6248" s="33"/>
      <c r="G6248" s="33"/>
      <c r="H6248" s="33"/>
      <c r="I6248" s="171"/>
      <c r="J6248" s="33"/>
      <c r="K6248" s="33"/>
    </row>
    <row r="6249" spans="2:11" x14ac:dyDescent="0.2">
      <c r="B6249" s="33"/>
      <c r="C6249" s="171"/>
      <c r="D6249" s="33"/>
      <c r="E6249" s="33"/>
      <c r="F6249" s="33"/>
      <c r="G6249" s="33"/>
      <c r="H6249" s="33"/>
      <c r="I6249" s="171"/>
      <c r="J6249" s="33"/>
      <c r="K6249" s="33"/>
    </row>
    <row r="6250" spans="2:11" x14ac:dyDescent="0.2">
      <c r="B6250" s="33"/>
      <c r="C6250" s="171"/>
      <c r="D6250" s="33"/>
      <c r="E6250" s="33"/>
      <c r="F6250" s="33"/>
      <c r="G6250" s="33"/>
      <c r="H6250" s="33"/>
      <c r="I6250" s="171"/>
      <c r="J6250" s="33"/>
      <c r="K6250" s="33"/>
    </row>
    <row r="6251" spans="2:11" x14ac:dyDescent="0.2">
      <c r="B6251" s="33"/>
      <c r="C6251" s="171"/>
      <c r="D6251" s="33"/>
      <c r="E6251" s="33"/>
      <c r="F6251" s="33"/>
      <c r="G6251" s="33"/>
      <c r="H6251" s="33"/>
      <c r="I6251" s="171"/>
      <c r="J6251" s="33"/>
      <c r="K6251" s="33"/>
    </row>
    <row r="6252" spans="2:11" x14ac:dyDescent="0.2">
      <c r="B6252" s="33"/>
      <c r="C6252" s="171"/>
      <c r="D6252" s="33"/>
      <c r="E6252" s="33"/>
      <c r="F6252" s="33"/>
      <c r="G6252" s="33"/>
      <c r="H6252" s="33"/>
      <c r="I6252" s="171"/>
      <c r="J6252" s="33"/>
      <c r="K6252" s="33"/>
    </row>
    <row r="6253" spans="2:11" x14ac:dyDescent="0.2">
      <c r="B6253" s="33"/>
      <c r="C6253" s="171"/>
      <c r="D6253" s="33"/>
      <c r="E6253" s="33"/>
      <c r="F6253" s="33"/>
      <c r="G6253" s="33"/>
      <c r="H6253" s="33"/>
      <c r="I6253" s="171"/>
      <c r="J6253" s="33"/>
      <c r="K6253" s="33"/>
    </row>
    <row r="6254" spans="2:11" x14ac:dyDescent="0.2">
      <c r="B6254" s="33"/>
      <c r="C6254" s="171"/>
      <c r="D6254" s="33"/>
      <c r="E6254" s="33"/>
      <c r="F6254" s="33"/>
      <c r="G6254" s="33"/>
      <c r="H6254" s="33"/>
      <c r="I6254" s="171"/>
      <c r="J6254" s="33"/>
      <c r="K6254" s="33"/>
    </row>
    <row r="6255" spans="2:11" x14ac:dyDescent="0.2">
      <c r="B6255" s="33"/>
      <c r="C6255" s="171"/>
      <c r="D6255" s="33"/>
      <c r="E6255" s="33"/>
      <c r="F6255" s="33"/>
      <c r="G6255" s="33"/>
      <c r="H6255" s="33"/>
      <c r="I6255" s="171"/>
      <c r="J6255" s="33"/>
      <c r="K6255" s="33"/>
    </row>
    <row r="6256" spans="2:11" x14ac:dyDescent="0.2">
      <c r="B6256" s="33"/>
      <c r="C6256" s="171"/>
      <c r="D6256" s="33"/>
      <c r="E6256" s="33"/>
      <c r="F6256" s="33"/>
      <c r="G6256" s="33"/>
      <c r="H6256" s="33"/>
      <c r="I6256" s="171"/>
      <c r="J6256" s="33"/>
      <c r="K6256" s="33"/>
    </row>
    <row r="6257" spans="2:11" x14ac:dyDescent="0.2">
      <c r="B6257" s="33"/>
      <c r="C6257" s="171"/>
      <c r="D6257" s="33"/>
      <c r="E6257" s="33"/>
      <c r="F6257" s="33"/>
      <c r="G6257" s="33"/>
      <c r="H6257" s="33"/>
      <c r="I6257" s="171"/>
      <c r="J6257" s="33"/>
      <c r="K6257" s="33"/>
    </row>
    <row r="6258" spans="2:11" x14ac:dyDescent="0.2">
      <c r="B6258" s="33"/>
      <c r="C6258" s="171"/>
      <c r="D6258" s="33"/>
      <c r="E6258" s="33"/>
      <c r="F6258" s="33"/>
      <c r="G6258" s="33"/>
      <c r="H6258" s="33"/>
      <c r="I6258" s="171"/>
      <c r="J6258" s="33"/>
      <c r="K6258" s="33"/>
    </row>
    <row r="6259" spans="2:11" x14ac:dyDescent="0.2">
      <c r="B6259" s="33"/>
      <c r="C6259" s="171"/>
      <c r="D6259" s="33"/>
      <c r="E6259" s="33"/>
      <c r="F6259" s="33"/>
      <c r="G6259" s="33"/>
      <c r="H6259" s="33"/>
      <c r="I6259" s="171"/>
      <c r="J6259" s="33"/>
      <c r="K6259" s="33"/>
    </row>
    <row r="6260" spans="2:11" x14ac:dyDescent="0.2">
      <c r="B6260" s="33"/>
      <c r="C6260" s="171"/>
      <c r="D6260" s="33"/>
      <c r="E6260" s="33"/>
      <c r="F6260" s="33"/>
      <c r="G6260" s="33"/>
      <c r="H6260" s="33"/>
      <c r="I6260" s="171"/>
      <c r="J6260" s="33"/>
      <c r="K6260" s="33"/>
    </row>
    <row r="6261" spans="2:11" x14ac:dyDescent="0.2">
      <c r="B6261" s="33"/>
      <c r="C6261" s="171"/>
      <c r="D6261" s="33"/>
      <c r="E6261" s="33"/>
      <c r="F6261" s="33"/>
      <c r="G6261" s="33"/>
      <c r="H6261" s="33"/>
      <c r="I6261" s="171"/>
      <c r="J6261" s="33"/>
      <c r="K6261" s="33"/>
    </row>
    <row r="6262" spans="2:11" x14ac:dyDescent="0.2">
      <c r="B6262" s="33"/>
      <c r="C6262" s="171"/>
      <c r="D6262" s="33"/>
      <c r="E6262" s="33"/>
      <c r="F6262" s="33"/>
      <c r="G6262" s="33"/>
      <c r="H6262" s="33"/>
      <c r="I6262" s="171"/>
      <c r="J6262" s="33"/>
      <c r="K6262" s="33"/>
    </row>
    <row r="6263" spans="2:11" x14ac:dyDescent="0.2">
      <c r="B6263" s="33"/>
      <c r="C6263" s="171"/>
      <c r="D6263" s="33"/>
      <c r="E6263" s="33"/>
      <c r="F6263" s="33"/>
      <c r="G6263" s="33"/>
      <c r="H6263" s="33"/>
      <c r="I6263" s="171"/>
      <c r="J6263" s="33"/>
      <c r="K6263" s="33"/>
    </row>
    <row r="6264" spans="2:11" x14ac:dyDescent="0.2">
      <c r="B6264" s="33"/>
      <c r="C6264" s="171"/>
      <c r="D6264" s="33"/>
      <c r="E6264" s="33"/>
      <c r="F6264" s="33"/>
      <c r="G6264" s="33"/>
      <c r="H6264" s="33"/>
      <c r="I6264" s="171"/>
      <c r="J6264" s="33"/>
      <c r="K6264" s="33"/>
    </row>
    <row r="6265" spans="2:11" x14ac:dyDescent="0.2">
      <c r="B6265" s="33"/>
      <c r="C6265" s="171"/>
      <c r="D6265" s="33"/>
      <c r="E6265" s="33"/>
      <c r="F6265" s="33"/>
      <c r="G6265" s="33"/>
      <c r="H6265" s="33"/>
      <c r="I6265" s="171"/>
      <c r="J6265" s="33"/>
      <c r="K6265" s="33"/>
    </row>
    <row r="6266" spans="2:11" x14ac:dyDescent="0.2">
      <c r="B6266" s="33"/>
      <c r="C6266" s="171"/>
      <c r="D6266" s="33"/>
      <c r="E6266" s="33"/>
      <c r="F6266" s="33"/>
      <c r="G6266" s="33"/>
      <c r="H6266" s="33"/>
      <c r="I6266" s="171"/>
      <c r="J6266" s="33"/>
      <c r="K6266" s="33"/>
    </row>
    <row r="6267" spans="2:11" x14ac:dyDescent="0.2">
      <c r="B6267" s="33"/>
      <c r="C6267" s="171"/>
      <c r="D6267" s="33"/>
      <c r="E6267" s="33"/>
      <c r="F6267" s="33"/>
      <c r="G6267" s="33"/>
      <c r="H6267" s="33"/>
      <c r="I6267" s="171"/>
      <c r="J6267" s="33"/>
      <c r="K6267" s="33"/>
    </row>
    <row r="6268" spans="2:11" x14ac:dyDescent="0.2">
      <c r="B6268" s="33"/>
      <c r="C6268" s="171"/>
      <c r="D6268" s="33"/>
      <c r="E6268" s="33"/>
      <c r="F6268" s="33"/>
      <c r="G6268" s="33"/>
      <c r="H6268" s="33"/>
      <c r="I6268" s="171"/>
      <c r="J6268" s="33"/>
      <c r="K6268" s="33"/>
    </row>
    <row r="6269" spans="2:11" x14ac:dyDescent="0.2">
      <c r="B6269" s="33"/>
      <c r="C6269" s="171"/>
      <c r="D6269" s="33"/>
      <c r="E6269" s="33"/>
      <c r="F6269" s="33"/>
      <c r="G6269" s="33"/>
      <c r="H6269" s="33"/>
      <c r="I6269" s="171"/>
      <c r="J6269" s="33"/>
      <c r="K6269" s="33"/>
    </row>
    <row r="6270" spans="2:11" x14ac:dyDescent="0.2">
      <c r="B6270" s="33"/>
      <c r="C6270" s="171"/>
      <c r="D6270" s="33"/>
      <c r="E6270" s="33"/>
      <c r="F6270" s="33"/>
      <c r="G6270" s="33"/>
      <c r="H6270" s="33"/>
      <c r="I6270" s="171"/>
      <c r="J6270" s="33"/>
      <c r="K6270" s="33"/>
    </row>
    <row r="6271" spans="2:11" x14ac:dyDescent="0.2">
      <c r="B6271" s="33"/>
      <c r="C6271" s="171"/>
      <c r="D6271" s="33"/>
      <c r="E6271" s="33"/>
      <c r="F6271" s="33"/>
      <c r="G6271" s="33"/>
      <c r="H6271" s="33"/>
      <c r="I6271" s="171"/>
      <c r="J6271" s="33"/>
      <c r="K6271" s="33"/>
    </row>
    <row r="6272" spans="2:11" x14ac:dyDescent="0.2">
      <c r="B6272" s="33"/>
      <c r="C6272" s="171"/>
      <c r="D6272" s="33"/>
      <c r="E6272" s="33"/>
      <c r="F6272" s="33"/>
      <c r="G6272" s="33"/>
      <c r="H6272" s="33"/>
      <c r="I6272" s="171"/>
      <c r="J6272" s="33"/>
      <c r="K6272" s="33"/>
    </row>
    <row r="6273" spans="2:11" x14ac:dyDescent="0.2">
      <c r="B6273" s="33"/>
      <c r="C6273" s="171"/>
      <c r="D6273" s="33"/>
      <c r="E6273" s="33"/>
      <c r="F6273" s="33"/>
      <c r="G6273" s="33"/>
      <c r="H6273" s="33"/>
      <c r="I6273" s="171"/>
      <c r="J6273" s="33"/>
      <c r="K6273" s="33"/>
    </row>
    <row r="6274" spans="2:11" x14ac:dyDescent="0.2">
      <c r="B6274" s="33"/>
      <c r="C6274" s="171"/>
      <c r="D6274" s="33"/>
      <c r="E6274" s="33"/>
      <c r="F6274" s="33"/>
      <c r="G6274" s="33"/>
      <c r="H6274" s="33"/>
      <c r="I6274" s="171"/>
      <c r="J6274" s="33"/>
      <c r="K6274" s="33"/>
    </row>
    <row r="6275" spans="2:11" x14ac:dyDescent="0.2">
      <c r="B6275" s="33"/>
      <c r="C6275" s="171"/>
      <c r="D6275" s="33"/>
      <c r="E6275" s="33"/>
      <c r="F6275" s="33"/>
      <c r="G6275" s="33"/>
      <c r="H6275" s="33"/>
      <c r="I6275" s="171"/>
      <c r="J6275" s="33"/>
      <c r="K6275" s="33"/>
    </row>
    <row r="6276" spans="2:11" x14ac:dyDescent="0.2">
      <c r="B6276" s="33"/>
      <c r="C6276" s="171"/>
      <c r="D6276" s="33"/>
      <c r="E6276" s="33"/>
      <c r="F6276" s="33"/>
      <c r="G6276" s="33"/>
      <c r="H6276" s="33"/>
      <c r="I6276" s="171"/>
      <c r="J6276" s="33"/>
      <c r="K6276" s="33"/>
    </row>
    <row r="6277" spans="2:11" x14ac:dyDescent="0.2">
      <c r="B6277" s="33"/>
      <c r="C6277" s="171"/>
      <c r="D6277" s="33"/>
      <c r="E6277" s="33"/>
      <c r="F6277" s="33"/>
      <c r="G6277" s="33"/>
      <c r="H6277" s="33"/>
      <c r="I6277" s="171"/>
      <c r="J6277" s="33"/>
      <c r="K6277" s="33"/>
    </row>
    <row r="6278" spans="2:11" x14ac:dyDescent="0.2">
      <c r="B6278" s="33"/>
      <c r="C6278" s="171"/>
      <c r="D6278" s="33"/>
      <c r="E6278" s="33"/>
      <c r="F6278" s="33"/>
      <c r="G6278" s="33"/>
      <c r="H6278" s="33"/>
      <c r="I6278" s="171"/>
      <c r="J6278" s="33"/>
      <c r="K6278" s="33"/>
    </row>
    <row r="6279" spans="2:11" x14ac:dyDescent="0.2">
      <c r="B6279" s="33"/>
      <c r="C6279" s="171"/>
      <c r="D6279" s="33"/>
      <c r="E6279" s="33"/>
      <c r="F6279" s="33"/>
      <c r="G6279" s="33"/>
      <c r="H6279" s="33"/>
      <c r="I6279" s="171"/>
      <c r="J6279" s="33"/>
      <c r="K6279" s="33"/>
    </row>
    <row r="6280" spans="2:11" x14ac:dyDescent="0.2">
      <c r="B6280" s="33"/>
      <c r="C6280" s="171"/>
      <c r="D6280" s="33"/>
      <c r="E6280" s="33"/>
      <c r="F6280" s="33"/>
      <c r="G6280" s="33"/>
      <c r="H6280" s="33"/>
      <c r="I6280" s="171"/>
      <c r="J6280" s="33"/>
      <c r="K6280" s="33"/>
    </row>
    <row r="6281" spans="2:11" x14ac:dyDescent="0.2">
      <c r="B6281" s="33"/>
      <c r="C6281" s="171"/>
      <c r="D6281" s="33"/>
      <c r="E6281" s="33"/>
      <c r="F6281" s="33"/>
      <c r="G6281" s="33"/>
      <c r="H6281" s="33"/>
      <c r="I6281" s="171"/>
      <c r="J6281" s="33"/>
      <c r="K6281" s="33"/>
    </row>
    <row r="6282" spans="2:11" x14ac:dyDescent="0.2">
      <c r="B6282" s="33"/>
      <c r="C6282" s="171"/>
      <c r="D6282" s="33"/>
      <c r="E6282" s="33"/>
      <c r="F6282" s="33"/>
      <c r="G6282" s="33"/>
      <c r="H6282" s="33"/>
      <c r="I6282" s="171"/>
      <c r="J6282" s="33"/>
      <c r="K6282" s="33"/>
    </row>
    <row r="6283" spans="2:11" x14ac:dyDescent="0.2">
      <c r="B6283" s="33"/>
      <c r="C6283" s="171"/>
      <c r="D6283" s="33"/>
      <c r="E6283" s="33"/>
      <c r="F6283" s="33"/>
      <c r="G6283" s="33"/>
      <c r="H6283" s="33"/>
      <c r="I6283" s="171"/>
      <c r="J6283" s="33"/>
      <c r="K6283" s="33"/>
    </row>
    <row r="6284" spans="2:11" x14ac:dyDescent="0.2">
      <c r="B6284" s="33"/>
      <c r="C6284" s="171"/>
      <c r="D6284" s="33"/>
      <c r="E6284" s="33"/>
      <c r="F6284" s="33"/>
      <c r="G6284" s="33"/>
      <c r="H6284" s="33"/>
      <c r="I6284" s="171"/>
      <c r="J6284" s="33"/>
      <c r="K6284" s="33"/>
    </row>
    <row r="6285" spans="2:11" x14ac:dyDescent="0.2">
      <c r="B6285" s="33"/>
      <c r="C6285" s="171"/>
      <c r="D6285" s="33"/>
      <c r="E6285" s="33"/>
      <c r="F6285" s="33"/>
      <c r="G6285" s="33"/>
      <c r="H6285" s="33"/>
      <c r="I6285" s="171"/>
      <c r="J6285" s="33"/>
      <c r="K6285" s="33"/>
    </row>
    <row r="6286" spans="2:11" x14ac:dyDescent="0.2">
      <c r="B6286" s="33"/>
      <c r="C6286" s="171"/>
      <c r="D6286" s="33"/>
      <c r="E6286" s="33"/>
      <c r="F6286" s="33"/>
      <c r="G6286" s="33"/>
      <c r="H6286" s="33"/>
      <c r="I6286" s="171"/>
      <c r="J6286" s="33"/>
      <c r="K6286" s="33"/>
    </row>
    <row r="6287" spans="2:11" x14ac:dyDescent="0.2">
      <c r="B6287" s="33"/>
      <c r="C6287" s="171"/>
      <c r="D6287" s="33"/>
      <c r="E6287" s="33"/>
      <c r="F6287" s="33"/>
      <c r="G6287" s="33"/>
      <c r="H6287" s="33"/>
      <c r="I6287" s="171"/>
      <c r="J6287" s="33"/>
      <c r="K6287" s="33"/>
    </row>
    <row r="6288" spans="2:11" x14ac:dyDescent="0.2">
      <c r="B6288" s="33"/>
      <c r="C6288" s="171"/>
      <c r="D6288" s="33"/>
      <c r="E6288" s="33"/>
      <c r="F6288" s="33"/>
      <c r="G6288" s="33"/>
      <c r="H6288" s="33"/>
      <c r="I6288" s="171"/>
      <c r="J6288" s="33"/>
      <c r="K6288" s="33"/>
    </row>
    <row r="6289" spans="2:11" x14ac:dyDescent="0.2">
      <c r="B6289" s="33"/>
      <c r="C6289" s="171"/>
      <c r="D6289" s="33"/>
      <c r="E6289" s="33"/>
      <c r="F6289" s="33"/>
      <c r="G6289" s="33"/>
      <c r="H6289" s="33"/>
      <c r="I6289" s="171"/>
      <c r="J6289" s="33"/>
      <c r="K6289" s="33"/>
    </row>
    <row r="6290" spans="2:11" x14ac:dyDescent="0.2">
      <c r="B6290" s="33"/>
      <c r="C6290" s="171"/>
      <c r="D6290" s="33"/>
      <c r="E6290" s="33"/>
      <c r="F6290" s="33"/>
      <c r="G6290" s="33"/>
      <c r="H6290" s="33"/>
      <c r="I6290" s="171"/>
      <c r="J6290" s="33"/>
      <c r="K6290" s="33"/>
    </row>
    <row r="6291" spans="2:11" x14ac:dyDescent="0.2">
      <c r="B6291" s="33"/>
      <c r="C6291" s="171"/>
      <c r="D6291" s="33"/>
      <c r="E6291" s="33"/>
      <c r="F6291" s="33"/>
      <c r="G6291" s="33"/>
      <c r="H6291" s="33"/>
      <c r="I6291" s="171"/>
      <c r="J6291" s="33"/>
      <c r="K6291" s="33"/>
    </row>
    <row r="6292" spans="2:11" x14ac:dyDescent="0.2">
      <c r="B6292" s="33"/>
      <c r="C6292" s="171"/>
      <c r="D6292" s="33"/>
      <c r="E6292" s="33"/>
      <c r="F6292" s="33"/>
      <c r="G6292" s="33"/>
      <c r="H6292" s="33"/>
      <c r="I6292" s="171"/>
      <c r="J6292" s="33"/>
      <c r="K6292" s="33"/>
    </row>
    <row r="6293" spans="2:11" x14ac:dyDescent="0.2">
      <c r="B6293" s="33"/>
      <c r="C6293" s="171"/>
      <c r="D6293" s="33"/>
      <c r="E6293" s="33"/>
      <c r="F6293" s="33"/>
      <c r="G6293" s="33"/>
      <c r="H6293" s="33"/>
      <c r="I6293" s="171"/>
      <c r="J6293" s="33"/>
      <c r="K6293" s="33"/>
    </row>
    <row r="6294" spans="2:11" x14ac:dyDescent="0.2">
      <c r="B6294" s="33"/>
      <c r="C6294" s="171"/>
      <c r="D6294" s="33"/>
      <c r="E6294" s="33"/>
      <c r="F6294" s="33"/>
      <c r="G6294" s="33"/>
      <c r="H6294" s="33"/>
      <c r="I6294" s="171"/>
      <c r="J6294" s="33"/>
      <c r="K6294" s="33"/>
    </row>
    <row r="6295" spans="2:11" x14ac:dyDescent="0.2">
      <c r="B6295" s="33"/>
      <c r="C6295" s="171"/>
      <c r="D6295" s="33"/>
      <c r="E6295" s="33"/>
      <c r="F6295" s="33"/>
      <c r="G6295" s="33"/>
      <c r="H6295" s="33"/>
      <c r="I6295" s="171"/>
      <c r="J6295" s="33"/>
      <c r="K6295" s="33"/>
    </row>
    <row r="6296" spans="2:11" x14ac:dyDescent="0.2">
      <c r="B6296" s="33"/>
      <c r="C6296" s="171"/>
      <c r="D6296" s="33"/>
      <c r="E6296" s="33"/>
      <c r="F6296" s="33"/>
      <c r="G6296" s="33"/>
      <c r="H6296" s="33"/>
      <c r="I6296" s="171"/>
      <c r="J6296" s="33"/>
      <c r="K6296" s="33"/>
    </row>
    <row r="6297" spans="2:11" x14ac:dyDescent="0.2">
      <c r="B6297" s="33"/>
      <c r="C6297" s="171"/>
      <c r="D6297" s="33"/>
      <c r="E6297" s="33"/>
      <c r="F6297" s="33"/>
      <c r="G6297" s="33"/>
      <c r="H6297" s="33"/>
      <c r="I6297" s="171"/>
      <c r="J6297" s="33"/>
      <c r="K6297" s="33"/>
    </row>
    <row r="6298" spans="2:11" x14ac:dyDescent="0.2">
      <c r="B6298" s="33"/>
      <c r="C6298" s="171"/>
      <c r="D6298" s="33"/>
      <c r="E6298" s="33"/>
      <c r="F6298" s="33"/>
      <c r="G6298" s="33"/>
      <c r="H6298" s="33"/>
      <c r="I6298" s="171"/>
      <c r="J6298" s="33"/>
      <c r="K6298" s="33"/>
    </row>
    <row r="6299" spans="2:11" x14ac:dyDescent="0.2">
      <c r="B6299" s="33"/>
      <c r="C6299" s="171"/>
      <c r="D6299" s="33"/>
      <c r="E6299" s="33"/>
      <c r="F6299" s="33"/>
      <c r="G6299" s="33"/>
      <c r="H6299" s="33"/>
      <c r="I6299" s="171"/>
      <c r="J6299" s="33"/>
      <c r="K6299" s="33"/>
    </row>
    <row r="6300" spans="2:11" x14ac:dyDescent="0.2">
      <c r="B6300" s="33"/>
      <c r="C6300" s="171"/>
      <c r="D6300" s="33"/>
      <c r="E6300" s="33"/>
      <c r="F6300" s="33"/>
      <c r="G6300" s="33"/>
      <c r="H6300" s="33"/>
      <c r="I6300" s="171"/>
      <c r="J6300" s="33"/>
      <c r="K6300" s="33"/>
    </row>
    <row r="6301" spans="2:11" x14ac:dyDescent="0.2">
      <c r="B6301" s="33"/>
      <c r="C6301" s="171"/>
      <c r="D6301" s="33"/>
      <c r="E6301" s="33"/>
      <c r="F6301" s="33"/>
      <c r="G6301" s="33"/>
      <c r="H6301" s="33"/>
      <c r="I6301" s="171"/>
      <c r="J6301" s="33"/>
      <c r="K6301" s="33"/>
    </row>
    <row r="6302" spans="2:11" x14ac:dyDescent="0.2">
      <c r="B6302" s="33"/>
      <c r="C6302" s="171"/>
      <c r="D6302" s="33"/>
      <c r="E6302" s="33"/>
      <c r="F6302" s="33"/>
      <c r="G6302" s="33"/>
      <c r="H6302" s="33"/>
      <c r="I6302" s="171"/>
      <c r="J6302" s="33"/>
      <c r="K6302" s="33"/>
    </row>
    <row r="6303" spans="2:11" x14ac:dyDescent="0.2">
      <c r="B6303" s="33"/>
      <c r="C6303" s="171"/>
      <c r="D6303" s="33"/>
      <c r="E6303" s="33"/>
      <c r="F6303" s="33"/>
      <c r="G6303" s="33"/>
      <c r="H6303" s="33"/>
      <c r="I6303" s="171"/>
      <c r="J6303" s="33"/>
      <c r="K6303" s="33"/>
    </row>
    <row r="6304" spans="2:11" x14ac:dyDescent="0.2">
      <c r="B6304" s="33"/>
      <c r="C6304" s="171"/>
      <c r="D6304" s="33"/>
      <c r="E6304" s="33"/>
      <c r="F6304" s="33"/>
      <c r="G6304" s="33"/>
      <c r="H6304" s="33"/>
      <c r="I6304" s="171"/>
      <c r="J6304" s="33"/>
      <c r="K6304" s="33"/>
    </row>
    <row r="6305" spans="2:11" x14ac:dyDescent="0.2">
      <c r="B6305" s="33"/>
      <c r="C6305" s="171"/>
      <c r="D6305" s="33"/>
      <c r="E6305" s="33"/>
      <c r="F6305" s="33"/>
      <c r="G6305" s="33"/>
      <c r="H6305" s="33"/>
      <c r="I6305" s="171"/>
      <c r="J6305" s="33"/>
      <c r="K6305" s="33"/>
    </row>
    <row r="6306" spans="2:11" x14ac:dyDescent="0.2">
      <c r="B6306" s="33"/>
      <c r="C6306" s="171"/>
      <c r="D6306" s="33"/>
      <c r="E6306" s="33"/>
      <c r="F6306" s="33"/>
      <c r="G6306" s="33"/>
      <c r="H6306" s="33"/>
      <c r="I6306" s="171"/>
      <c r="J6306" s="33"/>
      <c r="K6306" s="33"/>
    </row>
    <row r="6307" spans="2:11" x14ac:dyDescent="0.2">
      <c r="B6307" s="33"/>
      <c r="C6307" s="171"/>
      <c r="D6307" s="33"/>
      <c r="E6307" s="33"/>
      <c r="F6307" s="33"/>
      <c r="G6307" s="33"/>
      <c r="H6307" s="33"/>
      <c r="I6307" s="171"/>
      <c r="J6307" s="33"/>
      <c r="K6307" s="33"/>
    </row>
    <row r="6308" spans="2:11" x14ac:dyDescent="0.2">
      <c r="B6308" s="33"/>
      <c r="C6308" s="171"/>
      <c r="D6308" s="33"/>
      <c r="E6308" s="33"/>
      <c r="F6308" s="33"/>
      <c r="G6308" s="33"/>
      <c r="H6308" s="33"/>
      <c r="I6308" s="171"/>
      <c r="J6308" s="33"/>
      <c r="K6308" s="33"/>
    </row>
    <row r="6309" spans="2:11" x14ac:dyDescent="0.2">
      <c r="B6309" s="33"/>
      <c r="C6309" s="171"/>
      <c r="D6309" s="33"/>
      <c r="E6309" s="33"/>
      <c r="F6309" s="33"/>
      <c r="G6309" s="33"/>
      <c r="H6309" s="33"/>
      <c r="I6309" s="171"/>
      <c r="J6309" s="33"/>
      <c r="K6309" s="33"/>
    </row>
    <row r="6310" spans="2:11" x14ac:dyDescent="0.2">
      <c r="B6310" s="33"/>
      <c r="C6310" s="171"/>
      <c r="D6310" s="33"/>
      <c r="E6310" s="33"/>
      <c r="F6310" s="33"/>
      <c r="G6310" s="33"/>
      <c r="H6310" s="33"/>
      <c r="I6310" s="171"/>
      <c r="J6310" s="33"/>
      <c r="K6310" s="33"/>
    </row>
    <row r="6311" spans="2:11" x14ac:dyDescent="0.2">
      <c r="B6311" s="33"/>
      <c r="C6311" s="171"/>
      <c r="D6311" s="33"/>
      <c r="E6311" s="33"/>
      <c r="F6311" s="33"/>
      <c r="G6311" s="33"/>
      <c r="H6311" s="33"/>
      <c r="I6311" s="171"/>
      <c r="J6311" s="33"/>
      <c r="K6311" s="33"/>
    </row>
    <row r="6312" spans="2:11" x14ac:dyDescent="0.2">
      <c r="B6312" s="33"/>
      <c r="C6312" s="171"/>
      <c r="D6312" s="33"/>
      <c r="E6312" s="33"/>
      <c r="F6312" s="33"/>
      <c r="G6312" s="33"/>
      <c r="H6312" s="33"/>
      <c r="I6312" s="171"/>
      <c r="J6312" s="33"/>
      <c r="K6312" s="33"/>
    </row>
    <row r="6313" spans="2:11" x14ac:dyDescent="0.2">
      <c r="B6313" s="33"/>
      <c r="C6313" s="171"/>
      <c r="D6313" s="33"/>
      <c r="E6313" s="33"/>
      <c r="F6313" s="33"/>
      <c r="G6313" s="33"/>
      <c r="H6313" s="33"/>
      <c r="I6313" s="171"/>
      <c r="J6313" s="33"/>
      <c r="K6313" s="33"/>
    </row>
    <row r="6314" spans="2:11" x14ac:dyDescent="0.2">
      <c r="B6314" s="33"/>
      <c r="C6314" s="171"/>
      <c r="D6314" s="33"/>
      <c r="E6314" s="33"/>
      <c r="F6314" s="33"/>
      <c r="G6314" s="33"/>
      <c r="H6314" s="33"/>
      <c r="I6314" s="171"/>
      <c r="J6314" s="33"/>
      <c r="K6314" s="33"/>
    </row>
    <row r="6315" spans="2:11" x14ac:dyDescent="0.2">
      <c r="B6315" s="33"/>
      <c r="C6315" s="171"/>
      <c r="D6315" s="33"/>
      <c r="E6315" s="33"/>
      <c r="F6315" s="33"/>
      <c r="G6315" s="33"/>
      <c r="H6315" s="33"/>
      <c r="I6315" s="171"/>
      <c r="J6315" s="33"/>
      <c r="K6315" s="33"/>
    </row>
    <row r="6316" spans="2:11" x14ac:dyDescent="0.2">
      <c r="B6316" s="33"/>
      <c r="C6316" s="171"/>
      <c r="D6316" s="33"/>
      <c r="E6316" s="33"/>
      <c r="F6316" s="33"/>
      <c r="G6316" s="33"/>
      <c r="H6316" s="33"/>
      <c r="I6316" s="171"/>
      <c r="J6316" s="33"/>
      <c r="K6316" s="33"/>
    </row>
    <row r="6317" spans="2:11" x14ac:dyDescent="0.2">
      <c r="B6317" s="33"/>
      <c r="C6317" s="171"/>
      <c r="D6317" s="33"/>
      <c r="E6317" s="33"/>
      <c r="F6317" s="33"/>
      <c r="G6317" s="33"/>
      <c r="H6317" s="33"/>
      <c r="I6317" s="171"/>
      <c r="J6317" s="33"/>
      <c r="K6317" s="33"/>
    </row>
    <row r="6318" spans="2:11" x14ac:dyDescent="0.2">
      <c r="B6318" s="33"/>
      <c r="C6318" s="171"/>
      <c r="D6318" s="33"/>
      <c r="E6318" s="33"/>
      <c r="F6318" s="33"/>
      <c r="G6318" s="33"/>
      <c r="H6318" s="33"/>
      <c r="I6318" s="171"/>
      <c r="J6318" s="33"/>
      <c r="K6318" s="33"/>
    </row>
    <row r="6319" spans="2:11" x14ac:dyDescent="0.2">
      <c r="B6319" s="33"/>
      <c r="C6319" s="171"/>
      <c r="D6319" s="33"/>
      <c r="E6319" s="33"/>
      <c r="F6319" s="33"/>
      <c r="G6319" s="33"/>
      <c r="H6319" s="33"/>
      <c r="I6319" s="171"/>
      <c r="J6319" s="33"/>
      <c r="K6319" s="33"/>
    </row>
    <row r="6320" spans="2:11" x14ac:dyDescent="0.2">
      <c r="B6320" s="33"/>
      <c r="C6320" s="171"/>
      <c r="D6320" s="33"/>
      <c r="E6320" s="33"/>
      <c r="F6320" s="33"/>
      <c r="G6320" s="33"/>
      <c r="H6320" s="33"/>
      <c r="I6320" s="171"/>
      <c r="J6320" s="33"/>
      <c r="K6320" s="33"/>
    </row>
    <row r="6321" spans="2:11" x14ac:dyDescent="0.2">
      <c r="B6321" s="33"/>
      <c r="C6321" s="171"/>
      <c r="D6321" s="33"/>
      <c r="E6321" s="33"/>
      <c r="F6321" s="33"/>
      <c r="G6321" s="33"/>
      <c r="H6321" s="33"/>
      <c r="I6321" s="171"/>
      <c r="J6321" s="33"/>
      <c r="K6321" s="33"/>
    </row>
    <row r="6322" spans="2:11" x14ac:dyDescent="0.2">
      <c r="B6322" s="33"/>
      <c r="C6322" s="171"/>
      <c r="D6322" s="33"/>
      <c r="E6322" s="33"/>
      <c r="F6322" s="33"/>
      <c r="G6322" s="33"/>
      <c r="H6322" s="33"/>
      <c r="I6322" s="171"/>
      <c r="J6322" s="33"/>
      <c r="K6322" s="33"/>
    </row>
    <row r="6323" spans="2:11" x14ac:dyDescent="0.2">
      <c r="B6323" s="33"/>
      <c r="C6323" s="171"/>
      <c r="D6323" s="33"/>
      <c r="E6323" s="33"/>
      <c r="F6323" s="33"/>
      <c r="G6323" s="33"/>
      <c r="H6323" s="33"/>
      <c r="I6323" s="171"/>
      <c r="J6323" s="33"/>
      <c r="K6323" s="33"/>
    </row>
    <row r="6324" spans="2:11" x14ac:dyDescent="0.2">
      <c r="B6324" s="33"/>
      <c r="C6324" s="171"/>
      <c r="D6324" s="33"/>
      <c r="E6324" s="33"/>
      <c r="F6324" s="33"/>
      <c r="G6324" s="33"/>
      <c r="H6324" s="33"/>
      <c r="I6324" s="171"/>
      <c r="J6324" s="33"/>
      <c r="K6324" s="33"/>
    </row>
    <row r="6325" spans="2:11" x14ac:dyDescent="0.2">
      <c r="B6325" s="33"/>
      <c r="C6325" s="171"/>
      <c r="D6325" s="33"/>
      <c r="E6325" s="33"/>
      <c r="F6325" s="33"/>
      <c r="G6325" s="33"/>
      <c r="H6325" s="33"/>
      <c r="I6325" s="171"/>
      <c r="J6325" s="33"/>
      <c r="K6325" s="33"/>
    </row>
    <row r="6326" spans="2:11" x14ac:dyDescent="0.2">
      <c r="B6326" s="33"/>
      <c r="C6326" s="171"/>
      <c r="D6326" s="33"/>
      <c r="E6326" s="33"/>
      <c r="F6326" s="33"/>
      <c r="G6326" s="33"/>
      <c r="H6326" s="33"/>
      <c r="I6326" s="171"/>
      <c r="J6326" s="33"/>
      <c r="K6326" s="33"/>
    </row>
    <row r="6327" spans="2:11" x14ac:dyDescent="0.2">
      <c r="B6327" s="33"/>
      <c r="C6327" s="171"/>
      <c r="D6327" s="33"/>
      <c r="E6327" s="33"/>
      <c r="F6327" s="33"/>
      <c r="G6327" s="33"/>
      <c r="H6327" s="33"/>
      <c r="I6327" s="171"/>
      <c r="J6327" s="33"/>
      <c r="K6327" s="33"/>
    </row>
    <row r="6328" spans="2:11" x14ac:dyDescent="0.2">
      <c r="B6328" s="33"/>
      <c r="C6328" s="171"/>
      <c r="D6328" s="33"/>
      <c r="E6328" s="33"/>
      <c r="F6328" s="33"/>
      <c r="G6328" s="33"/>
      <c r="H6328" s="33"/>
      <c r="I6328" s="171"/>
      <c r="J6328" s="33"/>
      <c r="K6328" s="33"/>
    </row>
    <row r="6329" spans="2:11" x14ac:dyDescent="0.2">
      <c r="B6329" s="33"/>
      <c r="C6329" s="171"/>
      <c r="D6329" s="33"/>
      <c r="E6329" s="33"/>
      <c r="F6329" s="33"/>
      <c r="G6329" s="33"/>
      <c r="H6329" s="33"/>
      <c r="I6329" s="171"/>
      <c r="J6329" s="33"/>
      <c r="K6329" s="33"/>
    </row>
    <row r="6330" spans="2:11" x14ac:dyDescent="0.2">
      <c r="B6330" s="33"/>
      <c r="C6330" s="171"/>
      <c r="D6330" s="33"/>
      <c r="E6330" s="33"/>
      <c r="F6330" s="33"/>
      <c r="G6330" s="33"/>
      <c r="H6330" s="33"/>
      <c r="I6330" s="171"/>
      <c r="J6330" s="33"/>
      <c r="K6330" s="33"/>
    </row>
    <row r="6331" spans="2:11" x14ac:dyDescent="0.2">
      <c r="B6331" s="33"/>
      <c r="C6331" s="171"/>
      <c r="D6331" s="33"/>
      <c r="E6331" s="33"/>
      <c r="F6331" s="33"/>
      <c r="G6331" s="33"/>
      <c r="H6331" s="33"/>
      <c r="I6331" s="171"/>
      <c r="J6331" s="33"/>
      <c r="K6331" s="33"/>
    </row>
    <row r="6332" spans="2:11" x14ac:dyDescent="0.2">
      <c r="B6332" s="33"/>
      <c r="C6332" s="171"/>
      <c r="D6332" s="33"/>
      <c r="E6332" s="33"/>
      <c r="F6332" s="33"/>
      <c r="G6332" s="33"/>
      <c r="H6332" s="33"/>
      <c r="I6332" s="171"/>
      <c r="J6332" s="33"/>
      <c r="K6332" s="33"/>
    </row>
    <row r="6333" spans="2:11" x14ac:dyDescent="0.2">
      <c r="B6333" s="33"/>
      <c r="C6333" s="171"/>
      <c r="D6333" s="33"/>
      <c r="E6333" s="33"/>
      <c r="F6333" s="33"/>
      <c r="G6333" s="33"/>
      <c r="H6333" s="33"/>
      <c r="I6333" s="171"/>
      <c r="J6333" s="33"/>
      <c r="K6333" s="33"/>
    </row>
    <row r="6334" spans="2:11" x14ac:dyDescent="0.2">
      <c r="B6334" s="33"/>
      <c r="C6334" s="171"/>
      <c r="D6334" s="33"/>
      <c r="E6334" s="33"/>
      <c r="F6334" s="33"/>
      <c r="G6334" s="33"/>
      <c r="H6334" s="33"/>
      <c r="I6334" s="171"/>
      <c r="J6334" s="33"/>
      <c r="K6334" s="33"/>
    </row>
    <row r="6335" spans="2:11" x14ac:dyDescent="0.2">
      <c r="B6335" s="33"/>
      <c r="C6335" s="171"/>
      <c r="D6335" s="33"/>
      <c r="E6335" s="33"/>
      <c r="F6335" s="33"/>
      <c r="G6335" s="33"/>
      <c r="H6335" s="33"/>
      <c r="I6335" s="171"/>
      <c r="J6335" s="33"/>
      <c r="K6335" s="33"/>
    </row>
    <row r="6336" spans="2:11" x14ac:dyDescent="0.2">
      <c r="B6336" s="33"/>
      <c r="C6336" s="171"/>
      <c r="D6336" s="33"/>
      <c r="E6336" s="33"/>
      <c r="F6336" s="33"/>
      <c r="G6336" s="33"/>
      <c r="H6336" s="33"/>
      <c r="I6336" s="171"/>
      <c r="J6336" s="33"/>
      <c r="K6336" s="33"/>
    </row>
    <row r="6337" spans="2:11" x14ac:dyDescent="0.2">
      <c r="B6337" s="33"/>
      <c r="C6337" s="171"/>
      <c r="D6337" s="33"/>
      <c r="E6337" s="33"/>
      <c r="F6337" s="33"/>
      <c r="G6337" s="33"/>
      <c r="H6337" s="33"/>
      <c r="I6337" s="171"/>
      <c r="J6337" s="33"/>
      <c r="K6337" s="33"/>
    </row>
    <row r="6338" spans="2:11" x14ac:dyDescent="0.2">
      <c r="B6338" s="33"/>
      <c r="C6338" s="171"/>
      <c r="D6338" s="33"/>
      <c r="E6338" s="33"/>
      <c r="F6338" s="33"/>
      <c r="G6338" s="33"/>
      <c r="H6338" s="33"/>
      <c r="I6338" s="171"/>
      <c r="J6338" s="33"/>
      <c r="K6338" s="33"/>
    </row>
    <row r="6339" spans="2:11" x14ac:dyDescent="0.2">
      <c r="B6339" s="33"/>
      <c r="C6339" s="171"/>
      <c r="D6339" s="33"/>
      <c r="E6339" s="33"/>
      <c r="F6339" s="33"/>
      <c r="G6339" s="33"/>
      <c r="H6339" s="33"/>
      <c r="I6339" s="171"/>
      <c r="J6339" s="33"/>
      <c r="K6339" s="33"/>
    </row>
    <row r="6340" spans="2:11" x14ac:dyDescent="0.2">
      <c r="B6340" s="33"/>
      <c r="C6340" s="171"/>
      <c r="D6340" s="33"/>
      <c r="E6340" s="33"/>
      <c r="F6340" s="33"/>
      <c r="G6340" s="33"/>
      <c r="H6340" s="33"/>
      <c r="I6340" s="171"/>
      <c r="J6340" s="33"/>
      <c r="K6340" s="33"/>
    </row>
    <row r="6341" spans="2:11" x14ac:dyDescent="0.2">
      <c r="B6341" s="33"/>
      <c r="C6341" s="171"/>
      <c r="D6341" s="33"/>
      <c r="E6341" s="33"/>
      <c r="F6341" s="33"/>
      <c r="G6341" s="33"/>
      <c r="H6341" s="33"/>
      <c r="I6341" s="171"/>
      <c r="J6341" s="33"/>
      <c r="K6341" s="33"/>
    </row>
    <row r="6342" spans="2:11" x14ac:dyDescent="0.2">
      <c r="B6342" s="33"/>
      <c r="C6342" s="171"/>
      <c r="D6342" s="33"/>
      <c r="E6342" s="33"/>
      <c r="F6342" s="33"/>
      <c r="G6342" s="33"/>
      <c r="H6342" s="33"/>
      <c r="I6342" s="171"/>
      <c r="J6342" s="33"/>
      <c r="K6342" s="33"/>
    </row>
    <row r="6343" spans="2:11" x14ac:dyDescent="0.2">
      <c r="B6343" s="33"/>
      <c r="C6343" s="171"/>
      <c r="D6343" s="33"/>
      <c r="E6343" s="33"/>
      <c r="F6343" s="33"/>
      <c r="G6343" s="33"/>
      <c r="H6343" s="33"/>
      <c r="I6343" s="171"/>
      <c r="J6343" s="33"/>
      <c r="K6343" s="33"/>
    </row>
    <row r="6344" spans="2:11" x14ac:dyDescent="0.2">
      <c r="B6344" s="33"/>
      <c r="C6344" s="171"/>
      <c r="D6344" s="33"/>
      <c r="E6344" s="33"/>
      <c r="F6344" s="33"/>
      <c r="G6344" s="33"/>
      <c r="H6344" s="33"/>
      <c r="I6344" s="171"/>
      <c r="J6344" s="33"/>
      <c r="K6344" s="33"/>
    </row>
    <row r="6345" spans="2:11" x14ac:dyDescent="0.2">
      <c r="B6345" s="33"/>
      <c r="C6345" s="171"/>
      <c r="D6345" s="33"/>
      <c r="E6345" s="33"/>
      <c r="F6345" s="33"/>
      <c r="G6345" s="33"/>
      <c r="H6345" s="33"/>
      <c r="I6345" s="171"/>
      <c r="J6345" s="33"/>
      <c r="K6345" s="33"/>
    </row>
    <row r="6346" spans="2:11" x14ac:dyDescent="0.2">
      <c r="B6346" s="33"/>
      <c r="C6346" s="171"/>
      <c r="D6346" s="33"/>
      <c r="E6346" s="33"/>
      <c r="F6346" s="33"/>
      <c r="G6346" s="33"/>
      <c r="H6346" s="33"/>
      <c r="I6346" s="171"/>
      <c r="J6346" s="33"/>
      <c r="K6346" s="33"/>
    </row>
    <row r="6347" spans="2:11" x14ac:dyDescent="0.2">
      <c r="B6347" s="33"/>
      <c r="C6347" s="171"/>
      <c r="D6347" s="33"/>
      <c r="E6347" s="33"/>
      <c r="F6347" s="33"/>
      <c r="G6347" s="33"/>
      <c r="H6347" s="33"/>
      <c r="I6347" s="171"/>
      <c r="J6347" s="33"/>
      <c r="K6347" s="33"/>
    </row>
    <row r="6348" spans="2:11" x14ac:dyDescent="0.2">
      <c r="B6348" s="33"/>
      <c r="C6348" s="171"/>
      <c r="D6348" s="33"/>
      <c r="E6348" s="33"/>
      <c r="F6348" s="33"/>
      <c r="G6348" s="33"/>
      <c r="H6348" s="33"/>
      <c r="I6348" s="171"/>
      <c r="J6348" s="33"/>
      <c r="K6348" s="33"/>
    </row>
    <row r="6349" spans="2:11" x14ac:dyDescent="0.2">
      <c r="B6349" s="33"/>
      <c r="C6349" s="171"/>
      <c r="D6349" s="33"/>
      <c r="E6349" s="33"/>
      <c r="F6349" s="33"/>
      <c r="G6349" s="33"/>
      <c r="H6349" s="33"/>
      <c r="I6349" s="171"/>
      <c r="J6349" s="33"/>
      <c r="K6349" s="33"/>
    </row>
    <row r="6350" spans="2:11" x14ac:dyDescent="0.2">
      <c r="B6350" s="33"/>
      <c r="C6350" s="171"/>
      <c r="D6350" s="33"/>
      <c r="E6350" s="33"/>
      <c r="F6350" s="33"/>
      <c r="G6350" s="33"/>
      <c r="H6350" s="33"/>
      <c r="I6350" s="171"/>
      <c r="J6350" s="33"/>
      <c r="K6350" s="33"/>
    </row>
    <row r="6351" spans="2:11" x14ac:dyDescent="0.2">
      <c r="B6351" s="33"/>
      <c r="C6351" s="171"/>
      <c r="D6351" s="33"/>
      <c r="E6351" s="33"/>
      <c r="F6351" s="33"/>
      <c r="G6351" s="33"/>
      <c r="H6351" s="33"/>
      <c r="I6351" s="171"/>
      <c r="J6351" s="33"/>
      <c r="K6351" s="33"/>
    </row>
    <row r="6352" spans="2:11" x14ac:dyDescent="0.2">
      <c r="B6352" s="33"/>
      <c r="C6352" s="171"/>
      <c r="D6352" s="33"/>
      <c r="E6352" s="33"/>
      <c r="F6352" s="33"/>
      <c r="G6352" s="33"/>
      <c r="H6352" s="33"/>
      <c r="I6352" s="171"/>
      <c r="J6352" s="33"/>
      <c r="K6352" s="33"/>
    </row>
    <row r="6353" spans="2:11" x14ac:dyDescent="0.2">
      <c r="B6353" s="33"/>
      <c r="C6353" s="171"/>
      <c r="D6353" s="33"/>
      <c r="E6353" s="33"/>
      <c r="F6353" s="33"/>
      <c r="G6353" s="33"/>
      <c r="H6353" s="33"/>
      <c r="I6353" s="171"/>
      <c r="J6353" s="33"/>
      <c r="K6353" s="33"/>
    </row>
    <row r="6354" spans="2:11" x14ac:dyDescent="0.2">
      <c r="B6354" s="33"/>
      <c r="C6354" s="171"/>
      <c r="D6354" s="33"/>
      <c r="E6354" s="33"/>
      <c r="F6354" s="33"/>
      <c r="G6354" s="33"/>
      <c r="H6354" s="33"/>
      <c r="I6354" s="171"/>
      <c r="J6354" s="33"/>
      <c r="K6354" s="33"/>
    </row>
    <row r="6355" spans="2:11" x14ac:dyDescent="0.2">
      <c r="B6355" s="33"/>
      <c r="C6355" s="171"/>
      <c r="D6355" s="33"/>
      <c r="E6355" s="33"/>
      <c r="F6355" s="33"/>
      <c r="G6355" s="33"/>
      <c r="H6355" s="33"/>
      <c r="I6355" s="171"/>
      <c r="J6355" s="33"/>
      <c r="K6355" s="33"/>
    </row>
    <row r="6356" spans="2:11" x14ac:dyDescent="0.2">
      <c r="B6356" s="33"/>
      <c r="C6356" s="171"/>
      <c r="D6356" s="33"/>
      <c r="E6356" s="33"/>
      <c r="F6356" s="33"/>
      <c r="G6356" s="33"/>
      <c r="H6356" s="33"/>
      <c r="I6356" s="171"/>
      <c r="J6356" s="33"/>
      <c r="K6356" s="33"/>
    </row>
    <row r="6357" spans="2:11" x14ac:dyDescent="0.2">
      <c r="B6357" s="33"/>
      <c r="C6357" s="171"/>
      <c r="D6357" s="33"/>
      <c r="E6357" s="33"/>
      <c r="F6357" s="33"/>
      <c r="G6357" s="33"/>
      <c r="H6357" s="33"/>
      <c r="I6357" s="171"/>
      <c r="J6357" s="33"/>
      <c r="K6357" s="33"/>
    </row>
    <row r="6358" spans="2:11" x14ac:dyDescent="0.2">
      <c r="B6358" s="33"/>
      <c r="C6358" s="171"/>
      <c r="D6358" s="33"/>
      <c r="E6358" s="33"/>
      <c r="F6358" s="33"/>
      <c r="G6358" s="33"/>
      <c r="H6358" s="33"/>
      <c r="I6358" s="171"/>
      <c r="J6358" s="33"/>
      <c r="K6358" s="33"/>
    </row>
    <row r="6359" spans="2:11" x14ac:dyDescent="0.2">
      <c r="B6359" s="33"/>
      <c r="C6359" s="171"/>
      <c r="D6359" s="33"/>
      <c r="E6359" s="33"/>
      <c r="F6359" s="33"/>
      <c r="G6359" s="33"/>
      <c r="H6359" s="33"/>
      <c r="I6359" s="171"/>
      <c r="J6359" s="33"/>
      <c r="K6359" s="33"/>
    </row>
    <row r="6360" spans="2:11" x14ac:dyDescent="0.2">
      <c r="B6360" s="33"/>
      <c r="C6360" s="171"/>
      <c r="D6360" s="33"/>
      <c r="E6360" s="33"/>
      <c r="F6360" s="33"/>
      <c r="G6360" s="33"/>
      <c r="H6360" s="33"/>
      <c r="I6360" s="171"/>
      <c r="J6360" s="33"/>
      <c r="K6360" s="33"/>
    </row>
    <row r="6361" spans="2:11" x14ac:dyDescent="0.2">
      <c r="B6361" s="33"/>
      <c r="C6361" s="171"/>
      <c r="D6361" s="33"/>
      <c r="E6361" s="33"/>
      <c r="F6361" s="33"/>
      <c r="G6361" s="33"/>
      <c r="H6361" s="33"/>
      <c r="I6361" s="171"/>
      <c r="J6361" s="33"/>
      <c r="K6361" s="33"/>
    </row>
    <row r="6362" spans="2:11" x14ac:dyDescent="0.2">
      <c r="B6362" s="33"/>
      <c r="C6362" s="171"/>
      <c r="D6362" s="33"/>
      <c r="E6362" s="33"/>
      <c r="F6362" s="33"/>
      <c r="G6362" s="33"/>
      <c r="H6362" s="33"/>
      <c r="I6362" s="171"/>
      <c r="J6362" s="33"/>
      <c r="K6362" s="33"/>
    </row>
    <row r="6363" spans="2:11" x14ac:dyDescent="0.2">
      <c r="B6363" s="33"/>
      <c r="C6363" s="171"/>
      <c r="D6363" s="33"/>
      <c r="E6363" s="33"/>
      <c r="F6363" s="33"/>
      <c r="G6363" s="33"/>
      <c r="H6363" s="33"/>
      <c r="I6363" s="171"/>
      <c r="J6363" s="33"/>
      <c r="K6363" s="33"/>
    </row>
    <row r="6364" spans="2:11" x14ac:dyDescent="0.2">
      <c r="B6364" s="33"/>
      <c r="C6364" s="171"/>
      <c r="D6364" s="33"/>
      <c r="E6364" s="33"/>
      <c r="F6364" s="33"/>
      <c r="G6364" s="33"/>
      <c r="H6364" s="33"/>
      <c r="I6364" s="171"/>
      <c r="J6364" s="33"/>
      <c r="K6364" s="33"/>
    </row>
    <row r="6365" spans="2:11" x14ac:dyDescent="0.2">
      <c r="B6365" s="33"/>
      <c r="C6365" s="171"/>
      <c r="D6365" s="33"/>
      <c r="E6365" s="33"/>
      <c r="F6365" s="33"/>
      <c r="G6365" s="33"/>
      <c r="H6365" s="33"/>
      <c r="I6365" s="171"/>
      <c r="J6365" s="33"/>
      <c r="K6365" s="33"/>
    </row>
    <row r="6366" spans="2:11" x14ac:dyDescent="0.2">
      <c r="B6366" s="33"/>
      <c r="C6366" s="171"/>
      <c r="D6366" s="33"/>
      <c r="E6366" s="33"/>
      <c r="F6366" s="33"/>
      <c r="G6366" s="33"/>
      <c r="H6366" s="33"/>
      <c r="I6366" s="171"/>
      <c r="J6366" s="33"/>
      <c r="K6366" s="33"/>
    </row>
    <row r="6367" spans="2:11" x14ac:dyDescent="0.2">
      <c r="B6367" s="33"/>
      <c r="C6367" s="171"/>
      <c r="D6367" s="33"/>
      <c r="E6367" s="33"/>
      <c r="F6367" s="33"/>
      <c r="G6367" s="33"/>
      <c r="H6367" s="33"/>
      <c r="I6367" s="171"/>
      <c r="J6367" s="33"/>
      <c r="K6367" s="33"/>
    </row>
    <row r="6368" spans="2:11" x14ac:dyDescent="0.2">
      <c r="B6368" s="33"/>
      <c r="C6368" s="171"/>
      <c r="D6368" s="33"/>
      <c r="E6368" s="33"/>
      <c r="F6368" s="33"/>
      <c r="G6368" s="33"/>
      <c r="H6368" s="33"/>
      <c r="I6368" s="171"/>
      <c r="J6368" s="33"/>
      <c r="K6368" s="33"/>
    </row>
    <row r="6369" spans="2:11" x14ac:dyDescent="0.2">
      <c r="B6369" s="33"/>
      <c r="C6369" s="171"/>
      <c r="D6369" s="33"/>
      <c r="E6369" s="33"/>
      <c r="F6369" s="33"/>
      <c r="G6369" s="33"/>
      <c r="H6369" s="33"/>
      <c r="I6369" s="171"/>
      <c r="J6369" s="33"/>
      <c r="K6369" s="33"/>
    </row>
    <row r="6370" spans="2:11" x14ac:dyDescent="0.2">
      <c r="B6370" s="33"/>
      <c r="C6370" s="171"/>
      <c r="D6370" s="33"/>
      <c r="E6370" s="33"/>
      <c r="F6370" s="33"/>
      <c r="G6370" s="33"/>
      <c r="H6370" s="33"/>
      <c r="I6370" s="171"/>
      <c r="J6370" s="33"/>
      <c r="K6370" s="33"/>
    </row>
    <row r="6371" spans="2:11" x14ac:dyDescent="0.2">
      <c r="B6371" s="33"/>
      <c r="C6371" s="171"/>
      <c r="D6371" s="33"/>
      <c r="E6371" s="33"/>
      <c r="F6371" s="33"/>
      <c r="G6371" s="33"/>
      <c r="H6371" s="33"/>
      <c r="I6371" s="171"/>
      <c r="J6371" s="33"/>
      <c r="K6371" s="33"/>
    </row>
    <row r="6372" spans="2:11" x14ac:dyDescent="0.2">
      <c r="B6372" s="33"/>
      <c r="C6372" s="171"/>
      <c r="D6372" s="33"/>
      <c r="E6372" s="33"/>
      <c r="F6372" s="33"/>
      <c r="G6372" s="33"/>
      <c r="H6372" s="33"/>
      <c r="I6372" s="171"/>
      <c r="J6372" s="33"/>
      <c r="K6372" s="33"/>
    </row>
    <row r="6373" spans="2:11" x14ac:dyDescent="0.2">
      <c r="B6373" s="33"/>
      <c r="C6373" s="171"/>
      <c r="D6373" s="33"/>
      <c r="E6373" s="33"/>
      <c r="F6373" s="33"/>
      <c r="G6373" s="33"/>
      <c r="H6373" s="33"/>
      <c r="I6373" s="171"/>
      <c r="J6373" s="33"/>
      <c r="K6373" s="33"/>
    </row>
    <row r="6374" spans="2:11" x14ac:dyDescent="0.2">
      <c r="B6374" s="33"/>
      <c r="C6374" s="171"/>
      <c r="D6374" s="33"/>
      <c r="E6374" s="33"/>
      <c r="F6374" s="33"/>
      <c r="G6374" s="33"/>
      <c r="H6374" s="33"/>
      <c r="I6374" s="171"/>
      <c r="J6374" s="33"/>
      <c r="K6374" s="33"/>
    </row>
    <row r="6375" spans="2:11" x14ac:dyDescent="0.2">
      <c r="B6375" s="33"/>
      <c r="C6375" s="171"/>
      <c r="D6375" s="33"/>
      <c r="E6375" s="33"/>
      <c r="F6375" s="33"/>
      <c r="G6375" s="33"/>
      <c r="H6375" s="33"/>
      <c r="I6375" s="171"/>
      <c r="J6375" s="33"/>
      <c r="K6375" s="33"/>
    </row>
    <row r="6376" spans="2:11" x14ac:dyDescent="0.2">
      <c r="B6376" s="33"/>
      <c r="C6376" s="171"/>
      <c r="D6376" s="33"/>
      <c r="E6376" s="33"/>
      <c r="F6376" s="33"/>
      <c r="G6376" s="33"/>
      <c r="H6376" s="33"/>
      <c r="I6376" s="171"/>
      <c r="J6376" s="33"/>
      <c r="K6376" s="33"/>
    </row>
    <row r="6377" spans="2:11" x14ac:dyDescent="0.2">
      <c r="B6377" s="33"/>
      <c r="C6377" s="171"/>
      <c r="D6377" s="33"/>
      <c r="E6377" s="33"/>
      <c r="F6377" s="33"/>
      <c r="G6377" s="33"/>
      <c r="H6377" s="33"/>
      <c r="I6377" s="171"/>
      <c r="J6377" s="33"/>
      <c r="K6377" s="33"/>
    </row>
    <row r="6378" spans="2:11" x14ac:dyDescent="0.2">
      <c r="B6378" s="33"/>
      <c r="C6378" s="171"/>
      <c r="D6378" s="33"/>
      <c r="E6378" s="33"/>
      <c r="F6378" s="33"/>
      <c r="G6378" s="33"/>
      <c r="H6378" s="33"/>
      <c r="I6378" s="171"/>
      <c r="J6378" s="33"/>
      <c r="K6378" s="33"/>
    </row>
    <row r="6379" spans="2:11" x14ac:dyDescent="0.2">
      <c r="B6379" s="33"/>
      <c r="C6379" s="171"/>
      <c r="D6379" s="33"/>
      <c r="E6379" s="33"/>
      <c r="F6379" s="33"/>
      <c r="G6379" s="33"/>
      <c r="H6379" s="33"/>
      <c r="I6379" s="171"/>
      <c r="J6379" s="33"/>
      <c r="K6379" s="33"/>
    </row>
    <row r="6380" spans="2:11" x14ac:dyDescent="0.2">
      <c r="B6380" s="33"/>
      <c r="C6380" s="171"/>
      <c r="D6380" s="33"/>
      <c r="E6380" s="33"/>
      <c r="F6380" s="33"/>
      <c r="G6380" s="33"/>
      <c r="H6380" s="33"/>
      <c r="I6380" s="171"/>
      <c r="J6380" s="33"/>
      <c r="K6380" s="33"/>
    </row>
    <row r="6381" spans="2:11" x14ac:dyDescent="0.2">
      <c r="B6381" s="33"/>
      <c r="C6381" s="171"/>
      <c r="D6381" s="33"/>
      <c r="E6381" s="33"/>
      <c r="F6381" s="33"/>
      <c r="G6381" s="33"/>
      <c r="H6381" s="33"/>
      <c r="I6381" s="171"/>
      <c r="J6381" s="33"/>
      <c r="K6381" s="33"/>
    </row>
    <row r="6382" spans="2:11" x14ac:dyDescent="0.2">
      <c r="B6382" s="33"/>
      <c r="C6382" s="171"/>
      <c r="D6382" s="33"/>
      <c r="E6382" s="33"/>
      <c r="F6382" s="33"/>
      <c r="G6382" s="33"/>
      <c r="H6382" s="33"/>
      <c r="I6382" s="171"/>
      <c r="J6382" s="33"/>
      <c r="K6382" s="33"/>
    </row>
    <row r="6383" spans="2:11" x14ac:dyDescent="0.2">
      <c r="B6383" s="33"/>
      <c r="C6383" s="171"/>
      <c r="D6383" s="33"/>
      <c r="E6383" s="33"/>
      <c r="F6383" s="33"/>
      <c r="G6383" s="33"/>
      <c r="H6383" s="33"/>
      <c r="I6383" s="171"/>
      <c r="J6383" s="33"/>
      <c r="K6383" s="33"/>
    </row>
    <row r="6384" spans="2:11" x14ac:dyDescent="0.2">
      <c r="B6384" s="33"/>
      <c r="C6384" s="171"/>
      <c r="D6384" s="33"/>
      <c r="E6384" s="33"/>
      <c r="F6384" s="33"/>
      <c r="G6384" s="33"/>
      <c r="H6384" s="33"/>
      <c r="I6384" s="171"/>
      <c r="J6384" s="33"/>
      <c r="K6384" s="33"/>
    </row>
    <row r="6385" spans="2:11" x14ac:dyDescent="0.2">
      <c r="B6385" s="33"/>
      <c r="C6385" s="171"/>
      <c r="D6385" s="33"/>
      <c r="E6385" s="33"/>
      <c r="F6385" s="33"/>
      <c r="G6385" s="33"/>
      <c r="H6385" s="33"/>
      <c r="I6385" s="171"/>
      <c r="J6385" s="33"/>
      <c r="K6385" s="33"/>
    </row>
    <row r="6386" spans="2:11" x14ac:dyDescent="0.2">
      <c r="B6386" s="33"/>
      <c r="C6386" s="171"/>
      <c r="D6386" s="33"/>
      <c r="E6386" s="33"/>
      <c r="F6386" s="33"/>
      <c r="G6386" s="33"/>
      <c r="H6386" s="33"/>
      <c r="I6386" s="171"/>
      <c r="J6386" s="33"/>
      <c r="K6386" s="33"/>
    </row>
    <row r="6387" spans="2:11" x14ac:dyDescent="0.2">
      <c r="B6387" s="33"/>
      <c r="C6387" s="171"/>
      <c r="D6387" s="33"/>
      <c r="E6387" s="33"/>
      <c r="F6387" s="33"/>
      <c r="G6387" s="33"/>
      <c r="H6387" s="33"/>
      <c r="I6387" s="171"/>
      <c r="J6387" s="33"/>
      <c r="K6387" s="33"/>
    </row>
    <row r="6388" spans="2:11" x14ac:dyDescent="0.2">
      <c r="B6388" s="33"/>
      <c r="C6388" s="171"/>
      <c r="D6388" s="33"/>
      <c r="E6388" s="33"/>
      <c r="F6388" s="33"/>
      <c r="G6388" s="33"/>
      <c r="H6388" s="33"/>
      <c r="I6388" s="171"/>
      <c r="J6388" s="33"/>
      <c r="K6388" s="33"/>
    </row>
    <row r="6389" spans="2:11" x14ac:dyDescent="0.2">
      <c r="B6389" s="33"/>
      <c r="C6389" s="171"/>
      <c r="D6389" s="33"/>
      <c r="E6389" s="33"/>
      <c r="F6389" s="33"/>
      <c r="G6389" s="33"/>
      <c r="H6389" s="33"/>
      <c r="I6389" s="171"/>
      <c r="J6389" s="33"/>
      <c r="K6389" s="33"/>
    </row>
    <row r="6390" spans="2:11" x14ac:dyDescent="0.2">
      <c r="B6390" s="33"/>
      <c r="C6390" s="171"/>
      <c r="D6390" s="33"/>
      <c r="E6390" s="33"/>
      <c r="F6390" s="33"/>
      <c r="G6390" s="33"/>
      <c r="H6390" s="33"/>
      <c r="I6390" s="171"/>
      <c r="J6390" s="33"/>
      <c r="K6390" s="33"/>
    </row>
    <row r="6391" spans="2:11" x14ac:dyDescent="0.2">
      <c r="B6391" s="33"/>
      <c r="C6391" s="171"/>
      <c r="D6391" s="33"/>
      <c r="E6391" s="33"/>
      <c r="F6391" s="33"/>
      <c r="G6391" s="33"/>
      <c r="H6391" s="33"/>
      <c r="I6391" s="171"/>
      <c r="J6391" s="33"/>
      <c r="K6391" s="33"/>
    </row>
    <row r="6392" spans="2:11" x14ac:dyDescent="0.2">
      <c r="B6392" s="33"/>
      <c r="C6392" s="171"/>
      <c r="D6392" s="33"/>
      <c r="E6392" s="33"/>
      <c r="F6392" s="33"/>
      <c r="G6392" s="33"/>
      <c r="H6392" s="33"/>
      <c r="I6392" s="171"/>
      <c r="J6392" s="33"/>
      <c r="K6392" s="33"/>
    </row>
    <row r="6393" spans="2:11" x14ac:dyDescent="0.2">
      <c r="B6393" s="33"/>
      <c r="C6393" s="171"/>
      <c r="D6393" s="33"/>
      <c r="E6393" s="33"/>
      <c r="F6393" s="33"/>
      <c r="G6393" s="33"/>
      <c r="H6393" s="33"/>
      <c r="I6393" s="171"/>
      <c r="J6393" s="33"/>
      <c r="K6393" s="33"/>
    </row>
    <row r="6394" spans="2:11" x14ac:dyDescent="0.2">
      <c r="B6394" s="33"/>
      <c r="C6394" s="171"/>
      <c r="D6394" s="33"/>
      <c r="E6394" s="33"/>
      <c r="F6394" s="33"/>
      <c r="G6394" s="33"/>
      <c r="H6394" s="33"/>
      <c r="I6394" s="171"/>
      <c r="J6394" s="33"/>
      <c r="K6394" s="33"/>
    </row>
    <row r="6395" spans="2:11" x14ac:dyDescent="0.2">
      <c r="B6395" s="33"/>
      <c r="C6395" s="171"/>
      <c r="D6395" s="33"/>
      <c r="E6395" s="33"/>
      <c r="F6395" s="33"/>
      <c r="G6395" s="33"/>
      <c r="H6395" s="33"/>
      <c r="I6395" s="171"/>
      <c r="J6395" s="33"/>
      <c r="K6395" s="33"/>
    </row>
    <row r="6396" spans="2:11" x14ac:dyDescent="0.2">
      <c r="B6396" s="33"/>
      <c r="C6396" s="171"/>
      <c r="D6396" s="33"/>
      <c r="E6396" s="33"/>
      <c r="F6396" s="33"/>
      <c r="G6396" s="33"/>
      <c r="H6396" s="33"/>
      <c r="I6396" s="171"/>
      <c r="J6396" s="33"/>
      <c r="K6396" s="33"/>
    </row>
    <row r="6397" spans="2:11" x14ac:dyDescent="0.2">
      <c r="B6397" s="33"/>
      <c r="C6397" s="171"/>
      <c r="D6397" s="33"/>
      <c r="E6397" s="33"/>
      <c r="F6397" s="33"/>
      <c r="G6397" s="33"/>
      <c r="H6397" s="33"/>
      <c r="I6397" s="171"/>
      <c r="J6397" s="33"/>
      <c r="K6397" s="33"/>
    </row>
    <row r="6398" spans="2:11" x14ac:dyDescent="0.2">
      <c r="B6398" s="33"/>
      <c r="C6398" s="171"/>
      <c r="D6398" s="33"/>
      <c r="E6398" s="33"/>
      <c r="F6398" s="33"/>
      <c r="G6398" s="33"/>
      <c r="H6398" s="33"/>
      <c r="I6398" s="171"/>
      <c r="J6398" s="33"/>
      <c r="K6398" s="33"/>
    </row>
    <row r="6399" spans="2:11" x14ac:dyDescent="0.2">
      <c r="B6399" s="33"/>
      <c r="C6399" s="171"/>
      <c r="D6399" s="33"/>
      <c r="E6399" s="33"/>
      <c r="F6399" s="33"/>
      <c r="G6399" s="33"/>
      <c r="H6399" s="33"/>
      <c r="I6399" s="171"/>
      <c r="J6399" s="33"/>
      <c r="K6399" s="33"/>
    </row>
    <row r="6400" spans="2:11" x14ac:dyDescent="0.2">
      <c r="B6400" s="33"/>
      <c r="C6400" s="171"/>
      <c r="D6400" s="33"/>
      <c r="E6400" s="33"/>
      <c r="F6400" s="33"/>
      <c r="G6400" s="33"/>
      <c r="H6400" s="33"/>
      <c r="I6400" s="171"/>
      <c r="J6400" s="33"/>
      <c r="K6400" s="33"/>
    </row>
    <row r="6401" spans="2:11" x14ac:dyDescent="0.2">
      <c r="B6401" s="33"/>
      <c r="C6401" s="171"/>
      <c r="D6401" s="33"/>
      <c r="E6401" s="33"/>
      <c r="F6401" s="33"/>
      <c r="G6401" s="33"/>
      <c r="H6401" s="33"/>
      <c r="I6401" s="171"/>
      <c r="J6401" s="33"/>
      <c r="K6401" s="33"/>
    </row>
    <row r="6402" spans="2:11" x14ac:dyDescent="0.2">
      <c r="B6402" s="33"/>
      <c r="C6402" s="171"/>
      <c r="D6402" s="33"/>
      <c r="E6402" s="33"/>
      <c r="F6402" s="33"/>
      <c r="G6402" s="33"/>
      <c r="H6402" s="33"/>
      <c r="I6402" s="171"/>
      <c r="J6402" s="33"/>
      <c r="K6402" s="33"/>
    </row>
    <row r="6403" spans="2:11" x14ac:dyDescent="0.2">
      <c r="B6403" s="33"/>
      <c r="C6403" s="171"/>
      <c r="D6403" s="33"/>
      <c r="E6403" s="33"/>
      <c r="F6403" s="33"/>
      <c r="G6403" s="33"/>
      <c r="H6403" s="33"/>
      <c r="I6403" s="171"/>
      <c r="J6403" s="33"/>
      <c r="K6403" s="33"/>
    </row>
    <row r="6404" spans="2:11" x14ac:dyDescent="0.2">
      <c r="B6404" s="33"/>
      <c r="C6404" s="171"/>
      <c r="D6404" s="33"/>
      <c r="E6404" s="33"/>
      <c r="F6404" s="33"/>
      <c r="G6404" s="33"/>
      <c r="H6404" s="33"/>
      <c r="I6404" s="171"/>
      <c r="J6404" s="33"/>
      <c r="K6404" s="33"/>
    </row>
    <row r="6405" spans="2:11" x14ac:dyDescent="0.2">
      <c r="B6405" s="33"/>
      <c r="C6405" s="171"/>
      <c r="D6405" s="33"/>
      <c r="E6405" s="33"/>
      <c r="F6405" s="33"/>
      <c r="G6405" s="33"/>
      <c r="H6405" s="33"/>
      <c r="I6405" s="171"/>
      <c r="J6405" s="33"/>
      <c r="K6405" s="33"/>
    </row>
    <row r="6406" spans="2:11" x14ac:dyDescent="0.2">
      <c r="B6406" s="33"/>
      <c r="C6406" s="171"/>
      <c r="D6406" s="33"/>
      <c r="E6406" s="33"/>
      <c r="F6406" s="33"/>
      <c r="G6406" s="33"/>
      <c r="H6406" s="33"/>
      <c r="I6406" s="171"/>
      <c r="J6406" s="33"/>
      <c r="K6406" s="33"/>
    </row>
    <row r="6407" spans="2:11" x14ac:dyDescent="0.2">
      <c r="B6407" s="33"/>
      <c r="C6407" s="171"/>
      <c r="D6407" s="33"/>
      <c r="E6407" s="33"/>
      <c r="F6407" s="33"/>
      <c r="G6407" s="33"/>
      <c r="H6407" s="33"/>
      <c r="I6407" s="171"/>
      <c r="J6407" s="33"/>
      <c r="K6407" s="33"/>
    </row>
    <row r="6408" spans="2:11" x14ac:dyDescent="0.2">
      <c r="B6408" s="33"/>
      <c r="C6408" s="171"/>
      <c r="D6408" s="33"/>
      <c r="E6408" s="33"/>
      <c r="F6408" s="33"/>
      <c r="G6408" s="33"/>
      <c r="H6408" s="33"/>
      <c r="I6408" s="171"/>
      <c r="J6408" s="33"/>
      <c r="K6408" s="33"/>
    </row>
    <row r="6409" spans="2:11" x14ac:dyDescent="0.2">
      <c r="B6409" s="33"/>
      <c r="C6409" s="171"/>
      <c r="D6409" s="33"/>
      <c r="E6409" s="33"/>
      <c r="F6409" s="33"/>
      <c r="G6409" s="33"/>
      <c r="H6409" s="33"/>
      <c r="I6409" s="171"/>
      <c r="J6409" s="33"/>
      <c r="K6409" s="33"/>
    </row>
    <row r="6410" spans="2:11" x14ac:dyDescent="0.2">
      <c r="B6410" s="33"/>
      <c r="C6410" s="171"/>
      <c r="D6410" s="33"/>
      <c r="E6410" s="33"/>
      <c r="F6410" s="33"/>
      <c r="G6410" s="33"/>
      <c r="H6410" s="33"/>
      <c r="I6410" s="171"/>
      <c r="J6410" s="33"/>
      <c r="K6410" s="33"/>
    </row>
    <row r="6411" spans="2:11" x14ac:dyDescent="0.2">
      <c r="B6411" s="33"/>
      <c r="C6411" s="171"/>
      <c r="D6411" s="33"/>
      <c r="E6411" s="33"/>
      <c r="F6411" s="33"/>
      <c r="G6411" s="33"/>
      <c r="H6411" s="33"/>
      <c r="I6411" s="171"/>
      <c r="J6411" s="33"/>
      <c r="K6411" s="33"/>
    </row>
    <row r="6412" spans="2:11" x14ac:dyDescent="0.2">
      <c r="B6412" s="33"/>
      <c r="C6412" s="171"/>
      <c r="D6412" s="33"/>
      <c r="E6412" s="33"/>
      <c r="F6412" s="33"/>
      <c r="G6412" s="33"/>
      <c r="H6412" s="33"/>
      <c r="I6412" s="171"/>
      <c r="J6412" s="33"/>
      <c r="K6412" s="33"/>
    </row>
    <row r="6413" spans="2:11" x14ac:dyDescent="0.2">
      <c r="B6413" s="33"/>
      <c r="C6413" s="171"/>
      <c r="D6413" s="33"/>
      <c r="E6413" s="33"/>
      <c r="F6413" s="33"/>
      <c r="G6413" s="33"/>
      <c r="H6413" s="33"/>
      <c r="I6413" s="171"/>
      <c r="J6413" s="33"/>
      <c r="K6413" s="33"/>
    </row>
    <row r="6414" spans="2:11" x14ac:dyDescent="0.2">
      <c r="B6414" s="33"/>
      <c r="C6414" s="171"/>
      <c r="D6414" s="33"/>
      <c r="E6414" s="33"/>
      <c r="F6414" s="33"/>
      <c r="G6414" s="33"/>
      <c r="H6414" s="33"/>
      <c r="I6414" s="171"/>
      <c r="J6414" s="33"/>
      <c r="K6414" s="33"/>
    </row>
    <row r="6415" spans="2:11" x14ac:dyDescent="0.2">
      <c r="B6415" s="33"/>
      <c r="C6415" s="171"/>
      <c r="D6415" s="33"/>
      <c r="E6415" s="33"/>
      <c r="F6415" s="33"/>
      <c r="G6415" s="33"/>
      <c r="H6415" s="33"/>
      <c r="I6415" s="171"/>
      <c r="J6415" s="33"/>
      <c r="K6415" s="33"/>
    </row>
    <row r="6416" spans="2:11" x14ac:dyDescent="0.2">
      <c r="B6416" s="33"/>
      <c r="C6416" s="171"/>
      <c r="D6416" s="33"/>
      <c r="E6416" s="33"/>
      <c r="F6416" s="33"/>
      <c r="G6416" s="33"/>
      <c r="H6416" s="33"/>
      <c r="I6416" s="171"/>
      <c r="J6416" s="33"/>
      <c r="K6416" s="33"/>
    </row>
    <row r="6417" spans="2:11" x14ac:dyDescent="0.2">
      <c r="B6417" s="33"/>
      <c r="C6417" s="171"/>
      <c r="D6417" s="33"/>
      <c r="E6417" s="33"/>
      <c r="F6417" s="33"/>
      <c r="G6417" s="33"/>
      <c r="H6417" s="33"/>
      <c r="I6417" s="171"/>
      <c r="J6417" s="33"/>
      <c r="K6417" s="33"/>
    </row>
    <row r="6418" spans="2:11" x14ac:dyDescent="0.2">
      <c r="B6418" s="33"/>
      <c r="C6418" s="171"/>
      <c r="D6418" s="33"/>
      <c r="E6418" s="33"/>
      <c r="F6418" s="33"/>
      <c r="G6418" s="33"/>
      <c r="H6418" s="33"/>
      <c r="I6418" s="171"/>
      <c r="J6418" s="33"/>
      <c r="K6418" s="33"/>
    </row>
    <row r="6419" spans="2:11" x14ac:dyDescent="0.2">
      <c r="B6419" s="33"/>
      <c r="C6419" s="171"/>
      <c r="D6419" s="33"/>
      <c r="E6419" s="33"/>
      <c r="F6419" s="33"/>
      <c r="G6419" s="33"/>
      <c r="H6419" s="33"/>
      <c r="I6419" s="171"/>
      <c r="J6419" s="33"/>
      <c r="K6419" s="33"/>
    </row>
    <row r="6420" spans="2:11" x14ac:dyDescent="0.2">
      <c r="B6420" s="33"/>
      <c r="C6420" s="171"/>
      <c r="D6420" s="33"/>
      <c r="E6420" s="33"/>
      <c r="F6420" s="33"/>
      <c r="G6420" s="33"/>
      <c r="H6420" s="33"/>
      <c r="I6420" s="171"/>
      <c r="J6420" s="33"/>
      <c r="K6420" s="33"/>
    </row>
    <row r="6421" spans="2:11" x14ac:dyDescent="0.2">
      <c r="B6421" s="33"/>
      <c r="C6421" s="171"/>
      <c r="D6421" s="33"/>
      <c r="E6421" s="33"/>
      <c r="F6421" s="33"/>
      <c r="G6421" s="33"/>
      <c r="H6421" s="33"/>
      <c r="I6421" s="171"/>
      <c r="J6421" s="33"/>
      <c r="K6421" s="33"/>
    </row>
    <row r="6422" spans="2:11" x14ac:dyDescent="0.2">
      <c r="B6422" s="33"/>
      <c r="C6422" s="171"/>
      <c r="D6422" s="33"/>
      <c r="E6422" s="33"/>
      <c r="F6422" s="33"/>
      <c r="G6422" s="33"/>
      <c r="H6422" s="33"/>
      <c r="I6422" s="171"/>
      <c r="J6422" s="33"/>
      <c r="K6422" s="33"/>
    </row>
    <row r="6423" spans="2:11" x14ac:dyDescent="0.2">
      <c r="B6423" s="33"/>
      <c r="C6423" s="171"/>
      <c r="D6423" s="33"/>
      <c r="E6423" s="33"/>
      <c r="F6423" s="33"/>
      <c r="G6423" s="33"/>
      <c r="H6423" s="33"/>
      <c r="I6423" s="171"/>
      <c r="J6423" s="33"/>
      <c r="K6423" s="33"/>
    </row>
    <row r="6424" spans="2:11" x14ac:dyDescent="0.2">
      <c r="B6424" s="33"/>
      <c r="C6424" s="171"/>
      <c r="D6424" s="33"/>
      <c r="E6424" s="33"/>
      <c r="F6424" s="33"/>
      <c r="G6424" s="33"/>
      <c r="H6424" s="33"/>
      <c r="I6424" s="171"/>
      <c r="J6424" s="33"/>
      <c r="K6424" s="33"/>
    </row>
    <row r="6425" spans="2:11" x14ac:dyDescent="0.2">
      <c r="B6425" s="33"/>
      <c r="C6425" s="171"/>
      <c r="D6425" s="33"/>
      <c r="E6425" s="33"/>
      <c r="F6425" s="33"/>
      <c r="G6425" s="33"/>
      <c r="H6425" s="33"/>
      <c r="I6425" s="171"/>
      <c r="J6425" s="33"/>
      <c r="K6425" s="33"/>
    </row>
    <row r="6426" spans="2:11" x14ac:dyDescent="0.2">
      <c r="B6426" s="33"/>
      <c r="C6426" s="171"/>
      <c r="D6426" s="33"/>
      <c r="E6426" s="33"/>
      <c r="F6426" s="33"/>
      <c r="G6426" s="33"/>
      <c r="H6426" s="33"/>
      <c r="I6426" s="171"/>
      <c r="J6426" s="33"/>
      <c r="K6426" s="33"/>
    </row>
    <row r="6427" spans="2:11" x14ac:dyDescent="0.2">
      <c r="B6427" s="33"/>
      <c r="C6427" s="171"/>
      <c r="D6427" s="33"/>
      <c r="E6427" s="33"/>
      <c r="F6427" s="33"/>
      <c r="G6427" s="33"/>
      <c r="H6427" s="33"/>
      <c r="I6427" s="171"/>
      <c r="J6427" s="33"/>
      <c r="K6427" s="33"/>
    </row>
    <row r="6428" spans="2:11" x14ac:dyDescent="0.2">
      <c r="B6428" s="33"/>
      <c r="C6428" s="171"/>
      <c r="D6428" s="33"/>
      <c r="E6428" s="33"/>
      <c r="F6428" s="33"/>
      <c r="G6428" s="33"/>
      <c r="H6428" s="33"/>
      <c r="I6428" s="171"/>
      <c r="J6428" s="33"/>
      <c r="K6428" s="33"/>
    </row>
    <row r="6429" spans="2:11" x14ac:dyDescent="0.2">
      <c r="B6429" s="33"/>
      <c r="C6429" s="171"/>
      <c r="D6429" s="33"/>
      <c r="E6429" s="33"/>
      <c r="F6429" s="33"/>
      <c r="G6429" s="33"/>
      <c r="H6429" s="33"/>
      <c r="I6429" s="171"/>
      <c r="J6429" s="33"/>
      <c r="K6429" s="33"/>
    </row>
    <row r="6430" spans="2:11" x14ac:dyDescent="0.2">
      <c r="B6430" s="33"/>
      <c r="C6430" s="171"/>
      <c r="D6430" s="33"/>
      <c r="E6430" s="33"/>
      <c r="F6430" s="33"/>
      <c r="G6430" s="33"/>
      <c r="H6430" s="33"/>
      <c r="I6430" s="171"/>
      <c r="J6430" s="33"/>
      <c r="K6430" s="33"/>
    </row>
    <row r="6431" spans="2:11" x14ac:dyDescent="0.2">
      <c r="B6431" s="33"/>
      <c r="C6431" s="171"/>
      <c r="D6431" s="33"/>
      <c r="E6431" s="33"/>
      <c r="F6431" s="33"/>
      <c r="G6431" s="33"/>
      <c r="H6431" s="33"/>
      <c r="I6431" s="171"/>
      <c r="J6431" s="33"/>
      <c r="K6431" s="33"/>
    </row>
    <row r="6432" spans="2:11" x14ac:dyDescent="0.2">
      <c r="B6432" s="33"/>
      <c r="C6432" s="171"/>
      <c r="D6432" s="33"/>
      <c r="E6432" s="33"/>
      <c r="F6432" s="33"/>
      <c r="G6432" s="33"/>
      <c r="H6432" s="33"/>
      <c r="I6432" s="171"/>
      <c r="J6432" s="33"/>
      <c r="K6432" s="33"/>
    </row>
    <row r="6433" spans="2:11" x14ac:dyDescent="0.2">
      <c r="B6433" s="33"/>
      <c r="C6433" s="171"/>
      <c r="D6433" s="33"/>
      <c r="E6433" s="33"/>
      <c r="F6433" s="33"/>
      <c r="G6433" s="33"/>
      <c r="H6433" s="33"/>
      <c r="I6433" s="171"/>
      <c r="J6433" s="33"/>
      <c r="K6433" s="33"/>
    </row>
    <row r="6434" spans="2:11" x14ac:dyDescent="0.2">
      <c r="B6434" s="33"/>
      <c r="C6434" s="171"/>
      <c r="D6434" s="33"/>
      <c r="E6434" s="33"/>
      <c r="F6434" s="33"/>
      <c r="G6434" s="33"/>
      <c r="H6434" s="33"/>
      <c r="I6434" s="171"/>
      <c r="J6434" s="33"/>
      <c r="K6434" s="33"/>
    </row>
    <row r="6435" spans="2:11" x14ac:dyDescent="0.2">
      <c r="B6435" s="33"/>
      <c r="C6435" s="171"/>
      <c r="D6435" s="33"/>
      <c r="E6435" s="33"/>
      <c r="F6435" s="33"/>
      <c r="G6435" s="33"/>
      <c r="H6435" s="33"/>
      <c r="I6435" s="171"/>
      <c r="J6435" s="33"/>
      <c r="K6435" s="33"/>
    </row>
    <row r="6436" spans="2:11" x14ac:dyDescent="0.2">
      <c r="B6436" s="33"/>
      <c r="C6436" s="171"/>
      <c r="D6436" s="33"/>
      <c r="E6436" s="33"/>
      <c r="F6436" s="33"/>
      <c r="G6436" s="33"/>
      <c r="H6436" s="33"/>
      <c r="I6436" s="171"/>
      <c r="J6436" s="33"/>
      <c r="K6436" s="33"/>
    </row>
    <row r="6437" spans="2:11" x14ac:dyDescent="0.2">
      <c r="B6437" s="33"/>
      <c r="C6437" s="171"/>
      <c r="D6437" s="33"/>
      <c r="E6437" s="33"/>
      <c r="F6437" s="33"/>
      <c r="G6437" s="33"/>
      <c r="H6437" s="33"/>
      <c r="I6437" s="171"/>
      <c r="J6437" s="33"/>
      <c r="K6437" s="33"/>
    </row>
    <row r="6438" spans="2:11" x14ac:dyDescent="0.2">
      <c r="B6438" s="33"/>
      <c r="C6438" s="171"/>
      <c r="D6438" s="33"/>
      <c r="E6438" s="33"/>
      <c r="F6438" s="33"/>
      <c r="G6438" s="33"/>
      <c r="H6438" s="33"/>
      <c r="I6438" s="171"/>
      <c r="J6438" s="33"/>
      <c r="K6438" s="33"/>
    </row>
    <row r="6439" spans="2:11" x14ac:dyDescent="0.2">
      <c r="B6439" s="33"/>
      <c r="C6439" s="171"/>
      <c r="D6439" s="33"/>
      <c r="E6439" s="33"/>
      <c r="F6439" s="33"/>
      <c r="G6439" s="33"/>
      <c r="H6439" s="33"/>
      <c r="I6439" s="171"/>
      <c r="J6439" s="33"/>
      <c r="K6439" s="33"/>
    </row>
    <row r="6440" spans="2:11" x14ac:dyDescent="0.2">
      <c r="B6440" s="33"/>
      <c r="C6440" s="171"/>
      <c r="D6440" s="33"/>
      <c r="E6440" s="33"/>
      <c r="F6440" s="33"/>
      <c r="G6440" s="33"/>
      <c r="H6440" s="33"/>
      <c r="I6440" s="171"/>
      <c r="J6440" s="33"/>
      <c r="K6440" s="33"/>
    </row>
    <row r="6441" spans="2:11" x14ac:dyDescent="0.2">
      <c r="B6441" s="33"/>
      <c r="C6441" s="171"/>
      <c r="D6441" s="33"/>
      <c r="E6441" s="33"/>
      <c r="F6441" s="33"/>
      <c r="G6441" s="33"/>
      <c r="H6441" s="33"/>
      <c r="I6441" s="171"/>
      <c r="J6441" s="33"/>
      <c r="K6441" s="33"/>
    </row>
    <row r="6442" spans="2:11" x14ac:dyDescent="0.2">
      <c r="B6442" s="33"/>
      <c r="C6442" s="171"/>
      <c r="D6442" s="33"/>
      <c r="E6442" s="33"/>
      <c r="F6442" s="33"/>
      <c r="G6442" s="33"/>
      <c r="H6442" s="33"/>
      <c r="I6442" s="171"/>
      <c r="J6442" s="33"/>
      <c r="K6442" s="33"/>
    </row>
    <row r="6443" spans="2:11" x14ac:dyDescent="0.2">
      <c r="B6443" s="33"/>
      <c r="C6443" s="171"/>
      <c r="D6443" s="33"/>
      <c r="E6443" s="33"/>
      <c r="F6443" s="33"/>
      <c r="G6443" s="33"/>
      <c r="H6443" s="33"/>
      <c r="I6443" s="171"/>
      <c r="J6443" s="33"/>
      <c r="K6443" s="33"/>
    </row>
    <row r="6444" spans="2:11" x14ac:dyDescent="0.2">
      <c r="B6444" s="33"/>
      <c r="C6444" s="171"/>
      <c r="D6444" s="33"/>
      <c r="E6444" s="33"/>
      <c r="F6444" s="33"/>
      <c r="G6444" s="33"/>
      <c r="H6444" s="33"/>
      <c r="I6444" s="171"/>
      <c r="J6444" s="33"/>
      <c r="K6444" s="33"/>
    </row>
    <row r="6445" spans="2:11" x14ac:dyDescent="0.2">
      <c r="B6445" s="33"/>
      <c r="C6445" s="171"/>
      <c r="D6445" s="33"/>
      <c r="E6445" s="33"/>
      <c r="F6445" s="33"/>
      <c r="G6445" s="33"/>
      <c r="H6445" s="33"/>
      <c r="I6445" s="171"/>
      <c r="J6445" s="33"/>
      <c r="K6445" s="33"/>
    </row>
    <row r="6446" spans="2:11" x14ac:dyDescent="0.2">
      <c r="B6446" s="33"/>
      <c r="C6446" s="171"/>
      <c r="D6446" s="33"/>
      <c r="E6446" s="33"/>
      <c r="F6446" s="33"/>
      <c r="G6446" s="33"/>
      <c r="H6446" s="33"/>
      <c r="I6446" s="171"/>
      <c r="J6446" s="33"/>
      <c r="K6446" s="33"/>
    </row>
    <row r="6447" spans="2:11" x14ac:dyDescent="0.2">
      <c r="B6447" s="33"/>
      <c r="C6447" s="171"/>
      <c r="D6447" s="33"/>
      <c r="E6447" s="33"/>
      <c r="F6447" s="33"/>
      <c r="G6447" s="33"/>
      <c r="H6447" s="33"/>
      <c r="I6447" s="171"/>
      <c r="J6447" s="33"/>
      <c r="K6447" s="33"/>
    </row>
    <row r="6448" spans="2:11" x14ac:dyDescent="0.2">
      <c r="B6448" s="33"/>
      <c r="C6448" s="171"/>
      <c r="D6448" s="33"/>
      <c r="E6448" s="33"/>
      <c r="F6448" s="33"/>
      <c r="G6448" s="33"/>
      <c r="H6448" s="33"/>
      <c r="I6448" s="171"/>
      <c r="J6448" s="33"/>
      <c r="K6448" s="33"/>
    </row>
    <row r="6449" spans="2:11" x14ac:dyDescent="0.2">
      <c r="B6449" s="33"/>
      <c r="C6449" s="171"/>
      <c r="D6449" s="33"/>
      <c r="E6449" s="33"/>
      <c r="F6449" s="33"/>
      <c r="G6449" s="33"/>
      <c r="H6449" s="33"/>
      <c r="I6449" s="171"/>
      <c r="J6449" s="33"/>
      <c r="K6449" s="33"/>
    </row>
    <row r="6450" spans="2:11" x14ac:dyDescent="0.2">
      <c r="B6450" s="33"/>
      <c r="C6450" s="171"/>
      <c r="D6450" s="33"/>
      <c r="E6450" s="33"/>
      <c r="F6450" s="33"/>
      <c r="G6450" s="33"/>
      <c r="H6450" s="33"/>
      <c r="I6450" s="171"/>
      <c r="J6450" s="33"/>
      <c r="K6450" s="33"/>
    </row>
    <row r="6451" spans="2:11" x14ac:dyDescent="0.2">
      <c r="B6451" s="33"/>
      <c r="C6451" s="171"/>
      <c r="D6451" s="33"/>
      <c r="E6451" s="33"/>
      <c r="F6451" s="33"/>
      <c r="G6451" s="33"/>
      <c r="H6451" s="33"/>
      <c r="I6451" s="171"/>
      <c r="J6451" s="33"/>
      <c r="K6451" s="33"/>
    </row>
    <row r="6452" spans="2:11" x14ac:dyDescent="0.2">
      <c r="B6452" s="33"/>
      <c r="C6452" s="171"/>
      <c r="D6452" s="33"/>
      <c r="E6452" s="33"/>
      <c r="F6452" s="33"/>
      <c r="G6452" s="33"/>
      <c r="H6452" s="33"/>
      <c r="I6452" s="171"/>
      <c r="J6452" s="33"/>
      <c r="K6452" s="33"/>
    </row>
    <row r="6453" spans="2:11" x14ac:dyDescent="0.2">
      <c r="B6453" s="33"/>
      <c r="C6453" s="171"/>
      <c r="D6453" s="33"/>
      <c r="E6453" s="33"/>
      <c r="F6453" s="33"/>
      <c r="G6453" s="33"/>
      <c r="H6453" s="33"/>
      <c r="I6453" s="171"/>
      <c r="J6453" s="33"/>
      <c r="K6453" s="33"/>
    </row>
    <row r="6454" spans="2:11" x14ac:dyDescent="0.2">
      <c r="B6454" s="33"/>
      <c r="C6454" s="171"/>
      <c r="D6454" s="33"/>
      <c r="E6454" s="33"/>
      <c r="F6454" s="33"/>
      <c r="G6454" s="33"/>
      <c r="H6454" s="33"/>
      <c r="I6454" s="171"/>
      <c r="J6454" s="33"/>
      <c r="K6454" s="33"/>
    </row>
    <row r="6455" spans="2:11" x14ac:dyDescent="0.2">
      <c r="B6455" s="33"/>
      <c r="C6455" s="171"/>
      <c r="D6455" s="33"/>
      <c r="E6455" s="33"/>
      <c r="F6455" s="33"/>
      <c r="G6455" s="33"/>
      <c r="H6455" s="33"/>
      <c r="I6455" s="171"/>
      <c r="J6455" s="33"/>
      <c r="K6455" s="33"/>
    </row>
    <row r="6456" spans="2:11" x14ac:dyDescent="0.2">
      <c r="B6456" s="33"/>
      <c r="C6456" s="171"/>
      <c r="D6456" s="33"/>
      <c r="E6456" s="33"/>
      <c r="F6456" s="33"/>
      <c r="G6456" s="33"/>
      <c r="H6456" s="33"/>
      <c r="I6456" s="171"/>
      <c r="J6456" s="33"/>
      <c r="K6456" s="33"/>
    </row>
    <row r="6457" spans="2:11" x14ac:dyDescent="0.2">
      <c r="B6457" s="33"/>
      <c r="C6457" s="171"/>
      <c r="D6457" s="33"/>
      <c r="E6457" s="33"/>
      <c r="F6457" s="33"/>
      <c r="G6457" s="33"/>
      <c r="H6457" s="33"/>
      <c r="I6457" s="171"/>
      <c r="J6457" s="33"/>
      <c r="K6457" s="33"/>
    </row>
    <row r="6458" spans="2:11" x14ac:dyDescent="0.2">
      <c r="B6458" s="33"/>
      <c r="C6458" s="171"/>
      <c r="D6458" s="33"/>
      <c r="E6458" s="33"/>
      <c r="F6458" s="33"/>
      <c r="G6458" s="33"/>
      <c r="H6458" s="33"/>
      <c r="I6458" s="171"/>
      <c r="J6458" s="33"/>
      <c r="K6458" s="33"/>
    </row>
    <row r="6459" spans="2:11" x14ac:dyDescent="0.2">
      <c r="B6459" s="33"/>
      <c r="C6459" s="171"/>
      <c r="D6459" s="33"/>
      <c r="E6459" s="33"/>
      <c r="F6459" s="33"/>
      <c r="G6459" s="33"/>
      <c r="H6459" s="33"/>
      <c r="I6459" s="171"/>
      <c r="J6459" s="33"/>
      <c r="K6459" s="33"/>
    </row>
    <row r="6460" spans="2:11" x14ac:dyDescent="0.2">
      <c r="B6460" s="33"/>
      <c r="C6460" s="171"/>
      <c r="D6460" s="33"/>
      <c r="E6460" s="33"/>
      <c r="F6460" s="33"/>
      <c r="G6460" s="33"/>
      <c r="H6460" s="33"/>
      <c r="I6460" s="171"/>
      <c r="J6460" s="33"/>
      <c r="K6460" s="33"/>
    </row>
    <row r="6461" spans="2:11" x14ac:dyDescent="0.2">
      <c r="B6461" s="33"/>
      <c r="C6461" s="171"/>
      <c r="D6461" s="33"/>
      <c r="E6461" s="33"/>
      <c r="F6461" s="33"/>
      <c r="G6461" s="33"/>
      <c r="H6461" s="33"/>
      <c r="I6461" s="171"/>
      <c r="J6461" s="33"/>
      <c r="K6461" s="33"/>
    </row>
    <row r="6462" spans="2:11" x14ac:dyDescent="0.2">
      <c r="B6462" s="33"/>
      <c r="C6462" s="171"/>
      <c r="D6462" s="33"/>
      <c r="E6462" s="33"/>
      <c r="F6462" s="33"/>
      <c r="G6462" s="33"/>
      <c r="H6462" s="33"/>
      <c r="I6462" s="171"/>
      <c r="J6462" s="33"/>
      <c r="K6462" s="33"/>
    </row>
    <row r="6463" spans="2:11" x14ac:dyDescent="0.2">
      <c r="B6463" s="33"/>
      <c r="C6463" s="171"/>
      <c r="D6463" s="33"/>
      <c r="E6463" s="33"/>
      <c r="F6463" s="33"/>
      <c r="G6463" s="33"/>
      <c r="H6463" s="33"/>
      <c r="I6463" s="171"/>
      <c r="J6463" s="33"/>
      <c r="K6463" s="33"/>
    </row>
    <row r="6464" spans="2:11" x14ac:dyDescent="0.2">
      <c r="B6464" s="33"/>
      <c r="C6464" s="171"/>
      <c r="D6464" s="33"/>
      <c r="E6464" s="33"/>
      <c r="F6464" s="33"/>
      <c r="G6464" s="33"/>
      <c r="H6464" s="33"/>
      <c r="I6464" s="171"/>
      <c r="J6464" s="33"/>
      <c r="K6464" s="33"/>
    </row>
    <row r="6465" spans="2:11" x14ac:dyDescent="0.2">
      <c r="B6465" s="33"/>
      <c r="C6465" s="171"/>
      <c r="D6465" s="33"/>
      <c r="E6465" s="33"/>
      <c r="F6465" s="33"/>
      <c r="G6465" s="33"/>
      <c r="H6465" s="33"/>
      <c r="I6465" s="171"/>
      <c r="J6465" s="33"/>
      <c r="K6465" s="33"/>
    </row>
    <row r="6466" spans="2:11" x14ac:dyDescent="0.2">
      <c r="B6466" s="33"/>
      <c r="C6466" s="171"/>
      <c r="D6466" s="33"/>
      <c r="E6466" s="33"/>
      <c r="F6466" s="33"/>
      <c r="G6466" s="33"/>
      <c r="H6466" s="33"/>
      <c r="I6466" s="171"/>
      <c r="J6466" s="33"/>
      <c r="K6466" s="33"/>
    </row>
    <row r="6467" spans="2:11" x14ac:dyDescent="0.2">
      <c r="B6467" s="33"/>
      <c r="C6467" s="171"/>
      <c r="D6467" s="33"/>
      <c r="E6467" s="33"/>
      <c r="F6467" s="33"/>
      <c r="G6467" s="33"/>
      <c r="H6467" s="33"/>
      <c r="I6467" s="171"/>
      <c r="J6467" s="33"/>
      <c r="K6467" s="33"/>
    </row>
    <row r="6468" spans="2:11" x14ac:dyDescent="0.2">
      <c r="B6468" s="33"/>
      <c r="C6468" s="171"/>
      <c r="D6468" s="33"/>
      <c r="E6468" s="33"/>
      <c r="F6468" s="33"/>
      <c r="G6468" s="33"/>
      <c r="H6468" s="33"/>
      <c r="I6468" s="171"/>
      <c r="J6468" s="33"/>
      <c r="K6468" s="33"/>
    </row>
    <row r="6469" spans="2:11" x14ac:dyDescent="0.2">
      <c r="B6469" s="33"/>
      <c r="C6469" s="171"/>
      <c r="D6469" s="33"/>
      <c r="E6469" s="33"/>
      <c r="F6469" s="33"/>
      <c r="G6469" s="33"/>
      <c r="H6469" s="33"/>
      <c r="I6469" s="171"/>
      <c r="J6469" s="33"/>
      <c r="K6469" s="33"/>
    </row>
    <row r="6470" spans="2:11" x14ac:dyDescent="0.2">
      <c r="B6470" s="33"/>
      <c r="C6470" s="171"/>
      <c r="D6470" s="33"/>
      <c r="E6470" s="33"/>
      <c r="F6470" s="33"/>
      <c r="G6470" s="33"/>
      <c r="H6470" s="33"/>
      <c r="I6470" s="171"/>
      <c r="J6470" s="33"/>
      <c r="K6470" s="33"/>
    </row>
    <row r="6471" spans="2:11" x14ac:dyDescent="0.2">
      <c r="B6471" s="33"/>
      <c r="C6471" s="171"/>
      <c r="D6471" s="33"/>
      <c r="E6471" s="33"/>
      <c r="F6471" s="33"/>
      <c r="G6471" s="33"/>
      <c r="H6471" s="33"/>
      <c r="I6471" s="171"/>
      <c r="J6471" s="33"/>
      <c r="K6471" s="33"/>
    </row>
    <row r="6472" spans="2:11" x14ac:dyDescent="0.2">
      <c r="B6472" s="33"/>
      <c r="C6472" s="171"/>
      <c r="D6472" s="33"/>
      <c r="E6472" s="33"/>
      <c r="F6472" s="33"/>
      <c r="G6472" s="33"/>
      <c r="H6472" s="33"/>
      <c r="I6472" s="171"/>
      <c r="J6472" s="33"/>
      <c r="K6472" s="33"/>
    </row>
    <row r="6473" spans="2:11" x14ac:dyDescent="0.2">
      <c r="B6473" s="33"/>
      <c r="C6473" s="171"/>
      <c r="D6473" s="33"/>
      <c r="E6473" s="33"/>
      <c r="F6473" s="33"/>
      <c r="G6473" s="33"/>
      <c r="H6473" s="33"/>
      <c r="I6473" s="171"/>
      <c r="J6473" s="33"/>
      <c r="K6473" s="33"/>
    </row>
    <row r="6474" spans="2:11" x14ac:dyDescent="0.2">
      <c r="B6474" s="33"/>
      <c r="C6474" s="171"/>
      <c r="D6474" s="33"/>
      <c r="E6474" s="33"/>
      <c r="F6474" s="33"/>
      <c r="G6474" s="33"/>
      <c r="H6474" s="33"/>
      <c r="I6474" s="171"/>
      <c r="J6474" s="33"/>
      <c r="K6474" s="33"/>
    </row>
    <row r="6475" spans="2:11" x14ac:dyDescent="0.2">
      <c r="B6475" s="33"/>
      <c r="C6475" s="171"/>
      <c r="D6475" s="33"/>
      <c r="E6475" s="33"/>
      <c r="F6475" s="33"/>
      <c r="G6475" s="33"/>
      <c r="H6475" s="33"/>
      <c r="I6475" s="171"/>
      <c r="J6475" s="33"/>
      <c r="K6475" s="33"/>
    </row>
    <row r="6476" spans="2:11" x14ac:dyDescent="0.2">
      <c r="B6476" s="33"/>
      <c r="C6476" s="171"/>
      <c r="D6476" s="33"/>
      <c r="E6476" s="33"/>
      <c r="F6476" s="33"/>
      <c r="G6476" s="33"/>
      <c r="H6476" s="33"/>
      <c r="I6476" s="171"/>
      <c r="J6476" s="33"/>
      <c r="K6476" s="33"/>
    </row>
    <row r="6477" spans="2:11" x14ac:dyDescent="0.2">
      <c r="B6477" s="33"/>
      <c r="C6477" s="171"/>
      <c r="D6477" s="33"/>
      <c r="E6477" s="33"/>
      <c r="F6477" s="33"/>
      <c r="G6477" s="33"/>
      <c r="H6477" s="33"/>
      <c r="I6477" s="171"/>
      <c r="J6477" s="33"/>
      <c r="K6477" s="33"/>
    </row>
    <row r="6478" spans="2:11" x14ac:dyDescent="0.2">
      <c r="B6478" s="33"/>
      <c r="C6478" s="171"/>
      <c r="D6478" s="33"/>
      <c r="E6478" s="33"/>
      <c r="F6478" s="33"/>
      <c r="G6478" s="33"/>
      <c r="H6478" s="33"/>
      <c r="I6478" s="171"/>
      <c r="J6478" s="33"/>
      <c r="K6478" s="33"/>
    </row>
    <row r="6479" spans="2:11" x14ac:dyDescent="0.2">
      <c r="B6479" s="33"/>
      <c r="C6479" s="171"/>
      <c r="D6479" s="33"/>
      <c r="E6479" s="33"/>
      <c r="F6479" s="33"/>
      <c r="G6479" s="33"/>
      <c r="H6479" s="33"/>
      <c r="I6479" s="171"/>
      <c r="J6479" s="33"/>
      <c r="K6479" s="33"/>
    </row>
    <row r="6480" spans="2:11" x14ac:dyDescent="0.2">
      <c r="B6480" s="33"/>
      <c r="C6480" s="171"/>
      <c r="D6480" s="33"/>
      <c r="E6480" s="33"/>
      <c r="F6480" s="33"/>
      <c r="G6480" s="33"/>
      <c r="H6480" s="33"/>
      <c r="I6480" s="171"/>
      <c r="J6480" s="33"/>
      <c r="K6480" s="33"/>
    </row>
    <row r="6481" spans="2:11" x14ac:dyDescent="0.2">
      <c r="B6481" s="33"/>
      <c r="C6481" s="171"/>
      <c r="D6481" s="33"/>
      <c r="E6481" s="33"/>
      <c r="F6481" s="33"/>
      <c r="G6481" s="33"/>
      <c r="H6481" s="33"/>
      <c r="I6481" s="171"/>
      <c r="J6481" s="33"/>
      <c r="K6481" s="33"/>
    </row>
    <row r="6482" spans="2:11" x14ac:dyDescent="0.2">
      <c r="B6482" s="33"/>
      <c r="C6482" s="171"/>
      <c r="D6482" s="33"/>
      <c r="E6482" s="33"/>
      <c r="F6482" s="33"/>
      <c r="G6482" s="33"/>
      <c r="H6482" s="33"/>
      <c r="I6482" s="171"/>
      <c r="J6482" s="33"/>
      <c r="K6482" s="33"/>
    </row>
    <row r="6483" spans="2:11" x14ac:dyDescent="0.2">
      <c r="B6483" s="33"/>
      <c r="C6483" s="171"/>
      <c r="D6483" s="33"/>
      <c r="E6483" s="33"/>
      <c r="F6483" s="33"/>
      <c r="G6483" s="33"/>
      <c r="H6483" s="33"/>
      <c r="I6483" s="171"/>
      <c r="J6483" s="33"/>
      <c r="K6483" s="33"/>
    </row>
    <row r="6484" spans="2:11" x14ac:dyDescent="0.2">
      <c r="B6484" s="33"/>
      <c r="C6484" s="171"/>
      <c r="D6484" s="33"/>
      <c r="E6484" s="33"/>
      <c r="F6484" s="33"/>
      <c r="G6484" s="33"/>
      <c r="H6484" s="33"/>
      <c r="I6484" s="171"/>
      <c r="J6484" s="33"/>
      <c r="K6484" s="33"/>
    </row>
    <row r="6485" spans="2:11" x14ac:dyDescent="0.2">
      <c r="B6485" s="33"/>
      <c r="C6485" s="171"/>
      <c r="D6485" s="33"/>
      <c r="E6485" s="33"/>
      <c r="F6485" s="33"/>
      <c r="G6485" s="33"/>
      <c r="H6485" s="33"/>
      <c r="I6485" s="171"/>
      <c r="J6485" s="33"/>
      <c r="K6485" s="33"/>
    </row>
    <row r="6486" spans="2:11" x14ac:dyDescent="0.2">
      <c r="B6486" s="33"/>
      <c r="C6486" s="171"/>
      <c r="D6486" s="33"/>
      <c r="E6486" s="33"/>
      <c r="F6486" s="33"/>
      <c r="G6486" s="33"/>
      <c r="H6486" s="33"/>
      <c r="I6486" s="171"/>
      <c r="J6486" s="33"/>
      <c r="K6486" s="33"/>
    </row>
    <row r="6487" spans="2:11" x14ac:dyDescent="0.2">
      <c r="B6487" s="33"/>
      <c r="C6487" s="171"/>
      <c r="D6487" s="33"/>
      <c r="E6487" s="33"/>
      <c r="F6487" s="33"/>
      <c r="G6487" s="33"/>
      <c r="H6487" s="33"/>
      <c r="I6487" s="171"/>
      <c r="J6487" s="33"/>
      <c r="K6487" s="33"/>
    </row>
    <row r="6488" spans="2:11" x14ac:dyDescent="0.2">
      <c r="B6488" s="33"/>
      <c r="C6488" s="171"/>
      <c r="D6488" s="33"/>
      <c r="E6488" s="33"/>
      <c r="F6488" s="33"/>
      <c r="G6488" s="33"/>
      <c r="H6488" s="33"/>
      <c r="I6488" s="171"/>
      <c r="J6488" s="33"/>
      <c r="K6488" s="33"/>
    </row>
    <row r="6489" spans="2:11" x14ac:dyDescent="0.2">
      <c r="B6489" s="33"/>
      <c r="C6489" s="171"/>
      <c r="D6489" s="33"/>
      <c r="E6489" s="33"/>
      <c r="F6489" s="33"/>
      <c r="G6489" s="33"/>
      <c r="H6489" s="33"/>
      <c r="I6489" s="171"/>
      <c r="J6489" s="33"/>
      <c r="K6489" s="33"/>
    </row>
    <row r="6490" spans="2:11" x14ac:dyDescent="0.2">
      <c r="B6490" s="33"/>
      <c r="C6490" s="171"/>
      <c r="D6490" s="33"/>
      <c r="E6490" s="33"/>
      <c r="F6490" s="33"/>
      <c r="G6490" s="33"/>
      <c r="H6490" s="33"/>
      <c r="I6490" s="171"/>
      <c r="J6490" s="33"/>
      <c r="K6490" s="33"/>
    </row>
    <row r="6491" spans="2:11" x14ac:dyDescent="0.2">
      <c r="B6491" s="33"/>
      <c r="C6491" s="171"/>
      <c r="D6491" s="33"/>
      <c r="E6491" s="33"/>
      <c r="F6491" s="33"/>
      <c r="G6491" s="33"/>
      <c r="H6491" s="33"/>
      <c r="I6491" s="171"/>
      <c r="J6491" s="33"/>
      <c r="K6491" s="33"/>
    </row>
    <row r="6492" spans="2:11" x14ac:dyDescent="0.2">
      <c r="B6492" s="33"/>
      <c r="C6492" s="171"/>
      <c r="D6492" s="33"/>
      <c r="E6492" s="33"/>
      <c r="F6492" s="33"/>
      <c r="G6492" s="33"/>
      <c r="H6492" s="33"/>
      <c r="I6492" s="171"/>
      <c r="J6492" s="33"/>
      <c r="K6492" s="33"/>
    </row>
    <row r="6493" spans="2:11" x14ac:dyDescent="0.2">
      <c r="B6493" s="33"/>
      <c r="C6493" s="171"/>
      <c r="D6493" s="33"/>
      <c r="E6493" s="33"/>
      <c r="F6493" s="33"/>
      <c r="G6493" s="33"/>
      <c r="H6493" s="33"/>
      <c r="I6493" s="171"/>
      <c r="J6493" s="33"/>
      <c r="K6493" s="33"/>
    </row>
    <row r="6494" spans="2:11" x14ac:dyDescent="0.2">
      <c r="B6494" s="33"/>
      <c r="C6494" s="171"/>
      <c r="D6494" s="33"/>
      <c r="E6494" s="33"/>
      <c r="F6494" s="33"/>
      <c r="G6494" s="33"/>
      <c r="H6494" s="33"/>
      <c r="I6494" s="171"/>
      <c r="J6494" s="33"/>
      <c r="K6494" s="33"/>
    </row>
    <row r="6495" spans="2:11" x14ac:dyDescent="0.2">
      <c r="B6495" s="33"/>
      <c r="C6495" s="171"/>
      <c r="D6495" s="33"/>
      <c r="E6495" s="33"/>
      <c r="F6495" s="33"/>
      <c r="G6495" s="33"/>
      <c r="H6495" s="33"/>
      <c r="I6495" s="171"/>
      <c r="J6495" s="33"/>
      <c r="K6495" s="33"/>
    </row>
    <row r="6496" spans="2:11" x14ac:dyDescent="0.2">
      <c r="B6496" s="33"/>
      <c r="C6496" s="171"/>
      <c r="D6496" s="33"/>
      <c r="E6496" s="33"/>
      <c r="F6496" s="33"/>
      <c r="G6496" s="33"/>
      <c r="H6496" s="33"/>
      <c r="I6496" s="171"/>
      <c r="J6496" s="33"/>
      <c r="K6496" s="33"/>
    </row>
    <row r="6497" spans="2:11" x14ac:dyDescent="0.2">
      <c r="B6497" s="33"/>
      <c r="C6497" s="171"/>
      <c r="D6497" s="33"/>
      <c r="E6497" s="33"/>
      <c r="F6497" s="33"/>
      <c r="G6497" s="33"/>
      <c r="H6497" s="33"/>
      <c r="I6497" s="171"/>
      <c r="J6497" s="33"/>
      <c r="K6497" s="33"/>
    </row>
    <row r="6498" spans="2:11" x14ac:dyDescent="0.2">
      <c r="B6498" s="33"/>
      <c r="C6498" s="171"/>
      <c r="D6498" s="33"/>
      <c r="E6498" s="33"/>
      <c r="F6498" s="33"/>
      <c r="G6498" s="33"/>
      <c r="H6498" s="33"/>
      <c r="I6498" s="171"/>
      <c r="J6498" s="33"/>
      <c r="K6498" s="33"/>
    </row>
    <row r="6499" spans="2:11" x14ac:dyDescent="0.2">
      <c r="B6499" s="33"/>
      <c r="C6499" s="171"/>
      <c r="D6499" s="33"/>
      <c r="E6499" s="33"/>
      <c r="F6499" s="33"/>
      <c r="G6499" s="33"/>
      <c r="H6499" s="33"/>
      <c r="I6499" s="171"/>
      <c r="J6499" s="33"/>
      <c r="K6499" s="33"/>
    </row>
    <row r="6500" spans="2:11" x14ac:dyDescent="0.2">
      <c r="B6500" s="33"/>
      <c r="C6500" s="171"/>
      <c r="D6500" s="33"/>
      <c r="E6500" s="33"/>
      <c r="F6500" s="33"/>
      <c r="G6500" s="33"/>
      <c r="H6500" s="33"/>
      <c r="I6500" s="171"/>
      <c r="J6500" s="33"/>
      <c r="K6500" s="33"/>
    </row>
    <row r="6501" spans="2:11" x14ac:dyDescent="0.2">
      <c r="B6501" s="33"/>
      <c r="C6501" s="171"/>
      <c r="D6501" s="33"/>
      <c r="E6501" s="33"/>
      <c r="F6501" s="33"/>
      <c r="G6501" s="33"/>
      <c r="H6501" s="33"/>
      <c r="I6501" s="171"/>
      <c r="J6501" s="33"/>
      <c r="K6501" s="33"/>
    </row>
    <row r="6502" spans="2:11" x14ac:dyDescent="0.2">
      <c r="B6502" s="33"/>
      <c r="C6502" s="171"/>
      <c r="D6502" s="33"/>
      <c r="E6502" s="33"/>
      <c r="F6502" s="33"/>
      <c r="G6502" s="33"/>
      <c r="H6502" s="33"/>
      <c r="I6502" s="171"/>
      <c r="J6502" s="33"/>
      <c r="K6502" s="33"/>
    </row>
    <row r="6503" spans="2:11" x14ac:dyDescent="0.2">
      <c r="B6503" s="33"/>
      <c r="C6503" s="171"/>
      <c r="D6503" s="33"/>
      <c r="E6503" s="33"/>
      <c r="F6503" s="33"/>
      <c r="G6503" s="33"/>
      <c r="H6503" s="33"/>
      <c r="I6503" s="171"/>
      <c r="J6503" s="33"/>
      <c r="K6503" s="33"/>
    </row>
    <row r="6504" spans="2:11" x14ac:dyDescent="0.2">
      <c r="B6504" s="33"/>
      <c r="C6504" s="171"/>
      <c r="D6504" s="33"/>
      <c r="E6504" s="33"/>
      <c r="F6504" s="33"/>
      <c r="G6504" s="33"/>
      <c r="H6504" s="33"/>
      <c r="I6504" s="171"/>
      <c r="J6504" s="33"/>
      <c r="K6504" s="33"/>
    </row>
    <row r="6505" spans="2:11" x14ac:dyDescent="0.2">
      <c r="B6505" s="33"/>
      <c r="C6505" s="171"/>
      <c r="D6505" s="33"/>
      <c r="E6505" s="33"/>
      <c r="F6505" s="33"/>
      <c r="G6505" s="33"/>
      <c r="H6505" s="33"/>
      <c r="I6505" s="171"/>
      <c r="J6505" s="33"/>
      <c r="K6505" s="33"/>
    </row>
    <row r="6506" spans="2:11" x14ac:dyDescent="0.2">
      <c r="B6506" s="33"/>
      <c r="C6506" s="171"/>
      <c r="D6506" s="33"/>
      <c r="E6506" s="33"/>
      <c r="F6506" s="33"/>
      <c r="G6506" s="33"/>
      <c r="H6506" s="33"/>
      <c r="I6506" s="171"/>
      <c r="J6506" s="33"/>
      <c r="K6506" s="33"/>
    </row>
    <row r="6507" spans="2:11" x14ac:dyDescent="0.2">
      <c r="B6507" s="33"/>
      <c r="C6507" s="171"/>
      <c r="D6507" s="33"/>
      <c r="E6507" s="33"/>
      <c r="F6507" s="33"/>
      <c r="G6507" s="33"/>
      <c r="H6507" s="33"/>
      <c r="I6507" s="171"/>
      <c r="J6507" s="33"/>
      <c r="K6507" s="33"/>
    </row>
    <row r="6508" spans="2:11" x14ac:dyDescent="0.2">
      <c r="B6508" s="33"/>
      <c r="C6508" s="171"/>
      <c r="D6508" s="33"/>
      <c r="E6508" s="33"/>
      <c r="F6508" s="33"/>
      <c r="G6508" s="33"/>
      <c r="H6508" s="33"/>
      <c r="I6508" s="171"/>
      <c r="J6508" s="33"/>
      <c r="K6508" s="33"/>
    </row>
    <row r="6509" spans="2:11" x14ac:dyDescent="0.2">
      <c r="B6509" s="33"/>
      <c r="C6509" s="171"/>
      <c r="D6509" s="33"/>
      <c r="E6509" s="33"/>
      <c r="F6509" s="33"/>
      <c r="G6509" s="33"/>
      <c r="H6509" s="33"/>
      <c r="I6509" s="171"/>
      <c r="J6509" s="33"/>
      <c r="K6509" s="33"/>
    </row>
    <row r="6510" spans="2:11" x14ac:dyDescent="0.2">
      <c r="B6510" s="33"/>
      <c r="C6510" s="171"/>
      <c r="D6510" s="33"/>
      <c r="E6510" s="33"/>
      <c r="F6510" s="33"/>
      <c r="G6510" s="33"/>
      <c r="H6510" s="33"/>
      <c r="I6510" s="171"/>
      <c r="J6510" s="33"/>
      <c r="K6510" s="33"/>
    </row>
    <row r="6511" spans="2:11" x14ac:dyDescent="0.2">
      <c r="B6511" s="33"/>
      <c r="C6511" s="171"/>
      <c r="D6511" s="33"/>
      <c r="E6511" s="33"/>
      <c r="F6511" s="33"/>
      <c r="G6511" s="33"/>
      <c r="H6511" s="33"/>
      <c r="I6511" s="171"/>
      <c r="J6511" s="33"/>
      <c r="K6511" s="33"/>
    </row>
    <row r="6512" spans="2:11" x14ac:dyDescent="0.2">
      <c r="B6512" s="33"/>
      <c r="C6512" s="171"/>
      <c r="D6512" s="33"/>
      <c r="E6512" s="33"/>
      <c r="F6512" s="33"/>
      <c r="G6512" s="33"/>
      <c r="H6512" s="33"/>
      <c r="I6512" s="171"/>
      <c r="J6512" s="33"/>
      <c r="K6512" s="33"/>
    </row>
    <row r="6513" spans="2:11" x14ac:dyDescent="0.2">
      <c r="B6513" s="33"/>
      <c r="C6513" s="171"/>
      <c r="D6513" s="33"/>
      <c r="E6513" s="33"/>
      <c r="F6513" s="33"/>
      <c r="G6513" s="33"/>
      <c r="H6513" s="33"/>
      <c r="I6513" s="171"/>
      <c r="J6513" s="33"/>
      <c r="K6513" s="33"/>
    </row>
    <row r="6514" spans="2:11" x14ac:dyDescent="0.2">
      <c r="B6514" s="33"/>
      <c r="C6514" s="171"/>
      <c r="D6514" s="33"/>
      <c r="E6514" s="33"/>
      <c r="F6514" s="33"/>
      <c r="G6514" s="33"/>
      <c r="H6514" s="33"/>
      <c r="I6514" s="171"/>
      <c r="J6514" s="33"/>
      <c r="K6514" s="33"/>
    </row>
    <row r="6515" spans="2:11" x14ac:dyDescent="0.2">
      <c r="B6515" s="33"/>
      <c r="C6515" s="171"/>
      <c r="D6515" s="33"/>
      <c r="E6515" s="33"/>
      <c r="F6515" s="33"/>
      <c r="G6515" s="33"/>
      <c r="H6515" s="33"/>
      <c r="I6515" s="171"/>
      <c r="J6515" s="33"/>
      <c r="K6515" s="33"/>
    </row>
    <row r="6516" spans="2:11" x14ac:dyDescent="0.2">
      <c r="B6516" s="33"/>
      <c r="C6516" s="171"/>
      <c r="D6516" s="33"/>
      <c r="E6516" s="33"/>
      <c r="F6516" s="33"/>
      <c r="G6516" s="33"/>
      <c r="H6516" s="33"/>
      <c r="I6516" s="171"/>
      <c r="J6516" s="33"/>
      <c r="K6516" s="33"/>
    </row>
    <row r="6517" spans="2:11" x14ac:dyDescent="0.2">
      <c r="B6517" s="33"/>
      <c r="C6517" s="171"/>
      <c r="D6517" s="33"/>
      <c r="E6517" s="33"/>
      <c r="F6517" s="33"/>
      <c r="G6517" s="33"/>
      <c r="H6517" s="33"/>
      <c r="I6517" s="171"/>
      <c r="J6517" s="33"/>
      <c r="K6517" s="33"/>
    </row>
    <row r="6518" spans="2:11" x14ac:dyDescent="0.2">
      <c r="B6518" s="33"/>
      <c r="C6518" s="171"/>
      <c r="D6518" s="33"/>
      <c r="E6518" s="33"/>
      <c r="F6518" s="33"/>
      <c r="G6518" s="33"/>
      <c r="H6518" s="33"/>
      <c r="I6518" s="171"/>
      <c r="J6518" s="33"/>
      <c r="K6518" s="33"/>
    </row>
    <row r="6519" spans="2:11" x14ac:dyDescent="0.2">
      <c r="B6519" s="33"/>
      <c r="C6519" s="171"/>
      <c r="D6519" s="33"/>
      <c r="E6519" s="33"/>
      <c r="F6519" s="33"/>
      <c r="G6519" s="33"/>
      <c r="H6519" s="33"/>
      <c r="I6519" s="171"/>
      <c r="J6519" s="33"/>
      <c r="K6519" s="33"/>
    </row>
    <row r="6520" spans="2:11" x14ac:dyDescent="0.2">
      <c r="B6520" s="33"/>
      <c r="C6520" s="171"/>
      <c r="D6520" s="33"/>
      <c r="E6520" s="33"/>
      <c r="F6520" s="33"/>
      <c r="G6520" s="33"/>
      <c r="H6520" s="33"/>
      <c r="I6520" s="171"/>
      <c r="J6520" s="33"/>
      <c r="K6520" s="33"/>
    </row>
    <row r="6521" spans="2:11" x14ac:dyDescent="0.2">
      <c r="B6521" s="33"/>
      <c r="C6521" s="171"/>
      <c r="D6521" s="33"/>
      <c r="E6521" s="33"/>
      <c r="F6521" s="33"/>
      <c r="G6521" s="33"/>
      <c r="H6521" s="33"/>
      <c r="I6521" s="171"/>
      <c r="J6521" s="33"/>
      <c r="K6521" s="33"/>
    </row>
    <row r="6522" spans="2:11" x14ac:dyDescent="0.2">
      <c r="B6522" s="33"/>
      <c r="C6522" s="171"/>
      <c r="D6522" s="33"/>
      <c r="E6522" s="33"/>
      <c r="F6522" s="33"/>
      <c r="G6522" s="33"/>
      <c r="H6522" s="33"/>
      <c r="I6522" s="171"/>
      <c r="J6522" s="33"/>
      <c r="K6522" s="33"/>
    </row>
    <row r="6523" spans="2:11" x14ac:dyDescent="0.2">
      <c r="B6523" s="33"/>
      <c r="C6523" s="171"/>
      <c r="D6523" s="33"/>
      <c r="E6523" s="33"/>
      <c r="F6523" s="33"/>
      <c r="G6523" s="33"/>
      <c r="H6523" s="33"/>
      <c r="I6523" s="171"/>
      <c r="J6523" s="33"/>
      <c r="K6523" s="33"/>
    </row>
    <row r="6524" spans="2:11" x14ac:dyDescent="0.2">
      <c r="B6524" s="33"/>
      <c r="C6524" s="171"/>
      <c r="D6524" s="33"/>
      <c r="E6524" s="33"/>
      <c r="F6524" s="33"/>
      <c r="G6524" s="33"/>
      <c r="H6524" s="33"/>
      <c r="I6524" s="171"/>
      <c r="J6524" s="33"/>
      <c r="K6524" s="33"/>
    </row>
    <row r="6525" spans="2:11" x14ac:dyDescent="0.2">
      <c r="B6525" s="33"/>
      <c r="C6525" s="171"/>
      <c r="D6525" s="33"/>
      <c r="E6525" s="33"/>
      <c r="F6525" s="33"/>
      <c r="G6525" s="33"/>
      <c r="H6525" s="33"/>
      <c r="I6525" s="171"/>
      <c r="J6525" s="33"/>
      <c r="K6525" s="33"/>
    </row>
    <row r="6526" spans="2:11" x14ac:dyDescent="0.2">
      <c r="B6526" s="33"/>
      <c r="C6526" s="171"/>
      <c r="D6526" s="33"/>
      <c r="E6526" s="33"/>
      <c r="F6526" s="33"/>
      <c r="G6526" s="33"/>
      <c r="H6526" s="33"/>
      <c r="I6526" s="171"/>
      <c r="J6526" s="33"/>
      <c r="K6526" s="33"/>
    </row>
    <row r="6527" spans="2:11" x14ac:dyDescent="0.2">
      <c r="B6527" s="33"/>
      <c r="C6527" s="171"/>
      <c r="D6527" s="33"/>
      <c r="E6527" s="33"/>
      <c r="F6527" s="33"/>
      <c r="G6527" s="33"/>
      <c r="H6527" s="33"/>
      <c r="I6527" s="171"/>
      <c r="J6527" s="33"/>
      <c r="K6527" s="33"/>
    </row>
    <row r="6528" spans="2:11" x14ac:dyDescent="0.2">
      <c r="B6528" s="33"/>
      <c r="C6528" s="171"/>
      <c r="D6528" s="33"/>
      <c r="E6528" s="33"/>
      <c r="F6528" s="33"/>
      <c r="G6528" s="33"/>
      <c r="H6528" s="33"/>
      <c r="I6528" s="171"/>
      <c r="J6528" s="33"/>
      <c r="K6528" s="33"/>
    </row>
    <row r="6529" spans="2:11" x14ac:dyDescent="0.2">
      <c r="B6529" s="33"/>
      <c r="C6529" s="171"/>
      <c r="D6529" s="33"/>
      <c r="E6529" s="33"/>
      <c r="F6529" s="33"/>
      <c r="G6529" s="33"/>
      <c r="H6529" s="33"/>
      <c r="I6529" s="171"/>
      <c r="J6529" s="33"/>
      <c r="K6529" s="33"/>
    </row>
    <row r="6530" spans="2:11" x14ac:dyDescent="0.2">
      <c r="B6530" s="33"/>
      <c r="C6530" s="171"/>
      <c r="D6530" s="33"/>
      <c r="E6530" s="33"/>
      <c r="F6530" s="33"/>
      <c r="G6530" s="33"/>
      <c r="H6530" s="33"/>
      <c r="I6530" s="171"/>
      <c r="J6530" s="33"/>
      <c r="K6530" s="33"/>
    </row>
    <row r="6531" spans="2:11" x14ac:dyDescent="0.2">
      <c r="B6531" s="33"/>
      <c r="C6531" s="171"/>
      <c r="D6531" s="33"/>
      <c r="E6531" s="33"/>
      <c r="F6531" s="33"/>
      <c r="G6531" s="33"/>
      <c r="H6531" s="33"/>
      <c r="I6531" s="171"/>
      <c r="J6531" s="33"/>
      <c r="K6531" s="33"/>
    </row>
    <row r="6532" spans="2:11" x14ac:dyDescent="0.2">
      <c r="B6532" s="33"/>
      <c r="C6532" s="171"/>
      <c r="D6532" s="33"/>
      <c r="E6532" s="33"/>
      <c r="F6532" s="33"/>
      <c r="G6532" s="33"/>
      <c r="H6532" s="33"/>
      <c r="I6532" s="171"/>
      <c r="J6532" s="33"/>
      <c r="K6532" s="33"/>
    </row>
    <row r="6533" spans="2:11" x14ac:dyDescent="0.2">
      <c r="B6533" s="33"/>
      <c r="C6533" s="171"/>
      <c r="D6533" s="33"/>
      <c r="E6533" s="33"/>
      <c r="F6533" s="33"/>
      <c r="G6533" s="33"/>
      <c r="H6533" s="33"/>
      <c r="I6533" s="171"/>
      <c r="J6533" s="33"/>
      <c r="K6533" s="33"/>
    </row>
    <row r="6534" spans="2:11" x14ac:dyDescent="0.2">
      <c r="B6534" s="33"/>
      <c r="C6534" s="171"/>
      <c r="D6534" s="33"/>
      <c r="E6534" s="33"/>
      <c r="F6534" s="33"/>
      <c r="G6534" s="33"/>
      <c r="H6534" s="33"/>
      <c r="I6534" s="171"/>
      <c r="J6534" s="33"/>
      <c r="K6534" s="33"/>
    </row>
    <row r="6535" spans="2:11" x14ac:dyDescent="0.2">
      <c r="B6535" s="33"/>
      <c r="C6535" s="171"/>
      <c r="D6535" s="33"/>
      <c r="E6535" s="33"/>
      <c r="F6535" s="33"/>
      <c r="G6535" s="33"/>
      <c r="H6535" s="33"/>
      <c r="I6535" s="171"/>
      <c r="J6535" s="33"/>
      <c r="K6535" s="33"/>
    </row>
    <row r="6536" spans="2:11" x14ac:dyDescent="0.2">
      <c r="B6536" s="33"/>
      <c r="C6536" s="171"/>
      <c r="D6536" s="33"/>
      <c r="E6536" s="33"/>
      <c r="F6536" s="33"/>
      <c r="G6536" s="33"/>
      <c r="H6536" s="33"/>
      <c r="I6536" s="171"/>
      <c r="J6536" s="33"/>
      <c r="K6536" s="33"/>
    </row>
    <row r="6537" spans="2:11" x14ac:dyDescent="0.2">
      <c r="B6537" s="33"/>
      <c r="C6537" s="171"/>
      <c r="D6537" s="33"/>
      <c r="E6537" s="33"/>
      <c r="F6537" s="33"/>
      <c r="G6537" s="33"/>
      <c r="H6537" s="33"/>
      <c r="I6537" s="171"/>
      <c r="J6537" s="33"/>
      <c r="K6537" s="33"/>
    </row>
    <row r="6538" spans="2:11" x14ac:dyDescent="0.2">
      <c r="B6538" s="33"/>
      <c r="C6538" s="171"/>
      <c r="D6538" s="33"/>
      <c r="E6538" s="33"/>
      <c r="F6538" s="33"/>
      <c r="G6538" s="33"/>
      <c r="H6538" s="33"/>
      <c r="I6538" s="171"/>
      <c r="J6538" s="33"/>
      <c r="K6538" s="33"/>
    </row>
    <row r="6539" spans="2:11" x14ac:dyDescent="0.2">
      <c r="B6539" s="33"/>
      <c r="C6539" s="171"/>
      <c r="D6539" s="33"/>
      <c r="E6539" s="33"/>
      <c r="F6539" s="33"/>
      <c r="G6539" s="33"/>
      <c r="H6539" s="33"/>
      <c r="I6539" s="171"/>
      <c r="J6539" s="33"/>
      <c r="K6539" s="33"/>
    </row>
    <row r="6540" spans="2:11" x14ac:dyDescent="0.2">
      <c r="B6540" s="33"/>
      <c r="C6540" s="171"/>
      <c r="D6540" s="33"/>
      <c r="E6540" s="33"/>
      <c r="F6540" s="33"/>
      <c r="G6540" s="33"/>
      <c r="H6540" s="33"/>
      <c r="I6540" s="171"/>
      <c r="J6540" s="33"/>
      <c r="K6540" s="33"/>
    </row>
    <row r="6541" spans="2:11" x14ac:dyDescent="0.2">
      <c r="B6541" s="33"/>
      <c r="C6541" s="171"/>
      <c r="D6541" s="33"/>
      <c r="E6541" s="33"/>
      <c r="F6541" s="33"/>
      <c r="G6541" s="33"/>
      <c r="H6541" s="33"/>
      <c r="I6541" s="171"/>
      <c r="J6541" s="33"/>
      <c r="K6541" s="33"/>
    </row>
    <row r="6542" spans="2:11" x14ac:dyDescent="0.2">
      <c r="B6542" s="33"/>
      <c r="C6542" s="171"/>
      <c r="D6542" s="33"/>
      <c r="E6542" s="33"/>
      <c r="F6542" s="33"/>
      <c r="G6542" s="33"/>
      <c r="H6542" s="33"/>
      <c r="I6542" s="171"/>
      <c r="J6542" s="33"/>
      <c r="K6542" s="33"/>
    </row>
    <row r="6543" spans="2:11" x14ac:dyDescent="0.2">
      <c r="B6543" s="33"/>
      <c r="C6543" s="171"/>
      <c r="D6543" s="33"/>
      <c r="E6543" s="33"/>
      <c r="F6543" s="33"/>
      <c r="G6543" s="33"/>
      <c r="H6543" s="33"/>
      <c r="I6543" s="171"/>
      <c r="J6543" s="33"/>
      <c r="K6543" s="33"/>
    </row>
    <row r="6544" spans="2:11" x14ac:dyDescent="0.2">
      <c r="B6544" s="33"/>
      <c r="C6544" s="171"/>
      <c r="D6544" s="33"/>
      <c r="E6544" s="33"/>
      <c r="F6544" s="33"/>
      <c r="G6544" s="33"/>
      <c r="H6544" s="33"/>
      <c r="I6544" s="171"/>
      <c r="J6544" s="33"/>
      <c r="K6544" s="33"/>
    </row>
    <row r="6545" spans="2:11" x14ac:dyDescent="0.2">
      <c r="B6545" s="33"/>
      <c r="C6545" s="171"/>
      <c r="D6545" s="33"/>
      <c r="E6545" s="33"/>
      <c r="F6545" s="33"/>
      <c r="G6545" s="33"/>
      <c r="H6545" s="33"/>
      <c r="I6545" s="171"/>
      <c r="J6545" s="33"/>
      <c r="K6545" s="33"/>
    </row>
    <row r="6546" spans="2:11" x14ac:dyDescent="0.2">
      <c r="B6546" s="33"/>
      <c r="C6546" s="171"/>
      <c r="D6546" s="33"/>
      <c r="E6546" s="33"/>
      <c r="F6546" s="33"/>
      <c r="G6546" s="33"/>
      <c r="H6546" s="33"/>
      <c r="I6546" s="171"/>
      <c r="J6546" s="33"/>
      <c r="K6546" s="33"/>
    </row>
    <row r="6547" spans="2:11" x14ac:dyDescent="0.2">
      <c r="B6547" s="33"/>
      <c r="C6547" s="171"/>
      <c r="D6547" s="33"/>
      <c r="E6547" s="33"/>
      <c r="F6547" s="33"/>
      <c r="G6547" s="33"/>
      <c r="H6547" s="33"/>
      <c r="I6547" s="171"/>
      <c r="J6547" s="33"/>
      <c r="K6547" s="33"/>
    </row>
    <row r="6548" spans="2:11" x14ac:dyDescent="0.2">
      <c r="B6548" s="33"/>
      <c r="C6548" s="171"/>
      <c r="D6548" s="33"/>
      <c r="E6548" s="33"/>
      <c r="F6548" s="33"/>
      <c r="G6548" s="33"/>
      <c r="H6548" s="33"/>
      <c r="I6548" s="171"/>
      <c r="J6548" s="33"/>
      <c r="K6548" s="33"/>
    </row>
    <row r="6549" spans="2:11" x14ac:dyDescent="0.2">
      <c r="B6549" s="33"/>
      <c r="C6549" s="171"/>
      <c r="D6549" s="33"/>
      <c r="E6549" s="33"/>
      <c r="F6549" s="33"/>
      <c r="G6549" s="33"/>
      <c r="H6549" s="33"/>
      <c r="I6549" s="171"/>
      <c r="J6549" s="33"/>
      <c r="K6549" s="33"/>
    </row>
    <row r="6550" spans="2:11" x14ac:dyDescent="0.2">
      <c r="B6550" s="33"/>
      <c r="C6550" s="171"/>
      <c r="D6550" s="33"/>
      <c r="E6550" s="33"/>
      <c r="F6550" s="33"/>
      <c r="G6550" s="33"/>
      <c r="H6550" s="33"/>
      <c r="I6550" s="171"/>
      <c r="J6550" s="33"/>
      <c r="K6550" s="33"/>
    </row>
    <row r="6551" spans="2:11" x14ac:dyDescent="0.2">
      <c r="B6551" s="33"/>
      <c r="C6551" s="171"/>
      <c r="D6551" s="33"/>
      <c r="E6551" s="33"/>
      <c r="F6551" s="33"/>
      <c r="G6551" s="33"/>
      <c r="H6551" s="33"/>
      <c r="I6551" s="171"/>
      <c r="J6551" s="33"/>
      <c r="K6551" s="33"/>
    </row>
    <row r="6552" spans="2:11" x14ac:dyDescent="0.2">
      <c r="B6552" s="33"/>
      <c r="C6552" s="171"/>
      <c r="D6552" s="33"/>
      <c r="E6552" s="33"/>
      <c r="F6552" s="33"/>
      <c r="G6552" s="33"/>
      <c r="H6552" s="33"/>
      <c r="I6552" s="171"/>
      <c r="J6552" s="33"/>
      <c r="K6552" s="33"/>
    </row>
    <row r="6553" spans="2:11" x14ac:dyDescent="0.2">
      <c r="B6553" s="33"/>
      <c r="C6553" s="171"/>
      <c r="D6553" s="33"/>
      <c r="E6553" s="33"/>
      <c r="F6553" s="33"/>
      <c r="G6553" s="33"/>
      <c r="H6553" s="33"/>
      <c r="I6553" s="171"/>
      <c r="J6553" s="33"/>
      <c r="K6553" s="33"/>
    </row>
    <row r="6554" spans="2:11" x14ac:dyDescent="0.2">
      <c r="B6554" s="33"/>
      <c r="C6554" s="171"/>
      <c r="D6554" s="33"/>
      <c r="E6554" s="33"/>
      <c r="F6554" s="33"/>
      <c r="G6554" s="33"/>
      <c r="H6554" s="33"/>
      <c r="I6554" s="171"/>
      <c r="J6554" s="33"/>
      <c r="K6554" s="33"/>
    </row>
    <row r="6555" spans="2:11" x14ac:dyDescent="0.2">
      <c r="B6555" s="33"/>
      <c r="C6555" s="171"/>
      <c r="D6555" s="33"/>
      <c r="E6555" s="33"/>
      <c r="F6555" s="33"/>
      <c r="G6555" s="33"/>
      <c r="H6555" s="33"/>
      <c r="I6555" s="171"/>
      <c r="J6555" s="33"/>
      <c r="K6555" s="33"/>
    </row>
    <row r="6556" spans="2:11" x14ac:dyDescent="0.2">
      <c r="B6556" s="33"/>
      <c r="C6556" s="171"/>
      <c r="D6556" s="33"/>
      <c r="E6556" s="33"/>
      <c r="F6556" s="33"/>
      <c r="G6556" s="33"/>
      <c r="H6556" s="33"/>
      <c r="I6556" s="171"/>
      <c r="J6556" s="33"/>
      <c r="K6556" s="33"/>
    </row>
    <row r="6557" spans="2:11" x14ac:dyDescent="0.2">
      <c r="B6557" s="33"/>
      <c r="C6557" s="171"/>
      <c r="D6557" s="33"/>
      <c r="E6557" s="33"/>
      <c r="F6557" s="33"/>
      <c r="G6557" s="33"/>
      <c r="H6557" s="33"/>
      <c r="I6557" s="171"/>
      <c r="J6557" s="33"/>
      <c r="K6557" s="33"/>
    </row>
    <row r="6558" spans="2:11" x14ac:dyDescent="0.2">
      <c r="B6558" s="33"/>
      <c r="C6558" s="171"/>
      <c r="D6558" s="33"/>
      <c r="E6558" s="33"/>
      <c r="F6558" s="33"/>
      <c r="G6558" s="33"/>
      <c r="H6558" s="33"/>
      <c r="I6558" s="171"/>
      <c r="J6558" s="33"/>
      <c r="K6558" s="33"/>
    </row>
    <row r="6559" spans="2:11" x14ac:dyDescent="0.2">
      <c r="B6559" s="33"/>
      <c r="C6559" s="171"/>
      <c r="D6559" s="33"/>
      <c r="E6559" s="33"/>
      <c r="F6559" s="33"/>
      <c r="G6559" s="33"/>
      <c r="H6559" s="33"/>
      <c r="I6559" s="171"/>
      <c r="J6559" s="33"/>
      <c r="K6559" s="33"/>
    </row>
    <row r="6560" spans="2:11" x14ac:dyDescent="0.2">
      <c r="B6560" s="33"/>
      <c r="C6560" s="171"/>
      <c r="D6560" s="33"/>
      <c r="E6560" s="33"/>
      <c r="F6560" s="33"/>
      <c r="G6560" s="33"/>
      <c r="H6560" s="33"/>
      <c r="I6560" s="171"/>
      <c r="J6560" s="33"/>
      <c r="K6560" s="33"/>
    </row>
    <row r="6561" spans="2:11" x14ac:dyDescent="0.2">
      <c r="B6561" s="33"/>
      <c r="C6561" s="171"/>
      <c r="D6561" s="33"/>
      <c r="E6561" s="33"/>
      <c r="F6561" s="33"/>
      <c r="G6561" s="33"/>
      <c r="H6561" s="33"/>
      <c r="I6561" s="171"/>
      <c r="J6561" s="33"/>
      <c r="K6561" s="33"/>
    </row>
    <row r="6562" spans="2:11" x14ac:dyDescent="0.2">
      <c r="B6562" s="33"/>
      <c r="C6562" s="171"/>
      <c r="D6562" s="33"/>
      <c r="E6562" s="33"/>
      <c r="F6562" s="33"/>
      <c r="G6562" s="33"/>
      <c r="H6562" s="33"/>
      <c r="I6562" s="171"/>
      <c r="J6562" s="33"/>
      <c r="K6562" s="33"/>
    </row>
    <row r="6563" spans="2:11" x14ac:dyDescent="0.2">
      <c r="B6563" s="33"/>
      <c r="C6563" s="171"/>
      <c r="D6563" s="33"/>
      <c r="E6563" s="33"/>
      <c r="F6563" s="33"/>
      <c r="G6563" s="33"/>
      <c r="H6563" s="33"/>
      <c r="I6563" s="171"/>
      <c r="J6563" s="33"/>
      <c r="K6563" s="33"/>
    </row>
    <row r="6564" spans="2:11" x14ac:dyDescent="0.2">
      <c r="B6564" s="33"/>
      <c r="C6564" s="171"/>
      <c r="D6564" s="33"/>
      <c r="E6564" s="33"/>
      <c r="F6564" s="33"/>
      <c r="G6564" s="33"/>
      <c r="H6564" s="33"/>
      <c r="I6564" s="171"/>
      <c r="J6564" s="33"/>
      <c r="K6564" s="33"/>
    </row>
    <row r="6565" spans="2:11" x14ac:dyDescent="0.2">
      <c r="B6565" s="33"/>
      <c r="C6565" s="171"/>
      <c r="D6565" s="33"/>
      <c r="E6565" s="33"/>
      <c r="F6565" s="33"/>
      <c r="G6565" s="33"/>
      <c r="H6565" s="33"/>
      <c r="I6565" s="171"/>
      <c r="J6565" s="33"/>
      <c r="K6565" s="33"/>
    </row>
    <row r="6566" spans="2:11" x14ac:dyDescent="0.2">
      <c r="B6566" s="33"/>
      <c r="C6566" s="171"/>
      <c r="D6566" s="33"/>
      <c r="E6566" s="33"/>
      <c r="F6566" s="33"/>
      <c r="G6566" s="33"/>
      <c r="H6566" s="33"/>
      <c r="I6566" s="171"/>
      <c r="J6566" s="33"/>
      <c r="K6566" s="33"/>
    </row>
    <row r="6567" spans="2:11" x14ac:dyDescent="0.2">
      <c r="B6567" s="33"/>
      <c r="C6567" s="171"/>
      <c r="D6567" s="33"/>
      <c r="E6567" s="33"/>
      <c r="F6567" s="33"/>
      <c r="G6567" s="33"/>
      <c r="H6567" s="33"/>
      <c r="I6567" s="171"/>
      <c r="J6567" s="33"/>
      <c r="K6567" s="33"/>
    </row>
    <row r="6568" spans="2:11" x14ac:dyDescent="0.2">
      <c r="B6568" s="33"/>
      <c r="C6568" s="171"/>
      <c r="D6568" s="33"/>
      <c r="E6568" s="33"/>
      <c r="F6568" s="33"/>
      <c r="G6568" s="33"/>
      <c r="H6568" s="33"/>
      <c r="I6568" s="171"/>
      <c r="J6568" s="33"/>
      <c r="K6568" s="33"/>
    </row>
    <row r="6569" spans="2:11" x14ac:dyDescent="0.2">
      <c r="B6569" s="33"/>
      <c r="C6569" s="171"/>
      <c r="D6569" s="33"/>
      <c r="E6569" s="33"/>
      <c r="F6569" s="33"/>
      <c r="G6569" s="33"/>
      <c r="H6569" s="33"/>
      <c r="I6569" s="171"/>
      <c r="J6569" s="33"/>
      <c r="K6569" s="33"/>
    </row>
    <row r="6570" spans="2:11" x14ac:dyDescent="0.2">
      <c r="B6570" s="33"/>
      <c r="C6570" s="171"/>
      <c r="D6570" s="33"/>
      <c r="E6570" s="33"/>
      <c r="F6570" s="33"/>
      <c r="G6570" s="33"/>
      <c r="H6570" s="33"/>
      <c r="I6570" s="171"/>
      <c r="J6570" s="33"/>
      <c r="K6570" s="33"/>
    </row>
    <row r="6571" spans="2:11" x14ac:dyDescent="0.2">
      <c r="B6571" s="33"/>
      <c r="C6571" s="171"/>
      <c r="D6571" s="33"/>
      <c r="E6571" s="33"/>
      <c r="F6571" s="33"/>
      <c r="G6571" s="33"/>
      <c r="H6571" s="33"/>
      <c r="I6571" s="171"/>
      <c r="J6571" s="33"/>
      <c r="K6571" s="33"/>
    </row>
    <row r="6572" spans="2:11" x14ac:dyDescent="0.2">
      <c r="B6572" s="33"/>
      <c r="C6572" s="171"/>
      <c r="D6572" s="33"/>
      <c r="E6572" s="33"/>
      <c r="F6572" s="33"/>
      <c r="G6572" s="33"/>
      <c r="H6572" s="33"/>
      <c r="I6572" s="171"/>
      <c r="J6572" s="33"/>
      <c r="K6572" s="33"/>
    </row>
    <row r="6573" spans="2:11" x14ac:dyDescent="0.2">
      <c r="B6573" s="33"/>
      <c r="C6573" s="171"/>
      <c r="D6573" s="33"/>
      <c r="E6573" s="33"/>
      <c r="F6573" s="33"/>
      <c r="G6573" s="33"/>
      <c r="H6573" s="33"/>
      <c r="I6573" s="171"/>
      <c r="J6573" s="33"/>
      <c r="K6573" s="33"/>
    </row>
    <row r="6574" spans="2:11" x14ac:dyDescent="0.2">
      <c r="B6574" s="33"/>
      <c r="C6574" s="171"/>
      <c r="D6574" s="33"/>
      <c r="E6574" s="33"/>
      <c r="F6574" s="33"/>
      <c r="G6574" s="33"/>
      <c r="H6574" s="33"/>
      <c r="I6574" s="171"/>
      <c r="J6574" s="33"/>
      <c r="K6574" s="33"/>
    </row>
    <row r="6575" spans="2:11" x14ac:dyDescent="0.2">
      <c r="B6575" s="33"/>
      <c r="C6575" s="171"/>
      <c r="D6575" s="33"/>
      <c r="E6575" s="33"/>
      <c r="F6575" s="33"/>
      <c r="G6575" s="33"/>
      <c r="H6575" s="33"/>
      <c r="I6575" s="171"/>
      <c r="J6575" s="33"/>
      <c r="K6575" s="33"/>
    </row>
    <row r="6576" spans="2:11" x14ac:dyDescent="0.2">
      <c r="B6576" s="33"/>
      <c r="C6576" s="171"/>
      <c r="D6576" s="33"/>
      <c r="E6576" s="33"/>
      <c r="F6576" s="33"/>
      <c r="G6576" s="33"/>
      <c r="H6576" s="33"/>
      <c r="I6576" s="171"/>
      <c r="J6576" s="33"/>
      <c r="K6576" s="33"/>
    </row>
    <row r="6577" spans="2:11" x14ac:dyDescent="0.2">
      <c r="B6577" s="33"/>
      <c r="C6577" s="171"/>
      <c r="D6577" s="33"/>
      <c r="E6577" s="33"/>
      <c r="F6577" s="33"/>
      <c r="G6577" s="33"/>
      <c r="H6577" s="33"/>
      <c r="I6577" s="171"/>
      <c r="J6577" s="33"/>
      <c r="K6577" s="33"/>
    </row>
    <row r="6578" spans="2:11" x14ac:dyDescent="0.2">
      <c r="B6578" s="33"/>
      <c r="C6578" s="171"/>
      <c r="D6578" s="33"/>
      <c r="E6578" s="33"/>
      <c r="F6578" s="33"/>
      <c r="G6578" s="33"/>
      <c r="H6578" s="33"/>
      <c r="I6578" s="171"/>
      <c r="J6578" s="33"/>
      <c r="K6578" s="33"/>
    </row>
    <row r="6579" spans="2:11" x14ac:dyDescent="0.2">
      <c r="B6579" s="33"/>
      <c r="C6579" s="171"/>
      <c r="D6579" s="33"/>
      <c r="E6579" s="33"/>
      <c r="F6579" s="33"/>
      <c r="G6579" s="33"/>
      <c r="H6579" s="33"/>
      <c r="I6579" s="171"/>
      <c r="J6579" s="33"/>
      <c r="K6579" s="33"/>
    </row>
    <row r="6580" spans="2:11" x14ac:dyDescent="0.2">
      <c r="B6580" s="33"/>
      <c r="C6580" s="171"/>
      <c r="D6580" s="33"/>
      <c r="E6580" s="33"/>
      <c r="F6580" s="33"/>
      <c r="G6580" s="33"/>
      <c r="H6580" s="33"/>
      <c r="I6580" s="171"/>
      <c r="J6580" s="33"/>
      <c r="K6580" s="33"/>
    </row>
    <row r="6581" spans="2:11" x14ac:dyDescent="0.2">
      <c r="B6581" s="33"/>
      <c r="C6581" s="171"/>
      <c r="D6581" s="33"/>
      <c r="E6581" s="33"/>
      <c r="F6581" s="33"/>
      <c r="G6581" s="33"/>
      <c r="H6581" s="33"/>
      <c r="I6581" s="171"/>
      <c r="J6581" s="33"/>
      <c r="K6581" s="33"/>
    </row>
    <row r="6582" spans="2:11" x14ac:dyDescent="0.2">
      <c r="B6582" s="33"/>
      <c r="C6582" s="171"/>
      <c r="D6582" s="33"/>
      <c r="E6582" s="33"/>
      <c r="F6582" s="33"/>
      <c r="G6582" s="33"/>
      <c r="H6582" s="33"/>
      <c r="I6582" s="171"/>
      <c r="J6582" s="33"/>
      <c r="K6582" s="33"/>
    </row>
    <row r="6583" spans="2:11" x14ac:dyDescent="0.2">
      <c r="B6583" s="33"/>
      <c r="C6583" s="171"/>
      <c r="D6583" s="33"/>
      <c r="E6583" s="33"/>
      <c r="F6583" s="33"/>
      <c r="G6583" s="33"/>
      <c r="H6583" s="33"/>
      <c r="I6583" s="171"/>
      <c r="J6583" s="33"/>
      <c r="K6583" s="33"/>
    </row>
    <row r="6584" spans="2:11" x14ac:dyDescent="0.2">
      <c r="B6584" s="33"/>
      <c r="C6584" s="171"/>
      <c r="D6584" s="33"/>
      <c r="E6584" s="33"/>
      <c r="F6584" s="33"/>
      <c r="G6584" s="33"/>
      <c r="H6584" s="33"/>
      <c r="I6584" s="171"/>
      <c r="J6584" s="33"/>
      <c r="K6584" s="33"/>
    </row>
    <row r="6585" spans="2:11" x14ac:dyDescent="0.2">
      <c r="B6585" s="33"/>
      <c r="C6585" s="171"/>
      <c r="D6585" s="33"/>
      <c r="E6585" s="33"/>
      <c r="F6585" s="33"/>
      <c r="G6585" s="33"/>
      <c r="H6585" s="33"/>
      <c r="I6585" s="171"/>
      <c r="J6585" s="33"/>
      <c r="K6585" s="33"/>
    </row>
    <row r="6586" spans="2:11" x14ac:dyDescent="0.2">
      <c r="B6586" s="33"/>
      <c r="C6586" s="171"/>
      <c r="D6586" s="33"/>
      <c r="E6586" s="33"/>
      <c r="F6586" s="33"/>
      <c r="G6586" s="33"/>
      <c r="H6586" s="33"/>
      <c r="I6586" s="171"/>
      <c r="J6586" s="33"/>
      <c r="K6586" s="33"/>
    </row>
    <row r="6587" spans="2:11" x14ac:dyDescent="0.2">
      <c r="B6587" s="33"/>
      <c r="C6587" s="171"/>
      <c r="D6587" s="33"/>
      <c r="E6587" s="33"/>
      <c r="F6587" s="33"/>
      <c r="G6587" s="33"/>
      <c r="H6587" s="33"/>
      <c r="I6587" s="171"/>
      <c r="J6587" s="33"/>
      <c r="K6587" s="33"/>
    </row>
    <row r="6588" spans="2:11" x14ac:dyDescent="0.2">
      <c r="B6588" s="33"/>
      <c r="C6588" s="171"/>
      <c r="D6588" s="33"/>
      <c r="E6588" s="33"/>
      <c r="F6588" s="33"/>
      <c r="G6588" s="33"/>
      <c r="H6588" s="33"/>
      <c r="I6588" s="171"/>
      <c r="J6588" s="33"/>
      <c r="K6588" s="33"/>
    </row>
    <row r="6589" spans="2:11" x14ac:dyDescent="0.2">
      <c r="B6589" s="33"/>
      <c r="C6589" s="171"/>
      <c r="D6589" s="33"/>
      <c r="E6589" s="33"/>
      <c r="F6589" s="33"/>
      <c r="G6589" s="33"/>
      <c r="H6589" s="33"/>
      <c r="I6589" s="171"/>
      <c r="J6589" s="33"/>
      <c r="K6589" s="33"/>
    </row>
    <row r="6590" spans="2:11" x14ac:dyDescent="0.2">
      <c r="B6590" s="33"/>
      <c r="C6590" s="171"/>
      <c r="D6590" s="33"/>
      <c r="E6590" s="33"/>
      <c r="F6590" s="33"/>
      <c r="G6590" s="33"/>
      <c r="H6590" s="33"/>
      <c r="I6590" s="171"/>
      <c r="J6590" s="33"/>
      <c r="K6590" s="33"/>
    </row>
    <row r="6591" spans="2:11" x14ac:dyDescent="0.2">
      <c r="B6591" s="33"/>
      <c r="C6591" s="171"/>
      <c r="D6591" s="33"/>
      <c r="E6591" s="33"/>
      <c r="F6591" s="33"/>
      <c r="G6591" s="33"/>
      <c r="H6591" s="33"/>
      <c r="I6591" s="171"/>
      <c r="J6591" s="33"/>
      <c r="K6591" s="33"/>
    </row>
    <row r="6592" spans="2:11" x14ac:dyDescent="0.2">
      <c r="B6592" s="33"/>
      <c r="C6592" s="171"/>
      <c r="D6592" s="33"/>
      <c r="E6592" s="33"/>
      <c r="F6592" s="33"/>
      <c r="G6592" s="33"/>
      <c r="H6592" s="33"/>
      <c r="I6592" s="171"/>
      <c r="J6592" s="33"/>
      <c r="K6592" s="33"/>
    </row>
    <row r="6593" spans="2:11" x14ac:dyDescent="0.2">
      <c r="B6593" s="33"/>
      <c r="C6593" s="171"/>
      <c r="D6593" s="33"/>
      <c r="E6593" s="33"/>
      <c r="F6593" s="33"/>
      <c r="G6593" s="33"/>
      <c r="H6593" s="33"/>
      <c r="I6593" s="171"/>
      <c r="J6593" s="33"/>
      <c r="K6593" s="33"/>
    </row>
    <row r="6594" spans="2:11" x14ac:dyDescent="0.2">
      <c r="B6594" s="33"/>
      <c r="C6594" s="171"/>
      <c r="D6594" s="33"/>
      <c r="E6594" s="33"/>
      <c r="F6594" s="33"/>
      <c r="G6594" s="33"/>
      <c r="H6594" s="33"/>
      <c r="I6594" s="171"/>
      <c r="J6594" s="33"/>
      <c r="K6594" s="33"/>
    </row>
    <row r="6595" spans="2:11" x14ac:dyDescent="0.2">
      <c r="B6595" s="33"/>
      <c r="C6595" s="171"/>
      <c r="D6595" s="33"/>
      <c r="E6595" s="33"/>
      <c r="F6595" s="33"/>
      <c r="G6595" s="33"/>
      <c r="H6595" s="33"/>
      <c r="I6595" s="171"/>
      <c r="J6595" s="33"/>
      <c r="K6595" s="33"/>
    </row>
    <row r="6596" spans="2:11" x14ac:dyDescent="0.2">
      <c r="B6596" s="33"/>
      <c r="C6596" s="171"/>
      <c r="D6596" s="33"/>
      <c r="E6596" s="33"/>
      <c r="F6596" s="33"/>
      <c r="G6596" s="33"/>
      <c r="H6596" s="33"/>
      <c r="I6596" s="171"/>
      <c r="J6596" s="33"/>
      <c r="K6596" s="33"/>
    </row>
    <row r="6597" spans="2:11" x14ac:dyDescent="0.2">
      <c r="B6597" s="33"/>
      <c r="C6597" s="171"/>
      <c r="D6597" s="33"/>
      <c r="E6597" s="33"/>
      <c r="F6597" s="33"/>
      <c r="G6597" s="33"/>
      <c r="H6597" s="33"/>
      <c r="I6597" s="171"/>
      <c r="J6597" s="33"/>
      <c r="K6597" s="33"/>
    </row>
    <row r="6598" spans="2:11" x14ac:dyDescent="0.2">
      <c r="B6598" s="33"/>
      <c r="C6598" s="171"/>
      <c r="D6598" s="33"/>
      <c r="E6598" s="33"/>
      <c r="F6598" s="33"/>
      <c r="G6598" s="33"/>
      <c r="H6598" s="33"/>
      <c r="I6598" s="171"/>
      <c r="J6598" s="33"/>
      <c r="K6598" s="33"/>
    </row>
    <row r="6599" spans="2:11" x14ac:dyDescent="0.2">
      <c r="B6599" s="33"/>
      <c r="C6599" s="171"/>
      <c r="D6599" s="33"/>
      <c r="E6599" s="33"/>
      <c r="F6599" s="33"/>
      <c r="G6599" s="33"/>
      <c r="H6599" s="33"/>
      <c r="I6599" s="171"/>
      <c r="J6599" s="33"/>
      <c r="K6599" s="33"/>
    </row>
    <row r="6600" spans="2:11" x14ac:dyDescent="0.2">
      <c r="B6600" s="33"/>
      <c r="C6600" s="171"/>
      <c r="D6600" s="33"/>
      <c r="E6600" s="33"/>
      <c r="F6600" s="33"/>
      <c r="G6600" s="33"/>
      <c r="H6600" s="33"/>
      <c r="I6600" s="171"/>
      <c r="J6600" s="33"/>
      <c r="K6600" s="33"/>
    </row>
    <row r="6601" spans="2:11" x14ac:dyDescent="0.2">
      <c r="B6601" s="33"/>
      <c r="C6601" s="171"/>
      <c r="D6601" s="33"/>
      <c r="E6601" s="33"/>
      <c r="F6601" s="33"/>
      <c r="G6601" s="33"/>
      <c r="H6601" s="33"/>
      <c r="I6601" s="171"/>
      <c r="J6601" s="33"/>
      <c r="K6601" s="33"/>
    </row>
    <row r="6602" spans="2:11" x14ac:dyDescent="0.2">
      <c r="B6602" s="33"/>
      <c r="C6602" s="171"/>
      <c r="D6602" s="33"/>
      <c r="E6602" s="33"/>
      <c r="F6602" s="33"/>
      <c r="G6602" s="33"/>
      <c r="H6602" s="33"/>
      <c r="I6602" s="171"/>
      <c r="J6602" s="33"/>
      <c r="K6602" s="33"/>
    </row>
    <row r="6603" spans="2:11" x14ac:dyDescent="0.2">
      <c r="B6603" s="33"/>
      <c r="C6603" s="171"/>
      <c r="D6603" s="33"/>
      <c r="E6603" s="33"/>
      <c r="F6603" s="33"/>
      <c r="G6603" s="33"/>
      <c r="H6603" s="33"/>
      <c r="I6603" s="171"/>
      <c r="J6603" s="33"/>
      <c r="K6603" s="33"/>
    </row>
    <row r="6604" spans="2:11" x14ac:dyDescent="0.2">
      <c r="B6604" s="33"/>
      <c r="C6604" s="171"/>
      <c r="D6604" s="33"/>
      <c r="E6604" s="33"/>
      <c r="F6604" s="33"/>
      <c r="G6604" s="33"/>
      <c r="H6604" s="33"/>
      <c r="I6604" s="171"/>
      <c r="J6604" s="33"/>
      <c r="K6604" s="33"/>
    </row>
    <row r="6605" spans="2:11" x14ac:dyDescent="0.2">
      <c r="B6605" s="33"/>
      <c r="C6605" s="171"/>
      <c r="D6605" s="33"/>
      <c r="E6605" s="33"/>
      <c r="F6605" s="33"/>
      <c r="G6605" s="33"/>
      <c r="H6605" s="33"/>
      <c r="I6605" s="171"/>
      <c r="J6605" s="33"/>
      <c r="K6605" s="33"/>
    </row>
    <row r="6606" spans="2:11" x14ac:dyDescent="0.2">
      <c r="B6606" s="33"/>
      <c r="C6606" s="171"/>
      <c r="D6606" s="33"/>
      <c r="E6606" s="33"/>
      <c r="F6606" s="33"/>
      <c r="G6606" s="33"/>
      <c r="H6606" s="33"/>
      <c r="I6606" s="171"/>
      <c r="J6606" s="33"/>
      <c r="K6606" s="33"/>
    </row>
    <row r="6607" spans="2:11" x14ac:dyDescent="0.2">
      <c r="B6607" s="33"/>
      <c r="C6607" s="171"/>
      <c r="D6607" s="33"/>
      <c r="E6607" s="33"/>
      <c r="F6607" s="33"/>
      <c r="G6607" s="33"/>
      <c r="H6607" s="33"/>
      <c r="I6607" s="171"/>
      <c r="J6607" s="33"/>
      <c r="K6607" s="33"/>
    </row>
    <row r="6608" spans="2:11" x14ac:dyDescent="0.2">
      <c r="B6608" s="33"/>
      <c r="C6608" s="171"/>
      <c r="D6608" s="33"/>
      <c r="E6608" s="33"/>
      <c r="F6608" s="33"/>
      <c r="G6608" s="33"/>
      <c r="H6608" s="33"/>
      <c r="I6608" s="171"/>
      <c r="J6608" s="33"/>
      <c r="K6608" s="33"/>
    </row>
    <row r="6609" spans="2:11" x14ac:dyDescent="0.2">
      <c r="B6609" s="33"/>
      <c r="C6609" s="171"/>
      <c r="D6609" s="33"/>
      <c r="E6609" s="33"/>
      <c r="F6609" s="33"/>
      <c r="G6609" s="33"/>
      <c r="H6609" s="33"/>
      <c r="I6609" s="171"/>
      <c r="J6609" s="33"/>
      <c r="K6609" s="33"/>
    </row>
    <row r="6610" spans="2:11" x14ac:dyDescent="0.2">
      <c r="B6610" s="33"/>
      <c r="C6610" s="171"/>
      <c r="D6610" s="33"/>
      <c r="E6610" s="33"/>
      <c r="F6610" s="33"/>
      <c r="G6610" s="33"/>
      <c r="H6610" s="33"/>
      <c r="I6610" s="171"/>
      <c r="J6610" s="33"/>
      <c r="K6610" s="33"/>
    </row>
    <row r="6611" spans="2:11" x14ac:dyDescent="0.2">
      <c r="B6611" s="33"/>
      <c r="C6611" s="171"/>
      <c r="D6611" s="33"/>
      <c r="E6611" s="33"/>
      <c r="F6611" s="33"/>
      <c r="G6611" s="33"/>
      <c r="H6611" s="33"/>
      <c r="I6611" s="171"/>
      <c r="J6611" s="33"/>
      <c r="K6611" s="33"/>
    </row>
    <row r="6612" spans="2:11" x14ac:dyDescent="0.2">
      <c r="B6612" s="33"/>
      <c r="C6612" s="171"/>
      <c r="D6612" s="33"/>
      <c r="E6612" s="33"/>
      <c r="F6612" s="33"/>
      <c r="G6612" s="33"/>
      <c r="H6612" s="33"/>
      <c r="I6612" s="171"/>
      <c r="J6612" s="33"/>
      <c r="K6612" s="33"/>
    </row>
    <row r="6613" spans="2:11" x14ac:dyDescent="0.2">
      <c r="B6613" s="33"/>
      <c r="C6613" s="171"/>
      <c r="D6613" s="33"/>
      <c r="E6613" s="33"/>
      <c r="F6613" s="33"/>
      <c r="G6613" s="33"/>
      <c r="H6613" s="33"/>
      <c r="I6613" s="171"/>
      <c r="J6613" s="33"/>
      <c r="K6613" s="33"/>
    </row>
    <row r="6614" spans="2:11" x14ac:dyDescent="0.2">
      <c r="B6614" s="33"/>
      <c r="C6614" s="171"/>
      <c r="D6614" s="33"/>
      <c r="E6614" s="33"/>
      <c r="F6614" s="33"/>
      <c r="G6614" s="33"/>
      <c r="H6614" s="33"/>
      <c r="I6614" s="171"/>
      <c r="J6614" s="33"/>
      <c r="K6614" s="33"/>
    </row>
    <row r="6615" spans="2:11" x14ac:dyDescent="0.2">
      <c r="B6615" s="33"/>
      <c r="C6615" s="171"/>
      <c r="D6615" s="33"/>
      <c r="E6615" s="33"/>
      <c r="F6615" s="33"/>
      <c r="G6615" s="33"/>
      <c r="H6615" s="33"/>
      <c r="I6615" s="171"/>
      <c r="J6615" s="33"/>
      <c r="K6615" s="33"/>
    </row>
    <row r="6616" spans="2:11" x14ac:dyDescent="0.2">
      <c r="B6616" s="33"/>
      <c r="C6616" s="171"/>
      <c r="D6616" s="33"/>
      <c r="E6616" s="33"/>
      <c r="F6616" s="33"/>
      <c r="G6616" s="33"/>
      <c r="H6616" s="33"/>
      <c r="I6616" s="171"/>
      <c r="J6616" s="33"/>
      <c r="K6616" s="33"/>
    </row>
    <row r="6617" spans="2:11" x14ac:dyDescent="0.2">
      <c r="B6617" s="33"/>
      <c r="C6617" s="171"/>
      <c r="D6617" s="33"/>
      <c r="E6617" s="33"/>
      <c r="F6617" s="33"/>
      <c r="G6617" s="33"/>
      <c r="H6617" s="33"/>
      <c r="I6617" s="171"/>
      <c r="J6617" s="33"/>
      <c r="K6617" s="33"/>
    </row>
    <row r="6618" spans="2:11" x14ac:dyDescent="0.2">
      <c r="B6618" s="33"/>
      <c r="C6618" s="171"/>
      <c r="D6618" s="33"/>
      <c r="E6618" s="33"/>
      <c r="F6618" s="33"/>
      <c r="G6618" s="33"/>
      <c r="H6618" s="33"/>
      <c r="I6618" s="171"/>
      <c r="J6618" s="33"/>
      <c r="K6618" s="33"/>
    </row>
    <row r="6619" spans="2:11" x14ac:dyDescent="0.2">
      <c r="B6619" s="33"/>
      <c r="C6619" s="171"/>
      <c r="D6619" s="33"/>
      <c r="E6619" s="33"/>
      <c r="F6619" s="33"/>
      <c r="G6619" s="33"/>
      <c r="H6619" s="33"/>
      <c r="I6619" s="171"/>
      <c r="J6619" s="33"/>
      <c r="K6619" s="33"/>
    </row>
    <row r="6620" spans="2:11" x14ac:dyDescent="0.2">
      <c r="B6620" s="33"/>
      <c r="C6620" s="171"/>
      <c r="D6620" s="33"/>
      <c r="E6620" s="33"/>
      <c r="F6620" s="33"/>
      <c r="G6620" s="33"/>
      <c r="H6620" s="33"/>
      <c r="I6620" s="171"/>
      <c r="J6620" s="33"/>
      <c r="K6620" s="33"/>
    </row>
    <row r="6621" spans="2:11" x14ac:dyDescent="0.2">
      <c r="B6621" s="33"/>
      <c r="C6621" s="171"/>
      <c r="D6621" s="33"/>
      <c r="E6621" s="33"/>
      <c r="F6621" s="33"/>
      <c r="G6621" s="33"/>
      <c r="H6621" s="33"/>
      <c r="I6621" s="171"/>
      <c r="J6621" s="33"/>
      <c r="K6621" s="33"/>
    </row>
    <row r="6622" spans="2:11" x14ac:dyDescent="0.2">
      <c r="B6622" s="33"/>
      <c r="C6622" s="171"/>
      <c r="D6622" s="33"/>
      <c r="E6622" s="33"/>
      <c r="F6622" s="33"/>
      <c r="G6622" s="33"/>
      <c r="H6622" s="33"/>
      <c r="I6622" s="171"/>
      <c r="J6622" s="33"/>
      <c r="K6622" s="33"/>
    </row>
    <row r="6623" spans="2:11" x14ac:dyDescent="0.2">
      <c r="B6623" s="33"/>
      <c r="C6623" s="171"/>
      <c r="D6623" s="33"/>
      <c r="E6623" s="33"/>
      <c r="F6623" s="33"/>
      <c r="G6623" s="33"/>
      <c r="H6623" s="33"/>
      <c r="I6623" s="171"/>
      <c r="J6623" s="33"/>
      <c r="K6623" s="33"/>
    </row>
    <row r="6624" spans="2:11" x14ac:dyDescent="0.2">
      <c r="B6624" s="33"/>
      <c r="C6624" s="171"/>
      <c r="D6624" s="33"/>
      <c r="E6624" s="33"/>
      <c r="F6624" s="33"/>
      <c r="G6624" s="33"/>
      <c r="H6624" s="33"/>
      <c r="I6624" s="171"/>
      <c r="J6624" s="33"/>
      <c r="K6624" s="33"/>
    </row>
    <row r="6625" spans="2:11" x14ac:dyDescent="0.2">
      <c r="B6625" s="33"/>
      <c r="C6625" s="171"/>
      <c r="D6625" s="33"/>
      <c r="E6625" s="33"/>
      <c r="F6625" s="33"/>
      <c r="G6625" s="33"/>
      <c r="H6625" s="33"/>
      <c r="I6625" s="171"/>
      <c r="J6625" s="33"/>
      <c r="K6625" s="33"/>
    </row>
    <row r="6626" spans="2:11" x14ac:dyDescent="0.2">
      <c r="B6626" s="33"/>
      <c r="C6626" s="171"/>
      <c r="D6626" s="33"/>
      <c r="E6626" s="33"/>
      <c r="F6626" s="33"/>
      <c r="G6626" s="33"/>
      <c r="H6626" s="33"/>
      <c r="I6626" s="171"/>
      <c r="J6626" s="33"/>
      <c r="K6626" s="33"/>
    </row>
    <row r="6627" spans="2:11" x14ac:dyDescent="0.2">
      <c r="B6627" s="33"/>
      <c r="C6627" s="171"/>
      <c r="D6627" s="33"/>
      <c r="E6627" s="33"/>
      <c r="F6627" s="33"/>
      <c r="G6627" s="33"/>
      <c r="H6627" s="33"/>
      <c r="I6627" s="171"/>
      <c r="J6627" s="33"/>
      <c r="K6627" s="33"/>
    </row>
    <row r="6628" spans="2:11" x14ac:dyDescent="0.2">
      <c r="B6628" s="33"/>
      <c r="C6628" s="171"/>
      <c r="D6628" s="33"/>
      <c r="E6628" s="33"/>
      <c r="F6628" s="33"/>
      <c r="G6628" s="33"/>
      <c r="H6628" s="33"/>
      <c r="I6628" s="171"/>
      <c r="J6628" s="33"/>
      <c r="K6628" s="33"/>
    </row>
    <row r="6629" spans="2:11" x14ac:dyDescent="0.2">
      <c r="B6629" s="33"/>
      <c r="C6629" s="171"/>
      <c r="D6629" s="33"/>
      <c r="E6629" s="33"/>
      <c r="F6629" s="33"/>
      <c r="G6629" s="33"/>
      <c r="H6629" s="33"/>
      <c r="I6629" s="171"/>
      <c r="J6629" s="33"/>
      <c r="K6629" s="33"/>
    </row>
    <row r="6630" spans="2:11" x14ac:dyDescent="0.2">
      <c r="B6630" s="33"/>
      <c r="C6630" s="171"/>
      <c r="D6630" s="33"/>
      <c r="E6630" s="33"/>
      <c r="F6630" s="33"/>
      <c r="G6630" s="33"/>
      <c r="H6630" s="33"/>
      <c r="I6630" s="171"/>
      <c r="J6630" s="33"/>
      <c r="K6630" s="33"/>
    </row>
    <row r="6631" spans="2:11" x14ac:dyDescent="0.2">
      <c r="B6631" s="33"/>
      <c r="C6631" s="171"/>
      <c r="D6631" s="33"/>
      <c r="E6631" s="33"/>
      <c r="F6631" s="33"/>
      <c r="G6631" s="33"/>
      <c r="H6631" s="33"/>
      <c r="I6631" s="171"/>
      <c r="J6631" s="33"/>
      <c r="K6631" s="33"/>
    </row>
    <row r="6632" spans="2:11" x14ac:dyDescent="0.2">
      <c r="B6632" s="33"/>
      <c r="C6632" s="171"/>
      <c r="D6632" s="33"/>
      <c r="E6632" s="33"/>
      <c r="F6632" s="33"/>
      <c r="G6632" s="33"/>
      <c r="H6632" s="33"/>
      <c r="I6632" s="171"/>
      <c r="J6632" s="33"/>
      <c r="K6632" s="33"/>
    </row>
    <row r="6633" spans="2:11" x14ac:dyDescent="0.2">
      <c r="B6633" s="33"/>
      <c r="C6633" s="171"/>
      <c r="D6633" s="33"/>
      <c r="E6633" s="33"/>
      <c r="F6633" s="33"/>
      <c r="G6633" s="33"/>
      <c r="H6633" s="33"/>
      <c r="I6633" s="171"/>
      <c r="J6633" s="33"/>
      <c r="K6633" s="33"/>
    </row>
    <row r="6634" spans="2:11" x14ac:dyDescent="0.2">
      <c r="B6634" s="33"/>
      <c r="C6634" s="171"/>
      <c r="D6634" s="33"/>
      <c r="E6634" s="33"/>
      <c r="F6634" s="33"/>
      <c r="G6634" s="33"/>
      <c r="H6634" s="33"/>
      <c r="I6634" s="171"/>
      <c r="J6634" s="33"/>
      <c r="K6634" s="33"/>
    </row>
    <row r="6635" spans="2:11" x14ac:dyDescent="0.2">
      <c r="B6635" s="33"/>
      <c r="C6635" s="171"/>
      <c r="D6635" s="33"/>
      <c r="E6635" s="33"/>
      <c r="F6635" s="33"/>
      <c r="G6635" s="33"/>
      <c r="H6635" s="33"/>
      <c r="I6635" s="171"/>
      <c r="J6635" s="33"/>
      <c r="K6635" s="33"/>
    </row>
    <row r="6636" spans="2:11" x14ac:dyDescent="0.2">
      <c r="B6636" s="33"/>
      <c r="C6636" s="171"/>
      <c r="D6636" s="33"/>
      <c r="E6636" s="33"/>
      <c r="F6636" s="33"/>
      <c r="G6636" s="33"/>
      <c r="H6636" s="33"/>
      <c r="I6636" s="171"/>
      <c r="J6636" s="33"/>
      <c r="K6636" s="33"/>
    </row>
    <row r="6637" spans="2:11" x14ac:dyDescent="0.2">
      <c r="B6637" s="33"/>
      <c r="C6637" s="171"/>
      <c r="D6637" s="33"/>
      <c r="E6637" s="33"/>
      <c r="F6637" s="33"/>
      <c r="G6637" s="33"/>
      <c r="H6637" s="33"/>
      <c r="I6637" s="171"/>
      <c r="J6637" s="33"/>
      <c r="K6637" s="33"/>
    </row>
    <row r="6638" spans="2:11" x14ac:dyDescent="0.2">
      <c r="B6638" s="33"/>
      <c r="C6638" s="171"/>
      <c r="D6638" s="33"/>
      <c r="E6638" s="33"/>
      <c r="F6638" s="33"/>
      <c r="G6638" s="33"/>
      <c r="H6638" s="33"/>
      <c r="I6638" s="171"/>
      <c r="J6638" s="33"/>
      <c r="K6638" s="33"/>
    </row>
    <row r="6639" spans="2:11" x14ac:dyDescent="0.2">
      <c r="B6639" s="33"/>
      <c r="C6639" s="171"/>
      <c r="D6639" s="33"/>
      <c r="E6639" s="33"/>
      <c r="F6639" s="33"/>
      <c r="G6639" s="33"/>
      <c r="H6639" s="33"/>
      <c r="I6639" s="171"/>
      <c r="J6639" s="33"/>
      <c r="K6639" s="33"/>
    </row>
    <row r="6640" spans="2:11" x14ac:dyDescent="0.2">
      <c r="B6640" s="33"/>
      <c r="C6640" s="171"/>
      <c r="D6640" s="33"/>
      <c r="E6640" s="33"/>
      <c r="F6640" s="33"/>
      <c r="G6640" s="33"/>
      <c r="H6640" s="33"/>
      <c r="I6640" s="171"/>
      <c r="J6640" s="33"/>
      <c r="K6640" s="33"/>
    </row>
    <row r="6641" spans="2:11" x14ac:dyDescent="0.2">
      <c r="B6641" s="33"/>
      <c r="C6641" s="171"/>
      <c r="D6641" s="33"/>
      <c r="E6641" s="33"/>
      <c r="F6641" s="33"/>
      <c r="G6641" s="33"/>
      <c r="H6641" s="33"/>
      <c r="I6641" s="171"/>
      <c r="J6641" s="33"/>
      <c r="K6641" s="33"/>
    </row>
    <row r="6642" spans="2:11" x14ac:dyDescent="0.2">
      <c r="B6642" s="33"/>
      <c r="C6642" s="171"/>
      <c r="D6642" s="33"/>
      <c r="E6642" s="33"/>
      <c r="F6642" s="33"/>
      <c r="G6642" s="33"/>
      <c r="H6642" s="33"/>
      <c r="I6642" s="171"/>
      <c r="J6642" s="33"/>
      <c r="K6642" s="33"/>
    </row>
    <row r="6643" spans="2:11" x14ac:dyDescent="0.2">
      <c r="B6643" s="33"/>
      <c r="C6643" s="171"/>
      <c r="D6643" s="33"/>
      <c r="E6643" s="33"/>
      <c r="F6643" s="33"/>
      <c r="G6643" s="33"/>
      <c r="H6643" s="33"/>
      <c r="I6643" s="171"/>
      <c r="J6643" s="33"/>
      <c r="K6643" s="33"/>
    </row>
    <row r="6644" spans="2:11" x14ac:dyDescent="0.2">
      <c r="B6644" s="33"/>
      <c r="C6644" s="171"/>
      <c r="D6644" s="33"/>
      <c r="E6644" s="33"/>
      <c r="F6644" s="33"/>
      <c r="G6644" s="33"/>
      <c r="H6644" s="33"/>
      <c r="I6644" s="171"/>
      <c r="J6644" s="33"/>
      <c r="K6644" s="33"/>
    </row>
    <row r="6645" spans="2:11" x14ac:dyDescent="0.2">
      <c r="B6645" s="33"/>
      <c r="C6645" s="171"/>
      <c r="D6645" s="33"/>
      <c r="E6645" s="33"/>
      <c r="F6645" s="33"/>
      <c r="G6645" s="33"/>
      <c r="H6645" s="33"/>
      <c r="I6645" s="171"/>
      <c r="J6645" s="33"/>
      <c r="K6645" s="33"/>
    </row>
    <row r="6646" spans="2:11" x14ac:dyDescent="0.2">
      <c r="B6646" s="33"/>
      <c r="C6646" s="171"/>
      <c r="D6646" s="33"/>
      <c r="E6646" s="33"/>
      <c r="F6646" s="33"/>
      <c r="G6646" s="33"/>
      <c r="H6646" s="33"/>
      <c r="I6646" s="171"/>
      <c r="J6646" s="33"/>
      <c r="K6646" s="33"/>
    </row>
    <row r="6647" spans="2:11" x14ac:dyDescent="0.2">
      <c r="B6647" s="33"/>
      <c r="C6647" s="171"/>
      <c r="D6647" s="33"/>
      <c r="E6647" s="33"/>
      <c r="F6647" s="33"/>
      <c r="G6647" s="33"/>
      <c r="H6647" s="33"/>
      <c r="I6647" s="171"/>
      <c r="J6647" s="33"/>
      <c r="K6647" s="33"/>
    </row>
    <row r="6648" spans="2:11" x14ac:dyDescent="0.2">
      <c r="B6648" s="33"/>
      <c r="C6648" s="171"/>
      <c r="D6648" s="33"/>
      <c r="E6648" s="33"/>
      <c r="F6648" s="33"/>
      <c r="G6648" s="33"/>
      <c r="H6648" s="33"/>
      <c r="I6648" s="171"/>
      <c r="J6648" s="33"/>
      <c r="K6648" s="33"/>
    </row>
    <row r="6649" spans="2:11" x14ac:dyDescent="0.2">
      <c r="B6649" s="33"/>
      <c r="C6649" s="171"/>
      <c r="D6649" s="33"/>
      <c r="E6649" s="33"/>
      <c r="F6649" s="33"/>
      <c r="G6649" s="33"/>
      <c r="H6649" s="33"/>
      <c r="I6649" s="171"/>
      <c r="J6649" s="33"/>
      <c r="K6649" s="33"/>
    </row>
    <row r="6650" spans="2:11" x14ac:dyDescent="0.2">
      <c r="B6650" s="33"/>
      <c r="C6650" s="171"/>
      <c r="D6650" s="33"/>
      <c r="E6650" s="33"/>
      <c r="F6650" s="33"/>
      <c r="G6650" s="33"/>
      <c r="H6650" s="33"/>
      <c r="I6650" s="171"/>
      <c r="J6650" s="33"/>
      <c r="K6650" s="33"/>
    </row>
    <row r="6651" spans="2:11" x14ac:dyDescent="0.2">
      <c r="B6651" s="33"/>
      <c r="C6651" s="171"/>
      <c r="D6651" s="33"/>
      <c r="E6651" s="33"/>
      <c r="F6651" s="33"/>
      <c r="G6651" s="33"/>
      <c r="H6651" s="33"/>
      <c r="I6651" s="171"/>
      <c r="J6651" s="33"/>
      <c r="K6651" s="33"/>
    </row>
    <row r="6652" spans="2:11" x14ac:dyDescent="0.2">
      <c r="B6652" s="33"/>
      <c r="C6652" s="171"/>
      <c r="D6652" s="33"/>
      <c r="E6652" s="33"/>
      <c r="F6652" s="33"/>
      <c r="G6652" s="33"/>
      <c r="H6652" s="33"/>
      <c r="I6652" s="171"/>
      <c r="J6652" s="33"/>
      <c r="K6652" s="33"/>
    </row>
    <row r="6653" spans="2:11" x14ac:dyDescent="0.2">
      <c r="B6653" s="33"/>
      <c r="C6653" s="171"/>
      <c r="D6653" s="33"/>
      <c r="E6653" s="33"/>
      <c r="F6653" s="33"/>
      <c r="G6653" s="33"/>
      <c r="H6653" s="33"/>
      <c r="I6653" s="171"/>
      <c r="J6653" s="33"/>
      <c r="K6653" s="33"/>
    </row>
    <row r="6654" spans="2:11" x14ac:dyDescent="0.2">
      <c r="B6654" s="33"/>
      <c r="C6654" s="171"/>
      <c r="D6654" s="33"/>
      <c r="E6654" s="33"/>
      <c r="F6654" s="33"/>
      <c r="G6654" s="33"/>
      <c r="H6654" s="33"/>
      <c r="I6654" s="171"/>
      <c r="J6654" s="33"/>
      <c r="K6654" s="33"/>
    </row>
    <row r="6655" spans="2:11" x14ac:dyDescent="0.2">
      <c r="B6655" s="33"/>
      <c r="C6655" s="171"/>
      <c r="D6655" s="33"/>
      <c r="E6655" s="33"/>
      <c r="F6655" s="33"/>
      <c r="G6655" s="33"/>
      <c r="H6655" s="33"/>
      <c r="I6655" s="171"/>
      <c r="J6655" s="33"/>
      <c r="K6655" s="33"/>
    </row>
    <row r="6656" spans="2:11" x14ac:dyDescent="0.2">
      <c r="B6656" s="33"/>
      <c r="C6656" s="171"/>
      <c r="D6656" s="33"/>
      <c r="E6656" s="33"/>
      <c r="F6656" s="33"/>
      <c r="G6656" s="33"/>
      <c r="H6656" s="33"/>
      <c r="I6656" s="171"/>
      <c r="J6656" s="33"/>
      <c r="K6656" s="33"/>
    </row>
    <row r="6657" spans="2:11" x14ac:dyDescent="0.2">
      <c r="B6657" s="33"/>
      <c r="C6657" s="171"/>
      <c r="D6657" s="33"/>
      <c r="E6657" s="33"/>
      <c r="F6657" s="33"/>
      <c r="G6657" s="33"/>
      <c r="H6657" s="33"/>
      <c r="I6657" s="171"/>
      <c r="J6657" s="33"/>
      <c r="K6657" s="33"/>
    </row>
    <row r="6658" spans="2:11" x14ac:dyDescent="0.2">
      <c r="B6658" s="33"/>
      <c r="C6658" s="171"/>
      <c r="D6658" s="33"/>
      <c r="E6658" s="33"/>
      <c r="F6658" s="33"/>
      <c r="G6658" s="33"/>
      <c r="H6658" s="33"/>
      <c r="I6658" s="171"/>
      <c r="J6658" s="33"/>
      <c r="K6658" s="33"/>
    </row>
    <row r="6659" spans="2:11" x14ac:dyDescent="0.2">
      <c r="B6659" s="33"/>
      <c r="C6659" s="171"/>
      <c r="D6659" s="33"/>
      <c r="E6659" s="33"/>
      <c r="F6659" s="33"/>
      <c r="G6659" s="33"/>
      <c r="H6659" s="33"/>
      <c r="I6659" s="171"/>
      <c r="J6659" s="33"/>
      <c r="K6659" s="33"/>
    </row>
    <row r="6660" spans="2:11" x14ac:dyDescent="0.2">
      <c r="B6660" s="33"/>
      <c r="C6660" s="171"/>
      <c r="D6660" s="33"/>
      <c r="E6660" s="33"/>
      <c r="F6660" s="33"/>
      <c r="G6660" s="33"/>
      <c r="H6660" s="33"/>
      <c r="I6660" s="171"/>
      <c r="J6660" s="33"/>
      <c r="K6660" s="33"/>
    </row>
    <row r="6661" spans="2:11" x14ac:dyDescent="0.2">
      <c r="B6661" s="33"/>
      <c r="C6661" s="171"/>
      <c r="D6661" s="33"/>
      <c r="E6661" s="33"/>
      <c r="F6661" s="33"/>
      <c r="G6661" s="33"/>
      <c r="H6661" s="33"/>
      <c r="I6661" s="171"/>
      <c r="J6661" s="33"/>
      <c r="K6661" s="33"/>
    </row>
    <row r="6662" spans="2:11" x14ac:dyDescent="0.2">
      <c r="B6662" s="33"/>
      <c r="C6662" s="171"/>
      <c r="D6662" s="33"/>
      <c r="E6662" s="33"/>
      <c r="F6662" s="33"/>
      <c r="G6662" s="33"/>
      <c r="H6662" s="33"/>
      <c r="I6662" s="171"/>
      <c r="J6662" s="33"/>
      <c r="K6662" s="33"/>
    </row>
    <row r="6663" spans="2:11" x14ac:dyDescent="0.2">
      <c r="B6663" s="33"/>
      <c r="C6663" s="171"/>
      <c r="D6663" s="33"/>
      <c r="E6663" s="33"/>
      <c r="F6663" s="33"/>
      <c r="G6663" s="33"/>
      <c r="H6663" s="33"/>
      <c r="I6663" s="171"/>
      <c r="J6663" s="33"/>
      <c r="K6663" s="33"/>
    </row>
    <row r="6664" spans="2:11" x14ac:dyDescent="0.2">
      <c r="B6664" s="33"/>
      <c r="C6664" s="171"/>
      <c r="D6664" s="33"/>
      <c r="E6664" s="33"/>
      <c r="F6664" s="33"/>
      <c r="G6664" s="33"/>
      <c r="H6664" s="33"/>
      <c r="I6664" s="171"/>
      <c r="J6664" s="33"/>
      <c r="K6664" s="33"/>
    </row>
    <row r="6665" spans="2:11" x14ac:dyDescent="0.2">
      <c r="B6665" s="33"/>
      <c r="C6665" s="171"/>
      <c r="D6665" s="33"/>
      <c r="E6665" s="33"/>
      <c r="F6665" s="33"/>
      <c r="G6665" s="33"/>
      <c r="H6665" s="33"/>
      <c r="I6665" s="171"/>
      <c r="J6665" s="33"/>
      <c r="K6665" s="33"/>
    </row>
    <row r="6666" spans="2:11" x14ac:dyDescent="0.2">
      <c r="B6666" s="33"/>
      <c r="C6666" s="171"/>
      <c r="D6666" s="33"/>
      <c r="E6666" s="33"/>
      <c r="F6666" s="33"/>
      <c r="G6666" s="33"/>
      <c r="H6666" s="33"/>
      <c r="I6666" s="171"/>
      <c r="J6666" s="33"/>
      <c r="K6666" s="33"/>
    </row>
    <row r="6667" spans="2:11" x14ac:dyDescent="0.2">
      <c r="B6667" s="33"/>
      <c r="C6667" s="171"/>
      <c r="D6667" s="33"/>
      <c r="E6667" s="33"/>
      <c r="F6667" s="33"/>
      <c r="G6667" s="33"/>
      <c r="H6667" s="33"/>
      <c r="I6667" s="171"/>
      <c r="J6667" s="33"/>
      <c r="K6667" s="33"/>
    </row>
    <row r="6668" spans="2:11" x14ac:dyDescent="0.2">
      <c r="B6668" s="33"/>
      <c r="C6668" s="171"/>
      <c r="D6668" s="33"/>
      <c r="E6668" s="33"/>
      <c r="F6668" s="33"/>
      <c r="G6668" s="33"/>
      <c r="H6668" s="33"/>
      <c r="I6668" s="171"/>
      <c r="J6668" s="33"/>
      <c r="K6668" s="33"/>
    </row>
    <row r="6669" spans="2:11" x14ac:dyDescent="0.2">
      <c r="B6669" s="33"/>
      <c r="C6669" s="171"/>
      <c r="D6669" s="33"/>
      <c r="E6669" s="33"/>
      <c r="F6669" s="33"/>
      <c r="G6669" s="33"/>
      <c r="H6669" s="33"/>
      <c r="I6669" s="171"/>
      <c r="J6669" s="33"/>
      <c r="K6669" s="33"/>
    </row>
    <row r="6670" spans="2:11" x14ac:dyDescent="0.2">
      <c r="B6670" s="33"/>
      <c r="C6670" s="171"/>
      <c r="D6670" s="33"/>
      <c r="E6670" s="33"/>
      <c r="F6670" s="33"/>
      <c r="G6670" s="33"/>
      <c r="H6670" s="33"/>
      <c r="I6670" s="171"/>
      <c r="J6670" s="33"/>
      <c r="K6670" s="33"/>
    </row>
    <row r="6671" spans="2:11" x14ac:dyDescent="0.2">
      <c r="B6671" s="33"/>
      <c r="C6671" s="171"/>
      <c r="D6671" s="33"/>
      <c r="E6671" s="33"/>
      <c r="F6671" s="33"/>
      <c r="G6671" s="33"/>
      <c r="H6671" s="33"/>
      <c r="I6671" s="171"/>
      <c r="J6671" s="33"/>
      <c r="K6671" s="33"/>
    </row>
    <row r="6672" spans="2:11" x14ac:dyDescent="0.2">
      <c r="B6672" s="33"/>
      <c r="C6672" s="171"/>
      <c r="D6672" s="33"/>
      <c r="E6672" s="33"/>
      <c r="F6672" s="33"/>
      <c r="G6672" s="33"/>
      <c r="H6672" s="33"/>
      <c r="I6672" s="171"/>
      <c r="J6672" s="33"/>
      <c r="K6672" s="33"/>
    </row>
    <row r="6673" spans="2:11" x14ac:dyDescent="0.2">
      <c r="B6673" s="33"/>
      <c r="C6673" s="171"/>
      <c r="D6673" s="33"/>
      <c r="E6673" s="33"/>
      <c r="F6673" s="33"/>
      <c r="G6673" s="33"/>
      <c r="H6673" s="33"/>
      <c r="I6673" s="171"/>
      <c r="J6673" s="33"/>
      <c r="K6673" s="33"/>
    </row>
    <row r="6674" spans="2:11" x14ac:dyDescent="0.2">
      <c r="B6674" s="33"/>
      <c r="C6674" s="171"/>
      <c r="D6674" s="33"/>
      <c r="E6674" s="33"/>
      <c r="F6674" s="33"/>
      <c r="G6674" s="33"/>
      <c r="H6674" s="33"/>
      <c r="I6674" s="171"/>
      <c r="J6674" s="33"/>
      <c r="K6674" s="33"/>
    </row>
    <row r="6675" spans="2:11" x14ac:dyDescent="0.2">
      <c r="B6675" s="33"/>
      <c r="C6675" s="171"/>
      <c r="D6675" s="33"/>
      <c r="E6675" s="33"/>
      <c r="F6675" s="33"/>
      <c r="G6675" s="33"/>
      <c r="H6675" s="33"/>
      <c r="I6675" s="171"/>
      <c r="J6675" s="33"/>
      <c r="K6675" s="33"/>
    </row>
    <row r="6676" spans="2:11" x14ac:dyDescent="0.2">
      <c r="B6676" s="33"/>
      <c r="C6676" s="171"/>
      <c r="D6676" s="33"/>
      <c r="E6676" s="33"/>
      <c r="F6676" s="33"/>
      <c r="G6676" s="33"/>
      <c r="H6676" s="33"/>
      <c r="I6676" s="171"/>
      <c r="J6676" s="33"/>
      <c r="K6676" s="33"/>
    </row>
    <row r="6677" spans="2:11" x14ac:dyDescent="0.2">
      <c r="B6677" s="33"/>
      <c r="C6677" s="171"/>
      <c r="D6677" s="33"/>
      <c r="E6677" s="33"/>
      <c r="F6677" s="33"/>
      <c r="G6677" s="33"/>
      <c r="H6677" s="33"/>
      <c r="I6677" s="171"/>
      <c r="J6677" s="33"/>
      <c r="K6677" s="33"/>
    </row>
    <row r="6678" spans="2:11" x14ac:dyDescent="0.2">
      <c r="B6678" s="33"/>
      <c r="C6678" s="171"/>
      <c r="D6678" s="33"/>
      <c r="E6678" s="33"/>
      <c r="F6678" s="33"/>
      <c r="G6678" s="33"/>
      <c r="H6678" s="33"/>
      <c r="I6678" s="171"/>
      <c r="J6678" s="33"/>
      <c r="K6678" s="33"/>
    </row>
    <row r="6679" spans="2:11" x14ac:dyDescent="0.2">
      <c r="B6679" s="33"/>
      <c r="C6679" s="171"/>
      <c r="D6679" s="33"/>
      <c r="E6679" s="33"/>
      <c r="F6679" s="33"/>
      <c r="G6679" s="33"/>
      <c r="H6679" s="33"/>
      <c r="I6679" s="171"/>
      <c r="J6679" s="33"/>
      <c r="K6679" s="33"/>
    </row>
    <row r="6680" spans="2:11" x14ac:dyDescent="0.2">
      <c r="B6680" s="33"/>
      <c r="C6680" s="171"/>
      <c r="D6680" s="33"/>
      <c r="E6680" s="33"/>
      <c r="F6680" s="33"/>
      <c r="G6680" s="33"/>
      <c r="H6680" s="33"/>
      <c r="I6680" s="171"/>
      <c r="J6680" s="33"/>
      <c r="K6680" s="33"/>
    </row>
    <row r="6681" spans="2:11" x14ac:dyDescent="0.2">
      <c r="B6681" s="33"/>
      <c r="C6681" s="171"/>
      <c r="D6681" s="33"/>
      <c r="E6681" s="33"/>
      <c r="F6681" s="33"/>
      <c r="G6681" s="33"/>
      <c r="H6681" s="33"/>
      <c r="I6681" s="171"/>
      <c r="J6681" s="33"/>
      <c r="K6681" s="33"/>
    </row>
    <row r="6682" spans="2:11" x14ac:dyDescent="0.2">
      <c r="B6682" s="33"/>
      <c r="C6682" s="171"/>
      <c r="D6682" s="33"/>
      <c r="E6682" s="33"/>
      <c r="F6682" s="33"/>
      <c r="G6682" s="33"/>
      <c r="H6682" s="33"/>
      <c r="I6682" s="171"/>
      <c r="J6682" s="33"/>
      <c r="K6682" s="33"/>
    </row>
    <row r="6683" spans="2:11" x14ac:dyDescent="0.2">
      <c r="B6683" s="33"/>
      <c r="C6683" s="171"/>
      <c r="D6683" s="33"/>
      <c r="E6683" s="33"/>
      <c r="F6683" s="33"/>
      <c r="G6683" s="33"/>
      <c r="H6683" s="33"/>
      <c r="I6683" s="171"/>
      <c r="J6683" s="33"/>
      <c r="K6683" s="33"/>
    </row>
    <row r="6684" spans="2:11" x14ac:dyDescent="0.2">
      <c r="B6684" s="33"/>
      <c r="C6684" s="171"/>
      <c r="D6684" s="33"/>
      <c r="E6684" s="33"/>
      <c r="F6684" s="33"/>
      <c r="G6684" s="33"/>
      <c r="H6684" s="33"/>
      <c r="I6684" s="171"/>
      <c r="J6684" s="33"/>
      <c r="K6684" s="33"/>
    </row>
    <row r="6685" spans="2:11" x14ac:dyDescent="0.2">
      <c r="B6685" s="33"/>
      <c r="C6685" s="171"/>
      <c r="D6685" s="33"/>
      <c r="E6685" s="33"/>
      <c r="F6685" s="33"/>
      <c r="G6685" s="33"/>
      <c r="H6685" s="33"/>
      <c r="I6685" s="171"/>
      <c r="J6685" s="33"/>
      <c r="K6685" s="33"/>
    </row>
    <row r="6686" spans="2:11" x14ac:dyDescent="0.2">
      <c r="B6686" s="33"/>
      <c r="C6686" s="171"/>
      <c r="D6686" s="33"/>
      <c r="E6686" s="33"/>
      <c r="F6686" s="33"/>
      <c r="G6686" s="33"/>
      <c r="H6686" s="33"/>
      <c r="I6686" s="171"/>
      <c r="J6686" s="33"/>
      <c r="K6686" s="33"/>
    </row>
    <row r="6687" spans="2:11" x14ac:dyDescent="0.2">
      <c r="B6687" s="33"/>
      <c r="C6687" s="171"/>
      <c r="D6687" s="33"/>
      <c r="E6687" s="33"/>
      <c r="F6687" s="33"/>
      <c r="G6687" s="33"/>
      <c r="H6687" s="33"/>
      <c r="I6687" s="171"/>
      <c r="J6687" s="33"/>
      <c r="K6687" s="33"/>
    </row>
    <row r="6688" spans="2:11" x14ac:dyDescent="0.2">
      <c r="B6688" s="33"/>
      <c r="C6688" s="171"/>
      <c r="D6688" s="33"/>
      <c r="E6688" s="33"/>
      <c r="F6688" s="33"/>
      <c r="G6688" s="33"/>
      <c r="H6688" s="33"/>
      <c r="I6688" s="171"/>
      <c r="J6688" s="33"/>
      <c r="K6688" s="33"/>
    </row>
    <row r="6689" spans="2:11" x14ac:dyDescent="0.2">
      <c r="B6689" s="33"/>
      <c r="C6689" s="171"/>
      <c r="D6689" s="33"/>
      <c r="E6689" s="33"/>
      <c r="F6689" s="33"/>
      <c r="G6689" s="33"/>
      <c r="H6689" s="33"/>
      <c r="I6689" s="171"/>
      <c r="J6689" s="33"/>
      <c r="K6689" s="33"/>
    </row>
    <row r="6690" spans="2:11" x14ac:dyDescent="0.2">
      <c r="B6690" s="33"/>
      <c r="C6690" s="171"/>
      <c r="D6690" s="33"/>
      <c r="E6690" s="33"/>
      <c r="F6690" s="33"/>
      <c r="G6690" s="33"/>
      <c r="H6690" s="33"/>
      <c r="I6690" s="171"/>
      <c r="J6690" s="33"/>
      <c r="K6690" s="33"/>
    </row>
    <row r="6691" spans="2:11" x14ac:dyDescent="0.2">
      <c r="B6691" s="33"/>
      <c r="C6691" s="171"/>
      <c r="D6691" s="33"/>
      <c r="E6691" s="33"/>
      <c r="F6691" s="33"/>
      <c r="G6691" s="33"/>
      <c r="H6691" s="33"/>
      <c r="I6691" s="171"/>
      <c r="J6691" s="33"/>
      <c r="K6691" s="33"/>
    </row>
    <row r="6692" spans="2:11" x14ac:dyDescent="0.2">
      <c r="B6692" s="33"/>
      <c r="C6692" s="171"/>
      <c r="D6692" s="33"/>
      <c r="E6692" s="33"/>
      <c r="F6692" s="33"/>
      <c r="G6692" s="33"/>
      <c r="H6692" s="33"/>
      <c r="I6692" s="171"/>
      <c r="J6692" s="33"/>
      <c r="K6692" s="33"/>
    </row>
    <row r="6693" spans="2:11" x14ac:dyDescent="0.2">
      <c r="B6693" s="33"/>
      <c r="C6693" s="171"/>
      <c r="D6693" s="33"/>
      <c r="E6693" s="33"/>
      <c r="F6693" s="33"/>
      <c r="G6693" s="33"/>
      <c r="H6693" s="33"/>
      <c r="I6693" s="171"/>
      <c r="J6693" s="33"/>
      <c r="K6693" s="33"/>
    </row>
    <row r="6694" spans="2:11" x14ac:dyDescent="0.2">
      <c r="B6694" s="33"/>
      <c r="C6694" s="171"/>
      <c r="D6694" s="33"/>
      <c r="E6694" s="33"/>
      <c r="F6694" s="33"/>
      <c r="G6694" s="33"/>
      <c r="H6694" s="33"/>
      <c r="I6694" s="171"/>
      <c r="J6694" s="33"/>
      <c r="K6694" s="33"/>
    </row>
    <row r="6695" spans="2:11" x14ac:dyDescent="0.2">
      <c r="B6695" s="33"/>
      <c r="C6695" s="171"/>
      <c r="D6695" s="33"/>
      <c r="E6695" s="33"/>
      <c r="F6695" s="33"/>
      <c r="G6695" s="33"/>
      <c r="H6695" s="33"/>
      <c r="I6695" s="171"/>
      <c r="J6695" s="33"/>
      <c r="K6695" s="33"/>
    </row>
    <row r="6696" spans="2:11" x14ac:dyDescent="0.2">
      <c r="B6696" s="33"/>
      <c r="C6696" s="171"/>
      <c r="D6696" s="33"/>
      <c r="E6696" s="33"/>
      <c r="F6696" s="33"/>
      <c r="G6696" s="33"/>
      <c r="H6696" s="33"/>
      <c r="I6696" s="171"/>
      <c r="J6696" s="33"/>
      <c r="K6696" s="33"/>
    </row>
    <row r="6697" spans="2:11" x14ac:dyDescent="0.2">
      <c r="B6697" s="33"/>
      <c r="C6697" s="171"/>
      <c r="D6697" s="33"/>
      <c r="E6697" s="33"/>
      <c r="F6697" s="33"/>
      <c r="G6697" s="33"/>
      <c r="H6697" s="33"/>
      <c r="I6697" s="171"/>
      <c r="J6697" s="33"/>
      <c r="K6697" s="33"/>
    </row>
    <row r="6698" spans="2:11" x14ac:dyDescent="0.2">
      <c r="B6698" s="33"/>
      <c r="C6698" s="171"/>
      <c r="D6698" s="33"/>
      <c r="E6698" s="33"/>
      <c r="F6698" s="33"/>
      <c r="G6698" s="33"/>
      <c r="H6698" s="33"/>
      <c r="I6698" s="171"/>
      <c r="J6698" s="33"/>
      <c r="K6698" s="33"/>
    </row>
    <row r="6699" spans="2:11" x14ac:dyDescent="0.2">
      <c r="B6699" s="33"/>
      <c r="C6699" s="171"/>
      <c r="D6699" s="33"/>
      <c r="E6699" s="33"/>
      <c r="F6699" s="33"/>
      <c r="G6699" s="33"/>
      <c r="H6699" s="33"/>
      <c r="I6699" s="171"/>
      <c r="J6699" s="33"/>
      <c r="K6699" s="33"/>
    </row>
    <row r="6700" spans="2:11" x14ac:dyDescent="0.2">
      <c r="B6700" s="33"/>
      <c r="C6700" s="171"/>
      <c r="D6700" s="33"/>
      <c r="E6700" s="33"/>
      <c r="F6700" s="33"/>
      <c r="G6700" s="33"/>
      <c r="H6700" s="33"/>
      <c r="I6700" s="171"/>
      <c r="J6700" s="33"/>
      <c r="K6700" s="33"/>
    </row>
    <row r="6701" spans="2:11" x14ac:dyDescent="0.2">
      <c r="B6701" s="33"/>
      <c r="C6701" s="171"/>
      <c r="D6701" s="33"/>
      <c r="E6701" s="33"/>
      <c r="F6701" s="33"/>
      <c r="G6701" s="33"/>
      <c r="H6701" s="33"/>
      <c r="I6701" s="171"/>
      <c r="J6701" s="33"/>
      <c r="K6701" s="33"/>
    </row>
    <row r="6702" spans="2:11" x14ac:dyDescent="0.2">
      <c r="B6702" s="33"/>
      <c r="C6702" s="171"/>
      <c r="D6702" s="33"/>
      <c r="E6702" s="33"/>
      <c r="F6702" s="33"/>
      <c r="G6702" s="33"/>
      <c r="H6702" s="33"/>
      <c r="I6702" s="171"/>
      <c r="J6702" s="33"/>
      <c r="K6702" s="33"/>
    </row>
    <row r="6703" spans="2:11" x14ac:dyDescent="0.2">
      <c r="B6703" s="33"/>
      <c r="C6703" s="171"/>
      <c r="D6703" s="33"/>
      <c r="E6703" s="33"/>
      <c r="F6703" s="33"/>
      <c r="G6703" s="33"/>
      <c r="H6703" s="33"/>
      <c r="I6703" s="171"/>
      <c r="J6703" s="33"/>
      <c r="K6703" s="33"/>
    </row>
    <row r="6704" spans="2:11" x14ac:dyDescent="0.2">
      <c r="B6704" s="33"/>
      <c r="C6704" s="171"/>
      <c r="D6704" s="33"/>
      <c r="E6704" s="33"/>
      <c r="F6704" s="33"/>
      <c r="G6704" s="33"/>
      <c r="H6704" s="33"/>
      <c r="I6704" s="171"/>
      <c r="J6704" s="33"/>
      <c r="K6704" s="33"/>
    </row>
    <row r="6705" spans="2:11" x14ac:dyDescent="0.2">
      <c r="B6705" s="33"/>
      <c r="C6705" s="171"/>
      <c r="D6705" s="33"/>
      <c r="E6705" s="33"/>
      <c r="F6705" s="33"/>
      <c r="G6705" s="33"/>
      <c r="H6705" s="33"/>
      <c r="I6705" s="171"/>
      <c r="J6705" s="33"/>
      <c r="K6705" s="33"/>
    </row>
    <row r="6706" spans="2:11" x14ac:dyDescent="0.2">
      <c r="B6706" s="33"/>
      <c r="C6706" s="171"/>
      <c r="D6706" s="33"/>
      <c r="E6706" s="33"/>
      <c r="F6706" s="33"/>
      <c r="G6706" s="33"/>
      <c r="H6706" s="33"/>
      <c r="I6706" s="171"/>
      <c r="J6706" s="33"/>
      <c r="K6706" s="33"/>
    </row>
    <row r="6707" spans="2:11" x14ac:dyDescent="0.2">
      <c r="B6707" s="33"/>
      <c r="C6707" s="171"/>
      <c r="D6707" s="33"/>
      <c r="E6707" s="33"/>
      <c r="F6707" s="33"/>
      <c r="G6707" s="33"/>
      <c r="H6707" s="33"/>
      <c r="I6707" s="171"/>
      <c r="J6707" s="33"/>
      <c r="K6707" s="33"/>
    </row>
    <row r="6708" spans="2:11" x14ac:dyDescent="0.2">
      <c r="B6708" s="33"/>
      <c r="C6708" s="171"/>
      <c r="D6708" s="33"/>
      <c r="E6708" s="33"/>
      <c r="F6708" s="33"/>
      <c r="G6708" s="33"/>
      <c r="H6708" s="33"/>
      <c r="I6708" s="171"/>
      <c r="J6708" s="33"/>
      <c r="K6708" s="33"/>
    </row>
    <row r="6709" spans="2:11" x14ac:dyDescent="0.2">
      <c r="B6709" s="33"/>
      <c r="C6709" s="171"/>
      <c r="D6709" s="33"/>
      <c r="E6709" s="33"/>
      <c r="F6709" s="33"/>
      <c r="G6709" s="33"/>
      <c r="H6709" s="33"/>
      <c r="I6709" s="171"/>
      <c r="J6709" s="33"/>
      <c r="K6709" s="33"/>
    </row>
    <row r="6710" spans="2:11" x14ac:dyDescent="0.2">
      <c r="B6710" s="33"/>
      <c r="C6710" s="171"/>
      <c r="D6710" s="33"/>
      <c r="E6710" s="33"/>
      <c r="F6710" s="33"/>
      <c r="G6710" s="33"/>
      <c r="H6710" s="33"/>
      <c r="I6710" s="171"/>
      <c r="J6710" s="33"/>
      <c r="K6710" s="33"/>
    </row>
    <row r="6711" spans="2:11" x14ac:dyDescent="0.2">
      <c r="B6711" s="33"/>
      <c r="C6711" s="171"/>
      <c r="D6711" s="33"/>
      <c r="E6711" s="33"/>
      <c r="F6711" s="33"/>
      <c r="G6711" s="33"/>
      <c r="H6711" s="33"/>
      <c r="I6711" s="171"/>
      <c r="J6711" s="33"/>
      <c r="K6711" s="33"/>
    </row>
    <row r="6712" spans="2:11" x14ac:dyDescent="0.2">
      <c r="B6712" s="33"/>
      <c r="C6712" s="171"/>
      <c r="D6712" s="33"/>
      <c r="E6712" s="33"/>
      <c r="F6712" s="33"/>
      <c r="G6712" s="33"/>
      <c r="H6712" s="33"/>
      <c r="I6712" s="171"/>
      <c r="J6712" s="33"/>
      <c r="K6712" s="33"/>
    </row>
    <row r="6713" spans="2:11" x14ac:dyDescent="0.2">
      <c r="B6713" s="33"/>
      <c r="C6713" s="171"/>
      <c r="D6713" s="33"/>
      <c r="E6713" s="33"/>
      <c r="F6713" s="33"/>
      <c r="G6713" s="33"/>
      <c r="H6713" s="33"/>
      <c r="I6713" s="171"/>
      <c r="J6713" s="33"/>
      <c r="K6713" s="33"/>
    </row>
    <row r="6714" spans="2:11" x14ac:dyDescent="0.2">
      <c r="B6714" s="33"/>
      <c r="C6714" s="171"/>
      <c r="D6714" s="33"/>
      <c r="E6714" s="33"/>
      <c r="F6714" s="33"/>
      <c r="G6714" s="33"/>
      <c r="H6714" s="33"/>
      <c r="I6714" s="171"/>
      <c r="J6714" s="33"/>
      <c r="K6714" s="33"/>
    </row>
    <row r="6715" spans="2:11" x14ac:dyDescent="0.2">
      <c r="B6715" s="33"/>
      <c r="C6715" s="171"/>
      <c r="D6715" s="33"/>
      <c r="E6715" s="33"/>
      <c r="F6715" s="33"/>
      <c r="G6715" s="33"/>
      <c r="H6715" s="33"/>
      <c r="I6715" s="171"/>
      <c r="J6715" s="33"/>
      <c r="K6715" s="33"/>
    </row>
    <row r="6716" spans="2:11" x14ac:dyDescent="0.2">
      <c r="B6716" s="33"/>
      <c r="C6716" s="171"/>
      <c r="D6716" s="33"/>
      <c r="E6716" s="33"/>
      <c r="F6716" s="33"/>
      <c r="G6716" s="33"/>
      <c r="H6716" s="33"/>
      <c r="I6716" s="171"/>
      <c r="J6716" s="33"/>
      <c r="K6716" s="33"/>
    </row>
    <row r="6717" spans="2:11" x14ac:dyDescent="0.2">
      <c r="B6717" s="33"/>
      <c r="C6717" s="171"/>
      <c r="D6717" s="33"/>
      <c r="E6717" s="33"/>
      <c r="F6717" s="33"/>
      <c r="G6717" s="33"/>
      <c r="H6717" s="33"/>
      <c r="I6717" s="171"/>
      <c r="J6717" s="33"/>
      <c r="K6717" s="33"/>
    </row>
    <row r="6718" spans="2:11" x14ac:dyDescent="0.2">
      <c r="B6718" s="33"/>
      <c r="C6718" s="171"/>
      <c r="D6718" s="33"/>
      <c r="E6718" s="33"/>
      <c r="F6718" s="33"/>
      <c r="G6718" s="33"/>
      <c r="H6718" s="33"/>
      <c r="I6718" s="171"/>
      <c r="J6718" s="33"/>
      <c r="K6718" s="33"/>
    </row>
    <row r="6719" spans="2:11" x14ac:dyDescent="0.2">
      <c r="B6719" s="33"/>
      <c r="C6719" s="171"/>
      <c r="D6719" s="33"/>
      <c r="E6719" s="33"/>
      <c r="F6719" s="33"/>
      <c r="G6719" s="33"/>
      <c r="H6719" s="33"/>
      <c r="I6719" s="171"/>
      <c r="J6719" s="33"/>
      <c r="K6719" s="33"/>
    </row>
    <row r="6720" spans="2:11" x14ac:dyDescent="0.2">
      <c r="B6720" s="33"/>
      <c r="C6720" s="171"/>
      <c r="D6720" s="33"/>
      <c r="E6720" s="33"/>
      <c r="F6720" s="33"/>
      <c r="G6720" s="33"/>
      <c r="H6720" s="33"/>
      <c r="I6720" s="171"/>
      <c r="J6720" s="33"/>
      <c r="K6720" s="33"/>
    </row>
    <row r="6721" spans="2:11" x14ac:dyDescent="0.2">
      <c r="B6721" s="33"/>
      <c r="C6721" s="171"/>
      <c r="D6721" s="33"/>
      <c r="E6721" s="33"/>
      <c r="F6721" s="33"/>
      <c r="G6721" s="33"/>
      <c r="H6721" s="33"/>
      <c r="I6721" s="171"/>
      <c r="J6721" s="33"/>
      <c r="K6721" s="33"/>
    </row>
    <row r="6722" spans="2:11" x14ac:dyDescent="0.2">
      <c r="B6722" s="33"/>
      <c r="C6722" s="171"/>
      <c r="D6722" s="33"/>
      <c r="E6722" s="33"/>
      <c r="F6722" s="33"/>
      <c r="G6722" s="33"/>
      <c r="H6722" s="33"/>
      <c r="I6722" s="171"/>
      <c r="J6722" s="33"/>
      <c r="K6722" s="33"/>
    </row>
    <row r="6723" spans="2:11" x14ac:dyDescent="0.2">
      <c r="B6723" s="33"/>
      <c r="C6723" s="171"/>
      <c r="D6723" s="33"/>
      <c r="E6723" s="33"/>
      <c r="F6723" s="33"/>
      <c r="G6723" s="33"/>
      <c r="H6723" s="33"/>
      <c r="I6723" s="171"/>
      <c r="J6723" s="33"/>
      <c r="K6723" s="33"/>
    </row>
    <row r="6724" spans="2:11" x14ac:dyDescent="0.2">
      <c r="B6724" s="33"/>
      <c r="C6724" s="171"/>
      <c r="D6724" s="33"/>
      <c r="E6724" s="33"/>
      <c r="F6724" s="33"/>
      <c r="G6724" s="33"/>
      <c r="H6724" s="33"/>
      <c r="I6724" s="171"/>
      <c r="J6724" s="33"/>
      <c r="K6724" s="33"/>
    </row>
    <row r="6725" spans="2:11" x14ac:dyDescent="0.2">
      <c r="B6725" s="33"/>
      <c r="C6725" s="171"/>
      <c r="D6725" s="33"/>
      <c r="E6725" s="33"/>
      <c r="F6725" s="33"/>
      <c r="G6725" s="33"/>
      <c r="H6725" s="33"/>
      <c r="I6725" s="171"/>
      <c r="J6725" s="33"/>
      <c r="K6725" s="33"/>
    </row>
    <row r="6726" spans="2:11" x14ac:dyDescent="0.2">
      <c r="B6726" s="33"/>
      <c r="C6726" s="171"/>
      <c r="D6726" s="33"/>
      <c r="E6726" s="33"/>
      <c r="F6726" s="33"/>
      <c r="G6726" s="33"/>
      <c r="H6726" s="33"/>
      <c r="I6726" s="171"/>
      <c r="J6726" s="33"/>
      <c r="K6726" s="33"/>
    </row>
    <row r="6727" spans="2:11" x14ac:dyDescent="0.2">
      <c r="B6727" s="33"/>
      <c r="C6727" s="171"/>
      <c r="D6727" s="33"/>
      <c r="E6727" s="33"/>
      <c r="F6727" s="33"/>
      <c r="G6727" s="33"/>
      <c r="H6727" s="33"/>
      <c r="I6727" s="171"/>
      <c r="J6727" s="33"/>
      <c r="K6727" s="33"/>
    </row>
    <row r="6728" spans="2:11" x14ac:dyDescent="0.2">
      <c r="B6728" s="33"/>
      <c r="C6728" s="171"/>
      <c r="D6728" s="33"/>
      <c r="E6728" s="33"/>
      <c r="F6728" s="33"/>
      <c r="G6728" s="33"/>
      <c r="H6728" s="33"/>
      <c r="I6728" s="171"/>
      <c r="J6728" s="33"/>
      <c r="K6728" s="33"/>
    </row>
    <row r="6729" spans="2:11" x14ac:dyDescent="0.2">
      <c r="B6729" s="33"/>
      <c r="C6729" s="171"/>
      <c r="D6729" s="33"/>
      <c r="E6729" s="33"/>
      <c r="F6729" s="33"/>
      <c r="G6729" s="33"/>
      <c r="H6729" s="33"/>
      <c r="I6729" s="171"/>
      <c r="J6729" s="33"/>
      <c r="K6729" s="33"/>
    </row>
    <row r="6730" spans="2:11" x14ac:dyDescent="0.2">
      <c r="B6730" s="33"/>
      <c r="C6730" s="171"/>
      <c r="D6730" s="33"/>
      <c r="E6730" s="33"/>
      <c r="F6730" s="33"/>
      <c r="G6730" s="33"/>
      <c r="H6730" s="33"/>
      <c r="I6730" s="171"/>
      <c r="J6730" s="33"/>
      <c r="K6730" s="33"/>
    </row>
    <row r="6731" spans="2:11" x14ac:dyDescent="0.2">
      <c r="B6731" s="33"/>
      <c r="C6731" s="171"/>
      <c r="D6731" s="33"/>
      <c r="E6731" s="33"/>
      <c r="F6731" s="33"/>
      <c r="G6731" s="33"/>
      <c r="H6731" s="33"/>
      <c r="I6731" s="171"/>
      <c r="J6731" s="33"/>
      <c r="K6731" s="33"/>
    </row>
    <row r="6732" spans="2:11" x14ac:dyDescent="0.2">
      <c r="B6732" s="33"/>
      <c r="C6732" s="171"/>
      <c r="D6732" s="33"/>
      <c r="E6732" s="33"/>
      <c r="F6732" s="33"/>
      <c r="G6732" s="33"/>
      <c r="H6732" s="33"/>
      <c r="I6732" s="171"/>
      <c r="J6732" s="33"/>
      <c r="K6732" s="33"/>
    </row>
    <row r="6733" spans="2:11" x14ac:dyDescent="0.2">
      <c r="B6733" s="33"/>
      <c r="C6733" s="171"/>
      <c r="D6733" s="33"/>
      <c r="E6733" s="33"/>
      <c r="F6733" s="33"/>
      <c r="G6733" s="33"/>
      <c r="H6733" s="33"/>
      <c r="I6733" s="171"/>
      <c r="J6733" s="33"/>
      <c r="K6733" s="33"/>
    </row>
    <row r="6734" spans="2:11" x14ac:dyDescent="0.2">
      <c r="B6734" s="33"/>
      <c r="C6734" s="171"/>
      <c r="D6734" s="33"/>
      <c r="E6734" s="33"/>
      <c r="F6734" s="33"/>
      <c r="G6734" s="33"/>
      <c r="H6734" s="33"/>
      <c r="I6734" s="171"/>
      <c r="J6734" s="33"/>
      <c r="K6734" s="33"/>
    </row>
    <row r="6735" spans="2:11" x14ac:dyDescent="0.2">
      <c r="B6735" s="33"/>
      <c r="C6735" s="171"/>
      <c r="D6735" s="33"/>
      <c r="E6735" s="33"/>
      <c r="F6735" s="33"/>
      <c r="G6735" s="33"/>
      <c r="H6735" s="33"/>
      <c r="I6735" s="171"/>
      <c r="J6735" s="33"/>
      <c r="K6735" s="33"/>
    </row>
    <row r="6736" spans="2:11" x14ac:dyDescent="0.2">
      <c r="B6736" s="33"/>
      <c r="C6736" s="171"/>
      <c r="D6736" s="33"/>
      <c r="E6736" s="33"/>
      <c r="F6736" s="33"/>
      <c r="G6736" s="33"/>
      <c r="H6736" s="33"/>
      <c r="I6736" s="171"/>
      <c r="J6736" s="33"/>
      <c r="K6736" s="33"/>
    </row>
    <row r="6737" spans="2:11" x14ac:dyDescent="0.2">
      <c r="B6737" s="33"/>
      <c r="C6737" s="171"/>
      <c r="D6737" s="33"/>
      <c r="E6737" s="33"/>
      <c r="F6737" s="33"/>
      <c r="G6737" s="33"/>
      <c r="H6737" s="33"/>
      <c r="I6737" s="171"/>
      <c r="J6737" s="33"/>
      <c r="K6737" s="33"/>
    </row>
    <row r="6738" spans="2:11" x14ac:dyDescent="0.2">
      <c r="B6738" s="33"/>
      <c r="C6738" s="171"/>
      <c r="D6738" s="33"/>
      <c r="E6738" s="33"/>
      <c r="F6738" s="33"/>
      <c r="G6738" s="33"/>
      <c r="H6738" s="33"/>
      <c r="I6738" s="171"/>
      <c r="J6738" s="33"/>
      <c r="K6738" s="33"/>
    </row>
    <row r="6739" spans="2:11" x14ac:dyDescent="0.2">
      <c r="B6739" s="33"/>
      <c r="C6739" s="171"/>
      <c r="D6739" s="33"/>
      <c r="E6739" s="33"/>
      <c r="F6739" s="33"/>
      <c r="G6739" s="33"/>
      <c r="H6739" s="33"/>
      <c r="I6739" s="171"/>
      <c r="J6739" s="33"/>
      <c r="K6739" s="33"/>
    </row>
    <row r="6740" spans="2:11" x14ac:dyDescent="0.2">
      <c r="B6740" s="33"/>
      <c r="C6740" s="171"/>
      <c r="D6740" s="33"/>
      <c r="E6740" s="33"/>
      <c r="F6740" s="33"/>
      <c r="G6740" s="33"/>
      <c r="H6740" s="33"/>
      <c r="I6740" s="171"/>
      <c r="J6740" s="33"/>
      <c r="K6740" s="33"/>
    </row>
    <row r="6741" spans="2:11" x14ac:dyDescent="0.2">
      <c r="B6741" s="33"/>
      <c r="C6741" s="171"/>
      <c r="D6741" s="33"/>
      <c r="E6741" s="33"/>
      <c r="F6741" s="33"/>
      <c r="G6741" s="33"/>
      <c r="H6741" s="33"/>
      <c r="I6741" s="171"/>
      <c r="J6741" s="33"/>
      <c r="K6741" s="33"/>
    </row>
    <row r="6742" spans="2:11" x14ac:dyDescent="0.2">
      <c r="B6742" s="33"/>
      <c r="C6742" s="171"/>
      <c r="D6742" s="33"/>
      <c r="E6742" s="33"/>
      <c r="F6742" s="33"/>
      <c r="G6742" s="33"/>
      <c r="H6742" s="33"/>
      <c r="I6742" s="171"/>
      <c r="J6742" s="33"/>
      <c r="K6742" s="33"/>
    </row>
    <row r="6743" spans="2:11" x14ac:dyDescent="0.2">
      <c r="B6743" s="33"/>
      <c r="C6743" s="171"/>
      <c r="D6743" s="33"/>
      <c r="E6743" s="33"/>
      <c r="F6743" s="33"/>
      <c r="G6743" s="33"/>
      <c r="H6743" s="33"/>
      <c r="I6743" s="171"/>
      <c r="J6743" s="33"/>
      <c r="K6743" s="33"/>
    </row>
    <row r="6744" spans="2:11" x14ac:dyDescent="0.2">
      <c r="B6744" s="33"/>
      <c r="C6744" s="171"/>
      <c r="D6744" s="33"/>
      <c r="E6744" s="33"/>
      <c r="F6744" s="33"/>
      <c r="G6744" s="33"/>
      <c r="H6744" s="33"/>
      <c r="I6744" s="171"/>
      <c r="J6744" s="33"/>
      <c r="K6744" s="33"/>
    </row>
    <row r="6745" spans="2:11" x14ac:dyDescent="0.2">
      <c r="B6745" s="33"/>
      <c r="C6745" s="171"/>
      <c r="D6745" s="33"/>
      <c r="E6745" s="33"/>
      <c r="F6745" s="33"/>
      <c r="G6745" s="33"/>
      <c r="H6745" s="33"/>
      <c r="I6745" s="171"/>
      <c r="J6745" s="33"/>
      <c r="K6745" s="33"/>
    </row>
    <row r="6746" spans="2:11" x14ac:dyDescent="0.2">
      <c r="B6746" s="33"/>
      <c r="C6746" s="171"/>
      <c r="D6746" s="33"/>
      <c r="E6746" s="33"/>
      <c r="F6746" s="33"/>
      <c r="G6746" s="33"/>
      <c r="H6746" s="33"/>
      <c r="I6746" s="171"/>
      <c r="J6746" s="33"/>
      <c r="K6746" s="33"/>
    </row>
    <row r="6747" spans="2:11" x14ac:dyDescent="0.2">
      <c r="B6747" s="33"/>
      <c r="C6747" s="171"/>
      <c r="D6747" s="33"/>
      <c r="E6747" s="33"/>
      <c r="F6747" s="33"/>
      <c r="G6747" s="33"/>
      <c r="H6747" s="33"/>
      <c r="I6747" s="171"/>
      <c r="J6747" s="33"/>
      <c r="K6747" s="33"/>
    </row>
    <row r="6748" spans="2:11" x14ac:dyDescent="0.2">
      <c r="B6748" s="33"/>
      <c r="C6748" s="171"/>
      <c r="D6748" s="33"/>
      <c r="E6748" s="33"/>
      <c r="F6748" s="33"/>
      <c r="G6748" s="33"/>
      <c r="H6748" s="33"/>
      <c r="I6748" s="171"/>
      <c r="J6748" s="33"/>
      <c r="K6748" s="33"/>
    </row>
    <row r="6749" spans="2:11" x14ac:dyDescent="0.2">
      <c r="B6749" s="33"/>
      <c r="C6749" s="171"/>
      <c r="D6749" s="33"/>
      <c r="E6749" s="33"/>
      <c r="F6749" s="33"/>
      <c r="G6749" s="33"/>
      <c r="H6749" s="33"/>
      <c r="I6749" s="171"/>
      <c r="J6749" s="33"/>
      <c r="K6749" s="33"/>
    </row>
    <row r="6750" spans="2:11" x14ac:dyDescent="0.2">
      <c r="B6750" s="33"/>
      <c r="C6750" s="171"/>
      <c r="D6750" s="33"/>
      <c r="E6750" s="33"/>
      <c r="F6750" s="33"/>
      <c r="G6750" s="33"/>
      <c r="H6750" s="33"/>
      <c r="I6750" s="171"/>
      <c r="J6750" s="33"/>
      <c r="K6750" s="33"/>
    </row>
    <row r="6751" spans="2:11" x14ac:dyDescent="0.2">
      <c r="B6751" s="33"/>
      <c r="C6751" s="171"/>
      <c r="D6751" s="33"/>
      <c r="E6751" s="33"/>
      <c r="F6751" s="33"/>
      <c r="G6751" s="33"/>
      <c r="H6751" s="33"/>
      <c r="I6751" s="171"/>
      <c r="J6751" s="33"/>
      <c r="K6751" s="33"/>
    </row>
    <row r="6752" spans="2:11" x14ac:dyDescent="0.2">
      <c r="B6752" s="33"/>
      <c r="C6752" s="171"/>
      <c r="D6752" s="33"/>
      <c r="E6752" s="33"/>
      <c r="F6752" s="33"/>
      <c r="G6752" s="33"/>
      <c r="H6752" s="33"/>
      <c r="I6752" s="171"/>
      <c r="J6752" s="33"/>
      <c r="K6752" s="33"/>
    </row>
    <row r="6753" spans="2:11" x14ac:dyDescent="0.2">
      <c r="B6753" s="33"/>
      <c r="C6753" s="171"/>
      <c r="D6753" s="33"/>
      <c r="E6753" s="33"/>
      <c r="F6753" s="33"/>
      <c r="G6753" s="33"/>
      <c r="H6753" s="33"/>
      <c r="I6753" s="171"/>
      <c r="J6753" s="33"/>
      <c r="K6753" s="33"/>
    </row>
    <row r="6754" spans="2:11" x14ac:dyDescent="0.2">
      <c r="B6754" s="33"/>
      <c r="C6754" s="171"/>
      <c r="D6754" s="33"/>
      <c r="E6754" s="33"/>
      <c r="F6754" s="33"/>
      <c r="G6754" s="33"/>
      <c r="H6754" s="33"/>
      <c r="I6754" s="171"/>
      <c r="J6754" s="33"/>
      <c r="K6754" s="33"/>
    </row>
    <row r="6755" spans="2:11" x14ac:dyDescent="0.2">
      <c r="B6755" s="33"/>
      <c r="C6755" s="171"/>
      <c r="D6755" s="33"/>
      <c r="E6755" s="33"/>
      <c r="F6755" s="33"/>
      <c r="G6755" s="33"/>
      <c r="H6755" s="33"/>
      <c r="I6755" s="171"/>
      <c r="J6755" s="33"/>
      <c r="K6755" s="33"/>
    </row>
    <row r="6756" spans="2:11" x14ac:dyDescent="0.2">
      <c r="B6756" s="33"/>
      <c r="C6756" s="171"/>
      <c r="D6756" s="33"/>
      <c r="E6756" s="33"/>
      <c r="F6756" s="33"/>
      <c r="G6756" s="33"/>
      <c r="H6756" s="33"/>
      <c r="I6756" s="171"/>
      <c r="J6756" s="33"/>
      <c r="K6756" s="33"/>
    </row>
    <row r="6757" spans="2:11" x14ac:dyDescent="0.2">
      <c r="B6757" s="33"/>
      <c r="C6757" s="171"/>
      <c r="D6757" s="33"/>
      <c r="E6757" s="33"/>
      <c r="F6757" s="33"/>
      <c r="G6757" s="33"/>
      <c r="H6757" s="33"/>
      <c r="I6757" s="171"/>
      <c r="J6757" s="33"/>
      <c r="K6757" s="33"/>
    </row>
    <row r="6758" spans="2:11" x14ac:dyDescent="0.2">
      <c r="B6758" s="33"/>
      <c r="C6758" s="171"/>
      <c r="D6758" s="33"/>
      <c r="E6758" s="33"/>
      <c r="F6758" s="33"/>
      <c r="G6758" s="33"/>
      <c r="H6758" s="33"/>
      <c r="I6758" s="171"/>
      <c r="J6758" s="33"/>
      <c r="K6758" s="33"/>
    </row>
    <row r="6759" spans="2:11" x14ac:dyDescent="0.2">
      <c r="B6759" s="33"/>
      <c r="C6759" s="171"/>
      <c r="D6759" s="33"/>
      <c r="E6759" s="33"/>
      <c r="F6759" s="33"/>
      <c r="G6759" s="33"/>
      <c r="H6759" s="33"/>
      <c r="I6759" s="171"/>
      <c r="J6759" s="33"/>
      <c r="K6759" s="33"/>
    </row>
    <row r="6760" spans="2:11" x14ac:dyDescent="0.2">
      <c r="B6760" s="33"/>
      <c r="C6760" s="171"/>
      <c r="D6760" s="33"/>
      <c r="E6760" s="33"/>
      <c r="F6760" s="33"/>
      <c r="G6760" s="33"/>
      <c r="H6760" s="33"/>
      <c r="I6760" s="171"/>
      <c r="J6760" s="33"/>
      <c r="K6760" s="33"/>
    </row>
    <row r="6761" spans="2:11" x14ac:dyDescent="0.2">
      <c r="B6761" s="33"/>
      <c r="C6761" s="171"/>
      <c r="D6761" s="33"/>
      <c r="E6761" s="33"/>
      <c r="F6761" s="33"/>
      <c r="G6761" s="33"/>
      <c r="H6761" s="33"/>
      <c r="I6761" s="171"/>
      <c r="J6761" s="33"/>
      <c r="K6761" s="33"/>
    </row>
    <row r="6762" spans="2:11" x14ac:dyDescent="0.2">
      <c r="B6762" s="33"/>
      <c r="C6762" s="171"/>
      <c r="D6762" s="33"/>
      <c r="E6762" s="33"/>
      <c r="F6762" s="33"/>
      <c r="G6762" s="33"/>
      <c r="H6762" s="33"/>
      <c r="I6762" s="171"/>
      <c r="J6762" s="33"/>
      <c r="K6762" s="33"/>
    </row>
    <row r="6763" spans="2:11" x14ac:dyDescent="0.2">
      <c r="B6763" s="33"/>
      <c r="C6763" s="171"/>
      <c r="D6763" s="33"/>
      <c r="E6763" s="33"/>
      <c r="F6763" s="33"/>
      <c r="G6763" s="33"/>
      <c r="H6763" s="33"/>
      <c r="I6763" s="171"/>
      <c r="J6763" s="33"/>
      <c r="K6763" s="33"/>
    </row>
    <row r="6764" spans="2:11" x14ac:dyDescent="0.2">
      <c r="B6764" s="33"/>
      <c r="C6764" s="171"/>
      <c r="D6764" s="33"/>
      <c r="E6764" s="33"/>
      <c r="F6764" s="33"/>
      <c r="G6764" s="33"/>
      <c r="H6764" s="33"/>
      <c r="I6764" s="171"/>
      <c r="J6764" s="33"/>
      <c r="K6764" s="33"/>
    </row>
    <row r="6765" spans="2:11" x14ac:dyDescent="0.2">
      <c r="B6765" s="33"/>
      <c r="C6765" s="171"/>
      <c r="D6765" s="33"/>
      <c r="E6765" s="33"/>
      <c r="F6765" s="33"/>
      <c r="G6765" s="33"/>
      <c r="H6765" s="33"/>
      <c r="I6765" s="171"/>
      <c r="J6765" s="33"/>
      <c r="K6765" s="33"/>
    </row>
    <row r="6766" spans="2:11" x14ac:dyDescent="0.2">
      <c r="B6766" s="33"/>
      <c r="C6766" s="171"/>
      <c r="D6766" s="33"/>
      <c r="E6766" s="33"/>
      <c r="F6766" s="33"/>
      <c r="G6766" s="33"/>
      <c r="H6766" s="33"/>
      <c r="I6766" s="171"/>
      <c r="J6766" s="33"/>
      <c r="K6766" s="33"/>
    </row>
    <row r="6767" spans="2:11" x14ac:dyDescent="0.2">
      <c r="B6767" s="33"/>
      <c r="C6767" s="171"/>
      <c r="D6767" s="33"/>
      <c r="E6767" s="33"/>
      <c r="F6767" s="33"/>
      <c r="G6767" s="33"/>
      <c r="H6767" s="33"/>
      <c r="I6767" s="171"/>
      <c r="J6767" s="33"/>
      <c r="K6767" s="33"/>
    </row>
    <row r="6768" spans="2:11" x14ac:dyDescent="0.2">
      <c r="B6768" s="33"/>
      <c r="C6768" s="171"/>
      <c r="D6768" s="33"/>
      <c r="E6768" s="33"/>
      <c r="F6768" s="33"/>
      <c r="G6768" s="33"/>
      <c r="H6768" s="33"/>
      <c r="I6768" s="171"/>
      <c r="J6768" s="33"/>
      <c r="K6768" s="33"/>
    </row>
    <row r="6769" spans="2:11" x14ac:dyDescent="0.2">
      <c r="B6769" s="33"/>
      <c r="C6769" s="171"/>
      <c r="D6769" s="33"/>
      <c r="E6769" s="33"/>
      <c r="F6769" s="33"/>
      <c r="G6769" s="33"/>
      <c r="H6769" s="33"/>
      <c r="I6769" s="171"/>
      <c r="J6769" s="33"/>
      <c r="K6769" s="33"/>
    </row>
    <row r="6770" spans="2:11" x14ac:dyDescent="0.2">
      <c r="B6770" s="33"/>
      <c r="C6770" s="171"/>
      <c r="D6770" s="33"/>
      <c r="E6770" s="33"/>
      <c r="F6770" s="33"/>
      <c r="G6770" s="33"/>
      <c r="H6770" s="33"/>
      <c r="I6770" s="171"/>
      <c r="J6770" s="33"/>
      <c r="K6770" s="33"/>
    </row>
    <row r="6771" spans="2:11" x14ac:dyDescent="0.2">
      <c r="B6771" s="33"/>
      <c r="C6771" s="171"/>
      <c r="D6771" s="33"/>
      <c r="E6771" s="33"/>
      <c r="F6771" s="33"/>
      <c r="G6771" s="33"/>
      <c r="H6771" s="33"/>
      <c r="I6771" s="171"/>
      <c r="J6771" s="33"/>
      <c r="K6771" s="33"/>
    </row>
    <row r="6772" spans="2:11" x14ac:dyDescent="0.2">
      <c r="B6772" s="33"/>
      <c r="C6772" s="171"/>
      <c r="D6772" s="33"/>
      <c r="E6772" s="33"/>
      <c r="F6772" s="33"/>
      <c r="G6772" s="33"/>
      <c r="H6772" s="33"/>
      <c r="I6772" s="171"/>
      <c r="J6772" s="33"/>
      <c r="K6772" s="33"/>
    </row>
    <row r="6773" spans="2:11" x14ac:dyDescent="0.2">
      <c r="B6773" s="33"/>
      <c r="C6773" s="171"/>
      <c r="D6773" s="33"/>
      <c r="E6773" s="33"/>
      <c r="F6773" s="33"/>
      <c r="G6773" s="33"/>
      <c r="H6773" s="33"/>
      <c r="I6773" s="171"/>
      <c r="J6773" s="33"/>
      <c r="K6773" s="33"/>
    </row>
    <row r="6774" spans="2:11" x14ac:dyDescent="0.2">
      <c r="B6774" s="33"/>
      <c r="C6774" s="171"/>
      <c r="D6774" s="33"/>
      <c r="E6774" s="33"/>
      <c r="F6774" s="33"/>
      <c r="G6774" s="33"/>
      <c r="H6774" s="33"/>
      <c r="I6774" s="171"/>
      <c r="J6774" s="33"/>
      <c r="K6774" s="33"/>
    </row>
    <row r="6775" spans="2:11" x14ac:dyDescent="0.2">
      <c r="B6775" s="33"/>
      <c r="C6775" s="171"/>
      <c r="D6775" s="33"/>
      <c r="E6775" s="33"/>
      <c r="F6775" s="33"/>
      <c r="G6775" s="33"/>
      <c r="H6775" s="33"/>
      <c r="I6775" s="171"/>
      <c r="J6775" s="33"/>
      <c r="K6775" s="33"/>
    </row>
    <row r="6776" spans="2:11" x14ac:dyDescent="0.2">
      <c r="B6776" s="33"/>
      <c r="C6776" s="171"/>
      <c r="D6776" s="33"/>
      <c r="E6776" s="33"/>
      <c r="F6776" s="33"/>
      <c r="G6776" s="33"/>
      <c r="H6776" s="33"/>
      <c r="I6776" s="171"/>
      <c r="J6776" s="33"/>
      <c r="K6776" s="33"/>
    </row>
    <row r="6777" spans="2:11" x14ac:dyDescent="0.2">
      <c r="B6777" s="33"/>
      <c r="C6777" s="171"/>
      <c r="D6777" s="33"/>
      <c r="E6777" s="33"/>
      <c r="F6777" s="33"/>
      <c r="G6777" s="33"/>
      <c r="H6777" s="33"/>
      <c r="I6777" s="171"/>
      <c r="J6777" s="33"/>
      <c r="K6777" s="33"/>
    </row>
    <row r="6778" spans="2:11" x14ac:dyDescent="0.2">
      <c r="B6778" s="33"/>
      <c r="C6778" s="171"/>
      <c r="D6778" s="33"/>
      <c r="E6778" s="33"/>
      <c r="F6778" s="33"/>
      <c r="G6778" s="33"/>
      <c r="H6778" s="33"/>
      <c r="I6778" s="171"/>
      <c r="J6778" s="33"/>
      <c r="K6778" s="33"/>
    </row>
    <row r="6779" spans="2:11" x14ac:dyDescent="0.2">
      <c r="B6779" s="33"/>
      <c r="C6779" s="171"/>
      <c r="D6779" s="33"/>
      <c r="E6779" s="33"/>
      <c r="F6779" s="33"/>
      <c r="G6779" s="33"/>
      <c r="H6779" s="33"/>
      <c r="I6779" s="171"/>
      <c r="J6779" s="33"/>
      <c r="K6779" s="33"/>
    </row>
    <row r="6780" spans="2:11" x14ac:dyDescent="0.2">
      <c r="B6780" s="33"/>
      <c r="C6780" s="171"/>
      <c r="D6780" s="33"/>
      <c r="E6780" s="33"/>
      <c r="F6780" s="33"/>
      <c r="G6780" s="33"/>
      <c r="H6780" s="33"/>
      <c r="I6780" s="171"/>
      <c r="J6780" s="33"/>
      <c r="K6780" s="33"/>
    </row>
    <row r="6781" spans="2:11" x14ac:dyDescent="0.2">
      <c r="B6781" s="33"/>
      <c r="C6781" s="171"/>
      <c r="D6781" s="33"/>
      <c r="E6781" s="33"/>
      <c r="F6781" s="33"/>
      <c r="G6781" s="33"/>
      <c r="H6781" s="33"/>
      <c r="I6781" s="171"/>
      <c r="J6781" s="33"/>
      <c r="K6781" s="33"/>
    </row>
    <row r="6782" spans="2:11" x14ac:dyDescent="0.2">
      <c r="B6782" s="33"/>
      <c r="C6782" s="171"/>
      <c r="D6782" s="33"/>
      <c r="E6782" s="33"/>
      <c r="F6782" s="33"/>
      <c r="G6782" s="33"/>
      <c r="H6782" s="33"/>
      <c r="I6782" s="171"/>
      <c r="J6782" s="33"/>
      <c r="K6782" s="33"/>
    </row>
    <row r="6783" spans="2:11" x14ac:dyDescent="0.2">
      <c r="B6783" s="33"/>
      <c r="C6783" s="171"/>
      <c r="D6783" s="33"/>
      <c r="E6783" s="33"/>
      <c r="F6783" s="33"/>
      <c r="G6783" s="33"/>
      <c r="H6783" s="33"/>
      <c r="I6783" s="171"/>
      <c r="J6783" s="33"/>
      <c r="K6783" s="33"/>
    </row>
    <row r="6784" spans="2:11" x14ac:dyDescent="0.2">
      <c r="B6784" s="33"/>
      <c r="C6784" s="171"/>
      <c r="D6784" s="33"/>
      <c r="E6784" s="33"/>
      <c r="F6784" s="33"/>
      <c r="G6784" s="33"/>
      <c r="H6784" s="33"/>
      <c r="I6784" s="171"/>
      <c r="J6784" s="33"/>
      <c r="K6784" s="33"/>
    </row>
    <row r="6785" spans="2:11" x14ac:dyDescent="0.2">
      <c r="B6785" s="33"/>
      <c r="C6785" s="171"/>
      <c r="D6785" s="33"/>
      <c r="E6785" s="33"/>
      <c r="F6785" s="33"/>
      <c r="G6785" s="33"/>
      <c r="H6785" s="33"/>
      <c r="I6785" s="171"/>
      <c r="J6785" s="33"/>
      <c r="K6785" s="33"/>
    </row>
    <row r="6786" spans="2:11" x14ac:dyDescent="0.2">
      <c r="B6786" s="33"/>
      <c r="C6786" s="171"/>
      <c r="D6786" s="33"/>
      <c r="E6786" s="33"/>
      <c r="F6786" s="33"/>
      <c r="G6786" s="33"/>
      <c r="H6786" s="33"/>
      <c r="I6786" s="171"/>
      <c r="J6786" s="33"/>
      <c r="K6786" s="33"/>
    </row>
    <row r="6787" spans="2:11" x14ac:dyDescent="0.2">
      <c r="B6787" s="33"/>
      <c r="C6787" s="171"/>
      <c r="D6787" s="33"/>
      <c r="E6787" s="33"/>
      <c r="F6787" s="33"/>
      <c r="G6787" s="33"/>
      <c r="H6787" s="33"/>
      <c r="I6787" s="171"/>
      <c r="J6787" s="33"/>
      <c r="K6787" s="33"/>
    </row>
    <row r="6788" spans="2:11" x14ac:dyDescent="0.2">
      <c r="B6788" s="33"/>
      <c r="C6788" s="171"/>
      <c r="D6788" s="33"/>
      <c r="E6788" s="33"/>
      <c r="F6788" s="33"/>
      <c r="G6788" s="33"/>
      <c r="H6788" s="33"/>
      <c r="I6788" s="171"/>
      <c r="J6788" s="33"/>
      <c r="K6788" s="33"/>
    </row>
    <row r="6789" spans="2:11" x14ac:dyDescent="0.2">
      <c r="B6789" s="33"/>
      <c r="C6789" s="171"/>
      <c r="D6789" s="33"/>
      <c r="E6789" s="33"/>
      <c r="F6789" s="33"/>
      <c r="G6789" s="33"/>
      <c r="H6789" s="33"/>
      <c r="I6789" s="171"/>
      <c r="J6789" s="33"/>
      <c r="K6789" s="33"/>
    </row>
    <row r="6790" spans="2:11" x14ac:dyDescent="0.2">
      <c r="B6790" s="33"/>
      <c r="C6790" s="171"/>
      <c r="D6790" s="33"/>
      <c r="E6790" s="33"/>
      <c r="F6790" s="33"/>
      <c r="G6790" s="33"/>
      <c r="H6790" s="33"/>
      <c r="I6790" s="171"/>
      <c r="J6790" s="33"/>
      <c r="K6790" s="33"/>
    </row>
    <row r="6791" spans="2:11" x14ac:dyDescent="0.2">
      <c r="B6791" s="33"/>
      <c r="C6791" s="171"/>
      <c r="D6791" s="33"/>
      <c r="E6791" s="33"/>
      <c r="F6791" s="33"/>
      <c r="G6791" s="33"/>
      <c r="H6791" s="33"/>
      <c r="I6791" s="171"/>
      <c r="J6791" s="33"/>
      <c r="K6791" s="33"/>
    </row>
    <row r="6792" spans="2:11" x14ac:dyDescent="0.2">
      <c r="B6792" s="33"/>
      <c r="C6792" s="171"/>
      <c r="D6792" s="33"/>
      <c r="E6792" s="33"/>
      <c r="F6792" s="33"/>
      <c r="G6792" s="33"/>
      <c r="H6792" s="33"/>
      <c r="I6792" s="171"/>
      <c r="J6792" s="33"/>
      <c r="K6792" s="33"/>
    </row>
    <row r="6793" spans="2:11" x14ac:dyDescent="0.2">
      <c r="B6793" s="33"/>
      <c r="C6793" s="171"/>
      <c r="D6793" s="33"/>
      <c r="E6793" s="33"/>
      <c r="F6793" s="33"/>
      <c r="G6793" s="33"/>
      <c r="H6793" s="33"/>
      <c r="I6793" s="171"/>
      <c r="J6793" s="33"/>
      <c r="K6793" s="33"/>
    </row>
    <row r="6794" spans="2:11" x14ac:dyDescent="0.2">
      <c r="B6794" s="33"/>
      <c r="C6794" s="171"/>
      <c r="D6794" s="33"/>
      <c r="E6794" s="33"/>
      <c r="F6794" s="33"/>
      <c r="G6794" s="33"/>
      <c r="H6794" s="33"/>
      <c r="I6794" s="171"/>
      <c r="J6794" s="33"/>
      <c r="K6794" s="33"/>
    </row>
    <row r="6795" spans="2:11" x14ac:dyDescent="0.2">
      <c r="B6795" s="33"/>
      <c r="C6795" s="171"/>
      <c r="D6795" s="33"/>
      <c r="E6795" s="33"/>
      <c r="F6795" s="33"/>
      <c r="G6795" s="33"/>
      <c r="H6795" s="33"/>
      <c r="I6795" s="171"/>
      <c r="J6795" s="33"/>
      <c r="K6795" s="33"/>
    </row>
    <row r="6796" spans="2:11" x14ac:dyDescent="0.2">
      <c r="B6796" s="33"/>
      <c r="C6796" s="171"/>
      <c r="D6796" s="33"/>
      <c r="E6796" s="33"/>
      <c r="F6796" s="33"/>
      <c r="G6796" s="33"/>
      <c r="H6796" s="33"/>
      <c r="I6796" s="171"/>
      <c r="J6796" s="33"/>
      <c r="K6796" s="33"/>
    </row>
    <row r="6797" spans="2:11" x14ac:dyDescent="0.2">
      <c r="B6797" s="33"/>
      <c r="C6797" s="171"/>
      <c r="D6797" s="33"/>
      <c r="E6797" s="33"/>
      <c r="F6797" s="33"/>
      <c r="G6797" s="33"/>
      <c r="H6797" s="33"/>
      <c r="I6797" s="171"/>
      <c r="J6797" s="33"/>
      <c r="K6797" s="33"/>
    </row>
    <row r="6798" spans="2:11" x14ac:dyDescent="0.2">
      <c r="B6798" s="33"/>
      <c r="C6798" s="171"/>
      <c r="D6798" s="33"/>
      <c r="E6798" s="33"/>
      <c r="F6798" s="33"/>
      <c r="G6798" s="33"/>
      <c r="H6798" s="33"/>
      <c r="I6798" s="171"/>
      <c r="J6798" s="33"/>
      <c r="K6798" s="33"/>
    </row>
    <row r="6799" spans="2:11" x14ac:dyDescent="0.2">
      <c r="B6799" s="33"/>
      <c r="C6799" s="171"/>
      <c r="D6799" s="33"/>
      <c r="E6799" s="33"/>
      <c r="F6799" s="33"/>
      <c r="G6799" s="33"/>
      <c r="H6799" s="33"/>
      <c r="I6799" s="171"/>
      <c r="J6799" s="33"/>
      <c r="K6799" s="33"/>
    </row>
    <row r="6800" spans="2:11" x14ac:dyDescent="0.2">
      <c r="B6800" s="33"/>
      <c r="C6800" s="171"/>
      <c r="D6800" s="33"/>
      <c r="E6800" s="33"/>
      <c r="F6800" s="33"/>
      <c r="G6800" s="33"/>
      <c r="H6800" s="33"/>
      <c r="I6800" s="171"/>
      <c r="J6800" s="33"/>
      <c r="K6800" s="33"/>
    </row>
    <row r="6801" spans="2:11" x14ac:dyDescent="0.2">
      <c r="B6801" s="33"/>
      <c r="C6801" s="171"/>
      <c r="D6801" s="33"/>
      <c r="E6801" s="33"/>
      <c r="F6801" s="33"/>
      <c r="G6801" s="33"/>
      <c r="H6801" s="33"/>
      <c r="I6801" s="171"/>
      <c r="J6801" s="33"/>
      <c r="K6801" s="33"/>
    </row>
    <row r="6802" spans="2:11" x14ac:dyDescent="0.2">
      <c r="B6802" s="33"/>
      <c r="C6802" s="171"/>
      <c r="D6802" s="33"/>
      <c r="E6802" s="33"/>
      <c r="F6802" s="33"/>
      <c r="G6802" s="33"/>
      <c r="H6802" s="33"/>
      <c r="I6802" s="171"/>
      <c r="J6802" s="33"/>
      <c r="K6802" s="33"/>
    </row>
    <row r="6803" spans="2:11" x14ac:dyDescent="0.2">
      <c r="B6803" s="33"/>
      <c r="C6803" s="171"/>
      <c r="D6803" s="33"/>
      <c r="E6803" s="33"/>
      <c r="F6803" s="33"/>
      <c r="G6803" s="33"/>
      <c r="H6803" s="33"/>
      <c r="I6803" s="171"/>
      <c r="J6803" s="33"/>
      <c r="K6803" s="33"/>
    </row>
    <row r="6804" spans="2:11" x14ac:dyDescent="0.2">
      <c r="B6804" s="33"/>
      <c r="C6804" s="171"/>
      <c r="D6804" s="33"/>
      <c r="E6804" s="33"/>
      <c r="F6804" s="33"/>
      <c r="G6804" s="33"/>
      <c r="H6804" s="33"/>
      <c r="I6804" s="171"/>
      <c r="J6804" s="33"/>
      <c r="K6804" s="33"/>
    </row>
    <row r="6805" spans="2:11" x14ac:dyDescent="0.2">
      <c r="B6805" s="33"/>
      <c r="C6805" s="171"/>
      <c r="D6805" s="33"/>
      <c r="E6805" s="33"/>
      <c r="F6805" s="33"/>
      <c r="G6805" s="33"/>
      <c r="H6805" s="33"/>
      <c r="I6805" s="171"/>
      <c r="J6805" s="33"/>
      <c r="K6805" s="33"/>
    </row>
    <row r="6806" spans="2:11" x14ac:dyDescent="0.2">
      <c r="B6806" s="33"/>
      <c r="C6806" s="171"/>
      <c r="D6806" s="33"/>
      <c r="E6806" s="33"/>
      <c r="F6806" s="33"/>
      <c r="G6806" s="33"/>
      <c r="H6806" s="33"/>
      <c r="I6806" s="171"/>
      <c r="J6806" s="33"/>
      <c r="K6806" s="33"/>
    </row>
    <row r="6807" spans="2:11" x14ac:dyDescent="0.2">
      <c r="B6807" s="33"/>
      <c r="C6807" s="171"/>
      <c r="D6807" s="33"/>
      <c r="E6807" s="33"/>
      <c r="F6807" s="33"/>
      <c r="G6807" s="33"/>
      <c r="H6807" s="33"/>
      <c r="I6807" s="171"/>
      <c r="J6807" s="33"/>
      <c r="K6807" s="33"/>
    </row>
    <row r="6808" spans="2:11" x14ac:dyDescent="0.2">
      <c r="B6808" s="33"/>
      <c r="C6808" s="171"/>
      <c r="D6808" s="33"/>
      <c r="E6808" s="33"/>
      <c r="F6808" s="33"/>
      <c r="G6808" s="33"/>
      <c r="H6808" s="33"/>
      <c r="I6808" s="171"/>
      <c r="J6808" s="33"/>
      <c r="K6808" s="33"/>
    </row>
    <row r="6809" spans="2:11" x14ac:dyDescent="0.2">
      <c r="B6809" s="33"/>
      <c r="C6809" s="171"/>
      <c r="D6809" s="33"/>
      <c r="E6809" s="33"/>
      <c r="F6809" s="33"/>
      <c r="G6809" s="33"/>
      <c r="H6809" s="33"/>
      <c r="I6809" s="171"/>
      <c r="J6809" s="33"/>
      <c r="K6809" s="33"/>
    </row>
    <row r="6810" spans="2:11" x14ac:dyDescent="0.2">
      <c r="B6810" s="33"/>
      <c r="C6810" s="171"/>
      <c r="D6810" s="33"/>
      <c r="E6810" s="33"/>
      <c r="F6810" s="33"/>
      <c r="G6810" s="33"/>
      <c r="H6810" s="33"/>
      <c r="I6810" s="171"/>
      <c r="J6810" s="33"/>
      <c r="K6810" s="33"/>
    </row>
    <row r="6811" spans="2:11" x14ac:dyDescent="0.2">
      <c r="B6811" s="33"/>
      <c r="C6811" s="171"/>
      <c r="D6811" s="33"/>
      <c r="E6811" s="33"/>
      <c r="F6811" s="33"/>
      <c r="G6811" s="33"/>
      <c r="H6811" s="33"/>
      <c r="I6811" s="171"/>
      <c r="J6811" s="33"/>
      <c r="K6811" s="33"/>
    </row>
    <row r="6812" spans="2:11" x14ac:dyDescent="0.2">
      <c r="B6812" s="33"/>
      <c r="C6812" s="171"/>
      <c r="D6812" s="33"/>
      <c r="E6812" s="33"/>
      <c r="F6812" s="33"/>
      <c r="G6812" s="33"/>
      <c r="H6812" s="33"/>
      <c r="I6812" s="171"/>
      <c r="J6812" s="33"/>
      <c r="K6812" s="33"/>
    </row>
    <row r="6813" spans="2:11" x14ac:dyDescent="0.2">
      <c r="B6813" s="33"/>
      <c r="C6813" s="171"/>
      <c r="D6813" s="33"/>
      <c r="E6813" s="33"/>
      <c r="F6813" s="33"/>
      <c r="G6813" s="33"/>
      <c r="H6813" s="33"/>
      <c r="I6813" s="171"/>
      <c r="J6813" s="33"/>
      <c r="K6813" s="33"/>
    </row>
    <row r="6814" spans="2:11" x14ac:dyDescent="0.2">
      <c r="B6814" s="33"/>
      <c r="C6814" s="171"/>
      <c r="D6814" s="33"/>
      <c r="E6814" s="33"/>
      <c r="F6814" s="33"/>
      <c r="G6814" s="33"/>
      <c r="H6814" s="33"/>
      <c r="I6814" s="171"/>
      <c r="J6814" s="33"/>
      <c r="K6814" s="33"/>
    </row>
    <row r="6815" spans="2:11" x14ac:dyDescent="0.2">
      <c r="B6815" s="33"/>
      <c r="C6815" s="171"/>
      <c r="D6815" s="33"/>
      <c r="E6815" s="33"/>
      <c r="F6815" s="33"/>
      <c r="G6815" s="33"/>
      <c r="H6815" s="33"/>
      <c r="I6815" s="171"/>
      <c r="J6815" s="33"/>
      <c r="K6815" s="33"/>
    </row>
    <row r="6816" spans="2:11" x14ac:dyDescent="0.2">
      <c r="B6816" s="33"/>
      <c r="C6816" s="171"/>
      <c r="D6816" s="33"/>
      <c r="E6816" s="33"/>
      <c r="F6816" s="33"/>
      <c r="G6816" s="33"/>
      <c r="H6816" s="33"/>
      <c r="I6816" s="171"/>
      <c r="J6816" s="33"/>
      <c r="K6816" s="33"/>
    </row>
    <row r="6817" spans="2:11" x14ac:dyDescent="0.2">
      <c r="B6817" s="33"/>
      <c r="C6817" s="171"/>
      <c r="D6817" s="33"/>
      <c r="E6817" s="33"/>
      <c r="F6817" s="33"/>
      <c r="G6817" s="33"/>
      <c r="H6817" s="33"/>
      <c r="I6817" s="171"/>
      <c r="J6817" s="33"/>
      <c r="K6817" s="33"/>
    </row>
    <row r="6818" spans="2:11" x14ac:dyDescent="0.2">
      <c r="B6818" s="33"/>
      <c r="C6818" s="171"/>
      <c r="D6818" s="33"/>
      <c r="E6818" s="33"/>
      <c r="F6818" s="33"/>
      <c r="G6818" s="33"/>
      <c r="H6818" s="33"/>
      <c r="I6818" s="171"/>
      <c r="J6818" s="33"/>
      <c r="K6818" s="33"/>
    </row>
    <row r="6819" spans="2:11" x14ac:dyDescent="0.2">
      <c r="B6819" s="33"/>
      <c r="C6819" s="171"/>
      <c r="D6819" s="33"/>
      <c r="E6819" s="33"/>
      <c r="F6819" s="33"/>
      <c r="G6819" s="33"/>
      <c r="H6819" s="33"/>
      <c r="I6819" s="171"/>
      <c r="J6819" s="33"/>
      <c r="K6819" s="33"/>
    </row>
    <row r="6820" spans="2:11" x14ac:dyDescent="0.2">
      <c r="B6820" s="33"/>
      <c r="C6820" s="171"/>
      <c r="D6820" s="33"/>
      <c r="E6820" s="33"/>
      <c r="F6820" s="33"/>
      <c r="G6820" s="33"/>
      <c r="H6820" s="33"/>
      <c r="I6820" s="171"/>
      <c r="J6820" s="33"/>
      <c r="K6820" s="33"/>
    </row>
    <row r="6821" spans="2:11" x14ac:dyDescent="0.2">
      <c r="B6821" s="33"/>
      <c r="C6821" s="171"/>
      <c r="D6821" s="33"/>
      <c r="E6821" s="33"/>
      <c r="F6821" s="33"/>
      <c r="G6821" s="33"/>
      <c r="H6821" s="33"/>
      <c r="I6821" s="171"/>
      <c r="J6821" s="33"/>
      <c r="K6821" s="33"/>
    </row>
    <row r="6822" spans="2:11" x14ac:dyDescent="0.2">
      <c r="B6822" s="33"/>
      <c r="C6822" s="171"/>
      <c r="D6822" s="33"/>
      <c r="E6822" s="33"/>
      <c r="F6822" s="33"/>
      <c r="G6822" s="33"/>
      <c r="H6822" s="33"/>
      <c r="I6822" s="171"/>
      <c r="J6822" s="33"/>
      <c r="K6822" s="33"/>
    </row>
    <row r="6823" spans="2:11" x14ac:dyDescent="0.2">
      <c r="B6823" s="33"/>
      <c r="C6823" s="171"/>
      <c r="D6823" s="33"/>
      <c r="E6823" s="33"/>
      <c r="F6823" s="33"/>
      <c r="G6823" s="33"/>
      <c r="H6823" s="33"/>
      <c r="I6823" s="171"/>
      <c r="J6823" s="33"/>
      <c r="K6823" s="33"/>
    </row>
    <row r="6824" spans="2:11" x14ac:dyDescent="0.2">
      <c r="B6824" s="33"/>
      <c r="C6824" s="171"/>
      <c r="D6824" s="33"/>
      <c r="E6824" s="33"/>
      <c r="F6824" s="33"/>
      <c r="G6824" s="33"/>
      <c r="H6824" s="33"/>
      <c r="I6824" s="171"/>
      <c r="J6824" s="33"/>
      <c r="K6824" s="33"/>
    </row>
    <row r="6825" spans="2:11" x14ac:dyDescent="0.2">
      <c r="B6825" s="33"/>
      <c r="C6825" s="171"/>
      <c r="D6825" s="33"/>
      <c r="E6825" s="33"/>
      <c r="F6825" s="33"/>
      <c r="G6825" s="33"/>
      <c r="H6825" s="33"/>
      <c r="I6825" s="171"/>
      <c r="J6825" s="33"/>
      <c r="K6825" s="33"/>
    </row>
    <row r="6826" spans="2:11" x14ac:dyDescent="0.2">
      <c r="B6826" s="33"/>
      <c r="C6826" s="171"/>
      <c r="D6826" s="33"/>
      <c r="E6826" s="33"/>
      <c r="F6826" s="33"/>
      <c r="G6826" s="33"/>
      <c r="H6826" s="33"/>
      <c r="I6826" s="171"/>
      <c r="J6826" s="33"/>
      <c r="K6826" s="33"/>
    </row>
    <row r="6827" spans="2:11" x14ac:dyDescent="0.2">
      <c r="B6827" s="33"/>
      <c r="C6827" s="171"/>
      <c r="D6827" s="33"/>
      <c r="E6827" s="33"/>
      <c r="F6827" s="33"/>
      <c r="G6827" s="33"/>
      <c r="H6827" s="33"/>
      <c r="I6827" s="171"/>
      <c r="J6827" s="33"/>
      <c r="K6827" s="33"/>
    </row>
    <row r="6828" spans="2:11" x14ac:dyDescent="0.2">
      <c r="B6828" s="33"/>
      <c r="C6828" s="171"/>
      <c r="D6828" s="33"/>
      <c r="E6828" s="33"/>
      <c r="F6828" s="33"/>
      <c r="G6828" s="33"/>
      <c r="H6828" s="33"/>
      <c r="I6828" s="171"/>
      <c r="J6828" s="33"/>
      <c r="K6828" s="33"/>
    </row>
    <row r="6829" spans="2:11" x14ac:dyDescent="0.2">
      <c r="B6829" s="33"/>
      <c r="C6829" s="171"/>
      <c r="D6829" s="33"/>
      <c r="E6829" s="33"/>
      <c r="F6829" s="33"/>
      <c r="G6829" s="33"/>
      <c r="H6829" s="33"/>
      <c r="I6829" s="171"/>
      <c r="J6829" s="33"/>
      <c r="K6829" s="33"/>
    </row>
    <row r="6830" spans="2:11" x14ac:dyDescent="0.2">
      <c r="B6830" s="33"/>
      <c r="C6830" s="171"/>
      <c r="D6830" s="33"/>
      <c r="E6830" s="33"/>
      <c r="F6830" s="33"/>
      <c r="G6830" s="33"/>
      <c r="H6830" s="33"/>
      <c r="I6830" s="171"/>
      <c r="J6830" s="33"/>
      <c r="K6830" s="33"/>
    </row>
    <row r="6831" spans="2:11" x14ac:dyDescent="0.2">
      <c r="B6831" s="33"/>
      <c r="C6831" s="171"/>
      <c r="D6831" s="33"/>
      <c r="E6831" s="33"/>
      <c r="F6831" s="33"/>
      <c r="G6831" s="33"/>
      <c r="H6831" s="33"/>
      <c r="I6831" s="171"/>
      <c r="J6831" s="33"/>
      <c r="K6831" s="33"/>
    </row>
    <row r="6832" spans="2:11" x14ac:dyDescent="0.2">
      <c r="B6832" s="33"/>
      <c r="C6832" s="171"/>
      <c r="D6832" s="33"/>
      <c r="E6832" s="33"/>
      <c r="F6832" s="33"/>
      <c r="G6832" s="33"/>
      <c r="H6832" s="33"/>
      <c r="I6832" s="171"/>
      <c r="J6832" s="33"/>
      <c r="K6832" s="33"/>
    </row>
    <row r="6833" spans="2:11" x14ac:dyDescent="0.2">
      <c r="B6833" s="33"/>
      <c r="C6833" s="171"/>
      <c r="D6833" s="33"/>
      <c r="E6833" s="33"/>
      <c r="F6833" s="33"/>
      <c r="G6833" s="33"/>
      <c r="H6833" s="33"/>
      <c r="I6833" s="171"/>
      <c r="J6833" s="33"/>
      <c r="K6833" s="33"/>
    </row>
    <row r="6834" spans="2:11" x14ac:dyDescent="0.2">
      <c r="B6834" s="33"/>
      <c r="C6834" s="171"/>
      <c r="D6834" s="33"/>
      <c r="E6834" s="33"/>
      <c r="F6834" s="33"/>
      <c r="G6834" s="33"/>
      <c r="H6834" s="33"/>
      <c r="I6834" s="171"/>
      <c r="J6834" s="33"/>
      <c r="K6834" s="33"/>
    </row>
    <row r="6835" spans="2:11" x14ac:dyDescent="0.2">
      <c r="B6835" s="33"/>
      <c r="C6835" s="171"/>
      <c r="D6835" s="33"/>
      <c r="E6835" s="33"/>
      <c r="F6835" s="33"/>
      <c r="G6835" s="33"/>
      <c r="H6835" s="33"/>
      <c r="I6835" s="171"/>
      <c r="J6835" s="33"/>
      <c r="K6835" s="33"/>
    </row>
    <row r="6836" spans="2:11" x14ac:dyDescent="0.2">
      <c r="B6836" s="33"/>
      <c r="C6836" s="171"/>
      <c r="D6836" s="33"/>
      <c r="E6836" s="33"/>
      <c r="F6836" s="33"/>
      <c r="G6836" s="33"/>
      <c r="H6836" s="33"/>
      <c r="I6836" s="171"/>
      <c r="J6836" s="33"/>
      <c r="K6836" s="33"/>
    </row>
    <row r="6837" spans="2:11" x14ac:dyDescent="0.2">
      <c r="B6837" s="33"/>
      <c r="C6837" s="171"/>
      <c r="D6837" s="33"/>
      <c r="E6837" s="33"/>
      <c r="F6837" s="33"/>
      <c r="G6837" s="33"/>
      <c r="H6837" s="33"/>
      <c r="I6837" s="171"/>
      <c r="J6837" s="33"/>
      <c r="K6837" s="33"/>
    </row>
    <row r="6838" spans="2:11" x14ac:dyDescent="0.2">
      <c r="B6838" s="33"/>
      <c r="C6838" s="171"/>
      <c r="D6838" s="33"/>
      <c r="E6838" s="33"/>
      <c r="F6838" s="33"/>
      <c r="G6838" s="33"/>
      <c r="H6838" s="33"/>
      <c r="I6838" s="171"/>
      <c r="J6838" s="33"/>
      <c r="K6838" s="33"/>
    </row>
    <row r="6839" spans="2:11" x14ac:dyDescent="0.2">
      <c r="B6839" s="33"/>
      <c r="C6839" s="171"/>
      <c r="D6839" s="33"/>
      <c r="E6839" s="33"/>
      <c r="F6839" s="33"/>
      <c r="G6839" s="33"/>
      <c r="H6839" s="33"/>
      <c r="I6839" s="171"/>
      <c r="J6839" s="33"/>
      <c r="K6839" s="33"/>
    </row>
    <row r="6840" spans="2:11" x14ac:dyDescent="0.2">
      <c r="B6840" s="33"/>
      <c r="C6840" s="171"/>
      <c r="D6840" s="33"/>
      <c r="E6840" s="33"/>
      <c r="F6840" s="33"/>
      <c r="G6840" s="33"/>
      <c r="H6840" s="33"/>
      <c r="I6840" s="171"/>
      <c r="J6840" s="33"/>
      <c r="K6840" s="33"/>
    </row>
    <row r="6841" spans="2:11" x14ac:dyDescent="0.2">
      <c r="B6841" s="33"/>
      <c r="C6841" s="171"/>
      <c r="D6841" s="33"/>
      <c r="E6841" s="33"/>
      <c r="F6841" s="33"/>
      <c r="G6841" s="33"/>
      <c r="H6841" s="33"/>
      <c r="I6841" s="171"/>
      <c r="J6841" s="33"/>
      <c r="K6841" s="33"/>
    </row>
    <row r="6842" spans="2:11" x14ac:dyDescent="0.2">
      <c r="B6842" s="33"/>
      <c r="C6842" s="171"/>
      <c r="D6842" s="33"/>
      <c r="E6842" s="33"/>
      <c r="F6842" s="33"/>
      <c r="G6842" s="33"/>
      <c r="H6842" s="33"/>
      <c r="I6842" s="171"/>
      <c r="J6842" s="33"/>
      <c r="K6842" s="33"/>
    </row>
    <row r="6843" spans="2:11" x14ac:dyDescent="0.2">
      <c r="B6843" s="33"/>
      <c r="C6843" s="171"/>
      <c r="D6843" s="33"/>
      <c r="E6843" s="33"/>
      <c r="F6843" s="33"/>
      <c r="G6843" s="33"/>
      <c r="H6843" s="33"/>
      <c r="I6843" s="171"/>
      <c r="J6843" s="33"/>
      <c r="K6843" s="33"/>
    </row>
    <row r="6844" spans="2:11" x14ac:dyDescent="0.2">
      <c r="B6844" s="33"/>
      <c r="C6844" s="171"/>
      <c r="D6844" s="33"/>
      <c r="E6844" s="33"/>
      <c r="F6844" s="33"/>
      <c r="G6844" s="33"/>
      <c r="H6844" s="33"/>
      <c r="I6844" s="171"/>
      <c r="J6844" s="33"/>
      <c r="K6844" s="33"/>
    </row>
    <row r="6845" spans="2:11" x14ac:dyDescent="0.2">
      <c r="B6845" s="33"/>
      <c r="C6845" s="171"/>
      <c r="D6845" s="33"/>
      <c r="E6845" s="33"/>
      <c r="F6845" s="33"/>
      <c r="G6845" s="33"/>
      <c r="H6845" s="33"/>
      <c r="I6845" s="171"/>
      <c r="J6845" s="33"/>
      <c r="K6845" s="33"/>
    </row>
    <row r="6846" spans="2:11" x14ac:dyDescent="0.2">
      <c r="B6846" s="33"/>
      <c r="C6846" s="171"/>
      <c r="D6846" s="33"/>
      <c r="E6846" s="33"/>
      <c r="F6846" s="33"/>
      <c r="G6846" s="33"/>
      <c r="H6846" s="33"/>
      <c r="I6846" s="171"/>
      <c r="J6846" s="33"/>
      <c r="K6846" s="33"/>
    </row>
    <row r="6847" spans="2:11" x14ac:dyDescent="0.2">
      <c r="B6847" s="33"/>
      <c r="C6847" s="171"/>
      <c r="D6847" s="33"/>
      <c r="E6847" s="33"/>
      <c r="F6847" s="33"/>
      <c r="G6847" s="33"/>
      <c r="H6847" s="33"/>
      <c r="I6847" s="171"/>
      <c r="J6847" s="33"/>
      <c r="K6847" s="33"/>
    </row>
    <row r="6848" spans="2:11" x14ac:dyDescent="0.2">
      <c r="B6848" s="33"/>
      <c r="C6848" s="171"/>
      <c r="D6848" s="33"/>
      <c r="E6848" s="33"/>
      <c r="F6848" s="33"/>
      <c r="G6848" s="33"/>
      <c r="H6848" s="33"/>
      <c r="I6848" s="171"/>
      <c r="J6848" s="33"/>
      <c r="K6848" s="33"/>
    </row>
    <row r="6849" spans="2:11" x14ac:dyDescent="0.2">
      <c r="B6849" s="33"/>
      <c r="C6849" s="171"/>
      <c r="D6849" s="33"/>
      <c r="E6849" s="33"/>
      <c r="F6849" s="33"/>
      <c r="G6849" s="33"/>
      <c r="H6849" s="33"/>
      <c r="I6849" s="171"/>
      <c r="J6849" s="33"/>
      <c r="K6849" s="33"/>
    </row>
    <row r="6850" spans="2:11" x14ac:dyDescent="0.2">
      <c r="B6850" s="33"/>
      <c r="C6850" s="171"/>
      <c r="D6850" s="33"/>
      <c r="E6850" s="33"/>
      <c r="F6850" s="33"/>
      <c r="G6850" s="33"/>
      <c r="H6850" s="33"/>
      <c r="I6850" s="171"/>
      <c r="J6850" s="33"/>
      <c r="K6850" s="33"/>
    </row>
    <row r="6851" spans="2:11" x14ac:dyDescent="0.2">
      <c r="B6851" s="33"/>
      <c r="C6851" s="171"/>
      <c r="D6851" s="33"/>
      <c r="E6851" s="33"/>
      <c r="F6851" s="33"/>
      <c r="G6851" s="33"/>
      <c r="H6851" s="33"/>
      <c r="I6851" s="171"/>
      <c r="J6851" s="33"/>
      <c r="K6851" s="33"/>
    </row>
    <row r="6852" spans="2:11" x14ac:dyDescent="0.2">
      <c r="B6852" s="33"/>
      <c r="C6852" s="171"/>
      <c r="D6852" s="33"/>
      <c r="E6852" s="33"/>
      <c r="F6852" s="33"/>
      <c r="G6852" s="33"/>
      <c r="H6852" s="33"/>
      <c r="I6852" s="171"/>
      <c r="J6852" s="33"/>
      <c r="K6852" s="33"/>
    </row>
    <row r="6853" spans="2:11" x14ac:dyDescent="0.2">
      <c r="B6853" s="33"/>
      <c r="C6853" s="171"/>
      <c r="D6853" s="33"/>
      <c r="E6853" s="33"/>
      <c r="F6853" s="33"/>
      <c r="G6853" s="33"/>
      <c r="H6853" s="33"/>
      <c r="I6853" s="171"/>
      <c r="J6853" s="33"/>
      <c r="K6853" s="33"/>
    </row>
    <row r="6854" spans="2:11" x14ac:dyDescent="0.2">
      <c r="B6854" s="33"/>
      <c r="C6854" s="171"/>
      <c r="D6854" s="33"/>
      <c r="E6854" s="33"/>
      <c r="F6854" s="33"/>
      <c r="G6854" s="33"/>
      <c r="H6854" s="33"/>
      <c r="I6854" s="171"/>
      <c r="J6854" s="33"/>
      <c r="K6854" s="33"/>
    </row>
    <row r="6855" spans="2:11" x14ac:dyDescent="0.2">
      <c r="B6855" s="33"/>
      <c r="C6855" s="171"/>
      <c r="D6855" s="33"/>
      <c r="E6855" s="33"/>
      <c r="F6855" s="33"/>
      <c r="G6855" s="33"/>
      <c r="H6855" s="33"/>
      <c r="I6855" s="171"/>
      <c r="J6855" s="33"/>
      <c r="K6855" s="33"/>
    </row>
    <row r="6856" spans="2:11" x14ac:dyDescent="0.2">
      <c r="B6856" s="33"/>
      <c r="C6856" s="171"/>
      <c r="D6856" s="33"/>
      <c r="E6856" s="33"/>
      <c r="F6856" s="33"/>
      <c r="G6856" s="33"/>
      <c r="H6856" s="33"/>
      <c r="I6856" s="171"/>
      <c r="J6856" s="33"/>
      <c r="K6856" s="33"/>
    </row>
    <row r="6857" spans="2:11" x14ac:dyDescent="0.2">
      <c r="B6857" s="33"/>
      <c r="C6857" s="171"/>
      <c r="D6857" s="33"/>
      <c r="E6857" s="33"/>
      <c r="F6857" s="33"/>
      <c r="G6857" s="33"/>
      <c r="H6857" s="33"/>
      <c r="I6857" s="171"/>
      <c r="J6857" s="33"/>
      <c r="K6857" s="33"/>
    </row>
    <row r="6858" spans="2:11" x14ac:dyDescent="0.2">
      <c r="B6858" s="33"/>
      <c r="C6858" s="171"/>
      <c r="D6858" s="33"/>
      <c r="E6858" s="33"/>
      <c r="F6858" s="33"/>
      <c r="G6858" s="33"/>
      <c r="H6858" s="33"/>
      <c r="I6858" s="171"/>
      <c r="J6858" s="33"/>
      <c r="K6858" s="33"/>
    </row>
    <row r="6859" spans="2:11" x14ac:dyDescent="0.2">
      <c r="B6859" s="33"/>
      <c r="C6859" s="171"/>
      <c r="D6859" s="33"/>
      <c r="E6859" s="33"/>
      <c r="F6859" s="33"/>
      <c r="G6859" s="33"/>
      <c r="H6859" s="33"/>
      <c r="I6859" s="171"/>
      <c r="J6859" s="33"/>
      <c r="K6859" s="33"/>
    </row>
    <row r="6860" spans="2:11" x14ac:dyDescent="0.2">
      <c r="B6860" s="33"/>
      <c r="C6860" s="171"/>
      <c r="D6860" s="33"/>
      <c r="E6860" s="33"/>
      <c r="F6860" s="33"/>
      <c r="G6860" s="33"/>
      <c r="H6860" s="33"/>
      <c r="I6860" s="171"/>
      <c r="J6860" s="33"/>
      <c r="K6860" s="33"/>
    </row>
    <row r="6861" spans="2:11" x14ac:dyDescent="0.2">
      <c r="B6861" s="33"/>
      <c r="C6861" s="171"/>
      <c r="D6861" s="33"/>
      <c r="E6861" s="33"/>
      <c r="F6861" s="33"/>
      <c r="G6861" s="33"/>
      <c r="H6861" s="33"/>
      <c r="I6861" s="171"/>
      <c r="J6861" s="33"/>
      <c r="K6861" s="33"/>
    </row>
    <row r="6862" spans="2:11" x14ac:dyDescent="0.2">
      <c r="B6862" s="33"/>
      <c r="C6862" s="171"/>
      <c r="D6862" s="33"/>
      <c r="E6862" s="33"/>
      <c r="F6862" s="33"/>
      <c r="G6862" s="33"/>
      <c r="H6862" s="33"/>
      <c r="I6862" s="171"/>
      <c r="J6862" s="33"/>
      <c r="K6862" s="33"/>
    </row>
    <row r="6863" spans="2:11" x14ac:dyDescent="0.2">
      <c r="B6863" s="33"/>
      <c r="C6863" s="171"/>
      <c r="D6863" s="33"/>
      <c r="E6863" s="33"/>
      <c r="F6863" s="33"/>
      <c r="G6863" s="33"/>
      <c r="H6863" s="33"/>
      <c r="I6863" s="171"/>
      <c r="J6863" s="33"/>
      <c r="K6863" s="33"/>
    </row>
    <row r="6864" spans="2:11" x14ac:dyDescent="0.2">
      <c r="B6864" s="33"/>
      <c r="C6864" s="171"/>
      <c r="D6864" s="33"/>
      <c r="E6864" s="33"/>
      <c r="F6864" s="33"/>
      <c r="G6864" s="33"/>
      <c r="H6864" s="33"/>
      <c r="I6864" s="171"/>
      <c r="J6864" s="33"/>
      <c r="K6864" s="33"/>
    </row>
    <row r="6865" spans="2:11" x14ac:dyDescent="0.2">
      <c r="B6865" s="33"/>
      <c r="C6865" s="171"/>
      <c r="D6865" s="33"/>
      <c r="E6865" s="33"/>
      <c r="F6865" s="33"/>
      <c r="G6865" s="33"/>
      <c r="H6865" s="33"/>
      <c r="I6865" s="171"/>
      <c r="J6865" s="33"/>
      <c r="K6865" s="33"/>
    </row>
    <row r="6866" spans="2:11" x14ac:dyDescent="0.2">
      <c r="B6866" s="33"/>
      <c r="C6866" s="171"/>
      <c r="D6866" s="33"/>
      <c r="E6866" s="33"/>
      <c r="F6866" s="33"/>
      <c r="G6866" s="33"/>
      <c r="H6866" s="33"/>
      <c r="I6866" s="171"/>
      <c r="J6866" s="33"/>
      <c r="K6866" s="33"/>
    </row>
    <row r="6867" spans="2:11" x14ac:dyDescent="0.2">
      <c r="B6867" s="33"/>
      <c r="C6867" s="171"/>
      <c r="D6867" s="33"/>
      <c r="E6867" s="33"/>
      <c r="F6867" s="33"/>
      <c r="G6867" s="33"/>
      <c r="H6867" s="33"/>
      <c r="I6867" s="171"/>
      <c r="J6867" s="33"/>
      <c r="K6867" s="33"/>
    </row>
    <row r="6868" spans="2:11" x14ac:dyDescent="0.2">
      <c r="B6868" s="33"/>
      <c r="C6868" s="171"/>
      <c r="D6868" s="33"/>
      <c r="E6868" s="33"/>
      <c r="F6868" s="33"/>
      <c r="G6868" s="33"/>
      <c r="H6868" s="33"/>
      <c r="I6868" s="171"/>
      <c r="J6868" s="33"/>
      <c r="K6868" s="33"/>
    </row>
    <row r="6869" spans="2:11" x14ac:dyDescent="0.2">
      <c r="B6869" s="33"/>
      <c r="C6869" s="171"/>
      <c r="D6869" s="33"/>
      <c r="E6869" s="33"/>
      <c r="F6869" s="33"/>
      <c r="G6869" s="33"/>
      <c r="H6869" s="33"/>
      <c r="I6869" s="171"/>
      <c r="J6869" s="33"/>
      <c r="K6869" s="33"/>
    </row>
    <row r="6870" spans="2:11" x14ac:dyDescent="0.2">
      <c r="B6870" s="33"/>
      <c r="C6870" s="171"/>
      <c r="D6870" s="33"/>
      <c r="E6870" s="33"/>
      <c r="F6870" s="33"/>
      <c r="G6870" s="33"/>
      <c r="H6870" s="33"/>
      <c r="I6870" s="171"/>
      <c r="J6870" s="33"/>
      <c r="K6870" s="33"/>
    </row>
    <row r="6871" spans="2:11" x14ac:dyDescent="0.2">
      <c r="B6871" s="33"/>
      <c r="C6871" s="171"/>
      <c r="D6871" s="33"/>
      <c r="E6871" s="33"/>
      <c r="F6871" s="33"/>
      <c r="G6871" s="33"/>
      <c r="H6871" s="33"/>
      <c r="I6871" s="171"/>
      <c r="J6871" s="33"/>
      <c r="K6871" s="33"/>
    </row>
    <row r="6872" spans="2:11" x14ac:dyDescent="0.2">
      <c r="B6872" s="33"/>
      <c r="C6872" s="171"/>
      <c r="D6872" s="33"/>
      <c r="E6872" s="33"/>
      <c r="F6872" s="33"/>
      <c r="G6872" s="33"/>
      <c r="H6872" s="33"/>
      <c r="I6872" s="171"/>
      <c r="J6872" s="33"/>
      <c r="K6872" s="33"/>
    </row>
    <row r="6873" spans="2:11" x14ac:dyDescent="0.2">
      <c r="B6873" s="33"/>
      <c r="C6873" s="171"/>
      <c r="D6873" s="33"/>
      <c r="E6873" s="33"/>
      <c r="F6873" s="33"/>
      <c r="G6873" s="33"/>
      <c r="H6873" s="33"/>
      <c r="I6873" s="171"/>
      <c r="J6873" s="33"/>
      <c r="K6873" s="33"/>
    </row>
    <row r="6874" spans="2:11" x14ac:dyDescent="0.2">
      <c r="B6874" s="33"/>
      <c r="C6874" s="171"/>
      <c r="D6874" s="33"/>
      <c r="E6874" s="33"/>
      <c r="F6874" s="33"/>
      <c r="G6874" s="33"/>
      <c r="H6874" s="33"/>
      <c r="I6874" s="171"/>
      <c r="J6874" s="33"/>
      <c r="K6874" s="33"/>
    </row>
    <row r="6875" spans="2:11" x14ac:dyDescent="0.2">
      <c r="B6875" s="33"/>
      <c r="C6875" s="171"/>
      <c r="D6875" s="33"/>
      <c r="E6875" s="33"/>
      <c r="F6875" s="33"/>
      <c r="G6875" s="33"/>
      <c r="H6875" s="33"/>
      <c r="I6875" s="171"/>
      <c r="J6875" s="33"/>
      <c r="K6875" s="33"/>
    </row>
    <row r="6876" spans="2:11" x14ac:dyDescent="0.2">
      <c r="B6876" s="33"/>
      <c r="C6876" s="171"/>
      <c r="D6876" s="33"/>
      <c r="E6876" s="33"/>
      <c r="F6876" s="33"/>
      <c r="G6876" s="33"/>
      <c r="H6876" s="33"/>
      <c r="I6876" s="171"/>
      <c r="J6876" s="33"/>
      <c r="K6876" s="33"/>
    </row>
    <row r="6877" spans="2:11" x14ac:dyDescent="0.2">
      <c r="B6877" s="33"/>
      <c r="C6877" s="171"/>
      <c r="D6877" s="33"/>
      <c r="E6877" s="33"/>
      <c r="F6877" s="33"/>
      <c r="G6877" s="33"/>
      <c r="H6877" s="33"/>
      <c r="I6877" s="171"/>
      <c r="J6877" s="33"/>
      <c r="K6877" s="33"/>
    </row>
    <row r="6878" spans="2:11" x14ac:dyDescent="0.2">
      <c r="B6878" s="33"/>
      <c r="C6878" s="171"/>
      <c r="D6878" s="33"/>
      <c r="E6878" s="33"/>
      <c r="F6878" s="33"/>
      <c r="G6878" s="33"/>
      <c r="H6878" s="33"/>
      <c r="I6878" s="171"/>
      <c r="J6878" s="33"/>
      <c r="K6878" s="33"/>
    </row>
    <row r="6879" spans="2:11" x14ac:dyDescent="0.2">
      <c r="B6879" s="33"/>
      <c r="C6879" s="171"/>
      <c r="D6879" s="33"/>
      <c r="E6879" s="33"/>
      <c r="F6879" s="33"/>
      <c r="G6879" s="33"/>
      <c r="H6879" s="33"/>
      <c r="I6879" s="171"/>
      <c r="J6879" s="33"/>
      <c r="K6879" s="33"/>
    </row>
    <row r="6880" spans="2:11" x14ac:dyDescent="0.2">
      <c r="B6880" s="33"/>
      <c r="C6880" s="171"/>
      <c r="D6880" s="33"/>
      <c r="E6880" s="33"/>
      <c r="F6880" s="33"/>
      <c r="G6880" s="33"/>
      <c r="H6880" s="33"/>
      <c r="I6880" s="171"/>
      <c r="J6880" s="33"/>
      <c r="K6880" s="33"/>
    </row>
    <row r="6881" spans="2:11" x14ac:dyDescent="0.2">
      <c r="B6881" s="33"/>
      <c r="C6881" s="171"/>
      <c r="D6881" s="33"/>
      <c r="E6881" s="33"/>
      <c r="F6881" s="33"/>
      <c r="G6881" s="33"/>
      <c r="H6881" s="33"/>
      <c r="I6881" s="171"/>
      <c r="J6881" s="33"/>
      <c r="K6881" s="33"/>
    </row>
    <row r="6882" spans="2:11" x14ac:dyDescent="0.2">
      <c r="B6882" s="33"/>
      <c r="C6882" s="171"/>
      <c r="D6882" s="33"/>
      <c r="E6882" s="33"/>
      <c r="F6882" s="33"/>
      <c r="G6882" s="33"/>
      <c r="H6882" s="33"/>
      <c r="I6882" s="171"/>
      <c r="J6882" s="33"/>
      <c r="K6882" s="33"/>
    </row>
    <row r="6883" spans="2:11" x14ac:dyDescent="0.2">
      <c r="B6883" s="33"/>
      <c r="C6883" s="171"/>
      <c r="D6883" s="33"/>
      <c r="E6883" s="33"/>
      <c r="F6883" s="33"/>
      <c r="G6883" s="33"/>
      <c r="H6883" s="33"/>
      <c r="I6883" s="171"/>
      <c r="J6883" s="33"/>
      <c r="K6883" s="33"/>
    </row>
    <row r="6884" spans="2:11" x14ac:dyDescent="0.2">
      <c r="B6884" s="33"/>
      <c r="C6884" s="171"/>
      <c r="D6884" s="33"/>
      <c r="E6884" s="33"/>
      <c r="F6884" s="33"/>
      <c r="G6884" s="33"/>
      <c r="H6884" s="33"/>
      <c r="I6884" s="171"/>
      <c r="J6884" s="33"/>
      <c r="K6884" s="33"/>
    </row>
    <row r="6885" spans="2:11" x14ac:dyDescent="0.2">
      <c r="B6885" s="33"/>
      <c r="C6885" s="171"/>
      <c r="D6885" s="33"/>
      <c r="E6885" s="33"/>
      <c r="F6885" s="33"/>
      <c r="G6885" s="33"/>
      <c r="H6885" s="33"/>
      <c r="I6885" s="171"/>
      <c r="J6885" s="33"/>
      <c r="K6885" s="33"/>
    </row>
    <row r="6886" spans="2:11" x14ac:dyDescent="0.2">
      <c r="B6886" s="33"/>
      <c r="C6886" s="171"/>
      <c r="D6886" s="33"/>
      <c r="E6886" s="33"/>
      <c r="F6886" s="33"/>
      <c r="G6886" s="33"/>
      <c r="H6886" s="33"/>
      <c r="I6886" s="171"/>
      <c r="J6886" s="33"/>
      <c r="K6886" s="33"/>
    </row>
    <row r="6887" spans="2:11" x14ac:dyDescent="0.2">
      <c r="B6887" s="33"/>
      <c r="C6887" s="171"/>
      <c r="D6887" s="33"/>
      <c r="E6887" s="33"/>
      <c r="F6887" s="33"/>
      <c r="G6887" s="33"/>
      <c r="H6887" s="33"/>
      <c r="I6887" s="171"/>
      <c r="J6887" s="33"/>
      <c r="K6887" s="33"/>
    </row>
    <row r="6888" spans="2:11" x14ac:dyDescent="0.2">
      <c r="B6888" s="33"/>
      <c r="C6888" s="171"/>
      <c r="D6888" s="33"/>
      <c r="E6888" s="33"/>
      <c r="F6888" s="33"/>
      <c r="G6888" s="33"/>
      <c r="H6888" s="33"/>
      <c r="I6888" s="171"/>
      <c r="J6888" s="33"/>
      <c r="K6888" s="33"/>
    </row>
    <row r="6889" spans="2:11" x14ac:dyDescent="0.2">
      <c r="B6889" s="33"/>
      <c r="C6889" s="171"/>
      <c r="D6889" s="33"/>
      <c r="E6889" s="33"/>
      <c r="F6889" s="33"/>
      <c r="G6889" s="33"/>
      <c r="H6889" s="33"/>
      <c r="I6889" s="171"/>
      <c r="J6889" s="33"/>
      <c r="K6889" s="33"/>
    </row>
    <row r="6890" spans="2:11" x14ac:dyDescent="0.2">
      <c r="B6890" s="33"/>
      <c r="C6890" s="171"/>
      <c r="D6890" s="33"/>
      <c r="E6890" s="33"/>
      <c r="F6890" s="33"/>
      <c r="G6890" s="33"/>
      <c r="H6890" s="33"/>
      <c r="I6890" s="171"/>
      <c r="J6890" s="33"/>
      <c r="K6890" s="33"/>
    </row>
    <row r="6891" spans="2:11" x14ac:dyDescent="0.2">
      <c r="B6891" s="33"/>
      <c r="C6891" s="171"/>
      <c r="D6891" s="33"/>
      <c r="E6891" s="33"/>
      <c r="F6891" s="33"/>
      <c r="G6891" s="33"/>
      <c r="H6891" s="33"/>
      <c r="I6891" s="171"/>
      <c r="J6891" s="33"/>
      <c r="K6891" s="33"/>
    </row>
    <row r="6892" spans="2:11" x14ac:dyDescent="0.2">
      <c r="B6892" s="33"/>
      <c r="C6892" s="171"/>
      <c r="D6892" s="33"/>
      <c r="E6892" s="33"/>
      <c r="F6892" s="33"/>
      <c r="G6892" s="33"/>
      <c r="H6892" s="33"/>
      <c r="I6892" s="171"/>
      <c r="J6892" s="33"/>
      <c r="K6892" s="33"/>
    </row>
    <row r="6893" spans="2:11" x14ac:dyDescent="0.2">
      <c r="B6893" s="33"/>
      <c r="C6893" s="171"/>
      <c r="D6893" s="33"/>
      <c r="E6893" s="33"/>
      <c r="F6893" s="33"/>
      <c r="G6893" s="33"/>
      <c r="H6893" s="33"/>
      <c r="I6893" s="171"/>
      <c r="J6893" s="33"/>
      <c r="K6893" s="33"/>
    </row>
    <row r="6894" spans="2:11" x14ac:dyDescent="0.2">
      <c r="B6894" s="33"/>
      <c r="C6894" s="171"/>
      <c r="D6894" s="33"/>
      <c r="E6894" s="33"/>
      <c r="F6894" s="33"/>
      <c r="G6894" s="33"/>
      <c r="H6894" s="33"/>
      <c r="I6894" s="171"/>
      <c r="J6894" s="33"/>
      <c r="K6894" s="33"/>
    </row>
    <row r="6895" spans="2:11" x14ac:dyDescent="0.2">
      <c r="B6895" s="33"/>
      <c r="C6895" s="171"/>
      <c r="D6895" s="33"/>
      <c r="E6895" s="33"/>
      <c r="F6895" s="33"/>
      <c r="G6895" s="33"/>
      <c r="H6895" s="33"/>
      <c r="I6895" s="171"/>
      <c r="J6895" s="33"/>
      <c r="K6895" s="33"/>
    </row>
    <row r="6896" spans="2:11" x14ac:dyDescent="0.2">
      <c r="B6896" s="33"/>
      <c r="C6896" s="171"/>
      <c r="D6896" s="33"/>
      <c r="E6896" s="33"/>
      <c r="F6896" s="33"/>
      <c r="G6896" s="33"/>
      <c r="H6896" s="33"/>
      <c r="I6896" s="171"/>
      <c r="J6896" s="33"/>
      <c r="K6896" s="33"/>
    </row>
    <row r="6897" spans="2:11" x14ac:dyDescent="0.2">
      <c r="B6897" s="33"/>
      <c r="C6897" s="171"/>
      <c r="D6897" s="33"/>
      <c r="E6897" s="33"/>
      <c r="F6897" s="33"/>
      <c r="G6897" s="33"/>
      <c r="H6897" s="33"/>
      <c r="I6897" s="171"/>
      <c r="J6897" s="33"/>
      <c r="K6897" s="33"/>
    </row>
    <row r="6898" spans="2:11" x14ac:dyDescent="0.2">
      <c r="B6898" s="33"/>
      <c r="C6898" s="171"/>
      <c r="D6898" s="33"/>
      <c r="E6898" s="33"/>
      <c r="F6898" s="33"/>
      <c r="G6898" s="33"/>
      <c r="H6898" s="33"/>
      <c r="I6898" s="171"/>
      <c r="J6898" s="33"/>
      <c r="K6898" s="33"/>
    </row>
    <row r="6899" spans="2:11" x14ac:dyDescent="0.2">
      <c r="B6899" s="33"/>
      <c r="C6899" s="171"/>
      <c r="D6899" s="33"/>
      <c r="E6899" s="33"/>
      <c r="F6899" s="33"/>
      <c r="G6899" s="33"/>
      <c r="H6899" s="33"/>
      <c r="I6899" s="171"/>
      <c r="J6899" s="33"/>
      <c r="K6899" s="33"/>
    </row>
    <row r="6900" spans="2:11" x14ac:dyDescent="0.2">
      <c r="B6900" s="33"/>
      <c r="C6900" s="171"/>
      <c r="D6900" s="33"/>
      <c r="E6900" s="33"/>
      <c r="F6900" s="33"/>
      <c r="G6900" s="33"/>
      <c r="H6900" s="33"/>
      <c r="I6900" s="171"/>
      <c r="J6900" s="33"/>
      <c r="K6900" s="33"/>
    </row>
    <row r="6901" spans="2:11" x14ac:dyDescent="0.2">
      <c r="B6901" s="33"/>
      <c r="C6901" s="171"/>
      <c r="D6901" s="33"/>
      <c r="E6901" s="33"/>
      <c r="F6901" s="33"/>
      <c r="G6901" s="33"/>
      <c r="H6901" s="33"/>
      <c r="I6901" s="171"/>
      <c r="J6901" s="33"/>
      <c r="K6901" s="33"/>
    </row>
    <row r="6902" spans="2:11" x14ac:dyDescent="0.2">
      <c r="B6902" s="33"/>
      <c r="C6902" s="171"/>
      <c r="D6902" s="33"/>
      <c r="E6902" s="33"/>
      <c r="F6902" s="33"/>
      <c r="G6902" s="33"/>
      <c r="H6902" s="33"/>
      <c r="I6902" s="171"/>
      <c r="J6902" s="33"/>
      <c r="K6902" s="33"/>
    </row>
    <row r="6903" spans="2:11" x14ac:dyDescent="0.2">
      <c r="B6903" s="33"/>
      <c r="C6903" s="171"/>
      <c r="D6903" s="33"/>
      <c r="E6903" s="33"/>
      <c r="F6903" s="33"/>
      <c r="G6903" s="33"/>
      <c r="H6903" s="33"/>
      <c r="I6903" s="171"/>
      <c r="J6903" s="33"/>
      <c r="K6903" s="33"/>
    </row>
    <row r="6904" spans="2:11" x14ac:dyDescent="0.2">
      <c r="B6904" s="33"/>
      <c r="C6904" s="171"/>
      <c r="D6904" s="33"/>
      <c r="E6904" s="33"/>
      <c r="F6904" s="33"/>
      <c r="G6904" s="33"/>
      <c r="H6904" s="33"/>
      <c r="I6904" s="171"/>
      <c r="J6904" s="33"/>
      <c r="K6904" s="33"/>
    </row>
    <row r="6905" spans="2:11" x14ac:dyDescent="0.2">
      <c r="B6905" s="33"/>
      <c r="C6905" s="171"/>
      <c r="D6905" s="33"/>
      <c r="E6905" s="33"/>
      <c r="F6905" s="33"/>
      <c r="G6905" s="33"/>
      <c r="H6905" s="33"/>
      <c r="I6905" s="171"/>
      <c r="J6905" s="33"/>
      <c r="K6905" s="33"/>
    </row>
    <row r="6906" spans="2:11" x14ac:dyDescent="0.2">
      <c r="B6906" s="33"/>
      <c r="C6906" s="171"/>
      <c r="D6906" s="33"/>
      <c r="E6906" s="33"/>
      <c r="F6906" s="33"/>
      <c r="G6906" s="33"/>
      <c r="H6906" s="33"/>
      <c r="I6906" s="171"/>
      <c r="J6906" s="33"/>
      <c r="K6906" s="33"/>
    </row>
    <row r="6907" spans="2:11" x14ac:dyDescent="0.2">
      <c r="B6907" s="33"/>
      <c r="C6907" s="171"/>
      <c r="D6907" s="33"/>
      <c r="E6907" s="33"/>
      <c r="F6907" s="33"/>
      <c r="G6907" s="33"/>
      <c r="H6907" s="33"/>
      <c r="I6907" s="171"/>
      <c r="J6907" s="33"/>
      <c r="K6907" s="33"/>
    </row>
    <row r="6908" spans="2:11" x14ac:dyDescent="0.2">
      <c r="B6908" s="33"/>
      <c r="C6908" s="171"/>
      <c r="D6908" s="33"/>
      <c r="E6908" s="33"/>
      <c r="F6908" s="33"/>
      <c r="G6908" s="33"/>
      <c r="H6908" s="33"/>
      <c r="I6908" s="171"/>
      <c r="J6908" s="33"/>
      <c r="K6908" s="33"/>
    </row>
    <row r="6909" spans="2:11" x14ac:dyDescent="0.2">
      <c r="B6909" s="33"/>
      <c r="C6909" s="171"/>
      <c r="D6909" s="33"/>
      <c r="E6909" s="33"/>
      <c r="F6909" s="33"/>
      <c r="G6909" s="33"/>
      <c r="H6909" s="33"/>
      <c r="I6909" s="171"/>
      <c r="J6909" s="33"/>
      <c r="K6909" s="33"/>
    </row>
    <row r="6910" spans="2:11" x14ac:dyDescent="0.2">
      <c r="B6910" s="33"/>
      <c r="C6910" s="171"/>
      <c r="D6910" s="33"/>
      <c r="E6910" s="33"/>
      <c r="F6910" s="33"/>
      <c r="G6910" s="33"/>
      <c r="H6910" s="33"/>
      <c r="I6910" s="171"/>
      <c r="J6910" s="33"/>
      <c r="K6910" s="33"/>
    </row>
    <row r="6911" spans="2:11" x14ac:dyDescent="0.2">
      <c r="B6911" s="33"/>
      <c r="C6911" s="171"/>
      <c r="D6911" s="33"/>
      <c r="E6911" s="33"/>
      <c r="F6911" s="33"/>
      <c r="G6911" s="33"/>
      <c r="H6911" s="33"/>
      <c r="I6911" s="171"/>
      <c r="J6911" s="33"/>
      <c r="K6911" s="33"/>
    </row>
    <row r="6912" spans="2:11" x14ac:dyDescent="0.2">
      <c r="B6912" s="33"/>
      <c r="C6912" s="171"/>
      <c r="D6912" s="33"/>
      <c r="E6912" s="33"/>
      <c r="F6912" s="33"/>
      <c r="G6912" s="33"/>
      <c r="H6912" s="33"/>
      <c r="I6912" s="171"/>
      <c r="J6912" s="33"/>
      <c r="K6912" s="33"/>
    </row>
    <row r="6913" spans="2:11" x14ac:dyDescent="0.2">
      <c r="B6913" s="33"/>
      <c r="C6913" s="171"/>
      <c r="D6913" s="33"/>
      <c r="E6913" s="33"/>
      <c r="F6913" s="33"/>
      <c r="G6913" s="33"/>
      <c r="H6913" s="33"/>
      <c r="I6913" s="171"/>
      <c r="J6913" s="33"/>
      <c r="K6913" s="33"/>
    </row>
    <row r="6914" spans="2:11" x14ac:dyDescent="0.2">
      <c r="B6914" s="33"/>
      <c r="C6914" s="171"/>
      <c r="D6914" s="33"/>
      <c r="E6914" s="33"/>
      <c r="F6914" s="33"/>
      <c r="G6914" s="33"/>
      <c r="H6914" s="33"/>
      <c r="I6914" s="171"/>
      <c r="J6914" s="33"/>
      <c r="K6914" s="33"/>
    </row>
    <row r="6915" spans="2:11" x14ac:dyDescent="0.2">
      <c r="B6915" s="33"/>
      <c r="C6915" s="171"/>
      <c r="D6915" s="33"/>
      <c r="E6915" s="33"/>
      <c r="F6915" s="33"/>
      <c r="G6915" s="33"/>
      <c r="H6915" s="33"/>
      <c r="I6915" s="171"/>
      <c r="J6915" s="33"/>
      <c r="K6915" s="33"/>
    </row>
    <row r="6916" spans="2:11" x14ac:dyDescent="0.2">
      <c r="B6916" s="33"/>
      <c r="C6916" s="171"/>
      <c r="D6916" s="33"/>
      <c r="E6916" s="33"/>
      <c r="F6916" s="33"/>
      <c r="G6916" s="33"/>
      <c r="H6916" s="33"/>
      <c r="I6916" s="171"/>
      <c r="J6916" s="33"/>
      <c r="K6916" s="33"/>
    </row>
    <row r="6917" spans="2:11" x14ac:dyDescent="0.2">
      <c r="B6917" s="33"/>
      <c r="C6917" s="171"/>
      <c r="D6917" s="33"/>
      <c r="E6917" s="33"/>
      <c r="F6917" s="33"/>
      <c r="G6917" s="33"/>
      <c r="H6917" s="33"/>
      <c r="I6917" s="171"/>
      <c r="J6917" s="33"/>
      <c r="K6917" s="33"/>
    </row>
    <row r="6918" spans="2:11" x14ac:dyDescent="0.2">
      <c r="B6918" s="33"/>
      <c r="C6918" s="171"/>
      <c r="D6918" s="33"/>
      <c r="E6918" s="33"/>
      <c r="F6918" s="33"/>
      <c r="G6918" s="33"/>
      <c r="H6918" s="33"/>
      <c r="I6918" s="171"/>
      <c r="J6918" s="33"/>
      <c r="K6918" s="33"/>
    </row>
    <row r="6919" spans="2:11" x14ac:dyDescent="0.2">
      <c r="B6919" s="33"/>
      <c r="C6919" s="171"/>
      <c r="D6919" s="33"/>
      <c r="E6919" s="33"/>
      <c r="F6919" s="33"/>
      <c r="G6919" s="33"/>
      <c r="H6919" s="33"/>
      <c r="I6919" s="171"/>
      <c r="J6919" s="33"/>
      <c r="K6919" s="33"/>
    </row>
    <row r="6920" spans="2:11" x14ac:dyDescent="0.2">
      <c r="B6920" s="33"/>
      <c r="C6920" s="171"/>
      <c r="D6920" s="33"/>
      <c r="E6920" s="33"/>
      <c r="F6920" s="33"/>
      <c r="G6920" s="33"/>
      <c r="H6920" s="33"/>
      <c r="I6920" s="171"/>
      <c r="J6920" s="33"/>
      <c r="K6920" s="33"/>
    </row>
    <row r="6921" spans="2:11" x14ac:dyDescent="0.2">
      <c r="B6921" s="33"/>
      <c r="C6921" s="171"/>
      <c r="D6921" s="33"/>
      <c r="E6921" s="33"/>
      <c r="F6921" s="33"/>
      <c r="G6921" s="33"/>
      <c r="H6921" s="33"/>
      <c r="I6921" s="171"/>
      <c r="J6921" s="33"/>
      <c r="K6921" s="33"/>
    </row>
    <row r="6922" spans="2:11" x14ac:dyDescent="0.2">
      <c r="B6922" s="33"/>
      <c r="C6922" s="171"/>
      <c r="D6922" s="33"/>
      <c r="E6922" s="33"/>
      <c r="F6922" s="33"/>
      <c r="G6922" s="33"/>
      <c r="H6922" s="33"/>
      <c r="I6922" s="171"/>
      <c r="J6922" s="33"/>
      <c r="K6922" s="33"/>
    </row>
    <row r="6923" spans="2:11" x14ac:dyDescent="0.2">
      <c r="B6923" s="33"/>
      <c r="C6923" s="171"/>
      <c r="D6923" s="33"/>
      <c r="E6923" s="33"/>
      <c r="F6923" s="33"/>
      <c r="G6923" s="33"/>
      <c r="H6923" s="33"/>
      <c r="I6923" s="171"/>
      <c r="J6923" s="33"/>
      <c r="K6923" s="33"/>
    </row>
    <row r="6924" spans="2:11" x14ac:dyDescent="0.2">
      <c r="B6924" s="33"/>
      <c r="C6924" s="171"/>
      <c r="D6924" s="33"/>
      <c r="E6924" s="33"/>
      <c r="F6924" s="33"/>
      <c r="G6924" s="33"/>
      <c r="H6924" s="33"/>
      <c r="I6924" s="171"/>
      <c r="J6924" s="33"/>
      <c r="K6924" s="33"/>
    </row>
    <row r="6925" spans="2:11" x14ac:dyDescent="0.2">
      <c r="B6925" s="33"/>
      <c r="C6925" s="171"/>
      <c r="D6925" s="33"/>
      <c r="E6925" s="33"/>
      <c r="F6925" s="33"/>
      <c r="G6925" s="33"/>
      <c r="H6925" s="33"/>
      <c r="I6925" s="171"/>
      <c r="J6925" s="33"/>
      <c r="K6925" s="33"/>
    </row>
    <row r="6926" spans="2:11" x14ac:dyDescent="0.2">
      <c r="B6926" s="33"/>
      <c r="C6926" s="171"/>
      <c r="D6926" s="33"/>
      <c r="E6926" s="33"/>
      <c r="F6926" s="33"/>
      <c r="G6926" s="33"/>
      <c r="H6926" s="33"/>
      <c r="I6926" s="171"/>
      <c r="J6926" s="33"/>
      <c r="K6926" s="33"/>
    </row>
    <row r="6927" spans="2:11" x14ac:dyDescent="0.2">
      <c r="B6927" s="33"/>
      <c r="C6927" s="171"/>
      <c r="D6927" s="33"/>
      <c r="E6927" s="33"/>
      <c r="F6927" s="33"/>
      <c r="G6927" s="33"/>
      <c r="H6927" s="33"/>
      <c r="I6927" s="171"/>
      <c r="J6927" s="33"/>
      <c r="K6927" s="33"/>
    </row>
    <row r="6928" spans="2:11" x14ac:dyDescent="0.2">
      <c r="B6928" s="33"/>
      <c r="C6928" s="171"/>
      <c r="D6928" s="33"/>
      <c r="E6928" s="33"/>
      <c r="F6928" s="33"/>
      <c r="G6928" s="33"/>
      <c r="H6928" s="33"/>
      <c r="I6928" s="171"/>
      <c r="J6928" s="33"/>
      <c r="K6928" s="33"/>
    </row>
    <row r="6929" spans="2:11" x14ac:dyDescent="0.2">
      <c r="B6929" s="33"/>
      <c r="C6929" s="171"/>
      <c r="D6929" s="33"/>
      <c r="E6929" s="33"/>
      <c r="F6929" s="33"/>
      <c r="G6929" s="33"/>
      <c r="H6929" s="33"/>
      <c r="I6929" s="171"/>
      <c r="J6929" s="33"/>
      <c r="K6929" s="33"/>
    </row>
    <row r="6930" spans="2:11" x14ac:dyDescent="0.2">
      <c r="B6930" s="33"/>
      <c r="C6930" s="171"/>
      <c r="D6930" s="33"/>
      <c r="E6930" s="33"/>
      <c r="F6930" s="33"/>
      <c r="G6930" s="33"/>
      <c r="H6930" s="33"/>
      <c r="I6930" s="171"/>
      <c r="J6930" s="33"/>
      <c r="K6930" s="33"/>
    </row>
    <row r="6931" spans="2:11" x14ac:dyDescent="0.2">
      <c r="B6931" s="33"/>
      <c r="C6931" s="171"/>
      <c r="D6931" s="33"/>
      <c r="E6931" s="33"/>
      <c r="F6931" s="33"/>
      <c r="G6931" s="33"/>
      <c r="H6931" s="33"/>
      <c r="I6931" s="171"/>
      <c r="J6931" s="33"/>
      <c r="K6931" s="33"/>
    </row>
    <row r="6932" spans="2:11" x14ac:dyDescent="0.2">
      <c r="B6932" s="33"/>
      <c r="C6932" s="171"/>
      <c r="D6932" s="33"/>
      <c r="E6932" s="33"/>
      <c r="F6932" s="33"/>
      <c r="G6932" s="33"/>
      <c r="H6932" s="33"/>
      <c r="I6932" s="171"/>
      <c r="J6932" s="33"/>
      <c r="K6932" s="33"/>
    </row>
    <row r="6933" spans="2:11" x14ac:dyDescent="0.2">
      <c r="B6933" s="33"/>
      <c r="C6933" s="171"/>
      <c r="D6933" s="33"/>
      <c r="E6933" s="33"/>
      <c r="F6933" s="33"/>
      <c r="G6933" s="33"/>
      <c r="H6933" s="33"/>
      <c r="I6933" s="171"/>
      <c r="J6933" s="33"/>
      <c r="K6933" s="33"/>
    </row>
    <row r="6934" spans="2:11" x14ac:dyDescent="0.2">
      <c r="B6934" s="33"/>
      <c r="C6934" s="171"/>
      <c r="D6934" s="33"/>
      <c r="E6934" s="33"/>
      <c r="F6934" s="33"/>
      <c r="G6934" s="33"/>
      <c r="H6934" s="33"/>
      <c r="I6934" s="171"/>
      <c r="J6934" s="33"/>
      <c r="K6934" s="33"/>
    </row>
    <row r="6935" spans="2:11" x14ac:dyDescent="0.2">
      <c r="B6935" s="33"/>
      <c r="C6935" s="171"/>
      <c r="D6935" s="33"/>
      <c r="E6935" s="33"/>
      <c r="F6935" s="33"/>
      <c r="G6935" s="33"/>
      <c r="H6935" s="33"/>
      <c r="I6935" s="171"/>
      <c r="J6935" s="33"/>
      <c r="K6935" s="33"/>
    </row>
    <row r="6936" spans="2:11" x14ac:dyDescent="0.2">
      <c r="B6936" s="33"/>
      <c r="C6936" s="171"/>
      <c r="D6936" s="33"/>
      <c r="E6936" s="33"/>
      <c r="F6936" s="33"/>
      <c r="G6936" s="33"/>
      <c r="H6936" s="33"/>
      <c r="I6936" s="171"/>
      <c r="J6936" s="33"/>
      <c r="K6936" s="33"/>
    </row>
    <row r="6937" spans="2:11" x14ac:dyDescent="0.2">
      <c r="B6937" s="33"/>
      <c r="C6937" s="171"/>
      <c r="D6937" s="33"/>
      <c r="E6937" s="33"/>
      <c r="F6937" s="33"/>
      <c r="G6937" s="33"/>
      <c r="H6937" s="33"/>
      <c r="I6937" s="171"/>
      <c r="J6937" s="33"/>
      <c r="K6937" s="33"/>
    </row>
    <row r="6938" spans="2:11" x14ac:dyDescent="0.2">
      <c r="B6938" s="33"/>
      <c r="C6938" s="171"/>
      <c r="D6938" s="33"/>
      <c r="E6938" s="33"/>
      <c r="F6938" s="33"/>
      <c r="G6938" s="33"/>
      <c r="H6938" s="33"/>
      <c r="I6938" s="171"/>
      <c r="J6938" s="33"/>
      <c r="K6938" s="33"/>
    </row>
    <row r="6939" spans="2:11" x14ac:dyDescent="0.2">
      <c r="B6939" s="33"/>
      <c r="C6939" s="171"/>
      <c r="D6939" s="33"/>
      <c r="E6939" s="33"/>
      <c r="F6939" s="33"/>
      <c r="G6939" s="33"/>
      <c r="H6939" s="33"/>
      <c r="I6939" s="171"/>
      <c r="J6939" s="33"/>
      <c r="K6939" s="33"/>
    </row>
    <row r="6940" spans="2:11" x14ac:dyDescent="0.2">
      <c r="B6940" s="33"/>
      <c r="C6940" s="171"/>
      <c r="D6940" s="33"/>
      <c r="E6940" s="33"/>
      <c r="F6940" s="33"/>
      <c r="G6940" s="33"/>
      <c r="H6940" s="33"/>
      <c r="I6940" s="171"/>
      <c r="J6940" s="33"/>
      <c r="K6940" s="33"/>
    </row>
    <row r="6941" spans="2:11" x14ac:dyDescent="0.2">
      <c r="B6941" s="33"/>
      <c r="C6941" s="171"/>
      <c r="D6941" s="33"/>
      <c r="E6941" s="33"/>
      <c r="F6941" s="33"/>
      <c r="G6941" s="33"/>
      <c r="H6941" s="33"/>
      <c r="I6941" s="171"/>
      <c r="J6941" s="33"/>
      <c r="K6941" s="33"/>
    </row>
    <row r="6942" spans="2:11" x14ac:dyDescent="0.2">
      <c r="B6942" s="33"/>
      <c r="C6942" s="171"/>
      <c r="D6942" s="33"/>
      <c r="E6942" s="33"/>
      <c r="F6942" s="33"/>
      <c r="G6942" s="33"/>
      <c r="H6942" s="33"/>
      <c r="I6942" s="171"/>
      <c r="J6942" s="33"/>
      <c r="K6942" s="33"/>
    </row>
    <row r="6943" spans="2:11" x14ac:dyDescent="0.2">
      <c r="B6943" s="33"/>
      <c r="C6943" s="171"/>
      <c r="D6943" s="33"/>
      <c r="E6943" s="33"/>
      <c r="F6943" s="33"/>
      <c r="G6943" s="33"/>
      <c r="H6943" s="33"/>
      <c r="I6943" s="171"/>
      <c r="J6943" s="33"/>
      <c r="K6943" s="33"/>
    </row>
    <row r="6944" spans="2:11" x14ac:dyDescent="0.2">
      <c r="B6944" s="33"/>
      <c r="C6944" s="171"/>
      <c r="D6944" s="33"/>
      <c r="E6944" s="33"/>
      <c r="F6944" s="33"/>
      <c r="G6944" s="33"/>
      <c r="H6944" s="33"/>
      <c r="I6944" s="171"/>
      <c r="J6944" s="33"/>
      <c r="K6944" s="33"/>
    </row>
    <row r="6945" spans="2:11" x14ac:dyDescent="0.2">
      <c r="B6945" s="33"/>
      <c r="C6945" s="171"/>
      <c r="D6945" s="33"/>
      <c r="E6945" s="33"/>
      <c r="F6945" s="33"/>
      <c r="G6945" s="33"/>
      <c r="H6945" s="33"/>
      <c r="I6945" s="171"/>
      <c r="J6945" s="33"/>
      <c r="K6945" s="33"/>
    </row>
    <row r="6946" spans="2:11" x14ac:dyDescent="0.2">
      <c r="B6946" s="33"/>
      <c r="C6946" s="171"/>
      <c r="D6946" s="33"/>
      <c r="E6946" s="33"/>
      <c r="F6946" s="33"/>
      <c r="G6946" s="33"/>
      <c r="H6946" s="33"/>
      <c r="I6946" s="171"/>
      <c r="J6946" s="33"/>
      <c r="K6946" s="33"/>
    </row>
    <row r="6947" spans="2:11" x14ac:dyDescent="0.2">
      <c r="B6947" s="33"/>
      <c r="C6947" s="171"/>
      <c r="D6947" s="33"/>
      <c r="E6947" s="33"/>
      <c r="F6947" s="33"/>
      <c r="G6947" s="33"/>
      <c r="H6947" s="33"/>
      <c r="I6947" s="171"/>
      <c r="J6947" s="33"/>
      <c r="K6947" s="33"/>
    </row>
    <row r="6948" spans="2:11" x14ac:dyDescent="0.2">
      <c r="B6948" s="33"/>
      <c r="C6948" s="171"/>
      <c r="D6948" s="33"/>
      <c r="E6948" s="33"/>
      <c r="F6948" s="33"/>
      <c r="G6948" s="33"/>
      <c r="H6948" s="33"/>
      <c r="I6948" s="171"/>
      <c r="J6948" s="33"/>
      <c r="K6948" s="33"/>
    </row>
    <row r="6949" spans="2:11" x14ac:dyDescent="0.2">
      <c r="B6949" s="33"/>
      <c r="C6949" s="171"/>
      <c r="D6949" s="33"/>
      <c r="E6949" s="33"/>
      <c r="F6949" s="33"/>
      <c r="G6949" s="33"/>
      <c r="H6949" s="33"/>
      <c r="I6949" s="171"/>
      <c r="J6949" s="33"/>
      <c r="K6949" s="33"/>
    </row>
    <row r="6950" spans="2:11" x14ac:dyDescent="0.2">
      <c r="B6950" s="33"/>
      <c r="C6950" s="171"/>
      <c r="D6950" s="33"/>
      <c r="E6950" s="33"/>
      <c r="F6950" s="33"/>
      <c r="G6950" s="33"/>
      <c r="H6950" s="33"/>
      <c r="I6950" s="171"/>
      <c r="J6950" s="33"/>
      <c r="K6950" s="33"/>
    </row>
    <row r="6951" spans="2:11" x14ac:dyDescent="0.2">
      <c r="B6951" s="33"/>
      <c r="C6951" s="171"/>
      <c r="D6951" s="33"/>
      <c r="E6951" s="33"/>
      <c r="F6951" s="33"/>
      <c r="G6951" s="33"/>
      <c r="H6951" s="33"/>
      <c r="I6951" s="171"/>
      <c r="J6951" s="33"/>
      <c r="K6951" s="33"/>
    </row>
    <row r="6952" spans="2:11" x14ac:dyDescent="0.2">
      <c r="B6952" s="33"/>
      <c r="C6952" s="171"/>
      <c r="D6952" s="33"/>
      <c r="E6952" s="33"/>
      <c r="F6952" s="33"/>
      <c r="G6952" s="33"/>
      <c r="H6952" s="33"/>
      <c r="I6952" s="171"/>
      <c r="J6952" s="33"/>
      <c r="K6952" s="33"/>
    </row>
    <row r="6953" spans="2:11" x14ac:dyDescent="0.2">
      <c r="B6953" s="33"/>
      <c r="C6953" s="171"/>
      <c r="D6953" s="33"/>
      <c r="E6953" s="33"/>
      <c r="F6953" s="33"/>
      <c r="G6953" s="33"/>
      <c r="H6953" s="33"/>
      <c r="I6953" s="171"/>
      <c r="J6953" s="33"/>
      <c r="K6953" s="33"/>
    </row>
    <row r="6954" spans="2:11" x14ac:dyDescent="0.2">
      <c r="B6954" s="33"/>
      <c r="C6954" s="171"/>
      <c r="D6954" s="33"/>
      <c r="E6954" s="33"/>
      <c r="F6954" s="33"/>
      <c r="G6954" s="33"/>
      <c r="H6954" s="33"/>
      <c r="I6954" s="171"/>
      <c r="J6954" s="33"/>
      <c r="K6954" s="33"/>
    </row>
    <row r="6955" spans="2:11" x14ac:dyDescent="0.2">
      <c r="B6955" s="33"/>
      <c r="C6955" s="171"/>
      <c r="D6955" s="33"/>
      <c r="E6955" s="33"/>
      <c r="F6955" s="33"/>
      <c r="G6955" s="33"/>
      <c r="H6955" s="33"/>
      <c r="I6955" s="171"/>
      <c r="J6955" s="33"/>
      <c r="K6955" s="33"/>
    </row>
    <row r="6956" spans="2:11" x14ac:dyDescent="0.2">
      <c r="B6956" s="33"/>
      <c r="C6956" s="171"/>
      <c r="D6956" s="33"/>
      <c r="E6956" s="33"/>
      <c r="F6956" s="33"/>
      <c r="G6956" s="33"/>
      <c r="H6956" s="33"/>
      <c r="I6956" s="171"/>
      <c r="J6956" s="33"/>
      <c r="K6956" s="33"/>
    </row>
    <row r="6957" spans="2:11" x14ac:dyDescent="0.2">
      <c r="B6957" s="33"/>
      <c r="C6957" s="171"/>
      <c r="D6957" s="33"/>
      <c r="E6957" s="33"/>
      <c r="F6957" s="33"/>
      <c r="G6957" s="33"/>
      <c r="H6957" s="33"/>
      <c r="I6957" s="171"/>
      <c r="J6957" s="33"/>
      <c r="K6957" s="33"/>
    </row>
    <row r="6958" spans="2:11" x14ac:dyDescent="0.2">
      <c r="B6958" s="33"/>
      <c r="C6958" s="171"/>
      <c r="D6958" s="33"/>
      <c r="E6958" s="33"/>
      <c r="F6958" s="33"/>
      <c r="G6958" s="33"/>
      <c r="H6958" s="33"/>
      <c r="I6958" s="171"/>
      <c r="J6958" s="33"/>
      <c r="K6958" s="33"/>
    </row>
    <row r="6959" spans="2:11" x14ac:dyDescent="0.2">
      <c r="B6959" s="33"/>
      <c r="C6959" s="171"/>
      <c r="D6959" s="33"/>
      <c r="E6959" s="33"/>
      <c r="F6959" s="33"/>
      <c r="G6959" s="33"/>
      <c r="H6959" s="33"/>
      <c r="I6959" s="171"/>
      <c r="J6959" s="33"/>
      <c r="K6959" s="33"/>
    </row>
    <row r="6960" spans="2:11" x14ac:dyDescent="0.2">
      <c r="B6960" s="33"/>
      <c r="C6960" s="171"/>
      <c r="D6960" s="33"/>
      <c r="E6960" s="33"/>
      <c r="F6960" s="33"/>
      <c r="G6960" s="33"/>
      <c r="H6960" s="33"/>
      <c r="I6960" s="171"/>
      <c r="J6960" s="33"/>
      <c r="K6960" s="33"/>
    </row>
    <row r="6961" spans="2:11" x14ac:dyDescent="0.2">
      <c r="B6961" s="33"/>
      <c r="C6961" s="171"/>
      <c r="D6961" s="33"/>
      <c r="E6961" s="33"/>
      <c r="F6961" s="33"/>
      <c r="G6961" s="33"/>
      <c r="H6961" s="33"/>
      <c r="I6961" s="171"/>
      <c r="J6961" s="33"/>
      <c r="K6961" s="33"/>
    </row>
    <row r="6962" spans="2:11" x14ac:dyDescent="0.2">
      <c r="B6962" s="33"/>
      <c r="C6962" s="171"/>
      <c r="D6962" s="33"/>
      <c r="E6962" s="33"/>
      <c r="F6962" s="33"/>
      <c r="G6962" s="33"/>
      <c r="H6962" s="33"/>
      <c r="I6962" s="171"/>
      <c r="J6962" s="33"/>
      <c r="K6962" s="33"/>
    </row>
    <row r="6963" spans="2:11" x14ac:dyDescent="0.2">
      <c r="B6963" s="33"/>
      <c r="C6963" s="171"/>
      <c r="D6963" s="33"/>
      <c r="E6963" s="33"/>
      <c r="F6963" s="33"/>
      <c r="G6963" s="33"/>
      <c r="H6963" s="33"/>
      <c r="I6963" s="171"/>
      <c r="J6963" s="33"/>
      <c r="K6963" s="33"/>
    </row>
    <row r="6964" spans="2:11" x14ac:dyDescent="0.2">
      <c r="B6964" s="33"/>
      <c r="C6964" s="171"/>
      <c r="D6964" s="33"/>
      <c r="E6964" s="33"/>
      <c r="F6964" s="33"/>
      <c r="G6964" s="33"/>
      <c r="H6964" s="33"/>
      <c r="I6964" s="171"/>
      <c r="J6964" s="33"/>
      <c r="K6964" s="33"/>
    </row>
    <row r="6965" spans="2:11" x14ac:dyDescent="0.2">
      <c r="B6965" s="33"/>
      <c r="C6965" s="171"/>
      <c r="D6965" s="33"/>
      <c r="E6965" s="33"/>
      <c r="F6965" s="33"/>
      <c r="G6965" s="33"/>
      <c r="H6965" s="33"/>
      <c r="I6965" s="171"/>
      <c r="J6965" s="33"/>
      <c r="K6965" s="33"/>
    </row>
    <row r="6966" spans="2:11" x14ac:dyDescent="0.2">
      <c r="B6966" s="33"/>
      <c r="C6966" s="171"/>
      <c r="D6966" s="33"/>
      <c r="E6966" s="33"/>
      <c r="F6966" s="33"/>
      <c r="G6966" s="33"/>
      <c r="H6966" s="33"/>
      <c r="I6966" s="171"/>
      <c r="J6966" s="33"/>
      <c r="K6966" s="33"/>
    </row>
    <row r="6967" spans="2:11" x14ac:dyDescent="0.2">
      <c r="B6967" s="33"/>
      <c r="C6967" s="171"/>
      <c r="D6967" s="33"/>
      <c r="E6967" s="33"/>
      <c r="F6967" s="33"/>
      <c r="G6967" s="33"/>
      <c r="H6967" s="33"/>
      <c r="I6967" s="171"/>
      <c r="J6967" s="33"/>
      <c r="K6967" s="33"/>
    </row>
    <row r="6968" spans="2:11" x14ac:dyDescent="0.2">
      <c r="B6968" s="33"/>
      <c r="C6968" s="171"/>
      <c r="D6968" s="33"/>
      <c r="E6968" s="33"/>
      <c r="F6968" s="33"/>
      <c r="G6968" s="33"/>
      <c r="H6968" s="33"/>
      <c r="I6968" s="171"/>
      <c r="J6968" s="33"/>
      <c r="K6968" s="33"/>
    </row>
    <row r="6969" spans="2:11" x14ac:dyDescent="0.2">
      <c r="B6969" s="33"/>
      <c r="C6969" s="171"/>
      <c r="D6969" s="33"/>
      <c r="E6969" s="33"/>
      <c r="F6969" s="33"/>
      <c r="G6969" s="33"/>
      <c r="H6969" s="33"/>
      <c r="I6969" s="171"/>
      <c r="J6969" s="33"/>
      <c r="K6969" s="33"/>
    </row>
    <row r="6970" spans="2:11" x14ac:dyDescent="0.2">
      <c r="B6970" s="33"/>
      <c r="C6970" s="171"/>
      <c r="D6970" s="33"/>
      <c r="E6970" s="33"/>
      <c r="F6970" s="33"/>
      <c r="G6970" s="33"/>
      <c r="H6970" s="33"/>
      <c r="I6970" s="171"/>
      <c r="J6970" s="33"/>
      <c r="K6970" s="33"/>
    </row>
    <row r="6971" spans="2:11" x14ac:dyDescent="0.2">
      <c r="B6971" s="33"/>
      <c r="C6971" s="171"/>
      <c r="D6971" s="33"/>
      <c r="E6971" s="33"/>
      <c r="F6971" s="33"/>
      <c r="G6971" s="33"/>
      <c r="H6971" s="33"/>
      <c r="I6971" s="171"/>
      <c r="J6971" s="33"/>
      <c r="K6971" s="33"/>
    </row>
    <row r="6972" spans="2:11" x14ac:dyDescent="0.2">
      <c r="B6972" s="33"/>
      <c r="C6972" s="171"/>
      <c r="D6972" s="33"/>
      <c r="E6972" s="33"/>
      <c r="F6972" s="33"/>
      <c r="G6972" s="33"/>
      <c r="H6972" s="33"/>
      <c r="I6972" s="171"/>
      <c r="J6972" s="33"/>
      <c r="K6972" s="33"/>
    </row>
    <row r="6973" spans="2:11" x14ac:dyDescent="0.2">
      <c r="B6973" s="33"/>
      <c r="C6973" s="171"/>
      <c r="D6973" s="33"/>
      <c r="E6973" s="33"/>
      <c r="F6973" s="33"/>
      <c r="G6973" s="33"/>
      <c r="H6973" s="33"/>
      <c r="I6973" s="171"/>
      <c r="J6973" s="33"/>
      <c r="K6973" s="33"/>
    </row>
    <row r="6974" spans="2:11" x14ac:dyDescent="0.2">
      <c r="B6974" s="33"/>
      <c r="C6974" s="171"/>
      <c r="D6974" s="33"/>
      <c r="E6974" s="33"/>
      <c r="F6974" s="33"/>
      <c r="G6974" s="33"/>
      <c r="H6974" s="33"/>
      <c r="I6974" s="171"/>
      <c r="J6974" s="33"/>
      <c r="K6974" s="33"/>
    </row>
    <row r="6975" spans="2:11" x14ac:dyDescent="0.2">
      <c r="B6975" s="33"/>
      <c r="C6975" s="171"/>
      <c r="D6975" s="33"/>
      <c r="E6975" s="33"/>
      <c r="F6975" s="33"/>
      <c r="G6975" s="33"/>
      <c r="H6975" s="33"/>
      <c r="I6975" s="171"/>
      <c r="J6975" s="33"/>
      <c r="K6975" s="33"/>
    </row>
    <row r="6976" spans="2:11" x14ac:dyDescent="0.2">
      <c r="B6976" s="33"/>
      <c r="C6976" s="171"/>
      <c r="D6976" s="33"/>
      <c r="E6976" s="33"/>
      <c r="F6976" s="33"/>
      <c r="G6976" s="33"/>
      <c r="H6976" s="33"/>
      <c r="I6976" s="171"/>
      <c r="J6976" s="33"/>
      <c r="K6976" s="33"/>
    </row>
    <row r="6977" spans="2:11" x14ac:dyDescent="0.2">
      <c r="B6977" s="33"/>
      <c r="C6977" s="171"/>
      <c r="D6977" s="33"/>
      <c r="E6977" s="33"/>
      <c r="F6977" s="33"/>
      <c r="G6977" s="33"/>
      <c r="H6977" s="33"/>
      <c r="I6977" s="171"/>
      <c r="J6977" s="33"/>
      <c r="K6977" s="33"/>
    </row>
    <row r="6978" spans="2:11" x14ac:dyDescent="0.2">
      <c r="B6978" s="33"/>
      <c r="C6978" s="171"/>
      <c r="D6978" s="33"/>
      <c r="E6978" s="33"/>
      <c r="F6978" s="33"/>
      <c r="G6978" s="33"/>
      <c r="H6978" s="33"/>
      <c r="I6978" s="171"/>
      <c r="J6978" s="33"/>
      <c r="K6978" s="33"/>
    </row>
    <row r="6979" spans="2:11" x14ac:dyDescent="0.2">
      <c r="B6979" s="33"/>
      <c r="C6979" s="171"/>
      <c r="D6979" s="33"/>
      <c r="E6979" s="33"/>
      <c r="F6979" s="33"/>
      <c r="G6979" s="33"/>
      <c r="H6979" s="33"/>
      <c r="I6979" s="171"/>
      <c r="J6979" s="33"/>
      <c r="K6979" s="33"/>
    </row>
    <row r="6980" spans="2:11" x14ac:dyDescent="0.2">
      <c r="B6980" s="33"/>
      <c r="C6980" s="171"/>
      <c r="D6980" s="33"/>
      <c r="E6980" s="33"/>
      <c r="F6980" s="33"/>
      <c r="G6980" s="33"/>
      <c r="H6980" s="33"/>
      <c r="I6980" s="171"/>
      <c r="J6980" s="33"/>
      <c r="K6980" s="33"/>
    </row>
    <row r="6981" spans="2:11" x14ac:dyDescent="0.2">
      <c r="B6981" s="33"/>
      <c r="C6981" s="171"/>
      <c r="D6981" s="33"/>
      <c r="E6981" s="33"/>
      <c r="F6981" s="33"/>
      <c r="G6981" s="33"/>
      <c r="H6981" s="33"/>
      <c r="I6981" s="171"/>
      <c r="J6981" s="33"/>
      <c r="K6981" s="33"/>
    </row>
    <row r="6982" spans="2:11" x14ac:dyDescent="0.2">
      <c r="B6982" s="33"/>
      <c r="C6982" s="171"/>
      <c r="D6982" s="33"/>
      <c r="E6982" s="33"/>
      <c r="F6982" s="33"/>
      <c r="G6982" s="33"/>
      <c r="H6982" s="33"/>
      <c r="I6982" s="171"/>
      <c r="J6982" s="33"/>
      <c r="K6982" s="33"/>
    </row>
    <row r="6983" spans="2:11" x14ac:dyDescent="0.2">
      <c r="B6983" s="33"/>
      <c r="C6983" s="171"/>
      <c r="D6983" s="33"/>
      <c r="E6983" s="33"/>
      <c r="F6983" s="33"/>
      <c r="G6983" s="33"/>
      <c r="H6983" s="33"/>
      <c r="I6983" s="171"/>
      <c r="J6983" s="33"/>
      <c r="K6983" s="33"/>
    </row>
    <row r="6984" spans="2:11" x14ac:dyDescent="0.2">
      <c r="B6984" s="33"/>
      <c r="C6984" s="171"/>
      <c r="D6984" s="33"/>
      <c r="E6984" s="33"/>
      <c r="F6984" s="33"/>
      <c r="G6984" s="33"/>
      <c r="H6984" s="33"/>
      <c r="I6984" s="171"/>
      <c r="J6984" s="33"/>
      <c r="K6984" s="33"/>
    </row>
    <row r="6985" spans="2:11" x14ac:dyDescent="0.2">
      <c r="B6985" s="33"/>
      <c r="C6985" s="171"/>
      <c r="D6985" s="33"/>
      <c r="E6985" s="33"/>
      <c r="F6985" s="33"/>
      <c r="G6985" s="33"/>
      <c r="H6985" s="33"/>
      <c r="I6985" s="171"/>
      <c r="J6985" s="33"/>
      <c r="K6985" s="33"/>
    </row>
    <row r="6986" spans="2:11" x14ac:dyDescent="0.2">
      <c r="B6986" s="33"/>
      <c r="C6986" s="171"/>
      <c r="D6986" s="33"/>
      <c r="E6986" s="33"/>
      <c r="F6986" s="33"/>
      <c r="G6986" s="33"/>
      <c r="H6986" s="33"/>
      <c r="I6986" s="171"/>
      <c r="J6986" s="33"/>
      <c r="K6986" s="33"/>
    </row>
    <row r="6987" spans="2:11" x14ac:dyDescent="0.2">
      <c r="B6987" s="33"/>
      <c r="C6987" s="171"/>
      <c r="D6987" s="33"/>
      <c r="E6987" s="33"/>
      <c r="F6987" s="33"/>
      <c r="G6987" s="33"/>
      <c r="H6987" s="33"/>
      <c r="I6987" s="171"/>
      <c r="J6987" s="33"/>
      <c r="K6987" s="33"/>
    </row>
    <row r="6988" spans="2:11" x14ac:dyDescent="0.2">
      <c r="B6988" s="33"/>
      <c r="C6988" s="171"/>
      <c r="D6988" s="33"/>
      <c r="E6988" s="33"/>
      <c r="F6988" s="33"/>
      <c r="G6988" s="33"/>
      <c r="H6988" s="33"/>
      <c r="I6988" s="171"/>
      <c r="J6988" s="33"/>
      <c r="K6988" s="33"/>
    </row>
    <row r="6989" spans="2:11" x14ac:dyDescent="0.2">
      <c r="B6989" s="33"/>
      <c r="C6989" s="171"/>
      <c r="D6989" s="33"/>
      <c r="E6989" s="33"/>
      <c r="F6989" s="33"/>
      <c r="G6989" s="33"/>
      <c r="H6989" s="33"/>
      <c r="I6989" s="171"/>
      <c r="J6989" s="33"/>
      <c r="K6989" s="33"/>
    </row>
    <row r="6990" spans="2:11" x14ac:dyDescent="0.2">
      <c r="B6990" s="33"/>
      <c r="C6990" s="171"/>
      <c r="D6990" s="33"/>
      <c r="E6990" s="33"/>
      <c r="F6990" s="33"/>
      <c r="G6990" s="33"/>
      <c r="H6990" s="33"/>
      <c r="I6990" s="171"/>
      <c r="J6990" s="33"/>
      <c r="K6990" s="33"/>
    </row>
    <row r="6991" spans="2:11" x14ac:dyDescent="0.2">
      <c r="B6991" s="33"/>
      <c r="C6991" s="171"/>
      <c r="D6991" s="33"/>
      <c r="E6991" s="33"/>
      <c r="F6991" s="33"/>
      <c r="G6991" s="33"/>
      <c r="H6991" s="33"/>
      <c r="I6991" s="171"/>
      <c r="J6991" s="33"/>
      <c r="K6991" s="33"/>
    </row>
    <row r="6992" spans="2:11" x14ac:dyDescent="0.2">
      <c r="B6992" s="33"/>
      <c r="C6992" s="171"/>
      <c r="D6992" s="33"/>
      <c r="E6992" s="33"/>
      <c r="F6992" s="33"/>
      <c r="G6992" s="33"/>
      <c r="H6992" s="33"/>
      <c r="I6992" s="171"/>
      <c r="J6992" s="33"/>
      <c r="K6992" s="33"/>
    </row>
    <row r="6993" spans="2:11" x14ac:dyDescent="0.2">
      <c r="B6993" s="33"/>
      <c r="C6993" s="171"/>
      <c r="D6993" s="33"/>
      <c r="E6993" s="33"/>
      <c r="F6993" s="33"/>
      <c r="G6993" s="33"/>
      <c r="H6993" s="33"/>
      <c r="I6993" s="171"/>
      <c r="J6993" s="33"/>
      <c r="K6993" s="33"/>
    </row>
    <row r="6994" spans="2:11" x14ac:dyDescent="0.2">
      <c r="B6994" s="33"/>
      <c r="C6994" s="171"/>
      <c r="D6994" s="33"/>
      <c r="E6994" s="33"/>
      <c r="F6994" s="33"/>
      <c r="G6994" s="33"/>
      <c r="H6994" s="33"/>
      <c r="I6994" s="171"/>
      <c r="J6994" s="33"/>
      <c r="K6994" s="33"/>
    </row>
    <row r="6995" spans="2:11" x14ac:dyDescent="0.2">
      <c r="B6995" s="33"/>
      <c r="C6995" s="171"/>
      <c r="D6995" s="33"/>
      <c r="E6995" s="33"/>
      <c r="F6995" s="33"/>
      <c r="G6995" s="33"/>
      <c r="H6995" s="33"/>
      <c r="I6995" s="171"/>
      <c r="J6995" s="33"/>
      <c r="K6995" s="33"/>
    </row>
    <row r="6996" spans="2:11" x14ac:dyDescent="0.2">
      <c r="B6996" s="33"/>
      <c r="C6996" s="171"/>
      <c r="D6996" s="33"/>
      <c r="E6996" s="33"/>
      <c r="F6996" s="33"/>
      <c r="G6996" s="33"/>
      <c r="H6996" s="33"/>
      <c r="I6996" s="171"/>
      <c r="J6996" s="33"/>
      <c r="K6996" s="33"/>
    </row>
    <row r="6997" spans="2:11" x14ac:dyDescent="0.2">
      <c r="B6997" s="33"/>
      <c r="C6997" s="171"/>
      <c r="D6997" s="33"/>
      <c r="E6997" s="33"/>
      <c r="F6997" s="33"/>
      <c r="G6997" s="33"/>
      <c r="H6997" s="33"/>
      <c r="I6997" s="171"/>
      <c r="J6997" s="33"/>
      <c r="K6997" s="33"/>
    </row>
    <row r="6998" spans="2:11" x14ac:dyDescent="0.2">
      <c r="B6998" s="33"/>
      <c r="C6998" s="171"/>
      <c r="D6998" s="33"/>
      <c r="E6998" s="33"/>
      <c r="F6998" s="33"/>
      <c r="G6998" s="33"/>
      <c r="H6998" s="33"/>
      <c r="I6998" s="171"/>
      <c r="J6998" s="33"/>
      <c r="K6998" s="33"/>
    </row>
    <row r="6999" spans="2:11" x14ac:dyDescent="0.2">
      <c r="B6999" s="33"/>
      <c r="C6999" s="171"/>
      <c r="D6999" s="33"/>
      <c r="E6999" s="33"/>
      <c r="F6999" s="33"/>
      <c r="G6999" s="33"/>
      <c r="H6999" s="33"/>
      <c r="I6999" s="171"/>
      <c r="J6999" s="33"/>
      <c r="K6999" s="33"/>
    </row>
    <row r="7000" spans="2:11" x14ac:dyDescent="0.2">
      <c r="B7000" s="33"/>
      <c r="C7000" s="171"/>
      <c r="D7000" s="33"/>
      <c r="E7000" s="33"/>
      <c r="F7000" s="33"/>
      <c r="G7000" s="33"/>
      <c r="H7000" s="33"/>
      <c r="I7000" s="171"/>
      <c r="J7000" s="33"/>
      <c r="K7000" s="33"/>
    </row>
    <row r="7001" spans="2:11" x14ac:dyDescent="0.2">
      <c r="B7001" s="33"/>
      <c r="C7001" s="171"/>
      <c r="D7001" s="33"/>
      <c r="E7001" s="33"/>
      <c r="F7001" s="33"/>
      <c r="G7001" s="33"/>
      <c r="H7001" s="33"/>
      <c r="I7001" s="171"/>
      <c r="J7001" s="33"/>
      <c r="K7001" s="33"/>
    </row>
    <row r="7002" spans="2:11" x14ac:dyDescent="0.2">
      <c r="B7002" s="33"/>
      <c r="C7002" s="171"/>
      <c r="D7002" s="33"/>
      <c r="E7002" s="33"/>
      <c r="F7002" s="33"/>
      <c r="G7002" s="33"/>
      <c r="H7002" s="33"/>
      <c r="I7002" s="171"/>
      <c r="J7002" s="33"/>
      <c r="K7002" s="33"/>
    </row>
    <row r="7003" spans="2:11" x14ac:dyDescent="0.2">
      <c r="B7003" s="33"/>
      <c r="C7003" s="171"/>
      <c r="D7003" s="33"/>
      <c r="E7003" s="33"/>
      <c r="F7003" s="33"/>
      <c r="G7003" s="33"/>
      <c r="H7003" s="33"/>
      <c r="I7003" s="171"/>
      <c r="J7003" s="33"/>
      <c r="K7003" s="33"/>
    </row>
    <row r="7004" spans="2:11" x14ac:dyDescent="0.2">
      <c r="B7004" s="33"/>
      <c r="C7004" s="171"/>
      <c r="D7004" s="33"/>
      <c r="E7004" s="33"/>
      <c r="F7004" s="33"/>
      <c r="G7004" s="33"/>
      <c r="H7004" s="33"/>
      <c r="I7004" s="171"/>
      <c r="J7004" s="33"/>
      <c r="K7004" s="33"/>
    </row>
    <row r="7005" spans="2:11" x14ac:dyDescent="0.2">
      <c r="B7005" s="33"/>
      <c r="C7005" s="171"/>
      <c r="D7005" s="33"/>
      <c r="E7005" s="33"/>
      <c r="F7005" s="33"/>
      <c r="G7005" s="33"/>
      <c r="H7005" s="33"/>
      <c r="I7005" s="171"/>
      <c r="J7005" s="33"/>
      <c r="K7005" s="33"/>
    </row>
    <row r="7006" spans="2:11" x14ac:dyDescent="0.2">
      <c r="B7006" s="33"/>
      <c r="C7006" s="171"/>
      <c r="D7006" s="33"/>
      <c r="E7006" s="33"/>
      <c r="F7006" s="33"/>
      <c r="G7006" s="33"/>
      <c r="H7006" s="33"/>
      <c r="I7006" s="171"/>
      <c r="J7006" s="33"/>
      <c r="K7006" s="33"/>
    </row>
    <row r="7007" spans="2:11" x14ac:dyDescent="0.2">
      <c r="B7007" s="33"/>
      <c r="C7007" s="171"/>
      <c r="D7007" s="33"/>
      <c r="E7007" s="33"/>
      <c r="F7007" s="33"/>
      <c r="G7007" s="33"/>
      <c r="H7007" s="33"/>
      <c r="I7007" s="171"/>
      <c r="J7007" s="33"/>
      <c r="K7007" s="33"/>
    </row>
    <row r="7008" spans="2:11" x14ac:dyDescent="0.2">
      <c r="B7008" s="33"/>
      <c r="C7008" s="171"/>
      <c r="D7008" s="33"/>
      <c r="E7008" s="33"/>
      <c r="F7008" s="33"/>
      <c r="G7008" s="33"/>
      <c r="H7008" s="33"/>
      <c r="I7008" s="171"/>
      <c r="J7008" s="33"/>
      <c r="K7008" s="33"/>
    </row>
    <row r="7009" spans="2:11" x14ac:dyDescent="0.2">
      <c r="B7009" s="33"/>
      <c r="C7009" s="171"/>
      <c r="D7009" s="33"/>
      <c r="E7009" s="33"/>
      <c r="F7009" s="33"/>
      <c r="G7009" s="33"/>
      <c r="H7009" s="33"/>
      <c r="I7009" s="171"/>
      <c r="J7009" s="33"/>
      <c r="K7009" s="33"/>
    </row>
    <row r="7010" spans="2:11" x14ac:dyDescent="0.2">
      <c r="B7010" s="33"/>
      <c r="C7010" s="171"/>
      <c r="D7010" s="33"/>
      <c r="E7010" s="33"/>
      <c r="F7010" s="33"/>
      <c r="G7010" s="33"/>
      <c r="H7010" s="33"/>
      <c r="I7010" s="171"/>
      <c r="J7010" s="33"/>
      <c r="K7010" s="33"/>
    </row>
    <row r="7011" spans="2:11" x14ac:dyDescent="0.2">
      <c r="B7011" s="33"/>
      <c r="C7011" s="171"/>
      <c r="D7011" s="33"/>
      <c r="E7011" s="33"/>
      <c r="F7011" s="33"/>
      <c r="G7011" s="33"/>
      <c r="H7011" s="33"/>
      <c r="I7011" s="171"/>
      <c r="J7011" s="33"/>
      <c r="K7011" s="33"/>
    </row>
    <row r="7012" spans="2:11" x14ac:dyDescent="0.2">
      <c r="B7012" s="33"/>
      <c r="C7012" s="171"/>
      <c r="D7012" s="33"/>
      <c r="E7012" s="33"/>
      <c r="F7012" s="33"/>
      <c r="G7012" s="33"/>
      <c r="H7012" s="33"/>
      <c r="I7012" s="171"/>
      <c r="J7012" s="33"/>
      <c r="K7012" s="33"/>
    </row>
    <row r="7013" spans="2:11" x14ac:dyDescent="0.2">
      <c r="B7013" s="33"/>
      <c r="C7013" s="171"/>
      <c r="D7013" s="33"/>
      <c r="E7013" s="33"/>
      <c r="F7013" s="33"/>
      <c r="G7013" s="33"/>
      <c r="H7013" s="33"/>
      <c r="I7013" s="171"/>
      <c r="J7013" s="33"/>
      <c r="K7013" s="33"/>
    </row>
    <row r="7014" spans="2:11" x14ac:dyDescent="0.2">
      <c r="B7014" s="33"/>
      <c r="C7014" s="171"/>
      <c r="D7014" s="33"/>
      <c r="E7014" s="33"/>
      <c r="F7014" s="33"/>
      <c r="G7014" s="33"/>
      <c r="H7014" s="33"/>
      <c r="I7014" s="171"/>
      <c r="J7014" s="33"/>
      <c r="K7014" s="33"/>
    </row>
    <row r="7015" spans="2:11" x14ac:dyDescent="0.2">
      <c r="B7015" s="33"/>
      <c r="C7015" s="171"/>
      <c r="D7015" s="33"/>
      <c r="E7015" s="33"/>
      <c r="F7015" s="33"/>
      <c r="G7015" s="33"/>
      <c r="H7015" s="33"/>
      <c r="I7015" s="171"/>
      <c r="J7015" s="33"/>
      <c r="K7015" s="33"/>
    </row>
    <row r="7016" spans="2:11" x14ac:dyDescent="0.2">
      <c r="B7016" s="33"/>
      <c r="C7016" s="171"/>
      <c r="D7016" s="33"/>
      <c r="E7016" s="33"/>
      <c r="F7016" s="33"/>
      <c r="G7016" s="33"/>
      <c r="H7016" s="33"/>
      <c r="I7016" s="171"/>
      <c r="J7016" s="33"/>
      <c r="K7016" s="33"/>
    </row>
    <row r="7017" spans="2:11" x14ac:dyDescent="0.2">
      <c r="B7017" s="33"/>
      <c r="C7017" s="171"/>
      <c r="D7017" s="33"/>
      <c r="E7017" s="33"/>
      <c r="F7017" s="33"/>
      <c r="G7017" s="33"/>
      <c r="H7017" s="33"/>
      <c r="I7017" s="171"/>
      <c r="J7017" s="33"/>
      <c r="K7017" s="33"/>
    </row>
    <row r="7018" spans="2:11" x14ac:dyDescent="0.2">
      <c r="B7018" s="33"/>
      <c r="C7018" s="171"/>
      <c r="D7018" s="33"/>
      <c r="E7018" s="33"/>
      <c r="F7018" s="33"/>
      <c r="G7018" s="33"/>
      <c r="H7018" s="33"/>
      <c r="I7018" s="171"/>
      <c r="J7018" s="33"/>
      <c r="K7018" s="33"/>
    </row>
    <row r="7019" spans="2:11" x14ac:dyDescent="0.2">
      <c r="B7019" s="33"/>
      <c r="C7019" s="171"/>
      <c r="D7019" s="33"/>
      <c r="E7019" s="33"/>
      <c r="F7019" s="33"/>
      <c r="G7019" s="33"/>
      <c r="H7019" s="33"/>
      <c r="I7019" s="171"/>
      <c r="J7019" s="33"/>
      <c r="K7019" s="33"/>
    </row>
    <row r="7020" spans="2:11" x14ac:dyDescent="0.2">
      <c r="B7020" s="33"/>
      <c r="C7020" s="171"/>
      <c r="D7020" s="33"/>
      <c r="E7020" s="33"/>
      <c r="F7020" s="33"/>
      <c r="G7020" s="33"/>
      <c r="H7020" s="33"/>
      <c r="I7020" s="171"/>
      <c r="J7020" s="33"/>
      <c r="K7020" s="33"/>
    </row>
    <row r="7021" spans="2:11" x14ac:dyDescent="0.2">
      <c r="B7021" s="33"/>
      <c r="C7021" s="171"/>
      <c r="D7021" s="33"/>
      <c r="E7021" s="33"/>
      <c r="F7021" s="33"/>
      <c r="G7021" s="33"/>
      <c r="H7021" s="33"/>
      <c r="I7021" s="171"/>
      <c r="J7021" s="33"/>
      <c r="K7021" s="33"/>
    </row>
    <row r="7022" spans="2:11" x14ac:dyDescent="0.2">
      <c r="B7022" s="33"/>
      <c r="C7022" s="171"/>
      <c r="D7022" s="33"/>
      <c r="E7022" s="33"/>
      <c r="F7022" s="33"/>
      <c r="G7022" s="33"/>
      <c r="H7022" s="33"/>
      <c r="I7022" s="171"/>
      <c r="J7022" s="33"/>
      <c r="K7022" s="33"/>
    </row>
    <row r="7023" spans="2:11" x14ac:dyDescent="0.2">
      <c r="B7023" s="33"/>
      <c r="C7023" s="171"/>
      <c r="D7023" s="33"/>
      <c r="E7023" s="33"/>
      <c r="F7023" s="33"/>
      <c r="G7023" s="33"/>
      <c r="H7023" s="33"/>
      <c r="I7023" s="171"/>
      <c r="J7023" s="33"/>
      <c r="K7023" s="33"/>
    </row>
    <row r="7024" spans="2:11" x14ac:dyDescent="0.2">
      <c r="B7024" s="33"/>
      <c r="C7024" s="171"/>
      <c r="D7024" s="33"/>
      <c r="E7024" s="33"/>
      <c r="F7024" s="33"/>
      <c r="G7024" s="33"/>
      <c r="H7024" s="33"/>
      <c r="I7024" s="171"/>
      <c r="J7024" s="33"/>
      <c r="K7024" s="33"/>
    </row>
    <row r="7025" spans="2:11" x14ac:dyDescent="0.2">
      <c r="B7025" s="33"/>
      <c r="C7025" s="171"/>
      <c r="D7025" s="33"/>
      <c r="E7025" s="33"/>
      <c r="F7025" s="33"/>
      <c r="G7025" s="33"/>
      <c r="H7025" s="33"/>
      <c r="I7025" s="171"/>
      <c r="J7025" s="33"/>
      <c r="K7025" s="33"/>
    </row>
    <row r="7026" spans="2:11" x14ac:dyDescent="0.2">
      <c r="B7026" s="33"/>
      <c r="C7026" s="171"/>
      <c r="D7026" s="33"/>
      <c r="E7026" s="33"/>
      <c r="F7026" s="33"/>
      <c r="G7026" s="33"/>
      <c r="H7026" s="33"/>
      <c r="I7026" s="171"/>
      <c r="J7026" s="33"/>
      <c r="K7026" s="33"/>
    </row>
    <row r="7027" spans="2:11" x14ac:dyDescent="0.2">
      <c r="B7027" s="33"/>
      <c r="C7027" s="171"/>
      <c r="D7027" s="33"/>
      <c r="E7027" s="33"/>
      <c r="F7027" s="33"/>
      <c r="G7027" s="33"/>
      <c r="H7027" s="33"/>
      <c r="I7027" s="171"/>
      <c r="J7027" s="33"/>
      <c r="K7027" s="33"/>
    </row>
    <row r="7028" spans="2:11" x14ac:dyDescent="0.2">
      <c r="B7028" s="33"/>
      <c r="C7028" s="171"/>
      <c r="D7028" s="33"/>
      <c r="E7028" s="33"/>
      <c r="F7028" s="33"/>
      <c r="G7028" s="33"/>
      <c r="H7028" s="33"/>
      <c r="I7028" s="171"/>
      <c r="J7028" s="33"/>
      <c r="K7028" s="33"/>
    </row>
    <row r="7029" spans="2:11" x14ac:dyDescent="0.2">
      <c r="B7029" s="33"/>
      <c r="C7029" s="171"/>
      <c r="D7029" s="33"/>
      <c r="E7029" s="33"/>
      <c r="F7029" s="33"/>
      <c r="G7029" s="33"/>
      <c r="H7029" s="33"/>
      <c r="I7029" s="171"/>
      <c r="J7029" s="33"/>
      <c r="K7029" s="33"/>
    </row>
    <row r="7030" spans="2:11" x14ac:dyDescent="0.2">
      <c r="B7030" s="33"/>
      <c r="C7030" s="171"/>
      <c r="D7030" s="33"/>
      <c r="E7030" s="33"/>
      <c r="F7030" s="33"/>
      <c r="G7030" s="33"/>
      <c r="H7030" s="33"/>
      <c r="I7030" s="171"/>
      <c r="J7030" s="33"/>
      <c r="K7030" s="33"/>
    </row>
    <row r="7031" spans="2:11" x14ac:dyDescent="0.2">
      <c r="B7031" s="33"/>
      <c r="C7031" s="171"/>
      <c r="D7031" s="33"/>
      <c r="E7031" s="33"/>
      <c r="F7031" s="33"/>
      <c r="G7031" s="33"/>
      <c r="H7031" s="33"/>
      <c r="I7031" s="171"/>
      <c r="J7031" s="33"/>
      <c r="K7031" s="33"/>
    </row>
    <row r="7032" spans="2:11" x14ac:dyDescent="0.2">
      <c r="B7032" s="33"/>
      <c r="C7032" s="171"/>
      <c r="D7032" s="33"/>
      <c r="E7032" s="33"/>
      <c r="F7032" s="33"/>
      <c r="G7032" s="33"/>
      <c r="H7032" s="33"/>
      <c r="I7032" s="171"/>
      <c r="J7032" s="33"/>
      <c r="K7032" s="33"/>
    </row>
    <row r="7033" spans="2:11" x14ac:dyDescent="0.2">
      <c r="B7033" s="33"/>
      <c r="C7033" s="171"/>
      <c r="D7033" s="33"/>
      <c r="E7033" s="33"/>
      <c r="F7033" s="33"/>
      <c r="G7033" s="33"/>
      <c r="H7033" s="33"/>
      <c r="I7033" s="171"/>
      <c r="J7033" s="33"/>
      <c r="K7033" s="33"/>
    </row>
    <row r="7034" spans="2:11" x14ac:dyDescent="0.2">
      <c r="B7034" s="33"/>
      <c r="C7034" s="171"/>
      <c r="D7034" s="33"/>
      <c r="E7034" s="33"/>
      <c r="F7034" s="33"/>
      <c r="G7034" s="33"/>
      <c r="H7034" s="33"/>
      <c r="I7034" s="171"/>
      <c r="J7034" s="33"/>
      <c r="K7034" s="33"/>
    </row>
    <row r="7035" spans="2:11" x14ac:dyDescent="0.2">
      <c r="B7035" s="33"/>
      <c r="C7035" s="171"/>
      <c r="D7035" s="33"/>
      <c r="E7035" s="33"/>
      <c r="F7035" s="33"/>
      <c r="G7035" s="33"/>
      <c r="H7035" s="33"/>
      <c r="I7035" s="171"/>
      <c r="J7035" s="33"/>
      <c r="K7035" s="33"/>
    </row>
    <row r="7036" spans="2:11" x14ac:dyDescent="0.2">
      <c r="B7036" s="33"/>
      <c r="C7036" s="171"/>
      <c r="D7036" s="33"/>
      <c r="E7036" s="33"/>
      <c r="F7036" s="33"/>
      <c r="G7036" s="33"/>
      <c r="H7036" s="33"/>
      <c r="I7036" s="171"/>
      <c r="J7036" s="33"/>
      <c r="K7036" s="33"/>
    </row>
    <row r="7037" spans="2:11" x14ac:dyDescent="0.2">
      <c r="B7037" s="33"/>
      <c r="C7037" s="171"/>
      <c r="D7037" s="33"/>
      <c r="E7037" s="33"/>
      <c r="F7037" s="33"/>
      <c r="G7037" s="33"/>
      <c r="H7037" s="33"/>
      <c r="I7037" s="171"/>
      <c r="J7037" s="33"/>
      <c r="K7037" s="33"/>
    </row>
    <row r="7038" spans="2:11" x14ac:dyDescent="0.2">
      <c r="B7038" s="33"/>
      <c r="C7038" s="171"/>
      <c r="D7038" s="33"/>
      <c r="E7038" s="33"/>
      <c r="F7038" s="33"/>
      <c r="G7038" s="33"/>
      <c r="H7038" s="33"/>
      <c r="I7038" s="171"/>
      <c r="J7038" s="33"/>
      <c r="K7038" s="33"/>
    </row>
    <row r="7039" spans="2:11" x14ac:dyDescent="0.2">
      <c r="B7039" s="33"/>
      <c r="C7039" s="171"/>
      <c r="D7039" s="33"/>
      <c r="E7039" s="33"/>
      <c r="F7039" s="33"/>
      <c r="G7039" s="33"/>
      <c r="H7039" s="33"/>
      <c r="I7039" s="171"/>
      <c r="J7039" s="33"/>
      <c r="K7039" s="33"/>
    </row>
    <row r="7040" spans="2:11" x14ac:dyDescent="0.2">
      <c r="B7040" s="33"/>
      <c r="C7040" s="171"/>
      <c r="D7040" s="33"/>
      <c r="E7040" s="33"/>
      <c r="F7040" s="33"/>
      <c r="G7040" s="33"/>
      <c r="H7040" s="33"/>
      <c r="I7040" s="171"/>
      <c r="J7040" s="33"/>
      <c r="K7040" s="33"/>
    </row>
    <row r="7041" spans="2:11" x14ac:dyDescent="0.2">
      <c r="B7041" s="33"/>
      <c r="C7041" s="171"/>
      <c r="D7041" s="33"/>
      <c r="E7041" s="33"/>
      <c r="F7041" s="33"/>
      <c r="G7041" s="33"/>
      <c r="H7041" s="33"/>
      <c r="I7041" s="171"/>
      <c r="J7041" s="33"/>
      <c r="K7041" s="33"/>
    </row>
    <row r="7042" spans="2:11" x14ac:dyDescent="0.2">
      <c r="B7042" s="33"/>
      <c r="C7042" s="171"/>
      <c r="D7042" s="33"/>
      <c r="E7042" s="33"/>
      <c r="F7042" s="33"/>
      <c r="G7042" s="33"/>
      <c r="H7042" s="33"/>
      <c r="I7042" s="171"/>
      <c r="J7042" s="33"/>
      <c r="K7042" s="33"/>
    </row>
    <row r="7043" spans="2:11" x14ac:dyDescent="0.2">
      <c r="B7043" s="33"/>
      <c r="C7043" s="171"/>
      <c r="D7043" s="33"/>
      <c r="E7043" s="33"/>
      <c r="F7043" s="33"/>
      <c r="G7043" s="33"/>
      <c r="H7043" s="33"/>
      <c r="I7043" s="171"/>
      <c r="J7043" s="33"/>
      <c r="K7043" s="33"/>
    </row>
    <row r="7044" spans="2:11" x14ac:dyDescent="0.2">
      <c r="B7044" s="33"/>
      <c r="C7044" s="171"/>
      <c r="D7044" s="33"/>
      <c r="E7044" s="33"/>
      <c r="F7044" s="33"/>
      <c r="G7044" s="33"/>
      <c r="H7044" s="33"/>
      <c r="I7044" s="171"/>
      <c r="J7044" s="33"/>
      <c r="K7044" s="33"/>
    </row>
    <row r="7045" spans="2:11" x14ac:dyDescent="0.2">
      <c r="B7045" s="33"/>
      <c r="C7045" s="171"/>
      <c r="D7045" s="33"/>
      <c r="E7045" s="33"/>
      <c r="F7045" s="33"/>
      <c r="G7045" s="33"/>
      <c r="H7045" s="33"/>
      <c r="I7045" s="171"/>
      <c r="J7045" s="33"/>
      <c r="K7045" s="33"/>
    </row>
    <row r="7046" spans="2:11" x14ac:dyDescent="0.2">
      <c r="B7046" s="33"/>
      <c r="C7046" s="171"/>
      <c r="D7046" s="33"/>
      <c r="E7046" s="33"/>
      <c r="F7046" s="33"/>
      <c r="G7046" s="33"/>
      <c r="H7046" s="33"/>
      <c r="I7046" s="171"/>
      <c r="J7046" s="33"/>
      <c r="K7046" s="33"/>
    </row>
    <row r="7047" spans="2:11" x14ac:dyDescent="0.2">
      <c r="B7047" s="33"/>
      <c r="C7047" s="171"/>
      <c r="D7047" s="33"/>
      <c r="E7047" s="33"/>
      <c r="F7047" s="33"/>
      <c r="G7047" s="33"/>
      <c r="H7047" s="33"/>
      <c r="I7047" s="171"/>
      <c r="J7047" s="33"/>
      <c r="K7047" s="33"/>
    </row>
    <row r="7048" spans="2:11" x14ac:dyDescent="0.2">
      <c r="B7048" s="33"/>
      <c r="C7048" s="171"/>
      <c r="D7048" s="33"/>
      <c r="E7048" s="33"/>
      <c r="F7048" s="33"/>
      <c r="G7048" s="33"/>
      <c r="H7048" s="33"/>
      <c r="I7048" s="171"/>
      <c r="J7048" s="33"/>
      <c r="K7048" s="33"/>
    </row>
    <row r="7049" spans="2:11" x14ac:dyDescent="0.2">
      <c r="B7049" s="33"/>
      <c r="C7049" s="171"/>
      <c r="D7049" s="33"/>
      <c r="E7049" s="33"/>
      <c r="F7049" s="33"/>
      <c r="G7049" s="33"/>
      <c r="H7049" s="33"/>
      <c r="I7049" s="171"/>
      <c r="J7049" s="33"/>
      <c r="K7049" s="33"/>
    </row>
    <row r="7050" spans="2:11" x14ac:dyDescent="0.2">
      <c r="B7050" s="33"/>
      <c r="C7050" s="171"/>
      <c r="D7050" s="33"/>
      <c r="E7050" s="33"/>
      <c r="F7050" s="33"/>
      <c r="G7050" s="33"/>
      <c r="H7050" s="33"/>
      <c r="I7050" s="171"/>
      <c r="J7050" s="33"/>
      <c r="K7050" s="33"/>
    </row>
    <row r="7051" spans="2:11" x14ac:dyDescent="0.2">
      <c r="B7051" s="33"/>
      <c r="C7051" s="171"/>
      <c r="D7051" s="33"/>
      <c r="E7051" s="33"/>
      <c r="F7051" s="33"/>
      <c r="G7051" s="33"/>
      <c r="H7051" s="33"/>
      <c r="I7051" s="171"/>
      <c r="J7051" s="33"/>
      <c r="K7051" s="33"/>
    </row>
    <row r="7052" spans="2:11" x14ac:dyDescent="0.2">
      <c r="B7052" s="33"/>
      <c r="C7052" s="171"/>
      <c r="D7052" s="33"/>
      <c r="E7052" s="33"/>
      <c r="F7052" s="33"/>
      <c r="G7052" s="33"/>
      <c r="H7052" s="33"/>
      <c r="I7052" s="171"/>
      <c r="J7052" s="33"/>
      <c r="K7052" s="33"/>
    </row>
    <row r="7053" spans="2:11" x14ac:dyDescent="0.2">
      <c r="B7053" s="33"/>
      <c r="C7053" s="171"/>
      <c r="D7053" s="33"/>
      <c r="E7053" s="33"/>
      <c r="F7053" s="33"/>
      <c r="G7053" s="33"/>
      <c r="H7053" s="33"/>
      <c r="I7053" s="171"/>
      <c r="J7053" s="33"/>
      <c r="K7053" s="33"/>
    </row>
    <row r="7054" spans="2:11" x14ac:dyDescent="0.2">
      <c r="B7054" s="33"/>
      <c r="C7054" s="171"/>
      <c r="D7054" s="33"/>
      <c r="E7054" s="33"/>
      <c r="F7054" s="33"/>
      <c r="G7054" s="33"/>
      <c r="H7054" s="33"/>
      <c r="I7054" s="171"/>
      <c r="J7054" s="33"/>
      <c r="K7054" s="33"/>
    </row>
    <row r="7055" spans="2:11" x14ac:dyDescent="0.2">
      <c r="B7055" s="33"/>
      <c r="C7055" s="171"/>
      <c r="D7055" s="33"/>
      <c r="E7055" s="33"/>
      <c r="F7055" s="33"/>
      <c r="G7055" s="33"/>
      <c r="H7055" s="33"/>
      <c r="I7055" s="171"/>
      <c r="J7055" s="33"/>
      <c r="K7055" s="33"/>
    </row>
    <row r="7056" spans="2:11" x14ac:dyDescent="0.2">
      <c r="B7056" s="33"/>
      <c r="C7056" s="171"/>
      <c r="D7056" s="33"/>
      <c r="E7056" s="33"/>
      <c r="F7056" s="33"/>
      <c r="G7056" s="33"/>
      <c r="H7056" s="33"/>
      <c r="I7056" s="171"/>
      <c r="J7056" s="33"/>
      <c r="K7056" s="33"/>
    </row>
    <row r="7057" spans="2:11" x14ac:dyDescent="0.2">
      <c r="B7057" s="33"/>
      <c r="C7057" s="171"/>
      <c r="D7057" s="33"/>
      <c r="E7057" s="33"/>
      <c r="F7057" s="33"/>
      <c r="G7057" s="33"/>
      <c r="H7057" s="33"/>
      <c r="I7057" s="171"/>
      <c r="J7057" s="33"/>
      <c r="K7057" s="33"/>
    </row>
    <row r="7058" spans="2:11" x14ac:dyDescent="0.2">
      <c r="B7058" s="33"/>
      <c r="C7058" s="171"/>
      <c r="D7058" s="33"/>
      <c r="E7058" s="33"/>
      <c r="F7058" s="33"/>
      <c r="G7058" s="33"/>
      <c r="H7058" s="33"/>
      <c r="I7058" s="171"/>
      <c r="J7058" s="33"/>
      <c r="K7058" s="33"/>
    </row>
    <row r="7059" spans="2:11" x14ac:dyDescent="0.2">
      <c r="B7059" s="33"/>
      <c r="C7059" s="171"/>
      <c r="D7059" s="33"/>
      <c r="E7059" s="33"/>
      <c r="F7059" s="33"/>
      <c r="G7059" s="33"/>
      <c r="H7059" s="33"/>
      <c r="I7059" s="171"/>
      <c r="J7059" s="33"/>
      <c r="K7059" s="33"/>
    </row>
    <row r="7060" spans="2:11" x14ac:dyDescent="0.2">
      <c r="B7060" s="33"/>
      <c r="C7060" s="171"/>
      <c r="D7060" s="33"/>
      <c r="E7060" s="33"/>
      <c r="F7060" s="33"/>
      <c r="G7060" s="33"/>
      <c r="H7060" s="33"/>
      <c r="I7060" s="171"/>
      <c r="J7060" s="33"/>
      <c r="K7060" s="33"/>
    </row>
    <row r="7061" spans="2:11" x14ac:dyDescent="0.2">
      <c r="B7061" s="33"/>
      <c r="C7061" s="171"/>
      <c r="D7061" s="33"/>
      <c r="E7061" s="33"/>
      <c r="F7061" s="33"/>
      <c r="G7061" s="33"/>
      <c r="H7061" s="33"/>
      <c r="I7061" s="171"/>
      <c r="J7061" s="33"/>
      <c r="K7061" s="33"/>
    </row>
    <row r="7062" spans="2:11" x14ac:dyDescent="0.2">
      <c r="B7062" s="33"/>
      <c r="C7062" s="171"/>
      <c r="D7062" s="33"/>
      <c r="E7062" s="33"/>
      <c r="F7062" s="33"/>
      <c r="G7062" s="33"/>
      <c r="H7062" s="33"/>
      <c r="I7062" s="171"/>
      <c r="J7062" s="33"/>
      <c r="K7062" s="33"/>
    </row>
    <row r="7063" spans="2:11" x14ac:dyDescent="0.2">
      <c r="B7063" s="33"/>
      <c r="C7063" s="171"/>
      <c r="D7063" s="33"/>
      <c r="E7063" s="33"/>
      <c r="F7063" s="33"/>
      <c r="G7063" s="33"/>
      <c r="H7063" s="33"/>
      <c r="I7063" s="171"/>
      <c r="J7063" s="33"/>
      <c r="K7063" s="33"/>
    </row>
    <row r="7064" spans="2:11" x14ac:dyDescent="0.2">
      <c r="B7064" s="33"/>
      <c r="C7064" s="171"/>
      <c r="D7064" s="33"/>
      <c r="E7064" s="33"/>
      <c r="F7064" s="33"/>
      <c r="G7064" s="33"/>
      <c r="H7064" s="33"/>
      <c r="I7064" s="171"/>
      <c r="J7064" s="33"/>
      <c r="K7064" s="33"/>
    </row>
    <row r="7065" spans="2:11" x14ac:dyDescent="0.2">
      <c r="B7065" s="33"/>
      <c r="C7065" s="171"/>
      <c r="D7065" s="33"/>
      <c r="E7065" s="33"/>
      <c r="F7065" s="33"/>
      <c r="G7065" s="33"/>
      <c r="H7065" s="33"/>
      <c r="I7065" s="171"/>
      <c r="J7065" s="33"/>
      <c r="K7065" s="33"/>
    </row>
    <row r="7066" spans="2:11" x14ac:dyDescent="0.2">
      <c r="B7066" s="33"/>
      <c r="C7066" s="171"/>
      <c r="D7066" s="33"/>
      <c r="E7066" s="33"/>
      <c r="F7066" s="33"/>
      <c r="G7066" s="33"/>
      <c r="H7066" s="33"/>
      <c r="I7066" s="171"/>
      <c r="J7066" s="33"/>
      <c r="K7066" s="33"/>
    </row>
    <row r="7067" spans="2:11" x14ac:dyDescent="0.2">
      <c r="B7067" s="33"/>
      <c r="C7067" s="171"/>
      <c r="D7067" s="33"/>
      <c r="E7067" s="33"/>
      <c r="F7067" s="33"/>
      <c r="G7067" s="33"/>
      <c r="H7067" s="33"/>
      <c r="I7067" s="171"/>
      <c r="J7067" s="33"/>
      <c r="K7067" s="33"/>
    </row>
    <row r="7068" spans="2:11" x14ac:dyDescent="0.2">
      <c r="B7068" s="33"/>
      <c r="C7068" s="171"/>
      <c r="D7068" s="33"/>
      <c r="E7068" s="33"/>
      <c r="F7068" s="33"/>
      <c r="G7068" s="33"/>
      <c r="H7068" s="33"/>
      <c r="I7068" s="171"/>
      <c r="J7068" s="33"/>
      <c r="K7068" s="33"/>
    </row>
    <row r="7069" spans="2:11" x14ac:dyDescent="0.2">
      <c r="B7069" s="33"/>
      <c r="C7069" s="171"/>
      <c r="D7069" s="33"/>
      <c r="E7069" s="33"/>
      <c r="F7069" s="33"/>
      <c r="G7069" s="33"/>
      <c r="H7069" s="33"/>
      <c r="I7069" s="171"/>
      <c r="J7069" s="33"/>
      <c r="K7069" s="33"/>
    </row>
    <row r="7070" spans="2:11" x14ac:dyDescent="0.2">
      <c r="B7070" s="33"/>
      <c r="C7070" s="171"/>
      <c r="D7070" s="33"/>
      <c r="E7070" s="33"/>
      <c r="F7070" s="33"/>
      <c r="G7070" s="33"/>
      <c r="H7070" s="33"/>
      <c r="I7070" s="171"/>
      <c r="J7070" s="33"/>
      <c r="K7070" s="33"/>
    </row>
    <row r="7071" spans="2:11" x14ac:dyDescent="0.2">
      <c r="B7071" s="33"/>
      <c r="C7071" s="171"/>
      <c r="D7071" s="33"/>
      <c r="E7071" s="33"/>
      <c r="F7071" s="33"/>
      <c r="G7071" s="33"/>
      <c r="H7071" s="33"/>
      <c r="I7071" s="171"/>
      <c r="J7071" s="33"/>
      <c r="K7071" s="33"/>
    </row>
    <row r="7072" spans="2:11" x14ac:dyDescent="0.2">
      <c r="B7072" s="33"/>
      <c r="C7072" s="171"/>
      <c r="D7072" s="33"/>
      <c r="E7072" s="33"/>
      <c r="F7072" s="33"/>
      <c r="G7072" s="33"/>
      <c r="H7072" s="33"/>
      <c r="I7072" s="171"/>
      <c r="J7072" s="33"/>
      <c r="K7072" s="33"/>
    </row>
    <row r="7073" spans="2:11" x14ac:dyDescent="0.2">
      <c r="B7073" s="33"/>
      <c r="C7073" s="171"/>
      <c r="D7073" s="33"/>
      <c r="E7073" s="33"/>
      <c r="F7073" s="33"/>
      <c r="G7073" s="33"/>
      <c r="H7073" s="33"/>
      <c r="I7073" s="171"/>
      <c r="J7073" s="33"/>
      <c r="K7073" s="33"/>
    </row>
    <row r="7074" spans="2:11" x14ac:dyDescent="0.2">
      <c r="B7074" s="33"/>
      <c r="C7074" s="171"/>
      <c r="D7074" s="33"/>
      <c r="E7074" s="33"/>
      <c r="F7074" s="33"/>
      <c r="G7074" s="33"/>
      <c r="H7074" s="33"/>
      <c r="I7074" s="171"/>
      <c r="J7074" s="33"/>
      <c r="K7074" s="33"/>
    </row>
    <row r="7075" spans="2:11" x14ac:dyDescent="0.2">
      <c r="B7075" s="33"/>
      <c r="C7075" s="171"/>
      <c r="D7075" s="33"/>
      <c r="E7075" s="33"/>
      <c r="F7075" s="33"/>
      <c r="G7075" s="33"/>
      <c r="H7075" s="33"/>
      <c r="I7075" s="171"/>
      <c r="J7075" s="33"/>
      <c r="K7075" s="33"/>
    </row>
    <row r="7076" spans="2:11" x14ac:dyDescent="0.2">
      <c r="B7076" s="33"/>
      <c r="C7076" s="171"/>
      <c r="D7076" s="33"/>
      <c r="E7076" s="33"/>
      <c r="F7076" s="33"/>
      <c r="G7076" s="33"/>
      <c r="H7076" s="33"/>
      <c r="I7076" s="171"/>
      <c r="J7076" s="33"/>
      <c r="K7076" s="33"/>
    </row>
    <row r="7077" spans="2:11" x14ac:dyDescent="0.2">
      <c r="B7077" s="33"/>
      <c r="C7077" s="171"/>
      <c r="D7077" s="33"/>
      <c r="E7077" s="33"/>
      <c r="F7077" s="33"/>
      <c r="G7077" s="33"/>
      <c r="H7077" s="33"/>
      <c r="I7077" s="171"/>
      <c r="J7077" s="33"/>
      <c r="K7077" s="33"/>
    </row>
    <row r="7078" spans="2:11" x14ac:dyDescent="0.2">
      <c r="B7078" s="33"/>
      <c r="C7078" s="171"/>
      <c r="D7078" s="33"/>
      <c r="E7078" s="33"/>
      <c r="F7078" s="33"/>
      <c r="G7078" s="33"/>
      <c r="H7078" s="33"/>
      <c r="I7078" s="171"/>
      <c r="J7078" s="33"/>
      <c r="K7078" s="33"/>
    </row>
    <row r="7079" spans="2:11" x14ac:dyDescent="0.2">
      <c r="B7079" s="33"/>
      <c r="C7079" s="171"/>
      <c r="D7079" s="33"/>
      <c r="E7079" s="33"/>
      <c r="F7079" s="33"/>
      <c r="G7079" s="33"/>
      <c r="H7079" s="33"/>
      <c r="I7079" s="171"/>
      <c r="J7079" s="33"/>
      <c r="K7079" s="33"/>
    </row>
    <row r="7080" spans="2:11" x14ac:dyDescent="0.2">
      <c r="B7080" s="33"/>
      <c r="C7080" s="171"/>
      <c r="D7080" s="33"/>
      <c r="E7080" s="33"/>
      <c r="F7080" s="33"/>
      <c r="G7080" s="33"/>
      <c r="H7080" s="33"/>
      <c r="I7080" s="171"/>
      <c r="J7080" s="33"/>
      <c r="K7080" s="33"/>
    </row>
    <row r="7081" spans="2:11" x14ac:dyDescent="0.2">
      <c r="B7081" s="33"/>
      <c r="C7081" s="171"/>
      <c r="D7081" s="33"/>
      <c r="E7081" s="33"/>
      <c r="F7081" s="33"/>
      <c r="G7081" s="33"/>
      <c r="H7081" s="33"/>
      <c r="I7081" s="171"/>
      <c r="J7081" s="33"/>
      <c r="K7081" s="33"/>
    </row>
    <row r="7082" spans="2:11" x14ac:dyDescent="0.2">
      <c r="B7082" s="33"/>
      <c r="C7082" s="171"/>
      <c r="D7082" s="33"/>
      <c r="E7082" s="33"/>
      <c r="F7082" s="33"/>
      <c r="G7082" s="33"/>
      <c r="H7082" s="33"/>
      <c r="I7082" s="171"/>
      <c r="J7082" s="33"/>
      <c r="K7082" s="33"/>
    </row>
    <row r="7083" spans="2:11" x14ac:dyDescent="0.2">
      <c r="B7083" s="33"/>
      <c r="C7083" s="171"/>
      <c r="D7083" s="33"/>
      <c r="E7083" s="33"/>
      <c r="F7083" s="33"/>
      <c r="G7083" s="33"/>
      <c r="H7083" s="33"/>
      <c r="I7083" s="171"/>
      <c r="J7083" s="33"/>
      <c r="K7083" s="33"/>
    </row>
    <row r="7084" spans="2:11" x14ac:dyDescent="0.2">
      <c r="B7084" s="33"/>
      <c r="C7084" s="171"/>
      <c r="D7084" s="33"/>
      <c r="E7084" s="33"/>
      <c r="F7084" s="33"/>
      <c r="G7084" s="33"/>
      <c r="H7084" s="33"/>
      <c r="I7084" s="171"/>
      <c r="J7084" s="33"/>
      <c r="K7084" s="33"/>
    </row>
    <row r="7085" spans="2:11" x14ac:dyDescent="0.2">
      <c r="B7085" s="33"/>
      <c r="C7085" s="171"/>
      <c r="D7085" s="33"/>
      <c r="E7085" s="33"/>
      <c r="F7085" s="33"/>
      <c r="G7085" s="33"/>
      <c r="H7085" s="33"/>
      <c r="I7085" s="171"/>
      <c r="J7085" s="33"/>
      <c r="K7085" s="33"/>
    </row>
    <row r="7086" spans="2:11" x14ac:dyDescent="0.2">
      <c r="B7086" s="33"/>
      <c r="C7086" s="171"/>
      <c r="D7086" s="33"/>
      <c r="E7086" s="33"/>
      <c r="F7086" s="33"/>
      <c r="G7086" s="33"/>
      <c r="H7086" s="33"/>
      <c r="I7086" s="171"/>
      <c r="J7086" s="33"/>
      <c r="K7086" s="33"/>
    </row>
    <row r="7087" spans="2:11" x14ac:dyDescent="0.2">
      <c r="B7087" s="33"/>
      <c r="C7087" s="171"/>
      <c r="D7087" s="33"/>
      <c r="E7087" s="33"/>
      <c r="F7087" s="33"/>
      <c r="G7087" s="33"/>
      <c r="H7087" s="33"/>
      <c r="I7087" s="171"/>
      <c r="J7087" s="33"/>
      <c r="K7087" s="33"/>
    </row>
    <row r="7088" spans="2:11" x14ac:dyDescent="0.2">
      <c r="B7088" s="33"/>
      <c r="C7088" s="171"/>
      <c r="D7088" s="33"/>
      <c r="E7088" s="33"/>
      <c r="F7088" s="33"/>
      <c r="G7088" s="33"/>
      <c r="H7088" s="33"/>
      <c r="I7088" s="171"/>
      <c r="J7088" s="33"/>
      <c r="K7088" s="33"/>
    </row>
    <row r="7089" spans="2:11" x14ac:dyDescent="0.2">
      <c r="B7089" s="33"/>
      <c r="C7089" s="171"/>
      <c r="D7089" s="33"/>
      <c r="E7089" s="33"/>
      <c r="F7089" s="33"/>
      <c r="G7089" s="33"/>
      <c r="H7089" s="33"/>
      <c r="I7089" s="171"/>
      <c r="J7089" s="33"/>
      <c r="K7089" s="33"/>
    </row>
    <row r="7090" spans="2:11" x14ac:dyDescent="0.2">
      <c r="B7090" s="33"/>
      <c r="C7090" s="171"/>
      <c r="D7090" s="33"/>
      <c r="E7090" s="33"/>
      <c r="F7090" s="33"/>
      <c r="G7090" s="33"/>
      <c r="H7090" s="33"/>
      <c r="I7090" s="171"/>
      <c r="J7090" s="33"/>
      <c r="K7090" s="33"/>
    </row>
    <row r="7091" spans="2:11" x14ac:dyDescent="0.2">
      <c r="B7091" s="33"/>
      <c r="C7091" s="171"/>
      <c r="D7091" s="33"/>
      <c r="E7091" s="33"/>
      <c r="F7091" s="33"/>
      <c r="G7091" s="33"/>
      <c r="H7091" s="33"/>
      <c r="I7091" s="171"/>
      <c r="J7091" s="33"/>
      <c r="K7091" s="33"/>
    </row>
    <row r="7092" spans="2:11" x14ac:dyDescent="0.2">
      <c r="B7092" s="33"/>
      <c r="C7092" s="171"/>
      <c r="D7092" s="33"/>
      <c r="E7092" s="33"/>
      <c r="F7092" s="33"/>
      <c r="G7092" s="33"/>
      <c r="H7092" s="33"/>
      <c r="I7092" s="171"/>
      <c r="J7092" s="33"/>
      <c r="K7092" s="33"/>
    </row>
    <row r="7093" spans="2:11" x14ac:dyDescent="0.2">
      <c r="B7093" s="33"/>
      <c r="C7093" s="171"/>
      <c r="D7093" s="33"/>
      <c r="E7093" s="33"/>
      <c r="F7093" s="33"/>
      <c r="G7093" s="33"/>
      <c r="H7093" s="33"/>
      <c r="I7093" s="171"/>
      <c r="J7093" s="33"/>
      <c r="K7093" s="33"/>
    </row>
    <row r="7094" spans="2:11" x14ac:dyDescent="0.2">
      <c r="B7094" s="33"/>
      <c r="C7094" s="171"/>
      <c r="D7094" s="33"/>
      <c r="E7094" s="33"/>
      <c r="F7094" s="33"/>
      <c r="G7094" s="33"/>
      <c r="H7094" s="33"/>
      <c r="I7094" s="171"/>
      <c r="J7094" s="33"/>
      <c r="K7094" s="33"/>
    </row>
    <row r="7095" spans="2:11" x14ac:dyDescent="0.2">
      <c r="B7095" s="33"/>
      <c r="C7095" s="171"/>
      <c r="D7095" s="33"/>
      <c r="E7095" s="33"/>
      <c r="F7095" s="33"/>
      <c r="G7095" s="33"/>
      <c r="H7095" s="33"/>
      <c r="I7095" s="171"/>
      <c r="J7095" s="33"/>
      <c r="K7095" s="33"/>
    </row>
    <row r="7096" spans="2:11" x14ac:dyDescent="0.2">
      <c r="B7096" s="33"/>
      <c r="C7096" s="171"/>
      <c r="D7096" s="33"/>
      <c r="E7096" s="33"/>
      <c r="F7096" s="33"/>
      <c r="G7096" s="33"/>
      <c r="H7096" s="33"/>
      <c r="I7096" s="171"/>
      <c r="J7096" s="33"/>
      <c r="K7096" s="33"/>
    </row>
    <row r="7097" spans="2:11" x14ac:dyDescent="0.2">
      <c r="B7097" s="33"/>
      <c r="C7097" s="171"/>
      <c r="D7097" s="33"/>
      <c r="E7097" s="33"/>
      <c r="F7097" s="33"/>
      <c r="G7097" s="33"/>
      <c r="H7097" s="33"/>
      <c r="I7097" s="171"/>
      <c r="J7097" s="33"/>
      <c r="K7097" s="33"/>
    </row>
    <row r="7098" spans="2:11" x14ac:dyDescent="0.2">
      <c r="B7098" s="33"/>
      <c r="C7098" s="171"/>
      <c r="D7098" s="33"/>
      <c r="E7098" s="33"/>
      <c r="F7098" s="33"/>
      <c r="G7098" s="33"/>
      <c r="H7098" s="33"/>
      <c r="I7098" s="171"/>
      <c r="J7098" s="33"/>
      <c r="K7098" s="33"/>
    </row>
    <row r="7099" spans="2:11" x14ac:dyDescent="0.2">
      <c r="B7099" s="33"/>
      <c r="C7099" s="171"/>
      <c r="D7099" s="33"/>
      <c r="E7099" s="33"/>
      <c r="F7099" s="33"/>
      <c r="G7099" s="33"/>
      <c r="H7099" s="33"/>
      <c r="I7099" s="171"/>
      <c r="J7099" s="33"/>
      <c r="K7099" s="33"/>
    </row>
    <row r="7100" spans="2:11" x14ac:dyDescent="0.2">
      <c r="B7100" s="33"/>
      <c r="C7100" s="171"/>
      <c r="D7100" s="33"/>
      <c r="E7100" s="33"/>
      <c r="F7100" s="33"/>
      <c r="G7100" s="33"/>
      <c r="H7100" s="33"/>
      <c r="I7100" s="171"/>
      <c r="J7100" s="33"/>
      <c r="K7100" s="33"/>
    </row>
    <row r="7101" spans="2:11" x14ac:dyDescent="0.2">
      <c r="B7101" s="33"/>
      <c r="C7101" s="171"/>
      <c r="D7101" s="33"/>
      <c r="E7101" s="33"/>
      <c r="F7101" s="33"/>
      <c r="G7101" s="33"/>
      <c r="H7101" s="33"/>
      <c r="I7101" s="171"/>
      <c r="J7101" s="33"/>
      <c r="K7101" s="33"/>
    </row>
    <row r="7102" spans="2:11" x14ac:dyDescent="0.2">
      <c r="B7102" s="33"/>
      <c r="C7102" s="171"/>
      <c r="D7102" s="33"/>
      <c r="E7102" s="33"/>
      <c r="F7102" s="33"/>
      <c r="G7102" s="33"/>
      <c r="H7102" s="33"/>
      <c r="I7102" s="171"/>
      <c r="J7102" s="33"/>
      <c r="K7102" s="33"/>
    </row>
    <row r="7103" spans="2:11" x14ac:dyDescent="0.2">
      <c r="B7103" s="33"/>
      <c r="C7103" s="171"/>
      <c r="D7103" s="33"/>
      <c r="E7103" s="33"/>
      <c r="F7103" s="33"/>
      <c r="G7103" s="33"/>
      <c r="H7103" s="33"/>
      <c r="I7103" s="171"/>
      <c r="J7103" s="33"/>
      <c r="K7103" s="33"/>
    </row>
    <row r="7104" spans="2:11" x14ac:dyDescent="0.2">
      <c r="B7104" s="33"/>
      <c r="C7104" s="171"/>
      <c r="D7104" s="33"/>
      <c r="E7104" s="33"/>
      <c r="F7104" s="33"/>
      <c r="G7104" s="33"/>
      <c r="H7104" s="33"/>
      <c r="I7104" s="171"/>
      <c r="J7104" s="33"/>
      <c r="K7104" s="33"/>
    </row>
    <row r="7105" spans="2:11" x14ac:dyDescent="0.2">
      <c r="B7105" s="33"/>
      <c r="C7105" s="171"/>
      <c r="D7105" s="33"/>
      <c r="E7105" s="33"/>
      <c r="F7105" s="33"/>
      <c r="G7105" s="33"/>
      <c r="H7105" s="33"/>
      <c r="I7105" s="171"/>
      <c r="J7105" s="33"/>
      <c r="K7105" s="33"/>
    </row>
    <row r="7106" spans="2:11" x14ac:dyDescent="0.2">
      <c r="B7106" s="33"/>
      <c r="C7106" s="171"/>
      <c r="D7106" s="33"/>
      <c r="E7106" s="33"/>
      <c r="F7106" s="33"/>
      <c r="G7106" s="33"/>
      <c r="H7106" s="33"/>
      <c r="I7106" s="171"/>
      <c r="J7106" s="33"/>
      <c r="K7106" s="33"/>
    </row>
    <row r="7107" spans="2:11" x14ac:dyDescent="0.2">
      <c r="B7107" s="33"/>
      <c r="C7107" s="171"/>
      <c r="D7107" s="33"/>
      <c r="E7107" s="33"/>
      <c r="F7107" s="33"/>
      <c r="G7107" s="33"/>
      <c r="H7107" s="33"/>
      <c r="I7107" s="171"/>
      <c r="J7107" s="33"/>
      <c r="K7107" s="33"/>
    </row>
    <row r="7108" spans="2:11" x14ac:dyDescent="0.2">
      <c r="B7108" s="33"/>
      <c r="C7108" s="171"/>
      <c r="D7108" s="33"/>
      <c r="E7108" s="33"/>
      <c r="F7108" s="33"/>
      <c r="G7108" s="33"/>
      <c r="H7108" s="33"/>
      <c r="I7108" s="171"/>
      <c r="J7108" s="33"/>
      <c r="K7108" s="33"/>
    </row>
    <row r="7109" spans="2:11" x14ac:dyDescent="0.2">
      <c r="B7109" s="33"/>
      <c r="C7109" s="171"/>
      <c r="D7109" s="33"/>
      <c r="E7109" s="33"/>
      <c r="F7109" s="33"/>
      <c r="G7109" s="33"/>
      <c r="H7109" s="33"/>
      <c r="I7109" s="171"/>
      <c r="J7109" s="33"/>
      <c r="K7109" s="33"/>
    </row>
    <row r="7110" spans="2:11" x14ac:dyDescent="0.2">
      <c r="B7110" s="33"/>
      <c r="C7110" s="171"/>
      <c r="D7110" s="33"/>
      <c r="E7110" s="33"/>
      <c r="F7110" s="33"/>
      <c r="G7110" s="33"/>
      <c r="H7110" s="33"/>
      <c r="I7110" s="171"/>
      <c r="J7110" s="33"/>
      <c r="K7110" s="33"/>
    </row>
    <row r="7111" spans="2:11" x14ac:dyDescent="0.2">
      <c r="B7111" s="33"/>
      <c r="C7111" s="171"/>
      <c r="D7111" s="33"/>
      <c r="E7111" s="33"/>
      <c r="F7111" s="33"/>
      <c r="G7111" s="33"/>
      <c r="H7111" s="33"/>
      <c r="I7111" s="171"/>
      <c r="J7111" s="33"/>
      <c r="K7111" s="33"/>
    </row>
    <row r="7112" spans="2:11" x14ac:dyDescent="0.2">
      <c r="B7112" s="33"/>
      <c r="C7112" s="171"/>
      <c r="D7112" s="33"/>
      <c r="E7112" s="33"/>
      <c r="F7112" s="33"/>
      <c r="G7112" s="33"/>
      <c r="H7112" s="33"/>
      <c r="I7112" s="171"/>
      <c r="J7112" s="33"/>
      <c r="K7112" s="33"/>
    </row>
    <row r="7113" spans="2:11" x14ac:dyDescent="0.2">
      <c r="B7113" s="33"/>
      <c r="C7113" s="171"/>
      <c r="D7113" s="33"/>
      <c r="E7113" s="33"/>
      <c r="F7113" s="33"/>
      <c r="G7113" s="33"/>
      <c r="H7113" s="33"/>
      <c r="I7113" s="171"/>
      <c r="J7113" s="33"/>
      <c r="K7113" s="33"/>
    </row>
    <row r="7114" spans="2:11" x14ac:dyDescent="0.2">
      <c r="B7114" s="33"/>
      <c r="C7114" s="171"/>
      <c r="D7114" s="33"/>
      <c r="E7114" s="33"/>
      <c r="F7114" s="33"/>
      <c r="G7114" s="33"/>
      <c r="H7114" s="33"/>
      <c r="I7114" s="171"/>
      <c r="J7114" s="33"/>
      <c r="K7114" s="33"/>
    </row>
    <row r="7115" spans="2:11" x14ac:dyDescent="0.2">
      <c r="B7115" s="33"/>
      <c r="C7115" s="171"/>
      <c r="D7115" s="33"/>
      <c r="E7115" s="33"/>
      <c r="F7115" s="33"/>
      <c r="G7115" s="33"/>
      <c r="H7115" s="33"/>
      <c r="I7115" s="171"/>
      <c r="J7115" s="33"/>
      <c r="K7115" s="33"/>
    </row>
    <row r="7116" spans="2:11" x14ac:dyDescent="0.2">
      <c r="B7116" s="33"/>
      <c r="C7116" s="171"/>
      <c r="D7116" s="33"/>
      <c r="E7116" s="33"/>
      <c r="F7116" s="33"/>
      <c r="G7116" s="33"/>
      <c r="H7116" s="33"/>
      <c r="I7116" s="171"/>
      <c r="J7116" s="33"/>
      <c r="K7116" s="33"/>
    </row>
    <row r="7117" spans="2:11" x14ac:dyDescent="0.2">
      <c r="B7117" s="33"/>
      <c r="C7117" s="171"/>
      <c r="D7117" s="33"/>
      <c r="E7117" s="33"/>
      <c r="F7117" s="33"/>
      <c r="G7117" s="33"/>
      <c r="H7117" s="33"/>
      <c r="I7117" s="171"/>
      <c r="J7117" s="33"/>
      <c r="K7117" s="33"/>
    </row>
    <row r="7118" spans="2:11" x14ac:dyDescent="0.2">
      <c r="B7118" s="33"/>
      <c r="C7118" s="171"/>
      <c r="D7118" s="33"/>
      <c r="E7118" s="33"/>
      <c r="F7118" s="33"/>
      <c r="G7118" s="33"/>
      <c r="H7118" s="33"/>
      <c r="I7118" s="171"/>
      <c r="J7118" s="33"/>
      <c r="K7118" s="33"/>
    </row>
    <row r="7119" spans="2:11" x14ac:dyDescent="0.2">
      <c r="B7119" s="33"/>
      <c r="C7119" s="171"/>
      <c r="D7119" s="33"/>
      <c r="E7119" s="33"/>
      <c r="F7119" s="33"/>
      <c r="G7119" s="33"/>
      <c r="H7119" s="33"/>
      <c r="I7119" s="171"/>
      <c r="J7119" s="33"/>
      <c r="K7119" s="33"/>
    </row>
    <row r="7120" spans="2:11" x14ac:dyDescent="0.2">
      <c r="B7120" s="33"/>
      <c r="C7120" s="171"/>
      <c r="D7120" s="33"/>
      <c r="E7120" s="33"/>
      <c r="F7120" s="33"/>
      <c r="G7120" s="33"/>
      <c r="H7120" s="33"/>
      <c r="I7120" s="171"/>
      <c r="J7120" s="33"/>
      <c r="K7120" s="33"/>
    </row>
    <row r="7121" spans="2:11" x14ac:dyDescent="0.2">
      <c r="B7121" s="33"/>
      <c r="C7121" s="171"/>
      <c r="D7121" s="33"/>
      <c r="E7121" s="33"/>
      <c r="F7121" s="33"/>
      <c r="G7121" s="33"/>
      <c r="H7121" s="33"/>
      <c r="I7121" s="171"/>
      <c r="J7121" s="33"/>
      <c r="K7121" s="33"/>
    </row>
    <row r="7122" spans="2:11" x14ac:dyDescent="0.2">
      <c r="B7122" s="33"/>
      <c r="C7122" s="171"/>
      <c r="D7122" s="33"/>
      <c r="E7122" s="33"/>
      <c r="F7122" s="33"/>
      <c r="G7122" s="33"/>
      <c r="H7122" s="33"/>
      <c r="I7122" s="171"/>
      <c r="J7122" s="33"/>
      <c r="K7122" s="33"/>
    </row>
    <row r="7123" spans="2:11" x14ac:dyDescent="0.2">
      <c r="B7123" s="33"/>
      <c r="C7123" s="171"/>
      <c r="D7123" s="33"/>
      <c r="E7123" s="33"/>
      <c r="F7123" s="33"/>
      <c r="G7123" s="33"/>
      <c r="H7123" s="33"/>
      <c r="I7123" s="171"/>
      <c r="J7123" s="33"/>
      <c r="K7123" s="33"/>
    </row>
    <row r="7124" spans="2:11" x14ac:dyDescent="0.2">
      <c r="B7124" s="33"/>
      <c r="C7124" s="171"/>
      <c r="D7124" s="33"/>
      <c r="E7124" s="33"/>
      <c r="F7124" s="33"/>
      <c r="G7124" s="33"/>
      <c r="H7124" s="33"/>
      <c r="I7124" s="171"/>
      <c r="J7124" s="33"/>
      <c r="K7124" s="33"/>
    </row>
    <row r="7125" spans="2:11" x14ac:dyDescent="0.2">
      <c r="B7125" s="33"/>
      <c r="C7125" s="171"/>
      <c r="D7125" s="33"/>
      <c r="E7125" s="33"/>
      <c r="F7125" s="33"/>
      <c r="G7125" s="33"/>
      <c r="H7125" s="33"/>
      <c r="I7125" s="171"/>
      <c r="J7125" s="33"/>
      <c r="K7125" s="33"/>
    </row>
    <row r="7126" spans="2:11" x14ac:dyDescent="0.2">
      <c r="B7126" s="33"/>
      <c r="C7126" s="171"/>
      <c r="D7126" s="33"/>
      <c r="E7126" s="33"/>
      <c r="F7126" s="33"/>
      <c r="G7126" s="33"/>
      <c r="H7126" s="33"/>
      <c r="I7126" s="171"/>
      <c r="J7126" s="33"/>
      <c r="K7126" s="33"/>
    </row>
    <row r="7127" spans="2:11" x14ac:dyDescent="0.2">
      <c r="B7127" s="33"/>
      <c r="C7127" s="171"/>
      <c r="D7127" s="33"/>
      <c r="E7127" s="33"/>
      <c r="F7127" s="33"/>
      <c r="G7127" s="33"/>
      <c r="H7127" s="33"/>
      <c r="I7127" s="171"/>
      <c r="J7127" s="33"/>
      <c r="K7127" s="33"/>
    </row>
    <row r="7128" spans="2:11" x14ac:dyDescent="0.2">
      <c r="B7128" s="33"/>
      <c r="C7128" s="171"/>
      <c r="D7128" s="33"/>
      <c r="E7128" s="33"/>
      <c r="F7128" s="33"/>
      <c r="G7128" s="33"/>
      <c r="H7128" s="33"/>
      <c r="I7128" s="171"/>
      <c r="J7128" s="33"/>
      <c r="K7128" s="33"/>
    </row>
    <row r="7129" spans="2:11" x14ac:dyDescent="0.2">
      <c r="B7129" s="33"/>
      <c r="C7129" s="171"/>
      <c r="D7129" s="33"/>
      <c r="E7129" s="33"/>
      <c r="F7129" s="33"/>
      <c r="G7129" s="33"/>
      <c r="H7129" s="33"/>
      <c r="I7129" s="171"/>
      <c r="J7129" s="33"/>
      <c r="K7129" s="33"/>
    </row>
    <row r="7130" spans="2:11" x14ac:dyDescent="0.2">
      <c r="B7130" s="33"/>
      <c r="C7130" s="171"/>
      <c r="D7130" s="33"/>
      <c r="E7130" s="33"/>
      <c r="F7130" s="33"/>
      <c r="G7130" s="33"/>
      <c r="H7130" s="33"/>
      <c r="I7130" s="171"/>
      <c r="J7130" s="33"/>
      <c r="K7130" s="33"/>
    </row>
    <row r="7131" spans="2:11" x14ac:dyDescent="0.2">
      <c r="B7131" s="33"/>
      <c r="C7131" s="171"/>
      <c r="D7131" s="33"/>
      <c r="E7131" s="33"/>
      <c r="F7131" s="33"/>
      <c r="G7131" s="33"/>
      <c r="H7131" s="33"/>
      <c r="I7131" s="171"/>
      <c r="J7131" s="33"/>
      <c r="K7131" s="33"/>
    </row>
    <row r="7132" spans="2:11" x14ac:dyDescent="0.2">
      <c r="B7132" s="33"/>
      <c r="C7132" s="171"/>
      <c r="D7132" s="33"/>
      <c r="E7132" s="33"/>
      <c r="F7132" s="33"/>
      <c r="G7132" s="33"/>
      <c r="H7132" s="33"/>
      <c r="I7132" s="171"/>
      <c r="J7132" s="33"/>
      <c r="K7132" s="33"/>
    </row>
    <row r="7133" spans="2:11" x14ac:dyDescent="0.2">
      <c r="B7133" s="33"/>
      <c r="C7133" s="171"/>
      <c r="D7133" s="33"/>
      <c r="E7133" s="33"/>
      <c r="F7133" s="33"/>
      <c r="G7133" s="33"/>
      <c r="H7133" s="33"/>
      <c r="I7133" s="171"/>
      <c r="J7133" s="33"/>
      <c r="K7133" s="33"/>
    </row>
    <row r="7134" spans="2:11" x14ac:dyDescent="0.2">
      <c r="B7134" s="33"/>
      <c r="C7134" s="171"/>
      <c r="D7134" s="33"/>
      <c r="E7134" s="33"/>
      <c r="F7134" s="33"/>
      <c r="G7134" s="33"/>
      <c r="H7134" s="33"/>
      <c r="I7134" s="171"/>
      <c r="J7134" s="33"/>
      <c r="K7134" s="33"/>
    </row>
    <row r="7135" spans="2:11" x14ac:dyDescent="0.2">
      <c r="B7135" s="33"/>
      <c r="C7135" s="171"/>
      <c r="D7135" s="33"/>
      <c r="E7135" s="33"/>
      <c r="F7135" s="33"/>
      <c r="G7135" s="33"/>
      <c r="H7135" s="33"/>
      <c r="I7135" s="171"/>
      <c r="J7135" s="33"/>
      <c r="K7135" s="33"/>
    </row>
    <row r="7136" spans="2:11" x14ac:dyDescent="0.2">
      <c r="B7136" s="33"/>
      <c r="C7136" s="171"/>
      <c r="D7136" s="33"/>
      <c r="E7136" s="33"/>
      <c r="F7136" s="33"/>
      <c r="G7136" s="33"/>
      <c r="H7136" s="33"/>
      <c r="I7136" s="171"/>
      <c r="J7136" s="33"/>
      <c r="K7136" s="33"/>
    </row>
    <row r="7137" spans="2:11" x14ac:dyDescent="0.2">
      <c r="B7137" s="33"/>
      <c r="C7137" s="171"/>
      <c r="D7137" s="33"/>
      <c r="E7137" s="33"/>
      <c r="F7137" s="33"/>
      <c r="G7137" s="33"/>
      <c r="H7137" s="33"/>
      <c r="I7137" s="171"/>
      <c r="J7137" s="33"/>
      <c r="K7137" s="33"/>
    </row>
    <row r="7138" spans="2:11" x14ac:dyDescent="0.2">
      <c r="B7138" s="33"/>
      <c r="C7138" s="171"/>
      <c r="D7138" s="33"/>
      <c r="E7138" s="33"/>
      <c r="F7138" s="33"/>
      <c r="G7138" s="33"/>
      <c r="H7138" s="33"/>
      <c r="I7138" s="171"/>
      <c r="J7138" s="33"/>
      <c r="K7138" s="33"/>
    </row>
    <row r="7139" spans="2:11" x14ac:dyDescent="0.2">
      <c r="B7139" s="33"/>
      <c r="C7139" s="171"/>
      <c r="D7139" s="33"/>
      <c r="E7139" s="33"/>
      <c r="F7139" s="33"/>
      <c r="G7139" s="33"/>
      <c r="H7139" s="33"/>
      <c r="I7139" s="171"/>
      <c r="J7139" s="33"/>
      <c r="K7139" s="33"/>
    </row>
    <row r="7140" spans="2:11" x14ac:dyDescent="0.2">
      <c r="B7140" s="33"/>
      <c r="C7140" s="171"/>
      <c r="D7140" s="33"/>
      <c r="E7140" s="33"/>
      <c r="F7140" s="33"/>
      <c r="G7140" s="33"/>
      <c r="H7140" s="33"/>
      <c r="I7140" s="171"/>
      <c r="J7140" s="33"/>
      <c r="K7140" s="33"/>
    </row>
    <row r="7141" spans="2:11" x14ac:dyDescent="0.2">
      <c r="B7141" s="33"/>
      <c r="C7141" s="171"/>
      <c r="D7141" s="33"/>
      <c r="E7141" s="33"/>
      <c r="F7141" s="33"/>
      <c r="G7141" s="33"/>
      <c r="H7141" s="33"/>
      <c r="I7141" s="171"/>
      <c r="J7141" s="33"/>
      <c r="K7141" s="33"/>
    </row>
    <row r="7142" spans="2:11" x14ac:dyDescent="0.2">
      <c r="B7142" s="33"/>
      <c r="C7142" s="171"/>
      <c r="D7142" s="33"/>
      <c r="E7142" s="33"/>
      <c r="F7142" s="33"/>
      <c r="G7142" s="33"/>
      <c r="H7142" s="33"/>
      <c r="I7142" s="171"/>
      <c r="J7142" s="33"/>
      <c r="K7142" s="33"/>
    </row>
    <row r="7143" spans="2:11" x14ac:dyDescent="0.2">
      <c r="B7143" s="33"/>
      <c r="C7143" s="171"/>
      <c r="D7143" s="33"/>
      <c r="E7143" s="33"/>
      <c r="F7143" s="33"/>
      <c r="G7143" s="33"/>
      <c r="H7143" s="33"/>
      <c r="I7143" s="171"/>
      <c r="J7143" s="33"/>
      <c r="K7143" s="33"/>
    </row>
    <row r="7144" spans="2:11" x14ac:dyDescent="0.2">
      <c r="B7144" s="33"/>
      <c r="C7144" s="171"/>
      <c r="D7144" s="33"/>
      <c r="E7144" s="33"/>
      <c r="F7144" s="33"/>
      <c r="G7144" s="33"/>
      <c r="H7144" s="33"/>
      <c r="I7144" s="171"/>
      <c r="J7144" s="33"/>
      <c r="K7144" s="33"/>
    </row>
    <row r="7145" spans="2:11" x14ac:dyDescent="0.2">
      <c r="B7145" s="33"/>
      <c r="C7145" s="171"/>
      <c r="D7145" s="33"/>
      <c r="E7145" s="33"/>
      <c r="F7145" s="33"/>
      <c r="G7145" s="33"/>
      <c r="H7145" s="33"/>
      <c r="I7145" s="171"/>
      <c r="J7145" s="33"/>
      <c r="K7145" s="33"/>
    </row>
    <row r="7146" spans="2:11" x14ac:dyDescent="0.2">
      <c r="B7146" s="33"/>
      <c r="C7146" s="171"/>
      <c r="D7146" s="33"/>
      <c r="E7146" s="33"/>
      <c r="F7146" s="33"/>
      <c r="G7146" s="33"/>
      <c r="H7146" s="33"/>
      <c r="I7146" s="171"/>
      <c r="J7146" s="33"/>
      <c r="K7146" s="33"/>
    </row>
    <row r="7147" spans="2:11" x14ac:dyDescent="0.2">
      <c r="B7147" s="33"/>
      <c r="C7147" s="171"/>
      <c r="D7147" s="33"/>
      <c r="E7147" s="33"/>
      <c r="F7147" s="33"/>
      <c r="G7147" s="33"/>
      <c r="H7147" s="33"/>
      <c r="I7147" s="171"/>
      <c r="J7147" s="33"/>
      <c r="K7147" s="33"/>
    </row>
    <row r="7148" spans="2:11" x14ac:dyDescent="0.2">
      <c r="B7148" s="33"/>
      <c r="C7148" s="171"/>
      <c r="D7148" s="33"/>
      <c r="E7148" s="33"/>
      <c r="F7148" s="33"/>
      <c r="G7148" s="33"/>
      <c r="H7148" s="33"/>
      <c r="I7148" s="171"/>
      <c r="J7148" s="33"/>
      <c r="K7148" s="33"/>
    </row>
    <row r="7149" spans="2:11" x14ac:dyDescent="0.2">
      <c r="B7149" s="33"/>
      <c r="C7149" s="171"/>
      <c r="D7149" s="33"/>
      <c r="E7149" s="33"/>
      <c r="F7149" s="33"/>
      <c r="G7149" s="33"/>
      <c r="H7149" s="33"/>
      <c r="I7149" s="171"/>
      <c r="J7149" s="33"/>
      <c r="K7149" s="33"/>
    </row>
    <row r="7150" spans="2:11" x14ac:dyDescent="0.2">
      <c r="B7150" s="33"/>
      <c r="C7150" s="171"/>
      <c r="D7150" s="33"/>
      <c r="E7150" s="33"/>
      <c r="F7150" s="33"/>
      <c r="G7150" s="33"/>
      <c r="H7150" s="33"/>
      <c r="I7150" s="171"/>
      <c r="J7150" s="33"/>
      <c r="K7150" s="33"/>
    </row>
    <row r="7151" spans="2:11" x14ac:dyDescent="0.2">
      <c r="B7151" s="33"/>
      <c r="C7151" s="171"/>
      <c r="D7151" s="33"/>
      <c r="E7151" s="33"/>
      <c r="F7151" s="33"/>
      <c r="G7151" s="33"/>
      <c r="H7151" s="33"/>
      <c r="I7151" s="171"/>
      <c r="J7151" s="33"/>
      <c r="K7151" s="33"/>
    </row>
    <row r="7152" spans="2:11" x14ac:dyDescent="0.2">
      <c r="B7152" s="33"/>
      <c r="C7152" s="171"/>
      <c r="D7152" s="33"/>
      <c r="E7152" s="33"/>
      <c r="F7152" s="33"/>
      <c r="G7152" s="33"/>
      <c r="H7152" s="33"/>
      <c r="I7152" s="171"/>
      <c r="J7152" s="33"/>
      <c r="K7152" s="33"/>
    </row>
    <row r="7153" spans="2:11" x14ac:dyDescent="0.2">
      <c r="B7153" s="33"/>
      <c r="C7153" s="171"/>
      <c r="D7153" s="33"/>
      <c r="E7153" s="33"/>
      <c r="F7153" s="33"/>
      <c r="G7153" s="33"/>
      <c r="H7153" s="33"/>
      <c r="I7153" s="171"/>
      <c r="J7153" s="33"/>
      <c r="K7153" s="33"/>
    </row>
    <row r="7154" spans="2:11" x14ac:dyDescent="0.2">
      <c r="B7154" s="33"/>
      <c r="C7154" s="171"/>
      <c r="D7154" s="33"/>
      <c r="E7154" s="33"/>
      <c r="F7154" s="33"/>
      <c r="G7154" s="33"/>
      <c r="H7154" s="33"/>
      <c r="I7154" s="171"/>
      <c r="J7154" s="33"/>
      <c r="K7154" s="33"/>
    </row>
    <row r="7155" spans="2:11" x14ac:dyDescent="0.2">
      <c r="B7155" s="33"/>
      <c r="C7155" s="171"/>
      <c r="D7155" s="33"/>
      <c r="E7155" s="33"/>
      <c r="F7155" s="33"/>
      <c r="G7155" s="33"/>
      <c r="H7155" s="33"/>
      <c r="I7155" s="171"/>
      <c r="J7155" s="33"/>
      <c r="K7155" s="33"/>
    </row>
    <row r="7156" spans="2:11" x14ac:dyDescent="0.2">
      <c r="B7156" s="33"/>
      <c r="C7156" s="171"/>
      <c r="D7156" s="33"/>
      <c r="E7156" s="33"/>
      <c r="F7156" s="33"/>
      <c r="G7156" s="33"/>
      <c r="H7156" s="33"/>
      <c r="I7156" s="171"/>
      <c r="J7156" s="33"/>
      <c r="K7156" s="33"/>
    </row>
    <row r="7157" spans="2:11" x14ac:dyDescent="0.2">
      <c r="B7157" s="33"/>
      <c r="C7157" s="171"/>
      <c r="D7157" s="33"/>
      <c r="E7157" s="33"/>
      <c r="F7157" s="33"/>
      <c r="G7157" s="33"/>
      <c r="H7157" s="33"/>
      <c r="I7157" s="171"/>
      <c r="J7157" s="33"/>
      <c r="K7157" s="33"/>
    </row>
    <row r="7158" spans="2:11" x14ac:dyDescent="0.2">
      <c r="B7158" s="33"/>
      <c r="C7158" s="171"/>
      <c r="D7158" s="33"/>
      <c r="E7158" s="33"/>
      <c r="F7158" s="33"/>
      <c r="G7158" s="33"/>
      <c r="H7158" s="33"/>
      <c r="I7158" s="171"/>
      <c r="J7158" s="33"/>
      <c r="K7158" s="33"/>
    </row>
    <row r="7159" spans="2:11" x14ac:dyDescent="0.2">
      <c r="B7159" s="33"/>
      <c r="C7159" s="171"/>
      <c r="D7159" s="33"/>
      <c r="E7159" s="33"/>
      <c r="F7159" s="33"/>
      <c r="G7159" s="33"/>
      <c r="H7159" s="33"/>
      <c r="I7159" s="171"/>
      <c r="J7159" s="33"/>
      <c r="K7159" s="33"/>
    </row>
    <row r="7160" spans="2:11" x14ac:dyDescent="0.2">
      <c r="B7160" s="33"/>
      <c r="C7160" s="171"/>
      <c r="D7160" s="33"/>
      <c r="E7160" s="33"/>
      <c r="F7160" s="33"/>
      <c r="G7160" s="33"/>
      <c r="H7160" s="33"/>
      <c r="I7160" s="171"/>
      <c r="J7160" s="33"/>
      <c r="K7160" s="33"/>
    </row>
    <row r="7161" spans="2:11" x14ac:dyDescent="0.2">
      <c r="B7161" s="33"/>
      <c r="C7161" s="171"/>
      <c r="D7161" s="33"/>
      <c r="E7161" s="33"/>
      <c r="F7161" s="33"/>
      <c r="G7161" s="33"/>
      <c r="H7161" s="33"/>
      <c r="I7161" s="171"/>
      <c r="J7161" s="33"/>
      <c r="K7161" s="33"/>
    </row>
    <row r="7162" spans="2:11" x14ac:dyDescent="0.2">
      <c r="B7162" s="33"/>
      <c r="C7162" s="171"/>
      <c r="D7162" s="33"/>
      <c r="E7162" s="33"/>
      <c r="F7162" s="33"/>
      <c r="G7162" s="33"/>
      <c r="H7162" s="33"/>
      <c r="I7162" s="171"/>
      <c r="J7162" s="33"/>
      <c r="K7162" s="33"/>
    </row>
    <row r="7163" spans="2:11" x14ac:dyDescent="0.2">
      <c r="B7163" s="33"/>
      <c r="C7163" s="171"/>
      <c r="D7163" s="33"/>
      <c r="E7163" s="33"/>
      <c r="F7163" s="33"/>
      <c r="G7163" s="33"/>
      <c r="H7163" s="33"/>
      <c r="I7163" s="171"/>
      <c r="J7163" s="33"/>
      <c r="K7163" s="33"/>
    </row>
    <row r="7164" spans="2:11" x14ac:dyDescent="0.2">
      <c r="B7164" s="33"/>
      <c r="C7164" s="171"/>
      <c r="D7164" s="33"/>
      <c r="E7164" s="33"/>
      <c r="F7164" s="33"/>
      <c r="G7164" s="33"/>
      <c r="H7164" s="33"/>
      <c r="I7164" s="171"/>
      <c r="J7164" s="33"/>
      <c r="K7164" s="33"/>
    </row>
    <row r="7165" spans="2:11" x14ac:dyDescent="0.2">
      <c r="B7165" s="33"/>
      <c r="C7165" s="171"/>
      <c r="D7165" s="33"/>
      <c r="E7165" s="33"/>
      <c r="F7165" s="33"/>
      <c r="G7165" s="33"/>
      <c r="H7165" s="33"/>
      <c r="I7165" s="171"/>
      <c r="J7165" s="33"/>
      <c r="K7165" s="33"/>
    </row>
    <row r="7166" spans="2:11" x14ac:dyDescent="0.2">
      <c r="B7166" s="33"/>
      <c r="C7166" s="171"/>
      <c r="D7166" s="33"/>
      <c r="E7166" s="33"/>
      <c r="F7166" s="33"/>
      <c r="G7166" s="33"/>
      <c r="H7166" s="33"/>
      <c r="I7166" s="171"/>
      <c r="J7166" s="33"/>
      <c r="K7166" s="33"/>
    </row>
    <row r="7167" spans="2:11" x14ac:dyDescent="0.2">
      <c r="B7167" s="33"/>
      <c r="C7167" s="171"/>
      <c r="D7167" s="33"/>
      <c r="E7167" s="33"/>
      <c r="F7167" s="33"/>
      <c r="G7167" s="33"/>
      <c r="H7167" s="33"/>
      <c r="I7167" s="171"/>
      <c r="J7167" s="33"/>
      <c r="K7167" s="33"/>
    </row>
    <row r="7168" spans="2:11" x14ac:dyDescent="0.2">
      <c r="B7168" s="33"/>
      <c r="C7168" s="171"/>
      <c r="D7168" s="33"/>
      <c r="E7168" s="33"/>
      <c r="F7168" s="33"/>
      <c r="G7168" s="33"/>
      <c r="H7168" s="33"/>
      <c r="I7168" s="171"/>
      <c r="J7168" s="33"/>
      <c r="K7168" s="33"/>
    </row>
    <row r="7169" spans="2:11" x14ac:dyDescent="0.2">
      <c r="B7169" s="33"/>
      <c r="C7169" s="171"/>
      <c r="D7169" s="33"/>
      <c r="E7169" s="33"/>
      <c r="F7169" s="33"/>
      <c r="G7169" s="33"/>
      <c r="H7169" s="33"/>
      <c r="I7169" s="171"/>
      <c r="J7169" s="33"/>
      <c r="K7169" s="33"/>
    </row>
    <row r="7170" spans="2:11" x14ac:dyDescent="0.2">
      <c r="B7170" s="33"/>
      <c r="C7170" s="171"/>
      <c r="D7170" s="33"/>
      <c r="E7170" s="33"/>
      <c r="F7170" s="33"/>
      <c r="G7170" s="33"/>
      <c r="H7170" s="33"/>
      <c r="I7170" s="171"/>
      <c r="J7170" s="33"/>
      <c r="K7170" s="33"/>
    </row>
    <row r="7171" spans="2:11" x14ac:dyDescent="0.2">
      <c r="B7171" s="33"/>
      <c r="C7171" s="171"/>
      <c r="D7171" s="33"/>
      <c r="E7171" s="33"/>
      <c r="F7171" s="33"/>
      <c r="G7171" s="33"/>
      <c r="H7171" s="33"/>
      <c r="I7171" s="171"/>
      <c r="J7171" s="33"/>
      <c r="K7171" s="33"/>
    </row>
    <row r="7172" spans="2:11" x14ac:dyDescent="0.2">
      <c r="B7172" s="33"/>
      <c r="C7172" s="171"/>
      <c r="D7172" s="33"/>
      <c r="E7172" s="33"/>
      <c r="F7172" s="33"/>
      <c r="G7172" s="33"/>
      <c r="H7172" s="33"/>
      <c r="I7172" s="171"/>
      <c r="J7172" s="33"/>
      <c r="K7172" s="33"/>
    </row>
    <row r="7173" spans="2:11" x14ac:dyDescent="0.2">
      <c r="B7173" s="33"/>
      <c r="C7173" s="171"/>
      <c r="D7173" s="33"/>
      <c r="E7173" s="33"/>
      <c r="F7173" s="33"/>
      <c r="G7173" s="33"/>
      <c r="H7173" s="33"/>
      <c r="I7173" s="171"/>
      <c r="J7173" s="33"/>
      <c r="K7173" s="33"/>
    </row>
    <row r="7174" spans="2:11" x14ac:dyDescent="0.2">
      <c r="B7174" s="33"/>
      <c r="C7174" s="171"/>
      <c r="D7174" s="33"/>
      <c r="E7174" s="33"/>
      <c r="F7174" s="33"/>
      <c r="G7174" s="33"/>
      <c r="H7174" s="33"/>
      <c r="I7174" s="171"/>
      <c r="J7174" s="33"/>
      <c r="K7174" s="33"/>
    </row>
    <row r="7175" spans="2:11" x14ac:dyDescent="0.2">
      <c r="B7175" s="33"/>
      <c r="C7175" s="171"/>
      <c r="D7175" s="33"/>
      <c r="E7175" s="33"/>
      <c r="F7175" s="33"/>
      <c r="G7175" s="33"/>
      <c r="H7175" s="33"/>
      <c r="I7175" s="171"/>
      <c r="J7175" s="33"/>
      <c r="K7175" s="33"/>
    </row>
    <row r="7176" spans="2:11" x14ac:dyDescent="0.2">
      <c r="B7176" s="33"/>
      <c r="C7176" s="171"/>
      <c r="D7176" s="33"/>
      <c r="E7176" s="33"/>
      <c r="F7176" s="33"/>
      <c r="G7176" s="33"/>
      <c r="H7176" s="33"/>
      <c r="I7176" s="171"/>
      <c r="J7176" s="33"/>
      <c r="K7176" s="33"/>
    </row>
    <row r="7177" spans="2:11" x14ac:dyDescent="0.2">
      <c r="B7177" s="33"/>
      <c r="C7177" s="171"/>
      <c r="D7177" s="33"/>
      <c r="E7177" s="33"/>
      <c r="F7177" s="33"/>
      <c r="G7177" s="33"/>
      <c r="H7177" s="33"/>
      <c r="I7177" s="171"/>
      <c r="J7177" s="33"/>
      <c r="K7177" s="33"/>
    </row>
    <row r="7178" spans="2:11" x14ac:dyDescent="0.2">
      <c r="B7178" s="33"/>
      <c r="C7178" s="171"/>
      <c r="D7178" s="33"/>
      <c r="E7178" s="33"/>
      <c r="F7178" s="33"/>
      <c r="G7178" s="33"/>
      <c r="H7178" s="33"/>
      <c r="I7178" s="171"/>
      <c r="J7178" s="33"/>
      <c r="K7178" s="33"/>
    </row>
    <row r="7179" spans="2:11" x14ac:dyDescent="0.2">
      <c r="B7179" s="33"/>
      <c r="C7179" s="171"/>
      <c r="D7179" s="33"/>
      <c r="E7179" s="33"/>
      <c r="F7179" s="33"/>
      <c r="G7179" s="33"/>
      <c r="H7179" s="33"/>
      <c r="I7179" s="171"/>
      <c r="J7179" s="33"/>
      <c r="K7179" s="33"/>
    </row>
    <row r="7180" spans="2:11" x14ac:dyDescent="0.2">
      <c r="B7180" s="33"/>
      <c r="C7180" s="171"/>
      <c r="D7180" s="33"/>
      <c r="E7180" s="33"/>
      <c r="F7180" s="33"/>
      <c r="G7180" s="33"/>
      <c r="H7180" s="33"/>
      <c r="I7180" s="171"/>
      <c r="J7180" s="33"/>
      <c r="K7180" s="33"/>
    </row>
    <row r="7181" spans="2:11" x14ac:dyDescent="0.2">
      <c r="B7181" s="33"/>
      <c r="C7181" s="171"/>
      <c r="D7181" s="33"/>
      <c r="E7181" s="33"/>
      <c r="F7181" s="33"/>
      <c r="G7181" s="33"/>
      <c r="H7181" s="33"/>
      <c r="I7181" s="171"/>
      <c r="J7181" s="33"/>
      <c r="K7181" s="33"/>
    </row>
    <row r="7182" spans="2:11" x14ac:dyDescent="0.2">
      <c r="B7182" s="33"/>
      <c r="C7182" s="171"/>
      <c r="D7182" s="33"/>
      <c r="E7182" s="33"/>
      <c r="F7182" s="33"/>
      <c r="G7182" s="33"/>
      <c r="H7182" s="33"/>
      <c r="I7182" s="171"/>
      <c r="J7182" s="33"/>
      <c r="K7182" s="33"/>
    </row>
    <row r="7183" spans="2:11" x14ac:dyDescent="0.2">
      <c r="B7183" s="33"/>
      <c r="C7183" s="171"/>
      <c r="D7183" s="33"/>
      <c r="E7183" s="33"/>
      <c r="F7183" s="33"/>
      <c r="G7183" s="33"/>
      <c r="H7183" s="33"/>
      <c r="I7183" s="171"/>
      <c r="J7183" s="33"/>
      <c r="K7183" s="33"/>
    </row>
    <row r="7184" spans="2:11" x14ac:dyDescent="0.2">
      <c r="B7184" s="33"/>
      <c r="C7184" s="171"/>
      <c r="D7184" s="33"/>
      <c r="E7184" s="33"/>
      <c r="F7184" s="33"/>
      <c r="G7184" s="33"/>
      <c r="H7184" s="33"/>
      <c r="I7184" s="171"/>
      <c r="J7184" s="33"/>
      <c r="K7184" s="33"/>
    </row>
    <row r="7185" spans="2:11" x14ac:dyDescent="0.2">
      <c r="B7185" s="33"/>
      <c r="C7185" s="171"/>
      <c r="D7185" s="33"/>
      <c r="E7185" s="33"/>
      <c r="F7185" s="33"/>
      <c r="G7185" s="33"/>
      <c r="H7185" s="33"/>
      <c r="I7185" s="171"/>
      <c r="J7185" s="33"/>
      <c r="K7185" s="33"/>
    </row>
    <row r="7186" spans="2:11" x14ac:dyDescent="0.2">
      <c r="B7186" s="33"/>
      <c r="C7186" s="171"/>
      <c r="D7186" s="33"/>
      <c r="E7186" s="33"/>
      <c r="F7186" s="33"/>
      <c r="G7186" s="33"/>
      <c r="H7186" s="33"/>
      <c r="I7186" s="171"/>
      <c r="J7186" s="33"/>
      <c r="K7186" s="33"/>
    </row>
    <row r="7187" spans="2:11" x14ac:dyDescent="0.2">
      <c r="B7187" s="33"/>
      <c r="C7187" s="171"/>
      <c r="D7187" s="33"/>
      <c r="E7187" s="33"/>
      <c r="F7187" s="33"/>
      <c r="G7187" s="33"/>
      <c r="H7187" s="33"/>
      <c r="I7187" s="171"/>
      <c r="J7187" s="33"/>
      <c r="K7187" s="33"/>
    </row>
    <row r="7188" spans="2:11" x14ac:dyDescent="0.2">
      <c r="B7188" s="33"/>
      <c r="C7188" s="171"/>
      <c r="D7188" s="33"/>
      <c r="E7188" s="33"/>
      <c r="F7188" s="33"/>
      <c r="G7188" s="33"/>
      <c r="H7188" s="33"/>
      <c r="I7188" s="171"/>
      <c r="J7188" s="33"/>
      <c r="K7188" s="33"/>
    </row>
    <row r="7189" spans="2:11" x14ac:dyDescent="0.2">
      <c r="B7189" s="33"/>
      <c r="C7189" s="171"/>
      <c r="D7189" s="33"/>
      <c r="E7189" s="33"/>
      <c r="F7189" s="33"/>
      <c r="G7189" s="33"/>
      <c r="H7189" s="33"/>
      <c r="I7189" s="171"/>
      <c r="J7189" s="33"/>
      <c r="K7189" s="33"/>
    </row>
    <row r="7190" spans="2:11" x14ac:dyDescent="0.2">
      <c r="B7190" s="33"/>
      <c r="C7190" s="171"/>
      <c r="D7190" s="33"/>
      <c r="E7190" s="33"/>
      <c r="F7190" s="33"/>
      <c r="G7190" s="33"/>
      <c r="H7190" s="33"/>
      <c r="I7190" s="171"/>
      <c r="J7190" s="33"/>
      <c r="K7190" s="33"/>
    </row>
    <row r="7191" spans="2:11" x14ac:dyDescent="0.2">
      <c r="B7191" s="33"/>
      <c r="C7191" s="171"/>
      <c r="D7191" s="33"/>
      <c r="E7191" s="33"/>
      <c r="F7191" s="33"/>
      <c r="G7191" s="33"/>
      <c r="H7191" s="33"/>
      <c r="I7191" s="171"/>
      <c r="J7191" s="33"/>
      <c r="K7191" s="33"/>
    </row>
    <row r="7192" spans="2:11" x14ac:dyDescent="0.2">
      <c r="B7192" s="33"/>
      <c r="C7192" s="171"/>
      <c r="D7192" s="33"/>
      <c r="E7192" s="33"/>
      <c r="F7192" s="33"/>
      <c r="G7192" s="33"/>
      <c r="H7192" s="33"/>
      <c r="I7192" s="171"/>
      <c r="J7192" s="33"/>
      <c r="K7192" s="33"/>
    </row>
    <row r="7193" spans="2:11" x14ac:dyDescent="0.2">
      <c r="B7193" s="33"/>
      <c r="C7193" s="171"/>
      <c r="D7193" s="33"/>
      <c r="E7193" s="33"/>
      <c r="F7193" s="33"/>
      <c r="G7193" s="33"/>
      <c r="H7193" s="33"/>
      <c r="I7193" s="171"/>
      <c r="J7193" s="33"/>
      <c r="K7193" s="33"/>
    </row>
    <row r="7194" spans="2:11" x14ac:dyDescent="0.2">
      <c r="B7194" s="33"/>
      <c r="C7194" s="171"/>
      <c r="D7194" s="33"/>
      <c r="E7194" s="33"/>
      <c r="F7194" s="33"/>
      <c r="G7194" s="33"/>
      <c r="H7194" s="33"/>
      <c r="I7194" s="171"/>
      <c r="J7194" s="33"/>
      <c r="K7194" s="33"/>
    </row>
    <row r="7195" spans="2:11" x14ac:dyDescent="0.2">
      <c r="B7195" s="33"/>
      <c r="C7195" s="171"/>
      <c r="D7195" s="33"/>
      <c r="E7195" s="33"/>
      <c r="F7195" s="33"/>
      <c r="G7195" s="33"/>
      <c r="H7195" s="33"/>
      <c r="I7195" s="171"/>
      <c r="J7195" s="33"/>
      <c r="K7195" s="33"/>
    </row>
    <row r="7196" spans="2:11" x14ac:dyDescent="0.2">
      <c r="B7196" s="33"/>
      <c r="C7196" s="171"/>
      <c r="D7196" s="33"/>
      <c r="E7196" s="33"/>
      <c r="F7196" s="33"/>
      <c r="G7196" s="33"/>
      <c r="H7196" s="33"/>
      <c r="I7196" s="171"/>
      <c r="J7196" s="33"/>
      <c r="K7196" s="33"/>
    </row>
    <row r="7197" spans="2:11" x14ac:dyDescent="0.2">
      <c r="B7197" s="33"/>
      <c r="C7197" s="171"/>
      <c r="D7197" s="33"/>
      <c r="E7197" s="33"/>
      <c r="F7197" s="33"/>
      <c r="G7197" s="33"/>
      <c r="H7197" s="33"/>
      <c r="I7197" s="171"/>
      <c r="J7197" s="33"/>
      <c r="K7197" s="33"/>
    </row>
    <row r="7198" spans="2:11" x14ac:dyDescent="0.2">
      <c r="B7198" s="33"/>
      <c r="C7198" s="171"/>
      <c r="D7198" s="33"/>
      <c r="E7198" s="33"/>
      <c r="F7198" s="33"/>
      <c r="G7198" s="33"/>
      <c r="H7198" s="33"/>
      <c r="I7198" s="171"/>
      <c r="J7198" s="33"/>
      <c r="K7198" s="33"/>
    </row>
    <row r="7199" spans="2:11" x14ac:dyDescent="0.2">
      <c r="B7199" s="33"/>
      <c r="C7199" s="171"/>
      <c r="D7199" s="33"/>
      <c r="E7199" s="33"/>
      <c r="F7199" s="33"/>
      <c r="G7199" s="33"/>
      <c r="H7199" s="33"/>
      <c r="I7199" s="171"/>
      <c r="J7199" s="33"/>
      <c r="K7199" s="33"/>
    </row>
    <row r="7200" spans="2:11" x14ac:dyDescent="0.2">
      <c r="B7200" s="33"/>
      <c r="C7200" s="171"/>
      <c r="D7200" s="33"/>
      <c r="E7200" s="33"/>
      <c r="F7200" s="33"/>
      <c r="G7200" s="33"/>
      <c r="H7200" s="33"/>
      <c r="I7200" s="171"/>
      <c r="J7200" s="33"/>
      <c r="K7200" s="33"/>
    </row>
    <row r="7201" spans="2:11" x14ac:dyDescent="0.2">
      <c r="B7201" s="33"/>
      <c r="C7201" s="171"/>
      <c r="D7201" s="33"/>
      <c r="E7201" s="33"/>
      <c r="F7201" s="33"/>
      <c r="G7201" s="33"/>
      <c r="H7201" s="33"/>
      <c r="I7201" s="171"/>
      <c r="J7201" s="33"/>
      <c r="K7201" s="33"/>
    </row>
    <row r="7202" spans="2:11" x14ac:dyDescent="0.2">
      <c r="B7202" s="33"/>
      <c r="C7202" s="171"/>
      <c r="D7202" s="33"/>
      <c r="E7202" s="33"/>
      <c r="F7202" s="33"/>
      <c r="G7202" s="33"/>
      <c r="H7202" s="33"/>
      <c r="I7202" s="171"/>
      <c r="J7202" s="33"/>
      <c r="K7202" s="33"/>
    </row>
    <row r="7203" spans="2:11" x14ac:dyDescent="0.2">
      <c r="B7203" s="33"/>
      <c r="C7203" s="171"/>
      <c r="D7203" s="33"/>
      <c r="E7203" s="33"/>
      <c r="F7203" s="33"/>
      <c r="G7203" s="33"/>
      <c r="H7203" s="33"/>
      <c r="I7203" s="171"/>
      <c r="J7203" s="33"/>
      <c r="K7203" s="33"/>
    </row>
    <row r="7204" spans="2:11" x14ac:dyDescent="0.2">
      <c r="B7204" s="33"/>
      <c r="C7204" s="171"/>
      <c r="D7204" s="33"/>
      <c r="E7204" s="33"/>
      <c r="F7204" s="33"/>
      <c r="G7204" s="33"/>
      <c r="H7204" s="33"/>
      <c r="I7204" s="171"/>
      <c r="J7204" s="33"/>
      <c r="K7204" s="33"/>
    </row>
    <row r="7205" spans="2:11" x14ac:dyDescent="0.2">
      <c r="B7205" s="33"/>
      <c r="C7205" s="171"/>
      <c r="D7205" s="33"/>
      <c r="E7205" s="33"/>
      <c r="F7205" s="33"/>
      <c r="G7205" s="33"/>
      <c r="H7205" s="33"/>
      <c r="I7205" s="171"/>
      <c r="J7205" s="33"/>
      <c r="K7205" s="33"/>
    </row>
    <row r="7206" spans="2:11" x14ac:dyDescent="0.2">
      <c r="B7206" s="33"/>
      <c r="C7206" s="171"/>
      <c r="D7206" s="33"/>
      <c r="E7206" s="33"/>
      <c r="F7206" s="33"/>
      <c r="G7206" s="33"/>
      <c r="H7206" s="33"/>
      <c r="I7206" s="171"/>
      <c r="J7206" s="33"/>
      <c r="K7206" s="33"/>
    </row>
    <row r="7207" spans="2:11" x14ac:dyDescent="0.2">
      <c r="B7207" s="33"/>
      <c r="C7207" s="171"/>
      <c r="D7207" s="33"/>
      <c r="E7207" s="33"/>
      <c r="F7207" s="33"/>
      <c r="G7207" s="33"/>
      <c r="H7207" s="33"/>
      <c r="I7207" s="171"/>
      <c r="J7207" s="33"/>
      <c r="K7207" s="33"/>
    </row>
    <row r="7208" spans="2:11" x14ac:dyDescent="0.2">
      <c r="B7208" s="33"/>
      <c r="C7208" s="171"/>
      <c r="D7208" s="33"/>
      <c r="E7208" s="33"/>
      <c r="F7208" s="33"/>
      <c r="G7208" s="33"/>
      <c r="H7208" s="33"/>
      <c r="I7208" s="171"/>
      <c r="J7208" s="33"/>
      <c r="K7208" s="33"/>
    </row>
    <row r="7209" spans="2:11" x14ac:dyDescent="0.2">
      <c r="B7209" s="33"/>
      <c r="C7209" s="171"/>
      <c r="D7209" s="33"/>
      <c r="E7209" s="33"/>
      <c r="F7209" s="33"/>
      <c r="G7209" s="33"/>
      <c r="H7209" s="33"/>
      <c r="I7209" s="171"/>
      <c r="J7209" s="33"/>
      <c r="K7209" s="33"/>
    </row>
    <row r="7210" spans="2:11" x14ac:dyDescent="0.2">
      <c r="B7210" s="33"/>
      <c r="C7210" s="171"/>
      <c r="D7210" s="33"/>
      <c r="E7210" s="33"/>
      <c r="F7210" s="33"/>
      <c r="G7210" s="33"/>
      <c r="H7210" s="33"/>
      <c r="I7210" s="171"/>
      <c r="J7210" s="33"/>
      <c r="K7210" s="33"/>
    </row>
    <row r="7211" spans="2:11" x14ac:dyDescent="0.2">
      <c r="B7211" s="33"/>
      <c r="C7211" s="171"/>
      <c r="D7211" s="33"/>
      <c r="E7211" s="33"/>
      <c r="F7211" s="33"/>
      <c r="G7211" s="33"/>
      <c r="H7211" s="33"/>
      <c r="I7211" s="171"/>
      <c r="J7211" s="33"/>
      <c r="K7211" s="33"/>
    </row>
    <row r="7212" spans="2:11" x14ac:dyDescent="0.2">
      <c r="B7212" s="33"/>
      <c r="C7212" s="171"/>
      <c r="D7212" s="33"/>
      <c r="E7212" s="33"/>
      <c r="F7212" s="33"/>
      <c r="G7212" s="33"/>
      <c r="H7212" s="33"/>
      <c r="I7212" s="171"/>
      <c r="J7212" s="33"/>
      <c r="K7212" s="33"/>
    </row>
    <row r="7213" spans="2:11" x14ac:dyDescent="0.2">
      <c r="B7213" s="33"/>
      <c r="C7213" s="171"/>
      <c r="D7213" s="33"/>
      <c r="E7213" s="33"/>
      <c r="F7213" s="33"/>
      <c r="G7213" s="33"/>
      <c r="H7213" s="33"/>
      <c r="I7213" s="171"/>
      <c r="J7213" s="33"/>
      <c r="K7213" s="33"/>
    </row>
    <row r="7214" spans="2:11" x14ac:dyDescent="0.2">
      <c r="B7214" s="33"/>
      <c r="C7214" s="171"/>
      <c r="D7214" s="33"/>
      <c r="E7214" s="33"/>
      <c r="F7214" s="33"/>
      <c r="G7214" s="33"/>
      <c r="H7214" s="33"/>
      <c r="I7214" s="171"/>
      <c r="J7214" s="33"/>
      <c r="K7214" s="33"/>
    </row>
    <row r="7215" spans="2:11" x14ac:dyDescent="0.2">
      <c r="B7215" s="33"/>
      <c r="C7215" s="171"/>
      <c r="D7215" s="33"/>
      <c r="E7215" s="33"/>
      <c r="F7215" s="33"/>
      <c r="G7215" s="33"/>
      <c r="H7215" s="33"/>
      <c r="I7215" s="171"/>
      <c r="J7215" s="33"/>
      <c r="K7215" s="33"/>
    </row>
    <row r="7216" spans="2:11" x14ac:dyDescent="0.2">
      <c r="B7216" s="33"/>
      <c r="C7216" s="171"/>
      <c r="D7216" s="33"/>
      <c r="E7216" s="33"/>
      <c r="F7216" s="33"/>
      <c r="G7216" s="33"/>
      <c r="H7216" s="33"/>
      <c r="I7216" s="171"/>
      <c r="J7216" s="33"/>
      <c r="K7216" s="33"/>
    </row>
    <row r="7217" spans="2:11" x14ac:dyDescent="0.2">
      <c r="B7217" s="33"/>
      <c r="C7217" s="171"/>
      <c r="D7217" s="33"/>
      <c r="E7217" s="33"/>
      <c r="F7217" s="33"/>
      <c r="G7217" s="33"/>
      <c r="H7217" s="33"/>
      <c r="I7217" s="171"/>
      <c r="J7217" s="33"/>
      <c r="K7217" s="33"/>
    </row>
    <row r="7218" spans="2:11" x14ac:dyDescent="0.2">
      <c r="B7218" s="33"/>
      <c r="C7218" s="171"/>
      <c r="D7218" s="33"/>
      <c r="E7218" s="33"/>
      <c r="F7218" s="33"/>
      <c r="G7218" s="33"/>
      <c r="H7218" s="33"/>
      <c r="I7218" s="171"/>
      <c r="J7218" s="33"/>
      <c r="K7218" s="33"/>
    </row>
    <row r="7219" spans="2:11" x14ac:dyDescent="0.2">
      <c r="B7219" s="33"/>
      <c r="C7219" s="171"/>
      <c r="D7219" s="33"/>
      <c r="E7219" s="33"/>
      <c r="F7219" s="33"/>
      <c r="G7219" s="33"/>
      <c r="H7219" s="33"/>
      <c r="I7219" s="171"/>
      <c r="J7219" s="33"/>
      <c r="K7219" s="33"/>
    </row>
    <row r="7220" spans="2:11" x14ac:dyDescent="0.2">
      <c r="B7220" s="33"/>
      <c r="C7220" s="171"/>
      <c r="D7220" s="33"/>
      <c r="E7220" s="33"/>
      <c r="F7220" s="33"/>
      <c r="G7220" s="33"/>
      <c r="H7220" s="33"/>
      <c r="I7220" s="171"/>
      <c r="J7220" s="33"/>
      <c r="K7220" s="33"/>
    </row>
    <row r="7221" spans="2:11" x14ac:dyDescent="0.2">
      <c r="B7221" s="33"/>
      <c r="C7221" s="171"/>
      <c r="D7221" s="33"/>
      <c r="E7221" s="33"/>
      <c r="F7221" s="33"/>
      <c r="G7221" s="33"/>
      <c r="H7221" s="33"/>
      <c r="I7221" s="171"/>
      <c r="J7221" s="33"/>
      <c r="K7221" s="33"/>
    </row>
    <row r="7222" spans="2:11" x14ac:dyDescent="0.2">
      <c r="B7222" s="33"/>
      <c r="C7222" s="171"/>
      <c r="D7222" s="33"/>
      <c r="E7222" s="33"/>
      <c r="F7222" s="33"/>
      <c r="G7222" s="33"/>
      <c r="H7222" s="33"/>
      <c r="I7222" s="171"/>
      <c r="J7222" s="33"/>
      <c r="K7222" s="33"/>
    </row>
    <row r="7223" spans="2:11" x14ac:dyDescent="0.2">
      <c r="B7223" s="33"/>
      <c r="C7223" s="171"/>
      <c r="D7223" s="33"/>
      <c r="E7223" s="33"/>
      <c r="F7223" s="33"/>
      <c r="G7223" s="33"/>
      <c r="H7223" s="33"/>
      <c r="I7223" s="171"/>
      <c r="J7223" s="33"/>
      <c r="K7223" s="33"/>
    </row>
    <row r="7224" spans="2:11" x14ac:dyDescent="0.2">
      <c r="B7224" s="33"/>
      <c r="C7224" s="171"/>
      <c r="D7224" s="33"/>
      <c r="E7224" s="33"/>
      <c r="F7224" s="33"/>
      <c r="G7224" s="33"/>
      <c r="H7224" s="33"/>
      <c r="I7224" s="171"/>
      <c r="J7224" s="33"/>
      <c r="K7224" s="33"/>
    </row>
    <row r="7225" spans="2:11" x14ac:dyDescent="0.2">
      <c r="B7225" s="33"/>
      <c r="C7225" s="171"/>
      <c r="D7225" s="33"/>
      <c r="E7225" s="33"/>
      <c r="F7225" s="33"/>
      <c r="G7225" s="33"/>
      <c r="H7225" s="33"/>
      <c r="I7225" s="171"/>
      <c r="J7225" s="33"/>
      <c r="K7225" s="33"/>
    </row>
    <row r="7226" spans="2:11" x14ac:dyDescent="0.2">
      <c r="B7226" s="33"/>
      <c r="C7226" s="171"/>
      <c r="D7226" s="33"/>
      <c r="E7226" s="33"/>
      <c r="F7226" s="33"/>
      <c r="G7226" s="33"/>
      <c r="H7226" s="33"/>
      <c r="I7226" s="171"/>
      <c r="J7226" s="33"/>
      <c r="K7226" s="33"/>
    </row>
    <row r="7227" spans="2:11" x14ac:dyDescent="0.2">
      <c r="B7227" s="33"/>
      <c r="C7227" s="171"/>
      <c r="D7227" s="33"/>
      <c r="E7227" s="33"/>
      <c r="F7227" s="33"/>
      <c r="G7227" s="33"/>
      <c r="H7227" s="33"/>
      <c r="I7227" s="171"/>
      <c r="J7227" s="33"/>
      <c r="K7227" s="33"/>
    </row>
    <row r="7228" spans="2:11" x14ac:dyDescent="0.2">
      <c r="B7228" s="33"/>
      <c r="C7228" s="171"/>
      <c r="D7228" s="33"/>
      <c r="E7228" s="33"/>
      <c r="F7228" s="33"/>
      <c r="G7228" s="33"/>
      <c r="H7228" s="33"/>
      <c r="I7228" s="171"/>
      <c r="J7228" s="33"/>
      <c r="K7228" s="33"/>
    </row>
    <row r="7229" spans="2:11" x14ac:dyDescent="0.2">
      <c r="B7229" s="33"/>
      <c r="C7229" s="171"/>
      <c r="D7229" s="33"/>
      <c r="E7229" s="33"/>
      <c r="F7229" s="33"/>
      <c r="G7229" s="33"/>
      <c r="H7229" s="33"/>
      <c r="I7229" s="171"/>
      <c r="J7229" s="33"/>
      <c r="K7229" s="33"/>
    </row>
    <row r="7230" spans="2:11" x14ac:dyDescent="0.2">
      <c r="B7230" s="33"/>
      <c r="C7230" s="171"/>
      <c r="D7230" s="33"/>
      <c r="E7230" s="33"/>
      <c r="F7230" s="33"/>
      <c r="G7230" s="33"/>
      <c r="H7230" s="33"/>
      <c r="I7230" s="171"/>
      <c r="J7230" s="33"/>
      <c r="K7230" s="33"/>
    </row>
    <row r="7231" spans="2:11" x14ac:dyDescent="0.2">
      <c r="B7231" s="33"/>
      <c r="C7231" s="171"/>
      <c r="D7231" s="33"/>
      <c r="E7231" s="33"/>
      <c r="F7231" s="33"/>
      <c r="G7231" s="33"/>
      <c r="H7231" s="33"/>
      <c r="I7231" s="171"/>
      <c r="J7231" s="33"/>
      <c r="K7231" s="33"/>
    </row>
    <row r="7232" spans="2:11" x14ac:dyDescent="0.2">
      <c r="B7232" s="33"/>
      <c r="C7232" s="171"/>
      <c r="D7232" s="33"/>
      <c r="E7232" s="33"/>
      <c r="F7232" s="33"/>
      <c r="G7232" s="33"/>
      <c r="H7232" s="33"/>
      <c r="I7232" s="171"/>
      <c r="J7232" s="33"/>
      <c r="K7232" s="33"/>
    </row>
    <row r="7233" spans="2:11" x14ac:dyDescent="0.2">
      <c r="B7233" s="33"/>
      <c r="C7233" s="171"/>
      <c r="D7233" s="33"/>
      <c r="E7233" s="33"/>
      <c r="F7233" s="33"/>
      <c r="G7233" s="33"/>
      <c r="H7233" s="33"/>
      <c r="I7233" s="171"/>
      <c r="J7233" s="33"/>
      <c r="K7233" s="33"/>
    </row>
    <row r="7234" spans="2:11" x14ac:dyDescent="0.2">
      <c r="B7234" s="33"/>
      <c r="C7234" s="171"/>
      <c r="D7234" s="33"/>
      <c r="E7234" s="33"/>
      <c r="F7234" s="33"/>
      <c r="G7234" s="33"/>
      <c r="H7234" s="33"/>
      <c r="I7234" s="171"/>
      <c r="J7234" s="33"/>
      <c r="K7234" s="33"/>
    </row>
    <row r="7235" spans="2:11" x14ac:dyDescent="0.2">
      <c r="B7235" s="33"/>
      <c r="C7235" s="171"/>
      <c r="D7235" s="33"/>
      <c r="E7235" s="33"/>
      <c r="F7235" s="33"/>
      <c r="G7235" s="33"/>
      <c r="H7235" s="33"/>
      <c r="I7235" s="171"/>
      <c r="J7235" s="33"/>
      <c r="K7235" s="33"/>
    </row>
    <row r="7236" spans="2:11" x14ac:dyDescent="0.2">
      <c r="B7236" s="33"/>
      <c r="C7236" s="171"/>
      <c r="D7236" s="33"/>
      <c r="E7236" s="33"/>
      <c r="F7236" s="33"/>
      <c r="G7236" s="33"/>
      <c r="H7236" s="33"/>
      <c r="I7236" s="171"/>
      <c r="J7236" s="33"/>
      <c r="K7236" s="33"/>
    </row>
    <row r="7237" spans="2:11" x14ac:dyDescent="0.2">
      <c r="B7237" s="33"/>
      <c r="C7237" s="171"/>
      <c r="D7237" s="33"/>
      <c r="E7237" s="33"/>
      <c r="F7237" s="33"/>
      <c r="G7237" s="33"/>
      <c r="H7237" s="33"/>
      <c r="I7237" s="171"/>
      <c r="J7237" s="33"/>
      <c r="K7237" s="33"/>
    </row>
    <row r="7238" spans="2:11" x14ac:dyDescent="0.2">
      <c r="B7238" s="33"/>
      <c r="C7238" s="171"/>
      <c r="D7238" s="33"/>
      <c r="E7238" s="33"/>
      <c r="F7238" s="33"/>
      <c r="G7238" s="33"/>
      <c r="H7238" s="33"/>
      <c r="I7238" s="171"/>
      <c r="J7238" s="33"/>
      <c r="K7238" s="33"/>
    </row>
    <row r="7239" spans="2:11" x14ac:dyDescent="0.2">
      <c r="B7239" s="33"/>
      <c r="C7239" s="171"/>
      <c r="D7239" s="33"/>
      <c r="E7239" s="33"/>
      <c r="F7239" s="33"/>
      <c r="G7239" s="33"/>
      <c r="H7239" s="33"/>
      <c r="I7239" s="171"/>
      <c r="J7239" s="33"/>
      <c r="K7239" s="33"/>
    </row>
    <row r="7240" spans="2:11" x14ac:dyDescent="0.2">
      <c r="B7240" s="33"/>
      <c r="C7240" s="171"/>
      <c r="D7240" s="33"/>
      <c r="E7240" s="33"/>
      <c r="F7240" s="33"/>
      <c r="G7240" s="33"/>
      <c r="H7240" s="33"/>
      <c r="I7240" s="171"/>
      <c r="J7240" s="33"/>
      <c r="K7240" s="33"/>
    </row>
    <row r="7241" spans="2:11" x14ac:dyDescent="0.2">
      <c r="B7241" s="33"/>
      <c r="C7241" s="171"/>
      <c r="D7241" s="33"/>
      <c r="E7241" s="33"/>
      <c r="F7241" s="33"/>
      <c r="G7241" s="33"/>
      <c r="H7241" s="33"/>
      <c r="I7241" s="171"/>
      <c r="J7241" s="33"/>
      <c r="K7241" s="33"/>
    </row>
    <row r="7242" spans="2:11" x14ac:dyDescent="0.2">
      <c r="B7242" s="33"/>
      <c r="C7242" s="171"/>
      <c r="D7242" s="33"/>
      <c r="E7242" s="33"/>
      <c r="F7242" s="33"/>
      <c r="G7242" s="33"/>
      <c r="H7242" s="33"/>
      <c r="I7242" s="171"/>
      <c r="J7242" s="33"/>
      <c r="K7242" s="33"/>
    </row>
    <row r="7243" spans="2:11" x14ac:dyDescent="0.2">
      <c r="B7243" s="33"/>
      <c r="C7243" s="171"/>
      <c r="D7243" s="33"/>
      <c r="E7243" s="33"/>
      <c r="F7243" s="33"/>
      <c r="G7243" s="33"/>
      <c r="H7243" s="33"/>
      <c r="I7243" s="171"/>
      <c r="J7243" s="33"/>
      <c r="K7243" s="33"/>
    </row>
    <row r="7244" spans="2:11" x14ac:dyDescent="0.2">
      <c r="B7244" s="33"/>
      <c r="C7244" s="171"/>
      <c r="D7244" s="33"/>
      <c r="E7244" s="33"/>
      <c r="F7244" s="33"/>
      <c r="G7244" s="33"/>
      <c r="H7244" s="33"/>
      <c r="I7244" s="171"/>
      <c r="J7244" s="33"/>
      <c r="K7244" s="33"/>
    </row>
    <row r="7245" spans="2:11" x14ac:dyDescent="0.2">
      <c r="B7245" s="33"/>
      <c r="C7245" s="171"/>
      <c r="D7245" s="33"/>
      <c r="E7245" s="33"/>
      <c r="F7245" s="33"/>
      <c r="G7245" s="33"/>
      <c r="H7245" s="33"/>
      <c r="I7245" s="171"/>
      <c r="J7245" s="33"/>
      <c r="K7245" s="33"/>
    </row>
    <row r="7246" spans="2:11" x14ac:dyDescent="0.2">
      <c r="B7246" s="33"/>
      <c r="C7246" s="171"/>
      <c r="D7246" s="33"/>
      <c r="E7246" s="33"/>
      <c r="F7246" s="33"/>
      <c r="G7246" s="33"/>
      <c r="H7246" s="33"/>
      <c r="I7246" s="171"/>
      <c r="J7246" s="33"/>
      <c r="K7246" s="33"/>
    </row>
    <row r="7247" spans="2:11" x14ac:dyDescent="0.2">
      <c r="B7247" s="33"/>
      <c r="C7247" s="171"/>
      <c r="D7247" s="33"/>
      <c r="E7247" s="33"/>
      <c r="F7247" s="33"/>
      <c r="G7247" s="33"/>
      <c r="H7247" s="33"/>
      <c r="I7247" s="171"/>
      <c r="J7247" s="33"/>
      <c r="K7247" s="33"/>
    </row>
    <row r="7248" spans="2:11" x14ac:dyDescent="0.2">
      <c r="B7248" s="33"/>
      <c r="C7248" s="171"/>
      <c r="D7248" s="33"/>
      <c r="E7248" s="33"/>
      <c r="F7248" s="33"/>
      <c r="G7248" s="33"/>
      <c r="H7248" s="33"/>
      <c r="I7248" s="171"/>
      <c r="J7248" s="33"/>
      <c r="K7248" s="33"/>
    </row>
    <row r="7249" spans="2:11" x14ac:dyDescent="0.2">
      <c r="B7249" s="33"/>
      <c r="C7249" s="171"/>
      <c r="D7249" s="33"/>
      <c r="E7249" s="33"/>
      <c r="F7249" s="33"/>
      <c r="G7249" s="33"/>
      <c r="H7249" s="33"/>
      <c r="I7249" s="171"/>
      <c r="J7249" s="33"/>
      <c r="K7249" s="33"/>
    </row>
    <row r="7250" spans="2:11" x14ac:dyDescent="0.2">
      <c r="B7250" s="33"/>
      <c r="C7250" s="171"/>
      <c r="D7250" s="33"/>
      <c r="E7250" s="33"/>
      <c r="F7250" s="33"/>
      <c r="G7250" s="33"/>
      <c r="H7250" s="33"/>
      <c r="I7250" s="171"/>
      <c r="J7250" s="33"/>
      <c r="K7250" s="33"/>
    </row>
    <row r="7251" spans="2:11" x14ac:dyDescent="0.2">
      <c r="B7251" s="33"/>
      <c r="C7251" s="171"/>
      <c r="D7251" s="33"/>
      <c r="E7251" s="33"/>
      <c r="F7251" s="33"/>
      <c r="G7251" s="33"/>
      <c r="H7251" s="33"/>
      <c r="I7251" s="171"/>
      <c r="J7251" s="33"/>
      <c r="K7251" s="33"/>
    </row>
    <row r="7252" spans="2:11" x14ac:dyDescent="0.2">
      <c r="B7252" s="33"/>
      <c r="C7252" s="171"/>
      <c r="D7252" s="33"/>
      <c r="E7252" s="33"/>
      <c r="F7252" s="33"/>
      <c r="G7252" s="33"/>
      <c r="H7252" s="33"/>
      <c r="I7252" s="171"/>
      <c r="J7252" s="33"/>
      <c r="K7252" s="33"/>
    </row>
    <row r="7253" spans="2:11" x14ac:dyDescent="0.2">
      <c r="B7253" s="33"/>
      <c r="C7253" s="171"/>
      <c r="D7253" s="33"/>
      <c r="E7253" s="33"/>
      <c r="F7253" s="33"/>
      <c r="G7253" s="33"/>
      <c r="H7253" s="33"/>
      <c r="I7253" s="171"/>
      <c r="J7253" s="33"/>
      <c r="K7253" s="33"/>
    </row>
    <row r="7254" spans="2:11" x14ac:dyDescent="0.2">
      <c r="B7254" s="33"/>
      <c r="C7254" s="171"/>
      <c r="D7254" s="33"/>
      <c r="E7254" s="33"/>
      <c r="F7254" s="33"/>
      <c r="G7254" s="33"/>
      <c r="H7254" s="33"/>
      <c r="I7254" s="171"/>
      <c r="J7254" s="33"/>
      <c r="K7254" s="33"/>
    </row>
    <row r="7255" spans="2:11" x14ac:dyDescent="0.2">
      <c r="B7255" s="33"/>
      <c r="C7255" s="171"/>
      <c r="D7255" s="33"/>
      <c r="E7255" s="33"/>
      <c r="F7255" s="33"/>
      <c r="G7255" s="33"/>
      <c r="H7255" s="33"/>
      <c r="I7255" s="171"/>
      <c r="J7255" s="33"/>
      <c r="K7255" s="33"/>
    </row>
    <row r="7256" spans="2:11" x14ac:dyDescent="0.2">
      <c r="B7256" s="33"/>
      <c r="C7256" s="171"/>
      <c r="D7256" s="33"/>
      <c r="E7256" s="33"/>
      <c r="F7256" s="33"/>
      <c r="G7256" s="33"/>
      <c r="H7256" s="33"/>
      <c r="I7256" s="171"/>
      <c r="J7256" s="33"/>
      <c r="K7256" s="33"/>
    </row>
    <row r="7257" spans="2:11" x14ac:dyDescent="0.2">
      <c r="B7257" s="33"/>
      <c r="C7257" s="171"/>
      <c r="D7257" s="33"/>
      <c r="E7257" s="33"/>
      <c r="F7257" s="33"/>
      <c r="G7257" s="33"/>
      <c r="H7257" s="33"/>
      <c r="I7257" s="171"/>
      <c r="J7257" s="33"/>
      <c r="K7257" s="33"/>
    </row>
    <row r="7258" spans="2:11" x14ac:dyDescent="0.2">
      <c r="B7258" s="33"/>
      <c r="C7258" s="171"/>
      <c r="D7258" s="33"/>
      <c r="E7258" s="33"/>
      <c r="F7258" s="33"/>
      <c r="G7258" s="33"/>
      <c r="H7258" s="33"/>
      <c r="I7258" s="171"/>
      <c r="J7258" s="33"/>
      <c r="K7258" s="33"/>
    </row>
    <row r="7259" spans="2:11" x14ac:dyDescent="0.2">
      <c r="B7259" s="33"/>
      <c r="C7259" s="171"/>
      <c r="D7259" s="33"/>
      <c r="E7259" s="33"/>
      <c r="F7259" s="33"/>
      <c r="G7259" s="33"/>
      <c r="H7259" s="33"/>
      <c r="I7259" s="171"/>
      <c r="J7259" s="33"/>
      <c r="K7259" s="33"/>
    </row>
    <row r="7260" spans="2:11" x14ac:dyDescent="0.2">
      <c r="B7260" s="33"/>
      <c r="C7260" s="171"/>
      <c r="D7260" s="33"/>
      <c r="E7260" s="33"/>
      <c r="F7260" s="33"/>
      <c r="G7260" s="33"/>
      <c r="H7260" s="33"/>
      <c r="I7260" s="171"/>
      <c r="J7260" s="33"/>
      <c r="K7260" s="33"/>
    </row>
    <row r="7261" spans="2:11" x14ac:dyDescent="0.2">
      <c r="B7261" s="33"/>
      <c r="C7261" s="171"/>
      <c r="D7261" s="33"/>
      <c r="E7261" s="33"/>
      <c r="F7261" s="33"/>
      <c r="G7261" s="33"/>
      <c r="H7261" s="33"/>
      <c r="I7261" s="171"/>
      <c r="J7261" s="33"/>
      <c r="K7261" s="33"/>
    </row>
    <row r="7262" spans="2:11" x14ac:dyDescent="0.2">
      <c r="B7262" s="33"/>
      <c r="C7262" s="171"/>
      <c r="D7262" s="33"/>
      <c r="E7262" s="33"/>
      <c r="F7262" s="33"/>
      <c r="G7262" s="33"/>
      <c r="H7262" s="33"/>
      <c r="I7262" s="171"/>
      <c r="J7262" s="33"/>
      <c r="K7262" s="33"/>
    </row>
    <row r="7263" spans="2:11" x14ac:dyDescent="0.2">
      <c r="B7263" s="33"/>
      <c r="C7263" s="171"/>
      <c r="D7263" s="33"/>
      <c r="E7263" s="33"/>
      <c r="F7263" s="33"/>
      <c r="G7263" s="33"/>
      <c r="H7263" s="33"/>
      <c r="I7263" s="171"/>
      <c r="J7263" s="33"/>
      <c r="K7263" s="33"/>
    </row>
    <row r="7264" spans="2:11" x14ac:dyDescent="0.2">
      <c r="B7264" s="33"/>
      <c r="C7264" s="171"/>
      <c r="D7264" s="33"/>
      <c r="E7264" s="33"/>
      <c r="F7264" s="33"/>
      <c r="G7264" s="33"/>
      <c r="H7264" s="33"/>
      <c r="I7264" s="171"/>
      <c r="J7264" s="33"/>
      <c r="K7264" s="33"/>
    </row>
    <row r="7265" spans="2:11" x14ac:dyDescent="0.2">
      <c r="B7265" s="33"/>
      <c r="C7265" s="171"/>
      <c r="D7265" s="33"/>
      <c r="E7265" s="33"/>
      <c r="F7265" s="33"/>
      <c r="G7265" s="33"/>
      <c r="H7265" s="33"/>
      <c r="I7265" s="171"/>
      <c r="J7265" s="33"/>
      <c r="K7265" s="33"/>
    </row>
    <row r="7266" spans="2:11" x14ac:dyDescent="0.2">
      <c r="B7266" s="33"/>
      <c r="C7266" s="171"/>
      <c r="D7266" s="33"/>
      <c r="E7266" s="33"/>
      <c r="F7266" s="33"/>
      <c r="G7266" s="33"/>
      <c r="H7266" s="33"/>
      <c r="I7266" s="171"/>
      <c r="J7266" s="33"/>
      <c r="K7266" s="33"/>
    </row>
    <row r="7267" spans="2:11" x14ac:dyDescent="0.2">
      <c r="B7267" s="33"/>
      <c r="C7267" s="171"/>
      <c r="D7267" s="33"/>
      <c r="E7267" s="33"/>
      <c r="F7267" s="33"/>
      <c r="G7267" s="33"/>
      <c r="H7267" s="33"/>
      <c r="I7267" s="171"/>
      <c r="J7267" s="33"/>
      <c r="K7267" s="33"/>
    </row>
    <row r="7268" spans="2:11" x14ac:dyDescent="0.2">
      <c r="B7268" s="33"/>
      <c r="C7268" s="171"/>
      <c r="D7268" s="33"/>
      <c r="E7268" s="33"/>
      <c r="F7268" s="33"/>
      <c r="G7268" s="33"/>
      <c r="H7268" s="33"/>
      <c r="I7268" s="171"/>
      <c r="J7268" s="33"/>
      <c r="K7268" s="33"/>
    </row>
    <row r="7269" spans="2:11" x14ac:dyDescent="0.2">
      <c r="B7269" s="33"/>
      <c r="C7269" s="171"/>
      <c r="D7269" s="33"/>
      <c r="E7269" s="33"/>
      <c r="F7269" s="33"/>
      <c r="G7269" s="33"/>
      <c r="H7269" s="33"/>
      <c r="I7269" s="171"/>
      <c r="J7269" s="33"/>
      <c r="K7269" s="33"/>
    </row>
    <row r="7270" spans="2:11" x14ac:dyDescent="0.2">
      <c r="B7270" s="33"/>
      <c r="C7270" s="171"/>
      <c r="D7270" s="33"/>
      <c r="E7270" s="33"/>
      <c r="F7270" s="33"/>
      <c r="G7270" s="33"/>
      <c r="H7270" s="33"/>
      <c r="I7270" s="171"/>
      <c r="J7270" s="33"/>
      <c r="K7270" s="33"/>
    </row>
    <row r="7271" spans="2:11" x14ac:dyDescent="0.2">
      <c r="B7271" s="33"/>
      <c r="C7271" s="171"/>
      <c r="D7271" s="33"/>
      <c r="E7271" s="33"/>
      <c r="F7271" s="33"/>
      <c r="G7271" s="33"/>
      <c r="H7271" s="33"/>
      <c r="I7271" s="171"/>
      <c r="J7271" s="33"/>
      <c r="K7271" s="33"/>
    </row>
    <row r="7272" spans="2:11" x14ac:dyDescent="0.2">
      <c r="B7272" s="33"/>
      <c r="C7272" s="171"/>
      <c r="D7272" s="33"/>
      <c r="E7272" s="33"/>
      <c r="F7272" s="33"/>
      <c r="G7272" s="33"/>
      <c r="H7272" s="33"/>
      <c r="I7272" s="171"/>
      <c r="J7272" s="33"/>
      <c r="K7272" s="33"/>
    </row>
    <row r="7273" spans="2:11" x14ac:dyDescent="0.2">
      <c r="B7273" s="33"/>
      <c r="C7273" s="171"/>
      <c r="D7273" s="33"/>
      <c r="E7273" s="33"/>
      <c r="F7273" s="33"/>
      <c r="G7273" s="33"/>
      <c r="H7273" s="33"/>
      <c r="I7273" s="171"/>
      <c r="J7273" s="33"/>
      <c r="K7273" s="33"/>
    </row>
    <row r="7274" spans="2:11" x14ac:dyDescent="0.2">
      <c r="B7274" s="33"/>
      <c r="C7274" s="171"/>
      <c r="D7274" s="33"/>
      <c r="E7274" s="33"/>
      <c r="F7274" s="33"/>
      <c r="G7274" s="33"/>
      <c r="H7274" s="33"/>
      <c r="I7274" s="171"/>
      <c r="J7274" s="33"/>
      <c r="K7274" s="33"/>
    </row>
    <row r="7275" spans="2:11" x14ac:dyDescent="0.2">
      <c r="B7275" s="33"/>
      <c r="C7275" s="171"/>
      <c r="D7275" s="33"/>
      <c r="E7275" s="33"/>
      <c r="F7275" s="33"/>
      <c r="G7275" s="33"/>
      <c r="H7275" s="33"/>
      <c r="I7275" s="171"/>
      <c r="J7275" s="33"/>
      <c r="K7275" s="33"/>
    </row>
    <row r="7276" spans="2:11" x14ac:dyDescent="0.2">
      <c r="B7276" s="33"/>
      <c r="C7276" s="171"/>
      <c r="D7276" s="33"/>
      <c r="E7276" s="33"/>
      <c r="F7276" s="33"/>
      <c r="G7276" s="33"/>
      <c r="H7276" s="33"/>
      <c r="I7276" s="171"/>
      <c r="J7276" s="33"/>
      <c r="K7276" s="33"/>
    </row>
    <row r="7277" spans="2:11" x14ac:dyDescent="0.2">
      <c r="B7277" s="33"/>
      <c r="C7277" s="171"/>
      <c r="D7277" s="33"/>
      <c r="E7277" s="33"/>
      <c r="F7277" s="33"/>
      <c r="G7277" s="33"/>
      <c r="H7277" s="33"/>
      <c r="I7277" s="171"/>
      <c r="J7277" s="33"/>
      <c r="K7277" s="33"/>
    </row>
    <row r="7278" spans="2:11" x14ac:dyDescent="0.2">
      <c r="B7278" s="33"/>
      <c r="C7278" s="171"/>
      <c r="D7278" s="33"/>
      <c r="E7278" s="33"/>
      <c r="F7278" s="33"/>
      <c r="G7278" s="33"/>
      <c r="H7278" s="33"/>
      <c r="I7278" s="171"/>
      <c r="J7278" s="33"/>
      <c r="K7278" s="33"/>
    </row>
    <row r="7279" spans="2:11" x14ac:dyDescent="0.2">
      <c r="B7279" s="33"/>
      <c r="C7279" s="171"/>
      <c r="D7279" s="33"/>
      <c r="E7279" s="33"/>
      <c r="F7279" s="33"/>
      <c r="G7279" s="33"/>
      <c r="H7279" s="33"/>
      <c r="I7279" s="171"/>
      <c r="J7279" s="33"/>
      <c r="K7279" s="33"/>
    </row>
    <row r="7280" spans="2:11" x14ac:dyDescent="0.2">
      <c r="B7280" s="33"/>
      <c r="C7280" s="171"/>
      <c r="D7280" s="33"/>
      <c r="E7280" s="33"/>
      <c r="F7280" s="33"/>
      <c r="G7280" s="33"/>
      <c r="H7280" s="33"/>
      <c r="I7280" s="171"/>
      <c r="J7280" s="33"/>
      <c r="K7280" s="33"/>
    </row>
    <row r="7281" spans="2:11" x14ac:dyDescent="0.2">
      <c r="B7281" s="33"/>
      <c r="C7281" s="171"/>
      <c r="D7281" s="33"/>
      <c r="E7281" s="33"/>
      <c r="F7281" s="33"/>
      <c r="G7281" s="33"/>
      <c r="H7281" s="33"/>
      <c r="I7281" s="171"/>
      <c r="J7281" s="33"/>
      <c r="K7281" s="33"/>
    </row>
    <row r="7282" spans="2:11" x14ac:dyDescent="0.2">
      <c r="B7282" s="33"/>
      <c r="C7282" s="171"/>
      <c r="D7282" s="33"/>
      <c r="E7282" s="33"/>
      <c r="F7282" s="33"/>
      <c r="G7282" s="33"/>
      <c r="H7282" s="33"/>
      <c r="I7282" s="171"/>
      <c r="J7282" s="33"/>
      <c r="K7282" s="33"/>
    </row>
    <row r="7283" spans="2:11" x14ac:dyDescent="0.2">
      <c r="B7283" s="33"/>
      <c r="C7283" s="171"/>
      <c r="D7283" s="33"/>
      <c r="E7283" s="33"/>
      <c r="F7283" s="33"/>
      <c r="G7283" s="33"/>
      <c r="H7283" s="33"/>
      <c r="I7283" s="171"/>
      <c r="J7283" s="33"/>
      <c r="K7283" s="33"/>
    </row>
    <row r="7284" spans="2:11" x14ac:dyDescent="0.2">
      <c r="B7284" s="33"/>
      <c r="C7284" s="171"/>
      <c r="D7284" s="33"/>
      <c r="E7284" s="33"/>
      <c r="F7284" s="33"/>
      <c r="G7284" s="33"/>
      <c r="H7284" s="33"/>
      <c r="I7284" s="171"/>
      <c r="J7284" s="33"/>
      <c r="K7284" s="33"/>
    </row>
    <row r="7285" spans="2:11" x14ac:dyDescent="0.2">
      <c r="B7285" s="33"/>
      <c r="C7285" s="171"/>
      <c r="D7285" s="33"/>
      <c r="E7285" s="33"/>
      <c r="F7285" s="33"/>
      <c r="G7285" s="33"/>
      <c r="H7285" s="33"/>
      <c r="I7285" s="171"/>
      <c r="J7285" s="33"/>
      <c r="K7285" s="33"/>
    </row>
    <row r="7286" spans="2:11" x14ac:dyDescent="0.2">
      <c r="B7286" s="33"/>
      <c r="C7286" s="171"/>
      <c r="D7286" s="33"/>
      <c r="E7286" s="33"/>
      <c r="F7286" s="33"/>
      <c r="G7286" s="33"/>
      <c r="H7286" s="33"/>
      <c r="I7286" s="171"/>
      <c r="J7286" s="33"/>
      <c r="K7286" s="33"/>
    </row>
    <row r="7287" spans="2:11" x14ac:dyDescent="0.2">
      <c r="B7287" s="33"/>
      <c r="C7287" s="171"/>
      <c r="D7287" s="33"/>
      <c r="E7287" s="33"/>
      <c r="F7287" s="33"/>
      <c r="G7287" s="33"/>
      <c r="H7287" s="33"/>
      <c r="I7287" s="171"/>
      <c r="J7287" s="33"/>
      <c r="K7287" s="33"/>
    </row>
    <row r="7288" spans="2:11" x14ac:dyDescent="0.2">
      <c r="B7288" s="33"/>
      <c r="C7288" s="171"/>
      <c r="D7288" s="33"/>
      <c r="E7288" s="33"/>
      <c r="F7288" s="33"/>
      <c r="G7288" s="33"/>
      <c r="H7288" s="33"/>
      <c r="I7288" s="171"/>
      <c r="J7288" s="33"/>
      <c r="K7288" s="33"/>
    </row>
    <row r="7289" spans="2:11" x14ac:dyDescent="0.2">
      <c r="B7289" s="33"/>
      <c r="C7289" s="171"/>
      <c r="D7289" s="33"/>
      <c r="E7289" s="33"/>
      <c r="F7289" s="33"/>
      <c r="G7289" s="33"/>
      <c r="H7289" s="33"/>
      <c r="I7289" s="171"/>
      <c r="J7289" s="33"/>
      <c r="K7289" s="33"/>
    </row>
    <row r="7290" spans="2:11" x14ac:dyDescent="0.2">
      <c r="B7290" s="33"/>
      <c r="C7290" s="171"/>
      <c r="D7290" s="33"/>
      <c r="E7290" s="33"/>
      <c r="F7290" s="33"/>
      <c r="G7290" s="33"/>
      <c r="H7290" s="33"/>
      <c r="I7290" s="171"/>
      <c r="J7290" s="33"/>
      <c r="K7290" s="33"/>
    </row>
    <row r="7291" spans="2:11" x14ac:dyDescent="0.2">
      <c r="B7291" s="33"/>
      <c r="C7291" s="171"/>
      <c r="D7291" s="33"/>
      <c r="E7291" s="33"/>
      <c r="F7291" s="33"/>
      <c r="G7291" s="33"/>
      <c r="H7291" s="33"/>
      <c r="I7291" s="171"/>
      <c r="J7291" s="33"/>
      <c r="K7291" s="33"/>
    </row>
    <row r="7292" spans="2:11" x14ac:dyDescent="0.2">
      <c r="B7292" s="33"/>
      <c r="C7292" s="171"/>
      <c r="D7292" s="33"/>
      <c r="E7292" s="33"/>
      <c r="F7292" s="33"/>
      <c r="G7292" s="33"/>
      <c r="H7292" s="33"/>
      <c r="I7292" s="171"/>
      <c r="J7292" s="33"/>
      <c r="K7292" s="33"/>
    </row>
    <row r="7293" spans="2:11" x14ac:dyDescent="0.2">
      <c r="B7293" s="33"/>
      <c r="C7293" s="171"/>
      <c r="D7293" s="33"/>
      <c r="E7293" s="33"/>
      <c r="F7293" s="33"/>
      <c r="G7293" s="33"/>
      <c r="H7293" s="33"/>
      <c r="I7293" s="171"/>
      <c r="J7293" s="33"/>
      <c r="K7293" s="33"/>
    </row>
    <row r="7294" spans="2:11" x14ac:dyDescent="0.2">
      <c r="B7294" s="33"/>
      <c r="C7294" s="171"/>
      <c r="D7294" s="33"/>
      <c r="E7294" s="33"/>
      <c r="F7294" s="33"/>
      <c r="G7294" s="33"/>
      <c r="H7294" s="33"/>
      <c r="I7294" s="171"/>
      <c r="J7294" s="33"/>
      <c r="K7294" s="33"/>
    </row>
    <row r="7295" spans="2:11" x14ac:dyDescent="0.2">
      <c r="B7295" s="33"/>
      <c r="C7295" s="171"/>
      <c r="D7295" s="33"/>
      <c r="E7295" s="33"/>
      <c r="F7295" s="33"/>
      <c r="G7295" s="33"/>
      <c r="H7295" s="33"/>
      <c r="I7295" s="171"/>
      <c r="J7295" s="33"/>
      <c r="K7295" s="33"/>
    </row>
    <row r="7296" spans="2:11" x14ac:dyDescent="0.2">
      <c r="B7296" s="33"/>
      <c r="C7296" s="171"/>
      <c r="D7296" s="33"/>
      <c r="E7296" s="33"/>
      <c r="F7296" s="33"/>
      <c r="G7296" s="33"/>
      <c r="H7296" s="33"/>
      <c r="I7296" s="171"/>
      <c r="J7296" s="33"/>
      <c r="K7296" s="33"/>
    </row>
    <row r="7297" spans="2:11" x14ac:dyDescent="0.2">
      <c r="B7297" s="33"/>
      <c r="C7297" s="171"/>
      <c r="D7297" s="33"/>
      <c r="E7297" s="33"/>
      <c r="F7297" s="33"/>
      <c r="G7297" s="33"/>
      <c r="H7297" s="33"/>
      <c r="I7297" s="171"/>
      <c r="J7297" s="33"/>
      <c r="K7297" s="33"/>
    </row>
    <row r="7298" spans="2:11" x14ac:dyDescent="0.2">
      <c r="B7298" s="33"/>
      <c r="C7298" s="171"/>
      <c r="D7298" s="33"/>
      <c r="E7298" s="33"/>
      <c r="F7298" s="33"/>
      <c r="G7298" s="33"/>
      <c r="H7298" s="33"/>
      <c r="I7298" s="171"/>
      <c r="J7298" s="33"/>
      <c r="K7298" s="33"/>
    </row>
    <row r="7299" spans="2:11" x14ac:dyDescent="0.2">
      <c r="B7299" s="33"/>
      <c r="C7299" s="171"/>
      <c r="D7299" s="33"/>
      <c r="E7299" s="33"/>
      <c r="F7299" s="33"/>
      <c r="G7299" s="33"/>
      <c r="H7299" s="33"/>
      <c r="I7299" s="171"/>
      <c r="J7299" s="33"/>
      <c r="K7299" s="33"/>
    </row>
    <row r="7300" spans="2:11" x14ac:dyDescent="0.2">
      <c r="B7300" s="33"/>
      <c r="C7300" s="171"/>
      <c r="D7300" s="33"/>
      <c r="E7300" s="33"/>
      <c r="F7300" s="33"/>
      <c r="G7300" s="33"/>
      <c r="H7300" s="33"/>
      <c r="I7300" s="171"/>
      <c r="J7300" s="33"/>
      <c r="K7300" s="33"/>
    </row>
    <row r="7301" spans="2:11" x14ac:dyDescent="0.2">
      <c r="B7301" s="33"/>
      <c r="C7301" s="171"/>
      <c r="D7301" s="33"/>
      <c r="E7301" s="33"/>
      <c r="F7301" s="33"/>
      <c r="G7301" s="33"/>
      <c r="H7301" s="33"/>
      <c r="I7301" s="171"/>
      <c r="J7301" s="33"/>
      <c r="K7301" s="33"/>
    </row>
    <row r="7302" spans="2:11" x14ac:dyDescent="0.2">
      <c r="B7302" s="33"/>
      <c r="C7302" s="171"/>
      <c r="D7302" s="33"/>
      <c r="E7302" s="33"/>
      <c r="F7302" s="33"/>
      <c r="G7302" s="33"/>
      <c r="H7302" s="33"/>
      <c r="I7302" s="171"/>
      <c r="J7302" s="33"/>
      <c r="K7302" s="33"/>
    </row>
    <row r="7303" spans="2:11" x14ac:dyDescent="0.2">
      <c r="B7303" s="33"/>
      <c r="C7303" s="171"/>
      <c r="D7303" s="33"/>
      <c r="E7303" s="33"/>
      <c r="F7303" s="33"/>
      <c r="G7303" s="33"/>
      <c r="H7303" s="33"/>
      <c r="I7303" s="171"/>
      <c r="J7303" s="33"/>
      <c r="K7303" s="33"/>
    </row>
    <row r="7304" spans="2:11" x14ac:dyDescent="0.2">
      <c r="B7304" s="33"/>
      <c r="C7304" s="171"/>
      <c r="D7304" s="33"/>
      <c r="E7304" s="33"/>
      <c r="F7304" s="33"/>
      <c r="G7304" s="33"/>
      <c r="H7304" s="33"/>
      <c r="I7304" s="171"/>
      <c r="J7304" s="33"/>
      <c r="K7304" s="33"/>
    </row>
    <row r="7305" spans="2:11" x14ac:dyDescent="0.2">
      <c r="B7305" s="33"/>
      <c r="C7305" s="171"/>
      <c r="D7305" s="33"/>
      <c r="E7305" s="33"/>
      <c r="F7305" s="33"/>
      <c r="G7305" s="33"/>
      <c r="H7305" s="33"/>
      <c r="I7305" s="171"/>
      <c r="J7305" s="33"/>
      <c r="K7305" s="33"/>
    </row>
    <row r="7306" spans="2:11" x14ac:dyDescent="0.2">
      <c r="B7306" s="33"/>
      <c r="C7306" s="171"/>
      <c r="D7306" s="33"/>
      <c r="E7306" s="33"/>
      <c r="F7306" s="33"/>
      <c r="G7306" s="33"/>
      <c r="H7306" s="33"/>
      <c r="I7306" s="171"/>
      <c r="J7306" s="33"/>
      <c r="K7306" s="33"/>
    </row>
    <row r="7307" spans="2:11" x14ac:dyDescent="0.2">
      <c r="B7307" s="33"/>
      <c r="C7307" s="171"/>
      <c r="D7307" s="33"/>
      <c r="E7307" s="33"/>
      <c r="F7307" s="33"/>
      <c r="G7307" s="33"/>
      <c r="H7307" s="33"/>
      <c r="I7307" s="171"/>
      <c r="J7307" s="33"/>
      <c r="K7307" s="33"/>
    </row>
    <row r="7308" spans="2:11" x14ac:dyDescent="0.2">
      <c r="B7308" s="33"/>
      <c r="C7308" s="171"/>
      <c r="D7308" s="33"/>
      <c r="E7308" s="33"/>
      <c r="F7308" s="33"/>
      <c r="G7308" s="33"/>
      <c r="H7308" s="33"/>
      <c r="I7308" s="171"/>
      <c r="J7308" s="33"/>
      <c r="K7308" s="33"/>
    </row>
    <row r="7309" spans="2:11" x14ac:dyDescent="0.2">
      <c r="B7309" s="33"/>
      <c r="C7309" s="171"/>
      <c r="D7309" s="33"/>
      <c r="E7309" s="33"/>
      <c r="F7309" s="33"/>
      <c r="G7309" s="33"/>
      <c r="H7309" s="33"/>
      <c r="I7309" s="171"/>
      <c r="J7309" s="33"/>
      <c r="K7309" s="33"/>
    </row>
    <row r="7310" spans="2:11" x14ac:dyDescent="0.2">
      <c r="B7310" s="33"/>
      <c r="C7310" s="171"/>
      <c r="D7310" s="33"/>
      <c r="E7310" s="33"/>
      <c r="F7310" s="33"/>
      <c r="G7310" s="33"/>
      <c r="H7310" s="33"/>
      <c r="I7310" s="171"/>
      <c r="J7310" s="33"/>
      <c r="K7310" s="33"/>
    </row>
    <row r="7311" spans="2:11" x14ac:dyDescent="0.2">
      <c r="B7311" s="33"/>
      <c r="C7311" s="171"/>
      <c r="D7311" s="33"/>
      <c r="E7311" s="33"/>
      <c r="F7311" s="33"/>
      <c r="G7311" s="33"/>
      <c r="H7311" s="33"/>
      <c r="I7311" s="171"/>
      <c r="J7311" s="33"/>
      <c r="K7311" s="33"/>
    </row>
    <row r="7312" spans="2:11" x14ac:dyDescent="0.2">
      <c r="B7312" s="33"/>
      <c r="C7312" s="171"/>
      <c r="D7312" s="33"/>
      <c r="E7312" s="33"/>
      <c r="F7312" s="33"/>
      <c r="G7312" s="33"/>
      <c r="H7312" s="33"/>
      <c r="I7312" s="171"/>
      <c r="J7312" s="33"/>
      <c r="K7312" s="33"/>
    </row>
    <row r="7313" spans="2:11" x14ac:dyDescent="0.2">
      <c r="B7313" s="33"/>
      <c r="C7313" s="171"/>
      <c r="D7313" s="33"/>
      <c r="E7313" s="33"/>
      <c r="F7313" s="33"/>
      <c r="G7313" s="33"/>
      <c r="H7313" s="33"/>
      <c r="I7313" s="171"/>
      <c r="J7313" s="33"/>
      <c r="K7313" s="33"/>
    </row>
    <row r="7314" spans="2:11" x14ac:dyDescent="0.2">
      <c r="B7314" s="33"/>
      <c r="C7314" s="171"/>
      <c r="D7314" s="33"/>
      <c r="E7314" s="33"/>
      <c r="F7314" s="33"/>
      <c r="G7314" s="33"/>
      <c r="H7314" s="33"/>
      <c r="I7314" s="171"/>
      <c r="J7314" s="33"/>
      <c r="K7314" s="33"/>
    </row>
    <row r="7315" spans="2:11" x14ac:dyDescent="0.2">
      <c r="B7315" s="33"/>
      <c r="C7315" s="171"/>
      <c r="D7315" s="33"/>
      <c r="E7315" s="33"/>
      <c r="F7315" s="33"/>
      <c r="G7315" s="33"/>
      <c r="H7315" s="33"/>
      <c r="I7315" s="171"/>
      <c r="J7315" s="33"/>
      <c r="K7315" s="33"/>
    </row>
    <row r="7316" spans="2:11" x14ac:dyDescent="0.2">
      <c r="B7316" s="33"/>
      <c r="C7316" s="171"/>
      <c r="D7316" s="33"/>
      <c r="E7316" s="33"/>
      <c r="F7316" s="33"/>
      <c r="G7316" s="33"/>
      <c r="H7316" s="33"/>
      <c r="I7316" s="171"/>
      <c r="J7316" s="33"/>
      <c r="K7316" s="33"/>
    </row>
    <row r="7317" spans="2:11" x14ac:dyDescent="0.2">
      <c r="B7317" s="33"/>
      <c r="C7317" s="171"/>
      <c r="D7317" s="33"/>
      <c r="E7317" s="33"/>
      <c r="F7317" s="33"/>
      <c r="G7317" s="33"/>
      <c r="H7317" s="33"/>
      <c r="I7317" s="171"/>
      <c r="J7317" s="33"/>
      <c r="K7317" s="33"/>
    </row>
    <row r="7318" spans="2:11" x14ac:dyDescent="0.2">
      <c r="B7318" s="33"/>
      <c r="C7318" s="171"/>
      <c r="D7318" s="33"/>
      <c r="E7318" s="33"/>
      <c r="F7318" s="33"/>
      <c r="G7318" s="33"/>
      <c r="H7318" s="33"/>
      <c r="I7318" s="171"/>
      <c r="J7318" s="33"/>
      <c r="K7318" s="33"/>
    </row>
    <row r="7319" spans="2:11" x14ac:dyDescent="0.2">
      <c r="B7319" s="33"/>
      <c r="C7319" s="171"/>
      <c r="D7319" s="33"/>
      <c r="E7319" s="33"/>
      <c r="F7319" s="33"/>
      <c r="G7319" s="33"/>
      <c r="H7319" s="33"/>
      <c r="I7319" s="171"/>
      <c r="J7319" s="33"/>
      <c r="K7319" s="33"/>
    </row>
    <row r="7320" spans="2:11" x14ac:dyDescent="0.2">
      <c r="B7320" s="33"/>
      <c r="C7320" s="171"/>
      <c r="D7320" s="33"/>
      <c r="E7320" s="33"/>
      <c r="F7320" s="33"/>
      <c r="G7320" s="33"/>
      <c r="H7320" s="33"/>
      <c r="I7320" s="171"/>
      <c r="J7320" s="33"/>
      <c r="K7320" s="33"/>
    </row>
    <row r="7321" spans="2:11" x14ac:dyDescent="0.2">
      <c r="B7321" s="33"/>
      <c r="C7321" s="171"/>
      <c r="D7321" s="33"/>
      <c r="E7321" s="33"/>
      <c r="F7321" s="33"/>
      <c r="G7321" s="33"/>
      <c r="H7321" s="33"/>
      <c r="I7321" s="171"/>
      <c r="J7321" s="33"/>
      <c r="K7321" s="33"/>
    </row>
    <row r="7322" spans="2:11" x14ac:dyDescent="0.2">
      <c r="B7322" s="33"/>
      <c r="C7322" s="171"/>
      <c r="D7322" s="33"/>
      <c r="E7322" s="33"/>
      <c r="F7322" s="33"/>
      <c r="G7322" s="33"/>
      <c r="H7322" s="33"/>
      <c r="I7322" s="171"/>
      <c r="J7322" s="33"/>
      <c r="K7322" s="33"/>
    </row>
    <row r="7323" spans="2:11" x14ac:dyDescent="0.2">
      <c r="B7323" s="33"/>
      <c r="C7323" s="171"/>
      <c r="D7323" s="33"/>
      <c r="E7323" s="33"/>
      <c r="F7323" s="33"/>
      <c r="G7323" s="33"/>
      <c r="H7323" s="33"/>
      <c r="I7323" s="171"/>
      <c r="J7323" s="33"/>
      <c r="K7323" s="33"/>
    </row>
    <row r="7324" spans="2:11" x14ac:dyDescent="0.2">
      <c r="B7324" s="33"/>
      <c r="C7324" s="171"/>
      <c r="D7324" s="33"/>
      <c r="E7324" s="33"/>
      <c r="F7324" s="33"/>
      <c r="G7324" s="33"/>
      <c r="H7324" s="33"/>
      <c r="I7324" s="171"/>
      <c r="J7324" s="33"/>
      <c r="K7324" s="33"/>
    </row>
    <row r="7325" spans="2:11" x14ac:dyDescent="0.2">
      <c r="B7325" s="33"/>
      <c r="C7325" s="171"/>
      <c r="D7325" s="33"/>
      <c r="E7325" s="33"/>
      <c r="F7325" s="33"/>
      <c r="G7325" s="33"/>
      <c r="H7325" s="33"/>
      <c r="I7325" s="171"/>
      <c r="J7325" s="33"/>
      <c r="K7325" s="33"/>
    </row>
    <row r="7326" spans="2:11" x14ac:dyDescent="0.2">
      <c r="B7326" s="33"/>
      <c r="C7326" s="171"/>
      <c r="D7326" s="33"/>
      <c r="E7326" s="33"/>
      <c r="F7326" s="33"/>
      <c r="G7326" s="33"/>
      <c r="H7326" s="33"/>
      <c r="I7326" s="171"/>
      <c r="J7326" s="33"/>
      <c r="K7326" s="33"/>
    </row>
    <row r="7327" spans="2:11" x14ac:dyDescent="0.2">
      <c r="B7327" s="33"/>
      <c r="C7327" s="171"/>
      <c r="D7327" s="33"/>
      <c r="E7327" s="33"/>
      <c r="F7327" s="33"/>
      <c r="G7327" s="33"/>
      <c r="H7327" s="33"/>
      <c r="I7327" s="171"/>
      <c r="J7327" s="33"/>
      <c r="K7327" s="33"/>
    </row>
    <row r="7328" spans="2:11" x14ac:dyDescent="0.2">
      <c r="B7328" s="33"/>
      <c r="C7328" s="171"/>
      <c r="D7328" s="33"/>
      <c r="E7328" s="33"/>
      <c r="F7328" s="33"/>
      <c r="G7328" s="33"/>
      <c r="H7328" s="33"/>
      <c r="I7328" s="171"/>
      <c r="J7328" s="33"/>
      <c r="K7328" s="33"/>
    </row>
    <row r="7329" spans="2:11" x14ac:dyDescent="0.2">
      <c r="B7329" s="33"/>
      <c r="C7329" s="171"/>
      <c r="D7329" s="33"/>
      <c r="E7329" s="33"/>
      <c r="F7329" s="33"/>
      <c r="G7329" s="33"/>
      <c r="H7329" s="33"/>
      <c r="I7329" s="171"/>
      <c r="J7329" s="33"/>
      <c r="K7329" s="33"/>
    </row>
    <row r="7330" spans="2:11" x14ac:dyDescent="0.2">
      <c r="B7330" s="33"/>
      <c r="C7330" s="171"/>
      <c r="D7330" s="33"/>
      <c r="E7330" s="33"/>
      <c r="F7330" s="33"/>
      <c r="G7330" s="33"/>
      <c r="H7330" s="33"/>
      <c r="I7330" s="171"/>
      <c r="J7330" s="33"/>
      <c r="K7330" s="33"/>
    </row>
    <row r="7331" spans="2:11" x14ac:dyDescent="0.2">
      <c r="B7331" s="33"/>
      <c r="C7331" s="171"/>
      <c r="D7331" s="33"/>
      <c r="E7331" s="33"/>
      <c r="F7331" s="33"/>
      <c r="G7331" s="33"/>
      <c r="H7331" s="33"/>
      <c r="I7331" s="171"/>
      <c r="J7331" s="33"/>
      <c r="K7331" s="33"/>
    </row>
    <row r="7332" spans="2:11" x14ac:dyDescent="0.2">
      <c r="B7332" s="33"/>
      <c r="C7332" s="171"/>
      <c r="D7332" s="33"/>
      <c r="E7332" s="33"/>
      <c r="F7332" s="33"/>
      <c r="G7332" s="33"/>
      <c r="H7332" s="33"/>
      <c r="I7332" s="171"/>
      <c r="J7332" s="33"/>
      <c r="K7332" s="33"/>
    </row>
    <row r="7333" spans="2:11" x14ac:dyDescent="0.2">
      <c r="B7333" s="33"/>
      <c r="C7333" s="171"/>
      <c r="D7333" s="33"/>
      <c r="E7333" s="33"/>
      <c r="F7333" s="33"/>
      <c r="G7333" s="33"/>
      <c r="H7333" s="33"/>
      <c r="I7333" s="171"/>
      <c r="J7333" s="33"/>
      <c r="K7333" s="33"/>
    </row>
    <row r="7334" spans="2:11" x14ac:dyDescent="0.2">
      <c r="B7334" s="33"/>
      <c r="C7334" s="171"/>
      <c r="D7334" s="33"/>
      <c r="E7334" s="33"/>
      <c r="F7334" s="33"/>
      <c r="G7334" s="33"/>
      <c r="H7334" s="33"/>
      <c r="I7334" s="171"/>
      <c r="J7334" s="33"/>
      <c r="K7334" s="33"/>
    </row>
    <row r="7335" spans="2:11" x14ac:dyDescent="0.2">
      <c r="B7335" s="33"/>
      <c r="C7335" s="171"/>
      <c r="D7335" s="33"/>
      <c r="E7335" s="33"/>
      <c r="F7335" s="33"/>
      <c r="G7335" s="33"/>
      <c r="H7335" s="33"/>
      <c r="I7335" s="171"/>
      <c r="J7335" s="33"/>
      <c r="K7335" s="33"/>
    </row>
    <row r="7336" spans="2:11" x14ac:dyDescent="0.2">
      <c r="B7336" s="33"/>
      <c r="C7336" s="171"/>
      <c r="D7336" s="33"/>
      <c r="E7336" s="33"/>
      <c r="F7336" s="33"/>
      <c r="G7336" s="33"/>
      <c r="H7336" s="33"/>
      <c r="I7336" s="171"/>
      <c r="J7336" s="33"/>
      <c r="K7336" s="33"/>
    </row>
    <row r="7337" spans="2:11" x14ac:dyDescent="0.2">
      <c r="B7337" s="33"/>
      <c r="C7337" s="171"/>
      <c r="D7337" s="33"/>
      <c r="E7337" s="33"/>
      <c r="F7337" s="33"/>
      <c r="G7337" s="33"/>
      <c r="H7337" s="33"/>
      <c r="I7337" s="171"/>
      <c r="J7337" s="33"/>
      <c r="K7337" s="33"/>
    </row>
    <row r="7338" spans="2:11" x14ac:dyDescent="0.2">
      <c r="B7338" s="33"/>
      <c r="C7338" s="171"/>
      <c r="D7338" s="33"/>
      <c r="E7338" s="33"/>
      <c r="F7338" s="33"/>
      <c r="G7338" s="33"/>
      <c r="H7338" s="33"/>
      <c r="I7338" s="171"/>
      <c r="J7338" s="33"/>
      <c r="K7338" s="33"/>
    </row>
    <row r="7339" spans="2:11" x14ac:dyDescent="0.2">
      <c r="B7339" s="33"/>
      <c r="C7339" s="171"/>
      <c r="D7339" s="33"/>
      <c r="E7339" s="33"/>
      <c r="F7339" s="33"/>
      <c r="G7339" s="33"/>
      <c r="H7339" s="33"/>
      <c r="I7339" s="171"/>
      <c r="J7339" s="33"/>
      <c r="K7339" s="33"/>
    </row>
    <row r="7340" spans="2:11" x14ac:dyDescent="0.2">
      <c r="B7340" s="33"/>
      <c r="C7340" s="171"/>
      <c r="D7340" s="33"/>
      <c r="E7340" s="33"/>
      <c r="F7340" s="33"/>
      <c r="G7340" s="33"/>
      <c r="H7340" s="33"/>
      <c r="I7340" s="171"/>
      <c r="J7340" s="33"/>
      <c r="K7340" s="33"/>
    </row>
    <row r="7341" spans="2:11" x14ac:dyDescent="0.2">
      <c r="B7341" s="33"/>
      <c r="C7341" s="171"/>
      <c r="D7341" s="33"/>
      <c r="E7341" s="33"/>
      <c r="F7341" s="33"/>
      <c r="G7341" s="33"/>
      <c r="H7341" s="33"/>
      <c r="I7341" s="171"/>
      <c r="J7341" s="33"/>
      <c r="K7341" s="33"/>
    </row>
    <row r="7342" spans="2:11" x14ac:dyDescent="0.2">
      <c r="B7342" s="33"/>
      <c r="C7342" s="171"/>
      <c r="D7342" s="33"/>
      <c r="E7342" s="33"/>
      <c r="F7342" s="33"/>
      <c r="G7342" s="33"/>
      <c r="H7342" s="33"/>
      <c r="I7342" s="171"/>
      <c r="J7342" s="33"/>
      <c r="K7342" s="33"/>
    </row>
    <row r="7343" spans="2:11" x14ac:dyDescent="0.2">
      <c r="B7343" s="33"/>
      <c r="C7343" s="171"/>
      <c r="D7343" s="33"/>
      <c r="E7343" s="33"/>
      <c r="F7343" s="33"/>
      <c r="G7343" s="33"/>
      <c r="H7343" s="33"/>
      <c r="I7343" s="171"/>
      <c r="J7343" s="33"/>
      <c r="K7343" s="33"/>
    </row>
    <row r="7344" spans="2:11" x14ac:dyDescent="0.2">
      <c r="B7344" s="33"/>
      <c r="C7344" s="171"/>
      <c r="D7344" s="33"/>
      <c r="E7344" s="33"/>
      <c r="F7344" s="33"/>
      <c r="G7344" s="33"/>
      <c r="H7344" s="33"/>
      <c r="I7344" s="171"/>
      <c r="J7344" s="33"/>
      <c r="K7344" s="33"/>
    </row>
    <row r="7345" spans="2:11" x14ac:dyDescent="0.2">
      <c r="B7345" s="33"/>
      <c r="C7345" s="171"/>
      <c r="D7345" s="33"/>
      <c r="E7345" s="33"/>
      <c r="F7345" s="33"/>
      <c r="G7345" s="33"/>
      <c r="H7345" s="33"/>
      <c r="I7345" s="171"/>
      <c r="J7345" s="33"/>
      <c r="K7345" s="33"/>
    </row>
    <row r="7346" spans="2:11" x14ac:dyDescent="0.2">
      <c r="B7346" s="33"/>
      <c r="C7346" s="171"/>
      <c r="D7346" s="33"/>
      <c r="E7346" s="33"/>
      <c r="F7346" s="33"/>
      <c r="G7346" s="33"/>
      <c r="H7346" s="33"/>
      <c r="I7346" s="171"/>
      <c r="J7346" s="33"/>
      <c r="K7346" s="33"/>
    </row>
    <row r="7347" spans="2:11" x14ac:dyDescent="0.2">
      <c r="B7347" s="33"/>
      <c r="C7347" s="171"/>
      <c r="D7347" s="33"/>
      <c r="E7347" s="33"/>
      <c r="F7347" s="33"/>
      <c r="G7347" s="33"/>
      <c r="H7347" s="33"/>
      <c r="I7347" s="171"/>
      <c r="J7347" s="33"/>
      <c r="K7347" s="33"/>
    </row>
    <row r="7348" spans="2:11" x14ac:dyDescent="0.2">
      <c r="B7348" s="33"/>
      <c r="C7348" s="171"/>
      <c r="D7348" s="33"/>
      <c r="E7348" s="33"/>
      <c r="F7348" s="33"/>
      <c r="G7348" s="33"/>
      <c r="H7348" s="33"/>
      <c r="I7348" s="171"/>
      <c r="J7348" s="33"/>
      <c r="K7348" s="33"/>
    </row>
    <row r="7349" spans="2:11" x14ac:dyDescent="0.2">
      <c r="B7349" s="33"/>
      <c r="C7349" s="171"/>
      <c r="D7349" s="33"/>
      <c r="E7349" s="33"/>
      <c r="F7349" s="33"/>
      <c r="G7349" s="33"/>
      <c r="H7349" s="33"/>
      <c r="I7349" s="171"/>
      <c r="J7349" s="33"/>
      <c r="K7349" s="33"/>
    </row>
    <row r="7350" spans="2:11" x14ac:dyDescent="0.2">
      <c r="B7350" s="33"/>
      <c r="C7350" s="171"/>
      <c r="D7350" s="33"/>
      <c r="E7350" s="33"/>
      <c r="F7350" s="33"/>
      <c r="G7350" s="33"/>
      <c r="H7350" s="33"/>
      <c r="I7350" s="171"/>
      <c r="J7350" s="33"/>
      <c r="K7350" s="33"/>
    </row>
    <row r="7351" spans="2:11" x14ac:dyDescent="0.2">
      <c r="B7351" s="33"/>
      <c r="C7351" s="171"/>
      <c r="D7351" s="33"/>
      <c r="E7351" s="33"/>
      <c r="F7351" s="33"/>
      <c r="G7351" s="33"/>
      <c r="H7351" s="33"/>
      <c r="I7351" s="171"/>
      <c r="J7351" s="33"/>
      <c r="K7351" s="33"/>
    </row>
    <row r="7352" spans="2:11" x14ac:dyDescent="0.2">
      <c r="B7352" s="33"/>
      <c r="C7352" s="171"/>
      <c r="D7352" s="33"/>
      <c r="E7352" s="33"/>
      <c r="F7352" s="33"/>
      <c r="G7352" s="33"/>
      <c r="H7352" s="33"/>
      <c r="I7352" s="171"/>
      <c r="J7352" s="33"/>
      <c r="K7352" s="33"/>
    </row>
    <row r="7353" spans="2:11" x14ac:dyDescent="0.2">
      <c r="B7353" s="33"/>
      <c r="C7353" s="171"/>
      <c r="D7353" s="33"/>
      <c r="E7353" s="33"/>
      <c r="F7353" s="33"/>
      <c r="G7353" s="33"/>
      <c r="H7353" s="33"/>
      <c r="I7353" s="171"/>
      <c r="J7353" s="33"/>
      <c r="K7353" s="33"/>
    </row>
    <row r="7354" spans="2:11" x14ac:dyDescent="0.2">
      <c r="B7354" s="33"/>
      <c r="C7354" s="171"/>
      <c r="D7354" s="33"/>
      <c r="E7354" s="33"/>
      <c r="F7354" s="33"/>
      <c r="G7354" s="33"/>
      <c r="H7354" s="33"/>
      <c r="I7354" s="171"/>
      <c r="J7354" s="33"/>
      <c r="K7354" s="33"/>
    </row>
    <row r="7355" spans="2:11" x14ac:dyDescent="0.2">
      <c r="B7355" s="33"/>
      <c r="C7355" s="171"/>
      <c r="D7355" s="33"/>
      <c r="E7355" s="33"/>
      <c r="F7355" s="33"/>
      <c r="G7355" s="33"/>
      <c r="H7355" s="33"/>
      <c r="I7355" s="171"/>
      <c r="J7355" s="33"/>
      <c r="K7355" s="33"/>
    </row>
    <row r="7356" spans="2:11" x14ac:dyDescent="0.2">
      <c r="B7356" s="33"/>
      <c r="C7356" s="171"/>
      <c r="D7356" s="33"/>
      <c r="E7356" s="33"/>
      <c r="F7356" s="33"/>
      <c r="G7356" s="33"/>
      <c r="H7356" s="33"/>
      <c r="I7356" s="171"/>
      <c r="J7356" s="33"/>
      <c r="K7356" s="33"/>
    </row>
    <row r="7357" spans="2:11" x14ac:dyDescent="0.2">
      <c r="B7357" s="33"/>
      <c r="C7357" s="171"/>
      <c r="D7357" s="33"/>
      <c r="E7357" s="33"/>
      <c r="F7357" s="33"/>
      <c r="G7357" s="33"/>
      <c r="H7357" s="33"/>
      <c r="I7357" s="171"/>
      <c r="J7357" s="33"/>
      <c r="K7357" s="33"/>
    </row>
    <row r="7358" spans="2:11" x14ac:dyDescent="0.2">
      <c r="B7358" s="33"/>
      <c r="C7358" s="171"/>
      <c r="D7358" s="33"/>
      <c r="E7358" s="33"/>
      <c r="F7358" s="33"/>
      <c r="G7358" s="33"/>
      <c r="H7358" s="33"/>
      <c r="I7358" s="171"/>
      <c r="J7358" s="33"/>
      <c r="K7358" s="33"/>
    </row>
    <row r="7359" spans="2:11" x14ac:dyDescent="0.2">
      <c r="B7359" s="33"/>
      <c r="C7359" s="171"/>
      <c r="D7359" s="33"/>
      <c r="E7359" s="33"/>
      <c r="F7359" s="33"/>
      <c r="G7359" s="33"/>
      <c r="H7359" s="33"/>
      <c r="I7359" s="171"/>
      <c r="J7359" s="33"/>
      <c r="K7359" s="33"/>
    </row>
    <row r="7360" spans="2:11" x14ac:dyDescent="0.2">
      <c r="B7360" s="33"/>
      <c r="C7360" s="171"/>
      <c r="D7360" s="33"/>
      <c r="E7360" s="33"/>
      <c r="F7360" s="33"/>
      <c r="G7360" s="33"/>
      <c r="H7360" s="33"/>
      <c r="I7360" s="171"/>
      <c r="J7360" s="33"/>
      <c r="K7360" s="33"/>
    </row>
    <row r="7361" spans="2:11" x14ac:dyDescent="0.2">
      <c r="B7361" s="33"/>
      <c r="C7361" s="171"/>
      <c r="D7361" s="33"/>
      <c r="E7361" s="33"/>
      <c r="F7361" s="33"/>
      <c r="G7361" s="33"/>
      <c r="H7361" s="33"/>
      <c r="I7361" s="171"/>
      <c r="J7361" s="33"/>
      <c r="K7361" s="33"/>
    </row>
    <row r="7362" spans="2:11" x14ac:dyDescent="0.2">
      <c r="B7362" s="33"/>
      <c r="C7362" s="171"/>
      <c r="D7362" s="33"/>
      <c r="E7362" s="33"/>
      <c r="F7362" s="33"/>
      <c r="G7362" s="33"/>
      <c r="H7362" s="33"/>
      <c r="I7362" s="171"/>
      <c r="J7362" s="33"/>
      <c r="K7362" s="33"/>
    </row>
    <row r="7363" spans="2:11" x14ac:dyDescent="0.2">
      <c r="B7363" s="33"/>
      <c r="C7363" s="171"/>
      <c r="D7363" s="33"/>
      <c r="E7363" s="33"/>
      <c r="F7363" s="33"/>
      <c r="G7363" s="33"/>
      <c r="H7363" s="33"/>
      <c r="I7363" s="171"/>
      <c r="J7363" s="33"/>
      <c r="K7363" s="33"/>
    </row>
    <row r="7364" spans="2:11" x14ac:dyDescent="0.2">
      <c r="B7364" s="33"/>
      <c r="C7364" s="171"/>
      <c r="D7364" s="33"/>
      <c r="E7364" s="33"/>
      <c r="F7364" s="33"/>
      <c r="G7364" s="33"/>
      <c r="H7364" s="33"/>
      <c r="I7364" s="171"/>
      <c r="J7364" s="33"/>
      <c r="K7364" s="33"/>
    </row>
    <row r="7365" spans="2:11" x14ac:dyDescent="0.2">
      <c r="B7365" s="33"/>
      <c r="C7365" s="171"/>
      <c r="D7365" s="33"/>
      <c r="E7365" s="33"/>
      <c r="F7365" s="33"/>
      <c r="G7365" s="33"/>
      <c r="H7365" s="33"/>
      <c r="I7365" s="171"/>
      <c r="J7365" s="33"/>
      <c r="K7365" s="33"/>
    </row>
    <row r="7366" spans="2:11" x14ac:dyDescent="0.2">
      <c r="B7366" s="33"/>
      <c r="C7366" s="171"/>
      <c r="D7366" s="33"/>
      <c r="E7366" s="33"/>
      <c r="F7366" s="33"/>
      <c r="G7366" s="33"/>
      <c r="H7366" s="33"/>
      <c r="I7366" s="171"/>
      <c r="J7366" s="33"/>
      <c r="K7366" s="33"/>
    </row>
    <row r="7367" spans="2:11" x14ac:dyDescent="0.2">
      <c r="B7367" s="33"/>
      <c r="C7367" s="171"/>
      <c r="D7367" s="33"/>
      <c r="E7367" s="33"/>
      <c r="F7367" s="33"/>
      <c r="G7367" s="33"/>
      <c r="H7367" s="33"/>
      <c r="I7367" s="171"/>
      <c r="J7367" s="33"/>
      <c r="K7367" s="33"/>
    </row>
    <row r="7368" spans="2:11" x14ac:dyDescent="0.2">
      <c r="B7368" s="33"/>
      <c r="C7368" s="171"/>
      <c r="D7368" s="33"/>
      <c r="E7368" s="33"/>
      <c r="F7368" s="33"/>
      <c r="G7368" s="33"/>
      <c r="H7368" s="33"/>
      <c r="I7368" s="171"/>
      <c r="J7368" s="33"/>
      <c r="K7368" s="33"/>
    </row>
    <row r="7369" spans="2:11" x14ac:dyDescent="0.2">
      <c r="B7369" s="33"/>
      <c r="C7369" s="171"/>
      <c r="D7369" s="33"/>
      <c r="E7369" s="33"/>
      <c r="F7369" s="33"/>
      <c r="G7369" s="33"/>
      <c r="H7369" s="33"/>
      <c r="I7369" s="171"/>
      <c r="J7369" s="33"/>
      <c r="K7369" s="33"/>
    </row>
    <row r="7370" spans="2:11" x14ac:dyDescent="0.2">
      <c r="B7370" s="33"/>
      <c r="C7370" s="171"/>
      <c r="D7370" s="33"/>
      <c r="E7370" s="33"/>
      <c r="F7370" s="33"/>
      <c r="G7370" s="33"/>
      <c r="H7370" s="33"/>
      <c r="I7370" s="171"/>
      <c r="J7370" s="33"/>
      <c r="K7370" s="33"/>
    </row>
    <row r="7371" spans="2:11" x14ac:dyDescent="0.2">
      <c r="B7371" s="33"/>
      <c r="C7371" s="171"/>
      <c r="D7371" s="33"/>
      <c r="E7371" s="33"/>
      <c r="F7371" s="33"/>
      <c r="G7371" s="33"/>
      <c r="H7371" s="33"/>
      <c r="I7371" s="171"/>
      <c r="J7371" s="33"/>
      <c r="K7371" s="33"/>
    </row>
    <row r="7372" spans="2:11" x14ac:dyDescent="0.2">
      <c r="B7372" s="33"/>
      <c r="C7372" s="171"/>
      <c r="D7372" s="33"/>
      <c r="E7372" s="33"/>
      <c r="F7372" s="33"/>
      <c r="G7372" s="33"/>
      <c r="H7372" s="33"/>
      <c r="I7372" s="171"/>
      <c r="J7372" s="33"/>
      <c r="K7372" s="33"/>
    </row>
    <row r="7373" spans="2:11" x14ac:dyDescent="0.2">
      <c r="B7373" s="33"/>
      <c r="C7373" s="171"/>
      <c r="D7373" s="33"/>
      <c r="E7373" s="33"/>
      <c r="F7373" s="33"/>
      <c r="G7373" s="33"/>
      <c r="H7373" s="33"/>
      <c r="I7373" s="171"/>
      <c r="J7373" s="33"/>
      <c r="K7373" s="33"/>
    </row>
    <row r="7374" spans="2:11" x14ac:dyDescent="0.2">
      <c r="B7374" s="33"/>
      <c r="C7374" s="171"/>
      <c r="D7374" s="33"/>
      <c r="E7374" s="33"/>
      <c r="F7374" s="33"/>
      <c r="G7374" s="33"/>
      <c r="H7374" s="33"/>
      <c r="I7374" s="171"/>
      <c r="J7374" s="33"/>
      <c r="K7374" s="33"/>
    </row>
    <row r="7375" spans="2:11" x14ac:dyDescent="0.2">
      <c r="B7375" s="33"/>
      <c r="C7375" s="171"/>
      <c r="D7375" s="33"/>
      <c r="E7375" s="33"/>
      <c r="F7375" s="33"/>
      <c r="G7375" s="33"/>
      <c r="H7375" s="33"/>
      <c r="I7375" s="171"/>
      <c r="J7375" s="33"/>
      <c r="K7375" s="33"/>
    </row>
    <row r="7376" spans="2:11" x14ac:dyDescent="0.2">
      <c r="B7376" s="33"/>
      <c r="C7376" s="171"/>
      <c r="D7376" s="33"/>
      <c r="E7376" s="33"/>
      <c r="F7376" s="33"/>
      <c r="G7376" s="33"/>
      <c r="H7376" s="33"/>
      <c r="I7376" s="171"/>
      <c r="J7376" s="33"/>
      <c r="K7376" s="33"/>
    </row>
    <row r="7377" spans="2:11" x14ac:dyDescent="0.2">
      <c r="B7377" s="33"/>
      <c r="C7377" s="171"/>
      <c r="D7377" s="33"/>
      <c r="E7377" s="33"/>
      <c r="F7377" s="33"/>
      <c r="G7377" s="33"/>
      <c r="H7377" s="33"/>
      <c r="I7377" s="171"/>
      <c r="J7377" s="33"/>
      <c r="K7377" s="33"/>
    </row>
    <row r="7378" spans="2:11" x14ac:dyDescent="0.2">
      <c r="B7378" s="33"/>
      <c r="C7378" s="171"/>
      <c r="D7378" s="33"/>
      <c r="E7378" s="33"/>
      <c r="F7378" s="33"/>
      <c r="G7378" s="33"/>
      <c r="H7378" s="33"/>
      <c r="I7378" s="171"/>
      <c r="J7378" s="33"/>
      <c r="K7378" s="33"/>
    </row>
    <row r="7379" spans="2:11" x14ac:dyDescent="0.2">
      <c r="B7379" s="33"/>
      <c r="C7379" s="171"/>
      <c r="D7379" s="33"/>
      <c r="E7379" s="33"/>
      <c r="F7379" s="33"/>
      <c r="G7379" s="33"/>
      <c r="H7379" s="33"/>
      <c r="I7379" s="171"/>
      <c r="J7379" s="33"/>
      <c r="K7379" s="33"/>
    </row>
    <row r="7380" spans="2:11" x14ac:dyDescent="0.2">
      <c r="B7380" s="33"/>
      <c r="C7380" s="171"/>
      <c r="D7380" s="33"/>
      <c r="E7380" s="33"/>
      <c r="F7380" s="33"/>
      <c r="G7380" s="33"/>
      <c r="H7380" s="33"/>
      <c r="I7380" s="171"/>
      <c r="J7380" s="33"/>
      <c r="K7380" s="33"/>
    </row>
    <row r="7381" spans="2:11" x14ac:dyDescent="0.2">
      <c r="B7381" s="33"/>
      <c r="C7381" s="171"/>
      <c r="D7381" s="33"/>
      <c r="E7381" s="33"/>
      <c r="F7381" s="33"/>
      <c r="G7381" s="33"/>
      <c r="H7381" s="33"/>
      <c r="I7381" s="171"/>
      <c r="J7381" s="33"/>
      <c r="K7381" s="33"/>
    </row>
    <row r="7382" spans="2:11" x14ac:dyDescent="0.2">
      <c r="B7382" s="33"/>
      <c r="C7382" s="171"/>
      <c r="D7382" s="33"/>
      <c r="E7382" s="33"/>
      <c r="F7382" s="33"/>
      <c r="G7382" s="33"/>
      <c r="H7382" s="33"/>
      <c r="I7382" s="171"/>
      <c r="J7382" s="33"/>
      <c r="K7382" s="33"/>
    </row>
    <row r="7383" spans="2:11" x14ac:dyDescent="0.2">
      <c r="B7383" s="33"/>
      <c r="C7383" s="171"/>
      <c r="D7383" s="33"/>
      <c r="E7383" s="33"/>
      <c r="F7383" s="33"/>
      <c r="G7383" s="33"/>
      <c r="H7383" s="33"/>
      <c r="I7383" s="171"/>
      <c r="J7383" s="33"/>
      <c r="K7383" s="33"/>
    </row>
    <row r="7384" spans="2:11" x14ac:dyDescent="0.2">
      <c r="B7384" s="33"/>
      <c r="C7384" s="171"/>
      <c r="D7384" s="33"/>
      <c r="E7384" s="33"/>
      <c r="F7384" s="33"/>
      <c r="G7384" s="33"/>
      <c r="H7384" s="33"/>
      <c r="I7384" s="171"/>
      <c r="J7384" s="33"/>
      <c r="K7384" s="33"/>
    </row>
    <row r="7385" spans="2:11" x14ac:dyDescent="0.2">
      <c r="B7385" s="33"/>
      <c r="C7385" s="171"/>
      <c r="D7385" s="33"/>
      <c r="E7385" s="33"/>
      <c r="F7385" s="33"/>
      <c r="G7385" s="33"/>
      <c r="H7385" s="33"/>
      <c r="I7385" s="171"/>
      <c r="J7385" s="33"/>
      <c r="K7385" s="33"/>
    </row>
    <row r="7386" spans="2:11" x14ac:dyDescent="0.2">
      <c r="B7386" s="33"/>
      <c r="C7386" s="171"/>
      <c r="D7386" s="33"/>
      <c r="E7386" s="33"/>
      <c r="F7386" s="33"/>
      <c r="G7386" s="33"/>
      <c r="H7386" s="33"/>
      <c r="I7386" s="171"/>
      <c r="J7386" s="33"/>
      <c r="K7386" s="33"/>
    </row>
    <row r="7387" spans="2:11" x14ac:dyDescent="0.2">
      <c r="B7387" s="33"/>
      <c r="C7387" s="171"/>
      <c r="D7387" s="33"/>
      <c r="E7387" s="33"/>
      <c r="F7387" s="33"/>
      <c r="G7387" s="33"/>
      <c r="H7387" s="33"/>
      <c r="I7387" s="171"/>
      <c r="J7387" s="33"/>
      <c r="K7387" s="33"/>
    </row>
    <row r="7388" spans="2:11" x14ac:dyDescent="0.2">
      <c r="B7388" s="33"/>
      <c r="C7388" s="171"/>
      <c r="D7388" s="33"/>
      <c r="E7388" s="33"/>
      <c r="F7388" s="33"/>
      <c r="G7388" s="33"/>
      <c r="H7388" s="33"/>
      <c r="I7388" s="171"/>
      <c r="J7388" s="33"/>
      <c r="K7388" s="33"/>
    </row>
    <row r="7389" spans="2:11" x14ac:dyDescent="0.2">
      <c r="B7389" s="33"/>
      <c r="C7389" s="171"/>
      <c r="D7389" s="33"/>
      <c r="E7389" s="33"/>
      <c r="F7389" s="33"/>
      <c r="G7389" s="33"/>
      <c r="H7389" s="33"/>
      <c r="I7389" s="171"/>
      <c r="J7389" s="33"/>
      <c r="K7389" s="33"/>
    </row>
    <row r="7390" spans="2:11" x14ac:dyDescent="0.2">
      <c r="B7390" s="33"/>
      <c r="C7390" s="171"/>
      <c r="D7390" s="33"/>
      <c r="E7390" s="33"/>
      <c r="F7390" s="33"/>
      <c r="G7390" s="33"/>
      <c r="H7390" s="33"/>
      <c r="I7390" s="171"/>
      <c r="J7390" s="33"/>
      <c r="K7390" s="33"/>
    </row>
    <row r="7391" spans="2:11" x14ac:dyDescent="0.2">
      <c r="B7391" s="33"/>
      <c r="C7391" s="171"/>
      <c r="D7391" s="33"/>
      <c r="E7391" s="33"/>
      <c r="F7391" s="33"/>
      <c r="G7391" s="33"/>
      <c r="H7391" s="33"/>
      <c r="I7391" s="171"/>
      <c r="J7391" s="33"/>
      <c r="K7391" s="33"/>
    </row>
    <row r="7392" spans="2:11" x14ac:dyDescent="0.2">
      <c r="B7392" s="33"/>
      <c r="C7392" s="171"/>
      <c r="D7392" s="33"/>
      <c r="E7392" s="33"/>
      <c r="F7392" s="33"/>
      <c r="G7392" s="33"/>
      <c r="H7392" s="33"/>
      <c r="I7392" s="171"/>
      <c r="J7392" s="33"/>
      <c r="K7392" s="33"/>
    </row>
    <row r="7393" spans="2:11" x14ac:dyDescent="0.2">
      <c r="B7393" s="33"/>
      <c r="C7393" s="171"/>
      <c r="D7393" s="33"/>
      <c r="E7393" s="33"/>
      <c r="F7393" s="33"/>
      <c r="G7393" s="33"/>
      <c r="H7393" s="33"/>
      <c r="I7393" s="171"/>
      <c r="J7393" s="33"/>
      <c r="K7393" s="33"/>
    </row>
    <row r="7394" spans="2:11" x14ac:dyDescent="0.2">
      <c r="B7394" s="33"/>
      <c r="C7394" s="171"/>
      <c r="D7394" s="33"/>
      <c r="E7394" s="33"/>
      <c r="F7394" s="33"/>
      <c r="G7394" s="33"/>
      <c r="H7394" s="33"/>
      <c r="I7394" s="171"/>
      <c r="J7394" s="33"/>
      <c r="K7394" s="33"/>
    </row>
    <row r="7395" spans="2:11" x14ac:dyDescent="0.2">
      <c r="B7395" s="33"/>
      <c r="C7395" s="171"/>
      <c r="D7395" s="33"/>
      <c r="E7395" s="33"/>
      <c r="F7395" s="33"/>
      <c r="G7395" s="33"/>
      <c r="H7395" s="33"/>
      <c r="I7395" s="171"/>
      <c r="J7395" s="33"/>
      <c r="K7395" s="33"/>
    </row>
    <row r="7396" spans="2:11" x14ac:dyDescent="0.2">
      <c r="B7396" s="33"/>
      <c r="C7396" s="171"/>
      <c r="D7396" s="33"/>
      <c r="E7396" s="33"/>
      <c r="F7396" s="33"/>
      <c r="G7396" s="33"/>
      <c r="H7396" s="33"/>
      <c r="I7396" s="171"/>
      <c r="J7396" s="33"/>
      <c r="K7396" s="33"/>
    </row>
    <row r="7397" spans="2:11" x14ac:dyDescent="0.2">
      <c r="B7397" s="33"/>
      <c r="C7397" s="171"/>
      <c r="D7397" s="33"/>
      <c r="E7397" s="33"/>
      <c r="F7397" s="33"/>
      <c r="G7397" s="33"/>
      <c r="H7397" s="33"/>
      <c r="I7397" s="171"/>
      <c r="J7397" s="33"/>
      <c r="K7397" s="33"/>
    </row>
    <row r="7398" spans="2:11" x14ac:dyDescent="0.2">
      <c r="B7398" s="33"/>
      <c r="C7398" s="171"/>
      <c r="D7398" s="33"/>
      <c r="E7398" s="33"/>
      <c r="F7398" s="33"/>
      <c r="G7398" s="33"/>
      <c r="H7398" s="33"/>
      <c r="I7398" s="171"/>
      <c r="J7398" s="33"/>
      <c r="K7398" s="33"/>
    </row>
    <row r="7399" spans="2:11" x14ac:dyDescent="0.2">
      <c r="B7399" s="33"/>
      <c r="C7399" s="171"/>
      <c r="D7399" s="33"/>
      <c r="E7399" s="33"/>
      <c r="F7399" s="33"/>
      <c r="G7399" s="33"/>
      <c r="H7399" s="33"/>
      <c r="I7399" s="171"/>
      <c r="J7399" s="33"/>
      <c r="K7399" s="33"/>
    </row>
    <row r="7400" spans="2:11" x14ac:dyDescent="0.2">
      <c r="B7400" s="33"/>
      <c r="C7400" s="171"/>
      <c r="D7400" s="33"/>
      <c r="E7400" s="33"/>
      <c r="F7400" s="33"/>
      <c r="G7400" s="33"/>
      <c r="H7400" s="33"/>
      <c r="I7400" s="171"/>
      <c r="J7400" s="33"/>
      <c r="K7400" s="33"/>
    </row>
    <row r="7401" spans="2:11" x14ac:dyDescent="0.2">
      <c r="B7401" s="33"/>
      <c r="C7401" s="171"/>
      <c r="D7401" s="33"/>
      <c r="E7401" s="33"/>
      <c r="F7401" s="33"/>
      <c r="G7401" s="33"/>
      <c r="H7401" s="33"/>
      <c r="I7401" s="171"/>
      <c r="J7401" s="33"/>
      <c r="K7401" s="33"/>
    </row>
    <row r="7402" spans="2:11" x14ac:dyDescent="0.2">
      <c r="B7402" s="33"/>
      <c r="C7402" s="171"/>
      <c r="D7402" s="33"/>
      <c r="E7402" s="33"/>
      <c r="F7402" s="33"/>
      <c r="G7402" s="33"/>
      <c r="H7402" s="33"/>
      <c r="I7402" s="171"/>
      <c r="J7402" s="33"/>
      <c r="K7402" s="33"/>
    </row>
    <row r="7403" spans="2:11" x14ac:dyDescent="0.2">
      <c r="B7403" s="33"/>
      <c r="C7403" s="171"/>
      <c r="D7403" s="33"/>
      <c r="E7403" s="33"/>
      <c r="F7403" s="33"/>
      <c r="G7403" s="33"/>
      <c r="H7403" s="33"/>
      <c r="I7403" s="171"/>
      <c r="J7403" s="33"/>
      <c r="K7403" s="33"/>
    </row>
    <row r="7404" spans="2:11" x14ac:dyDescent="0.2">
      <c r="B7404" s="33"/>
      <c r="C7404" s="171"/>
      <c r="D7404" s="33"/>
      <c r="E7404" s="33"/>
      <c r="F7404" s="33"/>
      <c r="G7404" s="33"/>
      <c r="H7404" s="33"/>
      <c r="I7404" s="171"/>
      <c r="J7404" s="33"/>
      <c r="K7404" s="33"/>
    </row>
    <row r="7405" spans="2:11" x14ac:dyDescent="0.2">
      <c r="B7405" s="33"/>
      <c r="C7405" s="171"/>
      <c r="D7405" s="33"/>
      <c r="E7405" s="33"/>
      <c r="F7405" s="33"/>
      <c r="G7405" s="33"/>
      <c r="H7405" s="33"/>
      <c r="I7405" s="171"/>
      <c r="J7405" s="33"/>
      <c r="K7405" s="33"/>
    </row>
    <row r="7406" spans="2:11" x14ac:dyDescent="0.2">
      <c r="B7406" s="33"/>
      <c r="C7406" s="171"/>
      <c r="D7406" s="33"/>
      <c r="E7406" s="33"/>
      <c r="F7406" s="33"/>
      <c r="G7406" s="33"/>
      <c r="H7406" s="33"/>
      <c r="I7406" s="171"/>
      <c r="J7406" s="33"/>
      <c r="K7406" s="33"/>
    </row>
    <row r="7407" spans="2:11" x14ac:dyDescent="0.2">
      <c r="B7407" s="33"/>
      <c r="C7407" s="171"/>
      <c r="D7407" s="33"/>
      <c r="E7407" s="33"/>
      <c r="F7407" s="33"/>
      <c r="G7407" s="33"/>
      <c r="H7407" s="33"/>
      <c r="I7407" s="171"/>
      <c r="J7407" s="33"/>
      <c r="K7407" s="33"/>
    </row>
    <row r="7408" spans="2:11" x14ac:dyDescent="0.2">
      <c r="B7408" s="33"/>
      <c r="C7408" s="171"/>
      <c r="D7408" s="33"/>
      <c r="E7408" s="33"/>
      <c r="F7408" s="33"/>
      <c r="G7408" s="33"/>
      <c r="H7408" s="33"/>
      <c r="I7408" s="171"/>
      <c r="J7408" s="33"/>
      <c r="K7408" s="33"/>
    </row>
    <row r="7409" spans="2:11" x14ac:dyDescent="0.2">
      <c r="B7409" s="33"/>
      <c r="C7409" s="171"/>
      <c r="D7409" s="33"/>
      <c r="E7409" s="33"/>
      <c r="F7409" s="33"/>
      <c r="G7409" s="33"/>
      <c r="H7409" s="33"/>
      <c r="I7409" s="171"/>
      <c r="J7409" s="33"/>
      <c r="K7409" s="33"/>
    </row>
    <row r="7410" spans="2:11" x14ac:dyDescent="0.2">
      <c r="B7410" s="33"/>
      <c r="C7410" s="171"/>
      <c r="D7410" s="33"/>
      <c r="E7410" s="33"/>
      <c r="F7410" s="33"/>
      <c r="G7410" s="33"/>
      <c r="H7410" s="33"/>
      <c r="I7410" s="171"/>
      <c r="J7410" s="33"/>
      <c r="K7410" s="33"/>
    </row>
    <row r="7411" spans="2:11" x14ac:dyDescent="0.2">
      <c r="B7411" s="33"/>
      <c r="C7411" s="171"/>
      <c r="D7411" s="33"/>
      <c r="E7411" s="33"/>
      <c r="F7411" s="33"/>
      <c r="G7411" s="33"/>
      <c r="H7411" s="33"/>
      <c r="I7411" s="171"/>
      <c r="J7411" s="33"/>
      <c r="K7411" s="33"/>
    </row>
    <row r="7412" spans="2:11" x14ac:dyDescent="0.2">
      <c r="B7412" s="33"/>
      <c r="C7412" s="171"/>
      <c r="D7412" s="33"/>
      <c r="E7412" s="33"/>
      <c r="F7412" s="33"/>
      <c r="G7412" s="33"/>
      <c r="H7412" s="33"/>
      <c r="I7412" s="171"/>
      <c r="J7412" s="33"/>
      <c r="K7412" s="33"/>
    </row>
    <row r="7413" spans="2:11" x14ac:dyDescent="0.2">
      <c r="B7413" s="33"/>
      <c r="C7413" s="171"/>
      <c r="D7413" s="33"/>
      <c r="E7413" s="33"/>
      <c r="F7413" s="33"/>
      <c r="G7413" s="33"/>
      <c r="H7413" s="33"/>
      <c r="I7413" s="171"/>
      <c r="J7413" s="33"/>
      <c r="K7413" s="33"/>
    </row>
    <row r="7414" spans="2:11" x14ac:dyDescent="0.2">
      <c r="B7414" s="33"/>
      <c r="C7414" s="171"/>
      <c r="D7414" s="33"/>
      <c r="E7414" s="33"/>
      <c r="F7414" s="33"/>
      <c r="G7414" s="33"/>
      <c r="H7414" s="33"/>
      <c r="I7414" s="171"/>
      <c r="J7414" s="33"/>
      <c r="K7414" s="33"/>
    </row>
    <row r="7415" spans="2:11" x14ac:dyDescent="0.2">
      <c r="B7415" s="33"/>
      <c r="C7415" s="171"/>
      <c r="D7415" s="33"/>
      <c r="E7415" s="33"/>
      <c r="F7415" s="33"/>
      <c r="G7415" s="33"/>
      <c r="H7415" s="33"/>
      <c r="I7415" s="171"/>
      <c r="J7415" s="33"/>
      <c r="K7415" s="33"/>
    </row>
    <row r="7416" spans="2:11" x14ac:dyDescent="0.2">
      <c r="B7416" s="33"/>
      <c r="C7416" s="171"/>
      <c r="D7416" s="33"/>
      <c r="E7416" s="33"/>
      <c r="F7416" s="33"/>
      <c r="G7416" s="33"/>
      <c r="H7416" s="33"/>
      <c r="I7416" s="171"/>
      <c r="J7416" s="33"/>
      <c r="K7416" s="33"/>
    </row>
    <row r="7417" spans="2:11" x14ac:dyDescent="0.2">
      <c r="B7417" s="33"/>
      <c r="C7417" s="171"/>
      <c r="D7417" s="33"/>
      <c r="E7417" s="33"/>
      <c r="F7417" s="33"/>
      <c r="G7417" s="33"/>
      <c r="H7417" s="33"/>
      <c r="I7417" s="171"/>
      <c r="J7417" s="33"/>
      <c r="K7417" s="33"/>
    </row>
    <row r="7418" spans="2:11" x14ac:dyDescent="0.2">
      <c r="B7418" s="33"/>
      <c r="C7418" s="171"/>
      <c r="D7418" s="33"/>
      <c r="E7418" s="33"/>
      <c r="F7418" s="33"/>
      <c r="G7418" s="33"/>
      <c r="H7418" s="33"/>
      <c r="I7418" s="171"/>
      <c r="J7418" s="33"/>
      <c r="K7418" s="33"/>
    </row>
    <row r="7419" spans="2:11" x14ac:dyDescent="0.2">
      <c r="B7419" s="33"/>
      <c r="C7419" s="171"/>
      <c r="D7419" s="33"/>
      <c r="E7419" s="33"/>
      <c r="F7419" s="33"/>
      <c r="G7419" s="33"/>
      <c r="H7419" s="33"/>
      <c r="I7419" s="171"/>
      <c r="J7419" s="33"/>
      <c r="K7419" s="33"/>
    </row>
    <row r="7420" spans="2:11" x14ac:dyDescent="0.2">
      <c r="B7420" s="33"/>
      <c r="C7420" s="171"/>
      <c r="D7420" s="33"/>
      <c r="E7420" s="33"/>
      <c r="F7420" s="33"/>
      <c r="G7420" s="33"/>
      <c r="H7420" s="33"/>
      <c r="I7420" s="171"/>
      <c r="J7420" s="33"/>
      <c r="K7420" s="33"/>
    </row>
    <row r="7421" spans="2:11" x14ac:dyDescent="0.2">
      <c r="B7421" s="33"/>
      <c r="C7421" s="171"/>
      <c r="D7421" s="33"/>
      <c r="E7421" s="33"/>
      <c r="F7421" s="33"/>
      <c r="G7421" s="33"/>
      <c r="H7421" s="33"/>
      <c r="I7421" s="171"/>
      <c r="J7421" s="33"/>
      <c r="K7421" s="33"/>
    </row>
    <row r="7422" spans="2:11" x14ac:dyDescent="0.2">
      <c r="B7422" s="33"/>
      <c r="C7422" s="171"/>
      <c r="D7422" s="33"/>
      <c r="E7422" s="33"/>
      <c r="F7422" s="33"/>
      <c r="G7422" s="33"/>
      <c r="H7422" s="33"/>
      <c r="I7422" s="171"/>
      <c r="J7422" s="33"/>
      <c r="K7422" s="33"/>
    </row>
    <row r="7423" spans="2:11" x14ac:dyDescent="0.2">
      <c r="B7423" s="33"/>
      <c r="C7423" s="171"/>
      <c r="D7423" s="33"/>
      <c r="E7423" s="33"/>
      <c r="F7423" s="33"/>
      <c r="G7423" s="33"/>
      <c r="H7423" s="33"/>
      <c r="I7423" s="171"/>
      <c r="J7423" s="33"/>
      <c r="K7423" s="33"/>
    </row>
    <row r="7424" spans="2:11" x14ac:dyDescent="0.2">
      <c r="B7424" s="33"/>
      <c r="C7424" s="171"/>
      <c r="D7424" s="33"/>
      <c r="E7424" s="33"/>
      <c r="F7424" s="33"/>
      <c r="G7424" s="33"/>
      <c r="H7424" s="33"/>
      <c r="I7424" s="171"/>
      <c r="J7424" s="33"/>
      <c r="K7424" s="33"/>
    </row>
    <row r="7425" spans="2:11" x14ac:dyDescent="0.2">
      <c r="B7425" s="33"/>
      <c r="C7425" s="171"/>
      <c r="D7425" s="33"/>
      <c r="E7425" s="33"/>
      <c r="F7425" s="33"/>
      <c r="G7425" s="33"/>
      <c r="H7425" s="33"/>
      <c r="I7425" s="171"/>
      <c r="J7425" s="33"/>
      <c r="K7425" s="33"/>
    </row>
    <row r="7426" spans="2:11" x14ac:dyDescent="0.2">
      <c r="B7426" s="33"/>
      <c r="C7426" s="171"/>
      <c r="D7426" s="33"/>
      <c r="E7426" s="33"/>
      <c r="F7426" s="33"/>
      <c r="G7426" s="33"/>
      <c r="H7426" s="33"/>
      <c r="I7426" s="171"/>
      <c r="J7426" s="33"/>
      <c r="K7426" s="33"/>
    </row>
    <row r="7427" spans="2:11" x14ac:dyDescent="0.2">
      <c r="B7427" s="33"/>
      <c r="C7427" s="171"/>
      <c r="D7427" s="33"/>
      <c r="E7427" s="33"/>
      <c r="F7427" s="33"/>
      <c r="G7427" s="33"/>
      <c r="H7427" s="33"/>
      <c r="I7427" s="171"/>
      <c r="J7427" s="33"/>
      <c r="K7427" s="33"/>
    </row>
    <row r="7428" spans="2:11" x14ac:dyDescent="0.2">
      <c r="B7428" s="33"/>
      <c r="C7428" s="171"/>
      <c r="D7428" s="33"/>
      <c r="E7428" s="33"/>
      <c r="F7428" s="33"/>
      <c r="G7428" s="33"/>
      <c r="H7428" s="33"/>
      <c r="I7428" s="171"/>
      <c r="J7428" s="33"/>
      <c r="K7428" s="33"/>
    </row>
    <row r="7429" spans="2:11" x14ac:dyDescent="0.2">
      <c r="B7429" s="33"/>
      <c r="C7429" s="171"/>
      <c r="D7429" s="33"/>
      <c r="E7429" s="33"/>
      <c r="F7429" s="33"/>
      <c r="G7429" s="33"/>
      <c r="H7429" s="33"/>
      <c r="I7429" s="171"/>
      <c r="J7429" s="33"/>
      <c r="K7429" s="33"/>
    </row>
    <row r="7430" spans="2:11" x14ac:dyDescent="0.2">
      <c r="B7430" s="33"/>
      <c r="C7430" s="171"/>
      <c r="D7430" s="33"/>
      <c r="E7430" s="33"/>
      <c r="F7430" s="33"/>
      <c r="G7430" s="33"/>
      <c r="H7430" s="33"/>
      <c r="I7430" s="171"/>
      <c r="J7430" s="33"/>
      <c r="K7430" s="33"/>
    </row>
    <row r="7431" spans="2:11" x14ac:dyDescent="0.2">
      <c r="B7431" s="33"/>
      <c r="C7431" s="171"/>
      <c r="D7431" s="33"/>
      <c r="E7431" s="33"/>
      <c r="F7431" s="33"/>
      <c r="G7431" s="33"/>
      <c r="H7431" s="33"/>
      <c r="I7431" s="171"/>
      <c r="J7431" s="33"/>
      <c r="K7431" s="33"/>
    </row>
    <row r="7432" spans="2:11" x14ac:dyDescent="0.2">
      <c r="B7432" s="33"/>
      <c r="C7432" s="171"/>
      <c r="D7432" s="33"/>
      <c r="E7432" s="33"/>
      <c r="F7432" s="33"/>
      <c r="G7432" s="33"/>
      <c r="H7432" s="33"/>
      <c r="I7432" s="171"/>
      <c r="J7432" s="33"/>
      <c r="K7432" s="33"/>
    </row>
    <row r="7433" spans="2:11" x14ac:dyDescent="0.2">
      <c r="B7433" s="33"/>
      <c r="C7433" s="171"/>
      <c r="D7433" s="33"/>
      <c r="E7433" s="33"/>
      <c r="F7433" s="33"/>
      <c r="G7433" s="33"/>
      <c r="H7433" s="33"/>
      <c r="I7433" s="171"/>
      <c r="J7433" s="33"/>
      <c r="K7433" s="33"/>
    </row>
    <row r="7434" spans="2:11" x14ac:dyDescent="0.2">
      <c r="B7434" s="33"/>
      <c r="C7434" s="171"/>
      <c r="D7434" s="33"/>
      <c r="E7434" s="33"/>
      <c r="F7434" s="33"/>
      <c r="G7434" s="33"/>
      <c r="H7434" s="33"/>
      <c r="I7434" s="171"/>
      <c r="J7434" s="33"/>
      <c r="K7434" s="33"/>
    </row>
    <row r="7435" spans="2:11" x14ac:dyDescent="0.2">
      <c r="B7435" s="33"/>
      <c r="C7435" s="171"/>
      <c r="D7435" s="33"/>
      <c r="E7435" s="33"/>
      <c r="F7435" s="33"/>
      <c r="G7435" s="33"/>
      <c r="H7435" s="33"/>
      <c r="I7435" s="171"/>
      <c r="J7435" s="33"/>
      <c r="K7435" s="33"/>
    </row>
    <row r="7436" spans="2:11" x14ac:dyDescent="0.2">
      <c r="B7436" s="33"/>
      <c r="C7436" s="171"/>
      <c r="D7436" s="33"/>
      <c r="E7436" s="33"/>
      <c r="F7436" s="33"/>
      <c r="G7436" s="33"/>
      <c r="H7436" s="33"/>
      <c r="I7436" s="171"/>
      <c r="J7436" s="33"/>
      <c r="K7436" s="33"/>
    </row>
    <row r="7437" spans="2:11" x14ac:dyDescent="0.2">
      <c r="B7437" s="33"/>
      <c r="C7437" s="171"/>
      <c r="D7437" s="33"/>
      <c r="E7437" s="33"/>
      <c r="F7437" s="33"/>
      <c r="G7437" s="33"/>
      <c r="H7437" s="33"/>
      <c r="I7437" s="171"/>
      <c r="J7437" s="33"/>
      <c r="K7437" s="33"/>
    </row>
    <row r="7438" spans="2:11" x14ac:dyDescent="0.2">
      <c r="B7438" s="33"/>
      <c r="C7438" s="171"/>
      <c r="D7438" s="33"/>
      <c r="E7438" s="33"/>
      <c r="F7438" s="33"/>
      <c r="G7438" s="33"/>
      <c r="H7438" s="33"/>
      <c r="I7438" s="171"/>
      <c r="J7438" s="33"/>
      <c r="K7438" s="33"/>
    </row>
    <row r="7439" spans="2:11" x14ac:dyDescent="0.2">
      <c r="B7439" s="33"/>
      <c r="C7439" s="171"/>
      <c r="D7439" s="33"/>
      <c r="E7439" s="33"/>
      <c r="F7439" s="33"/>
      <c r="G7439" s="33"/>
      <c r="H7439" s="33"/>
      <c r="I7439" s="171"/>
      <c r="J7439" s="33"/>
      <c r="K7439" s="33"/>
    </row>
    <row r="7440" spans="2:11" x14ac:dyDescent="0.2">
      <c r="B7440" s="33"/>
      <c r="C7440" s="171"/>
      <c r="D7440" s="33"/>
      <c r="E7440" s="33"/>
      <c r="F7440" s="33"/>
      <c r="G7440" s="33"/>
      <c r="H7440" s="33"/>
      <c r="I7440" s="171"/>
      <c r="J7440" s="33"/>
      <c r="K7440" s="33"/>
    </row>
    <row r="7441" spans="2:11" x14ac:dyDescent="0.2">
      <c r="B7441" s="33"/>
      <c r="C7441" s="171"/>
      <c r="D7441" s="33"/>
      <c r="E7441" s="33"/>
      <c r="F7441" s="33"/>
      <c r="G7441" s="33"/>
      <c r="H7441" s="33"/>
      <c r="I7441" s="171"/>
      <c r="J7441" s="33"/>
      <c r="K7441" s="33"/>
    </row>
    <row r="7442" spans="2:11" x14ac:dyDescent="0.2">
      <c r="B7442" s="33"/>
      <c r="C7442" s="171"/>
      <c r="D7442" s="33"/>
      <c r="E7442" s="33"/>
      <c r="F7442" s="33"/>
      <c r="G7442" s="33"/>
      <c r="H7442" s="33"/>
      <c r="I7442" s="171"/>
      <c r="J7442" s="33"/>
      <c r="K7442" s="33"/>
    </row>
    <row r="7443" spans="2:11" x14ac:dyDescent="0.2">
      <c r="B7443" s="33"/>
      <c r="C7443" s="171"/>
      <c r="D7443" s="33"/>
      <c r="E7443" s="33"/>
      <c r="F7443" s="33"/>
      <c r="G7443" s="33"/>
      <c r="H7443" s="33"/>
      <c r="I7443" s="171"/>
      <c r="J7443" s="33"/>
      <c r="K7443" s="33"/>
    </row>
    <row r="7444" spans="2:11" x14ac:dyDescent="0.2">
      <c r="B7444" s="33"/>
      <c r="C7444" s="171"/>
      <c r="D7444" s="33"/>
      <c r="E7444" s="33"/>
      <c r="F7444" s="33"/>
      <c r="G7444" s="33"/>
      <c r="H7444" s="33"/>
      <c r="I7444" s="171"/>
      <c r="J7444" s="33"/>
      <c r="K7444" s="33"/>
    </row>
    <row r="7445" spans="2:11" x14ac:dyDescent="0.2">
      <c r="B7445" s="33"/>
      <c r="C7445" s="171"/>
      <c r="D7445" s="33"/>
      <c r="E7445" s="33"/>
      <c r="F7445" s="33"/>
      <c r="G7445" s="33"/>
      <c r="H7445" s="33"/>
      <c r="I7445" s="171"/>
      <c r="J7445" s="33"/>
      <c r="K7445" s="33"/>
    </row>
    <row r="7446" spans="2:11" x14ac:dyDescent="0.2">
      <c r="B7446" s="33"/>
      <c r="C7446" s="171"/>
      <c r="D7446" s="33"/>
      <c r="E7446" s="33"/>
      <c r="F7446" s="33"/>
      <c r="G7446" s="33"/>
      <c r="H7446" s="33"/>
      <c r="I7446" s="171"/>
      <c r="J7446" s="33"/>
      <c r="K7446" s="33"/>
    </row>
    <row r="7447" spans="2:11" x14ac:dyDescent="0.2">
      <c r="B7447" s="33"/>
      <c r="C7447" s="171"/>
      <c r="D7447" s="33"/>
      <c r="E7447" s="33"/>
      <c r="F7447" s="33"/>
      <c r="G7447" s="33"/>
      <c r="H7447" s="33"/>
      <c r="I7447" s="171"/>
      <c r="J7447" s="33"/>
      <c r="K7447" s="33"/>
    </row>
    <row r="7448" spans="2:11" x14ac:dyDescent="0.2">
      <c r="B7448" s="33"/>
      <c r="C7448" s="171"/>
      <c r="D7448" s="33"/>
      <c r="E7448" s="33"/>
      <c r="F7448" s="33"/>
      <c r="G7448" s="33"/>
      <c r="H7448" s="33"/>
      <c r="I7448" s="171"/>
      <c r="J7448" s="33"/>
      <c r="K7448" s="33"/>
    </row>
    <row r="7449" spans="2:11" x14ac:dyDescent="0.2">
      <c r="B7449" s="33"/>
      <c r="C7449" s="171"/>
      <c r="D7449" s="33"/>
      <c r="E7449" s="33"/>
      <c r="F7449" s="33"/>
      <c r="G7449" s="33"/>
      <c r="H7449" s="33"/>
      <c r="I7449" s="171"/>
      <c r="J7449" s="33"/>
      <c r="K7449" s="33"/>
    </row>
    <row r="7450" spans="2:11" x14ac:dyDescent="0.2">
      <c r="B7450" s="33"/>
      <c r="C7450" s="171"/>
      <c r="D7450" s="33"/>
      <c r="E7450" s="33"/>
      <c r="F7450" s="33"/>
      <c r="G7450" s="33"/>
      <c r="H7450" s="33"/>
      <c r="I7450" s="171"/>
      <c r="J7450" s="33"/>
      <c r="K7450" s="33"/>
    </row>
    <row r="7451" spans="2:11" x14ac:dyDescent="0.2">
      <c r="B7451" s="33"/>
      <c r="C7451" s="171"/>
      <c r="D7451" s="33"/>
      <c r="E7451" s="33"/>
      <c r="F7451" s="33"/>
      <c r="G7451" s="33"/>
      <c r="H7451" s="33"/>
      <c r="I7451" s="171"/>
      <c r="J7451" s="33"/>
      <c r="K7451" s="33"/>
    </row>
    <row r="7452" spans="2:11" x14ac:dyDescent="0.2">
      <c r="B7452" s="33"/>
      <c r="C7452" s="171"/>
      <c r="D7452" s="33"/>
      <c r="E7452" s="33"/>
      <c r="F7452" s="33"/>
      <c r="G7452" s="33"/>
      <c r="H7452" s="33"/>
      <c r="I7452" s="171"/>
      <c r="J7452" s="33"/>
      <c r="K7452" s="33"/>
    </row>
    <row r="7453" spans="2:11" x14ac:dyDescent="0.2">
      <c r="B7453" s="33"/>
      <c r="C7453" s="171"/>
      <c r="D7453" s="33"/>
      <c r="E7453" s="33"/>
      <c r="F7453" s="33"/>
      <c r="G7453" s="33"/>
      <c r="H7453" s="33"/>
      <c r="I7453" s="171"/>
      <c r="J7453" s="33"/>
      <c r="K7453" s="33"/>
    </row>
    <row r="7454" spans="2:11" x14ac:dyDescent="0.2">
      <c r="B7454" s="33"/>
      <c r="C7454" s="171"/>
      <c r="D7454" s="33"/>
      <c r="E7454" s="33"/>
      <c r="F7454" s="33"/>
      <c r="G7454" s="33"/>
      <c r="H7454" s="33"/>
      <c r="I7454" s="171"/>
      <c r="J7454" s="33"/>
      <c r="K7454" s="33"/>
    </row>
    <row r="7455" spans="2:11" x14ac:dyDescent="0.2">
      <c r="B7455" s="33"/>
      <c r="C7455" s="171"/>
      <c r="D7455" s="33"/>
      <c r="E7455" s="33"/>
      <c r="F7455" s="33"/>
      <c r="G7455" s="33"/>
      <c r="H7455" s="33"/>
      <c r="I7455" s="171"/>
      <c r="J7455" s="33"/>
      <c r="K7455" s="33"/>
    </row>
    <row r="7456" spans="2:11" x14ac:dyDescent="0.2">
      <c r="B7456" s="33"/>
      <c r="C7456" s="171"/>
      <c r="D7456" s="33"/>
      <c r="E7456" s="33"/>
      <c r="F7456" s="33"/>
      <c r="G7456" s="33"/>
      <c r="H7456" s="33"/>
      <c r="I7456" s="171"/>
      <c r="J7456" s="33"/>
      <c r="K7456" s="33"/>
    </row>
    <row r="7457" spans="2:11" x14ac:dyDescent="0.2">
      <c r="B7457" s="33"/>
      <c r="C7457" s="171"/>
      <c r="D7457" s="33"/>
      <c r="E7457" s="33"/>
      <c r="F7457" s="33"/>
      <c r="G7457" s="33"/>
      <c r="H7457" s="33"/>
      <c r="I7457" s="171"/>
      <c r="J7457" s="33"/>
      <c r="K7457" s="33"/>
    </row>
    <row r="7458" spans="2:11" x14ac:dyDescent="0.2">
      <c r="B7458" s="33"/>
      <c r="C7458" s="171"/>
      <c r="D7458" s="33"/>
      <c r="E7458" s="33"/>
      <c r="F7458" s="33"/>
      <c r="G7458" s="33"/>
      <c r="H7458" s="33"/>
      <c r="I7458" s="171"/>
      <c r="J7458" s="33"/>
      <c r="K7458" s="33"/>
    </row>
    <row r="7459" spans="2:11" x14ac:dyDescent="0.2">
      <c r="B7459" s="33"/>
      <c r="C7459" s="171"/>
      <c r="D7459" s="33"/>
      <c r="E7459" s="33"/>
      <c r="F7459" s="33"/>
      <c r="G7459" s="33"/>
      <c r="H7459" s="33"/>
      <c r="I7459" s="171"/>
      <c r="J7459" s="33"/>
      <c r="K7459" s="33"/>
    </row>
    <row r="7460" spans="2:11" x14ac:dyDescent="0.2">
      <c r="B7460" s="33"/>
      <c r="C7460" s="171"/>
      <c r="D7460" s="33"/>
      <c r="E7460" s="33"/>
      <c r="F7460" s="33"/>
      <c r="G7460" s="33"/>
      <c r="H7460" s="33"/>
      <c r="I7460" s="171"/>
      <c r="J7460" s="33"/>
      <c r="K7460" s="33"/>
    </row>
    <row r="7461" spans="2:11" x14ac:dyDescent="0.2">
      <c r="B7461" s="33"/>
      <c r="C7461" s="171"/>
      <c r="D7461" s="33"/>
      <c r="E7461" s="33"/>
      <c r="F7461" s="33"/>
      <c r="G7461" s="33"/>
      <c r="H7461" s="33"/>
      <c r="I7461" s="171"/>
      <c r="J7461" s="33"/>
      <c r="K7461" s="33"/>
    </row>
    <row r="7462" spans="2:11" x14ac:dyDescent="0.2">
      <c r="B7462" s="33"/>
      <c r="C7462" s="171"/>
      <c r="D7462" s="33"/>
      <c r="E7462" s="33"/>
      <c r="F7462" s="33"/>
      <c r="G7462" s="33"/>
      <c r="H7462" s="33"/>
      <c r="I7462" s="171"/>
      <c r="J7462" s="33"/>
      <c r="K7462" s="33"/>
    </row>
    <row r="7463" spans="2:11" x14ac:dyDescent="0.2">
      <c r="B7463" s="33"/>
      <c r="C7463" s="171"/>
      <c r="D7463" s="33"/>
      <c r="E7463" s="33"/>
      <c r="F7463" s="33"/>
      <c r="G7463" s="33"/>
      <c r="H7463" s="33"/>
      <c r="I7463" s="171"/>
      <c r="J7463" s="33"/>
      <c r="K7463" s="33"/>
    </row>
    <row r="7464" spans="2:11" x14ac:dyDescent="0.2">
      <c r="B7464" s="33"/>
      <c r="C7464" s="171"/>
      <c r="D7464" s="33"/>
      <c r="E7464" s="33"/>
      <c r="F7464" s="33"/>
      <c r="G7464" s="33"/>
      <c r="H7464" s="33"/>
      <c r="I7464" s="171"/>
      <c r="J7464" s="33"/>
      <c r="K7464" s="33"/>
    </row>
    <row r="7465" spans="2:11" x14ac:dyDescent="0.2">
      <c r="B7465" s="33"/>
      <c r="C7465" s="171"/>
      <c r="D7465" s="33"/>
      <c r="E7465" s="33"/>
      <c r="F7465" s="33"/>
      <c r="G7465" s="33"/>
      <c r="H7465" s="33"/>
      <c r="I7465" s="171"/>
      <c r="J7465" s="33"/>
      <c r="K7465" s="33"/>
    </row>
    <row r="7466" spans="2:11" x14ac:dyDescent="0.2">
      <c r="B7466" s="33"/>
      <c r="C7466" s="171"/>
      <c r="D7466" s="33"/>
      <c r="E7466" s="33"/>
      <c r="F7466" s="33"/>
      <c r="G7466" s="33"/>
      <c r="H7466" s="33"/>
      <c r="I7466" s="171"/>
      <c r="J7466" s="33"/>
      <c r="K7466" s="33"/>
    </row>
    <row r="7467" spans="2:11" x14ac:dyDescent="0.2">
      <c r="B7467" s="33"/>
      <c r="C7467" s="171"/>
      <c r="D7467" s="33"/>
      <c r="E7467" s="33"/>
      <c r="F7467" s="33"/>
      <c r="G7467" s="33"/>
      <c r="H7467" s="33"/>
      <c r="I7467" s="171"/>
      <c r="J7467" s="33"/>
      <c r="K7467" s="33"/>
    </row>
    <row r="7468" spans="2:11" x14ac:dyDescent="0.2">
      <c r="B7468" s="33"/>
      <c r="C7468" s="171"/>
      <c r="D7468" s="33"/>
      <c r="E7468" s="33"/>
      <c r="F7468" s="33"/>
      <c r="G7468" s="33"/>
      <c r="H7468" s="33"/>
      <c r="I7468" s="171"/>
      <c r="J7468" s="33"/>
      <c r="K7468" s="33"/>
    </row>
    <row r="7469" spans="2:11" x14ac:dyDescent="0.2">
      <c r="B7469" s="33"/>
      <c r="C7469" s="171"/>
      <c r="D7469" s="33"/>
      <c r="E7469" s="33"/>
      <c r="F7469" s="33"/>
      <c r="G7469" s="33"/>
      <c r="H7469" s="33"/>
      <c r="I7469" s="171"/>
      <c r="J7469" s="33"/>
      <c r="K7469" s="33"/>
    </row>
    <row r="7470" spans="2:11" x14ac:dyDescent="0.2">
      <c r="B7470" s="33"/>
      <c r="C7470" s="171"/>
      <c r="D7470" s="33"/>
      <c r="E7470" s="33"/>
      <c r="F7470" s="33"/>
      <c r="G7470" s="33"/>
      <c r="H7470" s="33"/>
      <c r="I7470" s="171"/>
      <c r="J7470" s="33"/>
      <c r="K7470" s="33"/>
    </row>
    <row r="7471" spans="2:11" x14ac:dyDescent="0.2">
      <c r="B7471" s="33"/>
      <c r="C7471" s="171"/>
      <c r="D7471" s="33"/>
      <c r="E7471" s="33"/>
      <c r="F7471" s="33"/>
      <c r="G7471" s="33"/>
      <c r="H7471" s="33"/>
      <c r="I7471" s="171"/>
      <c r="J7471" s="33"/>
      <c r="K7471" s="33"/>
    </row>
    <row r="7472" spans="2:11" x14ac:dyDescent="0.2">
      <c r="B7472" s="33"/>
      <c r="C7472" s="171"/>
      <c r="D7472" s="33"/>
      <c r="E7472" s="33"/>
      <c r="F7472" s="33"/>
      <c r="G7472" s="33"/>
      <c r="H7472" s="33"/>
      <c r="I7472" s="171"/>
      <c r="J7472" s="33"/>
      <c r="K7472" s="33"/>
    </row>
    <row r="7473" spans="2:11" x14ac:dyDescent="0.2">
      <c r="B7473" s="33"/>
      <c r="C7473" s="171"/>
      <c r="D7473" s="33"/>
      <c r="E7473" s="33"/>
      <c r="F7473" s="33"/>
      <c r="G7473" s="33"/>
      <c r="H7473" s="33"/>
      <c r="I7473" s="171"/>
      <c r="J7473" s="33"/>
      <c r="K7473" s="33"/>
    </row>
    <row r="7474" spans="2:11" x14ac:dyDescent="0.2">
      <c r="B7474" s="33"/>
      <c r="C7474" s="171"/>
      <c r="D7474" s="33"/>
      <c r="E7474" s="33"/>
      <c r="F7474" s="33"/>
      <c r="G7474" s="33"/>
      <c r="H7474" s="33"/>
      <c r="I7474" s="171"/>
      <c r="J7474" s="33"/>
      <c r="K7474" s="33"/>
    </row>
    <row r="7475" spans="2:11" x14ac:dyDescent="0.2">
      <c r="B7475" s="33"/>
      <c r="C7475" s="171"/>
      <c r="D7475" s="33"/>
      <c r="E7475" s="33"/>
      <c r="F7475" s="33"/>
      <c r="G7475" s="33"/>
      <c r="H7475" s="33"/>
      <c r="I7475" s="171"/>
      <c r="J7475" s="33"/>
      <c r="K7475" s="33"/>
    </row>
    <row r="7476" spans="2:11" x14ac:dyDescent="0.2">
      <c r="B7476" s="33"/>
      <c r="C7476" s="171"/>
      <c r="D7476" s="33"/>
      <c r="E7476" s="33"/>
      <c r="F7476" s="33"/>
      <c r="G7476" s="33"/>
      <c r="H7476" s="33"/>
      <c r="I7476" s="171"/>
      <c r="J7476" s="33"/>
      <c r="K7476" s="33"/>
    </row>
    <row r="7477" spans="2:11" x14ac:dyDescent="0.2">
      <c r="B7477" s="33"/>
      <c r="C7477" s="171"/>
      <c r="D7477" s="33"/>
      <c r="E7477" s="33"/>
      <c r="F7477" s="33"/>
      <c r="G7477" s="33"/>
      <c r="H7477" s="33"/>
      <c r="I7477" s="171"/>
      <c r="J7477" s="33"/>
      <c r="K7477" s="33"/>
    </row>
    <row r="7478" spans="2:11" x14ac:dyDescent="0.2">
      <c r="B7478" s="33"/>
      <c r="C7478" s="171"/>
      <c r="D7478" s="33"/>
      <c r="E7478" s="33"/>
      <c r="F7478" s="33"/>
      <c r="G7478" s="33"/>
      <c r="H7478" s="33"/>
      <c r="I7478" s="171"/>
      <c r="J7478" s="33"/>
      <c r="K7478" s="33"/>
    </row>
    <row r="7479" spans="2:11" x14ac:dyDescent="0.2">
      <c r="B7479" s="33"/>
      <c r="C7479" s="171"/>
      <c r="D7479" s="33"/>
      <c r="E7479" s="33"/>
      <c r="F7479" s="33"/>
      <c r="G7479" s="33"/>
      <c r="H7479" s="33"/>
      <c r="I7479" s="171"/>
      <c r="J7479" s="33"/>
      <c r="K7479" s="33"/>
    </row>
    <row r="7480" spans="2:11" x14ac:dyDescent="0.2">
      <c r="B7480" s="33"/>
      <c r="C7480" s="171"/>
      <c r="D7480" s="33"/>
      <c r="E7480" s="33"/>
      <c r="F7480" s="33"/>
      <c r="G7480" s="33"/>
      <c r="H7480" s="33"/>
      <c r="I7480" s="171"/>
      <c r="J7480" s="33"/>
      <c r="K7480" s="33"/>
    </row>
    <row r="7481" spans="2:11" x14ac:dyDescent="0.2">
      <c r="B7481" s="33"/>
      <c r="C7481" s="171"/>
      <c r="D7481" s="33"/>
      <c r="E7481" s="33"/>
      <c r="F7481" s="33"/>
      <c r="G7481" s="33"/>
      <c r="H7481" s="33"/>
      <c r="I7481" s="171"/>
      <c r="J7481" s="33"/>
      <c r="K7481" s="33"/>
    </row>
    <row r="7482" spans="2:11" x14ac:dyDescent="0.2">
      <c r="B7482" s="33"/>
      <c r="C7482" s="171"/>
      <c r="D7482" s="33"/>
      <c r="E7482" s="33"/>
      <c r="F7482" s="33"/>
      <c r="G7482" s="33"/>
      <c r="H7482" s="33"/>
      <c r="I7482" s="171"/>
      <c r="J7482" s="33"/>
      <c r="K7482" s="33"/>
    </row>
    <row r="7483" spans="2:11" x14ac:dyDescent="0.2">
      <c r="B7483" s="33"/>
      <c r="C7483" s="171"/>
      <c r="D7483" s="33"/>
      <c r="E7483" s="33"/>
      <c r="F7483" s="33"/>
      <c r="G7483" s="33"/>
      <c r="H7483" s="33"/>
      <c r="I7483" s="171"/>
      <c r="J7483" s="33"/>
      <c r="K7483" s="33"/>
    </row>
    <row r="7484" spans="2:11" x14ac:dyDescent="0.2">
      <c r="B7484" s="33"/>
      <c r="C7484" s="171"/>
      <c r="D7484" s="33"/>
      <c r="E7484" s="33"/>
      <c r="F7484" s="33"/>
      <c r="G7484" s="33"/>
      <c r="H7484" s="33"/>
      <c r="I7484" s="171"/>
      <c r="J7484" s="33"/>
      <c r="K7484" s="33"/>
    </row>
    <row r="7485" spans="2:11" x14ac:dyDescent="0.2">
      <c r="B7485" s="33"/>
      <c r="C7485" s="171"/>
      <c r="D7485" s="33"/>
      <c r="E7485" s="33"/>
      <c r="F7485" s="33"/>
      <c r="G7485" s="33"/>
      <c r="H7485" s="33"/>
      <c r="I7485" s="171"/>
      <c r="J7485" s="33"/>
      <c r="K7485" s="33"/>
    </row>
    <row r="7486" spans="2:11" x14ac:dyDescent="0.2">
      <c r="B7486" s="33"/>
      <c r="C7486" s="171"/>
      <c r="D7486" s="33"/>
      <c r="E7486" s="33"/>
      <c r="F7486" s="33"/>
      <c r="G7486" s="33"/>
      <c r="H7486" s="33"/>
      <c r="I7486" s="171"/>
      <c r="J7486" s="33"/>
      <c r="K7486" s="33"/>
    </row>
    <row r="7487" spans="2:11" x14ac:dyDescent="0.2">
      <c r="B7487" s="33"/>
      <c r="C7487" s="171"/>
      <c r="D7487" s="33"/>
      <c r="E7487" s="33"/>
      <c r="F7487" s="33"/>
      <c r="G7487" s="33"/>
      <c r="H7487" s="33"/>
      <c r="I7487" s="171"/>
      <c r="J7487" s="33"/>
      <c r="K7487" s="33"/>
    </row>
    <row r="7488" spans="2:11" x14ac:dyDescent="0.2">
      <c r="B7488" s="33"/>
      <c r="C7488" s="171"/>
      <c r="D7488" s="33"/>
      <c r="E7488" s="33"/>
      <c r="F7488" s="33"/>
      <c r="G7488" s="33"/>
      <c r="H7488" s="33"/>
      <c r="I7488" s="171"/>
      <c r="J7488" s="33"/>
      <c r="K7488" s="33"/>
    </row>
    <row r="7489" spans="2:11" x14ac:dyDescent="0.2">
      <c r="B7489" s="33"/>
      <c r="C7489" s="171"/>
      <c r="D7489" s="33"/>
      <c r="E7489" s="33"/>
      <c r="F7489" s="33"/>
      <c r="G7489" s="33"/>
      <c r="H7489" s="33"/>
      <c r="I7489" s="171"/>
      <c r="J7489" s="33"/>
      <c r="K7489" s="33"/>
    </row>
    <row r="7490" spans="2:11" x14ac:dyDescent="0.2">
      <c r="B7490" s="33"/>
      <c r="C7490" s="171"/>
      <c r="D7490" s="33"/>
      <c r="E7490" s="33"/>
      <c r="F7490" s="33"/>
      <c r="G7490" s="33"/>
      <c r="H7490" s="33"/>
      <c r="I7490" s="171"/>
      <c r="J7490" s="33"/>
      <c r="K7490" s="33"/>
    </row>
    <row r="7491" spans="2:11" x14ac:dyDescent="0.2">
      <c r="B7491" s="33"/>
      <c r="C7491" s="171"/>
      <c r="D7491" s="33"/>
      <c r="E7491" s="33"/>
      <c r="F7491" s="33"/>
      <c r="G7491" s="33"/>
      <c r="H7491" s="33"/>
      <c r="I7491" s="171"/>
      <c r="J7491" s="33"/>
      <c r="K7491" s="33"/>
    </row>
    <row r="7492" spans="2:11" x14ac:dyDescent="0.2">
      <c r="B7492" s="33"/>
      <c r="C7492" s="171"/>
      <c r="D7492" s="33"/>
      <c r="E7492" s="33"/>
      <c r="F7492" s="33"/>
      <c r="G7492" s="33"/>
      <c r="H7492" s="33"/>
      <c r="I7492" s="171"/>
      <c r="J7492" s="33"/>
      <c r="K7492" s="33"/>
    </row>
    <row r="7493" spans="2:11" x14ac:dyDescent="0.2">
      <c r="B7493" s="33"/>
      <c r="C7493" s="171"/>
      <c r="D7493" s="33"/>
      <c r="E7493" s="33"/>
      <c r="F7493" s="33"/>
      <c r="G7493" s="33"/>
      <c r="H7493" s="33"/>
      <c r="I7493" s="171"/>
      <c r="J7493" s="33"/>
      <c r="K7493" s="33"/>
    </row>
    <row r="7494" spans="2:11" x14ac:dyDescent="0.2">
      <c r="B7494" s="33"/>
      <c r="C7494" s="171"/>
      <c r="D7494" s="33"/>
      <c r="E7494" s="33"/>
      <c r="F7494" s="33"/>
      <c r="G7494" s="33"/>
      <c r="H7494" s="33"/>
      <c r="I7494" s="171"/>
      <c r="J7494" s="33"/>
      <c r="K7494" s="33"/>
    </row>
    <row r="7495" spans="2:11" x14ac:dyDescent="0.2">
      <c r="B7495" s="33"/>
      <c r="C7495" s="171"/>
      <c r="D7495" s="33"/>
      <c r="E7495" s="33"/>
      <c r="F7495" s="33"/>
      <c r="G7495" s="33"/>
      <c r="H7495" s="33"/>
      <c r="I7495" s="171"/>
      <c r="J7495" s="33"/>
      <c r="K7495" s="33"/>
    </row>
    <row r="7496" spans="2:11" x14ac:dyDescent="0.2">
      <c r="B7496" s="33"/>
      <c r="C7496" s="171"/>
      <c r="D7496" s="33"/>
      <c r="E7496" s="33"/>
      <c r="F7496" s="33"/>
      <c r="G7496" s="33"/>
      <c r="H7496" s="33"/>
      <c r="I7496" s="171"/>
      <c r="J7496" s="33"/>
      <c r="K7496" s="33"/>
    </row>
    <row r="7497" spans="2:11" x14ac:dyDescent="0.2">
      <c r="B7497" s="33"/>
      <c r="C7497" s="171"/>
      <c r="D7497" s="33"/>
      <c r="E7497" s="33"/>
      <c r="F7497" s="33"/>
      <c r="G7497" s="33"/>
      <c r="H7497" s="33"/>
      <c r="I7497" s="171"/>
      <c r="J7497" s="33"/>
      <c r="K7497" s="33"/>
    </row>
    <row r="7498" spans="2:11" x14ac:dyDescent="0.2">
      <c r="B7498" s="33"/>
      <c r="C7498" s="171"/>
      <c r="D7498" s="33"/>
      <c r="E7498" s="33"/>
      <c r="F7498" s="33"/>
      <c r="G7498" s="33"/>
      <c r="H7498" s="33"/>
      <c r="I7498" s="171"/>
      <c r="J7498" s="33"/>
      <c r="K7498" s="33"/>
    </row>
    <row r="7499" spans="2:11" x14ac:dyDescent="0.2">
      <c r="B7499" s="33"/>
      <c r="C7499" s="171"/>
      <c r="D7499" s="33"/>
      <c r="E7499" s="33"/>
      <c r="F7499" s="33"/>
      <c r="G7499" s="33"/>
      <c r="H7499" s="33"/>
      <c r="I7499" s="171"/>
      <c r="J7499" s="33"/>
      <c r="K7499" s="33"/>
    </row>
    <row r="7500" spans="2:11" x14ac:dyDescent="0.2">
      <c r="B7500" s="33"/>
      <c r="C7500" s="171"/>
      <c r="D7500" s="33"/>
      <c r="E7500" s="33"/>
      <c r="F7500" s="33"/>
      <c r="G7500" s="33"/>
      <c r="H7500" s="33"/>
      <c r="I7500" s="171"/>
      <c r="J7500" s="33"/>
      <c r="K7500" s="33"/>
    </row>
    <row r="7501" spans="2:11" x14ac:dyDescent="0.2">
      <c r="B7501" s="33"/>
      <c r="C7501" s="171"/>
      <c r="D7501" s="33"/>
      <c r="E7501" s="33"/>
      <c r="F7501" s="33"/>
      <c r="G7501" s="33"/>
      <c r="H7501" s="33"/>
      <c r="I7501" s="171"/>
      <c r="J7501" s="33"/>
      <c r="K7501" s="33"/>
    </row>
    <row r="7502" spans="2:11" x14ac:dyDescent="0.2">
      <c r="B7502" s="33"/>
      <c r="C7502" s="171"/>
      <c r="D7502" s="33"/>
      <c r="E7502" s="33"/>
      <c r="F7502" s="33"/>
      <c r="G7502" s="33"/>
      <c r="H7502" s="33"/>
      <c r="I7502" s="171"/>
      <c r="J7502" s="33"/>
      <c r="K7502" s="33"/>
    </row>
    <row r="7503" spans="2:11" x14ac:dyDescent="0.2">
      <c r="B7503" s="33"/>
      <c r="C7503" s="171"/>
      <c r="D7503" s="33"/>
      <c r="E7503" s="33"/>
      <c r="F7503" s="33"/>
      <c r="G7503" s="33"/>
      <c r="H7503" s="33"/>
      <c r="I7503" s="171"/>
      <c r="J7503" s="33"/>
      <c r="K7503" s="33"/>
    </row>
    <row r="7504" spans="2:11" x14ac:dyDescent="0.2">
      <c r="B7504" s="33"/>
      <c r="C7504" s="171"/>
      <c r="D7504" s="33"/>
      <c r="E7504" s="33"/>
      <c r="F7504" s="33"/>
      <c r="G7504" s="33"/>
      <c r="H7504" s="33"/>
      <c r="I7504" s="171"/>
      <c r="J7504" s="33"/>
      <c r="K7504" s="33"/>
    </row>
    <row r="7505" spans="2:11" x14ac:dyDescent="0.2">
      <c r="B7505" s="33"/>
      <c r="C7505" s="171"/>
      <c r="D7505" s="33"/>
      <c r="E7505" s="33"/>
      <c r="F7505" s="33"/>
      <c r="G7505" s="33"/>
      <c r="H7505" s="33"/>
      <c r="I7505" s="171"/>
      <c r="J7505" s="33"/>
      <c r="K7505" s="33"/>
    </row>
    <row r="7506" spans="2:11" x14ac:dyDescent="0.2">
      <c r="B7506" s="33"/>
      <c r="C7506" s="171"/>
      <c r="D7506" s="33"/>
      <c r="E7506" s="33"/>
      <c r="F7506" s="33"/>
      <c r="G7506" s="33"/>
      <c r="H7506" s="33"/>
      <c r="I7506" s="171"/>
      <c r="J7506" s="33"/>
      <c r="K7506" s="33"/>
    </row>
    <row r="7507" spans="2:11" x14ac:dyDescent="0.2">
      <c r="B7507" s="33"/>
      <c r="C7507" s="171"/>
      <c r="D7507" s="33"/>
      <c r="E7507" s="33"/>
      <c r="F7507" s="33"/>
      <c r="G7507" s="33"/>
      <c r="H7507" s="33"/>
      <c r="I7507" s="171"/>
      <c r="J7507" s="33"/>
      <c r="K7507" s="33"/>
    </row>
    <row r="7508" spans="2:11" x14ac:dyDescent="0.2">
      <c r="B7508" s="33"/>
      <c r="C7508" s="171"/>
      <c r="D7508" s="33"/>
      <c r="E7508" s="33"/>
      <c r="F7508" s="33"/>
      <c r="G7508" s="33"/>
      <c r="H7508" s="33"/>
      <c r="I7508" s="171"/>
      <c r="J7508" s="33"/>
      <c r="K7508" s="33"/>
    </row>
    <row r="7509" spans="2:11" x14ac:dyDescent="0.2">
      <c r="B7509" s="33"/>
      <c r="C7509" s="171"/>
      <c r="D7509" s="33"/>
      <c r="E7509" s="33"/>
      <c r="F7509" s="33"/>
      <c r="G7509" s="33"/>
      <c r="H7509" s="33"/>
      <c r="I7509" s="171"/>
      <c r="J7509" s="33"/>
      <c r="K7509" s="33"/>
    </row>
    <row r="7510" spans="2:11" x14ac:dyDescent="0.2">
      <c r="B7510" s="33"/>
      <c r="C7510" s="171"/>
      <c r="D7510" s="33"/>
      <c r="E7510" s="33"/>
      <c r="F7510" s="33"/>
      <c r="G7510" s="33"/>
      <c r="H7510" s="33"/>
      <c r="I7510" s="171"/>
      <c r="J7510" s="33"/>
      <c r="K7510" s="33"/>
    </row>
    <row r="7511" spans="2:11" x14ac:dyDescent="0.2">
      <c r="B7511" s="33"/>
      <c r="C7511" s="171"/>
      <c r="D7511" s="33"/>
      <c r="E7511" s="33"/>
      <c r="F7511" s="33"/>
      <c r="G7511" s="33"/>
      <c r="H7511" s="33"/>
      <c r="I7511" s="171"/>
      <c r="J7511" s="33"/>
      <c r="K7511" s="33"/>
    </row>
    <row r="7512" spans="2:11" x14ac:dyDescent="0.2">
      <c r="B7512" s="33"/>
      <c r="C7512" s="171"/>
      <c r="D7512" s="33"/>
      <c r="E7512" s="33"/>
      <c r="F7512" s="33"/>
      <c r="G7512" s="33"/>
      <c r="H7512" s="33"/>
      <c r="I7512" s="171"/>
      <c r="J7512" s="33"/>
      <c r="K7512" s="33"/>
    </row>
    <row r="7513" spans="2:11" x14ac:dyDescent="0.2">
      <c r="B7513" s="33"/>
      <c r="C7513" s="171"/>
      <c r="D7513" s="33"/>
      <c r="E7513" s="33"/>
      <c r="F7513" s="33"/>
      <c r="G7513" s="33"/>
      <c r="H7513" s="33"/>
      <c r="I7513" s="171"/>
      <c r="J7513" s="33"/>
      <c r="K7513" s="33"/>
    </row>
    <row r="7514" spans="2:11" x14ac:dyDescent="0.2">
      <c r="B7514" s="33"/>
      <c r="C7514" s="171"/>
      <c r="D7514" s="33"/>
      <c r="E7514" s="33"/>
      <c r="F7514" s="33"/>
      <c r="G7514" s="33"/>
      <c r="H7514" s="33"/>
      <c r="I7514" s="171"/>
      <c r="J7514" s="33"/>
      <c r="K7514" s="33"/>
    </row>
    <row r="7515" spans="2:11" x14ac:dyDescent="0.2">
      <c r="B7515" s="33"/>
      <c r="C7515" s="171"/>
      <c r="D7515" s="33"/>
      <c r="E7515" s="33"/>
      <c r="F7515" s="33"/>
      <c r="G7515" s="33"/>
      <c r="H7515" s="33"/>
      <c r="I7515" s="171"/>
      <c r="J7515" s="33"/>
      <c r="K7515" s="33"/>
    </row>
    <row r="7516" spans="2:11" x14ac:dyDescent="0.2">
      <c r="B7516" s="33"/>
      <c r="C7516" s="171"/>
      <c r="D7516" s="33"/>
      <c r="E7516" s="33"/>
      <c r="F7516" s="33"/>
      <c r="G7516" s="33"/>
      <c r="H7516" s="33"/>
      <c r="I7516" s="171"/>
      <c r="J7516" s="33"/>
      <c r="K7516" s="33"/>
    </row>
    <row r="7517" spans="2:11" x14ac:dyDescent="0.2">
      <c r="B7517" s="33"/>
      <c r="C7517" s="171"/>
      <c r="D7517" s="33"/>
      <c r="E7517" s="33"/>
      <c r="F7517" s="33"/>
      <c r="G7517" s="33"/>
      <c r="H7517" s="33"/>
      <c r="I7517" s="171"/>
      <c r="J7517" s="33"/>
      <c r="K7517" s="33"/>
    </row>
    <row r="7518" spans="2:11" x14ac:dyDescent="0.2">
      <c r="B7518" s="33"/>
      <c r="C7518" s="171"/>
      <c r="D7518" s="33"/>
      <c r="E7518" s="33"/>
      <c r="F7518" s="33"/>
      <c r="G7518" s="33"/>
      <c r="H7518" s="33"/>
      <c r="I7518" s="171"/>
      <c r="J7518" s="33"/>
      <c r="K7518" s="33"/>
    </row>
    <row r="7519" spans="2:11" x14ac:dyDescent="0.2">
      <c r="B7519" s="33"/>
      <c r="C7519" s="171"/>
      <c r="D7519" s="33"/>
      <c r="E7519" s="33"/>
      <c r="F7519" s="33"/>
      <c r="G7519" s="33"/>
      <c r="H7519" s="33"/>
      <c r="I7519" s="171"/>
      <c r="J7519" s="33"/>
      <c r="K7519" s="33"/>
    </row>
    <row r="7520" spans="2:11" x14ac:dyDescent="0.2">
      <c r="B7520" s="33"/>
      <c r="C7520" s="171"/>
      <c r="D7520" s="33"/>
      <c r="E7520" s="33"/>
      <c r="F7520" s="33"/>
      <c r="G7520" s="33"/>
      <c r="H7520" s="33"/>
      <c r="I7520" s="171"/>
      <c r="J7520" s="33"/>
      <c r="K7520" s="33"/>
    </row>
    <row r="7521" spans="2:11" x14ac:dyDescent="0.2">
      <c r="B7521" s="33"/>
      <c r="C7521" s="171"/>
      <c r="D7521" s="33"/>
      <c r="E7521" s="33"/>
      <c r="F7521" s="33"/>
      <c r="G7521" s="33"/>
      <c r="H7521" s="33"/>
      <c r="I7521" s="171"/>
      <c r="J7521" s="33"/>
      <c r="K7521" s="33"/>
    </row>
    <row r="7522" spans="2:11" x14ac:dyDescent="0.2">
      <c r="B7522" s="33"/>
      <c r="C7522" s="171"/>
      <c r="D7522" s="33"/>
      <c r="E7522" s="33"/>
      <c r="F7522" s="33"/>
      <c r="G7522" s="33"/>
      <c r="H7522" s="33"/>
      <c r="I7522" s="171"/>
      <c r="J7522" s="33"/>
      <c r="K7522" s="33"/>
    </row>
    <row r="7523" spans="2:11" x14ac:dyDescent="0.2">
      <c r="B7523" s="33"/>
      <c r="C7523" s="171"/>
      <c r="D7523" s="33"/>
      <c r="E7523" s="33"/>
      <c r="F7523" s="33"/>
      <c r="G7523" s="33"/>
      <c r="H7523" s="33"/>
      <c r="I7523" s="171"/>
      <c r="J7523" s="33"/>
      <c r="K7523" s="33"/>
    </row>
    <row r="7524" spans="2:11" x14ac:dyDescent="0.2">
      <c r="B7524" s="33"/>
      <c r="C7524" s="171"/>
      <c r="D7524" s="33"/>
      <c r="E7524" s="33"/>
      <c r="F7524" s="33"/>
      <c r="G7524" s="33"/>
      <c r="H7524" s="33"/>
      <c r="I7524" s="171"/>
      <c r="J7524" s="33"/>
      <c r="K7524" s="33"/>
    </row>
    <row r="7525" spans="2:11" x14ac:dyDescent="0.2">
      <c r="B7525" s="33"/>
      <c r="C7525" s="171"/>
      <c r="D7525" s="33"/>
      <c r="E7525" s="33"/>
      <c r="F7525" s="33"/>
      <c r="G7525" s="33"/>
      <c r="H7525" s="33"/>
      <c r="I7525" s="171"/>
      <c r="J7525" s="33"/>
      <c r="K7525" s="33"/>
    </row>
    <row r="7526" spans="2:11" x14ac:dyDescent="0.2">
      <c r="B7526" s="33"/>
      <c r="C7526" s="171"/>
      <c r="D7526" s="33"/>
      <c r="E7526" s="33"/>
      <c r="F7526" s="33"/>
      <c r="G7526" s="33"/>
      <c r="H7526" s="33"/>
      <c r="I7526" s="171"/>
      <c r="J7526" s="33"/>
      <c r="K7526" s="33"/>
    </row>
    <row r="7527" spans="2:11" x14ac:dyDescent="0.2">
      <c r="B7527" s="33"/>
      <c r="C7527" s="171"/>
      <c r="D7527" s="33"/>
      <c r="E7527" s="33"/>
      <c r="F7527" s="33"/>
      <c r="G7527" s="33"/>
      <c r="H7527" s="33"/>
      <c r="I7527" s="171"/>
      <c r="J7527" s="33"/>
      <c r="K7527" s="33"/>
    </row>
    <row r="7528" spans="2:11" x14ac:dyDescent="0.2">
      <c r="B7528" s="33"/>
      <c r="C7528" s="171"/>
      <c r="D7528" s="33"/>
      <c r="E7528" s="33"/>
      <c r="F7528" s="33"/>
      <c r="G7528" s="33"/>
      <c r="H7528" s="33"/>
      <c r="I7528" s="171"/>
      <c r="J7528" s="33"/>
      <c r="K7528" s="33"/>
    </row>
    <row r="7529" spans="2:11" x14ac:dyDescent="0.2">
      <c r="B7529" s="33"/>
      <c r="C7529" s="171"/>
      <c r="D7529" s="33"/>
      <c r="E7529" s="33"/>
      <c r="F7529" s="33"/>
      <c r="G7529" s="33"/>
      <c r="H7529" s="33"/>
      <c r="I7529" s="171"/>
      <c r="J7529" s="33"/>
      <c r="K7529" s="33"/>
    </row>
    <row r="7530" spans="2:11" x14ac:dyDescent="0.2">
      <c r="B7530" s="33"/>
      <c r="C7530" s="171"/>
      <c r="D7530" s="33"/>
      <c r="E7530" s="33"/>
      <c r="F7530" s="33"/>
      <c r="G7530" s="33"/>
      <c r="H7530" s="33"/>
      <c r="I7530" s="171"/>
      <c r="J7530" s="33"/>
      <c r="K7530" s="33"/>
    </row>
    <row r="7531" spans="2:11" x14ac:dyDescent="0.2">
      <c r="B7531" s="33"/>
      <c r="C7531" s="171"/>
      <c r="D7531" s="33"/>
      <c r="E7531" s="33"/>
      <c r="F7531" s="33"/>
      <c r="G7531" s="33"/>
      <c r="H7531" s="33"/>
      <c r="I7531" s="171"/>
      <c r="J7531" s="33"/>
      <c r="K7531" s="33"/>
    </row>
    <row r="7532" spans="2:11" x14ac:dyDescent="0.2">
      <c r="B7532" s="33"/>
      <c r="C7532" s="171"/>
      <c r="D7532" s="33"/>
      <c r="E7532" s="33"/>
      <c r="F7532" s="33"/>
      <c r="G7532" s="33"/>
      <c r="H7532" s="33"/>
      <c r="I7532" s="171"/>
      <c r="J7532" s="33"/>
      <c r="K7532" s="33"/>
    </row>
    <row r="7533" spans="2:11" x14ac:dyDescent="0.2">
      <c r="B7533" s="33"/>
      <c r="C7533" s="171"/>
      <c r="D7533" s="33"/>
      <c r="E7533" s="33"/>
      <c r="F7533" s="33"/>
      <c r="G7533" s="33"/>
      <c r="H7533" s="33"/>
      <c r="I7533" s="171"/>
      <c r="J7533" s="33"/>
      <c r="K7533" s="33"/>
    </row>
    <row r="7534" spans="2:11" x14ac:dyDescent="0.2">
      <c r="B7534" s="33"/>
      <c r="C7534" s="171"/>
      <c r="D7534" s="33"/>
      <c r="E7534" s="33"/>
      <c r="F7534" s="33"/>
      <c r="G7534" s="33"/>
      <c r="H7534" s="33"/>
      <c r="I7534" s="171"/>
      <c r="J7534" s="33"/>
      <c r="K7534" s="33"/>
    </row>
    <row r="7535" spans="2:11" x14ac:dyDescent="0.2">
      <c r="B7535" s="33"/>
      <c r="C7535" s="171"/>
      <c r="D7535" s="33"/>
      <c r="E7535" s="33"/>
      <c r="F7535" s="33"/>
      <c r="G7535" s="33"/>
      <c r="H7535" s="33"/>
      <c r="I7535" s="171"/>
      <c r="J7535" s="33"/>
      <c r="K7535" s="33"/>
    </row>
    <row r="7536" spans="2:11" x14ac:dyDescent="0.2">
      <c r="B7536" s="33"/>
      <c r="C7536" s="171"/>
      <c r="D7536" s="33"/>
      <c r="E7536" s="33"/>
      <c r="F7536" s="33"/>
      <c r="G7536" s="33"/>
      <c r="H7536" s="33"/>
      <c r="I7536" s="171"/>
      <c r="J7536" s="33"/>
      <c r="K7536" s="33"/>
    </row>
    <row r="7537" spans="2:11" x14ac:dyDescent="0.2">
      <c r="B7537" s="33"/>
      <c r="C7537" s="171"/>
      <c r="D7537" s="33"/>
      <c r="E7537" s="33"/>
      <c r="F7537" s="33"/>
      <c r="G7537" s="33"/>
      <c r="H7537" s="33"/>
      <c r="I7537" s="171"/>
      <c r="J7537" s="33"/>
      <c r="K7537" s="33"/>
    </row>
    <row r="7538" spans="2:11" x14ac:dyDescent="0.2">
      <c r="B7538" s="33"/>
      <c r="C7538" s="171"/>
      <c r="D7538" s="33"/>
      <c r="E7538" s="33"/>
      <c r="F7538" s="33"/>
      <c r="G7538" s="33"/>
      <c r="H7538" s="33"/>
      <c r="I7538" s="171"/>
      <c r="J7538" s="33"/>
      <c r="K7538" s="33"/>
    </row>
    <row r="7539" spans="2:11" x14ac:dyDescent="0.2">
      <c r="B7539" s="33"/>
      <c r="C7539" s="171"/>
      <c r="D7539" s="33"/>
      <c r="E7539" s="33"/>
      <c r="F7539" s="33"/>
      <c r="G7539" s="33"/>
      <c r="H7539" s="33"/>
      <c r="I7539" s="171"/>
      <c r="J7539" s="33"/>
      <c r="K7539" s="33"/>
    </row>
    <row r="7540" spans="2:11" x14ac:dyDescent="0.2">
      <c r="B7540" s="33"/>
      <c r="C7540" s="171"/>
      <c r="D7540" s="33"/>
      <c r="E7540" s="33"/>
      <c r="F7540" s="33"/>
      <c r="G7540" s="33"/>
      <c r="H7540" s="33"/>
      <c r="I7540" s="171"/>
      <c r="J7540" s="33"/>
      <c r="K7540" s="33"/>
    </row>
    <row r="7541" spans="2:11" x14ac:dyDescent="0.2">
      <c r="B7541" s="33"/>
      <c r="C7541" s="171"/>
      <c r="D7541" s="33"/>
      <c r="E7541" s="33"/>
      <c r="F7541" s="33"/>
      <c r="G7541" s="33"/>
      <c r="H7541" s="33"/>
      <c r="I7541" s="171"/>
      <c r="J7541" s="33"/>
      <c r="K7541" s="33"/>
    </row>
    <row r="7542" spans="2:11" x14ac:dyDescent="0.2">
      <c r="B7542" s="33"/>
      <c r="C7542" s="171"/>
      <c r="D7542" s="33"/>
      <c r="E7542" s="33"/>
      <c r="F7542" s="33"/>
      <c r="G7542" s="33"/>
      <c r="H7542" s="33"/>
      <c r="I7542" s="171"/>
      <c r="J7542" s="33"/>
      <c r="K7542" s="33"/>
    </row>
    <row r="7543" spans="2:11" x14ac:dyDescent="0.2">
      <c r="B7543" s="33"/>
      <c r="C7543" s="171"/>
      <c r="D7543" s="33"/>
      <c r="E7543" s="33"/>
      <c r="F7543" s="33"/>
      <c r="G7543" s="33"/>
      <c r="H7543" s="33"/>
      <c r="I7543" s="171"/>
      <c r="J7543" s="33"/>
      <c r="K7543" s="33"/>
    </row>
    <row r="7544" spans="2:11" x14ac:dyDescent="0.2">
      <c r="B7544" s="33"/>
      <c r="C7544" s="171"/>
      <c r="D7544" s="33"/>
      <c r="E7544" s="33"/>
      <c r="F7544" s="33"/>
      <c r="G7544" s="33"/>
      <c r="H7544" s="33"/>
      <c r="I7544" s="171"/>
      <c r="J7544" s="33"/>
      <c r="K7544" s="33"/>
    </row>
    <row r="7545" spans="2:11" x14ac:dyDescent="0.2">
      <c r="B7545" s="33"/>
      <c r="C7545" s="171"/>
      <c r="D7545" s="33"/>
      <c r="E7545" s="33"/>
      <c r="F7545" s="33"/>
      <c r="G7545" s="33"/>
      <c r="H7545" s="33"/>
      <c r="I7545" s="171"/>
      <c r="J7545" s="33"/>
      <c r="K7545" s="33"/>
    </row>
    <row r="7546" spans="2:11" x14ac:dyDescent="0.2">
      <c r="B7546" s="33"/>
      <c r="C7546" s="171"/>
      <c r="D7546" s="33"/>
      <c r="E7546" s="33"/>
      <c r="F7546" s="33"/>
      <c r="G7546" s="33"/>
      <c r="H7546" s="33"/>
      <c r="I7546" s="171"/>
      <c r="J7546" s="33"/>
      <c r="K7546" s="33"/>
    </row>
    <row r="7547" spans="2:11" x14ac:dyDescent="0.2">
      <c r="B7547" s="33"/>
      <c r="C7547" s="171"/>
      <c r="D7547" s="33"/>
      <c r="E7547" s="33"/>
      <c r="F7547" s="33"/>
      <c r="G7547" s="33"/>
      <c r="H7547" s="33"/>
      <c r="I7547" s="171"/>
      <c r="J7547" s="33"/>
      <c r="K7547" s="33"/>
    </row>
    <row r="7548" spans="2:11" x14ac:dyDescent="0.2">
      <c r="B7548" s="33"/>
      <c r="C7548" s="171"/>
      <c r="D7548" s="33"/>
      <c r="E7548" s="33"/>
      <c r="F7548" s="33"/>
      <c r="G7548" s="33"/>
      <c r="H7548" s="33"/>
      <c r="I7548" s="171"/>
      <c r="J7548" s="33"/>
      <c r="K7548" s="33"/>
    </row>
    <row r="7549" spans="2:11" x14ac:dyDescent="0.2">
      <c r="B7549" s="33"/>
      <c r="C7549" s="171"/>
      <c r="D7549" s="33"/>
      <c r="E7549" s="33"/>
      <c r="F7549" s="33"/>
      <c r="G7549" s="33"/>
      <c r="H7549" s="33"/>
      <c r="I7549" s="171"/>
      <c r="J7549" s="33"/>
      <c r="K7549" s="33"/>
    </row>
    <row r="7550" spans="2:11" x14ac:dyDescent="0.2">
      <c r="B7550" s="33"/>
      <c r="C7550" s="171"/>
      <c r="D7550" s="33"/>
      <c r="E7550" s="33"/>
      <c r="F7550" s="33"/>
      <c r="G7550" s="33"/>
      <c r="H7550" s="33"/>
      <c r="I7550" s="171"/>
      <c r="J7550" s="33"/>
      <c r="K7550" s="33"/>
    </row>
    <row r="7551" spans="2:11" x14ac:dyDescent="0.2">
      <c r="B7551" s="33"/>
      <c r="C7551" s="171"/>
      <c r="D7551" s="33"/>
      <c r="E7551" s="33"/>
      <c r="F7551" s="33"/>
      <c r="G7551" s="33"/>
      <c r="H7551" s="33"/>
      <c r="I7551" s="171"/>
      <c r="J7551" s="33"/>
      <c r="K7551" s="33"/>
    </row>
    <row r="7552" spans="2:11" x14ac:dyDescent="0.2">
      <c r="B7552" s="33"/>
      <c r="C7552" s="171"/>
      <c r="D7552" s="33"/>
      <c r="E7552" s="33"/>
      <c r="F7552" s="33"/>
      <c r="G7552" s="33"/>
      <c r="H7552" s="33"/>
      <c r="I7552" s="171"/>
      <c r="J7552" s="33"/>
      <c r="K7552" s="33"/>
    </row>
    <row r="7553" spans="2:11" x14ac:dyDescent="0.2">
      <c r="B7553" s="33"/>
      <c r="C7553" s="171"/>
      <c r="D7553" s="33"/>
      <c r="E7553" s="33"/>
      <c r="F7553" s="33"/>
      <c r="G7553" s="33"/>
      <c r="H7553" s="33"/>
      <c r="I7553" s="171"/>
      <c r="J7553" s="33"/>
      <c r="K7553" s="33"/>
    </row>
    <row r="7554" spans="2:11" x14ac:dyDescent="0.2">
      <c r="B7554" s="33"/>
      <c r="C7554" s="171"/>
      <c r="D7554" s="33"/>
      <c r="E7554" s="33"/>
      <c r="F7554" s="33"/>
      <c r="G7554" s="33"/>
      <c r="H7554" s="33"/>
      <c r="I7554" s="171"/>
      <c r="J7554" s="33"/>
      <c r="K7554" s="33"/>
    </row>
    <row r="7555" spans="2:11" x14ac:dyDescent="0.2">
      <c r="B7555" s="33"/>
      <c r="C7555" s="171"/>
      <c r="D7555" s="33"/>
      <c r="E7555" s="33"/>
      <c r="F7555" s="33"/>
      <c r="G7555" s="33"/>
      <c r="H7555" s="33"/>
      <c r="I7555" s="171"/>
      <c r="J7555" s="33"/>
      <c r="K7555" s="33"/>
    </row>
    <row r="7556" spans="2:11" x14ac:dyDescent="0.2">
      <c r="B7556" s="33"/>
      <c r="C7556" s="171"/>
      <c r="D7556" s="33"/>
      <c r="E7556" s="33"/>
      <c r="F7556" s="33"/>
      <c r="G7556" s="33"/>
      <c r="H7556" s="33"/>
      <c r="I7556" s="171"/>
      <c r="J7556" s="33"/>
      <c r="K7556" s="33"/>
    </row>
    <row r="7557" spans="2:11" x14ac:dyDescent="0.2">
      <c r="B7557" s="33"/>
      <c r="C7557" s="171"/>
      <c r="D7557" s="33"/>
      <c r="E7557" s="33"/>
      <c r="F7557" s="33"/>
      <c r="G7557" s="33"/>
      <c r="H7557" s="33"/>
      <c r="I7557" s="171"/>
      <c r="J7557" s="33"/>
      <c r="K7557" s="33"/>
    </row>
    <row r="7558" spans="2:11" x14ac:dyDescent="0.2">
      <c r="B7558" s="33"/>
      <c r="C7558" s="171"/>
      <c r="D7558" s="33"/>
      <c r="E7558" s="33"/>
      <c r="F7558" s="33"/>
      <c r="G7558" s="33"/>
      <c r="H7558" s="33"/>
      <c r="I7558" s="171"/>
      <c r="J7558" s="33"/>
      <c r="K7558" s="33"/>
    </row>
    <row r="7559" spans="2:11" x14ac:dyDescent="0.2">
      <c r="B7559" s="33"/>
      <c r="C7559" s="171"/>
      <c r="D7559" s="33"/>
      <c r="E7559" s="33"/>
      <c r="F7559" s="33"/>
      <c r="G7559" s="33"/>
      <c r="H7559" s="33"/>
      <c r="I7559" s="171"/>
      <c r="J7559" s="33"/>
      <c r="K7559" s="33"/>
    </row>
    <row r="7560" spans="2:11" x14ac:dyDescent="0.2">
      <c r="B7560" s="33"/>
      <c r="C7560" s="171"/>
      <c r="D7560" s="33"/>
      <c r="E7560" s="33"/>
      <c r="F7560" s="33"/>
      <c r="G7560" s="33"/>
      <c r="H7560" s="33"/>
      <c r="I7560" s="171"/>
      <c r="J7560" s="33"/>
      <c r="K7560" s="33"/>
    </row>
    <row r="7561" spans="2:11" x14ac:dyDescent="0.2">
      <c r="B7561" s="33"/>
      <c r="C7561" s="171"/>
      <c r="D7561" s="33"/>
      <c r="E7561" s="33"/>
      <c r="F7561" s="33"/>
      <c r="G7561" s="33"/>
      <c r="H7561" s="33"/>
      <c r="I7561" s="171"/>
      <c r="J7561" s="33"/>
      <c r="K7561" s="33"/>
    </row>
    <row r="7562" spans="2:11" x14ac:dyDescent="0.2">
      <c r="B7562" s="33"/>
      <c r="C7562" s="171"/>
      <c r="D7562" s="33"/>
      <c r="E7562" s="33"/>
      <c r="F7562" s="33"/>
      <c r="G7562" s="33"/>
      <c r="H7562" s="33"/>
      <c r="I7562" s="171"/>
      <c r="J7562" s="33"/>
      <c r="K7562" s="33"/>
    </row>
    <row r="7563" spans="2:11" x14ac:dyDescent="0.2">
      <c r="B7563" s="33"/>
      <c r="C7563" s="171"/>
      <c r="D7563" s="33"/>
      <c r="E7563" s="33"/>
      <c r="F7563" s="33"/>
      <c r="G7563" s="33"/>
      <c r="H7563" s="33"/>
      <c r="I7563" s="171"/>
      <c r="J7563" s="33"/>
      <c r="K7563" s="33"/>
    </row>
    <row r="7564" spans="2:11" x14ac:dyDescent="0.2">
      <c r="B7564" s="33"/>
      <c r="C7564" s="171"/>
      <c r="D7564" s="33"/>
      <c r="E7564" s="33"/>
      <c r="F7564" s="33"/>
      <c r="G7564" s="33"/>
      <c r="H7564" s="33"/>
      <c r="I7564" s="171"/>
      <c r="J7564" s="33"/>
      <c r="K7564" s="33"/>
    </row>
    <row r="7565" spans="2:11" x14ac:dyDescent="0.2">
      <c r="B7565" s="33"/>
      <c r="C7565" s="171"/>
      <c r="D7565" s="33"/>
      <c r="E7565" s="33"/>
      <c r="F7565" s="33"/>
      <c r="G7565" s="33"/>
      <c r="H7565" s="33"/>
      <c r="I7565" s="171"/>
      <c r="J7565" s="33"/>
      <c r="K7565" s="33"/>
    </row>
    <row r="7566" spans="2:11" x14ac:dyDescent="0.2">
      <c r="B7566" s="33"/>
      <c r="C7566" s="171"/>
      <c r="D7566" s="33"/>
      <c r="E7566" s="33"/>
      <c r="F7566" s="33"/>
      <c r="G7566" s="33"/>
      <c r="H7566" s="33"/>
      <c r="I7566" s="171"/>
      <c r="J7566" s="33"/>
      <c r="K7566" s="33"/>
    </row>
    <row r="7567" spans="2:11" x14ac:dyDescent="0.2">
      <c r="B7567" s="33"/>
      <c r="C7567" s="171"/>
      <c r="D7567" s="33"/>
      <c r="E7567" s="33"/>
      <c r="F7567" s="33"/>
      <c r="G7567" s="33"/>
      <c r="H7567" s="33"/>
      <c r="I7567" s="171"/>
      <c r="J7567" s="33"/>
      <c r="K7567" s="33"/>
    </row>
    <row r="7568" spans="2:11" x14ac:dyDescent="0.2">
      <c r="B7568" s="33"/>
      <c r="C7568" s="171"/>
      <c r="D7568" s="33"/>
      <c r="E7568" s="33"/>
      <c r="F7568" s="33"/>
      <c r="G7568" s="33"/>
      <c r="H7568" s="33"/>
      <c r="I7568" s="171"/>
      <c r="J7568" s="33"/>
      <c r="K7568" s="33"/>
    </row>
    <row r="7569" spans="2:11" x14ac:dyDescent="0.2">
      <c r="B7569" s="33"/>
      <c r="C7569" s="171"/>
      <c r="D7569" s="33"/>
      <c r="E7569" s="33"/>
      <c r="F7569" s="33"/>
      <c r="G7569" s="33"/>
      <c r="H7569" s="33"/>
      <c r="I7569" s="171"/>
      <c r="J7569" s="33"/>
      <c r="K7569" s="33"/>
    </row>
    <row r="7570" spans="2:11" x14ac:dyDescent="0.2">
      <c r="B7570" s="33"/>
      <c r="C7570" s="171"/>
      <c r="D7570" s="33"/>
      <c r="E7570" s="33"/>
      <c r="F7570" s="33"/>
      <c r="G7570" s="33"/>
      <c r="H7570" s="33"/>
      <c r="I7570" s="171"/>
      <c r="J7570" s="33"/>
      <c r="K7570" s="33"/>
    </row>
    <row r="7571" spans="2:11" x14ac:dyDescent="0.2">
      <c r="B7571" s="33"/>
      <c r="C7571" s="171"/>
      <c r="D7571" s="33"/>
      <c r="E7571" s="33"/>
      <c r="F7571" s="33"/>
      <c r="G7571" s="33"/>
      <c r="H7571" s="33"/>
      <c r="I7571" s="171"/>
      <c r="J7571" s="33"/>
      <c r="K7571" s="33"/>
    </row>
    <row r="7572" spans="2:11" x14ac:dyDescent="0.2">
      <c r="B7572" s="33"/>
      <c r="C7572" s="171"/>
      <c r="D7572" s="33"/>
      <c r="E7572" s="33"/>
      <c r="F7572" s="33"/>
      <c r="G7572" s="33"/>
      <c r="H7572" s="33"/>
      <c r="I7572" s="171"/>
      <c r="J7572" s="33"/>
      <c r="K7572" s="33"/>
    </row>
    <row r="7573" spans="2:11" x14ac:dyDescent="0.2">
      <c r="B7573" s="33"/>
      <c r="C7573" s="171"/>
      <c r="D7573" s="33"/>
      <c r="E7573" s="33"/>
      <c r="F7573" s="33"/>
      <c r="G7573" s="33"/>
      <c r="H7573" s="33"/>
      <c r="I7573" s="171"/>
      <c r="J7573" s="33"/>
      <c r="K7573" s="33"/>
    </row>
    <row r="7574" spans="2:11" x14ac:dyDescent="0.2">
      <c r="B7574" s="33"/>
      <c r="C7574" s="171"/>
      <c r="D7574" s="33"/>
      <c r="E7574" s="33"/>
      <c r="F7574" s="33"/>
      <c r="G7574" s="33"/>
      <c r="H7574" s="33"/>
      <c r="I7574" s="171"/>
      <c r="J7574" s="33"/>
      <c r="K7574" s="33"/>
    </row>
    <row r="7575" spans="2:11" x14ac:dyDescent="0.2">
      <c r="B7575" s="33"/>
      <c r="C7575" s="171"/>
      <c r="D7575" s="33"/>
      <c r="E7575" s="33"/>
      <c r="F7575" s="33"/>
      <c r="G7575" s="33"/>
      <c r="H7575" s="33"/>
      <c r="I7575" s="171"/>
      <c r="J7575" s="33"/>
      <c r="K7575" s="33"/>
    </row>
    <row r="7576" spans="2:11" x14ac:dyDescent="0.2">
      <c r="B7576" s="33"/>
      <c r="C7576" s="171"/>
      <c r="D7576" s="33"/>
      <c r="E7576" s="33"/>
      <c r="F7576" s="33"/>
      <c r="G7576" s="33"/>
      <c r="H7576" s="33"/>
      <c r="I7576" s="171"/>
      <c r="J7576" s="33"/>
      <c r="K7576" s="33"/>
    </row>
    <row r="7577" spans="2:11" x14ac:dyDescent="0.2">
      <c r="B7577" s="33"/>
      <c r="C7577" s="171"/>
      <c r="D7577" s="33"/>
      <c r="E7577" s="33"/>
      <c r="F7577" s="33"/>
      <c r="G7577" s="33"/>
      <c r="H7577" s="33"/>
      <c r="I7577" s="171"/>
      <c r="J7577" s="33"/>
      <c r="K7577" s="33"/>
    </row>
    <row r="7578" spans="2:11" x14ac:dyDescent="0.2">
      <c r="B7578" s="33"/>
      <c r="C7578" s="171"/>
      <c r="D7578" s="33"/>
      <c r="E7578" s="33"/>
      <c r="F7578" s="33"/>
      <c r="G7578" s="33"/>
      <c r="H7578" s="33"/>
      <c r="I7578" s="171"/>
      <c r="J7578" s="33"/>
      <c r="K7578" s="33"/>
    </row>
    <row r="7579" spans="2:11" x14ac:dyDescent="0.2">
      <c r="B7579" s="33"/>
      <c r="C7579" s="171"/>
      <c r="D7579" s="33"/>
      <c r="E7579" s="33"/>
      <c r="F7579" s="33"/>
      <c r="G7579" s="33"/>
      <c r="H7579" s="33"/>
      <c r="I7579" s="171"/>
      <c r="J7579" s="33"/>
      <c r="K7579" s="33"/>
    </row>
    <row r="7580" spans="2:11" x14ac:dyDescent="0.2">
      <c r="B7580" s="33"/>
      <c r="C7580" s="171"/>
      <c r="D7580" s="33"/>
      <c r="E7580" s="33"/>
      <c r="F7580" s="33"/>
      <c r="G7580" s="33"/>
      <c r="H7580" s="33"/>
      <c r="I7580" s="171"/>
      <c r="J7580" s="33"/>
      <c r="K7580" s="33"/>
    </row>
    <row r="7581" spans="2:11" x14ac:dyDescent="0.2">
      <c r="B7581" s="33"/>
      <c r="C7581" s="171"/>
      <c r="D7581" s="33"/>
      <c r="E7581" s="33"/>
      <c r="F7581" s="33"/>
      <c r="G7581" s="33"/>
      <c r="H7581" s="33"/>
      <c r="I7581" s="171"/>
      <c r="J7581" s="33"/>
      <c r="K7581" s="33"/>
    </row>
    <row r="7582" spans="2:11" x14ac:dyDescent="0.2">
      <c r="B7582" s="33"/>
      <c r="C7582" s="171"/>
      <c r="D7582" s="33"/>
      <c r="E7582" s="33"/>
      <c r="F7582" s="33"/>
      <c r="G7582" s="33"/>
      <c r="H7582" s="33"/>
      <c r="I7582" s="171"/>
      <c r="J7582" s="33"/>
      <c r="K7582" s="33"/>
    </row>
    <row r="7583" spans="2:11" x14ac:dyDescent="0.2">
      <c r="B7583" s="33"/>
      <c r="C7583" s="171"/>
      <c r="D7583" s="33"/>
      <c r="E7583" s="33"/>
      <c r="F7583" s="33"/>
      <c r="G7583" s="33"/>
      <c r="H7583" s="33"/>
      <c r="I7583" s="171"/>
      <c r="J7583" s="33"/>
      <c r="K7583" s="33"/>
    </row>
    <row r="7584" spans="2:11" x14ac:dyDescent="0.2">
      <c r="B7584" s="33"/>
      <c r="C7584" s="171"/>
      <c r="D7584" s="33"/>
      <c r="E7584" s="33"/>
      <c r="F7584" s="33"/>
      <c r="G7584" s="33"/>
      <c r="H7584" s="33"/>
      <c r="I7584" s="171"/>
      <c r="J7584" s="33"/>
      <c r="K7584" s="33"/>
    </row>
    <row r="7585" spans="2:11" x14ac:dyDescent="0.2">
      <c r="B7585" s="33"/>
      <c r="C7585" s="171"/>
      <c r="D7585" s="33"/>
      <c r="E7585" s="33"/>
      <c r="F7585" s="33"/>
      <c r="G7585" s="33"/>
      <c r="H7585" s="33"/>
      <c r="I7585" s="171"/>
      <c r="J7585" s="33"/>
      <c r="K7585" s="33"/>
    </row>
    <row r="7586" spans="2:11" x14ac:dyDescent="0.2">
      <c r="B7586" s="33"/>
      <c r="C7586" s="171"/>
      <c r="D7586" s="33"/>
      <c r="E7586" s="33"/>
      <c r="F7586" s="33"/>
      <c r="G7586" s="33"/>
      <c r="H7586" s="33"/>
      <c r="I7586" s="171"/>
      <c r="J7586" s="33"/>
      <c r="K7586" s="33"/>
    </row>
    <row r="7587" spans="2:11" x14ac:dyDescent="0.2">
      <c r="B7587" s="33"/>
      <c r="C7587" s="171"/>
      <c r="D7587" s="33"/>
      <c r="E7587" s="33"/>
      <c r="F7587" s="33"/>
      <c r="G7587" s="33"/>
      <c r="H7587" s="33"/>
      <c r="I7587" s="171"/>
      <c r="J7587" s="33"/>
      <c r="K7587" s="33"/>
    </row>
    <row r="7588" spans="2:11" x14ac:dyDescent="0.2">
      <c r="B7588" s="33"/>
      <c r="C7588" s="171"/>
      <c r="D7588" s="33"/>
      <c r="E7588" s="33"/>
      <c r="F7588" s="33"/>
      <c r="G7588" s="33"/>
      <c r="H7588" s="33"/>
      <c r="I7588" s="171"/>
      <c r="J7588" s="33"/>
      <c r="K7588" s="33"/>
    </row>
    <row r="7589" spans="2:11" x14ac:dyDescent="0.2">
      <c r="B7589" s="33"/>
      <c r="C7589" s="171"/>
      <c r="D7589" s="33"/>
      <c r="E7589" s="33"/>
      <c r="F7589" s="33"/>
      <c r="G7589" s="33"/>
      <c r="H7589" s="33"/>
      <c r="I7589" s="171"/>
      <c r="J7589" s="33"/>
      <c r="K7589" s="33"/>
    </row>
    <row r="7590" spans="2:11" x14ac:dyDescent="0.2">
      <c r="B7590" s="33"/>
      <c r="C7590" s="171"/>
      <c r="D7590" s="33"/>
      <c r="E7590" s="33"/>
      <c r="F7590" s="33"/>
      <c r="G7590" s="33"/>
      <c r="H7590" s="33"/>
      <c r="I7590" s="171"/>
      <c r="J7590" s="33"/>
      <c r="K7590" s="33"/>
    </row>
    <row r="7591" spans="2:11" x14ac:dyDescent="0.2">
      <c r="B7591" s="33"/>
      <c r="C7591" s="171"/>
      <c r="D7591" s="33"/>
      <c r="E7591" s="33"/>
      <c r="F7591" s="33"/>
      <c r="G7591" s="33"/>
      <c r="H7591" s="33"/>
      <c r="I7591" s="171"/>
      <c r="J7591" s="33"/>
      <c r="K7591" s="33"/>
    </row>
    <row r="7592" spans="2:11" x14ac:dyDescent="0.2">
      <c r="B7592" s="33"/>
      <c r="C7592" s="171"/>
      <c r="D7592" s="33"/>
      <c r="E7592" s="33"/>
      <c r="F7592" s="33"/>
      <c r="G7592" s="33"/>
      <c r="H7592" s="33"/>
      <c r="I7592" s="171"/>
      <c r="J7592" s="33"/>
      <c r="K7592" s="33"/>
    </row>
    <row r="7593" spans="2:11" x14ac:dyDescent="0.2">
      <c r="B7593" s="33"/>
      <c r="C7593" s="171"/>
      <c r="D7593" s="33"/>
      <c r="E7593" s="33"/>
      <c r="F7593" s="33"/>
      <c r="G7593" s="33"/>
      <c r="H7593" s="33"/>
      <c r="I7593" s="171"/>
      <c r="J7593" s="33"/>
      <c r="K7593" s="33"/>
    </row>
    <row r="7594" spans="2:11" x14ac:dyDescent="0.2">
      <c r="B7594" s="33"/>
      <c r="C7594" s="171"/>
      <c r="D7594" s="33"/>
      <c r="E7594" s="33"/>
      <c r="F7594" s="33"/>
      <c r="G7594" s="33"/>
      <c r="H7594" s="33"/>
      <c r="I7594" s="171"/>
      <c r="J7594" s="33"/>
      <c r="K7594" s="33"/>
    </row>
    <row r="7595" spans="2:11" x14ac:dyDescent="0.2">
      <c r="B7595" s="33"/>
      <c r="C7595" s="171"/>
      <c r="D7595" s="33"/>
      <c r="E7595" s="33"/>
      <c r="F7595" s="33"/>
      <c r="G7595" s="33"/>
      <c r="H7595" s="33"/>
      <c r="I7595" s="171"/>
      <c r="J7595" s="33"/>
      <c r="K7595" s="33"/>
    </row>
    <row r="7596" spans="2:11" x14ac:dyDescent="0.2">
      <c r="B7596" s="33"/>
      <c r="C7596" s="171"/>
      <c r="D7596" s="33"/>
      <c r="E7596" s="33"/>
      <c r="F7596" s="33"/>
      <c r="G7596" s="33"/>
      <c r="H7596" s="33"/>
      <c r="I7596" s="171"/>
      <c r="J7596" s="33"/>
      <c r="K7596" s="33"/>
    </row>
    <row r="7597" spans="2:11" x14ac:dyDescent="0.2">
      <c r="B7597" s="33"/>
      <c r="C7597" s="171"/>
      <c r="D7597" s="33"/>
      <c r="E7597" s="33"/>
      <c r="F7597" s="33"/>
      <c r="G7597" s="33"/>
      <c r="H7597" s="33"/>
      <c r="I7597" s="171"/>
      <c r="J7597" s="33"/>
      <c r="K7597" s="33"/>
    </row>
    <row r="7598" spans="2:11" x14ac:dyDescent="0.2">
      <c r="B7598" s="33"/>
      <c r="C7598" s="171"/>
      <c r="D7598" s="33"/>
      <c r="E7598" s="33"/>
      <c r="F7598" s="33"/>
      <c r="G7598" s="33"/>
      <c r="H7598" s="33"/>
      <c r="I7598" s="171"/>
      <c r="J7598" s="33"/>
      <c r="K7598" s="33"/>
    </row>
    <row r="7599" spans="2:11" x14ac:dyDescent="0.2">
      <c r="B7599" s="33"/>
      <c r="C7599" s="171"/>
      <c r="D7599" s="33"/>
      <c r="E7599" s="33"/>
      <c r="F7599" s="33"/>
      <c r="G7599" s="33"/>
      <c r="H7599" s="33"/>
      <c r="I7599" s="171"/>
      <c r="J7599" s="33"/>
      <c r="K7599" s="33"/>
    </row>
    <row r="7600" spans="2:11" x14ac:dyDescent="0.2">
      <c r="B7600" s="33"/>
      <c r="C7600" s="171"/>
      <c r="D7600" s="33"/>
      <c r="E7600" s="33"/>
      <c r="F7600" s="33"/>
      <c r="G7600" s="33"/>
      <c r="H7600" s="33"/>
      <c r="I7600" s="171"/>
      <c r="J7600" s="33"/>
      <c r="K7600" s="33"/>
    </row>
    <row r="7601" spans="2:11" x14ac:dyDescent="0.2">
      <c r="B7601" s="33"/>
      <c r="C7601" s="171"/>
      <c r="D7601" s="33"/>
      <c r="E7601" s="33"/>
      <c r="F7601" s="33"/>
      <c r="G7601" s="33"/>
      <c r="H7601" s="33"/>
      <c r="I7601" s="171"/>
      <c r="J7601" s="33"/>
      <c r="K7601" s="33"/>
    </row>
    <row r="7602" spans="2:11" x14ac:dyDescent="0.2">
      <c r="B7602" s="33"/>
      <c r="C7602" s="171"/>
      <c r="D7602" s="33"/>
      <c r="E7602" s="33"/>
      <c r="F7602" s="33"/>
      <c r="G7602" s="33"/>
      <c r="H7602" s="33"/>
      <c r="I7602" s="171"/>
      <c r="J7602" s="33"/>
      <c r="K7602" s="33"/>
    </row>
    <row r="7603" spans="2:11" x14ac:dyDescent="0.2">
      <c r="B7603" s="33"/>
      <c r="C7603" s="171"/>
      <c r="D7603" s="33"/>
      <c r="E7603" s="33"/>
      <c r="F7603" s="33"/>
      <c r="G7603" s="33"/>
      <c r="H7603" s="33"/>
      <c r="I7603" s="171"/>
      <c r="J7603" s="33"/>
      <c r="K7603" s="33"/>
    </row>
    <row r="7604" spans="2:11" x14ac:dyDescent="0.2">
      <c r="B7604" s="33"/>
      <c r="C7604" s="171"/>
      <c r="D7604" s="33"/>
      <c r="E7604" s="33"/>
      <c r="F7604" s="33"/>
      <c r="G7604" s="33"/>
      <c r="H7604" s="33"/>
      <c r="I7604" s="171"/>
      <c r="J7604" s="33"/>
      <c r="K7604" s="33"/>
    </row>
    <row r="7605" spans="2:11" x14ac:dyDescent="0.2">
      <c r="B7605" s="33"/>
      <c r="C7605" s="171"/>
      <c r="D7605" s="33"/>
      <c r="E7605" s="33"/>
      <c r="F7605" s="33"/>
      <c r="G7605" s="33"/>
      <c r="H7605" s="33"/>
      <c r="I7605" s="171"/>
      <c r="J7605" s="33"/>
      <c r="K7605" s="33"/>
    </row>
    <row r="7606" spans="2:11" x14ac:dyDescent="0.2">
      <c r="B7606" s="33"/>
      <c r="C7606" s="171"/>
      <c r="D7606" s="33"/>
      <c r="E7606" s="33"/>
      <c r="F7606" s="33"/>
      <c r="G7606" s="33"/>
      <c r="H7606" s="33"/>
      <c r="I7606" s="171"/>
      <c r="J7606" s="33"/>
      <c r="K7606" s="33"/>
    </row>
    <row r="7607" spans="2:11" x14ac:dyDescent="0.2">
      <c r="B7607" s="33"/>
      <c r="C7607" s="171"/>
      <c r="D7607" s="33"/>
      <c r="E7607" s="33"/>
      <c r="F7607" s="33"/>
      <c r="G7607" s="33"/>
      <c r="H7607" s="33"/>
      <c r="I7607" s="171"/>
      <c r="J7607" s="33"/>
      <c r="K7607" s="33"/>
    </row>
    <row r="7608" spans="2:11" x14ac:dyDescent="0.2">
      <c r="B7608" s="33"/>
      <c r="C7608" s="171"/>
      <c r="D7608" s="33"/>
      <c r="E7608" s="33"/>
      <c r="F7608" s="33"/>
      <c r="G7608" s="33"/>
      <c r="H7608" s="33"/>
      <c r="I7608" s="171"/>
      <c r="J7608" s="33"/>
      <c r="K7608" s="33"/>
    </row>
    <row r="7609" spans="2:11" x14ac:dyDescent="0.2">
      <c r="B7609" s="33"/>
      <c r="C7609" s="171"/>
      <c r="D7609" s="33"/>
      <c r="E7609" s="33"/>
      <c r="F7609" s="33"/>
      <c r="G7609" s="33"/>
      <c r="H7609" s="33"/>
      <c r="I7609" s="171"/>
      <c r="J7609" s="33"/>
      <c r="K7609" s="33"/>
    </row>
    <row r="7610" spans="2:11" x14ac:dyDescent="0.2">
      <c r="B7610" s="33"/>
      <c r="C7610" s="171"/>
      <c r="D7610" s="33"/>
      <c r="E7610" s="33"/>
      <c r="F7610" s="33"/>
      <c r="G7610" s="33"/>
      <c r="H7610" s="33"/>
      <c r="I7610" s="171"/>
      <c r="J7610" s="33"/>
      <c r="K7610" s="33"/>
    </row>
    <row r="7611" spans="2:11" x14ac:dyDescent="0.2">
      <c r="B7611" s="33"/>
      <c r="C7611" s="171"/>
      <c r="D7611" s="33"/>
      <c r="E7611" s="33"/>
      <c r="F7611" s="33"/>
      <c r="G7611" s="33"/>
      <c r="H7611" s="33"/>
      <c r="I7611" s="171"/>
      <c r="J7611" s="33"/>
      <c r="K7611" s="33"/>
    </row>
    <row r="7612" spans="2:11" x14ac:dyDescent="0.2">
      <c r="B7612" s="33"/>
      <c r="C7612" s="171"/>
      <c r="D7612" s="33"/>
      <c r="E7612" s="33"/>
      <c r="F7612" s="33"/>
      <c r="G7612" s="33"/>
      <c r="H7612" s="33"/>
      <c r="I7612" s="171"/>
      <c r="J7612" s="33"/>
      <c r="K7612" s="33"/>
    </row>
    <row r="7613" spans="2:11" x14ac:dyDescent="0.2">
      <c r="B7613" s="33"/>
      <c r="C7613" s="171"/>
      <c r="D7613" s="33"/>
      <c r="E7613" s="33"/>
      <c r="F7613" s="33"/>
      <c r="G7613" s="33"/>
      <c r="H7613" s="33"/>
      <c r="I7613" s="171"/>
      <c r="J7613" s="33"/>
      <c r="K7613" s="33"/>
    </row>
    <row r="7614" spans="2:11" x14ac:dyDescent="0.2">
      <c r="B7614" s="33"/>
      <c r="C7614" s="171"/>
      <c r="D7614" s="33"/>
      <c r="E7614" s="33"/>
      <c r="F7614" s="33"/>
      <c r="G7614" s="33"/>
      <c r="H7614" s="33"/>
      <c r="I7614" s="171"/>
      <c r="J7614" s="33"/>
      <c r="K7614" s="33"/>
    </row>
    <row r="7615" spans="2:11" x14ac:dyDescent="0.2">
      <c r="B7615" s="33"/>
      <c r="C7615" s="171"/>
      <c r="D7615" s="33"/>
      <c r="E7615" s="33"/>
      <c r="F7615" s="33"/>
      <c r="G7615" s="33"/>
      <c r="H7615" s="33"/>
      <c r="I7615" s="171"/>
      <c r="J7615" s="33"/>
      <c r="K7615" s="33"/>
    </row>
    <row r="7616" spans="2:11" x14ac:dyDescent="0.2">
      <c r="B7616" s="33"/>
      <c r="C7616" s="171"/>
      <c r="D7616" s="33"/>
      <c r="E7616" s="33"/>
      <c r="F7616" s="33"/>
      <c r="G7616" s="33"/>
      <c r="H7616" s="33"/>
      <c r="I7616" s="171"/>
      <c r="J7616" s="33"/>
      <c r="K7616" s="33"/>
    </row>
    <row r="7617" spans="2:11" x14ac:dyDescent="0.2">
      <c r="B7617" s="33"/>
      <c r="C7617" s="171"/>
      <c r="D7617" s="33"/>
      <c r="E7617" s="33"/>
      <c r="F7617" s="33"/>
      <c r="G7617" s="33"/>
      <c r="H7617" s="33"/>
      <c r="I7617" s="171"/>
      <c r="J7617" s="33"/>
      <c r="K7617" s="33"/>
    </row>
    <row r="7618" spans="2:11" x14ac:dyDescent="0.2">
      <c r="B7618" s="33"/>
      <c r="C7618" s="171"/>
      <c r="D7618" s="33"/>
      <c r="E7618" s="33"/>
      <c r="F7618" s="33"/>
      <c r="G7618" s="33"/>
      <c r="H7618" s="33"/>
      <c r="I7618" s="171"/>
      <c r="J7618" s="33"/>
      <c r="K7618" s="33"/>
    </row>
    <row r="7619" spans="2:11" x14ac:dyDescent="0.2">
      <c r="B7619" s="33"/>
      <c r="C7619" s="171"/>
      <c r="D7619" s="33"/>
      <c r="E7619" s="33"/>
      <c r="F7619" s="33"/>
      <c r="G7619" s="33"/>
      <c r="H7619" s="33"/>
      <c r="I7619" s="171"/>
      <c r="J7619" s="33"/>
      <c r="K7619" s="33"/>
    </row>
    <row r="7620" spans="2:11" x14ac:dyDescent="0.2">
      <c r="B7620" s="33"/>
      <c r="C7620" s="171"/>
      <c r="D7620" s="33"/>
      <c r="E7620" s="33"/>
      <c r="F7620" s="33"/>
      <c r="G7620" s="33"/>
      <c r="H7620" s="33"/>
      <c r="I7620" s="171"/>
      <c r="J7620" s="33"/>
      <c r="K7620" s="33"/>
    </row>
    <row r="7621" spans="2:11" x14ac:dyDescent="0.2">
      <c r="B7621" s="33"/>
      <c r="C7621" s="171"/>
      <c r="D7621" s="33"/>
      <c r="E7621" s="33"/>
      <c r="F7621" s="33"/>
      <c r="G7621" s="33"/>
      <c r="H7621" s="33"/>
      <c r="I7621" s="171"/>
      <c r="J7621" s="33"/>
      <c r="K7621" s="33"/>
    </row>
    <row r="7622" spans="2:11" x14ac:dyDescent="0.2">
      <c r="B7622" s="33"/>
      <c r="C7622" s="171"/>
      <c r="D7622" s="33"/>
      <c r="E7622" s="33"/>
      <c r="F7622" s="33"/>
      <c r="G7622" s="33"/>
      <c r="H7622" s="33"/>
      <c r="I7622" s="171"/>
      <c r="J7622" s="33"/>
      <c r="K7622" s="33"/>
    </row>
    <row r="7623" spans="2:11" x14ac:dyDescent="0.2">
      <c r="B7623" s="33"/>
      <c r="C7623" s="171"/>
      <c r="D7623" s="33"/>
      <c r="E7623" s="33"/>
      <c r="F7623" s="33"/>
      <c r="G7623" s="33"/>
      <c r="H7623" s="33"/>
      <c r="I7623" s="171"/>
      <c r="J7623" s="33"/>
      <c r="K7623" s="33"/>
    </row>
    <row r="7624" spans="2:11" x14ac:dyDescent="0.2">
      <c r="B7624" s="33"/>
      <c r="C7624" s="171"/>
      <c r="D7624" s="33"/>
      <c r="E7624" s="33"/>
      <c r="F7624" s="33"/>
      <c r="G7624" s="33"/>
      <c r="H7624" s="33"/>
      <c r="I7624" s="171"/>
      <c r="J7624" s="33"/>
      <c r="K7624" s="33"/>
    </row>
    <row r="7625" spans="2:11" x14ac:dyDescent="0.2">
      <c r="B7625" s="33"/>
      <c r="C7625" s="171"/>
      <c r="D7625" s="33"/>
      <c r="E7625" s="33"/>
      <c r="F7625" s="33"/>
      <c r="G7625" s="33"/>
      <c r="H7625" s="33"/>
      <c r="I7625" s="171"/>
      <c r="J7625" s="33"/>
      <c r="K7625" s="33"/>
    </row>
    <row r="7626" spans="2:11" x14ac:dyDescent="0.2">
      <c r="B7626" s="33"/>
      <c r="C7626" s="171"/>
      <c r="D7626" s="33"/>
      <c r="E7626" s="33"/>
      <c r="F7626" s="33"/>
      <c r="G7626" s="33"/>
      <c r="H7626" s="33"/>
      <c r="I7626" s="171"/>
      <c r="J7626" s="33"/>
      <c r="K7626" s="33"/>
    </row>
    <row r="7627" spans="2:11" x14ac:dyDescent="0.2">
      <c r="B7627" s="33"/>
      <c r="C7627" s="171"/>
      <c r="D7627" s="33"/>
      <c r="E7627" s="33"/>
      <c r="F7627" s="33"/>
      <c r="G7627" s="33"/>
      <c r="H7627" s="33"/>
      <c r="I7627" s="171"/>
      <c r="J7627" s="33"/>
      <c r="K7627" s="33"/>
    </row>
    <row r="7628" spans="2:11" x14ac:dyDescent="0.2">
      <c r="B7628" s="33"/>
      <c r="C7628" s="171"/>
      <c r="D7628" s="33"/>
      <c r="E7628" s="33"/>
      <c r="F7628" s="33"/>
      <c r="G7628" s="33"/>
      <c r="H7628" s="33"/>
      <c r="I7628" s="171"/>
      <c r="J7628" s="33"/>
      <c r="K7628" s="33"/>
    </row>
    <row r="7629" spans="2:11" x14ac:dyDescent="0.2">
      <c r="B7629" s="33"/>
      <c r="C7629" s="171"/>
      <c r="D7629" s="33"/>
      <c r="E7629" s="33"/>
      <c r="F7629" s="33"/>
      <c r="G7629" s="33"/>
      <c r="H7629" s="33"/>
      <c r="I7629" s="171"/>
      <c r="J7629" s="33"/>
      <c r="K7629" s="33"/>
    </row>
    <row r="7630" spans="2:11" x14ac:dyDescent="0.2">
      <c r="B7630" s="33"/>
      <c r="C7630" s="171"/>
      <c r="D7630" s="33"/>
      <c r="E7630" s="33"/>
      <c r="F7630" s="33"/>
      <c r="G7630" s="33"/>
      <c r="H7630" s="33"/>
      <c r="I7630" s="171"/>
      <c r="J7630" s="33"/>
      <c r="K7630" s="33"/>
    </row>
    <row r="7631" spans="2:11" x14ac:dyDescent="0.2">
      <c r="B7631" s="33"/>
      <c r="C7631" s="171"/>
      <c r="D7631" s="33"/>
      <c r="E7631" s="33"/>
      <c r="F7631" s="33"/>
      <c r="G7631" s="33"/>
      <c r="H7631" s="33"/>
      <c r="I7631" s="171"/>
      <c r="J7631" s="33"/>
      <c r="K7631" s="33"/>
    </row>
    <row r="7632" spans="2:11" x14ac:dyDescent="0.2">
      <c r="B7632" s="33"/>
      <c r="C7632" s="171"/>
      <c r="D7632" s="33"/>
      <c r="E7632" s="33"/>
      <c r="F7632" s="33"/>
      <c r="G7632" s="33"/>
      <c r="H7632" s="33"/>
      <c r="I7632" s="171"/>
      <c r="J7632" s="33"/>
      <c r="K7632" s="33"/>
    </row>
    <row r="7633" spans="2:11" x14ac:dyDescent="0.2">
      <c r="B7633" s="33"/>
      <c r="C7633" s="171"/>
      <c r="D7633" s="33"/>
      <c r="E7633" s="33"/>
      <c r="F7633" s="33"/>
      <c r="G7633" s="33"/>
      <c r="H7633" s="33"/>
      <c r="I7633" s="171"/>
      <c r="J7633" s="33"/>
      <c r="K7633" s="33"/>
    </row>
    <row r="7634" spans="2:11" x14ac:dyDescent="0.2">
      <c r="B7634" s="33"/>
      <c r="C7634" s="171"/>
      <c r="D7634" s="33"/>
      <c r="E7634" s="33"/>
      <c r="F7634" s="33"/>
      <c r="G7634" s="33"/>
      <c r="H7634" s="33"/>
      <c r="I7634" s="171"/>
      <c r="J7634" s="33"/>
      <c r="K7634" s="33"/>
    </row>
    <row r="7635" spans="2:11" x14ac:dyDescent="0.2">
      <c r="B7635" s="33"/>
      <c r="C7635" s="171"/>
      <c r="D7635" s="33"/>
      <c r="E7635" s="33"/>
      <c r="F7635" s="33"/>
      <c r="G7635" s="33"/>
      <c r="H7635" s="33"/>
      <c r="I7635" s="171"/>
      <c r="J7635" s="33"/>
      <c r="K7635" s="33"/>
    </row>
    <row r="7636" spans="2:11" x14ac:dyDescent="0.2">
      <c r="B7636" s="33"/>
      <c r="C7636" s="171"/>
      <c r="D7636" s="33"/>
      <c r="E7636" s="33"/>
      <c r="F7636" s="33"/>
      <c r="G7636" s="33"/>
      <c r="H7636" s="33"/>
      <c r="I7636" s="171"/>
      <c r="J7636" s="33"/>
      <c r="K7636" s="33"/>
    </row>
    <row r="7637" spans="2:11" x14ac:dyDescent="0.2">
      <c r="B7637" s="33"/>
      <c r="C7637" s="171"/>
      <c r="D7637" s="33"/>
      <c r="E7637" s="33"/>
      <c r="F7637" s="33"/>
      <c r="G7637" s="33"/>
      <c r="H7637" s="33"/>
      <c r="I7637" s="171"/>
      <c r="J7637" s="33"/>
      <c r="K7637" s="33"/>
    </row>
    <row r="7638" spans="2:11" x14ac:dyDescent="0.2">
      <c r="B7638" s="33"/>
      <c r="C7638" s="171"/>
      <c r="D7638" s="33"/>
      <c r="E7638" s="33"/>
      <c r="F7638" s="33"/>
      <c r="G7638" s="33"/>
      <c r="H7638" s="33"/>
      <c r="I7638" s="171"/>
      <c r="J7638" s="33"/>
      <c r="K7638" s="33"/>
    </row>
    <row r="7639" spans="2:11" x14ac:dyDescent="0.2">
      <c r="B7639" s="33"/>
      <c r="C7639" s="171"/>
      <c r="D7639" s="33"/>
      <c r="E7639" s="33"/>
      <c r="F7639" s="33"/>
      <c r="G7639" s="33"/>
      <c r="H7639" s="33"/>
      <c r="I7639" s="171"/>
      <c r="J7639" s="33"/>
      <c r="K7639" s="33"/>
    </row>
    <row r="7640" spans="2:11" x14ac:dyDescent="0.2">
      <c r="B7640" s="33"/>
      <c r="C7640" s="171"/>
      <c r="D7640" s="33"/>
      <c r="E7640" s="33"/>
      <c r="F7640" s="33"/>
      <c r="G7640" s="33"/>
      <c r="H7640" s="33"/>
      <c r="I7640" s="171"/>
      <c r="J7640" s="33"/>
      <c r="K7640" s="33"/>
    </row>
    <row r="7641" spans="2:11" x14ac:dyDescent="0.2">
      <c r="B7641" s="33"/>
      <c r="C7641" s="171"/>
      <c r="D7641" s="33"/>
      <c r="E7641" s="33"/>
      <c r="F7641" s="33"/>
      <c r="G7641" s="33"/>
      <c r="H7641" s="33"/>
      <c r="I7641" s="171"/>
      <c r="J7641" s="33"/>
      <c r="K7641" s="33"/>
    </row>
    <row r="7642" spans="2:11" x14ac:dyDescent="0.2">
      <c r="B7642" s="33"/>
      <c r="C7642" s="171"/>
      <c r="D7642" s="33"/>
      <c r="E7642" s="33"/>
      <c r="F7642" s="33"/>
      <c r="G7642" s="33"/>
      <c r="H7642" s="33"/>
      <c r="I7642" s="171"/>
      <c r="J7642" s="33"/>
      <c r="K7642" s="33"/>
    </row>
    <row r="7643" spans="2:11" x14ac:dyDescent="0.2">
      <c r="B7643" s="33"/>
      <c r="C7643" s="171"/>
      <c r="D7643" s="33"/>
      <c r="E7643" s="33"/>
      <c r="F7643" s="33"/>
      <c r="G7643" s="33"/>
      <c r="H7643" s="33"/>
      <c r="I7643" s="171"/>
      <c r="J7643" s="33"/>
      <c r="K7643" s="33"/>
    </row>
    <row r="7644" spans="2:11" x14ac:dyDescent="0.2">
      <c r="B7644" s="33"/>
      <c r="C7644" s="171"/>
      <c r="D7644" s="33"/>
      <c r="E7644" s="33"/>
      <c r="F7644" s="33"/>
      <c r="G7644" s="33"/>
      <c r="H7644" s="33"/>
      <c r="I7644" s="171"/>
      <c r="J7644" s="33"/>
      <c r="K7644" s="33"/>
    </row>
    <row r="7645" spans="2:11" x14ac:dyDescent="0.2">
      <c r="B7645" s="33"/>
      <c r="C7645" s="171"/>
      <c r="D7645" s="33"/>
      <c r="E7645" s="33"/>
      <c r="F7645" s="33"/>
      <c r="G7645" s="33"/>
      <c r="H7645" s="33"/>
      <c r="I7645" s="171"/>
      <c r="J7645" s="33"/>
      <c r="K7645" s="33"/>
    </row>
    <row r="7646" spans="2:11" x14ac:dyDescent="0.2">
      <c r="B7646" s="33"/>
      <c r="C7646" s="171"/>
      <c r="D7646" s="33"/>
      <c r="E7646" s="33"/>
      <c r="F7646" s="33"/>
      <c r="G7646" s="33"/>
      <c r="H7646" s="33"/>
      <c r="I7646" s="171"/>
      <c r="J7646" s="33"/>
      <c r="K7646" s="33"/>
    </row>
    <row r="7647" spans="2:11" x14ac:dyDescent="0.2">
      <c r="B7647" s="33"/>
      <c r="C7647" s="171"/>
      <c r="D7647" s="33"/>
      <c r="E7647" s="33"/>
      <c r="F7647" s="33"/>
      <c r="G7647" s="33"/>
      <c r="H7647" s="33"/>
      <c r="I7647" s="171"/>
      <c r="J7647" s="33"/>
      <c r="K7647" s="33"/>
    </row>
    <row r="7648" spans="2:11" x14ac:dyDescent="0.2">
      <c r="B7648" s="33"/>
      <c r="C7648" s="171"/>
      <c r="D7648" s="33"/>
      <c r="E7648" s="33"/>
      <c r="F7648" s="33"/>
      <c r="G7648" s="33"/>
      <c r="H7648" s="33"/>
      <c r="I7648" s="171"/>
      <c r="J7648" s="33"/>
      <c r="K7648" s="33"/>
    </row>
    <row r="7649" spans="2:11" x14ac:dyDescent="0.2">
      <c r="B7649" s="33"/>
      <c r="C7649" s="171"/>
      <c r="D7649" s="33"/>
      <c r="E7649" s="33"/>
      <c r="F7649" s="33"/>
      <c r="G7649" s="33"/>
      <c r="H7649" s="33"/>
      <c r="I7649" s="171"/>
      <c r="J7649" s="33"/>
      <c r="K7649" s="33"/>
    </row>
    <row r="7650" spans="2:11" x14ac:dyDescent="0.2">
      <c r="B7650" s="33"/>
      <c r="C7650" s="171"/>
      <c r="D7650" s="33"/>
      <c r="E7650" s="33"/>
      <c r="F7650" s="33"/>
      <c r="G7650" s="33"/>
      <c r="H7650" s="33"/>
      <c r="I7650" s="171"/>
      <c r="J7650" s="33"/>
      <c r="K7650" s="33"/>
    </row>
    <row r="7651" spans="2:11" x14ac:dyDescent="0.2">
      <c r="B7651" s="33"/>
      <c r="C7651" s="171"/>
      <c r="D7651" s="33"/>
      <c r="E7651" s="33"/>
      <c r="F7651" s="33"/>
      <c r="G7651" s="33"/>
      <c r="H7651" s="33"/>
      <c r="I7651" s="171"/>
      <c r="J7651" s="33"/>
      <c r="K7651" s="33"/>
    </row>
    <row r="7652" spans="2:11" x14ac:dyDescent="0.2">
      <c r="B7652" s="33"/>
      <c r="C7652" s="171"/>
      <c r="D7652" s="33"/>
      <c r="E7652" s="33"/>
      <c r="F7652" s="33"/>
      <c r="G7652" s="33"/>
      <c r="H7652" s="33"/>
      <c r="I7652" s="171"/>
      <c r="J7652" s="33"/>
      <c r="K7652" s="33"/>
    </row>
    <row r="7653" spans="2:11" x14ac:dyDescent="0.2">
      <c r="B7653" s="33"/>
      <c r="C7653" s="171"/>
      <c r="D7653" s="33"/>
      <c r="E7653" s="33"/>
      <c r="F7653" s="33"/>
      <c r="G7653" s="33"/>
      <c r="H7653" s="33"/>
      <c r="I7653" s="171"/>
      <c r="J7653" s="33"/>
      <c r="K7653" s="33"/>
    </row>
    <row r="7654" spans="2:11" x14ac:dyDescent="0.2">
      <c r="B7654" s="33"/>
      <c r="C7654" s="171"/>
      <c r="D7654" s="33"/>
      <c r="E7654" s="33"/>
      <c r="F7654" s="33"/>
      <c r="G7654" s="33"/>
      <c r="H7654" s="33"/>
      <c r="I7654" s="171"/>
      <c r="J7654" s="33"/>
      <c r="K7654" s="33"/>
    </row>
    <row r="7655" spans="2:11" x14ac:dyDescent="0.2">
      <c r="B7655" s="33"/>
      <c r="C7655" s="171"/>
      <c r="D7655" s="33"/>
      <c r="E7655" s="33"/>
      <c r="F7655" s="33"/>
      <c r="G7655" s="33"/>
      <c r="H7655" s="33"/>
      <c r="I7655" s="171"/>
      <c r="J7655" s="33"/>
      <c r="K7655" s="33"/>
    </row>
    <row r="7656" spans="2:11" x14ac:dyDescent="0.2">
      <c r="B7656" s="33"/>
      <c r="C7656" s="171"/>
      <c r="D7656" s="33"/>
      <c r="E7656" s="33"/>
      <c r="F7656" s="33"/>
      <c r="G7656" s="33"/>
      <c r="H7656" s="33"/>
      <c r="I7656" s="171"/>
      <c r="J7656" s="33"/>
      <c r="K7656" s="33"/>
    </row>
    <row r="7657" spans="2:11" x14ac:dyDescent="0.2">
      <c r="B7657" s="33"/>
      <c r="C7657" s="171"/>
      <c r="D7657" s="33"/>
      <c r="E7657" s="33"/>
      <c r="F7657" s="33"/>
      <c r="G7657" s="33"/>
      <c r="H7657" s="33"/>
      <c r="I7657" s="171"/>
      <c r="J7657" s="33"/>
      <c r="K7657" s="33"/>
    </row>
    <row r="7658" spans="2:11" x14ac:dyDescent="0.2">
      <c r="B7658" s="33"/>
      <c r="C7658" s="171"/>
      <c r="D7658" s="33"/>
      <c r="E7658" s="33"/>
      <c r="F7658" s="33"/>
      <c r="G7658" s="33"/>
      <c r="H7658" s="33"/>
      <c r="I7658" s="171"/>
      <c r="J7658" s="33"/>
      <c r="K7658" s="33"/>
    </row>
    <row r="7659" spans="2:11" x14ac:dyDescent="0.2">
      <c r="B7659" s="33"/>
      <c r="C7659" s="171"/>
      <c r="D7659" s="33"/>
      <c r="E7659" s="33"/>
      <c r="F7659" s="33"/>
      <c r="G7659" s="33"/>
      <c r="H7659" s="33"/>
      <c r="I7659" s="171"/>
      <c r="J7659" s="33"/>
      <c r="K7659" s="33"/>
    </row>
    <row r="7660" spans="2:11" x14ac:dyDescent="0.2">
      <c r="B7660" s="33"/>
      <c r="C7660" s="171"/>
      <c r="D7660" s="33"/>
      <c r="E7660" s="33"/>
      <c r="F7660" s="33"/>
      <c r="G7660" s="33"/>
      <c r="H7660" s="33"/>
      <c r="I7660" s="171"/>
      <c r="J7660" s="33"/>
      <c r="K7660" s="33"/>
    </row>
    <row r="7661" spans="2:11" x14ac:dyDescent="0.2">
      <c r="B7661" s="33"/>
      <c r="C7661" s="171"/>
      <c r="D7661" s="33"/>
      <c r="E7661" s="33"/>
      <c r="F7661" s="33"/>
      <c r="G7661" s="33"/>
      <c r="H7661" s="33"/>
      <c r="I7661" s="171"/>
      <c r="J7661" s="33"/>
      <c r="K7661" s="33"/>
    </row>
    <row r="7662" spans="2:11" x14ac:dyDescent="0.2">
      <c r="B7662" s="33"/>
      <c r="C7662" s="171"/>
      <c r="D7662" s="33"/>
      <c r="E7662" s="33"/>
      <c r="F7662" s="33"/>
      <c r="G7662" s="33"/>
      <c r="H7662" s="33"/>
      <c r="I7662" s="171"/>
      <c r="J7662" s="33"/>
      <c r="K7662" s="33"/>
    </row>
    <row r="7663" spans="2:11" x14ac:dyDescent="0.2">
      <c r="B7663" s="33"/>
      <c r="C7663" s="171"/>
      <c r="D7663" s="33"/>
      <c r="E7663" s="33"/>
      <c r="F7663" s="33"/>
      <c r="G7663" s="33"/>
      <c r="H7663" s="33"/>
      <c r="I7663" s="171"/>
      <c r="J7663" s="33"/>
      <c r="K7663" s="33"/>
    </row>
    <row r="7664" spans="2:11" x14ac:dyDescent="0.2">
      <c r="B7664" s="33"/>
      <c r="C7664" s="171"/>
      <c r="D7664" s="33"/>
      <c r="E7664" s="33"/>
      <c r="F7664" s="33"/>
      <c r="G7664" s="33"/>
      <c r="H7664" s="33"/>
      <c r="I7664" s="171"/>
      <c r="J7664" s="33"/>
      <c r="K7664" s="33"/>
    </row>
    <row r="7665" spans="2:11" x14ac:dyDescent="0.2">
      <c r="B7665" s="33"/>
      <c r="C7665" s="171"/>
      <c r="D7665" s="33"/>
      <c r="E7665" s="33"/>
      <c r="F7665" s="33"/>
      <c r="G7665" s="33"/>
      <c r="H7665" s="33"/>
      <c r="I7665" s="171"/>
      <c r="J7665" s="33"/>
      <c r="K7665" s="33"/>
    </row>
    <row r="7666" spans="2:11" x14ac:dyDescent="0.2">
      <c r="B7666" s="33"/>
      <c r="C7666" s="171"/>
      <c r="D7666" s="33"/>
      <c r="E7666" s="33"/>
      <c r="F7666" s="33"/>
      <c r="G7666" s="33"/>
      <c r="H7666" s="33"/>
      <c r="I7666" s="171"/>
      <c r="J7666" s="33"/>
      <c r="K7666" s="33"/>
    </row>
    <row r="7667" spans="2:11" x14ac:dyDescent="0.2">
      <c r="B7667" s="33"/>
      <c r="C7667" s="171"/>
      <c r="D7667" s="33"/>
      <c r="E7667" s="33"/>
      <c r="F7667" s="33"/>
      <c r="G7667" s="33"/>
      <c r="H7667" s="33"/>
      <c r="I7667" s="171"/>
      <c r="J7667" s="33"/>
      <c r="K7667" s="33"/>
    </row>
    <row r="7668" spans="2:11" x14ac:dyDescent="0.2">
      <c r="B7668" s="33"/>
      <c r="C7668" s="171"/>
      <c r="D7668" s="33"/>
      <c r="E7668" s="33"/>
      <c r="F7668" s="33"/>
      <c r="G7668" s="33"/>
      <c r="H7668" s="33"/>
      <c r="I7668" s="171"/>
      <c r="J7668" s="33"/>
      <c r="K7668" s="33"/>
    </row>
    <row r="7669" spans="2:11" x14ac:dyDescent="0.2">
      <c r="B7669" s="33"/>
      <c r="C7669" s="171"/>
      <c r="D7669" s="33"/>
      <c r="E7669" s="33"/>
      <c r="F7669" s="33"/>
      <c r="G7669" s="33"/>
      <c r="H7669" s="33"/>
      <c r="I7669" s="171"/>
      <c r="J7669" s="33"/>
      <c r="K7669" s="33"/>
    </row>
    <row r="7670" spans="2:11" x14ac:dyDescent="0.2">
      <c r="B7670" s="33"/>
      <c r="C7670" s="171"/>
      <c r="D7670" s="33"/>
      <c r="E7670" s="33"/>
      <c r="F7670" s="33"/>
      <c r="G7670" s="33"/>
      <c r="H7670" s="33"/>
      <c r="I7670" s="171"/>
      <c r="J7670" s="33"/>
      <c r="K7670" s="33"/>
    </row>
    <row r="7671" spans="2:11" x14ac:dyDescent="0.2">
      <c r="B7671" s="33"/>
      <c r="C7671" s="171"/>
      <c r="D7671" s="33"/>
      <c r="E7671" s="33"/>
      <c r="F7671" s="33"/>
      <c r="G7671" s="33"/>
      <c r="H7671" s="33"/>
      <c r="I7671" s="171"/>
      <c r="J7671" s="33"/>
      <c r="K7671" s="33"/>
    </row>
    <row r="7672" spans="2:11" x14ac:dyDescent="0.2">
      <c r="B7672" s="33"/>
      <c r="C7672" s="171"/>
      <c r="D7672" s="33"/>
      <c r="E7672" s="33"/>
      <c r="F7672" s="33"/>
      <c r="G7672" s="33"/>
      <c r="H7672" s="33"/>
      <c r="I7672" s="171"/>
      <c r="J7672" s="33"/>
      <c r="K7672" s="33"/>
    </row>
    <row r="7673" spans="2:11" x14ac:dyDescent="0.2">
      <c r="B7673" s="33"/>
      <c r="C7673" s="171"/>
      <c r="D7673" s="33"/>
      <c r="E7673" s="33"/>
      <c r="F7673" s="33"/>
      <c r="G7673" s="33"/>
      <c r="H7673" s="33"/>
      <c r="I7673" s="171"/>
      <c r="J7673" s="33"/>
      <c r="K7673" s="33"/>
    </row>
    <row r="7674" spans="2:11" x14ac:dyDescent="0.2">
      <c r="B7674" s="33"/>
      <c r="C7674" s="171"/>
      <c r="D7674" s="33"/>
      <c r="E7674" s="33"/>
      <c r="F7674" s="33"/>
      <c r="G7674" s="33"/>
      <c r="H7674" s="33"/>
      <c r="I7674" s="171"/>
      <c r="J7674" s="33"/>
      <c r="K7674" s="33"/>
    </row>
    <row r="7675" spans="2:11" x14ac:dyDescent="0.2">
      <c r="B7675" s="33"/>
      <c r="C7675" s="171"/>
      <c r="D7675" s="33"/>
      <c r="E7675" s="33"/>
      <c r="F7675" s="33"/>
      <c r="G7675" s="33"/>
      <c r="H7675" s="33"/>
      <c r="I7675" s="171"/>
      <c r="J7675" s="33"/>
      <c r="K7675" s="33"/>
    </row>
    <row r="7676" spans="2:11" x14ac:dyDescent="0.2">
      <c r="B7676" s="33"/>
      <c r="C7676" s="171"/>
      <c r="D7676" s="33"/>
      <c r="E7676" s="33"/>
      <c r="F7676" s="33"/>
      <c r="G7676" s="33"/>
      <c r="H7676" s="33"/>
      <c r="I7676" s="171"/>
      <c r="J7676" s="33"/>
      <c r="K7676" s="33"/>
    </row>
    <row r="7677" spans="2:11" x14ac:dyDescent="0.2">
      <c r="B7677" s="33"/>
      <c r="C7677" s="171"/>
      <c r="D7677" s="33"/>
      <c r="E7677" s="33"/>
      <c r="F7677" s="33"/>
      <c r="G7677" s="33"/>
      <c r="H7677" s="33"/>
      <c r="I7677" s="171"/>
      <c r="J7677" s="33"/>
      <c r="K7677" s="33"/>
    </row>
    <row r="7678" spans="2:11" x14ac:dyDescent="0.2">
      <c r="B7678" s="33"/>
      <c r="C7678" s="171"/>
      <c r="D7678" s="33"/>
      <c r="E7678" s="33"/>
      <c r="F7678" s="33"/>
      <c r="G7678" s="33"/>
      <c r="H7678" s="33"/>
      <c r="I7678" s="171"/>
      <c r="J7678" s="33"/>
      <c r="K7678" s="33"/>
    </row>
    <row r="7679" spans="2:11" x14ac:dyDescent="0.2">
      <c r="B7679" s="33"/>
      <c r="C7679" s="171"/>
      <c r="D7679" s="33"/>
      <c r="E7679" s="33"/>
      <c r="F7679" s="33"/>
      <c r="G7679" s="33"/>
      <c r="H7679" s="33"/>
      <c r="I7679" s="171"/>
      <c r="J7679" s="33"/>
      <c r="K7679" s="33"/>
    </row>
    <row r="7680" spans="2:11" x14ac:dyDescent="0.2">
      <c r="B7680" s="33"/>
      <c r="C7680" s="171"/>
      <c r="D7680" s="33"/>
      <c r="E7680" s="33"/>
      <c r="F7680" s="33"/>
      <c r="G7680" s="33"/>
      <c r="H7680" s="33"/>
      <c r="I7680" s="171"/>
      <c r="J7680" s="33"/>
      <c r="K7680" s="33"/>
    </row>
    <row r="7681" spans="2:11" x14ac:dyDescent="0.2">
      <c r="B7681" s="33"/>
      <c r="C7681" s="171"/>
      <c r="D7681" s="33"/>
      <c r="E7681" s="33"/>
      <c r="F7681" s="33"/>
      <c r="G7681" s="33"/>
      <c r="H7681" s="33"/>
      <c r="I7681" s="171"/>
      <c r="J7681" s="33"/>
      <c r="K7681" s="33"/>
    </row>
    <row r="7682" spans="2:11" x14ac:dyDescent="0.2">
      <c r="B7682" s="33"/>
      <c r="C7682" s="171"/>
      <c r="D7682" s="33"/>
      <c r="E7682" s="33"/>
      <c r="F7682" s="33"/>
      <c r="G7682" s="33"/>
      <c r="H7682" s="33"/>
      <c r="I7682" s="171"/>
      <c r="J7682" s="33"/>
      <c r="K7682" s="33"/>
    </row>
    <row r="7683" spans="2:11" x14ac:dyDescent="0.2">
      <c r="B7683" s="33"/>
      <c r="C7683" s="171"/>
      <c r="D7683" s="33"/>
      <c r="E7683" s="33"/>
      <c r="F7683" s="33"/>
      <c r="G7683" s="33"/>
      <c r="H7683" s="33"/>
      <c r="I7683" s="171"/>
      <c r="J7683" s="33"/>
      <c r="K7683" s="33"/>
    </row>
    <row r="7684" spans="2:11" x14ac:dyDescent="0.2">
      <c r="B7684" s="33"/>
      <c r="C7684" s="171"/>
      <c r="D7684" s="33"/>
      <c r="E7684" s="33"/>
      <c r="F7684" s="33"/>
      <c r="G7684" s="33"/>
      <c r="H7684" s="33"/>
      <c r="I7684" s="171"/>
      <c r="J7684" s="33"/>
      <c r="K7684" s="33"/>
    </row>
    <row r="7685" spans="2:11" x14ac:dyDescent="0.2">
      <c r="B7685" s="33"/>
      <c r="C7685" s="171"/>
      <c r="D7685" s="33"/>
      <c r="E7685" s="33"/>
      <c r="F7685" s="33"/>
      <c r="G7685" s="33"/>
      <c r="H7685" s="33"/>
      <c r="I7685" s="171"/>
      <c r="J7685" s="33"/>
      <c r="K7685" s="33"/>
    </row>
    <row r="7686" spans="2:11" x14ac:dyDescent="0.2">
      <c r="B7686" s="33"/>
      <c r="C7686" s="171"/>
      <c r="D7686" s="33"/>
      <c r="E7686" s="33"/>
      <c r="F7686" s="33"/>
      <c r="G7686" s="33"/>
      <c r="H7686" s="33"/>
      <c r="I7686" s="171"/>
      <c r="J7686" s="33"/>
      <c r="K7686" s="33"/>
    </row>
    <row r="7687" spans="2:11" x14ac:dyDescent="0.2">
      <c r="B7687" s="33"/>
      <c r="C7687" s="171"/>
      <c r="D7687" s="33"/>
      <c r="E7687" s="33"/>
      <c r="F7687" s="33"/>
      <c r="G7687" s="33"/>
      <c r="H7687" s="33"/>
      <c r="I7687" s="171"/>
      <c r="J7687" s="33"/>
      <c r="K7687" s="33"/>
    </row>
    <row r="7688" spans="2:11" x14ac:dyDescent="0.2">
      <c r="B7688" s="33"/>
      <c r="C7688" s="171"/>
      <c r="D7688" s="33"/>
      <c r="E7688" s="33"/>
      <c r="F7688" s="33"/>
      <c r="G7688" s="33"/>
      <c r="H7688" s="33"/>
      <c r="I7688" s="171"/>
      <c r="J7688" s="33"/>
      <c r="K7688" s="33"/>
    </row>
    <row r="7689" spans="2:11" x14ac:dyDescent="0.2">
      <c r="B7689" s="33"/>
      <c r="C7689" s="171"/>
      <c r="D7689" s="33"/>
      <c r="E7689" s="33"/>
      <c r="F7689" s="33"/>
      <c r="G7689" s="33"/>
      <c r="H7689" s="33"/>
      <c r="I7689" s="171"/>
      <c r="J7689" s="33"/>
      <c r="K7689" s="33"/>
    </row>
    <row r="7690" spans="2:11" x14ac:dyDescent="0.2">
      <c r="B7690" s="33"/>
      <c r="C7690" s="171"/>
      <c r="D7690" s="33"/>
      <c r="E7690" s="33"/>
      <c r="F7690" s="33"/>
      <c r="G7690" s="33"/>
      <c r="H7690" s="33"/>
      <c r="I7690" s="171"/>
      <c r="J7690" s="33"/>
      <c r="K7690" s="33"/>
    </row>
    <row r="7691" spans="2:11" x14ac:dyDescent="0.2">
      <c r="B7691" s="33"/>
      <c r="C7691" s="171"/>
      <c r="D7691" s="33"/>
      <c r="E7691" s="33"/>
      <c r="F7691" s="33"/>
      <c r="G7691" s="33"/>
      <c r="H7691" s="33"/>
      <c r="I7691" s="171"/>
      <c r="J7691" s="33"/>
      <c r="K7691" s="33"/>
    </row>
    <row r="7692" spans="2:11" x14ac:dyDescent="0.2">
      <c r="B7692" s="33"/>
      <c r="C7692" s="171"/>
      <c r="D7692" s="33"/>
      <c r="E7692" s="33"/>
      <c r="F7692" s="33"/>
      <c r="G7692" s="33"/>
      <c r="H7692" s="33"/>
      <c r="I7692" s="171"/>
      <c r="J7692" s="33"/>
      <c r="K7692" s="33"/>
    </row>
    <row r="7693" spans="2:11" x14ac:dyDescent="0.2">
      <c r="B7693" s="33"/>
      <c r="C7693" s="171"/>
      <c r="D7693" s="33"/>
      <c r="E7693" s="33"/>
      <c r="F7693" s="33"/>
      <c r="G7693" s="33"/>
      <c r="H7693" s="33"/>
      <c r="I7693" s="171"/>
      <c r="J7693" s="33"/>
      <c r="K7693" s="33"/>
    </row>
    <row r="7694" spans="2:11" x14ac:dyDescent="0.2">
      <c r="B7694" s="33"/>
      <c r="C7694" s="171"/>
      <c r="D7694" s="33"/>
      <c r="E7694" s="33"/>
      <c r="F7694" s="33"/>
      <c r="G7694" s="33"/>
      <c r="H7694" s="33"/>
      <c r="I7694" s="171"/>
      <c r="J7694" s="33"/>
      <c r="K7694" s="33"/>
    </row>
    <row r="7695" spans="2:11" x14ac:dyDescent="0.2">
      <c r="B7695" s="33"/>
      <c r="C7695" s="171"/>
      <c r="D7695" s="33"/>
      <c r="E7695" s="33"/>
      <c r="F7695" s="33"/>
      <c r="G7695" s="33"/>
      <c r="H7695" s="33"/>
      <c r="I7695" s="171"/>
      <c r="J7695" s="33"/>
      <c r="K7695" s="33"/>
    </row>
    <row r="7696" spans="2:11" x14ac:dyDescent="0.2">
      <c r="B7696" s="33"/>
      <c r="C7696" s="171"/>
      <c r="D7696" s="33"/>
      <c r="E7696" s="33"/>
      <c r="F7696" s="33"/>
      <c r="G7696" s="33"/>
      <c r="H7696" s="33"/>
      <c r="I7696" s="171"/>
      <c r="J7696" s="33"/>
      <c r="K7696" s="33"/>
    </row>
    <row r="7697" spans="2:11" x14ac:dyDescent="0.2">
      <c r="B7697" s="33"/>
      <c r="C7697" s="171"/>
      <c r="D7697" s="33"/>
      <c r="E7697" s="33"/>
      <c r="F7697" s="33"/>
      <c r="G7697" s="33"/>
      <c r="H7697" s="33"/>
      <c r="I7697" s="171"/>
      <c r="J7697" s="33"/>
      <c r="K7697" s="33"/>
    </row>
    <row r="7698" spans="2:11" x14ac:dyDescent="0.2">
      <c r="B7698" s="33"/>
      <c r="C7698" s="171"/>
      <c r="D7698" s="33"/>
      <c r="E7698" s="33"/>
      <c r="F7698" s="33"/>
      <c r="G7698" s="33"/>
      <c r="H7698" s="33"/>
      <c r="I7698" s="171"/>
      <c r="J7698" s="33"/>
      <c r="K7698" s="33"/>
    </row>
    <row r="7699" spans="2:11" x14ac:dyDescent="0.2">
      <c r="B7699" s="33"/>
      <c r="C7699" s="171"/>
      <c r="D7699" s="33"/>
      <c r="E7699" s="33"/>
      <c r="F7699" s="33"/>
      <c r="G7699" s="33"/>
      <c r="H7699" s="33"/>
      <c r="I7699" s="171"/>
      <c r="J7699" s="33"/>
      <c r="K7699" s="33"/>
    </row>
    <row r="7700" spans="2:11" x14ac:dyDescent="0.2">
      <c r="B7700" s="33"/>
      <c r="C7700" s="171"/>
      <c r="D7700" s="33"/>
      <c r="E7700" s="33"/>
      <c r="F7700" s="33"/>
      <c r="G7700" s="33"/>
      <c r="H7700" s="33"/>
      <c r="I7700" s="171"/>
      <c r="J7700" s="33"/>
      <c r="K7700" s="33"/>
    </row>
    <row r="7701" spans="2:11" x14ac:dyDescent="0.2">
      <c r="B7701" s="33"/>
      <c r="C7701" s="171"/>
      <c r="D7701" s="33"/>
      <c r="E7701" s="33"/>
      <c r="F7701" s="33"/>
      <c r="G7701" s="33"/>
      <c r="H7701" s="33"/>
      <c r="I7701" s="171"/>
      <c r="J7701" s="33"/>
      <c r="K7701" s="33"/>
    </row>
    <row r="7702" spans="2:11" x14ac:dyDescent="0.2">
      <c r="B7702" s="33"/>
      <c r="C7702" s="171"/>
      <c r="D7702" s="33"/>
      <c r="E7702" s="33"/>
      <c r="F7702" s="33"/>
      <c r="G7702" s="33"/>
      <c r="H7702" s="33"/>
      <c r="I7702" s="171"/>
      <c r="J7702" s="33"/>
      <c r="K7702" s="33"/>
    </row>
    <row r="7703" spans="2:11" x14ac:dyDescent="0.2">
      <c r="B7703" s="33"/>
      <c r="C7703" s="171"/>
      <c r="D7703" s="33"/>
      <c r="E7703" s="33"/>
      <c r="F7703" s="33"/>
      <c r="G7703" s="33"/>
      <c r="H7703" s="33"/>
      <c r="I7703" s="171"/>
      <c r="J7703" s="33"/>
      <c r="K7703" s="33"/>
    </row>
    <row r="7704" spans="2:11" x14ac:dyDescent="0.2">
      <c r="B7704" s="33"/>
      <c r="C7704" s="171"/>
      <c r="D7704" s="33"/>
      <c r="E7704" s="33"/>
      <c r="F7704" s="33"/>
      <c r="G7704" s="33"/>
      <c r="H7704" s="33"/>
      <c r="I7704" s="171"/>
      <c r="J7704" s="33"/>
      <c r="K7704" s="33"/>
    </row>
    <row r="7705" spans="2:11" x14ac:dyDescent="0.2">
      <c r="B7705" s="33"/>
      <c r="C7705" s="171"/>
      <c r="D7705" s="33"/>
      <c r="E7705" s="33"/>
      <c r="F7705" s="33"/>
      <c r="G7705" s="33"/>
      <c r="H7705" s="33"/>
      <c r="I7705" s="171"/>
      <c r="J7705" s="33"/>
      <c r="K7705" s="33"/>
    </row>
    <row r="7706" spans="2:11" x14ac:dyDescent="0.2">
      <c r="B7706" s="33"/>
      <c r="C7706" s="171"/>
      <c r="D7706" s="33"/>
      <c r="E7706" s="33"/>
      <c r="F7706" s="33"/>
      <c r="G7706" s="33"/>
      <c r="H7706" s="33"/>
      <c r="I7706" s="171"/>
      <c r="J7706" s="33"/>
      <c r="K7706" s="33"/>
    </row>
    <row r="7707" spans="2:11" x14ac:dyDescent="0.2">
      <c r="B7707" s="33"/>
      <c r="C7707" s="171"/>
      <c r="D7707" s="33"/>
      <c r="E7707" s="33"/>
      <c r="F7707" s="33"/>
      <c r="G7707" s="33"/>
      <c r="H7707" s="33"/>
      <c r="I7707" s="171"/>
      <c r="J7707" s="33"/>
      <c r="K7707" s="33"/>
    </row>
    <row r="7708" spans="2:11" x14ac:dyDescent="0.2">
      <c r="B7708" s="33"/>
      <c r="C7708" s="171"/>
      <c r="D7708" s="33"/>
      <c r="E7708" s="33"/>
      <c r="F7708" s="33"/>
      <c r="G7708" s="33"/>
      <c r="H7708" s="33"/>
      <c r="I7708" s="171"/>
      <c r="J7708" s="33"/>
      <c r="K7708" s="33"/>
    </row>
    <row r="7709" spans="2:11" x14ac:dyDescent="0.2">
      <c r="B7709" s="33"/>
      <c r="C7709" s="171"/>
      <c r="D7709" s="33"/>
      <c r="E7709" s="33"/>
      <c r="F7709" s="33"/>
      <c r="G7709" s="33"/>
      <c r="H7709" s="33"/>
      <c r="I7709" s="171"/>
      <c r="J7709" s="33"/>
      <c r="K7709" s="33"/>
    </row>
    <row r="7710" spans="2:11" x14ac:dyDescent="0.2">
      <c r="B7710" s="33"/>
      <c r="C7710" s="171"/>
      <c r="D7710" s="33"/>
      <c r="E7710" s="33"/>
      <c r="F7710" s="33"/>
      <c r="G7710" s="33"/>
      <c r="H7710" s="33"/>
      <c r="I7710" s="171"/>
      <c r="J7710" s="33"/>
      <c r="K7710" s="33"/>
    </row>
    <row r="7711" spans="2:11" x14ac:dyDescent="0.2">
      <c r="B7711" s="33"/>
      <c r="C7711" s="171"/>
      <c r="D7711" s="33"/>
      <c r="E7711" s="33"/>
      <c r="F7711" s="33"/>
      <c r="G7711" s="33"/>
      <c r="H7711" s="33"/>
      <c r="I7711" s="171"/>
      <c r="J7711" s="33"/>
      <c r="K7711" s="33"/>
    </row>
    <row r="7712" spans="2:11" x14ac:dyDescent="0.2">
      <c r="B7712" s="33"/>
      <c r="C7712" s="171"/>
      <c r="D7712" s="33"/>
      <c r="E7712" s="33"/>
      <c r="F7712" s="33"/>
      <c r="G7712" s="33"/>
      <c r="H7712" s="33"/>
      <c r="I7712" s="171"/>
      <c r="J7712" s="33"/>
      <c r="K7712" s="33"/>
    </row>
    <row r="7713" spans="2:11" x14ac:dyDescent="0.2">
      <c r="B7713" s="33"/>
      <c r="C7713" s="171"/>
      <c r="D7713" s="33"/>
      <c r="E7713" s="33"/>
      <c r="F7713" s="33"/>
      <c r="G7713" s="33"/>
      <c r="H7713" s="33"/>
      <c r="I7713" s="171"/>
      <c r="J7713" s="33"/>
      <c r="K7713" s="33"/>
    </row>
    <row r="7714" spans="2:11" x14ac:dyDescent="0.2">
      <c r="B7714" s="33"/>
      <c r="C7714" s="171"/>
      <c r="D7714" s="33"/>
      <c r="E7714" s="33"/>
      <c r="F7714" s="33"/>
      <c r="G7714" s="33"/>
      <c r="H7714" s="33"/>
      <c r="I7714" s="171"/>
      <c r="J7714" s="33"/>
      <c r="K7714" s="33"/>
    </row>
    <row r="7715" spans="2:11" x14ac:dyDescent="0.2">
      <c r="B7715" s="33"/>
      <c r="C7715" s="171"/>
      <c r="D7715" s="33"/>
      <c r="E7715" s="33"/>
      <c r="F7715" s="33"/>
      <c r="G7715" s="33"/>
      <c r="H7715" s="33"/>
      <c r="I7715" s="171"/>
      <c r="J7715" s="33"/>
      <c r="K7715" s="33"/>
    </row>
    <row r="7716" spans="2:11" x14ac:dyDescent="0.2">
      <c r="B7716" s="33"/>
      <c r="C7716" s="171"/>
      <c r="D7716" s="33"/>
      <c r="E7716" s="33"/>
      <c r="F7716" s="33"/>
      <c r="G7716" s="33"/>
      <c r="H7716" s="33"/>
      <c r="I7716" s="171"/>
      <c r="J7716" s="33"/>
      <c r="K7716" s="33"/>
    </row>
    <row r="7717" spans="2:11" x14ac:dyDescent="0.2">
      <c r="B7717" s="33"/>
      <c r="C7717" s="171"/>
      <c r="D7717" s="33"/>
      <c r="E7717" s="33"/>
      <c r="F7717" s="33"/>
      <c r="G7717" s="33"/>
      <c r="H7717" s="33"/>
      <c r="I7717" s="171"/>
      <c r="J7717" s="33"/>
      <c r="K7717" s="33"/>
    </row>
    <row r="7718" spans="2:11" x14ac:dyDescent="0.2">
      <c r="B7718" s="33"/>
      <c r="C7718" s="171"/>
      <c r="D7718" s="33"/>
      <c r="E7718" s="33"/>
      <c r="F7718" s="33"/>
      <c r="G7718" s="33"/>
      <c r="H7718" s="33"/>
      <c r="I7718" s="171"/>
      <c r="J7718" s="33"/>
      <c r="K7718" s="33"/>
    </row>
    <row r="7719" spans="2:11" x14ac:dyDescent="0.2">
      <c r="B7719" s="33"/>
      <c r="C7719" s="171"/>
      <c r="D7719" s="33"/>
      <c r="E7719" s="33"/>
      <c r="F7719" s="33"/>
      <c r="G7719" s="33"/>
      <c r="H7719" s="33"/>
      <c r="I7719" s="171"/>
      <c r="J7719" s="33"/>
      <c r="K7719" s="33"/>
    </row>
    <row r="7720" spans="2:11" x14ac:dyDescent="0.2">
      <c r="B7720" s="33"/>
      <c r="C7720" s="171"/>
      <c r="D7720" s="33"/>
      <c r="E7720" s="33"/>
      <c r="F7720" s="33"/>
      <c r="G7720" s="33"/>
      <c r="H7720" s="33"/>
      <c r="I7720" s="171"/>
      <c r="J7720" s="33"/>
      <c r="K7720" s="33"/>
    </row>
    <row r="7721" spans="2:11" x14ac:dyDescent="0.2">
      <c r="B7721" s="33"/>
      <c r="C7721" s="171"/>
      <c r="D7721" s="33"/>
      <c r="E7721" s="33"/>
      <c r="F7721" s="33"/>
      <c r="G7721" s="33"/>
      <c r="H7721" s="33"/>
      <c r="I7721" s="171"/>
      <c r="J7721" s="33"/>
      <c r="K7721" s="33"/>
    </row>
    <row r="7722" spans="2:11" x14ac:dyDescent="0.2">
      <c r="B7722" s="33"/>
      <c r="C7722" s="171"/>
      <c r="D7722" s="33"/>
      <c r="E7722" s="33"/>
      <c r="F7722" s="33"/>
      <c r="G7722" s="33"/>
      <c r="H7722" s="33"/>
      <c r="I7722" s="171"/>
      <c r="J7722" s="33"/>
      <c r="K7722" s="33"/>
    </row>
    <row r="7723" spans="2:11" x14ac:dyDescent="0.2">
      <c r="B7723" s="33"/>
      <c r="C7723" s="171"/>
      <c r="D7723" s="33"/>
      <c r="E7723" s="33"/>
      <c r="F7723" s="33"/>
      <c r="G7723" s="33"/>
      <c r="H7723" s="33"/>
      <c r="I7723" s="171"/>
      <c r="J7723" s="33"/>
      <c r="K7723" s="33"/>
    </row>
    <row r="7724" spans="2:11" x14ac:dyDescent="0.2">
      <c r="B7724" s="33"/>
      <c r="C7724" s="171"/>
      <c r="D7724" s="33"/>
      <c r="E7724" s="33"/>
      <c r="F7724" s="33"/>
      <c r="G7724" s="33"/>
      <c r="H7724" s="33"/>
      <c r="I7724" s="171"/>
      <c r="J7724" s="33"/>
      <c r="K7724" s="33"/>
    </row>
    <row r="7725" spans="2:11" x14ac:dyDescent="0.2">
      <c r="B7725" s="33"/>
      <c r="C7725" s="171"/>
      <c r="D7725" s="33"/>
      <c r="E7725" s="33"/>
      <c r="F7725" s="33"/>
      <c r="G7725" s="33"/>
      <c r="H7725" s="33"/>
      <c r="I7725" s="171"/>
      <c r="J7725" s="33"/>
      <c r="K7725" s="33"/>
    </row>
    <row r="7726" spans="2:11" x14ac:dyDescent="0.2">
      <c r="B7726" s="33"/>
      <c r="C7726" s="171"/>
      <c r="D7726" s="33"/>
      <c r="E7726" s="33"/>
      <c r="F7726" s="33"/>
      <c r="G7726" s="33"/>
      <c r="H7726" s="33"/>
      <c r="I7726" s="171"/>
      <c r="J7726" s="33"/>
      <c r="K7726" s="33"/>
    </row>
    <row r="7727" spans="2:11" x14ac:dyDescent="0.2">
      <c r="B7727" s="33"/>
      <c r="C7727" s="171"/>
      <c r="D7727" s="33"/>
      <c r="E7727" s="33"/>
      <c r="F7727" s="33"/>
      <c r="G7727" s="33"/>
      <c r="H7727" s="33"/>
      <c r="I7727" s="171"/>
      <c r="J7727" s="33"/>
      <c r="K7727" s="33"/>
    </row>
    <row r="7728" spans="2:11" x14ac:dyDescent="0.2">
      <c r="B7728" s="33"/>
      <c r="C7728" s="171"/>
      <c r="D7728" s="33"/>
      <c r="E7728" s="33"/>
      <c r="F7728" s="33"/>
      <c r="G7728" s="33"/>
      <c r="H7728" s="33"/>
      <c r="I7728" s="171"/>
      <c r="J7728" s="33"/>
      <c r="K7728" s="33"/>
    </row>
    <row r="7729" spans="2:11" x14ac:dyDescent="0.2">
      <c r="B7729" s="33"/>
      <c r="C7729" s="171"/>
      <c r="D7729" s="33"/>
      <c r="E7729" s="33"/>
      <c r="F7729" s="33"/>
      <c r="G7729" s="33"/>
      <c r="H7729" s="33"/>
      <c r="I7729" s="171"/>
      <c r="J7729" s="33"/>
      <c r="K7729" s="33"/>
    </row>
    <row r="7730" spans="2:11" x14ac:dyDescent="0.2">
      <c r="B7730" s="33"/>
      <c r="C7730" s="171"/>
      <c r="D7730" s="33"/>
      <c r="E7730" s="33"/>
      <c r="F7730" s="33"/>
      <c r="G7730" s="33"/>
      <c r="H7730" s="33"/>
      <c r="I7730" s="171"/>
      <c r="J7730" s="33"/>
      <c r="K7730" s="33"/>
    </row>
    <row r="7731" spans="2:11" x14ac:dyDescent="0.2">
      <c r="B7731" s="33"/>
      <c r="C7731" s="171"/>
      <c r="D7731" s="33"/>
      <c r="E7731" s="33"/>
      <c r="F7731" s="33"/>
      <c r="G7731" s="33"/>
      <c r="H7731" s="33"/>
      <c r="I7731" s="171"/>
      <c r="J7731" s="33"/>
      <c r="K7731" s="33"/>
    </row>
    <row r="7732" spans="2:11" x14ac:dyDescent="0.2">
      <c r="B7732" s="33"/>
      <c r="C7732" s="171"/>
      <c r="D7732" s="33"/>
      <c r="E7732" s="33"/>
      <c r="F7732" s="33"/>
      <c r="G7732" s="33"/>
      <c r="H7732" s="33"/>
      <c r="I7732" s="171"/>
      <c r="J7732" s="33"/>
      <c r="K7732" s="33"/>
    </row>
    <row r="7733" spans="2:11" x14ac:dyDescent="0.2">
      <c r="B7733" s="33"/>
      <c r="C7733" s="171"/>
      <c r="D7733" s="33"/>
      <c r="E7733" s="33"/>
      <c r="F7733" s="33"/>
      <c r="G7733" s="33"/>
      <c r="H7733" s="33"/>
      <c r="I7733" s="171"/>
      <c r="J7733" s="33"/>
      <c r="K7733" s="33"/>
    </row>
    <row r="7734" spans="2:11" x14ac:dyDescent="0.2">
      <c r="B7734" s="33"/>
      <c r="C7734" s="171"/>
      <c r="D7734" s="33"/>
      <c r="E7734" s="33"/>
      <c r="F7734" s="33"/>
      <c r="G7734" s="33"/>
      <c r="H7734" s="33"/>
      <c r="I7734" s="171"/>
      <c r="J7734" s="33"/>
      <c r="K7734" s="33"/>
    </row>
    <row r="7735" spans="2:11" x14ac:dyDescent="0.2">
      <c r="B7735" s="33"/>
      <c r="C7735" s="171"/>
      <c r="D7735" s="33"/>
      <c r="E7735" s="33"/>
      <c r="F7735" s="33"/>
      <c r="G7735" s="33"/>
      <c r="H7735" s="33"/>
      <c r="I7735" s="171"/>
      <c r="J7735" s="33"/>
      <c r="K7735" s="33"/>
    </row>
    <row r="7736" spans="2:11" x14ac:dyDescent="0.2">
      <c r="B7736" s="33"/>
      <c r="C7736" s="171"/>
      <c r="D7736" s="33"/>
      <c r="E7736" s="33"/>
      <c r="F7736" s="33"/>
      <c r="G7736" s="33"/>
      <c r="H7736" s="33"/>
      <c r="I7736" s="171"/>
      <c r="J7736" s="33"/>
      <c r="K7736" s="33"/>
    </row>
    <row r="7737" spans="2:11" x14ac:dyDescent="0.2">
      <c r="B7737" s="33"/>
      <c r="C7737" s="171"/>
      <c r="D7737" s="33"/>
      <c r="E7737" s="33"/>
      <c r="F7737" s="33"/>
      <c r="G7737" s="33"/>
      <c r="H7737" s="33"/>
      <c r="I7737" s="171"/>
      <c r="J7737" s="33"/>
      <c r="K7737" s="33"/>
    </row>
    <row r="7738" spans="2:11" x14ac:dyDescent="0.2">
      <c r="B7738" s="33"/>
      <c r="C7738" s="171"/>
      <c r="D7738" s="33"/>
      <c r="E7738" s="33"/>
      <c r="F7738" s="33"/>
      <c r="G7738" s="33"/>
      <c r="H7738" s="33"/>
      <c r="I7738" s="171"/>
      <c r="J7738" s="33"/>
      <c r="K7738" s="33"/>
    </row>
    <row r="7739" spans="2:11" x14ac:dyDescent="0.2">
      <c r="B7739" s="33"/>
      <c r="C7739" s="171"/>
      <c r="D7739" s="33"/>
      <c r="E7739" s="33"/>
      <c r="F7739" s="33"/>
      <c r="G7739" s="33"/>
      <c r="H7739" s="33"/>
      <c r="I7739" s="171"/>
      <c r="J7739" s="33"/>
      <c r="K7739" s="33"/>
    </row>
    <row r="7740" spans="2:11" x14ac:dyDescent="0.2">
      <c r="B7740" s="33"/>
      <c r="C7740" s="171"/>
      <c r="D7740" s="33"/>
      <c r="E7740" s="33"/>
      <c r="F7740" s="33"/>
      <c r="G7740" s="33"/>
      <c r="H7740" s="33"/>
      <c r="I7740" s="171"/>
      <c r="J7740" s="33"/>
      <c r="K7740" s="33"/>
    </row>
    <row r="7741" spans="2:11" x14ac:dyDescent="0.2">
      <c r="B7741" s="33"/>
      <c r="C7741" s="171"/>
      <c r="D7741" s="33"/>
      <c r="E7741" s="33"/>
      <c r="F7741" s="33"/>
      <c r="G7741" s="33"/>
      <c r="H7741" s="33"/>
      <c r="I7741" s="171"/>
      <c r="J7741" s="33"/>
      <c r="K7741" s="33"/>
    </row>
    <row r="7742" spans="2:11" x14ac:dyDescent="0.2">
      <c r="B7742" s="33"/>
      <c r="C7742" s="171"/>
      <c r="D7742" s="33"/>
      <c r="E7742" s="33"/>
      <c r="F7742" s="33"/>
      <c r="G7742" s="33"/>
      <c r="H7742" s="33"/>
      <c r="I7742" s="171"/>
      <c r="J7742" s="33"/>
      <c r="K7742" s="33"/>
    </row>
    <row r="7743" spans="2:11" x14ac:dyDescent="0.2">
      <c r="B7743" s="33"/>
      <c r="C7743" s="171"/>
      <c r="D7743" s="33"/>
      <c r="E7743" s="33"/>
      <c r="F7743" s="33"/>
      <c r="G7743" s="33"/>
      <c r="H7743" s="33"/>
      <c r="I7743" s="171"/>
      <c r="J7743" s="33"/>
      <c r="K7743" s="33"/>
    </row>
    <row r="7744" spans="2:11" x14ac:dyDescent="0.2">
      <c r="B7744" s="33"/>
      <c r="C7744" s="171"/>
      <c r="D7744" s="33"/>
      <c r="E7744" s="33"/>
      <c r="F7744" s="33"/>
      <c r="G7744" s="33"/>
      <c r="H7744" s="33"/>
      <c r="I7744" s="171"/>
      <c r="J7744" s="33"/>
      <c r="K7744" s="33"/>
    </row>
    <row r="7745" spans="2:11" x14ac:dyDescent="0.2">
      <c r="B7745" s="33"/>
      <c r="C7745" s="171"/>
      <c r="D7745" s="33"/>
      <c r="E7745" s="33"/>
      <c r="F7745" s="33"/>
      <c r="G7745" s="33"/>
      <c r="H7745" s="33"/>
      <c r="I7745" s="171"/>
      <c r="J7745" s="33"/>
      <c r="K7745" s="33"/>
    </row>
    <row r="7746" spans="2:11" x14ac:dyDescent="0.2">
      <c r="B7746" s="33"/>
      <c r="C7746" s="171"/>
      <c r="D7746" s="33"/>
      <c r="E7746" s="33"/>
      <c r="F7746" s="33"/>
      <c r="G7746" s="33"/>
      <c r="H7746" s="33"/>
      <c r="I7746" s="171"/>
      <c r="J7746" s="33"/>
      <c r="K7746" s="33"/>
    </row>
    <row r="7747" spans="2:11" x14ac:dyDescent="0.2">
      <c r="B7747" s="33"/>
      <c r="C7747" s="171"/>
      <c r="D7747" s="33"/>
      <c r="E7747" s="33"/>
      <c r="F7747" s="33"/>
      <c r="G7747" s="33"/>
      <c r="H7747" s="33"/>
      <c r="I7747" s="171"/>
      <c r="J7747" s="33"/>
      <c r="K7747" s="33"/>
    </row>
    <row r="7748" spans="2:11" x14ac:dyDescent="0.2">
      <c r="B7748" s="33"/>
      <c r="C7748" s="171"/>
      <c r="D7748" s="33"/>
      <c r="E7748" s="33"/>
      <c r="F7748" s="33"/>
      <c r="G7748" s="33"/>
      <c r="H7748" s="33"/>
      <c r="I7748" s="171"/>
      <c r="J7748" s="33"/>
      <c r="K7748" s="33"/>
    </row>
    <row r="7749" spans="2:11" x14ac:dyDescent="0.2">
      <c r="B7749" s="33"/>
      <c r="C7749" s="171"/>
      <c r="D7749" s="33"/>
      <c r="E7749" s="33"/>
      <c r="F7749" s="33"/>
      <c r="G7749" s="33"/>
      <c r="H7749" s="33"/>
      <c r="I7749" s="171"/>
      <c r="J7749" s="33"/>
      <c r="K7749" s="33"/>
    </row>
    <row r="7750" spans="2:11" x14ac:dyDescent="0.2">
      <c r="B7750" s="33"/>
      <c r="C7750" s="171"/>
      <c r="D7750" s="33"/>
      <c r="E7750" s="33"/>
      <c r="F7750" s="33"/>
      <c r="G7750" s="33"/>
      <c r="H7750" s="33"/>
      <c r="I7750" s="171"/>
      <c r="J7750" s="33"/>
      <c r="K7750" s="33"/>
    </row>
    <row r="7751" spans="2:11" x14ac:dyDescent="0.2">
      <c r="B7751" s="33"/>
      <c r="C7751" s="171"/>
      <c r="D7751" s="33"/>
      <c r="E7751" s="33"/>
      <c r="F7751" s="33"/>
      <c r="G7751" s="33"/>
      <c r="H7751" s="33"/>
      <c r="I7751" s="171"/>
      <c r="J7751" s="33"/>
      <c r="K7751" s="33"/>
    </row>
    <row r="7752" spans="2:11" x14ac:dyDescent="0.2">
      <c r="B7752" s="33"/>
      <c r="C7752" s="171"/>
      <c r="D7752" s="33"/>
      <c r="E7752" s="33"/>
      <c r="F7752" s="33"/>
      <c r="G7752" s="33"/>
      <c r="H7752" s="33"/>
      <c r="I7752" s="171"/>
      <c r="J7752" s="33"/>
      <c r="K7752" s="33"/>
    </row>
    <row r="7753" spans="2:11" x14ac:dyDescent="0.2">
      <c r="B7753" s="33"/>
      <c r="C7753" s="171"/>
      <c r="D7753" s="33"/>
      <c r="E7753" s="33"/>
      <c r="F7753" s="33"/>
      <c r="G7753" s="33"/>
      <c r="H7753" s="33"/>
      <c r="I7753" s="171"/>
      <c r="J7753" s="33"/>
      <c r="K7753" s="33"/>
    </row>
    <row r="7754" spans="2:11" x14ac:dyDescent="0.2">
      <c r="B7754" s="33"/>
      <c r="C7754" s="171"/>
      <c r="D7754" s="33"/>
      <c r="E7754" s="33"/>
      <c r="F7754" s="33"/>
      <c r="G7754" s="33"/>
      <c r="H7754" s="33"/>
      <c r="I7754" s="171"/>
      <c r="J7754" s="33"/>
      <c r="K7754" s="33"/>
    </row>
    <row r="7755" spans="2:11" x14ac:dyDescent="0.2">
      <c r="B7755" s="33"/>
      <c r="C7755" s="171"/>
      <c r="D7755" s="33"/>
      <c r="E7755" s="33"/>
      <c r="F7755" s="33"/>
      <c r="G7755" s="33"/>
      <c r="H7755" s="33"/>
      <c r="I7755" s="171"/>
      <c r="J7755" s="33"/>
      <c r="K7755" s="33"/>
    </row>
    <row r="7756" spans="2:11" x14ac:dyDescent="0.2">
      <c r="B7756" s="33"/>
      <c r="C7756" s="171"/>
      <c r="D7756" s="33"/>
      <c r="E7756" s="33"/>
      <c r="F7756" s="33"/>
      <c r="G7756" s="33"/>
      <c r="H7756" s="33"/>
      <c r="I7756" s="171"/>
      <c r="J7756" s="33"/>
      <c r="K7756" s="33"/>
    </row>
    <row r="7757" spans="2:11" x14ac:dyDescent="0.2">
      <c r="B7757" s="33"/>
      <c r="C7757" s="171"/>
      <c r="D7757" s="33"/>
      <c r="E7757" s="33"/>
      <c r="F7757" s="33"/>
      <c r="G7757" s="33"/>
      <c r="H7757" s="33"/>
      <c r="I7757" s="171"/>
      <c r="J7757" s="33"/>
      <c r="K7757" s="33"/>
    </row>
    <row r="7758" spans="2:11" x14ac:dyDescent="0.2">
      <c r="B7758" s="33"/>
      <c r="C7758" s="171"/>
      <c r="D7758" s="33"/>
      <c r="E7758" s="33"/>
      <c r="F7758" s="33"/>
      <c r="G7758" s="33"/>
      <c r="H7758" s="33"/>
      <c r="I7758" s="171"/>
      <c r="J7758" s="33"/>
      <c r="K7758" s="33"/>
    </row>
    <row r="7759" spans="2:11" x14ac:dyDescent="0.2">
      <c r="B7759" s="33"/>
      <c r="C7759" s="171"/>
      <c r="D7759" s="33"/>
      <c r="E7759" s="33"/>
      <c r="F7759" s="33"/>
      <c r="G7759" s="33"/>
      <c r="H7759" s="33"/>
      <c r="I7759" s="171"/>
      <c r="J7759" s="33"/>
      <c r="K7759" s="33"/>
    </row>
    <row r="7760" spans="2:11" x14ac:dyDescent="0.2">
      <c r="B7760" s="33"/>
      <c r="C7760" s="171"/>
      <c r="D7760" s="33"/>
      <c r="E7760" s="33"/>
      <c r="F7760" s="33"/>
      <c r="G7760" s="33"/>
      <c r="H7760" s="33"/>
      <c r="I7760" s="171"/>
      <c r="J7760" s="33"/>
      <c r="K7760" s="33"/>
    </row>
    <row r="7761" spans="2:11" x14ac:dyDescent="0.2">
      <c r="B7761" s="33"/>
      <c r="C7761" s="171"/>
      <c r="D7761" s="33"/>
      <c r="E7761" s="33"/>
      <c r="F7761" s="33"/>
      <c r="G7761" s="33"/>
      <c r="H7761" s="33"/>
      <c r="I7761" s="171"/>
      <c r="J7761" s="33"/>
      <c r="K7761" s="33"/>
    </row>
    <row r="7762" spans="2:11" x14ac:dyDescent="0.2">
      <c r="B7762" s="33"/>
      <c r="C7762" s="171"/>
      <c r="D7762" s="33"/>
      <c r="E7762" s="33"/>
      <c r="F7762" s="33"/>
      <c r="G7762" s="33"/>
      <c r="H7762" s="33"/>
      <c r="I7762" s="171"/>
      <c r="J7762" s="33"/>
      <c r="K7762" s="33"/>
    </row>
    <row r="7763" spans="2:11" x14ac:dyDescent="0.2">
      <c r="B7763" s="33"/>
      <c r="C7763" s="171"/>
      <c r="D7763" s="33"/>
      <c r="E7763" s="33"/>
      <c r="F7763" s="33"/>
      <c r="G7763" s="33"/>
      <c r="H7763" s="33"/>
      <c r="I7763" s="171"/>
      <c r="J7763" s="33"/>
      <c r="K7763" s="33"/>
    </row>
    <row r="7764" spans="2:11" x14ac:dyDescent="0.2">
      <c r="B7764" s="33"/>
      <c r="C7764" s="171"/>
      <c r="D7764" s="33"/>
      <c r="E7764" s="33"/>
      <c r="F7764" s="33"/>
      <c r="G7764" s="33"/>
      <c r="H7764" s="33"/>
      <c r="I7764" s="171"/>
      <c r="J7764" s="33"/>
      <c r="K7764" s="33"/>
    </row>
    <row r="7765" spans="2:11" x14ac:dyDescent="0.2">
      <c r="B7765" s="33"/>
      <c r="C7765" s="171"/>
      <c r="D7765" s="33"/>
      <c r="E7765" s="33"/>
      <c r="F7765" s="33"/>
      <c r="G7765" s="33"/>
      <c r="H7765" s="33"/>
      <c r="I7765" s="171"/>
      <c r="J7765" s="33"/>
      <c r="K7765" s="33"/>
    </row>
    <row r="7766" spans="2:11" x14ac:dyDescent="0.2">
      <c r="B7766" s="33"/>
      <c r="C7766" s="171"/>
      <c r="D7766" s="33"/>
      <c r="E7766" s="33"/>
      <c r="F7766" s="33"/>
      <c r="G7766" s="33"/>
      <c r="H7766" s="33"/>
      <c r="I7766" s="171"/>
      <c r="J7766" s="33"/>
      <c r="K7766" s="33"/>
    </row>
    <row r="7767" spans="2:11" x14ac:dyDescent="0.2">
      <c r="B7767" s="33"/>
      <c r="C7767" s="171"/>
      <c r="D7767" s="33"/>
      <c r="E7767" s="33"/>
      <c r="F7767" s="33"/>
      <c r="G7767" s="33"/>
      <c r="H7767" s="33"/>
      <c r="I7767" s="171"/>
      <c r="J7767" s="33"/>
      <c r="K7767" s="33"/>
    </row>
    <row r="7768" spans="2:11" x14ac:dyDescent="0.2">
      <c r="B7768" s="33"/>
      <c r="C7768" s="171"/>
      <c r="D7768" s="33"/>
      <c r="E7768" s="33"/>
      <c r="F7768" s="33"/>
      <c r="G7768" s="33"/>
      <c r="H7768" s="33"/>
      <c r="I7768" s="171"/>
      <c r="J7768" s="33"/>
      <c r="K7768" s="33"/>
    </row>
    <row r="7769" spans="2:11" x14ac:dyDescent="0.2">
      <c r="B7769" s="33"/>
      <c r="C7769" s="171"/>
      <c r="D7769" s="33"/>
      <c r="E7769" s="33"/>
      <c r="F7769" s="33"/>
      <c r="G7769" s="33"/>
      <c r="H7769" s="33"/>
      <c r="I7769" s="171"/>
      <c r="J7769" s="33"/>
      <c r="K7769" s="33"/>
    </row>
    <row r="7770" spans="2:11" x14ac:dyDescent="0.2">
      <c r="B7770" s="33"/>
      <c r="C7770" s="171"/>
      <c r="D7770" s="33"/>
      <c r="E7770" s="33"/>
      <c r="F7770" s="33"/>
      <c r="G7770" s="33"/>
      <c r="H7770" s="33"/>
      <c r="I7770" s="171"/>
      <c r="J7770" s="33"/>
      <c r="K7770" s="33"/>
    </row>
    <row r="7771" spans="2:11" x14ac:dyDescent="0.2">
      <c r="B7771" s="33"/>
      <c r="C7771" s="171"/>
      <c r="D7771" s="33"/>
      <c r="E7771" s="33"/>
      <c r="F7771" s="33"/>
      <c r="G7771" s="33"/>
      <c r="H7771" s="33"/>
      <c r="I7771" s="171"/>
      <c r="J7771" s="33"/>
      <c r="K7771" s="33"/>
    </row>
    <row r="7772" spans="2:11" x14ac:dyDescent="0.2">
      <c r="B7772" s="33"/>
      <c r="C7772" s="171"/>
      <c r="D7772" s="33"/>
      <c r="E7772" s="33"/>
      <c r="F7772" s="33"/>
      <c r="G7772" s="33"/>
      <c r="H7772" s="33"/>
      <c r="I7772" s="171"/>
      <c r="J7772" s="33"/>
      <c r="K7772" s="33"/>
    </row>
    <row r="7773" spans="2:11" x14ac:dyDescent="0.2">
      <c r="B7773" s="33"/>
      <c r="C7773" s="171"/>
      <c r="D7773" s="33"/>
      <c r="E7773" s="33"/>
      <c r="F7773" s="33"/>
      <c r="G7773" s="33"/>
      <c r="H7773" s="33"/>
      <c r="I7773" s="171"/>
      <c r="J7773" s="33"/>
      <c r="K7773" s="33"/>
    </row>
    <row r="7774" spans="2:11" x14ac:dyDescent="0.2">
      <c r="B7774" s="33"/>
      <c r="C7774" s="171"/>
      <c r="D7774" s="33"/>
      <c r="E7774" s="33"/>
      <c r="F7774" s="33"/>
      <c r="G7774" s="33"/>
      <c r="H7774" s="33"/>
      <c r="I7774" s="171"/>
      <c r="J7774" s="33"/>
      <c r="K7774" s="33"/>
    </row>
    <row r="7775" spans="2:11" x14ac:dyDescent="0.2">
      <c r="B7775" s="33"/>
      <c r="C7775" s="171"/>
      <c r="D7775" s="33"/>
      <c r="E7775" s="33"/>
      <c r="F7775" s="33"/>
      <c r="G7775" s="33"/>
      <c r="H7775" s="33"/>
      <c r="I7775" s="171"/>
      <c r="J7775" s="33"/>
      <c r="K7775" s="33"/>
    </row>
    <row r="7776" spans="2:11" x14ac:dyDescent="0.2">
      <c r="B7776" s="33"/>
      <c r="C7776" s="171"/>
      <c r="D7776" s="33"/>
      <c r="E7776" s="33"/>
      <c r="F7776" s="33"/>
      <c r="G7776" s="33"/>
      <c r="H7776" s="33"/>
      <c r="I7776" s="171"/>
      <c r="J7776" s="33"/>
      <c r="K7776" s="33"/>
    </row>
    <row r="7777" spans="2:11" x14ac:dyDescent="0.2">
      <c r="B7777" s="33"/>
      <c r="C7777" s="171"/>
      <c r="D7777" s="33"/>
      <c r="E7777" s="33"/>
      <c r="F7777" s="33"/>
      <c r="G7777" s="33"/>
      <c r="H7777" s="33"/>
      <c r="I7777" s="171"/>
      <c r="J7777" s="33"/>
      <c r="K7777" s="33"/>
    </row>
    <row r="7778" spans="2:11" x14ac:dyDescent="0.2">
      <c r="B7778" s="33"/>
      <c r="C7778" s="171"/>
      <c r="D7778" s="33"/>
      <c r="E7778" s="33"/>
      <c r="F7778" s="33"/>
      <c r="G7778" s="33"/>
      <c r="H7778" s="33"/>
      <c r="I7778" s="171"/>
      <c r="J7778" s="33"/>
      <c r="K7778" s="33"/>
    </row>
    <row r="7779" spans="2:11" x14ac:dyDescent="0.2">
      <c r="B7779" s="33"/>
      <c r="C7779" s="171"/>
      <c r="D7779" s="33"/>
      <c r="E7779" s="33"/>
      <c r="F7779" s="33"/>
      <c r="G7779" s="33"/>
      <c r="H7779" s="33"/>
      <c r="I7779" s="171"/>
      <c r="J7779" s="33"/>
      <c r="K7779" s="33"/>
    </row>
    <row r="7780" spans="2:11" x14ac:dyDescent="0.2">
      <c r="B7780" s="33"/>
      <c r="C7780" s="171"/>
      <c r="D7780" s="33"/>
      <c r="E7780" s="33"/>
      <c r="F7780" s="33"/>
      <c r="G7780" s="33"/>
      <c r="H7780" s="33"/>
      <c r="I7780" s="171"/>
      <c r="J7780" s="33"/>
      <c r="K7780" s="33"/>
    </row>
    <row r="7781" spans="2:11" x14ac:dyDescent="0.2">
      <c r="B7781" s="33"/>
      <c r="C7781" s="171"/>
      <c r="D7781" s="33"/>
      <c r="E7781" s="33"/>
      <c r="F7781" s="33"/>
      <c r="G7781" s="33"/>
      <c r="H7781" s="33"/>
      <c r="I7781" s="171"/>
      <c r="J7781" s="33"/>
      <c r="K7781" s="33"/>
    </row>
    <row r="7782" spans="2:11" x14ac:dyDescent="0.2">
      <c r="B7782" s="33"/>
      <c r="C7782" s="171"/>
      <c r="D7782" s="33"/>
      <c r="E7782" s="33"/>
      <c r="F7782" s="33"/>
      <c r="G7782" s="33"/>
      <c r="H7782" s="33"/>
      <c r="I7782" s="171"/>
      <c r="J7782" s="33"/>
      <c r="K7782" s="33"/>
    </row>
    <row r="7783" spans="2:11" x14ac:dyDescent="0.2">
      <c r="B7783" s="33"/>
      <c r="C7783" s="171"/>
      <c r="D7783" s="33"/>
      <c r="E7783" s="33"/>
      <c r="F7783" s="33"/>
      <c r="G7783" s="33"/>
      <c r="H7783" s="33"/>
      <c r="I7783" s="171"/>
      <c r="J7783" s="33"/>
      <c r="K7783" s="33"/>
    </row>
    <row r="7784" spans="2:11" x14ac:dyDescent="0.2">
      <c r="B7784" s="33"/>
      <c r="C7784" s="171"/>
      <c r="D7784" s="33"/>
      <c r="E7784" s="33"/>
      <c r="F7784" s="33"/>
      <c r="G7784" s="33"/>
      <c r="H7784" s="33"/>
      <c r="I7784" s="171"/>
      <c r="J7784" s="33"/>
      <c r="K7784" s="33"/>
    </row>
    <row r="7785" spans="2:11" x14ac:dyDescent="0.2">
      <c r="B7785" s="33"/>
      <c r="C7785" s="171"/>
      <c r="D7785" s="33"/>
      <c r="E7785" s="33"/>
      <c r="F7785" s="33"/>
      <c r="G7785" s="33"/>
      <c r="H7785" s="33"/>
      <c r="I7785" s="171"/>
      <c r="J7785" s="33"/>
      <c r="K7785" s="33"/>
    </row>
    <row r="7786" spans="2:11" x14ac:dyDescent="0.2">
      <c r="B7786" s="33"/>
      <c r="C7786" s="171"/>
      <c r="D7786" s="33"/>
      <c r="E7786" s="33"/>
      <c r="F7786" s="33"/>
      <c r="G7786" s="33"/>
      <c r="H7786" s="33"/>
      <c r="I7786" s="171"/>
      <c r="J7786" s="33"/>
      <c r="K7786" s="33"/>
    </row>
    <row r="7787" spans="2:11" x14ac:dyDescent="0.2">
      <c r="B7787" s="33"/>
      <c r="C7787" s="171"/>
      <c r="D7787" s="33"/>
      <c r="E7787" s="33"/>
      <c r="F7787" s="33"/>
      <c r="G7787" s="33"/>
      <c r="H7787" s="33"/>
      <c r="I7787" s="171"/>
      <c r="J7787" s="33"/>
      <c r="K7787" s="33"/>
    </row>
    <row r="7788" spans="2:11" x14ac:dyDescent="0.2">
      <c r="B7788" s="33"/>
      <c r="C7788" s="171"/>
      <c r="D7788" s="33"/>
      <c r="E7788" s="33"/>
      <c r="F7788" s="33"/>
      <c r="G7788" s="33"/>
      <c r="H7788" s="33"/>
      <c r="I7788" s="171"/>
      <c r="J7788" s="33"/>
      <c r="K7788" s="33"/>
    </row>
    <row r="7789" spans="2:11" x14ac:dyDescent="0.2">
      <c r="B7789" s="33"/>
      <c r="C7789" s="171"/>
      <c r="D7789" s="33"/>
      <c r="E7789" s="33"/>
      <c r="F7789" s="33"/>
      <c r="G7789" s="33"/>
      <c r="H7789" s="33"/>
      <c r="I7789" s="171"/>
      <c r="J7789" s="33"/>
      <c r="K7789" s="33"/>
    </row>
    <row r="7790" spans="2:11" x14ac:dyDescent="0.2">
      <c r="B7790" s="33"/>
      <c r="C7790" s="171"/>
      <c r="D7790" s="33"/>
      <c r="E7790" s="33"/>
      <c r="F7790" s="33"/>
      <c r="G7790" s="33"/>
      <c r="H7790" s="33"/>
      <c r="I7790" s="171"/>
      <c r="J7790" s="33"/>
      <c r="K7790" s="33"/>
    </row>
    <row r="7791" spans="2:11" x14ac:dyDescent="0.2">
      <c r="B7791" s="33"/>
      <c r="C7791" s="171"/>
      <c r="D7791" s="33"/>
      <c r="E7791" s="33"/>
      <c r="F7791" s="33"/>
      <c r="G7791" s="33"/>
      <c r="H7791" s="33"/>
      <c r="I7791" s="171"/>
      <c r="J7791" s="33"/>
      <c r="K7791" s="33"/>
    </row>
    <row r="7792" spans="2:11" x14ac:dyDescent="0.2">
      <c r="B7792" s="33"/>
      <c r="C7792" s="171"/>
      <c r="D7792" s="33"/>
      <c r="E7792" s="33"/>
      <c r="F7792" s="33"/>
      <c r="G7792" s="33"/>
      <c r="H7792" s="33"/>
      <c r="I7792" s="171"/>
      <c r="J7792" s="33"/>
      <c r="K7792" s="33"/>
    </row>
    <row r="7793" spans="2:11" x14ac:dyDescent="0.2">
      <c r="B7793" s="33"/>
      <c r="C7793" s="171"/>
      <c r="D7793" s="33"/>
      <c r="E7793" s="33"/>
      <c r="F7793" s="33"/>
      <c r="G7793" s="33"/>
      <c r="H7793" s="33"/>
      <c r="I7793" s="171"/>
      <c r="J7793" s="33"/>
      <c r="K7793" s="33"/>
    </row>
    <row r="7794" spans="2:11" x14ac:dyDescent="0.2">
      <c r="B7794" s="33"/>
      <c r="C7794" s="171"/>
      <c r="D7794" s="33"/>
      <c r="E7794" s="33"/>
      <c r="F7794" s="33"/>
      <c r="G7794" s="33"/>
      <c r="H7794" s="33"/>
      <c r="I7794" s="171"/>
      <c r="J7794" s="33"/>
      <c r="K7794" s="33"/>
    </row>
    <row r="7795" spans="2:11" x14ac:dyDescent="0.2">
      <c r="B7795" s="33"/>
      <c r="C7795" s="171"/>
      <c r="D7795" s="33"/>
      <c r="E7795" s="33"/>
      <c r="F7795" s="33"/>
      <c r="G7795" s="33"/>
      <c r="H7795" s="33"/>
      <c r="I7795" s="171"/>
      <c r="J7795" s="33"/>
      <c r="K7795" s="33"/>
    </row>
    <row r="7796" spans="2:11" x14ac:dyDescent="0.2">
      <c r="B7796" s="33"/>
      <c r="C7796" s="171"/>
      <c r="D7796" s="33"/>
      <c r="E7796" s="33"/>
      <c r="F7796" s="33"/>
      <c r="G7796" s="33"/>
      <c r="H7796" s="33"/>
      <c r="I7796" s="171"/>
      <c r="J7796" s="33"/>
      <c r="K7796" s="33"/>
    </row>
    <row r="7797" spans="2:11" x14ac:dyDescent="0.2">
      <c r="B7797" s="33"/>
      <c r="C7797" s="171"/>
      <c r="D7797" s="33"/>
      <c r="E7797" s="33"/>
      <c r="F7797" s="33"/>
      <c r="G7797" s="33"/>
      <c r="H7797" s="33"/>
      <c r="I7797" s="171"/>
      <c r="J7797" s="33"/>
      <c r="K7797" s="33"/>
    </row>
    <row r="7798" spans="2:11" x14ac:dyDescent="0.2">
      <c r="B7798" s="33"/>
      <c r="C7798" s="171"/>
      <c r="D7798" s="33"/>
      <c r="E7798" s="33"/>
      <c r="F7798" s="33"/>
      <c r="G7798" s="33"/>
      <c r="H7798" s="33"/>
      <c r="I7798" s="171"/>
      <c r="J7798" s="33"/>
      <c r="K7798" s="33"/>
    </row>
    <row r="7799" spans="2:11" x14ac:dyDescent="0.2">
      <c r="B7799" s="33"/>
      <c r="C7799" s="171"/>
      <c r="D7799" s="33"/>
      <c r="E7799" s="33"/>
      <c r="F7799" s="33"/>
      <c r="G7799" s="33"/>
      <c r="H7799" s="33"/>
      <c r="I7799" s="171"/>
      <c r="J7799" s="33"/>
      <c r="K7799" s="33"/>
    </row>
    <row r="7800" spans="2:11" x14ac:dyDescent="0.2">
      <c r="B7800" s="33"/>
      <c r="C7800" s="171"/>
      <c r="D7800" s="33"/>
      <c r="E7800" s="33"/>
      <c r="F7800" s="33"/>
      <c r="G7800" s="33"/>
      <c r="H7800" s="33"/>
      <c r="I7800" s="171"/>
      <c r="J7800" s="33"/>
      <c r="K7800" s="33"/>
    </row>
    <row r="7801" spans="2:11" x14ac:dyDescent="0.2">
      <c r="B7801" s="33"/>
      <c r="C7801" s="171"/>
      <c r="D7801" s="33"/>
      <c r="E7801" s="33"/>
      <c r="F7801" s="33"/>
      <c r="G7801" s="33"/>
      <c r="H7801" s="33"/>
      <c r="I7801" s="171"/>
      <c r="J7801" s="33"/>
      <c r="K7801" s="33"/>
    </row>
    <row r="7802" spans="2:11" x14ac:dyDescent="0.2">
      <c r="B7802" s="33"/>
      <c r="C7802" s="171"/>
      <c r="D7802" s="33"/>
      <c r="E7802" s="33"/>
      <c r="F7802" s="33"/>
      <c r="G7802" s="33"/>
      <c r="H7802" s="33"/>
      <c r="I7802" s="171"/>
      <c r="J7802" s="33"/>
      <c r="K7802" s="33"/>
    </row>
    <row r="7803" spans="2:11" x14ac:dyDescent="0.2">
      <c r="B7803" s="33"/>
      <c r="C7803" s="171"/>
      <c r="D7803" s="33"/>
      <c r="E7803" s="33"/>
      <c r="F7803" s="33"/>
      <c r="G7803" s="33"/>
      <c r="H7803" s="33"/>
      <c r="I7803" s="171"/>
      <c r="J7803" s="33"/>
      <c r="K7803" s="33"/>
    </row>
    <row r="7804" spans="2:11" x14ac:dyDescent="0.2">
      <c r="B7804" s="33"/>
      <c r="C7804" s="171"/>
      <c r="D7804" s="33"/>
      <c r="E7804" s="33"/>
      <c r="F7804" s="33"/>
      <c r="G7804" s="33"/>
      <c r="H7804" s="33"/>
      <c r="I7804" s="171"/>
      <c r="J7804" s="33"/>
      <c r="K7804" s="33"/>
    </row>
    <row r="7805" spans="2:11" x14ac:dyDescent="0.2">
      <c r="B7805" s="33"/>
      <c r="C7805" s="171"/>
      <c r="D7805" s="33"/>
      <c r="E7805" s="33"/>
      <c r="F7805" s="33"/>
      <c r="G7805" s="33"/>
      <c r="H7805" s="33"/>
      <c r="I7805" s="171"/>
      <c r="J7805" s="33"/>
      <c r="K7805" s="33"/>
    </row>
    <row r="7806" spans="2:11" x14ac:dyDescent="0.2">
      <c r="B7806" s="33"/>
      <c r="C7806" s="171"/>
      <c r="D7806" s="33"/>
      <c r="E7806" s="33"/>
      <c r="F7806" s="33"/>
      <c r="G7806" s="33"/>
      <c r="H7806" s="33"/>
      <c r="I7806" s="171"/>
      <c r="J7806" s="33"/>
      <c r="K7806" s="33"/>
    </row>
    <row r="7807" spans="2:11" x14ac:dyDescent="0.2">
      <c r="B7807" s="33"/>
      <c r="C7807" s="171"/>
      <c r="D7807" s="33"/>
      <c r="E7807" s="33"/>
      <c r="F7807" s="33"/>
      <c r="G7807" s="33"/>
      <c r="H7807" s="33"/>
      <c r="I7807" s="171"/>
      <c r="J7807" s="33"/>
      <c r="K7807" s="33"/>
    </row>
    <row r="7808" spans="2:11" x14ac:dyDescent="0.2">
      <c r="B7808" s="33"/>
      <c r="C7808" s="171"/>
      <c r="D7808" s="33"/>
      <c r="E7808" s="33"/>
      <c r="F7808" s="33"/>
      <c r="G7808" s="33"/>
      <c r="H7808" s="33"/>
      <c r="I7808" s="171"/>
      <c r="J7808" s="33"/>
      <c r="K7808" s="33"/>
    </row>
    <row r="7809" spans="2:11" x14ac:dyDescent="0.2">
      <c r="B7809" s="33"/>
      <c r="C7809" s="171"/>
      <c r="D7809" s="33"/>
      <c r="E7809" s="33"/>
      <c r="F7809" s="33"/>
      <c r="G7809" s="33"/>
      <c r="H7809" s="33"/>
      <c r="I7809" s="171"/>
      <c r="J7809" s="33"/>
      <c r="K7809" s="33"/>
    </row>
    <row r="7810" spans="2:11" x14ac:dyDescent="0.2">
      <c r="B7810" s="33"/>
      <c r="C7810" s="171"/>
      <c r="D7810" s="33"/>
      <c r="E7810" s="33"/>
      <c r="F7810" s="33"/>
      <c r="G7810" s="33"/>
      <c r="H7810" s="33"/>
      <c r="I7810" s="171"/>
      <c r="J7810" s="33"/>
      <c r="K7810" s="33"/>
    </row>
    <row r="7811" spans="2:11" x14ac:dyDescent="0.2">
      <c r="B7811" s="33"/>
      <c r="C7811" s="171"/>
      <c r="D7811" s="33"/>
      <c r="E7811" s="33"/>
      <c r="F7811" s="33"/>
      <c r="G7811" s="33"/>
      <c r="H7811" s="33"/>
      <c r="I7811" s="171"/>
      <c r="J7811" s="33"/>
      <c r="K7811" s="33"/>
    </row>
    <row r="7812" spans="2:11" x14ac:dyDescent="0.2">
      <c r="B7812" s="33"/>
      <c r="C7812" s="171"/>
      <c r="D7812" s="33"/>
      <c r="E7812" s="33"/>
      <c r="F7812" s="33"/>
      <c r="G7812" s="33"/>
      <c r="H7812" s="33"/>
      <c r="I7812" s="171"/>
      <c r="J7812" s="33"/>
      <c r="K7812" s="33"/>
    </row>
    <row r="7813" spans="2:11" x14ac:dyDescent="0.2">
      <c r="B7813" s="33"/>
      <c r="C7813" s="171"/>
      <c r="D7813" s="33"/>
      <c r="E7813" s="33"/>
      <c r="F7813" s="33"/>
      <c r="G7813" s="33"/>
      <c r="H7813" s="33"/>
      <c r="I7813" s="171"/>
      <c r="J7813" s="33"/>
      <c r="K7813" s="33"/>
    </row>
    <row r="7814" spans="2:11" x14ac:dyDescent="0.2">
      <c r="B7814" s="33"/>
      <c r="C7814" s="171"/>
      <c r="D7814" s="33"/>
      <c r="E7814" s="33"/>
      <c r="F7814" s="33"/>
      <c r="G7814" s="33"/>
      <c r="H7814" s="33"/>
      <c r="I7814" s="171"/>
      <c r="J7814" s="33"/>
      <c r="K7814" s="33"/>
    </row>
    <row r="7815" spans="2:11" x14ac:dyDescent="0.2">
      <c r="B7815" s="33"/>
      <c r="C7815" s="171"/>
      <c r="D7815" s="33"/>
      <c r="E7815" s="33"/>
      <c r="F7815" s="33"/>
      <c r="G7815" s="33"/>
      <c r="H7815" s="33"/>
      <c r="I7815" s="171"/>
      <c r="J7815" s="33"/>
      <c r="K7815" s="33"/>
    </row>
    <row r="7816" spans="2:11" x14ac:dyDescent="0.2">
      <c r="B7816" s="33"/>
      <c r="C7816" s="171"/>
      <c r="D7816" s="33"/>
      <c r="E7816" s="33"/>
      <c r="F7816" s="33"/>
      <c r="G7816" s="33"/>
      <c r="H7816" s="33"/>
      <c r="I7816" s="171"/>
      <c r="J7816" s="33"/>
      <c r="K7816" s="33"/>
    </row>
    <row r="7817" spans="2:11" x14ac:dyDescent="0.2">
      <c r="B7817" s="33"/>
      <c r="C7817" s="171"/>
      <c r="D7817" s="33"/>
      <c r="E7817" s="33"/>
      <c r="F7817" s="33"/>
      <c r="G7817" s="33"/>
      <c r="H7817" s="33"/>
      <c r="I7817" s="171"/>
      <c r="J7817" s="33"/>
      <c r="K7817" s="33"/>
    </row>
    <row r="7818" spans="2:11" x14ac:dyDescent="0.2">
      <c r="B7818" s="33"/>
      <c r="C7818" s="171"/>
      <c r="D7818" s="33"/>
      <c r="E7818" s="33"/>
      <c r="F7818" s="33"/>
      <c r="G7818" s="33"/>
      <c r="H7818" s="33"/>
      <c r="I7818" s="171"/>
      <c r="J7818" s="33"/>
      <c r="K7818" s="33"/>
    </row>
    <row r="7819" spans="2:11" x14ac:dyDescent="0.2">
      <c r="B7819" s="33"/>
      <c r="C7819" s="171"/>
      <c r="D7819" s="33"/>
      <c r="E7819" s="33"/>
      <c r="F7819" s="33"/>
      <c r="G7819" s="33"/>
      <c r="H7819" s="33"/>
      <c r="I7819" s="171"/>
      <c r="J7819" s="33"/>
      <c r="K7819" s="33"/>
    </row>
    <row r="7820" spans="2:11" x14ac:dyDescent="0.2">
      <c r="B7820" s="33"/>
      <c r="C7820" s="171"/>
      <c r="D7820" s="33"/>
      <c r="E7820" s="33"/>
      <c r="F7820" s="33"/>
      <c r="G7820" s="33"/>
      <c r="H7820" s="33"/>
      <c r="I7820" s="171"/>
      <c r="J7820" s="33"/>
      <c r="K7820" s="33"/>
    </row>
    <row r="7821" spans="2:11" x14ac:dyDescent="0.2">
      <c r="B7821" s="33"/>
      <c r="C7821" s="171"/>
      <c r="D7821" s="33"/>
      <c r="E7821" s="33"/>
      <c r="F7821" s="33"/>
      <c r="G7821" s="33"/>
      <c r="H7821" s="33"/>
      <c r="I7821" s="171"/>
      <c r="J7821" s="33"/>
      <c r="K7821" s="33"/>
    </row>
    <row r="7822" spans="2:11" x14ac:dyDescent="0.2">
      <c r="B7822" s="33"/>
      <c r="C7822" s="171"/>
      <c r="D7822" s="33"/>
      <c r="E7822" s="33"/>
      <c r="F7822" s="33"/>
      <c r="G7822" s="33"/>
      <c r="H7822" s="33"/>
      <c r="I7822" s="171"/>
      <c r="J7822" s="33"/>
      <c r="K7822" s="33"/>
    </row>
    <row r="7823" spans="2:11" x14ac:dyDescent="0.2">
      <c r="B7823" s="33"/>
      <c r="C7823" s="171"/>
      <c r="D7823" s="33"/>
      <c r="E7823" s="33"/>
      <c r="F7823" s="33"/>
      <c r="G7823" s="33"/>
      <c r="H7823" s="33"/>
      <c r="I7823" s="171"/>
      <c r="J7823" s="33"/>
      <c r="K7823" s="33"/>
    </row>
    <row r="7824" spans="2:11" x14ac:dyDescent="0.2">
      <c r="B7824" s="33"/>
      <c r="C7824" s="171"/>
      <c r="D7824" s="33"/>
      <c r="E7824" s="33"/>
      <c r="F7824" s="33"/>
      <c r="G7824" s="33"/>
      <c r="H7824" s="33"/>
      <c r="I7824" s="171"/>
      <c r="J7824" s="33"/>
      <c r="K7824" s="33"/>
    </row>
    <row r="7825" spans="2:11" x14ac:dyDescent="0.2">
      <c r="B7825" s="33"/>
      <c r="C7825" s="171"/>
      <c r="D7825" s="33"/>
      <c r="E7825" s="33"/>
      <c r="F7825" s="33"/>
      <c r="G7825" s="33"/>
      <c r="H7825" s="33"/>
      <c r="I7825" s="171"/>
      <c r="J7825" s="33"/>
      <c r="K7825" s="33"/>
    </row>
    <row r="7826" spans="2:11" x14ac:dyDescent="0.2">
      <c r="B7826" s="33"/>
      <c r="C7826" s="171"/>
      <c r="D7826" s="33"/>
      <c r="E7826" s="33"/>
      <c r="F7826" s="33"/>
      <c r="G7826" s="33"/>
      <c r="H7826" s="33"/>
      <c r="I7826" s="171"/>
      <c r="J7826" s="33"/>
      <c r="K7826" s="33"/>
    </row>
    <row r="7827" spans="2:11" x14ac:dyDescent="0.2">
      <c r="B7827" s="33"/>
      <c r="C7827" s="171"/>
      <c r="D7827" s="33"/>
      <c r="E7827" s="33"/>
      <c r="F7827" s="33"/>
      <c r="G7827" s="33"/>
      <c r="H7827" s="33"/>
      <c r="I7827" s="171"/>
      <c r="J7827" s="33"/>
      <c r="K7827" s="33"/>
    </row>
    <row r="7828" spans="2:11" x14ac:dyDescent="0.2">
      <c r="B7828" s="33"/>
      <c r="C7828" s="171"/>
      <c r="D7828" s="33"/>
      <c r="E7828" s="33"/>
      <c r="F7828" s="33"/>
      <c r="G7828" s="33"/>
      <c r="H7828" s="33"/>
      <c r="I7828" s="171"/>
      <c r="J7828" s="33"/>
      <c r="K7828" s="33"/>
    </row>
    <row r="7829" spans="2:11" x14ac:dyDescent="0.2">
      <c r="B7829" s="33"/>
      <c r="C7829" s="171"/>
      <c r="D7829" s="33"/>
      <c r="E7829" s="33"/>
      <c r="F7829" s="33"/>
      <c r="G7829" s="33"/>
      <c r="H7829" s="33"/>
      <c r="I7829" s="171"/>
      <c r="J7829" s="33"/>
      <c r="K7829" s="33"/>
    </row>
    <row r="7830" spans="2:11" x14ac:dyDescent="0.2">
      <c r="B7830" s="33"/>
      <c r="C7830" s="171"/>
      <c r="D7830" s="33"/>
      <c r="E7830" s="33"/>
      <c r="F7830" s="33"/>
      <c r="G7830" s="33"/>
      <c r="H7830" s="33"/>
      <c r="I7830" s="171"/>
      <c r="J7830" s="33"/>
      <c r="K7830" s="33"/>
    </row>
    <row r="7831" spans="2:11" x14ac:dyDescent="0.2">
      <c r="B7831" s="33"/>
      <c r="C7831" s="171"/>
      <c r="D7831" s="33"/>
      <c r="E7831" s="33"/>
      <c r="F7831" s="33"/>
      <c r="G7831" s="33"/>
      <c r="H7831" s="33"/>
      <c r="I7831" s="171"/>
      <c r="J7831" s="33"/>
      <c r="K7831" s="33"/>
    </row>
    <row r="7832" spans="2:11" x14ac:dyDescent="0.2">
      <c r="B7832" s="33"/>
      <c r="C7832" s="171"/>
      <c r="D7832" s="33"/>
      <c r="E7832" s="33"/>
      <c r="F7832" s="33"/>
      <c r="G7832" s="33"/>
      <c r="H7832" s="33"/>
      <c r="I7832" s="171"/>
      <c r="J7832" s="33"/>
      <c r="K7832" s="33"/>
    </row>
    <row r="7833" spans="2:11" x14ac:dyDescent="0.2">
      <c r="B7833" s="33"/>
      <c r="C7833" s="171"/>
      <c r="D7833" s="33"/>
      <c r="E7833" s="33"/>
      <c r="F7833" s="33"/>
      <c r="G7833" s="33"/>
      <c r="H7833" s="33"/>
      <c r="I7833" s="171"/>
      <c r="J7833" s="33"/>
      <c r="K7833" s="33"/>
    </row>
    <row r="7834" spans="2:11" x14ac:dyDescent="0.2">
      <c r="B7834" s="33"/>
      <c r="C7834" s="171"/>
      <c r="D7834" s="33"/>
      <c r="E7834" s="33"/>
      <c r="F7834" s="33"/>
      <c r="G7834" s="33"/>
      <c r="H7834" s="33"/>
      <c r="I7834" s="171"/>
      <c r="J7834" s="33"/>
      <c r="K7834" s="33"/>
    </row>
    <row r="7835" spans="2:11" x14ac:dyDescent="0.2">
      <c r="B7835" s="33"/>
      <c r="C7835" s="171"/>
      <c r="D7835" s="33"/>
      <c r="E7835" s="33"/>
      <c r="F7835" s="33"/>
      <c r="G7835" s="33"/>
      <c r="H7835" s="33"/>
      <c r="I7835" s="171"/>
      <c r="J7835" s="33"/>
      <c r="K7835" s="33"/>
    </row>
    <row r="7836" spans="2:11" x14ac:dyDescent="0.2">
      <c r="B7836" s="33"/>
      <c r="C7836" s="171"/>
      <c r="D7836" s="33"/>
      <c r="E7836" s="33"/>
      <c r="F7836" s="33"/>
      <c r="G7836" s="33"/>
      <c r="H7836" s="33"/>
      <c r="I7836" s="171"/>
      <c r="J7836" s="33"/>
      <c r="K7836" s="33"/>
    </row>
    <row r="7837" spans="2:11" x14ac:dyDescent="0.2">
      <c r="B7837" s="33"/>
      <c r="C7837" s="171"/>
      <c r="D7837" s="33"/>
      <c r="E7837" s="33"/>
      <c r="F7837" s="33"/>
      <c r="G7837" s="33"/>
      <c r="H7837" s="33"/>
      <c r="I7837" s="171"/>
      <c r="J7837" s="33"/>
      <c r="K7837" s="33"/>
    </row>
    <row r="7838" spans="2:11" x14ac:dyDescent="0.2">
      <c r="B7838" s="33"/>
      <c r="C7838" s="171"/>
      <c r="D7838" s="33"/>
      <c r="E7838" s="33"/>
      <c r="F7838" s="33"/>
      <c r="G7838" s="33"/>
      <c r="H7838" s="33"/>
      <c r="I7838" s="171"/>
      <c r="J7838" s="33"/>
      <c r="K7838" s="33"/>
    </row>
    <row r="7839" spans="2:11" x14ac:dyDescent="0.2">
      <c r="B7839" s="33"/>
      <c r="C7839" s="171"/>
      <c r="D7839" s="33"/>
      <c r="E7839" s="33"/>
      <c r="F7839" s="33"/>
      <c r="G7839" s="33"/>
      <c r="H7839" s="33"/>
      <c r="I7839" s="171"/>
      <c r="J7839" s="33"/>
      <c r="K7839" s="33"/>
    </row>
    <row r="7840" spans="2:11" x14ac:dyDescent="0.2">
      <c r="B7840" s="33"/>
      <c r="C7840" s="171"/>
      <c r="D7840" s="33"/>
      <c r="E7840" s="33"/>
      <c r="F7840" s="33"/>
      <c r="G7840" s="33"/>
      <c r="H7840" s="33"/>
      <c r="I7840" s="171"/>
      <c r="J7840" s="33"/>
      <c r="K7840" s="33"/>
    </row>
    <row r="7841" spans="2:11" x14ac:dyDescent="0.2">
      <c r="B7841" s="33"/>
      <c r="C7841" s="171"/>
      <c r="D7841" s="33"/>
      <c r="E7841" s="33"/>
      <c r="F7841" s="33"/>
      <c r="G7841" s="33"/>
      <c r="H7841" s="33"/>
      <c r="I7841" s="171"/>
      <c r="J7841" s="33"/>
      <c r="K7841" s="33"/>
    </row>
    <row r="7842" spans="2:11" x14ac:dyDescent="0.2">
      <c r="B7842" s="33"/>
      <c r="C7842" s="171"/>
      <c r="D7842" s="33"/>
      <c r="E7842" s="33"/>
      <c r="F7842" s="33"/>
      <c r="G7842" s="33"/>
      <c r="H7842" s="33"/>
      <c r="I7842" s="171"/>
      <c r="J7842" s="33"/>
      <c r="K7842" s="33"/>
    </row>
    <row r="7843" spans="2:11" x14ac:dyDescent="0.2">
      <c r="B7843" s="33"/>
      <c r="C7843" s="171"/>
      <c r="D7843" s="33"/>
      <c r="E7843" s="33"/>
      <c r="F7843" s="33"/>
      <c r="G7843" s="33"/>
      <c r="H7843" s="33"/>
      <c r="I7843" s="171"/>
      <c r="J7843" s="33"/>
      <c r="K7843" s="33"/>
    </row>
    <row r="7844" spans="2:11" x14ac:dyDescent="0.2">
      <c r="B7844" s="33"/>
      <c r="C7844" s="171"/>
      <c r="D7844" s="33"/>
      <c r="E7844" s="33"/>
      <c r="F7844" s="33"/>
      <c r="G7844" s="33"/>
      <c r="H7844" s="33"/>
      <c r="I7844" s="171"/>
      <c r="J7844" s="33"/>
      <c r="K7844" s="33"/>
    </row>
    <row r="7845" spans="2:11" x14ac:dyDescent="0.2">
      <c r="B7845" s="33"/>
      <c r="C7845" s="171"/>
      <c r="D7845" s="33"/>
      <c r="E7845" s="33"/>
      <c r="F7845" s="33"/>
      <c r="G7845" s="33"/>
      <c r="H7845" s="33"/>
      <c r="I7845" s="171"/>
      <c r="J7845" s="33"/>
      <c r="K7845" s="33"/>
    </row>
    <row r="7846" spans="2:11" x14ac:dyDescent="0.2">
      <c r="B7846" s="33"/>
      <c r="C7846" s="171"/>
      <c r="D7846" s="33"/>
      <c r="E7846" s="33"/>
      <c r="F7846" s="33"/>
      <c r="G7846" s="33"/>
      <c r="H7846" s="33"/>
      <c r="I7846" s="171"/>
      <c r="J7846" s="33"/>
      <c r="K7846" s="33"/>
    </row>
    <row r="7847" spans="2:11" x14ac:dyDescent="0.2">
      <c r="B7847" s="33"/>
      <c r="C7847" s="171"/>
      <c r="D7847" s="33"/>
      <c r="E7847" s="33"/>
      <c r="F7847" s="33"/>
      <c r="G7847" s="33"/>
      <c r="H7847" s="33"/>
      <c r="I7847" s="171"/>
      <c r="J7847" s="33"/>
      <c r="K7847" s="33"/>
    </row>
    <row r="7848" spans="2:11" x14ac:dyDescent="0.2">
      <c r="B7848" s="33"/>
      <c r="C7848" s="171"/>
      <c r="D7848" s="33"/>
      <c r="E7848" s="33"/>
      <c r="F7848" s="33"/>
      <c r="G7848" s="33"/>
      <c r="H7848" s="33"/>
      <c r="I7848" s="171"/>
      <c r="J7848" s="33"/>
      <c r="K7848" s="33"/>
    </row>
    <row r="7849" spans="2:11" x14ac:dyDescent="0.2">
      <c r="B7849" s="33"/>
      <c r="C7849" s="171"/>
      <c r="D7849" s="33"/>
      <c r="E7849" s="33"/>
      <c r="F7849" s="33"/>
      <c r="G7849" s="33"/>
      <c r="H7849" s="33"/>
      <c r="I7849" s="171"/>
      <c r="J7849" s="33"/>
      <c r="K7849" s="33"/>
    </row>
    <row r="7850" spans="2:11" x14ac:dyDescent="0.2">
      <c r="B7850" s="33"/>
      <c r="C7850" s="171"/>
      <c r="D7850" s="33"/>
      <c r="E7850" s="33"/>
      <c r="F7850" s="33"/>
      <c r="G7850" s="33"/>
      <c r="H7850" s="33"/>
      <c r="I7850" s="171"/>
      <c r="J7850" s="33"/>
      <c r="K7850" s="33"/>
    </row>
    <row r="7851" spans="2:11" x14ac:dyDescent="0.2">
      <c r="B7851" s="33"/>
      <c r="C7851" s="171"/>
      <c r="D7851" s="33"/>
      <c r="E7851" s="33"/>
      <c r="F7851" s="33"/>
      <c r="G7851" s="33"/>
      <c r="H7851" s="33"/>
      <c r="I7851" s="171"/>
      <c r="J7851" s="33"/>
      <c r="K7851" s="33"/>
    </row>
    <row r="7852" spans="2:11" x14ac:dyDescent="0.2">
      <c r="B7852" s="33"/>
      <c r="C7852" s="171"/>
      <c r="D7852" s="33"/>
      <c r="E7852" s="33"/>
      <c r="F7852" s="33"/>
      <c r="G7852" s="33"/>
      <c r="H7852" s="33"/>
      <c r="I7852" s="171"/>
      <c r="J7852" s="33"/>
      <c r="K7852" s="33"/>
    </row>
    <row r="7853" spans="2:11" x14ac:dyDescent="0.2">
      <c r="B7853" s="33"/>
      <c r="C7853" s="171"/>
      <c r="D7853" s="33"/>
      <c r="E7853" s="33"/>
      <c r="F7853" s="33"/>
      <c r="G7853" s="33"/>
      <c r="H7853" s="33"/>
      <c r="I7853" s="171"/>
      <c r="J7853" s="33"/>
      <c r="K7853" s="33"/>
    </row>
    <row r="7854" spans="2:11" x14ac:dyDescent="0.2">
      <c r="B7854" s="33"/>
      <c r="C7854" s="171"/>
      <c r="D7854" s="33"/>
      <c r="E7854" s="33"/>
      <c r="F7854" s="33"/>
      <c r="G7854" s="33"/>
      <c r="H7854" s="33"/>
      <c r="I7854" s="171"/>
      <c r="J7854" s="33"/>
      <c r="K7854" s="33"/>
    </row>
    <row r="7855" spans="2:11" x14ac:dyDescent="0.2">
      <c r="B7855" s="33"/>
      <c r="C7855" s="171"/>
      <c r="D7855" s="33"/>
      <c r="E7855" s="33"/>
      <c r="F7855" s="33"/>
      <c r="G7855" s="33"/>
      <c r="H7855" s="33"/>
      <c r="I7855" s="171"/>
      <c r="J7855" s="33"/>
      <c r="K7855" s="33"/>
    </row>
    <row r="7856" spans="2:11" x14ac:dyDescent="0.2">
      <c r="B7856" s="33"/>
      <c r="C7856" s="171"/>
      <c r="D7856" s="33"/>
      <c r="E7856" s="33"/>
      <c r="F7856" s="33"/>
      <c r="G7856" s="33"/>
      <c r="H7856" s="33"/>
      <c r="I7856" s="171"/>
      <c r="J7856" s="33"/>
      <c r="K7856" s="33"/>
    </row>
    <row r="7857" spans="2:11" x14ac:dyDescent="0.2">
      <c r="B7857" s="33"/>
      <c r="C7857" s="171"/>
      <c r="D7857" s="33"/>
      <c r="E7857" s="33"/>
      <c r="F7857" s="33"/>
      <c r="G7857" s="33"/>
      <c r="H7857" s="33"/>
      <c r="I7857" s="171"/>
      <c r="J7857" s="33"/>
      <c r="K7857" s="33"/>
    </row>
    <row r="7858" spans="2:11" x14ac:dyDescent="0.2">
      <c r="B7858" s="33"/>
      <c r="C7858" s="171"/>
      <c r="D7858" s="33"/>
      <c r="E7858" s="33"/>
      <c r="F7858" s="33"/>
      <c r="G7858" s="33"/>
      <c r="H7858" s="33"/>
      <c r="I7858" s="171"/>
      <c r="J7858" s="33"/>
      <c r="K7858" s="33"/>
    </row>
    <row r="7859" spans="2:11" x14ac:dyDescent="0.2">
      <c r="B7859" s="33"/>
      <c r="C7859" s="171"/>
      <c r="D7859" s="33"/>
      <c r="E7859" s="33"/>
      <c r="F7859" s="33"/>
      <c r="G7859" s="33"/>
      <c r="H7859" s="33"/>
      <c r="I7859" s="171"/>
      <c r="J7859" s="33"/>
      <c r="K7859" s="33"/>
    </row>
    <row r="7860" spans="2:11" x14ac:dyDescent="0.2">
      <c r="B7860" s="33"/>
      <c r="C7860" s="171"/>
      <c r="D7860" s="33"/>
      <c r="E7860" s="33"/>
      <c r="F7860" s="33"/>
      <c r="G7860" s="33"/>
      <c r="H7860" s="33"/>
      <c r="I7860" s="171"/>
      <c r="J7860" s="33"/>
      <c r="K7860" s="33"/>
    </row>
    <row r="7861" spans="2:11" x14ac:dyDescent="0.2">
      <c r="B7861" s="33"/>
      <c r="C7861" s="171"/>
      <c r="D7861" s="33"/>
      <c r="E7861" s="33"/>
      <c r="F7861" s="33"/>
      <c r="G7861" s="33"/>
      <c r="H7861" s="33"/>
      <c r="I7861" s="171"/>
      <c r="J7861" s="33"/>
      <c r="K7861" s="33"/>
    </row>
    <row r="7862" spans="2:11" x14ac:dyDescent="0.2">
      <c r="B7862" s="33"/>
      <c r="C7862" s="171"/>
      <c r="D7862" s="33"/>
      <c r="E7862" s="33"/>
      <c r="F7862" s="33"/>
      <c r="G7862" s="33"/>
      <c r="H7862" s="33"/>
      <c r="I7862" s="171"/>
      <c r="J7862" s="33"/>
      <c r="K7862" s="33"/>
    </row>
    <row r="7863" spans="2:11" x14ac:dyDescent="0.2">
      <c r="B7863" s="33"/>
      <c r="C7863" s="171"/>
      <c r="D7863" s="33"/>
      <c r="E7863" s="33"/>
      <c r="F7863" s="33"/>
      <c r="G7863" s="33"/>
      <c r="H7863" s="33"/>
      <c r="I7863" s="171"/>
      <c r="J7863" s="33"/>
      <c r="K7863" s="33"/>
    </row>
    <row r="7864" spans="2:11" x14ac:dyDescent="0.2">
      <c r="B7864" s="33"/>
      <c r="C7864" s="171"/>
      <c r="D7864" s="33"/>
      <c r="E7864" s="33"/>
      <c r="F7864" s="33"/>
      <c r="G7864" s="33"/>
      <c r="H7864" s="33"/>
      <c r="I7864" s="171"/>
      <c r="J7864" s="33"/>
      <c r="K7864" s="33"/>
    </row>
    <row r="7865" spans="2:11" x14ac:dyDescent="0.2">
      <c r="B7865" s="33"/>
      <c r="C7865" s="171"/>
      <c r="D7865" s="33"/>
      <c r="E7865" s="33"/>
      <c r="F7865" s="33"/>
      <c r="G7865" s="33"/>
      <c r="H7865" s="33"/>
      <c r="I7865" s="171"/>
      <c r="J7865" s="33"/>
      <c r="K7865" s="33"/>
    </row>
    <row r="7866" spans="2:11" x14ac:dyDescent="0.2">
      <c r="B7866" s="33"/>
      <c r="C7866" s="171"/>
      <c r="D7866" s="33"/>
      <c r="E7866" s="33"/>
      <c r="F7866" s="33"/>
      <c r="G7866" s="33"/>
      <c r="H7866" s="33"/>
      <c r="I7866" s="171"/>
      <c r="J7866" s="33"/>
      <c r="K7866" s="33"/>
    </row>
    <row r="7867" spans="2:11" x14ac:dyDescent="0.2">
      <c r="B7867" s="33"/>
      <c r="C7867" s="171"/>
      <c r="D7867" s="33"/>
      <c r="E7867" s="33"/>
      <c r="F7867" s="33"/>
      <c r="G7867" s="33"/>
      <c r="H7867" s="33"/>
      <c r="I7867" s="171"/>
      <c r="J7867" s="33"/>
      <c r="K7867" s="33"/>
    </row>
    <row r="7868" spans="2:11" x14ac:dyDescent="0.2">
      <c r="B7868" s="33"/>
      <c r="C7868" s="171"/>
      <c r="D7868" s="33"/>
      <c r="E7868" s="33"/>
      <c r="F7868" s="33"/>
      <c r="G7868" s="33"/>
      <c r="H7868" s="33"/>
      <c r="I7868" s="171"/>
      <c r="J7868" s="33"/>
      <c r="K7868" s="33"/>
    </row>
    <row r="7869" spans="2:11" x14ac:dyDescent="0.2">
      <c r="B7869" s="33"/>
      <c r="C7869" s="171"/>
      <c r="D7869" s="33"/>
      <c r="E7869" s="33"/>
      <c r="F7869" s="33"/>
      <c r="G7869" s="33"/>
      <c r="H7869" s="33"/>
      <c r="I7869" s="171"/>
      <c r="J7869" s="33"/>
      <c r="K7869" s="33"/>
    </row>
    <row r="7870" spans="2:11" x14ac:dyDescent="0.2">
      <c r="B7870" s="33"/>
      <c r="C7870" s="171"/>
      <c r="D7870" s="33"/>
      <c r="E7870" s="33"/>
      <c r="F7870" s="33"/>
      <c r="G7870" s="33"/>
      <c r="H7870" s="33"/>
      <c r="I7870" s="171"/>
      <c r="J7870" s="33"/>
      <c r="K7870" s="33"/>
    </row>
    <row r="7871" spans="2:11" x14ac:dyDescent="0.2">
      <c r="B7871" s="33"/>
      <c r="C7871" s="171"/>
      <c r="D7871" s="33"/>
      <c r="E7871" s="33"/>
      <c r="F7871" s="33"/>
      <c r="G7871" s="33"/>
      <c r="H7871" s="33"/>
      <c r="I7871" s="171"/>
      <c r="J7871" s="33"/>
      <c r="K7871" s="33"/>
    </row>
    <row r="7872" spans="2:11" x14ac:dyDescent="0.2">
      <c r="B7872" s="33"/>
      <c r="C7872" s="171"/>
      <c r="D7872" s="33"/>
      <c r="E7872" s="33"/>
      <c r="F7872" s="33"/>
      <c r="G7872" s="33"/>
      <c r="H7872" s="33"/>
      <c r="I7872" s="171"/>
      <c r="J7872" s="33"/>
      <c r="K7872" s="33"/>
    </row>
    <row r="7873" spans="2:11" x14ac:dyDescent="0.2">
      <c r="B7873" s="33"/>
      <c r="C7873" s="171"/>
      <c r="D7873" s="33"/>
      <c r="E7873" s="33"/>
      <c r="F7873" s="33"/>
      <c r="G7873" s="33"/>
      <c r="H7873" s="33"/>
      <c r="I7873" s="171"/>
      <c r="J7873" s="33"/>
      <c r="K7873" s="33"/>
    </row>
    <row r="7874" spans="2:11" x14ac:dyDescent="0.2">
      <c r="B7874" s="33"/>
      <c r="C7874" s="171"/>
      <c r="D7874" s="33"/>
      <c r="E7874" s="33"/>
      <c r="F7874" s="33"/>
      <c r="G7874" s="33"/>
      <c r="H7874" s="33"/>
      <c r="I7874" s="171"/>
      <c r="J7874" s="33"/>
      <c r="K7874" s="33"/>
    </row>
    <row r="7875" spans="2:11" x14ac:dyDescent="0.2">
      <c r="B7875" s="33"/>
      <c r="C7875" s="171"/>
      <c r="D7875" s="33"/>
      <c r="E7875" s="33"/>
      <c r="F7875" s="33"/>
      <c r="G7875" s="33"/>
      <c r="H7875" s="33"/>
      <c r="I7875" s="171"/>
      <c r="J7875" s="33"/>
      <c r="K7875" s="33"/>
    </row>
    <row r="7876" spans="2:11" x14ac:dyDescent="0.2">
      <c r="B7876" s="33"/>
      <c r="C7876" s="171"/>
      <c r="D7876" s="33"/>
      <c r="E7876" s="33"/>
      <c r="F7876" s="33"/>
      <c r="G7876" s="33"/>
      <c r="H7876" s="33"/>
      <c r="I7876" s="171"/>
      <c r="J7876" s="33"/>
      <c r="K7876" s="33"/>
    </row>
    <row r="7877" spans="2:11" x14ac:dyDescent="0.2">
      <c r="B7877" s="33"/>
      <c r="C7877" s="171"/>
      <c r="D7877" s="33"/>
      <c r="E7877" s="33"/>
      <c r="F7877" s="33"/>
      <c r="G7877" s="33"/>
      <c r="H7877" s="33"/>
      <c r="I7877" s="171"/>
      <c r="J7877" s="33"/>
      <c r="K7877" s="33"/>
    </row>
    <row r="7878" spans="2:11" x14ac:dyDescent="0.2">
      <c r="B7878" s="33"/>
      <c r="C7878" s="171"/>
      <c r="D7878" s="33"/>
      <c r="E7878" s="33"/>
      <c r="F7878" s="33"/>
      <c r="G7878" s="33"/>
      <c r="H7878" s="33"/>
      <c r="I7878" s="171"/>
      <c r="J7878" s="33"/>
      <c r="K7878" s="33"/>
    </row>
    <row r="7879" spans="2:11" x14ac:dyDescent="0.2">
      <c r="B7879" s="33"/>
      <c r="C7879" s="171"/>
      <c r="D7879" s="33"/>
      <c r="E7879" s="33"/>
      <c r="F7879" s="33"/>
      <c r="G7879" s="33"/>
      <c r="H7879" s="33"/>
      <c r="I7879" s="171"/>
      <c r="J7879" s="33"/>
      <c r="K7879" s="33"/>
    </row>
    <row r="7880" spans="2:11" x14ac:dyDescent="0.2">
      <c r="B7880" s="33"/>
      <c r="C7880" s="171"/>
      <c r="D7880" s="33"/>
      <c r="E7880" s="33"/>
      <c r="F7880" s="33"/>
      <c r="G7880" s="33"/>
      <c r="H7880" s="33"/>
      <c r="I7880" s="171"/>
      <c r="J7880" s="33"/>
      <c r="K7880" s="33"/>
    </row>
    <row r="7881" spans="2:11" x14ac:dyDescent="0.2">
      <c r="B7881" s="33"/>
      <c r="C7881" s="171"/>
      <c r="D7881" s="33"/>
      <c r="E7881" s="33"/>
      <c r="F7881" s="33"/>
      <c r="G7881" s="33"/>
      <c r="H7881" s="33"/>
      <c r="I7881" s="171"/>
      <c r="J7881" s="33"/>
      <c r="K7881" s="33"/>
    </row>
    <row r="7882" spans="2:11" x14ac:dyDescent="0.2">
      <c r="B7882" s="33"/>
      <c r="C7882" s="171"/>
      <c r="D7882" s="33"/>
      <c r="E7882" s="33"/>
      <c r="F7882" s="33"/>
      <c r="G7882" s="33"/>
      <c r="H7882" s="33"/>
      <c r="I7882" s="171"/>
      <c r="J7882" s="33"/>
      <c r="K7882" s="33"/>
    </row>
    <row r="7883" spans="2:11" x14ac:dyDescent="0.2">
      <c r="B7883" s="33"/>
      <c r="C7883" s="171"/>
      <c r="D7883" s="33"/>
      <c r="E7883" s="33"/>
      <c r="F7883" s="33"/>
      <c r="G7883" s="33"/>
      <c r="H7883" s="33"/>
      <c r="I7883" s="171"/>
      <c r="J7883" s="33"/>
      <c r="K7883" s="33"/>
    </row>
    <row r="7884" spans="2:11" x14ac:dyDescent="0.2">
      <c r="B7884" s="33"/>
      <c r="C7884" s="171"/>
      <c r="D7884" s="33"/>
      <c r="E7884" s="33"/>
      <c r="F7884" s="33"/>
      <c r="G7884" s="33"/>
      <c r="H7884" s="33"/>
      <c r="I7884" s="171"/>
      <c r="J7884" s="33"/>
      <c r="K7884" s="33"/>
    </row>
    <row r="7885" spans="2:11" x14ac:dyDescent="0.2">
      <c r="B7885" s="33"/>
      <c r="C7885" s="171"/>
      <c r="D7885" s="33"/>
      <c r="E7885" s="33"/>
      <c r="F7885" s="33"/>
      <c r="G7885" s="33"/>
      <c r="H7885" s="33"/>
      <c r="I7885" s="171"/>
      <c r="J7885" s="33"/>
      <c r="K7885" s="33"/>
    </row>
    <row r="7886" spans="2:11" x14ac:dyDescent="0.2">
      <c r="B7886" s="33"/>
      <c r="C7886" s="171"/>
      <c r="D7886" s="33"/>
      <c r="E7886" s="33"/>
      <c r="F7886" s="33"/>
      <c r="G7886" s="33"/>
      <c r="H7886" s="33"/>
      <c r="I7886" s="171"/>
      <c r="J7886" s="33"/>
      <c r="K7886" s="33"/>
    </row>
    <row r="7887" spans="2:11" x14ac:dyDescent="0.2">
      <c r="B7887" s="33"/>
      <c r="C7887" s="171"/>
      <c r="D7887" s="33"/>
      <c r="E7887" s="33"/>
      <c r="F7887" s="33"/>
      <c r="G7887" s="33"/>
      <c r="H7887" s="33"/>
      <c r="I7887" s="171"/>
      <c r="J7887" s="33"/>
      <c r="K7887" s="33"/>
    </row>
    <row r="7888" spans="2:11" x14ac:dyDescent="0.2">
      <c r="B7888" s="33"/>
      <c r="C7888" s="171"/>
      <c r="D7888" s="33"/>
      <c r="E7888" s="33"/>
      <c r="F7888" s="33"/>
      <c r="G7888" s="33"/>
      <c r="H7888" s="33"/>
      <c r="I7888" s="171"/>
      <c r="J7888" s="33"/>
      <c r="K7888" s="33"/>
    </row>
    <row r="7889" spans="2:11" x14ac:dyDescent="0.2">
      <c r="B7889" s="33"/>
      <c r="C7889" s="171"/>
      <c r="D7889" s="33"/>
      <c r="E7889" s="33"/>
      <c r="F7889" s="33"/>
      <c r="G7889" s="33"/>
      <c r="H7889" s="33"/>
      <c r="I7889" s="171"/>
      <c r="J7889" s="33"/>
      <c r="K7889" s="33"/>
    </row>
    <row r="7890" spans="2:11" x14ac:dyDescent="0.2">
      <c r="B7890" s="33"/>
      <c r="C7890" s="171"/>
      <c r="D7890" s="33"/>
      <c r="E7890" s="33"/>
      <c r="F7890" s="33"/>
      <c r="G7890" s="33"/>
      <c r="H7890" s="33"/>
      <c r="I7890" s="171"/>
      <c r="J7890" s="33"/>
      <c r="K7890" s="33"/>
    </row>
    <row r="7891" spans="2:11" x14ac:dyDescent="0.2">
      <c r="B7891" s="33"/>
      <c r="C7891" s="171"/>
      <c r="D7891" s="33"/>
      <c r="E7891" s="33"/>
      <c r="F7891" s="33"/>
      <c r="G7891" s="33"/>
      <c r="H7891" s="33"/>
      <c r="I7891" s="171"/>
      <c r="J7891" s="33"/>
      <c r="K7891" s="33"/>
    </row>
    <row r="7892" spans="2:11" x14ac:dyDescent="0.2">
      <c r="B7892" s="33"/>
      <c r="C7892" s="171"/>
      <c r="D7892" s="33"/>
      <c r="E7892" s="33"/>
      <c r="F7892" s="33"/>
      <c r="G7892" s="33"/>
      <c r="H7892" s="33"/>
      <c r="I7892" s="171"/>
      <c r="J7892" s="33"/>
      <c r="K7892" s="33"/>
    </row>
    <row r="7893" spans="2:11" x14ac:dyDescent="0.2">
      <c r="B7893" s="33"/>
      <c r="C7893" s="171"/>
      <c r="D7893" s="33"/>
      <c r="E7893" s="33"/>
      <c r="F7893" s="33"/>
      <c r="G7893" s="33"/>
      <c r="H7893" s="33"/>
      <c r="I7893" s="171"/>
      <c r="J7893" s="33"/>
      <c r="K7893" s="33"/>
    </row>
    <row r="7894" spans="2:11" x14ac:dyDescent="0.2">
      <c r="B7894" s="33"/>
      <c r="C7894" s="171"/>
      <c r="D7894" s="33"/>
      <c r="E7894" s="33"/>
      <c r="F7894" s="33"/>
      <c r="G7894" s="33"/>
      <c r="H7894" s="33"/>
      <c r="I7894" s="171"/>
      <c r="J7894" s="33"/>
      <c r="K7894" s="33"/>
    </row>
    <row r="7895" spans="2:11" x14ac:dyDescent="0.2">
      <c r="B7895" s="33"/>
      <c r="C7895" s="171"/>
      <c r="D7895" s="33"/>
      <c r="E7895" s="33"/>
      <c r="F7895" s="33"/>
      <c r="G7895" s="33"/>
      <c r="H7895" s="33"/>
      <c r="I7895" s="171"/>
      <c r="J7895" s="33"/>
      <c r="K7895" s="33"/>
    </row>
    <row r="7896" spans="2:11" x14ac:dyDescent="0.2">
      <c r="B7896" s="33"/>
      <c r="C7896" s="171"/>
      <c r="D7896" s="33"/>
      <c r="E7896" s="33"/>
      <c r="F7896" s="33"/>
      <c r="G7896" s="33"/>
      <c r="H7896" s="33"/>
      <c r="I7896" s="171"/>
      <c r="J7896" s="33"/>
      <c r="K7896" s="33"/>
    </row>
    <row r="7897" spans="2:11" x14ac:dyDescent="0.2">
      <c r="B7897" s="33"/>
      <c r="C7897" s="171"/>
      <c r="D7897" s="33"/>
      <c r="E7897" s="33"/>
      <c r="F7897" s="33"/>
      <c r="G7897" s="33"/>
      <c r="H7897" s="33"/>
      <c r="I7897" s="171"/>
      <c r="J7897" s="33"/>
      <c r="K7897" s="33"/>
    </row>
    <row r="7898" spans="2:11" x14ac:dyDescent="0.2">
      <c r="B7898" s="33"/>
      <c r="C7898" s="171"/>
      <c r="D7898" s="33"/>
      <c r="E7898" s="33"/>
      <c r="F7898" s="33"/>
      <c r="G7898" s="33"/>
      <c r="H7898" s="33"/>
      <c r="I7898" s="171"/>
      <c r="J7898" s="33"/>
      <c r="K7898" s="33"/>
    </row>
    <row r="7899" spans="2:11" x14ac:dyDescent="0.2">
      <c r="B7899" s="33"/>
      <c r="C7899" s="171"/>
      <c r="D7899" s="33"/>
      <c r="E7899" s="33"/>
      <c r="F7899" s="33"/>
      <c r="G7899" s="33"/>
      <c r="H7899" s="33"/>
      <c r="I7899" s="171"/>
      <c r="J7899" s="33"/>
      <c r="K7899" s="33"/>
    </row>
    <row r="7900" spans="2:11" x14ac:dyDescent="0.2">
      <c r="B7900" s="33"/>
      <c r="C7900" s="171"/>
      <c r="D7900" s="33"/>
      <c r="E7900" s="33"/>
      <c r="F7900" s="33"/>
      <c r="G7900" s="33"/>
      <c r="H7900" s="33"/>
      <c r="I7900" s="171"/>
      <c r="J7900" s="33"/>
      <c r="K7900" s="33"/>
    </row>
    <row r="7901" spans="2:11" x14ac:dyDescent="0.2">
      <c r="B7901" s="33"/>
      <c r="C7901" s="171"/>
      <c r="D7901" s="33"/>
      <c r="E7901" s="33"/>
      <c r="F7901" s="33"/>
      <c r="G7901" s="33"/>
      <c r="H7901" s="33"/>
      <c r="I7901" s="171"/>
      <c r="J7901" s="33"/>
      <c r="K7901" s="33"/>
    </row>
    <row r="7902" spans="2:11" x14ac:dyDescent="0.2">
      <c r="B7902" s="33"/>
      <c r="C7902" s="171"/>
      <c r="D7902" s="33"/>
      <c r="E7902" s="33"/>
      <c r="F7902" s="33"/>
      <c r="G7902" s="33"/>
      <c r="H7902" s="33"/>
      <c r="I7902" s="171"/>
      <c r="J7902" s="33"/>
      <c r="K7902" s="33"/>
    </row>
    <row r="7903" spans="2:11" x14ac:dyDescent="0.2">
      <c r="B7903" s="33"/>
      <c r="C7903" s="171"/>
      <c r="D7903" s="33"/>
      <c r="E7903" s="33"/>
      <c r="F7903" s="33"/>
      <c r="G7903" s="33"/>
      <c r="H7903" s="33"/>
      <c r="I7903" s="171"/>
      <c r="J7903" s="33"/>
      <c r="K7903" s="33"/>
    </row>
    <row r="7904" spans="2:11" x14ac:dyDescent="0.2">
      <c r="B7904" s="33"/>
      <c r="C7904" s="171"/>
      <c r="D7904" s="33"/>
      <c r="E7904" s="33"/>
      <c r="F7904" s="33"/>
      <c r="G7904" s="33"/>
      <c r="H7904" s="33"/>
      <c r="I7904" s="171"/>
      <c r="J7904" s="33"/>
      <c r="K7904" s="33"/>
    </row>
    <row r="7905" spans="2:11" x14ac:dyDescent="0.2">
      <c r="B7905" s="33"/>
      <c r="C7905" s="171"/>
      <c r="D7905" s="33"/>
      <c r="E7905" s="33"/>
      <c r="F7905" s="33"/>
      <c r="G7905" s="33"/>
      <c r="H7905" s="33"/>
      <c r="I7905" s="171"/>
      <c r="J7905" s="33"/>
      <c r="K7905" s="33"/>
    </row>
    <row r="7906" spans="2:11" x14ac:dyDescent="0.2">
      <c r="B7906" s="33"/>
      <c r="C7906" s="171"/>
      <c r="D7906" s="33"/>
      <c r="E7906" s="33"/>
      <c r="F7906" s="33"/>
      <c r="G7906" s="33"/>
      <c r="H7906" s="33"/>
      <c r="I7906" s="171"/>
      <c r="J7906" s="33"/>
      <c r="K7906" s="33"/>
    </row>
    <row r="7907" spans="2:11" x14ac:dyDescent="0.2">
      <c r="B7907" s="33"/>
      <c r="C7907" s="171"/>
      <c r="D7907" s="33"/>
      <c r="E7907" s="33"/>
      <c r="F7907" s="33"/>
      <c r="G7907" s="33"/>
      <c r="H7907" s="33"/>
      <c r="I7907" s="171"/>
      <c r="J7907" s="33"/>
      <c r="K7907" s="33"/>
    </row>
    <row r="7908" spans="2:11" x14ac:dyDescent="0.2">
      <c r="B7908" s="33"/>
      <c r="C7908" s="171"/>
      <c r="D7908" s="33"/>
      <c r="E7908" s="33"/>
      <c r="F7908" s="33"/>
      <c r="G7908" s="33"/>
      <c r="H7908" s="33"/>
      <c r="I7908" s="171"/>
      <c r="J7908" s="33"/>
      <c r="K7908" s="33"/>
    </row>
    <row r="7909" spans="2:11" x14ac:dyDescent="0.2">
      <c r="B7909" s="33"/>
      <c r="C7909" s="171"/>
      <c r="D7909" s="33"/>
      <c r="E7909" s="33"/>
      <c r="F7909" s="33"/>
      <c r="G7909" s="33"/>
      <c r="H7909" s="33"/>
      <c r="I7909" s="171"/>
      <c r="J7909" s="33"/>
      <c r="K7909" s="33"/>
    </row>
    <row r="7910" spans="2:11" x14ac:dyDescent="0.2">
      <c r="B7910" s="33"/>
      <c r="C7910" s="171"/>
      <c r="D7910" s="33"/>
      <c r="E7910" s="33"/>
      <c r="F7910" s="33"/>
      <c r="G7910" s="33"/>
      <c r="H7910" s="33"/>
      <c r="I7910" s="171"/>
      <c r="J7910" s="33"/>
      <c r="K7910" s="33"/>
    </row>
    <row r="7911" spans="2:11" x14ac:dyDescent="0.2">
      <c r="B7911" s="33"/>
      <c r="C7911" s="171"/>
      <c r="D7911" s="33"/>
      <c r="E7911" s="33"/>
      <c r="F7911" s="33"/>
      <c r="G7911" s="33"/>
      <c r="H7911" s="33"/>
      <c r="I7911" s="171"/>
      <c r="J7911" s="33"/>
      <c r="K7911" s="33"/>
    </row>
    <row r="7912" spans="2:11" x14ac:dyDescent="0.2">
      <c r="B7912" s="33"/>
      <c r="C7912" s="171"/>
      <c r="D7912" s="33"/>
      <c r="E7912" s="33"/>
      <c r="F7912" s="33"/>
      <c r="G7912" s="33"/>
      <c r="H7912" s="33"/>
      <c r="I7912" s="171"/>
      <c r="J7912" s="33"/>
      <c r="K7912" s="33"/>
    </row>
    <row r="7913" spans="2:11" x14ac:dyDescent="0.2">
      <c r="B7913" s="33"/>
      <c r="C7913" s="171"/>
      <c r="D7913" s="33"/>
      <c r="E7913" s="33"/>
      <c r="F7913" s="33"/>
      <c r="G7913" s="33"/>
      <c r="H7913" s="33"/>
      <c r="I7913" s="171"/>
      <c r="J7913" s="33"/>
      <c r="K7913" s="33"/>
    </row>
    <row r="7914" spans="2:11" x14ac:dyDescent="0.2">
      <c r="B7914" s="33"/>
      <c r="C7914" s="171"/>
      <c r="D7914" s="33"/>
      <c r="E7914" s="33"/>
      <c r="F7914" s="33"/>
      <c r="G7914" s="33"/>
      <c r="H7914" s="33"/>
      <c r="I7914" s="171"/>
      <c r="J7914" s="33"/>
      <c r="K7914" s="33"/>
    </row>
    <row r="7915" spans="2:11" x14ac:dyDescent="0.2">
      <c r="B7915" s="33"/>
      <c r="C7915" s="171"/>
      <c r="D7915" s="33"/>
      <c r="E7915" s="33"/>
      <c r="F7915" s="33"/>
      <c r="G7915" s="33"/>
      <c r="H7915" s="33"/>
      <c r="I7915" s="171"/>
      <c r="J7915" s="33"/>
      <c r="K7915" s="33"/>
    </row>
    <row r="7916" spans="2:11" x14ac:dyDescent="0.2">
      <c r="B7916" s="33"/>
      <c r="C7916" s="171"/>
      <c r="D7916" s="33"/>
      <c r="E7916" s="33"/>
      <c r="F7916" s="33"/>
      <c r="G7916" s="33"/>
      <c r="H7916" s="33"/>
      <c r="I7916" s="171"/>
      <c r="J7916" s="33"/>
      <c r="K7916" s="33"/>
    </row>
    <row r="7917" spans="2:11" x14ac:dyDescent="0.2">
      <c r="B7917" s="33"/>
      <c r="C7917" s="171"/>
      <c r="D7917" s="33"/>
      <c r="E7917" s="33"/>
      <c r="F7917" s="33"/>
      <c r="G7917" s="33"/>
      <c r="H7917" s="33"/>
      <c r="I7917" s="171"/>
      <c r="J7917" s="33"/>
      <c r="K7917" s="33"/>
    </row>
    <row r="7918" spans="2:11" x14ac:dyDescent="0.2">
      <c r="B7918" s="33"/>
      <c r="C7918" s="171"/>
      <c r="D7918" s="33"/>
      <c r="E7918" s="33"/>
      <c r="F7918" s="33"/>
      <c r="G7918" s="33"/>
      <c r="H7918" s="33"/>
      <c r="I7918" s="171"/>
      <c r="J7918" s="33"/>
      <c r="K7918" s="33"/>
    </row>
    <row r="7919" spans="2:11" x14ac:dyDescent="0.2">
      <c r="B7919" s="33"/>
      <c r="C7919" s="171"/>
      <c r="D7919" s="33"/>
      <c r="E7919" s="33"/>
      <c r="F7919" s="33"/>
      <c r="G7919" s="33"/>
      <c r="H7919" s="33"/>
      <c r="I7919" s="171"/>
      <c r="J7919" s="33"/>
      <c r="K7919" s="33"/>
    </row>
    <row r="7920" spans="2:11" x14ac:dyDescent="0.2">
      <c r="B7920" s="33"/>
      <c r="C7920" s="171"/>
      <c r="D7920" s="33"/>
      <c r="E7920" s="33"/>
      <c r="F7920" s="33"/>
      <c r="G7920" s="33"/>
      <c r="H7920" s="33"/>
      <c r="I7920" s="171"/>
      <c r="J7920" s="33"/>
      <c r="K7920" s="33"/>
    </row>
    <row r="7921" spans="2:11" x14ac:dyDescent="0.2">
      <c r="B7921" s="33"/>
      <c r="C7921" s="171"/>
      <c r="D7921" s="33"/>
      <c r="E7921" s="33"/>
      <c r="F7921" s="33"/>
      <c r="G7921" s="33"/>
      <c r="H7921" s="33"/>
      <c r="I7921" s="171"/>
      <c r="J7921" s="33"/>
      <c r="K7921" s="33"/>
    </row>
    <row r="7922" spans="2:11" x14ac:dyDescent="0.2">
      <c r="B7922" s="33"/>
      <c r="C7922" s="171"/>
      <c r="D7922" s="33"/>
      <c r="E7922" s="33"/>
      <c r="F7922" s="33"/>
      <c r="G7922" s="33"/>
      <c r="H7922" s="33"/>
      <c r="I7922" s="171"/>
      <c r="J7922" s="33"/>
      <c r="K7922" s="33"/>
    </row>
    <row r="7923" spans="2:11" x14ac:dyDescent="0.2">
      <c r="B7923" s="33"/>
      <c r="C7923" s="171"/>
      <c r="D7923" s="33"/>
      <c r="E7923" s="33"/>
      <c r="F7923" s="33"/>
      <c r="G7923" s="33"/>
      <c r="H7923" s="33"/>
      <c r="I7923" s="171"/>
      <c r="J7923" s="33"/>
      <c r="K7923" s="33"/>
    </row>
    <row r="7924" spans="2:11" x14ac:dyDescent="0.2">
      <c r="B7924" s="33"/>
      <c r="C7924" s="171"/>
      <c r="D7924" s="33"/>
      <c r="E7924" s="33"/>
      <c r="F7924" s="33"/>
      <c r="G7924" s="33"/>
      <c r="H7924" s="33"/>
      <c r="I7924" s="171"/>
      <c r="J7924" s="33"/>
      <c r="K7924" s="33"/>
    </row>
    <row r="7925" spans="2:11" x14ac:dyDescent="0.2">
      <c r="B7925" s="33"/>
      <c r="C7925" s="171"/>
      <c r="D7925" s="33"/>
      <c r="E7925" s="33"/>
      <c r="F7925" s="33"/>
      <c r="G7925" s="33"/>
      <c r="H7925" s="33"/>
      <c r="I7925" s="171"/>
      <c r="J7925" s="33"/>
      <c r="K7925" s="33"/>
    </row>
    <row r="7926" spans="2:11" x14ac:dyDescent="0.2">
      <c r="B7926" s="33"/>
      <c r="C7926" s="171"/>
      <c r="D7926" s="33"/>
      <c r="E7926" s="33"/>
      <c r="F7926" s="33"/>
      <c r="G7926" s="33"/>
      <c r="H7926" s="33"/>
      <c r="I7926" s="171"/>
      <c r="J7926" s="33"/>
      <c r="K7926" s="33"/>
    </row>
    <row r="7927" spans="2:11" x14ac:dyDescent="0.2">
      <c r="B7927" s="33"/>
      <c r="C7927" s="171"/>
      <c r="D7927" s="33"/>
      <c r="E7927" s="33"/>
      <c r="F7927" s="33"/>
      <c r="G7927" s="33"/>
      <c r="H7927" s="33"/>
      <c r="I7927" s="171"/>
      <c r="J7927" s="33"/>
      <c r="K7927" s="33"/>
    </row>
    <row r="7928" spans="2:11" x14ac:dyDescent="0.2">
      <c r="B7928" s="33"/>
      <c r="C7928" s="171"/>
      <c r="D7928" s="33"/>
      <c r="E7928" s="33"/>
      <c r="F7928" s="33"/>
      <c r="G7928" s="33"/>
      <c r="H7928" s="33"/>
      <c r="I7928" s="171"/>
      <c r="J7928" s="33"/>
      <c r="K7928" s="33"/>
    </row>
    <row r="7929" spans="2:11" x14ac:dyDescent="0.2">
      <c r="B7929" s="33"/>
      <c r="C7929" s="171"/>
      <c r="D7929" s="33"/>
      <c r="E7929" s="33"/>
      <c r="F7929" s="33"/>
      <c r="G7929" s="33"/>
      <c r="H7929" s="33"/>
      <c r="I7929" s="171"/>
      <c r="J7929" s="33"/>
      <c r="K7929" s="33"/>
    </row>
    <row r="7930" spans="2:11" x14ac:dyDescent="0.2">
      <c r="B7930" s="33"/>
      <c r="C7930" s="171"/>
      <c r="D7930" s="33"/>
      <c r="E7930" s="33"/>
      <c r="F7930" s="33"/>
      <c r="G7930" s="33"/>
      <c r="H7930" s="33"/>
      <c r="I7930" s="171"/>
      <c r="J7930" s="33"/>
      <c r="K7930" s="33"/>
    </row>
    <row r="7931" spans="2:11" x14ac:dyDescent="0.2">
      <c r="B7931" s="33"/>
      <c r="C7931" s="171"/>
      <c r="D7931" s="33"/>
      <c r="E7931" s="33"/>
      <c r="F7931" s="33"/>
      <c r="G7931" s="33"/>
      <c r="H7931" s="33"/>
      <c r="I7931" s="171"/>
      <c r="J7931" s="33"/>
      <c r="K7931" s="33"/>
    </row>
    <row r="7932" spans="2:11" x14ac:dyDescent="0.2">
      <c r="B7932" s="33"/>
      <c r="C7932" s="171"/>
      <c r="D7932" s="33"/>
      <c r="E7932" s="33"/>
      <c r="F7932" s="33"/>
      <c r="G7932" s="33"/>
      <c r="H7932" s="33"/>
      <c r="I7932" s="171"/>
      <c r="J7932" s="33"/>
      <c r="K7932" s="33"/>
    </row>
    <row r="7933" spans="2:11" x14ac:dyDescent="0.2">
      <c r="B7933" s="33"/>
      <c r="C7933" s="171"/>
      <c r="D7933" s="33"/>
      <c r="E7933" s="33"/>
      <c r="F7933" s="33"/>
      <c r="G7933" s="33"/>
      <c r="H7933" s="33"/>
      <c r="I7933" s="171"/>
      <c r="J7933" s="33"/>
      <c r="K7933" s="33"/>
    </row>
    <row r="7934" spans="2:11" x14ac:dyDescent="0.2">
      <c r="B7934" s="33"/>
      <c r="C7934" s="171"/>
      <c r="D7934" s="33"/>
      <c r="E7934" s="33"/>
      <c r="F7934" s="33"/>
      <c r="G7934" s="33"/>
      <c r="H7934" s="33"/>
      <c r="I7934" s="171"/>
      <c r="J7934" s="33"/>
      <c r="K7934" s="33"/>
    </row>
    <row r="7935" spans="2:11" x14ac:dyDescent="0.2">
      <c r="B7935" s="33"/>
      <c r="C7935" s="171"/>
      <c r="D7935" s="33"/>
      <c r="E7935" s="33"/>
      <c r="F7935" s="33"/>
      <c r="G7935" s="33"/>
      <c r="H7935" s="33"/>
      <c r="I7935" s="171"/>
      <c r="J7935" s="33"/>
      <c r="K7935" s="33"/>
    </row>
    <row r="7936" spans="2:11" x14ac:dyDescent="0.2">
      <c r="B7936" s="33"/>
      <c r="C7936" s="171"/>
      <c r="D7936" s="33"/>
      <c r="E7936" s="33"/>
      <c r="F7936" s="33"/>
      <c r="G7936" s="33"/>
      <c r="H7936" s="33"/>
      <c r="I7936" s="171"/>
      <c r="J7936" s="33"/>
      <c r="K7936" s="33"/>
    </row>
    <row r="7937" spans="2:11" x14ac:dyDescent="0.2">
      <c r="B7937" s="33"/>
      <c r="C7937" s="171"/>
      <c r="D7937" s="33"/>
      <c r="E7937" s="33"/>
      <c r="F7937" s="33"/>
      <c r="G7937" s="33"/>
      <c r="H7937" s="33"/>
      <c r="I7937" s="171"/>
      <c r="J7937" s="33"/>
      <c r="K7937" s="33"/>
    </row>
    <row r="7938" spans="2:11" x14ac:dyDescent="0.2">
      <c r="B7938" s="33"/>
      <c r="C7938" s="171"/>
      <c r="D7938" s="33"/>
      <c r="E7938" s="33"/>
      <c r="F7938" s="33"/>
      <c r="G7938" s="33"/>
      <c r="H7938" s="33"/>
      <c r="I7938" s="171"/>
      <c r="J7938" s="33"/>
      <c r="K7938" s="33"/>
    </row>
    <row r="7939" spans="2:11" x14ac:dyDescent="0.2">
      <c r="B7939" s="33"/>
      <c r="C7939" s="171"/>
      <c r="D7939" s="33"/>
      <c r="E7939" s="33"/>
      <c r="F7939" s="33"/>
      <c r="G7939" s="33"/>
      <c r="H7939" s="33"/>
      <c r="I7939" s="171"/>
      <c r="J7939" s="33"/>
      <c r="K7939" s="33"/>
    </row>
    <row r="7940" spans="2:11" x14ac:dyDescent="0.2">
      <c r="B7940" s="33"/>
      <c r="C7940" s="171"/>
      <c r="D7940" s="33"/>
      <c r="E7940" s="33"/>
      <c r="F7940" s="33"/>
      <c r="G7940" s="33"/>
      <c r="H7940" s="33"/>
      <c r="I7940" s="171"/>
      <c r="J7940" s="33"/>
      <c r="K7940" s="33"/>
    </row>
    <row r="7941" spans="2:11" x14ac:dyDescent="0.2">
      <c r="B7941" s="33"/>
      <c r="C7941" s="171"/>
      <c r="D7941" s="33"/>
      <c r="E7941" s="33"/>
      <c r="F7941" s="33"/>
      <c r="G7941" s="33"/>
      <c r="H7941" s="33"/>
      <c r="I7941" s="171"/>
      <c r="J7941" s="33"/>
      <c r="K7941" s="33"/>
    </row>
    <row r="7942" spans="2:11" x14ac:dyDescent="0.2">
      <c r="B7942" s="33"/>
      <c r="C7942" s="171"/>
      <c r="D7942" s="33"/>
      <c r="E7942" s="33"/>
      <c r="F7942" s="33"/>
      <c r="G7942" s="33"/>
      <c r="H7942" s="33"/>
      <c r="I7942" s="171"/>
      <c r="J7942" s="33"/>
      <c r="K7942" s="33"/>
    </row>
    <row r="7943" spans="2:11" x14ac:dyDescent="0.2">
      <c r="B7943" s="33"/>
      <c r="C7943" s="171"/>
      <c r="D7943" s="33"/>
      <c r="E7943" s="33"/>
      <c r="F7943" s="33"/>
      <c r="G7943" s="33"/>
      <c r="H7943" s="33"/>
      <c r="I7943" s="171"/>
      <c r="J7943" s="33"/>
      <c r="K7943" s="33"/>
    </row>
    <row r="7944" spans="2:11" x14ac:dyDescent="0.2">
      <c r="B7944" s="33"/>
      <c r="C7944" s="171"/>
      <c r="D7944" s="33"/>
      <c r="E7944" s="33"/>
      <c r="F7944" s="33"/>
      <c r="G7944" s="33"/>
      <c r="H7944" s="33"/>
      <c r="I7944" s="171"/>
      <c r="J7944" s="33"/>
      <c r="K7944" s="33"/>
    </row>
    <row r="7945" spans="2:11" x14ac:dyDescent="0.2">
      <c r="B7945" s="33"/>
      <c r="C7945" s="171"/>
      <c r="D7945" s="33"/>
      <c r="E7945" s="33"/>
      <c r="F7945" s="33"/>
      <c r="G7945" s="33"/>
      <c r="H7945" s="33"/>
      <c r="I7945" s="171"/>
      <c r="J7945" s="33"/>
      <c r="K7945" s="33"/>
    </row>
    <row r="7946" spans="2:11" x14ac:dyDescent="0.2">
      <c r="B7946" s="33"/>
      <c r="C7946" s="171"/>
      <c r="D7946" s="33"/>
      <c r="E7946" s="33"/>
      <c r="F7946" s="33"/>
      <c r="G7946" s="33"/>
      <c r="H7946" s="33"/>
      <c r="I7946" s="171"/>
      <c r="J7946" s="33"/>
      <c r="K7946" s="33"/>
    </row>
    <row r="7947" spans="2:11" x14ac:dyDescent="0.2">
      <c r="B7947" s="33"/>
      <c r="C7947" s="171"/>
      <c r="D7947" s="33"/>
      <c r="E7947" s="33"/>
      <c r="F7947" s="33"/>
      <c r="G7947" s="33"/>
      <c r="H7947" s="33"/>
      <c r="I7947" s="171"/>
      <c r="J7947" s="33"/>
      <c r="K7947" s="33"/>
    </row>
    <row r="7948" spans="2:11" x14ac:dyDescent="0.2">
      <c r="B7948" s="33"/>
      <c r="C7948" s="171"/>
      <c r="D7948" s="33"/>
      <c r="E7948" s="33"/>
      <c r="F7948" s="33"/>
      <c r="G7948" s="33"/>
      <c r="H7948" s="33"/>
      <c r="I7948" s="171"/>
      <c r="J7948" s="33"/>
      <c r="K7948" s="33"/>
    </row>
    <row r="7949" spans="2:11" x14ac:dyDescent="0.2">
      <c r="B7949" s="33"/>
      <c r="C7949" s="171"/>
      <c r="D7949" s="33"/>
      <c r="E7949" s="33"/>
      <c r="F7949" s="33"/>
      <c r="G7949" s="33"/>
      <c r="H7949" s="33"/>
      <c r="I7949" s="171"/>
      <c r="J7949" s="33"/>
      <c r="K7949" s="33"/>
    </row>
    <row r="7950" spans="2:11" x14ac:dyDescent="0.2">
      <c r="B7950" s="33"/>
      <c r="C7950" s="171"/>
      <c r="D7950" s="33"/>
      <c r="E7950" s="33"/>
      <c r="F7950" s="33"/>
      <c r="G7950" s="33"/>
      <c r="H7950" s="33"/>
      <c r="I7950" s="171"/>
      <c r="J7950" s="33"/>
      <c r="K7950" s="33"/>
    </row>
    <row r="7951" spans="2:11" x14ac:dyDescent="0.2">
      <c r="B7951" s="33"/>
      <c r="C7951" s="171"/>
      <c r="D7951" s="33"/>
      <c r="E7951" s="33"/>
      <c r="F7951" s="33"/>
      <c r="G7951" s="33"/>
      <c r="H7951" s="33"/>
      <c r="I7951" s="171"/>
      <c r="J7951" s="33"/>
      <c r="K7951" s="33"/>
    </row>
    <row r="7952" spans="2:11" x14ac:dyDescent="0.2">
      <c r="B7952" s="33"/>
      <c r="C7952" s="171"/>
      <c r="D7952" s="33"/>
      <c r="E7952" s="33"/>
      <c r="F7952" s="33"/>
      <c r="G7952" s="33"/>
      <c r="H7952" s="33"/>
      <c r="I7952" s="171"/>
      <c r="J7952" s="33"/>
      <c r="K7952" s="33"/>
    </row>
    <row r="7953" spans="2:11" x14ac:dyDescent="0.2">
      <c r="B7953" s="33"/>
      <c r="C7953" s="171"/>
      <c r="D7953" s="33"/>
      <c r="E7953" s="33"/>
      <c r="F7953" s="33"/>
      <c r="G7953" s="33"/>
      <c r="H7953" s="33"/>
      <c r="I7953" s="171"/>
      <c r="J7953" s="33"/>
      <c r="K7953" s="33"/>
    </row>
    <row r="7954" spans="2:11" x14ac:dyDescent="0.2">
      <c r="B7954" s="33"/>
      <c r="C7954" s="171"/>
      <c r="D7954" s="33"/>
      <c r="E7954" s="33"/>
      <c r="F7954" s="33"/>
      <c r="G7954" s="33"/>
      <c r="H7954" s="33"/>
      <c r="I7954" s="171"/>
      <c r="J7954" s="33"/>
      <c r="K7954" s="33"/>
    </row>
    <row r="7955" spans="2:11" x14ac:dyDescent="0.2">
      <c r="B7955" s="33"/>
      <c r="C7955" s="171"/>
      <c r="D7955" s="33"/>
      <c r="E7955" s="33"/>
      <c r="F7955" s="33"/>
      <c r="G7955" s="33"/>
      <c r="H7955" s="33"/>
      <c r="I7955" s="171"/>
      <c r="J7955" s="33"/>
      <c r="K7955" s="33"/>
    </row>
    <row r="7956" spans="2:11" x14ac:dyDescent="0.2">
      <c r="B7956" s="33"/>
      <c r="C7956" s="171"/>
      <c r="D7956" s="33"/>
      <c r="E7956" s="33"/>
      <c r="F7956" s="33"/>
      <c r="G7956" s="33"/>
      <c r="H7956" s="33"/>
      <c r="I7956" s="171"/>
      <c r="J7956" s="33"/>
      <c r="K7956" s="33"/>
    </row>
    <row r="7957" spans="2:11" x14ac:dyDescent="0.2">
      <c r="B7957" s="33"/>
      <c r="C7957" s="171"/>
      <c r="D7957" s="33"/>
      <c r="E7957" s="33"/>
      <c r="F7957" s="33"/>
      <c r="G7957" s="33"/>
      <c r="H7957" s="33"/>
      <c r="I7957" s="171"/>
      <c r="J7957" s="33"/>
      <c r="K7957" s="33"/>
    </row>
    <row r="7958" spans="2:11" x14ac:dyDescent="0.2">
      <c r="B7958" s="33"/>
      <c r="C7958" s="171"/>
      <c r="D7958" s="33"/>
      <c r="E7958" s="33"/>
      <c r="F7958" s="33"/>
      <c r="G7958" s="33"/>
      <c r="H7958" s="33"/>
      <c r="I7958" s="171"/>
      <c r="J7958" s="33"/>
      <c r="K7958" s="33"/>
    </row>
    <row r="7959" spans="2:11" x14ac:dyDescent="0.2">
      <c r="B7959" s="33"/>
      <c r="C7959" s="171"/>
      <c r="D7959" s="33"/>
      <c r="E7959" s="33"/>
      <c r="F7959" s="33"/>
      <c r="G7959" s="33"/>
      <c r="H7959" s="33"/>
      <c r="I7959" s="171"/>
      <c r="J7959" s="33"/>
      <c r="K7959" s="33"/>
    </row>
    <row r="7960" spans="2:11" x14ac:dyDescent="0.2">
      <c r="B7960" s="33"/>
      <c r="C7960" s="171"/>
      <c r="D7960" s="33"/>
      <c r="E7960" s="33"/>
      <c r="F7960" s="33"/>
      <c r="G7960" s="33"/>
      <c r="H7960" s="33"/>
      <c r="I7960" s="171"/>
      <c r="J7960" s="33"/>
      <c r="K7960" s="33"/>
    </row>
    <row r="7961" spans="2:11" x14ac:dyDescent="0.2">
      <c r="B7961" s="33"/>
      <c r="C7961" s="171"/>
      <c r="D7961" s="33"/>
      <c r="E7961" s="33"/>
      <c r="F7961" s="33"/>
      <c r="G7961" s="33"/>
      <c r="H7961" s="33"/>
      <c r="I7961" s="171"/>
      <c r="J7961" s="33"/>
      <c r="K7961" s="33"/>
    </row>
    <row r="7962" spans="2:11" x14ac:dyDescent="0.2">
      <c r="B7962" s="33"/>
      <c r="C7962" s="171"/>
      <c r="D7962" s="33"/>
      <c r="E7962" s="33"/>
      <c r="F7962" s="33"/>
      <c r="G7962" s="33"/>
      <c r="H7962" s="33"/>
      <c r="I7962" s="171"/>
      <c r="J7962" s="33"/>
      <c r="K7962" s="33"/>
    </row>
    <row r="7963" spans="2:11" x14ac:dyDescent="0.2">
      <c r="B7963" s="33"/>
      <c r="C7963" s="171"/>
      <c r="D7963" s="33"/>
      <c r="E7963" s="33"/>
      <c r="F7963" s="33"/>
      <c r="G7963" s="33"/>
      <c r="H7963" s="33"/>
      <c r="I7963" s="171"/>
      <c r="J7963" s="33"/>
      <c r="K7963" s="33"/>
    </row>
    <row r="7964" spans="2:11" x14ac:dyDescent="0.2">
      <c r="B7964" s="33"/>
      <c r="C7964" s="171"/>
      <c r="D7964" s="33"/>
      <c r="E7964" s="33"/>
      <c r="F7964" s="33"/>
      <c r="G7964" s="33"/>
      <c r="H7964" s="33"/>
      <c r="I7964" s="171"/>
      <c r="J7964" s="33"/>
      <c r="K7964" s="33"/>
    </row>
    <row r="7965" spans="2:11" x14ac:dyDescent="0.2">
      <c r="B7965" s="33"/>
      <c r="C7965" s="171"/>
      <c r="D7965" s="33"/>
      <c r="E7965" s="33"/>
      <c r="F7965" s="33"/>
      <c r="G7965" s="33"/>
      <c r="H7965" s="33"/>
      <c r="I7965" s="171"/>
      <c r="J7965" s="33"/>
      <c r="K7965" s="33"/>
    </row>
    <row r="7966" spans="2:11" x14ac:dyDescent="0.2">
      <c r="B7966" s="33"/>
      <c r="C7966" s="171"/>
      <c r="D7966" s="33"/>
      <c r="E7966" s="33"/>
      <c r="F7966" s="33"/>
      <c r="G7966" s="33"/>
      <c r="H7966" s="33"/>
      <c r="I7966" s="171"/>
      <c r="J7966" s="33"/>
      <c r="K7966" s="33"/>
    </row>
    <row r="7967" spans="2:11" x14ac:dyDescent="0.2">
      <c r="B7967" s="33"/>
      <c r="C7967" s="171"/>
      <c r="D7967" s="33"/>
      <c r="E7967" s="33"/>
      <c r="F7967" s="33"/>
      <c r="G7967" s="33"/>
      <c r="H7967" s="33"/>
      <c r="I7967" s="171"/>
      <c r="J7967" s="33"/>
      <c r="K7967" s="33"/>
    </row>
    <row r="7968" spans="2:11" x14ac:dyDescent="0.2">
      <c r="B7968" s="33"/>
      <c r="C7968" s="171"/>
      <c r="D7968" s="33"/>
      <c r="E7968" s="33"/>
      <c r="F7968" s="33"/>
      <c r="G7968" s="33"/>
      <c r="H7968" s="33"/>
      <c r="I7968" s="171"/>
      <c r="J7968" s="33"/>
      <c r="K7968" s="33"/>
    </row>
    <row r="7969" spans="2:11" x14ac:dyDescent="0.2">
      <c r="B7969" s="33"/>
      <c r="C7969" s="171"/>
      <c r="D7969" s="33"/>
      <c r="E7969" s="33"/>
      <c r="F7969" s="33"/>
      <c r="G7969" s="33"/>
      <c r="H7969" s="33"/>
      <c r="I7969" s="171"/>
      <c r="J7969" s="33"/>
      <c r="K7969" s="33"/>
    </row>
    <row r="7970" spans="2:11" x14ac:dyDescent="0.2">
      <c r="B7970" s="33"/>
      <c r="C7970" s="171"/>
      <c r="D7970" s="33"/>
      <c r="E7970" s="33"/>
      <c r="F7970" s="33"/>
      <c r="G7970" s="33"/>
      <c r="H7970" s="33"/>
      <c r="I7970" s="171"/>
      <c r="J7970" s="33"/>
      <c r="K7970" s="33"/>
    </row>
    <row r="7971" spans="2:11" x14ac:dyDescent="0.2">
      <c r="B7971" s="33"/>
      <c r="C7971" s="171"/>
      <c r="D7971" s="33"/>
      <c r="E7971" s="33"/>
      <c r="F7971" s="33"/>
      <c r="G7971" s="33"/>
      <c r="H7971" s="33"/>
      <c r="I7971" s="171"/>
      <c r="J7971" s="33"/>
      <c r="K7971" s="33"/>
    </row>
    <row r="7972" spans="2:11" x14ac:dyDescent="0.2">
      <c r="B7972" s="33"/>
      <c r="C7972" s="171"/>
      <c r="D7972" s="33"/>
      <c r="E7972" s="33"/>
      <c r="F7972" s="33"/>
      <c r="G7972" s="33"/>
      <c r="H7972" s="33"/>
      <c r="I7972" s="171"/>
      <c r="J7972" s="33"/>
      <c r="K7972" s="33"/>
    </row>
    <row r="7973" spans="2:11" x14ac:dyDescent="0.2">
      <c r="B7973" s="33"/>
      <c r="C7973" s="171"/>
      <c r="D7973" s="33"/>
      <c r="E7973" s="33"/>
      <c r="F7973" s="33"/>
      <c r="G7973" s="33"/>
      <c r="H7973" s="33"/>
      <c r="I7973" s="171"/>
      <c r="J7973" s="33"/>
      <c r="K7973" s="33"/>
    </row>
    <row r="7974" spans="2:11" x14ac:dyDescent="0.2">
      <c r="B7974" s="33"/>
      <c r="C7974" s="171"/>
      <c r="D7974" s="33"/>
      <c r="E7974" s="33"/>
      <c r="F7974" s="33"/>
      <c r="G7974" s="33"/>
      <c r="H7974" s="33"/>
      <c r="I7974" s="171"/>
      <c r="J7974" s="33"/>
      <c r="K7974" s="33"/>
    </row>
    <row r="7975" spans="2:11" x14ac:dyDescent="0.2">
      <c r="B7975" s="33"/>
      <c r="C7975" s="171"/>
      <c r="D7975" s="33"/>
      <c r="E7975" s="33"/>
      <c r="F7975" s="33"/>
      <c r="G7975" s="33"/>
      <c r="H7975" s="33"/>
      <c r="I7975" s="171"/>
      <c r="J7975" s="33"/>
      <c r="K7975" s="33"/>
    </row>
    <row r="7976" spans="2:11" x14ac:dyDescent="0.2">
      <c r="B7976" s="33"/>
      <c r="C7976" s="171"/>
      <c r="D7976" s="33"/>
      <c r="E7976" s="33"/>
      <c r="F7976" s="33"/>
      <c r="G7976" s="33"/>
      <c r="H7976" s="33"/>
      <c r="I7976" s="171"/>
      <c r="J7976" s="33"/>
      <c r="K7976" s="33"/>
    </row>
    <row r="7977" spans="2:11" x14ac:dyDescent="0.2">
      <c r="B7977" s="33"/>
      <c r="C7977" s="171"/>
      <c r="D7977" s="33"/>
      <c r="E7977" s="33"/>
      <c r="F7977" s="33"/>
      <c r="G7977" s="33"/>
      <c r="H7977" s="33"/>
      <c r="I7977" s="171"/>
      <c r="J7977" s="33"/>
      <c r="K7977" s="33"/>
    </row>
    <row r="7978" spans="2:11" x14ac:dyDescent="0.2">
      <c r="B7978" s="33"/>
      <c r="C7978" s="171"/>
      <c r="D7978" s="33"/>
      <c r="E7978" s="33"/>
      <c r="F7978" s="33"/>
      <c r="G7978" s="33"/>
      <c r="H7978" s="33"/>
      <c r="I7978" s="171"/>
      <c r="J7978" s="33"/>
      <c r="K7978" s="33"/>
    </row>
    <row r="7979" spans="2:11" x14ac:dyDescent="0.2">
      <c r="B7979" s="33"/>
      <c r="C7979" s="171"/>
      <c r="D7979" s="33"/>
      <c r="E7979" s="33"/>
      <c r="F7979" s="33"/>
      <c r="G7979" s="33"/>
      <c r="H7979" s="33"/>
      <c r="I7979" s="171"/>
      <c r="J7979" s="33"/>
      <c r="K7979" s="33"/>
    </row>
    <row r="7980" spans="2:11" x14ac:dyDescent="0.2">
      <c r="B7980" s="33"/>
      <c r="C7980" s="171"/>
      <c r="D7980" s="33"/>
      <c r="E7980" s="33"/>
      <c r="F7980" s="33"/>
      <c r="G7980" s="33"/>
      <c r="H7980" s="33"/>
      <c r="I7980" s="171"/>
      <c r="J7980" s="33"/>
      <c r="K7980" s="33"/>
    </row>
    <row r="7981" spans="2:11" x14ac:dyDescent="0.2">
      <c r="B7981" s="33"/>
      <c r="C7981" s="171"/>
      <c r="D7981" s="33"/>
      <c r="E7981" s="33"/>
      <c r="F7981" s="33"/>
      <c r="G7981" s="33"/>
      <c r="H7981" s="33"/>
      <c r="I7981" s="171"/>
      <c r="J7981" s="33"/>
      <c r="K7981" s="33"/>
    </row>
    <row r="7982" spans="2:11" x14ac:dyDescent="0.2">
      <c r="B7982" s="33"/>
      <c r="C7982" s="171"/>
      <c r="D7982" s="33"/>
      <c r="E7982" s="33"/>
      <c r="F7982" s="33"/>
      <c r="G7982" s="33"/>
      <c r="H7982" s="33"/>
      <c r="I7982" s="171"/>
      <c r="J7982" s="33"/>
      <c r="K7982" s="33"/>
    </row>
    <row r="7983" spans="2:11" x14ac:dyDescent="0.2">
      <c r="B7983" s="33"/>
      <c r="C7983" s="171"/>
      <c r="D7983" s="33"/>
      <c r="E7983" s="33"/>
      <c r="F7983" s="33"/>
      <c r="G7983" s="33"/>
      <c r="H7983" s="33"/>
      <c r="I7983" s="171"/>
      <c r="J7983" s="33"/>
      <c r="K7983" s="33"/>
    </row>
    <row r="7984" spans="2:11" x14ac:dyDescent="0.2">
      <c r="B7984" s="33"/>
      <c r="C7984" s="171"/>
      <c r="D7984" s="33"/>
      <c r="E7984" s="33"/>
      <c r="F7984" s="33"/>
      <c r="G7984" s="33"/>
      <c r="H7984" s="33"/>
      <c r="I7984" s="171"/>
      <c r="J7984" s="33"/>
      <c r="K7984" s="33"/>
    </row>
    <row r="7985" spans="2:11" x14ac:dyDescent="0.2">
      <c r="B7985" s="33"/>
      <c r="C7985" s="171"/>
      <c r="D7985" s="33"/>
      <c r="E7985" s="33"/>
      <c r="F7985" s="33"/>
      <c r="G7985" s="33"/>
      <c r="H7985" s="33"/>
      <c r="I7985" s="171"/>
      <c r="J7985" s="33"/>
      <c r="K7985" s="33"/>
    </row>
    <row r="7986" spans="2:11" x14ac:dyDescent="0.2">
      <c r="B7986" s="33"/>
      <c r="C7986" s="171"/>
      <c r="D7986" s="33"/>
      <c r="E7986" s="33"/>
      <c r="F7986" s="33"/>
      <c r="G7986" s="33"/>
      <c r="H7986" s="33"/>
      <c r="I7986" s="171"/>
      <c r="J7986" s="33"/>
      <c r="K7986" s="33"/>
    </row>
    <row r="7987" spans="2:11" x14ac:dyDescent="0.2">
      <c r="B7987" s="33"/>
      <c r="C7987" s="171"/>
      <c r="D7987" s="33"/>
      <c r="E7987" s="33"/>
      <c r="F7987" s="33"/>
      <c r="G7987" s="33"/>
      <c r="H7987" s="33"/>
      <c r="I7987" s="171"/>
      <c r="J7987" s="33"/>
      <c r="K7987" s="33"/>
    </row>
    <row r="7988" spans="2:11" x14ac:dyDescent="0.2">
      <c r="B7988" s="33"/>
      <c r="C7988" s="171"/>
      <c r="D7988" s="33"/>
      <c r="E7988" s="33"/>
      <c r="F7988" s="33"/>
      <c r="G7988" s="33"/>
      <c r="H7988" s="33"/>
      <c r="I7988" s="171"/>
      <c r="J7988" s="33"/>
      <c r="K7988" s="33"/>
    </row>
    <row r="7989" spans="2:11" x14ac:dyDescent="0.2">
      <c r="B7989" s="33"/>
      <c r="C7989" s="171"/>
      <c r="D7989" s="33"/>
      <c r="E7989" s="33"/>
      <c r="F7989" s="33"/>
      <c r="G7989" s="33"/>
      <c r="H7989" s="33"/>
      <c r="I7989" s="171"/>
      <c r="J7989" s="33"/>
      <c r="K7989" s="33"/>
    </row>
    <row r="7990" spans="2:11" x14ac:dyDescent="0.2">
      <c r="B7990" s="33"/>
      <c r="C7990" s="171"/>
      <c r="D7990" s="33"/>
      <c r="E7990" s="33"/>
      <c r="F7990" s="33"/>
      <c r="G7990" s="33"/>
      <c r="H7990" s="33"/>
      <c r="I7990" s="171"/>
      <c r="J7990" s="33"/>
      <c r="K7990" s="33"/>
    </row>
    <row r="7991" spans="2:11" x14ac:dyDescent="0.2">
      <c r="B7991" s="33"/>
      <c r="C7991" s="171"/>
      <c r="D7991" s="33"/>
      <c r="E7991" s="33"/>
      <c r="F7991" s="33"/>
      <c r="G7991" s="33"/>
      <c r="H7991" s="33"/>
      <c r="I7991" s="171"/>
      <c r="J7991" s="33"/>
      <c r="K7991" s="33"/>
    </row>
    <row r="7992" spans="2:11" x14ac:dyDescent="0.2">
      <c r="B7992" s="33"/>
      <c r="C7992" s="171"/>
      <c r="D7992" s="33"/>
      <c r="E7992" s="33"/>
      <c r="F7992" s="33"/>
      <c r="G7992" s="33"/>
      <c r="H7992" s="33"/>
      <c r="I7992" s="171"/>
      <c r="J7992" s="33"/>
      <c r="K7992" s="33"/>
    </row>
    <row r="7993" spans="2:11" x14ac:dyDescent="0.2">
      <c r="B7993" s="33"/>
      <c r="C7993" s="171"/>
      <c r="D7993" s="33"/>
      <c r="E7993" s="33"/>
      <c r="F7993" s="33"/>
      <c r="G7993" s="33"/>
      <c r="H7993" s="33"/>
      <c r="I7993" s="171"/>
      <c r="J7993" s="33"/>
      <c r="K7993" s="33"/>
    </row>
    <row r="7994" spans="2:11" x14ac:dyDescent="0.2">
      <c r="B7994" s="33"/>
      <c r="C7994" s="171"/>
      <c r="D7994" s="33"/>
      <c r="E7994" s="33"/>
      <c r="F7994" s="33"/>
      <c r="G7994" s="33"/>
      <c r="H7994" s="33"/>
      <c r="I7994" s="171"/>
      <c r="J7994" s="33"/>
      <c r="K7994" s="33"/>
    </row>
    <row r="7995" spans="2:11" x14ac:dyDescent="0.2">
      <c r="B7995" s="33"/>
      <c r="C7995" s="171"/>
      <c r="D7995" s="33"/>
      <c r="E7995" s="33"/>
      <c r="F7995" s="33"/>
      <c r="G7995" s="33"/>
      <c r="H7995" s="33"/>
      <c r="I7995" s="171"/>
      <c r="J7995" s="33"/>
      <c r="K7995" s="33"/>
    </row>
    <row r="7996" spans="2:11" x14ac:dyDescent="0.2">
      <c r="B7996" s="33"/>
      <c r="C7996" s="171"/>
      <c r="D7996" s="33"/>
      <c r="E7996" s="33"/>
      <c r="F7996" s="33"/>
      <c r="G7996" s="33"/>
      <c r="H7996" s="33"/>
      <c r="I7996" s="171"/>
      <c r="J7996" s="33"/>
      <c r="K7996" s="33"/>
    </row>
    <row r="7997" spans="2:11" x14ac:dyDescent="0.2">
      <c r="B7997" s="33"/>
      <c r="C7997" s="171"/>
      <c r="D7997" s="33"/>
      <c r="E7997" s="33"/>
      <c r="F7997" s="33"/>
      <c r="G7997" s="33"/>
      <c r="H7997" s="33"/>
      <c r="I7997" s="171"/>
      <c r="J7997" s="33"/>
      <c r="K7997" s="33"/>
    </row>
    <row r="7998" spans="2:11" x14ac:dyDescent="0.2">
      <c r="B7998" s="33"/>
      <c r="C7998" s="171"/>
      <c r="D7998" s="33"/>
      <c r="E7998" s="33"/>
      <c r="F7998" s="33"/>
      <c r="G7998" s="33"/>
      <c r="H7998" s="33"/>
      <c r="I7998" s="171"/>
      <c r="J7998" s="33"/>
      <c r="K7998" s="33"/>
    </row>
    <row r="7999" spans="2:11" x14ac:dyDescent="0.2">
      <c r="B7999" s="33"/>
      <c r="C7999" s="171"/>
      <c r="D7999" s="33"/>
      <c r="E7999" s="33"/>
      <c r="F7999" s="33"/>
      <c r="G7999" s="33"/>
      <c r="H7999" s="33"/>
      <c r="I7999" s="171"/>
      <c r="J7999" s="33"/>
      <c r="K7999" s="33"/>
    </row>
    <row r="8000" spans="2:11" x14ac:dyDescent="0.2">
      <c r="B8000" s="33"/>
      <c r="C8000" s="171"/>
      <c r="D8000" s="33"/>
      <c r="E8000" s="33"/>
      <c r="F8000" s="33"/>
      <c r="G8000" s="33"/>
      <c r="H8000" s="33"/>
      <c r="I8000" s="171"/>
      <c r="J8000" s="33"/>
      <c r="K8000" s="33"/>
    </row>
    <row r="8001" spans="2:11" x14ac:dyDescent="0.2">
      <c r="B8001" s="33"/>
      <c r="C8001" s="171"/>
      <c r="D8001" s="33"/>
      <c r="E8001" s="33"/>
      <c r="F8001" s="33"/>
      <c r="G8001" s="33"/>
      <c r="H8001" s="33"/>
      <c r="I8001" s="171"/>
      <c r="J8001" s="33"/>
      <c r="K8001" s="33"/>
    </row>
    <row r="8002" spans="2:11" x14ac:dyDescent="0.2">
      <c r="B8002" s="33"/>
      <c r="C8002" s="171"/>
      <c r="D8002" s="33"/>
      <c r="E8002" s="33"/>
      <c r="F8002" s="33"/>
      <c r="G8002" s="33"/>
      <c r="H8002" s="33"/>
      <c r="I8002" s="171"/>
      <c r="J8002" s="33"/>
      <c r="K8002" s="33"/>
    </row>
    <row r="8003" spans="2:11" x14ac:dyDescent="0.2">
      <c r="B8003" s="33"/>
      <c r="C8003" s="171"/>
      <c r="D8003" s="33"/>
      <c r="E8003" s="33"/>
      <c r="F8003" s="33"/>
      <c r="G8003" s="33"/>
      <c r="H8003" s="33"/>
      <c r="I8003" s="171"/>
      <c r="J8003" s="33"/>
      <c r="K8003" s="33"/>
    </row>
    <row r="8004" spans="2:11" x14ac:dyDescent="0.2">
      <c r="B8004" s="33"/>
      <c r="C8004" s="171"/>
      <c r="D8004" s="33"/>
      <c r="E8004" s="33"/>
      <c r="F8004" s="33"/>
      <c r="G8004" s="33"/>
      <c r="H8004" s="33"/>
      <c r="I8004" s="171"/>
      <c r="J8004" s="33"/>
      <c r="K8004" s="33"/>
    </row>
    <row r="8005" spans="2:11" x14ac:dyDescent="0.2">
      <c r="B8005" s="33"/>
      <c r="C8005" s="171"/>
      <c r="D8005" s="33"/>
      <c r="E8005" s="33"/>
      <c r="F8005" s="33"/>
      <c r="G8005" s="33"/>
      <c r="H8005" s="33"/>
      <c r="I8005" s="171"/>
      <c r="J8005" s="33"/>
      <c r="K8005" s="33"/>
    </row>
    <row r="8006" spans="2:11" x14ac:dyDescent="0.2">
      <c r="B8006" s="33"/>
      <c r="C8006" s="171"/>
      <c r="D8006" s="33"/>
      <c r="E8006" s="33"/>
      <c r="F8006" s="33"/>
      <c r="G8006" s="33"/>
      <c r="H8006" s="33"/>
      <c r="I8006" s="171"/>
      <c r="J8006" s="33"/>
      <c r="K8006" s="33"/>
    </row>
    <row r="8007" spans="2:11" x14ac:dyDescent="0.2">
      <c r="B8007" s="33"/>
      <c r="C8007" s="171"/>
      <c r="D8007" s="33"/>
      <c r="E8007" s="33"/>
      <c r="F8007" s="33"/>
      <c r="G8007" s="33"/>
      <c r="H8007" s="33"/>
      <c r="I8007" s="171"/>
      <c r="J8007" s="33"/>
      <c r="K8007" s="33"/>
    </row>
    <row r="8008" spans="2:11" x14ac:dyDescent="0.2">
      <c r="B8008" s="33"/>
      <c r="C8008" s="171"/>
      <c r="D8008" s="33"/>
      <c r="E8008" s="33"/>
      <c r="F8008" s="33"/>
      <c r="G8008" s="33"/>
      <c r="H8008" s="33"/>
      <c r="I8008" s="171"/>
      <c r="J8008" s="33"/>
      <c r="K8008" s="33"/>
    </row>
    <row r="8009" spans="2:11" x14ac:dyDescent="0.2">
      <c r="B8009" s="33"/>
      <c r="C8009" s="171"/>
      <c r="D8009" s="33"/>
      <c r="E8009" s="33"/>
      <c r="F8009" s="33"/>
      <c r="G8009" s="33"/>
      <c r="H8009" s="33"/>
      <c r="I8009" s="171"/>
      <c r="J8009" s="33"/>
      <c r="K8009" s="33"/>
    </row>
    <row r="8010" spans="2:11" x14ac:dyDescent="0.2">
      <c r="B8010" s="33"/>
      <c r="C8010" s="171"/>
      <c r="D8010" s="33"/>
      <c r="E8010" s="33"/>
      <c r="F8010" s="33"/>
      <c r="G8010" s="33"/>
      <c r="H8010" s="33"/>
      <c r="I8010" s="171"/>
      <c r="J8010" s="33"/>
      <c r="K8010" s="33"/>
    </row>
    <row r="8011" spans="2:11" x14ac:dyDescent="0.2">
      <c r="B8011" s="33"/>
      <c r="C8011" s="171"/>
      <c r="D8011" s="33"/>
      <c r="E8011" s="33"/>
      <c r="F8011" s="33"/>
      <c r="G8011" s="33"/>
      <c r="H8011" s="33"/>
      <c r="I8011" s="171"/>
      <c r="J8011" s="33"/>
      <c r="K8011" s="33"/>
    </row>
    <row r="8012" spans="2:11" x14ac:dyDescent="0.2">
      <c r="B8012" s="33"/>
      <c r="C8012" s="171"/>
      <c r="D8012" s="33"/>
      <c r="E8012" s="33"/>
      <c r="F8012" s="33"/>
      <c r="G8012" s="33"/>
      <c r="H8012" s="33"/>
      <c r="I8012" s="171"/>
      <c r="J8012" s="33"/>
      <c r="K8012" s="33"/>
    </row>
    <row r="8013" spans="2:11" x14ac:dyDescent="0.2">
      <c r="B8013" s="33"/>
      <c r="C8013" s="171"/>
      <c r="D8013" s="33"/>
      <c r="E8013" s="33"/>
      <c r="F8013" s="33"/>
      <c r="G8013" s="33"/>
      <c r="H8013" s="33"/>
      <c r="I8013" s="171"/>
      <c r="J8013" s="33"/>
      <c r="K8013" s="33"/>
    </row>
    <row r="8014" spans="2:11" x14ac:dyDescent="0.2">
      <c r="B8014" s="33"/>
      <c r="C8014" s="171"/>
      <c r="D8014" s="33"/>
      <c r="E8014" s="33"/>
      <c r="F8014" s="33"/>
      <c r="G8014" s="33"/>
      <c r="H8014" s="33"/>
      <c r="I8014" s="171"/>
      <c r="J8014" s="33"/>
      <c r="K8014" s="33"/>
    </row>
    <row r="8015" spans="2:11" x14ac:dyDescent="0.2">
      <c r="B8015" s="33"/>
      <c r="C8015" s="171"/>
      <c r="D8015" s="33"/>
      <c r="E8015" s="33"/>
      <c r="F8015" s="33"/>
      <c r="G8015" s="33"/>
      <c r="H8015" s="33"/>
      <c r="I8015" s="171"/>
      <c r="J8015" s="33"/>
      <c r="K8015" s="33"/>
    </row>
    <row r="8016" spans="2:11" x14ac:dyDescent="0.2">
      <c r="B8016" s="33"/>
      <c r="C8016" s="171"/>
      <c r="D8016" s="33"/>
      <c r="E8016" s="33"/>
      <c r="F8016" s="33"/>
      <c r="G8016" s="33"/>
      <c r="H8016" s="33"/>
      <c r="I8016" s="171"/>
      <c r="J8016" s="33"/>
      <c r="K8016" s="33"/>
    </row>
    <row r="8017" spans="2:11" x14ac:dyDescent="0.2">
      <c r="B8017" s="33"/>
      <c r="C8017" s="171"/>
      <c r="D8017" s="33"/>
      <c r="E8017" s="33"/>
      <c r="F8017" s="33"/>
      <c r="G8017" s="33"/>
      <c r="H8017" s="33"/>
      <c r="I8017" s="171"/>
      <c r="J8017" s="33"/>
      <c r="K8017" s="33"/>
    </row>
    <row r="8018" spans="2:11" x14ac:dyDescent="0.2">
      <c r="B8018" s="33"/>
      <c r="C8018" s="171"/>
      <c r="D8018" s="33"/>
      <c r="E8018" s="33"/>
      <c r="F8018" s="33"/>
      <c r="G8018" s="33"/>
      <c r="H8018" s="33"/>
      <c r="I8018" s="171"/>
      <c r="J8018" s="33"/>
      <c r="K8018" s="33"/>
    </row>
    <row r="8019" spans="2:11" x14ac:dyDescent="0.2">
      <c r="B8019" s="33"/>
      <c r="C8019" s="171"/>
      <c r="D8019" s="33"/>
      <c r="E8019" s="33"/>
      <c r="F8019" s="33"/>
      <c r="G8019" s="33"/>
      <c r="H8019" s="33"/>
      <c r="I8019" s="171"/>
      <c r="J8019" s="33"/>
      <c r="K8019" s="33"/>
    </row>
    <row r="8020" spans="2:11" x14ac:dyDescent="0.2">
      <c r="B8020" s="33"/>
      <c r="C8020" s="171"/>
      <c r="D8020" s="33"/>
      <c r="E8020" s="33"/>
      <c r="F8020" s="33"/>
      <c r="G8020" s="33"/>
      <c r="H8020" s="33"/>
      <c r="I8020" s="171"/>
      <c r="J8020" s="33"/>
      <c r="K8020" s="33"/>
    </row>
    <row r="8021" spans="2:11" x14ac:dyDescent="0.2">
      <c r="B8021" s="33"/>
      <c r="C8021" s="171"/>
      <c r="D8021" s="33"/>
      <c r="E8021" s="33"/>
      <c r="F8021" s="33"/>
      <c r="G8021" s="33"/>
      <c r="H8021" s="33"/>
      <c r="I8021" s="171"/>
      <c r="J8021" s="33"/>
      <c r="K8021" s="33"/>
    </row>
    <row r="8022" spans="2:11" x14ac:dyDescent="0.2">
      <c r="B8022" s="33"/>
      <c r="C8022" s="171"/>
      <c r="D8022" s="33"/>
      <c r="E8022" s="33"/>
      <c r="F8022" s="33"/>
      <c r="G8022" s="33"/>
      <c r="H8022" s="33"/>
      <c r="I8022" s="171"/>
      <c r="J8022" s="33"/>
      <c r="K8022" s="33"/>
    </row>
    <row r="8023" spans="2:11" x14ac:dyDescent="0.2">
      <c r="B8023" s="33"/>
      <c r="C8023" s="171"/>
      <c r="D8023" s="33"/>
      <c r="E8023" s="33"/>
      <c r="F8023" s="33"/>
      <c r="G8023" s="33"/>
      <c r="H8023" s="33"/>
      <c r="I8023" s="171"/>
      <c r="J8023" s="33"/>
      <c r="K8023" s="33"/>
    </row>
    <row r="8024" spans="2:11" x14ac:dyDescent="0.2">
      <c r="B8024" s="33"/>
      <c r="C8024" s="171"/>
      <c r="D8024" s="33"/>
      <c r="E8024" s="33"/>
      <c r="F8024" s="33"/>
      <c r="G8024" s="33"/>
      <c r="H8024" s="33"/>
      <c r="I8024" s="171"/>
      <c r="J8024" s="33"/>
      <c r="K8024" s="33"/>
    </row>
    <row r="8025" spans="2:11" x14ac:dyDescent="0.2">
      <c r="B8025" s="33"/>
      <c r="C8025" s="171"/>
      <c r="D8025" s="33"/>
      <c r="E8025" s="33"/>
      <c r="F8025" s="33"/>
      <c r="G8025" s="33"/>
      <c r="H8025" s="33"/>
      <c r="I8025" s="171"/>
      <c r="J8025" s="33"/>
      <c r="K8025" s="33"/>
    </row>
    <row r="8026" spans="2:11" x14ac:dyDescent="0.2">
      <c r="B8026" s="33"/>
      <c r="C8026" s="171"/>
      <c r="D8026" s="33"/>
      <c r="E8026" s="33"/>
      <c r="F8026" s="33"/>
      <c r="G8026" s="33"/>
      <c r="H8026" s="33"/>
      <c r="I8026" s="171"/>
      <c r="J8026" s="33"/>
      <c r="K8026" s="33"/>
    </row>
    <row r="8027" spans="2:11" x14ac:dyDescent="0.2">
      <c r="B8027" s="33"/>
      <c r="C8027" s="171"/>
      <c r="D8027" s="33"/>
      <c r="E8027" s="33"/>
      <c r="F8027" s="33"/>
      <c r="G8027" s="33"/>
      <c r="H8027" s="33"/>
      <c r="I8027" s="171"/>
      <c r="J8027" s="33"/>
      <c r="K8027" s="33"/>
    </row>
    <row r="8028" spans="2:11" x14ac:dyDescent="0.2">
      <c r="B8028" s="33"/>
      <c r="C8028" s="171"/>
      <c r="D8028" s="33"/>
      <c r="E8028" s="33"/>
      <c r="F8028" s="33"/>
      <c r="G8028" s="33"/>
      <c r="H8028" s="33"/>
      <c r="I8028" s="171"/>
      <c r="J8028" s="33"/>
      <c r="K8028" s="33"/>
    </row>
    <row r="8029" spans="2:11" x14ac:dyDescent="0.2">
      <c r="B8029" s="33"/>
      <c r="C8029" s="171"/>
      <c r="D8029" s="33"/>
      <c r="E8029" s="33"/>
      <c r="F8029" s="33"/>
      <c r="G8029" s="33"/>
      <c r="H8029" s="33"/>
      <c r="I8029" s="171"/>
      <c r="J8029" s="33"/>
      <c r="K8029" s="33"/>
    </row>
    <row r="8030" spans="2:11" x14ac:dyDescent="0.2">
      <c r="B8030" s="33"/>
      <c r="C8030" s="171"/>
      <c r="D8030" s="33"/>
      <c r="E8030" s="33"/>
      <c r="F8030" s="33"/>
      <c r="G8030" s="33"/>
      <c r="H8030" s="33"/>
      <c r="I8030" s="171"/>
      <c r="J8030" s="33"/>
      <c r="K8030" s="33"/>
    </row>
    <row r="8031" spans="2:11" x14ac:dyDescent="0.2">
      <c r="B8031" s="33"/>
      <c r="C8031" s="171"/>
      <c r="D8031" s="33"/>
      <c r="E8031" s="33"/>
      <c r="F8031" s="33"/>
      <c r="G8031" s="33"/>
      <c r="H8031" s="33"/>
      <c r="I8031" s="171"/>
      <c r="J8031" s="33"/>
      <c r="K8031" s="33"/>
    </row>
    <row r="8032" spans="2:11" x14ac:dyDescent="0.2">
      <c r="B8032" s="33"/>
      <c r="C8032" s="171"/>
      <c r="D8032" s="33"/>
      <c r="E8032" s="33"/>
      <c r="F8032" s="33"/>
      <c r="G8032" s="33"/>
      <c r="H8032" s="33"/>
      <c r="I8032" s="171"/>
      <c r="J8032" s="33"/>
      <c r="K8032" s="33"/>
    </row>
    <row r="8033" spans="2:11" x14ac:dyDescent="0.2">
      <c r="B8033" s="33"/>
      <c r="C8033" s="171"/>
      <c r="D8033" s="33"/>
      <c r="E8033" s="33"/>
      <c r="F8033" s="33"/>
      <c r="G8033" s="33"/>
      <c r="H8033" s="33"/>
      <c r="I8033" s="171"/>
      <c r="J8033" s="33"/>
      <c r="K8033" s="33"/>
    </row>
    <row r="8034" spans="2:11" x14ac:dyDescent="0.2">
      <c r="B8034" s="33"/>
      <c r="C8034" s="171"/>
      <c r="D8034" s="33"/>
      <c r="E8034" s="33"/>
      <c r="F8034" s="33"/>
      <c r="G8034" s="33"/>
      <c r="H8034" s="33"/>
      <c r="I8034" s="171"/>
      <c r="J8034" s="33"/>
      <c r="K8034" s="33"/>
    </row>
    <row r="8035" spans="2:11" x14ac:dyDescent="0.2">
      <c r="B8035" s="33"/>
      <c r="C8035" s="171"/>
      <c r="D8035" s="33"/>
      <c r="E8035" s="33"/>
      <c r="F8035" s="33"/>
      <c r="G8035" s="33"/>
      <c r="H8035" s="33"/>
      <c r="I8035" s="171"/>
      <c r="J8035" s="33"/>
      <c r="K8035" s="33"/>
    </row>
    <row r="8036" spans="2:11" x14ac:dyDescent="0.2">
      <c r="B8036" s="33"/>
      <c r="C8036" s="171"/>
      <c r="D8036" s="33"/>
      <c r="E8036" s="33"/>
      <c r="F8036" s="33"/>
      <c r="G8036" s="33"/>
      <c r="H8036" s="33"/>
      <c r="I8036" s="171"/>
      <c r="J8036" s="33"/>
      <c r="K8036" s="33"/>
    </row>
    <row r="8037" spans="2:11" x14ac:dyDescent="0.2">
      <c r="B8037" s="33"/>
      <c r="C8037" s="171"/>
      <c r="D8037" s="33"/>
      <c r="E8037" s="33"/>
      <c r="F8037" s="33"/>
      <c r="G8037" s="33"/>
      <c r="H8037" s="33"/>
      <c r="I8037" s="171"/>
      <c r="J8037" s="33"/>
      <c r="K8037" s="33"/>
    </row>
    <row r="8038" spans="2:11" x14ac:dyDescent="0.2">
      <c r="B8038" s="33"/>
      <c r="C8038" s="171"/>
      <c r="D8038" s="33"/>
      <c r="E8038" s="33"/>
      <c r="F8038" s="33"/>
      <c r="G8038" s="33"/>
      <c r="H8038" s="33"/>
      <c r="I8038" s="171"/>
      <c r="J8038" s="33"/>
      <c r="K8038" s="33"/>
    </row>
    <row r="8039" spans="2:11" x14ac:dyDescent="0.2">
      <c r="B8039" s="33"/>
      <c r="C8039" s="171"/>
      <c r="D8039" s="33"/>
      <c r="E8039" s="33"/>
      <c r="F8039" s="33"/>
      <c r="G8039" s="33"/>
      <c r="H8039" s="33"/>
      <c r="I8039" s="171"/>
      <c r="J8039" s="33"/>
      <c r="K8039" s="33"/>
    </row>
    <row r="8040" spans="2:11" x14ac:dyDescent="0.2">
      <c r="B8040" s="33"/>
      <c r="C8040" s="171"/>
      <c r="D8040" s="33"/>
      <c r="E8040" s="33"/>
      <c r="F8040" s="33"/>
      <c r="G8040" s="33"/>
      <c r="H8040" s="33"/>
      <c r="I8040" s="171"/>
      <c r="J8040" s="33"/>
      <c r="K8040" s="33"/>
    </row>
    <row r="8041" spans="2:11" x14ac:dyDescent="0.2">
      <c r="B8041" s="33"/>
      <c r="C8041" s="171"/>
      <c r="D8041" s="33"/>
      <c r="E8041" s="33"/>
      <c r="F8041" s="33"/>
      <c r="G8041" s="33"/>
      <c r="H8041" s="33"/>
      <c r="I8041" s="171"/>
      <c r="J8041" s="33"/>
      <c r="K8041" s="33"/>
    </row>
    <row r="8042" spans="2:11" x14ac:dyDescent="0.2">
      <c r="B8042" s="33"/>
      <c r="C8042" s="171"/>
      <c r="D8042" s="33"/>
      <c r="E8042" s="33"/>
      <c r="F8042" s="33"/>
      <c r="G8042" s="33"/>
      <c r="H8042" s="33"/>
      <c r="I8042" s="171"/>
      <c r="J8042" s="33"/>
      <c r="K8042" s="33"/>
    </row>
    <row r="8043" spans="2:11" x14ac:dyDescent="0.2">
      <c r="B8043" s="33"/>
      <c r="C8043" s="171"/>
      <c r="D8043" s="33"/>
      <c r="E8043" s="33"/>
      <c r="F8043" s="33"/>
      <c r="G8043" s="33"/>
      <c r="H8043" s="33"/>
      <c r="I8043" s="171"/>
      <c r="J8043" s="33"/>
      <c r="K8043" s="33"/>
    </row>
    <row r="8044" spans="2:11" x14ac:dyDescent="0.2">
      <c r="B8044" s="33"/>
      <c r="C8044" s="171"/>
      <c r="D8044" s="33"/>
      <c r="E8044" s="33"/>
      <c r="F8044" s="33"/>
      <c r="G8044" s="33"/>
      <c r="H8044" s="33"/>
      <c r="I8044" s="171"/>
      <c r="J8044" s="33"/>
      <c r="K8044" s="33"/>
    </row>
    <row r="8045" spans="2:11" x14ac:dyDescent="0.2">
      <c r="B8045" s="33"/>
      <c r="C8045" s="171"/>
      <c r="D8045" s="33"/>
      <c r="E8045" s="33"/>
      <c r="F8045" s="33"/>
      <c r="G8045" s="33"/>
      <c r="H8045" s="33"/>
      <c r="I8045" s="171"/>
      <c r="J8045" s="33"/>
      <c r="K8045" s="33"/>
    </row>
    <row r="8046" spans="2:11" x14ac:dyDescent="0.2">
      <c r="B8046" s="33"/>
      <c r="C8046" s="171"/>
      <c r="D8046" s="33"/>
      <c r="E8046" s="33"/>
      <c r="F8046" s="33"/>
      <c r="G8046" s="33"/>
      <c r="H8046" s="33"/>
      <c r="I8046" s="171"/>
      <c r="J8046" s="33"/>
      <c r="K8046" s="33"/>
    </row>
    <row r="8047" spans="2:11" x14ac:dyDescent="0.2">
      <c r="B8047" s="33"/>
      <c r="C8047" s="171"/>
      <c r="D8047" s="33"/>
      <c r="E8047" s="33"/>
      <c r="F8047" s="33"/>
      <c r="G8047" s="33"/>
      <c r="H8047" s="33"/>
      <c r="I8047" s="171"/>
      <c r="J8047" s="33"/>
      <c r="K8047" s="33"/>
    </row>
    <row r="8048" spans="2:11" x14ac:dyDescent="0.2">
      <c r="B8048" s="33"/>
      <c r="C8048" s="171"/>
      <c r="D8048" s="33"/>
      <c r="E8048" s="33"/>
      <c r="F8048" s="33"/>
      <c r="G8048" s="33"/>
      <c r="H8048" s="33"/>
      <c r="I8048" s="171"/>
      <c r="J8048" s="33"/>
      <c r="K8048" s="33"/>
    </row>
    <row r="8049" spans="2:11" x14ac:dyDescent="0.2">
      <c r="B8049" s="33"/>
      <c r="C8049" s="171"/>
      <c r="D8049" s="33"/>
      <c r="E8049" s="33"/>
      <c r="F8049" s="33"/>
      <c r="G8049" s="33"/>
      <c r="H8049" s="33"/>
      <c r="I8049" s="171"/>
      <c r="J8049" s="33"/>
      <c r="K8049" s="33"/>
    </row>
    <row r="8050" spans="2:11" x14ac:dyDescent="0.2">
      <c r="B8050" s="33"/>
      <c r="C8050" s="171"/>
      <c r="D8050" s="33"/>
      <c r="E8050" s="33"/>
      <c r="F8050" s="33"/>
      <c r="G8050" s="33"/>
      <c r="H8050" s="33"/>
      <c r="I8050" s="171"/>
      <c r="J8050" s="33"/>
      <c r="K8050" s="33"/>
    </row>
    <row r="8051" spans="2:11" x14ac:dyDescent="0.2">
      <c r="B8051" s="33"/>
      <c r="C8051" s="171"/>
      <c r="D8051" s="33"/>
      <c r="E8051" s="33"/>
      <c r="F8051" s="33"/>
      <c r="G8051" s="33"/>
      <c r="H8051" s="33"/>
      <c r="I8051" s="171"/>
      <c r="J8051" s="33"/>
      <c r="K8051" s="33"/>
    </row>
    <row r="8052" spans="2:11" x14ac:dyDescent="0.2">
      <c r="B8052" s="33"/>
      <c r="C8052" s="171"/>
      <c r="D8052" s="33"/>
      <c r="E8052" s="33"/>
      <c r="F8052" s="33"/>
      <c r="G8052" s="33"/>
      <c r="H8052" s="33"/>
      <c r="I8052" s="171"/>
      <c r="J8052" s="33"/>
      <c r="K8052" s="33"/>
    </row>
    <row r="8053" spans="2:11" x14ac:dyDescent="0.2">
      <c r="B8053" s="33"/>
      <c r="C8053" s="171"/>
      <c r="D8053" s="33"/>
      <c r="E8053" s="33"/>
      <c r="F8053" s="33"/>
      <c r="G8053" s="33"/>
      <c r="H8053" s="33"/>
      <c r="I8053" s="171"/>
      <c r="J8053" s="33"/>
      <c r="K8053" s="33"/>
    </row>
    <row r="8054" spans="2:11" x14ac:dyDescent="0.2">
      <c r="B8054" s="33"/>
      <c r="C8054" s="171"/>
      <c r="D8054" s="33"/>
      <c r="E8054" s="33"/>
      <c r="F8054" s="33"/>
      <c r="G8054" s="33"/>
      <c r="H8054" s="33"/>
      <c r="I8054" s="171"/>
      <c r="J8054" s="33"/>
      <c r="K8054" s="33"/>
    </row>
    <row r="8055" spans="2:11" x14ac:dyDescent="0.2">
      <c r="B8055" s="33"/>
      <c r="C8055" s="171"/>
      <c r="D8055" s="33"/>
      <c r="E8055" s="33"/>
      <c r="F8055" s="33"/>
      <c r="G8055" s="33"/>
      <c r="H8055" s="33"/>
      <c r="I8055" s="171"/>
      <c r="J8055" s="33"/>
      <c r="K8055" s="33"/>
    </row>
    <row r="8056" spans="2:11" x14ac:dyDescent="0.2">
      <c r="B8056" s="33"/>
      <c r="C8056" s="171"/>
      <c r="D8056" s="33"/>
      <c r="E8056" s="33"/>
      <c r="F8056" s="33"/>
      <c r="G8056" s="33"/>
      <c r="H8056" s="33"/>
      <c r="I8056" s="171"/>
      <c r="J8056" s="33"/>
      <c r="K8056" s="33"/>
    </row>
    <row r="8057" spans="2:11" x14ac:dyDescent="0.2">
      <c r="B8057" s="33"/>
      <c r="C8057" s="171"/>
      <c r="D8057" s="33"/>
      <c r="E8057" s="33"/>
      <c r="F8057" s="33"/>
      <c r="G8057" s="33"/>
      <c r="H8057" s="33"/>
      <c r="I8057" s="171"/>
      <c r="J8057" s="33"/>
      <c r="K8057" s="33"/>
    </row>
    <row r="8058" spans="2:11" x14ac:dyDescent="0.2">
      <c r="B8058" s="33"/>
      <c r="C8058" s="171"/>
      <c r="D8058" s="33"/>
      <c r="E8058" s="33"/>
      <c r="F8058" s="33"/>
      <c r="G8058" s="33"/>
      <c r="H8058" s="33"/>
      <c r="I8058" s="171"/>
      <c r="J8058" s="33"/>
      <c r="K8058" s="33"/>
    </row>
    <row r="8059" spans="2:11" x14ac:dyDescent="0.2">
      <c r="B8059" s="33"/>
      <c r="C8059" s="171"/>
      <c r="D8059" s="33"/>
      <c r="E8059" s="33"/>
      <c r="F8059" s="33"/>
      <c r="G8059" s="33"/>
      <c r="H8059" s="33"/>
      <c r="I8059" s="171"/>
      <c r="J8059" s="33"/>
      <c r="K8059" s="33"/>
    </row>
    <row r="8060" spans="2:11" x14ac:dyDescent="0.2">
      <c r="B8060" s="33"/>
      <c r="C8060" s="171"/>
      <c r="D8060" s="33"/>
      <c r="E8060" s="33"/>
      <c r="F8060" s="33"/>
      <c r="G8060" s="33"/>
      <c r="H8060" s="33"/>
      <c r="I8060" s="171"/>
      <c r="J8060" s="33"/>
      <c r="K8060" s="33"/>
    </row>
    <row r="8061" spans="2:11" x14ac:dyDescent="0.2">
      <c r="B8061" s="33"/>
      <c r="C8061" s="171"/>
      <c r="D8061" s="33"/>
      <c r="E8061" s="33"/>
      <c r="F8061" s="33"/>
      <c r="G8061" s="33"/>
      <c r="H8061" s="33"/>
      <c r="I8061" s="171"/>
      <c r="J8061" s="33"/>
      <c r="K8061" s="33"/>
    </row>
    <row r="8062" spans="2:11" x14ac:dyDescent="0.2">
      <c r="B8062" s="33"/>
      <c r="C8062" s="171"/>
      <c r="D8062" s="33"/>
      <c r="E8062" s="33"/>
      <c r="F8062" s="33"/>
      <c r="G8062" s="33"/>
      <c r="H8062" s="33"/>
      <c r="I8062" s="171"/>
      <c r="J8062" s="33"/>
      <c r="K8062" s="33"/>
    </row>
    <row r="8063" spans="2:11" x14ac:dyDescent="0.2">
      <c r="B8063" s="33"/>
      <c r="C8063" s="171"/>
      <c r="D8063" s="33"/>
      <c r="E8063" s="33"/>
      <c r="F8063" s="33"/>
      <c r="G8063" s="33"/>
      <c r="H8063" s="33"/>
      <c r="I8063" s="171"/>
      <c r="J8063" s="33"/>
      <c r="K8063" s="33"/>
    </row>
    <row r="8064" spans="2:11" x14ac:dyDescent="0.2">
      <c r="B8064" s="33"/>
      <c r="C8064" s="171"/>
      <c r="D8064" s="33"/>
      <c r="E8064" s="33"/>
      <c r="F8064" s="33"/>
      <c r="G8064" s="33"/>
      <c r="H8064" s="33"/>
      <c r="I8064" s="171"/>
      <c r="J8064" s="33"/>
      <c r="K8064" s="33"/>
    </row>
    <row r="8065" spans="2:11" x14ac:dyDescent="0.2">
      <c r="B8065" s="33"/>
      <c r="C8065" s="171"/>
      <c r="D8065" s="33"/>
      <c r="E8065" s="33"/>
      <c r="F8065" s="33"/>
      <c r="G8065" s="33"/>
      <c r="H8065" s="33"/>
      <c r="I8065" s="171"/>
      <c r="J8065" s="33"/>
      <c r="K8065" s="33"/>
    </row>
    <row r="8066" spans="2:11" x14ac:dyDescent="0.2">
      <c r="B8066" s="33"/>
      <c r="C8066" s="171"/>
      <c r="D8066" s="33"/>
      <c r="E8066" s="33"/>
      <c r="F8066" s="33"/>
      <c r="G8066" s="33"/>
      <c r="H8066" s="33"/>
      <c r="I8066" s="171"/>
      <c r="J8066" s="33"/>
      <c r="K8066" s="33"/>
    </row>
    <row r="8067" spans="2:11" x14ac:dyDescent="0.2">
      <c r="B8067" s="33"/>
      <c r="C8067" s="171"/>
      <c r="D8067" s="33"/>
      <c r="E8067" s="33"/>
      <c r="F8067" s="33"/>
      <c r="G8067" s="33"/>
      <c r="H8067" s="33"/>
      <c r="I8067" s="171"/>
      <c r="J8067" s="33"/>
      <c r="K8067" s="33"/>
    </row>
    <row r="8068" spans="2:11" x14ac:dyDescent="0.2">
      <c r="B8068" s="33"/>
      <c r="C8068" s="171"/>
      <c r="D8068" s="33"/>
      <c r="E8068" s="33"/>
      <c r="F8068" s="33"/>
      <c r="G8068" s="33"/>
      <c r="H8068" s="33"/>
      <c r="I8068" s="171"/>
      <c r="J8068" s="33"/>
      <c r="K8068" s="33"/>
    </row>
    <row r="8069" spans="2:11" x14ac:dyDescent="0.2">
      <c r="B8069" s="33"/>
      <c r="C8069" s="171"/>
      <c r="D8069" s="33"/>
      <c r="E8069" s="33"/>
      <c r="F8069" s="33"/>
      <c r="G8069" s="33"/>
      <c r="H8069" s="33"/>
      <c r="I8069" s="171"/>
      <c r="J8069" s="33"/>
      <c r="K8069" s="33"/>
    </row>
    <row r="8070" spans="2:11" x14ac:dyDescent="0.2">
      <c r="B8070" s="33"/>
      <c r="C8070" s="171"/>
      <c r="D8070" s="33"/>
      <c r="E8070" s="33"/>
      <c r="F8070" s="33"/>
      <c r="G8070" s="33"/>
      <c r="H8070" s="33"/>
      <c r="I8070" s="171"/>
      <c r="J8070" s="33"/>
      <c r="K8070" s="33"/>
    </row>
    <row r="8071" spans="2:11" x14ac:dyDescent="0.2">
      <c r="B8071" s="33"/>
      <c r="C8071" s="171"/>
      <c r="D8071" s="33"/>
      <c r="E8071" s="33"/>
      <c r="F8071" s="33"/>
      <c r="G8071" s="33"/>
      <c r="H8071" s="33"/>
      <c r="I8071" s="171"/>
      <c r="J8071" s="33"/>
      <c r="K8071" s="33"/>
    </row>
    <row r="8072" spans="2:11" x14ac:dyDescent="0.2">
      <c r="B8072" s="33"/>
      <c r="C8072" s="171"/>
      <c r="D8072" s="33"/>
      <c r="E8072" s="33"/>
      <c r="F8072" s="33"/>
      <c r="G8072" s="33"/>
      <c r="H8072" s="33"/>
      <c r="I8072" s="171"/>
      <c r="J8072" s="33"/>
      <c r="K8072" s="33"/>
    </row>
    <row r="8073" spans="2:11" x14ac:dyDescent="0.2">
      <c r="B8073" s="33"/>
      <c r="C8073" s="171"/>
      <c r="D8073" s="33"/>
      <c r="E8073" s="33"/>
      <c r="F8073" s="33"/>
      <c r="G8073" s="33"/>
      <c r="H8073" s="33"/>
      <c r="I8073" s="171"/>
      <c r="J8073" s="33"/>
      <c r="K8073" s="33"/>
    </row>
    <row r="8074" spans="2:11" x14ac:dyDescent="0.2">
      <c r="B8074" s="33"/>
      <c r="C8074" s="171"/>
      <c r="D8074" s="33"/>
      <c r="E8074" s="33"/>
      <c r="F8074" s="33"/>
      <c r="G8074" s="33"/>
      <c r="H8074" s="33"/>
      <c r="I8074" s="171"/>
      <c r="J8074" s="33"/>
      <c r="K8074" s="33"/>
    </row>
    <row r="8075" spans="2:11" x14ac:dyDescent="0.2">
      <c r="B8075" s="33"/>
      <c r="C8075" s="171"/>
      <c r="D8075" s="33"/>
      <c r="E8075" s="33"/>
      <c r="F8075" s="33"/>
      <c r="G8075" s="33"/>
      <c r="H8075" s="33"/>
      <c r="I8075" s="171"/>
      <c r="J8075" s="33"/>
      <c r="K8075" s="33"/>
    </row>
    <row r="8076" spans="2:11" x14ac:dyDescent="0.2">
      <c r="B8076" s="33"/>
      <c r="C8076" s="171"/>
      <c r="D8076" s="33"/>
      <c r="E8076" s="33"/>
      <c r="F8076" s="33"/>
      <c r="G8076" s="33"/>
      <c r="H8076" s="33"/>
      <c r="I8076" s="171"/>
      <c r="J8076" s="33"/>
      <c r="K8076" s="33"/>
    </row>
    <row r="8077" spans="2:11" x14ac:dyDescent="0.2">
      <c r="B8077" s="33"/>
      <c r="C8077" s="171"/>
      <c r="D8077" s="33"/>
      <c r="E8077" s="33"/>
      <c r="F8077" s="33"/>
      <c r="G8077" s="33"/>
      <c r="H8077" s="33"/>
      <c r="I8077" s="171"/>
      <c r="J8077" s="33"/>
      <c r="K8077" s="33"/>
    </row>
    <row r="8078" spans="2:11" x14ac:dyDescent="0.2">
      <c r="B8078" s="33"/>
      <c r="C8078" s="171"/>
      <c r="D8078" s="33"/>
      <c r="E8078" s="33"/>
      <c r="F8078" s="33"/>
      <c r="G8078" s="33"/>
      <c r="H8078" s="33"/>
      <c r="I8078" s="171"/>
      <c r="J8078" s="33"/>
      <c r="K8078" s="33"/>
    </row>
    <row r="8079" spans="2:11" x14ac:dyDescent="0.2">
      <c r="B8079" s="33"/>
      <c r="C8079" s="171"/>
      <c r="D8079" s="33"/>
      <c r="E8079" s="33"/>
      <c r="F8079" s="33"/>
      <c r="G8079" s="33"/>
      <c r="H8079" s="33"/>
      <c r="I8079" s="171"/>
      <c r="J8079" s="33"/>
      <c r="K8079" s="33"/>
    </row>
    <row r="8080" spans="2:11" x14ac:dyDescent="0.2">
      <c r="B8080" s="33"/>
      <c r="C8080" s="171"/>
      <c r="D8080" s="33"/>
      <c r="E8080" s="33"/>
      <c r="F8080" s="33"/>
      <c r="G8080" s="33"/>
      <c r="H8080" s="33"/>
      <c r="I8080" s="171"/>
      <c r="J8080" s="33"/>
      <c r="K8080" s="33"/>
    </row>
    <row r="8081" spans="2:11" x14ac:dyDescent="0.2">
      <c r="B8081" s="33"/>
      <c r="C8081" s="171"/>
      <c r="D8081" s="33"/>
      <c r="E8081" s="33"/>
      <c r="F8081" s="33"/>
      <c r="G8081" s="33"/>
      <c r="H8081" s="33"/>
      <c r="I8081" s="171"/>
      <c r="J8081" s="33"/>
      <c r="K8081" s="33"/>
    </row>
    <row r="8082" spans="2:11" x14ac:dyDescent="0.2">
      <c r="B8082" s="33"/>
      <c r="C8082" s="171"/>
      <c r="D8082" s="33"/>
      <c r="E8082" s="33"/>
      <c r="F8082" s="33"/>
      <c r="G8082" s="33"/>
      <c r="H8082" s="33"/>
      <c r="I8082" s="171"/>
      <c r="J8082" s="33"/>
      <c r="K8082" s="33"/>
    </row>
    <row r="8083" spans="2:11" x14ac:dyDescent="0.2">
      <c r="B8083" s="33"/>
      <c r="C8083" s="171"/>
      <c r="D8083" s="33"/>
      <c r="E8083" s="33"/>
      <c r="F8083" s="33"/>
      <c r="G8083" s="33"/>
      <c r="H8083" s="33"/>
      <c r="I8083" s="171"/>
      <c r="J8083" s="33"/>
      <c r="K8083" s="33"/>
    </row>
    <row r="8084" spans="2:11" x14ac:dyDescent="0.2">
      <c r="B8084" s="33"/>
      <c r="C8084" s="171"/>
      <c r="D8084" s="33"/>
      <c r="E8084" s="33"/>
      <c r="F8084" s="33"/>
      <c r="G8084" s="33"/>
      <c r="H8084" s="33"/>
      <c r="I8084" s="171"/>
      <c r="J8084" s="33"/>
      <c r="K8084" s="33"/>
    </row>
    <row r="8085" spans="2:11" x14ac:dyDescent="0.2">
      <c r="B8085" s="33"/>
      <c r="C8085" s="171"/>
      <c r="D8085" s="33"/>
      <c r="E8085" s="33"/>
      <c r="F8085" s="33"/>
      <c r="G8085" s="33"/>
      <c r="H8085" s="33"/>
      <c r="I8085" s="171"/>
      <c r="J8085" s="33"/>
      <c r="K8085" s="33"/>
    </row>
    <row r="8086" spans="2:11" x14ac:dyDescent="0.2">
      <c r="B8086" s="33"/>
      <c r="C8086" s="171"/>
      <c r="D8086" s="33"/>
      <c r="E8086" s="33"/>
      <c r="F8086" s="33"/>
      <c r="G8086" s="33"/>
      <c r="H8086" s="33"/>
      <c r="I8086" s="171"/>
      <c r="J8086" s="33"/>
      <c r="K8086" s="33"/>
    </row>
    <row r="8087" spans="2:11" x14ac:dyDescent="0.2">
      <c r="B8087" s="33"/>
      <c r="C8087" s="171"/>
      <c r="D8087" s="33"/>
      <c r="E8087" s="33"/>
      <c r="F8087" s="33"/>
      <c r="G8087" s="33"/>
      <c r="H8087" s="33"/>
      <c r="I8087" s="171"/>
      <c r="J8087" s="33"/>
      <c r="K8087" s="33"/>
    </row>
    <row r="8088" spans="2:11" x14ac:dyDescent="0.2">
      <c r="B8088" s="33"/>
      <c r="C8088" s="171"/>
      <c r="D8088" s="33"/>
      <c r="E8088" s="33"/>
      <c r="F8088" s="33"/>
      <c r="G8088" s="33"/>
      <c r="H8088" s="33"/>
      <c r="I8088" s="171"/>
      <c r="J8088" s="33"/>
      <c r="K8088" s="33"/>
    </row>
    <row r="8089" spans="2:11" x14ac:dyDescent="0.2">
      <c r="B8089" s="33"/>
      <c r="C8089" s="171"/>
      <c r="D8089" s="33"/>
      <c r="E8089" s="33"/>
      <c r="F8089" s="33"/>
      <c r="G8089" s="33"/>
      <c r="H8089" s="33"/>
      <c r="I8089" s="171"/>
      <c r="J8089" s="33"/>
      <c r="K8089" s="33"/>
    </row>
    <row r="8090" spans="2:11" x14ac:dyDescent="0.2">
      <c r="B8090" s="33"/>
      <c r="C8090" s="171"/>
      <c r="D8090" s="33"/>
      <c r="E8090" s="33"/>
      <c r="F8090" s="33"/>
      <c r="G8090" s="33"/>
      <c r="H8090" s="33"/>
      <c r="I8090" s="171"/>
      <c r="J8090" s="33"/>
      <c r="K8090" s="33"/>
    </row>
    <row r="8091" spans="2:11" x14ac:dyDescent="0.2">
      <c r="B8091" s="33"/>
      <c r="C8091" s="171"/>
      <c r="D8091" s="33"/>
      <c r="E8091" s="33"/>
      <c r="F8091" s="33"/>
      <c r="G8091" s="33"/>
      <c r="H8091" s="33"/>
      <c r="I8091" s="171"/>
      <c r="J8091" s="33"/>
      <c r="K8091" s="33"/>
    </row>
    <row r="8092" spans="2:11" x14ac:dyDescent="0.2">
      <c r="B8092" s="33"/>
      <c r="C8092" s="171"/>
      <c r="D8092" s="33"/>
      <c r="E8092" s="33"/>
      <c r="F8092" s="33"/>
      <c r="G8092" s="33"/>
      <c r="H8092" s="33"/>
      <c r="I8092" s="171"/>
      <c r="J8092" s="33"/>
      <c r="K8092" s="33"/>
    </row>
    <row r="8093" spans="2:11" x14ac:dyDescent="0.2">
      <c r="B8093" s="33"/>
      <c r="C8093" s="171"/>
      <c r="D8093" s="33"/>
      <c r="E8093" s="33"/>
      <c r="F8093" s="33"/>
      <c r="G8093" s="33"/>
      <c r="H8093" s="33"/>
      <c r="I8093" s="171"/>
      <c r="J8093" s="33"/>
      <c r="K8093" s="33"/>
    </row>
    <row r="8094" spans="2:11" x14ac:dyDescent="0.2">
      <c r="B8094" s="33"/>
      <c r="C8094" s="171"/>
      <c r="D8094" s="33"/>
      <c r="E8094" s="33"/>
      <c r="F8094" s="33"/>
      <c r="G8094" s="33"/>
      <c r="H8094" s="33"/>
      <c r="I8094" s="171"/>
      <c r="J8094" s="33"/>
      <c r="K8094" s="33"/>
    </row>
    <row r="8095" spans="2:11" x14ac:dyDescent="0.2">
      <c r="B8095" s="33"/>
      <c r="C8095" s="171"/>
      <c r="D8095" s="33"/>
      <c r="E8095" s="33"/>
      <c r="F8095" s="33"/>
      <c r="G8095" s="33"/>
      <c r="H8095" s="33"/>
      <c r="I8095" s="171"/>
      <c r="J8095" s="33"/>
      <c r="K8095" s="33"/>
    </row>
    <row r="8096" spans="2:11" x14ac:dyDescent="0.2">
      <c r="B8096" s="33"/>
      <c r="C8096" s="171"/>
      <c r="D8096" s="33"/>
      <c r="E8096" s="33"/>
      <c r="F8096" s="33"/>
      <c r="G8096" s="33"/>
      <c r="H8096" s="33"/>
      <c r="I8096" s="171"/>
      <c r="J8096" s="33"/>
      <c r="K8096" s="33"/>
    </row>
    <row r="8097" spans="2:11" x14ac:dyDescent="0.2">
      <c r="B8097" s="33"/>
      <c r="C8097" s="171"/>
      <c r="D8097" s="33"/>
      <c r="E8097" s="33"/>
      <c r="F8097" s="33"/>
      <c r="G8097" s="33"/>
      <c r="H8097" s="33"/>
      <c r="I8097" s="171"/>
      <c r="J8097" s="33"/>
      <c r="K8097" s="33"/>
    </row>
    <row r="8098" spans="2:11" x14ac:dyDescent="0.2">
      <c r="B8098" s="33"/>
      <c r="C8098" s="171"/>
      <c r="D8098" s="33"/>
      <c r="E8098" s="33"/>
      <c r="F8098" s="33"/>
      <c r="G8098" s="33"/>
      <c r="H8098" s="33"/>
      <c r="I8098" s="171"/>
      <c r="J8098" s="33"/>
      <c r="K8098" s="33"/>
    </row>
    <row r="8099" spans="2:11" x14ac:dyDescent="0.2">
      <c r="B8099" s="33"/>
      <c r="C8099" s="171"/>
      <c r="D8099" s="33"/>
      <c r="E8099" s="33"/>
      <c r="F8099" s="33"/>
      <c r="G8099" s="33"/>
      <c r="H8099" s="33"/>
      <c r="I8099" s="171"/>
      <c r="J8099" s="33"/>
      <c r="K8099" s="33"/>
    </row>
    <row r="8100" spans="2:11" x14ac:dyDescent="0.2">
      <c r="B8100" s="33"/>
      <c r="C8100" s="171"/>
      <c r="D8100" s="33"/>
      <c r="E8100" s="33"/>
      <c r="F8100" s="33"/>
      <c r="G8100" s="33"/>
      <c r="H8100" s="33"/>
      <c r="I8100" s="171"/>
      <c r="J8100" s="33"/>
      <c r="K8100" s="33"/>
    </row>
    <row r="8101" spans="2:11" x14ac:dyDescent="0.2">
      <c r="B8101" s="33"/>
      <c r="C8101" s="171"/>
      <c r="D8101" s="33"/>
      <c r="E8101" s="33"/>
      <c r="F8101" s="33"/>
      <c r="G8101" s="33"/>
      <c r="H8101" s="33"/>
      <c r="I8101" s="171"/>
      <c r="J8101" s="33"/>
      <c r="K8101" s="33"/>
    </row>
    <row r="8102" spans="2:11" x14ac:dyDescent="0.2">
      <c r="B8102" s="33"/>
      <c r="C8102" s="171"/>
      <c r="D8102" s="33"/>
      <c r="E8102" s="33"/>
      <c r="F8102" s="33"/>
      <c r="G8102" s="33"/>
      <c r="H8102" s="33"/>
      <c r="I8102" s="171"/>
      <c r="J8102" s="33"/>
      <c r="K8102" s="33"/>
    </row>
    <row r="8103" spans="2:11" x14ac:dyDescent="0.2">
      <c r="B8103" s="33"/>
      <c r="C8103" s="171"/>
      <c r="D8103" s="33"/>
      <c r="E8103" s="33"/>
      <c r="F8103" s="33"/>
      <c r="G8103" s="33"/>
      <c r="H8103" s="33"/>
      <c r="I8103" s="171"/>
      <c r="J8103" s="33"/>
      <c r="K8103" s="33"/>
    </row>
    <row r="8104" spans="2:11" x14ac:dyDescent="0.2">
      <c r="B8104" s="33"/>
      <c r="C8104" s="171"/>
      <c r="D8104" s="33"/>
      <c r="E8104" s="33"/>
      <c r="F8104" s="33"/>
      <c r="G8104" s="33"/>
      <c r="H8104" s="33"/>
      <c r="I8104" s="171"/>
      <c r="J8104" s="33"/>
      <c r="K8104" s="33"/>
    </row>
    <row r="8105" spans="2:11" x14ac:dyDescent="0.2">
      <c r="B8105" s="33"/>
      <c r="C8105" s="171"/>
      <c r="D8105" s="33"/>
      <c r="E8105" s="33"/>
      <c r="F8105" s="33"/>
      <c r="G8105" s="33"/>
      <c r="H8105" s="33"/>
      <c r="I8105" s="171"/>
      <c r="J8105" s="33"/>
      <c r="K8105" s="33"/>
    </row>
    <row r="8106" spans="2:11" x14ac:dyDescent="0.2">
      <c r="B8106" s="33"/>
      <c r="C8106" s="171"/>
      <c r="D8106" s="33"/>
      <c r="E8106" s="33"/>
      <c r="F8106" s="33"/>
      <c r="G8106" s="33"/>
      <c r="H8106" s="33"/>
      <c r="I8106" s="171"/>
      <c r="J8106" s="33"/>
      <c r="K8106" s="33"/>
    </row>
    <row r="8107" spans="2:11" x14ac:dyDescent="0.2">
      <c r="B8107" s="33"/>
      <c r="C8107" s="171"/>
      <c r="D8107" s="33"/>
      <c r="E8107" s="33"/>
      <c r="F8107" s="33"/>
      <c r="G8107" s="33"/>
      <c r="H8107" s="33"/>
      <c r="I8107" s="171"/>
      <c r="J8107" s="33"/>
      <c r="K8107" s="33"/>
    </row>
    <row r="8108" spans="2:11" x14ac:dyDescent="0.2">
      <c r="B8108" s="33"/>
      <c r="C8108" s="171"/>
      <c r="D8108" s="33"/>
      <c r="E8108" s="33"/>
      <c r="F8108" s="33"/>
      <c r="G8108" s="33"/>
      <c r="H8108" s="33"/>
      <c r="I8108" s="171"/>
      <c r="J8108" s="33"/>
      <c r="K8108" s="33"/>
    </row>
    <row r="8109" spans="2:11" x14ac:dyDescent="0.2">
      <c r="B8109" s="33"/>
      <c r="C8109" s="171"/>
      <c r="D8109" s="33"/>
      <c r="E8109" s="33"/>
      <c r="F8109" s="33"/>
      <c r="G8109" s="33"/>
      <c r="H8109" s="33"/>
      <c r="I8109" s="171"/>
      <c r="J8109" s="33"/>
      <c r="K8109" s="33"/>
    </row>
    <row r="8110" spans="2:11" x14ac:dyDescent="0.2">
      <c r="B8110" s="33"/>
      <c r="C8110" s="171"/>
      <c r="D8110" s="33"/>
      <c r="E8110" s="33"/>
      <c r="F8110" s="33"/>
      <c r="G8110" s="33"/>
      <c r="H8110" s="33"/>
      <c r="I8110" s="171"/>
      <c r="J8110" s="33"/>
      <c r="K8110" s="33"/>
    </row>
    <row r="8111" spans="2:11" x14ac:dyDescent="0.2">
      <c r="B8111" s="33"/>
      <c r="C8111" s="171"/>
      <c r="D8111" s="33"/>
      <c r="E8111" s="33"/>
      <c r="F8111" s="33"/>
      <c r="G8111" s="33"/>
      <c r="H8111" s="33"/>
      <c r="I8111" s="171"/>
      <c r="J8111" s="33"/>
      <c r="K8111" s="33"/>
    </row>
    <row r="8112" spans="2:11" x14ac:dyDescent="0.2">
      <c r="B8112" s="33"/>
      <c r="C8112" s="171"/>
      <c r="D8112" s="33"/>
      <c r="E8112" s="33"/>
      <c r="F8112" s="33"/>
      <c r="G8112" s="33"/>
      <c r="H8112" s="33"/>
      <c r="I8112" s="171"/>
      <c r="J8112" s="33"/>
      <c r="K8112" s="33"/>
    </row>
    <row r="8113" spans="2:11" x14ac:dyDescent="0.2">
      <c r="B8113" s="33"/>
      <c r="C8113" s="171"/>
      <c r="D8113" s="33"/>
      <c r="E8113" s="33"/>
      <c r="F8113" s="33"/>
      <c r="G8113" s="33"/>
      <c r="H8113" s="33"/>
      <c r="I8113" s="171"/>
      <c r="J8113" s="33"/>
      <c r="K8113" s="33"/>
    </row>
    <row r="8114" spans="2:11" x14ac:dyDescent="0.2">
      <c r="B8114" s="33"/>
      <c r="C8114" s="171"/>
      <c r="D8114" s="33"/>
      <c r="E8114" s="33"/>
      <c r="F8114" s="33"/>
      <c r="G8114" s="33"/>
      <c r="H8114" s="33"/>
      <c r="I8114" s="171"/>
      <c r="J8114" s="33"/>
      <c r="K8114" s="33"/>
    </row>
    <row r="8115" spans="2:11" x14ac:dyDescent="0.2">
      <c r="B8115" s="33"/>
      <c r="C8115" s="171"/>
      <c r="D8115" s="33"/>
      <c r="E8115" s="33"/>
      <c r="F8115" s="33"/>
      <c r="G8115" s="33"/>
      <c r="H8115" s="33"/>
      <c r="I8115" s="171"/>
      <c r="J8115" s="33"/>
      <c r="K8115" s="33"/>
    </row>
    <row r="8116" spans="2:11" x14ac:dyDescent="0.2">
      <c r="B8116" s="33"/>
      <c r="C8116" s="171"/>
      <c r="D8116" s="33"/>
      <c r="E8116" s="33"/>
      <c r="F8116" s="33"/>
      <c r="G8116" s="33"/>
      <c r="H8116" s="33"/>
      <c r="I8116" s="171"/>
      <c r="J8116" s="33"/>
      <c r="K8116" s="33"/>
    </row>
    <row r="8117" spans="2:11" x14ac:dyDescent="0.2">
      <c r="B8117" s="33"/>
      <c r="C8117" s="171"/>
      <c r="D8117" s="33"/>
      <c r="E8117" s="33"/>
      <c r="F8117" s="33"/>
      <c r="G8117" s="33"/>
      <c r="H8117" s="33"/>
      <c r="I8117" s="171"/>
      <c r="J8117" s="33"/>
      <c r="K8117" s="33"/>
    </row>
    <row r="8118" spans="2:11" x14ac:dyDescent="0.2">
      <c r="B8118" s="33"/>
      <c r="C8118" s="171"/>
      <c r="D8118" s="33"/>
      <c r="E8118" s="33"/>
      <c r="F8118" s="33"/>
      <c r="G8118" s="33"/>
      <c r="H8118" s="33"/>
      <c r="I8118" s="171"/>
      <c r="J8118" s="33"/>
      <c r="K8118" s="33"/>
    </row>
    <row r="8119" spans="2:11" x14ac:dyDescent="0.2">
      <c r="B8119" s="33"/>
      <c r="C8119" s="171"/>
      <c r="D8119" s="33"/>
      <c r="E8119" s="33"/>
      <c r="F8119" s="33"/>
      <c r="G8119" s="33"/>
      <c r="H8119" s="33"/>
      <c r="I8119" s="171"/>
      <c r="J8119" s="33"/>
      <c r="K8119" s="33"/>
    </row>
    <row r="8120" spans="2:11" x14ac:dyDescent="0.2">
      <c r="B8120" s="33"/>
      <c r="C8120" s="171"/>
      <c r="D8120" s="33"/>
      <c r="E8120" s="33"/>
      <c r="F8120" s="33"/>
      <c r="G8120" s="33"/>
      <c r="H8120" s="33"/>
      <c r="I8120" s="171"/>
      <c r="J8120" s="33"/>
      <c r="K8120" s="33"/>
    </row>
    <row r="8121" spans="2:11" x14ac:dyDescent="0.2">
      <c r="B8121" s="33"/>
      <c r="C8121" s="171"/>
      <c r="D8121" s="33"/>
      <c r="E8121" s="33"/>
      <c r="F8121" s="33"/>
      <c r="G8121" s="33"/>
      <c r="H8121" s="33"/>
      <c r="I8121" s="171"/>
      <c r="J8121" s="33"/>
      <c r="K8121" s="33"/>
    </row>
    <row r="8122" spans="2:11" x14ac:dyDescent="0.2">
      <c r="B8122" s="33"/>
      <c r="C8122" s="171"/>
      <c r="D8122" s="33"/>
      <c r="E8122" s="33"/>
      <c r="F8122" s="33"/>
      <c r="G8122" s="33"/>
      <c r="H8122" s="33"/>
      <c r="I8122" s="171"/>
      <c r="J8122" s="33"/>
      <c r="K8122" s="33"/>
    </row>
    <row r="8123" spans="2:11" x14ac:dyDescent="0.2">
      <c r="B8123" s="33"/>
      <c r="C8123" s="171"/>
      <c r="D8123" s="33"/>
      <c r="E8123" s="33"/>
      <c r="F8123" s="33"/>
      <c r="G8123" s="33"/>
      <c r="H8123" s="33"/>
      <c r="I8123" s="171"/>
      <c r="J8123" s="33"/>
      <c r="K8123" s="33"/>
    </row>
    <row r="8124" spans="2:11" x14ac:dyDescent="0.2">
      <c r="B8124" s="33"/>
      <c r="C8124" s="171"/>
      <c r="D8124" s="33"/>
      <c r="E8124" s="33"/>
      <c r="F8124" s="33"/>
      <c r="G8124" s="33"/>
      <c r="H8124" s="33"/>
      <c r="I8124" s="171"/>
      <c r="J8124" s="33"/>
      <c r="K8124" s="33"/>
    </row>
    <row r="8125" spans="2:11" x14ac:dyDescent="0.2">
      <c r="B8125" s="33"/>
      <c r="C8125" s="171"/>
      <c r="D8125" s="33"/>
      <c r="E8125" s="33"/>
      <c r="F8125" s="33"/>
      <c r="G8125" s="33"/>
      <c r="H8125" s="33"/>
      <c r="I8125" s="171"/>
      <c r="J8125" s="33"/>
      <c r="K8125" s="33"/>
    </row>
    <row r="8126" spans="2:11" x14ac:dyDescent="0.2">
      <c r="B8126" s="33"/>
      <c r="C8126" s="171"/>
      <c r="D8126" s="33"/>
      <c r="E8126" s="33"/>
      <c r="F8126" s="33"/>
      <c r="G8126" s="33"/>
      <c r="H8126" s="33"/>
      <c r="I8126" s="171"/>
      <c r="J8126" s="33"/>
      <c r="K8126" s="33"/>
    </row>
    <row r="8127" spans="2:11" x14ac:dyDescent="0.2">
      <c r="B8127" s="33"/>
      <c r="C8127" s="171"/>
      <c r="D8127" s="33"/>
      <c r="E8127" s="33"/>
      <c r="F8127" s="33"/>
      <c r="G8127" s="33"/>
      <c r="H8127" s="33"/>
      <c r="I8127" s="171"/>
      <c r="J8127" s="33"/>
      <c r="K8127" s="33"/>
    </row>
    <row r="8128" spans="2:11" x14ac:dyDescent="0.2">
      <c r="B8128" s="33"/>
      <c r="C8128" s="171"/>
      <c r="D8128" s="33"/>
      <c r="E8128" s="33"/>
      <c r="F8128" s="33"/>
      <c r="G8128" s="33"/>
      <c r="H8128" s="33"/>
      <c r="I8128" s="171"/>
      <c r="J8128" s="33"/>
      <c r="K8128" s="33"/>
    </row>
    <row r="8129" spans="2:11" x14ac:dyDescent="0.2">
      <c r="B8129" s="33"/>
      <c r="C8129" s="171"/>
      <c r="D8129" s="33"/>
      <c r="E8129" s="33"/>
      <c r="F8129" s="33"/>
      <c r="G8129" s="33"/>
      <c r="H8129" s="33"/>
      <c r="I8129" s="171"/>
      <c r="J8129" s="33"/>
      <c r="K8129" s="33"/>
    </row>
    <row r="8130" spans="2:11" x14ac:dyDescent="0.2">
      <c r="B8130" s="33"/>
      <c r="C8130" s="171"/>
      <c r="D8130" s="33"/>
      <c r="E8130" s="33"/>
      <c r="F8130" s="33"/>
      <c r="G8130" s="33"/>
      <c r="H8130" s="33"/>
      <c r="I8130" s="171"/>
      <c r="J8130" s="33"/>
      <c r="K8130" s="33"/>
    </row>
    <row r="8131" spans="2:11" x14ac:dyDescent="0.2">
      <c r="B8131" s="33"/>
      <c r="C8131" s="171"/>
      <c r="D8131" s="33"/>
      <c r="E8131" s="33"/>
      <c r="F8131" s="33"/>
      <c r="G8131" s="33"/>
      <c r="H8131" s="33"/>
      <c r="I8131" s="171"/>
      <c r="J8131" s="33"/>
      <c r="K8131" s="33"/>
    </row>
    <row r="8132" spans="2:11" x14ac:dyDescent="0.2">
      <c r="B8132" s="33"/>
      <c r="C8132" s="171"/>
      <c r="D8132" s="33"/>
      <c r="E8132" s="33"/>
      <c r="F8132" s="33"/>
      <c r="G8132" s="33"/>
      <c r="H8132" s="33"/>
      <c r="I8132" s="171"/>
      <c r="J8132" s="33"/>
      <c r="K8132" s="33"/>
    </row>
    <row r="8133" spans="2:11" x14ac:dyDescent="0.2">
      <c r="B8133" s="33"/>
      <c r="C8133" s="171"/>
      <c r="D8133" s="33"/>
      <c r="E8133" s="33"/>
      <c r="F8133" s="33"/>
      <c r="G8133" s="33"/>
      <c r="H8133" s="33"/>
      <c r="I8133" s="171"/>
      <c r="J8133" s="33"/>
      <c r="K8133" s="33"/>
    </row>
    <row r="8134" spans="2:11" x14ac:dyDescent="0.2">
      <c r="B8134" s="33"/>
      <c r="C8134" s="171"/>
      <c r="D8134" s="33"/>
      <c r="E8134" s="33"/>
      <c r="F8134" s="33"/>
      <c r="G8134" s="33"/>
      <c r="H8134" s="33"/>
      <c r="I8134" s="171"/>
      <c r="J8134" s="33"/>
      <c r="K8134" s="33"/>
    </row>
    <row r="8135" spans="2:11" x14ac:dyDescent="0.2">
      <c r="B8135" s="33"/>
      <c r="C8135" s="171"/>
      <c r="D8135" s="33"/>
      <c r="E8135" s="33"/>
      <c r="F8135" s="33"/>
      <c r="G8135" s="33"/>
      <c r="H8135" s="33"/>
      <c r="I8135" s="171"/>
      <c r="J8135" s="33"/>
      <c r="K8135" s="33"/>
    </row>
    <row r="8136" spans="2:11" x14ac:dyDescent="0.2">
      <c r="B8136" s="33"/>
      <c r="C8136" s="171"/>
      <c r="D8136" s="33"/>
      <c r="E8136" s="33"/>
      <c r="F8136" s="33"/>
      <c r="G8136" s="33"/>
      <c r="H8136" s="33"/>
      <c r="I8136" s="171"/>
      <c r="J8136" s="33"/>
      <c r="K8136" s="33"/>
    </row>
    <row r="8137" spans="2:11" x14ac:dyDescent="0.2">
      <c r="B8137" s="33"/>
      <c r="C8137" s="171"/>
      <c r="D8137" s="33"/>
      <c r="E8137" s="33"/>
      <c r="F8137" s="33"/>
      <c r="G8137" s="33"/>
      <c r="H8137" s="33"/>
      <c r="I8137" s="171"/>
      <c r="J8137" s="33"/>
      <c r="K8137" s="33"/>
    </row>
    <row r="8138" spans="2:11" x14ac:dyDescent="0.2">
      <c r="B8138" s="33"/>
      <c r="C8138" s="171"/>
      <c r="D8138" s="33"/>
      <c r="E8138" s="33"/>
      <c r="F8138" s="33"/>
      <c r="G8138" s="33"/>
      <c r="H8138" s="33"/>
      <c r="I8138" s="171"/>
      <c r="J8138" s="33"/>
      <c r="K8138" s="33"/>
    </row>
    <row r="8139" spans="2:11" x14ac:dyDescent="0.2">
      <c r="B8139" s="33"/>
      <c r="C8139" s="171"/>
      <c r="D8139" s="33"/>
      <c r="E8139" s="33"/>
      <c r="F8139" s="33"/>
      <c r="G8139" s="33"/>
      <c r="H8139" s="33"/>
      <c r="I8139" s="171"/>
      <c r="J8139" s="33"/>
      <c r="K8139" s="33"/>
    </row>
    <row r="8140" spans="2:11" x14ac:dyDescent="0.2">
      <c r="B8140" s="33"/>
      <c r="C8140" s="171"/>
      <c r="D8140" s="33"/>
      <c r="E8140" s="33"/>
      <c r="F8140" s="33"/>
      <c r="G8140" s="33"/>
      <c r="H8140" s="33"/>
      <c r="I8140" s="171"/>
      <c r="J8140" s="33"/>
      <c r="K8140" s="33"/>
    </row>
    <row r="8141" spans="2:11" x14ac:dyDescent="0.2">
      <c r="B8141" s="33"/>
      <c r="C8141" s="171"/>
      <c r="D8141" s="33"/>
      <c r="E8141" s="33"/>
      <c r="F8141" s="33"/>
      <c r="G8141" s="33"/>
      <c r="H8141" s="33"/>
      <c r="I8141" s="171"/>
      <c r="J8141" s="33"/>
      <c r="K8141" s="33"/>
    </row>
    <row r="8142" spans="2:11" x14ac:dyDescent="0.2">
      <c r="B8142" s="33"/>
      <c r="C8142" s="171"/>
      <c r="D8142" s="33"/>
      <c r="E8142" s="33"/>
      <c r="F8142" s="33"/>
      <c r="G8142" s="33"/>
      <c r="H8142" s="33"/>
      <c r="I8142" s="171"/>
      <c r="J8142" s="33"/>
      <c r="K8142" s="33"/>
    </row>
    <row r="8143" spans="2:11" x14ac:dyDescent="0.2">
      <c r="B8143" s="33"/>
      <c r="C8143" s="171"/>
      <c r="D8143" s="33"/>
      <c r="E8143" s="33"/>
      <c r="F8143" s="33"/>
      <c r="G8143" s="33"/>
      <c r="H8143" s="33"/>
      <c r="I8143" s="171"/>
      <c r="J8143" s="33"/>
      <c r="K8143" s="33"/>
    </row>
    <row r="8144" spans="2:11" x14ac:dyDescent="0.2">
      <c r="B8144" s="33"/>
      <c r="C8144" s="171"/>
      <c r="D8144" s="33"/>
      <c r="E8144" s="33"/>
      <c r="F8144" s="33"/>
      <c r="G8144" s="33"/>
      <c r="H8144" s="33"/>
      <c r="I8144" s="171"/>
      <c r="J8144" s="33"/>
      <c r="K8144" s="33"/>
    </row>
    <row r="8145" spans="2:11" x14ac:dyDescent="0.2">
      <c r="B8145" s="33"/>
      <c r="C8145" s="171"/>
      <c r="D8145" s="33"/>
      <c r="E8145" s="33"/>
      <c r="F8145" s="33"/>
      <c r="G8145" s="33"/>
      <c r="H8145" s="33"/>
      <c r="I8145" s="171"/>
      <c r="J8145" s="33"/>
      <c r="K8145" s="33"/>
    </row>
    <row r="8146" spans="2:11" x14ac:dyDescent="0.2">
      <c r="B8146" s="33"/>
      <c r="C8146" s="171"/>
      <c r="D8146" s="33"/>
      <c r="E8146" s="33"/>
      <c r="F8146" s="33"/>
      <c r="G8146" s="33"/>
      <c r="H8146" s="33"/>
      <c r="I8146" s="171"/>
      <c r="J8146" s="33"/>
      <c r="K8146" s="33"/>
    </row>
    <row r="8147" spans="2:11" x14ac:dyDescent="0.2">
      <c r="B8147" s="33"/>
      <c r="C8147" s="171"/>
      <c r="D8147" s="33"/>
      <c r="E8147" s="33"/>
      <c r="F8147" s="33"/>
      <c r="G8147" s="33"/>
      <c r="H8147" s="33"/>
      <c r="I8147" s="171"/>
      <c r="J8147" s="33"/>
      <c r="K8147" s="33"/>
    </row>
    <row r="8148" spans="2:11" x14ac:dyDescent="0.2">
      <c r="B8148" s="33"/>
      <c r="C8148" s="171"/>
      <c r="D8148" s="33"/>
      <c r="E8148" s="33"/>
      <c r="F8148" s="33"/>
      <c r="G8148" s="33"/>
      <c r="H8148" s="33"/>
      <c r="I8148" s="171"/>
      <c r="J8148" s="33"/>
      <c r="K8148" s="33"/>
    </row>
    <row r="8149" spans="2:11" x14ac:dyDescent="0.2">
      <c r="B8149" s="33"/>
      <c r="C8149" s="171"/>
      <c r="D8149" s="33"/>
      <c r="E8149" s="33"/>
      <c r="F8149" s="33"/>
      <c r="G8149" s="33"/>
      <c r="H8149" s="33"/>
      <c r="I8149" s="171"/>
      <c r="J8149" s="33"/>
      <c r="K8149" s="33"/>
    </row>
    <row r="8150" spans="2:11" x14ac:dyDescent="0.2">
      <c r="B8150" s="33"/>
      <c r="C8150" s="171"/>
      <c r="D8150" s="33"/>
      <c r="E8150" s="33"/>
      <c r="F8150" s="33"/>
      <c r="G8150" s="33"/>
      <c r="H8150" s="33"/>
      <c r="I8150" s="171"/>
      <c r="J8150" s="33"/>
      <c r="K8150" s="33"/>
    </row>
    <row r="8151" spans="2:11" x14ac:dyDescent="0.2">
      <c r="B8151" s="33"/>
      <c r="C8151" s="171"/>
      <c r="D8151" s="33"/>
      <c r="E8151" s="33"/>
      <c r="F8151" s="33"/>
      <c r="G8151" s="33"/>
      <c r="H8151" s="33"/>
      <c r="I8151" s="171"/>
      <c r="J8151" s="33"/>
      <c r="K8151" s="33"/>
    </row>
    <row r="8152" spans="2:11" x14ac:dyDescent="0.2">
      <c r="B8152" s="33"/>
      <c r="C8152" s="171"/>
      <c r="D8152" s="33"/>
      <c r="E8152" s="33"/>
      <c r="F8152" s="33"/>
      <c r="G8152" s="33"/>
      <c r="H8152" s="33"/>
      <c r="I8152" s="171"/>
      <c r="J8152" s="33"/>
      <c r="K8152" s="33"/>
    </row>
    <row r="8153" spans="2:11" x14ac:dyDescent="0.2">
      <c r="B8153" s="33"/>
      <c r="C8153" s="171"/>
      <c r="D8153" s="33"/>
      <c r="E8153" s="33"/>
      <c r="F8153" s="33"/>
      <c r="G8153" s="33"/>
      <c r="H8153" s="33"/>
      <c r="I8153" s="171"/>
      <c r="J8153" s="33"/>
      <c r="K8153" s="33"/>
    </row>
    <row r="8154" spans="2:11" x14ac:dyDescent="0.2">
      <c r="B8154" s="33"/>
      <c r="C8154" s="171"/>
      <c r="D8154" s="33"/>
      <c r="E8154" s="33"/>
      <c r="F8154" s="33"/>
      <c r="G8154" s="33"/>
      <c r="H8154" s="33"/>
      <c r="I8154" s="171"/>
      <c r="J8154" s="33"/>
      <c r="K8154" s="33"/>
    </row>
    <row r="8155" spans="2:11" x14ac:dyDescent="0.2">
      <c r="B8155" s="33"/>
      <c r="C8155" s="171"/>
      <c r="D8155" s="33"/>
      <c r="E8155" s="33"/>
      <c r="F8155" s="33"/>
      <c r="G8155" s="33"/>
      <c r="H8155" s="33"/>
      <c r="I8155" s="171"/>
      <c r="J8155" s="33"/>
      <c r="K8155" s="33"/>
    </row>
    <row r="8156" spans="2:11" x14ac:dyDescent="0.2">
      <c r="B8156" s="33"/>
      <c r="C8156" s="171"/>
      <c r="D8156" s="33"/>
      <c r="E8156" s="33"/>
      <c r="F8156" s="33"/>
      <c r="G8156" s="33"/>
      <c r="H8156" s="33"/>
      <c r="I8156" s="171"/>
      <c r="J8156" s="33"/>
      <c r="K8156" s="33"/>
    </row>
    <row r="8157" spans="2:11" x14ac:dyDescent="0.2">
      <c r="B8157" s="33"/>
      <c r="C8157" s="171"/>
      <c r="D8157" s="33"/>
      <c r="E8157" s="33"/>
      <c r="F8157" s="33"/>
      <c r="G8157" s="33"/>
      <c r="H8157" s="33"/>
      <c r="I8157" s="171"/>
      <c r="J8157" s="33"/>
      <c r="K8157" s="33"/>
    </row>
    <row r="8158" spans="2:11" x14ac:dyDescent="0.2">
      <c r="B8158" s="33"/>
      <c r="C8158" s="171"/>
      <c r="D8158" s="33"/>
      <c r="E8158" s="33"/>
      <c r="F8158" s="33"/>
      <c r="G8158" s="33"/>
      <c r="H8158" s="33"/>
      <c r="I8158" s="171"/>
      <c r="J8158" s="33"/>
      <c r="K8158" s="33"/>
    </row>
    <row r="8159" spans="2:11" x14ac:dyDescent="0.2">
      <c r="B8159" s="33"/>
      <c r="C8159" s="171"/>
      <c r="D8159" s="33"/>
      <c r="E8159" s="33"/>
      <c r="F8159" s="33"/>
      <c r="G8159" s="33"/>
      <c r="H8159" s="33"/>
      <c r="I8159" s="171"/>
      <c r="J8159" s="33"/>
      <c r="K8159" s="33"/>
    </row>
    <row r="8160" spans="2:11" x14ac:dyDescent="0.2">
      <c r="B8160" s="33"/>
      <c r="C8160" s="171"/>
      <c r="D8160" s="33"/>
      <c r="E8160" s="33"/>
      <c r="F8160" s="33"/>
      <c r="G8160" s="33"/>
      <c r="H8160" s="33"/>
      <c r="I8160" s="171"/>
      <c r="J8160" s="33"/>
      <c r="K8160" s="33"/>
    </row>
    <row r="8161" spans="2:11" x14ac:dyDescent="0.2">
      <c r="B8161" s="33"/>
      <c r="C8161" s="171"/>
      <c r="D8161" s="33"/>
      <c r="E8161" s="33"/>
      <c r="F8161" s="33"/>
      <c r="G8161" s="33"/>
      <c r="H8161" s="33"/>
      <c r="I8161" s="171"/>
      <c r="J8161" s="33"/>
      <c r="K8161" s="33"/>
    </row>
    <row r="8162" spans="2:11" x14ac:dyDescent="0.2">
      <c r="B8162" s="33"/>
      <c r="C8162" s="171"/>
      <c r="D8162" s="33"/>
      <c r="E8162" s="33"/>
      <c r="F8162" s="33"/>
      <c r="G8162" s="33"/>
      <c r="H8162" s="33"/>
      <c r="I8162" s="171"/>
      <c r="J8162" s="33"/>
      <c r="K8162" s="33"/>
    </row>
    <row r="8163" spans="2:11" x14ac:dyDescent="0.2">
      <c r="B8163" s="33"/>
      <c r="C8163" s="171"/>
      <c r="D8163" s="33"/>
      <c r="E8163" s="33"/>
      <c r="F8163" s="33"/>
      <c r="G8163" s="33"/>
      <c r="H8163" s="33"/>
      <c r="I8163" s="171"/>
      <c r="J8163" s="33"/>
      <c r="K8163" s="33"/>
    </row>
    <row r="8164" spans="2:11" x14ac:dyDescent="0.2">
      <c r="B8164" s="33"/>
      <c r="C8164" s="171"/>
      <c r="D8164" s="33"/>
      <c r="E8164" s="33"/>
      <c r="F8164" s="33"/>
      <c r="G8164" s="33"/>
      <c r="H8164" s="33"/>
      <c r="I8164" s="171"/>
      <c r="J8164" s="33"/>
      <c r="K8164" s="33"/>
    </row>
    <row r="8165" spans="2:11" x14ac:dyDescent="0.2">
      <c r="B8165" s="33"/>
      <c r="C8165" s="171"/>
      <c r="D8165" s="33"/>
      <c r="E8165" s="33"/>
      <c r="F8165" s="33"/>
      <c r="G8165" s="33"/>
      <c r="H8165" s="33"/>
      <c r="I8165" s="171"/>
      <c r="J8165" s="33"/>
      <c r="K8165" s="33"/>
    </row>
    <row r="8166" spans="2:11" x14ac:dyDescent="0.2">
      <c r="B8166" s="33"/>
      <c r="C8166" s="171"/>
      <c r="D8166" s="33"/>
      <c r="E8166" s="33"/>
      <c r="F8166" s="33"/>
      <c r="G8166" s="33"/>
      <c r="H8166" s="33"/>
      <c r="I8166" s="171"/>
      <c r="J8166" s="33"/>
      <c r="K8166" s="33"/>
    </row>
    <row r="8167" spans="2:11" x14ac:dyDescent="0.2">
      <c r="B8167" s="33"/>
      <c r="C8167" s="171"/>
      <c r="D8167" s="33"/>
      <c r="E8167" s="33"/>
      <c r="F8167" s="33"/>
      <c r="G8167" s="33"/>
      <c r="H8167" s="33"/>
      <c r="I8167" s="171"/>
      <c r="J8167" s="33"/>
      <c r="K8167" s="33"/>
    </row>
    <row r="8168" spans="2:11" x14ac:dyDescent="0.2">
      <c r="B8168" s="33"/>
      <c r="C8168" s="171"/>
      <c r="D8168" s="33"/>
      <c r="E8168" s="33"/>
      <c r="F8168" s="33"/>
      <c r="G8168" s="33"/>
      <c r="H8168" s="33"/>
      <c r="I8168" s="171"/>
      <c r="J8168" s="33"/>
      <c r="K8168" s="33"/>
    </row>
    <row r="8169" spans="2:11" x14ac:dyDescent="0.2">
      <c r="B8169" s="33"/>
      <c r="C8169" s="171"/>
      <c r="D8169" s="33"/>
      <c r="E8169" s="33"/>
      <c r="F8169" s="33"/>
      <c r="G8169" s="33"/>
      <c r="H8169" s="33"/>
      <c r="I8169" s="171"/>
      <c r="J8169" s="33"/>
      <c r="K8169" s="33"/>
    </row>
    <row r="8170" spans="2:11" x14ac:dyDescent="0.2">
      <c r="B8170" s="33"/>
      <c r="C8170" s="171"/>
      <c r="D8170" s="33"/>
      <c r="E8170" s="33"/>
      <c r="F8170" s="33"/>
      <c r="G8170" s="33"/>
      <c r="H8170" s="33"/>
      <c r="I8170" s="171"/>
      <c r="J8170" s="33"/>
      <c r="K8170" s="33"/>
    </row>
    <row r="8171" spans="2:11" x14ac:dyDescent="0.2">
      <c r="B8171" s="33"/>
      <c r="C8171" s="171"/>
      <c r="D8171" s="33"/>
      <c r="E8171" s="33"/>
      <c r="F8171" s="33"/>
      <c r="G8171" s="33"/>
      <c r="H8171" s="33"/>
      <c r="I8171" s="171"/>
      <c r="J8171" s="33"/>
      <c r="K8171" s="33"/>
    </row>
    <row r="8172" spans="2:11" x14ac:dyDescent="0.2">
      <c r="B8172" s="33"/>
      <c r="C8172" s="171"/>
      <c r="D8172" s="33"/>
      <c r="E8172" s="33"/>
      <c r="F8172" s="33"/>
      <c r="G8172" s="33"/>
      <c r="H8172" s="33"/>
      <c r="I8172" s="171"/>
      <c r="J8172" s="33"/>
      <c r="K8172" s="33"/>
    </row>
    <row r="8173" spans="2:11" x14ac:dyDescent="0.2">
      <c r="B8173" s="33"/>
      <c r="C8173" s="171"/>
      <c r="D8173" s="33"/>
      <c r="E8173" s="33"/>
      <c r="F8173" s="33"/>
      <c r="G8173" s="33"/>
      <c r="H8173" s="33"/>
      <c r="I8173" s="171"/>
      <c r="J8173" s="33"/>
      <c r="K8173" s="33"/>
    </row>
    <row r="8174" spans="2:11" x14ac:dyDescent="0.2">
      <c r="B8174" s="33"/>
      <c r="C8174" s="171"/>
      <c r="D8174" s="33"/>
      <c r="E8174" s="33"/>
      <c r="F8174" s="33"/>
      <c r="G8174" s="33"/>
      <c r="H8174" s="33"/>
      <c r="I8174" s="171"/>
      <c r="J8174" s="33"/>
      <c r="K8174" s="33"/>
    </row>
    <row r="8175" spans="2:11" x14ac:dyDescent="0.2">
      <c r="B8175" s="33"/>
      <c r="C8175" s="171"/>
      <c r="D8175" s="33"/>
      <c r="E8175" s="33"/>
      <c r="F8175" s="33"/>
      <c r="G8175" s="33"/>
      <c r="H8175" s="33"/>
      <c r="I8175" s="171"/>
      <c r="J8175" s="33"/>
      <c r="K8175" s="33"/>
    </row>
    <row r="8176" spans="2:11" x14ac:dyDescent="0.2">
      <c r="B8176" s="33"/>
      <c r="C8176" s="171"/>
      <c r="D8176" s="33"/>
      <c r="E8176" s="33"/>
      <c r="F8176" s="33"/>
      <c r="G8176" s="33"/>
      <c r="H8176" s="33"/>
      <c r="I8176" s="171"/>
      <c r="J8176" s="33"/>
      <c r="K8176" s="33"/>
    </row>
    <row r="8177" spans="2:11" x14ac:dyDescent="0.2">
      <c r="B8177" s="33"/>
      <c r="C8177" s="171"/>
      <c r="D8177" s="33"/>
      <c r="E8177" s="33"/>
      <c r="F8177" s="33"/>
      <c r="G8177" s="33"/>
      <c r="H8177" s="33"/>
      <c r="I8177" s="171"/>
      <c r="J8177" s="33"/>
      <c r="K8177" s="33"/>
    </row>
    <row r="8178" spans="2:11" x14ac:dyDescent="0.2">
      <c r="B8178" s="33"/>
      <c r="C8178" s="171"/>
      <c r="D8178" s="33"/>
      <c r="E8178" s="33"/>
      <c r="F8178" s="33"/>
      <c r="G8178" s="33"/>
      <c r="H8178" s="33"/>
      <c r="I8178" s="171"/>
      <c r="J8178" s="33"/>
      <c r="K8178" s="33"/>
    </row>
    <row r="8179" spans="2:11" x14ac:dyDescent="0.2">
      <c r="B8179" s="33"/>
      <c r="C8179" s="171"/>
      <c r="D8179" s="33"/>
      <c r="E8179" s="33"/>
      <c r="F8179" s="33"/>
      <c r="G8179" s="33"/>
      <c r="H8179" s="33"/>
      <c r="I8179" s="171"/>
      <c r="J8179" s="33"/>
      <c r="K8179" s="33"/>
    </row>
    <row r="8180" spans="2:11" x14ac:dyDescent="0.2">
      <c r="B8180" s="33"/>
      <c r="C8180" s="171"/>
      <c r="D8180" s="33"/>
      <c r="E8180" s="33"/>
      <c r="F8180" s="33"/>
      <c r="G8180" s="33"/>
      <c r="H8180" s="33"/>
      <c r="I8180" s="171"/>
      <c r="J8180" s="33"/>
      <c r="K8180" s="33"/>
    </row>
    <row r="8181" spans="2:11" x14ac:dyDescent="0.2">
      <c r="B8181" s="33"/>
      <c r="C8181" s="171"/>
      <c r="D8181" s="33"/>
      <c r="E8181" s="33"/>
      <c r="F8181" s="33"/>
      <c r="G8181" s="33"/>
      <c r="H8181" s="33"/>
      <c r="I8181" s="171"/>
      <c r="J8181" s="33"/>
      <c r="K8181" s="33"/>
    </row>
    <row r="8182" spans="2:11" x14ac:dyDescent="0.2">
      <c r="B8182" s="33"/>
      <c r="C8182" s="171"/>
      <c r="D8182" s="33"/>
      <c r="E8182" s="33"/>
      <c r="F8182" s="33"/>
      <c r="G8182" s="33"/>
      <c r="H8182" s="33"/>
      <c r="I8182" s="171"/>
      <c r="J8182" s="33"/>
      <c r="K8182" s="33"/>
    </row>
    <row r="8183" spans="2:11" x14ac:dyDescent="0.2">
      <c r="B8183" s="33"/>
      <c r="C8183" s="171"/>
      <c r="D8183" s="33"/>
      <c r="E8183" s="33"/>
      <c r="F8183" s="33"/>
      <c r="G8183" s="33"/>
      <c r="H8183" s="33"/>
      <c r="I8183" s="171"/>
      <c r="J8183" s="33"/>
      <c r="K8183" s="33"/>
    </row>
    <row r="8184" spans="2:11" x14ac:dyDescent="0.2">
      <c r="B8184" s="33"/>
      <c r="C8184" s="171"/>
      <c r="D8184" s="33"/>
      <c r="E8184" s="33"/>
      <c r="F8184" s="33"/>
      <c r="G8184" s="33"/>
      <c r="H8184" s="33"/>
      <c r="I8184" s="171"/>
      <c r="J8184" s="33"/>
      <c r="K8184" s="33"/>
    </row>
    <row r="8185" spans="2:11" x14ac:dyDescent="0.2">
      <c r="B8185" s="33"/>
      <c r="C8185" s="171"/>
      <c r="D8185" s="33"/>
      <c r="E8185" s="33"/>
      <c r="F8185" s="33"/>
      <c r="G8185" s="33"/>
      <c r="H8185" s="33"/>
      <c r="I8185" s="171"/>
      <c r="J8185" s="33"/>
      <c r="K8185" s="33"/>
    </row>
    <row r="8186" spans="2:11" x14ac:dyDescent="0.2">
      <c r="B8186" s="33"/>
      <c r="C8186" s="171"/>
      <c r="D8186" s="33"/>
      <c r="E8186" s="33"/>
      <c r="F8186" s="33"/>
      <c r="G8186" s="33"/>
      <c r="H8186" s="33"/>
      <c r="I8186" s="171"/>
      <c r="J8186" s="33"/>
      <c r="K8186" s="33"/>
    </row>
    <row r="8187" spans="2:11" x14ac:dyDescent="0.2">
      <c r="B8187" s="33"/>
      <c r="C8187" s="171"/>
      <c r="D8187" s="33"/>
      <c r="E8187" s="33"/>
      <c r="F8187" s="33"/>
      <c r="G8187" s="33"/>
      <c r="H8187" s="33"/>
      <c r="I8187" s="171"/>
      <c r="J8187" s="33"/>
      <c r="K8187" s="33"/>
    </row>
    <row r="8188" spans="2:11" x14ac:dyDescent="0.2">
      <c r="B8188" s="33"/>
      <c r="C8188" s="171"/>
      <c r="D8188" s="33"/>
      <c r="E8188" s="33"/>
      <c r="F8188" s="33"/>
      <c r="G8188" s="33"/>
      <c r="H8188" s="33"/>
      <c r="I8188" s="171"/>
      <c r="J8188" s="33"/>
      <c r="K8188" s="33"/>
    </row>
    <row r="8189" spans="2:11" x14ac:dyDescent="0.2">
      <c r="B8189" s="33"/>
      <c r="C8189" s="171"/>
      <c r="D8189" s="33"/>
      <c r="E8189" s="33"/>
      <c r="F8189" s="33"/>
      <c r="G8189" s="33"/>
      <c r="H8189" s="33"/>
      <c r="I8189" s="171"/>
      <c r="J8189" s="33"/>
      <c r="K8189" s="33"/>
    </row>
    <row r="8190" spans="2:11" x14ac:dyDescent="0.2">
      <c r="B8190" s="33"/>
      <c r="C8190" s="171"/>
      <c r="D8190" s="33"/>
      <c r="E8190" s="33"/>
      <c r="F8190" s="33"/>
      <c r="G8190" s="33"/>
      <c r="H8190" s="33"/>
      <c r="I8190" s="171"/>
      <c r="J8190" s="33"/>
      <c r="K8190" s="33"/>
    </row>
    <row r="8191" spans="2:11" x14ac:dyDescent="0.2">
      <c r="B8191" s="33"/>
      <c r="C8191" s="171"/>
      <c r="D8191" s="33"/>
      <c r="E8191" s="33"/>
      <c r="F8191" s="33"/>
      <c r="G8191" s="33"/>
      <c r="H8191" s="33"/>
      <c r="I8191" s="171"/>
      <c r="J8191" s="33"/>
      <c r="K8191" s="33"/>
    </row>
    <row r="8192" spans="2:11" x14ac:dyDescent="0.2">
      <c r="B8192" s="33"/>
      <c r="C8192" s="171"/>
      <c r="D8192" s="33"/>
      <c r="E8192" s="33"/>
      <c r="F8192" s="33"/>
      <c r="G8192" s="33"/>
      <c r="H8192" s="33"/>
      <c r="I8192" s="171"/>
      <c r="J8192" s="33"/>
      <c r="K8192" s="33"/>
    </row>
    <row r="8193" spans="2:11" x14ac:dyDescent="0.2">
      <c r="B8193" s="33"/>
      <c r="C8193" s="171"/>
      <c r="D8193" s="33"/>
      <c r="E8193" s="33"/>
      <c r="F8193" s="33"/>
      <c r="G8193" s="33"/>
      <c r="H8193" s="33"/>
      <c r="I8193" s="171"/>
      <c r="J8193" s="33"/>
      <c r="K8193" s="33"/>
    </row>
    <row r="8194" spans="2:11" x14ac:dyDescent="0.2">
      <c r="B8194" s="33"/>
      <c r="C8194" s="171"/>
      <c r="D8194" s="33"/>
      <c r="E8194" s="33"/>
      <c r="F8194" s="33"/>
      <c r="G8194" s="33"/>
      <c r="H8194" s="33"/>
      <c r="I8194" s="171"/>
      <c r="J8194" s="33"/>
      <c r="K8194" s="33"/>
    </row>
    <row r="8195" spans="2:11" x14ac:dyDescent="0.2">
      <c r="B8195" s="33"/>
      <c r="C8195" s="171"/>
      <c r="D8195" s="33"/>
      <c r="E8195" s="33"/>
      <c r="F8195" s="33"/>
      <c r="G8195" s="33"/>
      <c r="H8195" s="33"/>
      <c r="I8195" s="171"/>
      <c r="J8195" s="33"/>
      <c r="K8195" s="33"/>
    </row>
    <row r="8196" spans="2:11" x14ac:dyDescent="0.2">
      <c r="B8196" s="33"/>
      <c r="C8196" s="171"/>
      <c r="D8196" s="33"/>
      <c r="E8196" s="33"/>
      <c r="F8196" s="33"/>
      <c r="G8196" s="33"/>
      <c r="H8196" s="33"/>
      <c r="I8196" s="171"/>
      <c r="J8196" s="33"/>
      <c r="K8196" s="33"/>
    </row>
    <row r="8197" spans="2:11" x14ac:dyDescent="0.2">
      <c r="B8197" s="33"/>
      <c r="C8197" s="171"/>
      <c r="D8197" s="33"/>
      <c r="E8197" s="33"/>
      <c r="F8197" s="33"/>
      <c r="G8197" s="33"/>
      <c r="H8197" s="33"/>
      <c r="I8197" s="171"/>
      <c r="J8197" s="33"/>
      <c r="K8197" s="33"/>
    </row>
    <row r="8198" spans="2:11" x14ac:dyDescent="0.2">
      <c r="B8198" s="33"/>
      <c r="C8198" s="171"/>
      <c r="D8198" s="33"/>
      <c r="E8198" s="33"/>
      <c r="F8198" s="33"/>
      <c r="G8198" s="33"/>
      <c r="H8198" s="33"/>
      <c r="I8198" s="171"/>
      <c r="J8198" s="33"/>
      <c r="K8198" s="33"/>
    </row>
    <row r="8199" spans="2:11" x14ac:dyDescent="0.2">
      <c r="B8199" s="33"/>
      <c r="C8199" s="171"/>
      <c r="D8199" s="33"/>
      <c r="E8199" s="33"/>
      <c r="F8199" s="33"/>
      <c r="G8199" s="33"/>
      <c r="H8199" s="33"/>
      <c r="I8199" s="171"/>
      <c r="J8199" s="33"/>
      <c r="K8199" s="33"/>
    </row>
    <row r="8200" spans="2:11" x14ac:dyDescent="0.2">
      <c r="B8200" s="33"/>
      <c r="C8200" s="171"/>
      <c r="D8200" s="33"/>
      <c r="E8200" s="33"/>
      <c r="F8200" s="33"/>
      <c r="G8200" s="33"/>
      <c r="H8200" s="33"/>
      <c r="I8200" s="171"/>
      <c r="J8200" s="33"/>
      <c r="K8200" s="33"/>
    </row>
    <row r="8201" spans="2:11" x14ac:dyDescent="0.2">
      <c r="B8201" s="33"/>
      <c r="C8201" s="171"/>
      <c r="D8201" s="33"/>
      <c r="E8201" s="33"/>
      <c r="F8201" s="33"/>
      <c r="G8201" s="33"/>
      <c r="H8201" s="33"/>
      <c r="I8201" s="171"/>
      <c r="J8201" s="33"/>
      <c r="K8201" s="33"/>
    </row>
    <row r="8202" spans="2:11" x14ac:dyDescent="0.2">
      <c r="B8202" s="33"/>
      <c r="C8202" s="171"/>
      <c r="D8202" s="33"/>
      <c r="E8202" s="33"/>
      <c r="F8202" s="33"/>
      <c r="G8202" s="33"/>
      <c r="H8202" s="33"/>
      <c r="I8202" s="171"/>
      <c r="J8202" s="33"/>
      <c r="K8202" s="33"/>
    </row>
    <row r="8203" spans="2:11" x14ac:dyDescent="0.2">
      <c r="B8203" s="33"/>
      <c r="C8203" s="171"/>
      <c r="D8203" s="33"/>
      <c r="E8203" s="33"/>
      <c r="F8203" s="33"/>
      <c r="G8203" s="33"/>
      <c r="H8203" s="33"/>
      <c r="I8203" s="171"/>
      <c r="J8203" s="33"/>
      <c r="K8203" s="33"/>
    </row>
    <row r="8204" spans="2:11" x14ac:dyDescent="0.2">
      <c r="B8204" s="33"/>
      <c r="C8204" s="171"/>
      <c r="D8204" s="33"/>
      <c r="E8204" s="33"/>
      <c r="F8204" s="33"/>
      <c r="G8204" s="33"/>
      <c r="H8204" s="33"/>
      <c r="I8204" s="171"/>
      <c r="J8204" s="33"/>
      <c r="K8204" s="33"/>
    </row>
    <row r="8205" spans="2:11" x14ac:dyDescent="0.2">
      <c r="B8205" s="33"/>
      <c r="C8205" s="171"/>
      <c r="D8205" s="33"/>
      <c r="E8205" s="33"/>
      <c r="F8205" s="33"/>
      <c r="G8205" s="33"/>
      <c r="H8205" s="33"/>
      <c r="I8205" s="171"/>
      <c r="J8205" s="33"/>
      <c r="K8205" s="33"/>
    </row>
    <row r="8206" spans="2:11" x14ac:dyDescent="0.2">
      <c r="B8206" s="33"/>
      <c r="C8206" s="171"/>
      <c r="D8206" s="33"/>
      <c r="E8206" s="33"/>
      <c r="F8206" s="33"/>
      <c r="G8206" s="33"/>
      <c r="H8206" s="33"/>
      <c r="I8206" s="171"/>
      <c r="J8206" s="33"/>
      <c r="K8206" s="33"/>
    </row>
    <row r="8207" spans="2:11" x14ac:dyDescent="0.2">
      <c r="B8207" s="33"/>
      <c r="C8207" s="171"/>
      <c r="D8207" s="33"/>
      <c r="E8207" s="33"/>
      <c r="F8207" s="33"/>
      <c r="G8207" s="33"/>
      <c r="H8207" s="33"/>
      <c r="I8207" s="171"/>
      <c r="J8207" s="33"/>
      <c r="K8207" s="33"/>
    </row>
    <row r="8208" spans="2:11" x14ac:dyDescent="0.2">
      <c r="B8208" s="33"/>
      <c r="C8208" s="171"/>
      <c r="D8208" s="33"/>
      <c r="E8208" s="33"/>
      <c r="F8208" s="33"/>
      <c r="G8208" s="33"/>
      <c r="H8208" s="33"/>
      <c r="I8208" s="171"/>
      <c r="J8208" s="33"/>
      <c r="K8208" s="33"/>
    </row>
    <row r="8209" spans="2:11" x14ac:dyDescent="0.2">
      <c r="B8209" s="33"/>
      <c r="C8209" s="171"/>
      <c r="D8209" s="33"/>
      <c r="E8209" s="33"/>
      <c r="F8209" s="33"/>
      <c r="G8209" s="33"/>
      <c r="H8209" s="33"/>
      <c r="I8209" s="171"/>
      <c r="J8209" s="33"/>
      <c r="K8209" s="33"/>
    </row>
    <row r="8210" spans="2:11" x14ac:dyDescent="0.2">
      <c r="B8210" s="33"/>
      <c r="C8210" s="171"/>
      <c r="D8210" s="33"/>
      <c r="E8210" s="33"/>
      <c r="F8210" s="33"/>
      <c r="G8210" s="33"/>
      <c r="H8210" s="33"/>
      <c r="I8210" s="171"/>
      <c r="J8210" s="33"/>
      <c r="K8210" s="33"/>
    </row>
    <row r="8211" spans="2:11" x14ac:dyDescent="0.2">
      <c r="B8211" s="33"/>
      <c r="C8211" s="171"/>
      <c r="D8211" s="33"/>
      <c r="E8211" s="33"/>
      <c r="F8211" s="33"/>
      <c r="G8211" s="33"/>
      <c r="H8211" s="33"/>
      <c r="I8211" s="171"/>
      <c r="J8211" s="33"/>
      <c r="K8211" s="33"/>
    </row>
    <row r="8212" spans="2:11" x14ac:dyDescent="0.2">
      <c r="B8212" s="33"/>
      <c r="C8212" s="171"/>
      <c r="D8212" s="33"/>
      <c r="E8212" s="33"/>
      <c r="F8212" s="33"/>
      <c r="G8212" s="33"/>
      <c r="H8212" s="33"/>
      <c r="I8212" s="171"/>
      <c r="J8212" s="33"/>
      <c r="K8212" s="33"/>
    </row>
    <row r="8213" spans="2:11" x14ac:dyDescent="0.2">
      <c r="B8213" s="33"/>
      <c r="C8213" s="171"/>
      <c r="D8213" s="33"/>
      <c r="E8213" s="33"/>
      <c r="F8213" s="33"/>
      <c r="G8213" s="33"/>
      <c r="H8213" s="33"/>
      <c r="I8213" s="171"/>
      <c r="J8213" s="33"/>
      <c r="K8213" s="33"/>
    </row>
    <row r="8214" spans="2:11" x14ac:dyDescent="0.2">
      <c r="B8214" s="33"/>
      <c r="C8214" s="171"/>
      <c r="D8214" s="33"/>
      <c r="E8214" s="33"/>
      <c r="F8214" s="33"/>
      <c r="G8214" s="33"/>
      <c r="H8214" s="33"/>
      <c r="I8214" s="171"/>
      <c r="J8214" s="33"/>
      <c r="K8214" s="33"/>
    </row>
    <row r="8215" spans="2:11" x14ac:dyDescent="0.2">
      <c r="B8215" s="33"/>
      <c r="C8215" s="171"/>
      <c r="D8215" s="33"/>
      <c r="E8215" s="33"/>
      <c r="F8215" s="33"/>
      <c r="G8215" s="33"/>
      <c r="H8215" s="33"/>
      <c r="I8215" s="171"/>
      <c r="J8215" s="33"/>
      <c r="K8215" s="33"/>
    </row>
    <row r="8216" spans="2:11" x14ac:dyDescent="0.2">
      <c r="B8216" s="33"/>
      <c r="C8216" s="171"/>
      <c r="D8216" s="33"/>
      <c r="E8216" s="33"/>
      <c r="F8216" s="33"/>
      <c r="G8216" s="33"/>
      <c r="H8216" s="33"/>
      <c r="I8216" s="171"/>
      <c r="J8216" s="33"/>
      <c r="K8216" s="33"/>
    </row>
    <row r="8217" spans="2:11" x14ac:dyDescent="0.2">
      <c r="B8217" s="33"/>
      <c r="C8217" s="171"/>
      <c r="D8217" s="33"/>
      <c r="E8217" s="33"/>
      <c r="F8217" s="33"/>
      <c r="G8217" s="33"/>
      <c r="H8217" s="33"/>
      <c r="I8217" s="171"/>
      <c r="J8217" s="33"/>
      <c r="K8217" s="33"/>
    </row>
    <row r="8218" spans="2:11" x14ac:dyDescent="0.2">
      <c r="B8218" s="33"/>
      <c r="C8218" s="171"/>
      <c r="D8218" s="33"/>
      <c r="E8218" s="33"/>
      <c r="F8218" s="33"/>
      <c r="G8218" s="33"/>
      <c r="H8218" s="33"/>
      <c r="I8218" s="171"/>
      <c r="J8218" s="33"/>
      <c r="K8218" s="33"/>
    </row>
    <row r="8219" spans="2:11" x14ac:dyDescent="0.2">
      <c r="B8219" s="33"/>
      <c r="C8219" s="171"/>
      <c r="D8219" s="33"/>
      <c r="E8219" s="33"/>
      <c r="F8219" s="33"/>
      <c r="G8219" s="33"/>
      <c r="H8219" s="33"/>
      <c r="I8219" s="171"/>
      <c r="J8219" s="33"/>
      <c r="K8219" s="33"/>
    </row>
    <row r="8220" spans="2:11" x14ac:dyDescent="0.2">
      <c r="B8220" s="33"/>
      <c r="C8220" s="171"/>
      <c r="D8220" s="33"/>
      <c r="E8220" s="33"/>
      <c r="F8220" s="33"/>
      <c r="G8220" s="33"/>
      <c r="H8220" s="33"/>
      <c r="I8220" s="171"/>
      <c r="J8220" s="33"/>
      <c r="K8220" s="33"/>
    </row>
    <row r="8221" spans="2:11" x14ac:dyDescent="0.2">
      <c r="B8221" s="33"/>
      <c r="C8221" s="171"/>
      <c r="D8221" s="33"/>
      <c r="E8221" s="33"/>
      <c r="F8221" s="33"/>
      <c r="G8221" s="33"/>
      <c r="H8221" s="33"/>
      <c r="I8221" s="171"/>
      <c r="J8221" s="33"/>
      <c r="K8221" s="33"/>
    </row>
    <row r="8222" spans="2:11" x14ac:dyDescent="0.2">
      <c r="B8222" s="33"/>
      <c r="C8222" s="171"/>
      <c r="D8222" s="33"/>
      <c r="E8222" s="33"/>
      <c r="F8222" s="33"/>
      <c r="G8222" s="33"/>
      <c r="H8222" s="33"/>
      <c r="I8222" s="171"/>
      <c r="J8222" s="33"/>
      <c r="K8222" s="33"/>
    </row>
    <row r="8223" spans="2:11" x14ac:dyDescent="0.2">
      <c r="B8223" s="33"/>
      <c r="C8223" s="171"/>
      <c r="D8223" s="33"/>
      <c r="E8223" s="33"/>
      <c r="F8223" s="33"/>
      <c r="G8223" s="33"/>
      <c r="H8223" s="33"/>
      <c r="I8223" s="171"/>
      <c r="J8223" s="33"/>
      <c r="K8223" s="33"/>
    </row>
    <row r="8224" spans="2:11" x14ac:dyDescent="0.2">
      <c r="B8224" s="33"/>
      <c r="C8224" s="171"/>
      <c r="D8224" s="33"/>
      <c r="E8224" s="33"/>
      <c r="F8224" s="33"/>
      <c r="G8224" s="33"/>
      <c r="H8224" s="33"/>
      <c r="I8224" s="171"/>
      <c r="J8224" s="33"/>
      <c r="K8224" s="33"/>
    </row>
    <row r="8225" spans="2:11" x14ac:dyDescent="0.2">
      <c r="B8225" s="33"/>
      <c r="C8225" s="171"/>
      <c r="D8225" s="33"/>
      <c r="E8225" s="33"/>
      <c r="F8225" s="33"/>
      <c r="G8225" s="33"/>
      <c r="H8225" s="33"/>
      <c r="I8225" s="171"/>
      <c r="J8225" s="33"/>
      <c r="K8225" s="33"/>
    </row>
    <row r="8226" spans="2:11" x14ac:dyDescent="0.2">
      <c r="B8226" s="33"/>
      <c r="C8226" s="171"/>
      <c r="D8226" s="33"/>
      <c r="E8226" s="33"/>
      <c r="F8226" s="33"/>
      <c r="G8226" s="33"/>
      <c r="H8226" s="33"/>
      <c r="I8226" s="171"/>
      <c r="J8226" s="33"/>
      <c r="K8226" s="33"/>
    </row>
    <row r="8227" spans="2:11" x14ac:dyDescent="0.2">
      <c r="B8227" s="33"/>
      <c r="C8227" s="171"/>
      <c r="D8227" s="33"/>
      <c r="E8227" s="33"/>
      <c r="F8227" s="33"/>
      <c r="G8227" s="33"/>
      <c r="H8227" s="33"/>
      <c r="I8227" s="171"/>
      <c r="J8227" s="33"/>
      <c r="K8227" s="33"/>
    </row>
    <row r="8228" spans="2:11" x14ac:dyDescent="0.2">
      <c r="B8228" s="33"/>
      <c r="C8228" s="171"/>
      <c r="D8228" s="33"/>
      <c r="E8228" s="33"/>
      <c r="F8228" s="33"/>
      <c r="G8228" s="33"/>
      <c r="H8228" s="33"/>
      <c r="I8228" s="171"/>
      <c r="J8228" s="33"/>
      <c r="K8228" s="33"/>
    </row>
    <row r="8229" spans="2:11" x14ac:dyDescent="0.2">
      <c r="B8229" s="33"/>
      <c r="C8229" s="171"/>
      <c r="D8229" s="33"/>
      <c r="E8229" s="33"/>
      <c r="F8229" s="33"/>
      <c r="G8229" s="33"/>
      <c r="H8229" s="33"/>
      <c r="I8229" s="171"/>
      <c r="J8229" s="33"/>
      <c r="K8229" s="33"/>
    </row>
    <row r="8230" spans="2:11" x14ac:dyDescent="0.2">
      <c r="B8230" s="33"/>
      <c r="C8230" s="171"/>
      <c r="D8230" s="33"/>
      <c r="E8230" s="33"/>
      <c r="F8230" s="33"/>
      <c r="G8230" s="33"/>
      <c r="H8230" s="33"/>
      <c r="I8230" s="171"/>
      <c r="J8230" s="33"/>
      <c r="K8230" s="33"/>
    </row>
    <row r="8231" spans="2:11" x14ac:dyDescent="0.2">
      <c r="B8231" s="33"/>
      <c r="C8231" s="171"/>
      <c r="D8231" s="33"/>
      <c r="E8231" s="33"/>
      <c r="F8231" s="33"/>
      <c r="G8231" s="33"/>
      <c r="H8231" s="33"/>
      <c r="I8231" s="171"/>
      <c r="J8231" s="33"/>
      <c r="K8231" s="33"/>
    </row>
    <row r="8232" spans="2:11" x14ac:dyDescent="0.2">
      <c r="B8232" s="33"/>
      <c r="C8232" s="171"/>
      <c r="D8232" s="33"/>
      <c r="E8232" s="33"/>
      <c r="F8232" s="33"/>
      <c r="G8232" s="33"/>
      <c r="H8232" s="33"/>
      <c r="I8232" s="171"/>
      <c r="J8232" s="33"/>
      <c r="K8232" s="33"/>
    </row>
    <row r="8233" spans="2:11" x14ac:dyDescent="0.2">
      <c r="B8233" s="33"/>
      <c r="C8233" s="171"/>
      <c r="D8233" s="33"/>
      <c r="E8233" s="33"/>
      <c r="F8233" s="33"/>
      <c r="G8233" s="33"/>
      <c r="H8233" s="33"/>
      <c r="I8233" s="171"/>
      <c r="J8233" s="33"/>
      <c r="K8233" s="33"/>
    </row>
    <row r="8234" spans="2:11" x14ac:dyDescent="0.2">
      <c r="B8234" s="33"/>
      <c r="C8234" s="171"/>
      <c r="D8234" s="33"/>
      <c r="E8234" s="33"/>
      <c r="F8234" s="33"/>
      <c r="G8234" s="33"/>
      <c r="H8234" s="33"/>
      <c r="I8234" s="171"/>
      <c r="J8234" s="33"/>
      <c r="K8234" s="33"/>
    </row>
    <row r="8235" spans="2:11" x14ac:dyDescent="0.2">
      <c r="B8235" s="33"/>
      <c r="C8235" s="171"/>
      <c r="D8235" s="33"/>
      <c r="E8235" s="33"/>
      <c r="F8235" s="33"/>
      <c r="G8235" s="33"/>
      <c r="H8235" s="33"/>
      <c r="I8235" s="171"/>
      <c r="J8235" s="33"/>
      <c r="K8235" s="33"/>
    </row>
    <row r="8236" spans="2:11" x14ac:dyDescent="0.2">
      <c r="B8236" s="33"/>
      <c r="C8236" s="171"/>
      <c r="D8236" s="33"/>
      <c r="E8236" s="33"/>
      <c r="F8236" s="33"/>
      <c r="G8236" s="33"/>
      <c r="H8236" s="33"/>
      <c r="I8236" s="171"/>
      <c r="J8236" s="33"/>
      <c r="K8236" s="33"/>
    </row>
    <row r="8237" spans="2:11" x14ac:dyDescent="0.2">
      <c r="B8237" s="33"/>
      <c r="C8237" s="171"/>
      <c r="D8237" s="33"/>
      <c r="E8237" s="33"/>
      <c r="F8237" s="33"/>
      <c r="G8237" s="33"/>
      <c r="H8237" s="33"/>
      <c r="I8237" s="171"/>
      <c r="J8237" s="33"/>
      <c r="K8237" s="33"/>
    </row>
    <row r="8238" spans="2:11" x14ac:dyDescent="0.2">
      <c r="B8238" s="33"/>
      <c r="C8238" s="171"/>
      <c r="D8238" s="33"/>
      <c r="E8238" s="33"/>
      <c r="F8238" s="33"/>
      <c r="G8238" s="33"/>
      <c r="H8238" s="33"/>
      <c r="I8238" s="171"/>
      <c r="J8238" s="33"/>
      <c r="K8238" s="33"/>
    </row>
    <row r="8239" spans="2:11" x14ac:dyDescent="0.2">
      <c r="B8239" s="33"/>
      <c r="C8239" s="171"/>
      <c r="D8239" s="33"/>
      <c r="E8239" s="33"/>
      <c r="F8239" s="33"/>
      <c r="G8239" s="33"/>
      <c r="H8239" s="33"/>
      <c r="I8239" s="171"/>
      <c r="J8239" s="33"/>
      <c r="K8239" s="33"/>
    </row>
    <row r="8240" spans="2:11" x14ac:dyDescent="0.2">
      <c r="B8240" s="33"/>
      <c r="C8240" s="171"/>
      <c r="D8240" s="33"/>
      <c r="E8240" s="33"/>
      <c r="F8240" s="33"/>
      <c r="G8240" s="33"/>
      <c r="H8240" s="33"/>
      <c r="I8240" s="171"/>
      <c r="J8240" s="33"/>
      <c r="K8240" s="33"/>
    </row>
    <row r="8241" spans="2:11" x14ac:dyDescent="0.2">
      <c r="B8241" s="33"/>
      <c r="C8241" s="171"/>
      <c r="D8241" s="33"/>
      <c r="E8241" s="33"/>
      <c r="F8241" s="33"/>
      <c r="G8241" s="33"/>
      <c r="H8241" s="33"/>
      <c r="I8241" s="171"/>
      <c r="J8241" s="33"/>
      <c r="K8241" s="33"/>
    </row>
    <row r="8242" spans="2:11" x14ac:dyDescent="0.2">
      <c r="B8242" s="33"/>
      <c r="C8242" s="171"/>
      <c r="D8242" s="33"/>
      <c r="E8242" s="33"/>
      <c r="F8242" s="33"/>
      <c r="G8242" s="33"/>
      <c r="H8242" s="33"/>
      <c r="I8242" s="171"/>
      <c r="J8242" s="33"/>
      <c r="K8242" s="33"/>
    </row>
    <row r="8243" spans="2:11" x14ac:dyDescent="0.2">
      <c r="B8243" s="33"/>
      <c r="C8243" s="171"/>
      <c r="D8243" s="33"/>
      <c r="E8243" s="33"/>
      <c r="F8243" s="33"/>
      <c r="G8243" s="33"/>
      <c r="H8243" s="33"/>
      <c r="I8243" s="171"/>
      <c r="J8243" s="33"/>
      <c r="K8243" s="33"/>
    </row>
    <row r="8244" spans="2:11" x14ac:dyDescent="0.2">
      <c r="B8244" s="33"/>
      <c r="C8244" s="171"/>
      <c r="D8244" s="33"/>
      <c r="E8244" s="33"/>
      <c r="F8244" s="33"/>
      <c r="G8244" s="33"/>
      <c r="H8244" s="33"/>
      <c r="I8244" s="171"/>
      <c r="J8244" s="33"/>
      <c r="K8244" s="33"/>
    </row>
    <row r="8245" spans="2:11" x14ac:dyDescent="0.2">
      <c r="B8245" s="33"/>
      <c r="C8245" s="171"/>
      <c r="D8245" s="33"/>
      <c r="E8245" s="33"/>
      <c r="F8245" s="33"/>
      <c r="G8245" s="33"/>
      <c r="H8245" s="33"/>
      <c r="I8245" s="171"/>
      <c r="J8245" s="33"/>
      <c r="K8245" s="33"/>
    </row>
    <row r="8246" spans="2:11" x14ac:dyDescent="0.2">
      <c r="B8246" s="33"/>
      <c r="C8246" s="171"/>
      <c r="D8246" s="33"/>
      <c r="E8246" s="33"/>
      <c r="F8246" s="33"/>
      <c r="G8246" s="33"/>
      <c r="H8246" s="33"/>
      <c r="I8246" s="171"/>
      <c r="J8246" s="33"/>
      <c r="K8246" s="33"/>
    </row>
    <row r="8247" spans="2:11" x14ac:dyDescent="0.2">
      <c r="B8247" s="33"/>
      <c r="C8247" s="171"/>
      <c r="D8247" s="33"/>
      <c r="E8247" s="33"/>
      <c r="F8247" s="33"/>
      <c r="G8247" s="33"/>
      <c r="H8247" s="33"/>
      <c r="I8247" s="171"/>
      <c r="J8247" s="33"/>
      <c r="K8247" s="33"/>
    </row>
    <row r="8248" spans="2:11" x14ac:dyDescent="0.2">
      <c r="B8248" s="33"/>
      <c r="C8248" s="171"/>
      <c r="D8248" s="33"/>
      <c r="E8248" s="33"/>
      <c r="F8248" s="33"/>
      <c r="G8248" s="33"/>
      <c r="H8248" s="33"/>
      <c r="I8248" s="171"/>
      <c r="J8248" s="33"/>
      <c r="K8248" s="33"/>
    </row>
    <row r="8249" spans="2:11" x14ac:dyDescent="0.2">
      <c r="B8249" s="33"/>
      <c r="C8249" s="171"/>
      <c r="D8249" s="33"/>
      <c r="E8249" s="33"/>
      <c r="F8249" s="33"/>
      <c r="G8249" s="33"/>
      <c r="H8249" s="33"/>
      <c r="I8249" s="171"/>
      <c r="J8249" s="33"/>
      <c r="K8249" s="33"/>
    </row>
    <row r="8250" spans="2:11" x14ac:dyDescent="0.2">
      <c r="B8250" s="33"/>
      <c r="C8250" s="171"/>
      <c r="D8250" s="33"/>
      <c r="E8250" s="33"/>
      <c r="F8250" s="33"/>
      <c r="G8250" s="33"/>
      <c r="H8250" s="33"/>
      <c r="I8250" s="171"/>
      <c r="J8250" s="33"/>
      <c r="K8250" s="33"/>
    </row>
    <row r="8251" spans="2:11" x14ac:dyDescent="0.2">
      <c r="B8251" s="33"/>
      <c r="C8251" s="171"/>
      <c r="D8251" s="33"/>
      <c r="E8251" s="33"/>
      <c r="F8251" s="33"/>
      <c r="G8251" s="33"/>
      <c r="H8251" s="33"/>
      <c r="I8251" s="171"/>
      <c r="J8251" s="33"/>
      <c r="K8251" s="33"/>
    </row>
    <row r="8252" spans="2:11" x14ac:dyDescent="0.2">
      <c r="B8252" s="33"/>
      <c r="C8252" s="171"/>
      <c r="D8252" s="33"/>
      <c r="E8252" s="33"/>
      <c r="F8252" s="33"/>
      <c r="G8252" s="33"/>
      <c r="H8252" s="33"/>
      <c r="I8252" s="171"/>
      <c r="J8252" s="33"/>
      <c r="K8252" s="33"/>
    </row>
    <row r="8253" spans="2:11" x14ac:dyDescent="0.2">
      <c r="B8253" s="33"/>
      <c r="C8253" s="171"/>
      <c r="D8253" s="33"/>
      <c r="E8253" s="33"/>
      <c r="F8253" s="33"/>
      <c r="G8253" s="33"/>
      <c r="H8253" s="33"/>
      <c r="I8253" s="171"/>
      <c r="J8253" s="33"/>
      <c r="K8253" s="33"/>
    </row>
    <row r="8254" spans="2:11" x14ac:dyDescent="0.2">
      <c r="B8254" s="33"/>
      <c r="C8254" s="171"/>
      <c r="D8254" s="33"/>
      <c r="E8254" s="33"/>
      <c r="F8254" s="33"/>
      <c r="G8254" s="33"/>
      <c r="H8254" s="33"/>
      <c r="I8254" s="171"/>
      <c r="J8254" s="33"/>
      <c r="K8254" s="33"/>
    </row>
    <row r="8255" spans="2:11" x14ac:dyDescent="0.2">
      <c r="B8255" s="33"/>
      <c r="C8255" s="171"/>
      <c r="D8255" s="33"/>
      <c r="E8255" s="33"/>
      <c r="F8255" s="33"/>
      <c r="G8255" s="33"/>
      <c r="H8255" s="33"/>
      <c r="I8255" s="171"/>
      <c r="J8255" s="33"/>
      <c r="K8255" s="33"/>
    </row>
    <row r="8256" spans="2:11" x14ac:dyDescent="0.2">
      <c r="B8256" s="33"/>
      <c r="C8256" s="171"/>
      <c r="D8256" s="33"/>
      <c r="E8256" s="33"/>
      <c r="F8256" s="33"/>
      <c r="G8256" s="33"/>
      <c r="H8256" s="33"/>
      <c r="I8256" s="171"/>
      <c r="J8256" s="33"/>
      <c r="K8256" s="33"/>
    </row>
    <row r="8257" spans="2:11" x14ac:dyDescent="0.2">
      <c r="B8257" s="33"/>
      <c r="C8257" s="171"/>
      <c r="D8257" s="33"/>
      <c r="E8257" s="33"/>
      <c r="F8257" s="33"/>
      <c r="G8257" s="33"/>
      <c r="H8257" s="33"/>
      <c r="I8257" s="171"/>
      <c r="J8257" s="33"/>
      <c r="K8257" s="33"/>
    </row>
    <row r="8258" spans="2:11" x14ac:dyDescent="0.2">
      <c r="B8258" s="33"/>
      <c r="C8258" s="171"/>
      <c r="D8258" s="33"/>
      <c r="E8258" s="33"/>
      <c r="F8258" s="33"/>
      <c r="G8258" s="33"/>
      <c r="H8258" s="33"/>
      <c r="I8258" s="171"/>
      <c r="J8258" s="33"/>
      <c r="K8258" s="33"/>
    </row>
    <row r="8259" spans="2:11" x14ac:dyDescent="0.2">
      <c r="B8259" s="33"/>
      <c r="C8259" s="171"/>
      <c r="D8259" s="33"/>
      <c r="E8259" s="33"/>
      <c r="F8259" s="33"/>
      <c r="G8259" s="33"/>
      <c r="H8259" s="33"/>
      <c r="I8259" s="171"/>
      <c r="J8259" s="33"/>
      <c r="K8259" s="33"/>
    </row>
    <row r="8260" spans="2:11" x14ac:dyDescent="0.2">
      <c r="B8260" s="33"/>
      <c r="C8260" s="171"/>
      <c r="D8260" s="33"/>
      <c r="E8260" s="33"/>
      <c r="F8260" s="33"/>
      <c r="G8260" s="33"/>
      <c r="H8260" s="33"/>
      <c r="I8260" s="171"/>
      <c r="J8260" s="33"/>
      <c r="K8260" s="33"/>
    </row>
    <row r="8261" spans="2:11" x14ac:dyDescent="0.2">
      <c r="B8261" s="33"/>
      <c r="C8261" s="171"/>
      <c r="D8261" s="33"/>
      <c r="E8261" s="33"/>
      <c r="F8261" s="33"/>
      <c r="G8261" s="33"/>
      <c r="H8261" s="33"/>
      <c r="I8261" s="171"/>
      <c r="J8261" s="33"/>
      <c r="K8261" s="33"/>
    </row>
    <row r="8262" spans="2:11" x14ac:dyDescent="0.2">
      <c r="B8262" s="33"/>
      <c r="C8262" s="171"/>
      <c r="D8262" s="33"/>
      <c r="E8262" s="33"/>
      <c r="F8262" s="33"/>
      <c r="G8262" s="33"/>
      <c r="H8262" s="33"/>
      <c r="I8262" s="171"/>
      <c r="J8262" s="33"/>
      <c r="K8262" s="33"/>
    </row>
    <row r="8263" spans="2:11" x14ac:dyDescent="0.2">
      <c r="B8263" s="33"/>
      <c r="C8263" s="171"/>
      <c r="D8263" s="33"/>
      <c r="E8263" s="33"/>
      <c r="F8263" s="33"/>
      <c r="G8263" s="33"/>
      <c r="H8263" s="33"/>
      <c r="I8263" s="171"/>
      <c r="J8263" s="33"/>
      <c r="K8263" s="33"/>
    </row>
    <row r="8264" spans="2:11" x14ac:dyDescent="0.2">
      <c r="B8264" s="33"/>
      <c r="C8264" s="171"/>
      <c r="D8264" s="33"/>
      <c r="E8264" s="33"/>
      <c r="F8264" s="33"/>
      <c r="G8264" s="33"/>
      <c r="H8264" s="33"/>
      <c r="I8264" s="171"/>
      <c r="J8264" s="33"/>
      <c r="K8264" s="33"/>
    </row>
    <row r="8265" spans="2:11" x14ac:dyDescent="0.2">
      <c r="B8265" s="33"/>
      <c r="C8265" s="171"/>
      <c r="D8265" s="33"/>
      <c r="E8265" s="33"/>
      <c r="F8265" s="33"/>
      <c r="G8265" s="33"/>
      <c r="H8265" s="33"/>
      <c r="I8265" s="171"/>
      <c r="J8265" s="33"/>
      <c r="K8265" s="33"/>
    </row>
    <row r="8266" spans="2:11" x14ac:dyDescent="0.2">
      <c r="B8266" s="33"/>
      <c r="C8266" s="171"/>
      <c r="D8266" s="33"/>
      <c r="E8266" s="33"/>
      <c r="F8266" s="33"/>
      <c r="G8266" s="33"/>
      <c r="H8266" s="33"/>
      <c r="I8266" s="171"/>
      <c r="J8266" s="33"/>
      <c r="K8266" s="33"/>
    </row>
    <row r="8267" spans="2:11" x14ac:dyDescent="0.2">
      <c r="B8267" s="33"/>
      <c r="C8267" s="171"/>
      <c r="D8267" s="33"/>
      <c r="E8267" s="33"/>
      <c r="F8267" s="33"/>
      <c r="G8267" s="33"/>
      <c r="H8267" s="33"/>
      <c r="I8267" s="171"/>
      <c r="J8267" s="33"/>
      <c r="K8267" s="33"/>
    </row>
    <row r="8268" spans="2:11" x14ac:dyDescent="0.2">
      <c r="B8268" s="33"/>
      <c r="C8268" s="171"/>
      <c r="D8268" s="33"/>
      <c r="E8268" s="33"/>
      <c r="F8268" s="33"/>
      <c r="G8268" s="33"/>
      <c r="H8268" s="33"/>
      <c r="I8268" s="171"/>
      <c r="J8268" s="33"/>
      <c r="K8268" s="33"/>
    </row>
    <row r="8269" spans="2:11" x14ac:dyDescent="0.2">
      <c r="B8269" s="33"/>
      <c r="C8269" s="171"/>
      <c r="D8269" s="33"/>
      <c r="E8269" s="33"/>
      <c r="F8269" s="33"/>
      <c r="G8269" s="33"/>
      <c r="H8269" s="33"/>
      <c r="I8269" s="171"/>
      <c r="J8269" s="33"/>
      <c r="K8269" s="33"/>
    </row>
    <row r="8270" spans="2:11" x14ac:dyDescent="0.2">
      <c r="B8270" s="33"/>
      <c r="C8270" s="171"/>
      <c r="D8270" s="33"/>
      <c r="E8270" s="33"/>
      <c r="F8270" s="33"/>
      <c r="G8270" s="33"/>
      <c r="H8270" s="33"/>
      <c r="I8270" s="171"/>
      <c r="J8270" s="33"/>
      <c r="K8270" s="33"/>
    </row>
    <row r="8271" spans="2:11" x14ac:dyDescent="0.2">
      <c r="B8271" s="33"/>
      <c r="C8271" s="171"/>
      <c r="D8271" s="33"/>
      <c r="E8271" s="33"/>
      <c r="F8271" s="33"/>
      <c r="G8271" s="33"/>
      <c r="H8271" s="33"/>
      <c r="I8271" s="171"/>
      <c r="J8271" s="33"/>
      <c r="K8271" s="33"/>
    </row>
    <row r="8272" spans="2:11" x14ac:dyDescent="0.2">
      <c r="B8272" s="33"/>
      <c r="C8272" s="171"/>
      <c r="D8272" s="33"/>
      <c r="E8272" s="33"/>
      <c r="F8272" s="33"/>
      <c r="G8272" s="33"/>
      <c r="H8272" s="33"/>
      <c r="I8272" s="171"/>
      <c r="J8272" s="33"/>
      <c r="K8272" s="33"/>
    </row>
    <row r="8273" spans="2:11" x14ac:dyDescent="0.2">
      <c r="B8273" s="33"/>
      <c r="C8273" s="171"/>
      <c r="D8273" s="33"/>
      <c r="E8273" s="33"/>
      <c r="F8273" s="33"/>
      <c r="G8273" s="33"/>
      <c r="H8273" s="33"/>
      <c r="I8273" s="171"/>
      <c r="J8273" s="33"/>
      <c r="K8273" s="33"/>
    </row>
    <row r="8274" spans="2:11" x14ac:dyDescent="0.2">
      <c r="B8274" s="33"/>
      <c r="C8274" s="171"/>
      <c r="D8274" s="33"/>
      <c r="E8274" s="33"/>
      <c r="F8274" s="33"/>
      <c r="G8274" s="33"/>
      <c r="H8274" s="33"/>
      <c r="I8274" s="171"/>
      <c r="J8274" s="33"/>
      <c r="K8274" s="33"/>
    </row>
    <row r="8275" spans="2:11" x14ac:dyDescent="0.2">
      <c r="B8275" s="33"/>
      <c r="C8275" s="171"/>
      <c r="D8275" s="33"/>
      <c r="E8275" s="33"/>
      <c r="F8275" s="33"/>
      <c r="G8275" s="33"/>
      <c r="H8275" s="33"/>
      <c r="I8275" s="171"/>
      <c r="J8275" s="33"/>
      <c r="K8275" s="33"/>
    </row>
    <row r="8276" spans="2:11" x14ac:dyDescent="0.2">
      <c r="B8276" s="33"/>
      <c r="C8276" s="171"/>
      <c r="D8276" s="33"/>
      <c r="E8276" s="33"/>
      <c r="F8276" s="33"/>
      <c r="G8276" s="33"/>
      <c r="H8276" s="33"/>
      <c r="I8276" s="171"/>
      <c r="J8276" s="33"/>
      <c r="K8276" s="33"/>
    </row>
    <row r="8277" spans="2:11" x14ac:dyDescent="0.2">
      <c r="B8277" s="33"/>
      <c r="C8277" s="171"/>
      <c r="D8277" s="33"/>
      <c r="E8277" s="33"/>
      <c r="F8277" s="33"/>
      <c r="G8277" s="33"/>
      <c r="H8277" s="33"/>
      <c r="I8277" s="171"/>
      <c r="J8277" s="33"/>
      <c r="K8277" s="33"/>
    </row>
    <row r="8278" spans="2:11" x14ac:dyDescent="0.2">
      <c r="B8278" s="33"/>
      <c r="C8278" s="171"/>
      <c r="D8278" s="33"/>
      <c r="E8278" s="33"/>
      <c r="F8278" s="33"/>
      <c r="G8278" s="33"/>
      <c r="H8278" s="33"/>
      <c r="I8278" s="171"/>
      <c r="J8278" s="33"/>
      <c r="K8278" s="33"/>
    </row>
    <row r="8279" spans="2:11" x14ac:dyDescent="0.2">
      <c r="B8279" s="33"/>
      <c r="C8279" s="171"/>
      <c r="D8279" s="33"/>
      <c r="E8279" s="33"/>
      <c r="F8279" s="33"/>
      <c r="G8279" s="33"/>
      <c r="H8279" s="33"/>
      <c r="I8279" s="171"/>
      <c r="J8279" s="33"/>
      <c r="K8279" s="33"/>
    </row>
    <row r="8280" spans="2:11" x14ac:dyDescent="0.2">
      <c r="B8280" s="33"/>
      <c r="C8280" s="171"/>
      <c r="D8280" s="33"/>
      <c r="E8280" s="33"/>
      <c r="F8280" s="33"/>
      <c r="G8280" s="33"/>
      <c r="H8280" s="33"/>
      <c r="I8280" s="171"/>
      <c r="J8280" s="33"/>
      <c r="K8280" s="33"/>
    </row>
    <row r="8281" spans="2:11" x14ac:dyDescent="0.2">
      <c r="B8281" s="33"/>
      <c r="C8281" s="171"/>
      <c r="D8281" s="33"/>
      <c r="E8281" s="33"/>
      <c r="F8281" s="33"/>
      <c r="G8281" s="33"/>
      <c r="H8281" s="33"/>
      <c r="I8281" s="171"/>
      <c r="J8281" s="33"/>
      <c r="K8281" s="33"/>
    </row>
    <row r="8282" spans="2:11" x14ac:dyDescent="0.2">
      <c r="B8282" s="33"/>
      <c r="C8282" s="171"/>
      <c r="D8282" s="33"/>
      <c r="E8282" s="33"/>
      <c r="F8282" s="33"/>
      <c r="G8282" s="33"/>
      <c r="H8282" s="33"/>
      <c r="I8282" s="171"/>
      <c r="J8282" s="33"/>
      <c r="K8282" s="33"/>
    </row>
    <row r="8283" spans="2:11" x14ac:dyDescent="0.2">
      <c r="B8283" s="33"/>
      <c r="C8283" s="171"/>
      <c r="D8283" s="33"/>
      <c r="E8283" s="33"/>
      <c r="F8283" s="33"/>
      <c r="G8283" s="33"/>
      <c r="H8283" s="33"/>
      <c r="I8283" s="171"/>
      <c r="J8283" s="33"/>
      <c r="K8283" s="33"/>
    </row>
    <row r="8284" spans="2:11" x14ac:dyDescent="0.2">
      <c r="B8284" s="33"/>
      <c r="C8284" s="171"/>
      <c r="D8284" s="33"/>
      <c r="E8284" s="33"/>
      <c r="F8284" s="33"/>
      <c r="G8284" s="33"/>
      <c r="H8284" s="33"/>
      <c r="I8284" s="171"/>
      <c r="J8284" s="33"/>
      <c r="K8284" s="33"/>
    </row>
    <row r="8285" spans="2:11" x14ac:dyDescent="0.2">
      <c r="B8285" s="33"/>
      <c r="C8285" s="171"/>
      <c r="D8285" s="33"/>
      <c r="E8285" s="33"/>
      <c r="F8285" s="33"/>
      <c r="G8285" s="33"/>
      <c r="H8285" s="33"/>
      <c r="I8285" s="171"/>
      <c r="J8285" s="33"/>
      <c r="K8285" s="33"/>
    </row>
    <row r="8286" spans="2:11" x14ac:dyDescent="0.2">
      <c r="B8286" s="33"/>
      <c r="C8286" s="171"/>
      <c r="D8286" s="33"/>
      <c r="E8286" s="33"/>
      <c r="F8286" s="33"/>
      <c r="G8286" s="33"/>
      <c r="H8286" s="33"/>
      <c r="I8286" s="171"/>
      <c r="J8286" s="33"/>
      <c r="K8286" s="33"/>
    </row>
    <row r="8287" spans="2:11" x14ac:dyDescent="0.2">
      <c r="B8287" s="33"/>
      <c r="C8287" s="171"/>
      <c r="D8287" s="33"/>
      <c r="E8287" s="33"/>
      <c r="F8287" s="33"/>
      <c r="G8287" s="33"/>
      <c r="H8287" s="33"/>
      <c r="I8287" s="171"/>
      <c r="J8287" s="33"/>
      <c r="K8287" s="33"/>
    </row>
    <row r="8288" spans="2:11" x14ac:dyDescent="0.2">
      <c r="B8288" s="33"/>
      <c r="C8288" s="171"/>
      <c r="D8288" s="33"/>
      <c r="E8288" s="33"/>
      <c r="F8288" s="33"/>
      <c r="G8288" s="33"/>
      <c r="H8288" s="33"/>
      <c r="I8288" s="171"/>
      <c r="J8288" s="33"/>
      <c r="K8288" s="33"/>
    </row>
    <row r="8289" spans="2:11" x14ac:dyDescent="0.2">
      <c r="B8289" s="33"/>
      <c r="C8289" s="171"/>
      <c r="D8289" s="33"/>
      <c r="E8289" s="33"/>
      <c r="F8289" s="33"/>
      <c r="G8289" s="33"/>
      <c r="H8289" s="33"/>
      <c r="I8289" s="171"/>
      <c r="J8289" s="33"/>
      <c r="K8289" s="33"/>
    </row>
    <row r="8290" spans="2:11" x14ac:dyDescent="0.2">
      <c r="B8290" s="33"/>
      <c r="C8290" s="171"/>
      <c r="D8290" s="33"/>
      <c r="E8290" s="33"/>
      <c r="F8290" s="33"/>
      <c r="G8290" s="33"/>
      <c r="H8290" s="33"/>
      <c r="I8290" s="171"/>
      <c r="J8290" s="33"/>
      <c r="K8290" s="33"/>
    </row>
    <row r="8291" spans="2:11" x14ac:dyDescent="0.2">
      <c r="B8291" s="33"/>
      <c r="C8291" s="171"/>
      <c r="D8291" s="33"/>
      <c r="E8291" s="33"/>
      <c r="F8291" s="33"/>
      <c r="G8291" s="33"/>
      <c r="H8291" s="33"/>
      <c r="I8291" s="171"/>
      <c r="J8291" s="33"/>
      <c r="K8291" s="33"/>
    </row>
    <row r="8292" spans="2:11" x14ac:dyDescent="0.2">
      <c r="B8292" s="33"/>
      <c r="C8292" s="171"/>
      <c r="D8292" s="33"/>
      <c r="E8292" s="33"/>
      <c r="F8292" s="33"/>
      <c r="G8292" s="33"/>
      <c r="H8292" s="33"/>
      <c r="I8292" s="171"/>
      <c r="J8292" s="33"/>
      <c r="K8292" s="33"/>
    </row>
    <row r="8293" spans="2:11" x14ac:dyDescent="0.2">
      <c r="B8293" s="33"/>
      <c r="C8293" s="171"/>
      <c r="D8293" s="33"/>
      <c r="E8293" s="33"/>
      <c r="F8293" s="33"/>
      <c r="G8293" s="33"/>
      <c r="H8293" s="33"/>
      <c r="I8293" s="171"/>
      <c r="J8293" s="33"/>
      <c r="K8293" s="33"/>
    </row>
    <row r="8294" spans="2:11" x14ac:dyDescent="0.2">
      <c r="B8294" s="33"/>
      <c r="C8294" s="171"/>
      <c r="D8294" s="33"/>
      <c r="E8294" s="33"/>
      <c r="F8294" s="33"/>
      <c r="G8294" s="33"/>
      <c r="H8294" s="33"/>
      <c r="I8294" s="171"/>
      <c r="J8294" s="33"/>
      <c r="K8294" s="33"/>
    </row>
    <row r="8295" spans="2:11" x14ac:dyDescent="0.2">
      <c r="B8295" s="33"/>
      <c r="C8295" s="171"/>
      <c r="D8295" s="33"/>
      <c r="E8295" s="33"/>
      <c r="F8295" s="33"/>
      <c r="G8295" s="33"/>
      <c r="H8295" s="33"/>
      <c r="I8295" s="171"/>
      <c r="J8295" s="33"/>
      <c r="K8295" s="33"/>
    </row>
    <row r="8296" spans="2:11" x14ac:dyDescent="0.2">
      <c r="B8296" s="33"/>
      <c r="C8296" s="171"/>
      <c r="D8296" s="33"/>
      <c r="E8296" s="33"/>
      <c r="F8296" s="33"/>
      <c r="G8296" s="33"/>
      <c r="H8296" s="33"/>
      <c r="I8296" s="171"/>
      <c r="J8296" s="33"/>
      <c r="K8296" s="33"/>
    </row>
    <row r="8297" spans="2:11" x14ac:dyDescent="0.2">
      <c r="B8297" s="33"/>
      <c r="C8297" s="171"/>
      <c r="D8297" s="33"/>
      <c r="E8297" s="33"/>
      <c r="F8297" s="33"/>
      <c r="G8297" s="33"/>
      <c r="H8297" s="33"/>
      <c r="I8297" s="171"/>
      <c r="J8297" s="33"/>
      <c r="K8297" s="33"/>
    </row>
    <row r="8298" spans="2:11" x14ac:dyDescent="0.2">
      <c r="B8298" s="33"/>
      <c r="C8298" s="171"/>
      <c r="D8298" s="33"/>
      <c r="E8298" s="33"/>
      <c r="F8298" s="33"/>
      <c r="G8298" s="33"/>
      <c r="H8298" s="33"/>
      <c r="I8298" s="171"/>
      <c r="J8298" s="33"/>
      <c r="K8298" s="33"/>
    </row>
    <row r="8299" spans="2:11" x14ac:dyDescent="0.2">
      <c r="B8299" s="33"/>
      <c r="C8299" s="171"/>
      <c r="D8299" s="33"/>
      <c r="E8299" s="33"/>
      <c r="F8299" s="33"/>
      <c r="G8299" s="33"/>
      <c r="H8299" s="33"/>
      <c r="I8299" s="171"/>
      <c r="J8299" s="33"/>
      <c r="K8299" s="33"/>
    </row>
    <row r="8300" spans="2:11" x14ac:dyDescent="0.2">
      <c r="B8300" s="33"/>
      <c r="C8300" s="171"/>
      <c r="D8300" s="33"/>
      <c r="E8300" s="33"/>
      <c r="F8300" s="33"/>
      <c r="G8300" s="33"/>
      <c r="H8300" s="33"/>
      <c r="I8300" s="171"/>
      <c r="J8300" s="33"/>
      <c r="K8300" s="33"/>
    </row>
    <row r="8301" spans="2:11" x14ac:dyDescent="0.2">
      <c r="B8301" s="33"/>
      <c r="C8301" s="171"/>
      <c r="D8301" s="33"/>
      <c r="E8301" s="33"/>
      <c r="F8301" s="33"/>
      <c r="G8301" s="33"/>
      <c r="H8301" s="33"/>
      <c r="I8301" s="171"/>
      <c r="J8301" s="33"/>
      <c r="K8301" s="33"/>
    </row>
    <row r="8302" spans="2:11" x14ac:dyDescent="0.2">
      <c r="B8302" s="33"/>
      <c r="C8302" s="171"/>
      <c r="D8302" s="33"/>
      <c r="E8302" s="33"/>
      <c r="F8302" s="33"/>
      <c r="G8302" s="33"/>
      <c r="H8302" s="33"/>
      <c r="I8302" s="171"/>
      <c r="J8302" s="33"/>
      <c r="K8302" s="33"/>
    </row>
    <row r="8303" spans="2:11" x14ac:dyDescent="0.2">
      <c r="B8303" s="33"/>
      <c r="C8303" s="171"/>
      <c r="D8303" s="33"/>
      <c r="E8303" s="33"/>
      <c r="F8303" s="33"/>
      <c r="G8303" s="33"/>
      <c r="H8303" s="33"/>
      <c r="I8303" s="171"/>
      <c r="J8303" s="33"/>
      <c r="K8303" s="33"/>
    </row>
    <row r="8304" spans="2:11" x14ac:dyDescent="0.2">
      <c r="B8304" s="33"/>
      <c r="C8304" s="171"/>
      <c r="D8304" s="33"/>
      <c r="E8304" s="33"/>
      <c r="F8304" s="33"/>
      <c r="G8304" s="33"/>
      <c r="H8304" s="33"/>
      <c r="I8304" s="171"/>
      <c r="J8304" s="33"/>
      <c r="K8304" s="33"/>
    </row>
    <row r="8305" spans="2:11" x14ac:dyDescent="0.2">
      <c r="B8305" s="33"/>
      <c r="C8305" s="171"/>
      <c r="D8305" s="33"/>
      <c r="E8305" s="33"/>
      <c r="F8305" s="33"/>
      <c r="G8305" s="33"/>
      <c r="H8305" s="33"/>
      <c r="I8305" s="171"/>
      <c r="J8305" s="33"/>
      <c r="K8305" s="33"/>
    </row>
    <row r="8306" spans="2:11" x14ac:dyDescent="0.2">
      <c r="B8306" s="33"/>
      <c r="C8306" s="171"/>
      <c r="D8306" s="33"/>
      <c r="E8306" s="33"/>
      <c r="F8306" s="33"/>
      <c r="G8306" s="33"/>
      <c r="H8306" s="33"/>
      <c r="I8306" s="171"/>
      <c r="J8306" s="33"/>
      <c r="K8306" s="33"/>
    </row>
    <row r="8307" spans="2:11" x14ac:dyDescent="0.2">
      <c r="B8307" s="33"/>
      <c r="C8307" s="171"/>
      <c r="D8307" s="33"/>
      <c r="E8307" s="33"/>
      <c r="F8307" s="33"/>
      <c r="G8307" s="33"/>
      <c r="H8307" s="33"/>
      <c r="I8307" s="171"/>
      <c r="J8307" s="33"/>
      <c r="K8307" s="33"/>
    </row>
    <row r="8308" spans="2:11" x14ac:dyDescent="0.2">
      <c r="B8308" s="33"/>
      <c r="C8308" s="171"/>
      <c r="D8308" s="33"/>
      <c r="E8308" s="33"/>
      <c r="F8308" s="33"/>
      <c r="G8308" s="33"/>
      <c r="H8308" s="33"/>
      <c r="I8308" s="171"/>
      <c r="J8308" s="33"/>
      <c r="K8308" s="33"/>
    </row>
    <row r="8309" spans="2:11" x14ac:dyDescent="0.2">
      <c r="B8309" s="33"/>
      <c r="C8309" s="171"/>
      <c r="D8309" s="33"/>
      <c r="E8309" s="33"/>
      <c r="F8309" s="33"/>
      <c r="G8309" s="33"/>
      <c r="H8309" s="33"/>
      <c r="I8309" s="171"/>
      <c r="J8309" s="33"/>
      <c r="K8309" s="33"/>
    </row>
    <row r="8310" spans="2:11" x14ac:dyDescent="0.2">
      <c r="B8310" s="33"/>
      <c r="C8310" s="171"/>
      <c r="D8310" s="33"/>
      <c r="E8310" s="33"/>
      <c r="F8310" s="33"/>
      <c r="G8310" s="33"/>
      <c r="H8310" s="33"/>
      <c r="I8310" s="171"/>
      <c r="J8310" s="33"/>
      <c r="K8310" s="33"/>
    </row>
    <row r="8311" spans="2:11" x14ac:dyDescent="0.2">
      <c r="B8311" s="33"/>
      <c r="C8311" s="171"/>
      <c r="D8311" s="33"/>
      <c r="E8311" s="33"/>
      <c r="F8311" s="33"/>
      <c r="G8311" s="33"/>
      <c r="H8311" s="33"/>
      <c r="I8311" s="171"/>
      <c r="J8311" s="33"/>
      <c r="K8311" s="33"/>
    </row>
    <row r="8312" spans="2:11" x14ac:dyDescent="0.2">
      <c r="B8312" s="33"/>
      <c r="C8312" s="171"/>
      <c r="D8312" s="33"/>
      <c r="E8312" s="33"/>
      <c r="F8312" s="33"/>
      <c r="G8312" s="33"/>
      <c r="H8312" s="33"/>
      <c r="I8312" s="171"/>
      <c r="J8312" s="33"/>
      <c r="K8312" s="33"/>
    </row>
    <row r="8313" spans="2:11" x14ac:dyDescent="0.2">
      <c r="B8313" s="33"/>
      <c r="C8313" s="171"/>
      <c r="D8313" s="33"/>
      <c r="E8313" s="33"/>
      <c r="F8313" s="33"/>
      <c r="G8313" s="33"/>
      <c r="H8313" s="33"/>
      <c r="I8313" s="171"/>
      <c r="J8313" s="33"/>
      <c r="K8313" s="33"/>
    </row>
    <row r="8314" spans="2:11" x14ac:dyDescent="0.2">
      <c r="B8314" s="33"/>
      <c r="C8314" s="171"/>
      <c r="D8314" s="33"/>
      <c r="E8314" s="33"/>
      <c r="F8314" s="33"/>
      <c r="G8314" s="33"/>
      <c r="H8314" s="33"/>
      <c r="I8314" s="171"/>
      <c r="J8314" s="33"/>
      <c r="K8314" s="33"/>
    </row>
    <row r="8315" spans="2:11" x14ac:dyDescent="0.2">
      <c r="B8315" s="33"/>
      <c r="C8315" s="171"/>
      <c r="D8315" s="33"/>
      <c r="E8315" s="33"/>
      <c r="F8315" s="33"/>
      <c r="G8315" s="33"/>
      <c r="H8315" s="33"/>
      <c r="I8315" s="171"/>
      <c r="J8315" s="33"/>
      <c r="K8315" s="33"/>
    </row>
    <row r="8316" spans="2:11" x14ac:dyDescent="0.2">
      <c r="B8316" s="33"/>
      <c r="C8316" s="171"/>
      <c r="D8316" s="33"/>
      <c r="E8316" s="33"/>
      <c r="F8316" s="33"/>
      <c r="G8316" s="33"/>
      <c r="H8316" s="33"/>
      <c r="I8316" s="171"/>
      <c r="J8316" s="33"/>
      <c r="K8316" s="33"/>
    </row>
    <row r="8317" spans="2:11" x14ac:dyDescent="0.2">
      <c r="B8317" s="33"/>
      <c r="C8317" s="171"/>
      <c r="D8317" s="33"/>
      <c r="E8317" s="33"/>
      <c r="F8317" s="33"/>
      <c r="G8317" s="33"/>
      <c r="H8317" s="33"/>
      <c r="I8317" s="171"/>
      <c r="J8317" s="33"/>
      <c r="K8317" s="33"/>
    </row>
    <row r="8318" spans="2:11" x14ac:dyDescent="0.2">
      <c r="B8318" s="33"/>
      <c r="C8318" s="171"/>
      <c r="D8318" s="33"/>
      <c r="E8318" s="33"/>
      <c r="F8318" s="33"/>
      <c r="G8318" s="33"/>
      <c r="H8318" s="33"/>
      <c r="I8318" s="171"/>
      <c r="J8318" s="33"/>
      <c r="K8318" s="33"/>
    </row>
    <row r="8319" spans="2:11" x14ac:dyDescent="0.2">
      <c r="B8319" s="33"/>
      <c r="C8319" s="171"/>
      <c r="D8319" s="33"/>
      <c r="E8319" s="33"/>
      <c r="F8319" s="33"/>
      <c r="G8319" s="33"/>
      <c r="H8319" s="33"/>
      <c r="I8319" s="171"/>
      <c r="J8319" s="33"/>
      <c r="K8319" s="33"/>
    </row>
    <row r="8320" spans="2:11" x14ac:dyDescent="0.2">
      <c r="B8320" s="33"/>
      <c r="C8320" s="171"/>
      <c r="D8320" s="33"/>
      <c r="E8320" s="33"/>
      <c r="F8320" s="33"/>
      <c r="G8320" s="33"/>
      <c r="H8320" s="33"/>
      <c r="I8320" s="171"/>
      <c r="J8320" s="33"/>
      <c r="K8320" s="33"/>
    </row>
    <row r="8321" spans="2:11" x14ac:dyDescent="0.2">
      <c r="B8321" s="33"/>
      <c r="C8321" s="171"/>
      <c r="D8321" s="33"/>
      <c r="E8321" s="33"/>
      <c r="F8321" s="33"/>
      <c r="G8321" s="33"/>
      <c r="H8321" s="33"/>
      <c r="I8321" s="171"/>
      <c r="J8321" s="33"/>
      <c r="K8321" s="33"/>
    </row>
    <row r="8322" spans="2:11" x14ac:dyDescent="0.2">
      <c r="B8322" s="33"/>
      <c r="C8322" s="171"/>
      <c r="D8322" s="33"/>
      <c r="E8322" s="33"/>
      <c r="F8322" s="33"/>
      <c r="G8322" s="33"/>
      <c r="H8322" s="33"/>
      <c r="I8322" s="171"/>
      <c r="J8322" s="33"/>
      <c r="K8322" s="33"/>
    </row>
    <row r="8323" spans="2:11" x14ac:dyDescent="0.2">
      <c r="B8323" s="33"/>
      <c r="C8323" s="171"/>
      <c r="D8323" s="33"/>
      <c r="E8323" s="33"/>
      <c r="F8323" s="33"/>
      <c r="G8323" s="33"/>
      <c r="H8323" s="33"/>
      <c r="I8323" s="171"/>
      <c r="J8323" s="33"/>
      <c r="K8323" s="33"/>
    </row>
    <row r="8324" spans="2:11" x14ac:dyDescent="0.2">
      <c r="B8324" s="33"/>
      <c r="C8324" s="171"/>
      <c r="D8324" s="33"/>
      <c r="E8324" s="33"/>
      <c r="F8324" s="33"/>
      <c r="G8324" s="33"/>
      <c r="H8324" s="33"/>
      <c r="I8324" s="171"/>
      <c r="J8324" s="33"/>
      <c r="K8324" s="33"/>
    </row>
    <row r="8325" spans="2:11" x14ac:dyDescent="0.2">
      <c r="B8325" s="33"/>
      <c r="C8325" s="171"/>
      <c r="D8325" s="33"/>
      <c r="E8325" s="33"/>
      <c r="F8325" s="33"/>
      <c r="G8325" s="33"/>
      <c r="H8325" s="33"/>
      <c r="I8325" s="171"/>
      <c r="J8325" s="33"/>
      <c r="K8325" s="33"/>
    </row>
    <row r="8326" spans="2:11" x14ac:dyDescent="0.2">
      <c r="B8326" s="33"/>
      <c r="C8326" s="171"/>
      <c r="D8326" s="33"/>
      <c r="E8326" s="33"/>
      <c r="F8326" s="33"/>
      <c r="G8326" s="33"/>
      <c r="H8326" s="33"/>
      <c r="I8326" s="171"/>
      <c r="J8326" s="33"/>
      <c r="K8326" s="33"/>
    </row>
    <row r="8327" spans="2:11" x14ac:dyDescent="0.2">
      <c r="B8327" s="33"/>
      <c r="C8327" s="171"/>
      <c r="D8327" s="33"/>
      <c r="E8327" s="33"/>
      <c r="F8327" s="33"/>
      <c r="G8327" s="33"/>
      <c r="H8327" s="33"/>
      <c r="I8327" s="171"/>
      <c r="J8327" s="33"/>
      <c r="K8327" s="33"/>
    </row>
    <row r="8328" spans="2:11" x14ac:dyDescent="0.2">
      <c r="B8328" s="33"/>
      <c r="C8328" s="171"/>
      <c r="D8328" s="33"/>
      <c r="E8328" s="33"/>
      <c r="F8328" s="33"/>
      <c r="G8328" s="33"/>
      <c r="H8328" s="33"/>
      <c r="I8328" s="171"/>
      <c r="J8328" s="33"/>
      <c r="K8328" s="33"/>
    </row>
    <row r="8329" spans="2:11" x14ac:dyDescent="0.2">
      <c r="B8329" s="33"/>
      <c r="C8329" s="171"/>
      <c r="D8329" s="33"/>
      <c r="E8329" s="33"/>
      <c r="F8329" s="33"/>
      <c r="G8329" s="33"/>
      <c r="H8329" s="33"/>
      <c r="I8329" s="171"/>
      <c r="J8329" s="33"/>
      <c r="K8329" s="33"/>
    </row>
    <row r="8330" spans="2:11" x14ac:dyDescent="0.2">
      <c r="B8330" s="33"/>
      <c r="C8330" s="171"/>
      <c r="D8330" s="33"/>
      <c r="E8330" s="33"/>
      <c r="F8330" s="33"/>
      <c r="G8330" s="33"/>
      <c r="H8330" s="33"/>
      <c r="I8330" s="171"/>
      <c r="J8330" s="33"/>
      <c r="K8330" s="33"/>
    </row>
    <row r="8331" spans="2:11" x14ac:dyDescent="0.2">
      <c r="B8331" s="33"/>
      <c r="C8331" s="171"/>
      <c r="D8331" s="33"/>
      <c r="E8331" s="33"/>
      <c r="F8331" s="33"/>
      <c r="G8331" s="33"/>
      <c r="H8331" s="33"/>
      <c r="I8331" s="171"/>
      <c r="J8331" s="33"/>
      <c r="K8331" s="33"/>
    </row>
    <row r="8332" spans="2:11" x14ac:dyDescent="0.2">
      <c r="B8332" s="33"/>
      <c r="C8332" s="171"/>
      <c r="D8332" s="33"/>
      <c r="E8332" s="33"/>
      <c r="F8332" s="33"/>
      <c r="G8332" s="33"/>
      <c r="H8332" s="33"/>
      <c r="I8332" s="171"/>
      <c r="J8332" s="33"/>
      <c r="K8332" s="33"/>
    </row>
    <row r="8333" spans="2:11" x14ac:dyDescent="0.2">
      <c r="B8333" s="33"/>
      <c r="C8333" s="171"/>
      <c r="D8333" s="33"/>
      <c r="E8333" s="33"/>
      <c r="F8333" s="33"/>
      <c r="G8333" s="33"/>
      <c r="H8333" s="33"/>
      <c r="I8333" s="171"/>
      <c r="J8333" s="33"/>
      <c r="K8333" s="33"/>
    </row>
    <row r="8334" spans="2:11" x14ac:dyDescent="0.2">
      <c r="B8334" s="33"/>
      <c r="C8334" s="171"/>
      <c r="D8334" s="33"/>
      <c r="E8334" s="33"/>
      <c r="F8334" s="33"/>
      <c r="G8334" s="33"/>
      <c r="H8334" s="33"/>
      <c r="I8334" s="171"/>
      <c r="J8334" s="33"/>
      <c r="K8334" s="33"/>
    </row>
    <row r="8335" spans="2:11" x14ac:dyDescent="0.2">
      <c r="B8335" s="33"/>
      <c r="C8335" s="171"/>
      <c r="D8335" s="33"/>
      <c r="E8335" s="33"/>
      <c r="F8335" s="33"/>
      <c r="G8335" s="33"/>
      <c r="H8335" s="33"/>
      <c r="I8335" s="171"/>
      <c r="J8335" s="33"/>
      <c r="K8335" s="33"/>
    </row>
    <row r="8336" spans="2:11" x14ac:dyDescent="0.2">
      <c r="B8336" s="33"/>
      <c r="C8336" s="171"/>
      <c r="D8336" s="33"/>
      <c r="E8336" s="33"/>
      <c r="F8336" s="33"/>
      <c r="G8336" s="33"/>
      <c r="H8336" s="33"/>
      <c r="I8336" s="171"/>
      <c r="J8336" s="33"/>
      <c r="K8336" s="33"/>
    </row>
    <row r="8337" spans="2:11" x14ac:dyDescent="0.2">
      <c r="B8337" s="33"/>
      <c r="C8337" s="171"/>
      <c r="D8337" s="33"/>
      <c r="E8337" s="33"/>
      <c r="F8337" s="33"/>
      <c r="G8337" s="33"/>
      <c r="H8337" s="33"/>
      <c r="I8337" s="171"/>
      <c r="J8337" s="33"/>
      <c r="K8337" s="33"/>
    </row>
    <row r="8338" spans="2:11" x14ac:dyDescent="0.2">
      <c r="B8338" s="33"/>
      <c r="C8338" s="171"/>
      <c r="D8338" s="33"/>
      <c r="E8338" s="33"/>
      <c r="F8338" s="33"/>
      <c r="G8338" s="33"/>
      <c r="H8338" s="33"/>
      <c r="I8338" s="171"/>
      <c r="J8338" s="33"/>
      <c r="K8338" s="33"/>
    </row>
    <row r="8339" spans="2:11" x14ac:dyDescent="0.2">
      <c r="B8339" s="33"/>
      <c r="C8339" s="171"/>
      <c r="D8339" s="33"/>
      <c r="E8339" s="33"/>
      <c r="F8339" s="33"/>
      <c r="G8339" s="33"/>
      <c r="H8339" s="33"/>
      <c r="I8339" s="171"/>
      <c r="J8339" s="33"/>
      <c r="K8339" s="33"/>
    </row>
    <row r="8340" spans="2:11" x14ac:dyDescent="0.2">
      <c r="B8340" s="33"/>
      <c r="C8340" s="171"/>
      <c r="D8340" s="33"/>
      <c r="E8340" s="33"/>
      <c r="F8340" s="33"/>
      <c r="G8340" s="33"/>
      <c r="H8340" s="33"/>
      <c r="I8340" s="171"/>
      <c r="J8340" s="33"/>
      <c r="K8340" s="33"/>
    </row>
    <row r="8341" spans="2:11" x14ac:dyDescent="0.2">
      <c r="B8341" s="33"/>
      <c r="C8341" s="171"/>
      <c r="D8341" s="33"/>
      <c r="E8341" s="33"/>
      <c r="F8341" s="33"/>
      <c r="G8341" s="33"/>
      <c r="H8341" s="33"/>
      <c r="I8341" s="171"/>
      <c r="J8341" s="33"/>
      <c r="K8341" s="33"/>
    </row>
    <row r="8342" spans="2:11" x14ac:dyDescent="0.2">
      <c r="B8342" s="33"/>
      <c r="C8342" s="171"/>
      <c r="D8342" s="33"/>
      <c r="E8342" s="33"/>
      <c r="F8342" s="33"/>
      <c r="G8342" s="33"/>
      <c r="H8342" s="33"/>
      <c r="I8342" s="171"/>
      <c r="J8342" s="33"/>
      <c r="K8342" s="33"/>
    </row>
    <row r="8343" spans="2:11" x14ac:dyDescent="0.2">
      <c r="B8343" s="33"/>
      <c r="C8343" s="171"/>
      <c r="D8343" s="33"/>
      <c r="E8343" s="33"/>
      <c r="F8343" s="33"/>
      <c r="G8343" s="33"/>
      <c r="H8343" s="33"/>
      <c r="I8343" s="171"/>
      <c r="J8343" s="33"/>
      <c r="K8343" s="33"/>
    </row>
    <row r="8344" spans="2:11" x14ac:dyDescent="0.2">
      <c r="B8344" s="33"/>
      <c r="C8344" s="171"/>
      <c r="D8344" s="33"/>
      <c r="E8344" s="33"/>
      <c r="F8344" s="33"/>
      <c r="G8344" s="33"/>
      <c r="H8344" s="33"/>
      <c r="I8344" s="171"/>
      <c r="J8344" s="33"/>
      <c r="K8344" s="33"/>
    </row>
    <row r="8345" spans="2:11" x14ac:dyDescent="0.2">
      <c r="B8345" s="33"/>
      <c r="C8345" s="171"/>
      <c r="D8345" s="33"/>
      <c r="E8345" s="33"/>
      <c r="F8345" s="33"/>
      <c r="G8345" s="33"/>
      <c r="H8345" s="33"/>
      <c r="I8345" s="171"/>
      <c r="J8345" s="33"/>
      <c r="K8345" s="33"/>
    </row>
    <row r="8346" spans="2:11" x14ac:dyDescent="0.2">
      <c r="B8346" s="33"/>
      <c r="C8346" s="171"/>
      <c r="D8346" s="33"/>
      <c r="E8346" s="33"/>
      <c r="F8346" s="33"/>
      <c r="G8346" s="33"/>
      <c r="H8346" s="33"/>
      <c r="I8346" s="171"/>
      <c r="J8346" s="33"/>
      <c r="K8346" s="33"/>
    </row>
    <row r="8347" spans="2:11" x14ac:dyDescent="0.2">
      <c r="B8347" s="33"/>
      <c r="C8347" s="171"/>
      <c r="D8347" s="33"/>
      <c r="E8347" s="33"/>
      <c r="F8347" s="33"/>
      <c r="G8347" s="33"/>
      <c r="H8347" s="33"/>
      <c r="I8347" s="171"/>
      <c r="J8347" s="33"/>
      <c r="K8347" s="33"/>
    </row>
    <row r="8348" spans="2:11" x14ac:dyDescent="0.2">
      <c r="B8348" s="33"/>
      <c r="C8348" s="171"/>
      <c r="D8348" s="33"/>
      <c r="E8348" s="33"/>
      <c r="F8348" s="33"/>
      <c r="G8348" s="33"/>
      <c r="H8348" s="33"/>
      <c r="I8348" s="171"/>
      <c r="J8348" s="33"/>
      <c r="K8348" s="33"/>
    </row>
    <row r="8349" spans="2:11" x14ac:dyDescent="0.2">
      <c r="B8349" s="33"/>
      <c r="C8349" s="171"/>
      <c r="D8349" s="33"/>
      <c r="E8349" s="33"/>
      <c r="F8349" s="33"/>
      <c r="G8349" s="33"/>
      <c r="H8349" s="33"/>
      <c r="I8349" s="171"/>
      <c r="J8349" s="33"/>
      <c r="K8349" s="33"/>
    </row>
    <row r="8350" spans="2:11" x14ac:dyDescent="0.2">
      <c r="B8350" s="33"/>
      <c r="C8350" s="171"/>
      <c r="D8350" s="33"/>
      <c r="E8350" s="33"/>
      <c r="F8350" s="33"/>
      <c r="G8350" s="33"/>
      <c r="H8350" s="33"/>
      <c r="I8350" s="171"/>
      <c r="J8350" s="33"/>
      <c r="K8350" s="33"/>
    </row>
    <row r="8351" spans="2:11" x14ac:dyDescent="0.2">
      <c r="B8351" s="33"/>
      <c r="C8351" s="171"/>
      <c r="D8351" s="33"/>
      <c r="E8351" s="33"/>
      <c r="F8351" s="33"/>
      <c r="G8351" s="33"/>
      <c r="H8351" s="33"/>
      <c r="I8351" s="171"/>
      <c r="J8351" s="33"/>
      <c r="K8351" s="33"/>
    </row>
    <row r="8352" spans="2:11" x14ac:dyDescent="0.2">
      <c r="B8352" s="33"/>
      <c r="C8352" s="171"/>
      <c r="D8352" s="33"/>
      <c r="E8352" s="33"/>
      <c r="F8352" s="33"/>
      <c r="G8352" s="33"/>
      <c r="H8352" s="33"/>
      <c r="I8352" s="171"/>
      <c r="J8352" s="33"/>
      <c r="K8352" s="33"/>
    </row>
    <row r="8353" spans="2:11" x14ac:dyDescent="0.2">
      <c r="B8353" s="33"/>
      <c r="C8353" s="171"/>
      <c r="D8353" s="33"/>
      <c r="E8353" s="33"/>
      <c r="F8353" s="33"/>
      <c r="G8353" s="33"/>
      <c r="H8353" s="33"/>
      <c r="I8353" s="171"/>
      <c r="J8353" s="33"/>
      <c r="K8353" s="33"/>
    </row>
    <row r="8354" spans="2:11" x14ac:dyDescent="0.2">
      <c r="B8354" s="33"/>
      <c r="C8354" s="171"/>
      <c r="D8354" s="33"/>
      <c r="E8354" s="33"/>
      <c r="F8354" s="33"/>
      <c r="G8354" s="33"/>
      <c r="H8354" s="33"/>
      <c r="I8354" s="171"/>
      <c r="J8354" s="33"/>
      <c r="K8354" s="33"/>
    </row>
    <row r="8355" spans="2:11" x14ac:dyDescent="0.2">
      <c r="B8355" s="33"/>
      <c r="C8355" s="171"/>
      <c r="D8355" s="33"/>
      <c r="E8355" s="33"/>
      <c r="F8355" s="33"/>
      <c r="G8355" s="33"/>
      <c r="H8355" s="33"/>
      <c r="I8355" s="171"/>
      <c r="J8355" s="33"/>
      <c r="K8355" s="33"/>
    </row>
    <row r="8356" spans="2:11" x14ac:dyDescent="0.2">
      <c r="B8356" s="33"/>
      <c r="C8356" s="171"/>
      <c r="D8356" s="33"/>
      <c r="E8356" s="33"/>
      <c r="F8356" s="33"/>
      <c r="G8356" s="33"/>
      <c r="H8356" s="33"/>
      <c r="I8356" s="171"/>
      <c r="J8356" s="33"/>
      <c r="K8356" s="33"/>
    </row>
    <row r="8357" spans="2:11" x14ac:dyDescent="0.2">
      <c r="B8357" s="33"/>
      <c r="C8357" s="171"/>
      <c r="D8357" s="33"/>
      <c r="E8357" s="33"/>
      <c r="F8357" s="33"/>
      <c r="G8357" s="33"/>
      <c r="H8357" s="33"/>
      <c r="I8357" s="171"/>
      <c r="J8357" s="33"/>
      <c r="K8357" s="33"/>
    </row>
    <row r="8358" spans="2:11" x14ac:dyDescent="0.2">
      <c r="B8358" s="33"/>
      <c r="C8358" s="171"/>
      <c r="D8358" s="33"/>
      <c r="E8358" s="33"/>
      <c r="F8358" s="33"/>
      <c r="G8358" s="33"/>
      <c r="H8358" s="33"/>
      <c r="I8358" s="171"/>
      <c r="J8358" s="33"/>
      <c r="K8358" s="33"/>
    </row>
    <row r="8359" spans="2:11" x14ac:dyDescent="0.2">
      <c r="B8359" s="33"/>
      <c r="C8359" s="171"/>
      <c r="D8359" s="33"/>
      <c r="E8359" s="33"/>
      <c r="F8359" s="33"/>
      <c r="G8359" s="33"/>
      <c r="H8359" s="33"/>
      <c r="I8359" s="171"/>
      <c r="J8359" s="33"/>
      <c r="K8359" s="33"/>
    </row>
    <row r="8360" spans="2:11" x14ac:dyDescent="0.2">
      <c r="B8360" s="33"/>
      <c r="C8360" s="171"/>
      <c r="D8360" s="33"/>
      <c r="E8360" s="33"/>
      <c r="F8360" s="33"/>
      <c r="G8360" s="33"/>
      <c r="H8360" s="33"/>
      <c r="I8360" s="171"/>
      <c r="J8360" s="33"/>
      <c r="K8360" s="33"/>
    </row>
    <row r="8361" spans="2:11" x14ac:dyDescent="0.2">
      <c r="B8361" s="33"/>
      <c r="C8361" s="171"/>
      <c r="D8361" s="33"/>
      <c r="E8361" s="33"/>
      <c r="F8361" s="33"/>
      <c r="G8361" s="33"/>
      <c r="H8361" s="33"/>
      <c r="I8361" s="171"/>
      <c r="J8361" s="33"/>
      <c r="K8361" s="33"/>
    </row>
    <row r="8362" spans="2:11" x14ac:dyDescent="0.2">
      <c r="B8362" s="33"/>
      <c r="C8362" s="171"/>
      <c r="D8362" s="33"/>
      <c r="E8362" s="33"/>
      <c r="F8362" s="33"/>
      <c r="G8362" s="33"/>
      <c r="H8362" s="33"/>
      <c r="I8362" s="171"/>
      <c r="J8362" s="33"/>
      <c r="K8362" s="33"/>
    </row>
    <row r="8363" spans="2:11" x14ac:dyDescent="0.2">
      <c r="B8363" s="33"/>
      <c r="C8363" s="171"/>
      <c r="D8363" s="33"/>
      <c r="E8363" s="33"/>
      <c r="F8363" s="33"/>
      <c r="G8363" s="33"/>
      <c r="H8363" s="33"/>
      <c r="I8363" s="171"/>
      <c r="J8363" s="33"/>
      <c r="K8363" s="33"/>
    </row>
    <row r="8364" spans="2:11" x14ac:dyDescent="0.2">
      <c r="B8364" s="33"/>
      <c r="C8364" s="171"/>
      <c r="D8364" s="33"/>
      <c r="E8364" s="33"/>
      <c r="F8364" s="33"/>
      <c r="G8364" s="33"/>
      <c r="H8364" s="33"/>
      <c r="I8364" s="171"/>
      <c r="J8364" s="33"/>
      <c r="K8364" s="33"/>
    </row>
    <row r="8365" spans="2:11" x14ac:dyDescent="0.2">
      <c r="B8365" s="33"/>
      <c r="C8365" s="171"/>
      <c r="D8365" s="33"/>
      <c r="E8365" s="33"/>
      <c r="F8365" s="33"/>
      <c r="G8365" s="33"/>
      <c r="H8365" s="33"/>
      <c r="I8365" s="171"/>
      <c r="J8365" s="33"/>
      <c r="K8365" s="33"/>
    </row>
    <row r="8366" spans="2:11" x14ac:dyDescent="0.2">
      <c r="B8366" s="33"/>
      <c r="C8366" s="171"/>
      <c r="D8366" s="33"/>
      <c r="E8366" s="33"/>
      <c r="F8366" s="33"/>
      <c r="G8366" s="33"/>
      <c r="H8366" s="33"/>
      <c r="I8366" s="171"/>
      <c r="J8366" s="33"/>
      <c r="K8366" s="33"/>
    </row>
    <row r="8367" spans="2:11" x14ac:dyDescent="0.2">
      <c r="B8367" s="33"/>
      <c r="C8367" s="171"/>
      <c r="D8367" s="33"/>
      <c r="E8367" s="33"/>
      <c r="F8367" s="33"/>
      <c r="G8367" s="33"/>
      <c r="H8367" s="33"/>
      <c r="I8367" s="171"/>
      <c r="J8367" s="33"/>
      <c r="K8367" s="33"/>
    </row>
    <row r="8368" spans="2:11" x14ac:dyDescent="0.2">
      <c r="B8368" s="33"/>
      <c r="C8368" s="171"/>
      <c r="D8368" s="33"/>
      <c r="E8368" s="33"/>
      <c r="F8368" s="33"/>
      <c r="G8368" s="33"/>
      <c r="H8368" s="33"/>
      <c r="I8368" s="171"/>
      <c r="J8368" s="33"/>
      <c r="K8368" s="33"/>
    </row>
    <row r="8369" spans="2:11" x14ac:dyDescent="0.2">
      <c r="B8369" s="33"/>
      <c r="C8369" s="171"/>
      <c r="D8369" s="33"/>
      <c r="E8369" s="33"/>
      <c r="F8369" s="33"/>
      <c r="G8369" s="33"/>
      <c r="H8369" s="33"/>
      <c r="I8369" s="171"/>
      <c r="J8369" s="33"/>
      <c r="K8369" s="33"/>
    </row>
    <row r="8370" spans="2:11" x14ac:dyDescent="0.2">
      <c r="B8370" s="33"/>
      <c r="C8370" s="171"/>
      <c r="D8370" s="33"/>
      <c r="E8370" s="33"/>
      <c r="F8370" s="33"/>
      <c r="G8370" s="33"/>
      <c r="H8370" s="33"/>
      <c r="I8370" s="171"/>
      <c r="J8370" s="33"/>
      <c r="K8370" s="33"/>
    </row>
    <row r="8371" spans="2:11" x14ac:dyDescent="0.2">
      <c r="B8371" s="33"/>
      <c r="C8371" s="171"/>
      <c r="D8371" s="33"/>
      <c r="E8371" s="33"/>
      <c r="F8371" s="33"/>
      <c r="G8371" s="33"/>
      <c r="H8371" s="33"/>
      <c r="I8371" s="171"/>
      <c r="J8371" s="33"/>
      <c r="K8371" s="33"/>
    </row>
    <row r="8372" spans="2:11" x14ac:dyDescent="0.2">
      <c r="B8372" s="33"/>
      <c r="C8372" s="171"/>
      <c r="D8372" s="33"/>
      <c r="E8372" s="33"/>
      <c r="F8372" s="33"/>
      <c r="G8372" s="33"/>
      <c r="H8372" s="33"/>
      <c r="I8372" s="171"/>
      <c r="J8372" s="33"/>
      <c r="K8372" s="33"/>
    </row>
    <row r="8373" spans="2:11" x14ac:dyDescent="0.2">
      <c r="B8373" s="33"/>
      <c r="C8373" s="171"/>
      <c r="D8373" s="33"/>
      <c r="E8373" s="33"/>
      <c r="F8373" s="33"/>
      <c r="G8373" s="33"/>
      <c r="H8373" s="33"/>
      <c r="I8373" s="171"/>
      <c r="J8373" s="33"/>
      <c r="K8373" s="33"/>
    </row>
    <row r="8374" spans="2:11" x14ac:dyDescent="0.2">
      <c r="B8374" s="33"/>
      <c r="C8374" s="171"/>
      <c r="D8374" s="33"/>
      <c r="E8374" s="33"/>
      <c r="F8374" s="33"/>
      <c r="G8374" s="33"/>
      <c r="H8374" s="33"/>
      <c r="I8374" s="171"/>
      <c r="J8374" s="33"/>
      <c r="K8374" s="33"/>
    </row>
    <row r="8375" spans="2:11" x14ac:dyDescent="0.2">
      <c r="B8375" s="33"/>
      <c r="C8375" s="171"/>
      <c r="D8375" s="33"/>
      <c r="E8375" s="33"/>
      <c r="F8375" s="33"/>
      <c r="G8375" s="33"/>
      <c r="H8375" s="33"/>
      <c r="I8375" s="171"/>
      <c r="J8375" s="33"/>
      <c r="K8375" s="33"/>
    </row>
    <row r="8376" spans="2:11" x14ac:dyDescent="0.2">
      <c r="B8376" s="33"/>
      <c r="C8376" s="171"/>
      <c r="D8376" s="33"/>
      <c r="E8376" s="33"/>
      <c r="F8376" s="33"/>
      <c r="G8376" s="33"/>
      <c r="H8376" s="33"/>
      <c r="I8376" s="171"/>
      <c r="J8376" s="33"/>
      <c r="K8376" s="33"/>
    </row>
    <row r="8377" spans="2:11" x14ac:dyDescent="0.2">
      <c r="B8377" s="33"/>
      <c r="C8377" s="171"/>
      <c r="D8377" s="33"/>
      <c r="E8377" s="33"/>
      <c r="F8377" s="33"/>
      <c r="G8377" s="33"/>
      <c r="H8377" s="33"/>
      <c r="I8377" s="171"/>
      <c r="J8377" s="33"/>
      <c r="K8377" s="33"/>
    </row>
    <row r="8378" spans="2:11" x14ac:dyDescent="0.2">
      <c r="B8378" s="33"/>
      <c r="C8378" s="171"/>
      <c r="D8378" s="33"/>
      <c r="E8378" s="33"/>
      <c r="F8378" s="33"/>
      <c r="G8378" s="33"/>
      <c r="H8378" s="33"/>
      <c r="I8378" s="171"/>
      <c r="J8378" s="33"/>
      <c r="K8378" s="33"/>
    </row>
    <row r="8379" spans="2:11" x14ac:dyDescent="0.2">
      <c r="B8379" s="33"/>
      <c r="C8379" s="171"/>
      <c r="D8379" s="33"/>
      <c r="E8379" s="33"/>
      <c r="F8379" s="33"/>
      <c r="G8379" s="33"/>
      <c r="H8379" s="33"/>
      <c r="I8379" s="171"/>
      <c r="J8379" s="33"/>
      <c r="K8379" s="33"/>
    </row>
    <row r="8380" spans="2:11" x14ac:dyDescent="0.2">
      <c r="B8380" s="33"/>
      <c r="C8380" s="171"/>
      <c r="D8380" s="33"/>
      <c r="E8380" s="33"/>
      <c r="F8380" s="33"/>
      <c r="G8380" s="33"/>
      <c r="H8380" s="33"/>
      <c r="I8380" s="171"/>
      <c r="J8380" s="33"/>
      <c r="K8380" s="33"/>
    </row>
    <row r="8381" spans="2:11" x14ac:dyDescent="0.2">
      <c r="B8381" s="33"/>
      <c r="C8381" s="171"/>
      <c r="D8381" s="33"/>
      <c r="E8381" s="33"/>
      <c r="F8381" s="33"/>
      <c r="G8381" s="33"/>
      <c r="H8381" s="33"/>
      <c r="I8381" s="171"/>
      <c r="J8381" s="33"/>
      <c r="K8381" s="33"/>
    </row>
    <row r="8382" spans="2:11" x14ac:dyDescent="0.2">
      <c r="B8382" s="33"/>
      <c r="C8382" s="171"/>
      <c r="D8382" s="33"/>
      <c r="E8382" s="33"/>
      <c r="F8382" s="33"/>
      <c r="G8382" s="33"/>
      <c r="H8382" s="33"/>
      <c r="I8382" s="171"/>
      <c r="J8382" s="33"/>
      <c r="K8382" s="33"/>
    </row>
    <row r="8383" spans="2:11" x14ac:dyDescent="0.2">
      <c r="B8383" s="33"/>
      <c r="C8383" s="171"/>
      <c r="D8383" s="33"/>
      <c r="E8383" s="33"/>
      <c r="F8383" s="33"/>
      <c r="G8383" s="33"/>
      <c r="H8383" s="33"/>
      <c r="I8383" s="171"/>
      <c r="J8383" s="33"/>
      <c r="K8383" s="33"/>
    </row>
    <row r="8384" spans="2:11" x14ac:dyDescent="0.2">
      <c r="B8384" s="33"/>
      <c r="C8384" s="171"/>
      <c r="D8384" s="33"/>
      <c r="E8384" s="33"/>
      <c r="F8384" s="33"/>
      <c r="G8384" s="33"/>
      <c r="H8384" s="33"/>
      <c r="I8384" s="171"/>
      <c r="J8384" s="33"/>
      <c r="K8384" s="33"/>
    </row>
    <row r="8385" spans="2:11" x14ac:dyDescent="0.2">
      <c r="B8385" s="33"/>
      <c r="C8385" s="171"/>
      <c r="D8385" s="33"/>
      <c r="E8385" s="33"/>
      <c r="F8385" s="33"/>
      <c r="G8385" s="33"/>
      <c r="H8385" s="33"/>
      <c r="I8385" s="171"/>
      <c r="J8385" s="33"/>
      <c r="K8385" s="33"/>
    </row>
    <row r="8386" spans="2:11" x14ac:dyDescent="0.2">
      <c r="B8386" s="33"/>
      <c r="C8386" s="171"/>
      <c r="D8386" s="33"/>
      <c r="E8386" s="33"/>
      <c r="F8386" s="33"/>
      <c r="G8386" s="33"/>
      <c r="H8386" s="33"/>
      <c r="I8386" s="171"/>
      <c r="J8386" s="33"/>
      <c r="K8386" s="33"/>
    </row>
    <row r="8387" spans="2:11" x14ac:dyDescent="0.2">
      <c r="B8387" s="33"/>
      <c r="C8387" s="171"/>
      <c r="D8387" s="33"/>
      <c r="E8387" s="33"/>
      <c r="F8387" s="33"/>
      <c r="G8387" s="33"/>
      <c r="H8387" s="33"/>
      <c r="I8387" s="171"/>
      <c r="J8387" s="33"/>
      <c r="K8387" s="33"/>
    </row>
    <row r="8388" spans="2:11" x14ac:dyDescent="0.2">
      <c r="B8388" s="33"/>
      <c r="C8388" s="171"/>
      <c r="D8388" s="33"/>
      <c r="E8388" s="33"/>
      <c r="F8388" s="33"/>
      <c r="G8388" s="33"/>
      <c r="H8388" s="33"/>
      <c r="I8388" s="171"/>
      <c r="J8388" s="33"/>
      <c r="K8388" s="33"/>
    </row>
    <row r="8389" spans="2:11" x14ac:dyDescent="0.2">
      <c r="B8389" s="33"/>
      <c r="C8389" s="171"/>
      <c r="D8389" s="33"/>
      <c r="E8389" s="33"/>
      <c r="F8389" s="33"/>
      <c r="G8389" s="33"/>
      <c r="H8389" s="33"/>
      <c r="I8389" s="171"/>
      <c r="J8389" s="33"/>
      <c r="K8389" s="33"/>
    </row>
    <row r="8390" spans="2:11" x14ac:dyDescent="0.2">
      <c r="B8390" s="33"/>
      <c r="C8390" s="171"/>
      <c r="D8390" s="33"/>
      <c r="E8390" s="33"/>
      <c r="F8390" s="33"/>
      <c r="G8390" s="33"/>
      <c r="H8390" s="33"/>
      <c r="I8390" s="171"/>
      <c r="J8390" s="33"/>
      <c r="K8390" s="33"/>
    </row>
    <row r="8391" spans="2:11" x14ac:dyDescent="0.2">
      <c r="B8391" s="33"/>
      <c r="C8391" s="171"/>
      <c r="D8391" s="33"/>
      <c r="E8391" s="33"/>
      <c r="F8391" s="33"/>
      <c r="G8391" s="33"/>
      <c r="H8391" s="33"/>
      <c r="I8391" s="171"/>
      <c r="J8391" s="33"/>
      <c r="K8391" s="33"/>
    </row>
    <row r="8392" spans="2:11" x14ac:dyDescent="0.2">
      <c r="B8392" s="33"/>
      <c r="C8392" s="171"/>
      <c r="D8392" s="33"/>
      <c r="E8392" s="33"/>
      <c r="F8392" s="33"/>
      <c r="G8392" s="33"/>
      <c r="H8392" s="33"/>
      <c r="I8392" s="171"/>
      <c r="J8392" s="33"/>
      <c r="K8392" s="33"/>
    </row>
    <row r="8393" spans="2:11" x14ac:dyDescent="0.2">
      <c r="B8393" s="33"/>
      <c r="C8393" s="171"/>
      <c r="D8393" s="33"/>
      <c r="E8393" s="33"/>
      <c r="F8393" s="33"/>
      <c r="G8393" s="33"/>
      <c r="H8393" s="33"/>
      <c r="I8393" s="171"/>
      <c r="J8393" s="33"/>
      <c r="K8393" s="33"/>
    </row>
    <row r="8394" spans="2:11" x14ac:dyDescent="0.2">
      <c r="B8394" s="33"/>
      <c r="C8394" s="171"/>
      <c r="D8394" s="33"/>
      <c r="E8394" s="33"/>
      <c r="F8394" s="33"/>
      <c r="G8394" s="33"/>
      <c r="H8394" s="33"/>
      <c r="I8394" s="171"/>
      <c r="J8394" s="33"/>
      <c r="K8394" s="33"/>
    </row>
    <row r="8395" spans="2:11" x14ac:dyDescent="0.2">
      <c r="B8395" s="33"/>
      <c r="C8395" s="171"/>
      <c r="D8395" s="33"/>
      <c r="E8395" s="33"/>
      <c r="F8395" s="33"/>
      <c r="G8395" s="33"/>
      <c r="H8395" s="33"/>
      <c r="I8395" s="171"/>
      <c r="J8395" s="33"/>
      <c r="K8395" s="33"/>
    </row>
    <row r="8396" spans="2:11" x14ac:dyDescent="0.2">
      <c r="B8396" s="33"/>
      <c r="C8396" s="171"/>
      <c r="D8396" s="33"/>
      <c r="E8396" s="33"/>
      <c r="F8396" s="33"/>
      <c r="G8396" s="33"/>
      <c r="H8396" s="33"/>
      <c r="I8396" s="171"/>
      <c r="J8396" s="33"/>
      <c r="K8396" s="33"/>
    </row>
    <row r="8397" spans="2:11" x14ac:dyDescent="0.2">
      <c r="B8397" s="33"/>
      <c r="C8397" s="171"/>
      <c r="D8397" s="33"/>
      <c r="E8397" s="33"/>
      <c r="F8397" s="33"/>
      <c r="G8397" s="33"/>
      <c r="H8397" s="33"/>
      <c r="I8397" s="171"/>
      <c r="J8397" s="33"/>
      <c r="K8397" s="33"/>
    </row>
    <row r="8398" spans="2:11" x14ac:dyDescent="0.2">
      <c r="B8398" s="33"/>
      <c r="C8398" s="171"/>
      <c r="D8398" s="33"/>
      <c r="E8398" s="33"/>
      <c r="F8398" s="33"/>
      <c r="G8398" s="33"/>
      <c r="H8398" s="33"/>
      <c r="I8398" s="171"/>
      <c r="J8398" s="33"/>
      <c r="K8398" s="33"/>
    </row>
    <row r="8399" spans="2:11" x14ac:dyDescent="0.2">
      <c r="B8399" s="33"/>
      <c r="C8399" s="171"/>
      <c r="D8399" s="33"/>
      <c r="E8399" s="33"/>
      <c r="F8399" s="33"/>
      <c r="G8399" s="33"/>
      <c r="H8399" s="33"/>
      <c r="I8399" s="171"/>
      <c r="J8399" s="33"/>
      <c r="K8399" s="33"/>
    </row>
    <row r="8400" spans="2:11" x14ac:dyDescent="0.2">
      <c r="B8400" s="33"/>
      <c r="C8400" s="171"/>
      <c r="D8400" s="33"/>
      <c r="E8400" s="33"/>
      <c r="F8400" s="33"/>
      <c r="G8400" s="33"/>
      <c r="H8400" s="33"/>
      <c r="I8400" s="171"/>
      <c r="J8400" s="33"/>
      <c r="K8400" s="33"/>
    </row>
    <row r="8401" spans="2:11" x14ac:dyDescent="0.2">
      <c r="B8401" s="33"/>
      <c r="C8401" s="171"/>
      <c r="D8401" s="33"/>
      <c r="E8401" s="33"/>
      <c r="F8401" s="33"/>
      <c r="G8401" s="33"/>
      <c r="H8401" s="33"/>
      <c r="I8401" s="171"/>
      <c r="J8401" s="33"/>
      <c r="K8401" s="33"/>
    </row>
    <row r="8402" spans="2:11" x14ac:dyDescent="0.2">
      <c r="B8402" s="33"/>
      <c r="C8402" s="171"/>
      <c r="D8402" s="33"/>
      <c r="E8402" s="33"/>
      <c r="F8402" s="33"/>
      <c r="G8402" s="33"/>
      <c r="H8402" s="33"/>
      <c r="I8402" s="171"/>
      <c r="J8402" s="33"/>
      <c r="K8402" s="33"/>
    </row>
    <row r="8403" spans="2:11" x14ac:dyDescent="0.2">
      <c r="B8403" s="33"/>
      <c r="C8403" s="171"/>
      <c r="D8403" s="33"/>
      <c r="E8403" s="33"/>
      <c r="F8403" s="33"/>
      <c r="G8403" s="33"/>
      <c r="H8403" s="33"/>
      <c r="I8403" s="171"/>
      <c r="J8403" s="33"/>
      <c r="K8403" s="33"/>
    </row>
    <row r="8404" spans="2:11" x14ac:dyDescent="0.2">
      <c r="B8404" s="33"/>
      <c r="C8404" s="171"/>
      <c r="D8404" s="33"/>
      <c r="E8404" s="33"/>
      <c r="F8404" s="33"/>
      <c r="G8404" s="33"/>
      <c r="H8404" s="33"/>
      <c r="I8404" s="171"/>
      <c r="J8404" s="33"/>
      <c r="K8404" s="33"/>
    </row>
    <row r="8405" spans="2:11" x14ac:dyDescent="0.2">
      <c r="B8405" s="33"/>
      <c r="C8405" s="171"/>
      <c r="D8405" s="33"/>
      <c r="E8405" s="33"/>
      <c r="F8405" s="33"/>
      <c r="G8405" s="33"/>
      <c r="H8405" s="33"/>
      <c r="I8405" s="171"/>
      <c r="J8405" s="33"/>
      <c r="K8405" s="33"/>
    </row>
    <row r="8406" spans="2:11" x14ac:dyDescent="0.2">
      <c r="B8406" s="33"/>
      <c r="C8406" s="171"/>
      <c r="D8406" s="33"/>
      <c r="E8406" s="33"/>
      <c r="F8406" s="33"/>
      <c r="G8406" s="33"/>
      <c r="H8406" s="33"/>
      <c r="I8406" s="171"/>
      <c r="J8406" s="33"/>
      <c r="K8406" s="33"/>
    </row>
    <row r="8407" spans="2:11" x14ac:dyDescent="0.2">
      <c r="B8407" s="33"/>
      <c r="C8407" s="171"/>
      <c r="D8407" s="33"/>
      <c r="E8407" s="33"/>
      <c r="F8407" s="33"/>
      <c r="G8407" s="33"/>
      <c r="H8407" s="33"/>
      <c r="I8407" s="171"/>
      <c r="J8407" s="33"/>
      <c r="K8407" s="33"/>
    </row>
    <row r="8408" spans="2:11" x14ac:dyDescent="0.2">
      <c r="B8408" s="33"/>
      <c r="C8408" s="171"/>
      <c r="D8408" s="33"/>
      <c r="E8408" s="33"/>
      <c r="F8408" s="33"/>
      <c r="G8408" s="33"/>
      <c r="H8408" s="33"/>
      <c r="I8408" s="171"/>
      <c r="J8408" s="33"/>
      <c r="K8408" s="33"/>
    </row>
    <row r="8409" spans="2:11" x14ac:dyDescent="0.2">
      <c r="B8409" s="33"/>
      <c r="C8409" s="171"/>
      <c r="D8409" s="33"/>
      <c r="E8409" s="33"/>
      <c r="F8409" s="33"/>
      <c r="G8409" s="33"/>
      <c r="H8409" s="33"/>
      <c r="I8409" s="171"/>
      <c r="J8409" s="33"/>
      <c r="K8409" s="33"/>
    </row>
    <row r="8410" spans="2:11" x14ac:dyDescent="0.2">
      <c r="B8410" s="33"/>
      <c r="C8410" s="171"/>
      <c r="D8410" s="33"/>
      <c r="E8410" s="33"/>
      <c r="F8410" s="33"/>
      <c r="G8410" s="33"/>
      <c r="H8410" s="33"/>
      <c r="I8410" s="171"/>
      <c r="J8410" s="33"/>
      <c r="K8410" s="33"/>
    </row>
    <row r="8411" spans="2:11" x14ac:dyDescent="0.2">
      <c r="B8411" s="33"/>
      <c r="C8411" s="171"/>
      <c r="D8411" s="33"/>
      <c r="E8411" s="33"/>
      <c r="F8411" s="33"/>
      <c r="G8411" s="33"/>
      <c r="H8411" s="33"/>
      <c r="I8411" s="171"/>
      <c r="J8411" s="33"/>
      <c r="K8411" s="33"/>
    </row>
    <row r="8412" spans="2:11" x14ac:dyDescent="0.2">
      <c r="B8412" s="33"/>
      <c r="C8412" s="171"/>
      <c r="D8412" s="33"/>
      <c r="E8412" s="33"/>
      <c r="F8412" s="33"/>
      <c r="G8412" s="33"/>
      <c r="H8412" s="33"/>
      <c r="I8412" s="171"/>
      <c r="J8412" s="33"/>
      <c r="K8412" s="33"/>
    </row>
    <row r="8413" spans="2:11" x14ac:dyDescent="0.2">
      <c r="B8413" s="33"/>
      <c r="C8413" s="171"/>
      <c r="D8413" s="33"/>
      <c r="E8413" s="33"/>
      <c r="F8413" s="33"/>
      <c r="G8413" s="33"/>
      <c r="H8413" s="33"/>
      <c r="I8413" s="171"/>
      <c r="J8413" s="33"/>
      <c r="K8413" s="33"/>
    </row>
    <row r="8414" spans="2:11" x14ac:dyDescent="0.2">
      <c r="B8414" s="33"/>
      <c r="C8414" s="171"/>
      <c r="D8414" s="33"/>
      <c r="E8414" s="33"/>
      <c r="F8414" s="33"/>
      <c r="G8414" s="33"/>
      <c r="H8414" s="33"/>
      <c r="I8414" s="171"/>
      <c r="J8414" s="33"/>
      <c r="K8414" s="33"/>
    </row>
    <row r="8415" spans="2:11" x14ac:dyDescent="0.2">
      <c r="B8415" s="33"/>
      <c r="C8415" s="171"/>
      <c r="D8415" s="33"/>
      <c r="E8415" s="33"/>
      <c r="F8415" s="33"/>
      <c r="G8415" s="33"/>
      <c r="H8415" s="33"/>
      <c r="I8415" s="171"/>
      <c r="J8415" s="33"/>
      <c r="K8415" s="33"/>
    </row>
    <row r="8416" spans="2:11" x14ac:dyDescent="0.2">
      <c r="B8416" s="33"/>
      <c r="C8416" s="171"/>
      <c r="D8416" s="33"/>
      <c r="E8416" s="33"/>
      <c r="F8416" s="33"/>
      <c r="G8416" s="33"/>
      <c r="H8416" s="33"/>
      <c r="I8416" s="171"/>
      <c r="J8416" s="33"/>
      <c r="K8416" s="33"/>
    </row>
    <row r="8417" spans="2:11" x14ac:dyDescent="0.2">
      <c r="B8417" s="33"/>
      <c r="C8417" s="171"/>
      <c r="D8417" s="33"/>
      <c r="E8417" s="33"/>
      <c r="F8417" s="33"/>
      <c r="G8417" s="33"/>
      <c r="H8417" s="33"/>
      <c r="I8417" s="171"/>
      <c r="J8417" s="33"/>
      <c r="K8417" s="33"/>
    </row>
    <row r="8418" spans="2:11" x14ac:dyDescent="0.2">
      <c r="B8418" s="33"/>
      <c r="C8418" s="171"/>
      <c r="D8418" s="33"/>
      <c r="E8418" s="33"/>
      <c r="F8418" s="33"/>
      <c r="G8418" s="33"/>
      <c r="H8418" s="33"/>
      <c r="I8418" s="171"/>
      <c r="J8418" s="33"/>
      <c r="K8418" s="33"/>
    </row>
    <row r="8419" spans="2:11" x14ac:dyDescent="0.2">
      <c r="B8419" s="33"/>
      <c r="C8419" s="171"/>
      <c r="D8419" s="33"/>
      <c r="E8419" s="33"/>
      <c r="F8419" s="33"/>
      <c r="G8419" s="33"/>
      <c r="H8419" s="33"/>
      <c r="I8419" s="171"/>
      <c r="J8419" s="33"/>
      <c r="K8419" s="33"/>
    </row>
    <row r="8420" spans="2:11" x14ac:dyDescent="0.2">
      <c r="B8420" s="33"/>
      <c r="C8420" s="171"/>
      <c r="D8420" s="33"/>
      <c r="E8420" s="33"/>
      <c r="F8420" s="33"/>
      <c r="G8420" s="33"/>
      <c r="H8420" s="33"/>
      <c r="I8420" s="171"/>
      <c r="J8420" s="33"/>
      <c r="K8420" s="33"/>
    </row>
    <row r="8421" spans="2:11" x14ac:dyDescent="0.2">
      <c r="B8421" s="33"/>
      <c r="C8421" s="171"/>
      <c r="D8421" s="33"/>
      <c r="E8421" s="33"/>
      <c r="F8421" s="33"/>
      <c r="G8421" s="33"/>
      <c r="H8421" s="33"/>
      <c r="I8421" s="171"/>
      <c r="J8421" s="33"/>
      <c r="K8421" s="33"/>
    </row>
    <row r="8422" spans="2:11" x14ac:dyDescent="0.2">
      <c r="B8422" s="33"/>
      <c r="C8422" s="171"/>
      <c r="D8422" s="33"/>
      <c r="E8422" s="33"/>
      <c r="F8422" s="33"/>
      <c r="G8422" s="33"/>
      <c r="H8422" s="33"/>
      <c r="I8422" s="171"/>
      <c r="J8422" s="33"/>
      <c r="K8422" s="33"/>
    </row>
    <row r="8423" spans="2:11" x14ac:dyDescent="0.2">
      <c r="B8423" s="33"/>
      <c r="C8423" s="171"/>
      <c r="D8423" s="33"/>
      <c r="E8423" s="33"/>
      <c r="F8423" s="33"/>
      <c r="G8423" s="33"/>
      <c r="H8423" s="33"/>
      <c r="I8423" s="171"/>
      <c r="J8423" s="33"/>
      <c r="K8423" s="33"/>
    </row>
    <row r="8424" spans="2:11" x14ac:dyDescent="0.2">
      <c r="B8424" s="33"/>
      <c r="C8424" s="171"/>
      <c r="D8424" s="33"/>
      <c r="E8424" s="33"/>
      <c r="F8424" s="33"/>
      <c r="G8424" s="33"/>
      <c r="H8424" s="33"/>
      <c r="I8424" s="171"/>
      <c r="J8424" s="33"/>
      <c r="K8424" s="33"/>
    </row>
    <row r="8425" spans="2:11" x14ac:dyDescent="0.2">
      <c r="B8425" s="33"/>
      <c r="C8425" s="171"/>
      <c r="D8425" s="33"/>
      <c r="E8425" s="33"/>
      <c r="F8425" s="33"/>
      <c r="G8425" s="33"/>
      <c r="H8425" s="33"/>
      <c r="I8425" s="171"/>
      <c r="J8425" s="33"/>
      <c r="K8425" s="33"/>
    </row>
    <row r="8426" spans="2:11" x14ac:dyDescent="0.2">
      <c r="B8426" s="33"/>
      <c r="C8426" s="171"/>
      <c r="D8426" s="33"/>
      <c r="E8426" s="33"/>
      <c r="F8426" s="33"/>
      <c r="G8426" s="33"/>
      <c r="H8426" s="33"/>
      <c r="I8426" s="171"/>
      <c r="J8426" s="33"/>
      <c r="K8426" s="33"/>
    </row>
    <row r="8427" spans="2:11" x14ac:dyDescent="0.2">
      <c r="B8427" s="33"/>
      <c r="C8427" s="171"/>
      <c r="D8427" s="33"/>
      <c r="E8427" s="33"/>
      <c r="F8427" s="33"/>
      <c r="G8427" s="33"/>
      <c r="H8427" s="33"/>
      <c r="I8427" s="171"/>
      <c r="J8427" s="33"/>
      <c r="K8427" s="33"/>
    </row>
    <row r="8428" spans="2:11" x14ac:dyDescent="0.2">
      <c r="B8428" s="33"/>
      <c r="C8428" s="171"/>
      <c r="D8428" s="33"/>
      <c r="E8428" s="33"/>
      <c r="F8428" s="33"/>
      <c r="G8428" s="33"/>
      <c r="H8428" s="33"/>
      <c r="I8428" s="171"/>
      <c r="J8428" s="33"/>
      <c r="K8428" s="33"/>
    </row>
    <row r="8429" spans="2:11" x14ac:dyDescent="0.2">
      <c r="B8429" s="33"/>
      <c r="C8429" s="171"/>
      <c r="D8429" s="33"/>
      <c r="E8429" s="33"/>
      <c r="F8429" s="33"/>
      <c r="G8429" s="33"/>
      <c r="H8429" s="33"/>
      <c r="I8429" s="171"/>
      <c r="J8429" s="33"/>
      <c r="K8429" s="33"/>
    </row>
    <row r="8430" spans="2:11" x14ac:dyDescent="0.2">
      <c r="B8430" s="33"/>
      <c r="C8430" s="171"/>
      <c r="D8430" s="33"/>
      <c r="E8430" s="33"/>
      <c r="F8430" s="33"/>
      <c r="G8430" s="33"/>
      <c r="H8430" s="33"/>
      <c r="I8430" s="171"/>
      <c r="J8430" s="33"/>
      <c r="K8430" s="33"/>
    </row>
    <row r="8431" spans="2:11" x14ac:dyDescent="0.2">
      <c r="B8431" s="33"/>
      <c r="C8431" s="171"/>
      <c r="D8431" s="33"/>
      <c r="E8431" s="33"/>
      <c r="F8431" s="33"/>
      <c r="G8431" s="33"/>
      <c r="H8431" s="33"/>
      <c r="I8431" s="171"/>
      <c r="J8431" s="33"/>
      <c r="K8431" s="33"/>
    </row>
    <row r="8432" spans="2:11" x14ac:dyDescent="0.2">
      <c r="B8432" s="33"/>
      <c r="C8432" s="171"/>
      <c r="D8432" s="33"/>
      <c r="E8432" s="33"/>
      <c r="F8432" s="33"/>
      <c r="G8432" s="33"/>
      <c r="H8432" s="33"/>
      <c r="I8432" s="171"/>
      <c r="J8432" s="33"/>
      <c r="K8432" s="33"/>
    </row>
    <row r="8433" spans="2:11" x14ac:dyDescent="0.2">
      <c r="B8433" s="33"/>
      <c r="C8433" s="171"/>
      <c r="D8433" s="33"/>
      <c r="E8433" s="33"/>
      <c r="F8433" s="33"/>
      <c r="G8433" s="33"/>
      <c r="H8433" s="33"/>
      <c r="I8433" s="171"/>
      <c r="J8433" s="33"/>
      <c r="K8433" s="33"/>
    </row>
    <row r="8434" spans="2:11" x14ac:dyDescent="0.2">
      <c r="B8434" s="33"/>
      <c r="C8434" s="171"/>
      <c r="D8434" s="33"/>
      <c r="E8434" s="33"/>
      <c r="F8434" s="33"/>
      <c r="G8434" s="33"/>
      <c r="H8434" s="33"/>
      <c r="I8434" s="171"/>
      <c r="J8434" s="33"/>
      <c r="K8434" s="33"/>
    </row>
    <row r="8435" spans="2:11" x14ac:dyDescent="0.2">
      <c r="B8435" s="33"/>
      <c r="C8435" s="171"/>
      <c r="D8435" s="33"/>
      <c r="E8435" s="33"/>
      <c r="F8435" s="33"/>
      <c r="G8435" s="33"/>
      <c r="H8435" s="33"/>
      <c r="I8435" s="171"/>
      <c r="J8435" s="33"/>
      <c r="K8435" s="33"/>
    </row>
    <row r="8436" spans="2:11" x14ac:dyDescent="0.2">
      <c r="B8436" s="33"/>
      <c r="C8436" s="171"/>
      <c r="D8436" s="33"/>
      <c r="E8436" s="33"/>
      <c r="F8436" s="33"/>
      <c r="G8436" s="33"/>
      <c r="H8436" s="33"/>
      <c r="I8436" s="171"/>
      <c r="J8436" s="33"/>
      <c r="K8436" s="33"/>
    </row>
    <row r="8437" spans="2:11" x14ac:dyDescent="0.2">
      <c r="B8437" s="33"/>
      <c r="C8437" s="171"/>
      <c r="D8437" s="33"/>
      <c r="E8437" s="33"/>
      <c r="F8437" s="33"/>
      <c r="G8437" s="33"/>
      <c r="H8437" s="33"/>
      <c r="I8437" s="171"/>
      <c r="J8437" s="33"/>
      <c r="K8437" s="33"/>
    </row>
    <row r="8438" spans="2:11" x14ac:dyDescent="0.2">
      <c r="B8438" s="33"/>
      <c r="C8438" s="171"/>
      <c r="D8438" s="33"/>
      <c r="E8438" s="33"/>
      <c r="F8438" s="33"/>
      <c r="G8438" s="33"/>
      <c r="H8438" s="33"/>
      <c r="I8438" s="171"/>
      <c r="J8438" s="33"/>
      <c r="K8438" s="33"/>
    </row>
    <row r="8439" spans="2:11" x14ac:dyDescent="0.2">
      <c r="B8439" s="33"/>
      <c r="C8439" s="171"/>
      <c r="D8439" s="33"/>
      <c r="E8439" s="33"/>
      <c r="F8439" s="33"/>
      <c r="G8439" s="33"/>
      <c r="H8439" s="33"/>
      <c r="I8439" s="171"/>
      <c r="J8439" s="33"/>
      <c r="K8439" s="33"/>
    </row>
    <row r="8440" spans="2:11" x14ac:dyDescent="0.2">
      <c r="B8440" s="33"/>
      <c r="C8440" s="171"/>
      <c r="D8440" s="33"/>
      <c r="E8440" s="33"/>
      <c r="F8440" s="33"/>
      <c r="G8440" s="33"/>
      <c r="H8440" s="33"/>
      <c r="I8440" s="171"/>
      <c r="J8440" s="33"/>
      <c r="K8440" s="33"/>
    </row>
    <row r="8441" spans="2:11" x14ac:dyDescent="0.2">
      <c r="B8441" s="33"/>
      <c r="C8441" s="171"/>
      <c r="D8441" s="33"/>
      <c r="E8441" s="33"/>
      <c r="F8441" s="33"/>
      <c r="G8441" s="33"/>
      <c r="H8441" s="33"/>
      <c r="I8441" s="171"/>
      <c r="J8441" s="33"/>
      <c r="K8441" s="33"/>
    </row>
    <row r="8442" spans="2:11" x14ac:dyDescent="0.2">
      <c r="B8442" s="33"/>
      <c r="C8442" s="171"/>
      <c r="D8442" s="33"/>
      <c r="E8442" s="33"/>
      <c r="F8442" s="33"/>
      <c r="G8442" s="33"/>
      <c r="H8442" s="33"/>
      <c r="I8442" s="171"/>
      <c r="J8442" s="33"/>
      <c r="K8442" s="33"/>
    </row>
    <row r="8443" spans="2:11" x14ac:dyDescent="0.2">
      <c r="B8443" s="33"/>
      <c r="C8443" s="171"/>
      <c r="D8443" s="33"/>
      <c r="E8443" s="33"/>
      <c r="F8443" s="33"/>
      <c r="G8443" s="33"/>
      <c r="H8443" s="33"/>
      <c r="I8443" s="171"/>
      <c r="J8443" s="33"/>
      <c r="K8443" s="33"/>
    </row>
    <row r="8444" spans="2:11" x14ac:dyDescent="0.2">
      <c r="B8444" s="33"/>
      <c r="C8444" s="171"/>
      <c r="D8444" s="33"/>
      <c r="E8444" s="33"/>
      <c r="F8444" s="33"/>
      <c r="G8444" s="33"/>
      <c r="H8444" s="33"/>
      <c r="I8444" s="171"/>
      <c r="J8444" s="33"/>
      <c r="K8444" s="33"/>
    </row>
    <row r="8445" spans="2:11" x14ac:dyDescent="0.2">
      <c r="B8445" s="33"/>
      <c r="C8445" s="171"/>
      <c r="D8445" s="33"/>
      <c r="E8445" s="33"/>
      <c r="F8445" s="33"/>
      <c r="G8445" s="33"/>
      <c r="H8445" s="33"/>
      <c r="I8445" s="171"/>
      <c r="J8445" s="33"/>
      <c r="K8445" s="33"/>
    </row>
    <row r="8446" spans="2:11" x14ac:dyDescent="0.2">
      <c r="B8446" s="33"/>
      <c r="C8446" s="171"/>
      <c r="D8446" s="33"/>
      <c r="E8446" s="33"/>
      <c r="F8446" s="33"/>
      <c r="G8446" s="33"/>
      <c r="H8446" s="33"/>
      <c r="I8446" s="171"/>
      <c r="J8446" s="33"/>
      <c r="K8446" s="33"/>
    </row>
    <row r="8447" spans="2:11" x14ac:dyDescent="0.2">
      <c r="B8447" s="33"/>
      <c r="C8447" s="171"/>
      <c r="D8447" s="33"/>
      <c r="E8447" s="33"/>
      <c r="F8447" s="33"/>
      <c r="G8447" s="33"/>
      <c r="H8447" s="33"/>
      <c r="I8447" s="171"/>
      <c r="J8447" s="33"/>
      <c r="K8447" s="33"/>
    </row>
    <row r="8448" spans="2:11" x14ac:dyDescent="0.2">
      <c r="B8448" s="33"/>
      <c r="C8448" s="171"/>
      <c r="D8448" s="33"/>
      <c r="E8448" s="33"/>
      <c r="F8448" s="33"/>
      <c r="G8448" s="33"/>
      <c r="H8448" s="33"/>
      <c r="I8448" s="171"/>
      <c r="J8448" s="33"/>
      <c r="K8448" s="33"/>
    </row>
    <row r="8449" spans="2:11" x14ac:dyDescent="0.2">
      <c r="B8449" s="33"/>
      <c r="C8449" s="171"/>
      <c r="D8449" s="33"/>
      <c r="E8449" s="33"/>
      <c r="F8449" s="33"/>
      <c r="G8449" s="33"/>
      <c r="H8449" s="33"/>
      <c r="I8449" s="171"/>
      <c r="J8449" s="33"/>
      <c r="K8449" s="33"/>
    </row>
    <row r="8450" spans="2:11" x14ac:dyDescent="0.2">
      <c r="B8450" s="33"/>
      <c r="C8450" s="171"/>
      <c r="D8450" s="33"/>
      <c r="E8450" s="33"/>
      <c r="F8450" s="33"/>
      <c r="G8450" s="33"/>
      <c r="H8450" s="33"/>
      <c r="I8450" s="171"/>
      <c r="J8450" s="33"/>
      <c r="K8450" s="33"/>
    </row>
    <row r="8451" spans="2:11" x14ac:dyDescent="0.2">
      <c r="B8451" s="33"/>
      <c r="C8451" s="171"/>
      <c r="D8451" s="33"/>
      <c r="E8451" s="33"/>
      <c r="F8451" s="33"/>
      <c r="G8451" s="33"/>
      <c r="H8451" s="33"/>
      <c r="I8451" s="171"/>
      <c r="J8451" s="33"/>
      <c r="K8451" s="33"/>
    </row>
    <row r="8452" spans="2:11" x14ac:dyDescent="0.2">
      <c r="B8452" s="33"/>
      <c r="C8452" s="171"/>
      <c r="D8452" s="33"/>
      <c r="E8452" s="33"/>
      <c r="F8452" s="33"/>
      <c r="G8452" s="33"/>
      <c r="H8452" s="33"/>
      <c r="I8452" s="171"/>
      <c r="J8452" s="33"/>
      <c r="K8452" s="33"/>
    </row>
    <row r="8453" spans="2:11" x14ac:dyDescent="0.2">
      <c r="B8453" s="33"/>
      <c r="C8453" s="171"/>
      <c r="D8453" s="33"/>
      <c r="E8453" s="33"/>
      <c r="F8453" s="33"/>
      <c r="G8453" s="33"/>
      <c r="H8453" s="33"/>
      <c r="I8453" s="171"/>
      <c r="J8453" s="33"/>
      <c r="K8453" s="33"/>
    </row>
    <row r="8454" spans="2:11" x14ac:dyDescent="0.2">
      <c r="B8454" s="33"/>
      <c r="C8454" s="171"/>
      <c r="D8454" s="33"/>
      <c r="E8454" s="33"/>
      <c r="F8454" s="33"/>
      <c r="G8454" s="33"/>
      <c r="H8454" s="33"/>
      <c r="I8454" s="171"/>
      <c r="J8454" s="33"/>
      <c r="K8454" s="33"/>
    </row>
    <row r="8455" spans="2:11" x14ac:dyDescent="0.2">
      <c r="B8455" s="33"/>
      <c r="C8455" s="171"/>
      <c r="D8455" s="33"/>
      <c r="E8455" s="33"/>
      <c r="F8455" s="33"/>
      <c r="G8455" s="33"/>
      <c r="H8455" s="33"/>
      <c r="I8455" s="171"/>
      <c r="J8455" s="33"/>
      <c r="K8455" s="33"/>
    </row>
    <row r="8456" spans="2:11" x14ac:dyDescent="0.2">
      <c r="B8456" s="33"/>
      <c r="C8456" s="171"/>
      <c r="D8456" s="33"/>
      <c r="E8456" s="33"/>
      <c r="F8456" s="33"/>
      <c r="G8456" s="33"/>
      <c r="H8456" s="33"/>
      <c r="I8456" s="171"/>
      <c r="J8456" s="33"/>
      <c r="K8456" s="33"/>
    </row>
    <row r="8457" spans="2:11" x14ac:dyDescent="0.2">
      <c r="B8457" s="33"/>
      <c r="C8457" s="171"/>
      <c r="D8457" s="33"/>
      <c r="E8457" s="33"/>
      <c r="F8457" s="33"/>
      <c r="G8457" s="33"/>
      <c r="H8457" s="33"/>
      <c r="I8457" s="171"/>
      <c r="J8457" s="33"/>
      <c r="K8457" s="33"/>
    </row>
    <row r="8458" spans="2:11" x14ac:dyDescent="0.2">
      <c r="B8458" s="33"/>
      <c r="C8458" s="171"/>
      <c r="D8458" s="33"/>
      <c r="E8458" s="33"/>
      <c r="F8458" s="33"/>
      <c r="G8458" s="33"/>
      <c r="H8458" s="33"/>
      <c r="I8458" s="171"/>
      <c r="J8458" s="33"/>
      <c r="K8458" s="33"/>
    </row>
    <row r="8459" spans="2:11" x14ac:dyDescent="0.2">
      <c r="B8459" s="33"/>
      <c r="C8459" s="171"/>
      <c r="D8459" s="33"/>
      <c r="E8459" s="33"/>
      <c r="F8459" s="33"/>
      <c r="G8459" s="33"/>
      <c r="H8459" s="33"/>
      <c r="I8459" s="171"/>
      <c r="J8459" s="33"/>
      <c r="K8459" s="33"/>
    </row>
    <row r="8460" spans="2:11" x14ac:dyDescent="0.2">
      <c r="B8460" s="33"/>
      <c r="C8460" s="171"/>
      <c r="D8460" s="33"/>
      <c r="E8460" s="33"/>
      <c r="F8460" s="33"/>
      <c r="G8460" s="33"/>
      <c r="H8460" s="33"/>
      <c r="I8460" s="171"/>
      <c r="J8460" s="33"/>
      <c r="K8460" s="33"/>
    </row>
    <row r="8461" spans="2:11" x14ac:dyDescent="0.2">
      <c r="B8461" s="33"/>
      <c r="C8461" s="171"/>
      <c r="D8461" s="33"/>
      <c r="E8461" s="33"/>
      <c r="F8461" s="33"/>
      <c r="G8461" s="33"/>
      <c r="H8461" s="33"/>
      <c r="I8461" s="171"/>
      <c r="J8461" s="33"/>
      <c r="K8461" s="33"/>
    </row>
    <row r="8462" spans="2:11" x14ac:dyDescent="0.2">
      <c r="B8462" s="33"/>
      <c r="C8462" s="171"/>
      <c r="D8462" s="33"/>
      <c r="E8462" s="33"/>
      <c r="F8462" s="33"/>
      <c r="G8462" s="33"/>
      <c r="H8462" s="33"/>
      <c r="I8462" s="171"/>
      <c r="J8462" s="33"/>
      <c r="K8462" s="33"/>
    </row>
    <row r="8463" spans="2:11" x14ac:dyDescent="0.2">
      <c r="B8463" s="33"/>
      <c r="C8463" s="171"/>
      <c r="D8463" s="33"/>
      <c r="E8463" s="33"/>
      <c r="F8463" s="33"/>
      <c r="G8463" s="33"/>
      <c r="H8463" s="33"/>
      <c r="I8463" s="171"/>
      <c r="J8463" s="33"/>
      <c r="K8463" s="33"/>
    </row>
    <row r="8464" spans="2:11" x14ac:dyDescent="0.2">
      <c r="B8464" s="33"/>
      <c r="C8464" s="171"/>
      <c r="D8464" s="33"/>
      <c r="E8464" s="33"/>
      <c r="F8464" s="33"/>
      <c r="G8464" s="33"/>
      <c r="H8464" s="33"/>
      <c r="I8464" s="171"/>
      <c r="J8464" s="33"/>
      <c r="K8464" s="33"/>
    </row>
    <row r="8465" spans="2:11" x14ac:dyDescent="0.2">
      <c r="B8465" s="33"/>
      <c r="C8465" s="171"/>
      <c r="D8465" s="33"/>
      <c r="E8465" s="33"/>
      <c r="F8465" s="33"/>
      <c r="G8465" s="33"/>
      <c r="H8465" s="33"/>
      <c r="I8465" s="171"/>
      <c r="J8465" s="33"/>
      <c r="K8465" s="33"/>
    </row>
    <row r="8466" spans="2:11" x14ac:dyDescent="0.2">
      <c r="B8466" s="33"/>
      <c r="C8466" s="171"/>
      <c r="D8466" s="33"/>
      <c r="E8466" s="33"/>
      <c r="F8466" s="33"/>
      <c r="G8466" s="33"/>
      <c r="H8466" s="33"/>
      <c r="I8466" s="171"/>
      <c r="J8466" s="33"/>
      <c r="K8466" s="33"/>
    </row>
    <row r="8467" spans="2:11" x14ac:dyDescent="0.2">
      <c r="B8467" s="33"/>
      <c r="C8467" s="171"/>
      <c r="D8467" s="33"/>
      <c r="E8467" s="33"/>
      <c r="F8467" s="33"/>
      <c r="G8467" s="33"/>
      <c r="H8467" s="33"/>
      <c r="I8467" s="171"/>
      <c r="J8467" s="33"/>
      <c r="K8467" s="33"/>
    </row>
    <row r="8468" spans="2:11" x14ac:dyDescent="0.2">
      <c r="B8468" s="33"/>
      <c r="C8468" s="171"/>
      <c r="D8468" s="33"/>
      <c r="E8468" s="33"/>
      <c r="F8468" s="33"/>
      <c r="G8468" s="33"/>
      <c r="H8468" s="33"/>
      <c r="I8468" s="171"/>
      <c r="J8468" s="33"/>
      <c r="K8468" s="33"/>
    </row>
    <row r="8469" spans="2:11" x14ac:dyDescent="0.2">
      <c r="B8469" s="33"/>
      <c r="C8469" s="171"/>
      <c r="D8469" s="33"/>
      <c r="E8469" s="33"/>
      <c r="F8469" s="33"/>
      <c r="G8469" s="33"/>
      <c r="H8469" s="33"/>
      <c r="I8469" s="171"/>
      <c r="J8469" s="33"/>
      <c r="K8469" s="33"/>
    </row>
    <row r="8470" spans="2:11" x14ac:dyDescent="0.2">
      <c r="B8470" s="33"/>
      <c r="C8470" s="171"/>
      <c r="D8470" s="33"/>
      <c r="E8470" s="33"/>
      <c r="F8470" s="33"/>
      <c r="G8470" s="33"/>
      <c r="H8470" s="33"/>
      <c r="I8470" s="171"/>
      <c r="J8470" s="33"/>
      <c r="K8470" s="33"/>
    </row>
    <row r="8471" spans="2:11" x14ac:dyDescent="0.2">
      <c r="B8471" s="33"/>
      <c r="C8471" s="171"/>
      <c r="D8471" s="33"/>
      <c r="E8471" s="33"/>
      <c r="F8471" s="33"/>
      <c r="G8471" s="33"/>
      <c r="H8471" s="33"/>
      <c r="I8471" s="171"/>
      <c r="J8471" s="33"/>
      <c r="K8471" s="33"/>
    </row>
    <row r="8472" spans="2:11" x14ac:dyDescent="0.2">
      <c r="B8472" s="33"/>
      <c r="C8472" s="171"/>
      <c r="D8472" s="33"/>
      <c r="E8472" s="33"/>
      <c r="F8472" s="33"/>
      <c r="G8472" s="33"/>
      <c r="H8472" s="33"/>
      <c r="I8472" s="171"/>
      <c r="J8472" s="33"/>
      <c r="K8472" s="33"/>
    </row>
    <row r="8473" spans="2:11" x14ac:dyDescent="0.2">
      <c r="B8473" s="33"/>
      <c r="C8473" s="171"/>
      <c r="D8473" s="33"/>
      <c r="E8473" s="33"/>
      <c r="F8473" s="33"/>
      <c r="G8473" s="33"/>
      <c r="H8473" s="33"/>
      <c r="I8473" s="171"/>
      <c r="J8473" s="33"/>
      <c r="K8473" s="33"/>
    </row>
    <row r="8474" spans="2:11" x14ac:dyDescent="0.2">
      <c r="B8474" s="33"/>
      <c r="C8474" s="171"/>
      <c r="D8474" s="33"/>
      <c r="E8474" s="33"/>
      <c r="F8474" s="33"/>
      <c r="G8474" s="33"/>
      <c r="H8474" s="33"/>
      <c r="I8474" s="171"/>
      <c r="J8474" s="33"/>
      <c r="K8474" s="33"/>
    </row>
    <row r="8475" spans="2:11" x14ac:dyDescent="0.2">
      <c r="B8475" s="33"/>
      <c r="C8475" s="171"/>
      <c r="D8475" s="33"/>
      <c r="E8475" s="33"/>
      <c r="F8475" s="33"/>
      <c r="G8475" s="33"/>
      <c r="H8475" s="33"/>
      <c r="I8475" s="171"/>
      <c r="J8475" s="33"/>
      <c r="K8475" s="33"/>
    </row>
    <row r="8476" spans="2:11" x14ac:dyDescent="0.2">
      <c r="B8476" s="33"/>
      <c r="C8476" s="171"/>
      <c r="D8476" s="33"/>
      <c r="E8476" s="33"/>
      <c r="F8476" s="33"/>
      <c r="G8476" s="33"/>
      <c r="H8476" s="33"/>
      <c r="I8476" s="171"/>
      <c r="J8476" s="33"/>
      <c r="K8476" s="33"/>
    </row>
    <row r="8477" spans="2:11" x14ac:dyDescent="0.2">
      <c r="B8477" s="33"/>
      <c r="C8477" s="171"/>
      <c r="D8477" s="33"/>
      <c r="E8477" s="33"/>
      <c r="F8477" s="33"/>
      <c r="G8477" s="33"/>
      <c r="H8477" s="33"/>
      <c r="I8477" s="171"/>
      <c r="J8477" s="33"/>
      <c r="K8477" s="33"/>
    </row>
    <row r="8478" spans="2:11" x14ac:dyDescent="0.2">
      <c r="B8478" s="33"/>
      <c r="C8478" s="171"/>
      <c r="D8478" s="33"/>
      <c r="E8478" s="33"/>
      <c r="F8478" s="33"/>
      <c r="G8478" s="33"/>
      <c r="H8478" s="33"/>
      <c r="I8478" s="171"/>
      <c r="J8478" s="33"/>
      <c r="K8478" s="33"/>
    </row>
    <row r="8479" spans="2:11" x14ac:dyDescent="0.2">
      <c r="B8479" s="33"/>
      <c r="C8479" s="171"/>
      <c r="D8479" s="33"/>
      <c r="E8479" s="33"/>
      <c r="F8479" s="33"/>
      <c r="G8479" s="33"/>
      <c r="H8479" s="33"/>
      <c r="I8479" s="171"/>
      <c r="J8479" s="33"/>
      <c r="K8479" s="33"/>
    </row>
    <row r="8480" spans="2:11" x14ac:dyDescent="0.2">
      <c r="B8480" s="33"/>
      <c r="C8480" s="171"/>
      <c r="D8480" s="33"/>
      <c r="E8480" s="33"/>
      <c r="F8480" s="33"/>
      <c r="G8480" s="33"/>
      <c r="H8480" s="33"/>
      <c r="I8480" s="171"/>
      <c r="J8480" s="33"/>
      <c r="K8480" s="33"/>
    </row>
    <row r="8481" spans="2:11" x14ac:dyDescent="0.2">
      <c r="B8481" s="33"/>
      <c r="C8481" s="171"/>
      <c r="D8481" s="33"/>
      <c r="E8481" s="33"/>
      <c r="F8481" s="33"/>
      <c r="G8481" s="33"/>
      <c r="H8481" s="33"/>
      <c r="I8481" s="171"/>
      <c r="J8481" s="33"/>
      <c r="K8481" s="33"/>
    </row>
    <row r="8482" spans="2:11" x14ac:dyDescent="0.2">
      <c r="B8482" s="33"/>
      <c r="C8482" s="171"/>
      <c r="D8482" s="33"/>
      <c r="E8482" s="33"/>
      <c r="F8482" s="33"/>
      <c r="G8482" s="33"/>
      <c r="H8482" s="33"/>
      <c r="I8482" s="171"/>
      <c r="J8482" s="33"/>
      <c r="K8482" s="33"/>
    </row>
    <row r="8483" spans="2:11" x14ac:dyDescent="0.2">
      <c r="B8483" s="33"/>
      <c r="C8483" s="171"/>
      <c r="D8483" s="33"/>
      <c r="E8483" s="33"/>
      <c r="F8483" s="33"/>
      <c r="G8483" s="33"/>
      <c r="H8483" s="33"/>
      <c r="I8483" s="171"/>
      <c r="J8483" s="33"/>
      <c r="K8483" s="33"/>
    </row>
    <row r="8484" spans="2:11" x14ac:dyDescent="0.2">
      <c r="B8484" s="33"/>
      <c r="C8484" s="171"/>
      <c r="D8484" s="33"/>
      <c r="E8484" s="33"/>
      <c r="F8484" s="33"/>
      <c r="G8484" s="33"/>
      <c r="H8484" s="33"/>
      <c r="I8484" s="171"/>
      <c r="J8484" s="33"/>
      <c r="K8484" s="33"/>
    </row>
    <row r="8485" spans="2:11" x14ac:dyDescent="0.2">
      <c r="B8485" s="33"/>
      <c r="C8485" s="171"/>
      <c r="D8485" s="33"/>
      <c r="E8485" s="33"/>
      <c r="F8485" s="33"/>
      <c r="G8485" s="33"/>
      <c r="H8485" s="33"/>
      <c r="I8485" s="171"/>
      <c r="J8485" s="33"/>
      <c r="K8485" s="33"/>
    </row>
    <row r="8486" spans="2:11" x14ac:dyDescent="0.2">
      <c r="B8486" s="33"/>
      <c r="C8486" s="171"/>
      <c r="D8486" s="33"/>
      <c r="E8486" s="33"/>
      <c r="F8486" s="33"/>
      <c r="G8486" s="33"/>
      <c r="H8486" s="33"/>
      <c r="I8486" s="171"/>
      <c r="J8486" s="33"/>
      <c r="K8486" s="33"/>
    </row>
    <row r="8487" spans="2:11" x14ac:dyDescent="0.2">
      <c r="B8487" s="33"/>
      <c r="C8487" s="171"/>
      <c r="D8487" s="33"/>
      <c r="E8487" s="33"/>
      <c r="F8487" s="33"/>
      <c r="G8487" s="33"/>
      <c r="H8487" s="33"/>
      <c r="I8487" s="171"/>
      <c r="J8487" s="33"/>
      <c r="K8487" s="33"/>
    </row>
    <row r="8488" spans="2:11" x14ac:dyDescent="0.2">
      <c r="B8488" s="33"/>
      <c r="C8488" s="171"/>
      <c r="D8488" s="33"/>
      <c r="E8488" s="33"/>
      <c r="F8488" s="33"/>
      <c r="G8488" s="33"/>
      <c r="H8488" s="33"/>
      <c r="I8488" s="171"/>
      <c r="J8488" s="33"/>
      <c r="K8488" s="33"/>
    </row>
    <row r="8489" spans="2:11" x14ac:dyDescent="0.2">
      <c r="B8489" s="33"/>
      <c r="C8489" s="171"/>
      <c r="D8489" s="33"/>
      <c r="E8489" s="33"/>
      <c r="F8489" s="33"/>
      <c r="G8489" s="33"/>
      <c r="H8489" s="33"/>
      <c r="I8489" s="171"/>
      <c r="J8489" s="33"/>
      <c r="K8489" s="33"/>
    </row>
    <row r="8490" spans="2:11" x14ac:dyDescent="0.2">
      <c r="B8490" s="33"/>
      <c r="C8490" s="171"/>
      <c r="D8490" s="33"/>
      <c r="E8490" s="33"/>
      <c r="F8490" s="33"/>
      <c r="G8490" s="33"/>
      <c r="H8490" s="33"/>
      <c r="I8490" s="171"/>
      <c r="J8490" s="33"/>
      <c r="K8490" s="33"/>
    </row>
    <row r="8491" spans="2:11" x14ac:dyDescent="0.2">
      <c r="B8491" s="33"/>
      <c r="C8491" s="171"/>
      <c r="D8491" s="33"/>
      <c r="E8491" s="33"/>
      <c r="F8491" s="33"/>
      <c r="G8491" s="33"/>
      <c r="H8491" s="33"/>
      <c r="I8491" s="171"/>
      <c r="J8491" s="33"/>
      <c r="K8491" s="33"/>
    </row>
    <row r="8492" spans="2:11" x14ac:dyDescent="0.2">
      <c r="B8492" s="33"/>
      <c r="C8492" s="171"/>
      <c r="D8492" s="33"/>
      <c r="E8492" s="33"/>
      <c r="F8492" s="33"/>
      <c r="G8492" s="33"/>
      <c r="H8492" s="33"/>
      <c r="I8492" s="171"/>
      <c r="J8492" s="33"/>
      <c r="K8492" s="33"/>
    </row>
    <row r="8493" spans="2:11" x14ac:dyDescent="0.2">
      <c r="B8493" s="33"/>
      <c r="C8493" s="171"/>
      <c r="D8493" s="33"/>
      <c r="E8493" s="33"/>
      <c r="F8493" s="33"/>
      <c r="G8493" s="33"/>
      <c r="H8493" s="33"/>
      <c r="I8493" s="171"/>
      <c r="J8493" s="33"/>
      <c r="K8493" s="33"/>
    </row>
    <row r="8494" spans="2:11" x14ac:dyDescent="0.2">
      <c r="B8494" s="33"/>
      <c r="C8494" s="171"/>
      <c r="D8494" s="33"/>
      <c r="E8494" s="33"/>
      <c r="F8494" s="33"/>
      <c r="G8494" s="33"/>
      <c r="H8494" s="33"/>
      <c r="I8494" s="171"/>
      <c r="J8494" s="33"/>
      <c r="K8494" s="33"/>
    </row>
    <row r="8495" spans="2:11" x14ac:dyDescent="0.2">
      <c r="B8495" s="33"/>
      <c r="C8495" s="171"/>
      <c r="D8495" s="33"/>
      <c r="E8495" s="33"/>
      <c r="F8495" s="33"/>
      <c r="G8495" s="33"/>
      <c r="H8495" s="33"/>
      <c r="I8495" s="171"/>
      <c r="J8495" s="33"/>
      <c r="K8495" s="33"/>
    </row>
    <row r="8496" spans="2:11" x14ac:dyDescent="0.2">
      <c r="B8496" s="33"/>
      <c r="C8496" s="171"/>
      <c r="D8496" s="33"/>
      <c r="E8496" s="33"/>
      <c r="F8496" s="33"/>
      <c r="G8496" s="33"/>
      <c r="H8496" s="33"/>
      <c r="I8496" s="171"/>
      <c r="J8496" s="33"/>
      <c r="K8496" s="33"/>
    </row>
    <row r="8497" spans="2:11" x14ac:dyDescent="0.2">
      <c r="B8497" s="33"/>
      <c r="C8497" s="171"/>
      <c r="D8497" s="33"/>
      <c r="E8497" s="33"/>
      <c r="F8497" s="33"/>
      <c r="G8497" s="33"/>
      <c r="H8497" s="33"/>
      <c r="I8497" s="171"/>
      <c r="J8497" s="33"/>
      <c r="K8497" s="33"/>
    </row>
    <row r="8498" spans="2:11" x14ac:dyDescent="0.2">
      <c r="B8498" s="33"/>
      <c r="C8498" s="171"/>
      <c r="D8498" s="33"/>
      <c r="E8498" s="33"/>
      <c r="F8498" s="33"/>
      <c r="G8498" s="33"/>
      <c r="H8498" s="33"/>
      <c r="I8498" s="171"/>
      <c r="J8498" s="33"/>
      <c r="K8498" s="33"/>
    </row>
    <row r="8499" spans="2:11" x14ac:dyDescent="0.2">
      <c r="B8499" s="33"/>
      <c r="C8499" s="171"/>
      <c r="D8499" s="33"/>
      <c r="E8499" s="33"/>
      <c r="F8499" s="33"/>
      <c r="G8499" s="33"/>
      <c r="H8499" s="33"/>
      <c r="I8499" s="171"/>
      <c r="J8499" s="33"/>
      <c r="K8499" s="33"/>
    </row>
    <row r="8500" spans="2:11" x14ac:dyDescent="0.2">
      <c r="B8500" s="33"/>
      <c r="C8500" s="171"/>
      <c r="D8500" s="33"/>
      <c r="E8500" s="33"/>
      <c r="F8500" s="33"/>
      <c r="G8500" s="33"/>
      <c r="H8500" s="33"/>
      <c r="I8500" s="171"/>
      <c r="J8500" s="33"/>
      <c r="K8500" s="33"/>
    </row>
    <row r="8501" spans="2:11" x14ac:dyDescent="0.2">
      <c r="B8501" s="33"/>
      <c r="C8501" s="171"/>
      <c r="D8501" s="33"/>
      <c r="E8501" s="33"/>
      <c r="F8501" s="33"/>
      <c r="G8501" s="33"/>
      <c r="H8501" s="33"/>
      <c r="I8501" s="171"/>
      <c r="J8501" s="33"/>
      <c r="K8501" s="33"/>
    </row>
    <row r="8502" spans="2:11" x14ac:dyDescent="0.2">
      <c r="B8502" s="33"/>
      <c r="C8502" s="171"/>
      <c r="D8502" s="33"/>
      <c r="E8502" s="33"/>
      <c r="F8502" s="33"/>
      <c r="G8502" s="33"/>
      <c r="H8502" s="33"/>
      <c r="I8502" s="171"/>
      <c r="J8502" s="33"/>
      <c r="K8502" s="33"/>
    </row>
    <row r="8503" spans="2:11" x14ac:dyDescent="0.2">
      <c r="B8503" s="33"/>
      <c r="C8503" s="171"/>
      <c r="D8503" s="33"/>
      <c r="E8503" s="33"/>
      <c r="F8503" s="33"/>
      <c r="G8503" s="33"/>
      <c r="H8503" s="33"/>
      <c r="I8503" s="171"/>
      <c r="J8503" s="33"/>
      <c r="K8503" s="33"/>
    </row>
    <row r="8504" spans="2:11" x14ac:dyDescent="0.2">
      <c r="B8504" s="33"/>
      <c r="C8504" s="171"/>
      <c r="D8504" s="33"/>
      <c r="E8504" s="33"/>
      <c r="F8504" s="33"/>
      <c r="G8504" s="33"/>
      <c r="H8504" s="33"/>
      <c r="I8504" s="171"/>
      <c r="J8504" s="33"/>
      <c r="K8504" s="33"/>
    </row>
    <row r="8505" spans="2:11" x14ac:dyDescent="0.2">
      <c r="B8505" s="33"/>
      <c r="C8505" s="171"/>
      <c r="D8505" s="33"/>
      <c r="E8505" s="33"/>
      <c r="F8505" s="33"/>
      <c r="G8505" s="33"/>
      <c r="H8505" s="33"/>
      <c r="I8505" s="171"/>
      <c r="J8505" s="33"/>
      <c r="K8505" s="33"/>
    </row>
    <row r="8506" spans="2:11" x14ac:dyDescent="0.2">
      <c r="B8506" s="33"/>
      <c r="C8506" s="171"/>
      <c r="D8506" s="33"/>
      <c r="E8506" s="33"/>
      <c r="F8506" s="33"/>
      <c r="G8506" s="33"/>
      <c r="H8506" s="33"/>
      <c r="I8506" s="171"/>
      <c r="J8506" s="33"/>
      <c r="K8506" s="33"/>
    </row>
    <row r="8507" spans="2:11" x14ac:dyDescent="0.2">
      <c r="B8507" s="33"/>
      <c r="C8507" s="171"/>
      <c r="D8507" s="33"/>
      <c r="E8507" s="33"/>
      <c r="F8507" s="33"/>
      <c r="G8507" s="33"/>
      <c r="H8507" s="33"/>
      <c r="I8507" s="171"/>
      <c r="J8507" s="33"/>
      <c r="K8507" s="33"/>
    </row>
    <row r="8508" spans="2:11" x14ac:dyDescent="0.2">
      <c r="B8508" s="33"/>
      <c r="C8508" s="171"/>
      <c r="D8508" s="33"/>
      <c r="E8508" s="33"/>
      <c r="F8508" s="33"/>
      <c r="G8508" s="33"/>
      <c r="H8508" s="33"/>
      <c r="I8508" s="171"/>
      <c r="J8508" s="33"/>
      <c r="K8508" s="33"/>
    </row>
    <row r="8509" spans="2:11" x14ac:dyDescent="0.2">
      <c r="B8509" s="33"/>
      <c r="C8509" s="171"/>
      <c r="D8509" s="33"/>
      <c r="E8509" s="33"/>
      <c r="F8509" s="33"/>
      <c r="G8509" s="33"/>
      <c r="H8509" s="33"/>
      <c r="I8509" s="171"/>
      <c r="J8509" s="33"/>
      <c r="K8509" s="33"/>
    </row>
    <row r="8510" spans="2:11" x14ac:dyDescent="0.2">
      <c r="B8510" s="33"/>
      <c r="C8510" s="171"/>
      <c r="D8510" s="33"/>
      <c r="E8510" s="33"/>
      <c r="F8510" s="33"/>
      <c r="G8510" s="33"/>
      <c r="H8510" s="33"/>
      <c r="I8510" s="171"/>
      <c r="J8510" s="33"/>
      <c r="K8510" s="33"/>
    </row>
    <row r="8511" spans="2:11" x14ac:dyDescent="0.2">
      <c r="B8511" s="33"/>
      <c r="C8511" s="171"/>
      <c r="D8511" s="33"/>
      <c r="E8511" s="33"/>
      <c r="F8511" s="33"/>
      <c r="G8511" s="33"/>
      <c r="H8511" s="33"/>
      <c r="I8511" s="171"/>
      <c r="J8511" s="33"/>
      <c r="K8511" s="33"/>
    </row>
    <row r="8512" spans="2:11" x14ac:dyDescent="0.2">
      <c r="B8512" s="33"/>
      <c r="C8512" s="171"/>
      <c r="D8512" s="33"/>
      <c r="E8512" s="33"/>
      <c r="F8512" s="33"/>
      <c r="G8512" s="33"/>
      <c r="H8512" s="33"/>
      <c r="I8512" s="171"/>
      <c r="J8512" s="33"/>
      <c r="K8512" s="33"/>
    </row>
    <row r="8513" spans="2:11" x14ac:dyDescent="0.2">
      <c r="B8513" s="33"/>
      <c r="C8513" s="171"/>
      <c r="D8513" s="33"/>
      <c r="E8513" s="33"/>
      <c r="F8513" s="33"/>
      <c r="G8513" s="33"/>
      <c r="H8513" s="33"/>
      <c r="I8513" s="171"/>
      <c r="J8513" s="33"/>
      <c r="K8513" s="33"/>
    </row>
    <row r="8514" spans="2:11" x14ac:dyDescent="0.2">
      <c r="B8514" s="33"/>
      <c r="C8514" s="171"/>
      <c r="D8514" s="33"/>
      <c r="E8514" s="33"/>
      <c r="F8514" s="33"/>
      <c r="G8514" s="33"/>
      <c r="H8514" s="33"/>
      <c r="I8514" s="171"/>
      <c r="J8514" s="33"/>
      <c r="K8514" s="33"/>
    </row>
    <row r="8515" spans="2:11" x14ac:dyDescent="0.2">
      <c r="B8515" s="33"/>
      <c r="C8515" s="171"/>
      <c r="D8515" s="33"/>
      <c r="E8515" s="33"/>
      <c r="F8515" s="33"/>
      <c r="G8515" s="33"/>
      <c r="H8515" s="33"/>
      <c r="I8515" s="171"/>
      <c r="J8515" s="33"/>
      <c r="K8515" s="33"/>
    </row>
    <row r="8516" spans="2:11" x14ac:dyDescent="0.2">
      <c r="B8516" s="33"/>
      <c r="C8516" s="171"/>
      <c r="D8516" s="33"/>
      <c r="E8516" s="33"/>
      <c r="F8516" s="33"/>
      <c r="G8516" s="33"/>
      <c r="H8516" s="33"/>
      <c r="I8516" s="171"/>
      <c r="J8516" s="33"/>
      <c r="K8516" s="33"/>
    </row>
    <row r="8517" spans="2:11" x14ac:dyDescent="0.2">
      <c r="B8517" s="33"/>
      <c r="C8517" s="171"/>
      <c r="D8517" s="33"/>
      <c r="E8517" s="33"/>
      <c r="F8517" s="33"/>
      <c r="G8517" s="33"/>
      <c r="H8517" s="33"/>
      <c r="I8517" s="171"/>
      <c r="J8517" s="33"/>
      <c r="K8517" s="33"/>
    </row>
    <row r="8518" spans="2:11" x14ac:dyDescent="0.2">
      <c r="B8518" s="33"/>
      <c r="C8518" s="171"/>
      <c r="D8518" s="33"/>
      <c r="E8518" s="33"/>
      <c r="F8518" s="33"/>
      <c r="G8518" s="33"/>
      <c r="H8518" s="33"/>
      <c r="I8518" s="171"/>
      <c r="J8518" s="33"/>
      <c r="K8518" s="33"/>
    </row>
    <row r="8519" spans="2:11" x14ac:dyDescent="0.2">
      <c r="B8519" s="33"/>
      <c r="C8519" s="171"/>
      <c r="D8519" s="33"/>
      <c r="E8519" s="33"/>
      <c r="F8519" s="33"/>
      <c r="G8519" s="33"/>
      <c r="H8519" s="33"/>
      <c r="I8519" s="171"/>
      <c r="J8519" s="33"/>
      <c r="K8519" s="33"/>
    </row>
    <row r="8520" spans="2:11" x14ac:dyDescent="0.2">
      <c r="B8520" s="33"/>
      <c r="C8520" s="171"/>
      <c r="D8520" s="33"/>
      <c r="E8520" s="33"/>
      <c r="F8520" s="33"/>
      <c r="G8520" s="33"/>
      <c r="H8520" s="33"/>
      <c r="I8520" s="171"/>
      <c r="J8520" s="33"/>
      <c r="K8520" s="33"/>
    </row>
    <row r="8521" spans="2:11" x14ac:dyDescent="0.2">
      <c r="B8521" s="33"/>
      <c r="C8521" s="171"/>
      <c r="D8521" s="33"/>
      <c r="E8521" s="33"/>
      <c r="F8521" s="33"/>
      <c r="G8521" s="33"/>
      <c r="H8521" s="33"/>
      <c r="I8521" s="171"/>
      <c r="J8521" s="33"/>
      <c r="K8521" s="33"/>
    </row>
    <row r="8522" spans="2:11" x14ac:dyDescent="0.2">
      <c r="B8522" s="33"/>
      <c r="C8522" s="171"/>
      <c r="D8522" s="33"/>
      <c r="E8522" s="33"/>
      <c r="F8522" s="33"/>
      <c r="G8522" s="33"/>
      <c r="H8522" s="33"/>
      <c r="I8522" s="171"/>
      <c r="J8522" s="33"/>
      <c r="K8522" s="33"/>
    </row>
    <row r="8523" spans="2:11" x14ac:dyDescent="0.2">
      <c r="B8523" s="33"/>
      <c r="C8523" s="171"/>
      <c r="D8523" s="33"/>
      <c r="E8523" s="33"/>
      <c r="F8523" s="33"/>
      <c r="G8523" s="33"/>
      <c r="H8523" s="33"/>
      <c r="I8523" s="171"/>
      <c r="J8523" s="33"/>
      <c r="K8523" s="33"/>
    </row>
    <row r="8524" spans="2:11" x14ac:dyDescent="0.2">
      <c r="B8524" s="33"/>
      <c r="C8524" s="171"/>
      <c r="D8524" s="33"/>
      <c r="E8524" s="33"/>
      <c r="F8524" s="33"/>
      <c r="G8524" s="33"/>
      <c r="H8524" s="33"/>
      <c r="I8524" s="171"/>
      <c r="J8524" s="33"/>
      <c r="K8524" s="33"/>
    </row>
    <row r="8525" spans="2:11" x14ac:dyDescent="0.2">
      <c r="B8525" s="33"/>
      <c r="C8525" s="171"/>
      <c r="D8525" s="33"/>
      <c r="E8525" s="33"/>
      <c r="F8525" s="33"/>
      <c r="G8525" s="33"/>
      <c r="H8525" s="33"/>
      <c r="I8525" s="171"/>
      <c r="J8525" s="33"/>
      <c r="K8525" s="33"/>
    </row>
    <row r="8526" spans="2:11" x14ac:dyDescent="0.2">
      <c r="B8526" s="33"/>
      <c r="C8526" s="171"/>
      <c r="D8526" s="33"/>
      <c r="E8526" s="33"/>
      <c r="F8526" s="33"/>
      <c r="G8526" s="33"/>
      <c r="H8526" s="33"/>
      <c r="I8526" s="171"/>
      <c r="J8526" s="33"/>
      <c r="K8526" s="33"/>
    </row>
    <row r="8527" spans="2:11" x14ac:dyDescent="0.2">
      <c r="B8527" s="33"/>
      <c r="C8527" s="171"/>
      <c r="D8527" s="33"/>
      <c r="E8527" s="33"/>
      <c r="F8527" s="33"/>
      <c r="G8527" s="33"/>
      <c r="H8527" s="33"/>
      <c r="I8527" s="171"/>
      <c r="J8527" s="33"/>
      <c r="K8527" s="33"/>
    </row>
    <row r="8528" spans="2:11" x14ac:dyDescent="0.2">
      <c r="B8528" s="33"/>
      <c r="C8528" s="171"/>
      <c r="D8528" s="33"/>
      <c r="E8528" s="33"/>
      <c r="F8528" s="33"/>
      <c r="G8528" s="33"/>
      <c r="H8528" s="33"/>
      <c r="I8528" s="171"/>
      <c r="J8528" s="33"/>
      <c r="K8528" s="33"/>
    </row>
    <row r="8529" spans="2:11" x14ac:dyDescent="0.2">
      <c r="B8529" s="33"/>
      <c r="C8529" s="171"/>
      <c r="D8529" s="33"/>
      <c r="E8529" s="33"/>
      <c r="F8529" s="33"/>
      <c r="G8529" s="33"/>
      <c r="H8529" s="33"/>
      <c r="I8529" s="171"/>
      <c r="J8529" s="33"/>
      <c r="K8529" s="33"/>
    </row>
    <row r="8530" spans="2:11" x14ac:dyDescent="0.2">
      <c r="B8530" s="33"/>
      <c r="C8530" s="171"/>
      <c r="D8530" s="33"/>
      <c r="E8530" s="33"/>
      <c r="F8530" s="33"/>
      <c r="G8530" s="33"/>
      <c r="H8530" s="33"/>
      <c r="I8530" s="171"/>
      <c r="J8530" s="33"/>
      <c r="K8530" s="33"/>
    </row>
    <row r="8531" spans="2:11" x14ac:dyDescent="0.2">
      <c r="B8531" s="33"/>
      <c r="C8531" s="171"/>
      <c r="D8531" s="33"/>
      <c r="E8531" s="33"/>
      <c r="F8531" s="33"/>
      <c r="G8531" s="33"/>
      <c r="H8531" s="33"/>
      <c r="I8531" s="171"/>
      <c r="J8531" s="33"/>
      <c r="K8531" s="33"/>
    </row>
    <row r="8532" spans="2:11" x14ac:dyDescent="0.2">
      <c r="B8532" s="33"/>
      <c r="C8532" s="171"/>
      <c r="D8532" s="33"/>
      <c r="E8532" s="33"/>
      <c r="F8532" s="33"/>
      <c r="G8532" s="33"/>
      <c r="H8532" s="33"/>
      <c r="I8532" s="171"/>
      <c r="J8532" s="33"/>
      <c r="K8532" s="33"/>
    </row>
    <row r="8533" spans="2:11" x14ac:dyDescent="0.2">
      <c r="B8533" s="33"/>
      <c r="C8533" s="171"/>
      <c r="D8533" s="33"/>
      <c r="E8533" s="33"/>
      <c r="F8533" s="33"/>
      <c r="G8533" s="33"/>
      <c r="H8533" s="33"/>
      <c r="I8533" s="171"/>
      <c r="J8533" s="33"/>
      <c r="K8533" s="33"/>
    </row>
    <row r="8534" spans="2:11" x14ac:dyDescent="0.2">
      <c r="B8534" s="33"/>
      <c r="C8534" s="171"/>
      <c r="D8534" s="33"/>
      <c r="E8534" s="33"/>
      <c r="F8534" s="33"/>
      <c r="G8534" s="33"/>
      <c r="H8534" s="33"/>
      <c r="I8534" s="171"/>
      <c r="J8534" s="33"/>
      <c r="K8534" s="33"/>
    </row>
    <row r="8535" spans="2:11" x14ac:dyDescent="0.2">
      <c r="B8535" s="33"/>
      <c r="C8535" s="171"/>
      <c r="D8535" s="33"/>
      <c r="E8535" s="33"/>
      <c r="F8535" s="33"/>
      <c r="G8535" s="33"/>
      <c r="H8535" s="33"/>
      <c r="I8535" s="171"/>
      <c r="J8535" s="33"/>
      <c r="K8535" s="33"/>
    </row>
    <row r="8536" spans="2:11" x14ac:dyDescent="0.2">
      <c r="B8536" s="33"/>
      <c r="C8536" s="171"/>
      <c r="D8536" s="33"/>
      <c r="E8536" s="33"/>
      <c r="F8536" s="33"/>
      <c r="G8536" s="33"/>
      <c r="H8536" s="33"/>
      <c r="I8536" s="171"/>
      <c r="J8536" s="33"/>
      <c r="K8536" s="33"/>
    </row>
    <row r="8537" spans="2:11" x14ac:dyDescent="0.2">
      <c r="B8537" s="33"/>
      <c r="C8537" s="171"/>
      <c r="D8537" s="33"/>
      <c r="E8537" s="33"/>
      <c r="F8537" s="33"/>
      <c r="G8537" s="33"/>
      <c r="H8537" s="33"/>
      <c r="I8537" s="171"/>
      <c r="J8537" s="33"/>
      <c r="K8537" s="33"/>
    </row>
    <row r="8538" spans="2:11" x14ac:dyDescent="0.2">
      <c r="B8538" s="33"/>
      <c r="C8538" s="171"/>
      <c r="D8538" s="33"/>
      <c r="E8538" s="33"/>
      <c r="F8538" s="33"/>
      <c r="G8538" s="33"/>
      <c r="H8538" s="33"/>
      <c r="I8538" s="171"/>
      <c r="J8538" s="33"/>
      <c r="K8538" s="33"/>
    </row>
    <row r="8539" spans="2:11" x14ac:dyDescent="0.2">
      <c r="B8539" s="33"/>
      <c r="C8539" s="171"/>
      <c r="D8539" s="33"/>
      <c r="E8539" s="33"/>
      <c r="F8539" s="33"/>
      <c r="G8539" s="33"/>
      <c r="H8539" s="33"/>
      <c r="I8539" s="171"/>
      <c r="J8539" s="33"/>
      <c r="K8539" s="33"/>
    </row>
    <row r="8540" spans="2:11" x14ac:dyDescent="0.2">
      <c r="B8540" s="33"/>
      <c r="C8540" s="171"/>
      <c r="D8540" s="33"/>
      <c r="E8540" s="33"/>
      <c r="F8540" s="33"/>
      <c r="G8540" s="33"/>
      <c r="H8540" s="33"/>
      <c r="I8540" s="171"/>
      <c r="J8540" s="33"/>
      <c r="K8540" s="33"/>
    </row>
    <row r="8541" spans="2:11" x14ac:dyDescent="0.2">
      <c r="B8541" s="33"/>
      <c r="C8541" s="171"/>
      <c r="D8541" s="33"/>
      <c r="E8541" s="33"/>
      <c r="F8541" s="33"/>
      <c r="G8541" s="33"/>
      <c r="H8541" s="33"/>
      <c r="I8541" s="171"/>
      <c r="J8541" s="33"/>
      <c r="K8541" s="33"/>
    </row>
    <row r="8542" spans="2:11" x14ac:dyDescent="0.2">
      <c r="B8542" s="33"/>
      <c r="C8542" s="171"/>
      <c r="D8542" s="33"/>
      <c r="E8542" s="33"/>
      <c r="F8542" s="33"/>
      <c r="G8542" s="33"/>
      <c r="H8542" s="33"/>
      <c r="I8542" s="171"/>
      <c r="J8542" s="33"/>
      <c r="K8542" s="33"/>
    </row>
    <row r="8543" spans="2:11" x14ac:dyDescent="0.2">
      <c r="B8543" s="33"/>
      <c r="C8543" s="171"/>
      <c r="D8543" s="33"/>
      <c r="E8543" s="33"/>
      <c r="F8543" s="33"/>
      <c r="G8543" s="33"/>
      <c r="H8543" s="33"/>
      <c r="I8543" s="171"/>
      <c r="J8543" s="33"/>
      <c r="K8543" s="33"/>
    </row>
    <row r="8544" spans="2:11" x14ac:dyDescent="0.2">
      <c r="B8544" s="33"/>
      <c r="C8544" s="171"/>
      <c r="D8544" s="33"/>
      <c r="E8544" s="33"/>
      <c r="F8544" s="33"/>
      <c r="G8544" s="33"/>
      <c r="H8544" s="33"/>
      <c r="I8544" s="171"/>
      <c r="J8544" s="33"/>
      <c r="K8544" s="33"/>
    </row>
    <row r="8545" spans="2:11" x14ac:dyDescent="0.2">
      <c r="B8545" s="33"/>
      <c r="C8545" s="171"/>
      <c r="D8545" s="33"/>
      <c r="E8545" s="33"/>
      <c r="F8545" s="33"/>
      <c r="G8545" s="33"/>
      <c r="H8545" s="33"/>
      <c r="I8545" s="171"/>
      <c r="J8545" s="33"/>
      <c r="K8545" s="33"/>
    </row>
    <row r="8546" spans="2:11" x14ac:dyDescent="0.2">
      <c r="B8546" s="33"/>
      <c r="C8546" s="171"/>
      <c r="D8546" s="33"/>
      <c r="E8546" s="33"/>
      <c r="F8546" s="33"/>
      <c r="G8546" s="33"/>
      <c r="H8546" s="33"/>
      <c r="I8546" s="171"/>
      <c r="J8546" s="33"/>
      <c r="K8546" s="33"/>
    </row>
    <row r="8547" spans="2:11" x14ac:dyDescent="0.2">
      <c r="B8547" s="33"/>
      <c r="C8547" s="171"/>
      <c r="D8547" s="33"/>
      <c r="E8547" s="33"/>
      <c r="F8547" s="33"/>
      <c r="G8547" s="33"/>
      <c r="H8547" s="33"/>
      <c r="I8547" s="171"/>
      <c r="J8547" s="33"/>
      <c r="K8547" s="33"/>
    </row>
    <row r="8548" spans="2:11" x14ac:dyDescent="0.2">
      <c r="B8548" s="33"/>
      <c r="C8548" s="171"/>
      <c r="D8548" s="33"/>
      <c r="E8548" s="33"/>
      <c r="F8548" s="33"/>
      <c r="G8548" s="33"/>
      <c r="H8548" s="33"/>
      <c r="I8548" s="171"/>
      <c r="J8548" s="33"/>
      <c r="K8548" s="33"/>
    </row>
    <row r="8549" spans="2:11" x14ac:dyDescent="0.2">
      <c r="B8549" s="33"/>
      <c r="C8549" s="171"/>
      <c r="D8549" s="33"/>
      <c r="E8549" s="33"/>
      <c r="F8549" s="33"/>
      <c r="G8549" s="33"/>
      <c r="H8549" s="33"/>
      <c r="I8549" s="171"/>
      <c r="J8549" s="33"/>
      <c r="K8549" s="33"/>
    </row>
    <row r="8550" spans="2:11" x14ac:dyDescent="0.2">
      <c r="B8550" s="33"/>
      <c r="C8550" s="171"/>
      <c r="D8550" s="33"/>
      <c r="E8550" s="33"/>
      <c r="F8550" s="33"/>
      <c r="G8550" s="33"/>
      <c r="H8550" s="33"/>
      <c r="I8550" s="171"/>
      <c r="J8550" s="33"/>
      <c r="K8550" s="33"/>
    </row>
    <row r="8551" spans="2:11" x14ac:dyDescent="0.2">
      <c r="B8551" s="33"/>
      <c r="C8551" s="171"/>
      <c r="D8551" s="33"/>
      <c r="E8551" s="33"/>
      <c r="F8551" s="33"/>
      <c r="G8551" s="33"/>
      <c r="H8551" s="33"/>
      <c r="I8551" s="171"/>
      <c r="J8551" s="33"/>
      <c r="K8551" s="33"/>
    </row>
    <row r="8552" spans="2:11" x14ac:dyDescent="0.2">
      <c r="B8552" s="33"/>
      <c r="C8552" s="171"/>
      <c r="D8552" s="33"/>
      <c r="E8552" s="33"/>
      <c r="F8552" s="33"/>
      <c r="G8552" s="33"/>
      <c r="H8552" s="33"/>
      <c r="I8552" s="171"/>
      <c r="J8552" s="33"/>
      <c r="K8552" s="33"/>
    </row>
    <row r="8553" spans="2:11" x14ac:dyDescent="0.2">
      <c r="B8553" s="33"/>
      <c r="C8553" s="171"/>
      <c r="D8553" s="33"/>
      <c r="E8553" s="33"/>
      <c r="F8553" s="33"/>
      <c r="G8553" s="33"/>
      <c r="H8553" s="33"/>
      <c r="I8553" s="171"/>
      <c r="J8553" s="33"/>
      <c r="K8553" s="33"/>
    </row>
    <row r="8554" spans="2:11" x14ac:dyDescent="0.2">
      <c r="B8554" s="33"/>
      <c r="C8554" s="171"/>
      <c r="D8554" s="33"/>
      <c r="E8554" s="33"/>
      <c r="F8554" s="33"/>
      <c r="G8554" s="33"/>
      <c r="H8554" s="33"/>
      <c r="I8554" s="171"/>
      <c r="J8554" s="33"/>
      <c r="K8554" s="33"/>
    </row>
    <row r="8555" spans="2:11" x14ac:dyDescent="0.2">
      <c r="B8555" s="33"/>
      <c r="C8555" s="171"/>
      <c r="D8555" s="33"/>
      <c r="E8555" s="33"/>
      <c r="F8555" s="33"/>
      <c r="G8555" s="33"/>
      <c r="H8555" s="33"/>
      <c r="I8555" s="171"/>
      <c r="J8555" s="33"/>
      <c r="K8555" s="33"/>
    </row>
    <row r="8556" spans="2:11" x14ac:dyDescent="0.2">
      <c r="B8556" s="33"/>
      <c r="C8556" s="171"/>
      <c r="D8556" s="33"/>
      <c r="E8556" s="33"/>
      <c r="F8556" s="33"/>
      <c r="G8556" s="33"/>
      <c r="H8556" s="33"/>
      <c r="I8556" s="171"/>
      <c r="J8556" s="33"/>
      <c r="K8556" s="33"/>
    </row>
    <row r="8557" spans="2:11" x14ac:dyDescent="0.2">
      <c r="B8557" s="33"/>
      <c r="C8557" s="171"/>
      <c r="D8557" s="33"/>
      <c r="E8557" s="33"/>
      <c r="F8557" s="33"/>
      <c r="G8557" s="33"/>
      <c r="H8557" s="33"/>
      <c r="I8557" s="171"/>
      <c r="J8557" s="33"/>
      <c r="K8557" s="33"/>
    </row>
    <row r="8558" spans="2:11" x14ac:dyDescent="0.2">
      <c r="B8558" s="33"/>
      <c r="C8558" s="171"/>
      <c r="D8558" s="33"/>
      <c r="E8558" s="33"/>
      <c r="F8558" s="33"/>
      <c r="G8558" s="33"/>
      <c r="H8558" s="33"/>
      <c r="I8558" s="171"/>
      <c r="J8558" s="33"/>
      <c r="K8558" s="33"/>
    </row>
    <row r="8559" spans="2:11" x14ac:dyDescent="0.2">
      <c r="B8559" s="33"/>
      <c r="C8559" s="171"/>
      <c r="D8559" s="33"/>
      <c r="E8559" s="33"/>
      <c r="F8559" s="33"/>
      <c r="G8559" s="33"/>
      <c r="H8559" s="33"/>
      <c r="I8559" s="171"/>
      <c r="J8559" s="33"/>
      <c r="K8559" s="33"/>
    </row>
    <row r="8560" spans="2:11" x14ac:dyDescent="0.2">
      <c r="B8560" s="33"/>
      <c r="C8560" s="171"/>
      <c r="D8560" s="33"/>
      <c r="E8560" s="33"/>
      <c r="F8560" s="33"/>
      <c r="G8560" s="33"/>
      <c r="H8560" s="33"/>
      <c r="I8560" s="171"/>
      <c r="J8560" s="33"/>
      <c r="K8560" s="33"/>
    </row>
    <row r="8561" spans="2:11" x14ac:dyDescent="0.2">
      <c r="B8561" s="33"/>
      <c r="C8561" s="171"/>
      <c r="D8561" s="33"/>
      <c r="E8561" s="33"/>
      <c r="F8561" s="33"/>
      <c r="G8561" s="33"/>
      <c r="H8561" s="33"/>
      <c r="I8561" s="171"/>
      <c r="J8561" s="33"/>
      <c r="K8561" s="33"/>
    </row>
    <row r="8562" spans="2:11" x14ac:dyDescent="0.2">
      <c r="B8562" s="33"/>
      <c r="C8562" s="171"/>
      <c r="D8562" s="33"/>
      <c r="E8562" s="33"/>
      <c r="F8562" s="33"/>
      <c r="G8562" s="33"/>
      <c r="H8562" s="33"/>
      <c r="I8562" s="171"/>
      <c r="J8562" s="33"/>
      <c r="K8562" s="33"/>
    </row>
    <row r="8563" spans="2:11" x14ac:dyDescent="0.2">
      <c r="B8563" s="33"/>
      <c r="C8563" s="171"/>
      <c r="D8563" s="33"/>
      <c r="E8563" s="33"/>
      <c r="F8563" s="33"/>
      <c r="G8563" s="33"/>
      <c r="H8563" s="33"/>
      <c r="I8563" s="171"/>
      <c r="J8563" s="33"/>
      <c r="K8563" s="33"/>
    </row>
    <row r="8564" spans="2:11" x14ac:dyDescent="0.2">
      <c r="B8564" s="33"/>
      <c r="C8564" s="171"/>
      <c r="D8564" s="33"/>
      <c r="E8564" s="33"/>
      <c r="F8564" s="33"/>
      <c r="G8564" s="33"/>
      <c r="H8564" s="33"/>
      <c r="I8564" s="171"/>
      <c r="J8564" s="33"/>
      <c r="K8564" s="33"/>
    </row>
    <row r="8565" spans="2:11" x14ac:dyDescent="0.2">
      <c r="B8565" s="33"/>
      <c r="C8565" s="171"/>
      <c r="D8565" s="33"/>
      <c r="E8565" s="33"/>
      <c r="F8565" s="33"/>
      <c r="G8565" s="33"/>
      <c r="H8565" s="33"/>
      <c r="I8565" s="171"/>
      <c r="J8565" s="33"/>
      <c r="K8565" s="33"/>
    </row>
    <row r="8566" spans="2:11" x14ac:dyDescent="0.2">
      <c r="B8566" s="33"/>
      <c r="C8566" s="171"/>
      <c r="D8566" s="33"/>
      <c r="E8566" s="33"/>
      <c r="F8566" s="33"/>
      <c r="G8566" s="33"/>
      <c r="H8566" s="33"/>
      <c r="I8566" s="171"/>
      <c r="J8566" s="33"/>
      <c r="K8566" s="33"/>
    </row>
    <row r="8567" spans="2:11" x14ac:dyDescent="0.2">
      <c r="B8567" s="33"/>
      <c r="C8567" s="171"/>
      <c r="D8567" s="33"/>
      <c r="E8567" s="33"/>
      <c r="F8567" s="33"/>
      <c r="G8567" s="33"/>
      <c r="H8567" s="33"/>
      <c r="I8567" s="171"/>
      <c r="J8567" s="33"/>
      <c r="K8567" s="33"/>
    </row>
    <row r="8568" spans="2:11" x14ac:dyDescent="0.2">
      <c r="B8568" s="33"/>
      <c r="C8568" s="171"/>
      <c r="D8568" s="33"/>
      <c r="E8568" s="33"/>
      <c r="F8568" s="33"/>
      <c r="G8568" s="33"/>
      <c r="H8568" s="33"/>
      <c r="I8568" s="171"/>
      <c r="J8568" s="33"/>
      <c r="K8568" s="33"/>
    </row>
    <row r="8569" spans="2:11" x14ac:dyDescent="0.2">
      <c r="B8569" s="33"/>
      <c r="C8569" s="171"/>
      <c r="D8569" s="33"/>
      <c r="E8569" s="33"/>
      <c r="F8569" s="33"/>
      <c r="G8569" s="33"/>
      <c r="H8569" s="33"/>
      <c r="I8569" s="171"/>
      <c r="J8569" s="33"/>
      <c r="K8569" s="33"/>
    </row>
    <row r="8570" spans="2:11" x14ac:dyDescent="0.2">
      <c r="B8570" s="33"/>
      <c r="C8570" s="171"/>
      <c r="D8570" s="33"/>
      <c r="E8570" s="33"/>
      <c r="F8570" s="33"/>
      <c r="G8570" s="33"/>
      <c r="H8570" s="33"/>
      <c r="I8570" s="171"/>
      <c r="J8570" s="33"/>
      <c r="K8570" s="33"/>
    </row>
    <row r="8571" spans="2:11" x14ac:dyDescent="0.2">
      <c r="B8571" s="33"/>
      <c r="C8571" s="171"/>
      <c r="D8571" s="33"/>
      <c r="E8571" s="33"/>
      <c r="F8571" s="33"/>
      <c r="G8571" s="33"/>
      <c r="H8571" s="33"/>
      <c r="I8571" s="171"/>
      <c r="J8571" s="33"/>
      <c r="K8571" s="33"/>
    </row>
    <row r="8572" spans="2:11" x14ac:dyDescent="0.2">
      <c r="B8572" s="33"/>
      <c r="C8572" s="171"/>
      <c r="D8572" s="33"/>
      <c r="E8572" s="33"/>
      <c r="F8572" s="33"/>
      <c r="G8572" s="33"/>
      <c r="H8572" s="33"/>
      <c r="I8572" s="171"/>
      <c r="J8572" s="33"/>
      <c r="K8572" s="33"/>
    </row>
    <row r="8573" spans="2:11" x14ac:dyDescent="0.2">
      <c r="B8573" s="33"/>
      <c r="C8573" s="171"/>
      <c r="D8573" s="33"/>
      <c r="E8573" s="33"/>
      <c r="F8573" s="33"/>
      <c r="G8573" s="33"/>
      <c r="H8573" s="33"/>
      <c r="I8573" s="171"/>
      <c r="J8573" s="33"/>
      <c r="K8573" s="33"/>
    </row>
    <row r="8574" spans="2:11" x14ac:dyDescent="0.2">
      <c r="B8574" s="33"/>
      <c r="C8574" s="171"/>
      <c r="D8574" s="33"/>
      <c r="E8574" s="33"/>
      <c r="F8574" s="33"/>
      <c r="G8574" s="33"/>
      <c r="H8574" s="33"/>
      <c r="I8574" s="171"/>
      <c r="J8574" s="33"/>
      <c r="K8574" s="33"/>
    </row>
    <row r="8575" spans="2:11" x14ac:dyDescent="0.2">
      <c r="B8575" s="33"/>
      <c r="C8575" s="171"/>
      <c r="D8575" s="33"/>
      <c r="E8575" s="33"/>
      <c r="F8575" s="33"/>
      <c r="G8575" s="33"/>
      <c r="H8575" s="33"/>
      <c r="I8575" s="171"/>
      <c r="J8575" s="33"/>
      <c r="K8575" s="33"/>
    </row>
    <row r="8576" spans="2:11" x14ac:dyDescent="0.2">
      <c r="B8576" s="33"/>
      <c r="C8576" s="171"/>
      <c r="D8576" s="33"/>
      <c r="E8576" s="33"/>
      <c r="F8576" s="33"/>
      <c r="G8576" s="33"/>
      <c r="H8576" s="33"/>
      <c r="I8576" s="171"/>
      <c r="J8576" s="33"/>
      <c r="K8576" s="33"/>
    </row>
    <row r="8577" spans="2:11" x14ac:dyDescent="0.2">
      <c r="B8577" s="33"/>
      <c r="C8577" s="171"/>
      <c r="D8577" s="33"/>
      <c r="E8577" s="33"/>
      <c r="F8577" s="33"/>
      <c r="G8577" s="33"/>
      <c r="H8577" s="33"/>
      <c r="I8577" s="171"/>
      <c r="J8577" s="33"/>
      <c r="K8577" s="33"/>
    </row>
    <row r="8578" spans="2:11" x14ac:dyDescent="0.2">
      <c r="B8578" s="33"/>
      <c r="C8578" s="171"/>
      <c r="D8578" s="33"/>
      <c r="E8578" s="33"/>
      <c r="F8578" s="33"/>
      <c r="G8578" s="33"/>
      <c r="H8578" s="33"/>
      <c r="I8578" s="171"/>
      <c r="J8578" s="33"/>
      <c r="K8578" s="33"/>
    </row>
    <row r="8579" spans="2:11" x14ac:dyDescent="0.2">
      <c r="B8579" s="33"/>
      <c r="C8579" s="171"/>
      <c r="D8579" s="33"/>
      <c r="E8579" s="33"/>
      <c r="F8579" s="33"/>
      <c r="G8579" s="33"/>
      <c r="H8579" s="33"/>
      <c r="I8579" s="171"/>
      <c r="J8579" s="33"/>
      <c r="K8579" s="33"/>
    </row>
    <row r="8580" spans="2:11" x14ac:dyDescent="0.2">
      <c r="B8580" s="33"/>
      <c r="C8580" s="171"/>
      <c r="D8580" s="33"/>
      <c r="E8580" s="33"/>
      <c r="F8580" s="33"/>
      <c r="G8580" s="33"/>
      <c r="H8580" s="33"/>
      <c r="I8580" s="171"/>
      <c r="J8580" s="33"/>
      <c r="K8580" s="33"/>
    </row>
    <row r="8581" spans="2:11" x14ac:dyDescent="0.2">
      <c r="B8581" s="33"/>
      <c r="C8581" s="171"/>
      <c r="D8581" s="33"/>
      <c r="E8581" s="33"/>
      <c r="F8581" s="33"/>
      <c r="G8581" s="33"/>
      <c r="H8581" s="33"/>
      <c r="I8581" s="171"/>
      <c r="J8581" s="33"/>
      <c r="K8581" s="33"/>
    </row>
    <row r="8582" spans="2:11" x14ac:dyDescent="0.2">
      <c r="B8582" s="33"/>
      <c r="C8582" s="171"/>
      <c r="D8582" s="33"/>
      <c r="E8582" s="33"/>
      <c r="F8582" s="33"/>
      <c r="G8582" s="33"/>
      <c r="H8582" s="33"/>
      <c r="I8582" s="171"/>
      <c r="J8582" s="33"/>
      <c r="K8582" s="33"/>
    </row>
    <row r="8583" spans="2:11" x14ac:dyDescent="0.2">
      <c r="B8583" s="33"/>
      <c r="C8583" s="171"/>
      <c r="D8583" s="33"/>
      <c r="E8583" s="33"/>
      <c r="F8583" s="33"/>
      <c r="G8583" s="33"/>
      <c r="H8583" s="33"/>
      <c r="I8583" s="171"/>
      <c r="J8583" s="33"/>
      <c r="K8583" s="33"/>
    </row>
    <row r="8584" spans="2:11" x14ac:dyDescent="0.2">
      <c r="B8584" s="33"/>
      <c r="C8584" s="171"/>
      <c r="D8584" s="33"/>
      <c r="E8584" s="33"/>
      <c r="F8584" s="33"/>
      <c r="G8584" s="33"/>
      <c r="H8584" s="33"/>
      <c r="I8584" s="171"/>
      <c r="J8584" s="33"/>
      <c r="K8584" s="33"/>
    </row>
    <row r="8585" spans="2:11" x14ac:dyDescent="0.2">
      <c r="B8585" s="33"/>
      <c r="C8585" s="171"/>
      <c r="D8585" s="33"/>
      <c r="E8585" s="33"/>
      <c r="F8585" s="33"/>
      <c r="G8585" s="33"/>
      <c r="H8585" s="33"/>
      <c r="I8585" s="171"/>
      <c r="J8585" s="33"/>
      <c r="K8585" s="33"/>
    </row>
    <row r="8586" spans="2:11" x14ac:dyDescent="0.2">
      <c r="B8586" s="33"/>
      <c r="C8586" s="171"/>
      <c r="D8586" s="33"/>
      <c r="E8586" s="33"/>
      <c r="F8586" s="33"/>
      <c r="G8586" s="33"/>
      <c r="H8586" s="33"/>
      <c r="I8586" s="171"/>
      <c r="J8586" s="33"/>
      <c r="K8586" s="33"/>
    </row>
    <row r="8587" spans="2:11" x14ac:dyDescent="0.2">
      <c r="B8587" s="33"/>
      <c r="C8587" s="171"/>
      <c r="D8587" s="33"/>
      <c r="E8587" s="33"/>
      <c r="F8587" s="33"/>
      <c r="G8587" s="33"/>
      <c r="H8587" s="33"/>
      <c r="I8587" s="171"/>
      <c r="J8587" s="33"/>
      <c r="K8587" s="33"/>
    </row>
    <row r="8588" spans="2:11" x14ac:dyDescent="0.2">
      <c r="B8588" s="33"/>
      <c r="C8588" s="171"/>
      <c r="D8588" s="33"/>
      <c r="E8588" s="33"/>
      <c r="F8588" s="33"/>
      <c r="G8588" s="33"/>
      <c r="H8588" s="33"/>
      <c r="I8588" s="171"/>
      <c r="J8588" s="33"/>
      <c r="K8588" s="33"/>
    </row>
    <row r="8589" spans="2:11" x14ac:dyDescent="0.2">
      <c r="B8589" s="33"/>
      <c r="C8589" s="171"/>
      <c r="D8589" s="33"/>
      <c r="E8589" s="33"/>
      <c r="F8589" s="33"/>
      <c r="G8589" s="33"/>
      <c r="H8589" s="33"/>
      <c r="I8589" s="171"/>
      <c r="J8589" s="33"/>
      <c r="K8589" s="33"/>
    </row>
    <row r="8590" spans="2:11" x14ac:dyDescent="0.2">
      <c r="B8590" s="33"/>
      <c r="C8590" s="171"/>
      <c r="D8590" s="33"/>
      <c r="E8590" s="33"/>
      <c r="F8590" s="33"/>
      <c r="G8590" s="33"/>
      <c r="H8590" s="33"/>
      <c r="I8590" s="171"/>
      <c r="J8590" s="33"/>
      <c r="K8590" s="33"/>
    </row>
    <row r="8591" spans="2:11" x14ac:dyDescent="0.2">
      <c r="B8591" s="33"/>
      <c r="C8591" s="171"/>
      <c r="D8591" s="33"/>
      <c r="E8591" s="33"/>
      <c r="F8591" s="33"/>
      <c r="G8591" s="33"/>
      <c r="H8591" s="33"/>
      <c r="I8591" s="171"/>
      <c r="J8591" s="33"/>
      <c r="K8591" s="33"/>
    </row>
    <row r="8592" spans="2:11" x14ac:dyDescent="0.2">
      <c r="B8592" s="33"/>
      <c r="C8592" s="171"/>
      <c r="D8592" s="33"/>
      <c r="E8592" s="33"/>
      <c r="F8592" s="33"/>
      <c r="G8592" s="33"/>
      <c r="H8592" s="33"/>
      <c r="I8592" s="171"/>
      <c r="J8592" s="33"/>
      <c r="K8592" s="33"/>
    </row>
    <row r="8593" spans="2:11" x14ac:dyDescent="0.2">
      <c r="B8593" s="33"/>
      <c r="C8593" s="171"/>
      <c r="D8593" s="33"/>
      <c r="E8593" s="33"/>
      <c r="F8593" s="33"/>
      <c r="G8593" s="33"/>
      <c r="H8593" s="33"/>
      <c r="I8593" s="171"/>
      <c r="J8593" s="33"/>
      <c r="K8593" s="33"/>
    </row>
    <row r="8594" spans="2:11" x14ac:dyDescent="0.2">
      <c r="B8594" s="33"/>
      <c r="C8594" s="171"/>
      <c r="D8594" s="33"/>
      <c r="E8594" s="33"/>
      <c r="F8594" s="33"/>
      <c r="G8594" s="33"/>
      <c r="H8594" s="33"/>
      <c r="I8594" s="171"/>
      <c r="J8594" s="33"/>
      <c r="K8594" s="33"/>
    </row>
    <row r="8595" spans="2:11" x14ac:dyDescent="0.2">
      <c r="B8595" s="33"/>
      <c r="C8595" s="171"/>
      <c r="D8595" s="33"/>
      <c r="E8595" s="33"/>
      <c r="F8595" s="33"/>
      <c r="G8595" s="33"/>
      <c r="H8595" s="33"/>
      <c r="I8595" s="171"/>
      <c r="J8595" s="33"/>
      <c r="K8595" s="33"/>
    </row>
    <row r="8596" spans="2:11" x14ac:dyDescent="0.2">
      <c r="B8596" s="33"/>
      <c r="C8596" s="171"/>
      <c r="D8596" s="33"/>
      <c r="E8596" s="33"/>
      <c r="F8596" s="33"/>
      <c r="G8596" s="33"/>
      <c r="H8596" s="33"/>
      <c r="I8596" s="171"/>
      <c r="J8596" s="33"/>
      <c r="K8596" s="33"/>
    </row>
    <row r="8597" spans="2:11" x14ac:dyDescent="0.2">
      <c r="B8597" s="33"/>
      <c r="C8597" s="171"/>
      <c r="D8597" s="33"/>
      <c r="E8597" s="33"/>
      <c r="F8597" s="33"/>
      <c r="G8597" s="33"/>
      <c r="H8597" s="33"/>
      <c r="I8597" s="171"/>
      <c r="J8597" s="33"/>
      <c r="K8597" s="33"/>
    </row>
    <row r="8598" spans="2:11" x14ac:dyDescent="0.2">
      <c r="B8598" s="33"/>
      <c r="C8598" s="171"/>
      <c r="D8598" s="33"/>
      <c r="E8598" s="33"/>
      <c r="F8598" s="33"/>
      <c r="G8598" s="33"/>
      <c r="H8598" s="33"/>
      <c r="I8598" s="171"/>
      <c r="J8598" s="33"/>
      <c r="K8598" s="33"/>
    </row>
    <row r="8599" spans="2:11" x14ac:dyDescent="0.2">
      <c r="B8599" s="33"/>
      <c r="C8599" s="171"/>
      <c r="D8599" s="33"/>
      <c r="E8599" s="33"/>
      <c r="F8599" s="33"/>
      <c r="G8599" s="33"/>
      <c r="H8599" s="33"/>
      <c r="I8599" s="171"/>
      <c r="J8599" s="33"/>
      <c r="K8599" s="33"/>
    </row>
    <row r="8600" spans="2:11" x14ac:dyDescent="0.2">
      <c r="B8600" s="33"/>
      <c r="C8600" s="171"/>
      <c r="D8600" s="33"/>
      <c r="E8600" s="33"/>
      <c r="F8600" s="33"/>
      <c r="G8600" s="33"/>
      <c r="H8600" s="33"/>
      <c r="I8600" s="171"/>
      <c r="J8600" s="33"/>
      <c r="K8600" s="33"/>
    </row>
    <row r="8601" spans="2:11" x14ac:dyDescent="0.2">
      <c r="B8601" s="33"/>
      <c r="C8601" s="171"/>
      <c r="D8601" s="33"/>
      <c r="E8601" s="33"/>
      <c r="F8601" s="33"/>
      <c r="G8601" s="33"/>
      <c r="H8601" s="33"/>
      <c r="I8601" s="171"/>
      <c r="J8601" s="33"/>
      <c r="K8601" s="33"/>
    </row>
    <row r="8602" spans="2:11" x14ac:dyDescent="0.2">
      <c r="B8602" s="33"/>
      <c r="C8602" s="171"/>
      <c r="D8602" s="33"/>
      <c r="E8602" s="33"/>
      <c r="F8602" s="33"/>
      <c r="G8602" s="33"/>
      <c r="H8602" s="33"/>
      <c r="I8602" s="171"/>
      <c r="J8602" s="33"/>
      <c r="K8602" s="33"/>
    </row>
    <row r="8603" spans="2:11" x14ac:dyDescent="0.2">
      <c r="B8603" s="33"/>
      <c r="C8603" s="171"/>
      <c r="D8603" s="33"/>
      <c r="E8603" s="33"/>
      <c r="F8603" s="33"/>
      <c r="G8603" s="33"/>
      <c r="H8603" s="33"/>
      <c r="I8603" s="171"/>
      <c r="J8603" s="33"/>
      <c r="K8603" s="33"/>
    </row>
    <row r="8604" spans="2:11" x14ac:dyDescent="0.2">
      <c r="B8604" s="33"/>
      <c r="C8604" s="171"/>
      <c r="D8604" s="33"/>
      <c r="E8604" s="33"/>
      <c r="F8604" s="33"/>
      <c r="G8604" s="33"/>
      <c r="H8604" s="33"/>
      <c r="I8604" s="171"/>
      <c r="J8604" s="33"/>
      <c r="K8604" s="33"/>
    </row>
    <row r="8605" spans="2:11" x14ac:dyDescent="0.2">
      <c r="B8605" s="33"/>
      <c r="C8605" s="171"/>
      <c r="D8605" s="33"/>
      <c r="E8605" s="33"/>
      <c r="F8605" s="33"/>
      <c r="G8605" s="33"/>
      <c r="H8605" s="33"/>
      <c r="I8605" s="171"/>
      <c r="J8605" s="33"/>
      <c r="K8605" s="33"/>
    </row>
    <row r="8606" spans="2:11" x14ac:dyDescent="0.2">
      <c r="B8606" s="33"/>
      <c r="C8606" s="171"/>
      <c r="D8606" s="33"/>
      <c r="E8606" s="33"/>
      <c r="F8606" s="33"/>
      <c r="G8606" s="33"/>
      <c r="H8606" s="33"/>
      <c r="I8606" s="171"/>
      <c r="J8606" s="33"/>
      <c r="K8606" s="33"/>
    </row>
    <row r="8607" spans="2:11" x14ac:dyDescent="0.2">
      <c r="B8607" s="33"/>
      <c r="C8607" s="171"/>
      <c r="D8607" s="33"/>
      <c r="E8607" s="33"/>
      <c r="F8607" s="33"/>
      <c r="G8607" s="33"/>
      <c r="H8607" s="33"/>
      <c r="I8607" s="171"/>
      <c r="J8607" s="33"/>
      <c r="K8607" s="33"/>
    </row>
    <row r="8608" spans="2:11" x14ac:dyDescent="0.2">
      <c r="B8608" s="33"/>
      <c r="C8608" s="171"/>
      <c r="D8608" s="33"/>
      <c r="E8608" s="33"/>
      <c r="F8608" s="33"/>
      <c r="G8608" s="33"/>
      <c r="H8608" s="33"/>
      <c r="I8608" s="171"/>
      <c r="J8608" s="33"/>
      <c r="K8608" s="33"/>
    </row>
    <row r="8609" spans="2:11" x14ac:dyDescent="0.2">
      <c r="B8609" s="33"/>
      <c r="C8609" s="171"/>
      <c r="D8609" s="33"/>
      <c r="E8609" s="33"/>
      <c r="F8609" s="33"/>
      <c r="G8609" s="33"/>
      <c r="H8609" s="33"/>
      <c r="I8609" s="171"/>
      <c r="J8609" s="33"/>
      <c r="K8609" s="33"/>
    </row>
    <row r="8610" spans="2:11" x14ac:dyDescent="0.2">
      <c r="B8610" s="33"/>
      <c r="C8610" s="171"/>
      <c r="D8610" s="33"/>
      <c r="E8610" s="33"/>
      <c r="F8610" s="33"/>
      <c r="G8610" s="33"/>
      <c r="H8610" s="33"/>
      <c r="I8610" s="171"/>
      <c r="J8610" s="33"/>
      <c r="K8610" s="33"/>
    </row>
    <row r="8611" spans="2:11" x14ac:dyDescent="0.2">
      <c r="B8611" s="33"/>
      <c r="C8611" s="171"/>
      <c r="D8611" s="33"/>
      <c r="E8611" s="33"/>
      <c r="F8611" s="33"/>
      <c r="G8611" s="33"/>
      <c r="H8611" s="33"/>
      <c r="I8611" s="171"/>
      <c r="J8611" s="33"/>
      <c r="K8611" s="33"/>
    </row>
    <row r="8612" spans="2:11" x14ac:dyDescent="0.2">
      <c r="B8612" s="33"/>
      <c r="C8612" s="171"/>
      <c r="D8612" s="33"/>
      <c r="E8612" s="33"/>
      <c r="F8612" s="33"/>
      <c r="G8612" s="33"/>
      <c r="H8612" s="33"/>
      <c r="I8612" s="171"/>
      <c r="J8612" s="33"/>
      <c r="K8612" s="33"/>
    </row>
    <row r="8613" spans="2:11" x14ac:dyDescent="0.2">
      <c r="B8613" s="33"/>
      <c r="C8613" s="171"/>
      <c r="D8613" s="33"/>
      <c r="E8613" s="33"/>
      <c r="F8613" s="33"/>
      <c r="G8613" s="33"/>
      <c r="H8613" s="33"/>
      <c r="I8613" s="171"/>
      <c r="J8613" s="33"/>
      <c r="K8613" s="33"/>
    </row>
    <row r="8614" spans="2:11" x14ac:dyDescent="0.2">
      <c r="B8614" s="33"/>
      <c r="C8614" s="171"/>
      <c r="D8614" s="33"/>
      <c r="E8614" s="33"/>
      <c r="F8614" s="33"/>
      <c r="G8614" s="33"/>
      <c r="H8614" s="33"/>
      <c r="I8614" s="171"/>
      <c r="J8614" s="33"/>
      <c r="K8614" s="33"/>
    </row>
    <row r="8615" spans="2:11" x14ac:dyDescent="0.2">
      <c r="B8615" s="33"/>
      <c r="C8615" s="171"/>
      <c r="D8615" s="33"/>
      <c r="E8615" s="33"/>
      <c r="F8615" s="33"/>
      <c r="G8615" s="33"/>
      <c r="H8615" s="33"/>
      <c r="I8615" s="171"/>
      <c r="J8615" s="33"/>
      <c r="K8615" s="33"/>
    </row>
    <row r="8616" spans="2:11" x14ac:dyDescent="0.2">
      <c r="B8616" s="33"/>
      <c r="C8616" s="171"/>
      <c r="D8616" s="33"/>
      <c r="E8616" s="33"/>
      <c r="F8616" s="33"/>
      <c r="G8616" s="33"/>
      <c r="H8616" s="33"/>
      <c r="I8616" s="171"/>
      <c r="J8616" s="33"/>
      <c r="K8616" s="33"/>
    </row>
    <row r="8617" spans="2:11" x14ac:dyDescent="0.2">
      <c r="B8617" s="33"/>
      <c r="C8617" s="171"/>
      <c r="D8617" s="33"/>
      <c r="E8617" s="33"/>
      <c r="F8617" s="33"/>
      <c r="G8617" s="33"/>
      <c r="H8617" s="33"/>
      <c r="I8617" s="171"/>
      <c r="J8617" s="33"/>
      <c r="K8617" s="33"/>
    </row>
    <row r="8618" spans="2:11" x14ac:dyDescent="0.2">
      <c r="B8618" s="33"/>
      <c r="C8618" s="171"/>
      <c r="D8618" s="33"/>
      <c r="E8618" s="33"/>
      <c r="F8618" s="33"/>
      <c r="G8618" s="33"/>
      <c r="H8618" s="33"/>
      <c r="I8618" s="171"/>
      <c r="J8618" s="33"/>
      <c r="K8618" s="33"/>
    </row>
    <row r="8619" spans="2:11" x14ac:dyDescent="0.2">
      <c r="B8619" s="33"/>
      <c r="C8619" s="171"/>
      <c r="D8619" s="33"/>
      <c r="E8619" s="33"/>
      <c r="F8619" s="33"/>
      <c r="G8619" s="33"/>
      <c r="H8619" s="33"/>
      <c r="I8619" s="171"/>
      <c r="J8619" s="33"/>
      <c r="K8619" s="33"/>
    </row>
    <row r="8620" spans="2:11" x14ac:dyDescent="0.2">
      <c r="B8620" s="33"/>
      <c r="C8620" s="171"/>
      <c r="D8620" s="33"/>
      <c r="E8620" s="33"/>
      <c r="F8620" s="33"/>
      <c r="G8620" s="33"/>
      <c r="H8620" s="33"/>
      <c r="I8620" s="171"/>
      <c r="J8620" s="33"/>
      <c r="K8620" s="33"/>
    </row>
    <row r="8621" spans="2:11" x14ac:dyDescent="0.2">
      <c r="B8621" s="33"/>
      <c r="C8621" s="171"/>
      <c r="D8621" s="33"/>
      <c r="E8621" s="33"/>
      <c r="F8621" s="33"/>
      <c r="G8621" s="33"/>
      <c r="H8621" s="33"/>
      <c r="I8621" s="171"/>
      <c r="J8621" s="33"/>
      <c r="K8621" s="33"/>
    </row>
    <row r="8622" spans="2:11" x14ac:dyDescent="0.2">
      <c r="B8622" s="33"/>
      <c r="C8622" s="171"/>
      <c r="D8622" s="33"/>
      <c r="E8622" s="33"/>
      <c r="F8622" s="33"/>
      <c r="G8622" s="33"/>
      <c r="H8622" s="33"/>
      <c r="I8622" s="171"/>
      <c r="J8622" s="33"/>
      <c r="K8622" s="33"/>
    </row>
    <row r="8623" spans="2:11" x14ac:dyDescent="0.2">
      <c r="B8623" s="33"/>
      <c r="C8623" s="171"/>
      <c r="D8623" s="33"/>
      <c r="E8623" s="33"/>
      <c r="F8623" s="33"/>
      <c r="G8623" s="33"/>
      <c r="H8623" s="33"/>
      <c r="I8623" s="171"/>
      <c r="J8623" s="33"/>
      <c r="K8623" s="33"/>
    </row>
    <row r="8624" spans="2:11" x14ac:dyDescent="0.2">
      <c r="B8624" s="33"/>
      <c r="C8624" s="171"/>
      <c r="D8624" s="33"/>
      <c r="E8624" s="33"/>
      <c r="F8624" s="33"/>
      <c r="G8624" s="33"/>
      <c r="H8624" s="33"/>
      <c r="I8624" s="171"/>
      <c r="J8624" s="33"/>
      <c r="K8624" s="33"/>
    </row>
    <row r="8625" spans="2:11" x14ac:dyDescent="0.2">
      <c r="B8625" s="33"/>
      <c r="C8625" s="171"/>
      <c r="D8625" s="33"/>
      <c r="E8625" s="33"/>
      <c r="F8625" s="33"/>
      <c r="G8625" s="33"/>
      <c r="H8625" s="33"/>
      <c r="I8625" s="171"/>
      <c r="J8625" s="33"/>
      <c r="K8625" s="33"/>
    </row>
    <row r="8626" spans="2:11" x14ac:dyDescent="0.2">
      <c r="B8626" s="33"/>
      <c r="C8626" s="171"/>
      <c r="D8626" s="33"/>
      <c r="E8626" s="33"/>
      <c r="F8626" s="33"/>
      <c r="G8626" s="33"/>
      <c r="H8626" s="33"/>
      <c r="I8626" s="171"/>
      <c r="J8626" s="33"/>
      <c r="K8626" s="33"/>
    </row>
    <row r="8627" spans="2:11" x14ac:dyDescent="0.2">
      <c r="B8627" s="33"/>
      <c r="C8627" s="171"/>
      <c r="D8627" s="33"/>
      <c r="E8627" s="33"/>
      <c r="F8627" s="33"/>
      <c r="G8627" s="33"/>
      <c r="H8627" s="33"/>
      <c r="I8627" s="171"/>
      <c r="J8627" s="33"/>
      <c r="K8627" s="33"/>
    </row>
    <row r="8628" spans="2:11" x14ac:dyDescent="0.2">
      <c r="B8628" s="33"/>
      <c r="C8628" s="171"/>
      <c r="D8628" s="33"/>
      <c r="E8628" s="33"/>
      <c r="F8628" s="33"/>
      <c r="G8628" s="33"/>
      <c r="H8628" s="33"/>
      <c r="I8628" s="171"/>
      <c r="J8628" s="33"/>
      <c r="K8628" s="33"/>
    </row>
    <row r="8629" spans="2:11" x14ac:dyDescent="0.2">
      <c r="B8629" s="33"/>
      <c r="C8629" s="171"/>
      <c r="D8629" s="33"/>
      <c r="E8629" s="33"/>
      <c r="F8629" s="33"/>
      <c r="G8629" s="33"/>
      <c r="H8629" s="33"/>
      <c r="I8629" s="171"/>
      <c r="J8629" s="33"/>
      <c r="K8629" s="33"/>
    </row>
    <row r="8630" spans="2:11" x14ac:dyDescent="0.2">
      <c r="B8630" s="33"/>
      <c r="C8630" s="171"/>
      <c r="D8630" s="33"/>
      <c r="E8630" s="33"/>
      <c r="F8630" s="33"/>
      <c r="G8630" s="33"/>
      <c r="H8630" s="33"/>
      <c r="I8630" s="171"/>
      <c r="J8630" s="33"/>
      <c r="K8630" s="33"/>
    </row>
    <row r="8631" spans="2:11" x14ac:dyDescent="0.2">
      <c r="B8631" s="33"/>
      <c r="C8631" s="171"/>
      <c r="D8631" s="33"/>
      <c r="E8631" s="33"/>
      <c r="F8631" s="33"/>
      <c r="G8631" s="33"/>
      <c r="H8631" s="33"/>
      <c r="I8631" s="171"/>
      <c r="J8631" s="33"/>
      <c r="K8631" s="33"/>
    </row>
    <row r="8632" spans="2:11" x14ac:dyDescent="0.2">
      <c r="B8632" s="33"/>
      <c r="C8632" s="171"/>
      <c r="D8632" s="33"/>
      <c r="E8632" s="33"/>
      <c r="F8632" s="33"/>
      <c r="G8632" s="33"/>
      <c r="H8632" s="33"/>
      <c r="I8632" s="171"/>
      <c r="J8632" s="33"/>
      <c r="K8632" s="33"/>
    </row>
    <row r="8633" spans="2:11" x14ac:dyDescent="0.2">
      <c r="B8633" s="33"/>
      <c r="C8633" s="171"/>
      <c r="D8633" s="33"/>
      <c r="E8633" s="33"/>
      <c r="F8633" s="33"/>
      <c r="G8633" s="33"/>
      <c r="H8633" s="33"/>
      <c r="I8633" s="171"/>
      <c r="J8633" s="33"/>
      <c r="K8633" s="33"/>
    </row>
    <row r="8634" spans="2:11" x14ac:dyDescent="0.2">
      <c r="B8634" s="33"/>
      <c r="C8634" s="171"/>
      <c r="D8634" s="33"/>
      <c r="E8634" s="33"/>
      <c r="F8634" s="33"/>
      <c r="G8634" s="33"/>
      <c r="H8634" s="33"/>
      <c r="I8634" s="171"/>
      <c r="J8634" s="33"/>
      <c r="K8634" s="33"/>
    </row>
    <row r="8635" spans="2:11" x14ac:dyDescent="0.2">
      <c r="B8635" s="33"/>
      <c r="C8635" s="171"/>
      <c r="D8635" s="33"/>
      <c r="E8635" s="33"/>
      <c r="F8635" s="33"/>
      <c r="G8635" s="33"/>
      <c r="H8635" s="33"/>
      <c r="I8635" s="171"/>
      <c r="J8635" s="33"/>
      <c r="K8635" s="33"/>
    </row>
    <row r="8636" spans="2:11" x14ac:dyDescent="0.2">
      <c r="B8636" s="33"/>
      <c r="C8636" s="171"/>
      <c r="D8636" s="33"/>
      <c r="E8636" s="33"/>
      <c r="F8636" s="33"/>
      <c r="G8636" s="33"/>
      <c r="H8636" s="33"/>
      <c r="I8636" s="171"/>
      <c r="J8636" s="33"/>
      <c r="K8636" s="33"/>
    </row>
    <row r="8637" spans="2:11" x14ac:dyDescent="0.2">
      <c r="B8637" s="33"/>
      <c r="C8637" s="171"/>
      <c r="D8637" s="33"/>
      <c r="E8637" s="33"/>
      <c r="F8637" s="33"/>
      <c r="G8637" s="33"/>
      <c r="H8637" s="33"/>
      <c r="I8637" s="171"/>
      <c r="J8637" s="33"/>
      <c r="K8637" s="33"/>
    </row>
    <row r="8638" spans="2:11" x14ac:dyDescent="0.2">
      <c r="B8638" s="33"/>
      <c r="C8638" s="171"/>
      <c r="D8638" s="33"/>
      <c r="E8638" s="33"/>
      <c r="F8638" s="33"/>
      <c r="G8638" s="33"/>
      <c r="H8638" s="33"/>
      <c r="I8638" s="171"/>
      <c r="J8638" s="33"/>
      <c r="K8638" s="33"/>
    </row>
    <row r="8639" spans="2:11" x14ac:dyDescent="0.2">
      <c r="B8639" s="33"/>
      <c r="C8639" s="171"/>
      <c r="D8639" s="33"/>
      <c r="E8639" s="33"/>
      <c r="F8639" s="33"/>
      <c r="G8639" s="33"/>
      <c r="H8639" s="33"/>
      <c r="I8639" s="171"/>
      <c r="J8639" s="33"/>
      <c r="K8639" s="33"/>
    </row>
    <row r="8640" spans="2:11" x14ac:dyDescent="0.2">
      <c r="B8640" s="33"/>
      <c r="C8640" s="171"/>
      <c r="D8640" s="33"/>
      <c r="E8640" s="33"/>
      <c r="F8640" s="33"/>
      <c r="G8640" s="33"/>
      <c r="H8640" s="33"/>
      <c r="I8640" s="171"/>
      <c r="J8640" s="33"/>
      <c r="K8640" s="33"/>
    </row>
    <row r="8641" spans="2:11" x14ac:dyDescent="0.2">
      <c r="B8641" s="33"/>
      <c r="C8641" s="171"/>
      <c r="D8641" s="33"/>
      <c r="E8641" s="33"/>
      <c r="F8641" s="33"/>
      <c r="G8641" s="33"/>
      <c r="H8641" s="33"/>
      <c r="I8641" s="171"/>
      <c r="J8641" s="33"/>
      <c r="K8641" s="33"/>
    </row>
    <row r="8642" spans="2:11" x14ac:dyDescent="0.2">
      <c r="B8642" s="33"/>
      <c r="C8642" s="171"/>
      <c r="D8642" s="33"/>
      <c r="E8642" s="33"/>
      <c r="F8642" s="33"/>
      <c r="G8642" s="33"/>
      <c r="H8642" s="33"/>
      <c r="I8642" s="171"/>
      <c r="J8642" s="33"/>
      <c r="K8642" s="33"/>
    </row>
    <row r="8643" spans="2:11" x14ac:dyDescent="0.2">
      <c r="B8643" s="33"/>
      <c r="C8643" s="171"/>
      <c r="D8643" s="33"/>
      <c r="E8643" s="33"/>
      <c r="F8643" s="33"/>
      <c r="G8643" s="33"/>
      <c r="H8643" s="33"/>
      <c r="I8643" s="171"/>
      <c r="J8643" s="33"/>
      <c r="K8643" s="33"/>
    </row>
    <row r="8644" spans="2:11" x14ac:dyDescent="0.2">
      <c r="B8644" s="33"/>
      <c r="C8644" s="171"/>
      <c r="D8644" s="33"/>
      <c r="E8644" s="33"/>
      <c r="F8644" s="33"/>
      <c r="G8644" s="33"/>
      <c r="H8644" s="33"/>
      <c r="I8644" s="171"/>
      <c r="J8644" s="33"/>
      <c r="K8644" s="33"/>
    </row>
    <row r="8645" spans="2:11" x14ac:dyDescent="0.2">
      <c r="B8645" s="33"/>
      <c r="C8645" s="171"/>
      <c r="D8645" s="33"/>
      <c r="E8645" s="33"/>
      <c r="F8645" s="33"/>
      <c r="G8645" s="33"/>
      <c r="H8645" s="33"/>
      <c r="I8645" s="171"/>
      <c r="J8645" s="33"/>
      <c r="K8645" s="33"/>
    </row>
    <row r="8646" spans="2:11" x14ac:dyDescent="0.2">
      <c r="B8646" s="33"/>
      <c r="C8646" s="171"/>
      <c r="D8646" s="33"/>
      <c r="E8646" s="33"/>
      <c r="F8646" s="33"/>
      <c r="G8646" s="33"/>
      <c r="H8646" s="33"/>
      <c r="I8646" s="171"/>
      <c r="J8646" s="33"/>
      <c r="K8646" s="33"/>
    </row>
    <row r="8647" spans="2:11" x14ac:dyDescent="0.2">
      <c r="B8647" s="33"/>
      <c r="C8647" s="171"/>
      <c r="D8647" s="33"/>
      <c r="E8647" s="33"/>
      <c r="F8647" s="33"/>
      <c r="G8647" s="33"/>
      <c r="H8647" s="33"/>
      <c r="I8647" s="171"/>
      <c r="J8647" s="33"/>
      <c r="K8647" s="33"/>
    </row>
    <row r="8648" spans="2:11" x14ac:dyDescent="0.2">
      <c r="B8648" s="33"/>
      <c r="C8648" s="171"/>
      <c r="D8648" s="33"/>
      <c r="E8648" s="33"/>
      <c r="F8648" s="33"/>
      <c r="G8648" s="33"/>
      <c r="H8648" s="33"/>
      <c r="I8648" s="171"/>
      <c r="J8648" s="33"/>
      <c r="K8648" s="33"/>
    </row>
    <row r="8649" spans="2:11" x14ac:dyDescent="0.2">
      <c r="B8649" s="33"/>
      <c r="C8649" s="171"/>
      <c r="D8649" s="33"/>
      <c r="E8649" s="33"/>
      <c r="F8649" s="33"/>
      <c r="G8649" s="33"/>
      <c r="H8649" s="33"/>
      <c r="I8649" s="171"/>
      <c r="J8649" s="33"/>
      <c r="K8649" s="33"/>
    </row>
    <row r="8650" spans="2:11" x14ac:dyDescent="0.2">
      <c r="B8650" s="33"/>
      <c r="C8650" s="171"/>
      <c r="D8650" s="33"/>
      <c r="E8650" s="33"/>
      <c r="F8650" s="33"/>
      <c r="G8650" s="33"/>
      <c r="H8650" s="33"/>
      <c r="I8650" s="171"/>
      <c r="J8650" s="33"/>
      <c r="K8650" s="33"/>
    </row>
    <row r="8651" spans="2:11" x14ac:dyDescent="0.2">
      <c r="B8651" s="33"/>
      <c r="C8651" s="171"/>
      <c r="D8651" s="33"/>
      <c r="E8651" s="33"/>
      <c r="F8651" s="33"/>
      <c r="G8651" s="33"/>
      <c r="H8651" s="33"/>
      <c r="I8651" s="171"/>
      <c r="J8651" s="33"/>
      <c r="K8651" s="33"/>
    </row>
    <row r="8652" spans="2:11" x14ac:dyDescent="0.2">
      <c r="B8652" s="33"/>
      <c r="C8652" s="171"/>
      <c r="D8652" s="33"/>
      <c r="E8652" s="33"/>
      <c r="F8652" s="33"/>
      <c r="G8652" s="33"/>
      <c r="H8652" s="33"/>
      <c r="I8652" s="171"/>
      <c r="J8652" s="33"/>
      <c r="K8652" s="33"/>
    </row>
    <row r="8653" spans="2:11" x14ac:dyDescent="0.2">
      <c r="B8653" s="33"/>
      <c r="C8653" s="171"/>
      <c r="D8653" s="33"/>
      <c r="E8653" s="33"/>
      <c r="F8653" s="33"/>
      <c r="G8653" s="33"/>
      <c r="H8653" s="33"/>
      <c r="I8653" s="171"/>
      <c r="J8653" s="33"/>
      <c r="K8653" s="33"/>
    </row>
    <row r="8654" spans="2:11" x14ac:dyDescent="0.2">
      <c r="B8654" s="33"/>
      <c r="C8654" s="171"/>
      <c r="D8654" s="33"/>
      <c r="E8654" s="33"/>
      <c r="F8654" s="33"/>
      <c r="G8654" s="33"/>
      <c r="H8654" s="33"/>
      <c r="I8654" s="171"/>
      <c r="J8654" s="33"/>
      <c r="K8654" s="33"/>
    </row>
    <row r="8655" spans="2:11" x14ac:dyDescent="0.2">
      <c r="B8655" s="33"/>
      <c r="C8655" s="171"/>
      <c r="D8655" s="33"/>
      <c r="E8655" s="33"/>
      <c r="F8655" s="33"/>
      <c r="G8655" s="33"/>
      <c r="H8655" s="33"/>
      <c r="I8655" s="171"/>
      <c r="J8655" s="33"/>
      <c r="K8655" s="33"/>
    </row>
    <row r="8656" spans="2:11" x14ac:dyDescent="0.2">
      <c r="B8656" s="33"/>
      <c r="C8656" s="171"/>
      <c r="D8656" s="33"/>
      <c r="E8656" s="33"/>
      <c r="F8656" s="33"/>
      <c r="G8656" s="33"/>
      <c r="H8656" s="33"/>
      <c r="I8656" s="171"/>
      <c r="J8656" s="33"/>
      <c r="K8656" s="33"/>
    </row>
    <row r="8657" spans="2:11" x14ac:dyDescent="0.2">
      <c r="B8657" s="33"/>
      <c r="C8657" s="171"/>
      <c r="D8657" s="33"/>
      <c r="E8657" s="33"/>
      <c r="F8657" s="33"/>
      <c r="G8657" s="33"/>
      <c r="H8657" s="33"/>
      <c r="I8657" s="171"/>
      <c r="J8657" s="33"/>
      <c r="K8657" s="33"/>
    </row>
    <row r="8658" spans="2:11" x14ac:dyDescent="0.2">
      <c r="B8658" s="33"/>
      <c r="C8658" s="171"/>
      <c r="D8658" s="33"/>
      <c r="E8658" s="33"/>
      <c r="F8658" s="33"/>
      <c r="G8658" s="33"/>
      <c r="H8658" s="33"/>
      <c r="I8658" s="171"/>
      <c r="J8658" s="33"/>
      <c r="K8658" s="33"/>
    </row>
    <row r="8659" spans="2:11" x14ac:dyDescent="0.2">
      <c r="B8659" s="33"/>
      <c r="C8659" s="171"/>
      <c r="D8659" s="33"/>
      <c r="E8659" s="33"/>
      <c r="F8659" s="33"/>
      <c r="G8659" s="33"/>
      <c r="H8659" s="33"/>
      <c r="I8659" s="171"/>
      <c r="J8659" s="33"/>
      <c r="K8659" s="33"/>
    </row>
    <row r="8660" spans="2:11" x14ac:dyDescent="0.2">
      <c r="B8660" s="33"/>
      <c r="C8660" s="171"/>
      <c r="D8660" s="33"/>
      <c r="E8660" s="33"/>
      <c r="F8660" s="33"/>
      <c r="G8660" s="33"/>
      <c r="H8660" s="33"/>
      <c r="I8660" s="171"/>
      <c r="J8660" s="33"/>
      <c r="K8660" s="33"/>
    </row>
    <row r="8661" spans="2:11" x14ac:dyDescent="0.2">
      <c r="B8661" s="33"/>
      <c r="C8661" s="171"/>
      <c r="D8661" s="33"/>
      <c r="E8661" s="33"/>
      <c r="F8661" s="33"/>
      <c r="G8661" s="33"/>
      <c r="H8661" s="33"/>
      <c r="I8661" s="171"/>
      <c r="J8661" s="33"/>
      <c r="K8661" s="33"/>
    </row>
    <row r="8662" spans="2:11" x14ac:dyDescent="0.2">
      <c r="B8662" s="33"/>
      <c r="C8662" s="171"/>
      <c r="D8662" s="33"/>
      <c r="E8662" s="33"/>
      <c r="F8662" s="33"/>
      <c r="G8662" s="33"/>
      <c r="H8662" s="33"/>
      <c r="I8662" s="171"/>
      <c r="J8662" s="33"/>
      <c r="K8662" s="33"/>
    </row>
    <row r="8663" spans="2:11" x14ac:dyDescent="0.2">
      <c r="B8663" s="33"/>
      <c r="C8663" s="171"/>
      <c r="D8663" s="33"/>
      <c r="E8663" s="33"/>
      <c r="F8663" s="33"/>
      <c r="G8663" s="33"/>
      <c r="H8663" s="33"/>
      <c r="I8663" s="171"/>
      <c r="J8663" s="33"/>
      <c r="K8663" s="33"/>
    </row>
    <row r="8664" spans="2:11" x14ac:dyDescent="0.2">
      <c r="B8664" s="33"/>
      <c r="C8664" s="171"/>
      <c r="D8664" s="33"/>
      <c r="E8664" s="33"/>
      <c r="F8664" s="33"/>
      <c r="G8664" s="33"/>
      <c r="H8664" s="33"/>
      <c r="I8664" s="171"/>
      <c r="J8664" s="33"/>
      <c r="K8664" s="33"/>
    </row>
    <row r="8665" spans="2:11" x14ac:dyDescent="0.2">
      <c r="B8665" s="33"/>
      <c r="C8665" s="171"/>
      <c r="D8665" s="33"/>
      <c r="E8665" s="33"/>
      <c r="F8665" s="33"/>
      <c r="G8665" s="33"/>
      <c r="H8665" s="33"/>
      <c r="I8665" s="171"/>
      <c r="J8665" s="33"/>
      <c r="K8665" s="33"/>
    </row>
    <row r="8666" spans="2:11" x14ac:dyDescent="0.2">
      <c r="B8666" s="33"/>
      <c r="C8666" s="171"/>
      <c r="D8666" s="33"/>
      <c r="E8666" s="33"/>
      <c r="F8666" s="33"/>
      <c r="G8666" s="33"/>
      <c r="H8666" s="33"/>
      <c r="I8666" s="171"/>
      <c r="J8666" s="33"/>
      <c r="K8666" s="33"/>
    </row>
    <row r="8667" spans="2:11" x14ac:dyDescent="0.2">
      <c r="B8667" s="33"/>
      <c r="C8667" s="171"/>
      <c r="D8667" s="33"/>
      <c r="E8667" s="33"/>
      <c r="F8667" s="33"/>
      <c r="G8667" s="33"/>
      <c r="H8667" s="33"/>
      <c r="I8667" s="171"/>
      <c r="J8667" s="33"/>
      <c r="K8667" s="33"/>
    </row>
    <row r="8668" spans="2:11" x14ac:dyDescent="0.2">
      <c r="B8668" s="33"/>
      <c r="C8668" s="171"/>
      <c r="D8668" s="33"/>
      <c r="E8668" s="33"/>
      <c r="F8668" s="33"/>
      <c r="G8668" s="33"/>
      <c r="H8668" s="33"/>
      <c r="I8668" s="171"/>
      <c r="J8668" s="33"/>
      <c r="K8668" s="33"/>
    </row>
    <row r="8669" spans="2:11" x14ac:dyDescent="0.2">
      <c r="B8669" s="33"/>
      <c r="C8669" s="171"/>
      <c r="D8669" s="33"/>
      <c r="E8669" s="33"/>
      <c r="F8669" s="33"/>
      <c r="G8669" s="33"/>
      <c r="H8669" s="33"/>
      <c r="I8669" s="171"/>
      <c r="J8669" s="33"/>
      <c r="K8669" s="33"/>
    </row>
    <row r="8670" spans="2:11" x14ac:dyDescent="0.2">
      <c r="B8670" s="33"/>
      <c r="C8670" s="171"/>
      <c r="D8670" s="33"/>
      <c r="E8670" s="33"/>
      <c r="F8670" s="33"/>
      <c r="G8670" s="33"/>
      <c r="H8670" s="33"/>
      <c r="I8670" s="171"/>
      <c r="J8670" s="33"/>
      <c r="K8670" s="33"/>
    </row>
    <row r="8671" spans="2:11" x14ac:dyDescent="0.2">
      <c r="B8671" s="33"/>
      <c r="C8671" s="171"/>
      <c r="D8671" s="33"/>
      <c r="E8671" s="33"/>
      <c r="F8671" s="33"/>
      <c r="G8671" s="33"/>
      <c r="H8671" s="33"/>
      <c r="I8671" s="171"/>
      <c r="J8671" s="33"/>
      <c r="K8671" s="33"/>
    </row>
    <row r="8672" spans="2:11" x14ac:dyDescent="0.2">
      <c r="B8672" s="33"/>
      <c r="C8672" s="171"/>
      <c r="D8672" s="33"/>
      <c r="E8672" s="33"/>
      <c r="F8672" s="33"/>
      <c r="G8672" s="33"/>
      <c r="H8672" s="33"/>
      <c r="I8672" s="171"/>
      <c r="J8672" s="33"/>
      <c r="K8672" s="33"/>
    </row>
    <row r="8673" spans="2:11" x14ac:dyDescent="0.2">
      <c r="B8673" s="33"/>
      <c r="C8673" s="171"/>
      <c r="D8673" s="33"/>
      <c r="E8673" s="33"/>
      <c r="F8673" s="33"/>
      <c r="G8673" s="33"/>
      <c r="H8673" s="33"/>
      <c r="I8673" s="171"/>
      <c r="J8673" s="33"/>
      <c r="K8673" s="33"/>
    </row>
    <row r="8674" spans="2:11" x14ac:dyDescent="0.2">
      <c r="B8674" s="33"/>
      <c r="C8674" s="171"/>
      <c r="D8674" s="33"/>
      <c r="E8674" s="33"/>
      <c r="F8674" s="33"/>
      <c r="G8674" s="33"/>
      <c r="H8674" s="33"/>
      <c r="I8674" s="171"/>
      <c r="J8674" s="33"/>
      <c r="K8674" s="33"/>
    </row>
    <row r="8675" spans="2:11" x14ac:dyDescent="0.2">
      <c r="B8675" s="33"/>
      <c r="C8675" s="171"/>
      <c r="D8675" s="33"/>
      <c r="E8675" s="33"/>
      <c r="F8675" s="33"/>
      <c r="G8675" s="33"/>
      <c r="H8675" s="33"/>
      <c r="I8675" s="171"/>
      <c r="J8675" s="33"/>
      <c r="K8675" s="33"/>
    </row>
    <row r="8676" spans="2:11" x14ac:dyDescent="0.2">
      <c r="B8676" s="33"/>
      <c r="C8676" s="171"/>
      <c r="D8676" s="33"/>
      <c r="E8676" s="33"/>
      <c r="F8676" s="33"/>
      <c r="G8676" s="33"/>
      <c r="H8676" s="33"/>
      <c r="I8676" s="171"/>
      <c r="J8676" s="33"/>
      <c r="K8676" s="33"/>
    </row>
    <row r="8677" spans="2:11" x14ac:dyDescent="0.2">
      <c r="B8677" s="33"/>
      <c r="C8677" s="171"/>
      <c r="D8677" s="33"/>
      <c r="E8677" s="33"/>
      <c r="F8677" s="33"/>
      <c r="G8677" s="33"/>
      <c r="H8677" s="33"/>
      <c r="I8677" s="171"/>
      <c r="J8677" s="33"/>
      <c r="K8677" s="33"/>
    </row>
    <row r="8678" spans="2:11" x14ac:dyDescent="0.2">
      <c r="B8678" s="33"/>
      <c r="C8678" s="171"/>
      <c r="D8678" s="33"/>
      <c r="E8678" s="33"/>
      <c r="F8678" s="33"/>
      <c r="G8678" s="33"/>
      <c r="H8678" s="33"/>
      <c r="I8678" s="171"/>
      <c r="J8678" s="33"/>
      <c r="K8678" s="33"/>
    </row>
    <row r="8679" spans="2:11" x14ac:dyDescent="0.2">
      <c r="B8679" s="33"/>
      <c r="C8679" s="171"/>
      <c r="D8679" s="33"/>
      <c r="E8679" s="33"/>
      <c r="F8679" s="33"/>
      <c r="G8679" s="33"/>
      <c r="H8679" s="33"/>
      <c r="I8679" s="171"/>
      <c r="J8679" s="33"/>
      <c r="K8679" s="33"/>
    </row>
    <row r="8680" spans="2:11" x14ac:dyDescent="0.2">
      <c r="B8680" s="33"/>
      <c r="C8680" s="171"/>
      <c r="D8680" s="33"/>
      <c r="E8680" s="33"/>
      <c r="F8680" s="33"/>
      <c r="G8680" s="33"/>
      <c r="H8680" s="33"/>
      <c r="I8680" s="171"/>
      <c r="J8680" s="33"/>
      <c r="K8680" s="33"/>
    </row>
    <row r="8681" spans="2:11" x14ac:dyDescent="0.2">
      <c r="B8681" s="33"/>
      <c r="C8681" s="171"/>
      <c r="D8681" s="33"/>
      <c r="E8681" s="33"/>
      <c r="F8681" s="33"/>
      <c r="G8681" s="33"/>
      <c r="H8681" s="33"/>
      <c r="I8681" s="171"/>
      <c r="J8681" s="33"/>
      <c r="K8681" s="33"/>
    </row>
    <row r="8682" spans="2:11" x14ac:dyDescent="0.2">
      <c r="B8682" s="33"/>
      <c r="C8682" s="171"/>
      <c r="D8682" s="33"/>
      <c r="E8682" s="33"/>
      <c r="F8682" s="33"/>
      <c r="G8682" s="33"/>
      <c r="H8682" s="33"/>
      <c r="I8682" s="171"/>
      <c r="J8682" s="33"/>
      <c r="K8682" s="33"/>
    </row>
    <row r="8683" spans="2:11" x14ac:dyDescent="0.2">
      <c r="B8683" s="33"/>
      <c r="C8683" s="171"/>
      <c r="D8683" s="33"/>
      <c r="E8683" s="33"/>
      <c r="F8683" s="33"/>
      <c r="G8683" s="33"/>
      <c r="H8683" s="33"/>
      <c r="I8683" s="171"/>
      <c r="J8683" s="33"/>
      <c r="K8683" s="33"/>
    </row>
    <row r="8684" spans="2:11" x14ac:dyDescent="0.2">
      <c r="B8684" s="33"/>
      <c r="C8684" s="171"/>
      <c r="D8684" s="33"/>
      <c r="E8684" s="33"/>
      <c r="F8684" s="33"/>
      <c r="G8684" s="33"/>
      <c r="H8684" s="33"/>
      <c r="I8684" s="171"/>
      <c r="J8684" s="33"/>
      <c r="K8684" s="33"/>
    </row>
    <row r="8685" spans="2:11" x14ac:dyDescent="0.2">
      <c r="B8685" s="33"/>
      <c r="C8685" s="171"/>
      <c r="D8685" s="33"/>
      <c r="E8685" s="33"/>
      <c r="F8685" s="33"/>
      <c r="G8685" s="33"/>
      <c r="H8685" s="33"/>
      <c r="I8685" s="171"/>
      <c r="J8685" s="33"/>
      <c r="K8685" s="33"/>
    </row>
    <row r="8686" spans="2:11" x14ac:dyDescent="0.2">
      <c r="B8686" s="33"/>
      <c r="C8686" s="171"/>
      <c r="D8686" s="33"/>
      <c r="E8686" s="33"/>
      <c r="F8686" s="33"/>
      <c r="G8686" s="33"/>
      <c r="H8686" s="33"/>
      <c r="I8686" s="171"/>
      <c r="J8686" s="33"/>
      <c r="K8686" s="33"/>
    </row>
    <row r="8687" spans="2:11" x14ac:dyDescent="0.2">
      <c r="B8687" s="33"/>
      <c r="C8687" s="171"/>
      <c r="D8687" s="33"/>
      <c r="E8687" s="33"/>
      <c r="F8687" s="33"/>
      <c r="G8687" s="33"/>
      <c r="H8687" s="33"/>
      <c r="I8687" s="171"/>
      <c r="J8687" s="33"/>
      <c r="K8687" s="33"/>
    </row>
    <row r="8688" spans="2:11" x14ac:dyDescent="0.2">
      <c r="B8688" s="33"/>
      <c r="C8688" s="171"/>
      <c r="D8688" s="33"/>
      <c r="E8688" s="33"/>
      <c r="F8688" s="33"/>
      <c r="G8688" s="33"/>
      <c r="H8688" s="33"/>
      <c r="I8688" s="171"/>
      <c r="J8688" s="33"/>
      <c r="K8688" s="33"/>
    </row>
    <row r="8689" spans="2:11" x14ac:dyDescent="0.2">
      <c r="B8689" s="33"/>
      <c r="C8689" s="171"/>
      <c r="D8689" s="33"/>
      <c r="E8689" s="33"/>
      <c r="F8689" s="33"/>
      <c r="G8689" s="33"/>
      <c r="H8689" s="33"/>
      <c r="I8689" s="171"/>
      <c r="J8689" s="33"/>
      <c r="K8689" s="33"/>
    </row>
    <row r="8690" spans="2:11" x14ac:dyDescent="0.2">
      <c r="B8690" s="33"/>
      <c r="C8690" s="171"/>
      <c r="D8690" s="33"/>
      <c r="E8690" s="33"/>
      <c r="F8690" s="33"/>
      <c r="G8690" s="33"/>
      <c r="H8690" s="33"/>
      <c r="I8690" s="171"/>
      <c r="J8690" s="33"/>
      <c r="K8690" s="33"/>
    </row>
    <row r="8691" spans="2:11" x14ac:dyDescent="0.2">
      <c r="B8691" s="33"/>
      <c r="C8691" s="171"/>
      <c r="D8691" s="33"/>
      <c r="E8691" s="33"/>
      <c r="F8691" s="33"/>
      <c r="G8691" s="33"/>
      <c r="H8691" s="33"/>
      <c r="I8691" s="171"/>
      <c r="J8691" s="33"/>
      <c r="K8691" s="33"/>
    </row>
    <row r="8692" spans="2:11" x14ac:dyDescent="0.2">
      <c r="B8692" s="33"/>
      <c r="C8692" s="171"/>
      <c r="D8692" s="33"/>
      <c r="E8692" s="33"/>
      <c r="F8692" s="33"/>
      <c r="G8692" s="33"/>
      <c r="H8692" s="33"/>
      <c r="I8692" s="171"/>
      <c r="J8692" s="33"/>
      <c r="K8692" s="33"/>
    </row>
    <row r="8693" spans="2:11" x14ac:dyDescent="0.2">
      <c r="B8693" s="33"/>
      <c r="C8693" s="171"/>
      <c r="D8693" s="33"/>
      <c r="E8693" s="33"/>
      <c r="F8693" s="33"/>
      <c r="G8693" s="33"/>
      <c r="H8693" s="33"/>
      <c r="I8693" s="171"/>
      <c r="J8693" s="33"/>
      <c r="K8693" s="33"/>
    </row>
    <row r="8694" spans="2:11" x14ac:dyDescent="0.2">
      <c r="B8694" s="33"/>
      <c r="C8694" s="171"/>
      <c r="D8694" s="33"/>
      <c r="E8694" s="33"/>
      <c r="F8694" s="33"/>
      <c r="G8694" s="33"/>
      <c r="H8694" s="33"/>
      <c r="I8694" s="171"/>
      <c r="J8694" s="33"/>
      <c r="K8694" s="33"/>
    </row>
    <row r="8695" spans="2:11" x14ac:dyDescent="0.2">
      <c r="B8695" s="33"/>
      <c r="C8695" s="171"/>
      <c r="D8695" s="33"/>
      <c r="E8695" s="33"/>
      <c r="F8695" s="33"/>
      <c r="G8695" s="33"/>
      <c r="H8695" s="33"/>
      <c r="I8695" s="171"/>
      <c r="J8695" s="33"/>
      <c r="K8695" s="33"/>
    </row>
    <row r="8696" spans="2:11" x14ac:dyDescent="0.2">
      <c r="B8696" s="33"/>
      <c r="C8696" s="171"/>
      <c r="D8696" s="33"/>
      <c r="E8696" s="33"/>
      <c r="F8696" s="33"/>
      <c r="G8696" s="33"/>
      <c r="H8696" s="33"/>
      <c r="I8696" s="171"/>
      <c r="J8696" s="33"/>
      <c r="K8696" s="33"/>
    </row>
    <row r="8697" spans="2:11" x14ac:dyDescent="0.2">
      <c r="B8697" s="33"/>
      <c r="C8697" s="171"/>
      <c r="D8697" s="33"/>
      <c r="E8697" s="33"/>
      <c r="F8697" s="33"/>
      <c r="G8697" s="33"/>
      <c r="H8697" s="33"/>
      <c r="I8697" s="171"/>
      <c r="J8697" s="33"/>
      <c r="K8697" s="33"/>
    </row>
    <row r="8698" spans="2:11" x14ac:dyDescent="0.2">
      <c r="B8698" s="33"/>
      <c r="C8698" s="171"/>
      <c r="D8698" s="33"/>
      <c r="E8698" s="33"/>
      <c r="F8698" s="33"/>
      <c r="G8698" s="33"/>
      <c r="H8698" s="33"/>
      <c r="I8698" s="171"/>
      <c r="J8698" s="33"/>
      <c r="K8698" s="33"/>
    </row>
    <row r="8699" spans="2:11" x14ac:dyDescent="0.2">
      <c r="B8699" s="33"/>
      <c r="C8699" s="171"/>
      <c r="D8699" s="33"/>
      <c r="E8699" s="33"/>
      <c r="F8699" s="33"/>
      <c r="G8699" s="33"/>
      <c r="H8699" s="33"/>
      <c r="I8699" s="171"/>
      <c r="J8699" s="33"/>
      <c r="K8699" s="33"/>
    </row>
    <row r="8700" spans="2:11" x14ac:dyDescent="0.2">
      <c r="B8700" s="33"/>
      <c r="C8700" s="171"/>
      <c r="D8700" s="33"/>
      <c r="E8700" s="33"/>
      <c r="F8700" s="33"/>
      <c r="G8700" s="33"/>
      <c r="H8700" s="33"/>
      <c r="I8700" s="171"/>
      <c r="J8700" s="33"/>
      <c r="K8700" s="33"/>
    </row>
    <row r="8701" spans="2:11" x14ac:dyDescent="0.2">
      <c r="B8701" s="33"/>
      <c r="C8701" s="171"/>
      <c r="D8701" s="33"/>
      <c r="E8701" s="33"/>
      <c r="F8701" s="33"/>
      <c r="G8701" s="33"/>
      <c r="H8701" s="33"/>
      <c r="I8701" s="171"/>
      <c r="J8701" s="33"/>
      <c r="K8701" s="33"/>
    </row>
    <row r="8702" spans="2:11" x14ac:dyDescent="0.2">
      <c r="B8702" s="33"/>
      <c r="C8702" s="171"/>
      <c r="D8702" s="33"/>
      <c r="E8702" s="33"/>
      <c r="F8702" s="33"/>
      <c r="G8702" s="33"/>
      <c r="H8702" s="33"/>
      <c r="I8702" s="171"/>
      <c r="J8702" s="33"/>
      <c r="K8702" s="33"/>
    </row>
    <row r="8703" spans="2:11" x14ac:dyDescent="0.2">
      <c r="B8703" s="33"/>
      <c r="C8703" s="171"/>
      <c r="D8703" s="33"/>
      <c r="E8703" s="33"/>
      <c r="F8703" s="33"/>
      <c r="G8703" s="33"/>
      <c r="H8703" s="33"/>
      <c r="I8703" s="171"/>
      <c r="J8703" s="33"/>
      <c r="K8703" s="33"/>
    </row>
    <row r="8704" spans="2:11" x14ac:dyDescent="0.2">
      <c r="B8704" s="33"/>
      <c r="C8704" s="171"/>
      <c r="D8704" s="33"/>
      <c r="E8704" s="33"/>
      <c r="F8704" s="33"/>
      <c r="G8704" s="33"/>
      <c r="H8704" s="33"/>
      <c r="I8704" s="171"/>
      <c r="J8704" s="33"/>
      <c r="K8704" s="33"/>
    </row>
    <row r="8705" spans="2:11" x14ac:dyDescent="0.2">
      <c r="B8705" s="33"/>
      <c r="C8705" s="171"/>
      <c r="D8705" s="33"/>
      <c r="E8705" s="33"/>
      <c r="F8705" s="33"/>
      <c r="G8705" s="33"/>
      <c r="H8705" s="33"/>
      <c r="I8705" s="171"/>
      <c r="J8705" s="33"/>
      <c r="K8705" s="33"/>
    </row>
    <row r="8706" spans="2:11" x14ac:dyDescent="0.2">
      <c r="B8706" s="33"/>
      <c r="C8706" s="171"/>
      <c r="D8706" s="33"/>
      <c r="E8706" s="33"/>
      <c r="F8706" s="33"/>
      <c r="G8706" s="33"/>
      <c r="H8706" s="33"/>
      <c r="I8706" s="171"/>
      <c r="J8706" s="33"/>
      <c r="K8706" s="33"/>
    </row>
    <row r="8707" spans="2:11" x14ac:dyDescent="0.2">
      <c r="B8707" s="33"/>
      <c r="C8707" s="171"/>
      <c r="D8707" s="33"/>
      <c r="E8707" s="33"/>
      <c r="F8707" s="33"/>
      <c r="G8707" s="33"/>
      <c r="H8707" s="33"/>
      <c r="I8707" s="171"/>
      <c r="J8707" s="33"/>
      <c r="K8707" s="33"/>
    </row>
    <row r="8708" spans="2:11" x14ac:dyDescent="0.2">
      <c r="B8708" s="33"/>
      <c r="C8708" s="171"/>
      <c r="D8708" s="33"/>
      <c r="E8708" s="33"/>
      <c r="F8708" s="33"/>
      <c r="G8708" s="33"/>
      <c r="H8708" s="33"/>
      <c r="I8708" s="171"/>
      <c r="J8708" s="33"/>
      <c r="K8708" s="33"/>
    </row>
    <row r="8709" spans="2:11" x14ac:dyDescent="0.2">
      <c r="B8709" s="33"/>
      <c r="C8709" s="171"/>
      <c r="D8709" s="33"/>
      <c r="E8709" s="33"/>
      <c r="F8709" s="33"/>
      <c r="G8709" s="33"/>
      <c r="H8709" s="33"/>
      <c r="I8709" s="171"/>
      <c r="J8709" s="33"/>
      <c r="K8709" s="33"/>
    </row>
    <row r="8710" spans="2:11" x14ac:dyDescent="0.2">
      <c r="B8710" s="33"/>
      <c r="C8710" s="171"/>
      <c r="D8710" s="33"/>
      <c r="E8710" s="33"/>
      <c r="F8710" s="33"/>
      <c r="G8710" s="33"/>
      <c r="H8710" s="33"/>
      <c r="I8710" s="171"/>
      <c r="J8710" s="33"/>
      <c r="K8710" s="33"/>
    </row>
    <row r="8711" spans="2:11" x14ac:dyDescent="0.2">
      <c r="B8711" s="33"/>
      <c r="C8711" s="171"/>
      <c r="D8711" s="33"/>
      <c r="E8711" s="33"/>
      <c r="F8711" s="33"/>
      <c r="G8711" s="33"/>
      <c r="H8711" s="33"/>
      <c r="I8711" s="171"/>
      <c r="J8711" s="33"/>
      <c r="K8711" s="33"/>
    </row>
    <row r="8712" spans="2:11" x14ac:dyDescent="0.2">
      <c r="B8712" s="33"/>
      <c r="C8712" s="171"/>
      <c r="D8712" s="33"/>
      <c r="E8712" s="33"/>
      <c r="F8712" s="33"/>
      <c r="G8712" s="33"/>
      <c r="H8712" s="33"/>
      <c r="I8712" s="171"/>
      <c r="J8712" s="33"/>
      <c r="K8712" s="33"/>
    </row>
    <row r="8713" spans="2:11" x14ac:dyDescent="0.2">
      <c r="B8713" s="33"/>
      <c r="C8713" s="171"/>
      <c r="D8713" s="33"/>
      <c r="E8713" s="33"/>
      <c r="F8713" s="33"/>
      <c r="G8713" s="33"/>
      <c r="H8713" s="33"/>
      <c r="I8713" s="171"/>
      <c r="J8713" s="33"/>
      <c r="K8713" s="33"/>
    </row>
    <row r="8714" spans="2:11" x14ac:dyDescent="0.2">
      <c r="B8714" s="33"/>
      <c r="C8714" s="171"/>
      <c r="D8714" s="33"/>
      <c r="E8714" s="33"/>
      <c r="F8714" s="33"/>
      <c r="G8714" s="33"/>
      <c r="H8714" s="33"/>
      <c r="I8714" s="171"/>
      <c r="J8714" s="33"/>
      <c r="K8714" s="33"/>
    </row>
    <row r="8715" spans="2:11" x14ac:dyDescent="0.2">
      <c r="B8715" s="33"/>
      <c r="C8715" s="171"/>
      <c r="D8715" s="33"/>
      <c r="E8715" s="33"/>
      <c r="F8715" s="33"/>
      <c r="G8715" s="33"/>
      <c r="H8715" s="33"/>
      <c r="I8715" s="171"/>
      <c r="J8715" s="33"/>
      <c r="K8715" s="33"/>
    </row>
    <row r="8716" spans="2:11" x14ac:dyDescent="0.2">
      <c r="B8716" s="33"/>
      <c r="C8716" s="171"/>
      <c r="D8716" s="33"/>
      <c r="E8716" s="33"/>
      <c r="F8716" s="33"/>
      <c r="G8716" s="33"/>
      <c r="H8716" s="33"/>
      <c r="I8716" s="171"/>
      <c r="J8716" s="33"/>
      <c r="K8716" s="33"/>
    </row>
    <row r="8717" spans="2:11" x14ac:dyDescent="0.2">
      <c r="B8717" s="33"/>
      <c r="C8717" s="171"/>
      <c r="D8717" s="33"/>
      <c r="E8717" s="33"/>
      <c r="F8717" s="33"/>
      <c r="G8717" s="33"/>
      <c r="H8717" s="33"/>
      <c r="I8717" s="171"/>
      <c r="J8717" s="33"/>
      <c r="K8717" s="33"/>
    </row>
    <row r="8718" spans="2:11" x14ac:dyDescent="0.2">
      <c r="B8718" s="33"/>
      <c r="C8718" s="171"/>
      <c r="D8718" s="33"/>
      <c r="E8718" s="33"/>
      <c r="F8718" s="33"/>
      <c r="G8718" s="33"/>
      <c r="H8718" s="33"/>
      <c r="I8718" s="171"/>
      <c r="J8718" s="33"/>
      <c r="K8718" s="33"/>
    </row>
    <row r="8719" spans="2:11" x14ac:dyDescent="0.2">
      <c r="B8719" s="33"/>
      <c r="C8719" s="171"/>
      <c r="D8719" s="33"/>
      <c r="E8719" s="33"/>
      <c r="F8719" s="33"/>
      <c r="G8719" s="33"/>
      <c r="H8719" s="33"/>
      <c r="I8719" s="171"/>
      <c r="J8719" s="33"/>
      <c r="K8719" s="33"/>
    </row>
    <row r="8720" spans="2:11" x14ac:dyDescent="0.2">
      <c r="B8720" s="33"/>
      <c r="C8720" s="171"/>
      <c r="D8720" s="33"/>
      <c r="E8720" s="33"/>
      <c r="F8720" s="33"/>
      <c r="G8720" s="33"/>
      <c r="H8720" s="33"/>
      <c r="I8720" s="171"/>
      <c r="J8720" s="33"/>
      <c r="K8720" s="33"/>
    </row>
    <row r="8721" spans="2:11" x14ac:dyDescent="0.2">
      <c r="B8721" s="33"/>
      <c r="C8721" s="171"/>
      <c r="D8721" s="33"/>
      <c r="E8721" s="33"/>
      <c r="F8721" s="33"/>
      <c r="G8721" s="33"/>
      <c r="H8721" s="33"/>
      <c r="I8721" s="171"/>
      <c r="J8721" s="33"/>
      <c r="K8721" s="33"/>
    </row>
    <row r="8722" spans="2:11" x14ac:dyDescent="0.2">
      <c r="B8722" s="33"/>
      <c r="C8722" s="171"/>
      <c r="D8722" s="33"/>
      <c r="E8722" s="33"/>
      <c r="F8722" s="33"/>
      <c r="G8722" s="33"/>
      <c r="H8722" s="33"/>
      <c r="I8722" s="171"/>
      <c r="J8722" s="33"/>
      <c r="K8722" s="33"/>
    </row>
    <row r="8723" spans="2:11" x14ac:dyDescent="0.2">
      <c r="B8723" s="33"/>
      <c r="C8723" s="171"/>
      <c r="D8723" s="33"/>
      <c r="E8723" s="33"/>
      <c r="F8723" s="33"/>
      <c r="G8723" s="33"/>
      <c r="H8723" s="33"/>
      <c r="I8723" s="171"/>
      <c r="J8723" s="33"/>
      <c r="K8723" s="33"/>
    </row>
    <row r="8724" spans="2:11" x14ac:dyDescent="0.2">
      <c r="B8724" s="33"/>
      <c r="C8724" s="171"/>
      <c r="D8724" s="33"/>
      <c r="E8724" s="33"/>
      <c r="F8724" s="33"/>
      <c r="G8724" s="33"/>
      <c r="H8724" s="33"/>
      <c r="I8724" s="171"/>
      <c r="J8724" s="33"/>
      <c r="K8724" s="33"/>
    </row>
    <row r="8725" spans="2:11" x14ac:dyDescent="0.2">
      <c r="B8725" s="33"/>
      <c r="C8725" s="171"/>
      <c r="D8725" s="33"/>
      <c r="E8725" s="33"/>
      <c r="F8725" s="33"/>
      <c r="G8725" s="33"/>
      <c r="H8725" s="33"/>
      <c r="I8725" s="171"/>
      <c r="J8725" s="33"/>
      <c r="K8725" s="33"/>
    </row>
    <row r="8726" spans="2:11" x14ac:dyDescent="0.2">
      <c r="B8726" s="33"/>
      <c r="C8726" s="171"/>
      <c r="D8726" s="33"/>
      <c r="E8726" s="33"/>
      <c r="F8726" s="33"/>
      <c r="G8726" s="33"/>
      <c r="H8726" s="33"/>
      <c r="I8726" s="171"/>
      <c r="J8726" s="33"/>
      <c r="K8726" s="33"/>
    </row>
    <row r="8727" spans="2:11" x14ac:dyDescent="0.2">
      <c r="B8727" s="33"/>
      <c r="C8727" s="171"/>
      <c r="D8727" s="33"/>
      <c r="E8727" s="33"/>
      <c r="F8727" s="33"/>
      <c r="G8727" s="33"/>
      <c r="H8727" s="33"/>
      <c r="I8727" s="171"/>
      <c r="J8727" s="33"/>
      <c r="K8727" s="33"/>
    </row>
    <row r="8728" spans="2:11" x14ac:dyDescent="0.2">
      <c r="B8728" s="33"/>
      <c r="C8728" s="171"/>
      <c r="D8728" s="33"/>
      <c r="E8728" s="33"/>
      <c r="F8728" s="33"/>
      <c r="G8728" s="33"/>
      <c r="H8728" s="33"/>
      <c r="I8728" s="171"/>
      <c r="J8728" s="33"/>
      <c r="K8728" s="33"/>
    </row>
    <row r="8729" spans="2:11" x14ac:dyDescent="0.2">
      <c r="B8729" s="33"/>
      <c r="C8729" s="171"/>
      <c r="D8729" s="33"/>
      <c r="E8729" s="33"/>
      <c r="F8729" s="33"/>
      <c r="G8729" s="33"/>
      <c r="H8729" s="33"/>
      <c r="I8729" s="171"/>
      <c r="J8729" s="33"/>
      <c r="K8729" s="33"/>
    </row>
    <row r="8730" spans="2:11" x14ac:dyDescent="0.2">
      <c r="B8730" s="33"/>
      <c r="C8730" s="171"/>
      <c r="D8730" s="33"/>
      <c r="E8730" s="33"/>
      <c r="F8730" s="33"/>
      <c r="G8730" s="33"/>
      <c r="H8730" s="33"/>
      <c r="I8730" s="171"/>
      <c r="J8730" s="33"/>
      <c r="K8730" s="33"/>
    </row>
    <row r="8731" spans="2:11" x14ac:dyDescent="0.2">
      <c r="B8731" s="33"/>
      <c r="C8731" s="171"/>
      <c r="D8731" s="33"/>
      <c r="E8731" s="33"/>
      <c r="F8731" s="33"/>
      <c r="G8731" s="33"/>
      <c r="H8731" s="33"/>
      <c r="I8731" s="171"/>
      <c r="J8731" s="33"/>
      <c r="K8731" s="33"/>
    </row>
    <row r="8732" spans="2:11" x14ac:dyDescent="0.2">
      <c r="B8732" s="33"/>
      <c r="C8732" s="171"/>
      <c r="D8732" s="33"/>
      <c r="E8732" s="33"/>
      <c r="F8732" s="33"/>
      <c r="G8732" s="33"/>
      <c r="H8732" s="33"/>
      <c r="I8732" s="171"/>
      <c r="J8732" s="33"/>
      <c r="K8732" s="33"/>
    </row>
    <row r="8733" spans="2:11" x14ac:dyDescent="0.2">
      <c r="B8733" s="33"/>
      <c r="C8733" s="171"/>
      <c r="D8733" s="33"/>
      <c r="E8733" s="33"/>
      <c r="F8733" s="33"/>
      <c r="G8733" s="33"/>
      <c r="H8733" s="33"/>
      <c r="I8733" s="171"/>
      <c r="J8733" s="33"/>
      <c r="K8733" s="33"/>
    </row>
    <row r="8734" spans="2:11" x14ac:dyDescent="0.2">
      <c r="B8734" s="33"/>
      <c r="C8734" s="171"/>
      <c r="D8734" s="33"/>
      <c r="E8734" s="33"/>
      <c r="F8734" s="33"/>
      <c r="G8734" s="33"/>
      <c r="H8734" s="33"/>
      <c r="I8734" s="171"/>
      <c r="J8734" s="33"/>
      <c r="K8734" s="33"/>
    </row>
    <row r="8735" spans="2:11" x14ac:dyDescent="0.2">
      <c r="B8735" s="33"/>
      <c r="C8735" s="171"/>
      <c r="D8735" s="33"/>
      <c r="E8735" s="33"/>
      <c r="F8735" s="33"/>
      <c r="G8735" s="33"/>
      <c r="H8735" s="33"/>
      <c r="I8735" s="171"/>
      <c r="J8735" s="33"/>
      <c r="K8735" s="33"/>
    </row>
    <row r="8736" spans="2:11" x14ac:dyDescent="0.2">
      <c r="B8736" s="33"/>
      <c r="C8736" s="171"/>
      <c r="D8736" s="33"/>
      <c r="E8736" s="33"/>
      <c r="F8736" s="33"/>
      <c r="G8736" s="33"/>
      <c r="H8736" s="33"/>
      <c r="I8736" s="171"/>
      <c r="J8736" s="33"/>
      <c r="K8736" s="33"/>
    </row>
    <row r="8737" spans="2:11" x14ac:dyDescent="0.2">
      <c r="B8737" s="33"/>
      <c r="C8737" s="171"/>
      <c r="D8737" s="33"/>
      <c r="E8737" s="33"/>
      <c r="F8737" s="33"/>
      <c r="G8737" s="33"/>
      <c r="H8737" s="33"/>
      <c r="I8737" s="171"/>
      <c r="J8737" s="33"/>
      <c r="K8737" s="33"/>
    </row>
    <row r="8738" spans="2:11" x14ac:dyDescent="0.2">
      <c r="B8738" s="33"/>
      <c r="C8738" s="171"/>
      <c r="D8738" s="33"/>
      <c r="E8738" s="33"/>
      <c r="F8738" s="33"/>
      <c r="G8738" s="33"/>
      <c r="H8738" s="33"/>
      <c r="I8738" s="171"/>
      <c r="J8738" s="33"/>
      <c r="K8738" s="33"/>
    </row>
    <row r="8739" spans="2:11" x14ac:dyDescent="0.2">
      <c r="B8739" s="33"/>
      <c r="C8739" s="171"/>
      <c r="D8739" s="33"/>
      <c r="E8739" s="33"/>
      <c r="F8739" s="33"/>
      <c r="G8739" s="33"/>
      <c r="H8739" s="33"/>
      <c r="I8739" s="171"/>
      <c r="J8739" s="33"/>
      <c r="K8739" s="33"/>
    </row>
    <row r="8740" spans="2:11" x14ac:dyDescent="0.2">
      <c r="B8740" s="33"/>
      <c r="C8740" s="171"/>
      <c r="D8740" s="33"/>
      <c r="E8740" s="33"/>
      <c r="F8740" s="33"/>
      <c r="G8740" s="33"/>
      <c r="H8740" s="33"/>
      <c r="I8740" s="171"/>
      <c r="J8740" s="33"/>
      <c r="K8740" s="33"/>
    </row>
    <row r="8741" spans="2:11" x14ac:dyDescent="0.2">
      <c r="B8741" s="33"/>
      <c r="C8741" s="171"/>
      <c r="D8741" s="33"/>
      <c r="E8741" s="33"/>
      <c r="F8741" s="33"/>
      <c r="G8741" s="33"/>
      <c r="H8741" s="33"/>
      <c r="I8741" s="171"/>
      <c r="J8741" s="33"/>
      <c r="K8741" s="33"/>
    </row>
    <row r="8742" spans="2:11" x14ac:dyDescent="0.2">
      <c r="B8742" s="33"/>
      <c r="C8742" s="171"/>
      <c r="D8742" s="33"/>
      <c r="E8742" s="33"/>
      <c r="F8742" s="33"/>
      <c r="G8742" s="33"/>
      <c r="H8742" s="33"/>
      <c r="I8742" s="171"/>
      <c r="J8742" s="33"/>
      <c r="K8742" s="33"/>
    </row>
    <row r="8743" spans="2:11" x14ac:dyDescent="0.2">
      <c r="B8743" s="33"/>
      <c r="C8743" s="171"/>
      <c r="D8743" s="33"/>
      <c r="E8743" s="33"/>
      <c r="F8743" s="33"/>
      <c r="G8743" s="33"/>
      <c r="H8743" s="33"/>
      <c r="I8743" s="171"/>
      <c r="J8743" s="33"/>
      <c r="K8743" s="33"/>
    </row>
    <row r="8744" spans="2:11" x14ac:dyDescent="0.2">
      <c r="B8744" s="33"/>
      <c r="C8744" s="171"/>
      <c r="D8744" s="33"/>
      <c r="E8744" s="33"/>
      <c r="F8744" s="33"/>
      <c r="G8744" s="33"/>
      <c r="H8744" s="33"/>
      <c r="I8744" s="171"/>
      <c r="J8744" s="33"/>
      <c r="K8744" s="33"/>
    </row>
    <row r="8745" spans="2:11" x14ac:dyDescent="0.2">
      <c r="B8745" s="33"/>
      <c r="C8745" s="171"/>
      <c r="D8745" s="33"/>
      <c r="E8745" s="33"/>
      <c r="F8745" s="33"/>
      <c r="G8745" s="33"/>
      <c r="H8745" s="33"/>
      <c r="I8745" s="171"/>
      <c r="J8745" s="33"/>
      <c r="K8745" s="33"/>
    </row>
    <row r="8746" spans="2:11" x14ac:dyDescent="0.2">
      <c r="B8746" s="33"/>
      <c r="C8746" s="171"/>
      <c r="D8746" s="33"/>
      <c r="E8746" s="33"/>
      <c r="F8746" s="33"/>
      <c r="G8746" s="33"/>
      <c r="H8746" s="33"/>
      <c r="I8746" s="171"/>
      <c r="J8746" s="33"/>
      <c r="K8746" s="33"/>
    </row>
    <row r="8747" spans="2:11" x14ac:dyDescent="0.2">
      <c r="B8747" s="33"/>
      <c r="C8747" s="171"/>
      <c r="D8747" s="33"/>
      <c r="E8747" s="33"/>
      <c r="F8747" s="33"/>
      <c r="G8747" s="33"/>
      <c r="H8747" s="33"/>
      <c r="I8747" s="171"/>
      <c r="J8747" s="33"/>
      <c r="K8747" s="33"/>
    </row>
    <row r="8748" spans="2:11" x14ac:dyDescent="0.2">
      <c r="B8748" s="33"/>
      <c r="C8748" s="171"/>
      <c r="D8748" s="33"/>
      <c r="E8748" s="33"/>
      <c r="F8748" s="33"/>
      <c r="G8748" s="33"/>
      <c r="H8748" s="33"/>
      <c r="I8748" s="171"/>
      <c r="J8748" s="33"/>
      <c r="K8748" s="33"/>
    </row>
    <row r="8749" spans="2:11" x14ac:dyDescent="0.2">
      <c r="B8749" s="33"/>
      <c r="C8749" s="171"/>
      <c r="D8749" s="33"/>
      <c r="E8749" s="33"/>
      <c r="F8749" s="33"/>
      <c r="G8749" s="33"/>
      <c r="H8749" s="33"/>
      <c r="I8749" s="171"/>
      <c r="J8749" s="33"/>
      <c r="K8749" s="33"/>
    </row>
    <row r="8750" spans="2:11" x14ac:dyDescent="0.2">
      <c r="B8750" s="33"/>
      <c r="C8750" s="171"/>
      <c r="D8750" s="33"/>
      <c r="E8750" s="33"/>
      <c r="F8750" s="33"/>
      <c r="G8750" s="33"/>
      <c r="H8750" s="33"/>
      <c r="I8750" s="171"/>
      <c r="J8750" s="33"/>
      <c r="K8750" s="33"/>
    </row>
    <row r="8751" spans="2:11" x14ac:dyDescent="0.2">
      <c r="B8751" s="33"/>
      <c r="C8751" s="171"/>
      <c r="D8751" s="33"/>
      <c r="E8751" s="33"/>
      <c r="F8751" s="33"/>
      <c r="G8751" s="33"/>
      <c r="H8751" s="33"/>
      <c r="I8751" s="171"/>
      <c r="J8751" s="33"/>
      <c r="K8751" s="33"/>
    </row>
    <row r="8752" spans="2:11" x14ac:dyDescent="0.2">
      <c r="B8752" s="33"/>
      <c r="C8752" s="171"/>
      <c r="D8752" s="33"/>
      <c r="E8752" s="33"/>
      <c r="F8752" s="33"/>
      <c r="G8752" s="33"/>
      <c r="H8752" s="33"/>
      <c r="I8752" s="171"/>
      <c r="J8752" s="33"/>
      <c r="K8752" s="33"/>
    </row>
    <row r="8753" spans="2:11" x14ac:dyDescent="0.2">
      <c r="B8753" s="33"/>
      <c r="C8753" s="171"/>
      <c r="D8753" s="33"/>
      <c r="E8753" s="33"/>
      <c r="F8753" s="33"/>
      <c r="G8753" s="33"/>
      <c r="H8753" s="33"/>
      <c r="I8753" s="171"/>
      <c r="J8753" s="33"/>
      <c r="K8753" s="33"/>
    </row>
    <row r="8754" spans="2:11" x14ac:dyDescent="0.2">
      <c r="B8754" s="33"/>
      <c r="C8754" s="171"/>
      <c r="D8754" s="33"/>
      <c r="E8754" s="33"/>
      <c r="F8754" s="33"/>
      <c r="G8754" s="33"/>
      <c r="H8754" s="33"/>
      <c r="I8754" s="171"/>
      <c r="J8754" s="33"/>
      <c r="K8754" s="33"/>
    </row>
    <row r="8755" spans="2:11" x14ac:dyDescent="0.2">
      <c r="B8755" s="33"/>
      <c r="C8755" s="171"/>
      <c r="D8755" s="33"/>
      <c r="E8755" s="33"/>
      <c r="F8755" s="33"/>
      <c r="G8755" s="33"/>
      <c r="H8755" s="33"/>
      <c r="I8755" s="171"/>
      <c r="J8755" s="33"/>
      <c r="K8755" s="33"/>
    </row>
    <row r="8756" spans="2:11" x14ac:dyDescent="0.2">
      <c r="B8756" s="33"/>
      <c r="C8756" s="171"/>
      <c r="D8756" s="33"/>
      <c r="E8756" s="33"/>
      <c r="F8756" s="33"/>
      <c r="G8756" s="33"/>
      <c r="H8756" s="33"/>
      <c r="I8756" s="171"/>
      <c r="J8756" s="33"/>
      <c r="K8756" s="33"/>
    </row>
    <row r="8757" spans="2:11" x14ac:dyDescent="0.2">
      <c r="B8757" s="33"/>
      <c r="C8757" s="171"/>
      <c r="D8757" s="33"/>
      <c r="E8757" s="33"/>
      <c r="F8757" s="33"/>
      <c r="G8757" s="33"/>
      <c r="H8757" s="33"/>
      <c r="I8757" s="171"/>
      <c r="J8757" s="33"/>
      <c r="K8757" s="33"/>
    </row>
    <row r="8758" spans="2:11" x14ac:dyDescent="0.2">
      <c r="B8758" s="33"/>
      <c r="C8758" s="171"/>
      <c r="D8758" s="33"/>
      <c r="E8758" s="33"/>
      <c r="F8758" s="33"/>
      <c r="G8758" s="33"/>
      <c r="H8758" s="33"/>
      <c r="I8758" s="171"/>
      <c r="J8758" s="33"/>
      <c r="K8758" s="33"/>
    </row>
    <row r="8759" spans="2:11" x14ac:dyDescent="0.2">
      <c r="B8759" s="33"/>
      <c r="C8759" s="171"/>
      <c r="D8759" s="33"/>
      <c r="E8759" s="33"/>
      <c r="F8759" s="33"/>
      <c r="G8759" s="33"/>
      <c r="H8759" s="33"/>
      <c r="I8759" s="171"/>
      <c r="J8759" s="33"/>
      <c r="K8759" s="33"/>
    </row>
    <row r="8760" spans="2:11" x14ac:dyDescent="0.2">
      <c r="B8760" s="33"/>
      <c r="C8760" s="171"/>
      <c r="D8760" s="33"/>
      <c r="E8760" s="33"/>
      <c r="F8760" s="33"/>
      <c r="G8760" s="33"/>
      <c r="H8760" s="33"/>
      <c r="I8760" s="171"/>
      <c r="J8760" s="33"/>
      <c r="K8760" s="33"/>
    </row>
    <row r="8761" spans="2:11" x14ac:dyDescent="0.2">
      <c r="B8761" s="33"/>
      <c r="C8761" s="171"/>
      <c r="D8761" s="33"/>
      <c r="E8761" s="33"/>
      <c r="F8761" s="33"/>
      <c r="G8761" s="33"/>
      <c r="H8761" s="33"/>
      <c r="I8761" s="171"/>
      <c r="J8761" s="33"/>
      <c r="K8761" s="33"/>
    </row>
    <row r="8762" spans="2:11" x14ac:dyDescent="0.2">
      <c r="B8762" s="33"/>
      <c r="C8762" s="171"/>
      <c r="D8762" s="33"/>
      <c r="E8762" s="33"/>
      <c r="F8762" s="33"/>
      <c r="G8762" s="33"/>
      <c r="H8762" s="33"/>
      <c r="I8762" s="171"/>
      <c r="J8762" s="33"/>
      <c r="K8762" s="33"/>
    </row>
    <row r="8763" spans="2:11" x14ac:dyDescent="0.2">
      <c r="B8763" s="33"/>
      <c r="C8763" s="171"/>
      <c r="D8763" s="33"/>
      <c r="E8763" s="33"/>
      <c r="F8763" s="33"/>
      <c r="G8763" s="33"/>
      <c r="H8763" s="33"/>
      <c r="I8763" s="171"/>
      <c r="J8763" s="33"/>
      <c r="K8763" s="33"/>
    </row>
    <row r="8764" spans="2:11" x14ac:dyDescent="0.2">
      <c r="B8764" s="33"/>
      <c r="C8764" s="171"/>
      <c r="D8764" s="33"/>
      <c r="E8764" s="33"/>
      <c r="F8764" s="33"/>
      <c r="G8764" s="33"/>
      <c r="H8764" s="33"/>
      <c r="I8764" s="171"/>
      <c r="J8764" s="33"/>
      <c r="K8764" s="33"/>
    </row>
    <row r="8765" spans="2:11" x14ac:dyDescent="0.2">
      <c r="B8765" s="33"/>
      <c r="C8765" s="171"/>
      <c r="D8765" s="33"/>
      <c r="E8765" s="33"/>
      <c r="F8765" s="33"/>
      <c r="G8765" s="33"/>
      <c r="H8765" s="33"/>
      <c r="I8765" s="171"/>
      <c r="J8765" s="33"/>
      <c r="K8765" s="33"/>
    </row>
    <row r="8766" spans="2:11" x14ac:dyDescent="0.2">
      <c r="B8766" s="33"/>
      <c r="C8766" s="171"/>
      <c r="D8766" s="33"/>
      <c r="E8766" s="33"/>
      <c r="F8766" s="33"/>
      <c r="G8766" s="33"/>
      <c r="H8766" s="33"/>
      <c r="I8766" s="171"/>
      <c r="J8766" s="33"/>
      <c r="K8766" s="33"/>
    </row>
    <row r="8767" spans="2:11" x14ac:dyDescent="0.2">
      <c r="B8767" s="33"/>
      <c r="C8767" s="171"/>
      <c r="D8767" s="33"/>
      <c r="E8767" s="33"/>
      <c r="F8767" s="33"/>
      <c r="G8767" s="33"/>
      <c r="H8767" s="33"/>
      <c r="I8767" s="171"/>
      <c r="J8767" s="33"/>
      <c r="K8767" s="33"/>
    </row>
    <row r="8768" spans="2:11" x14ac:dyDescent="0.2">
      <c r="B8768" s="33"/>
      <c r="C8768" s="171"/>
      <c r="D8768" s="33"/>
      <c r="E8768" s="33"/>
      <c r="F8768" s="33"/>
      <c r="G8768" s="33"/>
      <c r="H8768" s="33"/>
      <c r="I8768" s="171"/>
      <c r="J8768" s="33"/>
      <c r="K8768" s="33"/>
    </row>
    <row r="8769" spans="2:11" x14ac:dyDescent="0.2">
      <c r="B8769" s="33"/>
      <c r="C8769" s="171"/>
      <c r="D8769" s="33"/>
      <c r="E8769" s="33"/>
      <c r="F8769" s="33"/>
      <c r="G8769" s="33"/>
      <c r="H8769" s="33"/>
      <c r="I8769" s="171"/>
      <c r="J8769" s="33"/>
      <c r="K8769" s="33"/>
    </row>
    <row r="8770" spans="2:11" x14ac:dyDescent="0.2">
      <c r="B8770" s="33"/>
      <c r="C8770" s="171"/>
      <c r="D8770" s="33"/>
      <c r="E8770" s="33"/>
      <c r="F8770" s="33"/>
      <c r="G8770" s="33"/>
      <c r="H8770" s="33"/>
      <c r="I8770" s="171"/>
      <c r="J8770" s="33"/>
      <c r="K8770" s="33"/>
    </row>
    <row r="8771" spans="2:11" x14ac:dyDescent="0.2">
      <c r="B8771" s="33"/>
      <c r="C8771" s="171"/>
      <c r="D8771" s="33"/>
      <c r="E8771" s="33"/>
      <c r="F8771" s="33"/>
      <c r="G8771" s="33"/>
      <c r="H8771" s="33"/>
      <c r="I8771" s="171"/>
      <c r="J8771" s="33"/>
      <c r="K8771" s="33"/>
    </row>
    <row r="8772" spans="2:11" x14ac:dyDescent="0.2">
      <c r="B8772" s="33"/>
      <c r="C8772" s="171"/>
      <c r="D8772" s="33"/>
      <c r="E8772" s="33"/>
      <c r="F8772" s="33"/>
      <c r="G8772" s="33"/>
      <c r="H8772" s="33"/>
      <c r="I8772" s="171"/>
      <c r="J8772" s="33"/>
      <c r="K8772" s="33"/>
    </row>
    <row r="8773" spans="2:11" x14ac:dyDescent="0.2">
      <c r="B8773" s="33"/>
      <c r="C8773" s="171"/>
      <c r="D8773" s="33"/>
      <c r="E8773" s="33"/>
      <c r="F8773" s="33"/>
      <c r="G8773" s="33"/>
      <c r="H8773" s="33"/>
      <c r="I8773" s="171"/>
      <c r="J8773" s="33"/>
      <c r="K8773" s="33"/>
    </row>
    <row r="8774" spans="2:11" x14ac:dyDescent="0.2">
      <c r="B8774" s="33"/>
      <c r="C8774" s="171"/>
      <c r="D8774" s="33"/>
      <c r="E8774" s="33"/>
      <c r="F8774" s="33"/>
      <c r="G8774" s="33"/>
      <c r="H8774" s="33"/>
      <c r="I8774" s="171"/>
      <c r="J8774" s="33"/>
      <c r="K8774" s="33"/>
    </row>
    <row r="8775" spans="2:11" x14ac:dyDescent="0.2">
      <c r="B8775" s="33"/>
      <c r="C8775" s="171"/>
      <c r="D8775" s="33"/>
      <c r="E8775" s="33"/>
      <c r="F8775" s="33"/>
      <c r="G8775" s="33"/>
      <c r="H8775" s="33"/>
      <c r="I8775" s="171"/>
      <c r="J8775" s="33"/>
      <c r="K8775" s="33"/>
    </row>
    <row r="8776" spans="2:11" x14ac:dyDescent="0.2">
      <c r="B8776" s="33"/>
      <c r="C8776" s="171"/>
      <c r="D8776" s="33"/>
      <c r="E8776" s="33"/>
      <c r="F8776" s="33"/>
      <c r="G8776" s="33"/>
      <c r="H8776" s="33"/>
      <c r="I8776" s="171"/>
      <c r="J8776" s="33"/>
      <c r="K8776" s="33"/>
    </row>
    <row r="8777" spans="2:11" x14ac:dyDescent="0.2">
      <c r="B8777" s="33"/>
      <c r="C8777" s="171"/>
      <c r="D8777" s="33"/>
      <c r="E8777" s="33"/>
      <c r="F8777" s="33"/>
      <c r="G8777" s="33"/>
      <c r="H8777" s="33"/>
      <c r="I8777" s="171"/>
      <c r="J8777" s="33"/>
      <c r="K8777" s="33"/>
    </row>
    <row r="8778" spans="2:11" x14ac:dyDescent="0.2">
      <c r="B8778" s="33"/>
      <c r="C8778" s="171"/>
      <c r="D8778" s="33"/>
      <c r="E8778" s="33"/>
      <c r="F8778" s="33"/>
      <c r="G8778" s="33"/>
      <c r="H8778" s="33"/>
      <c r="I8778" s="171"/>
      <c r="J8778" s="33"/>
      <c r="K8778" s="33"/>
    </row>
    <row r="8779" spans="2:11" x14ac:dyDescent="0.2">
      <c r="B8779" s="33"/>
      <c r="C8779" s="171"/>
      <c r="D8779" s="33"/>
      <c r="E8779" s="33"/>
      <c r="F8779" s="33"/>
      <c r="G8779" s="33"/>
      <c r="H8779" s="33"/>
      <c r="I8779" s="171"/>
      <c r="J8779" s="33"/>
      <c r="K8779" s="33"/>
    </row>
    <row r="8780" spans="2:11" x14ac:dyDescent="0.2">
      <c r="B8780" s="33"/>
      <c r="C8780" s="171"/>
      <c r="D8780" s="33"/>
      <c r="E8780" s="33"/>
      <c r="F8780" s="33"/>
      <c r="G8780" s="33"/>
      <c r="H8780" s="33"/>
      <c r="I8780" s="171"/>
      <c r="J8780" s="33"/>
      <c r="K8780" s="33"/>
    </row>
    <row r="8781" spans="2:11" x14ac:dyDescent="0.2">
      <c r="B8781" s="33"/>
      <c r="C8781" s="171"/>
      <c r="D8781" s="33"/>
      <c r="E8781" s="33"/>
      <c r="F8781" s="33"/>
      <c r="G8781" s="33"/>
      <c r="H8781" s="33"/>
      <c r="I8781" s="171"/>
      <c r="J8781" s="33"/>
      <c r="K8781" s="33"/>
    </row>
    <row r="8782" spans="2:11" x14ac:dyDescent="0.2">
      <c r="B8782" s="33"/>
      <c r="C8782" s="171"/>
      <c r="D8782" s="33"/>
      <c r="E8782" s="33"/>
      <c r="F8782" s="33"/>
      <c r="G8782" s="33"/>
      <c r="H8782" s="33"/>
      <c r="I8782" s="171"/>
      <c r="J8782" s="33"/>
      <c r="K8782" s="33"/>
    </row>
    <row r="8783" spans="2:11" x14ac:dyDescent="0.2">
      <c r="B8783" s="33"/>
      <c r="C8783" s="171"/>
      <c r="D8783" s="33"/>
      <c r="E8783" s="33"/>
      <c r="F8783" s="33"/>
      <c r="G8783" s="33"/>
      <c r="H8783" s="33"/>
      <c r="I8783" s="171"/>
      <c r="J8783" s="33"/>
      <c r="K8783" s="33"/>
    </row>
    <row r="8784" spans="2:11" x14ac:dyDescent="0.2">
      <c r="B8784" s="33"/>
      <c r="C8784" s="171"/>
      <c r="D8784" s="33"/>
      <c r="E8784" s="33"/>
      <c r="F8784" s="33"/>
      <c r="G8784" s="33"/>
      <c r="H8784" s="33"/>
      <c r="I8784" s="171"/>
      <c r="J8784" s="33"/>
      <c r="K8784" s="33"/>
    </row>
    <row r="8785" spans="2:11" x14ac:dyDescent="0.2">
      <c r="B8785" s="33"/>
      <c r="C8785" s="171"/>
      <c r="D8785" s="33"/>
      <c r="E8785" s="33"/>
      <c r="F8785" s="33"/>
      <c r="G8785" s="33"/>
      <c r="H8785" s="33"/>
      <c r="I8785" s="171"/>
      <c r="J8785" s="33"/>
      <c r="K8785" s="33"/>
    </row>
    <row r="8786" spans="2:11" x14ac:dyDescent="0.2">
      <c r="B8786" s="33"/>
      <c r="C8786" s="171"/>
      <c r="D8786" s="33"/>
      <c r="E8786" s="33"/>
      <c r="F8786" s="33"/>
      <c r="G8786" s="33"/>
      <c r="H8786" s="33"/>
      <c r="I8786" s="171"/>
      <c r="J8786" s="33"/>
      <c r="K8786" s="33"/>
    </row>
    <row r="8787" spans="2:11" x14ac:dyDescent="0.2">
      <c r="B8787" s="33"/>
      <c r="C8787" s="171"/>
      <c r="D8787" s="33"/>
      <c r="E8787" s="33"/>
      <c r="F8787" s="33"/>
      <c r="G8787" s="33"/>
      <c r="H8787" s="33"/>
      <c r="I8787" s="171"/>
      <c r="J8787" s="33"/>
      <c r="K8787" s="33"/>
    </row>
    <row r="8788" spans="2:11" x14ac:dyDescent="0.2">
      <c r="B8788" s="33"/>
      <c r="C8788" s="171"/>
      <c r="D8788" s="33"/>
      <c r="E8788" s="33"/>
      <c r="F8788" s="33"/>
      <c r="G8788" s="33"/>
      <c r="H8788" s="33"/>
      <c r="I8788" s="171"/>
      <c r="J8788" s="33"/>
      <c r="K8788" s="33"/>
    </row>
    <row r="8789" spans="2:11" x14ac:dyDescent="0.2">
      <c r="B8789" s="33"/>
      <c r="C8789" s="171"/>
      <c r="D8789" s="33"/>
      <c r="E8789" s="33"/>
      <c r="F8789" s="33"/>
      <c r="G8789" s="33"/>
      <c r="H8789" s="33"/>
      <c r="I8789" s="171"/>
      <c r="J8789" s="33"/>
      <c r="K8789" s="33"/>
    </row>
    <row r="8790" spans="2:11" x14ac:dyDescent="0.2">
      <c r="B8790" s="33"/>
      <c r="C8790" s="171"/>
      <c r="D8790" s="33"/>
      <c r="E8790" s="33"/>
      <c r="F8790" s="33"/>
      <c r="G8790" s="33"/>
      <c r="H8790" s="33"/>
      <c r="I8790" s="171"/>
      <c r="J8790" s="33"/>
      <c r="K8790" s="33"/>
    </row>
    <row r="8791" spans="2:11" x14ac:dyDescent="0.2">
      <c r="B8791" s="33"/>
      <c r="C8791" s="171"/>
      <c r="D8791" s="33"/>
      <c r="E8791" s="33"/>
      <c r="F8791" s="33"/>
      <c r="G8791" s="33"/>
      <c r="H8791" s="33"/>
      <c r="I8791" s="171"/>
      <c r="J8791" s="33"/>
      <c r="K8791" s="33"/>
    </row>
    <row r="8792" spans="2:11" x14ac:dyDescent="0.2">
      <c r="B8792" s="33"/>
      <c r="C8792" s="171"/>
      <c r="D8792" s="33"/>
      <c r="E8792" s="33"/>
      <c r="F8792" s="33"/>
      <c r="G8792" s="33"/>
      <c r="H8792" s="33"/>
      <c r="I8792" s="171"/>
      <c r="J8792" s="33"/>
      <c r="K8792" s="33"/>
    </row>
    <row r="8793" spans="2:11" x14ac:dyDescent="0.2">
      <c r="B8793" s="33"/>
      <c r="C8793" s="171"/>
      <c r="D8793" s="33"/>
      <c r="E8793" s="33"/>
      <c r="F8793" s="33"/>
      <c r="G8793" s="33"/>
      <c r="H8793" s="33"/>
      <c r="I8793" s="171"/>
      <c r="J8793" s="33"/>
      <c r="K8793" s="33"/>
    </row>
    <row r="8794" spans="2:11" x14ac:dyDescent="0.2">
      <c r="B8794" s="33"/>
      <c r="C8794" s="171"/>
      <c r="D8794" s="33"/>
      <c r="E8794" s="33"/>
      <c r="F8794" s="33"/>
      <c r="G8794" s="33"/>
      <c r="H8794" s="33"/>
      <c r="I8794" s="171"/>
      <c r="J8794" s="33"/>
      <c r="K8794" s="33"/>
    </row>
    <row r="8795" spans="2:11" x14ac:dyDescent="0.2">
      <c r="B8795" s="33"/>
      <c r="C8795" s="171"/>
      <c r="D8795" s="33"/>
      <c r="E8795" s="33"/>
      <c r="F8795" s="33"/>
      <c r="G8795" s="33"/>
      <c r="H8795" s="33"/>
      <c r="I8795" s="171"/>
      <c r="J8795" s="33"/>
      <c r="K8795" s="33"/>
    </row>
    <row r="8796" spans="2:11" x14ac:dyDescent="0.2">
      <c r="B8796" s="33"/>
      <c r="C8796" s="171"/>
      <c r="D8796" s="33"/>
      <c r="E8796" s="33"/>
      <c r="F8796" s="33"/>
      <c r="G8796" s="33"/>
      <c r="H8796" s="33"/>
      <c r="I8796" s="171"/>
      <c r="J8796" s="33"/>
      <c r="K8796" s="33"/>
    </row>
    <row r="8797" spans="2:11" x14ac:dyDescent="0.2">
      <c r="B8797" s="33"/>
      <c r="C8797" s="171"/>
      <c r="D8797" s="33"/>
      <c r="E8797" s="33"/>
      <c r="F8797" s="33"/>
      <c r="G8797" s="33"/>
      <c r="H8797" s="33"/>
      <c r="I8797" s="171"/>
      <c r="J8797" s="33"/>
      <c r="K8797" s="33"/>
    </row>
    <row r="8798" spans="2:11" x14ac:dyDescent="0.2">
      <c r="B8798" s="33"/>
      <c r="C8798" s="171"/>
      <c r="D8798" s="33"/>
      <c r="E8798" s="33"/>
      <c r="F8798" s="33"/>
      <c r="G8798" s="33"/>
      <c r="H8798" s="33"/>
      <c r="I8798" s="171"/>
      <c r="J8798" s="33"/>
      <c r="K8798" s="33"/>
    </row>
    <row r="8799" spans="2:11" x14ac:dyDescent="0.2">
      <c r="B8799" s="33"/>
      <c r="C8799" s="171"/>
      <c r="D8799" s="33"/>
      <c r="E8799" s="33"/>
      <c r="F8799" s="33"/>
      <c r="G8799" s="33"/>
      <c r="H8799" s="33"/>
      <c r="I8799" s="171"/>
      <c r="J8799" s="33"/>
      <c r="K8799" s="33"/>
    </row>
    <row r="8800" spans="2:11" x14ac:dyDescent="0.2">
      <c r="B8800" s="33"/>
      <c r="C8800" s="171"/>
      <c r="D8800" s="33"/>
      <c r="E8800" s="33"/>
      <c r="F8800" s="33"/>
      <c r="G8800" s="33"/>
      <c r="H8800" s="33"/>
      <c r="I8800" s="171"/>
      <c r="J8800" s="33"/>
      <c r="K8800" s="33"/>
    </row>
    <row r="8801" spans="2:11" x14ac:dyDescent="0.2">
      <c r="B8801" s="33"/>
      <c r="C8801" s="171"/>
      <c r="D8801" s="33"/>
      <c r="E8801" s="33"/>
      <c r="F8801" s="33"/>
      <c r="G8801" s="33"/>
      <c r="H8801" s="33"/>
      <c r="I8801" s="171"/>
      <c r="J8801" s="33"/>
      <c r="K8801" s="33"/>
    </row>
    <row r="8802" spans="2:11" x14ac:dyDescent="0.2">
      <c r="B8802" s="33"/>
      <c r="C8802" s="171"/>
      <c r="D8802" s="33"/>
      <c r="E8802" s="33"/>
      <c r="F8802" s="33"/>
      <c r="G8802" s="33"/>
      <c r="H8802" s="33"/>
      <c r="I8802" s="171"/>
      <c r="J8802" s="33"/>
      <c r="K8802" s="33"/>
    </row>
    <row r="8803" spans="2:11" x14ac:dyDescent="0.2">
      <c r="B8803" s="33"/>
      <c r="C8803" s="171"/>
      <c r="D8803" s="33"/>
      <c r="E8803" s="33"/>
      <c r="F8803" s="33"/>
      <c r="G8803" s="33"/>
      <c r="H8803" s="33"/>
      <c r="I8803" s="171"/>
      <c r="J8803" s="33"/>
      <c r="K8803" s="33"/>
    </row>
    <row r="8804" spans="2:11" x14ac:dyDescent="0.2">
      <c r="B8804" s="33"/>
      <c r="C8804" s="171"/>
      <c r="D8804" s="33"/>
      <c r="E8804" s="33"/>
      <c r="F8804" s="33"/>
      <c r="G8804" s="33"/>
      <c r="H8804" s="33"/>
      <c r="I8804" s="171"/>
      <c r="J8804" s="33"/>
      <c r="K8804" s="33"/>
    </row>
    <row r="8805" spans="2:11" x14ac:dyDescent="0.2">
      <c r="B8805" s="33"/>
      <c r="C8805" s="171"/>
      <c r="D8805" s="33"/>
      <c r="E8805" s="33"/>
      <c r="F8805" s="33"/>
      <c r="G8805" s="33"/>
      <c r="H8805" s="33"/>
      <c r="I8805" s="171"/>
      <c r="J8805" s="33"/>
      <c r="K8805" s="33"/>
    </row>
    <row r="8806" spans="2:11" x14ac:dyDescent="0.2">
      <c r="B8806" s="33"/>
      <c r="C8806" s="171"/>
      <c r="D8806" s="33"/>
      <c r="E8806" s="33"/>
      <c r="F8806" s="33"/>
      <c r="G8806" s="33"/>
      <c r="H8806" s="33"/>
      <c r="I8806" s="171"/>
      <c r="J8806" s="33"/>
      <c r="K8806" s="33"/>
    </row>
    <row r="8807" spans="2:11" x14ac:dyDescent="0.2">
      <c r="B8807" s="33"/>
      <c r="C8807" s="171"/>
      <c r="D8807" s="33"/>
      <c r="E8807" s="33"/>
      <c r="F8807" s="33"/>
      <c r="G8807" s="33"/>
      <c r="H8807" s="33"/>
      <c r="I8807" s="171"/>
      <c r="J8807" s="33"/>
      <c r="K8807" s="33"/>
    </row>
    <row r="8808" spans="2:11" x14ac:dyDescent="0.2">
      <c r="B8808" s="33"/>
      <c r="C8808" s="171"/>
      <c r="D8808" s="33"/>
      <c r="E8808" s="33"/>
      <c r="F8808" s="33"/>
      <c r="G8808" s="33"/>
      <c r="H8808" s="33"/>
      <c r="I8808" s="171"/>
      <c r="J8808" s="33"/>
      <c r="K8808" s="33"/>
    </row>
    <row r="8809" spans="2:11" x14ac:dyDescent="0.2">
      <c r="B8809" s="33"/>
      <c r="C8809" s="171"/>
      <c r="D8809" s="33"/>
      <c r="E8809" s="33"/>
      <c r="F8809" s="33"/>
      <c r="G8809" s="33"/>
      <c r="H8809" s="33"/>
      <c r="I8809" s="171"/>
      <c r="J8809" s="33"/>
      <c r="K8809" s="33"/>
    </row>
    <row r="8810" spans="2:11" x14ac:dyDescent="0.2">
      <c r="B8810" s="33"/>
      <c r="C8810" s="171"/>
      <c r="D8810" s="33"/>
      <c r="E8810" s="33"/>
      <c r="F8810" s="33"/>
      <c r="G8810" s="33"/>
      <c r="H8810" s="33"/>
      <c r="I8810" s="171"/>
      <c r="J8810" s="33"/>
      <c r="K8810" s="33"/>
    </row>
    <row r="8811" spans="2:11" x14ac:dyDescent="0.2">
      <c r="B8811" s="33"/>
      <c r="C8811" s="171"/>
      <c r="D8811" s="33"/>
      <c r="E8811" s="33"/>
      <c r="F8811" s="33"/>
      <c r="G8811" s="33"/>
      <c r="H8811" s="33"/>
      <c r="I8811" s="171"/>
      <c r="J8811" s="33"/>
      <c r="K8811" s="33"/>
    </row>
    <row r="8812" spans="2:11" x14ac:dyDescent="0.2">
      <c r="B8812" s="33"/>
      <c r="C8812" s="171"/>
      <c r="D8812" s="33"/>
      <c r="E8812" s="33"/>
      <c r="F8812" s="33"/>
      <c r="G8812" s="33"/>
      <c r="H8812" s="33"/>
      <c r="I8812" s="171"/>
      <c r="J8812" s="33"/>
      <c r="K8812" s="33"/>
    </row>
    <row r="8813" spans="2:11" x14ac:dyDescent="0.2">
      <c r="B8813" s="33"/>
      <c r="C8813" s="171"/>
      <c r="D8813" s="33"/>
      <c r="E8813" s="33"/>
      <c r="F8813" s="33"/>
      <c r="G8813" s="33"/>
      <c r="H8813" s="33"/>
      <c r="I8813" s="171"/>
      <c r="J8813" s="33"/>
      <c r="K8813" s="33"/>
    </row>
    <row r="8814" spans="2:11" x14ac:dyDescent="0.2">
      <c r="B8814" s="33"/>
      <c r="C8814" s="171"/>
      <c r="D8814" s="33"/>
      <c r="E8814" s="33"/>
      <c r="F8814" s="33"/>
      <c r="G8814" s="33"/>
      <c r="H8814" s="33"/>
      <c r="I8814" s="171"/>
      <c r="J8814" s="33"/>
      <c r="K8814" s="33"/>
    </row>
    <row r="8815" spans="2:11" x14ac:dyDescent="0.2">
      <c r="B8815" s="33"/>
      <c r="C8815" s="171"/>
      <c r="D8815" s="33"/>
      <c r="E8815" s="33"/>
      <c r="F8815" s="33"/>
      <c r="G8815" s="33"/>
      <c r="H8815" s="33"/>
      <c r="I8815" s="171"/>
      <c r="J8815" s="33"/>
      <c r="K8815" s="33"/>
    </row>
    <row r="8816" spans="2:11" x14ac:dyDescent="0.2">
      <c r="B8816" s="33"/>
      <c r="C8816" s="171"/>
      <c r="D8816" s="33"/>
      <c r="E8816" s="33"/>
      <c r="F8816" s="33"/>
      <c r="G8816" s="33"/>
      <c r="H8816" s="33"/>
      <c r="I8816" s="171"/>
      <c r="J8816" s="33"/>
      <c r="K8816" s="33"/>
    </row>
    <row r="8817" spans="2:11" x14ac:dyDescent="0.2">
      <c r="B8817" s="33"/>
      <c r="C8817" s="171"/>
      <c r="D8817" s="33"/>
      <c r="E8817" s="33"/>
      <c r="F8817" s="33"/>
      <c r="G8817" s="33"/>
      <c r="H8817" s="33"/>
      <c r="I8817" s="171"/>
      <c r="J8817" s="33"/>
      <c r="K8817" s="33"/>
    </row>
    <row r="8818" spans="2:11" x14ac:dyDescent="0.2">
      <c r="B8818" s="33"/>
      <c r="C8818" s="171"/>
      <c r="D8818" s="33"/>
      <c r="E8818" s="33"/>
      <c r="F8818" s="33"/>
      <c r="G8818" s="33"/>
      <c r="H8818" s="33"/>
      <c r="I8818" s="171"/>
      <c r="J8818" s="33"/>
      <c r="K8818" s="33"/>
    </row>
    <row r="8819" spans="2:11" x14ac:dyDescent="0.2">
      <c r="B8819" s="33"/>
      <c r="C8819" s="171"/>
      <c r="D8819" s="33"/>
      <c r="E8819" s="33"/>
      <c r="F8819" s="33"/>
      <c r="G8819" s="33"/>
      <c r="H8819" s="33"/>
      <c r="I8819" s="171"/>
      <c r="J8819" s="33"/>
      <c r="K8819" s="33"/>
    </row>
    <row r="8820" spans="2:11" x14ac:dyDescent="0.2">
      <c r="B8820" s="33"/>
      <c r="C8820" s="171"/>
      <c r="D8820" s="33"/>
      <c r="E8820" s="33"/>
      <c r="F8820" s="33"/>
      <c r="G8820" s="33"/>
      <c r="H8820" s="33"/>
      <c r="I8820" s="171"/>
      <c r="J8820" s="33"/>
      <c r="K8820" s="33"/>
    </row>
    <row r="8821" spans="2:11" x14ac:dyDescent="0.2">
      <c r="B8821" s="33"/>
      <c r="C8821" s="171"/>
      <c r="D8821" s="33"/>
      <c r="E8821" s="33"/>
      <c r="F8821" s="33"/>
      <c r="G8821" s="33"/>
      <c r="H8821" s="33"/>
      <c r="I8821" s="171"/>
      <c r="J8821" s="33"/>
      <c r="K8821" s="33"/>
    </row>
    <row r="8822" spans="2:11" x14ac:dyDescent="0.2">
      <c r="B8822" s="33"/>
      <c r="C8822" s="171"/>
      <c r="D8822" s="33"/>
      <c r="E8822" s="33"/>
      <c r="F8822" s="33"/>
      <c r="G8822" s="33"/>
      <c r="H8822" s="33"/>
      <c r="I8822" s="171"/>
      <c r="J8822" s="33"/>
      <c r="K8822" s="33"/>
    </row>
    <row r="8823" spans="2:11" x14ac:dyDescent="0.2">
      <c r="B8823" s="33"/>
      <c r="C8823" s="171"/>
      <c r="D8823" s="33"/>
      <c r="E8823" s="33"/>
      <c r="F8823" s="33"/>
      <c r="G8823" s="33"/>
      <c r="H8823" s="33"/>
      <c r="I8823" s="171"/>
      <c r="J8823" s="33"/>
      <c r="K8823" s="33"/>
    </row>
    <row r="8824" spans="2:11" x14ac:dyDescent="0.2">
      <c r="B8824" s="33"/>
      <c r="C8824" s="171"/>
      <c r="D8824" s="33"/>
      <c r="E8824" s="33"/>
      <c r="F8824" s="33"/>
      <c r="G8824" s="33"/>
      <c r="H8824" s="33"/>
      <c r="I8824" s="171"/>
      <c r="J8824" s="33"/>
      <c r="K8824" s="33"/>
    </row>
    <row r="8825" spans="2:11" x14ac:dyDescent="0.2">
      <c r="B8825" s="33"/>
      <c r="C8825" s="171"/>
      <c r="D8825" s="33"/>
      <c r="E8825" s="33"/>
      <c r="F8825" s="33"/>
      <c r="G8825" s="33"/>
      <c r="H8825" s="33"/>
      <c r="I8825" s="171"/>
      <c r="J8825" s="33"/>
      <c r="K8825" s="33"/>
    </row>
    <row r="8826" spans="2:11" x14ac:dyDescent="0.2">
      <c r="B8826" s="33"/>
      <c r="C8826" s="171"/>
      <c r="D8826" s="33"/>
      <c r="E8826" s="33"/>
      <c r="F8826" s="33"/>
      <c r="G8826" s="33"/>
      <c r="H8826" s="33"/>
      <c r="I8826" s="171"/>
      <c r="J8826" s="33"/>
      <c r="K8826" s="33"/>
    </row>
    <row r="8827" spans="2:11" x14ac:dyDescent="0.2">
      <c r="B8827" s="33"/>
      <c r="C8827" s="171"/>
      <c r="D8827" s="33"/>
      <c r="E8827" s="33"/>
      <c r="F8827" s="33"/>
      <c r="G8827" s="33"/>
      <c r="H8827" s="33"/>
      <c r="I8827" s="171"/>
      <c r="J8827" s="33"/>
      <c r="K8827" s="33"/>
    </row>
    <row r="8828" spans="2:11" x14ac:dyDescent="0.2">
      <c r="B8828" s="33"/>
      <c r="C8828" s="171"/>
      <c r="D8828" s="33"/>
      <c r="E8828" s="33"/>
      <c r="F8828" s="33"/>
      <c r="G8828" s="33"/>
      <c r="H8828" s="33"/>
      <c r="I8828" s="171"/>
      <c r="J8828" s="33"/>
      <c r="K8828" s="33"/>
    </row>
    <row r="8829" spans="2:11" x14ac:dyDescent="0.2">
      <c r="B8829" s="33"/>
      <c r="C8829" s="171"/>
      <c r="D8829" s="33"/>
      <c r="E8829" s="33"/>
      <c r="F8829" s="33"/>
      <c r="G8829" s="33"/>
      <c r="H8829" s="33"/>
      <c r="I8829" s="171"/>
      <c r="J8829" s="33"/>
      <c r="K8829" s="33"/>
    </row>
    <row r="8830" spans="2:11" x14ac:dyDescent="0.2">
      <c r="B8830" s="33"/>
      <c r="C8830" s="171"/>
      <c r="D8830" s="33"/>
      <c r="E8830" s="33"/>
      <c r="F8830" s="33"/>
      <c r="G8830" s="33"/>
      <c r="H8830" s="33"/>
      <c r="I8830" s="171"/>
      <c r="J8830" s="33"/>
      <c r="K8830" s="33"/>
    </row>
    <row r="8831" spans="2:11" x14ac:dyDescent="0.2">
      <c r="B8831" s="33"/>
      <c r="C8831" s="171"/>
      <c r="D8831" s="33"/>
      <c r="E8831" s="33"/>
      <c r="F8831" s="33"/>
      <c r="G8831" s="33"/>
      <c r="H8831" s="33"/>
      <c r="I8831" s="171"/>
      <c r="J8831" s="33"/>
      <c r="K8831" s="33"/>
    </row>
    <row r="8832" spans="2:11" x14ac:dyDescent="0.2">
      <c r="B8832" s="33"/>
      <c r="C8832" s="171"/>
      <c r="D8832" s="33"/>
      <c r="E8832" s="33"/>
      <c r="F8832" s="33"/>
      <c r="G8832" s="33"/>
      <c r="H8832" s="33"/>
      <c r="I8832" s="171"/>
      <c r="J8832" s="33"/>
      <c r="K8832" s="33"/>
    </row>
    <row r="8833" spans="2:11" x14ac:dyDescent="0.2">
      <c r="B8833" s="33"/>
      <c r="C8833" s="171"/>
      <c r="D8833" s="33"/>
      <c r="E8833" s="33"/>
      <c r="F8833" s="33"/>
      <c r="G8833" s="33"/>
      <c r="H8833" s="33"/>
      <c r="I8833" s="171"/>
      <c r="J8833" s="33"/>
      <c r="K8833" s="33"/>
    </row>
    <row r="8834" spans="2:11" x14ac:dyDescent="0.2">
      <c r="B8834" s="33"/>
      <c r="C8834" s="171"/>
      <c r="D8834" s="33"/>
      <c r="E8834" s="33"/>
      <c r="F8834" s="33"/>
      <c r="G8834" s="33"/>
      <c r="H8834" s="33"/>
      <c r="I8834" s="171"/>
      <c r="J8834" s="33"/>
      <c r="K8834" s="33"/>
    </row>
    <row r="8835" spans="2:11" x14ac:dyDescent="0.2">
      <c r="B8835" s="33"/>
      <c r="C8835" s="171"/>
      <c r="D8835" s="33"/>
      <c r="E8835" s="33"/>
      <c r="F8835" s="33"/>
      <c r="G8835" s="33"/>
      <c r="H8835" s="33"/>
      <c r="I8835" s="171"/>
      <c r="J8835" s="33"/>
      <c r="K8835" s="33"/>
    </row>
    <row r="8836" spans="2:11" x14ac:dyDescent="0.2">
      <c r="B8836" s="33"/>
      <c r="C8836" s="171"/>
      <c r="D8836" s="33"/>
      <c r="E8836" s="33"/>
      <c r="F8836" s="33"/>
      <c r="G8836" s="33"/>
      <c r="H8836" s="33"/>
      <c r="I8836" s="171"/>
      <c r="J8836" s="33"/>
      <c r="K8836" s="33"/>
    </row>
    <row r="8837" spans="2:11" x14ac:dyDescent="0.2">
      <c r="B8837" s="33"/>
      <c r="C8837" s="171"/>
      <c r="D8837" s="33"/>
      <c r="E8837" s="33"/>
      <c r="F8837" s="33"/>
      <c r="G8837" s="33"/>
      <c r="H8837" s="33"/>
      <c r="I8837" s="171"/>
      <c r="J8837" s="33"/>
      <c r="K8837" s="33"/>
    </row>
    <row r="8838" spans="2:11" x14ac:dyDescent="0.2">
      <c r="B8838" s="33"/>
      <c r="C8838" s="171"/>
      <c r="D8838" s="33"/>
      <c r="E8838" s="33"/>
      <c r="F8838" s="33"/>
      <c r="G8838" s="33"/>
      <c r="H8838" s="33"/>
      <c r="I8838" s="171"/>
      <c r="J8838" s="33"/>
      <c r="K8838" s="33"/>
    </row>
    <row r="8839" spans="2:11" x14ac:dyDescent="0.2">
      <c r="B8839" s="33"/>
      <c r="C8839" s="171"/>
      <c r="D8839" s="33"/>
      <c r="E8839" s="33"/>
      <c r="F8839" s="33"/>
      <c r="G8839" s="33"/>
      <c r="H8839" s="33"/>
      <c r="I8839" s="171"/>
      <c r="J8839" s="33"/>
      <c r="K8839" s="33"/>
    </row>
    <row r="8840" spans="2:11" x14ac:dyDescent="0.2">
      <c r="B8840" s="33"/>
      <c r="C8840" s="171"/>
      <c r="D8840" s="33"/>
      <c r="E8840" s="33"/>
      <c r="F8840" s="33"/>
      <c r="G8840" s="33"/>
      <c r="H8840" s="33"/>
      <c r="I8840" s="171"/>
      <c r="J8840" s="33"/>
      <c r="K8840" s="33"/>
    </row>
    <row r="8841" spans="2:11" x14ac:dyDescent="0.2">
      <c r="B8841" s="33"/>
      <c r="C8841" s="171"/>
      <c r="D8841" s="33"/>
      <c r="E8841" s="33"/>
      <c r="F8841" s="33"/>
      <c r="G8841" s="33"/>
      <c r="H8841" s="33"/>
      <c r="I8841" s="171"/>
      <c r="J8841" s="33"/>
      <c r="K8841" s="33"/>
    </row>
    <row r="8842" spans="2:11" x14ac:dyDescent="0.2">
      <c r="B8842" s="33"/>
      <c r="C8842" s="171"/>
      <c r="D8842" s="33"/>
      <c r="E8842" s="33"/>
      <c r="F8842" s="33"/>
      <c r="G8842" s="33"/>
      <c r="H8842" s="33"/>
      <c r="I8842" s="171"/>
      <c r="J8842" s="33"/>
      <c r="K8842" s="33"/>
    </row>
    <row r="8843" spans="2:11" x14ac:dyDescent="0.2">
      <c r="B8843" s="33"/>
      <c r="C8843" s="171"/>
      <c r="D8843" s="33"/>
      <c r="E8843" s="33"/>
      <c r="F8843" s="33"/>
      <c r="G8843" s="33"/>
      <c r="H8843" s="33"/>
      <c r="I8843" s="171"/>
      <c r="J8843" s="33"/>
      <c r="K8843" s="33"/>
    </row>
    <row r="8844" spans="2:11" x14ac:dyDescent="0.2">
      <c r="B8844" s="33"/>
      <c r="C8844" s="171"/>
      <c r="D8844" s="33"/>
      <c r="E8844" s="33"/>
      <c r="F8844" s="33"/>
      <c r="G8844" s="33"/>
      <c r="H8844" s="33"/>
      <c r="I8844" s="171"/>
      <c r="J8844" s="33"/>
      <c r="K8844" s="33"/>
    </row>
    <row r="8845" spans="2:11" x14ac:dyDescent="0.2">
      <c r="B8845" s="33"/>
      <c r="C8845" s="171"/>
      <c r="D8845" s="33"/>
      <c r="E8845" s="33"/>
      <c r="F8845" s="33"/>
      <c r="G8845" s="33"/>
      <c r="H8845" s="33"/>
      <c r="I8845" s="171"/>
      <c r="J8845" s="33"/>
      <c r="K8845" s="33"/>
    </row>
    <row r="8846" spans="2:11" x14ac:dyDescent="0.2">
      <c r="B8846" s="33"/>
      <c r="C8846" s="171"/>
      <c r="D8846" s="33"/>
      <c r="E8846" s="33"/>
      <c r="F8846" s="33"/>
      <c r="G8846" s="33"/>
      <c r="H8846" s="33"/>
      <c r="I8846" s="171"/>
      <c r="J8846" s="33"/>
      <c r="K8846" s="33"/>
    </row>
    <row r="8847" spans="2:11" x14ac:dyDescent="0.2">
      <c r="B8847" s="33"/>
      <c r="C8847" s="171"/>
      <c r="D8847" s="33"/>
      <c r="E8847" s="33"/>
      <c r="F8847" s="33"/>
      <c r="G8847" s="33"/>
      <c r="H8847" s="33"/>
      <c r="I8847" s="171"/>
      <c r="J8847" s="33"/>
      <c r="K8847" s="33"/>
    </row>
    <row r="8848" spans="2:11" x14ac:dyDescent="0.2">
      <c r="B8848" s="33"/>
      <c r="C8848" s="171"/>
      <c r="D8848" s="33"/>
      <c r="E8848" s="33"/>
      <c r="F8848" s="33"/>
      <c r="G8848" s="33"/>
      <c r="H8848" s="33"/>
      <c r="I8848" s="171"/>
      <c r="J8848" s="33"/>
      <c r="K8848" s="33"/>
    </row>
    <row r="8849" spans="2:11" x14ac:dyDescent="0.2">
      <c r="B8849" s="33"/>
      <c r="C8849" s="171"/>
      <c r="D8849" s="33"/>
      <c r="E8849" s="33"/>
      <c r="F8849" s="33"/>
      <c r="G8849" s="33"/>
      <c r="H8849" s="33"/>
      <c r="I8849" s="171"/>
      <c r="J8849" s="33"/>
      <c r="K8849" s="33"/>
    </row>
    <row r="8850" spans="2:11" x14ac:dyDescent="0.2">
      <c r="B8850" s="33"/>
      <c r="C8850" s="171"/>
      <c r="D8850" s="33"/>
      <c r="E8850" s="33"/>
      <c r="F8850" s="33"/>
      <c r="G8850" s="33"/>
      <c r="H8850" s="33"/>
      <c r="I8850" s="171"/>
      <c r="J8850" s="33"/>
      <c r="K8850" s="33"/>
    </row>
    <row r="8851" spans="2:11" x14ac:dyDescent="0.2">
      <c r="B8851" s="33"/>
      <c r="C8851" s="171"/>
      <c r="D8851" s="33"/>
      <c r="E8851" s="33"/>
      <c r="F8851" s="33"/>
      <c r="G8851" s="33"/>
      <c r="H8851" s="33"/>
      <c r="I8851" s="171"/>
      <c r="J8851" s="33"/>
      <c r="K8851" s="33"/>
    </row>
    <row r="8852" spans="2:11" x14ac:dyDescent="0.2">
      <c r="B8852" s="33"/>
      <c r="C8852" s="171"/>
      <c r="D8852" s="33"/>
      <c r="E8852" s="33"/>
      <c r="F8852" s="33"/>
      <c r="G8852" s="33"/>
      <c r="H8852" s="33"/>
      <c r="I8852" s="171"/>
      <c r="J8852" s="33"/>
      <c r="K8852" s="33"/>
    </row>
    <row r="8853" spans="2:11" x14ac:dyDescent="0.2">
      <c r="B8853" s="33"/>
      <c r="C8853" s="171"/>
      <c r="D8853" s="33"/>
      <c r="E8853" s="33"/>
      <c r="F8853" s="33"/>
      <c r="G8853" s="33"/>
      <c r="H8853" s="33"/>
      <c r="I8853" s="171"/>
      <c r="J8853" s="33"/>
      <c r="K8853" s="33"/>
    </row>
    <row r="8854" spans="2:11" x14ac:dyDescent="0.2">
      <c r="B8854" s="33"/>
      <c r="C8854" s="171"/>
      <c r="D8854" s="33"/>
      <c r="E8854" s="33"/>
      <c r="F8854" s="33"/>
      <c r="G8854" s="33"/>
      <c r="H8854" s="33"/>
      <c r="I8854" s="171"/>
      <c r="J8854" s="33"/>
      <c r="K8854" s="33"/>
    </row>
    <row r="8855" spans="2:11" x14ac:dyDescent="0.2">
      <c r="B8855" s="33"/>
      <c r="C8855" s="171"/>
      <c r="D8855" s="33"/>
      <c r="E8855" s="33"/>
      <c r="F8855" s="33"/>
      <c r="G8855" s="33"/>
      <c r="H8855" s="33"/>
      <c r="I8855" s="171"/>
      <c r="J8855" s="33"/>
      <c r="K8855" s="33"/>
    </row>
    <row r="8856" spans="2:11" x14ac:dyDescent="0.2">
      <c r="B8856" s="33"/>
      <c r="C8856" s="171"/>
      <c r="D8856" s="33"/>
      <c r="E8856" s="33"/>
      <c r="F8856" s="33"/>
      <c r="G8856" s="33"/>
      <c r="H8856" s="33"/>
      <c r="I8856" s="171"/>
      <c r="J8856" s="33"/>
      <c r="K8856" s="33"/>
    </row>
    <row r="8857" spans="2:11" x14ac:dyDescent="0.2">
      <c r="B8857" s="33"/>
      <c r="C8857" s="171"/>
      <c r="D8857" s="33"/>
      <c r="E8857" s="33"/>
      <c r="F8857" s="33"/>
      <c r="G8857" s="33"/>
      <c r="H8857" s="33"/>
      <c r="I8857" s="171"/>
      <c r="J8857" s="33"/>
      <c r="K8857" s="33"/>
    </row>
    <row r="8858" spans="2:11" x14ac:dyDescent="0.2">
      <c r="B8858" s="33"/>
      <c r="C8858" s="171"/>
      <c r="D8858" s="33"/>
      <c r="E8858" s="33"/>
      <c r="F8858" s="33"/>
      <c r="G8858" s="33"/>
      <c r="H8858" s="33"/>
      <c r="I8858" s="171"/>
      <c r="J8858" s="33"/>
      <c r="K8858" s="33"/>
    </row>
    <row r="8859" spans="2:11" x14ac:dyDescent="0.2">
      <c r="B8859" s="33"/>
      <c r="C8859" s="171"/>
      <c r="D8859" s="33"/>
      <c r="E8859" s="33"/>
      <c r="F8859" s="33"/>
      <c r="G8859" s="33"/>
      <c r="H8859" s="33"/>
      <c r="I8859" s="171"/>
      <c r="J8859" s="33"/>
      <c r="K8859" s="33"/>
    </row>
    <row r="8860" spans="2:11" x14ac:dyDescent="0.2">
      <c r="B8860" s="33"/>
      <c r="C8860" s="171"/>
      <c r="D8860" s="33"/>
      <c r="E8860" s="33"/>
      <c r="F8860" s="33"/>
      <c r="G8860" s="33"/>
      <c r="H8860" s="33"/>
      <c r="I8860" s="171"/>
      <c r="J8860" s="33"/>
      <c r="K8860" s="33"/>
    </row>
    <row r="8861" spans="2:11" x14ac:dyDescent="0.2">
      <c r="B8861" s="33"/>
      <c r="C8861" s="171"/>
      <c r="D8861" s="33"/>
      <c r="E8861" s="33"/>
      <c r="F8861" s="33"/>
      <c r="G8861" s="33"/>
      <c r="H8861" s="33"/>
      <c r="I8861" s="171"/>
      <c r="J8861" s="33"/>
      <c r="K8861" s="33"/>
    </row>
    <row r="8862" spans="2:11" x14ac:dyDescent="0.2">
      <c r="B8862" s="33"/>
      <c r="C8862" s="171"/>
      <c r="D8862" s="33"/>
      <c r="E8862" s="33"/>
      <c r="F8862" s="33"/>
      <c r="G8862" s="33"/>
      <c r="H8862" s="33"/>
      <c r="I8862" s="171"/>
      <c r="J8862" s="33"/>
      <c r="K8862" s="33"/>
    </row>
    <row r="8863" spans="2:11" x14ac:dyDescent="0.2">
      <c r="B8863" s="33"/>
      <c r="C8863" s="171"/>
      <c r="D8863" s="33"/>
      <c r="E8863" s="33"/>
      <c r="F8863" s="33"/>
      <c r="G8863" s="33"/>
      <c r="H8863" s="33"/>
      <c r="I8863" s="171"/>
      <c r="J8863" s="33"/>
      <c r="K8863" s="33"/>
    </row>
    <row r="8864" spans="2:11" x14ac:dyDescent="0.2">
      <c r="B8864" s="33"/>
      <c r="C8864" s="171"/>
      <c r="D8864" s="33"/>
      <c r="E8864" s="33"/>
      <c r="F8864" s="33"/>
      <c r="G8864" s="33"/>
      <c r="H8864" s="33"/>
      <c r="I8864" s="171"/>
      <c r="J8864" s="33"/>
      <c r="K8864" s="33"/>
    </row>
    <row r="8865" spans="2:11" x14ac:dyDescent="0.2">
      <c r="B8865" s="33"/>
      <c r="C8865" s="171"/>
      <c r="D8865" s="33"/>
      <c r="E8865" s="33"/>
      <c r="F8865" s="33"/>
      <c r="G8865" s="33"/>
      <c r="H8865" s="33"/>
      <c r="I8865" s="171"/>
      <c r="J8865" s="33"/>
      <c r="K8865" s="33"/>
    </row>
    <row r="8866" spans="2:11" x14ac:dyDescent="0.2">
      <c r="B8866" s="33"/>
      <c r="C8866" s="171"/>
      <c r="D8866" s="33"/>
      <c r="E8866" s="33"/>
      <c r="F8866" s="33"/>
      <c r="G8866" s="33"/>
      <c r="H8866" s="33"/>
      <c r="I8866" s="171"/>
      <c r="J8866" s="33"/>
      <c r="K8866" s="33"/>
    </row>
    <row r="8867" spans="2:11" x14ac:dyDescent="0.2">
      <c r="B8867" s="33"/>
      <c r="C8867" s="171"/>
      <c r="D8867" s="33"/>
      <c r="E8867" s="33"/>
      <c r="F8867" s="33"/>
      <c r="G8867" s="33"/>
      <c r="H8867" s="33"/>
      <c r="I8867" s="171"/>
      <c r="J8867" s="33"/>
      <c r="K8867" s="33"/>
    </row>
    <row r="8868" spans="2:11" x14ac:dyDescent="0.2">
      <c r="B8868" s="33"/>
      <c r="C8868" s="171"/>
      <c r="D8868" s="33"/>
      <c r="E8868" s="33"/>
      <c r="F8868" s="33"/>
      <c r="G8868" s="33"/>
      <c r="H8868" s="33"/>
      <c r="I8868" s="171"/>
      <c r="J8868" s="33"/>
      <c r="K8868" s="33"/>
    </row>
    <row r="8869" spans="2:11" x14ac:dyDescent="0.2">
      <c r="B8869" s="33"/>
      <c r="C8869" s="171"/>
      <c r="D8869" s="33"/>
      <c r="E8869" s="33"/>
      <c r="F8869" s="33"/>
      <c r="G8869" s="33"/>
      <c r="H8869" s="33"/>
      <c r="I8869" s="171"/>
      <c r="J8869" s="33"/>
      <c r="K8869" s="33"/>
    </row>
    <row r="8870" spans="2:11" x14ac:dyDescent="0.2">
      <c r="B8870" s="33"/>
      <c r="C8870" s="171"/>
      <c r="D8870" s="33"/>
      <c r="E8870" s="33"/>
      <c r="F8870" s="33"/>
      <c r="G8870" s="33"/>
      <c r="H8870" s="33"/>
      <c r="I8870" s="171"/>
      <c r="J8870" s="33"/>
      <c r="K8870" s="33"/>
    </row>
    <row r="8871" spans="2:11" x14ac:dyDescent="0.2">
      <c r="B8871" s="33"/>
      <c r="C8871" s="171"/>
      <c r="D8871" s="33"/>
      <c r="E8871" s="33"/>
      <c r="F8871" s="33"/>
      <c r="G8871" s="33"/>
      <c r="H8871" s="33"/>
      <c r="I8871" s="171"/>
      <c r="J8871" s="33"/>
      <c r="K8871" s="33"/>
    </row>
    <row r="8872" spans="2:11" x14ac:dyDescent="0.2">
      <c r="B8872" s="33"/>
      <c r="C8872" s="171"/>
      <c r="D8872" s="33"/>
      <c r="E8872" s="33"/>
      <c r="F8872" s="33"/>
      <c r="G8872" s="33"/>
      <c r="H8872" s="33"/>
      <c r="I8872" s="171"/>
      <c r="J8872" s="33"/>
      <c r="K8872" s="33"/>
    </row>
    <row r="8873" spans="2:11" x14ac:dyDescent="0.2">
      <c r="B8873" s="33"/>
      <c r="C8873" s="171"/>
      <c r="D8873" s="33"/>
      <c r="E8873" s="33"/>
      <c r="F8873" s="33"/>
      <c r="G8873" s="33"/>
      <c r="H8873" s="33"/>
      <c r="I8873" s="171"/>
      <c r="J8873" s="33"/>
      <c r="K8873" s="33"/>
    </row>
    <row r="8874" spans="2:11" x14ac:dyDescent="0.2">
      <c r="B8874" s="33"/>
      <c r="C8874" s="171"/>
      <c r="D8874" s="33"/>
      <c r="E8874" s="33"/>
      <c r="F8874" s="33"/>
      <c r="G8874" s="33"/>
      <c r="H8874" s="33"/>
      <c r="I8874" s="171"/>
      <c r="J8874" s="33"/>
      <c r="K8874" s="33"/>
    </row>
    <row r="8875" spans="2:11" x14ac:dyDescent="0.2">
      <c r="B8875" s="33"/>
      <c r="C8875" s="171"/>
      <c r="D8875" s="33"/>
      <c r="E8875" s="33"/>
      <c r="F8875" s="33"/>
      <c r="G8875" s="33"/>
      <c r="H8875" s="33"/>
      <c r="I8875" s="171"/>
      <c r="J8875" s="33"/>
      <c r="K8875" s="33"/>
    </row>
    <row r="8876" spans="2:11" x14ac:dyDescent="0.2">
      <c r="B8876" s="33"/>
      <c r="C8876" s="171"/>
      <c r="D8876" s="33"/>
      <c r="E8876" s="33"/>
      <c r="F8876" s="33"/>
      <c r="G8876" s="33"/>
      <c r="H8876" s="33"/>
      <c r="I8876" s="171"/>
      <c r="J8876" s="33"/>
      <c r="K8876" s="33"/>
    </row>
    <row r="8877" spans="2:11" x14ac:dyDescent="0.2">
      <c r="B8877" s="33"/>
      <c r="C8877" s="171"/>
      <c r="D8877" s="33"/>
      <c r="E8877" s="33"/>
      <c r="F8877" s="33"/>
      <c r="G8877" s="33"/>
      <c r="H8877" s="33"/>
      <c r="I8877" s="171"/>
      <c r="J8877" s="33"/>
      <c r="K8877" s="33"/>
    </row>
    <row r="8878" spans="2:11" x14ac:dyDescent="0.2">
      <c r="B8878" s="33"/>
      <c r="C8878" s="171"/>
      <c r="D8878" s="33"/>
      <c r="E8878" s="33"/>
      <c r="F8878" s="33"/>
      <c r="G8878" s="33"/>
      <c r="H8878" s="33"/>
      <c r="I8878" s="171"/>
      <c r="J8878" s="33"/>
      <c r="K8878" s="33"/>
    </row>
    <row r="8879" spans="2:11" x14ac:dyDescent="0.2">
      <c r="B8879" s="33"/>
      <c r="C8879" s="171"/>
      <c r="D8879" s="33"/>
      <c r="E8879" s="33"/>
      <c r="F8879" s="33"/>
      <c r="G8879" s="33"/>
      <c r="H8879" s="33"/>
      <c r="I8879" s="171"/>
      <c r="J8879" s="33"/>
      <c r="K8879" s="33"/>
    </row>
    <row r="8880" spans="2:11" x14ac:dyDescent="0.2">
      <c r="B8880" s="33"/>
      <c r="C8880" s="171"/>
      <c r="D8880" s="33"/>
      <c r="E8880" s="33"/>
      <c r="F8880" s="33"/>
      <c r="G8880" s="33"/>
      <c r="H8880" s="33"/>
      <c r="I8880" s="171"/>
      <c r="J8880" s="33"/>
      <c r="K8880" s="33"/>
    </row>
    <row r="8881" spans="2:11" x14ac:dyDescent="0.2">
      <c r="B8881" s="33"/>
      <c r="C8881" s="171"/>
      <c r="D8881" s="33"/>
      <c r="E8881" s="33"/>
      <c r="F8881" s="33"/>
      <c r="G8881" s="33"/>
      <c r="H8881" s="33"/>
      <c r="I8881" s="171"/>
      <c r="J8881" s="33"/>
      <c r="K8881" s="33"/>
    </row>
    <row r="8882" spans="2:11" x14ac:dyDescent="0.2">
      <c r="B8882" s="33"/>
      <c r="C8882" s="171"/>
      <c r="D8882" s="33"/>
      <c r="E8882" s="33"/>
      <c r="F8882" s="33"/>
      <c r="G8882" s="33"/>
      <c r="H8882" s="33"/>
      <c r="I8882" s="171"/>
      <c r="J8882" s="33"/>
      <c r="K8882" s="33"/>
    </row>
    <row r="8883" spans="2:11" x14ac:dyDescent="0.2">
      <c r="B8883" s="33"/>
      <c r="C8883" s="171"/>
      <c r="D8883" s="33"/>
      <c r="E8883" s="33"/>
      <c r="F8883" s="33"/>
      <c r="G8883" s="33"/>
      <c r="H8883" s="33"/>
      <c r="I8883" s="171"/>
      <c r="J8883" s="33"/>
      <c r="K8883" s="33"/>
    </row>
    <row r="8884" spans="2:11" x14ac:dyDescent="0.2">
      <c r="B8884" s="33"/>
      <c r="C8884" s="171"/>
      <c r="D8884" s="33"/>
      <c r="E8884" s="33"/>
      <c r="F8884" s="33"/>
      <c r="G8884" s="33"/>
      <c r="H8884" s="33"/>
      <c r="I8884" s="171"/>
      <c r="J8884" s="33"/>
      <c r="K8884" s="33"/>
    </row>
    <row r="8885" spans="2:11" x14ac:dyDescent="0.2">
      <c r="B8885" s="33"/>
      <c r="C8885" s="171"/>
      <c r="D8885" s="33"/>
      <c r="E8885" s="33"/>
      <c r="F8885" s="33"/>
      <c r="G8885" s="33"/>
      <c r="H8885" s="33"/>
      <c r="I8885" s="171"/>
      <c r="J8885" s="33"/>
      <c r="K8885" s="33"/>
    </row>
    <row r="8886" spans="2:11" x14ac:dyDescent="0.2">
      <c r="B8886" s="33"/>
      <c r="C8886" s="171"/>
      <c r="D8886" s="33"/>
      <c r="E8886" s="33"/>
      <c r="F8886" s="33"/>
      <c r="G8886" s="33"/>
      <c r="H8886" s="33"/>
      <c r="I8886" s="171"/>
      <c r="J8886" s="33"/>
      <c r="K8886" s="33"/>
    </row>
    <row r="8887" spans="2:11" x14ac:dyDescent="0.2">
      <c r="B8887" s="33"/>
      <c r="C8887" s="171"/>
      <c r="D8887" s="33"/>
      <c r="E8887" s="33"/>
      <c r="F8887" s="33"/>
      <c r="G8887" s="33"/>
      <c r="H8887" s="33"/>
      <c r="I8887" s="171"/>
      <c r="J8887" s="33"/>
      <c r="K8887" s="33"/>
    </row>
    <row r="8888" spans="2:11" x14ac:dyDescent="0.2">
      <c r="B8888" s="33"/>
      <c r="C8888" s="171"/>
      <c r="D8888" s="33"/>
      <c r="E8888" s="33"/>
      <c r="F8888" s="33"/>
      <c r="G8888" s="33"/>
      <c r="H8888" s="33"/>
      <c r="I8888" s="171"/>
      <c r="J8888" s="33"/>
      <c r="K8888" s="33"/>
    </row>
    <row r="8889" spans="2:11" x14ac:dyDescent="0.2">
      <c r="B8889" s="33"/>
      <c r="C8889" s="171"/>
      <c r="D8889" s="33"/>
      <c r="E8889" s="33"/>
      <c r="F8889" s="33"/>
      <c r="G8889" s="33"/>
      <c r="H8889" s="33"/>
      <c r="I8889" s="171"/>
      <c r="J8889" s="33"/>
      <c r="K8889" s="33"/>
    </row>
    <row r="8890" spans="2:11" x14ac:dyDescent="0.2">
      <c r="B8890" s="33"/>
      <c r="C8890" s="171"/>
      <c r="D8890" s="33"/>
      <c r="E8890" s="33"/>
      <c r="F8890" s="33"/>
      <c r="G8890" s="33"/>
      <c r="H8890" s="33"/>
      <c r="I8890" s="171"/>
      <c r="J8890" s="33"/>
      <c r="K8890" s="33"/>
    </row>
    <row r="8891" spans="2:11" x14ac:dyDescent="0.2">
      <c r="B8891" s="33"/>
      <c r="C8891" s="171"/>
      <c r="D8891" s="33"/>
      <c r="E8891" s="33"/>
      <c r="F8891" s="33"/>
      <c r="G8891" s="33"/>
      <c r="H8891" s="33"/>
      <c r="I8891" s="171"/>
      <c r="J8891" s="33"/>
      <c r="K8891" s="33"/>
    </row>
    <row r="8892" spans="2:11" x14ac:dyDescent="0.2">
      <c r="B8892" s="33"/>
      <c r="C8892" s="171"/>
      <c r="D8892" s="33"/>
      <c r="E8892" s="33"/>
      <c r="F8892" s="33"/>
      <c r="G8892" s="33"/>
      <c r="H8892" s="33"/>
      <c r="I8892" s="171"/>
      <c r="J8892" s="33"/>
      <c r="K8892" s="33"/>
    </row>
    <row r="8893" spans="2:11" x14ac:dyDescent="0.2">
      <c r="B8893" s="33"/>
      <c r="C8893" s="171"/>
      <c r="D8893" s="33"/>
      <c r="E8893" s="33"/>
      <c r="F8893" s="33"/>
      <c r="G8893" s="33"/>
      <c r="H8893" s="33"/>
      <c r="I8893" s="171"/>
      <c r="J8893" s="33"/>
      <c r="K8893" s="33"/>
    </row>
    <row r="8894" spans="2:11" x14ac:dyDescent="0.2">
      <c r="B8894" s="33"/>
      <c r="C8894" s="171"/>
      <c r="D8894" s="33"/>
      <c r="E8894" s="33"/>
      <c r="F8894" s="33"/>
      <c r="G8894" s="33"/>
      <c r="H8894" s="33"/>
      <c r="I8894" s="171"/>
      <c r="J8894" s="33"/>
      <c r="K8894" s="33"/>
    </row>
    <row r="8895" spans="2:11" x14ac:dyDescent="0.2">
      <c r="B8895" s="33"/>
      <c r="C8895" s="171"/>
      <c r="D8895" s="33"/>
      <c r="E8895" s="33"/>
      <c r="F8895" s="33"/>
      <c r="G8895" s="33"/>
      <c r="H8895" s="33"/>
      <c r="I8895" s="171"/>
      <c r="J8895" s="33"/>
      <c r="K8895" s="33"/>
    </row>
    <row r="8896" spans="2:11" x14ac:dyDescent="0.2">
      <c r="B8896" s="33"/>
      <c r="C8896" s="171"/>
      <c r="D8896" s="33"/>
      <c r="E8896" s="33"/>
      <c r="F8896" s="33"/>
      <c r="G8896" s="33"/>
      <c r="H8896" s="33"/>
      <c r="I8896" s="171"/>
      <c r="J8896" s="33"/>
      <c r="K8896" s="33"/>
    </row>
    <row r="8897" spans="2:11" x14ac:dyDescent="0.2">
      <c r="B8897" s="33"/>
      <c r="C8897" s="171"/>
      <c r="D8897" s="33"/>
      <c r="E8897" s="33"/>
      <c r="F8897" s="33"/>
      <c r="G8897" s="33"/>
      <c r="H8897" s="33"/>
      <c r="I8897" s="171"/>
      <c r="J8897" s="33"/>
      <c r="K8897" s="33"/>
    </row>
    <row r="8898" spans="2:11" x14ac:dyDescent="0.2">
      <c r="B8898" s="33"/>
      <c r="C8898" s="171"/>
      <c r="D8898" s="33"/>
      <c r="E8898" s="33"/>
      <c r="F8898" s="33"/>
      <c r="G8898" s="33"/>
      <c r="H8898" s="33"/>
      <c r="I8898" s="171"/>
      <c r="J8898" s="33"/>
      <c r="K8898" s="33"/>
    </row>
    <row r="8899" spans="2:11" x14ac:dyDescent="0.2">
      <c r="B8899" s="33"/>
      <c r="C8899" s="171"/>
      <c r="D8899" s="33"/>
      <c r="E8899" s="33"/>
      <c r="F8899" s="33"/>
      <c r="G8899" s="33"/>
      <c r="H8899" s="33"/>
      <c r="I8899" s="171"/>
      <c r="J8899" s="33"/>
      <c r="K8899" s="33"/>
    </row>
    <row r="8900" spans="2:11" x14ac:dyDescent="0.2">
      <c r="B8900" s="33"/>
      <c r="C8900" s="171"/>
      <c r="D8900" s="33"/>
      <c r="E8900" s="33"/>
      <c r="F8900" s="33"/>
      <c r="G8900" s="33"/>
      <c r="H8900" s="33"/>
      <c r="I8900" s="171"/>
      <c r="J8900" s="33"/>
      <c r="K8900" s="33"/>
    </row>
    <row r="8901" spans="2:11" x14ac:dyDescent="0.2">
      <c r="B8901" s="33"/>
      <c r="C8901" s="171"/>
      <c r="D8901" s="33"/>
      <c r="E8901" s="33"/>
      <c r="F8901" s="33"/>
      <c r="G8901" s="33"/>
      <c r="H8901" s="33"/>
      <c r="I8901" s="171"/>
      <c r="J8901" s="33"/>
      <c r="K8901" s="33"/>
    </row>
    <row r="8902" spans="2:11" x14ac:dyDescent="0.2">
      <c r="B8902" s="33"/>
      <c r="C8902" s="171"/>
      <c r="D8902" s="33"/>
      <c r="E8902" s="33"/>
      <c r="F8902" s="33"/>
      <c r="G8902" s="33"/>
      <c r="H8902" s="33"/>
      <c r="I8902" s="171"/>
      <c r="J8902" s="33"/>
      <c r="K8902" s="33"/>
    </row>
    <row r="8903" spans="2:11" x14ac:dyDescent="0.2">
      <c r="B8903" s="33"/>
      <c r="C8903" s="171"/>
      <c r="D8903" s="33"/>
      <c r="E8903" s="33"/>
      <c r="F8903" s="33"/>
      <c r="G8903" s="33"/>
      <c r="H8903" s="33"/>
      <c r="I8903" s="171"/>
      <c r="J8903" s="33"/>
      <c r="K8903" s="33"/>
    </row>
    <row r="8904" spans="2:11" x14ac:dyDescent="0.2">
      <c r="B8904" s="33"/>
      <c r="C8904" s="171"/>
      <c r="D8904" s="33"/>
      <c r="E8904" s="33"/>
      <c r="F8904" s="33"/>
      <c r="G8904" s="33"/>
      <c r="H8904" s="33"/>
      <c r="I8904" s="171"/>
      <c r="J8904" s="33"/>
      <c r="K8904" s="33"/>
    </row>
    <row r="8905" spans="2:11" x14ac:dyDescent="0.2">
      <c r="B8905" s="33"/>
      <c r="C8905" s="171"/>
      <c r="D8905" s="33"/>
      <c r="E8905" s="33"/>
      <c r="F8905" s="33"/>
      <c r="G8905" s="33"/>
      <c r="H8905" s="33"/>
      <c r="I8905" s="171"/>
      <c r="J8905" s="33"/>
      <c r="K8905" s="33"/>
    </row>
    <row r="8906" spans="2:11" x14ac:dyDescent="0.2">
      <c r="B8906" s="33"/>
      <c r="C8906" s="171"/>
      <c r="D8906" s="33"/>
      <c r="E8906" s="33"/>
      <c r="F8906" s="33"/>
      <c r="G8906" s="33"/>
      <c r="H8906" s="33"/>
      <c r="I8906" s="171"/>
      <c r="J8906" s="33"/>
      <c r="K8906" s="33"/>
    </row>
    <row r="8907" spans="2:11" x14ac:dyDescent="0.2">
      <c r="B8907" s="33"/>
      <c r="C8907" s="171"/>
      <c r="D8907" s="33"/>
      <c r="E8907" s="33"/>
      <c r="F8907" s="33"/>
      <c r="G8907" s="33"/>
      <c r="H8907" s="33"/>
      <c r="I8907" s="171"/>
      <c r="J8907" s="33"/>
      <c r="K8907" s="33"/>
    </row>
    <row r="8908" spans="2:11" x14ac:dyDescent="0.2">
      <c r="B8908" s="33"/>
      <c r="C8908" s="171"/>
      <c r="D8908" s="33"/>
      <c r="E8908" s="33"/>
      <c r="F8908" s="33"/>
      <c r="G8908" s="33"/>
      <c r="H8908" s="33"/>
      <c r="I8908" s="171"/>
      <c r="J8908" s="33"/>
      <c r="K8908" s="33"/>
    </row>
    <row r="8909" spans="2:11" x14ac:dyDescent="0.2">
      <c r="B8909" s="33"/>
      <c r="C8909" s="171"/>
      <c r="D8909" s="33"/>
      <c r="E8909" s="33"/>
      <c r="F8909" s="33"/>
      <c r="G8909" s="33"/>
      <c r="H8909" s="33"/>
      <c r="I8909" s="171"/>
      <c r="J8909" s="33"/>
      <c r="K8909" s="33"/>
    </row>
    <row r="8910" spans="2:11" x14ac:dyDescent="0.2">
      <c r="B8910" s="33"/>
      <c r="C8910" s="171"/>
      <c r="D8910" s="33"/>
      <c r="E8910" s="33"/>
      <c r="F8910" s="33"/>
      <c r="G8910" s="33"/>
      <c r="H8910" s="33"/>
      <c r="I8910" s="171"/>
      <c r="J8910" s="33"/>
      <c r="K8910" s="33"/>
    </row>
    <row r="8911" spans="2:11" x14ac:dyDescent="0.2">
      <c r="B8911" s="33"/>
      <c r="C8911" s="171"/>
      <c r="D8911" s="33"/>
      <c r="E8911" s="33"/>
      <c r="F8911" s="33"/>
      <c r="G8911" s="33"/>
      <c r="H8911" s="33"/>
      <c r="I8911" s="171"/>
      <c r="J8911" s="33"/>
      <c r="K8911" s="33"/>
    </row>
    <row r="8912" spans="2:11" x14ac:dyDescent="0.2">
      <c r="B8912" s="33"/>
      <c r="C8912" s="171"/>
      <c r="D8912" s="33"/>
      <c r="E8912" s="33"/>
      <c r="F8912" s="33"/>
      <c r="G8912" s="33"/>
      <c r="H8912" s="33"/>
      <c r="I8912" s="171"/>
      <c r="J8912" s="33"/>
      <c r="K8912" s="33"/>
    </row>
    <row r="8913" spans="2:11" x14ac:dyDescent="0.2">
      <c r="B8913" s="33"/>
      <c r="C8913" s="171"/>
      <c r="D8913" s="33"/>
      <c r="E8913" s="33"/>
      <c r="F8913" s="33"/>
      <c r="G8913" s="33"/>
      <c r="H8913" s="33"/>
      <c r="I8913" s="171"/>
      <c r="J8913" s="33"/>
      <c r="K8913" s="33"/>
    </row>
    <row r="8914" spans="2:11" x14ac:dyDescent="0.2">
      <c r="B8914" s="33"/>
      <c r="C8914" s="171"/>
      <c r="D8914" s="33"/>
      <c r="E8914" s="33"/>
      <c r="F8914" s="33"/>
      <c r="G8914" s="33"/>
      <c r="H8914" s="33"/>
      <c r="I8914" s="171"/>
      <c r="J8914" s="33"/>
      <c r="K8914" s="33"/>
    </row>
    <row r="8915" spans="2:11" x14ac:dyDescent="0.2">
      <c r="B8915" s="33"/>
      <c r="C8915" s="171"/>
      <c r="D8915" s="33"/>
      <c r="E8915" s="33"/>
      <c r="F8915" s="33"/>
      <c r="G8915" s="33"/>
      <c r="H8915" s="33"/>
      <c r="I8915" s="171"/>
      <c r="J8915" s="33"/>
      <c r="K8915" s="33"/>
    </row>
    <row r="8916" spans="2:11" x14ac:dyDescent="0.2">
      <c r="B8916" s="33"/>
      <c r="C8916" s="171"/>
      <c r="D8916" s="33"/>
      <c r="E8916" s="33"/>
      <c r="F8916" s="33"/>
      <c r="G8916" s="33"/>
      <c r="H8916" s="33"/>
      <c r="I8916" s="171"/>
      <c r="J8916" s="33"/>
      <c r="K8916" s="33"/>
    </row>
    <row r="8917" spans="2:11" x14ac:dyDescent="0.2">
      <c r="B8917" s="33"/>
      <c r="C8917" s="171"/>
      <c r="D8917" s="33"/>
      <c r="E8917" s="33"/>
      <c r="F8917" s="33"/>
      <c r="G8917" s="33"/>
      <c r="H8917" s="33"/>
      <c r="I8917" s="171"/>
      <c r="J8917" s="33"/>
      <c r="K8917" s="33"/>
    </row>
    <row r="8918" spans="2:11" x14ac:dyDescent="0.2">
      <c r="B8918" s="33"/>
      <c r="C8918" s="171"/>
      <c r="D8918" s="33"/>
      <c r="E8918" s="33"/>
      <c r="F8918" s="33"/>
      <c r="G8918" s="33"/>
      <c r="H8918" s="33"/>
      <c r="I8918" s="171"/>
      <c r="J8918" s="33"/>
      <c r="K8918" s="33"/>
    </row>
    <row r="8919" spans="2:11" x14ac:dyDescent="0.2">
      <c r="B8919" s="33"/>
      <c r="C8919" s="171"/>
      <c r="D8919" s="33"/>
      <c r="E8919" s="33"/>
      <c r="F8919" s="33"/>
      <c r="G8919" s="33"/>
      <c r="H8919" s="33"/>
      <c r="I8919" s="171"/>
      <c r="J8919" s="33"/>
      <c r="K8919" s="33"/>
    </row>
    <row r="8920" spans="2:11" x14ac:dyDescent="0.2">
      <c r="B8920" s="33"/>
      <c r="C8920" s="171"/>
      <c r="D8920" s="33"/>
      <c r="E8920" s="33"/>
      <c r="F8920" s="33"/>
      <c r="G8920" s="33"/>
      <c r="H8920" s="33"/>
      <c r="I8920" s="171"/>
      <c r="J8920" s="33"/>
      <c r="K8920" s="33"/>
    </row>
    <row r="8921" spans="2:11" x14ac:dyDescent="0.2">
      <c r="B8921" s="33"/>
      <c r="C8921" s="171"/>
      <c r="D8921" s="33"/>
      <c r="E8921" s="33"/>
      <c r="F8921" s="33"/>
      <c r="G8921" s="33"/>
      <c r="H8921" s="33"/>
      <c r="I8921" s="171"/>
      <c r="J8921" s="33"/>
      <c r="K8921" s="33"/>
    </row>
    <row r="8922" spans="2:11" x14ac:dyDescent="0.2">
      <c r="B8922" s="33"/>
      <c r="C8922" s="171"/>
      <c r="D8922" s="33"/>
      <c r="E8922" s="33"/>
      <c r="F8922" s="33"/>
      <c r="G8922" s="33"/>
      <c r="H8922" s="33"/>
      <c r="I8922" s="171"/>
      <c r="J8922" s="33"/>
      <c r="K8922" s="33"/>
    </row>
    <row r="8923" spans="2:11" x14ac:dyDescent="0.2">
      <c r="B8923" s="33"/>
      <c r="C8923" s="171"/>
      <c r="D8923" s="33"/>
      <c r="E8923" s="33"/>
      <c r="F8923" s="33"/>
      <c r="G8923" s="33"/>
      <c r="H8923" s="33"/>
      <c r="I8923" s="171"/>
      <c r="J8923" s="33"/>
      <c r="K8923" s="33"/>
    </row>
    <row r="8924" spans="2:11" x14ac:dyDescent="0.2">
      <c r="B8924" s="33"/>
      <c r="C8924" s="171"/>
      <c r="D8924" s="33"/>
      <c r="E8924" s="33"/>
      <c r="F8924" s="33"/>
      <c r="G8924" s="33"/>
      <c r="H8924" s="33"/>
      <c r="I8924" s="171"/>
      <c r="J8924" s="33"/>
      <c r="K8924" s="33"/>
    </row>
    <row r="8925" spans="2:11" x14ac:dyDescent="0.2">
      <c r="B8925" s="33"/>
      <c r="C8925" s="171"/>
      <c r="D8925" s="33"/>
      <c r="E8925" s="33"/>
      <c r="F8925" s="33"/>
      <c r="G8925" s="33"/>
      <c r="H8925" s="33"/>
      <c r="I8925" s="171"/>
      <c r="J8925" s="33"/>
      <c r="K8925" s="33"/>
    </row>
    <row r="8926" spans="2:11" x14ac:dyDescent="0.2">
      <c r="B8926" s="33"/>
      <c r="C8926" s="171"/>
      <c r="D8926" s="33"/>
      <c r="E8926" s="33"/>
      <c r="F8926" s="33"/>
      <c r="G8926" s="33"/>
      <c r="H8926" s="33"/>
      <c r="I8926" s="171"/>
      <c r="J8926" s="33"/>
      <c r="K8926" s="33"/>
    </row>
    <row r="8927" spans="2:11" x14ac:dyDescent="0.2">
      <c r="B8927" s="33"/>
      <c r="C8927" s="171"/>
      <c r="D8927" s="33"/>
      <c r="E8927" s="33"/>
      <c r="F8927" s="33"/>
      <c r="G8927" s="33"/>
      <c r="H8927" s="33"/>
      <c r="I8927" s="171"/>
      <c r="J8927" s="33"/>
      <c r="K8927" s="33"/>
    </row>
    <row r="8928" spans="2:11" x14ac:dyDescent="0.2">
      <c r="B8928" s="33"/>
      <c r="C8928" s="171"/>
      <c r="D8928" s="33"/>
      <c r="E8928" s="33"/>
      <c r="F8928" s="33"/>
      <c r="G8928" s="33"/>
      <c r="H8928" s="33"/>
      <c r="I8928" s="171"/>
      <c r="J8928" s="33"/>
      <c r="K8928" s="33"/>
    </row>
    <row r="8929" spans="2:11" x14ac:dyDescent="0.2">
      <c r="B8929" s="33"/>
      <c r="C8929" s="171"/>
      <c r="D8929" s="33"/>
      <c r="E8929" s="33"/>
      <c r="F8929" s="33"/>
      <c r="G8929" s="33"/>
      <c r="H8929" s="33"/>
      <c r="I8929" s="171"/>
      <c r="J8929" s="33"/>
      <c r="K8929" s="33"/>
    </row>
    <row r="8930" spans="2:11" x14ac:dyDescent="0.2">
      <c r="B8930" s="33"/>
      <c r="C8930" s="171"/>
      <c r="D8930" s="33"/>
      <c r="E8930" s="33"/>
      <c r="F8930" s="33"/>
      <c r="G8930" s="33"/>
      <c r="H8930" s="33"/>
      <c r="I8930" s="171"/>
      <c r="J8930" s="33"/>
      <c r="K8930" s="33"/>
    </row>
    <row r="8931" spans="2:11" x14ac:dyDescent="0.2">
      <c r="B8931" s="33"/>
      <c r="C8931" s="171"/>
      <c r="D8931" s="33"/>
      <c r="E8931" s="33"/>
      <c r="F8931" s="33"/>
      <c r="G8931" s="33"/>
      <c r="H8931" s="33"/>
      <c r="I8931" s="171"/>
      <c r="J8931" s="33"/>
      <c r="K8931" s="33"/>
    </row>
    <row r="8932" spans="2:11" x14ac:dyDescent="0.2">
      <c r="B8932" s="33"/>
      <c r="C8932" s="171"/>
      <c r="D8932" s="33"/>
      <c r="E8932" s="33"/>
      <c r="F8932" s="33"/>
      <c r="G8932" s="33"/>
      <c r="H8932" s="33"/>
      <c r="I8932" s="171"/>
      <c r="J8932" s="33"/>
      <c r="K8932" s="33"/>
    </row>
    <row r="8933" spans="2:11" x14ac:dyDescent="0.2">
      <c r="B8933" s="33"/>
      <c r="C8933" s="171"/>
      <c r="D8933" s="33"/>
      <c r="E8933" s="33"/>
      <c r="F8933" s="33"/>
      <c r="G8933" s="33"/>
      <c r="H8933" s="33"/>
      <c r="I8933" s="171"/>
      <c r="J8933" s="33"/>
      <c r="K8933" s="33"/>
    </row>
    <row r="8934" spans="2:11" x14ac:dyDescent="0.2">
      <c r="B8934" s="33"/>
      <c r="C8934" s="171"/>
      <c r="D8934" s="33"/>
      <c r="E8934" s="33"/>
      <c r="F8934" s="33"/>
      <c r="G8934" s="33"/>
      <c r="H8934" s="33"/>
      <c r="I8934" s="171"/>
      <c r="J8934" s="33"/>
      <c r="K8934" s="33"/>
    </row>
    <row r="8935" spans="2:11" x14ac:dyDescent="0.2">
      <c r="B8935" s="33"/>
      <c r="C8935" s="171"/>
      <c r="D8935" s="33"/>
      <c r="E8935" s="33"/>
      <c r="F8935" s="33"/>
      <c r="G8935" s="33"/>
      <c r="H8935" s="33"/>
      <c r="I8935" s="171"/>
      <c r="J8935" s="33"/>
      <c r="K8935" s="33"/>
    </row>
    <row r="8936" spans="2:11" x14ac:dyDescent="0.2">
      <c r="B8936" s="33"/>
      <c r="C8936" s="171"/>
      <c r="D8936" s="33"/>
      <c r="E8936" s="33"/>
      <c r="F8936" s="33"/>
      <c r="G8936" s="33"/>
      <c r="H8936" s="33"/>
      <c r="I8936" s="171"/>
      <c r="J8936" s="33"/>
      <c r="K8936" s="33"/>
    </row>
    <row r="8937" spans="2:11" x14ac:dyDescent="0.2">
      <c r="B8937" s="33"/>
      <c r="C8937" s="171"/>
      <c r="D8937" s="33"/>
      <c r="E8937" s="33"/>
      <c r="F8937" s="33"/>
      <c r="G8937" s="33"/>
      <c r="H8937" s="33"/>
      <c r="I8937" s="171"/>
      <c r="J8937" s="33"/>
      <c r="K8937" s="33"/>
    </row>
    <row r="8938" spans="2:11" x14ac:dyDescent="0.2">
      <c r="B8938" s="33"/>
      <c r="C8938" s="171"/>
      <c r="D8938" s="33"/>
      <c r="E8938" s="33"/>
      <c r="F8938" s="33"/>
      <c r="G8938" s="33"/>
      <c r="H8938" s="33"/>
      <c r="I8938" s="171"/>
      <c r="J8938" s="33"/>
      <c r="K8938" s="33"/>
    </row>
    <row r="8939" spans="2:11" x14ac:dyDescent="0.2">
      <c r="B8939" s="33"/>
      <c r="C8939" s="171"/>
      <c r="D8939" s="33"/>
      <c r="E8939" s="33"/>
      <c r="F8939" s="33"/>
      <c r="G8939" s="33"/>
      <c r="H8939" s="33"/>
      <c r="I8939" s="171"/>
      <c r="J8939" s="33"/>
      <c r="K8939" s="33"/>
    </row>
    <row r="8940" spans="2:11" x14ac:dyDescent="0.2">
      <c r="B8940" s="33"/>
      <c r="C8940" s="171"/>
      <c r="D8940" s="33"/>
      <c r="E8940" s="33"/>
      <c r="F8940" s="33"/>
      <c r="G8940" s="33"/>
      <c r="H8940" s="33"/>
      <c r="I8940" s="171"/>
      <c r="J8940" s="33"/>
      <c r="K8940" s="33"/>
    </row>
    <row r="8941" spans="2:11" x14ac:dyDescent="0.2">
      <c r="B8941" s="33"/>
      <c r="C8941" s="171"/>
      <c r="D8941" s="33"/>
      <c r="E8941" s="33"/>
      <c r="F8941" s="33"/>
      <c r="G8941" s="33"/>
      <c r="H8941" s="33"/>
      <c r="I8941" s="171"/>
      <c r="J8941" s="33"/>
      <c r="K8941" s="33"/>
    </row>
    <row r="8942" spans="2:11" x14ac:dyDescent="0.2">
      <c r="B8942" s="33"/>
      <c r="C8942" s="171"/>
      <c r="D8942" s="33"/>
      <c r="E8942" s="33"/>
      <c r="F8942" s="33"/>
      <c r="G8942" s="33"/>
      <c r="H8942" s="33"/>
      <c r="I8942" s="171"/>
      <c r="J8942" s="33"/>
      <c r="K8942" s="33"/>
    </row>
    <row r="8943" spans="2:11" x14ac:dyDescent="0.2">
      <c r="B8943" s="33"/>
      <c r="C8943" s="171"/>
      <c r="D8943" s="33"/>
      <c r="E8943" s="33"/>
      <c r="F8943" s="33"/>
      <c r="G8943" s="33"/>
      <c r="H8943" s="33"/>
      <c r="I8943" s="171"/>
      <c r="J8943" s="33"/>
      <c r="K8943" s="33"/>
    </row>
    <row r="8944" spans="2:11" x14ac:dyDescent="0.2">
      <c r="B8944" s="33"/>
      <c r="C8944" s="171"/>
      <c r="D8944" s="33"/>
      <c r="E8944" s="33"/>
      <c r="F8944" s="33"/>
      <c r="G8944" s="33"/>
      <c r="H8944" s="33"/>
      <c r="I8944" s="171"/>
      <c r="J8944" s="33"/>
      <c r="K8944" s="33"/>
    </row>
    <row r="8945" spans="2:11" x14ac:dyDescent="0.2">
      <c r="B8945" s="33"/>
      <c r="C8945" s="171"/>
      <c r="D8945" s="33"/>
      <c r="E8945" s="33"/>
      <c r="F8945" s="33"/>
      <c r="G8945" s="33"/>
      <c r="H8945" s="33"/>
      <c r="I8945" s="171"/>
      <c r="J8945" s="33"/>
      <c r="K8945" s="33"/>
    </row>
    <row r="8946" spans="2:11" x14ac:dyDescent="0.2">
      <c r="B8946" s="33"/>
      <c r="C8946" s="171"/>
      <c r="D8946" s="33"/>
      <c r="E8946" s="33"/>
      <c r="F8946" s="33"/>
      <c r="G8946" s="33"/>
      <c r="H8946" s="33"/>
      <c r="I8946" s="171"/>
      <c r="J8946" s="33"/>
      <c r="K8946" s="33"/>
    </row>
    <row r="8947" spans="2:11" x14ac:dyDescent="0.2">
      <c r="B8947" s="33"/>
      <c r="C8947" s="171"/>
      <c r="D8947" s="33"/>
      <c r="E8947" s="33"/>
      <c r="F8947" s="33"/>
      <c r="G8947" s="33"/>
      <c r="H8947" s="33"/>
      <c r="I8947" s="171"/>
      <c r="J8947" s="33"/>
      <c r="K8947" s="33"/>
    </row>
    <row r="8948" spans="2:11" x14ac:dyDescent="0.2">
      <c r="B8948" s="33"/>
      <c r="C8948" s="171"/>
      <c r="D8948" s="33"/>
      <c r="E8948" s="33"/>
      <c r="F8948" s="33"/>
      <c r="G8948" s="33"/>
      <c r="H8948" s="33"/>
      <c r="I8948" s="171"/>
      <c r="J8948" s="33"/>
      <c r="K8948" s="33"/>
    </row>
    <row r="8949" spans="2:11" x14ac:dyDescent="0.2">
      <c r="B8949" s="33"/>
      <c r="C8949" s="171"/>
      <c r="D8949" s="33"/>
      <c r="E8949" s="33"/>
      <c r="F8949" s="33"/>
      <c r="G8949" s="33"/>
      <c r="H8949" s="33"/>
      <c r="I8949" s="171"/>
      <c r="J8949" s="33"/>
      <c r="K8949" s="33"/>
    </row>
    <row r="8950" spans="2:11" x14ac:dyDescent="0.2">
      <c r="B8950" s="33"/>
      <c r="C8950" s="171"/>
      <c r="D8950" s="33"/>
      <c r="E8950" s="33"/>
      <c r="F8950" s="33"/>
      <c r="G8950" s="33"/>
      <c r="H8950" s="33"/>
      <c r="I8950" s="171"/>
      <c r="J8950" s="33"/>
      <c r="K8950" s="33"/>
    </row>
    <row r="8951" spans="2:11" x14ac:dyDescent="0.2">
      <c r="B8951" s="33"/>
      <c r="C8951" s="171"/>
      <c r="D8951" s="33"/>
      <c r="E8951" s="33"/>
      <c r="F8951" s="33"/>
      <c r="G8951" s="33"/>
      <c r="H8951" s="33"/>
      <c r="I8951" s="171"/>
      <c r="J8951" s="33"/>
      <c r="K8951" s="33"/>
    </row>
    <row r="8952" spans="2:11" x14ac:dyDescent="0.2">
      <c r="B8952" s="33"/>
      <c r="C8952" s="171"/>
      <c r="D8952" s="33"/>
      <c r="E8952" s="33"/>
      <c r="F8952" s="33"/>
      <c r="G8952" s="33"/>
      <c r="H8952" s="33"/>
      <c r="I8952" s="171"/>
      <c r="J8952" s="33"/>
      <c r="K8952" s="33"/>
    </row>
    <row r="8953" spans="2:11" x14ac:dyDescent="0.2">
      <c r="B8953" s="33"/>
      <c r="C8953" s="171"/>
      <c r="D8953" s="33"/>
      <c r="E8953" s="33"/>
      <c r="F8953" s="33"/>
      <c r="G8953" s="33"/>
      <c r="H8953" s="33"/>
      <c r="I8953" s="171"/>
      <c r="J8953" s="33"/>
      <c r="K8953" s="33"/>
    </row>
    <row r="8954" spans="2:11" x14ac:dyDescent="0.2">
      <c r="B8954" s="33"/>
      <c r="C8954" s="171"/>
      <c r="D8954" s="33"/>
      <c r="E8954" s="33"/>
      <c r="F8954" s="33"/>
      <c r="G8954" s="33"/>
      <c r="H8954" s="33"/>
      <c r="I8954" s="171"/>
      <c r="J8954" s="33"/>
      <c r="K8954" s="33"/>
    </row>
    <row r="8955" spans="2:11" x14ac:dyDescent="0.2">
      <c r="B8955" s="33"/>
      <c r="C8955" s="171"/>
      <c r="D8955" s="33"/>
      <c r="E8955" s="33"/>
      <c r="F8955" s="33"/>
      <c r="G8955" s="33"/>
      <c r="H8955" s="33"/>
      <c r="I8955" s="171"/>
      <c r="J8955" s="33"/>
      <c r="K8955" s="33"/>
    </row>
    <row r="8956" spans="2:11" x14ac:dyDescent="0.2">
      <c r="B8956" s="33"/>
      <c r="C8956" s="171"/>
      <c r="D8956" s="33"/>
      <c r="E8956" s="33"/>
      <c r="F8956" s="33"/>
      <c r="G8956" s="33"/>
      <c r="H8956" s="33"/>
      <c r="I8956" s="171"/>
      <c r="J8956" s="33"/>
      <c r="K8956" s="33"/>
    </row>
    <row r="8957" spans="2:11" x14ac:dyDescent="0.2">
      <c r="B8957" s="33"/>
      <c r="C8957" s="171"/>
      <c r="D8957" s="33"/>
      <c r="E8957" s="33"/>
      <c r="F8957" s="33"/>
      <c r="G8957" s="33"/>
      <c r="H8957" s="33"/>
      <c r="I8957" s="171"/>
      <c r="J8957" s="33"/>
      <c r="K8957" s="33"/>
    </row>
    <row r="8958" spans="2:11" x14ac:dyDescent="0.2">
      <c r="B8958" s="33"/>
      <c r="C8958" s="171"/>
      <c r="D8958" s="33"/>
      <c r="E8958" s="33"/>
      <c r="F8958" s="33"/>
      <c r="G8958" s="33"/>
      <c r="H8958" s="33"/>
      <c r="I8958" s="171"/>
      <c r="J8958" s="33"/>
      <c r="K8958" s="33"/>
    </row>
    <row r="8959" spans="2:11" x14ac:dyDescent="0.2">
      <c r="B8959" s="33"/>
      <c r="C8959" s="171"/>
      <c r="D8959" s="33"/>
      <c r="E8959" s="33"/>
      <c r="F8959" s="33"/>
      <c r="G8959" s="33"/>
      <c r="H8959" s="33"/>
      <c r="I8959" s="171"/>
      <c r="J8959" s="33"/>
      <c r="K8959" s="33"/>
    </row>
    <row r="8960" spans="2:11" x14ac:dyDescent="0.2">
      <c r="B8960" s="33"/>
      <c r="C8960" s="171"/>
      <c r="D8960" s="33"/>
      <c r="E8960" s="33"/>
      <c r="F8960" s="33"/>
      <c r="G8960" s="33"/>
      <c r="H8960" s="33"/>
      <c r="I8960" s="171"/>
      <c r="J8960" s="33"/>
      <c r="K8960" s="33"/>
    </row>
    <row r="8961" spans="2:11" x14ac:dyDescent="0.2">
      <c r="B8961" s="33"/>
      <c r="C8961" s="171"/>
      <c r="D8961" s="33"/>
      <c r="E8961" s="33"/>
      <c r="F8961" s="33"/>
      <c r="G8961" s="33"/>
      <c r="H8961" s="33"/>
      <c r="I8961" s="171"/>
      <c r="J8961" s="33"/>
      <c r="K8961" s="33"/>
    </row>
    <row r="8962" spans="2:11" x14ac:dyDescent="0.2">
      <c r="B8962" s="33"/>
      <c r="C8962" s="171"/>
      <c r="D8962" s="33"/>
      <c r="E8962" s="33"/>
      <c r="F8962" s="33"/>
      <c r="G8962" s="33"/>
      <c r="H8962" s="33"/>
      <c r="I8962" s="171"/>
      <c r="J8962" s="33"/>
      <c r="K8962" s="33"/>
    </row>
    <row r="8963" spans="2:11" x14ac:dyDescent="0.2">
      <c r="B8963" s="33"/>
      <c r="C8963" s="171"/>
      <c r="D8963" s="33"/>
      <c r="E8963" s="33"/>
      <c r="F8963" s="33"/>
      <c r="G8963" s="33"/>
      <c r="H8963" s="33"/>
      <c r="I8963" s="171"/>
      <c r="J8963" s="33"/>
      <c r="K8963" s="33"/>
    </row>
    <row r="8964" spans="2:11" x14ac:dyDescent="0.2">
      <c r="B8964" s="33"/>
      <c r="C8964" s="171"/>
      <c r="D8964" s="33"/>
      <c r="E8964" s="33"/>
      <c r="F8964" s="33"/>
      <c r="G8964" s="33"/>
      <c r="H8964" s="33"/>
      <c r="I8964" s="171"/>
      <c r="J8964" s="33"/>
      <c r="K8964" s="33"/>
    </row>
    <row r="8965" spans="2:11" x14ac:dyDescent="0.2">
      <c r="B8965" s="33"/>
      <c r="C8965" s="171"/>
      <c r="D8965" s="33"/>
      <c r="E8965" s="33"/>
      <c r="F8965" s="33"/>
      <c r="G8965" s="33"/>
      <c r="H8965" s="33"/>
      <c r="I8965" s="171"/>
      <c r="J8965" s="33"/>
      <c r="K8965" s="33"/>
    </row>
    <row r="8966" spans="2:11" x14ac:dyDescent="0.2">
      <c r="B8966" s="33"/>
      <c r="C8966" s="171"/>
      <c r="D8966" s="33"/>
      <c r="E8966" s="33"/>
      <c r="F8966" s="33"/>
      <c r="G8966" s="33"/>
      <c r="H8966" s="33"/>
      <c r="I8966" s="171"/>
      <c r="J8966" s="33"/>
      <c r="K8966" s="33"/>
    </row>
    <row r="8967" spans="2:11" x14ac:dyDescent="0.2">
      <c r="B8967" s="33"/>
      <c r="C8967" s="171"/>
      <c r="D8967" s="33"/>
      <c r="E8967" s="33"/>
      <c r="F8967" s="33"/>
      <c r="G8967" s="33"/>
      <c r="H8967" s="33"/>
      <c r="I8967" s="171"/>
      <c r="J8967" s="33"/>
      <c r="K8967" s="33"/>
    </row>
    <row r="8968" spans="2:11" x14ac:dyDescent="0.2">
      <c r="B8968" s="33"/>
      <c r="C8968" s="171"/>
      <c r="D8968" s="33"/>
      <c r="E8968" s="33"/>
      <c r="F8968" s="33"/>
      <c r="G8968" s="33"/>
      <c r="H8968" s="33"/>
      <c r="I8968" s="171"/>
      <c r="J8968" s="33"/>
      <c r="K8968" s="33"/>
    </row>
    <row r="8969" spans="2:11" x14ac:dyDescent="0.2">
      <c r="B8969" s="33"/>
      <c r="C8969" s="171"/>
      <c r="D8969" s="33"/>
      <c r="E8969" s="33"/>
      <c r="F8969" s="33"/>
      <c r="G8969" s="33"/>
      <c r="H8969" s="33"/>
      <c r="I8969" s="171"/>
      <c r="J8969" s="33"/>
      <c r="K8969" s="33"/>
    </row>
    <row r="8970" spans="2:11" x14ac:dyDescent="0.2">
      <c r="B8970" s="33"/>
      <c r="C8970" s="171"/>
      <c r="D8970" s="33"/>
      <c r="E8970" s="33"/>
      <c r="F8970" s="33"/>
      <c r="G8970" s="33"/>
      <c r="H8970" s="33"/>
      <c r="I8970" s="171"/>
      <c r="J8970" s="33"/>
      <c r="K8970" s="33"/>
    </row>
    <row r="8971" spans="2:11" x14ac:dyDescent="0.2">
      <c r="B8971" s="33"/>
      <c r="C8971" s="171"/>
      <c r="D8971" s="33"/>
      <c r="E8971" s="33"/>
      <c r="F8971" s="33"/>
      <c r="G8971" s="33"/>
      <c r="H8971" s="33"/>
      <c r="I8971" s="171"/>
      <c r="J8971" s="33"/>
      <c r="K8971" s="33"/>
    </row>
    <row r="8972" spans="2:11" x14ac:dyDescent="0.2">
      <c r="B8972" s="33"/>
      <c r="C8972" s="171"/>
      <c r="D8972" s="33"/>
      <c r="E8972" s="33"/>
      <c r="F8972" s="33"/>
      <c r="G8972" s="33"/>
      <c r="H8972" s="33"/>
      <c r="I8972" s="171"/>
      <c r="J8972" s="33"/>
      <c r="K8972" s="33"/>
    </row>
    <row r="8973" spans="2:11" x14ac:dyDescent="0.2">
      <c r="B8973" s="33"/>
      <c r="C8973" s="171"/>
      <c r="D8973" s="33"/>
      <c r="E8973" s="33"/>
      <c r="F8973" s="33"/>
      <c r="G8973" s="33"/>
      <c r="H8973" s="33"/>
      <c r="I8973" s="171"/>
      <c r="J8973" s="33"/>
      <c r="K8973" s="33"/>
    </row>
    <row r="8974" spans="2:11" x14ac:dyDescent="0.2">
      <c r="B8974" s="33"/>
      <c r="C8974" s="171"/>
      <c r="D8974" s="33"/>
      <c r="E8974" s="33"/>
      <c r="F8974" s="33"/>
      <c r="G8974" s="33"/>
      <c r="H8974" s="33"/>
      <c r="I8974" s="171"/>
      <c r="J8974" s="33"/>
      <c r="K8974" s="33"/>
    </row>
    <row r="8975" spans="2:11" x14ac:dyDescent="0.2">
      <c r="B8975" s="33"/>
      <c r="C8975" s="171"/>
      <c r="D8975" s="33"/>
      <c r="E8975" s="33"/>
      <c r="F8975" s="33"/>
      <c r="G8975" s="33"/>
      <c r="H8975" s="33"/>
      <c r="I8975" s="171"/>
      <c r="J8975" s="33"/>
      <c r="K8975" s="33"/>
    </row>
    <row r="8976" spans="2:11" x14ac:dyDescent="0.2">
      <c r="B8976" s="33"/>
      <c r="C8976" s="171"/>
      <c r="D8976" s="33"/>
      <c r="E8976" s="33"/>
      <c r="F8976" s="33"/>
      <c r="G8976" s="33"/>
      <c r="H8976" s="33"/>
      <c r="I8976" s="171"/>
      <c r="J8976" s="33"/>
      <c r="K8976" s="33"/>
    </row>
    <row r="8977" spans="2:11" x14ac:dyDescent="0.2">
      <c r="B8977" s="33"/>
      <c r="C8977" s="171"/>
      <c r="D8977" s="33"/>
      <c r="E8977" s="33"/>
      <c r="F8977" s="33"/>
      <c r="G8977" s="33"/>
      <c r="H8977" s="33"/>
      <c r="I8977" s="171"/>
      <c r="J8977" s="33"/>
      <c r="K8977" s="33"/>
    </row>
    <row r="8978" spans="2:11" x14ac:dyDescent="0.2">
      <c r="B8978" s="33"/>
      <c r="C8978" s="171"/>
      <c r="D8978" s="33"/>
      <c r="E8978" s="33"/>
      <c r="F8978" s="33"/>
      <c r="G8978" s="33"/>
      <c r="H8978" s="33"/>
      <c r="I8978" s="171"/>
      <c r="J8978" s="33"/>
      <c r="K8978" s="33"/>
    </row>
    <row r="8979" spans="2:11" x14ac:dyDescent="0.2">
      <c r="B8979" s="33"/>
      <c r="C8979" s="171"/>
      <c r="D8979" s="33"/>
      <c r="E8979" s="33"/>
      <c r="F8979" s="33"/>
      <c r="G8979" s="33"/>
      <c r="H8979" s="33"/>
      <c r="I8979" s="171"/>
      <c r="J8979" s="33"/>
      <c r="K8979" s="33"/>
    </row>
    <row r="8980" spans="2:11" x14ac:dyDescent="0.2">
      <c r="B8980" s="33"/>
      <c r="C8980" s="171"/>
      <c r="D8980" s="33"/>
      <c r="E8980" s="33"/>
      <c r="F8980" s="33"/>
      <c r="G8980" s="33"/>
      <c r="H8980" s="33"/>
      <c r="I8980" s="171"/>
      <c r="J8980" s="33"/>
      <c r="K8980" s="33"/>
    </row>
    <row r="8981" spans="2:11" x14ac:dyDescent="0.2">
      <c r="B8981" s="33"/>
      <c r="C8981" s="171"/>
      <c r="D8981" s="33"/>
      <c r="E8981" s="33"/>
      <c r="F8981" s="33"/>
      <c r="G8981" s="33"/>
      <c r="H8981" s="33"/>
      <c r="I8981" s="171"/>
      <c r="J8981" s="33"/>
      <c r="K8981" s="33"/>
    </row>
    <row r="8982" spans="2:11" x14ac:dyDescent="0.2">
      <c r="B8982" s="33"/>
      <c r="C8982" s="171"/>
      <c r="D8982" s="33"/>
      <c r="E8982" s="33"/>
      <c r="F8982" s="33"/>
      <c r="G8982" s="33"/>
      <c r="H8982" s="33"/>
      <c r="I8982" s="171"/>
      <c r="J8982" s="33"/>
      <c r="K8982" s="33"/>
    </row>
    <row r="8983" spans="2:11" x14ac:dyDescent="0.2">
      <c r="B8983" s="33"/>
      <c r="C8983" s="171"/>
      <c r="D8983" s="33"/>
      <c r="E8983" s="33"/>
      <c r="F8983" s="33"/>
      <c r="G8983" s="33"/>
      <c r="H8983" s="33"/>
      <c r="I8983" s="171"/>
      <c r="J8983" s="33"/>
      <c r="K8983" s="33"/>
    </row>
    <row r="8984" spans="2:11" x14ac:dyDescent="0.2">
      <c r="B8984" s="33"/>
      <c r="C8984" s="171"/>
      <c r="D8984" s="33"/>
      <c r="E8984" s="33"/>
      <c r="F8984" s="33"/>
      <c r="G8984" s="33"/>
      <c r="H8984" s="33"/>
      <c r="I8984" s="171"/>
      <c r="J8984" s="33"/>
      <c r="K8984" s="33"/>
    </row>
    <row r="8985" spans="2:11" x14ac:dyDescent="0.2">
      <c r="B8985" s="33"/>
      <c r="C8985" s="171"/>
      <c r="D8985" s="33"/>
      <c r="E8985" s="33"/>
      <c r="F8985" s="33"/>
      <c r="G8985" s="33"/>
      <c r="H8985" s="33"/>
      <c r="I8985" s="171"/>
      <c r="J8985" s="33"/>
      <c r="K8985" s="33"/>
    </row>
    <row r="8986" spans="2:11" x14ac:dyDescent="0.2">
      <c r="B8986" s="33"/>
      <c r="C8986" s="171"/>
      <c r="D8986" s="33"/>
      <c r="E8986" s="33"/>
      <c r="F8986" s="33"/>
      <c r="G8986" s="33"/>
      <c r="H8986" s="33"/>
      <c r="I8986" s="171"/>
      <c r="J8986" s="33"/>
      <c r="K8986" s="33"/>
    </row>
    <row r="8987" spans="2:11" x14ac:dyDescent="0.2">
      <c r="B8987" s="33"/>
      <c r="C8987" s="171"/>
      <c r="D8987" s="33"/>
      <c r="E8987" s="33"/>
      <c r="F8987" s="33"/>
      <c r="G8987" s="33"/>
      <c r="H8987" s="33"/>
      <c r="I8987" s="171"/>
      <c r="J8987" s="33"/>
      <c r="K8987" s="33"/>
    </row>
    <row r="8988" spans="2:11" x14ac:dyDescent="0.2">
      <c r="B8988" s="33"/>
      <c r="C8988" s="171"/>
      <c r="D8988" s="33"/>
      <c r="E8988" s="33"/>
      <c r="F8988" s="33"/>
      <c r="G8988" s="33"/>
      <c r="H8988" s="33"/>
      <c r="I8988" s="171"/>
      <c r="J8988" s="33"/>
      <c r="K8988" s="33"/>
    </row>
    <row r="8989" spans="2:11" x14ac:dyDescent="0.2">
      <c r="B8989" s="33"/>
      <c r="C8989" s="171"/>
      <c r="D8989" s="33"/>
      <c r="E8989" s="33"/>
      <c r="F8989" s="33"/>
      <c r="G8989" s="33"/>
      <c r="H8989" s="33"/>
      <c r="I8989" s="171"/>
      <c r="J8989" s="33"/>
      <c r="K8989" s="33"/>
    </row>
    <row r="8990" spans="2:11" x14ac:dyDescent="0.2">
      <c r="B8990" s="33"/>
      <c r="C8990" s="171"/>
      <c r="D8990" s="33"/>
      <c r="E8990" s="33"/>
      <c r="F8990" s="33"/>
      <c r="G8990" s="33"/>
      <c r="H8990" s="33"/>
      <c r="I8990" s="171"/>
      <c r="J8990" s="33"/>
      <c r="K8990" s="33"/>
    </row>
    <row r="8991" spans="2:11" x14ac:dyDescent="0.2">
      <c r="B8991" s="33"/>
      <c r="C8991" s="171"/>
      <c r="D8991" s="33"/>
      <c r="E8991" s="33"/>
      <c r="F8991" s="33"/>
      <c r="G8991" s="33"/>
      <c r="H8991" s="33"/>
      <c r="I8991" s="171"/>
      <c r="J8991" s="33"/>
      <c r="K8991" s="33"/>
    </row>
    <row r="8992" spans="2:11" x14ac:dyDescent="0.2">
      <c r="B8992" s="33"/>
      <c r="C8992" s="171"/>
      <c r="D8992" s="33"/>
      <c r="E8992" s="33"/>
      <c r="F8992" s="33"/>
      <c r="G8992" s="33"/>
      <c r="H8992" s="33"/>
      <c r="I8992" s="171"/>
      <c r="J8992" s="33"/>
      <c r="K8992" s="33"/>
    </row>
    <row r="8993" spans="2:11" x14ac:dyDescent="0.2">
      <c r="B8993" s="33"/>
      <c r="C8993" s="171"/>
      <c r="D8993" s="33"/>
      <c r="E8993" s="33"/>
      <c r="F8993" s="33"/>
      <c r="G8993" s="33"/>
      <c r="H8993" s="33"/>
      <c r="I8993" s="171"/>
      <c r="J8993" s="33"/>
      <c r="K8993" s="33"/>
    </row>
    <row r="8994" spans="2:11" x14ac:dyDescent="0.2">
      <c r="B8994" s="33"/>
      <c r="C8994" s="171"/>
      <c r="D8994" s="33"/>
      <c r="E8994" s="33"/>
      <c r="F8994" s="33"/>
      <c r="G8994" s="33"/>
      <c r="H8994" s="33"/>
      <c r="I8994" s="171"/>
      <c r="J8994" s="33"/>
      <c r="K8994" s="33"/>
    </row>
    <row r="8995" spans="2:11" x14ac:dyDescent="0.2">
      <c r="B8995" s="33"/>
      <c r="C8995" s="171"/>
      <c r="D8995" s="33"/>
      <c r="E8995" s="33"/>
      <c r="F8995" s="33"/>
      <c r="G8995" s="33"/>
      <c r="H8995" s="33"/>
      <c r="I8995" s="171"/>
      <c r="J8995" s="33"/>
      <c r="K8995" s="33"/>
    </row>
    <row r="8996" spans="2:11" x14ac:dyDescent="0.2">
      <c r="B8996" s="33"/>
      <c r="C8996" s="171"/>
      <c r="D8996" s="33"/>
      <c r="E8996" s="33"/>
      <c r="F8996" s="33"/>
      <c r="G8996" s="33"/>
      <c r="H8996" s="33"/>
      <c r="I8996" s="171"/>
      <c r="J8996" s="33"/>
      <c r="K8996" s="33"/>
    </row>
    <row r="8997" spans="2:11" x14ac:dyDescent="0.2">
      <c r="B8997" s="33"/>
      <c r="C8997" s="171"/>
      <c r="D8997" s="33"/>
      <c r="E8997" s="33"/>
      <c r="F8997" s="33"/>
      <c r="G8997" s="33"/>
      <c r="H8997" s="33"/>
      <c r="I8997" s="171"/>
      <c r="J8997" s="33"/>
      <c r="K8997" s="33"/>
    </row>
    <row r="8998" spans="2:11" x14ac:dyDescent="0.2">
      <c r="B8998" s="33"/>
      <c r="C8998" s="171"/>
      <c r="D8998" s="33"/>
      <c r="E8998" s="33"/>
      <c r="F8998" s="33"/>
      <c r="G8998" s="33"/>
      <c r="H8998" s="33"/>
      <c r="I8998" s="171"/>
      <c r="J8998" s="33"/>
      <c r="K8998" s="33"/>
    </row>
    <row r="8999" spans="2:11" x14ac:dyDescent="0.2">
      <c r="B8999" s="33"/>
      <c r="C8999" s="171"/>
      <c r="D8999" s="33"/>
      <c r="E8999" s="33"/>
      <c r="F8999" s="33"/>
      <c r="G8999" s="33"/>
      <c r="H8999" s="33"/>
      <c r="I8999" s="171"/>
      <c r="J8999" s="33"/>
      <c r="K8999" s="33"/>
    </row>
    <row r="9000" spans="2:11" x14ac:dyDescent="0.2">
      <c r="B9000" s="33"/>
      <c r="C9000" s="171"/>
      <c r="D9000" s="33"/>
      <c r="E9000" s="33"/>
      <c r="F9000" s="33"/>
      <c r="G9000" s="33"/>
      <c r="H9000" s="33"/>
      <c r="I9000" s="171"/>
      <c r="J9000" s="33"/>
      <c r="K9000" s="33"/>
    </row>
    <row r="9001" spans="2:11" x14ac:dyDescent="0.2">
      <c r="B9001" s="33"/>
      <c r="C9001" s="171"/>
      <c r="D9001" s="33"/>
      <c r="E9001" s="33"/>
      <c r="F9001" s="33"/>
      <c r="G9001" s="33"/>
      <c r="H9001" s="33"/>
      <c r="I9001" s="171"/>
      <c r="J9001" s="33"/>
      <c r="K9001" s="33"/>
    </row>
    <row r="9002" spans="2:11" x14ac:dyDescent="0.2">
      <c r="B9002" s="33"/>
      <c r="C9002" s="171"/>
      <c r="D9002" s="33"/>
      <c r="E9002" s="33"/>
      <c r="F9002" s="33"/>
      <c r="G9002" s="33"/>
      <c r="H9002" s="33"/>
      <c r="I9002" s="171"/>
      <c r="J9002" s="33"/>
      <c r="K9002" s="33"/>
    </row>
    <row r="9003" spans="2:11" x14ac:dyDescent="0.2">
      <c r="B9003" s="33"/>
      <c r="C9003" s="171"/>
      <c r="D9003" s="33"/>
      <c r="E9003" s="33"/>
      <c r="F9003" s="33"/>
      <c r="G9003" s="33"/>
      <c r="H9003" s="33"/>
      <c r="I9003" s="171"/>
      <c r="J9003" s="33"/>
      <c r="K9003" s="33"/>
    </row>
    <row r="9004" spans="2:11" x14ac:dyDescent="0.2">
      <c r="B9004" s="33"/>
      <c r="C9004" s="171"/>
      <c r="D9004" s="33"/>
      <c r="E9004" s="33"/>
      <c r="F9004" s="33"/>
      <c r="G9004" s="33"/>
      <c r="H9004" s="33"/>
      <c r="I9004" s="171"/>
      <c r="J9004" s="33"/>
      <c r="K9004" s="33"/>
    </row>
    <row r="9005" spans="2:11" x14ac:dyDescent="0.2">
      <c r="B9005" s="33"/>
      <c r="C9005" s="171"/>
      <c r="D9005" s="33"/>
      <c r="E9005" s="33"/>
      <c r="F9005" s="33"/>
      <c r="G9005" s="33"/>
      <c r="H9005" s="33"/>
      <c r="I9005" s="171"/>
      <c r="J9005" s="33"/>
      <c r="K9005" s="33"/>
    </row>
    <row r="9006" spans="2:11" x14ac:dyDescent="0.2">
      <c r="B9006" s="33"/>
      <c r="C9006" s="171"/>
      <c r="D9006" s="33"/>
      <c r="E9006" s="33"/>
      <c r="F9006" s="33"/>
      <c r="G9006" s="33"/>
      <c r="H9006" s="33"/>
      <c r="I9006" s="171"/>
      <c r="J9006" s="33"/>
      <c r="K9006" s="33"/>
    </row>
    <row r="9007" spans="2:11" x14ac:dyDescent="0.2">
      <c r="B9007" s="33"/>
      <c r="C9007" s="171"/>
      <c r="D9007" s="33"/>
      <c r="E9007" s="33"/>
      <c r="F9007" s="33"/>
      <c r="G9007" s="33"/>
      <c r="H9007" s="33"/>
      <c r="I9007" s="171"/>
      <c r="J9007" s="33"/>
      <c r="K9007" s="33"/>
    </row>
    <row r="9008" spans="2:11" x14ac:dyDescent="0.2">
      <c r="B9008" s="33"/>
      <c r="C9008" s="171"/>
      <c r="D9008" s="33"/>
      <c r="E9008" s="33"/>
      <c r="F9008" s="33"/>
      <c r="G9008" s="33"/>
      <c r="H9008" s="33"/>
      <c r="I9008" s="171"/>
      <c r="J9008" s="33"/>
      <c r="K9008" s="33"/>
    </row>
    <row r="9009" spans="2:11" x14ac:dyDescent="0.2">
      <c r="B9009" s="33"/>
      <c r="C9009" s="171"/>
      <c r="D9009" s="33"/>
      <c r="E9009" s="33"/>
      <c r="F9009" s="33"/>
      <c r="G9009" s="33"/>
      <c r="H9009" s="33"/>
      <c r="I9009" s="171"/>
      <c r="J9009" s="33"/>
      <c r="K9009" s="33"/>
    </row>
    <row r="9010" spans="2:11" x14ac:dyDescent="0.2">
      <c r="B9010" s="33"/>
      <c r="C9010" s="171"/>
      <c r="D9010" s="33"/>
      <c r="E9010" s="33"/>
      <c r="F9010" s="33"/>
      <c r="G9010" s="33"/>
      <c r="H9010" s="33"/>
      <c r="I9010" s="171"/>
      <c r="J9010" s="33"/>
      <c r="K9010" s="33"/>
    </row>
    <row r="9011" spans="2:11" x14ac:dyDescent="0.2">
      <c r="B9011" s="33"/>
      <c r="C9011" s="171"/>
      <c r="D9011" s="33"/>
      <c r="E9011" s="33"/>
      <c r="F9011" s="33"/>
      <c r="G9011" s="33"/>
      <c r="H9011" s="33"/>
      <c r="I9011" s="171"/>
      <c r="J9011" s="33"/>
      <c r="K9011" s="33"/>
    </row>
    <row r="9012" spans="2:11" x14ac:dyDescent="0.2">
      <c r="B9012" s="33"/>
      <c r="C9012" s="171"/>
      <c r="D9012" s="33"/>
      <c r="E9012" s="33"/>
      <c r="F9012" s="33"/>
      <c r="G9012" s="33"/>
      <c r="H9012" s="33"/>
      <c r="I9012" s="171"/>
      <c r="J9012" s="33"/>
      <c r="K9012" s="33"/>
    </row>
    <row r="9013" spans="2:11" x14ac:dyDescent="0.2">
      <c r="B9013" s="33"/>
      <c r="C9013" s="171"/>
      <c r="D9013" s="33"/>
      <c r="E9013" s="33"/>
      <c r="F9013" s="33"/>
      <c r="G9013" s="33"/>
      <c r="H9013" s="33"/>
      <c r="I9013" s="171"/>
      <c r="J9013" s="33"/>
      <c r="K9013" s="33"/>
    </row>
    <row r="9014" spans="2:11" x14ac:dyDescent="0.2">
      <c r="B9014" s="33"/>
      <c r="C9014" s="171"/>
      <c r="D9014" s="33"/>
      <c r="E9014" s="33"/>
      <c r="F9014" s="33"/>
      <c r="G9014" s="33"/>
      <c r="H9014" s="33"/>
      <c r="I9014" s="171"/>
      <c r="J9014" s="33"/>
      <c r="K9014" s="33"/>
    </row>
    <row r="9015" spans="2:11" x14ac:dyDescent="0.2">
      <c r="B9015" s="33"/>
      <c r="C9015" s="171"/>
      <c r="D9015" s="33"/>
      <c r="E9015" s="33"/>
      <c r="F9015" s="33"/>
      <c r="G9015" s="33"/>
      <c r="H9015" s="33"/>
      <c r="I9015" s="171"/>
      <c r="J9015" s="33"/>
      <c r="K9015" s="33"/>
    </row>
    <row r="9016" spans="2:11" x14ac:dyDescent="0.2">
      <c r="B9016" s="33"/>
      <c r="C9016" s="171"/>
      <c r="D9016" s="33"/>
      <c r="E9016" s="33"/>
      <c r="F9016" s="33"/>
      <c r="G9016" s="33"/>
      <c r="H9016" s="33"/>
      <c r="I9016" s="171"/>
      <c r="J9016" s="33"/>
      <c r="K9016" s="33"/>
    </row>
    <row r="9017" spans="2:11" x14ac:dyDescent="0.2">
      <c r="B9017" s="33"/>
      <c r="C9017" s="171"/>
      <c r="D9017" s="33"/>
      <c r="E9017" s="33"/>
      <c r="F9017" s="33"/>
      <c r="G9017" s="33"/>
      <c r="H9017" s="33"/>
      <c r="I9017" s="171"/>
      <c r="J9017" s="33"/>
      <c r="K9017" s="33"/>
    </row>
    <row r="9018" spans="2:11" x14ac:dyDescent="0.2">
      <c r="B9018" s="33"/>
      <c r="C9018" s="171"/>
      <c r="D9018" s="33"/>
      <c r="E9018" s="33"/>
      <c r="F9018" s="33"/>
      <c r="G9018" s="33"/>
      <c r="H9018" s="33"/>
      <c r="I9018" s="171"/>
      <c r="J9018" s="33"/>
      <c r="K9018" s="33"/>
    </row>
    <row r="9019" spans="2:11" x14ac:dyDescent="0.2">
      <c r="B9019" s="33"/>
      <c r="C9019" s="171"/>
      <c r="D9019" s="33"/>
      <c r="E9019" s="33"/>
      <c r="F9019" s="33"/>
      <c r="G9019" s="33"/>
      <c r="H9019" s="33"/>
      <c r="I9019" s="171"/>
      <c r="J9019" s="33"/>
      <c r="K9019" s="33"/>
    </row>
    <row r="9020" spans="2:11" x14ac:dyDescent="0.2">
      <c r="B9020" s="33"/>
      <c r="C9020" s="171"/>
      <c r="D9020" s="33"/>
      <c r="E9020" s="33"/>
      <c r="F9020" s="33"/>
      <c r="G9020" s="33"/>
      <c r="H9020" s="33"/>
      <c r="I9020" s="171"/>
      <c r="J9020" s="33"/>
      <c r="K9020" s="33"/>
    </row>
    <row r="9021" spans="2:11" x14ac:dyDescent="0.2">
      <c r="B9021" s="33"/>
      <c r="C9021" s="171"/>
      <c r="D9021" s="33"/>
      <c r="E9021" s="33"/>
      <c r="F9021" s="33"/>
      <c r="G9021" s="33"/>
      <c r="H9021" s="33"/>
      <c r="I9021" s="171"/>
      <c r="J9021" s="33"/>
      <c r="K9021" s="33"/>
    </row>
    <row r="9022" spans="2:11" x14ac:dyDescent="0.2">
      <c r="B9022" s="33"/>
      <c r="C9022" s="171"/>
      <c r="D9022" s="33"/>
      <c r="E9022" s="33"/>
      <c r="F9022" s="33"/>
      <c r="G9022" s="33"/>
      <c r="H9022" s="33"/>
      <c r="I9022" s="171"/>
      <c r="J9022" s="33"/>
      <c r="K9022" s="33"/>
    </row>
    <row r="9023" spans="2:11" x14ac:dyDescent="0.2">
      <c r="B9023" s="33"/>
      <c r="C9023" s="171"/>
      <c r="D9023" s="33"/>
      <c r="E9023" s="33"/>
      <c r="F9023" s="33"/>
      <c r="G9023" s="33"/>
      <c r="H9023" s="33"/>
      <c r="I9023" s="171"/>
      <c r="J9023" s="33"/>
      <c r="K9023" s="33"/>
    </row>
    <row r="9024" spans="2:11" x14ac:dyDescent="0.2">
      <c r="B9024" s="33"/>
      <c r="C9024" s="171"/>
      <c r="D9024" s="33"/>
      <c r="E9024" s="33"/>
      <c r="F9024" s="33"/>
      <c r="G9024" s="33"/>
      <c r="H9024" s="33"/>
      <c r="I9024" s="171"/>
      <c r="J9024" s="33"/>
      <c r="K9024" s="33"/>
    </row>
    <row r="9025" spans="2:11" x14ac:dyDescent="0.2">
      <c r="B9025" s="33"/>
      <c r="C9025" s="171"/>
      <c r="D9025" s="33"/>
      <c r="E9025" s="33"/>
      <c r="F9025" s="33"/>
      <c r="G9025" s="33"/>
      <c r="H9025" s="33"/>
      <c r="I9025" s="171"/>
      <c r="J9025" s="33"/>
      <c r="K9025" s="33"/>
    </row>
    <row r="9026" spans="2:11" x14ac:dyDescent="0.2">
      <c r="B9026" s="33"/>
      <c r="C9026" s="171"/>
      <c r="D9026" s="33"/>
      <c r="E9026" s="33"/>
      <c r="F9026" s="33"/>
      <c r="G9026" s="33"/>
      <c r="H9026" s="33"/>
      <c r="I9026" s="171"/>
      <c r="J9026" s="33"/>
      <c r="K9026" s="33"/>
    </row>
    <row r="9027" spans="2:11" x14ac:dyDescent="0.2">
      <c r="B9027" s="33"/>
      <c r="C9027" s="171"/>
      <c r="D9027" s="33"/>
      <c r="E9027" s="33"/>
      <c r="F9027" s="33"/>
      <c r="G9027" s="33"/>
      <c r="H9027" s="33"/>
      <c r="I9027" s="171"/>
      <c r="J9027" s="33"/>
      <c r="K9027" s="33"/>
    </row>
    <row r="9028" spans="2:11" x14ac:dyDescent="0.2">
      <c r="B9028" s="33"/>
      <c r="C9028" s="171"/>
      <c r="D9028" s="33"/>
      <c r="E9028" s="33"/>
      <c r="F9028" s="33"/>
      <c r="G9028" s="33"/>
      <c r="H9028" s="33"/>
      <c r="I9028" s="171"/>
      <c r="J9028" s="33"/>
      <c r="K9028" s="33"/>
    </row>
    <row r="9029" spans="2:11" x14ac:dyDescent="0.2">
      <c r="B9029" s="33"/>
      <c r="C9029" s="171"/>
      <c r="D9029" s="33"/>
      <c r="E9029" s="33"/>
      <c r="F9029" s="33"/>
      <c r="G9029" s="33"/>
      <c r="H9029" s="33"/>
      <c r="I9029" s="171"/>
      <c r="J9029" s="33"/>
      <c r="K9029" s="33"/>
    </row>
    <row r="9030" spans="2:11" x14ac:dyDescent="0.2">
      <c r="B9030" s="33"/>
      <c r="C9030" s="171"/>
      <c r="D9030" s="33"/>
      <c r="E9030" s="33"/>
      <c r="F9030" s="33"/>
      <c r="G9030" s="33"/>
      <c r="H9030" s="33"/>
      <c r="I9030" s="171"/>
      <c r="J9030" s="33"/>
      <c r="K9030" s="33"/>
    </row>
    <row r="9031" spans="2:11" x14ac:dyDescent="0.2">
      <c r="B9031" s="33"/>
      <c r="C9031" s="171"/>
      <c r="D9031" s="33"/>
      <c r="E9031" s="33"/>
      <c r="F9031" s="33"/>
      <c r="G9031" s="33"/>
      <c r="H9031" s="33"/>
      <c r="I9031" s="171"/>
      <c r="J9031" s="33"/>
      <c r="K9031" s="33"/>
    </row>
    <row r="9032" spans="2:11" x14ac:dyDescent="0.2">
      <c r="B9032" s="33"/>
      <c r="C9032" s="171"/>
      <c r="D9032" s="33"/>
      <c r="E9032" s="33"/>
      <c r="F9032" s="33"/>
      <c r="G9032" s="33"/>
      <c r="H9032" s="33"/>
      <c r="I9032" s="171"/>
      <c r="J9032" s="33"/>
      <c r="K9032" s="33"/>
    </row>
    <row r="9033" spans="2:11" x14ac:dyDescent="0.2">
      <c r="B9033" s="33"/>
      <c r="C9033" s="171"/>
      <c r="D9033" s="33"/>
      <c r="E9033" s="33"/>
      <c r="F9033" s="33"/>
      <c r="G9033" s="33"/>
      <c r="H9033" s="33"/>
      <c r="I9033" s="171"/>
      <c r="J9033" s="33"/>
      <c r="K9033" s="33"/>
    </row>
    <row r="9034" spans="2:11" x14ac:dyDescent="0.2">
      <c r="B9034" s="33"/>
      <c r="C9034" s="171"/>
      <c r="D9034" s="33"/>
      <c r="E9034" s="33"/>
      <c r="F9034" s="33"/>
      <c r="G9034" s="33"/>
      <c r="H9034" s="33"/>
      <c r="I9034" s="171"/>
      <c r="J9034" s="33"/>
      <c r="K9034" s="33"/>
    </row>
    <row r="9035" spans="2:11" x14ac:dyDescent="0.2">
      <c r="B9035" s="33"/>
      <c r="C9035" s="171"/>
      <c r="D9035" s="33"/>
      <c r="E9035" s="33"/>
      <c r="F9035" s="33"/>
      <c r="G9035" s="33"/>
      <c r="H9035" s="33"/>
      <c r="I9035" s="171"/>
      <c r="J9035" s="33"/>
      <c r="K9035" s="33"/>
    </row>
    <row r="9036" spans="2:11" x14ac:dyDescent="0.2">
      <c r="B9036" s="33"/>
      <c r="C9036" s="171"/>
      <c r="D9036" s="33"/>
      <c r="E9036" s="33"/>
      <c r="F9036" s="33"/>
      <c r="G9036" s="33"/>
      <c r="H9036" s="33"/>
      <c r="I9036" s="171"/>
      <c r="J9036" s="33"/>
      <c r="K9036" s="33"/>
    </row>
    <row r="9037" spans="2:11" x14ac:dyDescent="0.2">
      <c r="B9037" s="33"/>
      <c r="C9037" s="171"/>
      <c r="D9037" s="33"/>
      <c r="E9037" s="33"/>
      <c r="F9037" s="33"/>
      <c r="G9037" s="33"/>
      <c r="H9037" s="33"/>
      <c r="I9037" s="171"/>
      <c r="J9037" s="33"/>
      <c r="K9037" s="33"/>
    </row>
    <row r="9038" spans="2:11" x14ac:dyDescent="0.2">
      <c r="B9038" s="33"/>
      <c r="C9038" s="171"/>
      <c r="D9038" s="33"/>
      <c r="E9038" s="33"/>
      <c r="F9038" s="33"/>
      <c r="G9038" s="33"/>
      <c r="H9038" s="33"/>
      <c r="I9038" s="171"/>
      <c r="J9038" s="33"/>
      <c r="K9038" s="33"/>
    </row>
    <row r="9039" spans="2:11" x14ac:dyDescent="0.2">
      <c r="B9039" s="33"/>
      <c r="C9039" s="171"/>
      <c r="D9039" s="33"/>
      <c r="E9039" s="33"/>
      <c r="F9039" s="33"/>
      <c r="G9039" s="33"/>
      <c r="H9039" s="33"/>
      <c r="I9039" s="171"/>
      <c r="J9039" s="33"/>
      <c r="K9039" s="33"/>
    </row>
    <row r="9040" spans="2:11" x14ac:dyDescent="0.2">
      <c r="B9040" s="33"/>
      <c r="C9040" s="171"/>
      <c r="D9040" s="33"/>
      <c r="E9040" s="33"/>
      <c r="F9040" s="33"/>
      <c r="G9040" s="33"/>
      <c r="H9040" s="33"/>
      <c r="I9040" s="171"/>
      <c r="J9040" s="33"/>
      <c r="K9040" s="33"/>
    </row>
    <row r="9041" spans="2:11" x14ac:dyDescent="0.2">
      <c r="B9041" s="33"/>
      <c r="C9041" s="171"/>
      <c r="D9041" s="33"/>
      <c r="E9041" s="33"/>
      <c r="F9041" s="33"/>
      <c r="G9041" s="33"/>
      <c r="H9041" s="33"/>
      <c r="I9041" s="171"/>
      <c r="J9041" s="33"/>
      <c r="K9041" s="33"/>
    </row>
    <row r="9042" spans="2:11" x14ac:dyDescent="0.2">
      <c r="B9042" s="33"/>
      <c r="C9042" s="171"/>
      <c r="D9042" s="33"/>
      <c r="E9042" s="33"/>
      <c r="F9042" s="33"/>
      <c r="G9042" s="33"/>
      <c r="H9042" s="33"/>
      <c r="I9042" s="171"/>
      <c r="J9042" s="33"/>
      <c r="K9042" s="33"/>
    </row>
    <row r="9043" spans="2:11" x14ac:dyDescent="0.2">
      <c r="B9043" s="33"/>
      <c r="C9043" s="171"/>
      <c r="D9043" s="33"/>
      <c r="E9043" s="33"/>
      <c r="F9043" s="33"/>
      <c r="G9043" s="33"/>
      <c r="H9043" s="33"/>
      <c r="I9043" s="171"/>
      <c r="J9043" s="33"/>
      <c r="K9043" s="33"/>
    </row>
    <row r="9044" spans="2:11" x14ac:dyDescent="0.2">
      <c r="B9044" s="33"/>
      <c r="C9044" s="171"/>
      <c r="D9044" s="33"/>
      <c r="E9044" s="33"/>
      <c r="F9044" s="33"/>
      <c r="G9044" s="33"/>
      <c r="H9044" s="33"/>
      <c r="I9044" s="171"/>
      <c r="J9044" s="33"/>
      <c r="K9044" s="33"/>
    </row>
    <row r="9045" spans="2:11" x14ac:dyDescent="0.2">
      <c r="B9045" s="33"/>
      <c r="C9045" s="171"/>
      <c r="D9045" s="33"/>
      <c r="E9045" s="33"/>
      <c r="F9045" s="33"/>
      <c r="G9045" s="33"/>
      <c r="H9045" s="33"/>
      <c r="I9045" s="171"/>
      <c r="J9045" s="33"/>
      <c r="K9045" s="33"/>
    </row>
    <row r="9046" spans="2:11" x14ac:dyDescent="0.2">
      <c r="B9046" s="33"/>
      <c r="C9046" s="171"/>
      <c r="D9046" s="33"/>
      <c r="E9046" s="33"/>
      <c r="F9046" s="33"/>
      <c r="G9046" s="33"/>
      <c r="H9046" s="33"/>
      <c r="I9046" s="171"/>
      <c r="J9046" s="33"/>
      <c r="K9046" s="33"/>
    </row>
    <row r="9047" spans="2:11" x14ac:dyDescent="0.2">
      <c r="B9047" s="33"/>
      <c r="C9047" s="171"/>
      <c r="D9047" s="33"/>
      <c r="E9047" s="33"/>
      <c r="F9047" s="33"/>
      <c r="G9047" s="33"/>
      <c r="H9047" s="33"/>
      <c r="I9047" s="171"/>
      <c r="J9047" s="33"/>
      <c r="K9047" s="33"/>
    </row>
    <row r="9048" spans="2:11" x14ac:dyDescent="0.2">
      <c r="B9048" s="33"/>
      <c r="C9048" s="171"/>
      <c r="D9048" s="33"/>
      <c r="E9048" s="33"/>
      <c r="F9048" s="33"/>
      <c r="G9048" s="33"/>
      <c r="H9048" s="33"/>
      <c r="I9048" s="171"/>
      <c r="J9048" s="33"/>
      <c r="K9048" s="33"/>
    </row>
    <row r="9049" spans="2:11" x14ac:dyDescent="0.2">
      <c r="B9049" s="33"/>
      <c r="C9049" s="171"/>
      <c r="D9049" s="33"/>
      <c r="E9049" s="33"/>
      <c r="F9049" s="33"/>
      <c r="G9049" s="33"/>
      <c r="H9049" s="33"/>
      <c r="I9049" s="171"/>
      <c r="J9049" s="33"/>
      <c r="K9049" s="33"/>
    </row>
    <row r="9050" spans="2:11" x14ac:dyDescent="0.2">
      <c r="B9050" s="33"/>
      <c r="C9050" s="171"/>
      <c r="D9050" s="33"/>
      <c r="E9050" s="33"/>
      <c r="F9050" s="33"/>
      <c r="G9050" s="33"/>
      <c r="H9050" s="33"/>
      <c r="I9050" s="171"/>
      <c r="J9050" s="33"/>
      <c r="K9050" s="33"/>
    </row>
    <row r="9051" spans="2:11" x14ac:dyDescent="0.2">
      <c r="B9051" s="33"/>
      <c r="C9051" s="171"/>
      <c r="D9051" s="33"/>
      <c r="E9051" s="33"/>
      <c r="F9051" s="33"/>
      <c r="G9051" s="33"/>
      <c r="H9051" s="33"/>
      <c r="I9051" s="171"/>
      <c r="J9051" s="33"/>
      <c r="K9051" s="33"/>
    </row>
    <row r="9052" spans="2:11" x14ac:dyDescent="0.2">
      <c r="B9052" s="33"/>
      <c r="C9052" s="171"/>
      <c r="D9052" s="33"/>
      <c r="E9052" s="33"/>
      <c r="F9052" s="33"/>
      <c r="G9052" s="33"/>
      <c r="H9052" s="33"/>
      <c r="I9052" s="171"/>
      <c r="J9052" s="33"/>
      <c r="K9052" s="33"/>
    </row>
    <row r="9053" spans="2:11" x14ac:dyDescent="0.2">
      <c r="B9053" s="33"/>
      <c r="C9053" s="171"/>
      <c r="D9053" s="33"/>
      <c r="E9053" s="33"/>
      <c r="F9053" s="33"/>
      <c r="G9053" s="33"/>
      <c r="H9053" s="33"/>
      <c r="I9053" s="171"/>
      <c r="J9053" s="33"/>
      <c r="K9053" s="33"/>
    </row>
    <row r="9054" spans="2:11" x14ac:dyDescent="0.2">
      <c r="B9054" s="33"/>
      <c r="C9054" s="171"/>
      <c r="D9054" s="33"/>
      <c r="E9054" s="33"/>
      <c r="F9054" s="33"/>
      <c r="G9054" s="33"/>
      <c r="H9054" s="33"/>
      <c r="I9054" s="171"/>
      <c r="J9054" s="33"/>
      <c r="K9054" s="33"/>
    </row>
    <row r="9055" spans="2:11" x14ac:dyDescent="0.2">
      <c r="B9055" s="33"/>
      <c r="C9055" s="171"/>
      <c r="D9055" s="33"/>
      <c r="E9055" s="33"/>
      <c r="F9055" s="33"/>
      <c r="G9055" s="33"/>
      <c r="H9055" s="33"/>
      <c r="I9055" s="171"/>
      <c r="J9055" s="33"/>
      <c r="K9055" s="33"/>
    </row>
    <row r="9056" spans="2:11" x14ac:dyDescent="0.2">
      <c r="B9056" s="33"/>
      <c r="C9056" s="171"/>
      <c r="D9056" s="33"/>
      <c r="E9056" s="33"/>
      <c r="F9056" s="33"/>
      <c r="G9056" s="33"/>
      <c r="H9056" s="33"/>
      <c r="I9056" s="171"/>
      <c r="J9056" s="33"/>
      <c r="K9056" s="33"/>
    </row>
    <row r="9057" spans="2:11" x14ac:dyDescent="0.2">
      <c r="B9057" s="33"/>
      <c r="C9057" s="171"/>
      <c r="D9057" s="33"/>
      <c r="E9057" s="33"/>
      <c r="F9057" s="33"/>
      <c r="G9057" s="33"/>
      <c r="H9057" s="33"/>
      <c r="I9057" s="171"/>
      <c r="J9057" s="33"/>
      <c r="K9057" s="33"/>
    </row>
    <row r="9058" spans="2:11" x14ac:dyDescent="0.2">
      <c r="B9058" s="33"/>
      <c r="C9058" s="171"/>
      <c r="D9058" s="33"/>
      <c r="E9058" s="33"/>
      <c r="F9058" s="33"/>
      <c r="G9058" s="33"/>
      <c r="H9058" s="33"/>
      <c r="I9058" s="171"/>
      <c r="J9058" s="33"/>
      <c r="K9058" s="33"/>
    </row>
    <row r="9059" spans="2:11" x14ac:dyDescent="0.2">
      <c r="B9059" s="33"/>
      <c r="C9059" s="171"/>
      <c r="D9059" s="33"/>
      <c r="E9059" s="33"/>
      <c r="F9059" s="33"/>
      <c r="G9059" s="33"/>
      <c r="H9059" s="33"/>
      <c r="I9059" s="171"/>
      <c r="J9059" s="33"/>
      <c r="K9059" s="33"/>
    </row>
    <row r="9060" spans="2:11" x14ac:dyDescent="0.2">
      <c r="B9060" s="33"/>
      <c r="C9060" s="171"/>
      <c r="D9060" s="33"/>
      <c r="E9060" s="33"/>
      <c r="F9060" s="33"/>
      <c r="G9060" s="33"/>
      <c r="H9060" s="33"/>
      <c r="I9060" s="171"/>
      <c r="J9060" s="33"/>
      <c r="K9060" s="33"/>
    </row>
    <row r="9061" spans="2:11" x14ac:dyDescent="0.2">
      <c r="B9061" s="33"/>
      <c r="C9061" s="171"/>
      <c r="D9061" s="33"/>
      <c r="E9061" s="33"/>
      <c r="F9061" s="33"/>
      <c r="G9061" s="33"/>
      <c r="H9061" s="33"/>
      <c r="I9061" s="171"/>
      <c r="J9061" s="33"/>
      <c r="K9061" s="33"/>
    </row>
    <row r="9062" spans="2:11" x14ac:dyDescent="0.2">
      <c r="B9062" s="33"/>
      <c r="C9062" s="171"/>
      <c r="D9062" s="33"/>
      <c r="E9062" s="33"/>
      <c r="F9062" s="33"/>
      <c r="G9062" s="33"/>
      <c r="H9062" s="33"/>
      <c r="I9062" s="171"/>
      <c r="J9062" s="33"/>
      <c r="K9062" s="33"/>
    </row>
    <row r="9063" spans="2:11" x14ac:dyDescent="0.2">
      <c r="B9063" s="33"/>
      <c r="C9063" s="171"/>
      <c r="D9063" s="33"/>
      <c r="E9063" s="33"/>
      <c r="F9063" s="33"/>
      <c r="G9063" s="33"/>
      <c r="H9063" s="33"/>
      <c r="I9063" s="171"/>
      <c r="J9063" s="33"/>
      <c r="K9063" s="33"/>
    </row>
    <row r="9064" spans="2:11" x14ac:dyDescent="0.2">
      <c r="B9064" s="33"/>
      <c r="C9064" s="171"/>
      <c r="D9064" s="33"/>
      <c r="E9064" s="33"/>
      <c r="F9064" s="33"/>
      <c r="G9064" s="33"/>
      <c r="H9064" s="33"/>
      <c r="I9064" s="171"/>
      <c r="J9064" s="33"/>
      <c r="K9064" s="33"/>
    </row>
    <row r="9065" spans="2:11" x14ac:dyDescent="0.2">
      <c r="B9065" s="33"/>
      <c r="C9065" s="171"/>
      <c r="D9065" s="33"/>
      <c r="E9065" s="33"/>
      <c r="F9065" s="33"/>
      <c r="G9065" s="33"/>
      <c r="H9065" s="33"/>
      <c r="I9065" s="171"/>
      <c r="J9065" s="33"/>
      <c r="K9065" s="33"/>
    </row>
    <row r="9066" spans="2:11" x14ac:dyDescent="0.2">
      <c r="B9066" s="33"/>
      <c r="C9066" s="171"/>
      <c r="D9066" s="33"/>
      <c r="E9066" s="33"/>
      <c r="F9066" s="33"/>
      <c r="G9066" s="33"/>
      <c r="H9066" s="33"/>
      <c r="I9066" s="171"/>
      <c r="J9066" s="33"/>
      <c r="K9066" s="33"/>
    </row>
    <row r="9067" spans="2:11" x14ac:dyDescent="0.2">
      <c r="B9067" s="33"/>
      <c r="C9067" s="171"/>
      <c r="D9067" s="33"/>
      <c r="E9067" s="33"/>
      <c r="F9067" s="33"/>
      <c r="G9067" s="33"/>
      <c r="H9067" s="33"/>
      <c r="I9067" s="171"/>
      <c r="J9067" s="33"/>
      <c r="K9067" s="33"/>
    </row>
    <row r="9068" spans="2:11" x14ac:dyDescent="0.2">
      <c r="B9068" s="33"/>
      <c r="C9068" s="171"/>
      <c r="D9068" s="33"/>
      <c r="E9068" s="33"/>
      <c r="F9068" s="33"/>
      <c r="G9068" s="33"/>
      <c r="H9068" s="33"/>
      <c r="I9068" s="171"/>
      <c r="J9068" s="33"/>
      <c r="K9068" s="33"/>
    </row>
    <row r="9069" spans="2:11" x14ac:dyDescent="0.2">
      <c r="B9069" s="33"/>
      <c r="C9069" s="171"/>
      <c r="D9069" s="33"/>
      <c r="E9069" s="33"/>
      <c r="F9069" s="33"/>
      <c r="G9069" s="33"/>
      <c r="H9069" s="33"/>
      <c r="I9069" s="171"/>
      <c r="J9069" s="33"/>
      <c r="K9069" s="33"/>
    </row>
    <row r="9070" spans="2:11" x14ac:dyDescent="0.2">
      <c r="B9070" s="33"/>
      <c r="C9070" s="171"/>
      <c r="D9070" s="33"/>
      <c r="E9070" s="33"/>
      <c r="F9070" s="33"/>
      <c r="G9070" s="33"/>
      <c r="H9070" s="33"/>
      <c r="I9070" s="171"/>
      <c r="J9070" s="33"/>
      <c r="K9070" s="33"/>
    </row>
    <row r="9071" spans="2:11" x14ac:dyDescent="0.2">
      <c r="B9071" s="33"/>
      <c r="C9071" s="171"/>
      <c r="D9071" s="33"/>
      <c r="E9071" s="33"/>
      <c r="F9071" s="33"/>
      <c r="G9071" s="33"/>
      <c r="H9071" s="33"/>
      <c r="I9071" s="171"/>
      <c r="J9071" s="33"/>
      <c r="K9071" s="33"/>
    </row>
    <row r="9072" spans="2:11" x14ac:dyDescent="0.2">
      <c r="B9072" s="33"/>
      <c r="C9072" s="171"/>
      <c r="D9072" s="33"/>
      <c r="E9072" s="33"/>
      <c r="F9072" s="33"/>
      <c r="G9072" s="33"/>
      <c r="H9072" s="33"/>
      <c r="I9072" s="171"/>
      <c r="J9072" s="33"/>
      <c r="K9072" s="33"/>
    </row>
    <row r="9073" spans="2:11" x14ac:dyDescent="0.2">
      <c r="B9073" s="33"/>
      <c r="C9073" s="171"/>
      <c r="D9073" s="33"/>
      <c r="E9073" s="33"/>
      <c r="F9073" s="33"/>
      <c r="G9073" s="33"/>
      <c r="H9073" s="33"/>
      <c r="I9073" s="171"/>
      <c r="J9073" s="33"/>
      <c r="K9073" s="33"/>
    </row>
    <row r="9074" spans="2:11" x14ac:dyDescent="0.2">
      <c r="B9074" s="33"/>
      <c r="C9074" s="171"/>
      <c r="D9074" s="33"/>
      <c r="E9074" s="33"/>
      <c r="F9074" s="33"/>
      <c r="G9074" s="33"/>
      <c r="H9074" s="33"/>
      <c r="I9074" s="171"/>
      <c r="J9074" s="33"/>
      <c r="K9074" s="33"/>
    </row>
    <row r="9075" spans="2:11" x14ac:dyDescent="0.2">
      <c r="B9075" s="33"/>
      <c r="C9075" s="171"/>
      <c r="D9075" s="33"/>
      <c r="E9075" s="33"/>
      <c r="F9075" s="33"/>
      <c r="G9075" s="33"/>
      <c r="H9075" s="33"/>
      <c r="I9075" s="171"/>
      <c r="J9075" s="33"/>
      <c r="K9075" s="33"/>
    </row>
    <row r="9076" spans="2:11" x14ac:dyDescent="0.2">
      <c r="B9076" s="33"/>
      <c r="C9076" s="171"/>
      <c r="D9076" s="33"/>
      <c r="E9076" s="33"/>
      <c r="F9076" s="33"/>
      <c r="G9076" s="33"/>
      <c r="H9076" s="33"/>
      <c r="I9076" s="171"/>
      <c r="J9076" s="33"/>
      <c r="K9076" s="33"/>
    </row>
    <row r="9077" spans="2:11" x14ac:dyDescent="0.2">
      <c r="B9077" s="33"/>
      <c r="C9077" s="171"/>
      <c r="D9077" s="33"/>
      <c r="E9077" s="33"/>
      <c r="F9077" s="33"/>
      <c r="G9077" s="33"/>
      <c r="H9077" s="33"/>
      <c r="I9077" s="171"/>
      <c r="J9077" s="33"/>
      <c r="K9077" s="33"/>
    </row>
    <row r="9078" spans="2:11" x14ac:dyDescent="0.2">
      <c r="B9078" s="33"/>
      <c r="C9078" s="171"/>
      <c r="D9078" s="33"/>
      <c r="E9078" s="33"/>
      <c r="F9078" s="33"/>
      <c r="G9078" s="33"/>
      <c r="H9078" s="33"/>
      <c r="I9078" s="171"/>
      <c r="J9078" s="33"/>
      <c r="K9078" s="33"/>
    </row>
    <row r="9079" spans="2:11" x14ac:dyDescent="0.2">
      <c r="B9079" s="33"/>
      <c r="C9079" s="171"/>
      <c r="D9079" s="33"/>
      <c r="E9079" s="33"/>
      <c r="F9079" s="33"/>
      <c r="G9079" s="33"/>
      <c r="H9079" s="33"/>
      <c r="I9079" s="171"/>
      <c r="J9079" s="33"/>
      <c r="K9079" s="33"/>
    </row>
    <row r="9080" spans="2:11" x14ac:dyDescent="0.2">
      <c r="B9080" s="33"/>
      <c r="C9080" s="171"/>
      <c r="D9080" s="33"/>
      <c r="E9080" s="33"/>
      <c r="F9080" s="33"/>
      <c r="G9080" s="33"/>
      <c r="H9080" s="33"/>
      <c r="I9080" s="171"/>
      <c r="J9080" s="33"/>
      <c r="K9080" s="33"/>
    </row>
    <row r="9081" spans="2:11" x14ac:dyDescent="0.2">
      <c r="B9081" s="33"/>
      <c r="C9081" s="171"/>
      <c r="D9081" s="33"/>
      <c r="E9081" s="33"/>
      <c r="F9081" s="33"/>
      <c r="G9081" s="33"/>
      <c r="H9081" s="33"/>
      <c r="I9081" s="171"/>
      <c r="J9081" s="33"/>
      <c r="K9081" s="33"/>
    </row>
    <row r="9082" spans="2:11" x14ac:dyDescent="0.2">
      <c r="B9082" s="33"/>
      <c r="C9082" s="171"/>
      <c r="D9082" s="33"/>
      <c r="E9082" s="33"/>
      <c r="F9082" s="33"/>
      <c r="G9082" s="33"/>
      <c r="H9082" s="33"/>
      <c r="I9082" s="171"/>
      <c r="J9082" s="33"/>
      <c r="K9082" s="33"/>
    </row>
    <row r="9083" spans="2:11" x14ac:dyDescent="0.2">
      <c r="B9083" s="33"/>
      <c r="C9083" s="171"/>
      <c r="D9083" s="33"/>
      <c r="E9083" s="33"/>
      <c r="F9083" s="33"/>
      <c r="G9083" s="33"/>
      <c r="H9083" s="33"/>
      <c r="I9083" s="171"/>
      <c r="J9083" s="33"/>
      <c r="K9083" s="33"/>
    </row>
    <row r="9084" spans="2:11" x14ac:dyDescent="0.2">
      <c r="B9084" s="33"/>
      <c r="C9084" s="171"/>
      <c r="D9084" s="33"/>
      <c r="E9084" s="33"/>
      <c r="F9084" s="33"/>
      <c r="G9084" s="33"/>
      <c r="H9084" s="33"/>
      <c r="I9084" s="171"/>
      <c r="J9084" s="33"/>
      <c r="K9084" s="33"/>
    </row>
    <row r="9085" spans="2:11" x14ac:dyDescent="0.2">
      <c r="B9085" s="33"/>
      <c r="C9085" s="171"/>
      <c r="D9085" s="33"/>
      <c r="E9085" s="33"/>
      <c r="F9085" s="33"/>
      <c r="G9085" s="33"/>
      <c r="H9085" s="33"/>
      <c r="I9085" s="171"/>
      <c r="J9085" s="33"/>
      <c r="K9085" s="33"/>
    </row>
    <row r="9086" spans="2:11" x14ac:dyDescent="0.2">
      <c r="B9086" s="33"/>
      <c r="C9086" s="171"/>
      <c r="D9086" s="33"/>
      <c r="E9086" s="33"/>
      <c r="F9086" s="33"/>
      <c r="G9086" s="33"/>
      <c r="H9086" s="33"/>
      <c r="I9086" s="171"/>
      <c r="J9086" s="33"/>
      <c r="K9086" s="33"/>
    </row>
    <row r="9087" spans="2:11" x14ac:dyDescent="0.2">
      <c r="B9087" s="33"/>
      <c r="C9087" s="171"/>
      <c r="D9087" s="33"/>
      <c r="E9087" s="33"/>
      <c r="F9087" s="33"/>
      <c r="G9087" s="33"/>
      <c r="H9087" s="33"/>
      <c r="I9087" s="171"/>
      <c r="J9087" s="33"/>
      <c r="K9087" s="33"/>
    </row>
    <row r="9088" spans="2:11" x14ac:dyDescent="0.2">
      <c r="B9088" s="33"/>
      <c r="C9088" s="171"/>
      <c r="D9088" s="33"/>
      <c r="E9088" s="33"/>
      <c r="F9088" s="33"/>
      <c r="G9088" s="33"/>
      <c r="H9088" s="33"/>
      <c r="I9088" s="171"/>
      <c r="J9088" s="33"/>
      <c r="K9088" s="33"/>
    </row>
    <row r="9089" spans="2:11" x14ac:dyDescent="0.2">
      <c r="B9089" s="33"/>
      <c r="C9089" s="171"/>
      <c r="D9089" s="33"/>
      <c r="E9089" s="33"/>
      <c r="F9089" s="33"/>
      <c r="G9089" s="33"/>
      <c r="H9089" s="33"/>
      <c r="I9089" s="171"/>
      <c r="J9089" s="33"/>
      <c r="K9089" s="33"/>
    </row>
    <row r="9090" spans="2:11" x14ac:dyDescent="0.2">
      <c r="B9090" s="33"/>
      <c r="C9090" s="171"/>
      <c r="D9090" s="33"/>
      <c r="E9090" s="33"/>
      <c r="F9090" s="33"/>
      <c r="G9090" s="33"/>
      <c r="H9090" s="33"/>
      <c r="I9090" s="171"/>
      <c r="J9090" s="33"/>
      <c r="K9090" s="33"/>
    </row>
    <row r="9091" spans="2:11" x14ac:dyDescent="0.2">
      <c r="B9091" s="33"/>
      <c r="C9091" s="171"/>
      <c r="D9091" s="33"/>
      <c r="E9091" s="33"/>
      <c r="F9091" s="33"/>
      <c r="G9091" s="33"/>
      <c r="H9091" s="33"/>
      <c r="I9091" s="171"/>
      <c r="J9091" s="33"/>
      <c r="K9091" s="33"/>
    </row>
    <row r="9092" spans="2:11" x14ac:dyDescent="0.2">
      <c r="B9092" s="33"/>
      <c r="C9092" s="171"/>
      <c r="D9092" s="33"/>
      <c r="E9092" s="33"/>
      <c r="F9092" s="33"/>
      <c r="G9092" s="33"/>
      <c r="H9092" s="33"/>
      <c r="I9092" s="171"/>
      <c r="J9092" s="33"/>
      <c r="K9092" s="33"/>
    </row>
    <row r="9093" spans="2:11" x14ac:dyDescent="0.2">
      <c r="B9093" s="33"/>
      <c r="C9093" s="171"/>
      <c r="D9093" s="33"/>
      <c r="E9093" s="33"/>
      <c r="F9093" s="33"/>
      <c r="G9093" s="33"/>
      <c r="H9093" s="33"/>
      <c r="I9093" s="171"/>
      <c r="J9093" s="33"/>
      <c r="K9093" s="33"/>
    </row>
    <row r="9094" spans="2:11" x14ac:dyDescent="0.2">
      <c r="B9094" s="33"/>
      <c r="C9094" s="171"/>
      <c r="D9094" s="33"/>
      <c r="E9094" s="33"/>
      <c r="F9094" s="33"/>
      <c r="G9094" s="33"/>
      <c r="H9094" s="33"/>
      <c r="I9094" s="171"/>
      <c r="J9094" s="33"/>
      <c r="K9094" s="33"/>
    </row>
    <row r="9095" spans="2:11" x14ac:dyDescent="0.2">
      <c r="B9095" s="33"/>
      <c r="C9095" s="171"/>
      <c r="D9095" s="33"/>
      <c r="E9095" s="33"/>
      <c r="F9095" s="33"/>
      <c r="G9095" s="33"/>
      <c r="H9095" s="33"/>
      <c r="I9095" s="171"/>
      <c r="J9095" s="33"/>
      <c r="K9095" s="33"/>
    </row>
    <row r="9096" spans="2:11" x14ac:dyDescent="0.2">
      <c r="B9096" s="33"/>
      <c r="C9096" s="171"/>
      <c r="D9096" s="33"/>
      <c r="E9096" s="33"/>
      <c r="F9096" s="33"/>
      <c r="G9096" s="33"/>
      <c r="H9096" s="33"/>
      <c r="I9096" s="171"/>
      <c r="J9096" s="33"/>
      <c r="K9096" s="33"/>
    </row>
    <row r="9097" spans="2:11" x14ac:dyDescent="0.2">
      <c r="B9097" s="33"/>
      <c r="C9097" s="171"/>
      <c r="D9097" s="33"/>
      <c r="E9097" s="33"/>
      <c r="F9097" s="33"/>
      <c r="G9097" s="33"/>
      <c r="H9097" s="33"/>
      <c r="I9097" s="171"/>
      <c r="J9097" s="33"/>
      <c r="K9097" s="33"/>
    </row>
    <row r="9098" spans="2:11" x14ac:dyDescent="0.2">
      <c r="B9098" s="33"/>
      <c r="C9098" s="171"/>
      <c r="D9098" s="33"/>
      <c r="E9098" s="33"/>
      <c r="F9098" s="33"/>
      <c r="G9098" s="33"/>
      <c r="H9098" s="33"/>
      <c r="I9098" s="171"/>
      <c r="J9098" s="33"/>
      <c r="K9098" s="33"/>
    </row>
    <row r="9099" spans="2:11" x14ac:dyDescent="0.2">
      <c r="B9099" s="33"/>
      <c r="C9099" s="171"/>
      <c r="D9099" s="33"/>
      <c r="E9099" s="33"/>
      <c r="F9099" s="33"/>
      <c r="G9099" s="33"/>
      <c r="H9099" s="33"/>
      <c r="I9099" s="171"/>
      <c r="J9099" s="33"/>
      <c r="K9099" s="33"/>
    </row>
    <row r="9100" spans="2:11" x14ac:dyDescent="0.2">
      <c r="B9100" s="33"/>
      <c r="C9100" s="171"/>
      <c r="D9100" s="33"/>
      <c r="E9100" s="33"/>
      <c r="F9100" s="33"/>
      <c r="G9100" s="33"/>
      <c r="H9100" s="33"/>
      <c r="I9100" s="171"/>
      <c r="J9100" s="33"/>
      <c r="K9100" s="33"/>
    </row>
    <row r="9101" spans="2:11" x14ac:dyDescent="0.2">
      <c r="B9101" s="33"/>
      <c r="C9101" s="171"/>
      <c r="D9101" s="33"/>
      <c r="E9101" s="33"/>
      <c r="F9101" s="33"/>
      <c r="G9101" s="33"/>
      <c r="H9101" s="33"/>
      <c r="I9101" s="171"/>
      <c r="J9101" s="33"/>
      <c r="K9101" s="33"/>
    </row>
    <row r="9102" spans="2:11" x14ac:dyDescent="0.2">
      <c r="B9102" s="33"/>
      <c r="C9102" s="171"/>
      <c r="D9102" s="33"/>
      <c r="E9102" s="33"/>
      <c r="F9102" s="33"/>
      <c r="G9102" s="33"/>
      <c r="H9102" s="33"/>
      <c r="I9102" s="171"/>
      <c r="J9102" s="33"/>
      <c r="K9102" s="33"/>
    </row>
    <row r="9103" spans="2:11" x14ac:dyDescent="0.2">
      <c r="B9103" s="33"/>
      <c r="C9103" s="171"/>
      <c r="D9103" s="33"/>
      <c r="E9103" s="33"/>
      <c r="F9103" s="33"/>
      <c r="G9103" s="33"/>
      <c r="H9103" s="33"/>
      <c r="I9103" s="171"/>
      <c r="J9103" s="33"/>
      <c r="K9103" s="33"/>
    </row>
    <row r="9104" spans="2:11" x14ac:dyDescent="0.2">
      <c r="B9104" s="33"/>
      <c r="C9104" s="171"/>
      <c r="D9104" s="33"/>
      <c r="E9104" s="33"/>
      <c r="F9104" s="33"/>
      <c r="G9104" s="33"/>
      <c r="H9104" s="33"/>
      <c r="I9104" s="171"/>
      <c r="J9104" s="33"/>
      <c r="K9104" s="33"/>
    </row>
    <row r="9105" spans="2:11" x14ac:dyDescent="0.2">
      <c r="B9105" s="33"/>
      <c r="C9105" s="171"/>
      <c r="D9105" s="33"/>
      <c r="E9105" s="33"/>
      <c r="F9105" s="33"/>
      <c r="G9105" s="33"/>
      <c r="H9105" s="33"/>
      <c r="I9105" s="171"/>
      <c r="J9105" s="33"/>
      <c r="K9105" s="33"/>
    </row>
    <row r="9106" spans="2:11" x14ac:dyDescent="0.2">
      <c r="B9106" s="33"/>
      <c r="C9106" s="171"/>
      <c r="D9106" s="33"/>
      <c r="E9106" s="33"/>
      <c r="F9106" s="33"/>
      <c r="G9106" s="33"/>
      <c r="H9106" s="33"/>
      <c r="I9106" s="171"/>
      <c r="J9106" s="33"/>
      <c r="K9106" s="33"/>
    </row>
    <row r="9107" spans="2:11" x14ac:dyDescent="0.2">
      <c r="B9107" s="33"/>
      <c r="C9107" s="171"/>
      <c r="D9107" s="33"/>
      <c r="E9107" s="33"/>
      <c r="F9107" s="33"/>
      <c r="G9107" s="33"/>
      <c r="H9107" s="33"/>
      <c r="I9107" s="171"/>
      <c r="J9107" s="33"/>
      <c r="K9107" s="33"/>
    </row>
    <row r="9108" spans="2:11" x14ac:dyDescent="0.2">
      <c r="B9108" s="33"/>
      <c r="C9108" s="171"/>
      <c r="D9108" s="33"/>
      <c r="E9108" s="33"/>
      <c r="F9108" s="33"/>
      <c r="G9108" s="33"/>
      <c r="H9108" s="33"/>
      <c r="I9108" s="171"/>
      <c r="J9108" s="33"/>
      <c r="K9108" s="33"/>
    </row>
    <row r="9109" spans="2:11" x14ac:dyDescent="0.2">
      <c r="B9109" s="33"/>
      <c r="C9109" s="171"/>
      <c r="D9109" s="33"/>
      <c r="E9109" s="33"/>
      <c r="F9109" s="33"/>
      <c r="G9109" s="33"/>
      <c r="H9109" s="33"/>
      <c r="I9109" s="171"/>
      <c r="J9109" s="33"/>
      <c r="K9109" s="33"/>
    </row>
    <row r="9110" spans="2:11" x14ac:dyDescent="0.2">
      <c r="B9110" s="33"/>
      <c r="C9110" s="171"/>
      <c r="D9110" s="33"/>
      <c r="E9110" s="33"/>
      <c r="F9110" s="33"/>
      <c r="G9110" s="33"/>
      <c r="H9110" s="33"/>
      <c r="I9110" s="171"/>
      <c r="J9110" s="33"/>
      <c r="K9110" s="33"/>
    </row>
    <row r="9111" spans="2:11" x14ac:dyDescent="0.2">
      <c r="B9111" s="33"/>
      <c r="C9111" s="171"/>
      <c r="D9111" s="33"/>
      <c r="E9111" s="33"/>
      <c r="F9111" s="33"/>
      <c r="G9111" s="33"/>
      <c r="H9111" s="33"/>
      <c r="I9111" s="171"/>
      <c r="J9111" s="33"/>
      <c r="K9111" s="33"/>
    </row>
    <row r="9112" spans="2:11" x14ac:dyDescent="0.2">
      <c r="B9112" s="33"/>
      <c r="C9112" s="171"/>
      <c r="D9112" s="33"/>
      <c r="E9112" s="33"/>
      <c r="F9112" s="33"/>
      <c r="G9112" s="33"/>
      <c r="H9112" s="33"/>
      <c r="I9112" s="171"/>
      <c r="J9112" s="33"/>
      <c r="K9112" s="33"/>
    </row>
    <row r="9113" spans="2:11" x14ac:dyDescent="0.2">
      <c r="B9113" s="33"/>
      <c r="C9113" s="171"/>
      <c r="D9113" s="33"/>
      <c r="E9113" s="33"/>
      <c r="F9113" s="33"/>
      <c r="G9113" s="33"/>
      <c r="H9113" s="33"/>
      <c r="I9113" s="171"/>
      <c r="J9113" s="33"/>
      <c r="K9113" s="33"/>
    </row>
    <row r="9114" spans="2:11" x14ac:dyDescent="0.2">
      <c r="B9114" s="33"/>
      <c r="C9114" s="171"/>
      <c r="D9114" s="33"/>
      <c r="E9114" s="33"/>
      <c r="F9114" s="33"/>
      <c r="G9114" s="33"/>
      <c r="H9114" s="33"/>
      <c r="I9114" s="171"/>
      <c r="J9114" s="33"/>
      <c r="K9114" s="33"/>
    </row>
    <row r="9115" spans="2:11" x14ac:dyDescent="0.2">
      <c r="B9115" s="33"/>
      <c r="C9115" s="171"/>
      <c r="D9115" s="33"/>
      <c r="E9115" s="33"/>
      <c r="F9115" s="33"/>
      <c r="G9115" s="33"/>
      <c r="H9115" s="33"/>
      <c r="I9115" s="171"/>
      <c r="J9115" s="33"/>
      <c r="K9115" s="33"/>
    </row>
    <row r="9116" spans="2:11" x14ac:dyDescent="0.2">
      <c r="B9116" s="33"/>
      <c r="C9116" s="171"/>
      <c r="D9116" s="33"/>
      <c r="E9116" s="33"/>
      <c r="F9116" s="33"/>
      <c r="G9116" s="33"/>
      <c r="H9116" s="33"/>
      <c r="I9116" s="171"/>
      <c r="J9116" s="33"/>
      <c r="K9116" s="33"/>
    </row>
    <row r="9117" spans="2:11" x14ac:dyDescent="0.2">
      <c r="B9117" s="33"/>
      <c r="C9117" s="171"/>
      <c r="D9117" s="33"/>
      <c r="E9117" s="33"/>
      <c r="F9117" s="33"/>
      <c r="G9117" s="33"/>
      <c r="H9117" s="33"/>
      <c r="I9117" s="171"/>
      <c r="J9117" s="33"/>
      <c r="K9117" s="33"/>
    </row>
    <row r="9118" spans="2:11" x14ac:dyDescent="0.2">
      <c r="B9118" s="33"/>
      <c r="C9118" s="171"/>
      <c r="D9118" s="33"/>
      <c r="E9118" s="33"/>
      <c r="F9118" s="33"/>
      <c r="G9118" s="33"/>
      <c r="H9118" s="33"/>
      <c r="I9118" s="171"/>
      <c r="J9118" s="33"/>
      <c r="K9118" s="33"/>
    </row>
    <row r="9119" spans="2:11" x14ac:dyDescent="0.2">
      <c r="B9119" s="33"/>
      <c r="C9119" s="171"/>
      <c r="D9119" s="33"/>
      <c r="E9119" s="33"/>
      <c r="F9119" s="33"/>
      <c r="G9119" s="33"/>
      <c r="H9119" s="33"/>
      <c r="I9119" s="171"/>
      <c r="J9119" s="33"/>
      <c r="K9119" s="33"/>
    </row>
    <row r="9120" spans="2:11" x14ac:dyDescent="0.2">
      <c r="B9120" s="33"/>
      <c r="C9120" s="171"/>
      <c r="D9120" s="33"/>
      <c r="E9120" s="33"/>
      <c r="F9120" s="33"/>
      <c r="G9120" s="33"/>
      <c r="H9120" s="33"/>
      <c r="I9120" s="171"/>
      <c r="J9120" s="33"/>
      <c r="K9120" s="33"/>
    </row>
    <row r="9121" spans="2:11" x14ac:dyDescent="0.2">
      <c r="B9121" s="33"/>
      <c r="C9121" s="171"/>
      <c r="D9121" s="33"/>
      <c r="E9121" s="33"/>
      <c r="F9121" s="33"/>
      <c r="G9121" s="33"/>
      <c r="H9121" s="33"/>
      <c r="I9121" s="171"/>
      <c r="J9121" s="33"/>
      <c r="K9121" s="33"/>
    </row>
    <row r="9122" spans="2:11" x14ac:dyDescent="0.2">
      <c r="B9122" s="33"/>
      <c r="C9122" s="171"/>
      <c r="D9122" s="33"/>
      <c r="E9122" s="33"/>
      <c r="F9122" s="33"/>
      <c r="G9122" s="33"/>
      <c r="H9122" s="33"/>
      <c r="I9122" s="171"/>
      <c r="J9122" s="33"/>
      <c r="K9122" s="33"/>
    </row>
    <row r="9123" spans="2:11" x14ac:dyDescent="0.2">
      <c r="B9123" s="33"/>
      <c r="C9123" s="171"/>
      <c r="D9123" s="33"/>
      <c r="E9123" s="33"/>
      <c r="F9123" s="33"/>
      <c r="G9123" s="33"/>
      <c r="H9123" s="33"/>
      <c r="I9123" s="171"/>
      <c r="J9123" s="33"/>
      <c r="K9123" s="33"/>
    </row>
    <row r="9124" spans="2:11" x14ac:dyDescent="0.2">
      <c r="B9124" s="33"/>
      <c r="C9124" s="171"/>
      <c r="D9124" s="33"/>
      <c r="E9124" s="33"/>
      <c r="F9124" s="33"/>
      <c r="G9124" s="33"/>
      <c r="H9124" s="33"/>
      <c r="I9124" s="171"/>
      <c r="J9124" s="33"/>
      <c r="K9124" s="33"/>
    </row>
    <row r="9125" spans="2:11" x14ac:dyDescent="0.2">
      <c r="B9125" s="33"/>
      <c r="C9125" s="171"/>
      <c r="D9125" s="33"/>
      <c r="E9125" s="33"/>
      <c r="F9125" s="33"/>
      <c r="G9125" s="33"/>
      <c r="H9125" s="33"/>
      <c r="I9125" s="171"/>
      <c r="J9125" s="33"/>
      <c r="K9125" s="33"/>
    </row>
    <row r="9126" spans="2:11" x14ac:dyDescent="0.2">
      <c r="B9126" s="33"/>
      <c r="C9126" s="171"/>
      <c r="D9126" s="33"/>
      <c r="E9126" s="33"/>
      <c r="F9126" s="33"/>
      <c r="G9126" s="33"/>
      <c r="H9126" s="33"/>
      <c r="I9126" s="171"/>
      <c r="J9126" s="33"/>
      <c r="K9126" s="33"/>
    </row>
    <row r="9127" spans="2:11" x14ac:dyDescent="0.2">
      <c r="B9127" s="33"/>
      <c r="C9127" s="171"/>
      <c r="D9127" s="33"/>
      <c r="E9127" s="33"/>
      <c r="F9127" s="33"/>
      <c r="G9127" s="33"/>
      <c r="H9127" s="33"/>
      <c r="I9127" s="171"/>
      <c r="J9127" s="33"/>
      <c r="K9127" s="33"/>
    </row>
    <row r="9128" spans="2:11" x14ac:dyDescent="0.2">
      <c r="B9128" s="33"/>
      <c r="C9128" s="171"/>
      <c r="D9128" s="33"/>
      <c r="E9128" s="33"/>
      <c r="F9128" s="33"/>
      <c r="G9128" s="33"/>
      <c r="H9128" s="33"/>
      <c r="I9128" s="171"/>
      <c r="J9128" s="33"/>
      <c r="K9128" s="33"/>
    </row>
    <row r="9129" spans="2:11" x14ac:dyDescent="0.2">
      <c r="B9129" s="33"/>
      <c r="C9129" s="171"/>
      <c r="D9129" s="33"/>
      <c r="E9129" s="33"/>
      <c r="F9129" s="33"/>
      <c r="G9129" s="33"/>
      <c r="H9129" s="33"/>
      <c r="I9129" s="171"/>
      <c r="J9129" s="33"/>
      <c r="K9129" s="33"/>
    </row>
    <row r="9130" spans="2:11" x14ac:dyDescent="0.2">
      <c r="B9130" s="33"/>
      <c r="C9130" s="171"/>
      <c r="D9130" s="33"/>
      <c r="E9130" s="33"/>
      <c r="F9130" s="33"/>
      <c r="G9130" s="33"/>
      <c r="H9130" s="33"/>
      <c r="I9130" s="171"/>
      <c r="J9130" s="33"/>
      <c r="K9130" s="33"/>
    </row>
    <row r="9131" spans="2:11" x14ac:dyDescent="0.2">
      <c r="B9131" s="33"/>
      <c r="C9131" s="171"/>
      <c r="D9131" s="33"/>
      <c r="E9131" s="33"/>
      <c r="F9131" s="33"/>
      <c r="G9131" s="33"/>
      <c r="H9131" s="33"/>
      <c r="I9131" s="171"/>
      <c r="J9131" s="33"/>
      <c r="K9131" s="33"/>
    </row>
    <row r="9132" spans="2:11" x14ac:dyDescent="0.2">
      <c r="B9132" s="33"/>
      <c r="C9132" s="171"/>
      <c r="D9132" s="33"/>
      <c r="E9132" s="33"/>
      <c r="F9132" s="33"/>
      <c r="G9132" s="33"/>
      <c r="H9132" s="33"/>
      <c r="I9132" s="171"/>
      <c r="J9132" s="33"/>
      <c r="K9132" s="33"/>
    </row>
    <row r="9133" spans="2:11" x14ac:dyDescent="0.2">
      <c r="B9133" s="33"/>
      <c r="C9133" s="171"/>
      <c r="D9133" s="33"/>
      <c r="E9133" s="33"/>
      <c r="F9133" s="33"/>
      <c r="G9133" s="33"/>
      <c r="H9133" s="33"/>
      <c r="I9133" s="171"/>
      <c r="J9133" s="33"/>
      <c r="K9133" s="33"/>
    </row>
    <row r="9134" spans="2:11" x14ac:dyDescent="0.2">
      <c r="B9134" s="33"/>
      <c r="C9134" s="171"/>
      <c r="D9134" s="33"/>
      <c r="E9134" s="33"/>
      <c r="F9134" s="33"/>
      <c r="G9134" s="33"/>
      <c r="H9134" s="33"/>
      <c r="I9134" s="171"/>
      <c r="J9134" s="33"/>
      <c r="K9134" s="33"/>
    </row>
    <row r="9135" spans="2:11" x14ac:dyDescent="0.2">
      <c r="B9135" s="33"/>
      <c r="C9135" s="171"/>
      <c r="D9135" s="33"/>
      <c r="E9135" s="33"/>
      <c r="F9135" s="33"/>
      <c r="G9135" s="33"/>
      <c r="H9135" s="33"/>
      <c r="I9135" s="171"/>
      <c r="J9135" s="33"/>
      <c r="K9135" s="33"/>
    </row>
    <row r="9136" spans="2:11" x14ac:dyDescent="0.2">
      <c r="B9136" s="33"/>
      <c r="C9136" s="171"/>
      <c r="D9136" s="33"/>
      <c r="E9136" s="33"/>
      <c r="F9136" s="33"/>
      <c r="G9136" s="33"/>
      <c r="H9136" s="33"/>
      <c r="I9136" s="171"/>
      <c r="J9136" s="33"/>
      <c r="K9136" s="33"/>
    </row>
    <row r="9137" spans="2:11" x14ac:dyDescent="0.2">
      <c r="B9137" s="33"/>
      <c r="C9137" s="171"/>
      <c r="D9137" s="33"/>
      <c r="E9137" s="33"/>
      <c r="F9137" s="33"/>
      <c r="G9137" s="33"/>
      <c r="H9137" s="33"/>
      <c r="I9137" s="171"/>
      <c r="J9137" s="33"/>
      <c r="K9137" s="33"/>
    </row>
    <row r="9138" spans="2:11" x14ac:dyDescent="0.2">
      <c r="B9138" s="33"/>
      <c r="C9138" s="171"/>
      <c r="D9138" s="33"/>
      <c r="E9138" s="33"/>
      <c r="F9138" s="33"/>
      <c r="G9138" s="33"/>
      <c r="H9138" s="33"/>
      <c r="I9138" s="171"/>
      <c r="J9138" s="33"/>
      <c r="K9138" s="33"/>
    </row>
    <row r="9139" spans="2:11" x14ac:dyDescent="0.2">
      <c r="B9139" s="33"/>
      <c r="C9139" s="171"/>
      <c r="D9139" s="33"/>
      <c r="E9139" s="33"/>
      <c r="F9139" s="33"/>
      <c r="G9139" s="33"/>
      <c r="H9139" s="33"/>
      <c r="I9139" s="171"/>
      <c r="J9139" s="33"/>
      <c r="K9139" s="33"/>
    </row>
    <row r="9140" spans="2:11" x14ac:dyDescent="0.2">
      <c r="B9140" s="33"/>
      <c r="C9140" s="171"/>
      <c r="D9140" s="33"/>
      <c r="E9140" s="33"/>
      <c r="F9140" s="33"/>
      <c r="G9140" s="33"/>
      <c r="H9140" s="33"/>
      <c r="I9140" s="171"/>
      <c r="J9140" s="33"/>
      <c r="K9140" s="33"/>
    </row>
    <row r="9141" spans="2:11" x14ac:dyDescent="0.2">
      <c r="B9141" s="33"/>
      <c r="C9141" s="171"/>
      <c r="D9141" s="33"/>
      <c r="E9141" s="33"/>
      <c r="F9141" s="33"/>
      <c r="G9141" s="33"/>
      <c r="H9141" s="33"/>
      <c r="I9141" s="171"/>
      <c r="J9141" s="33"/>
      <c r="K9141" s="33"/>
    </row>
    <row r="9142" spans="2:11" x14ac:dyDescent="0.2">
      <c r="B9142" s="33"/>
      <c r="C9142" s="171"/>
      <c r="D9142" s="33"/>
      <c r="E9142" s="33"/>
      <c r="F9142" s="33"/>
      <c r="G9142" s="33"/>
      <c r="H9142" s="33"/>
      <c r="I9142" s="171"/>
      <c r="J9142" s="33"/>
      <c r="K9142" s="33"/>
    </row>
    <row r="9143" spans="2:11" x14ac:dyDescent="0.2">
      <c r="B9143" s="33"/>
      <c r="C9143" s="171"/>
      <c r="D9143" s="33"/>
      <c r="E9143" s="33"/>
      <c r="F9143" s="33"/>
      <c r="G9143" s="33"/>
      <c r="H9143" s="33"/>
      <c r="I9143" s="171"/>
      <c r="J9143" s="33"/>
      <c r="K9143" s="33"/>
    </row>
    <row r="9144" spans="2:11" x14ac:dyDescent="0.2">
      <c r="B9144" s="33"/>
      <c r="C9144" s="171"/>
      <c r="D9144" s="33"/>
      <c r="E9144" s="33"/>
      <c r="F9144" s="33"/>
      <c r="G9144" s="33"/>
      <c r="H9144" s="33"/>
      <c r="I9144" s="171"/>
      <c r="J9144" s="33"/>
      <c r="K9144" s="33"/>
    </row>
    <row r="9145" spans="2:11" x14ac:dyDescent="0.2">
      <c r="B9145" s="33"/>
      <c r="C9145" s="171"/>
      <c r="D9145" s="33"/>
      <c r="E9145" s="33"/>
      <c r="F9145" s="33"/>
      <c r="G9145" s="33"/>
      <c r="H9145" s="33"/>
      <c r="I9145" s="171"/>
      <c r="J9145" s="33"/>
      <c r="K9145" s="33"/>
    </row>
    <row r="9146" spans="2:11" x14ac:dyDescent="0.2">
      <c r="B9146" s="33"/>
      <c r="C9146" s="171"/>
      <c r="D9146" s="33"/>
      <c r="E9146" s="33"/>
      <c r="F9146" s="33"/>
      <c r="G9146" s="33"/>
      <c r="H9146" s="33"/>
      <c r="I9146" s="171"/>
      <c r="J9146" s="33"/>
      <c r="K9146" s="33"/>
    </row>
    <row r="9147" spans="2:11" x14ac:dyDescent="0.2">
      <c r="B9147" s="33"/>
      <c r="C9147" s="171"/>
      <c r="D9147" s="33"/>
      <c r="E9147" s="33"/>
      <c r="F9147" s="33"/>
      <c r="G9147" s="33"/>
      <c r="H9147" s="33"/>
      <c r="I9147" s="171"/>
      <c r="J9147" s="33"/>
      <c r="K9147" s="33"/>
    </row>
    <row r="9148" spans="2:11" x14ac:dyDescent="0.2">
      <c r="B9148" s="33"/>
      <c r="C9148" s="171"/>
      <c r="D9148" s="33"/>
      <c r="E9148" s="33"/>
      <c r="F9148" s="33"/>
      <c r="G9148" s="33"/>
      <c r="H9148" s="33"/>
      <c r="I9148" s="171"/>
      <c r="J9148" s="33"/>
      <c r="K9148" s="33"/>
    </row>
    <row r="9149" spans="2:11" x14ac:dyDescent="0.2">
      <c r="B9149" s="33"/>
      <c r="C9149" s="171"/>
      <c r="D9149" s="33"/>
      <c r="E9149" s="33"/>
      <c r="F9149" s="33"/>
      <c r="G9149" s="33"/>
      <c r="H9149" s="33"/>
      <c r="I9149" s="171"/>
      <c r="J9149" s="33"/>
      <c r="K9149" s="33"/>
    </row>
    <row r="9150" spans="2:11" x14ac:dyDescent="0.2">
      <c r="B9150" s="33"/>
      <c r="C9150" s="171"/>
      <c r="D9150" s="33"/>
      <c r="E9150" s="33"/>
      <c r="F9150" s="33"/>
      <c r="G9150" s="33"/>
      <c r="H9150" s="33"/>
      <c r="I9150" s="171"/>
      <c r="J9150" s="33"/>
      <c r="K9150" s="33"/>
    </row>
    <row r="9151" spans="2:11" x14ac:dyDescent="0.2">
      <c r="B9151" s="33"/>
      <c r="C9151" s="171"/>
      <c r="D9151" s="33"/>
      <c r="E9151" s="33"/>
      <c r="F9151" s="33"/>
      <c r="G9151" s="33"/>
      <c r="H9151" s="33"/>
      <c r="I9151" s="171"/>
      <c r="J9151" s="33"/>
      <c r="K9151" s="33"/>
    </row>
    <row r="9152" spans="2:11" x14ac:dyDescent="0.2">
      <c r="B9152" s="33"/>
      <c r="C9152" s="171"/>
      <c r="D9152" s="33"/>
      <c r="E9152" s="33"/>
      <c r="F9152" s="33"/>
      <c r="G9152" s="33"/>
      <c r="H9152" s="33"/>
      <c r="I9152" s="171"/>
      <c r="J9152" s="33"/>
      <c r="K9152" s="33"/>
    </row>
    <row r="9153" spans="2:11" x14ac:dyDescent="0.2">
      <c r="B9153" s="33"/>
      <c r="C9153" s="171"/>
      <c r="D9153" s="33"/>
      <c r="E9153" s="33"/>
      <c r="F9153" s="33"/>
      <c r="G9153" s="33"/>
      <c r="H9153" s="33"/>
      <c r="I9153" s="171"/>
      <c r="J9153" s="33"/>
      <c r="K9153" s="33"/>
    </row>
    <row r="9154" spans="2:11" x14ac:dyDescent="0.2">
      <c r="B9154" s="33"/>
      <c r="C9154" s="171"/>
      <c r="D9154" s="33"/>
      <c r="E9154" s="33"/>
      <c r="F9154" s="33"/>
      <c r="G9154" s="33"/>
      <c r="H9154" s="33"/>
      <c r="I9154" s="171"/>
      <c r="J9154" s="33"/>
      <c r="K9154" s="33"/>
    </row>
    <row r="9155" spans="2:11" x14ac:dyDescent="0.2">
      <c r="B9155" s="33"/>
      <c r="C9155" s="171"/>
      <c r="D9155" s="33"/>
      <c r="E9155" s="33"/>
      <c r="F9155" s="33"/>
      <c r="G9155" s="33"/>
      <c r="H9155" s="33"/>
      <c r="I9155" s="171"/>
      <c r="J9155" s="33"/>
      <c r="K9155" s="33"/>
    </row>
    <row r="9156" spans="2:11" x14ac:dyDescent="0.2">
      <c r="B9156" s="33"/>
      <c r="C9156" s="171"/>
      <c r="D9156" s="33"/>
      <c r="E9156" s="33"/>
      <c r="F9156" s="33"/>
      <c r="G9156" s="33"/>
      <c r="H9156" s="33"/>
      <c r="I9156" s="171"/>
      <c r="J9156" s="33"/>
      <c r="K9156" s="33"/>
    </row>
    <row r="9157" spans="2:11" x14ac:dyDescent="0.2">
      <c r="B9157" s="33"/>
      <c r="C9157" s="171"/>
      <c r="D9157" s="33"/>
      <c r="E9157" s="33"/>
      <c r="F9157" s="33"/>
      <c r="G9157" s="33"/>
      <c r="H9157" s="33"/>
      <c r="I9157" s="171"/>
      <c r="J9157" s="33"/>
      <c r="K9157" s="33"/>
    </row>
    <row r="9158" spans="2:11" x14ac:dyDescent="0.2">
      <c r="B9158" s="33"/>
      <c r="C9158" s="171"/>
      <c r="D9158" s="33"/>
      <c r="E9158" s="33"/>
      <c r="F9158" s="33"/>
      <c r="G9158" s="33"/>
      <c r="H9158" s="33"/>
      <c r="I9158" s="171"/>
      <c r="J9158" s="33"/>
      <c r="K9158" s="33"/>
    </row>
    <row r="9159" spans="2:11" x14ac:dyDescent="0.2">
      <c r="B9159" s="33"/>
      <c r="C9159" s="171"/>
      <c r="D9159" s="33"/>
      <c r="E9159" s="33"/>
      <c r="F9159" s="33"/>
      <c r="G9159" s="33"/>
      <c r="H9159" s="33"/>
      <c r="I9159" s="171"/>
      <c r="J9159" s="33"/>
      <c r="K9159" s="33"/>
    </row>
    <row r="9160" spans="2:11" x14ac:dyDescent="0.2">
      <c r="B9160" s="33"/>
      <c r="C9160" s="171"/>
      <c r="D9160" s="33"/>
      <c r="E9160" s="33"/>
      <c r="F9160" s="33"/>
      <c r="G9160" s="33"/>
      <c r="H9160" s="33"/>
      <c r="I9160" s="171"/>
      <c r="J9160" s="33"/>
      <c r="K9160" s="33"/>
    </row>
    <row r="9161" spans="2:11" x14ac:dyDescent="0.2">
      <c r="B9161" s="33"/>
      <c r="C9161" s="171"/>
      <c r="D9161" s="33"/>
      <c r="E9161" s="33"/>
      <c r="F9161" s="33"/>
      <c r="G9161" s="33"/>
      <c r="H9161" s="33"/>
      <c r="I9161" s="171"/>
      <c r="J9161" s="33"/>
      <c r="K9161" s="33"/>
    </row>
    <row r="9162" spans="2:11" x14ac:dyDescent="0.2">
      <c r="B9162" s="33"/>
      <c r="C9162" s="171"/>
      <c r="D9162" s="33"/>
      <c r="E9162" s="33"/>
      <c r="F9162" s="33"/>
      <c r="G9162" s="33"/>
      <c r="H9162" s="33"/>
      <c r="I9162" s="171"/>
      <c r="J9162" s="33"/>
      <c r="K9162" s="33"/>
    </row>
    <row r="9163" spans="2:11" x14ac:dyDescent="0.2">
      <c r="B9163" s="33"/>
      <c r="C9163" s="171"/>
      <c r="D9163" s="33"/>
      <c r="E9163" s="33"/>
      <c r="F9163" s="33"/>
      <c r="G9163" s="33"/>
      <c r="H9163" s="33"/>
      <c r="I9163" s="171"/>
      <c r="J9163" s="33"/>
      <c r="K9163" s="33"/>
    </row>
    <row r="9164" spans="2:11" x14ac:dyDescent="0.2">
      <c r="B9164" s="33"/>
      <c r="C9164" s="171"/>
      <c r="D9164" s="33"/>
      <c r="E9164" s="33"/>
      <c r="F9164" s="33"/>
      <c r="G9164" s="33"/>
      <c r="H9164" s="33"/>
      <c r="I9164" s="171"/>
      <c r="J9164" s="33"/>
      <c r="K9164" s="33"/>
    </row>
    <row r="9165" spans="2:11" x14ac:dyDescent="0.2">
      <c r="B9165" s="33"/>
      <c r="C9165" s="171"/>
      <c r="D9165" s="33"/>
      <c r="E9165" s="33"/>
      <c r="F9165" s="33"/>
      <c r="G9165" s="33"/>
      <c r="H9165" s="33"/>
      <c r="I9165" s="171"/>
      <c r="J9165" s="33"/>
      <c r="K9165" s="33"/>
    </row>
    <row r="9166" spans="2:11" x14ac:dyDescent="0.2">
      <c r="B9166" s="33"/>
      <c r="C9166" s="171"/>
      <c r="D9166" s="33"/>
      <c r="E9166" s="33"/>
      <c r="F9166" s="33"/>
      <c r="G9166" s="33"/>
      <c r="H9166" s="33"/>
      <c r="I9166" s="171"/>
      <c r="J9166" s="33"/>
      <c r="K9166" s="33"/>
    </row>
    <row r="9167" spans="2:11" x14ac:dyDescent="0.2">
      <c r="B9167" s="33"/>
      <c r="C9167" s="171"/>
      <c r="D9167" s="33"/>
      <c r="E9167" s="33"/>
      <c r="F9167" s="33"/>
      <c r="G9167" s="33"/>
      <c r="H9167" s="33"/>
      <c r="I9167" s="171"/>
      <c r="J9167" s="33"/>
      <c r="K9167" s="33"/>
    </row>
    <row r="9168" spans="2:11" x14ac:dyDescent="0.2">
      <c r="B9168" s="33"/>
      <c r="C9168" s="171"/>
      <c r="D9168" s="33"/>
      <c r="E9168" s="33"/>
      <c r="F9168" s="33"/>
      <c r="G9168" s="33"/>
      <c r="H9168" s="33"/>
      <c r="I9168" s="171"/>
      <c r="J9168" s="33"/>
      <c r="K9168" s="33"/>
    </row>
    <row r="9169" spans="2:11" x14ac:dyDescent="0.2">
      <c r="B9169" s="33"/>
      <c r="C9169" s="171"/>
      <c r="D9169" s="33"/>
      <c r="E9169" s="33"/>
      <c r="F9169" s="33"/>
      <c r="G9169" s="33"/>
      <c r="H9169" s="33"/>
      <c r="I9169" s="171"/>
      <c r="J9169" s="33"/>
      <c r="K9169" s="33"/>
    </row>
    <row r="9170" spans="2:11" x14ac:dyDescent="0.2">
      <c r="B9170" s="33"/>
      <c r="C9170" s="171"/>
      <c r="D9170" s="33"/>
      <c r="E9170" s="33"/>
      <c r="F9170" s="33"/>
      <c r="G9170" s="33"/>
      <c r="H9170" s="33"/>
      <c r="I9170" s="171"/>
      <c r="J9170" s="33"/>
      <c r="K9170" s="33"/>
    </row>
    <row r="9171" spans="2:11" x14ac:dyDescent="0.2">
      <c r="B9171" s="33"/>
      <c r="C9171" s="171"/>
      <c r="D9171" s="33"/>
      <c r="E9171" s="33"/>
      <c r="F9171" s="33"/>
      <c r="G9171" s="33"/>
      <c r="H9171" s="33"/>
      <c r="I9171" s="171"/>
      <c r="J9171" s="33"/>
      <c r="K9171" s="33"/>
    </row>
    <row r="9172" spans="2:11" x14ac:dyDescent="0.2">
      <c r="B9172" s="33"/>
      <c r="C9172" s="171"/>
      <c r="D9172" s="33"/>
      <c r="E9172" s="33"/>
      <c r="F9172" s="33"/>
      <c r="G9172" s="33"/>
      <c r="H9172" s="33"/>
      <c r="I9172" s="171"/>
      <c r="J9172" s="33"/>
      <c r="K9172" s="33"/>
    </row>
    <row r="9173" spans="2:11" x14ac:dyDescent="0.2">
      <c r="B9173" s="33"/>
      <c r="C9173" s="171"/>
      <c r="D9173" s="33"/>
      <c r="E9173" s="33"/>
      <c r="F9173" s="33"/>
      <c r="G9173" s="33"/>
      <c r="H9173" s="33"/>
      <c r="I9173" s="171"/>
      <c r="J9173" s="33"/>
      <c r="K9173" s="33"/>
    </row>
    <row r="9174" spans="2:11" x14ac:dyDescent="0.2">
      <c r="B9174" s="33"/>
      <c r="C9174" s="171"/>
      <c r="D9174" s="33"/>
      <c r="E9174" s="33"/>
      <c r="F9174" s="33"/>
      <c r="G9174" s="33"/>
      <c r="H9174" s="33"/>
      <c r="I9174" s="171"/>
      <c r="J9174" s="33"/>
      <c r="K9174" s="33"/>
    </row>
    <row r="9175" spans="2:11" x14ac:dyDescent="0.2">
      <c r="B9175" s="33"/>
      <c r="C9175" s="171"/>
      <c r="D9175" s="33"/>
      <c r="E9175" s="33"/>
      <c r="F9175" s="33"/>
      <c r="G9175" s="33"/>
      <c r="H9175" s="33"/>
      <c r="I9175" s="171"/>
      <c r="J9175" s="33"/>
      <c r="K9175" s="33"/>
    </row>
    <row r="9176" spans="2:11" x14ac:dyDescent="0.2">
      <c r="B9176" s="33"/>
      <c r="C9176" s="171"/>
      <c r="D9176" s="33"/>
      <c r="E9176" s="33"/>
      <c r="F9176" s="33"/>
      <c r="G9176" s="33"/>
      <c r="H9176" s="33"/>
      <c r="I9176" s="171"/>
      <c r="J9176" s="33"/>
      <c r="K9176" s="33"/>
    </row>
    <row r="9177" spans="2:11" x14ac:dyDescent="0.2">
      <c r="B9177" s="33"/>
      <c r="C9177" s="171"/>
      <c r="D9177" s="33"/>
      <c r="E9177" s="33"/>
      <c r="F9177" s="33"/>
      <c r="G9177" s="33"/>
      <c r="H9177" s="33"/>
      <c r="I9177" s="171"/>
      <c r="J9177" s="33"/>
      <c r="K9177" s="33"/>
    </row>
    <row r="9178" spans="2:11" x14ac:dyDescent="0.2">
      <c r="B9178" s="33"/>
      <c r="C9178" s="171"/>
      <c r="D9178" s="33"/>
      <c r="E9178" s="33"/>
      <c r="F9178" s="33"/>
      <c r="G9178" s="33"/>
      <c r="H9178" s="33"/>
      <c r="I9178" s="171"/>
      <c r="J9178" s="33"/>
      <c r="K9178" s="33"/>
    </row>
    <row r="9179" spans="2:11" x14ac:dyDescent="0.2">
      <c r="B9179" s="33"/>
      <c r="C9179" s="171"/>
      <c r="D9179" s="33"/>
      <c r="E9179" s="33"/>
      <c r="F9179" s="33"/>
      <c r="G9179" s="33"/>
      <c r="H9179" s="33"/>
      <c r="I9179" s="171"/>
      <c r="J9179" s="33"/>
      <c r="K9179" s="33"/>
    </row>
    <row r="9180" spans="2:11" x14ac:dyDescent="0.2">
      <c r="B9180" s="33"/>
      <c r="C9180" s="171"/>
      <c r="D9180" s="33"/>
      <c r="E9180" s="33"/>
      <c r="F9180" s="33"/>
      <c r="G9180" s="33"/>
      <c r="H9180" s="33"/>
      <c r="I9180" s="171"/>
      <c r="J9180" s="33"/>
      <c r="K9180" s="33"/>
    </row>
    <row r="9181" spans="2:11" x14ac:dyDescent="0.2">
      <c r="B9181" s="33"/>
      <c r="C9181" s="171"/>
      <c r="D9181" s="33"/>
      <c r="E9181" s="33"/>
      <c r="F9181" s="33"/>
      <c r="G9181" s="33"/>
      <c r="H9181" s="33"/>
      <c r="I9181" s="171"/>
      <c r="J9181" s="33"/>
      <c r="K9181" s="33"/>
    </row>
    <row r="9182" spans="2:11" x14ac:dyDescent="0.2">
      <c r="B9182" s="33"/>
      <c r="C9182" s="171"/>
      <c r="D9182" s="33"/>
      <c r="E9182" s="33"/>
      <c r="F9182" s="33"/>
      <c r="G9182" s="33"/>
      <c r="H9182" s="33"/>
      <c r="I9182" s="171"/>
      <c r="J9182" s="33"/>
      <c r="K9182" s="33"/>
    </row>
    <row r="9183" spans="2:11" x14ac:dyDescent="0.2">
      <c r="B9183" s="33"/>
      <c r="C9183" s="171"/>
      <c r="D9183" s="33"/>
      <c r="E9183" s="33"/>
      <c r="F9183" s="33"/>
      <c r="G9183" s="33"/>
      <c r="H9183" s="33"/>
      <c r="I9183" s="171"/>
      <c r="J9183" s="33"/>
      <c r="K9183" s="33"/>
    </row>
    <row r="9184" spans="2:11" x14ac:dyDescent="0.2">
      <c r="B9184" s="33"/>
      <c r="C9184" s="171"/>
      <c r="D9184" s="33"/>
      <c r="E9184" s="33"/>
      <c r="F9184" s="33"/>
      <c r="G9184" s="33"/>
      <c r="H9184" s="33"/>
      <c r="I9184" s="171"/>
      <c r="J9184" s="33"/>
      <c r="K9184" s="33"/>
    </row>
    <row r="9185" spans="2:11" x14ac:dyDescent="0.2">
      <c r="B9185" s="33"/>
      <c r="C9185" s="171"/>
      <c r="D9185" s="33"/>
      <c r="E9185" s="33"/>
      <c r="F9185" s="33"/>
      <c r="G9185" s="33"/>
      <c r="H9185" s="33"/>
      <c r="I9185" s="171"/>
      <c r="J9185" s="33"/>
      <c r="K9185" s="33"/>
    </row>
    <row r="9186" spans="2:11" x14ac:dyDescent="0.2">
      <c r="B9186" s="33"/>
      <c r="C9186" s="171"/>
      <c r="D9186" s="33"/>
      <c r="E9186" s="33"/>
      <c r="F9186" s="33"/>
      <c r="G9186" s="33"/>
      <c r="H9186" s="33"/>
      <c r="I9186" s="171"/>
      <c r="J9186" s="33"/>
      <c r="K9186" s="33"/>
    </row>
    <row r="9187" spans="2:11" x14ac:dyDescent="0.2">
      <c r="B9187" s="33"/>
      <c r="C9187" s="171"/>
      <c r="D9187" s="33"/>
      <c r="E9187" s="33"/>
      <c r="F9187" s="33"/>
      <c r="G9187" s="33"/>
      <c r="H9187" s="33"/>
      <c r="I9187" s="171"/>
      <c r="J9187" s="33"/>
      <c r="K9187" s="33"/>
    </row>
    <row r="9188" spans="2:11" x14ac:dyDescent="0.2">
      <c r="B9188" s="33"/>
      <c r="C9188" s="171"/>
      <c r="D9188" s="33"/>
      <c r="E9188" s="33"/>
      <c r="F9188" s="33"/>
      <c r="G9188" s="33"/>
      <c r="H9188" s="33"/>
      <c r="I9188" s="171"/>
      <c r="J9188" s="33"/>
      <c r="K9188" s="33"/>
    </row>
    <row r="9189" spans="2:11" x14ac:dyDescent="0.2">
      <c r="B9189" s="33"/>
      <c r="C9189" s="171"/>
      <c r="D9189" s="33"/>
      <c r="E9189" s="33"/>
      <c r="F9189" s="33"/>
      <c r="G9189" s="33"/>
      <c r="H9189" s="33"/>
      <c r="I9189" s="171"/>
      <c r="J9189" s="33"/>
      <c r="K9189" s="33"/>
    </row>
    <row r="9190" spans="2:11" x14ac:dyDescent="0.2">
      <c r="B9190" s="33"/>
      <c r="C9190" s="171"/>
      <c r="D9190" s="33"/>
      <c r="E9190" s="33"/>
      <c r="F9190" s="33"/>
      <c r="G9190" s="33"/>
      <c r="H9190" s="33"/>
      <c r="I9190" s="171"/>
      <c r="J9190" s="33"/>
      <c r="K9190" s="33"/>
    </row>
    <row r="9191" spans="2:11" x14ac:dyDescent="0.2">
      <c r="B9191" s="33"/>
      <c r="C9191" s="171"/>
      <c r="D9191" s="33"/>
      <c r="E9191" s="33"/>
      <c r="F9191" s="33"/>
      <c r="G9191" s="33"/>
      <c r="H9191" s="33"/>
      <c r="I9191" s="171"/>
      <c r="J9191" s="33"/>
      <c r="K9191" s="33"/>
    </row>
    <row r="9192" spans="2:11" x14ac:dyDescent="0.2">
      <c r="B9192" s="33"/>
      <c r="C9192" s="171"/>
      <c r="D9192" s="33"/>
      <c r="E9192" s="33"/>
      <c r="F9192" s="33"/>
      <c r="G9192" s="33"/>
      <c r="H9192" s="33"/>
      <c r="I9192" s="171"/>
      <c r="J9192" s="33"/>
      <c r="K9192" s="33"/>
    </row>
    <row r="9193" spans="2:11" x14ac:dyDescent="0.2">
      <c r="B9193" s="33"/>
      <c r="C9193" s="171"/>
      <c r="D9193" s="33"/>
      <c r="E9193" s="33"/>
      <c r="F9193" s="33"/>
      <c r="G9193" s="33"/>
      <c r="H9193" s="33"/>
      <c r="I9193" s="171"/>
      <c r="J9193" s="33"/>
      <c r="K9193" s="33"/>
    </row>
    <row r="9194" spans="2:11" x14ac:dyDescent="0.2">
      <c r="B9194" s="33"/>
      <c r="C9194" s="171"/>
      <c r="D9194" s="33"/>
      <c r="E9194" s="33"/>
      <c r="F9194" s="33"/>
      <c r="G9194" s="33"/>
      <c r="H9194" s="33"/>
      <c r="I9194" s="171"/>
      <c r="J9194" s="33"/>
      <c r="K9194" s="33"/>
    </row>
    <row r="9195" spans="2:11" x14ac:dyDescent="0.2">
      <c r="B9195" s="33"/>
      <c r="C9195" s="171"/>
      <c r="D9195" s="33"/>
      <c r="E9195" s="33"/>
      <c r="F9195" s="33"/>
      <c r="G9195" s="33"/>
      <c r="H9195" s="33"/>
      <c r="I9195" s="171"/>
      <c r="J9195" s="33"/>
      <c r="K9195" s="33"/>
    </row>
    <row r="9196" spans="2:11" x14ac:dyDescent="0.2">
      <c r="B9196" s="33"/>
      <c r="C9196" s="171"/>
      <c r="D9196" s="33"/>
      <c r="E9196" s="33"/>
      <c r="F9196" s="33"/>
      <c r="G9196" s="33"/>
      <c r="H9196" s="33"/>
      <c r="I9196" s="171"/>
      <c r="J9196" s="33"/>
      <c r="K9196" s="33"/>
    </row>
    <row r="9197" spans="2:11" x14ac:dyDescent="0.2">
      <c r="B9197" s="33"/>
      <c r="C9197" s="171"/>
      <c r="D9197" s="33"/>
      <c r="E9197" s="33"/>
      <c r="F9197" s="33"/>
      <c r="G9197" s="33"/>
      <c r="H9197" s="33"/>
      <c r="I9197" s="171"/>
      <c r="J9197" s="33"/>
      <c r="K9197" s="33"/>
    </row>
    <row r="9198" spans="2:11" x14ac:dyDescent="0.2">
      <c r="B9198" s="33"/>
      <c r="C9198" s="171"/>
      <c r="D9198" s="33"/>
      <c r="E9198" s="33"/>
      <c r="F9198" s="33"/>
      <c r="G9198" s="33"/>
      <c r="H9198" s="33"/>
      <c r="I9198" s="171"/>
      <c r="J9198" s="33"/>
      <c r="K9198" s="33"/>
    </row>
    <row r="9199" spans="2:11" x14ac:dyDescent="0.2">
      <c r="B9199" s="33"/>
      <c r="C9199" s="171"/>
      <c r="D9199" s="33"/>
      <c r="E9199" s="33"/>
      <c r="F9199" s="33"/>
      <c r="G9199" s="33"/>
      <c r="H9199" s="33"/>
      <c r="I9199" s="171"/>
      <c r="J9199" s="33"/>
      <c r="K9199" s="33"/>
    </row>
    <row r="9200" spans="2:11" x14ac:dyDescent="0.2">
      <c r="B9200" s="33"/>
      <c r="C9200" s="171"/>
      <c r="D9200" s="33"/>
      <c r="E9200" s="33"/>
      <c r="F9200" s="33"/>
      <c r="G9200" s="33"/>
      <c r="H9200" s="33"/>
      <c r="I9200" s="171"/>
      <c r="J9200" s="33"/>
      <c r="K9200" s="33"/>
    </row>
    <row r="9201" spans="2:11" x14ac:dyDescent="0.2">
      <c r="B9201" s="33"/>
      <c r="C9201" s="171"/>
      <c r="D9201" s="33"/>
      <c r="E9201" s="33"/>
      <c r="F9201" s="33"/>
      <c r="G9201" s="33"/>
      <c r="H9201" s="33"/>
      <c r="I9201" s="171"/>
      <c r="J9201" s="33"/>
      <c r="K9201" s="33"/>
    </row>
    <row r="9202" spans="2:11" x14ac:dyDescent="0.2">
      <c r="B9202" s="33"/>
      <c r="C9202" s="171"/>
      <c r="D9202" s="33"/>
      <c r="E9202" s="33"/>
      <c r="F9202" s="33"/>
      <c r="G9202" s="33"/>
      <c r="H9202" s="33"/>
      <c r="I9202" s="171"/>
      <c r="J9202" s="33"/>
      <c r="K9202" s="33"/>
    </row>
    <row r="9203" spans="2:11" x14ac:dyDescent="0.2">
      <c r="B9203" s="33"/>
      <c r="C9203" s="171"/>
      <c r="D9203" s="33"/>
      <c r="E9203" s="33"/>
      <c r="F9203" s="33"/>
      <c r="G9203" s="33"/>
      <c r="H9203" s="33"/>
      <c r="I9203" s="171"/>
      <c r="J9203" s="33"/>
      <c r="K9203" s="33"/>
    </row>
    <row r="9204" spans="2:11" x14ac:dyDescent="0.2">
      <c r="B9204" s="33"/>
      <c r="C9204" s="171"/>
      <c r="D9204" s="33"/>
      <c r="E9204" s="33"/>
      <c r="F9204" s="33"/>
      <c r="G9204" s="33"/>
      <c r="H9204" s="33"/>
      <c r="I9204" s="171"/>
      <c r="J9204" s="33"/>
      <c r="K9204" s="33"/>
    </row>
    <row r="9205" spans="2:11" x14ac:dyDescent="0.2">
      <c r="B9205" s="33"/>
      <c r="C9205" s="171"/>
      <c r="D9205" s="33"/>
      <c r="E9205" s="33"/>
      <c r="F9205" s="33"/>
      <c r="G9205" s="33"/>
      <c r="H9205" s="33"/>
      <c r="I9205" s="171"/>
      <c r="J9205" s="33"/>
      <c r="K9205" s="33"/>
    </row>
    <row r="9206" spans="2:11" x14ac:dyDescent="0.2">
      <c r="B9206" s="33"/>
      <c r="C9206" s="171"/>
      <c r="D9206" s="33"/>
      <c r="E9206" s="33"/>
      <c r="F9206" s="33"/>
      <c r="G9206" s="33"/>
      <c r="H9206" s="33"/>
      <c r="I9206" s="171"/>
      <c r="J9206" s="33"/>
      <c r="K9206" s="33"/>
    </row>
    <row r="9207" spans="2:11" x14ac:dyDescent="0.2">
      <c r="B9207" s="33"/>
      <c r="C9207" s="171"/>
      <c r="D9207" s="33"/>
      <c r="E9207" s="33"/>
      <c r="F9207" s="33"/>
      <c r="G9207" s="33"/>
      <c r="H9207" s="33"/>
      <c r="I9207" s="171"/>
      <c r="J9207" s="33"/>
      <c r="K9207" s="33"/>
    </row>
    <row r="9208" spans="2:11" x14ac:dyDescent="0.2">
      <c r="B9208" s="33"/>
      <c r="C9208" s="171"/>
      <c r="D9208" s="33"/>
      <c r="E9208" s="33"/>
      <c r="F9208" s="33"/>
      <c r="G9208" s="33"/>
      <c r="H9208" s="33"/>
      <c r="I9208" s="171"/>
      <c r="J9208" s="33"/>
      <c r="K9208" s="33"/>
    </row>
    <row r="9209" spans="2:11" x14ac:dyDescent="0.2">
      <c r="B9209" s="33"/>
      <c r="C9209" s="171"/>
      <c r="D9209" s="33"/>
      <c r="E9209" s="33"/>
      <c r="F9209" s="33"/>
      <c r="G9209" s="33"/>
      <c r="H9209" s="33"/>
      <c r="I9209" s="171"/>
      <c r="J9209" s="33"/>
      <c r="K9209" s="33"/>
    </row>
    <row r="9210" spans="2:11" x14ac:dyDescent="0.2">
      <c r="B9210" s="33"/>
      <c r="C9210" s="171"/>
      <c r="D9210" s="33"/>
      <c r="E9210" s="33"/>
      <c r="F9210" s="33"/>
      <c r="G9210" s="33"/>
      <c r="H9210" s="33"/>
      <c r="I9210" s="171"/>
      <c r="J9210" s="33"/>
      <c r="K9210" s="33"/>
    </row>
    <row r="9211" spans="2:11" x14ac:dyDescent="0.2">
      <c r="B9211" s="33"/>
      <c r="C9211" s="171"/>
      <c r="D9211" s="33"/>
      <c r="E9211" s="33"/>
      <c r="F9211" s="33"/>
      <c r="G9211" s="33"/>
      <c r="H9211" s="33"/>
      <c r="I9211" s="171"/>
      <c r="J9211" s="33"/>
      <c r="K9211" s="33"/>
    </row>
    <row r="9212" spans="2:11" x14ac:dyDescent="0.2">
      <c r="B9212" s="33"/>
      <c r="C9212" s="171"/>
      <c r="D9212" s="33"/>
      <c r="E9212" s="33"/>
      <c r="F9212" s="33"/>
      <c r="G9212" s="33"/>
      <c r="H9212" s="33"/>
      <c r="I9212" s="171"/>
      <c r="J9212" s="33"/>
      <c r="K9212" s="33"/>
    </row>
    <row r="9213" spans="2:11" x14ac:dyDescent="0.2">
      <c r="B9213" s="33"/>
      <c r="C9213" s="171"/>
      <c r="D9213" s="33"/>
      <c r="E9213" s="33"/>
      <c r="F9213" s="33"/>
      <c r="G9213" s="33"/>
      <c r="H9213" s="33"/>
      <c r="I9213" s="171"/>
      <c r="J9213" s="33"/>
      <c r="K9213" s="33"/>
    </row>
    <row r="9214" spans="2:11" x14ac:dyDescent="0.2">
      <c r="B9214" s="33"/>
      <c r="C9214" s="171"/>
      <c r="D9214" s="33"/>
      <c r="E9214" s="33"/>
      <c r="F9214" s="33"/>
      <c r="G9214" s="33"/>
      <c r="H9214" s="33"/>
      <c r="I9214" s="171"/>
      <c r="J9214" s="33"/>
      <c r="K9214" s="33"/>
    </row>
    <row r="9215" spans="2:11" x14ac:dyDescent="0.2">
      <c r="B9215" s="33"/>
      <c r="C9215" s="171"/>
      <c r="D9215" s="33"/>
      <c r="E9215" s="33"/>
      <c r="F9215" s="33"/>
      <c r="G9215" s="33"/>
      <c r="H9215" s="33"/>
      <c r="I9215" s="171"/>
      <c r="J9215" s="33"/>
      <c r="K9215" s="33"/>
    </row>
    <row r="9216" spans="2:11" x14ac:dyDescent="0.2">
      <c r="B9216" s="33"/>
      <c r="C9216" s="171"/>
      <c r="D9216" s="33"/>
      <c r="E9216" s="33"/>
      <c r="F9216" s="33"/>
      <c r="G9216" s="33"/>
      <c r="H9216" s="33"/>
      <c r="I9216" s="171"/>
      <c r="J9216" s="33"/>
      <c r="K9216" s="33"/>
    </row>
    <row r="9217" spans="2:11" x14ac:dyDescent="0.2">
      <c r="B9217" s="33"/>
      <c r="C9217" s="171"/>
      <c r="D9217" s="33"/>
      <c r="E9217" s="33"/>
      <c r="F9217" s="33"/>
      <c r="G9217" s="33"/>
      <c r="H9217" s="33"/>
      <c r="I9217" s="171"/>
      <c r="J9217" s="33"/>
      <c r="K9217" s="33"/>
    </row>
    <row r="9218" spans="2:11" x14ac:dyDescent="0.2">
      <c r="B9218" s="33"/>
      <c r="C9218" s="171"/>
      <c r="D9218" s="33"/>
      <c r="E9218" s="33"/>
      <c r="F9218" s="33"/>
      <c r="G9218" s="33"/>
      <c r="H9218" s="33"/>
      <c r="I9218" s="171"/>
      <c r="J9218" s="33"/>
      <c r="K9218" s="33"/>
    </row>
    <row r="9219" spans="2:11" x14ac:dyDescent="0.2">
      <c r="B9219" s="33"/>
      <c r="C9219" s="171"/>
      <c r="D9219" s="33"/>
      <c r="E9219" s="33"/>
      <c r="F9219" s="33"/>
      <c r="G9219" s="33"/>
      <c r="H9219" s="33"/>
      <c r="I9219" s="171"/>
      <c r="J9219" s="33"/>
      <c r="K9219" s="33"/>
    </row>
    <row r="9220" spans="2:11" x14ac:dyDescent="0.2">
      <c r="B9220" s="33"/>
      <c r="C9220" s="171"/>
      <c r="D9220" s="33"/>
      <c r="E9220" s="33"/>
      <c r="F9220" s="33"/>
      <c r="G9220" s="33"/>
      <c r="H9220" s="33"/>
      <c r="I9220" s="171"/>
      <c r="J9220" s="33"/>
      <c r="K9220" s="33"/>
    </row>
    <row r="9221" spans="2:11" x14ac:dyDescent="0.2">
      <c r="B9221" s="33"/>
      <c r="C9221" s="171"/>
      <c r="D9221" s="33"/>
      <c r="E9221" s="33"/>
      <c r="F9221" s="33"/>
      <c r="G9221" s="33"/>
      <c r="H9221" s="33"/>
      <c r="I9221" s="171"/>
      <c r="J9221" s="33"/>
      <c r="K9221" s="33"/>
    </row>
    <row r="9222" spans="2:11" x14ac:dyDescent="0.2">
      <c r="B9222" s="33"/>
      <c r="C9222" s="171"/>
      <c r="D9222" s="33"/>
      <c r="E9222" s="33"/>
      <c r="F9222" s="33"/>
      <c r="G9222" s="33"/>
      <c r="H9222" s="33"/>
      <c r="I9222" s="171"/>
      <c r="J9222" s="33"/>
      <c r="K9222" s="33"/>
    </row>
    <row r="9223" spans="2:11" x14ac:dyDescent="0.2">
      <c r="B9223" s="33"/>
      <c r="C9223" s="171"/>
      <c r="D9223" s="33"/>
      <c r="E9223" s="33"/>
      <c r="F9223" s="33"/>
      <c r="G9223" s="33"/>
      <c r="H9223" s="33"/>
      <c r="I9223" s="171"/>
      <c r="J9223" s="33"/>
      <c r="K9223" s="33"/>
    </row>
    <row r="9224" spans="2:11" x14ac:dyDescent="0.2">
      <c r="B9224" s="33"/>
      <c r="C9224" s="171"/>
      <c r="D9224" s="33"/>
      <c r="E9224" s="33"/>
      <c r="F9224" s="33"/>
      <c r="G9224" s="33"/>
      <c r="H9224" s="33"/>
      <c r="I9224" s="171"/>
      <c r="J9224" s="33"/>
      <c r="K9224" s="33"/>
    </row>
    <row r="9225" spans="2:11" x14ac:dyDescent="0.2">
      <c r="B9225" s="33"/>
      <c r="C9225" s="171"/>
      <c r="D9225" s="33"/>
      <c r="E9225" s="33"/>
      <c r="F9225" s="33"/>
      <c r="G9225" s="33"/>
      <c r="H9225" s="33"/>
      <c r="I9225" s="171"/>
      <c r="J9225" s="33"/>
      <c r="K9225" s="33"/>
    </row>
    <row r="9226" spans="2:11" x14ac:dyDescent="0.2">
      <c r="B9226" s="33"/>
      <c r="C9226" s="171"/>
      <c r="D9226" s="33"/>
      <c r="E9226" s="33"/>
      <c r="F9226" s="33"/>
      <c r="G9226" s="33"/>
      <c r="H9226" s="33"/>
      <c r="I9226" s="171"/>
      <c r="J9226" s="33"/>
      <c r="K9226" s="33"/>
    </row>
    <row r="9227" spans="2:11" x14ac:dyDescent="0.2">
      <c r="B9227" s="33"/>
      <c r="C9227" s="171"/>
      <c r="D9227" s="33"/>
      <c r="E9227" s="33"/>
      <c r="F9227" s="33"/>
      <c r="G9227" s="33"/>
      <c r="H9227" s="33"/>
      <c r="I9227" s="171"/>
      <c r="J9227" s="33"/>
      <c r="K9227" s="33"/>
    </row>
    <row r="9228" spans="2:11" x14ac:dyDescent="0.2">
      <c r="B9228" s="33"/>
      <c r="C9228" s="171"/>
      <c r="D9228" s="33"/>
      <c r="E9228" s="33"/>
      <c r="F9228" s="33"/>
      <c r="G9228" s="33"/>
      <c r="H9228" s="33"/>
      <c r="I9228" s="171"/>
      <c r="J9228" s="33"/>
      <c r="K9228" s="33"/>
    </row>
    <row r="9229" spans="2:11" x14ac:dyDescent="0.2">
      <c r="B9229" s="33"/>
      <c r="C9229" s="171"/>
      <c r="D9229" s="33"/>
      <c r="E9229" s="33"/>
      <c r="F9229" s="33"/>
      <c r="G9229" s="33"/>
      <c r="H9229" s="33"/>
      <c r="I9229" s="171"/>
      <c r="J9229" s="33"/>
      <c r="K9229" s="33"/>
    </row>
    <row r="9230" spans="2:11" x14ac:dyDescent="0.2">
      <c r="B9230" s="33"/>
      <c r="C9230" s="171"/>
      <c r="D9230" s="33"/>
      <c r="E9230" s="33"/>
      <c r="F9230" s="33"/>
      <c r="G9230" s="33"/>
      <c r="H9230" s="33"/>
      <c r="I9230" s="171"/>
      <c r="J9230" s="33"/>
      <c r="K9230" s="33"/>
    </row>
    <row r="9231" spans="2:11" x14ac:dyDescent="0.2">
      <c r="B9231" s="33"/>
      <c r="C9231" s="171"/>
      <c r="D9231" s="33"/>
      <c r="E9231" s="33"/>
      <c r="F9231" s="33"/>
      <c r="G9231" s="33"/>
      <c r="H9231" s="33"/>
      <c r="I9231" s="171"/>
      <c r="J9231" s="33"/>
      <c r="K9231" s="33"/>
    </row>
    <row r="9232" spans="2:11" x14ac:dyDescent="0.2">
      <c r="B9232" s="33"/>
      <c r="C9232" s="171"/>
      <c r="D9232" s="33"/>
      <c r="E9232" s="33"/>
      <c r="F9232" s="33"/>
      <c r="G9232" s="33"/>
      <c r="H9232" s="33"/>
      <c r="I9232" s="171"/>
      <c r="J9232" s="33"/>
      <c r="K9232" s="33"/>
    </row>
    <row r="9233" spans="2:11" x14ac:dyDescent="0.2">
      <c r="B9233" s="33"/>
      <c r="C9233" s="171"/>
      <c r="D9233" s="33"/>
      <c r="E9233" s="33"/>
      <c r="F9233" s="33"/>
      <c r="G9233" s="33"/>
      <c r="H9233" s="33"/>
      <c r="I9233" s="171"/>
      <c r="J9233" s="33"/>
      <c r="K9233" s="33"/>
    </row>
    <row r="9234" spans="2:11" x14ac:dyDescent="0.2">
      <c r="B9234" s="33"/>
      <c r="C9234" s="171"/>
      <c r="D9234" s="33"/>
      <c r="E9234" s="33"/>
      <c r="F9234" s="33"/>
      <c r="G9234" s="33"/>
      <c r="H9234" s="33"/>
      <c r="I9234" s="171"/>
      <c r="J9234" s="33"/>
      <c r="K9234" s="33"/>
    </row>
    <row r="9235" spans="2:11" x14ac:dyDescent="0.2">
      <c r="B9235" s="33"/>
      <c r="C9235" s="171"/>
      <c r="D9235" s="33"/>
      <c r="E9235" s="33"/>
      <c r="F9235" s="33"/>
      <c r="G9235" s="33"/>
      <c r="H9235" s="33"/>
      <c r="I9235" s="171"/>
      <c r="J9235" s="33"/>
      <c r="K9235" s="33"/>
    </row>
    <row r="9236" spans="2:11" x14ac:dyDescent="0.2">
      <c r="B9236" s="33"/>
      <c r="C9236" s="171"/>
      <c r="D9236" s="33"/>
      <c r="E9236" s="33"/>
      <c r="F9236" s="33"/>
      <c r="G9236" s="33"/>
      <c r="H9236" s="33"/>
      <c r="I9236" s="171"/>
      <c r="J9236" s="33"/>
      <c r="K9236" s="33"/>
    </row>
    <row r="9237" spans="2:11" x14ac:dyDescent="0.2">
      <c r="B9237" s="33"/>
      <c r="C9237" s="171"/>
      <c r="D9237" s="33"/>
      <c r="E9237" s="33"/>
      <c r="F9237" s="33"/>
      <c r="G9237" s="33"/>
      <c r="H9237" s="33"/>
      <c r="I9237" s="171"/>
      <c r="J9237" s="33"/>
      <c r="K9237" s="33"/>
    </row>
    <row r="9238" spans="2:11" x14ac:dyDescent="0.2">
      <c r="B9238" s="33"/>
      <c r="C9238" s="171"/>
      <c r="D9238" s="33"/>
      <c r="E9238" s="33"/>
      <c r="F9238" s="33"/>
      <c r="G9238" s="33"/>
      <c r="H9238" s="33"/>
      <c r="I9238" s="171"/>
      <c r="J9238" s="33"/>
      <c r="K9238" s="33"/>
    </row>
    <row r="9239" spans="2:11" x14ac:dyDescent="0.2">
      <c r="B9239" s="33"/>
      <c r="C9239" s="171"/>
      <c r="D9239" s="33"/>
      <c r="E9239" s="33"/>
      <c r="F9239" s="33"/>
      <c r="G9239" s="33"/>
      <c r="H9239" s="33"/>
      <c r="I9239" s="171"/>
      <c r="J9239" s="33"/>
      <c r="K9239" s="33"/>
    </row>
    <row r="9240" spans="2:11" x14ac:dyDescent="0.2">
      <c r="B9240" s="33"/>
      <c r="C9240" s="171"/>
      <c r="D9240" s="33"/>
      <c r="E9240" s="33"/>
      <c r="F9240" s="33"/>
      <c r="G9240" s="33"/>
      <c r="H9240" s="33"/>
      <c r="I9240" s="171"/>
      <c r="J9240" s="33"/>
      <c r="K9240" s="33"/>
    </row>
    <row r="9241" spans="2:11" x14ac:dyDescent="0.2">
      <c r="B9241" s="33"/>
      <c r="C9241" s="171"/>
      <c r="D9241" s="33"/>
      <c r="E9241" s="33"/>
      <c r="F9241" s="33"/>
      <c r="G9241" s="33"/>
      <c r="H9241" s="33"/>
      <c r="I9241" s="171"/>
      <c r="J9241" s="33"/>
      <c r="K9241" s="33"/>
    </row>
    <row r="9242" spans="2:11" x14ac:dyDescent="0.2">
      <c r="B9242" s="33"/>
      <c r="C9242" s="171"/>
      <c r="D9242" s="33"/>
      <c r="E9242" s="33"/>
      <c r="F9242" s="33"/>
      <c r="G9242" s="33"/>
      <c r="H9242" s="33"/>
      <c r="I9242" s="171"/>
      <c r="J9242" s="33"/>
      <c r="K9242" s="33"/>
    </row>
    <row r="9243" spans="2:11" x14ac:dyDescent="0.2">
      <c r="B9243" s="33"/>
      <c r="C9243" s="171"/>
      <c r="D9243" s="33"/>
      <c r="E9243" s="33"/>
      <c r="F9243" s="33"/>
      <c r="G9243" s="33"/>
      <c r="H9243" s="33"/>
      <c r="I9243" s="171"/>
      <c r="J9243" s="33"/>
      <c r="K9243" s="33"/>
    </row>
    <row r="9244" spans="2:11" x14ac:dyDescent="0.2">
      <c r="B9244" s="33"/>
      <c r="C9244" s="171"/>
      <c r="D9244" s="33"/>
      <c r="E9244" s="33"/>
      <c r="F9244" s="33"/>
      <c r="G9244" s="33"/>
      <c r="H9244" s="33"/>
      <c r="I9244" s="171"/>
      <c r="J9244" s="33"/>
      <c r="K9244" s="33"/>
    </row>
    <row r="9245" spans="2:11" x14ac:dyDescent="0.2">
      <c r="B9245" s="33"/>
      <c r="C9245" s="171"/>
      <c r="D9245" s="33"/>
      <c r="E9245" s="33"/>
      <c r="F9245" s="33"/>
      <c r="G9245" s="33"/>
      <c r="H9245" s="33"/>
      <c r="I9245" s="171"/>
      <c r="J9245" s="33"/>
      <c r="K9245" s="33"/>
    </row>
    <row r="9246" spans="2:11" x14ac:dyDescent="0.2">
      <c r="B9246" s="33"/>
      <c r="C9246" s="171"/>
      <c r="D9246" s="33"/>
      <c r="E9246" s="33"/>
      <c r="F9246" s="33"/>
      <c r="G9246" s="33"/>
      <c r="H9246" s="33"/>
      <c r="I9246" s="171"/>
      <c r="J9246" s="33"/>
      <c r="K9246" s="33"/>
    </row>
    <row r="9247" spans="2:11" x14ac:dyDescent="0.2">
      <c r="B9247" s="33"/>
      <c r="C9247" s="171"/>
      <c r="D9247" s="33"/>
      <c r="E9247" s="33"/>
      <c r="F9247" s="33"/>
      <c r="G9247" s="33"/>
      <c r="H9247" s="33"/>
      <c r="I9247" s="171"/>
      <c r="J9247" s="33"/>
      <c r="K9247" s="33"/>
    </row>
    <row r="9248" spans="2:11" x14ac:dyDescent="0.2">
      <c r="B9248" s="33"/>
      <c r="C9248" s="171"/>
      <c r="D9248" s="33"/>
      <c r="E9248" s="33"/>
      <c r="F9248" s="33"/>
      <c r="G9248" s="33"/>
      <c r="H9248" s="33"/>
      <c r="I9248" s="171"/>
      <c r="J9248" s="33"/>
      <c r="K9248" s="33"/>
    </row>
    <row r="9249" spans="2:11" x14ac:dyDescent="0.2">
      <c r="B9249" s="33"/>
      <c r="C9249" s="171"/>
      <c r="D9249" s="33"/>
      <c r="E9249" s="33"/>
      <c r="F9249" s="33"/>
      <c r="G9249" s="33"/>
      <c r="H9249" s="33"/>
      <c r="I9249" s="171"/>
      <c r="J9249" s="33"/>
      <c r="K9249" s="33"/>
    </row>
    <row r="9250" spans="2:11" x14ac:dyDescent="0.2">
      <c r="B9250" s="33"/>
      <c r="C9250" s="171"/>
      <c r="D9250" s="33"/>
      <c r="E9250" s="33"/>
      <c r="F9250" s="33"/>
      <c r="G9250" s="33"/>
      <c r="H9250" s="33"/>
      <c r="I9250" s="171"/>
      <c r="J9250" s="33"/>
      <c r="K9250" s="33"/>
    </row>
    <row r="9251" spans="2:11" x14ac:dyDescent="0.2">
      <c r="B9251" s="33"/>
      <c r="C9251" s="171"/>
      <c r="D9251" s="33"/>
      <c r="E9251" s="33"/>
      <c r="F9251" s="33"/>
      <c r="G9251" s="33"/>
      <c r="H9251" s="33"/>
      <c r="I9251" s="171"/>
      <c r="J9251" s="33"/>
      <c r="K9251" s="33"/>
    </row>
    <row r="9252" spans="2:11" x14ac:dyDescent="0.2">
      <c r="B9252" s="33"/>
      <c r="C9252" s="171"/>
      <c r="D9252" s="33"/>
      <c r="E9252" s="33"/>
      <c r="F9252" s="33"/>
      <c r="G9252" s="33"/>
      <c r="H9252" s="33"/>
      <c r="I9252" s="171"/>
      <c r="J9252" s="33"/>
      <c r="K9252" s="33"/>
    </row>
    <row r="9253" spans="2:11" x14ac:dyDescent="0.2">
      <c r="B9253" s="33"/>
      <c r="C9253" s="171"/>
      <c r="D9253" s="33"/>
      <c r="E9253" s="33"/>
      <c r="F9253" s="33"/>
      <c r="G9253" s="33"/>
      <c r="H9253" s="33"/>
      <c r="I9253" s="171"/>
      <c r="J9253" s="33"/>
      <c r="K9253" s="33"/>
    </row>
    <row r="9254" spans="2:11" x14ac:dyDescent="0.2">
      <c r="B9254" s="33"/>
      <c r="C9254" s="171"/>
      <c r="D9254" s="33"/>
      <c r="E9254" s="33"/>
      <c r="F9254" s="33"/>
      <c r="G9254" s="33"/>
      <c r="H9254" s="33"/>
      <c r="I9254" s="171"/>
      <c r="J9254" s="33"/>
      <c r="K9254" s="33"/>
    </row>
    <row r="9255" spans="2:11" x14ac:dyDescent="0.2">
      <c r="B9255" s="33"/>
      <c r="C9255" s="171"/>
      <c r="D9255" s="33"/>
      <c r="E9255" s="33"/>
      <c r="F9255" s="33"/>
      <c r="G9255" s="33"/>
      <c r="H9255" s="33"/>
      <c r="I9255" s="171"/>
      <c r="J9255" s="33"/>
      <c r="K9255" s="33"/>
    </row>
    <row r="9256" spans="2:11" x14ac:dyDescent="0.2">
      <c r="B9256" s="33"/>
      <c r="C9256" s="171"/>
      <c r="D9256" s="33"/>
      <c r="E9256" s="33"/>
      <c r="F9256" s="33"/>
      <c r="G9256" s="33"/>
      <c r="H9256" s="33"/>
      <c r="I9256" s="171"/>
      <c r="J9256" s="33"/>
      <c r="K9256" s="33"/>
    </row>
    <row r="9257" spans="2:11" x14ac:dyDescent="0.2">
      <c r="B9257" s="33"/>
      <c r="C9257" s="171"/>
      <c r="D9257" s="33"/>
      <c r="E9257" s="33"/>
      <c r="F9257" s="33"/>
      <c r="G9257" s="33"/>
      <c r="H9257" s="33"/>
      <c r="I9257" s="171"/>
      <c r="J9257" s="33"/>
      <c r="K9257" s="33"/>
    </row>
    <row r="9258" spans="2:11" x14ac:dyDescent="0.2">
      <c r="B9258" s="33"/>
      <c r="C9258" s="171"/>
      <c r="D9258" s="33"/>
      <c r="E9258" s="33"/>
      <c r="F9258" s="33"/>
      <c r="G9258" s="33"/>
      <c r="H9258" s="33"/>
      <c r="I9258" s="171"/>
      <c r="J9258" s="33"/>
      <c r="K9258" s="33"/>
    </row>
    <row r="9259" spans="2:11" x14ac:dyDescent="0.2">
      <c r="B9259" s="33"/>
      <c r="C9259" s="171"/>
      <c r="D9259" s="33"/>
      <c r="E9259" s="33"/>
      <c r="F9259" s="33"/>
      <c r="G9259" s="33"/>
      <c r="H9259" s="33"/>
      <c r="I9259" s="171"/>
      <c r="J9259" s="33"/>
      <c r="K9259" s="33"/>
    </row>
    <row r="9260" spans="2:11" x14ac:dyDescent="0.2">
      <c r="B9260" s="33"/>
      <c r="C9260" s="171"/>
      <c r="D9260" s="33"/>
      <c r="E9260" s="33"/>
      <c r="F9260" s="33"/>
      <c r="G9260" s="33"/>
      <c r="H9260" s="33"/>
      <c r="I9260" s="171"/>
      <c r="J9260" s="33"/>
      <c r="K9260" s="33"/>
    </row>
    <row r="9261" spans="2:11" x14ac:dyDescent="0.2">
      <c r="B9261" s="33"/>
      <c r="C9261" s="171"/>
      <c r="D9261" s="33"/>
      <c r="E9261" s="33"/>
      <c r="F9261" s="33"/>
      <c r="G9261" s="33"/>
      <c r="H9261" s="33"/>
      <c r="I9261" s="171"/>
      <c r="J9261" s="33"/>
      <c r="K9261" s="33"/>
    </row>
    <row r="9262" spans="2:11" x14ac:dyDescent="0.2">
      <c r="B9262" s="33"/>
      <c r="C9262" s="171"/>
      <c r="D9262" s="33"/>
      <c r="E9262" s="33"/>
      <c r="F9262" s="33"/>
      <c r="G9262" s="33"/>
      <c r="H9262" s="33"/>
      <c r="I9262" s="171"/>
      <c r="J9262" s="33"/>
      <c r="K9262" s="33"/>
    </row>
    <row r="9263" spans="2:11" x14ac:dyDescent="0.2">
      <c r="B9263" s="33"/>
      <c r="C9263" s="171"/>
      <c r="D9263" s="33"/>
      <c r="E9263" s="33"/>
      <c r="F9263" s="33"/>
      <c r="G9263" s="33"/>
      <c r="H9263" s="33"/>
      <c r="I9263" s="171"/>
      <c r="J9263" s="33"/>
      <c r="K9263" s="33"/>
    </row>
    <row r="9264" spans="2:11" x14ac:dyDescent="0.2">
      <c r="B9264" s="33"/>
      <c r="C9264" s="171"/>
      <c r="D9264" s="33"/>
      <c r="E9264" s="33"/>
      <c r="F9264" s="33"/>
      <c r="G9264" s="33"/>
      <c r="H9264" s="33"/>
      <c r="I9264" s="171"/>
      <c r="J9264" s="33"/>
      <c r="K9264" s="33"/>
    </row>
    <row r="9265" spans="2:11" x14ac:dyDescent="0.2">
      <c r="B9265" s="33"/>
      <c r="C9265" s="171"/>
      <c r="D9265" s="33"/>
      <c r="E9265" s="33"/>
      <c r="F9265" s="33"/>
      <c r="G9265" s="33"/>
      <c r="H9265" s="33"/>
      <c r="I9265" s="171"/>
      <c r="J9265" s="33"/>
      <c r="K9265" s="33"/>
    </row>
    <row r="9266" spans="2:11" x14ac:dyDescent="0.2">
      <c r="B9266" s="33"/>
      <c r="C9266" s="171"/>
      <c r="D9266" s="33"/>
      <c r="E9266" s="33"/>
      <c r="F9266" s="33"/>
      <c r="G9266" s="33"/>
      <c r="H9266" s="33"/>
      <c r="I9266" s="171"/>
      <c r="J9266" s="33"/>
      <c r="K9266" s="33"/>
    </row>
    <row r="9267" spans="2:11" x14ac:dyDescent="0.2">
      <c r="B9267" s="33"/>
      <c r="C9267" s="171"/>
      <c r="D9267" s="33"/>
      <c r="E9267" s="33"/>
      <c r="F9267" s="33"/>
      <c r="G9267" s="33"/>
      <c r="H9267" s="33"/>
      <c r="I9267" s="171"/>
      <c r="J9267" s="33"/>
      <c r="K9267" s="33"/>
    </row>
    <row r="9268" spans="2:11" x14ac:dyDescent="0.2">
      <c r="B9268" s="33"/>
      <c r="C9268" s="171"/>
      <c r="D9268" s="33"/>
      <c r="E9268" s="33"/>
      <c r="F9268" s="33"/>
      <c r="G9268" s="33"/>
      <c r="H9268" s="33"/>
      <c r="I9268" s="171"/>
      <c r="J9268" s="33"/>
      <c r="K9268" s="33"/>
    </row>
    <row r="9269" spans="2:11" x14ac:dyDescent="0.2">
      <c r="B9269" s="33"/>
      <c r="C9269" s="171"/>
      <c r="D9269" s="33"/>
      <c r="E9269" s="33"/>
      <c r="F9269" s="33"/>
      <c r="G9269" s="33"/>
      <c r="H9269" s="33"/>
      <c r="I9269" s="171"/>
      <c r="J9269" s="33"/>
      <c r="K9269" s="33"/>
    </row>
    <row r="9270" spans="2:11" x14ac:dyDescent="0.2">
      <c r="B9270" s="33"/>
      <c r="C9270" s="171"/>
      <c r="D9270" s="33"/>
      <c r="E9270" s="33"/>
      <c r="F9270" s="33"/>
      <c r="G9270" s="33"/>
      <c r="H9270" s="33"/>
      <c r="I9270" s="171"/>
      <c r="J9270" s="33"/>
      <c r="K9270" s="33"/>
    </row>
    <row r="9271" spans="2:11" x14ac:dyDescent="0.2">
      <c r="B9271" s="33"/>
      <c r="C9271" s="171"/>
      <c r="D9271" s="33"/>
      <c r="E9271" s="33"/>
      <c r="F9271" s="33"/>
      <c r="G9271" s="33"/>
      <c r="H9271" s="33"/>
      <c r="I9271" s="171"/>
      <c r="J9271" s="33"/>
      <c r="K9271" s="33"/>
    </row>
    <row r="9272" spans="2:11" x14ac:dyDescent="0.2">
      <c r="B9272" s="33"/>
      <c r="C9272" s="171"/>
      <c r="D9272" s="33"/>
      <c r="E9272" s="33"/>
      <c r="F9272" s="33"/>
      <c r="G9272" s="33"/>
      <c r="H9272" s="33"/>
      <c r="I9272" s="171"/>
      <c r="J9272" s="33"/>
      <c r="K9272" s="33"/>
    </row>
    <row r="9273" spans="2:11" x14ac:dyDescent="0.2">
      <c r="B9273" s="33"/>
      <c r="C9273" s="171"/>
      <c r="D9273" s="33"/>
      <c r="E9273" s="33"/>
      <c r="F9273" s="33"/>
      <c r="G9273" s="33"/>
      <c r="H9273" s="33"/>
      <c r="I9273" s="171"/>
      <c r="J9273" s="33"/>
      <c r="K9273" s="33"/>
    </row>
    <row r="9274" spans="2:11" x14ac:dyDescent="0.2">
      <c r="B9274" s="33"/>
      <c r="C9274" s="171"/>
      <c r="D9274" s="33"/>
      <c r="E9274" s="33"/>
      <c r="F9274" s="33"/>
      <c r="G9274" s="33"/>
      <c r="H9274" s="33"/>
      <c r="I9274" s="171"/>
      <c r="J9274" s="33"/>
      <c r="K9274" s="33"/>
    </row>
    <row r="9275" spans="2:11" x14ac:dyDescent="0.2">
      <c r="B9275" s="33"/>
      <c r="C9275" s="171"/>
      <c r="D9275" s="33"/>
      <c r="E9275" s="33"/>
      <c r="F9275" s="33"/>
      <c r="G9275" s="33"/>
      <c r="H9275" s="33"/>
      <c r="I9275" s="171"/>
      <c r="J9275" s="33"/>
      <c r="K9275" s="33"/>
    </row>
    <row r="9276" spans="2:11" x14ac:dyDescent="0.2">
      <c r="B9276" s="33"/>
      <c r="C9276" s="171"/>
      <c r="D9276" s="33"/>
      <c r="E9276" s="33"/>
      <c r="F9276" s="33"/>
      <c r="G9276" s="33"/>
      <c r="H9276" s="33"/>
      <c r="I9276" s="171"/>
      <c r="J9276" s="33"/>
      <c r="K9276" s="33"/>
    </row>
    <row r="9277" spans="2:11" x14ac:dyDescent="0.2">
      <c r="B9277" s="33"/>
      <c r="C9277" s="171"/>
      <c r="D9277" s="33"/>
      <c r="E9277" s="33"/>
      <c r="F9277" s="33"/>
      <c r="G9277" s="33"/>
      <c r="H9277" s="33"/>
      <c r="I9277" s="171"/>
      <c r="J9277" s="33"/>
      <c r="K9277" s="33"/>
    </row>
    <row r="9278" spans="2:11" x14ac:dyDescent="0.2">
      <c r="B9278" s="33"/>
      <c r="C9278" s="171"/>
      <c r="D9278" s="33"/>
      <c r="E9278" s="33"/>
      <c r="F9278" s="33"/>
      <c r="G9278" s="33"/>
      <c r="H9278" s="33"/>
      <c r="I9278" s="171"/>
      <c r="J9278" s="33"/>
      <c r="K9278" s="33"/>
    </row>
    <row r="9279" spans="2:11" x14ac:dyDescent="0.2">
      <c r="B9279" s="33"/>
      <c r="C9279" s="171"/>
      <c r="D9279" s="33"/>
      <c r="E9279" s="33"/>
      <c r="F9279" s="33"/>
      <c r="G9279" s="33"/>
      <c r="H9279" s="33"/>
      <c r="I9279" s="171"/>
      <c r="J9279" s="33"/>
      <c r="K9279" s="33"/>
    </row>
    <row r="9280" spans="2:11" x14ac:dyDescent="0.2">
      <c r="B9280" s="33"/>
      <c r="C9280" s="171"/>
      <c r="D9280" s="33"/>
      <c r="E9280" s="33"/>
      <c r="F9280" s="33"/>
      <c r="G9280" s="33"/>
      <c r="H9280" s="33"/>
      <c r="I9280" s="171"/>
      <c r="J9280" s="33"/>
      <c r="K9280" s="33"/>
    </row>
    <row r="9281" spans="2:11" x14ac:dyDescent="0.2">
      <c r="B9281" s="33"/>
      <c r="C9281" s="171"/>
      <c r="D9281" s="33"/>
      <c r="E9281" s="33"/>
      <c r="F9281" s="33"/>
      <c r="G9281" s="33"/>
      <c r="H9281" s="33"/>
      <c r="I9281" s="171"/>
      <c r="J9281" s="33"/>
      <c r="K9281" s="33"/>
    </row>
    <row r="9282" spans="2:11" x14ac:dyDescent="0.2">
      <c r="B9282" s="33"/>
      <c r="C9282" s="171"/>
      <c r="D9282" s="33"/>
      <c r="E9282" s="33"/>
      <c r="F9282" s="33"/>
      <c r="G9282" s="33"/>
      <c r="H9282" s="33"/>
      <c r="I9282" s="171"/>
      <c r="J9282" s="33"/>
      <c r="K9282" s="33"/>
    </row>
    <row r="9283" spans="2:11" x14ac:dyDescent="0.2">
      <c r="B9283" s="33"/>
      <c r="C9283" s="171"/>
      <c r="D9283" s="33"/>
      <c r="E9283" s="33"/>
      <c r="F9283" s="33"/>
      <c r="G9283" s="33"/>
      <c r="H9283" s="33"/>
      <c r="I9283" s="171"/>
      <c r="J9283" s="33"/>
      <c r="K9283" s="33"/>
    </row>
    <row r="9284" spans="2:11" x14ac:dyDescent="0.2">
      <c r="B9284" s="33"/>
      <c r="C9284" s="171"/>
      <c r="D9284" s="33"/>
      <c r="E9284" s="33"/>
      <c r="F9284" s="33"/>
      <c r="G9284" s="33"/>
      <c r="H9284" s="33"/>
      <c r="I9284" s="171"/>
      <c r="J9284" s="33"/>
      <c r="K9284" s="33"/>
    </row>
    <row r="9285" spans="2:11" x14ac:dyDescent="0.2">
      <c r="B9285" s="33"/>
      <c r="C9285" s="171"/>
      <c r="D9285" s="33"/>
      <c r="E9285" s="33"/>
      <c r="F9285" s="33"/>
      <c r="G9285" s="33"/>
      <c r="H9285" s="33"/>
      <c r="I9285" s="171"/>
      <c r="J9285" s="33"/>
      <c r="K9285" s="33"/>
    </row>
    <row r="9286" spans="2:11" x14ac:dyDescent="0.2">
      <c r="B9286" s="33"/>
      <c r="C9286" s="171"/>
      <c r="D9286" s="33"/>
      <c r="E9286" s="33"/>
      <c r="F9286" s="33"/>
      <c r="G9286" s="33"/>
      <c r="H9286" s="33"/>
      <c r="I9286" s="171"/>
      <c r="J9286" s="33"/>
      <c r="K9286" s="33"/>
    </row>
    <row r="9287" spans="2:11" x14ac:dyDescent="0.2">
      <c r="B9287" s="33"/>
      <c r="C9287" s="171"/>
      <c r="D9287" s="33"/>
      <c r="E9287" s="33"/>
      <c r="F9287" s="33"/>
      <c r="G9287" s="33"/>
      <c r="H9287" s="33"/>
      <c r="I9287" s="171"/>
      <c r="J9287" s="33"/>
      <c r="K9287" s="33"/>
    </row>
    <row r="9288" spans="2:11" x14ac:dyDescent="0.2">
      <c r="B9288" s="33"/>
      <c r="C9288" s="171"/>
      <c r="D9288" s="33"/>
      <c r="E9288" s="33"/>
      <c r="F9288" s="33"/>
      <c r="G9288" s="33"/>
      <c r="H9288" s="33"/>
      <c r="I9288" s="171"/>
      <c r="J9288" s="33"/>
      <c r="K9288" s="33"/>
    </row>
    <row r="9289" spans="2:11" x14ac:dyDescent="0.2">
      <c r="B9289" s="33"/>
      <c r="C9289" s="171"/>
      <c r="D9289" s="33"/>
      <c r="E9289" s="33"/>
      <c r="F9289" s="33"/>
      <c r="G9289" s="33"/>
      <c r="H9289" s="33"/>
      <c r="I9289" s="171"/>
      <c r="J9289" s="33"/>
      <c r="K9289" s="33"/>
    </row>
    <row r="9290" spans="2:11" x14ac:dyDescent="0.2">
      <c r="B9290" s="33"/>
      <c r="C9290" s="171"/>
      <c r="D9290" s="33"/>
      <c r="E9290" s="33"/>
      <c r="F9290" s="33"/>
      <c r="G9290" s="33"/>
      <c r="H9290" s="33"/>
      <c r="I9290" s="171"/>
      <c r="J9290" s="33"/>
      <c r="K9290" s="33"/>
    </row>
    <row r="9291" spans="2:11" x14ac:dyDescent="0.2">
      <c r="B9291" s="33"/>
      <c r="C9291" s="171"/>
      <c r="D9291" s="33"/>
      <c r="E9291" s="33"/>
      <c r="F9291" s="33"/>
      <c r="G9291" s="33"/>
      <c r="H9291" s="33"/>
      <c r="I9291" s="171"/>
      <c r="J9291" s="33"/>
      <c r="K9291" s="33"/>
    </row>
    <row r="9292" spans="2:11" x14ac:dyDescent="0.2">
      <c r="B9292" s="33"/>
      <c r="C9292" s="171"/>
      <c r="D9292" s="33"/>
      <c r="E9292" s="33"/>
      <c r="F9292" s="33"/>
      <c r="G9292" s="33"/>
      <c r="H9292" s="33"/>
      <c r="I9292" s="171"/>
      <c r="J9292" s="33"/>
      <c r="K9292" s="33"/>
    </row>
    <row r="9293" spans="2:11" x14ac:dyDescent="0.2">
      <c r="B9293" s="33"/>
      <c r="C9293" s="171"/>
      <c r="D9293" s="33"/>
      <c r="E9293" s="33"/>
      <c r="F9293" s="33"/>
      <c r="G9293" s="33"/>
      <c r="H9293" s="33"/>
      <c r="I9293" s="171"/>
      <c r="J9293" s="33"/>
      <c r="K9293" s="33"/>
    </row>
    <row r="9294" spans="2:11" x14ac:dyDescent="0.2">
      <c r="B9294" s="33"/>
      <c r="C9294" s="171"/>
      <c r="D9294" s="33"/>
      <c r="E9294" s="33"/>
      <c r="F9294" s="33"/>
      <c r="G9294" s="33"/>
      <c r="H9294" s="33"/>
      <c r="I9294" s="171"/>
      <c r="J9294" s="33"/>
      <c r="K9294" s="33"/>
    </row>
    <row r="9295" spans="2:11" x14ac:dyDescent="0.2">
      <c r="B9295" s="33"/>
      <c r="C9295" s="171"/>
      <c r="D9295" s="33"/>
      <c r="E9295" s="33"/>
      <c r="F9295" s="33"/>
      <c r="G9295" s="33"/>
      <c r="H9295" s="33"/>
      <c r="I9295" s="171"/>
      <c r="J9295" s="33"/>
      <c r="K9295" s="33"/>
    </row>
    <row r="9296" spans="2:11" x14ac:dyDescent="0.2">
      <c r="B9296" s="33"/>
      <c r="C9296" s="171"/>
      <c r="D9296" s="33"/>
      <c r="E9296" s="33"/>
      <c r="F9296" s="33"/>
      <c r="G9296" s="33"/>
      <c r="H9296" s="33"/>
      <c r="I9296" s="171"/>
      <c r="J9296" s="33"/>
      <c r="K9296" s="33"/>
    </row>
    <row r="9297" spans="2:11" x14ac:dyDescent="0.2">
      <c r="B9297" s="33"/>
      <c r="C9297" s="171"/>
      <c r="D9297" s="33"/>
      <c r="E9297" s="33"/>
      <c r="F9297" s="33"/>
      <c r="G9297" s="33"/>
      <c r="H9297" s="33"/>
      <c r="I9297" s="171"/>
      <c r="J9297" s="33"/>
      <c r="K9297" s="33"/>
    </row>
    <row r="9298" spans="2:11" x14ac:dyDescent="0.2">
      <c r="B9298" s="33"/>
      <c r="C9298" s="171"/>
      <c r="D9298" s="33"/>
      <c r="E9298" s="33"/>
      <c r="F9298" s="33"/>
      <c r="G9298" s="33"/>
      <c r="H9298" s="33"/>
      <c r="I9298" s="171"/>
      <c r="J9298" s="33"/>
      <c r="K9298" s="33"/>
    </row>
    <row r="9299" spans="2:11" x14ac:dyDescent="0.2">
      <c r="B9299" s="33"/>
      <c r="C9299" s="171"/>
      <c r="D9299" s="33"/>
      <c r="E9299" s="33"/>
      <c r="F9299" s="33"/>
      <c r="G9299" s="33"/>
      <c r="H9299" s="33"/>
      <c r="I9299" s="171"/>
      <c r="J9299" s="33"/>
      <c r="K9299" s="33"/>
    </row>
    <row r="9300" spans="2:11" x14ac:dyDescent="0.2">
      <c r="B9300" s="33"/>
      <c r="C9300" s="171"/>
      <c r="D9300" s="33"/>
      <c r="E9300" s="33"/>
      <c r="F9300" s="33"/>
      <c r="G9300" s="33"/>
      <c r="H9300" s="33"/>
      <c r="I9300" s="171"/>
      <c r="J9300" s="33"/>
      <c r="K9300" s="33"/>
    </row>
    <row r="9301" spans="2:11" x14ac:dyDescent="0.2">
      <c r="B9301" s="33"/>
      <c r="C9301" s="171"/>
      <c r="D9301" s="33"/>
      <c r="E9301" s="33"/>
      <c r="F9301" s="33"/>
      <c r="G9301" s="33"/>
      <c r="H9301" s="33"/>
      <c r="I9301" s="171"/>
      <c r="J9301" s="33"/>
      <c r="K9301" s="33"/>
    </row>
    <row r="9302" spans="2:11" x14ac:dyDescent="0.2">
      <c r="B9302" s="33"/>
      <c r="C9302" s="171"/>
      <c r="D9302" s="33"/>
      <c r="E9302" s="33"/>
      <c r="F9302" s="33"/>
      <c r="G9302" s="33"/>
      <c r="H9302" s="33"/>
      <c r="I9302" s="171"/>
      <c r="J9302" s="33"/>
      <c r="K9302" s="33"/>
    </row>
    <row r="9303" spans="2:11" x14ac:dyDescent="0.2">
      <c r="B9303" s="33"/>
      <c r="C9303" s="171"/>
      <c r="D9303" s="33"/>
      <c r="E9303" s="33"/>
      <c r="F9303" s="33"/>
      <c r="G9303" s="33"/>
      <c r="H9303" s="33"/>
      <c r="I9303" s="171"/>
      <c r="J9303" s="33"/>
      <c r="K9303" s="33"/>
    </row>
    <row r="9304" spans="2:11" x14ac:dyDescent="0.2">
      <c r="B9304" s="33"/>
      <c r="C9304" s="171"/>
      <c r="D9304" s="33"/>
      <c r="E9304" s="33"/>
      <c r="F9304" s="33"/>
      <c r="G9304" s="33"/>
      <c r="H9304" s="33"/>
      <c r="I9304" s="171"/>
      <c r="J9304" s="33"/>
      <c r="K9304" s="33"/>
    </row>
    <row r="9305" spans="2:11" x14ac:dyDescent="0.2">
      <c r="B9305" s="33"/>
      <c r="C9305" s="171"/>
      <c r="D9305" s="33"/>
      <c r="E9305" s="33"/>
      <c r="F9305" s="33"/>
      <c r="G9305" s="33"/>
      <c r="H9305" s="33"/>
      <c r="I9305" s="171"/>
      <c r="J9305" s="33"/>
      <c r="K9305" s="33"/>
    </row>
    <row r="9306" spans="2:11" x14ac:dyDescent="0.2">
      <c r="B9306" s="33"/>
      <c r="C9306" s="171"/>
      <c r="D9306" s="33"/>
      <c r="E9306" s="33"/>
      <c r="F9306" s="33"/>
      <c r="G9306" s="33"/>
      <c r="H9306" s="33"/>
      <c r="I9306" s="171"/>
      <c r="J9306" s="33"/>
      <c r="K9306" s="33"/>
    </row>
    <row r="9307" spans="2:11" x14ac:dyDescent="0.2">
      <c r="B9307" s="33"/>
      <c r="C9307" s="171"/>
      <c r="D9307" s="33"/>
      <c r="E9307" s="33"/>
      <c r="F9307" s="33"/>
      <c r="G9307" s="33"/>
      <c r="H9307" s="33"/>
      <c r="I9307" s="171"/>
      <c r="J9307" s="33"/>
      <c r="K9307" s="33"/>
    </row>
    <row r="9308" spans="2:11" x14ac:dyDescent="0.2">
      <c r="B9308" s="33"/>
      <c r="C9308" s="171"/>
      <c r="D9308" s="33"/>
      <c r="E9308" s="33"/>
      <c r="F9308" s="33"/>
      <c r="G9308" s="33"/>
      <c r="H9308" s="33"/>
      <c r="I9308" s="171"/>
      <c r="J9308" s="33"/>
      <c r="K9308" s="33"/>
    </row>
    <row r="9309" spans="2:11" x14ac:dyDescent="0.2">
      <c r="B9309" s="33"/>
      <c r="C9309" s="171"/>
      <c r="D9309" s="33"/>
      <c r="E9309" s="33"/>
      <c r="F9309" s="33"/>
      <c r="G9309" s="33"/>
      <c r="H9309" s="33"/>
      <c r="I9309" s="171"/>
      <c r="J9309" s="33"/>
      <c r="K9309" s="33"/>
    </row>
    <row r="9310" spans="2:11" x14ac:dyDescent="0.2">
      <c r="B9310" s="33"/>
      <c r="C9310" s="171"/>
      <c r="D9310" s="33"/>
      <c r="E9310" s="33"/>
      <c r="F9310" s="33"/>
      <c r="G9310" s="33"/>
      <c r="H9310" s="33"/>
      <c r="I9310" s="171"/>
      <c r="J9310" s="33"/>
      <c r="K9310" s="33"/>
    </row>
    <row r="9311" spans="2:11" x14ac:dyDescent="0.2">
      <c r="B9311" s="33"/>
      <c r="C9311" s="171"/>
      <c r="D9311" s="33"/>
      <c r="E9311" s="33"/>
      <c r="F9311" s="33"/>
      <c r="G9311" s="33"/>
      <c r="H9311" s="33"/>
      <c r="I9311" s="171"/>
      <c r="J9311" s="33"/>
      <c r="K9311" s="33"/>
    </row>
    <row r="9312" spans="2:11" x14ac:dyDescent="0.2">
      <c r="B9312" s="33"/>
      <c r="C9312" s="171"/>
      <c r="D9312" s="33"/>
      <c r="E9312" s="33"/>
      <c r="F9312" s="33"/>
      <c r="G9312" s="33"/>
      <c r="H9312" s="33"/>
      <c r="I9312" s="171"/>
      <c r="J9312" s="33"/>
      <c r="K9312" s="33"/>
    </row>
    <row r="9313" spans="2:11" x14ac:dyDescent="0.2">
      <c r="B9313" s="33"/>
      <c r="C9313" s="171"/>
      <c r="D9313" s="33"/>
      <c r="E9313" s="33"/>
      <c r="F9313" s="33"/>
      <c r="G9313" s="33"/>
      <c r="H9313" s="33"/>
      <c r="I9313" s="171"/>
      <c r="J9313" s="33"/>
      <c r="K9313" s="33"/>
    </row>
    <row r="9314" spans="2:11" x14ac:dyDescent="0.2">
      <c r="B9314" s="33"/>
      <c r="C9314" s="171"/>
      <c r="D9314" s="33"/>
      <c r="E9314" s="33"/>
      <c r="F9314" s="33"/>
      <c r="G9314" s="33"/>
      <c r="H9314" s="33"/>
      <c r="I9314" s="171"/>
      <c r="J9314" s="33"/>
      <c r="K9314" s="33"/>
    </row>
    <row r="9315" spans="2:11" x14ac:dyDescent="0.2">
      <c r="B9315" s="33"/>
      <c r="C9315" s="171"/>
      <c r="D9315" s="33"/>
      <c r="E9315" s="33"/>
      <c r="F9315" s="33"/>
      <c r="G9315" s="33"/>
      <c r="H9315" s="33"/>
      <c r="I9315" s="171"/>
      <c r="J9315" s="33"/>
      <c r="K9315" s="33"/>
    </row>
    <row r="9316" spans="2:11" x14ac:dyDescent="0.2">
      <c r="B9316" s="33"/>
      <c r="C9316" s="171"/>
      <c r="D9316" s="33"/>
      <c r="E9316" s="33"/>
      <c r="F9316" s="33"/>
      <c r="G9316" s="33"/>
      <c r="H9316" s="33"/>
      <c r="I9316" s="171"/>
      <c r="J9316" s="33"/>
      <c r="K9316" s="33"/>
    </row>
    <row r="9317" spans="2:11" x14ac:dyDescent="0.2">
      <c r="B9317" s="33"/>
      <c r="C9317" s="171"/>
      <c r="D9317" s="33"/>
      <c r="E9317" s="33"/>
      <c r="F9317" s="33"/>
      <c r="G9317" s="33"/>
      <c r="H9317" s="33"/>
      <c r="I9317" s="171"/>
      <c r="J9317" s="33"/>
      <c r="K9317" s="33"/>
    </row>
    <row r="9318" spans="2:11" x14ac:dyDescent="0.2">
      <c r="B9318" s="33"/>
      <c r="C9318" s="171"/>
      <c r="D9318" s="33"/>
      <c r="E9318" s="33"/>
      <c r="F9318" s="33"/>
      <c r="G9318" s="33"/>
      <c r="H9318" s="33"/>
      <c r="I9318" s="171"/>
      <c r="J9318" s="33"/>
      <c r="K9318" s="33"/>
    </row>
    <row r="9319" spans="2:11" x14ac:dyDescent="0.2">
      <c r="B9319" s="33"/>
      <c r="C9319" s="171"/>
      <c r="D9319" s="33"/>
      <c r="E9319" s="33"/>
      <c r="F9319" s="33"/>
      <c r="G9319" s="33"/>
      <c r="H9319" s="33"/>
      <c r="I9319" s="171"/>
      <c r="J9319" s="33"/>
      <c r="K9319" s="33"/>
    </row>
    <row r="9320" spans="2:11" x14ac:dyDescent="0.2">
      <c r="B9320" s="33"/>
      <c r="C9320" s="171"/>
      <c r="D9320" s="33"/>
      <c r="E9320" s="33"/>
      <c r="F9320" s="33"/>
      <c r="G9320" s="33"/>
      <c r="H9320" s="33"/>
      <c r="I9320" s="171"/>
      <c r="J9320" s="33"/>
      <c r="K9320" s="33"/>
    </row>
    <row r="9321" spans="2:11" x14ac:dyDescent="0.2">
      <c r="B9321" s="33"/>
      <c r="C9321" s="171"/>
      <c r="D9321" s="33"/>
      <c r="E9321" s="33"/>
      <c r="F9321" s="33"/>
      <c r="G9321" s="33"/>
      <c r="H9321" s="33"/>
      <c r="I9321" s="171"/>
      <c r="J9321" s="33"/>
      <c r="K9321" s="33"/>
    </row>
    <row r="9322" spans="2:11" x14ac:dyDescent="0.2">
      <c r="B9322" s="33"/>
      <c r="C9322" s="171"/>
      <c r="D9322" s="33"/>
      <c r="E9322" s="33"/>
      <c r="F9322" s="33"/>
      <c r="G9322" s="33"/>
      <c r="H9322" s="33"/>
      <c r="I9322" s="171"/>
      <c r="J9322" s="33"/>
      <c r="K9322" s="33"/>
    </row>
    <row r="9323" spans="2:11" x14ac:dyDescent="0.2">
      <c r="B9323" s="33"/>
      <c r="C9323" s="171"/>
      <c r="D9323" s="33"/>
      <c r="E9323" s="33"/>
      <c r="F9323" s="33"/>
      <c r="G9323" s="33"/>
      <c r="H9323" s="33"/>
      <c r="I9323" s="171"/>
      <c r="J9323" s="33"/>
      <c r="K9323" s="33"/>
    </row>
    <row r="9324" spans="2:11" x14ac:dyDescent="0.2">
      <c r="B9324" s="33"/>
      <c r="C9324" s="171"/>
      <c r="D9324" s="33"/>
      <c r="E9324" s="33"/>
      <c r="F9324" s="33"/>
      <c r="G9324" s="33"/>
      <c r="H9324" s="33"/>
      <c r="I9324" s="171"/>
      <c r="J9324" s="33"/>
      <c r="K9324" s="33"/>
    </row>
    <row r="9325" spans="2:11" x14ac:dyDescent="0.2">
      <c r="B9325" s="33"/>
      <c r="C9325" s="171"/>
      <c r="D9325" s="33"/>
      <c r="E9325" s="33"/>
      <c r="F9325" s="33"/>
      <c r="G9325" s="33"/>
      <c r="H9325" s="33"/>
      <c r="I9325" s="171"/>
      <c r="J9325" s="33"/>
      <c r="K9325" s="33"/>
    </row>
    <row r="9326" spans="2:11" x14ac:dyDescent="0.2">
      <c r="B9326" s="33"/>
      <c r="C9326" s="171"/>
      <c r="D9326" s="33"/>
      <c r="E9326" s="33"/>
      <c r="F9326" s="33"/>
      <c r="G9326" s="33"/>
      <c r="H9326" s="33"/>
      <c r="I9326" s="171"/>
      <c r="J9326" s="33"/>
      <c r="K9326" s="33"/>
    </row>
    <row r="9327" spans="2:11" x14ac:dyDescent="0.2">
      <c r="B9327" s="33"/>
      <c r="C9327" s="171"/>
      <c r="D9327" s="33"/>
      <c r="E9327" s="33"/>
      <c r="F9327" s="33"/>
      <c r="G9327" s="33"/>
      <c r="H9327" s="33"/>
      <c r="I9327" s="171"/>
      <c r="J9327" s="33"/>
      <c r="K9327" s="33"/>
    </row>
    <row r="9328" spans="2:11" x14ac:dyDescent="0.2">
      <c r="B9328" s="33"/>
      <c r="C9328" s="171"/>
      <c r="D9328" s="33"/>
      <c r="E9328" s="33"/>
      <c r="F9328" s="33"/>
      <c r="G9328" s="33"/>
      <c r="H9328" s="33"/>
      <c r="I9328" s="171"/>
      <c r="J9328" s="33"/>
      <c r="K9328" s="33"/>
    </row>
    <row r="9329" spans="2:11" x14ac:dyDescent="0.2">
      <c r="B9329" s="33"/>
      <c r="C9329" s="171"/>
      <c r="D9329" s="33"/>
      <c r="E9329" s="33"/>
      <c r="F9329" s="33"/>
      <c r="G9329" s="33"/>
      <c r="H9329" s="33"/>
      <c r="I9329" s="171"/>
      <c r="J9329" s="33"/>
      <c r="K9329" s="33"/>
    </row>
    <row r="9330" spans="2:11" x14ac:dyDescent="0.2">
      <c r="B9330" s="33"/>
      <c r="C9330" s="171"/>
      <c r="D9330" s="33"/>
      <c r="E9330" s="33"/>
      <c r="F9330" s="33"/>
      <c r="G9330" s="33"/>
      <c r="H9330" s="33"/>
      <c r="I9330" s="171"/>
      <c r="J9330" s="33"/>
      <c r="K9330" s="33"/>
    </row>
    <row r="9331" spans="2:11" x14ac:dyDescent="0.2">
      <c r="B9331" s="33"/>
      <c r="C9331" s="171"/>
      <c r="D9331" s="33"/>
      <c r="E9331" s="33"/>
      <c r="F9331" s="33"/>
      <c r="G9331" s="33"/>
      <c r="H9331" s="33"/>
      <c r="I9331" s="171"/>
      <c r="J9331" s="33"/>
      <c r="K9331" s="33"/>
    </row>
    <row r="9332" spans="2:11" x14ac:dyDescent="0.2">
      <c r="B9332" s="33"/>
      <c r="C9332" s="171"/>
      <c r="D9332" s="33"/>
      <c r="E9332" s="33"/>
      <c r="F9332" s="33"/>
      <c r="G9332" s="33"/>
      <c r="H9332" s="33"/>
      <c r="I9332" s="171"/>
      <c r="J9332" s="33"/>
      <c r="K9332" s="33"/>
    </row>
    <row r="9333" spans="2:11" x14ac:dyDescent="0.2">
      <c r="B9333" s="33"/>
      <c r="C9333" s="171"/>
      <c r="D9333" s="33"/>
      <c r="E9333" s="33"/>
      <c r="F9333" s="33"/>
      <c r="G9333" s="33"/>
      <c r="H9333" s="33"/>
      <c r="I9333" s="171"/>
      <c r="J9333" s="33"/>
      <c r="K9333" s="33"/>
    </row>
    <row r="9334" spans="2:11" x14ac:dyDescent="0.2">
      <c r="B9334" s="33"/>
      <c r="C9334" s="171"/>
      <c r="D9334" s="33"/>
      <c r="E9334" s="33"/>
      <c r="F9334" s="33"/>
      <c r="G9334" s="33"/>
      <c r="H9334" s="33"/>
      <c r="I9334" s="171"/>
      <c r="J9334" s="33"/>
      <c r="K9334" s="33"/>
    </row>
    <row r="9335" spans="2:11" x14ac:dyDescent="0.2">
      <c r="B9335" s="33"/>
      <c r="C9335" s="171"/>
      <c r="D9335" s="33"/>
      <c r="E9335" s="33"/>
      <c r="F9335" s="33"/>
      <c r="G9335" s="33"/>
      <c r="H9335" s="33"/>
      <c r="I9335" s="171"/>
      <c r="J9335" s="33"/>
      <c r="K9335" s="33"/>
    </row>
    <row r="9336" spans="2:11" x14ac:dyDescent="0.2">
      <c r="B9336" s="33"/>
      <c r="C9336" s="171"/>
      <c r="D9336" s="33"/>
      <c r="E9336" s="33"/>
      <c r="F9336" s="33"/>
      <c r="G9336" s="33"/>
      <c r="H9336" s="33"/>
      <c r="I9336" s="171"/>
      <c r="J9336" s="33"/>
      <c r="K9336" s="33"/>
    </row>
    <row r="9337" spans="2:11" x14ac:dyDescent="0.2">
      <c r="B9337" s="33"/>
      <c r="C9337" s="171"/>
      <c r="D9337" s="33"/>
      <c r="E9337" s="33"/>
      <c r="F9337" s="33"/>
      <c r="G9337" s="33"/>
      <c r="H9337" s="33"/>
      <c r="I9337" s="171"/>
      <c r="J9337" s="33"/>
      <c r="K9337" s="33"/>
    </row>
    <row r="9338" spans="2:11" x14ac:dyDescent="0.2">
      <c r="B9338" s="33"/>
      <c r="C9338" s="171"/>
      <c r="D9338" s="33"/>
      <c r="E9338" s="33"/>
      <c r="F9338" s="33"/>
      <c r="G9338" s="33"/>
      <c r="H9338" s="33"/>
      <c r="I9338" s="171"/>
      <c r="J9338" s="33"/>
      <c r="K9338" s="33"/>
    </row>
    <row r="9339" spans="2:11" x14ac:dyDescent="0.2">
      <c r="B9339" s="33"/>
      <c r="C9339" s="171"/>
      <c r="D9339" s="33"/>
      <c r="E9339" s="33"/>
      <c r="F9339" s="33"/>
      <c r="G9339" s="33"/>
      <c r="H9339" s="33"/>
      <c r="I9339" s="171"/>
      <c r="J9339" s="33"/>
      <c r="K9339" s="33"/>
    </row>
    <row r="9340" spans="2:11" x14ac:dyDescent="0.2">
      <c r="B9340" s="33"/>
      <c r="C9340" s="171"/>
      <c r="D9340" s="33"/>
      <c r="E9340" s="33"/>
      <c r="F9340" s="33"/>
      <c r="G9340" s="33"/>
      <c r="H9340" s="33"/>
      <c r="I9340" s="171"/>
      <c r="J9340" s="33"/>
      <c r="K9340" s="33"/>
    </row>
    <row r="9341" spans="2:11" x14ac:dyDescent="0.2">
      <c r="B9341" s="33"/>
      <c r="C9341" s="171"/>
      <c r="D9341" s="33"/>
      <c r="E9341" s="33"/>
      <c r="F9341" s="33"/>
      <c r="G9341" s="33"/>
      <c r="H9341" s="33"/>
      <c r="I9341" s="171"/>
      <c r="J9341" s="33"/>
      <c r="K9341" s="33"/>
    </row>
    <row r="9342" spans="2:11" x14ac:dyDescent="0.2">
      <c r="B9342" s="33"/>
      <c r="C9342" s="171"/>
      <c r="D9342" s="33"/>
      <c r="E9342" s="33"/>
      <c r="F9342" s="33"/>
      <c r="G9342" s="33"/>
      <c r="H9342" s="33"/>
      <c r="I9342" s="171"/>
      <c r="J9342" s="33"/>
      <c r="K9342" s="33"/>
    </row>
    <row r="9343" spans="2:11" x14ac:dyDescent="0.2">
      <c r="B9343" s="33"/>
      <c r="C9343" s="171"/>
      <c r="D9343" s="33"/>
      <c r="E9343" s="33"/>
      <c r="F9343" s="33"/>
      <c r="G9343" s="33"/>
      <c r="H9343" s="33"/>
      <c r="I9343" s="171"/>
      <c r="J9343" s="33"/>
      <c r="K9343" s="33"/>
    </row>
    <row r="9344" spans="2:11" x14ac:dyDescent="0.2">
      <c r="B9344" s="33"/>
      <c r="C9344" s="171"/>
      <c r="D9344" s="33"/>
      <c r="E9344" s="33"/>
      <c r="F9344" s="33"/>
      <c r="G9344" s="33"/>
      <c r="H9344" s="33"/>
      <c r="I9344" s="171"/>
      <c r="J9344" s="33"/>
      <c r="K9344" s="33"/>
    </row>
    <row r="9345" spans="2:11" x14ac:dyDescent="0.2">
      <c r="B9345" s="33"/>
      <c r="C9345" s="171"/>
      <c r="D9345" s="33"/>
      <c r="E9345" s="33"/>
      <c r="F9345" s="33"/>
      <c r="G9345" s="33"/>
      <c r="H9345" s="33"/>
      <c r="I9345" s="171"/>
      <c r="J9345" s="33"/>
      <c r="K9345" s="33"/>
    </row>
    <row r="9346" spans="2:11" x14ac:dyDescent="0.2">
      <c r="B9346" s="33"/>
      <c r="C9346" s="171"/>
      <c r="D9346" s="33"/>
      <c r="E9346" s="33"/>
      <c r="F9346" s="33"/>
      <c r="G9346" s="33"/>
      <c r="H9346" s="33"/>
      <c r="I9346" s="171"/>
      <c r="J9346" s="33"/>
      <c r="K9346" s="33"/>
    </row>
    <row r="9347" spans="2:11" x14ac:dyDescent="0.2">
      <c r="B9347" s="33"/>
      <c r="C9347" s="171"/>
      <c r="D9347" s="33"/>
      <c r="E9347" s="33"/>
      <c r="F9347" s="33"/>
      <c r="G9347" s="33"/>
      <c r="H9347" s="33"/>
      <c r="I9347" s="171"/>
      <c r="J9347" s="33"/>
      <c r="K9347" s="33"/>
    </row>
    <row r="9348" spans="2:11" x14ac:dyDescent="0.2">
      <c r="B9348" s="33"/>
      <c r="C9348" s="171"/>
      <c r="D9348" s="33"/>
      <c r="E9348" s="33"/>
      <c r="F9348" s="33"/>
      <c r="G9348" s="33"/>
      <c r="H9348" s="33"/>
      <c r="I9348" s="171"/>
      <c r="J9348" s="33"/>
      <c r="K9348" s="33"/>
    </row>
    <row r="9349" spans="2:11" x14ac:dyDescent="0.2">
      <c r="B9349" s="33"/>
      <c r="C9349" s="171"/>
      <c r="D9349" s="33"/>
      <c r="E9349" s="33"/>
      <c r="F9349" s="33"/>
      <c r="G9349" s="33"/>
      <c r="H9349" s="33"/>
      <c r="I9349" s="171"/>
      <c r="J9349" s="33"/>
      <c r="K9349" s="33"/>
    </row>
    <row r="9350" spans="2:11" x14ac:dyDescent="0.2">
      <c r="B9350" s="33"/>
      <c r="C9350" s="171"/>
      <c r="D9350" s="33"/>
      <c r="E9350" s="33"/>
      <c r="F9350" s="33"/>
      <c r="G9350" s="33"/>
      <c r="H9350" s="33"/>
      <c r="I9350" s="171"/>
      <c r="J9350" s="33"/>
      <c r="K9350" s="33"/>
    </row>
    <row r="9351" spans="2:11" x14ac:dyDescent="0.2">
      <c r="B9351" s="33"/>
      <c r="C9351" s="171"/>
      <c r="D9351" s="33"/>
      <c r="E9351" s="33"/>
      <c r="F9351" s="33"/>
      <c r="G9351" s="33"/>
      <c r="H9351" s="33"/>
      <c r="I9351" s="171"/>
      <c r="J9351" s="33"/>
      <c r="K9351" s="33"/>
    </row>
    <row r="9352" spans="2:11" x14ac:dyDescent="0.2">
      <c r="B9352" s="33"/>
      <c r="C9352" s="171"/>
      <c r="D9352" s="33"/>
      <c r="E9352" s="33"/>
      <c r="F9352" s="33"/>
      <c r="G9352" s="33"/>
      <c r="H9352" s="33"/>
      <c r="I9352" s="171"/>
      <c r="J9352" s="33"/>
      <c r="K9352" s="33"/>
    </row>
    <row r="9353" spans="2:11" x14ac:dyDescent="0.2">
      <c r="B9353" s="33"/>
      <c r="C9353" s="171"/>
      <c r="D9353" s="33"/>
      <c r="E9353" s="33"/>
      <c r="F9353" s="33"/>
      <c r="G9353" s="33"/>
      <c r="H9353" s="33"/>
      <c r="I9353" s="171"/>
      <c r="J9353" s="33"/>
      <c r="K9353" s="33"/>
    </row>
    <row r="9354" spans="2:11" x14ac:dyDescent="0.2">
      <c r="B9354" s="33"/>
      <c r="C9354" s="171"/>
      <c r="D9354" s="33"/>
      <c r="E9354" s="33"/>
      <c r="F9354" s="33"/>
      <c r="G9354" s="33"/>
      <c r="H9354" s="33"/>
      <c r="I9354" s="171"/>
      <c r="J9354" s="33"/>
      <c r="K9354" s="33"/>
    </row>
    <row r="9355" spans="2:11" x14ac:dyDescent="0.2">
      <c r="B9355" s="33"/>
      <c r="C9355" s="171"/>
      <c r="D9355" s="33"/>
      <c r="E9355" s="33"/>
      <c r="F9355" s="33"/>
      <c r="G9355" s="33"/>
      <c r="H9355" s="33"/>
      <c r="I9355" s="171"/>
      <c r="J9355" s="33"/>
      <c r="K9355" s="33"/>
    </row>
    <row r="9356" spans="2:11" x14ac:dyDescent="0.2">
      <c r="B9356" s="33"/>
      <c r="C9356" s="171"/>
      <c r="D9356" s="33"/>
      <c r="E9356" s="33"/>
      <c r="F9356" s="33"/>
      <c r="G9356" s="33"/>
      <c r="H9356" s="33"/>
      <c r="I9356" s="171"/>
      <c r="J9356" s="33"/>
      <c r="K9356" s="33"/>
    </row>
    <row r="9357" spans="2:11" x14ac:dyDescent="0.2">
      <c r="B9357" s="33"/>
      <c r="C9357" s="171"/>
      <c r="D9357" s="33"/>
      <c r="E9357" s="33"/>
      <c r="F9357" s="33"/>
      <c r="G9357" s="33"/>
      <c r="H9357" s="33"/>
      <c r="I9357" s="171"/>
      <c r="J9357" s="33"/>
      <c r="K9357" s="33"/>
    </row>
    <row r="9358" spans="2:11" x14ac:dyDescent="0.2">
      <c r="B9358" s="33"/>
      <c r="C9358" s="171"/>
      <c r="D9358" s="33"/>
      <c r="E9358" s="33"/>
      <c r="F9358" s="33"/>
      <c r="G9358" s="33"/>
      <c r="H9358" s="33"/>
      <c r="I9358" s="171"/>
      <c r="J9358" s="33"/>
      <c r="K9358" s="33"/>
    </row>
    <row r="9359" spans="2:11" x14ac:dyDescent="0.2">
      <c r="B9359" s="33"/>
      <c r="C9359" s="171"/>
      <c r="D9359" s="33"/>
      <c r="E9359" s="33"/>
      <c r="F9359" s="33"/>
      <c r="G9359" s="33"/>
      <c r="H9359" s="33"/>
      <c r="I9359" s="171"/>
      <c r="J9359" s="33"/>
      <c r="K9359" s="33"/>
    </row>
    <row r="9360" spans="2:11" x14ac:dyDescent="0.2">
      <c r="B9360" s="33"/>
      <c r="C9360" s="171"/>
      <c r="D9360" s="33"/>
      <c r="E9360" s="33"/>
      <c r="F9360" s="33"/>
      <c r="G9360" s="33"/>
      <c r="H9360" s="33"/>
      <c r="I9360" s="171"/>
      <c r="J9360" s="33"/>
      <c r="K9360" s="33"/>
    </row>
    <row r="9361" spans="2:11" x14ac:dyDescent="0.2">
      <c r="B9361" s="33"/>
      <c r="C9361" s="171"/>
      <c r="D9361" s="33"/>
      <c r="E9361" s="33"/>
      <c r="F9361" s="33"/>
      <c r="G9361" s="33"/>
      <c r="H9361" s="33"/>
      <c r="I9361" s="171"/>
      <c r="J9361" s="33"/>
      <c r="K9361" s="33"/>
    </row>
    <row r="9362" spans="2:11" x14ac:dyDescent="0.2">
      <c r="B9362" s="33"/>
      <c r="C9362" s="171"/>
      <c r="D9362" s="33"/>
      <c r="E9362" s="33"/>
      <c r="F9362" s="33"/>
      <c r="G9362" s="33"/>
      <c r="H9362" s="33"/>
      <c r="I9362" s="171"/>
      <c r="J9362" s="33"/>
      <c r="K9362" s="33"/>
    </row>
    <row r="9363" spans="2:11" x14ac:dyDescent="0.2">
      <c r="B9363" s="33"/>
      <c r="C9363" s="171"/>
      <c r="D9363" s="33"/>
      <c r="E9363" s="33"/>
      <c r="F9363" s="33"/>
      <c r="G9363" s="33"/>
      <c r="H9363" s="33"/>
      <c r="I9363" s="171"/>
      <c r="J9363" s="33"/>
      <c r="K9363" s="33"/>
    </row>
    <row r="9364" spans="2:11" x14ac:dyDescent="0.2">
      <c r="B9364" s="33"/>
      <c r="C9364" s="171"/>
      <c r="D9364" s="33"/>
      <c r="E9364" s="33"/>
      <c r="F9364" s="33"/>
      <c r="G9364" s="33"/>
      <c r="H9364" s="33"/>
      <c r="I9364" s="171"/>
      <c r="J9364" s="33"/>
      <c r="K9364" s="33"/>
    </row>
    <row r="9365" spans="2:11" x14ac:dyDescent="0.2">
      <c r="B9365" s="33"/>
      <c r="C9365" s="171"/>
      <c r="D9365" s="33"/>
      <c r="E9365" s="33"/>
      <c r="F9365" s="33"/>
      <c r="G9365" s="33"/>
      <c r="H9365" s="33"/>
      <c r="I9365" s="171"/>
      <c r="J9365" s="33"/>
      <c r="K9365" s="33"/>
    </row>
    <row r="9366" spans="2:11" x14ac:dyDescent="0.2">
      <c r="B9366" s="33"/>
      <c r="C9366" s="171"/>
      <c r="D9366" s="33"/>
      <c r="E9366" s="33"/>
      <c r="F9366" s="33"/>
      <c r="G9366" s="33"/>
      <c r="H9366" s="33"/>
      <c r="I9366" s="171"/>
      <c r="J9366" s="33"/>
      <c r="K9366" s="33"/>
    </row>
    <row r="9367" spans="2:11" x14ac:dyDescent="0.2">
      <c r="B9367" s="33"/>
      <c r="C9367" s="171"/>
      <c r="D9367" s="33"/>
      <c r="E9367" s="33"/>
      <c r="F9367" s="33"/>
      <c r="G9367" s="33"/>
      <c r="H9367" s="33"/>
      <c r="I9367" s="171"/>
      <c r="J9367" s="33"/>
      <c r="K9367" s="33"/>
    </row>
    <row r="9368" spans="2:11" x14ac:dyDescent="0.2">
      <c r="B9368" s="33"/>
      <c r="C9368" s="171"/>
      <c r="D9368" s="33"/>
      <c r="E9368" s="33"/>
      <c r="F9368" s="33"/>
      <c r="G9368" s="33"/>
      <c r="H9368" s="33"/>
      <c r="I9368" s="171"/>
      <c r="J9368" s="33"/>
      <c r="K9368" s="33"/>
    </row>
    <row r="9369" spans="2:11" x14ac:dyDescent="0.2">
      <c r="B9369" s="33"/>
      <c r="C9369" s="171"/>
      <c r="D9369" s="33"/>
      <c r="E9369" s="33"/>
      <c r="F9369" s="33"/>
      <c r="G9369" s="33"/>
      <c r="H9369" s="33"/>
      <c r="I9369" s="171"/>
      <c r="J9369" s="33"/>
      <c r="K9369" s="33"/>
    </row>
    <row r="9370" spans="2:11" x14ac:dyDescent="0.2">
      <c r="B9370" s="33"/>
      <c r="C9370" s="171"/>
      <c r="D9370" s="33"/>
      <c r="E9370" s="33"/>
      <c r="F9370" s="33"/>
      <c r="G9370" s="33"/>
      <c r="H9370" s="33"/>
      <c r="I9370" s="171"/>
      <c r="J9370" s="33"/>
      <c r="K9370" s="33"/>
    </row>
    <row r="9371" spans="2:11" x14ac:dyDescent="0.2">
      <c r="B9371" s="33"/>
      <c r="C9371" s="171"/>
      <c r="D9371" s="33"/>
      <c r="E9371" s="33"/>
      <c r="F9371" s="33"/>
      <c r="G9371" s="33"/>
      <c r="H9371" s="33"/>
      <c r="I9371" s="171"/>
      <c r="J9371" s="33"/>
      <c r="K9371" s="33"/>
    </row>
    <row r="9372" spans="2:11" x14ac:dyDescent="0.2">
      <c r="B9372" s="33"/>
      <c r="C9372" s="171"/>
      <c r="D9372" s="33"/>
      <c r="E9372" s="33"/>
      <c r="F9372" s="33"/>
      <c r="G9372" s="33"/>
      <c r="H9372" s="33"/>
      <c r="I9372" s="171"/>
      <c r="J9372" s="33"/>
      <c r="K9372" s="33"/>
    </row>
    <row r="9373" spans="2:11" x14ac:dyDescent="0.2">
      <c r="B9373" s="33"/>
      <c r="C9373" s="171"/>
      <c r="D9373" s="33"/>
      <c r="E9373" s="33"/>
      <c r="F9373" s="33"/>
      <c r="G9373" s="33"/>
      <c r="H9373" s="33"/>
      <c r="I9373" s="171"/>
      <c r="J9373" s="33"/>
      <c r="K9373" s="33"/>
    </row>
    <row r="9374" spans="2:11" x14ac:dyDescent="0.2">
      <c r="B9374" s="33"/>
      <c r="C9374" s="171"/>
      <c r="D9374" s="33"/>
      <c r="E9374" s="33"/>
      <c r="F9374" s="33"/>
      <c r="G9374" s="33"/>
      <c r="H9374" s="33"/>
      <c r="I9374" s="171"/>
      <c r="J9374" s="33"/>
      <c r="K9374" s="33"/>
    </row>
    <row r="9375" spans="2:11" x14ac:dyDescent="0.2">
      <c r="B9375" s="33"/>
      <c r="C9375" s="171"/>
      <c r="D9375" s="33"/>
      <c r="E9375" s="33"/>
      <c r="F9375" s="33"/>
      <c r="G9375" s="33"/>
      <c r="H9375" s="33"/>
      <c r="I9375" s="171"/>
      <c r="J9375" s="33"/>
      <c r="K9375" s="33"/>
    </row>
    <row r="9376" spans="2:11" x14ac:dyDescent="0.2">
      <c r="B9376" s="33"/>
      <c r="C9376" s="171"/>
      <c r="D9376" s="33"/>
      <c r="E9376" s="33"/>
      <c r="F9376" s="33"/>
      <c r="G9376" s="33"/>
      <c r="H9376" s="33"/>
      <c r="I9376" s="171"/>
      <c r="J9376" s="33"/>
      <c r="K9376" s="33"/>
    </row>
    <row r="9377" spans="2:11" x14ac:dyDescent="0.2">
      <c r="B9377" s="33"/>
      <c r="C9377" s="171"/>
      <c r="D9377" s="33"/>
      <c r="E9377" s="33"/>
      <c r="F9377" s="33"/>
      <c r="G9377" s="33"/>
      <c r="H9377" s="33"/>
      <c r="I9377" s="171"/>
      <c r="J9377" s="33"/>
      <c r="K9377" s="33"/>
    </row>
    <row r="9378" spans="2:11" x14ac:dyDescent="0.2">
      <c r="B9378" s="33"/>
      <c r="C9378" s="171"/>
      <c r="D9378" s="33"/>
      <c r="E9378" s="33"/>
      <c r="F9378" s="33"/>
      <c r="G9378" s="33"/>
      <c r="H9378" s="33"/>
      <c r="I9378" s="171"/>
      <c r="J9378" s="33"/>
      <c r="K9378" s="33"/>
    </row>
    <row r="9379" spans="2:11" x14ac:dyDescent="0.2">
      <c r="B9379" s="33"/>
      <c r="C9379" s="171"/>
      <c r="D9379" s="33"/>
      <c r="E9379" s="33"/>
      <c r="F9379" s="33"/>
      <c r="G9379" s="33"/>
      <c r="H9379" s="33"/>
      <c r="I9379" s="171"/>
      <c r="J9379" s="33"/>
      <c r="K9379" s="33"/>
    </row>
    <row r="9380" spans="2:11" x14ac:dyDescent="0.2">
      <c r="B9380" s="33"/>
      <c r="C9380" s="171"/>
      <c r="D9380" s="33"/>
      <c r="E9380" s="33"/>
      <c r="F9380" s="33"/>
      <c r="G9380" s="33"/>
      <c r="H9380" s="33"/>
      <c r="I9380" s="171"/>
      <c r="J9380" s="33"/>
      <c r="K9380" s="33"/>
    </row>
    <row r="9381" spans="2:11" x14ac:dyDescent="0.2">
      <c r="B9381" s="33"/>
      <c r="C9381" s="171"/>
      <c r="D9381" s="33"/>
      <c r="E9381" s="33"/>
      <c r="F9381" s="33"/>
      <c r="G9381" s="33"/>
      <c r="H9381" s="33"/>
      <c r="I9381" s="171"/>
      <c r="J9381" s="33"/>
      <c r="K9381" s="33"/>
    </row>
    <row r="9382" spans="2:11" x14ac:dyDescent="0.2">
      <c r="B9382" s="33"/>
      <c r="C9382" s="171"/>
      <c r="D9382" s="33"/>
      <c r="E9382" s="33"/>
      <c r="F9382" s="33"/>
      <c r="G9382" s="33"/>
      <c r="H9382" s="33"/>
      <c r="I9382" s="171"/>
      <c r="J9382" s="33"/>
      <c r="K9382" s="33"/>
    </row>
    <row r="9383" spans="2:11" x14ac:dyDescent="0.2">
      <c r="B9383" s="33"/>
      <c r="C9383" s="171"/>
      <c r="D9383" s="33"/>
      <c r="E9383" s="33"/>
      <c r="F9383" s="33"/>
      <c r="G9383" s="33"/>
      <c r="H9383" s="33"/>
      <c r="I9383" s="171"/>
      <c r="J9383" s="33"/>
      <c r="K9383" s="33"/>
    </row>
    <row r="9384" spans="2:11" x14ac:dyDescent="0.2">
      <c r="B9384" s="33"/>
      <c r="C9384" s="171"/>
      <c r="D9384" s="33"/>
      <c r="E9384" s="33"/>
      <c r="F9384" s="33"/>
      <c r="G9384" s="33"/>
      <c r="H9384" s="33"/>
      <c r="I9384" s="171"/>
      <c r="J9384" s="33"/>
      <c r="K9384" s="33"/>
    </row>
    <row r="9385" spans="2:11" x14ac:dyDescent="0.2">
      <c r="B9385" s="33"/>
      <c r="C9385" s="171"/>
      <c r="D9385" s="33"/>
      <c r="E9385" s="33"/>
      <c r="F9385" s="33"/>
      <c r="G9385" s="33"/>
      <c r="H9385" s="33"/>
      <c r="I9385" s="171"/>
      <c r="J9385" s="33"/>
      <c r="K9385" s="33"/>
    </row>
    <row r="9386" spans="2:11" x14ac:dyDescent="0.2">
      <c r="B9386" s="33"/>
      <c r="C9386" s="171"/>
      <c r="D9386" s="33"/>
      <c r="E9386" s="33"/>
      <c r="F9386" s="33"/>
      <c r="G9386" s="33"/>
      <c r="H9386" s="33"/>
      <c r="I9386" s="171"/>
      <c r="J9386" s="33"/>
      <c r="K9386" s="33"/>
    </row>
    <row r="9387" spans="2:11" x14ac:dyDescent="0.2">
      <c r="B9387" s="33"/>
      <c r="C9387" s="171"/>
      <c r="D9387" s="33"/>
      <c r="E9387" s="33"/>
      <c r="F9387" s="33"/>
      <c r="G9387" s="33"/>
      <c r="H9387" s="33"/>
      <c r="I9387" s="171"/>
      <c r="J9387" s="33"/>
      <c r="K9387" s="33"/>
    </row>
    <row r="9388" spans="2:11" x14ac:dyDescent="0.2">
      <c r="B9388" s="33"/>
      <c r="C9388" s="171"/>
      <c r="D9388" s="33"/>
      <c r="E9388" s="33"/>
      <c r="F9388" s="33"/>
      <c r="G9388" s="33"/>
      <c r="H9388" s="33"/>
      <c r="I9388" s="171"/>
      <c r="J9388" s="33"/>
      <c r="K9388" s="33"/>
    </row>
    <row r="9389" spans="2:11" x14ac:dyDescent="0.2">
      <c r="B9389" s="33"/>
      <c r="C9389" s="171"/>
      <c r="D9389" s="33"/>
      <c r="E9389" s="33"/>
      <c r="F9389" s="33"/>
      <c r="G9389" s="33"/>
      <c r="H9389" s="33"/>
      <c r="I9389" s="171"/>
      <c r="J9389" s="33"/>
      <c r="K9389" s="33"/>
    </row>
    <row r="9390" spans="2:11" x14ac:dyDescent="0.2">
      <c r="B9390" s="33"/>
      <c r="C9390" s="171"/>
      <c r="D9390" s="33"/>
      <c r="E9390" s="33"/>
      <c r="F9390" s="33"/>
      <c r="G9390" s="33"/>
      <c r="H9390" s="33"/>
      <c r="I9390" s="171"/>
      <c r="J9390" s="33"/>
      <c r="K9390" s="33"/>
    </row>
    <row r="9391" spans="2:11" x14ac:dyDescent="0.2">
      <c r="B9391" s="33"/>
      <c r="C9391" s="171"/>
      <c r="D9391" s="33"/>
      <c r="E9391" s="33"/>
      <c r="F9391" s="33"/>
      <c r="G9391" s="33"/>
      <c r="H9391" s="33"/>
      <c r="I9391" s="171"/>
      <c r="J9391" s="33"/>
      <c r="K9391" s="33"/>
    </row>
    <row r="9392" spans="2:11" x14ac:dyDescent="0.2">
      <c r="B9392" s="33"/>
      <c r="C9392" s="171"/>
      <c r="D9392" s="33"/>
      <c r="E9392" s="33"/>
      <c r="F9392" s="33"/>
      <c r="G9392" s="33"/>
      <c r="H9392" s="33"/>
      <c r="I9392" s="171"/>
      <c r="J9392" s="33"/>
      <c r="K9392" s="33"/>
    </row>
    <row r="9393" spans="2:11" x14ac:dyDescent="0.2">
      <c r="B9393" s="33"/>
      <c r="C9393" s="171"/>
      <c r="D9393" s="33"/>
      <c r="E9393" s="33"/>
      <c r="F9393" s="33"/>
      <c r="G9393" s="33"/>
      <c r="H9393" s="33"/>
      <c r="I9393" s="171"/>
      <c r="J9393" s="33"/>
      <c r="K9393" s="33"/>
    </row>
    <row r="9394" spans="2:11" x14ac:dyDescent="0.2">
      <c r="B9394" s="33"/>
      <c r="C9394" s="171"/>
      <c r="D9394" s="33"/>
      <c r="E9394" s="33"/>
      <c r="F9394" s="33"/>
      <c r="G9394" s="33"/>
      <c r="H9394" s="33"/>
      <c r="I9394" s="171"/>
      <c r="J9394" s="33"/>
      <c r="K9394" s="33"/>
    </row>
    <row r="9395" spans="2:11" x14ac:dyDescent="0.2">
      <c r="B9395" s="33"/>
      <c r="C9395" s="171"/>
      <c r="D9395" s="33"/>
      <c r="E9395" s="33"/>
      <c r="F9395" s="33"/>
      <c r="G9395" s="33"/>
      <c r="H9395" s="33"/>
      <c r="I9395" s="171"/>
      <c r="J9395" s="33"/>
      <c r="K9395" s="33"/>
    </row>
    <row r="9396" spans="2:11" x14ac:dyDescent="0.2">
      <c r="B9396" s="33"/>
      <c r="C9396" s="171"/>
      <c r="D9396" s="33"/>
      <c r="E9396" s="33"/>
      <c r="F9396" s="33"/>
      <c r="G9396" s="33"/>
      <c r="H9396" s="33"/>
      <c r="I9396" s="171"/>
      <c r="J9396" s="33"/>
      <c r="K9396" s="33"/>
    </row>
    <row r="9397" spans="2:11" x14ac:dyDescent="0.2">
      <c r="B9397" s="33"/>
      <c r="C9397" s="171"/>
      <c r="D9397" s="33"/>
      <c r="E9397" s="33"/>
      <c r="F9397" s="33"/>
      <c r="G9397" s="33"/>
      <c r="H9397" s="33"/>
      <c r="I9397" s="171"/>
      <c r="J9397" s="33"/>
      <c r="K9397" s="33"/>
    </row>
    <row r="9398" spans="2:11" x14ac:dyDescent="0.2">
      <c r="B9398" s="33"/>
      <c r="C9398" s="171"/>
      <c r="D9398" s="33"/>
      <c r="E9398" s="33"/>
      <c r="F9398" s="33"/>
      <c r="G9398" s="33"/>
      <c r="H9398" s="33"/>
      <c r="I9398" s="171"/>
      <c r="J9398" s="33"/>
      <c r="K9398" s="33"/>
    </row>
    <row r="9399" spans="2:11" x14ac:dyDescent="0.2">
      <c r="B9399" s="33"/>
      <c r="C9399" s="171"/>
      <c r="D9399" s="33"/>
      <c r="E9399" s="33"/>
      <c r="F9399" s="33"/>
      <c r="G9399" s="33"/>
      <c r="H9399" s="33"/>
      <c r="I9399" s="171"/>
      <c r="J9399" s="33"/>
      <c r="K9399" s="33"/>
    </row>
    <row r="9400" spans="2:11" x14ac:dyDescent="0.2">
      <c r="B9400" s="33"/>
      <c r="C9400" s="171"/>
      <c r="D9400" s="33"/>
      <c r="E9400" s="33"/>
      <c r="F9400" s="33"/>
      <c r="G9400" s="33"/>
      <c r="H9400" s="33"/>
      <c r="I9400" s="171"/>
      <c r="J9400" s="33"/>
      <c r="K9400" s="33"/>
    </row>
    <row r="9401" spans="2:11" x14ac:dyDescent="0.2">
      <c r="B9401" s="33"/>
      <c r="C9401" s="171"/>
      <c r="D9401" s="33"/>
      <c r="E9401" s="33"/>
      <c r="F9401" s="33"/>
      <c r="G9401" s="33"/>
      <c r="H9401" s="33"/>
      <c r="I9401" s="171"/>
      <c r="J9401" s="33"/>
      <c r="K9401" s="33"/>
    </row>
    <row r="9402" spans="2:11" x14ac:dyDescent="0.2">
      <c r="B9402" s="33"/>
      <c r="C9402" s="171"/>
      <c r="D9402" s="33"/>
      <c r="E9402" s="33"/>
      <c r="F9402" s="33"/>
      <c r="G9402" s="33"/>
      <c r="H9402" s="33"/>
      <c r="I9402" s="171"/>
      <c r="J9402" s="33"/>
      <c r="K9402" s="33"/>
    </row>
    <row r="9403" spans="2:11" x14ac:dyDescent="0.2">
      <c r="B9403" s="33"/>
      <c r="C9403" s="171"/>
      <c r="D9403" s="33"/>
      <c r="E9403" s="33"/>
      <c r="F9403" s="33"/>
      <c r="G9403" s="33"/>
      <c r="H9403" s="33"/>
      <c r="I9403" s="171"/>
      <c r="J9403" s="33"/>
      <c r="K9403" s="33"/>
    </row>
    <row r="9404" spans="2:11" x14ac:dyDescent="0.2">
      <c r="B9404" s="33"/>
      <c r="C9404" s="171"/>
      <c r="D9404" s="33"/>
      <c r="E9404" s="33"/>
      <c r="F9404" s="33"/>
      <c r="G9404" s="33"/>
      <c r="H9404" s="33"/>
      <c r="I9404" s="171"/>
      <c r="J9404" s="33"/>
      <c r="K9404" s="33"/>
    </row>
    <row r="9405" spans="2:11" x14ac:dyDescent="0.2">
      <c r="B9405" s="33"/>
      <c r="C9405" s="171"/>
      <c r="D9405" s="33"/>
      <c r="E9405" s="33"/>
      <c r="F9405" s="33"/>
      <c r="G9405" s="33"/>
      <c r="H9405" s="33"/>
      <c r="I9405" s="171"/>
      <c r="J9405" s="33"/>
      <c r="K9405" s="33"/>
    </row>
    <row r="9406" spans="2:11" x14ac:dyDescent="0.2">
      <c r="B9406" s="33"/>
      <c r="C9406" s="171"/>
      <c r="D9406" s="33"/>
      <c r="E9406" s="33"/>
      <c r="F9406" s="33"/>
      <c r="G9406" s="33"/>
      <c r="H9406" s="33"/>
      <c r="I9406" s="171"/>
      <c r="J9406" s="33"/>
      <c r="K9406" s="33"/>
    </row>
    <row r="9407" spans="2:11" x14ac:dyDescent="0.2">
      <c r="B9407" s="33"/>
      <c r="C9407" s="171"/>
      <c r="D9407" s="33"/>
      <c r="E9407" s="33"/>
      <c r="F9407" s="33"/>
      <c r="G9407" s="33"/>
      <c r="H9407" s="33"/>
      <c r="I9407" s="171"/>
      <c r="J9407" s="33"/>
      <c r="K9407" s="33"/>
    </row>
    <row r="9408" spans="2:11" x14ac:dyDescent="0.2">
      <c r="B9408" s="33"/>
      <c r="C9408" s="171"/>
      <c r="D9408" s="33"/>
      <c r="E9408" s="33"/>
      <c r="F9408" s="33"/>
      <c r="G9408" s="33"/>
      <c r="H9408" s="33"/>
      <c r="I9408" s="171"/>
      <c r="J9408" s="33"/>
      <c r="K9408" s="33"/>
    </row>
    <row r="9409" spans="2:11" x14ac:dyDescent="0.2">
      <c r="B9409" s="33"/>
      <c r="C9409" s="171"/>
      <c r="D9409" s="33"/>
      <c r="E9409" s="33"/>
      <c r="F9409" s="33"/>
      <c r="G9409" s="33"/>
      <c r="H9409" s="33"/>
      <c r="I9409" s="171"/>
      <c r="J9409" s="33"/>
      <c r="K9409" s="33"/>
    </row>
    <row r="9410" spans="2:11" x14ac:dyDescent="0.2">
      <c r="B9410" s="33"/>
      <c r="C9410" s="171"/>
      <c r="D9410" s="33"/>
      <c r="E9410" s="33"/>
      <c r="F9410" s="33"/>
      <c r="G9410" s="33"/>
      <c r="H9410" s="33"/>
      <c r="I9410" s="171"/>
      <c r="J9410" s="33"/>
      <c r="K9410" s="33"/>
    </row>
    <row r="9411" spans="2:11" x14ac:dyDescent="0.2">
      <c r="B9411" s="33"/>
      <c r="C9411" s="171"/>
      <c r="D9411" s="33"/>
      <c r="E9411" s="33"/>
      <c r="F9411" s="33"/>
      <c r="G9411" s="33"/>
      <c r="H9411" s="33"/>
      <c r="I9411" s="171"/>
      <c r="J9411" s="33"/>
      <c r="K9411" s="33"/>
    </row>
    <row r="9412" spans="2:11" x14ac:dyDescent="0.2">
      <c r="B9412" s="33"/>
      <c r="C9412" s="171"/>
      <c r="D9412" s="33"/>
      <c r="E9412" s="33"/>
      <c r="F9412" s="33"/>
      <c r="G9412" s="33"/>
      <c r="H9412" s="33"/>
      <c r="I9412" s="171"/>
      <c r="J9412" s="33"/>
      <c r="K9412" s="33"/>
    </row>
    <row r="9413" spans="2:11" x14ac:dyDescent="0.2">
      <c r="B9413" s="33"/>
      <c r="C9413" s="171"/>
      <c r="D9413" s="33"/>
      <c r="E9413" s="33"/>
      <c r="F9413" s="33"/>
      <c r="G9413" s="33"/>
      <c r="H9413" s="33"/>
      <c r="I9413" s="171"/>
      <c r="J9413" s="33"/>
      <c r="K9413" s="33"/>
    </row>
    <row r="9414" spans="2:11" x14ac:dyDescent="0.2">
      <c r="B9414" s="33"/>
      <c r="C9414" s="171"/>
      <c r="D9414" s="33"/>
      <c r="E9414" s="33"/>
      <c r="F9414" s="33"/>
      <c r="G9414" s="33"/>
      <c r="H9414" s="33"/>
      <c r="I9414" s="171"/>
      <c r="J9414" s="33"/>
      <c r="K9414" s="33"/>
    </row>
    <row r="9415" spans="2:11" x14ac:dyDescent="0.2">
      <c r="B9415" s="33"/>
      <c r="C9415" s="171"/>
      <c r="D9415" s="33"/>
      <c r="E9415" s="33"/>
      <c r="F9415" s="33"/>
      <c r="G9415" s="33"/>
      <c r="H9415" s="33"/>
      <c r="I9415" s="171"/>
      <c r="J9415" s="33"/>
      <c r="K9415" s="33"/>
    </row>
    <row r="9416" spans="2:11" x14ac:dyDescent="0.2">
      <c r="B9416" s="33"/>
      <c r="C9416" s="171"/>
      <c r="D9416" s="33"/>
      <c r="E9416" s="33"/>
      <c r="F9416" s="33"/>
      <c r="G9416" s="33"/>
      <c r="H9416" s="33"/>
      <c r="I9416" s="171"/>
      <c r="J9416" s="33"/>
      <c r="K9416" s="33"/>
    </row>
    <row r="9417" spans="2:11" x14ac:dyDescent="0.2">
      <c r="B9417" s="33"/>
      <c r="C9417" s="171"/>
      <c r="D9417" s="33"/>
      <c r="E9417" s="33"/>
      <c r="F9417" s="33"/>
      <c r="G9417" s="33"/>
      <c r="H9417" s="33"/>
      <c r="I9417" s="171"/>
      <c r="J9417" s="33"/>
      <c r="K9417" s="33"/>
    </row>
    <row r="9418" spans="2:11" x14ac:dyDescent="0.2">
      <c r="B9418" s="33"/>
      <c r="C9418" s="171"/>
      <c r="D9418" s="33"/>
      <c r="E9418" s="33"/>
      <c r="F9418" s="33"/>
      <c r="G9418" s="33"/>
      <c r="H9418" s="33"/>
      <c r="I9418" s="171"/>
      <c r="J9418" s="33"/>
      <c r="K9418" s="33"/>
    </row>
    <row r="9419" spans="2:11" x14ac:dyDescent="0.2">
      <c r="B9419" s="33"/>
      <c r="C9419" s="171"/>
      <c r="D9419" s="33"/>
      <c r="E9419" s="33"/>
      <c r="F9419" s="33"/>
      <c r="G9419" s="33"/>
      <c r="H9419" s="33"/>
      <c r="I9419" s="171"/>
      <c r="J9419" s="33"/>
      <c r="K9419" s="33"/>
    </row>
    <row r="9420" spans="2:11" x14ac:dyDescent="0.2">
      <c r="B9420" s="33"/>
      <c r="C9420" s="171"/>
      <c r="D9420" s="33"/>
      <c r="E9420" s="33"/>
      <c r="F9420" s="33"/>
      <c r="G9420" s="33"/>
      <c r="H9420" s="33"/>
      <c r="I9420" s="171"/>
      <c r="J9420" s="33"/>
      <c r="K9420" s="33"/>
    </row>
    <row r="9421" spans="2:11" x14ac:dyDescent="0.2">
      <c r="B9421" s="33"/>
      <c r="C9421" s="171"/>
      <c r="D9421" s="33"/>
      <c r="E9421" s="33"/>
      <c r="F9421" s="33"/>
      <c r="G9421" s="33"/>
      <c r="H9421" s="33"/>
      <c r="I9421" s="171"/>
      <c r="J9421" s="33"/>
      <c r="K9421" s="33"/>
    </row>
    <row r="9422" spans="2:11" x14ac:dyDescent="0.2">
      <c r="B9422" s="33"/>
      <c r="C9422" s="171"/>
      <c r="D9422" s="33"/>
      <c r="E9422" s="33"/>
      <c r="F9422" s="33"/>
      <c r="G9422" s="33"/>
      <c r="H9422" s="33"/>
      <c r="I9422" s="171"/>
      <c r="J9422" s="33"/>
      <c r="K9422" s="33"/>
    </row>
    <row r="9423" spans="2:11" x14ac:dyDescent="0.2">
      <c r="B9423" s="33"/>
      <c r="C9423" s="171"/>
      <c r="D9423" s="33"/>
      <c r="E9423" s="33"/>
      <c r="F9423" s="33"/>
      <c r="G9423" s="33"/>
      <c r="H9423" s="33"/>
      <c r="I9423" s="171"/>
      <c r="J9423" s="33"/>
      <c r="K9423" s="33"/>
    </row>
    <row r="9424" spans="2:11" x14ac:dyDescent="0.2">
      <c r="B9424" s="33"/>
      <c r="C9424" s="171"/>
      <c r="D9424" s="33"/>
      <c r="E9424" s="33"/>
      <c r="F9424" s="33"/>
      <c r="G9424" s="33"/>
      <c r="H9424" s="33"/>
      <c r="I9424" s="171"/>
      <c r="J9424" s="33"/>
      <c r="K9424" s="33"/>
    </row>
    <row r="9425" spans="2:11" x14ac:dyDescent="0.2">
      <c r="B9425" s="33"/>
      <c r="C9425" s="171"/>
      <c r="D9425" s="33"/>
      <c r="E9425" s="33"/>
      <c r="F9425" s="33"/>
      <c r="G9425" s="33"/>
      <c r="H9425" s="33"/>
      <c r="I9425" s="171"/>
      <c r="J9425" s="33"/>
      <c r="K9425" s="33"/>
    </row>
    <row r="9426" spans="2:11" x14ac:dyDescent="0.2">
      <c r="B9426" s="33"/>
      <c r="C9426" s="171"/>
      <c r="D9426" s="33"/>
      <c r="E9426" s="33"/>
      <c r="F9426" s="33"/>
      <c r="G9426" s="33"/>
      <c r="H9426" s="33"/>
      <c r="I9426" s="171"/>
      <c r="J9426" s="33"/>
      <c r="K9426" s="33"/>
    </row>
    <row r="9427" spans="2:11" x14ac:dyDescent="0.2">
      <c r="B9427" s="33"/>
      <c r="C9427" s="171"/>
      <c r="D9427" s="33"/>
      <c r="E9427" s="33"/>
      <c r="F9427" s="33"/>
      <c r="G9427" s="33"/>
      <c r="H9427" s="33"/>
      <c r="I9427" s="171"/>
      <c r="J9427" s="33"/>
      <c r="K9427" s="33"/>
    </row>
    <row r="9428" spans="2:11" x14ac:dyDescent="0.2">
      <c r="B9428" s="33"/>
      <c r="C9428" s="171"/>
      <c r="D9428" s="33"/>
      <c r="E9428" s="33"/>
      <c r="F9428" s="33"/>
      <c r="G9428" s="33"/>
      <c r="H9428" s="33"/>
      <c r="I9428" s="171"/>
      <c r="J9428" s="33"/>
      <c r="K9428" s="33"/>
    </row>
    <row r="9429" spans="2:11" x14ac:dyDescent="0.2">
      <c r="B9429" s="33"/>
      <c r="C9429" s="171"/>
      <c r="D9429" s="33"/>
      <c r="E9429" s="33"/>
      <c r="F9429" s="33"/>
      <c r="G9429" s="33"/>
      <c r="H9429" s="33"/>
      <c r="I9429" s="171"/>
      <c r="J9429" s="33"/>
      <c r="K9429" s="33"/>
    </row>
    <row r="9430" spans="2:11" x14ac:dyDescent="0.2">
      <c r="B9430" s="33"/>
      <c r="C9430" s="171"/>
      <c r="D9430" s="33"/>
      <c r="E9430" s="33"/>
      <c r="F9430" s="33"/>
      <c r="G9430" s="33"/>
      <c r="H9430" s="33"/>
      <c r="I9430" s="171"/>
      <c r="J9430" s="33"/>
      <c r="K9430" s="33"/>
    </row>
    <row r="9431" spans="2:11" x14ac:dyDescent="0.2">
      <c r="B9431" s="33"/>
      <c r="C9431" s="171"/>
      <c r="D9431" s="33"/>
      <c r="E9431" s="33"/>
      <c r="F9431" s="33"/>
      <c r="G9431" s="33"/>
      <c r="H9431" s="33"/>
      <c r="I9431" s="171"/>
      <c r="J9431" s="33"/>
      <c r="K9431" s="33"/>
    </row>
    <row r="9432" spans="2:11" x14ac:dyDescent="0.2">
      <c r="B9432" s="33"/>
      <c r="C9432" s="171"/>
      <c r="D9432" s="33"/>
      <c r="E9432" s="33"/>
      <c r="F9432" s="33"/>
      <c r="G9432" s="33"/>
      <c r="H9432" s="33"/>
      <c r="I9432" s="171"/>
      <c r="J9432" s="33"/>
      <c r="K9432" s="33"/>
    </row>
    <row r="9433" spans="2:11" x14ac:dyDescent="0.2">
      <c r="B9433" s="33"/>
      <c r="C9433" s="171"/>
      <c r="D9433" s="33"/>
      <c r="E9433" s="33"/>
      <c r="F9433" s="33"/>
      <c r="G9433" s="33"/>
      <c r="H9433" s="33"/>
      <c r="I9433" s="171"/>
      <c r="J9433" s="33"/>
      <c r="K9433" s="33"/>
    </row>
    <row r="9434" spans="2:11" x14ac:dyDescent="0.2">
      <c r="B9434" s="33"/>
      <c r="C9434" s="171"/>
      <c r="D9434" s="33"/>
      <c r="E9434" s="33"/>
      <c r="F9434" s="33"/>
      <c r="G9434" s="33"/>
      <c r="H9434" s="33"/>
      <c r="I9434" s="171"/>
      <c r="J9434" s="33"/>
      <c r="K9434" s="33"/>
    </row>
    <row r="9435" spans="2:11" x14ac:dyDescent="0.2">
      <c r="B9435" s="33"/>
      <c r="C9435" s="171"/>
      <c r="D9435" s="33"/>
      <c r="E9435" s="33"/>
      <c r="F9435" s="33"/>
      <c r="G9435" s="33"/>
      <c r="H9435" s="33"/>
      <c r="I9435" s="171"/>
      <c r="J9435" s="33"/>
      <c r="K9435" s="33"/>
    </row>
    <row r="9436" spans="2:11" x14ac:dyDescent="0.2">
      <c r="B9436" s="33"/>
      <c r="C9436" s="171"/>
      <c r="D9436" s="33"/>
      <c r="E9436" s="33"/>
      <c r="F9436" s="33"/>
      <c r="G9436" s="33"/>
      <c r="H9436" s="33"/>
      <c r="I9436" s="171"/>
      <c r="J9436" s="33"/>
      <c r="K9436" s="33"/>
    </row>
    <row r="9437" spans="2:11" x14ac:dyDescent="0.2">
      <c r="B9437" s="33"/>
      <c r="C9437" s="171"/>
      <c r="D9437" s="33"/>
      <c r="E9437" s="33"/>
      <c r="F9437" s="33"/>
      <c r="G9437" s="33"/>
      <c r="H9437" s="33"/>
      <c r="I9437" s="171"/>
      <c r="J9437" s="33"/>
      <c r="K9437" s="33"/>
    </row>
    <row r="9438" spans="2:11" x14ac:dyDescent="0.2">
      <c r="B9438" s="33"/>
      <c r="C9438" s="171"/>
      <c r="D9438" s="33"/>
      <c r="E9438" s="33"/>
      <c r="F9438" s="33"/>
      <c r="G9438" s="33"/>
      <c r="H9438" s="33"/>
      <c r="I9438" s="171"/>
      <c r="J9438" s="33"/>
      <c r="K9438" s="33"/>
    </row>
    <row r="9439" spans="2:11" x14ac:dyDescent="0.2">
      <c r="B9439" s="33"/>
      <c r="C9439" s="171"/>
      <c r="D9439" s="33"/>
      <c r="E9439" s="33"/>
      <c r="F9439" s="33"/>
      <c r="G9439" s="33"/>
      <c r="H9439" s="33"/>
      <c r="I9439" s="171"/>
      <c r="J9439" s="33"/>
      <c r="K9439" s="33"/>
    </row>
    <row r="9440" spans="2:11" x14ac:dyDescent="0.2">
      <c r="B9440" s="33"/>
      <c r="C9440" s="171"/>
      <c r="D9440" s="33"/>
      <c r="E9440" s="33"/>
      <c r="F9440" s="33"/>
      <c r="G9440" s="33"/>
      <c r="H9440" s="33"/>
      <c r="I9440" s="171"/>
      <c r="J9440" s="33"/>
      <c r="K9440" s="33"/>
    </row>
    <row r="9441" spans="2:11" x14ac:dyDescent="0.2">
      <c r="B9441" s="33"/>
      <c r="C9441" s="171"/>
      <c r="D9441" s="33"/>
      <c r="E9441" s="33"/>
      <c r="F9441" s="33"/>
      <c r="G9441" s="33"/>
      <c r="H9441" s="33"/>
      <c r="I9441" s="171"/>
      <c r="J9441" s="33"/>
      <c r="K9441" s="33"/>
    </row>
    <row r="9442" spans="2:11" x14ac:dyDescent="0.2">
      <c r="B9442" s="33"/>
      <c r="C9442" s="171"/>
      <c r="D9442" s="33"/>
      <c r="E9442" s="33"/>
      <c r="F9442" s="33"/>
      <c r="G9442" s="33"/>
      <c r="H9442" s="33"/>
      <c r="I9442" s="171"/>
      <c r="J9442" s="33"/>
      <c r="K9442" s="33"/>
    </row>
    <row r="9443" spans="2:11" x14ac:dyDescent="0.2">
      <c r="B9443" s="33"/>
      <c r="C9443" s="171"/>
      <c r="D9443" s="33"/>
      <c r="E9443" s="33"/>
      <c r="F9443" s="33"/>
      <c r="G9443" s="33"/>
      <c r="H9443" s="33"/>
      <c r="I9443" s="171"/>
      <c r="J9443" s="33"/>
      <c r="K9443" s="33"/>
    </row>
    <row r="9444" spans="2:11" x14ac:dyDescent="0.2">
      <c r="B9444" s="33"/>
      <c r="C9444" s="171"/>
      <c r="D9444" s="33"/>
      <c r="E9444" s="33"/>
      <c r="F9444" s="33"/>
      <c r="G9444" s="33"/>
      <c r="H9444" s="33"/>
      <c r="I9444" s="171"/>
      <c r="J9444" s="33"/>
      <c r="K9444" s="33"/>
    </row>
    <row r="9445" spans="2:11" x14ac:dyDescent="0.2">
      <c r="B9445" s="33"/>
      <c r="C9445" s="171"/>
      <c r="D9445" s="33"/>
      <c r="E9445" s="33"/>
      <c r="F9445" s="33"/>
      <c r="G9445" s="33"/>
      <c r="H9445" s="33"/>
      <c r="I9445" s="171"/>
      <c r="J9445" s="33"/>
      <c r="K9445" s="33"/>
    </row>
    <row r="9446" spans="2:11" x14ac:dyDescent="0.2">
      <c r="B9446" s="33"/>
      <c r="C9446" s="171"/>
      <c r="D9446" s="33"/>
      <c r="E9446" s="33"/>
      <c r="F9446" s="33"/>
      <c r="G9446" s="33"/>
      <c r="H9446" s="33"/>
      <c r="I9446" s="171"/>
      <c r="J9446" s="33"/>
      <c r="K9446" s="33"/>
    </row>
    <row r="9447" spans="2:11" x14ac:dyDescent="0.2">
      <c r="B9447" s="33"/>
      <c r="C9447" s="171"/>
      <c r="D9447" s="33"/>
      <c r="E9447" s="33"/>
      <c r="F9447" s="33"/>
      <c r="G9447" s="33"/>
      <c r="H9447" s="33"/>
      <c r="I9447" s="171"/>
      <c r="J9447" s="33"/>
      <c r="K9447" s="33"/>
    </row>
    <row r="9448" spans="2:11" x14ac:dyDescent="0.2">
      <c r="B9448" s="33"/>
      <c r="C9448" s="171"/>
      <c r="D9448" s="33"/>
      <c r="E9448" s="33"/>
      <c r="F9448" s="33"/>
      <c r="G9448" s="33"/>
      <c r="H9448" s="33"/>
      <c r="I9448" s="171"/>
      <c r="J9448" s="33"/>
      <c r="K9448" s="33"/>
    </row>
    <row r="9449" spans="2:11" x14ac:dyDescent="0.2">
      <c r="B9449" s="33"/>
      <c r="C9449" s="171"/>
      <c r="D9449" s="33"/>
      <c r="E9449" s="33"/>
      <c r="F9449" s="33"/>
      <c r="G9449" s="33"/>
      <c r="H9449" s="33"/>
      <c r="I9449" s="171"/>
      <c r="J9449" s="33"/>
      <c r="K9449" s="33"/>
    </row>
    <row r="9450" spans="2:11" x14ac:dyDescent="0.2">
      <c r="B9450" s="33"/>
      <c r="C9450" s="171"/>
      <c r="D9450" s="33"/>
      <c r="E9450" s="33"/>
      <c r="F9450" s="33"/>
      <c r="G9450" s="33"/>
      <c r="H9450" s="33"/>
      <c r="I9450" s="171"/>
      <c r="J9450" s="33"/>
      <c r="K9450" s="33"/>
    </row>
    <row r="9451" spans="2:11" x14ac:dyDescent="0.2">
      <c r="B9451" s="33"/>
      <c r="C9451" s="171"/>
      <c r="D9451" s="33"/>
      <c r="E9451" s="33"/>
      <c r="F9451" s="33"/>
      <c r="G9451" s="33"/>
      <c r="H9451" s="33"/>
      <c r="I9451" s="171"/>
      <c r="J9451" s="33"/>
      <c r="K9451" s="33"/>
    </row>
    <row r="9452" spans="2:11" x14ac:dyDescent="0.2">
      <c r="B9452" s="33"/>
      <c r="C9452" s="171"/>
      <c r="D9452" s="33"/>
      <c r="E9452" s="33"/>
      <c r="F9452" s="33"/>
      <c r="G9452" s="33"/>
      <c r="H9452" s="33"/>
      <c r="I9452" s="171"/>
      <c r="J9452" s="33"/>
      <c r="K9452" s="33"/>
    </row>
    <row r="9453" spans="2:11" x14ac:dyDescent="0.2">
      <c r="B9453" s="33"/>
      <c r="C9453" s="171"/>
      <c r="D9453" s="33"/>
      <c r="E9453" s="33"/>
      <c r="F9453" s="33"/>
      <c r="G9453" s="33"/>
      <c r="H9453" s="33"/>
      <c r="I9453" s="171"/>
      <c r="J9453" s="33"/>
      <c r="K9453" s="33"/>
    </row>
    <row r="9454" spans="2:11" x14ac:dyDescent="0.2">
      <c r="B9454" s="33"/>
      <c r="C9454" s="171"/>
      <c r="D9454" s="33"/>
      <c r="E9454" s="33"/>
      <c r="F9454" s="33"/>
      <c r="G9454" s="33"/>
      <c r="H9454" s="33"/>
      <c r="I9454" s="171"/>
      <c r="J9454" s="33"/>
      <c r="K9454" s="33"/>
    </row>
    <row r="9455" spans="2:11" x14ac:dyDescent="0.2">
      <c r="B9455" s="33"/>
      <c r="C9455" s="171"/>
      <c r="D9455" s="33"/>
      <c r="E9455" s="33"/>
      <c r="F9455" s="33"/>
      <c r="G9455" s="33"/>
      <c r="H9455" s="33"/>
      <c r="I9455" s="171"/>
      <c r="J9455" s="33"/>
      <c r="K9455" s="33"/>
    </row>
    <row r="9456" spans="2:11" x14ac:dyDescent="0.2">
      <c r="B9456" s="33"/>
      <c r="C9456" s="171"/>
      <c r="D9456" s="33"/>
      <c r="E9456" s="33"/>
      <c r="F9456" s="33"/>
      <c r="G9456" s="33"/>
      <c r="H9456" s="33"/>
      <c r="I9456" s="171"/>
      <c r="J9456" s="33"/>
      <c r="K9456" s="33"/>
    </row>
    <row r="9457" spans="2:11" x14ac:dyDescent="0.2">
      <c r="B9457" s="33"/>
      <c r="C9457" s="171"/>
      <c r="D9457" s="33"/>
      <c r="E9457" s="33"/>
      <c r="F9457" s="33"/>
      <c r="G9457" s="33"/>
      <c r="H9457" s="33"/>
      <c r="I9457" s="171"/>
      <c r="J9457" s="33"/>
      <c r="K9457" s="33"/>
    </row>
    <row r="9458" spans="2:11" x14ac:dyDescent="0.2">
      <c r="B9458" s="33"/>
      <c r="C9458" s="171"/>
      <c r="D9458" s="33"/>
      <c r="E9458" s="33"/>
      <c r="F9458" s="33"/>
      <c r="G9458" s="33"/>
      <c r="H9458" s="33"/>
      <c r="I9458" s="171"/>
      <c r="J9458" s="33"/>
      <c r="K9458" s="33"/>
    </row>
    <row r="9459" spans="2:11" x14ac:dyDescent="0.2">
      <c r="B9459" s="33"/>
      <c r="C9459" s="171"/>
      <c r="D9459" s="33"/>
      <c r="E9459" s="33"/>
      <c r="F9459" s="33"/>
      <c r="G9459" s="33"/>
      <c r="H9459" s="33"/>
      <c r="I9459" s="171"/>
      <c r="J9459" s="33"/>
      <c r="K9459" s="33"/>
    </row>
    <row r="9460" spans="2:11" x14ac:dyDescent="0.2">
      <c r="B9460" s="33"/>
      <c r="C9460" s="171"/>
      <c r="D9460" s="33"/>
      <c r="E9460" s="33"/>
      <c r="F9460" s="33"/>
      <c r="G9460" s="33"/>
      <c r="H9460" s="33"/>
      <c r="I9460" s="171"/>
      <c r="J9460" s="33"/>
      <c r="K9460" s="33"/>
    </row>
    <row r="9461" spans="2:11" x14ac:dyDescent="0.2">
      <c r="B9461" s="33"/>
      <c r="C9461" s="171"/>
      <c r="D9461" s="33"/>
      <c r="E9461" s="33"/>
      <c r="F9461" s="33"/>
      <c r="G9461" s="33"/>
      <c r="H9461" s="33"/>
      <c r="I9461" s="171"/>
      <c r="J9461" s="33"/>
      <c r="K9461" s="33"/>
    </row>
    <row r="9462" spans="2:11" x14ac:dyDescent="0.2">
      <c r="B9462" s="33"/>
      <c r="C9462" s="171"/>
      <c r="D9462" s="33"/>
      <c r="E9462" s="33"/>
      <c r="F9462" s="33"/>
      <c r="G9462" s="33"/>
      <c r="H9462" s="33"/>
      <c r="I9462" s="171"/>
      <c r="J9462" s="33"/>
      <c r="K9462" s="33"/>
    </row>
    <row r="9463" spans="2:11" x14ac:dyDescent="0.2">
      <c r="B9463" s="33"/>
      <c r="C9463" s="171"/>
      <c r="D9463" s="33"/>
      <c r="E9463" s="33"/>
      <c r="F9463" s="33"/>
      <c r="G9463" s="33"/>
      <c r="H9463" s="33"/>
      <c r="I9463" s="171"/>
      <c r="J9463" s="33"/>
      <c r="K9463" s="33"/>
    </row>
    <row r="9464" spans="2:11" x14ac:dyDescent="0.2">
      <c r="B9464" s="33"/>
      <c r="C9464" s="171"/>
      <c r="D9464" s="33"/>
      <c r="E9464" s="33"/>
      <c r="F9464" s="33"/>
      <c r="G9464" s="33"/>
      <c r="H9464" s="33"/>
      <c r="I9464" s="171"/>
      <c r="J9464" s="33"/>
      <c r="K9464" s="33"/>
    </row>
    <row r="9465" spans="2:11" x14ac:dyDescent="0.2">
      <c r="B9465" s="33"/>
      <c r="C9465" s="171"/>
      <c r="D9465" s="33"/>
      <c r="E9465" s="33"/>
      <c r="F9465" s="33"/>
      <c r="G9465" s="33"/>
      <c r="H9465" s="33"/>
      <c r="I9465" s="171"/>
      <c r="J9465" s="33"/>
      <c r="K9465" s="33"/>
    </row>
    <row r="9466" spans="2:11" x14ac:dyDescent="0.2">
      <c r="B9466" s="33"/>
      <c r="C9466" s="171"/>
      <c r="D9466" s="33"/>
      <c r="E9466" s="33"/>
      <c r="F9466" s="33"/>
      <c r="G9466" s="33"/>
      <c r="H9466" s="33"/>
      <c r="I9466" s="171"/>
      <c r="J9466" s="33"/>
      <c r="K9466" s="33"/>
    </row>
    <row r="9467" spans="2:11" x14ac:dyDescent="0.2">
      <c r="B9467" s="33"/>
      <c r="C9467" s="171"/>
      <c r="D9467" s="33"/>
      <c r="E9467" s="33"/>
      <c r="F9467" s="33"/>
      <c r="G9467" s="33"/>
      <c r="H9467" s="33"/>
      <c r="I9467" s="171"/>
      <c r="J9467" s="33"/>
      <c r="K9467" s="33"/>
    </row>
    <row r="9468" spans="2:11" x14ac:dyDescent="0.2">
      <c r="B9468" s="33"/>
      <c r="C9468" s="171"/>
      <c r="D9468" s="33"/>
      <c r="E9468" s="33"/>
      <c r="F9468" s="33"/>
      <c r="G9468" s="33"/>
      <c r="H9468" s="33"/>
      <c r="I9468" s="171"/>
      <c r="J9468" s="33"/>
      <c r="K9468" s="33"/>
    </row>
    <row r="9469" spans="2:11" x14ac:dyDescent="0.2">
      <c r="B9469" s="33"/>
      <c r="C9469" s="171"/>
      <c r="D9469" s="33"/>
      <c r="E9469" s="33"/>
      <c r="F9469" s="33"/>
      <c r="G9469" s="33"/>
      <c r="H9469" s="33"/>
      <c r="I9469" s="171"/>
      <c r="J9469" s="33"/>
      <c r="K9469" s="33"/>
    </row>
    <row r="9470" spans="2:11" x14ac:dyDescent="0.2">
      <c r="B9470" s="33"/>
      <c r="C9470" s="171"/>
      <c r="D9470" s="33"/>
      <c r="E9470" s="33"/>
      <c r="F9470" s="33"/>
      <c r="G9470" s="33"/>
      <c r="H9470" s="33"/>
      <c r="I9470" s="171"/>
      <c r="J9470" s="33"/>
      <c r="K9470" s="33"/>
    </row>
    <row r="9471" spans="2:11" x14ac:dyDescent="0.2">
      <c r="B9471" s="33"/>
      <c r="C9471" s="171"/>
      <c r="D9471" s="33"/>
      <c r="E9471" s="33"/>
      <c r="F9471" s="33"/>
      <c r="G9471" s="33"/>
      <c r="H9471" s="33"/>
      <c r="I9471" s="171"/>
      <c r="J9471" s="33"/>
      <c r="K9471" s="33"/>
    </row>
    <row r="9472" spans="2:11" x14ac:dyDescent="0.2">
      <c r="B9472" s="33"/>
      <c r="C9472" s="171"/>
      <c r="D9472" s="33"/>
      <c r="E9472" s="33"/>
      <c r="F9472" s="33"/>
      <c r="G9472" s="33"/>
      <c r="H9472" s="33"/>
      <c r="I9472" s="171"/>
      <c r="J9472" s="33"/>
      <c r="K9472" s="33"/>
    </row>
    <row r="9473" spans="2:11" x14ac:dyDescent="0.2">
      <c r="B9473" s="33"/>
      <c r="C9473" s="171"/>
      <c r="D9473" s="33"/>
      <c r="E9473" s="33"/>
      <c r="F9473" s="33"/>
      <c r="G9473" s="33"/>
      <c r="H9473" s="33"/>
      <c r="I9473" s="171"/>
      <c r="J9473" s="33"/>
      <c r="K9473" s="33"/>
    </row>
    <row r="9474" spans="2:11" x14ac:dyDescent="0.2">
      <c r="B9474" s="33"/>
      <c r="C9474" s="171"/>
      <c r="D9474" s="33"/>
      <c r="E9474" s="33"/>
      <c r="F9474" s="33"/>
      <c r="G9474" s="33"/>
      <c r="H9474" s="33"/>
      <c r="I9474" s="171"/>
      <c r="J9474" s="33"/>
      <c r="K9474" s="33"/>
    </row>
    <row r="9475" spans="2:11" x14ac:dyDescent="0.2">
      <c r="B9475" s="33"/>
      <c r="C9475" s="171"/>
      <c r="D9475" s="33"/>
      <c r="E9475" s="33"/>
      <c r="F9475" s="33"/>
      <c r="G9475" s="33"/>
      <c r="H9475" s="33"/>
      <c r="I9475" s="171"/>
      <c r="J9475" s="33"/>
      <c r="K9475" s="33"/>
    </row>
    <row r="9476" spans="2:11" x14ac:dyDescent="0.2">
      <c r="B9476" s="33"/>
      <c r="C9476" s="171"/>
      <c r="D9476" s="33"/>
      <c r="E9476" s="33"/>
      <c r="F9476" s="33"/>
      <c r="G9476" s="33"/>
      <c r="H9476" s="33"/>
      <c r="I9476" s="171"/>
      <c r="J9476" s="33"/>
      <c r="K9476" s="33"/>
    </row>
    <row r="9477" spans="2:11" x14ac:dyDescent="0.2">
      <c r="B9477" s="33"/>
      <c r="C9477" s="171"/>
      <c r="D9477" s="33"/>
      <c r="E9477" s="33"/>
      <c r="F9477" s="33"/>
      <c r="G9477" s="33"/>
      <c r="H9477" s="33"/>
      <c r="I9477" s="171"/>
      <c r="J9477" s="33"/>
      <c r="K9477" s="33"/>
    </row>
    <row r="9478" spans="2:11" x14ac:dyDescent="0.2">
      <c r="B9478" s="33"/>
      <c r="C9478" s="171"/>
      <c r="D9478" s="33"/>
      <c r="E9478" s="33"/>
      <c r="F9478" s="33"/>
      <c r="G9478" s="33"/>
      <c r="H9478" s="33"/>
      <c r="I9478" s="171"/>
      <c r="J9478" s="33"/>
      <c r="K9478" s="33"/>
    </row>
    <row r="9479" spans="2:11" x14ac:dyDescent="0.2">
      <c r="B9479" s="33"/>
      <c r="C9479" s="171"/>
      <c r="D9479" s="33"/>
      <c r="E9479" s="33"/>
      <c r="F9479" s="33"/>
      <c r="G9479" s="33"/>
      <c r="H9479" s="33"/>
      <c r="I9479" s="171"/>
      <c r="J9479" s="33"/>
      <c r="K9479" s="33"/>
    </row>
    <row r="9480" spans="2:11" x14ac:dyDescent="0.2">
      <c r="B9480" s="33"/>
      <c r="C9480" s="171"/>
      <c r="D9480" s="33"/>
      <c r="E9480" s="33"/>
      <c r="F9480" s="33"/>
      <c r="G9480" s="33"/>
      <c r="H9480" s="33"/>
      <c r="I9480" s="171"/>
      <c r="J9480" s="33"/>
      <c r="K9480" s="33"/>
    </row>
    <row r="9481" spans="2:11" x14ac:dyDescent="0.2">
      <c r="B9481" s="33"/>
      <c r="C9481" s="171"/>
      <c r="D9481" s="33"/>
      <c r="E9481" s="33"/>
      <c r="F9481" s="33"/>
      <c r="G9481" s="33"/>
      <c r="H9481" s="33"/>
      <c r="I9481" s="171"/>
      <c r="J9481" s="33"/>
      <c r="K9481" s="33"/>
    </row>
    <row r="9482" spans="2:11" x14ac:dyDescent="0.2">
      <c r="B9482" s="33"/>
      <c r="C9482" s="171"/>
      <c r="D9482" s="33"/>
      <c r="E9482" s="33"/>
      <c r="F9482" s="33"/>
      <c r="G9482" s="33"/>
      <c r="H9482" s="33"/>
      <c r="I9482" s="171"/>
      <c r="J9482" s="33"/>
      <c r="K9482" s="33"/>
    </row>
    <row r="9483" spans="2:11" x14ac:dyDescent="0.2">
      <c r="B9483" s="33"/>
      <c r="C9483" s="171"/>
      <c r="D9483" s="33"/>
      <c r="E9483" s="33"/>
      <c r="F9483" s="33"/>
      <c r="G9483" s="33"/>
      <c r="H9483" s="33"/>
      <c r="I9483" s="171"/>
      <c r="J9483" s="33"/>
      <c r="K9483" s="33"/>
    </row>
    <row r="9484" spans="2:11" x14ac:dyDescent="0.2">
      <c r="B9484" s="33"/>
      <c r="C9484" s="171"/>
      <c r="D9484" s="33"/>
      <c r="E9484" s="33"/>
      <c r="F9484" s="33"/>
      <c r="G9484" s="33"/>
      <c r="H9484" s="33"/>
      <c r="I9484" s="171"/>
      <c r="J9484" s="33"/>
      <c r="K9484" s="33"/>
    </row>
    <row r="9485" spans="2:11" x14ac:dyDescent="0.2">
      <c r="B9485" s="33"/>
      <c r="C9485" s="171"/>
      <c r="D9485" s="33"/>
      <c r="E9485" s="33"/>
      <c r="F9485" s="33"/>
      <c r="G9485" s="33"/>
      <c r="H9485" s="33"/>
      <c r="I9485" s="171"/>
      <c r="J9485" s="33"/>
      <c r="K9485" s="33"/>
    </row>
    <row r="9486" spans="2:11" x14ac:dyDescent="0.2">
      <c r="B9486" s="33"/>
      <c r="C9486" s="171"/>
      <c r="D9486" s="33"/>
      <c r="E9486" s="33"/>
      <c r="F9486" s="33"/>
      <c r="G9486" s="33"/>
      <c r="H9486" s="33"/>
      <c r="I9486" s="171"/>
      <c r="J9486" s="33"/>
      <c r="K9486" s="33"/>
    </row>
    <row r="9487" spans="2:11" x14ac:dyDescent="0.2">
      <c r="B9487" s="33"/>
      <c r="C9487" s="171"/>
      <c r="D9487" s="33"/>
      <c r="E9487" s="33"/>
      <c r="F9487" s="33"/>
      <c r="G9487" s="33"/>
      <c r="H9487" s="33"/>
      <c r="I9487" s="171"/>
      <c r="J9487" s="33"/>
      <c r="K9487" s="33"/>
    </row>
    <row r="9488" spans="2:11" x14ac:dyDescent="0.2">
      <c r="B9488" s="33"/>
      <c r="C9488" s="171"/>
      <c r="D9488" s="33"/>
      <c r="E9488" s="33"/>
      <c r="F9488" s="33"/>
      <c r="G9488" s="33"/>
      <c r="H9488" s="33"/>
      <c r="I9488" s="171"/>
      <c r="J9488" s="33"/>
      <c r="K9488" s="33"/>
    </row>
    <row r="9489" spans="2:11" x14ac:dyDescent="0.2">
      <c r="B9489" s="33"/>
      <c r="C9489" s="171"/>
      <c r="D9489" s="33"/>
      <c r="E9489" s="33"/>
      <c r="F9489" s="33"/>
      <c r="G9489" s="33"/>
      <c r="H9489" s="33"/>
      <c r="I9489" s="171"/>
      <c r="J9489" s="33"/>
      <c r="K9489" s="33"/>
    </row>
    <row r="9490" spans="2:11" x14ac:dyDescent="0.2">
      <c r="B9490" s="33"/>
      <c r="C9490" s="171"/>
      <c r="D9490" s="33"/>
      <c r="E9490" s="33"/>
      <c r="F9490" s="33"/>
      <c r="G9490" s="33"/>
      <c r="H9490" s="33"/>
      <c r="I9490" s="171"/>
      <c r="J9490" s="33"/>
      <c r="K9490" s="33"/>
    </row>
    <row r="9491" spans="2:11" x14ac:dyDescent="0.2">
      <c r="B9491" s="33"/>
      <c r="C9491" s="171"/>
      <c r="D9491" s="33"/>
      <c r="E9491" s="33"/>
      <c r="F9491" s="33"/>
      <c r="G9491" s="33"/>
      <c r="H9491" s="33"/>
      <c r="I9491" s="171"/>
      <c r="J9491" s="33"/>
      <c r="K9491" s="33"/>
    </row>
    <row r="9492" spans="2:11" x14ac:dyDescent="0.2">
      <c r="B9492" s="33"/>
      <c r="C9492" s="171"/>
      <c r="D9492" s="33"/>
      <c r="E9492" s="33"/>
      <c r="F9492" s="33"/>
      <c r="G9492" s="33"/>
      <c r="H9492" s="33"/>
      <c r="I9492" s="171"/>
      <c r="J9492" s="33"/>
      <c r="K9492" s="33"/>
    </row>
    <row r="9493" spans="2:11" x14ac:dyDescent="0.2">
      <c r="B9493" s="33"/>
      <c r="C9493" s="171"/>
      <c r="D9493" s="33"/>
      <c r="E9493" s="33"/>
      <c r="F9493" s="33"/>
      <c r="G9493" s="33"/>
      <c r="H9493" s="33"/>
      <c r="I9493" s="171"/>
      <c r="J9493" s="33"/>
      <c r="K9493" s="33"/>
    </row>
    <row r="9494" spans="2:11" x14ac:dyDescent="0.2">
      <c r="B9494" s="33"/>
      <c r="C9494" s="171"/>
      <c r="D9494" s="33"/>
      <c r="E9494" s="33"/>
      <c r="F9494" s="33"/>
      <c r="G9494" s="33"/>
      <c r="H9494" s="33"/>
      <c r="I9494" s="171"/>
      <c r="J9494" s="33"/>
      <c r="K9494" s="33"/>
    </row>
    <row r="9495" spans="2:11" x14ac:dyDescent="0.2">
      <c r="B9495" s="33"/>
      <c r="C9495" s="171"/>
      <c r="D9495" s="33"/>
      <c r="E9495" s="33"/>
      <c r="F9495" s="33"/>
      <c r="G9495" s="33"/>
      <c r="H9495" s="33"/>
      <c r="I9495" s="171"/>
      <c r="J9495" s="33"/>
      <c r="K9495" s="33"/>
    </row>
    <row r="9496" spans="2:11" x14ac:dyDescent="0.2">
      <c r="B9496" s="33"/>
      <c r="C9496" s="171"/>
      <c r="D9496" s="33"/>
      <c r="E9496" s="33"/>
      <c r="F9496" s="33"/>
      <c r="G9496" s="33"/>
      <c r="H9496" s="33"/>
      <c r="I9496" s="171"/>
      <c r="J9496" s="33"/>
      <c r="K9496" s="33"/>
    </row>
    <row r="9497" spans="2:11" x14ac:dyDescent="0.2">
      <c r="B9497" s="33"/>
      <c r="C9497" s="171"/>
      <c r="D9497" s="33"/>
      <c r="E9497" s="33"/>
      <c r="F9497" s="33"/>
      <c r="G9497" s="33"/>
      <c r="H9497" s="33"/>
      <c r="I9497" s="171"/>
      <c r="J9497" s="33"/>
      <c r="K9497" s="33"/>
    </row>
    <row r="9498" spans="2:11" x14ac:dyDescent="0.2">
      <c r="B9498" s="33"/>
      <c r="C9498" s="171"/>
      <c r="D9498" s="33"/>
      <c r="E9498" s="33"/>
      <c r="F9498" s="33"/>
      <c r="G9498" s="33"/>
      <c r="H9498" s="33"/>
      <c r="I9498" s="171"/>
      <c r="J9498" s="33"/>
      <c r="K9498" s="33"/>
    </row>
    <row r="9499" spans="2:11" x14ac:dyDescent="0.2">
      <c r="B9499" s="33"/>
      <c r="C9499" s="171"/>
      <c r="D9499" s="33"/>
      <c r="E9499" s="33"/>
      <c r="F9499" s="33"/>
      <c r="G9499" s="33"/>
      <c r="H9499" s="33"/>
      <c r="I9499" s="171"/>
      <c r="J9499" s="33"/>
      <c r="K9499" s="33"/>
    </row>
    <row r="9500" spans="2:11" x14ac:dyDescent="0.2">
      <c r="B9500" s="33"/>
      <c r="C9500" s="171"/>
      <c r="D9500" s="33"/>
      <c r="E9500" s="33"/>
      <c r="F9500" s="33"/>
      <c r="G9500" s="33"/>
      <c r="H9500" s="33"/>
      <c r="I9500" s="171"/>
      <c r="J9500" s="33"/>
      <c r="K9500" s="33"/>
    </row>
    <row r="9501" spans="2:11" x14ac:dyDescent="0.2">
      <c r="B9501" s="33"/>
      <c r="C9501" s="171"/>
      <c r="D9501" s="33"/>
      <c r="E9501" s="33"/>
      <c r="F9501" s="33"/>
      <c r="G9501" s="33"/>
      <c r="H9501" s="33"/>
      <c r="I9501" s="171"/>
      <c r="J9501" s="33"/>
      <c r="K9501" s="33"/>
    </row>
    <row r="9502" spans="2:11" x14ac:dyDescent="0.2">
      <c r="B9502" s="33"/>
      <c r="C9502" s="171"/>
      <c r="D9502" s="33"/>
      <c r="E9502" s="33"/>
      <c r="F9502" s="33"/>
      <c r="G9502" s="33"/>
      <c r="H9502" s="33"/>
      <c r="I9502" s="171"/>
      <c r="J9502" s="33"/>
      <c r="K9502" s="33"/>
    </row>
    <row r="9503" spans="2:11" x14ac:dyDescent="0.2">
      <c r="B9503" s="33"/>
      <c r="C9503" s="171"/>
      <c r="D9503" s="33"/>
      <c r="E9503" s="33"/>
      <c r="F9503" s="33"/>
      <c r="G9503" s="33"/>
      <c r="H9503" s="33"/>
      <c r="I9503" s="171"/>
      <c r="J9503" s="33"/>
      <c r="K9503" s="33"/>
    </row>
    <row r="9504" spans="2:11" x14ac:dyDescent="0.2">
      <c r="B9504" s="33"/>
      <c r="C9504" s="171"/>
      <c r="D9504" s="33"/>
      <c r="E9504" s="33"/>
      <c r="F9504" s="33"/>
      <c r="G9504" s="33"/>
      <c r="H9504" s="33"/>
      <c r="I9504" s="171"/>
      <c r="J9504" s="33"/>
      <c r="K9504" s="33"/>
    </row>
    <row r="9505" spans="2:11" x14ac:dyDescent="0.2">
      <c r="B9505" s="33"/>
      <c r="C9505" s="171"/>
      <c r="D9505" s="33"/>
      <c r="E9505" s="33"/>
      <c r="F9505" s="33"/>
      <c r="G9505" s="33"/>
      <c r="H9505" s="33"/>
      <c r="I9505" s="171"/>
      <c r="J9505" s="33"/>
      <c r="K9505" s="33"/>
    </row>
    <row r="9506" spans="2:11" x14ac:dyDescent="0.2">
      <c r="B9506" s="33"/>
      <c r="C9506" s="171"/>
      <c r="D9506" s="33"/>
      <c r="E9506" s="33"/>
      <c r="F9506" s="33"/>
      <c r="G9506" s="33"/>
      <c r="H9506" s="33"/>
      <c r="I9506" s="171"/>
      <c r="J9506" s="33"/>
      <c r="K9506" s="33"/>
    </row>
    <row r="9507" spans="2:11" x14ac:dyDescent="0.2">
      <c r="B9507" s="33"/>
      <c r="C9507" s="171"/>
      <c r="D9507" s="33"/>
      <c r="E9507" s="33"/>
      <c r="F9507" s="33"/>
      <c r="G9507" s="33"/>
      <c r="H9507" s="33"/>
      <c r="I9507" s="171"/>
      <c r="J9507" s="33"/>
      <c r="K9507" s="33"/>
    </row>
    <row r="9508" spans="2:11" x14ac:dyDescent="0.2">
      <c r="B9508" s="33"/>
      <c r="C9508" s="171"/>
      <c r="D9508" s="33"/>
      <c r="E9508" s="33"/>
      <c r="F9508" s="33"/>
      <c r="G9508" s="33"/>
      <c r="H9508" s="33"/>
      <c r="I9508" s="171"/>
      <c r="J9508" s="33"/>
      <c r="K9508" s="33"/>
    </row>
    <row r="9509" spans="2:11" x14ac:dyDescent="0.2">
      <c r="B9509" s="33"/>
      <c r="C9509" s="171"/>
      <c r="D9509" s="33"/>
      <c r="E9509" s="33"/>
      <c r="F9509" s="33"/>
      <c r="G9509" s="33"/>
      <c r="H9509" s="33"/>
      <c r="I9509" s="171"/>
      <c r="J9509" s="33"/>
      <c r="K9509" s="33"/>
    </row>
    <row r="9510" spans="2:11" x14ac:dyDescent="0.2">
      <c r="B9510" s="33"/>
      <c r="C9510" s="171"/>
      <c r="D9510" s="33"/>
      <c r="E9510" s="33"/>
      <c r="F9510" s="33"/>
      <c r="G9510" s="33"/>
      <c r="H9510" s="33"/>
      <c r="I9510" s="171"/>
      <c r="J9510" s="33"/>
      <c r="K9510" s="33"/>
    </row>
    <row r="9511" spans="2:11" x14ac:dyDescent="0.2">
      <c r="B9511" s="33"/>
      <c r="C9511" s="171"/>
      <c r="D9511" s="33"/>
      <c r="E9511" s="33"/>
      <c r="F9511" s="33"/>
      <c r="G9511" s="33"/>
      <c r="H9511" s="33"/>
      <c r="I9511" s="171"/>
      <c r="J9511" s="33"/>
      <c r="K9511" s="33"/>
    </row>
    <row r="9512" spans="2:11" x14ac:dyDescent="0.2">
      <c r="B9512" s="33"/>
      <c r="C9512" s="171"/>
      <c r="D9512" s="33"/>
      <c r="E9512" s="33"/>
      <c r="F9512" s="33"/>
      <c r="G9512" s="33"/>
      <c r="H9512" s="33"/>
      <c r="I9512" s="171"/>
      <c r="J9512" s="33"/>
      <c r="K9512" s="33"/>
    </row>
    <row r="9513" spans="2:11" x14ac:dyDescent="0.2">
      <c r="B9513" s="33"/>
      <c r="C9513" s="171"/>
      <c r="D9513" s="33"/>
      <c r="E9513" s="33"/>
      <c r="F9513" s="33"/>
      <c r="G9513" s="33"/>
      <c r="H9513" s="33"/>
      <c r="I9513" s="171"/>
      <c r="J9513" s="33"/>
      <c r="K9513" s="33"/>
    </row>
    <row r="9514" spans="2:11" x14ac:dyDescent="0.2">
      <c r="B9514" s="33"/>
      <c r="C9514" s="171"/>
      <c r="D9514" s="33"/>
      <c r="E9514" s="33"/>
      <c r="F9514" s="33"/>
      <c r="G9514" s="33"/>
      <c r="H9514" s="33"/>
      <c r="I9514" s="171"/>
      <c r="J9514" s="33"/>
      <c r="K9514" s="33"/>
    </row>
    <row r="9515" spans="2:11" x14ac:dyDescent="0.2">
      <c r="B9515" s="33"/>
      <c r="C9515" s="171"/>
      <c r="D9515" s="33"/>
      <c r="E9515" s="33"/>
      <c r="F9515" s="33"/>
      <c r="G9515" s="33"/>
      <c r="H9515" s="33"/>
      <c r="I9515" s="171"/>
      <c r="J9515" s="33"/>
      <c r="K9515" s="33"/>
    </row>
    <row r="9516" spans="2:11" x14ac:dyDescent="0.2">
      <c r="B9516" s="33"/>
      <c r="C9516" s="171"/>
      <c r="D9516" s="33"/>
      <c r="E9516" s="33"/>
      <c r="F9516" s="33"/>
      <c r="G9516" s="33"/>
      <c r="H9516" s="33"/>
      <c r="I9516" s="171"/>
      <c r="J9516" s="33"/>
      <c r="K9516" s="33"/>
    </row>
    <row r="9517" spans="2:11" x14ac:dyDescent="0.2">
      <c r="B9517" s="33"/>
      <c r="C9517" s="171"/>
      <c r="D9517" s="33"/>
      <c r="E9517" s="33"/>
      <c r="F9517" s="33"/>
      <c r="G9517" s="33"/>
      <c r="H9517" s="33"/>
      <c r="I9517" s="171"/>
      <c r="J9517" s="33"/>
      <c r="K9517" s="33"/>
    </row>
    <row r="9518" spans="2:11" x14ac:dyDescent="0.2">
      <c r="B9518" s="33"/>
      <c r="C9518" s="171"/>
      <c r="D9518" s="33"/>
      <c r="E9518" s="33"/>
      <c r="F9518" s="33"/>
      <c r="G9518" s="33"/>
      <c r="H9518" s="33"/>
      <c r="I9518" s="171"/>
      <c r="J9518" s="33"/>
      <c r="K9518" s="33"/>
    </row>
    <row r="9519" spans="2:11" x14ac:dyDescent="0.2">
      <c r="B9519" s="33"/>
      <c r="C9519" s="171"/>
      <c r="D9519" s="33"/>
      <c r="E9519" s="33"/>
      <c r="F9519" s="33"/>
      <c r="G9519" s="33"/>
      <c r="H9519" s="33"/>
      <c r="I9519" s="171"/>
      <c r="J9519" s="33"/>
      <c r="K9519" s="33"/>
    </row>
    <row r="9520" spans="2:11" x14ac:dyDescent="0.2">
      <c r="B9520" s="33"/>
      <c r="C9520" s="171"/>
      <c r="D9520" s="33"/>
      <c r="E9520" s="33"/>
      <c r="F9520" s="33"/>
      <c r="G9520" s="33"/>
      <c r="H9520" s="33"/>
      <c r="I9520" s="171"/>
      <c r="J9520" s="33"/>
      <c r="K9520" s="33"/>
    </row>
    <row r="9521" spans="2:11" x14ac:dyDescent="0.2">
      <c r="B9521" s="33"/>
      <c r="C9521" s="171"/>
      <c r="D9521" s="33"/>
      <c r="E9521" s="33"/>
      <c r="F9521" s="33"/>
      <c r="G9521" s="33"/>
      <c r="H9521" s="33"/>
      <c r="I9521" s="171"/>
      <c r="J9521" s="33"/>
      <c r="K9521" s="33"/>
    </row>
    <row r="9522" spans="2:11" x14ac:dyDescent="0.2">
      <c r="B9522" s="33"/>
      <c r="C9522" s="171"/>
      <c r="D9522" s="33"/>
      <c r="E9522" s="33"/>
      <c r="F9522" s="33"/>
      <c r="G9522" s="33"/>
      <c r="H9522" s="33"/>
      <c r="I9522" s="171"/>
      <c r="J9522" s="33"/>
      <c r="K9522" s="33"/>
    </row>
    <row r="9523" spans="2:11" x14ac:dyDescent="0.2">
      <c r="B9523" s="33"/>
      <c r="C9523" s="171"/>
      <c r="D9523" s="33"/>
      <c r="E9523" s="33"/>
      <c r="F9523" s="33"/>
      <c r="G9523" s="33"/>
      <c r="H9523" s="33"/>
      <c r="I9523" s="171"/>
      <c r="J9523" s="33"/>
      <c r="K9523" s="33"/>
    </row>
    <row r="9524" spans="2:11" x14ac:dyDescent="0.2">
      <c r="B9524" s="33"/>
      <c r="C9524" s="171"/>
      <c r="D9524" s="33"/>
      <c r="E9524" s="33"/>
      <c r="F9524" s="33"/>
      <c r="G9524" s="33"/>
      <c r="H9524" s="33"/>
      <c r="I9524" s="171"/>
      <c r="J9524" s="33"/>
      <c r="K9524" s="33"/>
    </row>
    <row r="9525" spans="2:11" x14ac:dyDescent="0.2">
      <c r="B9525" s="33"/>
      <c r="C9525" s="171"/>
      <c r="D9525" s="33"/>
      <c r="E9525" s="33"/>
      <c r="F9525" s="33"/>
      <c r="G9525" s="33"/>
      <c r="H9525" s="33"/>
      <c r="I9525" s="171"/>
      <c r="J9525" s="33"/>
      <c r="K9525" s="33"/>
    </row>
    <row r="9526" spans="2:11" x14ac:dyDescent="0.2">
      <c r="B9526" s="33"/>
      <c r="C9526" s="171"/>
      <c r="D9526" s="33"/>
      <c r="E9526" s="33"/>
      <c r="F9526" s="33"/>
      <c r="G9526" s="33"/>
      <c r="H9526" s="33"/>
      <c r="I9526" s="171"/>
      <c r="J9526" s="33"/>
      <c r="K9526" s="33"/>
    </row>
    <row r="9527" spans="2:11" x14ac:dyDescent="0.2">
      <c r="B9527" s="33"/>
      <c r="C9527" s="171"/>
      <c r="D9527" s="33"/>
      <c r="E9527" s="33"/>
      <c r="F9527" s="33"/>
      <c r="G9527" s="33"/>
      <c r="H9527" s="33"/>
      <c r="I9527" s="171"/>
      <c r="J9527" s="33"/>
      <c r="K9527" s="33"/>
    </row>
    <row r="9528" spans="2:11" x14ac:dyDescent="0.2">
      <c r="B9528" s="33"/>
      <c r="C9528" s="171"/>
      <c r="D9528" s="33"/>
      <c r="E9528" s="33"/>
      <c r="F9528" s="33"/>
      <c r="G9528" s="33"/>
      <c r="H9528" s="33"/>
      <c r="I9528" s="171"/>
      <c r="J9528" s="33"/>
      <c r="K9528" s="33"/>
    </row>
    <row r="9529" spans="2:11" x14ac:dyDescent="0.2">
      <c r="B9529" s="33"/>
      <c r="C9529" s="171"/>
      <c r="D9529" s="33"/>
      <c r="E9529" s="33"/>
      <c r="F9529" s="33"/>
      <c r="G9529" s="33"/>
      <c r="H9529" s="33"/>
      <c r="I9529" s="171"/>
      <c r="J9529" s="33"/>
      <c r="K9529" s="33"/>
    </row>
    <row r="9530" spans="2:11" x14ac:dyDescent="0.2">
      <c r="B9530" s="33"/>
      <c r="C9530" s="171"/>
      <c r="D9530" s="33"/>
      <c r="E9530" s="33"/>
      <c r="F9530" s="33"/>
      <c r="G9530" s="33"/>
      <c r="H9530" s="33"/>
      <c r="I9530" s="171"/>
      <c r="J9530" s="33"/>
      <c r="K9530" s="33"/>
    </row>
    <row r="9531" spans="2:11" x14ac:dyDescent="0.2">
      <c r="B9531" s="33"/>
      <c r="C9531" s="171"/>
      <c r="D9531" s="33"/>
      <c r="E9531" s="33"/>
      <c r="F9531" s="33"/>
      <c r="G9531" s="33"/>
      <c r="H9531" s="33"/>
      <c r="I9531" s="171"/>
      <c r="J9531" s="33"/>
      <c r="K9531" s="33"/>
    </row>
    <row r="9532" spans="2:11" x14ac:dyDescent="0.2">
      <c r="B9532" s="33"/>
      <c r="C9532" s="171"/>
      <c r="D9532" s="33"/>
      <c r="E9532" s="33"/>
      <c r="F9532" s="33"/>
      <c r="G9532" s="33"/>
      <c r="H9532" s="33"/>
      <c r="I9532" s="171"/>
      <c r="J9532" s="33"/>
      <c r="K9532" s="33"/>
    </row>
    <row r="9533" spans="2:11" x14ac:dyDescent="0.2">
      <c r="B9533" s="33"/>
      <c r="C9533" s="171"/>
      <c r="D9533" s="33"/>
      <c r="E9533" s="33"/>
      <c r="F9533" s="33"/>
      <c r="G9533" s="33"/>
      <c r="H9533" s="33"/>
      <c r="I9533" s="171"/>
      <c r="J9533" s="33"/>
      <c r="K9533" s="33"/>
    </row>
    <row r="9534" spans="2:11" x14ac:dyDescent="0.2">
      <c r="B9534" s="33"/>
      <c r="C9534" s="171"/>
      <c r="D9534" s="33"/>
      <c r="E9534" s="33"/>
      <c r="F9534" s="33"/>
      <c r="G9534" s="33"/>
      <c r="H9534" s="33"/>
      <c r="I9534" s="171"/>
      <c r="J9534" s="33"/>
      <c r="K9534" s="33"/>
    </row>
    <row r="9535" spans="2:11" x14ac:dyDescent="0.2">
      <c r="B9535" s="33"/>
      <c r="C9535" s="171"/>
      <c r="D9535" s="33"/>
      <c r="E9535" s="33"/>
      <c r="F9535" s="33"/>
      <c r="G9535" s="33"/>
      <c r="H9535" s="33"/>
      <c r="I9535" s="171"/>
      <c r="J9535" s="33"/>
      <c r="K9535" s="33"/>
    </row>
    <row r="9536" spans="2:11" x14ac:dyDescent="0.2">
      <c r="B9536" s="33"/>
      <c r="C9536" s="171"/>
      <c r="D9536" s="33"/>
      <c r="E9536" s="33"/>
      <c r="F9536" s="33"/>
      <c r="G9536" s="33"/>
      <c r="H9536" s="33"/>
      <c r="I9536" s="171"/>
      <c r="J9536" s="33"/>
      <c r="K9536" s="33"/>
    </row>
    <row r="9537" spans="2:11" x14ac:dyDescent="0.2">
      <c r="B9537" s="33"/>
      <c r="C9537" s="171"/>
      <c r="D9537" s="33"/>
      <c r="E9537" s="33"/>
      <c r="F9537" s="33"/>
      <c r="G9537" s="33"/>
      <c r="H9537" s="33"/>
      <c r="I9537" s="171"/>
      <c r="J9537" s="33"/>
      <c r="K9537" s="33"/>
    </row>
    <row r="9538" spans="2:11" x14ac:dyDescent="0.2">
      <c r="B9538" s="33"/>
      <c r="C9538" s="171"/>
      <c r="D9538" s="33"/>
      <c r="E9538" s="33"/>
      <c r="F9538" s="33"/>
      <c r="G9538" s="33"/>
      <c r="H9538" s="33"/>
      <c r="I9538" s="171"/>
      <c r="J9538" s="33"/>
      <c r="K9538" s="33"/>
    </row>
    <row r="9539" spans="2:11" x14ac:dyDescent="0.2">
      <c r="B9539" s="33"/>
      <c r="C9539" s="171"/>
      <c r="D9539" s="33"/>
      <c r="E9539" s="33"/>
      <c r="F9539" s="33"/>
      <c r="G9539" s="33"/>
      <c r="H9539" s="33"/>
      <c r="I9539" s="171"/>
      <c r="J9539" s="33"/>
      <c r="K9539" s="33"/>
    </row>
    <row r="9540" spans="2:11" x14ac:dyDescent="0.2">
      <c r="B9540" s="33"/>
      <c r="C9540" s="171"/>
      <c r="D9540" s="33"/>
      <c r="E9540" s="33"/>
      <c r="F9540" s="33"/>
      <c r="G9540" s="33"/>
      <c r="H9540" s="33"/>
      <c r="I9540" s="171"/>
      <c r="J9540" s="33"/>
      <c r="K9540" s="33"/>
    </row>
    <row r="9541" spans="2:11" x14ac:dyDescent="0.2">
      <c r="B9541" s="33"/>
      <c r="C9541" s="171"/>
      <c r="D9541" s="33"/>
      <c r="E9541" s="33"/>
      <c r="F9541" s="33"/>
      <c r="G9541" s="33"/>
      <c r="H9541" s="33"/>
      <c r="I9541" s="171"/>
      <c r="J9541" s="33"/>
      <c r="K9541" s="33"/>
    </row>
    <row r="9542" spans="2:11" x14ac:dyDescent="0.2">
      <c r="B9542" s="33"/>
      <c r="C9542" s="171"/>
      <c r="D9542" s="33"/>
      <c r="E9542" s="33"/>
      <c r="F9542" s="33"/>
      <c r="G9542" s="33"/>
      <c r="H9542" s="33"/>
      <c r="I9542" s="171"/>
      <c r="J9542" s="33"/>
      <c r="K9542" s="33"/>
    </row>
    <row r="9543" spans="2:11" x14ac:dyDescent="0.2">
      <c r="B9543" s="33"/>
      <c r="C9543" s="171"/>
      <c r="D9543" s="33"/>
      <c r="E9543" s="33"/>
      <c r="F9543" s="33"/>
      <c r="G9543" s="33"/>
      <c r="H9543" s="33"/>
      <c r="I9543" s="171"/>
      <c r="J9543" s="33"/>
      <c r="K9543" s="33"/>
    </row>
    <row r="9544" spans="2:11" x14ac:dyDescent="0.2">
      <c r="B9544" s="33"/>
      <c r="C9544" s="171"/>
      <c r="D9544" s="33"/>
      <c r="E9544" s="33"/>
      <c r="F9544" s="33"/>
      <c r="G9544" s="33"/>
      <c r="H9544" s="33"/>
      <c r="I9544" s="171"/>
      <c r="J9544" s="33"/>
      <c r="K9544" s="33"/>
    </row>
    <row r="9545" spans="2:11" x14ac:dyDescent="0.2">
      <c r="B9545" s="33"/>
      <c r="C9545" s="171"/>
      <c r="D9545" s="33"/>
      <c r="E9545" s="33"/>
      <c r="F9545" s="33"/>
      <c r="G9545" s="33"/>
      <c r="H9545" s="33"/>
      <c r="I9545" s="171"/>
      <c r="J9545" s="33"/>
      <c r="K9545" s="33"/>
    </row>
    <row r="9546" spans="2:11" x14ac:dyDescent="0.2">
      <c r="B9546" s="33"/>
      <c r="C9546" s="171"/>
      <c r="D9546" s="33"/>
      <c r="E9546" s="33"/>
      <c r="F9546" s="33"/>
      <c r="G9546" s="33"/>
      <c r="H9546" s="33"/>
      <c r="I9546" s="171"/>
      <c r="J9546" s="33"/>
      <c r="K9546" s="33"/>
    </row>
    <row r="9547" spans="2:11" x14ac:dyDescent="0.2">
      <c r="B9547" s="33"/>
      <c r="C9547" s="171"/>
      <c r="D9547" s="33"/>
      <c r="E9547" s="33"/>
      <c r="F9547" s="33"/>
      <c r="G9547" s="33"/>
      <c r="H9547" s="33"/>
      <c r="I9547" s="171"/>
      <c r="J9547" s="33"/>
      <c r="K9547" s="33"/>
    </row>
    <row r="9548" spans="2:11" x14ac:dyDescent="0.2">
      <c r="B9548" s="33"/>
      <c r="C9548" s="171"/>
      <c r="D9548" s="33"/>
      <c r="E9548" s="33"/>
      <c r="F9548" s="33"/>
      <c r="G9548" s="33"/>
      <c r="H9548" s="33"/>
      <c r="I9548" s="171"/>
      <c r="J9548" s="33"/>
      <c r="K9548" s="33"/>
    </row>
    <row r="9549" spans="2:11" x14ac:dyDescent="0.2">
      <c r="B9549" s="33"/>
      <c r="C9549" s="171"/>
      <c r="D9549" s="33"/>
      <c r="E9549" s="33"/>
      <c r="F9549" s="33"/>
      <c r="G9549" s="33"/>
      <c r="H9549" s="33"/>
      <c r="I9549" s="171"/>
      <c r="J9549" s="33"/>
      <c r="K9549" s="33"/>
    </row>
    <row r="9550" spans="2:11" x14ac:dyDescent="0.2">
      <c r="B9550" s="33"/>
      <c r="C9550" s="171"/>
      <c r="D9550" s="33"/>
      <c r="E9550" s="33"/>
      <c r="F9550" s="33"/>
      <c r="G9550" s="33"/>
      <c r="H9550" s="33"/>
      <c r="I9550" s="171"/>
      <c r="J9550" s="33"/>
      <c r="K9550" s="33"/>
    </row>
    <row r="9551" spans="2:11" x14ac:dyDescent="0.2">
      <c r="B9551" s="33"/>
      <c r="C9551" s="171"/>
      <c r="D9551" s="33"/>
      <c r="E9551" s="33"/>
      <c r="F9551" s="33"/>
      <c r="G9551" s="33"/>
      <c r="H9551" s="33"/>
      <c r="I9551" s="171"/>
      <c r="J9551" s="33"/>
      <c r="K9551" s="33"/>
    </row>
    <row r="9552" spans="2:11" x14ac:dyDescent="0.2">
      <c r="B9552" s="33"/>
      <c r="C9552" s="171"/>
      <c r="D9552" s="33"/>
      <c r="E9552" s="33"/>
      <c r="F9552" s="33"/>
      <c r="G9552" s="33"/>
      <c r="H9552" s="33"/>
      <c r="I9552" s="171"/>
      <c r="J9552" s="33"/>
      <c r="K9552" s="33"/>
    </row>
    <row r="9553" spans="2:11" x14ac:dyDescent="0.2">
      <c r="B9553" s="33"/>
      <c r="C9553" s="171"/>
      <c r="D9553" s="33"/>
      <c r="E9553" s="33"/>
      <c r="F9553" s="33"/>
      <c r="G9553" s="33"/>
      <c r="H9553" s="33"/>
      <c r="I9553" s="171"/>
      <c r="J9553" s="33"/>
      <c r="K9553" s="33"/>
    </row>
    <row r="9554" spans="2:11" x14ac:dyDescent="0.2">
      <c r="B9554" s="33"/>
      <c r="C9554" s="171"/>
      <c r="D9554" s="33"/>
      <c r="E9554" s="33"/>
      <c r="F9554" s="33"/>
      <c r="G9554" s="33"/>
      <c r="H9554" s="33"/>
      <c r="I9554" s="171"/>
      <c r="J9554" s="33"/>
      <c r="K9554" s="33"/>
    </row>
    <row r="9555" spans="2:11" x14ac:dyDescent="0.2">
      <c r="B9555" s="33"/>
      <c r="C9555" s="171"/>
      <c r="D9555" s="33"/>
      <c r="E9555" s="33"/>
      <c r="F9555" s="33"/>
      <c r="G9555" s="33"/>
      <c r="H9555" s="33"/>
      <c r="I9555" s="171"/>
      <c r="J9555" s="33"/>
      <c r="K9555" s="33"/>
    </row>
    <row r="9556" spans="2:11" x14ac:dyDescent="0.2">
      <c r="B9556" s="33"/>
      <c r="C9556" s="171"/>
      <c r="D9556" s="33"/>
      <c r="E9556" s="33"/>
      <c r="F9556" s="33"/>
      <c r="G9556" s="33"/>
      <c r="H9556" s="33"/>
      <c r="I9556" s="171"/>
      <c r="J9556" s="33"/>
      <c r="K9556" s="33"/>
    </row>
    <row r="9557" spans="2:11" x14ac:dyDescent="0.2">
      <c r="B9557" s="33"/>
      <c r="C9557" s="171"/>
      <c r="D9557" s="33"/>
      <c r="E9557" s="33"/>
      <c r="F9557" s="33"/>
      <c r="G9557" s="33"/>
      <c r="H9557" s="33"/>
      <c r="I9557" s="171"/>
      <c r="J9557" s="33"/>
      <c r="K9557" s="33"/>
    </row>
    <row r="9558" spans="2:11" x14ac:dyDescent="0.2">
      <c r="B9558" s="33"/>
      <c r="C9558" s="171"/>
      <c r="D9558" s="33"/>
      <c r="E9558" s="33"/>
      <c r="F9558" s="33"/>
      <c r="G9558" s="33"/>
      <c r="H9558" s="33"/>
      <c r="I9558" s="171"/>
      <c r="J9558" s="33"/>
      <c r="K9558" s="33"/>
    </row>
    <row r="9559" spans="2:11" x14ac:dyDescent="0.2">
      <c r="B9559" s="33"/>
      <c r="C9559" s="171"/>
      <c r="D9559" s="33"/>
      <c r="E9559" s="33"/>
      <c r="F9559" s="33"/>
      <c r="G9559" s="33"/>
      <c r="H9559" s="33"/>
      <c r="I9559" s="171"/>
      <c r="J9559" s="33"/>
      <c r="K9559" s="33"/>
    </row>
    <row r="9560" spans="2:11" x14ac:dyDescent="0.2">
      <c r="B9560" s="33"/>
      <c r="C9560" s="171"/>
      <c r="D9560" s="33"/>
      <c r="E9560" s="33"/>
      <c r="F9560" s="33"/>
      <c r="G9560" s="33"/>
      <c r="H9560" s="33"/>
      <c r="I9560" s="171"/>
      <c r="J9560" s="33"/>
      <c r="K9560" s="33"/>
    </row>
    <row r="9561" spans="2:11" x14ac:dyDescent="0.2">
      <c r="B9561" s="33"/>
      <c r="C9561" s="171"/>
      <c r="D9561" s="33"/>
      <c r="E9561" s="33"/>
      <c r="F9561" s="33"/>
      <c r="G9561" s="33"/>
      <c r="H9561" s="33"/>
      <c r="I9561" s="171"/>
      <c r="J9561" s="33"/>
      <c r="K9561" s="33"/>
    </row>
    <row r="9562" spans="2:11" x14ac:dyDescent="0.2">
      <c r="B9562" s="33"/>
      <c r="C9562" s="171"/>
      <c r="D9562" s="33"/>
      <c r="E9562" s="33"/>
      <c r="F9562" s="33"/>
      <c r="G9562" s="33"/>
      <c r="H9562" s="33"/>
      <c r="I9562" s="171"/>
      <c r="J9562" s="33"/>
      <c r="K9562" s="33"/>
    </row>
    <row r="9563" spans="2:11" x14ac:dyDescent="0.2">
      <c r="B9563" s="33"/>
      <c r="C9563" s="171"/>
      <c r="D9563" s="33"/>
      <c r="E9563" s="33"/>
      <c r="F9563" s="33"/>
      <c r="G9563" s="33"/>
      <c r="H9563" s="33"/>
      <c r="I9563" s="171"/>
      <c r="J9563" s="33"/>
      <c r="K9563" s="33"/>
    </row>
    <row r="9564" spans="2:11" x14ac:dyDescent="0.2">
      <c r="B9564" s="33"/>
      <c r="C9564" s="171"/>
      <c r="D9564" s="33"/>
      <c r="E9564" s="33"/>
      <c r="F9564" s="33"/>
      <c r="G9564" s="33"/>
      <c r="H9564" s="33"/>
      <c r="I9564" s="171"/>
      <c r="J9564" s="33"/>
      <c r="K9564" s="33"/>
    </row>
    <row r="9565" spans="2:11" x14ac:dyDescent="0.2">
      <c r="B9565" s="33"/>
      <c r="C9565" s="171"/>
      <c r="D9565" s="33"/>
      <c r="E9565" s="33"/>
      <c r="F9565" s="33"/>
      <c r="G9565" s="33"/>
      <c r="H9565" s="33"/>
      <c r="I9565" s="171"/>
      <c r="J9565" s="33"/>
      <c r="K9565" s="33"/>
    </row>
    <row r="9566" spans="2:11" x14ac:dyDescent="0.2">
      <c r="B9566" s="33"/>
      <c r="C9566" s="171"/>
      <c r="D9566" s="33"/>
      <c r="E9566" s="33"/>
      <c r="F9566" s="33"/>
      <c r="G9566" s="33"/>
      <c r="H9566" s="33"/>
      <c r="I9566" s="171"/>
      <c r="J9566" s="33"/>
      <c r="K9566" s="33"/>
    </row>
    <row r="9567" spans="2:11" x14ac:dyDescent="0.2">
      <c r="B9567" s="33"/>
      <c r="C9567" s="171"/>
      <c r="D9567" s="33"/>
      <c r="E9567" s="33"/>
      <c r="F9567" s="33"/>
      <c r="G9567" s="33"/>
      <c r="H9567" s="33"/>
      <c r="I9567" s="171"/>
      <c r="J9567" s="33"/>
      <c r="K9567" s="33"/>
    </row>
    <row r="9568" spans="2:11" x14ac:dyDescent="0.2">
      <c r="B9568" s="33"/>
      <c r="C9568" s="171"/>
      <c r="D9568" s="33"/>
      <c r="E9568" s="33"/>
      <c r="F9568" s="33"/>
      <c r="G9568" s="33"/>
      <c r="H9568" s="33"/>
      <c r="I9568" s="171"/>
      <c r="J9568" s="33"/>
      <c r="K9568" s="33"/>
    </row>
    <row r="9569" spans="2:11" x14ac:dyDescent="0.2">
      <c r="B9569" s="33"/>
      <c r="C9569" s="171"/>
      <c r="D9569" s="33"/>
      <c r="E9569" s="33"/>
      <c r="F9569" s="33"/>
      <c r="G9569" s="33"/>
      <c r="H9569" s="33"/>
      <c r="I9569" s="171"/>
      <c r="J9569" s="33"/>
      <c r="K9569" s="33"/>
    </row>
    <row r="9570" spans="2:11" x14ac:dyDescent="0.2">
      <c r="B9570" s="33"/>
      <c r="C9570" s="171"/>
      <c r="D9570" s="33"/>
      <c r="E9570" s="33"/>
      <c r="F9570" s="33"/>
      <c r="G9570" s="33"/>
      <c r="H9570" s="33"/>
      <c r="I9570" s="171"/>
      <c r="J9570" s="33"/>
      <c r="K9570" s="33"/>
    </row>
    <row r="9571" spans="2:11" x14ac:dyDescent="0.2">
      <c r="B9571" s="33"/>
      <c r="C9571" s="171"/>
      <c r="D9571" s="33"/>
      <c r="E9571" s="33"/>
      <c r="F9571" s="33"/>
      <c r="G9571" s="33"/>
      <c r="H9571" s="33"/>
      <c r="I9571" s="171"/>
      <c r="J9571" s="33"/>
      <c r="K9571" s="33"/>
    </row>
    <row r="9572" spans="2:11" x14ac:dyDescent="0.2">
      <c r="B9572" s="33"/>
      <c r="C9572" s="171"/>
      <c r="D9572" s="33"/>
      <c r="E9572" s="33"/>
      <c r="F9572" s="33"/>
      <c r="G9572" s="33"/>
      <c r="H9572" s="33"/>
      <c r="I9572" s="171"/>
      <c r="J9572" s="33"/>
      <c r="K9572" s="33"/>
    </row>
    <row r="9573" spans="2:11" x14ac:dyDescent="0.2">
      <c r="B9573" s="33"/>
      <c r="C9573" s="171"/>
      <c r="D9573" s="33"/>
      <c r="E9573" s="33"/>
      <c r="F9573" s="33"/>
      <c r="G9573" s="33"/>
      <c r="H9573" s="33"/>
      <c r="I9573" s="171"/>
      <c r="J9573" s="33"/>
      <c r="K9573" s="33"/>
    </row>
    <row r="9574" spans="2:11" x14ac:dyDescent="0.2">
      <c r="B9574" s="33"/>
      <c r="C9574" s="171"/>
      <c r="D9574" s="33"/>
      <c r="E9574" s="33"/>
      <c r="F9574" s="33"/>
      <c r="G9574" s="33"/>
      <c r="H9574" s="33"/>
      <c r="I9574" s="171"/>
      <c r="J9574" s="33"/>
      <c r="K9574" s="33"/>
    </row>
    <row r="9575" spans="2:11" x14ac:dyDescent="0.2">
      <c r="B9575" s="33"/>
      <c r="C9575" s="171"/>
      <c r="D9575" s="33"/>
      <c r="E9575" s="33"/>
      <c r="F9575" s="33"/>
      <c r="G9575" s="33"/>
      <c r="H9575" s="33"/>
      <c r="I9575" s="171"/>
      <c r="J9575" s="33"/>
      <c r="K9575" s="33"/>
    </row>
    <row r="9576" spans="2:11" x14ac:dyDescent="0.2">
      <c r="B9576" s="33"/>
      <c r="C9576" s="171"/>
      <c r="D9576" s="33"/>
      <c r="E9576" s="33"/>
      <c r="F9576" s="33"/>
      <c r="G9576" s="33"/>
      <c r="H9576" s="33"/>
      <c r="I9576" s="171"/>
      <c r="J9576" s="33"/>
      <c r="K9576" s="33"/>
    </row>
    <row r="9577" spans="2:11" x14ac:dyDescent="0.2">
      <c r="B9577" s="33"/>
      <c r="C9577" s="171"/>
      <c r="D9577" s="33"/>
      <c r="E9577" s="33"/>
      <c r="F9577" s="33"/>
      <c r="G9577" s="33"/>
      <c r="H9577" s="33"/>
      <c r="I9577" s="171"/>
      <c r="J9577" s="33"/>
      <c r="K9577" s="33"/>
    </row>
    <row r="9578" spans="2:11" x14ac:dyDescent="0.2">
      <c r="B9578" s="33"/>
      <c r="C9578" s="171"/>
      <c r="D9578" s="33"/>
      <c r="E9578" s="33"/>
      <c r="F9578" s="33"/>
      <c r="G9578" s="33"/>
      <c r="H9578" s="33"/>
      <c r="I9578" s="171"/>
      <c r="J9578" s="33"/>
      <c r="K9578" s="33"/>
    </row>
    <row r="9579" spans="2:11" x14ac:dyDescent="0.2">
      <c r="B9579" s="33"/>
      <c r="C9579" s="171"/>
      <c r="D9579" s="33"/>
      <c r="E9579" s="33"/>
      <c r="F9579" s="33"/>
      <c r="G9579" s="33"/>
      <c r="H9579" s="33"/>
      <c r="I9579" s="171"/>
      <c r="J9579" s="33"/>
      <c r="K9579" s="33"/>
    </row>
    <row r="9580" spans="2:11" x14ac:dyDescent="0.2">
      <c r="B9580" s="33"/>
      <c r="C9580" s="171"/>
      <c r="D9580" s="33"/>
      <c r="E9580" s="33"/>
      <c r="F9580" s="33"/>
      <c r="G9580" s="33"/>
      <c r="H9580" s="33"/>
      <c r="I9580" s="171"/>
      <c r="J9580" s="33"/>
      <c r="K9580" s="33"/>
    </row>
    <row r="9581" spans="2:11" x14ac:dyDescent="0.2">
      <c r="B9581" s="33"/>
      <c r="C9581" s="171"/>
      <c r="D9581" s="33"/>
      <c r="E9581" s="33"/>
      <c r="F9581" s="33"/>
      <c r="G9581" s="33"/>
      <c r="H9581" s="33"/>
      <c r="I9581" s="171"/>
      <c r="J9581" s="33"/>
      <c r="K9581" s="33"/>
    </row>
    <row r="9582" spans="2:11" x14ac:dyDescent="0.2">
      <c r="B9582" s="33"/>
      <c r="C9582" s="171"/>
      <c r="D9582" s="33"/>
      <c r="E9582" s="33"/>
      <c r="F9582" s="33"/>
      <c r="G9582" s="33"/>
      <c r="H9582" s="33"/>
      <c r="I9582" s="171"/>
      <c r="J9582" s="33"/>
      <c r="K9582" s="33"/>
    </row>
    <row r="9583" spans="2:11" x14ac:dyDescent="0.2">
      <c r="B9583" s="33"/>
      <c r="C9583" s="171"/>
      <c r="D9583" s="33"/>
      <c r="E9583" s="33"/>
      <c r="F9583" s="33"/>
      <c r="G9583" s="33"/>
      <c r="H9583" s="33"/>
      <c r="I9583" s="171"/>
      <c r="J9583" s="33"/>
      <c r="K9583" s="33"/>
    </row>
    <row r="9584" spans="2:11" x14ac:dyDescent="0.2">
      <c r="B9584" s="33"/>
      <c r="C9584" s="171"/>
      <c r="D9584" s="33"/>
      <c r="E9584" s="33"/>
      <c r="F9584" s="33"/>
      <c r="G9584" s="33"/>
      <c r="H9584" s="33"/>
      <c r="I9584" s="171"/>
      <c r="J9584" s="33"/>
      <c r="K9584" s="33"/>
    </row>
    <row r="9585" spans="2:11" x14ac:dyDescent="0.2">
      <c r="B9585" s="33"/>
      <c r="C9585" s="171"/>
      <c r="D9585" s="33"/>
      <c r="E9585" s="33"/>
      <c r="F9585" s="33"/>
      <c r="G9585" s="33"/>
      <c r="H9585" s="33"/>
      <c r="I9585" s="171"/>
      <c r="J9585" s="33"/>
      <c r="K9585" s="33"/>
    </row>
    <row r="9586" spans="2:11" x14ac:dyDescent="0.2">
      <c r="B9586" s="33"/>
      <c r="C9586" s="171"/>
      <c r="D9586" s="33"/>
      <c r="E9586" s="33"/>
      <c r="F9586" s="33"/>
      <c r="G9586" s="33"/>
      <c r="H9586" s="33"/>
      <c r="I9586" s="171"/>
      <c r="J9586" s="33"/>
      <c r="K9586" s="33"/>
    </row>
    <row r="9587" spans="2:11" x14ac:dyDescent="0.2">
      <c r="B9587" s="33"/>
      <c r="C9587" s="171"/>
      <c r="D9587" s="33"/>
      <c r="E9587" s="33"/>
      <c r="F9587" s="33"/>
      <c r="G9587" s="33"/>
      <c r="H9587" s="33"/>
      <c r="I9587" s="171"/>
      <c r="J9587" s="33"/>
      <c r="K9587" s="33"/>
    </row>
    <row r="9588" spans="2:11" x14ac:dyDescent="0.2">
      <c r="B9588" s="33"/>
      <c r="C9588" s="171"/>
      <c r="D9588" s="33"/>
      <c r="E9588" s="33"/>
      <c r="F9588" s="33"/>
      <c r="G9588" s="33"/>
      <c r="H9588" s="33"/>
      <c r="I9588" s="171"/>
      <c r="J9588" s="33"/>
      <c r="K9588" s="33"/>
    </row>
    <row r="9589" spans="2:11" x14ac:dyDescent="0.2">
      <c r="B9589" s="33"/>
      <c r="C9589" s="171"/>
      <c r="D9589" s="33"/>
      <c r="E9589" s="33"/>
      <c r="F9589" s="33"/>
      <c r="G9589" s="33"/>
      <c r="H9589" s="33"/>
      <c r="I9589" s="171"/>
      <c r="J9589" s="33"/>
      <c r="K9589" s="33"/>
    </row>
    <row r="9590" spans="2:11" x14ac:dyDescent="0.2">
      <c r="B9590" s="33"/>
      <c r="C9590" s="171"/>
      <c r="D9590" s="33"/>
      <c r="E9590" s="33"/>
      <c r="F9590" s="33"/>
      <c r="G9590" s="33"/>
      <c r="H9590" s="33"/>
      <c r="I9590" s="171"/>
      <c r="J9590" s="33"/>
      <c r="K9590" s="33"/>
    </row>
    <row r="9591" spans="2:11" x14ac:dyDescent="0.2">
      <c r="B9591" s="33"/>
      <c r="C9591" s="171"/>
      <c r="D9591" s="33"/>
      <c r="E9591" s="33"/>
      <c r="F9591" s="33"/>
      <c r="G9591" s="33"/>
      <c r="H9591" s="33"/>
      <c r="I9591" s="171"/>
      <c r="J9591" s="33"/>
      <c r="K9591" s="33"/>
    </row>
    <row r="9592" spans="2:11" x14ac:dyDescent="0.2">
      <c r="B9592" s="33"/>
      <c r="C9592" s="171"/>
      <c r="D9592" s="33"/>
      <c r="E9592" s="33"/>
      <c r="F9592" s="33"/>
      <c r="G9592" s="33"/>
      <c r="H9592" s="33"/>
      <c r="I9592" s="171"/>
      <c r="J9592" s="33"/>
      <c r="K9592" s="33"/>
    </row>
    <row r="9593" spans="2:11" x14ac:dyDescent="0.2">
      <c r="B9593" s="33"/>
      <c r="C9593" s="171"/>
      <c r="D9593" s="33"/>
      <c r="E9593" s="33"/>
      <c r="F9593" s="33"/>
      <c r="G9593" s="33"/>
      <c r="H9593" s="33"/>
      <c r="I9593" s="171"/>
      <c r="J9593" s="33"/>
      <c r="K9593" s="33"/>
    </row>
    <row r="9594" spans="2:11" x14ac:dyDescent="0.2">
      <c r="B9594" s="33"/>
      <c r="C9594" s="171"/>
      <c r="D9594" s="33"/>
      <c r="E9594" s="33"/>
      <c r="F9594" s="33"/>
      <c r="G9594" s="33"/>
      <c r="H9594" s="33"/>
      <c r="I9594" s="171"/>
      <c r="J9594" s="33"/>
      <c r="K9594" s="33"/>
    </row>
    <row r="9595" spans="2:11" x14ac:dyDescent="0.2">
      <c r="B9595" s="33"/>
      <c r="C9595" s="171"/>
      <c r="D9595" s="33"/>
      <c r="E9595" s="33"/>
      <c r="F9595" s="33"/>
      <c r="G9595" s="33"/>
      <c r="H9595" s="33"/>
      <c r="I9595" s="171"/>
      <c r="J9595" s="33"/>
      <c r="K9595" s="33"/>
    </row>
    <row r="9596" spans="2:11" x14ac:dyDescent="0.2">
      <c r="B9596" s="33"/>
      <c r="C9596" s="171"/>
      <c r="D9596" s="33"/>
      <c r="E9596" s="33"/>
      <c r="F9596" s="33"/>
      <c r="G9596" s="33"/>
      <c r="H9596" s="33"/>
      <c r="I9596" s="171"/>
      <c r="J9596" s="33"/>
      <c r="K9596" s="33"/>
    </row>
    <row r="9597" spans="2:11" x14ac:dyDescent="0.2">
      <c r="B9597" s="33"/>
      <c r="C9597" s="171"/>
      <c r="D9597" s="33"/>
      <c r="E9597" s="33"/>
      <c r="F9597" s="33"/>
      <c r="G9597" s="33"/>
      <c r="H9597" s="33"/>
      <c r="I9597" s="171"/>
      <c r="J9597" s="33"/>
      <c r="K9597" s="33"/>
    </row>
    <row r="9598" spans="2:11" x14ac:dyDescent="0.2">
      <c r="B9598" s="33"/>
      <c r="C9598" s="171"/>
      <c r="D9598" s="33"/>
      <c r="E9598" s="33"/>
      <c r="F9598" s="33"/>
      <c r="G9598" s="33"/>
      <c r="H9598" s="33"/>
      <c r="I9598" s="171"/>
      <c r="J9598" s="33"/>
      <c r="K9598" s="33"/>
    </row>
    <row r="9599" spans="2:11" x14ac:dyDescent="0.2">
      <c r="B9599" s="33"/>
      <c r="C9599" s="171"/>
      <c r="D9599" s="33"/>
      <c r="E9599" s="33"/>
      <c r="F9599" s="33"/>
      <c r="G9599" s="33"/>
      <c r="H9599" s="33"/>
      <c r="I9599" s="171"/>
      <c r="J9599" s="33"/>
      <c r="K9599" s="33"/>
    </row>
    <row r="9600" spans="2:11" x14ac:dyDescent="0.2">
      <c r="B9600" s="33"/>
      <c r="C9600" s="171"/>
      <c r="D9600" s="33"/>
      <c r="E9600" s="33"/>
      <c r="F9600" s="33"/>
      <c r="G9600" s="33"/>
      <c r="H9600" s="33"/>
      <c r="I9600" s="171"/>
      <c r="J9600" s="33"/>
      <c r="K9600" s="33"/>
    </row>
    <row r="9601" spans="2:11" x14ac:dyDescent="0.2">
      <c r="B9601" s="33"/>
      <c r="C9601" s="171"/>
      <c r="D9601" s="33"/>
      <c r="E9601" s="33"/>
      <c r="F9601" s="33"/>
      <c r="G9601" s="33"/>
      <c r="H9601" s="33"/>
      <c r="I9601" s="171"/>
      <c r="J9601" s="33"/>
      <c r="K9601" s="33"/>
    </row>
    <row r="9602" spans="2:11" x14ac:dyDescent="0.2">
      <c r="B9602" s="33"/>
      <c r="C9602" s="171"/>
      <c r="D9602" s="33"/>
      <c r="E9602" s="33"/>
      <c r="F9602" s="33"/>
      <c r="G9602" s="33"/>
      <c r="H9602" s="33"/>
      <c r="I9602" s="171"/>
      <c r="J9602" s="33"/>
      <c r="K9602" s="33"/>
    </row>
    <row r="9603" spans="2:11" x14ac:dyDescent="0.2">
      <c r="B9603" s="33"/>
      <c r="C9603" s="171"/>
      <c r="D9603" s="33"/>
      <c r="E9603" s="33"/>
      <c r="F9603" s="33"/>
      <c r="G9603" s="33"/>
      <c r="H9603" s="33"/>
      <c r="I9603" s="171"/>
      <c r="J9603" s="33"/>
      <c r="K9603" s="33"/>
    </row>
    <row r="9604" spans="2:11" x14ac:dyDescent="0.2">
      <c r="B9604" s="33"/>
      <c r="C9604" s="171"/>
      <c r="D9604" s="33"/>
      <c r="E9604" s="33"/>
      <c r="F9604" s="33"/>
      <c r="G9604" s="33"/>
      <c r="H9604" s="33"/>
      <c r="I9604" s="171"/>
      <c r="J9604" s="33"/>
      <c r="K9604" s="33"/>
    </row>
    <row r="9605" spans="2:11" x14ac:dyDescent="0.2">
      <c r="B9605" s="33"/>
      <c r="C9605" s="171"/>
      <c r="D9605" s="33"/>
      <c r="E9605" s="33"/>
      <c r="F9605" s="33"/>
      <c r="G9605" s="33"/>
      <c r="H9605" s="33"/>
      <c r="I9605" s="171"/>
      <c r="J9605" s="33"/>
      <c r="K9605" s="33"/>
    </row>
    <row r="9606" spans="2:11" x14ac:dyDescent="0.2">
      <c r="B9606" s="33"/>
      <c r="C9606" s="171"/>
      <c r="D9606" s="33"/>
      <c r="E9606" s="33"/>
      <c r="F9606" s="33"/>
      <c r="G9606" s="33"/>
      <c r="H9606" s="33"/>
      <c r="I9606" s="171"/>
      <c r="J9606" s="33"/>
      <c r="K9606" s="33"/>
    </row>
    <row r="9607" spans="2:11" x14ac:dyDescent="0.2">
      <c r="B9607" s="33"/>
      <c r="C9607" s="171"/>
      <c r="D9607" s="33"/>
      <c r="E9607" s="33"/>
      <c r="F9607" s="33"/>
      <c r="G9607" s="33"/>
      <c r="H9607" s="33"/>
      <c r="I9607" s="171"/>
      <c r="J9607" s="33"/>
      <c r="K9607" s="33"/>
    </row>
    <row r="9608" spans="2:11" x14ac:dyDescent="0.2">
      <c r="B9608" s="33"/>
      <c r="C9608" s="171"/>
      <c r="D9608" s="33"/>
      <c r="E9608" s="33"/>
      <c r="F9608" s="33"/>
      <c r="G9608" s="33"/>
      <c r="H9608" s="33"/>
      <c r="I9608" s="171"/>
      <c r="J9608" s="33"/>
      <c r="K9608" s="33"/>
    </row>
    <row r="9609" spans="2:11" x14ac:dyDescent="0.2">
      <c r="B9609" s="33"/>
      <c r="C9609" s="171"/>
      <c r="D9609" s="33"/>
      <c r="E9609" s="33"/>
      <c r="F9609" s="33"/>
      <c r="G9609" s="33"/>
      <c r="H9609" s="33"/>
      <c r="I9609" s="171"/>
      <c r="J9609" s="33"/>
      <c r="K9609" s="33"/>
    </row>
    <row r="9610" spans="2:11" x14ac:dyDescent="0.2">
      <c r="B9610" s="33"/>
      <c r="C9610" s="171"/>
      <c r="D9610" s="33"/>
      <c r="E9610" s="33"/>
      <c r="F9610" s="33"/>
      <c r="G9610" s="33"/>
      <c r="H9610" s="33"/>
      <c r="I9610" s="171"/>
      <c r="J9610" s="33"/>
      <c r="K9610" s="33"/>
    </row>
    <row r="9611" spans="2:11" x14ac:dyDescent="0.2">
      <c r="B9611" s="33"/>
      <c r="C9611" s="171"/>
      <c r="D9611" s="33"/>
      <c r="E9611" s="33"/>
      <c r="F9611" s="33"/>
      <c r="G9611" s="33"/>
      <c r="H9611" s="33"/>
      <c r="I9611" s="171"/>
      <c r="J9611" s="33"/>
      <c r="K9611" s="33"/>
    </row>
    <row r="9612" spans="2:11" x14ac:dyDescent="0.2">
      <c r="B9612" s="33"/>
      <c r="C9612" s="171"/>
      <c r="D9612" s="33"/>
      <c r="E9612" s="33"/>
      <c r="F9612" s="33"/>
      <c r="G9612" s="33"/>
      <c r="H9612" s="33"/>
      <c r="I9612" s="171"/>
      <c r="J9612" s="33"/>
      <c r="K9612" s="33"/>
    </row>
    <row r="9613" spans="2:11" x14ac:dyDescent="0.2">
      <c r="B9613" s="33"/>
      <c r="C9613" s="171"/>
      <c r="D9613" s="33"/>
      <c r="E9613" s="33"/>
      <c r="F9613" s="33"/>
      <c r="G9613" s="33"/>
      <c r="H9613" s="33"/>
      <c r="I9613" s="171"/>
      <c r="J9613" s="33"/>
      <c r="K9613" s="33"/>
    </row>
    <row r="9614" spans="2:11" x14ac:dyDescent="0.2">
      <c r="B9614" s="33"/>
      <c r="C9614" s="171"/>
      <c r="D9614" s="33"/>
      <c r="E9614" s="33"/>
      <c r="F9614" s="33"/>
      <c r="G9614" s="33"/>
      <c r="H9614" s="33"/>
      <c r="I9614" s="171"/>
      <c r="J9614" s="33"/>
      <c r="K9614" s="33"/>
    </row>
    <row r="9615" spans="2:11" x14ac:dyDescent="0.2">
      <c r="B9615" s="33"/>
      <c r="C9615" s="171"/>
      <c r="D9615" s="33"/>
      <c r="E9615" s="33"/>
      <c r="F9615" s="33"/>
      <c r="G9615" s="33"/>
      <c r="H9615" s="33"/>
      <c r="I9615" s="171"/>
      <c r="J9615" s="33"/>
      <c r="K9615" s="33"/>
    </row>
    <row r="9616" spans="2:11" x14ac:dyDescent="0.2">
      <c r="B9616" s="33"/>
      <c r="C9616" s="171"/>
      <c r="D9616" s="33"/>
      <c r="E9616" s="33"/>
      <c r="F9616" s="33"/>
      <c r="G9616" s="33"/>
      <c r="H9616" s="33"/>
      <c r="I9616" s="171"/>
      <c r="J9616" s="33"/>
      <c r="K9616" s="33"/>
    </row>
    <row r="9617" spans="2:11" x14ac:dyDescent="0.2">
      <c r="B9617" s="33"/>
      <c r="C9617" s="171"/>
      <c r="D9617" s="33"/>
      <c r="E9617" s="33"/>
      <c r="F9617" s="33"/>
      <c r="G9617" s="33"/>
      <c r="H9617" s="33"/>
      <c r="I9617" s="171"/>
      <c r="J9617" s="33"/>
      <c r="K9617" s="33"/>
    </row>
    <row r="9618" spans="2:11" x14ac:dyDescent="0.2">
      <c r="B9618" s="33"/>
      <c r="C9618" s="171"/>
      <c r="D9618" s="33"/>
      <c r="E9618" s="33"/>
      <c r="F9618" s="33"/>
      <c r="G9618" s="33"/>
      <c r="H9618" s="33"/>
      <c r="I9618" s="171"/>
      <c r="J9618" s="33"/>
      <c r="K9618" s="33"/>
    </row>
    <row r="9619" spans="2:11" x14ac:dyDescent="0.2">
      <c r="B9619" s="33"/>
      <c r="C9619" s="171"/>
      <c r="D9619" s="33"/>
      <c r="E9619" s="33"/>
      <c r="F9619" s="33"/>
      <c r="G9619" s="33"/>
      <c r="H9619" s="33"/>
      <c r="I9619" s="171"/>
      <c r="J9619" s="33"/>
      <c r="K9619" s="33"/>
    </row>
    <row r="9620" spans="2:11" x14ac:dyDescent="0.2">
      <c r="B9620" s="33"/>
      <c r="C9620" s="171"/>
      <c r="D9620" s="33"/>
      <c r="E9620" s="33"/>
      <c r="F9620" s="33"/>
      <c r="G9620" s="33"/>
      <c r="H9620" s="33"/>
      <c r="I9620" s="171"/>
      <c r="J9620" s="33"/>
      <c r="K9620" s="33"/>
    </row>
    <row r="9621" spans="2:11" x14ac:dyDescent="0.2">
      <c r="B9621" s="33"/>
      <c r="C9621" s="171"/>
      <c r="D9621" s="33"/>
      <c r="E9621" s="33"/>
      <c r="F9621" s="33"/>
      <c r="G9621" s="33"/>
      <c r="H9621" s="33"/>
      <c r="I9621" s="171"/>
      <c r="J9621" s="33"/>
      <c r="K9621" s="33"/>
    </row>
    <row r="9622" spans="2:11" x14ac:dyDescent="0.2">
      <c r="B9622" s="33"/>
      <c r="C9622" s="171"/>
      <c r="D9622" s="33"/>
      <c r="E9622" s="33"/>
      <c r="F9622" s="33"/>
      <c r="G9622" s="33"/>
      <c r="H9622" s="33"/>
      <c r="I9622" s="171"/>
      <c r="J9622" s="33"/>
      <c r="K9622" s="33"/>
    </row>
    <row r="9623" spans="2:11" x14ac:dyDescent="0.2">
      <c r="B9623" s="33"/>
      <c r="C9623" s="171"/>
      <c r="D9623" s="33"/>
      <c r="E9623" s="33"/>
      <c r="F9623" s="33"/>
      <c r="G9623" s="33"/>
      <c r="H9623" s="33"/>
      <c r="I9623" s="171"/>
      <c r="J9623" s="33"/>
      <c r="K9623" s="33"/>
    </row>
    <row r="9624" spans="2:11" x14ac:dyDescent="0.2">
      <c r="B9624" s="33"/>
      <c r="C9624" s="171"/>
      <c r="D9624" s="33"/>
      <c r="E9624" s="33"/>
      <c r="F9624" s="33"/>
      <c r="G9624" s="33"/>
      <c r="H9624" s="33"/>
      <c r="I9624" s="171"/>
      <c r="J9624" s="33"/>
      <c r="K9624" s="33"/>
    </row>
    <row r="9625" spans="2:11" x14ac:dyDescent="0.2">
      <c r="B9625" s="33"/>
      <c r="C9625" s="171"/>
      <c r="D9625" s="33"/>
      <c r="E9625" s="33"/>
      <c r="F9625" s="33"/>
      <c r="G9625" s="33"/>
      <c r="H9625" s="33"/>
      <c r="I9625" s="171"/>
      <c r="J9625" s="33"/>
      <c r="K9625" s="33"/>
    </row>
    <row r="9626" spans="2:11" x14ac:dyDescent="0.2">
      <c r="B9626" s="33"/>
      <c r="C9626" s="171"/>
      <c r="D9626" s="33"/>
      <c r="E9626" s="33"/>
      <c r="F9626" s="33"/>
      <c r="G9626" s="33"/>
      <c r="H9626" s="33"/>
      <c r="I9626" s="171"/>
      <c r="J9626" s="33"/>
      <c r="K9626" s="33"/>
    </row>
    <row r="9627" spans="2:11" x14ac:dyDescent="0.2">
      <c r="B9627" s="33"/>
      <c r="C9627" s="171"/>
      <c r="D9627" s="33"/>
      <c r="E9627" s="33"/>
      <c r="F9627" s="33"/>
      <c r="G9627" s="33"/>
      <c r="H9627" s="33"/>
      <c r="I9627" s="171"/>
      <c r="J9627" s="33"/>
      <c r="K9627" s="33"/>
    </row>
    <row r="9628" spans="2:11" x14ac:dyDescent="0.2">
      <c r="B9628" s="33"/>
      <c r="C9628" s="171"/>
      <c r="D9628" s="33"/>
      <c r="E9628" s="33"/>
      <c r="F9628" s="33"/>
      <c r="G9628" s="33"/>
      <c r="H9628" s="33"/>
      <c r="I9628" s="171"/>
      <c r="J9628" s="33"/>
      <c r="K9628" s="33"/>
    </row>
    <row r="9629" spans="2:11" x14ac:dyDescent="0.2">
      <c r="B9629" s="33"/>
      <c r="C9629" s="171"/>
      <c r="D9629" s="33"/>
      <c r="E9629" s="33"/>
      <c r="F9629" s="33"/>
      <c r="G9629" s="33"/>
      <c r="H9629" s="33"/>
      <c r="I9629" s="171"/>
      <c r="J9629" s="33"/>
      <c r="K9629" s="33"/>
    </row>
    <row r="9630" spans="2:11" x14ac:dyDescent="0.2">
      <c r="B9630" s="33"/>
      <c r="C9630" s="171"/>
      <c r="D9630" s="33"/>
      <c r="E9630" s="33"/>
      <c r="F9630" s="33"/>
      <c r="G9630" s="33"/>
      <c r="H9630" s="33"/>
      <c r="I9630" s="171"/>
      <c r="J9630" s="33"/>
      <c r="K9630" s="33"/>
    </row>
    <row r="9631" spans="2:11" x14ac:dyDescent="0.2">
      <c r="B9631" s="33"/>
      <c r="C9631" s="171"/>
      <c r="D9631" s="33"/>
      <c r="E9631" s="33"/>
      <c r="F9631" s="33"/>
      <c r="G9631" s="33"/>
      <c r="H9631" s="33"/>
      <c r="I9631" s="171"/>
      <c r="J9631" s="33"/>
      <c r="K9631" s="33"/>
    </row>
    <row r="9632" spans="2:11" x14ac:dyDescent="0.2">
      <c r="B9632" s="33"/>
      <c r="C9632" s="171"/>
      <c r="D9632" s="33"/>
      <c r="E9632" s="33"/>
      <c r="F9632" s="33"/>
      <c r="G9632" s="33"/>
      <c r="H9632" s="33"/>
      <c r="I9632" s="171"/>
      <c r="J9632" s="33"/>
      <c r="K9632" s="33"/>
    </row>
    <row r="9633" spans="2:11" x14ac:dyDescent="0.2">
      <c r="B9633" s="33"/>
      <c r="C9633" s="171"/>
      <c r="D9633" s="33"/>
      <c r="E9633" s="33"/>
      <c r="F9633" s="33"/>
      <c r="G9633" s="33"/>
      <c r="H9633" s="33"/>
      <c r="I9633" s="171"/>
      <c r="J9633" s="33"/>
      <c r="K9633" s="33"/>
    </row>
    <row r="9634" spans="2:11" x14ac:dyDescent="0.2">
      <c r="B9634" s="33"/>
      <c r="C9634" s="171"/>
      <c r="D9634" s="33"/>
      <c r="E9634" s="33"/>
      <c r="F9634" s="33"/>
      <c r="G9634" s="33"/>
      <c r="H9634" s="33"/>
      <c r="I9634" s="171"/>
      <c r="J9634" s="33"/>
      <c r="K9634" s="33"/>
    </row>
    <row r="9635" spans="2:11" x14ac:dyDescent="0.2">
      <c r="B9635" s="33"/>
      <c r="C9635" s="171"/>
      <c r="D9635" s="33"/>
      <c r="E9635" s="33"/>
      <c r="F9635" s="33"/>
      <c r="G9635" s="33"/>
      <c r="H9635" s="33"/>
      <c r="I9635" s="171"/>
      <c r="J9635" s="33"/>
      <c r="K9635" s="33"/>
    </row>
    <row r="9636" spans="2:11" x14ac:dyDescent="0.2">
      <c r="B9636" s="33"/>
      <c r="C9636" s="171"/>
      <c r="D9636" s="33"/>
      <c r="E9636" s="33"/>
      <c r="F9636" s="33"/>
      <c r="G9636" s="33"/>
      <c r="H9636" s="33"/>
      <c r="I9636" s="171"/>
      <c r="J9636" s="33"/>
      <c r="K9636" s="33"/>
    </row>
    <row r="9637" spans="2:11" x14ac:dyDescent="0.2">
      <c r="B9637" s="33"/>
      <c r="C9637" s="171"/>
      <c r="D9637" s="33"/>
      <c r="E9637" s="33"/>
      <c r="F9637" s="33"/>
      <c r="G9637" s="33"/>
      <c r="H9637" s="33"/>
      <c r="I9637" s="171"/>
      <c r="J9637" s="33"/>
      <c r="K9637" s="33"/>
    </row>
    <row r="9638" spans="2:11" x14ac:dyDescent="0.2">
      <c r="B9638" s="33"/>
      <c r="C9638" s="171"/>
      <c r="D9638" s="33"/>
      <c r="E9638" s="33"/>
      <c r="F9638" s="33"/>
      <c r="G9638" s="33"/>
      <c r="H9638" s="33"/>
      <c r="I9638" s="171"/>
      <c r="J9638" s="33"/>
      <c r="K9638" s="33"/>
    </row>
    <row r="9639" spans="2:11" x14ac:dyDescent="0.2">
      <c r="B9639" s="33"/>
      <c r="C9639" s="171"/>
      <c r="D9639" s="33"/>
      <c r="E9639" s="33"/>
      <c r="F9639" s="33"/>
      <c r="G9639" s="33"/>
      <c r="H9639" s="33"/>
      <c r="I9639" s="171"/>
      <c r="J9639" s="33"/>
      <c r="K9639" s="33"/>
    </row>
    <row r="9640" spans="2:11" x14ac:dyDescent="0.2">
      <c r="B9640" s="33"/>
      <c r="C9640" s="171"/>
      <c r="D9640" s="33"/>
      <c r="E9640" s="33"/>
      <c r="F9640" s="33"/>
      <c r="G9640" s="33"/>
      <c r="H9640" s="33"/>
      <c r="I9640" s="171"/>
      <c r="J9640" s="33"/>
      <c r="K9640" s="33"/>
    </row>
    <row r="9641" spans="2:11" x14ac:dyDescent="0.2">
      <c r="B9641" s="33"/>
      <c r="C9641" s="171"/>
      <c r="D9641" s="33"/>
      <c r="E9641" s="33"/>
      <c r="F9641" s="33"/>
      <c r="G9641" s="33"/>
      <c r="H9641" s="33"/>
      <c r="I9641" s="171"/>
      <c r="J9641" s="33"/>
      <c r="K9641" s="33"/>
    </row>
    <row r="9642" spans="2:11" x14ac:dyDescent="0.2">
      <c r="B9642" s="33"/>
      <c r="C9642" s="171"/>
      <c r="D9642" s="33"/>
      <c r="E9642" s="33"/>
      <c r="F9642" s="33"/>
      <c r="G9642" s="33"/>
      <c r="H9642" s="33"/>
      <c r="I9642" s="171"/>
      <c r="J9642" s="33"/>
      <c r="K9642" s="33"/>
    </row>
    <row r="9643" spans="2:11" x14ac:dyDescent="0.2">
      <c r="B9643" s="33"/>
      <c r="C9643" s="171"/>
      <c r="D9643" s="33"/>
      <c r="E9643" s="33"/>
      <c r="F9643" s="33"/>
      <c r="G9643" s="33"/>
      <c r="H9643" s="33"/>
      <c r="I9643" s="171"/>
      <c r="J9643" s="33"/>
      <c r="K9643" s="33"/>
    </row>
    <row r="9644" spans="2:11" x14ac:dyDescent="0.2">
      <c r="B9644" s="33"/>
      <c r="C9644" s="171"/>
      <c r="D9644" s="33"/>
      <c r="E9644" s="33"/>
      <c r="F9644" s="33"/>
      <c r="G9644" s="33"/>
      <c r="H9644" s="33"/>
      <c r="I9644" s="171"/>
      <c r="J9644" s="33"/>
      <c r="K9644" s="33"/>
    </row>
    <row r="9645" spans="2:11" x14ac:dyDescent="0.2">
      <c r="B9645" s="33"/>
      <c r="C9645" s="171"/>
      <c r="D9645" s="33"/>
      <c r="E9645" s="33"/>
      <c r="F9645" s="33"/>
      <c r="G9645" s="33"/>
      <c r="H9645" s="33"/>
      <c r="I9645" s="171"/>
      <c r="J9645" s="33"/>
      <c r="K9645" s="33"/>
    </row>
    <row r="9646" spans="2:11" x14ac:dyDescent="0.2">
      <c r="B9646" s="33"/>
      <c r="C9646" s="171"/>
      <c r="D9646" s="33"/>
      <c r="E9646" s="33"/>
      <c r="F9646" s="33"/>
      <c r="G9646" s="33"/>
      <c r="H9646" s="33"/>
      <c r="I9646" s="171"/>
      <c r="J9646" s="33"/>
      <c r="K9646" s="33"/>
    </row>
    <row r="9647" spans="2:11" x14ac:dyDescent="0.2">
      <c r="B9647" s="33"/>
      <c r="C9647" s="171"/>
      <c r="D9647" s="33"/>
      <c r="E9647" s="33"/>
      <c r="F9647" s="33"/>
      <c r="G9647" s="33"/>
      <c r="H9647" s="33"/>
      <c r="I9647" s="171"/>
      <c r="J9647" s="33"/>
      <c r="K9647" s="33"/>
    </row>
    <row r="9648" spans="2:11" x14ac:dyDescent="0.2">
      <c r="B9648" s="33"/>
      <c r="C9648" s="171"/>
      <c r="D9648" s="33"/>
      <c r="E9648" s="33"/>
      <c r="F9648" s="33"/>
      <c r="G9648" s="33"/>
      <c r="H9648" s="33"/>
      <c r="I9648" s="171"/>
      <c r="J9648" s="33"/>
      <c r="K9648" s="33"/>
    </row>
    <row r="9649" spans="2:11" x14ac:dyDescent="0.2">
      <c r="B9649" s="33"/>
      <c r="C9649" s="171"/>
      <c r="D9649" s="33"/>
      <c r="E9649" s="33"/>
      <c r="F9649" s="33"/>
      <c r="G9649" s="33"/>
      <c r="H9649" s="33"/>
      <c r="I9649" s="171"/>
      <c r="J9649" s="33"/>
      <c r="K9649" s="33"/>
    </row>
    <row r="9650" spans="2:11" x14ac:dyDescent="0.2">
      <c r="B9650" s="33"/>
      <c r="C9650" s="171"/>
      <c r="D9650" s="33"/>
      <c r="E9650" s="33"/>
      <c r="F9650" s="33"/>
      <c r="G9650" s="33"/>
      <c r="H9650" s="33"/>
      <c r="I9650" s="171"/>
      <c r="J9650" s="33"/>
      <c r="K9650" s="33"/>
    </row>
    <row r="9651" spans="2:11" x14ac:dyDescent="0.2">
      <c r="B9651" s="33"/>
      <c r="C9651" s="171"/>
      <c r="D9651" s="33"/>
      <c r="E9651" s="33"/>
      <c r="F9651" s="33"/>
      <c r="G9651" s="33"/>
      <c r="H9651" s="33"/>
      <c r="I9651" s="171"/>
      <c r="J9651" s="33"/>
      <c r="K9651" s="33"/>
    </row>
    <row r="9652" spans="2:11" x14ac:dyDescent="0.2">
      <c r="B9652" s="33"/>
      <c r="C9652" s="171"/>
      <c r="D9652" s="33"/>
      <c r="E9652" s="33"/>
      <c r="F9652" s="33"/>
      <c r="G9652" s="33"/>
      <c r="H9652" s="33"/>
      <c r="I9652" s="171"/>
      <c r="J9652" s="33"/>
      <c r="K9652" s="33"/>
    </row>
    <row r="9653" spans="2:11" x14ac:dyDescent="0.2">
      <c r="B9653" s="33"/>
      <c r="C9653" s="171"/>
      <c r="D9653" s="33"/>
      <c r="E9653" s="33"/>
      <c r="F9653" s="33"/>
      <c r="G9653" s="33"/>
      <c r="H9653" s="33"/>
      <c r="I9653" s="171"/>
      <c r="J9653" s="33"/>
      <c r="K9653" s="33"/>
    </row>
    <row r="9654" spans="2:11" x14ac:dyDescent="0.2">
      <c r="B9654" s="33"/>
      <c r="C9654" s="171"/>
      <c r="D9654" s="33"/>
      <c r="E9654" s="33"/>
      <c r="F9654" s="33"/>
      <c r="G9654" s="33"/>
      <c r="H9654" s="33"/>
      <c r="I9654" s="171"/>
      <c r="J9654" s="33"/>
      <c r="K9654" s="33"/>
    </row>
    <row r="9655" spans="2:11" x14ac:dyDescent="0.2">
      <c r="B9655" s="33"/>
      <c r="C9655" s="171"/>
      <c r="D9655" s="33"/>
      <c r="E9655" s="33"/>
      <c r="F9655" s="33"/>
      <c r="G9655" s="33"/>
      <c r="H9655" s="33"/>
      <c r="I9655" s="171"/>
      <c r="J9655" s="33"/>
      <c r="K9655" s="33"/>
    </row>
    <row r="9656" spans="2:11" x14ac:dyDescent="0.2">
      <c r="B9656" s="33"/>
      <c r="C9656" s="171"/>
      <c r="D9656" s="33"/>
      <c r="E9656" s="33"/>
      <c r="F9656" s="33"/>
      <c r="G9656" s="33"/>
      <c r="H9656" s="33"/>
      <c r="I9656" s="171"/>
      <c r="J9656" s="33"/>
      <c r="K9656" s="33"/>
    </row>
    <row r="9657" spans="2:11" x14ac:dyDescent="0.2">
      <c r="B9657" s="33"/>
      <c r="C9657" s="171"/>
      <c r="D9657" s="33"/>
      <c r="E9657" s="33"/>
      <c r="F9657" s="33"/>
      <c r="G9657" s="33"/>
      <c r="H9657" s="33"/>
      <c r="I9657" s="171"/>
      <c r="J9657" s="33"/>
      <c r="K9657" s="33"/>
    </row>
    <row r="9658" spans="2:11" x14ac:dyDescent="0.2">
      <c r="B9658" s="33"/>
      <c r="C9658" s="171"/>
      <c r="D9658" s="33"/>
      <c r="E9658" s="33"/>
      <c r="F9658" s="33"/>
      <c r="G9658" s="33"/>
      <c r="H9658" s="33"/>
      <c r="I9658" s="171"/>
      <c r="J9658" s="33"/>
      <c r="K9658" s="33"/>
    </row>
    <row r="9659" spans="2:11" x14ac:dyDescent="0.2">
      <c r="B9659" s="33"/>
      <c r="C9659" s="171"/>
      <c r="D9659" s="33"/>
      <c r="E9659" s="33"/>
      <c r="F9659" s="33"/>
      <c r="G9659" s="33"/>
      <c r="H9659" s="33"/>
      <c r="I9659" s="171"/>
      <c r="J9659" s="33"/>
      <c r="K9659" s="33"/>
    </row>
    <row r="9660" spans="2:11" x14ac:dyDescent="0.2">
      <c r="B9660" s="33"/>
      <c r="C9660" s="171"/>
      <c r="D9660" s="33"/>
      <c r="E9660" s="33"/>
      <c r="F9660" s="33"/>
      <c r="G9660" s="33"/>
      <c r="H9660" s="33"/>
      <c r="I9660" s="171"/>
      <c r="J9660" s="33"/>
      <c r="K9660" s="33"/>
    </row>
    <row r="9661" spans="2:11" x14ac:dyDescent="0.2">
      <c r="B9661" s="33"/>
      <c r="C9661" s="171"/>
      <c r="D9661" s="33"/>
      <c r="E9661" s="33"/>
      <c r="F9661" s="33"/>
      <c r="G9661" s="33"/>
      <c r="H9661" s="33"/>
      <c r="I9661" s="171"/>
      <c r="J9661" s="33"/>
      <c r="K9661" s="33"/>
    </row>
    <row r="9662" spans="2:11" x14ac:dyDescent="0.2">
      <c r="B9662" s="33"/>
      <c r="C9662" s="171"/>
      <c r="D9662" s="33"/>
      <c r="E9662" s="33"/>
      <c r="F9662" s="33"/>
      <c r="G9662" s="33"/>
      <c r="H9662" s="33"/>
      <c r="I9662" s="171"/>
      <c r="J9662" s="33"/>
      <c r="K9662" s="33"/>
    </row>
    <row r="9663" spans="2:11" x14ac:dyDescent="0.2">
      <c r="B9663" s="33"/>
      <c r="C9663" s="171"/>
      <c r="D9663" s="33"/>
      <c r="E9663" s="33"/>
      <c r="F9663" s="33"/>
      <c r="G9663" s="33"/>
      <c r="H9663" s="33"/>
      <c r="I9663" s="171"/>
      <c r="J9663" s="33"/>
      <c r="K9663" s="33"/>
    </row>
    <row r="9664" spans="2:11" x14ac:dyDescent="0.2">
      <c r="B9664" s="33"/>
      <c r="C9664" s="171"/>
      <c r="D9664" s="33"/>
      <c r="E9664" s="33"/>
      <c r="F9664" s="33"/>
      <c r="G9664" s="33"/>
      <c r="H9664" s="33"/>
      <c r="I9664" s="171"/>
      <c r="J9664" s="33"/>
      <c r="K9664" s="33"/>
    </row>
    <row r="9665" spans="2:11" x14ac:dyDescent="0.2">
      <c r="B9665" s="33"/>
      <c r="C9665" s="171"/>
      <c r="D9665" s="33"/>
      <c r="E9665" s="33"/>
      <c r="F9665" s="33"/>
      <c r="G9665" s="33"/>
      <c r="H9665" s="33"/>
      <c r="I9665" s="171"/>
      <c r="J9665" s="33"/>
      <c r="K9665" s="33"/>
    </row>
    <row r="9666" spans="2:11" x14ac:dyDescent="0.2">
      <c r="B9666" s="33"/>
      <c r="C9666" s="171"/>
      <c r="D9666" s="33"/>
      <c r="E9666" s="33"/>
      <c r="F9666" s="33"/>
      <c r="G9666" s="33"/>
      <c r="H9666" s="33"/>
      <c r="I9666" s="171"/>
      <c r="J9666" s="33"/>
      <c r="K9666" s="33"/>
    </row>
    <row r="9667" spans="2:11" x14ac:dyDescent="0.2">
      <c r="B9667" s="33"/>
      <c r="C9667" s="171"/>
      <c r="D9667" s="33"/>
      <c r="E9667" s="33"/>
      <c r="F9667" s="33"/>
      <c r="G9667" s="33"/>
      <c r="H9667" s="33"/>
      <c r="I9667" s="171"/>
      <c r="J9667" s="33"/>
      <c r="K9667" s="33"/>
    </row>
    <row r="9668" spans="2:11" x14ac:dyDescent="0.2">
      <c r="B9668" s="33"/>
      <c r="C9668" s="171"/>
      <c r="D9668" s="33"/>
      <c r="E9668" s="33"/>
      <c r="F9668" s="33"/>
      <c r="G9668" s="33"/>
      <c r="H9668" s="33"/>
      <c r="I9668" s="171"/>
      <c r="J9668" s="33"/>
      <c r="K9668" s="33"/>
    </row>
    <row r="9669" spans="2:11" x14ac:dyDescent="0.2">
      <c r="B9669" s="33"/>
      <c r="C9669" s="171"/>
      <c r="D9669" s="33"/>
      <c r="E9669" s="33"/>
      <c r="F9669" s="33"/>
      <c r="G9669" s="33"/>
      <c r="H9669" s="33"/>
      <c r="I9669" s="171"/>
      <c r="J9669" s="33"/>
      <c r="K9669" s="33"/>
    </row>
    <row r="9670" spans="2:11" x14ac:dyDescent="0.2">
      <c r="B9670" s="33"/>
      <c r="C9670" s="171"/>
      <c r="D9670" s="33"/>
      <c r="E9670" s="33"/>
      <c r="F9670" s="33"/>
      <c r="G9670" s="33"/>
      <c r="H9670" s="33"/>
      <c r="I9670" s="171"/>
      <c r="J9670" s="33"/>
      <c r="K9670" s="33"/>
    </row>
    <row r="9671" spans="2:11" x14ac:dyDescent="0.2">
      <c r="B9671" s="33"/>
      <c r="C9671" s="171"/>
      <c r="D9671" s="33"/>
      <c r="E9671" s="33"/>
      <c r="F9671" s="33"/>
      <c r="G9671" s="33"/>
      <c r="H9671" s="33"/>
      <c r="I9671" s="171"/>
      <c r="J9671" s="33"/>
      <c r="K9671" s="33"/>
    </row>
    <row r="9672" spans="2:11" x14ac:dyDescent="0.2">
      <c r="B9672" s="33"/>
      <c r="C9672" s="171"/>
      <c r="D9672" s="33"/>
      <c r="E9672" s="33"/>
      <c r="F9672" s="33"/>
      <c r="G9672" s="33"/>
      <c r="H9672" s="33"/>
      <c r="I9672" s="171"/>
      <c r="J9672" s="33"/>
      <c r="K9672" s="33"/>
    </row>
    <row r="9673" spans="2:11" x14ac:dyDescent="0.2">
      <c r="B9673" s="33"/>
      <c r="C9673" s="171"/>
      <c r="D9673" s="33"/>
      <c r="E9673" s="33"/>
      <c r="F9673" s="33"/>
      <c r="G9673" s="33"/>
      <c r="H9673" s="33"/>
      <c r="I9673" s="171"/>
      <c r="J9673" s="33"/>
      <c r="K9673" s="33"/>
    </row>
    <row r="9674" spans="2:11" x14ac:dyDescent="0.2">
      <c r="B9674" s="33"/>
      <c r="C9674" s="171"/>
      <c r="D9674" s="33"/>
      <c r="E9674" s="33"/>
      <c r="F9674" s="33"/>
      <c r="G9674" s="33"/>
      <c r="H9674" s="33"/>
      <c r="I9674" s="171"/>
      <c r="J9674" s="33"/>
      <c r="K9674" s="33"/>
    </row>
    <row r="9675" spans="2:11" x14ac:dyDescent="0.2">
      <c r="B9675" s="33"/>
      <c r="C9675" s="171"/>
      <c r="D9675" s="33"/>
      <c r="E9675" s="33"/>
      <c r="F9675" s="33"/>
      <c r="G9675" s="33"/>
      <c r="H9675" s="33"/>
      <c r="I9675" s="171"/>
      <c r="J9675" s="33"/>
      <c r="K9675" s="33"/>
    </row>
    <row r="9676" spans="2:11" x14ac:dyDescent="0.2">
      <c r="B9676" s="33"/>
      <c r="C9676" s="171"/>
      <c r="D9676" s="33"/>
      <c r="E9676" s="33"/>
      <c r="F9676" s="33"/>
      <c r="G9676" s="33"/>
      <c r="H9676" s="33"/>
      <c r="I9676" s="171"/>
      <c r="J9676" s="33"/>
      <c r="K9676" s="33"/>
    </row>
    <row r="9677" spans="2:11" x14ac:dyDescent="0.2">
      <c r="B9677" s="33"/>
      <c r="C9677" s="171"/>
      <c r="D9677" s="33"/>
      <c r="E9677" s="33"/>
      <c r="F9677" s="33"/>
      <c r="G9677" s="33"/>
      <c r="H9677" s="33"/>
      <c r="I9677" s="171"/>
      <c r="J9677" s="33"/>
      <c r="K9677" s="33"/>
    </row>
    <row r="9678" spans="2:11" x14ac:dyDescent="0.2">
      <c r="B9678" s="33"/>
      <c r="C9678" s="171"/>
      <c r="D9678" s="33"/>
      <c r="E9678" s="33"/>
      <c r="F9678" s="33"/>
      <c r="G9678" s="33"/>
      <c r="H9678" s="33"/>
      <c r="I9678" s="171"/>
      <c r="J9678" s="33"/>
      <c r="K9678" s="33"/>
    </row>
    <row r="9679" spans="2:11" x14ac:dyDescent="0.2">
      <c r="B9679" s="33"/>
      <c r="C9679" s="171"/>
      <c r="D9679" s="33"/>
      <c r="E9679" s="33"/>
      <c r="F9679" s="33"/>
      <c r="G9679" s="33"/>
      <c r="H9679" s="33"/>
      <c r="I9679" s="171"/>
      <c r="J9679" s="33"/>
      <c r="K9679" s="33"/>
    </row>
    <row r="9680" spans="2:11" x14ac:dyDescent="0.2">
      <c r="B9680" s="33"/>
      <c r="C9680" s="171"/>
      <c r="D9680" s="33"/>
      <c r="E9680" s="33"/>
      <c r="F9680" s="33"/>
      <c r="G9680" s="33"/>
      <c r="H9680" s="33"/>
      <c r="I9680" s="171"/>
      <c r="J9680" s="33"/>
      <c r="K9680" s="33"/>
    </row>
    <row r="9681" spans="2:11" x14ac:dyDescent="0.2">
      <c r="B9681" s="33"/>
      <c r="C9681" s="171"/>
      <c r="D9681" s="33"/>
      <c r="E9681" s="33"/>
      <c r="F9681" s="33"/>
      <c r="G9681" s="33"/>
      <c r="H9681" s="33"/>
      <c r="I9681" s="171"/>
      <c r="J9681" s="33"/>
      <c r="K9681" s="33"/>
    </row>
    <row r="9682" spans="2:11" x14ac:dyDescent="0.2">
      <c r="B9682" s="33"/>
      <c r="C9682" s="171"/>
      <c r="D9682" s="33"/>
      <c r="E9682" s="33"/>
      <c r="F9682" s="33"/>
      <c r="G9682" s="33"/>
      <c r="H9682" s="33"/>
      <c r="I9682" s="171"/>
      <c r="J9682" s="33"/>
      <c r="K9682" s="33"/>
    </row>
    <row r="9683" spans="2:11" x14ac:dyDescent="0.2">
      <c r="B9683" s="33"/>
      <c r="C9683" s="171"/>
      <c r="D9683" s="33"/>
      <c r="E9683" s="33"/>
      <c r="F9683" s="33"/>
      <c r="G9683" s="33"/>
      <c r="H9683" s="33"/>
      <c r="I9683" s="171"/>
      <c r="J9683" s="33"/>
      <c r="K9683" s="33"/>
    </row>
    <row r="9684" spans="2:11" x14ac:dyDescent="0.2">
      <c r="B9684" s="33"/>
      <c r="C9684" s="171"/>
      <c r="D9684" s="33"/>
      <c r="E9684" s="33"/>
      <c r="F9684" s="33"/>
      <c r="G9684" s="33"/>
      <c r="H9684" s="33"/>
      <c r="I9684" s="171"/>
      <c r="J9684" s="33"/>
      <c r="K9684" s="33"/>
    </row>
    <row r="9685" spans="2:11" x14ac:dyDescent="0.2">
      <c r="B9685" s="33"/>
      <c r="C9685" s="171"/>
      <c r="D9685" s="33"/>
      <c r="E9685" s="33"/>
      <c r="F9685" s="33"/>
      <c r="G9685" s="33"/>
      <c r="H9685" s="33"/>
      <c r="I9685" s="171"/>
      <c r="J9685" s="33"/>
      <c r="K9685" s="33"/>
    </row>
    <row r="9686" spans="2:11" x14ac:dyDescent="0.2">
      <c r="B9686" s="33"/>
      <c r="C9686" s="171"/>
      <c r="D9686" s="33"/>
      <c r="E9686" s="33"/>
      <c r="F9686" s="33"/>
      <c r="G9686" s="33"/>
      <c r="H9686" s="33"/>
      <c r="I9686" s="171"/>
      <c r="J9686" s="33"/>
      <c r="K9686" s="33"/>
    </row>
    <row r="9687" spans="2:11" x14ac:dyDescent="0.2">
      <c r="B9687" s="33"/>
      <c r="C9687" s="171"/>
      <c r="D9687" s="33"/>
      <c r="E9687" s="33"/>
      <c r="F9687" s="33"/>
      <c r="G9687" s="33"/>
      <c r="H9687" s="33"/>
      <c r="I9687" s="171"/>
      <c r="J9687" s="33"/>
      <c r="K9687" s="33"/>
    </row>
    <row r="9688" spans="2:11" x14ac:dyDescent="0.2">
      <c r="B9688" s="33"/>
      <c r="C9688" s="171"/>
      <c r="D9688" s="33"/>
      <c r="E9688" s="33"/>
      <c r="F9688" s="33"/>
      <c r="G9688" s="33"/>
      <c r="H9688" s="33"/>
      <c r="I9688" s="171"/>
      <c r="J9688" s="33"/>
      <c r="K9688" s="33"/>
    </row>
    <row r="9689" spans="2:11" x14ac:dyDescent="0.2">
      <c r="B9689" s="33"/>
      <c r="C9689" s="171"/>
      <c r="D9689" s="33"/>
      <c r="E9689" s="33"/>
      <c r="F9689" s="33"/>
      <c r="G9689" s="33"/>
      <c r="H9689" s="33"/>
      <c r="I9689" s="171"/>
      <c r="J9689" s="33"/>
      <c r="K9689" s="33"/>
    </row>
    <row r="9690" spans="2:11" x14ac:dyDescent="0.2">
      <c r="B9690" s="33"/>
      <c r="C9690" s="171"/>
      <c r="D9690" s="33"/>
      <c r="E9690" s="33"/>
      <c r="F9690" s="33"/>
      <c r="G9690" s="33"/>
      <c r="H9690" s="33"/>
      <c r="I9690" s="171"/>
      <c r="J9690" s="33"/>
      <c r="K9690" s="33"/>
    </row>
    <row r="9691" spans="2:11" x14ac:dyDescent="0.2">
      <c r="B9691" s="33"/>
      <c r="C9691" s="171"/>
      <c r="D9691" s="33"/>
      <c r="E9691" s="33"/>
      <c r="F9691" s="33"/>
      <c r="G9691" s="33"/>
      <c r="H9691" s="33"/>
      <c r="I9691" s="171"/>
      <c r="J9691" s="33"/>
      <c r="K9691" s="33"/>
    </row>
    <row r="9692" spans="2:11" x14ac:dyDescent="0.2">
      <c r="B9692" s="33"/>
      <c r="C9692" s="171"/>
      <c r="D9692" s="33"/>
      <c r="E9692" s="33"/>
      <c r="F9692" s="33"/>
      <c r="G9692" s="33"/>
      <c r="H9692" s="33"/>
      <c r="I9692" s="171"/>
      <c r="J9692" s="33"/>
      <c r="K9692" s="33"/>
    </row>
    <row r="9693" spans="2:11" x14ac:dyDescent="0.2">
      <c r="B9693" s="33"/>
      <c r="C9693" s="171"/>
      <c r="D9693" s="33"/>
      <c r="E9693" s="33"/>
      <c r="F9693" s="33"/>
      <c r="G9693" s="33"/>
      <c r="H9693" s="33"/>
      <c r="I9693" s="171"/>
      <c r="J9693" s="33"/>
      <c r="K9693" s="33"/>
    </row>
    <row r="9694" spans="2:11" x14ac:dyDescent="0.2">
      <c r="B9694" s="33"/>
      <c r="C9694" s="171"/>
      <c r="D9694" s="33"/>
      <c r="E9694" s="33"/>
      <c r="F9694" s="33"/>
      <c r="G9694" s="33"/>
      <c r="H9694" s="33"/>
      <c r="I9694" s="171"/>
      <c r="J9694" s="33"/>
      <c r="K9694" s="33"/>
    </row>
    <row r="9695" spans="2:11" x14ac:dyDescent="0.2">
      <c r="B9695" s="33"/>
      <c r="C9695" s="171"/>
      <c r="D9695" s="33"/>
      <c r="E9695" s="33"/>
      <c r="F9695" s="33"/>
      <c r="G9695" s="33"/>
      <c r="H9695" s="33"/>
      <c r="I9695" s="171"/>
      <c r="J9695" s="33"/>
      <c r="K9695" s="33"/>
    </row>
    <row r="9696" spans="2:11" x14ac:dyDescent="0.2">
      <c r="B9696" s="33"/>
      <c r="C9696" s="171"/>
      <c r="D9696" s="33"/>
      <c r="E9696" s="33"/>
      <c r="F9696" s="33"/>
      <c r="G9696" s="33"/>
      <c r="H9696" s="33"/>
      <c r="I9696" s="171"/>
      <c r="J9696" s="33"/>
      <c r="K9696" s="33"/>
    </row>
    <row r="9697" spans="2:11" x14ac:dyDescent="0.2">
      <c r="B9697" s="33"/>
      <c r="C9697" s="171"/>
      <c r="D9697" s="33"/>
      <c r="E9697" s="33"/>
      <c r="F9697" s="33"/>
      <c r="G9697" s="33"/>
      <c r="H9697" s="33"/>
      <c r="I9697" s="171"/>
      <c r="J9697" s="33"/>
      <c r="K9697" s="33"/>
    </row>
    <row r="9698" spans="2:11" x14ac:dyDescent="0.2">
      <c r="B9698" s="33"/>
      <c r="C9698" s="171"/>
      <c r="D9698" s="33"/>
      <c r="E9698" s="33"/>
      <c r="F9698" s="33"/>
      <c r="G9698" s="33"/>
      <c r="H9698" s="33"/>
      <c r="I9698" s="171"/>
      <c r="J9698" s="33"/>
      <c r="K9698" s="33"/>
    </row>
    <row r="9699" spans="2:11" x14ac:dyDescent="0.2">
      <c r="B9699" s="33"/>
      <c r="C9699" s="171"/>
      <c r="D9699" s="33"/>
      <c r="E9699" s="33"/>
      <c r="F9699" s="33"/>
      <c r="G9699" s="33"/>
      <c r="H9699" s="33"/>
      <c r="I9699" s="171"/>
      <c r="J9699" s="33"/>
      <c r="K9699" s="33"/>
    </row>
    <row r="9700" spans="2:11" x14ac:dyDescent="0.2">
      <c r="B9700" s="33"/>
      <c r="C9700" s="171"/>
      <c r="D9700" s="33"/>
      <c r="E9700" s="33"/>
      <c r="F9700" s="33"/>
      <c r="G9700" s="33"/>
      <c r="H9700" s="33"/>
      <c r="I9700" s="171"/>
      <c r="J9700" s="33"/>
      <c r="K9700" s="33"/>
    </row>
    <row r="9701" spans="2:11" x14ac:dyDescent="0.2">
      <c r="B9701" s="33"/>
      <c r="C9701" s="171"/>
      <c r="D9701" s="33"/>
      <c r="E9701" s="33"/>
      <c r="F9701" s="33"/>
      <c r="G9701" s="33"/>
      <c r="H9701" s="33"/>
      <c r="I9701" s="171"/>
      <c r="J9701" s="33"/>
      <c r="K9701" s="33"/>
    </row>
    <row r="9702" spans="2:11" x14ac:dyDescent="0.2">
      <c r="B9702" s="33"/>
      <c r="C9702" s="171"/>
      <c r="D9702" s="33"/>
      <c r="E9702" s="33"/>
      <c r="F9702" s="33"/>
      <c r="G9702" s="33"/>
      <c r="H9702" s="33"/>
      <c r="I9702" s="171"/>
      <c r="J9702" s="33"/>
      <c r="K9702" s="33"/>
    </row>
    <row r="9703" spans="2:11" x14ac:dyDescent="0.2">
      <c r="B9703" s="33"/>
      <c r="C9703" s="171"/>
      <c r="D9703" s="33"/>
      <c r="E9703" s="33"/>
      <c r="F9703" s="33"/>
      <c r="G9703" s="33"/>
      <c r="H9703" s="33"/>
      <c r="I9703" s="171"/>
      <c r="J9703" s="33"/>
      <c r="K9703" s="33"/>
    </row>
    <row r="9704" spans="2:11" x14ac:dyDescent="0.2">
      <c r="B9704" s="33"/>
      <c r="C9704" s="171"/>
      <c r="D9704" s="33"/>
      <c r="E9704" s="33"/>
      <c r="F9704" s="33"/>
      <c r="G9704" s="33"/>
      <c r="H9704" s="33"/>
      <c r="I9704" s="171"/>
      <c r="J9704" s="33"/>
      <c r="K9704" s="33"/>
    </row>
    <row r="9705" spans="2:11" x14ac:dyDescent="0.2">
      <c r="B9705" s="33"/>
      <c r="C9705" s="171"/>
      <c r="D9705" s="33"/>
      <c r="E9705" s="33"/>
      <c r="F9705" s="33"/>
      <c r="G9705" s="33"/>
      <c r="H9705" s="33"/>
      <c r="I9705" s="171"/>
      <c r="J9705" s="33"/>
      <c r="K9705" s="33"/>
    </row>
    <row r="9706" spans="2:11" x14ac:dyDescent="0.2">
      <c r="B9706" s="33"/>
      <c r="C9706" s="171"/>
      <c r="D9706" s="33"/>
      <c r="E9706" s="33"/>
      <c r="F9706" s="33"/>
      <c r="G9706" s="33"/>
      <c r="H9706" s="33"/>
      <c r="I9706" s="171"/>
      <c r="J9706" s="33"/>
      <c r="K9706" s="33"/>
    </row>
    <row r="9707" spans="2:11" x14ac:dyDescent="0.2">
      <c r="B9707" s="33"/>
      <c r="C9707" s="171"/>
      <c r="D9707" s="33"/>
      <c r="E9707" s="33"/>
      <c r="F9707" s="33"/>
      <c r="G9707" s="33"/>
      <c r="H9707" s="33"/>
      <c r="I9707" s="171"/>
      <c r="J9707" s="33"/>
      <c r="K9707" s="33"/>
    </row>
    <row r="9708" spans="2:11" x14ac:dyDescent="0.2">
      <c r="B9708" s="33"/>
      <c r="C9708" s="171"/>
      <c r="D9708" s="33"/>
      <c r="E9708" s="33"/>
      <c r="F9708" s="33"/>
      <c r="G9708" s="33"/>
      <c r="H9708" s="33"/>
      <c r="I9708" s="171"/>
      <c r="J9708" s="33"/>
      <c r="K9708" s="33"/>
    </row>
    <row r="9709" spans="2:11" x14ac:dyDescent="0.2">
      <c r="B9709" s="33"/>
      <c r="C9709" s="171"/>
      <c r="D9709" s="33"/>
      <c r="E9709" s="33"/>
      <c r="F9709" s="33"/>
      <c r="G9709" s="33"/>
      <c r="H9709" s="33"/>
      <c r="I9709" s="171"/>
      <c r="J9709" s="33"/>
      <c r="K9709" s="33"/>
    </row>
    <row r="9710" spans="2:11" x14ac:dyDescent="0.2">
      <c r="B9710" s="33"/>
      <c r="C9710" s="171"/>
      <c r="D9710" s="33"/>
      <c r="E9710" s="33"/>
      <c r="F9710" s="33"/>
      <c r="G9710" s="33"/>
      <c r="H9710" s="33"/>
      <c r="I9710" s="171"/>
      <c r="J9710" s="33"/>
      <c r="K9710" s="33"/>
    </row>
    <row r="9711" spans="2:11" x14ac:dyDescent="0.2">
      <c r="B9711" s="33"/>
      <c r="C9711" s="171"/>
      <c r="D9711" s="33"/>
      <c r="E9711" s="33"/>
      <c r="F9711" s="33"/>
      <c r="G9711" s="33"/>
      <c r="H9711" s="33"/>
      <c r="I9711" s="171"/>
      <c r="J9711" s="33"/>
      <c r="K9711" s="33"/>
    </row>
    <row r="9712" spans="2:11" x14ac:dyDescent="0.2">
      <c r="B9712" s="33"/>
      <c r="C9712" s="171"/>
      <c r="D9712" s="33"/>
      <c r="E9712" s="33"/>
      <c r="F9712" s="33"/>
      <c r="G9712" s="33"/>
      <c r="H9712" s="33"/>
      <c r="I9712" s="171"/>
      <c r="J9712" s="33"/>
      <c r="K9712" s="33"/>
    </row>
    <row r="9713" spans="2:11" x14ac:dyDescent="0.2">
      <c r="B9713" s="33"/>
      <c r="C9713" s="171"/>
      <c r="D9713" s="33"/>
      <c r="E9713" s="33"/>
      <c r="F9713" s="33"/>
      <c r="G9713" s="33"/>
      <c r="H9713" s="33"/>
      <c r="I9713" s="171"/>
      <c r="J9713" s="33"/>
      <c r="K9713" s="33"/>
    </row>
    <row r="9714" spans="2:11" x14ac:dyDescent="0.2">
      <c r="B9714" s="33"/>
      <c r="C9714" s="171"/>
      <c r="D9714" s="33"/>
      <c r="E9714" s="33"/>
      <c r="F9714" s="33"/>
      <c r="G9714" s="33"/>
      <c r="H9714" s="33"/>
      <c r="I9714" s="171"/>
      <c r="J9714" s="33"/>
      <c r="K9714" s="33"/>
    </row>
    <row r="9715" spans="2:11" x14ac:dyDescent="0.2">
      <c r="B9715" s="33"/>
      <c r="C9715" s="171"/>
      <c r="D9715" s="33"/>
      <c r="E9715" s="33"/>
      <c r="F9715" s="33"/>
      <c r="G9715" s="33"/>
      <c r="H9715" s="33"/>
      <c r="I9715" s="171"/>
      <c r="J9715" s="33"/>
      <c r="K9715" s="33"/>
    </row>
    <row r="9716" spans="2:11" x14ac:dyDescent="0.2">
      <c r="B9716" s="33"/>
      <c r="C9716" s="171"/>
      <c r="D9716" s="33"/>
      <c r="E9716" s="33"/>
      <c r="F9716" s="33"/>
      <c r="G9716" s="33"/>
      <c r="H9716" s="33"/>
      <c r="I9716" s="171"/>
      <c r="J9716" s="33"/>
      <c r="K9716" s="33"/>
    </row>
    <row r="9717" spans="2:11" x14ac:dyDescent="0.2">
      <c r="B9717" s="33"/>
      <c r="C9717" s="171"/>
      <c r="D9717" s="33"/>
      <c r="E9717" s="33"/>
      <c r="F9717" s="33"/>
      <c r="G9717" s="33"/>
      <c r="H9717" s="33"/>
      <c r="I9717" s="171"/>
      <c r="J9717" s="33"/>
      <c r="K9717" s="33"/>
    </row>
    <row r="9718" spans="2:11" x14ac:dyDescent="0.2">
      <c r="B9718" s="33"/>
      <c r="C9718" s="171"/>
      <c r="D9718" s="33"/>
      <c r="E9718" s="33"/>
      <c r="F9718" s="33"/>
      <c r="G9718" s="33"/>
      <c r="H9718" s="33"/>
      <c r="I9718" s="171"/>
      <c r="J9718" s="33"/>
      <c r="K9718" s="33"/>
    </row>
    <row r="9719" spans="2:11" x14ac:dyDescent="0.2">
      <c r="B9719" s="33"/>
      <c r="C9719" s="171"/>
      <c r="D9719" s="33"/>
      <c r="E9719" s="33"/>
      <c r="F9719" s="33"/>
      <c r="G9719" s="33"/>
      <c r="H9719" s="33"/>
      <c r="I9719" s="171"/>
      <c r="J9719" s="33"/>
      <c r="K9719" s="33"/>
    </row>
    <row r="9720" spans="2:11" x14ac:dyDescent="0.2">
      <c r="B9720" s="33"/>
      <c r="C9720" s="171"/>
      <c r="D9720" s="33"/>
      <c r="E9720" s="33"/>
      <c r="F9720" s="33"/>
      <c r="G9720" s="33"/>
      <c r="H9720" s="33"/>
      <c r="I9720" s="171"/>
      <c r="J9720" s="33"/>
      <c r="K9720" s="33"/>
    </row>
    <row r="9721" spans="2:11" x14ac:dyDescent="0.2">
      <c r="B9721" s="33"/>
      <c r="C9721" s="171"/>
      <c r="D9721" s="33"/>
      <c r="E9721" s="33"/>
      <c r="F9721" s="33"/>
      <c r="G9721" s="33"/>
      <c r="H9721" s="33"/>
      <c r="I9721" s="171"/>
      <c r="J9721" s="33"/>
      <c r="K9721" s="33"/>
    </row>
    <row r="9722" spans="2:11" x14ac:dyDescent="0.2">
      <c r="B9722" s="33"/>
      <c r="C9722" s="171"/>
      <c r="D9722" s="33"/>
      <c r="E9722" s="33"/>
      <c r="F9722" s="33"/>
      <c r="G9722" s="33"/>
      <c r="H9722" s="33"/>
      <c r="I9722" s="171"/>
      <c r="J9722" s="33"/>
      <c r="K9722" s="33"/>
    </row>
    <row r="9723" spans="2:11" x14ac:dyDescent="0.2">
      <c r="B9723" s="33"/>
      <c r="C9723" s="171"/>
      <c r="D9723" s="33"/>
      <c r="E9723" s="33"/>
      <c r="F9723" s="33"/>
      <c r="G9723" s="33"/>
      <c r="H9723" s="33"/>
      <c r="I9723" s="171"/>
      <c r="J9723" s="33"/>
      <c r="K9723" s="33"/>
    </row>
    <row r="9724" spans="2:11" x14ac:dyDescent="0.2">
      <c r="B9724" s="33"/>
      <c r="C9724" s="171"/>
      <c r="D9724" s="33"/>
      <c r="E9724" s="33"/>
      <c r="F9724" s="33"/>
      <c r="G9724" s="33"/>
      <c r="H9724" s="33"/>
      <c r="I9724" s="171"/>
      <c r="J9724" s="33"/>
      <c r="K9724" s="33"/>
    </row>
    <row r="9725" spans="2:11" x14ac:dyDescent="0.2">
      <c r="B9725" s="33"/>
      <c r="C9725" s="171"/>
      <c r="D9725" s="33"/>
      <c r="E9725" s="33"/>
      <c r="F9725" s="33"/>
      <c r="G9725" s="33"/>
      <c r="H9725" s="33"/>
      <c r="I9725" s="171"/>
      <c r="J9725" s="33"/>
      <c r="K9725" s="33"/>
    </row>
    <row r="9726" spans="2:11" x14ac:dyDescent="0.2">
      <c r="B9726" s="33"/>
      <c r="C9726" s="171"/>
      <c r="D9726" s="33"/>
      <c r="E9726" s="33"/>
      <c r="F9726" s="33"/>
      <c r="G9726" s="33"/>
      <c r="H9726" s="33"/>
      <c r="I9726" s="171"/>
      <c r="J9726" s="33"/>
      <c r="K9726" s="33"/>
    </row>
    <row r="9727" spans="2:11" x14ac:dyDescent="0.2">
      <c r="B9727" s="33"/>
      <c r="C9727" s="171"/>
      <c r="D9727" s="33"/>
      <c r="E9727" s="33"/>
      <c r="F9727" s="33"/>
      <c r="G9727" s="33"/>
      <c r="H9727" s="33"/>
      <c r="I9727" s="171"/>
      <c r="J9727" s="33"/>
      <c r="K9727" s="33"/>
    </row>
    <row r="9728" spans="2:11" x14ac:dyDescent="0.2">
      <c r="B9728" s="33"/>
      <c r="C9728" s="171"/>
      <c r="D9728" s="33"/>
      <c r="E9728" s="33"/>
      <c r="F9728" s="33"/>
      <c r="G9728" s="33"/>
      <c r="H9728" s="33"/>
      <c r="I9728" s="171"/>
      <c r="J9728" s="33"/>
      <c r="K9728" s="33"/>
    </row>
    <row r="9729" spans="2:11" x14ac:dyDescent="0.2">
      <c r="B9729" s="33"/>
      <c r="C9729" s="171"/>
      <c r="D9729" s="33"/>
      <c r="E9729" s="33"/>
      <c r="F9729" s="33"/>
      <c r="G9729" s="33"/>
      <c r="H9729" s="33"/>
      <c r="I9729" s="171"/>
      <c r="J9729" s="33"/>
      <c r="K9729" s="33"/>
    </row>
    <row r="9730" spans="2:11" x14ac:dyDescent="0.2">
      <c r="B9730" s="33"/>
      <c r="C9730" s="171"/>
      <c r="D9730" s="33"/>
      <c r="E9730" s="33"/>
      <c r="F9730" s="33"/>
      <c r="G9730" s="33"/>
      <c r="H9730" s="33"/>
      <c r="I9730" s="171"/>
      <c r="J9730" s="33"/>
      <c r="K9730" s="33"/>
    </row>
    <row r="9731" spans="2:11" x14ac:dyDescent="0.2">
      <c r="B9731" s="33"/>
      <c r="C9731" s="171"/>
      <c r="D9731" s="33"/>
      <c r="E9731" s="33"/>
      <c r="F9731" s="33"/>
      <c r="G9731" s="33"/>
      <c r="H9731" s="33"/>
      <c r="I9731" s="171"/>
      <c r="J9731" s="33"/>
      <c r="K9731" s="33"/>
    </row>
    <row r="9732" spans="2:11" x14ac:dyDescent="0.2">
      <c r="B9732" s="33"/>
      <c r="C9732" s="171"/>
      <c r="D9732" s="33"/>
      <c r="E9732" s="33"/>
      <c r="F9732" s="33"/>
      <c r="G9732" s="33"/>
      <c r="H9732" s="33"/>
      <c r="I9732" s="171"/>
      <c r="J9732" s="33"/>
      <c r="K9732" s="33"/>
    </row>
    <row r="9733" spans="2:11" x14ac:dyDescent="0.2">
      <c r="B9733" s="33"/>
      <c r="C9733" s="171"/>
      <c r="D9733" s="33"/>
      <c r="E9733" s="33"/>
      <c r="F9733" s="33"/>
      <c r="G9733" s="33"/>
      <c r="H9733" s="33"/>
      <c r="I9733" s="171"/>
      <c r="J9733" s="33"/>
      <c r="K9733" s="33"/>
    </row>
    <row r="9734" spans="2:11" x14ac:dyDescent="0.2">
      <c r="B9734" s="33"/>
      <c r="C9734" s="171"/>
      <c r="D9734" s="33"/>
      <c r="E9734" s="33"/>
      <c r="F9734" s="33"/>
      <c r="G9734" s="33"/>
      <c r="H9734" s="33"/>
      <c r="I9734" s="171"/>
      <c r="J9734" s="33"/>
      <c r="K9734" s="33"/>
    </row>
    <row r="9735" spans="2:11" x14ac:dyDescent="0.2">
      <c r="B9735" s="33"/>
      <c r="C9735" s="171"/>
      <c r="D9735" s="33"/>
      <c r="E9735" s="33"/>
      <c r="F9735" s="33"/>
      <c r="G9735" s="33"/>
      <c r="H9735" s="33"/>
      <c r="I9735" s="171"/>
      <c r="J9735" s="33"/>
      <c r="K9735" s="33"/>
    </row>
    <row r="9736" spans="2:11" x14ac:dyDescent="0.2">
      <c r="B9736" s="33"/>
      <c r="C9736" s="171"/>
      <c r="D9736" s="33"/>
      <c r="E9736" s="33"/>
      <c r="F9736" s="33"/>
      <c r="G9736" s="33"/>
      <c r="H9736" s="33"/>
      <c r="I9736" s="171"/>
      <c r="J9736" s="33"/>
      <c r="K9736" s="33"/>
    </row>
    <row r="9737" spans="2:11" x14ac:dyDescent="0.2">
      <c r="B9737" s="33"/>
      <c r="C9737" s="171"/>
      <c r="D9737" s="33"/>
      <c r="E9737" s="33"/>
      <c r="F9737" s="33"/>
      <c r="G9737" s="33"/>
      <c r="H9737" s="33"/>
      <c r="I9737" s="171"/>
      <c r="J9737" s="33"/>
      <c r="K9737" s="33"/>
    </row>
    <row r="9738" spans="2:11" x14ac:dyDescent="0.2">
      <c r="B9738" s="33"/>
      <c r="C9738" s="171"/>
      <c r="D9738" s="33"/>
      <c r="E9738" s="33"/>
      <c r="F9738" s="33"/>
      <c r="G9738" s="33"/>
      <c r="H9738" s="33"/>
      <c r="I9738" s="171"/>
      <c r="J9738" s="33"/>
      <c r="K9738" s="33"/>
    </row>
    <row r="9739" spans="2:11" x14ac:dyDescent="0.2">
      <c r="B9739" s="33"/>
      <c r="C9739" s="171"/>
      <c r="D9739" s="33"/>
      <c r="E9739" s="33"/>
      <c r="F9739" s="33"/>
      <c r="G9739" s="33"/>
      <c r="H9739" s="33"/>
      <c r="I9739" s="171"/>
      <c r="J9739" s="33"/>
      <c r="K9739" s="33"/>
    </row>
    <row r="9740" spans="2:11" x14ac:dyDescent="0.2">
      <c r="B9740" s="33"/>
      <c r="C9740" s="171"/>
      <c r="D9740" s="33"/>
      <c r="E9740" s="33"/>
      <c r="F9740" s="33"/>
      <c r="G9740" s="33"/>
      <c r="H9740" s="33"/>
      <c r="I9740" s="171"/>
      <c r="J9740" s="33"/>
      <c r="K9740" s="33"/>
    </row>
    <row r="9741" spans="2:11" x14ac:dyDescent="0.2">
      <c r="B9741" s="33"/>
      <c r="C9741" s="171"/>
      <c r="D9741" s="33"/>
      <c r="E9741" s="33"/>
      <c r="F9741" s="33"/>
      <c r="G9741" s="33"/>
      <c r="H9741" s="33"/>
      <c r="I9741" s="171"/>
      <c r="J9741" s="33"/>
      <c r="K9741" s="33"/>
    </row>
    <row r="9742" spans="2:11" x14ac:dyDescent="0.2">
      <c r="B9742" s="33"/>
      <c r="C9742" s="171"/>
      <c r="D9742" s="33"/>
      <c r="E9742" s="33"/>
      <c r="F9742" s="33"/>
      <c r="G9742" s="33"/>
      <c r="H9742" s="33"/>
      <c r="I9742" s="171"/>
      <c r="J9742" s="33"/>
      <c r="K9742" s="33"/>
    </row>
    <row r="9743" spans="2:11" x14ac:dyDescent="0.2">
      <c r="B9743" s="33"/>
      <c r="C9743" s="171"/>
      <c r="D9743" s="33"/>
      <c r="E9743" s="33"/>
      <c r="F9743" s="33"/>
      <c r="G9743" s="33"/>
      <c r="H9743" s="33"/>
      <c r="I9743" s="171"/>
      <c r="J9743" s="33"/>
      <c r="K9743" s="33"/>
    </row>
    <row r="9744" spans="2:11" x14ac:dyDescent="0.2">
      <c r="B9744" s="33"/>
      <c r="C9744" s="171"/>
      <c r="D9744" s="33"/>
      <c r="E9744" s="33"/>
      <c r="F9744" s="33"/>
      <c r="G9744" s="33"/>
      <c r="H9744" s="33"/>
      <c r="I9744" s="171"/>
      <c r="J9744" s="33"/>
      <c r="K9744" s="33"/>
    </row>
    <row r="9745" spans="2:11" x14ac:dyDescent="0.2">
      <c r="B9745" s="33"/>
      <c r="C9745" s="171"/>
      <c r="D9745" s="33"/>
      <c r="E9745" s="33"/>
      <c r="F9745" s="33"/>
      <c r="G9745" s="33"/>
      <c r="H9745" s="33"/>
      <c r="I9745" s="171"/>
      <c r="J9745" s="33"/>
      <c r="K9745" s="33"/>
    </row>
    <row r="9746" spans="2:11" x14ac:dyDescent="0.2">
      <c r="B9746" s="33"/>
      <c r="C9746" s="171"/>
      <c r="D9746" s="33"/>
      <c r="E9746" s="33"/>
      <c r="F9746" s="33"/>
      <c r="G9746" s="33"/>
      <c r="H9746" s="33"/>
      <c r="I9746" s="171"/>
      <c r="J9746" s="33"/>
      <c r="K9746" s="33"/>
    </row>
    <row r="9747" spans="2:11" x14ac:dyDescent="0.2">
      <c r="B9747" s="33"/>
      <c r="C9747" s="171"/>
      <c r="D9747" s="33"/>
      <c r="E9747" s="33"/>
      <c r="F9747" s="33"/>
      <c r="G9747" s="33"/>
      <c r="H9747" s="33"/>
      <c r="I9747" s="171"/>
      <c r="J9747" s="33"/>
      <c r="K9747" s="33"/>
    </row>
    <row r="9748" spans="2:11" x14ac:dyDescent="0.2">
      <c r="B9748" s="33"/>
      <c r="C9748" s="171"/>
      <c r="D9748" s="33"/>
      <c r="E9748" s="33"/>
      <c r="F9748" s="33"/>
      <c r="G9748" s="33"/>
      <c r="H9748" s="33"/>
      <c r="I9748" s="171"/>
      <c r="J9748" s="33"/>
      <c r="K9748" s="33"/>
    </row>
    <row r="9749" spans="2:11" x14ac:dyDescent="0.2">
      <c r="B9749" s="33"/>
      <c r="C9749" s="171"/>
      <c r="D9749" s="33"/>
      <c r="E9749" s="33"/>
      <c r="F9749" s="33"/>
      <c r="G9749" s="33"/>
      <c r="H9749" s="33"/>
      <c r="I9749" s="171"/>
      <c r="J9749" s="33"/>
      <c r="K9749" s="33"/>
    </row>
    <row r="9750" spans="2:11" x14ac:dyDescent="0.2">
      <c r="B9750" s="33"/>
      <c r="C9750" s="171"/>
      <c r="D9750" s="33"/>
      <c r="E9750" s="33"/>
      <c r="F9750" s="33"/>
      <c r="G9750" s="33"/>
      <c r="H9750" s="33"/>
      <c r="I9750" s="171"/>
      <c r="J9750" s="33"/>
      <c r="K9750" s="33"/>
    </row>
    <row r="9751" spans="2:11" x14ac:dyDescent="0.2">
      <c r="B9751" s="33"/>
      <c r="C9751" s="171"/>
      <c r="D9751" s="33"/>
      <c r="E9751" s="33"/>
      <c r="F9751" s="33"/>
      <c r="G9751" s="33"/>
      <c r="H9751" s="33"/>
      <c r="I9751" s="171"/>
      <c r="J9751" s="33"/>
      <c r="K9751" s="33"/>
    </row>
    <row r="9752" spans="2:11" x14ac:dyDescent="0.2">
      <c r="B9752" s="33"/>
      <c r="C9752" s="171"/>
      <c r="D9752" s="33"/>
      <c r="E9752" s="33"/>
      <c r="F9752" s="33"/>
      <c r="G9752" s="33"/>
      <c r="H9752" s="33"/>
      <c r="I9752" s="171"/>
      <c r="J9752" s="33"/>
      <c r="K9752" s="33"/>
    </row>
    <row r="9753" spans="2:11" x14ac:dyDescent="0.2">
      <c r="B9753" s="33"/>
      <c r="C9753" s="171"/>
      <c r="D9753" s="33"/>
      <c r="E9753" s="33"/>
      <c r="F9753" s="33"/>
      <c r="G9753" s="33"/>
      <c r="H9753" s="33"/>
      <c r="I9753" s="171"/>
      <c r="J9753" s="33"/>
      <c r="K9753" s="33"/>
    </row>
    <row r="9754" spans="2:11" x14ac:dyDescent="0.2">
      <c r="B9754" s="33"/>
      <c r="C9754" s="171"/>
      <c r="D9754" s="33"/>
      <c r="E9754" s="33"/>
      <c r="F9754" s="33"/>
      <c r="G9754" s="33"/>
      <c r="H9754" s="33"/>
      <c r="I9754" s="171"/>
      <c r="J9754" s="33"/>
      <c r="K9754" s="33"/>
    </row>
    <row r="9755" spans="2:11" x14ac:dyDescent="0.2">
      <c r="B9755" s="33"/>
      <c r="C9755" s="171"/>
      <c r="D9755" s="33"/>
      <c r="E9755" s="33"/>
      <c r="F9755" s="33"/>
      <c r="G9755" s="33"/>
      <c r="H9755" s="33"/>
      <c r="I9755" s="171"/>
      <c r="J9755" s="33"/>
      <c r="K9755" s="33"/>
    </row>
    <row r="9756" spans="2:11" x14ac:dyDescent="0.2">
      <c r="B9756" s="33"/>
      <c r="C9756" s="171"/>
      <c r="D9756" s="33"/>
      <c r="E9756" s="33"/>
      <c r="F9756" s="33"/>
      <c r="G9756" s="33"/>
      <c r="H9756" s="33"/>
      <c r="I9756" s="171"/>
      <c r="J9756" s="33"/>
      <c r="K9756" s="33"/>
    </row>
    <row r="9757" spans="2:11" x14ac:dyDescent="0.2">
      <c r="B9757" s="33"/>
      <c r="C9757" s="171"/>
      <c r="D9757" s="33"/>
      <c r="E9757" s="33"/>
      <c r="F9757" s="33"/>
      <c r="G9757" s="33"/>
      <c r="H9757" s="33"/>
      <c r="I9757" s="171"/>
      <c r="J9757" s="33"/>
      <c r="K9757" s="33"/>
    </row>
    <row r="9758" spans="2:11" x14ac:dyDescent="0.2">
      <c r="B9758" s="33"/>
      <c r="C9758" s="171"/>
      <c r="D9758" s="33"/>
      <c r="E9758" s="33"/>
      <c r="F9758" s="33"/>
      <c r="G9758" s="33"/>
      <c r="H9758" s="33"/>
      <c r="I9758" s="171"/>
      <c r="J9758" s="33"/>
      <c r="K9758" s="33"/>
    </row>
    <row r="9759" spans="2:11" x14ac:dyDescent="0.2">
      <c r="B9759" s="33"/>
      <c r="C9759" s="171"/>
      <c r="D9759" s="33"/>
      <c r="E9759" s="33"/>
      <c r="F9759" s="33"/>
      <c r="G9759" s="33"/>
      <c r="H9759" s="33"/>
      <c r="I9759" s="171"/>
      <c r="J9759" s="33"/>
      <c r="K9759" s="33"/>
    </row>
    <row r="9760" spans="2:11" x14ac:dyDescent="0.2">
      <c r="B9760" s="33"/>
      <c r="C9760" s="171"/>
      <c r="D9760" s="33"/>
      <c r="E9760" s="33"/>
      <c r="F9760" s="33"/>
      <c r="G9760" s="33"/>
      <c r="H9760" s="33"/>
      <c r="I9760" s="171"/>
      <c r="J9760" s="33"/>
      <c r="K9760" s="33"/>
    </row>
    <row r="9761" spans="2:11" x14ac:dyDescent="0.2">
      <c r="B9761" s="33"/>
      <c r="C9761" s="171"/>
      <c r="D9761" s="33"/>
      <c r="E9761" s="33"/>
      <c r="F9761" s="33"/>
      <c r="G9761" s="33"/>
      <c r="H9761" s="33"/>
      <c r="I9761" s="171"/>
      <c r="J9761" s="33"/>
      <c r="K9761" s="33"/>
    </row>
    <row r="9762" spans="2:11" x14ac:dyDescent="0.2">
      <c r="B9762" s="33"/>
      <c r="C9762" s="171"/>
      <c r="D9762" s="33"/>
      <c r="E9762" s="33"/>
      <c r="F9762" s="33"/>
      <c r="G9762" s="33"/>
      <c r="H9762" s="33"/>
      <c r="I9762" s="171"/>
      <c r="J9762" s="33"/>
      <c r="K9762" s="33"/>
    </row>
    <row r="9763" spans="2:11" x14ac:dyDescent="0.2">
      <c r="B9763" s="33"/>
      <c r="C9763" s="171"/>
      <c r="D9763" s="33"/>
      <c r="E9763" s="33"/>
      <c r="F9763" s="33"/>
      <c r="G9763" s="33"/>
      <c r="H9763" s="33"/>
      <c r="I9763" s="171"/>
      <c r="J9763" s="33"/>
      <c r="K9763" s="33"/>
    </row>
    <row r="9764" spans="2:11" x14ac:dyDescent="0.2">
      <c r="B9764" s="33"/>
      <c r="C9764" s="171"/>
      <c r="D9764" s="33"/>
      <c r="E9764" s="33"/>
      <c r="F9764" s="33"/>
      <c r="G9764" s="33"/>
      <c r="H9764" s="33"/>
      <c r="I9764" s="171"/>
      <c r="J9764" s="33"/>
      <c r="K9764" s="33"/>
    </row>
    <row r="9765" spans="2:11" x14ac:dyDescent="0.2">
      <c r="B9765" s="33"/>
      <c r="C9765" s="171"/>
      <c r="D9765" s="33"/>
      <c r="E9765" s="33"/>
      <c r="F9765" s="33"/>
      <c r="G9765" s="33"/>
      <c r="H9765" s="33"/>
      <c r="I9765" s="171"/>
      <c r="J9765" s="33"/>
      <c r="K9765" s="33"/>
    </row>
    <row r="9766" spans="2:11" x14ac:dyDescent="0.2">
      <c r="B9766" s="33"/>
      <c r="C9766" s="171"/>
      <c r="D9766" s="33"/>
      <c r="E9766" s="33"/>
      <c r="F9766" s="33"/>
      <c r="G9766" s="33"/>
      <c r="H9766" s="33"/>
      <c r="I9766" s="171"/>
      <c r="J9766" s="33"/>
      <c r="K9766" s="33"/>
    </row>
    <row r="9767" spans="2:11" x14ac:dyDescent="0.2">
      <c r="B9767" s="33"/>
      <c r="C9767" s="171"/>
      <c r="D9767" s="33"/>
      <c r="E9767" s="33"/>
      <c r="F9767" s="33"/>
      <c r="G9767" s="33"/>
      <c r="H9767" s="33"/>
      <c r="I9767" s="171"/>
      <c r="J9767" s="33"/>
      <c r="K9767" s="33"/>
    </row>
    <row r="9768" spans="2:11" x14ac:dyDescent="0.2">
      <c r="B9768" s="33"/>
      <c r="C9768" s="171"/>
      <c r="D9768" s="33"/>
      <c r="E9768" s="33"/>
      <c r="F9768" s="33"/>
      <c r="G9768" s="33"/>
      <c r="H9768" s="33"/>
      <c r="I9768" s="171"/>
      <c r="J9768" s="33"/>
      <c r="K9768" s="33"/>
    </row>
    <row r="9769" spans="2:11" x14ac:dyDescent="0.2">
      <c r="B9769" s="33"/>
      <c r="C9769" s="171"/>
      <c r="D9769" s="33"/>
      <c r="E9769" s="33"/>
      <c r="F9769" s="33"/>
      <c r="G9769" s="33"/>
      <c r="H9769" s="33"/>
      <c r="I9769" s="171"/>
      <c r="J9769" s="33"/>
      <c r="K9769" s="33"/>
    </row>
    <row r="9770" spans="2:11" x14ac:dyDescent="0.2">
      <c r="B9770" s="33"/>
      <c r="C9770" s="171"/>
      <c r="D9770" s="33"/>
      <c r="E9770" s="33"/>
      <c r="F9770" s="33"/>
      <c r="G9770" s="33"/>
      <c r="H9770" s="33"/>
      <c r="I9770" s="171"/>
      <c r="J9770" s="33"/>
      <c r="K9770" s="33"/>
    </row>
    <row r="9771" spans="2:11" x14ac:dyDescent="0.2">
      <c r="B9771" s="33"/>
      <c r="C9771" s="171"/>
      <c r="D9771" s="33"/>
      <c r="E9771" s="33"/>
      <c r="F9771" s="33"/>
      <c r="G9771" s="33"/>
      <c r="H9771" s="33"/>
      <c r="I9771" s="171"/>
      <c r="J9771" s="33"/>
      <c r="K9771" s="33"/>
    </row>
    <row r="9772" spans="2:11" x14ac:dyDescent="0.2">
      <c r="B9772" s="33"/>
      <c r="C9772" s="171"/>
      <c r="D9772" s="33"/>
      <c r="E9772" s="33"/>
      <c r="F9772" s="33"/>
      <c r="G9772" s="33"/>
      <c r="H9772" s="33"/>
      <c r="I9772" s="171"/>
      <c r="J9772" s="33"/>
      <c r="K9772" s="33"/>
    </row>
    <row r="9773" spans="2:11" x14ac:dyDescent="0.2">
      <c r="B9773" s="33"/>
      <c r="C9773" s="171"/>
      <c r="D9773" s="33"/>
      <c r="E9773" s="33"/>
      <c r="F9773" s="33"/>
      <c r="G9773" s="33"/>
      <c r="H9773" s="33"/>
      <c r="I9773" s="171"/>
      <c r="J9773" s="33"/>
      <c r="K9773" s="33"/>
    </row>
    <row r="9774" spans="2:11" x14ac:dyDescent="0.2">
      <c r="B9774" s="33"/>
      <c r="C9774" s="171"/>
      <c r="D9774" s="33"/>
      <c r="E9774" s="33"/>
      <c r="F9774" s="33"/>
      <c r="G9774" s="33"/>
      <c r="H9774" s="33"/>
      <c r="I9774" s="171"/>
      <c r="J9774" s="33"/>
      <c r="K9774" s="33"/>
    </row>
    <row r="9775" spans="2:11" x14ac:dyDescent="0.2">
      <c r="B9775" s="33"/>
      <c r="C9775" s="171"/>
      <c r="D9775" s="33"/>
      <c r="E9775" s="33"/>
      <c r="F9775" s="33"/>
      <c r="G9775" s="33"/>
      <c r="H9775" s="33"/>
      <c r="I9775" s="171"/>
      <c r="J9775" s="33"/>
      <c r="K9775" s="33"/>
    </row>
    <row r="9776" spans="2:11" x14ac:dyDescent="0.2">
      <c r="B9776" s="33"/>
      <c r="C9776" s="171"/>
      <c r="D9776" s="33"/>
      <c r="E9776" s="33"/>
      <c r="F9776" s="33"/>
      <c r="G9776" s="33"/>
      <c r="H9776" s="33"/>
      <c r="I9776" s="171"/>
      <c r="J9776" s="33"/>
      <c r="K9776" s="33"/>
    </row>
    <row r="9777" spans="2:11" x14ac:dyDescent="0.2">
      <c r="B9777" s="33"/>
      <c r="C9777" s="171"/>
      <c r="D9777" s="33"/>
      <c r="E9777" s="33"/>
      <c r="F9777" s="33"/>
      <c r="G9777" s="33"/>
      <c r="H9777" s="33"/>
      <c r="I9777" s="171"/>
      <c r="J9777" s="33"/>
      <c r="K9777" s="33"/>
    </row>
    <row r="9778" spans="2:11" x14ac:dyDescent="0.2">
      <c r="B9778" s="33"/>
      <c r="C9778" s="171"/>
      <c r="D9778" s="33"/>
      <c r="E9778" s="33"/>
      <c r="F9778" s="33"/>
      <c r="G9778" s="33"/>
      <c r="H9778" s="33"/>
      <c r="I9778" s="171"/>
      <c r="J9778" s="33"/>
      <c r="K9778" s="33"/>
    </row>
    <row r="9779" spans="2:11" x14ac:dyDescent="0.2">
      <c r="B9779" s="33"/>
      <c r="C9779" s="171"/>
      <c r="D9779" s="33"/>
      <c r="E9779" s="33"/>
      <c r="F9779" s="33"/>
      <c r="G9779" s="33"/>
      <c r="H9779" s="33"/>
      <c r="I9779" s="171"/>
      <c r="J9779" s="33"/>
      <c r="K9779" s="33"/>
    </row>
    <row r="9780" spans="2:11" x14ac:dyDescent="0.2">
      <c r="B9780" s="33"/>
      <c r="C9780" s="171"/>
      <c r="D9780" s="33"/>
      <c r="E9780" s="33"/>
      <c r="F9780" s="33"/>
      <c r="G9780" s="33"/>
      <c r="H9780" s="33"/>
      <c r="I9780" s="171"/>
      <c r="J9780" s="33"/>
      <c r="K9780" s="33"/>
    </row>
    <row r="9781" spans="2:11" x14ac:dyDescent="0.2">
      <c r="B9781" s="33"/>
      <c r="C9781" s="171"/>
      <c r="D9781" s="33"/>
      <c r="E9781" s="33"/>
      <c r="F9781" s="33"/>
      <c r="G9781" s="33"/>
      <c r="H9781" s="33"/>
      <c r="I9781" s="171"/>
      <c r="J9781" s="33"/>
      <c r="K9781" s="33"/>
    </row>
    <row r="9782" spans="2:11" x14ac:dyDescent="0.2">
      <c r="B9782" s="33"/>
      <c r="C9782" s="171"/>
      <c r="D9782" s="33"/>
      <c r="E9782" s="33"/>
      <c r="F9782" s="33"/>
      <c r="G9782" s="33"/>
      <c r="H9782" s="33"/>
      <c r="I9782" s="171"/>
      <c r="J9782" s="33"/>
      <c r="K9782" s="33"/>
    </row>
    <row r="9783" spans="2:11" x14ac:dyDescent="0.2">
      <c r="B9783" s="33"/>
      <c r="C9783" s="171"/>
      <c r="D9783" s="33"/>
      <c r="E9783" s="33"/>
      <c r="F9783" s="33"/>
      <c r="G9783" s="33"/>
      <c r="H9783" s="33"/>
      <c r="I9783" s="171"/>
      <c r="J9783" s="33"/>
      <c r="K9783" s="33"/>
    </row>
    <row r="9784" spans="2:11" x14ac:dyDescent="0.2">
      <c r="B9784" s="33"/>
      <c r="C9784" s="171"/>
      <c r="D9784" s="33"/>
      <c r="E9784" s="33"/>
      <c r="F9784" s="33"/>
      <c r="G9784" s="33"/>
      <c r="H9784" s="33"/>
      <c r="I9784" s="171"/>
      <c r="J9784" s="33"/>
      <c r="K9784" s="33"/>
    </row>
    <row r="9785" spans="2:11" x14ac:dyDescent="0.2">
      <c r="B9785" s="33"/>
      <c r="C9785" s="171"/>
      <c r="D9785" s="33"/>
      <c r="E9785" s="33"/>
      <c r="F9785" s="33"/>
      <c r="G9785" s="33"/>
      <c r="H9785" s="33"/>
      <c r="I9785" s="171"/>
      <c r="J9785" s="33"/>
      <c r="K9785" s="33"/>
    </row>
    <row r="9786" spans="2:11" x14ac:dyDescent="0.2">
      <c r="B9786" s="33"/>
      <c r="C9786" s="171"/>
      <c r="D9786" s="33"/>
      <c r="E9786" s="33"/>
      <c r="F9786" s="33"/>
      <c r="G9786" s="33"/>
      <c r="H9786" s="33"/>
      <c r="I9786" s="171"/>
      <c r="J9786" s="33"/>
      <c r="K9786" s="33"/>
    </row>
    <row r="9787" spans="2:11" x14ac:dyDescent="0.2">
      <c r="B9787" s="33"/>
      <c r="C9787" s="171"/>
      <c r="D9787" s="33"/>
      <c r="E9787" s="33"/>
      <c r="F9787" s="33"/>
      <c r="G9787" s="33"/>
      <c r="H9787" s="33"/>
      <c r="I9787" s="171"/>
      <c r="J9787" s="33"/>
      <c r="K9787" s="33"/>
    </row>
    <row r="9788" spans="2:11" x14ac:dyDescent="0.2">
      <c r="B9788" s="33"/>
      <c r="C9788" s="171"/>
      <c r="D9788" s="33"/>
      <c r="E9788" s="33"/>
      <c r="F9788" s="33"/>
      <c r="G9788" s="33"/>
      <c r="H9788" s="33"/>
      <c r="I9788" s="171"/>
      <c r="J9788" s="33"/>
      <c r="K9788" s="33"/>
    </row>
    <row r="9789" spans="2:11" x14ac:dyDescent="0.2">
      <c r="B9789" s="33"/>
      <c r="C9789" s="171"/>
      <c r="D9789" s="33"/>
      <c r="E9789" s="33"/>
      <c r="F9789" s="33"/>
      <c r="G9789" s="33"/>
      <c r="H9789" s="33"/>
      <c r="I9789" s="171"/>
      <c r="J9789" s="33"/>
      <c r="K9789" s="33"/>
    </row>
    <row r="9790" spans="2:11" x14ac:dyDescent="0.2">
      <c r="B9790" s="33"/>
      <c r="C9790" s="171"/>
      <c r="D9790" s="33"/>
      <c r="E9790" s="33"/>
      <c r="F9790" s="33"/>
      <c r="G9790" s="33"/>
      <c r="H9790" s="33"/>
      <c r="I9790" s="171"/>
      <c r="J9790" s="33"/>
      <c r="K9790" s="33"/>
    </row>
    <row r="9791" spans="2:11" x14ac:dyDescent="0.2">
      <c r="B9791" s="33"/>
      <c r="C9791" s="171"/>
      <c r="D9791" s="33"/>
      <c r="E9791" s="33"/>
      <c r="F9791" s="33"/>
      <c r="G9791" s="33"/>
      <c r="H9791" s="33"/>
      <c r="I9791" s="171"/>
      <c r="J9791" s="33"/>
      <c r="K9791" s="33"/>
    </row>
    <row r="9792" spans="2:11" x14ac:dyDescent="0.2">
      <c r="B9792" s="33"/>
      <c r="C9792" s="171"/>
      <c r="D9792" s="33"/>
      <c r="E9792" s="33"/>
      <c r="F9792" s="33"/>
      <c r="G9792" s="33"/>
      <c r="H9792" s="33"/>
      <c r="I9792" s="171"/>
      <c r="J9792" s="33"/>
      <c r="K9792" s="33"/>
    </row>
    <row r="9793" spans="2:11" x14ac:dyDescent="0.2">
      <c r="B9793" s="33"/>
      <c r="C9793" s="171"/>
      <c r="D9793" s="33"/>
      <c r="E9793" s="33"/>
      <c r="F9793" s="33"/>
      <c r="G9793" s="33"/>
      <c r="H9793" s="33"/>
      <c r="I9793" s="171"/>
      <c r="J9793" s="33"/>
      <c r="K9793" s="33"/>
    </row>
    <row r="9794" spans="2:11" x14ac:dyDescent="0.2">
      <c r="B9794" s="33"/>
      <c r="C9794" s="171"/>
      <c r="D9794" s="33"/>
      <c r="E9794" s="33"/>
      <c r="F9794" s="33"/>
      <c r="G9794" s="33"/>
      <c r="H9794" s="33"/>
      <c r="I9794" s="171"/>
      <c r="J9794" s="33"/>
      <c r="K9794" s="33"/>
    </row>
    <row r="9795" spans="2:11" x14ac:dyDescent="0.2">
      <c r="B9795" s="33"/>
      <c r="C9795" s="171"/>
      <c r="D9795" s="33"/>
      <c r="E9795" s="33"/>
      <c r="F9795" s="33"/>
      <c r="G9795" s="33"/>
      <c r="H9795" s="33"/>
      <c r="I9795" s="171"/>
      <c r="J9795" s="33"/>
      <c r="K9795" s="33"/>
    </row>
    <row r="9796" spans="2:11" x14ac:dyDescent="0.2">
      <c r="B9796" s="33"/>
      <c r="C9796" s="171"/>
      <c r="D9796" s="33"/>
      <c r="E9796" s="33"/>
      <c r="F9796" s="33"/>
      <c r="G9796" s="33"/>
      <c r="H9796" s="33"/>
      <c r="I9796" s="171"/>
      <c r="J9796" s="33"/>
      <c r="K9796" s="33"/>
    </row>
    <row r="9797" spans="2:11" x14ac:dyDescent="0.2">
      <c r="B9797" s="33"/>
      <c r="C9797" s="171"/>
      <c r="D9797" s="33"/>
      <c r="E9797" s="33"/>
      <c r="F9797" s="33"/>
      <c r="G9797" s="33"/>
      <c r="H9797" s="33"/>
      <c r="I9797" s="171"/>
      <c r="J9797" s="33"/>
      <c r="K9797" s="33"/>
    </row>
    <row r="9798" spans="2:11" x14ac:dyDescent="0.2">
      <c r="B9798" s="33"/>
      <c r="C9798" s="171"/>
      <c r="D9798" s="33"/>
      <c r="E9798" s="33"/>
      <c r="F9798" s="33"/>
      <c r="G9798" s="33"/>
      <c r="H9798" s="33"/>
      <c r="I9798" s="171"/>
      <c r="J9798" s="33"/>
      <c r="K9798" s="33"/>
    </row>
    <row r="9799" spans="2:11" x14ac:dyDescent="0.2">
      <c r="B9799" s="33"/>
      <c r="C9799" s="171"/>
      <c r="D9799" s="33"/>
      <c r="E9799" s="33"/>
      <c r="F9799" s="33"/>
      <c r="G9799" s="33"/>
      <c r="H9799" s="33"/>
      <c r="I9799" s="171"/>
      <c r="J9799" s="33"/>
      <c r="K9799" s="33"/>
    </row>
    <row r="9800" spans="2:11" x14ac:dyDescent="0.2">
      <c r="B9800" s="33"/>
      <c r="C9800" s="171"/>
      <c r="D9800" s="33"/>
      <c r="E9800" s="33"/>
      <c r="F9800" s="33"/>
      <c r="G9800" s="33"/>
      <c r="H9800" s="33"/>
      <c r="I9800" s="171"/>
      <c r="J9800" s="33"/>
      <c r="K9800" s="33"/>
    </row>
    <row r="9801" spans="2:11" x14ac:dyDescent="0.2">
      <c r="B9801" s="33"/>
      <c r="C9801" s="171"/>
      <c r="D9801" s="33"/>
      <c r="E9801" s="33"/>
      <c r="F9801" s="33"/>
      <c r="G9801" s="33"/>
      <c r="H9801" s="33"/>
      <c r="I9801" s="171"/>
      <c r="J9801" s="33"/>
      <c r="K9801" s="33"/>
    </row>
    <row r="9802" spans="2:11" x14ac:dyDescent="0.2">
      <c r="B9802" s="33"/>
      <c r="C9802" s="171"/>
      <c r="D9802" s="33"/>
      <c r="E9802" s="33"/>
      <c r="F9802" s="33"/>
      <c r="G9802" s="33"/>
      <c r="H9802" s="33"/>
      <c r="I9802" s="171"/>
      <c r="J9802" s="33"/>
      <c r="K9802" s="33"/>
    </row>
    <row r="9803" spans="2:11" x14ac:dyDescent="0.2">
      <c r="B9803" s="33"/>
      <c r="C9803" s="171"/>
      <c r="D9803" s="33"/>
      <c r="E9803" s="33"/>
      <c r="F9803" s="33"/>
      <c r="G9803" s="33"/>
      <c r="H9803" s="33"/>
      <c r="I9803" s="171"/>
      <c r="J9803" s="33"/>
      <c r="K9803" s="33"/>
    </row>
    <row r="9804" spans="2:11" x14ac:dyDescent="0.2">
      <c r="B9804" s="33"/>
      <c r="C9804" s="171"/>
      <c r="D9804" s="33"/>
      <c r="E9804" s="33"/>
      <c r="F9804" s="33"/>
      <c r="G9804" s="33"/>
      <c r="H9804" s="33"/>
      <c r="I9804" s="171"/>
      <c r="J9804" s="33"/>
      <c r="K9804" s="33"/>
    </row>
    <row r="9805" spans="2:11" x14ac:dyDescent="0.2">
      <c r="B9805" s="33"/>
      <c r="C9805" s="171"/>
      <c r="D9805" s="33"/>
      <c r="E9805" s="33"/>
      <c r="F9805" s="33"/>
      <c r="G9805" s="33"/>
      <c r="H9805" s="33"/>
      <c r="I9805" s="171"/>
      <c r="J9805" s="33"/>
      <c r="K9805" s="33"/>
    </row>
    <row r="9806" spans="2:11" x14ac:dyDescent="0.2">
      <c r="B9806" s="33"/>
      <c r="C9806" s="171"/>
      <c r="D9806" s="33"/>
      <c r="E9806" s="33"/>
      <c r="F9806" s="33"/>
      <c r="G9806" s="33"/>
      <c r="H9806" s="33"/>
      <c r="I9806" s="171"/>
      <c r="J9806" s="33"/>
      <c r="K9806" s="33"/>
    </row>
    <row r="9807" spans="2:11" x14ac:dyDescent="0.2">
      <c r="B9807" s="33"/>
      <c r="C9807" s="171"/>
      <c r="D9807" s="33"/>
      <c r="E9807" s="33"/>
      <c r="F9807" s="33"/>
      <c r="G9807" s="33"/>
      <c r="H9807" s="33"/>
      <c r="I9807" s="171"/>
      <c r="J9807" s="33"/>
      <c r="K9807" s="33"/>
    </row>
    <row r="9808" spans="2:11" x14ac:dyDescent="0.2">
      <c r="B9808" s="33"/>
      <c r="C9808" s="171"/>
      <c r="D9808" s="33"/>
      <c r="E9808" s="33"/>
      <c r="F9808" s="33"/>
      <c r="G9808" s="33"/>
      <c r="H9808" s="33"/>
      <c r="I9808" s="171"/>
      <c r="J9808" s="33"/>
      <c r="K9808" s="33"/>
    </row>
    <row r="9809" spans="2:11" x14ac:dyDescent="0.2">
      <c r="B9809" s="33"/>
      <c r="C9809" s="171"/>
      <c r="D9809" s="33"/>
      <c r="E9809" s="33"/>
      <c r="F9809" s="33"/>
      <c r="G9809" s="33"/>
      <c r="H9809" s="33"/>
      <c r="I9809" s="171"/>
      <c r="J9809" s="33"/>
      <c r="K9809" s="33"/>
    </row>
    <row r="9810" spans="2:11" x14ac:dyDescent="0.2">
      <c r="B9810" s="33"/>
      <c r="C9810" s="171"/>
      <c r="D9810" s="33"/>
      <c r="E9810" s="33"/>
      <c r="F9810" s="33"/>
      <c r="G9810" s="33"/>
      <c r="H9810" s="33"/>
      <c r="I9810" s="171"/>
      <c r="J9810" s="33"/>
      <c r="K9810" s="33"/>
    </row>
    <row r="9811" spans="2:11" x14ac:dyDescent="0.2">
      <c r="B9811" s="33"/>
      <c r="C9811" s="171"/>
      <c r="D9811" s="33"/>
      <c r="E9811" s="33"/>
      <c r="F9811" s="33"/>
      <c r="G9811" s="33"/>
      <c r="H9811" s="33"/>
      <c r="I9811" s="171"/>
      <c r="J9811" s="33"/>
      <c r="K9811" s="33"/>
    </row>
    <row r="9812" spans="2:11" x14ac:dyDescent="0.2">
      <c r="B9812" s="33"/>
      <c r="C9812" s="171"/>
      <c r="D9812" s="33"/>
      <c r="E9812" s="33"/>
      <c r="F9812" s="33"/>
      <c r="G9812" s="33"/>
      <c r="H9812" s="33"/>
      <c r="I9812" s="171"/>
      <c r="J9812" s="33"/>
      <c r="K9812" s="33"/>
    </row>
    <row r="9813" spans="2:11" x14ac:dyDescent="0.2">
      <c r="B9813" s="33"/>
      <c r="C9813" s="171"/>
      <c r="D9813" s="33"/>
      <c r="E9813" s="33"/>
      <c r="F9813" s="33"/>
      <c r="G9813" s="33"/>
      <c r="H9813" s="33"/>
      <c r="I9813" s="171"/>
      <c r="J9813" s="33"/>
      <c r="K9813" s="33"/>
    </row>
    <row r="9814" spans="2:11" x14ac:dyDescent="0.2">
      <c r="B9814" s="33"/>
      <c r="C9814" s="171"/>
      <c r="D9814" s="33"/>
      <c r="E9814" s="33"/>
      <c r="F9814" s="33"/>
      <c r="G9814" s="33"/>
      <c r="H9814" s="33"/>
      <c r="I9814" s="171"/>
      <c r="J9814" s="33"/>
      <c r="K9814" s="33"/>
    </row>
    <row r="9815" spans="2:11" x14ac:dyDescent="0.2">
      <c r="B9815" s="33"/>
      <c r="C9815" s="171"/>
      <c r="D9815" s="33"/>
      <c r="E9815" s="33"/>
      <c r="F9815" s="33"/>
      <c r="G9815" s="33"/>
      <c r="H9815" s="33"/>
      <c r="I9815" s="171"/>
      <c r="J9815" s="33"/>
      <c r="K9815" s="33"/>
    </row>
    <row r="9816" spans="2:11" x14ac:dyDescent="0.2">
      <c r="B9816" s="33"/>
      <c r="C9816" s="171"/>
      <c r="D9816" s="33"/>
      <c r="E9816" s="33"/>
      <c r="F9816" s="33"/>
      <c r="G9816" s="33"/>
      <c r="H9816" s="33"/>
      <c r="I9816" s="171"/>
      <c r="J9816" s="33"/>
      <c r="K9816" s="33"/>
    </row>
    <row r="9817" spans="2:11" x14ac:dyDescent="0.2">
      <c r="B9817" s="33"/>
      <c r="C9817" s="171"/>
      <c r="D9817" s="33"/>
      <c r="E9817" s="33"/>
      <c r="F9817" s="33"/>
      <c r="G9817" s="33"/>
      <c r="H9817" s="33"/>
      <c r="I9817" s="171"/>
      <c r="J9817" s="33"/>
      <c r="K9817" s="33"/>
    </row>
    <row r="9818" spans="2:11" x14ac:dyDescent="0.2">
      <c r="B9818" s="33"/>
      <c r="C9818" s="171"/>
      <c r="D9818" s="33"/>
      <c r="E9818" s="33"/>
      <c r="F9818" s="33"/>
      <c r="G9818" s="33"/>
      <c r="H9818" s="33"/>
      <c r="I9818" s="171"/>
      <c r="J9818" s="33"/>
      <c r="K9818" s="33"/>
    </row>
    <row r="9819" spans="2:11" x14ac:dyDescent="0.2">
      <c r="B9819" s="33"/>
      <c r="C9819" s="171"/>
      <c r="D9819" s="33"/>
      <c r="E9819" s="33"/>
      <c r="F9819" s="33"/>
      <c r="G9819" s="33"/>
      <c r="H9819" s="33"/>
      <c r="I9819" s="171"/>
      <c r="J9819" s="33"/>
      <c r="K9819" s="33"/>
    </row>
    <row r="9820" spans="2:11" x14ac:dyDescent="0.2">
      <c r="B9820" s="33"/>
      <c r="C9820" s="171"/>
      <c r="D9820" s="33"/>
      <c r="E9820" s="33"/>
      <c r="F9820" s="33"/>
      <c r="G9820" s="33"/>
      <c r="H9820" s="33"/>
      <c r="I9820" s="171"/>
      <c r="J9820" s="33"/>
      <c r="K9820" s="33"/>
    </row>
    <row r="9821" spans="2:11" x14ac:dyDescent="0.2">
      <c r="B9821" s="33"/>
      <c r="C9821" s="171"/>
      <c r="D9821" s="33"/>
      <c r="E9821" s="33"/>
      <c r="F9821" s="33"/>
      <c r="G9821" s="33"/>
      <c r="H9821" s="33"/>
      <c r="I9821" s="171"/>
      <c r="J9821" s="33"/>
      <c r="K9821" s="33"/>
    </row>
    <row r="9822" spans="2:11" x14ac:dyDescent="0.2">
      <c r="B9822" s="33"/>
      <c r="C9822" s="171"/>
      <c r="D9822" s="33"/>
      <c r="E9822" s="33"/>
      <c r="F9822" s="33"/>
      <c r="G9822" s="33"/>
      <c r="H9822" s="33"/>
      <c r="I9822" s="171"/>
      <c r="J9822" s="33"/>
      <c r="K9822" s="33"/>
    </row>
    <row r="9823" spans="2:11" x14ac:dyDescent="0.2">
      <c r="B9823" s="33"/>
      <c r="C9823" s="171"/>
      <c r="D9823" s="33"/>
      <c r="E9823" s="33"/>
      <c r="F9823" s="33"/>
      <c r="G9823" s="33"/>
      <c r="H9823" s="33"/>
      <c r="I9823" s="171"/>
      <c r="J9823" s="33"/>
      <c r="K9823" s="33"/>
    </row>
    <row r="9824" spans="2:11" x14ac:dyDescent="0.2">
      <c r="B9824" s="33"/>
      <c r="C9824" s="171"/>
      <c r="D9824" s="33"/>
      <c r="E9824" s="33"/>
      <c r="F9824" s="33"/>
      <c r="G9824" s="33"/>
      <c r="H9824" s="33"/>
      <c r="I9824" s="171"/>
      <c r="J9824" s="33"/>
      <c r="K9824" s="33"/>
    </row>
    <row r="9825" spans="2:11" x14ac:dyDescent="0.2">
      <c r="B9825" s="33"/>
      <c r="C9825" s="171"/>
      <c r="D9825" s="33"/>
      <c r="E9825" s="33"/>
      <c r="F9825" s="33"/>
      <c r="G9825" s="33"/>
      <c r="H9825" s="33"/>
      <c r="I9825" s="171"/>
      <c r="J9825" s="33"/>
      <c r="K9825" s="33"/>
    </row>
    <row r="9826" spans="2:11" x14ac:dyDescent="0.2">
      <c r="B9826" s="33"/>
      <c r="C9826" s="171"/>
      <c r="D9826" s="33"/>
      <c r="E9826" s="33"/>
      <c r="F9826" s="33"/>
      <c r="G9826" s="33"/>
      <c r="H9826" s="33"/>
      <c r="I9826" s="171"/>
      <c r="J9826" s="33"/>
      <c r="K9826" s="33"/>
    </row>
    <row r="9827" spans="2:11" x14ac:dyDescent="0.2">
      <c r="B9827" s="33"/>
      <c r="C9827" s="171"/>
      <c r="D9827" s="33"/>
      <c r="E9827" s="33"/>
      <c r="F9827" s="33"/>
      <c r="G9827" s="33"/>
      <c r="H9827" s="33"/>
      <c r="I9827" s="171"/>
      <c r="J9827" s="33"/>
      <c r="K9827" s="33"/>
    </row>
    <row r="9828" spans="2:11" x14ac:dyDescent="0.2">
      <c r="B9828" s="33"/>
      <c r="C9828" s="171"/>
      <c r="D9828" s="33"/>
      <c r="E9828" s="33"/>
      <c r="F9828" s="33"/>
      <c r="G9828" s="33"/>
      <c r="H9828" s="33"/>
      <c r="I9828" s="171"/>
      <c r="J9828" s="33"/>
      <c r="K9828" s="33"/>
    </row>
    <row r="9829" spans="2:11" x14ac:dyDescent="0.2">
      <c r="B9829" s="33"/>
      <c r="C9829" s="171"/>
      <c r="D9829" s="33"/>
      <c r="E9829" s="33"/>
      <c r="F9829" s="33"/>
      <c r="G9829" s="33"/>
      <c r="H9829" s="33"/>
      <c r="I9829" s="171"/>
      <c r="J9829" s="33"/>
      <c r="K9829" s="33"/>
    </row>
    <row r="9830" spans="2:11" x14ac:dyDescent="0.2">
      <c r="B9830" s="33"/>
      <c r="C9830" s="171"/>
      <c r="D9830" s="33"/>
      <c r="E9830" s="33"/>
      <c r="F9830" s="33"/>
      <c r="G9830" s="33"/>
      <c r="H9830" s="33"/>
      <c r="I9830" s="171"/>
      <c r="J9830" s="33"/>
      <c r="K9830" s="33"/>
    </row>
    <row r="9831" spans="2:11" x14ac:dyDescent="0.2">
      <c r="B9831" s="33"/>
      <c r="C9831" s="171"/>
      <c r="D9831" s="33"/>
      <c r="E9831" s="33"/>
      <c r="F9831" s="33"/>
      <c r="G9831" s="33"/>
      <c r="H9831" s="33"/>
      <c r="I9831" s="171"/>
      <c r="J9831" s="33"/>
      <c r="K9831" s="33"/>
    </row>
    <row r="9832" spans="2:11" x14ac:dyDescent="0.2">
      <c r="B9832" s="33"/>
      <c r="C9832" s="171"/>
      <c r="D9832" s="33"/>
      <c r="E9832" s="33"/>
      <c r="F9832" s="33"/>
      <c r="G9832" s="33"/>
      <c r="H9832" s="33"/>
      <c r="I9832" s="171"/>
      <c r="J9832" s="33"/>
      <c r="K9832" s="33"/>
    </row>
    <row r="9833" spans="2:11" x14ac:dyDescent="0.2">
      <c r="B9833" s="33"/>
      <c r="C9833" s="171"/>
      <c r="D9833" s="33"/>
      <c r="E9833" s="33"/>
      <c r="F9833" s="33"/>
      <c r="G9833" s="33"/>
      <c r="H9833" s="33"/>
      <c r="I9833" s="171"/>
      <c r="J9833" s="33"/>
      <c r="K9833" s="33"/>
    </row>
    <row r="9834" spans="2:11" x14ac:dyDescent="0.2">
      <c r="B9834" s="33"/>
      <c r="C9834" s="171"/>
      <c r="D9834" s="33"/>
      <c r="E9834" s="33"/>
      <c r="F9834" s="33"/>
      <c r="G9834" s="33"/>
      <c r="H9834" s="33"/>
      <c r="I9834" s="171"/>
      <c r="J9834" s="33"/>
      <c r="K9834" s="33"/>
    </row>
    <row r="9835" spans="2:11" x14ac:dyDescent="0.2">
      <c r="B9835" s="33"/>
      <c r="C9835" s="171"/>
      <c r="D9835" s="33"/>
      <c r="E9835" s="33"/>
      <c r="F9835" s="33"/>
      <c r="G9835" s="33"/>
      <c r="H9835" s="33"/>
      <c r="I9835" s="171"/>
      <c r="J9835" s="33"/>
      <c r="K9835" s="33"/>
    </row>
    <row r="9836" spans="2:11" x14ac:dyDescent="0.2">
      <c r="B9836" s="33"/>
      <c r="C9836" s="171"/>
      <c r="D9836" s="33"/>
      <c r="E9836" s="33"/>
      <c r="F9836" s="33"/>
      <c r="G9836" s="33"/>
      <c r="H9836" s="33"/>
      <c r="I9836" s="171"/>
      <c r="J9836" s="33"/>
      <c r="K9836" s="33"/>
    </row>
    <row r="9837" spans="2:11" x14ac:dyDescent="0.2">
      <c r="B9837" s="33"/>
      <c r="C9837" s="171"/>
      <c r="D9837" s="33"/>
      <c r="E9837" s="33"/>
      <c r="F9837" s="33"/>
      <c r="G9837" s="33"/>
      <c r="H9837" s="33"/>
      <c r="I9837" s="171"/>
      <c r="J9837" s="33"/>
      <c r="K9837" s="33"/>
    </row>
    <row r="9838" spans="2:11" x14ac:dyDescent="0.2">
      <c r="B9838" s="33"/>
      <c r="C9838" s="171"/>
      <c r="D9838" s="33"/>
      <c r="E9838" s="33"/>
      <c r="F9838" s="33"/>
      <c r="G9838" s="33"/>
      <c r="H9838" s="33"/>
      <c r="I9838" s="171"/>
      <c r="J9838" s="33"/>
      <c r="K9838" s="33"/>
    </row>
    <row r="9839" spans="2:11" x14ac:dyDescent="0.2">
      <c r="B9839" s="33"/>
      <c r="C9839" s="171"/>
      <c r="D9839" s="33"/>
      <c r="E9839" s="33"/>
      <c r="F9839" s="33"/>
      <c r="G9839" s="33"/>
      <c r="H9839" s="33"/>
      <c r="I9839" s="171"/>
      <c r="J9839" s="33"/>
      <c r="K9839" s="33"/>
    </row>
    <row r="9840" spans="2:11" x14ac:dyDescent="0.2">
      <c r="B9840" s="33"/>
      <c r="C9840" s="171"/>
      <c r="D9840" s="33"/>
      <c r="E9840" s="33"/>
      <c r="F9840" s="33"/>
      <c r="G9840" s="33"/>
      <c r="H9840" s="33"/>
      <c r="I9840" s="171"/>
      <c r="J9840" s="33"/>
      <c r="K9840" s="33"/>
    </row>
    <row r="9841" spans="2:11" x14ac:dyDescent="0.2">
      <c r="B9841" s="33"/>
      <c r="C9841" s="171"/>
      <c r="D9841" s="33"/>
      <c r="E9841" s="33"/>
      <c r="F9841" s="33"/>
      <c r="G9841" s="33"/>
      <c r="H9841" s="33"/>
      <c r="I9841" s="171"/>
      <c r="J9841" s="33"/>
      <c r="K9841" s="33"/>
    </row>
    <row r="9842" spans="2:11" x14ac:dyDescent="0.2">
      <c r="B9842" s="33"/>
      <c r="C9842" s="171"/>
      <c r="D9842" s="33"/>
      <c r="E9842" s="33"/>
      <c r="F9842" s="33"/>
      <c r="G9842" s="33"/>
      <c r="H9842" s="33"/>
      <c r="I9842" s="171"/>
      <c r="J9842" s="33"/>
      <c r="K9842" s="33"/>
    </row>
    <row r="9843" spans="2:11" x14ac:dyDescent="0.2">
      <c r="B9843" s="33"/>
      <c r="C9843" s="171"/>
      <c r="D9843" s="33"/>
      <c r="E9843" s="33"/>
      <c r="F9843" s="33"/>
      <c r="G9843" s="33"/>
      <c r="H9843" s="33"/>
      <c r="I9843" s="171"/>
      <c r="J9843" s="33"/>
      <c r="K9843" s="33"/>
    </row>
    <row r="9844" spans="2:11" x14ac:dyDescent="0.2">
      <c r="B9844" s="33"/>
      <c r="C9844" s="171"/>
      <c r="D9844" s="33"/>
      <c r="E9844" s="33"/>
      <c r="F9844" s="33"/>
      <c r="G9844" s="33"/>
      <c r="H9844" s="33"/>
      <c r="I9844" s="171"/>
      <c r="J9844" s="33"/>
      <c r="K9844" s="33"/>
    </row>
    <row r="9845" spans="2:11" x14ac:dyDescent="0.2">
      <c r="B9845" s="33"/>
      <c r="C9845" s="171"/>
      <c r="D9845" s="33"/>
      <c r="E9845" s="33"/>
      <c r="F9845" s="33"/>
      <c r="G9845" s="33"/>
      <c r="H9845" s="33"/>
      <c r="I9845" s="171"/>
      <c r="J9845" s="33"/>
      <c r="K9845" s="33"/>
    </row>
    <row r="9846" spans="2:11" x14ac:dyDescent="0.2">
      <c r="B9846" s="33"/>
      <c r="C9846" s="171"/>
      <c r="D9846" s="33"/>
      <c r="E9846" s="33"/>
      <c r="F9846" s="33"/>
      <c r="G9846" s="33"/>
      <c r="H9846" s="33"/>
      <c r="I9846" s="171"/>
      <c r="J9846" s="33"/>
      <c r="K9846" s="33"/>
    </row>
    <row r="9847" spans="2:11" x14ac:dyDescent="0.2">
      <c r="B9847" s="33"/>
      <c r="C9847" s="171"/>
      <c r="D9847" s="33"/>
      <c r="E9847" s="33"/>
      <c r="F9847" s="33"/>
      <c r="G9847" s="33"/>
      <c r="H9847" s="33"/>
      <c r="I9847" s="171"/>
      <c r="J9847" s="33"/>
      <c r="K9847" s="33"/>
    </row>
    <row r="9848" spans="2:11" x14ac:dyDescent="0.2">
      <c r="B9848" s="33"/>
      <c r="C9848" s="171"/>
      <c r="D9848" s="33"/>
      <c r="E9848" s="33"/>
      <c r="F9848" s="33"/>
      <c r="G9848" s="33"/>
      <c r="H9848" s="33"/>
      <c r="I9848" s="171"/>
      <c r="J9848" s="33"/>
      <c r="K9848" s="33"/>
    </row>
    <row r="9849" spans="2:11" x14ac:dyDescent="0.2">
      <c r="B9849" s="33"/>
      <c r="C9849" s="171"/>
      <c r="D9849" s="33"/>
      <c r="E9849" s="33"/>
      <c r="F9849" s="33"/>
      <c r="G9849" s="33"/>
      <c r="H9849" s="33"/>
      <c r="I9849" s="171"/>
      <c r="J9849" s="33"/>
      <c r="K9849" s="33"/>
    </row>
    <row r="9850" spans="2:11" x14ac:dyDescent="0.2">
      <c r="B9850" s="33"/>
      <c r="C9850" s="171"/>
      <c r="D9850" s="33"/>
      <c r="E9850" s="33"/>
      <c r="F9850" s="33"/>
      <c r="G9850" s="33"/>
      <c r="H9850" s="33"/>
      <c r="I9850" s="171"/>
      <c r="J9850" s="33"/>
      <c r="K9850" s="33"/>
    </row>
    <row r="9851" spans="2:11" x14ac:dyDescent="0.2">
      <c r="B9851" s="33"/>
      <c r="C9851" s="171"/>
      <c r="D9851" s="33"/>
      <c r="E9851" s="33"/>
      <c r="F9851" s="33"/>
      <c r="G9851" s="33"/>
      <c r="H9851" s="33"/>
      <c r="I9851" s="171"/>
      <c r="J9851" s="33"/>
      <c r="K9851" s="33"/>
    </row>
    <row r="9852" spans="2:11" x14ac:dyDescent="0.2">
      <c r="B9852" s="33"/>
      <c r="C9852" s="171"/>
      <c r="D9852" s="33"/>
      <c r="E9852" s="33"/>
      <c r="F9852" s="33"/>
      <c r="G9852" s="33"/>
      <c r="H9852" s="33"/>
      <c r="I9852" s="171"/>
      <c r="J9852" s="33"/>
      <c r="K9852" s="33"/>
    </row>
    <row r="9853" spans="2:11" x14ac:dyDescent="0.2">
      <c r="B9853" s="33"/>
      <c r="C9853" s="171"/>
      <c r="D9853" s="33"/>
      <c r="E9853" s="33"/>
      <c r="F9853" s="33"/>
      <c r="G9853" s="33"/>
      <c r="H9853" s="33"/>
      <c r="I9853" s="171"/>
      <c r="J9853" s="33"/>
      <c r="K9853" s="33"/>
    </row>
    <row r="9854" spans="2:11" x14ac:dyDescent="0.2">
      <c r="B9854" s="33"/>
      <c r="C9854" s="171"/>
      <c r="D9854" s="33"/>
      <c r="E9854" s="33"/>
      <c r="F9854" s="33"/>
      <c r="G9854" s="33"/>
      <c r="H9854" s="33"/>
      <c r="I9854" s="171"/>
      <c r="J9854" s="33"/>
      <c r="K9854" s="33"/>
    </row>
    <row r="9855" spans="2:11" x14ac:dyDescent="0.2">
      <c r="B9855" s="33"/>
      <c r="C9855" s="171"/>
      <c r="D9855" s="33"/>
      <c r="E9855" s="33"/>
      <c r="F9855" s="33"/>
      <c r="G9855" s="33"/>
      <c r="H9855" s="33"/>
      <c r="I9855" s="171"/>
      <c r="J9855" s="33"/>
      <c r="K9855" s="33"/>
    </row>
    <row r="9856" spans="2:11" x14ac:dyDescent="0.2">
      <c r="B9856" s="33"/>
      <c r="C9856" s="171"/>
      <c r="D9856" s="33"/>
      <c r="E9856" s="33"/>
      <c r="F9856" s="33"/>
      <c r="G9856" s="33"/>
      <c r="H9856" s="33"/>
      <c r="I9856" s="171"/>
      <c r="J9856" s="33"/>
      <c r="K9856" s="33"/>
    </row>
    <row r="9857" spans="2:11" x14ac:dyDescent="0.2">
      <c r="B9857" s="33"/>
      <c r="C9857" s="171"/>
      <c r="D9857" s="33"/>
      <c r="E9857" s="33"/>
      <c r="F9857" s="33"/>
      <c r="G9857" s="33"/>
      <c r="H9857" s="33"/>
      <c r="I9857" s="171"/>
      <c r="J9857" s="33"/>
      <c r="K9857" s="33"/>
    </row>
    <row r="9858" spans="2:11" x14ac:dyDescent="0.2">
      <c r="B9858" s="33"/>
      <c r="C9858" s="171"/>
      <c r="D9858" s="33"/>
      <c r="E9858" s="33"/>
      <c r="F9858" s="33"/>
      <c r="G9858" s="33"/>
      <c r="H9858" s="33"/>
      <c r="I9858" s="171"/>
      <c r="J9858" s="33"/>
      <c r="K9858" s="33"/>
    </row>
    <row r="9859" spans="2:11" x14ac:dyDescent="0.2">
      <c r="B9859" s="33"/>
      <c r="C9859" s="171"/>
      <c r="D9859" s="33"/>
      <c r="E9859" s="33"/>
      <c r="F9859" s="33"/>
      <c r="G9859" s="33"/>
      <c r="H9859" s="33"/>
      <c r="I9859" s="171"/>
      <c r="J9859" s="33"/>
      <c r="K9859" s="33"/>
    </row>
    <row r="9860" spans="2:11" x14ac:dyDescent="0.2">
      <c r="B9860" s="33"/>
      <c r="C9860" s="171"/>
      <c r="D9860" s="33"/>
      <c r="E9860" s="33"/>
      <c r="F9860" s="33"/>
      <c r="G9860" s="33"/>
      <c r="H9860" s="33"/>
      <c r="I9860" s="171"/>
      <c r="J9860" s="33"/>
      <c r="K9860" s="33"/>
    </row>
    <row r="9861" spans="2:11" x14ac:dyDescent="0.2">
      <c r="B9861" s="33"/>
      <c r="C9861" s="171"/>
      <c r="D9861" s="33"/>
      <c r="E9861" s="33"/>
      <c r="F9861" s="33"/>
      <c r="G9861" s="33"/>
      <c r="H9861" s="33"/>
      <c r="I9861" s="171"/>
      <c r="J9861" s="33"/>
      <c r="K9861" s="33"/>
    </row>
    <row r="9862" spans="2:11" x14ac:dyDescent="0.2">
      <c r="B9862" s="33"/>
      <c r="C9862" s="171"/>
      <c r="D9862" s="33"/>
      <c r="E9862" s="33"/>
      <c r="F9862" s="33"/>
      <c r="G9862" s="33"/>
      <c r="H9862" s="33"/>
      <c r="I9862" s="171"/>
      <c r="J9862" s="33"/>
      <c r="K9862" s="33"/>
    </row>
    <row r="9863" spans="2:11" x14ac:dyDescent="0.2">
      <c r="B9863" s="33"/>
      <c r="C9863" s="171"/>
      <c r="D9863" s="33"/>
      <c r="E9863" s="33"/>
      <c r="F9863" s="33"/>
      <c r="G9863" s="33"/>
      <c r="H9863" s="33"/>
      <c r="I9863" s="171"/>
      <c r="J9863" s="33"/>
      <c r="K9863" s="33"/>
    </row>
    <row r="9864" spans="2:11" x14ac:dyDescent="0.2">
      <c r="B9864" s="33"/>
      <c r="C9864" s="171"/>
      <c r="D9864" s="33"/>
      <c r="E9864" s="33"/>
      <c r="F9864" s="33"/>
      <c r="G9864" s="33"/>
      <c r="H9864" s="33"/>
      <c r="I9864" s="171"/>
      <c r="J9864" s="33"/>
      <c r="K9864" s="33"/>
    </row>
    <row r="9865" spans="2:11" x14ac:dyDescent="0.2">
      <c r="B9865" s="33"/>
      <c r="C9865" s="171"/>
      <c r="D9865" s="33"/>
      <c r="E9865" s="33"/>
      <c r="F9865" s="33"/>
      <c r="G9865" s="33"/>
      <c r="H9865" s="33"/>
      <c r="I9865" s="171"/>
      <c r="J9865" s="33"/>
      <c r="K9865" s="33"/>
    </row>
    <row r="9866" spans="2:11" x14ac:dyDescent="0.2">
      <c r="B9866" s="33"/>
      <c r="C9866" s="171"/>
      <c r="D9866" s="33"/>
      <c r="E9866" s="33"/>
      <c r="F9866" s="33"/>
      <c r="G9866" s="33"/>
      <c r="H9866" s="33"/>
      <c r="I9866" s="171"/>
      <c r="J9866" s="33"/>
      <c r="K9866" s="33"/>
    </row>
    <row r="9867" spans="2:11" x14ac:dyDescent="0.2">
      <c r="B9867" s="33"/>
      <c r="C9867" s="171"/>
      <c r="D9867" s="33"/>
      <c r="E9867" s="33"/>
      <c r="F9867" s="33"/>
      <c r="G9867" s="33"/>
      <c r="H9867" s="33"/>
      <c r="I9867" s="171"/>
      <c r="J9867" s="33"/>
      <c r="K9867" s="33"/>
    </row>
    <row r="9868" spans="2:11" x14ac:dyDescent="0.2">
      <c r="B9868" s="33"/>
      <c r="C9868" s="171"/>
      <c r="D9868" s="33"/>
      <c r="E9868" s="33"/>
      <c r="F9868" s="33"/>
      <c r="G9868" s="33"/>
      <c r="H9868" s="33"/>
      <c r="I9868" s="171"/>
      <c r="J9868" s="33"/>
      <c r="K9868" s="33"/>
    </row>
    <row r="9869" spans="2:11" x14ac:dyDescent="0.2">
      <c r="B9869" s="33"/>
      <c r="C9869" s="171"/>
      <c r="D9869" s="33"/>
      <c r="E9869" s="33"/>
      <c r="F9869" s="33"/>
      <c r="G9869" s="33"/>
      <c r="H9869" s="33"/>
      <c r="I9869" s="171"/>
      <c r="J9869" s="33"/>
      <c r="K9869" s="33"/>
    </row>
    <row r="9870" spans="2:11" x14ac:dyDescent="0.2">
      <c r="B9870" s="33"/>
      <c r="C9870" s="171"/>
      <c r="D9870" s="33"/>
      <c r="E9870" s="33"/>
      <c r="F9870" s="33"/>
      <c r="G9870" s="33"/>
      <c r="H9870" s="33"/>
      <c r="I9870" s="171"/>
      <c r="J9870" s="33"/>
      <c r="K9870" s="33"/>
    </row>
    <row r="9871" spans="2:11" x14ac:dyDescent="0.2">
      <c r="B9871" s="33"/>
      <c r="C9871" s="171"/>
      <c r="D9871" s="33"/>
      <c r="E9871" s="33"/>
      <c r="F9871" s="33"/>
      <c r="G9871" s="33"/>
      <c r="H9871" s="33"/>
      <c r="I9871" s="171"/>
      <c r="J9871" s="33"/>
      <c r="K9871" s="33"/>
    </row>
    <row r="9872" spans="2:11" x14ac:dyDescent="0.2">
      <c r="B9872" s="33"/>
      <c r="C9872" s="171"/>
      <c r="D9872" s="33"/>
      <c r="E9872" s="33"/>
      <c r="F9872" s="33"/>
      <c r="G9872" s="33"/>
      <c r="H9872" s="33"/>
      <c r="I9872" s="171"/>
      <c r="J9872" s="33"/>
      <c r="K9872" s="33"/>
    </row>
    <row r="9873" spans="2:11" x14ac:dyDescent="0.2">
      <c r="B9873" s="33"/>
      <c r="C9873" s="171"/>
      <c r="D9873" s="33"/>
      <c r="E9873" s="33"/>
      <c r="F9873" s="33"/>
      <c r="G9873" s="33"/>
      <c r="H9873" s="33"/>
      <c r="I9873" s="171"/>
      <c r="J9873" s="33"/>
      <c r="K9873" s="33"/>
    </row>
    <row r="9874" spans="2:11" x14ac:dyDescent="0.2">
      <c r="B9874" s="33"/>
      <c r="C9874" s="171"/>
      <c r="D9874" s="33"/>
      <c r="E9874" s="33"/>
      <c r="F9874" s="33"/>
      <c r="G9874" s="33"/>
      <c r="H9874" s="33"/>
      <c r="I9874" s="171"/>
      <c r="J9874" s="33"/>
      <c r="K9874" s="33"/>
    </row>
    <row r="9875" spans="2:11" x14ac:dyDescent="0.2">
      <c r="B9875" s="33"/>
      <c r="C9875" s="171"/>
      <c r="D9875" s="33"/>
      <c r="E9875" s="33"/>
      <c r="F9875" s="33"/>
      <c r="G9875" s="33"/>
      <c r="H9875" s="33"/>
      <c r="I9875" s="171"/>
      <c r="J9875" s="33"/>
      <c r="K9875" s="33"/>
    </row>
    <row r="9876" spans="2:11" x14ac:dyDescent="0.2">
      <c r="B9876" s="33"/>
      <c r="C9876" s="171"/>
      <c r="D9876" s="33"/>
      <c r="E9876" s="33"/>
      <c r="F9876" s="33"/>
      <c r="G9876" s="33"/>
      <c r="H9876" s="33"/>
      <c r="I9876" s="171"/>
      <c r="J9876" s="33"/>
      <c r="K9876" s="33"/>
    </row>
    <row r="9877" spans="2:11" x14ac:dyDescent="0.2">
      <c r="B9877" s="33"/>
      <c r="C9877" s="171"/>
      <c r="D9877" s="33"/>
      <c r="E9877" s="33"/>
      <c r="F9877" s="33"/>
      <c r="G9877" s="33"/>
      <c r="H9877" s="33"/>
      <c r="I9877" s="171"/>
      <c r="J9877" s="33"/>
      <c r="K9877" s="33"/>
    </row>
    <row r="9878" spans="2:11" x14ac:dyDescent="0.2">
      <c r="B9878" s="33"/>
      <c r="C9878" s="171"/>
      <c r="D9878" s="33"/>
      <c r="E9878" s="33"/>
      <c r="F9878" s="33"/>
      <c r="G9878" s="33"/>
      <c r="H9878" s="33"/>
      <c r="I9878" s="171"/>
      <c r="J9878" s="33"/>
      <c r="K9878" s="33"/>
    </row>
    <row r="9879" spans="2:11" x14ac:dyDescent="0.2">
      <c r="B9879" s="33"/>
      <c r="C9879" s="171"/>
      <c r="D9879" s="33"/>
      <c r="E9879" s="33"/>
      <c r="F9879" s="33"/>
      <c r="G9879" s="33"/>
      <c r="H9879" s="33"/>
      <c r="I9879" s="171"/>
      <c r="J9879" s="33"/>
      <c r="K9879" s="33"/>
    </row>
    <row r="9880" spans="2:11" x14ac:dyDescent="0.2">
      <c r="B9880" s="33"/>
      <c r="C9880" s="171"/>
      <c r="D9880" s="33"/>
      <c r="E9880" s="33"/>
      <c r="F9880" s="33"/>
      <c r="G9880" s="33"/>
      <c r="H9880" s="33"/>
      <c r="I9880" s="171"/>
      <c r="J9880" s="33"/>
      <c r="K9880" s="33"/>
    </row>
    <row r="9881" spans="2:11" x14ac:dyDescent="0.2">
      <c r="B9881" s="33"/>
      <c r="C9881" s="171"/>
      <c r="D9881" s="33"/>
      <c r="E9881" s="33"/>
      <c r="F9881" s="33"/>
      <c r="G9881" s="33"/>
      <c r="H9881" s="33"/>
      <c r="I9881" s="171"/>
      <c r="J9881" s="33"/>
      <c r="K9881" s="33"/>
    </row>
    <row r="9882" spans="2:11" x14ac:dyDescent="0.2">
      <c r="B9882" s="33"/>
      <c r="C9882" s="171"/>
      <c r="D9882" s="33"/>
      <c r="E9882" s="33"/>
      <c r="F9882" s="33"/>
      <c r="G9882" s="33"/>
      <c r="H9882" s="33"/>
      <c r="I9882" s="171"/>
      <c r="J9882" s="33"/>
      <c r="K9882" s="33"/>
    </row>
    <row r="9883" spans="2:11" x14ac:dyDescent="0.2">
      <c r="B9883" s="33"/>
      <c r="C9883" s="171"/>
      <c r="D9883" s="33"/>
      <c r="E9883" s="33"/>
      <c r="F9883" s="33"/>
      <c r="G9883" s="33"/>
      <c r="H9883" s="33"/>
      <c r="I9883" s="171"/>
      <c r="J9883" s="33"/>
      <c r="K9883" s="33"/>
    </row>
    <row r="9884" spans="2:11" x14ac:dyDescent="0.2">
      <c r="B9884" s="33"/>
      <c r="C9884" s="171"/>
      <c r="D9884" s="33"/>
      <c r="E9884" s="33"/>
      <c r="F9884" s="33"/>
      <c r="G9884" s="33"/>
      <c r="H9884" s="33"/>
      <c r="I9884" s="171"/>
      <c r="J9884" s="33"/>
      <c r="K9884" s="33"/>
    </row>
    <row r="9885" spans="2:11" x14ac:dyDescent="0.2">
      <c r="B9885" s="33"/>
      <c r="C9885" s="171"/>
      <c r="D9885" s="33"/>
      <c r="E9885" s="33"/>
      <c r="F9885" s="33"/>
      <c r="G9885" s="33"/>
      <c r="H9885" s="33"/>
      <c r="I9885" s="171"/>
      <c r="J9885" s="33"/>
      <c r="K9885" s="33"/>
    </row>
    <row r="9886" spans="2:11" x14ac:dyDescent="0.2">
      <c r="B9886" s="33"/>
      <c r="C9886" s="171"/>
      <c r="D9886" s="33"/>
      <c r="E9886" s="33"/>
      <c r="F9886" s="33"/>
      <c r="G9886" s="33"/>
      <c r="H9886" s="33"/>
      <c r="I9886" s="171"/>
      <c r="J9886" s="33"/>
      <c r="K9886" s="33"/>
    </row>
    <row r="9887" spans="2:11" x14ac:dyDescent="0.2">
      <c r="B9887" s="33"/>
      <c r="C9887" s="171"/>
      <c r="D9887" s="33"/>
      <c r="E9887" s="33"/>
      <c r="F9887" s="33"/>
      <c r="G9887" s="33"/>
      <c r="H9887" s="33"/>
      <c r="I9887" s="171"/>
      <c r="J9887" s="33"/>
      <c r="K9887" s="33"/>
    </row>
    <row r="9888" spans="2:11" x14ac:dyDescent="0.2">
      <c r="B9888" s="33"/>
      <c r="C9888" s="171"/>
      <c r="D9888" s="33"/>
      <c r="E9888" s="33"/>
      <c r="F9888" s="33"/>
      <c r="G9888" s="33"/>
      <c r="H9888" s="33"/>
      <c r="I9888" s="171"/>
      <c r="J9888" s="33"/>
      <c r="K9888" s="33"/>
    </row>
    <row r="9889" spans="2:11" x14ac:dyDescent="0.2">
      <c r="B9889" s="33"/>
      <c r="C9889" s="171"/>
      <c r="D9889" s="33"/>
      <c r="E9889" s="33"/>
      <c r="F9889" s="33"/>
      <c r="G9889" s="33"/>
      <c r="H9889" s="33"/>
      <c r="I9889" s="171"/>
      <c r="J9889" s="33"/>
      <c r="K9889" s="33"/>
    </row>
    <row r="9890" spans="2:11" x14ac:dyDescent="0.2">
      <c r="B9890" s="33"/>
      <c r="C9890" s="171"/>
      <c r="D9890" s="33"/>
      <c r="E9890" s="33"/>
      <c r="F9890" s="33"/>
      <c r="G9890" s="33"/>
      <c r="H9890" s="33"/>
      <c r="I9890" s="171"/>
      <c r="J9890" s="33"/>
      <c r="K9890" s="33"/>
    </row>
    <row r="9891" spans="2:11" x14ac:dyDescent="0.2">
      <c r="B9891" s="33"/>
      <c r="C9891" s="171"/>
      <c r="D9891" s="33"/>
      <c r="E9891" s="33"/>
      <c r="F9891" s="33"/>
      <c r="G9891" s="33"/>
      <c r="H9891" s="33"/>
      <c r="I9891" s="171"/>
      <c r="J9891" s="33"/>
      <c r="K9891" s="33"/>
    </row>
    <row r="9892" spans="2:11" x14ac:dyDescent="0.2">
      <c r="B9892" s="33"/>
      <c r="C9892" s="171"/>
      <c r="D9892" s="33"/>
      <c r="E9892" s="33"/>
      <c r="F9892" s="33"/>
      <c r="G9892" s="33"/>
      <c r="H9892" s="33"/>
      <c r="I9892" s="171"/>
      <c r="J9892" s="33"/>
      <c r="K9892" s="33"/>
    </row>
    <row r="9893" spans="2:11" x14ac:dyDescent="0.2">
      <c r="B9893" s="33"/>
      <c r="C9893" s="171"/>
      <c r="D9893" s="33"/>
      <c r="E9893" s="33"/>
      <c r="F9893" s="33"/>
      <c r="G9893" s="33"/>
      <c r="H9893" s="33"/>
      <c r="I9893" s="171"/>
      <c r="J9893" s="33"/>
      <c r="K9893" s="33"/>
    </row>
    <row r="9894" spans="2:11" x14ac:dyDescent="0.2">
      <c r="B9894" s="33"/>
      <c r="C9894" s="171"/>
      <c r="D9894" s="33"/>
      <c r="E9894" s="33"/>
      <c r="F9894" s="33"/>
      <c r="G9894" s="33"/>
      <c r="H9894" s="33"/>
      <c r="I9894" s="171"/>
      <c r="J9894" s="33"/>
      <c r="K9894" s="33"/>
    </row>
    <row r="9895" spans="2:11" x14ac:dyDescent="0.2">
      <c r="B9895" s="33"/>
      <c r="C9895" s="171"/>
      <c r="D9895" s="33"/>
      <c r="E9895" s="33"/>
      <c r="F9895" s="33"/>
      <c r="G9895" s="33"/>
      <c r="H9895" s="33"/>
      <c r="I9895" s="171"/>
      <c r="J9895" s="33"/>
      <c r="K9895" s="33"/>
    </row>
    <row r="9896" spans="2:11" x14ac:dyDescent="0.2">
      <c r="B9896" s="33"/>
      <c r="C9896" s="171"/>
      <c r="D9896" s="33"/>
      <c r="E9896" s="33"/>
      <c r="F9896" s="33"/>
      <c r="G9896" s="33"/>
      <c r="H9896" s="33"/>
      <c r="I9896" s="171"/>
      <c r="J9896" s="33"/>
      <c r="K9896" s="33"/>
    </row>
    <row r="9897" spans="2:11" x14ac:dyDescent="0.2">
      <c r="B9897" s="33"/>
      <c r="C9897" s="171"/>
      <c r="D9897" s="33"/>
      <c r="E9897" s="33"/>
      <c r="F9897" s="33"/>
      <c r="G9897" s="33"/>
      <c r="H9897" s="33"/>
      <c r="I9897" s="171"/>
      <c r="J9897" s="33"/>
      <c r="K9897" s="33"/>
    </row>
    <row r="9898" spans="2:11" x14ac:dyDescent="0.2">
      <c r="B9898" s="33"/>
      <c r="C9898" s="171"/>
      <c r="D9898" s="33"/>
      <c r="E9898" s="33"/>
      <c r="F9898" s="33"/>
      <c r="G9898" s="33"/>
      <c r="H9898" s="33"/>
      <c r="I9898" s="171"/>
      <c r="J9898" s="33"/>
      <c r="K9898" s="33"/>
    </row>
    <row r="9899" spans="2:11" x14ac:dyDescent="0.2">
      <c r="B9899" s="33"/>
      <c r="C9899" s="171"/>
      <c r="D9899" s="33"/>
      <c r="E9899" s="33"/>
      <c r="F9899" s="33"/>
      <c r="G9899" s="33"/>
      <c r="H9899" s="33"/>
      <c r="I9899" s="171"/>
      <c r="J9899" s="33"/>
      <c r="K9899" s="33"/>
    </row>
    <row r="9900" spans="2:11" x14ac:dyDescent="0.2">
      <c r="B9900" s="33"/>
      <c r="C9900" s="171"/>
      <c r="D9900" s="33"/>
      <c r="E9900" s="33"/>
      <c r="F9900" s="33"/>
      <c r="G9900" s="33"/>
      <c r="H9900" s="33"/>
      <c r="I9900" s="171"/>
      <c r="J9900" s="33"/>
      <c r="K9900" s="33"/>
    </row>
    <row r="9901" spans="2:11" x14ac:dyDescent="0.2">
      <c r="B9901" s="33"/>
      <c r="C9901" s="171"/>
      <c r="D9901" s="33"/>
      <c r="E9901" s="33"/>
      <c r="F9901" s="33"/>
      <c r="G9901" s="33"/>
      <c r="H9901" s="33"/>
      <c r="I9901" s="171"/>
      <c r="J9901" s="33"/>
      <c r="K9901" s="33"/>
    </row>
    <row r="9902" spans="2:11" x14ac:dyDescent="0.2">
      <c r="B9902" s="33"/>
      <c r="C9902" s="171"/>
      <c r="D9902" s="33"/>
      <c r="E9902" s="33"/>
      <c r="F9902" s="33"/>
      <c r="G9902" s="33"/>
      <c r="H9902" s="33"/>
      <c r="I9902" s="171"/>
      <c r="J9902" s="33"/>
      <c r="K9902" s="33"/>
    </row>
    <row r="9903" spans="2:11" x14ac:dyDescent="0.2">
      <c r="B9903" s="33"/>
      <c r="C9903" s="171"/>
      <c r="D9903" s="33"/>
      <c r="E9903" s="33"/>
      <c r="F9903" s="33"/>
      <c r="G9903" s="33"/>
      <c r="H9903" s="33"/>
      <c r="I9903" s="171"/>
      <c r="J9903" s="33"/>
      <c r="K9903" s="33"/>
    </row>
    <row r="9904" spans="2:11" x14ac:dyDescent="0.2">
      <c r="B9904" s="33"/>
      <c r="C9904" s="171"/>
      <c r="D9904" s="33"/>
      <c r="E9904" s="33"/>
      <c r="F9904" s="33"/>
      <c r="G9904" s="33"/>
      <c r="H9904" s="33"/>
      <c r="I9904" s="171"/>
      <c r="J9904" s="33"/>
      <c r="K9904" s="33"/>
    </row>
    <row r="9905" spans="2:11" x14ac:dyDescent="0.2">
      <c r="B9905" s="33"/>
      <c r="C9905" s="171"/>
      <c r="D9905" s="33"/>
      <c r="E9905" s="33"/>
      <c r="F9905" s="33"/>
      <c r="G9905" s="33"/>
      <c r="H9905" s="33"/>
      <c r="I9905" s="171"/>
      <c r="J9905" s="33"/>
      <c r="K9905" s="33"/>
    </row>
    <row r="9906" spans="2:11" x14ac:dyDescent="0.2">
      <c r="B9906" s="33"/>
      <c r="C9906" s="171"/>
      <c r="D9906" s="33"/>
      <c r="E9906" s="33"/>
      <c r="F9906" s="33"/>
      <c r="G9906" s="33"/>
      <c r="H9906" s="33"/>
      <c r="I9906" s="171"/>
      <c r="J9906" s="33"/>
      <c r="K9906" s="33"/>
    </row>
    <row r="9907" spans="2:11" x14ac:dyDescent="0.2">
      <c r="B9907" s="33"/>
      <c r="C9907" s="171"/>
      <c r="D9907" s="33"/>
      <c r="E9907" s="33"/>
      <c r="F9907" s="33"/>
      <c r="G9907" s="33"/>
      <c r="H9907" s="33"/>
      <c r="I9907" s="171"/>
      <c r="J9907" s="33"/>
      <c r="K9907" s="33"/>
    </row>
    <row r="9908" spans="2:11" x14ac:dyDescent="0.2">
      <c r="B9908" s="33"/>
      <c r="C9908" s="171"/>
      <c r="D9908" s="33"/>
      <c r="E9908" s="33"/>
      <c r="F9908" s="33"/>
      <c r="G9908" s="33"/>
      <c r="H9908" s="33"/>
      <c r="I9908" s="171"/>
      <c r="J9908" s="33"/>
      <c r="K9908" s="33"/>
    </row>
    <row r="9909" spans="2:11" x14ac:dyDescent="0.2">
      <c r="B9909" s="33"/>
      <c r="C9909" s="171"/>
      <c r="D9909" s="33"/>
      <c r="E9909" s="33"/>
      <c r="F9909" s="33"/>
      <c r="G9909" s="33"/>
      <c r="H9909" s="33"/>
      <c r="I9909" s="171"/>
      <c r="J9909" s="33"/>
      <c r="K9909" s="33"/>
    </row>
    <row r="9910" spans="2:11" x14ac:dyDescent="0.2">
      <c r="B9910" s="33"/>
      <c r="C9910" s="171"/>
      <c r="D9910" s="33"/>
      <c r="E9910" s="33"/>
      <c r="F9910" s="33"/>
      <c r="G9910" s="33"/>
      <c r="H9910" s="33"/>
      <c r="I9910" s="171"/>
      <c r="J9910" s="33"/>
      <c r="K9910" s="33"/>
    </row>
    <row r="9911" spans="2:11" x14ac:dyDescent="0.2">
      <c r="B9911" s="33"/>
      <c r="C9911" s="171"/>
      <c r="D9911" s="33"/>
      <c r="E9911" s="33"/>
      <c r="F9911" s="33"/>
      <c r="G9911" s="33"/>
      <c r="H9911" s="33"/>
      <c r="I9911" s="171"/>
      <c r="J9911" s="33"/>
      <c r="K9911" s="33"/>
    </row>
    <row r="9912" spans="2:11" x14ac:dyDescent="0.2">
      <c r="B9912" s="33"/>
      <c r="C9912" s="171"/>
      <c r="D9912" s="33"/>
      <c r="E9912" s="33"/>
      <c r="F9912" s="33"/>
      <c r="G9912" s="33"/>
      <c r="H9912" s="33"/>
      <c r="I9912" s="171"/>
      <c r="J9912" s="33"/>
      <c r="K9912" s="33"/>
    </row>
    <row r="9913" spans="2:11" x14ac:dyDescent="0.2">
      <c r="B9913" s="33"/>
      <c r="C9913" s="171"/>
      <c r="D9913" s="33"/>
      <c r="E9913" s="33"/>
      <c r="F9913" s="33"/>
      <c r="G9913" s="33"/>
      <c r="H9913" s="33"/>
      <c r="I9913" s="171"/>
      <c r="J9913" s="33"/>
      <c r="K9913" s="33"/>
    </row>
    <row r="9914" spans="2:11" x14ac:dyDescent="0.2">
      <c r="B9914" s="33"/>
      <c r="C9914" s="171"/>
      <c r="D9914" s="33"/>
      <c r="E9914" s="33"/>
      <c r="F9914" s="33"/>
      <c r="G9914" s="33"/>
      <c r="H9914" s="33"/>
      <c r="I9914" s="171"/>
      <c r="J9914" s="33"/>
      <c r="K9914" s="33"/>
    </row>
    <row r="9915" spans="2:11" x14ac:dyDescent="0.2">
      <c r="B9915" s="33"/>
      <c r="C9915" s="171"/>
      <c r="D9915" s="33"/>
      <c r="E9915" s="33"/>
      <c r="F9915" s="33"/>
      <c r="G9915" s="33"/>
      <c r="H9915" s="33"/>
      <c r="I9915" s="171"/>
      <c r="J9915" s="33"/>
      <c r="K9915" s="33"/>
    </row>
    <row r="9916" spans="2:11" x14ac:dyDescent="0.2">
      <c r="B9916" s="33"/>
      <c r="C9916" s="171"/>
      <c r="D9916" s="33"/>
      <c r="E9916" s="33"/>
      <c r="F9916" s="33"/>
      <c r="G9916" s="33"/>
      <c r="H9916" s="33"/>
      <c r="I9916" s="171"/>
      <c r="J9916" s="33"/>
      <c r="K9916" s="33"/>
    </row>
    <row r="9917" spans="2:11" x14ac:dyDescent="0.2">
      <c r="B9917" s="33"/>
      <c r="C9917" s="171"/>
      <c r="D9917" s="33"/>
      <c r="E9917" s="33"/>
      <c r="F9917" s="33"/>
      <c r="G9917" s="33"/>
      <c r="H9917" s="33"/>
      <c r="I9917" s="171"/>
      <c r="J9917" s="33"/>
      <c r="K9917" s="33"/>
    </row>
    <row r="9918" spans="2:11" x14ac:dyDescent="0.2">
      <c r="B9918" s="33"/>
      <c r="C9918" s="171"/>
      <c r="D9918" s="33"/>
      <c r="E9918" s="33"/>
      <c r="F9918" s="33"/>
      <c r="G9918" s="33"/>
      <c r="H9918" s="33"/>
      <c r="I9918" s="171"/>
      <c r="J9918" s="33"/>
      <c r="K9918" s="33"/>
    </row>
    <row r="9919" spans="2:11" x14ac:dyDescent="0.2">
      <c r="B9919" s="33"/>
      <c r="C9919" s="171"/>
      <c r="D9919" s="33"/>
      <c r="E9919" s="33"/>
      <c r="F9919" s="33"/>
      <c r="G9919" s="33"/>
      <c r="H9919" s="33"/>
      <c r="I9919" s="171"/>
      <c r="J9919" s="33"/>
      <c r="K9919" s="33"/>
    </row>
    <row r="9920" spans="2:11" x14ac:dyDescent="0.2">
      <c r="B9920" s="33"/>
      <c r="C9920" s="171"/>
      <c r="D9920" s="33"/>
      <c r="E9920" s="33"/>
      <c r="F9920" s="33"/>
      <c r="G9920" s="33"/>
      <c r="H9920" s="33"/>
      <c r="I9920" s="171"/>
      <c r="J9920" s="33"/>
      <c r="K9920" s="33"/>
    </row>
    <row r="9921" spans="2:11" x14ac:dyDescent="0.2">
      <c r="B9921" s="33"/>
      <c r="C9921" s="171"/>
      <c r="D9921" s="33"/>
      <c r="E9921" s="33"/>
      <c r="F9921" s="33"/>
      <c r="G9921" s="33"/>
      <c r="H9921" s="33"/>
      <c r="I9921" s="171"/>
      <c r="J9921" s="33"/>
      <c r="K9921" s="33"/>
    </row>
    <row r="9922" spans="2:11" x14ac:dyDescent="0.2">
      <c r="B9922" s="33"/>
      <c r="C9922" s="171"/>
      <c r="D9922" s="33"/>
      <c r="E9922" s="33"/>
      <c r="F9922" s="33"/>
      <c r="G9922" s="33"/>
      <c r="H9922" s="33"/>
      <c r="I9922" s="171"/>
      <c r="J9922" s="33"/>
      <c r="K9922" s="33"/>
    </row>
    <row r="9923" spans="2:11" x14ac:dyDescent="0.2">
      <c r="B9923" s="33"/>
      <c r="C9923" s="171"/>
      <c r="D9923" s="33"/>
      <c r="E9923" s="33"/>
      <c r="F9923" s="33"/>
      <c r="G9923" s="33"/>
      <c r="H9923" s="33"/>
      <c r="I9923" s="171"/>
      <c r="J9923" s="33"/>
      <c r="K9923" s="33"/>
    </row>
    <row r="9924" spans="2:11" x14ac:dyDescent="0.2">
      <c r="B9924" s="33"/>
      <c r="C9924" s="171"/>
      <c r="D9924" s="33"/>
      <c r="E9924" s="33"/>
      <c r="F9924" s="33"/>
      <c r="G9924" s="33"/>
      <c r="H9924" s="33"/>
      <c r="I9924" s="171"/>
      <c r="J9924" s="33"/>
      <c r="K9924" s="33"/>
    </row>
    <row r="9925" spans="2:11" x14ac:dyDescent="0.2">
      <c r="B9925" s="33"/>
      <c r="C9925" s="171"/>
      <c r="D9925" s="33"/>
      <c r="E9925" s="33"/>
      <c r="F9925" s="33"/>
      <c r="G9925" s="33"/>
      <c r="H9925" s="33"/>
      <c r="I9925" s="171"/>
      <c r="J9925" s="33"/>
      <c r="K9925" s="33"/>
    </row>
    <row r="9926" spans="2:11" x14ac:dyDescent="0.2">
      <c r="B9926" s="33"/>
      <c r="C9926" s="171"/>
      <c r="D9926" s="33"/>
      <c r="E9926" s="33"/>
      <c r="F9926" s="33"/>
      <c r="G9926" s="33"/>
      <c r="H9926" s="33"/>
      <c r="I9926" s="171"/>
      <c r="J9926" s="33"/>
      <c r="K9926" s="33"/>
    </row>
    <row r="9927" spans="2:11" x14ac:dyDescent="0.2">
      <c r="B9927" s="33"/>
      <c r="C9927" s="171"/>
      <c r="D9927" s="33"/>
      <c r="E9927" s="33"/>
      <c r="F9927" s="33"/>
      <c r="G9927" s="33"/>
      <c r="H9927" s="33"/>
      <c r="I9927" s="171"/>
      <c r="J9927" s="33"/>
      <c r="K9927" s="33"/>
    </row>
    <row r="9928" spans="2:11" x14ac:dyDescent="0.2">
      <c r="B9928" s="33"/>
      <c r="C9928" s="171"/>
      <c r="D9928" s="33"/>
      <c r="E9928" s="33"/>
      <c r="F9928" s="33"/>
      <c r="G9928" s="33"/>
      <c r="H9928" s="33"/>
      <c r="I9928" s="171"/>
      <c r="J9928" s="33"/>
      <c r="K9928" s="33"/>
    </row>
    <row r="9929" spans="2:11" x14ac:dyDescent="0.2">
      <c r="B9929" s="33"/>
      <c r="C9929" s="171"/>
      <c r="D9929" s="33"/>
      <c r="E9929" s="33"/>
      <c r="F9929" s="33"/>
      <c r="G9929" s="33"/>
      <c r="H9929" s="33"/>
      <c r="I9929" s="171"/>
      <c r="J9929" s="33"/>
      <c r="K9929" s="33"/>
    </row>
    <row r="9930" spans="2:11" x14ac:dyDescent="0.2">
      <c r="B9930" s="33"/>
      <c r="C9930" s="171"/>
      <c r="D9930" s="33"/>
      <c r="E9930" s="33"/>
      <c r="F9930" s="33"/>
      <c r="G9930" s="33"/>
      <c r="H9930" s="33"/>
      <c r="I9930" s="171"/>
      <c r="J9930" s="33"/>
      <c r="K9930" s="33"/>
    </row>
    <row r="9931" spans="2:11" x14ac:dyDescent="0.2">
      <c r="B9931" s="33"/>
      <c r="C9931" s="171"/>
      <c r="D9931" s="33"/>
      <c r="E9931" s="33"/>
      <c r="F9931" s="33"/>
      <c r="G9931" s="33"/>
      <c r="H9931" s="33"/>
      <c r="I9931" s="171"/>
      <c r="J9931" s="33"/>
      <c r="K9931" s="33"/>
    </row>
    <row r="9932" spans="2:11" x14ac:dyDescent="0.2">
      <c r="B9932" s="33"/>
      <c r="C9932" s="171"/>
      <c r="D9932" s="33"/>
      <c r="E9932" s="33"/>
      <c r="F9932" s="33"/>
      <c r="G9932" s="33"/>
      <c r="H9932" s="33"/>
      <c r="I9932" s="171"/>
      <c r="J9932" s="33"/>
      <c r="K9932" s="33"/>
    </row>
    <row r="9933" spans="2:11" x14ac:dyDescent="0.2">
      <c r="B9933" s="33"/>
      <c r="C9933" s="171"/>
      <c r="D9933" s="33"/>
      <c r="E9933" s="33"/>
      <c r="F9933" s="33"/>
      <c r="G9933" s="33"/>
      <c r="H9933" s="33"/>
      <c r="I9933" s="171"/>
      <c r="J9933" s="33"/>
      <c r="K9933" s="33"/>
    </row>
    <row r="9934" spans="2:11" x14ac:dyDescent="0.2">
      <c r="B9934" s="33"/>
      <c r="C9934" s="171"/>
      <c r="D9934" s="33"/>
      <c r="E9934" s="33"/>
      <c r="F9934" s="33"/>
      <c r="G9934" s="33"/>
      <c r="H9934" s="33"/>
      <c r="I9934" s="171"/>
      <c r="J9934" s="33"/>
      <c r="K9934" s="33"/>
    </row>
    <row r="9935" spans="2:11" x14ac:dyDescent="0.2">
      <c r="B9935" s="33"/>
      <c r="C9935" s="171"/>
      <c r="D9935" s="33"/>
      <c r="E9935" s="33"/>
      <c r="F9935" s="33"/>
      <c r="G9935" s="33"/>
      <c r="H9935" s="33"/>
      <c r="I9935" s="171"/>
      <c r="J9935" s="33"/>
      <c r="K9935" s="33"/>
    </row>
    <row r="9936" spans="2:11" x14ac:dyDescent="0.2">
      <c r="B9936" s="33"/>
      <c r="C9936" s="171"/>
      <c r="D9936" s="33"/>
      <c r="E9936" s="33"/>
      <c r="F9936" s="33"/>
      <c r="G9936" s="33"/>
      <c r="H9936" s="33"/>
      <c r="I9936" s="171"/>
      <c r="J9936" s="33"/>
      <c r="K9936" s="33"/>
    </row>
    <row r="9937" spans="2:11" x14ac:dyDescent="0.2">
      <c r="B9937" s="33"/>
      <c r="C9937" s="171"/>
      <c r="D9937" s="33"/>
      <c r="E9937" s="33"/>
      <c r="F9937" s="33"/>
      <c r="G9937" s="33"/>
      <c r="H9937" s="33"/>
      <c r="I9937" s="171"/>
      <c r="J9937" s="33"/>
      <c r="K9937" s="33"/>
    </row>
    <row r="9938" spans="2:11" x14ac:dyDescent="0.2">
      <c r="B9938" s="33"/>
      <c r="C9938" s="171"/>
      <c r="D9938" s="33"/>
      <c r="E9938" s="33"/>
      <c r="F9938" s="33"/>
      <c r="G9938" s="33"/>
      <c r="H9938" s="33"/>
      <c r="I9938" s="171"/>
      <c r="J9938" s="33"/>
      <c r="K9938" s="33"/>
    </row>
    <row r="9939" spans="2:11" x14ac:dyDescent="0.2">
      <c r="B9939" s="33"/>
      <c r="C9939" s="171"/>
      <c r="D9939" s="33"/>
      <c r="E9939" s="33"/>
      <c r="F9939" s="33"/>
      <c r="G9939" s="33"/>
      <c r="H9939" s="33"/>
      <c r="I9939" s="171"/>
      <c r="J9939" s="33"/>
      <c r="K9939" s="33"/>
    </row>
    <row r="9940" spans="2:11" x14ac:dyDescent="0.2">
      <c r="B9940" s="33"/>
      <c r="C9940" s="171"/>
      <c r="D9940" s="33"/>
      <c r="E9940" s="33"/>
      <c r="F9940" s="33"/>
      <c r="G9940" s="33"/>
      <c r="H9940" s="33"/>
      <c r="I9940" s="171"/>
      <c r="J9940" s="33"/>
      <c r="K9940" s="33"/>
    </row>
    <row r="9941" spans="2:11" x14ac:dyDescent="0.2">
      <c r="B9941" s="33"/>
      <c r="C9941" s="171"/>
      <c r="D9941" s="33"/>
      <c r="E9941" s="33"/>
      <c r="F9941" s="33"/>
      <c r="G9941" s="33"/>
      <c r="H9941" s="33"/>
      <c r="I9941" s="171"/>
      <c r="J9941" s="33"/>
      <c r="K9941" s="33"/>
    </row>
    <row r="9942" spans="2:11" x14ac:dyDescent="0.2">
      <c r="B9942" s="33"/>
      <c r="C9942" s="171"/>
      <c r="D9942" s="33"/>
      <c r="E9942" s="33"/>
      <c r="F9942" s="33"/>
      <c r="G9942" s="33"/>
      <c r="H9942" s="33"/>
      <c r="I9942" s="171"/>
      <c r="J9942" s="33"/>
      <c r="K9942" s="33"/>
    </row>
    <row r="9943" spans="2:11" x14ac:dyDescent="0.2">
      <c r="B9943" s="33"/>
      <c r="C9943" s="171"/>
      <c r="D9943" s="33"/>
      <c r="E9943" s="33"/>
      <c r="F9943" s="33"/>
      <c r="G9943" s="33"/>
      <c r="H9943" s="33"/>
      <c r="I9943" s="171"/>
      <c r="J9943" s="33"/>
      <c r="K9943" s="33"/>
    </row>
    <row r="9944" spans="2:11" x14ac:dyDescent="0.2">
      <c r="B9944" s="33"/>
      <c r="C9944" s="171"/>
      <c r="D9944" s="33"/>
      <c r="E9944" s="33"/>
      <c r="F9944" s="33"/>
      <c r="G9944" s="33"/>
      <c r="H9944" s="33"/>
      <c r="I9944" s="171"/>
      <c r="J9944" s="33"/>
      <c r="K9944" s="33"/>
    </row>
    <row r="9945" spans="2:11" x14ac:dyDescent="0.2">
      <c r="B9945" s="33"/>
      <c r="C9945" s="171"/>
      <c r="D9945" s="33"/>
      <c r="E9945" s="33"/>
      <c r="F9945" s="33"/>
      <c r="G9945" s="33"/>
      <c r="H9945" s="33"/>
      <c r="I9945" s="171"/>
      <c r="J9945" s="33"/>
      <c r="K9945" s="33"/>
    </row>
    <row r="9946" spans="2:11" x14ac:dyDescent="0.2">
      <c r="B9946" s="33"/>
      <c r="C9946" s="171"/>
      <c r="D9946" s="33"/>
      <c r="E9946" s="33"/>
      <c r="F9946" s="33"/>
      <c r="G9946" s="33"/>
      <c r="H9946" s="33"/>
      <c r="I9946" s="171"/>
      <c r="J9946" s="33"/>
      <c r="K9946" s="33"/>
    </row>
    <row r="9947" spans="2:11" x14ac:dyDescent="0.2">
      <c r="B9947" s="33"/>
      <c r="C9947" s="171"/>
      <c r="D9947" s="33"/>
      <c r="E9947" s="33"/>
      <c r="F9947" s="33"/>
      <c r="G9947" s="33"/>
      <c r="H9947" s="33"/>
      <c r="I9947" s="171"/>
      <c r="J9947" s="33"/>
      <c r="K9947" s="33"/>
    </row>
    <row r="9948" spans="2:11" x14ac:dyDescent="0.2">
      <c r="B9948" s="33"/>
      <c r="C9948" s="171"/>
      <c r="D9948" s="33"/>
      <c r="E9948" s="33"/>
      <c r="F9948" s="33"/>
      <c r="G9948" s="33"/>
      <c r="H9948" s="33"/>
      <c r="I9948" s="171"/>
      <c r="J9948" s="33"/>
      <c r="K9948" s="33"/>
    </row>
    <row r="9949" spans="2:11" x14ac:dyDescent="0.2">
      <c r="B9949" s="33"/>
      <c r="C9949" s="171"/>
      <c r="D9949" s="33"/>
      <c r="E9949" s="33"/>
      <c r="F9949" s="33"/>
      <c r="G9949" s="33"/>
      <c r="H9949" s="33"/>
      <c r="I9949" s="171"/>
      <c r="J9949" s="33"/>
      <c r="K9949" s="33"/>
    </row>
    <row r="9950" spans="2:11" x14ac:dyDescent="0.2">
      <c r="B9950" s="33"/>
      <c r="C9950" s="171"/>
      <c r="D9950" s="33"/>
      <c r="E9950" s="33"/>
      <c r="F9950" s="33"/>
      <c r="G9950" s="33"/>
      <c r="H9950" s="33"/>
      <c r="I9950" s="171"/>
      <c r="J9950" s="33"/>
      <c r="K9950" s="33"/>
    </row>
    <row r="9951" spans="2:11" x14ac:dyDescent="0.2">
      <c r="B9951" s="33"/>
      <c r="C9951" s="171"/>
      <c r="D9951" s="33"/>
      <c r="E9951" s="33"/>
      <c r="F9951" s="33"/>
      <c r="G9951" s="33"/>
      <c r="H9951" s="33"/>
      <c r="I9951" s="171"/>
      <c r="J9951" s="33"/>
      <c r="K9951" s="33"/>
    </row>
    <row r="9952" spans="2:11" x14ac:dyDescent="0.2">
      <c r="B9952" s="33"/>
      <c r="C9952" s="171"/>
      <c r="D9952" s="33"/>
      <c r="E9952" s="33"/>
      <c r="F9952" s="33"/>
      <c r="G9952" s="33"/>
      <c r="H9952" s="33"/>
      <c r="I9952" s="171"/>
      <c r="J9952" s="33"/>
      <c r="K9952" s="33"/>
    </row>
    <row r="9953" spans="2:11" x14ac:dyDescent="0.2">
      <c r="B9953" s="33"/>
      <c r="C9953" s="171"/>
      <c r="D9953" s="33"/>
      <c r="E9953" s="33"/>
      <c r="F9953" s="33"/>
      <c r="G9953" s="33"/>
      <c r="H9953" s="33"/>
      <c r="I9953" s="171"/>
      <c r="J9953" s="33"/>
      <c r="K9953" s="33"/>
    </row>
    <row r="9954" spans="2:11" x14ac:dyDescent="0.2">
      <c r="B9954" s="33"/>
      <c r="C9954" s="171"/>
      <c r="D9954" s="33"/>
      <c r="E9954" s="33"/>
      <c r="F9954" s="33"/>
      <c r="G9954" s="33"/>
      <c r="H9954" s="33"/>
      <c r="I9954" s="171"/>
      <c r="J9954" s="33"/>
      <c r="K9954" s="33"/>
    </row>
    <row r="9955" spans="2:11" x14ac:dyDescent="0.2">
      <c r="B9955" s="33"/>
      <c r="C9955" s="171"/>
      <c r="D9955" s="33"/>
      <c r="E9955" s="33"/>
      <c r="F9955" s="33"/>
      <c r="G9955" s="33"/>
      <c r="H9955" s="33"/>
      <c r="I9955" s="171"/>
      <c r="J9955" s="33"/>
      <c r="K9955" s="33"/>
    </row>
    <row r="9956" spans="2:11" x14ac:dyDescent="0.2">
      <c r="B9956" s="33"/>
      <c r="C9956" s="171"/>
      <c r="D9956" s="33"/>
      <c r="E9956" s="33"/>
      <c r="F9956" s="33"/>
      <c r="G9956" s="33"/>
      <c r="H9956" s="33"/>
      <c r="I9956" s="171"/>
      <c r="J9956" s="33"/>
      <c r="K9956" s="33"/>
    </row>
    <row r="9957" spans="2:11" x14ac:dyDescent="0.2">
      <c r="B9957" s="33"/>
      <c r="C9957" s="171"/>
      <c r="D9957" s="33"/>
      <c r="E9957" s="33"/>
      <c r="F9957" s="33"/>
      <c r="G9957" s="33"/>
      <c r="H9957" s="33"/>
      <c r="I9957" s="171"/>
      <c r="J9957" s="33"/>
      <c r="K9957" s="33"/>
    </row>
    <row r="9958" spans="2:11" x14ac:dyDescent="0.2">
      <c r="B9958" s="33"/>
      <c r="C9958" s="171"/>
      <c r="D9958" s="33"/>
      <c r="E9958" s="33"/>
      <c r="F9958" s="33"/>
      <c r="G9958" s="33"/>
      <c r="H9958" s="33"/>
      <c r="I9958" s="171"/>
      <c r="J9958" s="33"/>
      <c r="K9958" s="33"/>
    </row>
    <row r="9959" spans="2:11" x14ac:dyDescent="0.2">
      <c r="B9959" s="33"/>
      <c r="C9959" s="171"/>
      <c r="D9959" s="33"/>
      <c r="E9959" s="33"/>
      <c r="F9959" s="33"/>
      <c r="G9959" s="33"/>
      <c r="H9959" s="33"/>
      <c r="I9959" s="171"/>
      <c r="J9959" s="33"/>
      <c r="K9959" s="33"/>
    </row>
    <row r="9960" spans="2:11" x14ac:dyDescent="0.2">
      <c r="B9960" s="33"/>
      <c r="C9960" s="171"/>
      <c r="D9960" s="33"/>
      <c r="E9960" s="33"/>
      <c r="F9960" s="33"/>
      <c r="G9960" s="33"/>
      <c r="H9960" s="33"/>
      <c r="I9960" s="171"/>
      <c r="J9960" s="33"/>
      <c r="K9960" s="33"/>
    </row>
    <row r="9961" spans="2:11" x14ac:dyDescent="0.2">
      <c r="B9961" s="33"/>
      <c r="C9961" s="171"/>
      <c r="D9961" s="33"/>
      <c r="E9961" s="33"/>
      <c r="F9961" s="33"/>
      <c r="G9961" s="33"/>
      <c r="H9961" s="33"/>
      <c r="I9961" s="171"/>
      <c r="J9961" s="33"/>
      <c r="K9961" s="33"/>
    </row>
    <row r="9962" spans="2:11" x14ac:dyDescent="0.2">
      <c r="B9962" s="33"/>
      <c r="C9962" s="171"/>
      <c r="D9962" s="33"/>
      <c r="E9962" s="33"/>
      <c r="F9962" s="33"/>
      <c r="G9962" s="33"/>
      <c r="H9962" s="33"/>
      <c r="I9962" s="171"/>
      <c r="J9962" s="33"/>
      <c r="K9962" s="33"/>
    </row>
    <row r="9963" spans="2:11" x14ac:dyDescent="0.2">
      <c r="B9963" s="33"/>
      <c r="C9963" s="171"/>
      <c r="D9963" s="33"/>
      <c r="E9963" s="33"/>
      <c r="F9963" s="33"/>
      <c r="G9963" s="33"/>
      <c r="H9963" s="33"/>
      <c r="I9963" s="171"/>
      <c r="J9963" s="33"/>
      <c r="K9963" s="33"/>
    </row>
    <row r="9964" spans="2:11" x14ac:dyDescent="0.2">
      <c r="B9964" s="33"/>
      <c r="C9964" s="171"/>
      <c r="D9964" s="33"/>
      <c r="E9964" s="33"/>
      <c r="F9964" s="33"/>
      <c r="G9964" s="33"/>
      <c r="H9964" s="33"/>
      <c r="I9964" s="171"/>
      <c r="J9964" s="33"/>
      <c r="K9964" s="33"/>
    </row>
    <row r="9965" spans="2:11" x14ac:dyDescent="0.2">
      <c r="B9965" s="33"/>
      <c r="C9965" s="171"/>
      <c r="D9965" s="33"/>
      <c r="E9965" s="33"/>
      <c r="F9965" s="33"/>
      <c r="G9965" s="33"/>
      <c r="H9965" s="33"/>
      <c r="I9965" s="171"/>
      <c r="J9965" s="33"/>
      <c r="K9965" s="33"/>
    </row>
    <row r="9966" spans="2:11" x14ac:dyDescent="0.2">
      <c r="B9966" s="33"/>
      <c r="C9966" s="171"/>
      <c r="D9966" s="33"/>
      <c r="E9966" s="33"/>
      <c r="F9966" s="33"/>
      <c r="G9966" s="33"/>
      <c r="H9966" s="33"/>
      <c r="I9966" s="171"/>
      <c r="J9966" s="33"/>
      <c r="K9966" s="33"/>
    </row>
    <row r="9967" spans="2:11" x14ac:dyDescent="0.2">
      <c r="B9967" s="33"/>
      <c r="C9967" s="171"/>
      <c r="D9967" s="33"/>
      <c r="E9967" s="33"/>
      <c r="F9967" s="33"/>
      <c r="G9967" s="33"/>
      <c r="H9967" s="33"/>
      <c r="I9967" s="171"/>
      <c r="J9967" s="33"/>
      <c r="K9967" s="33"/>
    </row>
    <row r="9968" spans="2:11" x14ac:dyDescent="0.2">
      <c r="B9968" s="33"/>
      <c r="C9968" s="171"/>
      <c r="D9968" s="33"/>
      <c r="E9968" s="33"/>
      <c r="F9968" s="33"/>
      <c r="G9968" s="33"/>
      <c r="H9968" s="33"/>
      <c r="I9968" s="171"/>
      <c r="J9968" s="33"/>
      <c r="K9968" s="33"/>
    </row>
    <row r="9969" spans="2:11" x14ac:dyDescent="0.2">
      <c r="B9969" s="33"/>
      <c r="C9969" s="171"/>
      <c r="D9969" s="33"/>
      <c r="E9969" s="33"/>
      <c r="F9969" s="33"/>
      <c r="G9969" s="33"/>
      <c r="H9969" s="33"/>
      <c r="I9969" s="171"/>
      <c r="J9969" s="33"/>
      <c r="K9969" s="33"/>
    </row>
    <row r="9970" spans="2:11" x14ac:dyDescent="0.2">
      <c r="B9970" s="33"/>
      <c r="C9970" s="171"/>
      <c r="D9970" s="33"/>
      <c r="E9970" s="33"/>
      <c r="F9970" s="33"/>
      <c r="G9970" s="33"/>
      <c r="H9970" s="33"/>
      <c r="I9970" s="171"/>
      <c r="J9970" s="33"/>
      <c r="K9970" s="33"/>
    </row>
    <row r="9971" spans="2:11" x14ac:dyDescent="0.2">
      <c r="B9971" s="33"/>
      <c r="C9971" s="171"/>
      <c r="D9971" s="33"/>
      <c r="E9971" s="33"/>
      <c r="F9971" s="33"/>
      <c r="G9971" s="33"/>
      <c r="H9971" s="33"/>
      <c r="I9971" s="171"/>
      <c r="J9971" s="33"/>
      <c r="K9971" s="33"/>
    </row>
    <row r="9972" spans="2:11" x14ac:dyDescent="0.2">
      <c r="B9972" s="33"/>
      <c r="C9972" s="171"/>
      <c r="D9972" s="33"/>
      <c r="E9972" s="33"/>
      <c r="F9972" s="33"/>
      <c r="G9972" s="33"/>
      <c r="H9972" s="33"/>
      <c r="I9972" s="171"/>
      <c r="J9972" s="33"/>
      <c r="K9972" s="33"/>
    </row>
    <row r="9973" spans="2:11" x14ac:dyDescent="0.2">
      <c r="B9973" s="33"/>
      <c r="C9973" s="171"/>
      <c r="D9973" s="33"/>
      <c r="E9973" s="33"/>
      <c r="F9973" s="33"/>
      <c r="G9973" s="33"/>
      <c r="H9973" s="33"/>
      <c r="I9973" s="171"/>
      <c r="J9973" s="33"/>
      <c r="K9973" s="33"/>
    </row>
    <row r="9974" spans="2:11" x14ac:dyDescent="0.2">
      <c r="B9974" s="33"/>
      <c r="C9974" s="171"/>
      <c r="D9974" s="33"/>
      <c r="E9974" s="33"/>
      <c r="F9974" s="33"/>
      <c r="G9974" s="33"/>
      <c r="H9974" s="33"/>
      <c r="I9974" s="171"/>
      <c r="J9974" s="33"/>
      <c r="K9974" s="33"/>
    </row>
    <row r="9975" spans="2:11" x14ac:dyDescent="0.2">
      <c r="B9975" s="33"/>
      <c r="C9975" s="171"/>
      <c r="D9975" s="33"/>
      <c r="E9975" s="33"/>
      <c r="F9975" s="33"/>
      <c r="G9975" s="33"/>
      <c r="H9975" s="33"/>
      <c r="I9975" s="171"/>
      <c r="J9975" s="33"/>
      <c r="K9975" s="33"/>
    </row>
    <row r="9976" spans="2:11" x14ac:dyDescent="0.2">
      <c r="B9976" s="33"/>
      <c r="C9976" s="171"/>
      <c r="D9976" s="33"/>
      <c r="E9976" s="33"/>
      <c r="F9976" s="33"/>
      <c r="G9976" s="33"/>
      <c r="H9976" s="33"/>
      <c r="I9976" s="171"/>
      <c r="J9976" s="33"/>
      <c r="K9976" s="33"/>
    </row>
    <row r="9977" spans="2:11" x14ac:dyDescent="0.2">
      <c r="B9977" s="33"/>
      <c r="C9977" s="171"/>
      <c r="D9977" s="33"/>
      <c r="E9977" s="33"/>
      <c r="F9977" s="33"/>
      <c r="G9977" s="33"/>
      <c r="H9977" s="33"/>
      <c r="I9977" s="171"/>
      <c r="J9977" s="33"/>
      <c r="K9977" s="33"/>
    </row>
    <row r="9978" spans="2:11" x14ac:dyDescent="0.2">
      <c r="B9978" s="33"/>
      <c r="C9978" s="171"/>
      <c r="D9978" s="33"/>
      <c r="E9978" s="33"/>
      <c r="F9978" s="33"/>
      <c r="G9978" s="33"/>
      <c r="H9978" s="33"/>
      <c r="I9978" s="171"/>
      <c r="J9978" s="33"/>
      <c r="K9978" s="33"/>
    </row>
    <row r="9979" spans="2:11" x14ac:dyDescent="0.2">
      <c r="B9979" s="33"/>
      <c r="C9979" s="171"/>
      <c r="D9979" s="33"/>
      <c r="E9979" s="33"/>
      <c r="F9979" s="33"/>
      <c r="G9979" s="33"/>
      <c r="H9979" s="33"/>
      <c r="I9979" s="171"/>
      <c r="J9979" s="33"/>
      <c r="K9979" s="33"/>
    </row>
    <row r="9980" spans="2:11" x14ac:dyDescent="0.2">
      <c r="B9980" s="33"/>
      <c r="C9980" s="171"/>
      <c r="D9980" s="33"/>
      <c r="E9980" s="33"/>
      <c r="F9980" s="33"/>
      <c r="G9980" s="33"/>
      <c r="H9980" s="33"/>
      <c r="I9980" s="171"/>
      <c r="J9980" s="33"/>
      <c r="K9980" s="33"/>
    </row>
    <row r="9981" spans="2:11" x14ac:dyDescent="0.2">
      <c r="B9981" s="33"/>
      <c r="C9981" s="171"/>
      <c r="D9981" s="33"/>
      <c r="E9981" s="33"/>
      <c r="F9981" s="33"/>
      <c r="G9981" s="33"/>
      <c r="H9981" s="33"/>
      <c r="I9981" s="171"/>
      <c r="J9981" s="33"/>
      <c r="K9981" s="33"/>
    </row>
    <row r="9982" spans="2:11" x14ac:dyDescent="0.2">
      <c r="B9982" s="33"/>
      <c r="C9982" s="171"/>
      <c r="D9982" s="33"/>
      <c r="E9982" s="33"/>
      <c r="F9982" s="33"/>
      <c r="G9982" s="33"/>
      <c r="H9982" s="33"/>
      <c r="I9982" s="171"/>
      <c r="J9982" s="33"/>
      <c r="K9982" s="33"/>
    </row>
    <row r="9983" spans="2:11" x14ac:dyDescent="0.2">
      <c r="B9983" s="33"/>
      <c r="C9983" s="171"/>
      <c r="D9983" s="33"/>
      <c r="E9983" s="33"/>
      <c r="F9983" s="33"/>
      <c r="G9983" s="33"/>
      <c r="H9983" s="33"/>
      <c r="I9983" s="171"/>
      <c r="J9983" s="33"/>
      <c r="K9983" s="33"/>
    </row>
    <row r="9984" spans="2:11" x14ac:dyDescent="0.2">
      <c r="B9984" s="33"/>
      <c r="C9984" s="171"/>
      <c r="D9984" s="33"/>
      <c r="E9984" s="33"/>
      <c r="F9984" s="33"/>
      <c r="G9984" s="33"/>
      <c r="H9984" s="33"/>
      <c r="I9984" s="171"/>
      <c r="J9984" s="33"/>
      <c r="K9984" s="33"/>
    </row>
    <row r="9985" spans="2:11" x14ac:dyDescent="0.2">
      <c r="B9985" s="33"/>
      <c r="C9985" s="171"/>
      <c r="D9985" s="33"/>
      <c r="E9985" s="33"/>
      <c r="F9985" s="33"/>
      <c r="G9985" s="33"/>
      <c r="H9985" s="33"/>
      <c r="I9985" s="171"/>
      <c r="J9985" s="33"/>
      <c r="K9985" s="33"/>
    </row>
    <row r="9986" spans="2:11" x14ac:dyDescent="0.2">
      <c r="B9986" s="33"/>
      <c r="C9986" s="171"/>
      <c r="D9986" s="33"/>
      <c r="E9986" s="33"/>
      <c r="F9986" s="33"/>
      <c r="G9986" s="33"/>
      <c r="H9986" s="33"/>
      <c r="I9986" s="171"/>
      <c r="J9986" s="33"/>
      <c r="K9986" s="33"/>
    </row>
    <row r="9987" spans="2:11" x14ac:dyDescent="0.2">
      <c r="B9987" s="33"/>
      <c r="C9987" s="171"/>
      <c r="D9987" s="33"/>
      <c r="E9987" s="33"/>
      <c r="F9987" s="33"/>
      <c r="G9987" s="33"/>
      <c r="H9987" s="33"/>
      <c r="I9987" s="171"/>
      <c r="J9987" s="33"/>
      <c r="K9987" s="33"/>
    </row>
    <row r="9988" spans="2:11" x14ac:dyDescent="0.2">
      <c r="B9988" s="33"/>
      <c r="C9988" s="171"/>
      <c r="D9988" s="33"/>
      <c r="E9988" s="33"/>
      <c r="F9988" s="33"/>
      <c r="G9988" s="33"/>
      <c r="H9988" s="33"/>
      <c r="I9988" s="171"/>
      <c r="J9988" s="33"/>
      <c r="K9988" s="33"/>
    </row>
    <row r="9989" spans="2:11" x14ac:dyDescent="0.2">
      <c r="B9989" s="33"/>
      <c r="C9989" s="171"/>
      <c r="D9989" s="33"/>
      <c r="E9989" s="33"/>
      <c r="F9989" s="33"/>
      <c r="G9989" s="33"/>
      <c r="H9989" s="33"/>
      <c r="I9989" s="171"/>
      <c r="J9989" s="33"/>
      <c r="K9989" s="33"/>
    </row>
    <row r="9990" spans="2:11" x14ac:dyDescent="0.2">
      <c r="B9990" s="33"/>
      <c r="C9990" s="171"/>
      <c r="D9990" s="33"/>
      <c r="E9990" s="33"/>
      <c r="F9990" s="33"/>
      <c r="G9990" s="33"/>
      <c r="H9990" s="33"/>
      <c r="I9990" s="171"/>
      <c r="J9990" s="33"/>
      <c r="K9990" s="33"/>
    </row>
    <row r="9991" spans="2:11" x14ac:dyDescent="0.2">
      <c r="B9991" s="33"/>
      <c r="C9991" s="171"/>
      <c r="D9991" s="33"/>
      <c r="E9991" s="33"/>
      <c r="F9991" s="33"/>
      <c r="G9991" s="33"/>
      <c r="H9991" s="33"/>
      <c r="I9991" s="171"/>
      <c r="J9991" s="33"/>
      <c r="K9991" s="33"/>
    </row>
    <row r="9992" spans="2:11" x14ac:dyDescent="0.2">
      <c r="B9992" s="33"/>
      <c r="C9992" s="171"/>
      <c r="D9992" s="33"/>
      <c r="E9992" s="33"/>
      <c r="F9992" s="33"/>
      <c r="G9992" s="33"/>
      <c r="H9992" s="33"/>
      <c r="I9992" s="171"/>
      <c r="J9992" s="33"/>
      <c r="K9992" s="33"/>
    </row>
    <row r="9993" spans="2:11" x14ac:dyDescent="0.2">
      <c r="B9993" s="33"/>
      <c r="C9993" s="171"/>
      <c r="D9993" s="33"/>
      <c r="E9993" s="33"/>
      <c r="F9993" s="33"/>
      <c r="G9993" s="33"/>
      <c r="H9993" s="33"/>
      <c r="I9993" s="171"/>
      <c r="J9993" s="33"/>
      <c r="K9993" s="33"/>
    </row>
    <row r="9994" spans="2:11" x14ac:dyDescent="0.2">
      <c r="B9994" s="33"/>
      <c r="C9994" s="171"/>
      <c r="D9994" s="33"/>
      <c r="E9994" s="33"/>
      <c r="F9994" s="33"/>
      <c r="G9994" s="33"/>
      <c r="H9994" s="33"/>
      <c r="I9994" s="171"/>
      <c r="J9994" s="33"/>
      <c r="K9994" s="33"/>
    </row>
    <row r="9995" spans="2:11" x14ac:dyDescent="0.2">
      <c r="B9995" s="33"/>
      <c r="C9995" s="171"/>
      <c r="D9995" s="33"/>
      <c r="E9995" s="33"/>
      <c r="F9995" s="33"/>
      <c r="G9995" s="33"/>
      <c r="H9995" s="33"/>
      <c r="I9995" s="171"/>
      <c r="J9995" s="33"/>
      <c r="K9995" s="33"/>
    </row>
    <row r="9996" spans="2:11" x14ac:dyDescent="0.2">
      <c r="B9996" s="33"/>
      <c r="C9996" s="171"/>
      <c r="D9996" s="33"/>
      <c r="E9996" s="33"/>
      <c r="F9996" s="33"/>
      <c r="G9996" s="33"/>
      <c r="H9996" s="33"/>
      <c r="I9996" s="171"/>
      <c r="J9996" s="33"/>
      <c r="K9996" s="33"/>
    </row>
    <row r="9997" spans="2:11" x14ac:dyDescent="0.2">
      <c r="B9997" s="33"/>
      <c r="C9997" s="171"/>
      <c r="D9997" s="33"/>
      <c r="E9997" s="33"/>
      <c r="F9997" s="33"/>
      <c r="G9997" s="33"/>
      <c r="H9997" s="33"/>
      <c r="I9997" s="171"/>
      <c r="J9997" s="33"/>
      <c r="K9997" s="33"/>
    </row>
    <row r="9998" spans="2:11" x14ac:dyDescent="0.2">
      <c r="B9998" s="33"/>
      <c r="C9998" s="171"/>
      <c r="D9998" s="33"/>
      <c r="E9998" s="33"/>
      <c r="F9998" s="33"/>
      <c r="G9998" s="33"/>
      <c r="H9998" s="33"/>
      <c r="I9998" s="171"/>
      <c r="J9998" s="33"/>
      <c r="K9998" s="33"/>
    </row>
    <row r="9999" spans="2:11" x14ac:dyDescent="0.2">
      <c r="B9999" s="33"/>
      <c r="C9999" s="171"/>
      <c r="D9999" s="33"/>
      <c r="E9999" s="33"/>
      <c r="F9999" s="33"/>
      <c r="G9999" s="33"/>
      <c r="H9999" s="33"/>
      <c r="I9999" s="171"/>
      <c r="J9999" s="33"/>
      <c r="K9999" s="33"/>
    </row>
    <row r="10000" spans="2:11" x14ac:dyDescent="0.2">
      <c r="B10000" s="33"/>
      <c r="C10000" s="171"/>
      <c r="D10000" s="33"/>
      <c r="E10000" s="33"/>
      <c r="F10000" s="33"/>
      <c r="G10000" s="33"/>
      <c r="H10000" s="33"/>
      <c r="I10000" s="171"/>
      <c r="J10000" s="33"/>
      <c r="K10000" s="33"/>
    </row>
    <row r="10001" spans="2:11" x14ac:dyDescent="0.2">
      <c r="B10001" s="33"/>
      <c r="C10001" s="171"/>
      <c r="D10001" s="33"/>
      <c r="E10001" s="33"/>
      <c r="F10001" s="33"/>
      <c r="G10001" s="33"/>
      <c r="H10001" s="33"/>
      <c r="I10001" s="171"/>
      <c r="J10001" s="33"/>
      <c r="K10001" s="33"/>
    </row>
    <row r="10002" spans="2:11" x14ac:dyDescent="0.2">
      <c r="B10002" s="33"/>
      <c r="C10002" s="171"/>
      <c r="D10002" s="33"/>
      <c r="E10002" s="33"/>
      <c r="F10002" s="33"/>
      <c r="G10002" s="33"/>
      <c r="H10002" s="33"/>
      <c r="I10002" s="171"/>
      <c r="J10002" s="33"/>
      <c r="K10002" s="33"/>
    </row>
    <row r="10003" spans="2:11" x14ac:dyDescent="0.2">
      <c r="B10003" s="33"/>
      <c r="C10003" s="171"/>
      <c r="D10003" s="33"/>
      <c r="E10003" s="33"/>
      <c r="F10003" s="33"/>
      <c r="G10003" s="33"/>
      <c r="H10003" s="33"/>
      <c r="I10003" s="171"/>
      <c r="J10003" s="33"/>
      <c r="K10003" s="33"/>
    </row>
    <row r="10004" spans="2:11" x14ac:dyDescent="0.2">
      <c r="B10004" s="33"/>
      <c r="C10004" s="171"/>
      <c r="D10004" s="33"/>
      <c r="E10004" s="33"/>
      <c r="F10004" s="33"/>
      <c r="G10004" s="33"/>
      <c r="H10004" s="33"/>
      <c r="I10004" s="171"/>
      <c r="J10004" s="33"/>
      <c r="K10004" s="33"/>
    </row>
    <row r="10005" spans="2:11" x14ac:dyDescent="0.2">
      <c r="B10005" s="33"/>
      <c r="C10005" s="171"/>
      <c r="D10005" s="33"/>
      <c r="E10005" s="33"/>
      <c r="F10005" s="33"/>
      <c r="G10005" s="33"/>
      <c r="H10005" s="33"/>
      <c r="I10005" s="171"/>
      <c r="J10005" s="33"/>
      <c r="K10005" s="33"/>
    </row>
    <row r="10006" spans="2:11" x14ac:dyDescent="0.2">
      <c r="B10006" s="33"/>
      <c r="C10006" s="171"/>
      <c r="D10006" s="33"/>
      <c r="E10006" s="33"/>
      <c r="F10006" s="33"/>
      <c r="G10006" s="33"/>
      <c r="H10006" s="33"/>
      <c r="I10006" s="171"/>
      <c r="J10006" s="33"/>
      <c r="K10006" s="33"/>
    </row>
    <row r="10007" spans="2:11" x14ac:dyDescent="0.2">
      <c r="B10007" s="33"/>
      <c r="C10007" s="171"/>
      <c r="D10007" s="33"/>
      <c r="E10007" s="33"/>
      <c r="F10007" s="33"/>
      <c r="G10007" s="33"/>
      <c r="H10007" s="33"/>
      <c r="I10007" s="171"/>
      <c r="J10007" s="33"/>
      <c r="K10007" s="33"/>
    </row>
    <row r="10008" spans="2:11" x14ac:dyDescent="0.2">
      <c r="B10008" s="33"/>
      <c r="C10008" s="171"/>
      <c r="D10008" s="33"/>
      <c r="E10008" s="33"/>
      <c r="F10008" s="33"/>
      <c r="G10008" s="33"/>
      <c r="H10008" s="33"/>
      <c r="I10008" s="171"/>
      <c r="J10008" s="33"/>
      <c r="K10008" s="33"/>
    </row>
    <row r="10009" spans="2:11" x14ac:dyDescent="0.2">
      <c r="B10009" s="33"/>
      <c r="C10009" s="171"/>
      <c r="D10009" s="33"/>
      <c r="E10009" s="33"/>
      <c r="F10009" s="33"/>
      <c r="G10009" s="33"/>
      <c r="H10009" s="33"/>
      <c r="I10009" s="171"/>
      <c r="J10009" s="33"/>
      <c r="K10009" s="33"/>
    </row>
    <row r="10010" spans="2:11" x14ac:dyDescent="0.2">
      <c r="B10010" s="33"/>
      <c r="C10010" s="171"/>
      <c r="D10010" s="33"/>
      <c r="E10010" s="33"/>
      <c r="F10010" s="33"/>
      <c r="G10010" s="33"/>
      <c r="H10010" s="33"/>
      <c r="I10010" s="171"/>
      <c r="J10010" s="33"/>
      <c r="K10010" s="33"/>
    </row>
    <row r="10011" spans="2:11" x14ac:dyDescent="0.2">
      <c r="B10011" s="33"/>
      <c r="C10011" s="171"/>
      <c r="D10011" s="33"/>
      <c r="E10011" s="33"/>
      <c r="F10011" s="33"/>
      <c r="G10011" s="33"/>
      <c r="H10011" s="33"/>
      <c r="I10011" s="171"/>
      <c r="J10011" s="33"/>
      <c r="K10011" s="33"/>
    </row>
    <row r="10012" spans="2:11" x14ac:dyDescent="0.2">
      <c r="B10012" s="33"/>
      <c r="C10012" s="171"/>
      <c r="D10012" s="33"/>
      <c r="E10012" s="33"/>
      <c r="F10012" s="33"/>
      <c r="G10012" s="33"/>
      <c r="H10012" s="33"/>
      <c r="I10012" s="171"/>
      <c r="J10012" s="33"/>
      <c r="K10012" s="33"/>
    </row>
    <row r="10013" spans="2:11" x14ac:dyDescent="0.2">
      <c r="B10013" s="33"/>
      <c r="C10013" s="171"/>
      <c r="D10013" s="33"/>
      <c r="E10013" s="33"/>
      <c r="F10013" s="33"/>
      <c r="G10013" s="33"/>
      <c r="H10013" s="33"/>
      <c r="I10013" s="171"/>
      <c r="J10013" s="33"/>
      <c r="K10013" s="33"/>
    </row>
    <row r="10014" spans="2:11" x14ac:dyDescent="0.2">
      <c r="B10014" s="33"/>
      <c r="C10014" s="171"/>
      <c r="D10014" s="33"/>
      <c r="E10014" s="33"/>
      <c r="F10014" s="33"/>
      <c r="G10014" s="33"/>
      <c r="H10014" s="33"/>
      <c r="I10014" s="171"/>
      <c r="J10014" s="33"/>
      <c r="K10014" s="33"/>
    </row>
    <row r="10015" spans="2:11" x14ac:dyDescent="0.2">
      <c r="B10015" s="33"/>
      <c r="C10015" s="171"/>
      <c r="D10015" s="33"/>
      <c r="E10015" s="33"/>
      <c r="F10015" s="33"/>
      <c r="G10015" s="33"/>
      <c r="H10015" s="33"/>
      <c r="I10015" s="171"/>
      <c r="J10015" s="33"/>
      <c r="K10015" s="33"/>
    </row>
    <row r="10016" spans="2:11" x14ac:dyDescent="0.2">
      <c r="B10016" s="33"/>
      <c r="C10016" s="171"/>
      <c r="D10016" s="33"/>
      <c r="E10016" s="33"/>
      <c r="F10016" s="33"/>
      <c r="G10016" s="33"/>
      <c r="H10016" s="33"/>
      <c r="I10016" s="171"/>
      <c r="J10016" s="33"/>
      <c r="K10016" s="33"/>
    </row>
    <row r="10017" spans="2:11" x14ac:dyDescent="0.2">
      <c r="B10017" s="33"/>
      <c r="C10017" s="171"/>
      <c r="D10017" s="33"/>
      <c r="E10017" s="33"/>
      <c r="F10017" s="33"/>
      <c r="G10017" s="33"/>
      <c r="H10017" s="33"/>
      <c r="I10017" s="171"/>
      <c r="J10017" s="33"/>
      <c r="K10017" s="33"/>
    </row>
    <row r="10018" spans="2:11" x14ac:dyDescent="0.2">
      <c r="B10018" s="33"/>
      <c r="C10018" s="171"/>
      <c r="D10018" s="33"/>
      <c r="E10018" s="33"/>
      <c r="F10018" s="33"/>
      <c r="G10018" s="33"/>
      <c r="H10018" s="33"/>
      <c r="I10018" s="171"/>
      <c r="J10018" s="33"/>
      <c r="K10018" s="33"/>
    </row>
    <row r="10019" spans="2:11" x14ac:dyDescent="0.2">
      <c r="B10019" s="33"/>
      <c r="C10019" s="171"/>
      <c r="D10019" s="33"/>
      <c r="E10019" s="33"/>
      <c r="F10019" s="33"/>
      <c r="G10019" s="33"/>
      <c r="H10019" s="33"/>
      <c r="I10019" s="171"/>
      <c r="J10019" s="33"/>
      <c r="K10019" s="33"/>
    </row>
    <row r="10020" spans="2:11" x14ac:dyDescent="0.2">
      <c r="B10020" s="33"/>
      <c r="C10020" s="171"/>
      <c r="D10020" s="33"/>
      <c r="E10020" s="33"/>
      <c r="F10020" s="33"/>
      <c r="G10020" s="33"/>
      <c r="H10020" s="33"/>
      <c r="I10020" s="171"/>
      <c r="J10020" s="33"/>
      <c r="K10020" s="33"/>
    </row>
    <row r="10021" spans="2:11" x14ac:dyDescent="0.2">
      <c r="B10021" s="33"/>
      <c r="C10021" s="171"/>
      <c r="D10021" s="33"/>
      <c r="E10021" s="33"/>
      <c r="F10021" s="33"/>
      <c r="G10021" s="33"/>
      <c r="H10021" s="33"/>
      <c r="I10021" s="171"/>
      <c r="J10021" s="33"/>
      <c r="K10021" s="33"/>
    </row>
    <row r="10022" spans="2:11" x14ac:dyDescent="0.2">
      <c r="B10022" s="33"/>
      <c r="C10022" s="171"/>
      <c r="D10022" s="33"/>
      <c r="E10022" s="33"/>
      <c r="F10022" s="33"/>
      <c r="G10022" s="33"/>
      <c r="H10022" s="33"/>
      <c r="I10022" s="171"/>
      <c r="J10022" s="33"/>
      <c r="K10022" s="33"/>
    </row>
    <row r="10023" spans="2:11" x14ac:dyDescent="0.2">
      <c r="B10023" s="33"/>
      <c r="C10023" s="171"/>
      <c r="D10023" s="33"/>
      <c r="E10023" s="33"/>
      <c r="F10023" s="33"/>
      <c r="G10023" s="33"/>
      <c r="H10023" s="33"/>
      <c r="I10023" s="171"/>
      <c r="J10023" s="33"/>
      <c r="K10023" s="33"/>
    </row>
    <row r="10024" spans="2:11" x14ac:dyDescent="0.2">
      <c r="B10024" s="33"/>
      <c r="C10024" s="171"/>
      <c r="D10024" s="33"/>
      <c r="E10024" s="33"/>
      <c r="F10024" s="33"/>
      <c r="G10024" s="33"/>
      <c r="H10024" s="33"/>
      <c r="I10024" s="171"/>
      <c r="J10024" s="33"/>
      <c r="K10024" s="33"/>
    </row>
    <row r="10025" spans="2:11" x14ac:dyDescent="0.2">
      <c r="B10025" s="33"/>
      <c r="C10025" s="171"/>
      <c r="D10025" s="33"/>
      <c r="E10025" s="33"/>
      <c r="F10025" s="33"/>
      <c r="G10025" s="33"/>
      <c r="H10025" s="33"/>
      <c r="I10025" s="171"/>
      <c r="J10025" s="33"/>
      <c r="K10025" s="33"/>
    </row>
    <row r="10026" spans="2:11" x14ac:dyDescent="0.2">
      <c r="B10026" s="33"/>
      <c r="C10026" s="171"/>
      <c r="D10026" s="33"/>
      <c r="E10026" s="33"/>
      <c r="F10026" s="33"/>
      <c r="G10026" s="33"/>
      <c r="H10026" s="33"/>
      <c r="I10026" s="171"/>
      <c r="J10026" s="33"/>
      <c r="K10026" s="33"/>
    </row>
    <row r="10027" spans="2:11" x14ac:dyDescent="0.2">
      <c r="B10027" s="33"/>
      <c r="C10027" s="171"/>
      <c r="D10027" s="33"/>
      <c r="E10027" s="33"/>
      <c r="F10027" s="33"/>
      <c r="G10027" s="33"/>
      <c r="H10027" s="33"/>
      <c r="I10027" s="171"/>
      <c r="J10027" s="33"/>
      <c r="K10027" s="33"/>
    </row>
    <row r="10028" spans="2:11" x14ac:dyDescent="0.2">
      <c r="B10028" s="33"/>
      <c r="C10028" s="171"/>
      <c r="D10028" s="33"/>
      <c r="E10028" s="33"/>
      <c r="F10028" s="33"/>
      <c r="G10028" s="33"/>
      <c r="H10028" s="33"/>
      <c r="I10028" s="171"/>
      <c r="J10028" s="33"/>
      <c r="K10028" s="33"/>
    </row>
    <row r="10029" spans="2:11" x14ac:dyDescent="0.2">
      <c r="B10029" s="33"/>
      <c r="C10029" s="171"/>
      <c r="D10029" s="33"/>
      <c r="E10029" s="33"/>
      <c r="F10029" s="33"/>
      <c r="G10029" s="33"/>
      <c r="H10029" s="33"/>
      <c r="I10029" s="171"/>
      <c r="J10029" s="33"/>
      <c r="K10029" s="33"/>
    </row>
    <row r="10030" spans="2:11" x14ac:dyDescent="0.2">
      <c r="B10030" s="33"/>
      <c r="C10030" s="171"/>
      <c r="D10030" s="33"/>
      <c r="E10030" s="33"/>
      <c r="F10030" s="33"/>
      <c r="G10030" s="33"/>
      <c r="H10030" s="33"/>
      <c r="I10030" s="171"/>
      <c r="J10030" s="33"/>
      <c r="K10030" s="33"/>
    </row>
    <row r="10031" spans="2:11" x14ac:dyDescent="0.2">
      <c r="B10031" s="33"/>
      <c r="C10031" s="171"/>
      <c r="D10031" s="33"/>
      <c r="E10031" s="33"/>
      <c r="F10031" s="33"/>
      <c r="G10031" s="33"/>
      <c r="H10031" s="33"/>
      <c r="I10031" s="171"/>
      <c r="J10031" s="33"/>
      <c r="K10031" s="33"/>
    </row>
    <row r="10032" spans="2:11" x14ac:dyDescent="0.2">
      <c r="B10032" s="33"/>
      <c r="C10032" s="171"/>
      <c r="D10032" s="33"/>
      <c r="E10032" s="33"/>
      <c r="F10032" s="33"/>
      <c r="G10032" s="33"/>
      <c r="H10032" s="33"/>
      <c r="I10032" s="171"/>
      <c r="J10032" s="33"/>
      <c r="K10032" s="33"/>
    </row>
    <row r="10033" spans="2:11" x14ac:dyDescent="0.2">
      <c r="B10033" s="33"/>
      <c r="C10033" s="171"/>
      <c r="D10033" s="33"/>
      <c r="E10033" s="33"/>
      <c r="F10033" s="33"/>
      <c r="G10033" s="33"/>
      <c r="H10033" s="33"/>
      <c r="I10033" s="171"/>
      <c r="J10033" s="33"/>
      <c r="K10033" s="33"/>
    </row>
    <row r="10034" spans="2:11" x14ac:dyDescent="0.2">
      <c r="B10034" s="33"/>
      <c r="C10034" s="171"/>
      <c r="D10034" s="33"/>
      <c r="E10034" s="33"/>
      <c r="F10034" s="33"/>
      <c r="G10034" s="33"/>
      <c r="H10034" s="33"/>
      <c r="I10034" s="171"/>
      <c r="J10034" s="33"/>
      <c r="K10034" s="33"/>
    </row>
    <row r="10035" spans="2:11" x14ac:dyDescent="0.2">
      <c r="B10035" s="33"/>
      <c r="C10035" s="171"/>
      <c r="D10035" s="33"/>
      <c r="E10035" s="33"/>
      <c r="F10035" s="33"/>
      <c r="G10035" s="33"/>
      <c r="H10035" s="33"/>
      <c r="I10035" s="171"/>
      <c r="J10035" s="33"/>
      <c r="K10035" s="33"/>
    </row>
    <row r="10036" spans="2:11" x14ac:dyDescent="0.2">
      <c r="B10036" s="33"/>
      <c r="C10036" s="171"/>
      <c r="D10036" s="33"/>
      <c r="E10036" s="33"/>
      <c r="F10036" s="33"/>
      <c r="G10036" s="33"/>
      <c r="H10036" s="33"/>
      <c r="I10036" s="171"/>
      <c r="J10036" s="33"/>
      <c r="K10036" s="33"/>
    </row>
    <row r="10037" spans="2:11" x14ac:dyDescent="0.2">
      <c r="B10037" s="33"/>
      <c r="C10037" s="171"/>
      <c r="D10037" s="33"/>
      <c r="E10037" s="33"/>
      <c r="F10037" s="33"/>
      <c r="G10037" s="33"/>
      <c r="H10037" s="33"/>
      <c r="I10037" s="171"/>
      <c r="J10037" s="33"/>
      <c r="K10037" s="33"/>
    </row>
    <row r="10038" spans="2:11" x14ac:dyDescent="0.2">
      <c r="B10038" s="33"/>
      <c r="C10038" s="171"/>
      <c r="D10038" s="33"/>
      <c r="E10038" s="33"/>
      <c r="F10038" s="33"/>
      <c r="G10038" s="33"/>
      <c r="H10038" s="33"/>
      <c r="I10038" s="171"/>
      <c r="J10038" s="33"/>
      <c r="K10038" s="33"/>
    </row>
    <row r="10039" spans="2:11" x14ac:dyDescent="0.2">
      <c r="B10039" s="33"/>
      <c r="C10039" s="171"/>
      <c r="D10039" s="33"/>
      <c r="E10039" s="33"/>
      <c r="F10039" s="33"/>
      <c r="G10039" s="33"/>
      <c r="H10039" s="33"/>
      <c r="I10039" s="171"/>
      <c r="J10039" s="33"/>
      <c r="K10039" s="33"/>
    </row>
    <row r="10040" spans="2:11" x14ac:dyDescent="0.2">
      <c r="B10040" s="33"/>
      <c r="C10040" s="171"/>
      <c r="D10040" s="33"/>
      <c r="E10040" s="33"/>
      <c r="F10040" s="33"/>
      <c r="G10040" s="33"/>
      <c r="H10040" s="33"/>
      <c r="I10040" s="171"/>
      <c r="J10040" s="33"/>
      <c r="K10040" s="33"/>
    </row>
    <row r="10041" spans="2:11" x14ac:dyDescent="0.2">
      <c r="B10041" s="33"/>
      <c r="C10041" s="171"/>
      <c r="D10041" s="33"/>
      <c r="E10041" s="33"/>
      <c r="F10041" s="33"/>
      <c r="G10041" s="33"/>
      <c r="H10041" s="33"/>
      <c r="I10041" s="171"/>
      <c r="J10041" s="33"/>
      <c r="K10041" s="33"/>
    </row>
    <row r="10042" spans="2:11" x14ac:dyDescent="0.2">
      <c r="B10042" s="33"/>
      <c r="C10042" s="171"/>
      <c r="D10042" s="33"/>
      <c r="E10042" s="33"/>
      <c r="F10042" s="33"/>
      <c r="G10042" s="33"/>
      <c r="H10042" s="33"/>
      <c r="I10042" s="171"/>
      <c r="J10042" s="33"/>
      <c r="K10042" s="33"/>
    </row>
    <row r="10043" spans="2:11" x14ac:dyDescent="0.2">
      <c r="B10043" s="33"/>
      <c r="C10043" s="171"/>
      <c r="D10043" s="33"/>
      <c r="E10043" s="33"/>
      <c r="F10043" s="33"/>
      <c r="G10043" s="33"/>
      <c r="H10043" s="33"/>
      <c r="I10043" s="171"/>
      <c r="J10043" s="33"/>
      <c r="K10043" s="33"/>
    </row>
    <row r="10044" spans="2:11" x14ac:dyDescent="0.2">
      <c r="B10044" s="33"/>
      <c r="C10044" s="171"/>
      <c r="D10044" s="33"/>
      <c r="E10044" s="33"/>
      <c r="F10044" s="33"/>
      <c r="G10044" s="33"/>
      <c r="H10044" s="33"/>
      <c r="I10044" s="171"/>
      <c r="J10044" s="33"/>
      <c r="K10044" s="33"/>
    </row>
    <row r="10045" spans="2:11" x14ac:dyDescent="0.2">
      <c r="B10045" s="33"/>
      <c r="C10045" s="171"/>
      <c r="D10045" s="33"/>
      <c r="E10045" s="33"/>
      <c r="F10045" s="33"/>
      <c r="G10045" s="33"/>
      <c r="H10045" s="33"/>
      <c r="I10045" s="171"/>
      <c r="J10045" s="33"/>
      <c r="K10045" s="33"/>
    </row>
    <row r="10046" spans="2:11" x14ac:dyDescent="0.2">
      <c r="B10046" s="33"/>
      <c r="C10046" s="171"/>
      <c r="D10046" s="33"/>
      <c r="E10046" s="33"/>
      <c r="F10046" s="33"/>
      <c r="G10046" s="33"/>
      <c r="H10046" s="33"/>
      <c r="I10046" s="171"/>
      <c r="J10046" s="33"/>
      <c r="K10046" s="33"/>
    </row>
    <row r="10047" spans="2:11" x14ac:dyDescent="0.2">
      <c r="B10047" s="33"/>
      <c r="C10047" s="171"/>
      <c r="D10047" s="33"/>
      <c r="E10047" s="33"/>
      <c r="F10047" s="33"/>
      <c r="G10047" s="33"/>
      <c r="H10047" s="33"/>
      <c r="I10047" s="171"/>
      <c r="J10047" s="33"/>
      <c r="K10047" s="33"/>
    </row>
    <row r="10048" spans="2:11" x14ac:dyDescent="0.2">
      <c r="B10048" s="33"/>
      <c r="C10048" s="171"/>
      <c r="D10048" s="33"/>
      <c r="E10048" s="33"/>
      <c r="F10048" s="33"/>
      <c r="G10048" s="33"/>
      <c r="H10048" s="33"/>
      <c r="I10048" s="171"/>
      <c r="J10048" s="33"/>
      <c r="K10048" s="33"/>
    </row>
    <row r="10049" spans="2:11" x14ac:dyDescent="0.2">
      <c r="B10049" s="33"/>
      <c r="C10049" s="171"/>
      <c r="D10049" s="33"/>
      <c r="E10049" s="33"/>
      <c r="F10049" s="33"/>
      <c r="G10049" s="33"/>
      <c r="H10049" s="33"/>
      <c r="I10049" s="171"/>
      <c r="J10049" s="33"/>
      <c r="K10049" s="33"/>
    </row>
    <row r="10050" spans="2:11" x14ac:dyDescent="0.2">
      <c r="B10050" s="33"/>
      <c r="C10050" s="171"/>
      <c r="D10050" s="33"/>
      <c r="E10050" s="33"/>
      <c r="F10050" s="33"/>
      <c r="G10050" s="33"/>
      <c r="H10050" s="33"/>
      <c r="I10050" s="171"/>
      <c r="J10050" s="33"/>
      <c r="K10050" s="33"/>
    </row>
    <row r="10051" spans="2:11" x14ac:dyDescent="0.2">
      <c r="B10051" s="33"/>
      <c r="C10051" s="171"/>
      <c r="D10051" s="33"/>
      <c r="E10051" s="33"/>
      <c r="F10051" s="33"/>
      <c r="G10051" s="33"/>
      <c r="H10051" s="33"/>
      <c r="I10051" s="171"/>
      <c r="J10051" s="33"/>
      <c r="K10051" s="33"/>
    </row>
    <row r="10052" spans="2:11" x14ac:dyDescent="0.2">
      <c r="B10052" s="33"/>
      <c r="C10052" s="171"/>
      <c r="D10052" s="33"/>
      <c r="E10052" s="33"/>
      <c r="F10052" s="33"/>
      <c r="G10052" s="33"/>
      <c r="H10052" s="33"/>
      <c r="I10052" s="171"/>
      <c r="J10052" s="33"/>
      <c r="K10052" s="33"/>
    </row>
    <row r="10053" spans="2:11" x14ac:dyDescent="0.2">
      <c r="B10053" s="33"/>
      <c r="C10053" s="171"/>
      <c r="D10053" s="33"/>
      <c r="E10053" s="33"/>
      <c r="F10053" s="33"/>
      <c r="G10053" s="33"/>
      <c r="H10053" s="33"/>
      <c r="I10053" s="171"/>
      <c r="J10053" s="33"/>
      <c r="K10053" s="33"/>
    </row>
    <row r="10054" spans="2:11" x14ac:dyDescent="0.2">
      <c r="B10054" s="33"/>
      <c r="C10054" s="171"/>
      <c r="D10054" s="33"/>
      <c r="E10054" s="33"/>
      <c r="F10054" s="33"/>
      <c r="G10054" s="33"/>
      <c r="H10054" s="33"/>
      <c r="I10054" s="171"/>
      <c r="J10054" s="33"/>
      <c r="K10054" s="33"/>
    </row>
    <row r="10055" spans="2:11" x14ac:dyDescent="0.2">
      <c r="B10055" s="33"/>
      <c r="C10055" s="171"/>
      <c r="D10055" s="33"/>
      <c r="E10055" s="33"/>
      <c r="F10055" s="33"/>
      <c r="G10055" s="33"/>
      <c r="H10055" s="33"/>
      <c r="I10055" s="171"/>
      <c r="J10055" s="33"/>
      <c r="K10055" s="33"/>
    </row>
    <row r="10056" spans="2:11" x14ac:dyDescent="0.2">
      <c r="B10056" s="33"/>
      <c r="C10056" s="171"/>
      <c r="D10056" s="33"/>
      <c r="E10056" s="33"/>
      <c r="F10056" s="33"/>
      <c r="G10056" s="33"/>
      <c r="H10056" s="33"/>
      <c r="I10056" s="171"/>
      <c r="J10056" s="33"/>
      <c r="K10056" s="33"/>
    </row>
    <row r="10057" spans="2:11" x14ac:dyDescent="0.2">
      <c r="B10057" s="33"/>
      <c r="C10057" s="171"/>
      <c r="D10057" s="33"/>
      <c r="E10057" s="33"/>
      <c r="F10057" s="33"/>
      <c r="G10057" s="33"/>
      <c r="H10057" s="33"/>
      <c r="I10057" s="171"/>
      <c r="J10057" s="33"/>
      <c r="K10057" s="33"/>
    </row>
    <row r="10058" spans="2:11" x14ac:dyDescent="0.2">
      <c r="B10058" s="33"/>
      <c r="C10058" s="171"/>
      <c r="D10058" s="33"/>
      <c r="E10058" s="33"/>
      <c r="F10058" s="33"/>
      <c r="G10058" s="33"/>
      <c r="H10058" s="33"/>
      <c r="I10058" s="171"/>
      <c r="J10058" s="33"/>
      <c r="K10058" s="33"/>
    </row>
    <row r="10059" spans="2:11" x14ac:dyDescent="0.2">
      <c r="B10059" s="33"/>
      <c r="C10059" s="171"/>
      <c r="D10059" s="33"/>
      <c r="E10059" s="33"/>
      <c r="F10059" s="33"/>
      <c r="G10059" s="33"/>
      <c r="H10059" s="33"/>
      <c r="I10059" s="171"/>
      <c r="J10059" s="33"/>
      <c r="K10059" s="33"/>
    </row>
    <row r="10060" spans="2:11" x14ac:dyDescent="0.2">
      <c r="B10060" s="33"/>
      <c r="C10060" s="171"/>
      <c r="D10060" s="33"/>
      <c r="E10060" s="33"/>
      <c r="F10060" s="33"/>
      <c r="G10060" s="33"/>
      <c r="H10060" s="33"/>
      <c r="I10060" s="171"/>
      <c r="J10060" s="33"/>
      <c r="K10060" s="33"/>
    </row>
    <row r="10061" spans="2:11" x14ac:dyDescent="0.2">
      <c r="B10061" s="33"/>
      <c r="C10061" s="171"/>
      <c r="D10061" s="33"/>
      <c r="E10061" s="33"/>
      <c r="F10061" s="33"/>
      <c r="G10061" s="33"/>
      <c r="H10061" s="33"/>
      <c r="I10061" s="171"/>
      <c r="J10061" s="33"/>
      <c r="K10061" s="33"/>
    </row>
    <row r="10062" spans="2:11" x14ac:dyDescent="0.2">
      <c r="B10062" s="33"/>
      <c r="C10062" s="171"/>
      <c r="D10062" s="33"/>
      <c r="E10062" s="33"/>
      <c r="F10062" s="33"/>
      <c r="G10062" s="33"/>
      <c r="H10062" s="33"/>
      <c r="I10062" s="171"/>
      <c r="J10062" s="33"/>
      <c r="K10062" s="33"/>
    </row>
    <row r="10063" spans="2:11" x14ac:dyDescent="0.2">
      <c r="B10063" s="33"/>
      <c r="C10063" s="171"/>
      <c r="D10063" s="33"/>
      <c r="E10063" s="33"/>
      <c r="F10063" s="33"/>
      <c r="G10063" s="33"/>
      <c r="H10063" s="33"/>
      <c r="I10063" s="171"/>
      <c r="J10063" s="33"/>
      <c r="K10063" s="33"/>
    </row>
    <row r="10064" spans="2:11" x14ac:dyDescent="0.2">
      <c r="B10064" s="33"/>
      <c r="C10064" s="171"/>
      <c r="D10064" s="33"/>
      <c r="E10064" s="33"/>
      <c r="F10064" s="33"/>
      <c r="G10064" s="33"/>
      <c r="H10064" s="33"/>
      <c r="I10064" s="171"/>
      <c r="J10064" s="33"/>
      <c r="K10064" s="33"/>
    </row>
    <row r="10065" spans="2:11" x14ac:dyDescent="0.2">
      <c r="B10065" s="33"/>
      <c r="C10065" s="171"/>
      <c r="D10065" s="33"/>
      <c r="E10065" s="33"/>
      <c r="F10065" s="33"/>
      <c r="G10065" s="33"/>
      <c r="H10065" s="33"/>
      <c r="I10065" s="171"/>
      <c r="J10065" s="33"/>
      <c r="K10065" s="33"/>
    </row>
    <row r="10066" spans="2:11" x14ac:dyDescent="0.2">
      <c r="B10066" s="33"/>
      <c r="C10066" s="171"/>
      <c r="D10066" s="33"/>
      <c r="E10066" s="33"/>
      <c r="F10066" s="33"/>
      <c r="G10066" s="33"/>
      <c r="H10066" s="33"/>
      <c r="I10066" s="171"/>
      <c r="J10066" s="33"/>
      <c r="K10066" s="33"/>
    </row>
    <row r="10067" spans="2:11" x14ac:dyDescent="0.2">
      <c r="B10067" s="33"/>
      <c r="C10067" s="171"/>
      <c r="D10067" s="33"/>
      <c r="E10067" s="33"/>
      <c r="F10067" s="33"/>
      <c r="G10067" s="33"/>
      <c r="H10067" s="33"/>
      <c r="I10067" s="171"/>
      <c r="J10067" s="33"/>
      <c r="K10067" s="33"/>
    </row>
    <row r="10068" spans="2:11" x14ac:dyDescent="0.2">
      <c r="B10068" s="33"/>
      <c r="C10068" s="171"/>
      <c r="D10068" s="33"/>
      <c r="E10068" s="33"/>
      <c r="F10068" s="33"/>
      <c r="G10068" s="33"/>
      <c r="H10068" s="33"/>
      <c r="I10068" s="171"/>
      <c r="J10068" s="33"/>
      <c r="K10068" s="33"/>
    </row>
    <row r="10069" spans="2:11" x14ac:dyDescent="0.2">
      <c r="B10069" s="33"/>
      <c r="C10069" s="171"/>
      <c r="D10069" s="33"/>
      <c r="E10069" s="33"/>
      <c r="F10069" s="33"/>
      <c r="G10069" s="33"/>
      <c r="H10069" s="33"/>
      <c r="I10069" s="171"/>
      <c r="J10069" s="33"/>
      <c r="K10069" s="33"/>
    </row>
    <row r="10070" spans="2:11" x14ac:dyDescent="0.2">
      <c r="B10070" s="33"/>
      <c r="C10070" s="171"/>
      <c r="D10070" s="33"/>
      <c r="E10070" s="33"/>
      <c r="F10070" s="33"/>
      <c r="G10070" s="33"/>
      <c r="H10070" s="33"/>
      <c r="I10070" s="171"/>
      <c r="J10070" s="33"/>
      <c r="K10070" s="33"/>
    </row>
    <row r="10071" spans="2:11" x14ac:dyDescent="0.2">
      <c r="B10071" s="33"/>
      <c r="C10071" s="171"/>
      <c r="D10071" s="33"/>
      <c r="E10071" s="33"/>
      <c r="F10071" s="33"/>
      <c r="G10071" s="33"/>
      <c r="H10071" s="33"/>
      <c r="I10071" s="171"/>
      <c r="J10071" s="33"/>
      <c r="K10071" s="33"/>
    </row>
    <row r="10072" spans="2:11" x14ac:dyDescent="0.2">
      <c r="B10072" s="33"/>
      <c r="C10072" s="171"/>
      <c r="D10072" s="33"/>
      <c r="E10072" s="33"/>
      <c r="F10072" s="33"/>
      <c r="G10072" s="33"/>
      <c r="H10072" s="33"/>
      <c r="I10072" s="171"/>
      <c r="J10072" s="33"/>
      <c r="K10072" s="33"/>
    </row>
    <row r="10073" spans="2:11" x14ac:dyDescent="0.2">
      <c r="B10073" s="33"/>
      <c r="C10073" s="171"/>
      <c r="D10073" s="33"/>
      <c r="E10073" s="33"/>
      <c r="F10073" s="33"/>
      <c r="G10073" s="33"/>
      <c r="H10073" s="33"/>
      <c r="I10073" s="171"/>
      <c r="J10073" s="33"/>
      <c r="K10073" s="33"/>
    </row>
    <row r="10074" spans="2:11" x14ac:dyDescent="0.2">
      <c r="B10074" s="33"/>
      <c r="C10074" s="171"/>
      <c r="D10074" s="33"/>
      <c r="E10074" s="33"/>
      <c r="F10074" s="33"/>
      <c r="G10074" s="33"/>
      <c r="H10074" s="33"/>
      <c r="I10074" s="171"/>
      <c r="J10074" s="33"/>
      <c r="K10074" s="33"/>
    </row>
    <row r="10075" spans="2:11" x14ac:dyDescent="0.2">
      <c r="B10075" s="33"/>
      <c r="C10075" s="171"/>
      <c r="D10075" s="33"/>
      <c r="E10075" s="33"/>
      <c r="F10075" s="33"/>
      <c r="G10075" s="33"/>
      <c r="H10075" s="33"/>
      <c r="I10075" s="171"/>
      <c r="J10075" s="33"/>
      <c r="K10075" s="33"/>
    </row>
    <row r="10076" spans="2:11" x14ac:dyDescent="0.2">
      <c r="B10076" s="33"/>
      <c r="C10076" s="171"/>
      <c r="D10076" s="33"/>
      <c r="E10076" s="33"/>
      <c r="F10076" s="33"/>
      <c r="G10076" s="33"/>
      <c r="H10076" s="33"/>
      <c r="I10076" s="171"/>
      <c r="J10076" s="33"/>
      <c r="K10076" s="33"/>
    </row>
    <row r="10077" spans="2:11" x14ac:dyDescent="0.2">
      <c r="B10077" s="33"/>
      <c r="C10077" s="171"/>
      <c r="D10077" s="33"/>
      <c r="E10077" s="33"/>
      <c r="F10077" s="33"/>
      <c r="G10077" s="33"/>
      <c r="H10077" s="33"/>
      <c r="I10077" s="171"/>
      <c r="J10077" s="33"/>
      <c r="K10077" s="33"/>
    </row>
    <row r="10078" spans="2:11" x14ac:dyDescent="0.2">
      <c r="B10078" s="33"/>
      <c r="C10078" s="171"/>
      <c r="D10078" s="33"/>
      <c r="E10078" s="33"/>
      <c r="F10078" s="33"/>
      <c r="G10078" s="33"/>
      <c r="H10078" s="33"/>
      <c r="I10078" s="171"/>
      <c r="J10078" s="33"/>
      <c r="K10078" s="33"/>
    </row>
    <row r="10079" spans="2:11" x14ac:dyDescent="0.2">
      <c r="B10079" s="33"/>
      <c r="C10079" s="171"/>
      <c r="D10079" s="33"/>
      <c r="E10079" s="33"/>
      <c r="F10079" s="33"/>
      <c r="G10079" s="33"/>
      <c r="H10079" s="33"/>
      <c r="I10079" s="171"/>
      <c r="J10079" s="33"/>
      <c r="K10079" s="33"/>
    </row>
    <row r="10080" spans="2:11" x14ac:dyDescent="0.2">
      <c r="B10080" s="33"/>
      <c r="C10080" s="171"/>
      <c r="D10080" s="33"/>
      <c r="E10080" s="33"/>
      <c r="F10080" s="33"/>
      <c r="G10080" s="33"/>
      <c r="H10080" s="33"/>
      <c r="I10080" s="171"/>
      <c r="J10080" s="33"/>
      <c r="K10080" s="33"/>
    </row>
    <row r="10081" spans="2:11" x14ac:dyDescent="0.2">
      <c r="B10081" s="33"/>
      <c r="C10081" s="171"/>
      <c r="D10081" s="33"/>
      <c r="E10081" s="33"/>
      <c r="F10081" s="33"/>
      <c r="G10081" s="33"/>
      <c r="H10081" s="33"/>
      <c r="I10081" s="171"/>
      <c r="J10081" s="33"/>
      <c r="K10081" s="33"/>
    </row>
    <row r="10082" spans="2:11" x14ac:dyDescent="0.2">
      <c r="B10082" s="33"/>
      <c r="C10082" s="171"/>
      <c r="D10082" s="33"/>
      <c r="E10082" s="33"/>
      <c r="F10082" s="33"/>
      <c r="G10082" s="33"/>
      <c r="H10082" s="33"/>
      <c r="I10082" s="171"/>
      <c r="J10082" s="33"/>
      <c r="K10082" s="33"/>
    </row>
    <row r="10083" spans="2:11" x14ac:dyDescent="0.2">
      <c r="B10083" s="33"/>
      <c r="C10083" s="171"/>
      <c r="D10083" s="33"/>
      <c r="E10083" s="33"/>
      <c r="F10083" s="33"/>
      <c r="G10083" s="33"/>
      <c r="H10083" s="33"/>
      <c r="I10083" s="171"/>
      <c r="J10083" s="33"/>
      <c r="K10083" s="33"/>
    </row>
    <row r="10084" spans="2:11" x14ac:dyDescent="0.2">
      <c r="B10084" s="33"/>
      <c r="C10084" s="171"/>
      <c r="D10084" s="33"/>
      <c r="E10084" s="33"/>
      <c r="F10084" s="33"/>
      <c r="G10084" s="33"/>
      <c r="H10084" s="33"/>
      <c r="I10084" s="171"/>
      <c r="J10084" s="33"/>
      <c r="K10084" s="33"/>
    </row>
    <row r="10085" spans="2:11" x14ac:dyDescent="0.2">
      <c r="B10085" s="33"/>
      <c r="C10085" s="171"/>
      <c r="D10085" s="33"/>
      <c r="E10085" s="33"/>
      <c r="F10085" s="33"/>
      <c r="G10085" s="33"/>
      <c r="H10085" s="33"/>
      <c r="I10085" s="171"/>
      <c r="J10085" s="33"/>
      <c r="K10085" s="33"/>
    </row>
    <row r="10086" spans="2:11" x14ac:dyDescent="0.2">
      <c r="B10086" s="33"/>
      <c r="C10086" s="171"/>
      <c r="D10086" s="33"/>
      <c r="E10086" s="33"/>
      <c r="F10086" s="33"/>
      <c r="G10086" s="33"/>
      <c r="H10086" s="33"/>
      <c r="I10086" s="171"/>
      <c r="J10086" s="33"/>
      <c r="K10086" s="33"/>
    </row>
    <row r="10087" spans="2:11" x14ac:dyDescent="0.2">
      <c r="B10087" s="33"/>
      <c r="C10087" s="171"/>
      <c r="D10087" s="33"/>
      <c r="E10087" s="33"/>
      <c r="F10087" s="33"/>
      <c r="G10087" s="33"/>
      <c r="H10087" s="33"/>
      <c r="I10087" s="171"/>
      <c r="J10087" s="33"/>
      <c r="K10087" s="33"/>
    </row>
    <row r="10088" spans="2:11" x14ac:dyDescent="0.2">
      <c r="B10088" s="33"/>
      <c r="C10088" s="171"/>
      <c r="D10088" s="33"/>
      <c r="E10088" s="33"/>
      <c r="F10088" s="33"/>
      <c r="G10088" s="33"/>
      <c r="H10088" s="33"/>
      <c r="I10088" s="171"/>
      <c r="J10088" s="33"/>
      <c r="K10088" s="33"/>
    </row>
    <row r="10089" spans="2:11" x14ac:dyDescent="0.2">
      <c r="B10089" s="33"/>
      <c r="C10089" s="171"/>
      <c r="D10089" s="33"/>
      <c r="E10089" s="33"/>
      <c r="F10089" s="33"/>
      <c r="G10089" s="33"/>
      <c r="H10089" s="33"/>
      <c r="I10089" s="171"/>
      <c r="J10089" s="33"/>
      <c r="K10089" s="33"/>
    </row>
    <row r="10090" spans="2:11" x14ac:dyDescent="0.2">
      <c r="B10090" s="33"/>
      <c r="C10090" s="171"/>
      <c r="D10090" s="33"/>
      <c r="E10090" s="33"/>
      <c r="F10090" s="33"/>
      <c r="G10090" s="33"/>
      <c r="H10090" s="33"/>
      <c r="I10090" s="171"/>
      <c r="J10090" s="33"/>
      <c r="K10090" s="33"/>
    </row>
    <row r="10091" spans="2:11" x14ac:dyDescent="0.2">
      <c r="B10091" s="33"/>
      <c r="C10091" s="171"/>
      <c r="D10091" s="33"/>
      <c r="E10091" s="33"/>
      <c r="F10091" s="33"/>
      <c r="G10091" s="33"/>
      <c r="H10091" s="33"/>
      <c r="I10091" s="171"/>
      <c r="J10091" s="33"/>
      <c r="K10091" s="33"/>
    </row>
    <row r="10092" spans="2:11" x14ac:dyDescent="0.2">
      <c r="B10092" s="33"/>
      <c r="C10092" s="171"/>
      <c r="D10092" s="33"/>
      <c r="E10092" s="33"/>
      <c r="F10092" s="33"/>
      <c r="G10092" s="33"/>
      <c r="H10092" s="33"/>
      <c r="I10092" s="171"/>
      <c r="J10092" s="33"/>
      <c r="K10092" s="33"/>
    </row>
    <row r="10093" spans="2:11" x14ac:dyDescent="0.2">
      <c r="B10093" s="33"/>
      <c r="C10093" s="171"/>
      <c r="D10093" s="33"/>
      <c r="E10093" s="33"/>
      <c r="F10093" s="33"/>
      <c r="G10093" s="33"/>
      <c r="H10093" s="33"/>
      <c r="I10093" s="171"/>
      <c r="J10093" s="33"/>
      <c r="K10093" s="33"/>
    </row>
    <row r="10094" spans="2:11" x14ac:dyDescent="0.2">
      <c r="B10094" s="33"/>
      <c r="C10094" s="171"/>
      <c r="D10094" s="33"/>
      <c r="E10094" s="33"/>
      <c r="F10094" s="33"/>
      <c r="G10094" s="33"/>
      <c r="H10094" s="33"/>
      <c r="I10094" s="171"/>
      <c r="J10094" s="33"/>
      <c r="K10094" s="33"/>
    </row>
    <row r="10095" spans="2:11" x14ac:dyDescent="0.2">
      <c r="B10095" s="33"/>
      <c r="C10095" s="171"/>
      <c r="D10095" s="33"/>
      <c r="E10095" s="33"/>
      <c r="F10095" s="33"/>
      <c r="G10095" s="33"/>
      <c r="H10095" s="33"/>
      <c r="I10095" s="171"/>
      <c r="J10095" s="33"/>
      <c r="K10095" s="33"/>
    </row>
    <row r="10096" spans="2:11" x14ac:dyDescent="0.2">
      <c r="B10096" s="33"/>
      <c r="C10096" s="171"/>
      <c r="D10096" s="33"/>
      <c r="E10096" s="33"/>
      <c r="F10096" s="33"/>
      <c r="G10096" s="33"/>
      <c r="H10096" s="33"/>
      <c r="I10096" s="171"/>
      <c r="J10096" s="33"/>
      <c r="K10096" s="33"/>
    </row>
    <row r="10097" spans="2:11" x14ac:dyDescent="0.2">
      <c r="B10097" s="33"/>
      <c r="C10097" s="171"/>
      <c r="D10097" s="33"/>
      <c r="E10097" s="33"/>
      <c r="F10097" s="33"/>
      <c r="G10097" s="33"/>
      <c r="H10097" s="33"/>
      <c r="I10097" s="171"/>
      <c r="J10097" s="33"/>
      <c r="K10097" s="33"/>
    </row>
    <row r="10098" spans="2:11" x14ac:dyDescent="0.2">
      <c r="B10098" s="33"/>
      <c r="C10098" s="171"/>
      <c r="D10098" s="33"/>
      <c r="E10098" s="33"/>
      <c r="F10098" s="33"/>
      <c r="G10098" s="33"/>
      <c r="H10098" s="33"/>
      <c r="I10098" s="171"/>
      <c r="J10098" s="33"/>
      <c r="K10098" s="33"/>
    </row>
    <row r="10099" spans="2:11" x14ac:dyDescent="0.2">
      <c r="B10099" s="33"/>
      <c r="C10099" s="171"/>
      <c r="D10099" s="33"/>
      <c r="E10099" s="33"/>
      <c r="F10099" s="33"/>
      <c r="G10099" s="33"/>
      <c r="H10099" s="33"/>
      <c r="I10099" s="171"/>
      <c r="J10099" s="33"/>
      <c r="K10099" s="33"/>
    </row>
    <row r="10100" spans="2:11" x14ac:dyDescent="0.2">
      <c r="B10100" s="33"/>
      <c r="C10100" s="171"/>
      <c r="D10100" s="33"/>
      <c r="E10100" s="33"/>
      <c r="F10100" s="33"/>
      <c r="G10100" s="33"/>
      <c r="H10100" s="33"/>
      <c r="I10100" s="171"/>
      <c r="J10100" s="33"/>
      <c r="K10100" s="33"/>
    </row>
    <row r="10101" spans="2:11" x14ac:dyDescent="0.2">
      <c r="B10101" s="33"/>
      <c r="C10101" s="171"/>
      <c r="D10101" s="33"/>
      <c r="E10101" s="33"/>
      <c r="F10101" s="33"/>
      <c r="G10101" s="33"/>
      <c r="H10101" s="33"/>
      <c r="I10101" s="171"/>
      <c r="J10101" s="33"/>
      <c r="K10101" s="33"/>
    </row>
    <row r="10102" spans="2:11" x14ac:dyDescent="0.2">
      <c r="B10102" s="33"/>
      <c r="C10102" s="171"/>
      <c r="D10102" s="33"/>
      <c r="E10102" s="33"/>
      <c r="F10102" s="33"/>
      <c r="G10102" s="33"/>
      <c r="H10102" s="33"/>
      <c r="I10102" s="171"/>
      <c r="J10102" s="33"/>
      <c r="K10102" s="33"/>
    </row>
    <row r="10103" spans="2:11" x14ac:dyDescent="0.2">
      <c r="B10103" s="33"/>
      <c r="C10103" s="171"/>
      <c r="D10103" s="33"/>
      <c r="E10103" s="33"/>
      <c r="F10103" s="33"/>
      <c r="G10103" s="33"/>
      <c r="H10103" s="33"/>
      <c r="I10103" s="171"/>
      <c r="J10103" s="33"/>
      <c r="K10103" s="33"/>
    </row>
    <row r="10104" spans="2:11" x14ac:dyDescent="0.2">
      <c r="B10104" s="33"/>
      <c r="C10104" s="171"/>
      <c r="D10104" s="33"/>
      <c r="E10104" s="33"/>
      <c r="F10104" s="33"/>
      <c r="G10104" s="33"/>
      <c r="H10104" s="33"/>
      <c r="I10104" s="171"/>
      <c r="J10104" s="33"/>
      <c r="K10104" s="33"/>
    </row>
    <row r="10105" spans="2:11" x14ac:dyDescent="0.2">
      <c r="B10105" s="33"/>
      <c r="C10105" s="171"/>
      <c r="D10105" s="33"/>
      <c r="E10105" s="33"/>
      <c r="F10105" s="33"/>
      <c r="G10105" s="33"/>
      <c r="H10105" s="33"/>
      <c r="I10105" s="171"/>
      <c r="J10105" s="33"/>
      <c r="K10105" s="33"/>
    </row>
    <row r="10106" spans="2:11" x14ac:dyDescent="0.2">
      <c r="B10106" s="33"/>
      <c r="C10106" s="171"/>
      <c r="D10106" s="33"/>
      <c r="E10106" s="33"/>
      <c r="F10106" s="33"/>
      <c r="G10106" s="33"/>
      <c r="H10106" s="33"/>
      <c r="I10106" s="171"/>
      <c r="J10106" s="33"/>
      <c r="K10106" s="33"/>
    </row>
    <row r="10107" spans="2:11" x14ac:dyDescent="0.2">
      <c r="B10107" s="33"/>
      <c r="C10107" s="171"/>
      <c r="D10107" s="33"/>
      <c r="E10107" s="33"/>
      <c r="F10107" s="33"/>
      <c r="G10107" s="33"/>
      <c r="H10107" s="33"/>
      <c r="I10107" s="171"/>
      <c r="J10107" s="33"/>
      <c r="K10107" s="33"/>
    </row>
    <row r="10108" spans="2:11" x14ac:dyDescent="0.2">
      <c r="B10108" s="33"/>
      <c r="C10108" s="171"/>
      <c r="D10108" s="33"/>
      <c r="E10108" s="33"/>
      <c r="F10108" s="33"/>
      <c r="G10108" s="33"/>
      <c r="H10108" s="33"/>
      <c r="I10108" s="171"/>
      <c r="J10108" s="33"/>
      <c r="K10108" s="33"/>
    </row>
    <row r="10109" spans="2:11" x14ac:dyDescent="0.2">
      <c r="B10109" s="33"/>
      <c r="C10109" s="171"/>
      <c r="D10109" s="33"/>
      <c r="E10109" s="33"/>
      <c r="F10109" s="33"/>
      <c r="G10109" s="33"/>
      <c r="H10109" s="33"/>
      <c r="I10109" s="171"/>
      <c r="J10109" s="33"/>
      <c r="K10109" s="33"/>
    </row>
    <row r="10110" spans="2:11" x14ac:dyDescent="0.2">
      <c r="B10110" s="33"/>
      <c r="C10110" s="171"/>
      <c r="D10110" s="33"/>
      <c r="E10110" s="33"/>
      <c r="F10110" s="33"/>
      <c r="G10110" s="33"/>
      <c r="H10110" s="33"/>
      <c r="I10110" s="171"/>
      <c r="J10110" s="33"/>
      <c r="K10110" s="33"/>
    </row>
    <row r="10111" spans="2:11" x14ac:dyDescent="0.2">
      <c r="B10111" s="33"/>
      <c r="C10111" s="171"/>
      <c r="D10111" s="33"/>
      <c r="E10111" s="33"/>
      <c r="F10111" s="33"/>
      <c r="G10111" s="33"/>
      <c r="H10111" s="33"/>
      <c r="I10111" s="171"/>
      <c r="J10111" s="33"/>
      <c r="K10111" s="33"/>
    </row>
    <row r="10112" spans="2:11" x14ac:dyDescent="0.2">
      <c r="B10112" s="33"/>
      <c r="C10112" s="171"/>
      <c r="D10112" s="33"/>
      <c r="E10112" s="33"/>
      <c r="F10112" s="33"/>
      <c r="G10112" s="33"/>
      <c r="H10112" s="33"/>
      <c r="I10112" s="171"/>
      <c r="J10112" s="33"/>
      <c r="K10112" s="33"/>
    </row>
    <row r="10113" spans="2:11" x14ac:dyDescent="0.2">
      <c r="B10113" s="33"/>
      <c r="C10113" s="171"/>
      <c r="D10113" s="33"/>
      <c r="E10113" s="33"/>
      <c r="F10113" s="33"/>
      <c r="G10113" s="33"/>
      <c r="H10113" s="33"/>
      <c r="I10113" s="171"/>
      <c r="J10113" s="33"/>
      <c r="K10113" s="33"/>
    </row>
    <row r="10114" spans="2:11" x14ac:dyDescent="0.2">
      <c r="B10114" s="33"/>
      <c r="C10114" s="171"/>
      <c r="D10114" s="33"/>
      <c r="E10114" s="33"/>
      <c r="F10114" s="33"/>
      <c r="G10114" s="33"/>
      <c r="H10114" s="33"/>
      <c r="I10114" s="171"/>
      <c r="J10114" s="33"/>
      <c r="K10114" s="33"/>
    </row>
    <row r="10115" spans="2:11" x14ac:dyDescent="0.2">
      <c r="B10115" s="33"/>
      <c r="C10115" s="171"/>
      <c r="D10115" s="33"/>
      <c r="E10115" s="33"/>
      <c r="F10115" s="33"/>
      <c r="G10115" s="33"/>
      <c r="H10115" s="33"/>
      <c r="I10115" s="171"/>
      <c r="J10115" s="33"/>
      <c r="K10115" s="33"/>
    </row>
    <row r="10116" spans="2:11" x14ac:dyDescent="0.2">
      <c r="B10116" s="33"/>
      <c r="C10116" s="171"/>
      <c r="D10116" s="33"/>
      <c r="E10116" s="33"/>
      <c r="F10116" s="33"/>
      <c r="G10116" s="33"/>
      <c r="H10116" s="33"/>
      <c r="I10116" s="171"/>
      <c r="J10116" s="33"/>
      <c r="K10116" s="33"/>
    </row>
    <row r="10117" spans="2:11" x14ac:dyDescent="0.2">
      <c r="B10117" s="33"/>
      <c r="C10117" s="171"/>
      <c r="D10117" s="33"/>
      <c r="E10117" s="33"/>
      <c r="F10117" s="33"/>
      <c r="G10117" s="33"/>
      <c r="H10117" s="33"/>
      <c r="I10117" s="171"/>
      <c r="J10117" s="33"/>
      <c r="K10117" s="33"/>
    </row>
    <row r="10118" spans="2:11" x14ac:dyDescent="0.2">
      <c r="B10118" s="33"/>
      <c r="C10118" s="171"/>
      <c r="D10118" s="33"/>
      <c r="E10118" s="33"/>
      <c r="F10118" s="33"/>
      <c r="G10118" s="33"/>
      <c r="H10118" s="33"/>
      <c r="I10118" s="171"/>
      <c r="J10118" s="33"/>
      <c r="K10118" s="33"/>
    </row>
    <row r="10119" spans="2:11" x14ac:dyDescent="0.2">
      <c r="B10119" s="33"/>
      <c r="C10119" s="171"/>
      <c r="D10119" s="33"/>
      <c r="E10119" s="33"/>
      <c r="F10119" s="33"/>
      <c r="G10119" s="33"/>
      <c r="H10119" s="33"/>
      <c r="I10119" s="171"/>
      <c r="J10119" s="33"/>
      <c r="K10119" s="33"/>
    </row>
    <row r="10120" spans="2:11" x14ac:dyDescent="0.2">
      <c r="B10120" s="33"/>
      <c r="C10120" s="171"/>
      <c r="D10120" s="33"/>
      <c r="E10120" s="33"/>
      <c r="F10120" s="33"/>
      <c r="G10120" s="33"/>
      <c r="H10120" s="33"/>
      <c r="I10120" s="171"/>
      <c r="J10120" s="33"/>
      <c r="K10120" s="33"/>
    </row>
    <row r="10121" spans="2:11" x14ac:dyDescent="0.2">
      <c r="B10121" s="33"/>
      <c r="C10121" s="171"/>
      <c r="D10121" s="33"/>
      <c r="E10121" s="33"/>
      <c r="F10121" s="33"/>
      <c r="G10121" s="33"/>
      <c r="H10121" s="33"/>
      <c r="I10121" s="171"/>
      <c r="J10121" s="33"/>
      <c r="K10121" s="33"/>
    </row>
    <row r="10122" spans="2:11" x14ac:dyDescent="0.2">
      <c r="B10122" s="33"/>
      <c r="C10122" s="171"/>
      <c r="D10122" s="33"/>
      <c r="E10122" s="33"/>
      <c r="F10122" s="33"/>
      <c r="G10122" s="33"/>
      <c r="H10122" s="33"/>
      <c r="I10122" s="171"/>
      <c r="J10122" s="33"/>
      <c r="K10122" s="33"/>
    </row>
    <row r="10123" spans="2:11" x14ac:dyDescent="0.2">
      <c r="B10123" s="33"/>
      <c r="C10123" s="171"/>
      <c r="D10123" s="33"/>
      <c r="E10123" s="33"/>
      <c r="F10123" s="33"/>
      <c r="G10123" s="33"/>
      <c r="H10123" s="33"/>
      <c r="I10123" s="171"/>
      <c r="J10123" s="33"/>
      <c r="K10123" s="33"/>
    </row>
    <row r="10124" spans="2:11" x14ac:dyDescent="0.2">
      <c r="B10124" s="33"/>
      <c r="C10124" s="171"/>
      <c r="D10124" s="33"/>
      <c r="E10124" s="33"/>
      <c r="F10124" s="33"/>
      <c r="G10124" s="33"/>
      <c r="H10124" s="33"/>
      <c r="I10124" s="171"/>
      <c r="J10124" s="33"/>
      <c r="K10124" s="33"/>
    </row>
    <row r="10125" spans="2:11" x14ac:dyDescent="0.2">
      <c r="B10125" s="33"/>
      <c r="C10125" s="171"/>
      <c r="D10125" s="33"/>
      <c r="E10125" s="33"/>
      <c r="F10125" s="33"/>
      <c r="G10125" s="33"/>
      <c r="H10125" s="33"/>
      <c r="I10125" s="171"/>
      <c r="J10125" s="33"/>
      <c r="K10125" s="33"/>
    </row>
    <row r="10126" spans="2:11" x14ac:dyDescent="0.2">
      <c r="B10126" s="33"/>
      <c r="C10126" s="171"/>
      <c r="D10126" s="33"/>
      <c r="E10126" s="33"/>
      <c r="F10126" s="33"/>
      <c r="G10126" s="33"/>
      <c r="H10126" s="33"/>
      <c r="I10126" s="171"/>
      <c r="J10126" s="33"/>
      <c r="K10126" s="33"/>
    </row>
    <row r="10127" spans="2:11" x14ac:dyDescent="0.2">
      <c r="B10127" s="33"/>
      <c r="C10127" s="171"/>
      <c r="D10127" s="33"/>
      <c r="E10127" s="33"/>
      <c r="F10127" s="33"/>
      <c r="G10127" s="33"/>
      <c r="H10127" s="33"/>
      <c r="I10127" s="171"/>
      <c r="J10127" s="33"/>
      <c r="K10127" s="33"/>
    </row>
    <row r="10128" spans="2:11" x14ac:dyDescent="0.2">
      <c r="B10128" s="33"/>
      <c r="C10128" s="171"/>
      <c r="D10128" s="33"/>
      <c r="E10128" s="33"/>
      <c r="F10128" s="33"/>
      <c r="G10128" s="33"/>
      <c r="H10128" s="33"/>
      <c r="I10128" s="171"/>
      <c r="J10128" s="33"/>
      <c r="K10128" s="33"/>
    </row>
    <row r="10129" spans="2:11" x14ac:dyDescent="0.2">
      <c r="B10129" s="33"/>
      <c r="C10129" s="171"/>
      <c r="D10129" s="33"/>
      <c r="E10129" s="33"/>
      <c r="F10129" s="33"/>
      <c r="G10129" s="33"/>
      <c r="H10129" s="33"/>
      <c r="I10129" s="171"/>
      <c r="J10129" s="33"/>
      <c r="K10129" s="33"/>
    </row>
    <row r="10130" spans="2:11" x14ac:dyDescent="0.2">
      <c r="B10130" s="33"/>
      <c r="C10130" s="171"/>
      <c r="D10130" s="33"/>
      <c r="E10130" s="33"/>
      <c r="F10130" s="33"/>
      <c r="G10130" s="33"/>
      <c r="H10130" s="33"/>
      <c r="I10130" s="171"/>
      <c r="J10130" s="33"/>
      <c r="K10130" s="33"/>
    </row>
    <row r="10131" spans="2:11" x14ac:dyDescent="0.2">
      <c r="B10131" s="33"/>
      <c r="C10131" s="171"/>
      <c r="D10131" s="33"/>
      <c r="E10131" s="33"/>
      <c r="F10131" s="33"/>
      <c r="G10131" s="33"/>
      <c r="H10131" s="33"/>
      <c r="I10131" s="171"/>
      <c r="J10131" s="33"/>
      <c r="K10131" s="33"/>
    </row>
    <row r="10132" spans="2:11" x14ac:dyDescent="0.2">
      <c r="B10132" s="33"/>
      <c r="C10132" s="171"/>
      <c r="D10132" s="33"/>
      <c r="E10132" s="33"/>
      <c r="F10132" s="33"/>
      <c r="G10132" s="33"/>
      <c r="H10132" s="33"/>
      <c r="I10132" s="171"/>
      <c r="J10132" s="33"/>
      <c r="K10132" s="33"/>
    </row>
    <row r="10133" spans="2:11" x14ac:dyDescent="0.2">
      <c r="B10133" s="33"/>
      <c r="C10133" s="171"/>
      <c r="D10133" s="33"/>
      <c r="E10133" s="33"/>
      <c r="F10133" s="33"/>
      <c r="G10133" s="33"/>
      <c r="H10133" s="33"/>
      <c r="I10133" s="171"/>
      <c r="J10133" s="33"/>
      <c r="K10133" s="33"/>
    </row>
    <row r="10134" spans="2:11" x14ac:dyDescent="0.2">
      <c r="B10134" s="33"/>
      <c r="C10134" s="171"/>
      <c r="D10134" s="33"/>
      <c r="E10134" s="33"/>
      <c r="F10134" s="33"/>
      <c r="G10134" s="33"/>
      <c r="H10134" s="33"/>
      <c r="I10134" s="171"/>
      <c r="J10134" s="33"/>
      <c r="K10134" s="33"/>
    </row>
    <row r="10135" spans="2:11" x14ac:dyDescent="0.2">
      <c r="B10135" s="33"/>
      <c r="C10135" s="171"/>
      <c r="D10135" s="33"/>
      <c r="E10135" s="33"/>
      <c r="F10135" s="33"/>
      <c r="G10135" s="33"/>
      <c r="H10135" s="33"/>
      <c r="I10135" s="171"/>
      <c r="J10135" s="33"/>
      <c r="K10135" s="33"/>
    </row>
    <row r="10136" spans="2:11" x14ac:dyDescent="0.2">
      <c r="B10136" s="33"/>
      <c r="C10136" s="171"/>
      <c r="D10136" s="33"/>
      <c r="E10136" s="33"/>
      <c r="F10136" s="33"/>
      <c r="G10136" s="33"/>
      <c r="H10136" s="33"/>
      <c r="I10136" s="171"/>
      <c r="J10136" s="33"/>
      <c r="K10136" s="33"/>
    </row>
    <row r="10137" spans="2:11" x14ac:dyDescent="0.2">
      <c r="B10137" s="33"/>
      <c r="C10137" s="171"/>
      <c r="D10137" s="33"/>
      <c r="E10137" s="33"/>
      <c r="F10137" s="33"/>
      <c r="G10137" s="33"/>
      <c r="H10137" s="33"/>
      <c r="I10137" s="171"/>
      <c r="J10137" s="33"/>
      <c r="K10137" s="33"/>
    </row>
    <row r="10138" spans="2:11" x14ac:dyDescent="0.2">
      <c r="B10138" s="33"/>
      <c r="C10138" s="171"/>
      <c r="D10138" s="33"/>
      <c r="E10138" s="33"/>
      <c r="F10138" s="33"/>
      <c r="G10138" s="33"/>
      <c r="H10138" s="33"/>
      <c r="I10138" s="171"/>
      <c r="J10138" s="33"/>
      <c r="K10138" s="33"/>
    </row>
    <row r="10139" spans="2:11" x14ac:dyDescent="0.2">
      <c r="B10139" s="33"/>
      <c r="C10139" s="171"/>
      <c r="D10139" s="33"/>
      <c r="E10139" s="33"/>
      <c r="F10139" s="33"/>
      <c r="G10139" s="33"/>
      <c r="H10139" s="33"/>
      <c r="I10139" s="171"/>
      <c r="J10139" s="33"/>
      <c r="K10139" s="33"/>
    </row>
    <row r="10140" spans="2:11" x14ac:dyDescent="0.2">
      <c r="B10140" s="33"/>
      <c r="C10140" s="171"/>
      <c r="D10140" s="33"/>
      <c r="E10140" s="33"/>
      <c r="F10140" s="33"/>
      <c r="G10140" s="33"/>
      <c r="H10140" s="33"/>
      <c r="I10140" s="171"/>
      <c r="J10140" s="33"/>
      <c r="K10140" s="33"/>
    </row>
    <row r="10141" spans="2:11" x14ac:dyDescent="0.2">
      <c r="B10141" s="33"/>
      <c r="C10141" s="171"/>
      <c r="D10141" s="33"/>
      <c r="E10141" s="33"/>
      <c r="F10141" s="33"/>
      <c r="G10141" s="33"/>
      <c r="H10141" s="33"/>
      <c r="I10141" s="171"/>
      <c r="J10141" s="33"/>
      <c r="K10141" s="33"/>
    </row>
    <row r="10142" spans="2:11" x14ac:dyDescent="0.2">
      <c r="B10142" s="33"/>
      <c r="C10142" s="171"/>
      <c r="D10142" s="33"/>
      <c r="E10142" s="33"/>
      <c r="F10142" s="33"/>
      <c r="G10142" s="33"/>
      <c r="H10142" s="33"/>
      <c r="I10142" s="171"/>
      <c r="J10142" s="33"/>
      <c r="K10142" s="33"/>
    </row>
    <row r="10143" spans="2:11" x14ac:dyDescent="0.2">
      <c r="B10143" s="33"/>
      <c r="C10143" s="171"/>
      <c r="D10143" s="33"/>
      <c r="E10143" s="33"/>
      <c r="F10143" s="33"/>
      <c r="G10143" s="33"/>
      <c r="H10143" s="33"/>
      <c r="I10143" s="171"/>
      <c r="J10143" s="33"/>
      <c r="K10143" s="33"/>
    </row>
    <row r="10144" spans="2:11" x14ac:dyDescent="0.2">
      <c r="B10144" s="33"/>
      <c r="C10144" s="171"/>
      <c r="D10144" s="33"/>
      <c r="E10144" s="33"/>
      <c r="F10144" s="33"/>
      <c r="G10144" s="33"/>
      <c r="H10144" s="33"/>
      <c r="I10144" s="171"/>
      <c r="J10144" s="33"/>
      <c r="K10144" s="33"/>
    </row>
    <row r="10145" spans="2:11" x14ac:dyDescent="0.2">
      <c r="B10145" s="33"/>
      <c r="C10145" s="171"/>
      <c r="D10145" s="33"/>
      <c r="E10145" s="33"/>
      <c r="F10145" s="33"/>
      <c r="G10145" s="33"/>
      <c r="H10145" s="33"/>
      <c r="I10145" s="171"/>
      <c r="J10145" s="33"/>
      <c r="K10145" s="33"/>
    </row>
    <row r="10146" spans="2:11" x14ac:dyDescent="0.2">
      <c r="B10146" s="33"/>
      <c r="C10146" s="171"/>
      <c r="D10146" s="33"/>
      <c r="E10146" s="33"/>
      <c r="F10146" s="33"/>
      <c r="G10146" s="33"/>
      <c r="H10146" s="33"/>
      <c r="I10146" s="171"/>
      <c r="J10146" s="33"/>
      <c r="K10146" s="33"/>
    </row>
    <row r="10147" spans="2:11" x14ac:dyDescent="0.2">
      <c r="B10147" s="33"/>
      <c r="C10147" s="171"/>
      <c r="D10147" s="33"/>
      <c r="E10147" s="33"/>
      <c r="F10147" s="33"/>
      <c r="G10147" s="33"/>
      <c r="H10147" s="33"/>
      <c r="I10147" s="171"/>
      <c r="J10147" s="33"/>
      <c r="K10147" s="33"/>
    </row>
    <row r="10148" spans="2:11" x14ac:dyDescent="0.2">
      <c r="B10148" s="33"/>
      <c r="C10148" s="171"/>
      <c r="D10148" s="33"/>
      <c r="E10148" s="33"/>
      <c r="F10148" s="33"/>
      <c r="G10148" s="33"/>
      <c r="H10148" s="33"/>
      <c r="I10148" s="171"/>
      <c r="J10148" s="33"/>
      <c r="K10148" s="33"/>
    </row>
    <row r="10149" spans="2:11" x14ac:dyDescent="0.2">
      <c r="B10149" s="33"/>
      <c r="C10149" s="171"/>
      <c r="D10149" s="33"/>
      <c r="E10149" s="33"/>
      <c r="F10149" s="33"/>
      <c r="G10149" s="33"/>
      <c r="H10149" s="33"/>
      <c r="I10149" s="171"/>
      <c r="J10149" s="33"/>
      <c r="K10149" s="33"/>
    </row>
    <row r="10150" spans="2:11" x14ac:dyDescent="0.2">
      <c r="B10150" s="33"/>
      <c r="C10150" s="171"/>
      <c r="D10150" s="33"/>
      <c r="E10150" s="33"/>
      <c r="F10150" s="33"/>
      <c r="G10150" s="33"/>
      <c r="H10150" s="33"/>
      <c r="I10150" s="171"/>
      <c r="J10150" s="33"/>
      <c r="K10150" s="33"/>
    </row>
    <row r="10151" spans="2:11" x14ac:dyDescent="0.2">
      <c r="B10151" s="33"/>
      <c r="C10151" s="171"/>
      <c r="D10151" s="33"/>
      <c r="E10151" s="33"/>
      <c r="F10151" s="33"/>
      <c r="G10151" s="33"/>
      <c r="H10151" s="33"/>
      <c r="I10151" s="171"/>
      <c r="J10151" s="33"/>
      <c r="K10151" s="33"/>
    </row>
    <row r="10152" spans="2:11" x14ac:dyDescent="0.2">
      <c r="B10152" s="33"/>
      <c r="C10152" s="171"/>
      <c r="D10152" s="33"/>
      <c r="E10152" s="33"/>
      <c r="F10152" s="33"/>
      <c r="G10152" s="33"/>
      <c r="H10152" s="33"/>
      <c r="I10152" s="171"/>
      <c r="J10152" s="33"/>
      <c r="K10152" s="33"/>
    </row>
    <row r="10153" spans="2:11" x14ac:dyDescent="0.2">
      <c r="B10153" s="33"/>
      <c r="C10153" s="171"/>
      <c r="D10153" s="33"/>
      <c r="E10153" s="33"/>
      <c r="F10153" s="33"/>
      <c r="G10153" s="33"/>
      <c r="H10153" s="33"/>
      <c r="I10153" s="171"/>
      <c r="J10153" s="33"/>
      <c r="K10153" s="33"/>
    </row>
    <row r="10154" spans="2:11" x14ac:dyDescent="0.2">
      <c r="B10154" s="33"/>
      <c r="C10154" s="171"/>
      <c r="D10154" s="33"/>
      <c r="E10154" s="33"/>
      <c r="F10154" s="33"/>
      <c r="G10154" s="33"/>
      <c r="H10154" s="33"/>
      <c r="I10154" s="171"/>
      <c r="J10154" s="33"/>
      <c r="K10154" s="33"/>
    </row>
    <row r="10155" spans="2:11" x14ac:dyDescent="0.2">
      <c r="B10155" s="33"/>
      <c r="C10155" s="171"/>
      <c r="D10155" s="33"/>
      <c r="E10155" s="33"/>
      <c r="F10155" s="33"/>
      <c r="G10155" s="33"/>
      <c r="H10155" s="33"/>
      <c r="I10155" s="171"/>
      <c r="J10155" s="33"/>
      <c r="K10155" s="33"/>
    </row>
    <row r="10156" spans="2:11" x14ac:dyDescent="0.2">
      <c r="B10156" s="33"/>
      <c r="C10156" s="171"/>
      <c r="D10156" s="33"/>
      <c r="E10156" s="33"/>
      <c r="F10156" s="33"/>
      <c r="G10156" s="33"/>
      <c r="H10156" s="33"/>
      <c r="I10156" s="171"/>
      <c r="J10156" s="33"/>
      <c r="K10156" s="33"/>
    </row>
    <row r="10157" spans="2:11" x14ac:dyDescent="0.2">
      <c r="B10157" s="33"/>
      <c r="C10157" s="171"/>
      <c r="D10157" s="33"/>
      <c r="E10157" s="33"/>
      <c r="F10157" s="33"/>
      <c r="G10157" s="33"/>
      <c r="H10157" s="33"/>
      <c r="I10157" s="171"/>
      <c r="J10157" s="33"/>
      <c r="K10157" s="33"/>
    </row>
    <row r="10158" spans="2:11" x14ac:dyDescent="0.2">
      <c r="B10158" s="33"/>
      <c r="C10158" s="171"/>
      <c r="D10158" s="33"/>
      <c r="E10158" s="33"/>
      <c r="F10158" s="33"/>
      <c r="G10158" s="33"/>
      <c r="H10158" s="33"/>
      <c r="I10158" s="171"/>
      <c r="J10158" s="33"/>
      <c r="K10158" s="33"/>
    </row>
    <row r="10159" spans="2:11" x14ac:dyDescent="0.2">
      <c r="B10159" s="33"/>
      <c r="C10159" s="171"/>
      <c r="D10159" s="33"/>
      <c r="E10159" s="33"/>
      <c r="F10159" s="33"/>
      <c r="G10159" s="33"/>
      <c r="H10159" s="33"/>
      <c r="I10159" s="171"/>
      <c r="J10159" s="33"/>
      <c r="K10159" s="33"/>
    </row>
    <row r="10160" spans="2:11" x14ac:dyDescent="0.2">
      <c r="B10160" s="33"/>
      <c r="C10160" s="171"/>
      <c r="D10160" s="33"/>
      <c r="E10160" s="33"/>
      <c r="F10160" s="33"/>
      <c r="G10160" s="33"/>
      <c r="H10160" s="33"/>
      <c r="I10160" s="171"/>
      <c r="J10160" s="33"/>
      <c r="K10160" s="33"/>
    </row>
    <row r="10161" spans="2:11" x14ac:dyDescent="0.2">
      <c r="B10161" s="33"/>
      <c r="C10161" s="171"/>
      <c r="D10161" s="33"/>
      <c r="E10161" s="33"/>
      <c r="F10161" s="33"/>
      <c r="G10161" s="33"/>
      <c r="H10161" s="33"/>
      <c r="I10161" s="171"/>
      <c r="J10161" s="33"/>
      <c r="K10161" s="33"/>
    </row>
    <row r="10162" spans="2:11" x14ac:dyDescent="0.2">
      <c r="B10162" s="33"/>
      <c r="C10162" s="171"/>
      <c r="D10162" s="33"/>
      <c r="E10162" s="33"/>
      <c r="F10162" s="33"/>
      <c r="G10162" s="33"/>
      <c r="H10162" s="33"/>
      <c r="I10162" s="171"/>
      <c r="J10162" s="33"/>
      <c r="K10162" s="33"/>
    </row>
    <row r="10163" spans="2:11" x14ac:dyDescent="0.2">
      <c r="B10163" s="33"/>
      <c r="C10163" s="171"/>
      <c r="D10163" s="33"/>
      <c r="E10163" s="33"/>
      <c r="F10163" s="33"/>
      <c r="G10163" s="33"/>
      <c r="H10163" s="33"/>
      <c r="I10163" s="171"/>
      <c r="J10163" s="33"/>
      <c r="K10163" s="33"/>
    </row>
    <row r="10164" spans="2:11" x14ac:dyDescent="0.2">
      <c r="B10164" s="33"/>
      <c r="C10164" s="171"/>
      <c r="D10164" s="33"/>
      <c r="E10164" s="33"/>
      <c r="F10164" s="33"/>
      <c r="G10164" s="33"/>
      <c r="H10164" s="33"/>
      <c r="I10164" s="171"/>
      <c r="J10164" s="33"/>
      <c r="K10164" s="33"/>
    </row>
    <row r="10165" spans="2:11" x14ac:dyDescent="0.2">
      <c r="B10165" s="33"/>
      <c r="C10165" s="171"/>
      <c r="D10165" s="33"/>
      <c r="E10165" s="33"/>
      <c r="F10165" s="33"/>
      <c r="G10165" s="33"/>
      <c r="H10165" s="33"/>
      <c r="I10165" s="171"/>
      <c r="J10165" s="33"/>
      <c r="K10165" s="33"/>
    </row>
    <row r="10166" spans="2:11" x14ac:dyDescent="0.2">
      <c r="B10166" s="33"/>
      <c r="C10166" s="171"/>
      <c r="D10166" s="33"/>
      <c r="E10166" s="33"/>
      <c r="F10166" s="33"/>
      <c r="G10166" s="33"/>
      <c r="H10166" s="33"/>
      <c r="I10166" s="171"/>
      <c r="J10166" s="33"/>
      <c r="K10166" s="33"/>
    </row>
    <row r="10167" spans="2:11" x14ac:dyDescent="0.2">
      <c r="B10167" s="33"/>
      <c r="C10167" s="171"/>
      <c r="D10167" s="33"/>
      <c r="E10167" s="33"/>
      <c r="F10167" s="33"/>
      <c r="G10167" s="33"/>
      <c r="H10167" s="33"/>
      <c r="I10167" s="171"/>
      <c r="J10167" s="33"/>
      <c r="K10167" s="33"/>
    </row>
    <row r="10168" spans="2:11" x14ac:dyDescent="0.2">
      <c r="B10168" s="33"/>
      <c r="C10168" s="171"/>
      <c r="D10168" s="33"/>
      <c r="E10168" s="33"/>
      <c r="F10168" s="33"/>
      <c r="G10168" s="33"/>
      <c r="H10168" s="33"/>
      <c r="I10168" s="171"/>
      <c r="J10168" s="33"/>
      <c r="K10168" s="33"/>
    </row>
    <row r="10169" spans="2:11" x14ac:dyDescent="0.2">
      <c r="B10169" s="33"/>
      <c r="C10169" s="171"/>
      <c r="D10169" s="33"/>
      <c r="E10169" s="33"/>
      <c r="F10169" s="33"/>
      <c r="G10169" s="33"/>
      <c r="H10169" s="33"/>
      <c r="I10169" s="171"/>
      <c r="J10169" s="33"/>
      <c r="K10169" s="33"/>
    </row>
    <row r="10170" spans="2:11" x14ac:dyDescent="0.2">
      <c r="B10170" s="33"/>
      <c r="C10170" s="171"/>
      <c r="D10170" s="33"/>
      <c r="E10170" s="33"/>
      <c r="F10170" s="33"/>
      <c r="G10170" s="33"/>
      <c r="H10170" s="33"/>
      <c r="I10170" s="171"/>
      <c r="J10170" s="33"/>
      <c r="K10170" s="33"/>
    </row>
    <row r="10171" spans="2:11" x14ac:dyDescent="0.2">
      <c r="B10171" s="33"/>
      <c r="C10171" s="171"/>
      <c r="D10171" s="33"/>
      <c r="E10171" s="33"/>
      <c r="F10171" s="33"/>
      <c r="G10171" s="33"/>
      <c r="H10171" s="33"/>
      <c r="I10171" s="171"/>
      <c r="J10171" s="33"/>
      <c r="K10171" s="33"/>
    </row>
    <row r="10172" spans="2:11" x14ac:dyDescent="0.2">
      <c r="B10172" s="33"/>
      <c r="C10172" s="171"/>
      <c r="D10172" s="33"/>
      <c r="E10172" s="33"/>
      <c r="F10172" s="33"/>
      <c r="G10172" s="33"/>
      <c r="H10172" s="33"/>
      <c r="I10172" s="171"/>
      <c r="J10172" s="33"/>
      <c r="K10172" s="33"/>
    </row>
    <row r="10173" spans="2:11" x14ac:dyDescent="0.2">
      <c r="B10173" s="33"/>
      <c r="C10173" s="171"/>
      <c r="D10173" s="33"/>
      <c r="E10173" s="33"/>
      <c r="F10173" s="33"/>
      <c r="G10173" s="33"/>
      <c r="H10173" s="33"/>
      <c r="I10173" s="171"/>
      <c r="J10173" s="33"/>
      <c r="K10173" s="33"/>
    </row>
    <row r="10174" spans="2:11" x14ac:dyDescent="0.2">
      <c r="B10174" s="33"/>
      <c r="C10174" s="171"/>
      <c r="D10174" s="33"/>
      <c r="E10174" s="33"/>
      <c r="F10174" s="33"/>
      <c r="G10174" s="33"/>
      <c r="H10174" s="33"/>
      <c r="I10174" s="171"/>
      <c r="J10174" s="33"/>
      <c r="K10174" s="33"/>
    </row>
    <row r="10175" spans="2:11" x14ac:dyDescent="0.2">
      <c r="B10175" s="33"/>
      <c r="C10175" s="171"/>
      <c r="D10175" s="33"/>
      <c r="E10175" s="33"/>
      <c r="F10175" s="33"/>
      <c r="G10175" s="33"/>
      <c r="H10175" s="33"/>
      <c r="I10175" s="171"/>
      <c r="J10175" s="33"/>
      <c r="K10175" s="33"/>
    </row>
    <row r="10176" spans="2:11" x14ac:dyDescent="0.2">
      <c r="B10176" s="33"/>
      <c r="C10176" s="171"/>
      <c r="D10176" s="33"/>
      <c r="E10176" s="33"/>
      <c r="F10176" s="33"/>
      <c r="G10176" s="33"/>
      <c r="H10176" s="33"/>
      <c r="I10176" s="171"/>
      <c r="J10176" s="33"/>
      <c r="K10176" s="33"/>
    </row>
    <row r="10177" spans="2:11" x14ac:dyDescent="0.2">
      <c r="B10177" s="33"/>
      <c r="C10177" s="171"/>
      <c r="D10177" s="33"/>
      <c r="E10177" s="33"/>
      <c r="F10177" s="33"/>
      <c r="G10177" s="33"/>
      <c r="H10177" s="33"/>
      <c r="I10177" s="171"/>
      <c r="J10177" s="33"/>
      <c r="K10177" s="33"/>
    </row>
    <row r="10178" spans="2:11" x14ac:dyDescent="0.2">
      <c r="B10178" s="33"/>
      <c r="C10178" s="171"/>
      <c r="D10178" s="33"/>
      <c r="E10178" s="33"/>
      <c r="F10178" s="33"/>
      <c r="G10178" s="33"/>
      <c r="H10178" s="33"/>
      <c r="I10178" s="171"/>
      <c r="J10178" s="33"/>
      <c r="K10178" s="33"/>
    </row>
    <row r="10179" spans="2:11" x14ac:dyDescent="0.2">
      <c r="B10179" s="33"/>
      <c r="C10179" s="171"/>
      <c r="D10179" s="33"/>
      <c r="E10179" s="33"/>
      <c r="F10179" s="33"/>
      <c r="G10179" s="33"/>
      <c r="H10179" s="33"/>
      <c r="I10179" s="171"/>
      <c r="J10179" s="33"/>
      <c r="K10179" s="33"/>
    </row>
    <row r="10180" spans="2:11" x14ac:dyDescent="0.2">
      <c r="B10180" s="33"/>
      <c r="C10180" s="171"/>
      <c r="D10180" s="33"/>
      <c r="E10180" s="33"/>
      <c r="F10180" s="33"/>
      <c r="G10180" s="33"/>
      <c r="H10180" s="33"/>
      <c r="I10180" s="171"/>
      <c r="J10180" s="33"/>
      <c r="K10180" s="33"/>
    </row>
    <row r="10181" spans="2:11" x14ac:dyDescent="0.2">
      <c r="B10181" s="33"/>
      <c r="C10181" s="171"/>
      <c r="D10181" s="33"/>
      <c r="E10181" s="33"/>
      <c r="F10181" s="33"/>
      <c r="G10181" s="33"/>
      <c r="H10181" s="33"/>
      <c r="I10181" s="171"/>
      <c r="J10181" s="33"/>
      <c r="K10181" s="33"/>
    </row>
    <row r="10182" spans="2:11" x14ac:dyDescent="0.2">
      <c r="B10182" s="33"/>
      <c r="C10182" s="171"/>
      <c r="D10182" s="33"/>
      <c r="E10182" s="33"/>
      <c r="F10182" s="33"/>
      <c r="G10182" s="33"/>
      <c r="H10182" s="33"/>
      <c r="I10182" s="171"/>
      <c r="J10182" s="33"/>
      <c r="K10182" s="33"/>
    </row>
    <row r="10183" spans="2:11" x14ac:dyDescent="0.2">
      <c r="B10183" s="33"/>
      <c r="C10183" s="171"/>
      <c r="D10183" s="33"/>
      <c r="E10183" s="33"/>
      <c r="F10183" s="33"/>
      <c r="G10183" s="33"/>
      <c r="H10183" s="33"/>
      <c r="I10183" s="171"/>
      <c r="J10183" s="33"/>
      <c r="K10183" s="33"/>
    </row>
    <row r="10184" spans="2:11" x14ac:dyDescent="0.2">
      <c r="B10184" s="33"/>
      <c r="C10184" s="171"/>
      <c r="D10184" s="33"/>
      <c r="E10184" s="33"/>
      <c r="F10184" s="33"/>
      <c r="G10184" s="33"/>
      <c r="H10184" s="33"/>
      <c r="I10184" s="171"/>
      <c r="J10184" s="33"/>
      <c r="K10184" s="33"/>
    </row>
    <row r="10185" spans="2:11" x14ac:dyDescent="0.2">
      <c r="B10185" s="33"/>
      <c r="C10185" s="171"/>
      <c r="D10185" s="33"/>
      <c r="E10185" s="33"/>
      <c r="F10185" s="33"/>
      <c r="G10185" s="33"/>
      <c r="H10185" s="33"/>
      <c r="I10185" s="171"/>
      <c r="J10185" s="33"/>
      <c r="K10185" s="33"/>
    </row>
    <row r="10186" spans="2:11" x14ac:dyDescent="0.2">
      <c r="B10186" s="33"/>
      <c r="C10186" s="171"/>
      <c r="D10186" s="33"/>
      <c r="E10186" s="33"/>
      <c r="F10186" s="33"/>
      <c r="G10186" s="33"/>
      <c r="H10186" s="33"/>
      <c r="I10186" s="171"/>
      <c r="J10186" s="33"/>
      <c r="K10186" s="33"/>
    </row>
    <row r="10187" spans="2:11" x14ac:dyDescent="0.2">
      <c r="B10187" s="33"/>
      <c r="C10187" s="171"/>
      <c r="D10187" s="33"/>
      <c r="E10187" s="33"/>
      <c r="F10187" s="33"/>
      <c r="G10187" s="33"/>
      <c r="H10187" s="33"/>
      <c r="I10187" s="171"/>
      <c r="J10187" s="33"/>
      <c r="K10187" s="33"/>
    </row>
    <row r="10188" spans="2:11" x14ac:dyDescent="0.2">
      <c r="B10188" s="33"/>
      <c r="C10188" s="171"/>
      <c r="D10188" s="33"/>
      <c r="E10188" s="33"/>
      <c r="F10188" s="33"/>
      <c r="G10188" s="33"/>
      <c r="H10188" s="33"/>
      <c r="I10188" s="171"/>
      <c r="J10188" s="33"/>
      <c r="K10188" s="33"/>
    </row>
    <row r="10189" spans="2:11" x14ac:dyDescent="0.2">
      <c r="B10189" s="33"/>
      <c r="C10189" s="171"/>
      <c r="D10189" s="33"/>
      <c r="E10189" s="33"/>
      <c r="F10189" s="33"/>
      <c r="G10189" s="33"/>
      <c r="H10189" s="33"/>
      <c r="I10189" s="171"/>
      <c r="J10189" s="33"/>
      <c r="K10189" s="33"/>
    </row>
    <row r="10190" spans="2:11" x14ac:dyDescent="0.2">
      <c r="B10190" s="33"/>
      <c r="C10190" s="171"/>
      <c r="D10190" s="33"/>
      <c r="E10190" s="33"/>
      <c r="F10190" s="33"/>
      <c r="G10190" s="33"/>
      <c r="H10190" s="33"/>
      <c r="I10190" s="171"/>
      <c r="J10190" s="33"/>
      <c r="K10190" s="33"/>
    </row>
    <row r="10191" spans="2:11" x14ac:dyDescent="0.2">
      <c r="B10191" s="33"/>
      <c r="C10191" s="171"/>
      <c r="D10191" s="33"/>
      <c r="E10191" s="33"/>
      <c r="F10191" s="33"/>
      <c r="G10191" s="33"/>
      <c r="H10191" s="33"/>
      <c r="I10191" s="171"/>
      <c r="J10191" s="33"/>
      <c r="K10191" s="33"/>
    </row>
    <row r="10192" spans="2:11" x14ac:dyDescent="0.2">
      <c r="B10192" s="33"/>
      <c r="C10192" s="171"/>
      <c r="D10192" s="33"/>
      <c r="E10192" s="33"/>
      <c r="F10192" s="33"/>
      <c r="G10192" s="33"/>
      <c r="H10192" s="33"/>
      <c r="I10192" s="171"/>
      <c r="J10192" s="33"/>
      <c r="K10192" s="33"/>
    </row>
    <row r="10193" spans="2:11" x14ac:dyDescent="0.2">
      <c r="B10193" s="33"/>
      <c r="C10193" s="171"/>
      <c r="D10193" s="33"/>
      <c r="E10193" s="33"/>
      <c r="F10193" s="33"/>
      <c r="G10193" s="33"/>
      <c r="H10193" s="33"/>
      <c r="I10193" s="171"/>
      <c r="J10193" s="33"/>
      <c r="K10193" s="33"/>
    </row>
    <row r="10194" spans="2:11" x14ac:dyDescent="0.2">
      <c r="B10194" s="33"/>
      <c r="C10194" s="171"/>
      <c r="D10194" s="33"/>
      <c r="E10194" s="33"/>
      <c r="F10194" s="33"/>
      <c r="G10194" s="33"/>
      <c r="H10194" s="33"/>
      <c r="I10194" s="171"/>
      <c r="J10194" s="33"/>
      <c r="K10194" s="33"/>
    </row>
    <row r="10195" spans="2:11" x14ac:dyDescent="0.2">
      <c r="B10195" s="33"/>
      <c r="C10195" s="171"/>
      <c r="D10195" s="33"/>
      <c r="E10195" s="33"/>
      <c r="F10195" s="33"/>
      <c r="G10195" s="33"/>
      <c r="H10195" s="33"/>
      <c r="I10195" s="171"/>
      <c r="J10195" s="33"/>
      <c r="K10195" s="33"/>
    </row>
    <row r="10196" spans="2:11" x14ac:dyDescent="0.2">
      <c r="B10196" s="33"/>
      <c r="C10196" s="171"/>
      <c r="D10196" s="33"/>
      <c r="E10196" s="33"/>
      <c r="F10196" s="33"/>
      <c r="G10196" s="33"/>
      <c r="H10196" s="33"/>
      <c r="I10196" s="171"/>
      <c r="J10196" s="33"/>
      <c r="K10196" s="33"/>
    </row>
    <row r="10197" spans="2:11" x14ac:dyDescent="0.2">
      <c r="B10197" s="33"/>
      <c r="C10197" s="171"/>
      <c r="D10197" s="33"/>
      <c r="E10197" s="33"/>
      <c r="F10197" s="33"/>
      <c r="G10197" s="33"/>
      <c r="H10197" s="33"/>
      <c r="I10197" s="171"/>
      <c r="J10197" s="33"/>
      <c r="K10197" s="33"/>
    </row>
    <row r="10198" spans="2:11" x14ac:dyDescent="0.2">
      <c r="B10198" s="33"/>
      <c r="C10198" s="171"/>
      <c r="D10198" s="33"/>
      <c r="E10198" s="33"/>
      <c r="F10198" s="33"/>
      <c r="G10198" s="33"/>
      <c r="H10198" s="33"/>
      <c r="I10198" s="171"/>
      <c r="J10198" s="33"/>
      <c r="K10198" s="33"/>
    </row>
    <row r="10199" spans="2:11" x14ac:dyDescent="0.2">
      <c r="B10199" s="33"/>
      <c r="C10199" s="171"/>
      <c r="D10199" s="33"/>
      <c r="E10199" s="33"/>
      <c r="F10199" s="33"/>
      <c r="G10199" s="33"/>
      <c r="H10199" s="33"/>
      <c r="I10199" s="171"/>
      <c r="J10199" s="33"/>
      <c r="K10199" s="33"/>
    </row>
    <row r="10200" spans="2:11" x14ac:dyDescent="0.2">
      <c r="B10200" s="33"/>
      <c r="C10200" s="171"/>
      <c r="D10200" s="33"/>
      <c r="E10200" s="33"/>
      <c r="F10200" s="33"/>
      <c r="G10200" s="33"/>
      <c r="H10200" s="33"/>
      <c r="I10200" s="171"/>
      <c r="J10200" s="33"/>
      <c r="K10200" s="33"/>
    </row>
    <row r="10201" spans="2:11" x14ac:dyDescent="0.2">
      <c r="B10201" s="33"/>
      <c r="C10201" s="171"/>
      <c r="D10201" s="33"/>
      <c r="E10201" s="33"/>
      <c r="F10201" s="33"/>
      <c r="G10201" s="33"/>
      <c r="H10201" s="33"/>
      <c r="I10201" s="171"/>
      <c r="J10201" s="33"/>
      <c r="K10201" s="33"/>
    </row>
    <row r="10202" spans="2:11" x14ac:dyDescent="0.2">
      <c r="B10202" s="33"/>
      <c r="C10202" s="171"/>
      <c r="D10202" s="33"/>
      <c r="E10202" s="33"/>
      <c r="F10202" s="33"/>
      <c r="G10202" s="33"/>
      <c r="H10202" s="33"/>
      <c r="I10202" s="171"/>
      <c r="J10202" s="33"/>
      <c r="K10202" s="33"/>
    </row>
    <row r="10203" spans="2:11" x14ac:dyDescent="0.2">
      <c r="B10203" s="33"/>
      <c r="C10203" s="171"/>
      <c r="D10203" s="33"/>
      <c r="E10203" s="33"/>
      <c r="F10203" s="33"/>
      <c r="G10203" s="33"/>
      <c r="H10203" s="33"/>
      <c r="I10203" s="171"/>
      <c r="J10203" s="33"/>
      <c r="K10203" s="33"/>
    </row>
    <row r="10204" spans="2:11" x14ac:dyDescent="0.2">
      <c r="B10204" s="33"/>
      <c r="C10204" s="171"/>
      <c r="D10204" s="33"/>
      <c r="E10204" s="33"/>
      <c r="F10204" s="33"/>
      <c r="G10204" s="33"/>
      <c r="H10204" s="33"/>
      <c r="I10204" s="171"/>
      <c r="J10204" s="33"/>
      <c r="K10204" s="33"/>
    </row>
    <row r="10205" spans="2:11" x14ac:dyDescent="0.2">
      <c r="B10205" s="33"/>
      <c r="C10205" s="171"/>
      <c r="D10205" s="33"/>
      <c r="E10205" s="33"/>
      <c r="F10205" s="33"/>
      <c r="G10205" s="33"/>
      <c r="H10205" s="33"/>
      <c r="I10205" s="171"/>
      <c r="J10205" s="33"/>
      <c r="K10205" s="33"/>
    </row>
    <row r="10206" spans="2:11" x14ac:dyDescent="0.2">
      <c r="B10206" s="33"/>
      <c r="C10206" s="171"/>
      <c r="D10206" s="33"/>
      <c r="E10206" s="33"/>
      <c r="F10206" s="33"/>
      <c r="G10206" s="33"/>
      <c r="H10206" s="33"/>
      <c r="I10206" s="171"/>
      <c r="J10206" s="33"/>
      <c r="K10206" s="33"/>
    </row>
    <row r="10207" spans="2:11" x14ac:dyDescent="0.2">
      <c r="B10207" s="33"/>
      <c r="C10207" s="171"/>
      <c r="D10207" s="33"/>
      <c r="E10207" s="33"/>
      <c r="F10207" s="33"/>
      <c r="G10207" s="33"/>
      <c r="H10207" s="33"/>
      <c r="I10207" s="171"/>
      <c r="J10207" s="33"/>
      <c r="K10207" s="33"/>
    </row>
    <row r="10208" spans="2:11" x14ac:dyDescent="0.2">
      <c r="B10208" s="33"/>
      <c r="C10208" s="171"/>
      <c r="D10208" s="33"/>
      <c r="E10208" s="33"/>
      <c r="F10208" s="33"/>
      <c r="G10208" s="33"/>
      <c r="H10208" s="33"/>
      <c r="I10208" s="171"/>
      <c r="J10208" s="33"/>
      <c r="K10208" s="33"/>
    </row>
    <row r="10209" spans="2:11" x14ac:dyDescent="0.2">
      <c r="B10209" s="33"/>
      <c r="C10209" s="171"/>
      <c r="D10209" s="33"/>
      <c r="E10209" s="33"/>
      <c r="F10209" s="33"/>
      <c r="G10209" s="33"/>
      <c r="H10209" s="33"/>
      <c r="I10209" s="171"/>
      <c r="J10209" s="33"/>
      <c r="K10209" s="33"/>
    </row>
    <row r="10210" spans="2:11" x14ac:dyDescent="0.2">
      <c r="B10210" s="33"/>
      <c r="C10210" s="171"/>
      <c r="D10210" s="33"/>
      <c r="E10210" s="33"/>
      <c r="F10210" s="33"/>
      <c r="G10210" s="33"/>
      <c r="H10210" s="33"/>
      <c r="I10210" s="171"/>
      <c r="J10210" s="33"/>
      <c r="K10210" s="33"/>
    </row>
    <row r="10211" spans="2:11" x14ac:dyDescent="0.2">
      <c r="B10211" s="33"/>
      <c r="C10211" s="171"/>
      <c r="D10211" s="33"/>
      <c r="E10211" s="33"/>
      <c r="F10211" s="33"/>
      <c r="G10211" s="33"/>
      <c r="H10211" s="33"/>
      <c r="I10211" s="171"/>
      <c r="J10211" s="33"/>
      <c r="K10211" s="33"/>
    </row>
    <row r="10212" spans="2:11" x14ac:dyDescent="0.2">
      <c r="B10212" s="33"/>
      <c r="C10212" s="171"/>
      <c r="D10212" s="33"/>
      <c r="E10212" s="33"/>
      <c r="F10212" s="33"/>
      <c r="G10212" s="33"/>
      <c r="H10212" s="33"/>
      <c r="I10212" s="171"/>
      <c r="J10212" s="33"/>
      <c r="K10212" s="33"/>
    </row>
    <row r="10213" spans="2:11" x14ac:dyDescent="0.2">
      <c r="B10213" s="33"/>
      <c r="C10213" s="171"/>
      <c r="D10213" s="33"/>
      <c r="E10213" s="33"/>
      <c r="F10213" s="33"/>
      <c r="G10213" s="33"/>
      <c r="H10213" s="33"/>
      <c r="I10213" s="171"/>
      <c r="J10213" s="33"/>
      <c r="K10213" s="33"/>
    </row>
    <row r="10214" spans="2:11" x14ac:dyDescent="0.2">
      <c r="B10214" s="33"/>
      <c r="C10214" s="171"/>
      <c r="D10214" s="33"/>
      <c r="E10214" s="33"/>
      <c r="F10214" s="33"/>
      <c r="G10214" s="33"/>
      <c r="H10214" s="33"/>
      <c r="I10214" s="171"/>
      <c r="J10214" s="33"/>
      <c r="K10214" s="33"/>
    </row>
    <row r="10215" spans="2:11" x14ac:dyDescent="0.2">
      <c r="B10215" s="33"/>
      <c r="C10215" s="171"/>
      <c r="D10215" s="33"/>
      <c r="E10215" s="33"/>
      <c r="F10215" s="33"/>
      <c r="G10215" s="33"/>
      <c r="H10215" s="33"/>
      <c r="I10215" s="171"/>
      <c r="J10215" s="33"/>
      <c r="K10215" s="33"/>
    </row>
    <row r="10216" spans="2:11" x14ac:dyDescent="0.2">
      <c r="B10216" s="33"/>
      <c r="C10216" s="171"/>
      <c r="D10216" s="33"/>
      <c r="E10216" s="33"/>
      <c r="F10216" s="33"/>
      <c r="G10216" s="33"/>
      <c r="H10216" s="33"/>
      <c r="I10216" s="171"/>
      <c r="J10216" s="33"/>
      <c r="K10216" s="33"/>
    </row>
    <row r="10217" spans="2:11" x14ac:dyDescent="0.2">
      <c r="B10217" s="33"/>
      <c r="C10217" s="171"/>
      <c r="D10217" s="33"/>
      <c r="E10217" s="33"/>
      <c r="F10217" s="33"/>
      <c r="G10217" s="33"/>
      <c r="H10217" s="33"/>
      <c r="I10217" s="171"/>
      <c r="J10217" s="33"/>
      <c r="K10217" s="33"/>
    </row>
    <row r="10218" spans="2:11" x14ac:dyDescent="0.2">
      <c r="B10218" s="33"/>
      <c r="C10218" s="171"/>
      <c r="D10218" s="33"/>
      <c r="E10218" s="33"/>
      <c r="F10218" s="33"/>
      <c r="G10218" s="33"/>
      <c r="H10218" s="33"/>
      <c r="I10218" s="171"/>
      <c r="J10218" s="33"/>
      <c r="K10218" s="33"/>
    </row>
    <row r="10219" spans="2:11" x14ac:dyDescent="0.2">
      <c r="B10219" s="33"/>
      <c r="C10219" s="171"/>
      <c r="D10219" s="33"/>
      <c r="E10219" s="33"/>
      <c r="F10219" s="33"/>
      <c r="G10219" s="33"/>
      <c r="H10219" s="33"/>
      <c r="I10219" s="171"/>
      <c r="J10219" s="33"/>
      <c r="K10219" s="33"/>
    </row>
    <row r="10220" spans="2:11" x14ac:dyDescent="0.2">
      <c r="B10220" s="33"/>
      <c r="C10220" s="171"/>
      <c r="D10220" s="33"/>
      <c r="E10220" s="33"/>
      <c r="F10220" s="33"/>
      <c r="G10220" s="33"/>
      <c r="H10220" s="33"/>
      <c r="I10220" s="171"/>
      <c r="J10220" s="33"/>
      <c r="K10220" s="33"/>
    </row>
    <row r="10221" spans="2:11" x14ac:dyDescent="0.2">
      <c r="B10221" s="33"/>
      <c r="C10221" s="171"/>
      <c r="D10221" s="33"/>
      <c r="E10221" s="33"/>
      <c r="F10221" s="33"/>
      <c r="G10221" s="33"/>
      <c r="H10221" s="33"/>
      <c r="I10221" s="171"/>
      <c r="J10221" s="33"/>
      <c r="K10221" s="33"/>
    </row>
    <row r="10222" spans="2:11" x14ac:dyDescent="0.2">
      <c r="B10222" s="33"/>
      <c r="C10222" s="171"/>
      <c r="D10222" s="33"/>
      <c r="E10222" s="33"/>
      <c r="F10222" s="33"/>
      <c r="G10222" s="33"/>
      <c r="H10222" s="33"/>
      <c r="I10222" s="171"/>
      <c r="J10222" s="33"/>
      <c r="K10222" s="33"/>
    </row>
    <row r="10223" spans="2:11" x14ac:dyDescent="0.2">
      <c r="B10223" s="33"/>
      <c r="C10223" s="171"/>
      <c r="D10223" s="33"/>
      <c r="E10223" s="33"/>
      <c r="F10223" s="33"/>
      <c r="G10223" s="33"/>
      <c r="H10223" s="33"/>
      <c r="I10223" s="171"/>
      <c r="J10223" s="33"/>
      <c r="K10223" s="33"/>
    </row>
    <row r="10224" spans="2:11" x14ac:dyDescent="0.2">
      <c r="B10224" s="33"/>
      <c r="C10224" s="171"/>
      <c r="D10224" s="33"/>
      <c r="E10224" s="33"/>
      <c r="F10224" s="33"/>
      <c r="G10224" s="33"/>
      <c r="H10224" s="33"/>
      <c r="I10224" s="171"/>
      <c r="J10224" s="33"/>
      <c r="K10224" s="33"/>
    </row>
    <row r="10225" spans="2:11" x14ac:dyDescent="0.2">
      <c r="B10225" s="33"/>
      <c r="C10225" s="171"/>
      <c r="D10225" s="33"/>
      <c r="E10225" s="33"/>
      <c r="F10225" s="33"/>
      <c r="G10225" s="33"/>
      <c r="H10225" s="33"/>
      <c r="I10225" s="171"/>
      <c r="J10225" s="33"/>
      <c r="K10225" s="33"/>
    </row>
    <row r="10226" spans="2:11" x14ac:dyDescent="0.2">
      <c r="B10226" s="33"/>
      <c r="C10226" s="171"/>
      <c r="D10226" s="33"/>
      <c r="E10226" s="33"/>
      <c r="F10226" s="33"/>
      <c r="G10226" s="33"/>
      <c r="H10226" s="33"/>
      <c r="I10226" s="171"/>
      <c r="J10226" s="33"/>
      <c r="K10226" s="33"/>
    </row>
    <row r="10227" spans="2:11" x14ac:dyDescent="0.2">
      <c r="B10227" s="33"/>
      <c r="C10227" s="171"/>
      <c r="D10227" s="33"/>
      <c r="E10227" s="33"/>
      <c r="F10227" s="33"/>
      <c r="G10227" s="33"/>
      <c r="H10227" s="33"/>
      <c r="I10227" s="171"/>
      <c r="J10227" s="33"/>
      <c r="K10227" s="33"/>
    </row>
    <row r="10228" spans="2:11" x14ac:dyDescent="0.2">
      <c r="B10228" s="33"/>
      <c r="C10228" s="171"/>
      <c r="D10228" s="33"/>
      <c r="E10228" s="33"/>
      <c r="F10228" s="33"/>
      <c r="G10228" s="33"/>
      <c r="H10228" s="33"/>
      <c r="I10228" s="171"/>
      <c r="J10228" s="33"/>
      <c r="K10228" s="33"/>
    </row>
    <row r="10229" spans="2:11" x14ac:dyDescent="0.2">
      <c r="B10229" s="33"/>
      <c r="C10229" s="171"/>
      <c r="D10229" s="33"/>
      <c r="E10229" s="33"/>
      <c r="F10229" s="33"/>
      <c r="G10229" s="33"/>
      <c r="H10229" s="33"/>
      <c r="I10229" s="171"/>
      <c r="J10229" s="33"/>
      <c r="K10229" s="33"/>
    </row>
    <row r="10230" spans="2:11" x14ac:dyDescent="0.2">
      <c r="B10230" s="33"/>
      <c r="C10230" s="171"/>
      <c r="D10230" s="33"/>
      <c r="E10230" s="33"/>
      <c r="F10230" s="33"/>
      <c r="G10230" s="33"/>
      <c r="H10230" s="33"/>
      <c r="I10230" s="171"/>
      <c r="J10230" s="33"/>
      <c r="K10230" s="33"/>
    </row>
    <row r="10231" spans="2:11" x14ac:dyDescent="0.2">
      <c r="B10231" s="33"/>
      <c r="C10231" s="171"/>
      <c r="D10231" s="33"/>
      <c r="E10231" s="33"/>
      <c r="F10231" s="33"/>
      <c r="G10231" s="33"/>
      <c r="H10231" s="33"/>
      <c r="I10231" s="171"/>
      <c r="J10231" s="33"/>
      <c r="K10231" s="33"/>
    </row>
    <row r="10232" spans="2:11" x14ac:dyDescent="0.2">
      <c r="B10232" s="33"/>
      <c r="C10232" s="171"/>
      <c r="D10232" s="33"/>
      <c r="E10232" s="33"/>
      <c r="F10232" s="33"/>
      <c r="G10232" s="33"/>
      <c r="H10232" s="33"/>
      <c r="I10232" s="171"/>
      <c r="J10232" s="33"/>
      <c r="K10232" s="33"/>
    </row>
    <row r="10233" spans="2:11" x14ac:dyDescent="0.2">
      <c r="B10233" s="33"/>
      <c r="C10233" s="171"/>
      <c r="D10233" s="33"/>
      <c r="E10233" s="33"/>
      <c r="F10233" s="33"/>
      <c r="G10233" s="33"/>
      <c r="H10233" s="33"/>
      <c r="I10233" s="171"/>
      <c r="J10233" s="33"/>
      <c r="K10233" s="33"/>
    </row>
    <row r="10234" spans="2:11" x14ac:dyDescent="0.2">
      <c r="B10234" s="33"/>
      <c r="C10234" s="171"/>
      <c r="D10234" s="33"/>
      <c r="E10234" s="33"/>
      <c r="F10234" s="33"/>
      <c r="G10234" s="33"/>
      <c r="H10234" s="33"/>
      <c r="I10234" s="171"/>
      <c r="J10234" s="33"/>
      <c r="K10234" s="33"/>
    </row>
    <row r="10235" spans="2:11" x14ac:dyDescent="0.2">
      <c r="B10235" s="33"/>
      <c r="C10235" s="171"/>
      <c r="D10235" s="33"/>
      <c r="E10235" s="33"/>
      <c r="F10235" s="33"/>
      <c r="G10235" s="33"/>
      <c r="H10235" s="33"/>
      <c r="I10235" s="171"/>
      <c r="J10235" s="33"/>
      <c r="K10235" s="33"/>
    </row>
    <row r="10236" spans="2:11" x14ac:dyDescent="0.2">
      <c r="B10236" s="33"/>
      <c r="C10236" s="171"/>
      <c r="D10236" s="33"/>
      <c r="E10236" s="33"/>
      <c r="F10236" s="33"/>
      <c r="G10236" s="33"/>
      <c r="H10236" s="33"/>
      <c r="I10236" s="171"/>
      <c r="J10236" s="33"/>
      <c r="K10236" s="33"/>
    </row>
    <row r="10237" spans="2:11" x14ac:dyDescent="0.2">
      <c r="B10237" s="33"/>
      <c r="C10237" s="171"/>
      <c r="D10237" s="33"/>
      <c r="E10237" s="33"/>
      <c r="F10237" s="33"/>
      <c r="G10237" s="33"/>
      <c r="H10237" s="33"/>
      <c r="I10237" s="171"/>
      <c r="J10237" s="33"/>
      <c r="K10237" s="33"/>
    </row>
    <row r="10238" spans="2:11" x14ac:dyDescent="0.2">
      <c r="B10238" s="33"/>
      <c r="C10238" s="171"/>
      <c r="D10238" s="33"/>
      <c r="E10238" s="33"/>
      <c r="F10238" s="33"/>
      <c r="G10238" s="33"/>
      <c r="H10238" s="33"/>
      <c r="I10238" s="171"/>
      <c r="J10238" s="33"/>
      <c r="K10238" s="33"/>
    </row>
    <row r="10239" spans="2:11" x14ac:dyDescent="0.2">
      <c r="B10239" s="33"/>
      <c r="C10239" s="171"/>
      <c r="D10239" s="33"/>
      <c r="E10239" s="33"/>
      <c r="F10239" s="33"/>
      <c r="G10239" s="33"/>
      <c r="H10239" s="33"/>
      <c r="I10239" s="171"/>
      <c r="J10239" s="33"/>
      <c r="K10239" s="33"/>
    </row>
    <row r="10240" spans="2:11" x14ac:dyDescent="0.2">
      <c r="B10240" s="33"/>
      <c r="C10240" s="171"/>
      <c r="D10240" s="33"/>
      <c r="E10240" s="33"/>
      <c r="F10240" s="33"/>
      <c r="G10240" s="33"/>
      <c r="H10240" s="33"/>
      <c r="I10240" s="171"/>
      <c r="J10240" s="33"/>
      <c r="K10240" s="33"/>
    </row>
    <row r="10241" spans="2:11" x14ac:dyDescent="0.2">
      <c r="B10241" s="33"/>
      <c r="C10241" s="171"/>
      <c r="D10241" s="33"/>
      <c r="E10241" s="33"/>
      <c r="F10241" s="33"/>
      <c r="G10241" s="33"/>
      <c r="H10241" s="33"/>
      <c r="I10241" s="171"/>
      <c r="J10241" s="33"/>
      <c r="K10241" s="33"/>
    </row>
    <row r="10242" spans="2:11" x14ac:dyDescent="0.2">
      <c r="B10242" s="33"/>
      <c r="C10242" s="171"/>
      <c r="D10242" s="33"/>
      <c r="E10242" s="33"/>
      <c r="F10242" s="33"/>
      <c r="G10242" s="33"/>
      <c r="H10242" s="33"/>
      <c r="I10242" s="171"/>
      <c r="J10242" s="33"/>
      <c r="K10242" s="33"/>
    </row>
    <row r="10243" spans="2:11" x14ac:dyDescent="0.2">
      <c r="B10243" s="33"/>
      <c r="C10243" s="171"/>
      <c r="D10243" s="33"/>
      <c r="E10243" s="33"/>
      <c r="F10243" s="33"/>
      <c r="G10243" s="33"/>
      <c r="H10243" s="33"/>
      <c r="I10243" s="171"/>
      <c r="J10243" s="33"/>
      <c r="K10243" s="33"/>
    </row>
    <row r="10244" spans="2:11" x14ac:dyDescent="0.2">
      <c r="B10244" s="33"/>
      <c r="C10244" s="171"/>
      <c r="D10244" s="33"/>
      <c r="E10244" s="33"/>
      <c r="F10244" s="33"/>
      <c r="G10244" s="33"/>
      <c r="H10244" s="33"/>
      <c r="I10244" s="171"/>
      <c r="J10244" s="33"/>
      <c r="K10244" s="33"/>
    </row>
    <row r="10245" spans="2:11" x14ac:dyDescent="0.2">
      <c r="B10245" s="33"/>
      <c r="C10245" s="171"/>
      <c r="D10245" s="33"/>
      <c r="E10245" s="33"/>
      <c r="F10245" s="33"/>
      <c r="G10245" s="33"/>
      <c r="H10245" s="33"/>
      <c r="I10245" s="171"/>
      <c r="J10245" s="33"/>
      <c r="K10245" s="33"/>
    </row>
    <row r="10246" spans="2:11" x14ac:dyDescent="0.2">
      <c r="B10246" s="33"/>
      <c r="C10246" s="171"/>
      <c r="D10246" s="33"/>
      <c r="E10246" s="33"/>
      <c r="F10246" s="33"/>
      <c r="G10246" s="33"/>
      <c r="H10246" s="33"/>
      <c r="I10246" s="171"/>
      <c r="J10246" s="33"/>
      <c r="K10246" s="33"/>
    </row>
    <row r="10247" spans="2:11" x14ac:dyDescent="0.2">
      <c r="B10247" s="33"/>
      <c r="C10247" s="171"/>
      <c r="D10247" s="33"/>
      <c r="E10247" s="33"/>
      <c r="F10247" s="33"/>
      <c r="G10247" s="33"/>
      <c r="H10247" s="33"/>
      <c r="I10247" s="171"/>
      <c r="J10247" s="33"/>
      <c r="K10247" s="33"/>
    </row>
    <row r="10248" spans="2:11" x14ac:dyDescent="0.2">
      <c r="B10248" s="33"/>
      <c r="C10248" s="171"/>
      <c r="D10248" s="33"/>
      <c r="E10248" s="33"/>
      <c r="F10248" s="33"/>
      <c r="G10248" s="33"/>
      <c r="H10248" s="33"/>
      <c r="I10248" s="171"/>
      <c r="J10248" s="33"/>
      <c r="K10248" s="33"/>
    </row>
    <row r="10249" spans="2:11" x14ac:dyDescent="0.2">
      <c r="B10249" s="33"/>
      <c r="C10249" s="171"/>
      <c r="D10249" s="33"/>
      <c r="E10249" s="33"/>
      <c r="F10249" s="33"/>
      <c r="G10249" s="33"/>
      <c r="H10249" s="33"/>
      <c r="I10249" s="171"/>
      <c r="J10249" s="33"/>
      <c r="K10249" s="33"/>
    </row>
    <row r="10250" spans="2:11" x14ac:dyDescent="0.2">
      <c r="B10250" s="33"/>
      <c r="C10250" s="171"/>
      <c r="D10250" s="33"/>
      <c r="E10250" s="33"/>
      <c r="F10250" s="33"/>
      <c r="G10250" s="33"/>
      <c r="H10250" s="33"/>
      <c r="I10250" s="171"/>
      <c r="J10250" s="33"/>
      <c r="K10250" s="33"/>
    </row>
    <row r="10251" spans="2:11" x14ac:dyDescent="0.2">
      <c r="B10251" s="33"/>
      <c r="C10251" s="171"/>
      <c r="D10251" s="33"/>
      <c r="E10251" s="33"/>
      <c r="F10251" s="33"/>
      <c r="G10251" s="33"/>
      <c r="H10251" s="33"/>
      <c r="I10251" s="171"/>
      <c r="J10251" s="33"/>
      <c r="K10251" s="33"/>
    </row>
    <row r="10252" spans="2:11" x14ac:dyDescent="0.2">
      <c r="B10252" s="33"/>
      <c r="C10252" s="171"/>
      <c r="D10252" s="33"/>
      <c r="E10252" s="33"/>
      <c r="F10252" s="33"/>
      <c r="G10252" s="33"/>
      <c r="H10252" s="33"/>
      <c r="I10252" s="171"/>
      <c r="J10252" s="33"/>
      <c r="K10252" s="33"/>
    </row>
    <row r="10253" spans="2:11" x14ac:dyDescent="0.2">
      <c r="B10253" s="33"/>
      <c r="C10253" s="171"/>
      <c r="D10253" s="33"/>
      <c r="E10253" s="33"/>
      <c r="F10253" s="33"/>
      <c r="G10253" s="33"/>
      <c r="H10253" s="33"/>
      <c r="I10253" s="171"/>
      <c r="J10253" s="33"/>
      <c r="K10253" s="33"/>
    </row>
    <row r="10254" spans="2:11" x14ac:dyDescent="0.2">
      <c r="B10254" s="33"/>
      <c r="C10254" s="171"/>
      <c r="D10254" s="33"/>
      <c r="E10254" s="33"/>
      <c r="F10254" s="33"/>
      <c r="G10254" s="33"/>
      <c r="H10254" s="33"/>
      <c r="I10254" s="171"/>
      <c r="J10254" s="33"/>
      <c r="K10254" s="33"/>
    </row>
    <row r="10255" spans="2:11" x14ac:dyDescent="0.2">
      <c r="B10255" s="33"/>
      <c r="C10255" s="171"/>
      <c r="D10255" s="33"/>
      <c r="E10255" s="33"/>
      <c r="F10255" s="33"/>
      <c r="G10255" s="33"/>
      <c r="H10255" s="33"/>
      <c r="I10255" s="171"/>
      <c r="J10255" s="33"/>
      <c r="K10255" s="33"/>
    </row>
    <row r="10256" spans="2:11" x14ac:dyDescent="0.2">
      <c r="B10256" s="33"/>
      <c r="C10256" s="171"/>
      <c r="D10256" s="33"/>
      <c r="E10256" s="33"/>
      <c r="F10256" s="33"/>
      <c r="G10256" s="33"/>
      <c r="H10256" s="33"/>
      <c r="I10256" s="171"/>
      <c r="J10256" s="33"/>
      <c r="K10256" s="33"/>
    </row>
    <row r="10257" spans="2:11" x14ac:dyDescent="0.2">
      <c r="B10257" s="33"/>
      <c r="C10257" s="171"/>
      <c r="D10257" s="33"/>
      <c r="E10257" s="33"/>
      <c r="F10257" s="33"/>
      <c r="G10257" s="33"/>
      <c r="H10257" s="33"/>
      <c r="I10257" s="171"/>
      <c r="J10257" s="33"/>
      <c r="K10257" s="33"/>
    </row>
    <row r="10258" spans="2:11" x14ac:dyDescent="0.2">
      <c r="B10258" s="33"/>
      <c r="C10258" s="171"/>
      <c r="D10258" s="33"/>
      <c r="E10258" s="33"/>
      <c r="F10258" s="33"/>
      <c r="G10258" s="33"/>
      <c r="H10258" s="33"/>
      <c r="I10258" s="171"/>
      <c r="J10258" s="33"/>
      <c r="K10258" s="33"/>
    </row>
    <row r="10259" spans="2:11" x14ac:dyDescent="0.2">
      <c r="B10259" s="33"/>
      <c r="C10259" s="171"/>
      <c r="D10259" s="33"/>
      <c r="E10259" s="33"/>
      <c r="F10259" s="33"/>
      <c r="G10259" s="33"/>
      <c r="H10259" s="33"/>
      <c r="I10259" s="171"/>
      <c r="J10259" s="33"/>
      <c r="K10259" s="33"/>
    </row>
    <row r="10260" spans="2:11" x14ac:dyDescent="0.2">
      <c r="B10260" s="33"/>
      <c r="C10260" s="171"/>
      <c r="D10260" s="33"/>
      <c r="E10260" s="33"/>
      <c r="F10260" s="33"/>
      <c r="G10260" s="33"/>
      <c r="H10260" s="33"/>
      <c r="I10260" s="171"/>
      <c r="J10260" s="33"/>
      <c r="K10260" s="33"/>
    </row>
    <row r="10261" spans="2:11" x14ac:dyDescent="0.2">
      <c r="B10261" s="33"/>
      <c r="C10261" s="171"/>
      <c r="D10261" s="33"/>
      <c r="E10261" s="33"/>
      <c r="F10261" s="33"/>
      <c r="G10261" s="33"/>
      <c r="H10261" s="33"/>
      <c r="I10261" s="171"/>
      <c r="J10261" s="33"/>
      <c r="K10261" s="33"/>
    </row>
    <row r="10262" spans="2:11" x14ac:dyDescent="0.2">
      <c r="B10262" s="33"/>
      <c r="C10262" s="171"/>
      <c r="D10262" s="33"/>
      <c r="E10262" s="33"/>
      <c r="F10262" s="33"/>
      <c r="G10262" s="33"/>
      <c r="H10262" s="33"/>
      <c r="I10262" s="171"/>
      <c r="J10262" s="33"/>
      <c r="K10262" s="33"/>
    </row>
    <row r="10263" spans="2:11" x14ac:dyDescent="0.2">
      <c r="B10263" s="33"/>
      <c r="C10263" s="171"/>
      <c r="D10263" s="33"/>
      <c r="E10263" s="33"/>
      <c r="F10263" s="33"/>
      <c r="G10263" s="33"/>
      <c r="H10263" s="33"/>
      <c r="I10263" s="171"/>
      <c r="J10263" s="33"/>
      <c r="K10263" s="33"/>
    </row>
    <row r="10264" spans="2:11" x14ac:dyDescent="0.2">
      <c r="B10264" s="33"/>
      <c r="C10264" s="171"/>
      <c r="D10264" s="33"/>
      <c r="E10264" s="33"/>
      <c r="F10264" s="33"/>
      <c r="G10264" s="33"/>
      <c r="H10264" s="33"/>
      <c r="I10264" s="171"/>
      <c r="J10264" s="33"/>
      <c r="K10264" s="33"/>
    </row>
    <row r="10265" spans="2:11" x14ac:dyDescent="0.2">
      <c r="B10265" s="33"/>
      <c r="C10265" s="171"/>
      <c r="D10265" s="33"/>
      <c r="E10265" s="33"/>
      <c r="F10265" s="33"/>
      <c r="G10265" s="33"/>
      <c r="H10265" s="33"/>
      <c r="I10265" s="171"/>
      <c r="J10265" s="33"/>
      <c r="K10265" s="33"/>
    </row>
    <row r="10266" spans="2:11" x14ac:dyDescent="0.2">
      <c r="B10266" s="33"/>
      <c r="C10266" s="171"/>
      <c r="D10266" s="33"/>
      <c r="E10266" s="33"/>
      <c r="F10266" s="33"/>
      <c r="G10266" s="33"/>
      <c r="H10266" s="33"/>
      <c r="I10266" s="171"/>
      <c r="J10266" s="33"/>
      <c r="K10266" s="33"/>
    </row>
    <row r="10267" spans="2:11" x14ac:dyDescent="0.2">
      <c r="B10267" s="33"/>
      <c r="C10267" s="171"/>
      <c r="D10267" s="33"/>
      <c r="E10267" s="33"/>
      <c r="F10267" s="33"/>
      <c r="G10267" s="33"/>
      <c r="H10267" s="33"/>
      <c r="I10267" s="171"/>
      <c r="J10267" s="33"/>
      <c r="K10267" s="33"/>
    </row>
    <row r="10268" spans="2:11" x14ac:dyDescent="0.2">
      <c r="B10268" s="33"/>
      <c r="C10268" s="171"/>
      <c r="D10268" s="33"/>
      <c r="E10268" s="33"/>
      <c r="F10268" s="33"/>
      <c r="G10268" s="33"/>
      <c r="H10268" s="33"/>
      <c r="I10268" s="171"/>
      <c r="J10268" s="33"/>
      <c r="K10268" s="33"/>
    </row>
    <row r="10269" spans="2:11" x14ac:dyDescent="0.2">
      <c r="B10269" s="33"/>
      <c r="C10269" s="171"/>
      <c r="D10269" s="33"/>
      <c r="E10269" s="33"/>
      <c r="F10269" s="33"/>
      <c r="G10269" s="33"/>
      <c r="H10269" s="33"/>
      <c r="I10269" s="171"/>
      <c r="J10269" s="33"/>
      <c r="K10269" s="33"/>
    </row>
    <row r="10270" spans="2:11" x14ac:dyDescent="0.2">
      <c r="B10270" s="33"/>
      <c r="C10270" s="171"/>
      <c r="D10270" s="33"/>
      <c r="E10270" s="33"/>
      <c r="F10270" s="33"/>
      <c r="G10270" s="33"/>
      <c r="H10270" s="33"/>
      <c r="I10270" s="171"/>
      <c r="J10270" s="33"/>
      <c r="K10270" s="33"/>
    </row>
    <row r="10271" spans="2:11" x14ac:dyDescent="0.2">
      <c r="B10271" s="33"/>
      <c r="C10271" s="171"/>
      <c r="D10271" s="33"/>
      <c r="E10271" s="33"/>
      <c r="F10271" s="33"/>
      <c r="G10271" s="33"/>
      <c r="H10271" s="33"/>
      <c r="I10271" s="171"/>
      <c r="J10271" s="33"/>
      <c r="K10271" s="33"/>
    </row>
    <row r="10272" spans="2:11" x14ac:dyDescent="0.2">
      <c r="B10272" s="33"/>
      <c r="C10272" s="171"/>
      <c r="D10272" s="33"/>
      <c r="E10272" s="33"/>
      <c r="F10272" s="33"/>
      <c r="G10272" s="33"/>
      <c r="H10272" s="33"/>
      <c r="I10272" s="171"/>
      <c r="J10272" s="33"/>
      <c r="K10272" s="33"/>
    </row>
    <row r="10273" spans="2:11" x14ac:dyDescent="0.2">
      <c r="B10273" s="33"/>
      <c r="C10273" s="171"/>
      <c r="D10273" s="33"/>
      <c r="E10273" s="33"/>
      <c r="F10273" s="33"/>
      <c r="G10273" s="33"/>
      <c r="H10273" s="33"/>
      <c r="I10273" s="171"/>
      <c r="J10273" s="33"/>
      <c r="K10273" s="33"/>
    </row>
    <row r="10274" spans="2:11" x14ac:dyDescent="0.2">
      <c r="B10274" s="33"/>
      <c r="C10274" s="171"/>
      <c r="D10274" s="33"/>
      <c r="E10274" s="33"/>
      <c r="F10274" s="33"/>
      <c r="G10274" s="33"/>
      <c r="H10274" s="33"/>
      <c r="I10274" s="171"/>
      <c r="J10274" s="33"/>
      <c r="K10274" s="33"/>
    </row>
    <row r="10275" spans="2:11" x14ac:dyDescent="0.2">
      <c r="B10275" s="33"/>
      <c r="C10275" s="171"/>
      <c r="D10275" s="33"/>
      <c r="E10275" s="33"/>
      <c r="F10275" s="33"/>
      <c r="G10275" s="33"/>
      <c r="H10275" s="33"/>
      <c r="I10275" s="171"/>
      <c r="J10275" s="33"/>
      <c r="K10275" s="33"/>
    </row>
    <row r="10276" spans="2:11" x14ac:dyDescent="0.2">
      <c r="B10276" s="33"/>
      <c r="C10276" s="171"/>
      <c r="D10276" s="33"/>
      <c r="E10276" s="33"/>
      <c r="F10276" s="33"/>
      <c r="G10276" s="33"/>
      <c r="H10276" s="33"/>
      <c r="I10276" s="171"/>
      <c r="J10276" s="33"/>
      <c r="K10276" s="33"/>
    </row>
    <row r="10277" spans="2:11" x14ac:dyDescent="0.2">
      <c r="B10277" s="33"/>
      <c r="C10277" s="171"/>
      <c r="D10277" s="33"/>
      <c r="E10277" s="33"/>
      <c r="F10277" s="33"/>
      <c r="G10277" s="33"/>
      <c r="H10277" s="33"/>
      <c r="I10277" s="171"/>
      <c r="J10277" s="33"/>
      <c r="K10277" s="33"/>
    </row>
    <row r="10278" spans="2:11" x14ac:dyDescent="0.2">
      <c r="B10278" s="33"/>
      <c r="C10278" s="171"/>
      <c r="D10278" s="33"/>
      <c r="E10278" s="33"/>
      <c r="F10278" s="33"/>
      <c r="G10278" s="33"/>
      <c r="H10278" s="33"/>
      <c r="I10278" s="171"/>
      <c r="J10278" s="33"/>
      <c r="K10278" s="33"/>
    </row>
    <row r="10279" spans="2:11" x14ac:dyDescent="0.2">
      <c r="B10279" s="33"/>
      <c r="C10279" s="171"/>
      <c r="D10279" s="33"/>
      <c r="E10279" s="33"/>
      <c r="F10279" s="33"/>
      <c r="G10279" s="33"/>
      <c r="H10279" s="33"/>
      <c r="I10279" s="171"/>
      <c r="J10279" s="33"/>
      <c r="K10279" s="33"/>
    </row>
    <row r="10280" spans="2:11" x14ac:dyDescent="0.2">
      <c r="B10280" s="33"/>
      <c r="C10280" s="171"/>
      <c r="D10280" s="33"/>
      <c r="E10280" s="33"/>
      <c r="F10280" s="33"/>
      <c r="G10280" s="33"/>
      <c r="H10280" s="33"/>
      <c r="I10280" s="171"/>
      <c r="J10280" s="33"/>
      <c r="K10280" s="33"/>
    </row>
    <row r="10281" spans="2:11" x14ac:dyDescent="0.2">
      <c r="B10281" s="33"/>
      <c r="C10281" s="171"/>
      <c r="D10281" s="33"/>
      <c r="E10281" s="33"/>
      <c r="F10281" s="33"/>
      <c r="G10281" s="33"/>
      <c r="H10281" s="33"/>
      <c r="I10281" s="171"/>
      <c r="J10281" s="33"/>
      <c r="K10281" s="33"/>
    </row>
    <row r="10282" spans="2:11" x14ac:dyDescent="0.2">
      <c r="B10282" s="33"/>
      <c r="C10282" s="171"/>
      <c r="D10282" s="33"/>
      <c r="E10282" s="33"/>
      <c r="F10282" s="33"/>
      <c r="G10282" s="33"/>
      <c r="H10282" s="33"/>
      <c r="I10282" s="171"/>
      <c r="J10282" s="33"/>
      <c r="K10282" s="33"/>
    </row>
    <row r="10283" spans="2:11" x14ac:dyDescent="0.2">
      <c r="B10283" s="33"/>
      <c r="C10283" s="171"/>
      <c r="D10283" s="33"/>
      <c r="E10283" s="33"/>
      <c r="F10283" s="33"/>
      <c r="G10283" s="33"/>
      <c r="H10283" s="33"/>
      <c r="I10283" s="171"/>
      <c r="J10283" s="33"/>
      <c r="K10283" s="33"/>
    </row>
    <row r="10284" spans="2:11" x14ac:dyDescent="0.2">
      <c r="B10284" s="33"/>
      <c r="C10284" s="171"/>
      <c r="D10284" s="33"/>
      <c r="E10284" s="33"/>
      <c r="F10284" s="33"/>
      <c r="G10284" s="33"/>
      <c r="H10284" s="33"/>
      <c r="I10284" s="171"/>
      <c r="J10284" s="33"/>
      <c r="K10284" s="33"/>
    </row>
    <row r="10285" spans="2:11" x14ac:dyDescent="0.2">
      <c r="B10285" s="33"/>
      <c r="C10285" s="171"/>
      <c r="D10285" s="33"/>
      <c r="E10285" s="33"/>
      <c r="F10285" s="33"/>
      <c r="G10285" s="33"/>
      <c r="H10285" s="33"/>
      <c r="I10285" s="171"/>
      <c r="J10285" s="33"/>
      <c r="K10285" s="33"/>
    </row>
    <row r="10286" spans="2:11" x14ac:dyDescent="0.2">
      <c r="B10286" s="33"/>
      <c r="C10286" s="171"/>
      <c r="D10286" s="33"/>
      <c r="E10286" s="33"/>
      <c r="F10286" s="33"/>
      <c r="G10286" s="33"/>
      <c r="H10286" s="33"/>
      <c r="I10286" s="171"/>
      <c r="J10286" s="33"/>
      <c r="K10286" s="33"/>
    </row>
    <row r="10287" spans="2:11" x14ac:dyDescent="0.2">
      <c r="B10287" s="33"/>
      <c r="C10287" s="171"/>
      <c r="D10287" s="33"/>
      <c r="E10287" s="33"/>
      <c r="F10287" s="33"/>
      <c r="G10287" s="33"/>
      <c r="H10287" s="33"/>
      <c r="I10287" s="171"/>
      <c r="J10287" s="33"/>
      <c r="K10287" s="33"/>
    </row>
    <row r="10288" spans="2:11" x14ac:dyDescent="0.2">
      <c r="B10288" s="33"/>
      <c r="C10288" s="171"/>
      <c r="D10288" s="33"/>
      <c r="E10288" s="33"/>
      <c r="F10288" s="33"/>
      <c r="G10288" s="33"/>
      <c r="H10288" s="33"/>
      <c r="I10288" s="171"/>
      <c r="J10288" s="33"/>
      <c r="K10288" s="33"/>
    </row>
    <row r="10289" spans="2:11" x14ac:dyDescent="0.2">
      <c r="B10289" s="33"/>
      <c r="C10289" s="171"/>
      <c r="D10289" s="33"/>
      <c r="E10289" s="33"/>
      <c r="F10289" s="33"/>
      <c r="G10289" s="33"/>
      <c r="H10289" s="33"/>
      <c r="I10289" s="171"/>
      <c r="J10289" s="33"/>
      <c r="K10289" s="33"/>
    </row>
    <row r="10290" spans="2:11" x14ac:dyDescent="0.2">
      <c r="B10290" s="33"/>
      <c r="C10290" s="171"/>
      <c r="D10290" s="33"/>
      <c r="E10290" s="33"/>
      <c r="F10290" s="33"/>
      <c r="G10290" s="33"/>
      <c r="H10290" s="33"/>
      <c r="I10290" s="171"/>
      <c r="J10290" s="33"/>
      <c r="K10290" s="33"/>
    </row>
    <row r="10291" spans="2:11" x14ac:dyDescent="0.2">
      <c r="B10291" s="33"/>
      <c r="C10291" s="171"/>
      <c r="D10291" s="33"/>
      <c r="E10291" s="33"/>
      <c r="F10291" s="33"/>
      <c r="G10291" s="33"/>
      <c r="H10291" s="33"/>
      <c r="I10291" s="171"/>
      <c r="J10291" s="33"/>
      <c r="K10291" s="33"/>
    </row>
    <row r="10292" spans="2:11" x14ac:dyDescent="0.2">
      <c r="B10292" s="33"/>
      <c r="C10292" s="171"/>
      <c r="D10292" s="33"/>
      <c r="E10292" s="33"/>
      <c r="F10292" s="33"/>
      <c r="G10292" s="33"/>
      <c r="H10292" s="33"/>
      <c r="I10292" s="171"/>
      <c r="J10292" s="33"/>
      <c r="K10292" s="33"/>
    </row>
    <row r="10293" spans="2:11" x14ac:dyDescent="0.2">
      <c r="B10293" s="33"/>
      <c r="C10293" s="171"/>
      <c r="D10293" s="33"/>
      <c r="E10293" s="33"/>
      <c r="F10293" s="33"/>
      <c r="G10293" s="33"/>
      <c r="H10293" s="33"/>
      <c r="I10293" s="171"/>
      <c r="J10293" s="33"/>
      <c r="K10293" s="33"/>
    </row>
    <row r="10294" spans="2:11" x14ac:dyDescent="0.2">
      <c r="B10294" s="33"/>
      <c r="C10294" s="171"/>
      <c r="D10294" s="33"/>
      <c r="E10294" s="33"/>
      <c r="F10294" s="33"/>
      <c r="G10294" s="33"/>
      <c r="H10294" s="33"/>
      <c r="I10294" s="171"/>
      <c r="J10294" s="33"/>
      <c r="K10294" s="33"/>
    </row>
    <row r="10295" spans="2:11" x14ac:dyDescent="0.2">
      <c r="B10295" s="33"/>
      <c r="C10295" s="171"/>
      <c r="D10295" s="33"/>
      <c r="E10295" s="33"/>
      <c r="F10295" s="33"/>
      <c r="G10295" s="33"/>
      <c r="H10295" s="33"/>
      <c r="I10295" s="171"/>
      <c r="J10295" s="33"/>
      <c r="K10295" s="33"/>
    </row>
    <row r="10296" spans="2:11" x14ac:dyDescent="0.2">
      <c r="B10296" s="33"/>
      <c r="C10296" s="171"/>
      <c r="D10296" s="33"/>
      <c r="E10296" s="33"/>
      <c r="F10296" s="33"/>
      <c r="G10296" s="33"/>
      <c r="H10296" s="33"/>
      <c r="I10296" s="171"/>
      <c r="J10296" s="33"/>
      <c r="K10296" s="33"/>
    </row>
    <row r="10297" spans="2:11" x14ac:dyDescent="0.2">
      <c r="B10297" s="33"/>
      <c r="C10297" s="171"/>
      <c r="D10297" s="33"/>
      <c r="E10297" s="33"/>
      <c r="F10297" s="33"/>
      <c r="G10297" s="33"/>
      <c r="H10297" s="33"/>
      <c r="I10297" s="171"/>
      <c r="J10297" s="33"/>
      <c r="K10297" s="33"/>
    </row>
    <row r="10298" spans="2:11" x14ac:dyDescent="0.2">
      <c r="B10298" s="33"/>
      <c r="C10298" s="171"/>
      <c r="D10298" s="33"/>
      <c r="E10298" s="33"/>
      <c r="F10298" s="33"/>
      <c r="G10298" s="33"/>
      <c r="H10298" s="33"/>
      <c r="I10298" s="171"/>
      <c r="J10298" s="33"/>
      <c r="K10298" s="33"/>
    </row>
    <row r="10299" spans="2:11" x14ac:dyDescent="0.2">
      <c r="B10299" s="33"/>
      <c r="C10299" s="171"/>
      <c r="D10299" s="33"/>
      <c r="E10299" s="33"/>
      <c r="F10299" s="33"/>
      <c r="G10299" s="33"/>
      <c r="H10299" s="33"/>
      <c r="I10299" s="171"/>
      <c r="J10299" s="33"/>
      <c r="K10299" s="33"/>
    </row>
    <row r="10300" spans="2:11" x14ac:dyDescent="0.2">
      <c r="B10300" s="33"/>
      <c r="C10300" s="171"/>
      <c r="D10300" s="33"/>
      <c r="E10300" s="33"/>
      <c r="F10300" s="33"/>
      <c r="G10300" s="33"/>
      <c r="H10300" s="33"/>
      <c r="I10300" s="171"/>
      <c r="J10300" s="33"/>
      <c r="K10300" s="33"/>
    </row>
    <row r="10301" spans="2:11" x14ac:dyDescent="0.2">
      <c r="B10301" s="33"/>
      <c r="C10301" s="171"/>
      <c r="D10301" s="33"/>
      <c r="E10301" s="33"/>
      <c r="F10301" s="33"/>
      <c r="G10301" s="33"/>
      <c r="H10301" s="33"/>
      <c r="I10301" s="171"/>
      <c r="J10301" s="33"/>
      <c r="K10301" s="33"/>
    </row>
    <row r="10302" spans="2:11" x14ac:dyDescent="0.2">
      <c r="B10302" s="33"/>
      <c r="C10302" s="171"/>
      <c r="D10302" s="33"/>
      <c r="E10302" s="33"/>
      <c r="F10302" s="33"/>
      <c r="G10302" s="33"/>
      <c r="H10302" s="33"/>
      <c r="I10302" s="171"/>
      <c r="J10302" s="33"/>
      <c r="K10302" s="33"/>
    </row>
    <row r="10303" spans="2:11" x14ac:dyDescent="0.2">
      <c r="B10303" s="33"/>
      <c r="C10303" s="171"/>
      <c r="D10303" s="33"/>
      <c r="E10303" s="33"/>
      <c r="F10303" s="33"/>
      <c r="G10303" s="33"/>
      <c r="H10303" s="33"/>
      <c r="I10303" s="171"/>
      <c r="J10303" s="33"/>
      <c r="K10303" s="33"/>
    </row>
    <row r="10304" spans="2:11" x14ac:dyDescent="0.2">
      <c r="B10304" s="33"/>
      <c r="C10304" s="171"/>
      <c r="D10304" s="33"/>
      <c r="E10304" s="33"/>
      <c r="F10304" s="33"/>
      <c r="G10304" s="33"/>
      <c r="H10304" s="33"/>
      <c r="I10304" s="171"/>
      <c r="J10304" s="33"/>
      <c r="K10304" s="33"/>
    </row>
    <row r="10305" spans="2:11" x14ac:dyDescent="0.2">
      <c r="B10305" s="33"/>
      <c r="C10305" s="171"/>
      <c r="D10305" s="33"/>
      <c r="E10305" s="33"/>
      <c r="F10305" s="33"/>
      <c r="G10305" s="33"/>
      <c r="H10305" s="33"/>
      <c r="I10305" s="171"/>
      <c r="J10305" s="33"/>
      <c r="K10305" s="33"/>
    </row>
    <row r="10306" spans="2:11" x14ac:dyDescent="0.2">
      <c r="B10306" s="33"/>
      <c r="C10306" s="171"/>
      <c r="D10306" s="33"/>
      <c r="E10306" s="33"/>
      <c r="F10306" s="33"/>
      <c r="G10306" s="33"/>
      <c r="H10306" s="33"/>
      <c r="I10306" s="171"/>
      <c r="J10306" s="33"/>
      <c r="K10306" s="33"/>
    </row>
    <row r="10307" spans="2:11" x14ac:dyDescent="0.2">
      <c r="B10307" s="33"/>
      <c r="C10307" s="171"/>
      <c r="D10307" s="33"/>
      <c r="E10307" s="33"/>
      <c r="F10307" s="33"/>
      <c r="G10307" s="33"/>
      <c r="H10307" s="33"/>
      <c r="I10307" s="171"/>
      <c r="J10307" s="33"/>
      <c r="K10307" s="33"/>
    </row>
    <row r="10308" spans="2:11" x14ac:dyDescent="0.2">
      <c r="B10308" s="33"/>
      <c r="C10308" s="171"/>
      <c r="D10308" s="33"/>
      <c r="E10308" s="33"/>
      <c r="F10308" s="33"/>
      <c r="G10308" s="33"/>
      <c r="H10308" s="33"/>
      <c r="I10308" s="171"/>
      <c r="J10308" s="33"/>
      <c r="K10308" s="33"/>
    </row>
    <row r="10309" spans="2:11" x14ac:dyDescent="0.2">
      <c r="B10309" s="33"/>
      <c r="C10309" s="171"/>
      <c r="D10309" s="33"/>
      <c r="E10309" s="33"/>
      <c r="F10309" s="33"/>
      <c r="G10309" s="33"/>
      <c r="H10309" s="33"/>
      <c r="I10309" s="171"/>
      <c r="J10309" s="33"/>
      <c r="K10309" s="33"/>
    </row>
    <row r="10310" spans="2:11" x14ac:dyDescent="0.2">
      <c r="B10310" s="33"/>
      <c r="C10310" s="171"/>
      <c r="D10310" s="33"/>
      <c r="E10310" s="33"/>
      <c r="F10310" s="33"/>
      <c r="G10310" s="33"/>
      <c r="H10310" s="33"/>
      <c r="I10310" s="171"/>
      <c r="J10310" s="33"/>
      <c r="K10310" s="33"/>
    </row>
    <row r="10311" spans="2:11" x14ac:dyDescent="0.2">
      <c r="B10311" s="33"/>
      <c r="C10311" s="171"/>
      <c r="D10311" s="33"/>
      <c r="E10311" s="33"/>
      <c r="F10311" s="33"/>
      <c r="G10311" s="33"/>
      <c r="H10311" s="33"/>
      <c r="I10311" s="171"/>
      <c r="J10311" s="33"/>
      <c r="K10311" s="33"/>
    </row>
    <row r="10312" spans="2:11" x14ac:dyDescent="0.2">
      <c r="B10312" s="33"/>
      <c r="C10312" s="171"/>
      <c r="D10312" s="33"/>
      <c r="E10312" s="33"/>
      <c r="F10312" s="33"/>
      <c r="G10312" s="33"/>
      <c r="H10312" s="33"/>
      <c r="I10312" s="171"/>
      <c r="J10312" s="33"/>
      <c r="K10312" s="33"/>
    </row>
    <row r="10313" spans="2:11" x14ac:dyDescent="0.2">
      <c r="B10313" s="33"/>
      <c r="C10313" s="171"/>
      <c r="D10313" s="33"/>
      <c r="E10313" s="33"/>
      <c r="F10313" s="33"/>
      <c r="G10313" s="33"/>
      <c r="H10313" s="33"/>
      <c r="I10313" s="171"/>
      <c r="J10313" s="33"/>
      <c r="K10313" s="33"/>
    </row>
    <row r="10314" spans="2:11" x14ac:dyDescent="0.2">
      <c r="B10314" s="33"/>
      <c r="C10314" s="171"/>
      <c r="D10314" s="33"/>
      <c r="E10314" s="33"/>
      <c r="F10314" s="33"/>
      <c r="G10314" s="33"/>
      <c r="H10314" s="33"/>
      <c r="I10314" s="171"/>
      <c r="J10314" s="33"/>
      <c r="K10314" s="33"/>
    </row>
    <row r="10315" spans="2:11" x14ac:dyDescent="0.2">
      <c r="B10315" s="33"/>
      <c r="C10315" s="171"/>
      <c r="D10315" s="33"/>
      <c r="E10315" s="33"/>
      <c r="F10315" s="33"/>
      <c r="G10315" s="33"/>
      <c r="H10315" s="33"/>
      <c r="I10315" s="171"/>
      <c r="J10315" s="33"/>
      <c r="K10315" s="33"/>
    </row>
    <row r="10316" spans="2:11" x14ac:dyDescent="0.2">
      <c r="B10316" s="33"/>
      <c r="C10316" s="171"/>
      <c r="D10316" s="33"/>
      <c r="E10316" s="33"/>
      <c r="F10316" s="33"/>
      <c r="G10316" s="33"/>
      <c r="H10316" s="33"/>
      <c r="I10316" s="171"/>
      <c r="J10316" s="33"/>
      <c r="K10316" s="33"/>
    </row>
    <row r="10317" spans="2:11" x14ac:dyDescent="0.2">
      <c r="B10317" s="33"/>
      <c r="C10317" s="171"/>
      <c r="D10317" s="33"/>
      <c r="E10317" s="33"/>
      <c r="F10317" s="33"/>
      <c r="G10317" s="33"/>
      <c r="H10317" s="33"/>
      <c r="I10317" s="171"/>
      <c r="J10317" s="33"/>
      <c r="K10317" s="33"/>
    </row>
    <row r="10318" spans="2:11" x14ac:dyDescent="0.2">
      <c r="B10318" s="33"/>
      <c r="C10318" s="171"/>
      <c r="D10318" s="33"/>
      <c r="E10318" s="33"/>
      <c r="F10318" s="33"/>
      <c r="G10318" s="33"/>
      <c r="H10318" s="33"/>
      <c r="I10318" s="171"/>
      <c r="J10318" s="33"/>
      <c r="K10318" s="33"/>
    </row>
    <row r="10319" spans="2:11" x14ac:dyDescent="0.2">
      <c r="B10319" s="33"/>
      <c r="C10319" s="171"/>
      <c r="D10319" s="33"/>
      <c r="E10319" s="33"/>
      <c r="F10319" s="33"/>
      <c r="G10319" s="33"/>
      <c r="H10319" s="33"/>
      <c r="I10319" s="171"/>
      <c r="J10319" s="33"/>
      <c r="K10319" s="33"/>
    </row>
    <row r="10320" spans="2:11" x14ac:dyDescent="0.2">
      <c r="B10320" s="33"/>
      <c r="C10320" s="171"/>
      <c r="D10320" s="33"/>
      <c r="E10320" s="33"/>
      <c r="F10320" s="33"/>
      <c r="G10320" s="33"/>
      <c r="H10320" s="33"/>
      <c r="I10320" s="171"/>
      <c r="J10320" s="33"/>
      <c r="K10320" s="33"/>
    </row>
    <row r="10321" spans="2:11" x14ac:dyDescent="0.2">
      <c r="B10321" s="33"/>
      <c r="C10321" s="171"/>
      <c r="D10321" s="33"/>
      <c r="E10321" s="33"/>
      <c r="F10321" s="33"/>
      <c r="G10321" s="33"/>
      <c r="H10321" s="33"/>
      <c r="I10321" s="171"/>
      <c r="J10321" s="33"/>
      <c r="K10321" s="33"/>
    </row>
    <row r="10322" spans="2:11" x14ac:dyDescent="0.2">
      <c r="B10322" s="33"/>
      <c r="C10322" s="171"/>
      <c r="D10322" s="33"/>
      <c r="E10322" s="33"/>
      <c r="F10322" s="33"/>
      <c r="G10322" s="33"/>
      <c r="H10322" s="33"/>
      <c r="I10322" s="171"/>
      <c r="J10322" s="33"/>
      <c r="K10322" s="33"/>
    </row>
    <row r="10323" spans="2:11" x14ac:dyDescent="0.2">
      <c r="B10323" s="33"/>
      <c r="C10323" s="171"/>
      <c r="D10323" s="33"/>
      <c r="E10323" s="33"/>
      <c r="F10323" s="33"/>
      <c r="G10323" s="33"/>
      <c r="H10323" s="33"/>
      <c r="I10323" s="171"/>
      <c r="J10323" s="33"/>
      <c r="K10323" s="33"/>
    </row>
    <row r="10324" spans="2:11" x14ac:dyDescent="0.2">
      <c r="B10324" s="33"/>
      <c r="C10324" s="171"/>
      <c r="D10324" s="33"/>
      <c r="E10324" s="33"/>
      <c r="F10324" s="33"/>
      <c r="G10324" s="33"/>
      <c r="H10324" s="33"/>
      <c r="I10324" s="171"/>
      <c r="J10324" s="33"/>
      <c r="K10324" s="33"/>
    </row>
    <row r="10325" spans="2:11" x14ac:dyDescent="0.2">
      <c r="B10325" s="33"/>
      <c r="C10325" s="171"/>
      <c r="D10325" s="33"/>
      <c r="E10325" s="33"/>
      <c r="F10325" s="33"/>
      <c r="G10325" s="33"/>
      <c r="H10325" s="33"/>
      <c r="I10325" s="171"/>
      <c r="J10325" s="33"/>
      <c r="K10325" s="33"/>
    </row>
    <row r="10326" spans="2:11" x14ac:dyDescent="0.2">
      <c r="B10326" s="33"/>
      <c r="C10326" s="171"/>
      <c r="D10326" s="33"/>
      <c r="E10326" s="33"/>
      <c r="F10326" s="33"/>
      <c r="G10326" s="33"/>
      <c r="H10326" s="33"/>
      <c r="I10326" s="171"/>
      <c r="J10326" s="33"/>
      <c r="K10326" s="33"/>
    </row>
    <row r="10327" spans="2:11" x14ac:dyDescent="0.2">
      <c r="B10327" s="33"/>
      <c r="C10327" s="171"/>
      <c r="D10327" s="33"/>
      <c r="E10327" s="33"/>
      <c r="F10327" s="33"/>
      <c r="G10327" s="33"/>
      <c r="H10327" s="33"/>
      <c r="I10327" s="171"/>
      <c r="J10327" s="33"/>
      <c r="K10327" s="33"/>
    </row>
    <row r="10328" spans="2:11" x14ac:dyDescent="0.2">
      <c r="B10328" s="33"/>
      <c r="C10328" s="171"/>
      <c r="D10328" s="33"/>
      <c r="E10328" s="33"/>
      <c r="F10328" s="33"/>
      <c r="G10328" s="33"/>
      <c r="H10328" s="33"/>
      <c r="I10328" s="171"/>
      <c r="J10328" s="33"/>
      <c r="K10328" s="33"/>
    </row>
    <row r="10329" spans="2:11" x14ac:dyDescent="0.2">
      <c r="B10329" s="33"/>
      <c r="C10329" s="171"/>
      <c r="D10329" s="33"/>
      <c r="E10329" s="33"/>
      <c r="F10329" s="33"/>
      <c r="G10329" s="33"/>
      <c r="H10329" s="33"/>
      <c r="I10329" s="171"/>
      <c r="J10329" s="33"/>
      <c r="K10329" s="33"/>
    </row>
    <row r="10330" spans="2:11" x14ac:dyDescent="0.2">
      <c r="B10330" s="33"/>
      <c r="C10330" s="171"/>
      <c r="D10330" s="33"/>
      <c r="E10330" s="33"/>
      <c r="F10330" s="33"/>
      <c r="G10330" s="33"/>
      <c r="H10330" s="33"/>
      <c r="I10330" s="171"/>
      <c r="J10330" s="33"/>
      <c r="K10330" s="33"/>
    </row>
    <row r="10331" spans="2:11" x14ac:dyDescent="0.2">
      <c r="B10331" s="33"/>
      <c r="C10331" s="171"/>
      <c r="D10331" s="33"/>
      <c r="E10331" s="33"/>
      <c r="F10331" s="33"/>
      <c r="G10331" s="33"/>
      <c r="H10331" s="33"/>
      <c r="I10331" s="171"/>
      <c r="J10331" s="33"/>
      <c r="K10331" s="33"/>
    </row>
    <row r="10332" spans="2:11" x14ac:dyDescent="0.2">
      <c r="B10332" s="33"/>
      <c r="C10332" s="171"/>
      <c r="D10332" s="33"/>
      <c r="E10332" s="33"/>
      <c r="F10332" s="33"/>
      <c r="G10332" s="33"/>
      <c r="H10332" s="33"/>
      <c r="I10332" s="171"/>
      <c r="J10332" s="33"/>
      <c r="K10332" s="33"/>
    </row>
    <row r="10333" spans="2:11" x14ac:dyDescent="0.2">
      <c r="B10333" s="33"/>
      <c r="C10333" s="171"/>
      <c r="D10333" s="33"/>
      <c r="E10333" s="33"/>
      <c r="F10333" s="33"/>
      <c r="G10333" s="33"/>
      <c r="H10333" s="33"/>
      <c r="I10333" s="171"/>
      <c r="J10333" s="33"/>
      <c r="K10333" s="33"/>
    </row>
    <row r="10334" spans="2:11" x14ac:dyDescent="0.2">
      <c r="B10334" s="33"/>
      <c r="C10334" s="171"/>
      <c r="D10334" s="33"/>
      <c r="E10334" s="33"/>
      <c r="F10334" s="33"/>
      <c r="G10334" s="33"/>
      <c r="H10334" s="33"/>
      <c r="I10334" s="171"/>
      <c r="J10334" s="33"/>
      <c r="K10334" s="33"/>
    </row>
    <row r="10335" spans="2:11" x14ac:dyDescent="0.2">
      <c r="B10335" s="33"/>
      <c r="C10335" s="171"/>
      <c r="D10335" s="33"/>
      <c r="E10335" s="33"/>
      <c r="F10335" s="33"/>
      <c r="G10335" s="33"/>
      <c r="H10335" s="33"/>
      <c r="I10335" s="171"/>
      <c r="J10335" s="33"/>
      <c r="K10335" s="33"/>
    </row>
    <row r="10336" spans="2:11" x14ac:dyDescent="0.2">
      <c r="B10336" s="33"/>
      <c r="C10336" s="171"/>
      <c r="D10336" s="33"/>
      <c r="E10336" s="33"/>
      <c r="F10336" s="33"/>
      <c r="G10336" s="33"/>
      <c r="H10336" s="33"/>
      <c r="I10336" s="171"/>
      <c r="J10336" s="33"/>
      <c r="K10336" s="33"/>
    </row>
    <row r="10337" spans="2:11" x14ac:dyDescent="0.2">
      <c r="B10337" s="33"/>
      <c r="C10337" s="171"/>
      <c r="D10337" s="33"/>
      <c r="E10337" s="33"/>
      <c r="F10337" s="33"/>
      <c r="G10337" s="33"/>
      <c r="H10337" s="33"/>
      <c r="I10337" s="171"/>
      <c r="J10337" s="33"/>
      <c r="K10337" s="33"/>
    </row>
    <row r="10338" spans="2:11" x14ac:dyDescent="0.2">
      <c r="B10338" s="33"/>
      <c r="C10338" s="171"/>
      <c r="D10338" s="33"/>
      <c r="E10338" s="33"/>
      <c r="F10338" s="33"/>
      <c r="G10338" s="33"/>
      <c r="H10338" s="33"/>
      <c r="I10338" s="171"/>
      <c r="J10338" s="33"/>
      <c r="K10338" s="33"/>
    </row>
    <row r="10339" spans="2:11" x14ac:dyDescent="0.2">
      <c r="B10339" s="33"/>
      <c r="C10339" s="171"/>
      <c r="D10339" s="33"/>
      <c r="E10339" s="33"/>
      <c r="F10339" s="33"/>
      <c r="G10339" s="33"/>
      <c r="H10339" s="33"/>
      <c r="I10339" s="171"/>
      <c r="J10339" s="33"/>
      <c r="K10339" s="33"/>
    </row>
    <row r="10340" spans="2:11" x14ac:dyDescent="0.2">
      <c r="B10340" s="33"/>
      <c r="C10340" s="171"/>
      <c r="D10340" s="33"/>
      <c r="E10340" s="33"/>
      <c r="F10340" s="33"/>
      <c r="G10340" s="33"/>
      <c r="H10340" s="33"/>
      <c r="I10340" s="171"/>
      <c r="J10340" s="33"/>
      <c r="K10340" s="33"/>
    </row>
    <row r="10341" spans="2:11" x14ac:dyDescent="0.2">
      <c r="B10341" s="33"/>
      <c r="C10341" s="171"/>
      <c r="D10341" s="33"/>
      <c r="E10341" s="33"/>
      <c r="F10341" s="33"/>
      <c r="G10341" s="33"/>
      <c r="H10341" s="33"/>
      <c r="I10341" s="171"/>
      <c r="J10341" s="33"/>
      <c r="K10341" s="33"/>
    </row>
    <row r="10342" spans="2:11" x14ac:dyDescent="0.2">
      <c r="B10342" s="33"/>
      <c r="C10342" s="171"/>
      <c r="D10342" s="33"/>
      <c r="E10342" s="33"/>
      <c r="F10342" s="33"/>
      <c r="G10342" s="33"/>
      <c r="H10342" s="33"/>
      <c r="I10342" s="171"/>
      <c r="J10342" s="33"/>
      <c r="K10342" s="33"/>
    </row>
    <row r="10343" spans="2:11" x14ac:dyDescent="0.2">
      <c r="B10343" s="33"/>
      <c r="C10343" s="171"/>
      <c r="D10343" s="33"/>
      <c r="E10343" s="33"/>
      <c r="F10343" s="33"/>
      <c r="G10343" s="33"/>
      <c r="H10343" s="33"/>
      <c r="I10343" s="171"/>
      <c r="J10343" s="33"/>
      <c r="K10343" s="33"/>
    </row>
    <row r="10344" spans="2:11" x14ac:dyDescent="0.2">
      <c r="B10344" s="33"/>
      <c r="C10344" s="171"/>
      <c r="D10344" s="33"/>
      <c r="E10344" s="33"/>
      <c r="F10344" s="33"/>
      <c r="G10344" s="33"/>
      <c r="H10344" s="33"/>
      <c r="I10344" s="171"/>
      <c r="J10344" s="33"/>
      <c r="K10344" s="33"/>
    </row>
    <row r="10345" spans="2:11" x14ac:dyDescent="0.2">
      <c r="B10345" s="33"/>
      <c r="C10345" s="171"/>
      <c r="D10345" s="33"/>
      <c r="E10345" s="33"/>
      <c r="F10345" s="33"/>
      <c r="G10345" s="33"/>
      <c r="H10345" s="33"/>
      <c r="I10345" s="171"/>
      <c r="J10345" s="33"/>
      <c r="K10345" s="33"/>
    </row>
    <row r="10346" spans="2:11" x14ac:dyDescent="0.2">
      <c r="B10346" s="33"/>
      <c r="C10346" s="171"/>
      <c r="D10346" s="33"/>
      <c r="E10346" s="33"/>
      <c r="F10346" s="33"/>
      <c r="G10346" s="33"/>
      <c r="H10346" s="33"/>
      <c r="I10346" s="171"/>
      <c r="J10346" s="33"/>
      <c r="K10346" s="33"/>
    </row>
    <row r="10347" spans="2:11" x14ac:dyDescent="0.2">
      <c r="B10347" s="33"/>
      <c r="C10347" s="171"/>
      <c r="D10347" s="33"/>
      <c r="E10347" s="33"/>
      <c r="F10347" s="33"/>
      <c r="G10347" s="33"/>
      <c r="H10347" s="33"/>
      <c r="I10347" s="171"/>
      <c r="J10347" s="33"/>
      <c r="K10347" s="33"/>
    </row>
    <row r="10348" spans="2:11" x14ac:dyDescent="0.2">
      <c r="B10348" s="33"/>
      <c r="C10348" s="171"/>
      <c r="D10348" s="33"/>
      <c r="E10348" s="33"/>
      <c r="F10348" s="33"/>
      <c r="G10348" s="33"/>
      <c r="H10348" s="33"/>
      <c r="I10348" s="171"/>
      <c r="J10348" s="33"/>
      <c r="K10348" s="33"/>
    </row>
    <row r="10349" spans="2:11" x14ac:dyDescent="0.2">
      <c r="B10349" s="33"/>
      <c r="C10349" s="171"/>
      <c r="D10349" s="33"/>
      <c r="E10349" s="33"/>
      <c r="F10349" s="33"/>
      <c r="G10349" s="33"/>
      <c r="H10349" s="33"/>
      <c r="I10349" s="171"/>
      <c r="J10349" s="33"/>
      <c r="K10349" s="33"/>
    </row>
    <row r="10350" spans="2:11" x14ac:dyDescent="0.2">
      <c r="B10350" s="33"/>
      <c r="C10350" s="171"/>
      <c r="D10350" s="33"/>
      <c r="E10350" s="33"/>
      <c r="F10350" s="33"/>
      <c r="G10350" s="33"/>
      <c r="H10350" s="33"/>
      <c r="I10350" s="171"/>
      <c r="J10350" s="33"/>
      <c r="K10350" s="33"/>
    </row>
    <row r="10351" spans="2:11" x14ac:dyDescent="0.2">
      <c r="B10351" s="33"/>
      <c r="C10351" s="171"/>
      <c r="D10351" s="33"/>
      <c r="E10351" s="33"/>
      <c r="F10351" s="33"/>
      <c r="G10351" s="33"/>
      <c r="H10351" s="33"/>
      <c r="I10351" s="171"/>
      <c r="J10351" s="33"/>
      <c r="K10351" s="33"/>
    </row>
    <row r="10352" spans="2:11" x14ac:dyDescent="0.2">
      <c r="B10352" s="33"/>
      <c r="C10352" s="171"/>
      <c r="D10352" s="33"/>
      <c r="E10352" s="33"/>
      <c r="F10352" s="33"/>
      <c r="G10352" s="33"/>
      <c r="H10352" s="33"/>
      <c r="I10352" s="171"/>
      <c r="J10352" s="33"/>
      <c r="K10352" s="33"/>
    </row>
    <row r="10353" spans="2:11" x14ac:dyDescent="0.2">
      <c r="B10353" s="33"/>
      <c r="C10353" s="171"/>
      <c r="D10353" s="33"/>
      <c r="E10353" s="33"/>
      <c r="F10353" s="33"/>
      <c r="G10353" s="33"/>
      <c r="H10353" s="33"/>
      <c r="I10353" s="171"/>
      <c r="J10353" s="33"/>
      <c r="K10353" s="33"/>
    </row>
    <row r="10354" spans="2:11" x14ac:dyDescent="0.2">
      <c r="B10354" s="33"/>
      <c r="C10354" s="171"/>
      <c r="D10354" s="33"/>
      <c r="E10354" s="33"/>
      <c r="F10354" s="33"/>
      <c r="G10354" s="33"/>
      <c r="H10354" s="33"/>
      <c r="I10354" s="171"/>
      <c r="J10354" s="33"/>
      <c r="K10354" s="33"/>
    </row>
    <row r="10355" spans="2:11" x14ac:dyDescent="0.2">
      <c r="B10355" s="33"/>
      <c r="C10355" s="171"/>
      <c r="D10355" s="33"/>
      <c r="E10355" s="33"/>
      <c r="F10355" s="33"/>
      <c r="G10355" s="33"/>
      <c r="H10355" s="33"/>
      <c r="I10355" s="171"/>
      <c r="J10355" s="33"/>
      <c r="K10355" s="33"/>
    </row>
    <row r="10356" spans="2:11" x14ac:dyDescent="0.2">
      <c r="B10356" s="33"/>
      <c r="C10356" s="171"/>
      <c r="D10356" s="33"/>
      <c r="E10356" s="33"/>
      <c r="F10356" s="33"/>
      <c r="G10356" s="33"/>
      <c r="H10356" s="33"/>
      <c r="I10356" s="171"/>
      <c r="J10356" s="33"/>
      <c r="K10356" s="33"/>
    </row>
    <row r="10357" spans="2:11" x14ac:dyDescent="0.2">
      <c r="B10357" s="33"/>
      <c r="C10357" s="171"/>
      <c r="D10357" s="33"/>
      <c r="E10357" s="33"/>
      <c r="F10357" s="33"/>
      <c r="G10357" s="33"/>
      <c r="H10357" s="33"/>
      <c r="I10357" s="171"/>
      <c r="J10357" s="33"/>
      <c r="K10357" s="33"/>
    </row>
    <row r="10358" spans="2:11" x14ac:dyDescent="0.2">
      <c r="B10358" s="33"/>
      <c r="C10358" s="171"/>
      <c r="D10358" s="33"/>
      <c r="E10358" s="33"/>
      <c r="F10358" s="33"/>
      <c r="G10358" s="33"/>
      <c r="H10358" s="33"/>
      <c r="I10358" s="171"/>
      <c r="J10358" s="33"/>
      <c r="K10358" s="33"/>
    </row>
    <row r="10359" spans="2:11" x14ac:dyDescent="0.2">
      <c r="B10359" s="33"/>
      <c r="C10359" s="171"/>
      <c r="D10359" s="33"/>
      <c r="E10359" s="33"/>
      <c r="F10359" s="33"/>
      <c r="G10359" s="33"/>
      <c r="H10359" s="33"/>
      <c r="I10359" s="171"/>
      <c r="J10359" s="33"/>
      <c r="K10359" s="33"/>
    </row>
    <row r="10360" spans="2:11" x14ac:dyDescent="0.2">
      <c r="B10360" s="33"/>
      <c r="C10360" s="171"/>
      <c r="D10360" s="33"/>
      <c r="E10360" s="33"/>
      <c r="F10360" s="33"/>
      <c r="G10360" s="33"/>
      <c r="H10360" s="33"/>
      <c r="I10360" s="171"/>
      <c r="J10360" s="33"/>
      <c r="K10360" s="33"/>
    </row>
    <row r="10361" spans="2:11" x14ac:dyDescent="0.2">
      <c r="B10361" s="33"/>
      <c r="C10361" s="171"/>
      <c r="D10361" s="33"/>
      <c r="E10361" s="33"/>
      <c r="F10361" s="33"/>
      <c r="G10361" s="33"/>
      <c r="H10361" s="33"/>
      <c r="I10361" s="171"/>
      <c r="J10361" s="33"/>
      <c r="K10361" s="33"/>
    </row>
    <row r="10362" spans="2:11" x14ac:dyDescent="0.2">
      <c r="B10362" s="33"/>
      <c r="C10362" s="171"/>
      <c r="D10362" s="33"/>
      <c r="E10362" s="33"/>
      <c r="F10362" s="33"/>
      <c r="G10362" s="33"/>
      <c r="H10362" s="33"/>
      <c r="I10362" s="171"/>
      <c r="J10362" s="33"/>
      <c r="K10362" s="33"/>
    </row>
    <row r="10363" spans="2:11" x14ac:dyDescent="0.2">
      <c r="B10363" s="33"/>
      <c r="C10363" s="171"/>
      <c r="D10363" s="33"/>
      <c r="E10363" s="33"/>
      <c r="F10363" s="33"/>
      <c r="G10363" s="33"/>
      <c r="H10363" s="33"/>
      <c r="I10363" s="171"/>
      <c r="J10363" s="33"/>
      <c r="K10363" s="33"/>
    </row>
    <row r="10364" spans="2:11" x14ac:dyDescent="0.2">
      <c r="B10364" s="33"/>
      <c r="C10364" s="171"/>
      <c r="D10364" s="33"/>
      <c r="E10364" s="33"/>
      <c r="F10364" s="33"/>
      <c r="G10364" s="33"/>
      <c r="H10364" s="33"/>
      <c r="I10364" s="171"/>
      <c r="J10364" s="33"/>
      <c r="K10364" s="33"/>
    </row>
    <row r="10365" spans="2:11" x14ac:dyDescent="0.2">
      <c r="B10365" s="33"/>
      <c r="C10365" s="171"/>
      <c r="D10365" s="33"/>
      <c r="E10365" s="33"/>
      <c r="F10365" s="33"/>
      <c r="G10365" s="33"/>
      <c r="H10365" s="33"/>
      <c r="I10365" s="171"/>
      <c r="J10365" s="33"/>
      <c r="K10365" s="33"/>
    </row>
    <row r="10366" spans="2:11" x14ac:dyDescent="0.2">
      <c r="B10366" s="33"/>
      <c r="C10366" s="171"/>
      <c r="D10366" s="33"/>
      <c r="E10366" s="33"/>
      <c r="F10366" s="33"/>
      <c r="G10366" s="33"/>
      <c r="H10366" s="33"/>
      <c r="I10366" s="171"/>
      <c r="J10366" s="33"/>
      <c r="K10366" s="33"/>
    </row>
    <row r="10367" spans="2:11" x14ac:dyDescent="0.2">
      <c r="B10367" s="33"/>
      <c r="C10367" s="171"/>
      <c r="D10367" s="33"/>
      <c r="E10367" s="33"/>
      <c r="F10367" s="33"/>
      <c r="G10367" s="33"/>
      <c r="H10367" s="33"/>
      <c r="I10367" s="171"/>
      <c r="J10367" s="33"/>
      <c r="K10367" s="33"/>
    </row>
    <row r="10368" spans="2:11" x14ac:dyDescent="0.2">
      <c r="B10368" s="33"/>
      <c r="C10368" s="171"/>
      <c r="D10368" s="33"/>
      <c r="E10368" s="33"/>
      <c r="F10368" s="33"/>
      <c r="G10368" s="33"/>
      <c r="H10368" s="33"/>
      <c r="I10368" s="171"/>
      <c r="J10368" s="33"/>
      <c r="K10368" s="33"/>
    </row>
    <row r="10369" spans="2:11" x14ac:dyDescent="0.2">
      <c r="B10369" s="33"/>
      <c r="C10369" s="171"/>
      <c r="D10369" s="33"/>
      <c r="E10369" s="33"/>
      <c r="F10369" s="33"/>
      <c r="G10369" s="33"/>
      <c r="H10369" s="33"/>
      <c r="I10369" s="171"/>
      <c r="J10369" s="33"/>
      <c r="K10369" s="33"/>
    </row>
    <row r="10370" spans="2:11" x14ac:dyDescent="0.2">
      <c r="B10370" s="33"/>
      <c r="C10370" s="171"/>
      <c r="D10370" s="33"/>
      <c r="E10370" s="33"/>
      <c r="F10370" s="33"/>
      <c r="G10370" s="33"/>
      <c r="H10370" s="33"/>
      <c r="I10370" s="171"/>
      <c r="J10370" s="33"/>
      <c r="K10370" s="33"/>
    </row>
    <row r="10371" spans="2:11" x14ac:dyDescent="0.2">
      <c r="B10371" s="33"/>
      <c r="C10371" s="171"/>
      <c r="D10371" s="33"/>
      <c r="E10371" s="33"/>
      <c r="F10371" s="33"/>
      <c r="G10371" s="33"/>
      <c r="H10371" s="33"/>
      <c r="I10371" s="171"/>
      <c r="J10371" s="33"/>
      <c r="K10371" s="33"/>
    </row>
    <row r="10372" spans="2:11" x14ac:dyDescent="0.2">
      <c r="B10372" s="33"/>
      <c r="C10372" s="171"/>
      <c r="D10372" s="33"/>
      <c r="E10372" s="33"/>
      <c r="F10372" s="33"/>
      <c r="G10372" s="33"/>
      <c r="H10372" s="33"/>
      <c r="I10372" s="171"/>
      <c r="J10372" s="33"/>
      <c r="K10372" s="33"/>
    </row>
    <row r="10373" spans="2:11" x14ac:dyDescent="0.2">
      <c r="B10373" s="33"/>
      <c r="C10373" s="171"/>
      <c r="D10373" s="33"/>
      <c r="E10373" s="33"/>
      <c r="F10373" s="33"/>
      <c r="G10373" s="33"/>
      <c r="H10373" s="33"/>
      <c r="I10373" s="171"/>
      <c r="J10373" s="33"/>
      <c r="K10373" s="33"/>
    </row>
    <row r="10374" spans="2:11" x14ac:dyDescent="0.2">
      <c r="B10374" s="33"/>
      <c r="C10374" s="171"/>
      <c r="D10374" s="33"/>
      <c r="E10374" s="33"/>
      <c r="F10374" s="33"/>
      <c r="G10374" s="33"/>
      <c r="H10374" s="33"/>
      <c r="I10374" s="171"/>
      <c r="J10374" s="33"/>
      <c r="K10374" s="33"/>
    </row>
    <row r="10375" spans="2:11" x14ac:dyDescent="0.2">
      <c r="B10375" s="33"/>
      <c r="C10375" s="171"/>
      <c r="D10375" s="33"/>
      <c r="E10375" s="33"/>
      <c r="F10375" s="33"/>
      <c r="G10375" s="33"/>
      <c r="H10375" s="33"/>
      <c r="I10375" s="171"/>
      <c r="J10375" s="33"/>
      <c r="K10375" s="33"/>
    </row>
    <row r="10376" spans="2:11" x14ac:dyDescent="0.2">
      <c r="B10376" s="33"/>
      <c r="C10376" s="171"/>
      <c r="D10376" s="33"/>
      <c r="E10376" s="33"/>
      <c r="F10376" s="33"/>
      <c r="G10376" s="33"/>
      <c r="H10376" s="33"/>
      <c r="I10376" s="171"/>
      <c r="J10376" s="33"/>
      <c r="K10376" s="33"/>
    </row>
    <row r="10377" spans="2:11" x14ac:dyDescent="0.2">
      <c r="B10377" s="33"/>
      <c r="C10377" s="171"/>
      <c r="D10377" s="33"/>
      <c r="E10377" s="33"/>
      <c r="F10377" s="33"/>
      <c r="G10377" s="33"/>
      <c r="H10377" s="33"/>
      <c r="I10377" s="171"/>
      <c r="J10377" s="33"/>
      <c r="K10377" s="33"/>
    </row>
    <row r="10378" spans="2:11" x14ac:dyDescent="0.2">
      <c r="B10378" s="33"/>
      <c r="C10378" s="171"/>
      <c r="D10378" s="33"/>
      <c r="E10378" s="33"/>
      <c r="F10378" s="33"/>
      <c r="G10378" s="33"/>
      <c r="H10378" s="33"/>
      <c r="I10378" s="171"/>
      <c r="J10378" s="33"/>
      <c r="K10378" s="33"/>
    </row>
    <row r="10379" spans="2:11" x14ac:dyDescent="0.2">
      <c r="B10379" s="33"/>
      <c r="C10379" s="171"/>
      <c r="D10379" s="33"/>
      <c r="E10379" s="33"/>
      <c r="F10379" s="33"/>
      <c r="G10379" s="33"/>
      <c r="H10379" s="33"/>
      <c r="I10379" s="171"/>
      <c r="J10379" s="33"/>
      <c r="K10379" s="33"/>
    </row>
    <row r="10380" spans="2:11" x14ac:dyDescent="0.2">
      <c r="B10380" s="33"/>
      <c r="C10380" s="171"/>
      <c r="D10380" s="33"/>
      <c r="E10380" s="33"/>
      <c r="F10380" s="33"/>
      <c r="G10380" s="33"/>
      <c r="H10380" s="33"/>
      <c r="I10380" s="171"/>
      <c r="J10380" s="33"/>
      <c r="K10380" s="33"/>
    </row>
    <row r="10381" spans="2:11" x14ac:dyDescent="0.2">
      <c r="B10381" s="33"/>
      <c r="C10381" s="171"/>
      <c r="D10381" s="33"/>
      <c r="E10381" s="33"/>
      <c r="F10381" s="33"/>
      <c r="G10381" s="33"/>
      <c r="H10381" s="33"/>
      <c r="I10381" s="171"/>
      <c r="J10381" s="33"/>
      <c r="K10381" s="33"/>
    </row>
    <row r="10382" spans="2:11" x14ac:dyDescent="0.2">
      <c r="B10382" s="33"/>
      <c r="C10382" s="171"/>
      <c r="D10382" s="33"/>
      <c r="E10382" s="33"/>
      <c r="F10382" s="33"/>
      <c r="G10382" s="33"/>
      <c r="H10382" s="33"/>
      <c r="I10382" s="171"/>
      <c r="J10382" s="33"/>
      <c r="K10382" s="33"/>
    </row>
    <row r="10383" spans="2:11" x14ac:dyDescent="0.2">
      <c r="B10383" s="33"/>
      <c r="C10383" s="171"/>
      <c r="D10383" s="33"/>
      <c r="E10383" s="33"/>
      <c r="F10383" s="33"/>
      <c r="G10383" s="33"/>
      <c r="H10383" s="33"/>
      <c r="I10383" s="171"/>
      <c r="J10383" s="33"/>
      <c r="K10383" s="33"/>
    </row>
    <row r="10384" spans="2:11" x14ac:dyDescent="0.2">
      <c r="B10384" s="33"/>
      <c r="C10384" s="171"/>
      <c r="D10384" s="33"/>
      <c r="E10384" s="33"/>
      <c r="F10384" s="33"/>
      <c r="G10384" s="33"/>
      <c r="H10384" s="33"/>
      <c r="I10384" s="171"/>
      <c r="J10384" s="33"/>
      <c r="K10384" s="33"/>
    </row>
    <row r="10385" spans="2:11" x14ac:dyDescent="0.2">
      <c r="B10385" s="33"/>
      <c r="C10385" s="171"/>
      <c r="D10385" s="33"/>
      <c r="E10385" s="33"/>
      <c r="F10385" s="33"/>
      <c r="G10385" s="33"/>
      <c r="H10385" s="33"/>
      <c r="I10385" s="171"/>
      <c r="J10385" s="33"/>
      <c r="K10385" s="33"/>
    </row>
    <row r="10386" spans="2:11" x14ac:dyDescent="0.2">
      <c r="B10386" s="33"/>
      <c r="C10386" s="171"/>
      <c r="D10386" s="33"/>
      <c r="E10386" s="33"/>
      <c r="F10386" s="33"/>
      <c r="G10386" s="33"/>
      <c r="H10386" s="33"/>
      <c r="I10386" s="171"/>
      <c r="J10386" s="33"/>
      <c r="K10386" s="33"/>
    </row>
    <row r="10387" spans="2:11" x14ac:dyDescent="0.2">
      <c r="B10387" s="33"/>
      <c r="C10387" s="171"/>
      <c r="D10387" s="33"/>
      <c r="E10387" s="33"/>
      <c r="F10387" s="33"/>
      <c r="G10387" s="33"/>
      <c r="H10387" s="33"/>
      <c r="I10387" s="171"/>
      <c r="J10387" s="33"/>
      <c r="K10387" s="33"/>
    </row>
    <row r="10388" spans="2:11" x14ac:dyDescent="0.2">
      <c r="B10388" s="33"/>
      <c r="C10388" s="171"/>
      <c r="D10388" s="33"/>
      <c r="E10388" s="33"/>
      <c r="F10388" s="33"/>
      <c r="G10388" s="33"/>
      <c r="H10388" s="33"/>
      <c r="I10388" s="171"/>
      <c r="J10388" s="33"/>
      <c r="K10388" s="33"/>
    </row>
    <row r="10389" spans="2:11" x14ac:dyDescent="0.2">
      <c r="B10389" s="33"/>
      <c r="C10389" s="171"/>
      <c r="D10389" s="33"/>
      <c r="E10389" s="33"/>
      <c r="F10389" s="33"/>
      <c r="G10389" s="33"/>
      <c r="H10389" s="33"/>
      <c r="I10389" s="171"/>
      <c r="J10389" s="33"/>
      <c r="K10389" s="33"/>
    </row>
    <row r="10390" spans="2:11" x14ac:dyDescent="0.2">
      <c r="B10390" s="33"/>
      <c r="C10390" s="171"/>
      <c r="D10390" s="33"/>
      <c r="E10390" s="33"/>
      <c r="F10390" s="33"/>
      <c r="G10390" s="33"/>
      <c r="H10390" s="33"/>
      <c r="I10390" s="171"/>
      <c r="J10390" s="33"/>
      <c r="K10390" s="33"/>
    </row>
    <row r="10391" spans="2:11" x14ac:dyDescent="0.2">
      <c r="B10391" s="33"/>
      <c r="C10391" s="171"/>
      <c r="D10391" s="33"/>
      <c r="E10391" s="33"/>
      <c r="F10391" s="33"/>
      <c r="G10391" s="33"/>
      <c r="H10391" s="33"/>
      <c r="I10391" s="171"/>
      <c r="J10391" s="33"/>
      <c r="K10391" s="33"/>
    </row>
    <row r="10392" spans="2:11" x14ac:dyDescent="0.2">
      <c r="B10392" s="33"/>
      <c r="C10392" s="171"/>
      <c r="D10392" s="33"/>
      <c r="E10392" s="33"/>
      <c r="F10392" s="33"/>
      <c r="G10392" s="33"/>
      <c r="H10392" s="33"/>
      <c r="I10392" s="171"/>
      <c r="J10392" s="33"/>
      <c r="K10392" s="33"/>
    </row>
    <row r="10393" spans="2:11" x14ac:dyDescent="0.2">
      <c r="B10393" s="33"/>
      <c r="C10393" s="171"/>
      <c r="D10393" s="33"/>
      <c r="E10393" s="33"/>
      <c r="F10393" s="33"/>
      <c r="G10393" s="33"/>
      <c r="H10393" s="33"/>
      <c r="I10393" s="171"/>
      <c r="J10393" s="33"/>
      <c r="K10393" s="33"/>
    </row>
    <row r="10394" spans="2:11" x14ac:dyDescent="0.2">
      <c r="B10394" s="33"/>
      <c r="C10394" s="171"/>
      <c r="D10394" s="33"/>
      <c r="E10394" s="33"/>
      <c r="F10394" s="33"/>
      <c r="G10394" s="33"/>
      <c r="H10394" s="33"/>
      <c r="I10394" s="171"/>
      <c r="J10394" s="33"/>
      <c r="K10394" s="33"/>
    </row>
    <row r="10395" spans="2:11" x14ac:dyDescent="0.2">
      <c r="B10395" s="33"/>
      <c r="C10395" s="171"/>
      <c r="D10395" s="33"/>
      <c r="E10395" s="33"/>
      <c r="F10395" s="33"/>
      <c r="G10395" s="33"/>
      <c r="H10395" s="33"/>
      <c r="I10395" s="171"/>
      <c r="J10395" s="33"/>
      <c r="K10395" s="33"/>
    </row>
    <row r="10396" spans="2:11" x14ac:dyDescent="0.2">
      <c r="B10396" s="33"/>
      <c r="C10396" s="171"/>
      <c r="D10396" s="33"/>
      <c r="E10396" s="33"/>
      <c r="F10396" s="33"/>
      <c r="G10396" s="33"/>
      <c r="H10396" s="33"/>
      <c r="I10396" s="171"/>
      <c r="J10396" s="33"/>
      <c r="K10396" s="33"/>
    </row>
    <row r="10397" spans="2:11" x14ac:dyDescent="0.2">
      <c r="B10397" s="33"/>
      <c r="C10397" s="171"/>
      <c r="D10397" s="33"/>
      <c r="E10397" s="33"/>
      <c r="F10397" s="33"/>
      <c r="G10397" s="33"/>
      <c r="H10397" s="33"/>
      <c r="I10397" s="171"/>
      <c r="J10397" s="33"/>
      <c r="K10397" s="33"/>
    </row>
    <row r="10398" spans="2:11" x14ac:dyDescent="0.2">
      <c r="B10398" s="33"/>
      <c r="C10398" s="171"/>
      <c r="D10398" s="33"/>
      <c r="E10398" s="33"/>
      <c r="F10398" s="33"/>
      <c r="G10398" s="33"/>
      <c r="H10398" s="33"/>
      <c r="I10398" s="171"/>
      <c r="J10398" s="33"/>
      <c r="K10398" s="33"/>
    </row>
    <row r="10399" spans="2:11" x14ac:dyDescent="0.2">
      <c r="B10399" s="33"/>
      <c r="C10399" s="171"/>
      <c r="D10399" s="33"/>
      <c r="E10399" s="33"/>
      <c r="F10399" s="33"/>
      <c r="G10399" s="33"/>
      <c r="H10399" s="33"/>
      <c r="I10399" s="171"/>
      <c r="J10399" s="33"/>
      <c r="K10399" s="33"/>
    </row>
    <row r="10400" spans="2:11" x14ac:dyDescent="0.2">
      <c r="B10400" s="33"/>
      <c r="C10400" s="171"/>
      <c r="D10400" s="33"/>
      <c r="E10400" s="33"/>
      <c r="F10400" s="33"/>
      <c r="G10400" s="33"/>
      <c r="H10400" s="33"/>
      <c r="I10400" s="171"/>
      <c r="J10400" s="33"/>
      <c r="K10400" s="33"/>
    </row>
    <row r="10401" spans="2:11" x14ac:dyDescent="0.2">
      <c r="B10401" s="33"/>
      <c r="C10401" s="171"/>
      <c r="D10401" s="33"/>
      <c r="E10401" s="33"/>
      <c r="F10401" s="33"/>
      <c r="G10401" s="33"/>
      <c r="H10401" s="33"/>
      <c r="I10401" s="171"/>
      <c r="J10401" s="33"/>
      <c r="K10401" s="33"/>
    </row>
    <row r="10402" spans="2:11" x14ac:dyDescent="0.2">
      <c r="B10402" s="33"/>
      <c r="C10402" s="171"/>
      <c r="D10402" s="33"/>
      <c r="E10402" s="33"/>
      <c r="F10402" s="33"/>
      <c r="G10402" s="33"/>
      <c r="H10402" s="33"/>
      <c r="I10402" s="171"/>
      <c r="J10402" s="33"/>
      <c r="K10402" s="33"/>
    </row>
    <row r="10403" spans="2:11" x14ac:dyDescent="0.2">
      <c r="B10403" s="33"/>
      <c r="C10403" s="171"/>
      <c r="D10403" s="33"/>
      <c r="E10403" s="33"/>
      <c r="F10403" s="33"/>
      <c r="G10403" s="33"/>
      <c r="H10403" s="33"/>
      <c r="I10403" s="171"/>
      <c r="J10403" s="33"/>
      <c r="K10403" s="33"/>
    </row>
    <row r="10404" spans="2:11" x14ac:dyDescent="0.2">
      <c r="B10404" s="33"/>
      <c r="C10404" s="171"/>
      <c r="D10404" s="33"/>
      <c r="E10404" s="33"/>
      <c r="F10404" s="33"/>
      <c r="G10404" s="33"/>
      <c r="H10404" s="33"/>
      <c r="I10404" s="171"/>
      <c r="J10404" s="33"/>
      <c r="K10404" s="33"/>
    </row>
    <row r="10405" spans="2:11" x14ac:dyDescent="0.2">
      <c r="B10405" s="33"/>
      <c r="C10405" s="171"/>
      <c r="D10405" s="33"/>
      <c r="E10405" s="33"/>
      <c r="F10405" s="33"/>
      <c r="G10405" s="33"/>
      <c r="H10405" s="33"/>
      <c r="I10405" s="171"/>
      <c r="J10405" s="33"/>
      <c r="K10405" s="33"/>
    </row>
    <row r="10406" spans="2:11" x14ac:dyDescent="0.2">
      <c r="B10406" s="33"/>
      <c r="C10406" s="171"/>
      <c r="D10406" s="33"/>
      <c r="E10406" s="33"/>
      <c r="F10406" s="33"/>
      <c r="G10406" s="33"/>
      <c r="H10406" s="33"/>
      <c r="I10406" s="171"/>
      <c r="J10406" s="33"/>
      <c r="K10406" s="33"/>
    </row>
    <row r="10407" spans="2:11" x14ac:dyDescent="0.2">
      <c r="B10407" s="33"/>
      <c r="C10407" s="171"/>
      <c r="D10407" s="33"/>
      <c r="E10407" s="33"/>
      <c r="F10407" s="33"/>
      <c r="G10407" s="33"/>
      <c r="H10407" s="33"/>
      <c r="I10407" s="171"/>
      <c r="J10407" s="33"/>
      <c r="K10407" s="33"/>
    </row>
    <row r="10408" spans="2:11" x14ac:dyDescent="0.2">
      <c r="B10408" s="33"/>
      <c r="C10408" s="171"/>
      <c r="D10408" s="33"/>
      <c r="E10408" s="33"/>
      <c r="F10408" s="33"/>
      <c r="G10408" s="33"/>
      <c r="H10408" s="33"/>
      <c r="I10408" s="171"/>
      <c r="J10408" s="33"/>
      <c r="K10408" s="33"/>
    </row>
    <row r="10409" spans="2:11" x14ac:dyDescent="0.2">
      <c r="B10409" s="33"/>
      <c r="C10409" s="171"/>
      <c r="D10409" s="33"/>
      <c r="E10409" s="33"/>
      <c r="F10409" s="33"/>
      <c r="G10409" s="33"/>
      <c r="H10409" s="33"/>
      <c r="I10409" s="171"/>
      <c r="J10409" s="33"/>
      <c r="K10409" s="33"/>
    </row>
    <row r="10410" spans="2:11" x14ac:dyDescent="0.2">
      <c r="B10410" s="33"/>
      <c r="C10410" s="171"/>
      <c r="D10410" s="33"/>
      <c r="E10410" s="33"/>
      <c r="F10410" s="33"/>
      <c r="G10410" s="33"/>
      <c r="H10410" s="33"/>
      <c r="I10410" s="171"/>
      <c r="J10410" s="33"/>
      <c r="K10410" s="33"/>
    </row>
    <row r="10411" spans="2:11" x14ac:dyDescent="0.2">
      <c r="B10411" s="33"/>
      <c r="C10411" s="171"/>
      <c r="D10411" s="33"/>
      <c r="E10411" s="33"/>
      <c r="F10411" s="33"/>
      <c r="G10411" s="33"/>
      <c r="H10411" s="33"/>
      <c r="I10411" s="171"/>
      <c r="J10411" s="33"/>
      <c r="K10411" s="33"/>
    </row>
    <row r="10412" spans="2:11" x14ac:dyDescent="0.2">
      <c r="B10412" s="33"/>
      <c r="C10412" s="171"/>
      <c r="D10412" s="33"/>
      <c r="E10412" s="33"/>
      <c r="F10412" s="33"/>
      <c r="G10412" s="33"/>
      <c r="H10412" s="33"/>
      <c r="I10412" s="171"/>
      <c r="J10412" s="33"/>
      <c r="K10412" s="33"/>
    </row>
    <row r="10413" spans="2:11" x14ac:dyDescent="0.2">
      <c r="B10413" s="33"/>
      <c r="C10413" s="171"/>
      <c r="D10413" s="33"/>
      <c r="E10413" s="33"/>
      <c r="F10413" s="33"/>
      <c r="G10413" s="33"/>
      <c r="H10413" s="33"/>
      <c r="I10413" s="171"/>
      <c r="J10413" s="33"/>
      <c r="K10413" s="33"/>
    </row>
    <row r="10414" spans="2:11" x14ac:dyDescent="0.2">
      <c r="B10414" s="33"/>
      <c r="C10414" s="171"/>
      <c r="D10414" s="33"/>
      <c r="E10414" s="33"/>
      <c r="F10414" s="33"/>
      <c r="G10414" s="33"/>
      <c r="H10414" s="33"/>
      <c r="I10414" s="171"/>
      <c r="J10414" s="33"/>
      <c r="K10414" s="33"/>
    </row>
    <row r="10415" spans="2:11" x14ac:dyDescent="0.2">
      <c r="B10415" s="33"/>
      <c r="C10415" s="171"/>
      <c r="D10415" s="33"/>
      <c r="E10415" s="33"/>
      <c r="F10415" s="33"/>
      <c r="G10415" s="33"/>
      <c r="H10415" s="33"/>
      <c r="I10415" s="171"/>
      <c r="J10415" s="33"/>
      <c r="K10415" s="33"/>
    </row>
    <row r="10416" spans="2:11" x14ac:dyDescent="0.2">
      <c r="B10416" s="33"/>
      <c r="C10416" s="171"/>
      <c r="D10416" s="33"/>
      <c r="E10416" s="33"/>
      <c r="F10416" s="33"/>
      <c r="G10416" s="33"/>
      <c r="H10416" s="33"/>
      <c r="I10416" s="171"/>
      <c r="J10416" s="33"/>
      <c r="K10416" s="33"/>
    </row>
    <row r="10417" spans="2:11" x14ac:dyDescent="0.2">
      <c r="B10417" s="33"/>
      <c r="C10417" s="171"/>
      <c r="D10417" s="33"/>
      <c r="E10417" s="33"/>
      <c r="F10417" s="33"/>
      <c r="G10417" s="33"/>
      <c r="H10417" s="33"/>
      <c r="I10417" s="171"/>
      <c r="J10417" s="33"/>
      <c r="K10417" s="33"/>
    </row>
    <row r="10418" spans="2:11" x14ac:dyDescent="0.2">
      <c r="B10418" s="33"/>
      <c r="C10418" s="171"/>
      <c r="D10418" s="33"/>
      <c r="E10418" s="33"/>
      <c r="F10418" s="33"/>
      <c r="G10418" s="33"/>
      <c r="H10418" s="33"/>
      <c r="I10418" s="171"/>
      <c r="J10418" s="33"/>
      <c r="K10418" s="33"/>
    </row>
    <row r="10419" spans="2:11" x14ac:dyDescent="0.2">
      <c r="B10419" s="33"/>
      <c r="C10419" s="171"/>
      <c r="D10419" s="33"/>
      <c r="E10419" s="33"/>
      <c r="F10419" s="33"/>
      <c r="G10419" s="33"/>
      <c r="H10419" s="33"/>
      <c r="I10419" s="171"/>
      <c r="J10419" s="33"/>
      <c r="K10419" s="33"/>
    </row>
    <row r="10420" spans="2:11" x14ac:dyDescent="0.2">
      <c r="B10420" s="33"/>
      <c r="C10420" s="171"/>
      <c r="D10420" s="33"/>
      <c r="E10420" s="33"/>
      <c r="F10420" s="33"/>
      <c r="G10420" s="33"/>
      <c r="H10420" s="33"/>
      <c r="I10420" s="171"/>
      <c r="J10420" s="33"/>
      <c r="K10420" s="33"/>
    </row>
    <row r="10421" spans="2:11" x14ac:dyDescent="0.2">
      <c r="B10421" s="33"/>
      <c r="C10421" s="171"/>
      <c r="D10421" s="33"/>
      <c r="E10421" s="33"/>
      <c r="F10421" s="33"/>
      <c r="G10421" s="33"/>
      <c r="H10421" s="33"/>
      <c r="I10421" s="171"/>
      <c r="J10421" s="33"/>
      <c r="K10421" s="33"/>
    </row>
    <row r="10422" spans="2:11" x14ac:dyDescent="0.2">
      <c r="B10422" s="33"/>
      <c r="C10422" s="171"/>
      <c r="D10422" s="33"/>
      <c r="E10422" s="33"/>
      <c r="F10422" s="33"/>
      <c r="G10422" s="33"/>
      <c r="H10422" s="33"/>
      <c r="I10422" s="171"/>
      <c r="J10422" s="33"/>
      <c r="K10422" s="33"/>
    </row>
    <row r="10423" spans="2:11" x14ac:dyDescent="0.2">
      <c r="B10423" s="33"/>
      <c r="C10423" s="171"/>
      <c r="D10423" s="33"/>
      <c r="E10423" s="33"/>
      <c r="F10423" s="33"/>
      <c r="G10423" s="33"/>
      <c r="H10423" s="33"/>
      <c r="I10423" s="171"/>
      <c r="J10423" s="33"/>
      <c r="K10423" s="33"/>
    </row>
    <row r="10424" spans="2:11" x14ac:dyDescent="0.2">
      <c r="B10424" s="33"/>
      <c r="C10424" s="171"/>
      <c r="D10424" s="33"/>
      <c r="E10424" s="33"/>
      <c r="F10424" s="33"/>
      <c r="G10424" s="33"/>
      <c r="H10424" s="33"/>
      <c r="I10424" s="171"/>
      <c r="J10424" s="33"/>
      <c r="K10424" s="33"/>
    </row>
    <row r="10425" spans="2:11" x14ac:dyDescent="0.2">
      <c r="B10425" s="33"/>
      <c r="C10425" s="171"/>
      <c r="D10425" s="33"/>
      <c r="E10425" s="33"/>
      <c r="F10425" s="33"/>
      <c r="G10425" s="33"/>
      <c r="H10425" s="33"/>
      <c r="I10425" s="171"/>
      <c r="J10425" s="33"/>
      <c r="K10425" s="33"/>
    </row>
    <row r="10426" spans="2:11" x14ac:dyDescent="0.2">
      <c r="B10426" s="33"/>
      <c r="C10426" s="171"/>
      <c r="D10426" s="33"/>
      <c r="E10426" s="33"/>
      <c r="F10426" s="33"/>
      <c r="G10426" s="33"/>
      <c r="H10426" s="33"/>
      <c r="I10426" s="171"/>
      <c r="J10426" s="33"/>
      <c r="K10426" s="33"/>
    </row>
    <row r="10427" spans="2:11" x14ac:dyDescent="0.2">
      <c r="B10427" s="33"/>
      <c r="C10427" s="171"/>
      <c r="D10427" s="33"/>
      <c r="E10427" s="33"/>
      <c r="F10427" s="33"/>
      <c r="G10427" s="33"/>
      <c r="H10427" s="33"/>
      <c r="I10427" s="171"/>
      <c r="J10427" s="33"/>
      <c r="K10427" s="33"/>
    </row>
    <row r="10428" spans="2:11" x14ac:dyDescent="0.2">
      <c r="B10428" s="33"/>
      <c r="C10428" s="171"/>
      <c r="D10428" s="33"/>
      <c r="E10428" s="33"/>
      <c r="F10428" s="33"/>
      <c r="G10428" s="33"/>
      <c r="H10428" s="33"/>
      <c r="I10428" s="171"/>
      <c r="J10428" s="33"/>
      <c r="K10428" s="33"/>
    </row>
    <row r="10429" spans="2:11" x14ac:dyDescent="0.2">
      <c r="B10429" s="33"/>
      <c r="C10429" s="171"/>
      <c r="D10429" s="33"/>
      <c r="E10429" s="33"/>
      <c r="F10429" s="33"/>
      <c r="G10429" s="33"/>
      <c r="H10429" s="33"/>
      <c r="I10429" s="171"/>
      <c r="J10429" s="33"/>
      <c r="K10429" s="33"/>
    </row>
    <row r="10430" spans="2:11" x14ac:dyDescent="0.2">
      <c r="B10430" s="33"/>
      <c r="C10430" s="171"/>
      <c r="D10430" s="33"/>
      <c r="E10430" s="33"/>
      <c r="F10430" s="33"/>
      <c r="G10430" s="33"/>
      <c r="H10430" s="33"/>
      <c r="I10430" s="171"/>
      <c r="J10430" s="33"/>
      <c r="K10430" s="33"/>
    </row>
    <row r="10431" spans="2:11" x14ac:dyDescent="0.2">
      <c r="B10431" s="33"/>
      <c r="C10431" s="171"/>
      <c r="D10431" s="33"/>
      <c r="E10431" s="33"/>
      <c r="F10431" s="33"/>
      <c r="G10431" s="33"/>
      <c r="H10431" s="33"/>
      <c r="I10431" s="171"/>
      <c r="J10431" s="33"/>
      <c r="K10431" s="33"/>
    </row>
    <row r="10432" spans="2:11" x14ac:dyDescent="0.2">
      <c r="B10432" s="33"/>
      <c r="C10432" s="171"/>
      <c r="D10432" s="33"/>
      <c r="E10432" s="33"/>
      <c r="F10432" s="33"/>
      <c r="G10432" s="33"/>
      <c r="H10432" s="33"/>
      <c r="I10432" s="171"/>
      <c r="J10432" s="33"/>
      <c r="K10432" s="33"/>
    </row>
    <row r="10433" spans="2:11" x14ac:dyDescent="0.2">
      <c r="B10433" s="33"/>
      <c r="C10433" s="171"/>
      <c r="D10433" s="33"/>
      <c r="E10433" s="33"/>
      <c r="F10433" s="33"/>
      <c r="G10433" s="33"/>
      <c r="H10433" s="33"/>
      <c r="I10433" s="171"/>
      <c r="J10433" s="33"/>
      <c r="K10433" s="33"/>
    </row>
    <row r="10434" spans="2:11" x14ac:dyDescent="0.2">
      <c r="B10434" s="33"/>
      <c r="C10434" s="171"/>
      <c r="D10434" s="33"/>
      <c r="E10434" s="33"/>
      <c r="F10434" s="33"/>
      <c r="G10434" s="33"/>
      <c r="H10434" s="33"/>
      <c r="I10434" s="171"/>
      <c r="J10434" s="33"/>
      <c r="K10434" s="33"/>
    </row>
    <row r="10435" spans="2:11" x14ac:dyDescent="0.2">
      <c r="B10435" s="33"/>
      <c r="C10435" s="171"/>
      <c r="D10435" s="33"/>
      <c r="E10435" s="33"/>
      <c r="F10435" s="33"/>
      <c r="G10435" s="33"/>
      <c r="H10435" s="33"/>
      <c r="I10435" s="171"/>
      <c r="J10435" s="33"/>
      <c r="K10435" s="33"/>
    </row>
    <row r="10436" spans="2:11" x14ac:dyDescent="0.2">
      <c r="B10436" s="33"/>
      <c r="C10436" s="171"/>
      <c r="D10436" s="33"/>
      <c r="E10436" s="33"/>
      <c r="F10436" s="33"/>
      <c r="G10436" s="33"/>
      <c r="H10436" s="33"/>
      <c r="I10436" s="171"/>
      <c r="J10436" s="33"/>
      <c r="K10436" s="33"/>
    </row>
    <row r="10437" spans="2:11" x14ac:dyDescent="0.2">
      <c r="B10437" s="33"/>
      <c r="C10437" s="171"/>
      <c r="D10437" s="33"/>
      <c r="E10437" s="33"/>
      <c r="F10437" s="33"/>
      <c r="G10437" s="33"/>
      <c r="H10437" s="33"/>
      <c r="I10437" s="171"/>
      <c r="J10437" s="33"/>
      <c r="K10437" s="33"/>
    </row>
    <row r="10438" spans="2:11" x14ac:dyDescent="0.2">
      <c r="B10438" s="33"/>
      <c r="C10438" s="171"/>
      <c r="D10438" s="33"/>
      <c r="E10438" s="33"/>
      <c r="F10438" s="33"/>
      <c r="G10438" s="33"/>
      <c r="H10438" s="33"/>
      <c r="I10438" s="171"/>
      <c r="J10438" s="33"/>
      <c r="K10438" s="33"/>
    </row>
    <row r="10439" spans="2:11" x14ac:dyDescent="0.2">
      <c r="B10439" s="33"/>
      <c r="C10439" s="171"/>
      <c r="D10439" s="33"/>
      <c r="E10439" s="33"/>
      <c r="F10439" s="33"/>
      <c r="G10439" s="33"/>
      <c r="H10439" s="33"/>
      <c r="I10439" s="171"/>
      <c r="J10439" s="33"/>
      <c r="K10439" s="33"/>
    </row>
    <row r="10440" spans="2:11" x14ac:dyDescent="0.2">
      <c r="B10440" s="33"/>
      <c r="C10440" s="171"/>
      <c r="D10440" s="33"/>
      <c r="E10440" s="33"/>
      <c r="F10440" s="33"/>
      <c r="G10440" s="33"/>
      <c r="H10440" s="33"/>
      <c r="I10440" s="171"/>
      <c r="J10440" s="33"/>
      <c r="K10440" s="33"/>
    </row>
    <row r="10441" spans="2:11" x14ac:dyDescent="0.2">
      <c r="B10441" s="33"/>
      <c r="C10441" s="171"/>
      <c r="D10441" s="33"/>
      <c r="E10441" s="33"/>
      <c r="F10441" s="33"/>
      <c r="G10441" s="33"/>
      <c r="H10441" s="33"/>
      <c r="I10441" s="171"/>
      <c r="J10441" s="33"/>
      <c r="K10441" s="33"/>
    </row>
    <row r="10442" spans="2:11" x14ac:dyDescent="0.2">
      <c r="B10442" s="33"/>
      <c r="C10442" s="171"/>
      <c r="D10442" s="33"/>
      <c r="E10442" s="33"/>
      <c r="F10442" s="33"/>
      <c r="G10442" s="33"/>
      <c r="H10442" s="33"/>
      <c r="I10442" s="171"/>
      <c r="J10442" s="33"/>
      <c r="K10442" s="33"/>
    </row>
    <row r="10443" spans="2:11" x14ac:dyDescent="0.2">
      <c r="B10443" s="33"/>
      <c r="C10443" s="171"/>
      <c r="D10443" s="33"/>
      <c r="E10443" s="33"/>
      <c r="F10443" s="33"/>
      <c r="G10443" s="33"/>
      <c r="H10443" s="33"/>
      <c r="I10443" s="171"/>
      <c r="J10443" s="33"/>
      <c r="K10443" s="33"/>
    </row>
    <row r="10444" spans="2:11" x14ac:dyDescent="0.2">
      <c r="B10444" s="33"/>
      <c r="C10444" s="171"/>
      <c r="D10444" s="33"/>
      <c r="E10444" s="33"/>
      <c r="F10444" s="33"/>
      <c r="G10444" s="33"/>
      <c r="H10444" s="33"/>
      <c r="I10444" s="171"/>
      <c r="J10444" s="33"/>
      <c r="K10444" s="33"/>
    </row>
    <row r="10445" spans="2:11" x14ac:dyDescent="0.2">
      <c r="B10445" s="33"/>
      <c r="C10445" s="171"/>
      <c r="D10445" s="33"/>
      <c r="E10445" s="33"/>
      <c r="F10445" s="33"/>
      <c r="G10445" s="33"/>
      <c r="H10445" s="33"/>
      <c r="I10445" s="171"/>
      <c r="J10445" s="33"/>
      <c r="K10445" s="33"/>
    </row>
    <row r="10446" spans="2:11" x14ac:dyDescent="0.2">
      <c r="B10446" s="33"/>
      <c r="C10446" s="171"/>
      <c r="D10446" s="33"/>
      <c r="E10446" s="33"/>
      <c r="F10446" s="33"/>
      <c r="G10446" s="33"/>
      <c r="H10446" s="33"/>
      <c r="I10446" s="171"/>
      <c r="J10446" s="33"/>
      <c r="K10446" s="33"/>
    </row>
    <row r="10447" spans="2:11" x14ac:dyDescent="0.2">
      <c r="B10447" s="33"/>
      <c r="C10447" s="171"/>
      <c r="D10447" s="33"/>
      <c r="E10447" s="33"/>
      <c r="F10447" s="33"/>
      <c r="G10447" s="33"/>
      <c r="H10447" s="33"/>
      <c r="I10447" s="171"/>
      <c r="J10447" s="33"/>
      <c r="K10447" s="33"/>
    </row>
    <row r="10448" spans="2:11" x14ac:dyDescent="0.2">
      <c r="B10448" s="33"/>
      <c r="C10448" s="171"/>
      <c r="D10448" s="33"/>
      <c r="E10448" s="33"/>
      <c r="F10448" s="33"/>
      <c r="G10448" s="33"/>
      <c r="H10448" s="33"/>
      <c r="I10448" s="171"/>
      <c r="J10448" s="33"/>
      <c r="K10448" s="33"/>
    </row>
    <row r="10449" spans="2:11" x14ac:dyDescent="0.2">
      <c r="B10449" s="33"/>
      <c r="C10449" s="171"/>
      <c r="D10449" s="33"/>
      <c r="E10449" s="33"/>
      <c r="F10449" s="33"/>
      <c r="G10449" s="33"/>
      <c r="H10449" s="33"/>
      <c r="I10449" s="171"/>
      <c r="J10449" s="33"/>
      <c r="K10449" s="33"/>
    </row>
    <row r="10450" spans="2:11" x14ac:dyDescent="0.2">
      <c r="B10450" s="33"/>
      <c r="C10450" s="171"/>
      <c r="D10450" s="33"/>
      <c r="E10450" s="33"/>
      <c r="F10450" s="33"/>
      <c r="G10450" s="33"/>
      <c r="H10450" s="33"/>
      <c r="I10450" s="171"/>
      <c r="J10450" s="33"/>
      <c r="K10450" s="33"/>
    </row>
    <row r="10451" spans="2:11" x14ac:dyDescent="0.2">
      <c r="B10451" s="33"/>
      <c r="C10451" s="171"/>
      <c r="D10451" s="33"/>
      <c r="E10451" s="33"/>
      <c r="F10451" s="33"/>
      <c r="G10451" s="33"/>
      <c r="H10451" s="33"/>
      <c r="I10451" s="171"/>
      <c r="J10451" s="33"/>
      <c r="K10451" s="33"/>
    </row>
    <row r="10452" spans="2:11" x14ac:dyDescent="0.2">
      <c r="B10452" s="33"/>
      <c r="C10452" s="171"/>
      <c r="D10452" s="33"/>
      <c r="E10452" s="33"/>
      <c r="F10452" s="33"/>
      <c r="G10452" s="33"/>
      <c r="H10452" s="33"/>
      <c r="I10452" s="171"/>
      <c r="J10452" s="33"/>
      <c r="K10452" s="33"/>
    </row>
    <row r="10453" spans="2:11" x14ac:dyDescent="0.2">
      <c r="B10453" s="33"/>
      <c r="C10453" s="171"/>
      <c r="D10453" s="33"/>
      <c r="E10453" s="33"/>
      <c r="F10453" s="33"/>
      <c r="G10453" s="33"/>
      <c r="H10453" s="33"/>
      <c r="I10453" s="171"/>
      <c r="J10453" s="33"/>
      <c r="K10453" s="33"/>
    </row>
    <row r="10454" spans="2:11" x14ac:dyDescent="0.2">
      <c r="B10454" s="33"/>
      <c r="C10454" s="171"/>
      <c r="D10454" s="33"/>
      <c r="E10454" s="33"/>
      <c r="F10454" s="33"/>
      <c r="G10454" s="33"/>
      <c r="H10454" s="33"/>
      <c r="I10454" s="171"/>
      <c r="J10454" s="33"/>
      <c r="K10454" s="33"/>
    </row>
    <row r="10455" spans="2:11" x14ac:dyDescent="0.2">
      <c r="B10455" s="33"/>
      <c r="C10455" s="171"/>
      <c r="D10455" s="33"/>
      <c r="E10455" s="33"/>
      <c r="F10455" s="33"/>
      <c r="G10455" s="33"/>
      <c r="H10455" s="33"/>
      <c r="I10455" s="171"/>
      <c r="J10455" s="33"/>
      <c r="K10455" s="33"/>
    </row>
    <row r="10456" spans="2:11" x14ac:dyDescent="0.2">
      <c r="B10456" s="33"/>
      <c r="C10456" s="171"/>
      <c r="D10456" s="33"/>
      <c r="E10456" s="33"/>
      <c r="F10456" s="33"/>
      <c r="G10456" s="33"/>
      <c r="H10456" s="33"/>
      <c r="I10456" s="171"/>
      <c r="J10456" s="33"/>
      <c r="K10456" s="33"/>
    </row>
    <row r="10457" spans="2:11" x14ac:dyDescent="0.2">
      <c r="B10457" s="33"/>
      <c r="C10457" s="171"/>
      <c r="D10457" s="33"/>
      <c r="E10457" s="33"/>
      <c r="F10457" s="33"/>
      <c r="G10457" s="33"/>
      <c r="H10457" s="33"/>
      <c r="I10457" s="171"/>
      <c r="J10457" s="33"/>
      <c r="K10457" s="33"/>
    </row>
    <row r="10458" spans="2:11" x14ac:dyDescent="0.2">
      <c r="B10458" s="33"/>
      <c r="C10458" s="171"/>
      <c r="D10458" s="33"/>
      <c r="E10458" s="33"/>
      <c r="F10458" s="33"/>
      <c r="G10458" s="33"/>
      <c r="H10458" s="33"/>
      <c r="I10458" s="171"/>
      <c r="J10458" s="33"/>
      <c r="K10458" s="33"/>
    </row>
    <row r="10459" spans="2:11" x14ac:dyDescent="0.2">
      <c r="B10459" s="33"/>
      <c r="C10459" s="171"/>
      <c r="D10459" s="33"/>
      <c r="E10459" s="33"/>
      <c r="F10459" s="33"/>
      <c r="G10459" s="33"/>
      <c r="H10459" s="33"/>
      <c r="I10459" s="171"/>
      <c r="J10459" s="33"/>
      <c r="K10459" s="33"/>
    </row>
    <row r="10460" spans="2:11" x14ac:dyDescent="0.2">
      <c r="B10460" s="33"/>
      <c r="C10460" s="171"/>
      <c r="D10460" s="33"/>
      <c r="E10460" s="33"/>
      <c r="F10460" s="33"/>
      <c r="G10460" s="33"/>
      <c r="H10460" s="33"/>
      <c r="I10460" s="171"/>
      <c r="J10460" s="33"/>
      <c r="K10460" s="33"/>
    </row>
    <row r="10461" spans="2:11" x14ac:dyDescent="0.2">
      <c r="B10461" s="33"/>
      <c r="C10461" s="171"/>
      <c r="D10461" s="33"/>
      <c r="E10461" s="33"/>
      <c r="F10461" s="33"/>
      <c r="G10461" s="33"/>
      <c r="H10461" s="33"/>
      <c r="I10461" s="171"/>
      <c r="J10461" s="33"/>
      <c r="K10461" s="33"/>
    </row>
    <row r="10462" spans="2:11" x14ac:dyDescent="0.2">
      <c r="B10462" s="33"/>
      <c r="C10462" s="171"/>
      <c r="D10462" s="33"/>
      <c r="E10462" s="33"/>
      <c r="F10462" s="33"/>
      <c r="G10462" s="33"/>
      <c r="H10462" s="33"/>
      <c r="I10462" s="171"/>
      <c r="J10462" s="33"/>
      <c r="K10462" s="33"/>
    </row>
    <row r="10463" spans="2:11" x14ac:dyDescent="0.2">
      <c r="B10463" s="33"/>
      <c r="C10463" s="171"/>
      <c r="D10463" s="33"/>
      <c r="E10463" s="33"/>
      <c r="F10463" s="33"/>
      <c r="G10463" s="33"/>
      <c r="H10463" s="33"/>
      <c r="I10463" s="171"/>
      <c r="J10463" s="33"/>
      <c r="K10463" s="33"/>
    </row>
    <row r="10464" spans="2:11" x14ac:dyDescent="0.2">
      <c r="B10464" s="33"/>
      <c r="C10464" s="171"/>
      <c r="D10464" s="33"/>
      <c r="E10464" s="33"/>
      <c r="F10464" s="33"/>
      <c r="G10464" s="33"/>
      <c r="H10464" s="33"/>
      <c r="I10464" s="171"/>
      <c r="J10464" s="33"/>
      <c r="K10464" s="33"/>
    </row>
    <row r="10465" spans="2:11" x14ac:dyDescent="0.2">
      <c r="B10465" s="33"/>
      <c r="C10465" s="171"/>
      <c r="D10465" s="33"/>
      <c r="E10465" s="33"/>
      <c r="F10465" s="33"/>
      <c r="G10465" s="33"/>
      <c r="H10465" s="33"/>
      <c r="I10465" s="171"/>
      <c r="J10465" s="33"/>
      <c r="K10465" s="33"/>
    </row>
    <row r="10466" spans="2:11" x14ac:dyDescent="0.2">
      <c r="B10466" s="33"/>
      <c r="C10466" s="171"/>
      <c r="D10466" s="33"/>
      <c r="E10466" s="33"/>
      <c r="F10466" s="33"/>
      <c r="G10466" s="33"/>
      <c r="H10466" s="33"/>
      <c r="I10466" s="171"/>
      <c r="J10466" s="33"/>
      <c r="K10466" s="33"/>
    </row>
    <row r="10467" spans="2:11" x14ac:dyDescent="0.2">
      <c r="B10467" s="33"/>
      <c r="C10467" s="171"/>
      <c r="D10467" s="33"/>
      <c r="E10467" s="33"/>
      <c r="F10467" s="33"/>
      <c r="G10467" s="33"/>
      <c r="H10467" s="33"/>
      <c r="I10467" s="171"/>
      <c r="J10467" s="33"/>
      <c r="K10467" s="33"/>
    </row>
    <row r="10468" spans="2:11" x14ac:dyDescent="0.2">
      <c r="B10468" s="33"/>
      <c r="C10468" s="171"/>
      <c r="D10468" s="33"/>
      <c r="E10468" s="33"/>
      <c r="F10468" s="33"/>
      <c r="G10468" s="33"/>
      <c r="H10468" s="33"/>
      <c r="I10468" s="171"/>
      <c r="J10468" s="33"/>
      <c r="K10468" s="33"/>
    </row>
    <row r="10469" spans="2:11" x14ac:dyDescent="0.2">
      <c r="B10469" s="33"/>
      <c r="C10469" s="171"/>
      <c r="D10469" s="33"/>
      <c r="E10469" s="33"/>
      <c r="F10469" s="33"/>
      <c r="G10469" s="33"/>
      <c r="H10469" s="33"/>
      <c r="I10469" s="171"/>
      <c r="J10469" s="33"/>
      <c r="K10469" s="33"/>
    </row>
    <row r="10470" spans="2:11" x14ac:dyDescent="0.2">
      <c r="B10470" s="33"/>
      <c r="C10470" s="171"/>
      <c r="D10470" s="33"/>
      <c r="E10470" s="33"/>
      <c r="F10470" s="33"/>
      <c r="G10470" s="33"/>
      <c r="H10470" s="33"/>
      <c r="I10470" s="171"/>
      <c r="J10470" s="33"/>
      <c r="K10470" s="33"/>
    </row>
    <row r="10471" spans="2:11" x14ac:dyDescent="0.2">
      <c r="B10471" s="33"/>
      <c r="C10471" s="171"/>
      <c r="D10471" s="33"/>
      <c r="E10471" s="33"/>
      <c r="F10471" s="33"/>
      <c r="G10471" s="33"/>
      <c r="H10471" s="33"/>
      <c r="I10471" s="171"/>
      <c r="J10471" s="33"/>
      <c r="K10471" s="33"/>
    </row>
    <row r="10472" spans="2:11" x14ac:dyDescent="0.2">
      <c r="B10472" s="33"/>
      <c r="C10472" s="171"/>
      <c r="D10472" s="33"/>
      <c r="E10472" s="33"/>
      <c r="F10472" s="33"/>
      <c r="G10472" s="33"/>
      <c r="H10472" s="33"/>
      <c r="I10472" s="171"/>
      <c r="J10472" s="33"/>
      <c r="K10472" s="33"/>
    </row>
    <row r="10473" spans="2:11" x14ac:dyDescent="0.2">
      <c r="B10473" s="33"/>
      <c r="C10473" s="171"/>
      <c r="D10473" s="33"/>
      <c r="E10473" s="33"/>
      <c r="F10473" s="33"/>
      <c r="G10473" s="33"/>
      <c r="H10473" s="33"/>
      <c r="I10473" s="171"/>
      <c r="J10473" s="33"/>
      <c r="K10473" s="33"/>
    </row>
    <row r="10474" spans="2:11" x14ac:dyDescent="0.2">
      <c r="B10474" s="33"/>
      <c r="C10474" s="171"/>
      <c r="D10474" s="33"/>
      <c r="E10474" s="33"/>
      <c r="F10474" s="33"/>
      <c r="G10474" s="33"/>
      <c r="H10474" s="33"/>
      <c r="I10474" s="171"/>
      <c r="J10474" s="33"/>
      <c r="K10474" s="33"/>
    </row>
    <row r="10475" spans="2:11" x14ac:dyDescent="0.2">
      <c r="B10475" s="33"/>
      <c r="C10475" s="171"/>
      <c r="D10475" s="33"/>
      <c r="E10475" s="33"/>
      <c r="F10475" s="33"/>
      <c r="G10475" s="33"/>
      <c r="H10475" s="33"/>
      <c r="I10475" s="171"/>
      <c r="J10475" s="33"/>
      <c r="K10475" s="33"/>
    </row>
    <row r="10476" spans="2:11" x14ac:dyDescent="0.2">
      <c r="B10476" s="33"/>
      <c r="C10476" s="171"/>
      <c r="D10476" s="33"/>
      <c r="E10476" s="33"/>
      <c r="F10476" s="33"/>
      <c r="G10476" s="33"/>
      <c r="H10476" s="33"/>
      <c r="I10476" s="171"/>
      <c r="J10476" s="33"/>
      <c r="K10476" s="33"/>
    </row>
    <row r="10477" spans="2:11" x14ac:dyDescent="0.2">
      <c r="B10477" s="33"/>
      <c r="C10477" s="171"/>
      <c r="D10477" s="33"/>
      <c r="E10477" s="33"/>
      <c r="F10477" s="33"/>
      <c r="G10477" s="33"/>
      <c r="H10477" s="33"/>
      <c r="I10477" s="171"/>
      <c r="J10477" s="33"/>
      <c r="K10477" s="33"/>
    </row>
    <row r="10478" spans="2:11" x14ac:dyDescent="0.2">
      <c r="B10478" s="33"/>
      <c r="C10478" s="171"/>
      <c r="D10478" s="33"/>
      <c r="E10478" s="33"/>
      <c r="F10478" s="33"/>
      <c r="G10478" s="33"/>
      <c r="H10478" s="33"/>
      <c r="I10478" s="171"/>
      <c r="J10478" s="33"/>
      <c r="K10478" s="33"/>
    </row>
    <row r="10479" spans="2:11" x14ac:dyDescent="0.2">
      <c r="B10479" s="33"/>
      <c r="C10479" s="171"/>
      <c r="D10479" s="33"/>
      <c r="E10479" s="33"/>
      <c r="F10479" s="33"/>
      <c r="G10479" s="33"/>
      <c r="H10479" s="33"/>
      <c r="I10479" s="171"/>
      <c r="J10479" s="33"/>
      <c r="K10479" s="33"/>
    </row>
    <row r="10480" spans="2:11" x14ac:dyDescent="0.2">
      <c r="B10480" s="33"/>
      <c r="C10480" s="171"/>
      <c r="D10480" s="33"/>
      <c r="E10480" s="33"/>
      <c r="F10480" s="33"/>
      <c r="G10480" s="33"/>
      <c r="H10480" s="33"/>
      <c r="I10480" s="171"/>
      <c r="J10480" s="33"/>
      <c r="K10480" s="33"/>
    </row>
    <row r="10481" spans="2:11" x14ac:dyDescent="0.2">
      <c r="B10481" s="33"/>
      <c r="C10481" s="171"/>
      <c r="D10481" s="33"/>
      <c r="E10481" s="33"/>
      <c r="F10481" s="33"/>
      <c r="G10481" s="33"/>
      <c r="H10481" s="33"/>
      <c r="I10481" s="171"/>
      <c r="J10481" s="33"/>
      <c r="K10481" s="33"/>
    </row>
    <row r="10482" spans="2:11" x14ac:dyDescent="0.2">
      <c r="B10482" s="33"/>
      <c r="C10482" s="171"/>
      <c r="D10482" s="33"/>
      <c r="E10482" s="33"/>
      <c r="F10482" s="33"/>
      <c r="G10482" s="33"/>
      <c r="H10482" s="33"/>
      <c r="I10482" s="171"/>
      <c r="J10482" s="33"/>
      <c r="K10482" s="33"/>
    </row>
    <row r="10483" spans="2:11" x14ac:dyDescent="0.2">
      <c r="B10483" s="33"/>
      <c r="C10483" s="171"/>
      <c r="D10483" s="33"/>
      <c r="E10483" s="33"/>
      <c r="F10483" s="33"/>
      <c r="G10483" s="33"/>
      <c r="H10483" s="33"/>
      <c r="I10483" s="171"/>
      <c r="J10483" s="33"/>
      <c r="K10483" s="33"/>
    </row>
    <row r="10484" spans="2:11" x14ac:dyDescent="0.2">
      <c r="B10484" s="33"/>
      <c r="C10484" s="171"/>
      <c r="D10484" s="33"/>
      <c r="E10484" s="33"/>
      <c r="F10484" s="33"/>
      <c r="G10484" s="33"/>
      <c r="H10484" s="33"/>
      <c r="I10484" s="171"/>
      <c r="J10484" s="33"/>
      <c r="K10484" s="33"/>
    </row>
    <row r="10485" spans="2:11" x14ac:dyDescent="0.2">
      <c r="B10485" s="33"/>
      <c r="C10485" s="171"/>
      <c r="D10485" s="33"/>
      <c r="E10485" s="33"/>
      <c r="F10485" s="33"/>
      <c r="G10485" s="33"/>
      <c r="H10485" s="33"/>
      <c r="I10485" s="171"/>
      <c r="J10485" s="33"/>
      <c r="K10485" s="33"/>
    </row>
    <row r="10486" spans="2:11" x14ac:dyDescent="0.2">
      <c r="B10486" s="33"/>
      <c r="C10486" s="171"/>
      <c r="D10486" s="33"/>
      <c r="E10486" s="33"/>
      <c r="F10486" s="33"/>
      <c r="G10486" s="33"/>
      <c r="H10486" s="33"/>
      <c r="I10486" s="171"/>
      <c r="J10486" s="33"/>
      <c r="K10486" s="33"/>
    </row>
    <row r="10487" spans="2:11" x14ac:dyDescent="0.2">
      <c r="B10487" s="33"/>
      <c r="C10487" s="171"/>
      <c r="D10487" s="33"/>
      <c r="E10487" s="33"/>
      <c r="F10487" s="33"/>
      <c r="G10487" s="33"/>
      <c r="H10487" s="33"/>
      <c r="I10487" s="171"/>
      <c r="J10487" s="33"/>
      <c r="K10487" s="33"/>
    </row>
    <row r="10488" spans="2:11" x14ac:dyDescent="0.2">
      <c r="B10488" s="33"/>
      <c r="C10488" s="171"/>
      <c r="D10488" s="33"/>
      <c r="E10488" s="33"/>
      <c r="F10488" s="33"/>
      <c r="G10488" s="33"/>
      <c r="H10488" s="33"/>
      <c r="I10488" s="171"/>
      <c r="J10488" s="33"/>
      <c r="K10488" s="33"/>
    </row>
    <row r="10489" spans="2:11" x14ac:dyDescent="0.2">
      <c r="B10489" s="33"/>
      <c r="C10489" s="171"/>
      <c r="D10489" s="33"/>
      <c r="E10489" s="33"/>
      <c r="F10489" s="33"/>
      <c r="G10489" s="33"/>
      <c r="H10489" s="33"/>
      <c r="I10489" s="171"/>
      <c r="J10489" s="33"/>
      <c r="K10489" s="33"/>
    </row>
    <row r="10490" spans="2:11" x14ac:dyDescent="0.2">
      <c r="B10490" s="33"/>
      <c r="C10490" s="171"/>
      <c r="D10490" s="33"/>
      <c r="E10490" s="33"/>
      <c r="F10490" s="33"/>
      <c r="G10490" s="33"/>
      <c r="H10490" s="33"/>
      <c r="I10490" s="171"/>
      <c r="J10490" s="33"/>
      <c r="K10490" s="33"/>
    </row>
    <row r="10491" spans="2:11" x14ac:dyDescent="0.2">
      <c r="B10491" s="33"/>
      <c r="C10491" s="171"/>
      <c r="D10491" s="33"/>
      <c r="E10491" s="33"/>
      <c r="F10491" s="33"/>
      <c r="G10491" s="33"/>
      <c r="H10491" s="33"/>
      <c r="I10491" s="171"/>
      <c r="J10491" s="33"/>
      <c r="K10491" s="33"/>
    </row>
    <row r="10492" spans="2:11" x14ac:dyDescent="0.2">
      <c r="B10492" s="33"/>
      <c r="C10492" s="171"/>
      <c r="D10492" s="33"/>
      <c r="E10492" s="33"/>
      <c r="F10492" s="33"/>
      <c r="G10492" s="33"/>
      <c r="H10492" s="33"/>
      <c r="I10492" s="171"/>
      <c r="J10492" s="33"/>
      <c r="K10492" s="33"/>
    </row>
    <row r="10493" spans="2:11" x14ac:dyDescent="0.2">
      <c r="B10493" s="33"/>
      <c r="C10493" s="171"/>
      <c r="D10493" s="33"/>
      <c r="E10493" s="33"/>
      <c r="F10493" s="33"/>
      <c r="G10493" s="33"/>
      <c r="H10493" s="33"/>
      <c r="I10493" s="171"/>
      <c r="J10493" s="33"/>
      <c r="K10493" s="33"/>
    </row>
    <row r="10494" spans="2:11" x14ac:dyDescent="0.2">
      <c r="B10494" s="33"/>
      <c r="C10494" s="171"/>
      <c r="D10494" s="33"/>
      <c r="E10494" s="33"/>
      <c r="F10494" s="33"/>
      <c r="G10494" s="33"/>
      <c r="H10494" s="33"/>
      <c r="I10494" s="171"/>
      <c r="J10494" s="33"/>
      <c r="K10494" s="33"/>
    </row>
    <row r="10495" spans="2:11" x14ac:dyDescent="0.2">
      <c r="B10495" s="33"/>
      <c r="C10495" s="171"/>
      <c r="D10495" s="33"/>
      <c r="E10495" s="33"/>
      <c r="F10495" s="33"/>
      <c r="G10495" s="33"/>
      <c r="H10495" s="33"/>
      <c r="I10495" s="171"/>
      <c r="J10495" s="33"/>
      <c r="K10495" s="33"/>
    </row>
    <row r="10496" spans="2:11" x14ac:dyDescent="0.2">
      <c r="B10496" s="33"/>
      <c r="C10496" s="171"/>
      <c r="D10496" s="33"/>
      <c r="E10496" s="33"/>
      <c r="F10496" s="33"/>
      <c r="G10496" s="33"/>
      <c r="H10496" s="33"/>
      <c r="I10496" s="171"/>
      <c r="J10496" s="33"/>
      <c r="K10496" s="33"/>
    </row>
    <row r="10497" spans="2:11" x14ac:dyDescent="0.2">
      <c r="B10497" s="33"/>
      <c r="C10497" s="171"/>
      <c r="D10497" s="33"/>
      <c r="E10497" s="33"/>
      <c r="F10497" s="33"/>
      <c r="G10497" s="33"/>
      <c r="H10497" s="33"/>
      <c r="I10497" s="171"/>
      <c r="J10497" s="33"/>
      <c r="K10497" s="33"/>
    </row>
    <row r="10498" spans="2:11" x14ac:dyDescent="0.2">
      <c r="B10498" s="33"/>
      <c r="C10498" s="171"/>
      <c r="D10498" s="33"/>
      <c r="E10498" s="33"/>
      <c r="F10498" s="33"/>
      <c r="G10498" s="33"/>
      <c r="H10498" s="33"/>
      <c r="I10498" s="171"/>
      <c r="J10498" s="33"/>
      <c r="K10498" s="33"/>
    </row>
    <row r="10499" spans="2:11" x14ac:dyDescent="0.2">
      <c r="B10499" s="33"/>
      <c r="C10499" s="171"/>
      <c r="D10499" s="33"/>
      <c r="E10499" s="33"/>
      <c r="F10499" s="33"/>
      <c r="G10499" s="33"/>
      <c r="H10499" s="33"/>
      <c r="I10499" s="171"/>
      <c r="J10499" s="33"/>
      <c r="K10499" s="33"/>
    </row>
    <row r="10500" spans="2:11" x14ac:dyDescent="0.2">
      <c r="B10500" s="33"/>
      <c r="C10500" s="171"/>
      <c r="D10500" s="33"/>
      <c r="E10500" s="33"/>
      <c r="F10500" s="33"/>
      <c r="G10500" s="33"/>
      <c r="H10500" s="33"/>
      <c r="I10500" s="171"/>
      <c r="J10500" s="33"/>
      <c r="K10500" s="33"/>
    </row>
    <row r="10501" spans="2:11" x14ac:dyDescent="0.2">
      <c r="B10501" s="33"/>
      <c r="C10501" s="171"/>
      <c r="D10501" s="33"/>
      <c r="E10501" s="33"/>
      <c r="F10501" s="33"/>
      <c r="G10501" s="33"/>
      <c r="H10501" s="33"/>
      <c r="I10501" s="171"/>
      <c r="J10501" s="33"/>
      <c r="K10501" s="33"/>
    </row>
    <row r="10502" spans="2:11" x14ac:dyDescent="0.2">
      <c r="B10502" s="33"/>
      <c r="C10502" s="171"/>
      <c r="D10502" s="33"/>
      <c r="E10502" s="33"/>
      <c r="F10502" s="33"/>
      <c r="G10502" s="33"/>
      <c r="H10502" s="33"/>
      <c r="I10502" s="171"/>
      <c r="J10502" s="33"/>
      <c r="K10502" s="33"/>
    </row>
    <row r="10503" spans="2:11" x14ac:dyDescent="0.2">
      <c r="B10503" s="33"/>
      <c r="C10503" s="171"/>
      <c r="D10503" s="33"/>
      <c r="E10503" s="33"/>
      <c r="F10503" s="33"/>
      <c r="G10503" s="33"/>
      <c r="H10503" s="33"/>
      <c r="I10503" s="171"/>
      <c r="J10503" s="33"/>
      <c r="K10503" s="33"/>
    </row>
    <row r="10504" spans="2:11" x14ac:dyDescent="0.2">
      <c r="B10504" s="33"/>
      <c r="C10504" s="171"/>
      <c r="D10504" s="33"/>
      <c r="E10504" s="33"/>
      <c r="F10504" s="33"/>
      <c r="G10504" s="33"/>
      <c r="H10504" s="33"/>
      <c r="I10504" s="171"/>
      <c r="J10504" s="33"/>
      <c r="K10504" s="33"/>
    </row>
    <row r="10505" spans="2:11" x14ac:dyDescent="0.2">
      <c r="B10505" s="33"/>
      <c r="C10505" s="171"/>
      <c r="D10505" s="33"/>
      <c r="E10505" s="33"/>
      <c r="F10505" s="33"/>
      <c r="G10505" s="33"/>
      <c r="H10505" s="33"/>
      <c r="I10505" s="171"/>
      <c r="J10505" s="33"/>
      <c r="K10505" s="33"/>
    </row>
    <row r="10506" spans="2:11" x14ac:dyDescent="0.2">
      <c r="B10506" s="33"/>
      <c r="C10506" s="171"/>
      <c r="D10506" s="33"/>
      <c r="E10506" s="33"/>
      <c r="F10506" s="33"/>
      <c r="G10506" s="33"/>
      <c r="H10506" s="33"/>
      <c r="I10506" s="171"/>
      <c r="J10506" s="33"/>
      <c r="K10506" s="33"/>
    </row>
    <row r="10507" spans="2:11" x14ac:dyDescent="0.2">
      <c r="B10507" s="33"/>
      <c r="C10507" s="171"/>
      <c r="D10507" s="33"/>
      <c r="E10507" s="33"/>
      <c r="F10507" s="33"/>
      <c r="G10507" s="33"/>
      <c r="H10507" s="33"/>
      <c r="I10507" s="171"/>
      <c r="J10507" s="33"/>
      <c r="K10507" s="33"/>
    </row>
    <row r="10508" spans="2:11" x14ac:dyDescent="0.2">
      <c r="B10508" s="33"/>
      <c r="C10508" s="171"/>
      <c r="D10508" s="33"/>
      <c r="E10508" s="33"/>
      <c r="F10508" s="33"/>
      <c r="G10508" s="33"/>
      <c r="H10508" s="33"/>
      <c r="I10508" s="171"/>
      <c r="J10508" s="33"/>
      <c r="K10508" s="33"/>
    </row>
    <row r="10509" spans="2:11" x14ac:dyDescent="0.2">
      <c r="B10509" s="33"/>
      <c r="C10509" s="171"/>
      <c r="D10509" s="33"/>
      <c r="E10509" s="33"/>
      <c r="F10509" s="33"/>
      <c r="G10509" s="33"/>
      <c r="H10509" s="33"/>
      <c r="I10509" s="171"/>
      <c r="J10509" s="33"/>
      <c r="K10509" s="33"/>
    </row>
    <row r="10510" spans="2:11" x14ac:dyDescent="0.2">
      <c r="B10510" s="33"/>
      <c r="C10510" s="171"/>
      <c r="D10510" s="33"/>
      <c r="E10510" s="33"/>
      <c r="F10510" s="33"/>
      <c r="G10510" s="33"/>
      <c r="H10510" s="33"/>
      <c r="I10510" s="171"/>
      <c r="J10510" s="33"/>
      <c r="K10510" s="33"/>
    </row>
    <row r="10511" spans="2:11" x14ac:dyDescent="0.2">
      <c r="B10511" s="33"/>
      <c r="C10511" s="171"/>
      <c r="D10511" s="33"/>
      <c r="E10511" s="33"/>
      <c r="F10511" s="33"/>
      <c r="G10511" s="33"/>
      <c r="H10511" s="33"/>
      <c r="I10511" s="171"/>
      <c r="J10511" s="33"/>
      <c r="K10511" s="33"/>
    </row>
    <row r="10512" spans="2:11" x14ac:dyDescent="0.2">
      <c r="B10512" s="33"/>
      <c r="C10512" s="171"/>
      <c r="D10512" s="33"/>
      <c r="E10512" s="33"/>
      <c r="F10512" s="33"/>
      <c r="G10512" s="33"/>
      <c r="H10512" s="33"/>
      <c r="I10512" s="171"/>
      <c r="J10512" s="33"/>
      <c r="K10512" s="33"/>
    </row>
    <row r="10513" spans="2:11" x14ac:dyDescent="0.2">
      <c r="B10513" s="33"/>
      <c r="C10513" s="171"/>
      <c r="D10513" s="33"/>
      <c r="E10513" s="33"/>
      <c r="F10513" s="33"/>
      <c r="G10513" s="33"/>
      <c r="H10513" s="33"/>
      <c r="I10513" s="171"/>
      <c r="J10513" s="33"/>
      <c r="K10513" s="33"/>
    </row>
    <row r="10514" spans="2:11" x14ac:dyDescent="0.2">
      <c r="B10514" s="33"/>
      <c r="C10514" s="171"/>
      <c r="D10514" s="33"/>
      <c r="E10514" s="33"/>
      <c r="F10514" s="33"/>
      <c r="G10514" s="33"/>
      <c r="H10514" s="33"/>
      <c r="I10514" s="171"/>
      <c r="J10514" s="33"/>
      <c r="K10514" s="33"/>
    </row>
    <row r="10515" spans="2:11" x14ac:dyDescent="0.2">
      <c r="B10515" s="33"/>
      <c r="C10515" s="171"/>
      <c r="D10515" s="33"/>
      <c r="E10515" s="33"/>
      <c r="F10515" s="33"/>
      <c r="G10515" s="33"/>
      <c r="H10515" s="33"/>
      <c r="I10515" s="171"/>
      <c r="J10515" s="33"/>
      <c r="K10515" s="33"/>
    </row>
    <row r="10516" spans="2:11" x14ac:dyDescent="0.2">
      <c r="B10516" s="33"/>
      <c r="C10516" s="171"/>
      <c r="D10516" s="33"/>
      <c r="E10516" s="33"/>
      <c r="F10516" s="33"/>
      <c r="G10516" s="33"/>
      <c r="H10516" s="33"/>
      <c r="I10516" s="171"/>
      <c r="J10516" s="33"/>
      <c r="K10516" s="33"/>
    </row>
    <row r="10517" spans="2:11" x14ac:dyDescent="0.2">
      <c r="B10517" s="33"/>
      <c r="C10517" s="171"/>
      <c r="D10517" s="33"/>
      <c r="E10517" s="33"/>
      <c r="F10517" s="33"/>
      <c r="G10517" s="33"/>
      <c r="H10517" s="33"/>
      <c r="I10517" s="171"/>
      <c r="J10517" s="33"/>
      <c r="K10517" s="33"/>
    </row>
    <row r="10518" spans="2:11" x14ac:dyDescent="0.2">
      <c r="B10518" s="33"/>
      <c r="C10518" s="171"/>
      <c r="D10518" s="33"/>
      <c r="E10518" s="33"/>
      <c r="F10518" s="33"/>
      <c r="G10518" s="33"/>
      <c r="H10518" s="33"/>
      <c r="I10518" s="171"/>
      <c r="J10518" s="33"/>
      <c r="K10518" s="33"/>
    </row>
    <row r="10519" spans="2:11" x14ac:dyDescent="0.2">
      <c r="B10519" s="33"/>
      <c r="C10519" s="171"/>
      <c r="D10519" s="33"/>
      <c r="E10519" s="33"/>
      <c r="F10519" s="33"/>
      <c r="G10519" s="33"/>
      <c r="H10519" s="33"/>
      <c r="I10519" s="171"/>
      <c r="J10519" s="33"/>
      <c r="K10519" s="33"/>
    </row>
    <row r="10520" spans="2:11" x14ac:dyDescent="0.2">
      <c r="B10520" s="33"/>
      <c r="C10520" s="171"/>
      <c r="D10520" s="33"/>
      <c r="E10520" s="33"/>
      <c r="F10520" s="33"/>
      <c r="G10520" s="33"/>
      <c r="H10520" s="33"/>
      <c r="I10520" s="171"/>
      <c r="J10520" s="33"/>
      <c r="K10520" s="33"/>
    </row>
    <row r="10521" spans="2:11" x14ac:dyDescent="0.2">
      <c r="B10521" s="33"/>
      <c r="C10521" s="171"/>
      <c r="D10521" s="33"/>
      <c r="E10521" s="33"/>
      <c r="F10521" s="33"/>
      <c r="G10521" s="33"/>
      <c r="H10521" s="33"/>
      <c r="I10521" s="171"/>
      <c r="J10521" s="33"/>
      <c r="K10521" s="33"/>
    </row>
    <row r="10522" spans="2:11" x14ac:dyDescent="0.2">
      <c r="B10522" s="33"/>
      <c r="C10522" s="171"/>
      <c r="D10522" s="33"/>
      <c r="E10522" s="33"/>
      <c r="F10522" s="33"/>
      <c r="G10522" s="33"/>
      <c r="H10522" s="33"/>
      <c r="I10522" s="171"/>
      <c r="J10522" s="33"/>
      <c r="K10522" s="33"/>
    </row>
    <row r="10523" spans="2:11" x14ac:dyDescent="0.2">
      <c r="B10523" s="33"/>
      <c r="C10523" s="171"/>
      <c r="D10523" s="33"/>
      <c r="E10523" s="33"/>
      <c r="F10523" s="33"/>
      <c r="G10523" s="33"/>
      <c r="H10523" s="33"/>
      <c r="I10523" s="171"/>
      <c r="J10523" s="33"/>
      <c r="K10523" s="33"/>
    </row>
    <row r="10524" spans="2:11" x14ac:dyDescent="0.2">
      <c r="B10524" s="33"/>
      <c r="C10524" s="171"/>
      <c r="D10524" s="33"/>
      <c r="E10524" s="33"/>
      <c r="F10524" s="33"/>
      <c r="G10524" s="33"/>
      <c r="H10524" s="33"/>
      <c r="I10524" s="171"/>
      <c r="J10524" s="33"/>
      <c r="K10524" s="33"/>
    </row>
    <row r="10525" spans="2:11" x14ac:dyDescent="0.2">
      <c r="B10525" s="33"/>
      <c r="C10525" s="171"/>
      <c r="D10525" s="33"/>
      <c r="E10525" s="33"/>
      <c r="F10525" s="33"/>
      <c r="G10525" s="33"/>
      <c r="H10525" s="33"/>
      <c r="I10525" s="171"/>
      <c r="J10525" s="33"/>
      <c r="K10525" s="33"/>
    </row>
    <row r="10526" spans="2:11" x14ac:dyDescent="0.2">
      <c r="B10526" s="33"/>
      <c r="C10526" s="171"/>
      <c r="D10526" s="33"/>
      <c r="E10526" s="33"/>
      <c r="F10526" s="33"/>
      <c r="G10526" s="33"/>
      <c r="H10526" s="33"/>
      <c r="I10526" s="171"/>
      <c r="J10526" s="33"/>
      <c r="K10526" s="33"/>
    </row>
    <row r="10527" spans="2:11" x14ac:dyDescent="0.2">
      <c r="B10527" s="33"/>
      <c r="C10527" s="171"/>
      <c r="D10527" s="33"/>
      <c r="E10527" s="33"/>
      <c r="F10527" s="33"/>
      <c r="G10527" s="33"/>
      <c r="H10527" s="33"/>
      <c r="I10527" s="171"/>
      <c r="J10527" s="33"/>
      <c r="K10527" s="33"/>
    </row>
    <row r="10528" spans="2:11" x14ac:dyDescent="0.2">
      <c r="B10528" s="33"/>
      <c r="C10528" s="171"/>
      <c r="D10528" s="33"/>
      <c r="E10528" s="33"/>
      <c r="F10528" s="33"/>
      <c r="G10528" s="33"/>
      <c r="H10528" s="33"/>
      <c r="I10528" s="171"/>
      <c r="J10528" s="33"/>
      <c r="K10528" s="33"/>
    </row>
    <row r="10529" spans="2:11" x14ac:dyDescent="0.2">
      <c r="B10529" s="33"/>
      <c r="C10529" s="171"/>
      <c r="D10529" s="33"/>
      <c r="E10529" s="33"/>
      <c r="F10529" s="33"/>
      <c r="G10529" s="33"/>
      <c r="H10529" s="33"/>
      <c r="I10529" s="171"/>
      <c r="J10529" s="33"/>
      <c r="K10529" s="33"/>
    </row>
    <row r="10530" spans="2:11" x14ac:dyDescent="0.2">
      <c r="B10530" s="33"/>
      <c r="C10530" s="171"/>
      <c r="D10530" s="33"/>
      <c r="E10530" s="33"/>
      <c r="F10530" s="33"/>
      <c r="G10530" s="33"/>
      <c r="H10530" s="33"/>
      <c r="I10530" s="171"/>
      <c r="J10530" s="33"/>
      <c r="K10530" s="33"/>
    </row>
    <row r="10531" spans="2:11" x14ac:dyDescent="0.2">
      <c r="B10531" s="33"/>
      <c r="C10531" s="171"/>
      <c r="D10531" s="33"/>
      <c r="E10531" s="33"/>
      <c r="F10531" s="33"/>
      <c r="G10531" s="33"/>
      <c r="H10531" s="33"/>
      <c r="I10531" s="171"/>
      <c r="J10531" s="33"/>
      <c r="K10531" s="33"/>
    </row>
    <row r="10532" spans="2:11" x14ac:dyDescent="0.2">
      <c r="B10532" s="33"/>
      <c r="C10532" s="171"/>
      <c r="D10532" s="33"/>
      <c r="E10532" s="33"/>
      <c r="F10532" s="33"/>
      <c r="G10532" s="33"/>
      <c r="H10532" s="33"/>
      <c r="I10532" s="171"/>
      <c r="J10532" s="33"/>
      <c r="K10532" s="33"/>
    </row>
    <row r="10533" spans="2:11" x14ac:dyDescent="0.2">
      <c r="B10533" s="33"/>
      <c r="C10533" s="171"/>
      <c r="D10533" s="33"/>
      <c r="E10533" s="33"/>
      <c r="F10533" s="33"/>
      <c r="G10533" s="33"/>
      <c r="H10533" s="33"/>
      <c r="I10533" s="171"/>
      <c r="J10533" s="33"/>
      <c r="K10533" s="33"/>
    </row>
    <row r="10534" spans="2:11" x14ac:dyDescent="0.2">
      <c r="B10534" s="33"/>
      <c r="C10534" s="171"/>
      <c r="D10534" s="33"/>
      <c r="E10534" s="33"/>
      <c r="F10534" s="33"/>
      <c r="G10534" s="33"/>
      <c r="H10534" s="33"/>
      <c r="I10534" s="171"/>
      <c r="J10534" s="33"/>
      <c r="K10534" s="33"/>
    </row>
    <row r="10535" spans="2:11" x14ac:dyDescent="0.2">
      <c r="B10535" s="33"/>
      <c r="C10535" s="171"/>
      <c r="D10535" s="33"/>
      <c r="E10535" s="33"/>
      <c r="F10535" s="33"/>
      <c r="G10535" s="33"/>
      <c r="H10535" s="33"/>
      <c r="I10535" s="171"/>
      <c r="J10535" s="33"/>
      <c r="K10535" s="33"/>
    </row>
    <row r="10536" spans="2:11" x14ac:dyDescent="0.2">
      <c r="B10536" s="33"/>
      <c r="C10536" s="171"/>
      <c r="D10536" s="33"/>
      <c r="E10536" s="33"/>
      <c r="F10536" s="33"/>
      <c r="G10536" s="33"/>
      <c r="H10536" s="33"/>
      <c r="I10536" s="171"/>
      <c r="J10536" s="33"/>
      <c r="K10536" s="33"/>
    </row>
    <row r="10537" spans="2:11" x14ac:dyDescent="0.2">
      <c r="B10537" s="33"/>
      <c r="C10537" s="171"/>
      <c r="D10537" s="33"/>
      <c r="E10537" s="33"/>
      <c r="F10537" s="33"/>
      <c r="G10537" s="33"/>
      <c r="H10537" s="33"/>
      <c r="I10537" s="171"/>
      <c r="J10537" s="33"/>
      <c r="K10537" s="33"/>
    </row>
    <row r="10538" spans="2:11" x14ac:dyDescent="0.2">
      <c r="B10538" s="33"/>
      <c r="C10538" s="171"/>
      <c r="D10538" s="33"/>
      <c r="E10538" s="33"/>
      <c r="F10538" s="33"/>
      <c r="G10538" s="33"/>
      <c r="H10538" s="33"/>
      <c r="I10538" s="171"/>
      <c r="J10538" s="33"/>
      <c r="K10538" s="33"/>
    </row>
    <row r="10539" spans="2:11" x14ac:dyDescent="0.2">
      <c r="B10539" s="33"/>
      <c r="C10539" s="171"/>
      <c r="D10539" s="33"/>
      <c r="E10539" s="33"/>
      <c r="F10539" s="33"/>
      <c r="G10539" s="33"/>
      <c r="H10539" s="33"/>
      <c r="I10539" s="171"/>
      <c r="J10539" s="33"/>
      <c r="K10539" s="33"/>
    </row>
    <row r="10540" spans="2:11" x14ac:dyDescent="0.2">
      <c r="B10540" s="33"/>
      <c r="C10540" s="171"/>
      <c r="D10540" s="33"/>
      <c r="E10540" s="33"/>
      <c r="F10540" s="33"/>
      <c r="G10540" s="33"/>
      <c r="H10540" s="33"/>
      <c r="I10540" s="171"/>
      <c r="J10540" s="33"/>
      <c r="K10540" s="33"/>
    </row>
    <row r="10541" spans="2:11" x14ac:dyDescent="0.2">
      <c r="B10541" s="33"/>
      <c r="C10541" s="171"/>
      <c r="D10541" s="33"/>
      <c r="E10541" s="33"/>
      <c r="F10541" s="33"/>
      <c r="G10541" s="33"/>
      <c r="H10541" s="33"/>
      <c r="I10541" s="171"/>
      <c r="J10541" s="33"/>
      <c r="K10541" s="33"/>
    </row>
    <row r="10542" spans="2:11" x14ac:dyDescent="0.2">
      <c r="B10542" s="33"/>
      <c r="C10542" s="171"/>
      <c r="D10542" s="33"/>
      <c r="E10542" s="33"/>
      <c r="F10542" s="33"/>
      <c r="G10542" s="33"/>
      <c r="H10542" s="33"/>
      <c r="I10542" s="171"/>
      <c r="J10542" s="33"/>
      <c r="K10542" s="33"/>
    </row>
    <row r="10543" spans="2:11" x14ac:dyDescent="0.2">
      <c r="B10543" s="33"/>
      <c r="C10543" s="171"/>
      <c r="D10543" s="33"/>
      <c r="E10543" s="33"/>
      <c r="F10543" s="33"/>
      <c r="G10543" s="33"/>
      <c r="H10543" s="33"/>
      <c r="I10543" s="171"/>
      <c r="J10543" s="33"/>
      <c r="K10543" s="33"/>
    </row>
    <row r="10544" spans="2:11" x14ac:dyDescent="0.2">
      <c r="B10544" s="33"/>
      <c r="C10544" s="171"/>
      <c r="D10544" s="33"/>
      <c r="E10544" s="33"/>
      <c r="F10544" s="33"/>
      <c r="G10544" s="33"/>
      <c r="H10544" s="33"/>
      <c r="I10544" s="171"/>
      <c r="J10544" s="33"/>
      <c r="K10544" s="33"/>
    </row>
    <row r="10545" spans="2:11" x14ac:dyDescent="0.2">
      <c r="B10545" s="33"/>
      <c r="C10545" s="171"/>
      <c r="D10545" s="33"/>
      <c r="E10545" s="33"/>
      <c r="F10545" s="33"/>
      <c r="G10545" s="33"/>
      <c r="H10545" s="33"/>
      <c r="I10545" s="171"/>
      <c r="J10545" s="33"/>
      <c r="K10545" s="33"/>
    </row>
    <row r="10546" spans="2:11" x14ac:dyDescent="0.2">
      <c r="B10546" s="33"/>
      <c r="C10546" s="171"/>
      <c r="D10546" s="33"/>
      <c r="E10546" s="33"/>
      <c r="F10546" s="33"/>
      <c r="G10546" s="33"/>
      <c r="H10546" s="33"/>
      <c r="I10546" s="171"/>
      <c r="J10546" s="33"/>
      <c r="K10546" s="33"/>
    </row>
    <row r="10547" spans="2:11" x14ac:dyDescent="0.2">
      <c r="B10547" s="33"/>
      <c r="C10547" s="171"/>
      <c r="D10547" s="33"/>
      <c r="E10547" s="33"/>
      <c r="F10547" s="33"/>
      <c r="G10547" s="33"/>
      <c r="H10547" s="33"/>
      <c r="I10547" s="171"/>
      <c r="J10547" s="33"/>
      <c r="K10547" s="33"/>
    </row>
    <row r="10548" spans="2:11" x14ac:dyDescent="0.2">
      <c r="B10548" s="33"/>
      <c r="C10548" s="171"/>
      <c r="D10548" s="33"/>
      <c r="E10548" s="33"/>
      <c r="F10548" s="33"/>
      <c r="G10548" s="33"/>
      <c r="H10548" s="33"/>
      <c r="I10548" s="171"/>
      <c r="J10548" s="33"/>
      <c r="K10548" s="33"/>
    </row>
    <row r="10549" spans="2:11" x14ac:dyDescent="0.2">
      <c r="B10549" s="33"/>
      <c r="C10549" s="171"/>
      <c r="D10549" s="33"/>
      <c r="E10549" s="33"/>
      <c r="F10549" s="33"/>
      <c r="G10549" s="33"/>
      <c r="H10549" s="33"/>
      <c r="I10549" s="171"/>
      <c r="J10549" s="33"/>
      <c r="K10549" s="33"/>
    </row>
    <row r="10550" spans="2:11" x14ac:dyDescent="0.2">
      <c r="B10550" s="33"/>
      <c r="C10550" s="171"/>
      <c r="D10550" s="33"/>
      <c r="E10550" s="33"/>
      <c r="F10550" s="33"/>
      <c r="G10550" s="33"/>
      <c r="H10550" s="33"/>
      <c r="I10550" s="171"/>
      <c r="J10550" s="33"/>
      <c r="K10550" s="33"/>
    </row>
    <row r="10551" spans="2:11" x14ac:dyDescent="0.2">
      <c r="B10551" s="33"/>
      <c r="C10551" s="171"/>
      <c r="D10551" s="33"/>
      <c r="E10551" s="33"/>
      <c r="F10551" s="33"/>
      <c r="G10551" s="33"/>
      <c r="H10551" s="33"/>
      <c r="I10551" s="171"/>
      <c r="J10551" s="33"/>
      <c r="K10551" s="33"/>
    </row>
    <row r="10552" spans="2:11" x14ac:dyDescent="0.2">
      <c r="B10552" s="33"/>
      <c r="C10552" s="171"/>
      <c r="D10552" s="33"/>
      <c r="E10552" s="33"/>
      <c r="F10552" s="33"/>
      <c r="G10552" s="33"/>
      <c r="H10552" s="33"/>
      <c r="I10552" s="171"/>
      <c r="J10552" s="33"/>
      <c r="K10552" s="33"/>
    </row>
    <row r="10553" spans="2:11" x14ac:dyDescent="0.2">
      <c r="B10553" s="33"/>
      <c r="C10553" s="171"/>
      <c r="D10553" s="33"/>
      <c r="E10553" s="33"/>
      <c r="F10553" s="33"/>
      <c r="G10553" s="33"/>
      <c r="H10553" s="33"/>
      <c r="I10553" s="171"/>
      <c r="J10553" s="33"/>
      <c r="K10553" s="33"/>
    </row>
    <row r="10554" spans="2:11" x14ac:dyDescent="0.2">
      <c r="B10554" s="33"/>
      <c r="C10554" s="171"/>
      <c r="D10554" s="33"/>
      <c r="E10554" s="33"/>
      <c r="F10554" s="33"/>
      <c r="G10554" s="33"/>
      <c r="H10554" s="33"/>
      <c r="I10554" s="171"/>
      <c r="J10554" s="33"/>
      <c r="K10554" s="33"/>
    </row>
    <row r="10555" spans="2:11" x14ac:dyDescent="0.2">
      <c r="B10555" s="33"/>
      <c r="C10555" s="171"/>
      <c r="D10555" s="33"/>
      <c r="E10555" s="33"/>
      <c r="F10555" s="33"/>
      <c r="G10555" s="33"/>
      <c r="H10555" s="33"/>
      <c r="I10555" s="171"/>
      <c r="J10555" s="33"/>
      <c r="K10555" s="33"/>
    </row>
    <row r="10556" spans="2:11" x14ac:dyDescent="0.2">
      <c r="B10556" s="33"/>
      <c r="C10556" s="171"/>
      <c r="D10556" s="33"/>
      <c r="E10556" s="33"/>
      <c r="F10556" s="33"/>
      <c r="G10556" s="33"/>
      <c r="H10556" s="33"/>
      <c r="I10556" s="171"/>
      <c r="J10556" s="33"/>
      <c r="K10556" s="33"/>
    </row>
    <row r="10557" spans="2:11" x14ac:dyDescent="0.2">
      <c r="B10557" s="33"/>
      <c r="C10557" s="171"/>
      <c r="D10557" s="33"/>
      <c r="E10557" s="33"/>
      <c r="F10557" s="33"/>
      <c r="G10557" s="33"/>
      <c r="H10557" s="33"/>
      <c r="I10557" s="171"/>
      <c r="J10557" s="33"/>
      <c r="K10557" s="33"/>
    </row>
    <row r="10558" spans="2:11" x14ac:dyDescent="0.2">
      <c r="B10558" s="33"/>
      <c r="C10558" s="171"/>
      <c r="D10558" s="33"/>
      <c r="E10558" s="33"/>
      <c r="F10558" s="33"/>
      <c r="G10558" s="33"/>
      <c r="H10558" s="33"/>
      <c r="I10558" s="171"/>
      <c r="J10558" s="33"/>
      <c r="K10558" s="33"/>
    </row>
    <row r="10559" spans="2:11" x14ac:dyDescent="0.2">
      <c r="B10559" s="33"/>
      <c r="C10559" s="171"/>
      <c r="D10559" s="33"/>
      <c r="E10559" s="33"/>
      <c r="F10559" s="33"/>
      <c r="G10559" s="33"/>
      <c r="H10559" s="33"/>
      <c r="I10559" s="171"/>
      <c r="J10559" s="33"/>
      <c r="K10559" s="33"/>
    </row>
    <row r="10560" spans="2:11" x14ac:dyDescent="0.2">
      <c r="B10560" s="33"/>
      <c r="C10560" s="171"/>
      <c r="D10560" s="33"/>
      <c r="E10560" s="33"/>
      <c r="F10560" s="33"/>
      <c r="G10560" s="33"/>
      <c r="H10560" s="33"/>
      <c r="I10560" s="171"/>
      <c r="J10560" s="33"/>
      <c r="K10560" s="33"/>
    </row>
    <row r="10561" spans="2:11" x14ac:dyDescent="0.2">
      <c r="B10561" s="33"/>
      <c r="C10561" s="171"/>
      <c r="D10561" s="33"/>
      <c r="E10561" s="33"/>
      <c r="F10561" s="33"/>
      <c r="G10561" s="33"/>
      <c r="H10561" s="33"/>
      <c r="I10561" s="171"/>
      <c r="J10561" s="33"/>
      <c r="K10561" s="33"/>
    </row>
    <row r="10562" spans="2:11" x14ac:dyDescent="0.2">
      <c r="B10562" s="33"/>
      <c r="C10562" s="171"/>
      <c r="D10562" s="33"/>
      <c r="E10562" s="33"/>
      <c r="F10562" s="33"/>
      <c r="G10562" s="33"/>
      <c r="H10562" s="33"/>
      <c r="I10562" s="171"/>
      <c r="J10562" s="33"/>
      <c r="K10562" s="33"/>
    </row>
    <row r="10563" spans="2:11" x14ac:dyDescent="0.2">
      <c r="B10563" s="33"/>
      <c r="C10563" s="171"/>
      <c r="D10563" s="33"/>
      <c r="E10563" s="33"/>
      <c r="F10563" s="33"/>
      <c r="G10563" s="33"/>
      <c r="H10563" s="33"/>
      <c r="I10563" s="171"/>
      <c r="J10563" s="33"/>
      <c r="K10563" s="33"/>
    </row>
    <row r="10564" spans="2:11" x14ac:dyDescent="0.2">
      <c r="B10564" s="33"/>
      <c r="C10564" s="171"/>
      <c r="D10564" s="33"/>
      <c r="E10564" s="33"/>
      <c r="F10564" s="33"/>
      <c r="G10564" s="33"/>
      <c r="H10564" s="33"/>
      <c r="I10564" s="171"/>
      <c r="J10564" s="33"/>
      <c r="K10564" s="33"/>
    </row>
    <row r="10565" spans="2:11" x14ac:dyDescent="0.2">
      <c r="B10565" s="33"/>
      <c r="C10565" s="171"/>
      <c r="D10565" s="33"/>
      <c r="E10565" s="33"/>
      <c r="F10565" s="33"/>
      <c r="G10565" s="33"/>
      <c r="H10565" s="33"/>
      <c r="I10565" s="171"/>
      <c r="J10565" s="33"/>
      <c r="K10565" s="33"/>
    </row>
    <row r="10566" spans="2:11" x14ac:dyDescent="0.2">
      <c r="B10566" s="33"/>
      <c r="C10566" s="171"/>
      <c r="D10566" s="33"/>
      <c r="E10566" s="33"/>
      <c r="F10566" s="33"/>
      <c r="G10566" s="33"/>
      <c r="H10566" s="33"/>
      <c r="I10566" s="171"/>
      <c r="J10566" s="33"/>
      <c r="K10566" s="33"/>
    </row>
    <row r="10567" spans="2:11" x14ac:dyDescent="0.2">
      <c r="B10567" s="33"/>
      <c r="C10567" s="171"/>
      <c r="D10567" s="33"/>
      <c r="E10567" s="33"/>
      <c r="F10567" s="33"/>
      <c r="G10567" s="33"/>
      <c r="H10567" s="33"/>
      <c r="I10567" s="171"/>
      <c r="J10567" s="33"/>
      <c r="K10567" s="33"/>
    </row>
    <row r="10568" spans="2:11" x14ac:dyDescent="0.2">
      <c r="B10568" s="33"/>
      <c r="C10568" s="171"/>
      <c r="D10568" s="33"/>
      <c r="E10568" s="33"/>
      <c r="F10568" s="33"/>
      <c r="G10568" s="33"/>
      <c r="H10568" s="33"/>
      <c r="I10568" s="171"/>
      <c r="J10568" s="33"/>
      <c r="K10568" s="33"/>
    </row>
    <row r="10569" spans="2:11" x14ac:dyDescent="0.2">
      <c r="B10569" s="33"/>
      <c r="C10569" s="171"/>
      <c r="D10569" s="33"/>
      <c r="E10569" s="33"/>
      <c r="F10569" s="33"/>
      <c r="G10569" s="33"/>
      <c r="H10569" s="33"/>
      <c r="I10569" s="171"/>
      <c r="J10569" s="33"/>
      <c r="K10569" s="33"/>
    </row>
    <row r="10570" spans="2:11" x14ac:dyDescent="0.2">
      <c r="B10570" s="33"/>
      <c r="C10570" s="171"/>
      <c r="D10570" s="33"/>
      <c r="E10570" s="33"/>
      <c r="F10570" s="33"/>
      <c r="G10570" s="33"/>
      <c r="H10570" s="33"/>
      <c r="I10570" s="171"/>
      <c r="J10570" s="33"/>
      <c r="K10570" s="33"/>
    </row>
    <row r="10571" spans="2:11" x14ac:dyDescent="0.2">
      <c r="B10571" s="33"/>
      <c r="C10571" s="171"/>
      <c r="D10571" s="33"/>
      <c r="E10571" s="33"/>
      <c r="F10571" s="33"/>
      <c r="G10571" s="33"/>
      <c r="H10571" s="33"/>
      <c r="I10571" s="171"/>
      <c r="J10571" s="33"/>
      <c r="K10571" s="33"/>
    </row>
    <row r="10572" spans="2:11" x14ac:dyDescent="0.2">
      <c r="B10572" s="33"/>
      <c r="C10572" s="171"/>
      <c r="D10572" s="33"/>
      <c r="E10572" s="33"/>
      <c r="F10572" s="33"/>
      <c r="G10572" s="33"/>
      <c r="H10572" s="33"/>
      <c r="I10572" s="171"/>
      <c r="J10572" s="33"/>
      <c r="K10572" s="33"/>
    </row>
    <row r="10573" spans="2:11" x14ac:dyDescent="0.2">
      <c r="B10573" s="33"/>
      <c r="C10573" s="171"/>
      <c r="D10573" s="33"/>
      <c r="E10573" s="33"/>
      <c r="F10573" s="33"/>
      <c r="G10573" s="33"/>
      <c r="H10573" s="33"/>
      <c r="I10573" s="171"/>
      <c r="J10573" s="33"/>
      <c r="K10573" s="33"/>
    </row>
    <row r="10574" spans="2:11" x14ac:dyDescent="0.2">
      <c r="B10574" s="33"/>
      <c r="C10574" s="171"/>
      <c r="D10574" s="33"/>
      <c r="E10574" s="33"/>
      <c r="F10574" s="33"/>
      <c r="G10574" s="33"/>
      <c r="H10574" s="33"/>
      <c r="I10574" s="171"/>
      <c r="J10574" s="33"/>
      <c r="K10574" s="33"/>
    </row>
    <row r="10575" spans="2:11" x14ac:dyDescent="0.2">
      <c r="B10575" s="33"/>
      <c r="C10575" s="171"/>
      <c r="D10575" s="33"/>
      <c r="E10575" s="33"/>
      <c r="F10575" s="33"/>
      <c r="G10575" s="33"/>
      <c r="H10575" s="33"/>
      <c r="I10575" s="171"/>
      <c r="J10575" s="33"/>
      <c r="K10575" s="33"/>
    </row>
    <row r="10576" spans="2:11" x14ac:dyDescent="0.2">
      <c r="B10576" s="33"/>
      <c r="C10576" s="171"/>
      <c r="D10576" s="33"/>
      <c r="E10576" s="33"/>
      <c r="F10576" s="33"/>
      <c r="G10576" s="33"/>
      <c r="H10576" s="33"/>
      <c r="I10576" s="171"/>
      <c r="J10576" s="33"/>
      <c r="K10576" s="33"/>
    </row>
    <row r="10577" spans="2:11" x14ac:dyDescent="0.2">
      <c r="B10577" s="33"/>
      <c r="C10577" s="171"/>
      <c r="D10577" s="33"/>
      <c r="E10577" s="33"/>
      <c r="F10577" s="33"/>
      <c r="G10577" s="33"/>
      <c r="H10577" s="33"/>
      <c r="I10577" s="171"/>
      <c r="J10577" s="33"/>
      <c r="K10577" s="33"/>
    </row>
    <row r="10578" spans="2:11" x14ac:dyDescent="0.2">
      <c r="B10578" s="33"/>
      <c r="C10578" s="171"/>
      <c r="D10578" s="33"/>
      <c r="E10578" s="33"/>
      <c r="F10578" s="33"/>
      <c r="G10578" s="33"/>
      <c r="H10578" s="33"/>
      <c r="I10578" s="171"/>
      <c r="J10578" s="33"/>
      <c r="K10578" s="33"/>
    </row>
    <row r="10579" spans="2:11" x14ac:dyDescent="0.2">
      <c r="B10579" s="33"/>
      <c r="C10579" s="171"/>
      <c r="D10579" s="33"/>
      <c r="E10579" s="33"/>
      <c r="F10579" s="33"/>
      <c r="G10579" s="33"/>
      <c r="H10579" s="33"/>
      <c r="I10579" s="171"/>
      <c r="J10579" s="33"/>
      <c r="K10579" s="33"/>
    </row>
    <row r="10580" spans="2:11" x14ac:dyDescent="0.2">
      <c r="B10580" s="33"/>
      <c r="C10580" s="171"/>
      <c r="D10580" s="33"/>
      <c r="E10580" s="33"/>
      <c r="F10580" s="33"/>
      <c r="G10580" s="33"/>
      <c r="H10580" s="33"/>
      <c r="I10580" s="171"/>
      <c r="J10580" s="33"/>
      <c r="K10580" s="33"/>
    </row>
    <row r="10581" spans="2:11" x14ac:dyDescent="0.2">
      <c r="B10581" s="33"/>
      <c r="C10581" s="171"/>
      <c r="D10581" s="33"/>
      <c r="E10581" s="33"/>
      <c r="F10581" s="33"/>
      <c r="G10581" s="33"/>
      <c r="H10581" s="33"/>
      <c r="I10581" s="171"/>
      <c r="J10581" s="33"/>
      <c r="K10581" s="33"/>
    </row>
    <row r="10582" spans="2:11" x14ac:dyDescent="0.2">
      <c r="B10582" s="33"/>
      <c r="C10582" s="171"/>
      <c r="D10582" s="33"/>
      <c r="E10582" s="33"/>
      <c r="F10582" s="33"/>
      <c r="G10582" s="33"/>
      <c r="H10582" s="33"/>
      <c r="I10582" s="171"/>
      <c r="J10582" s="33"/>
      <c r="K10582" s="33"/>
    </row>
    <row r="10583" spans="2:11" x14ac:dyDescent="0.2">
      <c r="B10583" s="33"/>
      <c r="C10583" s="171"/>
      <c r="D10583" s="33"/>
      <c r="E10583" s="33"/>
      <c r="F10583" s="33"/>
      <c r="G10583" s="33"/>
      <c r="H10583" s="33"/>
      <c r="I10583" s="171"/>
      <c r="J10583" s="33"/>
      <c r="K10583" s="33"/>
    </row>
    <row r="10584" spans="2:11" x14ac:dyDescent="0.2">
      <c r="B10584" s="33"/>
      <c r="C10584" s="171"/>
      <c r="D10584" s="33"/>
      <c r="E10584" s="33"/>
      <c r="F10584" s="33"/>
      <c r="G10584" s="33"/>
      <c r="H10584" s="33"/>
      <c r="I10584" s="171"/>
      <c r="J10584" s="33"/>
      <c r="K10584" s="33"/>
    </row>
    <row r="10585" spans="2:11" x14ac:dyDescent="0.2">
      <c r="B10585" s="33"/>
      <c r="C10585" s="171"/>
      <c r="D10585" s="33"/>
      <c r="E10585" s="33"/>
      <c r="F10585" s="33"/>
      <c r="G10585" s="33"/>
      <c r="H10585" s="33"/>
      <c r="I10585" s="171"/>
      <c r="J10585" s="33"/>
      <c r="K10585" s="33"/>
    </row>
    <row r="10586" spans="2:11" x14ac:dyDescent="0.2">
      <c r="B10586" s="33"/>
      <c r="C10586" s="171"/>
      <c r="D10586" s="33"/>
      <c r="E10586" s="33"/>
      <c r="F10586" s="33"/>
      <c r="G10586" s="33"/>
      <c r="H10586" s="33"/>
      <c r="I10586" s="171"/>
      <c r="J10586" s="33"/>
      <c r="K10586" s="33"/>
    </row>
    <row r="10587" spans="2:11" x14ac:dyDescent="0.2">
      <c r="B10587" s="33"/>
      <c r="C10587" s="171"/>
      <c r="D10587" s="33"/>
      <c r="E10587" s="33"/>
      <c r="F10587" s="33"/>
      <c r="G10587" s="33"/>
      <c r="H10587" s="33"/>
      <c r="I10587" s="171"/>
      <c r="J10587" s="33"/>
      <c r="K10587" s="33"/>
    </row>
    <row r="10588" spans="2:11" x14ac:dyDescent="0.2">
      <c r="B10588" s="33"/>
      <c r="C10588" s="171"/>
      <c r="D10588" s="33"/>
      <c r="E10588" s="33"/>
      <c r="F10588" s="33"/>
      <c r="G10588" s="33"/>
      <c r="H10588" s="33"/>
      <c r="I10588" s="171"/>
      <c r="J10588" s="33"/>
      <c r="K10588" s="33"/>
    </row>
    <row r="10589" spans="2:11" x14ac:dyDescent="0.2">
      <c r="B10589" s="33"/>
      <c r="C10589" s="171"/>
      <c r="D10589" s="33"/>
      <c r="E10589" s="33"/>
      <c r="F10589" s="33"/>
      <c r="G10589" s="33"/>
      <c r="H10589" s="33"/>
      <c r="I10589" s="171"/>
      <c r="J10589" s="33"/>
      <c r="K10589" s="33"/>
    </row>
    <row r="10590" spans="2:11" x14ac:dyDescent="0.2">
      <c r="B10590" s="33"/>
      <c r="C10590" s="171"/>
      <c r="D10590" s="33"/>
      <c r="E10590" s="33"/>
      <c r="F10590" s="33"/>
      <c r="G10590" s="33"/>
      <c r="H10590" s="33"/>
      <c r="I10590" s="171"/>
      <c r="J10590" s="33"/>
      <c r="K10590" s="33"/>
    </row>
    <row r="10591" spans="2:11" x14ac:dyDescent="0.2">
      <c r="B10591" s="33"/>
      <c r="C10591" s="171"/>
      <c r="D10591" s="33"/>
      <c r="E10591" s="33"/>
      <c r="F10591" s="33"/>
      <c r="G10591" s="33"/>
      <c r="H10591" s="33"/>
      <c r="I10591" s="171"/>
      <c r="J10591" s="33"/>
      <c r="K10591" s="33"/>
    </row>
    <row r="10592" spans="2:11" x14ac:dyDescent="0.2">
      <c r="B10592" s="33"/>
      <c r="C10592" s="171"/>
      <c r="D10592" s="33"/>
      <c r="E10592" s="33"/>
      <c r="F10592" s="33"/>
      <c r="G10592" s="33"/>
      <c r="H10592" s="33"/>
      <c r="I10592" s="171"/>
      <c r="J10592" s="33"/>
      <c r="K10592" s="33"/>
    </row>
    <row r="10593" spans="2:11" x14ac:dyDescent="0.2">
      <c r="B10593" s="33"/>
      <c r="C10593" s="171"/>
      <c r="D10593" s="33"/>
      <c r="E10593" s="33"/>
      <c r="F10593" s="33"/>
      <c r="G10593" s="33"/>
      <c r="H10593" s="33"/>
      <c r="I10593" s="171"/>
      <c r="J10593" s="33"/>
      <c r="K10593" s="33"/>
    </row>
    <row r="10594" spans="2:11" x14ac:dyDescent="0.2">
      <c r="B10594" s="33"/>
      <c r="C10594" s="171"/>
      <c r="D10594" s="33"/>
      <c r="E10594" s="33"/>
      <c r="F10594" s="33"/>
      <c r="G10594" s="33"/>
      <c r="H10594" s="33"/>
      <c r="I10594" s="171"/>
      <c r="J10594" s="33"/>
      <c r="K10594" s="33"/>
    </row>
    <row r="10595" spans="2:11" x14ac:dyDescent="0.2">
      <c r="B10595" s="33"/>
      <c r="C10595" s="171"/>
      <c r="D10595" s="33"/>
      <c r="E10595" s="33"/>
      <c r="F10595" s="33"/>
      <c r="G10595" s="33"/>
      <c r="H10595" s="33"/>
      <c r="I10595" s="171"/>
      <c r="J10595" s="33"/>
      <c r="K10595" s="33"/>
    </row>
    <row r="10596" spans="2:11" x14ac:dyDescent="0.2">
      <c r="B10596" s="33"/>
      <c r="C10596" s="171"/>
      <c r="D10596" s="33"/>
      <c r="E10596" s="33"/>
      <c r="F10596" s="33"/>
      <c r="G10596" s="33"/>
      <c r="H10596" s="33"/>
      <c r="I10596" s="171"/>
      <c r="J10596" s="33"/>
      <c r="K10596" s="33"/>
    </row>
    <row r="10597" spans="2:11" x14ac:dyDescent="0.2">
      <c r="B10597" s="33"/>
      <c r="C10597" s="171"/>
      <c r="D10597" s="33"/>
      <c r="E10597" s="33"/>
      <c r="F10597" s="33"/>
      <c r="G10597" s="33"/>
      <c r="H10597" s="33"/>
      <c r="I10597" s="171"/>
      <c r="J10597" s="33"/>
      <c r="K10597" s="33"/>
    </row>
    <row r="10598" spans="2:11" x14ac:dyDescent="0.2">
      <c r="B10598" s="33"/>
      <c r="C10598" s="171"/>
      <c r="D10598" s="33"/>
      <c r="E10598" s="33"/>
      <c r="F10598" s="33"/>
      <c r="G10598" s="33"/>
      <c r="H10598" s="33"/>
      <c r="I10598" s="171"/>
      <c r="J10598" s="33"/>
      <c r="K10598" s="33"/>
    </row>
    <row r="10599" spans="2:11" x14ac:dyDescent="0.2">
      <c r="B10599" s="33"/>
      <c r="C10599" s="171"/>
      <c r="D10599" s="33"/>
      <c r="E10599" s="33"/>
      <c r="F10599" s="33"/>
      <c r="G10599" s="33"/>
      <c r="H10599" s="33"/>
      <c r="I10599" s="171"/>
      <c r="J10599" s="33"/>
      <c r="K10599" s="33"/>
    </row>
    <row r="10600" spans="2:11" x14ac:dyDescent="0.2">
      <c r="B10600" s="33"/>
      <c r="C10600" s="171"/>
      <c r="D10600" s="33"/>
      <c r="E10600" s="33"/>
      <c r="F10600" s="33"/>
      <c r="G10600" s="33"/>
      <c r="H10600" s="33"/>
      <c r="I10600" s="171"/>
      <c r="J10600" s="33"/>
      <c r="K10600" s="33"/>
    </row>
    <row r="10601" spans="2:11" x14ac:dyDescent="0.2">
      <c r="B10601" s="33"/>
      <c r="C10601" s="171"/>
      <c r="D10601" s="33"/>
      <c r="E10601" s="33"/>
      <c r="F10601" s="33"/>
      <c r="G10601" s="33"/>
      <c r="H10601" s="33"/>
      <c r="I10601" s="171"/>
      <c r="J10601" s="33"/>
      <c r="K10601" s="33"/>
    </row>
    <row r="10602" spans="2:11" x14ac:dyDescent="0.2">
      <c r="B10602" s="33"/>
      <c r="C10602" s="171"/>
      <c r="D10602" s="33"/>
      <c r="E10602" s="33"/>
      <c r="F10602" s="33"/>
      <c r="G10602" s="33"/>
      <c r="H10602" s="33"/>
      <c r="I10602" s="171"/>
      <c r="J10602" s="33"/>
      <c r="K10602" s="33"/>
    </row>
    <row r="10603" spans="2:11" x14ac:dyDescent="0.2">
      <c r="B10603" s="33"/>
      <c r="C10603" s="171"/>
      <c r="D10603" s="33"/>
      <c r="E10603" s="33"/>
      <c r="F10603" s="33"/>
      <c r="G10603" s="33"/>
      <c r="H10603" s="33"/>
      <c r="I10603" s="171"/>
      <c r="J10603" s="33"/>
      <c r="K10603" s="33"/>
    </row>
    <row r="10604" spans="2:11" x14ac:dyDescent="0.2">
      <c r="B10604" s="33"/>
      <c r="C10604" s="171"/>
      <c r="D10604" s="33"/>
      <c r="E10604" s="33"/>
      <c r="F10604" s="33"/>
      <c r="G10604" s="33"/>
      <c r="H10604" s="33"/>
      <c r="I10604" s="171"/>
      <c r="J10604" s="33"/>
      <c r="K10604" s="33"/>
    </row>
    <row r="10605" spans="2:11" x14ac:dyDescent="0.2">
      <c r="B10605" s="33"/>
      <c r="C10605" s="171"/>
      <c r="D10605" s="33"/>
      <c r="E10605" s="33"/>
      <c r="F10605" s="33"/>
      <c r="G10605" s="33"/>
      <c r="H10605" s="33"/>
      <c r="I10605" s="171"/>
      <c r="J10605" s="33"/>
      <c r="K10605" s="33"/>
    </row>
    <row r="10606" spans="2:11" x14ac:dyDescent="0.2">
      <c r="B10606" s="33"/>
      <c r="C10606" s="171"/>
      <c r="D10606" s="33"/>
      <c r="E10606" s="33"/>
      <c r="F10606" s="33"/>
      <c r="G10606" s="33"/>
      <c r="H10606" s="33"/>
      <c r="I10606" s="171"/>
      <c r="J10606" s="33"/>
      <c r="K10606" s="33"/>
    </row>
    <row r="10607" spans="2:11" x14ac:dyDescent="0.2">
      <c r="B10607" s="33"/>
      <c r="C10607" s="171"/>
      <c r="D10607" s="33"/>
      <c r="E10607" s="33"/>
      <c r="F10607" s="33"/>
      <c r="G10607" s="33"/>
      <c r="H10607" s="33"/>
      <c r="I10607" s="171"/>
      <c r="J10607" s="33"/>
      <c r="K10607" s="33"/>
    </row>
    <row r="10608" spans="2:11" x14ac:dyDescent="0.2">
      <c r="B10608" s="33"/>
      <c r="C10608" s="171"/>
      <c r="D10608" s="33"/>
      <c r="E10608" s="33"/>
      <c r="F10608" s="33"/>
      <c r="G10608" s="33"/>
      <c r="H10608" s="33"/>
      <c r="I10608" s="171"/>
      <c r="J10608" s="33"/>
      <c r="K10608" s="33"/>
    </row>
    <row r="10609" spans="2:11" x14ac:dyDescent="0.2">
      <c r="B10609" s="33"/>
      <c r="C10609" s="171"/>
      <c r="D10609" s="33"/>
      <c r="E10609" s="33"/>
      <c r="F10609" s="33"/>
      <c r="G10609" s="33"/>
      <c r="H10609" s="33"/>
      <c r="I10609" s="171"/>
      <c r="J10609" s="33"/>
      <c r="K10609" s="33"/>
    </row>
    <row r="10610" spans="2:11" x14ac:dyDescent="0.2">
      <c r="B10610" s="33"/>
      <c r="C10610" s="171"/>
      <c r="D10610" s="33"/>
      <c r="E10610" s="33"/>
      <c r="F10610" s="33"/>
      <c r="G10610" s="33"/>
      <c r="H10610" s="33"/>
      <c r="I10610" s="171"/>
      <c r="J10610" s="33"/>
      <c r="K10610" s="33"/>
    </row>
    <row r="10611" spans="2:11" x14ac:dyDescent="0.2">
      <c r="B10611" s="33"/>
      <c r="C10611" s="171"/>
      <c r="D10611" s="33"/>
      <c r="E10611" s="33"/>
      <c r="F10611" s="33"/>
      <c r="G10611" s="33"/>
      <c r="H10611" s="33"/>
      <c r="I10611" s="171"/>
      <c r="J10611" s="33"/>
      <c r="K10611" s="33"/>
    </row>
    <row r="10612" spans="2:11" x14ac:dyDescent="0.2">
      <c r="B10612" s="33"/>
      <c r="C10612" s="171"/>
      <c r="D10612" s="33"/>
      <c r="E10612" s="33"/>
      <c r="F10612" s="33"/>
      <c r="G10612" s="33"/>
      <c r="H10612" s="33"/>
      <c r="I10612" s="171"/>
      <c r="J10612" s="33"/>
      <c r="K10612" s="33"/>
    </row>
    <row r="10613" spans="2:11" x14ac:dyDescent="0.2">
      <c r="B10613" s="33"/>
      <c r="C10613" s="171"/>
      <c r="D10613" s="33"/>
      <c r="E10613" s="33"/>
      <c r="F10613" s="33"/>
      <c r="G10613" s="33"/>
      <c r="H10613" s="33"/>
      <c r="I10613" s="171"/>
      <c r="J10613" s="33"/>
      <c r="K10613" s="33"/>
    </row>
    <row r="10614" spans="2:11" x14ac:dyDescent="0.2">
      <c r="B10614" s="33"/>
      <c r="C10614" s="171"/>
      <c r="D10614" s="33"/>
      <c r="E10614" s="33"/>
      <c r="F10614" s="33"/>
      <c r="G10614" s="33"/>
      <c r="H10614" s="33"/>
      <c r="I10614" s="171"/>
      <c r="J10614" s="33"/>
      <c r="K10614" s="33"/>
    </row>
    <row r="10615" spans="2:11" x14ac:dyDescent="0.2">
      <c r="B10615" s="33"/>
      <c r="C10615" s="171"/>
      <c r="D10615" s="33"/>
      <c r="E10615" s="33"/>
      <c r="F10615" s="33"/>
      <c r="G10615" s="33"/>
      <c r="H10615" s="33"/>
      <c r="I10615" s="171"/>
      <c r="J10615" s="33"/>
      <c r="K10615" s="33"/>
    </row>
    <row r="10616" spans="2:11" x14ac:dyDescent="0.2">
      <c r="B10616" s="33"/>
      <c r="C10616" s="171"/>
      <c r="D10616" s="33"/>
      <c r="E10616" s="33"/>
      <c r="F10616" s="33"/>
      <c r="G10616" s="33"/>
      <c r="H10616" s="33"/>
      <c r="I10616" s="171"/>
      <c r="J10616" s="33"/>
      <c r="K10616" s="33"/>
    </row>
    <row r="10617" spans="2:11" x14ac:dyDescent="0.2">
      <c r="B10617" s="33"/>
      <c r="C10617" s="171"/>
      <c r="D10617" s="33"/>
      <c r="E10617" s="33"/>
      <c r="F10617" s="33"/>
      <c r="G10617" s="33"/>
      <c r="H10617" s="33"/>
      <c r="I10617" s="171"/>
      <c r="J10617" s="33"/>
      <c r="K10617" s="33"/>
    </row>
    <row r="10618" spans="2:11" x14ac:dyDescent="0.2">
      <c r="B10618" s="33"/>
      <c r="C10618" s="171"/>
      <c r="D10618" s="33"/>
      <c r="E10618" s="33"/>
      <c r="F10618" s="33"/>
      <c r="G10618" s="33"/>
      <c r="H10618" s="33"/>
      <c r="I10618" s="171"/>
      <c r="J10618" s="33"/>
      <c r="K10618" s="33"/>
    </row>
    <row r="10619" spans="2:11" x14ac:dyDescent="0.2">
      <c r="B10619" s="33"/>
      <c r="C10619" s="171"/>
      <c r="D10619" s="33"/>
      <c r="E10619" s="33"/>
      <c r="F10619" s="33"/>
      <c r="G10619" s="33"/>
      <c r="H10619" s="33"/>
      <c r="I10619" s="171"/>
      <c r="J10619" s="33"/>
      <c r="K10619" s="33"/>
    </row>
    <row r="10620" spans="2:11" x14ac:dyDescent="0.2">
      <c r="B10620" s="33"/>
      <c r="C10620" s="171"/>
      <c r="D10620" s="33"/>
      <c r="E10620" s="33"/>
      <c r="F10620" s="33"/>
      <c r="G10620" s="33"/>
      <c r="H10620" s="33"/>
      <c r="I10620" s="171"/>
      <c r="J10620" s="33"/>
      <c r="K10620" s="33"/>
    </row>
    <row r="10621" spans="2:11" x14ac:dyDescent="0.2">
      <c r="B10621" s="33"/>
      <c r="C10621" s="171"/>
      <c r="D10621" s="33"/>
      <c r="E10621" s="33"/>
      <c r="F10621" s="33"/>
      <c r="G10621" s="33"/>
      <c r="H10621" s="33"/>
      <c r="I10621" s="171"/>
      <c r="J10621" s="33"/>
      <c r="K10621" s="33"/>
    </row>
    <row r="10622" spans="2:11" x14ac:dyDescent="0.2">
      <c r="B10622" s="33"/>
      <c r="C10622" s="171"/>
      <c r="D10622" s="33"/>
      <c r="E10622" s="33"/>
      <c r="F10622" s="33"/>
      <c r="G10622" s="33"/>
      <c r="H10622" s="33"/>
      <c r="I10622" s="171"/>
      <c r="J10622" s="33"/>
      <c r="K10622" s="33"/>
    </row>
    <row r="10623" spans="2:11" x14ac:dyDescent="0.2">
      <c r="B10623" s="33"/>
      <c r="C10623" s="171"/>
      <c r="D10623" s="33"/>
      <c r="E10623" s="33"/>
      <c r="F10623" s="33"/>
      <c r="G10623" s="33"/>
      <c r="H10623" s="33"/>
      <c r="I10623" s="171"/>
      <c r="J10623" s="33"/>
      <c r="K10623" s="33"/>
    </row>
    <row r="10624" spans="2:11" x14ac:dyDescent="0.2">
      <c r="B10624" s="33"/>
      <c r="C10624" s="171"/>
      <c r="D10624" s="33"/>
      <c r="E10624" s="33"/>
      <c r="F10624" s="33"/>
      <c r="G10624" s="33"/>
      <c r="H10624" s="33"/>
      <c r="I10624" s="171"/>
      <c r="J10624" s="33"/>
      <c r="K10624" s="33"/>
    </row>
    <row r="10625" spans="2:11" x14ac:dyDescent="0.2">
      <c r="B10625" s="33"/>
      <c r="C10625" s="171"/>
      <c r="D10625" s="33"/>
      <c r="E10625" s="33"/>
      <c r="F10625" s="33"/>
      <c r="G10625" s="33"/>
      <c r="H10625" s="33"/>
      <c r="I10625" s="171"/>
      <c r="J10625" s="33"/>
      <c r="K10625" s="33"/>
    </row>
    <row r="10626" spans="2:11" x14ac:dyDescent="0.2">
      <c r="B10626" s="33"/>
      <c r="C10626" s="171"/>
      <c r="D10626" s="33"/>
      <c r="E10626" s="33"/>
      <c r="F10626" s="33"/>
      <c r="G10626" s="33"/>
      <c r="H10626" s="33"/>
      <c r="I10626" s="171"/>
      <c r="J10626" s="33"/>
      <c r="K10626" s="33"/>
    </row>
    <row r="10627" spans="2:11" x14ac:dyDescent="0.2">
      <c r="B10627" s="33"/>
      <c r="C10627" s="171"/>
      <c r="D10627" s="33"/>
      <c r="E10627" s="33"/>
      <c r="F10627" s="33"/>
      <c r="G10627" s="33"/>
      <c r="H10627" s="33"/>
      <c r="I10627" s="171"/>
      <c r="J10627" s="33"/>
      <c r="K10627" s="33"/>
    </row>
    <row r="10628" spans="2:11" x14ac:dyDescent="0.2">
      <c r="B10628" s="33"/>
      <c r="C10628" s="171"/>
      <c r="D10628" s="33"/>
      <c r="E10628" s="33"/>
      <c r="F10628" s="33"/>
      <c r="G10628" s="33"/>
      <c r="H10628" s="33"/>
      <c r="I10628" s="171"/>
      <c r="J10628" s="33"/>
      <c r="K10628" s="33"/>
    </row>
    <row r="10629" spans="2:11" x14ac:dyDescent="0.2">
      <c r="B10629" s="33"/>
      <c r="C10629" s="171"/>
      <c r="D10629" s="33"/>
      <c r="E10629" s="33"/>
      <c r="F10629" s="33"/>
      <c r="G10629" s="33"/>
      <c r="H10629" s="33"/>
      <c r="I10629" s="171"/>
      <c r="J10629" s="33"/>
      <c r="K10629" s="33"/>
    </row>
    <row r="10630" spans="2:11" x14ac:dyDescent="0.2">
      <c r="B10630" s="33"/>
      <c r="C10630" s="171"/>
      <c r="D10630" s="33"/>
      <c r="E10630" s="33"/>
      <c r="F10630" s="33"/>
      <c r="G10630" s="33"/>
      <c r="H10630" s="33"/>
      <c r="I10630" s="171"/>
      <c r="J10630" s="33"/>
      <c r="K10630" s="33"/>
    </row>
    <row r="10631" spans="2:11" x14ac:dyDescent="0.2">
      <c r="B10631" s="33"/>
      <c r="C10631" s="171"/>
      <c r="D10631" s="33"/>
      <c r="E10631" s="33"/>
      <c r="F10631" s="33"/>
      <c r="G10631" s="33"/>
      <c r="H10631" s="33"/>
      <c r="I10631" s="171"/>
      <c r="J10631" s="33"/>
      <c r="K10631" s="33"/>
    </row>
    <row r="10632" spans="2:11" x14ac:dyDescent="0.2">
      <c r="B10632" s="33"/>
      <c r="C10632" s="171"/>
      <c r="D10632" s="33"/>
      <c r="E10632" s="33"/>
      <c r="F10632" s="33"/>
      <c r="G10632" s="33"/>
      <c r="H10632" s="33"/>
      <c r="I10632" s="171"/>
      <c r="J10632" s="33"/>
      <c r="K10632" s="33"/>
    </row>
    <row r="10633" spans="2:11" x14ac:dyDescent="0.2">
      <c r="B10633" s="33"/>
      <c r="C10633" s="171"/>
      <c r="D10633" s="33"/>
      <c r="E10633" s="33"/>
      <c r="F10633" s="33"/>
      <c r="G10633" s="33"/>
      <c r="H10633" s="33"/>
      <c r="I10633" s="171"/>
      <c r="J10633" s="33"/>
      <c r="K10633" s="33"/>
    </row>
    <row r="10634" spans="2:11" x14ac:dyDescent="0.2">
      <c r="B10634" s="33"/>
      <c r="C10634" s="171"/>
      <c r="D10634" s="33"/>
      <c r="E10634" s="33"/>
      <c r="F10634" s="33"/>
      <c r="G10634" s="33"/>
      <c r="H10634" s="33"/>
      <c r="I10634" s="171"/>
      <c r="J10634" s="33"/>
      <c r="K10634" s="33"/>
    </row>
    <row r="10635" spans="2:11" x14ac:dyDescent="0.2">
      <c r="B10635" s="33"/>
      <c r="C10635" s="171"/>
      <c r="D10635" s="33"/>
      <c r="E10635" s="33"/>
      <c r="F10635" s="33"/>
      <c r="G10635" s="33"/>
      <c r="H10635" s="33"/>
      <c r="I10635" s="171"/>
      <c r="J10635" s="33"/>
      <c r="K10635" s="33"/>
    </row>
    <row r="10636" spans="2:11" x14ac:dyDescent="0.2">
      <c r="B10636" s="33"/>
      <c r="C10636" s="171"/>
      <c r="D10636" s="33"/>
      <c r="E10636" s="33"/>
      <c r="F10636" s="33"/>
      <c r="G10636" s="33"/>
      <c r="H10636" s="33"/>
      <c r="I10636" s="171"/>
      <c r="J10636" s="33"/>
      <c r="K10636" s="33"/>
    </row>
    <row r="10637" spans="2:11" x14ac:dyDescent="0.2">
      <c r="B10637" s="33"/>
      <c r="C10637" s="171"/>
      <c r="D10637" s="33"/>
      <c r="E10637" s="33"/>
      <c r="F10637" s="33"/>
      <c r="G10637" s="33"/>
      <c r="H10637" s="33"/>
      <c r="I10637" s="171"/>
      <c r="J10637" s="33"/>
      <c r="K10637" s="33"/>
    </row>
    <row r="10638" spans="2:11" x14ac:dyDescent="0.2">
      <c r="B10638" s="33"/>
      <c r="C10638" s="171"/>
      <c r="D10638" s="33"/>
      <c r="E10638" s="33"/>
      <c r="F10638" s="33"/>
      <c r="G10638" s="33"/>
      <c r="H10638" s="33"/>
      <c r="I10638" s="171"/>
      <c r="J10638" s="33"/>
      <c r="K10638" s="33"/>
    </row>
    <row r="10639" spans="2:11" x14ac:dyDescent="0.2">
      <c r="B10639" s="33"/>
      <c r="C10639" s="171"/>
      <c r="D10639" s="33"/>
      <c r="E10639" s="33"/>
      <c r="F10639" s="33"/>
      <c r="G10639" s="33"/>
      <c r="H10639" s="33"/>
      <c r="I10639" s="171"/>
      <c r="J10639" s="33"/>
      <c r="K10639" s="33"/>
    </row>
    <row r="10640" spans="2:11" x14ac:dyDescent="0.2">
      <c r="B10640" s="33"/>
      <c r="C10640" s="171"/>
      <c r="D10640" s="33"/>
      <c r="E10640" s="33"/>
      <c r="F10640" s="33"/>
      <c r="G10640" s="33"/>
      <c r="H10640" s="33"/>
      <c r="I10640" s="171"/>
      <c r="J10640" s="33"/>
      <c r="K10640" s="33"/>
    </row>
    <row r="10641" spans="2:11" x14ac:dyDescent="0.2">
      <c r="B10641" s="33"/>
      <c r="C10641" s="171"/>
      <c r="D10641" s="33"/>
      <c r="E10641" s="33"/>
      <c r="F10641" s="33"/>
      <c r="G10641" s="33"/>
      <c r="H10641" s="33"/>
      <c r="I10641" s="171"/>
      <c r="J10641" s="33"/>
      <c r="K10641" s="33"/>
    </row>
    <row r="10642" spans="2:11" x14ac:dyDescent="0.2">
      <c r="B10642" s="33"/>
      <c r="C10642" s="171"/>
      <c r="D10642" s="33"/>
      <c r="E10642" s="33"/>
      <c r="F10642" s="33"/>
      <c r="G10642" s="33"/>
      <c r="H10642" s="33"/>
      <c r="I10642" s="171"/>
      <c r="J10642" s="33"/>
      <c r="K10642" s="33"/>
    </row>
    <row r="10643" spans="2:11" x14ac:dyDescent="0.2">
      <c r="B10643" s="33"/>
      <c r="C10643" s="171"/>
      <c r="D10643" s="33"/>
      <c r="E10643" s="33"/>
      <c r="F10643" s="33"/>
      <c r="G10643" s="33"/>
      <c r="H10643" s="33"/>
      <c r="I10643" s="171"/>
      <c r="J10643" s="33"/>
      <c r="K10643" s="33"/>
    </row>
    <row r="10644" spans="2:11" x14ac:dyDescent="0.2">
      <c r="B10644" s="33"/>
      <c r="C10644" s="171"/>
      <c r="D10644" s="33"/>
      <c r="E10644" s="33"/>
      <c r="F10644" s="33"/>
      <c r="G10644" s="33"/>
      <c r="H10644" s="33"/>
      <c r="I10644" s="171"/>
      <c r="J10644" s="33"/>
      <c r="K10644" s="33"/>
    </row>
    <row r="10645" spans="2:11" x14ac:dyDescent="0.2">
      <c r="B10645" s="33"/>
      <c r="C10645" s="171"/>
      <c r="D10645" s="33"/>
      <c r="E10645" s="33"/>
      <c r="F10645" s="33"/>
      <c r="G10645" s="33"/>
      <c r="H10645" s="33"/>
      <c r="I10645" s="171"/>
      <c r="J10645" s="33"/>
      <c r="K10645" s="33"/>
    </row>
    <row r="10646" spans="2:11" x14ac:dyDescent="0.2">
      <c r="B10646" s="33"/>
      <c r="C10646" s="171"/>
      <c r="D10646" s="33"/>
      <c r="E10646" s="33"/>
      <c r="F10646" s="33"/>
      <c r="G10646" s="33"/>
      <c r="H10646" s="33"/>
      <c r="I10646" s="171"/>
      <c r="J10646" s="33"/>
      <c r="K10646" s="33"/>
    </row>
    <row r="10647" spans="2:11" x14ac:dyDescent="0.2">
      <c r="B10647" s="33"/>
      <c r="C10647" s="171"/>
      <c r="D10647" s="33"/>
      <c r="E10647" s="33"/>
      <c r="F10647" s="33"/>
      <c r="G10647" s="33"/>
      <c r="H10647" s="33"/>
      <c r="I10647" s="171"/>
      <c r="J10647" s="33"/>
      <c r="K10647" s="33"/>
    </row>
    <row r="10648" spans="2:11" x14ac:dyDescent="0.2">
      <c r="B10648" s="33"/>
      <c r="C10648" s="171"/>
      <c r="D10648" s="33"/>
      <c r="E10648" s="33"/>
      <c r="F10648" s="33"/>
      <c r="G10648" s="33"/>
      <c r="H10648" s="33"/>
      <c r="I10648" s="171"/>
      <c r="J10648" s="33"/>
      <c r="K10648" s="33"/>
    </row>
    <row r="10649" spans="2:11" x14ac:dyDescent="0.2">
      <c r="B10649" s="33"/>
      <c r="C10649" s="171"/>
      <c r="D10649" s="33"/>
      <c r="E10649" s="33"/>
      <c r="F10649" s="33"/>
      <c r="G10649" s="33"/>
      <c r="H10649" s="33"/>
      <c r="I10649" s="171"/>
      <c r="J10649" s="33"/>
      <c r="K10649" s="33"/>
    </row>
    <row r="10650" spans="2:11" x14ac:dyDescent="0.2">
      <c r="B10650" s="33"/>
      <c r="C10650" s="171"/>
      <c r="D10650" s="33"/>
      <c r="E10650" s="33"/>
      <c r="F10650" s="33"/>
      <c r="G10650" s="33"/>
      <c r="H10650" s="33"/>
      <c r="I10650" s="171"/>
      <c r="J10650" s="33"/>
      <c r="K10650" s="33"/>
    </row>
    <row r="10651" spans="2:11" x14ac:dyDescent="0.2">
      <c r="B10651" s="33"/>
      <c r="C10651" s="171"/>
      <c r="D10651" s="33"/>
      <c r="E10651" s="33"/>
      <c r="F10651" s="33"/>
      <c r="G10651" s="33"/>
      <c r="H10651" s="33"/>
      <c r="I10651" s="171"/>
      <c r="J10651" s="33"/>
      <c r="K10651" s="33"/>
    </row>
    <row r="10652" spans="2:11" x14ac:dyDescent="0.2">
      <c r="B10652" s="33"/>
      <c r="C10652" s="171"/>
      <c r="D10652" s="33"/>
      <c r="E10652" s="33"/>
      <c r="F10652" s="33"/>
      <c r="G10652" s="33"/>
      <c r="H10652" s="33"/>
      <c r="I10652" s="171"/>
      <c r="J10652" s="33"/>
      <c r="K10652" s="33"/>
    </row>
    <row r="10653" spans="2:11" x14ac:dyDescent="0.2">
      <c r="B10653" s="33"/>
      <c r="C10653" s="171"/>
      <c r="D10653" s="33"/>
      <c r="E10653" s="33"/>
      <c r="F10653" s="33"/>
      <c r="G10653" s="33"/>
      <c r="H10653" s="33"/>
      <c r="I10653" s="171"/>
      <c r="J10653" s="33"/>
      <c r="K10653" s="33"/>
    </row>
    <row r="10654" spans="2:11" x14ac:dyDescent="0.2">
      <c r="B10654" s="33"/>
      <c r="C10654" s="171"/>
      <c r="D10654" s="33"/>
      <c r="E10654" s="33"/>
      <c r="F10654" s="33"/>
      <c r="G10654" s="33"/>
      <c r="H10654" s="33"/>
      <c r="I10654" s="171"/>
      <c r="J10654" s="33"/>
      <c r="K10654" s="33"/>
    </row>
    <row r="10655" spans="2:11" x14ac:dyDescent="0.2">
      <c r="B10655" s="33"/>
      <c r="C10655" s="171"/>
      <c r="D10655" s="33"/>
      <c r="E10655" s="33"/>
      <c r="F10655" s="33"/>
      <c r="G10655" s="33"/>
      <c r="H10655" s="33"/>
      <c r="I10655" s="171"/>
      <c r="J10655" s="33"/>
      <c r="K10655" s="33"/>
    </row>
    <row r="10656" spans="2:11" x14ac:dyDescent="0.2">
      <c r="B10656" s="33"/>
      <c r="C10656" s="171"/>
      <c r="D10656" s="33"/>
      <c r="E10656" s="33"/>
      <c r="F10656" s="33"/>
      <c r="G10656" s="33"/>
      <c r="H10656" s="33"/>
      <c r="I10656" s="171"/>
      <c r="J10656" s="33"/>
      <c r="K10656" s="33"/>
    </row>
    <row r="10657" spans="2:11" x14ac:dyDescent="0.2">
      <c r="B10657" s="33"/>
      <c r="C10657" s="171"/>
      <c r="D10657" s="33"/>
      <c r="E10657" s="33"/>
      <c r="F10657" s="33"/>
      <c r="G10657" s="33"/>
      <c r="H10657" s="33"/>
      <c r="I10657" s="171"/>
      <c r="J10657" s="33"/>
      <c r="K10657" s="33"/>
    </row>
    <row r="10658" spans="2:11" x14ac:dyDescent="0.2">
      <c r="B10658" s="33"/>
      <c r="C10658" s="171"/>
      <c r="D10658" s="33"/>
      <c r="E10658" s="33"/>
      <c r="F10658" s="33"/>
      <c r="G10658" s="33"/>
      <c r="H10658" s="33"/>
      <c r="I10658" s="171"/>
      <c r="J10658" s="33"/>
      <c r="K10658" s="33"/>
    </row>
    <row r="10659" spans="2:11" x14ac:dyDescent="0.2">
      <c r="B10659" s="33"/>
      <c r="C10659" s="171"/>
      <c r="D10659" s="33"/>
      <c r="E10659" s="33"/>
      <c r="F10659" s="33"/>
      <c r="G10659" s="33"/>
      <c r="H10659" s="33"/>
      <c r="I10659" s="171"/>
      <c r="J10659" s="33"/>
      <c r="K10659" s="33"/>
    </row>
    <row r="10660" spans="2:11" x14ac:dyDescent="0.2">
      <c r="B10660" s="33"/>
      <c r="C10660" s="171"/>
      <c r="D10660" s="33"/>
      <c r="E10660" s="33"/>
      <c r="F10660" s="33"/>
      <c r="G10660" s="33"/>
      <c r="H10660" s="33"/>
      <c r="I10660" s="171"/>
      <c r="J10660" s="33"/>
      <c r="K10660" s="33"/>
    </row>
    <row r="10661" spans="2:11" x14ac:dyDescent="0.2">
      <c r="B10661" s="33"/>
      <c r="C10661" s="171"/>
      <c r="D10661" s="33"/>
      <c r="E10661" s="33"/>
      <c r="F10661" s="33"/>
      <c r="G10661" s="33"/>
      <c r="H10661" s="33"/>
      <c r="I10661" s="171"/>
      <c r="J10661" s="33"/>
      <c r="K10661" s="33"/>
    </row>
    <row r="10662" spans="2:11" x14ac:dyDescent="0.2">
      <c r="B10662" s="33"/>
      <c r="C10662" s="171"/>
      <c r="D10662" s="33"/>
      <c r="E10662" s="33"/>
      <c r="F10662" s="33"/>
      <c r="G10662" s="33"/>
      <c r="H10662" s="33"/>
      <c r="I10662" s="171"/>
      <c r="J10662" s="33"/>
      <c r="K10662" s="33"/>
    </row>
    <row r="10663" spans="2:11" x14ac:dyDescent="0.2">
      <c r="B10663" s="33"/>
      <c r="C10663" s="171"/>
      <c r="D10663" s="33"/>
      <c r="E10663" s="33"/>
      <c r="F10663" s="33"/>
      <c r="G10663" s="33"/>
      <c r="H10663" s="33"/>
      <c r="I10663" s="171"/>
      <c r="J10663" s="33"/>
      <c r="K10663" s="33"/>
    </row>
    <row r="10664" spans="2:11" x14ac:dyDescent="0.2">
      <c r="B10664" s="33"/>
      <c r="C10664" s="171"/>
      <c r="D10664" s="33"/>
      <c r="E10664" s="33"/>
      <c r="F10664" s="33"/>
      <c r="G10664" s="33"/>
      <c r="H10664" s="33"/>
      <c r="I10664" s="171"/>
      <c r="J10664" s="33"/>
      <c r="K10664" s="33"/>
    </row>
    <row r="10665" spans="2:11" x14ac:dyDescent="0.2">
      <c r="B10665" s="33"/>
      <c r="C10665" s="171"/>
      <c r="D10665" s="33"/>
      <c r="E10665" s="33"/>
      <c r="F10665" s="33"/>
      <c r="G10665" s="33"/>
      <c r="H10665" s="33"/>
      <c r="I10665" s="171"/>
      <c r="J10665" s="33"/>
      <c r="K10665" s="33"/>
    </row>
    <row r="10666" spans="2:11" x14ac:dyDescent="0.2">
      <c r="B10666" s="33"/>
      <c r="C10666" s="171"/>
      <c r="D10666" s="33"/>
      <c r="E10666" s="33"/>
      <c r="F10666" s="33"/>
      <c r="G10666" s="33"/>
      <c r="H10666" s="33"/>
      <c r="I10666" s="171"/>
      <c r="J10666" s="33"/>
      <c r="K10666" s="33"/>
    </row>
    <row r="10667" spans="2:11" x14ac:dyDescent="0.2">
      <c r="B10667" s="33"/>
      <c r="C10667" s="171"/>
      <c r="D10667" s="33"/>
      <c r="E10667" s="33"/>
      <c r="F10667" s="33"/>
      <c r="G10667" s="33"/>
      <c r="H10667" s="33"/>
      <c r="I10667" s="171"/>
      <c r="J10667" s="33"/>
      <c r="K10667" s="33"/>
    </row>
    <row r="10668" spans="2:11" x14ac:dyDescent="0.2">
      <c r="B10668" s="33"/>
      <c r="C10668" s="171"/>
      <c r="D10668" s="33"/>
      <c r="E10668" s="33"/>
      <c r="F10668" s="33"/>
      <c r="G10668" s="33"/>
      <c r="H10668" s="33"/>
      <c r="I10668" s="171"/>
      <c r="J10668" s="33"/>
      <c r="K10668" s="33"/>
    </row>
    <row r="10669" spans="2:11" x14ac:dyDescent="0.2">
      <c r="B10669" s="33"/>
      <c r="C10669" s="171"/>
      <c r="D10669" s="33"/>
      <c r="E10669" s="33"/>
      <c r="F10669" s="33"/>
      <c r="G10669" s="33"/>
      <c r="H10669" s="33"/>
      <c r="I10669" s="171"/>
      <c r="J10669" s="33"/>
      <c r="K10669" s="33"/>
    </row>
    <row r="10670" spans="2:11" x14ac:dyDescent="0.2">
      <c r="B10670" s="33"/>
      <c r="C10670" s="171"/>
      <c r="D10670" s="33"/>
      <c r="E10670" s="33"/>
      <c r="F10670" s="33"/>
      <c r="G10670" s="33"/>
      <c r="H10670" s="33"/>
      <c r="I10670" s="171"/>
      <c r="J10670" s="33"/>
      <c r="K10670" s="33"/>
    </row>
    <row r="10671" spans="2:11" x14ac:dyDescent="0.2">
      <c r="B10671" s="33"/>
      <c r="C10671" s="171"/>
      <c r="D10671" s="33"/>
      <c r="E10671" s="33"/>
      <c r="F10671" s="33"/>
      <c r="G10671" s="33"/>
      <c r="H10671" s="33"/>
      <c r="I10671" s="171"/>
      <c r="J10671" s="33"/>
      <c r="K10671" s="33"/>
    </row>
    <row r="10672" spans="2:11" x14ac:dyDescent="0.2">
      <c r="B10672" s="33"/>
      <c r="C10672" s="171"/>
      <c r="D10672" s="33"/>
      <c r="E10672" s="33"/>
      <c r="F10672" s="33"/>
      <c r="G10672" s="33"/>
      <c r="H10672" s="33"/>
      <c r="I10672" s="171"/>
      <c r="J10672" s="33"/>
      <c r="K10672" s="33"/>
    </row>
    <row r="10673" spans="2:11" x14ac:dyDescent="0.2">
      <c r="B10673" s="33"/>
      <c r="C10673" s="171"/>
      <c r="D10673" s="33"/>
      <c r="E10673" s="33"/>
      <c r="F10673" s="33"/>
      <c r="G10673" s="33"/>
      <c r="H10673" s="33"/>
      <c r="I10673" s="171"/>
      <c r="J10673" s="33"/>
      <c r="K10673" s="33"/>
    </row>
    <row r="10674" spans="2:11" x14ac:dyDescent="0.2">
      <c r="B10674" s="33"/>
      <c r="C10674" s="171"/>
      <c r="D10674" s="33"/>
      <c r="E10674" s="33"/>
      <c r="F10674" s="33"/>
      <c r="G10674" s="33"/>
      <c r="H10674" s="33"/>
      <c r="I10674" s="171"/>
      <c r="J10674" s="33"/>
      <c r="K10674" s="33"/>
    </row>
    <row r="10675" spans="2:11" x14ac:dyDescent="0.2">
      <c r="B10675" s="33"/>
      <c r="C10675" s="171"/>
      <c r="D10675" s="33"/>
      <c r="E10675" s="33"/>
      <c r="F10675" s="33"/>
      <c r="G10675" s="33"/>
      <c r="H10675" s="33"/>
      <c r="I10675" s="171"/>
      <c r="J10675" s="33"/>
      <c r="K10675" s="33"/>
    </row>
    <row r="10676" spans="2:11" x14ac:dyDescent="0.2">
      <c r="B10676" s="33"/>
      <c r="C10676" s="171"/>
      <c r="D10676" s="33"/>
      <c r="E10676" s="33"/>
      <c r="F10676" s="33"/>
      <c r="G10676" s="33"/>
      <c r="H10676" s="33"/>
      <c r="I10676" s="171"/>
      <c r="J10676" s="33"/>
      <c r="K10676" s="33"/>
    </row>
    <row r="10677" spans="2:11" x14ac:dyDescent="0.2">
      <c r="B10677" s="33"/>
      <c r="C10677" s="171"/>
      <c r="D10677" s="33"/>
      <c r="E10677" s="33"/>
      <c r="F10677" s="33"/>
      <c r="G10677" s="33"/>
      <c r="H10677" s="33"/>
      <c r="I10677" s="171"/>
      <c r="J10677" s="33"/>
      <c r="K10677" s="33"/>
    </row>
    <row r="10678" spans="2:11" x14ac:dyDescent="0.2">
      <c r="B10678" s="33"/>
      <c r="C10678" s="171"/>
      <c r="D10678" s="33"/>
      <c r="E10678" s="33"/>
      <c r="F10678" s="33"/>
      <c r="G10678" s="33"/>
      <c r="H10678" s="33"/>
      <c r="I10678" s="171"/>
      <c r="J10678" s="33"/>
      <c r="K10678" s="33"/>
    </row>
    <row r="10679" spans="2:11" x14ac:dyDescent="0.2">
      <c r="B10679" s="33"/>
      <c r="C10679" s="171"/>
      <c r="D10679" s="33"/>
      <c r="E10679" s="33"/>
      <c r="F10679" s="33"/>
      <c r="G10679" s="33"/>
      <c r="H10679" s="33"/>
      <c r="I10679" s="171"/>
      <c r="J10679" s="33"/>
      <c r="K10679" s="33"/>
    </row>
    <row r="10680" spans="2:11" x14ac:dyDescent="0.2">
      <c r="B10680" s="33"/>
      <c r="C10680" s="171"/>
      <c r="D10680" s="33"/>
      <c r="E10680" s="33"/>
      <c r="F10680" s="33"/>
      <c r="G10680" s="33"/>
      <c r="H10680" s="33"/>
      <c r="I10680" s="171"/>
      <c r="J10680" s="33"/>
      <c r="K10680" s="33"/>
    </row>
    <row r="10681" spans="2:11" x14ac:dyDescent="0.2">
      <c r="B10681" s="33"/>
      <c r="C10681" s="171"/>
      <c r="D10681" s="33"/>
      <c r="E10681" s="33"/>
      <c r="F10681" s="33"/>
      <c r="G10681" s="33"/>
      <c r="H10681" s="33"/>
      <c r="I10681" s="171"/>
      <c r="J10681" s="33"/>
      <c r="K10681" s="33"/>
    </row>
    <row r="10682" spans="2:11" x14ac:dyDescent="0.2">
      <c r="B10682" s="33"/>
      <c r="C10682" s="171"/>
      <c r="D10682" s="33"/>
      <c r="E10682" s="33"/>
      <c r="F10682" s="33"/>
      <c r="G10682" s="33"/>
      <c r="H10682" s="33"/>
      <c r="I10682" s="171"/>
      <c r="J10682" s="33"/>
      <c r="K10682" s="33"/>
    </row>
    <row r="10683" spans="2:11" x14ac:dyDescent="0.2">
      <c r="B10683" s="33"/>
      <c r="C10683" s="171"/>
      <c r="D10683" s="33"/>
      <c r="E10683" s="33"/>
      <c r="F10683" s="33"/>
      <c r="G10683" s="33"/>
      <c r="H10683" s="33"/>
      <c r="I10683" s="171"/>
      <c r="J10683" s="33"/>
      <c r="K10683" s="33"/>
    </row>
    <row r="10684" spans="2:11" x14ac:dyDescent="0.2">
      <c r="B10684" s="33"/>
      <c r="C10684" s="171"/>
      <c r="D10684" s="33"/>
      <c r="E10684" s="33"/>
      <c r="F10684" s="33"/>
      <c r="G10684" s="33"/>
      <c r="H10684" s="33"/>
      <c r="I10684" s="171"/>
      <c r="J10684" s="33"/>
      <c r="K10684" s="33"/>
    </row>
    <row r="10685" spans="2:11" x14ac:dyDescent="0.2">
      <c r="B10685" s="33"/>
      <c r="C10685" s="171"/>
      <c r="D10685" s="33"/>
      <c r="E10685" s="33"/>
      <c r="F10685" s="33"/>
      <c r="G10685" s="33"/>
      <c r="H10685" s="33"/>
      <c r="I10685" s="171"/>
      <c r="J10685" s="33"/>
      <c r="K10685" s="33"/>
    </row>
    <row r="10686" spans="2:11" x14ac:dyDescent="0.2">
      <c r="B10686" s="33"/>
      <c r="C10686" s="171"/>
      <c r="D10686" s="33"/>
      <c r="E10686" s="33"/>
      <c r="F10686" s="33"/>
      <c r="G10686" s="33"/>
      <c r="H10686" s="33"/>
      <c r="I10686" s="171"/>
      <c r="J10686" s="33"/>
      <c r="K10686" s="33"/>
    </row>
    <row r="10687" spans="2:11" x14ac:dyDescent="0.2">
      <c r="B10687" s="33"/>
      <c r="C10687" s="171"/>
      <c r="D10687" s="33"/>
      <c r="E10687" s="33"/>
      <c r="F10687" s="33"/>
      <c r="G10687" s="33"/>
      <c r="H10687" s="33"/>
      <c r="I10687" s="171"/>
      <c r="J10687" s="33"/>
      <c r="K10687" s="33"/>
    </row>
    <row r="10688" spans="2:11" x14ac:dyDescent="0.2">
      <c r="B10688" s="33"/>
      <c r="C10688" s="171"/>
      <c r="D10688" s="33"/>
      <c r="E10688" s="33"/>
      <c r="F10688" s="33"/>
      <c r="G10688" s="33"/>
      <c r="H10688" s="33"/>
      <c r="I10688" s="171"/>
      <c r="J10688" s="33"/>
      <c r="K10688" s="33"/>
    </row>
    <row r="10689" spans="2:11" x14ac:dyDescent="0.2">
      <c r="B10689" s="33"/>
      <c r="C10689" s="171"/>
      <c r="D10689" s="33"/>
      <c r="E10689" s="33"/>
      <c r="F10689" s="33"/>
      <c r="G10689" s="33"/>
      <c r="H10689" s="33"/>
      <c r="I10689" s="171"/>
      <c r="J10689" s="33"/>
      <c r="K10689" s="33"/>
    </row>
    <row r="10690" spans="2:11" x14ac:dyDescent="0.2">
      <c r="B10690" s="33"/>
      <c r="C10690" s="171"/>
      <c r="D10690" s="33"/>
      <c r="E10690" s="33"/>
      <c r="F10690" s="33"/>
      <c r="G10690" s="33"/>
      <c r="H10690" s="33"/>
      <c r="I10690" s="171"/>
      <c r="J10690" s="33"/>
      <c r="K10690" s="33"/>
    </row>
    <row r="10691" spans="2:11" x14ac:dyDescent="0.2">
      <c r="B10691" s="33"/>
      <c r="C10691" s="171"/>
      <c r="D10691" s="33"/>
      <c r="E10691" s="33"/>
      <c r="F10691" s="33"/>
      <c r="G10691" s="33"/>
      <c r="H10691" s="33"/>
      <c r="I10691" s="171"/>
      <c r="J10691" s="33"/>
      <c r="K10691" s="33"/>
    </row>
    <row r="10692" spans="2:11" x14ac:dyDescent="0.2">
      <c r="B10692" s="33"/>
      <c r="C10692" s="171"/>
      <c r="D10692" s="33"/>
      <c r="E10692" s="33"/>
      <c r="F10692" s="33"/>
      <c r="G10692" s="33"/>
      <c r="H10692" s="33"/>
      <c r="I10692" s="171"/>
      <c r="J10692" s="33"/>
      <c r="K10692" s="33"/>
    </row>
    <row r="10693" spans="2:11" x14ac:dyDescent="0.2">
      <c r="B10693" s="33"/>
      <c r="C10693" s="171"/>
      <c r="D10693" s="33"/>
      <c r="E10693" s="33"/>
      <c r="F10693" s="33"/>
      <c r="G10693" s="33"/>
      <c r="H10693" s="33"/>
      <c r="I10693" s="171"/>
      <c r="J10693" s="33"/>
      <c r="K10693" s="33"/>
    </row>
    <row r="10694" spans="2:11" x14ac:dyDescent="0.2">
      <c r="B10694" s="33"/>
      <c r="C10694" s="171"/>
      <c r="D10694" s="33"/>
      <c r="E10694" s="33"/>
      <c r="F10694" s="33"/>
      <c r="G10694" s="33"/>
      <c r="H10694" s="33"/>
      <c r="I10694" s="171"/>
      <c r="J10694" s="33"/>
      <c r="K10694" s="33"/>
    </row>
    <row r="10695" spans="2:11" x14ac:dyDescent="0.2">
      <c r="B10695" s="33"/>
      <c r="C10695" s="171"/>
      <c r="D10695" s="33"/>
      <c r="E10695" s="33"/>
      <c r="F10695" s="33"/>
      <c r="G10695" s="33"/>
      <c r="H10695" s="33"/>
      <c r="I10695" s="171"/>
      <c r="J10695" s="33"/>
      <c r="K10695" s="33"/>
    </row>
    <row r="10696" spans="2:11" x14ac:dyDescent="0.2">
      <c r="B10696" s="33"/>
      <c r="C10696" s="171"/>
      <c r="D10696" s="33"/>
      <c r="E10696" s="33"/>
      <c r="F10696" s="33"/>
      <c r="G10696" s="33"/>
      <c r="H10696" s="33"/>
      <c r="I10696" s="171"/>
      <c r="J10696" s="33"/>
      <c r="K10696" s="33"/>
    </row>
    <row r="10697" spans="2:11" x14ac:dyDescent="0.2">
      <c r="B10697" s="33"/>
      <c r="C10697" s="171"/>
      <c r="D10697" s="33"/>
      <c r="E10697" s="33"/>
      <c r="F10697" s="33"/>
      <c r="G10697" s="33"/>
      <c r="H10697" s="33"/>
      <c r="I10697" s="171"/>
      <c r="J10697" s="33"/>
      <c r="K10697" s="33"/>
    </row>
    <row r="10698" spans="2:11" x14ac:dyDescent="0.2">
      <c r="B10698" s="33"/>
      <c r="C10698" s="171"/>
      <c r="D10698" s="33"/>
      <c r="E10698" s="33"/>
      <c r="F10698" s="33"/>
      <c r="G10698" s="33"/>
      <c r="H10698" s="33"/>
      <c r="I10698" s="171"/>
      <c r="J10698" s="33"/>
      <c r="K10698" s="33"/>
    </row>
    <row r="10699" spans="2:11" x14ac:dyDescent="0.2">
      <c r="B10699" s="33"/>
      <c r="C10699" s="171"/>
      <c r="D10699" s="33"/>
      <c r="E10699" s="33"/>
      <c r="F10699" s="33"/>
      <c r="G10699" s="33"/>
      <c r="H10699" s="33"/>
      <c r="I10699" s="171"/>
      <c r="J10699" s="33"/>
      <c r="K10699" s="33"/>
    </row>
    <row r="10700" spans="2:11" x14ac:dyDescent="0.2">
      <c r="B10700" s="33"/>
      <c r="C10700" s="171"/>
      <c r="D10700" s="33"/>
      <c r="E10700" s="33"/>
      <c r="F10700" s="33"/>
      <c r="G10700" s="33"/>
      <c r="H10700" s="33"/>
      <c r="I10700" s="171"/>
      <c r="J10700" s="33"/>
      <c r="K10700" s="33"/>
    </row>
    <row r="10701" spans="2:11" x14ac:dyDescent="0.2">
      <c r="B10701" s="33"/>
      <c r="C10701" s="171"/>
      <c r="D10701" s="33"/>
      <c r="E10701" s="33"/>
      <c r="F10701" s="33"/>
      <c r="G10701" s="33"/>
      <c r="H10701" s="33"/>
      <c r="I10701" s="171"/>
      <c r="J10701" s="33"/>
      <c r="K10701" s="33"/>
    </row>
    <row r="10702" spans="2:11" x14ac:dyDescent="0.2">
      <c r="B10702" s="33"/>
      <c r="C10702" s="171"/>
      <c r="D10702" s="33"/>
      <c r="E10702" s="33"/>
      <c r="F10702" s="33"/>
      <c r="G10702" s="33"/>
      <c r="H10702" s="33"/>
      <c r="I10702" s="171"/>
      <c r="J10702" s="33"/>
      <c r="K10702" s="33"/>
    </row>
    <row r="10703" spans="2:11" x14ac:dyDescent="0.2">
      <c r="B10703" s="33"/>
      <c r="C10703" s="171"/>
      <c r="D10703" s="33"/>
      <c r="E10703" s="33"/>
      <c r="F10703" s="33"/>
      <c r="G10703" s="33"/>
      <c r="H10703" s="33"/>
      <c r="I10703" s="171"/>
      <c r="J10703" s="33"/>
      <c r="K10703" s="33"/>
    </row>
    <row r="10704" spans="2:11" x14ac:dyDescent="0.2">
      <c r="B10704" s="33"/>
      <c r="C10704" s="171"/>
      <c r="D10704" s="33"/>
      <c r="E10704" s="33"/>
      <c r="F10704" s="33"/>
      <c r="G10704" s="33"/>
      <c r="H10704" s="33"/>
      <c r="I10704" s="171"/>
      <c r="J10704" s="33"/>
      <c r="K10704" s="33"/>
    </row>
    <row r="10705" spans="2:11" x14ac:dyDescent="0.2">
      <c r="B10705" s="33"/>
      <c r="C10705" s="171"/>
      <c r="D10705" s="33"/>
      <c r="E10705" s="33"/>
      <c r="F10705" s="33"/>
      <c r="G10705" s="33"/>
      <c r="H10705" s="33"/>
      <c r="I10705" s="171"/>
      <c r="J10705" s="33"/>
      <c r="K10705" s="33"/>
    </row>
    <row r="10706" spans="2:11" x14ac:dyDescent="0.2">
      <c r="B10706" s="33"/>
      <c r="C10706" s="171"/>
      <c r="D10706" s="33"/>
      <c r="E10706" s="33"/>
      <c r="F10706" s="33"/>
      <c r="G10706" s="33"/>
      <c r="H10706" s="33"/>
      <c r="I10706" s="171"/>
      <c r="J10706" s="33"/>
      <c r="K10706" s="33"/>
    </row>
    <row r="10707" spans="2:11" x14ac:dyDescent="0.2">
      <c r="B10707" s="33"/>
      <c r="C10707" s="171"/>
      <c r="D10707" s="33"/>
      <c r="E10707" s="33"/>
      <c r="F10707" s="33"/>
      <c r="G10707" s="33"/>
      <c r="H10707" s="33"/>
      <c r="I10707" s="171"/>
      <c r="J10707" s="33"/>
      <c r="K10707" s="33"/>
    </row>
    <row r="10708" spans="2:11" x14ac:dyDescent="0.2">
      <c r="B10708" s="33"/>
      <c r="C10708" s="171"/>
      <c r="D10708" s="33"/>
      <c r="E10708" s="33"/>
      <c r="F10708" s="33"/>
      <c r="G10708" s="33"/>
      <c r="H10708" s="33"/>
      <c r="I10708" s="171"/>
      <c r="J10708" s="33"/>
      <c r="K10708" s="33"/>
    </row>
    <row r="10709" spans="2:11" x14ac:dyDescent="0.2">
      <c r="B10709" s="33"/>
      <c r="C10709" s="171"/>
      <c r="D10709" s="33"/>
      <c r="E10709" s="33"/>
      <c r="F10709" s="33"/>
      <c r="G10709" s="33"/>
      <c r="H10709" s="33"/>
      <c r="I10709" s="171"/>
      <c r="J10709" s="33"/>
      <c r="K10709" s="33"/>
    </row>
    <row r="10710" spans="2:11" x14ac:dyDescent="0.2">
      <c r="B10710" s="33"/>
      <c r="C10710" s="171"/>
      <c r="D10710" s="33"/>
      <c r="E10710" s="33"/>
      <c r="F10710" s="33"/>
      <c r="G10710" s="33"/>
      <c r="H10710" s="33"/>
      <c r="I10710" s="171"/>
      <c r="J10710" s="33"/>
      <c r="K10710" s="33"/>
    </row>
    <row r="10711" spans="2:11" x14ac:dyDescent="0.2">
      <c r="B10711" s="33"/>
      <c r="C10711" s="171"/>
      <c r="D10711" s="33"/>
      <c r="E10711" s="33"/>
      <c r="F10711" s="33"/>
      <c r="G10711" s="33"/>
      <c r="H10711" s="33"/>
      <c r="I10711" s="171"/>
      <c r="J10711" s="33"/>
      <c r="K10711" s="33"/>
    </row>
    <row r="10712" spans="2:11" x14ac:dyDescent="0.2">
      <c r="B10712" s="33"/>
      <c r="C10712" s="171"/>
      <c r="D10712" s="33"/>
      <c r="E10712" s="33"/>
      <c r="F10712" s="33"/>
      <c r="G10712" s="33"/>
      <c r="H10712" s="33"/>
      <c r="I10712" s="171"/>
      <c r="J10712" s="33"/>
      <c r="K10712" s="33"/>
    </row>
    <row r="10713" spans="2:11" x14ac:dyDescent="0.2">
      <c r="B10713" s="33"/>
      <c r="C10713" s="171"/>
      <c r="D10713" s="33"/>
      <c r="E10713" s="33"/>
      <c r="F10713" s="33"/>
      <c r="G10713" s="33"/>
      <c r="H10713" s="33"/>
      <c r="I10713" s="171"/>
      <c r="J10713" s="33"/>
      <c r="K10713" s="33"/>
    </row>
    <row r="10714" spans="2:11" x14ac:dyDescent="0.2">
      <c r="B10714" s="33"/>
      <c r="C10714" s="171"/>
      <c r="D10714" s="33"/>
      <c r="E10714" s="33"/>
      <c r="F10714" s="33"/>
      <c r="G10714" s="33"/>
      <c r="H10714" s="33"/>
      <c r="I10714" s="171"/>
      <c r="J10714" s="33"/>
      <c r="K10714" s="33"/>
    </row>
    <row r="10715" spans="2:11" x14ac:dyDescent="0.2">
      <c r="B10715" s="33"/>
      <c r="C10715" s="171"/>
      <c r="D10715" s="33"/>
      <c r="E10715" s="33"/>
      <c r="F10715" s="33"/>
      <c r="G10715" s="33"/>
      <c r="H10715" s="33"/>
      <c r="I10715" s="171"/>
      <c r="J10715" s="33"/>
      <c r="K10715" s="33"/>
    </row>
    <row r="10716" spans="2:11" x14ac:dyDescent="0.2">
      <c r="B10716" s="33"/>
      <c r="C10716" s="171"/>
      <c r="D10716" s="33"/>
      <c r="E10716" s="33"/>
      <c r="F10716" s="33"/>
      <c r="G10716" s="33"/>
      <c r="H10716" s="33"/>
      <c r="I10716" s="171"/>
      <c r="J10716" s="33"/>
      <c r="K10716" s="33"/>
    </row>
    <row r="10717" spans="2:11" x14ac:dyDescent="0.2">
      <c r="B10717" s="33"/>
      <c r="C10717" s="171"/>
      <c r="D10717" s="33"/>
      <c r="E10717" s="33"/>
      <c r="F10717" s="33"/>
      <c r="G10717" s="33"/>
      <c r="H10717" s="33"/>
      <c r="I10717" s="171"/>
      <c r="J10717" s="33"/>
      <c r="K10717" s="33"/>
    </row>
    <row r="10718" spans="2:11" x14ac:dyDescent="0.2">
      <c r="B10718" s="33"/>
      <c r="C10718" s="171"/>
      <c r="D10718" s="33"/>
      <c r="E10718" s="33"/>
      <c r="F10718" s="33"/>
      <c r="G10718" s="33"/>
      <c r="H10718" s="33"/>
      <c r="I10718" s="171"/>
      <c r="J10718" s="33"/>
      <c r="K10718" s="33"/>
    </row>
    <row r="10719" spans="2:11" x14ac:dyDescent="0.2">
      <c r="B10719" s="33"/>
      <c r="C10719" s="171"/>
      <c r="D10719" s="33"/>
      <c r="E10719" s="33"/>
      <c r="F10719" s="33"/>
      <c r="G10719" s="33"/>
      <c r="H10719" s="33"/>
      <c r="I10719" s="171"/>
      <c r="J10719" s="33"/>
      <c r="K10719" s="33"/>
    </row>
    <row r="10720" spans="2:11" x14ac:dyDescent="0.2">
      <c r="B10720" s="33"/>
      <c r="C10720" s="171"/>
      <c r="D10720" s="33"/>
      <c r="E10720" s="33"/>
      <c r="F10720" s="33"/>
      <c r="G10720" s="33"/>
      <c r="H10720" s="33"/>
      <c r="I10720" s="171"/>
      <c r="J10720" s="33"/>
      <c r="K10720" s="33"/>
    </row>
    <row r="10721" spans="2:11" x14ac:dyDescent="0.2">
      <c r="B10721" s="33"/>
      <c r="C10721" s="171"/>
      <c r="D10721" s="33"/>
      <c r="E10721" s="33"/>
      <c r="F10721" s="33"/>
      <c r="G10721" s="33"/>
      <c r="H10721" s="33"/>
      <c r="I10721" s="171"/>
      <c r="J10721" s="33"/>
      <c r="K10721" s="33"/>
    </row>
    <row r="10722" spans="2:11" x14ac:dyDescent="0.2">
      <c r="B10722" s="33"/>
      <c r="C10722" s="171"/>
      <c r="D10722" s="33"/>
      <c r="E10722" s="33"/>
      <c r="F10722" s="33"/>
      <c r="G10722" s="33"/>
      <c r="H10722" s="33"/>
      <c r="I10722" s="171"/>
      <c r="J10722" s="33"/>
      <c r="K10722" s="33"/>
    </row>
    <row r="10723" spans="2:11" x14ac:dyDescent="0.2">
      <c r="B10723" s="33"/>
      <c r="C10723" s="171"/>
      <c r="D10723" s="33"/>
      <c r="E10723" s="33"/>
      <c r="F10723" s="33"/>
      <c r="G10723" s="33"/>
      <c r="H10723" s="33"/>
      <c r="I10723" s="171"/>
      <c r="J10723" s="33"/>
      <c r="K10723" s="33"/>
    </row>
    <row r="10724" spans="2:11" x14ac:dyDescent="0.2">
      <c r="B10724" s="33"/>
      <c r="C10724" s="171"/>
      <c r="D10724" s="33"/>
      <c r="E10724" s="33"/>
      <c r="F10724" s="33"/>
      <c r="G10724" s="33"/>
      <c r="H10724" s="33"/>
      <c r="I10724" s="171"/>
      <c r="J10724" s="33"/>
      <c r="K10724" s="33"/>
    </row>
    <row r="10725" spans="2:11" x14ac:dyDescent="0.2">
      <c r="B10725" s="33"/>
      <c r="C10725" s="171"/>
      <c r="D10725" s="33"/>
      <c r="E10725" s="33"/>
      <c r="F10725" s="33"/>
      <c r="G10725" s="33"/>
      <c r="H10725" s="33"/>
      <c r="I10725" s="171"/>
      <c r="J10725" s="33"/>
      <c r="K10725" s="33"/>
    </row>
    <row r="10726" spans="2:11" x14ac:dyDescent="0.2">
      <c r="B10726" s="33"/>
      <c r="C10726" s="171"/>
      <c r="D10726" s="33"/>
      <c r="E10726" s="33"/>
      <c r="F10726" s="33"/>
      <c r="G10726" s="33"/>
      <c r="H10726" s="33"/>
      <c r="I10726" s="171"/>
      <c r="J10726" s="33"/>
      <c r="K10726" s="33"/>
    </row>
    <row r="10727" spans="2:11" x14ac:dyDescent="0.2">
      <c r="B10727" s="33"/>
      <c r="C10727" s="171"/>
      <c r="D10727" s="33"/>
      <c r="E10727" s="33"/>
      <c r="F10727" s="33"/>
      <c r="G10727" s="33"/>
      <c r="H10727" s="33"/>
      <c r="I10727" s="171"/>
      <c r="J10727" s="33"/>
      <c r="K10727" s="33"/>
    </row>
    <row r="10728" spans="2:11" x14ac:dyDescent="0.2">
      <c r="B10728" s="33"/>
      <c r="C10728" s="171"/>
      <c r="D10728" s="33"/>
      <c r="E10728" s="33"/>
      <c r="F10728" s="33"/>
      <c r="G10728" s="33"/>
      <c r="H10728" s="33"/>
      <c r="I10728" s="171"/>
      <c r="J10728" s="33"/>
      <c r="K10728" s="33"/>
    </row>
    <row r="10729" spans="2:11" x14ac:dyDescent="0.2">
      <c r="B10729" s="33"/>
      <c r="C10729" s="171"/>
      <c r="D10729" s="33"/>
      <c r="E10729" s="33"/>
      <c r="F10729" s="33"/>
      <c r="G10729" s="33"/>
      <c r="H10729" s="33"/>
      <c r="I10729" s="171"/>
      <c r="J10729" s="33"/>
      <c r="K10729" s="33"/>
    </row>
    <row r="10730" spans="2:11" x14ac:dyDescent="0.2">
      <c r="B10730" s="33"/>
      <c r="C10730" s="171"/>
      <c r="D10730" s="33"/>
      <c r="E10730" s="33"/>
      <c r="F10730" s="33"/>
      <c r="G10730" s="33"/>
      <c r="H10730" s="33"/>
      <c r="I10730" s="171"/>
      <c r="J10730" s="33"/>
      <c r="K10730" s="33"/>
    </row>
    <row r="10731" spans="2:11" x14ac:dyDescent="0.2">
      <c r="B10731" s="33"/>
      <c r="C10731" s="171"/>
      <c r="D10731" s="33"/>
      <c r="E10731" s="33"/>
      <c r="F10731" s="33"/>
      <c r="G10731" s="33"/>
      <c r="H10731" s="33"/>
      <c r="I10731" s="171"/>
      <c r="J10731" s="33"/>
      <c r="K10731" s="33"/>
    </row>
    <row r="10732" spans="2:11" x14ac:dyDescent="0.2">
      <c r="B10732" s="33"/>
      <c r="C10732" s="171"/>
      <c r="D10732" s="33"/>
      <c r="E10732" s="33"/>
      <c r="F10732" s="33"/>
      <c r="G10732" s="33"/>
      <c r="H10732" s="33"/>
      <c r="I10732" s="171"/>
      <c r="J10732" s="33"/>
      <c r="K10732" s="33"/>
    </row>
    <row r="10733" spans="2:11" x14ac:dyDescent="0.2">
      <c r="B10733" s="33"/>
      <c r="C10733" s="171"/>
      <c r="D10733" s="33"/>
      <c r="E10733" s="33"/>
      <c r="F10733" s="33"/>
      <c r="G10733" s="33"/>
      <c r="H10733" s="33"/>
      <c r="I10733" s="171"/>
      <c r="J10733" s="33"/>
      <c r="K10733" s="33"/>
    </row>
    <row r="10734" spans="2:11" x14ac:dyDescent="0.2">
      <c r="B10734" s="33"/>
      <c r="C10734" s="171"/>
      <c r="D10734" s="33"/>
      <c r="E10734" s="33"/>
      <c r="F10734" s="33"/>
      <c r="G10734" s="33"/>
      <c r="H10734" s="33"/>
      <c r="I10734" s="171"/>
      <c r="J10734" s="33"/>
      <c r="K10734" s="33"/>
    </row>
    <row r="10735" spans="2:11" x14ac:dyDescent="0.2">
      <c r="B10735" s="33"/>
      <c r="C10735" s="171"/>
      <c r="D10735" s="33"/>
      <c r="E10735" s="33"/>
      <c r="F10735" s="33"/>
      <c r="G10735" s="33"/>
      <c r="H10735" s="33"/>
      <c r="I10735" s="171"/>
      <c r="J10735" s="33"/>
      <c r="K10735" s="33"/>
    </row>
    <row r="10736" spans="2:11" x14ac:dyDescent="0.2">
      <c r="B10736" s="33"/>
      <c r="C10736" s="171"/>
      <c r="D10736" s="33"/>
      <c r="E10736" s="33"/>
      <c r="F10736" s="33"/>
      <c r="G10736" s="33"/>
      <c r="H10736" s="33"/>
      <c r="I10736" s="171"/>
      <c r="J10736" s="33"/>
      <c r="K10736" s="33"/>
    </row>
    <row r="10737" spans="2:11" x14ac:dyDescent="0.2">
      <c r="B10737" s="33"/>
      <c r="C10737" s="171"/>
      <c r="D10737" s="33"/>
      <c r="E10737" s="33"/>
      <c r="F10737" s="33"/>
      <c r="G10737" s="33"/>
      <c r="H10737" s="33"/>
      <c r="I10737" s="171"/>
      <c r="J10737" s="33"/>
      <c r="K10737" s="33"/>
    </row>
    <row r="10738" spans="2:11" x14ac:dyDescent="0.2">
      <c r="B10738" s="33"/>
      <c r="C10738" s="171"/>
      <c r="D10738" s="33"/>
      <c r="E10738" s="33"/>
      <c r="F10738" s="33"/>
      <c r="G10738" s="33"/>
      <c r="H10738" s="33"/>
      <c r="I10738" s="171"/>
      <c r="J10738" s="33"/>
      <c r="K10738" s="33"/>
    </row>
    <row r="10739" spans="2:11" x14ac:dyDescent="0.2">
      <c r="B10739" s="33"/>
      <c r="C10739" s="171"/>
      <c r="D10739" s="33"/>
      <c r="E10739" s="33"/>
      <c r="F10739" s="33"/>
      <c r="G10739" s="33"/>
      <c r="H10739" s="33"/>
      <c r="I10739" s="171"/>
      <c r="J10739" s="33"/>
      <c r="K10739" s="33"/>
    </row>
    <row r="10740" spans="2:11" x14ac:dyDescent="0.2">
      <c r="B10740" s="33"/>
      <c r="C10740" s="171"/>
      <c r="D10740" s="33"/>
      <c r="E10740" s="33"/>
      <c r="F10740" s="33"/>
      <c r="G10740" s="33"/>
      <c r="H10740" s="33"/>
      <c r="I10740" s="171"/>
      <c r="J10740" s="33"/>
      <c r="K10740" s="33"/>
    </row>
    <row r="10741" spans="2:11" x14ac:dyDescent="0.2">
      <c r="B10741" s="33"/>
      <c r="C10741" s="171"/>
      <c r="D10741" s="33"/>
      <c r="E10741" s="33"/>
      <c r="F10741" s="33"/>
      <c r="G10741" s="33"/>
      <c r="H10741" s="33"/>
      <c r="I10741" s="171"/>
      <c r="J10741" s="33"/>
      <c r="K10741" s="33"/>
    </row>
    <row r="10742" spans="2:11" x14ac:dyDescent="0.2">
      <c r="B10742" s="33"/>
      <c r="C10742" s="171"/>
      <c r="D10742" s="33"/>
      <c r="E10742" s="33"/>
      <c r="F10742" s="33"/>
      <c r="G10742" s="33"/>
      <c r="H10742" s="33"/>
      <c r="I10742" s="171"/>
      <c r="J10742" s="33"/>
      <c r="K10742" s="33"/>
    </row>
    <row r="10743" spans="2:11" x14ac:dyDescent="0.2">
      <c r="B10743" s="33"/>
      <c r="C10743" s="171"/>
      <c r="D10743" s="33"/>
      <c r="E10743" s="33"/>
      <c r="F10743" s="33"/>
      <c r="G10743" s="33"/>
      <c r="H10743" s="33"/>
      <c r="I10743" s="171"/>
      <c r="J10743" s="33"/>
      <c r="K10743" s="33"/>
    </row>
    <row r="10744" spans="2:11" x14ac:dyDescent="0.2">
      <c r="B10744" s="33"/>
      <c r="C10744" s="171"/>
      <c r="D10744" s="33"/>
      <c r="E10744" s="33"/>
      <c r="F10744" s="33"/>
      <c r="G10744" s="33"/>
      <c r="H10744" s="33"/>
      <c r="I10744" s="171"/>
      <c r="J10744" s="33"/>
      <c r="K10744" s="33"/>
    </row>
    <row r="10745" spans="2:11" x14ac:dyDescent="0.2">
      <c r="B10745" s="33"/>
      <c r="C10745" s="171"/>
      <c r="D10745" s="33"/>
      <c r="E10745" s="33"/>
      <c r="F10745" s="33"/>
      <c r="G10745" s="33"/>
      <c r="H10745" s="33"/>
      <c r="I10745" s="171"/>
      <c r="J10745" s="33"/>
      <c r="K10745" s="33"/>
    </row>
    <row r="10746" spans="2:11" x14ac:dyDescent="0.2">
      <c r="B10746" s="33"/>
      <c r="C10746" s="171"/>
      <c r="D10746" s="33"/>
      <c r="E10746" s="33"/>
      <c r="F10746" s="33"/>
      <c r="G10746" s="33"/>
      <c r="H10746" s="33"/>
      <c r="I10746" s="171"/>
      <c r="J10746" s="33"/>
      <c r="K10746" s="33"/>
    </row>
    <row r="10747" spans="2:11" x14ac:dyDescent="0.2">
      <c r="B10747" s="33"/>
      <c r="C10747" s="171"/>
      <c r="D10747" s="33"/>
      <c r="E10747" s="33"/>
      <c r="F10747" s="33"/>
      <c r="G10747" s="33"/>
      <c r="H10747" s="33"/>
      <c r="I10747" s="171"/>
      <c r="J10747" s="33"/>
      <c r="K10747" s="33"/>
    </row>
    <row r="10748" spans="2:11" x14ac:dyDescent="0.2">
      <c r="B10748" s="33"/>
      <c r="C10748" s="171"/>
      <c r="D10748" s="33"/>
      <c r="E10748" s="33"/>
      <c r="F10748" s="33"/>
      <c r="G10748" s="33"/>
      <c r="H10748" s="33"/>
      <c r="I10748" s="171"/>
      <c r="J10748" s="33"/>
      <c r="K10748" s="33"/>
    </row>
    <row r="10749" spans="2:11" x14ac:dyDescent="0.2">
      <c r="B10749" s="33"/>
      <c r="C10749" s="171"/>
      <c r="D10749" s="33"/>
      <c r="E10749" s="33"/>
      <c r="F10749" s="33"/>
      <c r="G10749" s="33"/>
      <c r="H10749" s="33"/>
      <c r="I10749" s="171"/>
      <c r="J10749" s="33"/>
      <c r="K10749" s="33"/>
    </row>
    <row r="10750" spans="2:11" x14ac:dyDescent="0.2">
      <c r="B10750" s="33"/>
      <c r="C10750" s="171"/>
      <c r="D10750" s="33"/>
      <c r="E10750" s="33"/>
      <c r="F10750" s="33"/>
      <c r="G10750" s="33"/>
      <c r="H10750" s="33"/>
      <c r="I10750" s="171"/>
      <c r="J10750" s="33"/>
      <c r="K10750" s="33"/>
    </row>
    <row r="10751" spans="2:11" x14ac:dyDescent="0.2">
      <c r="B10751" s="33"/>
      <c r="C10751" s="171"/>
      <c r="D10751" s="33"/>
      <c r="E10751" s="33"/>
      <c r="F10751" s="33"/>
      <c r="G10751" s="33"/>
      <c r="H10751" s="33"/>
      <c r="I10751" s="171"/>
      <c r="J10751" s="33"/>
      <c r="K10751" s="33"/>
    </row>
    <row r="10752" spans="2:11" x14ac:dyDescent="0.2">
      <c r="B10752" s="33"/>
      <c r="C10752" s="171"/>
      <c r="D10752" s="33"/>
      <c r="E10752" s="33"/>
      <c r="F10752" s="33"/>
      <c r="G10752" s="33"/>
      <c r="H10752" s="33"/>
      <c r="I10752" s="171"/>
      <c r="J10752" s="33"/>
      <c r="K10752" s="33"/>
    </row>
    <row r="10753" spans="2:11" x14ac:dyDescent="0.2">
      <c r="B10753" s="33"/>
      <c r="C10753" s="171"/>
      <c r="D10753" s="33"/>
      <c r="E10753" s="33"/>
      <c r="F10753" s="33"/>
      <c r="G10753" s="33"/>
      <c r="H10753" s="33"/>
      <c r="I10753" s="171"/>
      <c r="J10753" s="33"/>
      <c r="K10753" s="33"/>
    </row>
    <row r="10754" spans="2:11" x14ac:dyDescent="0.2">
      <c r="B10754" s="33"/>
      <c r="C10754" s="171"/>
      <c r="D10754" s="33"/>
      <c r="E10754" s="33"/>
      <c r="F10754" s="33"/>
      <c r="G10754" s="33"/>
      <c r="H10754" s="33"/>
      <c r="I10754" s="171"/>
      <c r="J10754" s="33"/>
      <c r="K10754" s="33"/>
    </row>
    <row r="10755" spans="2:11" x14ac:dyDescent="0.2">
      <c r="B10755" s="33"/>
      <c r="C10755" s="171"/>
      <c r="D10755" s="33"/>
      <c r="E10755" s="33"/>
      <c r="F10755" s="33"/>
      <c r="G10755" s="33"/>
      <c r="H10755" s="33"/>
      <c r="I10755" s="171"/>
      <c r="J10755" s="33"/>
      <c r="K10755" s="33"/>
    </row>
    <row r="10756" spans="2:11" x14ac:dyDescent="0.2">
      <c r="B10756" s="33"/>
      <c r="C10756" s="171"/>
      <c r="D10756" s="33"/>
      <c r="E10756" s="33"/>
      <c r="F10756" s="33"/>
      <c r="G10756" s="33"/>
      <c r="H10756" s="33"/>
      <c r="I10756" s="171"/>
      <c r="J10756" s="33"/>
      <c r="K10756" s="33"/>
    </row>
    <row r="10757" spans="2:11" x14ac:dyDescent="0.2">
      <c r="B10757" s="33"/>
      <c r="C10757" s="171"/>
      <c r="D10757" s="33"/>
      <c r="E10757" s="33"/>
      <c r="F10757" s="33"/>
      <c r="G10757" s="33"/>
      <c r="H10757" s="33"/>
      <c r="I10757" s="171"/>
      <c r="J10757" s="33"/>
      <c r="K10757" s="33"/>
    </row>
    <row r="10758" spans="2:11" x14ac:dyDescent="0.2">
      <c r="B10758" s="33"/>
      <c r="C10758" s="171"/>
      <c r="D10758" s="33"/>
      <c r="E10758" s="33"/>
      <c r="F10758" s="33"/>
      <c r="G10758" s="33"/>
      <c r="H10758" s="33"/>
      <c r="I10758" s="171"/>
      <c r="J10758" s="33"/>
      <c r="K10758" s="33"/>
    </row>
    <row r="10759" spans="2:11" x14ac:dyDescent="0.2">
      <c r="B10759" s="33"/>
      <c r="C10759" s="171"/>
      <c r="D10759" s="33"/>
      <c r="E10759" s="33"/>
      <c r="F10759" s="33"/>
      <c r="G10759" s="33"/>
      <c r="H10759" s="33"/>
      <c r="I10759" s="171"/>
      <c r="J10759" s="33"/>
      <c r="K10759" s="33"/>
    </row>
    <row r="10760" spans="2:11" x14ac:dyDescent="0.2">
      <c r="B10760" s="33"/>
      <c r="C10760" s="171"/>
      <c r="D10760" s="33"/>
      <c r="E10760" s="33"/>
      <c r="F10760" s="33"/>
      <c r="G10760" s="33"/>
      <c r="H10760" s="33"/>
      <c r="I10760" s="171"/>
      <c r="J10760" s="33"/>
      <c r="K10760" s="33"/>
    </row>
    <row r="10761" spans="2:11" x14ac:dyDescent="0.2">
      <c r="B10761" s="33"/>
      <c r="C10761" s="171"/>
      <c r="D10761" s="33"/>
      <c r="E10761" s="33"/>
      <c r="F10761" s="33"/>
      <c r="G10761" s="33"/>
      <c r="H10761" s="33"/>
      <c r="I10761" s="171"/>
      <c r="J10761" s="33"/>
      <c r="K10761" s="33"/>
    </row>
    <row r="10762" spans="2:11" x14ac:dyDescent="0.2">
      <c r="B10762" s="33"/>
      <c r="C10762" s="171"/>
      <c r="D10762" s="33"/>
      <c r="E10762" s="33"/>
      <c r="F10762" s="33"/>
      <c r="G10762" s="33"/>
      <c r="H10762" s="33"/>
      <c r="I10762" s="171"/>
      <c r="J10762" s="33"/>
      <c r="K10762" s="33"/>
    </row>
    <row r="10763" spans="2:11" x14ac:dyDescent="0.2">
      <c r="B10763" s="33"/>
      <c r="C10763" s="171"/>
      <c r="D10763" s="33"/>
      <c r="E10763" s="33"/>
      <c r="F10763" s="33"/>
      <c r="G10763" s="33"/>
      <c r="H10763" s="33"/>
      <c r="I10763" s="171"/>
      <c r="J10763" s="33"/>
      <c r="K10763" s="33"/>
    </row>
    <row r="10764" spans="2:11" x14ac:dyDescent="0.2">
      <c r="B10764" s="33"/>
      <c r="C10764" s="171"/>
      <c r="D10764" s="33"/>
      <c r="E10764" s="33"/>
      <c r="F10764" s="33"/>
      <c r="G10764" s="33"/>
      <c r="H10764" s="33"/>
      <c r="I10764" s="171"/>
      <c r="J10764" s="33"/>
      <c r="K10764" s="33"/>
    </row>
    <row r="10765" spans="2:11" x14ac:dyDescent="0.2">
      <c r="B10765" s="33"/>
      <c r="C10765" s="171"/>
      <c r="D10765" s="33"/>
      <c r="E10765" s="33"/>
      <c r="F10765" s="33"/>
      <c r="G10765" s="33"/>
      <c r="H10765" s="33"/>
      <c r="I10765" s="171"/>
      <c r="J10765" s="33"/>
      <c r="K10765" s="33"/>
    </row>
    <row r="10766" spans="2:11" x14ac:dyDescent="0.2">
      <c r="B10766" s="33"/>
      <c r="C10766" s="171"/>
      <c r="D10766" s="33"/>
      <c r="E10766" s="33"/>
      <c r="F10766" s="33"/>
      <c r="G10766" s="33"/>
      <c r="H10766" s="33"/>
      <c r="I10766" s="171"/>
      <c r="J10766" s="33"/>
      <c r="K10766" s="33"/>
    </row>
    <row r="10767" spans="2:11" x14ac:dyDescent="0.2">
      <c r="B10767" s="33"/>
      <c r="C10767" s="171"/>
      <c r="D10767" s="33"/>
      <c r="E10767" s="33"/>
      <c r="F10767" s="33"/>
      <c r="G10767" s="33"/>
      <c r="H10767" s="33"/>
      <c r="I10767" s="171"/>
      <c r="J10767" s="33"/>
      <c r="K10767" s="33"/>
    </row>
    <row r="10768" spans="2:11" x14ac:dyDescent="0.2">
      <c r="B10768" s="33"/>
      <c r="C10768" s="171"/>
      <c r="D10768" s="33"/>
      <c r="E10768" s="33"/>
      <c r="F10768" s="33"/>
      <c r="G10768" s="33"/>
      <c r="H10768" s="33"/>
      <c r="I10768" s="171"/>
      <c r="J10768" s="33"/>
      <c r="K10768" s="33"/>
    </row>
    <row r="10769" spans="2:11" x14ac:dyDescent="0.2">
      <c r="B10769" s="33"/>
      <c r="C10769" s="171"/>
      <c r="D10769" s="33"/>
      <c r="E10769" s="33"/>
      <c r="F10769" s="33"/>
      <c r="G10769" s="33"/>
      <c r="H10769" s="33"/>
      <c r="I10769" s="171"/>
      <c r="J10769" s="33"/>
      <c r="K10769" s="33"/>
    </row>
    <row r="10770" spans="2:11" x14ac:dyDescent="0.2">
      <c r="B10770" s="33"/>
      <c r="C10770" s="171"/>
      <c r="D10770" s="33"/>
      <c r="E10770" s="33"/>
      <c r="F10770" s="33"/>
      <c r="G10770" s="33"/>
      <c r="H10770" s="33"/>
      <c r="I10770" s="171"/>
      <c r="J10770" s="33"/>
      <c r="K10770" s="33"/>
    </row>
    <row r="10771" spans="2:11" x14ac:dyDescent="0.2">
      <c r="B10771" s="33"/>
      <c r="C10771" s="171"/>
      <c r="D10771" s="33"/>
      <c r="E10771" s="33"/>
      <c r="F10771" s="33"/>
      <c r="G10771" s="33"/>
      <c r="H10771" s="33"/>
      <c r="I10771" s="171"/>
      <c r="J10771" s="33"/>
      <c r="K10771" s="33"/>
    </row>
    <row r="10772" spans="2:11" x14ac:dyDescent="0.2">
      <c r="B10772" s="33"/>
      <c r="C10772" s="171"/>
      <c r="D10772" s="33"/>
      <c r="E10772" s="33"/>
      <c r="F10772" s="33"/>
      <c r="G10772" s="33"/>
      <c r="H10772" s="33"/>
      <c r="I10772" s="171"/>
      <c r="J10772" s="33"/>
      <c r="K10772" s="33"/>
    </row>
    <row r="10773" spans="2:11" x14ac:dyDescent="0.2">
      <c r="B10773" s="33"/>
      <c r="C10773" s="171"/>
      <c r="D10773" s="33"/>
      <c r="E10773" s="33"/>
      <c r="F10773" s="33"/>
      <c r="G10773" s="33"/>
      <c r="H10773" s="33"/>
      <c r="I10773" s="171"/>
      <c r="J10773" s="33"/>
      <c r="K10773" s="33"/>
    </row>
    <row r="10774" spans="2:11" x14ac:dyDescent="0.2">
      <c r="B10774" s="33"/>
      <c r="C10774" s="171"/>
      <c r="D10774" s="33"/>
      <c r="E10774" s="33"/>
      <c r="F10774" s="33"/>
      <c r="G10774" s="33"/>
      <c r="H10774" s="33"/>
      <c r="I10774" s="171"/>
      <c r="J10774" s="33"/>
      <c r="K10774" s="33"/>
    </row>
    <row r="10775" spans="2:11" x14ac:dyDescent="0.2">
      <c r="B10775" s="33"/>
      <c r="C10775" s="171"/>
      <c r="D10775" s="33"/>
      <c r="E10775" s="33"/>
      <c r="F10775" s="33"/>
      <c r="G10775" s="33"/>
      <c r="H10775" s="33"/>
      <c r="I10775" s="171"/>
      <c r="J10775" s="33"/>
      <c r="K10775" s="33"/>
    </row>
    <row r="10776" spans="2:11" x14ac:dyDescent="0.2">
      <c r="B10776" s="33"/>
      <c r="C10776" s="171"/>
      <c r="D10776" s="33"/>
      <c r="E10776" s="33"/>
      <c r="F10776" s="33"/>
      <c r="G10776" s="33"/>
      <c r="H10776" s="33"/>
      <c r="I10776" s="171"/>
      <c r="J10776" s="33"/>
      <c r="K10776" s="33"/>
    </row>
    <row r="10777" spans="2:11" x14ac:dyDescent="0.2">
      <c r="B10777" s="33"/>
      <c r="C10777" s="171"/>
      <c r="D10777" s="33"/>
      <c r="E10777" s="33"/>
      <c r="F10777" s="33"/>
      <c r="G10777" s="33"/>
      <c r="H10777" s="33"/>
      <c r="I10777" s="171"/>
      <c r="J10777" s="33"/>
      <c r="K10777" s="33"/>
    </row>
    <row r="10778" spans="2:11" x14ac:dyDescent="0.2">
      <c r="B10778" s="33"/>
      <c r="C10778" s="171"/>
      <c r="D10778" s="33"/>
      <c r="E10778" s="33"/>
      <c r="F10778" s="33"/>
      <c r="G10778" s="33"/>
      <c r="H10778" s="33"/>
      <c r="I10778" s="171"/>
      <c r="J10778" s="33"/>
      <c r="K10778" s="33"/>
    </row>
    <row r="10779" spans="2:11" x14ac:dyDescent="0.2">
      <c r="B10779" s="33"/>
      <c r="C10779" s="171"/>
      <c r="D10779" s="33"/>
      <c r="E10779" s="33"/>
      <c r="F10779" s="33"/>
      <c r="G10779" s="33"/>
      <c r="H10779" s="33"/>
      <c r="I10779" s="171"/>
      <c r="J10779" s="33"/>
      <c r="K10779" s="33"/>
    </row>
    <row r="10780" spans="2:11" x14ac:dyDescent="0.2">
      <c r="B10780" s="33"/>
      <c r="C10780" s="171"/>
      <c r="D10780" s="33"/>
      <c r="E10780" s="33"/>
      <c r="F10780" s="33"/>
      <c r="G10780" s="33"/>
      <c r="H10780" s="33"/>
      <c r="I10780" s="171"/>
      <c r="J10780" s="33"/>
      <c r="K10780" s="33"/>
    </row>
    <row r="10781" spans="2:11" x14ac:dyDescent="0.2">
      <c r="B10781" s="33"/>
      <c r="C10781" s="171"/>
      <c r="D10781" s="33"/>
      <c r="E10781" s="33"/>
      <c r="F10781" s="33"/>
      <c r="G10781" s="33"/>
      <c r="H10781" s="33"/>
      <c r="I10781" s="171"/>
      <c r="J10781" s="33"/>
      <c r="K10781" s="33"/>
    </row>
    <row r="10782" spans="2:11" x14ac:dyDescent="0.2">
      <c r="B10782" s="33"/>
      <c r="C10782" s="171"/>
      <c r="D10782" s="33"/>
      <c r="E10782" s="33"/>
      <c r="F10782" s="33"/>
      <c r="G10782" s="33"/>
      <c r="H10782" s="33"/>
      <c r="I10782" s="171"/>
      <c r="J10782" s="33"/>
      <c r="K10782" s="33"/>
    </row>
    <row r="10783" spans="2:11" x14ac:dyDescent="0.2">
      <c r="B10783" s="33"/>
      <c r="C10783" s="171"/>
      <c r="D10783" s="33"/>
      <c r="E10783" s="33"/>
      <c r="F10783" s="33"/>
      <c r="G10783" s="33"/>
      <c r="H10783" s="33"/>
      <c r="I10783" s="171"/>
      <c r="J10783" s="33"/>
      <c r="K10783" s="33"/>
    </row>
    <row r="10784" spans="2:11" x14ac:dyDescent="0.2">
      <c r="B10784" s="33"/>
      <c r="C10784" s="171"/>
      <c r="D10784" s="33"/>
      <c r="E10784" s="33"/>
      <c r="F10784" s="33"/>
      <c r="G10784" s="33"/>
      <c r="H10784" s="33"/>
      <c r="I10784" s="171"/>
      <c r="J10784" s="33"/>
      <c r="K10784" s="33"/>
    </row>
    <row r="10785" spans="2:11" x14ac:dyDescent="0.2">
      <c r="B10785" s="33"/>
      <c r="C10785" s="171"/>
      <c r="D10785" s="33"/>
      <c r="E10785" s="33"/>
      <c r="F10785" s="33"/>
      <c r="G10785" s="33"/>
      <c r="H10785" s="33"/>
      <c r="I10785" s="171"/>
      <c r="J10785" s="33"/>
      <c r="K10785" s="33"/>
    </row>
    <row r="10786" spans="2:11" x14ac:dyDescent="0.2">
      <c r="B10786" s="33"/>
      <c r="C10786" s="171"/>
      <c r="D10786" s="33"/>
      <c r="E10786" s="33"/>
      <c r="F10786" s="33"/>
      <c r="G10786" s="33"/>
      <c r="H10786" s="33"/>
      <c r="I10786" s="171"/>
      <c r="J10786" s="33"/>
      <c r="K10786" s="33"/>
    </row>
    <row r="10787" spans="2:11" x14ac:dyDescent="0.2">
      <c r="B10787" s="33"/>
      <c r="C10787" s="171"/>
      <c r="D10787" s="33"/>
      <c r="E10787" s="33"/>
      <c r="F10787" s="33"/>
      <c r="G10787" s="33"/>
      <c r="H10787" s="33"/>
      <c r="I10787" s="171"/>
      <c r="J10787" s="33"/>
      <c r="K10787" s="33"/>
    </row>
    <row r="10788" spans="2:11" x14ac:dyDescent="0.2">
      <c r="B10788" s="33"/>
      <c r="C10788" s="171"/>
      <c r="D10788" s="33"/>
      <c r="E10788" s="33"/>
      <c r="F10788" s="33"/>
      <c r="G10788" s="33"/>
      <c r="H10788" s="33"/>
      <c r="I10788" s="171"/>
      <c r="J10788" s="33"/>
      <c r="K10788" s="33"/>
    </row>
    <row r="10789" spans="2:11" x14ac:dyDescent="0.2">
      <c r="B10789" s="33"/>
      <c r="C10789" s="171"/>
      <c r="D10789" s="33"/>
      <c r="E10789" s="33"/>
      <c r="F10789" s="33"/>
      <c r="G10789" s="33"/>
      <c r="H10789" s="33"/>
      <c r="I10789" s="171"/>
      <c r="J10789" s="33"/>
      <c r="K10789" s="33"/>
    </row>
    <row r="10790" spans="2:11" x14ac:dyDescent="0.2">
      <c r="B10790" s="33"/>
      <c r="C10790" s="171"/>
      <c r="D10790" s="33"/>
      <c r="E10790" s="33"/>
      <c r="F10790" s="33"/>
      <c r="G10790" s="33"/>
      <c r="H10790" s="33"/>
      <c r="I10790" s="171"/>
      <c r="J10790" s="33"/>
      <c r="K10790" s="33"/>
    </row>
    <row r="10791" spans="2:11" x14ac:dyDescent="0.2">
      <c r="B10791" s="33"/>
      <c r="C10791" s="171"/>
      <c r="D10791" s="33"/>
      <c r="E10791" s="33"/>
      <c r="F10791" s="33"/>
      <c r="G10791" s="33"/>
      <c r="H10791" s="33"/>
      <c r="I10791" s="171"/>
      <c r="J10791" s="33"/>
      <c r="K10791" s="33"/>
    </row>
    <row r="10792" spans="2:11" x14ac:dyDescent="0.2">
      <c r="B10792" s="33"/>
      <c r="C10792" s="171"/>
      <c r="D10792" s="33"/>
      <c r="E10792" s="33"/>
      <c r="F10792" s="33"/>
      <c r="G10792" s="33"/>
      <c r="H10792" s="33"/>
      <c r="I10792" s="171"/>
      <c r="J10792" s="33"/>
      <c r="K10792" s="33"/>
    </row>
    <row r="10793" spans="2:11" x14ac:dyDescent="0.2">
      <c r="B10793" s="33"/>
      <c r="C10793" s="171"/>
      <c r="D10793" s="33"/>
      <c r="E10793" s="33"/>
      <c r="F10793" s="33"/>
      <c r="G10793" s="33"/>
      <c r="H10793" s="33"/>
      <c r="I10793" s="171"/>
      <c r="J10793" s="33"/>
      <c r="K10793" s="33"/>
    </row>
    <row r="10794" spans="2:11" x14ac:dyDescent="0.2">
      <c r="B10794" s="33"/>
      <c r="C10794" s="171"/>
      <c r="D10794" s="33"/>
      <c r="E10794" s="33"/>
      <c r="F10794" s="33"/>
      <c r="G10794" s="33"/>
      <c r="H10794" s="33"/>
      <c r="I10794" s="171"/>
      <c r="J10794" s="33"/>
      <c r="K10794" s="33"/>
    </row>
    <row r="10795" spans="2:11" x14ac:dyDescent="0.2">
      <c r="B10795" s="33"/>
      <c r="C10795" s="171"/>
      <c r="D10795" s="33"/>
      <c r="E10795" s="33"/>
      <c r="F10795" s="33"/>
      <c r="G10795" s="33"/>
      <c r="H10795" s="33"/>
      <c r="I10795" s="171"/>
      <c r="J10795" s="33"/>
      <c r="K10795" s="33"/>
    </row>
    <row r="10796" spans="2:11" x14ac:dyDescent="0.2">
      <c r="B10796" s="33"/>
      <c r="C10796" s="171"/>
      <c r="D10796" s="33"/>
      <c r="E10796" s="33"/>
      <c r="F10796" s="33"/>
      <c r="G10796" s="33"/>
      <c r="H10796" s="33"/>
      <c r="I10796" s="171"/>
      <c r="J10796" s="33"/>
      <c r="K10796" s="33"/>
    </row>
    <row r="10797" spans="2:11" x14ac:dyDescent="0.2">
      <c r="B10797" s="33"/>
      <c r="C10797" s="171"/>
      <c r="D10797" s="33"/>
      <c r="E10797" s="33"/>
      <c r="F10797" s="33"/>
      <c r="G10797" s="33"/>
      <c r="H10797" s="33"/>
      <c r="I10797" s="171"/>
      <c r="J10797" s="33"/>
      <c r="K10797" s="33"/>
    </row>
    <row r="10798" spans="2:11" x14ac:dyDescent="0.2">
      <c r="B10798" s="33"/>
      <c r="C10798" s="171"/>
      <c r="D10798" s="33"/>
      <c r="E10798" s="33"/>
      <c r="F10798" s="33"/>
      <c r="G10798" s="33"/>
      <c r="H10798" s="33"/>
      <c r="I10798" s="171"/>
      <c r="J10798" s="33"/>
      <c r="K10798" s="33"/>
    </row>
    <row r="10799" spans="2:11" x14ac:dyDescent="0.2">
      <c r="B10799" s="33"/>
      <c r="C10799" s="171"/>
      <c r="D10799" s="33"/>
      <c r="E10799" s="33"/>
      <c r="F10799" s="33"/>
      <c r="G10799" s="33"/>
      <c r="H10799" s="33"/>
      <c r="I10799" s="171"/>
      <c r="J10799" s="33"/>
      <c r="K10799" s="33"/>
    </row>
    <row r="10800" spans="2:11" x14ac:dyDescent="0.2">
      <c r="B10800" s="33"/>
      <c r="C10800" s="171"/>
      <c r="D10800" s="33"/>
      <c r="E10800" s="33"/>
      <c r="F10800" s="33"/>
      <c r="G10800" s="33"/>
      <c r="H10800" s="33"/>
      <c r="I10800" s="171"/>
      <c r="J10800" s="33"/>
      <c r="K10800" s="33"/>
    </row>
    <row r="10801" spans="2:11" x14ac:dyDescent="0.2">
      <c r="B10801" s="33"/>
      <c r="C10801" s="171"/>
      <c r="D10801" s="33"/>
      <c r="E10801" s="33"/>
      <c r="F10801" s="33"/>
      <c r="G10801" s="33"/>
      <c r="H10801" s="33"/>
      <c r="I10801" s="171"/>
      <c r="J10801" s="33"/>
      <c r="K10801" s="33"/>
    </row>
    <row r="10802" spans="2:11" x14ac:dyDescent="0.2">
      <c r="B10802" s="33"/>
      <c r="C10802" s="171"/>
      <c r="D10802" s="33"/>
      <c r="E10802" s="33"/>
      <c r="F10802" s="33"/>
      <c r="G10802" s="33"/>
      <c r="H10802" s="33"/>
      <c r="I10802" s="171"/>
      <c r="J10802" s="33"/>
      <c r="K10802" s="33"/>
    </row>
    <row r="10803" spans="2:11" x14ac:dyDescent="0.2">
      <c r="B10803" s="33"/>
      <c r="C10803" s="171"/>
      <c r="D10803" s="33"/>
      <c r="E10803" s="33"/>
      <c r="F10803" s="33"/>
      <c r="G10803" s="33"/>
      <c r="H10803" s="33"/>
      <c r="I10803" s="171"/>
      <c r="J10803" s="33"/>
      <c r="K10803" s="33"/>
    </row>
    <row r="10804" spans="2:11" x14ac:dyDescent="0.2">
      <c r="B10804" s="33"/>
      <c r="C10804" s="171"/>
      <c r="D10804" s="33"/>
      <c r="E10804" s="33"/>
      <c r="F10804" s="33"/>
      <c r="G10804" s="33"/>
      <c r="H10804" s="33"/>
      <c r="I10804" s="171"/>
      <c r="J10804" s="33"/>
      <c r="K10804" s="33"/>
    </row>
    <row r="10805" spans="2:11" x14ac:dyDescent="0.2">
      <c r="B10805" s="33"/>
      <c r="C10805" s="171"/>
      <c r="D10805" s="33"/>
      <c r="E10805" s="33"/>
      <c r="F10805" s="33"/>
      <c r="G10805" s="33"/>
      <c r="H10805" s="33"/>
      <c r="I10805" s="171"/>
      <c r="J10805" s="33"/>
      <c r="K10805" s="33"/>
    </row>
    <row r="10806" spans="2:11" x14ac:dyDescent="0.2">
      <c r="B10806" s="33"/>
      <c r="C10806" s="171"/>
      <c r="D10806" s="33"/>
      <c r="E10806" s="33"/>
      <c r="F10806" s="33"/>
      <c r="G10806" s="33"/>
      <c r="H10806" s="33"/>
      <c r="I10806" s="171"/>
      <c r="J10806" s="33"/>
      <c r="K10806" s="33"/>
    </row>
    <row r="10807" spans="2:11" x14ac:dyDescent="0.2">
      <c r="B10807" s="33"/>
      <c r="C10807" s="171"/>
      <c r="D10807" s="33"/>
      <c r="E10807" s="33"/>
      <c r="F10807" s="33"/>
      <c r="G10807" s="33"/>
      <c r="H10807" s="33"/>
      <c r="I10807" s="171"/>
      <c r="J10807" s="33"/>
      <c r="K10807" s="33"/>
    </row>
    <row r="10808" spans="2:11" x14ac:dyDescent="0.2">
      <c r="B10808" s="33"/>
      <c r="C10808" s="171"/>
      <c r="D10808" s="33"/>
      <c r="E10808" s="33"/>
      <c r="F10808" s="33"/>
      <c r="G10808" s="33"/>
      <c r="H10808" s="33"/>
      <c r="I10808" s="171"/>
      <c r="J10808" s="33"/>
      <c r="K10808" s="33"/>
    </row>
    <row r="10809" spans="2:11" x14ac:dyDescent="0.2">
      <c r="B10809" s="33"/>
      <c r="C10809" s="171"/>
      <c r="D10809" s="33"/>
      <c r="E10809" s="33"/>
      <c r="F10809" s="33"/>
      <c r="G10809" s="33"/>
      <c r="H10809" s="33"/>
      <c r="I10809" s="171"/>
      <c r="J10809" s="33"/>
      <c r="K10809" s="33"/>
    </row>
    <row r="10810" spans="2:11" x14ac:dyDescent="0.2">
      <c r="B10810" s="33"/>
      <c r="C10810" s="171"/>
      <c r="D10810" s="33"/>
      <c r="E10810" s="33"/>
      <c r="F10810" s="33"/>
      <c r="G10810" s="33"/>
      <c r="H10810" s="33"/>
      <c r="I10810" s="171"/>
      <c r="J10810" s="33"/>
      <c r="K10810" s="33"/>
    </row>
    <row r="10811" spans="2:11" x14ac:dyDescent="0.2">
      <c r="B10811" s="33"/>
      <c r="C10811" s="171"/>
      <c r="D10811" s="33"/>
      <c r="E10811" s="33"/>
      <c r="F10811" s="33"/>
      <c r="G10811" s="33"/>
      <c r="H10811" s="33"/>
      <c r="I10811" s="171"/>
      <c r="J10811" s="33"/>
      <c r="K10811" s="33"/>
    </row>
    <row r="10812" spans="2:11" x14ac:dyDescent="0.2">
      <c r="B10812" s="33"/>
      <c r="C10812" s="171"/>
      <c r="D10812" s="33"/>
      <c r="E10812" s="33"/>
      <c r="F10812" s="33"/>
      <c r="G10812" s="33"/>
      <c r="H10812" s="33"/>
      <c r="I10812" s="171"/>
      <c r="J10812" s="33"/>
      <c r="K10812" s="33"/>
    </row>
    <row r="10813" spans="2:11" x14ac:dyDescent="0.2">
      <c r="B10813" s="33"/>
      <c r="C10813" s="171"/>
      <c r="D10813" s="33"/>
      <c r="E10813" s="33"/>
      <c r="F10813" s="33"/>
      <c r="G10813" s="33"/>
      <c r="H10813" s="33"/>
      <c r="I10813" s="171"/>
      <c r="J10813" s="33"/>
      <c r="K10813" s="33"/>
    </row>
    <row r="10814" spans="2:11" x14ac:dyDescent="0.2">
      <c r="B10814" s="33"/>
      <c r="C10814" s="171"/>
      <c r="D10814" s="33"/>
      <c r="E10814" s="33"/>
      <c r="F10814" s="33"/>
      <c r="G10814" s="33"/>
      <c r="H10814" s="33"/>
      <c r="I10814" s="171"/>
      <c r="J10814" s="33"/>
      <c r="K10814" s="33"/>
    </row>
    <row r="10815" spans="2:11" x14ac:dyDescent="0.2">
      <c r="B10815" s="33"/>
      <c r="C10815" s="171"/>
      <c r="D10815" s="33"/>
      <c r="E10815" s="33"/>
      <c r="F10815" s="33"/>
      <c r="G10815" s="33"/>
      <c r="H10815" s="33"/>
      <c r="I10815" s="171"/>
      <c r="J10815" s="33"/>
      <c r="K10815" s="33"/>
    </row>
    <row r="10816" spans="2:11" x14ac:dyDescent="0.2">
      <c r="B10816" s="33"/>
      <c r="C10816" s="171"/>
      <c r="D10816" s="33"/>
      <c r="E10816" s="33"/>
      <c r="F10816" s="33"/>
      <c r="G10816" s="33"/>
      <c r="H10816" s="33"/>
      <c r="I10816" s="171"/>
      <c r="J10816" s="33"/>
      <c r="K10816" s="33"/>
    </row>
    <row r="10817" spans="2:11" x14ac:dyDescent="0.2">
      <c r="B10817" s="33"/>
      <c r="C10817" s="171"/>
      <c r="D10817" s="33"/>
      <c r="E10817" s="33"/>
      <c r="F10817" s="33"/>
      <c r="G10817" s="33"/>
      <c r="H10817" s="33"/>
      <c r="I10817" s="171"/>
      <c r="J10817" s="33"/>
      <c r="K10817" s="33"/>
    </row>
    <row r="10818" spans="2:11" x14ac:dyDescent="0.2">
      <c r="B10818" s="33"/>
      <c r="C10818" s="171"/>
      <c r="D10818" s="33"/>
      <c r="E10818" s="33"/>
      <c r="F10818" s="33"/>
      <c r="G10818" s="33"/>
      <c r="H10818" s="33"/>
      <c r="I10818" s="171"/>
      <c r="J10818" s="33"/>
      <c r="K10818" s="33"/>
    </row>
    <row r="10819" spans="2:11" x14ac:dyDescent="0.2">
      <c r="B10819" s="33"/>
      <c r="C10819" s="171"/>
      <c r="D10819" s="33"/>
      <c r="E10819" s="33"/>
      <c r="F10819" s="33"/>
      <c r="G10819" s="33"/>
      <c r="H10819" s="33"/>
      <c r="I10819" s="171"/>
      <c r="J10819" s="33"/>
      <c r="K10819" s="33"/>
    </row>
    <row r="10820" spans="2:11" x14ac:dyDescent="0.2">
      <c r="B10820" s="33"/>
      <c r="C10820" s="171"/>
      <c r="D10820" s="33"/>
      <c r="E10820" s="33"/>
      <c r="F10820" s="33"/>
      <c r="G10820" s="33"/>
      <c r="H10820" s="33"/>
      <c r="I10820" s="171"/>
      <c r="J10820" s="33"/>
      <c r="K10820" s="33"/>
    </row>
    <row r="10821" spans="2:11" x14ac:dyDescent="0.2">
      <c r="B10821" s="33"/>
      <c r="C10821" s="171"/>
      <c r="D10821" s="33"/>
      <c r="E10821" s="33"/>
      <c r="F10821" s="33"/>
      <c r="G10821" s="33"/>
      <c r="H10821" s="33"/>
      <c r="I10821" s="171"/>
      <c r="J10821" s="33"/>
      <c r="K10821" s="33"/>
    </row>
    <row r="10822" spans="2:11" x14ac:dyDescent="0.2">
      <c r="B10822" s="33"/>
      <c r="C10822" s="171"/>
      <c r="D10822" s="33"/>
      <c r="E10822" s="33"/>
      <c r="F10822" s="33"/>
      <c r="G10822" s="33"/>
      <c r="H10822" s="33"/>
      <c r="I10822" s="171"/>
      <c r="J10822" s="33"/>
      <c r="K10822" s="33"/>
    </row>
    <row r="10823" spans="2:11" x14ac:dyDescent="0.2">
      <c r="B10823" s="33"/>
      <c r="C10823" s="171"/>
      <c r="D10823" s="33"/>
      <c r="E10823" s="33"/>
      <c r="F10823" s="33"/>
      <c r="G10823" s="33"/>
      <c r="H10823" s="33"/>
      <c r="I10823" s="171"/>
      <c r="J10823" s="33"/>
      <c r="K10823" s="33"/>
    </row>
    <row r="10824" spans="2:11" x14ac:dyDescent="0.2">
      <c r="B10824" s="33"/>
      <c r="C10824" s="171"/>
      <c r="D10824" s="33"/>
      <c r="E10824" s="33"/>
      <c r="F10824" s="33"/>
      <c r="G10824" s="33"/>
      <c r="H10824" s="33"/>
      <c r="I10824" s="171"/>
      <c r="J10824" s="33"/>
      <c r="K10824" s="33"/>
    </row>
    <row r="10825" spans="2:11" x14ac:dyDescent="0.2">
      <c r="B10825" s="33"/>
      <c r="C10825" s="171"/>
      <c r="D10825" s="33"/>
      <c r="E10825" s="33"/>
      <c r="F10825" s="33"/>
      <c r="G10825" s="33"/>
      <c r="H10825" s="33"/>
      <c r="I10825" s="171"/>
      <c r="J10825" s="33"/>
      <c r="K10825" s="33"/>
    </row>
    <row r="10826" spans="2:11" x14ac:dyDescent="0.2">
      <c r="B10826" s="33"/>
      <c r="C10826" s="171"/>
      <c r="D10826" s="33"/>
      <c r="E10826" s="33"/>
      <c r="F10826" s="33"/>
      <c r="G10826" s="33"/>
      <c r="H10826" s="33"/>
      <c r="I10826" s="171"/>
      <c r="J10826" s="33"/>
      <c r="K10826" s="33"/>
    </row>
    <row r="10827" spans="2:11" x14ac:dyDescent="0.2">
      <c r="B10827" s="33"/>
      <c r="C10827" s="171"/>
      <c r="D10827" s="33"/>
      <c r="E10827" s="33"/>
      <c r="F10827" s="33"/>
      <c r="G10827" s="33"/>
      <c r="H10827" s="33"/>
      <c r="I10827" s="171"/>
      <c r="J10827" s="33"/>
      <c r="K10827" s="33"/>
    </row>
    <row r="10828" spans="2:11" x14ac:dyDescent="0.2">
      <c r="B10828" s="33"/>
      <c r="C10828" s="171"/>
      <c r="D10828" s="33"/>
      <c r="E10828" s="33"/>
      <c r="F10828" s="33"/>
      <c r="G10828" s="33"/>
      <c r="H10828" s="33"/>
      <c r="I10828" s="171"/>
      <c r="J10828" s="33"/>
      <c r="K10828" s="33"/>
    </row>
    <row r="10829" spans="2:11" x14ac:dyDescent="0.2">
      <c r="B10829" s="33"/>
      <c r="C10829" s="171"/>
      <c r="D10829" s="33"/>
      <c r="E10829" s="33"/>
      <c r="F10829" s="33"/>
      <c r="G10829" s="33"/>
      <c r="H10829" s="33"/>
      <c r="I10829" s="171"/>
      <c r="J10829" s="33"/>
      <c r="K10829" s="33"/>
    </row>
    <row r="10830" spans="2:11" x14ac:dyDescent="0.2">
      <c r="B10830" s="33"/>
      <c r="C10830" s="171"/>
      <c r="D10830" s="33"/>
      <c r="E10830" s="33"/>
      <c r="F10830" s="33"/>
      <c r="G10830" s="33"/>
      <c r="H10830" s="33"/>
      <c r="I10830" s="171"/>
      <c r="J10830" s="33"/>
      <c r="K10830" s="33"/>
    </row>
    <row r="10831" spans="2:11" x14ac:dyDescent="0.2">
      <c r="B10831" s="33"/>
      <c r="C10831" s="171"/>
      <c r="D10831" s="33"/>
      <c r="E10831" s="33"/>
      <c r="F10831" s="33"/>
      <c r="G10831" s="33"/>
      <c r="H10831" s="33"/>
      <c r="I10831" s="171"/>
      <c r="J10831" s="33"/>
      <c r="K10831" s="33"/>
    </row>
    <row r="10832" spans="2:11" x14ac:dyDescent="0.2">
      <c r="B10832" s="33"/>
      <c r="C10832" s="171"/>
      <c r="D10832" s="33"/>
      <c r="E10832" s="33"/>
      <c r="F10832" s="33"/>
      <c r="G10832" s="33"/>
      <c r="H10832" s="33"/>
      <c r="I10832" s="171"/>
      <c r="J10832" s="33"/>
      <c r="K10832" s="33"/>
    </row>
    <row r="10833" spans="2:11" x14ac:dyDescent="0.2">
      <c r="B10833" s="33"/>
      <c r="C10833" s="171"/>
      <c r="D10833" s="33"/>
      <c r="E10833" s="33"/>
      <c r="F10833" s="33"/>
      <c r="G10833" s="33"/>
      <c r="H10833" s="33"/>
      <c r="I10833" s="171"/>
      <c r="J10833" s="33"/>
      <c r="K10833" s="33"/>
    </row>
    <row r="10834" spans="2:11" x14ac:dyDescent="0.2">
      <c r="B10834" s="33"/>
      <c r="C10834" s="171"/>
      <c r="D10834" s="33"/>
      <c r="E10834" s="33"/>
      <c r="F10834" s="33"/>
      <c r="G10834" s="33"/>
      <c r="H10834" s="33"/>
      <c r="I10834" s="171"/>
      <c r="J10834" s="33"/>
      <c r="K10834" s="33"/>
    </row>
    <row r="10835" spans="2:11" x14ac:dyDescent="0.2">
      <c r="B10835" s="33"/>
      <c r="C10835" s="171"/>
      <c r="D10835" s="33"/>
      <c r="E10835" s="33"/>
      <c r="F10835" s="33"/>
      <c r="G10835" s="33"/>
      <c r="H10835" s="33"/>
      <c r="I10835" s="171"/>
      <c r="J10835" s="33"/>
      <c r="K10835" s="33"/>
    </row>
    <row r="10836" spans="2:11" x14ac:dyDescent="0.2">
      <c r="B10836" s="33"/>
      <c r="C10836" s="171"/>
      <c r="D10836" s="33"/>
      <c r="E10836" s="33"/>
      <c r="F10836" s="33"/>
      <c r="G10836" s="33"/>
      <c r="H10836" s="33"/>
      <c r="I10836" s="171"/>
      <c r="J10836" s="33"/>
      <c r="K10836" s="33"/>
    </row>
    <row r="10837" spans="2:11" x14ac:dyDescent="0.2">
      <c r="B10837" s="33"/>
      <c r="C10837" s="171"/>
      <c r="D10837" s="33"/>
      <c r="E10837" s="33"/>
      <c r="F10837" s="33"/>
      <c r="G10837" s="33"/>
      <c r="H10837" s="33"/>
      <c r="I10837" s="171"/>
      <c r="J10837" s="33"/>
      <c r="K10837" s="33"/>
    </row>
    <row r="10838" spans="2:11" x14ac:dyDescent="0.2">
      <c r="B10838" s="33"/>
      <c r="C10838" s="171"/>
      <c r="D10838" s="33"/>
      <c r="E10838" s="33"/>
      <c r="F10838" s="33"/>
      <c r="G10838" s="33"/>
      <c r="H10838" s="33"/>
      <c r="I10838" s="171"/>
      <c r="J10838" s="33"/>
      <c r="K10838" s="33"/>
    </row>
    <row r="10839" spans="2:11" x14ac:dyDescent="0.2">
      <c r="B10839" s="33"/>
      <c r="C10839" s="171"/>
      <c r="D10839" s="33"/>
      <c r="E10839" s="33"/>
      <c r="F10839" s="33"/>
      <c r="G10839" s="33"/>
      <c r="H10839" s="33"/>
      <c r="I10839" s="171"/>
      <c r="J10839" s="33"/>
      <c r="K10839" s="33"/>
    </row>
    <row r="10840" spans="2:11" x14ac:dyDescent="0.2">
      <c r="B10840" s="33"/>
      <c r="C10840" s="171"/>
      <c r="D10840" s="33"/>
      <c r="E10840" s="33"/>
      <c r="F10840" s="33"/>
      <c r="G10840" s="33"/>
      <c r="H10840" s="33"/>
      <c r="I10840" s="171"/>
      <c r="J10840" s="33"/>
      <c r="K10840" s="33"/>
    </row>
    <row r="10841" spans="2:11" x14ac:dyDescent="0.2">
      <c r="B10841" s="33"/>
      <c r="C10841" s="171"/>
      <c r="D10841" s="33"/>
      <c r="E10841" s="33"/>
      <c r="F10841" s="33"/>
      <c r="G10841" s="33"/>
      <c r="H10841" s="33"/>
      <c r="I10841" s="171"/>
      <c r="J10841" s="33"/>
      <c r="K10841" s="33"/>
    </row>
    <row r="10842" spans="2:11" x14ac:dyDescent="0.2">
      <c r="B10842" s="33"/>
      <c r="C10842" s="171"/>
      <c r="D10842" s="33"/>
      <c r="E10842" s="33"/>
      <c r="F10842" s="33"/>
      <c r="G10842" s="33"/>
      <c r="H10842" s="33"/>
      <c r="I10842" s="171"/>
      <c r="J10842" s="33"/>
      <c r="K10842" s="33"/>
    </row>
    <row r="10843" spans="2:11" x14ac:dyDescent="0.2">
      <c r="B10843" s="33"/>
      <c r="C10843" s="171"/>
      <c r="D10843" s="33"/>
      <c r="E10843" s="33"/>
      <c r="F10843" s="33"/>
      <c r="G10843" s="33"/>
      <c r="H10843" s="33"/>
      <c r="I10843" s="171"/>
      <c r="J10843" s="33"/>
      <c r="K10843" s="33"/>
    </row>
    <row r="10844" spans="2:11" x14ac:dyDescent="0.2">
      <c r="B10844" s="33"/>
      <c r="C10844" s="171"/>
      <c r="D10844" s="33"/>
      <c r="E10844" s="33"/>
      <c r="F10844" s="33"/>
      <c r="G10844" s="33"/>
      <c r="H10844" s="33"/>
      <c r="I10844" s="171"/>
      <c r="J10844" s="33"/>
      <c r="K10844" s="33"/>
    </row>
    <row r="10845" spans="2:11" x14ac:dyDescent="0.2">
      <c r="B10845" s="33"/>
      <c r="C10845" s="171"/>
      <c r="D10845" s="33"/>
      <c r="E10845" s="33"/>
      <c r="F10845" s="33"/>
      <c r="G10845" s="33"/>
      <c r="H10845" s="33"/>
      <c r="I10845" s="171"/>
      <c r="J10845" s="33"/>
      <c r="K10845" s="33"/>
    </row>
    <row r="10846" spans="2:11" x14ac:dyDescent="0.2">
      <c r="B10846" s="33"/>
      <c r="C10846" s="171"/>
      <c r="D10846" s="33"/>
      <c r="E10846" s="33"/>
      <c r="F10846" s="33"/>
      <c r="G10846" s="33"/>
      <c r="H10846" s="33"/>
      <c r="I10846" s="171"/>
      <c r="J10846" s="33"/>
      <c r="K10846" s="33"/>
    </row>
    <row r="10847" spans="2:11" x14ac:dyDescent="0.2">
      <c r="B10847" s="33"/>
      <c r="C10847" s="171"/>
      <c r="D10847" s="33"/>
      <c r="E10847" s="33"/>
      <c r="F10847" s="33"/>
      <c r="G10847" s="33"/>
      <c r="H10847" s="33"/>
      <c r="I10847" s="171"/>
      <c r="J10847" s="33"/>
      <c r="K10847" s="33"/>
    </row>
    <row r="10848" spans="2:11" x14ac:dyDescent="0.2">
      <c r="B10848" s="33"/>
      <c r="C10848" s="171"/>
      <c r="D10848" s="33"/>
      <c r="E10848" s="33"/>
      <c r="F10848" s="33"/>
      <c r="G10848" s="33"/>
      <c r="H10848" s="33"/>
      <c r="I10848" s="171"/>
      <c r="J10848" s="33"/>
      <c r="K10848" s="33"/>
    </row>
    <row r="10849" spans="2:11" x14ac:dyDescent="0.2">
      <c r="B10849" s="33"/>
      <c r="C10849" s="171"/>
      <c r="D10849" s="33"/>
      <c r="E10849" s="33"/>
      <c r="F10849" s="33"/>
      <c r="G10849" s="33"/>
      <c r="H10849" s="33"/>
      <c r="I10849" s="171"/>
      <c r="J10849" s="33"/>
      <c r="K10849" s="33"/>
    </row>
    <row r="10850" spans="2:11" x14ac:dyDescent="0.2">
      <c r="B10850" s="33"/>
      <c r="C10850" s="171"/>
      <c r="D10850" s="33"/>
      <c r="E10850" s="33"/>
      <c r="F10850" s="33"/>
      <c r="G10850" s="33"/>
      <c r="H10850" s="33"/>
      <c r="I10850" s="171"/>
      <c r="J10850" s="33"/>
      <c r="K10850" s="33"/>
    </row>
    <row r="10851" spans="2:11" x14ac:dyDescent="0.2">
      <c r="B10851" s="33"/>
      <c r="C10851" s="171"/>
      <c r="D10851" s="33"/>
      <c r="E10851" s="33"/>
      <c r="F10851" s="33"/>
      <c r="G10851" s="33"/>
      <c r="H10851" s="33"/>
      <c r="I10851" s="171"/>
      <c r="J10851" s="33"/>
      <c r="K10851" s="33"/>
    </row>
    <row r="10852" spans="2:11" x14ac:dyDescent="0.2">
      <c r="B10852" s="33"/>
      <c r="C10852" s="171"/>
      <c r="D10852" s="33"/>
      <c r="E10852" s="33"/>
      <c r="F10852" s="33"/>
      <c r="G10852" s="33"/>
      <c r="H10852" s="33"/>
      <c r="I10852" s="171"/>
      <c r="J10852" s="33"/>
      <c r="K10852" s="33"/>
    </row>
    <row r="10853" spans="2:11" x14ac:dyDescent="0.2">
      <c r="B10853" s="33"/>
      <c r="C10853" s="171"/>
      <c r="D10853" s="33"/>
      <c r="E10853" s="33"/>
      <c r="F10853" s="33"/>
      <c r="G10853" s="33"/>
      <c r="H10853" s="33"/>
      <c r="I10853" s="171"/>
      <c r="J10853" s="33"/>
      <c r="K10853" s="33"/>
    </row>
    <row r="10854" spans="2:11" x14ac:dyDescent="0.2">
      <c r="B10854" s="33"/>
      <c r="C10854" s="171"/>
      <c r="D10854" s="33"/>
      <c r="E10854" s="33"/>
      <c r="F10854" s="33"/>
      <c r="G10854" s="33"/>
      <c r="H10854" s="33"/>
      <c r="I10854" s="171"/>
      <c r="J10854" s="33"/>
      <c r="K10854" s="33"/>
    </row>
    <row r="10855" spans="2:11" x14ac:dyDescent="0.2">
      <c r="B10855" s="33"/>
      <c r="C10855" s="171"/>
      <c r="D10855" s="33"/>
      <c r="E10855" s="33"/>
      <c r="F10855" s="33"/>
      <c r="G10855" s="33"/>
      <c r="H10855" s="33"/>
      <c r="I10855" s="171"/>
      <c r="J10855" s="33"/>
      <c r="K10855" s="33"/>
    </row>
    <row r="10856" spans="2:11" x14ac:dyDescent="0.2">
      <c r="B10856" s="33"/>
      <c r="C10856" s="171"/>
      <c r="D10856" s="33"/>
      <c r="E10856" s="33"/>
      <c r="F10856" s="33"/>
      <c r="G10856" s="33"/>
      <c r="H10856" s="33"/>
      <c r="I10856" s="171"/>
      <c r="J10856" s="33"/>
      <c r="K10856" s="33"/>
    </row>
    <row r="10857" spans="2:11" x14ac:dyDescent="0.2">
      <c r="B10857" s="33"/>
      <c r="C10857" s="171"/>
      <c r="D10857" s="33"/>
      <c r="E10857" s="33"/>
      <c r="F10857" s="33"/>
      <c r="G10857" s="33"/>
      <c r="H10857" s="33"/>
      <c r="I10857" s="171"/>
      <c r="J10857" s="33"/>
      <c r="K10857" s="33"/>
    </row>
    <row r="10858" spans="2:11" x14ac:dyDescent="0.2">
      <c r="B10858" s="33"/>
      <c r="C10858" s="171"/>
      <c r="D10858" s="33"/>
      <c r="E10858" s="33"/>
      <c r="F10858" s="33"/>
      <c r="G10858" s="33"/>
      <c r="H10858" s="33"/>
      <c r="I10858" s="171"/>
      <c r="J10858" s="33"/>
      <c r="K10858" s="33"/>
    </row>
    <row r="10859" spans="2:11" x14ac:dyDescent="0.2">
      <c r="B10859" s="33"/>
      <c r="C10859" s="171"/>
      <c r="D10859" s="33"/>
      <c r="E10859" s="33"/>
      <c r="F10859" s="33"/>
      <c r="G10859" s="33"/>
      <c r="H10859" s="33"/>
      <c r="I10859" s="171"/>
      <c r="J10859" s="33"/>
      <c r="K10859" s="33"/>
    </row>
    <row r="10860" spans="2:11" x14ac:dyDescent="0.2">
      <c r="B10860" s="33"/>
      <c r="C10860" s="171"/>
      <c r="D10860" s="33"/>
      <c r="E10860" s="33"/>
      <c r="F10860" s="33"/>
      <c r="G10860" s="33"/>
      <c r="H10860" s="33"/>
      <c r="I10860" s="171"/>
      <c r="J10860" s="33"/>
      <c r="K10860" s="33"/>
    </row>
    <row r="10861" spans="2:11" x14ac:dyDescent="0.2">
      <c r="B10861" s="33"/>
      <c r="C10861" s="171"/>
      <c r="D10861" s="33"/>
      <c r="E10861" s="33"/>
      <c r="F10861" s="33"/>
      <c r="G10861" s="33"/>
      <c r="H10861" s="33"/>
      <c r="I10861" s="171"/>
      <c r="J10861" s="33"/>
      <c r="K10861" s="33"/>
    </row>
    <row r="10862" spans="2:11" x14ac:dyDescent="0.2">
      <c r="B10862" s="33"/>
      <c r="C10862" s="171"/>
      <c r="D10862" s="33"/>
      <c r="E10862" s="33"/>
      <c r="F10862" s="33"/>
      <c r="G10862" s="33"/>
      <c r="H10862" s="33"/>
      <c r="I10862" s="171"/>
      <c r="J10862" s="33"/>
      <c r="K10862" s="33"/>
    </row>
    <row r="10863" spans="2:11" x14ac:dyDescent="0.2">
      <c r="B10863" s="33"/>
      <c r="C10863" s="171"/>
      <c r="D10863" s="33"/>
      <c r="E10863" s="33"/>
      <c r="F10863" s="33"/>
      <c r="G10863" s="33"/>
      <c r="H10863" s="33"/>
      <c r="I10863" s="171"/>
      <c r="J10863" s="33"/>
      <c r="K10863" s="33"/>
    </row>
    <row r="10864" spans="2:11" x14ac:dyDescent="0.2">
      <c r="B10864" s="33"/>
      <c r="C10864" s="171"/>
      <c r="D10864" s="33"/>
      <c r="E10864" s="33"/>
      <c r="F10864" s="33"/>
      <c r="G10864" s="33"/>
      <c r="H10864" s="33"/>
      <c r="I10864" s="171"/>
      <c r="J10864" s="33"/>
      <c r="K10864" s="33"/>
    </row>
    <row r="10865" spans="2:11" x14ac:dyDescent="0.2">
      <c r="B10865" s="33"/>
      <c r="C10865" s="171"/>
      <c r="D10865" s="33"/>
      <c r="E10865" s="33"/>
      <c r="F10865" s="33"/>
      <c r="G10865" s="33"/>
      <c r="H10865" s="33"/>
      <c r="I10865" s="171"/>
      <c r="J10865" s="33"/>
      <c r="K10865" s="33"/>
    </row>
    <row r="10866" spans="2:11" x14ac:dyDescent="0.2">
      <c r="B10866" s="33"/>
      <c r="C10866" s="171"/>
      <c r="D10866" s="33"/>
      <c r="E10866" s="33"/>
      <c r="F10866" s="33"/>
      <c r="G10866" s="33"/>
      <c r="H10866" s="33"/>
      <c r="I10866" s="171"/>
      <c r="J10866" s="33"/>
      <c r="K10866" s="33"/>
    </row>
    <row r="10867" spans="2:11" x14ac:dyDescent="0.2">
      <c r="B10867" s="33"/>
      <c r="C10867" s="171"/>
      <c r="D10867" s="33"/>
      <c r="E10867" s="33"/>
      <c r="F10867" s="33"/>
      <c r="G10867" s="33"/>
      <c r="H10867" s="33"/>
      <c r="I10867" s="171"/>
      <c r="J10867" s="33"/>
      <c r="K10867" s="33"/>
    </row>
    <row r="10868" spans="2:11" x14ac:dyDescent="0.2">
      <c r="B10868" s="33"/>
      <c r="C10868" s="171"/>
      <c r="D10868" s="33"/>
      <c r="E10868" s="33"/>
      <c r="F10868" s="33"/>
      <c r="G10868" s="33"/>
      <c r="H10868" s="33"/>
      <c r="I10868" s="171"/>
      <c r="J10868" s="33"/>
      <c r="K10868" s="33"/>
    </row>
    <row r="10869" spans="2:11" x14ac:dyDescent="0.2">
      <c r="B10869" s="33"/>
      <c r="C10869" s="171"/>
      <c r="D10869" s="33"/>
      <c r="E10869" s="33"/>
      <c r="F10869" s="33"/>
      <c r="G10869" s="33"/>
      <c r="H10869" s="33"/>
      <c r="I10869" s="171"/>
      <c r="J10869" s="33"/>
      <c r="K10869" s="33"/>
    </row>
    <row r="10870" spans="2:11" x14ac:dyDescent="0.2">
      <c r="B10870" s="33"/>
      <c r="C10870" s="171"/>
      <c r="D10870" s="33"/>
      <c r="E10870" s="33"/>
      <c r="F10870" s="33"/>
      <c r="G10870" s="33"/>
      <c r="H10870" s="33"/>
      <c r="I10870" s="171"/>
      <c r="J10870" s="33"/>
      <c r="K10870" s="33"/>
    </row>
    <row r="10871" spans="2:11" x14ac:dyDescent="0.2">
      <c r="B10871" s="33"/>
      <c r="C10871" s="171"/>
      <c r="D10871" s="33"/>
      <c r="E10871" s="33"/>
      <c r="F10871" s="33"/>
      <c r="G10871" s="33"/>
      <c r="H10871" s="33"/>
      <c r="I10871" s="171"/>
      <c r="J10871" s="33"/>
      <c r="K10871" s="33"/>
    </row>
    <row r="10872" spans="2:11" x14ac:dyDescent="0.2">
      <c r="B10872" s="33"/>
      <c r="C10872" s="171"/>
      <c r="D10872" s="33"/>
      <c r="E10872" s="33"/>
      <c r="F10872" s="33"/>
      <c r="G10872" s="33"/>
      <c r="H10872" s="33"/>
      <c r="I10872" s="171"/>
      <c r="J10872" s="33"/>
      <c r="K10872" s="33"/>
    </row>
    <row r="10873" spans="2:11" x14ac:dyDescent="0.2">
      <c r="B10873" s="33"/>
      <c r="C10873" s="171"/>
      <c r="D10873" s="33"/>
      <c r="E10873" s="33"/>
      <c r="F10873" s="33"/>
      <c r="G10873" s="33"/>
      <c r="H10873" s="33"/>
      <c r="I10873" s="171"/>
      <c r="J10873" s="33"/>
      <c r="K10873" s="33"/>
    </row>
    <row r="10874" spans="2:11" x14ac:dyDescent="0.2">
      <c r="B10874" s="33"/>
      <c r="C10874" s="171"/>
      <c r="D10874" s="33"/>
      <c r="E10874" s="33"/>
      <c r="F10874" s="33"/>
      <c r="G10874" s="33"/>
      <c r="H10874" s="33"/>
      <c r="I10874" s="171"/>
      <c r="J10874" s="33"/>
      <c r="K10874" s="33"/>
    </row>
    <row r="10875" spans="2:11" x14ac:dyDescent="0.2">
      <c r="B10875" s="33"/>
      <c r="C10875" s="171"/>
      <c r="D10875" s="33"/>
      <c r="E10875" s="33"/>
      <c r="F10875" s="33"/>
      <c r="G10875" s="33"/>
      <c r="H10875" s="33"/>
      <c r="I10875" s="171"/>
      <c r="J10875" s="33"/>
      <c r="K10875" s="33"/>
    </row>
    <row r="10876" spans="2:11" x14ac:dyDescent="0.2">
      <c r="B10876" s="33"/>
      <c r="C10876" s="171"/>
      <c r="D10876" s="33"/>
      <c r="E10876" s="33"/>
      <c r="F10876" s="33"/>
      <c r="G10876" s="33"/>
      <c r="H10876" s="33"/>
      <c r="I10876" s="171"/>
      <c r="J10876" s="33"/>
      <c r="K10876" s="33"/>
    </row>
    <row r="10877" spans="2:11" x14ac:dyDescent="0.2">
      <c r="B10877" s="33"/>
      <c r="C10877" s="171"/>
      <c r="D10877" s="33"/>
      <c r="E10877" s="33"/>
      <c r="F10877" s="33"/>
      <c r="G10877" s="33"/>
      <c r="H10877" s="33"/>
      <c r="I10877" s="171"/>
      <c r="J10877" s="33"/>
      <c r="K10877" s="33"/>
    </row>
    <row r="10878" spans="2:11" x14ac:dyDescent="0.2">
      <c r="B10878" s="33"/>
      <c r="C10878" s="171"/>
      <c r="D10878" s="33"/>
      <c r="E10878" s="33"/>
      <c r="F10878" s="33"/>
      <c r="G10878" s="33"/>
      <c r="H10878" s="33"/>
      <c r="I10878" s="171"/>
      <c r="J10878" s="33"/>
      <c r="K10878" s="33"/>
    </row>
    <row r="10879" spans="2:11" x14ac:dyDescent="0.2">
      <c r="B10879" s="33"/>
      <c r="C10879" s="171"/>
      <c r="D10879" s="33"/>
      <c r="E10879" s="33"/>
      <c r="F10879" s="33"/>
      <c r="G10879" s="33"/>
      <c r="H10879" s="33"/>
      <c r="I10879" s="171"/>
      <c r="J10879" s="33"/>
      <c r="K10879" s="33"/>
    </row>
    <row r="10880" spans="2:11" x14ac:dyDescent="0.2">
      <c r="B10880" s="33"/>
      <c r="C10880" s="171"/>
      <c r="D10880" s="33"/>
      <c r="E10880" s="33"/>
      <c r="F10880" s="33"/>
      <c r="G10880" s="33"/>
      <c r="H10880" s="33"/>
      <c r="I10880" s="171"/>
      <c r="J10880" s="33"/>
      <c r="K10880" s="33"/>
    </row>
    <row r="10881" spans="2:11" x14ac:dyDescent="0.2">
      <c r="B10881" s="33"/>
      <c r="C10881" s="171"/>
      <c r="D10881" s="33"/>
      <c r="E10881" s="33"/>
      <c r="F10881" s="33"/>
      <c r="G10881" s="33"/>
      <c r="H10881" s="33"/>
      <c r="I10881" s="171"/>
      <c r="J10881" s="33"/>
      <c r="K10881" s="33"/>
    </row>
    <row r="10882" spans="2:11" x14ac:dyDescent="0.2">
      <c r="B10882" s="33"/>
      <c r="C10882" s="171"/>
      <c r="D10882" s="33"/>
      <c r="E10882" s="33"/>
      <c r="F10882" s="33"/>
      <c r="G10882" s="33"/>
      <c r="H10882" s="33"/>
      <c r="I10882" s="171"/>
      <c r="J10882" s="33"/>
      <c r="K10882" s="33"/>
    </row>
    <row r="10883" spans="2:11" x14ac:dyDescent="0.2">
      <c r="B10883" s="33"/>
      <c r="C10883" s="171"/>
      <c r="D10883" s="33"/>
      <c r="E10883" s="33"/>
      <c r="F10883" s="33"/>
      <c r="G10883" s="33"/>
      <c r="H10883" s="33"/>
      <c r="I10883" s="171"/>
      <c r="J10883" s="33"/>
      <c r="K10883" s="33"/>
    </row>
    <row r="10884" spans="2:11" x14ac:dyDescent="0.2">
      <c r="B10884" s="33"/>
      <c r="C10884" s="171"/>
      <c r="D10884" s="33"/>
      <c r="E10884" s="33"/>
      <c r="F10884" s="33"/>
      <c r="G10884" s="33"/>
      <c r="H10884" s="33"/>
      <c r="I10884" s="171"/>
      <c r="J10884" s="33"/>
      <c r="K10884" s="33"/>
    </row>
    <row r="10885" spans="2:11" x14ac:dyDescent="0.2">
      <c r="B10885" s="33"/>
      <c r="C10885" s="171"/>
      <c r="D10885" s="33"/>
      <c r="E10885" s="33"/>
      <c r="F10885" s="33"/>
      <c r="G10885" s="33"/>
      <c r="H10885" s="33"/>
      <c r="I10885" s="171"/>
      <c r="J10885" s="33"/>
      <c r="K10885" s="33"/>
    </row>
    <row r="10886" spans="2:11" x14ac:dyDescent="0.2">
      <c r="B10886" s="33"/>
      <c r="C10886" s="171"/>
      <c r="D10886" s="33"/>
      <c r="E10886" s="33"/>
      <c r="F10886" s="33"/>
      <c r="G10886" s="33"/>
      <c r="H10886" s="33"/>
      <c r="I10886" s="171"/>
      <c r="J10886" s="33"/>
      <c r="K10886" s="33"/>
    </row>
    <row r="10887" spans="2:11" x14ac:dyDescent="0.2">
      <c r="B10887" s="33"/>
      <c r="C10887" s="171"/>
      <c r="D10887" s="33"/>
      <c r="E10887" s="33"/>
      <c r="F10887" s="33"/>
      <c r="G10887" s="33"/>
      <c r="H10887" s="33"/>
      <c r="I10887" s="171"/>
      <c r="J10887" s="33"/>
      <c r="K10887" s="33"/>
    </row>
    <row r="10888" spans="2:11" x14ac:dyDescent="0.2">
      <c r="B10888" s="33"/>
      <c r="C10888" s="171"/>
      <c r="D10888" s="33"/>
      <c r="E10888" s="33"/>
      <c r="F10888" s="33"/>
      <c r="G10888" s="33"/>
      <c r="H10888" s="33"/>
      <c r="I10888" s="171"/>
      <c r="J10888" s="33"/>
      <c r="K10888" s="33"/>
    </row>
    <row r="10889" spans="2:11" x14ac:dyDescent="0.2">
      <c r="B10889" s="33"/>
      <c r="C10889" s="171"/>
      <c r="D10889" s="33"/>
      <c r="E10889" s="33"/>
      <c r="F10889" s="33"/>
      <c r="G10889" s="33"/>
      <c r="H10889" s="33"/>
      <c r="I10889" s="171"/>
      <c r="J10889" s="33"/>
      <c r="K10889" s="33"/>
    </row>
    <row r="10890" spans="2:11" x14ac:dyDescent="0.2">
      <c r="B10890" s="33"/>
      <c r="C10890" s="171"/>
      <c r="D10890" s="33"/>
      <c r="E10890" s="33"/>
      <c r="F10890" s="33"/>
      <c r="G10890" s="33"/>
      <c r="H10890" s="33"/>
      <c r="I10890" s="171"/>
      <c r="J10890" s="33"/>
      <c r="K10890" s="33"/>
    </row>
    <row r="10891" spans="2:11" x14ac:dyDescent="0.2">
      <c r="B10891" s="33"/>
      <c r="C10891" s="171"/>
      <c r="D10891" s="33"/>
      <c r="E10891" s="33"/>
      <c r="F10891" s="33"/>
      <c r="G10891" s="33"/>
      <c r="H10891" s="33"/>
      <c r="I10891" s="171"/>
      <c r="J10891" s="33"/>
      <c r="K10891" s="33"/>
    </row>
    <row r="10892" spans="2:11" x14ac:dyDescent="0.2">
      <c r="B10892" s="33"/>
      <c r="C10892" s="171"/>
      <c r="D10892" s="33"/>
      <c r="E10892" s="33"/>
      <c r="F10892" s="33"/>
      <c r="G10892" s="33"/>
      <c r="H10892" s="33"/>
      <c r="I10892" s="171"/>
      <c r="J10892" s="33"/>
      <c r="K10892" s="33"/>
    </row>
    <row r="10893" spans="2:11" x14ac:dyDescent="0.2">
      <c r="B10893" s="33"/>
      <c r="C10893" s="171"/>
      <c r="D10893" s="33"/>
      <c r="E10893" s="33"/>
      <c r="F10893" s="33"/>
      <c r="G10893" s="33"/>
      <c r="H10893" s="33"/>
      <c r="I10893" s="171"/>
      <c r="J10893" s="33"/>
      <c r="K10893" s="33"/>
    </row>
    <row r="10894" spans="2:11" x14ac:dyDescent="0.2">
      <c r="B10894" s="33"/>
      <c r="C10894" s="171"/>
      <c r="D10894" s="33"/>
      <c r="E10894" s="33"/>
      <c r="F10894" s="33"/>
      <c r="G10894" s="33"/>
      <c r="H10894" s="33"/>
      <c r="I10894" s="171"/>
      <c r="J10894" s="33"/>
      <c r="K10894" s="33"/>
    </row>
    <row r="10895" spans="2:11" x14ac:dyDescent="0.2">
      <c r="B10895" s="33"/>
      <c r="C10895" s="171"/>
      <c r="D10895" s="33"/>
      <c r="E10895" s="33"/>
      <c r="F10895" s="33"/>
      <c r="G10895" s="33"/>
      <c r="H10895" s="33"/>
      <c r="I10895" s="171"/>
      <c r="J10895" s="33"/>
      <c r="K10895" s="33"/>
    </row>
    <row r="10896" spans="2:11" x14ac:dyDescent="0.2">
      <c r="B10896" s="33"/>
      <c r="C10896" s="171"/>
      <c r="D10896" s="33"/>
      <c r="E10896" s="33"/>
      <c r="F10896" s="33"/>
      <c r="G10896" s="33"/>
      <c r="H10896" s="33"/>
      <c r="I10896" s="171"/>
      <c r="J10896" s="33"/>
      <c r="K10896" s="33"/>
    </row>
    <row r="10897" spans="2:11" x14ac:dyDescent="0.2">
      <c r="B10897" s="33"/>
      <c r="C10897" s="171"/>
      <c r="D10897" s="33"/>
      <c r="E10897" s="33"/>
      <c r="F10897" s="33"/>
      <c r="G10897" s="33"/>
      <c r="H10897" s="33"/>
      <c r="I10897" s="171"/>
      <c r="J10897" s="33"/>
      <c r="K10897" s="33"/>
    </row>
    <row r="10898" spans="2:11" x14ac:dyDescent="0.2">
      <c r="B10898" s="33"/>
      <c r="C10898" s="171"/>
      <c r="D10898" s="33"/>
      <c r="E10898" s="33"/>
      <c r="F10898" s="33"/>
      <c r="G10898" s="33"/>
      <c r="H10898" s="33"/>
      <c r="I10898" s="171"/>
      <c r="J10898" s="33"/>
      <c r="K10898" s="33"/>
    </row>
    <row r="10899" spans="2:11" x14ac:dyDescent="0.2">
      <c r="B10899" s="33"/>
      <c r="C10899" s="171"/>
      <c r="D10899" s="33"/>
      <c r="E10899" s="33"/>
      <c r="F10899" s="33"/>
      <c r="G10899" s="33"/>
      <c r="H10899" s="33"/>
      <c r="I10899" s="171"/>
      <c r="J10899" s="33"/>
      <c r="K10899" s="33"/>
    </row>
    <row r="10900" spans="2:11" x14ac:dyDescent="0.2">
      <c r="B10900" s="33"/>
      <c r="C10900" s="171"/>
      <c r="D10900" s="33"/>
      <c r="E10900" s="33"/>
      <c r="F10900" s="33"/>
      <c r="G10900" s="33"/>
      <c r="H10900" s="33"/>
      <c r="I10900" s="171"/>
      <c r="J10900" s="33"/>
      <c r="K10900" s="33"/>
    </row>
    <row r="10901" spans="2:11" x14ac:dyDescent="0.2">
      <c r="B10901" s="33"/>
      <c r="C10901" s="171"/>
      <c r="D10901" s="33"/>
      <c r="E10901" s="33"/>
      <c r="F10901" s="33"/>
      <c r="G10901" s="33"/>
      <c r="H10901" s="33"/>
      <c r="I10901" s="171"/>
      <c r="J10901" s="33"/>
      <c r="K10901" s="33"/>
    </row>
    <row r="10902" spans="2:11" x14ac:dyDescent="0.2">
      <c r="B10902" s="33"/>
      <c r="C10902" s="171"/>
      <c r="D10902" s="33"/>
      <c r="E10902" s="33"/>
      <c r="F10902" s="33"/>
      <c r="G10902" s="33"/>
      <c r="H10902" s="33"/>
      <c r="I10902" s="171"/>
      <c r="J10902" s="33"/>
      <c r="K10902" s="33"/>
    </row>
    <row r="10903" spans="2:11" x14ac:dyDescent="0.2">
      <c r="B10903" s="33"/>
      <c r="C10903" s="171"/>
      <c r="D10903" s="33"/>
      <c r="E10903" s="33"/>
      <c r="F10903" s="33"/>
      <c r="G10903" s="33"/>
      <c r="H10903" s="33"/>
      <c r="I10903" s="171"/>
      <c r="J10903" s="33"/>
      <c r="K10903" s="33"/>
    </row>
    <row r="10904" spans="2:11" x14ac:dyDescent="0.2">
      <c r="B10904" s="33"/>
      <c r="C10904" s="171"/>
      <c r="D10904" s="33"/>
      <c r="E10904" s="33"/>
      <c r="F10904" s="33"/>
      <c r="G10904" s="33"/>
      <c r="H10904" s="33"/>
      <c r="I10904" s="171"/>
      <c r="J10904" s="33"/>
      <c r="K10904" s="33"/>
    </row>
    <row r="10905" spans="2:11" x14ac:dyDescent="0.2">
      <c r="B10905" s="33"/>
      <c r="C10905" s="171"/>
      <c r="D10905" s="33"/>
      <c r="E10905" s="33"/>
      <c r="F10905" s="33"/>
      <c r="G10905" s="33"/>
      <c r="H10905" s="33"/>
      <c r="I10905" s="171"/>
      <c r="J10905" s="33"/>
      <c r="K10905" s="33"/>
    </row>
    <row r="10906" spans="2:11" x14ac:dyDescent="0.2">
      <c r="B10906" s="33"/>
      <c r="C10906" s="171"/>
      <c r="D10906" s="33"/>
      <c r="E10906" s="33"/>
      <c r="F10906" s="33"/>
      <c r="G10906" s="33"/>
      <c r="H10906" s="33"/>
      <c r="I10906" s="171"/>
      <c r="J10906" s="33"/>
      <c r="K10906" s="33"/>
    </row>
    <row r="10907" spans="2:11" x14ac:dyDescent="0.2">
      <c r="B10907" s="33"/>
      <c r="C10907" s="171"/>
      <c r="D10907" s="33"/>
      <c r="E10907" s="33"/>
      <c r="F10907" s="33"/>
      <c r="G10907" s="33"/>
      <c r="H10907" s="33"/>
      <c r="I10907" s="171"/>
      <c r="J10907" s="33"/>
      <c r="K10907" s="33"/>
    </row>
    <row r="10908" spans="2:11" x14ac:dyDescent="0.2">
      <c r="B10908" s="33"/>
      <c r="C10908" s="171"/>
      <c r="D10908" s="33"/>
      <c r="E10908" s="33"/>
      <c r="F10908" s="33"/>
      <c r="G10908" s="33"/>
      <c r="H10908" s="33"/>
      <c r="I10908" s="171"/>
      <c r="J10908" s="33"/>
      <c r="K10908" s="33"/>
    </row>
    <row r="10909" spans="2:11" x14ac:dyDescent="0.2">
      <c r="B10909" s="33"/>
      <c r="C10909" s="171"/>
      <c r="D10909" s="33"/>
      <c r="E10909" s="33"/>
      <c r="F10909" s="33"/>
      <c r="G10909" s="33"/>
      <c r="H10909" s="33"/>
      <c r="I10909" s="171"/>
      <c r="J10909" s="33"/>
      <c r="K10909" s="33"/>
    </row>
    <row r="10910" spans="2:11" x14ac:dyDescent="0.2">
      <c r="B10910" s="33"/>
      <c r="C10910" s="171"/>
      <c r="D10910" s="33"/>
      <c r="E10910" s="33"/>
      <c r="F10910" s="33"/>
      <c r="G10910" s="33"/>
      <c r="H10910" s="33"/>
      <c r="I10910" s="171"/>
      <c r="J10910" s="33"/>
      <c r="K10910" s="33"/>
    </row>
    <row r="10911" spans="2:11" x14ac:dyDescent="0.2">
      <c r="B10911" s="33"/>
      <c r="C10911" s="171"/>
      <c r="D10911" s="33"/>
      <c r="E10911" s="33"/>
      <c r="F10911" s="33"/>
      <c r="G10911" s="33"/>
      <c r="H10911" s="33"/>
      <c r="I10911" s="171"/>
      <c r="J10911" s="33"/>
      <c r="K10911" s="33"/>
    </row>
    <row r="10912" spans="2:11" x14ac:dyDescent="0.2">
      <c r="B10912" s="33"/>
      <c r="C10912" s="171"/>
      <c r="D10912" s="33"/>
      <c r="E10912" s="33"/>
      <c r="F10912" s="33"/>
      <c r="G10912" s="33"/>
      <c r="H10912" s="33"/>
      <c r="I10912" s="171"/>
      <c r="J10912" s="33"/>
      <c r="K10912" s="33"/>
    </row>
    <row r="10913" spans="2:11" x14ac:dyDescent="0.2">
      <c r="B10913" s="33"/>
      <c r="C10913" s="171"/>
      <c r="D10913" s="33"/>
      <c r="E10913" s="33"/>
      <c r="F10913" s="33"/>
      <c r="G10913" s="33"/>
      <c r="H10913" s="33"/>
      <c r="I10913" s="171"/>
      <c r="J10913" s="33"/>
      <c r="K10913" s="33"/>
    </row>
    <row r="10914" spans="2:11" x14ac:dyDescent="0.2">
      <c r="B10914" s="33"/>
      <c r="C10914" s="171"/>
      <c r="D10914" s="33"/>
      <c r="E10914" s="33"/>
      <c r="F10914" s="33"/>
      <c r="G10914" s="33"/>
      <c r="H10914" s="33"/>
      <c r="I10914" s="171"/>
      <c r="J10914" s="33"/>
      <c r="K10914" s="33"/>
    </row>
    <row r="10915" spans="2:11" x14ac:dyDescent="0.2">
      <c r="B10915" s="33"/>
      <c r="C10915" s="171"/>
      <c r="D10915" s="33"/>
      <c r="E10915" s="33"/>
      <c r="F10915" s="33"/>
      <c r="G10915" s="33"/>
      <c r="H10915" s="33"/>
      <c r="I10915" s="171"/>
      <c r="J10915" s="33"/>
      <c r="K10915" s="33"/>
    </row>
    <row r="10916" spans="2:11" x14ac:dyDescent="0.2">
      <c r="B10916" s="33"/>
      <c r="C10916" s="171"/>
      <c r="D10916" s="33"/>
      <c r="E10916" s="33"/>
      <c r="F10916" s="33"/>
      <c r="G10916" s="33"/>
      <c r="H10916" s="33"/>
      <c r="I10916" s="171"/>
      <c r="J10916" s="33"/>
      <c r="K10916" s="33"/>
    </row>
    <row r="10917" spans="2:11" x14ac:dyDescent="0.2">
      <c r="B10917" s="33"/>
      <c r="C10917" s="171"/>
      <c r="D10917" s="33"/>
      <c r="E10917" s="33"/>
      <c r="F10917" s="33"/>
      <c r="G10917" s="33"/>
      <c r="H10917" s="33"/>
      <c r="I10917" s="171"/>
      <c r="J10917" s="33"/>
      <c r="K10917" s="33"/>
    </row>
    <row r="10918" spans="2:11" x14ac:dyDescent="0.2">
      <c r="B10918" s="33"/>
      <c r="C10918" s="171"/>
      <c r="D10918" s="33"/>
      <c r="E10918" s="33"/>
      <c r="F10918" s="33"/>
      <c r="G10918" s="33"/>
      <c r="H10918" s="33"/>
      <c r="I10918" s="171"/>
      <c r="J10918" s="33"/>
      <c r="K10918" s="33"/>
    </row>
    <row r="10919" spans="2:11" x14ac:dyDescent="0.2">
      <c r="B10919" s="33"/>
      <c r="C10919" s="171"/>
      <c r="D10919" s="33"/>
      <c r="E10919" s="33"/>
      <c r="F10919" s="33"/>
      <c r="G10919" s="33"/>
      <c r="H10919" s="33"/>
      <c r="I10919" s="171"/>
      <c r="J10919" s="33"/>
      <c r="K10919" s="33"/>
    </row>
    <row r="10920" spans="2:11" x14ac:dyDescent="0.2">
      <c r="B10920" s="33"/>
      <c r="C10920" s="171"/>
      <c r="D10920" s="33"/>
      <c r="E10920" s="33"/>
      <c r="F10920" s="33"/>
      <c r="G10920" s="33"/>
      <c r="H10920" s="33"/>
      <c r="I10920" s="171"/>
      <c r="J10920" s="33"/>
      <c r="K10920" s="33"/>
    </row>
    <row r="10921" spans="2:11" x14ac:dyDescent="0.2">
      <c r="B10921" s="33"/>
      <c r="C10921" s="171"/>
      <c r="D10921" s="33"/>
      <c r="E10921" s="33"/>
      <c r="F10921" s="33"/>
      <c r="G10921" s="33"/>
      <c r="H10921" s="33"/>
      <c r="I10921" s="171"/>
      <c r="J10921" s="33"/>
      <c r="K10921" s="33"/>
    </row>
    <row r="10922" spans="2:11" x14ac:dyDescent="0.2">
      <c r="B10922" s="33"/>
      <c r="C10922" s="171"/>
      <c r="D10922" s="33"/>
      <c r="E10922" s="33"/>
      <c r="F10922" s="33"/>
      <c r="G10922" s="33"/>
      <c r="H10922" s="33"/>
      <c r="I10922" s="171"/>
      <c r="J10922" s="33"/>
      <c r="K10922" s="33"/>
    </row>
    <row r="10923" spans="2:11" x14ac:dyDescent="0.2">
      <c r="B10923" s="33"/>
      <c r="C10923" s="171"/>
      <c r="D10923" s="33"/>
      <c r="E10923" s="33"/>
      <c r="F10923" s="33"/>
      <c r="G10923" s="33"/>
      <c r="H10923" s="33"/>
      <c r="I10923" s="171"/>
      <c r="J10923" s="33"/>
      <c r="K10923" s="33"/>
    </row>
    <row r="10924" spans="2:11" x14ac:dyDescent="0.2">
      <c r="B10924" s="33"/>
      <c r="C10924" s="171"/>
      <c r="D10924" s="33"/>
      <c r="E10924" s="33"/>
      <c r="F10924" s="33"/>
      <c r="G10924" s="33"/>
      <c r="H10924" s="33"/>
      <c r="I10924" s="171"/>
      <c r="J10924" s="33"/>
      <c r="K10924" s="33"/>
    </row>
    <row r="10925" spans="2:11" x14ac:dyDescent="0.2">
      <c r="B10925" s="33"/>
      <c r="C10925" s="171"/>
      <c r="D10925" s="33"/>
      <c r="E10925" s="33"/>
      <c r="F10925" s="33"/>
      <c r="G10925" s="33"/>
      <c r="H10925" s="33"/>
      <c r="I10925" s="171"/>
      <c r="J10925" s="33"/>
      <c r="K10925" s="33"/>
    </row>
    <row r="10926" spans="2:11" x14ac:dyDescent="0.2">
      <c r="B10926" s="33"/>
      <c r="C10926" s="171"/>
      <c r="D10926" s="33"/>
      <c r="E10926" s="33"/>
      <c r="F10926" s="33"/>
      <c r="G10926" s="33"/>
      <c r="H10926" s="33"/>
      <c r="I10926" s="171"/>
      <c r="J10926" s="33"/>
      <c r="K10926" s="33"/>
    </row>
    <row r="10927" spans="2:11" x14ac:dyDescent="0.2">
      <c r="B10927" s="33"/>
      <c r="C10927" s="171"/>
      <c r="D10927" s="33"/>
      <c r="E10927" s="33"/>
      <c r="F10927" s="33"/>
      <c r="G10927" s="33"/>
      <c r="H10927" s="33"/>
      <c r="I10927" s="171"/>
      <c r="J10927" s="33"/>
      <c r="K10927" s="33"/>
    </row>
    <row r="10928" spans="2:11" x14ac:dyDescent="0.2">
      <c r="B10928" s="33"/>
      <c r="C10928" s="171"/>
      <c r="D10928" s="33"/>
      <c r="E10928" s="33"/>
      <c r="F10928" s="33"/>
      <c r="G10928" s="33"/>
      <c r="H10928" s="33"/>
      <c r="I10928" s="171"/>
      <c r="J10928" s="33"/>
      <c r="K10928" s="33"/>
    </row>
    <row r="10929" spans="2:11" x14ac:dyDescent="0.2">
      <c r="B10929" s="33"/>
      <c r="C10929" s="171"/>
      <c r="D10929" s="33"/>
      <c r="E10929" s="33"/>
      <c r="F10929" s="33"/>
      <c r="G10929" s="33"/>
      <c r="H10929" s="33"/>
      <c r="I10929" s="171"/>
      <c r="J10929" s="33"/>
      <c r="K10929" s="33"/>
    </row>
    <row r="10930" spans="2:11" x14ac:dyDescent="0.2">
      <c r="B10930" s="33"/>
      <c r="C10930" s="171"/>
      <c r="D10930" s="33"/>
      <c r="E10930" s="33"/>
      <c r="F10930" s="33"/>
      <c r="G10930" s="33"/>
      <c r="H10930" s="33"/>
      <c r="I10930" s="171"/>
      <c r="J10930" s="33"/>
      <c r="K10930" s="33"/>
    </row>
    <row r="10931" spans="2:11" x14ac:dyDescent="0.2">
      <c r="B10931" s="33"/>
      <c r="C10931" s="171"/>
      <c r="D10931" s="33"/>
      <c r="E10931" s="33"/>
      <c r="F10931" s="33"/>
      <c r="G10931" s="33"/>
      <c r="H10931" s="33"/>
      <c r="I10931" s="171"/>
      <c r="J10931" s="33"/>
      <c r="K10931" s="33"/>
    </row>
    <row r="10932" spans="2:11" x14ac:dyDescent="0.2">
      <c r="B10932" s="33"/>
      <c r="C10932" s="171"/>
      <c r="D10932" s="33"/>
      <c r="E10932" s="33"/>
      <c r="F10932" s="33"/>
      <c r="G10932" s="33"/>
      <c r="H10932" s="33"/>
      <c r="I10932" s="171"/>
      <c r="J10932" s="33"/>
      <c r="K10932" s="33"/>
    </row>
    <row r="10933" spans="2:11" x14ac:dyDescent="0.2">
      <c r="B10933" s="33"/>
      <c r="C10933" s="171"/>
      <c r="D10933" s="33"/>
      <c r="E10933" s="33"/>
      <c r="F10933" s="33"/>
      <c r="G10933" s="33"/>
      <c r="H10933" s="33"/>
      <c r="I10933" s="171"/>
      <c r="J10933" s="33"/>
      <c r="K10933" s="33"/>
    </row>
    <row r="10934" spans="2:11" x14ac:dyDescent="0.2">
      <c r="B10934" s="33"/>
      <c r="C10934" s="171"/>
      <c r="D10934" s="33"/>
      <c r="E10934" s="33"/>
      <c r="F10934" s="33"/>
      <c r="G10934" s="33"/>
      <c r="H10934" s="33"/>
      <c r="I10934" s="171"/>
      <c r="J10934" s="33"/>
      <c r="K10934" s="33"/>
    </row>
    <row r="10935" spans="2:11" x14ac:dyDescent="0.2">
      <c r="B10935" s="33"/>
      <c r="C10935" s="171"/>
      <c r="D10935" s="33"/>
      <c r="E10935" s="33"/>
      <c r="F10935" s="33"/>
      <c r="G10935" s="33"/>
      <c r="H10935" s="33"/>
      <c r="I10935" s="171"/>
      <c r="J10935" s="33"/>
      <c r="K10935" s="33"/>
    </row>
    <row r="10936" spans="2:11" x14ac:dyDescent="0.2">
      <c r="B10936" s="33"/>
      <c r="C10936" s="171"/>
      <c r="D10936" s="33"/>
      <c r="E10936" s="33"/>
      <c r="F10936" s="33"/>
      <c r="G10936" s="33"/>
      <c r="H10936" s="33"/>
      <c r="I10936" s="171"/>
      <c r="J10936" s="33"/>
      <c r="K10936" s="33"/>
    </row>
    <row r="10937" spans="2:11" x14ac:dyDescent="0.2">
      <c r="B10937" s="33"/>
      <c r="C10937" s="171"/>
      <c r="D10937" s="33"/>
      <c r="E10937" s="33"/>
      <c r="F10937" s="33"/>
      <c r="G10937" s="33"/>
      <c r="H10937" s="33"/>
      <c r="I10937" s="171"/>
      <c r="J10937" s="33"/>
      <c r="K10937" s="33"/>
    </row>
    <row r="10938" spans="2:11" x14ac:dyDescent="0.2">
      <c r="B10938" s="33"/>
      <c r="C10938" s="171"/>
      <c r="D10938" s="33"/>
      <c r="E10938" s="33"/>
      <c r="F10938" s="33"/>
      <c r="G10938" s="33"/>
      <c r="H10938" s="33"/>
      <c r="I10938" s="171"/>
      <c r="J10938" s="33"/>
      <c r="K10938" s="33"/>
    </row>
    <row r="10939" spans="2:11" x14ac:dyDescent="0.2">
      <c r="B10939" s="33"/>
      <c r="C10939" s="171"/>
      <c r="D10939" s="33"/>
      <c r="E10939" s="33"/>
      <c r="F10939" s="33"/>
      <c r="G10939" s="33"/>
      <c r="H10939" s="33"/>
      <c r="I10939" s="171"/>
      <c r="J10939" s="33"/>
      <c r="K10939" s="33"/>
    </row>
    <row r="10940" spans="2:11" x14ac:dyDescent="0.2">
      <c r="B10940" s="33"/>
      <c r="C10940" s="171"/>
      <c r="D10940" s="33"/>
      <c r="E10940" s="33"/>
      <c r="F10940" s="33"/>
      <c r="G10940" s="33"/>
      <c r="H10940" s="33"/>
      <c r="I10940" s="171"/>
      <c r="J10940" s="33"/>
      <c r="K10940" s="33"/>
    </row>
    <row r="10941" spans="2:11" x14ac:dyDescent="0.2">
      <c r="B10941" s="33"/>
      <c r="C10941" s="171"/>
      <c r="D10941" s="33"/>
      <c r="E10941" s="33"/>
      <c r="F10941" s="33"/>
      <c r="G10941" s="33"/>
      <c r="H10941" s="33"/>
      <c r="I10941" s="171"/>
      <c r="J10941" s="33"/>
      <c r="K10941" s="33"/>
    </row>
    <row r="10942" spans="2:11" x14ac:dyDescent="0.2">
      <c r="B10942" s="33"/>
      <c r="C10942" s="171"/>
      <c r="D10942" s="33"/>
      <c r="E10942" s="33"/>
      <c r="F10942" s="33"/>
      <c r="G10942" s="33"/>
      <c r="H10942" s="33"/>
      <c r="I10942" s="171"/>
      <c r="J10942" s="33"/>
      <c r="K10942" s="33"/>
    </row>
    <row r="10943" spans="2:11" x14ac:dyDescent="0.2">
      <c r="B10943" s="33"/>
      <c r="C10943" s="171"/>
      <c r="D10943" s="33"/>
      <c r="E10943" s="33"/>
      <c r="F10943" s="33"/>
      <c r="G10943" s="33"/>
      <c r="H10943" s="33"/>
      <c r="I10943" s="171"/>
      <c r="J10943" s="33"/>
      <c r="K10943" s="33"/>
    </row>
    <row r="10944" spans="2:11" x14ac:dyDescent="0.2">
      <c r="B10944" s="33"/>
      <c r="C10944" s="171"/>
      <c r="D10944" s="33"/>
      <c r="E10944" s="33"/>
      <c r="F10944" s="33"/>
      <c r="G10944" s="33"/>
      <c r="H10944" s="33"/>
      <c r="I10944" s="171"/>
      <c r="J10944" s="33"/>
      <c r="K10944" s="33"/>
    </row>
    <row r="10945" spans="2:11" x14ac:dyDescent="0.2">
      <c r="B10945" s="33"/>
      <c r="C10945" s="171"/>
      <c r="D10945" s="33"/>
      <c r="E10945" s="33"/>
      <c r="F10945" s="33"/>
      <c r="G10945" s="33"/>
      <c r="H10945" s="33"/>
      <c r="I10945" s="171"/>
      <c r="J10945" s="33"/>
      <c r="K10945" s="33"/>
    </row>
    <row r="10946" spans="2:11" x14ac:dyDescent="0.2">
      <c r="B10946" s="33"/>
      <c r="C10946" s="171"/>
      <c r="D10946" s="33"/>
      <c r="E10946" s="33"/>
      <c r="F10946" s="33"/>
      <c r="G10946" s="33"/>
      <c r="H10946" s="33"/>
      <c r="I10946" s="171"/>
      <c r="J10946" s="33"/>
      <c r="K10946" s="33"/>
    </row>
    <row r="10947" spans="2:11" x14ac:dyDescent="0.2">
      <c r="B10947" s="33"/>
      <c r="C10947" s="171"/>
      <c r="D10947" s="33"/>
      <c r="E10947" s="33"/>
      <c r="F10947" s="33"/>
      <c r="G10947" s="33"/>
      <c r="H10947" s="33"/>
      <c r="I10947" s="171"/>
      <c r="J10947" s="33"/>
      <c r="K10947" s="33"/>
    </row>
    <row r="10948" spans="2:11" x14ac:dyDescent="0.2">
      <c r="B10948" s="33"/>
      <c r="C10948" s="171"/>
      <c r="D10948" s="33"/>
      <c r="E10948" s="33"/>
      <c r="F10948" s="33"/>
      <c r="G10948" s="33"/>
      <c r="H10948" s="33"/>
      <c r="I10948" s="171"/>
      <c r="J10948" s="33"/>
      <c r="K10948" s="33"/>
    </row>
    <row r="10949" spans="2:11" x14ac:dyDescent="0.2">
      <c r="B10949" s="33"/>
      <c r="C10949" s="171"/>
      <c r="D10949" s="33"/>
      <c r="E10949" s="33"/>
      <c r="F10949" s="33"/>
      <c r="G10949" s="33"/>
      <c r="H10949" s="33"/>
      <c r="I10949" s="171"/>
      <c r="J10949" s="33"/>
      <c r="K10949" s="33"/>
    </row>
    <row r="10950" spans="2:11" x14ac:dyDescent="0.2">
      <c r="B10950" s="33"/>
      <c r="C10950" s="171"/>
      <c r="D10950" s="33"/>
      <c r="E10950" s="33"/>
      <c r="F10950" s="33"/>
      <c r="G10950" s="33"/>
      <c r="H10950" s="33"/>
      <c r="I10950" s="171"/>
      <c r="J10950" s="33"/>
      <c r="K10950" s="33"/>
    </row>
    <row r="10951" spans="2:11" x14ac:dyDescent="0.2">
      <c r="B10951" s="33"/>
      <c r="C10951" s="171"/>
      <c r="D10951" s="33"/>
      <c r="E10951" s="33"/>
      <c r="F10951" s="33"/>
      <c r="G10951" s="33"/>
      <c r="H10951" s="33"/>
      <c r="I10951" s="171"/>
      <c r="J10951" s="33"/>
      <c r="K10951" s="33"/>
    </row>
    <row r="10952" spans="2:11" x14ac:dyDescent="0.2">
      <c r="B10952" s="33"/>
      <c r="C10952" s="171"/>
      <c r="D10952" s="33"/>
      <c r="E10952" s="33"/>
      <c r="F10952" s="33"/>
      <c r="G10952" s="33"/>
      <c r="H10952" s="33"/>
      <c r="I10952" s="171"/>
      <c r="J10952" s="33"/>
      <c r="K10952" s="33"/>
    </row>
    <row r="10953" spans="2:11" x14ac:dyDescent="0.2">
      <c r="B10953" s="33"/>
      <c r="C10953" s="171"/>
      <c r="D10953" s="33"/>
      <c r="E10953" s="33"/>
      <c r="F10953" s="33"/>
      <c r="G10953" s="33"/>
      <c r="H10953" s="33"/>
      <c r="I10953" s="171"/>
      <c r="J10953" s="33"/>
      <c r="K10953" s="33"/>
    </row>
    <row r="10954" spans="2:11" x14ac:dyDescent="0.2">
      <c r="B10954" s="33"/>
      <c r="C10954" s="171"/>
      <c r="D10954" s="33"/>
      <c r="E10954" s="33"/>
      <c r="F10954" s="33"/>
      <c r="G10954" s="33"/>
      <c r="H10954" s="33"/>
      <c r="I10954" s="171"/>
      <c r="J10954" s="33"/>
      <c r="K10954" s="33"/>
    </row>
    <row r="10955" spans="2:11" x14ac:dyDescent="0.2">
      <c r="B10955" s="33"/>
      <c r="C10955" s="171"/>
      <c r="D10955" s="33"/>
      <c r="E10955" s="33"/>
      <c r="F10955" s="33"/>
      <c r="G10955" s="33"/>
      <c r="H10955" s="33"/>
      <c r="I10955" s="171"/>
      <c r="J10955" s="33"/>
      <c r="K10955" s="33"/>
    </row>
    <row r="10956" spans="2:11" x14ac:dyDescent="0.2">
      <c r="B10956" s="33"/>
      <c r="C10956" s="171"/>
      <c r="D10956" s="33"/>
      <c r="E10956" s="33"/>
      <c r="F10956" s="33"/>
      <c r="G10956" s="33"/>
      <c r="H10956" s="33"/>
      <c r="I10956" s="171"/>
      <c r="J10956" s="33"/>
      <c r="K10956" s="33"/>
    </row>
    <row r="10957" spans="2:11" x14ac:dyDescent="0.2">
      <c r="B10957" s="33"/>
      <c r="C10957" s="171"/>
      <c r="D10957" s="33"/>
      <c r="E10957" s="33"/>
      <c r="F10957" s="33"/>
      <c r="G10957" s="33"/>
      <c r="H10957" s="33"/>
      <c r="I10957" s="171"/>
      <c r="J10957" s="33"/>
      <c r="K10957" s="33"/>
    </row>
    <row r="10958" spans="2:11" x14ac:dyDescent="0.2">
      <c r="B10958" s="33"/>
      <c r="C10958" s="171"/>
      <c r="D10958" s="33"/>
      <c r="E10958" s="33"/>
      <c r="F10958" s="33"/>
      <c r="G10958" s="33"/>
      <c r="H10958" s="33"/>
      <c r="I10958" s="171"/>
      <c r="J10958" s="33"/>
      <c r="K10958" s="33"/>
    </row>
    <row r="10959" spans="2:11" x14ac:dyDescent="0.2">
      <c r="B10959" s="33"/>
      <c r="C10959" s="171"/>
      <c r="D10959" s="33"/>
      <c r="E10959" s="33"/>
      <c r="F10959" s="33"/>
      <c r="G10959" s="33"/>
      <c r="H10959" s="33"/>
      <c r="I10959" s="171"/>
      <c r="J10959" s="33"/>
      <c r="K10959" s="33"/>
    </row>
    <row r="10960" spans="2:11" x14ac:dyDescent="0.2">
      <c r="B10960" s="33"/>
      <c r="C10960" s="171"/>
      <c r="D10960" s="33"/>
      <c r="E10960" s="33"/>
      <c r="F10960" s="33"/>
      <c r="G10960" s="33"/>
      <c r="H10960" s="33"/>
      <c r="I10960" s="171"/>
      <c r="J10960" s="33"/>
      <c r="K10960" s="33"/>
    </row>
    <row r="10961" spans="2:11" x14ac:dyDescent="0.2">
      <c r="B10961" s="33"/>
      <c r="C10961" s="171"/>
      <c r="D10961" s="33"/>
      <c r="E10961" s="33"/>
      <c r="F10961" s="33"/>
      <c r="G10961" s="33"/>
      <c r="H10961" s="33"/>
      <c r="I10961" s="171"/>
      <c r="J10961" s="33"/>
      <c r="K10961" s="33"/>
    </row>
    <row r="10962" spans="2:11" x14ac:dyDescent="0.2">
      <c r="B10962" s="33"/>
      <c r="C10962" s="171"/>
      <c r="D10962" s="33"/>
      <c r="E10962" s="33"/>
      <c r="F10962" s="33"/>
      <c r="G10962" s="33"/>
      <c r="H10962" s="33"/>
      <c r="I10962" s="171"/>
      <c r="J10962" s="33"/>
      <c r="K10962" s="33"/>
    </row>
    <row r="10963" spans="2:11" x14ac:dyDescent="0.2">
      <c r="B10963" s="33"/>
      <c r="C10963" s="171"/>
      <c r="D10963" s="33"/>
      <c r="E10963" s="33"/>
      <c r="F10963" s="33"/>
      <c r="G10963" s="33"/>
      <c r="H10963" s="33"/>
      <c r="I10963" s="171"/>
      <c r="J10963" s="33"/>
      <c r="K10963" s="33"/>
    </row>
    <row r="10964" spans="2:11" x14ac:dyDescent="0.2">
      <c r="B10964" s="33"/>
      <c r="C10964" s="171"/>
      <c r="D10964" s="33"/>
      <c r="E10964" s="33"/>
      <c r="F10964" s="33"/>
      <c r="G10964" s="33"/>
      <c r="H10964" s="33"/>
      <c r="I10964" s="171"/>
      <c r="J10964" s="33"/>
      <c r="K10964" s="33"/>
    </row>
    <row r="10965" spans="2:11" x14ac:dyDescent="0.2">
      <c r="B10965" s="33"/>
      <c r="C10965" s="171"/>
      <c r="D10965" s="33"/>
      <c r="E10965" s="33"/>
      <c r="F10965" s="33"/>
      <c r="G10965" s="33"/>
      <c r="H10965" s="33"/>
      <c r="I10965" s="171"/>
      <c r="J10965" s="33"/>
      <c r="K10965" s="33"/>
    </row>
    <row r="10966" spans="2:11" x14ac:dyDescent="0.2">
      <c r="B10966" s="33"/>
      <c r="C10966" s="171"/>
      <c r="D10966" s="33"/>
      <c r="E10966" s="33"/>
      <c r="F10966" s="33"/>
      <c r="G10966" s="33"/>
      <c r="H10966" s="33"/>
      <c r="I10966" s="171"/>
      <c r="J10966" s="33"/>
      <c r="K10966" s="33"/>
    </row>
    <row r="10967" spans="2:11" x14ac:dyDescent="0.2">
      <c r="B10967" s="33"/>
      <c r="C10967" s="171"/>
      <c r="D10967" s="33"/>
      <c r="E10967" s="33"/>
      <c r="F10967" s="33"/>
      <c r="G10967" s="33"/>
      <c r="H10967" s="33"/>
      <c r="I10967" s="171"/>
      <c r="J10967" s="33"/>
      <c r="K10967" s="33"/>
    </row>
    <row r="10968" spans="2:11" x14ac:dyDescent="0.2">
      <c r="B10968" s="33"/>
      <c r="C10968" s="171"/>
      <c r="D10968" s="33"/>
      <c r="E10968" s="33"/>
      <c r="F10968" s="33"/>
      <c r="G10968" s="33"/>
      <c r="H10968" s="33"/>
      <c r="I10968" s="171"/>
      <c r="J10968" s="33"/>
      <c r="K10968" s="33"/>
    </row>
    <row r="10969" spans="2:11" x14ac:dyDescent="0.2">
      <c r="B10969" s="33"/>
      <c r="C10969" s="171"/>
      <c r="D10969" s="33"/>
      <c r="E10969" s="33"/>
      <c r="F10969" s="33"/>
      <c r="G10969" s="33"/>
      <c r="H10969" s="33"/>
      <c r="I10969" s="171"/>
      <c r="J10969" s="33"/>
      <c r="K10969" s="33"/>
    </row>
    <row r="10970" spans="2:11" x14ac:dyDescent="0.2">
      <c r="B10970" s="33"/>
      <c r="C10970" s="171"/>
      <c r="D10970" s="33"/>
      <c r="E10970" s="33"/>
      <c r="F10970" s="33"/>
      <c r="G10970" s="33"/>
      <c r="H10970" s="33"/>
      <c r="I10970" s="171"/>
      <c r="J10970" s="33"/>
      <c r="K10970" s="33"/>
    </row>
    <row r="10971" spans="2:11" x14ac:dyDescent="0.2">
      <c r="B10971" s="33"/>
      <c r="C10971" s="171"/>
      <c r="D10971" s="33"/>
      <c r="E10971" s="33"/>
      <c r="F10971" s="33"/>
      <c r="G10971" s="33"/>
      <c r="H10971" s="33"/>
      <c r="I10971" s="171"/>
      <c r="J10971" s="33"/>
      <c r="K10971" s="33"/>
    </row>
    <row r="10972" spans="2:11" x14ac:dyDescent="0.2">
      <c r="B10972" s="33"/>
      <c r="C10972" s="171"/>
      <c r="D10972" s="33"/>
      <c r="E10972" s="33"/>
      <c r="F10972" s="33"/>
      <c r="G10972" s="33"/>
      <c r="H10972" s="33"/>
      <c r="I10972" s="171"/>
      <c r="J10972" s="33"/>
      <c r="K10972" s="33"/>
    </row>
    <row r="10973" spans="2:11" x14ac:dyDescent="0.2">
      <c r="B10973" s="33"/>
      <c r="C10973" s="171"/>
      <c r="D10973" s="33"/>
      <c r="E10973" s="33"/>
      <c r="F10973" s="33"/>
      <c r="G10973" s="33"/>
      <c r="H10973" s="33"/>
      <c r="I10973" s="171"/>
      <c r="J10973" s="33"/>
      <c r="K10973" s="33"/>
    </row>
    <row r="10974" spans="2:11" x14ac:dyDescent="0.2">
      <c r="B10974" s="33"/>
      <c r="C10974" s="171"/>
      <c r="D10974" s="33"/>
      <c r="E10974" s="33"/>
      <c r="F10974" s="33"/>
      <c r="G10974" s="33"/>
      <c r="H10974" s="33"/>
      <c r="I10974" s="171"/>
      <c r="J10974" s="33"/>
      <c r="K10974" s="33"/>
    </row>
    <row r="10975" spans="2:11" x14ac:dyDescent="0.2">
      <c r="B10975" s="33"/>
      <c r="C10975" s="171"/>
      <c r="D10975" s="33"/>
      <c r="E10975" s="33"/>
      <c r="F10975" s="33"/>
      <c r="G10975" s="33"/>
      <c r="H10975" s="33"/>
      <c r="I10975" s="171"/>
      <c r="J10975" s="33"/>
      <c r="K10975" s="33"/>
    </row>
    <row r="10976" spans="2:11" x14ac:dyDescent="0.2">
      <c r="B10976" s="33"/>
      <c r="C10976" s="171"/>
      <c r="D10976" s="33"/>
      <c r="E10976" s="33"/>
      <c r="F10976" s="33"/>
      <c r="G10976" s="33"/>
      <c r="H10976" s="33"/>
      <c r="I10976" s="171"/>
      <c r="J10976" s="33"/>
      <c r="K10976" s="33"/>
    </row>
    <row r="10977" spans="2:11" x14ac:dyDescent="0.2">
      <c r="B10977" s="33"/>
      <c r="C10977" s="171"/>
      <c r="D10977" s="33"/>
      <c r="E10977" s="33"/>
      <c r="F10977" s="33"/>
      <c r="G10977" s="33"/>
      <c r="H10977" s="33"/>
      <c r="I10977" s="171"/>
      <c r="J10977" s="33"/>
      <c r="K10977" s="33"/>
    </row>
    <row r="10978" spans="2:11" x14ac:dyDescent="0.2">
      <c r="B10978" s="33"/>
      <c r="C10978" s="171"/>
      <c r="D10978" s="33"/>
      <c r="E10978" s="33"/>
      <c r="F10978" s="33"/>
      <c r="G10978" s="33"/>
      <c r="H10978" s="33"/>
      <c r="I10978" s="171"/>
      <c r="J10978" s="33"/>
      <c r="K10978" s="33"/>
    </row>
    <row r="10979" spans="2:11" x14ac:dyDescent="0.2">
      <c r="B10979" s="33"/>
      <c r="C10979" s="171"/>
      <c r="D10979" s="33"/>
      <c r="E10979" s="33"/>
      <c r="F10979" s="33"/>
      <c r="G10979" s="33"/>
      <c r="H10979" s="33"/>
      <c r="I10979" s="171"/>
      <c r="J10979" s="33"/>
      <c r="K10979" s="33"/>
    </row>
    <row r="10980" spans="2:11" x14ac:dyDescent="0.2">
      <c r="B10980" s="33"/>
      <c r="C10980" s="171"/>
      <c r="D10980" s="33"/>
      <c r="E10980" s="33"/>
      <c r="F10980" s="33"/>
      <c r="G10980" s="33"/>
      <c r="H10980" s="33"/>
      <c r="I10980" s="171"/>
      <c r="J10980" s="33"/>
      <c r="K10980" s="33"/>
    </row>
    <row r="10981" spans="2:11" x14ac:dyDescent="0.2">
      <c r="B10981" s="33"/>
      <c r="C10981" s="171"/>
      <c r="D10981" s="33"/>
      <c r="E10981" s="33"/>
      <c r="F10981" s="33"/>
      <c r="G10981" s="33"/>
      <c r="H10981" s="33"/>
      <c r="I10981" s="171"/>
      <c r="J10981" s="33"/>
      <c r="K10981" s="33"/>
    </row>
    <row r="10982" spans="2:11" x14ac:dyDescent="0.2">
      <c r="B10982" s="33"/>
      <c r="C10982" s="171"/>
      <c r="D10982" s="33"/>
      <c r="E10982" s="33"/>
      <c r="F10982" s="33"/>
      <c r="G10982" s="33"/>
      <c r="H10982" s="33"/>
      <c r="I10982" s="171"/>
      <c r="J10982" s="33"/>
      <c r="K10982" s="33"/>
    </row>
    <row r="10983" spans="2:11" x14ac:dyDescent="0.2">
      <c r="B10983" s="33"/>
      <c r="C10983" s="171"/>
      <c r="D10983" s="33"/>
      <c r="E10983" s="33"/>
      <c r="F10983" s="33"/>
      <c r="G10983" s="33"/>
      <c r="H10983" s="33"/>
      <c r="I10983" s="171"/>
      <c r="J10983" s="33"/>
      <c r="K10983" s="33"/>
    </row>
    <row r="10984" spans="2:11" x14ac:dyDescent="0.2">
      <c r="B10984" s="33"/>
      <c r="C10984" s="171"/>
      <c r="D10984" s="33"/>
      <c r="E10984" s="33"/>
      <c r="F10984" s="33"/>
      <c r="G10984" s="33"/>
      <c r="H10984" s="33"/>
      <c r="I10984" s="171"/>
      <c r="J10984" s="33"/>
      <c r="K10984" s="33"/>
    </row>
    <row r="10985" spans="2:11" x14ac:dyDescent="0.2">
      <c r="B10985" s="33"/>
      <c r="C10985" s="171"/>
      <c r="D10985" s="33"/>
      <c r="E10985" s="33"/>
      <c r="F10985" s="33"/>
      <c r="G10985" s="33"/>
      <c r="H10985" s="33"/>
      <c r="I10985" s="171"/>
      <c r="J10985" s="33"/>
      <c r="K10985" s="33"/>
    </row>
    <row r="10986" spans="2:11" x14ac:dyDescent="0.2">
      <c r="B10986" s="33"/>
      <c r="C10986" s="171"/>
      <c r="D10986" s="33"/>
      <c r="E10986" s="33"/>
      <c r="F10986" s="33"/>
      <c r="G10986" s="33"/>
      <c r="H10986" s="33"/>
      <c r="I10986" s="171"/>
      <c r="J10986" s="33"/>
      <c r="K10986" s="33"/>
    </row>
    <row r="10987" spans="2:11" x14ac:dyDescent="0.2">
      <c r="B10987" s="33"/>
      <c r="C10987" s="171"/>
      <c r="D10987" s="33"/>
      <c r="E10987" s="33"/>
      <c r="F10987" s="33"/>
      <c r="G10987" s="33"/>
      <c r="H10987" s="33"/>
      <c r="I10987" s="171"/>
      <c r="J10987" s="33"/>
      <c r="K10987" s="33"/>
    </row>
    <row r="10988" spans="2:11" x14ac:dyDescent="0.2">
      <c r="B10988" s="33"/>
      <c r="C10988" s="171"/>
      <c r="D10988" s="33"/>
      <c r="E10988" s="33"/>
      <c r="F10988" s="33"/>
      <c r="G10988" s="33"/>
      <c r="H10988" s="33"/>
      <c r="I10988" s="171"/>
      <c r="J10988" s="33"/>
      <c r="K10988" s="33"/>
    </row>
    <row r="10989" spans="2:11" x14ac:dyDescent="0.2">
      <c r="B10989" s="33"/>
      <c r="C10989" s="171"/>
      <c r="D10989" s="33"/>
      <c r="E10989" s="33"/>
      <c r="F10989" s="33"/>
      <c r="G10989" s="33"/>
      <c r="H10989" s="33"/>
      <c r="I10989" s="171"/>
      <c r="J10989" s="33"/>
      <c r="K10989" s="33"/>
    </row>
    <row r="10990" spans="2:11" x14ac:dyDescent="0.2">
      <c r="B10990" s="33"/>
      <c r="C10990" s="171"/>
      <c r="D10990" s="33"/>
      <c r="E10990" s="33"/>
      <c r="F10990" s="33"/>
      <c r="G10990" s="33"/>
      <c r="H10990" s="33"/>
      <c r="I10990" s="171"/>
      <c r="J10990" s="33"/>
      <c r="K10990" s="33"/>
    </row>
    <row r="10991" spans="2:11" x14ac:dyDescent="0.2">
      <c r="B10991" s="33"/>
      <c r="C10991" s="171"/>
      <c r="D10991" s="33"/>
      <c r="E10991" s="33"/>
      <c r="F10991" s="33"/>
      <c r="G10991" s="33"/>
      <c r="H10991" s="33"/>
      <c r="I10991" s="171"/>
      <c r="J10991" s="33"/>
      <c r="K10991" s="33"/>
    </row>
    <row r="10992" spans="2:11" x14ac:dyDescent="0.2">
      <c r="B10992" s="33"/>
      <c r="C10992" s="171"/>
      <c r="D10992" s="33"/>
      <c r="E10992" s="33"/>
      <c r="F10992" s="33"/>
      <c r="G10992" s="33"/>
      <c r="H10992" s="33"/>
      <c r="I10992" s="171"/>
      <c r="J10992" s="33"/>
      <c r="K10992" s="33"/>
    </row>
    <row r="10993" spans="2:11" x14ac:dyDescent="0.2">
      <c r="B10993" s="33"/>
      <c r="C10993" s="171"/>
      <c r="D10993" s="33"/>
      <c r="E10993" s="33"/>
      <c r="F10993" s="33"/>
      <c r="G10993" s="33"/>
      <c r="H10993" s="33"/>
      <c r="I10993" s="171"/>
      <c r="J10993" s="33"/>
      <c r="K10993" s="33"/>
    </row>
    <row r="10994" spans="2:11" x14ac:dyDescent="0.2">
      <c r="B10994" s="33"/>
      <c r="C10994" s="171"/>
      <c r="D10994" s="33"/>
      <c r="E10994" s="33"/>
      <c r="F10994" s="33"/>
      <c r="G10994" s="33"/>
      <c r="H10994" s="33"/>
      <c r="I10994" s="171"/>
      <c r="J10994" s="33"/>
      <c r="K10994" s="33"/>
    </row>
    <row r="10995" spans="2:11" x14ac:dyDescent="0.2">
      <c r="B10995" s="33"/>
      <c r="C10995" s="171"/>
      <c r="D10995" s="33"/>
      <c r="E10995" s="33"/>
      <c r="F10995" s="33"/>
      <c r="G10995" s="33"/>
      <c r="H10995" s="33"/>
      <c r="I10995" s="171"/>
      <c r="J10995" s="33"/>
      <c r="K10995" s="33"/>
    </row>
    <row r="10996" spans="2:11" x14ac:dyDescent="0.2">
      <c r="B10996" s="33"/>
      <c r="C10996" s="171"/>
      <c r="D10996" s="33"/>
      <c r="E10996" s="33"/>
      <c r="F10996" s="33"/>
      <c r="G10996" s="33"/>
      <c r="H10996" s="33"/>
      <c r="I10996" s="171"/>
      <c r="J10996" s="33"/>
      <c r="K10996" s="33"/>
    </row>
    <row r="10997" spans="2:11" x14ac:dyDescent="0.2">
      <c r="B10997" s="33"/>
      <c r="C10997" s="171"/>
      <c r="D10997" s="33"/>
      <c r="E10997" s="33"/>
      <c r="F10997" s="33"/>
      <c r="G10997" s="33"/>
      <c r="H10997" s="33"/>
      <c r="I10997" s="171"/>
      <c r="J10997" s="33"/>
      <c r="K10997" s="33"/>
    </row>
    <row r="10998" spans="2:11" x14ac:dyDescent="0.2">
      <c r="B10998" s="33"/>
      <c r="C10998" s="171"/>
      <c r="D10998" s="33"/>
      <c r="E10998" s="33"/>
      <c r="F10998" s="33"/>
      <c r="G10998" s="33"/>
      <c r="H10998" s="33"/>
      <c r="I10998" s="171"/>
      <c r="J10998" s="33"/>
      <c r="K10998" s="33"/>
    </row>
    <row r="10999" spans="2:11" x14ac:dyDescent="0.2">
      <c r="B10999" s="33"/>
      <c r="C10999" s="171"/>
      <c r="D10999" s="33"/>
      <c r="E10999" s="33"/>
      <c r="F10999" s="33"/>
      <c r="G10999" s="33"/>
      <c r="H10999" s="33"/>
      <c r="I10999" s="171"/>
      <c r="J10999" s="33"/>
      <c r="K10999" s="33"/>
    </row>
    <row r="11000" spans="2:11" x14ac:dyDescent="0.2">
      <c r="B11000" s="33"/>
      <c r="C11000" s="171"/>
      <c r="D11000" s="33"/>
      <c r="E11000" s="33"/>
      <c r="F11000" s="33"/>
      <c r="G11000" s="33"/>
      <c r="H11000" s="33"/>
      <c r="I11000" s="171"/>
      <c r="J11000" s="33"/>
      <c r="K11000" s="33"/>
    </row>
    <row r="11001" spans="2:11" x14ac:dyDescent="0.2">
      <c r="B11001" s="33"/>
      <c r="C11001" s="171"/>
      <c r="D11001" s="33"/>
      <c r="E11001" s="33"/>
      <c r="F11001" s="33"/>
      <c r="G11001" s="33"/>
      <c r="H11001" s="33"/>
      <c r="I11001" s="171"/>
      <c r="J11001" s="33"/>
      <c r="K11001" s="33"/>
    </row>
    <row r="11002" spans="2:11" x14ac:dyDescent="0.2">
      <c r="B11002" s="33"/>
      <c r="C11002" s="171"/>
      <c r="D11002" s="33"/>
      <c r="E11002" s="33"/>
      <c r="F11002" s="33"/>
      <c r="G11002" s="33"/>
      <c r="H11002" s="33"/>
      <c r="I11002" s="171"/>
      <c r="J11002" s="33"/>
      <c r="K11002" s="33"/>
    </row>
    <row r="11003" spans="2:11" x14ac:dyDescent="0.2">
      <c r="B11003" s="33"/>
      <c r="C11003" s="171"/>
      <c r="D11003" s="33"/>
      <c r="E11003" s="33"/>
      <c r="F11003" s="33"/>
      <c r="G11003" s="33"/>
      <c r="H11003" s="33"/>
      <c r="I11003" s="171"/>
      <c r="J11003" s="33"/>
      <c r="K11003" s="33"/>
    </row>
    <row r="11004" spans="2:11" x14ac:dyDescent="0.2">
      <c r="B11004" s="33"/>
      <c r="C11004" s="171"/>
      <c r="D11004" s="33"/>
      <c r="E11004" s="33"/>
      <c r="F11004" s="33"/>
      <c r="G11004" s="33"/>
      <c r="H11004" s="33"/>
      <c r="I11004" s="171"/>
      <c r="J11004" s="33"/>
      <c r="K11004" s="33"/>
    </row>
    <row r="11005" spans="2:11" x14ac:dyDescent="0.2">
      <c r="B11005" s="33"/>
      <c r="C11005" s="171"/>
      <c r="D11005" s="33"/>
      <c r="E11005" s="33"/>
      <c r="F11005" s="33"/>
      <c r="G11005" s="33"/>
      <c r="H11005" s="33"/>
      <c r="I11005" s="171"/>
      <c r="J11005" s="33"/>
      <c r="K11005" s="33"/>
    </row>
    <row r="11006" spans="2:11" x14ac:dyDescent="0.2">
      <c r="B11006" s="33"/>
      <c r="C11006" s="171"/>
      <c r="D11006" s="33"/>
      <c r="E11006" s="33"/>
      <c r="F11006" s="33"/>
      <c r="G11006" s="33"/>
      <c r="H11006" s="33"/>
      <c r="I11006" s="171"/>
      <c r="J11006" s="33"/>
      <c r="K11006" s="33"/>
    </row>
    <row r="11007" spans="2:11" x14ac:dyDescent="0.2">
      <c r="B11007" s="33"/>
      <c r="C11007" s="171"/>
      <c r="D11007" s="33"/>
      <c r="E11007" s="33"/>
      <c r="F11007" s="33"/>
      <c r="G11007" s="33"/>
      <c r="H11007" s="33"/>
      <c r="I11007" s="171"/>
      <c r="J11007" s="33"/>
      <c r="K11007" s="33"/>
    </row>
    <row r="11008" spans="2:11" x14ac:dyDescent="0.2">
      <c r="B11008" s="33"/>
      <c r="C11008" s="171"/>
      <c r="D11008" s="33"/>
      <c r="E11008" s="33"/>
      <c r="F11008" s="33"/>
      <c r="G11008" s="33"/>
      <c r="H11008" s="33"/>
      <c r="I11008" s="171"/>
      <c r="J11008" s="33"/>
      <c r="K11008" s="33"/>
    </row>
    <row r="11009" spans="2:11" x14ac:dyDescent="0.2">
      <c r="B11009" s="33"/>
      <c r="C11009" s="171"/>
      <c r="D11009" s="33"/>
      <c r="E11009" s="33"/>
      <c r="F11009" s="33"/>
      <c r="G11009" s="33"/>
      <c r="H11009" s="33"/>
      <c r="I11009" s="171"/>
      <c r="J11009" s="33"/>
      <c r="K11009" s="33"/>
    </row>
    <row r="11010" spans="2:11" x14ac:dyDescent="0.2">
      <c r="B11010" s="33"/>
      <c r="C11010" s="171"/>
      <c r="D11010" s="33"/>
      <c r="E11010" s="33"/>
      <c r="F11010" s="33"/>
      <c r="G11010" s="33"/>
      <c r="H11010" s="33"/>
      <c r="I11010" s="171"/>
      <c r="J11010" s="33"/>
      <c r="K11010" s="33"/>
    </row>
    <row r="11011" spans="2:11" x14ac:dyDescent="0.2">
      <c r="B11011" s="33"/>
      <c r="C11011" s="171"/>
      <c r="D11011" s="33"/>
      <c r="E11011" s="33"/>
      <c r="F11011" s="33"/>
      <c r="G11011" s="33"/>
      <c r="H11011" s="33"/>
      <c r="I11011" s="171"/>
      <c r="J11011" s="33"/>
      <c r="K11011" s="33"/>
    </row>
    <row r="11012" spans="2:11" x14ac:dyDescent="0.2">
      <c r="B11012" s="33"/>
      <c r="C11012" s="171"/>
      <c r="D11012" s="33"/>
      <c r="E11012" s="33"/>
      <c r="F11012" s="33"/>
      <c r="G11012" s="33"/>
      <c r="H11012" s="33"/>
      <c r="I11012" s="171"/>
      <c r="J11012" s="33"/>
      <c r="K11012" s="33"/>
    </row>
    <row r="11013" spans="2:11" x14ac:dyDescent="0.2">
      <c r="B11013" s="33"/>
      <c r="C11013" s="171"/>
      <c r="D11013" s="33"/>
      <c r="E11013" s="33"/>
      <c r="F11013" s="33"/>
      <c r="G11013" s="33"/>
      <c r="H11013" s="33"/>
      <c r="I11013" s="171"/>
      <c r="J11013" s="33"/>
      <c r="K11013" s="33"/>
    </row>
    <row r="11014" spans="2:11" x14ac:dyDescent="0.2">
      <c r="B11014" s="33"/>
      <c r="C11014" s="171"/>
      <c r="D11014" s="33"/>
      <c r="E11014" s="33"/>
      <c r="F11014" s="33"/>
      <c r="G11014" s="33"/>
      <c r="H11014" s="33"/>
      <c r="I11014" s="171"/>
      <c r="J11014" s="33"/>
      <c r="K11014" s="33"/>
    </row>
    <row r="11015" spans="2:11" x14ac:dyDescent="0.2">
      <c r="B11015" s="33"/>
      <c r="C11015" s="171"/>
      <c r="D11015" s="33"/>
      <c r="E11015" s="33"/>
      <c r="F11015" s="33"/>
      <c r="G11015" s="33"/>
      <c r="H11015" s="33"/>
      <c r="I11015" s="171"/>
      <c r="J11015" s="33"/>
      <c r="K11015" s="33"/>
    </row>
    <row r="11016" spans="2:11" x14ac:dyDescent="0.2">
      <c r="B11016" s="33"/>
      <c r="C11016" s="171"/>
      <c r="D11016" s="33"/>
      <c r="E11016" s="33"/>
      <c r="F11016" s="33"/>
      <c r="G11016" s="33"/>
      <c r="H11016" s="33"/>
      <c r="I11016" s="171"/>
      <c r="J11016" s="33"/>
      <c r="K11016" s="33"/>
    </row>
    <row r="11017" spans="2:11" x14ac:dyDescent="0.2">
      <c r="B11017" s="33"/>
      <c r="C11017" s="171"/>
      <c r="D11017" s="33"/>
      <c r="E11017" s="33"/>
      <c r="F11017" s="33"/>
      <c r="G11017" s="33"/>
      <c r="H11017" s="33"/>
      <c r="I11017" s="171"/>
      <c r="J11017" s="33"/>
      <c r="K11017" s="33"/>
    </row>
    <row r="11018" spans="2:11" x14ac:dyDescent="0.2">
      <c r="B11018" s="33"/>
      <c r="C11018" s="171"/>
      <c r="D11018" s="33"/>
      <c r="E11018" s="33"/>
      <c r="F11018" s="33"/>
      <c r="G11018" s="33"/>
      <c r="H11018" s="33"/>
      <c r="I11018" s="171"/>
      <c r="J11018" s="33"/>
      <c r="K11018" s="33"/>
    </row>
    <row r="11019" spans="2:11" x14ac:dyDescent="0.2">
      <c r="B11019" s="33"/>
      <c r="C11019" s="171"/>
      <c r="D11019" s="33"/>
      <c r="E11019" s="33"/>
      <c r="F11019" s="33"/>
      <c r="G11019" s="33"/>
      <c r="H11019" s="33"/>
      <c r="I11019" s="171"/>
      <c r="J11019" s="33"/>
      <c r="K11019" s="33"/>
    </row>
    <row r="11020" spans="2:11" x14ac:dyDescent="0.2">
      <c r="B11020" s="33"/>
      <c r="C11020" s="171"/>
      <c r="D11020" s="33"/>
      <c r="E11020" s="33"/>
      <c r="F11020" s="33"/>
      <c r="G11020" s="33"/>
      <c r="H11020" s="33"/>
      <c r="I11020" s="171"/>
      <c r="J11020" s="33"/>
      <c r="K11020" s="33"/>
    </row>
    <row r="11021" spans="2:11" x14ac:dyDescent="0.2">
      <c r="B11021" s="33"/>
      <c r="C11021" s="171"/>
      <c r="D11021" s="33"/>
      <c r="E11021" s="33"/>
      <c r="F11021" s="33"/>
      <c r="G11021" s="33"/>
      <c r="H11021" s="33"/>
      <c r="I11021" s="171"/>
      <c r="J11021" s="33"/>
      <c r="K11021" s="33"/>
    </row>
    <row r="11022" spans="2:11" x14ac:dyDescent="0.2">
      <c r="B11022" s="33"/>
      <c r="C11022" s="171"/>
      <c r="D11022" s="33"/>
      <c r="E11022" s="33"/>
      <c r="F11022" s="33"/>
      <c r="G11022" s="33"/>
      <c r="H11022" s="33"/>
      <c r="I11022" s="171"/>
      <c r="J11022" s="33"/>
      <c r="K11022" s="33"/>
    </row>
    <row r="11023" spans="2:11" x14ac:dyDescent="0.2">
      <c r="B11023" s="33"/>
      <c r="C11023" s="171"/>
      <c r="D11023" s="33"/>
      <c r="E11023" s="33"/>
      <c r="F11023" s="33"/>
      <c r="G11023" s="33"/>
      <c r="H11023" s="33"/>
      <c r="I11023" s="171"/>
      <c r="J11023" s="33"/>
      <c r="K11023" s="33"/>
    </row>
    <row r="11024" spans="2:11" x14ac:dyDescent="0.2">
      <c r="B11024" s="33"/>
      <c r="C11024" s="171"/>
      <c r="D11024" s="33"/>
      <c r="E11024" s="33"/>
      <c r="F11024" s="33"/>
      <c r="G11024" s="33"/>
      <c r="H11024" s="33"/>
      <c r="I11024" s="171"/>
      <c r="J11024" s="33"/>
      <c r="K11024" s="33"/>
    </row>
    <row r="11025" spans="2:11" x14ac:dyDescent="0.2">
      <c r="B11025" s="33"/>
      <c r="C11025" s="171"/>
      <c r="D11025" s="33"/>
      <c r="E11025" s="33"/>
      <c r="F11025" s="33"/>
      <c r="G11025" s="33"/>
      <c r="H11025" s="33"/>
      <c r="I11025" s="171"/>
      <c r="J11025" s="33"/>
      <c r="K11025" s="33"/>
    </row>
    <row r="11026" spans="2:11" x14ac:dyDescent="0.2">
      <c r="B11026" s="33"/>
      <c r="C11026" s="171"/>
      <c r="D11026" s="33"/>
      <c r="E11026" s="33"/>
      <c r="F11026" s="33"/>
      <c r="G11026" s="33"/>
      <c r="H11026" s="33"/>
      <c r="I11026" s="171"/>
      <c r="J11026" s="33"/>
      <c r="K11026" s="33"/>
    </row>
    <row r="11027" spans="2:11" x14ac:dyDescent="0.2">
      <c r="B11027" s="33"/>
      <c r="C11027" s="171"/>
      <c r="D11027" s="33"/>
      <c r="E11027" s="33"/>
      <c r="F11027" s="33"/>
      <c r="G11027" s="33"/>
      <c r="H11027" s="33"/>
      <c r="I11027" s="171"/>
      <c r="J11027" s="33"/>
      <c r="K11027" s="33"/>
    </row>
    <row r="11028" spans="2:11" x14ac:dyDescent="0.2">
      <c r="B11028" s="33"/>
      <c r="C11028" s="171"/>
      <c r="D11028" s="33"/>
      <c r="E11028" s="33"/>
      <c r="F11028" s="33"/>
      <c r="G11028" s="33"/>
      <c r="H11028" s="33"/>
      <c r="I11028" s="171"/>
      <c r="J11028" s="33"/>
      <c r="K11028" s="33"/>
    </row>
    <row r="11029" spans="2:11" x14ac:dyDescent="0.2">
      <c r="B11029" s="33"/>
      <c r="C11029" s="171"/>
      <c r="D11029" s="33"/>
      <c r="E11029" s="33"/>
      <c r="F11029" s="33"/>
      <c r="G11029" s="33"/>
      <c r="H11029" s="33"/>
      <c r="I11029" s="171"/>
      <c r="J11029" s="33"/>
      <c r="K11029" s="33"/>
    </row>
    <row r="11030" spans="2:11" x14ac:dyDescent="0.2">
      <c r="B11030" s="33"/>
      <c r="C11030" s="171"/>
      <c r="D11030" s="33"/>
      <c r="E11030" s="33"/>
      <c r="F11030" s="33"/>
      <c r="G11030" s="33"/>
      <c r="H11030" s="33"/>
      <c r="I11030" s="171"/>
      <c r="J11030" s="33"/>
      <c r="K11030" s="33"/>
    </row>
    <row r="11031" spans="2:11" x14ac:dyDescent="0.2">
      <c r="B11031" s="33"/>
      <c r="C11031" s="171"/>
      <c r="D11031" s="33"/>
      <c r="E11031" s="33"/>
      <c r="F11031" s="33"/>
      <c r="G11031" s="33"/>
      <c r="H11031" s="33"/>
      <c r="I11031" s="171"/>
      <c r="J11031" s="33"/>
      <c r="K11031" s="33"/>
    </row>
    <row r="11032" spans="2:11" x14ac:dyDescent="0.2">
      <c r="B11032" s="33"/>
      <c r="C11032" s="171"/>
      <c r="D11032" s="33"/>
      <c r="E11032" s="33"/>
      <c r="F11032" s="33"/>
      <c r="G11032" s="33"/>
      <c r="H11032" s="33"/>
      <c r="I11032" s="171"/>
      <c r="J11032" s="33"/>
      <c r="K11032" s="33"/>
    </row>
    <row r="11033" spans="2:11" x14ac:dyDescent="0.2">
      <c r="B11033" s="33"/>
      <c r="C11033" s="171"/>
      <c r="D11033" s="33"/>
      <c r="E11033" s="33"/>
      <c r="F11033" s="33"/>
      <c r="G11033" s="33"/>
      <c r="H11033" s="33"/>
      <c r="I11033" s="171"/>
      <c r="J11033" s="33"/>
      <c r="K11033" s="33"/>
    </row>
    <row r="11034" spans="2:11" x14ac:dyDescent="0.2">
      <c r="B11034" s="33"/>
      <c r="C11034" s="171"/>
      <c r="D11034" s="33"/>
      <c r="E11034" s="33"/>
      <c r="F11034" s="33"/>
      <c r="G11034" s="33"/>
      <c r="H11034" s="33"/>
      <c r="I11034" s="171"/>
      <c r="J11034" s="33"/>
      <c r="K11034" s="33"/>
    </row>
    <row r="11035" spans="2:11" x14ac:dyDescent="0.2">
      <c r="B11035" s="33"/>
      <c r="C11035" s="171"/>
      <c r="D11035" s="33"/>
      <c r="E11035" s="33"/>
      <c r="F11035" s="33"/>
      <c r="G11035" s="33"/>
      <c r="H11035" s="33"/>
      <c r="I11035" s="171"/>
      <c r="J11035" s="33"/>
      <c r="K11035" s="33"/>
    </row>
    <row r="11036" spans="2:11" x14ac:dyDescent="0.2">
      <c r="B11036" s="33"/>
      <c r="C11036" s="171"/>
      <c r="D11036" s="33"/>
      <c r="E11036" s="33"/>
      <c r="F11036" s="33"/>
      <c r="G11036" s="33"/>
      <c r="H11036" s="33"/>
      <c r="I11036" s="171"/>
      <c r="J11036" s="33"/>
      <c r="K11036" s="33"/>
    </row>
    <row r="11037" spans="2:11" x14ac:dyDescent="0.2">
      <c r="B11037" s="33"/>
      <c r="C11037" s="171"/>
      <c r="D11037" s="33"/>
      <c r="E11037" s="33"/>
      <c r="F11037" s="33"/>
      <c r="G11037" s="33"/>
      <c r="H11037" s="33"/>
      <c r="I11037" s="171"/>
      <c r="J11037" s="33"/>
      <c r="K11037" s="33"/>
    </row>
    <row r="11038" spans="2:11" x14ac:dyDescent="0.2">
      <c r="B11038" s="33"/>
      <c r="C11038" s="171"/>
      <c r="D11038" s="33"/>
      <c r="E11038" s="33"/>
      <c r="F11038" s="33"/>
      <c r="G11038" s="33"/>
      <c r="H11038" s="33"/>
      <c r="I11038" s="171"/>
      <c r="J11038" s="33"/>
      <c r="K11038" s="33"/>
    </row>
    <row r="11039" spans="2:11" x14ac:dyDescent="0.2">
      <c r="B11039" s="33"/>
      <c r="C11039" s="171"/>
      <c r="D11039" s="33"/>
      <c r="E11039" s="33"/>
      <c r="F11039" s="33"/>
      <c r="G11039" s="33"/>
      <c r="H11039" s="33"/>
      <c r="I11039" s="171"/>
      <c r="J11039" s="33"/>
      <c r="K11039" s="33"/>
    </row>
    <row r="11040" spans="2:11" x14ac:dyDescent="0.2">
      <c r="B11040" s="33"/>
      <c r="C11040" s="171"/>
      <c r="D11040" s="33"/>
      <c r="E11040" s="33"/>
      <c r="F11040" s="33"/>
      <c r="G11040" s="33"/>
      <c r="H11040" s="33"/>
      <c r="I11040" s="171"/>
      <c r="J11040" s="33"/>
      <c r="K11040" s="33"/>
    </row>
    <row r="11041" spans="2:11" x14ac:dyDescent="0.2">
      <c r="B11041" s="33"/>
      <c r="C11041" s="171"/>
      <c r="D11041" s="33"/>
      <c r="E11041" s="33"/>
      <c r="F11041" s="33"/>
      <c r="G11041" s="33"/>
      <c r="H11041" s="33"/>
      <c r="I11041" s="171"/>
      <c r="J11041" s="33"/>
      <c r="K11041" s="33"/>
    </row>
    <row r="11042" spans="2:11" x14ac:dyDescent="0.2">
      <c r="B11042" s="33"/>
      <c r="C11042" s="171"/>
      <c r="D11042" s="33"/>
      <c r="E11042" s="33"/>
      <c r="F11042" s="33"/>
      <c r="G11042" s="33"/>
      <c r="H11042" s="33"/>
      <c r="I11042" s="171"/>
      <c r="J11042" s="33"/>
      <c r="K11042" s="33"/>
    </row>
    <row r="11043" spans="2:11" x14ac:dyDescent="0.2">
      <c r="B11043" s="33"/>
      <c r="C11043" s="171"/>
      <c r="D11043" s="33"/>
      <c r="E11043" s="33"/>
      <c r="F11043" s="33"/>
      <c r="G11043" s="33"/>
      <c r="H11043" s="33"/>
      <c r="I11043" s="171"/>
      <c r="J11043" s="33"/>
      <c r="K11043" s="33"/>
    </row>
    <row r="11044" spans="2:11" x14ac:dyDescent="0.2">
      <c r="B11044" s="33"/>
      <c r="C11044" s="171"/>
      <c r="D11044" s="33"/>
      <c r="E11044" s="33"/>
      <c r="F11044" s="33"/>
      <c r="G11044" s="33"/>
      <c r="H11044" s="33"/>
      <c r="I11044" s="171"/>
      <c r="J11044" s="33"/>
      <c r="K11044" s="33"/>
    </row>
    <row r="11045" spans="2:11" x14ac:dyDescent="0.2">
      <c r="B11045" s="33"/>
      <c r="C11045" s="171"/>
      <c r="D11045" s="33"/>
      <c r="E11045" s="33"/>
      <c r="F11045" s="33"/>
      <c r="G11045" s="33"/>
      <c r="H11045" s="33"/>
      <c r="I11045" s="171"/>
      <c r="J11045" s="33"/>
      <c r="K11045" s="33"/>
    </row>
    <row r="11046" spans="2:11" x14ac:dyDescent="0.2">
      <c r="B11046" s="33"/>
      <c r="C11046" s="171"/>
      <c r="D11046" s="33"/>
      <c r="E11046" s="33"/>
      <c r="F11046" s="33"/>
      <c r="G11046" s="33"/>
      <c r="H11046" s="33"/>
      <c r="I11046" s="171"/>
      <c r="J11046" s="33"/>
      <c r="K11046" s="33"/>
    </row>
    <row r="11047" spans="2:11" x14ac:dyDescent="0.2">
      <c r="B11047" s="33"/>
      <c r="C11047" s="171"/>
      <c r="D11047" s="33"/>
      <c r="E11047" s="33"/>
      <c r="F11047" s="33"/>
      <c r="G11047" s="33"/>
      <c r="H11047" s="33"/>
      <c r="I11047" s="171"/>
      <c r="J11047" s="33"/>
      <c r="K11047" s="33"/>
    </row>
    <row r="11048" spans="2:11" x14ac:dyDescent="0.2">
      <c r="B11048" s="33"/>
      <c r="C11048" s="171"/>
      <c r="D11048" s="33"/>
      <c r="E11048" s="33"/>
      <c r="F11048" s="33"/>
      <c r="G11048" s="33"/>
      <c r="H11048" s="33"/>
      <c r="I11048" s="171"/>
      <c r="J11048" s="33"/>
      <c r="K11048" s="33"/>
    </row>
    <row r="11049" spans="2:11" x14ac:dyDescent="0.2">
      <c r="B11049" s="33"/>
      <c r="C11049" s="171"/>
      <c r="D11049" s="33"/>
      <c r="E11049" s="33"/>
      <c r="F11049" s="33"/>
      <c r="G11049" s="33"/>
      <c r="H11049" s="33"/>
      <c r="I11049" s="171"/>
      <c r="J11049" s="33"/>
      <c r="K11049" s="33"/>
    </row>
    <row r="11050" spans="2:11" x14ac:dyDescent="0.2">
      <c r="B11050" s="33"/>
      <c r="C11050" s="171"/>
      <c r="D11050" s="33"/>
      <c r="E11050" s="33"/>
      <c r="F11050" s="33"/>
      <c r="G11050" s="33"/>
      <c r="H11050" s="33"/>
      <c r="I11050" s="171"/>
      <c r="J11050" s="33"/>
      <c r="K11050" s="33"/>
    </row>
    <row r="11051" spans="2:11" x14ac:dyDescent="0.2">
      <c r="B11051" s="33"/>
      <c r="C11051" s="171"/>
      <c r="D11051" s="33"/>
      <c r="E11051" s="33"/>
      <c r="F11051" s="33"/>
      <c r="G11051" s="33"/>
      <c r="H11051" s="33"/>
      <c r="I11051" s="171"/>
      <c r="J11051" s="33"/>
      <c r="K11051" s="33"/>
    </row>
    <row r="11052" spans="2:11" x14ac:dyDescent="0.2">
      <c r="B11052" s="33"/>
      <c r="C11052" s="171"/>
      <c r="D11052" s="33"/>
      <c r="E11052" s="33"/>
      <c r="F11052" s="33"/>
      <c r="G11052" s="33"/>
      <c r="H11052" s="33"/>
      <c r="I11052" s="171"/>
      <c r="J11052" s="33"/>
      <c r="K11052" s="33"/>
    </row>
    <row r="11053" spans="2:11" x14ac:dyDescent="0.2">
      <c r="B11053" s="33"/>
      <c r="C11053" s="171"/>
      <c r="D11053" s="33"/>
      <c r="E11053" s="33"/>
      <c r="F11053" s="33"/>
      <c r="G11053" s="33"/>
      <c r="H11053" s="33"/>
      <c r="I11053" s="171"/>
      <c r="J11053" s="33"/>
      <c r="K11053" s="33"/>
    </row>
    <row r="11054" spans="2:11" x14ac:dyDescent="0.2">
      <c r="B11054" s="33"/>
      <c r="C11054" s="171"/>
      <c r="D11054" s="33"/>
      <c r="E11054" s="33"/>
      <c r="F11054" s="33"/>
      <c r="G11054" s="33"/>
      <c r="H11054" s="33"/>
      <c r="I11054" s="171"/>
      <c r="J11054" s="33"/>
      <c r="K11054" s="33"/>
    </row>
    <row r="11055" spans="2:11" x14ac:dyDescent="0.2">
      <c r="B11055" s="33"/>
      <c r="C11055" s="171"/>
      <c r="D11055" s="33"/>
      <c r="E11055" s="33"/>
      <c r="F11055" s="33"/>
      <c r="G11055" s="33"/>
      <c r="H11055" s="33"/>
      <c r="I11055" s="171"/>
      <c r="J11055" s="33"/>
      <c r="K11055" s="33"/>
    </row>
    <row r="11056" spans="2:11" x14ac:dyDescent="0.2">
      <c r="B11056" s="33"/>
      <c r="C11056" s="171"/>
      <c r="D11056" s="33"/>
      <c r="E11056" s="33"/>
      <c r="F11056" s="33"/>
      <c r="G11056" s="33"/>
      <c r="H11056" s="33"/>
      <c r="I11056" s="171"/>
      <c r="J11056" s="33"/>
      <c r="K11056" s="33"/>
    </row>
    <row r="11057" spans="2:11" x14ac:dyDescent="0.2">
      <c r="B11057" s="33"/>
      <c r="C11057" s="171"/>
      <c r="D11057" s="33"/>
      <c r="E11057" s="33"/>
      <c r="F11057" s="33"/>
      <c r="G11057" s="33"/>
      <c r="H11057" s="33"/>
      <c r="I11057" s="171"/>
      <c r="J11057" s="33"/>
      <c r="K11057" s="33"/>
    </row>
    <row r="11058" spans="2:11" x14ac:dyDescent="0.2">
      <c r="B11058" s="33"/>
      <c r="C11058" s="171"/>
      <c r="D11058" s="33"/>
      <c r="E11058" s="33"/>
      <c r="F11058" s="33"/>
      <c r="G11058" s="33"/>
      <c r="H11058" s="33"/>
      <c r="I11058" s="171"/>
      <c r="J11058" s="33"/>
      <c r="K11058" s="33"/>
    </row>
    <row r="11059" spans="2:11" x14ac:dyDescent="0.2">
      <c r="B11059" s="33"/>
      <c r="C11059" s="171"/>
      <c r="D11059" s="33"/>
      <c r="E11059" s="33"/>
      <c r="F11059" s="33"/>
      <c r="G11059" s="33"/>
      <c r="H11059" s="33"/>
      <c r="I11059" s="171"/>
      <c r="J11059" s="33"/>
      <c r="K11059" s="33"/>
    </row>
    <row r="11060" spans="2:11" x14ac:dyDescent="0.2">
      <c r="B11060" s="33"/>
      <c r="C11060" s="171"/>
      <c r="D11060" s="33"/>
      <c r="E11060" s="33"/>
      <c r="F11060" s="33"/>
      <c r="G11060" s="33"/>
      <c r="H11060" s="33"/>
      <c r="I11060" s="171"/>
      <c r="J11060" s="33"/>
      <c r="K11060" s="33"/>
    </row>
    <row r="11061" spans="2:11" x14ac:dyDescent="0.2">
      <c r="B11061" s="33"/>
      <c r="C11061" s="171"/>
      <c r="D11061" s="33"/>
      <c r="E11061" s="33"/>
      <c r="F11061" s="33"/>
      <c r="G11061" s="33"/>
      <c r="H11061" s="33"/>
      <c r="I11061" s="171"/>
      <c r="J11061" s="33"/>
      <c r="K11061" s="33"/>
    </row>
    <row r="11062" spans="2:11" x14ac:dyDescent="0.2">
      <c r="B11062" s="33"/>
      <c r="C11062" s="171"/>
      <c r="D11062" s="33"/>
      <c r="E11062" s="33"/>
      <c r="F11062" s="33"/>
      <c r="G11062" s="33"/>
      <c r="H11062" s="33"/>
      <c r="I11062" s="171"/>
      <c r="J11062" s="33"/>
      <c r="K11062" s="33"/>
    </row>
    <row r="11063" spans="2:11" x14ac:dyDescent="0.2">
      <c r="B11063" s="33"/>
      <c r="C11063" s="171"/>
      <c r="D11063" s="33"/>
      <c r="E11063" s="33"/>
      <c r="F11063" s="33"/>
      <c r="G11063" s="33"/>
      <c r="H11063" s="33"/>
      <c r="I11063" s="171"/>
      <c r="J11063" s="33"/>
      <c r="K11063" s="33"/>
    </row>
    <row r="11064" spans="2:11" x14ac:dyDescent="0.2">
      <c r="B11064" s="33"/>
      <c r="C11064" s="171"/>
      <c r="D11064" s="33"/>
      <c r="E11064" s="33"/>
      <c r="F11064" s="33"/>
      <c r="G11064" s="33"/>
      <c r="H11064" s="33"/>
      <c r="I11064" s="171"/>
      <c r="J11064" s="33"/>
      <c r="K11064" s="33"/>
    </row>
    <row r="11065" spans="2:11" x14ac:dyDescent="0.2">
      <c r="B11065" s="33"/>
      <c r="C11065" s="171"/>
      <c r="D11065" s="33"/>
      <c r="E11065" s="33"/>
      <c r="F11065" s="33"/>
      <c r="G11065" s="33"/>
      <c r="H11065" s="33"/>
      <c r="I11065" s="171"/>
      <c r="J11065" s="33"/>
      <c r="K11065" s="33"/>
    </row>
    <row r="11066" spans="2:11" x14ac:dyDescent="0.2">
      <c r="B11066" s="33"/>
      <c r="C11066" s="171"/>
      <c r="D11066" s="33"/>
      <c r="E11066" s="33"/>
      <c r="F11066" s="33"/>
      <c r="G11066" s="33"/>
      <c r="H11066" s="33"/>
      <c r="I11066" s="171"/>
      <c r="J11066" s="33"/>
      <c r="K11066" s="33"/>
    </row>
    <row r="11067" spans="2:11" x14ac:dyDescent="0.2">
      <c r="B11067" s="33"/>
      <c r="C11067" s="171"/>
      <c r="D11067" s="33"/>
      <c r="E11067" s="33"/>
      <c r="F11067" s="33"/>
      <c r="G11067" s="33"/>
      <c r="H11067" s="33"/>
      <c r="I11067" s="171"/>
      <c r="J11067" s="33"/>
      <c r="K11067" s="33"/>
    </row>
    <row r="11068" spans="2:11" x14ac:dyDescent="0.2">
      <c r="B11068" s="33"/>
      <c r="C11068" s="171"/>
      <c r="D11068" s="33"/>
      <c r="E11068" s="33"/>
      <c r="F11068" s="33"/>
      <c r="G11068" s="33"/>
      <c r="H11068" s="33"/>
      <c r="I11068" s="171"/>
      <c r="J11068" s="33"/>
      <c r="K11068" s="33"/>
    </row>
    <row r="11069" spans="2:11" x14ac:dyDescent="0.2">
      <c r="B11069" s="33"/>
      <c r="C11069" s="171"/>
      <c r="D11069" s="33"/>
      <c r="E11069" s="33"/>
      <c r="F11069" s="33"/>
      <c r="G11069" s="33"/>
      <c r="H11069" s="33"/>
      <c r="I11069" s="171"/>
      <c r="J11069" s="33"/>
      <c r="K11069" s="33"/>
    </row>
    <row r="11070" spans="2:11" x14ac:dyDescent="0.2">
      <c r="B11070" s="33"/>
      <c r="C11070" s="171"/>
      <c r="D11070" s="33"/>
      <c r="E11070" s="33"/>
      <c r="F11070" s="33"/>
      <c r="G11070" s="33"/>
      <c r="H11070" s="33"/>
      <c r="I11070" s="171"/>
      <c r="J11070" s="33"/>
      <c r="K11070" s="33"/>
    </row>
    <row r="11071" spans="2:11" x14ac:dyDescent="0.2">
      <c r="B11071" s="33"/>
      <c r="C11071" s="171"/>
      <c r="D11071" s="33"/>
      <c r="E11071" s="33"/>
      <c r="F11071" s="33"/>
      <c r="G11071" s="33"/>
      <c r="H11071" s="33"/>
      <c r="I11071" s="171"/>
      <c r="J11071" s="33"/>
      <c r="K11071" s="33"/>
    </row>
    <row r="11072" spans="2:11" x14ac:dyDescent="0.2">
      <c r="B11072" s="33"/>
      <c r="C11072" s="171"/>
      <c r="D11072" s="33"/>
      <c r="E11072" s="33"/>
      <c r="F11072" s="33"/>
      <c r="G11072" s="33"/>
      <c r="H11072" s="33"/>
      <c r="I11072" s="171"/>
      <c r="J11072" s="33"/>
      <c r="K11072" s="33"/>
    </row>
    <row r="11073" spans="2:11" x14ac:dyDescent="0.2">
      <c r="B11073" s="33"/>
      <c r="C11073" s="171"/>
      <c r="D11073" s="33"/>
      <c r="E11073" s="33"/>
      <c r="F11073" s="33"/>
      <c r="G11073" s="33"/>
      <c r="H11073" s="33"/>
      <c r="I11073" s="171"/>
      <c r="J11073" s="33"/>
      <c r="K11073" s="33"/>
    </row>
    <row r="11074" spans="2:11" x14ac:dyDescent="0.2">
      <c r="B11074" s="33"/>
      <c r="C11074" s="171"/>
      <c r="D11074" s="33"/>
      <c r="E11074" s="33"/>
      <c r="F11074" s="33"/>
      <c r="G11074" s="33"/>
      <c r="H11074" s="33"/>
      <c r="I11074" s="171"/>
      <c r="J11074" s="33"/>
      <c r="K11074" s="33"/>
    </row>
    <row r="11075" spans="2:11" x14ac:dyDescent="0.2">
      <c r="B11075" s="33"/>
      <c r="C11075" s="171"/>
      <c r="D11075" s="33"/>
      <c r="E11075" s="33"/>
      <c r="F11075" s="33"/>
      <c r="G11075" s="33"/>
      <c r="H11075" s="33"/>
      <c r="I11075" s="171"/>
      <c r="J11075" s="33"/>
      <c r="K11075" s="33"/>
    </row>
    <row r="11076" spans="2:11" x14ac:dyDescent="0.2">
      <c r="B11076" s="33"/>
      <c r="C11076" s="171"/>
      <c r="D11076" s="33"/>
      <c r="E11076" s="33"/>
      <c r="F11076" s="33"/>
      <c r="G11076" s="33"/>
      <c r="H11076" s="33"/>
      <c r="I11076" s="171"/>
      <c r="J11076" s="33"/>
      <c r="K11076" s="33"/>
    </row>
    <row r="11077" spans="2:11" x14ac:dyDescent="0.2">
      <c r="B11077" s="33"/>
      <c r="C11077" s="171"/>
      <c r="D11077" s="33"/>
      <c r="E11077" s="33"/>
      <c r="F11077" s="33"/>
      <c r="G11077" s="33"/>
      <c r="H11077" s="33"/>
      <c r="I11077" s="171"/>
      <c r="J11077" s="33"/>
      <c r="K11077" s="33"/>
    </row>
    <row r="11078" spans="2:11" x14ac:dyDescent="0.2">
      <c r="B11078" s="33"/>
      <c r="C11078" s="171"/>
      <c r="D11078" s="33"/>
      <c r="E11078" s="33"/>
      <c r="F11078" s="33"/>
      <c r="G11078" s="33"/>
      <c r="H11078" s="33"/>
      <c r="I11078" s="171"/>
      <c r="J11078" s="33"/>
      <c r="K11078" s="33"/>
    </row>
    <row r="11079" spans="2:11" x14ac:dyDescent="0.2">
      <c r="B11079" s="33"/>
      <c r="C11079" s="171"/>
      <c r="D11079" s="33"/>
      <c r="E11079" s="33"/>
      <c r="F11079" s="33"/>
      <c r="G11079" s="33"/>
      <c r="H11079" s="33"/>
      <c r="I11079" s="171"/>
      <c r="J11079" s="33"/>
      <c r="K11079" s="33"/>
    </row>
    <row r="11080" spans="2:11" x14ac:dyDescent="0.2">
      <c r="B11080" s="33"/>
      <c r="C11080" s="171"/>
      <c r="D11080" s="33"/>
      <c r="E11080" s="33"/>
      <c r="F11080" s="33"/>
      <c r="G11080" s="33"/>
      <c r="H11080" s="33"/>
      <c r="I11080" s="171"/>
      <c r="J11080" s="33"/>
      <c r="K11080" s="33"/>
    </row>
    <row r="11081" spans="2:11" x14ac:dyDescent="0.2">
      <c r="B11081" s="33"/>
      <c r="C11081" s="171"/>
      <c r="D11081" s="33"/>
      <c r="E11081" s="33"/>
      <c r="F11081" s="33"/>
      <c r="G11081" s="33"/>
      <c r="H11081" s="33"/>
      <c r="I11081" s="171"/>
      <c r="J11081" s="33"/>
      <c r="K11081" s="33"/>
    </row>
    <row r="11082" spans="2:11" x14ac:dyDescent="0.2">
      <c r="B11082" s="33"/>
      <c r="C11082" s="171"/>
      <c r="D11082" s="33"/>
      <c r="E11082" s="33"/>
      <c r="F11082" s="33"/>
      <c r="G11082" s="33"/>
      <c r="H11082" s="33"/>
      <c r="I11082" s="171"/>
      <c r="J11082" s="33"/>
      <c r="K11082" s="33"/>
    </row>
    <row r="11083" spans="2:11" x14ac:dyDescent="0.2">
      <c r="B11083" s="33"/>
      <c r="C11083" s="171"/>
      <c r="D11083" s="33"/>
      <c r="E11083" s="33"/>
      <c r="F11083" s="33"/>
      <c r="G11083" s="33"/>
      <c r="H11083" s="33"/>
      <c r="I11083" s="171"/>
      <c r="J11083" s="33"/>
      <c r="K11083" s="33"/>
    </row>
    <row r="11084" spans="2:11" x14ac:dyDescent="0.2">
      <c r="B11084" s="33"/>
      <c r="C11084" s="171"/>
      <c r="D11084" s="33"/>
      <c r="E11084" s="33"/>
      <c r="F11084" s="33"/>
      <c r="G11084" s="33"/>
      <c r="H11084" s="33"/>
      <c r="I11084" s="171"/>
      <c r="J11084" s="33"/>
      <c r="K11084" s="33"/>
    </row>
    <row r="11085" spans="2:11" x14ac:dyDescent="0.2">
      <c r="B11085" s="33"/>
      <c r="C11085" s="171"/>
      <c r="D11085" s="33"/>
      <c r="E11085" s="33"/>
      <c r="F11085" s="33"/>
      <c r="G11085" s="33"/>
      <c r="H11085" s="33"/>
      <c r="I11085" s="171"/>
      <c r="J11085" s="33"/>
      <c r="K11085" s="33"/>
    </row>
    <row r="11086" spans="2:11" x14ac:dyDescent="0.2">
      <c r="B11086" s="33"/>
      <c r="C11086" s="171"/>
      <c r="D11086" s="33"/>
      <c r="E11086" s="33"/>
      <c r="F11086" s="33"/>
      <c r="G11086" s="33"/>
      <c r="H11086" s="33"/>
      <c r="I11086" s="171"/>
      <c r="J11086" s="33"/>
      <c r="K11086" s="33"/>
    </row>
    <row r="11087" spans="2:11" x14ac:dyDescent="0.2">
      <c r="B11087" s="33"/>
      <c r="C11087" s="171"/>
      <c r="D11087" s="33"/>
      <c r="E11087" s="33"/>
      <c r="F11087" s="33"/>
      <c r="G11087" s="33"/>
      <c r="H11087" s="33"/>
      <c r="I11087" s="171"/>
      <c r="J11087" s="33"/>
      <c r="K11087" s="33"/>
    </row>
    <row r="11088" spans="2:11" x14ac:dyDescent="0.2">
      <c r="B11088" s="33"/>
      <c r="C11088" s="171"/>
      <c r="D11088" s="33"/>
      <c r="E11088" s="33"/>
      <c r="F11088" s="33"/>
      <c r="G11088" s="33"/>
      <c r="H11088" s="33"/>
      <c r="I11088" s="171"/>
      <c r="J11088" s="33"/>
      <c r="K11088" s="33"/>
    </row>
    <row r="11089" spans="2:11" x14ac:dyDescent="0.2">
      <c r="B11089" s="33"/>
      <c r="C11089" s="171"/>
      <c r="D11089" s="33"/>
      <c r="E11089" s="33"/>
      <c r="F11089" s="33"/>
      <c r="G11089" s="33"/>
      <c r="H11089" s="33"/>
      <c r="I11089" s="171"/>
      <c r="J11089" s="33"/>
      <c r="K11089" s="33"/>
    </row>
    <row r="11090" spans="2:11" x14ac:dyDescent="0.2">
      <c r="B11090" s="33"/>
      <c r="C11090" s="171"/>
      <c r="D11090" s="33"/>
      <c r="E11090" s="33"/>
      <c r="F11090" s="33"/>
      <c r="G11090" s="33"/>
      <c r="H11090" s="33"/>
      <c r="I11090" s="171"/>
      <c r="J11090" s="33"/>
      <c r="K11090" s="33"/>
    </row>
    <row r="11091" spans="2:11" x14ac:dyDescent="0.2">
      <c r="B11091" s="33"/>
      <c r="C11091" s="171"/>
      <c r="D11091" s="33"/>
      <c r="E11091" s="33"/>
      <c r="F11091" s="33"/>
      <c r="G11091" s="33"/>
      <c r="H11091" s="33"/>
      <c r="I11091" s="171"/>
      <c r="J11091" s="33"/>
      <c r="K11091" s="33"/>
    </row>
    <row r="11092" spans="2:11" x14ac:dyDescent="0.2">
      <c r="B11092" s="33"/>
      <c r="C11092" s="171"/>
      <c r="D11092" s="33"/>
      <c r="E11092" s="33"/>
      <c r="F11092" s="33"/>
      <c r="G11092" s="33"/>
      <c r="H11092" s="33"/>
      <c r="I11092" s="171"/>
      <c r="J11092" s="33"/>
      <c r="K11092" s="33"/>
    </row>
    <row r="11093" spans="2:11" x14ac:dyDescent="0.2">
      <c r="B11093" s="33"/>
      <c r="C11093" s="171"/>
      <c r="D11093" s="33"/>
      <c r="E11093" s="33"/>
      <c r="F11093" s="33"/>
      <c r="G11093" s="33"/>
      <c r="H11093" s="33"/>
      <c r="I11093" s="171"/>
      <c r="J11093" s="33"/>
      <c r="K11093" s="33"/>
    </row>
    <row r="11094" spans="2:11" x14ac:dyDescent="0.2">
      <c r="B11094" s="33"/>
      <c r="C11094" s="171"/>
      <c r="D11094" s="33"/>
      <c r="E11094" s="33"/>
      <c r="F11094" s="33"/>
      <c r="G11094" s="33"/>
      <c r="H11094" s="33"/>
      <c r="I11094" s="171"/>
      <c r="J11094" s="33"/>
      <c r="K11094" s="33"/>
    </row>
    <row r="11095" spans="2:11" x14ac:dyDescent="0.2">
      <c r="B11095" s="33"/>
      <c r="C11095" s="171"/>
      <c r="D11095" s="33"/>
      <c r="E11095" s="33"/>
      <c r="F11095" s="33"/>
      <c r="G11095" s="33"/>
      <c r="H11095" s="33"/>
      <c r="I11095" s="171"/>
      <c r="J11095" s="33"/>
      <c r="K11095" s="33"/>
    </row>
    <row r="11096" spans="2:11" x14ac:dyDescent="0.2">
      <c r="B11096" s="33"/>
      <c r="C11096" s="171"/>
      <c r="D11096" s="33"/>
      <c r="E11096" s="33"/>
      <c r="F11096" s="33"/>
      <c r="G11096" s="33"/>
      <c r="H11096" s="33"/>
      <c r="I11096" s="171"/>
      <c r="J11096" s="33"/>
      <c r="K11096" s="33"/>
    </row>
    <row r="11097" spans="2:11" x14ac:dyDescent="0.2">
      <c r="B11097" s="33"/>
      <c r="C11097" s="171"/>
      <c r="D11097" s="33"/>
      <c r="E11097" s="33"/>
      <c r="F11097" s="33"/>
      <c r="G11097" s="33"/>
      <c r="H11097" s="33"/>
      <c r="I11097" s="171"/>
      <c r="J11097" s="33"/>
      <c r="K11097" s="33"/>
    </row>
    <row r="11098" spans="2:11" x14ac:dyDescent="0.2">
      <c r="B11098" s="33"/>
      <c r="C11098" s="171"/>
      <c r="D11098" s="33"/>
      <c r="E11098" s="33"/>
      <c r="F11098" s="33"/>
      <c r="G11098" s="33"/>
      <c r="H11098" s="33"/>
      <c r="I11098" s="171"/>
      <c r="J11098" s="33"/>
      <c r="K11098" s="33"/>
    </row>
    <row r="11099" spans="2:11" x14ac:dyDescent="0.2">
      <c r="B11099" s="33"/>
      <c r="C11099" s="171"/>
      <c r="D11099" s="33"/>
      <c r="E11099" s="33"/>
      <c r="F11099" s="33"/>
      <c r="G11099" s="33"/>
      <c r="H11099" s="33"/>
      <c r="I11099" s="171"/>
      <c r="J11099" s="33"/>
      <c r="K11099" s="33"/>
    </row>
    <row r="11100" spans="2:11" x14ac:dyDescent="0.2">
      <c r="B11100" s="33"/>
      <c r="C11100" s="171"/>
      <c r="D11100" s="33"/>
      <c r="E11100" s="33"/>
      <c r="F11100" s="33"/>
      <c r="G11100" s="33"/>
      <c r="H11100" s="33"/>
      <c r="I11100" s="171"/>
      <c r="J11100" s="33"/>
      <c r="K11100" s="33"/>
    </row>
    <row r="11101" spans="2:11" x14ac:dyDescent="0.2">
      <c r="B11101" s="33"/>
      <c r="C11101" s="171"/>
      <c r="D11101" s="33"/>
      <c r="E11101" s="33"/>
      <c r="F11101" s="33"/>
      <c r="G11101" s="33"/>
      <c r="H11101" s="33"/>
      <c r="I11101" s="171"/>
      <c r="J11101" s="33"/>
      <c r="K11101" s="33"/>
    </row>
    <row r="11102" spans="2:11" x14ac:dyDescent="0.2">
      <c r="B11102" s="33"/>
      <c r="C11102" s="171"/>
      <c r="D11102" s="33"/>
      <c r="E11102" s="33"/>
      <c r="F11102" s="33"/>
      <c r="G11102" s="33"/>
      <c r="H11102" s="33"/>
      <c r="I11102" s="171"/>
      <c r="J11102" s="33"/>
      <c r="K11102" s="33"/>
    </row>
    <row r="11103" spans="2:11" x14ac:dyDescent="0.2">
      <c r="B11103" s="33"/>
      <c r="C11103" s="171"/>
      <c r="D11103" s="33"/>
      <c r="E11103" s="33"/>
      <c r="F11103" s="33"/>
      <c r="G11103" s="33"/>
      <c r="H11103" s="33"/>
      <c r="I11103" s="171"/>
      <c r="J11103" s="33"/>
      <c r="K11103" s="33"/>
    </row>
    <row r="11104" spans="2:11" x14ac:dyDescent="0.2">
      <c r="B11104" s="33"/>
      <c r="C11104" s="171"/>
      <c r="D11104" s="33"/>
      <c r="E11104" s="33"/>
      <c r="F11104" s="33"/>
      <c r="G11104" s="33"/>
      <c r="H11104" s="33"/>
      <c r="I11104" s="171"/>
      <c r="J11104" s="33"/>
      <c r="K11104" s="33"/>
    </row>
    <row r="11105" spans="2:11" x14ac:dyDescent="0.2">
      <c r="B11105" s="33"/>
      <c r="C11105" s="171"/>
      <c r="D11105" s="33"/>
      <c r="E11105" s="33"/>
      <c r="F11105" s="33"/>
      <c r="G11105" s="33"/>
      <c r="H11105" s="33"/>
      <c r="I11105" s="171"/>
      <c r="J11105" s="33"/>
      <c r="K11105" s="33"/>
    </row>
    <row r="11106" spans="2:11" x14ac:dyDescent="0.2">
      <c r="B11106" s="33"/>
      <c r="C11106" s="171"/>
      <c r="D11106" s="33"/>
      <c r="E11106" s="33"/>
      <c r="F11106" s="33"/>
      <c r="G11106" s="33"/>
      <c r="H11106" s="33"/>
      <c r="I11106" s="171"/>
      <c r="J11106" s="33"/>
      <c r="K11106" s="33"/>
    </row>
    <row r="11107" spans="2:11" x14ac:dyDescent="0.2">
      <c r="B11107" s="33"/>
      <c r="C11107" s="171"/>
      <c r="D11107" s="33"/>
      <c r="E11107" s="33"/>
      <c r="F11107" s="33"/>
      <c r="G11107" s="33"/>
      <c r="H11107" s="33"/>
      <c r="I11107" s="171"/>
      <c r="J11107" s="33"/>
      <c r="K11107" s="33"/>
    </row>
    <row r="11108" spans="2:11" x14ac:dyDescent="0.2">
      <c r="B11108" s="33"/>
      <c r="C11108" s="171"/>
      <c r="D11108" s="33"/>
      <c r="E11108" s="33"/>
      <c r="F11108" s="33"/>
      <c r="G11108" s="33"/>
      <c r="H11108" s="33"/>
      <c r="I11108" s="171"/>
      <c r="J11108" s="33"/>
      <c r="K11108" s="33"/>
    </row>
    <row r="11109" spans="2:11" x14ac:dyDescent="0.2">
      <c r="B11109" s="33"/>
      <c r="C11109" s="171"/>
      <c r="D11109" s="33"/>
      <c r="E11109" s="33"/>
      <c r="F11109" s="33"/>
      <c r="G11109" s="33"/>
      <c r="H11109" s="33"/>
      <c r="I11109" s="171"/>
      <c r="J11109" s="33"/>
      <c r="K11109" s="33"/>
    </row>
    <row r="11110" spans="2:11" x14ac:dyDescent="0.2">
      <c r="B11110" s="33"/>
      <c r="C11110" s="171"/>
      <c r="D11110" s="33"/>
      <c r="E11110" s="33"/>
      <c r="F11110" s="33"/>
      <c r="G11110" s="33"/>
      <c r="H11110" s="33"/>
      <c r="I11110" s="171"/>
      <c r="J11110" s="33"/>
      <c r="K11110" s="33"/>
    </row>
    <row r="11111" spans="2:11" x14ac:dyDescent="0.2">
      <c r="B11111" s="33"/>
      <c r="C11111" s="171"/>
      <c r="D11111" s="33"/>
      <c r="E11111" s="33"/>
      <c r="F11111" s="33"/>
      <c r="G11111" s="33"/>
      <c r="H11111" s="33"/>
      <c r="I11111" s="171"/>
      <c r="J11111" s="33"/>
      <c r="K11111" s="33"/>
    </row>
    <row r="11112" spans="2:11" x14ac:dyDescent="0.2">
      <c r="B11112" s="33"/>
      <c r="C11112" s="171"/>
      <c r="D11112" s="33"/>
      <c r="E11112" s="33"/>
      <c r="F11112" s="33"/>
      <c r="G11112" s="33"/>
      <c r="H11112" s="33"/>
      <c r="I11112" s="171"/>
      <c r="J11112" s="33"/>
      <c r="K11112" s="33"/>
    </row>
    <row r="11113" spans="2:11" x14ac:dyDescent="0.2">
      <c r="B11113" s="33"/>
      <c r="C11113" s="171"/>
      <c r="D11113" s="33"/>
      <c r="E11113" s="33"/>
      <c r="F11113" s="33"/>
      <c r="G11113" s="33"/>
      <c r="H11113" s="33"/>
      <c r="I11113" s="171"/>
      <c r="J11113" s="33"/>
      <c r="K11113" s="33"/>
    </row>
    <row r="11114" spans="2:11" x14ac:dyDescent="0.2">
      <c r="B11114" s="33"/>
      <c r="C11114" s="171"/>
      <c r="D11114" s="33"/>
      <c r="E11114" s="33"/>
      <c r="F11114" s="33"/>
      <c r="G11114" s="33"/>
      <c r="H11114" s="33"/>
      <c r="I11114" s="171"/>
      <c r="J11114" s="33"/>
      <c r="K11114" s="33"/>
    </row>
    <row r="11115" spans="2:11" x14ac:dyDescent="0.2">
      <c r="B11115" s="33"/>
      <c r="C11115" s="171"/>
      <c r="D11115" s="33"/>
      <c r="E11115" s="33"/>
      <c r="F11115" s="33"/>
      <c r="G11115" s="33"/>
      <c r="H11115" s="33"/>
      <c r="I11115" s="171"/>
      <c r="J11115" s="33"/>
      <c r="K11115" s="33"/>
    </row>
    <row r="11116" spans="2:11" x14ac:dyDescent="0.2">
      <c r="B11116" s="33"/>
      <c r="C11116" s="171"/>
      <c r="D11116" s="33"/>
      <c r="E11116" s="33"/>
      <c r="F11116" s="33"/>
      <c r="G11116" s="33"/>
      <c r="H11116" s="33"/>
      <c r="I11116" s="171"/>
      <c r="J11116" s="33"/>
      <c r="K11116" s="33"/>
    </row>
    <row r="11117" spans="2:11" x14ac:dyDescent="0.2">
      <c r="B11117" s="33"/>
      <c r="C11117" s="171"/>
      <c r="D11117" s="33"/>
      <c r="E11117" s="33"/>
      <c r="F11117" s="33"/>
      <c r="G11117" s="33"/>
      <c r="H11117" s="33"/>
      <c r="I11117" s="171"/>
      <c r="J11117" s="33"/>
      <c r="K11117" s="33"/>
    </row>
    <row r="11118" spans="2:11" x14ac:dyDescent="0.2">
      <c r="B11118" s="33"/>
      <c r="C11118" s="171"/>
      <c r="D11118" s="33"/>
      <c r="E11118" s="33"/>
      <c r="F11118" s="33"/>
      <c r="G11118" s="33"/>
      <c r="H11118" s="33"/>
      <c r="I11118" s="171"/>
      <c r="J11118" s="33"/>
      <c r="K11118" s="33"/>
    </row>
    <row r="11119" spans="2:11" x14ac:dyDescent="0.2">
      <c r="B11119" s="33"/>
      <c r="C11119" s="171"/>
      <c r="D11119" s="33"/>
      <c r="E11119" s="33"/>
      <c r="F11119" s="33"/>
      <c r="G11119" s="33"/>
      <c r="H11119" s="33"/>
      <c r="I11119" s="171"/>
      <c r="J11119" s="33"/>
      <c r="K11119" s="33"/>
    </row>
    <row r="11120" spans="2:11" x14ac:dyDescent="0.2">
      <c r="B11120" s="33"/>
      <c r="C11120" s="171"/>
      <c r="D11120" s="33"/>
      <c r="E11120" s="33"/>
      <c r="F11120" s="33"/>
      <c r="G11120" s="33"/>
      <c r="H11120" s="33"/>
      <c r="I11120" s="171"/>
      <c r="J11120" s="33"/>
      <c r="K11120" s="33"/>
    </row>
    <row r="11121" spans="2:11" x14ac:dyDescent="0.2">
      <c r="B11121" s="33"/>
      <c r="C11121" s="171"/>
      <c r="D11121" s="33"/>
      <c r="E11121" s="33"/>
      <c r="F11121" s="33"/>
      <c r="G11121" s="33"/>
      <c r="H11121" s="33"/>
      <c r="I11121" s="171"/>
      <c r="J11121" s="33"/>
      <c r="K11121" s="33"/>
    </row>
    <row r="11122" spans="2:11" x14ac:dyDescent="0.2">
      <c r="B11122" s="33"/>
      <c r="C11122" s="171"/>
      <c r="D11122" s="33"/>
      <c r="E11122" s="33"/>
      <c r="F11122" s="33"/>
      <c r="G11122" s="33"/>
      <c r="H11122" s="33"/>
      <c r="I11122" s="171"/>
      <c r="J11122" s="33"/>
      <c r="K11122" s="33"/>
    </row>
    <row r="11123" spans="2:11" x14ac:dyDescent="0.2">
      <c r="B11123" s="33"/>
      <c r="C11123" s="171"/>
      <c r="D11123" s="33"/>
      <c r="E11123" s="33"/>
      <c r="F11123" s="33"/>
      <c r="G11123" s="33"/>
      <c r="H11123" s="33"/>
      <c r="I11123" s="171"/>
      <c r="J11123" s="33"/>
      <c r="K11123" s="33"/>
    </row>
    <row r="11124" spans="2:11" x14ac:dyDescent="0.2">
      <c r="B11124" s="33"/>
      <c r="C11124" s="171"/>
      <c r="D11124" s="33"/>
      <c r="E11124" s="33"/>
      <c r="F11124" s="33"/>
      <c r="G11124" s="33"/>
      <c r="H11124" s="33"/>
      <c r="I11124" s="171"/>
      <c r="J11124" s="33"/>
      <c r="K11124" s="33"/>
    </row>
    <row r="11125" spans="2:11" x14ac:dyDescent="0.2">
      <c r="B11125" s="33"/>
      <c r="C11125" s="171"/>
      <c r="D11125" s="33"/>
      <c r="E11125" s="33"/>
      <c r="F11125" s="33"/>
      <c r="G11125" s="33"/>
      <c r="H11125" s="33"/>
      <c r="I11125" s="171"/>
      <c r="J11125" s="33"/>
      <c r="K11125" s="33"/>
    </row>
    <row r="11126" spans="2:11" x14ac:dyDescent="0.2">
      <c r="B11126" s="33"/>
      <c r="C11126" s="171"/>
      <c r="D11126" s="33"/>
      <c r="E11126" s="33"/>
      <c r="F11126" s="33"/>
      <c r="G11126" s="33"/>
      <c r="H11126" s="33"/>
      <c r="I11126" s="171"/>
      <c r="J11126" s="33"/>
      <c r="K11126" s="33"/>
    </row>
    <row r="11127" spans="2:11" x14ac:dyDescent="0.2">
      <c r="B11127" s="33"/>
      <c r="C11127" s="171"/>
      <c r="D11127" s="33"/>
      <c r="E11127" s="33"/>
      <c r="F11127" s="33"/>
      <c r="G11127" s="33"/>
      <c r="H11127" s="33"/>
      <c r="I11127" s="171"/>
      <c r="J11127" s="33"/>
      <c r="K11127" s="33"/>
    </row>
    <row r="11128" spans="2:11" x14ac:dyDescent="0.2">
      <c r="B11128" s="33"/>
      <c r="C11128" s="171"/>
      <c r="D11128" s="33"/>
      <c r="E11128" s="33"/>
      <c r="F11128" s="33"/>
      <c r="G11128" s="33"/>
      <c r="H11128" s="33"/>
      <c r="I11128" s="171"/>
      <c r="J11128" s="33"/>
      <c r="K11128" s="33"/>
    </row>
    <row r="11129" spans="2:11" x14ac:dyDescent="0.2">
      <c r="B11129" s="33"/>
      <c r="C11129" s="171"/>
      <c r="D11129" s="33"/>
      <c r="E11129" s="33"/>
      <c r="F11129" s="33"/>
      <c r="G11129" s="33"/>
      <c r="H11129" s="33"/>
      <c r="I11129" s="171"/>
      <c r="J11129" s="33"/>
      <c r="K11129" s="33"/>
    </row>
    <row r="11130" spans="2:11" x14ac:dyDescent="0.2">
      <c r="B11130" s="33"/>
      <c r="C11130" s="171"/>
      <c r="D11130" s="33"/>
      <c r="E11130" s="33"/>
      <c r="F11130" s="33"/>
      <c r="G11130" s="33"/>
      <c r="H11130" s="33"/>
      <c r="I11130" s="171"/>
      <c r="J11130" s="33"/>
      <c r="K11130" s="33"/>
    </row>
    <row r="11131" spans="2:11" x14ac:dyDescent="0.2">
      <c r="B11131" s="33"/>
      <c r="C11131" s="171"/>
      <c r="D11131" s="33"/>
      <c r="E11131" s="33"/>
      <c r="F11131" s="33"/>
      <c r="G11131" s="33"/>
      <c r="H11131" s="33"/>
      <c r="I11131" s="171"/>
      <c r="J11131" s="33"/>
      <c r="K11131" s="33"/>
    </row>
    <row r="11132" spans="2:11" x14ac:dyDescent="0.2">
      <c r="B11132" s="33"/>
      <c r="C11132" s="171"/>
      <c r="D11132" s="33"/>
      <c r="E11132" s="33"/>
      <c r="F11132" s="33"/>
      <c r="G11132" s="33"/>
      <c r="H11132" s="33"/>
      <c r="I11132" s="171"/>
      <c r="J11132" s="33"/>
      <c r="K11132" s="33"/>
    </row>
    <row r="11133" spans="2:11" x14ac:dyDescent="0.2">
      <c r="B11133" s="33"/>
      <c r="C11133" s="171"/>
      <c r="D11133" s="33"/>
      <c r="E11133" s="33"/>
      <c r="F11133" s="33"/>
      <c r="G11133" s="33"/>
      <c r="H11133" s="33"/>
      <c r="I11133" s="171"/>
      <c r="J11133" s="33"/>
      <c r="K11133" s="33"/>
    </row>
    <row r="11134" spans="2:11" x14ac:dyDescent="0.2">
      <c r="B11134" s="33"/>
      <c r="C11134" s="171"/>
      <c r="D11134" s="33"/>
      <c r="E11134" s="33"/>
      <c r="F11134" s="33"/>
      <c r="G11134" s="33"/>
      <c r="H11134" s="33"/>
      <c r="I11134" s="171"/>
      <c r="J11134" s="33"/>
      <c r="K11134" s="33"/>
    </row>
    <row r="11135" spans="2:11" x14ac:dyDescent="0.2">
      <c r="B11135" s="33"/>
      <c r="C11135" s="171"/>
      <c r="D11135" s="33"/>
      <c r="E11135" s="33"/>
      <c r="F11135" s="33"/>
      <c r="G11135" s="33"/>
      <c r="H11135" s="33"/>
      <c r="I11135" s="171"/>
      <c r="J11135" s="33"/>
      <c r="K11135" s="33"/>
    </row>
    <row r="11136" spans="2:11" x14ac:dyDescent="0.2">
      <c r="B11136" s="33"/>
      <c r="C11136" s="171"/>
      <c r="D11136" s="33"/>
      <c r="E11136" s="33"/>
      <c r="F11136" s="33"/>
      <c r="G11136" s="33"/>
      <c r="H11136" s="33"/>
      <c r="I11136" s="171"/>
      <c r="J11136" s="33"/>
      <c r="K11136" s="33"/>
    </row>
    <row r="11137" spans="2:11" x14ac:dyDescent="0.2">
      <c r="B11137" s="33"/>
      <c r="C11137" s="171"/>
      <c r="D11137" s="33"/>
      <c r="E11137" s="33"/>
      <c r="F11137" s="33"/>
      <c r="G11137" s="33"/>
      <c r="H11137" s="33"/>
      <c r="I11137" s="171"/>
      <c r="J11137" s="33"/>
      <c r="K11137" s="33"/>
    </row>
    <row r="11138" spans="2:11" x14ac:dyDescent="0.2">
      <c r="B11138" s="33"/>
      <c r="C11138" s="171"/>
      <c r="D11138" s="33"/>
      <c r="E11138" s="33"/>
      <c r="F11138" s="33"/>
      <c r="G11138" s="33"/>
      <c r="H11138" s="33"/>
      <c r="I11138" s="171"/>
      <c r="J11138" s="33"/>
      <c r="K11138" s="33"/>
    </row>
    <row r="11139" spans="2:11" x14ac:dyDescent="0.2">
      <c r="B11139" s="33"/>
      <c r="C11139" s="171"/>
      <c r="D11139" s="33"/>
      <c r="E11139" s="33"/>
      <c r="F11139" s="33"/>
      <c r="G11139" s="33"/>
      <c r="H11139" s="33"/>
      <c r="I11139" s="171"/>
      <c r="J11139" s="33"/>
      <c r="K11139" s="33"/>
    </row>
    <row r="11140" spans="2:11" x14ac:dyDescent="0.2">
      <c r="B11140" s="33"/>
      <c r="C11140" s="171"/>
      <c r="D11140" s="33"/>
      <c r="E11140" s="33"/>
      <c r="F11140" s="33"/>
      <c r="G11140" s="33"/>
      <c r="H11140" s="33"/>
      <c r="I11140" s="171"/>
      <c r="J11140" s="33"/>
      <c r="K11140" s="33"/>
    </row>
    <row r="11141" spans="2:11" x14ac:dyDescent="0.2">
      <c r="B11141" s="33"/>
      <c r="C11141" s="171"/>
      <c r="D11141" s="33"/>
      <c r="E11141" s="33"/>
      <c r="F11141" s="33"/>
      <c r="G11141" s="33"/>
      <c r="H11141" s="33"/>
      <c r="I11141" s="171"/>
      <c r="J11141" s="33"/>
      <c r="K11141" s="33"/>
    </row>
    <row r="11142" spans="2:11" x14ac:dyDescent="0.2">
      <c r="B11142" s="33"/>
      <c r="C11142" s="171"/>
      <c r="D11142" s="33"/>
      <c r="E11142" s="33"/>
      <c r="F11142" s="33"/>
      <c r="G11142" s="33"/>
      <c r="H11142" s="33"/>
      <c r="I11142" s="171"/>
      <c r="J11142" s="33"/>
      <c r="K11142" s="33"/>
    </row>
    <row r="11143" spans="2:11" x14ac:dyDescent="0.2">
      <c r="B11143" s="33"/>
      <c r="C11143" s="171"/>
      <c r="D11143" s="33"/>
      <c r="E11143" s="33"/>
      <c r="F11143" s="33"/>
      <c r="G11143" s="33"/>
      <c r="H11143" s="33"/>
      <c r="I11143" s="171"/>
      <c r="J11143" s="33"/>
      <c r="K11143" s="33"/>
    </row>
    <row r="11144" spans="2:11" x14ac:dyDescent="0.2">
      <c r="B11144" s="33"/>
      <c r="C11144" s="171"/>
      <c r="D11144" s="33"/>
      <c r="E11144" s="33"/>
      <c r="F11144" s="33"/>
      <c r="G11144" s="33"/>
      <c r="H11144" s="33"/>
      <c r="I11144" s="171"/>
      <c r="J11144" s="33"/>
      <c r="K11144" s="33"/>
    </row>
    <row r="11145" spans="2:11" x14ac:dyDescent="0.2">
      <c r="B11145" s="33"/>
      <c r="C11145" s="171"/>
      <c r="D11145" s="33"/>
      <c r="E11145" s="33"/>
      <c r="F11145" s="33"/>
      <c r="G11145" s="33"/>
      <c r="H11145" s="33"/>
      <c r="I11145" s="171"/>
      <c r="J11145" s="33"/>
      <c r="K11145" s="33"/>
    </row>
    <row r="11146" spans="2:11" x14ac:dyDescent="0.2">
      <c r="B11146" s="33"/>
      <c r="C11146" s="171"/>
      <c r="D11146" s="33"/>
      <c r="E11146" s="33"/>
      <c r="F11146" s="33"/>
      <c r="G11146" s="33"/>
      <c r="H11146" s="33"/>
      <c r="I11146" s="171"/>
      <c r="J11146" s="33"/>
      <c r="K11146" s="33"/>
    </row>
    <row r="11147" spans="2:11" x14ac:dyDescent="0.2">
      <c r="B11147" s="33"/>
      <c r="C11147" s="171"/>
      <c r="D11147" s="33"/>
      <c r="E11147" s="33"/>
      <c r="F11147" s="33"/>
      <c r="G11147" s="33"/>
      <c r="H11147" s="33"/>
      <c r="I11147" s="171"/>
      <c r="J11147" s="33"/>
      <c r="K11147" s="33"/>
    </row>
    <row r="11148" spans="2:11" x14ac:dyDescent="0.2">
      <c r="B11148" s="33"/>
      <c r="C11148" s="171"/>
      <c r="D11148" s="33"/>
      <c r="E11148" s="33"/>
      <c r="F11148" s="33"/>
      <c r="G11148" s="33"/>
      <c r="H11148" s="33"/>
      <c r="I11148" s="171"/>
      <c r="J11148" s="33"/>
      <c r="K11148" s="33"/>
    </row>
    <row r="11149" spans="2:11" x14ac:dyDescent="0.2">
      <c r="B11149" s="33"/>
      <c r="C11149" s="171"/>
      <c r="D11149" s="33"/>
      <c r="E11149" s="33"/>
      <c r="F11149" s="33"/>
      <c r="G11149" s="33"/>
      <c r="H11149" s="33"/>
      <c r="I11149" s="171"/>
      <c r="J11149" s="33"/>
      <c r="K11149" s="33"/>
    </row>
    <row r="11150" spans="2:11" x14ac:dyDescent="0.2">
      <c r="B11150" s="33"/>
      <c r="C11150" s="171"/>
      <c r="D11150" s="33"/>
      <c r="E11150" s="33"/>
      <c r="F11150" s="33"/>
      <c r="G11150" s="33"/>
      <c r="H11150" s="33"/>
      <c r="I11150" s="171"/>
      <c r="J11150" s="33"/>
      <c r="K11150" s="33"/>
    </row>
    <row r="11151" spans="2:11" x14ac:dyDescent="0.2">
      <c r="B11151" s="33"/>
      <c r="C11151" s="171"/>
      <c r="D11151" s="33"/>
      <c r="E11151" s="33"/>
      <c r="F11151" s="33"/>
      <c r="G11151" s="33"/>
      <c r="H11151" s="33"/>
      <c r="I11151" s="171"/>
      <c r="J11151" s="33"/>
      <c r="K11151" s="33"/>
    </row>
    <row r="11152" spans="2:11" x14ac:dyDescent="0.2">
      <c r="B11152" s="33"/>
      <c r="C11152" s="171"/>
      <c r="D11152" s="33"/>
      <c r="E11152" s="33"/>
      <c r="F11152" s="33"/>
      <c r="G11152" s="33"/>
      <c r="H11152" s="33"/>
      <c r="I11152" s="171"/>
      <c r="J11152" s="33"/>
      <c r="K11152" s="33"/>
    </row>
    <row r="11153" spans="2:11" x14ac:dyDescent="0.2">
      <c r="B11153" s="33"/>
      <c r="C11153" s="171"/>
      <c r="D11153" s="33"/>
      <c r="E11153" s="33"/>
      <c r="F11153" s="33"/>
      <c r="G11153" s="33"/>
      <c r="H11153" s="33"/>
      <c r="I11153" s="171"/>
      <c r="J11153" s="33"/>
      <c r="K11153" s="33"/>
    </row>
    <row r="11154" spans="2:11" x14ac:dyDescent="0.2">
      <c r="B11154" s="33"/>
      <c r="C11154" s="171"/>
      <c r="D11154" s="33"/>
      <c r="E11154" s="33"/>
      <c r="F11154" s="33"/>
      <c r="G11154" s="33"/>
      <c r="H11154" s="33"/>
      <c r="I11154" s="171"/>
      <c r="J11154" s="33"/>
      <c r="K11154" s="33"/>
    </row>
    <row r="11155" spans="2:11" x14ac:dyDescent="0.2">
      <c r="B11155" s="33"/>
      <c r="C11155" s="171"/>
      <c r="D11155" s="33"/>
      <c r="E11155" s="33"/>
      <c r="F11155" s="33"/>
      <c r="G11155" s="33"/>
      <c r="H11155" s="33"/>
      <c r="I11155" s="171"/>
      <c r="J11155" s="33"/>
      <c r="K11155" s="33"/>
    </row>
    <row r="11156" spans="2:11" x14ac:dyDescent="0.2">
      <c r="B11156" s="33"/>
      <c r="C11156" s="171"/>
      <c r="D11156" s="33"/>
      <c r="E11156" s="33"/>
      <c r="F11156" s="33"/>
      <c r="G11156" s="33"/>
      <c r="H11156" s="33"/>
      <c r="I11156" s="171"/>
      <c r="J11156" s="33"/>
      <c r="K11156" s="33"/>
    </row>
    <row r="11157" spans="2:11" x14ac:dyDescent="0.2">
      <c r="B11157" s="33"/>
      <c r="C11157" s="171"/>
      <c r="D11157" s="33"/>
      <c r="E11157" s="33"/>
      <c r="F11157" s="33"/>
      <c r="G11157" s="33"/>
      <c r="H11157" s="33"/>
      <c r="I11157" s="171"/>
      <c r="J11157" s="33"/>
      <c r="K11157" s="33"/>
    </row>
    <row r="11158" spans="2:11" x14ac:dyDescent="0.2">
      <c r="B11158" s="33"/>
      <c r="C11158" s="171"/>
      <c r="D11158" s="33"/>
      <c r="E11158" s="33"/>
      <c r="F11158" s="33"/>
      <c r="G11158" s="33"/>
      <c r="H11158" s="33"/>
      <c r="I11158" s="171"/>
      <c r="J11158" s="33"/>
      <c r="K11158" s="33"/>
    </row>
    <row r="11159" spans="2:11" x14ac:dyDescent="0.2">
      <c r="B11159" s="33"/>
      <c r="C11159" s="171"/>
      <c r="D11159" s="33"/>
      <c r="E11159" s="33"/>
      <c r="F11159" s="33"/>
      <c r="G11159" s="33"/>
      <c r="H11159" s="33"/>
      <c r="I11159" s="171"/>
      <c r="J11159" s="33"/>
      <c r="K11159" s="33"/>
    </row>
    <row r="11160" spans="2:11" x14ac:dyDescent="0.2">
      <c r="B11160" s="33"/>
      <c r="C11160" s="171"/>
      <c r="D11160" s="33"/>
      <c r="E11160" s="33"/>
      <c r="F11160" s="33"/>
      <c r="G11160" s="33"/>
      <c r="H11160" s="33"/>
      <c r="I11160" s="171"/>
      <c r="J11160" s="33"/>
      <c r="K11160" s="33"/>
    </row>
    <row r="11161" spans="2:11" x14ac:dyDescent="0.2">
      <c r="B11161" s="33"/>
      <c r="C11161" s="171"/>
      <c r="D11161" s="33"/>
      <c r="E11161" s="33"/>
      <c r="F11161" s="33"/>
      <c r="G11161" s="33"/>
      <c r="H11161" s="33"/>
      <c r="I11161" s="171"/>
      <c r="J11161" s="33"/>
      <c r="K11161" s="33"/>
    </row>
    <row r="11162" spans="2:11" x14ac:dyDescent="0.2">
      <c r="B11162" s="33"/>
      <c r="C11162" s="171"/>
      <c r="D11162" s="33"/>
      <c r="E11162" s="33"/>
      <c r="F11162" s="33"/>
      <c r="G11162" s="33"/>
      <c r="H11162" s="33"/>
      <c r="I11162" s="171"/>
      <c r="J11162" s="33"/>
      <c r="K11162" s="33"/>
    </row>
    <row r="11163" spans="2:11" x14ac:dyDescent="0.2">
      <c r="B11163" s="33"/>
      <c r="C11163" s="171"/>
      <c r="D11163" s="33"/>
      <c r="E11163" s="33"/>
      <c r="F11163" s="33"/>
      <c r="G11163" s="33"/>
      <c r="H11163" s="33"/>
      <c r="I11163" s="171"/>
      <c r="J11163" s="33"/>
      <c r="K11163" s="33"/>
    </row>
    <row r="11164" spans="2:11" x14ac:dyDescent="0.2">
      <c r="B11164" s="33"/>
      <c r="C11164" s="171"/>
      <c r="D11164" s="33"/>
      <c r="E11164" s="33"/>
      <c r="F11164" s="33"/>
      <c r="G11164" s="33"/>
      <c r="H11164" s="33"/>
      <c r="I11164" s="171"/>
      <c r="J11164" s="33"/>
      <c r="K11164" s="33"/>
    </row>
    <row r="11165" spans="2:11" x14ac:dyDescent="0.2">
      <c r="B11165" s="33"/>
      <c r="C11165" s="171"/>
      <c r="D11165" s="33"/>
      <c r="E11165" s="33"/>
      <c r="F11165" s="33"/>
      <c r="G11165" s="33"/>
      <c r="H11165" s="33"/>
      <c r="I11165" s="171"/>
      <c r="J11165" s="33"/>
      <c r="K11165" s="33"/>
    </row>
    <row r="11166" spans="2:11" x14ac:dyDescent="0.2">
      <c r="B11166" s="33"/>
      <c r="C11166" s="171"/>
      <c r="D11166" s="33"/>
      <c r="E11166" s="33"/>
      <c r="F11166" s="33"/>
      <c r="G11166" s="33"/>
      <c r="H11166" s="33"/>
      <c r="I11166" s="171"/>
      <c r="J11166" s="33"/>
      <c r="K11166" s="33"/>
    </row>
    <row r="11167" spans="2:11" x14ac:dyDescent="0.2">
      <c r="B11167" s="33"/>
      <c r="C11167" s="171"/>
      <c r="D11167" s="33"/>
      <c r="E11167" s="33"/>
      <c r="F11167" s="33"/>
      <c r="G11167" s="33"/>
      <c r="H11167" s="33"/>
      <c r="I11167" s="171"/>
      <c r="J11167" s="33"/>
      <c r="K11167" s="33"/>
    </row>
    <row r="11168" spans="2:11" x14ac:dyDescent="0.2">
      <c r="B11168" s="33"/>
      <c r="C11168" s="171"/>
      <c r="D11168" s="33"/>
      <c r="E11168" s="33"/>
      <c r="F11168" s="33"/>
      <c r="G11168" s="33"/>
      <c r="H11168" s="33"/>
      <c r="I11168" s="171"/>
      <c r="J11168" s="33"/>
      <c r="K11168" s="33"/>
    </row>
    <row r="11169" spans="2:11" x14ac:dyDescent="0.2">
      <c r="B11169" s="33"/>
      <c r="C11169" s="171"/>
      <c r="D11169" s="33"/>
      <c r="E11169" s="33"/>
      <c r="F11169" s="33"/>
      <c r="G11169" s="33"/>
      <c r="H11169" s="33"/>
      <c r="I11169" s="171"/>
      <c r="J11169" s="33"/>
      <c r="K11169" s="33"/>
    </row>
    <row r="11170" spans="2:11" x14ac:dyDescent="0.2">
      <c r="B11170" s="33"/>
      <c r="C11170" s="171"/>
      <c r="D11170" s="33"/>
      <c r="E11170" s="33"/>
      <c r="F11170" s="33"/>
      <c r="G11170" s="33"/>
      <c r="H11170" s="33"/>
      <c r="I11170" s="171"/>
      <c r="J11170" s="33"/>
      <c r="K11170" s="33"/>
    </row>
    <row r="11171" spans="2:11" x14ac:dyDescent="0.2">
      <c r="B11171" s="33"/>
      <c r="C11171" s="171"/>
      <c r="D11171" s="33"/>
      <c r="E11171" s="33"/>
      <c r="F11171" s="33"/>
      <c r="G11171" s="33"/>
      <c r="H11171" s="33"/>
      <c r="I11171" s="171"/>
      <c r="J11171" s="33"/>
      <c r="K11171" s="33"/>
    </row>
    <row r="11172" spans="2:11" x14ac:dyDescent="0.2">
      <c r="B11172" s="33"/>
      <c r="C11172" s="171"/>
      <c r="D11172" s="33"/>
      <c r="E11172" s="33"/>
      <c r="F11172" s="33"/>
      <c r="G11172" s="33"/>
      <c r="H11172" s="33"/>
      <c r="I11172" s="171"/>
      <c r="J11172" s="33"/>
      <c r="K11172" s="33"/>
    </row>
    <row r="11173" spans="2:11" x14ac:dyDescent="0.2">
      <c r="B11173" s="33"/>
      <c r="C11173" s="171"/>
      <c r="D11173" s="33"/>
      <c r="E11173" s="33"/>
      <c r="F11173" s="33"/>
      <c r="G11173" s="33"/>
      <c r="H11173" s="33"/>
      <c r="I11173" s="171"/>
      <c r="J11173" s="33"/>
      <c r="K11173" s="33"/>
    </row>
    <row r="11174" spans="2:11" x14ac:dyDescent="0.2">
      <c r="B11174" s="33"/>
      <c r="C11174" s="171"/>
      <c r="D11174" s="33"/>
      <c r="E11174" s="33"/>
      <c r="F11174" s="33"/>
      <c r="G11174" s="33"/>
      <c r="H11174" s="33"/>
      <c r="I11174" s="171"/>
      <c r="J11174" s="33"/>
      <c r="K11174" s="33"/>
    </row>
    <row r="11175" spans="2:11" x14ac:dyDescent="0.2">
      <c r="B11175" s="33"/>
      <c r="C11175" s="171"/>
      <c r="D11175" s="33"/>
      <c r="E11175" s="33"/>
      <c r="F11175" s="33"/>
      <c r="G11175" s="33"/>
      <c r="H11175" s="33"/>
      <c r="I11175" s="171"/>
      <c r="J11175" s="33"/>
      <c r="K11175" s="33"/>
    </row>
    <row r="11176" spans="2:11" x14ac:dyDescent="0.2">
      <c r="B11176" s="33"/>
      <c r="C11176" s="171"/>
      <c r="D11176" s="33"/>
      <c r="E11176" s="33"/>
      <c r="F11176" s="33"/>
      <c r="G11176" s="33"/>
      <c r="H11176" s="33"/>
      <c r="I11176" s="171"/>
      <c r="J11176" s="33"/>
      <c r="K11176" s="33"/>
    </row>
    <row r="11177" spans="2:11" x14ac:dyDescent="0.2">
      <c r="B11177" s="33"/>
      <c r="C11177" s="171"/>
      <c r="D11177" s="33"/>
      <c r="E11177" s="33"/>
      <c r="F11177" s="33"/>
      <c r="G11177" s="33"/>
      <c r="H11177" s="33"/>
      <c r="I11177" s="171"/>
      <c r="J11177" s="33"/>
      <c r="K11177" s="33"/>
    </row>
    <row r="11178" spans="2:11" x14ac:dyDescent="0.2">
      <c r="B11178" s="33"/>
      <c r="C11178" s="171"/>
      <c r="D11178" s="33"/>
      <c r="E11178" s="33"/>
      <c r="F11178" s="33"/>
      <c r="G11178" s="33"/>
      <c r="H11178" s="33"/>
      <c r="I11178" s="171"/>
      <c r="J11178" s="33"/>
      <c r="K11178" s="33"/>
    </row>
    <row r="11179" spans="2:11" x14ac:dyDescent="0.2">
      <c r="B11179" s="33"/>
      <c r="C11179" s="171"/>
      <c r="D11179" s="33"/>
      <c r="E11179" s="33"/>
      <c r="F11179" s="33"/>
      <c r="G11179" s="33"/>
      <c r="H11179" s="33"/>
      <c r="I11179" s="171"/>
      <c r="J11179" s="33"/>
      <c r="K11179" s="33"/>
    </row>
    <row r="11180" spans="2:11" x14ac:dyDescent="0.2">
      <c r="B11180" s="33"/>
      <c r="C11180" s="171"/>
      <c r="D11180" s="33"/>
      <c r="E11180" s="33"/>
      <c r="F11180" s="33"/>
      <c r="G11180" s="33"/>
      <c r="H11180" s="33"/>
      <c r="I11180" s="171"/>
      <c r="J11180" s="33"/>
      <c r="K11180" s="33"/>
    </row>
    <row r="11181" spans="2:11" x14ac:dyDescent="0.2">
      <c r="B11181" s="33"/>
      <c r="C11181" s="171"/>
      <c r="D11181" s="33"/>
      <c r="E11181" s="33"/>
      <c r="F11181" s="33"/>
      <c r="G11181" s="33"/>
      <c r="H11181" s="33"/>
      <c r="I11181" s="171"/>
      <c r="J11181" s="33"/>
      <c r="K11181" s="33"/>
    </row>
    <row r="11182" spans="2:11" x14ac:dyDescent="0.2">
      <c r="B11182" s="33"/>
      <c r="C11182" s="171"/>
      <c r="D11182" s="33"/>
      <c r="E11182" s="33"/>
      <c r="F11182" s="33"/>
      <c r="G11182" s="33"/>
      <c r="H11182" s="33"/>
      <c r="I11182" s="171"/>
      <c r="J11182" s="33"/>
      <c r="K11182" s="33"/>
    </row>
    <row r="11183" spans="2:11" x14ac:dyDescent="0.2">
      <c r="B11183" s="33"/>
      <c r="C11183" s="171"/>
      <c r="D11183" s="33"/>
      <c r="E11183" s="33"/>
      <c r="F11183" s="33"/>
      <c r="G11183" s="33"/>
      <c r="H11183" s="33"/>
      <c r="I11183" s="171"/>
      <c r="J11183" s="33"/>
      <c r="K11183" s="33"/>
    </row>
    <row r="11184" spans="2:11" x14ac:dyDescent="0.2">
      <c r="B11184" s="33"/>
      <c r="C11184" s="171"/>
      <c r="D11184" s="33"/>
      <c r="E11184" s="33"/>
      <c r="F11184" s="33"/>
      <c r="G11184" s="33"/>
      <c r="H11184" s="33"/>
      <c r="I11184" s="171"/>
      <c r="J11184" s="33"/>
      <c r="K11184" s="33"/>
    </row>
    <row r="11185" spans="2:11" x14ac:dyDescent="0.2">
      <c r="B11185" s="33"/>
      <c r="C11185" s="171"/>
      <c r="D11185" s="33"/>
      <c r="E11185" s="33"/>
      <c r="F11185" s="33"/>
      <c r="G11185" s="33"/>
      <c r="H11185" s="33"/>
      <c r="I11185" s="171"/>
      <c r="J11185" s="33"/>
      <c r="K11185" s="33"/>
    </row>
    <row r="11186" spans="2:11" x14ac:dyDescent="0.2">
      <c r="B11186" s="33"/>
      <c r="C11186" s="171"/>
      <c r="D11186" s="33"/>
      <c r="E11186" s="33"/>
      <c r="F11186" s="33"/>
      <c r="G11186" s="33"/>
      <c r="H11186" s="33"/>
      <c r="I11186" s="171"/>
      <c r="J11186" s="33"/>
      <c r="K11186" s="33"/>
    </row>
    <row r="11187" spans="2:11" x14ac:dyDescent="0.2">
      <c r="B11187" s="33"/>
      <c r="C11187" s="171"/>
      <c r="D11187" s="33"/>
      <c r="E11187" s="33"/>
      <c r="F11187" s="33"/>
      <c r="G11187" s="33"/>
      <c r="H11187" s="33"/>
      <c r="I11187" s="171"/>
      <c r="J11187" s="33"/>
      <c r="K11187" s="33"/>
    </row>
    <row r="11188" spans="2:11" x14ac:dyDescent="0.2">
      <c r="B11188" s="33"/>
      <c r="C11188" s="171"/>
      <c r="D11188" s="33"/>
      <c r="E11188" s="33"/>
      <c r="F11188" s="33"/>
      <c r="G11188" s="33"/>
      <c r="H11188" s="33"/>
      <c r="I11188" s="171"/>
      <c r="J11188" s="33"/>
      <c r="K11188" s="33"/>
    </row>
    <row r="11189" spans="2:11" x14ac:dyDescent="0.2">
      <c r="B11189" s="33"/>
      <c r="C11189" s="171"/>
      <c r="D11189" s="33"/>
      <c r="E11189" s="33"/>
      <c r="F11189" s="33"/>
      <c r="G11189" s="33"/>
      <c r="H11189" s="33"/>
      <c r="I11189" s="171"/>
      <c r="J11189" s="33"/>
      <c r="K11189" s="33"/>
    </row>
    <row r="11190" spans="2:11" x14ac:dyDescent="0.2">
      <c r="B11190" s="33"/>
      <c r="C11190" s="171"/>
      <c r="D11190" s="33"/>
      <c r="E11190" s="33"/>
      <c r="F11190" s="33"/>
      <c r="G11190" s="33"/>
      <c r="H11190" s="33"/>
      <c r="I11190" s="171"/>
      <c r="J11190" s="33"/>
      <c r="K11190" s="33"/>
    </row>
    <row r="11191" spans="2:11" x14ac:dyDescent="0.2">
      <c r="B11191" s="33"/>
      <c r="C11191" s="171"/>
      <c r="D11191" s="33"/>
      <c r="E11191" s="33"/>
      <c r="F11191" s="33"/>
      <c r="G11191" s="33"/>
      <c r="H11191" s="33"/>
      <c r="I11191" s="171"/>
      <c r="J11191" s="33"/>
      <c r="K11191" s="33"/>
    </row>
    <row r="11192" spans="2:11" x14ac:dyDescent="0.2">
      <c r="B11192" s="33"/>
      <c r="C11192" s="171"/>
      <c r="D11192" s="33"/>
      <c r="E11192" s="33"/>
      <c r="F11192" s="33"/>
      <c r="G11192" s="33"/>
      <c r="H11192" s="33"/>
      <c r="I11192" s="171"/>
      <c r="J11192" s="33"/>
      <c r="K11192" s="33"/>
    </row>
    <row r="11193" spans="2:11" x14ac:dyDescent="0.2">
      <c r="B11193" s="33"/>
      <c r="C11193" s="171"/>
      <c r="D11193" s="33"/>
      <c r="E11193" s="33"/>
      <c r="F11193" s="33"/>
      <c r="G11193" s="33"/>
      <c r="H11193" s="33"/>
      <c r="I11193" s="171"/>
      <c r="J11193" s="33"/>
      <c r="K11193" s="33"/>
    </row>
    <row r="11194" spans="2:11" x14ac:dyDescent="0.2">
      <c r="B11194" s="33"/>
      <c r="C11194" s="171"/>
      <c r="D11194" s="33"/>
      <c r="E11194" s="33"/>
      <c r="F11194" s="33"/>
      <c r="G11194" s="33"/>
      <c r="H11194" s="33"/>
      <c r="I11194" s="171"/>
      <c r="J11194" s="33"/>
      <c r="K11194" s="33"/>
    </row>
    <row r="11195" spans="2:11" x14ac:dyDescent="0.2">
      <c r="B11195" s="33"/>
      <c r="C11195" s="171"/>
      <c r="D11195" s="33"/>
      <c r="E11195" s="33"/>
      <c r="F11195" s="33"/>
      <c r="G11195" s="33"/>
      <c r="H11195" s="33"/>
      <c r="I11195" s="171"/>
      <c r="J11195" s="33"/>
      <c r="K11195" s="33"/>
    </row>
    <row r="11196" spans="2:11" x14ac:dyDescent="0.2">
      <c r="B11196" s="33"/>
      <c r="C11196" s="171"/>
      <c r="D11196" s="33"/>
      <c r="E11196" s="33"/>
      <c r="F11196" s="33"/>
      <c r="G11196" s="33"/>
      <c r="H11196" s="33"/>
      <c r="I11196" s="171"/>
      <c r="J11196" s="33"/>
      <c r="K11196" s="33"/>
    </row>
    <row r="11197" spans="2:11" x14ac:dyDescent="0.2">
      <c r="B11197" s="33"/>
      <c r="C11197" s="171"/>
      <c r="D11197" s="33"/>
      <c r="E11197" s="33"/>
      <c r="F11197" s="33"/>
      <c r="G11197" s="33"/>
      <c r="H11197" s="33"/>
      <c r="I11197" s="171"/>
      <c r="J11197" s="33"/>
      <c r="K11197" s="33"/>
    </row>
    <row r="11198" spans="2:11" x14ac:dyDescent="0.2">
      <c r="B11198" s="33"/>
      <c r="C11198" s="171"/>
      <c r="D11198" s="33"/>
      <c r="E11198" s="33"/>
      <c r="F11198" s="33"/>
      <c r="G11198" s="33"/>
      <c r="H11198" s="33"/>
      <c r="I11198" s="171"/>
      <c r="J11198" s="33"/>
      <c r="K11198" s="33"/>
    </row>
    <row r="11199" spans="2:11" x14ac:dyDescent="0.2">
      <c r="B11199" s="33"/>
      <c r="C11199" s="171"/>
      <c r="D11199" s="33"/>
      <c r="E11199" s="33"/>
      <c r="F11199" s="33"/>
      <c r="G11199" s="33"/>
      <c r="H11199" s="33"/>
      <c r="I11199" s="171"/>
      <c r="J11199" s="33"/>
      <c r="K11199" s="33"/>
    </row>
    <row r="11200" spans="2:11" x14ac:dyDescent="0.2">
      <c r="B11200" s="33"/>
      <c r="C11200" s="171"/>
      <c r="D11200" s="33"/>
      <c r="E11200" s="33"/>
      <c r="F11200" s="33"/>
      <c r="G11200" s="33"/>
      <c r="H11200" s="33"/>
      <c r="I11200" s="171"/>
      <c r="J11200" s="33"/>
      <c r="K11200" s="33"/>
    </row>
    <row r="11201" spans="2:11" x14ac:dyDescent="0.2">
      <c r="B11201" s="33"/>
      <c r="C11201" s="171"/>
      <c r="D11201" s="33"/>
      <c r="E11201" s="33"/>
      <c r="F11201" s="33"/>
      <c r="G11201" s="33"/>
      <c r="H11201" s="33"/>
      <c r="I11201" s="171"/>
      <c r="J11201" s="33"/>
      <c r="K11201" s="33"/>
    </row>
    <row r="11202" spans="2:11" x14ac:dyDescent="0.2">
      <c r="B11202" s="33"/>
      <c r="C11202" s="171"/>
      <c r="D11202" s="33"/>
      <c r="E11202" s="33"/>
      <c r="F11202" s="33"/>
      <c r="G11202" s="33"/>
      <c r="H11202" s="33"/>
      <c r="I11202" s="171"/>
      <c r="J11202" s="33"/>
      <c r="K11202" s="33"/>
    </row>
    <row r="11203" spans="2:11" x14ac:dyDescent="0.2">
      <c r="B11203" s="33"/>
      <c r="C11203" s="171"/>
      <c r="D11203" s="33"/>
      <c r="E11203" s="33"/>
      <c r="F11203" s="33"/>
      <c r="G11203" s="33"/>
      <c r="H11203" s="33"/>
      <c r="I11203" s="171"/>
      <c r="J11203" s="33"/>
      <c r="K11203" s="33"/>
    </row>
    <row r="11204" spans="2:11" x14ac:dyDescent="0.2">
      <c r="B11204" s="33"/>
      <c r="C11204" s="171"/>
      <c r="D11204" s="33"/>
      <c r="E11204" s="33"/>
      <c r="F11204" s="33"/>
      <c r="G11204" s="33"/>
      <c r="H11204" s="33"/>
      <c r="I11204" s="171"/>
      <c r="J11204" s="33"/>
      <c r="K11204" s="33"/>
    </row>
    <row r="11205" spans="2:11" x14ac:dyDescent="0.2">
      <c r="B11205" s="33"/>
      <c r="C11205" s="171"/>
      <c r="D11205" s="33"/>
      <c r="E11205" s="33"/>
      <c r="F11205" s="33"/>
      <c r="G11205" s="33"/>
      <c r="H11205" s="33"/>
      <c r="I11205" s="171"/>
      <c r="J11205" s="33"/>
      <c r="K11205" s="33"/>
    </row>
    <row r="11206" spans="2:11" x14ac:dyDescent="0.2">
      <c r="B11206" s="33"/>
      <c r="C11206" s="171"/>
      <c r="D11206" s="33"/>
      <c r="E11206" s="33"/>
      <c r="F11206" s="33"/>
      <c r="G11206" s="33"/>
      <c r="H11206" s="33"/>
      <c r="I11206" s="171"/>
      <c r="J11206" s="33"/>
      <c r="K11206" s="33"/>
    </row>
    <row r="11207" spans="2:11" x14ac:dyDescent="0.2">
      <c r="B11207" s="33"/>
      <c r="C11207" s="171"/>
      <c r="D11207" s="33"/>
      <c r="E11207" s="33"/>
      <c r="F11207" s="33"/>
      <c r="G11207" s="33"/>
      <c r="H11207" s="33"/>
      <c r="I11207" s="171"/>
      <c r="J11207" s="33"/>
      <c r="K11207" s="33"/>
    </row>
    <row r="11208" spans="2:11" x14ac:dyDescent="0.2">
      <c r="B11208" s="33"/>
      <c r="C11208" s="171"/>
      <c r="D11208" s="33"/>
      <c r="E11208" s="33"/>
      <c r="F11208" s="33"/>
      <c r="G11208" s="33"/>
      <c r="H11208" s="33"/>
      <c r="I11208" s="171"/>
      <c r="J11208" s="33"/>
      <c r="K11208" s="33"/>
    </row>
    <row r="11209" spans="2:11" x14ac:dyDescent="0.2">
      <c r="B11209" s="33"/>
      <c r="C11209" s="171"/>
      <c r="D11209" s="33"/>
      <c r="E11209" s="33"/>
      <c r="F11209" s="33"/>
      <c r="G11209" s="33"/>
      <c r="H11209" s="33"/>
      <c r="I11209" s="171"/>
      <c r="J11209" s="33"/>
      <c r="K11209" s="33"/>
    </row>
    <row r="11210" spans="2:11" x14ac:dyDescent="0.2">
      <c r="B11210" s="33"/>
      <c r="C11210" s="171"/>
      <c r="D11210" s="33"/>
      <c r="E11210" s="33"/>
      <c r="F11210" s="33"/>
      <c r="G11210" s="33"/>
      <c r="H11210" s="33"/>
      <c r="I11210" s="171"/>
      <c r="J11210" s="33"/>
      <c r="K11210" s="33"/>
    </row>
    <row r="11211" spans="2:11" x14ac:dyDescent="0.2">
      <c r="B11211" s="33"/>
      <c r="C11211" s="171"/>
      <c r="D11211" s="33"/>
      <c r="E11211" s="33"/>
      <c r="F11211" s="33"/>
      <c r="G11211" s="33"/>
      <c r="H11211" s="33"/>
      <c r="I11211" s="171"/>
      <c r="J11211" s="33"/>
      <c r="K11211" s="33"/>
    </row>
    <row r="11212" spans="2:11" x14ac:dyDescent="0.2">
      <c r="B11212" s="33"/>
      <c r="C11212" s="171"/>
      <c r="D11212" s="33"/>
      <c r="E11212" s="33"/>
      <c r="F11212" s="33"/>
      <c r="G11212" s="33"/>
      <c r="H11212" s="33"/>
      <c r="I11212" s="171"/>
      <c r="J11212" s="33"/>
      <c r="K11212" s="33"/>
    </row>
    <row r="11213" spans="2:11" x14ac:dyDescent="0.2">
      <c r="B11213" s="33"/>
      <c r="C11213" s="171"/>
      <c r="D11213" s="33"/>
      <c r="E11213" s="33"/>
      <c r="F11213" s="33"/>
      <c r="G11213" s="33"/>
      <c r="H11213" s="33"/>
      <c r="I11213" s="171"/>
      <c r="J11213" s="33"/>
      <c r="K11213" s="33"/>
    </row>
    <row r="11214" spans="2:11" x14ac:dyDescent="0.2">
      <c r="B11214" s="33"/>
      <c r="C11214" s="171"/>
      <c r="D11214" s="33"/>
      <c r="E11214" s="33"/>
      <c r="F11214" s="33"/>
      <c r="G11214" s="33"/>
      <c r="H11214" s="33"/>
      <c r="I11214" s="171"/>
      <c r="J11214" s="33"/>
      <c r="K11214" s="33"/>
    </row>
    <row r="11215" spans="2:11" x14ac:dyDescent="0.2">
      <c r="B11215" s="33"/>
      <c r="C11215" s="171"/>
      <c r="D11215" s="33"/>
      <c r="E11215" s="33"/>
      <c r="F11215" s="33"/>
      <c r="G11215" s="33"/>
      <c r="H11215" s="33"/>
      <c r="I11215" s="171"/>
      <c r="J11215" s="33"/>
      <c r="K11215" s="33"/>
    </row>
    <row r="11216" spans="2:11" x14ac:dyDescent="0.2">
      <c r="B11216" s="33"/>
      <c r="C11216" s="171"/>
      <c r="D11216" s="33"/>
      <c r="E11216" s="33"/>
      <c r="F11216" s="33"/>
      <c r="G11216" s="33"/>
      <c r="H11216" s="33"/>
      <c r="I11216" s="171"/>
      <c r="J11216" s="33"/>
      <c r="K11216" s="33"/>
    </row>
    <row r="11217" spans="2:11" x14ac:dyDescent="0.2">
      <c r="B11217" s="33"/>
      <c r="C11217" s="171"/>
      <c r="D11217" s="33"/>
      <c r="E11217" s="33"/>
      <c r="F11217" s="33"/>
      <c r="G11217" s="33"/>
      <c r="H11217" s="33"/>
      <c r="I11217" s="171"/>
      <c r="J11217" s="33"/>
      <c r="K11217" s="33"/>
    </row>
    <row r="11218" spans="2:11" x14ac:dyDescent="0.2">
      <c r="B11218" s="33"/>
      <c r="C11218" s="171"/>
      <c r="D11218" s="33"/>
      <c r="E11218" s="33"/>
      <c r="F11218" s="33"/>
      <c r="G11218" s="33"/>
      <c r="H11218" s="33"/>
      <c r="I11218" s="171"/>
      <c r="J11218" s="33"/>
      <c r="K11218" s="33"/>
    </row>
    <row r="11219" spans="2:11" x14ac:dyDescent="0.2">
      <c r="B11219" s="33"/>
      <c r="C11219" s="171"/>
      <c r="D11219" s="33"/>
      <c r="E11219" s="33"/>
      <c r="F11219" s="33"/>
      <c r="G11219" s="33"/>
      <c r="H11219" s="33"/>
      <c r="I11219" s="171"/>
      <c r="J11219" s="33"/>
      <c r="K11219" s="33"/>
    </row>
    <row r="11220" spans="2:11" x14ac:dyDescent="0.2">
      <c r="B11220" s="33"/>
      <c r="C11220" s="171"/>
      <c r="D11220" s="33"/>
      <c r="E11220" s="33"/>
      <c r="F11220" s="33"/>
      <c r="G11220" s="33"/>
      <c r="H11220" s="33"/>
      <c r="I11220" s="171"/>
      <c r="J11220" s="33"/>
      <c r="K11220" s="33"/>
    </row>
    <row r="11221" spans="2:11" x14ac:dyDescent="0.2">
      <c r="B11221" s="33"/>
      <c r="C11221" s="171"/>
      <c r="D11221" s="33"/>
      <c r="E11221" s="33"/>
      <c r="F11221" s="33"/>
      <c r="G11221" s="33"/>
      <c r="H11221" s="33"/>
      <c r="I11221" s="171"/>
      <c r="J11221" s="33"/>
      <c r="K11221" s="33"/>
    </row>
    <row r="11222" spans="2:11" x14ac:dyDescent="0.2">
      <c r="B11222" s="33"/>
      <c r="C11222" s="171"/>
      <c r="D11222" s="33"/>
      <c r="E11222" s="33"/>
      <c r="F11222" s="33"/>
      <c r="G11222" s="33"/>
      <c r="H11222" s="33"/>
      <c r="I11222" s="171"/>
      <c r="J11222" s="33"/>
      <c r="K11222" s="33"/>
    </row>
    <row r="11223" spans="2:11" x14ac:dyDescent="0.2">
      <c r="B11223" s="33"/>
      <c r="C11223" s="171"/>
      <c r="D11223" s="33"/>
      <c r="E11223" s="33"/>
      <c r="F11223" s="33"/>
      <c r="G11223" s="33"/>
      <c r="H11223" s="33"/>
      <c r="I11223" s="171"/>
      <c r="J11223" s="33"/>
      <c r="K11223" s="33"/>
    </row>
    <row r="11224" spans="2:11" x14ac:dyDescent="0.2">
      <c r="B11224" s="33"/>
      <c r="C11224" s="171"/>
      <c r="D11224" s="33"/>
      <c r="E11224" s="33"/>
      <c r="F11224" s="33"/>
      <c r="G11224" s="33"/>
      <c r="H11224" s="33"/>
      <c r="I11224" s="171"/>
      <c r="J11224" s="33"/>
      <c r="K11224" s="33"/>
    </row>
    <row r="11225" spans="2:11" x14ac:dyDescent="0.2">
      <c r="B11225" s="33"/>
      <c r="C11225" s="171"/>
      <c r="D11225" s="33"/>
      <c r="E11225" s="33"/>
      <c r="F11225" s="33"/>
      <c r="G11225" s="33"/>
      <c r="H11225" s="33"/>
      <c r="I11225" s="171"/>
      <c r="J11225" s="33"/>
      <c r="K11225" s="33"/>
    </row>
    <row r="11226" spans="2:11" x14ac:dyDescent="0.2">
      <c r="B11226" s="33"/>
      <c r="C11226" s="171"/>
      <c r="D11226" s="33"/>
      <c r="E11226" s="33"/>
      <c r="F11226" s="33"/>
      <c r="G11226" s="33"/>
      <c r="H11226" s="33"/>
      <c r="I11226" s="171"/>
      <c r="J11226" s="33"/>
      <c r="K11226" s="33"/>
    </row>
    <row r="11227" spans="2:11" x14ac:dyDescent="0.2">
      <c r="B11227" s="33"/>
      <c r="C11227" s="171"/>
      <c r="D11227" s="33"/>
      <c r="E11227" s="33"/>
      <c r="F11227" s="33"/>
      <c r="G11227" s="33"/>
      <c r="H11227" s="33"/>
      <c r="I11227" s="171"/>
      <c r="J11227" s="33"/>
      <c r="K11227" s="33"/>
    </row>
    <row r="11228" spans="2:11" x14ac:dyDescent="0.2">
      <c r="B11228" s="33"/>
      <c r="C11228" s="171"/>
      <c r="D11228" s="33"/>
      <c r="E11228" s="33"/>
      <c r="F11228" s="33"/>
      <c r="G11228" s="33"/>
      <c r="H11228" s="33"/>
      <c r="I11228" s="171"/>
      <c r="J11228" s="33"/>
      <c r="K11228" s="33"/>
    </row>
    <row r="11229" spans="2:11" x14ac:dyDescent="0.2">
      <c r="B11229" s="33"/>
      <c r="C11229" s="171"/>
      <c r="D11229" s="33"/>
      <c r="E11229" s="33"/>
      <c r="F11229" s="33"/>
      <c r="G11229" s="33"/>
      <c r="H11229" s="33"/>
      <c r="I11229" s="171"/>
      <c r="J11229" s="33"/>
      <c r="K11229" s="33"/>
    </row>
    <row r="11230" spans="2:11" x14ac:dyDescent="0.2">
      <c r="B11230" s="33"/>
      <c r="C11230" s="171"/>
      <c r="D11230" s="33"/>
      <c r="E11230" s="33"/>
      <c r="F11230" s="33"/>
      <c r="G11230" s="33"/>
      <c r="H11230" s="33"/>
      <c r="I11230" s="171"/>
      <c r="J11230" s="33"/>
      <c r="K11230" s="33"/>
    </row>
    <row r="11231" spans="2:11" x14ac:dyDescent="0.2">
      <c r="B11231" s="33"/>
      <c r="C11231" s="171"/>
      <c r="D11231" s="33"/>
      <c r="E11231" s="33"/>
      <c r="F11231" s="33"/>
      <c r="G11231" s="33"/>
      <c r="H11231" s="33"/>
      <c r="I11231" s="171"/>
      <c r="J11231" s="33"/>
      <c r="K11231" s="33"/>
    </row>
    <row r="11232" spans="2:11" x14ac:dyDescent="0.2">
      <c r="B11232" s="33"/>
      <c r="C11232" s="171"/>
      <c r="D11232" s="33"/>
      <c r="E11232" s="33"/>
      <c r="F11232" s="33"/>
      <c r="G11232" s="33"/>
      <c r="H11232" s="33"/>
      <c r="I11232" s="171"/>
      <c r="J11232" s="33"/>
      <c r="K11232" s="33"/>
    </row>
    <row r="11233" spans="2:11" x14ac:dyDescent="0.2">
      <c r="B11233" s="33"/>
      <c r="C11233" s="171"/>
      <c r="D11233" s="33"/>
      <c r="E11233" s="33"/>
      <c r="F11233" s="33"/>
      <c r="G11233" s="33"/>
      <c r="H11233" s="33"/>
      <c r="I11233" s="171"/>
      <c r="J11233" s="33"/>
      <c r="K11233" s="33"/>
    </row>
    <row r="11234" spans="2:11" x14ac:dyDescent="0.2">
      <c r="B11234" s="33"/>
      <c r="C11234" s="171"/>
      <c r="D11234" s="33"/>
      <c r="E11234" s="33"/>
      <c r="F11234" s="33"/>
      <c r="G11234" s="33"/>
      <c r="H11234" s="33"/>
      <c r="I11234" s="171"/>
      <c r="J11234" s="33"/>
      <c r="K11234" s="33"/>
    </row>
    <row r="11235" spans="2:11" x14ac:dyDescent="0.2">
      <c r="B11235" s="33"/>
      <c r="C11235" s="171"/>
      <c r="D11235" s="33"/>
      <c r="E11235" s="33"/>
      <c r="F11235" s="33"/>
      <c r="G11235" s="33"/>
      <c r="H11235" s="33"/>
      <c r="I11235" s="171"/>
      <c r="J11235" s="33"/>
      <c r="K11235" s="33"/>
    </row>
    <row r="11236" spans="2:11" x14ac:dyDescent="0.2">
      <c r="B11236" s="33"/>
      <c r="C11236" s="171"/>
      <c r="D11236" s="33"/>
      <c r="E11236" s="33"/>
      <c r="F11236" s="33"/>
      <c r="G11236" s="33"/>
      <c r="H11236" s="33"/>
      <c r="I11236" s="171"/>
      <c r="J11236" s="33"/>
      <c r="K11236" s="33"/>
    </row>
    <row r="11237" spans="2:11" x14ac:dyDescent="0.2">
      <c r="B11237" s="33"/>
      <c r="C11237" s="171"/>
      <c r="D11237" s="33"/>
      <c r="E11237" s="33"/>
      <c r="F11237" s="33"/>
      <c r="G11237" s="33"/>
      <c r="H11237" s="33"/>
      <c r="I11237" s="171"/>
      <c r="J11237" s="33"/>
      <c r="K11237" s="33"/>
    </row>
    <row r="11238" spans="2:11" x14ac:dyDescent="0.2">
      <c r="B11238" s="33"/>
      <c r="C11238" s="171"/>
      <c r="D11238" s="33"/>
      <c r="E11238" s="33"/>
      <c r="F11238" s="33"/>
      <c r="G11238" s="33"/>
      <c r="H11238" s="33"/>
      <c r="I11238" s="171"/>
      <c r="J11238" s="33"/>
      <c r="K11238" s="33"/>
    </row>
    <row r="11239" spans="2:11" x14ac:dyDescent="0.2">
      <c r="B11239" s="33"/>
      <c r="C11239" s="171"/>
      <c r="D11239" s="33"/>
      <c r="E11239" s="33"/>
      <c r="F11239" s="33"/>
      <c r="G11239" s="33"/>
      <c r="H11239" s="33"/>
      <c r="I11239" s="171"/>
      <c r="J11239" s="33"/>
      <c r="K11239" s="33"/>
    </row>
    <row r="11240" spans="2:11" x14ac:dyDescent="0.2">
      <c r="B11240" s="33"/>
      <c r="C11240" s="171"/>
      <c r="D11240" s="33"/>
      <c r="E11240" s="33"/>
      <c r="F11240" s="33"/>
      <c r="G11240" s="33"/>
      <c r="H11240" s="33"/>
      <c r="I11240" s="171"/>
      <c r="J11240" s="33"/>
      <c r="K11240" s="33"/>
    </row>
    <row r="11241" spans="2:11" x14ac:dyDescent="0.2">
      <c r="B11241" s="33"/>
      <c r="C11241" s="171"/>
      <c r="D11241" s="33"/>
      <c r="E11241" s="33"/>
      <c r="F11241" s="33"/>
      <c r="G11241" s="33"/>
      <c r="H11241" s="33"/>
      <c r="I11241" s="171"/>
      <c r="J11241" s="33"/>
      <c r="K11241" s="33"/>
    </row>
    <row r="11242" spans="2:11" x14ac:dyDescent="0.2">
      <c r="B11242" s="33"/>
      <c r="C11242" s="171"/>
      <c r="D11242" s="33"/>
      <c r="E11242" s="33"/>
      <c r="F11242" s="33"/>
      <c r="G11242" s="33"/>
      <c r="H11242" s="33"/>
      <c r="I11242" s="171"/>
      <c r="J11242" s="33"/>
      <c r="K11242" s="33"/>
    </row>
    <row r="11243" spans="2:11" x14ac:dyDescent="0.2">
      <c r="B11243" s="33"/>
      <c r="C11243" s="171"/>
      <c r="D11243" s="33"/>
      <c r="E11243" s="33"/>
      <c r="F11243" s="33"/>
      <c r="G11243" s="33"/>
      <c r="H11243" s="33"/>
      <c r="I11243" s="171"/>
      <c r="J11243" s="33"/>
      <c r="K11243" s="33"/>
    </row>
    <row r="11244" spans="2:11" x14ac:dyDescent="0.2">
      <c r="B11244" s="33"/>
      <c r="C11244" s="171"/>
      <c r="D11244" s="33"/>
      <c r="E11244" s="33"/>
      <c r="F11244" s="33"/>
      <c r="G11244" s="33"/>
      <c r="H11244" s="33"/>
      <c r="I11244" s="171"/>
      <c r="J11244" s="33"/>
      <c r="K11244" s="33"/>
    </row>
    <row r="11245" spans="2:11" x14ac:dyDescent="0.2">
      <c r="B11245" s="33"/>
      <c r="C11245" s="171"/>
      <c r="D11245" s="33"/>
      <c r="E11245" s="33"/>
      <c r="F11245" s="33"/>
      <c r="G11245" s="33"/>
      <c r="H11245" s="33"/>
      <c r="I11245" s="171"/>
      <c r="J11245" s="33"/>
      <c r="K11245" s="33"/>
    </row>
    <row r="11246" spans="2:11" x14ac:dyDescent="0.2">
      <c r="B11246" s="33"/>
      <c r="C11246" s="171"/>
      <c r="D11246" s="33"/>
      <c r="E11246" s="33"/>
      <c r="F11246" s="33"/>
      <c r="G11246" s="33"/>
      <c r="H11246" s="33"/>
      <c r="I11246" s="171"/>
      <c r="J11246" s="33"/>
      <c r="K11246" s="33"/>
    </row>
    <row r="11247" spans="2:11" x14ac:dyDescent="0.2">
      <c r="B11247" s="33"/>
      <c r="C11247" s="171"/>
      <c r="D11247" s="33"/>
      <c r="E11247" s="33"/>
      <c r="F11247" s="33"/>
      <c r="G11247" s="33"/>
      <c r="H11247" s="33"/>
      <c r="I11247" s="171"/>
      <c r="J11247" s="33"/>
      <c r="K11247" s="33"/>
    </row>
    <row r="11248" spans="2:11" x14ac:dyDescent="0.2">
      <c r="B11248" s="33"/>
      <c r="C11248" s="171"/>
      <c r="D11248" s="33"/>
      <c r="E11248" s="33"/>
      <c r="F11248" s="33"/>
      <c r="G11248" s="33"/>
      <c r="H11248" s="33"/>
      <c r="I11248" s="171"/>
      <c r="J11248" s="33"/>
      <c r="K11248" s="33"/>
    </row>
    <row r="11249" spans="2:11" x14ac:dyDescent="0.2">
      <c r="B11249" s="33"/>
      <c r="C11249" s="171"/>
      <c r="D11249" s="33"/>
      <c r="E11249" s="33"/>
      <c r="F11249" s="33"/>
      <c r="G11249" s="33"/>
      <c r="H11249" s="33"/>
      <c r="I11249" s="171"/>
      <c r="J11249" s="33"/>
      <c r="K11249" s="33"/>
    </row>
    <row r="11250" spans="2:11" x14ac:dyDescent="0.2">
      <c r="B11250" s="33"/>
      <c r="C11250" s="171"/>
      <c r="D11250" s="33"/>
      <c r="E11250" s="33"/>
      <c r="F11250" s="33"/>
      <c r="G11250" s="33"/>
      <c r="H11250" s="33"/>
      <c r="I11250" s="171"/>
      <c r="J11250" s="33"/>
      <c r="K11250" s="33"/>
    </row>
    <row r="11251" spans="2:11" x14ac:dyDescent="0.2">
      <c r="B11251" s="33"/>
      <c r="C11251" s="171"/>
      <c r="D11251" s="33"/>
      <c r="E11251" s="33"/>
      <c r="F11251" s="33"/>
      <c r="G11251" s="33"/>
      <c r="H11251" s="33"/>
      <c r="I11251" s="171"/>
      <c r="J11251" s="33"/>
      <c r="K11251" s="33"/>
    </row>
    <row r="11252" spans="2:11" x14ac:dyDescent="0.2">
      <c r="B11252" s="33"/>
      <c r="C11252" s="171"/>
      <c r="D11252" s="33"/>
      <c r="E11252" s="33"/>
      <c r="F11252" s="33"/>
      <c r="G11252" s="33"/>
      <c r="H11252" s="33"/>
      <c r="I11252" s="171"/>
      <c r="J11252" s="33"/>
      <c r="K11252" s="33"/>
    </row>
    <row r="11253" spans="2:11" x14ac:dyDescent="0.2">
      <c r="B11253" s="33"/>
      <c r="C11253" s="171"/>
      <c r="D11253" s="33"/>
      <c r="E11253" s="33"/>
      <c r="F11253" s="33"/>
      <c r="G11253" s="33"/>
      <c r="H11253" s="33"/>
      <c r="I11253" s="171"/>
      <c r="J11253" s="33"/>
      <c r="K11253" s="33"/>
    </row>
    <row r="11254" spans="2:11" x14ac:dyDescent="0.2">
      <c r="B11254" s="33"/>
      <c r="C11254" s="171"/>
      <c r="D11254" s="33"/>
      <c r="E11254" s="33"/>
      <c r="F11254" s="33"/>
      <c r="G11254" s="33"/>
      <c r="H11254" s="33"/>
      <c r="I11254" s="171"/>
      <c r="J11254" s="33"/>
      <c r="K11254" s="33"/>
    </row>
    <row r="11255" spans="2:11" x14ac:dyDescent="0.2">
      <c r="B11255" s="33"/>
      <c r="C11255" s="171"/>
      <c r="D11255" s="33"/>
      <c r="E11255" s="33"/>
      <c r="F11255" s="33"/>
      <c r="G11255" s="33"/>
      <c r="H11255" s="33"/>
      <c r="I11255" s="171"/>
      <c r="J11255" s="33"/>
      <c r="K11255" s="33"/>
    </row>
    <row r="11256" spans="2:11" x14ac:dyDescent="0.2">
      <c r="B11256" s="33"/>
      <c r="C11256" s="171"/>
      <c r="D11256" s="33"/>
      <c r="E11256" s="33"/>
      <c r="F11256" s="33"/>
      <c r="G11256" s="33"/>
      <c r="H11256" s="33"/>
      <c r="I11256" s="171"/>
      <c r="J11256" s="33"/>
      <c r="K11256" s="33"/>
    </row>
    <row r="11257" spans="2:11" x14ac:dyDescent="0.2">
      <c r="B11257" s="33"/>
      <c r="C11257" s="171"/>
      <c r="D11257" s="33"/>
      <c r="E11257" s="33"/>
      <c r="F11257" s="33"/>
      <c r="G11257" s="33"/>
      <c r="H11257" s="33"/>
      <c r="I11257" s="171"/>
      <c r="J11257" s="33"/>
      <c r="K11257" s="33"/>
    </row>
    <row r="11258" spans="2:11" x14ac:dyDescent="0.2">
      <c r="B11258" s="33"/>
      <c r="C11258" s="171"/>
      <c r="D11258" s="33"/>
      <c r="E11258" s="33"/>
      <c r="F11258" s="33"/>
      <c r="G11258" s="33"/>
      <c r="H11258" s="33"/>
      <c r="I11258" s="171"/>
      <c r="J11258" s="33"/>
      <c r="K11258" s="33"/>
    </row>
    <row r="11259" spans="2:11" x14ac:dyDescent="0.2">
      <c r="B11259" s="33"/>
      <c r="C11259" s="171"/>
      <c r="D11259" s="33"/>
      <c r="E11259" s="33"/>
      <c r="F11259" s="33"/>
      <c r="G11259" s="33"/>
      <c r="H11259" s="33"/>
      <c r="I11259" s="171"/>
      <c r="J11259" s="33"/>
      <c r="K11259" s="33"/>
    </row>
    <row r="11260" spans="2:11" x14ac:dyDescent="0.2">
      <c r="B11260" s="33"/>
      <c r="C11260" s="171"/>
      <c r="D11260" s="33"/>
      <c r="E11260" s="33"/>
      <c r="F11260" s="33"/>
      <c r="G11260" s="33"/>
      <c r="H11260" s="33"/>
      <c r="I11260" s="171"/>
      <c r="J11260" s="33"/>
      <c r="K11260" s="33"/>
    </row>
    <row r="11261" spans="2:11" x14ac:dyDescent="0.2">
      <c r="B11261" s="33"/>
      <c r="C11261" s="171"/>
      <c r="D11261" s="33"/>
      <c r="E11261" s="33"/>
      <c r="F11261" s="33"/>
      <c r="G11261" s="33"/>
      <c r="H11261" s="33"/>
      <c r="I11261" s="171"/>
      <c r="J11261" s="33"/>
      <c r="K11261" s="33"/>
    </row>
    <row r="11262" spans="2:11" x14ac:dyDescent="0.2">
      <c r="B11262" s="33"/>
      <c r="C11262" s="171"/>
      <c r="D11262" s="33"/>
      <c r="E11262" s="33"/>
      <c r="F11262" s="33"/>
      <c r="G11262" s="33"/>
      <c r="H11262" s="33"/>
      <c r="I11262" s="171"/>
      <c r="J11262" s="33"/>
      <c r="K11262" s="33"/>
    </row>
    <row r="11263" spans="2:11" x14ac:dyDescent="0.2">
      <c r="B11263" s="33"/>
      <c r="C11263" s="171"/>
      <c r="D11263" s="33"/>
      <c r="E11263" s="33"/>
      <c r="F11263" s="33"/>
      <c r="G11263" s="33"/>
      <c r="H11263" s="33"/>
      <c r="I11263" s="171"/>
      <c r="J11263" s="33"/>
      <c r="K11263" s="33"/>
    </row>
    <row r="11264" spans="2:11" x14ac:dyDescent="0.2">
      <c r="B11264" s="33"/>
      <c r="C11264" s="171"/>
      <c r="D11264" s="33"/>
      <c r="E11264" s="33"/>
      <c r="F11264" s="33"/>
      <c r="G11264" s="33"/>
      <c r="H11264" s="33"/>
      <c r="I11264" s="171"/>
      <c r="J11264" s="33"/>
      <c r="K11264" s="33"/>
    </row>
    <row r="11265" spans="2:11" x14ac:dyDescent="0.2">
      <c r="B11265" s="33"/>
      <c r="C11265" s="171"/>
      <c r="D11265" s="33"/>
      <c r="E11265" s="33"/>
      <c r="F11265" s="33"/>
      <c r="G11265" s="33"/>
      <c r="H11265" s="33"/>
      <c r="I11265" s="171"/>
      <c r="J11265" s="33"/>
      <c r="K11265" s="33"/>
    </row>
    <row r="11266" spans="2:11" x14ac:dyDescent="0.2">
      <c r="B11266" s="33"/>
      <c r="C11266" s="171"/>
      <c r="D11266" s="33"/>
      <c r="E11266" s="33"/>
      <c r="F11266" s="33"/>
      <c r="G11266" s="33"/>
      <c r="H11266" s="33"/>
      <c r="I11266" s="171"/>
      <c r="J11266" s="33"/>
      <c r="K11266" s="33"/>
    </row>
    <row r="11267" spans="2:11" x14ac:dyDescent="0.2">
      <c r="B11267" s="33"/>
      <c r="C11267" s="171"/>
      <c r="D11267" s="33"/>
      <c r="E11267" s="33"/>
      <c r="F11267" s="33"/>
      <c r="G11267" s="33"/>
      <c r="H11267" s="33"/>
      <c r="I11267" s="171"/>
      <c r="J11267" s="33"/>
      <c r="K11267" s="33"/>
    </row>
    <row r="11268" spans="2:11" x14ac:dyDescent="0.2">
      <c r="B11268" s="33"/>
      <c r="C11268" s="171"/>
      <c r="D11268" s="33"/>
      <c r="E11268" s="33"/>
      <c r="F11268" s="33"/>
      <c r="G11268" s="33"/>
      <c r="H11268" s="33"/>
      <c r="I11268" s="171"/>
      <c r="J11268" s="33"/>
      <c r="K11268" s="33"/>
    </row>
    <row r="11269" spans="2:11" x14ac:dyDescent="0.2">
      <c r="B11269" s="33"/>
      <c r="C11269" s="171"/>
      <c r="D11269" s="33"/>
      <c r="E11269" s="33"/>
      <c r="F11269" s="33"/>
      <c r="G11269" s="33"/>
      <c r="H11269" s="33"/>
      <c r="I11269" s="171"/>
      <c r="J11269" s="33"/>
      <c r="K11269" s="33"/>
    </row>
    <row r="11270" spans="2:11" x14ac:dyDescent="0.2">
      <c r="B11270" s="33"/>
      <c r="C11270" s="171"/>
      <c r="D11270" s="33"/>
      <c r="E11270" s="33"/>
      <c r="F11270" s="33"/>
      <c r="G11270" s="33"/>
      <c r="H11270" s="33"/>
      <c r="I11270" s="171"/>
      <c r="J11270" s="33"/>
      <c r="K11270" s="33"/>
    </row>
    <row r="11271" spans="2:11" x14ac:dyDescent="0.2">
      <c r="B11271" s="33"/>
      <c r="C11271" s="171"/>
      <c r="D11271" s="33"/>
      <c r="E11271" s="33"/>
      <c r="F11271" s="33"/>
      <c r="G11271" s="33"/>
      <c r="H11271" s="33"/>
      <c r="I11271" s="171"/>
      <c r="J11271" s="33"/>
      <c r="K11271" s="33"/>
    </row>
    <row r="11272" spans="2:11" x14ac:dyDescent="0.2">
      <c r="B11272" s="33"/>
      <c r="C11272" s="171"/>
      <c r="D11272" s="33"/>
      <c r="E11272" s="33"/>
      <c r="F11272" s="33"/>
      <c r="G11272" s="33"/>
      <c r="H11272" s="33"/>
      <c r="I11272" s="171"/>
      <c r="J11272" s="33"/>
      <c r="K11272" s="33"/>
    </row>
    <row r="11273" spans="2:11" x14ac:dyDescent="0.2">
      <c r="B11273" s="33"/>
      <c r="C11273" s="171"/>
      <c r="D11273" s="33"/>
      <c r="E11273" s="33"/>
      <c r="F11273" s="33"/>
      <c r="G11273" s="33"/>
      <c r="H11273" s="33"/>
      <c r="I11273" s="171"/>
      <c r="J11273" s="33"/>
      <c r="K11273" s="33"/>
    </row>
    <row r="11274" spans="2:11" x14ac:dyDescent="0.2">
      <c r="B11274" s="33"/>
      <c r="C11274" s="171"/>
      <c r="D11274" s="33"/>
      <c r="E11274" s="33"/>
      <c r="F11274" s="33"/>
      <c r="G11274" s="33"/>
      <c r="H11274" s="33"/>
      <c r="I11274" s="171"/>
      <c r="J11274" s="33"/>
      <c r="K11274" s="33"/>
    </row>
    <row r="11275" spans="2:11" x14ac:dyDescent="0.2">
      <c r="B11275" s="33"/>
      <c r="C11275" s="171"/>
      <c r="D11275" s="33"/>
      <c r="E11275" s="33"/>
      <c r="F11275" s="33"/>
      <c r="G11275" s="33"/>
      <c r="H11275" s="33"/>
      <c r="I11275" s="171"/>
      <c r="J11275" s="33"/>
      <c r="K11275" s="33"/>
    </row>
    <row r="11276" spans="2:11" x14ac:dyDescent="0.2">
      <c r="B11276" s="33"/>
      <c r="C11276" s="171"/>
      <c r="D11276" s="33"/>
      <c r="E11276" s="33"/>
      <c r="F11276" s="33"/>
      <c r="G11276" s="33"/>
      <c r="H11276" s="33"/>
      <c r="I11276" s="171"/>
      <c r="J11276" s="33"/>
      <c r="K11276" s="33"/>
    </row>
    <row r="11277" spans="2:11" x14ac:dyDescent="0.2">
      <c r="B11277" s="33"/>
      <c r="C11277" s="171"/>
      <c r="D11277" s="33"/>
      <c r="E11277" s="33"/>
      <c r="F11277" s="33"/>
      <c r="G11277" s="33"/>
      <c r="H11277" s="33"/>
      <c r="I11277" s="171"/>
      <c r="J11277" s="33"/>
      <c r="K11277" s="33"/>
    </row>
    <row r="11278" spans="2:11" x14ac:dyDescent="0.2">
      <c r="B11278" s="33"/>
      <c r="C11278" s="171"/>
      <c r="D11278" s="33"/>
      <c r="E11278" s="33"/>
      <c r="F11278" s="33"/>
      <c r="G11278" s="33"/>
      <c r="H11278" s="33"/>
      <c r="I11278" s="171"/>
      <c r="J11278" s="33"/>
      <c r="K11278" s="33"/>
    </row>
    <row r="11279" spans="2:11" x14ac:dyDescent="0.2">
      <c r="B11279" s="33"/>
      <c r="C11279" s="171"/>
      <c r="D11279" s="33"/>
      <c r="E11279" s="33"/>
      <c r="F11279" s="33"/>
      <c r="G11279" s="33"/>
      <c r="H11279" s="33"/>
      <c r="I11279" s="171"/>
      <c r="J11279" s="33"/>
      <c r="K11279" s="33"/>
    </row>
    <row r="11280" spans="2:11" x14ac:dyDescent="0.2">
      <c r="B11280" s="33"/>
      <c r="C11280" s="171"/>
      <c r="D11280" s="33"/>
      <c r="E11280" s="33"/>
      <c r="F11280" s="33"/>
      <c r="G11280" s="33"/>
      <c r="H11280" s="33"/>
      <c r="I11280" s="171"/>
      <c r="J11280" s="33"/>
      <c r="K11280" s="33"/>
    </row>
    <row r="11281" spans="2:11" x14ac:dyDescent="0.2">
      <c r="B11281" s="33"/>
      <c r="C11281" s="171"/>
      <c r="D11281" s="33"/>
      <c r="E11281" s="33"/>
      <c r="F11281" s="33"/>
      <c r="G11281" s="33"/>
      <c r="H11281" s="33"/>
      <c r="I11281" s="171"/>
      <c r="J11281" s="33"/>
      <c r="K11281" s="33"/>
    </row>
    <row r="11282" spans="2:11" x14ac:dyDescent="0.2">
      <c r="B11282" s="33"/>
      <c r="C11282" s="171"/>
      <c r="D11282" s="33"/>
      <c r="E11282" s="33"/>
      <c r="F11282" s="33"/>
      <c r="G11282" s="33"/>
      <c r="H11282" s="33"/>
      <c r="I11282" s="171"/>
      <c r="J11282" s="33"/>
      <c r="K11282" s="33"/>
    </row>
    <row r="11283" spans="2:11" x14ac:dyDescent="0.2">
      <c r="B11283" s="33"/>
      <c r="C11283" s="171"/>
      <c r="D11283" s="33"/>
      <c r="E11283" s="33"/>
      <c r="F11283" s="33"/>
      <c r="G11283" s="33"/>
      <c r="H11283" s="33"/>
      <c r="I11283" s="171"/>
      <c r="J11283" s="33"/>
      <c r="K11283" s="33"/>
    </row>
    <row r="11284" spans="2:11" x14ac:dyDescent="0.2">
      <c r="B11284" s="33"/>
      <c r="C11284" s="171"/>
      <c r="D11284" s="33"/>
      <c r="E11284" s="33"/>
      <c r="F11284" s="33"/>
      <c r="G11284" s="33"/>
      <c r="H11284" s="33"/>
      <c r="I11284" s="171"/>
      <c r="J11284" s="33"/>
      <c r="K11284" s="33"/>
    </row>
    <row r="11285" spans="2:11" x14ac:dyDescent="0.2">
      <c r="B11285" s="33"/>
      <c r="C11285" s="171"/>
      <c r="D11285" s="33"/>
      <c r="E11285" s="33"/>
      <c r="F11285" s="33"/>
      <c r="G11285" s="33"/>
      <c r="H11285" s="33"/>
      <c r="I11285" s="171"/>
      <c r="J11285" s="33"/>
      <c r="K11285" s="33"/>
    </row>
    <row r="11286" spans="2:11" x14ac:dyDescent="0.2">
      <c r="B11286" s="33"/>
      <c r="C11286" s="171"/>
      <c r="D11286" s="33"/>
      <c r="E11286" s="33"/>
      <c r="F11286" s="33"/>
      <c r="G11286" s="33"/>
      <c r="H11286" s="33"/>
      <c r="I11286" s="171"/>
      <c r="J11286" s="33"/>
      <c r="K11286" s="33"/>
    </row>
    <row r="11287" spans="2:11" x14ac:dyDescent="0.2">
      <c r="B11287" s="33"/>
      <c r="C11287" s="171"/>
      <c r="D11287" s="33"/>
      <c r="E11287" s="33"/>
      <c r="F11287" s="33"/>
      <c r="G11287" s="33"/>
      <c r="H11287" s="33"/>
      <c r="I11287" s="171"/>
      <c r="J11287" s="33"/>
      <c r="K11287" s="33"/>
    </row>
    <row r="11288" spans="2:11" x14ac:dyDescent="0.2">
      <c r="B11288" s="33"/>
      <c r="C11288" s="171"/>
      <c r="D11288" s="33"/>
      <c r="E11288" s="33"/>
      <c r="F11288" s="33"/>
      <c r="G11288" s="33"/>
      <c r="H11288" s="33"/>
      <c r="I11288" s="171"/>
      <c r="J11288" s="33"/>
      <c r="K11288" s="33"/>
    </row>
    <row r="11289" spans="2:11" x14ac:dyDescent="0.2">
      <c r="B11289" s="33"/>
      <c r="C11289" s="171"/>
      <c r="D11289" s="33"/>
      <c r="E11289" s="33"/>
      <c r="F11289" s="33"/>
      <c r="G11289" s="33"/>
      <c r="H11289" s="33"/>
      <c r="I11289" s="171"/>
      <c r="J11289" s="33"/>
      <c r="K11289" s="33"/>
    </row>
    <row r="11290" spans="2:11" x14ac:dyDescent="0.2">
      <c r="B11290" s="33"/>
      <c r="C11290" s="171"/>
      <c r="D11290" s="33"/>
      <c r="E11290" s="33"/>
      <c r="F11290" s="33"/>
      <c r="G11290" s="33"/>
      <c r="H11290" s="33"/>
      <c r="I11290" s="171"/>
      <c r="J11290" s="33"/>
      <c r="K11290" s="33"/>
    </row>
    <row r="11291" spans="2:11" x14ac:dyDescent="0.2">
      <c r="B11291" s="33"/>
      <c r="C11291" s="171"/>
      <c r="D11291" s="33"/>
      <c r="E11291" s="33"/>
      <c r="F11291" s="33"/>
      <c r="G11291" s="33"/>
      <c r="H11291" s="33"/>
      <c r="I11291" s="171"/>
      <c r="J11291" s="33"/>
      <c r="K11291" s="33"/>
    </row>
    <row r="11292" spans="2:11" x14ac:dyDescent="0.2">
      <c r="B11292" s="33"/>
      <c r="C11292" s="171"/>
      <c r="D11292" s="33"/>
      <c r="E11292" s="33"/>
      <c r="F11292" s="33"/>
      <c r="G11292" s="33"/>
      <c r="H11292" s="33"/>
      <c r="I11292" s="171"/>
      <c r="J11292" s="33"/>
      <c r="K11292" s="33"/>
    </row>
    <row r="11293" spans="2:11" x14ac:dyDescent="0.2">
      <c r="B11293" s="33"/>
      <c r="C11293" s="171"/>
      <c r="D11293" s="33"/>
      <c r="E11293" s="33"/>
      <c r="F11293" s="33"/>
      <c r="G11293" s="33"/>
      <c r="H11293" s="33"/>
      <c r="I11293" s="171"/>
      <c r="J11293" s="33"/>
      <c r="K11293" s="33"/>
    </row>
    <row r="11294" spans="2:11" x14ac:dyDescent="0.2">
      <c r="B11294" s="33"/>
      <c r="C11294" s="171"/>
      <c r="D11294" s="33"/>
      <c r="E11294" s="33"/>
      <c r="F11294" s="33"/>
      <c r="G11294" s="33"/>
      <c r="H11294" s="33"/>
      <c r="I11294" s="171"/>
      <c r="J11294" s="33"/>
      <c r="K11294" s="33"/>
    </row>
    <row r="11295" spans="2:11" x14ac:dyDescent="0.2">
      <c r="B11295" s="33"/>
      <c r="C11295" s="171"/>
      <c r="D11295" s="33"/>
      <c r="E11295" s="33"/>
      <c r="F11295" s="33"/>
      <c r="G11295" s="33"/>
      <c r="H11295" s="33"/>
      <c r="I11295" s="171"/>
      <c r="J11295" s="33"/>
      <c r="K11295" s="33"/>
    </row>
    <row r="11296" spans="2:11" x14ac:dyDescent="0.2">
      <c r="B11296" s="33"/>
      <c r="C11296" s="171"/>
      <c r="D11296" s="33"/>
      <c r="E11296" s="33"/>
      <c r="F11296" s="33"/>
      <c r="G11296" s="33"/>
      <c r="H11296" s="33"/>
      <c r="I11296" s="171"/>
      <c r="J11296" s="33"/>
      <c r="K11296" s="33"/>
    </row>
    <row r="11297" spans="2:11" x14ac:dyDescent="0.2">
      <c r="B11297" s="33"/>
      <c r="C11297" s="171"/>
      <c r="D11297" s="33"/>
      <c r="E11297" s="33"/>
      <c r="F11297" s="33"/>
      <c r="G11297" s="33"/>
      <c r="H11297" s="33"/>
      <c r="I11297" s="171"/>
      <c r="J11297" s="33"/>
      <c r="K11297" s="33"/>
    </row>
    <row r="11298" spans="2:11" x14ac:dyDescent="0.2">
      <c r="B11298" s="33"/>
      <c r="C11298" s="171"/>
      <c r="D11298" s="33"/>
      <c r="E11298" s="33"/>
      <c r="F11298" s="33"/>
      <c r="G11298" s="33"/>
      <c r="H11298" s="33"/>
      <c r="I11298" s="171"/>
      <c r="J11298" s="33"/>
      <c r="K11298" s="33"/>
    </row>
    <row r="11299" spans="2:11" x14ac:dyDescent="0.2">
      <c r="B11299" s="33"/>
      <c r="C11299" s="171"/>
      <c r="D11299" s="33"/>
      <c r="E11299" s="33"/>
      <c r="F11299" s="33"/>
      <c r="G11299" s="33"/>
      <c r="H11299" s="33"/>
      <c r="I11299" s="171"/>
      <c r="J11299" s="33"/>
      <c r="K11299" s="33"/>
    </row>
    <row r="11300" spans="2:11" x14ac:dyDescent="0.2">
      <c r="B11300" s="33"/>
      <c r="C11300" s="171"/>
      <c r="D11300" s="33"/>
      <c r="E11300" s="33"/>
      <c r="F11300" s="33"/>
      <c r="G11300" s="33"/>
      <c r="H11300" s="33"/>
      <c r="I11300" s="171"/>
      <c r="J11300" s="33"/>
      <c r="K11300" s="33"/>
    </row>
    <row r="11301" spans="2:11" x14ac:dyDescent="0.2">
      <c r="B11301" s="33"/>
      <c r="C11301" s="171"/>
      <c r="D11301" s="33"/>
      <c r="E11301" s="33"/>
      <c r="F11301" s="33"/>
      <c r="G11301" s="33"/>
      <c r="H11301" s="33"/>
      <c r="I11301" s="171"/>
      <c r="J11301" s="33"/>
      <c r="K11301" s="33"/>
    </row>
    <row r="11302" spans="2:11" x14ac:dyDescent="0.2">
      <c r="B11302" s="33"/>
      <c r="C11302" s="171"/>
      <c r="D11302" s="33"/>
      <c r="E11302" s="33"/>
      <c r="F11302" s="33"/>
      <c r="G11302" s="33"/>
      <c r="H11302" s="33"/>
      <c r="I11302" s="171"/>
      <c r="J11302" s="33"/>
      <c r="K11302" s="33"/>
    </row>
    <row r="11303" spans="2:11" x14ac:dyDescent="0.2">
      <c r="B11303" s="33"/>
      <c r="C11303" s="171"/>
      <c r="D11303" s="33"/>
      <c r="E11303" s="33"/>
      <c r="F11303" s="33"/>
      <c r="G11303" s="33"/>
      <c r="H11303" s="33"/>
      <c r="I11303" s="171"/>
      <c r="J11303" s="33"/>
      <c r="K11303" s="33"/>
    </row>
    <row r="11304" spans="2:11" x14ac:dyDescent="0.2">
      <c r="B11304" s="33"/>
      <c r="C11304" s="171"/>
      <c r="D11304" s="33"/>
      <c r="E11304" s="33"/>
      <c r="F11304" s="33"/>
      <c r="G11304" s="33"/>
      <c r="H11304" s="33"/>
      <c r="I11304" s="171"/>
      <c r="J11304" s="33"/>
      <c r="K11304" s="33"/>
    </row>
    <row r="11305" spans="2:11" x14ac:dyDescent="0.2">
      <c r="B11305" s="33"/>
      <c r="C11305" s="171"/>
      <c r="D11305" s="33"/>
      <c r="E11305" s="33"/>
      <c r="F11305" s="33"/>
      <c r="G11305" s="33"/>
      <c r="H11305" s="33"/>
      <c r="I11305" s="171"/>
      <c r="J11305" s="33"/>
      <c r="K11305" s="33"/>
    </row>
    <row r="11306" spans="2:11" x14ac:dyDescent="0.2">
      <c r="B11306" s="33"/>
      <c r="C11306" s="171"/>
      <c r="D11306" s="33"/>
      <c r="E11306" s="33"/>
      <c r="F11306" s="33"/>
      <c r="G11306" s="33"/>
      <c r="H11306" s="33"/>
      <c r="I11306" s="171"/>
      <c r="J11306" s="33"/>
      <c r="K11306" s="33"/>
    </row>
    <row r="11307" spans="2:11" x14ac:dyDescent="0.2">
      <c r="B11307" s="33"/>
      <c r="C11307" s="171"/>
      <c r="D11307" s="33"/>
      <c r="E11307" s="33"/>
      <c r="F11307" s="33"/>
      <c r="G11307" s="33"/>
      <c r="H11307" s="33"/>
      <c r="I11307" s="171"/>
      <c r="J11307" s="33"/>
      <c r="K11307" s="33"/>
    </row>
    <row r="11308" spans="2:11" x14ac:dyDescent="0.2">
      <c r="B11308" s="33"/>
      <c r="C11308" s="171"/>
      <c r="D11308" s="33"/>
      <c r="E11308" s="33"/>
      <c r="F11308" s="33"/>
      <c r="G11308" s="33"/>
      <c r="H11308" s="33"/>
      <c r="I11308" s="171"/>
      <c r="J11308" s="33"/>
      <c r="K11308" s="33"/>
    </row>
    <row r="11309" spans="2:11" x14ac:dyDescent="0.2">
      <c r="B11309" s="33"/>
      <c r="C11309" s="171"/>
      <c r="D11309" s="33"/>
      <c r="E11309" s="33"/>
      <c r="F11309" s="33"/>
      <c r="G11309" s="33"/>
      <c r="H11309" s="33"/>
      <c r="I11309" s="171"/>
      <c r="J11309" s="33"/>
      <c r="K11309" s="33"/>
    </row>
    <row r="11310" spans="2:11" x14ac:dyDescent="0.2">
      <c r="B11310" s="33"/>
      <c r="C11310" s="171"/>
      <c r="D11310" s="33"/>
      <c r="E11310" s="33"/>
      <c r="F11310" s="33"/>
      <c r="G11310" s="33"/>
      <c r="H11310" s="33"/>
      <c r="I11310" s="171"/>
      <c r="J11310" s="33"/>
      <c r="K11310" s="33"/>
    </row>
    <row r="11311" spans="2:11" x14ac:dyDescent="0.2">
      <c r="B11311" s="33"/>
      <c r="C11311" s="171"/>
      <c r="D11311" s="33"/>
      <c r="E11311" s="33"/>
      <c r="F11311" s="33"/>
      <c r="G11311" s="33"/>
      <c r="H11311" s="33"/>
      <c r="I11311" s="171"/>
      <c r="J11311" s="33"/>
      <c r="K11311" s="33"/>
    </row>
    <row r="11312" spans="2:11" x14ac:dyDescent="0.2">
      <c r="B11312" s="33"/>
      <c r="C11312" s="171"/>
      <c r="D11312" s="33"/>
      <c r="E11312" s="33"/>
      <c r="F11312" s="33"/>
      <c r="G11312" s="33"/>
      <c r="H11312" s="33"/>
      <c r="I11312" s="171"/>
      <c r="J11312" s="33"/>
      <c r="K11312" s="33"/>
    </row>
    <row r="11313" spans="2:11" x14ac:dyDescent="0.2">
      <c r="B11313" s="33"/>
      <c r="C11313" s="171"/>
      <c r="D11313" s="33"/>
      <c r="E11313" s="33"/>
      <c r="F11313" s="33"/>
      <c r="G11313" s="33"/>
      <c r="H11313" s="33"/>
      <c r="I11313" s="171"/>
      <c r="J11313" s="33"/>
      <c r="K11313" s="33"/>
    </row>
    <row r="11314" spans="2:11" x14ac:dyDescent="0.2">
      <c r="B11314" s="33"/>
      <c r="C11314" s="171"/>
      <c r="D11314" s="33"/>
      <c r="E11314" s="33"/>
      <c r="F11314" s="33"/>
      <c r="G11314" s="33"/>
      <c r="H11314" s="33"/>
      <c r="I11314" s="171"/>
      <c r="J11314" s="33"/>
      <c r="K11314" s="33"/>
    </row>
    <row r="11315" spans="2:11" x14ac:dyDescent="0.2">
      <c r="B11315" s="33"/>
      <c r="C11315" s="171"/>
      <c r="D11315" s="33"/>
      <c r="E11315" s="33"/>
      <c r="F11315" s="33"/>
      <c r="G11315" s="33"/>
      <c r="H11315" s="33"/>
      <c r="I11315" s="171"/>
      <c r="J11315" s="33"/>
      <c r="K11315" s="33"/>
    </row>
    <row r="11316" spans="2:11" x14ac:dyDescent="0.2">
      <c r="B11316" s="33"/>
      <c r="C11316" s="171"/>
      <c r="D11316" s="33"/>
      <c r="E11316" s="33"/>
      <c r="F11316" s="33"/>
      <c r="G11316" s="33"/>
      <c r="H11316" s="33"/>
      <c r="I11316" s="171"/>
      <c r="J11316" s="33"/>
      <c r="K11316" s="33"/>
    </row>
    <row r="11317" spans="2:11" x14ac:dyDescent="0.2">
      <c r="B11317" s="33"/>
      <c r="C11317" s="171"/>
      <c r="D11317" s="33"/>
      <c r="E11317" s="33"/>
      <c r="F11317" s="33"/>
      <c r="G11317" s="33"/>
      <c r="H11317" s="33"/>
      <c r="I11317" s="171"/>
      <c r="J11317" s="33"/>
      <c r="K11317" s="33"/>
    </row>
    <row r="11318" spans="2:11" x14ac:dyDescent="0.2">
      <c r="B11318" s="33"/>
      <c r="C11318" s="171"/>
      <c r="D11318" s="33"/>
      <c r="E11318" s="33"/>
      <c r="F11318" s="33"/>
      <c r="G11318" s="33"/>
      <c r="H11318" s="33"/>
      <c r="I11318" s="171"/>
      <c r="J11318" s="33"/>
      <c r="K11318" s="33"/>
    </row>
    <row r="11319" spans="2:11" x14ac:dyDescent="0.2">
      <c r="B11319" s="33"/>
      <c r="C11319" s="171"/>
      <c r="D11319" s="33"/>
      <c r="E11319" s="33"/>
      <c r="F11319" s="33"/>
      <c r="G11319" s="33"/>
      <c r="H11319" s="33"/>
      <c r="I11319" s="171"/>
      <c r="J11319" s="33"/>
      <c r="K11319" s="33"/>
    </row>
    <row r="11320" spans="2:11" x14ac:dyDescent="0.2">
      <c r="B11320" s="33"/>
      <c r="C11320" s="171"/>
      <c r="D11320" s="33"/>
      <c r="E11320" s="33"/>
      <c r="F11320" s="33"/>
      <c r="G11320" s="33"/>
      <c r="H11320" s="33"/>
      <c r="I11320" s="171"/>
      <c r="J11320" s="33"/>
      <c r="K11320" s="33"/>
    </row>
    <row r="11321" spans="2:11" x14ac:dyDescent="0.2">
      <c r="B11321" s="33"/>
      <c r="C11321" s="171"/>
      <c r="D11321" s="33"/>
      <c r="E11321" s="33"/>
      <c r="F11321" s="33"/>
      <c r="G11321" s="33"/>
      <c r="H11321" s="33"/>
      <c r="I11321" s="171"/>
      <c r="J11321" s="33"/>
      <c r="K11321" s="33"/>
    </row>
    <row r="11322" spans="2:11" x14ac:dyDescent="0.2">
      <c r="B11322" s="33"/>
      <c r="C11322" s="171"/>
      <c r="D11322" s="33"/>
      <c r="E11322" s="33"/>
      <c r="F11322" s="33"/>
      <c r="G11322" s="33"/>
      <c r="H11322" s="33"/>
      <c r="I11322" s="171"/>
      <c r="J11322" s="33"/>
      <c r="K11322" s="33"/>
    </row>
    <row r="11323" spans="2:11" x14ac:dyDescent="0.2">
      <c r="B11323" s="33"/>
      <c r="C11323" s="171"/>
      <c r="D11323" s="33"/>
      <c r="E11323" s="33"/>
      <c r="F11323" s="33"/>
      <c r="G11323" s="33"/>
      <c r="H11323" s="33"/>
      <c r="I11323" s="171"/>
      <c r="J11323" s="33"/>
      <c r="K11323" s="33"/>
    </row>
    <row r="11324" spans="2:11" x14ac:dyDescent="0.2">
      <c r="B11324" s="33"/>
      <c r="C11324" s="171"/>
      <c r="D11324" s="33"/>
      <c r="E11324" s="33"/>
      <c r="F11324" s="33"/>
      <c r="G11324" s="33"/>
      <c r="H11324" s="33"/>
      <c r="I11324" s="171"/>
      <c r="J11324" s="33"/>
      <c r="K11324" s="33"/>
    </row>
    <row r="11325" spans="2:11" x14ac:dyDescent="0.2">
      <c r="B11325" s="33"/>
      <c r="C11325" s="171"/>
      <c r="D11325" s="33"/>
      <c r="E11325" s="33"/>
      <c r="F11325" s="33"/>
      <c r="G11325" s="33"/>
      <c r="H11325" s="33"/>
      <c r="I11325" s="171"/>
      <c r="J11325" s="33"/>
      <c r="K11325" s="33"/>
    </row>
    <row r="11326" spans="2:11" x14ac:dyDescent="0.2">
      <c r="B11326" s="33"/>
      <c r="C11326" s="171"/>
      <c r="D11326" s="33"/>
      <c r="E11326" s="33"/>
      <c r="F11326" s="33"/>
      <c r="G11326" s="33"/>
      <c r="H11326" s="33"/>
      <c r="I11326" s="171"/>
      <c r="J11326" s="33"/>
      <c r="K11326" s="33"/>
    </row>
    <row r="11327" spans="2:11" x14ac:dyDescent="0.2">
      <c r="B11327" s="33"/>
      <c r="C11327" s="171"/>
      <c r="D11327" s="33"/>
      <c r="E11327" s="33"/>
      <c r="F11327" s="33"/>
      <c r="G11327" s="33"/>
      <c r="H11327" s="33"/>
      <c r="I11327" s="171"/>
      <c r="J11327" s="33"/>
      <c r="K11327" s="33"/>
    </row>
    <row r="11328" spans="2:11" x14ac:dyDescent="0.2">
      <c r="B11328" s="33"/>
      <c r="C11328" s="171"/>
      <c r="D11328" s="33"/>
      <c r="E11328" s="33"/>
      <c r="F11328" s="33"/>
      <c r="G11328" s="33"/>
      <c r="H11328" s="33"/>
      <c r="I11328" s="171"/>
      <c r="J11328" s="33"/>
      <c r="K11328" s="33"/>
    </row>
    <row r="11329" spans="2:11" x14ac:dyDescent="0.2">
      <c r="B11329" s="33"/>
      <c r="C11329" s="171"/>
      <c r="D11329" s="33"/>
      <c r="E11329" s="33"/>
      <c r="F11329" s="33"/>
      <c r="G11329" s="33"/>
      <c r="H11329" s="33"/>
      <c r="I11329" s="171"/>
      <c r="J11329" s="33"/>
      <c r="K11329" s="33"/>
    </row>
    <row r="11330" spans="2:11" x14ac:dyDescent="0.2">
      <c r="B11330" s="33"/>
      <c r="C11330" s="171"/>
      <c r="D11330" s="33"/>
      <c r="E11330" s="33"/>
      <c r="F11330" s="33"/>
      <c r="G11330" s="33"/>
      <c r="H11330" s="33"/>
      <c r="I11330" s="171"/>
      <c r="J11330" s="33"/>
      <c r="K11330" s="33"/>
    </row>
    <row r="11331" spans="2:11" x14ac:dyDescent="0.2">
      <c r="B11331" s="33"/>
      <c r="C11331" s="171"/>
      <c r="D11331" s="33"/>
      <c r="E11331" s="33"/>
      <c r="F11331" s="33"/>
      <c r="G11331" s="33"/>
      <c r="H11331" s="33"/>
      <c r="I11331" s="171"/>
      <c r="J11331" s="33"/>
      <c r="K11331" s="33"/>
    </row>
    <row r="11332" spans="2:11" x14ac:dyDescent="0.2">
      <c r="B11332" s="33"/>
      <c r="C11332" s="171"/>
      <c r="D11332" s="33"/>
      <c r="E11332" s="33"/>
      <c r="F11332" s="33"/>
      <c r="G11332" s="33"/>
      <c r="H11332" s="33"/>
      <c r="I11332" s="171"/>
      <c r="J11332" s="33"/>
      <c r="K11332" s="33"/>
    </row>
    <row r="11333" spans="2:11" x14ac:dyDescent="0.2">
      <c r="B11333" s="33"/>
      <c r="C11333" s="171"/>
      <c r="D11333" s="33"/>
      <c r="E11333" s="33"/>
      <c r="F11333" s="33"/>
      <c r="G11333" s="33"/>
      <c r="H11333" s="33"/>
      <c r="I11333" s="171"/>
      <c r="J11333" s="33"/>
      <c r="K11333" s="33"/>
    </row>
    <row r="11334" spans="2:11" x14ac:dyDescent="0.2">
      <c r="B11334" s="33"/>
      <c r="C11334" s="171"/>
      <c r="D11334" s="33"/>
      <c r="E11334" s="33"/>
      <c r="F11334" s="33"/>
      <c r="G11334" s="33"/>
      <c r="H11334" s="33"/>
      <c r="I11334" s="171"/>
      <c r="J11334" s="33"/>
      <c r="K11334" s="33"/>
    </row>
    <row r="11335" spans="2:11" x14ac:dyDescent="0.2">
      <c r="B11335" s="33"/>
      <c r="C11335" s="171"/>
      <c r="D11335" s="33"/>
      <c r="E11335" s="33"/>
      <c r="F11335" s="33"/>
      <c r="G11335" s="33"/>
      <c r="H11335" s="33"/>
      <c r="I11335" s="171"/>
      <c r="J11335" s="33"/>
      <c r="K11335" s="33"/>
    </row>
    <row r="11336" spans="2:11" x14ac:dyDescent="0.2">
      <c r="B11336" s="33"/>
      <c r="C11336" s="171"/>
      <c r="D11336" s="33"/>
      <c r="E11336" s="33"/>
      <c r="F11336" s="33"/>
      <c r="G11336" s="33"/>
      <c r="H11336" s="33"/>
      <c r="I11336" s="171"/>
      <c r="J11336" s="33"/>
      <c r="K11336" s="33"/>
    </row>
    <row r="11337" spans="2:11" x14ac:dyDescent="0.2">
      <c r="B11337" s="33"/>
      <c r="C11337" s="171"/>
      <c r="D11337" s="33"/>
      <c r="E11337" s="33"/>
      <c r="F11337" s="33"/>
      <c r="G11337" s="33"/>
      <c r="H11337" s="33"/>
      <c r="I11337" s="171"/>
      <c r="J11337" s="33"/>
      <c r="K11337" s="33"/>
    </row>
    <row r="11338" spans="2:11" x14ac:dyDescent="0.2">
      <c r="B11338" s="33"/>
      <c r="C11338" s="171"/>
      <c r="D11338" s="33"/>
      <c r="E11338" s="33"/>
      <c r="F11338" s="33"/>
      <c r="G11338" s="33"/>
      <c r="H11338" s="33"/>
      <c r="I11338" s="171"/>
      <c r="J11338" s="33"/>
      <c r="K11338" s="33"/>
    </row>
    <row r="11339" spans="2:11" x14ac:dyDescent="0.2">
      <c r="B11339" s="33"/>
      <c r="C11339" s="171"/>
      <c r="D11339" s="33"/>
      <c r="E11339" s="33"/>
      <c r="F11339" s="33"/>
      <c r="G11339" s="33"/>
      <c r="H11339" s="33"/>
      <c r="I11339" s="171"/>
      <c r="J11339" s="33"/>
      <c r="K11339" s="33"/>
    </row>
    <row r="11340" spans="2:11" x14ac:dyDescent="0.2">
      <c r="B11340" s="33"/>
      <c r="C11340" s="171"/>
      <c r="D11340" s="33"/>
      <c r="E11340" s="33"/>
      <c r="F11340" s="33"/>
      <c r="G11340" s="33"/>
      <c r="H11340" s="33"/>
      <c r="I11340" s="171"/>
      <c r="J11340" s="33"/>
      <c r="K11340" s="33"/>
    </row>
    <row r="11341" spans="2:11" x14ac:dyDescent="0.2">
      <c r="B11341" s="33"/>
      <c r="C11341" s="171"/>
      <c r="D11341" s="33"/>
      <c r="E11341" s="33"/>
      <c r="F11341" s="33"/>
      <c r="G11341" s="33"/>
      <c r="H11341" s="33"/>
      <c r="I11341" s="171"/>
      <c r="J11341" s="33"/>
      <c r="K11341" s="33"/>
    </row>
    <row r="11342" spans="2:11" x14ac:dyDescent="0.2">
      <c r="B11342" s="33"/>
      <c r="C11342" s="171"/>
      <c r="D11342" s="33"/>
      <c r="E11342" s="33"/>
      <c r="F11342" s="33"/>
      <c r="G11342" s="33"/>
      <c r="H11342" s="33"/>
      <c r="I11342" s="171"/>
      <c r="J11342" s="33"/>
      <c r="K11342" s="33"/>
    </row>
    <row r="11343" spans="2:11" x14ac:dyDescent="0.2">
      <c r="B11343" s="33"/>
      <c r="C11343" s="171"/>
      <c r="D11343" s="33"/>
      <c r="E11343" s="33"/>
      <c r="F11343" s="33"/>
      <c r="G11343" s="33"/>
      <c r="H11343" s="33"/>
      <c r="I11343" s="171"/>
      <c r="J11343" s="33"/>
      <c r="K11343" s="33"/>
    </row>
    <row r="11344" spans="2:11" x14ac:dyDescent="0.2">
      <c r="B11344" s="33"/>
      <c r="C11344" s="171"/>
      <c r="D11344" s="33"/>
      <c r="E11344" s="33"/>
      <c r="F11344" s="33"/>
      <c r="G11344" s="33"/>
      <c r="H11344" s="33"/>
      <c r="I11344" s="171"/>
      <c r="J11344" s="33"/>
      <c r="K11344" s="33"/>
    </row>
    <row r="11345" spans="2:11" x14ac:dyDescent="0.2">
      <c r="B11345" s="33"/>
      <c r="C11345" s="171"/>
      <c r="D11345" s="33"/>
      <c r="E11345" s="33"/>
      <c r="F11345" s="33"/>
      <c r="G11345" s="33"/>
      <c r="H11345" s="33"/>
      <c r="I11345" s="171"/>
      <c r="J11345" s="33"/>
      <c r="K11345" s="33"/>
    </row>
    <row r="11346" spans="2:11" x14ac:dyDescent="0.2">
      <c r="B11346" s="33"/>
      <c r="C11346" s="171"/>
      <c r="D11346" s="33"/>
      <c r="E11346" s="33"/>
      <c r="F11346" s="33"/>
      <c r="G11346" s="33"/>
      <c r="H11346" s="33"/>
      <c r="I11346" s="171"/>
      <c r="J11346" s="33"/>
      <c r="K11346" s="33"/>
    </row>
    <row r="11347" spans="2:11" x14ac:dyDescent="0.2">
      <c r="B11347" s="33"/>
      <c r="C11347" s="171"/>
      <c r="D11347" s="33"/>
      <c r="E11347" s="33"/>
      <c r="F11347" s="33"/>
      <c r="G11347" s="33"/>
      <c r="H11347" s="33"/>
      <c r="I11347" s="171"/>
      <c r="J11347" s="33"/>
      <c r="K11347" s="33"/>
    </row>
    <row r="11348" spans="2:11" x14ac:dyDescent="0.2">
      <c r="B11348" s="33"/>
      <c r="C11348" s="171"/>
      <c r="D11348" s="33"/>
      <c r="E11348" s="33"/>
      <c r="F11348" s="33"/>
      <c r="G11348" s="33"/>
      <c r="H11348" s="33"/>
      <c r="I11348" s="171"/>
      <c r="J11348" s="33"/>
      <c r="K11348" s="33"/>
    </row>
    <row r="11349" spans="2:11" x14ac:dyDescent="0.2">
      <c r="B11349" s="33"/>
      <c r="C11349" s="171"/>
      <c r="D11349" s="33"/>
      <c r="E11349" s="33"/>
      <c r="F11349" s="33"/>
      <c r="G11349" s="33"/>
      <c r="H11349" s="33"/>
      <c r="I11349" s="171"/>
      <c r="J11349" s="33"/>
      <c r="K11349" s="33"/>
    </row>
    <row r="11350" spans="2:11" x14ac:dyDescent="0.2">
      <c r="B11350" s="33"/>
      <c r="C11350" s="171"/>
      <c r="D11350" s="33"/>
      <c r="E11350" s="33"/>
      <c r="F11350" s="33"/>
      <c r="G11350" s="33"/>
      <c r="H11350" s="33"/>
      <c r="I11350" s="171"/>
      <c r="J11350" s="33"/>
      <c r="K11350" s="33"/>
    </row>
    <row r="11351" spans="2:11" x14ac:dyDescent="0.2">
      <c r="B11351" s="33"/>
      <c r="C11351" s="171"/>
      <c r="D11351" s="33"/>
      <c r="E11351" s="33"/>
      <c r="F11351" s="33"/>
      <c r="G11351" s="33"/>
      <c r="H11351" s="33"/>
      <c r="I11351" s="171"/>
      <c r="J11351" s="33"/>
      <c r="K11351" s="33"/>
    </row>
    <row r="11352" spans="2:11" x14ac:dyDescent="0.2">
      <c r="B11352" s="33"/>
      <c r="C11352" s="171"/>
      <c r="D11352" s="33"/>
      <c r="E11352" s="33"/>
      <c r="F11352" s="33"/>
      <c r="G11352" s="33"/>
      <c r="H11352" s="33"/>
      <c r="I11352" s="171"/>
      <c r="J11352" s="33"/>
      <c r="K11352" s="33"/>
    </row>
    <row r="11353" spans="2:11" x14ac:dyDescent="0.2">
      <c r="B11353" s="33"/>
      <c r="C11353" s="171"/>
      <c r="D11353" s="33"/>
      <c r="E11353" s="33"/>
      <c r="F11353" s="33"/>
      <c r="G11353" s="33"/>
      <c r="H11353" s="33"/>
      <c r="I11353" s="171"/>
      <c r="J11353" s="33"/>
      <c r="K11353" s="33"/>
    </row>
    <row r="11354" spans="2:11" x14ac:dyDescent="0.2">
      <c r="B11354" s="33"/>
      <c r="C11354" s="171"/>
      <c r="D11354" s="33"/>
      <c r="E11354" s="33"/>
      <c r="F11354" s="33"/>
      <c r="G11354" s="33"/>
      <c r="H11354" s="33"/>
      <c r="I11354" s="171"/>
      <c r="J11354" s="33"/>
      <c r="K11354" s="33"/>
    </row>
    <row r="11355" spans="2:11" x14ac:dyDescent="0.2">
      <c r="B11355" s="33"/>
      <c r="C11355" s="171"/>
      <c r="D11355" s="33"/>
      <c r="E11355" s="33"/>
      <c r="F11355" s="33"/>
      <c r="G11355" s="33"/>
      <c r="H11355" s="33"/>
      <c r="I11355" s="171"/>
      <c r="J11355" s="33"/>
      <c r="K11355" s="33"/>
    </row>
    <row r="11356" spans="2:11" x14ac:dyDescent="0.2">
      <c r="B11356" s="33"/>
      <c r="C11356" s="171"/>
      <c r="D11356" s="33"/>
      <c r="E11356" s="33"/>
      <c r="F11356" s="33"/>
      <c r="G11356" s="33"/>
      <c r="H11356" s="33"/>
      <c r="I11356" s="171"/>
      <c r="J11356" s="33"/>
      <c r="K11356" s="33"/>
    </row>
    <row r="11357" spans="2:11" x14ac:dyDescent="0.2">
      <c r="B11357" s="33"/>
      <c r="C11357" s="171"/>
      <c r="D11357" s="33"/>
      <c r="E11357" s="33"/>
      <c r="F11357" s="33"/>
      <c r="G11357" s="33"/>
      <c r="H11357" s="33"/>
      <c r="I11357" s="171"/>
      <c r="J11357" s="33"/>
      <c r="K11357" s="33"/>
    </row>
    <row r="11358" spans="2:11" x14ac:dyDescent="0.2">
      <c r="B11358" s="33"/>
      <c r="C11358" s="171"/>
      <c r="D11358" s="33"/>
      <c r="E11358" s="33"/>
      <c r="F11358" s="33"/>
      <c r="G11358" s="33"/>
      <c r="H11358" s="33"/>
      <c r="I11358" s="171"/>
      <c r="J11358" s="33"/>
      <c r="K11358" s="33"/>
    </row>
    <row r="11359" spans="2:11" x14ac:dyDescent="0.2">
      <c r="B11359" s="33"/>
      <c r="C11359" s="171"/>
      <c r="D11359" s="33"/>
      <c r="E11359" s="33"/>
      <c r="F11359" s="33"/>
      <c r="G11359" s="33"/>
      <c r="H11359" s="33"/>
      <c r="I11359" s="171"/>
      <c r="J11359" s="33"/>
      <c r="K11359" s="33"/>
    </row>
    <row r="11360" spans="2:11" x14ac:dyDescent="0.2">
      <c r="B11360" s="33"/>
      <c r="C11360" s="171"/>
      <c r="D11360" s="33"/>
      <c r="E11360" s="33"/>
      <c r="F11360" s="33"/>
      <c r="G11360" s="33"/>
      <c r="H11360" s="33"/>
      <c r="I11360" s="171"/>
      <c r="J11360" s="33"/>
      <c r="K11360" s="33"/>
    </row>
    <row r="11361" spans="2:11" x14ac:dyDescent="0.2">
      <c r="B11361" s="33"/>
      <c r="C11361" s="171"/>
      <c r="D11361" s="33"/>
      <c r="E11361" s="33"/>
      <c r="F11361" s="33"/>
      <c r="G11361" s="33"/>
      <c r="H11361" s="33"/>
      <c r="I11361" s="171"/>
      <c r="J11361" s="33"/>
      <c r="K11361" s="33"/>
    </row>
    <row r="11362" spans="2:11" x14ac:dyDescent="0.2">
      <c r="B11362" s="33"/>
      <c r="C11362" s="171"/>
      <c r="D11362" s="33"/>
      <c r="E11362" s="33"/>
      <c r="F11362" s="33"/>
      <c r="G11362" s="33"/>
      <c r="H11362" s="33"/>
      <c r="I11362" s="171"/>
      <c r="J11362" s="33"/>
      <c r="K11362" s="33"/>
    </row>
    <row r="11363" spans="2:11" x14ac:dyDescent="0.2">
      <c r="B11363" s="33"/>
      <c r="C11363" s="171"/>
      <c r="D11363" s="33"/>
      <c r="E11363" s="33"/>
      <c r="F11363" s="33"/>
      <c r="G11363" s="33"/>
      <c r="H11363" s="33"/>
      <c r="I11363" s="171"/>
      <c r="J11363" s="33"/>
      <c r="K11363" s="33"/>
    </row>
    <row r="11364" spans="2:11" x14ac:dyDescent="0.2">
      <c r="B11364" s="33"/>
      <c r="C11364" s="171"/>
      <c r="D11364" s="33"/>
      <c r="E11364" s="33"/>
      <c r="F11364" s="33"/>
      <c r="G11364" s="33"/>
      <c r="H11364" s="33"/>
      <c r="I11364" s="171"/>
      <c r="J11364" s="33"/>
      <c r="K11364" s="33"/>
    </row>
    <row r="11365" spans="2:11" x14ac:dyDescent="0.2">
      <c r="B11365" s="33"/>
      <c r="C11365" s="171"/>
      <c r="D11365" s="33"/>
      <c r="E11365" s="33"/>
      <c r="F11365" s="33"/>
      <c r="G11365" s="33"/>
      <c r="H11365" s="33"/>
      <c r="I11365" s="171"/>
      <c r="J11365" s="33"/>
      <c r="K11365" s="33"/>
    </row>
    <row r="11366" spans="2:11" x14ac:dyDescent="0.2">
      <c r="B11366" s="33"/>
      <c r="C11366" s="171"/>
      <c r="D11366" s="33"/>
      <c r="E11366" s="33"/>
      <c r="F11366" s="33"/>
      <c r="G11366" s="33"/>
      <c r="H11366" s="33"/>
      <c r="I11366" s="171"/>
      <c r="J11366" s="33"/>
      <c r="K11366" s="33"/>
    </row>
    <row r="11367" spans="2:11" x14ac:dyDescent="0.2">
      <c r="B11367" s="33"/>
      <c r="C11367" s="171"/>
      <c r="D11367" s="33"/>
      <c r="E11367" s="33"/>
      <c r="F11367" s="33"/>
      <c r="G11367" s="33"/>
      <c r="H11367" s="33"/>
      <c r="I11367" s="171"/>
      <c r="J11367" s="33"/>
      <c r="K11367" s="33"/>
    </row>
    <row r="11368" spans="2:11" x14ac:dyDescent="0.2">
      <c r="B11368" s="33"/>
      <c r="C11368" s="171"/>
      <c r="D11368" s="33"/>
      <c r="E11368" s="33"/>
      <c r="F11368" s="33"/>
      <c r="G11368" s="33"/>
      <c r="H11368" s="33"/>
      <c r="I11368" s="171"/>
      <c r="J11368" s="33"/>
      <c r="K11368" s="33"/>
    </row>
    <row r="11369" spans="2:11" x14ac:dyDescent="0.2">
      <c r="B11369" s="33"/>
      <c r="C11369" s="171"/>
      <c r="D11369" s="33"/>
      <c r="E11369" s="33"/>
      <c r="F11369" s="33"/>
      <c r="G11369" s="33"/>
      <c r="H11369" s="33"/>
      <c r="I11369" s="171"/>
      <c r="J11369" s="33"/>
      <c r="K11369" s="33"/>
    </row>
    <row r="11370" spans="2:11" x14ac:dyDescent="0.2">
      <c r="B11370" s="33"/>
      <c r="C11370" s="171"/>
      <c r="D11370" s="33"/>
      <c r="E11370" s="33"/>
      <c r="F11370" s="33"/>
      <c r="G11370" s="33"/>
      <c r="H11370" s="33"/>
      <c r="I11370" s="171"/>
      <c r="J11370" s="33"/>
      <c r="K11370" s="33"/>
    </row>
    <row r="11371" spans="2:11" x14ac:dyDescent="0.2">
      <c r="B11371" s="33"/>
      <c r="C11371" s="171"/>
      <c r="D11371" s="33"/>
      <c r="E11371" s="33"/>
      <c r="F11371" s="33"/>
      <c r="G11371" s="33"/>
      <c r="H11371" s="33"/>
      <c r="I11371" s="171"/>
      <c r="J11371" s="33"/>
      <c r="K11371" s="33"/>
    </row>
    <row r="11372" spans="2:11" x14ac:dyDescent="0.2">
      <c r="B11372" s="33"/>
      <c r="C11372" s="171"/>
      <c r="D11372" s="33"/>
      <c r="E11372" s="33"/>
      <c r="F11372" s="33"/>
      <c r="G11372" s="33"/>
      <c r="H11372" s="33"/>
      <c r="I11372" s="171"/>
      <c r="J11372" s="33"/>
      <c r="K11372" s="33"/>
    </row>
    <row r="11373" spans="2:11" x14ac:dyDescent="0.2">
      <c r="B11373" s="33"/>
      <c r="C11373" s="171"/>
      <c r="D11373" s="33"/>
      <c r="E11373" s="33"/>
      <c r="F11373" s="33"/>
      <c r="G11373" s="33"/>
      <c r="H11373" s="33"/>
      <c r="I11373" s="171"/>
      <c r="J11373" s="33"/>
      <c r="K11373" s="33"/>
    </row>
    <row r="11374" spans="2:11" x14ac:dyDescent="0.2">
      <c r="B11374" s="33"/>
      <c r="C11374" s="171"/>
      <c r="D11374" s="33"/>
      <c r="E11374" s="33"/>
      <c r="F11374" s="33"/>
      <c r="G11374" s="33"/>
      <c r="H11374" s="33"/>
      <c r="I11374" s="171"/>
      <c r="J11374" s="33"/>
      <c r="K11374" s="33"/>
    </row>
    <row r="11375" spans="2:11" x14ac:dyDescent="0.2">
      <c r="B11375" s="33"/>
      <c r="C11375" s="171"/>
      <c r="D11375" s="33"/>
      <c r="E11375" s="33"/>
      <c r="F11375" s="33"/>
      <c r="G11375" s="33"/>
      <c r="H11375" s="33"/>
      <c r="I11375" s="171"/>
      <c r="J11375" s="33"/>
      <c r="K11375" s="33"/>
    </row>
    <row r="11376" spans="2:11" x14ac:dyDescent="0.2">
      <c r="B11376" s="33"/>
      <c r="C11376" s="171"/>
      <c r="D11376" s="33"/>
      <c r="E11376" s="33"/>
      <c r="F11376" s="33"/>
      <c r="G11376" s="33"/>
      <c r="H11376" s="33"/>
      <c r="I11376" s="171"/>
      <c r="J11376" s="33"/>
      <c r="K11376" s="33"/>
    </row>
    <row r="11377" spans="2:11" x14ac:dyDescent="0.2">
      <c r="B11377" s="33"/>
      <c r="C11377" s="171"/>
      <c r="D11377" s="33"/>
      <c r="E11377" s="33"/>
      <c r="F11377" s="33"/>
      <c r="G11377" s="33"/>
      <c r="H11377" s="33"/>
      <c r="I11377" s="171"/>
      <c r="J11377" s="33"/>
      <c r="K11377" s="33"/>
    </row>
    <row r="11378" spans="2:11" x14ac:dyDescent="0.2">
      <c r="B11378" s="33"/>
      <c r="C11378" s="171"/>
      <c r="D11378" s="33"/>
      <c r="E11378" s="33"/>
      <c r="F11378" s="33"/>
      <c r="G11378" s="33"/>
      <c r="H11378" s="33"/>
      <c r="I11378" s="171"/>
      <c r="J11378" s="33"/>
      <c r="K11378" s="33"/>
    </row>
    <row r="11379" spans="2:11" x14ac:dyDescent="0.2">
      <c r="B11379" s="33"/>
      <c r="C11379" s="171"/>
      <c r="D11379" s="33"/>
      <c r="E11379" s="33"/>
      <c r="F11379" s="33"/>
      <c r="G11379" s="33"/>
      <c r="H11379" s="33"/>
      <c r="I11379" s="171"/>
      <c r="J11379" s="33"/>
      <c r="K11379" s="33"/>
    </row>
    <row r="11380" spans="2:11" x14ac:dyDescent="0.2">
      <c r="B11380" s="33"/>
      <c r="C11380" s="171"/>
      <c r="D11380" s="33"/>
      <c r="E11380" s="33"/>
      <c r="F11380" s="33"/>
      <c r="G11380" s="33"/>
      <c r="H11380" s="33"/>
      <c r="I11380" s="171"/>
      <c r="J11380" s="33"/>
      <c r="K11380" s="33"/>
    </row>
    <row r="11381" spans="2:11" x14ac:dyDescent="0.2">
      <c r="B11381" s="33"/>
      <c r="C11381" s="171"/>
      <c r="D11381" s="33"/>
      <c r="E11381" s="33"/>
      <c r="F11381" s="33"/>
      <c r="G11381" s="33"/>
      <c r="H11381" s="33"/>
      <c r="I11381" s="171"/>
      <c r="J11381" s="33"/>
      <c r="K11381" s="33"/>
    </row>
    <row r="11382" spans="2:11" x14ac:dyDescent="0.2">
      <c r="B11382" s="33"/>
      <c r="C11382" s="171"/>
      <c r="D11382" s="33"/>
      <c r="E11382" s="33"/>
      <c r="F11382" s="33"/>
      <c r="G11382" s="33"/>
      <c r="H11382" s="33"/>
      <c r="I11382" s="171"/>
      <c r="J11382" s="33"/>
      <c r="K11382" s="33"/>
    </row>
    <row r="11383" spans="2:11" x14ac:dyDescent="0.2">
      <c r="B11383" s="33"/>
      <c r="C11383" s="171"/>
      <c r="D11383" s="33"/>
      <c r="E11383" s="33"/>
      <c r="F11383" s="33"/>
      <c r="G11383" s="33"/>
      <c r="H11383" s="33"/>
      <c r="I11383" s="171"/>
      <c r="J11383" s="33"/>
      <c r="K11383" s="33"/>
    </row>
    <row r="11384" spans="2:11" x14ac:dyDescent="0.2">
      <c r="B11384" s="33"/>
      <c r="C11384" s="171"/>
      <c r="D11384" s="33"/>
      <c r="E11384" s="33"/>
      <c r="F11384" s="33"/>
      <c r="G11384" s="33"/>
      <c r="H11384" s="33"/>
      <c r="I11384" s="171"/>
      <c r="J11384" s="33"/>
      <c r="K11384" s="33"/>
    </row>
    <row r="11385" spans="2:11" x14ac:dyDescent="0.2">
      <c r="B11385" s="33"/>
      <c r="C11385" s="171"/>
      <c r="D11385" s="33"/>
      <c r="E11385" s="33"/>
      <c r="F11385" s="33"/>
      <c r="G11385" s="33"/>
      <c r="H11385" s="33"/>
      <c r="I11385" s="171"/>
      <c r="J11385" s="33"/>
      <c r="K11385" s="33"/>
    </row>
    <row r="11386" spans="2:11" x14ac:dyDescent="0.2">
      <c r="B11386" s="33"/>
      <c r="C11386" s="171"/>
      <c r="D11386" s="33"/>
      <c r="E11386" s="33"/>
      <c r="F11386" s="33"/>
      <c r="G11386" s="33"/>
      <c r="H11386" s="33"/>
      <c r="I11386" s="171"/>
      <c r="J11386" s="33"/>
      <c r="K11386" s="33"/>
    </row>
    <row r="11387" spans="2:11" x14ac:dyDescent="0.2">
      <c r="B11387" s="33"/>
      <c r="C11387" s="171"/>
      <c r="D11387" s="33"/>
      <c r="E11387" s="33"/>
      <c r="F11387" s="33"/>
      <c r="G11387" s="33"/>
      <c r="H11387" s="33"/>
      <c r="I11387" s="171"/>
      <c r="J11387" s="33"/>
      <c r="K11387" s="33"/>
    </row>
    <row r="11388" spans="2:11" x14ac:dyDescent="0.2">
      <c r="B11388" s="33"/>
      <c r="C11388" s="171"/>
      <c r="D11388" s="33"/>
      <c r="E11388" s="33"/>
      <c r="F11388" s="33"/>
      <c r="G11388" s="33"/>
      <c r="H11388" s="33"/>
      <c r="I11388" s="171"/>
      <c r="J11388" s="33"/>
      <c r="K11388" s="33"/>
    </row>
    <row r="11389" spans="2:11" x14ac:dyDescent="0.2">
      <c r="B11389" s="33"/>
      <c r="C11389" s="171"/>
      <c r="D11389" s="33"/>
      <c r="E11389" s="33"/>
      <c r="F11389" s="33"/>
      <c r="G11389" s="33"/>
      <c r="H11389" s="33"/>
      <c r="I11389" s="171"/>
      <c r="J11389" s="33"/>
      <c r="K11389" s="33"/>
    </row>
    <row r="11390" spans="2:11" x14ac:dyDescent="0.2">
      <c r="B11390" s="33"/>
      <c r="C11390" s="171"/>
      <c r="D11390" s="33"/>
      <c r="E11390" s="33"/>
      <c r="F11390" s="33"/>
      <c r="G11390" s="33"/>
      <c r="H11390" s="33"/>
      <c r="I11390" s="171"/>
      <c r="J11390" s="33"/>
      <c r="K11390" s="33"/>
    </row>
    <row r="11391" spans="2:11" x14ac:dyDescent="0.2">
      <c r="B11391" s="33"/>
      <c r="C11391" s="171"/>
      <c r="D11391" s="33"/>
      <c r="E11391" s="33"/>
      <c r="F11391" s="33"/>
      <c r="G11391" s="33"/>
      <c r="H11391" s="33"/>
      <c r="I11391" s="171"/>
      <c r="J11391" s="33"/>
      <c r="K11391" s="33"/>
    </row>
    <row r="11392" spans="2:11" x14ac:dyDescent="0.2">
      <c r="B11392" s="33"/>
      <c r="C11392" s="171"/>
      <c r="D11392" s="33"/>
      <c r="E11392" s="33"/>
      <c r="F11392" s="33"/>
      <c r="G11392" s="33"/>
      <c r="H11392" s="33"/>
      <c r="I11392" s="171"/>
      <c r="J11392" s="33"/>
      <c r="K11392" s="33"/>
    </row>
    <row r="11393" spans="2:11" x14ac:dyDescent="0.2">
      <c r="B11393" s="33"/>
      <c r="C11393" s="171"/>
      <c r="D11393" s="33"/>
      <c r="E11393" s="33"/>
      <c r="F11393" s="33"/>
      <c r="G11393" s="33"/>
      <c r="H11393" s="33"/>
      <c r="I11393" s="171"/>
      <c r="J11393" s="33"/>
      <c r="K11393" s="33"/>
    </row>
    <row r="11394" spans="2:11" x14ac:dyDescent="0.2">
      <c r="B11394" s="33"/>
      <c r="C11394" s="171"/>
      <c r="D11394" s="33"/>
      <c r="E11394" s="33"/>
      <c r="F11394" s="33"/>
      <c r="G11394" s="33"/>
      <c r="H11394" s="33"/>
      <c r="I11394" s="171"/>
      <c r="J11394" s="33"/>
      <c r="K11394" s="33"/>
    </row>
    <row r="11395" spans="2:11" x14ac:dyDescent="0.2">
      <c r="B11395" s="33"/>
      <c r="C11395" s="171"/>
      <c r="D11395" s="33"/>
      <c r="E11395" s="33"/>
      <c r="F11395" s="33"/>
      <c r="G11395" s="33"/>
      <c r="H11395" s="33"/>
      <c r="I11395" s="171"/>
      <c r="J11395" s="33"/>
      <c r="K11395" s="33"/>
    </row>
    <row r="11396" spans="2:11" x14ac:dyDescent="0.2">
      <c r="B11396" s="33"/>
      <c r="C11396" s="171"/>
      <c r="D11396" s="33"/>
      <c r="E11396" s="33"/>
      <c r="F11396" s="33"/>
      <c r="G11396" s="33"/>
      <c r="H11396" s="33"/>
      <c r="I11396" s="171"/>
      <c r="J11396" s="33"/>
      <c r="K11396" s="33"/>
    </row>
    <row r="11397" spans="2:11" x14ac:dyDescent="0.2">
      <c r="B11397" s="33"/>
      <c r="C11397" s="171"/>
      <c r="D11397" s="33"/>
      <c r="E11397" s="33"/>
      <c r="F11397" s="33"/>
      <c r="G11397" s="33"/>
      <c r="H11397" s="33"/>
      <c r="I11397" s="171"/>
      <c r="J11397" s="33"/>
      <c r="K11397" s="33"/>
    </row>
    <row r="11398" spans="2:11" x14ac:dyDescent="0.2">
      <c r="B11398" s="33"/>
      <c r="C11398" s="171"/>
      <c r="D11398" s="33"/>
      <c r="E11398" s="33"/>
      <c r="F11398" s="33"/>
      <c r="G11398" s="33"/>
      <c r="H11398" s="33"/>
      <c r="I11398" s="171"/>
      <c r="J11398" s="33"/>
      <c r="K11398" s="33"/>
    </row>
    <row r="11399" spans="2:11" x14ac:dyDescent="0.2">
      <c r="B11399" s="33"/>
      <c r="C11399" s="171"/>
      <c r="D11399" s="33"/>
      <c r="E11399" s="33"/>
      <c r="F11399" s="33"/>
      <c r="G11399" s="33"/>
      <c r="H11399" s="33"/>
      <c r="I11399" s="171"/>
      <c r="J11399" s="33"/>
      <c r="K11399" s="33"/>
    </row>
    <row r="11400" spans="2:11" x14ac:dyDescent="0.2">
      <c r="B11400" s="33"/>
      <c r="C11400" s="171"/>
      <c r="D11400" s="33"/>
      <c r="E11400" s="33"/>
      <c r="F11400" s="33"/>
      <c r="G11400" s="33"/>
      <c r="H11400" s="33"/>
      <c r="I11400" s="171"/>
      <c r="J11400" s="33"/>
      <c r="K11400" s="33"/>
    </row>
    <row r="11401" spans="2:11" x14ac:dyDescent="0.2">
      <c r="B11401" s="33"/>
      <c r="C11401" s="171"/>
      <c r="D11401" s="33"/>
      <c r="E11401" s="33"/>
      <c r="F11401" s="33"/>
      <c r="G11401" s="33"/>
      <c r="H11401" s="33"/>
      <c r="I11401" s="171"/>
      <c r="J11401" s="33"/>
      <c r="K11401" s="33"/>
    </row>
    <row r="11402" spans="2:11" x14ac:dyDescent="0.2">
      <c r="B11402" s="33"/>
      <c r="C11402" s="171"/>
      <c r="D11402" s="33"/>
      <c r="E11402" s="33"/>
      <c r="F11402" s="33"/>
      <c r="G11402" s="33"/>
      <c r="H11402" s="33"/>
      <c r="I11402" s="171"/>
      <c r="J11402" s="33"/>
      <c r="K11402" s="33"/>
    </row>
    <row r="11403" spans="2:11" x14ac:dyDescent="0.2">
      <c r="B11403" s="33"/>
      <c r="C11403" s="171"/>
      <c r="D11403" s="33"/>
      <c r="E11403" s="33"/>
      <c r="F11403" s="33"/>
      <c r="G11403" s="33"/>
      <c r="H11403" s="33"/>
      <c r="I11403" s="171"/>
      <c r="J11403" s="33"/>
      <c r="K11403" s="33"/>
    </row>
    <row r="11404" spans="2:11" x14ac:dyDescent="0.2">
      <c r="B11404" s="33"/>
      <c r="C11404" s="171"/>
      <c r="D11404" s="33"/>
      <c r="E11404" s="33"/>
      <c r="F11404" s="33"/>
      <c r="G11404" s="33"/>
      <c r="H11404" s="33"/>
      <c r="I11404" s="171"/>
      <c r="J11404" s="33"/>
      <c r="K11404" s="33"/>
    </row>
    <row r="11405" spans="2:11" x14ac:dyDescent="0.2">
      <c r="B11405" s="33"/>
      <c r="C11405" s="171"/>
      <c r="D11405" s="33"/>
      <c r="E11405" s="33"/>
      <c r="F11405" s="33"/>
      <c r="G11405" s="33"/>
      <c r="H11405" s="33"/>
      <c r="I11405" s="171"/>
      <c r="J11405" s="33"/>
      <c r="K11405" s="33"/>
    </row>
    <row r="11406" spans="2:11" x14ac:dyDescent="0.2">
      <c r="B11406" s="33"/>
      <c r="C11406" s="171"/>
      <c r="D11406" s="33"/>
      <c r="E11406" s="33"/>
      <c r="F11406" s="33"/>
      <c r="G11406" s="33"/>
      <c r="H11406" s="33"/>
      <c r="I11406" s="171"/>
      <c r="J11406" s="33"/>
      <c r="K11406" s="33"/>
    </row>
    <row r="11407" spans="2:11" x14ac:dyDescent="0.2">
      <c r="B11407" s="33"/>
      <c r="C11407" s="171"/>
      <c r="D11407" s="33"/>
      <c r="E11407" s="33"/>
      <c r="F11407" s="33"/>
      <c r="G11407" s="33"/>
      <c r="H11407" s="33"/>
      <c r="I11407" s="171"/>
      <c r="J11407" s="33"/>
      <c r="K11407" s="33"/>
    </row>
    <row r="11408" spans="2:11" x14ac:dyDescent="0.2">
      <c r="B11408" s="33"/>
      <c r="C11408" s="171"/>
      <c r="D11408" s="33"/>
      <c r="E11408" s="33"/>
      <c r="F11408" s="33"/>
      <c r="G11408" s="33"/>
      <c r="H11408" s="33"/>
      <c r="I11408" s="171"/>
      <c r="J11408" s="33"/>
      <c r="K11408" s="33"/>
    </row>
    <row r="11409" spans="2:11" x14ac:dyDescent="0.2">
      <c r="B11409" s="33"/>
      <c r="C11409" s="171"/>
      <c r="D11409" s="33"/>
      <c r="E11409" s="33"/>
      <c r="F11409" s="33"/>
      <c r="G11409" s="33"/>
      <c r="H11409" s="33"/>
      <c r="I11409" s="171"/>
      <c r="J11409" s="33"/>
      <c r="K11409" s="33"/>
    </row>
    <row r="11410" spans="2:11" x14ac:dyDescent="0.2">
      <c r="B11410" s="33"/>
      <c r="C11410" s="171"/>
      <c r="D11410" s="33"/>
      <c r="E11410" s="33"/>
      <c r="F11410" s="33"/>
      <c r="G11410" s="33"/>
      <c r="H11410" s="33"/>
      <c r="I11410" s="171"/>
      <c r="J11410" s="33"/>
      <c r="K11410" s="33"/>
    </row>
    <row r="11411" spans="2:11" x14ac:dyDescent="0.2">
      <c r="B11411" s="33"/>
      <c r="C11411" s="171"/>
      <c r="D11411" s="33"/>
      <c r="E11411" s="33"/>
      <c r="F11411" s="33"/>
      <c r="G11411" s="33"/>
      <c r="H11411" s="33"/>
      <c r="I11411" s="171"/>
      <c r="J11411" s="33"/>
      <c r="K11411" s="33"/>
    </row>
    <row r="11412" spans="2:11" x14ac:dyDescent="0.2">
      <c r="B11412" s="33"/>
      <c r="C11412" s="171"/>
      <c r="D11412" s="33"/>
      <c r="E11412" s="33"/>
      <c r="F11412" s="33"/>
      <c r="G11412" s="33"/>
      <c r="H11412" s="33"/>
      <c r="I11412" s="171"/>
      <c r="J11412" s="33"/>
      <c r="K11412" s="33"/>
    </row>
    <row r="11413" spans="2:11" x14ac:dyDescent="0.2">
      <c r="B11413" s="33"/>
      <c r="C11413" s="171"/>
      <c r="D11413" s="33"/>
      <c r="E11413" s="33"/>
      <c r="F11413" s="33"/>
      <c r="G11413" s="33"/>
      <c r="H11413" s="33"/>
      <c r="I11413" s="171"/>
      <c r="J11413" s="33"/>
      <c r="K11413" s="33"/>
    </row>
    <row r="11414" spans="2:11" x14ac:dyDescent="0.2">
      <c r="B11414" s="33"/>
      <c r="C11414" s="171"/>
      <c r="D11414" s="33"/>
      <c r="E11414" s="33"/>
      <c r="F11414" s="33"/>
      <c r="G11414" s="33"/>
      <c r="H11414" s="33"/>
      <c r="I11414" s="171"/>
      <c r="J11414" s="33"/>
      <c r="K11414" s="33"/>
    </row>
    <row r="11415" spans="2:11" x14ac:dyDescent="0.2">
      <c r="B11415" s="33"/>
      <c r="C11415" s="171"/>
      <c r="D11415" s="33"/>
      <c r="E11415" s="33"/>
      <c r="F11415" s="33"/>
      <c r="G11415" s="33"/>
      <c r="H11415" s="33"/>
      <c r="I11415" s="171"/>
      <c r="J11415" s="33"/>
      <c r="K11415" s="33"/>
    </row>
    <row r="11416" spans="2:11" x14ac:dyDescent="0.2">
      <c r="B11416" s="33"/>
      <c r="C11416" s="171"/>
      <c r="D11416" s="33"/>
      <c r="E11416" s="33"/>
      <c r="F11416" s="33"/>
      <c r="G11416" s="33"/>
      <c r="H11416" s="33"/>
      <c r="I11416" s="171"/>
      <c r="J11416" s="33"/>
      <c r="K11416" s="33"/>
    </row>
    <row r="11417" spans="2:11" x14ac:dyDescent="0.2">
      <c r="B11417" s="33"/>
      <c r="C11417" s="171"/>
      <c r="D11417" s="33"/>
      <c r="E11417" s="33"/>
      <c r="F11417" s="33"/>
      <c r="G11417" s="33"/>
      <c r="H11417" s="33"/>
      <c r="I11417" s="171"/>
      <c r="J11417" s="33"/>
      <c r="K11417" s="33"/>
    </row>
    <row r="11418" spans="2:11" x14ac:dyDescent="0.2">
      <c r="B11418" s="33"/>
      <c r="C11418" s="171"/>
      <c r="D11418" s="33"/>
      <c r="E11418" s="33"/>
      <c r="F11418" s="33"/>
      <c r="G11418" s="33"/>
      <c r="H11418" s="33"/>
      <c r="I11418" s="171"/>
      <c r="J11418" s="33"/>
      <c r="K11418" s="33"/>
    </row>
    <row r="11419" spans="2:11" x14ac:dyDescent="0.2">
      <c r="B11419" s="33"/>
      <c r="C11419" s="171"/>
      <c r="D11419" s="33"/>
      <c r="E11419" s="33"/>
      <c r="F11419" s="33"/>
      <c r="G11419" s="33"/>
      <c r="H11419" s="33"/>
      <c r="I11419" s="171"/>
      <c r="J11419" s="33"/>
      <c r="K11419" s="33"/>
    </row>
    <row r="11420" spans="2:11" x14ac:dyDescent="0.2">
      <c r="B11420" s="33"/>
      <c r="C11420" s="171"/>
      <c r="D11420" s="33"/>
      <c r="E11420" s="33"/>
      <c r="F11420" s="33"/>
      <c r="G11420" s="33"/>
      <c r="H11420" s="33"/>
      <c r="I11420" s="171"/>
      <c r="J11420" s="33"/>
      <c r="K11420" s="33"/>
    </row>
    <row r="11421" spans="2:11" x14ac:dyDescent="0.2">
      <c r="B11421" s="33"/>
      <c r="C11421" s="171"/>
      <c r="D11421" s="33"/>
      <c r="E11421" s="33"/>
      <c r="F11421" s="33"/>
      <c r="G11421" s="33"/>
      <c r="H11421" s="33"/>
      <c r="I11421" s="171"/>
      <c r="J11421" s="33"/>
      <c r="K11421" s="33"/>
    </row>
    <row r="11422" spans="2:11" x14ac:dyDescent="0.2">
      <c r="B11422" s="33"/>
      <c r="C11422" s="171"/>
      <c r="D11422" s="33"/>
      <c r="E11422" s="33"/>
      <c r="F11422" s="33"/>
      <c r="G11422" s="33"/>
      <c r="H11422" s="33"/>
      <c r="I11422" s="171"/>
      <c r="J11422" s="33"/>
      <c r="K11422" s="33"/>
    </row>
    <row r="11423" spans="2:11" x14ac:dyDescent="0.2">
      <c r="B11423" s="33"/>
      <c r="C11423" s="171"/>
      <c r="D11423" s="33"/>
      <c r="E11423" s="33"/>
      <c r="F11423" s="33"/>
      <c r="G11423" s="33"/>
      <c r="H11423" s="33"/>
      <c r="I11423" s="171"/>
      <c r="J11423" s="33"/>
      <c r="K11423" s="33"/>
    </row>
    <row r="11424" spans="2:11" x14ac:dyDescent="0.2">
      <c r="B11424" s="33"/>
      <c r="C11424" s="171"/>
      <c r="D11424" s="33"/>
      <c r="E11424" s="33"/>
      <c r="F11424" s="33"/>
      <c r="G11424" s="33"/>
      <c r="H11424" s="33"/>
      <c r="I11424" s="171"/>
      <c r="J11424" s="33"/>
      <c r="K11424" s="33"/>
    </row>
    <row r="11425" spans="2:11" x14ac:dyDescent="0.2">
      <c r="B11425" s="33"/>
      <c r="C11425" s="171"/>
      <c r="D11425" s="33"/>
      <c r="E11425" s="33"/>
      <c r="F11425" s="33"/>
      <c r="G11425" s="33"/>
      <c r="H11425" s="33"/>
      <c r="I11425" s="171"/>
      <c r="J11425" s="33"/>
      <c r="K11425" s="33"/>
    </row>
    <row r="11426" spans="2:11" x14ac:dyDescent="0.2">
      <c r="B11426" s="33"/>
      <c r="C11426" s="171"/>
      <c r="D11426" s="33"/>
      <c r="E11426" s="33"/>
      <c r="F11426" s="33"/>
      <c r="G11426" s="33"/>
      <c r="H11426" s="33"/>
      <c r="I11426" s="171"/>
      <c r="J11426" s="33"/>
      <c r="K11426" s="33"/>
    </row>
    <row r="11427" spans="2:11" x14ac:dyDescent="0.2">
      <c r="B11427" s="33"/>
      <c r="C11427" s="171"/>
      <c r="D11427" s="33"/>
      <c r="E11427" s="33"/>
      <c r="F11427" s="33"/>
      <c r="G11427" s="33"/>
      <c r="H11427" s="33"/>
      <c r="I11427" s="171"/>
      <c r="J11427" s="33"/>
      <c r="K11427" s="33"/>
    </row>
    <row r="11428" spans="2:11" x14ac:dyDescent="0.2">
      <c r="B11428" s="33"/>
      <c r="C11428" s="171"/>
      <c r="D11428" s="33"/>
      <c r="E11428" s="33"/>
      <c r="F11428" s="33"/>
      <c r="G11428" s="33"/>
      <c r="H11428" s="33"/>
      <c r="I11428" s="171"/>
      <c r="J11428" s="33"/>
      <c r="K11428" s="33"/>
    </row>
    <row r="11429" spans="2:11" x14ac:dyDescent="0.2">
      <c r="B11429" s="33"/>
      <c r="C11429" s="171"/>
      <c r="D11429" s="33"/>
      <c r="E11429" s="33"/>
      <c r="F11429" s="33"/>
      <c r="G11429" s="33"/>
      <c r="H11429" s="33"/>
      <c r="I11429" s="171"/>
      <c r="J11429" s="33"/>
      <c r="K11429" s="33"/>
    </row>
    <row r="11430" spans="2:11" x14ac:dyDescent="0.2">
      <c r="B11430" s="33"/>
      <c r="C11430" s="171"/>
      <c r="D11430" s="33"/>
      <c r="E11430" s="33"/>
      <c r="F11430" s="33"/>
      <c r="G11430" s="33"/>
      <c r="H11430" s="33"/>
      <c r="I11430" s="171"/>
      <c r="J11430" s="33"/>
      <c r="K11430" s="33"/>
    </row>
    <row r="11431" spans="2:11" x14ac:dyDescent="0.2">
      <c r="B11431" s="33"/>
      <c r="C11431" s="171"/>
      <c r="D11431" s="33"/>
      <c r="E11431" s="33"/>
      <c r="F11431" s="33"/>
      <c r="G11431" s="33"/>
      <c r="H11431" s="33"/>
      <c r="I11431" s="171"/>
      <c r="J11431" s="33"/>
      <c r="K11431" s="33"/>
    </row>
    <row r="11432" spans="2:11" x14ac:dyDescent="0.2">
      <c r="B11432" s="33"/>
      <c r="C11432" s="171"/>
      <c r="D11432" s="33"/>
      <c r="E11432" s="33"/>
      <c r="F11432" s="33"/>
      <c r="G11432" s="33"/>
      <c r="H11432" s="33"/>
      <c r="I11432" s="171"/>
      <c r="J11432" s="33"/>
      <c r="K11432" s="33"/>
    </row>
    <row r="11433" spans="2:11" x14ac:dyDescent="0.2">
      <c r="B11433" s="33"/>
      <c r="C11433" s="171"/>
      <c r="D11433" s="33"/>
      <c r="E11433" s="33"/>
      <c r="F11433" s="33"/>
      <c r="G11433" s="33"/>
      <c r="H11433" s="33"/>
      <c r="I11433" s="171"/>
      <c r="J11433" s="33"/>
      <c r="K11433" s="33"/>
    </row>
    <row r="11434" spans="2:11" x14ac:dyDescent="0.2">
      <c r="B11434" s="33"/>
      <c r="C11434" s="171"/>
      <c r="D11434" s="33"/>
      <c r="E11434" s="33"/>
      <c r="F11434" s="33"/>
      <c r="G11434" s="33"/>
      <c r="H11434" s="33"/>
      <c r="I11434" s="171"/>
      <c r="J11434" s="33"/>
      <c r="K11434" s="33"/>
    </row>
    <row r="11435" spans="2:11" x14ac:dyDescent="0.2">
      <c r="B11435" s="33"/>
      <c r="C11435" s="171"/>
      <c r="D11435" s="33"/>
      <c r="E11435" s="33"/>
      <c r="F11435" s="33"/>
      <c r="G11435" s="33"/>
      <c r="H11435" s="33"/>
      <c r="I11435" s="171"/>
      <c r="J11435" s="33"/>
      <c r="K11435" s="33"/>
    </row>
    <row r="11436" spans="2:11" x14ac:dyDescent="0.2">
      <c r="B11436" s="33"/>
      <c r="C11436" s="171"/>
      <c r="D11436" s="33"/>
      <c r="E11436" s="33"/>
      <c r="F11436" s="33"/>
      <c r="G11436" s="33"/>
      <c r="H11436" s="33"/>
      <c r="I11436" s="171"/>
      <c r="J11436" s="33"/>
      <c r="K11436" s="33"/>
    </row>
    <row r="11437" spans="2:11" x14ac:dyDescent="0.2">
      <c r="B11437" s="33"/>
      <c r="C11437" s="171"/>
      <c r="D11437" s="33"/>
      <c r="E11437" s="33"/>
      <c r="F11437" s="33"/>
      <c r="G11437" s="33"/>
      <c r="H11437" s="33"/>
      <c r="I11437" s="171"/>
      <c r="J11437" s="33"/>
      <c r="K11437" s="33"/>
    </row>
    <row r="11438" spans="2:11" x14ac:dyDescent="0.2">
      <c r="B11438" s="33"/>
      <c r="C11438" s="171"/>
      <c r="D11438" s="33"/>
      <c r="E11438" s="33"/>
      <c r="F11438" s="33"/>
      <c r="G11438" s="33"/>
      <c r="H11438" s="33"/>
      <c r="I11438" s="171"/>
      <c r="J11438" s="33"/>
      <c r="K11438" s="33"/>
    </row>
    <row r="11439" spans="2:11" x14ac:dyDescent="0.2">
      <c r="B11439" s="33"/>
      <c r="C11439" s="171"/>
      <c r="D11439" s="33"/>
      <c r="E11439" s="33"/>
      <c r="F11439" s="33"/>
      <c r="G11439" s="33"/>
      <c r="H11439" s="33"/>
      <c r="I11439" s="171"/>
      <c r="J11439" s="33"/>
      <c r="K11439" s="33"/>
    </row>
    <row r="11440" spans="2:11" x14ac:dyDescent="0.2">
      <c r="B11440" s="33"/>
      <c r="C11440" s="171"/>
      <c r="D11440" s="33"/>
      <c r="E11440" s="33"/>
      <c r="F11440" s="33"/>
      <c r="G11440" s="33"/>
      <c r="H11440" s="33"/>
      <c r="I11440" s="171"/>
      <c r="J11440" s="33"/>
      <c r="K11440" s="33"/>
    </row>
    <row r="11441" spans="2:11" x14ac:dyDescent="0.2">
      <c r="B11441" s="33"/>
      <c r="C11441" s="171"/>
      <c r="D11441" s="33"/>
      <c r="E11441" s="33"/>
      <c r="F11441" s="33"/>
      <c r="G11441" s="33"/>
      <c r="H11441" s="33"/>
      <c r="I11441" s="171"/>
      <c r="J11441" s="33"/>
      <c r="K11441" s="33"/>
    </row>
    <row r="11442" spans="2:11" x14ac:dyDescent="0.2">
      <c r="B11442" s="33"/>
      <c r="C11442" s="171"/>
      <c r="D11442" s="33"/>
      <c r="E11442" s="33"/>
      <c r="F11442" s="33"/>
      <c r="G11442" s="33"/>
      <c r="H11442" s="33"/>
      <c r="I11442" s="171"/>
      <c r="J11442" s="33"/>
      <c r="K11442" s="33"/>
    </row>
    <row r="11443" spans="2:11" x14ac:dyDescent="0.2">
      <c r="B11443" s="33"/>
      <c r="C11443" s="171"/>
      <c r="D11443" s="33"/>
      <c r="E11443" s="33"/>
      <c r="F11443" s="33"/>
      <c r="G11443" s="33"/>
      <c r="H11443" s="33"/>
      <c r="I11443" s="171"/>
      <c r="J11443" s="33"/>
      <c r="K11443" s="33"/>
    </row>
    <row r="11444" spans="2:11" x14ac:dyDescent="0.2">
      <c r="B11444" s="33"/>
      <c r="C11444" s="171"/>
      <c r="D11444" s="33"/>
      <c r="E11444" s="33"/>
      <c r="F11444" s="33"/>
      <c r="G11444" s="33"/>
      <c r="H11444" s="33"/>
      <c r="I11444" s="171"/>
      <c r="J11444" s="33"/>
      <c r="K11444" s="33"/>
    </row>
    <row r="11445" spans="2:11" x14ac:dyDescent="0.2">
      <c r="B11445" s="33"/>
      <c r="C11445" s="171"/>
      <c r="D11445" s="33"/>
      <c r="E11445" s="33"/>
      <c r="F11445" s="33"/>
      <c r="G11445" s="33"/>
      <c r="H11445" s="33"/>
      <c r="I11445" s="171"/>
      <c r="J11445" s="33"/>
      <c r="K11445" s="33"/>
    </row>
    <row r="11446" spans="2:11" x14ac:dyDescent="0.2">
      <c r="B11446" s="33"/>
      <c r="C11446" s="171"/>
      <c r="D11446" s="33"/>
      <c r="E11446" s="33"/>
      <c r="F11446" s="33"/>
      <c r="G11446" s="33"/>
      <c r="H11446" s="33"/>
      <c r="I11446" s="171"/>
      <c r="J11446" s="33"/>
      <c r="K11446" s="33"/>
    </row>
    <row r="11447" spans="2:11" x14ac:dyDescent="0.2">
      <c r="B11447" s="33"/>
      <c r="C11447" s="171"/>
      <c r="D11447" s="33"/>
      <c r="E11447" s="33"/>
      <c r="F11447" s="33"/>
      <c r="G11447" s="33"/>
      <c r="H11447" s="33"/>
      <c r="I11447" s="171"/>
      <c r="J11447" s="33"/>
      <c r="K11447" s="33"/>
    </row>
    <row r="11448" spans="2:11" x14ac:dyDescent="0.2">
      <c r="B11448" s="33"/>
      <c r="C11448" s="171"/>
      <c r="D11448" s="33"/>
      <c r="E11448" s="33"/>
      <c r="F11448" s="33"/>
      <c r="G11448" s="33"/>
      <c r="H11448" s="33"/>
      <c r="I11448" s="171"/>
      <c r="J11448" s="33"/>
      <c r="K11448" s="33"/>
    </row>
    <row r="11449" spans="2:11" x14ac:dyDescent="0.2">
      <c r="B11449" s="33"/>
      <c r="C11449" s="171"/>
      <c r="D11449" s="33"/>
      <c r="E11449" s="33"/>
      <c r="F11449" s="33"/>
      <c r="G11449" s="33"/>
      <c r="H11449" s="33"/>
      <c r="I11449" s="171"/>
      <c r="J11449" s="33"/>
      <c r="K11449" s="33"/>
    </row>
    <row r="11450" spans="2:11" x14ac:dyDescent="0.2">
      <c r="B11450" s="33"/>
      <c r="C11450" s="171"/>
      <c r="D11450" s="33"/>
      <c r="E11450" s="33"/>
      <c r="F11450" s="33"/>
      <c r="G11450" s="33"/>
      <c r="H11450" s="33"/>
      <c r="I11450" s="171"/>
      <c r="J11450" s="33"/>
      <c r="K11450" s="33"/>
    </row>
    <row r="11451" spans="2:11" x14ac:dyDescent="0.2">
      <c r="B11451" s="33"/>
      <c r="C11451" s="171"/>
      <c r="D11451" s="33"/>
      <c r="E11451" s="33"/>
      <c r="F11451" s="33"/>
      <c r="G11451" s="33"/>
      <c r="H11451" s="33"/>
      <c r="I11451" s="171"/>
      <c r="J11451" s="33"/>
      <c r="K11451" s="33"/>
    </row>
    <row r="11452" spans="2:11" x14ac:dyDescent="0.2">
      <c r="B11452" s="33"/>
      <c r="C11452" s="171"/>
      <c r="D11452" s="33"/>
      <c r="E11452" s="33"/>
      <c r="F11452" s="33"/>
      <c r="G11452" s="33"/>
      <c r="H11452" s="33"/>
      <c r="I11452" s="171"/>
      <c r="J11452" s="33"/>
      <c r="K11452" s="33"/>
    </row>
    <row r="11453" spans="2:11" x14ac:dyDescent="0.2">
      <c r="B11453" s="33"/>
      <c r="C11453" s="171"/>
      <c r="D11453" s="33"/>
      <c r="E11453" s="33"/>
      <c r="F11453" s="33"/>
      <c r="G11453" s="33"/>
      <c r="H11453" s="33"/>
      <c r="I11453" s="171"/>
      <c r="J11453" s="33"/>
      <c r="K11453" s="33"/>
    </row>
    <row r="11454" spans="2:11" x14ac:dyDescent="0.2">
      <c r="B11454" s="33"/>
      <c r="C11454" s="171"/>
      <c r="D11454" s="33"/>
      <c r="E11454" s="33"/>
      <c r="F11454" s="33"/>
      <c r="G11454" s="33"/>
      <c r="H11454" s="33"/>
      <c r="I11454" s="171"/>
      <c r="J11454" s="33"/>
      <c r="K11454" s="33"/>
    </row>
    <row r="11455" spans="2:11" x14ac:dyDescent="0.2">
      <c r="B11455" s="33"/>
      <c r="C11455" s="171"/>
      <c r="D11455" s="33"/>
      <c r="E11455" s="33"/>
      <c r="F11455" s="33"/>
      <c r="G11455" s="33"/>
      <c r="H11455" s="33"/>
      <c r="I11455" s="171"/>
      <c r="J11455" s="33"/>
      <c r="K11455" s="33"/>
    </row>
    <row r="11456" spans="2:11" x14ac:dyDescent="0.2">
      <c r="B11456" s="33"/>
      <c r="C11456" s="171"/>
      <c r="D11456" s="33"/>
      <c r="E11456" s="33"/>
      <c r="F11456" s="33"/>
      <c r="G11456" s="33"/>
      <c r="H11456" s="33"/>
      <c r="I11456" s="171"/>
      <c r="J11456" s="33"/>
      <c r="K11456" s="33"/>
    </row>
    <row r="11457" spans="2:11" x14ac:dyDescent="0.2">
      <c r="B11457" s="33"/>
      <c r="C11457" s="171"/>
      <c r="D11457" s="33"/>
      <c r="E11457" s="33"/>
      <c r="F11457" s="33"/>
      <c r="G11457" s="33"/>
      <c r="H11457" s="33"/>
      <c r="I11457" s="171"/>
      <c r="J11457" s="33"/>
      <c r="K11457" s="33"/>
    </row>
    <row r="11458" spans="2:11" x14ac:dyDescent="0.2">
      <c r="B11458" s="33"/>
      <c r="C11458" s="171"/>
      <c r="D11458" s="33"/>
      <c r="E11458" s="33"/>
      <c r="F11458" s="33"/>
      <c r="G11458" s="33"/>
      <c r="H11458" s="33"/>
      <c r="I11458" s="171"/>
      <c r="J11458" s="33"/>
      <c r="K11458" s="33"/>
    </row>
    <row r="11459" spans="2:11" x14ac:dyDescent="0.2">
      <c r="B11459" s="33"/>
      <c r="C11459" s="171"/>
      <c r="D11459" s="33"/>
      <c r="E11459" s="33"/>
      <c r="F11459" s="33"/>
      <c r="G11459" s="33"/>
      <c r="H11459" s="33"/>
      <c r="I11459" s="171"/>
      <c r="J11459" s="33"/>
      <c r="K11459" s="33"/>
    </row>
    <row r="11460" spans="2:11" x14ac:dyDescent="0.2">
      <c r="B11460" s="33"/>
      <c r="C11460" s="171"/>
      <c r="D11460" s="33"/>
      <c r="E11460" s="33"/>
      <c r="F11460" s="33"/>
      <c r="G11460" s="33"/>
      <c r="H11460" s="33"/>
      <c r="I11460" s="171"/>
      <c r="J11460" s="33"/>
      <c r="K11460" s="33"/>
    </row>
    <row r="11461" spans="2:11" x14ac:dyDescent="0.2">
      <c r="B11461" s="33"/>
      <c r="C11461" s="171"/>
      <c r="D11461" s="33"/>
      <c r="E11461" s="33"/>
      <c r="F11461" s="33"/>
      <c r="G11461" s="33"/>
      <c r="H11461" s="33"/>
      <c r="I11461" s="171"/>
      <c r="J11461" s="33"/>
      <c r="K11461" s="33"/>
    </row>
    <row r="11462" spans="2:11" x14ac:dyDescent="0.2">
      <c r="B11462" s="33"/>
      <c r="C11462" s="171"/>
      <c r="D11462" s="33"/>
      <c r="E11462" s="33"/>
      <c r="F11462" s="33"/>
      <c r="G11462" s="33"/>
      <c r="H11462" s="33"/>
      <c r="I11462" s="171"/>
      <c r="J11462" s="33"/>
      <c r="K11462" s="33"/>
    </row>
    <row r="11463" spans="2:11" x14ac:dyDescent="0.2">
      <c r="B11463" s="33"/>
      <c r="C11463" s="171"/>
      <c r="D11463" s="33"/>
      <c r="E11463" s="33"/>
      <c r="F11463" s="33"/>
      <c r="G11463" s="33"/>
      <c r="H11463" s="33"/>
      <c r="I11463" s="171"/>
      <c r="J11463" s="33"/>
      <c r="K11463" s="33"/>
    </row>
    <row r="11464" spans="2:11" x14ac:dyDescent="0.2">
      <c r="B11464" s="33"/>
      <c r="C11464" s="171"/>
      <c r="D11464" s="33"/>
      <c r="E11464" s="33"/>
      <c r="F11464" s="33"/>
      <c r="G11464" s="33"/>
      <c r="H11464" s="33"/>
      <c r="I11464" s="171"/>
      <c r="J11464" s="33"/>
      <c r="K11464" s="33"/>
    </row>
    <row r="11465" spans="2:11" x14ac:dyDescent="0.2">
      <c r="B11465" s="33"/>
      <c r="C11465" s="171"/>
      <c r="D11465" s="33"/>
      <c r="E11465" s="33"/>
      <c r="F11465" s="33"/>
      <c r="G11465" s="33"/>
      <c r="H11465" s="33"/>
      <c r="I11465" s="171"/>
      <c r="J11465" s="33"/>
      <c r="K11465" s="33"/>
    </row>
    <row r="11466" spans="2:11" x14ac:dyDescent="0.2">
      <c r="B11466" s="33"/>
      <c r="C11466" s="171"/>
      <c r="D11466" s="33"/>
      <c r="E11466" s="33"/>
      <c r="F11466" s="33"/>
      <c r="G11466" s="33"/>
      <c r="H11466" s="33"/>
      <c r="I11466" s="171"/>
      <c r="J11466" s="33"/>
      <c r="K11466" s="33"/>
    </row>
    <row r="11467" spans="2:11" x14ac:dyDescent="0.2">
      <c r="B11467" s="33"/>
      <c r="C11467" s="171"/>
      <c r="D11467" s="33"/>
      <c r="E11467" s="33"/>
      <c r="F11467" s="33"/>
      <c r="G11467" s="33"/>
      <c r="H11467" s="33"/>
      <c r="I11467" s="171"/>
      <c r="J11467" s="33"/>
      <c r="K11467" s="33"/>
    </row>
    <row r="11468" spans="2:11" x14ac:dyDescent="0.2">
      <c r="B11468" s="33"/>
      <c r="C11468" s="171"/>
      <c r="D11468" s="33"/>
      <c r="E11468" s="33"/>
      <c r="F11468" s="33"/>
      <c r="G11468" s="33"/>
      <c r="H11468" s="33"/>
      <c r="I11468" s="171"/>
      <c r="J11468" s="33"/>
      <c r="K11468" s="33"/>
    </row>
    <row r="11469" spans="2:11" x14ac:dyDescent="0.2">
      <c r="B11469" s="33"/>
      <c r="C11469" s="171"/>
      <c r="D11469" s="33"/>
      <c r="E11469" s="33"/>
      <c r="F11469" s="33"/>
      <c r="G11469" s="33"/>
      <c r="H11469" s="33"/>
      <c r="I11469" s="171"/>
      <c r="J11469" s="33"/>
      <c r="K11469" s="33"/>
    </row>
    <row r="11470" spans="2:11" x14ac:dyDescent="0.2">
      <c r="B11470" s="33"/>
      <c r="C11470" s="171"/>
      <c r="D11470" s="33"/>
      <c r="E11470" s="33"/>
      <c r="F11470" s="33"/>
      <c r="G11470" s="33"/>
      <c r="H11470" s="33"/>
      <c r="I11470" s="171"/>
      <c r="J11470" s="33"/>
      <c r="K11470" s="33"/>
    </row>
    <row r="11471" spans="2:11" x14ac:dyDescent="0.2">
      <c r="B11471" s="33"/>
      <c r="C11471" s="171"/>
      <c r="D11471" s="33"/>
      <c r="E11471" s="33"/>
      <c r="F11471" s="33"/>
      <c r="G11471" s="33"/>
      <c r="H11471" s="33"/>
      <c r="I11471" s="171"/>
      <c r="J11471" s="33"/>
      <c r="K11471" s="33"/>
    </row>
    <row r="11472" spans="2:11" x14ac:dyDescent="0.2">
      <c r="B11472" s="33"/>
      <c r="C11472" s="171"/>
      <c r="D11472" s="33"/>
      <c r="E11472" s="33"/>
      <c r="F11472" s="33"/>
      <c r="G11472" s="33"/>
      <c r="H11472" s="33"/>
      <c r="I11472" s="171"/>
      <c r="J11472" s="33"/>
      <c r="K11472" s="33"/>
    </row>
    <row r="11473" spans="2:11" x14ac:dyDescent="0.2">
      <c r="B11473" s="33"/>
      <c r="C11473" s="171"/>
      <c r="D11473" s="33"/>
      <c r="E11473" s="33"/>
      <c r="F11473" s="33"/>
      <c r="G11473" s="33"/>
      <c r="H11473" s="33"/>
      <c r="I11473" s="171"/>
      <c r="J11473" s="33"/>
      <c r="K11473" s="33"/>
    </row>
    <row r="11474" spans="2:11" x14ac:dyDescent="0.2">
      <c r="B11474" s="33"/>
      <c r="C11474" s="171"/>
      <c r="D11474" s="33"/>
      <c r="E11474" s="33"/>
      <c r="F11474" s="33"/>
      <c r="G11474" s="33"/>
      <c r="H11474" s="33"/>
      <c r="I11474" s="171"/>
      <c r="J11474" s="33"/>
      <c r="K11474" s="33"/>
    </row>
    <row r="11475" spans="2:11" x14ac:dyDescent="0.2">
      <c r="B11475" s="33"/>
      <c r="C11475" s="171"/>
      <c r="D11475" s="33"/>
      <c r="E11475" s="33"/>
      <c r="F11475" s="33"/>
      <c r="G11475" s="33"/>
      <c r="H11475" s="33"/>
      <c r="I11475" s="171"/>
      <c r="J11475" s="33"/>
      <c r="K11475" s="33"/>
    </row>
    <row r="11476" spans="2:11" x14ac:dyDescent="0.2">
      <c r="B11476" s="33"/>
      <c r="C11476" s="171"/>
      <c r="D11476" s="33"/>
      <c r="E11476" s="33"/>
      <c r="F11476" s="33"/>
      <c r="G11476" s="33"/>
      <c r="H11476" s="33"/>
      <c r="I11476" s="171"/>
      <c r="J11476" s="33"/>
      <c r="K11476" s="33"/>
    </row>
    <row r="11477" spans="2:11" x14ac:dyDescent="0.2">
      <c r="B11477" s="33"/>
      <c r="C11477" s="171"/>
      <c r="D11477" s="33"/>
      <c r="E11477" s="33"/>
      <c r="F11477" s="33"/>
      <c r="G11477" s="33"/>
      <c r="H11477" s="33"/>
      <c r="I11477" s="171"/>
      <c r="J11477" s="33"/>
      <c r="K11477" s="33"/>
    </row>
    <row r="11478" spans="2:11" x14ac:dyDescent="0.2">
      <c r="B11478" s="33"/>
      <c r="C11478" s="171"/>
      <c r="D11478" s="33"/>
      <c r="E11478" s="33"/>
      <c r="F11478" s="33"/>
      <c r="G11478" s="33"/>
      <c r="H11478" s="33"/>
      <c r="I11478" s="171"/>
      <c r="J11478" s="33"/>
      <c r="K11478" s="33"/>
    </row>
    <row r="11479" spans="2:11" x14ac:dyDescent="0.2">
      <c r="B11479" s="33"/>
      <c r="C11479" s="171"/>
      <c r="D11479" s="33"/>
      <c r="E11479" s="33"/>
      <c r="F11479" s="33"/>
      <c r="G11479" s="33"/>
      <c r="H11479" s="33"/>
      <c r="I11479" s="171"/>
      <c r="J11479" s="33"/>
      <c r="K11479" s="33"/>
    </row>
    <row r="11480" spans="2:11" x14ac:dyDescent="0.2">
      <c r="B11480" s="33"/>
      <c r="C11480" s="171"/>
      <c r="D11480" s="33"/>
      <c r="E11480" s="33"/>
      <c r="F11480" s="33"/>
      <c r="G11480" s="33"/>
      <c r="H11480" s="33"/>
      <c r="I11480" s="171"/>
      <c r="J11480" s="33"/>
      <c r="K11480" s="33"/>
    </row>
    <row r="11481" spans="2:11" x14ac:dyDescent="0.2">
      <c r="B11481" s="33"/>
      <c r="C11481" s="171"/>
      <c r="D11481" s="33"/>
      <c r="E11481" s="33"/>
      <c r="F11481" s="33"/>
      <c r="G11481" s="33"/>
      <c r="H11481" s="33"/>
      <c r="I11481" s="171"/>
      <c r="J11481" s="33"/>
      <c r="K11481" s="33"/>
    </row>
    <row r="11482" spans="2:11" x14ac:dyDescent="0.2">
      <c r="B11482" s="33"/>
      <c r="C11482" s="171"/>
      <c r="D11482" s="33"/>
      <c r="E11482" s="33"/>
      <c r="F11482" s="33"/>
      <c r="G11482" s="33"/>
      <c r="H11482" s="33"/>
      <c r="I11482" s="171"/>
      <c r="J11482" s="33"/>
      <c r="K11482" s="33"/>
    </row>
    <row r="11483" spans="2:11" x14ac:dyDescent="0.2">
      <c r="B11483" s="33"/>
      <c r="C11483" s="171"/>
      <c r="D11483" s="33"/>
      <c r="E11483" s="33"/>
      <c r="F11483" s="33"/>
      <c r="G11483" s="33"/>
      <c r="H11483" s="33"/>
      <c r="I11483" s="171"/>
      <c r="J11483" s="33"/>
      <c r="K11483" s="33"/>
    </row>
    <row r="11484" spans="2:11" x14ac:dyDescent="0.2">
      <c r="B11484" s="33"/>
      <c r="C11484" s="171"/>
      <c r="D11484" s="33"/>
      <c r="E11484" s="33"/>
      <c r="F11484" s="33"/>
      <c r="G11484" s="33"/>
      <c r="H11484" s="33"/>
      <c r="I11484" s="171"/>
      <c r="J11484" s="33"/>
      <c r="K11484" s="33"/>
    </row>
    <row r="11485" spans="2:11" x14ac:dyDescent="0.2">
      <c r="B11485" s="33"/>
      <c r="C11485" s="171"/>
      <c r="D11485" s="33"/>
      <c r="E11485" s="33"/>
      <c r="F11485" s="33"/>
      <c r="G11485" s="33"/>
      <c r="H11485" s="33"/>
      <c r="I11485" s="171"/>
      <c r="J11485" s="33"/>
      <c r="K11485" s="33"/>
    </row>
    <row r="11486" spans="2:11" x14ac:dyDescent="0.2">
      <c r="B11486" s="33"/>
      <c r="C11486" s="171"/>
      <c r="D11486" s="33"/>
      <c r="E11486" s="33"/>
      <c r="F11486" s="33"/>
      <c r="G11486" s="33"/>
      <c r="H11486" s="33"/>
      <c r="I11486" s="171"/>
      <c r="J11486" s="33"/>
      <c r="K11486" s="33"/>
    </row>
    <row r="11487" spans="2:11" x14ac:dyDescent="0.2">
      <c r="B11487" s="33"/>
      <c r="C11487" s="171"/>
      <c r="D11487" s="33"/>
      <c r="E11487" s="33"/>
      <c r="F11487" s="33"/>
      <c r="G11487" s="33"/>
      <c r="H11487" s="33"/>
      <c r="I11487" s="171"/>
      <c r="J11487" s="33"/>
      <c r="K11487" s="33"/>
    </row>
    <row r="11488" spans="2:11" x14ac:dyDescent="0.2">
      <c r="B11488" s="33"/>
      <c r="C11488" s="171"/>
      <c r="D11488" s="33"/>
      <c r="E11488" s="33"/>
      <c r="F11488" s="33"/>
      <c r="G11488" s="33"/>
      <c r="H11488" s="33"/>
      <c r="I11488" s="171"/>
      <c r="J11488" s="33"/>
      <c r="K11488" s="33"/>
    </row>
    <row r="11489" spans="2:11" x14ac:dyDescent="0.2">
      <c r="B11489" s="33"/>
      <c r="C11489" s="171"/>
      <c r="D11489" s="33"/>
      <c r="E11489" s="33"/>
      <c r="F11489" s="33"/>
      <c r="G11489" s="33"/>
      <c r="H11489" s="33"/>
      <c r="I11489" s="171"/>
      <c r="J11489" s="33"/>
      <c r="K11489" s="33"/>
    </row>
    <row r="11490" spans="2:11" x14ac:dyDescent="0.2">
      <c r="B11490" s="33"/>
      <c r="C11490" s="171"/>
      <c r="D11490" s="33"/>
      <c r="E11490" s="33"/>
      <c r="F11490" s="33"/>
      <c r="G11490" s="33"/>
      <c r="H11490" s="33"/>
      <c r="I11490" s="171"/>
      <c r="J11490" s="33"/>
      <c r="K11490" s="33"/>
    </row>
    <row r="11491" spans="2:11" x14ac:dyDescent="0.2">
      <c r="B11491" s="33"/>
      <c r="C11491" s="171"/>
      <c r="D11491" s="33"/>
      <c r="E11491" s="33"/>
      <c r="F11491" s="33"/>
      <c r="G11491" s="33"/>
      <c r="H11491" s="33"/>
      <c r="I11491" s="171"/>
      <c r="J11491" s="33"/>
      <c r="K11491" s="33"/>
    </row>
    <row r="11492" spans="2:11" x14ac:dyDescent="0.2">
      <c r="B11492" s="33"/>
      <c r="C11492" s="171"/>
      <c r="D11492" s="33"/>
      <c r="E11492" s="33"/>
      <c r="F11492" s="33"/>
      <c r="G11492" s="33"/>
      <c r="H11492" s="33"/>
      <c r="I11492" s="171"/>
      <c r="J11492" s="33"/>
      <c r="K11492" s="33"/>
    </row>
    <row r="11493" spans="2:11" x14ac:dyDescent="0.2">
      <c r="B11493" s="33"/>
      <c r="C11493" s="171"/>
      <c r="D11493" s="33"/>
      <c r="E11493" s="33"/>
      <c r="F11493" s="33"/>
      <c r="G11493" s="33"/>
      <c r="H11493" s="33"/>
      <c r="I11493" s="171"/>
      <c r="J11493" s="33"/>
      <c r="K11493" s="33"/>
    </row>
    <row r="11494" spans="2:11" x14ac:dyDescent="0.2">
      <c r="B11494" s="33"/>
      <c r="C11494" s="171"/>
      <c r="D11494" s="33"/>
      <c r="E11494" s="33"/>
      <c r="F11494" s="33"/>
      <c r="G11494" s="33"/>
      <c r="H11494" s="33"/>
      <c r="I11494" s="171"/>
      <c r="J11494" s="33"/>
      <c r="K11494" s="33"/>
    </row>
    <row r="11495" spans="2:11" x14ac:dyDescent="0.2">
      <c r="B11495" s="33"/>
      <c r="C11495" s="171"/>
      <c r="D11495" s="33"/>
      <c r="E11495" s="33"/>
      <c r="F11495" s="33"/>
      <c r="G11495" s="33"/>
      <c r="H11495" s="33"/>
      <c r="I11495" s="171"/>
      <c r="J11495" s="33"/>
      <c r="K11495" s="33"/>
    </row>
    <row r="11496" spans="2:11" x14ac:dyDescent="0.2">
      <c r="B11496" s="33"/>
      <c r="C11496" s="171"/>
      <c r="D11496" s="33"/>
      <c r="E11496" s="33"/>
      <c r="F11496" s="33"/>
      <c r="G11496" s="33"/>
      <c r="H11496" s="33"/>
      <c r="I11496" s="171"/>
      <c r="J11496" s="33"/>
      <c r="K11496" s="33"/>
    </row>
    <row r="11497" spans="2:11" x14ac:dyDescent="0.2">
      <c r="B11497" s="33"/>
      <c r="C11497" s="171"/>
      <c r="D11497" s="33"/>
      <c r="E11497" s="33"/>
      <c r="F11497" s="33"/>
      <c r="G11497" s="33"/>
      <c r="H11497" s="33"/>
      <c r="I11497" s="171"/>
      <c r="J11497" s="33"/>
      <c r="K11497" s="33"/>
    </row>
    <row r="11498" spans="2:11" x14ac:dyDescent="0.2">
      <c r="B11498" s="33"/>
      <c r="C11498" s="171"/>
      <c r="D11498" s="33"/>
      <c r="E11498" s="33"/>
      <c r="F11498" s="33"/>
      <c r="G11498" s="33"/>
      <c r="H11498" s="33"/>
      <c r="I11498" s="171"/>
      <c r="J11498" s="33"/>
      <c r="K11498" s="33"/>
    </row>
    <row r="11499" spans="2:11" x14ac:dyDescent="0.2">
      <c r="B11499" s="33"/>
      <c r="C11499" s="171"/>
      <c r="D11499" s="33"/>
      <c r="E11499" s="33"/>
      <c r="F11499" s="33"/>
      <c r="G11499" s="33"/>
      <c r="H11499" s="33"/>
      <c r="I11499" s="171"/>
      <c r="J11499" s="33"/>
      <c r="K11499" s="33"/>
    </row>
    <row r="11500" spans="2:11" x14ac:dyDescent="0.2">
      <c r="B11500" s="33"/>
      <c r="C11500" s="171"/>
      <c r="D11500" s="33"/>
      <c r="E11500" s="33"/>
      <c r="F11500" s="33"/>
      <c r="G11500" s="33"/>
      <c r="H11500" s="33"/>
      <c r="I11500" s="171"/>
      <c r="J11500" s="33"/>
      <c r="K11500" s="33"/>
    </row>
    <row r="11501" spans="2:11" x14ac:dyDescent="0.2">
      <c r="B11501" s="33"/>
      <c r="C11501" s="171"/>
      <c r="D11501" s="33"/>
      <c r="E11501" s="33"/>
      <c r="F11501" s="33"/>
      <c r="G11501" s="33"/>
      <c r="H11501" s="33"/>
      <c r="I11501" s="171"/>
      <c r="J11501" s="33"/>
      <c r="K11501" s="33"/>
    </row>
    <row r="11502" spans="2:11" x14ac:dyDescent="0.2">
      <c r="B11502" s="33"/>
      <c r="C11502" s="171"/>
      <c r="D11502" s="33"/>
      <c r="E11502" s="33"/>
      <c r="F11502" s="33"/>
      <c r="G11502" s="33"/>
      <c r="H11502" s="33"/>
      <c r="I11502" s="171"/>
      <c r="J11502" s="33"/>
      <c r="K11502" s="33"/>
    </row>
    <row r="11503" spans="2:11" x14ac:dyDescent="0.2">
      <c r="B11503" s="33"/>
      <c r="C11503" s="171"/>
      <c r="D11503" s="33"/>
      <c r="E11503" s="33"/>
      <c r="F11503" s="33"/>
      <c r="G11503" s="33"/>
      <c r="H11503" s="33"/>
      <c r="I11503" s="171"/>
      <c r="J11503" s="33"/>
      <c r="K11503" s="33"/>
    </row>
    <row r="11504" spans="2:11" x14ac:dyDescent="0.2">
      <c r="B11504" s="33"/>
      <c r="C11504" s="171"/>
      <c r="D11504" s="33"/>
      <c r="E11504" s="33"/>
      <c r="F11504" s="33"/>
      <c r="G11504" s="33"/>
      <c r="H11504" s="33"/>
      <c r="I11504" s="171"/>
      <c r="J11504" s="33"/>
      <c r="K11504" s="33"/>
    </row>
    <row r="11505" spans="2:11" x14ac:dyDescent="0.2">
      <c r="B11505" s="33"/>
      <c r="C11505" s="171"/>
      <c r="D11505" s="33"/>
      <c r="E11505" s="33"/>
      <c r="F11505" s="33"/>
      <c r="G11505" s="33"/>
      <c r="H11505" s="33"/>
      <c r="I11505" s="171"/>
      <c r="J11505" s="33"/>
      <c r="K11505" s="33"/>
    </row>
    <row r="11506" spans="2:11" x14ac:dyDescent="0.2">
      <c r="B11506" s="33"/>
      <c r="C11506" s="171"/>
      <c r="D11506" s="33"/>
      <c r="E11506" s="33"/>
      <c r="F11506" s="33"/>
      <c r="G11506" s="33"/>
      <c r="H11506" s="33"/>
      <c r="I11506" s="171"/>
      <c r="J11506" s="33"/>
      <c r="K11506" s="33"/>
    </row>
    <row r="11507" spans="2:11" x14ac:dyDescent="0.2">
      <c r="B11507" s="33"/>
      <c r="C11507" s="171"/>
      <c r="D11507" s="33"/>
      <c r="E11507" s="33"/>
      <c r="F11507" s="33"/>
      <c r="G11507" s="33"/>
      <c r="H11507" s="33"/>
      <c r="I11507" s="171"/>
      <c r="J11507" s="33"/>
      <c r="K11507" s="33"/>
    </row>
    <row r="11508" spans="2:11" x14ac:dyDescent="0.2">
      <c r="B11508" s="33"/>
      <c r="C11508" s="171"/>
      <c r="D11508" s="33"/>
      <c r="E11508" s="33"/>
      <c r="F11508" s="33"/>
      <c r="G11508" s="33"/>
      <c r="H11508" s="33"/>
      <c r="I11508" s="171"/>
      <c r="J11508" s="33"/>
      <c r="K11508" s="33"/>
    </row>
    <row r="11509" spans="2:11" x14ac:dyDescent="0.2">
      <c r="B11509" s="33"/>
      <c r="C11509" s="171"/>
      <c r="D11509" s="33"/>
      <c r="E11509" s="33"/>
      <c r="F11509" s="33"/>
      <c r="G11509" s="33"/>
      <c r="H11509" s="33"/>
      <c r="I11509" s="171"/>
      <c r="J11509" s="33"/>
      <c r="K11509" s="33"/>
    </row>
    <row r="11510" spans="2:11" x14ac:dyDescent="0.2">
      <c r="B11510" s="33"/>
      <c r="C11510" s="171"/>
      <c r="D11510" s="33"/>
      <c r="E11510" s="33"/>
      <c r="F11510" s="33"/>
      <c r="G11510" s="33"/>
      <c r="H11510" s="33"/>
      <c r="I11510" s="171"/>
      <c r="J11510" s="33"/>
      <c r="K11510" s="33"/>
    </row>
    <row r="11511" spans="2:11" x14ac:dyDescent="0.2">
      <c r="B11511" s="33"/>
      <c r="C11511" s="171"/>
      <c r="D11511" s="33"/>
      <c r="E11511" s="33"/>
      <c r="F11511" s="33"/>
      <c r="G11511" s="33"/>
      <c r="H11511" s="33"/>
      <c r="I11511" s="171"/>
      <c r="J11511" s="33"/>
      <c r="K11511" s="33"/>
    </row>
    <row r="11512" spans="2:11" x14ac:dyDescent="0.2">
      <c r="B11512" s="33"/>
      <c r="C11512" s="171"/>
      <c r="D11512" s="33"/>
      <c r="E11512" s="33"/>
      <c r="F11512" s="33"/>
      <c r="G11512" s="33"/>
      <c r="H11512" s="33"/>
      <c r="I11512" s="171"/>
      <c r="J11512" s="33"/>
      <c r="K11512" s="33"/>
    </row>
    <row r="11513" spans="2:11" x14ac:dyDescent="0.2">
      <c r="B11513" s="33"/>
      <c r="C11513" s="171"/>
      <c r="D11513" s="33"/>
      <c r="E11513" s="33"/>
      <c r="F11513" s="33"/>
      <c r="G11513" s="33"/>
      <c r="H11513" s="33"/>
      <c r="I11513" s="171"/>
      <c r="J11513" s="33"/>
      <c r="K11513" s="33"/>
    </row>
    <row r="11514" spans="2:11" x14ac:dyDescent="0.2">
      <c r="B11514" s="33"/>
      <c r="C11514" s="171"/>
      <c r="D11514" s="33"/>
      <c r="E11514" s="33"/>
      <c r="F11514" s="33"/>
      <c r="G11514" s="33"/>
      <c r="H11514" s="33"/>
      <c r="I11514" s="171"/>
      <c r="J11514" s="33"/>
      <c r="K11514" s="33"/>
    </row>
    <row r="11515" spans="2:11" x14ac:dyDescent="0.2">
      <c r="B11515" s="33"/>
      <c r="C11515" s="171"/>
      <c r="D11515" s="33"/>
      <c r="E11515" s="33"/>
      <c r="F11515" s="33"/>
      <c r="G11515" s="33"/>
      <c r="H11515" s="33"/>
      <c r="I11515" s="171"/>
      <c r="J11515" s="33"/>
      <c r="K11515" s="33"/>
    </row>
    <row r="11516" spans="2:11" x14ac:dyDescent="0.2">
      <c r="B11516" s="33"/>
      <c r="C11516" s="171"/>
      <c r="D11516" s="33"/>
      <c r="E11516" s="33"/>
      <c r="F11516" s="33"/>
      <c r="G11516" s="33"/>
      <c r="H11516" s="33"/>
      <c r="I11516" s="171"/>
      <c r="J11516" s="33"/>
      <c r="K11516" s="33"/>
    </row>
    <row r="11517" spans="2:11" x14ac:dyDescent="0.2">
      <c r="B11517" s="33"/>
      <c r="C11517" s="171"/>
      <c r="D11517" s="33"/>
      <c r="E11517" s="33"/>
      <c r="F11517" s="33"/>
      <c r="G11517" s="33"/>
      <c r="H11517" s="33"/>
      <c r="I11517" s="171"/>
      <c r="J11517" s="33"/>
      <c r="K11517" s="33"/>
    </row>
    <row r="11518" spans="2:11" x14ac:dyDescent="0.2">
      <c r="B11518" s="33"/>
      <c r="C11518" s="171"/>
      <c r="D11518" s="33"/>
      <c r="E11518" s="33"/>
      <c r="F11518" s="33"/>
      <c r="G11518" s="33"/>
      <c r="H11518" s="33"/>
      <c r="I11518" s="171"/>
      <c r="J11518" s="33"/>
      <c r="K11518" s="33"/>
    </row>
    <row r="11519" spans="2:11" x14ac:dyDescent="0.2">
      <c r="B11519" s="33"/>
      <c r="C11519" s="171"/>
      <c r="D11519" s="33"/>
      <c r="E11519" s="33"/>
      <c r="F11519" s="33"/>
      <c r="G11519" s="33"/>
      <c r="H11519" s="33"/>
      <c r="I11519" s="171"/>
      <c r="J11519" s="33"/>
      <c r="K11519" s="33"/>
    </row>
    <row r="11520" spans="2:11" x14ac:dyDescent="0.2">
      <c r="B11520" s="33"/>
      <c r="C11520" s="171"/>
      <c r="D11520" s="33"/>
      <c r="E11520" s="33"/>
      <c r="F11520" s="33"/>
      <c r="G11520" s="33"/>
      <c r="H11520" s="33"/>
      <c r="I11520" s="171"/>
      <c r="J11520" s="33"/>
      <c r="K11520" s="33"/>
    </row>
    <row r="11521" spans="2:11" x14ac:dyDescent="0.2">
      <c r="B11521" s="33"/>
      <c r="C11521" s="171"/>
      <c r="D11521" s="33"/>
      <c r="E11521" s="33"/>
      <c r="F11521" s="33"/>
      <c r="G11521" s="33"/>
      <c r="H11521" s="33"/>
      <c r="I11521" s="171"/>
      <c r="J11521" s="33"/>
      <c r="K11521" s="33"/>
    </row>
    <row r="11522" spans="2:11" x14ac:dyDescent="0.2">
      <c r="B11522" s="33"/>
      <c r="C11522" s="171"/>
      <c r="D11522" s="33"/>
      <c r="E11522" s="33"/>
      <c r="F11522" s="33"/>
      <c r="G11522" s="33"/>
      <c r="H11522" s="33"/>
      <c r="I11522" s="171"/>
      <c r="J11522" s="33"/>
      <c r="K11522" s="33"/>
    </row>
    <row r="11523" spans="2:11" x14ac:dyDescent="0.2">
      <c r="B11523" s="33"/>
      <c r="C11523" s="171"/>
      <c r="D11523" s="33"/>
      <c r="E11523" s="33"/>
      <c r="F11523" s="33"/>
      <c r="G11523" s="33"/>
      <c r="H11523" s="33"/>
      <c r="I11523" s="171"/>
      <c r="J11523" s="33"/>
      <c r="K11523" s="33"/>
    </row>
    <row r="11524" spans="2:11" x14ac:dyDescent="0.2">
      <c r="B11524" s="33"/>
      <c r="C11524" s="171"/>
      <c r="D11524" s="33"/>
      <c r="E11524" s="33"/>
      <c r="F11524" s="33"/>
      <c r="G11524" s="33"/>
      <c r="H11524" s="33"/>
      <c r="I11524" s="171"/>
      <c r="J11524" s="33"/>
      <c r="K11524" s="33"/>
    </row>
    <row r="11525" spans="2:11" x14ac:dyDescent="0.2">
      <c r="B11525" s="33"/>
      <c r="C11525" s="171"/>
      <c r="D11525" s="33"/>
      <c r="E11525" s="33"/>
      <c r="F11525" s="33"/>
      <c r="G11525" s="33"/>
      <c r="H11525" s="33"/>
      <c r="I11525" s="171"/>
      <c r="J11525" s="33"/>
      <c r="K11525" s="33"/>
    </row>
    <row r="11526" spans="2:11" x14ac:dyDescent="0.2">
      <c r="B11526" s="33"/>
      <c r="C11526" s="171"/>
      <c r="D11526" s="33"/>
      <c r="E11526" s="33"/>
      <c r="F11526" s="33"/>
      <c r="G11526" s="33"/>
      <c r="H11526" s="33"/>
      <c r="I11526" s="171"/>
      <c r="J11526" s="33"/>
      <c r="K11526" s="33"/>
    </row>
    <row r="11527" spans="2:11" x14ac:dyDescent="0.2">
      <c r="B11527" s="33"/>
      <c r="C11527" s="171"/>
      <c r="D11527" s="33"/>
      <c r="E11527" s="33"/>
      <c r="F11527" s="33"/>
      <c r="G11527" s="33"/>
      <c r="H11527" s="33"/>
      <c r="I11527" s="171"/>
      <c r="J11527" s="33"/>
      <c r="K11527" s="33"/>
    </row>
    <row r="11528" spans="2:11" x14ac:dyDescent="0.2">
      <c r="B11528" s="33"/>
      <c r="C11528" s="171"/>
      <c r="D11528" s="33"/>
      <c r="E11528" s="33"/>
      <c r="F11528" s="33"/>
      <c r="G11528" s="33"/>
      <c r="H11528" s="33"/>
      <c r="I11528" s="171"/>
      <c r="J11528" s="33"/>
      <c r="K11528" s="33"/>
    </row>
    <row r="11529" spans="2:11" x14ac:dyDescent="0.2">
      <c r="B11529" s="33"/>
      <c r="C11529" s="171"/>
      <c r="D11529" s="33"/>
      <c r="E11529" s="33"/>
      <c r="F11529" s="33"/>
      <c r="G11529" s="33"/>
      <c r="H11529" s="33"/>
      <c r="I11529" s="171"/>
      <c r="J11529" s="33"/>
      <c r="K11529" s="33"/>
    </row>
    <row r="11530" spans="2:11" x14ac:dyDescent="0.2">
      <c r="B11530" s="33"/>
      <c r="C11530" s="171"/>
      <c r="D11530" s="33"/>
      <c r="E11530" s="33"/>
      <c r="F11530" s="33"/>
      <c r="G11530" s="33"/>
      <c r="H11530" s="33"/>
      <c r="I11530" s="171"/>
      <c r="J11530" s="33"/>
      <c r="K11530" s="33"/>
    </row>
    <row r="11531" spans="2:11" x14ac:dyDescent="0.2">
      <c r="B11531" s="33"/>
      <c r="C11531" s="171"/>
      <c r="D11531" s="33"/>
      <c r="E11531" s="33"/>
      <c r="F11531" s="33"/>
      <c r="G11531" s="33"/>
      <c r="H11531" s="33"/>
      <c r="I11531" s="171"/>
      <c r="J11531" s="33"/>
      <c r="K11531" s="33"/>
    </row>
    <row r="11532" spans="2:11" x14ac:dyDescent="0.2">
      <c r="B11532" s="33"/>
      <c r="C11532" s="171"/>
      <c r="D11532" s="33"/>
      <c r="E11532" s="33"/>
      <c r="F11532" s="33"/>
      <c r="G11532" s="33"/>
      <c r="H11532" s="33"/>
      <c r="I11532" s="171"/>
      <c r="J11532" s="33"/>
      <c r="K11532" s="33"/>
    </row>
    <row r="11533" spans="2:11" x14ac:dyDescent="0.2">
      <c r="B11533" s="33"/>
      <c r="C11533" s="171"/>
      <c r="D11533" s="33"/>
      <c r="E11533" s="33"/>
      <c r="F11533" s="33"/>
      <c r="G11533" s="33"/>
      <c r="H11533" s="33"/>
      <c r="I11533" s="171"/>
      <c r="J11533" s="33"/>
      <c r="K11533" s="33"/>
    </row>
    <row r="11534" spans="2:11" x14ac:dyDescent="0.2">
      <c r="B11534" s="33"/>
      <c r="C11534" s="171"/>
      <c r="D11534" s="33"/>
      <c r="E11534" s="33"/>
      <c r="F11534" s="33"/>
      <c r="G11534" s="33"/>
      <c r="H11534" s="33"/>
      <c r="I11534" s="171"/>
      <c r="J11534" s="33"/>
      <c r="K11534" s="33"/>
    </row>
    <row r="11535" spans="2:11" x14ac:dyDescent="0.2">
      <c r="B11535" s="33"/>
      <c r="C11535" s="171"/>
      <c r="D11535" s="33"/>
      <c r="E11535" s="33"/>
      <c r="F11535" s="33"/>
      <c r="G11535" s="33"/>
      <c r="H11535" s="33"/>
      <c r="I11535" s="171"/>
      <c r="J11535" s="33"/>
      <c r="K11535" s="33"/>
    </row>
    <row r="11536" spans="2:11" x14ac:dyDescent="0.2">
      <c r="B11536" s="33"/>
      <c r="C11536" s="171"/>
      <c r="D11536" s="33"/>
      <c r="E11536" s="33"/>
      <c r="F11536" s="33"/>
      <c r="G11536" s="33"/>
      <c r="H11536" s="33"/>
      <c r="I11536" s="171"/>
      <c r="J11536" s="33"/>
      <c r="K11536" s="33"/>
    </row>
    <row r="11537" spans="2:11" x14ac:dyDescent="0.2">
      <c r="B11537" s="33"/>
      <c r="C11537" s="171"/>
      <c r="D11537" s="33"/>
      <c r="E11537" s="33"/>
      <c r="F11537" s="33"/>
      <c r="G11537" s="33"/>
      <c r="H11537" s="33"/>
      <c r="I11537" s="171"/>
      <c r="J11537" s="33"/>
      <c r="K11537" s="33"/>
    </row>
    <row r="11538" spans="2:11" x14ac:dyDescent="0.2">
      <c r="B11538" s="33"/>
      <c r="C11538" s="171"/>
      <c r="D11538" s="33"/>
      <c r="E11538" s="33"/>
      <c r="F11538" s="33"/>
      <c r="G11538" s="33"/>
      <c r="H11538" s="33"/>
      <c r="I11538" s="171"/>
      <c r="J11538" s="33"/>
      <c r="K11538" s="33"/>
    </row>
    <row r="11539" spans="2:11" x14ac:dyDescent="0.2">
      <c r="B11539" s="33"/>
      <c r="C11539" s="171"/>
      <c r="D11539" s="33"/>
      <c r="E11539" s="33"/>
      <c r="F11539" s="33"/>
      <c r="G11539" s="33"/>
      <c r="H11539" s="33"/>
      <c r="I11539" s="171"/>
      <c r="J11539" s="33"/>
      <c r="K11539" s="33"/>
    </row>
    <row r="11540" spans="2:11" x14ac:dyDescent="0.2">
      <c r="B11540" s="33"/>
      <c r="C11540" s="171"/>
      <c r="D11540" s="33"/>
      <c r="E11540" s="33"/>
      <c r="F11540" s="33"/>
      <c r="G11540" s="33"/>
      <c r="H11540" s="33"/>
      <c r="I11540" s="171"/>
      <c r="J11540" s="33"/>
      <c r="K11540" s="33"/>
    </row>
    <row r="11541" spans="2:11" x14ac:dyDescent="0.2">
      <c r="B11541" s="33"/>
      <c r="C11541" s="171"/>
      <c r="D11541" s="33"/>
      <c r="E11541" s="33"/>
      <c r="F11541" s="33"/>
      <c r="G11541" s="33"/>
      <c r="H11541" s="33"/>
      <c r="I11541" s="171"/>
      <c r="J11541" s="33"/>
      <c r="K11541" s="33"/>
    </row>
    <row r="11542" spans="2:11" x14ac:dyDescent="0.2">
      <c r="B11542" s="33"/>
      <c r="C11542" s="171"/>
      <c r="D11542" s="33"/>
      <c r="E11542" s="33"/>
      <c r="F11542" s="33"/>
      <c r="G11542" s="33"/>
      <c r="H11542" s="33"/>
      <c r="I11542" s="171"/>
      <c r="J11542" s="33"/>
      <c r="K11542" s="33"/>
    </row>
    <row r="11543" spans="2:11" x14ac:dyDescent="0.2">
      <c r="B11543" s="33"/>
      <c r="C11543" s="171"/>
      <c r="D11543" s="33"/>
      <c r="E11543" s="33"/>
      <c r="F11543" s="33"/>
      <c r="G11543" s="33"/>
      <c r="H11543" s="33"/>
      <c r="I11543" s="171"/>
      <c r="J11543" s="33"/>
      <c r="K11543" s="33"/>
    </row>
    <row r="11544" spans="2:11" x14ac:dyDescent="0.2">
      <c r="B11544" s="33"/>
      <c r="C11544" s="171"/>
      <c r="D11544" s="33"/>
      <c r="E11544" s="33"/>
      <c r="F11544" s="33"/>
      <c r="G11544" s="33"/>
      <c r="H11544" s="33"/>
      <c r="I11544" s="171"/>
      <c r="J11544" s="33"/>
      <c r="K11544" s="33"/>
    </row>
    <row r="11545" spans="2:11" x14ac:dyDescent="0.2">
      <c r="B11545" s="33"/>
      <c r="C11545" s="171"/>
      <c r="D11545" s="33"/>
      <c r="E11545" s="33"/>
      <c r="F11545" s="33"/>
      <c r="G11545" s="33"/>
      <c r="H11545" s="33"/>
      <c r="I11545" s="171"/>
      <c r="J11545" s="33"/>
      <c r="K11545" s="33"/>
    </row>
    <row r="11546" spans="2:11" x14ac:dyDescent="0.2">
      <c r="B11546" s="33"/>
      <c r="C11546" s="171"/>
      <c r="D11546" s="33"/>
      <c r="E11546" s="33"/>
      <c r="F11546" s="33"/>
      <c r="G11546" s="33"/>
      <c r="H11546" s="33"/>
      <c r="I11546" s="171"/>
      <c r="J11546" s="33"/>
      <c r="K11546" s="33"/>
    </row>
    <row r="11547" spans="2:11" x14ac:dyDescent="0.2">
      <c r="B11547" s="33"/>
      <c r="C11547" s="171"/>
      <c r="D11547" s="33"/>
      <c r="E11547" s="33"/>
      <c r="F11547" s="33"/>
      <c r="G11547" s="33"/>
      <c r="H11547" s="33"/>
      <c r="I11547" s="171"/>
      <c r="J11547" s="33"/>
      <c r="K11547" s="33"/>
    </row>
    <row r="11548" spans="2:11" x14ac:dyDescent="0.2">
      <c r="B11548" s="33"/>
      <c r="C11548" s="171"/>
      <c r="D11548" s="33"/>
      <c r="E11548" s="33"/>
      <c r="F11548" s="33"/>
      <c r="G11548" s="33"/>
      <c r="H11548" s="33"/>
      <c r="I11548" s="171"/>
      <c r="J11548" s="33"/>
      <c r="K11548" s="33"/>
    </row>
    <row r="11549" spans="2:11" x14ac:dyDescent="0.2">
      <c r="B11549" s="33"/>
      <c r="C11549" s="171"/>
      <c r="D11549" s="33"/>
      <c r="E11549" s="33"/>
      <c r="F11549" s="33"/>
      <c r="G11549" s="33"/>
      <c r="H11549" s="33"/>
      <c r="I11549" s="171"/>
      <c r="J11549" s="33"/>
      <c r="K11549" s="33"/>
    </row>
    <row r="11550" spans="2:11" x14ac:dyDescent="0.2">
      <c r="B11550" s="33"/>
      <c r="C11550" s="171"/>
      <c r="D11550" s="33"/>
      <c r="E11550" s="33"/>
      <c r="F11550" s="33"/>
      <c r="G11550" s="33"/>
      <c r="H11550" s="33"/>
      <c r="I11550" s="171"/>
      <c r="J11550" s="33"/>
      <c r="K11550" s="33"/>
    </row>
    <row r="11551" spans="2:11" x14ac:dyDescent="0.2">
      <c r="B11551" s="33"/>
      <c r="C11551" s="171"/>
      <c r="D11551" s="33"/>
      <c r="E11551" s="33"/>
      <c r="F11551" s="33"/>
      <c r="G11551" s="33"/>
      <c r="H11551" s="33"/>
      <c r="I11551" s="171"/>
      <c r="J11551" s="33"/>
      <c r="K11551" s="33"/>
    </row>
    <row r="11552" spans="2:11" x14ac:dyDescent="0.2">
      <c r="B11552" s="33"/>
      <c r="C11552" s="171"/>
      <c r="D11552" s="33"/>
      <c r="E11552" s="33"/>
      <c r="F11552" s="33"/>
      <c r="G11552" s="33"/>
      <c r="H11552" s="33"/>
      <c r="I11552" s="171"/>
      <c r="J11552" s="33"/>
      <c r="K11552" s="33"/>
    </row>
    <row r="11553" spans="2:11" x14ac:dyDescent="0.2">
      <c r="B11553" s="33"/>
      <c r="C11553" s="171"/>
      <c r="D11553" s="33"/>
      <c r="E11553" s="33"/>
      <c r="F11553" s="33"/>
      <c r="G11553" s="33"/>
      <c r="H11553" s="33"/>
      <c r="I11553" s="171"/>
      <c r="J11553" s="33"/>
      <c r="K11553" s="33"/>
    </row>
    <row r="11554" spans="2:11" x14ac:dyDescent="0.2">
      <c r="B11554" s="33"/>
      <c r="C11554" s="171"/>
      <c r="D11554" s="33"/>
      <c r="E11554" s="33"/>
      <c r="F11554" s="33"/>
      <c r="G11554" s="33"/>
      <c r="H11554" s="33"/>
      <c r="I11554" s="171"/>
      <c r="J11554" s="33"/>
      <c r="K11554" s="33"/>
    </row>
    <row r="11555" spans="2:11" x14ac:dyDescent="0.2">
      <c r="B11555" s="33"/>
      <c r="C11555" s="171"/>
      <c r="D11555" s="33"/>
      <c r="E11555" s="33"/>
      <c r="F11555" s="33"/>
      <c r="G11555" s="33"/>
      <c r="H11555" s="33"/>
      <c r="I11555" s="171"/>
      <c r="J11555" s="33"/>
      <c r="K11555" s="33"/>
    </row>
    <row r="11556" spans="2:11" x14ac:dyDescent="0.2">
      <c r="B11556" s="33"/>
      <c r="C11556" s="171"/>
      <c r="D11556" s="33"/>
      <c r="E11556" s="33"/>
      <c r="F11556" s="33"/>
      <c r="G11556" s="33"/>
      <c r="H11556" s="33"/>
      <c r="I11556" s="171"/>
      <c r="J11556" s="33"/>
      <c r="K11556" s="33"/>
    </row>
    <row r="11557" spans="2:11" x14ac:dyDescent="0.2">
      <c r="B11557" s="33"/>
      <c r="C11557" s="171"/>
      <c r="D11557" s="33"/>
      <c r="E11557" s="33"/>
      <c r="F11557" s="33"/>
      <c r="G11557" s="33"/>
      <c r="H11557" s="33"/>
      <c r="I11557" s="171"/>
      <c r="J11557" s="33"/>
      <c r="K11557" s="33"/>
    </row>
    <row r="11558" spans="2:11" x14ac:dyDescent="0.2">
      <c r="B11558" s="33"/>
      <c r="C11558" s="171"/>
      <c r="D11558" s="33"/>
      <c r="E11558" s="33"/>
      <c r="F11558" s="33"/>
      <c r="G11558" s="33"/>
      <c r="H11558" s="33"/>
      <c r="I11558" s="171"/>
      <c r="J11558" s="33"/>
      <c r="K11558" s="33"/>
    </row>
    <row r="11559" spans="2:11" x14ac:dyDescent="0.2">
      <c r="B11559" s="33"/>
      <c r="C11559" s="171"/>
      <c r="D11559" s="33"/>
      <c r="E11559" s="33"/>
      <c r="F11559" s="33"/>
      <c r="G11559" s="33"/>
      <c r="H11559" s="33"/>
      <c r="I11559" s="171"/>
      <c r="J11559" s="33"/>
      <c r="K11559" s="33"/>
    </row>
    <row r="11560" spans="2:11" x14ac:dyDescent="0.2">
      <c r="B11560" s="33"/>
      <c r="C11560" s="171"/>
      <c r="D11560" s="33"/>
      <c r="E11560" s="33"/>
      <c r="F11560" s="33"/>
      <c r="G11560" s="33"/>
      <c r="H11560" s="33"/>
      <c r="I11560" s="171"/>
      <c r="J11560" s="33"/>
      <c r="K11560" s="33"/>
    </row>
    <row r="11561" spans="2:11" x14ac:dyDescent="0.2">
      <c r="B11561" s="33"/>
      <c r="C11561" s="171"/>
      <c r="D11561" s="33"/>
      <c r="E11561" s="33"/>
      <c r="F11561" s="33"/>
      <c r="G11561" s="33"/>
      <c r="H11561" s="33"/>
      <c r="I11561" s="171"/>
      <c r="J11561" s="33"/>
      <c r="K11561" s="33"/>
    </row>
    <row r="11562" spans="2:11" x14ac:dyDescent="0.2">
      <c r="B11562" s="33"/>
      <c r="C11562" s="171"/>
      <c r="D11562" s="33"/>
      <c r="E11562" s="33"/>
      <c r="F11562" s="33"/>
      <c r="G11562" s="33"/>
      <c r="H11562" s="33"/>
      <c r="I11562" s="171"/>
      <c r="J11562" s="33"/>
      <c r="K11562" s="33"/>
    </row>
    <row r="11563" spans="2:11" x14ac:dyDescent="0.2">
      <c r="B11563" s="33"/>
      <c r="C11563" s="171"/>
      <c r="D11563" s="33"/>
      <c r="E11563" s="33"/>
      <c r="F11563" s="33"/>
      <c r="G11563" s="33"/>
      <c r="H11563" s="33"/>
      <c r="I11563" s="171"/>
      <c r="J11563" s="33"/>
      <c r="K11563" s="33"/>
    </row>
    <row r="11564" spans="2:11" x14ac:dyDescent="0.2">
      <c r="B11564" s="33"/>
      <c r="C11564" s="171"/>
      <c r="D11564" s="33"/>
      <c r="E11564" s="33"/>
      <c r="F11564" s="33"/>
      <c r="G11564" s="33"/>
      <c r="H11564" s="33"/>
      <c r="I11564" s="171"/>
      <c r="J11564" s="33"/>
      <c r="K11564" s="33"/>
    </row>
    <row r="11565" spans="2:11" x14ac:dyDescent="0.2">
      <c r="B11565" s="33"/>
      <c r="C11565" s="171"/>
      <c r="D11565" s="33"/>
      <c r="E11565" s="33"/>
      <c r="F11565" s="33"/>
      <c r="G11565" s="33"/>
      <c r="H11565" s="33"/>
      <c r="I11565" s="171"/>
      <c r="J11565" s="33"/>
      <c r="K11565" s="33"/>
    </row>
    <row r="11566" spans="2:11" x14ac:dyDescent="0.2">
      <c r="B11566" s="33"/>
      <c r="C11566" s="171"/>
      <c r="D11566" s="33"/>
      <c r="E11566" s="33"/>
      <c r="F11566" s="33"/>
      <c r="G11566" s="33"/>
      <c r="H11566" s="33"/>
      <c r="I11566" s="171"/>
      <c r="J11566" s="33"/>
      <c r="K11566" s="33"/>
    </row>
    <row r="11567" spans="2:11" x14ac:dyDescent="0.2">
      <c r="B11567" s="33"/>
      <c r="C11567" s="171"/>
      <c r="D11567" s="33"/>
      <c r="E11567" s="33"/>
      <c r="F11567" s="33"/>
      <c r="G11567" s="33"/>
      <c r="H11567" s="33"/>
      <c r="I11567" s="171"/>
      <c r="J11567" s="33"/>
      <c r="K11567" s="33"/>
    </row>
    <row r="11568" spans="2:11" x14ac:dyDescent="0.2">
      <c r="B11568" s="33"/>
      <c r="C11568" s="171"/>
      <c r="D11568" s="33"/>
      <c r="E11568" s="33"/>
      <c r="F11568" s="33"/>
      <c r="G11568" s="33"/>
      <c r="H11568" s="33"/>
      <c r="I11568" s="171"/>
      <c r="J11568" s="33"/>
      <c r="K11568" s="33"/>
    </row>
    <row r="11569" spans="2:11" x14ac:dyDescent="0.2">
      <c r="B11569" s="33"/>
      <c r="C11569" s="171"/>
      <c r="D11569" s="33"/>
      <c r="E11569" s="33"/>
      <c r="F11569" s="33"/>
      <c r="G11569" s="33"/>
      <c r="H11569" s="33"/>
      <c r="I11569" s="171"/>
      <c r="J11569" s="33"/>
      <c r="K11569" s="33"/>
    </row>
    <row r="11570" spans="2:11" x14ac:dyDescent="0.2">
      <c r="B11570" s="33"/>
      <c r="C11570" s="171"/>
      <c r="D11570" s="33"/>
      <c r="E11570" s="33"/>
      <c r="F11570" s="33"/>
      <c r="G11570" s="33"/>
      <c r="H11570" s="33"/>
      <c r="I11570" s="171"/>
      <c r="J11570" s="33"/>
      <c r="K11570" s="33"/>
    </row>
    <row r="11571" spans="2:11" x14ac:dyDescent="0.2">
      <c r="B11571" s="33"/>
      <c r="C11571" s="171"/>
      <c r="D11571" s="33"/>
      <c r="E11571" s="33"/>
      <c r="F11571" s="33"/>
      <c r="G11571" s="33"/>
      <c r="H11571" s="33"/>
      <c r="I11571" s="171"/>
      <c r="J11571" s="33"/>
      <c r="K11571" s="33"/>
    </row>
    <row r="11572" spans="2:11" x14ac:dyDescent="0.2">
      <c r="B11572" s="33"/>
      <c r="C11572" s="171"/>
      <c r="D11572" s="33"/>
      <c r="E11572" s="33"/>
      <c r="F11572" s="33"/>
      <c r="G11572" s="33"/>
      <c r="H11572" s="33"/>
      <c r="I11572" s="171"/>
      <c r="J11572" s="33"/>
      <c r="K11572" s="33"/>
    </row>
    <row r="11573" spans="2:11" x14ac:dyDescent="0.2">
      <c r="B11573" s="33"/>
      <c r="C11573" s="171"/>
      <c r="D11573" s="33"/>
      <c r="E11573" s="33"/>
      <c r="F11573" s="33"/>
      <c r="G11573" s="33"/>
      <c r="H11573" s="33"/>
      <c r="I11573" s="171"/>
      <c r="J11573" s="33"/>
      <c r="K11573" s="33"/>
    </row>
    <row r="11574" spans="2:11" x14ac:dyDescent="0.2">
      <c r="B11574" s="33"/>
      <c r="C11574" s="171"/>
      <c r="D11574" s="33"/>
      <c r="E11574" s="33"/>
      <c r="F11574" s="33"/>
      <c r="G11574" s="33"/>
      <c r="H11574" s="33"/>
      <c r="I11574" s="171"/>
      <c r="J11574" s="33"/>
      <c r="K11574" s="33"/>
    </row>
    <row r="11575" spans="2:11" x14ac:dyDescent="0.2">
      <c r="B11575" s="33"/>
      <c r="C11575" s="171"/>
      <c r="D11575" s="33"/>
      <c r="E11575" s="33"/>
      <c r="F11575" s="33"/>
      <c r="G11575" s="33"/>
      <c r="H11575" s="33"/>
      <c r="I11575" s="171"/>
      <c r="J11575" s="33"/>
      <c r="K11575" s="33"/>
    </row>
    <row r="11576" spans="2:11" x14ac:dyDescent="0.2">
      <c r="B11576" s="33"/>
      <c r="C11576" s="171"/>
      <c r="D11576" s="33"/>
      <c r="E11576" s="33"/>
      <c r="F11576" s="33"/>
      <c r="G11576" s="33"/>
      <c r="H11576" s="33"/>
      <c r="I11576" s="171"/>
      <c r="J11576" s="33"/>
      <c r="K11576" s="33"/>
    </row>
    <row r="11577" spans="2:11" x14ac:dyDescent="0.2">
      <c r="B11577" s="33"/>
      <c r="C11577" s="171"/>
      <c r="D11577" s="33"/>
      <c r="E11577" s="33"/>
      <c r="F11577" s="33"/>
      <c r="G11577" s="33"/>
      <c r="H11577" s="33"/>
      <c r="I11577" s="171"/>
      <c r="J11577" s="33"/>
      <c r="K11577" s="33"/>
    </row>
    <row r="11578" spans="2:11" x14ac:dyDescent="0.2">
      <c r="B11578" s="33"/>
      <c r="C11578" s="171"/>
      <c r="D11578" s="33"/>
      <c r="E11578" s="33"/>
      <c r="F11578" s="33"/>
      <c r="G11578" s="33"/>
      <c r="H11578" s="33"/>
      <c r="I11578" s="171"/>
      <c r="J11578" s="33"/>
      <c r="K11578" s="33"/>
    </row>
    <row r="11579" spans="2:11" x14ac:dyDescent="0.2">
      <c r="B11579" s="33"/>
      <c r="C11579" s="171"/>
      <c r="D11579" s="33"/>
      <c r="E11579" s="33"/>
      <c r="F11579" s="33"/>
      <c r="G11579" s="33"/>
      <c r="H11579" s="33"/>
      <c r="I11579" s="171"/>
      <c r="J11579" s="33"/>
      <c r="K11579" s="33"/>
    </row>
    <row r="11580" spans="2:11" x14ac:dyDescent="0.2">
      <c r="B11580" s="33"/>
      <c r="C11580" s="171"/>
      <c r="D11580" s="33"/>
      <c r="E11580" s="33"/>
      <c r="F11580" s="33"/>
      <c r="G11580" s="33"/>
      <c r="H11580" s="33"/>
      <c r="I11580" s="171"/>
      <c r="J11580" s="33"/>
      <c r="K11580" s="33"/>
    </row>
    <row r="11581" spans="2:11" x14ac:dyDescent="0.2">
      <c r="B11581" s="33"/>
      <c r="C11581" s="171"/>
      <c r="D11581" s="33"/>
      <c r="E11581" s="33"/>
      <c r="F11581" s="33"/>
      <c r="G11581" s="33"/>
      <c r="H11581" s="33"/>
      <c r="I11581" s="171"/>
      <c r="J11581" s="33"/>
      <c r="K11581" s="33"/>
    </row>
    <row r="11582" spans="2:11" x14ac:dyDescent="0.2">
      <c r="B11582" s="33"/>
      <c r="C11582" s="171"/>
      <c r="D11582" s="33"/>
      <c r="E11582" s="33"/>
      <c r="F11582" s="33"/>
      <c r="G11582" s="33"/>
      <c r="H11582" s="33"/>
      <c r="I11582" s="171"/>
      <c r="J11582" s="33"/>
      <c r="K11582" s="33"/>
    </row>
    <row r="11583" spans="2:11" x14ac:dyDescent="0.2">
      <c r="B11583" s="33"/>
      <c r="C11583" s="171"/>
      <c r="D11583" s="33"/>
      <c r="E11583" s="33"/>
      <c r="F11583" s="33"/>
      <c r="G11583" s="33"/>
      <c r="H11583" s="33"/>
      <c r="I11583" s="171"/>
      <c r="J11583" s="33"/>
      <c r="K11583" s="33"/>
    </row>
    <row r="11584" spans="2:11" x14ac:dyDescent="0.2">
      <c r="B11584" s="33"/>
      <c r="C11584" s="171"/>
      <c r="D11584" s="33"/>
      <c r="E11584" s="33"/>
      <c r="F11584" s="33"/>
      <c r="G11584" s="33"/>
      <c r="H11584" s="33"/>
      <c r="I11584" s="171"/>
      <c r="J11584" s="33"/>
      <c r="K11584" s="33"/>
    </row>
    <row r="11585" spans="2:11" x14ac:dyDescent="0.2">
      <c r="B11585" s="33"/>
      <c r="C11585" s="171"/>
      <c r="D11585" s="33"/>
      <c r="E11585" s="33"/>
      <c r="F11585" s="33"/>
      <c r="G11585" s="33"/>
      <c r="H11585" s="33"/>
      <c r="I11585" s="171"/>
      <c r="J11585" s="33"/>
      <c r="K11585" s="33"/>
    </row>
    <row r="11586" spans="2:11" x14ac:dyDescent="0.2">
      <c r="B11586" s="33"/>
      <c r="C11586" s="171"/>
      <c r="D11586" s="33"/>
      <c r="E11586" s="33"/>
      <c r="F11586" s="33"/>
      <c r="G11586" s="33"/>
      <c r="H11586" s="33"/>
      <c r="I11586" s="171"/>
      <c r="J11586" s="33"/>
      <c r="K11586" s="33"/>
    </row>
    <row r="11587" spans="2:11" x14ac:dyDescent="0.2">
      <c r="B11587" s="33"/>
      <c r="C11587" s="171"/>
      <c r="D11587" s="33"/>
      <c r="E11587" s="33"/>
      <c r="F11587" s="33"/>
      <c r="G11587" s="33"/>
      <c r="H11587" s="33"/>
      <c r="I11587" s="171"/>
      <c r="J11587" s="33"/>
      <c r="K11587" s="33"/>
    </row>
    <row r="11588" spans="2:11" x14ac:dyDescent="0.2">
      <c r="B11588" s="33"/>
      <c r="C11588" s="171"/>
      <c r="D11588" s="33"/>
      <c r="E11588" s="33"/>
      <c r="F11588" s="33"/>
      <c r="G11588" s="33"/>
      <c r="H11588" s="33"/>
      <c r="I11588" s="171"/>
      <c r="J11588" s="33"/>
      <c r="K11588" s="33"/>
    </row>
    <row r="11589" spans="2:11" x14ac:dyDescent="0.2">
      <c r="B11589" s="33"/>
      <c r="C11589" s="171"/>
      <c r="D11589" s="33"/>
      <c r="E11589" s="33"/>
      <c r="F11589" s="33"/>
      <c r="G11589" s="33"/>
      <c r="H11589" s="33"/>
      <c r="I11589" s="171"/>
      <c r="J11589" s="33"/>
      <c r="K11589" s="33"/>
    </row>
    <row r="11590" spans="2:11" x14ac:dyDescent="0.2">
      <c r="B11590" s="33"/>
      <c r="C11590" s="171"/>
      <c r="D11590" s="33"/>
      <c r="E11590" s="33"/>
      <c r="F11590" s="33"/>
      <c r="G11590" s="33"/>
      <c r="H11590" s="33"/>
      <c r="I11590" s="171"/>
      <c r="J11590" s="33"/>
      <c r="K11590" s="33"/>
    </row>
    <row r="11591" spans="2:11" x14ac:dyDescent="0.2">
      <c r="B11591" s="33"/>
      <c r="C11591" s="171"/>
      <c r="D11591" s="33"/>
      <c r="E11591" s="33"/>
      <c r="F11591" s="33"/>
      <c r="G11591" s="33"/>
      <c r="H11591" s="33"/>
      <c r="I11591" s="171"/>
      <c r="J11591" s="33"/>
      <c r="K11591" s="33"/>
    </row>
    <row r="11592" spans="2:11" x14ac:dyDescent="0.2">
      <c r="B11592" s="33"/>
      <c r="C11592" s="171"/>
      <c r="D11592" s="33"/>
      <c r="E11592" s="33"/>
      <c r="F11592" s="33"/>
      <c r="G11592" s="33"/>
      <c r="H11592" s="33"/>
      <c r="I11592" s="171"/>
      <c r="J11592" s="33"/>
      <c r="K11592" s="33"/>
    </row>
    <row r="11593" spans="2:11" x14ac:dyDescent="0.2">
      <c r="B11593" s="33"/>
      <c r="C11593" s="171"/>
      <c r="D11593" s="33"/>
      <c r="E11593" s="33"/>
      <c r="F11593" s="33"/>
      <c r="G11593" s="33"/>
      <c r="H11593" s="33"/>
      <c r="I11593" s="171"/>
      <c r="J11593" s="33"/>
      <c r="K11593" s="33"/>
    </row>
    <row r="11594" spans="2:11" x14ac:dyDescent="0.2">
      <c r="B11594" s="33"/>
      <c r="C11594" s="171"/>
      <c r="D11594" s="33"/>
      <c r="E11594" s="33"/>
      <c r="F11594" s="33"/>
      <c r="G11594" s="33"/>
      <c r="H11594" s="33"/>
      <c r="I11594" s="171"/>
      <c r="J11594" s="33"/>
      <c r="K11594" s="33"/>
    </row>
    <row r="11595" spans="2:11" x14ac:dyDescent="0.2">
      <c r="B11595" s="33"/>
      <c r="C11595" s="171"/>
      <c r="D11595" s="33"/>
      <c r="E11595" s="33"/>
      <c r="F11595" s="33"/>
      <c r="G11595" s="33"/>
      <c r="H11595" s="33"/>
      <c r="I11595" s="171"/>
      <c r="J11595" s="33"/>
      <c r="K11595" s="33"/>
    </row>
    <row r="11596" spans="2:11" x14ac:dyDescent="0.2">
      <c r="B11596" s="33"/>
      <c r="C11596" s="171"/>
      <c r="D11596" s="33"/>
      <c r="E11596" s="33"/>
      <c r="F11596" s="33"/>
      <c r="G11596" s="33"/>
      <c r="H11596" s="33"/>
      <c r="I11596" s="171"/>
      <c r="J11596" s="33"/>
      <c r="K11596" s="33"/>
    </row>
    <row r="11597" spans="2:11" x14ac:dyDescent="0.2">
      <c r="B11597" s="33"/>
      <c r="C11597" s="171"/>
      <c r="D11597" s="33"/>
      <c r="E11597" s="33"/>
      <c r="F11597" s="33"/>
      <c r="G11597" s="33"/>
      <c r="H11597" s="33"/>
      <c r="I11597" s="171"/>
      <c r="J11597" s="33"/>
      <c r="K11597" s="33"/>
    </row>
    <row r="11598" spans="2:11" x14ac:dyDescent="0.2">
      <c r="B11598" s="33"/>
      <c r="C11598" s="171"/>
      <c r="D11598" s="33"/>
      <c r="E11598" s="33"/>
      <c r="F11598" s="33"/>
      <c r="G11598" s="33"/>
      <c r="H11598" s="33"/>
      <c r="I11598" s="171"/>
      <c r="J11598" s="33"/>
      <c r="K11598" s="33"/>
    </row>
    <row r="11599" spans="2:11" x14ac:dyDescent="0.2">
      <c r="B11599" s="33"/>
      <c r="C11599" s="171"/>
      <c r="D11599" s="33"/>
      <c r="E11599" s="33"/>
      <c r="F11599" s="33"/>
      <c r="G11599" s="33"/>
      <c r="H11599" s="33"/>
      <c r="I11599" s="171"/>
      <c r="J11599" s="33"/>
      <c r="K11599" s="33"/>
    </row>
    <row r="11600" spans="2:11" x14ac:dyDescent="0.2">
      <c r="B11600" s="33"/>
      <c r="C11600" s="171"/>
      <c r="D11600" s="33"/>
      <c r="E11600" s="33"/>
      <c r="F11600" s="33"/>
      <c r="G11600" s="33"/>
      <c r="H11600" s="33"/>
      <c r="I11600" s="171"/>
      <c r="J11600" s="33"/>
      <c r="K11600" s="33"/>
    </row>
    <row r="11601" spans="2:11" x14ac:dyDescent="0.2">
      <c r="B11601" s="33"/>
      <c r="C11601" s="171"/>
      <c r="D11601" s="33"/>
      <c r="E11601" s="33"/>
      <c r="F11601" s="33"/>
      <c r="G11601" s="33"/>
      <c r="H11601" s="33"/>
      <c r="I11601" s="171"/>
      <c r="J11601" s="33"/>
      <c r="K11601" s="33"/>
    </row>
    <row r="11602" spans="2:11" x14ac:dyDescent="0.2">
      <c r="B11602" s="33"/>
      <c r="C11602" s="171"/>
      <c r="D11602" s="33"/>
      <c r="E11602" s="33"/>
      <c r="F11602" s="33"/>
      <c r="G11602" s="33"/>
      <c r="H11602" s="33"/>
      <c r="I11602" s="171"/>
      <c r="J11602" s="33"/>
      <c r="K11602" s="33"/>
    </row>
    <row r="11603" spans="2:11" x14ac:dyDescent="0.2">
      <c r="B11603" s="33"/>
      <c r="C11603" s="171"/>
      <c r="D11603" s="33"/>
      <c r="E11603" s="33"/>
      <c r="F11603" s="33"/>
      <c r="G11603" s="33"/>
      <c r="H11603" s="33"/>
      <c r="I11603" s="171"/>
      <c r="J11603" s="33"/>
      <c r="K11603" s="33"/>
    </row>
    <row r="11604" spans="2:11" x14ac:dyDescent="0.2">
      <c r="B11604" s="33"/>
      <c r="C11604" s="171"/>
      <c r="D11604" s="33"/>
      <c r="E11604" s="33"/>
      <c r="F11604" s="33"/>
      <c r="G11604" s="33"/>
      <c r="H11604" s="33"/>
      <c r="I11604" s="171"/>
      <c r="J11604" s="33"/>
      <c r="K11604" s="33"/>
    </row>
    <row r="11605" spans="2:11" x14ac:dyDescent="0.2">
      <c r="B11605" s="33"/>
      <c r="C11605" s="171"/>
      <c r="D11605" s="33"/>
      <c r="E11605" s="33"/>
      <c r="F11605" s="33"/>
      <c r="G11605" s="33"/>
      <c r="H11605" s="33"/>
      <c r="I11605" s="171"/>
      <c r="J11605" s="33"/>
      <c r="K11605" s="33"/>
    </row>
    <row r="11606" spans="2:11" x14ac:dyDescent="0.2">
      <c r="B11606" s="33"/>
      <c r="C11606" s="171"/>
      <c r="D11606" s="33"/>
      <c r="E11606" s="33"/>
      <c r="F11606" s="33"/>
      <c r="G11606" s="33"/>
      <c r="H11606" s="33"/>
      <c r="I11606" s="171"/>
      <c r="J11606" s="33"/>
      <c r="K11606" s="33"/>
    </row>
    <row r="11607" spans="2:11" x14ac:dyDescent="0.2">
      <c r="B11607" s="33"/>
      <c r="C11607" s="171"/>
      <c r="D11607" s="33"/>
      <c r="E11607" s="33"/>
      <c r="F11607" s="33"/>
      <c r="G11607" s="33"/>
      <c r="H11607" s="33"/>
      <c r="I11607" s="171"/>
      <c r="J11607" s="33"/>
      <c r="K11607" s="33"/>
    </row>
    <row r="11608" spans="2:11" x14ac:dyDescent="0.2">
      <c r="B11608" s="33"/>
      <c r="C11608" s="171"/>
      <c r="D11608" s="33"/>
      <c r="E11608" s="33"/>
      <c r="F11608" s="33"/>
      <c r="G11608" s="33"/>
      <c r="H11608" s="33"/>
      <c r="I11608" s="171"/>
      <c r="J11608" s="33"/>
      <c r="K11608" s="33"/>
    </row>
    <row r="11609" spans="2:11" x14ac:dyDescent="0.2">
      <c r="B11609" s="33"/>
      <c r="C11609" s="171"/>
      <c r="D11609" s="33"/>
      <c r="E11609" s="33"/>
      <c r="F11609" s="33"/>
      <c r="G11609" s="33"/>
      <c r="H11609" s="33"/>
      <c r="I11609" s="171"/>
      <c r="J11609" s="33"/>
      <c r="K11609" s="33"/>
    </row>
    <row r="11610" spans="2:11" x14ac:dyDescent="0.2">
      <c r="B11610" s="33"/>
      <c r="C11610" s="171"/>
      <c r="D11610" s="33"/>
      <c r="E11610" s="33"/>
      <c r="F11610" s="33"/>
      <c r="G11610" s="33"/>
      <c r="H11610" s="33"/>
      <c r="I11610" s="171"/>
      <c r="J11610" s="33"/>
      <c r="K11610" s="33"/>
    </row>
    <row r="11611" spans="2:11" x14ac:dyDescent="0.2">
      <c r="B11611" s="33"/>
      <c r="C11611" s="171"/>
      <c r="D11611" s="33"/>
      <c r="E11611" s="33"/>
      <c r="F11611" s="33"/>
      <c r="G11611" s="33"/>
      <c r="H11611" s="33"/>
      <c r="I11611" s="171"/>
      <c r="J11611" s="33"/>
      <c r="K11611" s="33"/>
    </row>
    <row r="11612" spans="2:11" x14ac:dyDescent="0.2">
      <c r="B11612" s="33"/>
      <c r="C11612" s="171"/>
      <c r="D11612" s="33"/>
      <c r="E11612" s="33"/>
      <c r="F11612" s="33"/>
      <c r="G11612" s="33"/>
      <c r="H11612" s="33"/>
      <c r="I11612" s="171"/>
      <c r="J11612" s="33"/>
      <c r="K11612" s="33"/>
    </row>
    <row r="11613" spans="2:11" x14ac:dyDescent="0.2">
      <c r="B11613" s="33"/>
      <c r="C11613" s="171"/>
      <c r="D11613" s="33"/>
      <c r="E11613" s="33"/>
      <c r="F11613" s="33"/>
      <c r="G11613" s="33"/>
      <c r="H11613" s="33"/>
      <c r="I11613" s="171"/>
      <c r="J11613" s="33"/>
      <c r="K11613" s="33"/>
    </row>
    <row r="11614" spans="2:11" x14ac:dyDescent="0.2">
      <c r="B11614" s="33"/>
      <c r="C11614" s="171"/>
      <c r="D11614" s="33"/>
      <c r="E11614" s="33"/>
      <c r="F11614" s="33"/>
      <c r="G11614" s="33"/>
      <c r="H11614" s="33"/>
      <c r="I11614" s="171"/>
      <c r="J11614" s="33"/>
      <c r="K11614" s="33"/>
    </row>
    <row r="11615" spans="2:11" x14ac:dyDescent="0.2">
      <c r="B11615" s="33"/>
      <c r="C11615" s="171"/>
      <c r="D11615" s="33"/>
      <c r="E11615" s="33"/>
      <c r="F11615" s="33"/>
      <c r="G11615" s="33"/>
      <c r="H11615" s="33"/>
      <c r="I11615" s="171"/>
      <c r="J11615" s="33"/>
      <c r="K11615" s="33"/>
    </row>
    <row r="11616" spans="2:11" x14ac:dyDescent="0.2">
      <c r="B11616" s="33"/>
      <c r="C11616" s="171"/>
      <c r="D11616" s="33"/>
      <c r="E11616" s="33"/>
      <c r="F11616" s="33"/>
      <c r="G11616" s="33"/>
      <c r="H11616" s="33"/>
      <c r="I11616" s="171"/>
      <c r="J11616" s="33"/>
      <c r="K11616" s="33"/>
    </row>
    <row r="11617" spans="2:11" x14ac:dyDescent="0.2">
      <c r="B11617" s="33"/>
      <c r="C11617" s="171"/>
      <c r="D11617" s="33"/>
      <c r="E11617" s="33"/>
      <c r="F11617" s="33"/>
      <c r="G11617" s="33"/>
      <c r="H11617" s="33"/>
      <c r="I11617" s="171"/>
      <c r="J11617" s="33"/>
      <c r="K11617" s="33"/>
    </row>
    <row r="11618" spans="2:11" x14ac:dyDescent="0.2">
      <c r="B11618" s="33"/>
      <c r="C11618" s="171"/>
      <c r="D11618" s="33"/>
      <c r="E11618" s="33"/>
      <c r="F11618" s="33"/>
      <c r="G11618" s="33"/>
      <c r="H11618" s="33"/>
      <c r="I11618" s="171"/>
      <c r="J11618" s="33"/>
      <c r="K11618" s="33"/>
    </row>
    <row r="11619" spans="2:11" x14ac:dyDescent="0.2">
      <c r="B11619" s="33"/>
      <c r="C11619" s="171"/>
      <c r="D11619" s="33"/>
      <c r="E11619" s="33"/>
      <c r="F11619" s="33"/>
      <c r="G11619" s="33"/>
      <c r="H11619" s="33"/>
      <c r="I11619" s="171"/>
      <c r="J11619" s="33"/>
      <c r="K11619" s="33"/>
    </row>
    <row r="11620" spans="2:11" x14ac:dyDescent="0.2">
      <c r="B11620" s="33"/>
      <c r="C11620" s="171"/>
      <c r="D11620" s="33"/>
      <c r="E11620" s="33"/>
      <c r="F11620" s="33"/>
      <c r="G11620" s="33"/>
      <c r="H11620" s="33"/>
      <c r="I11620" s="171"/>
      <c r="J11620" s="33"/>
      <c r="K11620" s="33"/>
    </row>
    <row r="11621" spans="2:11" x14ac:dyDescent="0.2">
      <c r="B11621" s="33"/>
      <c r="C11621" s="171"/>
      <c r="D11621" s="33"/>
      <c r="E11621" s="33"/>
      <c r="F11621" s="33"/>
      <c r="G11621" s="33"/>
      <c r="H11621" s="33"/>
      <c r="I11621" s="171"/>
      <c r="J11621" s="33"/>
      <c r="K11621" s="33"/>
    </row>
    <row r="11622" spans="2:11" x14ac:dyDescent="0.2">
      <c r="B11622" s="33"/>
      <c r="C11622" s="171"/>
      <c r="D11622" s="33"/>
      <c r="E11622" s="33"/>
      <c r="F11622" s="33"/>
      <c r="G11622" s="33"/>
      <c r="H11622" s="33"/>
      <c r="I11622" s="171"/>
      <c r="J11622" s="33"/>
      <c r="K11622" s="33"/>
    </row>
    <row r="11623" spans="2:11" x14ac:dyDescent="0.2">
      <c r="B11623" s="33"/>
      <c r="C11623" s="171"/>
      <c r="D11623" s="33"/>
      <c r="E11623" s="33"/>
      <c r="F11623" s="33"/>
      <c r="G11623" s="33"/>
      <c r="H11623" s="33"/>
      <c r="I11623" s="171"/>
      <c r="J11623" s="33"/>
      <c r="K11623" s="33"/>
    </row>
    <row r="11624" spans="2:11" x14ac:dyDescent="0.2">
      <c r="B11624" s="33"/>
      <c r="C11624" s="171"/>
      <c r="D11624" s="33"/>
      <c r="E11624" s="33"/>
      <c r="F11624" s="33"/>
      <c r="G11624" s="33"/>
      <c r="H11624" s="33"/>
      <c r="I11624" s="171"/>
      <c r="J11624" s="33"/>
      <c r="K11624" s="33"/>
    </row>
    <row r="11625" spans="2:11" x14ac:dyDescent="0.2">
      <c r="B11625" s="33"/>
      <c r="C11625" s="171"/>
      <c r="D11625" s="33"/>
      <c r="E11625" s="33"/>
      <c r="F11625" s="33"/>
      <c r="G11625" s="33"/>
      <c r="H11625" s="33"/>
      <c r="I11625" s="171"/>
      <c r="J11625" s="33"/>
      <c r="K11625" s="33"/>
    </row>
    <row r="11626" spans="2:11" x14ac:dyDescent="0.2">
      <c r="B11626" s="33"/>
      <c r="C11626" s="171"/>
      <c r="D11626" s="33"/>
      <c r="E11626" s="33"/>
      <c r="F11626" s="33"/>
      <c r="G11626" s="33"/>
      <c r="H11626" s="33"/>
      <c r="I11626" s="171"/>
      <c r="J11626" s="33"/>
      <c r="K11626" s="33"/>
    </row>
    <row r="11627" spans="2:11" x14ac:dyDescent="0.2">
      <c r="B11627" s="33"/>
      <c r="C11627" s="171"/>
      <c r="D11627" s="33"/>
      <c r="E11627" s="33"/>
      <c r="F11627" s="33"/>
      <c r="G11627" s="33"/>
      <c r="H11627" s="33"/>
      <c r="I11627" s="171"/>
      <c r="J11627" s="33"/>
      <c r="K11627" s="33"/>
    </row>
    <row r="11628" spans="2:11" x14ac:dyDescent="0.2">
      <c r="B11628" s="33"/>
      <c r="C11628" s="171"/>
      <c r="D11628" s="33"/>
      <c r="E11628" s="33"/>
      <c r="F11628" s="33"/>
      <c r="G11628" s="33"/>
      <c r="H11628" s="33"/>
      <c r="I11628" s="171"/>
      <c r="J11628" s="33"/>
      <c r="K11628" s="33"/>
    </row>
    <row r="11629" spans="2:11" x14ac:dyDescent="0.2">
      <c r="B11629" s="33"/>
      <c r="C11629" s="171"/>
      <c r="D11629" s="33"/>
      <c r="E11629" s="33"/>
      <c r="F11629" s="33"/>
      <c r="G11629" s="33"/>
      <c r="H11629" s="33"/>
      <c r="I11629" s="171"/>
      <c r="J11629" s="33"/>
      <c r="K11629" s="33"/>
    </row>
    <row r="11630" spans="2:11" x14ac:dyDescent="0.2">
      <c r="B11630" s="33"/>
      <c r="C11630" s="171"/>
      <c r="D11630" s="33"/>
      <c r="E11630" s="33"/>
      <c r="F11630" s="33"/>
      <c r="G11630" s="33"/>
      <c r="H11630" s="33"/>
      <c r="I11630" s="171"/>
      <c r="J11630" s="33"/>
      <c r="K11630" s="33"/>
    </row>
    <row r="11631" spans="2:11" x14ac:dyDescent="0.2">
      <c r="B11631" s="33"/>
      <c r="C11631" s="171"/>
      <c r="D11631" s="33"/>
      <c r="E11631" s="33"/>
      <c r="F11631" s="33"/>
      <c r="G11631" s="33"/>
      <c r="H11631" s="33"/>
      <c r="I11631" s="171"/>
      <c r="J11631" s="33"/>
      <c r="K11631" s="33"/>
    </row>
    <row r="11632" spans="2:11" x14ac:dyDescent="0.2">
      <c r="B11632" s="33"/>
      <c r="C11632" s="171"/>
      <c r="D11632" s="33"/>
      <c r="E11632" s="33"/>
      <c r="F11632" s="33"/>
      <c r="G11632" s="33"/>
      <c r="H11632" s="33"/>
      <c r="I11632" s="171"/>
      <c r="J11632" s="33"/>
      <c r="K11632" s="33"/>
    </row>
    <row r="11633" spans="2:11" x14ac:dyDescent="0.2">
      <c r="B11633" s="33"/>
      <c r="C11633" s="171"/>
      <c r="D11633" s="33"/>
      <c r="E11633" s="33"/>
      <c r="F11633" s="33"/>
      <c r="G11633" s="33"/>
      <c r="H11633" s="33"/>
      <c r="I11633" s="171"/>
      <c r="J11633" s="33"/>
      <c r="K11633" s="33"/>
    </row>
    <row r="11634" spans="2:11" x14ac:dyDescent="0.2">
      <c r="B11634" s="33"/>
      <c r="C11634" s="171"/>
      <c r="D11634" s="33"/>
      <c r="E11634" s="33"/>
      <c r="F11634" s="33"/>
      <c r="G11634" s="33"/>
      <c r="H11634" s="33"/>
      <c r="I11634" s="171"/>
      <c r="J11634" s="33"/>
      <c r="K11634" s="33"/>
    </row>
    <row r="11635" spans="2:11" x14ac:dyDescent="0.2">
      <c r="B11635" s="33"/>
      <c r="C11635" s="171"/>
      <c r="D11635" s="33"/>
      <c r="E11635" s="33"/>
      <c r="F11635" s="33"/>
      <c r="G11635" s="33"/>
      <c r="H11635" s="33"/>
      <c r="I11635" s="171"/>
      <c r="J11635" s="33"/>
      <c r="K11635" s="33"/>
    </row>
    <row r="11636" spans="2:11" x14ac:dyDescent="0.2">
      <c r="B11636" s="33"/>
      <c r="C11636" s="171"/>
      <c r="D11636" s="33"/>
      <c r="E11636" s="33"/>
      <c r="F11636" s="33"/>
      <c r="G11636" s="33"/>
      <c r="H11636" s="33"/>
      <c r="I11636" s="171"/>
      <c r="J11636" s="33"/>
      <c r="K11636" s="33"/>
    </row>
    <row r="11637" spans="2:11" x14ac:dyDescent="0.2">
      <c r="B11637" s="33"/>
      <c r="C11637" s="171"/>
      <c r="D11637" s="33"/>
      <c r="E11637" s="33"/>
      <c r="F11637" s="33"/>
      <c r="G11637" s="33"/>
      <c r="H11637" s="33"/>
      <c r="I11637" s="171"/>
      <c r="J11637" s="33"/>
      <c r="K11637" s="33"/>
    </row>
    <row r="11638" spans="2:11" x14ac:dyDescent="0.2">
      <c r="B11638" s="33"/>
      <c r="C11638" s="171"/>
      <c r="D11638" s="33"/>
      <c r="E11638" s="33"/>
      <c r="F11638" s="33"/>
      <c r="G11638" s="33"/>
      <c r="H11638" s="33"/>
      <c r="I11638" s="171"/>
      <c r="J11638" s="33"/>
      <c r="K11638" s="33"/>
    </row>
    <row r="11639" spans="2:11" x14ac:dyDescent="0.2">
      <c r="B11639" s="33"/>
      <c r="C11639" s="171"/>
      <c r="D11639" s="33"/>
      <c r="E11639" s="33"/>
      <c r="F11639" s="33"/>
      <c r="G11639" s="33"/>
      <c r="H11639" s="33"/>
      <c r="I11639" s="171"/>
      <c r="J11639" s="33"/>
      <c r="K11639" s="33"/>
    </row>
    <row r="11640" spans="2:11" x14ac:dyDescent="0.2">
      <c r="B11640" s="33"/>
      <c r="C11640" s="171"/>
      <c r="D11640" s="33"/>
      <c r="E11640" s="33"/>
      <c r="F11640" s="33"/>
      <c r="G11640" s="33"/>
      <c r="H11640" s="33"/>
      <c r="I11640" s="171"/>
      <c r="J11640" s="33"/>
      <c r="K11640" s="33"/>
    </row>
    <row r="11641" spans="2:11" x14ac:dyDescent="0.2">
      <c r="B11641" s="33"/>
      <c r="C11641" s="171"/>
      <c r="D11641" s="33"/>
      <c r="E11641" s="33"/>
      <c r="F11641" s="33"/>
      <c r="G11641" s="33"/>
      <c r="H11641" s="33"/>
      <c r="I11641" s="171"/>
      <c r="J11641" s="33"/>
      <c r="K11641" s="33"/>
    </row>
    <row r="11642" spans="2:11" x14ac:dyDescent="0.2">
      <c r="B11642" s="33"/>
      <c r="C11642" s="171"/>
      <c r="D11642" s="33"/>
      <c r="E11642" s="33"/>
      <c r="F11642" s="33"/>
      <c r="G11642" s="33"/>
      <c r="H11642" s="33"/>
      <c r="I11642" s="171"/>
      <c r="J11642" s="33"/>
      <c r="K11642" s="33"/>
    </row>
    <row r="11643" spans="2:11" x14ac:dyDescent="0.2">
      <c r="B11643" s="33"/>
      <c r="C11643" s="171"/>
      <c r="D11643" s="33"/>
      <c r="E11643" s="33"/>
      <c r="F11643" s="33"/>
      <c r="G11643" s="33"/>
      <c r="H11643" s="33"/>
      <c r="I11643" s="171"/>
      <c r="J11643" s="33"/>
      <c r="K11643" s="33"/>
    </row>
    <row r="11644" spans="2:11" x14ac:dyDescent="0.2">
      <c r="B11644" s="33"/>
      <c r="C11644" s="171"/>
      <c r="D11644" s="33"/>
      <c r="E11644" s="33"/>
      <c r="F11644" s="33"/>
      <c r="G11644" s="33"/>
      <c r="H11644" s="33"/>
      <c r="I11644" s="171"/>
      <c r="J11644" s="33"/>
      <c r="K11644" s="33"/>
    </row>
    <row r="11645" spans="2:11" x14ac:dyDescent="0.2">
      <c r="B11645" s="33"/>
      <c r="C11645" s="171"/>
      <c r="D11645" s="33"/>
      <c r="E11645" s="33"/>
      <c r="F11645" s="33"/>
      <c r="G11645" s="33"/>
      <c r="H11645" s="33"/>
      <c r="I11645" s="171"/>
      <c r="J11645" s="33"/>
      <c r="K11645" s="33"/>
    </row>
    <row r="11646" spans="2:11" x14ac:dyDescent="0.2">
      <c r="B11646" s="33"/>
      <c r="C11646" s="171"/>
      <c r="D11646" s="33"/>
      <c r="E11646" s="33"/>
      <c r="F11646" s="33"/>
      <c r="G11646" s="33"/>
      <c r="H11646" s="33"/>
      <c r="I11646" s="171"/>
      <c r="J11646" s="33"/>
      <c r="K11646" s="33"/>
    </row>
    <row r="11647" spans="2:11" x14ac:dyDescent="0.2">
      <c r="B11647" s="33"/>
      <c r="C11647" s="171"/>
      <c r="D11647" s="33"/>
      <c r="E11647" s="33"/>
      <c r="F11647" s="33"/>
      <c r="G11647" s="33"/>
      <c r="H11647" s="33"/>
      <c r="I11647" s="171"/>
      <c r="J11647" s="33"/>
      <c r="K11647" s="33"/>
    </row>
    <row r="11648" spans="2:11" x14ac:dyDescent="0.2">
      <c r="B11648" s="33"/>
      <c r="C11648" s="171"/>
      <c r="D11648" s="33"/>
      <c r="E11648" s="33"/>
      <c r="F11648" s="33"/>
      <c r="G11648" s="33"/>
      <c r="H11648" s="33"/>
      <c r="I11648" s="171"/>
      <c r="J11648" s="33"/>
      <c r="K11648" s="33"/>
    </row>
    <row r="11649" spans="2:11" x14ac:dyDescent="0.2">
      <c r="B11649" s="33"/>
      <c r="C11649" s="171"/>
      <c r="D11649" s="33"/>
      <c r="E11649" s="33"/>
      <c r="F11649" s="33"/>
      <c r="G11649" s="33"/>
      <c r="H11649" s="33"/>
      <c r="I11649" s="171"/>
      <c r="J11649" s="33"/>
      <c r="K11649" s="33"/>
    </row>
    <row r="11650" spans="2:11" x14ac:dyDescent="0.2">
      <c r="B11650" s="33"/>
      <c r="C11650" s="171"/>
      <c r="D11650" s="33"/>
      <c r="E11650" s="33"/>
      <c r="F11650" s="33"/>
      <c r="G11650" s="33"/>
      <c r="H11650" s="33"/>
      <c r="I11650" s="171"/>
      <c r="J11650" s="33"/>
      <c r="K11650" s="33"/>
    </row>
    <row r="11651" spans="2:11" x14ac:dyDescent="0.2">
      <c r="B11651" s="33"/>
      <c r="C11651" s="171"/>
      <c r="D11651" s="33"/>
      <c r="E11651" s="33"/>
      <c r="F11651" s="33"/>
      <c r="G11651" s="33"/>
      <c r="H11651" s="33"/>
      <c r="I11651" s="171"/>
      <c r="J11651" s="33"/>
      <c r="K11651" s="33"/>
    </row>
    <row r="11652" spans="2:11" x14ac:dyDescent="0.2">
      <c r="B11652" s="33"/>
      <c r="C11652" s="171"/>
      <c r="D11652" s="33"/>
      <c r="E11652" s="33"/>
      <c r="F11652" s="33"/>
      <c r="G11652" s="33"/>
      <c r="H11652" s="33"/>
      <c r="I11652" s="171"/>
      <c r="J11652" s="33"/>
      <c r="K11652" s="33"/>
    </row>
    <row r="11653" spans="2:11" x14ac:dyDescent="0.2">
      <c r="B11653" s="33"/>
      <c r="C11653" s="171"/>
      <c r="D11653" s="33"/>
      <c r="E11653" s="33"/>
      <c r="F11653" s="33"/>
      <c r="G11653" s="33"/>
      <c r="H11653" s="33"/>
      <c r="I11653" s="171"/>
      <c r="J11653" s="33"/>
      <c r="K11653" s="33"/>
    </row>
    <row r="11654" spans="2:11" x14ac:dyDescent="0.2">
      <c r="B11654" s="33"/>
      <c r="C11654" s="171"/>
      <c r="D11654" s="33"/>
      <c r="E11654" s="33"/>
      <c r="F11654" s="33"/>
      <c r="G11654" s="33"/>
      <c r="H11654" s="33"/>
      <c r="I11654" s="171"/>
      <c r="J11654" s="33"/>
      <c r="K11654" s="33"/>
    </row>
    <row r="11655" spans="2:11" x14ac:dyDescent="0.2">
      <c r="B11655" s="33"/>
      <c r="C11655" s="171"/>
      <c r="D11655" s="33"/>
      <c r="E11655" s="33"/>
      <c r="F11655" s="33"/>
      <c r="G11655" s="33"/>
      <c r="H11655" s="33"/>
      <c r="I11655" s="171"/>
      <c r="J11655" s="33"/>
      <c r="K11655" s="33"/>
    </row>
    <row r="11656" spans="2:11" x14ac:dyDescent="0.2">
      <c r="B11656" s="33"/>
      <c r="C11656" s="171"/>
      <c r="D11656" s="33"/>
      <c r="E11656" s="33"/>
      <c r="F11656" s="33"/>
      <c r="G11656" s="33"/>
      <c r="H11656" s="33"/>
      <c r="I11656" s="171"/>
      <c r="J11656" s="33"/>
      <c r="K11656" s="33"/>
    </row>
    <row r="11657" spans="2:11" x14ac:dyDescent="0.2">
      <c r="B11657" s="33"/>
      <c r="C11657" s="171"/>
      <c r="D11657" s="33"/>
      <c r="E11657" s="33"/>
      <c r="F11657" s="33"/>
      <c r="G11657" s="33"/>
      <c r="H11657" s="33"/>
      <c r="I11657" s="171"/>
      <c r="J11657" s="33"/>
      <c r="K11657" s="33"/>
    </row>
    <row r="11658" spans="2:11" x14ac:dyDescent="0.2">
      <c r="B11658" s="33"/>
      <c r="C11658" s="171"/>
      <c r="D11658" s="33"/>
      <c r="E11658" s="33"/>
      <c r="F11658" s="33"/>
      <c r="G11658" s="33"/>
      <c r="H11658" s="33"/>
      <c r="I11658" s="171"/>
      <c r="J11658" s="33"/>
      <c r="K11658" s="33"/>
    </row>
    <row r="11659" spans="2:11" x14ac:dyDescent="0.2">
      <c r="B11659" s="33"/>
      <c r="C11659" s="171"/>
      <c r="D11659" s="33"/>
      <c r="E11659" s="33"/>
      <c r="F11659" s="33"/>
      <c r="G11659" s="33"/>
      <c r="H11659" s="33"/>
      <c r="I11659" s="171"/>
      <c r="J11659" s="33"/>
      <c r="K11659" s="33"/>
    </row>
    <row r="11660" spans="2:11" x14ac:dyDescent="0.2">
      <c r="B11660" s="33"/>
      <c r="C11660" s="171"/>
      <c r="D11660" s="33"/>
      <c r="E11660" s="33"/>
      <c r="F11660" s="33"/>
      <c r="G11660" s="33"/>
      <c r="H11660" s="33"/>
      <c r="I11660" s="171"/>
      <c r="J11660" s="33"/>
      <c r="K11660" s="33"/>
    </row>
    <row r="11661" spans="2:11" x14ac:dyDescent="0.2">
      <c r="B11661" s="33"/>
      <c r="C11661" s="171"/>
      <c r="D11661" s="33"/>
      <c r="E11661" s="33"/>
      <c r="F11661" s="33"/>
      <c r="G11661" s="33"/>
      <c r="H11661" s="33"/>
      <c r="I11661" s="171"/>
      <c r="J11661" s="33"/>
      <c r="K11661" s="33"/>
    </row>
    <row r="11662" spans="2:11" x14ac:dyDescent="0.2">
      <c r="B11662" s="33"/>
      <c r="C11662" s="171"/>
      <c r="D11662" s="33"/>
      <c r="E11662" s="33"/>
      <c r="F11662" s="33"/>
      <c r="G11662" s="33"/>
      <c r="H11662" s="33"/>
      <c r="I11662" s="171"/>
      <c r="J11662" s="33"/>
      <c r="K11662" s="33"/>
    </row>
    <row r="11663" spans="2:11" x14ac:dyDescent="0.2">
      <c r="B11663" s="33"/>
      <c r="C11663" s="171"/>
      <c r="D11663" s="33"/>
      <c r="E11663" s="33"/>
      <c r="F11663" s="33"/>
      <c r="G11663" s="33"/>
      <c r="H11663" s="33"/>
      <c r="I11663" s="171"/>
      <c r="J11663" s="33"/>
      <c r="K11663" s="33"/>
    </row>
    <row r="11664" spans="2:11" x14ac:dyDescent="0.2">
      <c r="B11664" s="33"/>
      <c r="C11664" s="171"/>
      <c r="D11664" s="33"/>
      <c r="E11664" s="33"/>
      <c r="F11664" s="33"/>
      <c r="G11664" s="33"/>
      <c r="H11664" s="33"/>
      <c r="I11664" s="171"/>
      <c r="J11664" s="33"/>
      <c r="K11664" s="33"/>
    </row>
    <row r="11665" spans="2:11" x14ac:dyDescent="0.2">
      <c r="B11665" s="33"/>
      <c r="C11665" s="171"/>
      <c r="D11665" s="33"/>
      <c r="E11665" s="33"/>
      <c r="F11665" s="33"/>
      <c r="G11665" s="33"/>
      <c r="H11665" s="33"/>
      <c r="I11665" s="171"/>
      <c r="J11665" s="33"/>
      <c r="K11665" s="33"/>
    </row>
    <row r="11666" spans="2:11" x14ac:dyDescent="0.2">
      <c r="B11666" s="33"/>
      <c r="C11666" s="171"/>
      <c r="D11666" s="33"/>
      <c r="E11666" s="33"/>
      <c r="F11666" s="33"/>
      <c r="G11666" s="33"/>
      <c r="H11666" s="33"/>
      <c r="I11666" s="171"/>
      <c r="J11666" s="33"/>
      <c r="K11666" s="33"/>
    </row>
    <row r="11667" spans="2:11" x14ac:dyDescent="0.2">
      <c r="B11667" s="33"/>
      <c r="C11667" s="171"/>
      <c r="D11667" s="33"/>
      <c r="E11667" s="33"/>
      <c r="F11667" s="33"/>
      <c r="G11667" s="33"/>
      <c r="H11667" s="33"/>
      <c r="I11667" s="171"/>
      <c r="J11667" s="33"/>
      <c r="K11667" s="33"/>
    </row>
    <row r="11668" spans="2:11" x14ac:dyDescent="0.2">
      <c r="B11668" s="33"/>
      <c r="C11668" s="171"/>
      <c r="D11668" s="33"/>
      <c r="E11668" s="33"/>
      <c r="F11668" s="33"/>
      <c r="G11668" s="33"/>
      <c r="H11668" s="33"/>
      <c r="I11668" s="171"/>
      <c r="J11668" s="33"/>
      <c r="K11668" s="33"/>
    </row>
    <row r="11669" spans="2:11" x14ac:dyDescent="0.2">
      <c r="B11669" s="33"/>
      <c r="C11669" s="171"/>
      <c r="D11669" s="33"/>
      <c r="E11669" s="33"/>
      <c r="F11669" s="33"/>
      <c r="G11669" s="33"/>
      <c r="H11669" s="33"/>
      <c r="I11669" s="171"/>
      <c r="J11669" s="33"/>
      <c r="K11669" s="33"/>
    </row>
    <row r="11670" spans="2:11" x14ac:dyDescent="0.2">
      <c r="B11670" s="33"/>
      <c r="C11670" s="171"/>
      <c r="D11670" s="33"/>
      <c r="E11670" s="33"/>
      <c r="F11670" s="33"/>
      <c r="G11670" s="33"/>
      <c r="H11670" s="33"/>
      <c r="I11670" s="171"/>
      <c r="J11670" s="33"/>
      <c r="K11670" s="33"/>
    </row>
    <row r="11671" spans="2:11" x14ac:dyDescent="0.2">
      <c r="B11671" s="33"/>
      <c r="C11671" s="171"/>
      <c r="D11671" s="33"/>
      <c r="E11671" s="33"/>
      <c r="F11671" s="33"/>
      <c r="G11671" s="33"/>
      <c r="H11671" s="33"/>
      <c r="I11671" s="171"/>
      <c r="J11671" s="33"/>
      <c r="K11671" s="33"/>
    </row>
    <row r="11672" spans="2:11" x14ac:dyDescent="0.2">
      <c r="B11672" s="33"/>
      <c r="C11672" s="171"/>
      <c r="D11672" s="33"/>
      <c r="E11672" s="33"/>
      <c r="F11672" s="33"/>
      <c r="G11672" s="33"/>
      <c r="H11672" s="33"/>
      <c r="I11672" s="171"/>
      <c r="J11672" s="33"/>
      <c r="K11672" s="33"/>
    </row>
    <row r="11673" spans="2:11" x14ac:dyDescent="0.2">
      <c r="B11673" s="33"/>
      <c r="C11673" s="171"/>
      <c r="D11673" s="33"/>
      <c r="E11673" s="33"/>
      <c r="F11673" s="33"/>
      <c r="G11673" s="33"/>
      <c r="H11673" s="33"/>
      <c r="I11673" s="171"/>
      <c r="J11673" s="33"/>
      <c r="K11673" s="33"/>
    </row>
    <row r="11674" spans="2:11" x14ac:dyDescent="0.2">
      <c r="B11674" s="33"/>
      <c r="C11674" s="171"/>
      <c r="D11674" s="33"/>
      <c r="E11674" s="33"/>
      <c r="F11674" s="33"/>
      <c r="G11674" s="33"/>
      <c r="H11674" s="33"/>
      <c r="I11674" s="171"/>
      <c r="J11674" s="33"/>
      <c r="K11674" s="33"/>
    </row>
    <row r="11675" spans="2:11" x14ac:dyDescent="0.2">
      <c r="B11675" s="33"/>
      <c r="C11675" s="171"/>
      <c r="D11675" s="33"/>
      <c r="E11675" s="33"/>
      <c r="F11675" s="33"/>
      <c r="G11675" s="33"/>
      <c r="H11675" s="33"/>
      <c r="I11675" s="171"/>
      <c r="J11675" s="33"/>
      <c r="K11675" s="33"/>
    </row>
    <row r="11676" spans="2:11" x14ac:dyDescent="0.2">
      <c r="B11676" s="33"/>
      <c r="C11676" s="171"/>
      <c r="D11676" s="33"/>
      <c r="E11676" s="33"/>
      <c r="F11676" s="33"/>
      <c r="G11676" s="33"/>
      <c r="H11676" s="33"/>
      <c r="I11676" s="171"/>
      <c r="J11676" s="33"/>
      <c r="K11676" s="33"/>
    </row>
    <row r="11677" spans="2:11" x14ac:dyDescent="0.2">
      <c r="B11677" s="33"/>
      <c r="C11677" s="171"/>
      <c r="D11677" s="33"/>
      <c r="E11677" s="33"/>
      <c r="F11677" s="33"/>
      <c r="G11677" s="33"/>
      <c r="H11677" s="33"/>
      <c r="I11677" s="171"/>
      <c r="J11677" s="33"/>
      <c r="K11677" s="33"/>
    </row>
    <row r="11678" spans="2:11" x14ac:dyDescent="0.2">
      <c r="B11678" s="33"/>
      <c r="C11678" s="171"/>
      <c r="D11678" s="33"/>
      <c r="E11678" s="33"/>
      <c r="F11678" s="33"/>
      <c r="G11678" s="33"/>
      <c r="H11678" s="33"/>
      <c r="I11678" s="171"/>
      <c r="J11678" s="33"/>
      <c r="K11678" s="33"/>
    </row>
    <row r="11679" spans="2:11" x14ac:dyDescent="0.2">
      <c r="B11679" s="33"/>
      <c r="C11679" s="171"/>
      <c r="D11679" s="33"/>
      <c r="E11679" s="33"/>
      <c r="F11679" s="33"/>
      <c r="G11679" s="33"/>
      <c r="H11679" s="33"/>
      <c r="I11679" s="171"/>
      <c r="J11679" s="33"/>
      <c r="K11679" s="33"/>
    </row>
    <row r="11680" spans="2:11" x14ac:dyDescent="0.2">
      <c r="B11680" s="33"/>
      <c r="C11680" s="171"/>
      <c r="D11680" s="33"/>
      <c r="E11680" s="33"/>
      <c r="F11680" s="33"/>
      <c r="G11680" s="33"/>
      <c r="H11680" s="33"/>
      <c r="I11680" s="171"/>
      <c r="J11680" s="33"/>
      <c r="K11680" s="33"/>
    </row>
    <row r="11681" spans="2:11" x14ac:dyDescent="0.2">
      <c r="B11681" s="33"/>
      <c r="C11681" s="171"/>
      <c r="D11681" s="33"/>
      <c r="E11681" s="33"/>
      <c r="F11681" s="33"/>
      <c r="G11681" s="33"/>
      <c r="H11681" s="33"/>
      <c r="I11681" s="171"/>
      <c r="J11681" s="33"/>
      <c r="K11681" s="33"/>
    </row>
    <row r="11682" spans="2:11" x14ac:dyDescent="0.2">
      <c r="B11682" s="33"/>
      <c r="C11682" s="171"/>
      <c r="D11682" s="33"/>
      <c r="E11682" s="33"/>
      <c r="F11682" s="33"/>
      <c r="G11682" s="33"/>
      <c r="H11682" s="33"/>
      <c r="I11682" s="171"/>
      <c r="J11682" s="33"/>
      <c r="K11682" s="33"/>
    </row>
    <row r="11683" spans="2:11" x14ac:dyDescent="0.2">
      <c r="B11683" s="33"/>
      <c r="C11683" s="171"/>
      <c r="D11683" s="33"/>
      <c r="E11683" s="33"/>
      <c r="F11683" s="33"/>
      <c r="G11683" s="33"/>
      <c r="H11683" s="33"/>
      <c r="I11683" s="171"/>
      <c r="J11683" s="33"/>
      <c r="K11683" s="33"/>
    </row>
    <row r="11684" spans="2:11" x14ac:dyDescent="0.2">
      <c r="B11684" s="33"/>
      <c r="C11684" s="171"/>
      <c r="D11684" s="33"/>
      <c r="E11684" s="33"/>
      <c r="F11684" s="33"/>
      <c r="G11684" s="33"/>
      <c r="H11684" s="33"/>
      <c r="I11684" s="171"/>
      <c r="J11684" s="33"/>
      <c r="K11684" s="33"/>
    </row>
    <row r="11685" spans="2:11" x14ac:dyDescent="0.2">
      <c r="B11685" s="33"/>
      <c r="C11685" s="171"/>
      <c r="D11685" s="33"/>
      <c r="E11685" s="33"/>
      <c r="F11685" s="33"/>
      <c r="G11685" s="33"/>
      <c r="H11685" s="33"/>
      <c r="I11685" s="171"/>
      <c r="J11685" s="33"/>
      <c r="K11685" s="33"/>
    </row>
    <row r="11686" spans="2:11" x14ac:dyDescent="0.2">
      <c r="B11686" s="33"/>
      <c r="C11686" s="171"/>
      <c r="D11686" s="33"/>
      <c r="E11686" s="33"/>
      <c r="F11686" s="33"/>
      <c r="G11686" s="33"/>
      <c r="H11686" s="33"/>
      <c r="I11686" s="171"/>
      <c r="J11686" s="33"/>
      <c r="K11686" s="33"/>
    </row>
    <row r="11687" spans="2:11" x14ac:dyDescent="0.2">
      <c r="B11687" s="33"/>
      <c r="C11687" s="171"/>
      <c r="D11687" s="33"/>
      <c r="E11687" s="33"/>
      <c r="F11687" s="33"/>
      <c r="G11687" s="33"/>
      <c r="H11687" s="33"/>
      <c r="I11687" s="171"/>
      <c r="J11687" s="33"/>
      <c r="K11687" s="33"/>
    </row>
    <row r="11688" spans="2:11" x14ac:dyDescent="0.2">
      <c r="B11688" s="33"/>
      <c r="C11688" s="171"/>
      <c r="D11688" s="33"/>
      <c r="E11688" s="33"/>
      <c r="F11688" s="33"/>
      <c r="G11688" s="33"/>
      <c r="H11688" s="33"/>
      <c r="I11688" s="171"/>
      <c r="J11688" s="33"/>
      <c r="K11688" s="33"/>
    </row>
    <row r="11689" spans="2:11" x14ac:dyDescent="0.2">
      <c r="B11689" s="33"/>
      <c r="C11689" s="171"/>
      <c r="D11689" s="33"/>
      <c r="E11689" s="33"/>
      <c r="F11689" s="33"/>
      <c r="G11689" s="33"/>
      <c r="H11689" s="33"/>
      <c r="I11689" s="171"/>
      <c r="J11689" s="33"/>
      <c r="K11689" s="33"/>
    </row>
    <row r="11690" spans="2:11" x14ac:dyDescent="0.2">
      <c r="B11690" s="33"/>
      <c r="C11690" s="171"/>
      <c r="D11690" s="33"/>
      <c r="E11690" s="33"/>
      <c r="F11690" s="33"/>
      <c r="G11690" s="33"/>
      <c r="H11690" s="33"/>
      <c r="I11690" s="171"/>
      <c r="J11690" s="33"/>
      <c r="K11690" s="33"/>
    </row>
    <row r="11691" spans="2:11" x14ac:dyDescent="0.2">
      <c r="B11691" s="33"/>
      <c r="C11691" s="171"/>
      <c r="D11691" s="33"/>
      <c r="E11691" s="33"/>
      <c r="F11691" s="33"/>
      <c r="G11691" s="33"/>
      <c r="H11691" s="33"/>
      <c r="I11691" s="171"/>
      <c r="J11691" s="33"/>
      <c r="K11691" s="33"/>
    </row>
    <row r="11692" spans="2:11" x14ac:dyDescent="0.2">
      <c r="B11692" s="33"/>
      <c r="C11692" s="171"/>
      <c r="D11692" s="33"/>
      <c r="E11692" s="33"/>
      <c r="F11692" s="33"/>
      <c r="G11692" s="33"/>
      <c r="H11692" s="33"/>
      <c r="I11692" s="171"/>
      <c r="J11692" s="33"/>
      <c r="K11692" s="33"/>
    </row>
    <row r="11693" spans="2:11" x14ac:dyDescent="0.2">
      <c r="B11693" s="33"/>
      <c r="C11693" s="171"/>
      <c r="D11693" s="33"/>
      <c r="E11693" s="33"/>
      <c r="F11693" s="33"/>
      <c r="G11693" s="33"/>
      <c r="H11693" s="33"/>
      <c r="I11693" s="171"/>
      <c r="J11693" s="33"/>
      <c r="K11693" s="33"/>
    </row>
    <row r="11694" spans="2:11" x14ac:dyDescent="0.2">
      <c r="B11694" s="33"/>
      <c r="C11694" s="171"/>
      <c r="D11694" s="33"/>
      <c r="E11694" s="33"/>
      <c r="F11694" s="33"/>
      <c r="G11694" s="33"/>
      <c r="H11694" s="33"/>
      <c r="I11694" s="171"/>
      <c r="J11694" s="33"/>
      <c r="K11694" s="33"/>
    </row>
    <row r="11695" spans="2:11" x14ac:dyDescent="0.2">
      <c r="B11695" s="33"/>
      <c r="C11695" s="171"/>
      <c r="D11695" s="33"/>
      <c r="E11695" s="33"/>
      <c r="F11695" s="33"/>
      <c r="G11695" s="33"/>
      <c r="H11695" s="33"/>
      <c r="I11695" s="171"/>
      <c r="J11695" s="33"/>
      <c r="K11695" s="33"/>
    </row>
    <row r="11696" spans="2:11" x14ac:dyDescent="0.2">
      <c r="B11696" s="33"/>
      <c r="C11696" s="171"/>
      <c r="D11696" s="33"/>
      <c r="E11696" s="33"/>
      <c r="F11696" s="33"/>
      <c r="G11696" s="33"/>
      <c r="H11696" s="33"/>
      <c r="I11696" s="171"/>
      <c r="J11696" s="33"/>
      <c r="K11696" s="33"/>
    </row>
    <row r="11697" spans="2:11" x14ac:dyDescent="0.2">
      <c r="B11697" s="33"/>
      <c r="C11697" s="171"/>
      <c r="D11697" s="33"/>
      <c r="E11697" s="33"/>
      <c r="F11697" s="33"/>
      <c r="G11697" s="33"/>
      <c r="H11697" s="33"/>
      <c r="I11697" s="171"/>
      <c r="J11697" s="33"/>
      <c r="K11697" s="33"/>
    </row>
    <row r="11698" spans="2:11" x14ac:dyDescent="0.2">
      <c r="B11698" s="33"/>
      <c r="C11698" s="171"/>
      <c r="D11698" s="33"/>
      <c r="E11698" s="33"/>
      <c r="F11698" s="33"/>
      <c r="G11698" s="33"/>
      <c r="H11698" s="33"/>
      <c r="I11698" s="171"/>
      <c r="J11698" s="33"/>
      <c r="K11698" s="33"/>
    </row>
    <row r="11699" spans="2:11" x14ac:dyDescent="0.2">
      <c r="B11699" s="33"/>
      <c r="C11699" s="171"/>
      <c r="D11699" s="33"/>
      <c r="E11699" s="33"/>
      <c r="F11699" s="33"/>
      <c r="G11699" s="33"/>
      <c r="H11699" s="33"/>
      <c r="I11699" s="171"/>
      <c r="J11699" s="33"/>
      <c r="K11699" s="33"/>
    </row>
    <row r="11700" spans="2:11" x14ac:dyDescent="0.2">
      <c r="B11700" s="33"/>
      <c r="C11700" s="171"/>
      <c r="D11700" s="33"/>
      <c r="E11700" s="33"/>
      <c r="F11700" s="33"/>
      <c r="G11700" s="33"/>
      <c r="H11700" s="33"/>
      <c r="I11700" s="171"/>
      <c r="J11700" s="33"/>
      <c r="K11700" s="33"/>
    </row>
    <row r="11701" spans="2:11" x14ac:dyDescent="0.2">
      <c r="B11701" s="33"/>
      <c r="C11701" s="171"/>
      <c r="D11701" s="33"/>
      <c r="E11701" s="33"/>
      <c r="F11701" s="33"/>
      <c r="G11701" s="33"/>
      <c r="H11701" s="33"/>
      <c r="I11701" s="171"/>
      <c r="J11701" s="33"/>
      <c r="K11701" s="33"/>
    </row>
    <row r="11702" spans="2:11" x14ac:dyDescent="0.2">
      <c r="B11702" s="33"/>
      <c r="C11702" s="171"/>
      <c r="D11702" s="33"/>
      <c r="E11702" s="33"/>
      <c r="F11702" s="33"/>
      <c r="G11702" s="33"/>
      <c r="H11702" s="33"/>
      <c r="I11702" s="171"/>
      <c r="J11702" s="33"/>
      <c r="K11702" s="33"/>
    </row>
    <row r="11703" spans="2:11" x14ac:dyDescent="0.2">
      <c r="B11703" s="33"/>
      <c r="C11703" s="171"/>
      <c r="D11703" s="33"/>
      <c r="E11703" s="33"/>
      <c r="F11703" s="33"/>
      <c r="G11703" s="33"/>
      <c r="H11703" s="33"/>
      <c r="I11703" s="171"/>
      <c r="J11703" s="33"/>
      <c r="K11703" s="33"/>
    </row>
    <row r="11704" spans="2:11" x14ac:dyDescent="0.2">
      <c r="B11704" s="33"/>
      <c r="C11704" s="171"/>
      <c r="D11704" s="33"/>
      <c r="E11704" s="33"/>
      <c r="F11704" s="33"/>
      <c r="G11704" s="33"/>
      <c r="H11704" s="33"/>
      <c r="I11704" s="171"/>
      <c r="J11704" s="33"/>
      <c r="K11704" s="33"/>
    </row>
    <row r="11705" spans="2:11" x14ac:dyDescent="0.2">
      <c r="B11705" s="33"/>
      <c r="C11705" s="171"/>
      <c r="D11705" s="33"/>
      <c r="E11705" s="33"/>
      <c r="F11705" s="33"/>
      <c r="G11705" s="33"/>
      <c r="H11705" s="33"/>
      <c r="I11705" s="171"/>
      <c r="J11705" s="33"/>
      <c r="K11705" s="33"/>
    </row>
    <row r="11706" spans="2:11" x14ac:dyDescent="0.2">
      <c r="B11706" s="33"/>
      <c r="C11706" s="171"/>
      <c r="D11706" s="33"/>
      <c r="E11706" s="33"/>
      <c r="F11706" s="33"/>
      <c r="G11706" s="33"/>
      <c r="H11706" s="33"/>
      <c r="I11706" s="171"/>
      <c r="J11706" s="33"/>
      <c r="K11706" s="33"/>
    </row>
    <row r="11707" spans="2:11" x14ac:dyDescent="0.2">
      <c r="B11707" s="33"/>
      <c r="C11707" s="171"/>
      <c r="D11707" s="33"/>
      <c r="E11707" s="33"/>
      <c r="F11707" s="33"/>
      <c r="G11707" s="33"/>
      <c r="H11707" s="33"/>
      <c r="I11707" s="171"/>
      <c r="J11707" s="33"/>
      <c r="K11707" s="33"/>
    </row>
    <row r="11708" spans="2:11" x14ac:dyDescent="0.2">
      <c r="B11708" s="33"/>
      <c r="C11708" s="171"/>
      <c r="D11708" s="33"/>
      <c r="E11708" s="33"/>
      <c r="F11708" s="33"/>
      <c r="G11708" s="33"/>
      <c r="H11708" s="33"/>
      <c r="I11708" s="171"/>
      <c r="J11708" s="33"/>
      <c r="K11708" s="33"/>
    </row>
    <row r="11709" spans="2:11" x14ac:dyDescent="0.2">
      <c r="B11709" s="33"/>
      <c r="C11709" s="171"/>
      <c r="D11709" s="33"/>
      <c r="E11709" s="33"/>
      <c r="F11709" s="33"/>
      <c r="G11709" s="33"/>
      <c r="H11709" s="33"/>
      <c r="I11709" s="171"/>
      <c r="J11709" s="33"/>
      <c r="K11709" s="33"/>
    </row>
    <row r="11710" spans="2:11" x14ac:dyDescent="0.2">
      <c r="B11710" s="33"/>
      <c r="C11710" s="171"/>
      <c r="D11710" s="33"/>
      <c r="E11710" s="33"/>
      <c r="F11710" s="33"/>
      <c r="G11710" s="33"/>
      <c r="H11710" s="33"/>
      <c r="I11710" s="171"/>
      <c r="J11710" s="33"/>
      <c r="K11710" s="33"/>
    </row>
    <row r="11711" spans="2:11" x14ac:dyDescent="0.2">
      <c r="B11711" s="33"/>
      <c r="C11711" s="171"/>
      <c r="D11711" s="33"/>
      <c r="E11711" s="33"/>
      <c r="F11711" s="33"/>
      <c r="G11711" s="33"/>
      <c r="H11711" s="33"/>
      <c r="I11711" s="171"/>
      <c r="J11711" s="33"/>
      <c r="K11711" s="33"/>
    </row>
    <row r="11712" spans="2:11" x14ac:dyDescent="0.2">
      <c r="B11712" s="33"/>
      <c r="C11712" s="171"/>
      <c r="D11712" s="33"/>
      <c r="E11712" s="33"/>
      <c r="F11712" s="33"/>
      <c r="G11712" s="33"/>
      <c r="H11712" s="33"/>
      <c r="I11712" s="171"/>
      <c r="J11712" s="33"/>
      <c r="K11712" s="33"/>
    </row>
    <row r="11713" spans="2:11" x14ac:dyDescent="0.2">
      <c r="B11713" s="33"/>
      <c r="C11713" s="171"/>
      <c r="D11713" s="33"/>
      <c r="E11713" s="33"/>
      <c r="F11713" s="33"/>
      <c r="G11713" s="33"/>
      <c r="H11713" s="33"/>
      <c r="I11713" s="171"/>
      <c r="J11713" s="33"/>
      <c r="K11713" s="33"/>
    </row>
    <row r="11714" spans="2:11" x14ac:dyDescent="0.2">
      <c r="B11714" s="33"/>
      <c r="C11714" s="171"/>
      <c r="D11714" s="33"/>
      <c r="E11714" s="33"/>
      <c r="F11714" s="33"/>
      <c r="G11714" s="33"/>
      <c r="H11714" s="33"/>
      <c r="I11714" s="171"/>
      <c r="J11714" s="33"/>
      <c r="K11714" s="33"/>
    </row>
    <row r="11715" spans="2:11" x14ac:dyDescent="0.2">
      <c r="B11715" s="33"/>
      <c r="C11715" s="171"/>
      <c r="D11715" s="33"/>
      <c r="E11715" s="33"/>
      <c r="F11715" s="33"/>
      <c r="G11715" s="33"/>
      <c r="H11715" s="33"/>
      <c r="I11715" s="171"/>
      <c r="J11715" s="33"/>
      <c r="K11715" s="33"/>
    </row>
    <row r="11716" spans="2:11" x14ac:dyDescent="0.2">
      <c r="B11716" s="33"/>
      <c r="C11716" s="171"/>
      <c r="D11716" s="33"/>
      <c r="E11716" s="33"/>
      <c r="F11716" s="33"/>
      <c r="G11716" s="33"/>
      <c r="H11716" s="33"/>
      <c r="I11716" s="171"/>
      <c r="J11716" s="33"/>
      <c r="K11716" s="33"/>
    </row>
    <row r="11717" spans="2:11" x14ac:dyDescent="0.2">
      <c r="B11717" s="33"/>
      <c r="C11717" s="171"/>
      <c r="D11717" s="33"/>
      <c r="E11717" s="33"/>
      <c r="F11717" s="33"/>
      <c r="G11717" s="33"/>
      <c r="H11717" s="33"/>
      <c r="I11717" s="171"/>
      <c r="J11717" s="33"/>
      <c r="K11717" s="33"/>
    </row>
    <row r="11718" spans="2:11" x14ac:dyDescent="0.2">
      <c r="B11718" s="33"/>
      <c r="C11718" s="171"/>
      <c r="D11718" s="33"/>
      <c r="E11718" s="33"/>
      <c r="F11718" s="33"/>
      <c r="G11718" s="33"/>
      <c r="H11718" s="33"/>
      <c r="I11718" s="171"/>
      <c r="J11718" s="33"/>
      <c r="K11718" s="33"/>
    </row>
    <row r="11719" spans="2:11" x14ac:dyDescent="0.2">
      <c r="B11719" s="33"/>
      <c r="C11719" s="171"/>
      <c r="D11719" s="33"/>
      <c r="E11719" s="33"/>
      <c r="F11719" s="33"/>
      <c r="G11719" s="33"/>
      <c r="H11719" s="33"/>
      <c r="I11719" s="171"/>
      <c r="J11719" s="33"/>
      <c r="K11719" s="33"/>
    </row>
    <row r="11720" spans="2:11" x14ac:dyDescent="0.2">
      <c r="B11720" s="33"/>
      <c r="C11720" s="171"/>
      <c r="D11720" s="33"/>
      <c r="E11720" s="33"/>
      <c r="F11720" s="33"/>
      <c r="G11720" s="33"/>
      <c r="H11720" s="33"/>
      <c r="I11720" s="171"/>
      <c r="J11720" s="33"/>
      <c r="K11720" s="33"/>
    </row>
    <row r="11721" spans="2:11" x14ac:dyDescent="0.2">
      <c r="B11721" s="33"/>
      <c r="C11721" s="171"/>
      <c r="D11721" s="33"/>
      <c r="E11721" s="33"/>
      <c r="F11721" s="33"/>
      <c r="G11721" s="33"/>
      <c r="H11721" s="33"/>
      <c r="I11721" s="171"/>
      <c r="J11721" s="33"/>
      <c r="K11721" s="33"/>
    </row>
    <row r="11722" spans="2:11" x14ac:dyDescent="0.2">
      <c r="B11722" s="33"/>
      <c r="C11722" s="171"/>
      <c r="D11722" s="33"/>
      <c r="E11722" s="33"/>
      <c r="F11722" s="33"/>
      <c r="G11722" s="33"/>
      <c r="H11722" s="33"/>
      <c r="I11722" s="171"/>
      <c r="J11722" s="33"/>
      <c r="K11722" s="33"/>
    </row>
    <row r="11723" spans="2:11" x14ac:dyDescent="0.2">
      <c r="B11723" s="33"/>
      <c r="C11723" s="171"/>
      <c r="D11723" s="33"/>
      <c r="E11723" s="33"/>
      <c r="F11723" s="33"/>
      <c r="G11723" s="33"/>
      <c r="H11723" s="33"/>
      <c r="I11723" s="171"/>
      <c r="J11723" s="33"/>
      <c r="K11723" s="33"/>
    </row>
    <row r="11724" spans="2:11" x14ac:dyDescent="0.2">
      <c r="B11724" s="33"/>
      <c r="C11724" s="171"/>
      <c r="D11724" s="33"/>
      <c r="E11724" s="33"/>
      <c r="F11724" s="33"/>
      <c r="G11724" s="33"/>
      <c r="H11724" s="33"/>
      <c r="I11724" s="171"/>
      <c r="J11724" s="33"/>
      <c r="K11724" s="33"/>
    </row>
    <row r="11725" spans="2:11" x14ac:dyDescent="0.2">
      <c r="B11725" s="33"/>
      <c r="C11725" s="171"/>
      <c r="D11725" s="33"/>
      <c r="E11725" s="33"/>
      <c r="F11725" s="33"/>
      <c r="G11725" s="33"/>
      <c r="H11725" s="33"/>
      <c r="I11725" s="171"/>
      <c r="J11725" s="33"/>
      <c r="K11725" s="33"/>
    </row>
    <row r="11726" spans="2:11" x14ac:dyDescent="0.2">
      <c r="B11726" s="33"/>
      <c r="C11726" s="171"/>
      <c r="D11726" s="33"/>
      <c r="E11726" s="33"/>
      <c r="F11726" s="33"/>
      <c r="G11726" s="33"/>
      <c r="H11726" s="33"/>
      <c r="I11726" s="171"/>
      <c r="J11726" s="33"/>
      <c r="K11726" s="33"/>
    </row>
    <row r="11727" spans="2:11" x14ac:dyDescent="0.2">
      <c r="B11727" s="33"/>
      <c r="C11727" s="171"/>
      <c r="D11727" s="33"/>
      <c r="E11727" s="33"/>
      <c r="F11727" s="33"/>
      <c r="G11727" s="33"/>
      <c r="H11727" s="33"/>
      <c r="I11727" s="171"/>
      <c r="J11727" s="33"/>
      <c r="K11727" s="33"/>
    </row>
    <row r="11728" spans="2:11" x14ac:dyDescent="0.2">
      <c r="B11728" s="33"/>
      <c r="C11728" s="171"/>
      <c r="D11728" s="33"/>
      <c r="E11728" s="33"/>
      <c r="F11728" s="33"/>
      <c r="G11728" s="33"/>
      <c r="H11728" s="33"/>
      <c r="I11728" s="171"/>
      <c r="J11728" s="33"/>
      <c r="K11728" s="33"/>
    </row>
    <row r="11729" spans="2:11" x14ac:dyDescent="0.2">
      <c r="B11729" s="33"/>
      <c r="C11729" s="171"/>
      <c r="D11729" s="33"/>
      <c r="E11729" s="33"/>
      <c r="F11729" s="33"/>
      <c r="G11729" s="33"/>
      <c r="H11729" s="33"/>
      <c r="I11729" s="171"/>
      <c r="J11729" s="33"/>
      <c r="K11729" s="33"/>
    </row>
    <row r="11730" spans="2:11" x14ac:dyDescent="0.2">
      <c r="B11730" s="33"/>
      <c r="C11730" s="171"/>
      <c r="D11730" s="33"/>
      <c r="E11730" s="33"/>
      <c r="F11730" s="33"/>
      <c r="G11730" s="33"/>
      <c r="H11730" s="33"/>
      <c r="I11730" s="171"/>
      <c r="J11730" s="33"/>
      <c r="K11730" s="33"/>
    </row>
    <row r="11731" spans="2:11" x14ac:dyDescent="0.2">
      <c r="B11731" s="33"/>
      <c r="C11731" s="171"/>
      <c r="D11731" s="33"/>
      <c r="E11731" s="33"/>
      <c r="F11731" s="33"/>
      <c r="G11731" s="33"/>
      <c r="H11731" s="33"/>
      <c r="I11731" s="171"/>
      <c r="J11731" s="33"/>
      <c r="K11731" s="33"/>
    </row>
    <row r="11732" spans="2:11" x14ac:dyDescent="0.2">
      <c r="B11732" s="33"/>
      <c r="C11732" s="171"/>
      <c r="D11732" s="33"/>
      <c r="E11732" s="33"/>
      <c r="F11732" s="33"/>
      <c r="G11732" s="33"/>
      <c r="H11732" s="33"/>
      <c r="I11732" s="171"/>
      <c r="J11732" s="33"/>
      <c r="K11732" s="33"/>
    </row>
    <row r="11733" spans="2:11" x14ac:dyDescent="0.2">
      <c r="B11733" s="33"/>
      <c r="C11733" s="171"/>
      <c r="D11733" s="33"/>
      <c r="E11733" s="33"/>
      <c r="F11733" s="33"/>
      <c r="G11733" s="33"/>
      <c r="H11733" s="33"/>
      <c r="I11733" s="171"/>
      <c r="J11733" s="33"/>
      <c r="K11733" s="33"/>
    </row>
    <row r="11734" spans="2:11" x14ac:dyDescent="0.2">
      <c r="B11734" s="33"/>
      <c r="C11734" s="171"/>
      <c r="D11734" s="33"/>
      <c r="E11734" s="33"/>
      <c r="F11734" s="33"/>
      <c r="G11734" s="33"/>
      <c r="H11734" s="33"/>
      <c r="I11734" s="171"/>
      <c r="J11734" s="33"/>
      <c r="K11734" s="33"/>
    </row>
    <row r="11735" spans="2:11" x14ac:dyDescent="0.2">
      <c r="B11735" s="33"/>
      <c r="C11735" s="171"/>
      <c r="D11735" s="33"/>
      <c r="E11735" s="33"/>
      <c r="F11735" s="33"/>
      <c r="G11735" s="33"/>
      <c r="H11735" s="33"/>
      <c r="I11735" s="171"/>
      <c r="J11735" s="33"/>
      <c r="K11735" s="33"/>
    </row>
    <row r="11736" spans="2:11" x14ac:dyDescent="0.2">
      <c r="B11736" s="33"/>
      <c r="C11736" s="171"/>
      <c r="D11736" s="33"/>
      <c r="E11736" s="33"/>
      <c r="F11736" s="33"/>
      <c r="G11736" s="33"/>
      <c r="H11736" s="33"/>
      <c r="I11736" s="171"/>
      <c r="J11736" s="33"/>
      <c r="K11736" s="33"/>
    </row>
    <row r="11737" spans="2:11" x14ac:dyDescent="0.2">
      <c r="B11737" s="33"/>
      <c r="C11737" s="171"/>
      <c r="D11737" s="33"/>
      <c r="E11737" s="33"/>
      <c r="F11737" s="33"/>
      <c r="G11737" s="33"/>
      <c r="H11737" s="33"/>
      <c r="I11737" s="171"/>
      <c r="J11737" s="33"/>
      <c r="K11737" s="33"/>
    </row>
    <row r="11738" spans="2:11" x14ac:dyDescent="0.2">
      <c r="B11738" s="33"/>
      <c r="C11738" s="171"/>
      <c r="D11738" s="33"/>
      <c r="E11738" s="33"/>
      <c r="F11738" s="33"/>
      <c r="G11738" s="33"/>
      <c r="H11738" s="33"/>
      <c r="I11738" s="171"/>
      <c r="J11738" s="33"/>
      <c r="K11738" s="33"/>
    </row>
    <row r="11739" spans="2:11" x14ac:dyDescent="0.2">
      <c r="B11739" s="33"/>
      <c r="C11739" s="171"/>
      <c r="D11739" s="33"/>
      <c r="E11739" s="33"/>
      <c r="F11739" s="33"/>
      <c r="G11739" s="33"/>
      <c r="H11739" s="33"/>
      <c r="I11739" s="171"/>
      <c r="J11739" s="33"/>
      <c r="K11739" s="33"/>
    </row>
    <row r="11740" spans="2:11" x14ac:dyDescent="0.2">
      <c r="B11740" s="33"/>
      <c r="C11740" s="171"/>
      <c r="D11740" s="33"/>
      <c r="E11740" s="33"/>
      <c r="F11740" s="33"/>
      <c r="G11740" s="33"/>
      <c r="H11740" s="33"/>
      <c r="I11740" s="171"/>
      <c r="J11740" s="33"/>
      <c r="K11740" s="33"/>
    </row>
    <row r="11741" spans="2:11" x14ac:dyDescent="0.2">
      <c r="B11741" s="33"/>
      <c r="C11741" s="171"/>
      <c r="D11741" s="33"/>
      <c r="E11741" s="33"/>
      <c r="F11741" s="33"/>
      <c r="G11741" s="33"/>
      <c r="H11741" s="33"/>
      <c r="I11741" s="171"/>
      <c r="J11741" s="33"/>
      <c r="K11741" s="33"/>
    </row>
    <row r="11742" spans="2:11" x14ac:dyDescent="0.2">
      <c r="B11742" s="33"/>
      <c r="C11742" s="171"/>
      <c r="D11742" s="33"/>
      <c r="E11742" s="33"/>
      <c r="F11742" s="33"/>
      <c r="G11742" s="33"/>
      <c r="H11742" s="33"/>
      <c r="I11742" s="171"/>
      <c r="J11742" s="33"/>
      <c r="K11742" s="33"/>
    </row>
    <row r="11743" spans="2:11" x14ac:dyDescent="0.2">
      <c r="B11743" s="33"/>
      <c r="C11743" s="171"/>
      <c r="D11743" s="33"/>
      <c r="E11743" s="33"/>
      <c r="F11743" s="33"/>
      <c r="G11743" s="33"/>
      <c r="H11743" s="33"/>
      <c r="I11743" s="171"/>
      <c r="J11743" s="33"/>
      <c r="K11743" s="33"/>
    </row>
    <row r="11744" spans="2:11" x14ac:dyDescent="0.2">
      <c r="B11744" s="33"/>
      <c r="C11744" s="171"/>
      <c r="D11744" s="33"/>
      <c r="E11744" s="33"/>
      <c r="F11744" s="33"/>
      <c r="G11744" s="33"/>
      <c r="H11744" s="33"/>
      <c r="I11744" s="171"/>
      <c r="J11744" s="33"/>
      <c r="K11744" s="33"/>
    </row>
    <row r="11745" spans="2:11" x14ac:dyDescent="0.2">
      <c r="B11745" s="33"/>
      <c r="C11745" s="171"/>
      <c r="D11745" s="33"/>
      <c r="E11745" s="33"/>
      <c r="F11745" s="33"/>
      <c r="G11745" s="33"/>
      <c r="H11745" s="33"/>
      <c r="I11745" s="171"/>
      <c r="J11745" s="33"/>
      <c r="K11745" s="33"/>
    </row>
    <row r="11746" spans="2:11" x14ac:dyDescent="0.2">
      <c r="B11746" s="33"/>
      <c r="C11746" s="171"/>
      <c r="D11746" s="33"/>
      <c r="E11746" s="33"/>
      <c r="F11746" s="33"/>
      <c r="G11746" s="33"/>
      <c r="H11746" s="33"/>
      <c r="I11746" s="171"/>
      <c r="J11746" s="33"/>
      <c r="K11746" s="33"/>
    </row>
    <row r="11747" spans="2:11" x14ac:dyDescent="0.2">
      <c r="B11747" s="33"/>
      <c r="C11747" s="171"/>
      <c r="D11747" s="33"/>
      <c r="E11747" s="33"/>
      <c r="F11747" s="33"/>
      <c r="G11747" s="33"/>
      <c r="H11747" s="33"/>
      <c r="I11747" s="171"/>
      <c r="J11747" s="33"/>
      <c r="K11747" s="33"/>
    </row>
    <row r="11748" spans="2:11" x14ac:dyDescent="0.2">
      <c r="B11748" s="33"/>
      <c r="C11748" s="171"/>
      <c r="D11748" s="33"/>
      <c r="E11748" s="33"/>
      <c r="F11748" s="33"/>
      <c r="G11748" s="33"/>
      <c r="H11748" s="33"/>
      <c r="I11748" s="171"/>
      <c r="J11748" s="33"/>
      <c r="K11748" s="33"/>
    </row>
    <row r="11749" spans="2:11" x14ac:dyDescent="0.2">
      <c r="B11749" s="33"/>
      <c r="C11749" s="171"/>
      <c r="D11749" s="33"/>
      <c r="E11749" s="33"/>
      <c r="F11749" s="33"/>
      <c r="G11749" s="33"/>
      <c r="H11749" s="33"/>
      <c r="I11749" s="171"/>
      <c r="J11749" s="33"/>
      <c r="K11749" s="33"/>
    </row>
    <row r="11750" spans="2:11" x14ac:dyDescent="0.2">
      <c r="B11750" s="33"/>
      <c r="C11750" s="171"/>
      <c r="D11750" s="33"/>
      <c r="E11750" s="33"/>
      <c r="F11750" s="33"/>
      <c r="G11750" s="33"/>
      <c r="H11750" s="33"/>
      <c r="I11750" s="171"/>
      <c r="J11750" s="33"/>
      <c r="K11750" s="33"/>
    </row>
    <row r="11751" spans="2:11" x14ac:dyDescent="0.2">
      <c r="B11751" s="33"/>
      <c r="C11751" s="171"/>
      <c r="D11751" s="33"/>
      <c r="E11751" s="33"/>
      <c r="F11751" s="33"/>
      <c r="G11751" s="33"/>
      <c r="H11751" s="33"/>
      <c r="I11751" s="171"/>
      <c r="J11751" s="33"/>
      <c r="K11751" s="33"/>
    </row>
    <row r="11752" spans="2:11" x14ac:dyDescent="0.2">
      <c r="B11752" s="33"/>
      <c r="C11752" s="171"/>
      <c r="D11752" s="33"/>
      <c r="E11752" s="33"/>
      <c r="F11752" s="33"/>
      <c r="G11752" s="33"/>
      <c r="H11752" s="33"/>
      <c r="I11752" s="171"/>
      <c r="J11752" s="33"/>
      <c r="K11752" s="33"/>
    </row>
    <row r="11753" spans="2:11" x14ac:dyDescent="0.2">
      <c r="B11753" s="33"/>
      <c r="C11753" s="171"/>
      <c r="D11753" s="33"/>
      <c r="E11753" s="33"/>
      <c r="F11753" s="33"/>
      <c r="G11753" s="33"/>
      <c r="H11753" s="33"/>
      <c r="I11753" s="171"/>
      <c r="J11753" s="33"/>
      <c r="K11753" s="33"/>
    </row>
    <row r="11754" spans="2:11" x14ac:dyDescent="0.2">
      <c r="B11754" s="33"/>
      <c r="C11754" s="171"/>
      <c r="D11754" s="33"/>
      <c r="E11754" s="33"/>
      <c r="F11754" s="33"/>
      <c r="G11754" s="33"/>
      <c r="H11754" s="33"/>
      <c r="I11754" s="171"/>
      <c r="J11754" s="33"/>
      <c r="K11754" s="33"/>
    </row>
    <row r="11755" spans="2:11" x14ac:dyDescent="0.2">
      <c r="B11755" s="33"/>
      <c r="C11755" s="171"/>
      <c r="D11755" s="33"/>
      <c r="E11755" s="33"/>
      <c r="F11755" s="33"/>
      <c r="G11755" s="33"/>
      <c r="H11755" s="33"/>
      <c r="I11755" s="171"/>
      <c r="J11755" s="33"/>
      <c r="K11755" s="33"/>
    </row>
    <row r="11756" spans="2:11" x14ac:dyDescent="0.2">
      <c r="B11756" s="33"/>
      <c r="C11756" s="171"/>
      <c r="D11756" s="33"/>
      <c r="E11756" s="33"/>
      <c r="F11756" s="33"/>
      <c r="G11756" s="33"/>
      <c r="H11756" s="33"/>
      <c r="I11756" s="171"/>
      <c r="J11756" s="33"/>
      <c r="K11756" s="33"/>
    </row>
    <row r="11757" spans="2:11" x14ac:dyDescent="0.2">
      <c r="B11757" s="33"/>
      <c r="C11757" s="171"/>
      <c r="D11757" s="33"/>
      <c r="E11757" s="33"/>
      <c r="F11757" s="33"/>
      <c r="G11757" s="33"/>
      <c r="H11757" s="33"/>
      <c r="I11757" s="171"/>
      <c r="J11757" s="33"/>
      <c r="K11757" s="33"/>
    </row>
    <row r="11758" spans="2:11" x14ac:dyDescent="0.2">
      <c r="B11758" s="33"/>
      <c r="C11758" s="171"/>
      <c r="D11758" s="33"/>
      <c r="E11758" s="33"/>
      <c r="F11758" s="33"/>
      <c r="G11758" s="33"/>
      <c r="H11758" s="33"/>
      <c r="I11758" s="171"/>
      <c r="J11758" s="33"/>
      <c r="K11758" s="33"/>
    </row>
    <row r="11759" spans="2:11" x14ac:dyDescent="0.2">
      <c r="B11759" s="33"/>
      <c r="C11759" s="171"/>
      <c r="D11759" s="33"/>
      <c r="E11759" s="33"/>
      <c r="F11759" s="33"/>
      <c r="G11759" s="33"/>
      <c r="H11759" s="33"/>
      <c r="I11759" s="171"/>
      <c r="J11759" s="33"/>
      <c r="K11759" s="33"/>
    </row>
    <row r="11760" spans="2:11" x14ac:dyDescent="0.2">
      <c r="B11760" s="33"/>
      <c r="C11760" s="171"/>
      <c r="D11760" s="33"/>
      <c r="E11760" s="33"/>
      <c r="F11760" s="33"/>
      <c r="G11760" s="33"/>
      <c r="H11760" s="33"/>
      <c r="I11760" s="171"/>
      <c r="J11760" s="33"/>
      <c r="K11760" s="33"/>
    </row>
    <row r="11761" spans="2:11" x14ac:dyDescent="0.2">
      <c r="B11761" s="33"/>
      <c r="C11761" s="171"/>
      <c r="D11761" s="33"/>
      <c r="E11761" s="33"/>
      <c r="F11761" s="33"/>
      <c r="G11761" s="33"/>
      <c r="H11761" s="33"/>
      <c r="I11761" s="171"/>
      <c r="J11761" s="33"/>
      <c r="K11761" s="33"/>
    </row>
    <row r="11762" spans="2:11" x14ac:dyDescent="0.2">
      <c r="B11762" s="33"/>
      <c r="C11762" s="171"/>
      <c r="D11762" s="33"/>
      <c r="E11762" s="33"/>
      <c r="F11762" s="33"/>
      <c r="G11762" s="33"/>
      <c r="H11762" s="33"/>
      <c r="I11762" s="171"/>
      <c r="J11762" s="33"/>
      <c r="K11762" s="33"/>
    </row>
    <row r="11763" spans="2:11" x14ac:dyDescent="0.2">
      <c r="B11763" s="33"/>
      <c r="C11763" s="171"/>
      <c r="D11763" s="33"/>
      <c r="E11763" s="33"/>
      <c r="F11763" s="33"/>
      <c r="G11763" s="33"/>
      <c r="H11763" s="33"/>
      <c r="I11763" s="171"/>
      <c r="J11763" s="33"/>
      <c r="K11763" s="33"/>
    </row>
    <row r="11764" spans="2:11" x14ac:dyDescent="0.2">
      <c r="B11764" s="33"/>
      <c r="C11764" s="171"/>
      <c r="D11764" s="33"/>
      <c r="E11764" s="33"/>
      <c r="F11764" s="33"/>
      <c r="G11764" s="33"/>
      <c r="H11764" s="33"/>
      <c r="I11764" s="171"/>
      <c r="J11764" s="33"/>
      <c r="K11764" s="33"/>
    </row>
    <row r="11765" spans="2:11" x14ac:dyDescent="0.2">
      <c r="B11765" s="33"/>
      <c r="C11765" s="171"/>
      <c r="D11765" s="33"/>
      <c r="E11765" s="33"/>
      <c r="F11765" s="33"/>
      <c r="G11765" s="33"/>
      <c r="H11765" s="33"/>
      <c r="I11765" s="171"/>
      <c r="J11765" s="33"/>
      <c r="K11765" s="33"/>
    </row>
    <row r="11766" spans="2:11" x14ac:dyDescent="0.2">
      <c r="B11766" s="33"/>
      <c r="C11766" s="171"/>
      <c r="D11766" s="33"/>
      <c r="E11766" s="33"/>
      <c r="F11766" s="33"/>
      <c r="G11766" s="33"/>
      <c r="H11766" s="33"/>
      <c r="I11766" s="171"/>
      <c r="J11766" s="33"/>
      <c r="K11766" s="33"/>
    </row>
    <row r="11767" spans="2:11" x14ac:dyDescent="0.2">
      <c r="B11767" s="33"/>
      <c r="C11767" s="171"/>
      <c r="D11767" s="33"/>
      <c r="E11767" s="33"/>
      <c r="F11767" s="33"/>
      <c r="G11767" s="33"/>
      <c r="H11767" s="33"/>
      <c r="I11767" s="171"/>
      <c r="J11767" s="33"/>
      <c r="K11767" s="33"/>
    </row>
    <row r="11768" spans="2:11" x14ac:dyDescent="0.2">
      <c r="B11768" s="33"/>
      <c r="C11768" s="171"/>
      <c r="D11768" s="33"/>
      <c r="E11768" s="33"/>
      <c r="F11768" s="33"/>
      <c r="G11768" s="33"/>
      <c r="H11768" s="33"/>
      <c r="I11768" s="171"/>
      <c r="J11768" s="33"/>
      <c r="K11768" s="33"/>
    </row>
    <row r="11769" spans="2:11" x14ac:dyDescent="0.2">
      <c r="B11769" s="33"/>
      <c r="C11769" s="171"/>
      <c r="D11769" s="33"/>
      <c r="E11769" s="33"/>
      <c r="F11769" s="33"/>
      <c r="G11769" s="33"/>
      <c r="H11769" s="33"/>
      <c r="I11769" s="171"/>
      <c r="J11769" s="33"/>
      <c r="K11769" s="33"/>
    </row>
    <row r="11770" spans="2:11" x14ac:dyDescent="0.2">
      <c r="B11770" s="33"/>
      <c r="C11770" s="171"/>
      <c r="D11770" s="33"/>
      <c r="E11770" s="33"/>
      <c r="F11770" s="33"/>
      <c r="G11770" s="33"/>
      <c r="H11770" s="33"/>
      <c r="I11770" s="171"/>
      <c r="J11770" s="33"/>
      <c r="K11770" s="33"/>
    </row>
    <row r="11771" spans="2:11" x14ac:dyDescent="0.2">
      <c r="B11771" s="33"/>
      <c r="C11771" s="171"/>
      <c r="D11771" s="33"/>
      <c r="E11771" s="33"/>
      <c r="F11771" s="33"/>
      <c r="G11771" s="33"/>
      <c r="H11771" s="33"/>
      <c r="I11771" s="171"/>
      <c r="J11771" s="33"/>
      <c r="K11771" s="33"/>
    </row>
    <row r="11772" spans="2:11" x14ac:dyDescent="0.2">
      <c r="B11772" s="33"/>
      <c r="C11772" s="171"/>
      <c r="D11772" s="33"/>
      <c r="E11772" s="33"/>
      <c r="F11772" s="33"/>
      <c r="G11772" s="33"/>
      <c r="H11772" s="33"/>
      <c r="I11772" s="171"/>
      <c r="J11772" s="33"/>
      <c r="K11772" s="33"/>
    </row>
    <row r="11773" spans="2:11" x14ac:dyDescent="0.2">
      <c r="B11773" s="33"/>
      <c r="C11773" s="171"/>
      <c r="D11773" s="33"/>
      <c r="E11773" s="33"/>
      <c r="F11773" s="33"/>
      <c r="G11773" s="33"/>
      <c r="H11773" s="33"/>
      <c r="I11773" s="171"/>
      <c r="J11773" s="33"/>
      <c r="K11773" s="33"/>
    </row>
    <row r="11774" spans="2:11" x14ac:dyDescent="0.2">
      <c r="B11774" s="33"/>
      <c r="C11774" s="171"/>
      <c r="D11774" s="33"/>
      <c r="E11774" s="33"/>
      <c r="F11774" s="33"/>
      <c r="G11774" s="33"/>
      <c r="H11774" s="33"/>
      <c r="I11774" s="171"/>
      <c r="J11774" s="33"/>
      <c r="K11774" s="33"/>
    </row>
    <row r="11775" spans="2:11" x14ac:dyDescent="0.2">
      <c r="B11775" s="33"/>
      <c r="C11775" s="171"/>
      <c r="D11775" s="33"/>
      <c r="E11775" s="33"/>
      <c r="F11775" s="33"/>
      <c r="G11775" s="33"/>
      <c r="H11775" s="33"/>
      <c r="I11775" s="171"/>
      <c r="J11775" s="33"/>
      <c r="K11775" s="33"/>
    </row>
    <row r="11776" spans="2:11" x14ac:dyDescent="0.2">
      <c r="B11776" s="33"/>
      <c r="C11776" s="171"/>
      <c r="D11776" s="33"/>
      <c r="E11776" s="33"/>
      <c r="F11776" s="33"/>
      <c r="G11776" s="33"/>
      <c r="H11776" s="33"/>
      <c r="I11776" s="171"/>
      <c r="J11776" s="33"/>
      <c r="K11776" s="33"/>
    </row>
    <row r="11777" spans="2:11" x14ac:dyDescent="0.2">
      <c r="B11777" s="33"/>
      <c r="C11777" s="171"/>
      <c r="D11777" s="33"/>
      <c r="E11777" s="33"/>
      <c r="F11777" s="33"/>
      <c r="G11777" s="33"/>
      <c r="H11777" s="33"/>
      <c r="I11777" s="171"/>
      <c r="J11777" s="33"/>
      <c r="K11777" s="33"/>
    </row>
    <row r="11778" spans="2:11" x14ac:dyDescent="0.2">
      <c r="B11778" s="33"/>
      <c r="C11778" s="171"/>
      <c r="D11778" s="33"/>
      <c r="E11778" s="33"/>
      <c r="F11778" s="33"/>
      <c r="G11778" s="33"/>
      <c r="H11778" s="33"/>
      <c r="I11778" s="171"/>
      <c r="J11778" s="33"/>
      <c r="K11778" s="33"/>
    </row>
    <row r="11779" spans="2:11" x14ac:dyDescent="0.2">
      <c r="B11779" s="33"/>
      <c r="C11779" s="171"/>
      <c r="D11779" s="33"/>
      <c r="E11779" s="33"/>
      <c r="F11779" s="33"/>
      <c r="G11779" s="33"/>
      <c r="H11779" s="33"/>
      <c r="I11779" s="171"/>
      <c r="J11779" s="33"/>
      <c r="K11779" s="33"/>
    </row>
    <row r="11780" spans="2:11" x14ac:dyDescent="0.2">
      <c r="B11780" s="33"/>
      <c r="C11780" s="171"/>
      <c r="D11780" s="33"/>
      <c r="E11780" s="33"/>
      <c r="F11780" s="33"/>
      <c r="G11780" s="33"/>
      <c r="H11780" s="33"/>
      <c r="I11780" s="171"/>
      <c r="J11780" s="33"/>
      <c r="K11780" s="33"/>
    </row>
    <row r="11781" spans="2:11" x14ac:dyDescent="0.2">
      <c r="B11781" s="33"/>
      <c r="C11781" s="171"/>
      <c r="D11781" s="33"/>
      <c r="E11781" s="33"/>
      <c r="F11781" s="33"/>
      <c r="G11781" s="33"/>
      <c r="H11781" s="33"/>
      <c r="I11781" s="171"/>
      <c r="J11781" s="33"/>
      <c r="K11781" s="33"/>
    </row>
    <row r="11782" spans="2:11" x14ac:dyDescent="0.2">
      <c r="B11782" s="33"/>
      <c r="C11782" s="171"/>
      <c r="D11782" s="33"/>
      <c r="E11782" s="33"/>
      <c r="F11782" s="33"/>
      <c r="G11782" s="33"/>
      <c r="H11782" s="33"/>
      <c r="I11782" s="171"/>
      <c r="J11782" s="33"/>
      <c r="K11782" s="33"/>
    </row>
    <row r="11783" spans="2:11" x14ac:dyDescent="0.2">
      <c r="B11783" s="33"/>
      <c r="C11783" s="171"/>
      <c r="D11783" s="33"/>
      <c r="E11783" s="33"/>
      <c r="F11783" s="33"/>
      <c r="G11783" s="33"/>
      <c r="H11783" s="33"/>
      <c r="I11783" s="171"/>
      <c r="J11783" s="33"/>
      <c r="K11783" s="33"/>
    </row>
    <row r="11784" spans="2:11" x14ac:dyDescent="0.2">
      <c r="B11784" s="33"/>
      <c r="C11784" s="171"/>
      <c r="D11784" s="33"/>
      <c r="E11784" s="33"/>
      <c r="F11784" s="33"/>
      <c r="G11784" s="33"/>
      <c r="H11784" s="33"/>
      <c r="I11784" s="171"/>
      <c r="J11784" s="33"/>
      <c r="K11784" s="33"/>
    </row>
    <row r="11785" spans="2:11" x14ac:dyDescent="0.2">
      <c r="B11785" s="33"/>
      <c r="C11785" s="171"/>
      <c r="D11785" s="33"/>
      <c r="E11785" s="33"/>
      <c r="F11785" s="33"/>
      <c r="G11785" s="33"/>
      <c r="H11785" s="33"/>
      <c r="I11785" s="171"/>
      <c r="J11785" s="33"/>
      <c r="K11785" s="33"/>
    </row>
    <row r="11786" spans="2:11" x14ac:dyDescent="0.2">
      <c r="B11786" s="33"/>
      <c r="C11786" s="171"/>
      <c r="D11786" s="33"/>
      <c r="E11786" s="33"/>
      <c r="F11786" s="33"/>
      <c r="G11786" s="33"/>
      <c r="H11786" s="33"/>
      <c r="I11786" s="171"/>
      <c r="J11786" s="33"/>
      <c r="K11786" s="33"/>
    </row>
    <row r="11787" spans="2:11" x14ac:dyDescent="0.2">
      <c r="B11787" s="33"/>
      <c r="C11787" s="171"/>
      <c r="D11787" s="33"/>
      <c r="E11787" s="33"/>
      <c r="F11787" s="33"/>
      <c r="G11787" s="33"/>
      <c r="H11787" s="33"/>
      <c r="I11787" s="171"/>
      <c r="J11787" s="33"/>
      <c r="K11787" s="33"/>
    </row>
    <row r="11788" spans="2:11" x14ac:dyDescent="0.2">
      <c r="B11788" s="33"/>
      <c r="C11788" s="171"/>
      <c r="D11788" s="33"/>
      <c r="E11788" s="33"/>
      <c r="F11788" s="33"/>
      <c r="G11788" s="33"/>
      <c r="H11788" s="33"/>
      <c r="I11788" s="171"/>
      <c r="J11788" s="33"/>
      <c r="K11788" s="33"/>
    </row>
    <row r="11789" spans="2:11" x14ac:dyDescent="0.2">
      <c r="B11789" s="33"/>
      <c r="C11789" s="171"/>
      <c r="D11789" s="33"/>
      <c r="E11789" s="33"/>
      <c r="F11789" s="33"/>
      <c r="G11789" s="33"/>
      <c r="H11789" s="33"/>
      <c r="I11789" s="171"/>
      <c r="J11789" s="33"/>
      <c r="K11789" s="33"/>
    </row>
    <row r="11790" spans="2:11" x14ac:dyDescent="0.2">
      <c r="B11790" s="33"/>
      <c r="C11790" s="171"/>
      <c r="D11790" s="33"/>
      <c r="E11790" s="33"/>
      <c r="F11790" s="33"/>
      <c r="G11790" s="33"/>
      <c r="H11790" s="33"/>
      <c r="I11790" s="171"/>
      <c r="J11790" s="33"/>
      <c r="K11790" s="33"/>
    </row>
    <row r="11791" spans="2:11" x14ac:dyDescent="0.2">
      <c r="B11791" s="33"/>
      <c r="C11791" s="171"/>
      <c r="D11791" s="33"/>
      <c r="E11791" s="33"/>
      <c r="F11791" s="33"/>
      <c r="G11791" s="33"/>
      <c r="H11791" s="33"/>
      <c r="I11791" s="171"/>
      <c r="J11791" s="33"/>
      <c r="K11791" s="33"/>
    </row>
    <row r="11792" spans="2:11" x14ac:dyDescent="0.2">
      <c r="B11792" s="33"/>
      <c r="C11792" s="171"/>
      <c r="D11792" s="33"/>
      <c r="E11792" s="33"/>
      <c r="F11792" s="33"/>
      <c r="G11792" s="33"/>
      <c r="H11792" s="33"/>
      <c r="I11792" s="171"/>
      <c r="J11792" s="33"/>
      <c r="K11792" s="33"/>
    </row>
    <row r="11793" spans="2:11" x14ac:dyDescent="0.2">
      <c r="B11793" s="33"/>
      <c r="C11793" s="171"/>
      <c r="D11793" s="33"/>
      <c r="E11793" s="33"/>
      <c r="F11793" s="33"/>
      <c r="G11793" s="33"/>
      <c r="H11793" s="33"/>
      <c r="I11793" s="171"/>
      <c r="J11793" s="33"/>
      <c r="K11793" s="33"/>
    </row>
    <row r="11794" spans="2:11" x14ac:dyDescent="0.2">
      <c r="B11794" s="33"/>
      <c r="C11794" s="171"/>
      <c r="D11794" s="33"/>
      <c r="E11794" s="33"/>
      <c r="F11794" s="33"/>
      <c r="G11794" s="33"/>
      <c r="H11794" s="33"/>
      <c r="I11794" s="171"/>
      <c r="J11794" s="33"/>
      <c r="K11794" s="33"/>
    </row>
    <row r="11795" spans="2:11" x14ac:dyDescent="0.2">
      <c r="B11795" s="33"/>
      <c r="C11795" s="171"/>
      <c r="D11795" s="33"/>
      <c r="E11795" s="33"/>
      <c r="F11795" s="33"/>
      <c r="G11795" s="33"/>
      <c r="H11795" s="33"/>
      <c r="I11795" s="171"/>
      <c r="J11795" s="33"/>
      <c r="K11795" s="33"/>
    </row>
    <row r="11796" spans="2:11" x14ac:dyDescent="0.2">
      <c r="B11796" s="33"/>
      <c r="C11796" s="171"/>
      <c r="D11796" s="33"/>
      <c r="E11796" s="33"/>
      <c r="F11796" s="33"/>
      <c r="G11796" s="33"/>
      <c r="H11796" s="33"/>
      <c r="I11796" s="171"/>
      <c r="J11796" s="33"/>
      <c r="K11796" s="33"/>
    </row>
    <row r="11797" spans="2:11" x14ac:dyDescent="0.2">
      <c r="B11797" s="33"/>
      <c r="C11797" s="171"/>
      <c r="D11797" s="33"/>
      <c r="E11797" s="33"/>
      <c r="F11797" s="33"/>
      <c r="G11797" s="33"/>
      <c r="H11797" s="33"/>
      <c r="I11797" s="171"/>
      <c r="J11797" s="33"/>
      <c r="K11797" s="33"/>
    </row>
    <row r="11798" spans="2:11" x14ac:dyDescent="0.2">
      <c r="B11798" s="33"/>
      <c r="C11798" s="171"/>
      <c r="D11798" s="33"/>
      <c r="E11798" s="33"/>
      <c r="F11798" s="33"/>
      <c r="G11798" s="33"/>
      <c r="H11798" s="33"/>
      <c r="I11798" s="171"/>
      <c r="J11798" s="33"/>
      <c r="K11798" s="33"/>
    </row>
    <row r="11799" spans="2:11" x14ac:dyDescent="0.2">
      <c r="B11799" s="33"/>
      <c r="C11799" s="171"/>
      <c r="D11799" s="33"/>
      <c r="E11799" s="33"/>
      <c r="F11799" s="33"/>
      <c r="G11799" s="33"/>
      <c r="H11799" s="33"/>
      <c r="I11799" s="171"/>
      <c r="J11799" s="33"/>
      <c r="K11799" s="33"/>
    </row>
    <row r="11800" spans="2:11" x14ac:dyDescent="0.2">
      <c r="B11800" s="33"/>
      <c r="C11800" s="171"/>
      <c r="D11800" s="33"/>
      <c r="E11800" s="33"/>
      <c r="F11800" s="33"/>
      <c r="G11800" s="33"/>
      <c r="H11800" s="33"/>
      <c r="I11800" s="171"/>
      <c r="J11800" s="33"/>
      <c r="K11800" s="33"/>
    </row>
    <row r="11801" spans="2:11" x14ac:dyDescent="0.2">
      <c r="B11801" s="33"/>
      <c r="C11801" s="171"/>
      <c r="D11801" s="33"/>
      <c r="E11801" s="33"/>
      <c r="F11801" s="33"/>
      <c r="G11801" s="33"/>
      <c r="H11801" s="33"/>
      <c r="I11801" s="171"/>
      <c r="J11801" s="33"/>
      <c r="K11801" s="33"/>
    </row>
    <row r="11802" spans="2:11" x14ac:dyDescent="0.2">
      <c r="B11802" s="33"/>
      <c r="C11802" s="171"/>
      <c r="D11802" s="33"/>
      <c r="E11802" s="33"/>
      <c r="F11802" s="33"/>
      <c r="G11802" s="33"/>
      <c r="H11802" s="33"/>
      <c r="I11802" s="171"/>
      <c r="J11802" s="33"/>
      <c r="K11802" s="33"/>
    </row>
    <row r="11803" spans="2:11" x14ac:dyDescent="0.2">
      <c r="B11803" s="33"/>
      <c r="C11803" s="171"/>
      <c r="D11803" s="33"/>
      <c r="E11803" s="33"/>
      <c r="F11803" s="33"/>
      <c r="G11803" s="33"/>
      <c r="H11803" s="33"/>
      <c r="I11803" s="171"/>
      <c r="J11803" s="33"/>
      <c r="K11803" s="33"/>
    </row>
    <row r="11804" spans="2:11" x14ac:dyDescent="0.2">
      <c r="B11804" s="33"/>
      <c r="C11804" s="171"/>
      <c r="D11804" s="33"/>
      <c r="E11804" s="33"/>
      <c r="F11804" s="33"/>
      <c r="G11804" s="33"/>
      <c r="H11804" s="33"/>
      <c r="I11804" s="171"/>
      <c r="J11804" s="33"/>
      <c r="K11804" s="33"/>
    </row>
    <row r="11805" spans="2:11" x14ac:dyDescent="0.2">
      <c r="B11805" s="33"/>
      <c r="C11805" s="171"/>
      <c r="D11805" s="33"/>
      <c r="E11805" s="33"/>
      <c r="F11805" s="33"/>
      <c r="G11805" s="33"/>
      <c r="H11805" s="33"/>
      <c r="I11805" s="171"/>
      <c r="J11805" s="33"/>
      <c r="K11805" s="33"/>
    </row>
    <row r="11806" spans="2:11" x14ac:dyDescent="0.2">
      <c r="B11806" s="33"/>
      <c r="C11806" s="171"/>
      <c r="D11806" s="33"/>
      <c r="E11806" s="33"/>
      <c r="F11806" s="33"/>
      <c r="G11806" s="33"/>
      <c r="H11806" s="33"/>
      <c r="I11806" s="171"/>
      <c r="J11806" s="33"/>
      <c r="K11806" s="33"/>
    </row>
    <row r="11807" spans="2:11" x14ac:dyDescent="0.2">
      <c r="B11807" s="33"/>
      <c r="C11807" s="171"/>
      <c r="D11807" s="33"/>
      <c r="E11807" s="33"/>
      <c r="F11807" s="33"/>
      <c r="G11807" s="33"/>
      <c r="H11807" s="33"/>
      <c r="I11807" s="171"/>
      <c r="J11807" s="33"/>
      <c r="K11807" s="33"/>
    </row>
    <row r="11808" spans="2:11" x14ac:dyDescent="0.2">
      <c r="B11808" s="33"/>
      <c r="C11808" s="171"/>
      <c r="D11808" s="33"/>
      <c r="E11808" s="33"/>
      <c r="F11808" s="33"/>
      <c r="G11808" s="33"/>
      <c r="H11808" s="33"/>
      <c r="I11808" s="171"/>
      <c r="J11808" s="33"/>
      <c r="K11808" s="33"/>
    </row>
    <row r="11809" spans="2:11" x14ac:dyDescent="0.2">
      <c r="B11809" s="33"/>
      <c r="C11809" s="171"/>
      <c r="D11809" s="33"/>
      <c r="E11809" s="33"/>
      <c r="F11809" s="33"/>
      <c r="G11809" s="33"/>
      <c r="H11809" s="33"/>
      <c r="I11809" s="171"/>
      <c r="J11809" s="33"/>
      <c r="K11809" s="33"/>
    </row>
    <row r="11810" spans="2:11" x14ac:dyDescent="0.2">
      <c r="B11810" s="33"/>
      <c r="C11810" s="171"/>
      <c r="D11810" s="33"/>
      <c r="E11810" s="33"/>
      <c r="F11810" s="33"/>
      <c r="G11810" s="33"/>
      <c r="H11810" s="33"/>
      <c r="I11810" s="171"/>
      <c r="J11810" s="33"/>
      <c r="K11810" s="33"/>
    </row>
    <row r="11811" spans="2:11" x14ac:dyDescent="0.2">
      <c r="B11811" s="33"/>
      <c r="C11811" s="171"/>
      <c r="D11811" s="33"/>
      <c r="E11811" s="33"/>
      <c r="F11811" s="33"/>
      <c r="G11811" s="33"/>
      <c r="H11811" s="33"/>
      <c r="I11811" s="171"/>
      <c r="J11811" s="33"/>
      <c r="K11811" s="33"/>
    </row>
    <row r="11812" spans="2:11" x14ac:dyDescent="0.2">
      <c r="B11812" s="33"/>
      <c r="C11812" s="171"/>
      <c r="D11812" s="33"/>
      <c r="E11812" s="33"/>
      <c r="F11812" s="33"/>
      <c r="G11812" s="33"/>
      <c r="H11812" s="33"/>
      <c r="I11812" s="171"/>
      <c r="J11812" s="33"/>
      <c r="K11812" s="33"/>
    </row>
    <row r="11813" spans="2:11" x14ac:dyDescent="0.2">
      <c r="B11813" s="33"/>
      <c r="C11813" s="171"/>
      <c r="D11813" s="33"/>
      <c r="E11813" s="33"/>
      <c r="F11813" s="33"/>
      <c r="G11813" s="33"/>
      <c r="H11813" s="33"/>
      <c r="I11813" s="171"/>
      <c r="J11813" s="33"/>
      <c r="K11813" s="33"/>
    </row>
    <row r="11814" spans="2:11" x14ac:dyDescent="0.2">
      <c r="B11814" s="33"/>
      <c r="C11814" s="171"/>
      <c r="D11814" s="33"/>
      <c r="E11814" s="33"/>
      <c r="F11814" s="33"/>
      <c r="G11814" s="33"/>
      <c r="H11814" s="33"/>
      <c r="I11814" s="171"/>
      <c r="J11814" s="33"/>
      <c r="K11814" s="33"/>
    </row>
    <row r="11815" spans="2:11" x14ac:dyDescent="0.2">
      <c r="B11815" s="33"/>
      <c r="C11815" s="171"/>
      <c r="D11815" s="33"/>
      <c r="E11815" s="33"/>
      <c r="F11815" s="33"/>
      <c r="G11815" s="33"/>
      <c r="H11815" s="33"/>
      <c r="I11815" s="171"/>
      <c r="J11815" s="33"/>
      <c r="K11815" s="33"/>
    </row>
    <row r="11816" spans="2:11" x14ac:dyDescent="0.2">
      <c r="B11816" s="33"/>
      <c r="C11816" s="171"/>
      <c r="D11816" s="33"/>
      <c r="E11816" s="33"/>
      <c r="F11816" s="33"/>
      <c r="G11816" s="33"/>
      <c r="H11816" s="33"/>
      <c r="I11816" s="171"/>
      <c r="J11816" s="33"/>
      <c r="K11816" s="33"/>
    </row>
    <row r="11817" spans="2:11" x14ac:dyDescent="0.2">
      <c r="B11817" s="33"/>
      <c r="C11817" s="171"/>
      <c r="D11817" s="33"/>
      <c r="E11817" s="33"/>
      <c r="F11817" s="33"/>
      <c r="G11817" s="33"/>
      <c r="H11817" s="33"/>
      <c r="I11817" s="171"/>
      <c r="J11817" s="33"/>
      <c r="K11817" s="33"/>
    </row>
    <row r="11818" spans="2:11" x14ac:dyDescent="0.2">
      <c r="B11818" s="33"/>
      <c r="C11818" s="171"/>
      <c r="D11818" s="33"/>
      <c r="E11818" s="33"/>
      <c r="F11818" s="33"/>
      <c r="G11818" s="33"/>
      <c r="H11818" s="33"/>
      <c r="I11818" s="171"/>
      <c r="J11818" s="33"/>
      <c r="K11818" s="33"/>
    </row>
    <row r="11819" spans="2:11" x14ac:dyDescent="0.2">
      <c r="B11819" s="33"/>
      <c r="C11819" s="171"/>
      <c r="D11819" s="33"/>
      <c r="E11819" s="33"/>
      <c r="F11819" s="33"/>
      <c r="G11819" s="33"/>
      <c r="H11819" s="33"/>
      <c r="I11819" s="171"/>
      <c r="J11819" s="33"/>
      <c r="K11819" s="33"/>
    </row>
    <row r="11820" spans="2:11" x14ac:dyDescent="0.2">
      <c r="B11820" s="33"/>
      <c r="C11820" s="171"/>
      <c r="D11820" s="33"/>
      <c r="E11820" s="33"/>
      <c r="F11820" s="33"/>
      <c r="G11820" s="33"/>
      <c r="H11820" s="33"/>
      <c r="I11820" s="171"/>
      <c r="J11820" s="33"/>
      <c r="K11820" s="33"/>
    </row>
    <row r="11821" spans="2:11" x14ac:dyDescent="0.2">
      <c r="B11821" s="33"/>
      <c r="C11821" s="171"/>
      <c r="D11821" s="33"/>
      <c r="E11821" s="33"/>
      <c r="F11821" s="33"/>
      <c r="G11821" s="33"/>
      <c r="H11821" s="33"/>
      <c r="I11821" s="171"/>
      <c r="J11821" s="33"/>
      <c r="K11821" s="33"/>
    </row>
    <row r="11822" spans="2:11" x14ac:dyDescent="0.2">
      <c r="B11822" s="33"/>
      <c r="C11822" s="171"/>
      <c r="D11822" s="33"/>
      <c r="E11822" s="33"/>
      <c r="F11822" s="33"/>
      <c r="G11822" s="33"/>
      <c r="H11822" s="33"/>
      <c r="I11822" s="171"/>
      <c r="J11822" s="33"/>
      <c r="K11822" s="33"/>
    </row>
    <row r="11823" spans="2:11" x14ac:dyDescent="0.2">
      <c r="B11823" s="33"/>
      <c r="C11823" s="171"/>
      <c r="D11823" s="33"/>
      <c r="E11823" s="33"/>
      <c r="F11823" s="33"/>
      <c r="G11823" s="33"/>
      <c r="H11823" s="33"/>
      <c r="I11823" s="171"/>
      <c r="J11823" s="33"/>
      <c r="K11823" s="33"/>
    </row>
    <row r="11824" spans="2:11" x14ac:dyDescent="0.2">
      <c r="B11824" s="33"/>
      <c r="C11824" s="171"/>
      <c r="D11824" s="33"/>
      <c r="E11824" s="33"/>
      <c r="F11824" s="33"/>
      <c r="G11824" s="33"/>
      <c r="H11824" s="33"/>
      <c r="I11824" s="171"/>
      <c r="J11824" s="33"/>
      <c r="K11824" s="33"/>
    </row>
    <row r="11825" spans="2:11" x14ac:dyDescent="0.2">
      <c r="B11825" s="33"/>
      <c r="C11825" s="171"/>
      <c r="D11825" s="33"/>
      <c r="E11825" s="33"/>
      <c r="F11825" s="33"/>
      <c r="G11825" s="33"/>
      <c r="H11825" s="33"/>
      <c r="I11825" s="171"/>
      <c r="J11825" s="33"/>
      <c r="K11825" s="33"/>
    </row>
    <row r="11826" spans="2:11" x14ac:dyDescent="0.2">
      <c r="B11826" s="33"/>
      <c r="C11826" s="171"/>
      <c r="D11826" s="33"/>
      <c r="E11826" s="33"/>
      <c r="F11826" s="33"/>
      <c r="G11826" s="33"/>
      <c r="H11826" s="33"/>
      <c r="I11826" s="171"/>
      <c r="J11826" s="33"/>
      <c r="K11826" s="33"/>
    </row>
    <row r="11827" spans="2:11" x14ac:dyDescent="0.2">
      <c r="B11827" s="33"/>
      <c r="C11827" s="171"/>
      <c r="D11827" s="33"/>
      <c r="E11827" s="33"/>
      <c r="F11827" s="33"/>
      <c r="G11827" s="33"/>
      <c r="H11827" s="33"/>
      <c r="I11827" s="171"/>
      <c r="J11827" s="33"/>
      <c r="K11827" s="33"/>
    </row>
    <row r="11828" spans="2:11" x14ac:dyDescent="0.2">
      <c r="B11828" s="33"/>
      <c r="C11828" s="171"/>
      <c r="D11828" s="33"/>
      <c r="E11828" s="33"/>
      <c r="F11828" s="33"/>
      <c r="G11828" s="33"/>
      <c r="H11828" s="33"/>
      <c r="I11828" s="171"/>
      <c r="J11828" s="33"/>
      <c r="K11828" s="33"/>
    </row>
    <row r="11829" spans="2:11" x14ac:dyDescent="0.2">
      <c r="B11829" s="33"/>
      <c r="C11829" s="171"/>
      <c r="D11829" s="33"/>
      <c r="E11829" s="33"/>
      <c r="F11829" s="33"/>
      <c r="G11829" s="33"/>
      <c r="H11829" s="33"/>
      <c r="I11829" s="171"/>
      <c r="J11829" s="33"/>
      <c r="K11829" s="33"/>
    </row>
    <row r="11830" spans="2:11" x14ac:dyDescent="0.2">
      <c r="B11830" s="33"/>
      <c r="C11830" s="171"/>
      <c r="D11830" s="33"/>
      <c r="E11830" s="33"/>
      <c r="F11830" s="33"/>
      <c r="G11830" s="33"/>
      <c r="H11830" s="33"/>
      <c r="I11830" s="171"/>
      <c r="J11830" s="33"/>
      <c r="K11830" s="33"/>
    </row>
    <row r="11831" spans="2:11" x14ac:dyDescent="0.2">
      <c r="B11831" s="33"/>
      <c r="C11831" s="171"/>
      <c r="D11831" s="33"/>
      <c r="E11831" s="33"/>
      <c r="F11831" s="33"/>
      <c r="G11831" s="33"/>
      <c r="H11831" s="33"/>
      <c r="I11831" s="171"/>
      <c r="J11831" s="33"/>
      <c r="K11831" s="33"/>
    </row>
    <row r="11832" spans="2:11" x14ac:dyDescent="0.2">
      <c r="B11832" s="33"/>
      <c r="C11832" s="171"/>
      <c r="D11832" s="33"/>
      <c r="E11832" s="33"/>
      <c r="F11832" s="33"/>
      <c r="G11832" s="33"/>
      <c r="H11832" s="33"/>
      <c r="I11832" s="171"/>
      <c r="J11832" s="33"/>
      <c r="K11832" s="33"/>
    </row>
    <row r="11833" spans="2:11" x14ac:dyDescent="0.2">
      <c r="B11833" s="33"/>
      <c r="C11833" s="171"/>
      <c r="D11833" s="33"/>
      <c r="E11833" s="33"/>
      <c r="F11833" s="33"/>
      <c r="G11833" s="33"/>
      <c r="H11833" s="33"/>
      <c r="I11833" s="171"/>
      <c r="J11833" s="33"/>
      <c r="K11833" s="33"/>
    </row>
    <row r="11834" spans="2:11" x14ac:dyDescent="0.2">
      <c r="B11834" s="33"/>
      <c r="C11834" s="171"/>
      <c r="D11834" s="33"/>
      <c r="E11834" s="33"/>
      <c r="F11834" s="33"/>
      <c r="G11834" s="33"/>
      <c r="H11834" s="33"/>
      <c r="I11834" s="171"/>
      <c r="J11834" s="33"/>
      <c r="K11834" s="33"/>
    </row>
    <row r="11835" spans="2:11" x14ac:dyDescent="0.2">
      <c r="B11835" s="33"/>
      <c r="C11835" s="171"/>
      <c r="D11835" s="33"/>
      <c r="E11835" s="33"/>
      <c r="F11835" s="33"/>
      <c r="G11835" s="33"/>
      <c r="H11835" s="33"/>
      <c r="I11835" s="171"/>
      <c r="J11835" s="33"/>
      <c r="K11835" s="33"/>
    </row>
    <row r="11836" spans="2:11" x14ac:dyDescent="0.2">
      <c r="B11836" s="33"/>
      <c r="C11836" s="171"/>
      <c r="D11836" s="33"/>
      <c r="E11836" s="33"/>
      <c r="F11836" s="33"/>
      <c r="G11836" s="33"/>
      <c r="H11836" s="33"/>
      <c r="I11836" s="171"/>
      <c r="J11836" s="33"/>
      <c r="K11836" s="33"/>
    </row>
    <row r="11837" spans="2:11" x14ac:dyDescent="0.2">
      <c r="B11837" s="33"/>
      <c r="C11837" s="171"/>
      <c r="D11837" s="33"/>
      <c r="E11837" s="33"/>
      <c r="F11837" s="33"/>
      <c r="G11837" s="33"/>
      <c r="H11837" s="33"/>
      <c r="I11837" s="171"/>
      <c r="J11837" s="33"/>
      <c r="K11837" s="33"/>
    </row>
    <row r="11838" spans="2:11" x14ac:dyDescent="0.2">
      <c r="B11838" s="33"/>
      <c r="C11838" s="171"/>
      <c r="D11838" s="33"/>
      <c r="E11838" s="33"/>
      <c r="F11838" s="33"/>
      <c r="G11838" s="33"/>
      <c r="H11838" s="33"/>
      <c r="I11838" s="171"/>
      <c r="J11838" s="33"/>
      <c r="K11838" s="33"/>
    </row>
    <row r="11839" spans="2:11" x14ac:dyDescent="0.2">
      <c r="B11839" s="33"/>
      <c r="C11839" s="171"/>
      <c r="D11839" s="33"/>
      <c r="E11839" s="33"/>
      <c r="F11839" s="33"/>
      <c r="G11839" s="33"/>
      <c r="H11839" s="33"/>
      <c r="I11839" s="171"/>
      <c r="J11839" s="33"/>
      <c r="K11839" s="33"/>
    </row>
    <row r="11840" spans="2:11" x14ac:dyDescent="0.2">
      <c r="B11840" s="33"/>
      <c r="C11840" s="171"/>
      <c r="D11840" s="33"/>
      <c r="E11840" s="33"/>
      <c r="F11840" s="33"/>
      <c r="G11840" s="33"/>
      <c r="H11840" s="33"/>
      <c r="I11840" s="171"/>
      <c r="J11840" s="33"/>
      <c r="K11840" s="33"/>
    </row>
    <row r="11841" spans="2:11" x14ac:dyDescent="0.2">
      <c r="B11841" s="33"/>
      <c r="C11841" s="171"/>
      <c r="D11841" s="33"/>
      <c r="E11841" s="33"/>
      <c r="F11841" s="33"/>
      <c r="G11841" s="33"/>
      <c r="H11841" s="33"/>
      <c r="I11841" s="171"/>
      <c r="J11841" s="33"/>
      <c r="K11841" s="33"/>
    </row>
    <row r="11842" spans="2:11" x14ac:dyDescent="0.2">
      <c r="B11842" s="33"/>
      <c r="C11842" s="171"/>
      <c r="D11842" s="33"/>
      <c r="E11842" s="33"/>
      <c r="F11842" s="33"/>
      <c r="G11842" s="33"/>
      <c r="H11842" s="33"/>
      <c r="I11842" s="171"/>
      <c r="J11842" s="33"/>
      <c r="K11842" s="33"/>
    </row>
    <row r="11843" spans="2:11" x14ac:dyDescent="0.2">
      <c r="B11843" s="33"/>
      <c r="C11843" s="171"/>
      <c r="D11843" s="33"/>
      <c r="E11843" s="33"/>
      <c r="F11843" s="33"/>
      <c r="G11843" s="33"/>
      <c r="H11843" s="33"/>
      <c r="I11843" s="171"/>
      <c r="J11843" s="33"/>
      <c r="K11843" s="33"/>
    </row>
    <row r="11844" spans="2:11" x14ac:dyDescent="0.2">
      <c r="B11844" s="33"/>
      <c r="C11844" s="171"/>
      <c r="D11844" s="33"/>
      <c r="E11844" s="33"/>
      <c r="F11844" s="33"/>
      <c r="G11844" s="33"/>
      <c r="H11844" s="33"/>
      <c r="I11844" s="171"/>
      <c r="J11844" s="33"/>
      <c r="K11844" s="33"/>
    </row>
    <row r="11845" spans="2:11" x14ac:dyDescent="0.2">
      <c r="B11845" s="33"/>
      <c r="C11845" s="171"/>
      <c r="D11845" s="33"/>
      <c r="E11845" s="33"/>
      <c r="F11845" s="33"/>
      <c r="G11845" s="33"/>
      <c r="H11845" s="33"/>
      <c r="I11845" s="171"/>
      <c r="J11845" s="33"/>
      <c r="K11845" s="33"/>
    </row>
    <row r="11846" spans="2:11" x14ac:dyDescent="0.2">
      <c r="B11846" s="33"/>
      <c r="C11846" s="171"/>
      <c r="D11846" s="33"/>
      <c r="E11846" s="33"/>
      <c r="F11846" s="33"/>
      <c r="G11846" s="33"/>
      <c r="H11846" s="33"/>
      <c r="I11846" s="171"/>
      <c r="J11846" s="33"/>
      <c r="K11846" s="33"/>
    </row>
    <row r="11847" spans="2:11" x14ac:dyDescent="0.2">
      <c r="B11847" s="33"/>
      <c r="C11847" s="171"/>
      <c r="D11847" s="33"/>
      <c r="E11847" s="33"/>
      <c r="F11847" s="33"/>
      <c r="G11847" s="33"/>
      <c r="H11847" s="33"/>
      <c r="I11847" s="171"/>
      <c r="J11847" s="33"/>
      <c r="K11847" s="33"/>
    </row>
    <row r="11848" spans="2:11" x14ac:dyDescent="0.2">
      <c r="B11848" s="33"/>
      <c r="C11848" s="171"/>
      <c r="D11848" s="33"/>
      <c r="E11848" s="33"/>
      <c r="F11848" s="33"/>
      <c r="G11848" s="33"/>
      <c r="H11848" s="33"/>
      <c r="I11848" s="171"/>
      <c r="J11848" s="33"/>
      <c r="K11848" s="33"/>
    </row>
    <row r="11849" spans="2:11" x14ac:dyDescent="0.2">
      <c r="B11849" s="33"/>
      <c r="C11849" s="171"/>
      <c r="D11849" s="33"/>
      <c r="E11849" s="33"/>
      <c r="F11849" s="33"/>
      <c r="G11849" s="33"/>
      <c r="H11849" s="33"/>
      <c r="I11849" s="171"/>
      <c r="J11849" s="33"/>
      <c r="K11849" s="33"/>
    </row>
    <row r="11850" spans="2:11" x14ac:dyDescent="0.2">
      <c r="B11850" s="33"/>
      <c r="C11850" s="171"/>
      <c r="D11850" s="33"/>
      <c r="E11850" s="33"/>
      <c r="F11850" s="33"/>
      <c r="G11850" s="33"/>
      <c r="H11850" s="33"/>
      <c r="I11850" s="171"/>
      <c r="J11850" s="33"/>
      <c r="K11850" s="33"/>
    </row>
    <row r="11851" spans="2:11" x14ac:dyDescent="0.2">
      <c r="B11851" s="33"/>
      <c r="C11851" s="171"/>
      <c r="D11851" s="33"/>
      <c r="E11851" s="33"/>
      <c r="F11851" s="33"/>
      <c r="G11851" s="33"/>
      <c r="H11851" s="33"/>
      <c r="I11851" s="171"/>
      <c r="J11851" s="33"/>
      <c r="K11851" s="33"/>
    </row>
    <row r="11852" spans="2:11" x14ac:dyDescent="0.2">
      <c r="B11852" s="33"/>
      <c r="C11852" s="171"/>
      <c r="D11852" s="33"/>
      <c r="E11852" s="33"/>
      <c r="F11852" s="33"/>
      <c r="G11852" s="33"/>
      <c r="H11852" s="33"/>
      <c r="I11852" s="171"/>
      <c r="J11852" s="33"/>
      <c r="K11852" s="33"/>
    </row>
    <row r="11853" spans="2:11" x14ac:dyDescent="0.2">
      <c r="B11853" s="33"/>
      <c r="C11853" s="171"/>
      <c r="D11853" s="33"/>
      <c r="E11853" s="33"/>
      <c r="F11853" s="33"/>
      <c r="G11853" s="33"/>
      <c r="H11853" s="33"/>
      <c r="I11853" s="171"/>
      <c r="J11853" s="33"/>
      <c r="K11853" s="33"/>
    </row>
    <row r="11854" spans="2:11" x14ac:dyDescent="0.2">
      <c r="B11854" s="33"/>
      <c r="C11854" s="171"/>
      <c r="D11854" s="33"/>
      <c r="E11854" s="33"/>
      <c r="F11854" s="33"/>
      <c r="G11854" s="33"/>
      <c r="H11854" s="33"/>
      <c r="I11854" s="171"/>
      <c r="J11854" s="33"/>
      <c r="K11854" s="33"/>
    </row>
    <row r="11855" spans="2:11" x14ac:dyDescent="0.2">
      <c r="B11855" s="33"/>
      <c r="C11855" s="171"/>
      <c r="D11855" s="33"/>
      <c r="E11855" s="33"/>
      <c r="F11855" s="33"/>
      <c r="G11855" s="33"/>
      <c r="H11855" s="33"/>
      <c r="I11855" s="171"/>
      <c r="J11855" s="33"/>
      <c r="K11855" s="33"/>
    </row>
    <row r="11856" spans="2:11" x14ac:dyDescent="0.2">
      <c r="B11856" s="33"/>
      <c r="C11856" s="171"/>
      <c r="D11856" s="33"/>
      <c r="E11856" s="33"/>
      <c r="F11856" s="33"/>
      <c r="G11856" s="33"/>
      <c r="H11856" s="33"/>
      <c r="I11856" s="171"/>
      <c r="J11856" s="33"/>
      <c r="K11856" s="33"/>
    </row>
    <row r="11857" spans="2:11" x14ac:dyDescent="0.2">
      <c r="B11857" s="33"/>
      <c r="C11857" s="171"/>
      <c r="D11857" s="33"/>
      <c r="E11857" s="33"/>
      <c r="F11857" s="33"/>
      <c r="G11857" s="33"/>
      <c r="H11857" s="33"/>
      <c r="I11857" s="171"/>
      <c r="J11857" s="33"/>
      <c r="K11857" s="33"/>
    </row>
    <row r="11858" spans="2:11" x14ac:dyDescent="0.2">
      <c r="B11858" s="33"/>
      <c r="C11858" s="171"/>
      <c r="D11858" s="33"/>
      <c r="E11858" s="33"/>
      <c r="F11858" s="33"/>
      <c r="G11858" s="33"/>
      <c r="H11858" s="33"/>
      <c r="I11858" s="171"/>
      <c r="J11858" s="33"/>
      <c r="K11858" s="33"/>
    </row>
    <row r="11859" spans="2:11" x14ac:dyDescent="0.2">
      <c r="B11859" s="33"/>
      <c r="C11859" s="171"/>
      <c r="D11859" s="33"/>
      <c r="E11859" s="33"/>
      <c r="F11859" s="33"/>
      <c r="G11859" s="33"/>
      <c r="H11859" s="33"/>
      <c r="I11859" s="171"/>
      <c r="J11859" s="33"/>
      <c r="K11859" s="33"/>
    </row>
    <row r="11860" spans="2:11" x14ac:dyDescent="0.2">
      <c r="B11860" s="33"/>
      <c r="C11860" s="171"/>
      <c r="D11860" s="33"/>
      <c r="E11860" s="33"/>
      <c r="F11860" s="33"/>
      <c r="G11860" s="33"/>
      <c r="H11860" s="33"/>
      <c r="I11860" s="171"/>
      <c r="J11860" s="33"/>
      <c r="K11860" s="33"/>
    </row>
    <row r="11861" spans="2:11" x14ac:dyDescent="0.2">
      <c r="B11861" s="33"/>
      <c r="C11861" s="171"/>
      <c r="D11861" s="33"/>
      <c r="E11861" s="33"/>
      <c r="F11861" s="33"/>
      <c r="G11861" s="33"/>
      <c r="H11861" s="33"/>
      <c r="I11861" s="171"/>
      <c r="J11861" s="33"/>
      <c r="K11861" s="33"/>
    </row>
    <row r="11862" spans="2:11" x14ac:dyDescent="0.2">
      <c r="B11862" s="33"/>
      <c r="C11862" s="171"/>
      <c r="D11862" s="33"/>
      <c r="E11862" s="33"/>
      <c r="F11862" s="33"/>
      <c r="G11862" s="33"/>
      <c r="H11862" s="33"/>
      <c r="I11862" s="171"/>
      <c r="J11862" s="33"/>
      <c r="K11862" s="33"/>
    </row>
    <row r="11863" spans="2:11" x14ac:dyDescent="0.2">
      <c r="B11863" s="33"/>
      <c r="C11863" s="171"/>
      <c r="D11863" s="33"/>
      <c r="E11863" s="33"/>
      <c r="F11863" s="33"/>
      <c r="G11863" s="33"/>
      <c r="H11863" s="33"/>
      <c r="I11863" s="171"/>
      <c r="J11863" s="33"/>
      <c r="K11863" s="33"/>
    </row>
    <row r="11864" spans="2:11" x14ac:dyDescent="0.2">
      <c r="B11864" s="33"/>
      <c r="C11864" s="171"/>
      <c r="D11864" s="33"/>
      <c r="E11864" s="33"/>
      <c r="F11864" s="33"/>
      <c r="G11864" s="33"/>
      <c r="H11864" s="33"/>
      <c r="I11864" s="171"/>
      <c r="J11864" s="33"/>
      <c r="K11864" s="33"/>
    </row>
    <row r="11865" spans="2:11" x14ac:dyDescent="0.2">
      <c r="B11865" s="33"/>
      <c r="C11865" s="171"/>
      <c r="D11865" s="33"/>
      <c r="E11865" s="33"/>
      <c r="F11865" s="33"/>
      <c r="G11865" s="33"/>
      <c r="H11865" s="33"/>
      <c r="I11865" s="171"/>
      <c r="J11865" s="33"/>
      <c r="K11865" s="33"/>
    </row>
    <row r="11866" spans="2:11" x14ac:dyDescent="0.2">
      <c r="B11866" s="33"/>
      <c r="C11866" s="171"/>
      <c r="D11866" s="33"/>
      <c r="E11866" s="33"/>
      <c r="F11866" s="33"/>
      <c r="G11866" s="33"/>
      <c r="H11866" s="33"/>
      <c r="I11866" s="171"/>
      <c r="J11866" s="33"/>
      <c r="K11866" s="33"/>
    </row>
    <row r="11867" spans="2:11" x14ac:dyDescent="0.2">
      <c r="B11867" s="33"/>
      <c r="C11867" s="171"/>
      <c r="D11867" s="33"/>
      <c r="E11867" s="33"/>
      <c r="F11867" s="33"/>
      <c r="G11867" s="33"/>
      <c r="H11867" s="33"/>
      <c r="I11867" s="171"/>
      <c r="J11867" s="33"/>
      <c r="K11867" s="33"/>
    </row>
    <row r="11868" spans="2:11" x14ac:dyDescent="0.2">
      <c r="B11868" s="33"/>
      <c r="C11868" s="171"/>
      <c r="D11868" s="33"/>
      <c r="E11868" s="33"/>
      <c r="F11868" s="33"/>
      <c r="G11868" s="33"/>
      <c r="H11868" s="33"/>
      <c r="I11868" s="171"/>
      <c r="J11868" s="33"/>
      <c r="K11868" s="33"/>
    </row>
    <row r="11869" spans="2:11" x14ac:dyDescent="0.2">
      <c r="B11869" s="33"/>
      <c r="C11869" s="171"/>
      <c r="D11869" s="33"/>
      <c r="E11869" s="33"/>
      <c r="F11869" s="33"/>
      <c r="G11869" s="33"/>
      <c r="H11869" s="33"/>
      <c r="I11869" s="171"/>
      <c r="J11869" s="33"/>
      <c r="K11869" s="33"/>
    </row>
    <row r="11870" spans="2:11" x14ac:dyDescent="0.2">
      <c r="B11870" s="33"/>
      <c r="C11870" s="171"/>
      <c r="D11870" s="33"/>
      <c r="E11870" s="33"/>
      <c r="F11870" s="33"/>
      <c r="G11870" s="33"/>
      <c r="H11870" s="33"/>
      <c r="I11870" s="171"/>
      <c r="J11870" s="33"/>
      <c r="K11870" s="33"/>
    </row>
    <row r="11871" spans="2:11" x14ac:dyDescent="0.2">
      <c r="B11871" s="33"/>
      <c r="C11871" s="171"/>
      <c r="D11871" s="33"/>
      <c r="E11871" s="33"/>
      <c r="F11871" s="33"/>
      <c r="G11871" s="33"/>
      <c r="H11871" s="33"/>
      <c r="I11871" s="171"/>
      <c r="J11871" s="33"/>
      <c r="K11871" s="33"/>
    </row>
    <row r="11872" spans="2:11" x14ac:dyDescent="0.2">
      <c r="B11872" s="33"/>
      <c r="C11872" s="171"/>
      <c r="D11872" s="33"/>
      <c r="E11872" s="33"/>
      <c r="F11872" s="33"/>
      <c r="G11872" s="33"/>
      <c r="H11872" s="33"/>
      <c r="I11872" s="171"/>
      <c r="J11872" s="33"/>
      <c r="K11872" s="33"/>
    </row>
    <row r="11873" spans="2:11" x14ac:dyDescent="0.2">
      <c r="B11873" s="33"/>
      <c r="C11873" s="171"/>
      <c r="D11873" s="33"/>
      <c r="E11873" s="33"/>
      <c r="F11873" s="33"/>
      <c r="G11873" s="33"/>
      <c r="H11873" s="33"/>
      <c r="I11873" s="171"/>
      <c r="J11873" s="33"/>
      <c r="K11873" s="33"/>
    </row>
    <row r="11874" spans="2:11" x14ac:dyDescent="0.2">
      <c r="B11874" s="33"/>
      <c r="C11874" s="171"/>
      <c r="D11874" s="33"/>
      <c r="E11874" s="33"/>
      <c r="F11874" s="33"/>
      <c r="G11874" s="33"/>
      <c r="H11874" s="33"/>
      <c r="I11874" s="171"/>
      <c r="J11874" s="33"/>
      <c r="K11874" s="33"/>
    </row>
    <row r="11875" spans="2:11" x14ac:dyDescent="0.2">
      <c r="B11875" s="33"/>
      <c r="C11875" s="171"/>
      <c r="D11875" s="33"/>
      <c r="E11875" s="33"/>
      <c r="F11875" s="33"/>
      <c r="G11875" s="33"/>
      <c r="H11875" s="33"/>
      <c r="I11875" s="171"/>
      <c r="J11875" s="33"/>
      <c r="K11875" s="33"/>
    </row>
    <row r="11876" spans="2:11" x14ac:dyDescent="0.2">
      <c r="B11876" s="33"/>
      <c r="C11876" s="171"/>
      <c r="D11876" s="33"/>
      <c r="E11876" s="33"/>
      <c r="F11876" s="33"/>
      <c r="G11876" s="33"/>
      <c r="H11876" s="33"/>
      <c r="I11876" s="171"/>
      <c r="J11876" s="33"/>
      <c r="K11876" s="33"/>
    </row>
    <row r="11877" spans="2:11" x14ac:dyDescent="0.2">
      <c r="B11877" s="33"/>
      <c r="C11877" s="171"/>
      <c r="D11877" s="33"/>
      <c r="E11877" s="33"/>
      <c r="F11877" s="33"/>
      <c r="G11877" s="33"/>
      <c r="H11877" s="33"/>
      <c r="I11877" s="171"/>
      <c r="J11877" s="33"/>
      <c r="K11877" s="33"/>
    </row>
    <row r="11878" spans="2:11" x14ac:dyDescent="0.2">
      <c r="B11878" s="33"/>
      <c r="C11878" s="171"/>
      <c r="D11878" s="33"/>
      <c r="E11878" s="33"/>
      <c r="F11878" s="33"/>
      <c r="G11878" s="33"/>
      <c r="H11878" s="33"/>
      <c r="I11878" s="171"/>
      <c r="J11878" s="33"/>
      <c r="K11878" s="33"/>
    </row>
    <row r="11879" spans="2:11" x14ac:dyDescent="0.2">
      <c r="B11879" s="33"/>
      <c r="C11879" s="171"/>
      <c r="D11879" s="33"/>
      <c r="E11879" s="33"/>
      <c r="F11879" s="33"/>
      <c r="G11879" s="33"/>
      <c r="H11879" s="33"/>
      <c r="I11879" s="171"/>
      <c r="J11879" s="33"/>
      <c r="K11879" s="33"/>
    </row>
    <row r="11880" spans="2:11" x14ac:dyDescent="0.2">
      <c r="B11880" s="33"/>
      <c r="C11880" s="171"/>
      <c r="D11880" s="33"/>
      <c r="E11880" s="33"/>
      <c r="F11880" s="33"/>
      <c r="G11880" s="33"/>
      <c r="H11880" s="33"/>
      <c r="I11880" s="171"/>
      <c r="J11880" s="33"/>
      <c r="K11880" s="33"/>
    </row>
    <row r="11881" spans="2:11" x14ac:dyDescent="0.2">
      <c r="B11881" s="33"/>
      <c r="C11881" s="171"/>
      <c r="D11881" s="33"/>
      <c r="E11881" s="33"/>
      <c r="F11881" s="33"/>
      <c r="G11881" s="33"/>
      <c r="H11881" s="33"/>
      <c r="I11881" s="171"/>
      <c r="J11881" s="33"/>
      <c r="K11881" s="33"/>
    </row>
    <row r="11882" spans="2:11" x14ac:dyDescent="0.2">
      <c r="B11882" s="33"/>
      <c r="C11882" s="171"/>
      <c r="D11882" s="33"/>
      <c r="E11882" s="33"/>
      <c r="F11882" s="33"/>
      <c r="G11882" s="33"/>
      <c r="H11882" s="33"/>
      <c r="I11882" s="171"/>
      <c r="J11882" s="33"/>
      <c r="K11882" s="33"/>
    </row>
    <row r="11883" spans="2:11" x14ac:dyDescent="0.2">
      <c r="B11883" s="33"/>
      <c r="C11883" s="171"/>
      <c r="D11883" s="33"/>
      <c r="E11883" s="33"/>
      <c r="F11883" s="33"/>
      <c r="G11883" s="33"/>
      <c r="H11883" s="33"/>
      <c r="I11883" s="171"/>
      <c r="J11883" s="33"/>
      <c r="K11883" s="33"/>
    </row>
    <row r="11884" spans="2:11" x14ac:dyDescent="0.2">
      <c r="B11884" s="33"/>
      <c r="C11884" s="171"/>
      <c r="D11884" s="33"/>
      <c r="E11884" s="33"/>
      <c r="F11884" s="33"/>
      <c r="G11884" s="33"/>
      <c r="H11884" s="33"/>
      <c r="I11884" s="171"/>
      <c r="J11884" s="33"/>
      <c r="K11884" s="33"/>
    </row>
    <row r="11885" spans="2:11" x14ac:dyDescent="0.2">
      <c r="B11885" s="33"/>
      <c r="C11885" s="171"/>
      <c r="D11885" s="33"/>
      <c r="E11885" s="33"/>
      <c r="F11885" s="33"/>
      <c r="G11885" s="33"/>
      <c r="H11885" s="33"/>
      <c r="I11885" s="171"/>
      <c r="J11885" s="33"/>
      <c r="K11885" s="33"/>
    </row>
    <row r="11886" spans="2:11" x14ac:dyDescent="0.2">
      <c r="B11886" s="33"/>
      <c r="C11886" s="171"/>
      <c r="D11886" s="33"/>
      <c r="E11886" s="33"/>
      <c r="F11886" s="33"/>
      <c r="G11886" s="33"/>
      <c r="H11886" s="33"/>
      <c r="I11886" s="171"/>
      <c r="J11886" s="33"/>
      <c r="K11886" s="33"/>
    </row>
    <row r="11887" spans="2:11" x14ac:dyDescent="0.2">
      <c r="B11887" s="33"/>
      <c r="C11887" s="171"/>
      <c r="D11887" s="33"/>
      <c r="E11887" s="33"/>
      <c r="F11887" s="33"/>
      <c r="G11887" s="33"/>
      <c r="H11887" s="33"/>
      <c r="I11887" s="171"/>
      <c r="J11887" s="33"/>
      <c r="K11887" s="33"/>
    </row>
    <row r="11888" spans="2:11" x14ac:dyDescent="0.2">
      <c r="B11888" s="33"/>
      <c r="C11888" s="171"/>
      <c r="D11888" s="33"/>
      <c r="E11888" s="33"/>
      <c r="F11888" s="33"/>
      <c r="G11888" s="33"/>
      <c r="H11888" s="33"/>
      <c r="I11888" s="171"/>
      <c r="J11888" s="33"/>
      <c r="K11888" s="33"/>
    </row>
    <row r="11889" spans="2:11" x14ac:dyDescent="0.2">
      <c r="B11889" s="33"/>
      <c r="C11889" s="171"/>
      <c r="D11889" s="33"/>
      <c r="E11889" s="33"/>
      <c r="F11889" s="33"/>
      <c r="G11889" s="33"/>
      <c r="H11889" s="33"/>
      <c r="I11889" s="171"/>
      <c r="J11889" s="33"/>
      <c r="K11889" s="33"/>
    </row>
    <row r="11890" spans="2:11" x14ac:dyDescent="0.2">
      <c r="B11890" s="33"/>
      <c r="C11890" s="171"/>
      <c r="D11890" s="33"/>
      <c r="E11890" s="33"/>
      <c r="F11890" s="33"/>
      <c r="G11890" s="33"/>
      <c r="H11890" s="33"/>
      <c r="I11890" s="171"/>
      <c r="J11890" s="33"/>
      <c r="K11890" s="33"/>
    </row>
    <row r="11891" spans="2:11" x14ac:dyDescent="0.2">
      <c r="B11891" s="33"/>
      <c r="C11891" s="171"/>
      <c r="D11891" s="33"/>
      <c r="E11891" s="33"/>
      <c r="F11891" s="33"/>
      <c r="G11891" s="33"/>
      <c r="H11891" s="33"/>
      <c r="I11891" s="171"/>
      <c r="J11891" s="33"/>
      <c r="K11891" s="33"/>
    </row>
    <row r="11892" spans="2:11" x14ac:dyDescent="0.2">
      <c r="B11892" s="33"/>
      <c r="C11892" s="171"/>
      <c r="D11892" s="33"/>
      <c r="E11892" s="33"/>
      <c r="F11892" s="33"/>
      <c r="G11892" s="33"/>
      <c r="H11892" s="33"/>
      <c r="I11892" s="171"/>
      <c r="J11892" s="33"/>
      <c r="K11892" s="33"/>
    </row>
    <row r="11893" spans="2:11" x14ac:dyDescent="0.2">
      <c r="B11893" s="33"/>
      <c r="C11893" s="171"/>
      <c r="D11893" s="33"/>
      <c r="E11893" s="33"/>
      <c r="F11893" s="33"/>
      <c r="G11893" s="33"/>
      <c r="H11893" s="33"/>
      <c r="I11893" s="171"/>
      <c r="J11893" s="33"/>
      <c r="K11893" s="33"/>
    </row>
    <row r="11894" spans="2:11" x14ac:dyDescent="0.2">
      <c r="B11894" s="33"/>
      <c r="C11894" s="171"/>
      <c r="D11894" s="33"/>
      <c r="E11894" s="33"/>
      <c r="F11894" s="33"/>
      <c r="G11894" s="33"/>
      <c r="H11894" s="33"/>
      <c r="I11894" s="171"/>
      <c r="J11894" s="33"/>
      <c r="K11894" s="33"/>
    </row>
    <row r="11895" spans="2:11" x14ac:dyDescent="0.2">
      <c r="B11895" s="33"/>
      <c r="C11895" s="171"/>
      <c r="D11895" s="33"/>
      <c r="E11895" s="33"/>
      <c r="F11895" s="33"/>
      <c r="G11895" s="33"/>
      <c r="H11895" s="33"/>
      <c r="I11895" s="171"/>
      <c r="J11895" s="33"/>
      <c r="K11895" s="33"/>
    </row>
    <row r="11896" spans="2:11" x14ac:dyDescent="0.2">
      <c r="B11896" s="33"/>
      <c r="C11896" s="171"/>
      <c r="D11896" s="33"/>
      <c r="E11896" s="33"/>
      <c r="F11896" s="33"/>
      <c r="G11896" s="33"/>
      <c r="H11896" s="33"/>
      <c r="I11896" s="171"/>
      <c r="J11896" s="33"/>
      <c r="K11896" s="33"/>
    </row>
    <row r="11897" spans="2:11" x14ac:dyDescent="0.2">
      <c r="B11897" s="33"/>
      <c r="C11897" s="171"/>
      <c r="D11897" s="33"/>
      <c r="E11897" s="33"/>
      <c r="F11897" s="33"/>
      <c r="G11897" s="33"/>
      <c r="H11897" s="33"/>
      <c r="I11897" s="171"/>
      <c r="J11897" s="33"/>
      <c r="K11897" s="33"/>
    </row>
    <row r="11898" spans="2:11" x14ac:dyDescent="0.2">
      <c r="B11898" s="33"/>
      <c r="C11898" s="171"/>
      <c r="D11898" s="33"/>
      <c r="E11898" s="33"/>
      <c r="F11898" s="33"/>
      <c r="G11898" s="33"/>
      <c r="H11898" s="33"/>
      <c r="I11898" s="171"/>
      <c r="J11898" s="33"/>
      <c r="K11898" s="33"/>
    </row>
    <row r="11899" spans="2:11" x14ac:dyDescent="0.2">
      <c r="B11899" s="33"/>
      <c r="C11899" s="171"/>
      <c r="D11899" s="33"/>
      <c r="E11899" s="33"/>
      <c r="F11899" s="33"/>
      <c r="G11899" s="33"/>
      <c r="H11899" s="33"/>
      <c r="I11899" s="171"/>
      <c r="J11899" s="33"/>
      <c r="K11899" s="33"/>
    </row>
    <row r="11900" spans="2:11" x14ac:dyDescent="0.2">
      <c r="B11900" s="33"/>
      <c r="C11900" s="171"/>
      <c r="D11900" s="33"/>
      <c r="E11900" s="33"/>
      <c r="F11900" s="33"/>
      <c r="G11900" s="33"/>
      <c r="H11900" s="33"/>
      <c r="I11900" s="171"/>
      <c r="J11900" s="33"/>
      <c r="K11900" s="33"/>
    </row>
    <row r="11901" spans="2:11" x14ac:dyDescent="0.2">
      <c r="B11901" s="33"/>
      <c r="C11901" s="171"/>
      <c r="D11901" s="33"/>
      <c r="E11901" s="33"/>
      <c r="F11901" s="33"/>
      <c r="G11901" s="33"/>
      <c r="H11901" s="33"/>
      <c r="I11901" s="171"/>
      <c r="J11901" s="33"/>
      <c r="K11901" s="33"/>
    </row>
    <row r="11902" spans="2:11" x14ac:dyDescent="0.2">
      <c r="B11902" s="33"/>
      <c r="C11902" s="171"/>
      <c r="D11902" s="33"/>
      <c r="E11902" s="33"/>
      <c r="F11902" s="33"/>
      <c r="G11902" s="33"/>
      <c r="H11902" s="33"/>
      <c r="I11902" s="171"/>
      <c r="J11902" s="33"/>
      <c r="K11902" s="33"/>
    </row>
    <row r="11903" spans="2:11" x14ac:dyDescent="0.2">
      <c r="B11903" s="33"/>
      <c r="C11903" s="171"/>
      <c r="D11903" s="33"/>
      <c r="E11903" s="33"/>
      <c r="F11903" s="33"/>
      <c r="G11903" s="33"/>
      <c r="H11903" s="33"/>
      <c r="I11903" s="171"/>
      <c r="J11903" s="33"/>
      <c r="K11903" s="33"/>
    </row>
    <row r="11904" spans="2:11" x14ac:dyDescent="0.2">
      <c r="B11904" s="33"/>
      <c r="C11904" s="171"/>
      <c r="D11904" s="33"/>
      <c r="E11904" s="33"/>
      <c r="F11904" s="33"/>
      <c r="G11904" s="33"/>
      <c r="H11904" s="33"/>
      <c r="I11904" s="171"/>
      <c r="J11904" s="33"/>
      <c r="K11904" s="33"/>
    </row>
    <row r="11905" spans="2:11" x14ac:dyDescent="0.2">
      <c r="B11905" s="33"/>
      <c r="C11905" s="171"/>
      <c r="D11905" s="33"/>
      <c r="E11905" s="33"/>
      <c r="F11905" s="33"/>
      <c r="G11905" s="33"/>
      <c r="H11905" s="33"/>
      <c r="I11905" s="171"/>
      <c r="J11905" s="33"/>
      <c r="K11905" s="33"/>
    </row>
    <row r="11906" spans="2:11" x14ac:dyDescent="0.2">
      <c r="B11906" s="33"/>
      <c r="C11906" s="171"/>
      <c r="D11906" s="33"/>
      <c r="E11906" s="33"/>
      <c r="F11906" s="33"/>
      <c r="G11906" s="33"/>
      <c r="H11906" s="33"/>
      <c r="I11906" s="171"/>
      <c r="J11906" s="33"/>
      <c r="K11906" s="33"/>
    </row>
    <row r="11907" spans="2:11" x14ac:dyDescent="0.2">
      <c r="B11907" s="33"/>
      <c r="C11907" s="171"/>
      <c r="D11907" s="33"/>
      <c r="E11907" s="33"/>
      <c r="F11907" s="33"/>
      <c r="G11907" s="33"/>
      <c r="H11907" s="33"/>
      <c r="I11907" s="171"/>
      <c r="J11907" s="33"/>
      <c r="K11907" s="33"/>
    </row>
    <row r="11908" spans="2:11" x14ac:dyDescent="0.2">
      <c r="B11908" s="33"/>
      <c r="C11908" s="171"/>
      <c r="D11908" s="33"/>
      <c r="E11908" s="33"/>
      <c r="F11908" s="33"/>
      <c r="G11908" s="33"/>
      <c r="H11908" s="33"/>
      <c r="I11908" s="171"/>
      <c r="J11908" s="33"/>
      <c r="K11908" s="33"/>
    </row>
    <row r="11909" spans="2:11" x14ac:dyDescent="0.2">
      <c r="B11909" s="33"/>
      <c r="C11909" s="171"/>
      <c r="D11909" s="33"/>
      <c r="E11909" s="33"/>
      <c r="F11909" s="33"/>
      <c r="G11909" s="33"/>
      <c r="H11909" s="33"/>
      <c r="I11909" s="171"/>
      <c r="J11909" s="33"/>
      <c r="K11909" s="33"/>
    </row>
    <row r="11910" spans="2:11" x14ac:dyDescent="0.2">
      <c r="B11910" s="33"/>
      <c r="C11910" s="171"/>
      <c r="D11910" s="33"/>
      <c r="E11910" s="33"/>
      <c r="F11910" s="33"/>
      <c r="G11910" s="33"/>
      <c r="H11910" s="33"/>
      <c r="I11910" s="171"/>
      <c r="J11910" s="33"/>
      <c r="K11910" s="33"/>
    </row>
    <row r="11911" spans="2:11" x14ac:dyDescent="0.2">
      <c r="B11911" s="33"/>
      <c r="C11911" s="171"/>
      <c r="D11911" s="33"/>
      <c r="E11911" s="33"/>
      <c r="F11911" s="33"/>
      <c r="G11911" s="33"/>
      <c r="H11911" s="33"/>
      <c r="I11911" s="171"/>
      <c r="J11911" s="33"/>
      <c r="K11911" s="33"/>
    </row>
    <row r="11912" spans="2:11" x14ac:dyDescent="0.2">
      <c r="B11912" s="33"/>
      <c r="C11912" s="171"/>
      <c r="D11912" s="33"/>
      <c r="E11912" s="33"/>
      <c r="F11912" s="33"/>
      <c r="G11912" s="33"/>
      <c r="H11912" s="33"/>
      <c r="I11912" s="171"/>
      <c r="J11912" s="33"/>
      <c r="K11912" s="33"/>
    </row>
    <row r="11913" spans="2:11" x14ac:dyDescent="0.2">
      <c r="B11913" s="33"/>
      <c r="C11913" s="171"/>
      <c r="D11913" s="33"/>
      <c r="E11913" s="33"/>
      <c r="F11913" s="33"/>
      <c r="G11913" s="33"/>
      <c r="H11913" s="33"/>
      <c r="I11913" s="171"/>
      <c r="J11913" s="33"/>
      <c r="K11913" s="33"/>
    </row>
    <row r="11914" spans="2:11" x14ac:dyDescent="0.2">
      <c r="B11914" s="33"/>
      <c r="C11914" s="171"/>
      <c r="D11914" s="33"/>
      <c r="E11914" s="33"/>
      <c r="F11914" s="33"/>
      <c r="G11914" s="33"/>
      <c r="H11914" s="33"/>
      <c r="I11914" s="171"/>
      <c r="J11914" s="33"/>
      <c r="K11914" s="33"/>
    </row>
    <row r="11915" spans="2:11" x14ac:dyDescent="0.2">
      <c r="B11915" s="33"/>
      <c r="C11915" s="171"/>
      <c r="D11915" s="33"/>
      <c r="E11915" s="33"/>
      <c r="F11915" s="33"/>
      <c r="G11915" s="33"/>
      <c r="H11915" s="33"/>
      <c r="I11915" s="171"/>
      <c r="J11915" s="33"/>
      <c r="K11915" s="33"/>
    </row>
    <row r="11916" spans="2:11" x14ac:dyDescent="0.2">
      <c r="B11916" s="33"/>
      <c r="C11916" s="171"/>
      <c r="D11916" s="33"/>
      <c r="E11916" s="33"/>
      <c r="F11916" s="33"/>
      <c r="G11916" s="33"/>
      <c r="H11916" s="33"/>
      <c r="I11916" s="171"/>
      <c r="J11916" s="33"/>
      <c r="K11916" s="33"/>
    </row>
    <row r="11917" spans="2:11" x14ac:dyDescent="0.2">
      <c r="B11917" s="33"/>
      <c r="C11917" s="171"/>
      <c r="D11917" s="33"/>
      <c r="E11917" s="33"/>
      <c r="F11917" s="33"/>
      <c r="G11917" s="33"/>
      <c r="H11917" s="33"/>
      <c r="I11917" s="171"/>
      <c r="J11917" s="33"/>
      <c r="K11917" s="33"/>
    </row>
    <row r="11918" spans="2:11" x14ac:dyDescent="0.2">
      <c r="B11918" s="33"/>
      <c r="C11918" s="171"/>
      <c r="D11918" s="33"/>
      <c r="E11918" s="33"/>
      <c r="F11918" s="33"/>
      <c r="G11918" s="33"/>
      <c r="H11918" s="33"/>
      <c r="I11918" s="171"/>
      <c r="J11918" s="33"/>
      <c r="K11918" s="33"/>
    </row>
    <row r="11919" spans="2:11" x14ac:dyDescent="0.2">
      <c r="B11919" s="33"/>
      <c r="C11919" s="171"/>
      <c r="D11919" s="33"/>
      <c r="E11919" s="33"/>
      <c r="F11919" s="33"/>
      <c r="G11919" s="33"/>
      <c r="H11919" s="33"/>
      <c r="I11919" s="171"/>
      <c r="J11919" s="33"/>
      <c r="K11919" s="33"/>
    </row>
    <row r="11920" spans="2:11" x14ac:dyDescent="0.2">
      <c r="B11920" s="33"/>
      <c r="C11920" s="171"/>
      <c r="D11920" s="33"/>
      <c r="E11920" s="33"/>
      <c r="F11920" s="33"/>
      <c r="G11920" s="33"/>
      <c r="H11920" s="33"/>
      <c r="I11920" s="171"/>
      <c r="J11920" s="33"/>
      <c r="K11920" s="33"/>
    </row>
    <row r="11921" spans="2:11" x14ac:dyDescent="0.2">
      <c r="B11921" s="33"/>
      <c r="C11921" s="171"/>
      <c r="D11921" s="33"/>
      <c r="E11921" s="33"/>
      <c r="F11921" s="33"/>
      <c r="G11921" s="33"/>
      <c r="H11921" s="33"/>
      <c r="I11921" s="171"/>
      <c r="J11921" s="33"/>
      <c r="K11921" s="33"/>
    </row>
    <row r="11922" spans="2:11" x14ac:dyDescent="0.2">
      <c r="B11922" s="33"/>
      <c r="C11922" s="171"/>
      <c r="D11922" s="33"/>
      <c r="E11922" s="33"/>
      <c r="F11922" s="33"/>
      <c r="G11922" s="33"/>
      <c r="H11922" s="33"/>
      <c r="I11922" s="171"/>
      <c r="J11922" s="33"/>
      <c r="K11922" s="33"/>
    </row>
    <row r="11923" spans="2:11" x14ac:dyDescent="0.2">
      <c r="B11923" s="33"/>
      <c r="C11923" s="171"/>
      <c r="D11923" s="33"/>
      <c r="E11923" s="33"/>
      <c r="F11923" s="33"/>
      <c r="G11923" s="33"/>
      <c r="H11923" s="33"/>
      <c r="I11923" s="171"/>
      <c r="J11923" s="33"/>
      <c r="K11923" s="33"/>
    </row>
    <row r="11924" spans="2:11" x14ac:dyDescent="0.2">
      <c r="B11924" s="33"/>
      <c r="C11924" s="171"/>
      <c r="D11924" s="33"/>
      <c r="E11924" s="33"/>
      <c r="F11924" s="33"/>
      <c r="G11924" s="33"/>
      <c r="H11924" s="33"/>
      <c r="I11924" s="171"/>
      <c r="J11924" s="33"/>
      <c r="K11924" s="33"/>
    </row>
    <row r="11925" spans="2:11" x14ac:dyDescent="0.2">
      <c r="B11925" s="33"/>
      <c r="C11925" s="171"/>
      <c r="D11925" s="33"/>
      <c r="E11925" s="33"/>
      <c r="F11925" s="33"/>
      <c r="G11925" s="33"/>
      <c r="H11925" s="33"/>
      <c r="I11925" s="171"/>
      <c r="J11925" s="33"/>
      <c r="K11925" s="33"/>
    </row>
    <row r="11926" spans="2:11" x14ac:dyDescent="0.2">
      <c r="B11926" s="33"/>
      <c r="C11926" s="171"/>
      <c r="D11926" s="33"/>
      <c r="E11926" s="33"/>
      <c r="F11926" s="33"/>
      <c r="G11926" s="33"/>
      <c r="H11926" s="33"/>
      <c r="I11926" s="171"/>
      <c r="J11926" s="33"/>
      <c r="K11926" s="33"/>
    </row>
    <row r="11927" spans="2:11" x14ac:dyDescent="0.2">
      <c r="B11927" s="33"/>
      <c r="C11927" s="171"/>
      <c r="D11927" s="33"/>
      <c r="E11927" s="33"/>
      <c r="F11927" s="33"/>
      <c r="G11927" s="33"/>
      <c r="H11927" s="33"/>
      <c r="I11927" s="171"/>
      <c r="J11927" s="33"/>
      <c r="K11927" s="33"/>
    </row>
    <row r="11928" spans="2:11" x14ac:dyDescent="0.2">
      <c r="B11928" s="33"/>
      <c r="C11928" s="171"/>
      <c r="D11928" s="33"/>
      <c r="E11928" s="33"/>
      <c r="F11928" s="33"/>
      <c r="G11928" s="33"/>
      <c r="H11928" s="33"/>
      <c r="I11928" s="171"/>
      <c r="J11928" s="33"/>
      <c r="K11928" s="33"/>
    </row>
    <row r="11929" spans="2:11" x14ac:dyDescent="0.2">
      <c r="B11929" s="33"/>
      <c r="C11929" s="171"/>
      <c r="D11929" s="33"/>
      <c r="E11929" s="33"/>
      <c r="F11929" s="33"/>
      <c r="G11929" s="33"/>
      <c r="H11929" s="33"/>
      <c r="I11929" s="171"/>
      <c r="J11929" s="33"/>
      <c r="K11929" s="33"/>
    </row>
    <row r="11930" spans="2:11" x14ac:dyDescent="0.2">
      <c r="B11930" s="33"/>
      <c r="C11930" s="171"/>
      <c r="D11930" s="33"/>
      <c r="E11930" s="33"/>
      <c r="F11930" s="33"/>
      <c r="G11930" s="33"/>
      <c r="H11930" s="33"/>
      <c r="I11930" s="171"/>
      <c r="J11930" s="33"/>
      <c r="K11930" s="33"/>
    </row>
    <row r="11931" spans="2:11" x14ac:dyDescent="0.2">
      <c r="B11931" s="33"/>
      <c r="C11931" s="171"/>
      <c r="D11931" s="33"/>
      <c r="E11931" s="33"/>
      <c r="F11931" s="33"/>
      <c r="G11931" s="33"/>
      <c r="H11931" s="33"/>
      <c r="I11931" s="171"/>
      <c r="J11931" s="33"/>
      <c r="K11931" s="33"/>
    </row>
    <row r="11932" spans="2:11" x14ac:dyDescent="0.2">
      <c r="B11932" s="33"/>
      <c r="C11932" s="171"/>
      <c r="D11932" s="33"/>
      <c r="E11932" s="33"/>
      <c r="F11932" s="33"/>
      <c r="G11932" s="33"/>
      <c r="H11932" s="33"/>
      <c r="I11932" s="171"/>
      <c r="J11932" s="33"/>
      <c r="K11932" s="33"/>
    </row>
    <row r="11933" spans="2:11" x14ac:dyDescent="0.2">
      <c r="B11933" s="33"/>
      <c r="C11933" s="171"/>
      <c r="D11933" s="33"/>
      <c r="E11933" s="33"/>
      <c r="F11933" s="33"/>
      <c r="G11933" s="33"/>
      <c r="H11933" s="33"/>
      <c r="I11933" s="171"/>
      <c r="J11933" s="33"/>
      <c r="K11933" s="33"/>
    </row>
    <row r="11934" spans="2:11" x14ac:dyDescent="0.2">
      <c r="B11934" s="33"/>
      <c r="C11934" s="171"/>
      <c r="D11934" s="33"/>
      <c r="E11934" s="33"/>
      <c r="F11934" s="33"/>
      <c r="G11934" s="33"/>
      <c r="H11934" s="33"/>
      <c r="I11934" s="171"/>
      <c r="J11934" s="33"/>
      <c r="K11934" s="33"/>
    </row>
    <row r="11935" spans="2:11" x14ac:dyDescent="0.2">
      <c r="B11935" s="33"/>
      <c r="C11935" s="171"/>
      <c r="D11935" s="33"/>
      <c r="E11935" s="33"/>
      <c r="F11935" s="33"/>
      <c r="G11935" s="33"/>
      <c r="H11935" s="33"/>
      <c r="I11935" s="171"/>
      <c r="J11935" s="33"/>
      <c r="K11935" s="33"/>
    </row>
    <row r="11936" spans="2:11" x14ac:dyDescent="0.2">
      <c r="B11936" s="33"/>
      <c r="C11936" s="171"/>
      <c r="D11936" s="33"/>
      <c r="E11936" s="33"/>
      <c r="F11936" s="33"/>
      <c r="G11936" s="33"/>
      <c r="H11936" s="33"/>
      <c r="I11936" s="171"/>
      <c r="J11936" s="33"/>
      <c r="K11936" s="33"/>
    </row>
    <row r="11937" spans="2:11" x14ac:dyDescent="0.2">
      <c r="B11937" s="33"/>
      <c r="C11937" s="171"/>
      <c r="D11937" s="33"/>
      <c r="E11937" s="33"/>
      <c r="F11937" s="33"/>
      <c r="G11937" s="33"/>
      <c r="H11937" s="33"/>
      <c r="I11937" s="171"/>
      <c r="J11937" s="33"/>
      <c r="K11937" s="33"/>
    </row>
    <row r="11938" spans="2:11" x14ac:dyDescent="0.2">
      <c r="B11938" s="33"/>
      <c r="C11938" s="171"/>
      <c r="D11938" s="33"/>
      <c r="E11938" s="33"/>
      <c r="F11938" s="33"/>
      <c r="G11938" s="33"/>
      <c r="H11938" s="33"/>
      <c r="I11938" s="171"/>
      <c r="J11938" s="33"/>
      <c r="K11938" s="33"/>
    </row>
    <row r="11939" spans="2:11" x14ac:dyDescent="0.2">
      <c r="B11939" s="33"/>
      <c r="C11939" s="171"/>
      <c r="D11939" s="33"/>
      <c r="E11939" s="33"/>
      <c r="F11939" s="33"/>
      <c r="G11939" s="33"/>
      <c r="H11939" s="33"/>
      <c r="I11939" s="171"/>
      <c r="J11939" s="33"/>
      <c r="K11939" s="33"/>
    </row>
    <row r="11940" spans="2:11" x14ac:dyDescent="0.2">
      <c r="B11940" s="33"/>
      <c r="C11940" s="171"/>
      <c r="D11940" s="33"/>
      <c r="E11940" s="33"/>
      <c r="F11940" s="33"/>
      <c r="G11940" s="33"/>
      <c r="H11940" s="33"/>
      <c r="I11940" s="171"/>
      <c r="J11940" s="33"/>
      <c r="K11940" s="33"/>
    </row>
    <row r="11941" spans="2:11" x14ac:dyDescent="0.2">
      <c r="B11941" s="33"/>
      <c r="C11941" s="171"/>
      <c r="D11941" s="33"/>
      <c r="E11941" s="33"/>
      <c r="F11941" s="33"/>
      <c r="G11941" s="33"/>
      <c r="H11941" s="33"/>
      <c r="I11941" s="171"/>
      <c r="J11941" s="33"/>
      <c r="K11941" s="33"/>
    </row>
    <row r="11942" spans="2:11" x14ac:dyDescent="0.2">
      <c r="B11942" s="33"/>
      <c r="C11942" s="171"/>
      <c r="D11942" s="33"/>
      <c r="E11942" s="33"/>
      <c r="F11942" s="33"/>
      <c r="G11942" s="33"/>
      <c r="H11942" s="33"/>
      <c r="I11942" s="171"/>
      <c r="J11942" s="33"/>
      <c r="K11942" s="33"/>
    </row>
    <row r="11943" spans="2:11" x14ac:dyDescent="0.2">
      <c r="B11943" s="33"/>
      <c r="C11943" s="171"/>
      <c r="D11943" s="33"/>
      <c r="E11943" s="33"/>
      <c r="F11943" s="33"/>
      <c r="G11943" s="33"/>
      <c r="H11943" s="33"/>
      <c r="I11943" s="171"/>
      <c r="J11943" s="33"/>
      <c r="K11943" s="33"/>
    </row>
    <row r="11944" spans="2:11" x14ac:dyDescent="0.2">
      <c r="B11944" s="33"/>
      <c r="C11944" s="171"/>
      <c r="D11944" s="33"/>
      <c r="E11944" s="33"/>
      <c r="F11944" s="33"/>
      <c r="G11944" s="33"/>
      <c r="H11944" s="33"/>
      <c r="I11944" s="171"/>
      <c r="J11944" s="33"/>
      <c r="K11944" s="33"/>
    </row>
    <row r="11945" spans="2:11" x14ac:dyDescent="0.2">
      <c r="B11945" s="33"/>
      <c r="C11945" s="171"/>
      <c r="D11945" s="33"/>
      <c r="E11945" s="33"/>
      <c r="F11945" s="33"/>
      <c r="G11945" s="33"/>
      <c r="H11945" s="33"/>
      <c r="I11945" s="171"/>
      <c r="J11945" s="33"/>
      <c r="K11945" s="33"/>
    </row>
    <row r="11946" spans="2:11" x14ac:dyDescent="0.2">
      <c r="B11946" s="33"/>
      <c r="C11946" s="171"/>
      <c r="D11946" s="33"/>
      <c r="E11946" s="33"/>
      <c r="F11946" s="33"/>
      <c r="G11946" s="33"/>
      <c r="H11946" s="33"/>
      <c r="I11946" s="171"/>
      <c r="J11946" s="33"/>
      <c r="K11946" s="33"/>
    </row>
    <row r="11947" spans="2:11" x14ac:dyDescent="0.2">
      <c r="B11947" s="33"/>
      <c r="C11947" s="171"/>
      <c r="D11947" s="33"/>
      <c r="E11947" s="33"/>
      <c r="F11947" s="33"/>
      <c r="G11947" s="33"/>
      <c r="H11947" s="33"/>
      <c r="I11947" s="171"/>
      <c r="J11947" s="33"/>
      <c r="K11947" s="33"/>
    </row>
    <row r="11948" spans="2:11" x14ac:dyDescent="0.2">
      <c r="B11948" s="33"/>
      <c r="C11948" s="171"/>
      <c r="D11948" s="33"/>
      <c r="E11948" s="33"/>
      <c r="F11948" s="33"/>
      <c r="G11948" s="33"/>
      <c r="H11948" s="33"/>
      <c r="I11948" s="171"/>
      <c r="J11948" s="33"/>
      <c r="K11948" s="33"/>
    </row>
    <row r="11949" spans="2:11" x14ac:dyDescent="0.2">
      <c r="B11949" s="33"/>
      <c r="C11949" s="171"/>
      <c r="D11949" s="33"/>
      <c r="E11949" s="33"/>
      <c r="F11949" s="33"/>
      <c r="G11949" s="33"/>
      <c r="H11949" s="33"/>
      <c r="I11949" s="171"/>
      <c r="J11949" s="33"/>
      <c r="K11949" s="33"/>
    </row>
    <row r="11950" spans="2:11" x14ac:dyDescent="0.2">
      <c r="B11950" s="33"/>
      <c r="C11950" s="171"/>
      <c r="D11950" s="33"/>
      <c r="E11950" s="33"/>
      <c r="F11950" s="33"/>
      <c r="G11950" s="33"/>
      <c r="H11950" s="33"/>
      <c r="I11950" s="171"/>
      <c r="J11950" s="33"/>
      <c r="K11950" s="33"/>
    </row>
    <row r="11951" spans="2:11" x14ac:dyDescent="0.2">
      <c r="B11951" s="33"/>
      <c r="C11951" s="171"/>
      <c r="D11951" s="33"/>
      <c r="E11951" s="33"/>
      <c r="F11951" s="33"/>
      <c r="G11951" s="33"/>
      <c r="H11951" s="33"/>
      <c r="I11951" s="171"/>
      <c r="J11951" s="33"/>
      <c r="K11951" s="33"/>
    </row>
    <row r="11952" spans="2:11" x14ac:dyDescent="0.2">
      <c r="B11952" s="33"/>
      <c r="C11952" s="171"/>
      <c r="D11952" s="33"/>
      <c r="E11952" s="33"/>
      <c r="F11952" s="33"/>
      <c r="G11952" s="33"/>
      <c r="H11952" s="33"/>
      <c r="I11952" s="171"/>
      <c r="J11952" s="33"/>
      <c r="K11952" s="33"/>
    </row>
    <row r="11953" spans="2:11" x14ac:dyDescent="0.2">
      <c r="B11953" s="33"/>
      <c r="C11953" s="171"/>
      <c r="D11953" s="33"/>
      <c r="E11953" s="33"/>
      <c r="F11953" s="33"/>
      <c r="G11953" s="33"/>
      <c r="H11953" s="33"/>
      <c r="I11953" s="171"/>
      <c r="J11953" s="33"/>
      <c r="K11953" s="33"/>
    </row>
    <row r="11954" spans="2:11" x14ac:dyDescent="0.2">
      <c r="B11954" s="33"/>
      <c r="C11954" s="171"/>
      <c r="D11954" s="33"/>
      <c r="E11954" s="33"/>
      <c r="F11954" s="33"/>
      <c r="G11954" s="33"/>
      <c r="H11954" s="33"/>
      <c r="I11954" s="171"/>
      <c r="J11954" s="33"/>
      <c r="K11954" s="33"/>
    </row>
    <row r="11955" spans="2:11" x14ac:dyDescent="0.2">
      <c r="B11955" s="33"/>
      <c r="C11955" s="171"/>
      <c r="D11955" s="33"/>
      <c r="E11955" s="33"/>
      <c r="F11955" s="33"/>
      <c r="G11955" s="33"/>
      <c r="H11955" s="33"/>
      <c r="I11955" s="171"/>
      <c r="J11955" s="33"/>
      <c r="K11955" s="33"/>
    </row>
    <row r="11956" spans="2:11" x14ac:dyDescent="0.2">
      <c r="B11956" s="33"/>
      <c r="C11956" s="171"/>
      <c r="D11956" s="33"/>
      <c r="E11956" s="33"/>
      <c r="F11956" s="33"/>
      <c r="G11956" s="33"/>
      <c r="H11956" s="33"/>
      <c r="I11956" s="171"/>
      <c r="J11956" s="33"/>
      <c r="K11956" s="33"/>
    </row>
    <row r="11957" spans="2:11" x14ac:dyDescent="0.2">
      <c r="B11957" s="33"/>
      <c r="C11957" s="171"/>
      <c r="D11957" s="33"/>
      <c r="E11957" s="33"/>
      <c r="F11957" s="33"/>
      <c r="G11957" s="33"/>
      <c r="H11957" s="33"/>
      <c r="I11957" s="171"/>
      <c r="J11957" s="33"/>
      <c r="K11957" s="33"/>
    </row>
    <row r="11958" spans="2:11" x14ac:dyDescent="0.2">
      <c r="B11958" s="33"/>
      <c r="C11958" s="171"/>
      <c r="D11958" s="33"/>
      <c r="E11958" s="33"/>
      <c r="F11958" s="33"/>
      <c r="G11958" s="33"/>
      <c r="H11958" s="33"/>
      <c r="I11958" s="171"/>
      <c r="J11958" s="33"/>
      <c r="K11958" s="33"/>
    </row>
    <row r="11959" spans="2:11" x14ac:dyDescent="0.2">
      <c r="B11959" s="33"/>
      <c r="C11959" s="171"/>
      <c r="D11959" s="33"/>
      <c r="E11959" s="33"/>
      <c r="F11959" s="33"/>
      <c r="G11959" s="33"/>
      <c r="H11959" s="33"/>
      <c r="I11959" s="171"/>
      <c r="J11959" s="33"/>
      <c r="K11959" s="33"/>
    </row>
    <row r="11960" spans="2:11" x14ac:dyDescent="0.2">
      <c r="B11960" s="33"/>
      <c r="C11960" s="171"/>
      <c r="D11960" s="33"/>
      <c r="E11960" s="33"/>
      <c r="F11960" s="33"/>
      <c r="G11960" s="33"/>
      <c r="H11960" s="33"/>
      <c r="I11960" s="171"/>
      <c r="J11960" s="33"/>
      <c r="K11960" s="33"/>
    </row>
    <row r="11961" spans="2:11" x14ac:dyDescent="0.2">
      <c r="B11961" s="33"/>
      <c r="C11961" s="171"/>
      <c r="D11961" s="33"/>
      <c r="E11961" s="33"/>
      <c r="F11961" s="33"/>
      <c r="G11961" s="33"/>
      <c r="H11961" s="33"/>
      <c r="I11961" s="171"/>
      <c r="J11961" s="33"/>
      <c r="K11961" s="33"/>
    </row>
    <row r="11962" spans="2:11" x14ac:dyDescent="0.2">
      <c r="B11962" s="33"/>
      <c r="C11962" s="171"/>
      <c r="D11962" s="33"/>
      <c r="E11962" s="33"/>
      <c r="F11962" s="33"/>
      <c r="G11962" s="33"/>
      <c r="H11962" s="33"/>
      <c r="I11962" s="171"/>
      <c r="J11962" s="33"/>
      <c r="K11962" s="33"/>
    </row>
    <row r="11963" spans="2:11" x14ac:dyDescent="0.2">
      <c r="B11963" s="33"/>
      <c r="C11963" s="171"/>
      <c r="D11963" s="33"/>
      <c r="E11963" s="33"/>
      <c r="F11963" s="33"/>
      <c r="G11963" s="33"/>
      <c r="H11963" s="33"/>
      <c r="I11963" s="171"/>
      <c r="J11963" s="33"/>
      <c r="K11963" s="33"/>
    </row>
    <row r="11964" spans="2:11" x14ac:dyDescent="0.2">
      <c r="B11964" s="33"/>
      <c r="C11964" s="171"/>
      <c r="D11964" s="33"/>
      <c r="E11964" s="33"/>
      <c r="F11964" s="33"/>
      <c r="G11964" s="33"/>
      <c r="H11964" s="33"/>
      <c r="I11964" s="171"/>
      <c r="J11964" s="33"/>
      <c r="K11964" s="33"/>
    </row>
    <row r="11965" spans="2:11" x14ac:dyDescent="0.2">
      <c r="B11965" s="33"/>
      <c r="C11965" s="171"/>
      <c r="D11965" s="33"/>
      <c r="E11965" s="33"/>
      <c r="F11965" s="33"/>
      <c r="G11965" s="33"/>
      <c r="H11965" s="33"/>
      <c r="I11965" s="171"/>
      <c r="J11965" s="33"/>
      <c r="K11965" s="33"/>
    </row>
    <row r="11966" spans="2:11" x14ac:dyDescent="0.2">
      <c r="B11966" s="33"/>
      <c r="C11966" s="171"/>
      <c r="D11966" s="33"/>
      <c r="E11966" s="33"/>
      <c r="F11966" s="33"/>
      <c r="G11966" s="33"/>
      <c r="H11966" s="33"/>
      <c r="I11966" s="171"/>
      <c r="J11966" s="33"/>
      <c r="K11966" s="33"/>
    </row>
    <row r="11967" spans="2:11" x14ac:dyDescent="0.2">
      <c r="B11967" s="33"/>
      <c r="C11967" s="171"/>
      <c r="D11967" s="33"/>
      <c r="E11967" s="33"/>
      <c r="F11967" s="33"/>
      <c r="G11967" s="33"/>
      <c r="H11967" s="33"/>
      <c r="I11967" s="171"/>
      <c r="J11967" s="33"/>
      <c r="K11967" s="33"/>
    </row>
    <row r="11968" spans="2:11" x14ac:dyDescent="0.2">
      <c r="B11968" s="33"/>
      <c r="C11968" s="171"/>
      <c r="D11968" s="33"/>
      <c r="E11968" s="33"/>
      <c r="F11968" s="33"/>
      <c r="G11968" s="33"/>
      <c r="H11968" s="33"/>
      <c r="I11968" s="171"/>
      <c r="J11968" s="33"/>
      <c r="K11968" s="33"/>
    </row>
    <row r="11969" spans="2:11" x14ac:dyDescent="0.2">
      <c r="B11969" s="33"/>
      <c r="C11969" s="171"/>
      <c r="D11969" s="33"/>
      <c r="E11969" s="33"/>
      <c r="F11969" s="33"/>
      <c r="G11969" s="33"/>
      <c r="H11969" s="33"/>
      <c r="I11969" s="171"/>
      <c r="J11969" s="33"/>
      <c r="K11969" s="33"/>
    </row>
    <row r="11970" spans="2:11" x14ac:dyDescent="0.2">
      <c r="B11970" s="33"/>
      <c r="C11970" s="171"/>
      <c r="D11970" s="33"/>
      <c r="E11970" s="33"/>
      <c r="F11970" s="33"/>
      <c r="G11970" s="33"/>
      <c r="H11970" s="33"/>
      <c r="I11970" s="171"/>
      <c r="J11970" s="33"/>
      <c r="K11970" s="33"/>
    </row>
    <row r="11971" spans="2:11" x14ac:dyDescent="0.2">
      <c r="B11971" s="33"/>
      <c r="C11971" s="171"/>
      <c r="D11971" s="33"/>
      <c r="E11971" s="33"/>
      <c r="F11971" s="33"/>
      <c r="G11971" s="33"/>
      <c r="H11971" s="33"/>
      <c r="I11971" s="171"/>
      <c r="J11971" s="33"/>
      <c r="K11971" s="33"/>
    </row>
    <row r="11972" spans="2:11" x14ac:dyDescent="0.2">
      <c r="B11972" s="33"/>
      <c r="C11972" s="171"/>
      <c r="D11972" s="33"/>
      <c r="E11972" s="33"/>
      <c r="F11972" s="33"/>
      <c r="G11972" s="33"/>
      <c r="H11972" s="33"/>
      <c r="I11972" s="171"/>
      <c r="J11972" s="33"/>
      <c r="K11972" s="33"/>
    </row>
    <row r="11973" spans="2:11" x14ac:dyDescent="0.2">
      <c r="B11973" s="33"/>
      <c r="C11973" s="171"/>
      <c r="D11973" s="33"/>
      <c r="E11973" s="33"/>
      <c r="F11973" s="33"/>
      <c r="G11973" s="33"/>
      <c r="H11973" s="33"/>
      <c r="I11973" s="171"/>
      <c r="J11973" s="33"/>
      <c r="K11973" s="33"/>
    </row>
    <row r="11974" spans="2:11" x14ac:dyDescent="0.2">
      <c r="B11974" s="33"/>
      <c r="C11974" s="171"/>
      <c r="D11974" s="33"/>
      <c r="E11974" s="33"/>
      <c r="F11974" s="33"/>
      <c r="G11974" s="33"/>
      <c r="H11974" s="33"/>
      <c r="I11974" s="171"/>
      <c r="J11974" s="33"/>
      <c r="K11974" s="33"/>
    </row>
    <row r="11975" spans="2:11" x14ac:dyDescent="0.2">
      <c r="B11975" s="33"/>
      <c r="C11975" s="171"/>
      <c r="D11975" s="33"/>
      <c r="E11975" s="33"/>
      <c r="F11975" s="33"/>
      <c r="G11975" s="33"/>
      <c r="H11975" s="33"/>
      <c r="I11975" s="171"/>
      <c r="J11975" s="33"/>
      <c r="K11975" s="33"/>
    </row>
    <row r="11976" spans="2:11" x14ac:dyDescent="0.2">
      <c r="B11976" s="33"/>
      <c r="C11976" s="171"/>
      <c r="D11976" s="33"/>
      <c r="E11976" s="33"/>
      <c r="F11976" s="33"/>
      <c r="G11976" s="33"/>
      <c r="H11976" s="33"/>
      <c r="I11976" s="171"/>
      <c r="J11976" s="33"/>
      <c r="K11976" s="33"/>
    </row>
    <row r="11977" spans="2:11" x14ac:dyDescent="0.2">
      <c r="B11977" s="33"/>
      <c r="C11977" s="171"/>
      <c r="D11977" s="33"/>
      <c r="E11977" s="33"/>
      <c r="F11977" s="33"/>
      <c r="G11977" s="33"/>
      <c r="H11977" s="33"/>
      <c r="I11977" s="171"/>
      <c r="J11977" s="33"/>
      <c r="K11977" s="33"/>
    </row>
    <row r="11978" spans="2:11" x14ac:dyDescent="0.2">
      <c r="B11978" s="33"/>
      <c r="C11978" s="171"/>
      <c r="D11978" s="33"/>
      <c r="E11978" s="33"/>
      <c r="F11978" s="33"/>
      <c r="G11978" s="33"/>
      <c r="H11978" s="33"/>
      <c r="I11978" s="171"/>
      <c r="J11978" s="33"/>
      <c r="K11978" s="33"/>
    </row>
    <row r="11979" spans="2:11" x14ac:dyDescent="0.2">
      <c r="B11979" s="33"/>
      <c r="C11979" s="171"/>
      <c r="D11979" s="33"/>
      <c r="E11979" s="33"/>
      <c r="F11979" s="33"/>
      <c r="G11979" s="33"/>
      <c r="H11979" s="33"/>
      <c r="I11979" s="171"/>
      <c r="J11979" s="33"/>
      <c r="K11979" s="33"/>
    </row>
    <row r="11980" spans="2:11" x14ac:dyDescent="0.2">
      <c r="B11980" s="33"/>
      <c r="C11980" s="171"/>
      <c r="D11980" s="33"/>
      <c r="E11980" s="33"/>
      <c r="F11980" s="33"/>
      <c r="G11980" s="33"/>
      <c r="H11980" s="33"/>
      <c r="I11980" s="171"/>
      <c r="J11980" s="33"/>
      <c r="K11980" s="33"/>
    </row>
    <row r="11981" spans="2:11" x14ac:dyDescent="0.2">
      <c r="B11981" s="33"/>
      <c r="C11981" s="171"/>
      <c r="D11981" s="33"/>
      <c r="E11981" s="33"/>
      <c r="F11981" s="33"/>
      <c r="G11981" s="33"/>
      <c r="H11981" s="33"/>
      <c r="I11981" s="171"/>
      <c r="J11981" s="33"/>
      <c r="K11981" s="33"/>
    </row>
    <row r="11982" spans="2:11" x14ac:dyDescent="0.2">
      <c r="B11982" s="33"/>
      <c r="C11982" s="171"/>
      <c r="D11982" s="33"/>
      <c r="E11982" s="33"/>
      <c r="F11982" s="33"/>
      <c r="G11982" s="33"/>
      <c r="H11982" s="33"/>
      <c r="I11982" s="171"/>
      <c r="J11982" s="33"/>
      <c r="K11982" s="33"/>
    </row>
    <row r="11983" spans="2:11" x14ac:dyDescent="0.2">
      <c r="B11983" s="33"/>
      <c r="C11983" s="171"/>
      <c r="D11983" s="33"/>
      <c r="E11983" s="33"/>
      <c r="F11983" s="33"/>
      <c r="G11983" s="33"/>
      <c r="H11983" s="33"/>
      <c r="I11983" s="171"/>
      <c r="J11983" s="33"/>
      <c r="K11983" s="33"/>
    </row>
    <row r="11984" spans="2:11" x14ac:dyDescent="0.2">
      <c r="B11984" s="33"/>
      <c r="C11984" s="171"/>
      <c r="D11984" s="33"/>
      <c r="E11984" s="33"/>
      <c r="F11984" s="33"/>
      <c r="G11984" s="33"/>
      <c r="H11984" s="33"/>
      <c r="I11984" s="171"/>
      <c r="J11984" s="33"/>
      <c r="K11984" s="33"/>
    </row>
    <row r="11985" spans="2:11" x14ac:dyDescent="0.2">
      <c r="B11985" s="33"/>
      <c r="C11985" s="171"/>
      <c r="D11985" s="33"/>
      <c r="E11985" s="33"/>
      <c r="F11985" s="33"/>
      <c r="G11985" s="33"/>
      <c r="H11985" s="33"/>
      <c r="I11985" s="171"/>
      <c r="J11985" s="33"/>
      <c r="K11985" s="33"/>
    </row>
    <row r="11986" spans="2:11" x14ac:dyDescent="0.2">
      <c r="B11986" s="33"/>
      <c r="C11986" s="171"/>
      <c r="D11986" s="33"/>
      <c r="E11986" s="33"/>
      <c r="F11986" s="33"/>
      <c r="G11986" s="33"/>
      <c r="H11986" s="33"/>
      <c r="I11986" s="171"/>
      <c r="J11986" s="33"/>
      <c r="K11986" s="33"/>
    </row>
    <row r="11987" spans="2:11" x14ac:dyDescent="0.2">
      <c r="B11987" s="33"/>
      <c r="C11987" s="171"/>
      <c r="D11987" s="33"/>
      <c r="E11987" s="33"/>
      <c r="F11987" s="33"/>
      <c r="G11987" s="33"/>
      <c r="H11987" s="33"/>
      <c r="I11987" s="171"/>
      <c r="J11987" s="33"/>
      <c r="K11987" s="33"/>
    </row>
    <row r="11988" spans="2:11" x14ac:dyDescent="0.2">
      <c r="B11988" s="33"/>
      <c r="C11988" s="171"/>
      <c r="D11988" s="33"/>
      <c r="E11988" s="33"/>
      <c r="F11988" s="33"/>
      <c r="G11988" s="33"/>
      <c r="H11988" s="33"/>
      <c r="I11988" s="171"/>
      <c r="J11988" s="33"/>
      <c r="K11988" s="33"/>
    </row>
    <row r="11989" spans="2:11" x14ac:dyDescent="0.2">
      <c r="B11989" s="33"/>
      <c r="C11989" s="171"/>
      <c r="D11989" s="33"/>
      <c r="E11989" s="33"/>
      <c r="F11989" s="33"/>
      <c r="G11989" s="33"/>
      <c r="H11989" s="33"/>
      <c r="I11989" s="171"/>
      <c r="J11989" s="33"/>
      <c r="K11989" s="33"/>
    </row>
    <row r="11990" spans="2:11" x14ac:dyDescent="0.2">
      <c r="B11990" s="33"/>
      <c r="C11990" s="171"/>
      <c r="D11990" s="33"/>
      <c r="E11990" s="33"/>
      <c r="F11990" s="33"/>
      <c r="G11990" s="33"/>
      <c r="H11990" s="33"/>
      <c r="I11990" s="171"/>
      <c r="J11990" s="33"/>
      <c r="K11990" s="33"/>
    </row>
    <row r="11991" spans="2:11" x14ac:dyDescent="0.2">
      <c r="B11991" s="33"/>
      <c r="C11991" s="171"/>
      <c r="D11991" s="33"/>
      <c r="E11991" s="33"/>
      <c r="F11991" s="33"/>
      <c r="G11991" s="33"/>
      <c r="H11991" s="33"/>
      <c r="I11991" s="171"/>
      <c r="J11991" s="33"/>
      <c r="K11991" s="33"/>
    </row>
    <row r="11992" spans="2:11" x14ac:dyDescent="0.2">
      <c r="B11992" s="33"/>
      <c r="C11992" s="171"/>
      <c r="D11992" s="33"/>
      <c r="E11992" s="33"/>
      <c r="F11992" s="33"/>
      <c r="G11992" s="33"/>
      <c r="H11992" s="33"/>
      <c r="I11992" s="171"/>
      <c r="J11992" s="33"/>
      <c r="K11992" s="33"/>
    </row>
    <row r="11993" spans="2:11" x14ac:dyDescent="0.2">
      <c r="B11993" s="33"/>
      <c r="C11993" s="171"/>
      <c r="D11993" s="33"/>
      <c r="E11993" s="33"/>
      <c r="F11993" s="33"/>
      <c r="G11993" s="33"/>
      <c r="H11993" s="33"/>
      <c r="I11993" s="171"/>
      <c r="J11993" s="33"/>
      <c r="K11993" s="33"/>
    </row>
    <row r="11994" spans="2:11" x14ac:dyDescent="0.2">
      <c r="B11994" s="33"/>
      <c r="C11994" s="171"/>
      <c r="D11994" s="33"/>
      <c r="E11994" s="33"/>
      <c r="F11994" s="33"/>
      <c r="G11994" s="33"/>
      <c r="H11994" s="33"/>
      <c r="I11994" s="171"/>
      <c r="J11994" s="33"/>
      <c r="K11994" s="33"/>
    </row>
    <row r="11995" spans="2:11" x14ac:dyDescent="0.2">
      <c r="B11995" s="33"/>
      <c r="C11995" s="171"/>
      <c r="D11995" s="33"/>
      <c r="E11995" s="33"/>
      <c r="F11995" s="33"/>
      <c r="G11995" s="33"/>
      <c r="H11995" s="33"/>
      <c r="I11995" s="171"/>
      <c r="J11995" s="33"/>
      <c r="K11995" s="33"/>
    </row>
    <row r="11996" spans="2:11" x14ac:dyDescent="0.2">
      <c r="B11996" s="33"/>
      <c r="C11996" s="171"/>
      <c r="D11996" s="33"/>
      <c r="E11996" s="33"/>
      <c r="F11996" s="33"/>
      <c r="G11996" s="33"/>
      <c r="H11996" s="33"/>
      <c r="I11996" s="171"/>
      <c r="J11996" s="33"/>
      <c r="K11996" s="33"/>
    </row>
    <row r="11997" spans="2:11" x14ac:dyDescent="0.2">
      <c r="B11997" s="33"/>
      <c r="C11997" s="171"/>
      <c r="D11997" s="33"/>
      <c r="E11997" s="33"/>
      <c r="F11997" s="33"/>
      <c r="G11997" s="33"/>
      <c r="H11997" s="33"/>
      <c r="I11997" s="171"/>
      <c r="J11997" s="33"/>
      <c r="K11997" s="33"/>
    </row>
    <row r="11998" spans="2:11" x14ac:dyDescent="0.2">
      <c r="B11998" s="33"/>
      <c r="C11998" s="171"/>
      <c r="D11998" s="33"/>
      <c r="E11998" s="33"/>
      <c r="F11998" s="33"/>
      <c r="G11998" s="33"/>
      <c r="H11998" s="33"/>
      <c r="I11998" s="171"/>
      <c r="J11998" s="33"/>
      <c r="K11998" s="33"/>
    </row>
    <row r="11999" spans="2:11" x14ac:dyDescent="0.2">
      <c r="B11999" s="33"/>
      <c r="C11999" s="171"/>
      <c r="D11999" s="33"/>
      <c r="E11999" s="33"/>
      <c r="F11999" s="33"/>
      <c r="G11999" s="33"/>
      <c r="H11999" s="33"/>
      <c r="I11999" s="171"/>
      <c r="J11999" s="33"/>
      <c r="K11999" s="33"/>
    </row>
    <row r="12000" spans="2:11" x14ac:dyDescent="0.2">
      <c r="B12000" s="33"/>
      <c r="C12000" s="171"/>
      <c r="D12000" s="33"/>
      <c r="E12000" s="33"/>
      <c r="F12000" s="33"/>
      <c r="G12000" s="33"/>
      <c r="H12000" s="33"/>
      <c r="I12000" s="171"/>
      <c r="J12000" s="33"/>
      <c r="K12000" s="33"/>
    </row>
    <row r="12001" spans="2:11" x14ac:dyDescent="0.2">
      <c r="B12001" s="33"/>
      <c r="C12001" s="171"/>
      <c r="D12001" s="33"/>
      <c r="E12001" s="33"/>
      <c r="F12001" s="33"/>
      <c r="G12001" s="33"/>
      <c r="H12001" s="33"/>
      <c r="I12001" s="171"/>
      <c r="J12001" s="33"/>
      <c r="K12001" s="33"/>
    </row>
    <row r="12002" spans="2:11" x14ac:dyDescent="0.2">
      <c r="B12002" s="33"/>
      <c r="C12002" s="171"/>
      <c r="D12002" s="33"/>
      <c r="E12002" s="33"/>
      <c r="F12002" s="33"/>
      <c r="G12002" s="33"/>
      <c r="H12002" s="33"/>
      <c r="I12002" s="171"/>
      <c r="J12002" s="33"/>
      <c r="K12002" s="33"/>
    </row>
    <row r="12003" spans="2:11" x14ac:dyDescent="0.2">
      <c r="B12003" s="33"/>
      <c r="C12003" s="171"/>
      <c r="D12003" s="33"/>
      <c r="E12003" s="33"/>
      <c r="F12003" s="33"/>
      <c r="G12003" s="33"/>
      <c r="H12003" s="33"/>
      <c r="I12003" s="171"/>
      <c r="J12003" s="33"/>
      <c r="K12003" s="33"/>
    </row>
    <row r="12004" spans="2:11" x14ac:dyDescent="0.2">
      <c r="B12004" s="33"/>
      <c r="C12004" s="171"/>
      <c r="D12004" s="33"/>
      <c r="E12004" s="33"/>
      <c r="F12004" s="33"/>
      <c r="G12004" s="33"/>
      <c r="H12004" s="33"/>
      <c r="I12004" s="171"/>
      <c r="J12004" s="33"/>
      <c r="K12004" s="33"/>
    </row>
    <row r="12005" spans="2:11" x14ac:dyDescent="0.2">
      <c r="B12005" s="33"/>
      <c r="C12005" s="171"/>
      <c r="D12005" s="33"/>
      <c r="E12005" s="33"/>
      <c r="F12005" s="33"/>
      <c r="G12005" s="33"/>
      <c r="H12005" s="33"/>
      <c r="I12005" s="171"/>
      <c r="J12005" s="33"/>
      <c r="K12005" s="33"/>
    </row>
    <row r="12006" spans="2:11" x14ac:dyDescent="0.2">
      <c r="B12006" s="33"/>
      <c r="C12006" s="171"/>
      <c r="D12006" s="33"/>
      <c r="E12006" s="33"/>
      <c r="F12006" s="33"/>
      <c r="G12006" s="33"/>
      <c r="H12006" s="33"/>
      <c r="I12006" s="171"/>
      <c r="J12006" s="33"/>
      <c r="K12006" s="33"/>
    </row>
    <row r="12007" spans="2:11" x14ac:dyDescent="0.2">
      <c r="B12007" s="33"/>
      <c r="C12007" s="171"/>
      <c r="D12007" s="33"/>
      <c r="E12007" s="33"/>
      <c r="F12007" s="33"/>
      <c r="G12007" s="33"/>
      <c r="H12007" s="33"/>
      <c r="I12007" s="171"/>
      <c r="J12007" s="33"/>
      <c r="K12007" s="33"/>
    </row>
    <row r="12008" spans="2:11" x14ac:dyDescent="0.2">
      <c r="B12008" s="33"/>
      <c r="C12008" s="171"/>
      <c r="D12008" s="33"/>
      <c r="E12008" s="33"/>
      <c r="F12008" s="33"/>
      <c r="G12008" s="33"/>
      <c r="H12008" s="33"/>
      <c r="I12008" s="171"/>
      <c r="J12008" s="33"/>
      <c r="K12008" s="33"/>
    </row>
    <row r="12009" spans="2:11" x14ac:dyDescent="0.2">
      <c r="B12009" s="33"/>
      <c r="C12009" s="171"/>
      <c r="D12009" s="33"/>
      <c r="E12009" s="33"/>
      <c r="F12009" s="33"/>
      <c r="G12009" s="33"/>
      <c r="H12009" s="33"/>
      <c r="I12009" s="171"/>
      <c r="J12009" s="33"/>
      <c r="K12009" s="33"/>
    </row>
    <row r="12010" spans="2:11" x14ac:dyDescent="0.2">
      <c r="B12010" s="33"/>
      <c r="C12010" s="171"/>
      <c r="D12010" s="33"/>
      <c r="E12010" s="33"/>
      <c r="F12010" s="33"/>
      <c r="G12010" s="33"/>
      <c r="H12010" s="33"/>
      <c r="I12010" s="171"/>
      <c r="J12010" s="33"/>
      <c r="K12010" s="33"/>
    </row>
    <row r="12011" spans="2:11" x14ac:dyDescent="0.2">
      <c r="B12011" s="33"/>
      <c r="C12011" s="171"/>
      <c r="D12011" s="33"/>
      <c r="E12011" s="33"/>
      <c r="F12011" s="33"/>
      <c r="G12011" s="33"/>
      <c r="H12011" s="33"/>
      <c r="I12011" s="171"/>
      <c r="J12011" s="33"/>
      <c r="K12011" s="33"/>
    </row>
    <row r="12012" spans="2:11" x14ac:dyDescent="0.2">
      <c r="B12012" s="33"/>
      <c r="C12012" s="171"/>
      <c r="D12012" s="33"/>
      <c r="E12012" s="33"/>
      <c r="F12012" s="33"/>
      <c r="G12012" s="33"/>
      <c r="H12012" s="33"/>
      <c r="I12012" s="171"/>
      <c r="J12012" s="33"/>
      <c r="K12012" s="33"/>
    </row>
    <row r="12013" spans="2:11" x14ac:dyDescent="0.2">
      <c r="B12013" s="33"/>
      <c r="C12013" s="171"/>
      <c r="D12013" s="33"/>
      <c r="E12013" s="33"/>
      <c r="F12013" s="33"/>
      <c r="G12013" s="33"/>
      <c r="H12013" s="33"/>
      <c r="I12013" s="171"/>
      <c r="J12013" s="33"/>
      <c r="K12013" s="33"/>
    </row>
    <row r="12014" spans="2:11" x14ac:dyDescent="0.2">
      <c r="B12014" s="33"/>
      <c r="C12014" s="171"/>
      <c r="D12014" s="33"/>
      <c r="E12014" s="33"/>
      <c r="F12014" s="33"/>
      <c r="G12014" s="33"/>
      <c r="H12014" s="33"/>
      <c r="I12014" s="171"/>
      <c r="J12014" s="33"/>
      <c r="K12014" s="33"/>
    </row>
    <row r="12015" spans="2:11" x14ac:dyDescent="0.2">
      <c r="B12015" s="33"/>
      <c r="C12015" s="171"/>
      <c r="D12015" s="33"/>
      <c r="E12015" s="33"/>
      <c r="F12015" s="33"/>
      <c r="G12015" s="33"/>
      <c r="H12015" s="33"/>
      <c r="I12015" s="171"/>
      <c r="J12015" s="33"/>
      <c r="K12015" s="33"/>
    </row>
    <row r="12016" spans="2:11" x14ac:dyDescent="0.2">
      <c r="B12016" s="33"/>
      <c r="C12016" s="171"/>
      <c r="D12016" s="33"/>
      <c r="E12016" s="33"/>
      <c r="F12016" s="33"/>
      <c r="G12016" s="33"/>
      <c r="H12016" s="33"/>
      <c r="I12016" s="171"/>
      <c r="J12016" s="33"/>
      <c r="K12016" s="33"/>
    </row>
    <row r="12017" spans="2:11" x14ac:dyDescent="0.2">
      <c r="B12017" s="33"/>
      <c r="C12017" s="171"/>
      <c r="D12017" s="33"/>
      <c r="E12017" s="33"/>
      <c r="F12017" s="33"/>
      <c r="G12017" s="33"/>
      <c r="H12017" s="33"/>
      <c r="I12017" s="171"/>
      <c r="J12017" s="33"/>
      <c r="K12017" s="33"/>
    </row>
    <row r="12018" spans="2:11" x14ac:dyDescent="0.2">
      <c r="B12018" s="33"/>
      <c r="C12018" s="171"/>
      <c r="D12018" s="33"/>
      <c r="E12018" s="33"/>
      <c r="F12018" s="33"/>
      <c r="G12018" s="33"/>
      <c r="H12018" s="33"/>
      <c r="I12018" s="171"/>
      <c r="J12018" s="33"/>
      <c r="K12018" s="33"/>
    </row>
    <row r="12019" spans="2:11" x14ac:dyDescent="0.2">
      <c r="B12019" s="33"/>
      <c r="C12019" s="171"/>
      <c r="D12019" s="33"/>
      <c r="E12019" s="33"/>
      <c r="F12019" s="33"/>
      <c r="G12019" s="33"/>
      <c r="H12019" s="33"/>
      <c r="I12019" s="171"/>
      <c r="J12019" s="33"/>
      <c r="K12019" s="33"/>
    </row>
    <row r="12020" spans="2:11" x14ac:dyDescent="0.2">
      <c r="B12020" s="33"/>
      <c r="C12020" s="171"/>
      <c r="D12020" s="33"/>
      <c r="E12020" s="33"/>
      <c r="F12020" s="33"/>
      <c r="G12020" s="33"/>
      <c r="H12020" s="33"/>
      <c r="I12020" s="171"/>
      <c r="J12020" s="33"/>
      <c r="K12020" s="33"/>
    </row>
    <row r="12021" spans="2:11" x14ac:dyDescent="0.2">
      <c r="B12021" s="33"/>
      <c r="C12021" s="171"/>
      <c r="D12021" s="33"/>
      <c r="E12021" s="33"/>
      <c r="F12021" s="33"/>
      <c r="G12021" s="33"/>
      <c r="H12021" s="33"/>
      <c r="I12021" s="171"/>
      <c r="J12021" s="33"/>
      <c r="K12021" s="33"/>
    </row>
    <row r="12022" spans="2:11" x14ac:dyDescent="0.2">
      <c r="B12022" s="33"/>
      <c r="C12022" s="171"/>
      <c r="D12022" s="33"/>
      <c r="E12022" s="33"/>
      <c r="F12022" s="33"/>
      <c r="G12022" s="33"/>
      <c r="H12022" s="33"/>
      <c r="I12022" s="171"/>
      <c r="J12022" s="33"/>
      <c r="K12022" s="33"/>
    </row>
    <row r="12023" spans="2:11" x14ac:dyDescent="0.2">
      <c r="B12023" s="33"/>
      <c r="C12023" s="171"/>
      <c r="D12023" s="33"/>
      <c r="E12023" s="33"/>
      <c r="F12023" s="33"/>
      <c r="G12023" s="33"/>
      <c r="H12023" s="33"/>
      <c r="I12023" s="171"/>
      <c r="J12023" s="33"/>
      <c r="K12023" s="33"/>
    </row>
    <row r="12024" spans="2:11" x14ac:dyDescent="0.2">
      <c r="B12024" s="33"/>
      <c r="C12024" s="171"/>
      <c r="D12024" s="33"/>
      <c r="E12024" s="33"/>
      <c r="F12024" s="33"/>
      <c r="G12024" s="33"/>
      <c r="H12024" s="33"/>
      <c r="I12024" s="171"/>
      <c r="J12024" s="33"/>
      <c r="K12024" s="33"/>
    </row>
    <row r="12025" spans="2:11" x14ac:dyDescent="0.2">
      <c r="B12025" s="33"/>
      <c r="C12025" s="171"/>
      <c r="D12025" s="33"/>
      <c r="E12025" s="33"/>
      <c r="F12025" s="33"/>
      <c r="G12025" s="33"/>
      <c r="H12025" s="33"/>
      <c r="I12025" s="171"/>
      <c r="J12025" s="33"/>
      <c r="K12025" s="33"/>
    </row>
    <row r="12026" spans="2:11" x14ac:dyDescent="0.2">
      <c r="B12026" s="33"/>
      <c r="C12026" s="171"/>
      <c r="D12026" s="33"/>
      <c r="E12026" s="33"/>
      <c r="F12026" s="33"/>
      <c r="G12026" s="33"/>
      <c r="H12026" s="33"/>
      <c r="I12026" s="171"/>
      <c r="J12026" s="33"/>
      <c r="K12026" s="33"/>
    </row>
    <row r="12027" spans="2:11" x14ac:dyDescent="0.2">
      <c r="B12027" s="33"/>
      <c r="C12027" s="171"/>
      <c r="D12027" s="33"/>
      <c r="E12027" s="33"/>
      <c r="F12027" s="33"/>
      <c r="G12027" s="33"/>
      <c r="H12027" s="33"/>
      <c r="I12027" s="171"/>
      <c r="J12027" s="33"/>
      <c r="K12027" s="33"/>
    </row>
    <row r="12028" spans="2:11" x14ac:dyDescent="0.2">
      <c r="B12028" s="33"/>
      <c r="C12028" s="171"/>
      <c r="D12028" s="33"/>
      <c r="E12028" s="33"/>
      <c r="F12028" s="33"/>
      <c r="G12028" s="33"/>
      <c r="H12028" s="33"/>
      <c r="I12028" s="171"/>
      <c r="J12028" s="33"/>
      <c r="K12028" s="33"/>
    </row>
    <row r="12029" spans="2:11" x14ac:dyDescent="0.2">
      <c r="B12029" s="33"/>
      <c r="C12029" s="171"/>
      <c r="D12029" s="33"/>
      <c r="E12029" s="33"/>
      <c r="F12029" s="33"/>
      <c r="G12029" s="33"/>
      <c r="H12029" s="33"/>
      <c r="I12029" s="171"/>
      <c r="J12029" s="33"/>
      <c r="K12029" s="33"/>
    </row>
    <row r="12030" spans="2:11" x14ac:dyDescent="0.2">
      <c r="B12030" s="33"/>
      <c r="C12030" s="171"/>
      <c r="D12030" s="33"/>
      <c r="E12030" s="33"/>
      <c r="F12030" s="33"/>
      <c r="G12030" s="33"/>
      <c r="H12030" s="33"/>
      <c r="I12030" s="171"/>
      <c r="J12030" s="33"/>
      <c r="K12030" s="33"/>
    </row>
    <row r="12031" spans="2:11" x14ac:dyDescent="0.2">
      <c r="B12031" s="33"/>
      <c r="C12031" s="171"/>
      <c r="D12031" s="33"/>
      <c r="E12031" s="33"/>
      <c r="F12031" s="33"/>
      <c r="G12031" s="33"/>
      <c r="H12031" s="33"/>
      <c r="I12031" s="171"/>
      <c r="J12031" s="33"/>
      <c r="K12031" s="33"/>
    </row>
    <row r="12032" spans="2:11" x14ac:dyDescent="0.2">
      <c r="B12032" s="33"/>
      <c r="C12032" s="171"/>
      <c r="D12032" s="33"/>
      <c r="E12032" s="33"/>
      <c r="F12032" s="33"/>
      <c r="G12032" s="33"/>
      <c r="H12032" s="33"/>
      <c r="I12032" s="171"/>
      <c r="J12032" s="33"/>
      <c r="K12032" s="33"/>
    </row>
    <row r="12033" spans="2:11" x14ac:dyDescent="0.2">
      <c r="B12033" s="33"/>
      <c r="C12033" s="171"/>
      <c r="D12033" s="33"/>
      <c r="E12033" s="33"/>
      <c r="F12033" s="33"/>
      <c r="G12033" s="33"/>
      <c r="H12033" s="33"/>
      <c r="I12033" s="171"/>
      <c r="J12033" s="33"/>
      <c r="K12033" s="33"/>
    </row>
    <row r="12034" spans="2:11" x14ac:dyDescent="0.2">
      <c r="B12034" s="33"/>
      <c r="C12034" s="171"/>
      <c r="D12034" s="33"/>
      <c r="E12034" s="33"/>
      <c r="F12034" s="33"/>
      <c r="G12034" s="33"/>
      <c r="H12034" s="33"/>
      <c r="I12034" s="171"/>
      <c r="J12034" s="33"/>
      <c r="K12034" s="33"/>
    </row>
    <row r="12035" spans="2:11" x14ac:dyDescent="0.2">
      <c r="B12035" s="33"/>
      <c r="C12035" s="171"/>
      <c r="D12035" s="33"/>
      <c r="E12035" s="33"/>
      <c r="F12035" s="33"/>
      <c r="G12035" s="33"/>
      <c r="H12035" s="33"/>
      <c r="I12035" s="171"/>
      <c r="J12035" s="33"/>
      <c r="K12035" s="33"/>
    </row>
    <row r="12036" spans="2:11" x14ac:dyDescent="0.2">
      <c r="B12036" s="33"/>
      <c r="C12036" s="171"/>
      <c r="D12036" s="33"/>
      <c r="E12036" s="33"/>
      <c r="F12036" s="33"/>
      <c r="G12036" s="33"/>
      <c r="H12036" s="33"/>
      <c r="I12036" s="171"/>
      <c r="J12036" s="33"/>
      <c r="K12036" s="33"/>
    </row>
    <row r="12037" spans="2:11" x14ac:dyDescent="0.2">
      <c r="B12037" s="33"/>
      <c r="C12037" s="171"/>
      <c r="D12037" s="33"/>
      <c r="E12037" s="33"/>
      <c r="F12037" s="33"/>
      <c r="G12037" s="33"/>
      <c r="H12037" s="33"/>
      <c r="I12037" s="171"/>
      <c r="J12037" s="33"/>
      <c r="K12037" s="33"/>
    </row>
    <row r="12038" spans="2:11" x14ac:dyDescent="0.2">
      <c r="B12038" s="33"/>
      <c r="C12038" s="171"/>
      <c r="D12038" s="33"/>
      <c r="E12038" s="33"/>
      <c r="F12038" s="33"/>
      <c r="G12038" s="33"/>
      <c r="H12038" s="33"/>
      <c r="I12038" s="171"/>
      <c r="J12038" s="33"/>
      <c r="K12038" s="33"/>
    </row>
    <row r="12039" spans="2:11" x14ac:dyDescent="0.2">
      <c r="B12039" s="33"/>
      <c r="C12039" s="171"/>
      <c r="D12039" s="33"/>
      <c r="E12039" s="33"/>
      <c r="F12039" s="33"/>
      <c r="G12039" s="33"/>
      <c r="H12039" s="33"/>
      <c r="I12039" s="171"/>
      <c r="J12039" s="33"/>
      <c r="K12039" s="33"/>
    </row>
    <row r="12040" spans="2:11" x14ac:dyDescent="0.2">
      <c r="B12040" s="33"/>
      <c r="C12040" s="171"/>
      <c r="D12040" s="33"/>
      <c r="E12040" s="33"/>
      <c r="F12040" s="33"/>
      <c r="G12040" s="33"/>
      <c r="H12040" s="33"/>
      <c r="I12040" s="171"/>
      <c r="J12040" s="33"/>
      <c r="K12040" s="33"/>
    </row>
    <row r="12041" spans="2:11" x14ac:dyDescent="0.2">
      <c r="B12041" s="33"/>
      <c r="C12041" s="171"/>
      <c r="D12041" s="33"/>
      <c r="E12041" s="33"/>
      <c r="F12041" s="33"/>
      <c r="G12041" s="33"/>
      <c r="H12041" s="33"/>
      <c r="I12041" s="171"/>
      <c r="J12041" s="33"/>
      <c r="K12041" s="33"/>
    </row>
    <row r="12042" spans="2:11" x14ac:dyDescent="0.2">
      <c r="B12042" s="33"/>
      <c r="C12042" s="171"/>
      <c r="D12042" s="33"/>
      <c r="E12042" s="33"/>
      <c r="F12042" s="33"/>
      <c r="G12042" s="33"/>
      <c r="H12042" s="33"/>
      <c r="I12042" s="171"/>
      <c r="J12042" s="33"/>
      <c r="K12042" s="33"/>
    </row>
    <row r="12043" spans="2:11" x14ac:dyDescent="0.2">
      <c r="B12043" s="33"/>
      <c r="C12043" s="171"/>
      <c r="D12043" s="33"/>
      <c r="E12043" s="33"/>
      <c r="F12043" s="33"/>
      <c r="G12043" s="33"/>
      <c r="H12043" s="33"/>
      <c r="I12043" s="171"/>
      <c r="J12043" s="33"/>
      <c r="K12043" s="33"/>
    </row>
    <row r="12044" spans="2:11" x14ac:dyDescent="0.2">
      <c r="B12044" s="33"/>
      <c r="C12044" s="171"/>
      <c r="D12044" s="33"/>
      <c r="E12044" s="33"/>
      <c r="F12044" s="33"/>
      <c r="G12044" s="33"/>
      <c r="H12044" s="33"/>
      <c r="I12044" s="171"/>
      <c r="J12044" s="33"/>
      <c r="K12044" s="33"/>
    </row>
    <row r="12045" spans="2:11" x14ac:dyDescent="0.2">
      <c r="B12045" s="33"/>
      <c r="C12045" s="171"/>
      <c r="D12045" s="33"/>
      <c r="E12045" s="33"/>
      <c r="F12045" s="33"/>
      <c r="G12045" s="33"/>
      <c r="H12045" s="33"/>
      <c r="I12045" s="171"/>
      <c r="J12045" s="33"/>
      <c r="K12045" s="33"/>
    </row>
    <row r="12046" spans="2:11" x14ac:dyDescent="0.2">
      <c r="B12046" s="33"/>
      <c r="C12046" s="171"/>
      <c r="D12046" s="33"/>
      <c r="E12046" s="33"/>
      <c r="F12046" s="33"/>
      <c r="G12046" s="33"/>
      <c r="H12046" s="33"/>
      <c r="I12046" s="171"/>
      <c r="J12046" s="33"/>
      <c r="K12046" s="33"/>
    </row>
    <row r="12047" spans="2:11" x14ac:dyDescent="0.2">
      <c r="B12047" s="33"/>
      <c r="C12047" s="171"/>
      <c r="D12047" s="33"/>
      <c r="E12047" s="33"/>
      <c r="F12047" s="33"/>
      <c r="G12047" s="33"/>
      <c r="H12047" s="33"/>
      <c r="I12047" s="171"/>
      <c r="J12047" s="33"/>
      <c r="K12047" s="33"/>
    </row>
    <row r="12048" spans="2:11" x14ac:dyDescent="0.2">
      <c r="B12048" s="33"/>
      <c r="C12048" s="171"/>
      <c r="D12048" s="33"/>
      <c r="E12048" s="33"/>
      <c r="F12048" s="33"/>
      <c r="G12048" s="33"/>
      <c r="H12048" s="33"/>
      <c r="I12048" s="171"/>
      <c r="J12048" s="33"/>
      <c r="K12048" s="33"/>
    </row>
    <row r="12049" spans="2:11" x14ac:dyDescent="0.2">
      <c r="B12049" s="33"/>
      <c r="C12049" s="171"/>
      <c r="D12049" s="33"/>
      <c r="E12049" s="33"/>
      <c r="F12049" s="33"/>
      <c r="G12049" s="33"/>
      <c r="H12049" s="33"/>
      <c r="I12049" s="171"/>
      <c r="J12049" s="33"/>
      <c r="K12049" s="33"/>
    </row>
    <row r="12050" spans="2:11" x14ac:dyDescent="0.2">
      <c r="B12050" s="33"/>
      <c r="C12050" s="171"/>
      <c r="D12050" s="33"/>
      <c r="E12050" s="33"/>
      <c r="F12050" s="33"/>
      <c r="G12050" s="33"/>
      <c r="H12050" s="33"/>
      <c r="I12050" s="171"/>
      <c r="J12050" s="33"/>
      <c r="K12050" s="33"/>
    </row>
    <row r="12051" spans="2:11" x14ac:dyDescent="0.2">
      <c r="B12051" s="33"/>
      <c r="C12051" s="171"/>
      <c r="D12051" s="33"/>
      <c r="E12051" s="33"/>
      <c r="F12051" s="33"/>
      <c r="G12051" s="33"/>
      <c r="H12051" s="33"/>
      <c r="I12051" s="171"/>
      <c r="J12051" s="33"/>
      <c r="K12051" s="33"/>
    </row>
    <row r="12052" spans="2:11" x14ac:dyDescent="0.2">
      <c r="B12052" s="33"/>
      <c r="C12052" s="171"/>
      <c r="D12052" s="33"/>
      <c r="E12052" s="33"/>
      <c r="F12052" s="33"/>
      <c r="G12052" s="33"/>
      <c r="H12052" s="33"/>
      <c r="I12052" s="171"/>
      <c r="J12052" s="33"/>
      <c r="K12052" s="33"/>
    </row>
    <row r="12053" spans="2:11" x14ac:dyDescent="0.2">
      <c r="B12053" s="33"/>
      <c r="C12053" s="171"/>
      <c r="D12053" s="33"/>
      <c r="E12053" s="33"/>
      <c r="F12053" s="33"/>
      <c r="G12053" s="33"/>
      <c r="H12053" s="33"/>
      <c r="I12053" s="171"/>
      <c r="J12053" s="33"/>
      <c r="K12053" s="33"/>
    </row>
    <row r="12054" spans="2:11" x14ac:dyDescent="0.2">
      <c r="B12054" s="33"/>
      <c r="C12054" s="171"/>
      <c r="D12054" s="33"/>
      <c r="E12054" s="33"/>
      <c r="F12054" s="33"/>
      <c r="G12054" s="33"/>
      <c r="H12054" s="33"/>
      <c r="I12054" s="171"/>
      <c r="J12054" s="33"/>
      <c r="K12054" s="33"/>
    </row>
    <row r="12055" spans="2:11" x14ac:dyDescent="0.2">
      <c r="B12055" s="33"/>
      <c r="C12055" s="171"/>
      <c r="D12055" s="33"/>
      <c r="E12055" s="33"/>
      <c r="F12055" s="33"/>
      <c r="G12055" s="33"/>
      <c r="H12055" s="33"/>
      <c r="I12055" s="171"/>
      <c r="J12055" s="33"/>
      <c r="K12055" s="33"/>
    </row>
    <row r="12056" spans="2:11" x14ac:dyDescent="0.2">
      <c r="B12056" s="33"/>
      <c r="C12056" s="171"/>
      <c r="D12056" s="33"/>
      <c r="E12056" s="33"/>
      <c r="F12056" s="33"/>
      <c r="G12056" s="33"/>
      <c r="H12056" s="33"/>
      <c r="I12056" s="171"/>
      <c r="J12056" s="33"/>
      <c r="K12056" s="33"/>
    </row>
    <row r="12057" spans="2:11" x14ac:dyDescent="0.2">
      <c r="B12057" s="33"/>
      <c r="C12057" s="171"/>
      <c r="D12057" s="33"/>
      <c r="E12057" s="33"/>
      <c r="F12057" s="33"/>
      <c r="G12057" s="33"/>
      <c r="H12057" s="33"/>
      <c r="I12057" s="171"/>
      <c r="J12057" s="33"/>
      <c r="K12057" s="33"/>
    </row>
    <row r="12058" spans="2:11" x14ac:dyDescent="0.2">
      <c r="B12058" s="33"/>
      <c r="C12058" s="171"/>
      <c r="D12058" s="33"/>
      <c r="E12058" s="33"/>
      <c r="F12058" s="33"/>
      <c r="G12058" s="33"/>
      <c r="H12058" s="33"/>
      <c r="I12058" s="171"/>
      <c r="J12058" s="33"/>
      <c r="K12058" s="33"/>
    </row>
    <row r="12059" spans="2:11" x14ac:dyDescent="0.2">
      <c r="B12059" s="33"/>
      <c r="C12059" s="171"/>
      <c r="D12059" s="33"/>
      <c r="E12059" s="33"/>
      <c r="F12059" s="33"/>
      <c r="G12059" s="33"/>
      <c r="H12059" s="33"/>
      <c r="I12059" s="171"/>
      <c r="J12059" s="33"/>
      <c r="K12059" s="33"/>
    </row>
    <row r="12060" spans="2:11" x14ac:dyDescent="0.2">
      <c r="B12060" s="33"/>
      <c r="C12060" s="171"/>
      <c r="D12060" s="33"/>
      <c r="E12060" s="33"/>
      <c r="F12060" s="33"/>
      <c r="G12060" s="33"/>
      <c r="H12060" s="33"/>
      <c r="I12060" s="171"/>
      <c r="J12060" s="33"/>
      <c r="K12060" s="33"/>
    </row>
    <row r="12061" spans="2:11" x14ac:dyDescent="0.2">
      <c r="B12061" s="33"/>
      <c r="C12061" s="171"/>
      <c r="D12061" s="33"/>
      <c r="E12061" s="33"/>
      <c r="F12061" s="33"/>
      <c r="G12061" s="33"/>
      <c r="H12061" s="33"/>
      <c r="I12061" s="171"/>
      <c r="J12061" s="33"/>
      <c r="K12061" s="33"/>
    </row>
    <row r="12062" spans="2:11" x14ac:dyDescent="0.2">
      <c r="B12062" s="33"/>
      <c r="C12062" s="171"/>
      <c r="D12062" s="33"/>
      <c r="E12062" s="33"/>
      <c r="F12062" s="33"/>
      <c r="G12062" s="33"/>
      <c r="H12062" s="33"/>
      <c r="I12062" s="171"/>
      <c r="J12062" s="33"/>
      <c r="K12062" s="33"/>
    </row>
    <row r="12063" spans="2:11" x14ac:dyDescent="0.2">
      <c r="B12063" s="33"/>
      <c r="C12063" s="171"/>
      <c r="D12063" s="33"/>
      <c r="E12063" s="33"/>
      <c r="F12063" s="33"/>
      <c r="G12063" s="33"/>
      <c r="H12063" s="33"/>
      <c r="I12063" s="171"/>
      <c r="J12063" s="33"/>
      <c r="K12063" s="33"/>
    </row>
    <row r="12064" spans="2:11" x14ac:dyDescent="0.2">
      <c r="B12064" s="33"/>
      <c r="C12064" s="171"/>
      <c r="D12064" s="33"/>
      <c r="E12064" s="33"/>
      <c r="F12064" s="33"/>
      <c r="G12064" s="33"/>
      <c r="H12064" s="33"/>
      <c r="I12064" s="171"/>
      <c r="J12064" s="33"/>
      <c r="K12064" s="33"/>
    </row>
    <row r="12065" spans="2:11" x14ac:dyDescent="0.2">
      <c r="B12065" s="33"/>
      <c r="C12065" s="171"/>
      <c r="D12065" s="33"/>
      <c r="E12065" s="33"/>
      <c r="F12065" s="33"/>
      <c r="G12065" s="33"/>
      <c r="H12065" s="33"/>
      <c r="I12065" s="171"/>
      <c r="J12065" s="33"/>
      <c r="K12065" s="33"/>
    </row>
    <row r="12066" spans="2:11" x14ac:dyDescent="0.2">
      <c r="B12066" s="33"/>
      <c r="C12066" s="171"/>
      <c r="D12066" s="33"/>
      <c r="E12066" s="33"/>
      <c r="F12066" s="33"/>
      <c r="G12066" s="33"/>
      <c r="H12066" s="33"/>
      <c r="I12066" s="171"/>
      <c r="J12066" s="33"/>
      <c r="K12066" s="33"/>
    </row>
    <row r="12067" spans="2:11" x14ac:dyDescent="0.2">
      <c r="B12067" s="33"/>
      <c r="C12067" s="171"/>
      <c r="D12067" s="33"/>
      <c r="E12067" s="33"/>
      <c r="F12067" s="33"/>
      <c r="G12067" s="33"/>
      <c r="H12067" s="33"/>
      <c r="I12067" s="171"/>
      <c r="J12067" s="33"/>
      <c r="K12067" s="33"/>
    </row>
    <row r="12068" spans="2:11" x14ac:dyDescent="0.2">
      <c r="B12068" s="33"/>
      <c r="C12068" s="171"/>
      <c r="D12068" s="33"/>
      <c r="E12068" s="33"/>
      <c r="F12068" s="33"/>
      <c r="G12068" s="33"/>
      <c r="H12068" s="33"/>
      <c r="I12068" s="171"/>
      <c r="J12068" s="33"/>
      <c r="K12068" s="33"/>
    </row>
    <row r="12069" spans="2:11" x14ac:dyDescent="0.2">
      <c r="B12069" s="33"/>
      <c r="C12069" s="171"/>
      <c r="D12069" s="33"/>
      <c r="E12069" s="33"/>
      <c r="F12069" s="33"/>
      <c r="G12069" s="33"/>
      <c r="H12069" s="33"/>
      <c r="I12069" s="171"/>
      <c r="J12069" s="33"/>
      <c r="K12069" s="33"/>
    </row>
    <row r="12070" spans="2:11" x14ac:dyDescent="0.2">
      <c r="B12070" s="33"/>
      <c r="C12070" s="171"/>
      <c r="D12070" s="33"/>
      <c r="E12070" s="33"/>
      <c r="F12070" s="33"/>
      <c r="G12070" s="33"/>
      <c r="H12070" s="33"/>
      <c r="I12070" s="171"/>
      <c r="J12070" s="33"/>
      <c r="K12070" s="33"/>
    </row>
    <row r="12071" spans="2:11" x14ac:dyDescent="0.2">
      <c r="B12071" s="33"/>
      <c r="C12071" s="171"/>
      <c r="D12071" s="33"/>
      <c r="E12071" s="33"/>
      <c r="F12071" s="33"/>
      <c r="G12071" s="33"/>
      <c r="H12071" s="33"/>
      <c r="I12071" s="171"/>
      <c r="J12071" s="33"/>
      <c r="K12071" s="33"/>
    </row>
    <row r="12072" spans="2:11" x14ac:dyDescent="0.2">
      <c r="B12072" s="33"/>
      <c r="C12072" s="171"/>
      <c r="D12072" s="33"/>
      <c r="E12072" s="33"/>
      <c r="F12072" s="33"/>
      <c r="G12072" s="33"/>
      <c r="H12072" s="33"/>
      <c r="I12072" s="171"/>
      <c r="J12072" s="33"/>
      <c r="K12072" s="33"/>
    </row>
    <row r="12073" spans="2:11" x14ac:dyDescent="0.2">
      <c r="B12073" s="33"/>
      <c r="C12073" s="171"/>
      <c r="D12073" s="33"/>
      <c r="E12073" s="33"/>
      <c r="F12073" s="33"/>
      <c r="G12073" s="33"/>
      <c r="H12073" s="33"/>
      <c r="I12073" s="171"/>
      <c r="J12073" s="33"/>
      <c r="K12073" s="33"/>
    </row>
    <row r="12074" spans="2:11" x14ac:dyDescent="0.2">
      <c r="B12074" s="33"/>
      <c r="C12074" s="171"/>
      <c r="D12074" s="33"/>
      <c r="E12074" s="33"/>
      <c r="F12074" s="33"/>
      <c r="G12074" s="33"/>
      <c r="H12074" s="33"/>
      <c r="I12074" s="171"/>
      <c r="J12074" s="33"/>
      <c r="K12074" s="33"/>
    </row>
    <row r="12075" spans="2:11" x14ac:dyDescent="0.2">
      <c r="B12075" s="33"/>
      <c r="C12075" s="171"/>
      <c r="D12075" s="33"/>
      <c r="E12075" s="33"/>
      <c r="F12075" s="33"/>
      <c r="G12075" s="33"/>
      <c r="H12075" s="33"/>
      <c r="I12075" s="171"/>
      <c r="J12075" s="33"/>
      <c r="K12075" s="33"/>
    </row>
    <row r="12076" spans="2:11" x14ac:dyDescent="0.2">
      <c r="B12076" s="33"/>
      <c r="C12076" s="171"/>
      <c r="D12076" s="33"/>
      <c r="E12076" s="33"/>
      <c r="F12076" s="33"/>
      <c r="G12076" s="33"/>
      <c r="H12076" s="33"/>
      <c r="I12076" s="171"/>
      <c r="J12076" s="33"/>
      <c r="K12076" s="33"/>
    </row>
    <row r="12077" spans="2:11" x14ac:dyDescent="0.2">
      <c r="B12077" s="33"/>
      <c r="C12077" s="171"/>
      <c r="D12077" s="33"/>
      <c r="E12077" s="33"/>
      <c r="F12077" s="33"/>
      <c r="G12077" s="33"/>
      <c r="H12077" s="33"/>
      <c r="I12077" s="171"/>
      <c r="J12077" s="33"/>
      <c r="K12077" s="33"/>
    </row>
    <row r="12078" spans="2:11" x14ac:dyDescent="0.2">
      <c r="B12078" s="33"/>
      <c r="C12078" s="171"/>
      <c r="D12078" s="33"/>
      <c r="E12078" s="33"/>
      <c r="F12078" s="33"/>
      <c r="G12078" s="33"/>
      <c r="H12078" s="33"/>
      <c r="I12078" s="171"/>
      <c r="J12078" s="33"/>
      <c r="K12078" s="33"/>
    </row>
    <row r="12079" spans="2:11" x14ac:dyDescent="0.2">
      <c r="B12079" s="33"/>
      <c r="C12079" s="171"/>
      <c r="D12079" s="33"/>
      <c r="E12079" s="33"/>
      <c r="F12079" s="33"/>
      <c r="G12079" s="33"/>
      <c r="H12079" s="33"/>
      <c r="I12079" s="171"/>
      <c r="J12079" s="33"/>
      <c r="K12079" s="33"/>
    </row>
    <row r="12080" spans="2:11" x14ac:dyDescent="0.2">
      <c r="B12080" s="33"/>
      <c r="C12080" s="171"/>
      <c r="D12080" s="33"/>
      <c r="E12080" s="33"/>
      <c r="F12080" s="33"/>
      <c r="G12080" s="33"/>
      <c r="H12080" s="33"/>
      <c r="I12080" s="171"/>
      <c r="J12080" s="33"/>
      <c r="K12080" s="33"/>
    </row>
    <row r="12081" spans="2:11" x14ac:dyDescent="0.2">
      <c r="B12081" s="33"/>
      <c r="C12081" s="171"/>
      <c r="D12081" s="33"/>
      <c r="E12081" s="33"/>
      <c r="F12081" s="33"/>
      <c r="G12081" s="33"/>
      <c r="H12081" s="33"/>
      <c r="I12081" s="171"/>
      <c r="J12081" s="33"/>
      <c r="K12081" s="33"/>
    </row>
    <row r="12082" spans="2:11" x14ac:dyDescent="0.2">
      <c r="B12082" s="33"/>
      <c r="C12082" s="171"/>
      <c r="D12082" s="33"/>
      <c r="E12082" s="33"/>
      <c r="F12082" s="33"/>
      <c r="G12082" s="33"/>
      <c r="H12082" s="33"/>
      <c r="I12082" s="171"/>
      <c r="J12082" s="33"/>
      <c r="K12082" s="33"/>
    </row>
    <row r="12083" spans="2:11" x14ac:dyDescent="0.2">
      <c r="B12083" s="33"/>
      <c r="C12083" s="171"/>
      <c r="D12083" s="33"/>
      <c r="E12083" s="33"/>
      <c r="F12083" s="33"/>
      <c r="G12083" s="33"/>
      <c r="H12083" s="33"/>
      <c r="I12083" s="171"/>
      <c r="J12083" s="33"/>
      <c r="K12083" s="33"/>
    </row>
    <row r="12084" spans="2:11" x14ac:dyDescent="0.2">
      <c r="B12084" s="33"/>
      <c r="C12084" s="171"/>
      <c r="D12084" s="33"/>
      <c r="E12084" s="33"/>
      <c r="F12084" s="33"/>
      <c r="G12084" s="33"/>
      <c r="H12084" s="33"/>
      <c r="I12084" s="171"/>
      <c r="J12084" s="33"/>
      <c r="K12084" s="33"/>
    </row>
    <row r="12085" spans="2:11" x14ac:dyDescent="0.2">
      <c r="B12085" s="33"/>
      <c r="C12085" s="171"/>
      <c r="D12085" s="33"/>
      <c r="E12085" s="33"/>
      <c r="F12085" s="33"/>
      <c r="G12085" s="33"/>
      <c r="H12085" s="33"/>
      <c r="I12085" s="171"/>
      <c r="J12085" s="33"/>
      <c r="K12085" s="33"/>
    </row>
    <row r="12086" spans="2:11" x14ac:dyDescent="0.2">
      <c r="B12086" s="33"/>
      <c r="C12086" s="171"/>
      <c r="D12086" s="33"/>
      <c r="E12086" s="33"/>
      <c r="F12086" s="33"/>
      <c r="G12086" s="33"/>
      <c r="H12086" s="33"/>
      <c r="I12086" s="171"/>
      <c r="J12086" s="33"/>
      <c r="K12086" s="33"/>
    </row>
    <row r="12087" spans="2:11" x14ac:dyDescent="0.2">
      <c r="B12087" s="33"/>
      <c r="C12087" s="171"/>
      <c r="D12087" s="33"/>
      <c r="E12087" s="33"/>
      <c r="F12087" s="33"/>
      <c r="G12087" s="33"/>
      <c r="H12087" s="33"/>
      <c r="I12087" s="171"/>
      <c r="J12087" s="33"/>
      <c r="K12087" s="33"/>
    </row>
    <row r="12088" spans="2:11" x14ac:dyDescent="0.2">
      <c r="B12088" s="33"/>
      <c r="C12088" s="171"/>
      <c r="D12088" s="33"/>
      <c r="E12088" s="33"/>
      <c r="F12088" s="33"/>
      <c r="G12088" s="33"/>
      <c r="H12088" s="33"/>
      <c r="I12088" s="171"/>
      <c r="J12088" s="33"/>
      <c r="K12088" s="33"/>
    </row>
    <row r="12089" spans="2:11" x14ac:dyDescent="0.2">
      <c r="B12089" s="33"/>
      <c r="C12089" s="171"/>
      <c r="D12089" s="33"/>
      <c r="E12089" s="33"/>
      <c r="F12089" s="33"/>
      <c r="G12089" s="33"/>
      <c r="H12089" s="33"/>
      <c r="I12089" s="171"/>
      <c r="J12089" s="33"/>
      <c r="K12089" s="33"/>
    </row>
    <row r="12090" spans="2:11" x14ac:dyDescent="0.2">
      <c r="B12090" s="33"/>
      <c r="C12090" s="171"/>
      <c r="D12090" s="33"/>
      <c r="E12090" s="33"/>
      <c r="F12090" s="33"/>
      <c r="G12090" s="33"/>
      <c r="H12090" s="33"/>
      <c r="I12090" s="171"/>
      <c r="J12090" s="33"/>
      <c r="K12090" s="33"/>
    </row>
    <row r="12091" spans="2:11" x14ac:dyDescent="0.2">
      <c r="B12091" s="33"/>
      <c r="C12091" s="171"/>
      <c r="D12091" s="33"/>
      <c r="E12091" s="33"/>
      <c r="F12091" s="33"/>
      <c r="G12091" s="33"/>
      <c r="H12091" s="33"/>
      <c r="I12091" s="171"/>
      <c r="J12091" s="33"/>
      <c r="K12091" s="33"/>
    </row>
    <row r="12092" spans="2:11" x14ac:dyDescent="0.2">
      <c r="B12092" s="33"/>
      <c r="C12092" s="171"/>
      <c r="D12092" s="33"/>
      <c r="E12092" s="33"/>
      <c r="F12092" s="33"/>
      <c r="G12092" s="33"/>
      <c r="H12092" s="33"/>
      <c r="I12092" s="171"/>
      <c r="J12092" s="33"/>
      <c r="K12092" s="33"/>
    </row>
    <row r="12093" spans="2:11" x14ac:dyDescent="0.2">
      <c r="B12093" s="33"/>
      <c r="C12093" s="171"/>
      <c r="D12093" s="33"/>
      <c r="E12093" s="33"/>
      <c r="F12093" s="33"/>
      <c r="G12093" s="33"/>
      <c r="H12093" s="33"/>
      <c r="I12093" s="171"/>
      <c r="J12093" s="33"/>
      <c r="K12093" s="33"/>
    </row>
    <row r="12094" spans="2:11" x14ac:dyDescent="0.2">
      <c r="B12094" s="33"/>
      <c r="C12094" s="171"/>
      <c r="D12094" s="33"/>
      <c r="E12094" s="33"/>
      <c r="F12094" s="33"/>
      <c r="G12094" s="33"/>
      <c r="H12094" s="33"/>
      <c r="I12094" s="171"/>
      <c r="J12094" s="33"/>
      <c r="K12094" s="33"/>
    </row>
    <row r="12095" spans="2:11" x14ac:dyDescent="0.2">
      <c r="B12095" s="33"/>
      <c r="C12095" s="171"/>
      <c r="D12095" s="33"/>
      <c r="E12095" s="33"/>
      <c r="F12095" s="33"/>
      <c r="G12095" s="33"/>
      <c r="H12095" s="33"/>
      <c r="I12095" s="171"/>
      <c r="J12095" s="33"/>
      <c r="K12095" s="33"/>
    </row>
    <row r="12096" spans="2:11" x14ac:dyDescent="0.2">
      <c r="B12096" s="33"/>
      <c r="C12096" s="171"/>
      <c r="D12096" s="33"/>
      <c r="E12096" s="33"/>
      <c r="F12096" s="33"/>
      <c r="G12096" s="33"/>
      <c r="H12096" s="33"/>
      <c r="I12096" s="171"/>
      <c r="J12096" s="33"/>
      <c r="K12096" s="33"/>
    </row>
    <row r="12097" spans="2:11" x14ac:dyDescent="0.2">
      <c r="B12097" s="33"/>
      <c r="C12097" s="171"/>
      <c r="D12097" s="33"/>
      <c r="E12097" s="33"/>
      <c r="F12097" s="33"/>
      <c r="G12097" s="33"/>
      <c r="H12097" s="33"/>
      <c r="I12097" s="171"/>
      <c r="J12097" s="33"/>
      <c r="K12097" s="33"/>
    </row>
    <row r="12098" spans="2:11" x14ac:dyDescent="0.2">
      <c r="B12098" s="33"/>
      <c r="C12098" s="171"/>
      <c r="D12098" s="33"/>
      <c r="E12098" s="33"/>
      <c r="F12098" s="33"/>
      <c r="G12098" s="33"/>
      <c r="H12098" s="33"/>
      <c r="I12098" s="171"/>
      <c r="J12098" s="33"/>
      <c r="K12098" s="33"/>
    </row>
    <row r="12099" spans="2:11" x14ac:dyDescent="0.2">
      <c r="B12099" s="33"/>
      <c r="C12099" s="171"/>
      <c r="D12099" s="33"/>
      <c r="E12099" s="33"/>
      <c r="F12099" s="33"/>
      <c r="G12099" s="33"/>
      <c r="H12099" s="33"/>
      <c r="I12099" s="171"/>
      <c r="J12099" s="33"/>
      <c r="K12099" s="33"/>
    </row>
    <row r="12100" spans="2:11" x14ac:dyDescent="0.2">
      <c r="B12100" s="33"/>
      <c r="C12100" s="171"/>
      <c r="D12100" s="33"/>
      <c r="E12100" s="33"/>
      <c r="F12100" s="33"/>
      <c r="G12100" s="33"/>
      <c r="H12100" s="33"/>
      <c r="I12100" s="171"/>
      <c r="J12100" s="33"/>
      <c r="K12100" s="33"/>
    </row>
    <row r="12101" spans="2:11" x14ac:dyDescent="0.2">
      <c r="B12101" s="33"/>
      <c r="C12101" s="171"/>
      <c r="D12101" s="33"/>
      <c r="E12101" s="33"/>
      <c r="F12101" s="33"/>
      <c r="G12101" s="33"/>
      <c r="H12101" s="33"/>
      <c r="I12101" s="171"/>
      <c r="J12101" s="33"/>
      <c r="K12101" s="33"/>
    </row>
    <row r="12102" spans="2:11" x14ac:dyDescent="0.2">
      <c r="B12102" s="33"/>
      <c r="C12102" s="171"/>
      <c r="D12102" s="33"/>
      <c r="E12102" s="33"/>
      <c r="F12102" s="33"/>
      <c r="G12102" s="33"/>
      <c r="H12102" s="33"/>
      <c r="I12102" s="171"/>
      <c r="J12102" s="33"/>
      <c r="K12102" s="33"/>
    </row>
    <row r="12103" spans="2:11" x14ac:dyDescent="0.2">
      <c r="B12103" s="33"/>
      <c r="C12103" s="171"/>
      <c r="D12103" s="33"/>
      <c r="E12103" s="33"/>
      <c r="F12103" s="33"/>
      <c r="G12103" s="33"/>
      <c r="H12103" s="33"/>
      <c r="I12103" s="171"/>
      <c r="J12103" s="33"/>
      <c r="K12103" s="33"/>
    </row>
    <row r="12104" spans="2:11" x14ac:dyDescent="0.2">
      <c r="B12104" s="33"/>
      <c r="C12104" s="171"/>
      <c r="D12104" s="33"/>
      <c r="E12104" s="33"/>
      <c r="F12104" s="33"/>
      <c r="G12104" s="33"/>
      <c r="H12104" s="33"/>
      <c r="I12104" s="171"/>
      <c r="J12104" s="33"/>
      <c r="K12104" s="33"/>
    </row>
    <row r="12105" spans="2:11" x14ac:dyDescent="0.2">
      <c r="B12105" s="33"/>
      <c r="C12105" s="171"/>
      <c r="D12105" s="33"/>
      <c r="E12105" s="33"/>
      <c r="F12105" s="33"/>
      <c r="G12105" s="33"/>
      <c r="H12105" s="33"/>
      <c r="I12105" s="171"/>
      <c r="J12105" s="33"/>
      <c r="K12105" s="33"/>
    </row>
    <row r="12106" spans="2:11" x14ac:dyDescent="0.2">
      <c r="B12106" s="33"/>
      <c r="C12106" s="171"/>
      <c r="D12106" s="33"/>
      <c r="E12106" s="33"/>
      <c r="F12106" s="33"/>
      <c r="G12106" s="33"/>
      <c r="H12106" s="33"/>
      <c r="I12106" s="171"/>
      <c r="J12106" s="33"/>
      <c r="K12106" s="33"/>
    </row>
    <row r="12107" spans="2:11" x14ac:dyDescent="0.2">
      <c r="B12107" s="33"/>
      <c r="C12107" s="171"/>
      <c r="D12107" s="33"/>
      <c r="E12107" s="33"/>
      <c r="F12107" s="33"/>
      <c r="G12107" s="33"/>
      <c r="H12107" s="33"/>
      <c r="I12107" s="171"/>
      <c r="J12107" s="33"/>
      <c r="K12107" s="33"/>
    </row>
    <row r="12108" spans="2:11" x14ac:dyDescent="0.2">
      <c r="B12108" s="33"/>
      <c r="C12108" s="171"/>
      <c r="D12108" s="33"/>
      <c r="E12108" s="33"/>
      <c r="F12108" s="33"/>
      <c r="G12108" s="33"/>
      <c r="H12108" s="33"/>
      <c r="I12108" s="171"/>
      <c r="J12108" s="33"/>
      <c r="K12108" s="33"/>
    </row>
    <row r="12109" spans="2:11" x14ac:dyDescent="0.2">
      <c r="B12109" s="33"/>
      <c r="C12109" s="171"/>
      <c r="D12109" s="33"/>
      <c r="E12109" s="33"/>
      <c r="F12109" s="33"/>
      <c r="G12109" s="33"/>
      <c r="H12109" s="33"/>
      <c r="I12109" s="171"/>
      <c r="J12109" s="33"/>
      <c r="K12109" s="33"/>
    </row>
    <row r="12110" spans="2:11" x14ac:dyDescent="0.2">
      <c r="B12110" s="33"/>
      <c r="C12110" s="171"/>
      <c r="D12110" s="33"/>
      <c r="E12110" s="33"/>
      <c r="F12110" s="33"/>
      <c r="G12110" s="33"/>
      <c r="H12110" s="33"/>
      <c r="I12110" s="171"/>
      <c r="J12110" s="33"/>
      <c r="K12110" s="33"/>
    </row>
    <row r="12111" spans="2:11" x14ac:dyDescent="0.2">
      <c r="B12111" s="33"/>
      <c r="C12111" s="171"/>
      <c r="D12111" s="33"/>
      <c r="E12111" s="33"/>
      <c r="F12111" s="33"/>
      <c r="G12111" s="33"/>
      <c r="H12111" s="33"/>
      <c r="I12111" s="171"/>
      <c r="J12111" s="33"/>
      <c r="K12111" s="33"/>
    </row>
    <row r="12112" spans="2:11" x14ac:dyDescent="0.2">
      <c r="B12112" s="33"/>
      <c r="C12112" s="171"/>
      <c r="D12112" s="33"/>
      <c r="E12112" s="33"/>
      <c r="F12112" s="33"/>
      <c r="G12112" s="33"/>
      <c r="H12112" s="33"/>
      <c r="I12112" s="171"/>
      <c r="J12112" s="33"/>
      <c r="K12112" s="33"/>
    </row>
    <row r="12113" spans="2:11" x14ac:dyDescent="0.2">
      <c r="B12113" s="33"/>
      <c r="C12113" s="171"/>
      <c r="D12113" s="33"/>
      <c r="E12113" s="33"/>
      <c r="F12113" s="33"/>
      <c r="G12113" s="33"/>
      <c r="H12113" s="33"/>
      <c r="I12113" s="171"/>
      <c r="J12113" s="33"/>
      <c r="K12113" s="33"/>
    </row>
    <row r="12114" spans="2:11" x14ac:dyDescent="0.2">
      <c r="B12114" s="33"/>
      <c r="C12114" s="171"/>
      <c r="D12114" s="33"/>
      <c r="E12114" s="33"/>
      <c r="F12114" s="33"/>
      <c r="G12114" s="33"/>
      <c r="H12114" s="33"/>
      <c r="I12114" s="171"/>
      <c r="J12114" s="33"/>
      <c r="K12114" s="33"/>
    </row>
    <row r="12115" spans="2:11" x14ac:dyDescent="0.2">
      <c r="B12115" s="33"/>
      <c r="C12115" s="171"/>
      <c r="D12115" s="33"/>
      <c r="E12115" s="33"/>
      <c r="F12115" s="33"/>
      <c r="G12115" s="33"/>
      <c r="H12115" s="33"/>
      <c r="I12115" s="171"/>
      <c r="J12115" s="33"/>
      <c r="K12115" s="33"/>
    </row>
    <row r="12116" spans="2:11" x14ac:dyDescent="0.2">
      <c r="B12116" s="33"/>
      <c r="C12116" s="171"/>
      <c r="D12116" s="33"/>
      <c r="E12116" s="33"/>
      <c r="F12116" s="33"/>
      <c r="G12116" s="33"/>
      <c r="H12116" s="33"/>
      <c r="I12116" s="171"/>
      <c r="J12116" s="33"/>
      <c r="K12116" s="33"/>
    </row>
    <row r="12117" spans="2:11" x14ac:dyDescent="0.2">
      <c r="B12117" s="33"/>
      <c r="C12117" s="171"/>
      <c r="D12117" s="33"/>
      <c r="E12117" s="33"/>
      <c r="F12117" s="33"/>
      <c r="G12117" s="33"/>
      <c r="H12117" s="33"/>
      <c r="I12117" s="171"/>
      <c r="J12117" s="33"/>
      <c r="K12117" s="33"/>
    </row>
    <row r="12118" spans="2:11" x14ac:dyDescent="0.2">
      <c r="B12118" s="33"/>
      <c r="C12118" s="171"/>
      <c r="D12118" s="33"/>
      <c r="E12118" s="33"/>
      <c r="F12118" s="33"/>
      <c r="G12118" s="33"/>
      <c r="H12118" s="33"/>
      <c r="I12118" s="171"/>
      <c r="J12118" s="33"/>
      <c r="K12118" s="33"/>
    </row>
    <row r="12119" spans="2:11" x14ac:dyDescent="0.2">
      <c r="B12119" s="33"/>
      <c r="C12119" s="171"/>
      <c r="D12119" s="33"/>
      <c r="E12119" s="33"/>
      <c r="F12119" s="33"/>
      <c r="G12119" s="33"/>
      <c r="H12119" s="33"/>
      <c r="I12119" s="171"/>
      <c r="J12119" s="33"/>
      <c r="K12119" s="33"/>
    </row>
    <row r="12120" spans="2:11" x14ac:dyDescent="0.2">
      <c r="B12120" s="33"/>
      <c r="C12120" s="171"/>
      <c r="D12120" s="33"/>
      <c r="E12120" s="33"/>
      <c r="F12120" s="33"/>
      <c r="G12120" s="33"/>
      <c r="H12120" s="33"/>
      <c r="I12120" s="171"/>
      <c r="J12120" s="33"/>
      <c r="K12120" s="33"/>
    </row>
    <row r="12121" spans="2:11" x14ac:dyDescent="0.2">
      <c r="B12121" s="33"/>
      <c r="C12121" s="171"/>
      <c r="D12121" s="33"/>
      <c r="E12121" s="33"/>
      <c r="F12121" s="33"/>
      <c r="G12121" s="33"/>
      <c r="H12121" s="33"/>
      <c r="I12121" s="171"/>
      <c r="J12121" s="33"/>
      <c r="K12121" s="33"/>
    </row>
    <row r="12122" spans="2:11" x14ac:dyDescent="0.2">
      <c r="B12122" s="33"/>
      <c r="C12122" s="171"/>
      <c r="D12122" s="33"/>
      <c r="E12122" s="33"/>
      <c r="F12122" s="33"/>
      <c r="G12122" s="33"/>
      <c r="H12122" s="33"/>
      <c r="I12122" s="171"/>
      <c r="J12122" s="33"/>
      <c r="K12122" s="33"/>
    </row>
    <row r="12123" spans="2:11" x14ac:dyDescent="0.2">
      <c r="B12123" s="33"/>
      <c r="C12123" s="171"/>
      <c r="D12123" s="33"/>
      <c r="E12123" s="33"/>
      <c r="F12123" s="33"/>
      <c r="G12123" s="33"/>
      <c r="H12123" s="33"/>
      <c r="I12123" s="171"/>
      <c r="J12123" s="33"/>
      <c r="K12123" s="33"/>
    </row>
    <row r="12124" spans="2:11" x14ac:dyDescent="0.2">
      <c r="B12124" s="33"/>
      <c r="C12124" s="171"/>
      <c r="D12124" s="33"/>
      <c r="E12124" s="33"/>
      <c r="F12124" s="33"/>
      <c r="G12124" s="33"/>
      <c r="H12124" s="33"/>
      <c r="I12124" s="171"/>
      <c r="J12124" s="33"/>
      <c r="K12124" s="33"/>
    </row>
    <row r="12125" spans="2:11" x14ac:dyDescent="0.2">
      <c r="B12125" s="33"/>
      <c r="C12125" s="171"/>
      <c r="D12125" s="33"/>
      <c r="E12125" s="33"/>
      <c r="F12125" s="33"/>
      <c r="G12125" s="33"/>
      <c r="H12125" s="33"/>
      <c r="I12125" s="171"/>
      <c r="J12125" s="33"/>
      <c r="K12125" s="33"/>
    </row>
    <row r="12126" spans="2:11" x14ac:dyDescent="0.2">
      <c r="B12126" s="33"/>
      <c r="C12126" s="171"/>
      <c r="D12126" s="33"/>
      <c r="E12126" s="33"/>
      <c r="F12126" s="33"/>
      <c r="G12126" s="33"/>
      <c r="H12126" s="33"/>
      <c r="I12126" s="171"/>
      <c r="J12126" s="33"/>
      <c r="K12126" s="33"/>
    </row>
    <row r="12127" spans="2:11" x14ac:dyDescent="0.2">
      <c r="B12127" s="33"/>
      <c r="C12127" s="171"/>
      <c r="D12127" s="33"/>
      <c r="E12127" s="33"/>
      <c r="F12127" s="33"/>
      <c r="G12127" s="33"/>
      <c r="H12127" s="33"/>
      <c r="I12127" s="171"/>
      <c r="J12127" s="33"/>
      <c r="K12127" s="33"/>
    </row>
    <row r="12128" spans="2:11" x14ac:dyDescent="0.2">
      <c r="B12128" s="33"/>
      <c r="C12128" s="171"/>
      <c r="D12128" s="33"/>
      <c r="E12128" s="33"/>
      <c r="F12128" s="33"/>
      <c r="G12128" s="33"/>
      <c r="H12128" s="33"/>
      <c r="I12128" s="171"/>
      <c r="J12128" s="33"/>
      <c r="K12128" s="33"/>
    </row>
    <row r="12129" spans="2:11" x14ac:dyDescent="0.2">
      <c r="B12129" s="33"/>
      <c r="C12129" s="171"/>
      <c r="D12129" s="33"/>
      <c r="E12129" s="33"/>
      <c r="F12129" s="33"/>
      <c r="G12129" s="33"/>
      <c r="H12129" s="33"/>
      <c r="I12129" s="171"/>
      <c r="J12129" s="33"/>
      <c r="K12129" s="33"/>
    </row>
    <row r="12130" spans="2:11" x14ac:dyDescent="0.2">
      <c r="B12130" s="33"/>
      <c r="C12130" s="171"/>
      <c r="D12130" s="33"/>
      <c r="E12130" s="33"/>
      <c r="F12130" s="33"/>
      <c r="G12130" s="33"/>
      <c r="H12130" s="33"/>
      <c r="I12130" s="171"/>
      <c r="J12130" s="33"/>
      <c r="K12130" s="33"/>
    </row>
    <row r="12131" spans="2:11" x14ac:dyDescent="0.2">
      <c r="B12131" s="33"/>
      <c r="C12131" s="171"/>
      <c r="D12131" s="33"/>
      <c r="E12131" s="33"/>
      <c r="F12131" s="33"/>
      <c r="G12131" s="33"/>
      <c r="H12131" s="33"/>
      <c r="I12131" s="171"/>
      <c r="J12131" s="33"/>
      <c r="K12131" s="33"/>
    </row>
    <row r="12132" spans="2:11" x14ac:dyDescent="0.2">
      <c r="B12132" s="33"/>
      <c r="C12132" s="171"/>
      <c r="D12132" s="33"/>
      <c r="E12132" s="33"/>
      <c r="F12132" s="33"/>
      <c r="G12132" s="33"/>
      <c r="H12132" s="33"/>
      <c r="I12132" s="171"/>
      <c r="J12132" s="33"/>
      <c r="K12132" s="33"/>
    </row>
    <row r="12133" spans="2:11" x14ac:dyDescent="0.2">
      <c r="B12133" s="33"/>
      <c r="C12133" s="171"/>
      <c r="D12133" s="33"/>
      <c r="E12133" s="33"/>
      <c r="F12133" s="33"/>
      <c r="G12133" s="33"/>
      <c r="H12133" s="33"/>
      <c r="I12133" s="171"/>
      <c r="J12133" s="33"/>
      <c r="K12133" s="33"/>
    </row>
    <row r="12134" spans="2:11" x14ac:dyDescent="0.2">
      <c r="B12134" s="33"/>
      <c r="C12134" s="171"/>
      <c r="D12134" s="33"/>
      <c r="E12134" s="33"/>
      <c r="F12134" s="33"/>
      <c r="G12134" s="33"/>
      <c r="H12134" s="33"/>
      <c r="I12134" s="171"/>
      <c r="J12134" s="33"/>
      <c r="K12134" s="33"/>
    </row>
    <row r="12135" spans="2:11" x14ac:dyDescent="0.2">
      <c r="B12135" s="33"/>
      <c r="C12135" s="171"/>
      <c r="D12135" s="33"/>
      <c r="E12135" s="33"/>
      <c r="F12135" s="33"/>
      <c r="G12135" s="33"/>
      <c r="H12135" s="33"/>
      <c r="I12135" s="171"/>
      <c r="J12135" s="33"/>
      <c r="K12135" s="33"/>
    </row>
    <row r="12136" spans="2:11" x14ac:dyDescent="0.2">
      <c r="B12136" s="33"/>
      <c r="C12136" s="171"/>
      <c r="D12136" s="33"/>
      <c r="E12136" s="33"/>
      <c r="F12136" s="33"/>
      <c r="G12136" s="33"/>
      <c r="H12136" s="33"/>
      <c r="I12136" s="171"/>
      <c r="J12136" s="33"/>
      <c r="K12136" s="33"/>
    </row>
    <row r="12137" spans="2:11" x14ac:dyDescent="0.2">
      <c r="B12137" s="33"/>
      <c r="C12137" s="171"/>
      <c r="D12137" s="33"/>
      <c r="E12137" s="33"/>
      <c r="F12137" s="33"/>
      <c r="G12137" s="33"/>
      <c r="H12137" s="33"/>
      <c r="I12137" s="171"/>
      <c r="J12137" s="33"/>
      <c r="K12137" s="33"/>
    </row>
    <row r="12138" spans="2:11" x14ac:dyDescent="0.2">
      <c r="B12138" s="33"/>
      <c r="C12138" s="171"/>
      <c r="D12138" s="33"/>
      <c r="E12138" s="33"/>
      <c r="F12138" s="33"/>
      <c r="G12138" s="33"/>
      <c r="H12138" s="33"/>
      <c r="I12138" s="171"/>
      <c r="J12138" s="33"/>
      <c r="K12138" s="33"/>
    </row>
    <row r="12139" spans="2:11" x14ac:dyDescent="0.2">
      <c r="B12139" s="33"/>
      <c r="C12139" s="171"/>
      <c r="D12139" s="33"/>
      <c r="E12139" s="33"/>
      <c r="F12139" s="33"/>
      <c r="G12139" s="33"/>
      <c r="H12139" s="33"/>
      <c r="I12139" s="171"/>
      <c r="J12139" s="33"/>
      <c r="K12139" s="33"/>
    </row>
    <row r="12140" spans="2:11" x14ac:dyDescent="0.2">
      <c r="B12140" s="33"/>
      <c r="C12140" s="171"/>
      <c r="D12140" s="33"/>
      <c r="E12140" s="33"/>
      <c r="F12140" s="33"/>
      <c r="G12140" s="33"/>
      <c r="H12140" s="33"/>
      <c r="I12140" s="171"/>
      <c r="J12140" s="33"/>
      <c r="K12140" s="33"/>
    </row>
    <row r="12141" spans="2:11" x14ac:dyDescent="0.2">
      <c r="B12141" s="33"/>
      <c r="C12141" s="171"/>
      <c r="D12141" s="33"/>
      <c r="E12141" s="33"/>
      <c r="F12141" s="33"/>
      <c r="G12141" s="33"/>
      <c r="H12141" s="33"/>
      <c r="I12141" s="171"/>
      <c r="J12141" s="33"/>
      <c r="K12141" s="33"/>
    </row>
    <row r="12142" spans="2:11" x14ac:dyDescent="0.2">
      <c r="B12142" s="33"/>
      <c r="C12142" s="171"/>
      <c r="D12142" s="33"/>
      <c r="E12142" s="33"/>
      <c r="F12142" s="33"/>
      <c r="G12142" s="33"/>
      <c r="H12142" s="33"/>
      <c r="I12142" s="171"/>
      <c r="J12142" s="33"/>
      <c r="K12142" s="33"/>
    </row>
    <row r="12143" spans="2:11" x14ac:dyDescent="0.2">
      <c r="B12143" s="33"/>
      <c r="C12143" s="171"/>
      <c r="D12143" s="33"/>
      <c r="E12143" s="33"/>
      <c r="F12143" s="33"/>
      <c r="G12143" s="33"/>
      <c r="H12143" s="33"/>
      <c r="I12143" s="171"/>
      <c r="J12143" s="33"/>
      <c r="K12143" s="33"/>
    </row>
    <row r="12144" spans="2:11" x14ac:dyDescent="0.2">
      <c r="B12144" s="33"/>
      <c r="C12144" s="171"/>
      <c r="D12144" s="33"/>
      <c r="E12144" s="33"/>
      <c r="F12144" s="33"/>
      <c r="G12144" s="33"/>
      <c r="H12144" s="33"/>
      <c r="I12144" s="171"/>
      <c r="J12144" s="33"/>
      <c r="K12144" s="33"/>
    </row>
    <row r="12145" spans="2:11" x14ac:dyDescent="0.2">
      <c r="B12145" s="33"/>
      <c r="C12145" s="171"/>
      <c r="D12145" s="33"/>
      <c r="E12145" s="33"/>
      <c r="F12145" s="33"/>
      <c r="G12145" s="33"/>
      <c r="H12145" s="33"/>
      <c r="I12145" s="171"/>
      <c r="J12145" s="33"/>
      <c r="K12145" s="33"/>
    </row>
    <row r="12146" spans="2:11" x14ac:dyDescent="0.2">
      <c r="B12146" s="33"/>
      <c r="C12146" s="171"/>
      <c r="D12146" s="33"/>
      <c r="E12146" s="33"/>
      <c r="F12146" s="33"/>
      <c r="G12146" s="33"/>
      <c r="H12146" s="33"/>
      <c r="I12146" s="171"/>
      <c r="J12146" s="33"/>
      <c r="K12146" s="33"/>
    </row>
    <row r="12147" spans="2:11" x14ac:dyDescent="0.2">
      <c r="B12147" s="33"/>
      <c r="C12147" s="171"/>
      <c r="D12147" s="33"/>
      <c r="E12147" s="33"/>
      <c r="F12147" s="33"/>
      <c r="G12147" s="33"/>
      <c r="H12147" s="33"/>
      <c r="I12147" s="171"/>
      <c r="J12147" s="33"/>
      <c r="K12147" s="33"/>
    </row>
    <row r="12148" spans="2:11" x14ac:dyDescent="0.2">
      <c r="B12148" s="33"/>
      <c r="C12148" s="171"/>
      <c r="D12148" s="33"/>
      <c r="E12148" s="33"/>
      <c r="F12148" s="33"/>
      <c r="G12148" s="33"/>
      <c r="H12148" s="33"/>
      <c r="I12148" s="171"/>
      <c r="J12148" s="33"/>
      <c r="K12148" s="33"/>
    </row>
    <row r="12149" spans="2:11" x14ac:dyDescent="0.2">
      <c r="B12149" s="33"/>
      <c r="C12149" s="171"/>
      <c r="D12149" s="33"/>
      <c r="E12149" s="33"/>
      <c r="F12149" s="33"/>
      <c r="G12149" s="33"/>
      <c r="H12149" s="33"/>
      <c r="I12149" s="171"/>
      <c r="J12149" s="33"/>
      <c r="K12149" s="33"/>
    </row>
    <row r="12150" spans="2:11" x14ac:dyDescent="0.2">
      <c r="B12150" s="33"/>
      <c r="C12150" s="171"/>
      <c r="D12150" s="33"/>
      <c r="E12150" s="33"/>
      <c r="F12150" s="33"/>
      <c r="G12150" s="33"/>
      <c r="H12150" s="33"/>
      <c r="I12150" s="171"/>
      <c r="J12150" s="33"/>
      <c r="K12150" s="33"/>
    </row>
    <row r="12151" spans="2:11" x14ac:dyDescent="0.2">
      <c r="B12151" s="33"/>
      <c r="C12151" s="171"/>
      <c r="D12151" s="33"/>
      <c r="E12151" s="33"/>
      <c r="F12151" s="33"/>
      <c r="G12151" s="33"/>
      <c r="H12151" s="33"/>
      <c r="I12151" s="171"/>
      <c r="J12151" s="33"/>
      <c r="K12151" s="33"/>
    </row>
    <row r="12152" spans="2:11" x14ac:dyDescent="0.2">
      <c r="B12152" s="33"/>
      <c r="C12152" s="171"/>
      <c r="D12152" s="33"/>
      <c r="E12152" s="33"/>
      <c r="F12152" s="33"/>
      <c r="G12152" s="33"/>
      <c r="H12152" s="33"/>
      <c r="I12152" s="171"/>
      <c r="J12152" s="33"/>
      <c r="K12152" s="33"/>
    </row>
    <row r="12153" spans="2:11" x14ac:dyDescent="0.2">
      <c r="B12153" s="33"/>
      <c r="C12153" s="171"/>
      <c r="D12153" s="33"/>
      <c r="E12153" s="33"/>
      <c r="F12153" s="33"/>
      <c r="G12153" s="33"/>
      <c r="H12153" s="33"/>
      <c r="I12153" s="171"/>
      <c r="J12153" s="33"/>
      <c r="K12153" s="33"/>
    </row>
    <row r="12154" spans="2:11" x14ac:dyDescent="0.2">
      <c r="B12154" s="33"/>
      <c r="C12154" s="171"/>
      <c r="D12154" s="33"/>
      <c r="E12154" s="33"/>
      <c r="F12154" s="33"/>
      <c r="G12154" s="33"/>
      <c r="H12154" s="33"/>
      <c r="I12154" s="171"/>
      <c r="J12154" s="33"/>
      <c r="K12154" s="33"/>
    </row>
    <row r="12155" spans="2:11" x14ac:dyDescent="0.2">
      <c r="B12155" s="33"/>
      <c r="C12155" s="171"/>
      <c r="D12155" s="33"/>
      <c r="E12155" s="33"/>
      <c r="F12155" s="33"/>
      <c r="G12155" s="33"/>
      <c r="H12155" s="33"/>
      <c r="I12155" s="171"/>
      <c r="J12155" s="33"/>
      <c r="K12155" s="33"/>
    </row>
    <row r="12156" spans="2:11" x14ac:dyDescent="0.2">
      <c r="B12156" s="33"/>
      <c r="C12156" s="171"/>
      <c r="D12156" s="33"/>
      <c r="E12156" s="33"/>
      <c r="F12156" s="33"/>
      <c r="G12156" s="33"/>
      <c r="H12156" s="33"/>
      <c r="I12156" s="171"/>
      <c r="J12156" s="33"/>
      <c r="K12156" s="33"/>
    </row>
    <row r="12157" spans="2:11" x14ac:dyDescent="0.2">
      <c r="B12157" s="33"/>
      <c r="C12157" s="171"/>
      <c r="D12157" s="33"/>
      <c r="E12157" s="33"/>
      <c r="F12157" s="33"/>
      <c r="G12157" s="33"/>
      <c r="H12157" s="33"/>
      <c r="I12157" s="171"/>
      <c r="J12157" s="33"/>
      <c r="K12157" s="33"/>
    </row>
    <row r="12158" spans="2:11" x14ac:dyDescent="0.2">
      <c r="B12158" s="33"/>
      <c r="C12158" s="171"/>
      <c r="D12158" s="33"/>
      <c r="E12158" s="33"/>
      <c r="F12158" s="33"/>
      <c r="G12158" s="33"/>
      <c r="H12158" s="33"/>
      <c r="I12158" s="171"/>
      <c r="J12158" s="33"/>
      <c r="K12158" s="33"/>
    </row>
    <row r="12159" spans="2:11" x14ac:dyDescent="0.2">
      <c r="B12159" s="33"/>
      <c r="C12159" s="171"/>
      <c r="D12159" s="33"/>
      <c r="E12159" s="33"/>
      <c r="F12159" s="33"/>
      <c r="G12159" s="33"/>
      <c r="H12159" s="33"/>
      <c r="I12159" s="171"/>
      <c r="J12159" s="33"/>
      <c r="K12159" s="33"/>
    </row>
    <row r="12160" spans="2:11" x14ac:dyDescent="0.2">
      <c r="B12160" s="33"/>
      <c r="C12160" s="171"/>
      <c r="D12160" s="33"/>
      <c r="E12160" s="33"/>
      <c r="F12160" s="33"/>
      <c r="G12160" s="33"/>
      <c r="H12160" s="33"/>
      <c r="I12160" s="171"/>
      <c r="J12160" s="33"/>
      <c r="K12160" s="33"/>
    </row>
    <row r="12161" spans="2:11" x14ac:dyDescent="0.2">
      <c r="B12161" s="33"/>
      <c r="C12161" s="171"/>
      <c r="D12161" s="33"/>
      <c r="E12161" s="33"/>
      <c r="F12161" s="33"/>
      <c r="G12161" s="33"/>
      <c r="H12161" s="33"/>
      <c r="I12161" s="171"/>
      <c r="J12161" s="33"/>
      <c r="K12161" s="33"/>
    </row>
    <row r="12162" spans="2:11" x14ac:dyDescent="0.2">
      <c r="B12162" s="33"/>
      <c r="C12162" s="171"/>
      <c r="D12162" s="33"/>
      <c r="E12162" s="33"/>
      <c r="F12162" s="33"/>
      <c r="G12162" s="33"/>
      <c r="H12162" s="33"/>
      <c r="I12162" s="171"/>
      <c r="J12162" s="33"/>
      <c r="K12162" s="33"/>
    </row>
    <row r="12163" spans="2:11" x14ac:dyDescent="0.2">
      <c r="B12163" s="33"/>
      <c r="C12163" s="171"/>
      <c r="D12163" s="33"/>
      <c r="E12163" s="33"/>
      <c r="F12163" s="33"/>
      <c r="G12163" s="33"/>
      <c r="H12163" s="33"/>
      <c r="I12163" s="171"/>
      <c r="J12163" s="33"/>
      <c r="K12163" s="33"/>
    </row>
    <row r="12164" spans="2:11" x14ac:dyDescent="0.2">
      <c r="B12164" s="33"/>
      <c r="C12164" s="171"/>
      <c r="D12164" s="33"/>
      <c r="E12164" s="33"/>
      <c r="F12164" s="33"/>
      <c r="G12164" s="33"/>
      <c r="H12164" s="33"/>
      <c r="I12164" s="171"/>
      <c r="J12164" s="33"/>
      <c r="K12164" s="33"/>
    </row>
    <row r="12165" spans="2:11" x14ac:dyDescent="0.2">
      <c r="B12165" s="33"/>
      <c r="C12165" s="171"/>
      <c r="D12165" s="33"/>
      <c r="E12165" s="33"/>
      <c r="F12165" s="33"/>
      <c r="G12165" s="33"/>
      <c r="H12165" s="33"/>
      <c r="I12165" s="171"/>
      <c r="J12165" s="33"/>
      <c r="K12165" s="33"/>
    </row>
    <row r="12166" spans="2:11" x14ac:dyDescent="0.2">
      <c r="B12166" s="33"/>
      <c r="C12166" s="171"/>
      <c r="D12166" s="33"/>
      <c r="E12166" s="33"/>
      <c r="F12166" s="33"/>
      <c r="G12166" s="33"/>
      <c r="H12166" s="33"/>
      <c r="I12166" s="171"/>
      <c r="J12166" s="33"/>
      <c r="K12166" s="33"/>
    </row>
    <row r="12167" spans="2:11" x14ac:dyDescent="0.2">
      <c r="B12167" s="33"/>
      <c r="C12167" s="171"/>
      <c r="D12167" s="33"/>
      <c r="E12167" s="33"/>
      <c r="F12167" s="33"/>
      <c r="G12167" s="33"/>
      <c r="H12167" s="33"/>
      <c r="I12167" s="171"/>
      <c r="J12167" s="33"/>
      <c r="K12167" s="33"/>
    </row>
    <row r="12168" spans="2:11" x14ac:dyDescent="0.2">
      <c r="B12168" s="33"/>
      <c r="C12168" s="171"/>
      <c r="D12168" s="33"/>
      <c r="E12168" s="33"/>
      <c r="F12168" s="33"/>
      <c r="G12168" s="33"/>
      <c r="H12168" s="33"/>
      <c r="I12168" s="171"/>
      <c r="J12168" s="33"/>
      <c r="K12168" s="33"/>
    </row>
    <row r="12169" spans="2:11" x14ac:dyDescent="0.2">
      <c r="B12169" s="33"/>
      <c r="C12169" s="171"/>
      <c r="D12169" s="33"/>
      <c r="E12169" s="33"/>
      <c r="F12169" s="33"/>
      <c r="G12169" s="33"/>
      <c r="H12169" s="33"/>
      <c r="I12169" s="171"/>
      <c r="J12169" s="33"/>
      <c r="K12169" s="33"/>
    </row>
    <row r="12170" spans="2:11" x14ac:dyDescent="0.2">
      <c r="B12170" s="33"/>
      <c r="C12170" s="171"/>
      <c r="D12170" s="33"/>
      <c r="E12170" s="33"/>
      <c r="F12170" s="33"/>
      <c r="G12170" s="33"/>
      <c r="H12170" s="33"/>
      <c r="I12170" s="171"/>
      <c r="J12170" s="33"/>
      <c r="K12170" s="33"/>
    </row>
    <row r="12171" spans="2:11" x14ac:dyDescent="0.2">
      <c r="B12171" s="33"/>
      <c r="C12171" s="171"/>
      <c r="D12171" s="33"/>
      <c r="E12171" s="33"/>
      <c r="F12171" s="33"/>
      <c r="G12171" s="33"/>
      <c r="H12171" s="33"/>
      <c r="I12171" s="171"/>
      <c r="J12171" s="33"/>
      <c r="K12171" s="33"/>
    </row>
    <row r="12172" spans="2:11" x14ac:dyDescent="0.2">
      <c r="B12172" s="33"/>
      <c r="C12172" s="171"/>
      <c r="D12172" s="33"/>
      <c r="E12172" s="33"/>
      <c r="F12172" s="33"/>
      <c r="G12172" s="33"/>
      <c r="H12172" s="33"/>
      <c r="I12172" s="171"/>
      <c r="J12172" s="33"/>
      <c r="K12172" s="33"/>
    </row>
    <row r="12173" spans="2:11" x14ac:dyDescent="0.2">
      <c r="B12173" s="33"/>
      <c r="C12173" s="171"/>
      <c r="D12173" s="33"/>
      <c r="E12173" s="33"/>
      <c r="F12173" s="33"/>
      <c r="G12173" s="33"/>
      <c r="H12173" s="33"/>
      <c r="I12173" s="171"/>
      <c r="J12173" s="33"/>
      <c r="K12173" s="33"/>
    </row>
    <row r="12174" spans="2:11" x14ac:dyDescent="0.2">
      <c r="B12174" s="33"/>
      <c r="C12174" s="171"/>
      <c r="D12174" s="33"/>
      <c r="E12174" s="33"/>
      <c r="F12174" s="33"/>
      <c r="G12174" s="33"/>
      <c r="H12174" s="33"/>
      <c r="I12174" s="171"/>
      <c r="J12174" s="33"/>
      <c r="K12174" s="33"/>
    </row>
    <row r="12175" spans="2:11" x14ac:dyDescent="0.2">
      <c r="B12175" s="33"/>
      <c r="C12175" s="171"/>
      <c r="D12175" s="33"/>
      <c r="E12175" s="33"/>
      <c r="F12175" s="33"/>
      <c r="G12175" s="33"/>
      <c r="H12175" s="33"/>
      <c r="I12175" s="171"/>
      <c r="J12175" s="33"/>
      <c r="K12175" s="33"/>
    </row>
    <row r="12176" spans="2:11" x14ac:dyDescent="0.2">
      <c r="B12176" s="33"/>
      <c r="C12176" s="171"/>
      <c r="D12176" s="33"/>
      <c r="E12176" s="33"/>
      <c r="F12176" s="33"/>
      <c r="G12176" s="33"/>
      <c r="H12176" s="33"/>
      <c r="I12176" s="171"/>
      <c r="J12176" s="33"/>
      <c r="K12176" s="33"/>
    </row>
    <row r="12177" spans="2:11" x14ac:dyDescent="0.2">
      <c r="B12177" s="33"/>
      <c r="C12177" s="171"/>
      <c r="D12177" s="33"/>
      <c r="E12177" s="33"/>
      <c r="F12177" s="33"/>
      <c r="G12177" s="33"/>
      <c r="H12177" s="33"/>
      <c r="I12177" s="171"/>
      <c r="J12177" s="33"/>
      <c r="K12177" s="33"/>
    </row>
    <row r="12178" spans="2:11" x14ac:dyDescent="0.2">
      <c r="B12178" s="33"/>
      <c r="C12178" s="171"/>
      <c r="D12178" s="33"/>
      <c r="E12178" s="33"/>
      <c r="F12178" s="33"/>
      <c r="G12178" s="33"/>
      <c r="H12178" s="33"/>
      <c r="I12178" s="171"/>
      <c r="J12178" s="33"/>
      <c r="K12178" s="33"/>
    </row>
    <row r="12179" spans="2:11" x14ac:dyDescent="0.2">
      <c r="B12179" s="33"/>
      <c r="C12179" s="171"/>
      <c r="D12179" s="33"/>
      <c r="E12179" s="33"/>
      <c r="F12179" s="33"/>
      <c r="G12179" s="33"/>
      <c r="H12179" s="33"/>
      <c r="I12179" s="171"/>
      <c r="J12179" s="33"/>
      <c r="K12179" s="33"/>
    </row>
    <row r="12180" spans="2:11" x14ac:dyDescent="0.2">
      <c r="B12180" s="33"/>
      <c r="C12180" s="171"/>
      <c r="D12180" s="33"/>
      <c r="E12180" s="33"/>
      <c r="F12180" s="33"/>
      <c r="G12180" s="33"/>
      <c r="H12180" s="33"/>
      <c r="I12180" s="171"/>
      <c r="J12180" s="33"/>
      <c r="K12180" s="33"/>
    </row>
    <row r="12181" spans="2:11" x14ac:dyDescent="0.2">
      <c r="B12181" s="33"/>
      <c r="C12181" s="171"/>
      <c r="D12181" s="33"/>
      <c r="E12181" s="33"/>
      <c r="F12181" s="33"/>
      <c r="G12181" s="33"/>
      <c r="H12181" s="33"/>
      <c r="I12181" s="171"/>
      <c r="J12181" s="33"/>
      <c r="K12181" s="33"/>
    </row>
    <row r="12182" spans="2:11" x14ac:dyDescent="0.2">
      <c r="B12182" s="33"/>
      <c r="C12182" s="171"/>
      <c r="D12182" s="33"/>
      <c r="E12182" s="33"/>
      <c r="F12182" s="33"/>
      <c r="G12182" s="33"/>
      <c r="H12182" s="33"/>
      <c r="I12182" s="171"/>
      <c r="J12182" s="33"/>
      <c r="K12182" s="33"/>
    </row>
    <row r="12183" spans="2:11" x14ac:dyDescent="0.2">
      <c r="B12183" s="33"/>
      <c r="C12183" s="171"/>
      <c r="D12183" s="33"/>
      <c r="E12183" s="33"/>
      <c r="F12183" s="33"/>
      <c r="G12183" s="33"/>
      <c r="H12183" s="33"/>
      <c r="I12183" s="171"/>
      <c r="J12183" s="33"/>
      <c r="K12183" s="33"/>
    </row>
    <row r="12184" spans="2:11" x14ac:dyDescent="0.2">
      <c r="B12184" s="33"/>
      <c r="C12184" s="171"/>
      <c r="D12184" s="33"/>
      <c r="E12184" s="33"/>
      <c r="F12184" s="33"/>
      <c r="G12184" s="33"/>
      <c r="H12184" s="33"/>
      <c r="I12184" s="171"/>
      <c r="J12184" s="33"/>
      <c r="K12184" s="33"/>
    </row>
    <row r="12185" spans="2:11" x14ac:dyDescent="0.2">
      <c r="B12185" s="33"/>
      <c r="C12185" s="171"/>
      <c r="D12185" s="33"/>
      <c r="E12185" s="33"/>
      <c r="F12185" s="33"/>
      <c r="G12185" s="33"/>
      <c r="H12185" s="33"/>
      <c r="I12185" s="171"/>
      <c r="J12185" s="33"/>
      <c r="K12185" s="33"/>
    </row>
    <row r="12186" spans="2:11" x14ac:dyDescent="0.2">
      <c r="B12186" s="33"/>
      <c r="C12186" s="171"/>
      <c r="D12186" s="33"/>
      <c r="E12186" s="33"/>
      <c r="F12186" s="33"/>
      <c r="G12186" s="33"/>
      <c r="H12186" s="33"/>
      <c r="I12186" s="171"/>
      <c r="J12186" s="33"/>
      <c r="K12186" s="33"/>
    </row>
    <row r="12187" spans="2:11" x14ac:dyDescent="0.2">
      <c r="B12187" s="33"/>
      <c r="C12187" s="171"/>
      <c r="D12187" s="33"/>
      <c r="E12187" s="33"/>
      <c r="F12187" s="33"/>
      <c r="G12187" s="33"/>
      <c r="H12187" s="33"/>
      <c r="I12187" s="171"/>
      <c r="J12187" s="33"/>
      <c r="K12187" s="33"/>
    </row>
    <row r="12188" spans="2:11" x14ac:dyDescent="0.2">
      <c r="B12188" s="33"/>
      <c r="C12188" s="171"/>
      <c r="D12188" s="33"/>
      <c r="E12188" s="33"/>
      <c r="F12188" s="33"/>
      <c r="G12188" s="33"/>
      <c r="H12188" s="33"/>
      <c r="I12188" s="171"/>
      <c r="J12188" s="33"/>
      <c r="K12188" s="33"/>
    </row>
    <row r="12189" spans="2:11" x14ac:dyDescent="0.2">
      <c r="B12189" s="33"/>
      <c r="C12189" s="171"/>
      <c r="D12189" s="33"/>
      <c r="E12189" s="33"/>
      <c r="F12189" s="33"/>
      <c r="G12189" s="33"/>
      <c r="H12189" s="33"/>
      <c r="I12189" s="171"/>
      <c r="J12189" s="33"/>
      <c r="K12189" s="33"/>
    </row>
    <row r="12190" spans="2:11" x14ac:dyDescent="0.2">
      <c r="B12190" s="33"/>
      <c r="C12190" s="171"/>
      <c r="D12190" s="33"/>
      <c r="E12190" s="33"/>
      <c r="F12190" s="33"/>
      <c r="G12190" s="33"/>
      <c r="H12190" s="33"/>
      <c r="I12190" s="171"/>
      <c r="J12190" s="33"/>
      <c r="K12190" s="33"/>
    </row>
    <row r="12191" spans="2:11" x14ac:dyDescent="0.2">
      <c r="B12191" s="33"/>
      <c r="C12191" s="171"/>
      <c r="D12191" s="33"/>
      <c r="E12191" s="33"/>
      <c r="F12191" s="33"/>
      <c r="G12191" s="33"/>
      <c r="H12191" s="33"/>
      <c r="I12191" s="171"/>
      <c r="J12191" s="33"/>
      <c r="K12191" s="33"/>
    </row>
    <row r="12192" spans="2:11" x14ac:dyDescent="0.2">
      <c r="B12192" s="33"/>
      <c r="C12192" s="171"/>
      <c r="D12192" s="33"/>
      <c r="E12192" s="33"/>
      <c r="F12192" s="33"/>
      <c r="G12192" s="33"/>
      <c r="H12192" s="33"/>
      <c r="I12192" s="171"/>
      <c r="J12192" s="33"/>
      <c r="K12192" s="33"/>
    </row>
    <row r="12193" spans="2:11" x14ac:dyDescent="0.2">
      <c r="B12193" s="33"/>
      <c r="C12193" s="171"/>
      <c r="D12193" s="33"/>
      <c r="E12193" s="33"/>
      <c r="F12193" s="33"/>
      <c r="G12193" s="33"/>
      <c r="H12193" s="33"/>
      <c r="I12193" s="171"/>
      <c r="J12193" s="33"/>
      <c r="K12193" s="33"/>
    </row>
    <row r="12194" spans="2:11" x14ac:dyDescent="0.2">
      <c r="B12194" s="33"/>
      <c r="C12194" s="171"/>
      <c r="D12194" s="33"/>
      <c r="E12194" s="33"/>
      <c r="F12194" s="33"/>
      <c r="G12194" s="33"/>
      <c r="H12194" s="33"/>
      <c r="I12194" s="171"/>
      <c r="J12194" s="33"/>
      <c r="K12194" s="33"/>
    </row>
    <row r="12195" spans="2:11" x14ac:dyDescent="0.2">
      <c r="B12195" s="33"/>
      <c r="C12195" s="171"/>
      <c r="D12195" s="33"/>
      <c r="E12195" s="33"/>
      <c r="F12195" s="33"/>
      <c r="G12195" s="33"/>
      <c r="H12195" s="33"/>
      <c r="I12195" s="171"/>
      <c r="J12195" s="33"/>
      <c r="K12195" s="33"/>
    </row>
    <row r="12196" spans="2:11" x14ac:dyDescent="0.2">
      <c r="B12196" s="33"/>
      <c r="C12196" s="171"/>
      <c r="D12196" s="33"/>
      <c r="E12196" s="33"/>
      <c r="F12196" s="33"/>
      <c r="G12196" s="33"/>
      <c r="H12196" s="33"/>
      <c r="I12196" s="171"/>
      <c r="J12196" s="33"/>
      <c r="K12196" s="33"/>
    </row>
    <row r="12197" spans="2:11" x14ac:dyDescent="0.2">
      <c r="B12197" s="33"/>
      <c r="C12197" s="171"/>
      <c r="D12197" s="33"/>
      <c r="E12197" s="33"/>
      <c r="F12197" s="33"/>
      <c r="G12197" s="33"/>
      <c r="H12197" s="33"/>
      <c r="I12197" s="171"/>
      <c r="J12197" s="33"/>
      <c r="K12197" s="33"/>
    </row>
    <row r="12198" spans="2:11" x14ac:dyDescent="0.2">
      <c r="B12198" s="33"/>
      <c r="C12198" s="171"/>
      <c r="D12198" s="33"/>
      <c r="E12198" s="33"/>
      <c r="F12198" s="33"/>
      <c r="G12198" s="33"/>
      <c r="H12198" s="33"/>
      <c r="I12198" s="171"/>
      <c r="J12198" s="33"/>
      <c r="K12198" s="33"/>
    </row>
    <row r="12199" spans="2:11" x14ac:dyDescent="0.2">
      <c r="B12199" s="33"/>
      <c r="C12199" s="171"/>
      <c r="D12199" s="33"/>
      <c r="E12199" s="33"/>
      <c r="F12199" s="33"/>
      <c r="G12199" s="33"/>
      <c r="H12199" s="33"/>
      <c r="I12199" s="171"/>
      <c r="J12199" s="33"/>
      <c r="K12199" s="33"/>
    </row>
    <row r="12200" spans="2:11" x14ac:dyDescent="0.2">
      <c r="B12200" s="33"/>
      <c r="C12200" s="171"/>
      <c r="D12200" s="33"/>
      <c r="E12200" s="33"/>
      <c r="F12200" s="33"/>
      <c r="G12200" s="33"/>
      <c r="H12200" s="33"/>
      <c r="I12200" s="171"/>
      <c r="J12200" s="33"/>
      <c r="K12200" s="33"/>
    </row>
    <row r="12201" spans="2:11" x14ac:dyDescent="0.2">
      <c r="B12201" s="33"/>
      <c r="C12201" s="171"/>
      <c r="D12201" s="33"/>
      <c r="E12201" s="33"/>
      <c r="F12201" s="33"/>
      <c r="G12201" s="33"/>
      <c r="H12201" s="33"/>
      <c r="I12201" s="171"/>
      <c r="J12201" s="33"/>
      <c r="K12201" s="33"/>
    </row>
    <row r="12202" spans="2:11" x14ac:dyDescent="0.2">
      <c r="B12202" s="33"/>
      <c r="C12202" s="171"/>
      <c r="D12202" s="33"/>
      <c r="E12202" s="33"/>
      <c r="F12202" s="33"/>
      <c r="G12202" s="33"/>
      <c r="H12202" s="33"/>
      <c r="I12202" s="171"/>
      <c r="J12202" s="33"/>
      <c r="K12202" s="33"/>
    </row>
    <row r="12203" spans="2:11" x14ac:dyDescent="0.2">
      <c r="B12203" s="33"/>
      <c r="C12203" s="171"/>
      <c r="D12203" s="33"/>
      <c r="E12203" s="33"/>
      <c r="F12203" s="33"/>
      <c r="G12203" s="33"/>
      <c r="H12203" s="33"/>
      <c r="I12203" s="171"/>
      <c r="J12203" s="33"/>
      <c r="K12203" s="33"/>
    </row>
    <row r="12204" spans="2:11" x14ac:dyDescent="0.2">
      <c r="B12204" s="33"/>
      <c r="C12204" s="171"/>
      <c r="D12204" s="33"/>
      <c r="E12204" s="33"/>
      <c r="F12204" s="33"/>
      <c r="G12204" s="33"/>
      <c r="H12204" s="33"/>
      <c r="I12204" s="171"/>
      <c r="J12204" s="33"/>
      <c r="K12204" s="33"/>
    </row>
    <row r="12205" spans="2:11" x14ac:dyDescent="0.2">
      <c r="B12205" s="33"/>
      <c r="C12205" s="171"/>
      <c r="D12205" s="33"/>
      <c r="E12205" s="33"/>
      <c r="F12205" s="33"/>
      <c r="G12205" s="33"/>
      <c r="H12205" s="33"/>
      <c r="I12205" s="171"/>
      <c r="J12205" s="33"/>
      <c r="K12205" s="33"/>
    </row>
    <row r="12206" spans="2:11" x14ac:dyDescent="0.2">
      <c r="B12206" s="33"/>
      <c r="C12206" s="171"/>
      <c r="D12206" s="33"/>
      <c r="E12206" s="33"/>
      <c r="F12206" s="33"/>
      <c r="G12206" s="33"/>
      <c r="H12206" s="33"/>
      <c r="I12206" s="171"/>
      <c r="J12206" s="33"/>
      <c r="K12206" s="33"/>
    </row>
    <row r="12207" spans="2:11" x14ac:dyDescent="0.2">
      <c r="B12207" s="33"/>
      <c r="C12207" s="171"/>
      <c r="D12207" s="33"/>
      <c r="E12207" s="33"/>
      <c r="F12207" s="33"/>
      <c r="G12207" s="33"/>
      <c r="H12207" s="33"/>
      <c r="I12207" s="171"/>
      <c r="J12207" s="33"/>
      <c r="K12207" s="33"/>
    </row>
    <row r="12208" spans="2:11" x14ac:dyDescent="0.2">
      <c r="B12208" s="33"/>
      <c r="C12208" s="171"/>
      <c r="D12208" s="33"/>
      <c r="E12208" s="33"/>
      <c r="F12208" s="33"/>
      <c r="G12208" s="33"/>
      <c r="H12208" s="33"/>
      <c r="I12208" s="171"/>
      <c r="J12208" s="33"/>
      <c r="K12208" s="33"/>
    </row>
    <row r="12209" spans="2:11" x14ac:dyDescent="0.2">
      <c r="B12209" s="33"/>
      <c r="C12209" s="171"/>
      <c r="D12209" s="33"/>
      <c r="E12209" s="33"/>
      <c r="F12209" s="33"/>
      <c r="G12209" s="33"/>
      <c r="H12209" s="33"/>
      <c r="I12209" s="171"/>
      <c r="J12209" s="33"/>
      <c r="K12209" s="33"/>
    </row>
    <row r="12210" spans="2:11" x14ac:dyDescent="0.2">
      <c r="B12210" s="33"/>
      <c r="C12210" s="171"/>
      <c r="D12210" s="33"/>
      <c r="E12210" s="33"/>
      <c r="F12210" s="33"/>
      <c r="G12210" s="33"/>
      <c r="H12210" s="33"/>
      <c r="I12210" s="171"/>
      <c r="J12210" s="33"/>
      <c r="K12210" s="33"/>
    </row>
    <row r="12211" spans="2:11" x14ac:dyDescent="0.2">
      <c r="B12211" s="33"/>
      <c r="C12211" s="171"/>
      <c r="D12211" s="33"/>
      <c r="E12211" s="33"/>
      <c r="F12211" s="33"/>
      <c r="G12211" s="33"/>
      <c r="H12211" s="33"/>
      <c r="I12211" s="171"/>
      <c r="J12211" s="33"/>
      <c r="K12211" s="33"/>
    </row>
    <row r="12212" spans="2:11" x14ac:dyDescent="0.2">
      <c r="B12212" s="33"/>
      <c r="C12212" s="171"/>
      <c r="D12212" s="33"/>
      <c r="E12212" s="33"/>
      <c r="F12212" s="33"/>
      <c r="G12212" s="33"/>
      <c r="H12212" s="33"/>
      <c r="I12212" s="171"/>
      <c r="J12212" s="33"/>
      <c r="K12212" s="33"/>
    </row>
    <row r="12213" spans="2:11" x14ac:dyDescent="0.2">
      <c r="B12213" s="33"/>
      <c r="C12213" s="171"/>
      <c r="D12213" s="33"/>
      <c r="E12213" s="33"/>
      <c r="F12213" s="33"/>
      <c r="G12213" s="33"/>
      <c r="H12213" s="33"/>
      <c r="I12213" s="171"/>
      <c r="J12213" s="33"/>
      <c r="K12213" s="33"/>
    </row>
    <row r="12214" spans="2:11" x14ac:dyDescent="0.2">
      <c r="B12214" s="33"/>
      <c r="C12214" s="171"/>
      <c r="D12214" s="33"/>
      <c r="E12214" s="33"/>
      <c r="F12214" s="33"/>
      <c r="G12214" s="33"/>
      <c r="H12214" s="33"/>
      <c r="I12214" s="171"/>
      <c r="J12214" s="33"/>
      <c r="K12214" s="33"/>
    </row>
    <row r="12215" spans="2:11" x14ac:dyDescent="0.2">
      <c r="B12215" s="33"/>
      <c r="C12215" s="171"/>
      <c r="D12215" s="33"/>
      <c r="E12215" s="33"/>
      <c r="F12215" s="33"/>
      <c r="G12215" s="33"/>
      <c r="H12215" s="33"/>
      <c r="I12215" s="171"/>
      <c r="J12215" s="33"/>
      <c r="K12215" s="33"/>
    </row>
    <row r="12216" spans="2:11" x14ac:dyDescent="0.2">
      <c r="B12216" s="33"/>
      <c r="C12216" s="171"/>
      <c r="D12216" s="33"/>
      <c r="E12216" s="33"/>
      <c r="F12216" s="33"/>
      <c r="G12216" s="33"/>
      <c r="H12216" s="33"/>
      <c r="I12216" s="171"/>
      <c r="J12216" s="33"/>
      <c r="K12216" s="33"/>
    </row>
    <row r="12217" spans="2:11" x14ac:dyDescent="0.2">
      <c r="B12217" s="33"/>
      <c r="C12217" s="171"/>
      <c r="D12217" s="33"/>
      <c r="E12217" s="33"/>
      <c r="F12217" s="33"/>
      <c r="G12217" s="33"/>
      <c r="H12217" s="33"/>
      <c r="I12217" s="171"/>
      <c r="J12217" s="33"/>
      <c r="K12217" s="33"/>
    </row>
    <row r="12218" spans="2:11" x14ac:dyDescent="0.2">
      <c r="B12218" s="33"/>
      <c r="C12218" s="171"/>
      <c r="D12218" s="33"/>
      <c r="E12218" s="33"/>
      <c r="F12218" s="33"/>
      <c r="G12218" s="33"/>
      <c r="H12218" s="33"/>
      <c r="I12218" s="171"/>
      <c r="J12218" s="33"/>
      <c r="K12218" s="33"/>
    </row>
    <row r="12219" spans="2:11" x14ac:dyDescent="0.2">
      <c r="B12219" s="33"/>
      <c r="C12219" s="171"/>
      <c r="D12219" s="33"/>
      <c r="E12219" s="33"/>
      <c r="F12219" s="33"/>
      <c r="G12219" s="33"/>
      <c r="H12219" s="33"/>
      <c r="I12219" s="171"/>
      <c r="J12219" s="33"/>
      <c r="K12219" s="33"/>
    </row>
    <row r="12220" spans="2:11" x14ac:dyDescent="0.2">
      <c r="B12220" s="33"/>
      <c r="C12220" s="171"/>
      <c r="D12220" s="33"/>
      <c r="E12220" s="33"/>
      <c r="F12220" s="33"/>
      <c r="G12220" s="33"/>
      <c r="H12220" s="33"/>
      <c r="I12220" s="171"/>
      <c r="J12220" s="33"/>
      <c r="K12220" s="33"/>
    </row>
    <row r="12221" spans="2:11" x14ac:dyDescent="0.2">
      <c r="B12221" s="33"/>
      <c r="C12221" s="171"/>
      <c r="D12221" s="33"/>
      <c r="E12221" s="33"/>
      <c r="F12221" s="33"/>
      <c r="G12221" s="33"/>
      <c r="H12221" s="33"/>
      <c r="I12221" s="171"/>
      <c r="J12221" s="33"/>
      <c r="K12221" s="33"/>
    </row>
    <row r="12222" spans="2:11" x14ac:dyDescent="0.2">
      <c r="B12222" s="33"/>
      <c r="C12222" s="171"/>
      <c r="D12222" s="33"/>
      <c r="E12222" s="33"/>
      <c r="F12222" s="33"/>
      <c r="G12222" s="33"/>
      <c r="H12222" s="33"/>
      <c r="I12222" s="171"/>
      <c r="J12222" s="33"/>
      <c r="K12222" s="33"/>
    </row>
    <row r="12223" spans="2:11" x14ac:dyDescent="0.2">
      <c r="B12223" s="33"/>
      <c r="C12223" s="171"/>
      <c r="D12223" s="33"/>
      <c r="E12223" s="33"/>
      <c r="F12223" s="33"/>
      <c r="G12223" s="33"/>
      <c r="H12223" s="33"/>
      <c r="I12223" s="171"/>
      <c r="J12223" s="33"/>
      <c r="K12223" s="33"/>
    </row>
    <row r="12224" spans="2:11" x14ac:dyDescent="0.2">
      <c r="B12224" s="33"/>
      <c r="C12224" s="171"/>
      <c r="D12224" s="33"/>
      <c r="E12224" s="33"/>
      <c r="F12224" s="33"/>
      <c r="G12224" s="33"/>
      <c r="H12224" s="33"/>
      <c r="I12224" s="171"/>
      <c r="J12224" s="33"/>
      <c r="K12224" s="33"/>
    </row>
    <row r="12225" spans="2:11" x14ac:dyDescent="0.2">
      <c r="B12225" s="33"/>
      <c r="C12225" s="171"/>
      <c r="D12225" s="33"/>
      <c r="E12225" s="33"/>
      <c r="F12225" s="33"/>
      <c r="G12225" s="33"/>
      <c r="H12225" s="33"/>
      <c r="I12225" s="171"/>
      <c r="J12225" s="33"/>
      <c r="K12225" s="33"/>
    </row>
    <row r="12226" spans="2:11" x14ac:dyDescent="0.2">
      <c r="B12226" s="33"/>
      <c r="C12226" s="171"/>
      <c r="D12226" s="33"/>
      <c r="E12226" s="33"/>
      <c r="F12226" s="33"/>
      <c r="G12226" s="33"/>
      <c r="H12226" s="33"/>
      <c r="I12226" s="171"/>
      <c r="J12226" s="33"/>
      <c r="K12226" s="33"/>
    </row>
    <row r="12227" spans="2:11" x14ac:dyDescent="0.2">
      <c r="B12227" s="33"/>
      <c r="C12227" s="171"/>
      <c r="D12227" s="33"/>
      <c r="E12227" s="33"/>
      <c r="F12227" s="33"/>
      <c r="G12227" s="33"/>
      <c r="H12227" s="33"/>
      <c r="I12227" s="171"/>
      <c r="J12227" s="33"/>
      <c r="K12227" s="33"/>
    </row>
    <row r="12228" spans="2:11" x14ac:dyDescent="0.2">
      <c r="B12228" s="33"/>
      <c r="C12228" s="171"/>
      <c r="D12228" s="33"/>
      <c r="E12228" s="33"/>
      <c r="F12228" s="33"/>
      <c r="G12228" s="33"/>
      <c r="H12228" s="33"/>
      <c r="I12228" s="171"/>
      <c r="J12228" s="33"/>
      <c r="K12228" s="33"/>
    </row>
    <row r="12229" spans="2:11" x14ac:dyDescent="0.2">
      <c r="B12229" s="33"/>
      <c r="C12229" s="171"/>
      <c r="D12229" s="33"/>
      <c r="E12229" s="33"/>
      <c r="F12229" s="33"/>
      <c r="G12229" s="33"/>
      <c r="H12229" s="33"/>
      <c r="I12229" s="171"/>
      <c r="J12229" s="33"/>
      <c r="K12229" s="33"/>
    </row>
    <row r="12230" spans="2:11" x14ac:dyDescent="0.2">
      <c r="B12230" s="33"/>
      <c r="C12230" s="171"/>
      <c r="D12230" s="33"/>
      <c r="E12230" s="33"/>
      <c r="F12230" s="33"/>
      <c r="G12230" s="33"/>
      <c r="H12230" s="33"/>
      <c r="I12230" s="171"/>
      <c r="J12230" s="33"/>
      <c r="K12230" s="33"/>
    </row>
    <row r="12231" spans="2:11" x14ac:dyDescent="0.2">
      <c r="B12231" s="33"/>
      <c r="C12231" s="171"/>
      <c r="D12231" s="33"/>
      <c r="E12231" s="33"/>
      <c r="F12231" s="33"/>
      <c r="G12231" s="33"/>
      <c r="H12231" s="33"/>
      <c r="I12231" s="171"/>
      <c r="J12231" s="33"/>
      <c r="K12231" s="33"/>
    </row>
    <row r="12232" spans="2:11" x14ac:dyDescent="0.2">
      <c r="B12232" s="33"/>
      <c r="C12232" s="171"/>
      <c r="D12232" s="33"/>
      <c r="E12232" s="33"/>
      <c r="F12232" s="33"/>
      <c r="G12232" s="33"/>
      <c r="H12232" s="33"/>
      <c r="I12232" s="171"/>
      <c r="J12232" s="33"/>
      <c r="K12232" s="33"/>
    </row>
    <row r="12233" spans="2:11" x14ac:dyDescent="0.2">
      <c r="B12233" s="33"/>
      <c r="C12233" s="171"/>
      <c r="D12233" s="33"/>
      <c r="E12233" s="33"/>
      <c r="F12233" s="33"/>
      <c r="G12233" s="33"/>
      <c r="H12233" s="33"/>
      <c r="I12233" s="171"/>
      <c r="J12233" s="33"/>
      <c r="K12233" s="33"/>
    </row>
    <row r="12234" spans="2:11" x14ac:dyDescent="0.2">
      <c r="B12234" s="33"/>
      <c r="C12234" s="171"/>
      <c r="D12234" s="33"/>
      <c r="E12234" s="33"/>
      <c r="F12234" s="33"/>
      <c r="G12234" s="33"/>
      <c r="H12234" s="33"/>
      <c r="I12234" s="171"/>
      <c r="J12234" s="33"/>
      <c r="K12234" s="33"/>
    </row>
    <row r="12235" spans="2:11" x14ac:dyDescent="0.2">
      <c r="B12235" s="33"/>
      <c r="C12235" s="171"/>
      <c r="D12235" s="33"/>
      <c r="E12235" s="33"/>
      <c r="F12235" s="33"/>
      <c r="G12235" s="33"/>
      <c r="H12235" s="33"/>
      <c r="I12235" s="171"/>
      <c r="J12235" s="33"/>
      <c r="K12235" s="33"/>
    </row>
    <row r="12236" spans="2:11" x14ac:dyDescent="0.2">
      <c r="B12236" s="33"/>
      <c r="C12236" s="171"/>
      <c r="D12236" s="33"/>
      <c r="E12236" s="33"/>
      <c r="F12236" s="33"/>
      <c r="G12236" s="33"/>
      <c r="H12236" s="33"/>
      <c r="I12236" s="171"/>
      <c r="J12236" s="33"/>
      <c r="K12236" s="33"/>
    </row>
    <row r="12237" spans="2:11" x14ac:dyDescent="0.2">
      <c r="B12237" s="33"/>
      <c r="C12237" s="171"/>
      <c r="D12237" s="33"/>
      <c r="E12237" s="33"/>
      <c r="F12237" s="33"/>
      <c r="G12237" s="33"/>
      <c r="H12237" s="33"/>
      <c r="I12237" s="171"/>
      <c r="J12237" s="33"/>
      <c r="K12237" s="33"/>
    </row>
    <row r="12238" spans="2:11" x14ac:dyDescent="0.2">
      <c r="B12238" s="33"/>
      <c r="C12238" s="171"/>
      <c r="D12238" s="33"/>
      <c r="E12238" s="33"/>
      <c r="F12238" s="33"/>
      <c r="G12238" s="33"/>
      <c r="H12238" s="33"/>
      <c r="I12238" s="171"/>
      <c r="J12238" s="33"/>
      <c r="K12238" s="33"/>
    </row>
    <row r="12239" spans="2:11" x14ac:dyDescent="0.2">
      <c r="B12239" s="33"/>
      <c r="C12239" s="171"/>
      <c r="D12239" s="33"/>
      <c r="E12239" s="33"/>
      <c r="F12239" s="33"/>
      <c r="G12239" s="33"/>
      <c r="H12239" s="33"/>
      <c r="I12239" s="171"/>
      <c r="J12239" s="33"/>
      <c r="K12239" s="33"/>
    </row>
    <row r="12240" spans="2:11" x14ac:dyDescent="0.2">
      <c r="B12240" s="33"/>
      <c r="C12240" s="171"/>
      <c r="D12240" s="33"/>
      <c r="E12240" s="33"/>
      <c r="F12240" s="33"/>
      <c r="G12240" s="33"/>
      <c r="H12240" s="33"/>
      <c r="I12240" s="171"/>
      <c r="J12240" s="33"/>
      <c r="K12240" s="33"/>
    </row>
    <row r="12241" spans="2:11" x14ac:dyDescent="0.2">
      <c r="B12241" s="33"/>
      <c r="C12241" s="171"/>
      <c r="D12241" s="33"/>
      <c r="E12241" s="33"/>
      <c r="F12241" s="33"/>
      <c r="G12241" s="33"/>
      <c r="H12241" s="33"/>
      <c r="I12241" s="171"/>
      <c r="J12241" s="33"/>
      <c r="K12241" s="33"/>
    </row>
    <row r="12242" spans="2:11" x14ac:dyDescent="0.2">
      <c r="B12242" s="33"/>
      <c r="C12242" s="171"/>
      <c r="D12242" s="33"/>
      <c r="E12242" s="33"/>
      <c r="F12242" s="33"/>
      <c r="G12242" s="33"/>
      <c r="H12242" s="33"/>
      <c r="I12242" s="171"/>
      <c r="J12242" s="33"/>
      <c r="K12242" s="33"/>
    </row>
    <row r="12243" spans="2:11" x14ac:dyDescent="0.2">
      <c r="B12243" s="33"/>
      <c r="C12243" s="171"/>
      <c r="D12243" s="33"/>
      <c r="E12243" s="33"/>
      <c r="F12243" s="33"/>
      <c r="G12243" s="33"/>
      <c r="H12243" s="33"/>
      <c r="I12243" s="171"/>
      <c r="J12243" s="33"/>
      <c r="K12243" s="33"/>
    </row>
    <row r="12244" spans="2:11" x14ac:dyDescent="0.2">
      <c r="B12244" s="33"/>
      <c r="C12244" s="171"/>
      <c r="D12244" s="33"/>
      <c r="E12244" s="33"/>
      <c r="F12244" s="33"/>
      <c r="G12244" s="33"/>
      <c r="H12244" s="33"/>
      <c r="I12244" s="171"/>
      <c r="J12244" s="33"/>
      <c r="K12244" s="33"/>
    </row>
    <row r="12245" spans="2:11" x14ac:dyDescent="0.2">
      <c r="B12245" s="33"/>
      <c r="C12245" s="171"/>
      <c r="D12245" s="33"/>
      <c r="E12245" s="33"/>
      <c r="F12245" s="33"/>
      <c r="G12245" s="33"/>
      <c r="H12245" s="33"/>
      <c r="I12245" s="171"/>
      <c r="J12245" s="33"/>
      <c r="K12245" s="33"/>
    </row>
    <row r="12246" spans="2:11" x14ac:dyDescent="0.2">
      <c r="B12246" s="33"/>
      <c r="C12246" s="171"/>
      <c r="D12246" s="33"/>
      <c r="E12246" s="33"/>
      <c r="F12246" s="33"/>
      <c r="G12246" s="33"/>
      <c r="H12246" s="33"/>
      <c r="I12246" s="171"/>
      <c r="J12246" s="33"/>
      <c r="K12246" s="33"/>
    </row>
    <row r="12247" spans="2:11" x14ac:dyDescent="0.2">
      <c r="B12247" s="33"/>
      <c r="C12247" s="171"/>
      <c r="D12247" s="33"/>
      <c r="E12247" s="33"/>
      <c r="F12247" s="33"/>
      <c r="G12247" s="33"/>
      <c r="H12247" s="33"/>
      <c r="I12247" s="171"/>
      <c r="J12247" s="33"/>
      <c r="K12247" s="33"/>
    </row>
    <row r="12248" spans="2:11" x14ac:dyDescent="0.2">
      <c r="B12248" s="33"/>
      <c r="C12248" s="171"/>
      <c r="D12248" s="33"/>
      <c r="E12248" s="33"/>
      <c r="F12248" s="33"/>
      <c r="G12248" s="33"/>
      <c r="H12248" s="33"/>
      <c r="I12248" s="171"/>
      <c r="J12248" s="33"/>
      <c r="K12248" s="33"/>
    </row>
    <row r="12249" spans="2:11" x14ac:dyDescent="0.2">
      <c r="B12249" s="33"/>
      <c r="C12249" s="171"/>
      <c r="D12249" s="33"/>
      <c r="E12249" s="33"/>
      <c r="F12249" s="33"/>
      <c r="G12249" s="33"/>
      <c r="H12249" s="33"/>
      <c r="I12249" s="171"/>
      <c r="J12249" s="33"/>
      <c r="K12249" s="33"/>
    </row>
    <row r="12250" spans="2:11" x14ac:dyDescent="0.2">
      <c r="B12250" s="33"/>
      <c r="C12250" s="171"/>
      <c r="D12250" s="33"/>
      <c r="E12250" s="33"/>
      <c r="F12250" s="33"/>
      <c r="G12250" s="33"/>
      <c r="H12250" s="33"/>
      <c r="I12250" s="171"/>
      <c r="J12250" s="33"/>
      <c r="K12250" s="33"/>
    </row>
    <row r="12251" spans="2:11" x14ac:dyDescent="0.2">
      <c r="B12251" s="33"/>
      <c r="C12251" s="171"/>
      <c r="D12251" s="33"/>
      <c r="E12251" s="33"/>
      <c r="F12251" s="33"/>
      <c r="G12251" s="33"/>
      <c r="H12251" s="33"/>
      <c r="I12251" s="171"/>
      <c r="J12251" s="33"/>
      <c r="K12251" s="33"/>
    </row>
    <row r="12252" spans="2:11" x14ac:dyDescent="0.2">
      <c r="B12252" s="33"/>
      <c r="C12252" s="171"/>
      <c r="D12252" s="33"/>
      <c r="E12252" s="33"/>
      <c r="F12252" s="33"/>
      <c r="G12252" s="33"/>
      <c r="H12252" s="33"/>
      <c r="I12252" s="171"/>
      <c r="J12252" s="33"/>
      <c r="K12252" s="33"/>
    </row>
    <row r="12253" spans="2:11" x14ac:dyDescent="0.2">
      <c r="B12253" s="33"/>
      <c r="C12253" s="171"/>
      <c r="D12253" s="33"/>
      <c r="E12253" s="33"/>
      <c r="F12253" s="33"/>
      <c r="G12253" s="33"/>
      <c r="H12253" s="33"/>
      <c r="I12253" s="171"/>
      <c r="J12253" s="33"/>
      <c r="K12253" s="33"/>
    </row>
    <row r="12254" spans="2:11" x14ac:dyDescent="0.2">
      <c r="B12254" s="33"/>
      <c r="C12254" s="171"/>
      <c r="D12254" s="33"/>
      <c r="E12254" s="33"/>
      <c r="F12254" s="33"/>
      <c r="G12254" s="33"/>
      <c r="H12254" s="33"/>
      <c r="I12254" s="171"/>
      <c r="J12254" s="33"/>
      <c r="K12254" s="33"/>
    </row>
    <row r="12255" spans="2:11" x14ac:dyDescent="0.2">
      <c r="B12255" s="33"/>
      <c r="C12255" s="171"/>
      <c r="D12255" s="33"/>
      <c r="E12255" s="33"/>
      <c r="F12255" s="33"/>
      <c r="G12255" s="33"/>
      <c r="H12255" s="33"/>
      <c r="I12255" s="171"/>
      <c r="J12255" s="33"/>
      <c r="K12255" s="33"/>
    </row>
    <row r="12256" spans="2:11" x14ac:dyDescent="0.2">
      <c r="B12256" s="33"/>
      <c r="C12256" s="171"/>
      <c r="D12256" s="33"/>
      <c r="E12256" s="33"/>
      <c r="F12256" s="33"/>
      <c r="G12256" s="33"/>
      <c r="H12256" s="33"/>
      <c r="I12256" s="171"/>
      <c r="J12256" s="33"/>
      <c r="K12256" s="33"/>
    </row>
    <row r="12257" spans="2:11" x14ac:dyDescent="0.2">
      <c r="B12257" s="33"/>
      <c r="C12257" s="171"/>
      <c r="D12257" s="33"/>
      <c r="E12257" s="33"/>
      <c r="F12257" s="33"/>
      <c r="G12257" s="33"/>
      <c r="H12257" s="33"/>
      <c r="I12257" s="171"/>
      <c r="J12257" s="33"/>
      <c r="K12257" s="33"/>
    </row>
    <row r="12258" spans="2:11" x14ac:dyDescent="0.2">
      <c r="B12258" s="33"/>
      <c r="C12258" s="171"/>
      <c r="D12258" s="33"/>
      <c r="E12258" s="33"/>
      <c r="F12258" s="33"/>
      <c r="G12258" s="33"/>
      <c r="H12258" s="33"/>
      <c r="I12258" s="171"/>
      <c r="J12258" s="33"/>
      <c r="K12258" s="33"/>
    </row>
    <row r="12259" spans="2:11" x14ac:dyDescent="0.2">
      <c r="B12259" s="33"/>
      <c r="C12259" s="171"/>
      <c r="D12259" s="33"/>
      <c r="E12259" s="33"/>
      <c r="F12259" s="33"/>
      <c r="G12259" s="33"/>
      <c r="H12259" s="33"/>
      <c r="I12259" s="171"/>
      <c r="J12259" s="33"/>
      <c r="K12259" s="33"/>
    </row>
    <row r="12260" spans="2:11" x14ac:dyDescent="0.2">
      <c r="B12260" s="33"/>
      <c r="C12260" s="171"/>
      <c r="D12260" s="33"/>
      <c r="E12260" s="33"/>
      <c r="F12260" s="33"/>
      <c r="G12260" s="33"/>
      <c r="H12260" s="33"/>
      <c r="I12260" s="171"/>
      <c r="J12260" s="33"/>
      <c r="K12260" s="33"/>
    </row>
    <row r="12261" spans="2:11" x14ac:dyDescent="0.2">
      <c r="B12261" s="33"/>
      <c r="C12261" s="171"/>
      <c r="D12261" s="33"/>
      <c r="E12261" s="33"/>
      <c r="F12261" s="33"/>
      <c r="G12261" s="33"/>
      <c r="H12261" s="33"/>
      <c r="I12261" s="171"/>
      <c r="J12261" s="33"/>
      <c r="K12261" s="33"/>
    </row>
    <row r="12262" spans="2:11" x14ac:dyDescent="0.2">
      <c r="B12262" s="33"/>
      <c r="C12262" s="171"/>
      <c r="D12262" s="33"/>
      <c r="E12262" s="33"/>
      <c r="F12262" s="33"/>
      <c r="G12262" s="33"/>
      <c r="H12262" s="33"/>
      <c r="I12262" s="171"/>
      <c r="J12262" s="33"/>
      <c r="K12262" s="33"/>
    </row>
    <row r="12263" spans="2:11" x14ac:dyDescent="0.2">
      <c r="B12263" s="33"/>
      <c r="C12263" s="171"/>
      <c r="D12263" s="33"/>
      <c r="E12263" s="33"/>
      <c r="F12263" s="33"/>
      <c r="G12263" s="33"/>
      <c r="H12263" s="33"/>
      <c r="I12263" s="171"/>
      <c r="J12263" s="33"/>
      <c r="K12263" s="33"/>
    </row>
    <row r="12264" spans="2:11" x14ac:dyDescent="0.2">
      <c r="B12264" s="33"/>
      <c r="C12264" s="171"/>
      <c r="D12264" s="33"/>
      <c r="E12264" s="33"/>
      <c r="F12264" s="33"/>
      <c r="G12264" s="33"/>
      <c r="H12264" s="33"/>
      <c r="I12264" s="171"/>
      <c r="J12264" s="33"/>
      <c r="K12264" s="33"/>
    </row>
    <row r="12265" spans="2:11" x14ac:dyDescent="0.2">
      <c r="B12265" s="33"/>
      <c r="C12265" s="171"/>
      <c r="D12265" s="33"/>
      <c r="E12265" s="33"/>
      <c r="F12265" s="33"/>
      <c r="G12265" s="33"/>
      <c r="H12265" s="33"/>
      <c r="I12265" s="171"/>
      <c r="J12265" s="33"/>
      <c r="K12265" s="33"/>
    </row>
    <row r="12266" spans="2:11" x14ac:dyDescent="0.2">
      <c r="B12266" s="33"/>
      <c r="C12266" s="171"/>
      <c r="D12266" s="33"/>
      <c r="E12266" s="33"/>
      <c r="F12266" s="33"/>
      <c r="G12266" s="33"/>
      <c r="H12266" s="33"/>
      <c r="I12266" s="171"/>
      <c r="J12266" s="33"/>
      <c r="K12266" s="33"/>
    </row>
    <row r="12267" spans="2:11" x14ac:dyDescent="0.2">
      <c r="B12267" s="33"/>
      <c r="C12267" s="171"/>
      <c r="D12267" s="33"/>
      <c r="E12267" s="33"/>
      <c r="F12267" s="33"/>
      <c r="G12267" s="33"/>
      <c r="H12267" s="33"/>
      <c r="I12267" s="171"/>
      <c r="J12267" s="33"/>
      <c r="K12267" s="33"/>
    </row>
    <row r="12268" spans="2:11" x14ac:dyDescent="0.2">
      <c r="B12268" s="33"/>
      <c r="C12268" s="171"/>
      <c r="D12268" s="33"/>
      <c r="E12268" s="33"/>
      <c r="F12268" s="33"/>
      <c r="G12268" s="33"/>
      <c r="H12268" s="33"/>
      <c r="I12268" s="171"/>
      <c r="J12268" s="33"/>
      <c r="K12268" s="33"/>
    </row>
    <row r="12269" spans="2:11" x14ac:dyDescent="0.2">
      <c r="B12269" s="33"/>
      <c r="C12269" s="171"/>
      <c r="D12269" s="33"/>
      <c r="E12269" s="33"/>
      <c r="F12269" s="33"/>
      <c r="G12269" s="33"/>
      <c r="H12269" s="33"/>
      <c r="I12269" s="171"/>
      <c r="J12269" s="33"/>
      <c r="K12269" s="33"/>
    </row>
    <row r="12270" spans="2:11" x14ac:dyDescent="0.2">
      <c r="B12270" s="33"/>
      <c r="C12270" s="171"/>
      <c r="D12270" s="33"/>
      <c r="E12270" s="33"/>
      <c r="F12270" s="33"/>
      <c r="G12270" s="33"/>
      <c r="H12270" s="33"/>
      <c r="I12270" s="171"/>
      <c r="J12270" s="33"/>
      <c r="K12270" s="33"/>
    </row>
    <row r="12271" spans="2:11" x14ac:dyDescent="0.2">
      <c r="B12271" s="33"/>
      <c r="C12271" s="171"/>
      <c r="D12271" s="33"/>
      <c r="E12271" s="33"/>
      <c r="F12271" s="33"/>
      <c r="G12271" s="33"/>
      <c r="H12271" s="33"/>
      <c r="I12271" s="171"/>
      <c r="J12271" s="33"/>
      <c r="K12271" s="33"/>
    </row>
    <row r="12272" spans="2:11" x14ac:dyDescent="0.2">
      <c r="B12272" s="33"/>
      <c r="C12272" s="171"/>
      <c r="D12272" s="33"/>
      <c r="E12272" s="33"/>
      <c r="F12272" s="33"/>
      <c r="G12272" s="33"/>
      <c r="H12272" s="33"/>
      <c r="I12272" s="171"/>
      <c r="J12272" s="33"/>
      <c r="K12272" s="33"/>
    </row>
    <row r="12273" spans="2:11" x14ac:dyDescent="0.2">
      <c r="B12273" s="33"/>
      <c r="C12273" s="171"/>
      <c r="D12273" s="33"/>
      <c r="E12273" s="33"/>
      <c r="F12273" s="33"/>
      <c r="G12273" s="33"/>
      <c r="H12273" s="33"/>
      <c r="I12273" s="171"/>
      <c r="J12273" s="33"/>
      <c r="K12273" s="33"/>
    </row>
    <row r="12274" spans="2:11" x14ac:dyDescent="0.2">
      <c r="B12274" s="33"/>
      <c r="C12274" s="171"/>
      <c r="D12274" s="33"/>
      <c r="E12274" s="33"/>
      <c r="F12274" s="33"/>
      <c r="G12274" s="33"/>
      <c r="H12274" s="33"/>
      <c r="I12274" s="171"/>
      <c r="J12274" s="33"/>
      <c r="K12274" s="33"/>
    </row>
    <row r="12275" spans="2:11" x14ac:dyDescent="0.2">
      <c r="B12275" s="33"/>
      <c r="C12275" s="171"/>
      <c r="D12275" s="33"/>
      <c r="E12275" s="33"/>
      <c r="F12275" s="33"/>
      <c r="G12275" s="33"/>
      <c r="H12275" s="33"/>
      <c r="I12275" s="171"/>
      <c r="J12275" s="33"/>
      <c r="K12275" s="33"/>
    </row>
    <row r="12276" spans="2:11" x14ac:dyDescent="0.2">
      <c r="B12276" s="33"/>
      <c r="C12276" s="171"/>
      <c r="D12276" s="33"/>
      <c r="E12276" s="33"/>
      <c r="F12276" s="33"/>
      <c r="G12276" s="33"/>
      <c r="H12276" s="33"/>
      <c r="I12276" s="171"/>
      <c r="J12276" s="33"/>
      <c r="K12276" s="33"/>
    </row>
    <row r="12277" spans="2:11" x14ac:dyDescent="0.2">
      <c r="B12277" s="33"/>
      <c r="C12277" s="171"/>
      <c r="D12277" s="33"/>
      <c r="E12277" s="33"/>
      <c r="F12277" s="33"/>
      <c r="G12277" s="33"/>
      <c r="H12277" s="33"/>
      <c r="I12277" s="171"/>
      <c r="J12277" s="33"/>
      <c r="K12277" s="33"/>
    </row>
    <row r="12278" spans="2:11" x14ac:dyDescent="0.2">
      <c r="B12278" s="33"/>
      <c r="C12278" s="171"/>
      <c r="D12278" s="33"/>
      <c r="E12278" s="33"/>
      <c r="F12278" s="33"/>
      <c r="G12278" s="33"/>
      <c r="H12278" s="33"/>
      <c r="I12278" s="171"/>
      <c r="J12278" s="33"/>
      <c r="K12278" s="33"/>
    </row>
    <row r="12279" spans="2:11" x14ac:dyDescent="0.2">
      <c r="B12279" s="33"/>
      <c r="C12279" s="171"/>
      <c r="D12279" s="33"/>
      <c r="E12279" s="33"/>
      <c r="F12279" s="33"/>
      <c r="G12279" s="33"/>
      <c r="H12279" s="33"/>
      <c r="I12279" s="171"/>
      <c r="J12279" s="33"/>
      <c r="K12279" s="33"/>
    </row>
    <row r="12280" spans="2:11" x14ac:dyDescent="0.2">
      <c r="B12280" s="33"/>
      <c r="C12280" s="171"/>
      <c r="D12280" s="33"/>
      <c r="E12280" s="33"/>
      <c r="F12280" s="33"/>
      <c r="G12280" s="33"/>
      <c r="H12280" s="33"/>
      <c r="I12280" s="171"/>
      <c r="J12280" s="33"/>
      <c r="K12280" s="33"/>
    </row>
    <row r="12281" spans="2:11" x14ac:dyDescent="0.2">
      <c r="B12281" s="33"/>
      <c r="C12281" s="171"/>
      <c r="D12281" s="33"/>
      <c r="E12281" s="33"/>
      <c r="F12281" s="33"/>
      <c r="G12281" s="33"/>
      <c r="H12281" s="33"/>
      <c r="I12281" s="171"/>
      <c r="J12281" s="33"/>
      <c r="K12281" s="33"/>
    </row>
    <row r="12282" spans="2:11" x14ac:dyDescent="0.2">
      <c r="B12282" s="33"/>
      <c r="C12282" s="171"/>
      <c r="D12282" s="33"/>
      <c r="E12282" s="33"/>
      <c r="F12282" s="33"/>
      <c r="G12282" s="33"/>
      <c r="H12282" s="33"/>
      <c r="I12282" s="171"/>
      <c r="J12282" s="33"/>
      <c r="K12282" s="33"/>
    </row>
    <row r="12283" spans="2:11" x14ac:dyDescent="0.2">
      <c r="B12283" s="33"/>
      <c r="C12283" s="171"/>
      <c r="D12283" s="33"/>
      <c r="E12283" s="33"/>
      <c r="F12283" s="33"/>
      <c r="G12283" s="33"/>
      <c r="H12283" s="33"/>
      <c r="I12283" s="171"/>
      <c r="J12283" s="33"/>
      <c r="K12283" s="33"/>
    </row>
    <row r="12284" spans="2:11" x14ac:dyDescent="0.2">
      <c r="B12284" s="33"/>
      <c r="C12284" s="171"/>
      <c r="D12284" s="33"/>
      <c r="E12284" s="33"/>
      <c r="F12284" s="33"/>
      <c r="G12284" s="33"/>
      <c r="H12284" s="33"/>
      <c r="I12284" s="171"/>
      <c r="J12284" s="33"/>
      <c r="K12284" s="33"/>
    </row>
    <row r="12285" spans="2:11" x14ac:dyDescent="0.2">
      <c r="B12285" s="33"/>
      <c r="C12285" s="171"/>
      <c r="D12285" s="33"/>
      <c r="E12285" s="33"/>
      <c r="F12285" s="33"/>
      <c r="G12285" s="33"/>
      <c r="H12285" s="33"/>
      <c r="I12285" s="171"/>
      <c r="J12285" s="33"/>
      <c r="K12285" s="33"/>
    </row>
    <row r="12286" spans="2:11" x14ac:dyDescent="0.2">
      <c r="B12286" s="33"/>
      <c r="C12286" s="171"/>
      <c r="D12286" s="33"/>
      <c r="E12286" s="33"/>
      <c r="F12286" s="33"/>
      <c r="G12286" s="33"/>
      <c r="H12286" s="33"/>
      <c r="I12286" s="171"/>
      <c r="J12286" s="33"/>
      <c r="K12286" s="33"/>
    </row>
    <row r="12287" spans="2:11" x14ac:dyDescent="0.2">
      <c r="B12287" s="33"/>
      <c r="C12287" s="171"/>
      <c r="D12287" s="33"/>
      <c r="E12287" s="33"/>
      <c r="F12287" s="33"/>
      <c r="G12287" s="33"/>
      <c r="H12287" s="33"/>
      <c r="I12287" s="171"/>
      <c r="J12287" s="33"/>
      <c r="K12287" s="33"/>
    </row>
    <row r="12288" spans="2:11" x14ac:dyDescent="0.2">
      <c r="B12288" s="33"/>
      <c r="C12288" s="171"/>
      <c r="D12288" s="33"/>
      <c r="E12288" s="33"/>
      <c r="F12288" s="33"/>
      <c r="G12288" s="33"/>
      <c r="H12288" s="33"/>
      <c r="I12288" s="171"/>
      <c r="J12288" s="33"/>
      <c r="K12288" s="33"/>
    </row>
    <row r="12289" spans="2:11" x14ac:dyDescent="0.2">
      <c r="B12289" s="33"/>
      <c r="C12289" s="171"/>
      <c r="D12289" s="33"/>
      <c r="E12289" s="33"/>
      <c r="F12289" s="33"/>
      <c r="G12289" s="33"/>
      <c r="H12289" s="33"/>
      <c r="I12289" s="171"/>
      <c r="J12289" s="33"/>
      <c r="K12289" s="33"/>
    </row>
    <row r="12290" spans="2:11" x14ac:dyDescent="0.2">
      <c r="B12290" s="33"/>
      <c r="C12290" s="171"/>
      <c r="D12290" s="33"/>
      <c r="E12290" s="33"/>
      <c r="F12290" s="33"/>
      <c r="G12290" s="33"/>
      <c r="H12290" s="33"/>
      <c r="I12290" s="171"/>
      <c r="J12290" s="33"/>
      <c r="K12290" s="33"/>
    </row>
    <row r="12291" spans="2:11" x14ac:dyDescent="0.2">
      <c r="B12291" s="33"/>
      <c r="C12291" s="171"/>
      <c r="D12291" s="33"/>
      <c r="E12291" s="33"/>
      <c r="F12291" s="33"/>
      <c r="G12291" s="33"/>
      <c r="H12291" s="33"/>
      <c r="I12291" s="171"/>
      <c r="J12291" s="33"/>
      <c r="K12291" s="33"/>
    </row>
    <row r="12292" spans="2:11" x14ac:dyDescent="0.2">
      <c r="B12292" s="33"/>
      <c r="C12292" s="171"/>
      <c r="D12292" s="33"/>
      <c r="E12292" s="33"/>
      <c r="F12292" s="33"/>
      <c r="G12292" s="33"/>
      <c r="H12292" s="33"/>
      <c r="I12292" s="171"/>
      <c r="J12292" s="33"/>
      <c r="K12292" s="33"/>
    </row>
    <row r="12293" spans="2:11" x14ac:dyDescent="0.2">
      <c r="B12293" s="33"/>
      <c r="C12293" s="171"/>
      <c r="D12293" s="33"/>
      <c r="E12293" s="33"/>
      <c r="F12293" s="33"/>
      <c r="G12293" s="33"/>
      <c r="H12293" s="33"/>
      <c r="I12293" s="171"/>
      <c r="J12293" s="33"/>
      <c r="K12293" s="33"/>
    </row>
    <row r="12294" spans="2:11" x14ac:dyDescent="0.2">
      <c r="B12294" s="33"/>
      <c r="C12294" s="171"/>
      <c r="D12294" s="33"/>
      <c r="E12294" s="33"/>
      <c r="F12294" s="33"/>
      <c r="G12294" s="33"/>
      <c r="H12294" s="33"/>
      <c r="I12294" s="171"/>
      <c r="J12294" s="33"/>
      <c r="K12294" s="33"/>
    </row>
    <row r="12295" spans="2:11" x14ac:dyDescent="0.2">
      <c r="B12295" s="33"/>
      <c r="C12295" s="171"/>
      <c r="D12295" s="33"/>
      <c r="E12295" s="33"/>
      <c r="F12295" s="33"/>
      <c r="G12295" s="33"/>
      <c r="H12295" s="33"/>
      <c r="I12295" s="171"/>
      <c r="J12295" s="33"/>
      <c r="K12295" s="33"/>
    </row>
    <row r="12296" spans="2:11" x14ac:dyDescent="0.2">
      <c r="B12296" s="33"/>
      <c r="C12296" s="171"/>
      <c r="D12296" s="33"/>
      <c r="E12296" s="33"/>
      <c r="F12296" s="33"/>
      <c r="G12296" s="33"/>
      <c r="H12296" s="33"/>
      <c r="I12296" s="171"/>
      <c r="J12296" s="33"/>
      <c r="K12296" s="33"/>
    </row>
    <row r="12297" spans="2:11" x14ac:dyDescent="0.2">
      <c r="B12297" s="33"/>
      <c r="C12297" s="171"/>
      <c r="D12297" s="33"/>
      <c r="E12297" s="33"/>
      <c r="F12297" s="33"/>
      <c r="G12297" s="33"/>
      <c r="H12297" s="33"/>
      <c r="I12297" s="171"/>
      <c r="J12297" s="33"/>
      <c r="K12297" s="33"/>
    </row>
    <row r="12298" spans="2:11" x14ac:dyDescent="0.2">
      <c r="B12298" s="33"/>
      <c r="C12298" s="171"/>
      <c r="D12298" s="33"/>
      <c r="E12298" s="33"/>
      <c r="F12298" s="33"/>
      <c r="G12298" s="33"/>
      <c r="H12298" s="33"/>
      <c r="I12298" s="171"/>
      <c r="J12298" s="33"/>
      <c r="K12298" s="33"/>
    </row>
    <row r="12299" spans="2:11" x14ac:dyDescent="0.2">
      <c r="B12299" s="33"/>
      <c r="C12299" s="171"/>
      <c r="D12299" s="33"/>
      <c r="E12299" s="33"/>
      <c r="F12299" s="33"/>
      <c r="G12299" s="33"/>
      <c r="H12299" s="33"/>
      <c r="I12299" s="171"/>
      <c r="J12299" s="33"/>
      <c r="K12299" s="33"/>
    </row>
    <row r="12300" spans="2:11" x14ac:dyDescent="0.2">
      <c r="B12300" s="33"/>
      <c r="C12300" s="171"/>
      <c r="D12300" s="33"/>
      <c r="E12300" s="33"/>
      <c r="F12300" s="33"/>
      <c r="G12300" s="33"/>
      <c r="H12300" s="33"/>
      <c r="I12300" s="171"/>
      <c r="J12300" s="33"/>
      <c r="K12300" s="33"/>
    </row>
    <row r="12301" spans="2:11" x14ac:dyDescent="0.2">
      <c r="B12301" s="33"/>
      <c r="C12301" s="171"/>
      <c r="D12301" s="33"/>
      <c r="E12301" s="33"/>
      <c r="F12301" s="33"/>
      <c r="G12301" s="33"/>
      <c r="H12301" s="33"/>
      <c r="I12301" s="171"/>
      <c r="J12301" s="33"/>
      <c r="K12301" s="33"/>
    </row>
    <row r="12302" spans="2:11" x14ac:dyDescent="0.2">
      <c r="B12302" s="33"/>
      <c r="C12302" s="171"/>
      <c r="D12302" s="33"/>
      <c r="E12302" s="33"/>
      <c r="F12302" s="33"/>
      <c r="G12302" s="33"/>
      <c r="H12302" s="33"/>
      <c r="I12302" s="171"/>
      <c r="J12302" s="33"/>
      <c r="K12302" s="33"/>
    </row>
    <row r="12303" spans="2:11" x14ac:dyDescent="0.2">
      <c r="B12303" s="33"/>
      <c r="C12303" s="171"/>
      <c r="D12303" s="33"/>
      <c r="E12303" s="33"/>
      <c r="F12303" s="33"/>
      <c r="G12303" s="33"/>
      <c r="H12303" s="33"/>
      <c r="I12303" s="171"/>
      <c r="J12303" s="33"/>
      <c r="K12303" s="33"/>
    </row>
    <row r="12304" spans="2:11" x14ac:dyDescent="0.2">
      <c r="B12304" s="33"/>
      <c r="C12304" s="171"/>
      <c r="D12304" s="33"/>
      <c r="E12304" s="33"/>
      <c r="F12304" s="33"/>
      <c r="G12304" s="33"/>
      <c r="H12304" s="33"/>
      <c r="I12304" s="171"/>
      <c r="J12304" s="33"/>
      <c r="K12304" s="33"/>
    </row>
    <row r="12305" spans="2:11" x14ac:dyDescent="0.2">
      <c r="B12305" s="33"/>
      <c r="C12305" s="171"/>
      <c r="D12305" s="33"/>
      <c r="E12305" s="33"/>
      <c r="F12305" s="33"/>
      <c r="G12305" s="33"/>
      <c r="H12305" s="33"/>
      <c r="I12305" s="171"/>
      <c r="J12305" s="33"/>
      <c r="K12305" s="33"/>
    </row>
    <row r="12306" spans="2:11" x14ac:dyDescent="0.2">
      <c r="B12306" s="33"/>
      <c r="C12306" s="171"/>
      <c r="D12306" s="33"/>
      <c r="E12306" s="33"/>
      <c r="F12306" s="33"/>
      <c r="G12306" s="33"/>
      <c r="H12306" s="33"/>
      <c r="I12306" s="171"/>
      <c r="J12306" s="33"/>
      <c r="K12306" s="33"/>
    </row>
    <row r="12307" spans="2:11" x14ac:dyDescent="0.2">
      <c r="B12307" s="33"/>
      <c r="C12307" s="171"/>
      <c r="D12307" s="33"/>
      <c r="E12307" s="33"/>
      <c r="F12307" s="33"/>
      <c r="G12307" s="33"/>
      <c r="H12307" s="33"/>
      <c r="I12307" s="171"/>
      <c r="J12307" s="33"/>
      <c r="K12307" s="33"/>
    </row>
    <row r="12308" spans="2:11" x14ac:dyDescent="0.2">
      <c r="B12308" s="33"/>
      <c r="C12308" s="171"/>
      <c r="D12308" s="33"/>
      <c r="E12308" s="33"/>
      <c r="F12308" s="33"/>
      <c r="G12308" s="33"/>
      <c r="H12308" s="33"/>
      <c r="I12308" s="171"/>
      <c r="J12308" s="33"/>
      <c r="K12308" s="33"/>
    </row>
    <row r="12309" spans="2:11" x14ac:dyDescent="0.2">
      <c r="B12309" s="33"/>
      <c r="C12309" s="171"/>
      <c r="D12309" s="33"/>
      <c r="E12309" s="33"/>
      <c r="F12309" s="33"/>
      <c r="G12309" s="33"/>
      <c r="H12309" s="33"/>
      <c r="I12309" s="171"/>
      <c r="J12309" s="33"/>
      <c r="K12309" s="33"/>
    </row>
    <row r="12310" spans="2:11" x14ac:dyDescent="0.2">
      <c r="B12310" s="33"/>
      <c r="C12310" s="171"/>
      <c r="D12310" s="33"/>
      <c r="E12310" s="33"/>
      <c r="F12310" s="33"/>
      <c r="G12310" s="33"/>
      <c r="H12310" s="33"/>
      <c r="I12310" s="171"/>
      <c r="J12310" s="33"/>
      <c r="K12310" s="33"/>
    </row>
    <row r="12311" spans="2:11" x14ac:dyDescent="0.2">
      <c r="B12311" s="33"/>
      <c r="C12311" s="171"/>
      <c r="D12311" s="33"/>
      <c r="E12311" s="33"/>
      <c r="F12311" s="33"/>
      <c r="G12311" s="33"/>
      <c r="H12311" s="33"/>
      <c r="I12311" s="171"/>
      <c r="J12311" s="33"/>
      <c r="K12311" s="33"/>
    </row>
    <row r="12312" spans="2:11" x14ac:dyDescent="0.2">
      <c r="B12312" s="33"/>
      <c r="C12312" s="171"/>
      <c r="D12312" s="33"/>
      <c r="E12312" s="33"/>
      <c r="F12312" s="33"/>
      <c r="G12312" s="33"/>
      <c r="H12312" s="33"/>
      <c r="I12312" s="171"/>
      <c r="J12312" s="33"/>
      <c r="K12312" s="33"/>
    </row>
    <row r="12313" spans="2:11" x14ac:dyDescent="0.2">
      <c r="B12313" s="33"/>
      <c r="C12313" s="171"/>
      <c r="D12313" s="33"/>
      <c r="E12313" s="33"/>
      <c r="F12313" s="33"/>
      <c r="G12313" s="33"/>
      <c r="H12313" s="33"/>
      <c r="I12313" s="171"/>
      <c r="J12313" s="33"/>
      <c r="K12313" s="33"/>
    </row>
    <row r="12314" spans="2:11" x14ac:dyDescent="0.2">
      <c r="B12314" s="33"/>
      <c r="C12314" s="171"/>
      <c r="D12314" s="33"/>
      <c r="E12314" s="33"/>
      <c r="F12314" s="33"/>
      <c r="G12314" s="33"/>
      <c r="H12314" s="33"/>
      <c r="I12314" s="171"/>
      <c r="J12314" s="33"/>
      <c r="K12314" s="33"/>
    </row>
    <row r="12315" spans="2:11" x14ac:dyDescent="0.2">
      <c r="B12315" s="33"/>
      <c r="C12315" s="171"/>
      <c r="D12315" s="33"/>
      <c r="E12315" s="33"/>
      <c r="F12315" s="33"/>
      <c r="G12315" s="33"/>
      <c r="H12315" s="33"/>
      <c r="I12315" s="171"/>
      <c r="J12315" s="33"/>
      <c r="K12315" s="33"/>
    </row>
    <row r="12316" spans="2:11" x14ac:dyDescent="0.2">
      <c r="B12316" s="33"/>
      <c r="C12316" s="171"/>
      <c r="D12316" s="33"/>
      <c r="E12316" s="33"/>
      <c r="F12316" s="33"/>
      <c r="G12316" s="33"/>
      <c r="H12316" s="33"/>
      <c r="I12316" s="171"/>
      <c r="J12316" s="33"/>
      <c r="K12316" s="33"/>
    </row>
    <row r="12317" spans="2:11" x14ac:dyDescent="0.2">
      <c r="B12317" s="33"/>
      <c r="C12317" s="171"/>
      <c r="D12317" s="33"/>
      <c r="E12317" s="33"/>
      <c r="F12317" s="33"/>
      <c r="G12317" s="33"/>
      <c r="H12317" s="33"/>
      <c r="I12317" s="171"/>
      <c r="J12317" s="33"/>
      <c r="K12317" s="33"/>
    </row>
    <row r="12318" spans="2:11" x14ac:dyDescent="0.2">
      <c r="B12318" s="33"/>
      <c r="C12318" s="171"/>
      <c r="D12318" s="33"/>
      <c r="E12318" s="33"/>
      <c r="F12318" s="33"/>
      <c r="G12318" s="33"/>
      <c r="H12318" s="33"/>
      <c r="I12318" s="171"/>
      <c r="J12318" s="33"/>
      <c r="K12318" s="33"/>
    </row>
    <row r="12319" spans="2:11" x14ac:dyDescent="0.2">
      <c r="B12319" s="33"/>
      <c r="C12319" s="171"/>
      <c r="D12319" s="33"/>
      <c r="E12319" s="33"/>
      <c r="F12319" s="33"/>
      <c r="G12319" s="33"/>
      <c r="H12319" s="33"/>
      <c r="I12319" s="171"/>
      <c r="J12319" s="33"/>
      <c r="K12319" s="33"/>
    </row>
    <row r="12320" spans="2:11" x14ac:dyDescent="0.2">
      <c r="B12320" s="33"/>
      <c r="C12320" s="171"/>
      <c r="D12320" s="33"/>
      <c r="E12320" s="33"/>
      <c r="F12320" s="33"/>
      <c r="G12320" s="33"/>
      <c r="H12320" s="33"/>
      <c r="I12320" s="171"/>
      <c r="J12320" s="33"/>
      <c r="K12320" s="33"/>
    </row>
    <row r="12321" spans="2:11" x14ac:dyDescent="0.2">
      <c r="B12321" s="33"/>
      <c r="C12321" s="171"/>
      <c r="D12321" s="33"/>
      <c r="E12321" s="33"/>
      <c r="F12321" s="33"/>
      <c r="G12321" s="33"/>
      <c r="H12321" s="33"/>
      <c r="I12321" s="171"/>
      <c r="J12321" s="33"/>
      <c r="K12321" s="33"/>
    </row>
    <row r="12322" spans="2:11" x14ac:dyDescent="0.2">
      <c r="B12322" s="33"/>
      <c r="C12322" s="171"/>
      <c r="D12322" s="33"/>
      <c r="E12322" s="33"/>
      <c r="F12322" s="33"/>
      <c r="G12322" s="33"/>
      <c r="H12322" s="33"/>
      <c r="I12322" s="171"/>
      <c r="J12322" s="33"/>
      <c r="K12322" s="33"/>
    </row>
    <row r="12323" spans="2:11" x14ac:dyDescent="0.2">
      <c r="B12323" s="33"/>
      <c r="C12323" s="171"/>
      <c r="D12323" s="33"/>
      <c r="E12323" s="33"/>
      <c r="F12323" s="33"/>
      <c r="G12323" s="33"/>
      <c r="H12323" s="33"/>
      <c r="I12323" s="171"/>
      <c r="J12323" s="33"/>
      <c r="K12323" s="33"/>
    </row>
    <row r="12324" spans="2:11" x14ac:dyDescent="0.2">
      <c r="B12324" s="33"/>
      <c r="C12324" s="171"/>
      <c r="D12324" s="33"/>
      <c r="E12324" s="33"/>
      <c r="F12324" s="33"/>
      <c r="G12324" s="33"/>
      <c r="H12324" s="33"/>
      <c r="I12324" s="171"/>
      <c r="J12324" s="33"/>
      <c r="K12324" s="33"/>
    </row>
    <row r="12325" spans="2:11" x14ac:dyDescent="0.2">
      <c r="B12325" s="33"/>
      <c r="C12325" s="171"/>
      <c r="D12325" s="33"/>
      <c r="E12325" s="33"/>
      <c r="F12325" s="33"/>
      <c r="G12325" s="33"/>
      <c r="H12325" s="33"/>
      <c r="I12325" s="171"/>
      <c r="J12325" s="33"/>
      <c r="K12325" s="33"/>
    </row>
    <row r="12326" spans="2:11" x14ac:dyDescent="0.2">
      <c r="B12326" s="33"/>
      <c r="C12326" s="171"/>
      <c r="D12326" s="33"/>
      <c r="E12326" s="33"/>
      <c r="F12326" s="33"/>
      <c r="G12326" s="33"/>
      <c r="H12326" s="33"/>
      <c r="I12326" s="171"/>
      <c r="J12326" s="33"/>
      <c r="K12326" s="33"/>
    </row>
    <row r="12327" spans="2:11" x14ac:dyDescent="0.2">
      <c r="B12327" s="33"/>
      <c r="C12327" s="171"/>
      <c r="D12327" s="33"/>
      <c r="E12327" s="33"/>
      <c r="F12327" s="33"/>
      <c r="G12327" s="33"/>
      <c r="H12327" s="33"/>
      <c r="I12327" s="171"/>
      <c r="J12327" s="33"/>
      <c r="K12327" s="33"/>
    </row>
    <row r="12328" spans="2:11" x14ac:dyDescent="0.2">
      <c r="B12328" s="33"/>
      <c r="C12328" s="171"/>
      <c r="D12328" s="33"/>
      <c r="E12328" s="33"/>
      <c r="F12328" s="33"/>
      <c r="G12328" s="33"/>
      <c r="H12328" s="33"/>
      <c r="I12328" s="171"/>
      <c r="J12328" s="33"/>
      <c r="K12328" s="33"/>
    </row>
    <row r="12329" spans="2:11" x14ac:dyDescent="0.2">
      <c r="B12329" s="33"/>
      <c r="C12329" s="171"/>
      <c r="D12329" s="33"/>
      <c r="E12329" s="33"/>
      <c r="F12329" s="33"/>
      <c r="G12329" s="33"/>
      <c r="H12329" s="33"/>
      <c r="I12329" s="171"/>
      <c r="J12329" s="33"/>
      <c r="K12329" s="33"/>
    </row>
    <row r="12330" spans="2:11" x14ac:dyDescent="0.2">
      <c r="B12330" s="33"/>
      <c r="C12330" s="171"/>
      <c r="D12330" s="33"/>
      <c r="E12330" s="33"/>
      <c r="F12330" s="33"/>
      <c r="G12330" s="33"/>
      <c r="H12330" s="33"/>
      <c r="I12330" s="171"/>
      <c r="J12330" s="33"/>
      <c r="K12330" s="33"/>
    </row>
    <row r="12331" spans="2:11" x14ac:dyDescent="0.2">
      <c r="B12331" s="33"/>
      <c r="C12331" s="171"/>
      <c r="D12331" s="33"/>
      <c r="E12331" s="33"/>
      <c r="F12331" s="33"/>
      <c r="G12331" s="33"/>
      <c r="H12331" s="33"/>
      <c r="I12331" s="171"/>
      <c r="J12331" s="33"/>
      <c r="K12331" s="33"/>
    </row>
    <row r="12332" spans="2:11" x14ac:dyDescent="0.2">
      <c r="B12332" s="33"/>
      <c r="C12332" s="171"/>
      <c r="D12332" s="33"/>
      <c r="E12332" s="33"/>
      <c r="F12332" s="33"/>
      <c r="G12332" s="33"/>
      <c r="H12332" s="33"/>
      <c r="I12332" s="171"/>
      <c r="J12332" s="33"/>
      <c r="K12332" s="33"/>
    </row>
    <row r="12333" spans="2:11" x14ac:dyDescent="0.2">
      <c r="B12333" s="33"/>
      <c r="C12333" s="171"/>
      <c r="D12333" s="33"/>
      <c r="E12333" s="33"/>
      <c r="F12333" s="33"/>
      <c r="G12333" s="33"/>
      <c r="H12333" s="33"/>
      <c r="I12333" s="171"/>
      <c r="J12333" s="33"/>
      <c r="K12333" s="33"/>
    </row>
    <row r="12334" spans="2:11" x14ac:dyDescent="0.2">
      <c r="B12334" s="33"/>
      <c r="C12334" s="171"/>
      <c r="D12334" s="33"/>
      <c r="E12334" s="33"/>
      <c r="F12334" s="33"/>
      <c r="G12334" s="33"/>
      <c r="H12334" s="33"/>
      <c r="I12334" s="171"/>
      <c r="J12334" s="33"/>
      <c r="K12334" s="33"/>
    </row>
    <row r="12335" spans="2:11" x14ac:dyDescent="0.2">
      <c r="B12335" s="33"/>
      <c r="C12335" s="171"/>
      <c r="D12335" s="33"/>
      <c r="E12335" s="33"/>
      <c r="F12335" s="33"/>
      <c r="G12335" s="33"/>
      <c r="H12335" s="33"/>
      <c r="I12335" s="171"/>
      <c r="J12335" s="33"/>
      <c r="K12335" s="33"/>
    </row>
    <row r="12336" spans="2:11" x14ac:dyDescent="0.2">
      <c r="B12336" s="33"/>
      <c r="C12336" s="171"/>
      <c r="D12336" s="33"/>
      <c r="E12336" s="33"/>
      <c r="F12336" s="33"/>
      <c r="G12336" s="33"/>
      <c r="H12336" s="33"/>
      <c r="I12336" s="171"/>
      <c r="J12336" s="33"/>
      <c r="K12336" s="33"/>
    </row>
    <row r="12337" spans="2:11" x14ac:dyDescent="0.2">
      <c r="B12337" s="33"/>
      <c r="C12337" s="171"/>
      <c r="D12337" s="33"/>
      <c r="E12337" s="33"/>
      <c r="F12337" s="33"/>
      <c r="G12337" s="33"/>
      <c r="H12337" s="33"/>
      <c r="I12337" s="171"/>
      <c r="J12337" s="33"/>
      <c r="K12337" s="33"/>
    </row>
    <row r="12338" spans="2:11" x14ac:dyDescent="0.2">
      <c r="B12338" s="33"/>
      <c r="C12338" s="171"/>
      <c r="D12338" s="33"/>
      <c r="E12338" s="33"/>
      <c r="F12338" s="33"/>
      <c r="G12338" s="33"/>
      <c r="H12338" s="33"/>
      <c r="I12338" s="171"/>
      <c r="J12338" s="33"/>
      <c r="K12338" s="33"/>
    </row>
    <row r="12339" spans="2:11" x14ac:dyDescent="0.2">
      <c r="B12339" s="33"/>
      <c r="C12339" s="171"/>
      <c r="D12339" s="33"/>
      <c r="E12339" s="33"/>
      <c r="F12339" s="33"/>
      <c r="G12339" s="33"/>
      <c r="H12339" s="33"/>
      <c r="I12339" s="171"/>
      <c r="J12339" s="33"/>
      <c r="K12339" s="33"/>
    </row>
    <row r="12340" spans="2:11" x14ac:dyDescent="0.2">
      <c r="B12340" s="33"/>
      <c r="C12340" s="171"/>
      <c r="D12340" s="33"/>
      <c r="E12340" s="33"/>
      <c r="F12340" s="33"/>
      <c r="G12340" s="33"/>
      <c r="H12340" s="33"/>
      <c r="I12340" s="171"/>
      <c r="J12340" s="33"/>
      <c r="K12340" s="33"/>
    </row>
    <row r="12341" spans="2:11" x14ac:dyDescent="0.2">
      <c r="B12341" s="33"/>
      <c r="C12341" s="171"/>
      <c r="D12341" s="33"/>
      <c r="E12341" s="33"/>
      <c r="F12341" s="33"/>
      <c r="G12341" s="33"/>
      <c r="H12341" s="33"/>
      <c r="I12341" s="171"/>
      <c r="J12341" s="33"/>
      <c r="K12341" s="33"/>
    </row>
    <row r="12342" spans="2:11" x14ac:dyDescent="0.2">
      <c r="B12342" s="33"/>
      <c r="C12342" s="171"/>
      <c r="D12342" s="33"/>
      <c r="E12342" s="33"/>
      <c r="F12342" s="33"/>
      <c r="G12342" s="33"/>
      <c r="H12342" s="33"/>
      <c r="I12342" s="171"/>
      <c r="J12342" s="33"/>
      <c r="K12342" s="33"/>
    </row>
    <row r="12343" spans="2:11" x14ac:dyDescent="0.2">
      <c r="B12343" s="33"/>
      <c r="C12343" s="171"/>
      <c r="D12343" s="33"/>
      <c r="E12343" s="33"/>
      <c r="F12343" s="33"/>
      <c r="G12343" s="33"/>
      <c r="H12343" s="33"/>
      <c r="I12343" s="171"/>
      <c r="J12343" s="33"/>
      <c r="K12343" s="33"/>
    </row>
    <row r="12344" spans="2:11" x14ac:dyDescent="0.2">
      <c r="B12344" s="33"/>
      <c r="C12344" s="171"/>
      <c r="D12344" s="33"/>
      <c r="E12344" s="33"/>
      <c r="F12344" s="33"/>
      <c r="G12344" s="33"/>
      <c r="H12344" s="33"/>
      <c r="I12344" s="171"/>
      <c r="J12344" s="33"/>
      <c r="K12344" s="33"/>
    </row>
    <row r="12345" spans="2:11" x14ac:dyDescent="0.2">
      <c r="B12345" s="33"/>
      <c r="C12345" s="171"/>
      <c r="D12345" s="33"/>
      <c r="E12345" s="33"/>
      <c r="F12345" s="33"/>
      <c r="G12345" s="33"/>
      <c r="H12345" s="33"/>
      <c r="I12345" s="171"/>
      <c r="J12345" s="33"/>
      <c r="K12345" s="33"/>
    </row>
    <row r="12346" spans="2:11" x14ac:dyDescent="0.2">
      <c r="B12346" s="33"/>
      <c r="C12346" s="171"/>
      <c r="D12346" s="33"/>
      <c r="E12346" s="33"/>
      <c r="F12346" s="33"/>
      <c r="G12346" s="33"/>
      <c r="H12346" s="33"/>
      <c r="I12346" s="171"/>
      <c r="J12346" s="33"/>
      <c r="K12346" s="33"/>
    </row>
    <row r="12347" spans="2:11" x14ac:dyDescent="0.2">
      <c r="B12347" s="33"/>
      <c r="C12347" s="171"/>
      <c r="D12347" s="33"/>
      <c r="E12347" s="33"/>
      <c r="F12347" s="33"/>
      <c r="G12347" s="33"/>
      <c r="H12347" s="33"/>
      <c r="I12347" s="171"/>
      <c r="J12347" s="33"/>
      <c r="K12347" s="33"/>
    </row>
    <row r="12348" spans="2:11" x14ac:dyDescent="0.2">
      <c r="B12348" s="33"/>
      <c r="C12348" s="171"/>
      <c r="D12348" s="33"/>
      <c r="E12348" s="33"/>
      <c r="F12348" s="33"/>
      <c r="G12348" s="33"/>
      <c r="H12348" s="33"/>
      <c r="I12348" s="171"/>
      <c r="J12348" s="33"/>
      <c r="K12348" s="33"/>
    </row>
    <row r="12349" spans="2:11" x14ac:dyDescent="0.2">
      <c r="B12349" s="33"/>
      <c r="C12349" s="171"/>
      <c r="D12349" s="33"/>
      <c r="E12349" s="33"/>
      <c r="F12349" s="33"/>
      <c r="G12349" s="33"/>
      <c r="H12349" s="33"/>
      <c r="I12349" s="171"/>
      <c r="J12349" s="33"/>
      <c r="K12349" s="33"/>
    </row>
    <row r="12350" spans="2:11" x14ac:dyDescent="0.2">
      <c r="B12350" s="33"/>
      <c r="C12350" s="171"/>
      <c r="D12350" s="33"/>
      <c r="E12350" s="33"/>
      <c r="F12350" s="33"/>
      <c r="G12350" s="33"/>
      <c r="H12350" s="33"/>
      <c r="I12350" s="171"/>
      <c r="J12350" s="33"/>
      <c r="K12350" s="33"/>
    </row>
    <row r="12351" spans="2:11" x14ac:dyDescent="0.2">
      <c r="B12351" s="33"/>
      <c r="C12351" s="171"/>
      <c r="D12351" s="33"/>
      <c r="E12351" s="33"/>
      <c r="F12351" s="33"/>
      <c r="G12351" s="33"/>
      <c r="H12351" s="33"/>
      <c r="I12351" s="171"/>
      <c r="J12351" s="33"/>
      <c r="K12351" s="33"/>
    </row>
    <row r="12352" spans="2:11" x14ac:dyDescent="0.2">
      <c r="B12352" s="33"/>
      <c r="C12352" s="171"/>
      <c r="D12352" s="33"/>
      <c r="E12352" s="33"/>
      <c r="F12352" s="33"/>
      <c r="G12352" s="33"/>
      <c r="H12352" s="33"/>
      <c r="I12352" s="171"/>
      <c r="J12352" s="33"/>
      <c r="K12352" s="33"/>
    </row>
    <row r="12353" spans="2:11" x14ac:dyDescent="0.2">
      <c r="B12353" s="33"/>
      <c r="C12353" s="171"/>
      <c r="D12353" s="33"/>
      <c r="E12353" s="33"/>
      <c r="F12353" s="33"/>
      <c r="G12353" s="33"/>
      <c r="H12353" s="33"/>
      <c r="I12353" s="171"/>
      <c r="J12353" s="33"/>
      <c r="K12353" s="33"/>
    </row>
    <row r="12354" spans="2:11" x14ac:dyDescent="0.2">
      <c r="B12354" s="33"/>
      <c r="C12354" s="171"/>
      <c r="D12354" s="33"/>
      <c r="E12354" s="33"/>
      <c r="F12354" s="33"/>
      <c r="G12354" s="33"/>
      <c r="H12354" s="33"/>
      <c r="I12354" s="171"/>
      <c r="J12354" s="33"/>
      <c r="K12354" s="33"/>
    </row>
    <row r="12355" spans="2:11" x14ac:dyDescent="0.2">
      <c r="B12355" s="33"/>
      <c r="C12355" s="171"/>
      <c r="D12355" s="33"/>
      <c r="E12355" s="33"/>
      <c r="F12355" s="33"/>
      <c r="G12355" s="33"/>
      <c r="H12355" s="33"/>
      <c r="I12355" s="171"/>
      <c r="J12355" s="33"/>
      <c r="K12355" s="33"/>
    </row>
    <row r="12356" spans="2:11" x14ac:dyDescent="0.2">
      <c r="B12356" s="33"/>
      <c r="C12356" s="171"/>
      <c r="D12356" s="33"/>
      <c r="E12356" s="33"/>
      <c r="F12356" s="33"/>
      <c r="G12356" s="33"/>
      <c r="H12356" s="33"/>
      <c r="I12356" s="171"/>
      <c r="J12356" s="33"/>
      <c r="K12356" s="33"/>
    </row>
    <row r="12357" spans="2:11" x14ac:dyDescent="0.2">
      <c r="B12357" s="33"/>
      <c r="C12357" s="171"/>
      <c r="D12357" s="33"/>
      <c r="E12357" s="33"/>
      <c r="F12357" s="33"/>
      <c r="G12357" s="33"/>
      <c r="H12357" s="33"/>
      <c r="I12357" s="171"/>
      <c r="J12357" s="33"/>
      <c r="K12357" s="33"/>
    </row>
    <row r="12358" spans="2:11" x14ac:dyDescent="0.2">
      <c r="B12358" s="33"/>
      <c r="C12358" s="171"/>
      <c r="D12358" s="33"/>
      <c r="E12358" s="33"/>
      <c r="F12358" s="33"/>
      <c r="G12358" s="33"/>
      <c r="H12358" s="33"/>
      <c r="I12358" s="171"/>
      <c r="J12358" s="33"/>
      <c r="K12358" s="33"/>
    </row>
    <row r="12359" spans="2:11" x14ac:dyDescent="0.2">
      <c r="B12359" s="33"/>
      <c r="C12359" s="171"/>
      <c r="D12359" s="33"/>
      <c r="E12359" s="33"/>
      <c r="F12359" s="33"/>
      <c r="G12359" s="33"/>
      <c r="H12359" s="33"/>
      <c r="I12359" s="171"/>
      <c r="J12359" s="33"/>
      <c r="K12359" s="33"/>
    </row>
    <row r="12360" spans="2:11" x14ac:dyDescent="0.2">
      <c r="B12360" s="33"/>
      <c r="C12360" s="171"/>
      <c r="D12360" s="33"/>
      <c r="E12360" s="33"/>
      <c r="F12360" s="33"/>
      <c r="G12360" s="33"/>
      <c r="H12360" s="33"/>
      <c r="I12360" s="171"/>
      <c r="J12360" s="33"/>
      <c r="K12360" s="33"/>
    </row>
    <row r="12361" spans="2:11" x14ac:dyDescent="0.2">
      <c r="B12361" s="33"/>
      <c r="C12361" s="171"/>
      <c r="D12361" s="33"/>
      <c r="E12361" s="33"/>
      <c r="F12361" s="33"/>
      <c r="G12361" s="33"/>
      <c r="H12361" s="33"/>
      <c r="I12361" s="171"/>
      <c r="J12361" s="33"/>
      <c r="K12361" s="33"/>
    </row>
    <row r="12362" spans="2:11" x14ac:dyDescent="0.2">
      <c r="B12362" s="33"/>
      <c r="C12362" s="171"/>
      <c r="D12362" s="33"/>
      <c r="E12362" s="33"/>
      <c r="F12362" s="33"/>
      <c r="G12362" s="33"/>
      <c r="H12362" s="33"/>
      <c r="I12362" s="171"/>
      <c r="J12362" s="33"/>
      <c r="K12362" s="33"/>
    </row>
    <row r="12363" spans="2:11" x14ac:dyDescent="0.2">
      <c r="B12363" s="33"/>
      <c r="C12363" s="171"/>
      <c r="D12363" s="33"/>
      <c r="E12363" s="33"/>
      <c r="F12363" s="33"/>
      <c r="G12363" s="33"/>
      <c r="H12363" s="33"/>
      <c r="I12363" s="171"/>
      <c r="J12363" s="33"/>
      <c r="K12363" s="33"/>
    </row>
    <row r="12364" spans="2:11" x14ac:dyDescent="0.2">
      <c r="B12364" s="33"/>
      <c r="C12364" s="171"/>
      <c r="D12364" s="33"/>
      <c r="E12364" s="33"/>
      <c r="F12364" s="33"/>
      <c r="G12364" s="33"/>
      <c r="H12364" s="33"/>
      <c r="I12364" s="171"/>
      <c r="J12364" s="33"/>
      <c r="K12364" s="33"/>
    </row>
    <row r="12365" spans="2:11" x14ac:dyDescent="0.2">
      <c r="B12365" s="33"/>
      <c r="C12365" s="171"/>
      <c r="D12365" s="33"/>
      <c r="E12365" s="33"/>
      <c r="F12365" s="33"/>
      <c r="G12365" s="33"/>
      <c r="H12365" s="33"/>
      <c r="I12365" s="171"/>
      <c r="J12365" s="33"/>
      <c r="K12365" s="33"/>
    </row>
    <row r="12366" spans="2:11" x14ac:dyDescent="0.2">
      <c r="B12366" s="33"/>
      <c r="C12366" s="171"/>
      <c r="D12366" s="33"/>
      <c r="E12366" s="33"/>
      <c r="F12366" s="33"/>
      <c r="G12366" s="33"/>
      <c r="H12366" s="33"/>
      <c r="I12366" s="171"/>
      <c r="J12366" s="33"/>
      <c r="K12366" s="33"/>
    </row>
    <row r="12367" spans="2:11" x14ac:dyDescent="0.2">
      <c r="B12367" s="33"/>
      <c r="C12367" s="171"/>
      <c r="D12367" s="33"/>
      <c r="E12367" s="33"/>
      <c r="F12367" s="33"/>
      <c r="G12367" s="33"/>
      <c r="H12367" s="33"/>
      <c r="I12367" s="171"/>
      <c r="J12367" s="33"/>
      <c r="K12367" s="33"/>
    </row>
    <row r="12368" spans="2:11" x14ac:dyDescent="0.2">
      <c r="B12368" s="33"/>
      <c r="C12368" s="171"/>
      <c r="D12368" s="33"/>
      <c r="E12368" s="33"/>
      <c r="F12368" s="33"/>
      <c r="G12368" s="33"/>
      <c r="H12368" s="33"/>
      <c r="I12368" s="171"/>
      <c r="J12368" s="33"/>
      <c r="K12368" s="33"/>
    </row>
    <row r="12369" spans="2:11" x14ac:dyDescent="0.2">
      <c r="B12369" s="33"/>
      <c r="C12369" s="171"/>
      <c r="D12369" s="33"/>
      <c r="E12369" s="33"/>
      <c r="F12369" s="33"/>
      <c r="G12369" s="33"/>
      <c r="H12369" s="33"/>
      <c r="I12369" s="171"/>
      <c r="J12369" s="33"/>
      <c r="K12369" s="33"/>
    </row>
    <row r="12370" spans="2:11" x14ac:dyDescent="0.2">
      <c r="B12370" s="33"/>
      <c r="C12370" s="171"/>
      <c r="D12370" s="33"/>
      <c r="E12370" s="33"/>
      <c r="F12370" s="33"/>
      <c r="G12370" s="33"/>
      <c r="H12370" s="33"/>
      <c r="I12370" s="171"/>
      <c r="J12370" s="33"/>
      <c r="K12370" s="33"/>
    </row>
    <row r="12371" spans="2:11" x14ac:dyDescent="0.2">
      <c r="B12371" s="33"/>
      <c r="C12371" s="171"/>
      <c r="D12371" s="33"/>
      <c r="E12371" s="33"/>
      <c r="F12371" s="33"/>
      <c r="G12371" s="33"/>
      <c r="H12371" s="33"/>
      <c r="I12371" s="171"/>
      <c r="J12371" s="33"/>
      <c r="K12371" s="33"/>
    </row>
    <row r="12372" spans="2:11" x14ac:dyDescent="0.2">
      <c r="B12372" s="33"/>
      <c r="C12372" s="171"/>
      <c r="D12372" s="33"/>
      <c r="E12372" s="33"/>
      <c r="F12372" s="33"/>
      <c r="G12372" s="33"/>
      <c r="H12372" s="33"/>
      <c r="I12372" s="171"/>
      <c r="J12372" s="33"/>
      <c r="K12372" s="33"/>
    </row>
    <row r="12373" spans="2:11" x14ac:dyDescent="0.2">
      <c r="B12373" s="33"/>
      <c r="C12373" s="171"/>
      <c r="D12373" s="33"/>
      <c r="E12373" s="33"/>
      <c r="F12373" s="33"/>
      <c r="G12373" s="33"/>
      <c r="H12373" s="33"/>
      <c r="I12373" s="171"/>
      <c r="J12373" s="33"/>
      <c r="K12373" s="33"/>
    </row>
    <row r="12374" spans="2:11" x14ac:dyDescent="0.2">
      <c r="B12374" s="33"/>
      <c r="C12374" s="171"/>
      <c r="D12374" s="33"/>
      <c r="E12374" s="33"/>
      <c r="F12374" s="33"/>
      <c r="G12374" s="33"/>
      <c r="H12374" s="33"/>
      <c r="I12374" s="171"/>
      <c r="J12374" s="33"/>
      <c r="K12374" s="33"/>
    </row>
    <row r="12375" spans="2:11" x14ac:dyDescent="0.2">
      <c r="B12375" s="33"/>
      <c r="C12375" s="171"/>
      <c r="D12375" s="33"/>
      <c r="E12375" s="33"/>
      <c r="F12375" s="33"/>
      <c r="G12375" s="33"/>
      <c r="H12375" s="33"/>
      <c r="I12375" s="171"/>
      <c r="J12375" s="33"/>
      <c r="K12375" s="33"/>
    </row>
    <row r="12376" spans="2:11" x14ac:dyDescent="0.2">
      <c r="B12376" s="33"/>
      <c r="C12376" s="171"/>
      <c r="D12376" s="33"/>
      <c r="E12376" s="33"/>
      <c r="F12376" s="33"/>
      <c r="G12376" s="33"/>
      <c r="H12376" s="33"/>
      <c r="I12376" s="171"/>
      <c r="J12376" s="33"/>
      <c r="K12376" s="33"/>
    </row>
    <row r="12377" spans="2:11" x14ac:dyDescent="0.2">
      <c r="B12377" s="33"/>
      <c r="C12377" s="171"/>
      <c r="D12377" s="33"/>
      <c r="E12377" s="33"/>
      <c r="F12377" s="33"/>
      <c r="G12377" s="33"/>
      <c r="H12377" s="33"/>
      <c r="I12377" s="171"/>
      <c r="J12377" s="33"/>
      <c r="K12377" s="33"/>
    </row>
    <row r="12378" spans="2:11" x14ac:dyDescent="0.2">
      <c r="B12378" s="33"/>
      <c r="C12378" s="171"/>
      <c r="D12378" s="33"/>
      <c r="E12378" s="33"/>
      <c r="F12378" s="33"/>
      <c r="G12378" s="33"/>
      <c r="H12378" s="33"/>
      <c r="I12378" s="171"/>
      <c r="J12378" s="33"/>
      <c r="K12378" s="33"/>
    </row>
    <row r="12379" spans="2:11" x14ac:dyDescent="0.2">
      <c r="B12379" s="33"/>
      <c r="C12379" s="171"/>
      <c r="D12379" s="33"/>
      <c r="E12379" s="33"/>
      <c r="F12379" s="33"/>
      <c r="G12379" s="33"/>
      <c r="H12379" s="33"/>
      <c r="I12379" s="171"/>
      <c r="J12379" s="33"/>
      <c r="K12379" s="33"/>
    </row>
    <row r="12380" spans="2:11" x14ac:dyDescent="0.2">
      <c r="B12380" s="33"/>
      <c r="C12380" s="171"/>
      <c r="D12380" s="33"/>
      <c r="E12380" s="33"/>
      <c r="F12380" s="33"/>
      <c r="G12380" s="33"/>
      <c r="H12380" s="33"/>
      <c r="I12380" s="171"/>
      <c r="J12380" s="33"/>
      <c r="K12380" s="33"/>
    </row>
    <row r="12381" spans="2:11" x14ac:dyDescent="0.2">
      <c r="B12381" s="33"/>
      <c r="C12381" s="171"/>
      <c r="D12381" s="33"/>
      <c r="E12381" s="33"/>
      <c r="F12381" s="33"/>
      <c r="G12381" s="33"/>
      <c r="H12381" s="33"/>
      <c r="I12381" s="171"/>
      <c r="J12381" s="33"/>
      <c r="K12381" s="33"/>
    </row>
    <row r="12382" spans="2:11" x14ac:dyDescent="0.2">
      <c r="B12382" s="33"/>
      <c r="C12382" s="171"/>
      <c r="D12382" s="33"/>
      <c r="E12382" s="33"/>
      <c r="F12382" s="33"/>
      <c r="G12382" s="33"/>
      <c r="H12382" s="33"/>
      <c r="I12382" s="171"/>
      <c r="J12382" s="33"/>
      <c r="K12382" s="33"/>
    </row>
    <row r="12383" spans="2:11" x14ac:dyDescent="0.2">
      <c r="B12383" s="33"/>
      <c r="C12383" s="171"/>
      <c r="D12383" s="33"/>
      <c r="E12383" s="33"/>
      <c r="F12383" s="33"/>
      <c r="G12383" s="33"/>
      <c r="H12383" s="33"/>
      <c r="I12383" s="171"/>
      <c r="J12383" s="33"/>
      <c r="K12383" s="33"/>
    </row>
    <row r="12384" spans="2:11" x14ac:dyDescent="0.2">
      <c r="B12384" s="33"/>
      <c r="C12384" s="171"/>
      <c r="D12384" s="33"/>
      <c r="E12384" s="33"/>
      <c r="F12384" s="33"/>
      <c r="G12384" s="33"/>
      <c r="H12384" s="33"/>
      <c r="I12384" s="171"/>
      <c r="J12384" s="33"/>
      <c r="K12384" s="33"/>
    </row>
    <row r="12385" spans="2:11" x14ac:dyDescent="0.2">
      <c r="B12385" s="33"/>
      <c r="C12385" s="171"/>
      <c r="D12385" s="33"/>
      <c r="E12385" s="33"/>
      <c r="F12385" s="33"/>
      <c r="G12385" s="33"/>
      <c r="H12385" s="33"/>
      <c r="I12385" s="171"/>
      <c r="J12385" s="33"/>
      <c r="K12385" s="33"/>
    </row>
    <row r="12386" spans="2:11" x14ac:dyDescent="0.2">
      <c r="B12386" s="33"/>
      <c r="C12386" s="171"/>
      <c r="D12386" s="33"/>
      <c r="E12386" s="33"/>
      <c r="F12386" s="33"/>
      <c r="G12386" s="33"/>
      <c r="H12386" s="33"/>
      <c r="I12386" s="171"/>
      <c r="J12386" s="33"/>
      <c r="K12386" s="33"/>
    </row>
    <row r="12387" spans="2:11" x14ac:dyDescent="0.2">
      <c r="B12387" s="33"/>
      <c r="C12387" s="171"/>
      <c r="D12387" s="33"/>
      <c r="E12387" s="33"/>
      <c r="F12387" s="33"/>
      <c r="G12387" s="33"/>
      <c r="H12387" s="33"/>
      <c r="I12387" s="171"/>
      <c r="J12387" s="33"/>
      <c r="K12387" s="33"/>
    </row>
    <row r="12388" spans="2:11" x14ac:dyDescent="0.2">
      <c r="B12388" s="33"/>
      <c r="C12388" s="171"/>
      <c r="D12388" s="33"/>
      <c r="E12388" s="33"/>
      <c r="F12388" s="33"/>
      <c r="G12388" s="33"/>
      <c r="H12388" s="33"/>
      <c r="I12388" s="171"/>
      <c r="J12388" s="33"/>
      <c r="K12388" s="33"/>
    </row>
    <row r="12389" spans="2:11" x14ac:dyDescent="0.2">
      <c r="B12389" s="33"/>
      <c r="C12389" s="171"/>
      <c r="D12389" s="33"/>
      <c r="E12389" s="33"/>
      <c r="F12389" s="33"/>
      <c r="G12389" s="33"/>
      <c r="H12389" s="33"/>
      <c r="I12389" s="171"/>
      <c r="J12389" s="33"/>
      <c r="K12389" s="33"/>
    </row>
    <row r="12390" spans="2:11" x14ac:dyDescent="0.2">
      <c r="B12390" s="33"/>
      <c r="C12390" s="171"/>
      <c r="D12390" s="33"/>
      <c r="E12390" s="33"/>
      <c r="F12390" s="33"/>
      <c r="G12390" s="33"/>
      <c r="H12390" s="33"/>
      <c r="I12390" s="171"/>
      <c r="J12390" s="33"/>
      <c r="K12390" s="33"/>
    </row>
    <row r="12391" spans="2:11" x14ac:dyDescent="0.2">
      <c r="B12391" s="33"/>
      <c r="C12391" s="171"/>
      <c r="D12391" s="33"/>
      <c r="E12391" s="33"/>
      <c r="F12391" s="33"/>
      <c r="G12391" s="33"/>
      <c r="H12391" s="33"/>
      <c r="I12391" s="171"/>
      <c r="J12391" s="33"/>
      <c r="K12391" s="33"/>
    </row>
    <row r="12392" spans="2:11" x14ac:dyDescent="0.2">
      <c r="B12392" s="33"/>
      <c r="C12392" s="171"/>
      <c r="D12392" s="33"/>
      <c r="E12392" s="33"/>
      <c r="F12392" s="33"/>
      <c r="G12392" s="33"/>
      <c r="H12392" s="33"/>
      <c r="I12392" s="171"/>
      <c r="J12392" s="33"/>
      <c r="K12392" s="33"/>
    </row>
    <row r="12393" spans="2:11" x14ac:dyDescent="0.2">
      <c r="B12393" s="33"/>
      <c r="C12393" s="171"/>
      <c r="D12393" s="33"/>
      <c r="E12393" s="33"/>
      <c r="F12393" s="33"/>
      <c r="G12393" s="33"/>
      <c r="H12393" s="33"/>
      <c r="I12393" s="171"/>
      <c r="J12393" s="33"/>
      <c r="K12393" s="33"/>
    </row>
    <row r="12394" spans="2:11" x14ac:dyDescent="0.2">
      <c r="B12394" s="33"/>
      <c r="C12394" s="171"/>
      <c r="D12394" s="33"/>
      <c r="E12394" s="33"/>
      <c r="F12394" s="33"/>
      <c r="G12394" s="33"/>
      <c r="H12394" s="33"/>
      <c r="I12394" s="171"/>
      <c r="J12394" s="33"/>
      <c r="K12394" s="33"/>
    </row>
    <row r="12395" spans="2:11" x14ac:dyDescent="0.2">
      <c r="B12395" s="33"/>
      <c r="C12395" s="171"/>
      <c r="D12395" s="33"/>
      <c r="E12395" s="33"/>
      <c r="F12395" s="33"/>
      <c r="G12395" s="33"/>
      <c r="H12395" s="33"/>
      <c r="I12395" s="171"/>
      <c r="J12395" s="33"/>
      <c r="K12395" s="33"/>
    </row>
    <row r="12396" spans="2:11" x14ac:dyDescent="0.2">
      <c r="B12396" s="33"/>
      <c r="C12396" s="171"/>
      <c r="D12396" s="33"/>
      <c r="E12396" s="33"/>
      <c r="F12396" s="33"/>
      <c r="G12396" s="33"/>
      <c r="H12396" s="33"/>
      <c r="I12396" s="171"/>
      <c r="J12396" s="33"/>
      <c r="K12396" s="33"/>
    </row>
    <row r="12397" spans="2:11" x14ac:dyDescent="0.2">
      <c r="B12397" s="33"/>
      <c r="C12397" s="171"/>
      <c r="D12397" s="33"/>
      <c r="E12397" s="33"/>
      <c r="F12397" s="33"/>
      <c r="G12397" s="33"/>
      <c r="H12397" s="33"/>
      <c r="I12397" s="171"/>
      <c r="J12397" s="33"/>
      <c r="K12397" s="33"/>
    </row>
    <row r="12398" spans="2:11" x14ac:dyDescent="0.2">
      <c r="B12398" s="33"/>
      <c r="C12398" s="171"/>
      <c r="D12398" s="33"/>
      <c r="E12398" s="33"/>
      <c r="F12398" s="33"/>
      <c r="G12398" s="33"/>
      <c r="H12398" s="33"/>
      <c r="I12398" s="171"/>
      <c r="J12398" s="33"/>
      <c r="K12398" s="33"/>
    </row>
    <row r="12399" spans="2:11" x14ac:dyDescent="0.2">
      <c r="B12399" s="33"/>
      <c r="C12399" s="171"/>
      <c r="D12399" s="33"/>
      <c r="E12399" s="33"/>
      <c r="F12399" s="33"/>
      <c r="G12399" s="33"/>
      <c r="H12399" s="33"/>
      <c r="I12399" s="171"/>
      <c r="J12399" s="33"/>
      <c r="K12399" s="33"/>
    </row>
    <row r="12400" spans="2:11" x14ac:dyDescent="0.2">
      <c r="B12400" s="33"/>
      <c r="C12400" s="171"/>
      <c r="D12400" s="33"/>
      <c r="E12400" s="33"/>
      <c r="F12400" s="33"/>
      <c r="G12400" s="33"/>
      <c r="H12400" s="33"/>
      <c r="I12400" s="171"/>
      <c r="J12400" s="33"/>
      <c r="K12400" s="33"/>
    </row>
    <row r="12401" spans="2:11" x14ac:dyDescent="0.2">
      <c r="B12401" s="33"/>
      <c r="C12401" s="171"/>
      <c r="D12401" s="33"/>
      <c r="E12401" s="33"/>
      <c r="F12401" s="33"/>
      <c r="G12401" s="33"/>
      <c r="H12401" s="33"/>
      <c r="I12401" s="171"/>
      <c r="J12401" s="33"/>
      <c r="K12401" s="33"/>
    </row>
    <row r="12402" spans="2:11" x14ac:dyDescent="0.2">
      <c r="B12402" s="33"/>
      <c r="C12402" s="171"/>
      <c r="D12402" s="33"/>
      <c r="E12402" s="33"/>
      <c r="F12402" s="33"/>
      <c r="G12402" s="33"/>
      <c r="H12402" s="33"/>
      <c r="I12402" s="171"/>
      <c r="J12402" s="33"/>
      <c r="K12402" s="33"/>
    </row>
    <row r="12403" spans="2:11" x14ac:dyDescent="0.2">
      <c r="B12403" s="33"/>
      <c r="C12403" s="171"/>
      <c r="D12403" s="33"/>
      <c r="E12403" s="33"/>
      <c r="F12403" s="33"/>
      <c r="G12403" s="33"/>
      <c r="H12403" s="33"/>
      <c r="I12403" s="171"/>
      <c r="J12403" s="33"/>
      <c r="K12403" s="33"/>
    </row>
    <row r="12404" spans="2:11" x14ac:dyDescent="0.2">
      <c r="B12404" s="33"/>
      <c r="C12404" s="171"/>
      <c r="D12404" s="33"/>
      <c r="E12404" s="33"/>
      <c r="F12404" s="33"/>
      <c r="G12404" s="33"/>
      <c r="H12404" s="33"/>
      <c r="I12404" s="171"/>
      <c r="J12404" s="33"/>
      <c r="K12404" s="33"/>
    </row>
    <row r="12405" spans="2:11" x14ac:dyDescent="0.2">
      <c r="B12405" s="33"/>
      <c r="C12405" s="171"/>
      <c r="D12405" s="33"/>
      <c r="E12405" s="33"/>
      <c r="F12405" s="33"/>
      <c r="G12405" s="33"/>
      <c r="H12405" s="33"/>
      <c r="I12405" s="171"/>
      <c r="J12405" s="33"/>
      <c r="K12405" s="33"/>
    </row>
    <row r="12406" spans="2:11" x14ac:dyDescent="0.2">
      <c r="B12406" s="33"/>
      <c r="C12406" s="171"/>
      <c r="D12406" s="33"/>
      <c r="E12406" s="33"/>
      <c r="F12406" s="33"/>
      <c r="G12406" s="33"/>
      <c r="H12406" s="33"/>
      <c r="I12406" s="171"/>
      <c r="J12406" s="33"/>
      <c r="K12406" s="33"/>
    </row>
    <row r="12407" spans="2:11" x14ac:dyDescent="0.2">
      <c r="B12407" s="33"/>
      <c r="C12407" s="171"/>
      <c r="D12407" s="33"/>
      <c r="E12407" s="33"/>
      <c r="F12407" s="33"/>
      <c r="G12407" s="33"/>
      <c r="H12407" s="33"/>
      <c r="I12407" s="171"/>
      <c r="J12407" s="33"/>
      <c r="K12407" s="33"/>
    </row>
    <row r="12408" spans="2:11" x14ac:dyDescent="0.2">
      <c r="B12408" s="33"/>
      <c r="C12408" s="171"/>
      <c r="D12408" s="33"/>
      <c r="E12408" s="33"/>
      <c r="F12408" s="33"/>
      <c r="G12408" s="33"/>
      <c r="H12408" s="33"/>
      <c r="I12408" s="171"/>
      <c r="J12408" s="33"/>
      <c r="K12408" s="33"/>
    </row>
    <row r="12409" spans="2:11" x14ac:dyDescent="0.2">
      <c r="B12409" s="33"/>
      <c r="C12409" s="171"/>
      <c r="D12409" s="33"/>
      <c r="E12409" s="33"/>
      <c r="F12409" s="33"/>
      <c r="G12409" s="33"/>
      <c r="H12409" s="33"/>
      <c r="I12409" s="171"/>
      <c r="J12409" s="33"/>
      <c r="K12409" s="33"/>
    </row>
    <row r="12410" spans="2:11" x14ac:dyDescent="0.2">
      <c r="B12410" s="33"/>
      <c r="C12410" s="171"/>
      <c r="D12410" s="33"/>
      <c r="E12410" s="33"/>
      <c r="F12410" s="33"/>
      <c r="G12410" s="33"/>
      <c r="H12410" s="33"/>
      <c r="I12410" s="171"/>
      <c r="J12410" s="33"/>
      <c r="K12410" s="33"/>
    </row>
    <row r="12411" spans="2:11" x14ac:dyDescent="0.2">
      <c r="B12411" s="33"/>
      <c r="C12411" s="171"/>
      <c r="D12411" s="33"/>
      <c r="E12411" s="33"/>
      <c r="F12411" s="33"/>
      <c r="G12411" s="33"/>
      <c r="H12411" s="33"/>
      <c r="I12411" s="171"/>
      <c r="J12411" s="33"/>
      <c r="K12411" s="33"/>
    </row>
    <row r="12412" spans="2:11" x14ac:dyDescent="0.2">
      <c r="B12412" s="33"/>
      <c r="C12412" s="171"/>
      <c r="D12412" s="33"/>
      <c r="E12412" s="33"/>
      <c r="F12412" s="33"/>
      <c r="G12412" s="33"/>
      <c r="H12412" s="33"/>
      <c r="I12412" s="171"/>
      <c r="J12412" s="33"/>
      <c r="K12412" s="33"/>
    </row>
    <row r="12413" spans="2:11" x14ac:dyDescent="0.2">
      <c r="B12413" s="33"/>
      <c r="C12413" s="171"/>
      <c r="D12413" s="33"/>
      <c r="E12413" s="33"/>
      <c r="F12413" s="33"/>
      <c r="G12413" s="33"/>
      <c r="H12413" s="33"/>
      <c r="I12413" s="171"/>
      <c r="J12413" s="33"/>
      <c r="K12413" s="33"/>
    </row>
    <row r="12414" spans="2:11" x14ac:dyDescent="0.2">
      <c r="B12414" s="33"/>
      <c r="C12414" s="171"/>
      <c r="D12414" s="33"/>
      <c r="E12414" s="33"/>
      <c r="F12414" s="33"/>
      <c r="G12414" s="33"/>
      <c r="H12414" s="33"/>
      <c r="I12414" s="171"/>
      <c r="J12414" s="33"/>
      <c r="K12414" s="33"/>
    </row>
    <row r="12415" spans="2:11" x14ac:dyDescent="0.2">
      <c r="B12415" s="33"/>
      <c r="C12415" s="171"/>
      <c r="D12415" s="33"/>
      <c r="E12415" s="33"/>
      <c r="F12415" s="33"/>
      <c r="G12415" s="33"/>
      <c r="H12415" s="33"/>
      <c r="I12415" s="171"/>
      <c r="J12415" s="33"/>
      <c r="K12415" s="33"/>
    </row>
    <row r="12416" spans="2:11" x14ac:dyDescent="0.2">
      <c r="B12416" s="33"/>
      <c r="C12416" s="171"/>
      <c r="D12416" s="33"/>
      <c r="E12416" s="33"/>
      <c r="F12416" s="33"/>
      <c r="G12416" s="33"/>
      <c r="H12416" s="33"/>
      <c r="I12416" s="171"/>
      <c r="J12416" s="33"/>
      <c r="K12416" s="33"/>
    </row>
    <row r="12417" spans="2:11" x14ac:dyDescent="0.2">
      <c r="B12417" s="33"/>
      <c r="C12417" s="171"/>
      <c r="D12417" s="33"/>
      <c r="E12417" s="33"/>
      <c r="F12417" s="33"/>
      <c r="G12417" s="33"/>
      <c r="H12417" s="33"/>
      <c r="I12417" s="171"/>
      <c r="J12417" s="33"/>
      <c r="K12417" s="33"/>
    </row>
    <row r="12418" spans="2:11" x14ac:dyDescent="0.2">
      <c r="B12418" s="33"/>
      <c r="C12418" s="171"/>
      <c r="D12418" s="33"/>
      <c r="E12418" s="33"/>
      <c r="F12418" s="33"/>
      <c r="G12418" s="33"/>
      <c r="H12418" s="33"/>
      <c r="I12418" s="171"/>
      <c r="J12418" s="33"/>
      <c r="K12418" s="33"/>
    </row>
    <row r="12419" spans="2:11" x14ac:dyDescent="0.2">
      <c r="B12419" s="33"/>
      <c r="C12419" s="171"/>
      <c r="D12419" s="33"/>
      <c r="E12419" s="33"/>
      <c r="F12419" s="33"/>
      <c r="G12419" s="33"/>
      <c r="H12419" s="33"/>
      <c r="I12419" s="171"/>
      <c r="J12419" s="33"/>
      <c r="K12419" s="33"/>
    </row>
    <row r="12420" spans="2:11" x14ac:dyDescent="0.2">
      <c r="B12420" s="33"/>
      <c r="C12420" s="171"/>
      <c r="D12420" s="33"/>
      <c r="E12420" s="33"/>
      <c r="F12420" s="33"/>
      <c r="G12420" s="33"/>
      <c r="H12420" s="33"/>
      <c r="I12420" s="171"/>
      <c r="J12420" s="33"/>
      <c r="K12420" s="33"/>
    </row>
    <row r="12421" spans="2:11" x14ac:dyDescent="0.2">
      <c r="B12421" s="33"/>
      <c r="C12421" s="171"/>
      <c r="D12421" s="33"/>
      <c r="E12421" s="33"/>
      <c r="F12421" s="33"/>
      <c r="G12421" s="33"/>
      <c r="H12421" s="33"/>
      <c r="I12421" s="171"/>
      <c r="J12421" s="33"/>
      <c r="K12421" s="33"/>
    </row>
    <row r="12422" spans="2:11" x14ac:dyDescent="0.2">
      <c r="B12422" s="33"/>
      <c r="C12422" s="171"/>
      <c r="D12422" s="33"/>
      <c r="E12422" s="33"/>
      <c r="F12422" s="33"/>
      <c r="G12422" s="33"/>
      <c r="H12422" s="33"/>
      <c r="I12422" s="171"/>
      <c r="J12422" s="33"/>
      <c r="K12422" s="33"/>
    </row>
    <row r="12423" spans="2:11" x14ac:dyDescent="0.2">
      <c r="B12423" s="33"/>
      <c r="C12423" s="171"/>
      <c r="D12423" s="33"/>
      <c r="E12423" s="33"/>
      <c r="F12423" s="33"/>
      <c r="G12423" s="33"/>
      <c r="H12423" s="33"/>
      <c r="I12423" s="171"/>
      <c r="J12423" s="33"/>
      <c r="K12423" s="33"/>
    </row>
    <row r="12424" spans="2:11" x14ac:dyDescent="0.2">
      <c r="B12424" s="33"/>
      <c r="C12424" s="171"/>
      <c r="D12424" s="33"/>
      <c r="E12424" s="33"/>
      <c r="F12424" s="33"/>
      <c r="G12424" s="33"/>
      <c r="H12424" s="33"/>
      <c r="I12424" s="171"/>
      <c r="J12424" s="33"/>
      <c r="K12424" s="33"/>
    </row>
    <row r="12425" spans="2:11" x14ac:dyDescent="0.2">
      <c r="B12425" s="33"/>
      <c r="C12425" s="171"/>
      <c r="D12425" s="33"/>
      <c r="E12425" s="33"/>
      <c r="F12425" s="33"/>
      <c r="G12425" s="33"/>
      <c r="H12425" s="33"/>
      <c r="I12425" s="171"/>
      <c r="J12425" s="33"/>
      <c r="K12425" s="33"/>
    </row>
    <row r="12426" spans="2:11" x14ac:dyDescent="0.2">
      <c r="B12426" s="33"/>
      <c r="C12426" s="171"/>
      <c r="D12426" s="33"/>
      <c r="E12426" s="33"/>
      <c r="F12426" s="33"/>
      <c r="G12426" s="33"/>
      <c r="H12426" s="33"/>
      <c r="I12426" s="171"/>
      <c r="J12426" s="33"/>
      <c r="K12426" s="33"/>
    </row>
    <row r="12427" spans="2:11" x14ac:dyDescent="0.2">
      <c r="B12427" s="33"/>
      <c r="C12427" s="171"/>
      <c r="D12427" s="33"/>
      <c r="E12427" s="33"/>
      <c r="F12427" s="33"/>
      <c r="G12427" s="33"/>
      <c r="H12427" s="33"/>
      <c r="I12427" s="171"/>
      <c r="J12427" s="33"/>
      <c r="K12427" s="33"/>
    </row>
    <row r="12428" spans="2:11" x14ac:dyDescent="0.2">
      <c r="B12428" s="33"/>
      <c r="C12428" s="171"/>
      <c r="D12428" s="33"/>
      <c r="E12428" s="33"/>
      <c r="F12428" s="33"/>
      <c r="G12428" s="33"/>
      <c r="H12428" s="33"/>
      <c r="I12428" s="171"/>
      <c r="J12428" s="33"/>
      <c r="K12428" s="33"/>
    </row>
    <row r="12429" spans="2:11" x14ac:dyDescent="0.2">
      <c r="B12429" s="33"/>
      <c r="C12429" s="171"/>
      <c r="D12429" s="33"/>
      <c r="E12429" s="33"/>
      <c r="F12429" s="33"/>
      <c r="G12429" s="33"/>
      <c r="H12429" s="33"/>
      <c r="I12429" s="171"/>
      <c r="J12429" s="33"/>
      <c r="K12429" s="33"/>
    </row>
    <row r="12430" spans="2:11" x14ac:dyDescent="0.2">
      <c r="B12430" s="33"/>
      <c r="C12430" s="171"/>
      <c r="D12430" s="33"/>
      <c r="E12430" s="33"/>
      <c r="F12430" s="33"/>
      <c r="G12430" s="33"/>
      <c r="H12430" s="33"/>
      <c r="I12430" s="171"/>
      <c r="J12430" s="33"/>
      <c r="K12430" s="33"/>
    </row>
    <row r="12431" spans="2:11" x14ac:dyDescent="0.2">
      <c r="B12431" s="33"/>
      <c r="C12431" s="171"/>
      <c r="D12431" s="33"/>
      <c r="E12431" s="33"/>
      <c r="F12431" s="33"/>
      <c r="G12431" s="33"/>
      <c r="H12431" s="33"/>
      <c r="I12431" s="171"/>
      <c r="J12431" s="33"/>
      <c r="K12431" s="33"/>
    </row>
    <row r="12432" spans="2:11" x14ac:dyDescent="0.2">
      <c r="B12432" s="33"/>
      <c r="C12432" s="171"/>
      <c r="D12432" s="33"/>
      <c r="E12432" s="33"/>
      <c r="F12432" s="33"/>
      <c r="G12432" s="33"/>
      <c r="H12432" s="33"/>
      <c r="I12432" s="171"/>
      <c r="J12432" s="33"/>
      <c r="K12432" s="33"/>
    </row>
    <row r="12433" spans="2:11" x14ac:dyDescent="0.2">
      <c r="B12433" s="33"/>
      <c r="C12433" s="171"/>
      <c r="D12433" s="33"/>
      <c r="E12433" s="33"/>
      <c r="F12433" s="33"/>
      <c r="G12433" s="33"/>
      <c r="H12433" s="33"/>
      <c r="I12433" s="171"/>
      <c r="J12433" s="33"/>
      <c r="K12433" s="33"/>
    </row>
    <row r="12434" spans="2:11" x14ac:dyDescent="0.2">
      <c r="B12434" s="33"/>
      <c r="C12434" s="171"/>
      <c r="D12434" s="33"/>
      <c r="E12434" s="33"/>
      <c r="F12434" s="33"/>
      <c r="G12434" s="33"/>
      <c r="H12434" s="33"/>
      <c r="I12434" s="171"/>
      <c r="J12434" s="33"/>
      <c r="K12434" s="33"/>
    </row>
    <row r="12435" spans="2:11" x14ac:dyDescent="0.2">
      <c r="B12435" s="33"/>
      <c r="C12435" s="171"/>
      <c r="D12435" s="33"/>
      <c r="E12435" s="33"/>
      <c r="F12435" s="33"/>
      <c r="G12435" s="33"/>
      <c r="H12435" s="33"/>
      <c r="I12435" s="171"/>
      <c r="J12435" s="33"/>
      <c r="K12435" s="33"/>
    </row>
    <row r="12436" spans="2:11" x14ac:dyDescent="0.2">
      <c r="B12436" s="33"/>
      <c r="C12436" s="171"/>
      <c r="D12436" s="33"/>
      <c r="E12436" s="33"/>
      <c r="F12436" s="33"/>
      <c r="G12436" s="33"/>
      <c r="H12436" s="33"/>
      <c r="I12436" s="171"/>
      <c r="J12436" s="33"/>
      <c r="K12436" s="33"/>
    </row>
    <row r="12437" spans="2:11" x14ac:dyDescent="0.2">
      <c r="B12437" s="33"/>
      <c r="C12437" s="171"/>
      <c r="D12437" s="33"/>
      <c r="E12437" s="33"/>
      <c r="F12437" s="33"/>
      <c r="G12437" s="33"/>
      <c r="H12437" s="33"/>
      <c r="I12437" s="171"/>
      <c r="J12437" s="33"/>
      <c r="K12437" s="33"/>
    </row>
    <row r="12438" spans="2:11" x14ac:dyDescent="0.2">
      <c r="B12438" s="33"/>
      <c r="C12438" s="171"/>
      <c r="D12438" s="33"/>
      <c r="E12438" s="33"/>
      <c r="F12438" s="33"/>
      <c r="G12438" s="33"/>
      <c r="H12438" s="33"/>
      <c r="I12438" s="171"/>
      <c r="J12438" s="33"/>
      <c r="K12438" s="33"/>
    </row>
    <row r="12439" spans="2:11" x14ac:dyDescent="0.2">
      <c r="B12439" s="33"/>
      <c r="C12439" s="171"/>
      <c r="D12439" s="33"/>
      <c r="E12439" s="33"/>
      <c r="F12439" s="33"/>
      <c r="G12439" s="33"/>
      <c r="H12439" s="33"/>
      <c r="I12439" s="171"/>
      <c r="J12439" s="33"/>
      <c r="K12439" s="33"/>
    </row>
    <row r="12440" spans="2:11" x14ac:dyDescent="0.2">
      <c r="B12440" s="33"/>
      <c r="C12440" s="171"/>
      <c r="D12440" s="33"/>
      <c r="E12440" s="33"/>
      <c r="F12440" s="33"/>
      <c r="G12440" s="33"/>
      <c r="H12440" s="33"/>
      <c r="I12440" s="171"/>
      <c r="J12440" s="33"/>
      <c r="K12440" s="33"/>
    </row>
    <row r="12441" spans="2:11" x14ac:dyDescent="0.2">
      <c r="B12441" s="33"/>
      <c r="C12441" s="171"/>
      <c r="D12441" s="33"/>
      <c r="E12441" s="33"/>
      <c r="F12441" s="33"/>
      <c r="G12441" s="33"/>
      <c r="H12441" s="33"/>
      <c r="I12441" s="171"/>
      <c r="J12441" s="33"/>
      <c r="K12441" s="33"/>
    </row>
    <row r="12442" spans="2:11" x14ac:dyDescent="0.2">
      <c r="B12442" s="33"/>
      <c r="C12442" s="171"/>
      <c r="D12442" s="33"/>
      <c r="E12442" s="33"/>
      <c r="F12442" s="33"/>
      <c r="G12442" s="33"/>
      <c r="H12442" s="33"/>
      <c r="I12442" s="171"/>
      <c r="J12442" s="33"/>
      <c r="K12442" s="33"/>
    </row>
    <row r="12443" spans="2:11" x14ac:dyDescent="0.2">
      <c r="B12443" s="33"/>
      <c r="C12443" s="171"/>
      <c r="D12443" s="33"/>
      <c r="E12443" s="33"/>
      <c r="F12443" s="33"/>
      <c r="G12443" s="33"/>
      <c r="H12443" s="33"/>
      <c r="I12443" s="171"/>
      <c r="J12443" s="33"/>
      <c r="K12443" s="33"/>
    </row>
    <row r="12444" spans="2:11" x14ac:dyDescent="0.2">
      <c r="B12444" s="33"/>
      <c r="C12444" s="171"/>
      <c r="D12444" s="33"/>
      <c r="E12444" s="33"/>
      <c r="F12444" s="33"/>
      <c r="G12444" s="33"/>
      <c r="H12444" s="33"/>
      <c r="I12444" s="171"/>
      <c r="J12444" s="33"/>
      <c r="K12444" s="33"/>
    </row>
    <row r="12445" spans="2:11" x14ac:dyDescent="0.2">
      <c r="B12445" s="33"/>
      <c r="C12445" s="171"/>
      <c r="D12445" s="33"/>
      <c r="E12445" s="33"/>
      <c r="F12445" s="33"/>
      <c r="G12445" s="33"/>
      <c r="H12445" s="33"/>
      <c r="I12445" s="171"/>
      <c r="J12445" s="33"/>
      <c r="K12445" s="33"/>
    </row>
    <row r="12446" spans="2:11" x14ac:dyDescent="0.2">
      <c r="B12446" s="33"/>
      <c r="C12446" s="171"/>
      <c r="D12446" s="33"/>
      <c r="E12446" s="33"/>
      <c r="F12446" s="33"/>
      <c r="G12446" s="33"/>
      <c r="H12446" s="33"/>
      <c r="I12446" s="171"/>
      <c r="J12446" s="33"/>
      <c r="K12446" s="33"/>
    </row>
    <row r="12447" spans="2:11" x14ac:dyDescent="0.2">
      <c r="B12447" s="33"/>
      <c r="C12447" s="171"/>
      <c r="D12447" s="33"/>
      <c r="E12447" s="33"/>
      <c r="F12447" s="33"/>
      <c r="G12447" s="33"/>
      <c r="H12447" s="33"/>
      <c r="I12447" s="171"/>
      <c r="J12447" s="33"/>
      <c r="K12447" s="33"/>
    </row>
    <row r="12448" spans="2:11" x14ac:dyDescent="0.2">
      <c r="B12448" s="33"/>
      <c r="C12448" s="171"/>
      <c r="D12448" s="33"/>
      <c r="E12448" s="33"/>
      <c r="F12448" s="33"/>
      <c r="G12448" s="33"/>
      <c r="H12448" s="33"/>
      <c r="I12448" s="171"/>
      <c r="J12448" s="33"/>
      <c r="K12448" s="33"/>
    </row>
    <row r="12449" spans="2:11" x14ac:dyDescent="0.2">
      <c r="B12449" s="33"/>
      <c r="C12449" s="171"/>
      <c r="D12449" s="33"/>
      <c r="E12449" s="33"/>
      <c r="F12449" s="33"/>
      <c r="G12449" s="33"/>
      <c r="H12449" s="33"/>
      <c r="I12449" s="171"/>
      <c r="J12449" s="33"/>
      <c r="K12449" s="33"/>
    </row>
    <row r="12450" spans="2:11" x14ac:dyDescent="0.2">
      <c r="B12450" s="33"/>
      <c r="C12450" s="171"/>
      <c r="D12450" s="33"/>
      <c r="E12450" s="33"/>
      <c r="F12450" s="33"/>
      <c r="G12450" s="33"/>
      <c r="H12450" s="33"/>
      <c r="I12450" s="171"/>
      <c r="J12450" s="33"/>
      <c r="K12450" s="33"/>
    </row>
    <row r="12451" spans="2:11" x14ac:dyDescent="0.2">
      <c r="B12451" s="33"/>
      <c r="C12451" s="171"/>
      <c r="D12451" s="33"/>
      <c r="E12451" s="33"/>
      <c r="F12451" s="33"/>
      <c r="G12451" s="33"/>
      <c r="H12451" s="33"/>
      <c r="I12451" s="171"/>
      <c r="J12451" s="33"/>
      <c r="K12451" s="33"/>
    </row>
    <row r="12452" spans="2:11" x14ac:dyDescent="0.2">
      <c r="B12452" s="33"/>
      <c r="C12452" s="171"/>
      <c r="D12452" s="33"/>
      <c r="E12452" s="33"/>
      <c r="F12452" s="33"/>
      <c r="G12452" s="33"/>
      <c r="H12452" s="33"/>
      <c r="I12452" s="171"/>
      <c r="J12452" s="33"/>
      <c r="K12452" s="33"/>
    </row>
    <row r="12453" spans="2:11" x14ac:dyDescent="0.2">
      <c r="B12453" s="33"/>
      <c r="C12453" s="171"/>
      <c r="D12453" s="33"/>
      <c r="E12453" s="33"/>
      <c r="F12453" s="33"/>
      <c r="G12453" s="33"/>
      <c r="H12453" s="33"/>
      <c r="I12453" s="171"/>
      <c r="J12453" s="33"/>
      <c r="K12453" s="33"/>
    </row>
    <row r="12454" spans="2:11" x14ac:dyDescent="0.2">
      <c r="B12454" s="33"/>
      <c r="C12454" s="171"/>
      <c r="D12454" s="33"/>
      <c r="E12454" s="33"/>
      <c r="F12454" s="33"/>
      <c r="G12454" s="33"/>
      <c r="H12454" s="33"/>
      <c r="I12454" s="171"/>
      <c r="J12454" s="33"/>
      <c r="K12454" s="33"/>
    </row>
    <row r="12455" spans="2:11" x14ac:dyDescent="0.2">
      <c r="B12455" s="33"/>
      <c r="C12455" s="171"/>
      <c r="D12455" s="33"/>
      <c r="E12455" s="33"/>
      <c r="F12455" s="33"/>
      <c r="G12455" s="33"/>
      <c r="H12455" s="33"/>
      <c r="I12455" s="171"/>
      <c r="J12455" s="33"/>
      <c r="K12455" s="33"/>
    </row>
    <row r="12456" spans="2:11" x14ac:dyDescent="0.2">
      <c r="B12456" s="33"/>
      <c r="C12456" s="171"/>
      <c r="D12456" s="33"/>
      <c r="E12456" s="33"/>
      <c r="F12456" s="33"/>
      <c r="G12456" s="33"/>
      <c r="H12456" s="33"/>
      <c r="I12456" s="171"/>
      <c r="J12456" s="33"/>
      <c r="K12456" s="33"/>
    </row>
    <row r="12457" spans="2:11" x14ac:dyDescent="0.2">
      <c r="B12457" s="33"/>
      <c r="C12457" s="171"/>
      <c r="D12457" s="33"/>
      <c r="E12457" s="33"/>
      <c r="F12457" s="33"/>
      <c r="G12457" s="33"/>
      <c r="H12457" s="33"/>
      <c r="I12457" s="171"/>
      <c r="J12457" s="33"/>
      <c r="K12457" s="33"/>
    </row>
    <row r="12458" spans="2:11" x14ac:dyDescent="0.2">
      <c r="B12458" s="33"/>
      <c r="C12458" s="171"/>
      <c r="D12458" s="33"/>
      <c r="E12458" s="33"/>
      <c r="F12458" s="33"/>
      <c r="G12458" s="33"/>
      <c r="H12458" s="33"/>
      <c r="I12458" s="171"/>
      <c r="J12458" s="33"/>
      <c r="K12458" s="33"/>
    </row>
    <row r="12459" spans="2:11" x14ac:dyDescent="0.2">
      <c r="B12459" s="33"/>
      <c r="C12459" s="171"/>
      <c r="D12459" s="33"/>
      <c r="E12459" s="33"/>
      <c r="F12459" s="33"/>
      <c r="G12459" s="33"/>
      <c r="H12459" s="33"/>
      <c r="I12459" s="171"/>
      <c r="J12459" s="33"/>
      <c r="K12459" s="33"/>
    </row>
    <row r="12460" spans="2:11" x14ac:dyDescent="0.2">
      <c r="B12460" s="33"/>
      <c r="C12460" s="171"/>
      <c r="D12460" s="33"/>
      <c r="E12460" s="33"/>
      <c r="F12460" s="33"/>
      <c r="G12460" s="33"/>
      <c r="H12460" s="33"/>
      <c r="I12460" s="171"/>
      <c r="J12460" s="33"/>
      <c r="K12460" s="33"/>
    </row>
    <row r="12461" spans="2:11" x14ac:dyDescent="0.2">
      <c r="B12461" s="33"/>
      <c r="C12461" s="171"/>
      <c r="D12461" s="33"/>
      <c r="E12461" s="33"/>
      <c r="F12461" s="33"/>
      <c r="G12461" s="33"/>
      <c r="H12461" s="33"/>
      <c r="I12461" s="171"/>
      <c r="J12461" s="33"/>
      <c r="K12461" s="33"/>
    </row>
    <row r="12462" spans="2:11" x14ac:dyDescent="0.2">
      <c r="B12462" s="33"/>
      <c r="C12462" s="171"/>
      <c r="D12462" s="33"/>
      <c r="E12462" s="33"/>
      <c r="F12462" s="33"/>
      <c r="G12462" s="33"/>
      <c r="H12462" s="33"/>
      <c r="I12462" s="171"/>
      <c r="J12462" s="33"/>
      <c r="K12462" s="33"/>
    </row>
    <row r="12463" spans="2:11" x14ac:dyDescent="0.2">
      <c r="B12463" s="33"/>
      <c r="C12463" s="171"/>
      <c r="D12463" s="33"/>
      <c r="E12463" s="33"/>
      <c r="F12463" s="33"/>
      <c r="G12463" s="33"/>
      <c r="H12463" s="33"/>
      <c r="I12463" s="171"/>
      <c r="J12463" s="33"/>
      <c r="K12463" s="33"/>
    </row>
    <row r="12464" spans="2:11" x14ac:dyDescent="0.2">
      <c r="B12464" s="33"/>
      <c r="C12464" s="171"/>
      <c r="D12464" s="33"/>
      <c r="E12464" s="33"/>
      <c r="F12464" s="33"/>
      <c r="G12464" s="33"/>
      <c r="H12464" s="33"/>
      <c r="I12464" s="171"/>
      <c r="J12464" s="33"/>
      <c r="K12464" s="33"/>
    </row>
    <row r="12465" spans="2:11" x14ac:dyDescent="0.2">
      <c r="B12465" s="33"/>
      <c r="C12465" s="171"/>
      <c r="D12465" s="33"/>
      <c r="E12465" s="33"/>
      <c r="F12465" s="33"/>
      <c r="G12465" s="33"/>
      <c r="H12465" s="33"/>
      <c r="I12465" s="171"/>
      <c r="J12465" s="33"/>
      <c r="K12465" s="33"/>
    </row>
    <row r="12466" spans="2:11" x14ac:dyDescent="0.2">
      <c r="B12466" s="33"/>
      <c r="C12466" s="171"/>
      <c r="D12466" s="33"/>
      <c r="E12466" s="33"/>
      <c r="F12466" s="33"/>
      <c r="G12466" s="33"/>
      <c r="H12466" s="33"/>
      <c r="I12466" s="171"/>
      <c r="J12466" s="33"/>
      <c r="K12466" s="33"/>
    </row>
    <row r="12467" spans="2:11" x14ac:dyDescent="0.2">
      <c r="B12467" s="33"/>
      <c r="C12467" s="171"/>
      <c r="D12467" s="33"/>
      <c r="E12467" s="33"/>
      <c r="F12467" s="33"/>
      <c r="G12467" s="33"/>
      <c r="H12467" s="33"/>
      <c r="I12467" s="171"/>
      <c r="J12467" s="33"/>
      <c r="K12467" s="33"/>
    </row>
    <row r="12468" spans="2:11" x14ac:dyDescent="0.2">
      <c r="B12468" s="33"/>
      <c r="C12468" s="171"/>
      <c r="D12468" s="33"/>
      <c r="E12468" s="33"/>
      <c r="F12468" s="33"/>
      <c r="G12468" s="33"/>
      <c r="H12468" s="33"/>
      <c r="I12468" s="171"/>
      <c r="J12468" s="33"/>
      <c r="K12468" s="33"/>
    </row>
    <row r="12469" spans="2:11" x14ac:dyDescent="0.2">
      <c r="B12469" s="33"/>
      <c r="C12469" s="171"/>
      <c r="D12469" s="33"/>
      <c r="E12469" s="33"/>
      <c r="F12469" s="33"/>
      <c r="G12469" s="33"/>
      <c r="H12469" s="33"/>
      <c r="I12469" s="171"/>
      <c r="J12469" s="33"/>
      <c r="K12469" s="33"/>
    </row>
    <row r="12470" spans="2:11" x14ac:dyDescent="0.2">
      <c r="B12470" s="33"/>
      <c r="C12470" s="171"/>
      <c r="D12470" s="33"/>
      <c r="E12470" s="33"/>
      <c r="F12470" s="33"/>
      <c r="G12470" s="33"/>
      <c r="H12470" s="33"/>
      <c r="I12470" s="171"/>
      <c r="J12470" s="33"/>
      <c r="K12470" s="33"/>
    </row>
    <row r="12471" spans="2:11" x14ac:dyDescent="0.2">
      <c r="B12471" s="33"/>
      <c r="C12471" s="171"/>
      <c r="D12471" s="33"/>
      <c r="E12471" s="33"/>
      <c r="F12471" s="33"/>
      <c r="G12471" s="33"/>
      <c r="H12471" s="33"/>
      <c r="I12471" s="171"/>
      <c r="J12471" s="33"/>
      <c r="K12471" s="33"/>
    </row>
    <row r="12472" spans="2:11" x14ac:dyDescent="0.2">
      <c r="B12472" s="33"/>
      <c r="C12472" s="171"/>
      <c r="D12472" s="33"/>
      <c r="E12472" s="33"/>
      <c r="F12472" s="33"/>
      <c r="G12472" s="33"/>
      <c r="H12472" s="33"/>
      <c r="I12472" s="171"/>
      <c r="J12472" s="33"/>
      <c r="K12472" s="33"/>
    </row>
    <row r="12473" spans="2:11" x14ac:dyDescent="0.2">
      <c r="B12473" s="33"/>
      <c r="C12473" s="171"/>
      <c r="D12473" s="33"/>
      <c r="E12473" s="33"/>
      <c r="F12473" s="33"/>
      <c r="G12473" s="33"/>
      <c r="H12473" s="33"/>
      <c r="I12473" s="171"/>
      <c r="J12473" s="33"/>
      <c r="K12473" s="33"/>
    </row>
    <row r="12474" spans="2:11" x14ac:dyDescent="0.2">
      <c r="B12474" s="33"/>
      <c r="C12474" s="171"/>
      <c r="D12474" s="33"/>
      <c r="E12474" s="33"/>
      <c r="F12474" s="33"/>
      <c r="G12474" s="33"/>
      <c r="H12474" s="33"/>
      <c r="I12474" s="171"/>
      <c r="J12474" s="33"/>
      <c r="K12474" s="33"/>
    </row>
    <row r="12475" spans="2:11" x14ac:dyDescent="0.2">
      <c r="B12475" s="33"/>
      <c r="C12475" s="171"/>
      <c r="D12475" s="33"/>
      <c r="E12475" s="33"/>
      <c r="F12475" s="33"/>
      <c r="G12475" s="33"/>
      <c r="H12475" s="33"/>
      <c r="I12475" s="171"/>
      <c r="J12475" s="33"/>
      <c r="K12475" s="33"/>
    </row>
    <row r="12476" spans="2:11" x14ac:dyDescent="0.2">
      <c r="B12476" s="33"/>
      <c r="C12476" s="171"/>
      <c r="D12476" s="33"/>
      <c r="E12476" s="33"/>
      <c r="F12476" s="33"/>
      <c r="G12476" s="33"/>
      <c r="H12476" s="33"/>
      <c r="I12476" s="171"/>
      <c r="J12476" s="33"/>
      <c r="K12476" s="33"/>
    </row>
    <row r="12477" spans="2:11" x14ac:dyDescent="0.2">
      <c r="B12477" s="33"/>
      <c r="C12477" s="171"/>
      <c r="D12477" s="33"/>
      <c r="E12477" s="33"/>
      <c r="F12477" s="33"/>
      <c r="G12477" s="33"/>
      <c r="H12477" s="33"/>
      <c r="I12477" s="171"/>
      <c r="J12477" s="33"/>
      <c r="K12477" s="33"/>
    </row>
    <row r="12478" spans="2:11" x14ac:dyDescent="0.2">
      <c r="B12478" s="33"/>
      <c r="C12478" s="171"/>
      <c r="D12478" s="33"/>
      <c r="E12478" s="33"/>
      <c r="F12478" s="33"/>
      <c r="G12478" s="33"/>
      <c r="H12478" s="33"/>
      <c r="I12478" s="171"/>
      <c r="J12478" s="33"/>
      <c r="K12478" s="33"/>
    </row>
    <row r="12479" spans="2:11" x14ac:dyDescent="0.2">
      <c r="B12479" s="33"/>
      <c r="C12479" s="171"/>
      <c r="D12479" s="33"/>
      <c r="E12479" s="33"/>
      <c r="F12479" s="33"/>
      <c r="G12479" s="33"/>
      <c r="H12479" s="33"/>
      <c r="I12479" s="171"/>
      <c r="J12479" s="33"/>
      <c r="K12479" s="33"/>
    </row>
    <row r="12480" spans="2:11" x14ac:dyDescent="0.2">
      <c r="B12480" s="33"/>
      <c r="C12480" s="171"/>
      <c r="D12480" s="33"/>
      <c r="E12480" s="33"/>
      <c r="F12480" s="33"/>
      <c r="G12480" s="33"/>
      <c r="H12480" s="33"/>
      <c r="I12480" s="171"/>
      <c r="J12480" s="33"/>
      <c r="K12480" s="33"/>
    </row>
    <row r="12481" spans="2:11" x14ac:dyDescent="0.2">
      <c r="B12481" s="33"/>
      <c r="C12481" s="171"/>
      <c r="D12481" s="33"/>
      <c r="E12481" s="33"/>
      <c r="F12481" s="33"/>
      <c r="G12481" s="33"/>
      <c r="H12481" s="33"/>
      <c r="I12481" s="171"/>
      <c r="J12481" s="33"/>
      <c r="K12481" s="33"/>
    </row>
    <row r="12482" spans="2:11" x14ac:dyDescent="0.2">
      <c r="B12482" s="33"/>
      <c r="C12482" s="171"/>
      <c r="D12482" s="33"/>
      <c r="E12482" s="33"/>
      <c r="F12482" s="33"/>
      <c r="G12482" s="33"/>
      <c r="H12482" s="33"/>
      <c r="I12482" s="171"/>
      <c r="J12482" s="33"/>
      <c r="K12482" s="33"/>
    </row>
    <row r="12483" spans="2:11" x14ac:dyDescent="0.2">
      <c r="B12483" s="33"/>
      <c r="C12483" s="171"/>
      <c r="D12483" s="33"/>
      <c r="E12483" s="33"/>
      <c r="F12483" s="33"/>
      <c r="G12483" s="33"/>
      <c r="H12483" s="33"/>
      <c r="I12483" s="171"/>
      <c r="J12483" s="33"/>
      <c r="K12483" s="33"/>
    </row>
    <row r="12484" spans="2:11" x14ac:dyDescent="0.2">
      <c r="B12484" s="33"/>
      <c r="C12484" s="171"/>
      <c r="D12484" s="33"/>
      <c r="E12484" s="33"/>
      <c r="F12484" s="33"/>
      <c r="G12484" s="33"/>
      <c r="H12484" s="33"/>
      <c r="I12484" s="171"/>
      <c r="J12484" s="33"/>
      <c r="K12484" s="33"/>
    </row>
    <row r="12485" spans="2:11" x14ac:dyDescent="0.2">
      <c r="B12485" s="33"/>
      <c r="C12485" s="171"/>
      <c r="D12485" s="33"/>
      <c r="E12485" s="33"/>
      <c r="F12485" s="33"/>
      <c r="G12485" s="33"/>
      <c r="H12485" s="33"/>
      <c r="I12485" s="171"/>
      <c r="J12485" s="33"/>
      <c r="K12485" s="33"/>
    </row>
    <row r="12486" spans="2:11" x14ac:dyDescent="0.2">
      <c r="B12486" s="33"/>
      <c r="C12486" s="171"/>
      <c r="D12486" s="33"/>
      <c r="E12486" s="33"/>
      <c r="F12486" s="33"/>
      <c r="G12486" s="33"/>
      <c r="H12486" s="33"/>
      <c r="I12486" s="171"/>
      <c r="J12486" s="33"/>
      <c r="K12486" s="33"/>
    </row>
    <row r="12487" spans="2:11" x14ac:dyDescent="0.2">
      <c r="B12487" s="33"/>
      <c r="C12487" s="171"/>
      <c r="D12487" s="33"/>
      <c r="E12487" s="33"/>
      <c r="F12487" s="33"/>
      <c r="G12487" s="33"/>
      <c r="H12487" s="33"/>
      <c r="I12487" s="171"/>
      <c r="J12487" s="33"/>
      <c r="K12487" s="33"/>
    </row>
    <row r="12488" spans="2:11" x14ac:dyDescent="0.2">
      <c r="B12488" s="33"/>
      <c r="C12488" s="171"/>
      <c r="D12488" s="33"/>
      <c r="E12488" s="33"/>
      <c r="F12488" s="33"/>
      <c r="G12488" s="33"/>
      <c r="H12488" s="33"/>
      <c r="I12488" s="171"/>
      <c r="J12488" s="33"/>
      <c r="K12488" s="33"/>
    </row>
    <row r="12489" spans="2:11" x14ac:dyDescent="0.2">
      <c r="B12489" s="33"/>
      <c r="C12489" s="171"/>
      <c r="D12489" s="33"/>
      <c r="E12489" s="33"/>
      <c r="F12489" s="33"/>
      <c r="G12489" s="33"/>
      <c r="H12489" s="33"/>
      <c r="I12489" s="171"/>
      <c r="J12489" s="33"/>
      <c r="K12489" s="33"/>
    </row>
    <row r="12490" spans="2:11" x14ac:dyDescent="0.2">
      <c r="B12490" s="33"/>
      <c r="C12490" s="171"/>
      <c r="D12490" s="33"/>
      <c r="E12490" s="33"/>
      <c r="F12490" s="33"/>
      <c r="G12490" s="33"/>
      <c r="H12490" s="33"/>
      <c r="I12490" s="171"/>
      <c r="J12490" s="33"/>
      <c r="K12490" s="33"/>
    </row>
    <row r="12491" spans="2:11" x14ac:dyDescent="0.2">
      <c r="B12491" s="33"/>
      <c r="C12491" s="171"/>
      <c r="D12491" s="33"/>
      <c r="E12491" s="33"/>
      <c r="F12491" s="33"/>
      <c r="G12491" s="33"/>
      <c r="H12491" s="33"/>
      <c r="I12491" s="171"/>
      <c r="J12491" s="33"/>
      <c r="K12491" s="33"/>
    </row>
    <row r="12492" spans="2:11" x14ac:dyDescent="0.2">
      <c r="B12492" s="33"/>
      <c r="C12492" s="171"/>
      <c r="D12492" s="33"/>
      <c r="E12492" s="33"/>
      <c r="F12492" s="33"/>
      <c r="G12492" s="33"/>
      <c r="H12492" s="33"/>
      <c r="I12492" s="171"/>
      <c r="J12492" s="33"/>
      <c r="K12492" s="33"/>
    </row>
    <row r="12493" spans="2:11" x14ac:dyDescent="0.2">
      <c r="B12493" s="33"/>
      <c r="C12493" s="171"/>
      <c r="D12493" s="33"/>
      <c r="E12493" s="33"/>
      <c r="F12493" s="33"/>
      <c r="G12493" s="33"/>
      <c r="H12493" s="33"/>
      <c r="I12493" s="171"/>
      <c r="J12493" s="33"/>
      <c r="K12493" s="33"/>
    </row>
    <row r="12494" spans="2:11" x14ac:dyDescent="0.2">
      <c r="B12494" s="33"/>
      <c r="C12494" s="171"/>
      <c r="D12494" s="33"/>
      <c r="E12494" s="33"/>
      <c r="F12494" s="33"/>
      <c r="G12494" s="33"/>
      <c r="H12494" s="33"/>
      <c r="I12494" s="171"/>
      <c r="J12494" s="33"/>
      <c r="K12494" s="33"/>
    </row>
    <row r="12495" spans="2:11" x14ac:dyDescent="0.2">
      <c r="B12495" s="33"/>
      <c r="C12495" s="171"/>
      <c r="D12495" s="33"/>
      <c r="E12495" s="33"/>
      <c r="F12495" s="33"/>
      <c r="G12495" s="33"/>
      <c r="H12495" s="33"/>
      <c r="I12495" s="171"/>
      <c r="J12495" s="33"/>
      <c r="K12495" s="33"/>
    </row>
    <row r="12496" spans="2:11" x14ac:dyDescent="0.2">
      <c r="B12496" s="33"/>
      <c r="C12496" s="171"/>
      <c r="D12496" s="33"/>
      <c r="E12496" s="33"/>
      <c r="F12496" s="33"/>
      <c r="G12496" s="33"/>
      <c r="H12496" s="33"/>
      <c r="I12496" s="171"/>
      <c r="J12496" s="33"/>
      <c r="K12496" s="33"/>
    </row>
    <row r="12497" spans="2:11" x14ac:dyDescent="0.2">
      <c r="B12497" s="33"/>
      <c r="C12497" s="171"/>
      <c r="D12497" s="33"/>
      <c r="E12497" s="33"/>
      <c r="F12497" s="33"/>
      <c r="G12497" s="33"/>
      <c r="H12497" s="33"/>
      <c r="I12497" s="171"/>
      <c r="J12497" s="33"/>
      <c r="K12497" s="33"/>
    </row>
    <row r="12498" spans="2:11" x14ac:dyDescent="0.2">
      <c r="B12498" s="33"/>
      <c r="C12498" s="171"/>
      <c r="D12498" s="33"/>
      <c r="E12498" s="33"/>
      <c r="F12498" s="33"/>
      <c r="G12498" s="33"/>
      <c r="H12498" s="33"/>
      <c r="I12498" s="171"/>
      <c r="J12498" s="33"/>
      <c r="K12498" s="33"/>
    </row>
    <row r="12499" spans="2:11" x14ac:dyDescent="0.2">
      <c r="B12499" s="33"/>
      <c r="C12499" s="171"/>
      <c r="D12499" s="33"/>
      <c r="E12499" s="33"/>
      <c r="F12499" s="33"/>
      <c r="G12499" s="33"/>
      <c r="H12499" s="33"/>
      <c r="I12499" s="171"/>
      <c r="J12499" s="33"/>
      <c r="K12499" s="33"/>
    </row>
    <row r="12500" spans="2:11" x14ac:dyDescent="0.2">
      <c r="B12500" s="33"/>
      <c r="C12500" s="171"/>
      <c r="D12500" s="33"/>
      <c r="E12500" s="33"/>
      <c r="F12500" s="33"/>
      <c r="G12500" s="33"/>
      <c r="H12500" s="33"/>
      <c r="I12500" s="171"/>
      <c r="J12500" s="33"/>
      <c r="K12500" s="33"/>
    </row>
    <row r="12501" spans="2:11" x14ac:dyDescent="0.2">
      <c r="B12501" s="33"/>
      <c r="C12501" s="171"/>
      <c r="D12501" s="33"/>
      <c r="E12501" s="33"/>
      <c r="F12501" s="33"/>
      <c r="G12501" s="33"/>
      <c r="H12501" s="33"/>
      <c r="I12501" s="171"/>
      <c r="J12501" s="33"/>
      <c r="K12501" s="33"/>
    </row>
    <row r="12502" spans="2:11" x14ac:dyDescent="0.2">
      <c r="B12502" s="33"/>
      <c r="C12502" s="171"/>
      <c r="D12502" s="33"/>
      <c r="E12502" s="33"/>
      <c r="F12502" s="33"/>
      <c r="G12502" s="33"/>
      <c r="H12502" s="33"/>
      <c r="I12502" s="171"/>
      <c r="J12502" s="33"/>
      <c r="K12502" s="33"/>
    </row>
    <row r="12503" spans="2:11" x14ac:dyDescent="0.2">
      <c r="B12503" s="33"/>
      <c r="C12503" s="171"/>
      <c r="D12503" s="33"/>
      <c r="E12503" s="33"/>
      <c r="F12503" s="33"/>
      <c r="G12503" s="33"/>
      <c r="H12503" s="33"/>
      <c r="I12503" s="171"/>
      <c r="J12503" s="33"/>
      <c r="K12503" s="33"/>
    </row>
    <row r="12504" spans="2:11" x14ac:dyDescent="0.2">
      <c r="B12504" s="33"/>
      <c r="C12504" s="171"/>
      <c r="D12504" s="33"/>
      <c r="E12504" s="33"/>
      <c r="F12504" s="33"/>
      <c r="G12504" s="33"/>
      <c r="H12504" s="33"/>
      <c r="I12504" s="171"/>
      <c r="J12504" s="33"/>
      <c r="K12504" s="33"/>
    </row>
    <row r="12505" spans="2:11" x14ac:dyDescent="0.2">
      <c r="B12505" s="33"/>
      <c r="C12505" s="171"/>
      <c r="D12505" s="33"/>
      <c r="E12505" s="33"/>
      <c r="F12505" s="33"/>
      <c r="G12505" s="33"/>
      <c r="H12505" s="33"/>
      <c r="I12505" s="171"/>
      <c r="J12505" s="33"/>
      <c r="K12505" s="33"/>
    </row>
    <row r="12506" spans="2:11" x14ac:dyDescent="0.2">
      <c r="B12506" s="33"/>
      <c r="C12506" s="171"/>
      <c r="D12506" s="33"/>
      <c r="E12506" s="33"/>
      <c r="F12506" s="33"/>
      <c r="G12506" s="33"/>
      <c r="H12506" s="33"/>
      <c r="I12506" s="171"/>
      <c r="J12506" s="33"/>
      <c r="K12506" s="33"/>
    </row>
    <row r="12507" spans="2:11" x14ac:dyDescent="0.2">
      <c r="B12507" s="33"/>
      <c r="C12507" s="171"/>
      <c r="D12507" s="33"/>
      <c r="E12507" s="33"/>
      <c r="F12507" s="33"/>
      <c r="G12507" s="33"/>
      <c r="H12507" s="33"/>
      <c r="I12507" s="171"/>
      <c r="J12507" s="33"/>
      <c r="K12507" s="33"/>
    </row>
    <row r="12508" spans="2:11" x14ac:dyDescent="0.2">
      <c r="B12508" s="33"/>
      <c r="C12508" s="171"/>
      <c r="D12508" s="33"/>
      <c r="E12508" s="33"/>
      <c r="F12508" s="33"/>
      <c r="G12508" s="33"/>
      <c r="H12508" s="33"/>
      <c r="I12508" s="171"/>
      <c r="J12508" s="33"/>
      <c r="K12508" s="33"/>
    </row>
    <row r="12509" spans="2:11" x14ac:dyDescent="0.2">
      <c r="B12509" s="33"/>
      <c r="C12509" s="171"/>
      <c r="D12509" s="33"/>
      <c r="E12509" s="33"/>
      <c r="F12509" s="33"/>
      <c r="G12509" s="33"/>
      <c r="H12509" s="33"/>
      <c r="I12509" s="171"/>
      <c r="J12509" s="33"/>
      <c r="K12509" s="33"/>
    </row>
    <row r="12510" spans="2:11" x14ac:dyDescent="0.2">
      <c r="B12510" s="33"/>
      <c r="C12510" s="171"/>
      <c r="D12510" s="33"/>
      <c r="E12510" s="33"/>
      <c r="F12510" s="33"/>
      <c r="G12510" s="33"/>
      <c r="H12510" s="33"/>
      <c r="I12510" s="171"/>
      <c r="J12510" s="33"/>
      <c r="K12510" s="33"/>
    </row>
    <row r="12511" spans="2:11" x14ac:dyDescent="0.2">
      <c r="B12511" s="33"/>
      <c r="C12511" s="171"/>
      <c r="D12511" s="33"/>
      <c r="E12511" s="33"/>
      <c r="F12511" s="33"/>
      <c r="G12511" s="33"/>
      <c r="H12511" s="33"/>
      <c r="I12511" s="171"/>
      <c r="J12511" s="33"/>
      <c r="K12511" s="33"/>
    </row>
    <row r="12512" spans="2:11" x14ac:dyDescent="0.2">
      <c r="B12512" s="33"/>
      <c r="C12512" s="171"/>
      <c r="D12512" s="33"/>
      <c r="E12512" s="33"/>
      <c r="F12512" s="33"/>
      <c r="G12512" s="33"/>
      <c r="H12512" s="33"/>
      <c r="I12512" s="171"/>
      <c r="J12512" s="33"/>
      <c r="K12512" s="33"/>
    </row>
    <row r="12513" spans="2:11" x14ac:dyDescent="0.2">
      <c r="B12513" s="33"/>
      <c r="C12513" s="171"/>
      <c r="D12513" s="33"/>
      <c r="E12513" s="33"/>
      <c r="F12513" s="33"/>
      <c r="G12513" s="33"/>
      <c r="H12513" s="33"/>
      <c r="I12513" s="171"/>
      <c r="J12513" s="33"/>
      <c r="K12513" s="33"/>
    </row>
    <row r="12514" spans="2:11" x14ac:dyDescent="0.2">
      <c r="B12514" s="33"/>
      <c r="C12514" s="171"/>
      <c r="D12514" s="33"/>
      <c r="E12514" s="33"/>
      <c r="F12514" s="33"/>
      <c r="G12514" s="33"/>
      <c r="H12514" s="33"/>
      <c r="I12514" s="171"/>
      <c r="J12514" s="33"/>
      <c r="K12514" s="33"/>
    </row>
    <row r="12515" spans="2:11" x14ac:dyDescent="0.2">
      <c r="B12515" s="33"/>
      <c r="C12515" s="171"/>
      <c r="D12515" s="33"/>
      <c r="E12515" s="33"/>
      <c r="F12515" s="33"/>
      <c r="G12515" s="33"/>
      <c r="H12515" s="33"/>
      <c r="I12515" s="171"/>
      <c r="J12515" s="33"/>
      <c r="K12515" s="33"/>
    </row>
    <row r="12516" spans="2:11" x14ac:dyDescent="0.2">
      <c r="B12516" s="33"/>
      <c r="C12516" s="171"/>
      <c r="D12516" s="33"/>
      <c r="E12516" s="33"/>
      <c r="F12516" s="33"/>
      <c r="G12516" s="33"/>
      <c r="H12516" s="33"/>
      <c r="I12516" s="171"/>
      <c r="J12516" s="33"/>
      <c r="K12516" s="33"/>
    </row>
    <row r="12517" spans="2:11" x14ac:dyDescent="0.2">
      <c r="B12517" s="33"/>
      <c r="C12517" s="171"/>
      <c r="D12517" s="33"/>
      <c r="E12517" s="33"/>
      <c r="F12517" s="33"/>
      <c r="G12517" s="33"/>
      <c r="H12517" s="33"/>
      <c r="I12517" s="171"/>
      <c r="J12517" s="33"/>
      <c r="K12517" s="33"/>
    </row>
    <row r="12518" spans="2:11" x14ac:dyDescent="0.2">
      <c r="B12518" s="33"/>
      <c r="C12518" s="171"/>
      <c r="D12518" s="33"/>
      <c r="E12518" s="33"/>
      <c r="F12518" s="33"/>
      <c r="G12518" s="33"/>
      <c r="H12518" s="33"/>
      <c r="I12518" s="171"/>
      <c r="J12518" s="33"/>
      <c r="K12518" s="33"/>
    </row>
    <row r="12519" spans="2:11" x14ac:dyDescent="0.2">
      <c r="B12519" s="33"/>
      <c r="C12519" s="171"/>
      <c r="D12519" s="33"/>
      <c r="E12519" s="33"/>
      <c r="F12519" s="33"/>
      <c r="G12519" s="33"/>
      <c r="H12519" s="33"/>
      <c r="I12519" s="171"/>
      <c r="J12519" s="33"/>
      <c r="K12519" s="33"/>
    </row>
    <row r="12520" spans="2:11" x14ac:dyDescent="0.2">
      <c r="B12520" s="33"/>
      <c r="C12520" s="171"/>
      <c r="D12520" s="33"/>
      <c r="E12520" s="33"/>
      <c r="F12520" s="33"/>
      <c r="G12520" s="33"/>
      <c r="H12520" s="33"/>
      <c r="I12520" s="171"/>
      <c r="J12520" s="33"/>
      <c r="K12520" s="33"/>
    </row>
    <row r="12521" spans="2:11" x14ac:dyDescent="0.2">
      <c r="B12521" s="33"/>
      <c r="C12521" s="171"/>
      <c r="D12521" s="33"/>
      <c r="E12521" s="33"/>
      <c r="F12521" s="33"/>
      <c r="G12521" s="33"/>
      <c r="H12521" s="33"/>
      <c r="I12521" s="171"/>
      <c r="J12521" s="33"/>
      <c r="K12521" s="33"/>
    </row>
    <row r="12522" spans="2:11" x14ac:dyDescent="0.2">
      <c r="B12522" s="33"/>
      <c r="C12522" s="171"/>
      <c r="D12522" s="33"/>
      <c r="E12522" s="33"/>
      <c r="F12522" s="33"/>
      <c r="G12522" s="33"/>
      <c r="H12522" s="33"/>
      <c r="I12522" s="171"/>
      <c r="J12522" s="33"/>
      <c r="K12522" s="33"/>
    </row>
    <row r="12523" spans="2:11" x14ac:dyDescent="0.2">
      <c r="B12523" s="33"/>
      <c r="C12523" s="171"/>
      <c r="D12523" s="33"/>
      <c r="E12523" s="33"/>
      <c r="F12523" s="33"/>
      <c r="G12523" s="33"/>
      <c r="H12523" s="33"/>
      <c r="I12523" s="171"/>
      <c r="J12523" s="33"/>
      <c r="K12523" s="33"/>
    </row>
    <row r="12524" spans="2:11" x14ac:dyDescent="0.2">
      <c r="B12524" s="33"/>
      <c r="C12524" s="171"/>
      <c r="D12524" s="33"/>
      <c r="E12524" s="33"/>
      <c r="F12524" s="33"/>
      <c r="G12524" s="33"/>
      <c r="H12524" s="33"/>
      <c r="I12524" s="171"/>
      <c r="J12524" s="33"/>
      <c r="K12524" s="33"/>
    </row>
    <row r="12525" spans="2:11" x14ac:dyDescent="0.2">
      <c r="B12525" s="33"/>
      <c r="C12525" s="171"/>
      <c r="D12525" s="33"/>
      <c r="E12525" s="33"/>
      <c r="F12525" s="33"/>
      <c r="G12525" s="33"/>
      <c r="H12525" s="33"/>
      <c r="I12525" s="171"/>
      <c r="J12525" s="33"/>
      <c r="K12525" s="33"/>
    </row>
    <row r="12526" spans="2:11" x14ac:dyDescent="0.2">
      <c r="B12526" s="33"/>
      <c r="C12526" s="171"/>
      <c r="D12526" s="33"/>
      <c r="E12526" s="33"/>
      <c r="F12526" s="33"/>
      <c r="G12526" s="33"/>
      <c r="H12526" s="33"/>
      <c r="I12526" s="171"/>
      <c r="J12526" s="33"/>
      <c r="K12526" s="33"/>
    </row>
    <row r="12527" spans="2:11" x14ac:dyDescent="0.2">
      <c r="B12527" s="33"/>
      <c r="C12527" s="171"/>
      <c r="D12527" s="33"/>
      <c r="E12527" s="33"/>
      <c r="F12527" s="33"/>
      <c r="G12527" s="33"/>
      <c r="H12527" s="33"/>
      <c r="I12527" s="171"/>
      <c r="J12527" s="33"/>
      <c r="K12527" s="33"/>
    </row>
    <row r="12528" spans="2:11" x14ac:dyDescent="0.2">
      <c r="B12528" s="33"/>
      <c r="C12528" s="171"/>
      <c r="D12528" s="33"/>
      <c r="E12528" s="33"/>
      <c r="F12528" s="33"/>
      <c r="G12528" s="33"/>
      <c r="H12528" s="33"/>
      <c r="I12528" s="171"/>
      <c r="J12528" s="33"/>
      <c r="K12528" s="33"/>
    </row>
    <row r="12529" spans="2:11" x14ac:dyDescent="0.2">
      <c r="B12529" s="33"/>
      <c r="C12529" s="171"/>
      <c r="D12529" s="33"/>
      <c r="E12529" s="33"/>
      <c r="F12529" s="33"/>
      <c r="G12529" s="33"/>
      <c r="H12529" s="33"/>
      <c r="I12529" s="171"/>
      <c r="J12529" s="33"/>
      <c r="K12529" s="33"/>
    </row>
    <row r="12530" spans="2:11" x14ac:dyDescent="0.2">
      <c r="B12530" s="33"/>
      <c r="C12530" s="171"/>
      <c r="D12530" s="33"/>
      <c r="E12530" s="33"/>
      <c r="F12530" s="33"/>
      <c r="G12530" s="33"/>
      <c r="H12530" s="33"/>
      <c r="I12530" s="171"/>
      <c r="J12530" s="33"/>
      <c r="K12530" s="33"/>
    </row>
    <row r="12531" spans="2:11" x14ac:dyDescent="0.2">
      <c r="B12531" s="33"/>
      <c r="C12531" s="171"/>
      <c r="D12531" s="33"/>
      <c r="E12531" s="33"/>
      <c r="F12531" s="33"/>
      <c r="G12531" s="33"/>
      <c r="H12531" s="33"/>
      <c r="I12531" s="171"/>
      <c r="J12531" s="33"/>
      <c r="K12531" s="33"/>
    </row>
    <row r="12532" spans="2:11" x14ac:dyDescent="0.2">
      <c r="B12532" s="33"/>
      <c r="C12532" s="171"/>
      <c r="D12532" s="33"/>
      <c r="E12532" s="33"/>
      <c r="F12532" s="33"/>
      <c r="G12532" s="33"/>
      <c r="H12532" s="33"/>
      <c r="I12532" s="171"/>
      <c r="J12532" s="33"/>
      <c r="K12532" s="33"/>
    </row>
    <row r="12533" spans="2:11" x14ac:dyDescent="0.2">
      <c r="B12533" s="33"/>
      <c r="C12533" s="171"/>
      <c r="D12533" s="33"/>
      <c r="E12533" s="33"/>
      <c r="F12533" s="33"/>
      <c r="G12533" s="33"/>
      <c r="H12533" s="33"/>
      <c r="I12533" s="171"/>
      <c r="J12533" s="33"/>
      <c r="K12533" s="33"/>
    </row>
    <row r="12534" spans="2:11" x14ac:dyDescent="0.2">
      <c r="B12534" s="33"/>
      <c r="C12534" s="171"/>
      <c r="D12534" s="33"/>
      <c r="E12534" s="33"/>
      <c r="F12534" s="33"/>
      <c r="G12534" s="33"/>
      <c r="H12534" s="33"/>
      <c r="I12534" s="171"/>
      <c r="J12534" s="33"/>
      <c r="K12534" s="33"/>
    </row>
    <row r="12535" spans="2:11" x14ac:dyDescent="0.2">
      <c r="B12535" s="33"/>
      <c r="C12535" s="171"/>
      <c r="D12535" s="33"/>
      <c r="E12535" s="33"/>
      <c r="F12535" s="33"/>
      <c r="G12535" s="33"/>
      <c r="H12535" s="33"/>
      <c r="I12535" s="171"/>
      <c r="J12535" s="33"/>
      <c r="K12535" s="33"/>
    </row>
    <row r="12536" spans="2:11" x14ac:dyDescent="0.2">
      <c r="B12536" s="33"/>
      <c r="C12536" s="171"/>
      <c r="D12536" s="33"/>
      <c r="E12536" s="33"/>
      <c r="F12536" s="33"/>
      <c r="G12536" s="33"/>
      <c r="H12536" s="33"/>
      <c r="I12536" s="171"/>
      <c r="J12536" s="33"/>
      <c r="K12536" s="33"/>
    </row>
    <row r="12537" spans="2:11" x14ac:dyDescent="0.2">
      <c r="B12537" s="33"/>
      <c r="C12537" s="171"/>
      <c r="D12537" s="33"/>
      <c r="E12537" s="33"/>
      <c r="F12537" s="33"/>
      <c r="G12537" s="33"/>
      <c r="H12537" s="33"/>
      <c r="I12537" s="171"/>
      <c r="J12537" s="33"/>
      <c r="K12537" s="33"/>
    </row>
    <row r="12538" spans="2:11" x14ac:dyDescent="0.2">
      <c r="B12538" s="33"/>
      <c r="C12538" s="171"/>
      <c r="D12538" s="33"/>
      <c r="E12538" s="33"/>
      <c r="F12538" s="33"/>
      <c r="G12538" s="33"/>
      <c r="H12538" s="33"/>
      <c r="I12538" s="171"/>
      <c r="J12538" s="33"/>
      <c r="K12538" s="33"/>
    </row>
    <row r="12539" spans="2:11" x14ac:dyDescent="0.2">
      <c r="B12539" s="33"/>
      <c r="C12539" s="171"/>
      <c r="D12539" s="33"/>
      <c r="E12539" s="33"/>
      <c r="F12539" s="33"/>
      <c r="G12539" s="33"/>
      <c r="H12539" s="33"/>
      <c r="I12539" s="171"/>
      <c r="J12539" s="33"/>
      <c r="K12539" s="33"/>
    </row>
    <row r="12540" spans="2:11" x14ac:dyDescent="0.2">
      <c r="B12540" s="33"/>
      <c r="C12540" s="171"/>
      <c r="D12540" s="33"/>
      <c r="E12540" s="33"/>
      <c r="F12540" s="33"/>
      <c r="G12540" s="33"/>
      <c r="H12540" s="33"/>
      <c r="I12540" s="171"/>
      <c r="J12540" s="33"/>
      <c r="K12540" s="33"/>
    </row>
    <row r="12541" spans="2:11" x14ac:dyDescent="0.2">
      <c r="B12541" s="33"/>
      <c r="C12541" s="171"/>
      <c r="D12541" s="33"/>
      <c r="E12541" s="33"/>
      <c r="F12541" s="33"/>
      <c r="G12541" s="33"/>
      <c r="H12541" s="33"/>
      <c r="I12541" s="171"/>
      <c r="J12541" s="33"/>
      <c r="K12541" s="33"/>
    </row>
    <row r="12542" spans="2:11" x14ac:dyDescent="0.2">
      <c r="B12542" s="33"/>
      <c r="C12542" s="171"/>
      <c r="D12542" s="33"/>
      <c r="E12542" s="33"/>
      <c r="F12542" s="33"/>
      <c r="G12542" s="33"/>
      <c r="H12542" s="33"/>
      <c r="I12542" s="171"/>
      <c r="J12542" s="33"/>
      <c r="K12542" s="33"/>
    </row>
    <row r="12543" spans="2:11" x14ac:dyDescent="0.2">
      <c r="B12543" s="33"/>
      <c r="C12543" s="171"/>
      <c r="D12543" s="33"/>
      <c r="E12543" s="33"/>
      <c r="F12543" s="33"/>
      <c r="G12543" s="33"/>
      <c r="H12543" s="33"/>
      <c r="I12543" s="171"/>
      <c r="J12543" s="33"/>
      <c r="K12543" s="33"/>
    </row>
    <row r="12544" spans="2:11" x14ac:dyDescent="0.2">
      <c r="B12544" s="33"/>
      <c r="C12544" s="171"/>
      <c r="D12544" s="33"/>
      <c r="E12544" s="33"/>
      <c r="F12544" s="33"/>
      <c r="G12544" s="33"/>
      <c r="H12544" s="33"/>
      <c r="I12544" s="171"/>
      <c r="J12544" s="33"/>
      <c r="K12544" s="33"/>
    </row>
    <row r="12545" spans="2:11" x14ac:dyDescent="0.2">
      <c r="B12545" s="33"/>
      <c r="C12545" s="171"/>
      <c r="D12545" s="33"/>
      <c r="E12545" s="33"/>
      <c r="F12545" s="33"/>
      <c r="G12545" s="33"/>
      <c r="H12545" s="33"/>
      <c r="I12545" s="171"/>
      <c r="J12545" s="33"/>
      <c r="K12545" s="33"/>
    </row>
    <row r="12546" spans="2:11" x14ac:dyDescent="0.2">
      <c r="B12546" s="33"/>
      <c r="C12546" s="171"/>
      <c r="D12546" s="33"/>
      <c r="E12546" s="33"/>
      <c r="F12546" s="33"/>
      <c r="G12546" s="33"/>
      <c r="H12546" s="33"/>
      <c r="I12546" s="171"/>
      <c r="J12546" s="33"/>
      <c r="K12546" s="33"/>
    </row>
    <row r="12547" spans="2:11" x14ac:dyDescent="0.2">
      <c r="B12547" s="33"/>
      <c r="C12547" s="171"/>
      <c r="D12547" s="33"/>
      <c r="E12547" s="33"/>
      <c r="F12547" s="33"/>
      <c r="G12547" s="33"/>
      <c r="H12547" s="33"/>
      <c r="I12547" s="171"/>
      <c r="J12547" s="33"/>
      <c r="K12547" s="33"/>
    </row>
    <row r="12548" spans="2:11" x14ac:dyDescent="0.2">
      <c r="B12548" s="33"/>
      <c r="C12548" s="171"/>
      <c r="D12548" s="33"/>
      <c r="E12548" s="33"/>
      <c r="F12548" s="33"/>
      <c r="G12548" s="33"/>
      <c r="H12548" s="33"/>
      <c r="I12548" s="171"/>
      <c r="J12548" s="33"/>
      <c r="K12548" s="33"/>
    </row>
    <row r="12549" spans="2:11" x14ac:dyDescent="0.2">
      <c r="B12549" s="33"/>
      <c r="C12549" s="171"/>
      <c r="D12549" s="33"/>
      <c r="E12549" s="33"/>
      <c r="F12549" s="33"/>
      <c r="G12549" s="33"/>
      <c r="H12549" s="33"/>
      <c r="I12549" s="171"/>
      <c r="J12549" s="33"/>
      <c r="K12549" s="33"/>
    </row>
    <row r="12550" spans="2:11" x14ac:dyDescent="0.2">
      <c r="B12550" s="33"/>
      <c r="C12550" s="171"/>
      <c r="D12550" s="33"/>
      <c r="E12550" s="33"/>
      <c r="F12550" s="33"/>
      <c r="G12550" s="33"/>
      <c r="H12550" s="33"/>
      <c r="I12550" s="171"/>
      <c r="J12550" s="33"/>
      <c r="K12550" s="33"/>
    </row>
    <row r="12551" spans="2:11" x14ac:dyDescent="0.2">
      <c r="B12551" s="33"/>
      <c r="C12551" s="171"/>
      <c r="D12551" s="33"/>
      <c r="E12551" s="33"/>
      <c r="F12551" s="33"/>
      <c r="G12551" s="33"/>
      <c r="H12551" s="33"/>
      <c r="I12551" s="171"/>
      <c r="J12551" s="33"/>
      <c r="K12551" s="33"/>
    </row>
    <row r="12552" spans="2:11" x14ac:dyDescent="0.2">
      <c r="B12552" s="33"/>
      <c r="C12552" s="171"/>
      <c r="D12552" s="33"/>
      <c r="E12552" s="33"/>
      <c r="F12552" s="33"/>
      <c r="G12552" s="33"/>
      <c r="H12552" s="33"/>
      <c r="I12552" s="171"/>
      <c r="J12552" s="33"/>
      <c r="K12552" s="33"/>
    </row>
    <row r="12553" spans="2:11" x14ac:dyDescent="0.2">
      <c r="B12553" s="33"/>
      <c r="C12553" s="171"/>
      <c r="D12553" s="33"/>
      <c r="E12553" s="33"/>
      <c r="F12553" s="33"/>
      <c r="G12553" s="33"/>
      <c r="H12553" s="33"/>
      <c r="I12553" s="171"/>
      <c r="J12553" s="33"/>
      <c r="K12553" s="33"/>
    </row>
    <row r="12554" spans="2:11" x14ac:dyDescent="0.2">
      <c r="B12554" s="33"/>
      <c r="C12554" s="171"/>
      <c r="D12554" s="33"/>
      <c r="E12554" s="33"/>
      <c r="F12554" s="33"/>
      <c r="G12554" s="33"/>
      <c r="H12554" s="33"/>
      <c r="I12554" s="171"/>
      <c r="J12554" s="33"/>
      <c r="K12554" s="33"/>
    </row>
    <row r="12555" spans="2:11" x14ac:dyDescent="0.2">
      <c r="B12555" s="33"/>
      <c r="C12555" s="171"/>
      <c r="D12555" s="33"/>
      <c r="E12555" s="33"/>
      <c r="F12555" s="33"/>
      <c r="G12555" s="33"/>
      <c r="H12555" s="33"/>
      <c r="I12555" s="171"/>
      <c r="J12555" s="33"/>
      <c r="K12555" s="33"/>
    </row>
    <row r="12556" spans="2:11" x14ac:dyDescent="0.2">
      <c r="B12556" s="33"/>
      <c r="C12556" s="171"/>
      <c r="D12556" s="33"/>
      <c r="E12556" s="33"/>
      <c r="F12556" s="33"/>
      <c r="G12556" s="33"/>
      <c r="H12556" s="33"/>
      <c r="I12556" s="171"/>
      <c r="J12556" s="33"/>
      <c r="K12556" s="33"/>
    </row>
    <row r="12557" spans="2:11" x14ac:dyDescent="0.2">
      <c r="B12557" s="33"/>
      <c r="C12557" s="171"/>
      <c r="D12557" s="33"/>
      <c r="E12557" s="33"/>
      <c r="F12557" s="33"/>
      <c r="G12557" s="33"/>
      <c r="H12557" s="33"/>
      <c r="I12557" s="171"/>
      <c r="J12557" s="33"/>
      <c r="K12557" s="33"/>
    </row>
    <row r="12558" spans="2:11" x14ac:dyDescent="0.2">
      <c r="B12558" s="33"/>
      <c r="C12558" s="171"/>
      <c r="D12558" s="33"/>
      <c r="E12558" s="33"/>
      <c r="F12558" s="33"/>
      <c r="G12558" s="33"/>
      <c r="H12558" s="33"/>
      <c r="I12558" s="171"/>
      <c r="J12558" s="33"/>
      <c r="K12558" s="33"/>
    </row>
    <row r="12559" spans="2:11" x14ac:dyDescent="0.2">
      <c r="B12559" s="33"/>
      <c r="C12559" s="171"/>
      <c r="D12559" s="33"/>
      <c r="E12559" s="33"/>
      <c r="F12559" s="33"/>
      <c r="G12559" s="33"/>
      <c r="H12559" s="33"/>
      <c r="I12559" s="171"/>
      <c r="J12559" s="33"/>
      <c r="K12559" s="33"/>
    </row>
    <row r="12560" spans="2:11" x14ac:dyDescent="0.2">
      <c r="B12560" s="33"/>
      <c r="C12560" s="171"/>
      <c r="D12560" s="33"/>
      <c r="E12560" s="33"/>
      <c r="F12560" s="33"/>
      <c r="G12560" s="33"/>
      <c r="H12560" s="33"/>
      <c r="I12560" s="171"/>
      <c r="J12560" s="33"/>
      <c r="K12560" s="33"/>
    </row>
    <row r="12561" spans="2:11" x14ac:dyDescent="0.2">
      <c r="B12561" s="33"/>
      <c r="C12561" s="171"/>
      <c r="D12561" s="33"/>
      <c r="E12561" s="33"/>
      <c r="F12561" s="33"/>
      <c r="G12561" s="33"/>
      <c r="H12561" s="33"/>
      <c r="I12561" s="171"/>
      <c r="J12561" s="33"/>
      <c r="K12561" s="33"/>
    </row>
    <row r="12562" spans="2:11" x14ac:dyDescent="0.2">
      <c r="B12562" s="33"/>
      <c r="C12562" s="171"/>
      <c r="D12562" s="33"/>
      <c r="E12562" s="33"/>
      <c r="F12562" s="33"/>
      <c r="G12562" s="33"/>
      <c r="H12562" s="33"/>
      <c r="I12562" s="171"/>
      <c r="J12562" s="33"/>
      <c r="K12562" s="33"/>
    </row>
    <row r="12563" spans="2:11" x14ac:dyDescent="0.2">
      <c r="B12563" s="33"/>
      <c r="C12563" s="171"/>
      <c r="D12563" s="33"/>
      <c r="E12563" s="33"/>
      <c r="F12563" s="33"/>
      <c r="G12563" s="33"/>
      <c r="H12563" s="33"/>
      <c r="I12563" s="171"/>
      <c r="J12563" s="33"/>
      <c r="K12563" s="33"/>
    </row>
    <row r="12564" spans="2:11" x14ac:dyDescent="0.2">
      <c r="B12564" s="33"/>
      <c r="C12564" s="171"/>
      <c r="D12564" s="33"/>
      <c r="E12564" s="33"/>
      <c r="F12564" s="33"/>
      <c r="G12564" s="33"/>
      <c r="H12564" s="33"/>
      <c r="I12564" s="171"/>
      <c r="J12564" s="33"/>
      <c r="K12564" s="33"/>
    </row>
    <row r="12565" spans="2:11" x14ac:dyDescent="0.2">
      <c r="B12565" s="33"/>
      <c r="C12565" s="171"/>
      <c r="D12565" s="33"/>
      <c r="E12565" s="33"/>
      <c r="F12565" s="33"/>
      <c r="G12565" s="33"/>
      <c r="H12565" s="33"/>
      <c r="I12565" s="171"/>
      <c r="J12565" s="33"/>
      <c r="K12565" s="33"/>
    </row>
    <row r="12566" spans="2:11" x14ac:dyDescent="0.2">
      <c r="B12566" s="33"/>
      <c r="C12566" s="171"/>
      <c r="D12566" s="33"/>
      <c r="E12566" s="33"/>
      <c r="F12566" s="33"/>
      <c r="G12566" s="33"/>
      <c r="H12566" s="33"/>
      <c r="I12566" s="171"/>
      <c r="J12566" s="33"/>
      <c r="K12566" s="33"/>
    </row>
    <row r="12567" spans="2:11" x14ac:dyDescent="0.2">
      <c r="B12567" s="33"/>
      <c r="C12567" s="171"/>
      <c r="D12567" s="33"/>
      <c r="E12567" s="33"/>
      <c r="F12567" s="33"/>
      <c r="G12567" s="33"/>
      <c r="H12567" s="33"/>
      <c r="I12567" s="171"/>
      <c r="J12567" s="33"/>
      <c r="K12567" s="33"/>
    </row>
    <row r="12568" spans="2:11" x14ac:dyDescent="0.2">
      <c r="B12568" s="33"/>
      <c r="C12568" s="171"/>
      <c r="D12568" s="33"/>
      <c r="E12568" s="33"/>
      <c r="F12568" s="33"/>
      <c r="G12568" s="33"/>
      <c r="H12568" s="33"/>
      <c r="I12568" s="171"/>
      <c r="J12568" s="33"/>
      <c r="K12568" s="33"/>
    </row>
    <row r="12569" spans="2:11" x14ac:dyDescent="0.2">
      <c r="B12569" s="33"/>
      <c r="C12569" s="171"/>
      <c r="D12569" s="33"/>
      <c r="E12569" s="33"/>
      <c r="F12569" s="33"/>
      <c r="G12569" s="33"/>
      <c r="H12569" s="33"/>
      <c r="I12569" s="171"/>
      <c r="J12569" s="33"/>
      <c r="K12569" s="33"/>
    </row>
    <row r="12570" spans="2:11" x14ac:dyDescent="0.2">
      <c r="B12570" s="33"/>
      <c r="C12570" s="171"/>
      <c r="D12570" s="33"/>
      <c r="E12570" s="33"/>
      <c r="F12570" s="33"/>
      <c r="G12570" s="33"/>
      <c r="H12570" s="33"/>
      <c r="I12570" s="171"/>
      <c r="J12570" s="33"/>
      <c r="K12570" s="33"/>
    </row>
    <row r="12571" spans="2:11" x14ac:dyDescent="0.2">
      <c r="B12571" s="33"/>
      <c r="C12571" s="171"/>
      <c r="D12571" s="33"/>
      <c r="E12571" s="33"/>
      <c r="F12571" s="33"/>
      <c r="G12571" s="33"/>
      <c r="H12571" s="33"/>
      <c r="I12571" s="171"/>
      <c r="J12571" s="33"/>
      <c r="K12571" s="33"/>
    </row>
    <row r="12572" spans="2:11" x14ac:dyDescent="0.2">
      <c r="B12572" s="33"/>
      <c r="C12572" s="171"/>
      <c r="D12572" s="33"/>
      <c r="E12572" s="33"/>
      <c r="F12572" s="33"/>
      <c r="G12572" s="33"/>
      <c r="H12572" s="33"/>
      <c r="I12572" s="171"/>
      <c r="J12572" s="33"/>
      <c r="K12572" s="33"/>
    </row>
    <row r="12573" spans="2:11" x14ac:dyDescent="0.2">
      <c r="B12573" s="33"/>
      <c r="C12573" s="171"/>
      <c r="D12573" s="33"/>
      <c r="E12573" s="33"/>
      <c r="F12573" s="33"/>
      <c r="G12573" s="33"/>
      <c r="H12573" s="33"/>
      <c r="I12573" s="171"/>
      <c r="J12573" s="33"/>
      <c r="K12573" s="33"/>
    </row>
    <row r="12574" spans="2:11" x14ac:dyDescent="0.2">
      <c r="B12574" s="33"/>
      <c r="C12574" s="171"/>
      <c r="D12574" s="33"/>
      <c r="E12574" s="33"/>
      <c r="F12574" s="33"/>
      <c r="G12574" s="33"/>
      <c r="H12574" s="33"/>
      <c r="I12574" s="171"/>
      <c r="J12574" s="33"/>
      <c r="K12574" s="33"/>
    </row>
    <row r="12575" spans="2:11" x14ac:dyDescent="0.2">
      <c r="B12575" s="33"/>
      <c r="C12575" s="171"/>
      <c r="D12575" s="33"/>
      <c r="E12575" s="33"/>
      <c r="F12575" s="33"/>
      <c r="G12575" s="33"/>
      <c r="H12575" s="33"/>
      <c r="I12575" s="171"/>
      <c r="J12575" s="33"/>
      <c r="K12575" s="33"/>
    </row>
    <row r="12576" spans="2:11" x14ac:dyDescent="0.2">
      <c r="B12576" s="33"/>
      <c r="C12576" s="171"/>
      <c r="D12576" s="33"/>
      <c r="E12576" s="33"/>
      <c r="F12576" s="33"/>
      <c r="G12576" s="33"/>
      <c r="H12576" s="33"/>
      <c r="I12576" s="171"/>
      <c r="J12576" s="33"/>
      <c r="K12576" s="33"/>
    </row>
    <row r="12577" spans="2:11" x14ac:dyDescent="0.2">
      <c r="B12577" s="33"/>
      <c r="C12577" s="171"/>
      <c r="D12577" s="33"/>
      <c r="E12577" s="33"/>
      <c r="F12577" s="33"/>
      <c r="G12577" s="33"/>
      <c r="H12577" s="33"/>
      <c r="I12577" s="171"/>
      <c r="J12577" s="33"/>
      <c r="K12577" s="33"/>
    </row>
    <row r="12578" spans="2:11" x14ac:dyDescent="0.2">
      <c r="B12578" s="33"/>
      <c r="C12578" s="171"/>
      <c r="D12578" s="33"/>
      <c r="E12578" s="33"/>
      <c r="F12578" s="33"/>
      <c r="G12578" s="33"/>
      <c r="H12578" s="33"/>
      <c r="I12578" s="171"/>
      <c r="J12578" s="33"/>
      <c r="K12578" s="33"/>
    </row>
    <row r="12579" spans="2:11" x14ac:dyDescent="0.2">
      <c r="B12579" s="33"/>
      <c r="C12579" s="171"/>
      <c r="D12579" s="33"/>
      <c r="E12579" s="33"/>
      <c r="F12579" s="33"/>
      <c r="G12579" s="33"/>
      <c r="H12579" s="33"/>
      <c r="I12579" s="171"/>
      <c r="J12579" s="33"/>
      <c r="K12579" s="33"/>
    </row>
    <row r="12580" spans="2:11" x14ac:dyDescent="0.2">
      <c r="B12580" s="33"/>
      <c r="C12580" s="171"/>
      <c r="D12580" s="33"/>
      <c r="E12580" s="33"/>
      <c r="F12580" s="33"/>
      <c r="G12580" s="33"/>
      <c r="H12580" s="33"/>
      <c r="I12580" s="171"/>
      <c r="J12580" s="33"/>
      <c r="K12580" s="33"/>
    </row>
    <row r="12581" spans="2:11" x14ac:dyDescent="0.2">
      <c r="B12581" s="33"/>
      <c r="C12581" s="171"/>
      <c r="D12581" s="33"/>
      <c r="E12581" s="33"/>
      <c r="F12581" s="33"/>
      <c r="G12581" s="33"/>
      <c r="H12581" s="33"/>
      <c r="I12581" s="171"/>
      <c r="J12581" s="33"/>
      <c r="K12581" s="33"/>
    </row>
    <row r="12582" spans="2:11" x14ac:dyDescent="0.2">
      <c r="B12582" s="33"/>
      <c r="C12582" s="171"/>
      <c r="D12582" s="33"/>
      <c r="E12582" s="33"/>
      <c r="F12582" s="33"/>
      <c r="G12582" s="33"/>
      <c r="H12582" s="33"/>
      <c r="I12582" s="171"/>
      <c r="J12582" s="33"/>
      <c r="K12582" s="33"/>
    </row>
    <row r="12583" spans="2:11" x14ac:dyDescent="0.2">
      <c r="B12583" s="33"/>
      <c r="C12583" s="171"/>
      <c r="D12583" s="33"/>
      <c r="E12583" s="33"/>
      <c r="F12583" s="33"/>
      <c r="G12583" s="33"/>
      <c r="H12583" s="33"/>
      <c r="I12583" s="171"/>
      <c r="J12583" s="33"/>
      <c r="K12583" s="33"/>
    </row>
    <row r="12584" spans="2:11" x14ac:dyDescent="0.2">
      <c r="B12584" s="33"/>
      <c r="C12584" s="171"/>
      <c r="D12584" s="33"/>
      <c r="E12584" s="33"/>
      <c r="F12584" s="33"/>
      <c r="G12584" s="33"/>
      <c r="H12584" s="33"/>
      <c r="I12584" s="171"/>
      <c r="J12584" s="33"/>
      <c r="K12584" s="33"/>
    </row>
    <row r="12585" spans="2:11" x14ac:dyDescent="0.2">
      <c r="B12585" s="33"/>
      <c r="C12585" s="171"/>
      <c r="D12585" s="33"/>
      <c r="E12585" s="33"/>
      <c r="F12585" s="33"/>
      <c r="G12585" s="33"/>
      <c r="H12585" s="33"/>
      <c r="I12585" s="171"/>
      <c r="J12585" s="33"/>
      <c r="K12585" s="33"/>
    </row>
    <row r="12586" spans="2:11" x14ac:dyDescent="0.2">
      <c r="B12586" s="33"/>
      <c r="C12586" s="171"/>
      <c r="D12586" s="33"/>
      <c r="E12586" s="33"/>
      <c r="F12586" s="33"/>
      <c r="G12586" s="33"/>
      <c r="H12586" s="33"/>
      <c r="I12586" s="171"/>
      <c r="J12586" s="33"/>
      <c r="K12586" s="33"/>
    </row>
    <row r="12587" spans="2:11" x14ac:dyDescent="0.2">
      <c r="B12587" s="33"/>
      <c r="C12587" s="171"/>
      <c r="D12587" s="33"/>
      <c r="E12587" s="33"/>
      <c r="F12587" s="33"/>
      <c r="G12587" s="33"/>
      <c r="H12587" s="33"/>
      <c r="I12587" s="171"/>
      <c r="J12587" s="33"/>
      <c r="K12587" s="33"/>
    </row>
    <row r="12588" spans="2:11" x14ac:dyDescent="0.2">
      <c r="B12588" s="33"/>
      <c r="C12588" s="171"/>
      <c r="D12588" s="33"/>
      <c r="E12588" s="33"/>
      <c r="F12588" s="33"/>
      <c r="G12588" s="33"/>
      <c r="H12588" s="33"/>
      <c r="I12588" s="171"/>
      <c r="J12588" s="33"/>
      <c r="K12588" s="33"/>
    </row>
    <row r="12589" spans="2:11" x14ac:dyDescent="0.2">
      <c r="B12589" s="33"/>
      <c r="C12589" s="171"/>
      <c r="D12589" s="33"/>
      <c r="E12589" s="33"/>
      <c r="F12589" s="33"/>
      <c r="G12589" s="33"/>
      <c r="H12589" s="33"/>
      <c r="I12589" s="171"/>
      <c r="J12589" s="33"/>
      <c r="K12589" s="33"/>
    </row>
    <row r="12590" spans="2:11" x14ac:dyDescent="0.2">
      <c r="B12590" s="33"/>
      <c r="C12590" s="171"/>
      <c r="D12590" s="33"/>
      <c r="E12590" s="33"/>
      <c r="F12590" s="33"/>
      <c r="G12590" s="33"/>
      <c r="H12590" s="33"/>
      <c r="I12590" s="171"/>
      <c r="J12590" s="33"/>
      <c r="K12590" s="33"/>
    </row>
    <row r="12591" spans="2:11" x14ac:dyDescent="0.2">
      <c r="B12591" s="33"/>
      <c r="C12591" s="171"/>
      <c r="D12591" s="33"/>
      <c r="E12591" s="33"/>
      <c r="F12591" s="33"/>
      <c r="G12591" s="33"/>
      <c r="H12591" s="33"/>
      <c r="I12591" s="171"/>
      <c r="J12591" s="33"/>
      <c r="K12591" s="33"/>
    </row>
    <row r="12592" spans="2:11" x14ac:dyDescent="0.2">
      <c r="B12592" s="33"/>
      <c r="C12592" s="171"/>
      <c r="D12592" s="33"/>
      <c r="E12592" s="33"/>
      <c r="F12592" s="33"/>
      <c r="G12592" s="33"/>
      <c r="H12592" s="33"/>
      <c r="I12592" s="171"/>
      <c r="J12592" s="33"/>
      <c r="K12592" s="33"/>
    </row>
    <row r="12593" spans="2:11" x14ac:dyDescent="0.2">
      <c r="B12593" s="33"/>
      <c r="C12593" s="171"/>
      <c r="D12593" s="33"/>
      <c r="E12593" s="33"/>
      <c r="F12593" s="33"/>
      <c r="G12593" s="33"/>
      <c r="H12593" s="33"/>
      <c r="I12593" s="171"/>
      <c r="J12593" s="33"/>
      <c r="K12593" s="33"/>
    </row>
    <row r="12594" spans="2:11" x14ac:dyDescent="0.2">
      <c r="B12594" s="33"/>
      <c r="C12594" s="171"/>
      <c r="D12594" s="33"/>
      <c r="E12594" s="33"/>
      <c r="F12594" s="33"/>
      <c r="G12594" s="33"/>
      <c r="H12594" s="33"/>
      <c r="I12594" s="171"/>
      <c r="J12594" s="33"/>
      <c r="K12594" s="33"/>
    </row>
    <row r="12595" spans="2:11" x14ac:dyDescent="0.2">
      <c r="B12595" s="33"/>
      <c r="C12595" s="171"/>
      <c r="D12595" s="33"/>
      <c r="E12595" s="33"/>
      <c r="F12595" s="33"/>
      <c r="G12595" s="33"/>
      <c r="H12595" s="33"/>
      <c r="I12595" s="171"/>
      <c r="J12595" s="33"/>
      <c r="K12595" s="33"/>
    </row>
    <row r="12596" spans="2:11" x14ac:dyDescent="0.2">
      <c r="B12596" s="33"/>
      <c r="C12596" s="171"/>
      <c r="D12596" s="33"/>
      <c r="E12596" s="33"/>
      <c r="F12596" s="33"/>
      <c r="G12596" s="33"/>
      <c r="H12596" s="33"/>
      <c r="I12596" s="171"/>
      <c r="J12596" s="33"/>
      <c r="K12596" s="33"/>
    </row>
    <row r="12597" spans="2:11" x14ac:dyDescent="0.2">
      <c r="B12597" s="33"/>
      <c r="C12597" s="171"/>
      <c r="D12597" s="33"/>
      <c r="E12597" s="33"/>
      <c r="F12597" s="33"/>
      <c r="G12597" s="33"/>
      <c r="H12597" s="33"/>
      <c r="I12597" s="171"/>
      <c r="J12597" s="33"/>
      <c r="K12597" s="33"/>
    </row>
    <row r="12598" spans="2:11" x14ac:dyDescent="0.2">
      <c r="B12598" s="33"/>
      <c r="C12598" s="171"/>
      <c r="D12598" s="33"/>
      <c r="E12598" s="33"/>
      <c r="F12598" s="33"/>
      <c r="G12598" s="33"/>
      <c r="H12598" s="33"/>
      <c r="I12598" s="171"/>
      <c r="J12598" s="33"/>
      <c r="K12598" s="33"/>
    </row>
    <row r="12599" spans="2:11" x14ac:dyDescent="0.2">
      <c r="B12599" s="33"/>
      <c r="C12599" s="171"/>
      <c r="D12599" s="33"/>
      <c r="E12599" s="33"/>
      <c r="F12599" s="33"/>
      <c r="G12599" s="33"/>
      <c r="H12599" s="33"/>
      <c r="I12599" s="171"/>
      <c r="J12599" s="33"/>
      <c r="K12599" s="33"/>
    </row>
    <row r="12600" spans="2:11" x14ac:dyDescent="0.2">
      <c r="B12600" s="33"/>
      <c r="C12600" s="171"/>
      <c r="D12600" s="33"/>
      <c r="E12600" s="33"/>
      <c r="F12600" s="33"/>
      <c r="G12600" s="33"/>
      <c r="H12600" s="33"/>
      <c r="I12600" s="171"/>
      <c r="J12600" s="33"/>
      <c r="K12600" s="33"/>
    </row>
    <row r="12601" spans="2:11" x14ac:dyDescent="0.2">
      <c r="B12601" s="33"/>
      <c r="C12601" s="171"/>
      <c r="D12601" s="33"/>
      <c r="E12601" s="33"/>
      <c r="F12601" s="33"/>
      <c r="G12601" s="33"/>
      <c r="H12601" s="33"/>
      <c r="I12601" s="171"/>
      <c r="J12601" s="33"/>
      <c r="K12601" s="33"/>
    </row>
    <row r="12602" spans="2:11" x14ac:dyDescent="0.2">
      <c r="B12602" s="33"/>
      <c r="C12602" s="171"/>
      <c r="D12602" s="33"/>
      <c r="E12602" s="33"/>
      <c r="F12602" s="33"/>
      <c r="G12602" s="33"/>
      <c r="H12602" s="33"/>
      <c r="I12602" s="171"/>
      <c r="J12602" s="33"/>
      <c r="K12602" s="33"/>
    </row>
    <row r="12603" spans="2:11" x14ac:dyDescent="0.2">
      <c r="B12603" s="33"/>
      <c r="C12603" s="171"/>
      <c r="D12603" s="33"/>
      <c r="E12603" s="33"/>
      <c r="F12603" s="33"/>
      <c r="G12603" s="33"/>
      <c r="H12603" s="33"/>
      <c r="I12603" s="171"/>
      <c r="J12603" s="33"/>
      <c r="K12603" s="33"/>
    </row>
    <row r="12604" spans="2:11" x14ac:dyDescent="0.2">
      <c r="B12604" s="33"/>
      <c r="C12604" s="171"/>
      <c r="D12604" s="33"/>
      <c r="E12604" s="33"/>
      <c r="F12604" s="33"/>
      <c r="G12604" s="33"/>
      <c r="H12604" s="33"/>
      <c r="I12604" s="171"/>
      <c r="J12604" s="33"/>
      <c r="K12604" s="33"/>
    </row>
    <row r="12605" spans="2:11" x14ac:dyDescent="0.2">
      <c r="B12605" s="33"/>
      <c r="C12605" s="171"/>
      <c r="D12605" s="33"/>
      <c r="E12605" s="33"/>
      <c r="F12605" s="33"/>
      <c r="G12605" s="33"/>
      <c r="H12605" s="33"/>
      <c r="I12605" s="171"/>
      <c r="J12605" s="33"/>
      <c r="K12605" s="33"/>
    </row>
    <row r="12606" spans="2:11" x14ac:dyDescent="0.2">
      <c r="B12606" s="33"/>
      <c r="C12606" s="171"/>
      <c r="D12606" s="33"/>
      <c r="E12606" s="33"/>
      <c r="F12606" s="33"/>
      <c r="G12606" s="33"/>
      <c r="H12606" s="33"/>
      <c r="I12606" s="171"/>
      <c r="J12606" s="33"/>
      <c r="K12606" s="33"/>
    </row>
    <row r="12607" spans="2:11" x14ac:dyDescent="0.2">
      <c r="B12607" s="33"/>
      <c r="C12607" s="171"/>
      <c r="D12607" s="33"/>
      <c r="E12607" s="33"/>
      <c r="F12607" s="33"/>
      <c r="G12607" s="33"/>
      <c r="H12607" s="33"/>
      <c r="I12607" s="171"/>
      <c r="J12607" s="33"/>
      <c r="K12607" s="33"/>
    </row>
    <row r="12608" spans="2:11" x14ac:dyDescent="0.2">
      <c r="B12608" s="33"/>
      <c r="C12608" s="171"/>
      <c r="D12608" s="33"/>
      <c r="E12608" s="33"/>
      <c r="F12608" s="33"/>
      <c r="G12608" s="33"/>
      <c r="H12608" s="33"/>
      <c r="I12608" s="171"/>
      <c r="J12608" s="33"/>
      <c r="K12608" s="33"/>
    </row>
    <row r="12609" spans="2:11" x14ac:dyDescent="0.2">
      <c r="B12609" s="33"/>
      <c r="C12609" s="171"/>
      <c r="D12609" s="33"/>
      <c r="E12609" s="33"/>
      <c r="F12609" s="33"/>
      <c r="G12609" s="33"/>
      <c r="H12609" s="33"/>
      <c r="I12609" s="171"/>
      <c r="J12609" s="33"/>
      <c r="K12609" s="33"/>
    </row>
    <row r="12610" spans="2:11" x14ac:dyDescent="0.2">
      <c r="B12610" s="33"/>
      <c r="C12610" s="171"/>
      <c r="D12610" s="33"/>
      <c r="E12610" s="33"/>
      <c r="F12610" s="33"/>
      <c r="G12610" s="33"/>
      <c r="H12610" s="33"/>
      <c r="I12610" s="171"/>
      <c r="J12610" s="33"/>
      <c r="K12610" s="33"/>
    </row>
    <row r="12611" spans="2:11" x14ac:dyDescent="0.2">
      <c r="B12611" s="33"/>
      <c r="C12611" s="171"/>
      <c r="D12611" s="33"/>
      <c r="E12611" s="33"/>
      <c r="F12611" s="33"/>
      <c r="G12611" s="33"/>
      <c r="H12611" s="33"/>
      <c r="I12611" s="171"/>
      <c r="J12611" s="33"/>
      <c r="K12611" s="33"/>
    </row>
    <row r="12612" spans="2:11" x14ac:dyDescent="0.2">
      <c r="B12612" s="33"/>
      <c r="C12612" s="171"/>
      <c r="D12612" s="33"/>
      <c r="E12612" s="33"/>
      <c r="F12612" s="33"/>
      <c r="G12612" s="33"/>
      <c r="H12612" s="33"/>
      <c r="I12612" s="171"/>
      <c r="J12612" s="33"/>
      <c r="K12612" s="33"/>
    </row>
    <row r="12613" spans="2:11" x14ac:dyDescent="0.2">
      <c r="B12613" s="33"/>
      <c r="C12613" s="171"/>
      <c r="D12613" s="33"/>
      <c r="E12613" s="33"/>
      <c r="F12613" s="33"/>
      <c r="G12613" s="33"/>
      <c r="H12613" s="33"/>
      <c r="I12613" s="171"/>
      <c r="J12613" s="33"/>
      <c r="K12613" s="33"/>
    </row>
    <row r="12614" spans="2:11" x14ac:dyDescent="0.2">
      <c r="B12614" s="33"/>
      <c r="C12614" s="171"/>
      <c r="D12614" s="33"/>
      <c r="E12614" s="33"/>
      <c r="F12614" s="33"/>
      <c r="G12614" s="33"/>
      <c r="H12614" s="33"/>
      <c r="I12614" s="171"/>
      <c r="J12614" s="33"/>
      <c r="K12614" s="33"/>
    </row>
    <row r="12615" spans="2:11" x14ac:dyDescent="0.2">
      <c r="B12615" s="33"/>
      <c r="C12615" s="171"/>
      <c r="D12615" s="33"/>
      <c r="E12615" s="33"/>
      <c r="F12615" s="33"/>
      <c r="G12615" s="33"/>
      <c r="H12615" s="33"/>
      <c r="I12615" s="171"/>
      <c r="J12615" s="33"/>
      <c r="K12615" s="33"/>
    </row>
    <row r="12616" spans="2:11" x14ac:dyDescent="0.2">
      <c r="B12616" s="33"/>
      <c r="C12616" s="171"/>
      <c r="D12616" s="33"/>
      <c r="E12616" s="33"/>
      <c r="F12616" s="33"/>
      <c r="G12616" s="33"/>
      <c r="H12616" s="33"/>
      <c r="I12616" s="171"/>
      <c r="J12616" s="33"/>
      <c r="K12616" s="33"/>
    </row>
    <row r="12617" spans="2:11" x14ac:dyDescent="0.2">
      <c r="B12617" s="33"/>
      <c r="C12617" s="171"/>
      <c r="D12617" s="33"/>
      <c r="E12617" s="33"/>
      <c r="F12617" s="33"/>
      <c r="G12617" s="33"/>
      <c r="H12617" s="33"/>
      <c r="I12617" s="171"/>
      <c r="J12617" s="33"/>
      <c r="K12617" s="33"/>
    </row>
    <row r="12618" spans="2:11" x14ac:dyDescent="0.2">
      <c r="B12618" s="33"/>
      <c r="C12618" s="171"/>
      <c r="D12618" s="33"/>
      <c r="E12618" s="33"/>
      <c r="F12618" s="33"/>
      <c r="G12618" s="33"/>
      <c r="H12618" s="33"/>
      <c r="I12618" s="171"/>
      <c r="J12618" s="33"/>
      <c r="K12618" s="33"/>
    </row>
    <row r="12619" spans="2:11" x14ac:dyDescent="0.2">
      <c r="B12619" s="33"/>
      <c r="C12619" s="171"/>
      <c r="D12619" s="33"/>
      <c r="E12619" s="33"/>
      <c r="F12619" s="33"/>
      <c r="G12619" s="33"/>
      <c r="H12619" s="33"/>
      <c r="I12619" s="171"/>
      <c r="J12619" s="33"/>
      <c r="K12619" s="33"/>
    </row>
    <row r="12620" spans="2:11" x14ac:dyDescent="0.2">
      <c r="B12620" s="33"/>
      <c r="C12620" s="171"/>
      <c r="D12620" s="33"/>
      <c r="E12620" s="33"/>
      <c r="F12620" s="33"/>
      <c r="G12620" s="33"/>
      <c r="H12620" s="33"/>
      <c r="I12620" s="171"/>
      <c r="J12620" s="33"/>
      <c r="K12620" s="33"/>
    </row>
    <row r="12621" spans="2:11" x14ac:dyDescent="0.2">
      <c r="B12621" s="33"/>
      <c r="C12621" s="171"/>
      <c r="D12621" s="33"/>
      <c r="E12621" s="33"/>
      <c r="F12621" s="33"/>
      <c r="G12621" s="33"/>
      <c r="H12621" s="33"/>
      <c r="I12621" s="171"/>
      <c r="J12621" s="33"/>
      <c r="K12621" s="33"/>
    </row>
    <row r="12622" spans="2:11" x14ac:dyDescent="0.2">
      <c r="B12622" s="33"/>
      <c r="C12622" s="171"/>
      <c r="D12622" s="33"/>
      <c r="E12622" s="33"/>
      <c r="F12622" s="33"/>
      <c r="G12622" s="33"/>
      <c r="H12622" s="33"/>
      <c r="I12622" s="171"/>
      <c r="J12622" s="33"/>
      <c r="K12622" s="33"/>
    </row>
    <row r="12623" spans="2:11" x14ac:dyDescent="0.2">
      <c r="B12623" s="33"/>
      <c r="C12623" s="171"/>
      <c r="D12623" s="33"/>
      <c r="E12623" s="33"/>
      <c r="F12623" s="33"/>
      <c r="G12623" s="33"/>
      <c r="H12623" s="33"/>
      <c r="I12623" s="171"/>
      <c r="J12623" s="33"/>
      <c r="K12623" s="33"/>
    </row>
    <row r="12624" spans="2:11" x14ac:dyDescent="0.2">
      <c r="B12624" s="33"/>
      <c r="C12624" s="171"/>
      <c r="D12624" s="33"/>
      <c r="E12624" s="33"/>
      <c r="F12624" s="33"/>
      <c r="G12624" s="33"/>
      <c r="H12624" s="33"/>
      <c r="I12624" s="171"/>
      <c r="J12624" s="33"/>
      <c r="K12624" s="33"/>
    </row>
    <row r="12625" spans="2:11" x14ac:dyDescent="0.2">
      <c r="B12625" s="33"/>
      <c r="C12625" s="171"/>
      <c r="D12625" s="33"/>
      <c r="E12625" s="33"/>
      <c r="F12625" s="33"/>
      <c r="G12625" s="33"/>
      <c r="H12625" s="33"/>
      <c r="I12625" s="171"/>
      <c r="J12625" s="33"/>
      <c r="K12625" s="33"/>
    </row>
    <row r="12626" spans="2:11" x14ac:dyDescent="0.2">
      <c r="B12626" s="33"/>
      <c r="C12626" s="171"/>
      <c r="D12626" s="33"/>
      <c r="E12626" s="33"/>
      <c r="F12626" s="33"/>
      <c r="G12626" s="33"/>
      <c r="H12626" s="33"/>
      <c r="I12626" s="171"/>
      <c r="J12626" s="33"/>
      <c r="K12626" s="33"/>
    </row>
    <row r="12627" spans="2:11" x14ac:dyDescent="0.2">
      <c r="B12627" s="33"/>
      <c r="C12627" s="171"/>
      <c r="D12627" s="33"/>
      <c r="E12627" s="33"/>
      <c r="F12627" s="33"/>
      <c r="G12627" s="33"/>
      <c r="H12627" s="33"/>
      <c r="I12627" s="171"/>
      <c r="J12627" s="33"/>
      <c r="K12627" s="33"/>
    </row>
    <row r="12628" spans="2:11" x14ac:dyDescent="0.2">
      <c r="B12628" s="33"/>
      <c r="C12628" s="171"/>
      <c r="D12628" s="33"/>
      <c r="E12628" s="33"/>
      <c r="F12628" s="33"/>
      <c r="G12628" s="33"/>
      <c r="H12628" s="33"/>
      <c r="I12628" s="171"/>
      <c r="J12628" s="33"/>
      <c r="K12628" s="33"/>
    </row>
    <row r="12629" spans="2:11" x14ac:dyDescent="0.2">
      <c r="B12629" s="33"/>
      <c r="C12629" s="171"/>
      <c r="D12629" s="33"/>
      <c r="E12629" s="33"/>
      <c r="F12629" s="33"/>
      <c r="G12629" s="33"/>
      <c r="H12629" s="33"/>
      <c r="I12629" s="171"/>
      <c r="J12629" s="33"/>
      <c r="K12629" s="33"/>
    </row>
    <row r="12630" spans="2:11" x14ac:dyDescent="0.2">
      <c r="B12630" s="33"/>
      <c r="C12630" s="171"/>
      <c r="D12630" s="33"/>
      <c r="E12630" s="33"/>
      <c r="F12630" s="33"/>
      <c r="G12630" s="33"/>
      <c r="H12630" s="33"/>
      <c r="I12630" s="171"/>
      <c r="J12630" s="33"/>
      <c r="K12630" s="33"/>
    </row>
    <row r="12631" spans="2:11" x14ac:dyDescent="0.2">
      <c r="B12631" s="33"/>
      <c r="C12631" s="171"/>
      <c r="D12631" s="33"/>
      <c r="E12631" s="33"/>
      <c r="F12631" s="33"/>
      <c r="G12631" s="33"/>
      <c r="H12631" s="33"/>
      <c r="I12631" s="171"/>
      <c r="J12631" s="33"/>
      <c r="K12631" s="33"/>
    </row>
    <row r="12632" spans="2:11" x14ac:dyDescent="0.2">
      <c r="B12632" s="33"/>
      <c r="C12632" s="171"/>
      <c r="D12632" s="33"/>
      <c r="E12632" s="33"/>
      <c r="F12632" s="33"/>
      <c r="G12632" s="33"/>
      <c r="H12632" s="33"/>
      <c r="I12632" s="171"/>
      <c r="J12632" s="33"/>
      <c r="K12632" s="33"/>
    </row>
    <row r="12633" spans="2:11" x14ac:dyDescent="0.2">
      <c r="B12633" s="33"/>
      <c r="C12633" s="171"/>
      <c r="D12633" s="33"/>
      <c r="E12633" s="33"/>
      <c r="F12633" s="33"/>
      <c r="G12633" s="33"/>
      <c r="H12633" s="33"/>
      <c r="I12633" s="171"/>
      <c r="J12633" s="33"/>
      <c r="K12633" s="33"/>
    </row>
    <row r="12634" spans="2:11" x14ac:dyDescent="0.2">
      <c r="B12634" s="33"/>
      <c r="C12634" s="171"/>
      <c r="D12634" s="33"/>
      <c r="E12634" s="33"/>
      <c r="F12634" s="33"/>
      <c r="G12634" s="33"/>
      <c r="H12634" s="33"/>
      <c r="I12634" s="171"/>
      <c r="J12634" s="33"/>
      <c r="K12634" s="33"/>
    </row>
    <row r="12635" spans="2:11" x14ac:dyDescent="0.2">
      <c r="B12635" s="33"/>
      <c r="C12635" s="171"/>
      <c r="D12635" s="33"/>
      <c r="E12635" s="33"/>
      <c r="F12635" s="33"/>
      <c r="G12635" s="33"/>
      <c r="H12635" s="33"/>
      <c r="I12635" s="171"/>
      <c r="J12635" s="33"/>
      <c r="K12635" s="33"/>
    </row>
    <row r="12636" spans="2:11" x14ac:dyDescent="0.2">
      <c r="B12636" s="33"/>
      <c r="C12636" s="171"/>
      <c r="D12636" s="33"/>
      <c r="E12636" s="33"/>
      <c r="F12636" s="33"/>
      <c r="G12636" s="33"/>
      <c r="H12636" s="33"/>
      <c r="I12636" s="171"/>
      <c r="J12636" s="33"/>
      <c r="K12636" s="33"/>
    </row>
    <row r="12637" spans="2:11" x14ac:dyDescent="0.2">
      <c r="B12637" s="33"/>
      <c r="C12637" s="171"/>
      <c r="D12637" s="33"/>
      <c r="E12637" s="33"/>
      <c r="F12637" s="33"/>
      <c r="G12637" s="33"/>
      <c r="H12637" s="33"/>
      <c r="I12637" s="171"/>
      <c r="J12637" s="33"/>
      <c r="K12637" s="33"/>
    </row>
    <row r="12638" spans="2:11" x14ac:dyDescent="0.2">
      <c r="B12638" s="33"/>
      <c r="C12638" s="171"/>
      <c r="D12638" s="33"/>
      <c r="E12638" s="33"/>
      <c r="F12638" s="33"/>
      <c r="G12638" s="33"/>
      <c r="H12638" s="33"/>
      <c r="I12638" s="171"/>
      <c r="J12638" s="33"/>
      <c r="K12638" s="33"/>
    </row>
    <row r="12639" spans="2:11" x14ac:dyDescent="0.2">
      <c r="B12639" s="33"/>
      <c r="C12639" s="171"/>
      <c r="D12639" s="33"/>
      <c r="E12639" s="33"/>
      <c r="F12639" s="33"/>
      <c r="G12639" s="33"/>
      <c r="H12639" s="33"/>
      <c r="I12639" s="171"/>
      <c r="J12639" s="33"/>
      <c r="K12639" s="33"/>
    </row>
    <row r="12640" spans="2:11" x14ac:dyDescent="0.2">
      <c r="B12640" s="33"/>
      <c r="C12640" s="171"/>
      <c r="D12640" s="33"/>
      <c r="E12640" s="33"/>
      <c r="F12640" s="33"/>
      <c r="G12640" s="33"/>
      <c r="H12640" s="33"/>
      <c r="I12640" s="171"/>
      <c r="J12640" s="33"/>
      <c r="K12640" s="33"/>
    </row>
    <row r="12641" spans="2:11" x14ac:dyDescent="0.2">
      <c r="B12641" s="33"/>
      <c r="C12641" s="171"/>
      <c r="D12641" s="33"/>
      <c r="E12641" s="33"/>
      <c r="F12641" s="33"/>
      <c r="G12641" s="33"/>
      <c r="H12641" s="33"/>
      <c r="I12641" s="171"/>
      <c r="J12641" s="33"/>
      <c r="K12641" s="33"/>
    </row>
    <row r="12642" spans="2:11" x14ac:dyDescent="0.2">
      <c r="B12642" s="33"/>
      <c r="C12642" s="171"/>
      <c r="D12642" s="33"/>
      <c r="E12642" s="33"/>
      <c r="F12642" s="33"/>
      <c r="G12642" s="33"/>
      <c r="H12642" s="33"/>
      <c r="I12642" s="171"/>
      <c r="J12642" s="33"/>
      <c r="K12642" s="33"/>
    </row>
    <row r="12643" spans="2:11" x14ac:dyDescent="0.2">
      <c r="B12643" s="33"/>
      <c r="C12643" s="171"/>
      <c r="D12643" s="33"/>
      <c r="E12643" s="33"/>
      <c r="F12643" s="33"/>
      <c r="G12643" s="33"/>
      <c r="H12643" s="33"/>
      <c r="I12643" s="171"/>
      <c r="J12643" s="33"/>
      <c r="K12643" s="33"/>
    </row>
    <row r="12644" spans="2:11" x14ac:dyDescent="0.2">
      <c r="B12644" s="33"/>
      <c r="C12644" s="171"/>
      <c r="D12644" s="33"/>
      <c r="E12644" s="33"/>
      <c r="F12644" s="33"/>
      <c r="G12644" s="33"/>
      <c r="H12644" s="33"/>
      <c r="I12644" s="171"/>
      <c r="J12644" s="33"/>
      <c r="K12644" s="33"/>
    </row>
    <row r="12645" spans="2:11" x14ac:dyDescent="0.2">
      <c r="B12645" s="33"/>
      <c r="C12645" s="171"/>
      <c r="D12645" s="33"/>
      <c r="E12645" s="33"/>
      <c r="F12645" s="33"/>
      <c r="G12645" s="33"/>
      <c r="H12645" s="33"/>
      <c r="I12645" s="171"/>
      <c r="J12645" s="33"/>
      <c r="K12645" s="33"/>
    </row>
    <row r="12646" spans="2:11" x14ac:dyDescent="0.2">
      <c r="B12646" s="33"/>
      <c r="C12646" s="171"/>
      <c r="D12646" s="33"/>
      <c r="E12646" s="33"/>
      <c r="F12646" s="33"/>
      <c r="G12646" s="33"/>
      <c r="H12646" s="33"/>
      <c r="I12646" s="171"/>
      <c r="J12646" s="33"/>
      <c r="K12646" s="33"/>
    </row>
    <row r="12647" spans="2:11" x14ac:dyDescent="0.2">
      <c r="B12647" s="33"/>
      <c r="C12647" s="171"/>
      <c r="D12647" s="33"/>
      <c r="E12647" s="33"/>
      <c r="F12647" s="33"/>
      <c r="G12647" s="33"/>
      <c r="H12647" s="33"/>
      <c r="I12647" s="171"/>
      <c r="J12647" s="33"/>
      <c r="K12647" s="33"/>
    </row>
    <row r="12648" spans="2:11" x14ac:dyDescent="0.2">
      <c r="B12648" s="33"/>
      <c r="C12648" s="171"/>
      <c r="D12648" s="33"/>
      <c r="E12648" s="33"/>
      <c r="F12648" s="33"/>
      <c r="G12648" s="33"/>
      <c r="H12648" s="33"/>
      <c r="I12648" s="171"/>
      <c r="J12648" s="33"/>
      <c r="K12648" s="33"/>
    </row>
    <row r="12649" spans="2:11" x14ac:dyDescent="0.2">
      <c r="B12649" s="33"/>
      <c r="C12649" s="171"/>
      <c r="D12649" s="33"/>
      <c r="E12649" s="33"/>
      <c r="F12649" s="33"/>
      <c r="G12649" s="33"/>
      <c r="H12649" s="33"/>
      <c r="I12649" s="171"/>
      <c r="J12649" s="33"/>
      <c r="K12649" s="33"/>
    </row>
    <row r="12650" spans="2:11" x14ac:dyDescent="0.2">
      <c r="B12650" s="33"/>
      <c r="C12650" s="171"/>
      <c r="D12650" s="33"/>
      <c r="E12650" s="33"/>
      <c r="F12650" s="33"/>
      <c r="G12650" s="33"/>
      <c r="H12650" s="33"/>
      <c r="I12650" s="171"/>
      <c r="J12650" s="33"/>
      <c r="K12650" s="33"/>
    </row>
    <row r="12651" spans="2:11" x14ac:dyDescent="0.2">
      <c r="B12651" s="33"/>
      <c r="C12651" s="171"/>
      <c r="D12651" s="33"/>
      <c r="E12651" s="33"/>
      <c r="F12651" s="33"/>
      <c r="G12651" s="33"/>
      <c r="H12651" s="33"/>
      <c r="I12651" s="171"/>
      <c r="J12651" s="33"/>
      <c r="K12651" s="33"/>
    </row>
    <row r="12652" spans="2:11" x14ac:dyDescent="0.2">
      <c r="B12652" s="33"/>
      <c r="C12652" s="171"/>
      <c r="D12652" s="33"/>
      <c r="E12652" s="33"/>
      <c r="F12652" s="33"/>
      <c r="G12652" s="33"/>
      <c r="H12652" s="33"/>
      <c r="I12652" s="171"/>
      <c r="J12652" s="33"/>
      <c r="K12652" s="33"/>
    </row>
    <row r="12653" spans="2:11" x14ac:dyDescent="0.2">
      <c r="B12653" s="33"/>
      <c r="C12653" s="171"/>
      <c r="D12653" s="33"/>
      <c r="E12653" s="33"/>
      <c r="F12653" s="33"/>
      <c r="G12653" s="33"/>
      <c r="H12653" s="33"/>
      <c r="I12653" s="171"/>
      <c r="J12653" s="33"/>
      <c r="K12653" s="33"/>
    </row>
    <row r="12654" spans="2:11" x14ac:dyDescent="0.2">
      <c r="B12654" s="33"/>
      <c r="C12654" s="171"/>
      <c r="D12654" s="33"/>
      <c r="E12654" s="33"/>
      <c r="F12654" s="33"/>
      <c r="G12654" s="33"/>
      <c r="H12654" s="33"/>
      <c r="I12654" s="171"/>
      <c r="J12654" s="33"/>
      <c r="K12654" s="33"/>
    </row>
    <row r="12655" spans="2:11" x14ac:dyDescent="0.2">
      <c r="B12655" s="33"/>
      <c r="C12655" s="171"/>
      <c r="D12655" s="33"/>
      <c r="E12655" s="33"/>
      <c r="F12655" s="33"/>
      <c r="G12655" s="33"/>
      <c r="H12655" s="33"/>
      <c r="I12655" s="171"/>
      <c r="J12655" s="33"/>
      <c r="K12655" s="33"/>
    </row>
    <row r="12656" spans="2:11" x14ac:dyDescent="0.2">
      <c r="B12656" s="33"/>
      <c r="C12656" s="171"/>
      <c r="D12656" s="33"/>
      <c r="E12656" s="33"/>
      <c r="F12656" s="33"/>
      <c r="G12656" s="33"/>
      <c r="H12656" s="33"/>
      <c r="I12656" s="171"/>
      <c r="J12656" s="33"/>
      <c r="K12656" s="33"/>
    </row>
    <row r="12657" spans="2:11" x14ac:dyDescent="0.2">
      <c r="B12657" s="33"/>
      <c r="C12657" s="171"/>
      <c r="D12657" s="33"/>
      <c r="E12657" s="33"/>
      <c r="F12657" s="33"/>
      <c r="G12657" s="33"/>
      <c r="H12657" s="33"/>
      <c r="I12657" s="171"/>
      <c r="J12657" s="33"/>
      <c r="K12657" s="33"/>
    </row>
    <row r="12658" spans="2:11" x14ac:dyDescent="0.2">
      <c r="B12658" s="33"/>
      <c r="C12658" s="171"/>
      <c r="D12658" s="33"/>
      <c r="E12658" s="33"/>
      <c r="F12658" s="33"/>
      <c r="G12658" s="33"/>
      <c r="H12658" s="33"/>
      <c r="I12658" s="171"/>
      <c r="J12658" s="33"/>
      <c r="K12658" s="33"/>
    </row>
    <row r="12659" spans="2:11" x14ac:dyDescent="0.2">
      <c r="B12659" s="33"/>
      <c r="C12659" s="171"/>
      <c r="D12659" s="33"/>
      <c r="E12659" s="33"/>
      <c r="F12659" s="33"/>
      <c r="G12659" s="33"/>
      <c r="H12659" s="33"/>
      <c r="I12659" s="171"/>
      <c r="J12659" s="33"/>
      <c r="K12659" s="33"/>
    </row>
    <row r="12660" spans="2:11" x14ac:dyDescent="0.2">
      <c r="B12660" s="33"/>
      <c r="C12660" s="171"/>
      <c r="D12660" s="33"/>
      <c r="E12660" s="33"/>
      <c r="F12660" s="33"/>
      <c r="G12660" s="33"/>
      <c r="H12660" s="33"/>
      <c r="I12660" s="171"/>
      <c r="J12660" s="33"/>
      <c r="K12660" s="33"/>
    </row>
    <row r="12661" spans="2:11" x14ac:dyDescent="0.2">
      <c r="B12661" s="33"/>
      <c r="C12661" s="171"/>
      <c r="D12661" s="33"/>
      <c r="E12661" s="33"/>
      <c r="F12661" s="33"/>
      <c r="G12661" s="33"/>
      <c r="H12661" s="33"/>
      <c r="I12661" s="171"/>
      <c r="J12661" s="33"/>
      <c r="K12661" s="33"/>
    </row>
    <row r="12662" spans="2:11" x14ac:dyDescent="0.2">
      <c r="B12662" s="33"/>
      <c r="C12662" s="171"/>
      <c r="D12662" s="33"/>
      <c r="E12662" s="33"/>
      <c r="F12662" s="33"/>
      <c r="G12662" s="33"/>
      <c r="H12662" s="33"/>
      <c r="I12662" s="171"/>
      <c r="J12662" s="33"/>
      <c r="K12662" s="33"/>
    </row>
    <row r="12663" spans="2:11" x14ac:dyDescent="0.2">
      <c r="B12663" s="33"/>
      <c r="C12663" s="171"/>
      <c r="D12663" s="33"/>
      <c r="E12663" s="33"/>
      <c r="F12663" s="33"/>
      <c r="G12663" s="33"/>
      <c r="H12663" s="33"/>
      <c r="I12663" s="171"/>
      <c r="J12663" s="33"/>
      <c r="K12663" s="33"/>
    </row>
    <row r="12664" spans="2:11" x14ac:dyDescent="0.2">
      <c r="B12664" s="33"/>
      <c r="C12664" s="171"/>
      <c r="D12664" s="33"/>
      <c r="E12664" s="33"/>
      <c r="F12664" s="33"/>
      <c r="G12664" s="33"/>
      <c r="H12664" s="33"/>
      <c r="I12664" s="171"/>
      <c r="J12664" s="33"/>
      <c r="K12664" s="33"/>
    </row>
    <row r="12665" spans="2:11" x14ac:dyDescent="0.2">
      <c r="B12665" s="33"/>
      <c r="C12665" s="171"/>
      <c r="D12665" s="33"/>
      <c r="E12665" s="33"/>
      <c r="F12665" s="33"/>
      <c r="G12665" s="33"/>
      <c r="H12665" s="33"/>
      <c r="I12665" s="171"/>
      <c r="J12665" s="33"/>
      <c r="K12665" s="33"/>
    </row>
    <row r="12666" spans="2:11" x14ac:dyDescent="0.2">
      <c r="B12666" s="33"/>
      <c r="C12666" s="171"/>
      <c r="D12666" s="33"/>
      <c r="E12666" s="33"/>
      <c r="F12666" s="33"/>
      <c r="G12666" s="33"/>
      <c r="H12666" s="33"/>
      <c r="I12666" s="171"/>
      <c r="J12666" s="33"/>
      <c r="K12666" s="33"/>
    </row>
    <row r="12667" spans="2:11" x14ac:dyDescent="0.2">
      <c r="B12667" s="33"/>
      <c r="C12667" s="171"/>
      <c r="D12667" s="33"/>
      <c r="E12667" s="33"/>
      <c r="F12667" s="33"/>
      <c r="G12667" s="33"/>
      <c r="H12667" s="33"/>
      <c r="I12667" s="171"/>
      <c r="J12667" s="33"/>
      <c r="K12667" s="33"/>
    </row>
    <row r="12668" spans="2:11" x14ac:dyDescent="0.2">
      <c r="B12668" s="33"/>
      <c r="C12668" s="171"/>
      <c r="D12668" s="33"/>
      <c r="E12668" s="33"/>
      <c r="F12668" s="33"/>
      <c r="G12668" s="33"/>
      <c r="H12668" s="33"/>
      <c r="I12668" s="171"/>
      <c r="J12668" s="33"/>
      <c r="K12668" s="33"/>
    </row>
    <row r="12669" spans="2:11" x14ac:dyDescent="0.2">
      <c r="B12669" s="33"/>
      <c r="C12669" s="171"/>
      <c r="D12669" s="33"/>
      <c r="E12669" s="33"/>
      <c r="F12669" s="33"/>
      <c r="G12669" s="33"/>
      <c r="H12669" s="33"/>
      <c r="I12669" s="171"/>
      <c r="J12669" s="33"/>
      <c r="K12669" s="33"/>
    </row>
    <row r="12670" spans="2:11" x14ac:dyDescent="0.2">
      <c r="B12670" s="33"/>
      <c r="C12670" s="171"/>
      <c r="D12670" s="33"/>
      <c r="E12670" s="33"/>
      <c r="F12670" s="33"/>
      <c r="G12670" s="33"/>
      <c r="H12670" s="33"/>
      <c r="I12670" s="171"/>
      <c r="J12670" s="33"/>
      <c r="K12670" s="33"/>
    </row>
    <row r="12671" spans="2:11" x14ac:dyDescent="0.2">
      <c r="B12671" s="33"/>
      <c r="C12671" s="171"/>
      <c r="D12671" s="33"/>
      <c r="E12671" s="33"/>
      <c r="F12671" s="33"/>
      <c r="G12671" s="33"/>
      <c r="H12671" s="33"/>
      <c r="I12671" s="171"/>
      <c r="J12671" s="33"/>
      <c r="K12671" s="33"/>
    </row>
    <row r="12672" spans="2:11" x14ac:dyDescent="0.2">
      <c r="B12672" s="33"/>
      <c r="C12672" s="171"/>
      <c r="D12672" s="33"/>
      <c r="E12672" s="33"/>
      <c r="F12672" s="33"/>
      <c r="G12672" s="33"/>
      <c r="H12672" s="33"/>
      <c r="I12672" s="171"/>
      <c r="J12672" s="33"/>
      <c r="K12672" s="33"/>
    </row>
    <row r="12673" spans="2:11" x14ac:dyDescent="0.2">
      <c r="B12673" s="33"/>
      <c r="C12673" s="171"/>
      <c r="D12673" s="33"/>
      <c r="E12673" s="33"/>
      <c r="F12673" s="33"/>
      <c r="G12673" s="33"/>
      <c r="H12673" s="33"/>
      <c r="I12673" s="171"/>
      <c r="J12673" s="33"/>
      <c r="K12673" s="33"/>
    </row>
    <row r="12674" spans="2:11" x14ac:dyDescent="0.2">
      <c r="B12674" s="33"/>
      <c r="C12674" s="171"/>
      <c r="D12674" s="33"/>
      <c r="E12674" s="33"/>
      <c r="F12674" s="33"/>
      <c r="G12674" s="33"/>
      <c r="H12674" s="33"/>
      <c r="I12674" s="171"/>
      <c r="J12674" s="33"/>
      <c r="K12674" s="33"/>
    </row>
    <row r="12675" spans="2:11" x14ac:dyDescent="0.2">
      <c r="B12675" s="33"/>
      <c r="C12675" s="171"/>
      <c r="D12675" s="33"/>
      <c r="E12675" s="33"/>
      <c r="F12675" s="33"/>
      <c r="G12675" s="33"/>
      <c r="H12675" s="33"/>
      <c r="I12675" s="171"/>
      <c r="J12675" s="33"/>
      <c r="K12675" s="33"/>
    </row>
    <row r="12676" spans="2:11" x14ac:dyDescent="0.2">
      <c r="B12676" s="33"/>
      <c r="C12676" s="171"/>
      <c r="D12676" s="33"/>
      <c r="E12676" s="33"/>
      <c r="F12676" s="33"/>
      <c r="G12676" s="33"/>
      <c r="H12676" s="33"/>
      <c r="I12676" s="171"/>
      <c r="J12676" s="33"/>
      <c r="K12676" s="33"/>
    </row>
    <row r="12677" spans="2:11" x14ac:dyDescent="0.2">
      <c r="B12677" s="33"/>
      <c r="C12677" s="171"/>
      <c r="D12677" s="33"/>
      <c r="E12677" s="33"/>
      <c r="F12677" s="33"/>
      <c r="G12677" s="33"/>
      <c r="H12677" s="33"/>
      <c r="I12677" s="171"/>
      <c r="J12677" s="33"/>
      <c r="K12677" s="33"/>
    </row>
    <row r="12678" spans="2:11" x14ac:dyDescent="0.2">
      <c r="B12678" s="33"/>
      <c r="C12678" s="171"/>
      <c r="D12678" s="33"/>
      <c r="E12678" s="33"/>
      <c r="F12678" s="33"/>
      <c r="G12678" s="33"/>
      <c r="H12678" s="33"/>
      <c r="I12678" s="171"/>
      <c r="J12678" s="33"/>
      <c r="K12678" s="33"/>
    </row>
    <row r="12679" spans="2:11" x14ac:dyDescent="0.2">
      <c r="B12679" s="33"/>
      <c r="C12679" s="171"/>
      <c r="D12679" s="33"/>
      <c r="E12679" s="33"/>
      <c r="F12679" s="33"/>
      <c r="G12679" s="33"/>
      <c r="H12679" s="33"/>
      <c r="I12679" s="171"/>
      <c r="J12679" s="33"/>
      <c r="K12679" s="33"/>
    </row>
    <row r="12680" spans="2:11" x14ac:dyDescent="0.2">
      <c r="B12680" s="33"/>
      <c r="C12680" s="171"/>
      <c r="D12680" s="33"/>
      <c r="E12680" s="33"/>
      <c r="F12680" s="33"/>
      <c r="G12680" s="33"/>
      <c r="H12680" s="33"/>
      <c r="I12680" s="171"/>
      <c r="J12680" s="33"/>
      <c r="K12680" s="33"/>
    </row>
    <row r="12681" spans="2:11" x14ac:dyDescent="0.2">
      <c r="B12681" s="33"/>
      <c r="C12681" s="171"/>
      <c r="D12681" s="33"/>
      <c r="E12681" s="33"/>
      <c r="F12681" s="33"/>
      <c r="G12681" s="33"/>
      <c r="H12681" s="33"/>
      <c r="I12681" s="171"/>
      <c r="J12681" s="33"/>
      <c r="K12681" s="33"/>
    </row>
    <row r="12682" spans="2:11" x14ac:dyDescent="0.2">
      <c r="B12682" s="33"/>
      <c r="C12682" s="171"/>
      <c r="D12682" s="33"/>
      <c r="E12682" s="33"/>
      <c r="F12682" s="33"/>
      <c r="G12682" s="33"/>
      <c r="H12682" s="33"/>
      <c r="I12682" s="171"/>
      <c r="J12682" s="33"/>
      <c r="K12682" s="33"/>
    </row>
    <row r="12683" spans="2:11" x14ac:dyDescent="0.2">
      <c r="B12683" s="33"/>
      <c r="C12683" s="171"/>
      <c r="D12683" s="33"/>
      <c r="E12683" s="33"/>
      <c r="F12683" s="33"/>
      <c r="G12683" s="33"/>
      <c r="H12683" s="33"/>
      <c r="I12683" s="171"/>
      <c r="J12683" s="33"/>
      <c r="K12683" s="33"/>
    </row>
    <row r="12684" spans="2:11" x14ac:dyDescent="0.2">
      <c r="B12684" s="33"/>
      <c r="C12684" s="171"/>
      <c r="D12684" s="33"/>
      <c r="E12684" s="33"/>
      <c r="F12684" s="33"/>
      <c r="G12684" s="33"/>
      <c r="H12684" s="33"/>
      <c r="I12684" s="171"/>
      <c r="J12684" s="33"/>
      <c r="K12684" s="33"/>
    </row>
    <row r="12685" spans="2:11" x14ac:dyDescent="0.2">
      <c r="B12685" s="33"/>
      <c r="C12685" s="171"/>
      <c r="D12685" s="33"/>
      <c r="E12685" s="33"/>
      <c r="F12685" s="33"/>
      <c r="G12685" s="33"/>
      <c r="H12685" s="33"/>
      <c r="I12685" s="171"/>
      <c r="J12685" s="33"/>
      <c r="K12685" s="33"/>
    </row>
    <row r="12686" spans="2:11" x14ac:dyDescent="0.2">
      <c r="B12686" s="33"/>
      <c r="C12686" s="171"/>
      <c r="D12686" s="33"/>
      <c r="E12686" s="33"/>
      <c r="F12686" s="33"/>
      <c r="G12686" s="33"/>
      <c r="H12686" s="33"/>
      <c r="I12686" s="171"/>
      <c r="J12686" s="33"/>
      <c r="K12686" s="33"/>
    </row>
    <row r="12687" spans="2:11" x14ac:dyDescent="0.2">
      <c r="B12687" s="33"/>
      <c r="C12687" s="171"/>
      <c r="D12687" s="33"/>
      <c r="E12687" s="33"/>
      <c r="F12687" s="33"/>
      <c r="G12687" s="33"/>
      <c r="H12687" s="33"/>
      <c r="I12687" s="171"/>
      <c r="J12687" s="33"/>
      <c r="K12687" s="33"/>
    </row>
    <row r="12688" spans="2:11" x14ac:dyDescent="0.2">
      <c r="B12688" s="33"/>
      <c r="C12688" s="171"/>
      <c r="D12688" s="33"/>
      <c r="E12688" s="33"/>
      <c r="F12688" s="33"/>
      <c r="G12688" s="33"/>
      <c r="H12688" s="33"/>
      <c r="I12688" s="171"/>
      <c r="J12688" s="33"/>
      <c r="K12688" s="33"/>
    </row>
    <row r="12689" spans="2:11" x14ac:dyDescent="0.2">
      <c r="B12689" s="33"/>
      <c r="C12689" s="171"/>
      <c r="D12689" s="33"/>
      <c r="E12689" s="33"/>
      <c r="F12689" s="33"/>
      <c r="G12689" s="33"/>
      <c r="H12689" s="33"/>
      <c r="I12689" s="171"/>
      <c r="J12689" s="33"/>
      <c r="K12689" s="33"/>
    </row>
    <row r="12690" spans="2:11" x14ac:dyDescent="0.2">
      <c r="B12690" s="33"/>
      <c r="C12690" s="171"/>
      <c r="D12690" s="33"/>
      <c r="E12690" s="33"/>
      <c r="F12690" s="33"/>
      <c r="G12690" s="33"/>
      <c r="H12690" s="33"/>
      <c r="I12690" s="171"/>
      <c r="J12690" s="33"/>
      <c r="K12690" s="33"/>
    </row>
    <row r="12691" spans="2:11" x14ac:dyDescent="0.2">
      <c r="B12691" s="33"/>
      <c r="C12691" s="171"/>
      <c r="D12691" s="33"/>
      <c r="E12691" s="33"/>
      <c r="F12691" s="33"/>
      <c r="G12691" s="33"/>
      <c r="H12691" s="33"/>
      <c r="I12691" s="171"/>
      <c r="J12691" s="33"/>
      <c r="K12691" s="33"/>
    </row>
    <row r="12692" spans="2:11" x14ac:dyDescent="0.2">
      <c r="B12692" s="33"/>
      <c r="C12692" s="171"/>
      <c r="D12692" s="33"/>
      <c r="E12692" s="33"/>
      <c r="F12692" s="33"/>
      <c r="G12692" s="33"/>
      <c r="H12692" s="33"/>
      <c r="I12692" s="171"/>
      <c r="J12692" s="33"/>
      <c r="K12692" s="33"/>
    </row>
    <row r="12693" spans="2:11" x14ac:dyDescent="0.2">
      <c r="B12693" s="33"/>
      <c r="C12693" s="171"/>
      <c r="D12693" s="33"/>
      <c r="E12693" s="33"/>
      <c r="F12693" s="33"/>
      <c r="G12693" s="33"/>
      <c r="H12693" s="33"/>
      <c r="I12693" s="171"/>
      <c r="J12693" s="33"/>
      <c r="K12693" s="33"/>
    </row>
    <row r="12694" spans="2:11" x14ac:dyDescent="0.2">
      <c r="B12694" s="33"/>
      <c r="C12694" s="171"/>
      <c r="D12694" s="33"/>
      <c r="E12694" s="33"/>
      <c r="F12694" s="33"/>
      <c r="G12694" s="33"/>
      <c r="H12694" s="33"/>
      <c r="I12694" s="171"/>
      <c r="J12694" s="33"/>
      <c r="K12694" s="33"/>
    </row>
    <row r="12695" spans="2:11" x14ac:dyDescent="0.2">
      <c r="B12695" s="33"/>
      <c r="C12695" s="171"/>
      <c r="D12695" s="33"/>
      <c r="E12695" s="33"/>
      <c r="F12695" s="33"/>
      <c r="G12695" s="33"/>
      <c r="H12695" s="33"/>
      <c r="I12695" s="171"/>
      <c r="J12695" s="33"/>
      <c r="K12695" s="33"/>
    </row>
    <row r="12696" spans="2:11" x14ac:dyDescent="0.2">
      <c r="B12696" s="33"/>
      <c r="C12696" s="171"/>
      <c r="D12696" s="33"/>
      <c r="E12696" s="33"/>
      <c r="F12696" s="33"/>
      <c r="G12696" s="33"/>
      <c r="H12696" s="33"/>
      <c r="I12696" s="171"/>
      <c r="J12696" s="33"/>
      <c r="K12696" s="33"/>
    </row>
    <row r="12697" spans="2:11" x14ac:dyDescent="0.2">
      <c r="B12697" s="33"/>
      <c r="C12697" s="171"/>
      <c r="D12697" s="33"/>
      <c r="E12697" s="33"/>
      <c r="F12697" s="33"/>
      <c r="G12697" s="33"/>
      <c r="H12697" s="33"/>
      <c r="I12697" s="171"/>
      <c r="J12697" s="33"/>
      <c r="K12697" s="33"/>
    </row>
    <row r="12698" spans="2:11" x14ac:dyDescent="0.2">
      <c r="B12698" s="33"/>
      <c r="C12698" s="171"/>
      <c r="D12698" s="33"/>
      <c r="E12698" s="33"/>
      <c r="F12698" s="33"/>
      <c r="G12698" s="33"/>
      <c r="H12698" s="33"/>
      <c r="I12698" s="171"/>
      <c r="J12698" s="33"/>
      <c r="K12698" s="33"/>
    </row>
    <row r="12699" spans="2:11" x14ac:dyDescent="0.2">
      <c r="B12699" s="33"/>
      <c r="C12699" s="171"/>
      <c r="D12699" s="33"/>
      <c r="E12699" s="33"/>
      <c r="F12699" s="33"/>
      <c r="G12699" s="33"/>
      <c r="H12699" s="33"/>
      <c r="I12699" s="171"/>
      <c r="J12699" s="33"/>
      <c r="K12699" s="33"/>
    </row>
    <row r="12700" spans="2:11" x14ac:dyDescent="0.2">
      <c r="B12700" s="33"/>
      <c r="C12700" s="171"/>
      <c r="D12700" s="33"/>
      <c r="E12700" s="33"/>
      <c r="F12700" s="33"/>
      <c r="G12700" s="33"/>
      <c r="H12700" s="33"/>
      <c r="I12700" s="171"/>
      <c r="J12700" s="33"/>
      <c r="K12700" s="33"/>
    </row>
    <row r="12701" spans="2:11" x14ac:dyDescent="0.2">
      <c r="B12701" s="33"/>
      <c r="C12701" s="171"/>
      <c r="D12701" s="33"/>
      <c r="E12701" s="33"/>
      <c r="F12701" s="33"/>
      <c r="G12701" s="33"/>
      <c r="H12701" s="33"/>
      <c r="I12701" s="171"/>
      <c r="J12701" s="33"/>
      <c r="K12701" s="33"/>
    </row>
    <row r="12702" spans="2:11" x14ac:dyDescent="0.2">
      <c r="B12702" s="33"/>
      <c r="C12702" s="171"/>
      <c r="D12702" s="33"/>
      <c r="E12702" s="33"/>
      <c r="F12702" s="33"/>
      <c r="G12702" s="33"/>
      <c r="H12702" s="33"/>
      <c r="I12702" s="171"/>
      <c r="J12702" s="33"/>
      <c r="K12702" s="33"/>
    </row>
    <row r="12703" spans="2:11" x14ac:dyDescent="0.2">
      <c r="B12703" s="33"/>
      <c r="C12703" s="171"/>
      <c r="D12703" s="33"/>
      <c r="E12703" s="33"/>
      <c r="F12703" s="33"/>
      <c r="G12703" s="33"/>
      <c r="H12703" s="33"/>
      <c r="I12703" s="171"/>
      <c r="J12703" s="33"/>
      <c r="K12703" s="33"/>
    </row>
    <row r="12704" spans="2:11" x14ac:dyDescent="0.2">
      <c r="B12704" s="33"/>
      <c r="C12704" s="171"/>
      <c r="D12704" s="33"/>
      <c r="E12704" s="33"/>
      <c r="F12704" s="33"/>
      <c r="G12704" s="33"/>
      <c r="H12704" s="33"/>
      <c r="I12704" s="171"/>
      <c r="J12704" s="33"/>
      <c r="K12704" s="33"/>
    </row>
    <row r="12705" spans="2:11" x14ac:dyDescent="0.2">
      <c r="B12705" s="33"/>
      <c r="C12705" s="171"/>
      <c r="D12705" s="33"/>
      <c r="E12705" s="33"/>
      <c r="F12705" s="33"/>
      <c r="G12705" s="33"/>
      <c r="H12705" s="33"/>
      <c r="I12705" s="171"/>
      <c r="J12705" s="33"/>
      <c r="K12705" s="33"/>
    </row>
    <row r="12706" spans="2:11" x14ac:dyDescent="0.2">
      <c r="B12706" s="33"/>
      <c r="C12706" s="171"/>
      <c r="D12706" s="33"/>
      <c r="E12706" s="33"/>
      <c r="F12706" s="33"/>
      <c r="G12706" s="33"/>
      <c r="H12706" s="33"/>
      <c r="I12706" s="171"/>
      <c r="J12706" s="33"/>
      <c r="K12706" s="33"/>
    </row>
    <row r="12707" spans="2:11" x14ac:dyDescent="0.2">
      <c r="B12707" s="33"/>
      <c r="C12707" s="171"/>
      <c r="D12707" s="33"/>
      <c r="E12707" s="33"/>
      <c r="F12707" s="33"/>
      <c r="G12707" s="33"/>
      <c r="H12707" s="33"/>
      <c r="I12707" s="171"/>
      <c r="J12707" s="33"/>
      <c r="K12707" s="33"/>
    </row>
    <row r="12708" spans="2:11" x14ac:dyDescent="0.2">
      <c r="B12708" s="33"/>
      <c r="C12708" s="171"/>
      <c r="D12708" s="33"/>
      <c r="E12708" s="33"/>
      <c r="F12708" s="33"/>
      <c r="G12708" s="33"/>
      <c r="H12708" s="33"/>
      <c r="I12708" s="171"/>
      <c r="J12708" s="33"/>
      <c r="K12708" s="33"/>
    </row>
    <row r="12709" spans="2:11" x14ac:dyDescent="0.2">
      <c r="B12709" s="33"/>
      <c r="C12709" s="171"/>
      <c r="D12709" s="33"/>
      <c r="E12709" s="33"/>
      <c r="F12709" s="33"/>
      <c r="G12709" s="33"/>
      <c r="H12709" s="33"/>
      <c r="I12709" s="171"/>
      <c r="J12709" s="33"/>
      <c r="K12709" s="33"/>
    </row>
    <row r="12710" spans="2:11" x14ac:dyDescent="0.2">
      <c r="B12710" s="33"/>
      <c r="C12710" s="171"/>
      <c r="D12710" s="33"/>
      <c r="E12710" s="33"/>
      <c r="F12710" s="33"/>
      <c r="G12710" s="33"/>
      <c r="H12710" s="33"/>
      <c r="I12710" s="171"/>
      <c r="J12710" s="33"/>
      <c r="K12710" s="33"/>
    </row>
    <row r="12711" spans="2:11" x14ac:dyDescent="0.2">
      <c r="B12711" s="33"/>
      <c r="C12711" s="171"/>
      <c r="D12711" s="33"/>
      <c r="E12711" s="33"/>
      <c r="F12711" s="33"/>
      <c r="G12711" s="33"/>
      <c r="H12711" s="33"/>
      <c r="I12711" s="171"/>
      <c r="J12711" s="33"/>
      <c r="K12711" s="33"/>
    </row>
    <row r="12712" spans="2:11" x14ac:dyDescent="0.2">
      <c r="B12712" s="33"/>
      <c r="C12712" s="171"/>
      <c r="D12712" s="33"/>
      <c r="E12712" s="33"/>
      <c r="F12712" s="33"/>
      <c r="G12712" s="33"/>
      <c r="H12712" s="33"/>
      <c r="I12712" s="171"/>
      <c r="J12712" s="33"/>
      <c r="K12712" s="33"/>
    </row>
    <row r="12713" spans="2:11" x14ac:dyDescent="0.2">
      <c r="B12713" s="33"/>
      <c r="C12713" s="171"/>
      <c r="D12713" s="33"/>
      <c r="E12713" s="33"/>
      <c r="F12713" s="33"/>
      <c r="G12713" s="33"/>
      <c r="H12713" s="33"/>
      <c r="I12713" s="171"/>
      <c r="J12713" s="33"/>
      <c r="K12713" s="33"/>
    </row>
    <row r="12714" spans="2:11" x14ac:dyDescent="0.2">
      <c r="B12714" s="33"/>
      <c r="C12714" s="171"/>
      <c r="D12714" s="33"/>
      <c r="E12714" s="33"/>
      <c r="F12714" s="33"/>
      <c r="G12714" s="33"/>
      <c r="H12714" s="33"/>
      <c r="I12714" s="171"/>
      <c r="J12714" s="33"/>
      <c r="K12714" s="33"/>
    </row>
    <row r="12715" spans="2:11" x14ac:dyDescent="0.2">
      <c r="B12715" s="33"/>
      <c r="C12715" s="171"/>
      <c r="D12715" s="33"/>
      <c r="E12715" s="33"/>
      <c r="F12715" s="33"/>
      <c r="G12715" s="33"/>
      <c r="H12715" s="33"/>
      <c r="I12715" s="171"/>
      <c r="J12715" s="33"/>
      <c r="K12715" s="33"/>
    </row>
    <row r="12716" spans="2:11" x14ac:dyDescent="0.2">
      <c r="B12716" s="33"/>
      <c r="C12716" s="171"/>
      <c r="D12716" s="33"/>
      <c r="E12716" s="33"/>
      <c r="F12716" s="33"/>
      <c r="G12716" s="33"/>
      <c r="H12716" s="33"/>
      <c r="I12716" s="171"/>
      <c r="J12716" s="33"/>
      <c r="K12716" s="33"/>
    </row>
    <row r="12717" spans="2:11" x14ac:dyDescent="0.2">
      <c r="B12717" s="33"/>
      <c r="C12717" s="171"/>
      <c r="D12717" s="33"/>
      <c r="E12717" s="33"/>
      <c r="F12717" s="33"/>
      <c r="G12717" s="33"/>
      <c r="H12717" s="33"/>
      <c r="I12717" s="171"/>
      <c r="J12717" s="33"/>
      <c r="K12717" s="33"/>
    </row>
    <row r="12718" spans="2:11" x14ac:dyDescent="0.2">
      <c r="B12718" s="33"/>
      <c r="C12718" s="171"/>
      <c r="D12718" s="33"/>
      <c r="E12718" s="33"/>
      <c r="F12718" s="33"/>
      <c r="G12718" s="33"/>
      <c r="H12718" s="33"/>
      <c r="I12718" s="171"/>
      <c r="J12718" s="33"/>
      <c r="K12718" s="33"/>
    </row>
    <row r="12719" spans="2:11" x14ac:dyDescent="0.2">
      <c r="B12719" s="33"/>
      <c r="C12719" s="171"/>
      <c r="D12719" s="33"/>
      <c r="E12719" s="33"/>
      <c r="F12719" s="33"/>
      <c r="G12719" s="33"/>
      <c r="H12719" s="33"/>
      <c r="I12719" s="171"/>
      <c r="J12719" s="33"/>
      <c r="K12719" s="33"/>
    </row>
    <row r="12720" spans="2:11" x14ac:dyDescent="0.2">
      <c r="B12720" s="33"/>
      <c r="C12720" s="171"/>
      <c r="D12720" s="33"/>
      <c r="E12720" s="33"/>
      <c r="F12720" s="33"/>
      <c r="G12720" s="33"/>
      <c r="H12720" s="33"/>
      <c r="I12720" s="171"/>
      <c r="J12720" s="33"/>
      <c r="K12720" s="33"/>
    </row>
    <row r="12721" spans="2:11" x14ac:dyDescent="0.2">
      <c r="B12721" s="33"/>
      <c r="C12721" s="171"/>
      <c r="D12721" s="33"/>
      <c r="E12721" s="33"/>
      <c r="F12721" s="33"/>
      <c r="G12721" s="33"/>
      <c r="H12721" s="33"/>
      <c r="I12721" s="171"/>
      <c r="J12721" s="33"/>
      <c r="K12721" s="33"/>
    </row>
    <row r="12722" spans="2:11" x14ac:dyDescent="0.2">
      <c r="B12722" s="33"/>
      <c r="C12722" s="171"/>
      <c r="D12722" s="33"/>
      <c r="E12722" s="33"/>
      <c r="F12722" s="33"/>
      <c r="G12722" s="33"/>
      <c r="H12722" s="33"/>
      <c r="I12722" s="171"/>
      <c r="J12722" s="33"/>
      <c r="K12722" s="33"/>
    </row>
    <row r="12723" spans="2:11" x14ac:dyDescent="0.2">
      <c r="B12723" s="33"/>
      <c r="C12723" s="171"/>
      <c r="D12723" s="33"/>
      <c r="E12723" s="33"/>
      <c r="F12723" s="33"/>
      <c r="G12723" s="33"/>
      <c r="H12723" s="33"/>
      <c r="I12723" s="171"/>
      <c r="J12723" s="33"/>
      <c r="K12723" s="33"/>
    </row>
    <row r="12724" spans="2:11" x14ac:dyDescent="0.2">
      <c r="B12724" s="33"/>
      <c r="C12724" s="171"/>
      <c r="D12724" s="33"/>
      <c r="E12724" s="33"/>
      <c r="F12724" s="33"/>
      <c r="G12724" s="33"/>
      <c r="H12724" s="33"/>
      <c r="I12724" s="171"/>
      <c r="J12724" s="33"/>
      <c r="K12724" s="33"/>
    </row>
    <row r="12725" spans="2:11" x14ac:dyDescent="0.2">
      <c r="B12725" s="33"/>
      <c r="C12725" s="171"/>
      <c r="D12725" s="33"/>
      <c r="E12725" s="33"/>
      <c r="F12725" s="33"/>
      <c r="G12725" s="33"/>
      <c r="H12725" s="33"/>
      <c r="I12725" s="171"/>
      <c r="J12725" s="33"/>
      <c r="K12725" s="33"/>
    </row>
    <row r="12726" spans="2:11" x14ac:dyDescent="0.2">
      <c r="B12726" s="33"/>
      <c r="C12726" s="171"/>
      <c r="D12726" s="33"/>
      <c r="E12726" s="33"/>
      <c r="F12726" s="33"/>
      <c r="G12726" s="33"/>
      <c r="H12726" s="33"/>
      <c r="I12726" s="171"/>
      <c r="J12726" s="33"/>
      <c r="K12726" s="33"/>
    </row>
    <row r="12727" spans="2:11" x14ac:dyDescent="0.2">
      <c r="B12727" s="33"/>
      <c r="C12727" s="171"/>
      <c r="D12727" s="33"/>
      <c r="E12727" s="33"/>
      <c r="F12727" s="33"/>
      <c r="G12727" s="33"/>
      <c r="H12727" s="33"/>
      <c r="I12727" s="171"/>
      <c r="J12727" s="33"/>
      <c r="K12727" s="33"/>
    </row>
    <row r="12728" spans="2:11" x14ac:dyDescent="0.2">
      <c r="B12728" s="33"/>
      <c r="C12728" s="171"/>
      <c r="D12728" s="33"/>
      <c r="E12728" s="33"/>
      <c r="F12728" s="33"/>
      <c r="G12728" s="33"/>
      <c r="H12728" s="33"/>
      <c r="I12728" s="171"/>
      <c r="J12728" s="33"/>
      <c r="K12728" s="33"/>
    </row>
    <row r="12729" spans="2:11" x14ac:dyDescent="0.2">
      <c r="B12729" s="33"/>
      <c r="C12729" s="171"/>
      <c r="D12729" s="33"/>
      <c r="E12729" s="33"/>
      <c r="F12729" s="33"/>
      <c r="G12729" s="33"/>
      <c r="H12729" s="33"/>
      <c r="I12729" s="171"/>
      <c r="J12729" s="33"/>
      <c r="K12729" s="33"/>
    </row>
    <row r="12730" spans="2:11" x14ac:dyDescent="0.2">
      <c r="B12730" s="33"/>
      <c r="C12730" s="171"/>
      <c r="D12730" s="33"/>
      <c r="E12730" s="33"/>
      <c r="F12730" s="33"/>
      <c r="G12730" s="33"/>
      <c r="H12730" s="33"/>
      <c r="I12730" s="171"/>
      <c r="J12730" s="33"/>
      <c r="K12730" s="33"/>
    </row>
    <row r="12731" spans="2:11" x14ac:dyDescent="0.2">
      <c r="B12731" s="33"/>
      <c r="C12731" s="171"/>
      <c r="D12731" s="33"/>
      <c r="E12731" s="33"/>
      <c r="F12731" s="33"/>
      <c r="G12731" s="33"/>
      <c r="H12731" s="33"/>
      <c r="I12731" s="171"/>
      <c r="J12731" s="33"/>
      <c r="K12731" s="33"/>
    </row>
    <row r="12732" spans="2:11" x14ac:dyDescent="0.2">
      <c r="B12732" s="33"/>
      <c r="C12732" s="171"/>
      <c r="D12732" s="33"/>
      <c r="E12732" s="33"/>
      <c r="F12732" s="33"/>
      <c r="G12732" s="33"/>
      <c r="H12732" s="33"/>
      <c r="I12732" s="171"/>
      <c r="J12732" s="33"/>
      <c r="K12732" s="33"/>
    </row>
    <row r="12733" spans="2:11" x14ac:dyDescent="0.2">
      <c r="B12733" s="33"/>
      <c r="C12733" s="171"/>
      <c r="D12733" s="33"/>
      <c r="E12733" s="33"/>
      <c r="F12733" s="33"/>
      <c r="G12733" s="33"/>
      <c r="H12733" s="33"/>
      <c r="I12733" s="171"/>
      <c r="J12733" s="33"/>
      <c r="K12733" s="33"/>
    </row>
    <row r="12734" spans="2:11" x14ac:dyDescent="0.2">
      <c r="B12734" s="33"/>
      <c r="C12734" s="171"/>
      <c r="D12734" s="33"/>
      <c r="E12734" s="33"/>
      <c r="F12734" s="33"/>
      <c r="G12734" s="33"/>
      <c r="H12734" s="33"/>
      <c r="I12734" s="171"/>
      <c r="J12734" s="33"/>
      <c r="K12734" s="33"/>
    </row>
    <row r="12735" spans="2:11" x14ac:dyDescent="0.2">
      <c r="B12735" s="33"/>
      <c r="C12735" s="171"/>
      <c r="D12735" s="33"/>
      <c r="E12735" s="33"/>
      <c r="F12735" s="33"/>
      <c r="G12735" s="33"/>
      <c r="H12735" s="33"/>
      <c r="I12735" s="171"/>
      <c r="J12735" s="33"/>
      <c r="K12735" s="33"/>
    </row>
    <row r="12736" spans="2:11" x14ac:dyDescent="0.2">
      <c r="B12736" s="33"/>
      <c r="C12736" s="171"/>
      <c r="D12736" s="33"/>
      <c r="E12736" s="33"/>
      <c r="F12736" s="33"/>
      <c r="G12736" s="33"/>
      <c r="H12736" s="33"/>
      <c r="I12736" s="171"/>
      <c r="J12736" s="33"/>
      <c r="K12736" s="33"/>
    </row>
    <row r="12737" spans="2:11" x14ac:dyDescent="0.2">
      <c r="B12737" s="33"/>
      <c r="C12737" s="171"/>
      <c r="D12737" s="33"/>
      <c r="E12737" s="33"/>
      <c r="F12737" s="33"/>
      <c r="G12737" s="33"/>
      <c r="H12737" s="33"/>
      <c r="I12737" s="171"/>
      <c r="J12737" s="33"/>
      <c r="K12737" s="33"/>
    </row>
    <row r="12738" spans="2:11" x14ac:dyDescent="0.2">
      <c r="B12738" s="33"/>
      <c r="C12738" s="171"/>
      <c r="D12738" s="33"/>
      <c r="E12738" s="33"/>
      <c r="F12738" s="33"/>
      <c r="G12738" s="33"/>
      <c r="H12738" s="33"/>
      <c r="I12738" s="171"/>
      <c r="J12738" s="33"/>
      <c r="K12738" s="33"/>
    </row>
    <row r="12739" spans="2:11" x14ac:dyDescent="0.2">
      <c r="B12739" s="33"/>
      <c r="C12739" s="171"/>
      <c r="D12739" s="33"/>
      <c r="E12739" s="33"/>
      <c r="F12739" s="33"/>
      <c r="G12739" s="33"/>
      <c r="H12739" s="33"/>
      <c r="I12739" s="171"/>
      <c r="J12739" s="33"/>
      <c r="K12739" s="33"/>
    </row>
    <row r="12740" spans="2:11" x14ac:dyDescent="0.2">
      <c r="B12740" s="33"/>
      <c r="C12740" s="171"/>
      <c r="D12740" s="33"/>
      <c r="E12740" s="33"/>
      <c r="F12740" s="33"/>
      <c r="G12740" s="33"/>
      <c r="H12740" s="33"/>
      <c r="I12740" s="171"/>
      <c r="J12740" s="33"/>
      <c r="K12740" s="33"/>
    </row>
    <row r="12741" spans="2:11" x14ac:dyDescent="0.2">
      <c r="B12741" s="33"/>
      <c r="C12741" s="171"/>
      <c r="D12741" s="33"/>
      <c r="E12741" s="33"/>
      <c r="F12741" s="33"/>
      <c r="G12741" s="33"/>
      <c r="H12741" s="33"/>
      <c r="I12741" s="171"/>
      <c r="J12741" s="33"/>
      <c r="K12741" s="33"/>
    </row>
    <row r="12742" spans="2:11" x14ac:dyDescent="0.2">
      <c r="B12742" s="33"/>
      <c r="C12742" s="171"/>
      <c r="D12742" s="33"/>
      <c r="E12742" s="33"/>
      <c r="F12742" s="33"/>
      <c r="G12742" s="33"/>
      <c r="H12742" s="33"/>
      <c r="I12742" s="171"/>
      <c r="J12742" s="33"/>
      <c r="K12742" s="33"/>
    </row>
    <row r="12743" spans="2:11" x14ac:dyDescent="0.2">
      <c r="B12743" s="33"/>
      <c r="C12743" s="171"/>
      <c r="D12743" s="33"/>
      <c r="E12743" s="33"/>
      <c r="F12743" s="33"/>
      <c r="G12743" s="33"/>
      <c r="H12743" s="33"/>
      <c r="I12743" s="171"/>
      <c r="J12743" s="33"/>
      <c r="K12743" s="33"/>
    </row>
    <row r="12744" spans="2:11" x14ac:dyDescent="0.2">
      <c r="B12744" s="33"/>
      <c r="C12744" s="171"/>
      <c r="D12744" s="33"/>
      <c r="E12744" s="33"/>
      <c r="F12744" s="33"/>
      <c r="G12744" s="33"/>
      <c r="H12744" s="33"/>
      <c r="I12744" s="171"/>
      <c r="J12744" s="33"/>
      <c r="K12744" s="33"/>
    </row>
    <row r="12745" spans="2:11" x14ac:dyDescent="0.2">
      <c r="B12745" s="33"/>
      <c r="C12745" s="171"/>
      <c r="D12745" s="33"/>
      <c r="E12745" s="33"/>
      <c r="F12745" s="33"/>
      <c r="G12745" s="33"/>
      <c r="H12745" s="33"/>
      <c r="I12745" s="171"/>
      <c r="J12745" s="33"/>
      <c r="K12745" s="33"/>
    </row>
    <row r="12746" spans="2:11" x14ac:dyDescent="0.2">
      <c r="B12746" s="33"/>
      <c r="C12746" s="171"/>
      <c r="D12746" s="33"/>
      <c r="E12746" s="33"/>
      <c r="F12746" s="33"/>
      <c r="G12746" s="33"/>
      <c r="H12746" s="33"/>
      <c r="I12746" s="171"/>
      <c r="J12746" s="33"/>
      <c r="K12746" s="33"/>
    </row>
    <row r="12747" spans="2:11" x14ac:dyDescent="0.2">
      <c r="B12747" s="33"/>
      <c r="C12747" s="171"/>
      <c r="D12747" s="33"/>
      <c r="E12747" s="33"/>
      <c r="F12747" s="33"/>
      <c r="G12747" s="33"/>
      <c r="H12747" s="33"/>
      <c r="I12747" s="171"/>
      <c r="J12747" s="33"/>
      <c r="K12747" s="33"/>
    </row>
    <row r="12748" spans="2:11" x14ac:dyDescent="0.2">
      <c r="B12748" s="33"/>
      <c r="C12748" s="171"/>
      <c r="D12748" s="33"/>
      <c r="E12748" s="33"/>
      <c r="F12748" s="33"/>
      <c r="G12748" s="33"/>
      <c r="H12748" s="33"/>
      <c r="I12748" s="171"/>
      <c r="J12748" s="33"/>
      <c r="K12748" s="33"/>
    </row>
    <row r="12749" spans="2:11" x14ac:dyDescent="0.2">
      <c r="B12749" s="33"/>
      <c r="C12749" s="171"/>
      <c r="D12749" s="33"/>
      <c r="E12749" s="33"/>
      <c r="F12749" s="33"/>
      <c r="G12749" s="33"/>
      <c r="H12749" s="33"/>
      <c r="I12749" s="171"/>
      <c r="J12749" s="33"/>
      <c r="K12749" s="33"/>
    </row>
    <row r="12750" spans="2:11" x14ac:dyDescent="0.2">
      <c r="B12750" s="33"/>
      <c r="C12750" s="171"/>
      <c r="D12750" s="33"/>
      <c r="E12750" s="33"/>
      <c r="F12750" s="33"/>
      <c r="G12750" s="33"/>
      <c r="H12750" s="33"/>
      <c r="I12750" s="171"/>
      <c r="J12750" s="33"/>
      <c r="K12750" s="33"/>
    </row>
    <row r="12751" spans="2:11" x14ac:dyDescent="0.2">
      <c r="B12751" s="33"/>
      <c r="C12751" s="171"/>
      <c r="D12751" s="33"/>
      <c r="E12751" s="33"/>
      <c r="F12751" s="33"/>
      <c r="G12751" s="33"/>
      <c r="H12751" s="33"/>
      <c r="I12751" s="171"/>
      <c r="J12751" s="33"/>
      <c r="K12751" s="33"/>
    </row>
    <row r="12752" spans="2:11" x14ac:dyDescent="0.2">
      <c r="B12752" s="33"/>
      <c r="C12752" s="171"/>
      <c r="D12752" s="33"/>
      <c r="E12752" s="33"/>
      <c r="F12752" s="33"/>
      <c r="G12752" s="33"/>
      <c r="H12752" s="33"/>
      <c r="I12752" s="171"/>
      <c r="J12752" s="33"/>
      <c r="K12752" s="33"/>
    </row>
    <row r="12753" spans="2:11" x14ac:dyDescent="0.2">
      <c r="B12753" s="33"/>
      <c r="C12753" s="171"/>
      <c r="D12753" s="33"/>
      <c r="E12753" s="33"/>
      <c r="F12753" s="33"/>
      <c r="G12753" s="33"/>
      <c r="H12753" s="33"/>
      <c r="I12753" s="171"/>
      <c r="J12753" s="33"/>
      <c r="K12753" s="33"/>
    </row>
    <row r="12754" spans="2:11" x14ac:dyDescent="0.2">
      <c r="B12754" s="33"/>
      <c r="C12754" s="171"/>
      <c r="D12754" s="33"/>
      <c r="E12754" s="33"/>
      <c r="F12754" s="33"/>
      <c r="G12754" s="33"/>
      <c r="H12754" s="33"/>
      <c r="I12754" s="171"/>
      <c r="J12754" s="33"/>
      <c r="K12754" s="33"/>
    </row>
    <row r="12755" spans="2:11" x14ac:dyDescent="0.2">
      <c r="B12755" s="33"/>
      <c r="C12755" s="171"/>
      <c r="D12755" s="33"/>
      <c r="E12755" s="33"/>
      <c r="F12755" s="33"/>
      <c r="G12755" s="33"/>
      <c r="H12755" s="33"/>
      <c r="I12755" s="171"/>
      <c r="J12755" s="33"/>
      <c r="K12755" s="33"/>
    </row>
    <row r="12756" spans="2:11" x14ac:dyDescent="0.2">
      <c r="B12756" s="33"/>
      <c r="C12756" s="171"/>
      <c r="D12756" s="33"/>
      <c r="E12756" s="33"/>
      <c r="F12756" s="33"/>
      <c r="G12756" s="33"/>
      <c r="H12756" s="33"/>
      <c r="I12756" s="171"/>
      <c r="J12756" s="33"/>
      <c r="K12756" s="33"/>
    </row>
    <row r="12757" spans="2:11" x14ac:dyDescent="0.2">
      <c r="B12757" s="33"/>
      <c r="C12757" s="171"/>
      <c r="D12757" s="33"/>
      <c r="E12757" s="33"/>
      <c r="F12757" s="33"/>
      <c r="G12757" s="33"/>
      <c r="H12757" s="33"/>
      <c r="I12757" s="171"/>
      <c r="J12757" s="33"/>
      <c r="K12757" s="33"/>
    </row>
    <row r="12758" spans="2:11" x14ac:dyDescent="0.2">
      <c r="B12758" s="33"/>
      <c r="C12758" s="171"/>
      <c r="D12758" s="33"/>
      <c r="E12758" s="33"/>
      <c r="F12758" s="33"/>
      <c r="G12758" s="33"/>
      <c r="H12758" s="33"/>
      <c r="I12758" s="171"/>
      <c r="J12758" s="33"/>
      <c r="K12758" s="33"/>
    </row>
    <row r="12759" spans="2:11" x14ac:dyDescent="0.2">
      <c r="B12759" s="33"/>
      <c r="C12759" s="171"/>
      <c r="D12759" s="33"/>
      <c r="E12759" s="33"/>
      <c r="F12759" s="33"/>
      <c r="G12759" s="33"/>
      <c r="H12759" s="33"/>
      <c r="I12759" s="171"/>
      <c r="J12759" s="33"/>
      <c r="K12759" s="33"/>
    </row>
    <row r="12760" spans="2:11" x14ac:dyDescent="0.2">
      <c r="B12760" s="33"/>
      <c r="C12760" s="171"/>
      <c r="D12760" s="33"/>
      <c r="E12760" s="33"/>
      <c r="F12760" s="33"/>
      <c r="G12760" s="33"/>
      <c r="H12760" s="33"/>
      <c r="I12760" s="171"/>
      <c r="J12760" s="33"/>
      <c r="K12760" s="33"/>
    </row>
    <row r="12761" spans="2:11" x14ac:dyDescent="0.2">
      <c r="B12761" s="33"/>
      <c r="C12761" s="171"/>
      <c r="D12761" s="33"/>
      <c r="E12761" s="33"/>
      <c r="F12761" s="33"/>
      <c r="G12761" s="33"/>
      <c r="H12761" s="33"/>
      <c r="I12761" s="171"/>
      <c r="J12761" s="33"/>
      <c r="K12761" s="33"/>
    </row>
    <row r="12762" spans="2:11" x14ac:dyDescent="0.2">
      <c r="B12762" s="33"/>
      <c r="C12762" s="171"/>
      <c r="D12762" s="33"/>
      <c r="E12762" s="33"/>
      <c r="F12762" s="33"/>
      <c r="G12762" s="33"/>
      <c r="H12762" s="33"/>
      <c r="I12762" s="171"/>
      <c r="J12762" s="33"/>
      <c r="K12762" s="33"/>
    </row>
    <row r="12763" spans="2:11" x14ac:dyDescent="0.2">
      <c r="B12763" s="33"/>
      <c r="C12763" s="171"/>
      <c r="D12763" s="33"/>
      <c r="E12763" s="33"/>
      <c r="F12763" s="33"/>
      <c r="G12763" s="33"/>
      <c r="H12763" s="33"/>
      <c r="I12763" s="171"/>
      <c r="J12763" s="33"/>
      <c r="K12763" s="33"/>
    </row>
    <row r="12764" spans="2:11" x14ac:dyDescent="0.2">
      <c r="B12764" s="33"/>
      <c r="C12764" s="171"/>
      <c r="D12764" s="33"/>
      <c r="E12764" s="33"/>
      <c r="F12764" s="33"/>
      <c r="G12764" s="33"/>
      <c r="H12764" s="33"/>
      <c r="I12764" s="171"/>
      <c r="J12764" s="33"/>
      <c r="K12764" s="33"/>
    </row>
    <row r="12765" spans="2:11" x14ac:dyDescent="0.2">
      <c r="B12765" s="33"/>
      <c r="C12765" s="171"/>
      <c r="D12765" s="33"/>
      <c r="E12765" s="33"/>
      <c r="F12765" s="33"/>
      <c r="G12765" s="33"/>
      <c r="H12765" s="33"/>
      <c r="I12765" s="171"/>
      <c r="J12765" s="33"/>
      <c r="K12765" s="33"/>
    </row>
    <row r="12766" spans="2:11" x14ac:dyDescent="0.2">
      <c r="B12766" s="33"/>
      <c r="C12766" s="171"/>
      <c r="D12766" s="33"/>
      <c r="E12766" s="33"/>
      <c r="F12766" s="33"/>
      <c r="G12766" s="33"/>
      <c r="H12766" s="33"/>
      <c r="I12766" s="171"/>
      <c r="J12766" s="33"/>
      <c r="K12766" s="33"/>
    </row>
    <row r="12767" spans="2:11" x14ac:dyDescent="0.2">
      <c r="B12767" s="33"/>
      <c r="C12767" s="171"/>
      <c r="D12767" s="33"/>
      <c r="E12767" s="33"/>
      <c r="F12767" s="33"/>
      <c r="G12767" s="33"/>
      <c r="H12767" s="33"/>
      <c r="I12767" s="171"/>
      <c r="J12767" s="33"/>
      <c r="K12767" s="33"/>
    </row>
    <row r="12768" spans="2:11" x14ac:dyDescent="0.2">
      <c r="B12768" s="33"/>
      <c r="C12768" s="171"/>
      <c r="D12768" s="33"/>
      <c r="E12768" s="33"/>
      <c r="F12768" s="33"/>
      <c r="G12768" s="33"/>
      <c r="H12768" s="33"/>
      <c r="I12768" s="171"/>
      <c r="J12768" s="33"/>
      <c r="K12768" s="33"/>
    </row>
    <row r="12769" spans="2:11" x14ac:dyDescent="0.2">
      <c r="B12769" s="33"/>
      <c r="C12769" s="171"/>
      <c r="D12769" s="33"/>
      <c r="E12769" s="33"/>
      <c r="F12769" s="33"/>
      <c r="G12769" s="33"/>
      <c r="H12769" s="33"/>
      <c r="I12769" s="171"/>
      <c r="J12769" s="33"/>
      <c r="K12769" s="33"/>
    </row>
    <row r="12770" spans="2:11" x14ac:dyDescent="0.2">
      <c r="B12770" s="33"/>
      <c r="C12770" s="171"/>
      <c r="D12770" s="33"/>
      <c r="E12770" s="33"/>
      <c r="F12770" s="33"/>
      <c r="G12770" s="33"/>
      <c r="H12770" s="33"/>
      <c r="I12770" s="171"/>
      <c r="J12770" s="33"/>
      <c r="K12770" s="33"/>
    </row>
    <row r="12771" spans="2:11" x14ac:dyDescent="0.2">
      <c r="B12771" s="33"/>
      <c r="C12771" s="171"/>
      <c r="D12771" s="33"/>
      <c r="E12771" s="33"/>
      <c r="F12771" s="33"/>
      <c r="G12771" s="33"/>
      <c r="H12771" s="33"/>
      <c r="I12771" s="171"/>
      <c r="J12771" s="33"/>
      <c r="K12771" s="33"/>
    </row>
    <row r="12772" spans="2:11" x14ac:dyDescent="0.2">
      <c r="B12772" s="33"/>
      <c r="C12772" s="171"/>
      <c r="D12772" s="33"/>
      <c r="E12772" s="33"/>
      <c r="F12772" s="33"/>
      <c r="G12772" s="33"/>
      <c r="H12772" s="33"/>
      <c r="I12772" s="171"/>
      <c r="J12772" s="33"/>
      <c r="K12772" s="33"/>
    </row>
    <row r="12773" spans="2:11" x14ac:dyDescent="0.2">
      <c r="B12773" s="33"/>
      <c r="C12773" s="171"/>
      <c r="D12773" s="33"/>
      <c r="E12773" s="33"/>
      <c r="F12773" s="33"/>
      <c r="G12773" s="33"/>
      <c r="H12773" s="33"/>
      <c r="I12773" s="171"/>
      <c r="J12773" s="33"/>
      <c r="K12773" s="33"/>
    </row>
    <row r="12774" spans="2:11" x14ac:dyDescent="0.2">
      <c r="B12774" s="33"/>
      <c r="C12774" s="171"/>
      <c r="D12774" s="33"/>
      <c r="E12774" s="33"/>
      <c r="F12774" s="33"/>
      <c r="G12774" s="33"/>
      <c r="H12774" s="33"/>
      <c r="I12774" s="171"/>
      <c r="J12774" s="33"/>
      <c r="K12774" s="33"/>
    </row>
    <row r="12775" spans="2:11" x14ac:dyDescent="0.2">
      <c r="B12775" s="33"/>
      <c r="C12775" s="171"/>
      <c r="D12775" s="33"/>
      <c r="E12775" s="33"/>
      <c r="F12775" s="33"/>
      <c r="G12775" s="33"/>
      <c r="H12775" s="33"/>
      <c r="I12775" s="171"/>
      <c r="J12775" s="33"/>
      <c r="K12775" s="33"/>
    </row>
    <row r="12776" spans="2:11" x14ac:dyDescent="0.2">
      <c r="B12776" s="33"/>
      <c r="C12776" s="171"/>
      <c r="D12776" s="33"/>
      <c r="E12776" s="33"/>
      <c r="F12776" s="33"/>
      <c r="G12776" s="33"/>
      <c r="H12776" s="33"/>
      <c r="I12776" s="171"/>
      <c r="J12776" s="33"/>
      <c r="K12776" s="33"/>
    </row>
    <row r="12777" spans="2:11" x14ac:dyDescent="0.2">
      <c r="B12777" s="33"/>
      <c r="C12777" s="171"/>
      <c r="D12777" s="33"/>
      <c r="E12777" s="33"/>
      <c r="F12777" s="33"/>
      <c r="G12777" s="33"/>
      <c r="H12777" s="33"/>
      <c r="I12777" s="171"/>
      <c r="J12777" s="33"/>
      <c r="K12777" s="33"/>
    </row>
    <row r="12778" spans="2:11" x14ac:dyDescent="0.2">
      <c r="B12778" s="33"/>
      <c r="C12778" s="171"/>
      <c r="D12778" s="33"/>
      <c r="E12778" s="33"/>
      <c r="F12778" s="33"/>
      <c r="G12778" s="33"/>
      <c r="H12778" s="33"/>
      <c r="I12778" s="171"/>
      <c r="J12778" s="33"/>
      <c r="K12778" s="33"/>
    </row>
    <row r="12779" spans="2:11" x14ac:dyDescent="0.2">
      <c r="B12779" s="33"/>
      <c r="C12779" s="171"/>
      <c r="D12779" s="33"/>
      <c r="E12779" s="33"/>
      <c r="F12779" s="33"/>
      <c r="G12779" s="33"/>
      <c r="H12779" s="33"/>
      <c r="I12779" s="171"/>
      <c r="J12779" s="33"/>
      <c r="K12779" s="33"/>
    </row>
    <row r="12780" spans="2:11" x14ac:dyDescent="0.2">
      <c r="B12780" s="33"/>
      <c r="C12780" s="171"/>
      <c r="D12780" s="33"/>
      <c r="E12780" s="33"/>
      <c r="F12780" s="33"/>
      <c r="G12780" s="33"/>
      <c r="H12780" s="33"/>
      <c r="I12780" s="171"/>
      <c r="J12780" s="33"/>
      <c r="K12780" s="33"/>
    </row>
    <row r="12781" spans="2:11" x14ac:dyDescent="0.2">
      <c r="B12781" s="33"/>
      <c r="C12781" s="171"/>
      <c r="D12781" s="33"/>
      <c r="E12781" s="33"/>
      <c r="F12781" s="33"/>
      <c r="G12781" s="33"/>
      <c r="H12781" s="33"/>
      <c r="I12781" s="171"/>
      <c r="J12781" s="33"/>
      <c r="K12781" s="33"/>
    </row>
    <row r="12782" spans="2:11" x14ac:dyDescent="0.2">
      <c r="B12782" s="33"/>
      <c r="C12782" s="171"/>
      <c r="D12782" s="33"/>
      <c r="E12782" s="33"/>
      <c r="F12782" s="33"/>
      <c r="G12782" s="33"/>
      <c r="H12782" s="33"/>
      <c r="I12782" s="171"/>
      <c r="J12782" s="33"/>
      <c r="K12782" s="33"/>
    </row>
    <row r="12783" spans="2:11" x14ac:dyDescent="0.2">
      <c r="B12783" s="33"/>
      <c r="C12783" s="171"/>
      <c r="D12783" s="33"/>
      <c r="E12783" s="33"/>
      <c r="F12783" s="33"/>
      <c r="G12783" s="33"/>
      <c r="H12783" s="33"/>
      <c r="I12783" s="171"/>
      <c r="J12783" s="33"/>
      <c r="K12783" s="33"/>
    </row>
    <row r="12784" spans="2:11" x14ac:dyDescent="0.2">
      <c r="B12784" s="33"/>
      <c r="C12784" s="171"/>
      <c r="D12784" s="33"/>
      <c r="E12784" s="33"/>
      <c r="F12784" s="33"/>
      <c r="G12784" s="33"/>
      <c r="H12784" s="33"/>
      <c r="I12784" s="171"/>
      <c r="J12784" s="33"/>
      <c r="K12784" s="33"/>
    </row>
    <row r="12785" spans="2:11" x14ac:dyDescent="0.2">
      <c r="B12785" s="33"/>
      <c r="C12785" s="171"/>
      <c r="D12785" s="33"/>
      <c r="E12785" s="33"/>
      <c r="F12785" s="33"/>
      <c r="G12785" s="33"/>
      <c r="H12785" s="33"/>
      <c r="I12785" s="171"/>
      <c r="J12785" s="33"/>
      <c r="K12785" s="33"/>
    </row>
    <row r="12786" spans="2:11" x14ac:dyDescent="0.2">
      <c r="B12786" s="33"/>
      <c r="C12786" s="171"/>
      <c r="D12786" s="33"/>
      <c r="E12786" s="33"/>
      <c r="F12786" s="33"/>
      <c r="G12786" s="33"/>
      <c r="H12786" s="33"/>
      <c r="I12786" s="171"/>
      <c r="J12786" s="33"/>
      <c r="K12786" s="33"/>
    </row>
    <row r="12787" spans="2:11" x14ac:dyDescent="0.2">
      <c r="B12787" s="33"/>
      <c r="C12787" s="171"/>
      <c r="D12787" s="33"/>
      <c r="E12787" s="33"/>
      <c r="F12787" s="33"/>
      <c r="G12787" s="33"/>
      <c r="H12787" s="33"/>
      <c r="I12787" s="171"/>
      <c r="J12787" s="33"/>
      <c r="K12787" s="33"/>
    </row>
    <row r="12788" spans="2:11" x14ac:dyDescent="0.2">
      <c r="B12788" s="33"/>
      <c r="C12788" s="171"/>
      <c r="D12788" s="33"/>
      <c r="E12788" s="33"/>
      <c r="F12788" s="33"/>
      <c r="G12788" s="33"/>
      <c r="H12788" s="33"/>
      <c r="I12788" s="171"/>
      <c r="J12788" s="33"/>
      <c r="K12788" s="33"/>
    </row>
    <row r="12789" spans="2:11" x14ac:dyDescent="0.2">
      <c r="B12789" s="33"/>
      <c r="C12789" s="171"/>
      <c r="D12789" s="33"/>
      <c r="E12789" s="33"/>
      <c r="F12789" s="33"/>
      <c r="G12789" s="33"/>
      <c r="H12789" s="33"/>
      <c r="I12789" s="171"/>
      <c r="J12789" s="33"/>
      <c r="K12789" s="33"/>
    </row>
    <row r="12790" spans="2:11" x14ac:dyDescent="0.2">
      <c r="B12790" s="33"/>
      <c r="C12790" s="171"/>
      <c r="D12790" s="33"/>
      <c r="E12790" s="33"/>
      <c r="F12790" s="33"/>
      <c r="G12790" s="33"/>
      <c r="H12790" s="33"/>
      <c r="I12790" s="171"/>
      <c r="J12790" s="33"/>
      <c r="K12790" s="33"/>
    </row>
    <row r="12791" spans="2:11" x14ac:dyDescent="0.2">
      <c r="B12791" s="33"/>
      <c r="C12791" s="171"/>
      <c r="D12791" s="33"/>
      <c r="E12791" s="33"/>
      <c r="F12791" s="33"/>
      <c r="G12791" s="33"/>
      <c r="H12791" s="33"/>
      <c r="I12791" s="171"/>
      <c r="J12791" s="33"/>
      <c r="K12791" s="33"/>
    </row>
    <row r="12792" spans="2:11" x14ac:dyDescent="0.2">
      <c r="B12792" s="33"/>
      <c r="C12792" s="171"/>
      <c r="D12792" s="33"/>
      <c r="E12792" s="33"/>
      <c r="F12792" s="33"/>
      <c r="G12792" s="33"/>
      <c r="H12792" s="33"/>
      <c r="I12792" s="171"/>
      <c r="J12792" s="33"/>
      <c r="K12792" s="33"/>
    </row>
    <row r="12793" spans="2:11" x14ac:dyDescent="0.2">
      <c r="B12793" s="33"/>
      <c r="C12793" s="171"/>
      <c r="D12793" s="33"/>
      <c r="E12793" s="33"/>
      <c r="F12793" s="33"/>
      <c r="G12793" s="33"/>
      <c r="H12793" s="33"/>
      <c r="I12793" s="171"/>
      <c r="J12793" s="33"/>
      <c r="K12793" s="33"/>
    </row>
    <row r="12794" spans="2:11" x14ac:dyDescent="0.2">
      <c r="B12794" s="33"/>
      <c r="C12794" s="171"/>
      <c r="D12794" s="33"/>
      <c r="E12794" s="33"/>
      <c r="F12794" s="33"/>
      <c r="G12794" s="33"/>
      <c r="H12794" s="33"/>
      <c r="I12794" s="171"/>
      <c r="J12794" s="33"/>
      <c r="K12794" s="33"/>
    </row>
    <row r="12795" spans="2:11" x14ac:dyDescent="0.2">
      <c r="B12795" s="33"/>
      <c r="C12795" s="171"/>
      <c r="D12795" s="33"/>
      <c r="E12795" s="33"/>
      <c r="F12795" s="33"/>
      <c r="G12795" s="33"/>
      <c r="H12795" s="33"/>
      <c r="I12795" s="171"/>
      <c r="J12795" s="33"/>
      <c r="K12795" s="33"/>
    </row>
    <row r="12796" spans="2:11" x14ac:dyDescent="0.2">
      <c r="B12796" s="33"/>
      <c r="C12796" s="171"/>
      <c r="D12796" s="33"/>
      <c r="E12796" s="33"/>
      <c r="F12796" s="33"/>
      <c r="G12796" s="33"/>
      <c r="H12796" s="33"/>
      <c r="I12796" s="171"/>
      <c r="J12796" s="33"/>
      <c r="K12796" s="33"/>
    </row>
    <row r="12797" spans="2:11" x14ac:dyDescent="0.2">
      <c r="B12797" s="33"/>
      <c r="C12797" s="171"/>
      <c r="D12797" s="33"/>
      <c r="E12797" s="33"/>
      <c r="F12797" s="33"/>
      <c r="G12797" s="33"/>
      <c r="H12797" s="33"/>
      <c r="I12797" s="171"/>
      <c r="J12797" s="33"/>
      <c r="K12797" s="33"/>
    </row>
    <row r="12798" spans="2:11" x14ac:dyDescent="0.2">
      <c r="B12798" s="33"/>
      <c r="C12798" s="171"/>
      <c r="D12798" s="33"/>
      <c r="E12798" s="33"/>
      <c r="F12798" s="33"/>
      <c r="G12798" s="33"/>
      <c r="H12798" s="33"/>
      <c r="I12798" s="171"/>
      <c r="J12798" s="33"/>
      <c r="K12798" s="33"/>
    </row>
    <row r="12799" spans="2:11" x14ac:dyDescent="0.2">
      <c r="B12799" s="33"/>
      <c r="C12799" s="171"/>
      <c r="D12799" s="33"/>
      <c r="E12799" s="33"/>
      <c r="F12799" s="33"/>
      <c r="G12799" s="33"/>
      <c r="H12799" s="33"/>
      <c r="I12799" s="171"/>
      <c r="J12799" s="33"/>
      <c r="K12799" s="33"/>
    </row>
    <row r="12800" spans="2:11" x14ac:dyDescent="0.2">
      <c r="B12800" s="33"/>
      <c r="C12800" s="171"/>
      <c r="D12800" s="33"/>
      <c r="E12800" s="33"/>
      <c r="F12800" s="33"/>
      <c r="G12800" s="33"/>
      <c r="H12800" s="33"/>
      <c r="I12800" s="171"/>
      <c r="J12800" s="33"/>
      <c r="K12800" s="33"/>
    </row>
    <row r="12801" spans="2:11" x14ac:dyDescent="0.2">
      <c r="B12801" s="33"/>
      <c r="C12801" s="171"/>
      <c r="D12801" s="33"/>
      <c r="E12801" s="33"/>
      <c r="F12801" s="33"/>
      <c r="G12801" s="33"/>
      <c r="H12801" s="33"/>
      <c r="I12801" s="171"/>
      <c r="J12801" s="33"/>
      <c r="K12801" s="33"/>
    </row>
    <row r="12802" spans="2:11" x14ac:dyDescent="0.2">
      <c r="B12802" s="33"/>
      <c r="C12802" s="171"/>
      <c r="D12802" s="33"/>
      <c r="E12802" s="33"/>
      <c r="F12802" s="33"/>
      <c r="G12802" s="33"/>
      <c r="H12802" s="33"/>
      <c r="I12802" s="171"/>
      <c r="J12802" s="33"/>
      <c r="K12802" s="33"/>
    </row>
    <row r="12803" spans="2:11" x14ac:dyDescent="0.2">
      <c r="B12803" s="33"/>
      <c r="C12803" s="171"/>
      <c r="D12803" s="33"/>
      <c r="E12803" s="33"/>
      <c r="F12803" s="33"/>
      <c r="G12803" s="33"/>
      <c r="H12803" s="33"/>
      <c r="I12803" s="171"/>
      <c r="J12803" s="33"/>
      <c r="K12803" s="33"/>
    </row>
    <row r="12804" spans="2:11" x14ac:dyDescent="0.2">
      <c r="B12804" s="33"/>
      <c r="C12804" s="171"/>
      <c r="D12804" s="33"/>
      <c r="E12804" s="33"/>
      <c r="F12804" s="33"/>
      <c r="G12804" s="33"/>
      <c r="H12804" s="33"/>
      <c r="I12804" s="171"/>
      <c r="J12804" s="33"/>
      <c r="K12804" s="33"/>
    </row>
    <row r="12805" spans="2:11" x14ac:dyDescent="0.2">
      <c r="B12805" s="33"/>
      <c r="C12805" s="171"/>
      <c r="D12805" s="33"/>
      <c r="E12805" s="33"/>
      <c r="F12805" s="33"/>
      <c r="G12805" s="33"/>
      <c r="H12805" s="33"/>
      <c r="I12805" s="171"/>
      <c r="J12805" s="33"/>
      <c r="K12805" s="33"/>
    </row>
    <row r="12806" spans="2:11" x14ac:dyDescent="0.2">
      <c r="B12806" s="33"/>
      <c r="C12806" s="171"/>
      <c r="D12806" s="33"/>
      <c r="E12806" s="33"/>
      <c r="F12806" s="33"/>
      <c r="G12806" s="33"/>
      <c r="H12806" s="33"/>
      <c r="I12806" s="171"/>
      <c r="J12806" s="33"/>
      <c r="K12806" s="33"/>
    </row>
    <row r="12807" spans="2:11" x14ac:dyDescent="0.2">
      <c r="B12807" s="33"/>
      <c r="C12807" s="171"/>
      <c r="D12807" s="33"/>
      <c r="E12807" s="33"/>
      <c r="F12807" s="33"/>
      <c r="G12807" s="33"/>
      <c r="H12807" s="33"/>
      <c r="I12807" s="171"/>
      <c r="J12807" s="33"/>
      <c r="K12807" s="33"/>
    </row>
    <row r="12808" spans="2:11" x14ac:dyDescent="0.2">
      <c r="B12808" s="33"/>
      <c r="C12808" s="171"/>
      <c r="D12808" s="33"/>
      <c r="E12808" s="33"/>
      <c r="F12808" s="33"/>
      <c r="G12808" s="33"/>
      <c r="H12808" s="33"/>
      <c r="I12808" s="171"/>
      <c r="J12808" s="33"/>
      <c r="K12808" s="33"/>
    </row>
    <row r="12809" spans="2:11" x14ac:dyDescent="0.2">
      <c r="B12809" s="33"/>
      <c r="C12809" s="171"/>
      <c r="D12809" s="33"/>
      <c r="E12809" s="33"/>
      <c r="F12809" s="33"/>
      <c r="G12809" s="33"/>
      <c r="H12809" s="33"/>
      <c r="I12809" s="171"/>
      <c r="J12809" s="33"/>
      <c r="K12809" s="33"/>
    </row>
    <row r="12810" spans="2:11" x14ac:dyDescent="0.2">
      <c r="B12810" s="33"/>
      <c r="C12810" s="171"/>
      <c r="D12810" s="33"/>
      <c r="E12810" s="33"/>
      <c r="F12810" s="33"/>
      <c r="G12810" s="33"/>
      <c r="H12810" s="33"/>
      <c r="I12810" s="171"/>
      <c r="J12810" s="33"/>
      <c r="K12810" s="33"/>
    </row>
    <row r="12811" spans="2:11" x14ac:dyDescent="0.2">
      <c r="B12811" s="33"/>
      <c r="C12811" s="171"/>
      <c r="D12811" s="33"/>
      <c r="E12811" s="33"/>
      <c r="F12811" s="33"/>
      <c r="G12811" s="33"/>
      <c r="H12811" s="33"/>
      <c r="I12811" s="171"/>
      <c r="J12811" s="33"/>
      <c r="K12811" s="33"/>
    </row>
    <row r="12812" spans="2:11" x14ac:dyDescent="0.2">
      <c r="B12812" s="33"/>
      <c r="C12812" s="171"/>
      <c r="D12812" s="33"/>
      <c r="E12812" s="33"/>
      <c r="F12812" s="33"/>
      <c r="G12812" s="33"/>
      <c r="H12812" s="33"/>
      <c r="I12812" s="171"/>
      <c r="J12812" s="33"/>
      <c r="K12812" s="33"/>
    </row>
    <row r="12813" spans="2:11" x14ac:dyDescent="0.2">
      <c r="B12813" s="33"/>
      <c r="C12813" s="171"/>
      <c r="D12813" s="33"/>
      <c r="E12813" s="33"/>
      <c r="F12813" s="33"/>
      <c r="G12813" s="33"/>
      <c r="H12813" s="33"/>
      <c r="I12813" s="171"/>
      <c r="J12813" s="33"/>
      <c r="K12813" s="33"/>
    </row>
    <row r="12814" spans="2:11" x14ac:dyDescent="0.2">
      <c r="B12814" s="33"/>
      <c r="C12814" s="171"/>
      <c r="D12814" s="33"/>
      <c r="E12814" s="33"/>
      <c r="F12814" s="33"/>
      <c r="G12814" s="33"/>
      <c r="H12814" s="33"/>
      <c r="I12814" s="171"/>
      <c r="J12814" s="33"/>
      <c r="K12814" s="33"/>
    </row>
    <row r="12815" spans="2:11" x14ac:dyDescent="0.2">
      <c r="B12815" s="33"/>
      <c r="C12815" s="171"/>
      <c r="D12815" s="33"/>
      <c r="E12815" s="33"/>
      <c r="F12815" s="33"/>
      <c r="G12815" s="33"/>
      <c r="H12815" s="33"/>
      <c r="I12815" s="171"/>
      <c r="J12815" s="33"/>
      <c r="K12815" s="33"/>
    </row>
    <row r="12816" spans="2:11" x14ac:dyDescent="0.2">
      <c r="B12816" s="33"/>
      <c r="C12816" s="171"/>
      <c r="D12816" s="33"/>
      <c r="E12816" s="33"/>
      <c r="F12816" s="33"/>
      <c r="G12816" s="33"/>
      <c r="H12816" s="33"/>
      <c r="I12816" s="171"/>
      <c r="J12816" s="33"/>
      <c r="K12816" s="33"/>
    </row>
    <row r="12817" spans="2:11" x14ac:dyDescent="0.2">
      <c r="B12817" s="33"/>
      <c r="C12817" s="171"/>
      <c r="D12817" s="33"/>
      <c r="E12817" s="33"/>
      <c r="F12817" s="33"/>
      <c r="G12817" s="33"/>
      <c r="H12817" s="33"/>
      <c r="I12817" s="171"/>
      <c r="J12817" s="33"/>
      <c r="K12817" s="33"/>
    </row>
    <row r="12818" spans="2:11" x14ac:dyDescent="0.2">
      <c r="B12818" s="33"/>
      <c r="C12818" s="171"/>
      <c r="D12818" s="33"/>
      <c r="E12818" s="33"/>
      <c r="F12818" s="33"/>
      <c r="G12818" s="33"/>
      <c r="H12818" s="33"/>
      <c r="I12818" s="171"/>
      <c r="J12818" s="33"/>
      <c r="K12818" s="33"/>
    </row>
    <row r="12819" spans="2:11" x14ac:dyDescent="0.2">
      <c r="B12819" s="33"/>
      <c r="C12819" s="171"/>
      <c r="D12819" s="33"/>
      <c r="E12819" s="33"/>
      <c r="F12819" s="33"/>
      <c r="G12819" s="33"/>
      <c r="H12819" s="33"/>
      <c r="I12819" s="171"/>
      <c r="J12819" s="33"/>
      <c r="K12819" s="33"/>
    </row>
    <row r="12820" spans="2:11" x14ac:dyDescent="0.2">
      <c r="B12820" s="33"/>
      <c r="C12820" s="171"/>
      <c r="D12820" s="33"/>
      <c r="E12820" s="33"/>
      <c r="F12820" s="33"/>
      <c r="G12820" s="33"/>
      <c r="H12820" s="33"/>
      <c r="I12820" s="171"/>
      <c r="J12820" s="33"/>
      <c r="K12820" s="33"/>
    </row>
    <row r="12821" spans="2:11" x14ac:dyDescent="0.2">
      <c r="B12821" s="33"/>
      <c r="C12821" s="171"/>
      <c r="D12821" s="33"/>
      <c r="E12821" s="33"/>
      <c r="F12821" s="33"/>
      <c r="G12821" s="33"/>
      <c r="H12821" s="33"/>
      <c r="I12821" s="171"/>
      <c r="J12821" s="33"/>
      <c r="K12821" s="33"/>
    </row>
    <row r="12822" spans="2:11" x14ac:dyDescent="0.2">
      <c r="B12822" s="33"/>
      <c r="C12822" s="171"/>
      <c r="D12822" s="33"/>
      <c r="E12822" s="33"/>
      <c r="F12822" s="33"/>
      <c r="G12822" s="33"/>
      <c r="H12822" s="33"/>
      <c r="I12822" s="171"/>
      <c r="J12822" s="33"/>
      <c r="K12822" s="33"/>
    </row>
    <row r="12823" spans="2:11" x14ac:dyDescent="0.2">
      <c r="B12823" s="33"/>
      <c r="C12823" s="171"/>
      <c r="D12823" s="33"/>
      <c r="E12823" s="33"/>
      <c r="F12823" s="33"/>
      <c r="G12823" s="33"/>
      <c r="H12823" s="33"/>
      <c r="I12823" s="171"/>
      <c r="J12823" s="33"/>
      <c r="K12823" s="33"/>
    </row>
    <row r="12824" spans="2:11" x14ac:dyDescent="0.2">
      <c r="B12824" s="33"/>
      <c r="C12824" s="171"/>
      <c r="D12824" s="33"/>
      <c r="E12824" s="33"/>
      <c r="F12824" s="33"/>
      <c r="G12824" s="33"/>
      <c r="H12824" s="33"/>
      <c r="I12824" s="171"/>
      <c r="J12824" s="33"/>
      <c r="K12824" s="33"/>
    </row>
    <row r="12825" spans="2:11" x14ac:dyDescent="0.2">
      <c r="B12825" s="33"/>
      <c r="C12825" s="171"/>
      <c r="D12825" s="33"/>
      <c r="E12825" s="33"/>
      <c r="F12825" s="33"/>
      <c r="G12825" s="33"/>
      <c r="H12825" s="33"/>
      <c r="I12825" s="171"/>
      <c r="J12825" s="33"/>
      <c r="K12825" s="33"/>
    </row>
    <row r="12826" spans="2:11" x14ac:dyDescent="0.2">
      <c r="B12826" s="33"/>
      <c r="C12826" s="171"/>
      <c r="D12826" s="33"/>
      <c r="E12826" s="33"/>
      <c r="F12826" s="33"/>
      <c r="G12826" s="33"/>
      <c r="H12826" s="33"/>
      <c r="I12826" s="171"/>
      <c r="J12826" s="33"/>
      <c r="K12826" s="33"/>
    </row>
    <row r="12827" spans="2:11" x14ac:dyDescent="0.2">
      <c r="B12827" s="33"/>
      <c r="C12827" s="171"/>
      <c r="D12827" s="33"/>
      <c r="E12827" s="33"/>
      <c r="F12827" s="33"/>
      <c r="G12827" s="33"/>
      <c r="H12827" s="33"/>
      <c r="I12827" s="171"/>
      <c r="J12827" s="33"/>
      <c r="K12827" s="33"/>
    </row>
    <row r="12828" spans="2:11" x14ac:dyDescent="0.2">
      <c r="B12828" s="33"/>
      <c r="C12828" s="171"/>
      <c r="D12828" s="33"/>
      <c r="E12828" s="33"/>
      <c r="F12828" s="33"/>
      <c r="G12828" s="33"/>
      <c r="H12828" s="33"/>
      <c r="I12828" s="171"/>
      <c r="J12828" s="33"/>
      <c r="K12828" s="33"/>
    </row>
    <row r="12829" spans="2:11" x14ac:dyDescent="0.2">
      <c r="B12829" s="33"/>
      <c r="C12829" s="171"/>
      <c r="D12829" s="33"/>
      <c r="E12829" s="33"/>
      <c r="F12829" s="33"/>
      <c r="G12829" s="33"/>
      <c r="H12829" s="33"/>
      <c r="I12829" s="171"/>
      <c r="J12829" s="33"/>
      <c r="K12829" s="33"/>
    </row>
    <row r="12830" spans="2:11" x14ac:dyDescent="0.2">
      <c r="B12830" s="33"/>
      <c r="C12830" s="171"/>
      <c r="D12830" s="33"/>
      <c r="E12830" s="33"/>
      <c r="F12830" s="33"/>
      <c r="G12830" s="33"/>
      <c r="H12830" s="33"/>
      <c r="I12830" s="171"/>
      <c r="J12830" s="33"/>
      <c r="K12830" s="33"/>
    </row>
    <row r="12831" spans="2:11" x14ac:dyDescent="0.2">
      <c r="B12831" s="33"/>
      <c r="C12831" s="171"/>
      <c r="D12831" s="33"/>
      <c r="E12831" s="33"/>
      <c r="F12831" s="33"/>
      <c r="G12831" s="33"/>
      <c r="H12831" s="33"/>
      <c r="I12831" s="171"/>
      <c r="J12831" s="33"/>
      <c r="K12831" s="33"/>
    </row>
    <row r="12832" spans="2:11" x14ac:dyDescent="0.2">
      <c r="B12832" s="33"/>
      <c r="C12832" s="171"/>
      <c r="D12832" s="33"/>
      <c r="E12832" s="33"/>
      <c r="F12832" s="33"/>
      <c r="G12832" s="33"/>
      <c r="H12832" s="33"/>
      <c r="I12832" s="171"/>
      <c r="J12832" s="33"/>
      <c r="K12832" s="33"/>
    </row>
    <row r="12833" spans="2:11" x14ac:dyDescent="0.2">
      <c r="B12833" s="33"/>
      <c r="C12833" s="171"/>
      <c r="D12833" s="33"/>
      <c r="E12833" s="33"/>
      <c r="F12833" s="33"/>
      <c r="G12833" s="33"/>
      <c r="H12833" s="33"/>
      <c r="I12833" s="171"/>
      <c r="J12833" s="33"/>
      <c r="K12833" s="33"/>
    </row>
    <row r="12834" spans="2:11" x14ac:dyDescent="0.2">
      <c r="B12834" s="33"/>
      <c r="C12834" s="171"/>
      <c r="D12834" s="33"/>
      <c r="E12834" s="33"/>
      <c r="F12834" s="33"/>
      <c r="G12834" s="33"/>
      <c r="H12834" s="33"/>
      <c r="I12834" s="171"/>
      <c r="J12834" s="33"/>
      <c r="K12834" s="33"/>
    </row>
    <row r="12835" spans="2:11" x14ac:dyDescent="0.2">
      <c r="B12835" s="33"/>
      <c r="C12835" s="171"/>
      <c r="D12835" s="33"/>
      <c r="E12835" s="33"/>
      <c r="F12835" s="33"/>
      <c r="G12835" s="33"/>
      <c r="H12835" s="33"/>
      <c r="I12835" s="171"/>
      <c r="J12835" s="33"/>
      <c r="K12835" s="33"/>
    </row>
    <row r="12836" spans="2:11" x14ac:dyDescent="0.2">
      <c r="B12836" s="33"/>
      <c r="C12836" s="171"/>
      <c r="D12836" s="33"/>
      <c r="E12836" s="33"/>
      <c r="F12836" s="33"/>
      <c r="G12836" s="33"/>
      <c r="H12836" s="33"/>
      <c r="I12836" s="171"/>
      <c r="J12836" s="33"/>
      <c r="K12836" s="33"/>
    </row>
    <row r="12837" spans="2:11" x14ac:dyDescent="0.2">
      <c r="B12837" s="33"/>
      <c r="C12837" s="171"/>
      <c r="D12837" s="33"/>
      <c r="E12837" s="33"/>
      <c r="F12837" s="33"/>
      <c r="G12837" s="33"/>
      <c r="H12837" s="33"/>
      <c r="I12837" s="171"/>
      <c r="J12837" s="33"/>
      <c r="K12837" s="33"/>
    </row>
    <row r="12838" spans="2:11" x14ac:dyDescent="0.2">
      <c r="B12838" s="33"/>
      <c r="C12838" s="171"/>
      <c r="D12838" s="33"/>
      <c r="E12838" s="33"/>
      <c r="F12838" s="33"/>
      <c r="G12838" s="33"/>
      <c r="H12838" s="33"/>
      <c r="I12838" s="171"/>
      <c r="J12838" s="33"/>
      <c r="K12838" s="33"/>
    </row>
    <row r="12839" spans="2:11" x14ac:dyDescent="0.2">
      <c r="B12839" s="33"/>
      <c r="C12839" s="171"/>
      <c r="D12839" s="33"/>
      <c r="E12839" s="33"/>
      <c r="F12839" s="33"/>
      <c r="G12839" s="33"/>
      <c r="H12839" s="33"/>
      <c r="I12839" s="171"/>
      <c r="J12839" s="33"/>
      <c r="K12839" s="33"/>
    </row>
    <row r="12840" spans="2:11" x14ac:dyDescent="0.2">
      <c r="B12840" s="33"/>
      <c r="C12840" s="171"/>
      <c r="D12840" s="33"/>
      <c r="E12840" s="33"/>
      <c r="F12840" s="33"/>
      <c r="G12840" s="33"/>
      <c r="H12840" s="33"/>
      <c r="I12840" s="171"/>
      <c r="J12840" s="33"/>
      <c r="K12840" s="33"/>
    </row>
    <row r="12841" spans="2:11" x14ac:dyDescent="0.2">
      <c r="B12841" s="33"/>
      <c r="C12841" s="171"/>
      <c r="D12841" s="33"/>
      <c r="E12841" s="33"/>
      <c r="F12841" s="33"/>
      <c r="G12841" s="33"/>
      <c r="H12841" s="33"/>
      <c r="I12841" s="171"/>
      <c r="J12841" s="33"/>
      <c r="K12841" s="33"/>
    </row>
    <row r="12842" spans="2:11" x14ac:dyDescent="0.2">
      <c r="B12842" s="33"/>
      <c r="C12842" s="171"/>
      <c r="D12842" s="33"/>
      <c r="E12842" s="33"/>
      <c r="F12842" s="33"/>
      <c r="G12842" s="33"/>
      <c r="H12842" s="33"/>
      <c r="I12842" s="171"/>
      <c r="J12842" s="33"/>
      <c r="K12842" s="33"/>
    </row>
    <row r="12843" spans="2:11" x14ac:dyDescent="0.2">
      <c r="B12843" s="33"/>
      <c r="C12843" s="171"/>
      <c r="D12843" s="33"/>
      <c r="E12843" s="33"/>
      <c r="F12843" s="33"/>
      <c r="G12843" s="33"/>
      <c r="H12843" s="33"/>
      <c r="I12843" s="171"/>
      <c r="J12843" s="33"/>
      <c r="K12843" s="33"/>
    </row>
    <row r="12844" spans="2:11" x14ac:dyDescent="0.2">
      <c r="B12844" s="33"/>
      <c r="C12844" s="171"/>
      <c r="D12844" s="33"/>
      <c r="E12844" s="33"/>
      <c r="F12844" s="33"/>
      <c r="G12844" s="33"/>
      <c r="H12844" s="33"/>
      <c r="I12844" s="171"/>
      <c r="J12844" s="33"/>
      <c r="K12844" s="33"/>
    </row>
    <row r="12845" spans="2:11" x14ac:dyDescent="0.2">
      <c r="B12845" s="33"/>
      <c r="C12845" s="171"/>
      <c r="D12845" s="33"/>
      <c r="E12845" s="33"/>
      <c r="F12845" s="33"/>
      <c r="G12845" s="33"/>
      <c r="H12845" s="33"/>
      <c r="I12845" s="171"/>
      <c r="J12845" s="33"/>
      <c r="K12845" s="33"/>
    </row>
    <row r="12846" spans="2:11" x14ac:dyDescent="0.2">
      <c r="B12846" s="33"/>
      <c r="C12846" s="171"/>
      <c r="D12846" s="33"/>
      <c r="E12846" s="33"/>
      <c r="F12846" s="33"/>
      <c r="G12846" s="33"/>
      <c r="H12846" s="33"/>
      <c r="I12846" s="171"/>
      <c r="J12846" s="33"/>
      <c r="K12846" s="33"/>
    </row>
    <row r="12847" spans="2:11" x14ac:dyDescent="0.2">
      <c r="B12847" s="33"/>
      <c r="C12847" s="171"/>
      <c r="D12847" s="33"/>
      <c r="E12847" s="33"/>
      <c r="F12847" s="33"/>
      <c r="G12847" s="33"/>
      <c r="H12847" s="33"/>
      <c r="I12847" s="171"/>
      <c r="J12847" s="33"/>
      <c r="K12847" s="33"/>
    </row>
    <row r="12848" spans="2:11" x14ac:dyDescent="0.2">
      <c r="B12848" s="33"/>
      <c r="C12848" s="171"/>
      <c r="D12848" s="33"/>
      <c r="E12848" s="33"/>
      <c r="F12848" s="33"/>
      <c r="G12848" s="33"/>
      <c r="H12848" s="33"/>
      <c r="I12848" s="171"/>
      <c r="J12848" s="33"/>
      <c r="K12848" s="33"/>
    </row>
    <row r="12849" spans="2:11" x14ac:dyDescent="0.2">
      <c r="B12849" s="33"/>
      <c r="C12849" s="171"/>
      <c r="D12849" s="33"/>
      <c r="E12849" s="33"/>
      <c r="F12849" s="33"/>
      <c r="G12849" s="33"/>
      <c r="H12849" s="33"/>
      <c r="I12849" s="171"/>
      <c r="J12849" s="33"/>
      <c r="K12849" s="33"/>
    </row>
    <row r="12850" spans="2:11" x14ac:dyDescent="0.2">
      <c r="B12850" s="33"/>
      <c r="C12850" s="171"/>
      <c r="D12850" s="33"/>
      <c r="E12850" s="33"/>
      <c r="F12850" s="33"/>
      <c r="G12850" s="33"/>
      <c r="H12850" s="33"/>
      <c r="I12850" s="171"/>
      <c r="J12850" s="33"/>
      <c r="K12850" s="33"/>
    </row>
    <row r="12851" spans="2:11" x14ac:dyDescent="0.2">
      <c r="B12851" s="33"/>
      <c r="C12851" s="171"/>
      <c r="D12851" s="33"/>
      <c r="E12851" s="33"/>
      <c r="F12851" s="33"/>
      <c r="G12851" s="33"/>
      <c r="H12851" s="33"/>
      <c r="I12851" s="171"/>
      <c r="J12851" s="33"/>
      <c r="K12851" s="33"/>
    </row>
    <row r="12852" spans="2:11" x14ac:dyDescent="0.2">
      <c r="B12852" s="33"/>
      <c r="C12852" s="171"/>
      <c r="D12852" s="33"/>
      <c r="E12852" s="33"/>
      <c r="F12852" s="33"/>
      <c r="G12852" s="33"/>
      <c r="H12852" s="33"/>
      <c r="I12852" s="171"/>
      <c r="J12852" s="33"/>
      <c r="K12852" s="33"/>
    </row>
    <row r="12853" spans="2:11" x14ac:dyDescent="0.2">
      <c r="B12853" s="33"/>
      <c r="C12853" s="171"/>
      <c r="D12853" s="33"/>
      <c r="E12853" s="33"/>
      <c r="F12853" s="33"/>
      <c r="G12853" s="33"/>
      <c r="H12853" s="33"/>
      <c r="I12853" s="171"/>
      <c r="J12853" s="33"/>
      <c r="K12853" s="33"/>
    </row>
    <row r="12854" spans="2:11" x14ac:dyDescent="0.2">
      <c r="B12854" s="33"/>
      <c r="C12854" s="171"/>
      <c r="D12854" s="33"/>
      <c r="E12854" s="33"/>
      <c r="F12854" s="33"/>
      <c r="G12854" s="33"/>
      <c r="H12854" s="33"/>
      <c r="I12854" s="171"/>
      <c r="J12854" s="33"/>
      <c r="K12854" s="33"/>
    </row>
    <row r="12855" spans="2:11" x14ac:dyDescent="0.2">
      <c r="B12855" s="33"/>
      <c r="C12855" s="171"/>
      <c r="D12855" s="33"/>
      <c r="E12855" s="33"/>
      <c r="F12855" s="33"/>
      <c r="G12855" s="33"/>
      <c r="H12855" s="33"/>
      <c r="I12855" s="171"/>
      <c r="J12855" s="33"/>
      <c r="K12855" s="33"/>
    </row>
    <row r="12856" spans="2:11" x14ac:dyDescent="0.2">
      <c r="B12856" s="33"/>
      <c r="C12856" s="171"/>
      <c r="D12856" s="33"/>
      <c r="E12856" s="33"/>
      <c r="F12856" s="33"/>
      <c r="G12856" s="33"/>
      <c r="H12856" s="33"/>
      <c r="I12856" s="171"/>
      <c r="J12856" s="33"/>
      <c r="K12856" s="33"/>
    </row>
    <row r="12857" spans="2:11" x14ac:dyDescent="0.2">
      <c r="B12857" s="33"/>
      <c r="C12857" s="171"/>
      <c r="D12857" s="33"/>
      <c r="E12857" s="33"/>
      <c r="F12857" s="33"/>
      <c r="G12857" s="33"/>
      <c r="H12857" s="33"/>
      <c r="I12857" s="171"/>
      <c r="J12857" s="33"/>
      <c r="K12857" s="33"/>
    </row>
    <row r="12858" spans="2:11" x14ac:dyDescent="0.2">
      <c r="B12858" s="33"/>
      <c r="C12858" s="171"/>
      <c r="D12858" s="33"/>
      <c r="E12858" s="33"/>
      <c r="F12858" s="33"/>
      <c r="G12858" s="33"/>
      <c r="H12858" s="33"/>
      <c r="I12858" s="171"/>
      <c r="J12858" s="33"/>
      <c r="K12858" s="33"/>
    </row>
    <row r="12859" spans="2:11" x14ac:dyDescent="0.2">
      <c r="B12859" s="33"/>
      <c r="C12859" s="171"/>
      <c r="D12859" s="33"/>
      <c r="E12859" s="33"/>
      <c r="F12859" s="33"/>
      <c r="G12859" s="33"/>
      <c r="H12859" s="33"/>
      <c r="I12859" s="171"/>
      <c r="J12859" s="33"/>
      <c r="K12859" s="33"/>
    </row>
    <row r="12860" spans="2:11" x14ac:dyDescent="0.2">
      <c r="B12860" s="33"/>
      <c r="C12860" s="171"/>
      <c r="D12860" s="33"/>
      <c r="E12860" s="33"/>
      <c r="F12860" s="33"/>
      <c r="G12860" s="33"/>
      <c r="H12860" s="33"/>
      <c r="I12860" s="171"/>
      <c r="J12860" s="33"/>
      <c r="K12860" s="33"/>
    </row>
    <row r="12861" spans="2:11" x14ac:dyDescent="0.2">
      <c r="B12861" s="33"/>
      <c r="C12861" s="171"/>
      <c r="D12861" s="33"/>
      <c r="E12861" s="33"/>
      <c r="F12861" s="33"/>
      <c r="G12861" s="33"/>
      <c r="H12861" s="33"/>
      <c r="I12861" s="171"/>
      <c r="J12861" s="33"/>
      <c r="K12861" s="33"/>
    </row>
    <row r="12862" spans="2:11" x14ac:dyDescent="0.2">
      <c r="B12862" s="33"/>
      <c r="C12862" s="171"/>
      <c r="D12862" s="33"/>
      <c r="E12862" s="33"/>
      <c r="F12862" s="33"/>
      <c r="G12862" s="33"/>
      <c r="H12862" s="33"/>
      <c r="I12862" s="171"/>
      <c r="J12862" s="33"/>
      <c r="K12862" s="33"/>
    </row>
    <row r="12863" spans="2:11" x14ac:dyDescent="0.2">
      <c r="B12863" s="33"/>
      <c r="C12863" s="171"/>
      <c r="D12863" s="33"/>
      <c r="E12863" s="33"/>
      <c r="F12863" s="33"/>
      <c r="G12863" s="33"/>
      <c r="H12863" s="33"/>
      <c r="I12863" s="171"/>
      <c r="J12863" s="33"/>
      <c r="K12863" s="33"/>
    </row>
    <row r="12864" spans="2:11" x14ac:dyDescent="0.2">
      <c r="B12864" s="33"/>
      <c r="C12864" s="171"/>
      <c r="D12864" s="33"/>
      <c r="E12864" s="33"/>
      <c r="F12864" s="33"/>
      <c r="G12864" s="33"/>
      <c r="H12864" s="33"/>
      <c r="I12864" s="171"/>
      <c r="J12864" s="33"/>
      <c r="K12864" s="33"/>
    </row>
    <row r="12865" spans="2:11" x14ac:dyDescent="0.2">
      <c r="B12865" s="33"/>
      <c r="C12865" s="171"/>
      <c r="D12865" s="33"/>
      <c r="E12865" s="33"/>
      <c r="F12865" s="33"/>
      <c r="G12865" s="33"/>
      <c r="H12865" s="33"/>
      <c r="I12865" s="171"/>
      <c r="J12865" s="33"/>
      <c r="K12865" s="33"/>
    </row>
    <row r="12866" spans="2:11" x14ac:dyDescent="0.2">
      <c r="B12866" s="33"/>
      <c r="C12866" s="171"/>
      <c r="D12866" s="33"/>
      <c r="E12866" s="33"/>
      <c r="F12866" s="33"/>
      <c r="G12866" s="33"/>
      <c r="H12866" s="33"/>
      <c r="I12866" s="171"/>
      <c r="J12866" s="33"/>
      <c r="K12866" s="33"/>
    </row>
    <row r="12867" spans="2:11" x14ac:dyDescent="0.2">
      <c r="B12867" s="33"/>
      <c r="C12867" s="171"/>
      <c r="D12867" s="33"/>
      <c r="E12867" s="33"/>
      <c r="F12867" s="33"/>
      <c r="G12867" s="33"/>
      <c r="H12867" s="33"/>
      <c r="I12867" s="171"/>
      <c r="J12867" s="33"/>
      <c r="K12867" s="33"/>
    </row>
    <row r="12868" spans="2:11" x14ac:dyDescent="0.2">
      <c r="B12868" s="33"/>
      <c r="C12868" s="171"/>
      <c r="D12868" s="33"/>
      <c r="E12868" s="33"/>
      <c r="F12868" s="33"/>
      <c r="G12868" s="33"/>
      <c r="H12868" s="33"/>
      <c r="I12868" s="171"/>
      <c r="J12868" s="33"/>
      <c r="K12868" s="33"/>
    </row>
    <row r="12869" spans="2:11" x14ac:dyDescent="0.2">
      <c r="B12869" s="33"/>
      <c r="C12869" s="171"/>
      <c r="D12869" s="33"/>
      <c r="E12869" s="33"/>
      <c r="F12869" s="33"/>
      <c r="G12869" s="33"/>
      <c r="H12869" s="33"/>
      <c r="I12869" s="171"/>
      <c r="J12869" s="33"/>
      <c r="K12869" s="33"/>
    </row>
    <row r="12870" spans="2:11" x14ac:dyDescent="0.2">
      <c r="B12870" s="33"/>
      <c r="C12870" s="171"/>
      <c r="D12870" s="33"/>
      <c r="E12870" s="33"/>
      <c r="F12870" s="33"/>
      <c r="G12870" s="33"/>
      <c r="H12870" s="33"/>
      <c r="I12870" s="171"/>
      <c r="J12870" s="33"/>
      <c r="K12870" s="33"/>
    </row>
    <row r="12871" spans="2:11" x14ac:dyDescent="0.2">
      <c r="B12871" s="33"/>
      <c r="C12871" s="171"/>
      <c r="D12871" s="33"/>
      <c r="E12871" s="33"/>
      <c r="F12871" s="33"/>
      <c r="G12871" s="33"/>
      <c r="H12871" s="33"/>
      <c r="I12871" s="171"/>
      <c r="J12871" s="33"/>
      <c r="K12871" s="33"/>
    </row>
    <row r="12872" spans="2:11" x14ac:dyDescent="0.2">
      <c r="B12872" s="33"/>
      <c r="C12872" s="171"/>
      <c r="D12872" s="33"/>
      <c r="E12872" s="33"/>
      <c r="F12872" s="33"/>
      <c r="G12872" s="33"/>
      <c r="H12872" s="33"/>
      <c r="I12872" s="171"/>
      <c r="J12872" s="33"/>
      <c r="K12872" s="33"/>
    </row>
    <row r="12873" spans="2:11" x14ac:dyDescent="0.2">
      <c r="B12873" s="33"/>
      <c r="C12873" s="171"/>
      <c r="D12873" s="33"/>
      <c r="E12873" s="33"/>
      <c r="F12873" s="33"/>
      <c r="G12873" s="33"/>
      <c r="H12873" s="33"/>
      <c r="I12873" s="171"/>
      <c r="J12873" s="33"/>
      <c r="K12873" s="33"/>
    </row>
    <row r="12874" spans="2:11" x14ac:dyDescent="0.2">
      <c r="B12874" s="33"/>
      <c r="C12874" s="171"/>
      <c r="D12874" s="33"/>
      <c r="E12874" s="33"/>
      <c r="F12874" s="33"/>
      <c r="G12874" s="33"/>
      <c r="H12874" s="33"/>
      <c r="I12874" s="171"/>
      <c r="J12874" s="33"/>
      <c r="K12874" s="33"/>
    </row>
    <row r="12875" spans="2:11" x14ac:dyDescent="0.2">
      <c r="B12875" s="33"/>
      <c r="C12875" s="171"/>
      <c r="D12875" s="33"/>
      <c r="E12875" s="33"/>
      <c r="F12875" s="33"/>
      <c r="G12875" s="33"/>
      <c r="H12875" s="33"/>
      <c r="I12875" s="171"/>
      <c r="J12875" s="33"/>
      <c r="K12875" s="33"/>
    </row>
    <row r="12876" spans="2:11" x14ac:dyDescent="0.2">
      <c r="B12876" s="33"/>
      <c r="C12876" s="171"/>
      <c r="D12876" s="33"/>
      <c r="E12876" s="33"/>
      <c r="F12876" s="33"/>
      <c r="G12876" s="33"/>
      <c r="H12876" s="33"/>
      <c r="I12876" s="171"/>
      <c r="J12876" s="33"/>
      <c r="K12876" s="33"/>
    </row>
    <row r="12877" spans="2:11" x14ac:dyDescent="0.2">
      <c r="B12877" s="33"/>
      <c r="C12877" s="171"/>
      <c r="D12877" s="33"/>
      <c r="E12877" s="33"/>
      <c r="F12877" s="33"/>
      <c r="G12877" s="33"/>
      <c r="H12877" s="33"/>
      <c r="I12877" s="171"/>
      <c r="J12877" s="33"/>
      <c r="K12877" s="33"/>
    </row>
    <row r="12878" spans="2:11" x14ac:dyDescent="0.2">
      <c r="B12878" s="33"/>
      <c r="C12878" s="171"/>
      <c r="D12878" s="33"/>
      <c r="E12878" s="33"/>
      <c r="F12878" s="33"/>
      <c r="G12878" s="33"/>
      <c r="H12878" s="33"/>
      <c r="I12878" s="171"/>
      <c r="J12878" s="33"/>
      <c r="K12878" s="33"/>
    </row>
    <row r="12879" spans="2:11" x14ac:dyDescent="0.2">
      <c r="B12879" s="33"/>
      <c r="C12879" s="171"/>
      <c r="D12879" s="33"/>
      <c r="E12879" s="33"/>
      <c r="F12879" s="33"/>
      <c r="G12879" s="33"/>
      <c r="H12879" s="33"/>
      <c r="I12879" s="171"/>
      <c r="J12879" s="33"/>
      <c r="K12879" s="33"/>
    </row>
    <row r="12880" spans="2:11" x14ac:dyDescent="0.2">
      <c r="B12880" s="33"/>
      <c r="C12880" s="171"/>
      <c r="D12880" s="33"/>
      <c r="E12880" s="33"/>
      <c r="F12880" s="33"/>
      <c r="G12880" s="33"/>
      <c r="H12880" s="33"/>
      <c r="I12880" s="171"/>
      <c r="J12880" s="33"/>
      <c r="K12880" s="33"/>
    </row>
    <row r="12881" spans="2:11" x14ac:dyDescent="0.2">
      <c r="B12881" s="33"/>
      <c r="C12881" s="171"/>
      <c r="D12881" s="33"/>
      <c r="E12881" s="33"/>
      <c r="F12881" s="33"/>
      <c r="G12881" s="33"/>
      <c r="H12881" s="33"/>
      <c r="I12881" s="171"/>
      <c r="J12881" s="33"/>
      <c r="K12881" s="33"/>
    </row>
    <row r="12882" spans="2:11" x14ac:dyDescent="0.2">
      <c r="B12882" s="33"/>
      <c r="C12882" s="171"/>
      <c r="D12882" s="33"/>
      <c r="E12882" s="33"/>
      <c r="F12882" s="33"/>
      <c r="G12882" s="33"/>
      <c r="H12882" s="33"/>
      <c r="I12882" s="171"/>
      <c r="J12882" s="33"/>
      <c r="K12882" s="33"/>
    </row>
    <row r="12883" spans="2:11" x14ac:dyDescent="0.2">
      <c r="B12883" s="33"/>
      <c r="C12883" s="171"/>
      <c r="D12883" s="33"/>
      <c r="E12883" s="33"/>
      <c r="F12883" s="33"/>
      <c r="G12883" s="33"/>
      <c r="H12883" s="33"/>
      <c r="I12883" s="171"/>
      <c r="J12883" s="33"/>
      <c r="K12883" s="33"/>
    </row>
    <row r="12884" spans="2:11" x14ac:dyDescent="0.2">
      <c r="B12884" s="33"/>
      <c r="C12884" s="171"/>
      <c r="D12884" s="33"/>
      <c r="E12884" s="33"/>
      <c r="F12884" s="33"/>
      <c r="G12884" s="33"/>
      <c r="H12884" s="33"/>
      <c r="I12884" s="171"/>
      <c r="J12884" s="33"/>
      <c r="K12884" s="33"/>
    </row>
    <row r="12885" spans="2:11" x14ac:dyDescent="0.2">
      <c r="B12885" s="33"/>
      <c r="C12885" s="171"/>
      <c r="D12885" s="33"/>
      <c r="E12885" s="33"/>
      <c r="F12885" s="33"/>
      <c r="G12885" s="33"/>
      <c r="H12885" s="33"/>
      <c r="I12885" s="171"/>
      <c r="J12885" s="33"/>
      <c r="K12885" s="33"/>
    </row>
    <row r="12886" spans="2:11" x14ac:dyDescent="0.2">
      <c r="B12886" s="33"/>
      <c r="C12886" s="171"/>
      <c r="D12886" s="33"/>
      <c r="E12886" s="33"/>
      <c r="F12886" s="33"/>
      <c r="G12886" s="33"/>
      <c r="H12886" s="33"/>
      <c r="I12886" s="171"/>
      <c r="J12886" s="33"/>
      <c r="K12886" s="33"/>
    </row>
    <row r="12887" spans="2:11" x14ac:dyDescent="0.2">
      <c r="B12887" s="33"/>
      <c r="C12887" s="171"/>
      <c r="D12887" s="33"/>
      <c r="E12887" s="33"/>
      <c r="F12887" s="33"/>
      <c r="G12887" s="33"/>
      <c r="H12887" s="33"/>
      <c r="I12887" s="171"/>
      <c r="J12887" s="33"/>
      <c r="K12887" s="33"/>
    </row>
    <row r="12888" spans="2:11" x14ac:dyDescent="0.2">
      <c r="B12888" s="33"/>
      <c r="C12888" s="171"/>
      <c r="D12888" s="33"/>
      <c r="E12888" s="33"/>
      <c r="F12888" s="33"/>
      <c r="G12888" s="33"/>
      <c r="H12888" s="33"/>
      <c r="I12888" s="171"/>
      <c r="J12888" s="33"/>
      <c r="K12888" s="33"/>
    </row>
    <row r="12889" spans="2:11" x14ac:dyDescent="0.2">
      <c r="B12889" s="33"/>
      <c r="C12889" s="171"/>
      <c r="D12889" s="33"/>
      <c r="E12889" s="33"/>
      <c r="F12889" s="33"/>
      <c r="G12889" s="33"/>
      <c r="H12889" s="33"/>
      <c r="I12889" s="171"/>
      <c r="J12889" s="33"/>
      <c r="K12889" s="33"/>
    </row>
    <row r="12890" spans="2:11" x14ac:dyDescent="0.2">
      <c r="B12890" s="33"/>
      <c r="C12890" s="171"/>
      <c r="D12890" s="33"/>
      <c r="E12890" s="33"/>
      <c r="F12890" s="33"/>
      <c r="G12890" s="33"/>
      <c r="H12890" s="33"/>
      <c r="I12890" s="171"/>
      <c r="J12890" s="33"/>
      <c r="K12890" s="33"/>
    </row>
    <row r="12891" spans="2:11" x14ac:dyDescent="0.2">
      <c r="B12891" s="33"/>
      <c r="C12891" s="171"/>
      <c r="D12891" s="33"/>
      <c r="E12891" s="33"/>
      <c r="F12891" s="33"/>
      <c r="G12891" s="33"/>
      <c r="H12891" s="33"/>
      <c r="I12891" s="171"/>
      <c r="J12891" s="33"/>
      <c r="K12891" s="33"/>
    </row>
    <row r="12892" spans="2:11" x14ac:dyDescent="0.2">
      <c r="B12892" s="33"/>
      <c r="C12892" s="171"/>
      <c r="D12892" s="33"/>
      <c r="E12892" s="33"/>
      <c r="F12892" s="33"/>
      <c r="G12892" s="33"/>
      <c r="H12892" s="33"/>
      <c r="I12892" s="171"/>
      <c r="J12892" s="33"/>
      <c r="K12892" s="33"/>
    </row>
    <row r="12893" spans="2:11" x14ac:dyDescent="0.2">
      <c r="B12893" s="33"/>
      <c r="C12893" s="171"/>
      <c r="D12893" s="33"/>
      <c r="E12893" s="33"/>
      <c r="F12893" s="33"/>
      <c r="G12893" s="33"/>
      <c r="H12893" s="33"/>
      <c r="I12893" s="171"/>
      <c r="J12893" s="33"/>
      <c r="K12893" s="33"/>
    </row>
    <row r="12894" spans="2:11" x14ac:dyDescent="0.2">
      <c r="B12894" s="33"/>
      <c r="C12894" s="171"/>
      <c r="D12894" s="33"/>
      <c r="E12894" s="33"/>
      <c r="F12894" s="33"/>
      <c r="G12894" s="33"/>
      <c r="H12894" s="33"/>
      <c r="I12894" s="171"/>
      <c r="J12894" s="33"/>
      <c r="K12894" s="33"/>
    </row>
    <row r="12895" spans="2:11" x14ac:dyDescent="0.2">
      <c r="B12895" s="33"/>
      <c r="C12895" s="171"/>
      <c r="D12895" s="33"/>
      <c r="E12895" s="33"/>
      <c r="F12895" s="33"/>
      <c r="G12895" s="33"/>
      <c r="H12895" s="33"/>
      <c r="I12895" s="171"/>
      <c r="J12895" s="33"/>
      <c r="K12895" s="33"/>
    </row>
    <row r="12896" spans="2:11" x14ac:dyDescent="0.2">
      <c r="B12896" s="33"/>
      <c r="C12896" s="171"/>
      <c r="D12896" s="33"/>
      <c r="E12896" s="33"/>
      <c r="F12896" s="33"/>
      <c r="G12896" s="33"/>
      <c r="H12896" s="33"/>
      <c r="I12896" s="171"/>
      <c r="J12896" s="33"/>
      <c r="K12896" s="33"/>
    </row>
    <row r="12897" spans="2:11" x14ac:dyDescent="0.2">
      <c r="B12897" s="33"/>
      <c r="C12897" s="171"/>
      <c r="D12897" s="33"/>
      <c r="E12897" s="33"/>
      <c r="F12897" s="33"/>
      <c r="G12897" s="33"/>
      <c r="H12897" s="33"/>
      <c r="I12897" s="171"/>
      <c r="J12897" s="33"/>
      <c r="K12897" s="33"/>
    </row>
    <row r="12898" spans="2:11" x14ac:dyDescent="0.2">
      <c r="B12898" s="33"/>
      <c r="C12898" s="171"/>
      <c r="D12898" s="33"/>
      <c r="E12898" s="33"/>
      <c r="F12898" s="33"/>
      <c r="G12898" s="33"/>
      <c r="H12898" s="33"/>
      <c r="I12898" s="171"/>
      <c r="J12898" s="33"/>
      <c r="K12898" s="33"/>
    </row>
    <row r="12899" spans="2:11" x14ac:dyDescent="0.2">
      <c r="B12899" s="33"/>
      <c r="C12899" s="171"/>
      <c r="D12899" s="33"/>
      <c r="E12899" s="33"/>
      <c r="F12899" s="33"/>
      <c r="G12899" s="33"/>
      <c r="H12899" s="33"/>
      <c r="I12899" s="171"/>
      <c r="J12899" s="33"/>
      <c r="K12899" s="33"/>
    </row>
    <row r="12900" spans="2:11" x14ac:dyDescent="0.2">
      <c r="B12900" s="33"/>
      <c r="C12900" s="171"/>
      <c r="D12900" s="33"/>
      <c r="E12900" s="33"/>
      <c r="F12900" s="33"/>
      <c r="G12900" s="33"/>
      <c r="H12900" s="33"/>
      <c r="I12900" s="171"/>
      <c r="J12900" s="33"/>
      <c r="K12900" s="33"/>
    </row>
    <row r="12901" spans="2:11" x14ac:dyDescent="0.2">
      <c r="B12901" s="33"/>
      <c r="C12901" s="171"/>
      <c r="D12901" s="33"/>
      <c r="E12901" s="33"/>
      <c r="F12901" s="33"/>
      <c r="G12901" s="33"/>
      <c r="H12901" s="33"/>
      <c r="I12901" s="171"/>
      <c r="J12901" s="33"/>
      <c r="K12901" s="33"/>
    </row>
    <row r="12902" spans="2:11" x14ac:dyDescent="0.2">
      <c r="B12902" s="33"/>
      <c r="C12902" s="171"/>
      <c r="D12902" s="33"/>
      <c r="E12902" s="33"/>
      <c r="F12902" s="33"/>
      <c r="G12902" s="33"/>
      <c r="H12902" s="33"/>
      <c r="I12902" s="171"/>
      <c r="J12902" s="33"/>
      <c r="K12902" s="33"/>
    </row>
    <row r="12903" spans="2:11" x14ac:dyDescent="0.2">
      <c r="B12903" s="33"/>
      <c r="C12903" s="171"/>
      <c r="D12903" s="33"/>
      <c r="E12903" s="33"/>
      <c r="F12903" s="33"/>
      <c r="G12903" s="33"/>
      <c r="H12903" s="33"/>
      <c r="I12903" s="171"/>
      <c r="J12903" s="33"/>
      <c r="K12903" s="33"/>
    </row>
    <row r="12904" spans="2:11" x14ac:dyDescent="0.2">
      <c r="B12904" s="33"/>
      <c r="C12904" s="171"/>
      <c r="D12904" s="33"/>
      <c r="E12904" s="33"/>
      <c r="F12904" s="33"/>
      <c r="G12904" s="33"/>
      <c r="H12904" s="33"/>
      <c r="I12904" s="171"/>
      <c r="J12904" s="33"/>
      <c r="K12904" s="33"/>
    </row>
    <row r="12905" spans="2:11" x14ac:dyDescent="0.2">
      <c r="B12905" s="33"/>
      <c r="C12905" s="171"/>
      <c r="D12905" s="33"/>
      <c r="E12905" s="33"/>
      <c r="F12905" s="33"/>
      <c r="G12905" s="33"/>
      <c r="H12905" s="33"/>
      <c r="I12905" s="171"/>
      <c r="J12905" s="33"/>
      <c r="K12905" s="33"/>
    </row>
    <row r="12906" spans="2:11" x14ac:dyDescent="0.2">
      <c r="B12906" s="33"/>
      <c r="C12906" s="171"/>
      <c r="D12906" s="33"/>
      <c r="E12906" s="33"/>
      <c r="F12906" s="33"/>
      <c r="G12906" s="33"/>
      <c r="H12906" s="33"/>
      <c r="I12906" s="171"/>
      <c r="J12906" s="33"/>
      <c r="K12906" s="33"/>
    </row>
    <row r="12907" spans="2:11" x14ac:dyDescent="0.2">
      <c r="B12907" s="33"/>
      <c r="C12907" s="171"/>
      <c r="D12907" s="33"/>
      <c r="E12907" s="33"/>
      <c r="F12907" s="33"/>
      <c r="G12907" s="33"/>
      <c r="H12907" s="33"/>
      <c r="I12907" s="171"/>
      <c r="J12907" s="33"/>
      <c r="K12907" s="33"/>
    </row>
    <row r="12908" spans="2:11" x14ac:dyDescent="0.2">
      <c r="B12908" s="33"/>
      <c r="C12908" s="171"/>
      <c r="D12908" s="33"/>
      <c r="E12908" s="33"/>
      <c r="F12908" s="33"/>
      <c r="G12908" s="33"/>
      <c r="H12908" s="33"/>
      <c r="I12908" s="171"/>
      <c r="J12908" s="33"/>
      <c r="K12908" s="33"/>
    </row>
    <row r="12909" spans="2:11" x14ac:dyDescent="0.2">
      <c r="B12909" s="33"/>
      <c r="C12909" s="171"/>
      <c r="D12909" s="33"/>
      <c r="E12909" s="33"/>
      <c r="F12909" s="33"/>
      <c r="G12909" s="33"/>
      <c r="H12909" s="33"/>
      <c r="I12909" s="171"/>
      <c r="J12909" s="33"/>
      <c r="K12909" s="33"/>
    </row>
    <row r="12910" spans="2:11" x14ac:dyDescent="0.2">
      <c r="B12910" s="33"/>
      <c r="C12910" s="171"/>
      <c r="D12910" s="33"/>
      <c r="E12910" s="33"/>
      <c r="F12910" s="33"/>
      <c r="G12910" s="33"/>
      <c r="H12910" s="33"/>
      <c r="I12910" s="171"/>
      <c r="J12910" s="33"/>
      <c r="K12910" s="33"/>
    </row>
    <row r="12911" spans="2:11" x14ac:dyDescent="0.2">
      <c r="B12911" s="33"/>
      <c r="C12911" s="171"/>
      <c r="D12911" s="33"/>
      <c r="E12911" s="33"/>
      <c r="F12911" s="33"/>
      <c r="G12911" s="33"/>
      <c r="H12911" s="33"/>
      <c r="I12911" s="171"/>
      <c r="J12911" s="33"/>
      <c r="K12911" s="33"/>
    </row>
    <row r="12912" spans="2:11" x14ac:dyDescent="0.2">
      <c r="B12912" s="33"/>
      <c r="C12912" s="171"/>
      <c r="D12912" s="33"/>
      <c r="E12912" s="33"/>
      <c r="F12912" s="33"/>
      <c r="G12912" s="33"/>
      <c r="H12912" s="33"/>
      <c r="I12912" s="171"/>
      <c r="J12912" s="33"/>
      <c r="K12912" s="33"/>
    </row>
    <row r="12913" spans="2:11" x14ac:dyDescent="0.2">
      <c r="B12913" s="33"/>
      <c r="C12913" s="171"/>
      <c r="D12913" s="33"/>
      <c r="E12913" s="33"/>
      <c r="F12913" s="33"/>
      <c r="G12913" s="33"/>
      <c r="H12913" s="33"/>
      <c r="I12913" s="171"/>
      <c r="J12913" s="33"/>
      <c r="K12913" s="33"/>
    </row>
    <row r="12914" spans="2:11" x14ac:dyDescent="0.2">
      <c r="B12914" s="33"/>
      <c r="C12914" s="171"/>
      <c r="D12914" s="33"/>
      <c r="E12914" s="33"/>
      <c r="F12914" s="33"/>
      <c r="G12914" s="33"/>
      <c r="H12914" s="33"/>
      <c r="I12914" s="171"/>
      <c r="J12914" s="33"/>
      <c r="K12914" s="33"/>
    </row>
    <row r="12915" spans="2:11" x14ac:dyDescent="0.2">
      <c r="B12915" s="33"/>
      <c r="C12915" s="171"/>
      <c r="D12915" s="33"/>
      <c r="E12915" s="33"/>
      <c r="F12915" s="33"/>
      <c r="G12915" s="33"/>
      <c r="H12915" s="33"/>
      <c r="I12915" s="171"/>
      <c r="J12915" s="33"/>
      <c r="K12915" s="33"/>
    </row>
    <row r="12916" spans="2:11" x14ac:dyDescent="0.2">
      <c r="B12916" s="33"/>
      <c r="C12916" s="171"/>
      <c r="D12916" s="33"/>
      <c r="E12916" s="33"/>
      <c r="F12916" s="33"/>
      <c r="G12916" s="33"/>
      <c r="H12916" s="33"/>
      <c r="I12916" s="171"/>
      <c r="J12916" s="33"/>
      <c r="K12916" s="33"/>
    </row>
    <row r="12917" spans="2:11" x14ac:dyDescent="0.2">
      <c r="B12917" s="33"/>
      <c r="C12917" s="171"/>
      <c r="D12917" s="33"/>
      <c r="E12917" s="33"/>
      <c r="F12917" s="33"/>
      <c r="G12917" s="33"/>
      <c r="H12917" s="33"/>
      <c r="I12917" s="171"/>
      <c r="J12917" s="33"/>
      <c r="K12917" s="33"/>
    </row>
    <row r="12918" spans="2:11" x14ac:dyDescent="0.2">
      <c r="B12918" s="33"/>
      <c r="C12918" s="171"/>
      <c r="D12918" s="33"/>
      <c r="E12918" s="33"/>
      <c r="F12918" s="33"/>
      <c r="G12918" s="33"/>
      <c r="H12918" s="33"/>
      <c r="I12918" s="171"/>
      <c r="J12918" s="33"/>
      <c r="K12918" s="33"/>
    </row>
    <row r="12919" spans="2:11" x14ac:dyDescent="0.2">
      <c r="B12919" s="33"/>
      <c r="C12919" s="171"/>
      <c r="D12919" s="33"/>
      <c r="E12919" s="33"/>
      <c r="F12919" s="33"/>
      <c r="G12919" s="33"/>
      <c r="H12919" s="33"/>
      <c r="I12919" s="171"/>
      <c r="J12919" s="33"/>
      <c r="K12919" s="33"/>
    </row>
    <row r="12920" spans="2:11" x14ac:dyDescent="0.2">
      <c r="B12920" s="33"/>
      <c r="C12920" s="171"/>
      <c r="D12920" s="33"/>
      <c r="E12920" s="33"/>
      <c r="F12920" s="33"/>
      <c r="G12920" s="33"/>
      <c r="H12920" s="33"/>
      <c r="I12920" s="171"/>
      <c r="J12920" s="33"/>
      <c r="K12920" s="33"/>
    </row>
    <row r="12921" spans="2:11" x14ac:dyDescent="0.2">
      <c r="B12921" s="33"/>
      <c r="C12921" s="171"/>
      <c r="D12921" s="33"/>
      <c r="E12921" s="33"/>
      <c r="F12921" s="33"/>
      <c r="G12921" s="33"/>
      <c r="H12921" s="33"/>
      <c r="I12921" s="171"/>
      <c r="J12921" s="33"/>
      <c r="K12921" s="33"/>
    </row>
    <row r="12922" spans="2:11" x14ac:dyDescent="0.2">
      <c r="B12922" s="33"/>
      <c r="C12922" s="171"/>
      <c r="D12922" s="33"/>
      <c r="E12922" s="33"/>
      <c r="F12922" s="33"/>
      <c r="G12922" s="33"/>
      <c r="H12922" s="33"/>
      <c r="I12922" s="171"/>
      <c r="J12922" s="33"/>
      <c r="K12922" s="33"/>
    </row>
    <row r="12923" spans="2:11" x14ac:dyDescent="0.2">
      <c r="B12923" s="33"/>
      <c r="C12923" s="171"/>
      <c r="D12923" s="33"/>
      <c r="E12923" s="33"/>
      <c r="F12923" s="33"/>
      <c r="G12923" s="33"/>
      <c r="H12923" s="33"/>
      <c r="I12923" s="171"/>
      <c r="J12923" s="33"/>
      <c r="K12923" s="33"/>
    </row>
    <row r="12924" spans="2:11" x14ac:dyDescent="0.2">
      <c r="B12924" s="33"/>
      <c r="C12924" s="171"/>
      <c r="D12924" s="33"/>
      <c r="E12924" s="33"/>
      <c r="F12924" s="33"/>
      <c r="G12924" s="33"/>
      <c r="H12924" s="33"/>
      <c r="I12924" s="171"/>
      <c r="J12924" s="33"/>
      <c r="K12924" s="33"/>
    </row>
    <row r="12925" spans="2:11" x14ac:dyDescent="0.2">
      <c r="B12925" s="33"/>
      <c r="C12925" s="171"/>
      <c r="D12925" s="33"/>
      <c r="E12925" s="33"/>
      <c r="F12925" s="33"/>
      <c r="G12925" s="33"/>
      <c r="H12925" s="33"/>
      <c r="I12925" s="171"/>
      <c r="J12925" s="33"/>
      <c r="K12925" s="33"/>
    </row>
    <row r="12926" spans="2:11" x14ac:dyDescent="0.2">
      <c r="B12926" s="33"/>
      <c r="C12926" s="171"/>
      <c r="D12926" s="33"/>
      <c r="E12926" s="33"/>
      <c r="F12926" s="33"/>
      <c r="G12926" s="33"/>
      <c r="H12926" s="33"/>
      <c r="I12926" s="171"/>
      <c r="J12926" s="33"/>
      <c r="K12926" s="33"/>
    </row>
    <row r="12927" spans="2:11" x14ac:dyDescent="0.2">
      <c r="B12927" s="33"/>
      <c r="C12927" s="171"/>
      <c r="D12927" s="33"/>
      <c r="E12927" s="33"/>
      <c r="F12927" s="33"/>
      <c r="G12927" s="33"/>
      <c r="H12927" s="33"/>
      <c r="I12927" s="171"/>
      <c r="J12927" s="33"/>
      <c r="K12927" s="33"/>
    </row>
    <row r="12928" spans="2:11" x14ac:dyDescent="0.2">
      <c r="B12928" s="33"/>
      <c r="C12928" s="171"/>
      <c r="D12928" s="33"/>
      <c r="E12928" s="33"/>
      <c r="F12928" s="33"/>
      <c r="G12928" s="33"/>
      <c r="H12928" s="33"/>
      <c r="I12928" s="171"/>
      <c r="J12928" s="33"/>
      <c r="K12928" s="33"/>
    </row>
    <row r="12929" spans="2:11" x14ac:dyDescent="0.2">
      <c r="B12929" s="33"/>
      <c r="C12929" s="171"/>
      <c r="D12929" s="33"/>
      <c r="E12929" s="33"/>
      <c r="F12929" s="33"/>
      <c r="G12929" s="33"/>
      <c r="H12929" s="33"/>
      <c r="I12929" s="171"/>
      <c r="J12929" s="33"/>
      <c r="K12929" s="33"/>
    </row>
    <row r="12930" spans="2:11" x14ac:dyDescent="0.2">
      <c r="B12930" s="33"/>
      <c r="C12930" s="171"/>
      <c r="D12930" s="33"/>
      <c r="E12930" s="33"/>
      <c r="F12930" s="33"/>
      <c r="G12930" s="33"/>
      <c r="H12930" s="33"/>
      <c r="I12930" s="171"/>
      <c r="J12930" s="33"/>
      <c r="K12930" s="33"/>
    </row>
    <row r="12931" spans="2:11" x14ac:dyDescent="0.2">
      <c r="B12931" s="33"/>
      <c r="C12931" s="171"/>
      <c r="D12931" s="33"/>
      <c r="E12931" s="33"/>
      <c r="F12931" s="33"/>
      <c r="G12931" s="33"/>
      <c r="H12931" s="33"/>
      <c r="I12931" s="171"/>
      <c r="J12931" s="33"/>
      <c r="K12931" s="33"/>
    </row>
    <row r="12932" spans="2:11" x14ac:dyDescent="0.2">
      <c r="B12932" s="33"/>
      <c r="C12932" s="171"/>
      <c r="D12932" s="33"/>
      <c r="E12932" s="33"/>
      <c r="F12932" s="33"/>
      <c r="G12932" s="33"/>
      <c r="H12932" s="33"/>
      <c r="I12932" s="171"/>
      <c r="J12932" s="33"/>
      <c r="K12932" s="33"/>
    </row>
    <row r="12933" spans="2:11" x14ac:dyDescent="0.2">
      <c r="B12933" s="33"/>
      <c r="C12933" s="171"/>
      <c r="D12933" s="33"/>
      <c r="E12933" s="33"/>
      <c r="F12933" s="33"/>
      <c r="G12933" s="33"/>
      <c r="H12933" s="33"/>
      <c r="I12933" s="171"/>
      <c r="J12933" s="33"/>
      <c r="K12933" s="33"/>
    </row>
    <row r="12934" spans="2:11" x14ac:dyDescent="0.2">
      <c r="B12934" s="33"/>
      <c r="C12934" s="171"/>
      <c r="D12934" s="33"/>
      <c r="E12934" s="33"/>
      <c r="F12934" s="33"/>
      <c r="G12934" s="33"/>
      <c r="H12934" s="33"/>
      <c r="I12934" s="171"/>
      <c r="J12934" s="33"/>
      <c r="K12934" s="33"/>
    </row>
    <row r="12935" spans="2:11" x14ac:dyDescent="0.2">
      <c r="B12935" s="33"/>
      <c r="C12935" s="171"/>
      <c r="D12935" s="33"/>
      <c r="E12935" s="33"/>
      <c r="F12935" s="33"/>
      <c r="G12935" s="33"/>
      <c r="H12935" s="33"/>
      <c r="I12935" s="171"/>
      <c r="J12935" s="33"/>
      <c r="K12935" s="33"/>
    </row>
    <row r="12936" spans="2:11" x14ac:dyDescent="0.2">
      <c r="B12936" s="33"/>
      <c r="C12936" s="171"/>
      <c r="D12936" s="33"/>
      <c r="E12936" s="33"/>
      <c r="F12936" s="33"/>
      <c r="G12936" s="33"/>
      <c r="H12936" s="33"/>
      <c r="I12936" s="171"/>
      <c r="J12936" s="33"/>
      <c r="K12936" s="33"/>
    </row>
    <row r="12937" spans="2:11" x14ac:dyDescent="0.2">
      <c r="B12937" s="33"/>
      <c r="C12937" s="171"/>
      <c r="D12937" s="33"/>
      <c r="E12937" s="33"/>
      <c r="F12937" s="33"/>
      <c r="G12937" s="33"/>
      <c r="H12937" s="33"/>
      <c r="I12937" s="171"/>
      <c r="J12937" s="33"/>
      <c r="K12937" s="33"/>
    </row>
    <row r="12938" spans="2:11" x14ac:dyDescent="0.2">
      <c r="B12938" s="33"/>
      <c r="C12938" s="171"/>
      <c r="D12938" s="33"/>
      <c r="E12938" s="33"/>
      <c r="F12938" s="33"/>
      <c r="G12938" s="33"/>
      <c r="H12938" s="33"/>
      <c r="I12938" s="171"/>
      <c r="J12938" s="33"/>
      <c r="K12938" s="33"/>
    </row>
    <row r="12939" spans="2:11" x14ac:dyDescent="0.2">
      <c r="B12939" s="33"/>
      <c r="C12939" s="171"/>
      <c r="D12939" s="33"/>
      <c r="E12939" s="33"/>
      <c r="F12939" s="33"/>
      <c r="G12939" s="33"/>
      <c r="H12939" s="33"/>
      <c r="I12939" s="171"/>
      <c r="J12939" s="33"/>
      <c r="K12939" s="33"/>
    </row>
    <row r="12940" spans="2:11" x14ac:dyDescent="0.2">
      <c r="B12940" s="33"/>
      <c r="C12940" s="171"/>
      <c r="D12940" s="33"/>
      <c r="E12940" s="33"/>
      <c r="F12940" s="33"/>
      <c r="G12940" s="33"/>
      <c r="H12940" s="33"/>
      <c r="I12940" s="171"/>
      <c r="J12940" s="33"/>
      <c r="K12940" s="33"/>
    </row>
    <row r="12941" spans="2:11" x14ac:dyDescent="0.2">
      <c r="B12941" s="33"/>
      <c r="C12941" s="171"/>
      <c r="D12941" s="33"/>
      <c r="E12941" s="33"/>
      <c r="F12941" s="33"/>
      <c r="G12941" s="33"/>
      <c r="H12941" s="33"/>
      <c r="I12941" s="171"/>
      <c r="J12941" s="33"/>
      <c r="K12941" s="33"/>
    </row>
    <row r="12942" spans="2:11" x14ac:dyDescent="0.2">
      <c r="B12942" s="33"/>
      <c r="C12942" s="171"/>
      <c r="D12942" s="33"/>
      <c r="E12942" s="33"/>
      <c r="F12942" s="33"/>
      <c r="G12942" s="33"/>
      <c r="H12942" s="33"/>
      <c r="I12942" s="171"/>
      <c r="J12942" s="33"/>
      <c r="K12942" s="33"/>
    </row>
    <row r="12943" spans="2:11" x14ac:dyDescent="0.2">
      <c r="B12943" s="33"/>
      <c r="C12943" s="171"/>
      <c r="D12943" s="33"/>
      <c r="E12943" s="33"/>
      <c r="F12943" s="33"/>
      <c r="G12943" s="33"/>
      <c r="H12943" s="33"/>
      <c r="I12943" s="171"/>
      <c r="J12943" s="33"/>
      <c r="K12943" s="33"/>
    </row>
    <row r="12944" spans="2:11" x14ac:dyDescent="0.2">
      <c r="B12944" s="33"/>
      <c r="C12944" s="171"/>
      <c r="D12944" s="33"/>
      <c r="E12944" s="33"/>
      <c r="F12944" s="33"/>
      <c r="G12944" s="33"/>
      <c r="H12944" s="33"/>
      <c r="I12944" s="171"/>
      <c r="J12944" s="33"/>
      <c r="K12944" s="33"/>
    </row>
    <row r="12945" spans="2:11" x14ac:dyDescent="0.2">
      <c r="B12945" s="33"/>
      <c r="C12945" s="171"/>
      <c r="D12945" s="33"/>
      <c r="E12945" s="33"/>
      <c r="F12945" s="33"/>
      <c r="G12945" s="33"/>
      <c r="H12945" s="33"/>
      <c r="I12945" s="171"/>
      <c r="J12945" s="33"/>
      <c r="K12945" s="33"/>
    </row>
    <row r="12946" spans="2:11" x14ac:dyDescent="0.2">
      <c r="B12946" s="33"/>
      <c r="C12946" s="171"/>
      <c r="D12946" s="33"/>
      <c r="E12946" s="33"/>
      <c r="F12946" s="33"/>
      <c r="G12946" s="33"/>
      <c r="H12946" s="33"/>
      <c r="I12946" s="171"/>
      <c r="J12946" s="33"/>
      <c r="K12946" s="33"/>
    </row>
    <row r="12947" spans="2:11" x14ac:dyDescent="0.2">
      <c r="B12947" s="33"/>
      <c r="C12947" s="171"/>
      <c r="D12947" s="33"/>
      <c r="E12947" s="33"/>
      <c r="F12947" s="33"/>
      <c r="G12947" s="33"/>
      <c r="H12947" s="33"/>
      <c r="I12947" s="171"/>
      <c r="J12947" s="33"/>
      <c r="K12947" s="33"/>
    </row>
    <row r="12948" spans="2:11" x14ac:dyDescent="0.2">
      <c r="B12948" s="33"/>
      <c r="C12948" s="171"/>
      <c r="D12948" s="33"/>
      <c r="E12948" s="33"/>
      <c r="F12948" s="33"/>
      <c r="G12948" s="33"/>
      <c r="H12948" s="33"/>
      <c r="I12948" s="171"/>
      <c r="J12948" s="33"/>
      <c r="K12948" s="33"/>
    </row>
    <row r="12949" spans="2:11" x14ac:dyDescent="0.2">
      <c r="B12949" s="33"/>
      <c r="C12949" s="171"/>
      <c r="D12949" s="33"/>
      <c r="E12949" s="33"/>
      <c r="F12949" s="33"/>
      <c r="G12949" s="33"/>
      <c r="H12949" s="33"/>
      <c r="I12949" s="171"/>
      <c r="J12949" s="33"/>
      <c r="K12949" s="33"/>
    </row>
    <row r="12950" spans="2:11" x14ac:dyDescent="0.2">
      <c r="B12950" s="33"/>
      <c r="C12950" s="171"/>
      <c r="D12950" s="33"/>
      <c r="E12950" s="33"/>
      <c r="F12950" s="33"/>
      <c r="G12950" s="33"/>
      <c r="H12950" s="33"/>
      <c r="I12950" s="171"/>
      <c r="J12950" s="33"/>
      <c r="K12950" s="33"/>
    </row>
    <row r="12951" spans="2:11" x14ac:dyDescent="0.2">
      <c r="B12951" s="33"/>
      <c r="C12951" s="171"/>
      <c r="D12951" s="33"/>
      <c r="E12951" s="33"/>
      <c r="F12951" s="33"/>
      <c r="G12951" s="33"/>
      <c r="H12951" s="33"/>
      <c r="I12951" s="171"/>
      <c r="J12951" s="33"/>
      <c r="K12951" s="33"/>
    </row>
    <row r="12952" spans="2:11" x14ac:dyDescent="0.2">
      <c r="B12952" s="33"/>
      <c r="C12952" s="171"/>
      <c r="D12952" s="33"/>
      <c r="E12952" s="33"/>
      <c r="F12952" s="33"/>
      <c r="G12952" s="33"/>
      <c r="H12952" s="33"/>
      <c r="I12952" s="171"/>
      <c r="J12952" s="33"/>
      <c r="K12952" s="33"/>
    </row>
    <row r="12953" spans="2:11" x14ac:dyDescent="0.2">
      <c r="B12953" s="33"/>
      <c r="C12953" s="171"/>
      <c r="D12953" s="33"/>
      <c r="E12953" s="33"/>
      <c r="F12953" s="33"/>
      <c r="G12953" s="33"/>
      <c r="H12953" s="33"/>
      <c r="I12953" s="171"/>
      <c r="J12953" s="33"/>
      <c r="K12953" s="33"/>
    </row>
    <row r="12954" spans="2:11" x14ac:dyDescent="0.2">
      <c r="B12954" s="33"/>
      <c r="C12954" s="171"/>
      <c r="D12954" s="33"/>
      <c r="E12954" s="33"/>
      <c r="F12954" s="33"/>
      <c r="G12954" s="33"/>
      <c r="H12954" s="33"/>
      <c r="I12954" s="171"/>
      <c r="J12954" s="33"/>
      <c r="K12954" s="33"/>
    </row>
    <row r="12955" spans="2:11" x14ac:dyDescent="0.2">
      <c r="B12955" s="33"/>
      <c r="C12955" s="171"/>
      <c r="D12955" s="33"/>
      <c r="E12955" s="33"/>
      <c r="F12955" s="33"/>
      <c r="G12955" s="33"/>
      <c r="H12955" s="33"/>
      <c r="I12955" s="171"/>
      <c r="J12955" s="33"/>
      <c r="K12955" s="33"/>
    </row>
    <row r="12956" spans="2:11" x14ac:dyDescent="0.2">
      <c r="B12956" s="33"/>
      <c r="C12956" s="171"/>
      <c r="D12956" s="33"/>
      <c r="E12956" s="33"/>
      <c r="F12956" s="33"/>
      <c r="G12956" s="33"/>
      <c r="H12956" s="33"/>
      <c r="I12956" s="171"/>
      <c r="J12956" s="33"/>
      <c r="K12956" s="33"/>
    </row>
    <row r="12957" spans="2:11" x14ac:dyDescent="0.2">
      <c r="B12957" s="33"/>
      <c r="C12957" s="171"/>
      <c r="D12957" s="33"/>
      <c r="E12957" s="33"/>
      <c r="F12957" s="33"/>
      <c r="G12957" s="33"/>
      <c r="H12957" s="33"/>
      <c r="I12957" s="171"/>
      <c r="J12957" s="33"/>
      <c r="K12957" s="33"/>
    </row>
    <row r="12958" spans="2:11" x14ac:dyDescent="0.2">
      <c r="B12958" s="33"/>
      <c r="C12958" s="171"/>
      <c r="D12958" s="33"/>
      <c r="E12958" s="33"/>
      <c r="F12958" s="33"/>
      <c r="G12958" s="33"/>
      <c r="H12958" s="33"/>
      <c r="I12958" s="171"/>
      <c r="J12958" s="33"/>
      <c r="K12958" s="33"/>
    </row>
    <row r="12959" spans="2:11" x14ac:dyDescent="0.2">
      <c r="B12959" s="33"/>
      <c r="C12959" s="171"/>
      <c r="D12959" s="33"/>
      <c r="E12959" s="33"/>
      <c r="F12959" s="33"/>
      <c r="G12959" s="33"/>
      <c r="H12959" s="33"/>
      <c r="I12959" s="171"/>
      <c r="J12959" s="33"/>
      <c r="K12959" s="33"/>
    </row>
    <row r="12960" spans="2:11" x14ac:dyDescent="0.2">
      <c r="B12960" s="33"/>
      <c r="C12960" s="171"/>
      <c r="D12960" s="33"/>
      <c r="E12960" s="33"/>
      <c r="F12960" s="33"/>
      <c r="G12960" s="33"/>
      <c r="H12960" s="33"/>
      <c r="I12960" s="171"/>
      <c r="J12960" s="33"/>
      <c r="K12960" s="33"/>
    </row>
    <row r="12961" spans="2:11" x14ac:dyDescent="0.2">
      <c r="B12961" s="33"/>
      <c r="C12961" s="171"/>
      <c r="D12961" s="33"/>
      <c r="E12961" s="33"/>
      <c r="F12961" s="33"/>
      <c r="G12961" s="33"/>
      <c r="H12961" s="33"/>
      <c r="I12961" s="171"/>
      <c r="J12961" s="33"/>
      <c r="K12961" s="33"/>
    </row>
    <row r="12962" spans="2:11" x14ac:dyDescent="0.2">
      <c r="B12962" s="33"/>
      <c r="C12962" s="171"/>
      <c r="D12962" s="33"/>
      <c r="E12962" s="33"/>
      <c r="F12962" s="33"/>
      <c r="G12962" s="33"/>
      <c r="H12962" s="33"/>
      <c r="I12962" s="171"/>
      <c r="J12962" s="33"/>
      <c r="K12962" s="33"/>
    </row>
    <row r="12963" spans="2:11" x14ac:dyDescent="0.2">
      <c r="B12963" s="33"/>
      <c r="C12963" s="171"/>
      <c r="D12963" s="33"/>
      <c r="E12963" s="33"/>
      <c r="F12963" s="33"/>
      <c r="G12963" s="33"/>
      <c r="H12963" s="33"/>
      <c r="I12963" s="171"/>
      <c r="J12963" s="33"/>
      <c r="K12963" s="33"/>
    </row>
    <row r="12964" spans="2:11" x14ac:dyDescent="0.2">
      <c r="B12964" s="33"/>
      <c r="C12964" s="171"/>
      <c r="D12964" s="33"/>
      <c r="E12964" s="33"/>
      <c r="F12964" s="33"/>
      <c r="G12964" s="33"/>
      <c r="H12964" s="33"/>
      <c r="I12964" s="171"/>
      <c r="J12964" s="33"/>
      <c r="K12964" s="33"/>
    </row>
    <row r="12965" spans="2:11" x14ac:dyDescent="0.2">
      <c r="B12965" s="33"/>
      <c r="C12965" s="171"/>
      <c r="D12965" s="33"/>
      <c r="E12965" s="33"/>
      <c r="F12965" s="33"/>
      <c r="G12965" s="33"/>
      <c r="H12965" s="33"/>
      <c r="I12965" s="171"/>
      <c r="J12965" s="33"/>
      <c r="K12965" s="33"/>
    </row>
    <row r="12966" spans="2:11" x14ac:dyDescent="0.2">
      <c r="B12966" s="33"/>
      <c r="C12966" s="171"/>
      <c r="D12966" s="33"/>
      <c r="E12966" s="33"/>
      <c r="F12966" s="33"/>
      <c r="G12966" s="33"/>
      <c r="H12966" s="33"/>
      <c r="I12966" s="171"/>
      <c r="J12966" s="33"/>
      <c r="K12966" s="33"/>
    </row>
    <row r="12967" spans="2:11" x14ac:dyDescent="0.2">
      <c r="B12967" s="33"/>
      <c r="C12967" s="171"/>
      <c r="D12967" s="33"/>
      <c r="E12967" s="33"/>
      <c r="F12967" s="33"/>
      <c r="G12967" s="33"/>
      <c r="H12967" s="33"/>
      <c r="I12967" s="171"/>
      <c r="J12967" s="33"/>
      <c r="K12967" s="33"/>
    </row>
    <row r="12968" spans="2:11" x14ac:dyDescent="0.2">
      <c r="B12968" s="33"/>
      <c r="C12968" s="171"/>
      <c r="D12968" s="33"/>
      <c r="E12968" s="33"/>
      <c r="F12968" s="33"/>
      <c r="G12968" s="33"/>
      <c r="H12968" s="33"/>
      <c r="I12968" s="171"/>
      <c r="J12968" s="33"/>
      <c r="K12968" s="33"/>
    </row>
    <row r="12969" spans="2:11" x14ac:dyDescent="0.2">
      <c r="B12969" s="33"/>
      <c r="C12969" s="171"/>
      <c r="D12969" s="33"/>
      <c r="E12969" s="33"/>
      <c r="F12969" s="33"/>
      <c r="G12969" s="33"/>
      <c r="H12969" s="33"/>
      <c r="I12969" s="171"/>
      <c r="J12969" s="33"/>
      <c r="K12969" s="33"/>
    </row>
    <row r="12970" spans="2:11" x14ac:dyDescent="0.2">
      <c r="B12970" s="33"/>
      <c r="C12970" s="171"/>
      <c r="D12970" s="33"/>
      <c r="E12970" s="33"/>
      <c r="F12970" s="33"/>
      <c r="G12970" s="33"/>
      <c r="H12970" s="33"/>
      <c r="I12970" s="171"/>
      <c r="J12970" s="33"/>
      <c r="K12970" s="33"/>
    </row>
    <row r="12971" spans="2:11" x14ac:dyDescent="0.2">
      <c r="B12971" s="33"/>
      <c r="C12971" s="171"/>
      <c r="D12971" s="33"/>
      <c r="E12971" s="33"/>
      <c r="F12971" s="33"/>
      <c r="G12971" s="33"/>
      <c r="H12971" s="33"/>
      <c r="I12971" s="171"/>
      <c r="J12971" s="33"/>
      <c r="K12971" s="33"/>
    </row>
    <row r="12972" spans="2:11" x14ac:dyDescent="0.2">
      <c r="B12972" s="33"/>
      <c r="C12972" s="171"/>
      <c r="D12972" s="33"/>
      <c r="E12972" s="33"/>
      <c r="F12972" s="33"/>
      <c r="G12972" s="33"/>
      <c r="H12972" s="33"/>
      <c r="I12972" s="171"/>
      <c r="J12972" s="33"/>
      <c r="K12972" s="33"/>
    </row>
    <row r="12973" spans="2:11" x14ac:dyDescent="0.2">
      <c r="B12973" s="33"/>
      <c r="C12973" s="171"/>
      <c r="D12973" s="33"/>
      <c r="E12973" s="33"/>
      <c r="F12973" s="33"/>
      <c r="G12973" s="33"/>
      <c r="H12973" s="33"/>
      <c r="I12973" s="171"/>
      <c r="J12973" s="33"/>
      <c r="K12973" s="33"/>
    </row>
    <row r="12974" spans="2:11" x14ac:dyDescent="0.2">
      <c r="B12974" s="33"/>
      <c r="C12974" s="171"/>
      <c r="D12974" s="33"/>
      <c r="E12974" s="33"/>
      <c r="F12974" s="33"/>
      <c r="G12974" s="33"/>
      <c r="H12974" s="33"/>
      <c r="I12974" s="171"/>
      <c r="J12974" s="33"/>
      <c r="K12974" s="33"/>
    </row>
    <row r="12975" spans="2:11" x14ac:dyDescent="0.2">
      <c r="B12975" s="33"/>
      <c r="C12975" s="171"/>
      <c r="D12975" s="33"/>
      <c r="E12975" s="33"/>
      <c r="F12975" s="33"/>
      <c r="G12975" s="33"/>
      <c r="H12975" s="33"/>
      <c r="I12975" s="171"/>
      <c r="J12975" s="33"/>
      <c r="K12975" s="33"/>
    </row>
    <row r="12976" spans="2:11" x14ac:dyDescent="0.2">
      <c r="B12976" s="33"/>
      <c r="C12976" s="171"/>
      <c r="D12976" s="33"/>
      <c r="E12976" s="33"/>
      <c r="F12976" s="33"/>
      <c r="G12976" s="33"/>
      <c r="H12976" s="33"/>
      <c r="I12976" s="171"/>
      <c r="J12976" s="33"/>
      <c r="K12976" s="33"/>
    </row>
    <row r="12977" spans="2:11" x14ac:dyDescent="0.2">
      <c r="B12977" s="33"/>
      <c r="C12977" s="171"/>
      <c r="D12977" s="33"/>
      <c r="E12977" s="33"/>
      <c r="F12977" s="33"/>
      <c r="G12977" s="33"/>
      <c r="H12977" s="33"/>
      <c r="I12977" s="171"/>
      <c r="J12977" s="33"/>
      <c r="K12977" s="33"/>
    </row>
    <row r="12978" spans="2:11" x14ac:dyDescent="0.2">
      <c r="B12978" s="33"/>
      <c r="C12978" s="171"/>
      <c r="D12978" s="33"/>
      <c r="E12978" s="33"/>
      <c r="F12978" s="33"/>
      <c r="G12978" s="33"/>
      <c r="H12978" s="33"/>
      <c r="I12978" s="171"/>
      <c r="J12978" s="33"/>
      <c r="K12978" s="33"/>
    </row>
    <row r="12979" spans="2:11" x14ac:dyDescent="0.2">
      <c r="B12979" s="33"/>
      <c r="C12979" s="171"/>
      <c r="D12979" s="33"/>
      <c r="E12979" s="33"/>
      <c r="F12979" s="33"/>
      <c r="G12979" s="33"/>
      <c r="H12979" s="33"/>
      <c r="I12979" s="171"/>
      <c r="J12979" s="33"/>
      <c r="K12979" s="33"/>
    </row>
    <row r="12980" spans="2:11" x14ac:dyDescent="0.2">
      <c r="B12980" s="33"/>
      <c r="C12980" s="171"/>
      <c r="D12980" s="33"/>
      <c r="E12980" s="33"/>
      <c r="F12980" s="33"/>
      <c r="G12980" s="33"/>
      <c r="H12980" s="33"/>
      <c r="I12980" s="171"/>
      <c r="J12980" s="33"/>
      <c r="K12980" s="33"/>
    </row>
    <row r="12981" spans="2:11" x14ac:dyDescent="0.2">
      <c r="B12981" s="33"/>
      <c r="C12981" s="171"/>
      <c r="D12981" s="33"/>
      <c r="E12981" s="33"/>
      <c r="F12981" s="33"/>
      <c r="G12981" s="33"/>
      <c r="H12981" s="33"/>
      <c r="I12981" s="171"/>
      <c r="J12981" s="33"/>
      <c r="K12981" s="33"/>
    </row>
    <row r="12982" spans="2:11" x14ac:dyDescent="0.2">
      <c r="B12982" s="33"/>
      <c r="C12982" s="171"/>
      <c r="D12982" s="33"/>
      <c r="E12982" s="33"/>
      <c r="F12982" s="33"/>
      <c r="G12982" s="33"/>
      <c r="H12982" s="33"/>
      <c r="I12982" s="171"/>
      <c r="J12982" s="33"/>
      <c r="K12982" s="33"/>
    </row>
    <row r="12983" spans="2:11" x14ac:dyDescent="0.2">
      <c r="B12983" s="33"/>
      <c r="C12983" s="171"/>
      <c r="D12983" s="33"/>
      <c r="E12983" s="33"/>
      <c r="F12983" s="33"/>
      <c r="G12983" s="33"/>
      <c r="H12983" s="33"/>
      <c r="I12983" s="171"/>
      <c r="J12983" s="33"/>
      <c r="K12983" s="33"/>
    </row>
    <row r="12984" spans="2:11" x14ac:dyDescent="0.2">
      <c r="B12984" s="33"/>
      <c r="C12984" s="171"/>
      <c r="D12984" s="33"/>
      <c r="E12984" s="33"/>
      <c r="F12984" s="33"/>
      <c r="G12984" s="33"/>
      <c r="H12984" s="33"/>
      <c r="I12984" s="171"/>
      <c r="J12984" s="33"/>
      <c r="K12984" s="33"/>
    </row>
    <row r="12985" spans="2:11" x14ac:dyDescent="0.2">
      <c r="B12985" s="33"/>
      <c r="C12985" s="171"/>
      <c r="D12985" s="33"/>
      <c r="E12985" s="33"/>
      <c r="F12985" s="33"/>
      <c r="G12985" s="33"/>
      <c r="H12985" s="33"/>
      <c r="I12985" s="171"/>
      <c r="J12985" s="33"/>
      <c r="K12985" s="33"/>
    </row>
    <row r="12986" spans="2:11" x14ac:dyDescent="0.2">
      <c r="B12986" s="33"/>
      <c r="C12986" s="171"/>
      <c r="D12986" s="33"/>
      <c r="E12986" s="33"/>
      <c r="F12986" s="33"/>
      <c r="G12986" s="33"/>
      <c r="H12986" s="33"/>
      <c r="I12986" s="171"/>
      <c r="J12986" s="33"/>
      <c r="K12986" s="33"/>
    </row>
    <row r="12987" spans="2:11" x14ac:dyDescent="0.2">
      <c r="B12987" s="33"/>
      <c r="C12987" s="171"/>
      <c r="D12987" s="33"/>
      <c r="E12987" s="33"/>
      <c r="F12987" s="33"/>
      <c r="G12987" s="33"/>
      <c r="H12987" s="33"/>
      <c r="I12987" s="171"/>
      <c r="J12987" s="33"/>
      <c r="K12987" s="33"/>
    </row>
    <row r="12988" spans="2:11" x14ac:dyDescent="0.2">
      <c r="B12988" s="33"/>
      <c r="C12988" s="171"/>
      <c r="D12988" s="33"/>
      <c r="E12988" s="33"/>
      <c r="F12988" s="33"/>
      <c r="G12988" s="33"/>
      <c r="H12988" s="33"/>
      <c r="I12988" s="171"/>
      <c r="J12988" s="33"/>
      <c r="K12988" s="33"/>
    </row>
    <row r="12989" spans="2:11" x14ac:dyDescent="0.2">
      <c r="B12989" s="33"/>
      <c r="C12989" s="171"/>
      <c r="D12989" s="33"/>
      <c r="E12989" s="33"/>
      <c r="F12989" s="33"/>
      <c r="G12989" s="33"/>
      <c r="H12989" s="33"/>
      <c r="I12989" s="171"/>
      <c r="J12989" s="33"/>
      <c r="K12989" s="33"/>
    </row>
    <row r="12990" spans="2:11" x14ac:dyDescent="0.2">
      <c r="B12990" s="33"/>
      <c r="C12990" s="171"/>
      <c r="D12990" s="33"/>
      <c r="E12990" s="33"/>
      <c r="F12990" s="33"/>
      <c r="G12990" s="33"/>
      <c r="H12990" s="33"/>
      <c r="I12990" s="171"/>
      <c r="J12990" s="33"/>
      <c r="K12990" s="33"/>
    </row>
    <row r="12991" spans="2:11" x14ac:dyDescent="0.2">
      <c r="B12991" s="33"/>
      <c r="C12991" s="171"/>
      <c r="D12991" s="33"/>
      <c r="E12991" s="33"/>
      <c r="F12991" s="33"/>
      <c r="G12991" s="33"/>
      <c r="H12991" s="33"/>
      <c r="I12991" s="171"/>
      <c r="J12991" s="33"/>
      <c r="K12991" s="33"/>
    </row>
    <row r="12992" spans="2:11" x14ac:dyDescent="0.2">
      <c r="B12992" s="33"/>
      <c r="C12992" s="171"/>
      <c r="D12992" s="33"/>
      <c r="E12992" s="33"/>
      <c r="F12992" s="33"/>
      <c r="G12992" s="33"/>
      <c r="H12992" s="33"/>
      <c r="I12992" s="171"/>
      <c r="J12992" s="33"/>
      <c r="K12992" s="33"/>
    </row>
    <row r="12993" spans="2:11" x14ac:dyDescent="0.2">
      <c r="B12993" s="33"/>
      <c r="C12993" s="171"/>
      <c r="D12993" s="33"/>
      <c r="E12993" s="33"/>
      <c r="F12993" s="33"/>
      <c r="G12993" s="33"/>
      <c r="H12993" s="33"/>
      <c r="I12993" s="171"/>
      <c r="J12993" s="33"/>
      <c r="K12993" s="33"/>
    </row>
    <row r="12994" spans="2:11" x14ac:dyDescent="0.2">
      <c r="B12994" s="33"/>
      <c r="C12994" s="171"/>
      <c r="D12994" s="33"/>
      <c r="E12994" s="33"/>
      <c r="F12994" s="33"/>
      <c r="G12994" s="33"/>
      <c r="H12994" s="33"/>
      <c r="I12994" s="171"/>
      <c r="J12994" s="33"/>
      <c r="K12994" s="33"/>
    </row>
    <row r="12995" spans="2:11" x14ac:dyDescent="0.2">
      <c r="B12995" s="33"/>
      <c r="C12995" s="171"/>
      <c r="D12995" s="33"/>
      <c r="E12995" s="33"/>
      <c r="F12995" s="33"/>
      <c r="G12995" s="33"/>
      <c r="H12995" s="33"/>
      <c r="I12995" s="171"/>
      <c r="J12995" s="33"/>
      <c r="K12995" s="33"/>
    </row>
    <row r="12996" spans="2:11" x14ac:dyDescent="0.2">
      <c r="B12996" s="33"/>
      <c r="C12996" s="171"/>
      <c r="D12996" s="33"/>
      <c r="E12996" s="33"/>
      <c r="F12996" s="33"/>
      <c r="G12996" s="33"/>
      <c r="H12996" s="33"/>
      <c r="I12996" s="171"/>
      <c r="J12996" s="33"/>
      <c r="K12996" s="33"/>
    </row>
    <row r="12997" spans="2:11" x14ac:dyDescent="0.2">
      <c r="B12997" s="33"/>
      <c r="C12997" s="171"/>
      <c r="D12997" s="33"/>
      <c r="E12997" s="33"/>
      <c r="F12997" s="33"/>
      <c r="G12997" s="33"/>
      <c r="H12997" s="33"/>
      <c r="I12997" s="171"/>
      <c r="J12997" s="33"/>
      <c r="K12997" s="33"/>
    </row>
    <row r="12998" spans="2:11" x14ac:dyDescent="0.2">
      <c r="B12998" s="33"/>
      <c r="C12998" s="171"/>
      <c r="D12998" s="33"/>
      <c r="E12998" s="33"/>
      <c r="F12998" s="33"/>
      <c r="G12998" s="33"/>
      <c r="H12998" s="33"/>
      <c r="I12998" s="171"/>
      <c r="J12998" s="33"/>
      <c r="K12998" s="33"/>
    </row>
    <row r="12999" spans="2:11" x14ac:dyDescent="0.2">
      <c r="B12999" s="33"/>
      <c r="C12999" s="171"/>
      <c r="D12999" s="33"/>
      <c r="E12999" s="33"/>
      <c r="F12999" s="33"/>
      <c r="G12999" s="33"/>
      <c r="H12999" s="33"/>
      <c r="I12999" s="171"/>
      <c r="J12999" s="33"/>
      <c r="K12999" s="33"/>
    </row>
    <row r="13000" spans="2:11" x14ac:dyDescent="0.2">
      <c r="B13000" s="33"/>
      <c r="C13000" s="171"/>
      <c r="D13000" s="33"/>
      <c r="E13000" s="33"/>
      <c r="F13000" s="33"/>
      <c r="G13000" s="33"/>
      <c r="H13000" s="33"/>
      <c r="I13000" s="171"/>
      <c r="J13000" s="33"/>
      <c r="K13000" s="33"/>
    </row>
    <row r="13001" spans="2:11" x14ac:dyDescent="0.2">
      <c r="B13001" s="33"/>
      <c r="C13001" s="171"/>
      <c r="D13001" s="33"/>
      <c r="E13001" s="33"/>
      <c r="F13001" s="33"/>
      <c r="G13001" s="33"/>
      <c r="H13001" s="33"/>
      <c r="I13001" s="171"/>
      <c r="J13001" s="33"/>
      <c r="K13001" s="33"/>
    </row>
    <row r="13002" spans="2:11" x14ac:dyDescent="0.2">
      <c r="B13002" s="33"/>
      <c r="C13002" s="171"/>
      <c r="D13002" s="33"/>
      <c r="E13002" s="33"/>
      <c r="F13002" s="33"/>
      <c r="G13002" s="33"/>
      <c r="H13002" s="33"/>
      <c r="I13002" s="171"/>
      <c r="J13002" s="33"/>
      <c r="K13002" s="33"/>
    </row>
    <row r="13003" spans="2:11" x14ac:dyDescent="0.2">
      <c r="B13003" s="33"/>
      <c r="C13003" s="171"/>
      <c r="D13003" s="33"/>
      <c r="E13003" s="33"/>
      <c r="F13003" s="33"/>
      <c r="G13003" s="33"/>
      <c r="H13003" s="33"/>
      <c r="I13003" s="171"/>
      <c r="J13003" s="33"/>
      <c r="K13003" s="33"/>
    </row>
    <row r="13004" spans="2:11" x14ac:dyDescent="0.2">
      <c r="B13004" s="33"/>
      <c r="C13004" s="171"/>
      <c r="D13004" s="33"/>
      <c r="E13004" s="33"/>
      <c r="F13004" s="33"/>
      <c r="G13004" s="33"/>
      <c r="H13004" s="33"/>
      <c r="I13004" s="171"/>
      <c r="J13004" s="33"/>
      <c r="K13004" s="33"/>
    </row>
    <row r="13005" spans="2:11" x14ac:dyDescent="0.2">
      <c r="B13005" s="33"/>
      <c r="C13005" s="171"/>
      <c r="D13005" s="33"/>
      <c r="E13005" s="33"/>
      <c r="F13005" s="33"/>
      <c r="G13005" s="33"/>
      <c r="H13005" s="33"/>
      <c r="I13005" s="171"/>
      <c r="J13005" s="33"/>
      <c r="K13005" s="33"/>
    </row>
    <row r="13006" spans="2:11" x14ac:dyDescent="0.2">
      <c r="B13006" s="33"/>
      <c r="C13006" s="171"/>
      <c r="D13006" s="33"/>
      <c r="E13006" s="33"/>
      <c r="F13006" s="33"/>
      <c r="G13006" s="33"/>
      <c r="H13006" s="33"/>
      <c r="I13006" s="171"/>
      <c r="J13006" s="33"/>
      <c r="K13006" s="33"/>
    </row>
    <row r="13007" spans="2:11" x14ac:dyDescent="0.2">
      <c r="B13007" s="33"/>
      <c r="C13007" s="171"/>
      <c r="D13007" s="33"/>
      <c r="E13007" s="33"/>
      <c r="F13007" s="33"/>
      <c r="G13007" s="33"/>
      <c r="H13007" s="33"/>
      <c r="I13007" s="171"/>
      <c r="J13007" s="33"/>
      <c r="K13007" s="33"/>
    </row>
    <row r="13008" spans="2:11" x14ac:dyDescent="0.2">
      <c r="B13008" s="33"/>
      <c r="C13008" s="171"/>
      <c r="D13008" s="33"/>
      <c r="E13008" s="33"/>
      <c r="F13008" s="33"/>
      <c r="G13008" s="33"/>
      <c r="H13008" s="33"/>
      <c r="I13008" s="171"/>
      <c r="J13008" s="33"/>
      <c r="K13008" s="33"/>
    </row>
    <row r="13009" spans="2:11" x14ac:dyDescent="0.2">
      <c r="B13009" s="33"/>
      <c r="C13009" s="171"/>
      <c r="D13009" s="33"/>
      <c r="E13009" s="33"/>
      <c r="F13009" s="33"/>
      <c r="G13009" s="33"/>
      <c r="H13009" s="33"/>
      <c r="I13009" s="171"/>
      <c r="J13009" s="33"/>
      <c r="K13009" s="33"/>
    </row>
    <row r="13010" spans="2:11" x14ac:dyDescent="0.2">
      <c r="B13010" s="33"/>
      <c r="C13010" s="171"/>
      <c r="D13010" s="33"/>
      <c r="E13010" s="33"/>
      <c r="F13010" s="33"/>
      <c r="G13010" s="33"/>
      <c r="H13010" s="33"/>
      <c r="I13010" s="171"/>
      <c r="J13010" s="33"/>
      <c r="K13010" s="33"/>
    </row>
    <row r="13011" spans="2:11" x14ac:dyDescent="0.2">
      <c r="B13011" s="33"/>
      <c r="C13011" s="171"/>
      <c r="D13011" s="33"/>
      <c r="E13011" s="33"/>
      <c r="F13011" s="33"/>
      <c r="G13011" s="33"/>
      <c r="H13011" s="33"/>
      <c r="I13011" s="171"/>
      <c r="J13011" s="33"/>
      <c r="K13011" s="33"/>
    </row>
    <row r="13012" spans="2:11" x14ac:dyDescent="0.2">
      <c r="B13012" s="33"/>
      <c r="C13012" s="171"/>
      <c r="D13012" s="33"/>
      <c r="E13012" s="33"/>
      <c r="F13012" s="33"/>
      <c r="G13012" s="33"/>
      <c r="H13012" s="33"/>
      <c r="I13012" s="171"/>
      <c r="J13012" s="33"/>
      <c r="K13012" s="33"/>
    </row>
    <row r="13013" spans="2:11" x14ac:dyDescent="0.2">
      <c r="B13013" s="33"/>
      <c r="C13013" s="171"/>
      <c r="D13013" s="33"/>
      <c r="E13013" s="33"/>
      <c r="F13013" s="33"/>
      <c r="G13013" s="33"/>
      <c r="H13013" s="33"/>
      <c r="I13013" s="171"/>
      <c r="J13013" s="33"/>
      <c r="K13013" s="33"/>
    </row>
    <row r="13014" spans="2:11" x14ac:dyDescent="0.2">
      <c r="B13014" s="33"/>
      <c r="C13014" s="171"/>
      <c r="D13014" s="33"/>
      <c r="E13014" s="33"/>
      <c r="F13014" s="33"/>
      <c r="G13014" s="33"/>
      <c r="H13014" s="33"/>
      <c r="I13014" s="171"/>
      <c r="J13014" s="33"/>
      <c r="K13014" s="33"/>
    </row>
    <row r="13015" spans="2:11" x14ac:dyDescent="0.2">
      <c r="B13015" s="33"/>
      <c r="C13015" s="171"/>
      <c r="D13015" s="33"/>
      <c r="E13015" s="33"/>
      <c r="F13015" s="33"/>
      <c r="G13015" s="33"/>
      <c r="H13015" s="33"/>
      <c r="I13015" s="171"/>
      <c r="J13015" s="33"/>
      <c r="K13015" s="33"/>
    </row>
    <row r="13016" spans="2:11" x14ac:dyDescent="0.2">
      <c r="B13016" s="33"/>
      <c r="C13016" s="171"/>
      <c r="D13016" s="33"/>
      <c r="E13016" s="33"/>
      <c r="F13016" s="33"/>
      <c r="G13016" s="33"/>
      <c r="H13016" s="33"/>
      <c r="I13016" s="171"/>
      <c r="J13016" s="33"/>
      <c r="K13016" s="33"/>
    </row>
    <row r="13017" spans="2:11" x14ac:dyDescent="0.2">
      <c r="B13017" s="33"/>
      <c r="C13017" s="171"/>
      <c r="D13017" s="33"/>
      <c r="E13017" s="33"/>
      <c r="F13017" s="33"/>
      <c r="G13017" s="33"/>
      <c r="H13017" s="33"/>
      <c r="I13017" s="171"/>
      <c r="J13017" s="33"/>
      <c r="K13017" s="33"/>
    </row>
    <row r="13018" spans="2:11" x14ac:dyDescent="0.2">
      <c r="B13018" s="33"/>
      <c r="C13018" s="171"/>
      <c r="D13018" s="33"/>
      <c r="E13018" s="33"/>
      <c r="F13018" s="33"/>
      <c r="G13018" s="33"/>
      <c r="H13018" s="33"/>
      <c r="I13018" s="171"/>
      <c r="J13018" s="33"/>
      <c r="K13018" s="33"/>
    </row>
    <row r="13019" spans="2:11" x14ac:dyDescent="0.2">
      <c r="B13019" s="33"/>
      <c r="C13019" s="171"/>
      <c r="D13019" s="33"/>
      <c r="E13019" s="33"/>
      <c r="F13019" s="33"/>
      <c r="G13019" s="33"/>
      <c r="H13019" s="33"/>
      <c r="I13019" s="171"/>
      <c r="J13019" s="33"/>
      <c r="K13019" s="33"/>
    </row>
    <row r="13020" spans="2:11" x14ac:dyDescent="0.2">
      <c r="B13020" s="33"/>
      <c r="C13020" s="171"/>
      <c r="D13020" s="33"/>
      <c r="E13020" s="33"/>
      <c r="F13020" s="33"/>
      <c r="G13020" s="33"/>
      <c r="H13020" s="33"/>
      <c r="I13020" s="171"/>
      <c r="J13020" s="33"/>
      <c r="K13020" s="33"/>
    </row>
    <row r="13021" spans="2:11" x14ac:dyDescent="0.2">
      <c r="B13021" s="33"/>
      <c r="C13021" s="171"/>
      <c r="D13021" s="33"/>
      <c r="E13021" s="33"/>
      <c r="F13021" s="33"/>
      <c r="G13021" s="33"/>
      <c r="H13021" s="33"/>
      <c r="I13021" s="171"/>
      <c r="J13021" s="33"/>
      <c r="K13021" s="33"/>
    </row>
    <row r="13022" spans="2:11" x14ac:dyDescent="0.2">
      <c r="B13022" s="33"/>
      <c r="C13022" s="171"/>
      <c r="D13022" s="33"/>
      <c r="E13022" s="33"/>
      <c r="F13022" s="33"/>
      <c r="G13022" s="33"/>
      <c r="H13022" s="33"/>
      <c r="I13022" s="171"/>
      <c r="J13022" s="33"/>
      <c r="K13022" s="33"/>
    </row>
    <row r="13023" spans="2:11" x14ac:dyDescent="0.2">
      <c r="B13023" s="33"/>
      <c r="C13023" s="171"/>
      <c r="D13023" s="33"/>
      <c r="E13023" s="33"/>
      <c r="F13023" s="33"/>
      <c r="G13023" s="33"/>
      <c r="H13023" s="33"/>
      <c r="I13023" s="171"/>
      <c r="J13023" s="33"/>
      <c r="K13023" s="33"/>
    </row>
    <row r="13024" spans="2:11" x14ac:dyDescent="0.2">
      <c r="B13024" s="33"/>
      <c r="C13024" s="171"/>
      <c r="D13024" s="33"/>
      <c r="E13024" s="33"/>
      <c r="F13024" s="33"/>
      <c r="G13024" s="33"/>
      <c r="H13024" s="33"/>
      <c r="I13024" s="171"/>
      <c r="J13024" s="33"/>
      <c r="K13024" s="33"/>
    </row>
    <row r="13025" spans="2:11" x14ac:dyDescent="0.2">
      <c r="B13025" s="33"/>
      <c r="C13025" s="171"/>
      <c r="D13025" s="33"/>
      <c r="E13025" s="33"/>
      <c r="F13025" s="33"/>
      <c r="G13025" s="33"/>
      <c r="H13025" s="33"/>
      <c r="I13025" s="171"/>
      <c r="J13025" s="33"/>
      <c r="K13025" s="33"/>
    </row>
    <row r="13026" spans="2:11" x14ac:dyDescent="0.2">
      <c r="B13026" s="33"/>
      <c r="C13026" s="171"/>
      <c r="D13026" s="33"/>
      <c r="E13026" s="33"/>
      <c r="F13026" s="33"/>
      <c r="G13026" s="33"/>
      <c r="H13026" s="33"/>
      <c r="I13026" s="171"/>
      <c r="J13026" s="33"/>
      <c r="K13026" s="33"/>
    </row>
    <row r="13027" spans="2:11" x14ac:dyDescent="0.2">
      <c r="B13027" s="33"/>
      <c r="C13027" s="171"/>
      <c r="D13027" s="33"/>
      <c r="E13027" s="33"/>
      <c r="F13027" s="33"/>
      <c r="G13027" s="33"/>
      <c r="H13027" s="33"/>
      <c r="I13027" s="171"/>
      <c r="J13027" s="33"/>
      <c r="K13027" s="33"/>
    </row>
    <row r="13028" spans="2:11" x14ac:dyDescent="0.2">
      <c r="B13028" s="33"/>
      <c r="C13028" s="171"/>
      <c r="D13028" s="33"/>
      <c r="E13028" s="33"/>
      <c r="F13028" s="33"/>
      <c r="G13028" s="33"/>
      <c r="H13028" s="33"/>
      <c r="I13028" s="171"/>
      <c r="J13028" s="33"/>
      <c r="K13028" s="33"/>
    </row>
    <row r="13029" spans="2:11" x14ac:dyDescent="0.2">
      <c r="B13029" s="33"/>
      <c r="C13029" s="171"/>
      <c r="D13029" s="33"/>
      <c r="E13029" s="33"/>
      <c r="F13029" s="33"/>
      <c r="G13029" s="33"/>
      <c r="H13029" s="33"/>
      <c r="I13029" s="171"/>
      <c r="J13029" s="33"/>
      <c r="K13029" s="33"/>
    </row>
    <row r="13030" spans="2:11" x14ac:dyDescent="0.2">
      <c r="B13030" s="33"/>
      <c r="C13030" s="171"/>
      <c r="D13030" s="33"/>
      <c r="E13030" s="33"/>
      <c r="F13030" s="33"/>
      <c r="G13030" s="33"/>
      <c r="H13030" s="33"/>
      <c r="I13030" s="171"/>
      <c r="J13030" s="33"/>
      <c r="K13030" s="33"/>
    </row>
    <row r="13031" spans="2:11" x14ac:dyDescent="0.2">
      <c r="B13031" s="33"/>
      <c r="C13031" s="171"/>
      <c r="D13031" s="33"/>
      <c r="E13031" s="33"/>
      <c r="F13031" s="33"/>
      <c r="G13031" s="33"/>
      <c r="H13031" s="33"/>
      <c r="I13031" s="171"/>
      <c r="J13031" s="33"/>
      <c r="K13031" s="33"/>
    </row>
    <row r="13032" spans="2:11" x14ac:dyDescent="0.2">
      <c r="B13032" s="33"/>
      <c r="C13032" s="171"/>
      <c r="D13032" s="33"/>
      <c r="E13032" s="33"/>
      <c r="F13032" s="33"/>
      <c r="G13032" s="33"/>
      <c r="H13032" s="33"/>
      <c r="I13032" s="171"/>
      <c r="J13032" s="33"/>
      <c r="K13032" s="33"/>
    </row>
    <row r="13033" spans="2:11" x14ac:dyDescent="0.2">
      <c r="B13033" s="33"/>
      <c r="C13033" s="171"/>
      <c r="D13033" s="33"/>
      <c r="E13033" s="33"/>
      <c r="F13033" s="33"/>
      <c r="G13033" s="33"/>
      <c r="H13033" s="33"/>
      <c r="I13033" s="171"/>
      <c r="J13033" s="33"/>
      <c r="K13033" s="33"/>
    </row>
    <row r="13034" spans="2:11" x14ac:dyDescent="0.2">
      <c r="B13034" s="33"/>
      <c r="C13034" s="171"/>
      <c r="D13034" s="33"/>
      <c r="E13034" s="33"/>
      <c r="F13034" s="33"/>
      <c r="G13034" s="33"/>
      <c r="H13034" s="33"/>
      <c r="I13034" s="171"/>
      <c r="J13034" s="33"/>
      <c r="K13034" s="33"/>
    </row>
    <row r="13035" spans="2:11" x14ac:dyDescent="0.2">
      <c r="B13035" s="33"/>
      <c r="C13035" s="171"/>
      <c r="D13035" s="33"/>
      <c r="E13035" s="33"/>
      <c r="F13035" s="33"/>
      <c r="G13035" s="33"/>
      <c r="H13035" s="33"/>
      <c r="I13035" s="171"/>
      <c r="J13035" s="33"/>
      <c r="K13035" s="33"/>
    </row>
    <row r="13036" spans="2:11" x14ac:dyDescent="0.2">
      <c r="B13036" s="33"/>
      <c r="C13036" s="171"/>
      <c r="D13036" s="33"/>
      <c r="E13036" s="33"/>
      <c r="F13036" s="33"/>
      <c r="G13036" s="33"/>
      <c r="H13036" s="33"/>
      <c r="I13036" s="171"/>
      <c r="J13036" s="33"/>
      <c r="K13036" s="33"/>
    </row>
    <row r="13037" spans="2:11" x14ac:dyDescent="0.2">
      <c r="B13037" s="33"/>
      <c r="C13037" s="171"/>
      <c r="D13037" s="33"/>
      <c r="E13037" s="33"/>
      <c r="F13037" s="33"/>
      <c r="G13037" s="33"/>
      <c r="H13037" s="33"/>
      <c r="I13037" s="171"/>
      <c r="J13037" s="33"/>
      <c r="K13037" s="33"/>
    </row>
    <row r="13038" spans="2:11" x14ac:dyDescent="0.2">
      <c r="B13038" s="33"/>
      <c r="C13038" s="171"/>
      <c r="D13038" s="33"/>
      <c r="E13038" s="33"/>
      <c r="F13038" s="33"/>
      <c r="G13038" s="33"/>
      <c r="H13038" s="33"/>
      <c r="I13038" s="171"/>
      <c r="J13038" s="33"/>
      <c r="K13038" s="33"/>
    </row>
    <row r="13039" spans="2:11" x14ac:dyDescent="0.2">
      <c r="B13039" s="33"/>
      <c r="C13039" s="171"/>
      <c r="D13039" s="33"/>
      <c r="E13039" s="33"/>
      <c r="F13039" s="33"/>
      <c r="G13039" s="33"/>
      <c r="H13039" s="33"/>
      <c r="I13039" s="171"/>
      <c r="J13039" s="33"/>
      <c r="K13039" s="33"/>
    </row>
    <row r="13040" spans="2:11" x14ac:dyDescent="0.2">
      <c r="B13040" s="33"/>
      <c r="C13040" s="171"/>
      <c r="D13040" s="33"/>
      <c r="E13040" s="33"/>
      <c r="F13040" s="33"/>
      <c r="G13040" s="33"/>
      <c r="H13040" s="33"/>
      <c r="I13040" s="171"/>
      <c r="J13040" s="33"/>
      <c r="K13040" s="33"/>
    </row>
    <row r="13041" spans="2:11" x14ac:dyDescent="0.2">
      <c r="B13041" s="33"/>
      <c r="C13041" s="171"/>
      <c r="D13041" s="33"/>
      <c r="E13041" s="33"/>
      <c r="F13041" s="33"/>
      <c r="G13041" s="33"/>
      <c r="H13041" s="33"/>
      <c r="I13041" s="171"/>
      <c r="J13041" s="33"/>
      <c r="K13041" s="33"/>
    </row>
    <row r="13042" spans="2:11" x14ac:dyDescent="0.2">
      <c r="B13042" s="33"/>
      <c r="C13042" s="171"/>
      <c r="D13042" s="33"/>
      <c r="E13042" s="33"/>
      <c r="F13042" s="33"/>
      <c r="G13042" s="33"/>
      <c r="H13042" s="33"/>
      <c r="I13042" s="171"/>
      <c r="J13042" s="33"/>
      <c r="K13042" s="33"/>
    </row>
    <row r="13043" spans="2:11" x14ac:dyDescent="0.2">
      <c r="B13043" s="33"/>
      <c r="C13043" s="171"/>
      <c r="D13043" s="33"/>
      <c r="E13043" s="33"/>
      <c r="F13043" s="33"/>
      <c r="G13043" s="33"/>
      <c r="H13043" s="33"/>
      <c r="I13043" s="171"/>
      <c r="J13043" s="33"/>
      <c r="K13043" s="33"/>
    </row>
    <row r="13044" spans="2:11" x14ac:dyDescent="0.2">
      <c r="B13044" s="33"/>
      <c r="C13044" s="171"/>
      <c r="D13044" s="33"/>
      <c r="E13044" s="33"/>
      <c r="F13044" s="33"/>
      <c r="G13044" s="33"/>
      <c r="H13044" s="33"/>
      <c r="I13044" s="171"/>
      <c r="J13044" s="33"/>
      <c r="K13044" s="33"/>
    </row>
    <row r="13045" spans="2:11" x14ac:dyDescent="0.2">
      <c r="B13045" s="33"/>
      <c r="C13045" s="171"/>
      <c r="D13045" s="33"/>
      <c r="E13045" s="33"/>
      <c r="F13045" s="33"/>
      <c r="G13045" s="33"/>
      <c r="H13045" s="33"/>
      <c r="I13045" s="171"/>
      <c r="J13045" s="33"/>
      <c r="K13045" s="33"/>
    </row>
    <row r="13046" spans="2:11" x14ac:dyDescent="0.2">
      <c r="B13046" s="33"/>
      <c r="C13046" s="171"/>
      <c r="D13046" s="33"/>
      <c r="E13046" s="33"/>
      <c r="F13046" s="33"/>
      <c r="G13046" s="33"/>
      <c r="H13046" s="33"/>
      <c r="I13046" s="171"/>
      <c r="J13046" s="33"/>
      <c r="K13046" s="33"/>
    </row>
    <row r="13047" spans="2:11" x14ac:dyDescent="0.2">
      <c r="B13047" s="33"/>
      <c r="C13047" s="171"/>
      <c r="D13047" s="33"/>
      <c r="E13047" s="33"/>
      <c r="F13047" s="33"/>
      <c r="G13047" s="33"/>
      <c r="H13047" s="33"/>
      <c r="I13047" s="171"/>
      <c r="J13047" s="33"/>
      <c r="K13047" s="33"/>
    </row>
    <row r="13048" spans="2:11" x14ac:dyDescent="0.2">
      <c r="B13048" s="33"/>
      <c r="C13048" s="171"/>
      <c r="D13048" s="33"/>
      <c r="E13048" s="33"/>
      <c r="F13048" s="33"/>
      <c r="G13048" s="33"/>
      <c r="H13048" s="33"/>
      <c r="I13048" s="171"/>
      <c r="J13048" s="33"/>
      <c r="K13048" s="33"/>
    </row>
    <row r="13049" spans="2:11" x14ac:dyDescent="0.2">
      <c r="B13049" s="33"/>
      <c r="C13049" s="171"/>
      <c r="D13049" s="33"/>
      <c r="E13049" s="33"/>
      <c r="F13049" s="33"/>
      <c r="G13049" s="33"/>
      <c r="H13049" s="33"/>
      <c r="I13049" s="171"/>
      <c r="J13049" s="33"/>
      <c r="K13049" s="33"/>
    </row>
    <row r="13050" spans="2:11" x14ac:dyDescent="0.2">
      <c r="B13050" s="33"/>
      <c r="C13050" s="171"/>
      <c r="D13050" s="33"/>
      <c r="E13050" s="33"/>
      <c r="F13050" s="33"/>
      <c r="G13050" s="33"/>
      <c r="H13050" s="33"/>
      <c r="I13050" s="171"/>
      <c r="J13050" s="33"/>
      <c r="K13050" s="33"/>
    </row>
    <row r="13051" spans="2:11" x14ac:dyDescent="0.2">
      <c r="B13051" s="33"/>
      <c r="C13051" s="171"/>
      <c r="D13051" s="33"/>
      <c r="E13051" s="33"/>
      <c r="F13051" s="33"/>
      <c r="G13051" s="33"/>
      <c r="H13051" s="33"/>
      <c r="I13051" s="171"/>
      <c r="J13051" s="33"/>
      <c r="K13051" s="33"/>
    </row>
    <row r="13052" spans="2:11" x14ac:dyDescent="0.2">
      <c r="B13052" s="33"/>
      <c r="C13052" s="171"/>
      <c r="D13052" s="33"/>
      <c r="E13052" s="33"/>
      <c r="F13052" s="33"/>
      <c r="G13052" s="33"/>
      <c r="H13052" s="33"/>
      <c r="I13052" s="171"/>
      <c r="J13052" s="33"/>
      <c r="K13052" s="33"/>
    </row>
    <row r="13053" spans="2:11" x14ac:dyDescent="0.2">
      <c r="B13053" s="33"/>
      <c r="C13053" s="171"/>
      <c r="D13053" s="33"/>
      <c r="E13053" s="33"/>
      <c r="F13053" s="33"/>
      <c r="G13053" s="33"/>
      <c r="H13053" s="33"/>
      <c r="I13053" s="171"/>
      <c r="J13053" s="33"/>
      <c r="K13053" s="33"/>
    </row>
    <row r="13054" spans="2:11" x14ac:dyDescent="0.2">
      <c r="B13054" s="33"/>
      <c r="C13054" s="171"/>
      <c r="D13054" s="33"/>
      <c r="E13054" s="33"/>
      <c r="F13054" s="33"/>
      <c r="G13054" s="33"/>
      <c r="H13054" s="33"/>
      <c r="I13054" s="171"/>
      <c r="J13054" s="33"/>
      <c r="K13054" s="33"/>
    </row>
    <row r="13055" spans="2:11" x14ac:dyDescent="0.2">
      <c r="B13055" s="33"/>
      <c r="C13055" s="171"/>
      <c r="D13055" s="33"/>
      <c r="E13055" s="33"/>
      <c r="F13055" s="33"/>
      <c r="G13055" s="33"/>
      <c r="H13055" s="33"/>
      <c r="I13055" s="171"/>
      <c r="J13055" s="33"/>
      <c r="K13055" s="33"/>
    </row>
    <row r="13056" spans="2:11" x14ac:dyDescent="0.2">
      <c r="B13056" s="33"/>
      <c r="C13056" s="171"/>
      <c r="D13056" s="33"/>
      <c r="E13056" s="33"/>
      <c r="F13056" s="33"/>
      <c r="G13056" s="33"/>
      <c r="H13056" s="33"/>
      <c r="I13056" s="171"/>
      <c r="J13056" s="33"/>
      <c r="K13056" s="33"/>
    </row>
    <row r="13057" spans="2:11" x14ac:dyDescent="0.2">
      <c r="B13057" s="33"/>
      <c r="C13057" s="171"/>
      <c r="D13057" s="33"/>
      <c r="E13057" s="33"/>
      <c r="F13057" s="33"/>
      <c r="G13057" s="33"/>
      <c r="H13057" s="33"/>
      <c r="I13057" s="171"/>
      <c r="J13057" s="33"/>
      <c r="K13057" s="33"/>
    </row>
    <row r="13058" spans="2:11" x14ac:dyDescent="0.2">
      <c r="B13058" s="33"/>
      <c r="C13058" s="171"/>
      <c r="D13058" s="33"/>
      <c r="E13058" s="33"/>
      <c r="F13058" s="33"/>
      <c r="G13058" s="33"/>
      <c r="H13058" s="33"/>
      <c r="I13058" s="171"/>
      <c r="J13058" s="33"/>
      <c r="K13058" s="33"/>
    </row>
    <row r="13059" spans="2:11" x14ac:dyDescent="0.2">
      <c r="B13059" s="33"/>
      <c r="C13059" s="171"/>
      <c r="D13059" s="33"/>
      <c r="E13059" s="33"/>
      <c r="F13059" s="33"/>
      <c r="G13059" s="33"/>
      <c r="H13059" s="33"/>
      <c r="I13059" s="171"/>
      <c r="J13059" s="33"/>
      <c r="K13059" s="33"/>
    </row>
    <row r="13060" spans="2:11" x14ac:dyDescent="0.2">
      <c r="B13060" s="33"/>
      <c r="C13060" s="171"/>
      <c r="D13060" s="33"/>
      <c r="E13060" s="33"/>
      <c r="F13060" s="33"/>
      <c r="G13060" s="33"/>
      <c r="H13060" s="33"/>
      <c r="I13060" s="171"/>
      <c r="J13060" s="33"/>
      <c r="K13060" s="33"/>
    </row>
    <row r="13061" spans="2:11" x14ac:dyDescent="0.2">
      <c r="B13061" s="33"/>
      <c r="C13061" s="171"/>
      <c r="D13061" s="33"/>
      <c r="E13061" s="33"/>
      <c r="F13061" s="33"/>
      <c r="G13061" s="33"/>
      <c r="H13061" s="33"/>
      <c r="I13061" s="171"/>
      <c r="J13061" s="33"/>
      <c r="K13061" s="33"/>
    </row>
    <row r="13062" spans="2:11" x14ac:dyDescent="0.2">
      <c r="B13062" s="33"/>
      <c r="C13062" s="171"/>
      <c r="D13062" s="33"/>
      <c r="E13062" s="33"/>
      <c r="F13062" s="33"/>
      <c r="G13062" s="33"/>
      <c r="H13062" s="33"/>
      <c r="I13062" s="171"/>
      <c r="J13062" s="33"/>
      <c r="K13062" s="33"/>
    </row>
    <row r="13063" spans="2:11" x14ac:dyDescent="0.2">
      <c r="B13063" s="33"/>
      <c r="C13063" s="171"/>
      <c r="D13063" s="33"/>
      <c r="E13063" s="33"/>
      <c r="F13063" s="33"/>
      <c r="G13063" s="33"/>
      <c r="H13063" s="33"/>
      <c r="I13063" s="171"/>
      <c r="J13063" s="33"/>
      <c r="K13063" s="33"/>
    </row>
    <row r="13064" spans="2:11" x14ac:dyDescent="0.2">
      <c r="B13064" s="33"/>
      <c r="C13064" s="171"/>
      <c r="D13064" s="33"/>
      <c r="E13064" s="33"/>
      <c r="F13064" s="33"/>
      <c r="G13064" s="33"/>
      <c r="H13064" s="33"/>
      <c r="I13064" s="171"/>
      <c r="J13064" s="33"/>
      <c r="K13064" s="33"/>
    </row>
    <row r="13065" spans="2:11" x14ac:dyDescent="0.2">
      <c r="B13065" s="33"/>
      <c r="C13065" s="171"/>
      <c r="D13065" s="33"/>
      <c r="E13065" s="33"/>
      <c r="F13065" s="33"/>
      <c r="G13065" s="33"/>
      <c r="H13065" s="33"/>
      <c r="I13065" s="171"/>
      <c r="J13065" s="33"/>
      <c r="K13065" s="33"/>
    </row>
    <row r="13066" spans="2:11" x14ac:dyDescent="0.2">
      <c r="B13066" s="33"/>
      <c r="C13066" s="171"/>
      <c r="D13066" s="33"/>
      <c r="E13066" s="33"/>
      <c r="F13066" s="33"/>
      <c r="G13066" s="33"/>
      <c r="H13066" s="33"/>
      <c r="I13066" s="171"/>
      <c r="J13066" s="33"/>
      <c r="K13066" s="33"/>
    </row>
    <row r="13067" spans="2:11" x14ac:dyDescent="0.2">
      <c r="B13067" s="33"/>
      <c r="C13067" s="171"/>
      <c r="D13067" s="33"/>
      <c r="E13067" s="33"/>
      <c r="F13067" s="33"/>
      <c r="G13067" s="33"/>
      <c r="H13067" s="33"/>
      <c r="I13067" s="171"/>
      <c r="J13067" s="33"/>
      <c r="K13067" s="33"/>
    </row>
    <row r="13068" spans="2:11" x14ac:dyDescent="0.2">
      <c r="B13068" s="33"/>
      <c r="C13068" s="171"/>
      <c r="D13068" s="33"/>
      <c r="E13068" s="33"/>
      <c r="F13068" s="33"/>
      <c r="G13068" s="33"/>
      <c r="H13068" s="33"/>
      <c r="I13068" s="171"/>
      <c r="J13068" s="33"/>
      <c r="K13068" s="33"/>
    </row>
    <row r="13069" spans="2:11" x14ac:dyDescent="0.2">
      <c r="B13069" s="33"/>
      <c r="C13069" s="171"/>
      <c r="D13069" s="33"/>
      <c r="E13069" s="33"/>
      <c r="F13069" s="33"/>
      <c r="G13069" s="33"/>
      <c r="H13069" s="33"/>
      <c r="I13069" s="171"/>
      <c r="J13069" s="33"/>
      <c r="K13069" s="33"/>
    </row>
    <row r="13070" spans="2:11" x14ac:dyDescent="0.2">
      <c r="B13070" s="33"/>
      <c r="C13070" s="171"/>
      <c r="D13070" s="33"/>
      <c r="E13070" s="33"/>
      <c r="F13070" s="33"/>
      <c r="G13070" s="33"/>
      <c r="H13070" s="33"/>
      <c r="I13070" s="171"/>
      <c r="J13070" s="33"/>
      <c r="K13070" s="33"/>
    </row>
    <row r="13071" spans="2:11" x14ac:dyDescent="0.2">
      <c r="B13071" s="33"/>
      <c r="C13071" s="171"/>
      <c r="D13071" s="33"/>
      <c r="E13071" s="33"/>
      <c r="F13071" s="33"/>
      <c r="G13071" s="33"/>
      <c r="H13071" s="33"/>
      <c r="I13071" s="171"/>
      <c r="J13071" s="33"/>
      <c r="K13071" s="33"/>
    </row>
    <row r="13072" spans="2:11" x14ac:dyDescent="0.2">
      <c r="B13072" s="33"/>
      <c r="C13072" s="171"/>
      <c r="D13072" s="33"/>
      <c r="E13072" s="33"/>
      <c r="F13072" s="33"/>
      <c r="G13072" s="33"/>
      <c r="H13072" s="33"/>
      <c r="I13072" s="171"/>
      <c r="J13072" s="33"/>
      <c r="K13072" s="33"/>
    </row>
    <row r="13073" spans="2:11" x14ac:dyDescent="0.2">
      <c r="B13073" s="33"/>
      <c r="C13073" s="171"/>
      <c r="D13073" s="33"/>
      <c r="E13073" s="33"/>
      <c r="F13073" s="33"/>
      <c r="G13073" s="33"/>
      <c r="H13073" s="33"/>
      <c r="I13073" s="171"/>
      <c r="J13073" s="33"/>
      <c r="K13073" s="33"/>
    </row>
    <row r="13074" spans="2:11" x14ac:dyDescent="0.2">
      <c r="B13074" s="33"/>
      <c r="C13074" s="171"/>
      <c r="D13074" s="33"/>
      <c r="E13074" s="33"/>
      <c r="F13074" s="33"/>
      <c r="G13074" s="33"/>
      <c r="H13074" s="33"/>
      <c r="I13074" s="171"/>
      <c r="J13074" s="33"/>
      <c r="K13074" s="33"/>
    </row>
    <row r="13075" spans="2:11" x14ac:dyDescent="0.2">
      <c r="B13075" s="33"/>
      <c r="C13075" s="171"/>
      <c r="D13075" s="33"/>
      <c r="E13075" s="33"/>
      <c r="F13075" s="33"/>
      <c r="G13075" s="33"/>
      <c r="H13075" s="33"/>
      <c r="I13075" s="171"/>
      <c r="J13075" s="33"/>
      <c r="K13075" s="33"/>
    </row>
    <row r="13076" spans="2:11" x14ac:dyDescent="0.2">
      <c r="B13076" s="33"/>
      <c r="C13076" s="171"/>
      <c r="D13076" s="33"/>
      <c r="E13076" s="33"/>
      <c r="F13076" s="33"/>
      <c r="G13076" s="33"/>
      <c r="H13076" s="33"/>
      <c r="I13076" s="171"/>
      <c r="J13076" s="33"/>
      <c r="K13076" s="33"/>
    </row>
    <row r="13077" spans="2:11" x14ac:dyDescent="0.2">
      <c r="B13077" s="33"/>
      <c r="C13077" s="171"/>
      <c r="D13077" s="33"/>
      <c r="E13077" s="33"/>
      <c r="F13077" s="33"/>
      <c r="G13077" s="33"/>
      <c r="H13077" s="33"/>
      <c r="I13077" s="171"/>
      <c r="J13077" s="33"/>
      <c r="K13077" s="33"/>
    </row>
    <row r="13078" spans="2:11" x14ac:dyDescent="0.2">
      <c r="B13078" s="33"/>
      <c r="C13078" s="171"/>
      <c r="D13078" s="33"/>
      <c r="E13078" s="33"/>
      <c r="F13078" s="33"/>
      <c r="G13078" s="33"/>
      <c r="H13078" s="33"/>
      <c r="I13078" s="171"/>
      <c r="J13078" s="33"/>
      <c r="K13078" s="33"/>
    </row>
    <row r="13079" spans="2:11" x14ac:dyDescent="0.2">
      <c r="B13079" s="33"/>
      <c r="C13079" s="171"/>
      <c r="D13079" s="33"/>
      <c r="E13079" s="33"/>
      <c r="F13079" s="33"/>
      <c r="G13079" s="33"/>
      <c r="H13079" s="33"/>
      <c r="I13079" s="171"/>
      <c r="J13079" s="33"/>
      <c r="K13079" s="33"/>
    </row>
    <row r="13080" spans="2:11" x14ac:dyDescent="0.2">
      <c r="B13080" s="33"/>
      <c r="C13080" s="171"/>
      <c r="D13080" s="33"/>
      <c r="E13080" s="33"/>
      <c r="F13080" s="33"/>
      <c r="G13080" s="33"/>
      <c r="H13080" s="33"/>
      <c r="I13080" s="171"/>
      <c r="J13080" s="33"/>
      <c r="K13080" s="33"/>
    </row>
    <row r="13081" spans="2:11" x14ac:dyDescent="0.2">
      <c r="B13081" s="33"/>
      <c r="C13081" s="171"/>
      <c r="D13081" s="33"/>
      <c r="E13081" s="33"/>
      <c r="F13081" s="33"/>
      <c r="G13081" s="33"/>
      <c r="H13081" s="33"/>
      <c r="I13081" s="171"/>
      <c r="J13081" s="33"/>
      <c r="K13081" s="33"/>
    </row>
    <row r="13082" spans="2:11" x14ac:dyDescent="0.2">
      <c r="B13082" s="33"/>
      <c r="C13082" s="171"/>
      <c r="D13082" s="33"/>
      <c r="E13082" s="33"/>
      <c r="F13082" s="33"/>
      <c r="G13082" s="33"/>
      <c r="H13082" s="33"/>
      <c r="I13082" s="171"/>
      <c r="J13082" s="33"/>
      <c r="K13082" s="33"/>
    </row>
    <row r="13083" spans="2:11" x14ac:dyDescent="0.2">
      <c r="B13083" s="33"/>
      <c r="C13083" s="171"/>
      <c r="D13083" s="33"/>
      <c r="E13083" s="33"/>
      <c r="F13083" s="33"/>
      <c r="G13083" s="33"/>
      <c r="H13083" s="33"/>
      <c r="I13083" s="171"/>
      <c r="J13083" s="33"/>
      <c r="K13083" s="33"/>
    </row>
    <row r="13084" spans="2:11" x14ac:dyDescent="0.2">
      <c r="B13084" s="33"/>
      <c r="C13084" s="171"/>
      <c r="D13084" s="33"/>
      <c r="E13084" s="33"/>
      <c r="F13084" s="33"/>
      <c r="G13084" s="33"/>
      <c r="H13084" s="33"/>
      <c r="I13084" s="171"/>
      <c r="J13084" s="33"/>
      <c r="K13084" s="33"/>
    </row>
    <row r="13085" spans="2:11" x14ac:dyDescent="0.2">
      <c r="B13085" s="33"/>
      <c r="C13085" s="171"/>
      <c r="D13085" s="33"/>
      <c r="E13085" s="33"/>
      <c r="F13085" s="33"/>
      <c r="G13085" s="33"/>
      <c r="H13085" s="33"/>
      <c r="I13085" s="171"/>
      <c r="J13085" s="33"/>
      <c r="K13085" s="33"/>
    </row>
    <row r="13086" spans="2:11" x14ac:dyDescent="0.2">
      <c r="B13086" s="33"/>
      <c r="C13086" s="171"/>
      <c r="D13086" s="33"/>
      <c r="E13086" s="33"/>
      <c r="F13086" s="33"/>
      <c r="G13086" s="33"/>
      <c r="H13086" s="33"/>
      <c r="I13086" s="171"/>
      <c r="J13086" s="33"/>
      <c r="K13086" s="33"/>
    </row>
    <row r="13087" spans="2:11" x14ac:dyDescent="0.2">
      <c r="B13087" s="33"/>
      <c r="C13087" s="171"/>
      <c r="D13087" s="33"/>
      <c r="E13087" s="33"/>
      <c r="F13087" s="33"/>
      <c r="G13087" s="33"/>
      <c r="H13087" s="33"/>
      <c r="I13087" s="171"/>
      <c r="J13087" s="33"/>
      <c r="K13087" s="33"/>
    </row>
    <row r="13088" spans="2:11" x14ac:dyDescent="0.2">
      <c r="B13088" s="33"/>
      <c r="C13088" s="171"/>
      <c r="D13088" s="33"/>
      <c r="E13088" s="33"/>
      <c r="F13088" s="33"/>
      <c r="G13088" s="33"/>
      <c r="H13088" s="33"/>
      <c r="I13088" s="171"/>
      <c r="J13088" s="33"/>
      <c r="K13088" s="33"/>
    </row>
    <row r="13089" spans="2:11" x14ac:dyDescent="0.2">
      <c r="B13089" s="33"/>
      <c r="C13089" s="171"/>
      <c r="D13089" s="33"/>
      <c r="E13089" s="33"/>
      <c r="F13089" s="33"/>
      <c r="G13089" s="33"/>
      <c r="H13089" s="33"/>
      <c r="I13089" s="171"/>
      <c r="J13089" s="33"/>
      <c r="K13089" s="33"/>
    </row>
    <row r="13090" spans="2:11" x14ac:dyDescent="0.2">
      <c r="B13090" s="33"/>
      <c r="C13090" s="171"/>
      <c r="D13090" s="33"/>
      <c r="E13090" s="33"/>
      <c r="F13090" s="33"/>
      <c r="G13090" s="33"/>
      <c r="H13090" s="33"/>
      <c r="I13090" s="171"/>
      <c r="J13090" s="33"/>
      <c r="K13090" s="33"/>
    </row>
    <row r="13091" spans="2:11" x14ac:dyDescent="0.2">
      <c r="B13091" s="33"/>
      <c r="C13091" s="171"/>
      <c r="D13091" s="33"/>
      <c r="E13091" s="33"/>
      <c r="F13091" s="33"/>
      <c r="G13091" s="33"/>
      <c r="H13091" s="33"/>
      <c r="I13091" s="171"/>
      <c r="J13091" s="33"/>
      <c r="K13091" s="33"/>
    </row>
    <row r="13092" spans="2:11" x14ac:dyDescent="0.2">
      <c r="B13092" s="33"/>
      <c r="C13092" s="171"/>
      <c r="D13092" s="33"/>
      <c r="E13092" s="33"/>
      <c r="F13092" s="33"/>
      <c r="G13092" s="33"/>
      <c r="H13092" s="33"/>
      <c r="I13092" s="171"/>
      <c r="J13092" s="33"/>
      <c r="K13092" s="33"/>
    </row>
    <row r="13093" spans="2:11" x14ac:dyDescent="0.2">
      <c r="B13093" s="33"/>
      <c r="C13093" s="171"/>
      <c r="D13093" s="33"/>
      <c r="E13093" s="33"/>
      <c r="F13093" s="33"/>
      <c r="G13093" s="33"/>
      <c r="H13093" s="33"/>
      <c r="I13093" s="171"/>
      <c r="J13093" s="33"/>
      <c r="K13093" s="33"/>
    </row>
    <row r="13094" spans="2:11" x14ac:dyDescent="0.2">
      <c r="B13094" s="33"/>
      <c r="C13094" s="171"/>
      <c r="D13094" s="33"/>
      <c r="E13094" s="33"/>
      <c r="F13094" s="33"/>
      <c r="G13094" s="33"/>
      <c r="H13094" s="33"/>
      <c r="I13094" s="171"/>
      <c r="J13094" s="33"/>
      <c r="K13094" s="33"/>
    </row>
    <row r="13095" spans="2:11" x14ac:dyDescent="0.2">
      <c r="B13095" s="33"/>
      <c r="C13095" s="171"/>
      <c r="D13095" s="33"/>
      <c r="E13095" s="33"/>
      <c r="F13095" s="33"/>
      <c r="G13095" s="33"/>
      <c r="H13095" s="33"/>
      <c r="I13095" s="171"/>
      <c r="J13095" s="33"/>
      <c r="K13095" s="33"/>
    </row>
    <row r="13096" spans="2:11" x14ac:dyDescent="0.2">
      <c r="B13096" s="33"/>
      <c r="C13096" s="171"/>
      <c r="D13096" s="33"/>
      <c r="E13096" s="33"/>
      <c r="F13096" s="33"/>
      <c r="G13096" s="33"/>
      <c r="H13096" s="33"/>
      <c r="I13096" s="171"/>
      <c r="J13096" s="33"/>
      <c r="K13096" s="33"/>
    </row>
    <row r="13097" spans="2:11" x14ac:dyDescent="0.2">
      <c r="B13097" s="33"/>
      <c r="C13097" s="171"/>
      <c r="D13097" s="33"/>
      <c r="E13097" s="33"/>
      <c r="F13097" s="33"/>
      <c r="G13097" s="33"/>
      <c r="H13097" s="33"/>
      <c r="I13097" s="171"/>
      <c r="J13097" s="33"/>
      <c r="K13097" s="33"/>
    </row>
    <row r="13098" spans="2:11" x14ac:dyDescent="0.2">
      <c r="B13098" s="33"/>
      <c r="C13098" s="171"/>
      <c r="D13098" s="33"/>
      <c r="E13098" s="33"/>
      <c r="F13098" s="33"/>
      <c r="G13098" s="33"/>
      <c r="H13098" s="33"/>
      <c r="I13098" s="171"/>
      <c r="J13098" s="33"/>
      <c r="K13098" s="33"/>
    </row>
    <row r="13099" spans="2:11" x14ac:dyDescent="0.2">
      <c r="B13099" s="33"/>
      <c r="C13099" s="171"/>
      <c r="D13099" s="33"/>
      <c r="E13099" s="33"/>
      <c r="F13099" s="33"/>
      <c r="G13099" s="33"/>
      <c r="H13099" s="33"/>
      <c r="I13099" s="171"/>
      <c r="J13099" s="33"/>
      <c r="K13099" s="33"/>
    </row>
    <row r="13100" spans="2:11" x14ac:dyDescent="0.2">
      <c r="B13100" s="33"/>
      <c r="C13100" s="171"/>
      <c r="D13100" s="33"/>
      <c r="E13100" s="33"/>
      <c r="F13100" s="33"/>
      <c r="G13100" s="33"/>
      <c r="H13100" s="33"/>
      <c r="I13100" s="171"/>
      <c r="J13100" s="33"/>
      <c r="K13100" s="33"/>
    </row>
    <row r="13101" spans="2:11" x14ac:dyDescent="0.2">
      <c r="B13101" s="33"/>
      <c r="C13101" s="171"/>
      <c r="D13101" s="33"/>
      <c r="E13101" s="33"/>
      <c r="F13101" s="33"/>
      <c r="G13101" s="33"/>
      <c r="H13101" s="33"/>
      <c r="I13101" s="171"/>
      <c r="J13101" s="33"/>
      <c r="K13101" s="33"/>
    </row>
    <row r="13102" spans="2:11" x14ac:dyDescent="0.2">
      <c r="B13102" s="33"/>
      <c r="C13102" s="171"/>
      <c r="D13102" s="33"/>
      <c r="E13102" s="33"/>
      <c r="F13102" s="33"/>
      <c r="G13102" s="33"/>
      <c r="H13102" s="33"/>
      <c r="I13102" s="171"/>
      <c r="J13102" s="33"/>
      <c r="K13102" s="33"/>
    </row>
    <row r="13103" spans="2:11" x14ac:dyDescent="0.2">
      <c r="B13103" s="33"/>
      <c r="C13103" s="171"/>
      <c r="D13103" s="33"/>
      <c r="E13103" s="33"/>
      <c r="F13103" s="33"/>
      <c r="G13103" s="33"/>
      <c r="H13103" s="33"/>
      <c r="I13103" s="171"/>
      <c r="J13103" s="33"/>
      <c r="K13103" s="33"/>
    </row>
    <row r="13104" spans="2:11" x14ac:dyDescent="0.2">
      <c r="B13104" s="33"/>
      <c r="C13104" s="171"/>
      <c r="D13104" s="33"/>
      <c r="E13104" s="33"/>
      <c r="F13104" s="33"/>
      <c r="G13104" s="33"/>
      <c r="H13104" s="33"/>
      <c r="I13104" s="171"/>
      <c r="J13104" s="33"/>
      <c r="K13104" s="33"/>
    </row>
    <row r="13105" spans="2:11" x14ac:dyDescent="0.2">
      <c r="B13105" s="33"/>
      <c r="C13105" s="171"/>
      <c r="D13105" s="33"/>
      <c r="E13105" s="33"/>
      <c r="F13105" s="33"/>
      <c r="G13105" s="33"/>
      <c r="H13105" s="33"/>
      <c r="I13105" s="171"/>
      <c r="J13105" s="33"/>
      <c r="K13105" s="33"/>
    </row>
    <row r="13106" spans="2:11" x14ac:dyDescent="0.2">
      <c r="B13106" s="33"/>
      <c r="C13106" s="171"/>
      <c r="D13106" s="33"/>
      <c r="E13106" s="33"/>
      <c r="F13106" s="33"/>
      <c r="G13106" s="33"/>
      <c r="H13106" s="33"/>
      <c r="I13106" s="171"/>
      <c r="J13106" s="33"/>
      <c r="K13106" s="33"/>
    </row>
    <row r="13107" spans="2:11" x14ac:dyDescent="0.2">
      <c r="B13107" s="33"/>
      <c r="C13107" s="171"/>
      <c r="D13107" s="33"/>
      <c r="E13107" s="33"/>
      <c r="F13107" s="33"/>
      <c r="G13107" s="33"/>
      <c r="H13107" s="33"/>
      <c r="I13107" s="171"/>
      <c r="J13107" s="33"/>
      <c r="K13107" s="33"/>
    </row>
    <row r="13108" spans="2:11" x14ac:dyDescent="0.2">
      <c r="B13108" s="33"/>
      <c r="C13108" s="171"/>
      <c r="D13108" s="33"/>
      <c r="E13108" s="33"/>
      <c r="F13108" s="33"/>
      <c r="G13108" s="33"/>
      <c r="H13108" s="33"/>
      <c r="I13108" s="171"/>
      <c r="J13108" s="33"/>
      <c r="K13108" s="33"/>
    </row>
    <row r="13109" spans="2:11" x14ac:dyDescent="0.2">
      <c r="B13109" s="33"/>
      <c r="C13109" s="171"/>
      <c r="D13109" s="33"/>
      <c r="E13109" s="33"/>
      <c r="F13109" s="33"/>
      <c r="G13109" s="33"/>
      <c r="H13109" s="33"/>
      <c r="I13109" s="171"/>
      <c r="J13109" s="33"/>
      <c r="K13109" s="33"/>
    </row>
    <row r="13110" spans="2:11" x14ac:dyDescent="0.2">
      <c r="B13110" s="33"/>
      <c r="C13110" s="171"/>
      <c r="D13110" s="33"/>
      <c r="E13110" s="33"/>
      <c r="F13110" s="33"/>
      <c r="G13110" s="33"/>
      <c r="H13110" s="33"/>
      <c r="I13110" s="171"/>
      <c r="J13110" s="33"/>
      <c r="K13110" s="33"/>
    </row>
    <row r="13111" spans="2:11" x14ac:dyDescent="0.2">
      <c r="B13111" s="33"/>
      <c r="C13111" s="171"/>
      <c r="D13111" s="33"/>
      <c r="E13111" s="33"/>
      <c r="F13111" s="33"/>
      <c r="G13111" s="33"/>
      <c r="H13111" s="33"/>
      <c r="I13111" s="171"/>
      <c r="J13111" s="33"/>
      <c r="K13111" s="33"/>
    </row>
    <row r="13112" spans="2:11" x14ac:dyDescent="0.2">
      <c r="B13112" s="33"/>
      <c r="C13112" s="171"/>
      <c r="D13112" s="33"/>
      <c r="E13112" s="33"/>
      <c r="F13112" s="33"/>
      <c r="G13112" s="33"/>
      <c r="H13112" s="33"/>
      <c r="I13112" s="171"/>
      <c r="J13112" s="33"/>
      <c r="K13112" s="33"/>
    </row>
    <row r="13113" spans="2:11" x14ac:dyDescent="0.2">
      <c r="B13113" s="33"/>
      <c r="C13113" s="171"/>
      <c r="D13113" s="33"/>
      <c r="E13113" s="33"/>
      <c r="F13113" s="33"/>
      <c r="G13113" s="33"/>
      <c r="H13113" s="33"/>
      <c r="I13113" s="171"/>
      <c r="J13113" s="33"/>
      <c r="K13113" s="33"/>
    </row>
    <row r="13114" spans="2:11" x14ac:dyDescent="0.2">
      <c r="B13114" s="33"/>
      <c r="C13114" s="171"/>
      <c r="D13114" s="33"/>
      <c r="E13114" s="33"/>
      <c r="F13114" s="33"/>
      <c r="G13114" s="33"/>
      <c r="H13114" s="33"/>
      <c r="I13114" s="171"/>
      <c r="J13114" s="33"/>
      <c r="K13114" s="33"/>
    </row>
    <row r="13115" spans="2:11" x14ac:dyDescent="0.2">
      <c r="B13115" s="33"/>
      <c r="C13115" s="171"/>
      <c r="D13115" s="33"/>
      <c r="E13115" s="33"/>
      <c r="F13115" s="33"/>
      <c r="G13115" s="33"/>
      <c r="H13115" s="33"/>
      <c r="I13115" s="171"/>
      <c r="J13115" s="33"/>
      <c r="K13115" s="33"/>
    </row>
    <row r="13116" spans="2:11" x14ac:dyDescent="0.2">
      <c r="B13116" s="33"/>
      <c r="C13116" s="171"/>
      <c r="D13116" s="33"/>
      <c r="E13116" s="33"/>
      <c r="F13116" s="33"/>
      <c r="G13116" s="33"/>
      <c r="H13116" s="33"/>
      <c r="I13116" s="171"/>
      <c r="J13116" s="33"/>
      <c r="K13116" s="33"/>
    </row>
    <row r="13117" spans="2:11" x14ac:dyDescent="0.2">
      <c r="B13117" s="33"/>
      <c r="C13117" s="171"/>
      <c r="D13117" s="33"/>
      <c r="E13117" s="33"/>
      <c r="F13117" s="33"/>
      <c r="G13117" s="33"/>
      <c r="H13117" s="33"/>
      <c r="I13117" s="171"/>
      <c r="J13117" s="33"/>
      <c r="K13117" s="33"/>
    </row>
    <row r="13118" spans="2:11" x14ac:dyDescent="0.2">
      <c r="B13118" s="33"/>
      <c r="C13118" s="171"/>
      <c r="D13118" s="33"/>
      <c r="E13118" s="33"/>
      <c r="F13118" s="33"/>
      <c r="G13118" s="33"/>
      <c r="H13118" s="33"/>
      <c r="I13118" s="171"/>
      <c r="J13118" s="33"/>
      <c r="K13118" s="33"/>
    </row>
    <row r="13119" spans="2:11" x14ac:dyDescent="0.2">
      <c r="B13119" s="33"/>
      <c r="C13119" s="171"/>
      <c r="D13119" s="33"/>
      <c r="E13119" s="33"/>
      <c r="F13119" s="33"/>
      <c r="G13119" s="33"/>
      <c r="H13119" s="33"/>
      <c r="I13119" s="171"/>
      <c r="J13119" s="33"/>
      <c r="K13119" s="33"/>
    </row>
    <row r="13120" spans="2:11" x14ac:dyDescent="0.2">
      <c r="B13120" s="33"/>
      <c r="C13120" s="171"/>
      <c r="D13120" s="33"/>
      <c r="E13120" s="33"/>
      <c r="F13120" s="33"/>
      <c r="G13120" s="33"/>
      <c r="H13120" s="33"/>
      <c r="I13120" s="171"/>
      <c r="J13120" s="33"/>
      <c r="K13120" s="33"/>
    </row>
    <row r="13121" spans="2:11" x14ac:dyDescent="0.2">
      <c r="B13121" s="33"/>
      <c r="C13121" s="171"/>
      <c r="D13121" s="33"/>
      <c r="E13121" s="33"/>
      <c r="F13121" s="33"/>
      <c r="G13121" s="33"/>
      <c r="H13121" s="33"/>
      <c r="I13121" s="171"/>
      <c r="J13121" s="33"/>
      <c r="K13121" s="33"/>
    </row>
    <row r="13122" spans="2:11" x14ac:dyDescent="0.2">
      <c r="B13122" s="33"/>
      <c r="C13122" s="171"/>
      <c r="D13122" s="33"/>
      <c r="E13122" s="33"/>
      <c r="F13122" s="33"/>
      <c r="G13122" s="33"/>
      <c r="H13122" s="33"/>
      <c r="I13122" s="171"/>
      <c r="J13122" s="33"/>
      <c r="K13122" s="33"/>
    </row>
    <row r="13123" spans="2:11" x14ac:dyDescent="0.2">
      <c r="B13123" s="33"/>
      <c r="C13123" s="171"/>
      <c r="D13123" s="33"/>
      <c r="E13123" s="33"/>
      <c r="F13123" s="33"/>
      <c r="G13123" s="33"/>
      <c r="H13123" s="33"/>
      <c r="I13123" s="171"/>
      <c r="J13123" s="33"/>
      <c r="K13123" s="33"/>
    </row>
    <row r="13124" spans="2:11" x14ac:dyDescent="0.2">
      <c r="B13124" s="33"/>
      <c r="C13124" s="171"/>
      <c r="D13124" s="33"/>
      <c r="E13124" s="33"/>
      <c r="F13124" s="33"/>
      <c r="G13124" s="33"/>
      <c r="H13124" s="33"/>
      <c r="I13124" s="171"/>
      <c r="J13124" s="33"/>
      <c r="K13124" s="33"/>
    </row>
    <row r="13125" spans="2:11" x14ac:dyDescent="0.2">
      <c r="B13125" s="33"/>
      <c r="C13125" s="171"/>
      <c r="D13125" s="33"/>
      <c r="E13125" s="33"/>
      <c r="F13125" s="33"/>
      <c r="G13125" s="33"/>
      <c r="H13125" s="33"/>
      <c r="I13125" s="171"/>
      <c r="J13125" s="33"/>
      <c r="K13125" s="33"/>
    </row>
    <row r="13126" spans="2:11" x14ac:dyDescent="0.2">
      <c r="B13126" s="33"/>
      <c r="C13126" s="171"/>
      <c r="D13126" s="33"/>
      <c r="E13126" s="33"/>
      <c r="F13126" s="33"/>
      <c r="G13126" s="33"/>
      <c r="H13126" s="33"/>
      <c r="I13126" s="171"/>
      <c r="J13126" s="33"/>
      <c r="K13126" s="33"/>
    </row>
    <row r="13127" spans="2:11" x14ac:dyDescent="0.2">
      <c r="B13127" s="33"/>
      <c r="C13127" s="171"/>
      <c r="D13127" s="33"/>
      <c r="E13127" s="33"/>
      <c r="F13127" s="33"/>
      <c r="G13127" s="33"/>
      <c r="H13127" s="33"/>
      <c r="I13127" s="171"/>
      <c r="J13127" s="33"/>
      <c r="K13127" s="33"/>
    </row>
    <row r="13128" spans="2:11" x14ac:dyDescent="0.2">
      <c r="B13128" s="33"/>
      <c r="C13128" s="171"/>
      <c r="D13128" s="33"/>
      <c r="E13128" s="33"/>
      <c r="F13128" s="33"/>
      <c r="G13128" s="33"/>
      <c r="H13128" s="33"/>
      <c r="I13128" s="171"/>
      <c r="J13128" s="33"/>
      <c r="K13128" s="33"/>
    </row>
    <row r="13129" spans="2:11" x14ac:dyDescent="0.2">
      <c r="B13129" s="33"/>
      <c r="C13129" s="171"/>
      <c r="D13129" s="33"/>
      <c r="E13129" s="33"/>
      <c r="F13129" s="33"/>
      <c r="G13129" s="33"/>
      <c r="H13129" s="33"/>
      <c r="I13129" s="171"/>
      <c r="J13129" s="33"/>
      <c r="K13129" s="33"/>
    </row>
    <row r="13130" spans="2:11" x14ac:dyDescent="0.2">
      <c r="B13130" s="33"/>
      <c r="C13130" s="171"/>
      <c r="D13130" s="33"/>
      <c r="E13130" s="33"/>
      <c r="F13130" s="33"/>
      <c r="G13130" s="33"/>
      <c r="H13130" s="33"/>
      <c r="I13130" s="171"/>
      <c r="J13130" s="33"/>
      <c r="K13130" s="33"/>
    </row>
    <row r="13131" spans="2:11" x14ac:dyDescent="0.2">
      <c r="B13131" s="33"/>
      <c r="C13131" s="171"/>
      <c r="D13131" s="33"/>
      <c r="E13131" s="33"/>
      <c r="F13131" s="33"/>
      <c r="G13131" s="33"/>
      <c r="H13131" s="33"/>
      <c r="I13131" s="171"/>
      <c r="J13131" s="33"/>
      <c r="K13131" s="33"/>
    </row>
    <row r="13132" spans="2:11" x14ac:dyDescent="0.2">
      <c r="B13132" s="33"/>
      <c r="C13132" s="171"/>
      <c r="D13132" s="33"/>
      <c r="E13132" s="33"/>
      <c r="F13132" s="33"/>
      <c r="G13132" s="33"/>
      <c r="H13132" s="33"/>
      <c r="I13132" s="171"/>
      <c r="J13132" s="33"/>
      <c r="K13132" s="33"/>
    </row>
    <row r="13133" spans="2:11" x14ac:dyDescent="0.2">
      <c r="B13133" s="33"/>
      <c r="C13133" s="171"/>
      <c r="D13133" s="33"/>
      <c r="E13133" s="33"/>
      <c r="F13133" s="33"/>
      <c r="G13133" s="33"/>
      <c r="H13133" s="33"/>
      <c r="I13133" s="171"/>
      <c r="J13133" s="33"/>
      <c r="K13133" s="33"/>
    </row>
    <row r="13134" spans="2:11" x14ac:dyDescent="0.2">
      <c r="B13134" s="33"/>
      <c r="C13134" s="171"/>
      <c r="D13134" s="33"/>
      <c r="E13134" s="33"/>
      <c r="F13134" s="33"/>
      <c r="G13134" s="33"/>
      <c r="H13134" s="33"/>
      <c r="I13134" s="171"/>
      <c r="J13134" s="33"/>
      <c r="K13134" s="33"/>
    </row>
    <row r="13135" spans="2:11" x14ac:dyDescent="0.2">
      <c r="B13135" s="33"/>
      <c r="C13135" s="171"/>
      <c r="D13135" s="33"/>
      <c r="E13135" s="33"/>
      <c r="F13135" s="33"/>
      <c r="G13135" s="33"/>
      <c r="H13135" s="33"/>
      <c r="I13135" s="171"/>
      <c r="J13135" s="33"/>
      <c r="K13135" s="33"/>
    </row>
    <row r="13136" spans="2:11" x14ac:dyDescent="0.2">
      <c r="B13136" s="33"/>
      <c r="C13136" s="171"/>
      <c r="D13136" s="33"/>
      <c r="E13136" s="33"/>
      <c r="F13136" s="33"/>
      <c r="G13136" s="33"/>
      <c r="H13136" s="33"/>
      <c r="I13136" s="171"/>
      <c r="J13136" s="33"/>
      <c r="K13136" s="33"/>
    </row>
    <row r="13137" spans="2:11" x14ac:dyDescent="0.2">
      <c r="B13137" s="33"/>
      <c r="C13137" s="171"/>
      <c r="D13137" s="33"/>
      <c r="E13137" s="33"/>
      <c r="F13137" s="33"/>
      <c r="G13137" s="33"/>
      <c r="H13137" s="33"/>
      <c r="I13137" s="171"/>
      <c r="J13137" s="33"/>
      <c r="K13137" s="33"/>
    </row>
    <row r="13138" spans="2:11" x14ac:dyDescent="0.2">
      <c r="B13138" s="33"/>
      <c r="C13138" s="171"/>
      <c r="D13138" s="33"/>
      <c r="E13138" s="33"/>
      <c r="F13138" s="33"/>
      <c r="G13138" s="33"/>
      <c r="H13138" s="33"/>
      <c r="I13138" s="171"/>
      <c r="J13138" s="33"/>
      <c r="K13138" s="33"/>
    </row>
    <row r="13139" spans="2:11" x14ac:dyDescent="0.2">
      <c r="B13139" s="33"/>
      <c r="C13139" s="171"/>
      <c r="D13139" s="33"/>
      <c r="E13139" s="33"/>
      <c r="F13139" s="33"/>
      <c r="G13139" s="33"/>
      <c r="H13139" s="33"/>
      <c r="I13139" s="171"/>
      <c r="J13139" s="33"/>
      <c r="K13139" s="33"/>
    </row>
    <row r="13140" spans="2:11" x14ac:dyDescent="0.2">
      <c r="B13140" s="33"/>
      <c r="C13140" s="171"/>
      <c r="D13140" s="33"/>
      <c r="E13140" s="33"/>
      <c r="F13140" s="33"/>
      <c r="G13140" s="33"/>
      <c r="H13140" s="33"/>
      <c r="I13140" s="171"/>
      <c r="J13140" s="33"/>
      <c r="K13140" s="33"/>
    </row>
    <row r="13141" spans="2:11" x14ac:dyDescent="0.2">
      <c r="B13141" s="33"/>
      <c r="C13141" s="171"/>
      <c r="D13141" s="33"/>
      <c r="E13141" s="33"/>
      <c r="F13141" s="33"/>
      <c r="G13141" s="33"/>
      <c r="H13141" s="33"/>
      <c r="I13141" s="171"/>
      <c r="J13141" s="33"/>
      <c r="K13141" s="33"/>
    </row>
    <row r="13142" spans="2:11" x14ac:dyDescent="0.2">
      <c r="B13142" s="33"/>
      <c r="C13142" s="171"/>
      <c r="D13142" s="33"/>
      <c r="E13142" s="33"/>
      <c r="F13142" s="33"/>
      <c r="G13142" s="33"/>
      <c r="H13142" s="33"/>
      <c r="I13142" s="171"/>
      <c r="J13142" s="33"/>
      <c r="K13142" s="33"/>
    </row>
    <row r="13143" spans="2:11" x14ac:dyDescent="0.2">
      <c r="B13143" s="33"/>
      <c r="C13143" s="171"/>
      <c r="D13143" s="33"/>
      <c r="E13143" s="33"/>
      <c r="F13143" s="33"/>
      <c r="G13143" s="33"/>
      <c r="H13143" s="33"/>
      <c r="I13143" s="171"/>
      <c r="J13143" s="33"/>
      <c r="K13143" s="33"/>
    </row>
    <row r="13144" spans="2:11" x14ac:dyDescent="0.2">
      <c r="B13144" s="33"/>
      <c r="C13144" s="171"/>
      <c r="D13144" s="33"/>
      <c r="E13144" s="33"/>
      <c r="F13144" s="33"/>
      <c r="G13144" s="33"/>
      <c r="H13144" s="33"/>
      <c r="I13144" s="171"/>
      <c r="J13144" s="33"/>
      <c r="K13144" s="33"/>
    </row>
    <row r="13145" spans="2:11" x14ac:dyDescent="0.2">
      <c r="B13145" s="33"/>
      <c r="C13145" s="171"/>
      <c r="D13145" s="33"/>
      <c r="E13145" s="33"/>
      <c r="F13145" s="33"/>
      <c r="G13145" s="33"/>
      <c r="H13145" s="33"/>
      <c r="I13145" s="171"/>
      <c r="J13145" s="33"/>
      <c r="K13145" s="33"/>
    </row>
    <row r="13146" spans="2:11" x14ac:dyDescent="0.2">
      <c r="B13146" s="33"/>
      <c r="C13146" s="171"/>
      <c r="D13146" s="33"/>
      <c r="E13146" s="33"/>
      <c r="F13146" s="33"/>
      <c r="G13146" s="33"/>
      <c r="H13146" s="33"/>
      <c r="I13146" s="171"/>
      <c r="J13146" s="33"/>
      <c r="K13146" s="33"/>
    </row>
    <row r="13147" spans="2:11" x14ac:dyDescent="0.2">
      <c r="B13147" s="33"/>
      <c r="C13147" s="171"/>
      <c r="D13147" s="33"/>
      <c r="E13147" s="33"/>
      <c r="F13147" s="33"/>
      <c r="G13147" s="33"/>
      <c r="H13147" s="33"/>
      <c r="I13147" s="171"/>
      <c r="J13147" s="33"/>
      <c r="K13147" s="33"/>
    </row>
    <row r="13148" spans="2:11" x14ac:dyDescent="0.2">
      <c r="B13148" s="33"/>
      <c r="C13148" s="171"/>
      <c r="D13148" s="33"/>
      <c r="E13148" s="33"/>
      <c r="F13148" s="33"/>
      <c r="G13148" s="33"/>
      <c r="H13148" s="33"/>
      <c r="I13148" s="171"/>
      <c r="J13148" s="33"/>
      <c r="K13148" s="33"/>
    </row>
    <row r="13149" spans="2:11" x14ac:dyDescent="0.2">
      <c r="B13149" s="33"/>
      <c r="C13149" s="171"/>
      <c r="D13149" s="33"/>
      <c r="E13149" s="33"/>
      <c r="F13149" s="33"/>
      <c r="G13149" s="33"/>
      <c r="H13149" s="33"/>
      <c r="I13149" s="171"/>
      <c r="J13149" s="33"/>
      <c r="K13149" s="33"/>
    </row>
    <row r="13150" spans="2:11" x14ac:dyDescent="0.2">
      <c r="B13150" s="33"/>
      <c r="C13150" s="171"/>
      <c r="D13150" s="33"/>
      <c r="E13150" s="33"/>
      <c r="F13150" s="33"/>
      <c r="G13150" s="33"/>
      <c r="H13150" s="33"/>
      <c r="I13150" s="171"/>
      <c r="J13150" s="33"/>
      <c r="K13150" s="33"/>
    </row>
    <row r="13151" spans="2:11" x14ac:dyDescent="0.2">
      <c r="B13151" s="33"/>
      <c r="C13151" s="171"/>
      <c r="D13151" s="33"/>
      <c r="E13151" s="33"/>
      <c r="F13151" s="33"/>
      <c r="G13151" s="33"/>
      <c r="H13151" s="33"/>
      <c r="I13151" s="171"/>
      <c r="J13151" s="33"/>
      <c r="K13151" s="33"/>
    </row>
    <row r="13152" spans="2:11" x14ac:dyDescent="0.2">
      <c r="B13152" s="33"/>
      <c r="C13152" s="171"/>
      <c r="D13152" s="33"/>
      <c r="E13152" s="33"/>
      <c r="F13152" s="33"/>
      <c r="G13152" s="33"/>
      <c r="H13152" s="33"/>
      <c r="I13152" s="171"/>
      <c r="J13152" s="33"/>
      <c r="K13152" s="33"/>
    </row>
    <row r="13153" spans="2:11" x14ac:dyDescent="0.2">
      <c r="B13153" s="33"/>
      <c r="C13153" s="171"/>
      <c r="D13153" s="33"/>
      <c r="E13153" s="33"/>
      <c r="F13153" s="33"/>
      <c r="G13153" s="33"/>
      <c r="H13153" s="33"/>
      <c r="I13153" s="171"/>
      <c r="J13153" s="33"/>
      <c r="K13153" s="33"/>
    </row>
    <row r="13154" spans="2:11" x14ac:dyDescent="0.2">
      <c r="B13154" s="33"/>
      <c r="C13154" s="171"/>
      <c r="D13154" s="33"/>
      <c r="E13154" s="33"/>
      <c r="F13154" s="33"/>
      <c r="G13154" s="33"/>
      <c r="H13154" s="33"/>
      <c r="I13154" s="171"/>
      <c r="J13154" s="33"/>
      <c r="K13154" s="33"/>
    </row>
    <row r="13155" spans="2:11" x14ac:dyDescent="0.2">
      <c r="B13155" s="33"/>
      <c r="C13155" s="171"/>
      <c r="D13155" s="33"/>
      <c r="E13155" s="33"/>
      <c r="F13155" s="33"/>
      <c r="G13155" s="33"/>
      <c r="H13155" s="33"/>
      <c r="I13155" s="171"/>
      <c r="J13155" s="33"/>
      <c r="K13155" s="33"/>
    </row>
    <row r="13156" spans="2:11" x14ac:dyDescent="0.2">
      <c r="B13156" s="33"/>
      <c r="C13156" s="171"/>
      <c r="D13156" s="33"/>
      <c r="E13156" s="33"/>
      <c r="F13156" s="33"/>
      <c r="G13156" s="33"/>
      <c r="H13156" s="33"/>
      <c r="I13156" s="171"/>
      <c r="J13156" s="33"/>
      <c r="K13156" s="33"/>
    </row>
    <row r="13157" spans="2:11" x14ac:dyDescent="0.2">
      <c r="B13157" s="33"/>
      <c r="C13157" s="171"/>
      <c r="D13157" s="33"/>
      <c r="E13157" s="33"/>
      <c r="F13157" s="33"/>
      <c r="G13157" s="33"/>
      <c r="H13157" s="33"/>
      <c r="I13157" s="171"/>
      <c r="J13157" s="33"/>
      <c r="K13157" s="33"/>
    </row>
    <row r="13158" spans="2:11" x14ac:dyDescent="0.2">
      <c r="B13158" s="33"/>
      <c r="C13158" s="171"/>
      <c r="D13158" s="33"/>
      <c r="E13158" s="33"/>
      <c r="F13158" s="33"/>
      <c r="G13158" s="33"/>
      <c r="H13158" s="33"/>
      <c r="I13158" s="171"/>
      <c r="J13158" s="33"/>
      <c r="K13158" s="33"/>
    </row>
    <row r="13159" spans="2:11" x14ac:dyDescent="0.2">
      <c r="B13159" s="33"/>
      <c r="C13159" s="171"/>
      <c r="D13159" s="33"/>
      <c r="E13159" s="33"/>
      <c r="F13159" s="33"/>
      <c r="G13159" s="33"/>
      <c r="H13159" s="33"/>
      <c r="I13159" s="171"/>
      <c r="J13159" s="33"/>
      <c r="K13159" s="33"/>
    </row>
    <row r="13160" spans="2:11" x14ac:dyDescent="0.2">
      <c r="B13160" s="33"/>
      <c r="C13160" s="171"/>
      <c r="D13160" s="33"/>
      <c r="E13160" s="33"/>
      <c r="F13160" s="33"/>
      <c r="G13160" s="33"/>
      <c r="H13160" s="33"/>
      <c r="I13160" s="171"/>
      <c r="J13160" s="33"/>
      <c r="K13160" s="33"/>
    </row>
    <row r="13161" spans="2:11" x14ac:dyDescent="0.2">
      <c r="B13161" s="33"/>
      <c r="C13161" s="171"/>
      <c r="D13161" s="33"/>
      <c r="E13161" s="33"/>
      <c r="F13161" s="33"/>
      <c r="G13161" s="33"/>
      <c r="H13161" s="33"/>
      <c r="I13161" s="171"/>
      <c r="J13161" s="33"/>
      <c r="K13161" s="33"/>
    </row>
    <row r="13162" spans="2:11" x14ac:dyDescent="0.2">
      <c r="B13162" s="33"/>
      <c r="C13162" s="171"/>
      <c r="D13162" s="33"/>
      <c r="E13162" s="33"/>
      <c r="F13162" s="33"/>
      <c r="G13162" s="33"/>
      <c r="H13162" s="33"/>
      <c r="I13162" s="171"/>
      <c r="J13162" s="33"/>
      <c r="K13162" s="33"/>
    </row>
    <row r="13163" spans="2:11" x14ac:dyDescent="0.2">
      <c r="B13163" s="33"/>
      <c r="C13163" s="171"/>
      <c r="D13163" s="33"/>
      <c r="E13163" s="33"/>
      <c r="F13163" s="33"/>
      <c r="G13163" s="33"/>
      <c r="H13163" s="33"/>
      <c r="I13163" s="171"/>
      <c r="J13163" s="33"/>
      <c r="K13163" s="33"/>
    </row>
    <row r="13164" spans="2:11" x14ac:dyDescent="0.2">
      <c r="B13164" s="33"/>
      <c r="C13164" s="171"/>
      <c r="D13164" s="33"/>
      <c r="E13164" s="33"/>
      <c r="F13164" s="33"/>
      <c r="G13164" s="33"/>
      <c r="H13164" s="33"/>
      <c r="I13164" s="171"/>
      <c r="J13164" s="33"/>
      <c r="K13164" s="33"/>
    </row>
    <row r="13165" spans="2:11" x14ac:dyDescent="0.2">
      <c r="B13165" s="33"/>
      <c r="C13165" s="171"/>
      <c r="D13165" s="33"/>
      <c r="E13165" s="33"/>
      <c r="F13165" s="33"/>
      <c r="G13165" s="33"/>
      <c r="H13165" s="33"/>
      <c r="I13165" s="171"/>
      <c r="J13165" s="33"/>
      <c r="K13165" s="33"/>
    </row>
    <row r="13166" spans="2:11" x14ac:dyDescent="0.2">
      <c r="B13166" s="33"/>
      <c r="C13166" s="171"/>
      <c r="D13166" s="33"/>
      <c r="E13166" s="33"/>
      <c r="F13166" s="33"/>
      <c r="G13166" s="33"/>
      <c r="H13166" s="33"/>
      <c r="I13166" s="171"/>
      <c r="J13166" s="33"/>
      <c r="K13166" s="33"/>
    </row>
    <row r="13167" spans="2:11" x14ac:dyDescent="0.2">
      <c r="B13167" s="33"/>
      <c r="C13167" s="171"/>
      <c r="D13167" s="33"/>
      <c r="E13167" s="33"/>
      <c r="F13167" s="33"/>
      <c r="G13167" s="33"/>
      <c r="H13167" s="33"/>
      <c r="I13167" s="171"/>
      <c r="J13167" s="33"/>
      <c r="K13167" s="33"/>
    </row>
    <row r="13168" spans="2:11" x14ac:dyDescent="0.2">
      <c r="B13168" s="33"/>
      <c r="C13168" s="171"/>
      <c r="D13168" s="33"/>
      <c r="E13168" s="33"/>
      <c r="F13168" s="33"/>
      <c r="G13168" s="33"/>
      <c r="H13168" s="33"/>
      <c r="I13168" s="171"/>
      <c r="J13168" s="33"/>
      <c r="K13168" s="33"/>
    </row>
    <row r="13169" spans="2:11" x14ac:dyDescent="0.2">
      <c r="B13169" s="33"/>
      <c r="C13169" s="171"/>
      <c r="D13169" s="33"/>
      <c r="E13169" s="33"/>
      <c r="F13169" s="33"/>
      <c r="G13169" s="33"/>
      <c r="H13169" s="33"/>
      <c r="I13169" s="171"/>
      <c r="J13169" s="33"/>
      <c r="K13169" s="33"/>
    </row>
    <row r="13170" spans="2:11" x14ac:dyDescent="0.2">
      <c r="B13170" s="33"/>
      <c r="C13170" s="171"/>
      <c r="D13170" s="33"/>
      <c r="E13170" s="33"/>
      <c r="F13170" s="33"/>
      <c r="G13170" s="33"/>
      <c r="H13170" s="33"/>
      <c r="I13170" s="171"/>
      <c r="J13170" s="33"/>
      <c r="K13170" s="33"/>
    </row>
    <row r="13171" spans="2:11" x14ac:dyDescent="0.2">
      <c r="B13171" s="33"/>
      <c r="C13171" s="171"/>
      <c r="D13171" s="33"/>
      <c r="E13171" s="33"/>
      <c r="F13171" s="33"/>
      <c r="G13171" s="33"/>
      <c r="H13171" s="33"/>
      <c r="I13171" s="171"/>
      <c r="J13171" s="33"/>
      <c r="K13171" s="33"/>
    </row>
    <row r="13172" spans="2:11" x14ac:dyDescent="0.2">
      <c r="B13172" s="33"/>
      <c r="C13172" s="171"/>
      <c r="D13172" s="33"/>
      <c r="E13172" s="33"/>
      <c r="F13172" s="33"/>
      <c r="G13172" s="33"/>
      <c r="H13172" s="33"/>
      <c r="I13172" s="171"/>
      <c r="J13172" s="33"/>
      <c r="K13172" s="33"/>
    </row>
    <row r="13173" spans="2:11" x14ac:dyDescent="0.2">
      <c r="B13173" s="33"/>
      <c r="C13173" s="171"/>
      <c r="D13173" s="33"/>
      <c r="E13173" s="33"/>
      <c r="F13173" s="33"/>
      <c r="G13173" s="33"/>
      <c r="H13173" s="33"/>
      <c r="I13173" s="171"/>
      <c r="J13173" s="33"/>
      <c r="K13173" s="33"/>
    </row>
    <row r="13174" spans="2:11" x14ac:dyDescent="0.2">
      <c r="B13174" s="33"/>
      <c r="C13174" s="171"/>
      <c r="D13174" s="33"/>
      <c r="E13174" s="33"/>
      <c r="F13174" s="33"/>
      <c r="G13174" s="33"/>
      <c r="H13174" s="33"/>
      <c r="I13174" s="171"/>
      <c r="J13174" s="33"/>
      <c r="K13174" s="33"/>
    </row>
    <row r="13175" spans="2:11" x14ac:dyDescent="0.2">
      <c r="B13175" s="33"/>
      <c r="C13175" s="171"/>
      <c r="D13175" s="33"/>
      <c r="E13175" s="33"/>
      <c r="F13175" s="33"/>
      <c r="G13175" s="33"/>
      <c r="H13175" s="33"/>
      <c r="I13175" s="171"/>
      <c r="J13175" s="33"/>
      <c r="K13175" s="33"/>
    </row>
    <row r="13176" spans="2:11" x14ac:dyDescent="0.2">
      <c r="B13176" s="33"/>
      <c r="C13176" s="171"/>
      <c r="D13176" s="33"/>
      <c r="E13176" s="33"/>
      <c r="F13176" s="33"/>
      <c r="G13176" s="33"/>
      <c r="H13176" s="33"/>
      <c r="I13176" s="171"/>
      <c r="J13176" s="33"/>
      <c r="K13176" s="33"/>
    </row>
    <row r="13177" spans="2:11" x14ac:dyDescent="0.2">
      <c r="B13177" s="33"/>
      <c r="C13177" s="171"/>
      <c r="D13177" s="33"/>
      <c r="E13177" s="33"/>
      <c r="F13177" s="33"/>
      <c r="G13177" s="33"/>
      <c r="H13177" s="33"/>
      <c r="I13177" s="171"/>
      <c r="J13177" s="33"/>
      <c r="K13177" s="33"/>
    </row>
    <row r="13178" spans="2:11" x14ac:dyDescent="0.2">
      <c r="B13178" s="33"/>
      <c r="C13178" s="171"/>
      <c r="D13178" s="33"/>
      <c r="E13178" s="33"/>
      <c r="F13178" s="33"/>
      <c r="G13178" s="33"/>
      <c r="H13178" s="33"/>
      <c r="I13178" s="171"/>
      <c r="J13178" s="33"/>
      <c r="K13178" s="33"/>
    </row>
    <row r="13179" spans="2:11" x14ac:dyDescent="0.2">
      <c r="B13179" s="33"/>
      <c r="C13179" s="171"/>
      <c r="D13179" s="33"/>
      <c r="E13179" s="33"/>
      <c r="F13179" s="33"/>
      <c r="G13179" s="33"/>
      <c r="H13179" s="33"/>
      <c r="I13179" s="171"/>
      <c r="J13179" s="33"/>
      <c r="K13179" s="33"/>
    </row>
    <row r="13180" spans="2:11" x14ac:dyDescent="0.2">
      <c r="B13180" s="33"/>
      <c r="C13180" s="171"/>
      <c r="D13180" s="33"/>
      <c r="E13180" s="33"/>
      <c r="F13180" s="33"/>
      <c r="G13180" s="33"/>
      <c r="H13180" s="33"/>
      <c r="I13180" s="171"/>
      <c r="J13180" s="33"/>
      <c r="K13180" s="33"/>
    </row>
    <row r="13181" spans="2:11" x14ac:dyDescent="0.2">
      <c r="B13181" s="33"/>
      <c r="C13181" s="171"/>
      <c r="D13181" s="33"/>
      <c r="E13181" s="33"/>
      <c r="F13181" s="33"/>
      <c r="G13181" s="33"/>
      <c r="H13181" s="33"/>
      <c r="I13181" s="171"/>
      <c r="J13181" s="33"/>
      <c r="K13181" s="33"/>
    </row>
    <row r="13182" spans="2:11" x14ac:dyDescent="0.2">
      <c r="B13182" s="33"/>
      <c r="C13182" s="171"/>
      <c r="D13182" s="33"/>
      <c r="E13182" s="33"/>
      <c r="F13182" s="33"/>
      <c r="G13182" s="33"/>
      <c r="H13182" s="33"/>
      <c r="I13182" s="171"/>
      <c r="J13182" s="33"/>
      <c r="K13182" s="33"/>
    </row>
    <row r="13183" spans="2:11" x14ac:dyDescent="0.2">
      <c r="B13183" s="33"/>
      <c r="C13183" s="171"/>
      <c r="D13183" s="33"/>
      <c r="E13183" s="33"/>
      <c r="F13183" s="33"/>
      <c r="G13183" s="33"/>
      <c r="H13183" s="33"/>
      <c r="I13183" s="171"/>
      <c r="J13183" s="33"/>
      <c r="K13183" s="33"/>
    </row>
    <row r="13184" spans="2:11" x14ac:dyDescent="0.2">
      <c r="B13184" s="33"/>
      <c r="C13184" s="171"/>
      <c r="D13184" s="33"/>
      <c r="E13184" s="33"/>
      <c r="F13184" s="33"/>
      <c r="G13184" s="33"/>
      <c r="H13184" s="33"/>
      <c r="I13184" s="171"/>
      <c r="J13184" s="33"/>
      <c r="K13184" s="33"/>
    </row>
    <row r="13185" spans="2:11" x14ac:dyDescent="0.2">
      <c r="B13185" s="33"/>
      <c r="C13185" s="171"/>
      <c r="D13185" s="33"/>
      <c r="E13185" s="33"/>
      <c r="F13185" s="33"/>
      <c r="G13185" s="33"/>
      <c r="H13185" s="33"/>
      <c r="I13185" s="171"/>
      <c r="J13185" s="33"/>
      <c r="K13185" s="33"/>
    </row>
    <row r="13186" spans="2:11" x14ac:dyDescent="0.2">
      <c r="B13186" s="33"/>
      <c r="C13186" s="171"/>
      <c r="D13186" s="33"/>
      <c r="E13186" s="33"/>
      <c r="F13186" s="33"/>
      <c r="G13186" s="33"/>
      <c r="H13186" s="33"/>
      <c r="I13186" s="171"/>
      <c r="J13186" s="33"/>
      <c r="K13186" s="33"/>
    </row>
    <row r="13187" spans="2:11" x14ac:dyDescent="0.2">
      <c r="B13187" s="33"/>
      <c r="C13187" s="171"/>
      <c r="D13187" s="33"/>
      <c r="E13187" s="33"/>
      <c r="F13187" s="33"/>
      <c r="G13187" s="33"/>
      <c r="H13187" s="33"/>
      <c r="I13187" s="171"/>
      <c r="J13187" s="33"/>
      <c r="K13187" s="33"/>
    </row>
    <row r="13188" spans="2:11" x14ac:dyDescent="0.2">
      <c r="B13188" s="33"/>
      <c r="C13188" s="171"/>
      <c r="D13188" s="33"/>
      <c r="E13188" s="33"/>
      <c r="F13188" s="33"/>
      <c r="G13188" s="33"/>
      <c r="H13188" s="33"/>
      <c r="I13188" s="171"/>
      <c r="J13188" s="33"/>
      <c r="K13188" s="33"/>
    </row>
    <row r="13189" spans="2:11" x14ac:dyDescent="0.2">
      <c r="B13189" s="33"/>
      <c r="C13189" s="171"/>
      <c r="D13189" s="33"/>
      <c r="E13189" s="33"/>
      <c r="F13189" s="33"/>
      <c r="G13189" s="33"/>
      <c r="H13189" s="33"/>
      <c r="I13189" s="171"/>
      <c r="J13189" s="33"/>
      <c r="K13189" s="33"/>
    </row>
    <row r="13190" spans="2:11" x14ac:dyDescent="0.2">
      <c r="B13190" s="33"/>
      <c r="C13190" s="171"/>
      <c r="D13190" s="33"/>
      <c r="E13190" s="33"/>
      <c r="F13190" s="33"/>
      <c r="G13190" s="33"/>
      <c r="H13190" s="33"/>
      <c r="I13190" s="171"/>
      <c r="J13190" s="33"/>
      <c r="K13190" s="33"/>
    </row>
    <row r="13191" spans="2:11" x14ac:dyDescent="0.2">
      <c r="B13191" s="33"/>
      <c r="C13191" s="171"/>
      <c r="D13191" s="33"/>
      <c r="E13191" s="33"/>
      <c r="F13191" s="33"/>
      <c r="G13191" s="33"/>
      <c r="H13191" s="33"/>
      <c r="I13191" s="171"/>
      <c r="J13191" s="33"/>
      <c r="K13191" s="33"/>
    </row>
    <row r="13192" spans="2:11" x14ac:dyDescent="0.2">
      <c r="B13192" s="33"/>
      <c r="C13192" s="171"/>
      <c r="D13192" s="33"/>
      <c r="E13192" s="33"/>
      <c r="F13192" s="33"/>
      <c r="G13192" s="33"/>
      <c r="H13192" s="33"/>
      <c r="I13192" s="171"/>
      <c r="J13192" s="33"/>
      <c r="K13192" s="33"/>
    </row>
    <row r="13193" spans="2:11" x14ac:dyDescent="0.2">
      <c r="B13193" s="33"/>
      <c r="C13193" s="171"/>
      <c r="D13193" s="33"/>
      <c r="E13193" s="33"/>
      <c r="F13193" s="33"/>
      <c r="G13193" s="33"/>
      <c r="H13193" s="33"/>
      <c r="I13193" s="171"/>
      <c r="J13193" s="33"/>
      <c r="K13193" s="33"/>
    </row>
    <row r="13194" spans="2:11" x14ac:dyDescent="0.2">
      <c r="B13194" s="33"/>
      <c r="C13194" s="171"/>
      <c r="D13194" s="33"/>
      <c r="E13194" s="33"/>
      <c r="F13194" s="33"/>
      <c r="G13194" s="33"/>
      <c r="H13194" s="33"/>
      <c r="I13194" s="171"/>
      <c r="J13194" s="33"/>
      <c r="K13194" s="33"/>
    </row>
    <row r="13195" spans="2:11" x14ac:dyDescent="0.2">
      <c r="B13195" s="33"/>
      <c r="C13195" s="171"/>
      <c r="D13195" s="33"/>
      <c r="E13195" s="33"/>
      <c r="F13195" s="33"/>
      <c r="G13195" s="33"/>
      <c r="H13195" s="33"/>
      <c r="I13195" s="171"/>
      <c r="J13195" s="33"/>
      <c r="K13195" s="33"/>
    </row>
    <row r="13196" spans="2:11" x14ac:dyDescent="0.2">
      <c r="B13196" s="33"/>
      <c r="C13196" s="171"/>
      <c r="D13196" s="33"/>
      <c r="E13196" s="33"/>
      <c r="F13196" s="33"/>
      <c r="G13196" s="33"/>
      <c r="H13196" s="33"/>
      <c r="I13196" s="171"/>
      <c r="J13196" s="33"/>
      <c r="K13196" s="33"/>
    </row>
    <row r="13197" spans="2:11" x14ac:dyDescent="0.2">
      <c r="B13197" s="33"/>
      <c r="C13197" s="171"/>
      <c r="D13197" s="33"/>
      <c r="E13197" s="33"/>
      <c r="F13197" s="33"/>
      <c r="G13197" s="33"/>
      <c r="H13197" s="33"/>
      <c r="I13197" s="171"/>
      <c r="J13197" s="33"/>
      <c r="K13197" s="33"/>
    </row>
    <row r="13198" spans="2:11" x14ac:dyDescent="0.2">
      <c r="B13198" s="33"/>
      <c r="C13198" s="171"/>
      <c r="D13198" s="33"/>
      <c r="E13198" s="33"/>
      <c r="F13198" s="33"/>
      <c r="G13198" s="33"/>
      <c r="H13198" s="33"/>
      <c r="I13198" s="171"/>
      <c r="J13198" s="33"/>
      <c r="K13198" s="33"/>
    </row>
    <row r="13199" spans="2:11" x14ac:dyDescent="0.2">
      <c r="B13199" s="33"/>
      <c r="C13199" s="171"/>
      <c r="D13199" s="33"/>
      <c r="E13199" s="33"/>
      <c r="F13199" s="33"/>
      <c r="G13199" s="33"/>
      <c r="H13199" s="33"/>
      <c r="I13199" s="171"/>
      <c r="J13199" s="33"/>
      <c r="K13199" s="33"/>
    </row>
    <row r="13200" spans="2:11" x14ac:dyDescent="0.2">
      <c r="B13200" s="33"/>
      <c r="C13200" s="171"/>
      <c r="D13200" s="33"/>
      <c r="E13200" s="33"/>
      <c r="F13200" s="33"/>
      <c r="G13200" s="33"/>
      <c r="H13200" s="33"/>
      <c r="I13200" s="171"/>
      <c r="J13200" s="33"/>
      <c r="K13200" s="33"/>
    </row>
    <row r="13201" spans="2:11" x14ac:dyDescent="0.2">
      <c r="B13201" s="33"/>
      <c r="C13201" s="171"/>
      <c r="D13201" s="33"/>
      <c r="E13201" s="33"/>
      <c r="F13201" s="33"/>
      <c r="G13201" s="33"/>
      <c r="H13201" s="33"/>
      <c r="I13201" s="171"/>
      <c r="J13201" s="33"/>
      <c r="K13201" s="33"/>
    </row>
    <row r="13202" spans="2:11" x14ac:dyDescent="0.2">
      <c r="B13202" s="33"/>
      <c r="C13202" s="171"/>
      <c r="D13202" s="33"/>
      <c r="E13202" s="33"/>
      <c r="F13202" s="33"/>
      <c r="G13202" s="33"/>
      <c r="H13202" s="33"/>
      <c r="I13202" s="171"/>
      <c r="J13202" s="33"/>
      <c r="K13202" s="33"/>
    </row>
    <row r="13203" spans="2:11" x14ac:dyDescent="0.2">
      <c r="B13203" s="33"/>
      <c r="C13203" s="171"/>
      <c r="D13203" s="33"/>
      <c r="E13203" s="33"/>
      <c r="F13203" s="33"/>
      <c r="G13203" s="33"/>
      <c r="H13203" s="33"/>
      <c r="I13203" s="171"/>
      <c r="J13203" s="33"/>
      <c r="K13203" s="33"/>
    </row>
    <row r="13204" spans="2:11" x14ac:dyDescent="0.2">
      <c r="B13204" s="33"/>
      <c r="C13204" s="171"/>
      <c r="D13204" s="33"/>
      <c r="E13204" s="33"/>
      <c r="F13204" s="33"/>
      <c r="G13204" s="33"/>
      <c r="H13204" s="33"/>
      <c r="I13204" s="171"/>
      <c r="J13204" s="33"/>
      <c r="K13204" s="33"/>
    </row>
    <row r="13205" spans="2:11" x14ac:dyDescent="0.2">
      <c r="B13205" s="33"/>
      <c r="C13205" s="171"/>
      <c r="D13205" s="33"/>
      <c r="E13205" s="33"/>
      <c r="F13205" s="33"/>
      <c r="G13205" s="33"/>
      <c r="H13205" s="33"/>
      <c r="I13205" s="171"/>
      <c r="J13205" s="33"/>
      <c r="K13205" s="33"/>
    </row>
    <row r="13206" spans="2:11" x14ac:dyDescent="0.2">
      <c r="B13206" s="33"/>
      <c r="C13206" s="171"/>
      <c r="D13206" s="33"/>
      <c r="E13206" s="33"/>
      <c r="F13206" s="33"/>
      <c r="G13206" s="33"/>
      <c r="H13206" s="33"/>
      <c r="I13206" s="171"/>
      <c r="J13206" s="33"/>
      <c r="K13206" s="33"/>
    </row>
    <row r="13207" spans="2:11" x14ac:dyDescent="0.2">
      <c r="B13207" s="33"/>
      <c r="C13207" s="171"/>
      <c r="D13207" s="33"/>
      <c r="E13207" s="33"/>
      <c r="F13207" s="33"/>
      <c r="G13207" s="33"/>
      <c r="H13207" s="33"/>
      <c r="I13207" s="171"/>
      <c r="J13207" s="33"/>
      <c r="K13207" s="33"/>
    </row>
    <row r="13208" spans="2:11" x14ac:dyDescent="0.2">
      <c r="B13208" s="33"/>
      <c r="C13208" s="171"/>
      <c r="D13208" s="33"/>
      <c r="E13208" s="33"/>
      <c r="F13208" s="33"/>
      <c r="G13208" s="33"/>
      <c r="H13208" s="33"/>
      <c r="I13208" s="171"/>
      <c r="J13208" s="33"/>
      <c r="K13208" s="33"/>
    </row>
    <row r="13209" spans="2:11" x14ac:dyDescent="0.2">
      <c r="B13209" s="33"/>
      <c r="C13209" s="171"/>
      <c r="D13209" s="33"/>
      <c r="E13209" s="33"/>
      <c r="F13209" s="33"/>
      <c r="G13209" s="33"/>
      <c r="H13209" s="33"/>
      <c r="I13209" s="171"/>
      <c r="J13209" s="33"/>
      <c r="K13209" s="33"/>
    </row>
    <row r="13210" spans="2:11" x14ac:dyDescent="0.2">
      <c r="B13210" s="33"/>
      <c r="C13210" s="171"/>
      <c r="D13210" s="33"/>
      <c r="E13210" s="33"/>
      <c r="F13210" s="33"/>
      <c r="G13210" s="33"/>
      <c r="H13210" s="33"/>
      <c r="I13210" s="171"/>
      <c r="J13210" s="33"/>
      <c r="K13210" s="33"/>
    </row>
    <row r="13211" spans="2:11" x14ac:dyDescent="0.2">
      <c r="B13211" s="33"/>
      <c r="C13211" s="171"/>
      <c r="D13211" s="33"/>
      <c r="E13211" s="33"/>
      <c r="F13211" s="33"/>
      <c r="G13211" s="33"/>
      <c r="H13211" s="33"/>
      <c r="I13211" s="171"/>
      <c r="J13211" s="33"/>
      <c r="K13211" s="33"/>
    </row>
    <row r="13212" spans="2:11" x14ac:dyDescent="0.2">
      <c r="B13212" s="33"/>
      <c r="C13212" s="171"/>
      <c r="D13212" s="33"/>
      <c r="E13212" s="33"/>
      <c r="F13212" s="33"/>
      <c r="G13212" s="33"/>
      <c r="H13212" s="33"/>
      <c r="I13212" s="171"/>
      <c r="J13212" s="33"/>
      <c r="K13212" s="33"/>
    </row>
    <row r="13213" spans="2:11" x14ac:dyDescent="0.2">
      <c r="B13213" s="33"/>
      <c r="C13213" s="171"/>
      <c r="D13213" s="33"/>
      <c r="E13213" s="33"/>
      <c r="F13213" s="33"/>
      <c r="G13213" s="33"/>
      <c r="H13213" s="33"/>
      <c r="I13213" s="171"/>
      <c r="J13213" s="33"/>
      <c r="K13213" s="33"/>
    </row>
    <row r="13214" spans="2:11" x14ac:dyDescent="0.2">
      <c r="B13214" s="33"/>
      <c r="C13214" s="171"/>
      <c r="D13214" s="33"/>
      <c r="E13214" s="33"/>
      <c r="F13214" s="33"/>
      <c r="G13214" s="33"/>
      <c r="H13214" s="33"/>
      <c r="I13214" s="171"/>
      <c r="J13214" s="33"/>
      <c r="K13214" s="33"/>
    </row>
    <row r="13215" spans="2:11" x14ac:dyDescent="0.2">
      <c r="B13215" s="33"/>
      <c r="C13215" s="171"/>
      <c r="D13215" s="33"/>
      <c r="E13215" s="33"/>
      <c r="F13215" s="33"/>
      <c r="G13215" s="33"/>
      <c r="H13215" s="33"/>
      <c r="I13215" s="171"/>
      <c r="J13215" s="33"/>
      <c r="K13215" s="33"/>
    </row>
    <row r="13216" spans="2:11" x14ac:dyDescent="0.2">
      <c r="B13216" s="33"/>
      <c r="C13216" s="171"/>
      <c r="D13216" s="33"/>
      <c r="E13216" s="33"/>
      <c r="F13216" s="33"/>
      <c r="G13216" s="33"/>
      <c r="H13216" s="33"/>
      <c r="I13216" s="171"/>
      <c r="J13216" s="33"/>
      <c r="K13216" s="33"/>
    </row>
    <row r="13217" spans="2:11" x14ac:dyDescent="0.2">
      <c r="B13217" s="33"/>
      <c r="C13217" s="171"/>
      <c r="D13217" s="33"/>
      <c r="E13217" s="33"/>
      <c r="F13217" s="33"/>
      <c r="G13217" s="33"/>
      <c r="H13217" s="33"/>
      <c r="I13217" s="171"/>
      <c r="J13217" s="33"/>
      <c r="K13217" s="33"/>
    </row>
    <row r="13218" spans="2:11" x14ac:dyDescent="0.2">
      <c r="B13218" s="33"/>
      <c r="C13218" s="171"/>
      <c r="D13218" s="33"/>
      <c r="E13218" s="33"/>
      <c r="F13218" s="33"/>
      <c r="G13218" s="33"/>
      <c r="H13218" s="33"/>
      <c r="I13218" s="171"/>
      <c r="J13218" s="33"/>
      <c r="K13218" s="33"/>
    </row>
    <row r="13219" spans="2:11" x14ac:dyDescent="0.2">
      <c r="B13219" s="33"/>
      <c r="C13219" s="171"/>
      <c r="D13219" s="33"/>
      <c r="E13219" s="33"/>
      <c r="F13219" s="33"/>
      <c r="G13219" s="33"/>
      <c r="H13219" s="33"/>
      <c r="I13219" s="171"/>
      <c r="J13219" s="33"/>
      <c r="K13219" s="33"/>
    </row>
    <row r="13220" spans="2:11" x14ac:dyDescent="0.2">
      <c r="B13220" s="33"/>
      <c r="C13220" s="171"/>
      <c r="D13220" s="33"/>
      <c r="E13220" s="33"/>
      <c r="F13220" s="33"/>
      <c r="G13220" s="33"/>
      <c r="H13220" s="33"/>
      <c r="I13220" s="171"/>
      <c r="J13220" s="33"/>
      <c r="K13220" s="33"/>
    </row>
    <row r="13221" spans="2:11" x14ac:dyDescent="0.2">
      <c r="B13221" s="33"/>
      <c r="C13221" s="171"/>
      <c r="D13221" s="33"/>
      <c r="E13221" s="33"/>
      <c r="F13221" s="33"/>
      <c r="G13221" s="33"/>
      <c r="H13221" s="33"/>
      <c r="I13221" s="171"/>
      <c r="J13221" s="33"/>
      <c r="K13221" s="33"/>
    </row>
    <row r="13222" spans="2:11" x14ac:dyDescent="0.2">
      <c r="B13222" s="33"/>
      <c r="C13222" s="171"/>
      <c r="D13222" s="33"/>
      <c r="E13222" s="33"/>
      <c r="F13222" s="33"/>
      <c r="G13222" s="33"/>
      <c r="H13222" s="33"/>
      <c r="I13222" s="171"/>
      <c r="J13222" s="33"/>
      <c r="K13222" s="33"/>
    </row>
    <row r="13223" spans="2:11" x14ac:dyDescent="0.2">
      <c r="B13223" s="33"/>
      <c r="C13223" s="171"/>
      <c r="D13223" s="33"/>
      <c r="E13223" s="33"/>
      <c r="F13223" s="33"/>
      <c r="G13223" s="33"/>
      <c r="H13223" s="33"/>
      <c r="I13223" s="171"/>
      <c r="J13223" s="33"/>
      <c r="K13223" s="33"/>
    </row>
    <row r="13224" spans="2:11" x14ac:dyDescent="0.2">
      <c r="B13224" s="33"/>
      <c r="C13224" s="171"/>
      <c r="D13224" s="33"/>
      <c r="E13224" s="33"/>
      <c r="F13224" s="33"/>
      <c r="G13224" s="33"/>
      <c r="H13224" s="33"/>
      <c r="I13224" s="171"/>
      <c r="J13224" s="33"/>
      <c r="K13224" s="33"/>
    </row>
    <row r="13225" spans="2:11" x14ac:dyDescent="0.2">
      <c r="B13225" s="33"/>
      <c r="C13225" s="171"/>
      <c r="D13225" s="33"/>
      <c r="E13225" s="33"/>
      <c r="F13225" s="33"/>
      <c r="G13225" s="33"/>
      <c r="H13225" s="33"/>
      <c r="I13225" s="171"/>
      <c r="J13225" s="33"/>
      <c r="K13225" s="33"/>
    </row>
    <row r="13226" spans="2:11" x14ac:dyDescent="0.2">
      <c r="B13226" s="33"/>
      <c r="C13226" s="171"/>
      <c r="D13226" s="33"/>
      <c r="E13226" s="33"/>
      <c r="F13226" s="33"/>
      <c r="G13226" s="33"/>
      <c r="H13226" s="33"/>
      <c r="I13226" s="171"/>
      <c r="J13226" s="33"/>
      <c r="K13226" s="33"/>
    </row>
    <row r="13227" spans="2:11" x14ac:dyDescent="0.2">
      <c r="B13227" s="33"/>
      <c r="C13227" s="171"/>
      <c r="D13227" s="33"/>
      <c r="E13227" s="33"/>
      <c r="F13227" s="33"/>
      <c r="G13227" s="33"/>
      <c r="H13227" s="33"/>
      <c r="I13227" s="171"/>
      <c r="J13227" s="33"/>
      <c r="K13227" s="33"/>
    </row>
    <row r="13228" spans="2:11" x14ac:dyDescent="0.2">
      <c r="B13228" s="33"/>
      <c r="C13228" s="171"/>
      <c r="D13228" s="33"/>
      <c r="E13228" s="33"/>
      <c r="F13228" s="33"/>
      <c r="G13228" s="33"/>
      <c r="H13228" s="33"/>
      <c r="I13228" s="171"/>
      <c r="J13228" s="33"/>
      <c r="K13228" s="33"/>
    </row>
    <row r="13229" spans="2:11" x14ac:dyDescent="0.2">
      <c r="B13229" s="33"/>
      <c r="C13229" s="171"/>
      <c r="D13229" s="33"/>
      <c r="E13229" s="33"/>
      <c r="F13229" s="33"/>
      <c r="G13229" s="33"/>
      <c r="H13229" s="33"/>
      <c r="I13229" s="171"/>
      <c r="J13229" s="33"/>
      <c r="K13229" s="33"/>
    </row>
    <row r="13230" spans="2:11" x14ac:dyDescent="0.2">
      <c r="B13230" s="33"/>
      <c r="C13230" s="171"/>
      <c r="D13230" s="33"/>
      <c r="E13230" s="33"/>
      <c r="F13230" s="33"/>
      <c r="G13230" s="33"/>
      <c r="H13230" s="33"/>
      <c r="I13230" s="171"/>
      <c r="J13230" s="33"/>
      <c r="K13230" s="33"/>
    </row>
    <row r="13231" spans="2:11" x14ac:dyDescent="0.2">
      <c r="B13231" s="33"/>
      <c r="C13231" s="171"/>
      <c r="D13231" s="33"/>
      <c r="E13231" s="33"/>
      <c r="F13231" s="33"/>
      <c r="G13231" s="33"/>
      <c r="H13231" s="33"/>
      <c r="I13231" s="171"/>
      <c r="J13231" s="33"/>
      <c r="K13231" s="33"/>
    </row>
    <row r="13232" spans="2:11" x14ac:dyDescent="0.2">
      <c r="B13232" s="33"/>
      <c r="C13232" s="171"/>
      <c r="D13232" s="33"/>
      <c r="E13232" s="33"/>
      <c r="F13232" s="33"/>
      <c r="G13232" s="33"/>
      <c r="H13232" s="33"/>
      <c r="I13232" s="171"/>
      <c r="J13232" s="33"/>
      <c r="K13232" s="33"/>
    </row>
    <row r="13233" spans="2:11" x14ac:dyDescent="0.2">
      <c r="B13233" s="33"/>
      <c r="C13233" s="171"/>
      <c r="D13233" s="33"/>
      <c r="E13233" s="33"/>
      <c r="F13233" s="33"/>
      <c r="G13233" s="33"/>
      <c r="H13233" s="33"/>
      <c r="I13233" s="171"/>
      <c r="J13233" s="33"/>
      <c r="K13233" s="33"/>
    </row>
    <row r="13234" spans="2:11" x14ac:dyDescent="0.2">
      <c r="B13234" s="33"/>
      <c r="C13234" s="171"/>
      <c r="D13234" s="33"/>
      <c r="E13234" s="33"/>
      <c r="F13234" s="33"/>
      <c r="G13234" s="33"/>
      <c r="H13234" s="33"/>
      <c r="I13234" s="171"/>
      <c r="J13234" s="33"/>
      <c r="K13234" s="33"/>
    </row>
    <row r="13235" spans="2:11" x14ac:dyDescent="0.2">
      <c r="B13235" s="33"/>
      <c r="C13235" s="171"/>
      <c r="D13235" s="33"/>
      <c r="E13235" s="33"/>
      <c r="F13235" s="33"/>
      <c r="G13235" s="33"/>
      <c r="H13235" s="33"/>
      <c r="I13235" s="171"/>
      <c r="J13235" s="33"/>
      <c r="K13235" s="33"/>
    </row>
    <row r="13236" spans="2:11" x14ac:dyDescent="0.2">
      <c r="B13236" s="33"/>
      <c r="C13236" s="171"/>
      <c r="D13236" s="33"/>
      <c r="E13236" s="33"/>
      <c r="F13236" s="33"/>
      <c r="G13236" s="33"/>
      <c r="H13236" s="33"/>
      <c r="I13236" s="171"/>
      <c r="J13236" s="33"/>
      <c r="K13236" s="33"/>
    </row>
    <row r="13237" spans="2:11" x14ac:dyDescent="0.2">
      <c r="B13237" s="33"/>
      <c r="C13237" s="171"/>
      <c r="D13237" s="33"/>
      <c r="E13237" s="33"/>
      <c r="F13237" s="33"/>
      <c r="G13237" s="33"/>
      <c r="H13237" s="33"/>
      <c r="I13237" s="171"/>
      <c r="J13237" s="33"/>
      <c r="K13237" s="33"/>
    </row>
    <row r="13238" spans="2:11" x14ac:dyDescent="0.2">
      <c r="B13238" s="33"/>
      <c r="C13238" s="171"/>
      <c r="D13238" s="33"/>
      <c r="E13238" s="33"/>
      <c r="F13238" s="33"/>
      <c r="G13238" s="33"/>
      <c r="H13238" s="33"/>
      <c r="I13238" s="171"/>
      <c r="J13238" s="33"/>
      <c r="K13238" s="33"/>
    </row>
    <row r="13239" spans="2:11" x14ac:dyDescent="0.2">
      <c r="B13239" s="33"/>
      <c r="C13239" s="171"/>
      <c r="D13239" s="33"/>
      <c r="E13239" s="33"/>
      <c r="F13239" s="33"/>
      <c r="G13239" s="33"/>
      <c r="H13239" s="33"/>
      <c r="I13239" s="171"/>
      <c r="J13239" s="33"/>
      <c r="K13239" s="33"/>
    </row>
    <row r="13240" spans="2:11" x14ac:dyDescent="0.2">
      <c r="B13240" s="33"/>
      <c r="C13240" s="171"/>
      <c r="D13240" s="33"/>
      <c r="E13240" s="33"/>
      <c r="F13240" s="33"/>
      <c r="G13240" s="33"/>
      <c r="H13240" s="33"/>
      <c r="I13240" s="171"/>
      <c r="J13240" s="33"/>
      <c r="K13240" s="33"/>
    </row>
    <row r="13241" spans="2:11" x14ac:dyDescent="0.2">
      <c r="B13241" s="33"/>
      <c r="C13241" s="171"/>
      <c r="D13241" s="33"/>
      <c r="E13241" s="33"/>
      <c r="F13241" s="33"/>
      <c r="G13241" s="33"/>
      <c r="H13241" s="33"/>
      <c r="I13241" s="171"/>
      <c r="J13241" s="33"/>
      <c r="K13241" s="33"/>
    </row>
    <row r="13242" spans="2:11" x14ac:dyDescent="0.2">
      <c r="B13242" s="33"/>
      <c r="C13242" s="171"/>
      <c r="D13242" s="33"/>
      <c r="E13242" s="33"/>
      <c r="F13242" s="33"/>
      <c r="G13242" s="33"/>
      <c r="H13242" s="33"/>
      <c r="I13242" s="171"/>
      <c r="J13242" s="33"/>
      <c r="K13242" s="33"/>
    </row>
    <row r="13243" spans="2:11" x14ac:dyDescent="0.2">
      <c r="B13243" s="33"/>
      <c r="C13243" s="171"/>
      <c r="D13243" s="33"/>
      <c r="E13243" s="33"/>
      <c r="F13243" s="33"/>
      <c r="G13243" s="33"/>
      <c r="H13243" s="33"/>
      <c r="I13243" s="171"/>
      <c r="J13243" s="33"/>
      <c r="K13243" s="33"/>
    </row>
    <row r="13244" spans="2:11" x14ac:dyDescent="0.2">
      <c r="B13244" s="33"/>
      <c r="C13244" s="171"/>
      <c r="D13244" s="33"/>
      <c r="E13244" s="33"/>
      <c r="F13244" s="33"/>
      <c r="G13244" s="33"/>
      <c r="H13244" s="33"/>
      <c r="I13244" s="171"/>
      <c r="J13244" s="33"/>
      <c r="K13244" s="33"/>
    </row>
    <row r="13245" spans="2:11" x14ac:dyDescent="0.2">
      <c r="B13245" s="33"/>
      <c r="C13245" s="171"/>
      <c r="D13245" s="33"/>
      <c r="E13245" s="33"/>
      <c r="F13245" s="33"/>
      <c r="G13245" s="33"/>
      <c r="H13245" s="33"/>
      <c r="I13245" s="171"/>
      <c r="J13245" s="33"/>
      <c r="K13245" s="33"/>
    </row>
    <row r="13246" spans="2:11" x14ac:dyDescent="0.2">
      <c r="B13246" s="33"/>
      <c r="C13246" s="171"/>
      <c r="D13246" s="33"/>
      <c r="E13246" s="33"/>
      <c r="F13246" s="33"/>
      <c r="G13246" s="33"/>
      <c r="H13246" s="33"/>
      <c r="I13246" s="171"/>
      <c r="J13246" s="33"/>
      <c r="K13246" s="33"/>
    </row>
    <row r="13247" spans="2:11" x14ac:dyDescent="0.2">
      <c r="B13247" s="33"/>
      <c r="C13247" s="171"/>
      <c r="D13247" s="33"/>
      <c r="E13247" s="33"/>
      <c r="F13247" s="33"/>
      <c r="G13247" s="33"/>
      <c r="H13247" s="33"/>
      <c r="I13247" s="171"/>
      <c r="J13247" s="33"/>
      <c r="K13247" s="33"/>
    </row>
    <row r="13248" spans="2:11" x14ac:dyDescent="0.2">
      <c r="B13248" s="33"/>
      <c r="C13248" s="171"/>
      <c r="D13248" s="33"/>
      <c r="E13248" s="33"/>
      <c r="F13248" s="33"/>
      <c r="G13248" s="33"/>
      <c r="H13248" s="33"/>
      <c r="I13248" s="171"/>
      <c r="J13248" s="33"/>
      <c r="K13248" s="33"/>
    </row>
    <row r="13249" spans="2:11" x14ac:dyDescent="0.2">
      <c r="B13249" s="33"/>
      <c r="C13249" s="171"/>
      <c r="D13249" s="33"/>
      <c r="E13249" s="33"/>
      <c r="F13249" s="33"/>
      <c r="G13249" s="33"/>
      <c r="H13249" s="33"/>
      <c r="I13249" s="171"/>
      <c r="J13249" s="33"/>
      <c r="K13249" s="33"/>
    </row>
    <row r="13250" spans="2:11" x14ac:dyDescent="0.2">
      <c r="B13250" s="33"/>
      <c r="C13250" s="171"/>
      <c r="D13250" s="33"/>
      <c r="E13250" s="33"/>
      <c r="F13250" s="33"/>
      <c r="G13250" s="33"/>
      <c r="H13250" s="33"/>
      <c r="I13250" s="171"/>
      <c r="J13250" s="33"/>
      <c r="K13250" s="33"/>
    </row>
    <row r="13251" spans="2:11" x14ac:dyDescent="0.2">
      <c r="B13251" s="33"/>
      <c r="C13251" s="171"/>
      <c r="D13251" s="33"/>
      <c r="E13251" s="33"/>
      <c r="F13251" s="33"/>
      <c r="G13251" s="33"/>
      <c r="H13251" s="33"/>
      <c r="I13251" s="171"/>
      <c r="J13251" s="33"/>
      <c r="K13251" s="33"/>
    </row>
    <row r="13252" spans="2:11" x14ac:dyDescent="0.2">
      <c r="B13252" s="33"/>
      <c r="C13252" s="171"/>
      <c r="D13252" s="33"/>
      <c r="E13252" s="33"/>
      <c r="F13252" s="33"/>
      <c r="G13252" s="33"/>
      <c r="H13252" s="33"/>
      <c r="I13252" s="171"/>
      <c r="J13252" s="33"/>
      <c r="K13252" s="33"/>
    </row>
    <row r="13253" spans="2:11" x14ac:dyDescent="0.2">
      <c r="B13253" s="33"/>
      <c r="C13253" s="171"/>
      <c r="D13253" s="33"/>
      <c r="E13253" s="33"/>
      <c r="F13253" s="33"/>
      <c r="G13253" s="33"/>
      <c r="H13253" s="33"/>
      <c r="I13253" s="171"/>
      <c r="J13253" s="33"/>
      <c r="K13253" s="33"/>
    </row>
    <row r="13254" spans="2:11" x14ac:dyDescent="0.2">
      <c r="B13254" s="33"/>
      <c r="C13254" s="171"/>
      <c r="D13254" s="33"/>
      <c r="E13254" s="33"/>
      <c r="F13254" s="33"/>
      <c r="G13254" s="33"/>
      <c r="H13254" s="33"/>
      <c r="I13254" s="171"/>
      <c r="J13254" s="33"/>
      <c r="K13254" s="33"/>
    </row>
    <row r="13255" spans="2:11" x14ac:dyDescent="0.2">
      <c r="B13255" s="33"/>
      <c r="C13255" s="171"/>
      <c r="D13255" s="33"/>
      <c r="E13255" s="33"/>
      <c r="F13255" s="33"/>
      <c r="G13255" s="33"/>
      <c r="H13255" s="33"/>
      <c r="I13255" s="171"/>
      <c r="J13255" s="33"/>
      <c r="K13255" s="33"/>
    </row>
    <row r="13256" spans="2:11" x14ac:dyDescent="0.2">
      <c r="B13256" s="33"/>
      <c r="C13256" s="171"/>
      <c r="D13256" s="33"/>
      <c r="E13256" s="33"/>
      <c r="F13256" s="33"/>
      <c r="G13256" s="33"/>
      <c r="H13256" s="33"/>
      <c r="I13256" s="171"/>
      <c r="J13256" s="33"/>
      <c r="K13256" s="33"/>
    </row>
    <row r="13257" spans="2:11" x14ac:dyDescent="0.2">
      <c r="B13257" s="33"/>
      <c r="C13257" s="171"/>
      <c r="D13257" s="33"/>
      <c r="E13257" s="33"/>
      <c r="F13257" s="33"/>
      <c r="G13257" s="33"/>
      <c r="H13257" s="33"/>
      <c r="I13257" s="171"/>
      <c r="J13257" s="33"/>
      <c r="K13257" s="33"/>
    </row>
    <row r="13258" spans="2:11" x14ac:dyDescent="0.2">
      <c r="B13258" s="33"/>
      <c r="C13258" s="171"/>
      <c r="D13258" s="33"/>
      <c r="E13258" s="33"/>
      <c r="F13258" s="33"/>
      <c r="G13258" s="33"/>
      <c r="H13258" s="33"/>
      <c r="I13258" s="171"/>
      <c r="J13258" s="33"/>
      <c r="K13258" s="33"/>
    </row>
    <row r="13259" spans="2:11" x14ac:dyDescent="0.2">
      <c r="B13259" s="33"/>
      <c r="C13259" s="171"/>
      <c r="D13259" s="33"/>
      <c r="E13259" s="33"/>
      <c r="F13259" s="33"/>
      <c r="G13259" s="33"/>
      <c r="H13259" s="33"/>
      <c r="I13259" s="171"/>
      <c r="J13259" s="33"/>
      <c r="K13259" s="33"/>
    </row>
    <row r="13260" spans="2:11" x14ac:dyDescent="0.2">
      <c r="B13260" s="33"/>
      <c r="C13260" s="171"/>
      <c r="D13260" s="33"/>
      <c r="E13260" s="33"/>
      <c r="F13260" s="33"/>
      <c r="G13260" s="33"/>
      <c r="H13260" s="33"/>
      <c r="I13260" s="171"/>
      <c r="J13260" s="33"/>
      <c r="K13260" s="33"/>
    </row>
    <row r="13261" spans="2:11" x14ac:dyDescent="0.2">
      <c r="B13261" s="33"/>
      <c r="C13261" s="171"/>
      <c r="D13261" s="33"/>
      <c r="E13261" s="33"/>
      <c r="F13261" s="33"/>
      <c r="G13261" s="33"/>
      <c r="H13261" s="33"/>
      <c r="I13261" s="171"/>
      <c r="J13261" s="33"/>
      <c r="K13261" s="33"/>
    </row>
    <row r="13262" spans="2:11" x14ac:dyDescent="0.2">
      <c r="B13262" s="33"/>
      <c r="C13262" s="171"/>
      <c r="D13262" s="33"/>
      <c r="E13262" s="33"/>
      <c r="F13262" s="33"/>
      <c r="G13262" s="33"/>
      <c r="H13262" s="33"/>
      <c r="I13262" s="171"/>
      <c r="J13262" s="33"/>
      <c r="K13262" s="33"/>
    </row>
    <row r="13263" spans="2:11" x14ac:dyDescent="0.2">
      <c r="B13263" s="33"/>
      <c r="C13263" s="171"/>
      <c r="D13263" s="33"/>
      <c r="E13263" s="33"/>
      <c r="F13263" s="33"/>
      <c r="G13263" s="33"/>
      <c r="H13263" s="33"/>
      <c r="I13263" s="171"/>
      <c r="J13263" s="33"/>
      <c r="K13263" s="33"/>
    </row>
    <row r="13264" spans="2:11" x14ac:dyDescent="0.2">
      <c r="B13264" s="33"/>
      <c r="C13264" s="171"/>
      <c r="D13264" s="33"/>
      <c r="E13264" s="33"/>
      <c r="F13264" s="33"/>
      <c r="G13264" s="33"/>
      <c r="H13264" s="33"/>
      <c r="I13264" s="171"/>
      <c r="J13264" s="33"/>
      <c r="K13264" s="33"/>
    </row>
    <row r="13265" spans="2:11" x14ac:dyDescent="0.2">
      <c r="B13265" s="33"/>
      <c r="C13265" s="171"/>
      <c r="D13265" s="33"/>
      <c r="E13265" s="33"/>
      <c r="F13265" s="33"/>
      <c r="G13265" s="33"/>
      <c r="H13265" s="33"/>
      <c r="I13265" s="171"/>
      <c r="J13265" s="33"/>
      <c r="K13265" s="33"/>
    </row>
    <row r="13266" spans="2:11" x14ac:dyDescent="0.2">
      <c r="B13266" s="33"/>
      <c r="C13266" s="171"/>
      <c r="D13266" s="33"/>
      <c r="E13266" s="33"/>
      <c r="F13266" s="33"/>
      <c r="G13266" s="33"/>
      <c r="H13266" s="33"/>
      <c r="I13266" s="171"/>
      <c r="J13266" s="33"/>
      <c r="K13266" s="33"/>
    </row>
  </sheetData>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sheetPr>
  <dimension ref="A1:S10350"/>
  <sheetViews>
    <sheetView workbookViewId="0">
      <pane ySplit="1" topLeftCell="A2" activePane="bottomLeft" state="frozen"/>
      <selection pane="bottomLeft"/>
    </sheetView>
  </sheetViews>
  <sheetFormatPr baseColWidth="10" defaultColWidth="9.140625" defaultRowHeight="12.75" x14ac:dyDescent="0.2"/>
  <cols>
    <col min="1" max="1" width="56.85546875" style="33" customWidth="1"/>
    <col min="2" max="2" width="12.5703125" style="80" customWidth="1"/>
    <col min="3" max="3" width="11.5703125" style="81" customWidth="1"/>
    <col min="4" max="4" width="8.85546875" style="80" customWidth="1"/>
    <col min="5" max="5" width="8.42578125" style="80" customWidth="1"/>
    <col min="6" max="6" width="9.42578125" style="80" customWidth="1"/>
    <col min="7" max="7" width="9.140625" style="80"/>
    <col min="8" max="8" width="7.42578125" style="80" customWidth="1"/>
    <col min="9" max="9" width="11.7109375" style="82" customWidth="1"/>
    <col min="10" max="10" width="8" style="80" customWidth="1"/>
    <col min="11" max="11" width="10.85546875" style="83" customWidth="1"/>
    <col min="12" max="12" width="12.85546875" style="84" customWidth="1"/>
    <col min="13" max="13" width="9.140625" style="83"/>
    <col min="14" max="14" width="9.5703125" style="83" customWidth="1"/>
    <col min="15" max="15" width="9.7109375" style="83" customWidth="1"/>
    <col min="16" max="16" width="12.7109375" style="83" customWidth="1"/>
    <col min="17" max="17" width="8.85546875" style="83" customWidth="1"/>
    <col min="18" max="18" width="10.28515625" style="86" customWidth="1"/>
    <col min="19" max="19" width="10.42578125" style="86" customWidth="1"/>
    <col min="20" max="16384" width="9.140625" style="33"/>
  </cols>
  <sheetData>
    <row r="1" spans="1:19" ht="48.6" customHeight="1" x14ac:dyDescent="0.4">
      <c r="A1" s="72" t="s">
        <v>687</v>
      </c>
      <c r="B1" s="73"/>
      <c r="C1" s="74" t="s">
        <v>671</v>
      </c>
      <c r="D1" s="73" t="s">
        <v>672</v>
      </c>
      <c r="E1" s="73" t="s">
        <v>673</v>
      </c>
      <c r="F1" s="73" t="s">
        <v>674</v>
      </c>
      <c r="G1" s="73" t="s">
        <v>675</v>
      </c>
      <c r="H1" s="73" t="s">
        <v>666</v>
      </c>
      <c r="I1" s="75" t="s">
        <v>416</v>
      </c>
      <c r="J1" s="73" t="s">
        <v>676</v>
      </c>
      <c r="K1" s="76"/>
      <c r="L1" s="77" t="s">
        <v>678</v>
      </c>
      <c r="M1" s="76" t="s">
        <v>679</v>
      </c>
      <c r="N1" s="76" t="s">
        <v>680</v>
      </c>
      <c r="O1" s="76" t="s">
        <v>681</v>
      </c>
      <c r="P1" s="76" t="s">
        <v>682</v>
      </c>
      <c r="Q1" s="76" t="s">
        <v>683</v>
      </c>
      <c r="R1" s="78" t="s">
        <v>684</v>
      </c>
      <c r="S1" s="78" t="s">
        <v>685</v>
      </c>
    </row>
    <row r="2" spans="1:19" x14ac:dyDescent="0.2">
      <c r="C2" s="81">
        <v>1</v>
      </c>
      <c r="D2" s="80">
        <v>1085</v>
      </c>
      <c r="E2" s="80">
        <v>0</v>
      </c>
      <c r="F2" s="80">
        <v>1085</v>
      </c>
      <c r="G2" s="80">
        <v>0</v>
      </c>
      <c r="H2" s="80">
        <v>1085</v>
      </c>
      <c r="I2" s="82">
        <v>0</v>
      </c>
      <c r="J2" s="87">
        <v>0</v>
      </c>
      <c r="L2" s="84">
        <v>1</v>
      </c>
      <c r="M2" s="83">
        <v>1</v>
      </c>
      <c r="N2" s="85">
        <v>4.23909E-8</v>
      </c>
      <c r="O2" s="83">
        <v>1</v>
      </c>
      <c r="P2" s="85">
        <v>8.4781900000000006E-8</v>
      </c>
      <c r="Q2" s="83">
        <v>1</v>
      </c>
      <c r="R2" s="86">
        <v>8.4781900000000006E-8</v>
      </c>
      <c r="S2" s="86">
        <v>8.4791999999999996E-8</v>
      </c>
    </row>
    <row r="3" spans="1:19" x14ac:dyDescent="0.2">
      <c r="C3" s="81">
        <v>0.99990000000000001</v>
      </c>
      <c r="D3" s="80">
        <v>1373</v>
      </c>
      <c r="E3" s="80">
        <v>0</v>
      </c>
      <c r="F3" s="80">
        <v>1373</v>
      </c>
      <c r="G3" s="80">
        <v>0</v>
      </c>
      <c r="H3" s="80">
        <v>1373</v>
      </c>
      <c r="I3" s="82">
        <v>0</v>
      </c>
      <c r="J3" s="87">
        <v>0</v>
      </c>
      <c r="L3" s="84">
        <v>1</v>
      </c>
      <c r="M3" s="83">
        <v>2</v>
      </c>
      <c r="N3" s="85">
        <v>8.4781900000000006E-8</v>
      </c>
      <c r="O3" s="83">
        <v>2</v>
      </c>
      <c r="P3" s="85">
        <v>1.69564E-7</v>
      </c>
      <c r="Q3" s="83">
        <v>2</v>
      </c>
      <c r="R3" s="86">
        <v>8.4781900000000006E-8</v>
      </c>
      <c r="S3" s="86">
        <v>8.4791999999999996E-8</v>
      </c>
    </row>
    <row r="4" spans="1:19" x14ac:dyDescent="0.2">
      <c r="C4" s="81">
        <v>0.99980000000000002</v>
      </c>
      <c r="D4" s="80">
        <v>1400</v>
      </c>
      <c r="E4" s="80">
        <v>0</v>
      </c>
      <c r="F4" s="80">
        <v>1400</v>
      </c>
      <c r="G4" s="80">
        <v>0</v>
      </c>
      <c r="H4" s="80">
        <v>1400</v>
      </c>
      <c r="I4" s="82">
        <v>0</v>
      </c>
      <c r="J4" s="87">
        <v>0</v>
      </c>
      <c r="L4" s="84">
        <v>1</v>
      </c>
      <c r="M4" s="83">
        <v>3</v>
      </c>
      <c r="N4" s="85">
        <v>1.27173E-7</v>
      </c>
      <c r="O4" s="83">
        <v>3</v>
      </c>
      <c r="P4" s="85">
        <v>2.5434599999999999E-7</v>
      </c>
      <c r="Q4" s="83">
        <v>3</v>
      </c>
      <c r="R4" s="86">
        <v>8.4781900000000006E-8</v>
      </c>
      <c r="S4" s="86">
        <v>8.4791999999999996E-8</v>
      </c>
    </row>
    <row r="5" spans="1:19" x14ac:dyDescent="0.2">
      <c r="C5" s="81">
        <v>0.99970000000000003</v>
      </c>
      <c r="D5" s="80">
        <v>1423</v>
      </c>
      <c r="E5" s="80">
        <v>0</v>
      </c>
      <c r="F5" s="80">
        <v>1423</v>
      </c>
      <c r="G5" s="80">
        <v>0</v>
      </c>
      <c r="H5" s="80">
        <v>1423</v>
      </c>
      <c r="I5" s="82">
        <v>0</v>
      </c>
      <c r="J5" s="87">
        <v>0</v>
      </c>
      <c r="L5" s="84">
        <v>1</v>
      </c>
      <c r="M5" s="83">
        <v>4</v>
      </c>
      <c r="N5" s="85">
        <v>1.69564E-7</v>
      </c>
      <c r="O5" s="83">
        <v>4</v>
      </c>
      <c r="P5" s="85">
        <v>3.3912700000000002E-7</v>
      </c>
      <c r="Q5" s="83">
        <v>4</v>
      </c>
      <c r="R5" s="86">
        <v>8.4781900000000006E-8</v>
      </c>
      <c r="S5" s="86">
        <v>8.4791999999999996E-8</v>
      </c>
    </row>
    <row r="6" spans="1:19" x14ac:dyDescent="0.2">
      <c r="C6" s="81">
        <v>0.99960000000000004</v>
      </c>
      <c r="D6" s="80">
        <v>1625</v>
      </c>
      <c r="E6" s="80">
        <v>0</v>
      </c>
      <c r="F6" s="80">
        <v>1625</v>
      </c>
      <c r="G6" s="80">
        <v>0</v>
      </c>
      <c r="H6" s="80">
        <v>1625</v>
      </c>
      <c r="I6" s="82">
        <v>0</v>
      </c>
      <c r="J6" s="87">
        <v>0</v>
      </c>
      <c r="L6" s="84">
        <v>1</v>
      </c>
      <c r="M6" s="83">
        <v>5</v>
      </c>
      <c r="N6" s="85">
        <v>2.1195499999999999E-7</v>
      </c>
      <c r="O6" s="83">
        <v>5</v>
      </c>
      <c r="P6" s="85">
        <v>4.2390900000000001E-7</v>
      </c>
      <c r="Q6" s="83">
        <v>5</v>
      </c>
      <c r="R6" s="86">
        <v>8.4781900000000006E-8</v>
      </c>
      <c r="S6" s="86">
        <v>8.4791999999999996E-8</v>
      </c>
    </row>
    <row r="7" spans="1:19" x14ac:dyDescent="0.2">
      <c r="C7" s="81">
        <v>0.99950000000000006</v>
      </c>
      <c r="D7" s="80">
        <v>1636</v>
      </c>
      <c r="E7" s="80">
        <v>0</v>
      </c>
      <c r="F7" s="80">
        <v>1636</v>
      </c>
      <c r="G7" s="80">
        <v>0</v>
      </c>
      <c r="H7" s="80">
        <v>1636</v>
      </c>
      <c r="I7" s="82">
        <v>0</v>
      </c>
      <c r="J7" s="87">
        <v>0</v>
      </c>
      <c r="L7" s="84">
        <v>1</v>
      </c>
      <c r="M7" s="83">
        <v>6</v>
      </c>
      <c r="N7" s="85">
        <v>2.5434599999999999E-7</v>
      </c>
      <c r="O7" s="83">
        <v>6</v>
      </c>
      <c r="P7" s="85">
        <v>5.0869099999999996E-7</v>
      </c>
      <c r="Q7" s="83">
        <v>6</v>
      </c>
      <c r="R7" s="86">
        <v>8.4781900000000006E-8</v>
      </c>
      <c r="S7" s="86">
        <v>8.4791999999999996E-8</v>
      </c>
    </row>
    <row r="8" spans="1:19" x14ac:dyDescent="0.2">
      <c r="C8" s="81">
        <v>0.99939999999999996</v>
      </c>
      <c r="D8" s="80">
        <v>1771</v>
      </c>
      <c r="E8" s="80">
        <v>0</v>
      </c>
      <c r="F8" s="80">
        <v>1771</v>
      </c>
      <c r="G8" s="80">
        <v>0</v>
      </c>
      <c r="H8" s="80">
        <v>1771</v>
      </c>
      <c r="I8" s="82">
        <v>0</v>
      </c>
      <c r="J8" s="87">
        <v>0</v>
      </c>
      <c r="L8" s="84">
        <v>1</v>
      </c>
      <c r="M8" s="83">
        <v>7</v>
      </c>
      <c r="N8" s="85">
        <v>2.9673700000000002E-7</v>
      </c>
      <c r="O8" s="83">
        <v>7</v>
      </c>
      <c r="P8" s="85">
        <v>5.9347300000000001E-7</v>
      </c>
      <c r="Q8" s="83">
        <v>7</v>
      </c>
      <c r="R8" s="86">
        <v>8.4781900000000006E-8</v>
      </c>
      <c r="S8" s="86">
        <v>8.4791999999999996E-8</v>
      </c>
    </row>
    <row r="9" spans="1:19" x14ac:dyDescent="0.2">
      <c r="C9" s="81">
        <v>0.99929999999999997</v>
      </c>
      <c r="D9" s="80">
        <v>1821</v>
      </c>
      <c r="E9" s="80">
        <v>0</v>
      </c>
      <c r="F9" s="80">
        <v>1821</v>
      </c>
      <c r="G9" s="80">
        <v>0</v>
      </c>
      <c r="H9" s="80">
        <v>1821</v>
      </c>
      <c r="I9" s="82">
        <v>0</v>
      </c>
      <c r="J9" s="87">
        <v>0</v>
      </c>
      <c r="L9" s="84">
        <v>1</v>
      </c>
      <c r="M9" s="83">
        <v>8</v>
      </c>
      <c r="N9" s="85">
        <v>3.3912799999999999E-7</v>
      </c>
      <c r="O9" s="83">
        <v>8</v>
      </c>
      <c r="P9" s="85">
        <v>6.7825499999999995E-7</v>
      </c>
      <c r="Q9" s="83">
        <v>8</v>
      </c>
      <c r="R9" s="86">
        <v>8.4781900000000006E-8</v>
      </c>
      <c r="S9" s="86">
        <v>8.4791999999999996E-8</v>
      </c>
    </row>
    <row r="10" spans="1:19" x14ac:dyDescent="0.2">
      <c r="C10" s="81">
        <v>0.99919999999999998</v>
      </c>
      <c r="D10" s="80">
        <v>1869</v>
      </c>
      <c r="E10" s="80">
        <v>0</v>
      </c>
      <c r="F10" s="80">
        <v>1869</v>
      </c>
      <c r="G10" s="80">
        <v>0</v>
      </c>
      <c r="H10" s="80">
        <v>1869</v>
      </c>
      <c r="I10" s="82">
        <v>0</v>
      </c>
      <c r="J10" s="87">
        <v>0</v>
      </c>
      <c r="L10" s="84">
        <v>1</v>
      </c>
      <c r="M10" s="83">
        <v>9</v>
      </c>
      <c r="N10" s="85">
        <v>3.8151900000000002E-7</v>
      </c>
      <c r="O10" s="83">
        <v>9</v>
      </c>
      <c r="P10" s="85">
        <v>7.6303700000000001E-7</v>
      </c>
      <c r="Q10" s="83">
        <v>9</v>
      </c>
      <c r="R10" s="86">
        <v>8.4781900000000006E-8</v>
      </c>
      <c r="S10" s="86">
        <v>8.4791999999999996E-8</v>
      </c>
    </row>
    <row r="11" spans="1:19" x14ac:dyDescent="0.2">
      <c r="C11" s="81">
        <v>0.99909999999999999</v>
      </c>
      <c r="D11" s="80">
        <v>1896</v>
      </c>
      <c r="E11" s="80">
        <v>0</v>
      </c>
      <c r="F11" s="80">
        <v>1896</v>
      </c>
      <c r="G11" s="80">
        <v>0</v>
      </c>
      <c r="H11" s="80">
        <v>1896</v>
      </c>
      <c r="I11" s="82">
        <v>0</v>
      </c>
      <c r="J11" s="87">
        <v>0</v>
      </c>
      <c r="L11" s="84">
        <v>1</v>
      </c>
      <c r="M11" s="83">
        <v>10</v>
      </c>
      <c r="N11" s="85">
        <v>4.2390999999999999E-7</v>
      </c>
      <c r="O11" s="83">
        <v>10</v>
      </c>
      <c r="P11" s="85">
        <v>8.4781899999999995E-7</v>
      </c>
      <c r="Q11" s="83">
        <v>10</v>
      </c>
      <c r="R11" s="86">
        <v>8.4781900000000006E-8</v>
      </c>
      <c r="S11" s="86">
        <v>8.4791999999999996E-8</v>
      </c>
    </row>
    <row r="12" spans="1:19" x14ac:dyDescent="0.2">
      <c r="C12" s="81">
        <v>0.999</v>
      </c>
      <c r="D12" s="80">
        <v>1923</v>
      </c>
      <c r="E12" s="80">
        <v>0</v>
      </c>
      <c r="F12" s="80">
        <v>1923</v>
      </c>
      <c r="G12" s="80">
        <v>0</v>
      </c>
      <c r="H12" s="80">
        <v>1923</v>
      </c>
      <c r="I12" s="82">
        <v>0</v>
      </c>
      <c r="J12" s="87">
        <v>0</v>
      </c>
      <c r="L12" s="84">
        <v>1</v>
      </c>
      <c r="M12" s="83">
        <v>11</v>
      </c>
      <c r="N12" s="85">
        <v>4.6630100000000001E-7</v>
      </c>
      <c r="O12" s="83">
        <v>11</v>
      </c>
      <c r="P12" s="85">
        <v>9.32601E-7</v>
      </c>
      <c r="Q12" s="83">
        <v>11</v>
      </c>
      <c r="R12" s="86">
        <v>8.4781900000000006E-8</v>
      </c>
      <c r="S12" s="86">
        <v>8.4791999999999996E-8</v>
      </c>
    </row>
    <row r="13" spans="1:19" x14ac:dyDescent="0.2">
      <c r="C13" s="81">
        <v>0.99890000000000001</v>
      </c>
      <c r="D13" s="80">
        <v>1934</v>
      </c>
      <c r="E13" s="80">
        <v>0</v>
      </c>
      <c r="F13" s="80">
        <v>1934</v>
      </c>
      <c r="G13" s="80">
        <v>0</v>
      </c>
      <c r="H13" s="80">
        <v>1934</v>
      </c>
      <c r="I13" s="82">
        <v>0</v>
      </c>
      <c r="J13" s="87">
        <v>0</v>
      </c>
      <c r="L13" s="84">
        <v>1</v>
      </c>
      <c r="M13" s="83">
        <v>12</v>
      </c>
      <c r="N13" s="85">
        <v>5.0869199999999999E-7</v>
      </c>
      <c r="O13" s="83">
        <v>12</v>
      </c>
      <c r="P13" s="85">
        <v>1.0173800000000001E-6</v>
      </c>
      <c r="Q13" s="83">
        <v>12</v>
      </c>
      <c r="R13" s="86">
        <v>8.4781900000000006E-8</v>
      </c>
      <c r="S13" s="86">
        <v>8.4791999999999996E-8</v>
      </c>
    </row>
    <row r="14" spans="1:19" x14ac:dyDescent="0.2">
      <c r="C14" s="81">
        <v>0.99880000000000002</v>
      </c>
      <c r="D14" s="80">
        <v>1947</v>
      </c>
      <c r="E14" s="80">
        <v>0</v>
      </c>
      <c r="F14" s="80">
        <v>1947</v>
      </c>
      <c r="G14" s="80">
        <v>0</v>
      </c>
      <c r="H14" s="80">
        <v>1947</v>
      </c>
      <c r="I14" s="82">
        <v>0</v>
      </c>
      <c r="J14" s="87">
        <v>0</v>
      </c>
      <c r="L14" s="84">
        <v>1</v>
      </c>
      <c r="M14" s="83">
        <v>13</v>
      </c>
      <c r="N14" s="85">
        <v>5.5108299999999996E-7</v>
      </c>
      <c r="O14" s="83">
        <v>13</v>
      </c>
      <c r="P14" s="85">
        <v>1.10217E-6</v>
      </c>
      <c r="Q14" s="83">
        <v>13</v>
      </c>
      <c r="R14" s="86">
        <v>8.4781999999999998E-8</v>
      </c>
      <c r="S14" s="86">
        <v>8.4791999999999996E-8</v>
      </c>
    </row>
    <row r="15" spans="1:19" x14ac:dyDescent="0.2">
      <c r="C15" s="81">
        <v>0.99870000000000003</v>
      </c>
      <c r="D15" s="80">
        <v>1967</v>
      </c>
      <c r="E15" s="80">
        <v>0</v>
      </c>
      <c r="F15" s="80">
        <v>1967</v>
      </c>
      <c r="G15" s="80">
        <v>0</v>
      </c>
      <c r="H15" s="80">
        <v>1967</v>
      </c>
      <c r="I15" s="82">
        <v>0</v>
      </c>
      <c r="J15" s="87">
        <v>0</v>
      </c>
      <c r="L15" s="84">
        <v>1</v>
      </c>
      <c r="M15" s="83">
        <v>14</v>
      </c>
      <c r="N15" s="85">
        <v>5.9347400000000004E-7</v>
      </c>
      <c r="O15" s="83">
        <v>14</v>
      </c>
      <c r="P15" s="85">
        <v>1.1869499999999999E-6</v>
      </c>
      <c r="Q15" s="83">
        <v>14</v>
      </c>
      <c r="R15" s="86">
        <v>8.4781999999999998E-8</v>
      </c>
      <c r="S15" s="86">
        <v>8.4791999999999996E-8</v>
      </c>
    </row>
    <row r="16" spans="1:19" x14ac:dyDescent="0.2">
      <c r="C16" s="81">
        <v>0.99860000000000004</v>
      </c>
      <c r="D16" s="80">
        <v>1981</v>
      </c>
      <c r="E16" s="80">
        <v>0</v>
      </c>
      <c r="F16" s="80">
        <v>1981</v>
      </c>
      <c r="G16" s="80">
        <v>0</v>
      </c>
      <c r="H16" s="80">
        <v>1981</v>
      </c>
      <c r="I16" s="82">
        <v>0</v>
      </c>
      <c r="J16" s="87">
        <v>0</v>
      </c>
      <c r="L16" s="84">
        <v>1</v>
      </c>
      <c r="M16" s="83">
        <v>15</v>
      </c>
      <c r="N16" s="85">
        <v>6.3586500000000001E-7</v>
      </c>
      <c r="O16" s="83">
        <v>15</v>
      </c>
      <c r="P16" s="85">
        <v>1.27173E-6</v>
      </c>
      <c r="Q16" s="83">
        <v>15</v>
      </c>
      <c r="R16" s="86">
        <v>8.4781999999999998E-8</v>
      </c>
      <c r="S16" s="86">
        <v>8.4791999999999996E-8</v>
      </c>
    </row>
    <row r="17" spans="2:19" x14ac:dyDescent="0.2">
      <c r="B17" s="33"/>
      <c r="C17" s="80">
        <v>0.99850000000000005</v>
      </c>
      <c r="D17" s="80">
        <v>1991</v>
      </c>
      <c r="E17" s="80">
        <v>0</v>
      </c>
      <c r="F17" s="80">
        <v>1991</v>
      </c>
      <c r="G17" s="80">
        <v>0</v>
      </c>
      <c r="H17" s="80">
        <v>1991</v>
      </c>
      <c r="I17" s="87">
        <v>0</v>
      </c>
      <c r="J17" s="87">
        <v>0</v>
      </c>
      <c r="L17" s="83">
        <v>1</v>
      </c>
      <c r="M17" s="83">
        <v>16</v>
      </c>
      <c r="N17" s="85">
        <v>6.7825599999999998E-7</v>
      </c>
      <c r="O17" s="83">
        <v>16</v>
      </c>
      <c r="P17" s="85">
        <v>1.3565099999999999E-6</v>
      </c>
      <c r="Q17" s="83">
        <v>16</v>
      </c>
      <c r="R17" s="85">
        <v>8.4781999999999998E-8</v>
      </c>
      <c r="S17" s="85">
        <v>8.4791999999999996E-8</v>
      </c>
    </row>
    <row r="18" spans="2:19" x14ac:dyDescent="0.2">
      <c r="B18" s="33"/>
      <c r="C18" s="80">
        <v>0.99839999999999995</v>
      </c>
      <c r="D18" s="80">
        <v>2016</v>
      </c>
      <c r="E18" s="80">
        <v>0</v>
      </c>
      <c r="F18" s="80">
        <v>2016</v>
      </c>
      <c r="G18" s="80">
        <v>0</v>
      </c>
      <c r="H18" s="80">
        <v>2016</v>
      </c>
      <c r="I18" s="87">
        <v>0</v>
      </c>
      <c r="J18" s="87">
        <v>0</v>
      </c>
      <c r="L18" s="83">
        <v>1</v>
      </c>
      <c r="M18" s="83">
        <v>17</v>
      </c>
      <c r="N18" s="85">
        <v>7.2064699999999995E-7</v>
      </c>
      <c r="O18" s="83">
        <v>17</v>
      </c>
      <c r="P18" s="85">
        <v>1.44129E-6</v>
      </c>
      <c r="Q18" s="83">
        <v>17</v>
      </c>
      <c r="R18" s="85">
        <v>8.4781999999999998E-8</v>
      </c>
      <c r="S18" s="85">
        <v>8.4791999999999996E-8</v>
      </c>
    </row>
    <row r="19" spans="2:19" x14ac:dyDescent="0.2">
      <c r="B19" s="33"/>
      <c r="C19" s="80">
        <v>0.99829999999999997</v>
      </c>
      <c r="D19" s="80">
        <v>2027</v>
      </c>
      <c r="E19" s="80">
        <v>0</v>
      </c>
      <c r="F19" s="80">
        <v>2027</v>
      </c>
      <c r="G19" s="80">
        <v>0</v>
      </c>
      <c r="H19" s="80">
        <v>2027</v>
      </c>
      <c r="I19" s="87">
        <v>0</v>
      </c>
      <c r="J19" s="87">
        <v>0</v>
      </c>
      <c r="L19" s="83">
        <v>1</v>
      </c>
      <c r="M19" s="83">
        <v>18</v>
      </c>
      <c r="N19" s="85">
        <v>7.6303800000000003E-7</v>
      </c>
      <c r="O19" s="83">
        <v>18</v>
      </c>
      <c r="P19" s="85">
        <v>1.52608E-6</v>
      </c>
      <c r="Q19" s="83">
        <v>18</v>
      </c>
      <c r="R19" s="85">
        <v>8.4781999999999998E-8</v>
      </c>
      <c r="S19" s="85">
        <v>8.4791999999999996E-8</v>
      </c>
    </row>
    <row r="20" spans="2:19" x14ac:dyDescent="0.2">
      <c r="B20" s="33"/>
      <c r="C20" s="80">
        <v>0.99819999999999998</v>
      </c>
      <c r="D20" s="80">
        <v>2036</v>
      </c>
      <c r="E20" s="80">
        <v>0</v>
      </c>
      <c r="F20" s="80">
        <v>2036</v>
      </c>
      <c r="G20" s="80">
        <v>0</v>
      </c>
      <c r="H20" s="80">
        <v>2036</v>
      </c>
      <c r="I20" s="87">
        <v>0</v>
      </c>
      <c r="J20" s="87">
        <v>0</v>
      </c>
      <c r="L20" s="83">
        <v>1</v>
      </c>
      <c r="M20" s="83">
        <v>19</v>
      </c>
      <c r="N20" s="85">
        <v>8.0542900000000001E-7</v>
      </c>
      <c r="O20" s="83">
        <v>19</v>
      </c>
      <c r="P20" s="85">
        <v>1.6108600000000001E-6</v>
      </c>
      <c r="Q20" s="83">
        <v>19</v>
      </c>
      <c r="R20" s="85">
        <v>8.4781999999999998E-8</v>
      </c>
      <c r="S20" s="85">
        <v>8.4791999999999996E-8</v>
      </c>
    </row>
    <row r="21" spans="2:19" x14ac:dyDescent="0.2">
      <c r="B21" s="33"/>
      <c r="C21" s="80">
        <v>0.99809999999999999</v>
      </c>
      <c r="D21" s="80">
        <v>2057</v>
      </c>
      <c r="E21" s="80">
        <v>0</v>
      </c>
      <c r="F21" s="80">
        <v>2057</v>
      </c>
      <c r="G21" s="80">
        <v>0</v>
      </c>
      <c r="H21" s="80">
        <v>2057</v>
      </c>
      <c r="I21" s="87">
        <v>0</v>
      </c>
      <c r="J21" s="87">
        <v>0</v>
      </c>
      <c r="L21" s="83">
        <v>1</v>
      </c>
      <c r="M21" s="83">
        <v>20</v>
      </c>
      <c r="N21" s="85">
        <v>8.4781999999999998E-7</v>
      </c>
      <c r="O21" s="83">
        <v>20</v>
      </c>
      <c r="P21" s="85">
        <v>1.69564E-6</v>
      </c>
      <c r="Q21" s="83">
        <v>20</v>
      </c>
      <c r="R21" s="85">
        <v>8.4781999999999998E-8</v>
      </c>
      <c r="S21" s="85">
        <v>8.4791999999999996E-8</v>
      </c>
    </row>
    <row r="22" spans="2:19" x14ac:dyDescent="0.2">
      <c r="B22" s="33"/>
      <c r="C22" s="80">
        <v>0.998</v>
      </c>
      <c r="D22" s="80">
        <v>2148</v>
      </c>
      <c r="E22" s="80">
        <v>0</v>
      </c>
      <c r="F22" s="80">
        <v>2148</v>
      </c>
      <c r="G22" s="80">
        <v>0</v>
      </c>
      <c r="H22" s="80">
        <v>2148</v>
      </c>
      <c r="I22" s="87">
        <v>0</v>
      </c>
      <c r="J22" s="87">
        <v>0</v>
      </c>
      <c r="L22" s="83">
        <v>1</v>
      </c>
      <c r="M22" s="83">
        <v>21</v>
      </c>
      <c r="N22" s="85">
        <v>8.9021099999999995E-7</v>
      </c>
      <c r="O22" s="83">
        <v>21</v>
      </c>
      <c r="P22" s="85">
        <v>1.7804200000000001E-6</v>
      </c>
      <c r="Q22" s="83">
        <v>21</v>
      </c>
      <c r="R22" s="85">
        <v>8.4781999999999998E-8</v>
      </c>
      <c r="S22" s="85">
        <v>8.4791999999999996E-8</v>
      </c>
    </row>
    <row r="23" spans="2:19" x14ac:dyDescent="0.2">
      <c r="B23" s="33"/>
      <c r="C23" s="80">
        <v>0.99790000000000001</v>
      </c>
      <c r="D23" s="80">
        <v>2169</v>
      </c>
      <c r="E23" s="80">
        <v>0</v>
      </c>
      <c r="F23" s="80">
        <v>2169</v>
      </c>
      <c r="G23" s="80">
        <v>0</v>
      </c>
      <c r="H23" s="80">
        <v>2169</v>
      </c>
      <c r="I23" s="87">
        <v>0</v>
      </c>
      <c r="J23" s="87">
        <v>0</v>
      </c>
      <c r="L23" s="83">
        <v>1</v>
      </c>
      <c r="M23" s="83">
        <v>22</v>
      </c>
      <c r="N23" s="85">
        <v>9.3260200000000003E-7</v>
      </c>
      <c r="O23" s="83">
        <v>22</v>
      </c>
      <c r="P23" s="85">
        <v>1.8651999999999999E-6</v>
      </c>
      <c r="Q23" s="83">
        <v>22</v>
      </c>
      <c r="R23" s="85">
        <v>8.4781999999999998E-8</v>
      </c>
      <c r="S23" s="85">
        <v>8.4791999999999996E-8</v>
      </c>
    </row>
    <row r="24" spans="2:19" x14ac:dyDescent="0.2">
      <c r="B24" s="33"/>
      <c r="C24" s="80">
        <v>0.99780000000000002</v>
      </c>
      <c r="D24" s="80">
        <v>2201</v>
      </c>
      <c r="E24" s="80">
        <v>0</v>
      </c>
      <c r="F24" s="80">
        <v>2201</v>
      </c>
      <c r="G24" s="80">
        <v>0</v>
      </c>
      <c r="H24" s="80">
        <v>2201</v>
      </c>
      <c r="I24" s="87">
        <v>0</v>
      </c>
      <c r="J24" s="87">
        <v>0</v>
      </c>
      <c r="L24" s="83">
        <v>1</v>
      </c>
      <c r="M24" s="83">
        <v>23</v>
      </c>
      <c r="N24" s="85">
        <v>9.7499400000000003E-7</v>
      </c>
      <c r="O24" s="83">
        <v>23</v>
      </c>
      <c r="P24" s="85">
        <v>1.9499900000000001E-6</v>
      </c>
      <c r="Q24" s="83">
        <v>23</v>
      </c>
      <c r="R24" s="85">
        <v>8.4781999999999998E-8</v>
      </c>
      <c r="S24" s="85">
        <v>8.4791999999999996E-8</v>
      </c>
    </row>
    <row r="25" spans="2:19" x14ac:dyDescent="0.2">
      <c r="B25" s="33"/>
      <c r="C25" s="80">
        <v>0.99770000000000003</v>
      </c>
      <c r="D25" s="80">
        <v>2238</v>
      </c>
      <c r="E25" s="80">
        <v>0</v>
      </c>
      <c r="F25" s="80">
        <v>2238</v>
      </c>
      <c r="G25" s="80">
        <v>0</v>
      </c>
      <c r="H25" s="80">
        <v>2238</v>
      </c>
      <c r="I25" s="87">
        <v>0</v>
      </c>
      <c r="J25" s="87">
        <v>0</v>
      </c>
      <c r="L25" s="83">
        <v>1</v>
      </c>
      <c r="M25" s="83">
        <v>24</v>
      </c>
      <c r="N25" s="85">
        <v>1.0173800000000001E-6</v>
      </c>
      <c r="O25" s="83">
        <v>24</v>
      </c>
      <c r="P25" s="85">
        <v>2.03477E-6</v>
      </c>
      <c r="Q25" s="83">
        <v>24</v>
      </c>
      <c r="R25" s="85">
        <v>8.4782100000000003E-8</v>
      </c>
      <c r="S25" s="85">
        <v>8.4791999999999996E-8</v>
      </c>
    </row>
    <row r="26" spans="2:19" x14ac:dyDescent="0.2">
      <c r="B26" s="33"/>
      <c r="C26" s="80">
        <v>0.99760000000000004</v>
      </c>
      <c r="D26" s="80">
        <v>2271</v>
      </c>
      <c r="E26" s="80">
        <v>0</v>
      </c>
      <c r="F26" s="80">
        <v>2271</v>
      </c>
      <c r="G26" s="80">
        <v>0</v>
      </c>
      <c r="H26" s="80">
        <v>2271</v>
      </c>
      <c r="I26" s="87">
        <v>0</v>
      </c>
      <c r="J26" s="87">
        <v>0</v>
      </c>
      <c r="L26" s="83">
        <v>1</v>
      </c>
      <c r="M26" s="83">
        <v>25</v>
      </c>
      <c r="N26" s="85">
        <v>1.0597800000000001E-6</v>
      </c>
      <c r="O26" s="83">
        <v>25</v>
      </c>
      <c r="P26" s="85">
        <v>2.1195499999999999E-6</v>
      </c>
      <c r="Q26" s="83">
        <v>25</v>
      </c>
      <c r="R26" s="85">
        <v>8.4782100000000003E-8</v>
      </c>
      <c r="S26" s="85">
        <v>8.4791999999999996E-8</v>
      </c>
    </row>
    <row r="27" spans="2:19" x14ac:dyDescent="0.2">
      <c r="B27" s="33"/>
      <c r="C27" s="80">
        <v>0.99750000000000005</v>
      </c>
      <c r="D27" s="80">
        <v>2303</v>
      </c>
      <c r="E27" s="80">
        <v>0</v>
      </c>
      <c r="F27" s="80">
        <v>2303</v>
      </c>
      <c r="G27" s="80">
        <v>0</v>
      </c>
      <c r="H27" s="80">
        <v>2303</v>
      </c>
      <c r="I27" s="87">
        <v>0</v>
      </c>
      <c r="J27" s="87">
        <v>0</v>
      </c>
      <c r="L27" s="83">
        <v>1</v>
      </c>
      <c r="M27" s="83">
        <v>26</v>
      </c>
      <c r="N27" s="85">
        <v>1.10217E-6</v>
      </c>
      <c r="O27" s="83">
        <v>26</v>
      </c>
      <c r="P27" s="85">
        <v>2.2043300000000002E-6</v>
      </c>
      <c r="Q27" s="83">
        <v>26</v>
      </c>
      <c r="R27" s="85">
        <v>8.4782100000000003E-8</v>
      </c>
      <c r="S27" s="85">
        <v>8.4791999999999996E-8</v>
      </c>
    </row>
    <row r="28" spans="2:19" x14ac:dyDescent="0.2">
      <c r="B28" s="33"/>
      <c r="C28" s="80">
        <v>0.99739999999999995</v>
      </c>
      <c r="D28" s="80">
        <v>2329</v>
      </c>
      <c r="E28" s="80">
        <v>0</v>
      </c>
      <c r="F28" s="80">
        <v>2329</v>
      </c>
      <c r="G28" s="80">
        <v>0</v>
      </c>
      <c r="H28" s="80">
        <v>2329</v>
      </c>
      <c r="I28" s="87">
        <v>0</v>
      </c>
      <c r="J28" s="87">
        <v>0</v>
      </c>
      <c r="L28" s="83">
        <v>1</v>
      </c>
      <c r="M28" s="83">
        <v>27</v>
      </c>
      <c r="N28" s="85">
        <v>1.14456E-6</v>
      </c>
      <c r="O28" s="83">
        <v>27</v>
      </c>
      <c r="P28" s="85">
        <v>2.2891199999999999E-6</v>
      </c>
      <c r="Q28" s="83">
        <v>27</v>
      </c>
      <c r="R28" s="85">
        <v>8.4782100000000003E-8</v>
      </c>
      <c r="S28" s="85">
        <v>8.4791999999999996E-8</v>
      </c>
    </row>
    <row r="29" spans="2:19" x14ac:dyDescent="0.2">
      <c r="B29" s="33"/>
      <c r="C29" s="80">
        <v>0.99729999999999996</v>
      </c>
      <c r="D29" s="80">
        <v>2356</v>
      </c>
      <c r="E29" s="80">
        <v>0</v>
      </c>
      <c r="F29" s="80">
        <v>2356</v>
      </c>
      <c r="G29" s="80">
        <v>0</v>
      </c>
      <c r="H29" s="80">
        <v>2356</v>
      </c>
      <c r="I29" s="87">
        <v>0</v>
      </c>
      <c r="J29" s="87">
        <v>0</v>
      </c>
      <c r="L29" s="83">
        <v>1</v>
      </c>
      <c r="M29" s="83">
        <v>28</v>
      </c>
      <c r="N29" s="85">
        <v>1.1869499999999999E-6</v>
      </c>
      <c r="O29" s="83">
        <v>28</v>
      </c>
      <c r="P29" s="85">
        <v>2.3738999999999998E-6</v>
      </c>
      <c r="Q29" s="83">
        <v>28</v>
      </c>
      <c r="R29" s="85">
        <v>8.4782100000000003E-8</v>
      </c>
      <c r="S29" s="85">
        <v>8.4791999999999996E-8</v>
      </c>
    </row>
    <row r="30" spans="2:19" x14ac:dyDescent="0.2">
      <c r="B30" s="33"/>
      <c r="C30" s="80">
        <v>0.99719999999999998</v>
      </c>
      <c r="D30" s="80">
        <v>2380</v>
      </c>
      <c r="E30" s="80">
        <v>0</v>
      </c>
      <c r="F30" s="80">
        <v>2380</v>
      </c>
      <c r="G30" s="80">
        <v>0</v>
      </c>
      <c r="H30" s="80">
        <v>2380</v>
      </c>
      <c r="I30" s="87">
        <v>0</v>
      </c>
      <c r="J30" s="87">
        <v>0</v>
      </c>
      <c r="L30" s="83">
        <v>1</v>
      </c>
      <c r="M30" s="83">
        <v>29</v>
      </c>
      <c r="N30" s="85">
        <v>1.2293400000000001E-6</v>
      </c>
      <c r="O30" s="83">
        <v>29</v>
      </c>
      <c r="P30" s="85">
        <v>2.4586800000000001E-6</v>
      </c>
      <c r="Q30" s="83">
        <v>29</v>
      </c>
      <c r="R30" s="85">
        <v>8.4782100000000003E-8</v>
      </c>
      <c r="S30" s="85">
        <v>8.4791999999999996E-8</v>
      </c>
    </row>
    <row r="31" spans="2:19" x14ac:dyDescent="0.2">
      <c r="B31" s="33"/>
      <c r="C31" s="80">
        <v>0.99709999999999999</v>
      </c>
      <c r="D31" s="80">
        <v>2398</v>
      </c>
      <c r="E31" s="80">
        <v>0</v>
      </c>
      <c r="F31" s="80">
        <v>2398</v>
      </c>
      <c r="G31" s="80">
        <v>0</v>
      </c>
      <c r="H31" s="80">
        <v>2398</v>
      </c>
      <c r="I31" s="87">
        <v>0</v>
      </c>
      <c r="J31" s="87">
        <v>0</v>
      </c>
      <c r="L31" s="83">
        <v>1</v>
      </c>
      <c r="M31" s="83">
        <v>30</v>
      </c>
      <c r="N31" s="85">
        <v>1.27173E-6</v>
      </c>
      <c r="O31" s="83">
        <v>30</v>
      </c>
      <c r="P31" s="85">
        <v>2.54346E-6</v>
      </c>
      <c r="Q31" s="83">
        <v>30</v>
      </c>
      <c r="R31" s="85">
        <v>8.4782100000000003E-8</v>
      </c>
      <c r="S31" s="85">
        <v>8.4791999999999996E-8</v>
      </c>
    </row>
    <row r="32" spans="2:19" x14ac:dyDescent="0.2">
      <c r="B32" s="33"/>
      <c r="C32" s="80">
        <v>0.997</v>
      </c>
      <c r="D32" s="80">
        <v>2414</v>
      </c>
      <c r="E32" s="80">
        <v>0</v>
      </c>
      <c r="F32" s="80">
        <v>2414</v>
      </c>
      <c r="G32" s="80">
        <v>0</v>
      </c>
      <c r="H32" s="80">
        <v>2414</v>
      </c>
      <c r="I32" s="87">
        <v>0</v>
      </c>
      <c r="J32" s="87">
        <v>0</v>
      </c>
      <c r="L32" s="83">
        <v>1</v>
      </c>
      <c r="M32" s="83">
        <v>31</v>
      </c>
      <c r="N32" s="85">
        <v>1.31412E-6</v>
      </c>
      <c r="O32" s="83">
        <v>31</v>
      </c>
      <c r="P32" s="85">
        <v>2.6282500000000002E-6</v>
      </c>
      <c r="Q32" s="83">
        <v>31</v>
      </c>
      <c r="R32" s="85">
        <v>8.4782100000000003E-8</v>
      </c>
      <c r="S32" s="85">
        <v>8.4791999999999996E-8</v>
      </c>
    </row>
    <row r="33" spans="2:19" x14ac:dyDescent="0.2">
      <c r="B33" s="33"/>
      <c r="C33" s="80">
        <v>0.99690000000000001</v>
      </c>
      <c r="D33" s="80">
        <v>2431</v>
      </c>
      <c r="E33" s="80">
        <v>0</v>
      </c>
      <c r="F33" s="80">
        <v>2431</v>
      </c>
      <c r="G33" s="80">
        <v>0</v>
      </c>
      <c r="H33" s="80">
        <v>2431</v>
      </c>
      <c r="I33" s="87">
        <v>0</v>
      </c>
      <c r="J33" s="87">
        <v>0</v>
      </c>
      <c r="L33" s="83">
        <v>1</v>
      </c>
      <c r="M33" s="83">
        <v>32</v>
      </c>
      <c r="N33" s="85">
        <v>1.3565099999999999E-6</v>
      </c>
      <c r="O33" s="83">
        <v>32</v>
      </c>
      <c r="P33" s="85">
        <v>2.7130300000000001E-6</v>
      </c>
      <c r="Q33" s="83">
        <v>32</v>
      </c>
      <c r="R33" s="85">
        <v>8.4782100000000003E-8</v>
      </c>
      <c r="S33" s="85">
        <v>8.4791999999999996E-8</v>
      </c>
    </row>
    <row r="34" spans="2:19" x14ac:dyDescent="0.2">
      <c r="B34" s="33"/>
      <c r="C34" s="80">
        <v>0.99680000000000002</v>
      </c>
      <c r="D34" s="80">
        <v>2449</v>
      </c>
      <c r="E34" s="80">
        <v>0</v>
      </c>
      <c r="F34" s="80">
        <v>2449</v>
      </c>
      <c r="G34" s="80">
        <v>0</v>
      </c>
      <c r="H34" s="80">
        <v>2449</v>
      </c>
      <c r="I34" s="87">
        <v>0</v>
      </c>
      <c r="J34" s="87">
        <v>0</v>
      </c>
      <c r="L34" s="83">
        <v>1</v>
      </c>
      <c r="M34" s="83">
        <v>33</v>
      </c>
      <c r="N34" s="85">
        <v>1.3989099999999999E-6</v>
      </c>
      <c r="O34" s="83">
        <v>33</v>
      </c>
      <c r="P34" s="85">
        <v>2.79781E-6</v>
      </c>
      <c r="Q34" s="83">
        <v>33</v>
      </c>
      <c r="R34" s="85">
        <v>8.4782100000000003E-8</v>
      </c>
      <c r="S34" s="85">
        <v>8.4791999999999996E-8</v>
      </c>
    </row>
    <row r="35" spans="2:19" x14ac:dyDescent="0.2">
      <c r="B35" s="33"/>
      <c r="C35" s="80">
        <v>0.99670000000000003</v>
      </c>
      <c r="D35" s="80">
        <v>2468</v>
      </c>
      <c r="E35" s="80">
        <v>0</v>
      </c>
      <c r="F35" s="80">
        <v>2468</v>
      </c>
      <c r="G35" s="80">
        <v>0</v>
      </c>
      <c r="H35" s="80">
        <v>2468</v>
      </c>
      <c r="I35" s="87">
        <v>0</v>
      </c>
      <c r="J35" s="87">
        <v>0</v>
      </c>
      <c r="L35" s="83">
        <v>1</v>
      </c>
      <c r="M35" s="83">
        <v>34</v>
      </c>
      <c r="N35" s="85">
        <v>1.4413000000000001E-6</v>
      </c>
      <c r="O35" s="83">
        <v>34</v>
      </c>
      <c r="P35" s="85">
        <v>2.8825899999999999E-6</v>
      </c>
      <c r="Q35" s="83">
        <v>34</v>
      </c>
      <c r="R35" s="85">
        <v>8.4782100000000003E-8</v>
      </c>
      <c r="S35" s="85">
        <v>8.4791999999999996E-8</v>
      </c>
    </row>
    <row r="36" spans="2:19" x14ac:dyDescent="0.2">
      <c r="B36" s="33"/>
      <c r="C36" s="80">
        <v>0.99660000000000004</v>
      </c>
      <c r="D36" s="80">
        <v>2478</v>
      </c>
      <c r="E36" s="80">
        <v>0</v>
      </c>
      <c r="F36" s="80">
        <v>2478</v>
      </c>
      <c r="G36" s="80">
        <v>0</v>
      </c>
      <c r="H36" s="80">
        <v>2478</v>
      </c>
      <c r="I36" s="87">
        <v>0</v>
      </c>
      <c r="J36" s="87">
        <v>0</v>
      </c>
      <c r="L36" s="83">
        <v>1</v>
      </c>
      <c r="M36" s="83">
        <v>35</v>
      </c>
      <c r="N36" s="85">
        <v>1.48369E-6</v>
      </c>
      <c r="O36" s="83">
        <v>35</v>
      </c>
      <c r="P36" s="85">
        <v>2.96738E-6</v>
      </c>
      <c r="Q36" s="83">
        <v>35</v>
      </c>
      <c r="R36" s="85">
        <v>8.4782199999999995E-8</v>
      </c>
      <c r="S36" s="85">
        <v>8.4791999999999996E-8</v>
      </c>
    </row>
    <row r="37" spans="2:19" x14ac:dyDescent="0.2">
      <c r="B37" s="33"/>
      <c r="C37" s="80">
        <v>0.99650000000000005</v>
      </c>
      <c r="D37" s="80">
        <v>2497</v>
      </c>
      <c r="E37" s="80">
        <v>0</v>
      </c>
      <c r="F37" s="80">
        <v>2497</v>
      </c>
      <c r="G37" s="80">
        <v>0</v>
      </c>
      <c r="H37" s="80">
        <v>2497</v>
      </c>
      <c r="I37" s="87">
        <v>0</v>
      </c>
      <c r="J37" s="87">
        <v>0</v>
      </c>
      <c r="L37" s="83">
        <v>1</v>
      </c>
      <c r="M37" s="83">
        <v>36</v>
      </c>
      <c r="N37" s="85">
        <v>1.52608E-6</v>
      </c>
      <c r="O37" s="83">
        <v>36</v>
      </c>
      <c r="P37" s="85">
        <v>3.0521599999999999E-6</v>
      </c>
      <c r="Q37" s="83">
        <v>36</v>
      </c>
      <c r="R37" s="85">
        <v>8.4782199999999995E-8</v>
      </c>
      <c r="S37" s="85">
        <v>8.4791999999999996E-8</v>
      </c>
    </row>
    <row r="38" spans="2:19" x14ac:dyDescent="0.2">
      <c r="B38" s="33"/>
      <c r="C38" s="80">
        <v>0.99639999999999995</v>
      </c>
      <c r="D38" s="80">
        <v>2520</v>
      </c>
      <c r="E38" s="80">
        <v>0</v>
      </c>
      <c r="F38" s="80">
        <v>2520</v>
      </c>
      <c r="G38" s="80">
        <v>0</v>
      </c>
      <c r="H38" s="80">
        <v>2520</v>
      </c>
      <c r="I38" s="87">
        <v>0</v>
      </c>
      <c r="J38" s="87">
        <v>0</v>
      </c>
      <c r="L38" s="83">
        <v>1</v>
      </c>
      <c r="M38" s="83">
        <v>37</v>
      </c>
      <c r="N38" s="85">
        <v>1.5684699999999999E-6</v>
      </c>
      <c r="O38" s="83">
        <v>37</v>
      </c>
      <c r="P38" s="85">
        <v>3.1369399999999998E-6</v>
      </c>
      <c r="Q38" s="83">
        <v>37</v>
      </c>
      <c r="R38" s="85">
        <v>8.4782199999999995E-8</v>
      </c>
      <c r="S38" s="85">
        <v>8.4791999999999996E-8</v>
      </c>
    </row>
    <row r="39" spans="2:19" x14ac:dyDescent="0.2">
      <c r="B39" s="33"/>
      <c r="C39" s="80">
        <v>0.99629999999999996</v>
      </c>
      <c r="D39" s="80">
        <v>2542</v>
      </c>
      <c r="E39" s="80">
        <v>0</v>
      </c>
      <c r="F39" s="80">
        <v>2542</v>
      </c>
      <c r="G39" s="80">
        <v>0</v>
      </c>
      <c r="H39" s="80">
        <v>2542</v>
      </c>
      <c r="I39" s="87">
        <v>0</v>
      </c>
      <c r="J39" s="87">
        <v>0</v>
      </c>
      <c r="L39" s="83">
        <v>1</v>
      </c>
      <c r="M39" s="83">
        <v>38</v>
      </c>
      <c r="N39" s="85">
        <v>1.6108600000000001E-6</v>
      </c>
      <c r="O39" s="83">
        <v>38</v>
      </c>
      <c r="P39" s="85">
        <v>3.2217200000000001E-6</v>
      </c>
      <c r="Q39" s="83">
        <v>38</v>
      </c>
      <c r="R39" s="85">
        <v>8.4782199999999995E-8</v>
      </c>
      <c r="S39" s="85">
        <v>8.4791999999999996E-8</v>
      </c>
    </row>
    <row r="40" spans="2:19" x14ac:dyDescent="0.2">
      <c r="B40" s="33"/>
      <c r="C40" s="80">
        <v>0.99619999999999997</v>
      </c>
      <c r="D40" s="80">
        <v>2572</v>
      </c>
      <c r="E40" s="80">
        <v>0</v>
      </c>
      <c r="F40" s="80">
        <v>2572</v>
      </c>
      <c r="G40" s="80">
        <v>0</v>
      </c>
      <c r="H40" s="80">
        <v>2572</v>
      </c>
      <c r="I40" s="87">
        <v>0</v>
      </c>
      <c r="J40" s="87">
        <v>0</v>
      </c>
      <c r="L40" s="83">
        <v>1</v>
      </c>
      <c r="M40" s="83">
        <v>39</v>
      </c>
      <c r="N40" s="85">
        <v>1.65325E-6</v>
      </c>
      <c r="O40" s="83">
        <v>39</v>
      </c>
      <c r="P40" s="85">
        <v>3.3065099999999999E-6</v>
      </c>
      <c r="Q40" s="83">
        <v>39</v>
      </c>
      <c r="R40" s="85">
        <v>8.4782199999999995E-8</v>
      </c>
      <c r="S40" s="85">
        <v>8.4791999999999996E-8</v>
      </c>
    </row>
    <row r="41" spans="2:19" x14ac:dyDescent="0.2">
      <c r="B41" s="33"/>
      <c r="C41" s="80">
        <v>0.99609999999999999</v>
      </c>
      <c r="D41" s="80">
        <v>2590</v>
      </c>
      <c r="E41" s="80">
        <v>0</v>
      </c>
      <c r="F41" s="80">
        <v>2590</v>
      </c>
      <c r="G41" s="80">
        <v>0</v>
      </c>
      <c r="H41" s="80">
        <v>2590</v>
      </c>
      <c r="I41" s="87">
        <v>0</v>
      </c>
      <c r="J41" s="87">
        <v>0</v>
      </c>
      <c r="L41" s="83">
        <v>1</v>
      </c>
      <c r="M41" s="83">
        <v>40</v>
      </c>
      <c r="N41" s="85">
        <v>1.69564E-6</v>
      </c>
      <c r="O41" s="83">
        <v>40</v>
      </c>
      <c r="P41" s="85">
        <v>3.3912900000000002E-6</v>
      </c>
      <c r="Q41" s="83">
        <v>40</v>
      </c>
      <c r="R41" s="85">
        <v>8.4782199999999995E-8</v>
      </c>
      <c r="S41" s="85">
        <v>8.4791999999999996E-8</v>
      </c>
    </row>
    <row r="42" spans="2:19" x14ac:dyDescent="0.2">
      <c r="B42" s="33"/>
      <c r="C42" s="80">
        <v>0.996</v>
      </c>
      <c r="D42" s="80">
        <v>2599</v>
      </c>
      <c r="E42" s="80">
        <v>0</v>
      </c>
      <c r="F42" s="80">
        <v>2599</v>
      </c>
      <c r="G42" s="80">
        <v>0</v>
      </c>
      <c r="H42" s="80">
        <v>2599</v>
      </c>
      <c r="I42" s="87">
        <v>0</v>
      </c>
      <c r="J42" s="87">
        <v>0</v>
      </c>
      <c r="L42" s="83">
        <v>1</v>
      </c>
      <c r="M42" s="83">
        <v>41</v>
      </c>
      <c r="N42" s="85">
        <v>1.73804E-6</v>
      </c>
      <c r="O42" s="83">
        <v>41</v>
      </c>
      <c r="P42" s="85">
        <v>3.4760700000000001E-6</v>
      </c>
      <c r="Q42" s="83">
        <v>41</v>
      </c>
      <c r="R42" s="85">
        <v>8.4782199999999995E-8</v>
      </c>
      <c r="S42" s="85">
        <v>8.4791999999999996E-8</v>
      </c>
    </row>
    <row r="43" spans="2:19" x14ac:dyDescent="0.2">
      <c r="B43" s="33"/>
      <c r="C43" s="80">
        <v>0.99590000000000001</v>
      </c>
      <c r="D43" s="80">
        <v>2611</v>
      </c>
      <c r="E43" s="80">
        <v>0</v>
      </c>
      <c r="F43" s="80">
        <v>2611</v>
      </c>
      <c r="G43" s="80">
        <v>0</v>
      </c>
      <c r="H43" s="80">
        <v>2611</v>
      </c>
      <c r="I43" s="87">
        <v>0</v>
      </c>
      <c r="J43" s="87">
        <v>0</v>
      </c>
      <c r="L43" s="83">
        <v>1</v>
      </c>
      <c r="M43" s="83">
        <v>42</v>
      </c>
      <c r="N43" s="85">
        <v>1.7804299999999999E-6</v>
      </c>
      <c r="O43" s="83">
        <v>42</v>
      </c>
      <c r="P43" s="85">
        <v>3.56085E-6</v>
      </c>
      <c r="Q43" s="83">
        <v>42</v>
      </c>
      <c r="R43" s="85">
        <v>8.4782199999999995E-8</v>
      </c>
      <c r="S43" s="85">
        <v>8.4791999999999996E-8</v>
      </c>
    </row>
    <row r="44" spans="2:19" x14ac:dyDescent="0.2">
      <c r="B44" s="33"/>
      <c r="C44" s="80">
        <v>0.99580000000000002</v>
      </c>
      <c r="D44" s="80">
        <v>2621</v>
      </c>
      <c r="E44" s="80">
        <v>0</v>
      </c>
      <c r="F44" s="80">
        <v>2621</v>
      </c>
      <c r="G44" s="80">
        <v>0</v>
      </c>
      <c r="H44" s="80">
        <v>2621</v>
      </c>
      <c r="I44" s="87">
        <v>0</v>
      </c>
      <c r="J44" s="87">
        <v>0</v>
      </c>
      <c r="L44" s="83">
        <v>1</v>
      </c>
      <c r="M44" s="83">
        <v>43</v>
      </c>
      <c r="N44" s="85">
        <v>1.8228200000000001E-6</v>
      </c>
      <c r="O44" s="83">
        <v>43</v>
      </c>
      <c r="P44" s="85">
        <v>3.6456400000000001E-6</v>
      </c>
      <c r="Q44" s="83">
        <v>43</v>
      </c>
      <c r="R44" s="85">
        <v>8.4782199999999995E-8</v>
      </c>
      <c r="S44" s="85">
        <v>8.4791999999999996E-8</v>
      </c>
    </row>
    <row r="45" spans="2:19" x14ac:dyDescent="0.2">
      <c r="B45" s="33"/>
      <c r="C45" s="80">
        <v>0.99570000000000003</v>
      </c>
      <c r="D45" s="80">
        <v>2634</v>
      </c>
      <c r="E45" s="80">
        <v>0</v>
      </c>
      <c r="F45" s="80">
        <v>2634</v>
      </c>
      <c r="G45" s="80">
        <v>0</v>
      </c>
      <c r="H45" s="80">
        <v>2634</v>
      </c>
      <c r="I45" s="87">
        <v>0</v>
      </c>
      <c r="J45" s="87">
        <v>0</v>
      </c>
      <c r="L45" s="83">
        <v>1</v>
      </c>
      <c r="M45" s="83">
        <v>44</v>
      </c>
      <c r="N45" s="85">
        <v>1.86521E-6</v>
      </c>
      <c r="O45" s="83">
        <v>44</v>
      </c>
      <c r="P45" s="85">
        <v>3.73042E-6</v>
      </c>
      <c r="Q45" s="83">
        <v>44</v>
      </c>
      <c r="R45" s="85">
        <v>8.4782199999999995E-8</v>
      </c>
      <c r="S45" s="85">
        <v>8.4791999999999996E-8</v>
      </c>
    </row>
    <row r="46" spans="2:19" x14ac:dyDescent="0.2">
      <c r="B46" s="33"/>
      <c r="C46" s="80">
        <v>0.99560000000000004</v>
      </c>
      <c r="D46" s="80">
        <v>2643</v>
      </c>
      <c r="E46" s="80">
        <v>0</v>
      </c>
      <c r="F46" s="80">
        <v>2643</v>
      </c>
      <c r="G46" s="80">
        <v>0</v>
      </c>
      <c r="H46" s="80">
        <v>2643</v>
      </c>
      <c r="I46" s="87">
        <v>0</v>
      </c>
      <c r="J46" s="87">
        <v>0</v>
      </c>
      <c r="L46" s="83">
        <v>1</v>
      </c>
      <c r="M46" s="83">
        <v>45</v>
      </c>
      <c r="N46" s="85">
        <v>1.9076000000000002E-6</v>
      </c>
      <c r="O46" s="83">
        <v>45</v>
      </c>
      <c r="P46" s="85">
        <v>3.8152000000000003E-6</v>
      </c>
      <c r="Q46" s="83">
        <v>45</v>
      </c>
      <c r="R46" s="85">
        <v>8.4782300000000001E-8</v>
      </c>
      <c r="S46" s="85">
        <v>8.4791999999999996E-8</v>
      </c>
    </row>
    <row r="47" spans="2:19" x14ac:dyDescent="0.2">
      <c r="B47" s="33"/>
      <c r="C47" s="80">
        <v>0.99550000000000005</v>
      </c>
      <c r="D47" s="80">
        <v>2652</v>
      </c>
      <c r="E47" s="80">
        <v>0</v>
      </c>
      <c r="F47" s="80">
        <v>2652</v>
      </c>
      <c r="G47" s="80">
        <v>0</v>
      </c>
      <c r="H47" s="80">
        <v>2652</v>
      </c>
      <c r="I47" s="87">
        <v>0</v>
      </c>
      <c r="J47" s="87">
        <v>0</v>
      </c>
      <c r="L47" s="83">
        <v>1</v>
      </c>
      <c r="M47" s="83">
        <v>46</v>
      </c>
      <c r="N47" s="85">
        <v>1.9499900000000001E-6</v>
      </c>
      <c r="O47" s="83">
        <v>46</v>
      </c>
      <c r="P47" s="85">
        <v>3.8999800000000002E-6</v>
      </c>
      <c r="Q47" s="83">
        <v>46</v>
      </c>
      <c r="R47" s="85">
        <v>8.4782300000000001E-8</v>
      </c>
      <c r="S47" s="85">
        <v>8.4791999999999996E-8</v>
      </c>
    </row>
    <row r="48" spans="2:19" x14ac:dyDescent="0.2">
      <c r="B48" s="33"/>
      <c r="C48" s="80">
        <v>0.99539999999999995</v>
      </c>
      <c r="D48" s="80">
        <v>2666</v>
      </c>
      <c r="E48" s="80">
        <v>0</v>
      </c>
      <c r="F48" s="80">
        <v>2666</v>
      </c>
      <c r="G48" s="80">
        <v>0</v>
      </c>
      <c r="H48" s="80">
        <v>2666</v>
      </c>
      <c r="I48" s="87">
        <v>0</v>
      </c>
      <c r="J48" s="87">
        <v>0</v>
      </c>
      <c r="L48" s="83">
        <v>1</v>
      </c>
      <c r="M48" s="83">
        <v>47</v>
      </c>
      <c r="N48" s="85">
        <v>1.9923800000000001E-6</v>
      </c>
      <c r="O48" s="83">
        <v>47</v>
      </c>
      <c r="P48" s="85">
        <v>3.98477E-6</v>
      </c>
      <c r="Q48" s="83">
        <v>47</v>
      </c>
      <c r="R48" s="85">
        <v>8.4782300000000001E-8</v>
      </c>
      <c r="S48" s="85">
        <v>8.4791999999999996E-8</v>
      </c>
    </row>
    <row r="49" spans="2:19" x14ac:dyDescent="0.2">
      <c r="B49" s="33"/>
      <c r="C49" s="80">
        <v>0.99529999999999996</v>
      </c>
      <c r="D49" s="80">
        <v>2677</v>
      </c>
      <c r="E49" s="80">
        <v>0</v>
      </c>
      <c r="F49" s="80">
        <v>2677</v>
      </c>
      <c r="G49" s="80">
        <v>0</v>
      </c>
      <c r="H49" s="80">
        <v>2677</v>
      </c>
      <c r="I49" s="87">
        <v>0</v>
      </c>
      <c r="J49" s="87">
        <v>0</v>
      </c>
      <c r="L49" s="83">
        <v>1</v>
      </c>
      <c r="M49" s="83">
        <v>48</v>
      </c>
      <c r="N49" s="85">
        <v>2.03477E-6</v>
      </c>
      <c r="O49" s="83">
        <v>48</v>
      </c>
      <c r="P49" s="85">
        <v>4.0695499999999999E-6</v>
      </c>
      <c r="Q49" s="83">
        <v>48</v>
      </c>
      <c r="R49" s="85">
        <v>8.4782300000000001E-8</v>
      </c>
      <c r="S49" s="85">
        <v>8.4791999999999996E-8</v>
      </c>
    </row>
    <row r="50" spans="2:19" x14ac:dyDescent="0.2">
      <c r="B50" s="33"/>
      <c r="C50" s="80">
        <v>0.99519999999999997</v>
      </c>
      <c r="D50" s="80">
        <v>2684</v>
      </c>
      <c r="E50" s="80">
        <v>0</v>
      </c>
      <c r="F50" s="80">
        <v>2684</v>
      </c>
      <c r="G50" s="80">
        <v>0</v>
      </c>
      <c r="H50" s="80">
        <v>2684</v>
      </c>
      <c r="I50" s="87">
        <v>0</v>
      </c>
      <c r="J50" s="87">
        <v>0</v>
      </c>
      <c r="L50" s="83">
        <v>1</v>
      </c>
      <c r="M50" s="83">
        <v>49</v>
      </c>
      <c r="N50" s="85">
        <v>2.0771699999999998E-6</v>
      </c>
      <c r="O50" s="83">
        <v>49</v>
      </c>
      <c r="P50" s="85">
        <v>4.1543299999999997E-6</v>
      </c>
      <c r="Q50" s="83">
        <v>49</v>
      </c>
      <c r="R50" s="85">
        <v>8.4782300000000001E-8</v>
      </c>
      <c r="S50" s="85">
        <v>8.4791999999999996E-8</v>
      </c>
    </row>
    <row r="51" spans="2:19" x14ac:dyDescent="0.2">
      <c r="B51" s="33"/>
      <c r="C51" s="80">
        <v>0.99509999999999998</v>
      </c>
      <c r="D51" s="80">
        <v>2691</v>
      </c>
      <c r="E51" s="80">
        <v>0</v>
      </c>
      <c r="F51" s="80">
        <v>2691</v>
      </c>
      <c r="G51" s="80">
        <v>0</v>
      </c>
      <c r="H51" s="80">
        <v>2691</v>
      </c>
      <c r="I51" s="87">
        <v>0</v>
      </c>
      <c r="J51" s="87">
        <v>0</v>
      </c>
      <c r="L51" s="83">
        <v>1</v>
      </c>
      <c r="M51" s="83">
        <v>50</v>
      </c>
      <c r="N51" s="85">
        <v>2.1195600000000002E-6</v>
      </c>
      <c r="O51" s="83">
        <v>50</v>
      </c>
      <c r="P51" s="85">
        <v>4.2391099999999996E-6</v>
      </c>
      <c r="Q51" s="83">
        <v>50</v>
      </c>
      <c r="R51" s="85">
        <v>8.4782300000000001E-8</v>
      </c>
      <c r="S51" s="85">
        <v>8.4791999999999996E-8</v>
      </c>
    </row>
    <row r="52" spans="2:19" x14ac:dyDescent="0.2">
      <c r="B52" s="33"/>
      <c r="C52" s="80">
        <v>0.995</v>
      </c>
      <c r="D52" s="80">
        <v>2699</v>
      </c>
      <c r="E52" s="80">
        <v>0</v>
      </c>
      <c r="F52" s="80">
        <v>2699</v>
      </c>
      <c r="G52" s="80">
        <v>0</v>
      </c>
      <c r="H52" s="80">
        <v>2699</v>
      </c>
      <c r="I52" s="87">
        <v>0</v>
      </c>
      <c r="J52" s="87">
        <v>0</v>
      </c>
      <c r="L52" s="83">
        <v>1</v>
      </c>
      <c r="M52" s="83">
        <v>51</v>
      </c>
      <c r="N52" s="85">
        <v>2.1619500000000001E-6</v>
      </c>
      <c r="O52" s="83">
        <v>51</v>
      </c>
      <c r="P52" s="85">
        <v>4.3239000000000002E-6</v>
      </c>
      <c r="Q52" s="83">
        <v>51</v>
      </c>
      <c r="R52" s="85">
        <v>8.4782300000000001E-8</v>
      </c>
      <c r="S52" s="85">
        <v>8.4791999999999996E-8</v>
      </c>
    </row>
    <row r="53" spans="2:19" x14ac:dyDescent="0.2">
      <c r="B53" s="33"/>
      <c r="C53" s="80">
        <v>0.99490000000000001</v>
      </c>
      <c r="D53" s="80">
        <v>2712</v>
      </c>
      <c r="E53" s="80">
        <v>0</v>
      </c>
      <c r="F53" s="80">
        <v>2712</v>
      </c>
      <c r="G53" s="80">
        <v>0</v>
      </c>
      <c r="H53" s="80">
        <v>2712</v>
      </c>
      <c r="I53" s="87">
        <v>0</v>
      </c>
      <c r="J53" s="87">
        <v>0</v>
      </c>
      <c r="L53" s="83">
        <v>1</v>
      </c>
      <c r="M53" s="83">
        <v>52</v>
      </c>
      <c r="N53" s="85">
        <v>2.2043400000000001E-6</v>
      </c>
      <c r="O53" s="83">
        <v>52</v>
      </c>
      <c r="P53" s="85">
        <v>4.4086800000000001E-6</v>
      </c>
      <c r="Q53" s="83">
        <v>52</v>
      </c>
      <c r="R53" s="85">
        <v>8.4782300000000001E-8</v>
      </c>
      <c r="S53" s="85">
        <v>8.4791999999999996E-8</v>
      </c>
    </row>
    <row r="54" spans="2:19" x14ac:dyDescent="0.2">
      <c r="B54" s="33"/>
      <c r="C54" s="80">
        <v>0.99480000000000002</v>
      </c>
      <c r="D54" s="80">
        <v>2726</v>
      </c>
      <c r="E54" s="80">
        <v>0</v>
      </c>
      <c r="F54" s="80">
        <v>2726</v>
      </c>
      <c r="G54" s="80">
        <v>0</v>
      </c>
      <c r="H54" s="80">
        <v>2726</v>
      </c>
      <c r="I54" s="87">
        <v>0</v>
      </c>
      <c r="J54" s="87">
        <v>0</v>
      </c>
      <c r="L54" s="83">
        <v>1</v>
      </c>
      <c r="M54" s="83">
        <v>53</v>
      </c>
      <c r="N54" s="85">
        <v>2.24673E-6</v>
      </c>
      <c r="O54" s="83">
        <v>53</v>
      </c>
      <c r="P54" s="85">
        <v>4.49346E-6</v>
      </c>
      <c r="Q54" s="83">
        <v>53</v>
      </c>
      <c r="R54" s="85">
        <v>8.4782300000000001E-8</v>
      </c>
      <c r="S54" s="85">
        <v>8.4791999999999996E-8</v>
      </c>
    </row>
    <row r="55" spans="2:19" x14ac:dyDescent="0.2">
      <c r="B55" s="33"/>
      <c r="C55" s="80">
        <v>0.99470000000000003</v>
      </c>
      <c r="D55" s="80">
        <v>2736</v>
      </c>
      <c r="E55" s="80">
        <v>0</v>
      </c>
      <c r="F55" s="80">
        <v>2736</v>
      </c>
      <c r="G55" s="80">
        <v>0</v>
      </c>
      <c r="H55" s="80">
        <v>2736</v>
      </c>
      <c r="I55" s="87">
        <v>0</v>
      </c>
      <c r="J55" s="87">
        <v>0</v>
      </c>
      <c r="L55" s="83">
        <v>1</v>
      </c>
      <c r="M55" s="83">
        <v>54</v>
      </c>
      <c r="N55" s="85">
        <v>2.2891199999999999E-6</v>
      </c>
      <c r="O55" s="83">
        <v>54</v>
      </c>
      <c r="P55" s="85">
        <v>4.5782499999999997E-6</v>
      </c>
      <c r="Q55" s="83">
        <v>54</v>
      </c>
      <c r="R55" s="85">
        <v>8.4782300000000001E-8</v>
      </c>
      <c r="S55" s="85">
        <v>8.4791999999999996E-8</v>
      </c>
    </row>
    <row r="56" spans="2:19" x14ac:dyDescent="0.2">
      <c r="B56" s="33"/>
      <c r="C56" s="80">
        <v>0.99460000000000004</v>
      </c>
      <c r="D56" s="80">
        <v>2751</v>
      </c>
      <c r="E56" s="80">
        <v>0</v>
      </c>
      <c r="F56" s="80">
        <v>2751</v>
      </c>
      <c r="G56" s="80">
        <v>0</v>
      </c>
      <c r="H56" s="80">
        <v>2751</v>
      </c>
      <c r="I56" s="87">
        <v>0</v>
      </c>
      <c r="J56" s="87">
        <v>0</v>
      </c>
      <c r="L56" s="83">
        <v>1</v>
      </c>
      <c r="M56" s="83">
        <v>55</v>
      </c>
      <c r="N56" s="85">
        <v>2.3315099999999999E-6</v>
      </c>
      <c r="O56" s="83">
        <v>55</v>
      </c>
      <c r="P56" s="85">
        <v>4.6630299999999996E-6</v>
      </c>
      <c r="Q56" s="83">
        <v>55</v>
      </c>
      <c r="R56" s="85">
        <v>8.4782300000000001E-8</v>
      </c>
      <c r="S56" s="85">
        <v>8.4791999999999996E-8</v>
      </c>
    </row>
    <row r="57" spans="2:19" x14ac:dyDescent="0.2">
      <c r="B57" s="33"/>
      <c r="C57" s="80">
        <v>0.99450000000000005</v>
      </c>
      <c r="D57" s="80">
        <v>2761</v>
      </c>
      <c r="E57" s="80">
        <v>0</v>
      </c>
      <c r="F57" s="80">
        <v>2761</v>
      </c>
      <c r="G57" s="80">
        <v>0</v>
      </c>
      <c r="H57" s="80">
        <v>2761</v>
      </c>
      <c r="I57" s="87">
        <v>0</v>
      </c>
      <c r="J57" s="87">
        <v>0</v>
      </c>
      <c r="L57" s="83">
        <v>1</v>
      </c>
      <c r="M57" s="83">
        <v>56</v>
      </c>
      <c r="N57" s="85">
        <v>2.3739100000000001E-6</v>
      </c>
      <c r="O57" s="83">
        <v>56</v>
      </c>
      <c r="P57" s="85">
        <v>4.7478100000000004E-6</v>
      </c>
      <c r="Q57" s="83">
        <v>56</v>
      </c>
      <c r="R57" s="85">
        <v>8.4782400000000006E-8</v>
      </c>
      <c r="S57" s="85">
        <v>8.4791999999999996E-8</v>
      </c>
    </row>
    <row r="58" spans="2:19" x14ac:dyDescent="0.2">
      <c r="B58" s="33"/>
      <c r="C58" s="80">
        <v>0.99439999999999995</v>
      </c>
      <c r="D58" s="80">
        <v>2771</v>
      </c>
      <c r="E58" s="80">
        <v>0</v>
      </c>
      <c r="F58" s="80">
        <v>2771</v>
      </c>
      <c r="G58" s="80">
        <v>0</v>
      </c>
      <c r="H58" s="80">
        <v>2771</v>
      </c>
      <c r="I58" s="87">
        <v>0</v>
      </c>
      <c r="J58" s="87">
        <v>0</v>
      </c>
      <c r="L58" s="83">
        <v>1</v>
      </c>
      <c r="M58" s="83">
        <v>57</v>
      </c>
      <c r="N58" s="85">
        <v>2.4163000000000001E-6</v>
      </c>
      <c r="O58" s="83">
        <v>57</v>
      </c>
      <c r="P58" s="85">
        <v>4.8325900000000003E-6</v>
      </c>
      <c r="Q58" s="83">
        <v>57</v>
      </c>
      <c r="R58" s="85">
        <v>8.4782400000000006E-8</v>
      </c>
      <c r="S58" s="85">
        <v>8.4791999999999996E-8</v>
      </c>
    </row>
    <row r="59" spans="2:19" x14ac:dyDescent="0.2">
      <c r="B59" s="33"/>
      <c r="C59" s="80">
        <v>0.99429999999999996</v>
      </c>
      <c r="D59" s="80">
        <v>2780</v>
      </c>
      <c r="E59" s="80">
        <v>0</v>
      </c>
      <c r="F59" s="80">
        <v>2780</v>
      </c>
      <c r="G59" s="80">
        <v>0</v>
      </c>
      <c r="H59" s="80">
        <v>2780</v>
      </c>
      <c r="I59" s="87">
        <v>0</v>
      </c>
      <c r="J59" s="87">
        <v>0</v>
      </c>
      <c r="L59" s="83">
        <v>1</v>
      </c>
      <c r="M59" s="83">
        <v>58</v>
      </c>
      <c r="N59" s="85">
        <v>2.45869E-6</v>
      </c>
      <c r="O59" s="83">
        <v>58</v>
      </c>
      <c r="P59" s="85">
        <v>4.91738E-6</v>
      </c>
      <c r="Q59" s="83">
        <v>58</v>
      </c>
      <c r="R59" s="85">
        <v>8.4782400000000006E-8</v>
      </c>
      <c r="S59" s="85">
        <v>8.4791999999999996E-8</v>
      </c>
    </row>
    <row r="60" spans="2:19" x14ac:dyDescent="0.2">
      <c r="B60" s="33"/>
      <c r="C60" s="80">
        <v>0.99419999999999997</v>
      </c>
      <c r="D60" s="80">
        <v>2788</v>
      </c>
      <c r="E60" s="80">
        <v>0</v>
      </c>
      <c r="F60" s="80">
        <v>2788</v>
      </c>
      <c r="G60" s="80">
        <v>0</v>
      </c>
      <c r="H60" s="80">
        <v>2788</v>
      </c>
      <c r="I60" s="87">
        <v>0</v>
      </c>
      <c r="J60" s="87">
        <v>0</v>
      </c>
      <c r="L60" s="83">
        <v>1</v>
      </c>
      <c r="M60" s="83">
        <v>59</v>
      </c>
      <c r="N60" s="85">
        <v>2.5010799999999999E-6</v>
      </c>
      <c r="O60" s="83">
        <v>59</v>
      </c>
      <c r="P60" s="85">
        <v>5.0021599999999999E-6</v>
      </c>
      <c r="Q60" s="83">
        <v>59</v>
      </c>
      <c r="R60" s="85">
        <v>8.4782400000000006E-8</v>
      </c>
      <c r="S60" s="85">
        <v>8.4791999999999996E-8</v>
      </c>
    </row>
    <row r="61" spans="2:19" x14ac:dyDescent="0.2">
      <c r="B61" s="33"/>
      <c r="C61" s="80">
        <v>0.99409999999999998</v>
      </c>
      <c r="D61" s="80">
        <v>2794</v>
      </c>
      <c r="E61" s="80">
        <v>0</v>
      </c>
      <c r="F61" s="80">
        <v>2794</v>
      </c>
      <c r="G61" s="80">
        <v>0</v>
      </c>
      <c r="H61" s="80">
        <v>2794</v>
      </c>
      <c r="I61" s="87">
        <v>0</v>
      </c>
      <c r="J61" s="87">
        <v>0</v>
      </c>
      <c r="L61" s="83">
        <v>1</v>
      </c>
      <c r="M61" s="83">
        <v>60</v>
      </c>
      <c r="N61" s="85">
        <v>2.5434699999999999E-6</v>
      </c>
      <c r="O61" s="83">
        <v>60</v>
      </c>
      <c r="P61" s="85">
        <v>5.0869399999999998E-6</v>
      </c>
      <c r="Q61" s="83">
        <v>60</v>
      </c>
      <c r="R61" s="85">
        <v>8.4782400000000006E-8</v>
      </c>
      <c r="S61" s="85">
        <v>8.4791999999999996E-8</v>
      </c>
    </row>
    <row r="62" spans="2:19" x14ac:dyDescent="0.2">
      <c r="B62" s="33"/>
      <c r="C62" s="80">
        <v>0.99399999999999999</v>
      </c>
      <c r="D62" s="80">
        <v>2804</v>
      </c>
      <c r="E62" s="80">
        <v>0</v>
      </c>
      <c r="F62" s="80">
        <v>2804</v>
      </c>
      <c r="G62" s="80">
        <v>0</v>
      </c>
      <c r="H62" s="80">
        <v>2804</v>
      </c>
      <c r="I62" s="87">
        <v>0</v>
      </c>
      <c r="J62" s="87">
        <v>0</v>
      </c>
      <c r="L62" s="83">
        <v>1</v>
      </c>
      <c r="M62" s="83">
        <v>61</v>
      </c>
      <c r="N62" s="85">
        <v>2.5858599999999998E-6</v>
      </c>
      <c r="O62" s="83">
        <v>61</v>
      </c>
      <c r="P62" s="85">
        <v>5.1717300000000004E-6</v>
      </c>
      <c r="Q62" s="83">
        <v>61</v>
      </c>
      <c r="R62" s="85">
        <v>8.4782400000000006E-8</v>
      </c>
      <c r="S62" s="85">
        <v>8.4791999999999996E-8</v>
      </c>
    </row>
    <row r="63" spans="2:19" x14ac:dyDescent="0.2">
      <c r="B63" s="33"/>
      <c r="C63" s="80">
        <v>0.99390000000000001</v>
      </c>
      <c r="D63" s="80">
        <v>2810</v>
      </c>
      <c r="E63" s="80">
        <v>0</v>
      </c>
      <c r="F63" s="80">
        <v>2810</v>
      </c>
      <c r="G63" s="80">
        <v>0</v>
      </c>
      <c r="H63" s="80">
        <v>2810</v>
      </c>
      <c r="I63" s="87">
        <v>0</v>
      </c>
      <c r="J63" s="87">
        <v>0</v>
      </c>
      <c r="L63" s="83">
        <v>1</v>
      </c>
      <c r="M63" s="83">
        <v>62</v>
      </c>
      <c r="N63" s="85">
        <v>2.6282500000000002E-6</v>
      </c>
      <c r="O63" s="83">
        <v>62</v>
      </c>
      <c r="P63" s="85">
        <v>5.2565100000000003E-6</v>
      </c>
      <c r="Q63" s="83">
        <v>62</v>
      </c>
      <c r="R63" s="85">
        <v>8.4782400000000006E-8</v>
      </c>
      <c r="S63" s="85">
        <v>8.4791999999999996E-8</v>
      </c>
    </row>
    <row r="64" spans="2:19" x14ac:dyDescent="0.2">
      <c r="B64" s="33"/>
      <c r="C64" s="80">
        <v>0.99380000000000002</v>
      </c>
      <c r="D64" s="80">
        <v>2819</v>
      </c>
      <c r="E64" s="80">
        <v>0</v>
      </c>
      <c r="F64" s="80">
        <v>2819</v>
      </c>
      <c r="G64" s="80">
        <v>0</v>
      </c>
      <c r="H64" s="80">
        <v>2819</v>
      </c>
      <c r="I64" s="87">
        <v>0</v>
      </c>
      <c r="J64" s="87">
        <v>0</v>
      </c>
      <c r="L64" s="83">
        <v>1</v>
      </c>
      <c r="M64" s="83">
        <v>63</v>
      </c>
      <c r="N64" s="85">
        <v>2.67065E-6</v>
      </c>
      <c r="O64" s="83">
        <v>63</v>
      </c>
      <c r="P64" s="85">
        <v>5.3412900000000002E-6</v>
      </c>
      <c r="Q64" s="83">
        <v>63</v>
      </c>
      <c r="R64" s="85">
        <v>8.4782400000000006E-8</v>
      </c>
      <c r="S64" s="85">
        <v>8.4791999999999996E-8</v>
      </c>
    </row>
    <row r="65" spans="2:19" x14ac:dyDescent="0.2">
      <c r="B65" s="33"/>
      <c r="C65" s="80">
        <v>0.99370000000000003</v>
      </c>
      <c r="D65" s="80">
        <v>2828</v>
      </c>
      <c r="E65" s="80">
        <v>1</v>
      </c>
      <c r="F65" s="80">
        <v>2827</v>
      </c>
      <c r="G65" s="80">
        <v>2</v>
      </c>
      <c r="H65" s="80">
        <v>2829</v>
      </c>
      <c r="I65" s="87">
        <v>7.0696400000000003E-4</v>
      </c>
      <c r="J65" s="87">
        <v>6.7842599999999999E-4</v>
      </c>
      <c r="L65" s="83">
        <v>1</v>
      </c>
      <c r="M65" s="83">
        <v>64</v>
      </c>
      <c r="N65" s="85">
        <v>2.7130399999999999E-6</v>
      </c>
      <c r="O65" s="83">
        <v>64</v>
      </c>
      <c r="P65" s="85">
        <v>5.4260799999999999E-6</v>
      </c>
      <c r="Q65" s="83">
        <v>64</v>
      </c>
      <c r="R65" s="85">
        <v>8.4782400000000006E-8</v>
      </c>
      <c r="S65" s="85">
        <v>8.4791999999999996E-8</v>
      </c>
    </row>
    <row r="66" spans="2:19" x14ac:dyDescent="0.2">
      <c r="B66" s="33"/>
      <c r="C66" s="80">
        <v>0.99360000000000004</v>
      </c>
      <c r="D66" s="80">
        <v>2834</v>
      </c>
      <c r="E66" s="80">
        <v>1</v>
      </c>
      <c r="F66" s="80">
        <v>2833</v>
      </c>
      <c r="G66" s="80">
        <v>2</v>
      </c>
      <c r="H66" s="80">
        <v>2835</v>
      </c>
      <c r="I66" s="87">
        <v>7.0546699999999999E-4</v>
      </c>
      <c r="J66" s="87">
        <v>6.7842599999999999E-4</v>
      </c>
      <c r="L66" s="83">
        <v>1</v>
      </c>
      <c r="M66" s="83">
        <v>65</v>
      </c>
      <c r="N66" s="85">
        <v>2.7554299999999999E-6</v>
      </c>
      <c r="O66" s="83">
        <v>65</v>
      </c>
      <c r="P66" s="85">
        <v>5.5108599999999998E-6</v>
      </c>
      <c r="Q66" s="83">
        <v>65</v>
      </c>
      <c r="R66" s="85">
        <v>8.4782400000000006E-8</v>
      </c>
      <c r="S66" s="85">
        <v>8.4791999999999996E-8</v>
      </c>
    </row>
    <row r="67" spans="2:19" x14ac:dyDescent="0.2">
      <c r="B67" s="33"/>
      <c r="C67" s="80">
        <v>0.99350000000000005</v>
      </c>
      <c r="D67" s="80">
        <v>2838</v>
      </c>
      <c r="E67" s="80">
        <v>1</v>
      </c>
      <c r="F67" s="80">
        <v>2837</v>
      </c>
      <c r="G67" s="80">
        <v>2</v>
      </c>
      <c r="H67" s="80">
        <v>2839</v>
      </c>
      <c r="I67" s="87">
        <v>7.0447299999999995E-4</v>
      </c>
      <c r="J67" s="87">
        <v>6.7842599999999999E-4</v>
      </c>
      <c r="L67" s="83">
        <v>1</v>
      </c>
      <c r="M67" s="83">
        <v>66</v>
      </c>
      <c r="N67" s="85">
        <v>2.7978199999999998E-6</v>
      </c>
      <c r="O67" s="83">
        <v>66</v>
      </c>
      <c r="P67" s="85">
        <v>5.5956399999999997E-6</v>
      </c>
      <c r="Q67" s="83">
        <v>66</v>
      </c>
      <c r="R67" s="85">
        <v>8.4782400000000006E-8</v>
      </c>
      <c r="S67" s="85">
        <v>8.4791999999999996E-8</v>
      </c>
    </row>
    <row r="68" spans="2:19" x14ac:dyDescent="0.2">
      <c r="B68" s="33"/>
      <c r="C68" s="80">
        <v>0.99339999999999995</v>
      </c>
      <c r="D68" s="80">
        <v>2845</v>
      </c>
      <c r="E68" s="80">
        <v>1</v>
      </c>
      <c r="F68" s="80">
        <v>2844</v>
      </c>
      <c r="G68" s="80">
        <v>2</v>
      </c>
      <c r="H68" s="80">
        <v>2846</v>
      </c>
      <c r="I68" s="87">
        <v>7.02741E-4</v>
      </c>
      <c r="J68" s="87">
        <v>6.7842599999999999E-4</v>
      </c>
      <c r="L68" s="83">
        <v>1</v>
      </c>
      <c r="M68" s="83">
        <v>67</v>
      </c>
      <c r="N68" s="85">
        <v>2.8402100000000002E-6</v>
      </c>
      <c r="O68" s="83">
        <v>67</v>
      </c>
      <c r="P68" s="85">
        <v>5.6804200000000004E-6</v>
      </c>
      <c r="Q68" s="83">
        <v>67</v>
      </c>
      <c r="R68" s="85">
        <v>8.4782499999999998E-8</v>
      </c>
      <c r="S68" s="85">
        <v>8.4791999999999996E-8</v>
      </c>
    </row>
    <row r="69" spans="2:19" x14ac:dyDescent="0.2">
      <c r="B69" s="33"/>
      <c r="C69" s="80">
        <v>0.99329999999999996</v>
      </c>
      <c r="D69" s="80">
        <v>2854</v>
      </c>
      <c r="E69" s="80">
        <v>1</v>
      </c>
      <c r="F69" s="80">
        <v>2853</v>
      </c>
      <c r="G69" s="80">
        <v>2</v>
      </c>
      <c r="H69" s="80">
        <v>2855</v>
      </c>
      <c r="I69" s="87">
        <v>7.0052500000000002E-4</v>
      </c>
      <c r="J69" s="87">
        <v>6.7842599999999999E-4</v>
      </c>
      <c r="L69" s="83">
        <v>1</v>
      </c>
      <c r="M69" s="83">
        <v>68</v>
      </c>
      <c r="N69" s="85">
        <v>2.8826000000000001E-6</v>
      </c>
      <c r="O69" s="83">
        <v>68</v>
      </c>
      <c r="P69" s="85">
        <v>5.7652100000000002E-6</v>
      </c>
      <c r="Q69" s="83">
        <v>68</v>
      </c>
      <c r="R69" s="85">
        <v>8.4782499999999998E-8</v>
      </c>
      <c r="S69" s="85">
        <v>8.4791999999999996E-8</v>
      </c>
    </row>
    <row r="70" spans="2:19" x14ac:dyDescent="0.2">
      <c r="B70" s="33"/>
      <c r="C70" s="80">
        <v>0.99319999999999997</v>
      </c>
      <c r="D70" s="80">
        <v>2861</v>
      </c>
      <c r="E70" s="80">
        <v>1</v>
      </c>
      <c r="F70" s="80">
        <v>2860</v>
      </c>
      <c r="G70" s="80">
        <v>2</v>
      </c>
      <c r="H70" s="80">
        <v>2862</v>
      </c>
      <c r="I70" s="87">
        <v>6.9881200000000004E-4</v>
      </c>
      <c r="J70" s="87">
        <v>6.7842599999999999E-4</v>
      </c>
      <c r="L70" s="83">
        <v>1</v>
      </c>
      <c r="M70" s="83">
        <v>69</v>
      </c>
      <c r="N70" s="85">
        <v>2.9249999999999999E-6</v>
      </c>
      <c r="O70" s="83">
        <v>69</v>
      </c>
      <c r="P70" s="85">
        <v>5.84999E-6</v>
      </c>
      <c r="Q70" s="83">
        <v>69</v>
      </c>
      <c r="R70" s="85">
        <v>8.4782499999999998E-8</v>
      </c>
      <c r="S70" s="85">
        <v>8.4791999999999996E-8</v>
      </c>
    </row>
    <row r="71" spans="2:19" x14ac:dyDescent="0.2">
      <c r="B71" s="33"/>
      <c r="C71" s="80">
        <v>0.99309999999999998</v>
      </c>
      <c r="D71" s="80">
        <v>2871</v>
      </c>
      <c r="E71" s="80">
        <v>1</v>
      </c>
      <c r="F71" s="80">
        <v>2870</v>
      </c>
      <c r="G71" s="80">
        <v>2</v>
      </c>
      <c r="H71" s="80">
        <v>2872</v>
      </c>
      <c r="I71" s="87">
        <v>6.9637900000000001E-4</v>
      </c>
      <c r="J71" s="87">
        <v>6.7842599999999999E-4</v>
      </c>
      <c r="L71" s="83">
        <v>1</v>
      </c>
      <c r="M71" s="83">
        <v>70</v>
      </c>
      <c r="N71" s="85">
        <v>2.9673899999999999E-6</v>
      </c>
      <c r="O71" s="83">
        <v>70</v>
      </c>
      <c r="P71" s="85">
        <v>5.9347699999999999E-6</v>
      </c>
      <c r="Q71" s="83">
        <v>70</v>
      </c>
      <c r="R71" s="85">
        <v>8.4782499999999998E-8</v>
      </c>
      <c r="S71" s="85">
        <v>8.4791999999999996E-8</v>
      </c>
    </row>
    <row r="72" spans="2:19" x14ac:dyDescent="0.2">
      <c r="B72" s="33"/>
      <c r="C72" s="80">
        <v>0.99299999999999999</v>
      </c>
      <c r="D72" s="80">
        <v>2879</v>
      </c>
      <c r="E72" s="80">
        <v>1</v>
      </c>
      <c r="F72" s="80">
        <v>2878</v>
      </c>
      <c r="G72" s="80">
        <v>2</v>
      </c>
      <c r="H72" s="80">
        <v>2880</v>
      </c>
      <c r="I72" s="87">
        <v>6.9444400000000001E-4</v>
      </c>
      <c r="J72" s="87">
        <v>6.7842599999999999E-4</v>
      </c>
      <c r="L72" s="83">
        <v>1</v>
      </c>
      <c r="M72" s="83">
        <v>71</v>
      </c>
      <c r="N72" s="85">
        <v>3.0097799999999998E-6</v>
      </c>
      <c r="O72" s="83">
        <v>71</v>
      </c>
      <c r="P72" s="85">
        <v>6.0195599999999997E-6</v>
      </c>
      <c r="Q72" s="83">
        <v>71</v>
      </c>
      <c r="R72" s="85">
        <v>8.4782499999999998E-8</v>
      </c>
      <c r="S72" s="85">
        <v>8.4791999999999996E-8</v>
      </c>
    </row>
    <row r="73" spans="2:19" x14ac:dyDescent="0.2">
      <c r="B73" s="33"/>
      <c r="C73" s="80">
        <v>0.9929</v>
      </c>
      <c r="D73" s="80">
        <v>2882</v>
      </c>
      <c r="E73" s="80">
        <v>1</v>
      </c>
      <c r="F73" s="80">
        <v>2881</v>
      </c>
      <c r="G73" s="80">
        <v>2</v>
      </c>
      <c r="H73" s="80">
        <v>2883</v>
      </c>
      <c r="I73" s="87">
        <v>6.9372200000000002E-4</v>
      </c>
      <c r="J73" s="87">
        <v>6.7842599999999999E-4</v>
      </c>
      <c r="L73" s="83">
        <v>1</v>
      </c>
      <c r="M73" s="83">
        <v>72</v>
      </c>
      <c r="N73" s="85">
        <v>3.0521700000000002E-6</v>
      </c>
      <c r="O73" s="83">
        <v>72</v>
      </c>
      <c r="P73" s="85">
        <v>6.1043400000000004E-6</v>
      </c>
      <c r="Q73" s="83">
        <v>72</v>
      </c>
      <c r="R73" s="85">
        <v>8.4782499999999998E-8</v>
      </c>
      <c r="S73" s="85">
        <v>8.4791999999999996E-8</v>
      </c>
    </row>
    <row r="74" spans="2:19" x14ac:dyDescent="0.2">
      <c r="B74" s="33"/>
      <c r="C74" s="80">
        <v>0.99280000000000002</v>
      </c>
      <c r="D74" s="80">
        <v>2895</v>
      </c>
      <c r="E74" s="80">
        <v>1</v>
      </c>
      <c r="F74" s="80">
        <v>2894</v>
      </c>
      <c r="G74" s="80">
        <v>2</v>
      </c>
      <c r="H74" s="80">
        <v>2896</v>
      </c>
      <c r="I74" s="87">
        <v>6.90608E-4</v>
      </c>
      <c r="J74" s="87">
        <v>6.7842599999999999E-4</v>
      </c>
      <c r="L74" s="83">
        <v>1</v>
      </c>
      <c r="M74" s="83">
        <v>73</v>
      </c>
      <c r="N74" s="85">
        <v>3.0945600000000001E-6</v>
      </c>
      <c r="O74" s="83">
        <v>73</v>
      </c>
      <c r="P74" s="85">
        <v>6.1891200000000003E-6</v>
      </c>
      <c r="Q74" s="83">
        <v>73</v>
      </c>
      <c r="R74" s="85">
        <v>8.4782499999999998E-8</v>
      </c>
      <c r="S74" s="85">
        <v>8.4791999999999996E-8</v>
      </c>
    </row>
    <row r="75" spans="2:19" x14ac:dyDescent="0.2">
      <c r="B75" s="33"/>
      <c r="C75" s="80">
        <v>0.99270000000000003</v>
      </c>
      <c r="D75" s="80">
        <v>2912</v>
      </c>
      <c r="E75" s="80">
        <v>1</v>
      </c>
      <c r="F75" s="80">
        <v>2911</v>
      </c>
      <c r="G75" s="80">
        <v>2</v>
      </c>
      <c r="H75" s="80">
        <v>2913</v>
      </c>
      <c r="I75" s="87">
        <v>6.8657699999999996E-4</v>
      </c>
      <c r="J75" s="87">
        <v>6.7842599999999999E-4</v>
      </c>
      <c r="L75" s="83">
        <v>1</v>
      </c>
      <c r="M75" s="83">
        <v>74</v>
      </c>
      <c r="N75" s="85">
        <v>3.1369500000000001E-6</v>
      </c>
      <c r="O75" s="83">
        <v>74</v>
      </c>
      <c r="P75" s="85">
        <v>6.27391E-6</v>
      </c>
      <c r="Q75" s="83">
        <v>74</v>
      </c>
      <c r="R75" s="85">
        <v>8.4782499999999998E-8</v>
      </c>
      <c r="S75" s="85">
        <v>8.4791999999999996E-8</v>
      </c>
    </row>
    <row r="76" spans="2:19" x14ac:dyDescent="0.2">
      <c r="B76" s="33"/>
      <c r="C76" s="80">
        <v>0.99260000000000004</v>
      </c>
      <c r="D76" s="80">
        <v>2917</v>
      </c>
      <c r="E76" s="80">
        <v>1</v>
      </c>
      <c r="F76" s="80">
        <v>2916</v>
      </c>
      <c r="G76" s="80">
        <v>2</v>
      </c>
      <c r="H76" s="80">
        <v>2918</v>
      </c>
      <c r="I76" s="87">
        <v>6.8540099999999998E-4</v>
      </c>
      <c r="J76" s="87">
        <v>6.7842599999999999E-4</v>
      </c>
      <c r="L76" s="83">
        <v>1</v>
      </c>
      <c r="M76" s="83">
        <v>75</v>
      </c>
      <c r="N76" s="85">
        <v>3.17934E-6</v>
      </c>
      <c r="O76" s="83">
        <v>75</v>
      </c>
      <c r="P76" s="85">
        <v>6.3586899999999999E-6</v>
      </c>
      <c r="Q76" s="83">
        <v>75</v>
      </c>
      <c r="R76" s="85">
        <v>8.4782499999999998E-8</v>
      </c>
      <c r="S76" s="85">
        <v>8.4791999999999996E-8</v>
      </c>
    </row>
    <row r="77" spans="2:19" x14ac:dyDescent="0.2">
      <c r="B77" s="33"/>
      <c r="C77" s="80">
        <v>0.99250000000000005</v>
      </c>
      <c r="D77" s="80">
        <v>2925</v>
      </c>
      <c r="E77" s="80">
        <v>1</v>
      </c>
      <c r="F77" s="80">
        <v>2924</v>
      </c>
      <c r="G77" s="80">
        <v>2</v>
      </c>
      <c r="H77" s="80">
        <v>2926</v>
      </c>
      <c r="I77" s="87">
        <v>6.8352699999999996E-4</v>
      </c>
      <c r="J77" s="87">
        <v>6.7842599999999999E-4</v>
      </c>
      <c r="L77" s="83">
        <v>1</v>
      </c>
      <c r="M77" s="83">
        <v>76</v>
      </c>
      <c r="N77" s="85">
        <v>3.2217399999999998E-6</v>
      </c>
      <c r="O77" s="83">
        <v>76</v>
      </c>
      <c r="P77" s="85">
        <v>6.4434699999999998E-6</v>
      </c>
      <c r="Q77" s="83">
        <v>76</v>
      </c>
      <c r="R77" s="85">
        <v>8.4782499999999998E-8</v>
      </c>
      <c r="S77" s="85">
        <v>8.4791999999999996E-8</v>
      </c>
    </row>
    <row r="78" spans="2:19" x14ac:dyDescent="0.2">
      <c r="B78" s="33"/>
      <c r="C78" s="80">
        <v>0.99239999999999995</v>
      </c>
      <c r="D78" s="80">
        <v>2933</v>
      </c>
      <c r="E78" s="80">
        <v>1</v>
      </c>
      <c r="F78" s="80">
        <v>2932</v>
      </c>
      <c r="G78" s="80">
        <v>2</v>
      </c>
      <c r="H78" s="80">
        <v>2934</v>
      </c>
      <c r="I78" s="87">
        <v>6.81663E-4</v>
      </c>
      <c r="J78" s="87">
        <v>6.7842599999999999E-4</v>
      </c>
      <c r="L78" s="83">
        <v>1</v>
      </c>
      <c r="M78" s="83">
        <v>77</v>
      </c>
      <c r="N78" s="85">
        <v>3.2641300000000002E-6</v>
      </c>
      <c r="O78" s="83">
        <v>77</v>
      </c>
      <c r="P78" s="85">
        <v>6.5282600000000004E-6</v>
      </c>
      <c r="Q78" s="83">
        <v>77</v>
      </c>
      <c r="R78" s="85">
        <v>8.4782499999999998E-8</v>
      </c>
      <c r="S78" s="85">
        <v>8.4791999999999996E-8</v>
      </c>
    </row>
    <row r="79" spans="2:19" x14ac:dyDescent="0.2">
      <c r="B79" s="33"/>
      <c r="C79" s="80">
        <v>0.99229999999999996</v>
      </c>
      <c r="D79" s="80">
        <v>2943</v>
      </c>
      <c r="E79" s="80">
        <v>1</v>
      </c>
      <c r="F79" s="80">
        <v>2942</v>
      </c>
      <c r="G79" s="80">
        <v>2</v>
      </c>
      <c r="H79" s="80">
        <v>2944</v>
      </c>
      <c r="I79" s="87">
        <v>6.7934799999999997E-4</v>
      </c>
      <c r="J79" s="87">
        <v>6.7842599999999999E-4</v>
      </c>
      <c r="L79" s="83">
        <v>1</v>
      </c>
      <c r="M79" s="83">
        <v>78</v>
      </c>
      <c r="N79" s="85">
        <v>3.3065200000000001E-6</v>
      </c>
      <c r="O79" s="83">
        <v>78</v>
      </c>
      <c r="P79" s="85">
        <v>6.6130400000000003E-6</v>
      </c>
      <c r="Q79" s="83">
        <v>78</v>
      </c>
      <c r="R79" s="85">
        <v>8.4782600000000004E-8</v>
      </c>
      <c r="S79" s="85">
        <v>8.4791999999999996E-8</v>
      </c>
    </row>
    <row r="80" spans="2:19" x14ac:dyDescent="0.2">
      <c r="B80" s="33"/>
      <c r="C80" s="80">
        <v>0.99219999999999997</v>
      </c>
      <c r="D80" s="80">
        <v>2947</v>
      </c>
      <c r="E80" s="80">
        <v>1</v>
      </c>
      <c r="F80" s="80">
        <v>2946</v>
      </c>
      <c r="G80" s="80">
        <v>2</v>
      </c>
      <c r="H80" s="80">
        <v>2948</v>
      </c>
      <c r="I80" s="87">
        <v>6.7842599999999999E-4</v>
      </c>
      <c r="J80" s="87">
        <v>6.7842599999999999E-4</v>
      </c>
      <c r="L80" s="83">
        <v>1</v>
      </c>
      <c r="M80" s="83">
        <v>79</v>
      </c>
      <c r="N80" s="85">
        <v>3.3489100000000001E-6</v>
      </c>
      <c r="O80" s="83">
        <v>79</v>
      </c>
      <c r="P80" s="85">
        <v>6.6978200000000002E-6</v>
      </c>
      <c r="Q80" s="83">
        <v>79</v>
      </c>
      <c r="R80" s="85">
        <v>8.4782600000000004E-8</v>
      </c>
      <c r="S80" s="85">
        <v>8.4791999999999996E-8</v>
      </c>
    </row>
    <row r="81" spans="2:19" x14ac:dyDescent="0.2">
      <c r="B81" s="33"/>
      <c r="C81" s="80">
        <v>0.99209999999999998</v>
      </c>
      <c r="D81" s="80">
        <v>2952</v>
      </c>
      <c r="E81" s="80">
        <v>2</v>
      </c>
      <c r="F81" s="80">
        <v>2950</v>
      </c>
      <c r="G81" s="80">
        <v>4</v>
      </c>
      <c r="H81" s="80">
        <v>2954</v>
      </c>
      <c r="I81" s="87">
        <v>1.3541E-3</v>
      </c>
      <c r="J81" s="87">
        <v>1.1958100000000001E-3</v>
      </c>
      <c r="L81" s="83">
        <v>1</v>
      </c>
      <c r="M81" s="83">
        <v>80</v>
      </c>
      <c r="N81" s="85">
        <v>3.3913E-6</v>
      </c>
      <c r="O81" s="83">
        <v>80</v>
      </c>
      <c r="P81" s="85">
        <v>6.7826099999999999E-6</v>
      </c>
      <c r="Q81" s="83">
        <v>80</v>
      </c>
      <c r="R81" s="85">
        <v>8.4782600000000004E-8</v>
      </c>
      <c r="S81" s="85">
        <v>8.4791999999999996E-8</v>
      </c>
    </row>
    <row r="82" spans="2:19" x14ac:dyDescent="0.2">
      <c r="B82" s="33"/>
      <c r="C82" s="80">
        <v>0.99199999999999999</v>
      </c>
      <c r="D82" s="80">
        <v>2956</v>
      </c>
      <c r="E82" s="80">
        <v>2</v>
      </c>
      <c r="F82" s="80">
        <v>2954</v>
      </c>
      <c r="G82" s="80">
        <v>4</v>
      </c>
      <c r="H82" s="80">
        <v>2958</v>
      </c>
      <c r="I82" s="87">
        <v>1.35227E-3</v>
      </c>
      <c r="J82" s="87">
        <v>1.1958100000000001E-3</v>
      </c>
      <c r="L82" s="83">
        <v>1</v>
      </c>
      <c r="M82" s="83">
        <v>81</v>
      </c>
      <c r="N82" s="85">
        <v>3.43369E-6</v>
      </c>
      <c r="O82" s="83">
        <v>81</v>
      </c>
      <c r="P82" s="85">
        <v>6.8673899999999998E-6</v>
      </c>
      <c r="Q82" s="83">
        <v>81</v>
      </c>
      <c r="R82" s="85">
        <v>8.4782600000000004E-8</v>
      </c>
      <c r="S82" s="85">
        <v>8.4791999999999996E-8</v>
      </c>
    </row>
    <row r="83" spans="2:19" x14ac:dyDescent="0.2">
      <c r="B83" s="33"/>
      <c r="C83" s="80">
        <v>0.9919</v>
      </c>
      <c r="D83" s="80">
        <v>2962</v>
      </c>
      <c r="E83" s="80">
        <v>2</v>
      </c>
      <c r="F83" s="80">
        <v>2960</v>
      </c>
      <c r="G83" s="80">
        <v>4</v>
      </c>
      <c r="H83" s="80">
        <v>2964</v>
      </c>
      <c r="I83" s="87">
        <v>1.34953E-3</v>
      </c>
      <c r="J83" s="87">
        <v>1.1958100000000001E-3</v>
      </c>
      <c r="L83" s="83">
        <v>1</v>
      </c>
      <c r="M83" s="83">
        <v>82</v>
      </c>
      <c r="N83" s="85">
        <v>3.4760900000000002E-6</v>
      </c>
      <c r="O83" s="83">
        <v>82</v>
      </c>
      <c r="P83" s="85">
        <v>6.9521699999999997E-6</v>
      </c>
      <c r="Q83" s="83">
        <v>82</v>
      </c>
      <c r="R83" s="85">
        <v>8.4782600000000004E-8</v>
      </c>
      <c r="S83" s="85">
        <v>8.4791999999999996E-8</v>
      </c>
    </row>
    <row r="84" spans="2:19" x14ac:dyDescent="0.2">
      <c r="B84" s="33"/>
      <c r="C84" s="80">
        <v>0.99180000000000001</v>
      </c>
      <c r="D84" s="80">
        <v>2970</v>
      </c>
      <c r="E84" s="80">
        <v>2</v>
      </c>
      <c r="F84" s="80">
        <v>2968</v>
      </c>
      <c r="G84" s="80">
        <v>4</v>
      </c>
      <c r="H84" s="80">
        <v>2972</v>
      </c>
      <c r="I84" s="87">
        <v>1.3458999999999999E-3</v>
      </c>
      <c r="J84" s="87">
        <v>1.1958100000000001E-3</v>
      </c>
      <c r="L84" s="83">
        <v>1</v>
      </c>
      <c r="M84" s="83">
        <v>83</v>
      </c>
      <c r="N84" s="85">
        <v>3.5184800000000002E-6</v>
      </c>
      <c r="O84" s="83">
        <v>83</v>
      </c>
      <c r="P84" s="85">
        <v>7.0369600000000003E-6</v>
      </c>
      <c r="Q84" s="83">
        <v>83</v>
      </c>
      <c r="R84" s="85">
        <v>8.4782600000000004E-8</v>
      </c>
      <c r="S84" s="85">
        <v>8.4791999999999996E-8</v>
      </c>
    </row>
    <row r="85" spans="2:19" x14ac:dyDescent="0.2">
      <c r="B85" s="33"/>
      <c r="C85" s="80">
        <v>0.99170000000000003</v>
      </c>
      <c r="D85" s="80">
        <v>2976</v>
      </c>
      <c r="E85" s="80">
        <v>2</v>
      </c>
      <c r="F85" s="80">
        <v>2974</v>
      </c>
      <c r="G85" s="80">
        <v>4</v>
      </c>
      <c r="H85" s="80">
        <v>2978</v>
      </c>
      <c r="I85" s="87">
        <v>1.34318E-3</v>
      </c>
      <c r="J85" s="87">
        <v>1.1958100000000001E-3</v>
      </c>
      <c r="L85" s="83">
        <v>1</v>
      </c>
      <c r="M85" s="83">
        <v>84</v>
      </c>
      <c r="N85" s="85">
        <v>3.5608700000000001E-6</v>
      </c>
      <c r="O85" s="83">
        <v>84</v>
      </c>
      <c r="P85" s="85">
        <v>7.1217400000000002E-6</v>
      </c>
      <c r="Q85" s="83">
        <v>84</v>
      </c>
      <c r="R85" s="85">
        <v>8.4782600000000004E-8</v>
      </c>
      <c r="S85" s="85">
        <v>8.4791999999999996E-8</v>
      </c>
    </row>
    <row r="86" spans="2:19" x14ac:dyDescent="0.2">
      <c r="B86" s="33"/>
      <c r="C86" s="80">
        <v>0.99160000000000004</v>
      </c>
      <c r="D86" s="80">
        <v>2983</v>
      </c>
      <c r="E86" s="80">
        <v>2</v>
      </c>
      <c r="F86" s="80">
        <v>2981</v>
      </c>
      <c r="G86" s="80">
        <v>4</v>
      </c>
      <c r="H86" s="80">
        <v>2985</v>
      </c>
      <c r="I86" s="87">
        <v>1.3400300000000001E-3</v>
      </c>
      <c r="J86" s="87">
        <v>1.1958100000000001E-3</v>
      </c>
      <c r="L86" s="83">
        <v>1</v>
      </c>
      <c r="M86" s="83">
        <v>85</v>
      </c>
      <c r="N86" s="85">
        <v>3.60326E-6</v>
      </c>
      <c r="O86" s="83">
        <v>85</v>
      </c>
      <c r="P86" s="85">
        <v>7.2065200000000001E-6</v>
      </c>
      <c r="Q86" s="83">
        <v>85</v>
      </c>
      <c r="R86" s="85">
        <v>8.4782600000000004E-8</v>
      </c>
      <c r="S86" s="85">
        <v>8.4791999999999996E-8</v>
      </c>
    </row>
    <row r="87" spans="2:19" x14ac:dyDescent="0.2">
      <c r="B87" s="33"/>
      <c r="C87" s="80">
        <v>0.99150000000000005</v>
      </c>
      <c r="D87" s="80">
        <v>2987</v>
      </c>
      <c r="E87" s="80">
        <v>2</v>
      </c>
      <c r="F87" s="80">
        <v>2985</v>
      </c>
      <c r="G87" s="80">
        <v>4</v>
      </c>
      <c r="H87" s="80">
        <v>2989</v>
      </c>
      <c r="I87" s="87">
        <v>1.3382400000000001E-3</v>
      </c>
      <c r="J87" s="87">
        <v>1.1958100000000001E-3</v>
      </c>
      <c r="L87" s="83">
        <v>1</v>
      </c>
      <c r="M87" s="83">
        <v>86</v>
      </c>
      <c r="N87" s="85">
        <v>3.64565E-6</v>
      </c>
      <c r="O87" s="83">
        <v>86</v>
      </c>
      <c r="P87" s="85">
        <v>7.2913099999999998E-6</v>
      </c>
      <c r="Q87" s="83">
        <v>86</v>
      </c>
      <c r="R87" s="85">
        <v>8.4782600000000004E-8</v>
      </c>
      <c r="S87" s="85">
        <v>8.4791999999999996E-8</v>
      </c>
    </row>
    <row r="88" spans="2:19" x14ac:dyDescent="0.2">
      <c r="B88" s="33"/>
      <c r="C88" s="80">
        <v>0.99139999999999995</v>
      </c>
      <c r="D88" s="80">
        <v>2991</v>
      </c>
      <c r="E88" s="80">
        <v>2</v>
      </c>
      <c r="F88" s="80">
        <v>2989</v>
      </c>
      <c r="G88" s="80">
        <v>4</v>
      </c>
      <c r="H88" s="80">
        <v>2993</v>
      </c>
      <c r="I88" s="87">
        <v>1.3364500000000001E-3</v>
      </c>
      <c r="J88" s="87">
        <v>1.1958100000000001E-3</v>
      </c>
      <c r="L88" s="83">
        <v>1</v>
      </c>
      <c r="M88" s="83">
        <v>87</v>
      </c>
      <c r="N88" s="85">
        <v>3.6880500000000002E-6</v>
      </c>
      <c r="O88" s="83">
        <v>87</v>
      </c>
      <c r="P88" s="85">
        <v>7.3760899999999997E-6</v>
      </c>
      <c r="Q88" s="83">
        <v>87</v>
      </c>
      <c r="R88" s="85">
        <v>8.4782600000000004E-8</v>
      </c>
      <c r="S88" s="85">
        <v>8.4791999999999996E-8</v>
      </c>
    </row>
    <row r="89" spans="2:19" x14ac:dyDescent="0.2">
      <c r="B89" s="33"/>
      <c r="C89" s="80">
        <v>0.99129999999999996</v>
      </c>
      <c r="D89" s="80">
        <v>3003</v>
      </c>
      <c r="E89" s="80">
        <v>2</v>
      </c>
      <c r="F89" s="80">
        <v>3001</v>
      </c>
      <c r="G89" s="80">
        <v>4</v>
      </c>
      <c r="H89" s="80">
        <v>3005</v>
      </c>
      <c r="I89" s="87">
        <v>1.3311099999999999E-3</v>
      </c>
      <c r="J89" s="87">
        <v>1.1958100000000001E-3</v>
      </c>
      <c r="L89" s="83">
        <v>1</v>
      </c>
      <c r="M89" s="83">
        <v>88</v>
      </c>
      <c r="N89" s="85">
        <v>3.7304400000000002E-6</v>
      </c>
      <c r="O89" s="83">
        <v>88</v>
      </c>
      <c r="P89" s="85">
        <v>7.4608699999999996E-6</v>
      </c>
      <c r="Q89" s="83">
        <v>88</v>
      </c>
      <c r="R89" s="85">
        <v>8.4782699999999996E-8</v>
      </c>
      <c r="S89" s="85">
        <v>8.4791999999999996E-8</v>
      </c>
    </row>
    <row r="90" spans="2:19" x14ac:dyDescent="0.2">
      <c r="B90" s="33"/>
      <c r="C90" s="80">
        <v>0.99119999999999997</v>
      </c>
      <c r="D90" s="80">
        <v>3015</v>
      </c>
      <c r="E90" s="80">
        <v>2</v>
      </c>
      <c r="F90" s="80">
        <v>3013</v>
      </c>
      <c r="G90" s="80">
        <v>4</v>
      </c>
      <c r="H90" s="80">
        <v>3017</v>
      </c>
      <c r="I90" s="87">
        <v>1.3258199999999999E-3</v>
      </c>
      <c r="J90" s="87">
        <v>1.1958100000000001E-3</v>
      </c>
      <c r="L90" s="83">
        <v>1</v>
      </c>
      <c r="M90" s="83">
        <v>89</v>
      </c>
      <c r="N90" s="85">
        <v>3.7728300000000001E-6</v>
      </c>
      <c r="O90" s="83">
        <v>89</v>
      </c>
      <c r="P90" s="85">
        <v>7.5456600000000002E-6</v>
      </c>
      <c r="Q90" s="83">
        <v>89</v>
      </c>
      <c r="R90" s="85">
        <v>8.4782699999999996E-8</v>
      </c>
      <c r="S90" s="85">
        <v>8.4791999999999996E-8</v>
      </c>
    </row>
    <row r="91" spans="2:19" x14ac:dyDescent="0.2">
      <c r="B91" s="33"/>
      <c r="C91" s="80">
        <v>0.99109999999999998</v>
      </c>
      <c r="D91" s="80">
        <v>3017</v>
      </c>
      <c r="E91" s="80">
        <v>2</v>
      </c>
      <c r="F91" s="80">
        <v>3015</v>
      </c>
      <c r="G91" s="80">
        <v>4</v>
      </c>
      <c r="H91" s="80">
        <v>3019</v>
      </c>
      <c r="I91" s="87">
        <v>1.3249399999999999E-3</v>
      </c>
      <c r="J91" s="87">
        <v>1.1958100000000001E-3</v>
      </c>
      <c r="L91" s="83">
        <v>1</v>
      </c>
      <c r="M91" s="83">
        <v>90</v>
      </c>
      <c r="N91" s="85">
        <v>3.81522E-6</v>
      </c>
      <c r="O91" s="83">
        <v>90</v>
      </c>
      <c r="P91" s="85">
        <v>7.6304400000000001E-6</v>
      </c>
      <c r="Q91" s="83">
        <v>90</v>
      </c>
      <c r="R91" s="85">
        <v>8.4782699999999996E-8</v>
      </c>
      <c r="S91" s="85">
        <v>8.4791999999999996E-8</v>
      </c>
    </row>
    <row r="92" spans="2:19" x14ac:dyDescent="0.2">
      <c r="B92" s="33"/>
      <c r="C92" s="80">
        <v>0.99099999999999999</v>
      </c>
      <c r="D92" s="80">
        <v>3021</v>
      </c>
      <c r="E92" s="80">
        <v>2</v>
      </c>
      <c r="F92" s="80">
        <v>3019</v>
      </c>
      <c r="G92" s="80">
        <v>4</v>
      </c>
      <c r="H92" s="80">
        <v>3023</v>
      </c>
      <c r="I92" s="87">
        <v>1.3231899999999999E-3</v>
      </c>
      <c r="J92" s="87">
        <v>1.1958100000000001E-3</v>
      </c>
      <c r="L92" s="83">
        <v>1</v>
      </c>
      <c r="M92" s="83">
        <v>91</v>
      </c>
      <c r="N92" s="85">
        <v>3.85761E-6</v>
      </c>
      <c r="O92" s="83">
        <v>91</v>
      </c>
      <c r="P92" s="85">
        <v>7.71522E-6</v>
      </c>
      <c r="Q92" s="83">
        <v>91</v>
      </c>
      <c r="R92" s="85">
        <v>8.4782699999999996E-8</v>
      </c>
      <c r="S92" s="85">
        <v>8.4791999999999996E-8</v>
      </c>
    </row>
    <row r="93" spans="2:19" x14ac:dyDescent="0.2">
      <c r="B93" s="33"/>
      <c r="C93" s="80">
        <v>0.9909</v>
      </c>
      <c r="D93" s="80">
        <v>3025</v>
      </c>
      <c r="E93" s="80">
        <v>2</v>
      </c>
      <c r="F93" s="80">
        <v>3023</v>
      </c>
      <c r="G93" s="80">
        <v>4</v>
      </c>
      <c r="H93" s="80">
        <v>3027</v>
      </c>
      <c r="I93" s="87">
        <v>1.3214399999999999E-3</v>
      </c>
      <c r="J93" s="87">
        <v>1.1958100000000001E-3</v>
      </c>
      <c r="L93" s="83">
        <v>1</v>
      </c>
      <c r="M93" s="83">
        <v>92</v>
      </c>
      <c r="N93" s="85">
        <v>3.8999999999999999E-6</v>
      </c>
      <c r="O93" s="83">
        <v>92</v>
      </c>
      <c r="P93" s="85">
        <v>7.8000100000000006E-6</v>
      </c>
      <c r="Q93" s="83">
        <v>92</v>
      </c>
      <c r="R93" s="85">
        <v>8.4782699999999996E-8</v>
      </c>
      <c r="S93" s="85">
        <v>8.4791999999999996E-8</v>
      </c>
    </row>
    <row r="94" spans="2:19" x14ac:dyDescent="0.2">
      <c r="B94" s="33"/>
      <c r="C94" s="80">
        <v>0.99080000000000001</v>
      </c>
      <c r="D94" s="80">
        <v>3028</v>
      </c>
      <c r="E94" s="80">
        <v>2</v>
      </c>
      <c r="F94" s="80">
        <v>3026</v>
      </c>
      <c r="G94" s="80">
        <v>4</v>
      </c>
      <c r="H94" s="80">
        <v>3030</v>
      </c>
      <c r="I94" s="87">
        <v>1.3201300000000001E-3</v>
      </c>
      <c r="J94" s="87">
        <v>1.1958100000000001E-3</v>
      </c>
      <c r="L94" s="83">
        <v>1</v>
      </c>
      <c r="M94" s="83">
        <v>93</v>
      </c>
      <c r="N94" s="85">
        <v>3.9423999999999997E-6</v>
      </c>
      <c r="O94" s="83">
        <v>93</v>
      </c>
      <c r="P94" s="85">
        <v>7.8847900000000004E-6</v>
      </c>
      <c r="Q94" s="83">
        <v>93</v>
      </c>
      <c r="R94" s="85">
        <v>8.4782699999999996E-8</v>
      </c>
      <c r="S94" s="85">
        <v>8.4791999999999996E-8</v>
      </c>
    </row>
    <row r="95" spans="2:19" x14ac:dyDescent="0.2">
      <c r="B95" s="33"/>
      <c r="C95" s="80">
        <v>0.99070000000000003</v>
      </c>
      <c r="D95" s="80">
        <v>3034</v>
      </c>
      <c r="E95" s="80">
        <v>2</v>
      </c>
      <c r="F95" s="80">
        <v>3032</v>
      </c>
      <c r="G95" s="80">
        <v>4</v>
      </c>
      <c r="H95" s="80">
        <v>3036</v>
      </c>
      <c r="I95" s="87">
        <v>1.31752E-3</v>
      </c>
      <c r="J95" s="87">
        <v>1.1958100000000001E-3</v>
      </c>
      <c r="L95" s="83">
        <v>1</v>
      </c>
      <c r="M95" s="83">
        <v>94</v>
      </c>
      <c r="N95" s="85">
        <v>3.9847899999999997E-6</v>
      </c>
      <c r="O95" s="83">
        <v>94</v>
      </c>
      <c r="P95" s="85">
        <v>7.9695700000000003E-6</v>
      </c>
      <c r="Q95" s="83">
        <v>94</v>
      </c>
      <c r="R95" s="85">
        <v>8.4782699999999996E-8</v>
      </c>
      <c r="S95" s="85">
        <v>8.4791999999999996E-8</v>
      </c>
    </row>
    <row r="96" spans="2:19" x14ac:dyDescent="0.2">
      <c r="B96" s="33"/>
      <c r="C96" s="80">
        <v>0.99060000000000004</v>
      </c>
      <c r="D96" s="80">
        <v>3037</v>
      </c>
      <c r="E96" s="80">
        <v>2</v>
      </c>
      <c r="F96" s="80">
        <v>3035</v>
      </c>
      <c r="G96" s="80">
        <v>4</v>
      </c>
      <c r="H96" s="80">
        <v>3039</v>
      </c>
      <c r="I96" s="87">
        <v>1.3162200000000001E-3</v>
      </c>
      <c r="J96" s="87">
        <v>1.1958100000000001E-3</v>
      </c>
      <c r="L96" s="83">
        <v>1</v>
      </c>
      <c r="M96" s="83">
        <v>95</v>
      </c>
      <c r="N96" s="85">
        <v>4.0271799999999996E-6</v>
      </c>
      <c r="O96" s="83">
        <v>95</v>
      </c>
      <c r="P96" s="85">
        <v>8.0543599999999992E-6</v>
      </c>
      <c r="Q96" s="83">
        <v>95</v>
      </c>
      <c r="R96" s="85">
        <v>8.4782699999999996E-8</v>
      </c>
      <c r="S96" s="85">
        <v>8.4791999999999996E-8</v>
      </c>
    </row>
    <row r="97" spans="2:19" x14ac:dyDescent="0.2">
      <c r="B97" s="33"/>
      <c r="C97" s="80">
        <v>0.99050000000000005</v>
      </c>
      <c r="D97" s="80">
        <v>3044</v>
      </c>
      <c r="E97" s="80">
        <v>2</v>
      </c>
      <c r="F97" s="80">
        <v>3042</v>
      </c>
      <c r="G97" s="80">
        <v>4</v>
      </c>
      <c r="H97" s="80">
        <v>3046</v>
      </c>
      <c r="I97" s="87">
        <v>1.3132E-3</v>
      </c>
      <c r="J97" s="87">
        <v>1.1958100000000001E-3</v>
      </c>
      <c r="L97" s="83">
        <v>1</v>
      </c>
      <c r="M97" s="83">
        <v>96</v>
      </c>
      <c r="N97" s="85">
        <v>4.0695700000000004E-6</v>
      </c>
      <c r="O97" s="83">
        <v>96</v>
      </c>
      <c r="P97" s="85">
        <v>8.1391400000000008E-6</v>
      </c>
      <c r="Q97" s="83">
        <v>96</v>
      </c>
      <c r="R97" s="85">
        <v>8.4782699999999996E-8</v>
      </c>
      <c r="S97" s="85">
        <v>8.4791999999999996E-8</v>
      </c>
    </row>
    <row r="98" spans="2:19" x14ac:dyDescent="0.2">
      <c r="B98" s="33"/>
      <c r="C98" s="80">
        <v>0.99039999999999995</v>
      </c>
      <c r="D98" s="80">
        <v>3047</v>
      </c>
      <c r="E98" s="80">
        <v>2</v>
      </c>
      <c r="F98" s="80">
        <v>3045</v>
      </c>
      <c r="G98" s="80">
        <v>4</v>
      </c>
      <c r="H98" s="80">
        <v>3049</v>
      </c>
      <c r="I98" s="87">
        <v>1.3119099999999999E-3</v>
      </c>
      <c r="J98" s="87">
        <v>1.1958100000000001E-3</v>
      </c>
      <c r="L98" s="83">
        <v>1</v>
      </c>
      <c r="M98" s="83">
        <v>97</v>
      </c>
      <c r="N98" s="85">
        <v>4.1119600000000004E-6</v>
      </c>
      <c r="O98" s="83">
        <v>97</v>
      </c>
      <c r="P98" s="85">
        <v>8.2239299999999997E-6</v>
      </c>
      <c r="Q98" s="83">
        <v>97</v>
      </c>
      <c r="R98" s="85">
        <v>8.4782699999999996E-8</v>
      </c>
      <c r="S98" s="85">
        <v>8.4791999999999996E-8</v>
      </c>
    </row>
    <row r="99" spans="2:19" x14ac:dyDescent="0.2">
      <c r="B99" s="33"/>
      <c r="C99" s="80">
        <v>0.99029999999999996</v>
      </c>
      <c r="D99" s="80">
        <v>3049</v>
      </c>
      <c r="E99" s="80">
        <v>2</v>
      </c>
      <c r="F99" s="80">
        <v>3047</v>
      </c>
      <c r="G99" s="80">
        <v>4</v>
      </c>
      <c r="H99" s="80">
        <v>3051</v>
      </c>
      <c r="I99" s="87">
        <v>1.31105E-3</v>
      </c>
      <c r="J99" s="87">
        <v>1.1958100000000001E-3</v>
      </c>
      <c r="L99" s="83">
        <v>1</v>
      </c>
      <c r="M99" s="83">
        <v>98</v>
      </c>
      <c r="N99" s="85">
        <v>4.1543500000000003E-6</v>
      </c>
      <c r="O99" s="83">
        <v>98</v>
      </c>
      <c r="P99" s="85">
        <v>8.3087099999999996E-6</v>
      </c>
      <c r="Q99" s="83">
        <v>98</v>
      </c>
      <c r="R99" s="85">
        <v>8.4782699999999996E-8</v>
      </c>
      <c r="S99" s="85">
        <v>8.4791999999999996E-8</v>
      </c>
    </row>
    <row r="100" spans="2:19" x14ac:dyDescent="0.2">
      <c r="B100" s="33"/>
      <c r="C100" s="80">
        <v>0.99019999999999997</v>
      </c>
      <c r="D100" s="80">
        <v>3057</v>
      </c>
      <c r="E100" s="80">
        <v>2</v>
      </c>
      <c r="F100" s="80">
        <v>3055</v>
      </c>
      <c r="G100" s="80">
        <v>4</v>
      </c>
      <c r="H100" s="80">
        <v>3059</v>
      </c>
      <c r="I100" s="87">
        <v>1.30762E-3</v>
      </c>
      <c r="J100" s="87">
        <v>1.1958100000000001E-3</v>
      </c>
      <c r="L100" s="83">
        <v>1</v>
      </c>
      <c r="M100" s="83">
        <v>99</v>
      </c>
      <c r="N100" s="85">
        <v>4.1967500000000001E-6</v>
      </c>
      <c r="O100" s="83">
        <v>99</v>
      </c>
      <c r="P100" s="85">
        <v>8.3934899999999995E-6</v>
      </c>
      <c r="Q100" s="83">
        <v>99</v>
      </c>
      <c r="R100" s="85">
        <v>8.4782800000000001E-8</v>
      </c>
      <c r="S100" s="85">
        <v>8.4791999999999996E-8</v>
      </c>
    </row>
    <row r="101" spans="2:19" x14ac:dyDescent="0.2">
      <c r="B101" s="33"/>
      <c r="C101" s="80">
        <v>0.99009999999999998</v>
      </c>
      <c r="D101" s="80">
        <v>3066</v>
      </c>
      <c r="E101" s="80">
        <v>2</v>
      </c>
      <c r="F101" s="80">
        <v>3064</v>
      </c>
      <c r="G101" s="80">
        <v>4</v>
      </c>
      <c r="H101" s="80">
        <v>3068</v>
      </c>
      <c r="I101" s="87">
        <v>1.30378E-3</v>
      </c>
      <c r="J101" s="87">
        <v>1.1958100000000001E-3</v>
      </c>
      <c r="L101" s="83">
        <v>1</v>
      </c>
      <c r="M101" s="83">
        <v>100</v>
      </c>
      <c r="N101" s="85">
        <v>4.23914E-6</v>
      </c>
      <c r="O101" s="83">
        <v>100</v>
      </c>
      <c r="P101" s="85">
        <v>8.4782800000000001E-6</v>
      </c>
      <c r="Q101" s="83">
        <v>100</v>
      </c>
      <c r="R101" s="85">
        <v>8.4782800000000001E-8</v>
      </c>
      <c r="S101" s="85">
        <v>8.4791999999999996E-8</v>
      </c>
    </row>
    <row r="102" spans="2:19" x14ac:dyDescent="0.2">
      <c r="B102" s="33"/>
      <c r="C102" s="80">
        <v>0.99</v>
      </c>
      <c r="D102" s="80">
        <v>3072</v>
      </c>
      <c r="E102" s="80">
        <v>2</v>
      </c>
      <c r="F102" s="80">
        <v>3070</v>
      </c>
      <c r="G102" s="80">
        <v>4</v>
      </c>
      <c r="H102" s="80">
        <v>3074</v>
      </c>
      <c r="I102" s="87">
        <v>1.3012399999999999E-3</v>
      </c>
      <c r="J102" s="87">
        <v>1.1958100000000001E-3</v>
      </c>
      <c r="L102" s="83">
        <v>1</v>
      </c>
      <c r="M102" s="83">
        <v>101</v>
      </c>
      <c r="N102" s="85">
        <v>4.28153E-6</v>
      </c>
      <c r="O102" s="83">
        <v>101</v>
      </c>
      <c r="P102" s="85">
        <v>8.56306E-6</v>
      </c>
      <c r="Q102" s="83">
        <v>101</v>
      </c>
      <c r="R102" s="85">
        <v>8.4782800000000001E-8</v>
      </c>
      <c r="S102" s="85">
        <v>8.4791999999999996E-8</v>
      </c>
    </row>
    <row r="103" spans="2:19" x14ac:dyDescent="0.2">
      <c r="B103" s="33"/>
      <c r="C103" s="80">
        <v>0.9899</v>
      </c>
      <c r="D103" s="80">
        <v>3075</v>
      </c>
      <c r="E103" s="80">
        <v>2</v>
      </c>
      <c r="F103" s="80">
        <v>3073</v>
      </c>
      <c r="G103" s="80">
        <v>4</v>
      </c>
      <c r="H103" s="80">
        <v>3077</v>
      </c>
      <c r="I103" s="87">
        <v>1.2999699999999999E-3</v>
      </c>
      <c r="J103" s="87">
        <v>1.1958100000000001E-3</v>
      </c>
      <c r="L103" s="83">
        <v>1</v>
      </c>
      <c r="M103" s="83">
        <v>102</v>
      </c>
      <c r="N103" s="85">
        <v>4.3239199999999999E-6</v>
      </c>
      <c r="O103" s="83">
        <v>102</v>
      </c>
      <c r="P103" s="85">
        <v>8.6478399999999999E-6</v>
      </c>
      <c r="Q103" s="83">
        <v>102</v>
      </c>
      <c r="R103" s="85">
        <v>8.4782800000000001E-8</v>
      </c>
      <c r="S103" s="85">
        <v>8.4791999999999996E-8</v>
      </c>
    </row>
    <row r="104" spans="2:19" x14ac:dyDescent="0.2">
      <c r="B104" s="33"/>
      <c r="C104" s="80">
        <v>0.98980000000000001</v>
      </c>
      <c r="D104" s="80">
        <v>3079</v>
      </c>
      <c r="E104" s="80">
        <v>2</v>
      </c>
      <c r="F104" s="80">
        <v>3077</v>
      </c>
      <c r="G104" s="80">
        <v>4</v>
      </c>
      <c r="H104" s="80">
        <v>3081</v>
      </c>
      <c r="I104" s="87">
        <v>1.29828E-3</v>
      </c>
      <c r="J104" s="87">
        <v>1.1958100000000001E-3</v>
      </c>
      <c r="L104" s="83">
        <v>1</v>
      </c>
      <c r="M104" s="83">
        <v>103</v>
      </c>
      <c r="N104" s="85">
        <v>4.3663099999999999E-6</v>
      </c>
      <c r="O104" s="83">
        <v>103</v>
      </c>
      <c r="P104" s="85">
        <v>8.7326300000000004E-6</v>
      </c>
      <c r="Q104" s="83">
        <v>103</v>
      </c>
      <c r="R104" s="85">
        <v>8.4782800000000001E-8</v>
      </c>
      <c r="S104" s="85">
        <v>8.4791999999999996E-8</v>
      </c>
    </row>
    <row r="105" spans="2:19" x14ac:dyDescent="0.2">
      <c r="B105" s="33"/>
      <c r="C105" s="80">
        <v>0.98970000000000002</v>
      </c>
      <c r="D105" s="80">
        <v>3093</v>
      </c>
      <c r="E105" s="80">
        <v>2</v>
      </c>
      <c r="F105" s="80">
        <v>3091</v>
      </c>
      <c r="G105" s="80">
        <v>4</v>
      </c>
      <c r="H105" s="80">
        <v>3095</v>
      </c>
      <c r="I105" s="87">
        <v>1.2924099999999999E-3</v>
      </c>
      <c r="J105" s="87">
        <v>1.1958100000000001E-3</v>
      </c>
      <c r="L105" s="83">
        <v>1</v>
      </c>
      <c r="M105" s="83">
        <v>104</v>
      </c>
      <c r="N105" s="85">
        <v>4.4087099999999997E-6</v>
      </c>
      <c r="O105" s="83">
        <v>104</v>
      </c>
      <c r="P105" s="85">
        <v>8.8174100000000003E-6</v>
      </c>
      <c r="Q105" s="83">
        <v>104</v>
      </c>
      <c r="R105" s="85">
        <v>8.4782800000000001E-8</v>
      </c>
      <c r="S105" s="85">
        <v>8.4791999999999996E-8</v>
      </c>
    </row>
    <row r="106" spans="2:19" x14ac:dyDescent="0.2">
      <c r="B106" s="33"/>
      <c r="C106" s="80">
        <v>0.98960000000000004</v>
      </c>
      <c r="D106" s="80">
        <v>3095</v>
      </c>
      <c r="E106" s="80">
        <v>2</v>
      </c>
      <c r="F106" s="80">
        <v>3093</v>
      </c>
      <c r="G106" s="80">
        <v>4</v>
      </c>
      <c r="H106" s="80">
        <v>3097</v>
      </c>
      <c r="I106" s="87">
        <v>1.2915699999999999E-3</v>
      </c>
      <c r="J106" s="87">
        <v>1.1958100000000001E-3</v>
      </c>
      <c r="L106" s="83">
        <v>1</v>
      </c>
      <c r="M106" s="83">
        <v>105</v>
      </c>
      <c r="N106" s="85">
        <v>4.4510999999999996E-6</v>
      </c>
      <c r="O106" s="83">
        <v>105</v>
      </c>
      <c r="P106" s="85">
        <v>8.9021999999999992E-6</v>
      </c>
      <c r="Q106" s="83">
        <v>105</v>
      </c>
      <c r="R106" s="85">
        <v>8.4782800000000001E-8</v>
      </c>
      <c r="S106" s="85">
        <v>8.4791999999999996E-8</v>
      </c>
    </row>
    <row r="107" spans="2:19" x14ac:dyDescent="0.2">
      <c r="B107" s="33"/>
      <c r="C107" s="80">
        <v>0.98950000000000005</v>
      </c>
      <c r="D107" s="80">
        <v>3099</v>
      </c>
      <c r="E107" s="80">
        <v>2</v>
      </c>
      <c r="F107" s="80">
        <v>3097</v>
      </c>
      <c r="G107" s="80">
        <v>4</v>
      </c>
      <c r="H107" s="80">
        <v>3101</v>
      </c>
      <c r="I107" s="87">
        <v>1.28991E-3</v>
      </c>
      <c r="J107" s="87">
        <v>1.1958100000000001E-3</v>
      </c>
      <c r="L107" s="83">
        <v>1</v>
      </c>
      <c r="M107" s="83">
        <v>106</v>
      </c>
      <c r="N107" s="85">
        <v>4.4934900000000004E-6</v>
      </c>
      <c r="O107" s="83">
        <v>106</v>
      </c>
      <c r="P107" s="85">
        <v>8.9869800000000008E-6</v>
      </c>
      <c r="Q107" s="83">
        <v>106</v>
      </c>
      <c r="R107" s="85">
        <v>8.4782800000000001E-8</v>
      </c>
      <c r="S107" s="85">
        <v>8.4791999999999996E-8</v>
      </c>
    </row>
    <row r="108" spans="2:19" x14ac:dyDescent="0.2">
      <c r="B108" s="33"/>
      <c r="C108" s="80">
        <v>0.98939999999999995</v>
      </c>
      <c r="D108" s="80">
        <v>3101</v>
      </c>
      <c r="E108" s="80">
        <v>2</v>
      </c>
      <c r="F108" s="80">
        <v>3099</v>
      </c>
      <c r="G108" s="80">
        <v>4</v>
      </c>
      <c r="H108" s="80">
        <v>3103</v>
      </c>
      <c r="I108" s="87">
        <v>1.28908E-3</v>
      </c>
      <c r="J108" s="87">
        <v>1.1958100000000001E-3</v>
      </c>
      <c r="L108" s="83">
        <v>1</v>
      </c>
      <c r="M108" s="83">
        <v>107</v>
      </c>
      <c r="N108" s="85">
        <v>4.5358800000000004E-6</v>
      </c>
      <c r="O108" s="83">
        <v>107</v>
      </c>
      <c r="P108" s="85">
        <v>9.0717600000000007E-6</v>
      </c>
      <c r="Q108" s="83">
        <v>107</v>
      </c>
      <c r="R108" s="85">
        <v>8.4782800000000001E-8</v>
      </c>
      <c r="S108" s="85">
        <v>8.4791999999999996E-8</v>
      </c>
    </row>
    <row r="109" spans="2:19" x14ac:dyDescent="0.2">
      <c r="B109" s="33"/>
      <c r="C109" s="80">
        <v>0.98929999999999996</v>
      </c>
      <c r="D109" s="80">
        <v>3105</v>
      </c>
      <c r="E109" s="80">
        <v>2</v>
      </c>
      <c r="F109" s="80">
        <v>3103</v>
      </c>
      <c r="G109" s="80">
        <v>4</v>
      </c>
      <c r="H109" s="80">
        <v>3107</v>
      </c>
      <c r="I109" s="87">
        <v>1.2874200000000001E-3</v>
      </c>
      <c r="J109" s="87">
        <v>1.1958100000000001E-3</v>
      </c>
      <c r="L109" s="83">
        <v>1</v>
      </c>
      <c r="M109" s="83">
        <v>108</v>
      </c>
      <c r="N109" s="85">
        <v>4.5782700000000003E-6</v>
      </c>
      <c r="O109" s="83">
        <v>108</v>
      </c>
      <c r="P109" s="85">
        <v>9.1565499999999996E-6</v>
      </c>
      <c r="Q109" s="83">
        <v>108</v>
      </c>
      <c r="R109" s="85">
        <v>8.4782800000000001E-8</v>
      </c>
      <c r="S109" s="85">
        <v>8.4791999999999996E-8</v>
      </c>
    </row>
    <row r="110" spans="2:19" x14ac:dyDescent="0.2">
      <c r="B110" s="33"/>
      <c r="C110" s="80">
        <v>0.98919999999999997</v>
      </c>
      <c r="D110" s="80">
        <v>3110</v>
      </c>
      <c r="E110" s="80">
        <v>2</v>
      </c>
      <c r="F110" s="80">
        <v>3108</v>
      </c>
      <c r="G110" s="80">
        <v>4</v>
      </c>
      <c r="H110" s="80">
        <v>3112</v>
      </c>
      <c r="I110" s="87">
        <v>1.28535E-3</v>
      </c>
      <c r="J110" s="87">
        <v>1.1958100000000001E-3</v>
      </c>
      <c r="L110" s="83">
        <v>1</v>
      </c>
      <c r="M110" s="83">
        <v>109</v>
      </c>
      <c r="N110" s="85">
        <v>4.6206700000000001E-6</v>
      </c>
      <c r="O110" s="83">
        <v>109</v>
      </c>
      <c r="P110" s="85">
        <v>9.2413299999999995E-6</v>
      </c>
      <c r="Q110" s="83">
        <v>109</v>
      </c>
      <c r="R110" s="85">
        <v>8.4782800000000001E-8</v>
      </c>
      <c r="S110" s="85">
        <v>8.4791999999999996E-8</v>
      </c>
    </row>
    <row r="111" spans="2:19" x14ac:dyDescent="0.2">
      <c r="B111" s="33"/>
      <c r="C111" s="80">
        <v>0.98909999999999998</v>
      </c>
      <c r="D111" s="80">
        <v>3113</v>
      </c>
      <c r="E111" s="80">
        <v>2</v>
      </c>
      <c r="F111" s="80">
        <v>3111</v>
      </c>
      <c r="G111" s="80">
        <v>4</v>
      </c>
      <c r="H111" s="80">
        <v>3115</v>
      </c>
      <c r="I111" s="87">
        <v>1.28411E-3</v>
      </c>
      <c r="J111" s="87">
        <v>1.1958100000000001E-3</v>
      </c>
      <c r="L111" s="83">
        <v>1</v>
      </c>
      <c r="M111" s="83">
        <v>110</v>
      </c>
      <c r="N111" s="85">
        <v>4.66306E-6</v>
      </c>
      <c r="O111" s="83">
        <v>110</v>
      </c>
      <c r="P111" s="85">
        <v>9.3261099999999994E-6</v>
      </c>
      <c r="Q111" s="83">
        <v>110</v>
      </c>
      <c r="R111" s="85">
        <v>8.4782899999999994E-8</v>
      </c>
      <c r="S111" s="85">
        <v>8.4791999999999996E-8</v>
      </c>
    </row>
    <row r="112" spans="2:19" x14ac:dyDescent="0.2">
      <c r="B112" s="33"/>
      <c r="C112" s="80">
        <v>0.98899999999999999</v>
      </c>
      <c r="D112" s="80">
        <v>3117</v>
      </c>
      <c r="E112" s="80">
        <v>2</v>
      </c>
      <c r="F112" s="80">
        <v>3115</v>
      </c>
      <c r="G112" s="80">
        <v>4</v>
      </c>
      <c r="H112" s="80">
        <v>3119</v>
      </c>
      <c r="I112" s="87">
        <v>1.28246E-3</v>
      </c>
      <c r="J112" s="87">
        <v>1.1958100000000001E-3</v>
      </c>
      <c r="L112" s="83">
        <v>1</v>
      </c>
      <c r="M112" s="83">
        <v>111</v>
      </c>
      <c r="N112" s="85">
        <v>4.70545E-6</v>
      </c>
      <c r="O112" s="83">
        <v>111</v>
      </c>
      <c r="P112" s="85">
        <v>9.4109E-6</v>
      </c>
      <c r="Q112" s="83">
        <v>111</v>
      </c>
      <c r="R112" s="85">
        <v>8.4782899999999994E-8</v>
      </c>
      <c r="S112" s="85">
        <v>8.4791999999999996E-8</v>
      </c>
    </row>
    <row r="113" spans="2:19" x14ac:dyDescent="0.2">
      <c r="B113" s="33"/>
      <c r="C113" s="80">
        <v>0.9889</v>
      </c>
      <c r="D113" s="80">
        <v>3121</v>
      </c>
      <c r="E113" s="80">
        <v>2</v>
      </c>
      <c r="F113" s="80">
        <v>3119</v>
      </c>
      <c r="G113" s="80">
        <v>4</v>
      </c>
      <c r="H113" s="80">
        <v>3123</v>
      </c>
      <c r="I113" s="87">
        <v>1.28082E-3</v>
      </c>
      <c r="J113" s="87">
        <v>1.1958100000000001E-3</v>
      </c>
      <c r="L113" s="83">
        <v>1</v>
      </c>
      <c r="M113" s="83">
        <v>112</v>
      </c>
      <c r="N113" s="85">
        <v>4.7478399999999999E-6</v>
      </c>
      <c r="O113" s="83">
        <v>112</v>
      </c>
      <c r="P113" s="85">
        <v>9.4956799999999999E-6</v>
      </c>
      <c r="Q113" s="83">
        <v>112</v>
      </c>
      <c r="R113" s="85">
        <v>8.4782899999999994E-8</v>
      </c>
      <c r="S113" s="85">
        <v>8.4791999999999996E-8</v>
      </c>
    </row>
    <row r="114" spans="2:19" x14ac:dyDescent="0.2">
      <c r="B114" s="33"/>
      <c r="C114" s="80">
        <v>0.98880000000000001</v>
      </c>
      <c r="D114" s="80">
        <v>3127</v>
      </c>
      <c r="E114" s="80">
        <v>2</v>
      </c>
      <c r="F114" s="80">
        <v>3125</v>
      </c>
      <c r="G114" s="80">
        <v>4</v>
      </c>
      <c r="H114" s="80">
        <v>3129</v>
      </c>
      <c r="I114" s="87">
        <v>1.2783600000000001E-3</v>
      </c>
      <c r="J114" s="87">
        <v>1.1958100000000001E-3</v>
      </c>
      <c r="L114" s="83">
        <v>1</v>
      </c>
      <c r="M114" s="83">
        <v>113</v>
      </c>
      <c r="N114" s="85">
        <v>4.7902299999999999E-6</v>
      </c>
      <c r="O114" s="83">
        <v>113</v>
      </c>
      <c r="P114" s="85">
        <v>9.5804700000000004E-6</v>
      </c>
      <c r="Q114" s="83">
        <v>113</v>
      </c>
      <c r="R114" s="85">
        <v>8.4782899999999994E-8</v>
      </c>
      <c r="S114" s="85">
        <v>8.4791999999999996E-8</v>
      </c>
    </row>
    <row r="115" spans="2:19" x14ac:dyDescent="0.2">
      <c r="B115" s="33"/>
      <c r="C115" s="80">
        <v>0.98870000000000002</v>
      </c>
      <c r="D115" s="80">
        <v>3128</v>
      </c>
      <c r="E115" s="80">
        <v>2</v>
      </c>
      <c r="F115" s="80">
        <v>3126</v>
      </c>
      <c r="G115" s="80">
        <v>4</v>
      </c>
      <c r="H115" s="80">
        <v>3130</v>
      </c>
      <c r="I115" s="87">
        <v>1.2779600000000001E-3</v>
      </c>
      <c r="J115" s="87">
        <v>1.1958100000000001E-3</v>
      </c>
      <c r="L115" s="83">
        <v>1</v>
      </c>
      <c r="M115" s="83">
        <v>114</v>
      </c>
      <c r="N115" s="85">
        <v>4.8326299999999997E-6</v>
      </c>
      <c r="O115" s="83">
        <v>114</v>
      </c>
      <c r="P115" s="85">
        <v>9.6652500000000003E-6</v>
      </c>
      <c r="Q115" s="83">
        <v>114</v>
      </c>
      <c r="R115" s="85">
        <v>8.4782899999999994E-8</v>
      </c>
      <c r="S115" s="85">
        <v>8.4791999999999996E-8</v>
      </c>
    </row>
    <row r="116" spans="2:19" x14ac:dyDescent="0.2">
      <c r="B116" s="33"/>
      <c r="C116" s="80">
        <v>0.98860000000000003</v>
      </c>
      <c r="D116" s="80">
        <v>3133</v>
      </c>
      <c r="E116" s="80">
        <v>2</v>
      </c>
      <c r="F116" s="80">
        <v>3131</v>
      </c>
      <c r="G116" s="80">
        <v>4</v>
      </c>
      <c r="H116" s="80">
        <v>3135</v>
      </c>
      <c r="I116" s="87">
        <v>1.27592E-3</v>
      </c>
      <c r="J116" s="87">
        <v>1.1958100000000001E-3</v>
      </c>
      <c r="L116" s="83">
        <v>1</v>
      </c>
      <c r="M116" s="83">
        <v>115</v>
      </c>
      <c r="N116" s="85">
        <v>4.8750199999999996E-6</v>
      </c>
      <c r="O116" s="83">
        <v>115</v>
      </c>
      <c r="P116" s="85">
        <v>9.7500300000000002E-6</v>
      </c>
      <c r="Q116" s="83">
        <v>115</v>
      </c>
      <c r="R116" s="85">
        <v>8.4782899999999994E-8</v>
      </c>
      <c r="S116" s="85">
        <v>8.4791999999999996E-8</v>
      </c>
    </row>
    <row r="117" spans="2:19" x14ac:dyDescent="0.2">
      <c r="B117" s="33"/>
      <c r="C117" s="80">
        <v>0.98850000000000005</v>
      </c>
      <c r="D117" s="80">
        <v>3136</v>
      </c>
      <c r="E117" s="80">
        <v>2</v>
      </c>
      <c r="F117" s="80">
        <v>3134</v>
      </c>
      <c r="G117" s="80">
        <v>4</v>
      </c>
      <c r="H117" s="80">
        <v>3138</v>
      </c>
      <c r="I117" s="87">
        <v>1.2746999999999999E-3</v>
      </c>
      <c r="J117" s="87">
        <v>1.1958100000000001E-3</v>
      </c>
      <c r="L117" s="83">
        <v>1</v>
      </c>
      <c r="M117" s="83">
        <v>116</v>
      </c>
      <c r="N117" s="85">
        <v>4.9174100000000004E-6</v>
      </c>
      <c r="O117" s="83">
        <v>116</v>
      </c>
      <c r="P117" s="85">
        <v>9.8348200000000008E-6</v>
      </c>
      <c r="Q117" s="83">
        <v>116</v>
      </c>
      <c r="R117" s="85">
        <v>8.4782899999999994E-8</v>
      </c>
      <c r="S117" s="85">
        <v>8.4791999999999996E-8</v>
      </c>
    </row>
    <row r="118" spans="2:19" x14ac:dyDescent="0.2">
      <c r="B118" s="33"/>
      <c r="C118" s="80">
        <v>0.98839999999999995</v>
      </c>
      <c r="D118" s="80">
        <v>3142</v>
      </c>
      <c r="E118" s="80">
        <v>2</v>
      </c>
      <c r="F118" s="80">
        <v>3140</v>
      </c>
      <c r="G118" s="80">
        <v>4</v>
      </c>
      <c r="H118" s="80">
        <v>3144</v>
      </c>
      <c r="I118" s="87">
        <v>1.2722600000000001E-3</v>
      </c>
      <c r="J118" s="87">
        <v>1.1958100000000001E-3</v>
      </c>
      <c r="L118" s="83">
        <v>1</v>
      </c>
      <c r="M118" s="83">
        <v>117</v>
      </c>
      <c r="N118" s="85">
        <v>4.9598000000000004E-6</v>
      </c>
      <c r="O118" s="83">
        <v>117</v>
      </c>
      <c r="P118" s="85">
        <v>9.9196000000000007E-6</v>
      </c>
      <c r="Q118" s="83">
        <v>117</v>
      </c>
      <c r="R118" s="85">
        <v>8.4782899999999994E-8</v>
      </c>
      <c r="S118" s="85">
        <v>8.4791999999999996E-8</v>
      </c>
    </row>
    <row r="119" spans="2:19" x14ac:dyDescent="0.2">
      <c r="B119" s="33"/>
      <c r="C119" s="80">
        <v>0.98829999999999996</v>
      </c>
      <c r="D119" s="80">
        <v>3146</v>
      </c>
      <c r="E119" s="80">
        <v>2</v>
      </c>
      <c r="F119" s="80">
        <v>3144</v>
      </c>
      <c r="G119" s="80">
        <v>4</v>
      </c>
      <c r="H119" s="80">
        <v>3148</v>
      </c>
      <c r="I119" s="87">
        <v>1.2706499999999999E-3</v>
      </c>
      <c r="J119" s="87">
        <v>1.1958100000000001E-3</v>
      </c>
      <c r="L119" s="83">
        <v>1</v>
      </c>
      <c r="M119" s="83">
        <v>118</v>
      </c>
      <c r="N119" s="85">
        <v>5.0021900000000003E-6</v>
      </c>
      <c r="O119" s="83">
        <v>118</v>
      </c>
      <c r="P119" s="85">
        <v>1.00044E-5</v>
      </c>
      <c r="Q119" s="83">
        <v>118</v>
      </c>
      <c r="R119" s="85">
        <v>8.4782899999999994E-8</v>
      </c>
      <c r="S119" s="85">
        <v>8.4791999999999996E-8</v>
      </c>
    </row>
    <row r="120" spans="2:19" x14ac:dyDescent="0.2">
      <c r="B120" s="33"/>
      <c r="C120" s="80">
        <v>0.98819999999999997</v>
      </c>
      <c r="D120" s="80">
        <v>3157</v>
      </c>
      <c r="E120" s="80">
        <v>2</v>
      </c>
      <c r="F120" s="80">
        <v>3155</v>
      </c>
      <c r="G120" s="80">
        <v>4</v>
      </c>
      <c r="H120" s="80">
        <v>3159</v>
      </c>
      <c r="I120" s="87">
        <v>1.26622E-3</v>
      </c>
      <c r="J120" s="87">
        <v>1.1958100000000001E-3</v>
      </c>
      <c r="L120" s="83">
        <v>1</v>
      </c>
      <c r="M120" s="83">
        <v>119</v>
      </c>
      <c r="N120" s="85">
        <v>5.0445900000000001E-6</v>
      </c>
      <c r="O120" s="83">
        <v>119</v>
      </c>
      <c r="P120" s="85">
        <v>1.00892E-5</v>
      </c>
      <c r="Q120" s="83">
        <v>119</v>
      </c>
      <c r="R120" s="85">
        <v>8.4782899999999994E-8</v>
      </c>
      <c r="S120" s="85">
        <v>8.4791999999999996E-8</v>
      </c>
    </row>
    <row r="121" spans="2:19" x14ac:dyDescent="0.2">
      <c r="B121" s="33"/>
      <c r="C121" s="80">
        <v>0.98809999999999998</v>
      </c>
      <c r="D121" s="80">
        <v>3161</v>
      </c>
      <c r="E121" s="80">
        <v>2</v>
      </c>
      <c r="F121" s="80">
        <v>3159</v>
      </c>
      <c r="G121" s="80">
        <v>4</v>
      </c>
      <c r="H121" s="80">
        <v>3163</v>
      </c>
      <c r="I121" s="87">
        <v>1.2646199999999999E-3</v>
      </c>
      <c r="J121" s="87">
        <v>1.1958100000000001E-3</v>
      </c>
      <c r="L121" s="83">
        <v>1</v>
      </c>
      <c r="M121" s="83">
        <v>120</v>
      </c>
      <c r="N121" s="85">
        <v>5.08698E-6</v>
      </c>
      <c r="O121" s="83">
        <v>120</v>
      </c>
      <c r="P121" s="85">
        <v>1.0173999999999999E-5</v>
      </c>
      <c r="Q121" s="83">
        <v>120</v>
      </c>
      <c r="R121" s="85">
        <v>8.4782999999999999E-8</v>
      </c>
      <c r="S121" s="85">
        <v>8.4791999999999996E-8</v>
      </c>
    </row>
    <row r="122" spans="2:19" x14ac:dyDescent="0.2">
      <c r="B122" s="33"/>
      <c r="C122" s="80">
        <v>0.98799999999999999</v>
      </c>
      <c r="D122" s="80">
        <v>3163</v>
      </c>
      <c r="E122" s="80">
        <v>2</v>
      </c>
      <c r="F122" s="80">
        <v>3161</v>
      </c>
      <c r="G122" s="80">
        <v>4</v>
      </c>
      <c r="H122" s="80">
        <v>3165</v>
      </c>
      <c r="I122" s="87">
        <v>1.2638199999999999E-3</v>
      </c>
      <c r="J122" s="87">
        <v>1.1958100000000001E-3</v>
      </c>
      <c r="L122" s="83">
        <v>1</v>
      </c>
      <c r="M122" s="83">
        <v>121</v>
      </c>
      <c r="N122" s="85">
        <v>5.12937E-6</v>
      </c>
      <c r="O122" s="83">
        <v>121</v>
      </c>
      <c r="P122" s="85">
        <v>1.0258700000000001E-5</v>
      </c>
      <c r="Q122" s="83">
        <v>121</v>
      </c>
      <c r="R122" s="85">
        <v>8.4782999999999999E-8</v>
      </c>
      <c r="S122" s="85">
        <v>8.4791999999999996E-8</v>
      </c>
    </row>
    <row r="123" spans="2:19" x14ac:dyDescent="0.2">
      <c r="B123" s="33"/>
      <c r="C123" s="80">
        <v>0.9879</v>
      </c>
      <c r="D123" s="80">
        <v>3167</v>
      </c>
      <c r="E123" s="80">
        <v>2</v>
      </c>
      <c r="F123" s="80">
        <v>3165</v>
      </c>
      <c r="G123" s="80">
        <v>4</v>
      </c>
      <c r="H123" s="80">
        <v>3169</v>
      </c>
      <c r="I123" s="87">
        <v>1.26223E-3</v>
      </c>
      <c r="J123" s="87">
        <v>1.1958100000000001E-3</v>
      </c>
      <c r="L123" s="83">
        <v>1</v>
      </c>
      <c r="M123" s="83">
        <v>122</v>
      </c>
      <c r="N123" s="85">
        <v>5.1717599999999999E-6</v>
      </c>
      <c r="O123" s="83">
        <v>122</v>
      </c>
      <c r="P123" s="85">
        <v>1.03435E-5</v>
      </c>
      <c r="Q123" s="83">
        <v>122</v>
      </c>
      <c r="R123" s="85">
        <v>8.4782999999999999E-8</v>
      </c>
      <c r="S123" s="85">
        <v>8.4791999999999996E-8</v>
      </c>
    </row>
    <row r="124" spans="2:19" x14ac:dyDescent="0.2">
      <c r="B124" s="33"/>
      <c r="C124" s="80">
        <v>0.98780000000000001</v>
      </c>
      <c r="D124" s="80">
        <v>3170</v>
      </c>
      <c r="E124" s="80">
        <v>2</v>
      </c>
      <c r="F124" s="80">
        <v>3168</v>
      </c>
      <c r="G124" s="80">
        <v>4</v>
      </c>
      <c r="H124" s="80">
        <v>3172</v>
      </c>
      <c r="I124" s="87">
        <v>1.26103E-3</v>
      </c>
      <c r="J124" s="87">
        <v>1.1958100000000001E-3</v>
      </c>
      <c r="L124" s="83">
        <v>1</v>
      </c>
      <c r="M124" s="83">
        <v>123</v>
      </c>
      <c r="N124" s="85">
        <v>5.2141499999999999E-6</v>
      </c>
      <c r="O124" s="83">
        <v>123</v>
      </c>
      <c r="P124" s="85">
        <v>1.04283E-5</v>
      </c>
      <c r="Q124" s="83">
        <v>123</v>
      </c>
      <c r="R124" s="85">
        <v>8.4782999999999999E-8</v>
      </c>
      <c r="S124" s="85">
        <v>8.4791999999999996E-8</v>
      </c>
    </row>
    <row r="125" spans="2:19" x14ac:dyDescent="0.2">
      <c r="B125" s="33"/>
      <c r="C125" s="80">
        <v>0.98770000000000002</v>
      </c>
      <c r="D125" s="80">
        <v>3174</v>
      </c>
      <c r="E125" s="80">
        <v>2</v>
      </c>
      <c r="F125" s="80">
        <v>3172</v>
      </c>
      <c r="G125" s="80">
        <v>4</v>
      </c>
      <c r="H125" s="80">
        <v>3176</v>
      </c>
      <c r="I125" s="87">
        <v>1.2594500000000001E-3</v>
      </c>
      <c r="J125" s="87">
        <v>1.1958100000000001E-3</v>
      </c>
      <c r="L125" s="83">
        <v>1</v>
      </c>
      <c r="M125" s="83">
        <v>124</v>
      </c>
      <c r="N125" s="85">
        <v>5.2565499999999997E-6</v>
      </c>
      <c r="O125" s="83">
        <v>124</v>
      </c>
      <c r="P125" s="85">
        <v>1.0513099999999999E-5</v>
      </c>
      <c r="Q125" s="83">
        <v>124</v>
      </c>
      <c r="R125" s="85">
        <v>8.4782999999999999E-8</v>
      </c>
      <c r="S125" s="85">
        <v>8.4791999999999996E-8</v>
      </c>
    </row>
    <row r="126" spans="2:19" x14ac:dyDescent="0.2">
      <c r="B126" s="33"/>
      <c r="C126" s="80">
        <v>0.98760000000000003</v>
      </c>
      <c r="D126" s="80">
        <v>3177</v>
      </c>
      <c r="E126" s="80">
        <v>2</v>
      </c>
      <c r="F126" s="80">
        <v>3175</v>
      </c>
      <c r="G126" s="80">
        <v>4</v>
      </c>
      <c r="H126" s="80">
        <v>3179</v>
      </c>
      <c r="I126" s="87">
        <v>1.25826E-3</v>
      </c>
      <c r="J126" s="87">
        <v>1.1958100000000001E-3</v>
      </c>
      <c r="L126" s="83">
        <v>1</v>
      </c>
      <c r="M126" s="83">
        <v>125</v>
      </c>
      <c r="N126" s="85">
        <v>5.2989399999999996E-6</v>
      </c>
      <c r="O126" s="83">
        <v>125</v>
      </c>
      <c r="P126" s="85">
        <v>1.0597900000000001E-5</v>
      </c>
      <c r="Q126" s="83">
        <v>125</v>
      </c>
      <c r="R126" s="85">
        <v>8.4782999999999999E-8</v>
      </c>
      <c r="S126" s="85">
        <v>8.4791999999999996E-8</v>
      </c>
    </row>
    <row r="127" spans="2:19" x14ac:dyDescent="0.2">
      <c r="B127" s="33"/>
      <c r="C127" s="80">
        <v>0.98750000000000004</v>
      </c>
      <c r="D127" s="80">
        <v>3184</v>
      </c>
      <c r="E127" s="80">
        <v>2</v>
      </c>
      <c r="F127" s="80">
        <v>3182</v>
      </c>
      <c r="G127" s="80">
        <v>4</v>
      </c>
      <c r="H127" s="80">
        <v>3186</v>
      </c>
      <c r="I127" s="87">
        <v>1.2554899999999999E-3</v>
      </c>
      <c r="J127" s="87">
        <v>1.1958100000000001E-3</v>
      </c>
      <c r="L127" s="83">
        <v>1</v>
      </c>
      <c r="M127" s="83">
        <v>126</v>
      </c>
      <c r="N127" s="85">
        <v>5.3413300000000004E-6</v>
      </c>
      <c r="O127" s="83">
        <v>126</v>
      </c>
      <c r="P127" s="85">
        <v>1.06827E-5</v>
      </c>
      <c r="Q127" s="83">
        <v>126</v>
      </c>
      <c r="R127" s="85">
        <v>8.4782999999999999E-8</v>
      </c>
      <c r="S127" s="85">
        <v>8.4791999999999996E-8</v>
      </c>
    </row>
    <row r="128" spans="2:19" x14ac:dyDescent="0.2">
      <c r="B128" s="33"/>
      <c r="C128" s="80">
        <v>0.98740000000000006</v>
      </c>
      <c r="D128" s="80">
        <v>3188</v>
      </c>
      <c r="E128" s="80">
        <v>2</v>
      </c>
      <c r="F128" s="80">
        <v>3186</v>
      </c>
      <c r="G128" s="80">
        <v>4</v>
      </c>
      <c r="H128" s="80">
        <v>3190</v>
      </c>
      <c r="I128" s="87">
        <v>1.2539199999999999E-3</v>
      </c>
      <c r="J128" s="87">
        <v>1.1958100000000001E-3</v>
      </c>
      <c r="L128" s="83">
        <v>1</v>
      </c>
      <c r="M128" s="83">
        <v>127</v>
      </c>
      <c r="N128" s="85">
        <v>5.3837200000000004E-6</v>
      </c>
      <c r="O128" s="83">
        <v>127</v>
      </c>
      <c r="P128" s="85">
        <v>1.07674E-5</v>
      </c>
      <c r="Q128" s="83">
        <v>127</v>
      </c>
      <c r="R128" s="85">
        <v>8.4782999999999999E-8</v>
      </c>
      <c r="S128" s="85">
        <v>8.4791999999999996E-8</v>
      </c>
    </row>
    <row r="129" spans="2:19" x14ac:dyDescent="0.2">
      <c r="B129" s="33"/>
      <c r="C129" s="80">
        <v>0.98729999999999996</v>
      </c>
      <c r="D129" s="80">
        <v>3192</v>
      </c>
      <c r="E129" s="80">
        <v>2</v>
      </c>
      <c r="F129" s="80">
        <v>3190</v>
      </c>
      <c r="G129" s="80">
        <v>4</v>
      </c>
      <c r="H129" s="80">
        <v>3194</v>
      </c>
      <c r="I129" s="87">
        <v>1.2523499999999999E-3</v>
      </c>
      <c r="J129" s="87">
        <v>1.1958100000000001E-3</v>
      </c>
      <c r="L129" s="83">
        <v>1</v>
      </c>
      <c r="M129" s="83">
        <v>128</v>
      </c>
      <c r="N129" s="85">
        <v>5.4261100000000003E-6</v>
      </c>
      <c r="O129" s="83">
        <v>128</v>
      </c>
      <c r="P129" s="85">
        <v>1.0852199999999999E-5</v>
      </c>
      <c r="Q129" s="83">
        <v>128</v>
      </c>
      <c r="R129" s="85">
        <v>8.4782999999999999E-8</v>
      </c>
      <c r="S129" s="85">
        <v>8.4791999999999996E-8</v>
      </c>
    </row>
    <row r="130" spans="2:19" x14ac:dyDescent="0.2">
      <c r="B130" s="33"/>
      <c r="C130" s="80">
        <v>0.98719999999999997</v>
      </c>
      <c r="D130" s="80">
        <v>3195</v>
      </c>
      <c r="E130" s="80">
        <v>2</v>
      </c>
      <c r="F130" s="80">
        <v>3193</v>
      </c>
      <c r="G130" s="80">
        <v>4</v>
      </c>
      <c r="H130" s="80">
        <v>3197</v>
      </c>
      <c r="I130" s="87">
        <v>1.25117E-3</v>
      </c>
      <c r="J130" s="87">
        <v>1.1958100000000001E-3</v>
      </c>
      <c r="L130" s="83">
        <v>1</v>
      </c>
      <c r="M130" s="83">
        <v>129</v>
      </c>
      <c r="N130" s="85">
        <v>5.4685100000000001E-6</v>
      </c>
      <c r="O130" s="83">
        <v>129</v>
      </c>
      <c r="P130" s="85">
        <v>1.0937E-5</v>
      </c>
      <c r="Q130" s="83">
        <v>129</v>
      </c>
      <c r="R130" s="85">
        <v>8.4782999999999999E-8</v>
      </c>
      <c r="S130" s="85">
        <v>8.4791999999999996E-8</v>
      </c>
    </row>
    <row r="131" spans="2:19" x14ac:dyDescent="0.2">
      <c r="B131" s="33"/>
      <c r="C131" s="80">
        <v>0.98709999999999998</v>
      </c>
      <c r="D131" s="80">
        <v>3203</v>
      </c>
      <c r="E131" s="80">
        <v>2</v>
      </c>
      <c r="F131" s="80">
        <v>3201</v>
      </c>
      <c r="G131" s="80">
        <v>4</v>
      </c>
      <c r="H131" s="80">
        <v>3205</v>
      </c>
      <c r="I131" s="87">
        <v>1.2480499999999999E-3</v>
      </c>
      <c r="J131" s="87">
        <v>1.1958100000000001E-3</v>
      </c>
      <c r="L131" s="83">
        <v>1</v>
      </c>
      <c r="M131" s="83">
        <v>130</v>
      </c>
      <c r="N131" s="85">
        <v>5.5109E-6</v>
      </c>
      <c r="O131" s="83">
        <v>130</v>
      </c>
      <c r="P131" s="85">
        <v>1.10218E-5</v>
      </c>
      <c r="Q131" s="83">
        <v>130</v>
      </c>
      <c r="R131" s="85">
        <v>8.4782999999999999E-8</v>
      </c>
      <c r="S131" s="85">
        <v>8.4791999999999996E-8</v>
      </c>
    </row>
    <row r="132" spans="2:19" x14ac:dyDescent="0.2">
      <c r="B132" s="33"/>
      <c r="C132" s="80">
        <v>0.98699999999999999</v>
      </c>
      <c r="D132" s="80">
        <v>3206</v>
      </c>
      <c r="E132" s="80">
        <v>2</v>
      </c>
      <c r="F132" s="80">
        <v>3204</v>
      </c>
      <c r="G132" s="80">
        <v>4</v>
      </c>
      <c r="H132" s="80">
        <v>3208</v>
      </c>
      <c r="I132" s="87">
        <v>1.2468799999999999E-3</v>
      </c>
      <c r="J132" s="87">
        <v>1.1958100000000001E-3</v>
      </c>
      <c r="L132" s="83">
        <v>1</v>
      </c>
      <c r="M132" s="83">
        <v>131</v>
      </c>
      <c r="N132" s="85">
        <v>5.55329E-6</v>
      </c>
      <c r="O132" s="83">
        <v>131</v>
      </c>
      <c r="P132" s="85">
        <v>1.11066E-5</v>
      </c>
      <c r="Q132" s="83">
        <v>131</v>
      </c>
      <c r="R132" s="85">
        <v>8.4783100000000004E-8</v>
      </c>
      <c r="S132" s="85">
        <v>8.4791999999999996E-8</v>
      </c>
    </row>
    <row r="133" spans="2:19" x14ac:dyDescent="0.2">
      <c r="B133" s="33"/>
      <c r="C133" s="80">
        <v>0.9869</v>
      </c>
      <c r="D133" s="80">
        <v>3211</v>
      </c>
      <c r="E133" s="80">
        <v>2</v>
      </c>
      <c r="F133" s="80">
        <v>3209</v>
      </c>
      <c r="G133" s="80">
        <v>4</v>
      </c>
      <c r="H133" s="80">
        <v>3213</v>
      </c>
      <c r="I133" s="87">
        <v>1.2449399999999999E-3</v>
      </c>
      <c r="J133" s="87">
        <v>1.1958100000000001E-3</v>
      </c>
      <c r="L133" s="83">
        <v>1</v>
      </c>
      <c r="M133" s="83">
        <v>132</v>
      </c>
      <c r="N133" s="85">
        <v>5.5956799999999999E-6</v>
      </c>
      <c r="O133" s="83">
        <v>132</v>
      </c>
      <c r="P133" s="85">
        <v>1.1191399999999999E-5</v>
      </c>
      <c r="Q133" s="83">
        <v>132</v>
      </c>
      <c r="R133" s="85">
        <v>8.4783100000000004E-8</v>
      </c>
      <c r="S133" s="85">
        <v>8.4791999999999996E-8</v>
      </c>
    </row>
    <row r="134" spans="2:19" x14ac:dyDescent="0.2">
      <c r="B134" s="33"/>
      <c r="C134" s="80">
        <v>0.98680000000000001</v>
      </c>
      <c r="D134" s="80">
        <v>3216</v>
      </c>
      <c r="E134" s="80">
        <v>2</v>
      </c>
      <c r="F134" s="80">
        <v>3214</v>
      </c>
      <c r="G134" s="80">
        <v>4</v>
      </c>
      <c r="H134" s="80">
        <v>3218</v>
      </c>
      <c r="I134" s="87">
        <v>1.2430099999999999E-3</v>
      </c>
      <c r="J134" s="87">
        <v>1.1958100000000001E-3</v>
      </c>
      <c r="L134" s="83">
        <v>1</v>
      </c>
      <c r="M134" s="83">
        <v>133</v>
      </c>
      <c r="N134" s="85">
        <v>5.6380699999999999E-6</v>
      </c>
      <c r="O134" s="83">
        <v>133</v>
      </c>
      <c r="P134" s="85">
        <v>1.12761E-5</v>
      </c>
      <c r="Q134" s="83">
        <v>133</v>
      </c>
      <c r="R134" s="85">
        <v>8.4783100000000004E-8</v>
      </c>
      <c r="S134" s="85">
        <v>8.4791999999999996E-8</v>
      </c>
    </row>
    <row r="135" spans="2:19" x14ac:dyDescent="0.2">
      <c r="B135" s="33"/>
      <c r="C135" s="80">
        <v>0.98670000000000002</v>
      </c>
      <c r="D135" s="80">
        <v>3219</v>
      </c>
      <c r="E135" s="80">
        <v>2</v>
      </c>
      <c r="F135" s="80">
        <v>3217</v>
      </c>
      <c r="G135" s="80">
        <v>4</v>
      </c>
      <c r="H135" s="80">
        <v>3221</v>
      </c>
      <c r="I135" s="87">
        <v>1.2418500000000001E-3</v>
      </c>
      <c r="J135" s="87">
        <v>1.1958100000000001E-3</v>
      </c>
      <c r="L135" s="83">
        <v>1</v>
      </c>
      <c r="M135" s="83">
        <v>134</v>
      </c>
      <c r="N135" s="85">
        <v>5.6804699999999997E-6</v>
      </c>
      <c r="O135" s="83">
        <v>134</v>
      </c>
      <c r="P135" s="85">
        <v>1.13609E-5</v>
      </c>
      <c r="Q135" s="83">
        <v>134</v>
      </c>
      <c r="R135" s="85">
        <v>8.4783100000000004E-8</v>
      </c>
      <c r="S135" s="85">
        <v>8.4791999999999996E-8</v>
      </c>
    </row>
    <row r="136" spans="2:19" x14ac:dyDescent="0.2">
      <c r="B136" s="33"/>
      <c r="C136" s="80">
        <v>0.98660000000000003</v>
      </c>
      <c r="D136" s="80">
        <v>3221</v>
      </c>
      <c r="E136" s="80">
        <v>2</v>
      </c>
      <c r="F136" s="80">
        <v>3219</v>
      </c>
      <c r="G136" s="80">
        <v>4</v>
      </c>
      <c r="H136" s="80">
        <v>3223</v>
      </c>
      <c r="I136" s="87">
        <v>1.2410800000000001E-3</v>
      </c>
      <c r="J136" s="87">
        <v>1.1958100000000001E-3</v>
      </c>
      <c r="L136" s="83">
        <v>1</v>
      </c>
      <c r="M136" s="83">
        <v>135</v>
      </c>
      <c r="N136" s="85">
        <v>5.7228599999999996E-6</v>
      </c>
      <c r="O136" s="83">
        <v>135</v>
      </c>
      <c r="P136" s="85">
        <v>1.14457E-5</v>
      </c>
      <c r="Q136" s="83">
        <v>135</v>
      </c>
      <c r="R136" s="85">
        <v>8.4783100000000004E-8</v>
      </c>
      <c r="S136" s="85">
        <v>8.4791999999999996E-8</v>
      </c>
    </row>
    <row r="137" spans="2:19" x14ac:dyDescent="0.2">
      <c r="B137" s="33"/>
      <c r="C137" s="80">
        <v>0.98650000000000004</v>
      </c>
      <c r="D137" s="80">
        <v>3224</v>
      </c>
      <c r="E137" s="80">
        <v>2</v>
      </c>
      <c r="F137" s="80">
        <v>3222</v>
      </c>
      <c r="G137" s="80">
        <v>4</v>
      </c>
      <c r="H137" s="80">
        <v>3226</v>
      </c>
      <c r="I137" s="87">
        <v>1.23993E-3</v>
      </c>
      <c r="J137" s="87">
        <v>1.1958100000000001E-3</v>
      </c>
      <c r="L137" s="83">
        <v>1</v>
      </c>
      <c r="M137" s="83">
        <v>136</v>
      </c>
      <c r="N137" s="85">
        <v>5.7652500000000004E-6</v>
      </c>
      <c r="O137" s="83">
        <v>136</v>
      </c>
      <c r="P137" s="85">
        <v>1.1530500000000001E-5</v>
      </c>
      <c r="Q137" s="83">
        <v>136</v>
      </c>
      <c r="R137" s="85">
        <v>8.4783100000000004E-8</v>
      </c>
      <c r="S137" s="85">
        <v>8.4791999999999996E-8</v>
      </c>
    </row>
    <row r="138" spans="2:19" x14ac:dyDescent="0.2">
      <c r="B138" s="33"/>
      <c r="C138" s="80">
        <v>0.98640000000000005</v>
      </c>
      <c r="D138" s="80">
        <v>3229</v>
      </c>
      <c r="E138" s="80">
        <v>2</v>
      </c>
      <c r="F138" s="80">
        <v>3227</v>
      </c>
      <c r="G138" s="80">
        <v>4</v>
      </c>
      <c r="H138" s="80">
        <v>3231</v>
      </c>
      <c r="I138" s="87">
        <v>1.2380099999999999E-3</v>
      </c>
      <c r="J138" s="87">
        <v>1.1958100000000001E-3</v>
      </c>
      <c r="L138" s="83">
        <v>1</v>
      </c>
      <c r="M138" s="83">
        <v>137</v>
      </c>
      <c r="N138" s="85">
        <v>5.8076400000000004E-6</v>
      </c>
      <c r="O138" s="83">
        <v>137</v>
      </c>
      <c r="P138" s="85">
        <v>1.16153E-5</v>
      </c>
      <c r="Q138" s="83">
        <v>137</v>
      </c>
      <c r="R138" s="85">
        <v>8.4783100000000004E-8</v>
      </c>
      <c r="S138" s="85">
        <v>8.4791999999999996E-8</v>
      </c>
    </row>
    <row r="139" spans="2:19" x14ac:dyDescent="0.2">
      <c r="B139" s="33"/>
      <c r="C139" s="80">
        <v>0.98629999999999995</v>
      </c>
      <c r="D139" s="80">
        <v>3231</v>
      </c>
      <c r="E139" s="80">
        <v>2</v>
      </c>
      <c r="F139" s="80">
        <v>3229</v>
      </c>
      <c r="G139" s="80">
        <v>4</v>
      </c>
      <c r="H139" s="80">
        <v>3233</v>
      </c>
      <c r="I139" s="87">
        <v>1.2372399999999999E-3</v>
      </c>
      <c r="J139" s="87">
        <v>1.1958100000000001E-3</v>
      </c>
      <c r="L139" s="83">
        <v>1</v>
      </c>
      <c r="M139" s="83">
        <v>138</v>
      </c>
      <c r="N139" s="85">
        <v>5.8500400000000002E-6</v>
      </c>
      <c r="O139" s="83">
        <v>138</v>
      </c>
      <c r="P139" s="85">
        <v>1.17001E-5</v>
      </c>
      <c r="Q139" s="83">
        <v>138</v>
      </c>
      <c r="R139" s="85">
        <v>8.4783100000000004E-8</v>
      </c>
      <c r="S139" s="85">
        <v>8.4791999999999996E-8</v>
      </c>
    </row>
    <row r="140" spans="2:19" x14ac:dyDescent="0.2">
      <c r="B140" s="33"/>
      <c r="C140" s="80">
        <v>0.98619999999999997</v>
      </c>
      <c r="D140" s="80">
        <v>3241</v>
      </c>
      <c r="E140" s="80">
        <v>2</v>
      </c>
      <c r="F140" s="80">
        <v>3239</v>
      </c>
      <c r="G140" s="80">
        <v>4</v>
      </c>
      <c r="H140" s="80">
        <v>3243</v>
      </c>
      <c r="I140" s="87">
        <v>1.23343E-3</v>
      </c>
      <c r="J140" s="87">
        <v>1.1958100000000001E-3</v>
      </c>
      <c r="L140" s="83">
        <v>1</v>
      </c>
      <c r="M140" s="83">
        <v>139</v>
      </c>
      <c r="N140" s="85">
        <v>5.8924300000000001E-6</v>
      </c>
      <c r="O140" s="83">
        <v>139</v>
      </c>
      <c r="P140" s="85">
        <v>1.17849E-5</v>
      </c>
      <c r="Q140" s="83">
        <v>139</v>
      </c>
      <c r="R140" s="85">
        <v>8.4783100000000004E-8</v>
      </c>
      <c r="S140" s="85">
        <v>8.4791999999999996E-8</v>
      </c>
    </row>
    <row r="141" spans="2:19" x14ac:dyDescent="0.2">
      <c r="B141" s="33"/>
      <c r="C141" s="80">
        <v>0.98609999999999998</v>
      </c>
      <c r="D141" s="80">
        <v>3245</v>
      </c>
      <c r="E141" s="80">
        <v>2</v>
      </c>
      <c r="F141" s="80">
        <v>3243</v>
      </c>
      <c r="G141" s="80">
        <v>4</v>
      </c>
      <c r="H141" s="80">
        <v>3247</v>
      </c>
      <c r="I141" s="87">
        <v>1.2319099999999999E-3</v>
      </c>
      <c r="J141" s="87">
        <v>1.1958100000000001E-3</v>
      </c>
      <c r="L141" s="83">
        <v>1</v>
      </c>
      <c r="M141" s="83">
        <v>140</v>
      </c>
      <c r="N141" s="85">
        <v>5.93482E-6</v>
      </c>
      <c r="O141" s="83">
        <v>140</v>
      </c>
      <c r="P141" s="85">
        <v>1.1869600000000001E-5</v>
      </c>
      <c r="Q141" s="83">
        <v>140</v>
      </c>
      <c r="R141" s="85">
        <v>8.4783100000000004E-8</v>
      </c>
      <c r="S141" s="85">
        <v>8.4791999999999996E-8</v>
      </c>
    </row>
    <row r="142" spans="2:19" x14ac:dyDescent="0.2">
      <c r="B142" s="33"/>
      <c r="C142" s="80">
        <v>0.98599999999999999</v>
      </c>
      <c r="D142" s="80">
        <v>3250</v>
      </c>
      <c r="E142" s="80">
        <v>2</v>
      </c>
      <c r="F142" s="80">
        <v>3248</v>
      </c>
      <c r="G142" s="80">
        <v>4</v>
      </c>
      <c r="H142" s="80">
        <v>3252</v>
      </c>
      <c r="I142" s="87">
        <v>1.2300099999999999E-3</v>
      </c>
      <c r="J142" s="87">
        <v>1.1958100000000001E-3</v>
      </c>
      <c r="L142" s="83">
        <v>1</v>
      </c>
      <c r="M142" s="83">
        <v>141</v>
      </c>
      <c r="N142" s="85">
        <v>5.97721E-6</v>
      </c>
      <c r="O142" s="83">
        <v>141</v>
      </c>
      <c r="P142" s="85">
        <v>1.19544E-5</v>
      </c>
      <c r="Q142" s="83">
        <v>141</v>
      </c>
      <c r="R142" s="85">
        <v>8.4783100000000004E-8</v>
      </c>
      <c r="S142" s="85">
        <v>8.4791999999999996E-8</v>
      </c>
    </row>
    <row r="143" spans="2:19" x14ac:dyDescent="0.2">
      <c r="B143" s="33"/>
      <c r="C143" s="80">
        <v>0.9859</v>
      </c>
      <c r="D143" s="80">
        <v>3254</v>
      </c>
      <c r="E143" s="80">
        <v>2</v>
      </c>
      <c r="F143" s="80">
        <v>3252</v>
      </c>
      <c r="G143" s="80">
        <v>4</v>
      </c>
      <c r="H143" s="80">
        <v>3256</v>
      </c>
      <c r="I143" s="87">
        <v>1.2285E-3</v>
      </c>
      <c r="J143" s="87">
        <v>1.1958100000000001E-3</v>
      </c>
      <c r="L143" s="83">
        <v>1</v>
      </c>
      <c r="M143" s="83">
        <v>142</v>
      </c>
      <c r="N143" s="85">
        <v>6.0195999999999999E-6</v>
      </c>
      <c r="O143" s="83">
        <v>142</v>
      </c>
      <c r="P143" s="85">
        <v>1.20392E-5</v>
      </c>
      <c r="Q143" s="83">
        <v>142</v>
      </c>
      <c r="R143" s="85">
        <v>8.4783199999999996E-8</v>
      </c>
      <c r="S143" s="85">
        <v>8.4791999999999996E-8</v>
      </c>
    </row>
    <row r="144" spans="2:19" x14ac:dyDescent="0.2">
      <c r="B144" s="33"/>
      <c r="C144" s="80">
        <v>0.98580000000000001</v>
      </c>
      <c r="D144" s="80">
        <v>3259</v>
      </c>
      <c r="E144" s="80">
        <v>2</v>
      </c>
      <c r="F144" s="80">
        <v>3257</v>
      </c>
      <c r="G144" s="80">
        <v>4</v>
      </c>
      <c r="H144" s="80">
        <v>3261</v>
      </c>
      <c r="I144" s="87">
        <v>1.2266200000000001E-3</v>
      </c>
      <c r="J144" s="87">
        <v>1.1958100000000001E-3</v>
      </c>
      <c r="L144" s="83">
        <v>1</v>
      </c>
      <c r="M144" s="83">
        <v>143</v>
      </c>
      <c r="N144" s="85">
        <v>6.0619999999999997E-6</v>
      </c>
      <c r="O144" s="83">
        <v>143</v>
      </c>
      <c r="P144" s="85">
        <v>1.2123999999999999E-5</v>
      </c>
      <c r="Q144" s="83">
        <v>143</v>
      </c>
      <c r="R144" s="85">
        <v>8.4783199999999996E-8</v>
      </c>
      <c r="S144" s="85">
        <v>8.4791999999999996E-8</v>
      </c>
    </row>
    <row r="145" spans="2:19" x14ac:dyDescent="0.2">
      <c r="B145" s="33"/>
      <c r="C145" s="80">
        <v>0.98570000000000002</v>
      </c>
      <c r="D145" s="80">
        <v>3261</v>
      </c>
      <c r="E145" s="80">
        <v>2</v>
      </c>
      <c r="F145" s="80">
        <v>3259</v>
      </c>
      <c r="G145" s="80">
        <v>4</v>
      </c>
      <c r="H145" s="80">
        <v>3263</v>
      </c>
      <c r="I145" s="87">
        <v>1.22587E-3</v>
      </c>
      <c r="J145" s="87">
        <v>1.1958100000000001E-3</v>
      </c>
      <c r="L145" s="83">
        <v>1</v>
      </c>
      <c r="M145" s="83">
        <v>144</v>
      </c>
      <c r="N145" s="85">
        <v>6.1043899999999997E-6</v>
      </c>
      <c r="O145" s="83">
        <v>144</v>
      </c>
      <c r="P145" s="85">
        <v>1.2208800000000001E-5</v>
      </c>
      <c r="Q145" s="83">
        <v>144</v>
      </c>
      <c r="R145" s="85">
        <v>8.4783199999999996E-8</v>
      </c>
      <c r="S145" s="85">
        <v>8.4791999999999996E-8</v>
      </c>
    </row>
    <row r="146" spans="2:19" x14ac:dyDescent="0.2">
      <c r="B146" s="33"/>
      <c r="C146" s="80">
        <v>0.98560000000000003</v>
      </c>
      <c r="D146" s="80">
        <v>3264</v>
      </c>
      <c r="E146" s="80">
        <v>2</v>
      </c>
      <c r="F146" s="80">
        <v>3262</v>
      </c>
      <c r="G146" s="80">
        <v>4</v>
      </c>
      <c r="H146" s="80">
        <v>3266</v>
      </c>
      <c r="I146" s="87">
        <v>1.22474E-3</v>
      </c>
      <c r="J146" s="87">
        <v>1.1958100000000001E-3</v>
      </c>
      <c r="L146" s="83">
        <v>1</v>
      </c>
      <c r="M146" s="83">
        <v>145</v>
      </c>
      <c r="N146" s="85">
        <v>6.1467799999999996E-6</v>
      </c>
      <c r="O146" s="83">
        <v>145</v>
      </c>
      <c r="P146" s="85">
        <v>1.22936E-5</v>
      </c>
      <c r="Q146" s="83">
        <v>145</v>
      </c>
      <c r="R146" s="85">
        <v>8.4783199999999996E-8</v>
      </c>
      <c r="S146" s="85">
        <v>8.4791999999999996E-8</v>
      </c>
    </row>
    <row r="147" spans="2:19" x14ac:dyDescent="0.2">
      <c r="B147" s="33"/>
      <c r="C147" s="80">
        <v>0.98550000000000004</v>
      </c>
      <c r="D147" s="80">
        <v>3268</v>
      </c>
      <c r="E147" s="80">
        <v>2</v>
      </c>
      <c r="F147" s="80">
        <v>3266</v>
      </c>
      <c r="G147" s="80">
        <v>4</v>
      </c>
      <c r="H147" s="80">
        <v>3270</v>
      </c>
      <c r="I147" s="87">
        <v>1.22324E-3</v>
      </c>
      <c r="J147" s="87">
        <v>1.1958100000000001E-3</v>
      </c>
      <c r="L147" s="83">
        <v>1</v>
      </c>
      <c r="M147" s="83">
        <v>146</v>
      </c>
      <c r="N147" s="85">
        <v>6.1891700000000004E-6</v>
      </c>
      <c r="O147" s="83">
        <v>146</v>
      </c>
      <c r="P147" s="85">
        <v>1.23783E-5</v>
      </c>
      <c r="Q147" s="83">
        <v>146</v>
      </c>
      <c r="R147" s="85">
        <v>8.4783199999999996E-8</v>
      </c>
      <c r="S147" s="85">
        <v>8.4791999999999996E-8</v>
      </c>
    </row>
    <row r="148" spans="2:19" x14ac:dyDescent="0.2">
      <c r="B148" s="33"/>
      <c r="C148" s="80">
        <v>0.98540000000000005</v>
      </c>
      <c r="D148" s="80">
        <v>3274</v>
      </c>
      <c r="E148" s="80">
        <v>2</v>
      </c>
      <c r="F148" s="80">
        <v>3272</v>
      </c>
      <c r="G148" s="80">
        <v>4</v>
      </c>
      <c r="H148" s="80">
        <v>3276</v>
      </c>
      <c r="I148" s="87">
        <v>1.2210000000000001E-3</v>
      </c>
      <c r="J148" s="87">
        <v>1.1958100000000001E-3</v>
      </c>
      <c r="L148" s="83">
        <v>1</v>
      </c>
      <c r="M148" s="83">
        <v>147</v>
      </c>
      <c r="N148" s="85">
        <v>6.2315700000000002E-6</v>
      </c>
      <c r="O148" s="83">
        <v>147</v>
      </c>
      <c r="P148" s="85">
        <v>1.2463099999999999E-5</v>
      </c>
      <c r="Q148" s="83">
        <v>147</v>
      </c>
      <c r="R148" s="85">
        <v>8.4783199999999996E-8</v>
      </c>
      <c r="S148" s="85">
        <v>8.4791999999999996E-8</v>
      </c>
    </row>
    <row r="149" spans="2:19" x14ac:dyDescent="0.2">
      <c r="B149" s="33"/>
      <c r="C149" s="80">
        <v>0.98529999999999995</v>
      </c>
      <c r="D149" s="80">
        <v>3277</v>
      </c>
      <c r="E149" s="80">
        <v>2</v>
      </c>
      <c r="F149" s="80">
        <v>3275</v>
      </c>
      <c r="G149" s="80">
        <v>4</v>
      </c>
      <c r="H149" s="80">
        <v>3279</v>
      </c>
      <c r="I149" s="87">
        <v>1.21988E-3</v>
      </c>
      <c r="J149" s="87">
        <v>1.1958100000000001E-3</v>
      </c>
      <c r="L149" s="83">
        <v>1</v>
      </c>
      <c r="M149" s="83">
        <v>148</v>
      </c>
      <c r="N149" s="85">
        <v>6.2739600000000002E-6</v>
      </c>
      <c r="O149" s="83">
        <v>148</v>
      </c>
      <c r="P149" s="85">
        <v>1.2547900000000001E-5</v>
      </c>
      <c r="Q149" s="83">
        <v>148</v>
      </c>
      <c r="R149" s="85">
        <v>8.4783199999999996E-8</v>
      </c>
      <c r="S149" s="85">
        <v>8.4791999999999996E-8</v>
      </c>
    </row>
    <row r="150" spans="2:19" x14ac:dyDescent="0.2">
      <c r="B150" s="33"/>
      <c r="C150" s="80">
        <v>0.98519999999999996</v>
      </c>
      <c r="D150" s="80">
        <v>3279</v>
      </c>
      <c r="E150" s="80">
        <v>2</v>
      </c>
      <c r="F150" s="80">
        <v>3277</v>
      </c>
      <c r="G150" s="80">
        <v>4</v>
      </c>
      <c r="H150" s="80">
        <v>3281</v>
      </c>
      <c r="I150" s="87">
        <v>1.2191400000000001E-3</v>
      </c>
      <c r="J150" s="87">
        <v>1.1958100000000001E-3</v>
      </c>
      <c r="L150" s="83">
        <v>1</v>
      </c>
      <c r="M150" s="83">
        <v>149</v>
      </c>
      <c r="N150" s="85">
        <v>6.3163500000000001E-6</v>
      </c>
      <c r="O150" s="83">
        <v>149</v>
      </c>
      <c r="P150" s="85">
        <v>1.26327E-5</v>
      </c>
      <c r="Q150" s="83">
        <v>149</v>
      </c>
      <c r="R150" s="85">
        <v>8.4783199999999996E-8</v>
      </c>
      <c r="S150" s="85">
        <v>8.4791999999999996E-8</v>
      </c>
    </row>
    <row r="151" spans="2:19" x14ac:dyDescent="0.2">
      <c r="B151" s="33"/>
      <c r="C151" s="80">
        <v>0.98509999999999998</v>
      </c>
      <c r="D151" s="80">
        <v>3281</v>
      </c>
      <c r="E151" s="80">
        <v>2</v>
      </c>
      <c r="F151" s="80">
        <v>3279</v>
      </c>
      <c r="G151" s="80">
        <v>4</v>
      </c>
      <c r="H151" s="80">
        <v>3283</v>
      </c>
      <c r="I151" s="87">
        <v>1.2183999999999999E-3</v>
      </c>
      <c r="J151" s="87">
        <v>1.1958100000000001E-3</v>
      </c>
      <c r="L151" s="83">
        <v>1</v>
      </c>
      <c r="M151" s="83">
        <v>150</v>
      </c>
      <c r="N151" s="85">
        <v>6.35874E-6</v>
      </c>
      <c r="O151" s="83">
        <v>150</v>
      </c>
      <c r="P151" s="85">
        <v>1.27175E-5</v>
      </c>
      <c r="Q151" s="83">
        <v>150</v>
      </c>
      <c r="R151" s="85">
        <v>8.4783199999999996E-8</v>
      </c>
      <c r="S151" s="85">
        <v>8.4791999999999996E-8</v>
      </c>
    </row>
    <row r="152" spans="2:19" x14ac:dyDescent="0.2">
      <c r="B152" s="33"/>
      <c r="C152" s="80">
        <v>0.98499999999999999</v>
      </c>
      <c r="D152" s="80">
        <v>3283</v>
      </c>
      <c r="E152" s="80">
        <v>2</v>
      </c>
      <c r="F152" s="80">
        <v>3281</v>
      </c>
      <c r="G152" s="80">
        <v>4</v>
      </c>
      <c r="H152" s="80">
        <v>3285</v>
      </c>
      <c r="I152" s="87">
        <v>1.21766E-3</v>
      </c>
      <c r="J152" s="87">
        <v>1.1958100000000001E-3</v>
      </c>
      <c r="L152" s="83">
        <v>1</v>
      </c>
      <c r="M152" s="83">
        <v>151</v>
      </c>
      <c r="N152" s="85">
        <v>6.40113E-6</v>
      </c>
      <c r="O152" s="83">
        <v>151</v>
      </c>
      <c r="P152" s="85">
        <v>1.2802299999999999E-5</v>
      </c>
      <c r="Q152" s="83">
        <v>151</v>
      </c>
      <c r="R152" s="85">
        <v>8.4783199999999996E-8</v>
      </c>
      <c r="S152" s="85">
        <v>8.4791999999999996E-8</v>
      </c>
    </row>
    <row r="153" spans="2:19" x14ac:dyDescent="0.2">
      <c r="B153" s="33"/>
      <c r="C153" s="80">
        <v>0.9849</v>
      </c>
      <c r="D153" s="80">
        <v>3285</v>
      </c>
      <c r="E153" s="80">
        <v>2</v>
      </c>
      <c r="F153" s="80">
        <v>3283</v>
      </c>
      <c r="G153" s="80">
        <v>4</v>
      </c>
      <c r="H153" s="80">
        <v>3287</v>
      </c>
      <c r="I153" s="87">
        <v>1.21692E-3</v>
      </c>
      <c r="J153" s="87">
        <v>1.1958100000000001E-3</v>
      </c>
      <c r="L153" s="83">
        <v>1</v>
      </c>
      <c r="M153" s="83">
        <v>152</v>
      </c>
      <c r="N153" s="85">
        <v>6.4435299999999998E-6</v>
      </c>
      <c r="O153" s="83">
        <v>152</v>
      </c>
      <c r="P153" s="85">
        <v>1.2887100000000001E-5</v>
      </c>
      <c r="Q153" s="83">
        <v>152</v>
      </c>
      <c r="R153" s="85">
        <v>8.4783300000000002E-8</v>
      </c>
      <c r="S153" s="85">
        <v>8.4791999999999996E-8</v>
      </c>
    </row>
    <row r="154" spans="2:19" x14ac:dyDescent="0.2">
      <c r="B154" s="33"/>
      <c r="C154" s="80">
        <v>0.98480000000000001</v>
      </c>
      <c r="D154" s="80">
        <v>3287</v>
      </c>
      <c r="E154" s="80">
        <v>2</v>
      </c>
      <c r="F154" s="80">
        <v>3285</v>
      </c>
      <c r="G154" s="80">
        <v>4</v>
      </c>
      <c r="H154" s="80">
        <v>3289</v>
      </c>
      <c r="I154" s="87">
        <v>1.2161800000000001E-3</v>
      </c>
      <c r="J154" s="87">
        <v>1.1958100000000001E-3</v>
      </c>
      <c r="L154" s="83">
        <v>1</v>
      </c>
      <c r="M154" s="83">
        <v>153</v>
      </c>
      <c r="N154" s="85">
        <v>6.4859199999999997E-6</v>
      </c>
      <c r="O154" s="83">
        <v>153</v>
      </c>
      <c r="P154" s="85">
        <v>1.29718E-5</v>
      </c>
      <c r="Q154" s="83">
        <v>153</v>
      </c>
      <c r="R154" s="85">
        <v>8.4783300000000002E-8</v>
      </c>
      <c r="S154" s="85">
        <v>8.4791999999999996E-8</v>
      </c>
    </row>
    <row r="155" spans="2:19" x14ac:dyDescent="0.2">
      <c r="B155" s="33"/>
      <c r="C155" s="80">
        <v>0.98470000000000002</v>
      </c>
      <c r="D155" s="80">
        <v>3291</v>
      </c>
      <c r="E155" s="80">
        <v>2</v>
      </c>
      <c r="F155" s="80">
        <v>3289</v>
      </c>
      <c r="G155" s="80">
        <v>4</v>
      </c>
      <c r="H155" s="80">
        <v>3293</v>
      </c>
      <c r="I155" s="87">
        <v>1.2147E-3</v>
      </c>
      <c r="J155" s="87">
        <v>1.1958100000000001E-3</v>
      </c>
      <c r="L155" s="83">
        <v>1</v>
      </c>
      <c r="M155" s="83">
        <v>154</v>
      </c>
      <c r="N155" s="85">
        <v>6.5283099999999997E-6</v>
      </c>
      <c r="O155" s="83">
        <v>154</v>
      </c>
      <c r="P155" s="85">
        <v>1.30566E-5</v>
      </c>
      <c r="Q155" s="83">
        <v>154</v>
      </c>
      <c r="R155" s="85">
        <v>8.4783300000000002E-8</v>
      </c>
      <c r="S155" s="85">
        <v>8.4791999999999996E-8</v>
      </c>
    </row>
    <row r="156" spans="2:19" x14ac:dyDescent="0.2">
      <c r="B156" s="33"/>
      <c r="C156" s="80">
        <v>0.98460000000000003</v>
      </c>
      <c r="D156" s="80">
        <v>3295</v>
      </c>
      <c r="E156" s="80">
        <v>2</v>
      </c>
      <c r="F156" s="80">
        <v>3293</v>
      </c>
      <c r="G156" s="80">
        <v>4</v>
      </c>
      <c r="H156" s="80">
        <v>3297</v>
      </c>
      <c r="I156" s="87">
        <v>1.2132200000000001E-3</v>
      </c>
      <c r="J156" s="87">
        <v>1.1958100000000001E-3</v>
      </c>
      <c r="L156" s="83">
        <v>1</v>
      </c>
      <c r="M156" s="83">
        <v>155</v>
      </c>
      <c r="N156" s="85">
        <v>6.5706999999999996E-6</v>
      </c>
      <c r="O156" s="83">
        <v>155</v>
      </c>
      <c r="P156" s="85">
        <v>1.3141399999999999E-5</v>
      </c>
      <c r="Q156" s="83">
        <v>155</v>
      </c>
      <c r="R156" s="85">
        <v>8.4783300000000002E-8</v>
      </c>
      <c r="S156" s="85">
        <v>8.4791999999999996E-8</v>
      </c>
    </row>
    <row r="157" spans="2:19" x14ac:dyDescent="0.2">
      <c r="B157" s="33"/>
      <c r="C157" s="80">
        <v>0.98450000000000004</v>
      </c>
      <c r="D157" s="80">
        <v>3301</v>
      </c>
      <c r="E157" s="80">
        <v>2</v>
      </c>
      <c r="F157" s="80">
        <v>3299</v>
      </c>
      <c r="G157" s="80">
        <v>4</v>
      </c>
      <c r="H157" s="80">
        <v>3303</v>
      </c>
      <c r="I157" s="87">
        <v>1.2110199999999999E-3</v>
      </c>
      <c r="J157" s="87">
        <v>1.1958100000000001E-3</v>
      </c>
      <c r="L157" s="83">
        <v>1</v>
      </c>
      <c r="M157" s="83">
        <v>156</v>
      </c>
      <c r="N157" s="85">
        <v>6.6131000000000003E-6</v>
      </c>
      <c r="O157" s="83">
        <v>156</v>
      </c>
      <c r="P157" s="85">
        <v>1.3226200000000001E-5</v>
      </c>
      <c r="Q157" s="83">
        <v>156</v>
      </c>
      <c r="R157" s="85">
        <v>8.4783300000000002E-8</v>
      </c>
      <c r="S157" s="85">
        <v>8.4791999999999996E-8</v>
      </c>
    </row>
    <row r="158" spans="2:19" x14ac:dyDescent="0.2">
      <c r="B158" s="33"/>
      <c r="C158" s="80">
        <v>0.98440000000000005</v>
      </c>
      <c r="D158" s="80">
        <v>3304</v>
      </c>
      <c r="E158" s="80">
        <v>2</v>
      </c>
      <c r="F158" s="80">
        <v>3302</v>
      </c>
      <c r="G158" s="80">
        <v>4</v>
      </c>
      <c r="H158" s="80">
        <v>3306</v>
      </c>
      <c r="I158" s="87">
        <v>1.20992E-3</v>
      </c>
      <c r="J158" s="87">
        <v>1.1958100000000001E-3</v>
      </c>
      <c r="L158" s="83">
        <v>1</v>
      </c>
      <c r="M158" s="83">
        <v>157</v>
      </c>
      <c r="N158" s="85">
        <v>6.6554900000000002E-6</v>
      </c>
      <c r="O158" s="83">
        <v>157</v>
      </c>
      <c r="P158" s="85">
        <v>1.3311E-5</v>
      </c>
      <c r="Q158" s="83">
        <v>157</v>
      </c>
      <c r="R158" s="85">
        <v>8.4783300000000002E-8</v>
      </c>
      <c r="S158" s="85">
        <v>8.4791999999999996E-8</v>
      </c>
    </row>
    <row r="159" spans="2:19" x14ac:dyDescent="0.2">
      <c r="B159" s="33"/>
      <c r="C159" s="80">
        <v>0.98429999999999995</v>
      </c>
      <c r="D159" s="80">
        <v>3315</v>
      </c>
      <c r="E159" s="80">
        <v>2</v>
      </c>
      <c r="F159" s="80">
        <v>3313</v>
      </c>
      <c r="G159" s="80">
        <v>4</v>
      </c>
      <c r="H159" s="80">
        <v>3317</v>
      </c>
      <c r="I159" s="87">
        <v>1.2059099999999999E-3</v>
      </c>
      <c r="J159" s="87">
        <v>1.1958100000000001E-3</v>
      </c>
      <c r="L159" s="83">
        <v>1</v>
      </c>
      <c r="M159" s="83">
        <v>158</v>
      </c>
      <c r="N159" s="85">
        <v>6.6978800000000002E-6</v>
      </c>
      <c r="O159" s="83">
        <v>158</v>
      </c>
      <c r="P159" s="85">
        <v>1.33958E-5</v>
      </c>
      <c r="Q159" s="83">
        <v>158</v>
      </c>
      <c r="R159" s="85">
        <v>8.4783300000000002E-8</v>
      </c>
      <c r="S159" s="85">
        <v>8.4791999999999996E-8</v>
      </c>
    </row>
    <row r="160" spans="2:19" x14ac:dyDescent="0.2">
      <c r="B160" s="33"/>
      <c r="C160" s="80">
        <v>0.98419999999999996</v>
      </c>
      <c r="D160" s="80">
        <v>3320</v>
      </c>
      <c r="E160" s="80">
        <v>2</v>
      </c>
      <c r="F160" s="80">
        <v>3318</v>
      </c>
      <c r="G160" s="80">
        <v>4</v>
      </c>
      <c r="H160" s="80">
        <v>3322</v>
      </c>
      <c r="I160" s="87">
        <v>1.2040900000000001E-3</v>
      </c>
      <c r="J160" s="87">
        <v>1.1958100000000001E-3</v>
      </c>
      <c r="L160" s="83">
        <v>1</v>
      </c>
      <c r="M160" s="83">
        <v>159</v>
      </c>
      <c r="N160" s="85">
        <v>6.7402700000000001E-6</v>
      </c>
      <c r="O160" s="83">
        <v>159</v>
      </c>
      <c r="P160" s="85">
        <v>1.3480500000000001E-5</v>
      </c>
      <c r="Q160" s="83">
        <v>159</v>
      </c>
      <c r="R160" s="85">
        <v>8.4783300000000002E-8</v>
      </c>
      <c r="S160" s="85">
        <v>8.4791999999999996E-8</v>
      </c>
    </row>
    <row r="161" spans="2:19" x14ac:dyDescent="0.2">
      <c r="B161" s="33"/>
      <c r="C161" s="80">
        <v>0.98409999999999997</v>
      </c>
      <c r="D161" s="80">
        <v>3323</v>
      </c>
      <c r="E161" s="80">
        <v>2</v>
      </c>
      <c r="F161" s="80">
        <v>3321</v>
      </c>
      <c r="G161" s="80">
        <v>4</v>
      </c>
      <c r="H161" s="80">
        <v>3325</v>
      </c>
      <c r="I161" s="87">
        <v>1.20301E-3</v>
      </c>
      <c r="J161" s="87">
        <v>1.1958100000000001E-3</v>
      </c>
      <c r="L161" s="83">
        <v>1</v>
      </c>
      <c r="M161" s="83">
        <v>160</v>
      </c>
      <c r="N161" s="85">
        <v>6.7826699999999999E-6</v>
      </c>
      <c r="O161" s="83">
        <v>160</v>
      </c>
      <c r="P161" s="85">
        <v>1.35653E-5</v>
      </c>
      <c r="Q161" s="83">
        <v>160</v>
      </c>
      <c r="R161" s="85">
        <v>8.4783300000000002E-8</v>
      </c>
      <c r="S161" s="85">
        <v>8.4791999999999996E-8</v>
      </c>
    </row>
    <row r="162" spans="2:19" x14ac:dyDescent="0.2">
      <c r="B162" s="33"/>
      <c r="C162" s="80">
        <v>0.98399999999999999</v>
      </c>
      <c r="D162" s="80">
        <v>3328</v>
      </c>
      <c r="E162" s="80">
        <v>2</v>
      </c>
      <c r="F162" s="80">
        <v>3326</v>
      </c>
      <c r="G162" s="80">
        <v>4</v>
      </c>
      <c r="H162" s="80">
        <v>3330</v>
      </c>
      <c r="I162" s="87">
        <v>1.2011999999999999E-3</v>
      </c>
      <c r="J162" s="87">
        <v>1.1958100000000001E-3</v>
      </c>
      <c r="L162" s="83">
        <v>1</v>
      </c>
      <c r="M162" s="83">
        <v>161</v>
      </c>
      <c r="N162" s="85">
        <v>6.8250599999999998E-6</v>
      </c>
      <c r="O162" s="83">
        <v>161</v>
      </c>
      <c r="P162" s="85">
        <v>1.36501E-5</v>
      </c>
      <c r="Q162" s="83">
        <v>161</v>
      </c>
      <c r="R162" s="85">
        <v>8.4783300000000002E-8</v>
      </c>
      <c r="S162" s="85">
        <v>8.4791999999999996E-8</v>
      </c>
    </row>
    <row r="163" spans="2:19" x14ac:dyDescent="0.2">
      <c r="B163" s="33"/>
      <c r="C163" s="80">
        <v>0.9839</v>
      </c>
      <c r="D163" s="80">
        <v>3332</v>
      </c>
      <c r="E163" s="80">
        <v>2</v>
      </c>
      <c r="F163" s="80">
        <v>3330</v>
      </c>
      <c r="G163" s="80">
        <v>4</v>
      </c>
      <c r="H163" s="80">
        <v>3334</v>
      </c>
      <c r="I163" s="87">
        <v>1.19976E-3</v>
      </c>
      <c r="J163" s="87">
        <v>1.1958100000000001E-3</v>
      </c>
      <c r="L163" s="83">
        <v>1</v>
      </c>
      <c r="M163" s="83">
        <v>162</v>
      </c>
      <c r="N163" s="85">
        <v>6.8674499999999998E-6</v>
      </c>
      <c r="O163" s="83">
        <v>162</v>
      </c>
      <c r="P163" s="85">
        <v>1.37349E-5</v>
      </c>
      <c r="Q163" s="83">
        <v>162</v>
      </c>
      <c r="R163" s="85">
        <v>8.4783300000000002E-8</v>
      </c>
      <c r="S163" s="85">
        <v>8.4791999999999996E-8</v>
      </c>
    </row>
    <row r="164" spans="2:19" x14ac:dyDescent="0.2">
      <c r="B164" s="33"/>
      <c r="C164" s="80">
        <v>0.98380000000000001</v>
      </c>
      <c r="D164" s="80">
        <v>3334</v>
      </c>
      <c r="E164" s="80">
        <v>2</v>
      </c>
      <c r="F164" s="80">
        <v>3332</v>
      </c>
      <c r="G164" s="80">
        <v>4</v>
      </c>
      <c r="H164" s="80">
        <v>3336</v>
      </c>
      <c r="I164" s="87">
        <v>1.19904E-3</v>
      </c>
      <c r="J164" s="87">
        <v>1.1958100000000001E-3</v>
      </c>
      <c r="L164" s="83">
        <v>1</v>
      </c>
      <c r="M164" s="83">
        <v>163</v>
      </c>
      <c r="N164" s="85">
        <v>6.9098399999999997E-6</v>
      </c>
      <c r="O164" s="83">
        <v>163</v>
      </c>
      <c r="P164" s="85">
        <v>1.3819699999999999E-5</v>
      </c>
      <c r="Q164" s="83">
        <v>163</v>
      </c>
      <c r="R164" s="85">
        <v>8.4783399999999994E-8</v>
      </c>
      <c r="S164" s="85">
        <v>8.4791999999999996E-8</v>
      </c>
    </row>
    <row r="165" spans="2:19" x14ac:dyDescent="0.2">
      <c r="B165" s="33"/>
      <c r="C165" s="80">
        <v>0.98370000000000002</v>
      </c>
      <c r="D165" s="80">
        <v>3336</v>
      </c>
      <c r="E165" s="80">
        <v>2</v>
      </c>
      <c r="F165" s="80">
        <v>3334</v>
      </c>
      <c r="G165" s="80">
        <v>4</v>
      </c>
      <c r="H165" s="80">
        <v>3338</v>
      </c>
      <c r="I165" s="87">
        <v>1.1983199999999999E-3</v>
      </c>
      <c r="J165" s="87">
        <v>1.1958100000000001E-3</v>
      </c>
      <c r="L165" s="83">
        <v>1</v>
      </c>
      <c r="M165" s="83">
        <v>164</v>
      </c>
      <c r="N165" s="85">
        <v>6.9522400000000004E-6</v>
      </c>
      <c r="O165" s="83">
        <v>164</v>
      </c>
      <c r="P165" s="85">
        <v>1.39045E-5</v>
      </c>
      <c r="Q165" s="83">
        <v>164</v>
      </c>
      <c r="R165" s="85">
        <v>8.4783399999999994E-8</v>
      </c>
      <c r="S165" s="85">
        <v>8.4791999999999996E-8</v>
      </c>
    </row>
    <row r="166" spans="2:19" x14ac:dyDescent="0.2">
      <c r="B166" s="33"/>
      <c r="C166" s="80">
        <v>0.98360000000000003</v>
      </c>
      <c r="D166" s="80">
        <v>3338</v>
      </c>
      <c r="E166" s="80">
        <v>2</v>
      </c>
      <c r="F166" s="80">
        <v>3336</v>
      </c>
      <c r="G166" s="80">
        <v>4</v>
      </c>
      <c r="H166" s="80">
        <v>3340</v>
      </c>
      <c r="I166" s="87">
        <v>1.1976000000000001E-3</v>
      </c>
      <c r="J166" s="87">
        <v>1.1958100000000001E-3</v>
      </c>
      <c r="L166" s="83">
        <v>1</v>
      </c>
      <c r="M166" s="83">
        <v>165</v>
      </c>
      <c r="N166" s="85">
        <v>6.9946300000000003E-6</v>
      </c>
      <c r="O166" s="83">
        <v>165</v>
      </c>
      <c r="P166" s="85">
        <v>1.39893E-5</v>
      </c>
      <c r="Q166" s="83">
        <v>165</v>
      </c>
      <c r="R166" s="85">
        <v>8.4783399999999994E-8</v>
      </c>
      <c r="S166" s="85">
        <v>8.4791999999999996E-8</v>
      </c>
    </row>
    <row r="167" spans="2:19" x14ac:dyDescent="0.2">
      <c r="B167" s="33"/>
      <c r="C167" s="80">
        <v>0.98350000000000004</v>
      </c>
      <c r="D167" s="80">
        <v>3341</v>
      </c>
      <c r="E167" s="80">
        <v>2</v>
      </c>
      <c r="F167" s="80">
        <v>3339</v>
      </c>
      <c r="G167" s="80">
        <v>4</v>
      </c>
      <c r="H167" s="80">
        <v>3343</v>
      </c>
      <c r="I167" s="87">
        <v>1.1965299999999999E-3</v>
      </c>
      <c r="J167" s="87">
        <v>1.1958100000000001E-3</v>
      </c>
      <c r="L167" s="83">
        <v>1</v>
      </c>
      <c r="M167" s="83">
        <v>166</v>
      </c>
      <c r="N167" s="85">
        <v>7.0370200000000003E-6</v>
      </c>
      <c r="O167" s="83">
        <v>166</v>
      </c>
      <c r="P167" s="85">
        <v>1.4073999999999999E-5</v>
      </c>
      <c r="Q167" s="83">
        <v>166</v>
      </c>
      <c r="R167" s="85">
        <v>8.4783399999999994E-8</v>
      </c>
      <c r="S167" s="85">
        <v>8.4791999999999996E-8</v>
      </c>
    </row>
    <row r="168" spans="2:19" x14ac:dyDescent="0.2">
      <c r="B168" s="33"/>
      <c r="C168" s="80">
        <v>0.98340000000000005</v>
      </c>
      <c r="D168" s="80">
        <v>3343</v>
      </c>
      <c r="E168" s="80">
        <v>2</v>
      </c>
      <c r="F168" s="80">
        <v>3341</v>
      </c>
      <c r="G168" s="80">
        <v>4</v>
      </c>
      <c r="H168" s="80">
        <v>3345</v>
      </c>
      <c r="I168" s="87">
        <v>1.1958100000000001E-3</v>
      </c>
      <c r="J168" s="87">
        <v>1.1958100000000001E-3</v>
      </c>
      <c r="L168" s="83">
        <v>1</v>
      </c>
      <c r="M168" s="83">
        <v>167</v>
      </c>
      <c r="N168" s="85">
        <v>7.0794100000000002E-6</v>
      </c>
      <c r="O168" s="83">
        <v>167</v>
      </c>
      <c r="P168" s="85">
        <v>1.4158800000000001E-5</v>
      </c>
      <c r="Q168" s="83">
        <v>167</v>
      </c>
      <c r="R168" s="85">
        <v>8.4783399999999994E-8</v>
      </c>
      <c r="S168" s="85">
        <v>8.4791999999999996E-8</v>
      </c>
    </row>
    <row r="169" spans="2:19" x14ac:dyDescent="0.2">
      <c r="B169" s="33"/>
      <c r="C169" s="80">
        <v>0.98329999999999995</v>
      </c>
      <c r="D169" s="80">
        <v>3345</v>
      </c>
      <c r="E169" s="80">
        <v>3</v>
      </c>
      <c r="F169" s="80">
        <v>3342</v>
      </c>
      <c r="G169" s="80">
        <v>6</v>
      </c>
      <c r="H169" s="80">
        <v>3348</v>
      </c>
      <c r="I169" s="87">
        <v>1.79211E-3</v>
      </c>
      <c r="J169" s="87">
        <v>1.79211E-3</v>
      </c>
      <c r="L169" s="83">
        <v>1</v>
      </c>
      <c r="M169" s="83">
        <v>168</v>
      </c>
      <c r="N169" s="85">
        <v>7.12181E-6</v>
      </c>
      <c r="O169" s="83">
        <v>168</v>
      </c>
      <c r="P169" s="85">
        <v>1.42436E-5</v>
      </c>
      <c r="Q169" s="83">
        <v>168</v>
      </c>
      <c r="R169" s="85">
        <v>8.4783399999999994E-8</v>
      </c>
      <c r="S169" s="85">
        <v>8.4791999999999996E-8</v>
      </c>
    </row>
    <row r="170" spans="2:19" x14ac:dyDescent="0.2">
      <c r="B170" s="33"/>
      <c r="C170" s="80">
        <v>0.98319999999999996</v>
      </c>
      <c r="D170" s="80">
        <v>3346</v>
      </c>
      <c r="E170" s="80">
        <v>4</v>
      </c>
      <c r="F170" s="80">
        <v>3342</v>
      </c>
      <c r="G170" s="80">
        <v>8</v>
      </c>
      <c r="H170" s="80">
        <v>3350</v>
      </c>
      <c r="I170" s="87">
        <v>2.38806E-3</v>
      </c>
      <c r="J170" s="87">
        <v>2.3343999999999999E-3</v>
      </c>
      <c r="L170" s="83">
        <v>1</v>
      </c>
      <c r="M170" s="83">
        <v>169</v>
      </c>
      <c r="N170" s="85">
        <v>7.1641999999999999E-6</v>
      </c>
      <c r="O170" s="83">
        <v>169</v>
      </c>
      <c r="P170" s="85">
        <v>1.43284E-5</v>
      </c>
      <c r="Q170" s="83">
        <v>169</v>
      </c>
      <c r="R170" s="85">
        <v>8.4783399999999994E-8</v>
      </c>
      <c r="S170" s="85">
        <v>8.4791999999999996E-8</v>
      </c>
    </row>
    <row r="171" spans="2:19" x14ac:dyDescent="0.2">
      <c r="B171" s="33"/>
      <c r="C171" s="80">
        <v>0.98309999999999997</v>
      </c>
      <c r="D171" s="80">
        <v>3348</v>
      </c>
      <c r="E171" s="80">
        <v>4</v>
      </c>
      <c r="F171" s="80">
        <v>3344</v>
      </c>
      <c r="G171" s="80">
        <v>8</v>
      </c>
      <c r="H171" s="80">
        <v>3352</v>
      </c>
      <c r="I171" s="87">
        <v>2.3866299999999998E-3</v>
      </c>
      <c r="J171" s="87">
        <v>2.3343999999999999E-3</v>
      </c>
      <c r="L171" s="83">
        <v>1</v>
      </c>
      <c r="M171" s="83">
        <v>170</v>
      </c>
      <c r="N171" s="85">
        <v>7.2065899999999999E-6</v>
      </c>
      <c r="O171" s="83">
        <v>170</v>
      </c>
      <c r="P171" s="85">
        <v>1.4413199999999999E-5</v>
      </c>
      <c r="Q171" s="83">
        <v>170</v>
      </c>
      <c r="R171" s="85">
        <v>8.4783399999999994E-8</v>
      </c>
      <c r="S171" s="85">
        <v>8.4791999999999996E-8</v>
      </c>
    </row>
    <row r="172" spans="2:19" x14ac:dyDescent="0.2">
      <c r="B172" s="33"/>
      <c r="C172" s="80">
        <v>0.98299999999999998</v>
      </c>
      <c r="D172" s="80">
        <v>3352</v>
      </c>
      <c r="E172" s="80">
        <v>4</v>
      </c>
      <c r="F172" s="80">
        <v>3348</v>
      </c>
      <c r="G172" s="80">
        <v>8</v>
      </c>
      <c r="H172" s="80">
        <v>3356</v>
      </c>
      <c r="I172" s="87">
        <v>2.3837900000000002E-3</v>
      </c>
      <c r="J172" s="87">
        <v>2.3343999999999999E-3</v>
      </c>
      <c r="L172" s="83">
        <v>1</v>
      </c>
      <c r="M172" s="83">
        <v>171</v>
      </c>
      <c r="N172" s="85">
        <v>7.2489799999999998E-6</v>
      </c>
      <c r="O172" s="83">
        <v>171</v>
      </c>
      <c r="P172" s="85">
        <v>1.4498000000000001E-5</v>
      </c>
      <c r="Q172" s="83">
        <v>171</v>
      </c>
      <c r="R172" s="85">
        <v>8.4783399999999994E-8</v>
      </c>
      <c r="S172" s="85">
        <v>8.4791999999999996E-8</v>
      </c>
    </row>
    <row r="173" spans="2:19" x14ac:dyDescent="0.2">
      <c r="B173" s="33"/>
      <c r="C173" s="80">
        <v>0.9829</v>
      </c>
      <c r="D173" s="80">
        <v>3355</v>
      </c>
      <c r="E173" s="80">
        <v>4</v>
      </c>
      <c r="F173" s="80">
        <v>3351</v>
      </c>
      <c r="G173" s="80">
        <v>8</v>
      </c>
      <c r="H173" s="80">
        <v>3359</v>
      </c>
      <c r="I173" s="87">
        <v>2.3816599999999999E-3</v>
      </c>
      <c r="J173" s="87">
        <v>2.3343999999999999E-3</v>
      </c>
      <c r="L173" s="83">
        <v>1</v>
      </c>
      <c r="M173" s="83">
        <v>172</v>
      </c>
      <c r="N173" s="85">
        <v>7.2913799999999996E-6</v>
      </c>
      <c r="O173" s="83">
        <v>172</v>
      </c>
      <c r="P173" s="85">
        <v>1.45828E-5</v>
      </c>
      <c r="Q173" s="83">
        <v>172</v>
      </c>
      <c r="R173" s="85">
        <v>8.4783399999999994E-8</v>
      </c>
      <c r="S173" s="85">
        <v>8.4791999999999996E-8</v>
      </c>
    </row>
    <row r="174" spans="2:19" x14ac:dyDescent="0.2">
      <c r="B174" s="33"/>
      <c r="C174" s="80">
        <v>0.98280000000000001</v>
      </c>
      <c r="D174" s="80">
        <v>3369</v>
      </c>
      <c r="E174" s="80">
        <v>4</v>
      </c>
      <c r="F174" s="80">
        <v>3365</v>
      </c>
      <c r="G174" s="80">
        <v>8</v>
      </c>
      <c r="H174" s="80">
        <v>3373</v>
      </c>
      <c r="I174" s="87">
        <v>2.37178E-3</v>
      </c>
      <c r="J174" s="87">
        <v>2.3343999999999999E-3</v>
      </c>
      <c r="L174" s="83">
        <v>1</v>
      </c>
      <c r="M174" s="83">
        <v>173</v>
      </c>
      <c r="N174" s="85">
        <v>7.3337699999999996E-6</v>
      </c>
      <c r="O174" s="83">
        <v>173</v>
      </c>
      <c r="P174" s="85">
        <v>1.46675E-5</v>
      </c>
      <c r="Q174" s="83">
        <v>173</v>
      </c>
      <c r="R174" s="85">
        <v>8.4783399999999994E-8</v>
      </c>
      <c r="S174" s="85">
        <v>8.4791999999999996E-8</v>
      </c>
    </row>
    <row r="175" spans="2:19" x14ac:dyDescent="0.2">
      <c r="B175" s="33"/>
      <c r="C175" s="80">
        <v>0.98270000000000002</v>
      </c>
      <c r="D175" s="80">
        <v>3372</v>
      </c>
      <c r="E175" s="80">
        <v>4</v>
      </c>
      <c r="F175" s="80">
        <v>3368</v>
      </c>
      <c r="G175" s="80">
        <v>8</v>
      </c>
      <c r="H175" s="80">
        <v>3376</v>
      </c>
      <c r="I175" s="87">
        <v>2.3696699999999999E-3</v>
      </c>
      <c r="J175" s="87">
        <v>2.3343999999999999E-3</v>
      </c>
      <c r="L175" s="83">
        <v>1</v>
      </c>
      <c r="M175" s="83">
        <v>174</v>
      </c>
      <c r="N175" s="85">
        <v>7.3761600000000004E-6</v>
      </c>
      <c r="O175" s="83">
        <v>174</v>
      </c>
      <c r="P175" s="85">
        <v>1.4752299999999999E-5</v>
      </c>
      <c r="Q175" s="83">
        <v>174</v>
      </c>
      <c r="R175" s="85">
        <v>8.4783499999999999E-8</v>
      </c>
      <c r="S175" s="85">
        <v>8.4791999999999996E-8</v>
      </c>
    </row>
    <row r="176" spans="2:19" x14ac:dyDescent="0.2">
      <c r="B176" s="33"/>
      <c r="C176" s="80">
        <v>0.98260000000000003</v>
      </c>
      <c r="D176" s="80">
        <v>3373</v>
      </c>
      <c r="E176" s="80">
        <v>4</v>
      </c>
      <c r="F176" s="80">
        <v>3369</v>
      </c>
      <c r="G176" s="80">
        <v>8</v>
      </c>
      <c r="H176" s="80">
        <v>3377</v>
      </c>
      <c r="I176" s="87">
        <v>2.3689700000000002E-3</v>
      </c>
      <c r="J176" s="87">
        <v>2.3343999999999999E-3</v>
      </c>
      <c r="L176" s="83">
        <v>1</v>
      </c>
      <c r="M176" s="83">
        <v>175</v>
      </c>
      <c r="N176" s="85">
        <v>7.4185500000000003E-6</v>
      </c>
      <c r="O176" s="83">
        <v>175</v>
      </c>
      <c r="P176" s="85">
        <v>1.4837100000000001E-5</v>
      </c>
      <c r="Q176" s="83">
        <v>175</v>
      </c>
      <c r="R176" s="85">
        <v>8.4783499999999999E-8</v>
      </c>
      <c r="S176" s="85">
        <v>8.4791999999999996E-8</v>
      </c>
    </row>
    <row r="177" spans="2:19" x14ac:dyDescent="0.2">
      <c r="B177" s="33"/>
      <c r="C177" s="80">
        <v>0.98250000000000004</v>
      </c>
      <c r="D177" s="80">
        <v>3378</v>
      </c>
      <c r="E177" s="80">
        <v>4</v>
      </c>
      <c r="F177" s="80">
        <v>3374</v>
      </c>
      <c r="G177" s="80">
        <v>8</v>
      </c>
      <c r="H177" s="80">
        <v>3382</v>
      </c>
      <c r="I177" s="87">
        <v>2.3654599999999998E-3</v>
      </c>
      <c r="J177" s="87">
        <v>2.3343999999999999E-3</v>
      </c>
      <c r="L177" s="83">
        <v>1</v>
      </c>
      <c r="M177" s="83">
        <v>176</v>
      </c>
      <c r="N177" s="85">
        <v>7.4609500000000001E-6</v>
      </c>
      <c r="O177" s="83">
        <v>176</v>
      </c>
      <c r="P177" s="85">
        <v>1.49219E-5</v>
      </c>
      <c r="Q177" s="83">
        <v>176</v>
      </c>
      <c r="R177" s="85">
        <v>8.4783499999999999E-8</v>
      </c>
      <c r="S177" s="85">
        <v>8.4791999999999996E-8</v>
      </c>
    </row>
    <row r="178" spans="2:19" x14ac:dyDescent="0.2">
      <c r="B178" s="33"/>
      <c r="C178" s="80">
        <v>0.98240000000000005</v>
      </c>
      <c r="D178" s="80">
        <v>3383</v>
      </c>
      <c r="E178" s="80">
        <v>4</v>
      </c>
      <c r="F178" s="80">
        <v>3379</v>
      </c>
      <c r="G178" s="80">
        <v>8</v>
      </c>
      <c r="H178" s="80">
        <v>3387</v>
      </c>
      <c r="I178" s="87">
        <v>2.3619700000000001E-3</v>
      </c>
      <c r="J178" s="87">
        <v>2.3343999999999999E-3</v>
      </c>
      <c r="L178" s="83">
        <v>1</v>
      </c>
      <c r="M178" s="83">
        <v>177</v>
      </c>
      <c r="N178" s="85">
        <v>7.5033400000000001E-6</v>
      </c>
      <c r="O178" s="83">
        <v>177</v>
      </c>
      <c r="P178" s="85">
        <v>1.50067E-5</v>
      </c>
      <c r="Q178" s="83">
        <v>177</v>
      </c>
      <c r="R178" s="85">
        <v>8.4783499999999999E-8</v>
      </c>
      <c r="S178" s="85">
        <v>8.4791999999999996E-8</v>
      </c>
    </row>
    <row r="179" spans="2:19" x14ac:dyDescent="0.2">
      <c r="B179" s="33"/>
      <c r="C179" s="80">
        <v>0.98229999999999995</v>
      </c>
      <c r="D179" s="80">
        <v>3386</v>
      </c>
      <c r="E179" s="80">
        <v>4</v>
      </c>
      <c r="F179" s="80">
        <v>3382</v>
      </c>
      <c r="G179" s="80">
        <v>8</v>
      </c>
      <c r="H179" s="80">
        <v>3390</v>
      </c>
      <c r="I179" s="87">
        <v>2.35988E-3</v>
      </c>
      <c r="J179" s="87">
        <v>2.3343999999999999E-3</v>
      </c>
      <c r="L179" s="83">
        <v>1</v>
      </c>
      <c r="M179" s="83">
        <v>178</v>
      </c>
      <c r="N179" s="85">
        <v>7.54573E-6</v>
      </c>
      <c r="O179" s="83">
        <v>178</v>
      </c>
      <c r="P179" s="85">
        <v>1.5091499999999999E-5</v>
      </c>
      <c r="Q179" s="83">
        <v>178</v>
      </c>
      <c r="R179" s="85">
        <v>8.4783499999999999E-8</v>
      </c>
      <c r="S179" s="85">
        <v>8.4791999999999996E-8</v>
      </c>
    </row>
    <row r="180" spans="2:19" x14ac:dyDescent="0.2">
      <c r="B180" s="33"/>
      <c r="C180" s="80">
        <v>0.98219999999999996</v>
      </c>
      <c r="D180" s="80">
        <v>3388</v>
      </c>
      <c r="E180" s="80">
        <v>4</v>
      </c>
      <c r="F180" s="80">
        <v>3384</v>
      </c>
      <c r="G180" s="80">
        <v>8</v>
      </c>
      <c r="H180" s="80">
        <v>3392</v>
      </c>
      <c r="I180" s="87">
        <v>2.35849E-3</v>
      </c>
      <c r="J180" s="87">
        <v>2.3343999999999999E-3</v>
      </c>
      <c r="L180" s="83">
        <v>1</v>
      </c>
      <c r="M180" s="83">
        <v>179</v>
      </c>
      <c r="N180" s="85">
        <v>7.5881199999999999E-6</v>
      </c>
      <c r="O180" s="83">
        <v>179</v>
      </c>
      <c r="P180" s="85">
        <v>1.51762E-5</v>
      </c>
      <c r="Q180" s="83">
        <v>179</v>
      </c>
      <c r="R180" s="85">
        <v>8.4783499999999999E-8</v>
      </c>
      <c r="S180" s="85">
        <v>8.4791999999999996E-8</v>
      </c>
    </row>
    <row r="181" spans="2:19" x14ac:dyDescent="0.2">
      <c r="B181" s="33"/>
      <c r="C181" s="80">
        <v>0.98209999999999997</v>
      </c>
      <c r="D181" s="80">
        <v>3393</v>
      </c>
      <c r="E181" s="80">
        <v>4</v>
      </c>
      <c r="F181" s="80">
        <v>3389</v>
      </c>
      <c r="G181" s="80">
        <v>8</v>
      </c>
      <c r="H181" s="80">
        <v>3397</v>
      </c>
      <c r="I181" s="87">
        <v>2.3550200000000002E-3</v>
      </c>
      <c r="J181" s="87">
        <v>2.3343999999999999E-3</v>
      </c>
      <c r="L181" s="83">
        <v>1</v>
      </c>
      <c r="M181" s="83">
        <v>180</v>
      </c>
      <c r="N181" s="85">
        <v>7.6305200000000006E-6</v>
      </c>
      <c r="O181" s="83">
        <v>180</v>
      </c>
      <c r="P181" s="85">
        <v>1.5260999999999998E-5</v>
      </c>
      <c r="Q181" s="83">
        <v>180</v>
      </c>
      <c r="R181" s="85">
        <v>8.4783499999999999E-8</v>
      </c>
      <c r="S181" s="85">
        <v>8.4791999999999996E-8</v>
      </c>
    </row>
    <row r="182" spans="2:19" x14ac:dyDescent="0.2">
      <c r="B182" s="33"/>
      <c r="C182" s="80">
        <v>0.98199999999999998</v>
      </c>
      <c r="D182" s="80">
        <v>3396</v>
      </c>
      <c r="E182" s="80">
        <v>4</v>
      </c>
      <c r="F182" s="80">
        <v>3392</v>
      </c>
      <c r="G182" s="80">
        <v>8</v>
      </c>
      <c r="H182" s="80">
        <v>3400</v>
      </c>
      <c r="I182" s="87">
        <v>2.35294E-3</v>
      </c>
      <c r="J182" s="87">
        <v>2.3343999999999999E-3</v>
      </c>
      <c r="L182" s="83">
        <v>1</v>
      </c>
      <c r="M182" s="83">
        <v>181</v>
      </c>
      <c r="N182" s="85">
        <v>7.6729099999999997E-6</v>
      </c>
      <c r="O182" s="83">
        <v>181</v>
      </c>
      <c r="P182" s="85">
        <v>1.5345800000000001E-5</v>
      </c>
      <c r="Q182" s="83">
        <v>181</v>
      </c>
      <c r="R182" s="85">
        <v>8.4783499999999999E-8</v>
      </c>
      <c r="S182" s="85">
        <v>8.4791999999999996E-8</v>
      </c>
    </row>
    <row r="183" spans="2:19" x14ac:dyDescent="0.2">
      <c r="B183" s="33"/>
      <c r="C183" s="80">
        <v>0.9819</v>
      </c>
      <c r="D183" s="80">
        <v>3398</v>
      </c>
      <c r="E183" s="80">
        <v>4</v>
      </c>
      <c r="F183" s="80">
        <v>3394</v>
      </c>
      <c r="G183" s="80">
        <v>8</v>
      </c>
      <c r="H183" s="80">
        <v>3402</v>
      </c>
      <c r="I183" s="87">
        <v>2.3515599999999999E-3</v>
      </c>
      <c r="J183" s="87">
        <v>2.3343999999999999E-3</v>
      </c>
      <c r="L183" s="83">
        <v>1</v>
      </c>
      <c r="M183" s="83">
        <v>182</v>
      </c>
      <c r="N183" s="85">
        <v>7.7153000000000005E-6</v>
      </c>
      <c r="O183" s="83">
        <v>182</v>
      </c>
      <c r="P183" s="85">
        <v>1.5430600000000001E-5</v>
      </c>
      <c r="Q183" s="83">
        <v>182</v>
      </c>
      <c r="R183" s="85">
        <v>8.4783499999999999E-8</v>
      </c>
      <c r="S183" s="85">
        <v>8.4791999999999996E-8</v>
      </c>
    </row>
    <row r="184" spans="2:19" x14ac:dyDescent="0.2">
      <c r="B184" s="33"/>
      <c r="C184" s="80">
        <v>0.98180000000000001</v>
      </c>
      <c r="D184" s="80">
        <v>3401</v>
      </c>
      <c r="E184" s="80">
        <v>4</v>
      </c>
      <c r="F184" s="80">
        <v>3397</v>
      </c>
      <c r="G184" s="80">
        <v>8</v>
      </c>
      <c r="H184" s="80">
        <v>3405</v>
      </c>
      <c r="I184" s="87">
        <v>2.3494900000000001E-3</v>
      </c>
      <c r="J184" s="87">
        <v>2.3343999999999999E-3</v>
      </c>
      <c r="L184" s="83">
        <v>1</v>
      </c>
      <c r="M184" s="83">
        <v>183</v>
      </c>
      <c r="N184" s="85">
        <v>7.7576899999999996E-6</v>
      </c>
      <c r="O184" s="83">
        <v>183</v>
      </c>
      <c r="P184" s="85">
        <v>1.5515400000000001E-5</v>
      </c>
      <c r="Q184" s="83">
        <v>183</v>
      </c>
      <c r="R184" s="85">
        <v>8.4783499999999999E-8</v>
      </c>
      <c r="S184" s="85">
        <v>8.4791999999999996E-8</v>
      </c>
    </row>
    <row r="185" spans="2:19" x14ac:dyDescent="0.2">
      <c r="B185" s="33"/>
      <c r="C185" s="80">
        <v>0.98170000000000002</v>
      </c>
      <c r="D185" s="80">
        <v>3404</v>
      </c>
      <c r="E185" s="80">
        <v>4</v>
      </c>
      <c r="F185" s="80">
        <v>3400</v>
      </c>
      <c r="G185" s="80">
        <v>8</v>
      </c>
      <c r="H185" s="80">
        <v>3408</v>
      </c>
      <c r="I185" s="87">
        <v>2.3474199999999998E-3</v>
      </c>
      <c r="J185" s="87">
        <v>2.3343999999999999E-3</v>
      </c>
      <c r="L185" s="83">
        <v>1</v>
      </c>
      <c r="M185" s="83">
        <v>184</v>
      </c>
      <c r="N185" s="85">
        <v>7.8000899999999994E-6</v>
      </c>
      <c r="O185" s="83">
        <v>184</v>
      </c>
      <c r="P185" s="85">
        <v>1.56002E-5</v>
      </c>
      <c r="Q185" s="83">
        <v>184</v>
      </c>
      <c r="R185" s="85">
        <v>8.4783600000000005E-8</v>
      </c>
      <c r="S185" s="85">
        <v>8.4791999999999996E-8</v>
      </c>
    </row>
    <row r="186" spans="2:19" x14ac:dyDescent="0.2">
      <c r="B186" s="33"/>
      <c r="C186" s="80">
        <v>0.98160000000000003</v>
      </c>
      <c r="D186" s="80">
        <v>3405</v>
      </c>
      <c r="E186" s="80">
        <v>4</v>
      </c>
      <c r="F186" s="80">
        <v>3401</v>
      </c>
      <c r="G186" s="80">
        <v>8</v>
      </c>
      <c r="H186" s="80">
        <v>3409</v>
      </c>
      <c r="I186" s="87">
        <v>2.34673E-3</v>
      </c>
      <c r="J186" s="87">
        <v>2.3343999999999999E-3</v>
      </c>
      <c r="L186" s="83">
        <v>1</v>
      </c>
      <c r="M186" s="83">
        <v>185</v>
      </c>
      <c r="N186" s="85">
        <v>7.8424800000000002E-6</v>
      </c>
      <c r="O186" s="83">
        <v>185</v>
      </c>
      <c r="P186" s="85">
        <v>1.5685E-5</v>
      </c>
      <c r="Q186" s="83">
        <v>185</v>
      </c>
      <c r="R186" s="85">
        <v>8.4783600000000005E-8</v>
      </c>
      <c r="S186" s="85">
        <v>8.4791999999999996E-8</v>
      </c>
    </row>
    <row r="187" spans="2:19" x14ac:dyDescent="0.2">
      <c r="B187" s="33"/>
      <c r="C187" s="80">
        <v>0.98150000000000004</v>
      </c>
      <c r="D187" s="80">
        <v>3407</v>
      </c>
      <c r="E187" s="80">
        <v>4</v>
      </c>
      <c r="F187" s="80">
        <v>3403</v>
      </c>
      <c r="G187" s="80">
        <v>8</v>
      </c>
      <c r="H187" s="80">
        <v>3411</v>
      </c>
      <c r="I187" s="87">
        <v>2.34535E-3</v>
      </c>
      <c r="J187" s="87">
        <v>2.3343999999999999E-3</v>
      </c>
      <c r="L187" s="83">
        <v>1</v>
      </c>
      <c r="M187" s="83">
        <v>186</v>
      </c>
      <c r="N187" s="85">
        <v>7.8848699999999993E-6</v>
      </c>
      <c r="O187" s="83">
        <v>186</v>
      </c>
      <c r="P187" s="85">
        <v>1.5769699999999999E-5</v>
      </c>
      <c r="Q187" s="83">
        <v>186</v>
      </c>
      <c r="R187" s="85">
        <v>8.4783600000000005E-8</v>
      </c>
      <c r="S187" s="85">
        <v>8.4791999999999996E-8</v>
      </c>
    </row>
    <row r="188" spans="2:19" x14ac:dyDescent="0.2">
      <c r="B188" s="33"/>
      <c r="C188" s="80">
        <v>0.98140000000000005</v>
      </c>
      <c r="D188" s="80">
        <v>3412</v>
      </c>
      <c r="E188" s="80">
        <v>4</v>
      </c>
      <c r="F188" s="80">
        <v>3408</v>
      </c>
      <c r="G188" s="80">
        <v>8</v>
      </c>
      <c r="H188" s="80">
        <v>3416</v>
      </c>
      <c r="I188" s="87">
        <v>2.3419199999999999E-3</v>
      </c>
      <c r="J188" s="87">
        <v>2.3343999999999999E-3</v>
      </c>
      <c r="L188" s="83">
        <v>1</v>
      </c>
      <c r="M188" s="83">
        <v>187</v>
      </c>
      <c r="N188" s="85">
        <v>7.9272600000000001E-6</v>
      </c>
      <c r="O188" s="83">
        <v>187</v>
      </c>
      <c r="P188" s="85">
        <v>1.5854499999999999E-5</v>
      </c>
      <c r="Q188" s="83">
        <v>187</v>
      </c>
      <c r="R188" s="85">
        <v>8.4783600000000005E-8</v>
      </c>
      <c r="S188" s="85">
        <v>8.4791999999999996E-8</v>
      </c>
    </row>
    <row r="189" spans="2:19" x14ac:dyDescent="0.2">
      <c r="B189" s="33"/>
      <c r="C189" s="80">
        <v>0.98129999999999995</v>
      </c>
      <c r="D189" s="80">
        <v>3413</v>
      </c>
      <c r="E189" s="80">
        <v>4</v>
      </c>
      <c r="F189" s="80">
        <v>3409</v>
      </c>
      <c r="G189" s="80">
        <v>8</v>
      </c>
      <c r="H189" s="80">
        <v>3417</v>
      </c>
      <c r="I189" s="80">
        <v>2.3412400000000001E-3</v>
      </c>
      <c r="J189" s="80">
        <v>2.3343999999999999E-3</v>
      </c>
      <c r="L189" s="83">
        <v>1</v>
      </c>
      <c r="M189" s="83">
        <v>188</v>
      </c>
      <c r="N189" s="85">
        <v>7.9696599999999999E-6</v>
      </c>
      <c r="O189" s="83">
        <v>188</v>
      </c>
      <c r="P189" s="85">
        <v>1.5939299999999998E-5</v>
      </c>
      <c r="Q189" s="83">
        <v>188</v>
      </c>
      <c r="R189" s="85">
        <v>8.4783600000000005E-8</v>
      </c>
      <c r="S189" s="85">
        <v>8.4791999999999996E-8</v>
      </c>
    </row>
    <row r="190" spans="2:19" x14ac:dyDescent="0.2">
      <c r="B190" s="33"/>
      <c r="C190" s="80">
        <v>0.98119999999999996</v>
      </c>
      <c r="D190" s="80">
        <v>3418</v>
      </c>
      <c r="E190" s="80">
        <v>4</v>
      </c>
      <c r="F190" s="80">
        <v>3414</v>
      </c>
      <c r="G190" s="80">
        <v>8</v>
      </c>
      <c r="H190" s="80">
        <v>3422</v>
      </c>
      <c r="I190" s="80">
        <v>2.3378100000000001E-3</v>
      </c>
      <c r="J190" s="80">
        <v>2.3343999999999999E-3</v>
      </c>
      <c r="L190" s="83">
        <v>1</v>
      </c>
      <c r="M190" s="83">
        <v>189</v>
      </c>
      <c r="N190" s="85">
        <v>8.0120500000000006E-6</v>
      </c>
      <c r="O190" s="83">
        <v>189</v>
      </c>
      <c r="P190" s="85">
        <v>1.6024100000000001E-5</v>
      </c>
      <c r="Q190" s="83">
        <v>189</v>
      </c>
      <c r="R190" s="85">
        <v>8.4783600000000005E-8</v>
      </c>
      <c r="S190" s="85">
        <v>8.4791999999999996E-8</v>
      </c>
    </row>
    <row r="191" spans="2:19" x14ac:dyDescent="0.2">
      <c r="B191" s="33"/>
      <c r="C191" s="80">
        <v>0.98109999999999997</v>
      </c>
      <c r="D191" s="80">
        <v>3420</v>
      </c>
      <c r="E191" s="80">
        <v>4</v>
      </c>
      <c r="F191" s="80">
        <v>3416</v>
      </c>
      <c r="G191" s="80">
        <v>8</v>
      </c>
      <c r="H191" s="80">
        <v>3424</v>
      </c>
      <c r="I191" s="80">
        <v>2.3364499999999999E-3</v>
      </c>
      <c r="J191" s="80">
        <v>2.3343999999999999E-3</v>
      </c>
      <c r="L191" s="83">
        <v>1</v>
      </c>
      <c r="M191" s="83">
        <v>190</v>
      </c>
      <c r="N191" s="85">
        <v>8.0544399999999997E-6</v>
      </c>
      <c r="O191" s="83">
        <v>190</v>
      </c>
      <c r="P191" s="85">
        <v>1.6108900000000001E-5</v>
      </c>
      <c r="Q191" s="83">
        <v>190</v>
      </c>
      <c r="R191" s="85">
        <v>8.4783600000000005E-8</v>
      </c>
      <c r="S191" s="85">
        <v>8.4791999999999996E-8</v>
      </c>
    </row>
    <row r="192" spans="2:19" x14ac:dyDescent="0.2">
      <c r="B192" s="33"/>
      <c r="C192" s="80">
        <v>0.98099999999999998</v>
      </c>
      <c r="D192" s="80">
        <v>3423</v>
      </c>
      <c r="E192" s="80">
        <v>4</v>
      </c>
      <c r="F192" s="80">
        <v>3419</v>
      </c>
      <c r="G192" s="80">
        <v>8</v>
      </c>
      <c r="H192" s="80">
        <v>3427</v>
      </c>
      <c r="I192" s="80">
        <v>2.3343999999999999E-3</v>
      </c>
      <c r="J192" s="80">
        <v>2.3343999999999999E-3</v>
      </c>
      <c r="L192" s="83">
        <v>1</v>
      </c>
      <c r="M192" s="83">
        <v>191</v>
      </c>
      <c r="N192" s="85">
        <v>8.0968399999999995E-6</v>
      </c>
      <c r="O192" s="83">
        <v>191</v>
      </c>
      <c r="P192" s="85">
        <v>1.61937E-5</v>
      </c>
      <c r="Q192" s="83">
        <v>191</v>
      </c>
      <c r="R192" s="85">
        <v>8.4783600000000005E-8</v>
      </c>
      <c r="S192" s="85">
        <v>8.4791999999999996E-8</v>
      </c>
    </row>
    <row r="193" spans="2:19" x14ac:dyDescent="0.2">
      <c r="B193" s="33"/>
      <c r="C193" s="80">
        <v>0.98089999999999999</v>
      </c>
      <c r="D193" s="80">
        <v>3425</v>
      </c>
      <c r="E193" s="80">
        <v>5</v>
      </c>
      <c r="F193" s="80">
        <v>3420</v>
      </c>
      <c r="G193" s="80">
        <v>10</v>
      </c>
      <c r="H193" s="80">
        <v>3430</v>
      </c>
      <c r="I193" s="80">
        <v>2.91545E-3</v>
      </c>
      <c r="J193" s="80">
        <v>2.8901700000000001E-3</v>
      </c>
      <c r="L193" s="83">
        <v>1</v>
      </c>
      <c r="M193" s="83">
        <v>192</v>
      </c>
      <c r="N193" s="85">
        <v>8.1392300000000003E-6</v>
      </c>
      <c r="O193" s="83">
        <v>192</v>
      </c>
      <c r="P193" s="85">
        <v>1.62785E-5</v>
      </c>
      <c r="Q193" s="83">
        <v>192</v>
      </c>
      <c r="R193" s="85">
        <v>8.4783600000000005E-8</v>
      </c>
      <c r="S193" s="85">
        <v>8.4791999999999996E-8</v>
      </c>
    </row>
    <row r="194" spans="2:19" x14ac:dyDescent="0.2">
      <c r="B194" s="33"/>
      <c r="C194" s="80">
        <v>0.98080000000000001</v>
      </c>
      <c r="D194" s="80">
        <v>3426</v>
      </c>
      <c r="E194" s="80">
        <v>5</v>
      </c>
      <c r="F194" s="80">
        <v>3421</v>
      </c>
      <c r="G194" s="80">
        <v>10</v>
      </c>
      <c r="H194" s="80">
        <v>3431</v>
      </c>
      <c r="I194" s="80">
        <v>2.9145999999999998E-3</v>
      </c>
      <c r="J194" s="80">
        <v>2.8901700000000001E-3</v>
      </c>
      <c r="L194" s="83">
        <v>1</v>
      </c>
      <c r="M194" s="83">
        <v>193</v>
      </c>
      <c r="N194" s="85">
        <v>8.1816199999999994E-6</v>
      </c>
      <c r="O194" s="83">
        <v>193</v>
      </c>
      <c r="P194" s="85">
        <v>1.6363199999999999E-5</v>
      </c>
      <c r="Q194" s="83">
        <v>193</v>
      </c>
      <c r="R194" s="85">
        <v>8.4783600000000005E-8</v>
      </c>
      <c r="S194" s="85">
        <v>8.4791999999999996E-8</v>
      </c>
    </row>
    <row r="195" spans="2:19" x14ac:dyDescent="0.2">
      <c r="B195" s="33"/>
      <c r="C195" s="80">
        <v>0.98070000000000002</v>
      </c>
      <c r="D195" s="80">
        <v>3429</v>
      </c>
      <c r="E195" s="80">
        <v>5</v>
      </c>
      <c r="F195" s="80">
        <v>3424</v>
      </c>
      <c r="G195" s="80">
        <v>10</v>
      </c>
      <c r="H195" s="80">
        <v>3434</v>
      </c>
      <c r="I195" s="80">
        <v>2.9120600000000002E-3</v>
      </c>
      <c r="J195" s="80">
        <v>2.8901700000000001E-3</v>
      </c>
      <c r="L195" s="83">
        <v>1</v>
      </c>
      <c r="M195" s="83">
        <v>194</v>
      </c>
      <c r="N195" s="85">
        <v>8.2240100000000002E-6</v>
      </c>
      <c r="O195" s="83">
        <v>194</v>
      </c>
      <c r="P195" s="85">
        <v>1.6447999999999999E-5</v>
      </c>
      <c r="Q195" s="83">
        <v>194</v>
      </c>
      <c r="R195" s="85">
        <v>8.4783600000000005E-8</v>
      </c>
      <c r="S195" s="85">
        <v>8.4791999999999996E-8</v>
      </c>
    </row>
    <row r="196" spans="2:19" x14ac:dyDescent="0.2">
      <c r="B196" s="33"/>
      <c r="C196" s="80">
        <v>0.98060000000000003</v>
      </c>
      <c r="D196" s="80">
        <v>3434</v>
      </c>
      <c r="E196" s="80">
        <v>5</v>
      </c>
      <c r="F196" s="80">
        <v>3429</v>
      </c>
      <c r="G196" s="80">
        <v>10</v>
      </c>
      <c r="H196" s="80">
        <v>3439</v>
      </c>
      <c r="I196" s="80">
        <v>2.9078200000000002E-3</v>
      </c>
      <c r="J196" s="80">
        <v>2.8901700000000001E-3</v>
      </c>
      <c r="L196" s="83">
        <v>1</v>
      </c>
      <c r="M196" s="83">
        <v>195</v>
      </c>
      <c r="N196" s="85">
        <v>8.26641E-6</v>
      </c>
      <c r="O196" s="83">
        <v>195</v>
      </c>
      <c r="P196" s="85">
        <v>1.6532799999999999E-5</v>
      </c>
      <c r="Q196" s="83">
        <v>195</v>
      </c>
      <c r="R196" s="85">
        <v>8.4783699999999997E-8</v>
      </c>
      <c r="S196" s="85">
        <v>8.4791999999999996E-8</v>
      </c>
    </row>
    <row r="197" spans="2:19" x14ac:dyDescent="0.2">
      <c r="B197" s="33"/>
      <c r="C197" s="80">
        <v>0.98050000000000004</v>
      </c>
      <c r="D197" s="80">
        <v>3438</v>
      </c>
      <c r="E197" s="80">
        <v>5</v>
      </c>
      <c r="F197" s="80">
        <v>3433</v>
      </c>
      <c r="G197" s="80">
        <v>10</v>
      </c>
      <c r="H197" s="80">
        <v>3443</v>
      </c>
      <c r="I197" s="80">
        <v>2.9044399999999999E-3</v>
      </c>
      <c r="J197" s="80">
        <v>2.8901700000000001E-3</v>
      </c>
      <c r="L197" s="83">
        <v>1</v>
      </c>
      <c r="M197" s="83">
        <v>196</v>
      </c>
      <c r="N197" s="85">
        <v>8.3088000000000008E-6</v>
      </c>
      <c r="O197" s="83">
        <v>196</v>
      </c>
      <c r="P197" s="85">
        <v>1.6617600000000002E-5</v>
      </c>
      <c r="Q197" s="83">
        <v>196</v>
      </c>
      <c r="R197" s="85">
        <v>8.4783699999999997E-8</v>
      </c>
      <c r="S197" s="85">
        <v>8.4791999999999996E-8</v>
      </c>
    </row>
    <row r="198" spans="2:19" x14ac:dyDescent="0.2">
      <c r="B198" s="33"/>
      <c r="C198" s="80">
        <v>0.98040000000000005</v>
      </c>
      <c r="D198" s="80">
        <v>3443</v>
      </c>
      <c r="E198" s="80">
        <v>5</v>
      </c>
      <c r="F198" s="80">
        <v>3438</v>
      </c>
      <c r="G198" s="80">
        <v>10</v>
      </c>
      <c r="H198" s="80">
        <v>3448</v>
      </c>
      <c r="I198" s="80">
        <v>2.9002300000000002E-3</v>
      </c>
      <c r="J198" s="80">
        <v>2.8901700000000001E-3</v>
      </c>
      <c r="L198" s="83">
        <v>1</v>
      </c>
      <c r="M198" s="83">
        <v>197</v>
      </c>
      <c r="N198" s="85">
        <v>8.3511899999999999E-6</v>
      </c>
      <c r="O198" s="83">
        <v>197</v>
      </c>
      <c r="P198" s="85">
        <v>1.6702400000000001E-5</v>
      </c>
      <c r="Q198" s="83">
        <v>197</v>
      </c>
      <c r="R198" s="85">
        <v>8.4783699999999997E-8</v>
      </c>
      <c r="S198" s="85">
        <v>8.4791999999999996E-8</v>
      </c>
    </row>
    <row r="199" spans="2:19" x14ac:dyDescent="0.2">
      <c r="B199" s="33"/>
      <c r="C199" s="80">
        <v>0.98029999999999995</v>
      </c>
      <c r="D199" s="80">
        <v>3444</v>
      </c>
      <c r="E199" s="80">
        <v>5</v>
      </c>
      <c r="F199" s="80">
        <v>3439</v>
      </c>
      <c r="G199" s="80">
        <v>10</v>
      </c>
      <c r="H199" s="80">
        <v>3449</v>
      </c>
      <c r="I199" s="80">
        <v>2.89939E-3</v>
      </c>
      <c r="J199" s="80">
        <v>2.8901700000000001E-3</v>
      </c>
      <c r="L199" s="83">
        <v>1</v>
      </c>
      <c r="M199" s="83">
        <v>198</v>
      </c>
      <c r="N199" s="85">
        <v>8.3935800000000007E-6</v>
      </c>
      <c r="O199" s="83">
        <v>198</v>
      </c>
      <c r="P199" s="85">
        <v>1.6787200000000001E-5</v>
      </c>
      <c r="Q199" s="83">
        <v>198</v>
      </c>
      <c r="R199" s="85">
        <v>8.4783699999999997E-8</v>
      </c>
      <c r="S199" s="85">
        <v>8.4791999999999996E-8</v>
      </c>
    </row>
    <row r="200" spans="2:19" x14ac:dyDescent="0.2">
      <c r="B200" s="33"/>
      <c r="C200" s="80">
        <v>0.98019999999999996</v>
      </c>
      <c r="D200" s="80">
        <v>3448</v>
      </c>
      <c r="E200" s="80">
        <v>5</v>
      </c>
      <c r="F200" s="80">
        <v>3443</v>
      </c>
      <c r="G200" s="80">
        <v>10</v>
      </c>
      <c r="H200" s="80">
        <v>3453</v>
      </c>
      <c r="I200" s="80">
        <v>2.89603E-3</v>
      </c>
      <c r="J200" s="80">
        <v>2.8901700000000001E-3</v>
      </c>
      <c r="L200" s="83">
        <v>1</v>
      </c>
      <c r="M200" s="83">
        <v>199</v>
      </c>
      <c r="N200" s="85">
        <v>8.4359800000000005E-6</v>
      </c>
      <c r="O200" s="83">
        <v>199</v>
      </c>
      <c r="P200" s="85">
        <v>1.6872E-5</v>
      </c>
      <c r="Q200" s="83">
        <v>199</v>
      </c>
      <c r="R200" s="85">
        <v>8.4783699999999997E-8</v>
      </c>
      <c r="S200" s="85">
        <v>8.4791999999999996E-8</v>
      </c>
    </row>
    <row r="201" spans="2:19" x14ac:dyDescent="0.2">
      <c r="B201" s="33"/>
      <c r="C201" s="80">
        <v>0.98</v>
      </c>
      <c r="D201" s="80">
        <v>3451</v>
      </c>
      <c r="E201" s="80">
        <v>5</v>
      </c>
      <c r="F201" s="80">
        <v>3446</v>
      </c>
      <c r="G201" s="80">
        <v>10</v>
      </c>
      <c r="H201" s="80">
        <v>3456</v>
      </c>
      <c r="I201" s="80">
        <v>2.8935200000000001E-3</v>
      </c>
      <c r="J201" s="80">
        <v>2.8901700000000001E-3</v>
      </c>
      <c r="L201" s="83">
        <v>1</v>
      </c>
      <c r="M201" s="83">
        <v>200</v>
      </c>
      <c r="N201" s="85">
        <v>8.4783699999999996E-6</v>
      </c>
      <c r="O201" s="83">
        <v>200</v>
      </c>
      <c r="P201" s="85">
        <v>1.69567E-5</v>
      </c>
      <c r="Q201" s="83">
        <v>200</v>
      </c>
      <c r="R201" s="85">
        <v>8.4783699999999997E-8</v>
      </c>
      <c r="S201" s="85">
        <v>8.4791999999999996E-8</v>
      </c>
    </row>
    <row r="202" spans="2:19" x14ac:dyDescent="0.2">
      <c r="B202" s="33"/>
      <c r="C202" s="80">
        <v>0.97989999999999999</v>
      </c>
      <c r="D202" s="80">
        <v>3452</v>
      </c>
      <c r="E202" s="80">
        <v>5</v>
      </c>
      <c r="F202" s="80">
        <v>3447</v>
      </c>
      <c r="G202" s="80">
        <v>10</v>
      </c>
      <c r="H202" s="80">
        <v>3457</v>
      </c>
      <c r="I202" s="80">
        <v>2.8926799999999999E-3</v>
      </c>
      <c r="J202" s="80">
        <v>2.8901700000000001E-3</v>
      </c>
      <c r="L202" s="83">
        <v>1</v>
      </c>
      <c r="M202" s="83">
        <v>201</v>
      </c>
      <c r="N202" s="85">
        <v>8.5207600000000004E-6</v>
      </c>
      <c r="O202" s="83">
        <v>201</v>
      </c>
      <c r="P202" s="85">
        <v>1.7041499999999999E-5</v>
      </c>
      <c r="Q202" s="83">
        <v>201</v>
      </c>
      <c r="R202" s="85">
        <v>8.4783699999999997E-8</v>
      </c>
      <c r="S202" s="85">
        <v>8.4791999999999996E-8</v>
      </c>
    </row>
    <row r="203" spans="2:19" x14ac:dyDescent="0.2">
      <c r="B203" s="33"/>
      <c r="C203" s="80">
        <v>0.9798</v>
      </c>
      <c r="D203" s="80">
        <v>3455</v>
      </c>
      <c r="E203" s="80">
        <v>5</v>
      </c>
      <c r="F203" s="80">
        <v>3450</v>
      </c>
      <c r="G203" s="80">
        <v>10</v>
      </c>
      <c r="H203" s="80">
        <v>3460</v>
      </c>
      <c r="I203" s="80">
        <v>2.8901700000000001E-3</v>
      </c>
      <c r="J203" s="80">
        <v>2.8901700000000001E-3</v>
      </c>
      <c r="L203" s="83">
        <v>1</v>
      </c>
      <c r="M203" s="83">
        <v>202</v>
      </c>
      <c r="N203" s="85">
        <v>8.5631600000000002E-6</v>
      </c>
      <c r="O203" s="83">
        <v>202</v>
      </c>
      <c r="P203" s="85">
        <v>1.7126299999999999E-5</v>
      </c>
      <c r="Q203" s="83">
        <v>202</v>
      </c>
      <c r="R203" s="85">
        <v>8.4783699999999997E-8</v>
      </c>
      <c r="S203" s="85">
        <v>8.4791999999999996E-8</v>
      </c>
    </row>
    <row r="204" spans="2:19" x14ac:dyDescent="0.2">
      <c r="B204" s="33"/>
      <c r="C204" s="80">
        <v>0.97970000000000002</v>
      </c>
      <c r="D204" s="80">
        <v>3458</v>
      </c>
      <c r="E204" s="80">
        <v>6</v>
      </c>
      <c r="F204" s="80">
        <v>3452</v>
      </c>
      <c r="G204" s="80">
        <v>12</v>
      </c>
      <c r="H204" s="80">
        <v>3464</v>
      </c>
      <c r="I204" s="80">
        <v>3.4642000000000002E-3</v>
      </c>
      <c r="J204" s="80">
        <v>3.3231799999999998E-3</v>
      </c>
      <c r="L204" s="83">
        <v>1</v>
      </c>
      <c r="M204" s="83">
        <v>203</v>
      </c>
      <c r="N204" s="85">
        <v>8.6055499999999993E-6</v>
      </c>
      <c r="O204" s="83">
        <v>203</v>
      </c>
      <c r="P204" s="85">
        <v>1.7211099999999999E-5</v>
      </c>
      <c r="Q204" s="83">
        <v>203</v>
      </c>
      <c r="R204" s="85">
        <v>8.4783699999999997E-8</v>
      </c>
      <c r="S204" s="85">
        <v>8.4791999999999996E-8</v>
      </c>
    </row>
    <row r="205" spans="2:19" x14ac:dyDescent="0.2">
      <c r="B205" s="33"/>
      <c r="C205" s="80">
        <v>0.97960000000000003</v>
      </c>
      <c r="D205" s="80">
        <v>3459</v>
      </c>
      <c r="E205" s="80">
        <v>6</v>
      </c>
      <c r="F205" s="80">
        <v>3453</v>
      </c>
      <c r="G205" s="80">
        <v>12</v>
      </c>
      <c r="H205" s="80">
        <v>3465</v>
      </c>
      <c r="I205" s="80">
        <v>3.4632E-3</v>
      </c>
      <c r="J205" s="80">
        <v>3.3231799999999998E-3</v>
      </c>
      <c r="L205" s="83">
        <v>1</v>
      </c>
      <c r="M205" s="83">
        <v>204</v>
      </c>
      <c r="N205" s="85">
        <v>8.6479400000000001E-6</v>
      </c>
      <c r="O205" s="83">
        <v>204</v>
      </c>
      <c r="P205" s="85">
        <v>1.7295900000000002E-5</v>
      </c>
      <c r="Q205" s="83">
        <v>204</v>
      </c>
      <c r="R205" s="85">
        <v>8.4783699999999997E-8</v>
      </c>
      <c r="S205" s="85">
        <v>8.4791999999999996E-8</v>
      </c>
    </row>
    <row r="206" spans="2:19" x14ac:dyDescent="0.2">
      <c r="B206" s="33"/>
      <c r="C206" s="80">
        <v>0.97950000000000004</v>
      </c>
      <c r="D206" s="80">
        <v>3460</v>
      </c>
      <c r="E206" s="80">
        <v>6</v>
      </c>
      <c r="F206" s="80">
        <v>3454</v>
      </c>
      <c r="G206" s="80">
        <v>12</v>
      </c>
      <c r="H206" s="80">
        <v>3466</v>
      </c>
      <c r="I206" s="80">
        <v>3.4621999999999999E-3</v>
      </c>
      <c r="J206" s="80">
        <v>3.3231799999999998E-3</v>
      </c>
      <c r="L206" s="83">
        <v>1</v>
      </c>
      <c r="M206" s="83">
        <v>205</v>
      </c>
      <c r="N206" s="85">
        <v>8.6903299999999992E-6</v>
      </c>
      <c r="O206" s="83">
        <v>205</v>
      </c>
      <c r="P206" s="85">
        <v>1.7380700000000001E-5</v>
      </c>
      <c r="Q206" s="83">
        <v>205</v>
      </c>
      <c r="R206" s="85">
        <v>8.4783699999999997E-8</v>
      </c>
      <c r="S206" s="85">
        <v>8.4791999999999996E-8</v>
      </c>
    </row>
    <row r="207" spans="2:19" x14ac:dyDescent="0.2">
      <c r="B207" s="33"/>
      <c r="C207" s="80">
        <v>0.97940000000000005</v>
      </c>
      <c r="D207" s="80">
        <v>3462</v>
      </c>
      <c r="E207" s="80">
        <v>6</v>
      </c>
      <c r="F207" s="80">
        <v>3456</v>
      </c>
      <c r="G207" s="80">
        <v>12</v>
      </c>
      <c r="H207" s="80">
        <v>3468</v>
      </c>
      <c r="I207" s="80">
        <v>3.46021E-3</v>
      </c>
      <c r="J207" s="80">
        <v>3.3231799999999998E-3</v>
      </c>
      <c r="L207" s="83">
        <v>1</v>
      </c>
      <c r="M207" s="83">
        <v>206</v>
      </c>
      <c r="N207" s="85">
        <v>8.7327300000000007E-6</v>
      </c>
      <c r="O207" s="83">
        <v>206</v>
      </c>
      <c r="P207" s="85">
        <v>1.7465500000000001E-5</v>
      </c>
      <c r="Q207" s="83">
        <v>206</v>
      </c>
      <c r="R207" s="85">
        <v>8.4783800000000002E-8</v>
      </c>
      <c r="S207" s="85">
        <v>8.4791999999999996E-8</v>
      </c>
    </row>
    <row r="208" spans="2:19" x14ac:dyDescent="0.2">
      <c r="B208" s="33"/>
      <c r="C208" s="80">
        <v>0.97929999999999995</v>
      </c>
      <c r="D208" s="80">
        <v>3465</v>
      </c>
      <c r="E208" s="80">
        <v>6</v>
      </c>
      <c r="F208" s="80">
        <v>3459</v>
      </c>
      <c r="G208" s="80">
        <v>12</v>
      </c>
      <c r="H208" s="80">
        <v>3471</v>
      </c>
      <c r="I208" s="80">
        <v>3.45722E-3</v>
      </c>
      <c r="J208" s="80">
        <v>3.3231799999999998E-3</v>
      </c>
      <c r="L208" s="83">
        <v>1</v>
      </c>
      <c r="M208" s="83">
        <v>207</v>
      </c>
      <c r="N208" s="85">
        <v>8.7751199999999998E-6</v>
      </c>
      <c r="O208" s="83">
        <v>207</v>
      </c>
      <c r="P208" s="85">
        <v>1.75502E-5</v>
      </c>
      <c r="Q208" s="83">
        <v>207</v>
      </c>
      <c r="R208" s="85">
        <v>8.4783800000000002E-8</v>
      </c>
      <c r="S208" s="85">
        <v>8.4791999999999996E-8</v>
      </c>
    </row>
    <row r="209" spans="2:19" x14ac:dyDescent="0.2">
      <c r="B209" s="33"/>
      <c r="C209" s="80">
        <v>0.97909999999999997</v>
      </c>
      <c r="D209" s="80">
        <v>3467</v>
      </c>
      <c r="E209" s="80">
        <v>6</v>
      </c>
      <c r="F209" s="80">
        <v>3461</v>
      </c>
      <c r="G209" s="80">
        <v>12</v>
      </c>
      <c r="H209" s="80">
        <v>3473</v>
      </c>
      <c r="I209" s="80">
        <v>3.4552300000000001E-3</v>
      </c>
      <c r="J209" s="80">
        <v>3.3231799999999998E-3</v>
      </c>
      <c r="L209" s="83">
        <v>1</v>
      </c>
      <c r="M209" s="83">
        <v>208</v>
      </c>
      <c r="N209" s="85">
        <v>8.8175100000000006E-6</v>
      </c>
      <c r="O209" s="83">
        <v>208</v>
      </c>
      <c r="P209" s="85">
        <v>1.7635E-5</v>
      </c>
      <c r="Q209" s="83">
        <v>208</v>
      </c>
      <c r="R209" s="85">
        <v>8.4783800000000002E-8</v>
      </c>
      <c r="S209" s="85">
        <v>8.4791999999999996E-8</v>
      </c>
    </row>
    <row r="210" spans="2:19" x14ac:dyDescent="0.2">
      <c r="B210" s="33"/>
      <c r="C210" s="80">
        <v>0.97899999999999998</v>
      </c>
      <c r="D210" s="80">
        <v>3472</v>
      </c>
      <c r="E210" s="80">
        <v>6</v>
      </c>
      <c r="F210" s="80">
        <v>3466</v>
      </c>
      <c r="G210" s="80">
        <v>12</v>
      </c>
      <c r="H210" s="80">
        <v>3478</v>
      </c>
      <c r="I210" s="80">
        <v>3.4502600000000001E-3</v>
      </c>
      <c r="J210" s="80">
        <v>3.3231799999999998E-3</v>
      </c>
      <c r="L210" s="83">
        <v>1</v>
      </c>
      <c r="M210" s="83">
        <v>209</v>
      </c>
      <c r="N210" s="85">
        <v>8.8599100000000004E-6</v>
      </c>
      <c r="O210" s="83">
        <v>209</v>
      </c>
      <c r="P210" s="85">
        <v>1.7719799999999999E-5</v>
      </c>
      <c r="Q210" s="83">
        <v>209</v>
      </c>
      <c r="R210" s="85">
        <v>8.4783800000000002E-8</v>
      </c>
      <c r="S210" s="85">
        <v>8.4791999999999996E-8</v>
      </c>
    </row>
    <row r="211" spans="2:19" x14ac:dyDescent="0.2">
      <c r="B211" s="33"/>
      <c r="C211" s="80">
        <v>0.97889999999999999</v>
      </c>
      <c r="D211" s="80">
        <v>3477</v>
      </c>
      <c r="E211" s="80">
        <v>6</v>
      </c>
      <c r="F211" s="80">
        <v>3471</v>
      </c>
      <c r="G211" s="80">
        <v>12</v>
      </c>
      <c r="H211" s="80">
        <v>3483</v>
      </c>
      <c r="I211" s="80">
        <v>3.44531E-3</v>
      </c>
      <c r="J211" s="80">
        <v>3.3231799999999998E-3</v>
      </c>
      <c r="L211" s="83">
        <v>1</v>
      </c>
      <c r="M211" s="83">
        <v>210</v>
      </c>
      <c r="N211" s="85">
        <v>8.9022999999999995E-6</v>
      </c>
      <c r="O211" s="83">
        <v>210</v>
      </c>
      <c r="P211" s="85">
        <v>1.7804599999999999E-5</v>
      </c>
      <c r="Q211" s="83">
        <v>210</v>
      </c>
      <c r="R211" s="85">
        <v>8.4783800000000002E-8</v>
      </c>
      <c r="S211" s="85">
        <v>8.4791999999999996E-8</v>
      </c>
    </row>
    <row r="212" spans="2:19" x14ac:dyDescent="0.2">
      <c r="B212" s="33"/>
      <c r="C212" s="80">
        <v>0.9788</v>
      </c>
      <c r="D212" s="80">
        <v>3479</v>
      </c>
      <c r="E212" s="80">
        <v>6</v>
      </c>
      <c r="F212" s="80">
        <v>3473</v>
      </c>
      <c r="G212" s="80">
        <v>12</v>
      </c>
      <c r="H212" s="80">
        <v>3485</v>
      </c>
      <c r="I212" s="80">
        <v>3.4433300000000001E-3</v>
      </c>
      <c r="J212" s="80">
        <v>3.3231799999999998E-3</v>
      </c>
      <c r="L212" s="83">
        <v>1</v>
      </c>
      <c r="M212" s="83">
        <v>211</v>
      </c>
      <c r="N212" s="85">
        <v>8.9446900000000002E-6</v>
      </c>
      <c r="O212" s="83">
        <v>211</v>
      </c>
      <c r="P212" s="85">
        <v>1.7889399999999998E-5</v>
      </c>
      <c r="Q212" s="83">
        <v>211</v>
      </c>
      <c r="R212" s="85">
        <v>8.4783800000000002E-8</v>
      </c>
      <c r="S212" s="85">
        <v>8.4791999999999996E-8</v>
      </c>
    </row>
    <row r="213" spans="2:19" x14ac:dyDescent="0.2">
      <c r="B213" s="33"/>
      <c r="C213" s="80">
        <v>0.97870000000000001</v>
      </c>
      <c r="D213" s="80">
        <v>3481</v>
      </c>
      <c r="E213" s="80">
        <v>6</v>
      </c>
      <c r="F213" s="80">
        <v>3475</v>
      </c>
      <c r="G213" s="80">
        <v>12</v>
      </c>
      <c r="H213" s="80">
        <v>3487</v>
      </c>
      <c r="I213" s="80">
        <v>3.4413500000000001E-3</v>
      </c>
      <c r="J213" s="80">
        <v>3.3231799999999998E-3</v>
      </c>
      <c r="L213" s="83">
        <v>1</v>
      </c>
      <c r="M213" s="83">
        <v>212</v>
      </c>
      <c r="N213" s="85">
        <v>8.9870799999999993E-6</v>
      </c>
      <c r="O213" s="83">
        <v>212</v>
      </c>
      <c r="P213" s="85">
        <v>1.7974200000000001E-5</v>
      </c>
      <c r="Q213" s="83">
        <v>212</v>
      </c>
      <c r="R213" s="85">
        <v>8.4783800000000002E-8</v>
      </c>
      <c r="S213" s="85">
        <v>8.4791999999999996E-8</v>
      </c>
    </row>
    <row r="214" spans="2:19" x14ac:dyDescent="0.2">
      <c r="B214" s="33"/>
      <c r="C214" s="80">
        <v>0.97860000000000003</v>
      </c>
      <c r="D214" s="80">
        <v>3484</v>
      </c>
      <c r="E214" s="80">
        <v>6</v>
      </c>
      <c r="F214" s="80">
        <v>3478</v>
      </c>
      <c r="G214" s="80">
        <v>12</v>
      </c>
      <c r="H214" s="80">
        <v>3490</v>
      </c>
      <c r="I214" s="80">
        <v>3.4383999999999999E-3</v>
      </c>
      <c r="J214" s="80">
        <v>3.3231799999999998E-3</v>
      </c>
      <c r="L214" s="83">
        <v>1</v>
      </c>
      <c r="M214" s="83">
        <v>213</v>
      </c>
      <c r="N214" s="85">
        <v>9.0294800000000008E-6</v>
      </c>
      <c r="O214" s="83">
        <v>213</v>
      </c>
      <c r="P214" s="85">
        <v>1.8059000000000001E-5</v>
      </c>
      <c r="Q214" s="83">
        <v>213</v>
      </c>
      <c r="R214" s="85">
        <v>8.4783800000000002E-8</v>
      </c>
      <c r="S214" s="85">
        <v>8.4791999999999996E-8</v>
      </c>
    </row>
    <row r="215" spans="2:19" x14ac:dyDescent="0.2">
      <c r="B215" s="33"/>
      <c r="C215" s="80">
        <v>0.97850000000000004</v>
      </c>
      <c r="D215" s="80">
        <v>3487</v>
      </c>
      <c r="E215" s="80">
        <v>6</v>
      </c>
      <c r="F215" s="80">
        <v>3481</v>
      </c>
      <c r="G215" s="80">
        <v>12</v>
      </c>
      <c r="H215" s="80">
        <v>3493</v>
      </c>
      <c r="I215" s="80">
        <v>3.4354400000000001E-3</v>
      </c>
      <c r="J215" s="80">
        <v>3.3231799999999998E-3</v>
      </c>
      <c r="L215" s="83">
        <v>1</v>
      </c>
      <c r="M215" s="83">
        <v>214</v>
      </c>
      <c r="N215" s="85">
        <v>9.0718699999999999E-6</v>
      </c>
      <c r="O215" s="83">
        <v>214</v>
      </c>
      <c r="P215" s="85">
        <v>1.81437E-5</v>
      </c>
      <c r="Q215" s="83">
        <v>214</v>
      </c>
      <c r="R215" s="85">
        <v>8.4783800000000002E-8</v>
      </c>
      <c r="S215" s="85">
        <v>8.4791999999999996E-8</v>
      </c>
    </row>
    <row r="216" spans="2:19" x14ac:dyDescent="0.2">
      <c r="B216" s="33"/>
      <c r="C216" s="80">
        <v>0.97840000000000005</v>
      </c>
      <c r="D216" s="80">
        <v>3489</v>
      </c>
      <c r="E216" s="80">
        <v>6</v>
      </c>
      <c r="F216" s="80">
        <v>3483</v>
      </c>
      <c r="G216" s="80">
        <v>12</v>
      </c>
      <c r="H216" s="80">
        <v>3495</v>
      </c>
      <c r="I216" s="80">
        <v>3.43348E-3</v>
      </c>
      <c r="J216" s="80">
        <v>3.3231799999999998E-3</v>
      </c>
      <c r="L216" s="83">
        <v>1</v>
      </c>
      <c r="M216" s="83">
        <v>215</v>
      </c>
      <c r="N216" s="85">
        <v>9.1142600000000007E-6</v>
      </c>
      <c r="O216" s="83">
        <v>215</v>
      </c>
      <c r="P216" s="85">
        <v>1.82285E-5</v>
      </c>
      <c r="Q216" s="83">
        <v>215</v>
      </c>
      <c r="R216" s="85">
        <v>8.4783800000000002E-8</v>
      </c>
      <c r="S216" s="85">
        <v>8.4791999999999996E-8</v>
      </c>
    </row>
    <row r="217" spans="2:19" x14ac:dyDescent="0.2">
      <c r="B217" s="33"/>
      <c r="C217" s="80">
        <v>0.97829999999999995</v>
      </c>
      <c r="D217" s="80">
        <v>3490</v>
      </c>
      <c r="E217" s="80">
        <v>6</v>
      </c>
      <c r="F217" s="80">
        <v>3484</v>
      </c>
      <c r="G217" s="80">
        <v>12</v>
      </c>
      <c r="H217" s="80">
        <v>3496</v>
      </c>
      <c r="I217" s="80">
        <v>3.4324899999999998E-3</v>
      </c>
      <c r="J217" s="80">
        <v>3.3231799999999998E-3</v>
      </c>
      <c r="L217" s="83">
        <v>1</v>
      </c>
      <c r="M217" s="83">
        <v>216</v>
      </c>
      <c r="N217" s="85">
        <v>9.1566600000000005E-6</v>
      </c>
      <c r="O217" s="83">
        <v>216</v>
      </c>
      <c r="P217" s="85">
        <v>1.83133E-5</v>
      </c>
      <c r="Q217" s="83">
        <v>216</v>
      </c>
      <c r="R217" s="85">
        <v>8.4783899999999995E-8</v>
      </c>
      <c r="S217" s="85">
        <v>8.4791999999999996E-8</v>
      </c>
    </row>
    <row r="218" spans="2:19" x14ac:dyDescent="0.2">
      <c r="B218" s="33"/>
      <c r="C218" s="80">
        <v>0.97819999999999996</v>
      </c>
      <c r="D218" s="80">
        <v>3492</v>
      </c>
      <c r="E218" s="80">
        <v>6</v>
      </c>
      <c r="F218" s="80">
        <v>3486</v>
      </c>
      <c r="G218" s="80">
        <v>12</v>
      </c>
      <c r="H218" s="80">
        <v>3498</v>
      </c>
      <c r="I218" s="80">
        <v>3.4305300000000002E-3</v>
      </c>
      <c r="J218" s="80">
        <v>3.3231799999999998E-3</v>
      </c>
      <c r="L218" s="83">
        <v>1</v>
      </c>
      <c r="M218" s="83">
        <v>217</v>
      </c>
      <c r="N218" s="85">
        <v>9.1990499999999996E-6</v>
      </c>
      <c r="O218" s="83">
        <v>217</v>
      </c>
      <c r="P218" s="85">
        <v>1.8398099999999999E-5</v>
      </c>
      <c r="Q218" s="83">
        <v>217</v>
      </c>
      <c r="R218" s="85">
        <v>8.4783899999999995E-8</v>
      </c>
      <c r="S218" s="85">
        <v>8.4791999999999996E-8</v>
      </c>
    </row>
    <row r="219" spans="2:19" x14ac:dyDescent="0.2">
      <c r="B219" s="33"/>
      <c r="C219" s="80">
        <v>0.97809999999999997</v>
      </c>
      <c r="D219" s="80">
        <v>3502</v>
      </c>
      <c r="E219" s="80">
        <v>6</v>
      </c>
      <c r="F219" s="80">
        <v>3496</v>
      </c>
      <c r="G219" s="80">
        <v>12</v>
      </c>
      <c r="H219" s="80">
        <v>3508</v>
      </c>
      <c r="I219" s="80">
        <v>3.4207500000000002E-3</v>
      </c>
      <c r="J219" s="80">
        <v>3.3231799999999998E-3</v>
      </c>
      <c r="L219" s="83">
        <v>1</v>
      </c>
      <c r="M219" s="83">
        <v>218</v>
      </c>
      <c r="N219" s="85">
        <v>9.2414400000000004E-6</v>
      </c>
      <c r="O219" s="83">
        <v>218</v>
      </c>
      <c r="P219" s="85">
        <v>1.8482899999999999E-5</v>
      </c>
      <c r="Q219" s="83">
        <v>218</v>
      </c>
      <c r="R219" s="85">
        <v>8.4783899999999995E-8</v>
      </c>
      <c r="S219" s="85">
        <v>8.4791999999999996E-8</v>
      </c>
    </row>
    <row r="220" spans="2:19" x14ac:dyDescent="0.2">
      <c r="B220" s="33"/>
      <c r="C220" s="80">
        <v>0.97799999999999998</v>
      </c>
      <c r="D220" s="80">
        <v>3503</v>
      </c>
      <c r="E220" s="80">
        <v>6</v>
      </c>
      <c r="F220" s="80">
        <v>3497</v>
      </c>
      <c r="G220" s="80">
        <v>12</v>
      </c>
      <c r="H220" s="80">
        <v>3509</v>
      </c>
      <c r="I220" s="80">
        <v>3.4197799999999999E-3</v>
      </c>
      <c r="J220" s="80">
        <v>3.3231799999999998E-3</v>
      </c>
      <c r="L220" s="83">
        <v>1</v>
      </c>
      <c r="M220" s="83">
        <v>219</v>
      </c>
      <c r="N220" s="85">
        <v>9.2838299999999995E-6</v>
      </c>
      <c r="O220" s="83">
        <v>219</v>
      </c>
      <c r="P220" s="85">
        <v>1.8567699999999998E-5</v>
      </c>
      <c r="Q220" s="83">
        <v>219</v>
      </c>
      <c r="R220" s="85">
        <v>8.4783899999999995E-8</v>
      </c>
      <c r="S220" s="85">
        <v>8.4791999999999996E-8</v>
      </c>
    </row>
    <row r="221" spans="2:19" x14ac:dyDescent="0.2">
      <c r="B221" s="33"/>
      <c r="C221" s="80">
        <v>0.97789999999999999</v>
      </c>
      <c r="D221" s="80">
        <v>3508</v>
      </c>
      <c r="E221" s="80">
        <v>6</v>
      </c>
      <c r="F221" s="80">
        <v>3502</v>
      </c>
      <c r="G221" s="80">
        <v>12</v>
      </c>
      <c r="H221" s="80">
        <v>3514</v>
      </c>
      <c r="I221" s="80">
        <v>3.4149100000000002E-3</v>
      </c>
      <c r="J221" s="80">
        <v>3.3231799999999998E-3</v>
      </c>
      <c r="L221" s="83">
        <v>1</v>
      </c>
      <c r="M221" s="83">
        <v>220</v>
      </c>
      <c r="N221" s="85">
        <v>9.3262299999999993E-6</v>
      </c>
      <c r="O221" s="83">
        <v>220</v>
      </c>
      <c r="P221" s="85">
        <v>1.8652500000000001E-5</v>
      </c>
      <c r="Q221" s="83">
        <v>220</v>
      </c>
      <c r="R221" s="85">
        <v>8.4783899999999995E-8</v>
      </c>
      <c r="S221" s="85">
        <v>8.4791999999999996E-8</v>
      </c>
    </row>
    <row r="222" spans="2:19" x14ac:dyDescent="0.2">
      <c r="B222" s="33"/>
      <c r="C222" s="80">
        <v>0.9778</v>
      </c>
      <c r="D222" s="80">
        <v>3509</v>
      </c>
      <c r="E222" s="80">
        <v>6</v>
      </c>
      <c r="F222" s="80">
        <v>3503</v>
      </c>
      <c r="G222" s="80">
        <v>12</v>
      </c>
      <c r="H222" s="80">
        <v>3515</v>
      </c>
      <c r="I222" s="80">
        <v>3.4139399999999999E-3</v>
      </c>
      <c r="J222" s="80">
        <v>3.3231799999999998E-3</v>
      </c>
      <c r="L222" s="83">
        <v>1</v>
      </c>
      <c r="M222" s="83">
        <v>221</v>
      </c>
      <c r="N222" s="85">
        <v>9.3686200000000001E-6</v>
      </c>
      <c r="O222" s="83">
        <v>221</v>
      </c>
      <c r="P222" s="85">
        <v>1.8737200000000001E-5</v>
      </c>
      <c r="Q222" s="83">
        <v>221</v>
      </c>
      <c r="R222" s="85">
        <v>8.4783899999999995E-8</v>
      </c>
      <c r="S222" s="85">
        <v>8.4791999999999996E-8</v>
      </c>
    </row>
    <row r="223" spans="2:19" x14ac:dyDescent="0.2">
      <c r="B223" s="33"/>
      <c r="C223" s="80">
        <v>0.97770000000000001</v>
      </c>
      <c r="D223" s="80">
        <v>3511</v>
      </c>
      <c r="E223" s="80">
        <v>6</v>
      </c>
      <c r="F223" s="80">
        <v>3505</v>
      </c>
      <c r="G223" s="80">
        <v>12</v>
      </c>
      <c r="H223" s="80">
        <v>3517</v>
      </c>
      <c r="I223" s="80">
        <v>3.4120000000000001E-3</v>
      </c>
      <c r="J223" s="80">
        <v>3.3231799999999998E-3</v>
      </c>
      <c r="L223" s="83">
        <v>1</v>
      </c>
      <c r="M223" s="83">
        <v>222</v>
      </c>
      <c r="N223" s="85">
        <v>9.4110099999999992E-6</v>
      </c>
      <c r="O223" s="83">
        <v>222</v>
      </c>
      <c r="P223" s="85">
        <v>1.8822E-5</v>
      </c>
      <c r="Q223" s="83">
        <v>222</v>
      </c>
      <c r="R223" s="85">
        <v>8.4783899999999995E-8</v>
      </c>
      <c r="S223" s="85">
        <v>8.4791999999999996E-8</v>
      </c>
    </row>
    <row r="224" spans="2:19" x14ac:dyDescent="0.2">
      <c r="B224" s="33"/>
      <c r="C224" s="80">
        <v>0.97760000000000002</v>
      </c>
      <c r="D224" s="80">
        <v>3513</v>
      </c>
      <c r="E224" s="80">
        <v>6</v>
      </c>
      <c r="F224" s="80">
        <v>3507</v>
      </c>
      <c r="G224" s="80">
        <v>12</v>
      </c>
      <c r="H224" s="80">
        <v>3519</v>
      </c>
      <c r="I224" s="80">
        <v>3.4100599999999999E-3</v>
      </c>
      <c r="J224" s="80">
        <v>3.3231799999999998E-3</v>
      </c>
      <c r="L224" s="83">
        <v>1</v>
      </c>
      <c r="M224" s="83">
        <v>223</v>
      </c>
      <c r="N224" s="85">
        <v>9.4534100000000007E-6</v>
      </c>
      <c r="O224" s="83">
        <v>223</v>
      </c>
      <c r="P224" s="85">
        <v>1.89068E-5</v>
      </c>
      <c r="Q224" s="83">
        <v>223</v>
      </c>
      <c r="R224" s="85">
        <v>8.4783899999999995E-8</v>
      </c>
      <c r="S224" s="85">
        <v>8.4791999999999996E-8</v>
      </c>
    </row>
    <row r="225" spans="2:19" x14ac:dyDescent="0.2">
      <c r="B225" s="33"/>
      <c r="C225" s="80">
        <v>0.97750000000000004</v>
      </c>
      <c r="D225" s="80">
        <v>3519</v>
      </c>
      <c r="E225" s="80">
        <v>6</v>
      </c>
      <c r="F225" s="80">
        <v>3513</v>
      </c>
      <c r="G225" s="80">
        <v>12</v>
      </c>
      <c r="H225" s="80">
        <v>3525</v>
      </c>
      <c r="I225" s="80">
        <v>3.4042600000000001E-3</v>
      </c>
      <c r="J225" s="80">
        <v>3.3231799999999998E-3</v>
      </c>
      <c r="L225" s="83">
        <v>1</v>
      </c>
      <c r="M225" s="83">
        <v>224</v>
      </c>
      <c r="N225" s="85">
        <v>9.4957999999999998E-6</v>
      </c>
      <c r="O225" s="83">
        <v>224</v>
      </c>
      <c r="P225" s="85">
        <v>1.89916E-5</v>
      </c>
      <c r="Q225" s="83">
        <v>224</v>
      </c>
      <c r="R225" s="85">
        <v>8.4783899999999995E-8</v>
      </c>
      <c r="S225" s="85">
        <v>8.4791999999999996E-8</v>
      </c>
    </row>
    <row r="226" spans="2:19" x14ac:dyDescent="0.2">
      <c r="B226" s="33"/>
      <c r="C226" s="80">
        <v>0.97729999999999995</v>
      </c>
      <c r="D226" s="80">
        <v>3523</v>
      </c>
      <c r="E226" s="80">
        <v>6</v>
      </c>
      <c r="F226" s="80">
        <v>3517</v>
      </c>
      <c r="G226" s="80">
        <v>12</v>
      </c>
      <c r="H226" s="80">
        <v>3529</v>
      </c>
      <c r="I226" s="80">
        <v>3.4004E-3</v>
      </c>
      <c r="J226" s="80">
        <v>3.3231799999999998E-3</v>
      </c>
      <c r="L226" s="83">
        <v>1</v>
      </c>
      <c r="M226" s="83">
        <v>225</v>
      </c>
      <c r="N226" s="85">
        <v>9.5381900000000006E-6</v>
      </c>
      <c r="O226" s="83">
        <v>225</v>
      </c>
      <c r="P226" s="85">
        <v>1.9076399999999999E-5</v>
      </c>
      <c r="Q226" s="83">
        <v>225</v>
      </c>
      <c r="R226" s="85">
        <v>8.4783899999999995E-8</v>
      </c>
      <c r="S226" s="85">
        <v>8.4791999999999996E-8</v>
      </c>
    </row>
    <row r="227" spans="2:19" x14ac:dyDescent="0.2">
      <c r="B227" s="33"/>
      <c r="C227" s="80">
        <v>0.97719999999999996</v>
      </c>
      <c r="D227" s="80">
        <v>3524</v>
      </c>
      <c r="E227" s="80">
        <v>6</v>
      </c>
      <c r="F227" s="80">
        <v>3518</v>
      </c>
      <c r="G227" s="80">
        <v>12</v>
      </c>
      <c r="H227" s="80">
        <v>3530</v>
      </c>
      <c r="I227" s="80">
        <v>3.3994300000000002E-3</v>
      </c>
      <c r="J227" s="80">
        <v>3.3231799999999998E-3</v>
      </c>
      <c r="L227" s="83">
        <v>1</v>
      </c>
      <c r="M227" s="83">
        <v>226</v>
      </c>
      <c r="N227" s="85">
        <v>9.5805900000000004E-6</v>
      </c>
      <c r="O227" s="83">
        <v>226</v>
      </c>
      <c r="P227" s="85">
        <v>1.9161199999999999E-5</v>
      </c>
      <c r="Q227" s="83">
        <v>226</v>
      </c>
      <c r="R227" s="85">
        <v>8.4783899999999995E-8</v>
      </c>
      <c r="S227" s="85">
        <v>8.4791999999999996E-8</v>
      </c>
    </row>
    <row r="228" spans="2:19" x14ac:dyDescent="0.2">
      <c r="B228" s="33"/>
      <c r="C228" s="80">
        <v>0.97709999999999997</v>
      </c>
      <c r="D228" s="80">
        <v>3526</v>
      </c>
      <c r="E228" s="80">
        <v>6</v>
      </c>
      <c r="F228" s="80">
        <v>3520</v>
      </c>
      <c r="G228" s="80">
        <v>12</v>
      </c>
      <c r="H228" s="80">
        <v>3532</v>
      </c>
      <c r="I228" s="80">
        <v>3.3975099999999999E-3</v>
      </c>
      <c r="J228" s="80">
        <v>3.3231799999999998E-3</v>
      </c>
      <c r="L228" s="83">
        <v>1</v>
      </c>
      <c r="M228" s="83">
        <v>227</v>
      </c>
      <c r="N228" s="85">
        <v>9.6229799999999995E-6</v>
      </c>
      <c r="O228" s="83">
        <v>227</v>
      </c>
      <c r="P228" s="85">
        <v>1.9245999999999998E-5</v>
      </c>
      <c r="Q228" s="83">
        <v>227</v>
      </c>
      <c r="R228" s="85">
        <v>8.4784E-8</v>
      </c>
      <c r="S228" s="85">
        <v>8.4791999999999996E-8</v>
      </c>
    </row>
    <row r="229" spans="2:19" x14ac:dyDescent="0.2">
      <c r="B229" s="33"/>
      <c r="C229" s="80">
        <v>0.97699999999999998</v>
      </c>
      <c r="D229" s="80">
        <v>3528</v>
      </c>
      <c r="E229" s="80">
        <v>6</v>
      </c>
      <c r="F229" s="80">
        <v>3522</v>
      </c>
      <c r="G229" s="80">
        <v>12</v>
      </c>
      <c r="H229" s="80">
        <v>3534</v>
      </c>
      <c r="I229" s="80">
        <v>3.39559E-3</v>
      </c>
      <c r="J229" s="80">
        <v>3.3231799999999998E-3</v>
      </c>
      <c r="L229" s="83">
        <v>1</v>
      </c>
      <c r="M229" s="83">
        <v>228</v>
      </c>
      <c r="N229" s="85">
        <v>9.6653700000000003E-6</v>
      </c>
      <c r="O229" s="83">
        <v>228</v>
      </c>
      <c r="P229" s="85">
        <v>1.9330700000000001E-5</v>
      </c>
      <c r="Q229" s="83">
        <v>228</v>
      </c>
      <c r="R229" s="85">
        <v>8.4784E-8</v>
      </c>
      <c r="S229" s="85">
        <v>8.4791999999999996E-8</v>
      </c>
    </row>
    <row r="230" spans="2:19" x14ac:dyDescent="0.2">
      <c r="B230" s="33"/>
      <c r="C230" s="80">
        <v>0.97689999999999999</v>
      </c>
      <c r="D230" s="80">
        <v>3529</v>
      </c>
      <c r="E230" s="80">
        <v>6</v>
      </c>
      <c r="F230" s="80">
        <v>3523</v>
      </c>
      <c r="G230" s="80">
        <v>12</v>
      </c>
      <c r="H230" s="80">
        <v>3535</v>
      </c>
      <c r="I230" s="80">
        <v>3.39463E-3</v>
      </c>
      <c r="J230" s="80">
        <v>3.3231799999999998E-3</v>
      </c>
      <c r="L230" s="83">
        <v>1</v>
      </c>
      <c r="M230" s="83">
        <v>229</v>
      </c>
      <c r="N230" s="85">
        <v>9.7077700000000001E-6</v>
      </c>
      <c r="O230" s="83">
        <v>229</v>
      </c>
      <c r="P230" s="85">
        <v>1.9415500000000001E-5</v>
      </c>
      <c r="Q230" s="83">
        <v>229</v>
      </c>
      <c r="R230" s="85">
        <v>8.4784E-8</v>
      </c>
      <c r="S230" s="85">
        <v>8.4791999999999996E-8</v>
      </c>
    </row>
    <row r="231" spans="2:19" x14ac:dyDescent="0.2">
      <c r="B231" s="33"/>
      <c r="C231" s="80">
        <v>0.9768</v>
      </c>
      <c r="D231" s="80">
        <v>3530</v>
      </c>
      <c r="E231" s="80">
        <v>6</v>
      </c>
      <c r="F231" s="80">
        <v>3524</v>
      </c>
      <c r="G231" s="80">
        <v>12</v>
      </c>
      <c r="H231" s="80">
        <v>3536</v>
      </c>
      <c r="I231" s="80">
        <v>3.3936700000000001E-3</v>
      </c>
      <c r="J231" s="80">
        <v>3.3231799999999998E-3</v>
      </c>
      <c r="L231" s="83">
        <v>1</v>
      </c>
      <c r="M231" s="83">
        <v>230</v>
      </c>
      <c r="N231" s="85">
        <v>9.7501599999999992E-6</v>
      </c>
      <c r="O231" s="83">
        <v>230</v>
      </c>
      <c r="P231" s="85">
        <v>1.95003E-5</v>
      </c>
      <c r="Q231" s="83">
        <v>230</v>
      </c>
      <c r="R231" s="85">
        <v>8.4784E-8</v>
      </c>
      <c r="S231" s="85">
        <v>8.4791999999999996E-8</v>
      </c>
    </row>
    <row r="232" spans="2:19" x14ac:dyDescent="0.2">
      <c r="B232" s="33"/>
      <c r="C232" s="80">
        <v>0.97670000000000001</v>
      </c>
      <c r="D232" s="80">
        <v>3535</v>
      </c>
      <c r="E232" s="80">
        <v>6</v>
      </c>
      <c r="F232" s="80">
        <v>3529</v>
      </c>
      <c r="G232" s="80">
        <v>12</v>
      </c>
      <c r="H232" s="80">
        <v>3541</v>
      </c>
      <c r="I232" s="80">
        <v>3.38887E-3</v>
      </c>
      <c r="J232" s="80">
        <v>3.3231799999999998E-3</v>
      </c>
      <c r="L232" s="83">
        <v>1</v>
      </c>
      <c r="M232" s="83">
        <v>231</v>
      </c>
      <c r="N232" s="85">
        <v>9.7925499999999999E-6</v>
      </c>
      <c r="O232" s="83">
        <v>231</v>
      </c>
      <c r="P232" s="85">
        <v>1.95851E-5</v>
      </c>
      <c r="Q232" s="83">
        <v>231</v>
      </c>
      <c r="R232" s="85">
        <v>8.4784E-8</v>
      </c>
      <c r="S232" s="85">
        <v>8.4791999999999996E-8</v>
      </c>
    </row>
    <row r="233" spans="2:19" x14ac:dyDescent="0.2">
      <c r="B233" s="33"/>
      <c r="C233" s="80">
        <v>0.97650000000000003</v>
      </c>
      <c r="D233" s="80">
        <v>3536</v>
      </c>
      <c r="E233" s="80">
        <v>6</v>
      </c>
      <c r="F233" s="80">
        <v>3530</v>
      </c>
      <c r="G233" s="80">
        <v>12</v>
      </c>
      <c r="H233" s="80">
        <v>3542</v>
      </c>
      <c r="I233" s="80">
        <v>3.38792E-3</v>
      </c>
      <c r="J233" s="80">
        <v>3.3231799999999998E-3</v>
      </c>
      <c r="L233" s="83">
        <v>1</v>
      </c>
      <c r="M233" s="83">
        <v>232</v>
      </c>
      <c r="N233" s="85">
        <v>9.8349400000000007E-6</v>
      </c>
      <c r="O233" s="83">
        <v>232</v>
      </c>
      <c r="P233" s="85">
        <v>1.9669899999999999E-5</v>
      </c>
      <c r="Q233" s="83">
        <v>232</v>
      </c>
      <c r="R233" s="85">
        <v>8.4784E-8</v>
      </c>
      <c r="S233" s="85">
        <v>8.4791999999999996E-8</v>
      </c>
    </row>
    <row r="234" spans="2:19" x14ac:dyDescent="0.2">
      <c r="B234" s="33"/>
      <c r="C234" s="80">
        <v>0.97640000000000005</v>
      </c>
      <c r="D234" s="80">
        <v>3537</v>
      </c>
      <c r="E234" s="80">
        <v>6</v>
      </c>
      <c r="F234" s="80">
        <v>3531</v>
      </c>
      <c r="G234" s="80">
        <v>12</v>
      </c>
      <c r="H234" s="80">
        <v>3543</v>
      </c>
      <c r="I234" s="80">
        <v>3.3869600000000001E-3</v>
      </c>
      <c r="J234" s="80">
        <v>3.3231799999999998E-3</v>
      </c>
      <c r="L234" s="83">
        <v>1</v>
      </c>
      <c r="M234" s="83">
        <v>233</v>
      </c>
      <c r="N234" s="85">
        <v>9.8773400000000005E-6</v>
      </c>
      <c r="O234" s="83">
        <v>233</v>
      </c>
      <c r="P234" s="85">
        <v>1.9754699999999999E-5</v>
      </c>
      <c r="Q234" s="83">
        <v>233</v>
      </c>
      <c r="R234" s="85">
        <v>8.4784E-8</v>
      </c>
      <c r="S234" s="85">
        <v>8.4791999999999996E-8</v>
      </c>
    </row>
    <row r="235" spans="2:19" x14ac:dyDescent="0.2">
      <c r="B235" s="33"/>
      <c r="C235" s="80">
        <v>0.97629999999999995</v>
      </c>
      <c r="D235" s="80">
        <v>3541</v>
      </c>
      <c r="E235" s="80">
        <v>6</v>
      </c>
      <c r="F235" s="80">
        <v>3535</v>
      </c>
      <c r="G235" s="80">
        <v>12</v>
      </c>
      <c r="H235" s="80">
        <v>3547</v>
      </c>
      <c r="I235" s="80">
        <v>3.3831400000000002E-3</v>
      </c>
      <c r="J235" s="80">
        <v>3.3231799999999998E-3</v>
      </c>
      <c r="L235" s="83">
        <v>1</v>
      </c>
      <c r="M235" s="83">
        <v>234</v>
      </c>
      <c r="N235" s="85">
        <v>9.9197299999999996E-6</v>
      </c>
      <c r="O235" s="83">
        <v>234</v>
      </c>
      <c r="P235" s="85">
        <v>1.9839499999999999E-5</v>
      </c>
      <c r="Q235" s="83">
        <v>234</v>
      </c>
      <c r="R235" s="85">
        <v>8.4784E-8</v>
      </c>
      <c r="S235" s="85">
        <v>8.4791999999999996E-8</v>
      </c>
    </row>
    <row r="236" spans="2:19" x14ac:dyDescent="0.2">
      <c r="B236" s="33"/>
      <c r="C236" s="80">
        <v>0.97619999999999996</v>
      </c>
      <c r="D236" s="80">
        <v>3543</v>
      </c>
      <c r="E236" s="80">
        <v>6</v>
      </c>
      <c r="F236" s="80">
        <v>3537</v>
      </c>
      <c r="G236" s="80">
        <v>12</v>
      </c>
      <c r="H236" s="80">
        <v>3549</v>
      </c>
      <c r="I236" s="80">
        <v>3.3812299999999998E-3</v>
      </c>
      <c r="J236" s="80">
        <v>3.3231799999999998E-3</v>
      </c>
      <c r="L236" s="83">
        <v>1</v>
      </c>
      <c r="M236" s="83">
        <v>235</v>
      </c>
      <c r="N236" s="85">
        <v>9.9621200000000004E-6</v>
      </c>
      <c r="O236" s="83">
        <v>235</v>
      </c>
      <c r="P236" s="85">
        <v>1.9924200000000001E-5</v>
      </c>
      <c r="Q236" s="83">
        <v>235</v>
      </c>
      <c r="R236" s="85">
        <v>8.4784E-8</v>
      </c>
      <c r="S236" s="85">
        <v>8.4791999999999996E-8</v>
      </c>
    </row>
    <row r="237" spans="2:19" x14ac:dyDescent="0.2">
      <c r="B237" s="33"/>
      <c r="C237" s="80">
        <v>0.97609999999999997</v>
      </c>
      <c r="D237" s="80">
        <v>3545</v>
      </c>
      <c r="E237" s="80">
        <v>6</v>
      </c>
      <c r="F237" s="80">
        <v>3539</v>
      </c>
      <c r="G237" s="80">
        <v>12</v>
      </c>
      <c r="H237" s="80">
        <v>3551</v>
      </c>
      <c r="I237" s="80">
        <v>3.3793299999999998E-3</v>
      </c>
      <c r="J237" s="80">
        <v>3.3231799999999998E-3</v>
      </c>
      <c r="L237" s="83">
        <v>1</v>
      </c>
      <c r="M237" s="83">
        <v>236</v>
      </c>
      <c r="N237" s="85">
        <v>1.0004500000000001E-5</v>
      </c>
      <c r="O237" s="83">
        <v>236</v>
      </c>
      <c r="P237" s="85">
        <v>2.0009000000000001E-5</v>
      </c>
      <c r="Q237" s="83">
        <v>236</v>
      </c>
      <c r="R237" s="85">
        <v>8.4784E-8</v>
      </c>
      <c r="S237" s="85">
        <v>8.4791999999999996E-8</v>
      </c>
    </row>
    <row r="238" spans="2:19" x14ac:dyDescent="0.2">
      <c r="B238" s="33"/>
      <c r="C238" s="80">
        <v>0.97599999999999998</v>
      </c>
      <c r="D238" s="80">
        <v>3547</v>
      </c>
      <c r="E238" s="80">
        <v>6</v>
      </c>
      <c r="F238" s="80">
        <v>3541</v>
      </c>
      <c r="G238" s="80">
        <v>12</v>
      </c>
      <c r="H238" s="80">
        <v>3553</v>
      </c>
      <c r="I238" s="80">
        <v>3.3774299999999998E-3</v>
      </c>
      <c r="J238" s="80">
        <v>3.3231799999999998E-3</v>
      </c>
      <c r="L238" s="83">
        <v>1</v>
      </c>
      <c r="M238" s="83">
        <v>237</v>
      </c>
      <c r="N238" s="85">
        <v>1.00469E-5</v>
      </c>
      <c r="O238" s="83">
        <v>237</v>
      </c>
      <c r="P238" s="85">
        <v>2.0093800000000001E-5</v>
      </c>
      <c r="Q238" s="83">
        <v>237</v>
      </c>
      <c r="R238" s="85">
        <v>8.4784E-8</v>
      </c>
      <c r="S238" s="85">
        <v>8.4791999999999996E-8</v>
      </c>
    </row>
    <row r="239" spans="2:19" x14ac:dyDescent="0.2">
      <c r="B239" s="33"/>
      <c r="C239" s="80">
        <v>0.97589999999999999</v>
      </c>
      <c r="D239" s="80">
        <v>3549</v>
      </c>
      <c r="E239" s="80">
        <v>6</v>
      </c>
      <c r="F239" s="80">
        <v>3543</v>
      </c>
      <c r="G239" s="80">
        <v>12</v>
      </c>
      <c r="H239" s="80">
        <v>3555</v>
      </c>
      <c r="I239" s="80">
        <v>3.3755299999999999E-3</v>
      </c>
      <c r="J239" s="80">
        <v>3.3231799999999998E-3</v>
      </c>
      <c r="L239" s="83">
        <v>1</v>
      </c>
      <c r="M239" s="83">
        <v>238</v>
      </c>
      <c r="N239" s="85">
        <v>1.00893E-5</v>
      </c>
      <c r="O239" s="83">
        <v>238</v>
      </c>
      <c r="P239" s="85">
        <v>2.01786E-5</v>
      </c>
      <c r="Q239" s="83">
        <v>238</v>
      </c>
      <c r="R239" s="85">
        <v>8.4784100000000005E-8</v>
      </c>
      <c r="S239" s="85">
        <v>8.4791999999999996E-8</v>
      </c>
    </row>
    <row r="240" spans="2:19" x14ac:dyDescent="0.2">
      <c r="B240" s="33"/>
      <c r="C240" s="80">
        <v>0.9758</v>
      </c>
      <c r="D240" s="80">
        <v>3551</v>
      </c>
      <c r="E240" s="80">
        <v>6</v>
      </c>
      <c r="F240" s="80">
        <v>3545</v>
      </c>
      <c r="G240" s="80">
        <v>12</v>
      </c>
      <c r="H240" s="80">
        <v>3557</v>
      </c>
      <c r="I240" s="80">
        <v>3.3736299999999999E-3</v>
      </c>
      <c r="J240" s="80">
        <v>3.3231799999999998E-3</v>
      </c>
      <c r="L240" s="83">
        <v>1</v>
      </c>
      <c r="M240" s="83">
        <v>239</v>
      </c>
      <c r="N240" s="85">
        <v>1.01317E-5</v>
      </c>
      <c r="O240" s="83">
        <v>239</v>
      </c>
      <c r="P240" s="85">
        <v>2.02634E-5</v>
      </c>
      <c r="Q240" s="83">
        <v>239</v>
      </c>
      <c r="R240" s="85">
        <v>8.4784100000000005E-8</v>
      </c>
      <c r="S240" s="85">
        <v>8.4791999999999996E-8</v>
      </c>
    </row>
    <row r="241" spans="2:19" x14ac:dyDescent="0.2">
      <c r="B241" s="33"/>
      <c r="C241" s="80">
        <v>0.97570000000000001</v>
      </c>
      <c r="D241" s="80">
        <v>3554</v>
      </c>
      <c r="E241" s="80">
        <v>6</v>
      </c>
      <c r="F241" s="80">
        <v>3548</v>
      </c>
      <c r="G241" s="80">
        <v>12</v>
      </c>
      <c r="H241" s="80">
        <v>3560</v>
      </c>
      <c r="I241" s="80">
        <v>3.3707899999999998E-3</v>
      </c>
      <c r="J241" s="80">
        <v>3.3231799999999998E-3</v>
      </c>
      <c r="L241" s="83">
        <v>1</v>
      </c>
      <c r="M241" s="83">
        <v>240</v>
      </c>
      <c r="N241" s="85">
        <v>1.01741E-5</v>
      </c>
      <c r="O241" s="83">
        <v>240</v>
      </c>
      <c r="P241" s="85">
        <v>2.0348199999999999E-5</v>
      </c>
      <c r="Q241" s="83">
        <v>240</v>
      </c>
      <c r="R241" s="85">
        <v>8.4784100000000005E-8</v>
      </c>
      <c r="S241" s="85">
        <v>8.4791999999999996E-8</v>
      </c>
    </row>
    <row r="242" spans="2:19" x14ac:dyDescent="0.2">
      <c r="B242" s="33"/>
      <c r="C242" s="80">
        <v>0.97560000000000002</v>
      </c>
      <c r="D242" s="80">
        <v>3555</v>
      </c>
      <c r="E242" s="80">
        <v>6</v>
      </c>
      <c r="F242" s="80">
        <v>3549</v>
      </c>
      <c r="G242" s="80">
        <v>12</v>
      </c>
      <c r="H242" s="80">
        <v>3561</v>
      </c>
      <c r="I242" s="80">
        <v>3.3698399999999998E-3</v>
      </c>
      <c r="J242" s="80">
        <v>3.3231799999999998E-3</v>
      </c>
      <c r="L242" s="83">
        <v>1</v>
      </c>
      <c r="M242" s="83">
        <v>241</v>
      </c>
      <c r="N242" s="85">
        <v>1.02165E-5</v>
      </c>
      <c r="O242" s="83">
        <v>241</v>
      </c>
      <c r="P242" s="85">
        <v>2.0432999999999999E-5</v>
      </c>
      <c r="Q242" s="83">
        <v>241</v>
      </c>
      <c r="R242" s="85">
        <v>8.4784100000000005E-8</v>
      </c>
      <c r="S242" s="85">
        <v>8.4791999999999996E-8</v>
      </c>
    </row>
    <row r="243" spans="2:19" x14ac:dyDescent="0.2">
      <c r="B243" s="33"/>
      <c r="C243" s="80">
        <v>0.97550000000000003</v>
      </c>
      <c r="D243" s="80">
        <v>3557</v>
      </c>
      <c r="E243" s="80">
        <v>6</v>
      </c>
      <c r="F243" s="80">
        <v>3551</v>
      </c>
      <c r="G243" s="80">
        <v>12</v>
      </c>
      <c r="H243" s="80">
        <v>3563</v>
      </c>
      <c r="I243" s="80">
        <v>3.3679500000000002E-3</v>
      </c>
      <c r="J243" s="80">
        <v>3.3231799999999998E-3</v>
      </c>
      <c r="L243" s="83">
        <v>1</v>
      </c>
      <c r="M243" s="83">
        <v>242</v>
      </c>
      <c r="N243" s="85">
        <v>1.0258899999999999E-5</v>
      </c>
      <c r="O243" s="83">
        <v>242</v>
      </c>
      <c r="P243" s="85">
        <v>2.0517799999999999E-5</v>
      </c>
      <c r="Q243" s="83">
        <v>242</v>
      </c>
      <c r="R243" s="85">
        <v>8.4784100000000005E-8</v>
      </c>
      <c r="S243" s="85">
        <v>8.4791999999999996E-8</v>
      </c>
    </row>
    <row r="244" spans="2:19" x14ac:dyDescent="0.2">
      <c r="B244" s="33"/>
      <c r="C244" s="80">
        <v>0.97540000000000004</v>
      </c>
      <c r="D244" s="80">
        <v>3558</v>
      </c>
      <c r="E244" s="80">
        <v>6</v>
      </c>
      <c r="F244" s="80">
        <v>3552</v>
      </c>
      <c r="G244" s="80">
        <v>12</v>
      </c>
      <c r="H244" s="80">
        <v>3564</v>
      </c>
      <c r="I244" s="80">
        <v>3.3670000000000002E-3</v>
      </c>
      <c r="J244" s="80">
        <v>3.3231799999999998E-3</v>
      </c>
      <c r="L244" s="83">
        <v>1</v>
      </c>
      <c r="M244" s="83">
        <v>243</v>
      </c>
      <c r="N244" s="85">
        <v>1.0301300000000001E-5</v>
      </c>
      <c r="O244" s="83">
        <v>243</v>
      </c>
      <c r="P244" s="85">
        <v>2.0602500000000001E-5</v>
      </c>
      <c r="Q244" s="83">
        <v>243</v>
      </c>
      <c r="R244" s="85">
        <v>8.4784100000000005E-8</v>
      </c>
      <c r="S244" s="85">
        <v>8.4791999999999996E-8</v>
      </c>
    </row>
    <row r="245" spans="2:19" x14ac:dyDescent="0.2">
      <c r="B245" s="33"/>
      <c r="C245" s="80">
        <v>0.97529999999999994</v>
      </c>
      <c r="D245" s="80">
        <v>3561</v>
      </c>
      <c r="E245" s="80">
        <v>6</v>
      </c>
      <c r="F245" s="80">
        <v>3555</v>
      </c>
      <c r="G245" s="80">
        <v>12</v>
      </c>
      <c r="H245" s="80">
        <v>3567</v>
      </c>
      <c r="I245" s="80">
        <v>3.3641700000000001E-3</v>
      </c>
      <c r="J245" s="80">
        <v>3.3231799999999998E-3</v>
      </c>
      <c r="L245" s="83">
        <v>1</v>
      </c>
      <c r="M245" s="83">
        <v>244</v>
      </c>
      <c r="N245" s="85">
        <v>1.0343700000000001E-5</v>
      </c>
      <c r="O245" s="83">
        <v>244</v>
      </c>
      <c r="P245" s="85">
        <v>2.0687300000000001E-5</v>
      </c>
      <c r="Q245" s="83">
        <v>244</v>
      </c>
      <c r="R245" s="85">
        <v>8.4784100000000005E-8</v>
      </c>
      <c r="S245" s="85">
        <v>8.4791999999999996E-8</v>
      </c>
    </row>
    <row r="246" spans="2:19" x14ac:dyDescent="0.2">
      <c r="B246" s="33"/>
      <c r="C246" s="80">
        <v>0.97519999999999996</v>
      </c>
      <c r="D246" s="80">
        <v>3569</v>
      </c>
      <c r="E246" s="80">
        <v>6</v>
      </c>
      <c r="F246" s="80">
        <v>3563</v>
      </c>
      <c r="G246" s="80">
        <v>12</v>
      </c>
      <c r="H246" s="80">
        <v>3575</v>
      </c>
      <c r="I246" s="80">
        <v>3.3566400000000001E-3</v>
      </c>
      <c r="J246" s="80">
        <v>3.3231799999999998E-3</v>
      </c>
      <c r="L246" s="83">
        <v>1</v>
      </c>
      <c r="M246" s="83">
        <v>245</v>
      </c>
      <c r="N246" s="85">
        <v>1.03861E-5</v>
      </c>
      <c r="O246" s="83">
        <v>245</v>
      </c>
      <c r="P246" s="85">
        <v>2.0772100000000001E-5</v>
      </c>
      <c r="Q246" s="83">
        <v>245</v>
      </c>
      <c r="R246" s="85">
        <v>8.4784100000000005E-8</v>
      </c>
      <c r="S246" s="85">
        <v>8.4791999999999996E-8</v>
      </c>
    </row>
    <row r="247" spans="2:19" x14ac:dyDescent="0.2">
      <c r="B247" s="33"/>
      <c r="C247" s="80">
        <v>0.97509999999999997</v>
      </c>
      <c r="D247" s="80">
        <v>3570</v>
      </c>
      <c r="E247" s="80">
        <v>6</v>
      </c>
      <c r="F247" s="80">
        <v>3564</v>
      </c>
      <c r="G247" s="80">
        <v>12</v>
      </c>
      <c r="H247" s="80">
        <v>3576</v>
      </c>
      <c r="I247" s="80">
        <v>3.3557000000000001E-3</v>
      </c>
      <c r="J247" s="80">
        <v>3.3231799999999998E-3</v>
      </c>
      <c r="L247" s="83">
        <v>1</v>
      </c>
      <c r="M247" s="83">
        <v>246</v>
      </c>
      <c r="N247" s="85">
        <v>1.04284E-5</v>
      </c>
      <c r="O247" s="83">
        <v>246</v>
      </c>
      <c r="P247" s="85">
        <v>2.08569E-5</v>
      </c>
      <c r="Q247" s="83">
        <v>246</v>
      </c>
      <c r="R247" s="85">
        <v>8.4784100000000005E-8</v>
      </c>
      <c r="S247" s="85">
        <v>8.4791999999999996E-8</v>
      </c>
    </row>
    <row r="248" spans="2:19" x14ac:dyDescent="0.2">
      <c r="B248" s="33"/>
      <c r="C248" s="80">
        <v>0.97499999999999998</v>
      </c>
      <c r="D248" s="80">
        <v>3571</v>
      </c>
      <c r="E248" s="80">
        <v>6</v>
      </c>
      <c r="F248" s="80">
        <v>3565</v>
      </c>
      <c r="G248" s="80">
        <v>12</v>
      </c>
      <c r="H248" s="80">
        <v>3577</v>
      </c>
      <c r="I248" s="80">
        <v>3.35477E-3</v>
      </c>
      <c r="J248" s="80">
        <v>3.3231799999999998E-3</v>
      </c>
      <c r="L248" s="83">
        <v>1</v>
      </c>
      <c r="M248" s="83">
        <v>247</v>
      </c>
      <c r="N248" s="85">
        <v>1.04708E-5</v>
      </c>
      <c r="O248" s="83">
        <v>247</v>
      </c>
      <c r="P248" s="85">
        <v>2.09417E-5</v>
      </c>
      <c r="Q248" s="83">
        <v>247</v>
      </c>
      <c r="R248" s="85">
        <v>8.4784100000000005E-8</v>
      </c>
      <c r="S248" s="85">
        <v>8.4791999999999996E-8</v>
      </c>
    </row>
    <row r="249" spans="2:19" x14ac:dyDescent="0.2">
      <c r="B249" s="33"/>
      <c r="C249" s="80">
        <v>0.97489999999999999</v>
      </c>
      <c r="D249" s="80">
        <v>3575</v>
      </c>
      <c r="E249" s="80">
        <v>6</v>
      </c>
      <c r="F249" s="80">
        <v>3569</v>
      </c>
      <c r="G249" s="80">
        <v>12</v>
      </c>
      <c r="H249" s="80">
        <v>3581</v>
      </c>
      <c r="I249" s="80">
        <v>3.3510200000000001E-3</v>
      </c>
      <c r="J249" s="80">
        <v>3.3231799999999998E-3</v>
      </c>
      <c r="L249" s="83">
        <v>1</v>
      </c>
      <c r="M249" s="83">
        <v>248</v>
      </c>
      <c r="N249" s="85">
        <v>1.05132E-5</v>
      </c>
      <c r="O249" s="83">
        <v>248</v>
      </c>
      <c r="P249" s="85">
        <v>2.1026499999999999E-5</v>
      </c>
      <c r="Q249" s="83">
        <v>248</v>
      </c>
      <c r="R249" s="85">
        <v>8.4784199999999998E-8</v>
      </c>
      <c r="S249" s="85">
        <v>8.4791999999999996E-8</v>
      </c>
    </row>
    <row r="250" spans="2:19" x14ac:dyDescent="0.2">
      <c r="B250" s="33"/>
      <c r="C250" s="80">
        <v>0.9748</v>
      </c>
      <c r="D250" s="80">
        <v>3577</v>
      </c>
      <c r="E250" s="80">
        <v>6</v>
      </c>
      <c r="F250" s="80">
        <v>3571</v>
      </c>
      <c r="G250" s="80">
        <v>12</v>
      </c>
      <c r="H250" s="80">
        <v>3583</v>
      </c>
      <c r="I250" s="80">
        <v>3.34915E-3</v>
      </c>
      <c r="J250" s="80">
        <v>3.3231799999999998E-3</v>
      </c>
      <c r="L250" s="83">
        <v>1</v>
      </c>
      <c r="M250" s="83">
        <v>249</v>
      </c>
      <c r="N250" s="85">
        <v>1.0555599999999999E-5</v>
      </c>
      <c r="O250" s="83">
        <v>249</v>
      </c>
      <c r="P250" s="85">
        <v>2.1111299999999999E-5</v>
      </c>
      <c r="Q250" s="83">
        <v>249</v>
      </c>
      <c r="R250" s="85">
        <v>8.4784199999999998E-8</v>
      </c>
      <c r="S250" s="85">
        <v>8.4791999999999996E-8</v>
      </c>
    </row>
    <row r="251" spans="2:19" x14ac:dyDescent="0.2">
      <c r="B251" s="33"/>
      <c r="C251" s="80">
        <v>0.97470000000000001</v>
      </c>
      <c r="D251" s="80">
        <v>3581</v>
      </c>
      <c r="E251" s="80">
        <v>6</v>
      </c>
      <c r="F251" s="80">
        <v>3575</v>
      </c>
      <c r="G251" s="80">
        <v>12</v>
      </c>
      <c r="H251" s="80">
        <v>3587</v>
      </c>
      <c r="I251" s="80">
        <v>3.3454100000000001E-3</v>
      </c>
      <c r="J251" s="80">
        <v>3.3231799999999998E-3</v>
      </c>
      <c r="L251" s="83">
        <v>1</v>
      </c>
      <c r="M251" s="83">
        <v>250</v>
      </c>
      <c r="N251" s="85">
        <v>1.0597999999999999E-5</v>
      </c>
      <c r="O251" s="83">
        <v>250</v>
      </c>
      <c r="P251" s="85">
        <v>2.1195999999999998E-5</v>
      </c>
      <c r="Q251" s="83">
        <v>250</v>
      </c>
      <c r="R251" s="85">
        <v>8.4784199999999998E-8</v>
      </c>
      <c r="S251" s="85">
        <v>8.4791999999999996E-8</v>
      </c>
    </row>
    <row r="252" spans="2:19" x14ac:dyDescent="0.2">
      <c r="B252" s="33"/>
      <c r="C252" s="80">
        <v>0.97450000000000003</v>
      </c>
      <c r="D252" s="80">
        <v>3588</v>
      </c>
      <c r="E252" s="80">
        <v>6</v>
      </c>
      <c r="F252" s="80">
        <v>3582</v>
      </c>
      <c r="G252" s="80">
        <v>12</v>
      </c>
      <c r="H252" s="80">
        <v>3594</v>
      </c>
      <c r="I252" s="80">
        <v>3.3389000000000001E-3</v>
      </c>
      <c r="J252" s="80">
        <v>3.3231799999999998E-3</v>
      </c>
      <c r="L252" s="83">
        <v>1</v>
      </c>
      <c r="M252" s="83">
        <v>251</v>
      </c>
      <c r="N252" s="85">
        <v>1.0640400000000001E-5</v>
      </c>
      <c r="O252" s="83">
        <v>251</v>
      </c>
      <c r="P252" s="85">
        <v>2.1280800000000001E-5</v>
      </c>
      <c r="Q252" s="83">
        <v>251</v>
      </c>
      <c r="R252" s="85">
        <v>8.4784199999999998E-8</v>
      </c>
      <c r="S252" s="85">
        <v>8.4791999999999996E-8</v>
      </c>
    </row>
    <row r="253" spans="2:19" x14ac:dyDescent="0.2">
      <c r="B253" s="33"/>
      <c r="C253" s="80">
        <v>0.97430000000000005</v>
      </c>
      <c r="D253" s="80">
        <v>3591</v>
      </c>
      <c r="E253" s="80">
        <v>6</v>
      </c>
      <c r="F253" s="80">
        <v>3585</v>
      </c>
      <c r="G253" s="80">
        <v>12</v>
      </c>
      <c r="H253" s="80">
        <v>3597</v>
      </c>
      <c r="I253" s="80">
        <v>3.3361100000000002E-3</v>
      </c>
      <c r="J253" s="80">
        <v>3.3231799999999998E-3</v>
      </c>
      <c r="L253" s="83">
        <v>1</v>
      </c>
      <c r="M253" s="83">
        <v>252</v>
      </c>
      <c r="N253" s="85">
        <v>1.06828E-5</v>
      </c>
      <c r="O253" s="83">
        <v>252</v>
      </c>
      <c r="P253" s="85">
        <v>2.1365600000000001E-5</v>
      </c>
      <c r="Q253" s="83">
        <v>252</v>
      </c>
      <c r="R253" s="85">
        <v>8.4784199999999998E-8</v>
      </c>
      <c r="S253" s="85">
        <v>8.4791999999999996E-8</v>
      </c>
    </row>
    <row r="254" spans="2:19" x14ac:dyDescent="0.2">
      <c r="B254" s="33"/>
      <c r="C254" s="80">
        <v>0.97419999999999995</v>
      </c>
      <c r="D254" s="80">
        <v>3599</v>
      </c>
      <c r="E254" s="80">
        <v>6</v>
      </c>
      <c r="F254" s="80">
        <v>3593</v>
      </c>
      <c r="G254" s="80">
        <v>12</v>
      </c>
      <c r="H254" s="80">
        <v>3605</v>
      </c>
      <c r="I254" s="80">
        <v>3.3287099999999999E-3</v>
      </c>
      <c r="J254" s="80">
        <v>3.3231799999999998E-3</v>
      </c>
      <c r="L254" s="83">
        <v>1</v>
      </c>
      <c r="M254" s="83">
        <v>253</v>
      </c>
      <c r="N254" s="85">
        <v>1.07252E-5</v>
      </c>
      <c r="O254" s="83">
        <v>253</v>
      </c>
      <c r="P254" s="85">
        <v>2.14504E-5</v>
      </c>
      <c r="Q254" s="83">
        <v>253</v>
      </c>
      <c r="R254" s="85">
        <v>8.4784199999999998E-8</v>
      </c>
      <c r="S254" s="85">
        <v>8.4791999999999996E-8</v>
      </c>
    </row>
    <row r="255" spans="2:19" x14ac:dyDescent="0.2">
      <c r="B255" s="33"/>
      <c r="C255" s="80">
        <v>0.97399999999999998</v>
      </c>
      <c r="D255" s="80">
        <v>3600</v>
      </c>
      <c r="E255" s="80">
        <v>6</v>
      </c>
      <c r="F255" s="80">
        <v>3594</v>
      </c>
      <c r="G255" s="80">
        <v>12</v>
      </c>
      <c r="H255" s="80">
        <v>3606</v>
      </c>
      <c r="I255" s="80">
        <v>3.3277900000000002E-3</v>
      </c>
      <c r="J255" s="80">
        <v>3.3231799999999998E-3</v>
      </c>
      <c r="L255" s="83">
        <v>1</v>
      </c>
      <c r="M255" s="83">
        <v>254</v>
      </c>
      <c r="N255" s="85">
        <v>1.07676E-5</v>
      </c>
      <c r="O255" s="83">
        <v>254</v>
      </c>
      <c r="P255" s="85">
        <v>2.15352E-5</v>
      </c>
      <c r="Q255" s="83">
        <v>254</v>
      </c>
      <c r="R255" s="85">
        <v>8.4784199999999998E-8</v>
      </c>
      <c r="S255" s="85">
        <v>8.4791999999999996E-8</v>
      </c>
    </row>
    <row r="256" spans="2:19" x14ac:dyDescent="0.2">
      <c r="B256" s="33"/>
      <c r="C256" s="80">
        <v>0.97389999999999999</v>
      </c>
      <c r="D256" s="80">
        <v>3602</v>
      </c>
      <c r="E256" s="80">
        <v>6</v>
      </c>
      <c r="F256" s="80">
        <v>3596</v>
      </c>
      <c r="G256" s="80">
        <v>12</v>
      </c>
      <c r="H256" s="80">
        <v>3608</v>
      </c>
      <c r="I256" s="80">
        <v>3.3259399999999999E-3</v>
      </c>
      <c r="J256" s="80">
        <v>3.3231799999999998E-3</v>
      </c>
      <c r="L256" s="83">
        <v>1</v>
      </c>
      <c r="M256" s="83">
        <v>255</v>
      </c>
      <c r="N256" s="85">
        <v>1.081E-5</v>
      </c>
      <c r="O256" s="83">
        <v>255</v>
      </c>
      <c r="P256" s="85">
        <v>2.162E-5</v>
      </c>
      <c r="Q256" s="83">
        <v>255</v>
      </c>
      <c r="R256" s="85">
        <v>8.4784199999999998E-8</v>
      </c>
      <c r="S256" s="85">
        <v>8.4791999999999996E-8</v>
      </c>
    </row>
    <row r="257" spans="2:19" x14ac:dyDescent="0.2">
      <c r="B257" s="33"/>
      <c r="C257" s="80">
        <v>0.9738</v>
      </c>
      <c r="D257" s="80">
        <v>3605</v>
      </c>
      <c r="E257" s="80">
        <v>6</v>
      </c>
      <c r="F257" s="80">
        <v>3599</v>
      </c>
      <c r="G257" s="80">
        <v>12</v>
      </c>
      <c r="H257" s="80">
        <v>3611</v>
      </c>
      <c r="I257" s="80">
        <v>3.3231799999999998E-3</v>
      </c>
      <c r="J257" s="80">
        <v>3.3231799999999998E-3</v>
      </c>
      <c r="L257" s="83">
        <v>1</v>
      </c>
      <c r="M257" s="83">
        <v>256</v>
      </c>
      <c r="N257" s="85">
        <v>1.08524E-5</v>
      </c>
      <c r="O257" s="83">
        <v>256</v>
      </c>
      <c r="P257" s="85">
        <v>2.1704799999999999E-5</v>
      </c>
      <c r="Q257" s="83">
        <v>256</v>
      </c>
      <c r="R257" s="85">
        <v>8.4784199999999998E-8</v>
      </c>
      <c r="S257" s="85">
        <v>8.4791999999999996E-8</v>
      </c>
    </row>
    <row r="258" spans="2:19" x14ac:dyDescent="0.2">
      <c r="B258" s="33"/>
      <c r="C258" s="80">
        <v>0.97370000000000001</v>
      </c>
      <c r="D258" s="80">
        <v>3608</v>
      </c>
      <c r="E258" s="80">
        <v>8</v>
      </c>
      <c r="F258" s="80">
        <v>3600</v>
      </c>
      <c r="G258" s="80">
        <v>16</v>
      </c>
      <c r="H258" s="80">
        <v>3616</v>
      </c>
      <c r="I258" s="80">
        <v>4.4247799999999997E-3</v>
      </c>
      <c r="J258" s="80">
        <v>4.4004400000000003E-3</v>
      </c>
      <c r="L258" s="83">
        <v>1</v>
      </c>
      <c r="M258" s="83">
        <v>257</v>
      </c>
      <c r="N258" s="85">
        <v>1.0894799999999999E-5</v>
      </c>
      <c r="O258" s="83">
        <v>257</v>
      </c>
      <c r="P258" s="85">
        <v>2.1789499999999999E-5</v>
      </c>
      <c r="Q258" s="83">
        <v>257</v>
      </c>
      <c r="R258" s="85">
        <v>8.4784199999999998E-8</v>
      </c>
      <c r="S258" s="85">
        <v>8.4791999999999996E-8</v>
      </c>
    </row>
    <row r="259" spans="2:19" x14ac:dyDescent="0.2">
      <c r="B259" s="33"/>
      <c r="C259" s="80">
        <v>0.97360000000000002</v>
      </c>
      <c r="D259" s="80">
        <v>3609</v>
      </c>
      <c r="E259" s="80">
        <v>8</v>
      </c>
      <c r="F259" s="80">
        <v>3601</v>
      </c>
      <c r="G259" s="80">
        <v>16</v>
      </c>
      <c r="H259" s="80">
        <v>3617</v>
      </c>
      <c r="I259" s="80">
        <v>4.42356E-3</v>
      </c>
      <c r="J259" s="80">
        <v>4.4004400000000003E-3</v>
      </c>
      <c r="L259" s="83">
        <v>1</v>
      </c>
      <c r="M259" s="83">
        <v>258</v>
      </c>
      <c r="N259" s="85">
        <v>1.0937199999999999E-5</v>
      </c>
      <c r="O259" s="83">
        <v>258</v>
      </c>
      <c r="P259" s="85">
        <v>2.1874300000000002E-5</v>
      </c>
      <c r="Q259" s="83">
        <v>258</v>
      </c>
      <c r="R259" s="85">
        <v>8.4784199999999998E-8</v>
      </c>
      <c r="S259" s="85">
        <v>8.4791999999999996E-8</v>
      </c>
    </row>
    <row r="260" spans="2:19" x14ac:dyDescent="0.2">
      <c r="B260" s="33"/>
      <c r="C260" s="80">
        <v>0.97350000000000003</v>
      </c>
      <c r="D260" s="80">
        <v>3611</v>
      </c>
      <c r="E260" s="80">
        <v>8</v>
      </c>
      <c r="F260" s="80">
        <v>3603</v>
      </c>
      <c r="G260" s="80">
        <v>16</v>
      </c>
      <c r="H260" s="80">
        <v>3619</v>
      </c>
      <c r="I260" s="80">
        <v>4.4211099999999998E-3</v>
      </c>
      <c r="J260" s="80">
        <v>4.4004400000000003E-3</v>
      </c>
      <c r="L260" s="83">
        <v>1</v>
      </c>
      <c r="M260" s="83">
        <v>259</v>
      </c>
      <c r="N260" s="85">
        <v>1.0979600000000001E-5</v>
      </c>
      <c r="O260" s="83">
        <v>259</v>
      </c>
      <c r="P260" s="85">
        <v>2.1959100000000001E-5</v>
      </c>
      <c r="Q260" s="83">
        <v>259</v>
      </c>
      <c r="R260" s="85">
        <v>8.4784300000000003E-8</v>
      </c>
      <c r="S260" s="85">
        <v>8.4791999999999996E-8</v>
      </c>
    </row>
    <row r="261" spans="2:19" x14ac:dyDescent="0.2">
      <c r="B261" s="33"/>
      <c r="C261" s="80">
        <v>0.97340000000000004</v>
      </c>
      <c r="D261" s="80">
        <v>3612</v>
      </c>
      <c r="E261" s="80">
        <v>8</v>
      </c>
      <c r="F261" s="80">
        <v>3604</v>
      </c>
      <c r="G261" s="80">
        <v>16</v>
      </c>
      <c r="H261" s="80">
        <v>3620</v>
      </c>
      <c r="I261" s="80">
        <v>4.4198900000000001E-3</v>
      </c>
      <c r="J261" s="80">
        <v>4.4004400000000003E-3</v>
      </c>
      <c r="L261" s="83">
        <v>1</v>
      </c>
      <c r="M261" s="83">
        <v>260</v>
      </c>
      <c r="N261" s="85">
        <v>1.1022000000000001E-5</v>
      </c>
      <c r="O261" s="83">
        <v>260</v>
      </c>
      <c r="P261" s="85">
        <v>2.2043900000000001E-5</v>
      </c>
      <c r="Q261" s="83">
        <v>260</v>
      </c>
      <c r="R261" s="85">
        <v>8.4784300000000003E-8</v>
      </c>
      <c r="S261" s="85">
        <v>8.4791999999999996E-8</v>
      </c>
    </row>
    <row r="262" spans="2:19" x14ac:dyDescent="0.2">
      <c r="B262" s="33"/>
      <c r="C262" s="80">
        <v>0.97330000000000005</v>
      </c>
      <c r="D262" s="80">
        <v>3614</v>
      </c>
      <c r="E262" s="80">
        <v>8</v>
      </c>
      <c r="F262" s="80">
        <v>3606</v>
      </c>
      <c r="G262" s="80">
        <v>16</v>
      </c>
      <c r="H262" s="80">
        <v>3622</v>
      </c>
      <c r="I262" s="80">
        <v>4.4174499999999998E-3</v>
      </c>
      <c r="J262" s="80">
        <v>4.4004400000000003E-3</v>
      </c>
      <c r="L262" s="83">
        <v>1</v>
      </c>
      <c r="M262" s="83">
        <v>261</v>
      </c>
      <c r="N262" s="85">
        <v>1.10643E-5</v>
      </c>
      <c r="O262" s="83">
        <v>261</v>
      </c>
      <c r="P262" s="85">
        <v>2.21287E-5</v>
      </c>
      <c r="Q262" s="83">
        <v>261</v>
      </c>
      <c r="R262" s="85">
        <v>8.4784300000000003E-8</v>
      </c>
      <c r="S262" s="85">
        <v>8.4791999999999996E-8</v>
      </c>
    </row>
    <row r="263" spans="2:19" x14ac:dyDescent="0.2">
      <c r="B263" s="33"/>
      <c r="C263" s="80">
        <v>0.97319999999999995</v>
      </c>
      <c r="D263" s="80">
        <v>3616</v>
      </c>
      <c r="E263" s="80">
        <v>8</v>
      </c>
      <c r="F263" s="80">
        <v>3608</v>
      </c>
      <c r="G263" s="80">
        <v>16</v>
      </c>
      <c r="H263" s="80">
        <v>3624</v>
      </c>
      <c r="I263" s="80">
        <v>4.4150099999999996E-3</v>
      </c>
      <c r="J263" s="80">
        <v>4.4004400000000003E-3</v>
      </c>
      <c r="L263" s="83">
        <v>1</v>
      </c>
      <c r="M263" s="83">
        <v>262</v>
      </c>
      <c r="N263" s="85">
        <v>1.11067E-5</v>
      </c>
      <c r="O263" s="83">
        <v>262</v>
      </c>
      <c r="P263" s="85">
        <v>2.22135E-5</v>
      </c>
      <c r="Q263" s="83">
        <v>262</v>
      </c>
      <c r="R263" s="85">
        <v>8.4784300000000003E-8</v>
      </c>
      <c r="S263" s="85">
        <v>8.4791999999999996E-8</v>
      </c>
    </row>
    <row r="264" spans="2:19" x14ac:dyDescent="0.2">
      <c r="B264" s="33"/>
      <c r="C264" s="80">
        <v>0.97309999999999997</v>
      </c>
      <c r="D264" s="80">
        <v>3618</v>
      </c>
      <c r="E264" s="80">
        <v>8</v>
      </c>
      <c r="F264" s="80">
        <v>3610</v>
      </c>
      <c r="G264" s="80">
        <v>16</v>
      </c>
      <c r="H264" s="80">
        <v>3626</v>
      </c>
      <c r="I264" s="80">
        <v>4.4125800000000001E-3</v>
      </c>
      <c r="J264" s="80">
        <v>4.4004400000000003E-3</v>
      </c>
      <c r="L264" s="83">
        <v>1</v>
      </c>
      <c r="M264" s="83">
        <v>263</v>
      </c>
      <c r="N264" s="85">
        <v>1.11491E-5</v>
      </c>
      <c r="O264" s="83">
        <v>263</v>
      </c>
      <c r="P264" s="85">
        <v>2.22983E-5</v>
      </c>
      <c r="Q264" s="83">
        <v>263</v>
      </c>
      <c r="R264" s="85">
        <v>8.4784300000000003E-8</v>
      </c>
      <c r="S264" s="85">
        <v>8.4791999999999996E-8</v>
      </c>
    </row>
    <row r="265" spans="2:19" x14ac:dyDescent="0.2">
      <c r="B265" s="33"/>
      <c r="C265" s="80">
        <v>0.97299999999999998</v>
      </c>
      <c r="D265" s="80">
        <v>3622</v>
      </c>
      <c r="E265" s="80">
        <v>8</v>
      </c>
      <c r="F265" s="80">
        <v>3614</v>
      </c>
      <c r="G265" s="80">
        <v>16</v>
      </c>
      <c r="H265" s="80">
        <v>3630</v>
      </c>
      <c r="I265" s="80">
        <v>4.4077099999999996E-3</v>
      </c>
      <c r="J265" s="80">
        <v>4.4004400000000003E-3</v>
      </c>
      <c r="L265" s="83">
        <v>1</v>
      </c>
      <c r="M265" s="83">
        <v>264</v>
      </c>
      <c r="N265" s="85">
        <v>1.1191499999999999E-5</v>
      </c>
      <c r="O265" s="83">
        <v>264</v>
      </c>
      <c r="P265" s="85">
        <v>2.2383099999999999E-5</v>
      </c>
      <c r="Q265" s="83">
        <v>264</v>
      </c>
      <c r="R265" s="85">
        <v>8.4784300000000003E-8</v>
      </c>
      <c r="S265" s="85">
        <v>8.4791999999999996E-8</v>
      </c>
    </row>
    <row r="266" spans="2:19" x14ac:dyDescent="0.2">
      <c r="B266" s="33"/>
      <c r="C266" s="80">
        <v>0.97289999999999999</v>
      </c>
      <c r="D266" s="80">
        <v>3624</v>
      </c>
      <c r="E266" s="80">
        <v>8</v>
      </c>
      <c r="F266" s="80">
        <v>3616</v>
      </c>
      <c r="G266" s="80">
        <v>16</v>
      </c>
      <c r="H266" s="80">
        <v>3632</v>
      </c>
      <c r="I266" s="80">
        <v>4.4052900000000001E-3</v>
      </c>
      <c r="J266" s="80">
        <v>4.4004400000000003E-3</v>
      </c>
      <c r="L266" s="83">
        <v>1</v>
      </c>
      <c r="M266" s="83">
        <v>265</v>
      </c>
      <c r="N266" s="85">
        <v>1.1233899999999999E-5</v>
      </c>
      <c r="O266" s="83">
        <v>265</v>
      </c>
      <c r="P266" s="85">
        <v>2.2467799999999999E-5</v>
      </c>
      <c r="Q266" s="83">
        <v>265</v>
      </c>
      <c r="R266" s="85">
        <v>8.4784300000000003E-8</v>
      </c>
      <c r="S266" s="85">
        <v>8.4791999999999996E-8</v>
      </c>
    </row>
    <row r="267" spans="2:19" x14ac:dyDescent="0.2">
      <c r="B267" s="33"/>
      <c r="C267" s="80">
        <v>0.9728</v>
      </c>
      <c r="D267" s="80">
        <v>3625</v>
      </c>
      <c r="E267" s="80">
        <v>8</v>
      </c>
      <c r="F267" s="80">
        <v>3617</v>
      </c>
      <c r="G267" s="80">
        <v>16</v>
      </c>
      <c r="H267" s="80">
        <v>3633</v>
      </c>
      <c r="I267" s="80">
        <v>4.4040700000000004E-3</v>
      </c>
      <c r="J267" s="80">
        <v>4.4004400000000003E-3</v>
      </c>
      <c r="L267" s="83">
        <v>1</v>
      </c>
      <c r="M267" s="83">
        <v>266</v>
      </c>
      <c r="N267" s="85">
        <v>1.1276300000000001E-5</v>
      </c>
      <c r="O267" s="83">
        <v>266</v>
      </c>
      <c r="P267" s="85">
        <v>2.2552600000000002E-5</v>
      </c>
      <c r="Q267" s="83">
        <v>266</v>
      </c>
      <c r="R267" s="85">
        <v>8.4784300000000003E-8</v>
      </c>
      <c r="S267" s="85">
        <v>8.4791999999999996E-8</v>
      </c>
    </row>
    <row r="268" spans="2:19" x14ac:dyDescent="0.2">
      <c r="B268" s="33"/>
      <c r="C268" s="80">
        <v>0.97270000000000001</v>
      </c>
      <c r="D268" s="80">
        <v>3626</v>
      </c>
      <c r="E268" s="80">
        <v>8</v>
      </c>
      <c r="F268" s="80">
        <v>3618</v>
      </c>
      <c r="G268" s="80">
        <v>16</v>
      </c>
      <c r="H268" s="80">
        <v>3634</v>
      </c>
      <c r="I268" s="80">
        <v>4.4028599999999998E-3</v>
      </c>
      <c r="J268" s="80">
        <v>4.4004400000000003E-3</v>
      </c>
      <c r="L268" s="83">
        <v>1</v>
      </c>
      <c r="M268" s="83">
        <v>267</v>
      </c>
      <c r="N268" s="85">
        <v>1.1318700000000001E-5</v>
      </c>
      <c r="O268" s="83">
        <v>267</v>
      </c>
      <c r="P268" s="85">
        <v>2.2637400000000001E-5</v>
      </c>
      <c r="Q268" s="83">
        <v>267</v>
      </c>
      <c r="R268" s="85">
        <v>8.4784300000000003E-8</v>
      </c>
      <c r="S268" s="85">
        <v>8.4791999999999996E-8</v>
      </c>
    </row>
    <row r="269" spans="2:19" x14ac:dyDescent="0.2">
      <c r="B269" s="33"/>
      <c r="C269" s="80">
        <v>0.97260000000000002</v>
      </c>
      <c r="D269" s="80">
        <v>3628</v>
      </c>
      <c r="E269" s="80">
        <v>8</v>
      </c>
      <c r="F269" s="80">
        <v>3620</v>
      </c>
      <c r="G269" s="80">
        <v>16</v>
      </c>
      <c r="H269" s="80">
        <v>3636</v>
      </c>
      <c r="I269" s="80">
        <v>4.4004400000000003E-3</v>
      </c>
      <c r="J269" s="80">
        <v>4.4004400000000003E-3</v>
      </c>
      <c r="L269" s="83">
        <v>1</v>
      </c>
      <c r="M269" s="83">
        <v>268</v>
      </c>
      <c r="N269" s="85">
        <v>1.13611E-5</v>
      </c>
      <c r="O269" s="83">
        <v>268</v>
      </c>
      <c r="P269" s="85">
        <v>2.2722200000000001E-5</v>
      </c>
      <c r="Q269" s="83">
        <v>268</v>
      </c>
      <c r="R269" s="85">
        <v>8.4784300000000003E-8</v>
      </c>
      <c r="S269" s="85">
        <v>8.4791999999999996E-8</v>
      </c>
    </row>
    <row r="270" spans="2:19" x14ac:dyDescent="0.2">
      <c r="B270" s="33"/>
      <c r="C270" s="80">
        <v>0.97250000000000003</v>
      </c>
      <c r="D270" s="80">
        <v>3629</v>
      </c>
      <c r="E270" s="80">
        <v>9</v>
      </c>
      <c r="F270" s="80">
        <v>3620</v>
      </c>
      <c r="G270" s="80">
        <v>18</v>
      </c>
      <c r="H270" s="80">
        <v>3638</v>
      </c>
      <c r="I270" s="80">
        <v>4.9477699999999998E-3</v>
      </c>
      <c r="J270" s="80">
        <v>4.8926300000000002E-3</v>
      </c>
      <c r="L270" s="83">
        <v>1</v>
      </c>
      <c r="M270" s="83">
        <v>269</v>
      </c>
      <c r="N270" s="85">
        <v>1.14035E-5</v>
      </c>
      <c r="O270" s="83">
        <v>269</v>
      </c>
      <c r="P270" s="85">
        <v>2.2807E-5</v>
      </c>
      <c r="Q270" s="83">
        <v>269</v>
      </c>
      <c r="R270" s="85">
        <v>8.4784300000000003E-8</v>
      </c>
      <c r="S270" s="85">
        <v>8.4791999999999996E-8</v>
      </c>
    </row>
    <row r="271" spans="2:19" x14ac:dyDescent="0.2">
      <c r="B271" s="33"/>
      <c r="C271" s="80">
        <v>0.97230000000000005</v>
      </c>
      <c r="D271" s="80">
        <v>3631</v>
      </c>
      <c r="E271" s="80">
        <v>9</v>
      </c>
      <c r="F271" s="80">
        <v>3622</v>
      </c>
      <c r="G271" s="80">
        <v>18</v>
      </c>
      <c r="H271" s="80">
        <v>3640</v>
      </c>
      <c r="I271" s="80">
        <v>4.9450500000000003E-3</v>
      </c>
      <c r="J271" s="80">
        <v>4.8926300000000002E-3</v>
      </c>
      <c r="L271" s="83">
        <v>1</v>
      </c>
      <c r="M271" s="83">
        <v>270</v>
      </c>
      <c r="N271" s="85">
        <v>1.14459E-5</v>
      </c>
      <c r="O271" s="83">
        <v>270</v>
      </c>
      <c r="P271" s="85">
        <v>2.28918E-5</v>
      </c>
      <c r="Q271" s="83">
        <v>270</v>
      </c>
      <c r="R271" s="85">
        <v>8.4784399999999995E-8</v>
      </c>
      <c r="S271" s="85">
        <v>8.4791999999999996E-8</v>
      </c>
    </row>
    <row r="272" spans="2:19" x14ac:dyDescent="0.2">
      <c r="B272" s="33"/>
      <c r="C272" s="80">
        <v>0.97219999999999995</v>
      </c>
      <c r="D272" s="80">
        <v>3633</v>
      </c>
      <c r="E272" s="80">
        <v>9</v>
      </c>
      <c r="F272" s="80">
        <v>3624</v>
      </c>
      <c r="G272" s="80">
        <v>18</v>
      </c>
      <c r="H272" s="80">
        <v>3642</v>
      </c>
      <c r="I272" s="80">
        <v>4.9423399999999999E-3</v>
      </c>
      <c r="J272" s="80">
        <v>4.8926300000000002E-3</v>
      </c>
      <c r="L272" s="83">
        <v>1</v>
      </c>
      <c r="M272" s="83">
        <v>271</v>
      </c>
      <c r="N272" s="85">
        <v>1.14883E-5</v>
      </c>
      <c r="O272" s="83">
        <v>271</v>
      </c>
      <c r="P272" s="85">
        <v>2.29766E-5</v>
      </c>
      <c r="Q272" s="83">
        <v>271</v>
      </c>
      <c r="R272" s="85">
        <v>8.4784399999999995E-8</v>
      </c>
      <c r="S272" s="85">
        <v>8.4791999999999996E-8</v>
      </c>
    </row>
    <row r="273" spans="2:19" x14ac:dyDescent="0.2">
      <c r="B273" s="33"/>
      <c r="C273" s="80">
        <v>0.97209999999999996</v>
      </c>
      <c r="D273" s="80">
        <v>3635</v>
      </c>
      <c r="E273" s="80">
        <v>9</v>
      </c>
      <c r="F273" s="80">
        <v>3626</v>
      </c>
      <c r="G273" s="80">
        <v>18</v>
      </c>
      <c r="H273" s="80">
        <v>3644</v>
      </c>
      <c r="I273" s="80">
        <v>4.9396300000000004E-3</v>
      </c>
      <c r="J273" s="80">
        <v>4.8926300000000002E-3</v>
      </c>
      <c r="L273" s="83">
        <v>1</v>
      </c>
      <c r="M273" s="83">
        <v>272</v>
      </c>
      <c r="N273" s="85">
        <v>1.15307E-5</v>
      </c>
      <c r="O273" s="83">
        <v>272</v>
      </c>
      <c r="P273" s="85">
        <v>2.3061399999999999E-5</v>
      </c>
      <c r="Q273" s="83">
        <v>272</v>
      </c>
      <c r="R273" s="85">
        <v>8.4784399999999995E-8</v>
      </c>
      <c r="S273" s="85">
        <v>8.4791999999999996E-8</v>
      </c>
    </row>
    <row r="274" spans="2:19" x14ac:dyDescent="0.2">
      <c r="B274" s="33"/>
      <c r="C274" s="80">
        <v>0.97199999999999998</v>
      </c>
      <c r="D274" s="80">
        <v>3645</v>
      </c>
      <c r="E274" s="80">
        <v>9</v>
      </c>
      <c r="F274" s="80">
        <v>3636</v>
      </c>
      <c r="G274" s="80">
        <v>18</v>
      </c>
      <c r="H274" s="80">
        <v>3654</v>
      </c>
      <c r="I274" s="80">
        <v>4.92611E-3</v>
      </c>
      <c r="J274" s="80">
        <v>4.8926300000000002E-3</v>
      </c>
      <c r="L274" s="83">
        <v>1</v>
      </c>
      <c r="M274" s="83">
        <v>273</v>
      </c>
      <c r="N274" s="85">
        <v>1.1573099999999999E-5</v>
      </c>
      <c r="O274" s="83">
        <v>273</v>
      </c>
      <c r="P274" s="85">
        <v>2.3146099999999999E-5</v>
      </c>
      <c r="Q274" s="83">
        <v>273</v>
      </c>
      <c r="R274" s="85">
        <v>8.4784399999999995E-8</v>
      </c>
      <c r="S274" s="85">
        <v>8.4791999999999996E-8</v>
      </c>
    </row>
    <row r="275" spans="2:19" x14ac:dyDescent="0.2">
      <c r="B275" s="33"/>
      <c r="C275" s="80">
        <v>0.9718</v>
      </c>
      <c r="D275" s="80">
        <v>3648</v>
      </c>
      <c r="E275" s="80">
        <v>9</v>
      </c>
      <c r="F275" s="80">
        <v>3639</v>
      </c>
      <c r="G275" s="80">
        <v>18</v>
      </c>
      <c r="H275" s="80">
        <v>3657</v>
      </c>
      <c r="I275" s="80">
        <v>4.9220699999999997E-3</v>
      </c>
      <c r="J275" s="80">
        <v>4.8926300000000002E-3</v>
      </c>
      <c r="L275" s="83">
        <v>1</v>
      </c>
      <c r="M275" s="83">
        <v>274</v>
      </c>
      <c r="N275" s="85">
        <v>1.1615499999999999E-5</v>
      </c>
      <c r="O275" s="83">
        <v>274</v>
      </c>
      <c r="P275" s="85">
        <v>2.3230900000000001E-5</v>
      </c>
      <c r="Q275" s="83">
        <v>274</v>
      </c>
      <c r="R275" s="85">
        <v>8.4784399999999995E-8</v>
      </c>
      <c r="S275" s="85">
        <v>8.4791999999999996E-8</v>
      </c>
    </row>
    <row r="276" spans="2:19" x14ac:dyDescent="0.2">
      <c r="B276" s="33"/>
      <c r="C276" s="80">
        <v>0.97160000000000002</v>
      </c>
      <c r="D276" s="80">
        <v>3649</v>
      </c>
      <c r="E276" s="80">
        <v>9</v>
      </c>
      <c r="F276" s="80">
        <v>3640</v>
      </c>
      <c r="G276" s="80">
        <v>18</v>
      </c>
      <c r="H276" s="80">
        <v>3658</v>
      </c>
      <c r="I276" s="80">
        <v>4.92072E-3</v>
      </c>
      <c r="J276" s="80">
        <v>4.8926300000000002E-3</v>
      </c>
      <c r="L276" s="83">
        <v>1</v>
      </c>
      <c r="M276" s="83">
        <v>275</v>
      </c>
      <c r="N276" s="85">
        <v>1.1657900000000001E-5</v>
      </c>
      <c r="O276" s="83">
        <v>275</v>
      </c>
      <c r="P276" s="85">
        <v>2.3315700000000001E-5</v>
      </c>
      <c r="Q276" s="83">
        <v>275</v>
      </c>
      <c r="R276" s="85">
        <v>8.4784399999999995E-8</v>
      </c>
      <c r="S276" s="85">
        <v>8.4791999999999996E-8</v>
      </c>
    </row>
    <row r="277" spans="2:19" x14ac:dyDescent="0.2">
      <c r="B277" s="33"/>
      <c r="C277" s="80">
        <v>0.97150000000000003</v>
      </c>
      <c r="D277" s="80">
        <v>3650</v>
      </c>
      <c r="E277" s="80">
        <v>9</v>
      </c>
      <c r="F277" s="80">
        <v>3641</v>
      </c>
      <c r="G277" s="80">
        <v>18</v>
      </c>
      <c r="H277" s="80">
        <v>3659</v>
      </c>
      <c r="I277" s="80">
        <v>4.9193800000000001E-3</v>
      </c>
      <c r="J277" s="80">
        <v>4.8926300000000002E-3</v>
      </c>
      <c r="L277" s="83">
        <v>1</v>
      </c>
      <c r="M277" s="83">
        <v>276</v>
      </c>
      <c r="N277" s="85">
        <v>1.17002E-5</v>
      </c>
      <c r="O277" s="83">
        <v>276</v>
      </c>
      <c r="P277" s="85">
        <v>2.3400500000000001E-5</v>
      </c>
      <c r="Q277" s="83">
        <v>276</v>
      </c>
      <c r="R277" s="85">
        <v>8.4784399999999995E-8</v>
      </c>
      <c r="S277" s="85">
        <v>8.4791999999999996E-8</v>
      </c>
    </row>
    <row r="278" spans="2:19" x14ac:dyDescent="0.2">
      <c r="B278" s="33"/>
      <c r="C278" s="80">
        <v>0.97140000000000004</v>
      </c>
      <c r="D278" s="80">
        <v>3652</v>
      </c>
      <c r="E278" s="80">
        <v>9</v>
      </c>
      <c r="F278" s="80">
        <v>3643</v>
      </c>
      <c r="G278" s="80">
        <v>18</v>
      </c>
      <c r="H278" s="80">
        <v>3661</v>
      </c>
      <c r="I278" s="80">
        <v>4.9166899999999996E-3</v>
      </c>
      <c r="J278" s="80">
        <v>4.8926300000000002E-3</v>
      </c>
      <c r="L278" s="83">
        <v>1</v>
      </c>
      <c r="M278" s="83">
        <v>277</v>
      </c>
      <c r="N278" s="85">
        <v>1.17426E-5</v>
      </c>
      <c r="O278" s="83">
        <v>277</v>
      </c>
      <c r="P278" s="85">
        <v>2.34853E-5</v>
      </c>
      <c r="Q278" s="83">
        <v>277</v>
      </c>
      <c r="R278" s="85">
        <v>8.4784399999999995E-8</v>
      </c>
      <c r="S278" s="85">
        <v>8.4791999999999996E-8</v>
      </c>
    </row>
    <row r="279" spans="2:19" x14ac:dyDescent="0.2">
      <c r="B279" s="33"/>
      <c r="C279" s="80">
        <v>0.97130000000000005</v>
      </c>
      <c r="D279" s="80">
        <v>3653</v>
      </c>
      <c r="E279" s="80">
        <v>9</v>
      </c>
      <c r="F279" s="80">
        <v>3644</v>
      </c>
      <c r="G279" s="80">
        <v>18</v>
      </c>
      <c r="H279" s="80">
        <v>3662</v>
      </c>
      <c r="I279" s="80">
        <v>4.9153499999999998E-3</v>
      </c>
      <c r="J279" s="80">
        <v>4.8926300000000002E-3</v>
      </c>
      <c r="L279" s="83">
        <v>1</v>
      </c>
      <c r="M279" s="83">
        <v>278</v>
      </c>
      <c r="N279" s="85">
        <v>1.1785E-5</v>
      </c>
      <c r="O279" s="83">
        <v>278</v>
      </c>
      <c r="P279" s="85">
        <v>2.35701E-5</v>
      </c>
      <c r="Q279" s="83">
        <v>278</v>
      </c>
      <c r="R279" s="85">
        <v>8.4784399999999995E-8</v>
      </c>
      <c r="S279" s="85">
        <v>8.4791999999999996E-8</v>
      </c>
    </row>
    <row r="280" spans="2:19" x14ac:dyDescent="0.2">
      <c r="B280" s="33"/>
      <c r="C280" s="80">
        <v>0.97119999999999995</v>
      </c>
      <c r="D280" s="80">
        <v>3655</v>
      </c>
      <c r="E280" s="80">
        <v>9</v>
      </c>
      <c r="F280" s="80">
        <v>3646</v>
      </c>
      <c r="G280" s="80">
        <v>18</v>
      </c>
      <c r="H280" s="80">
        <v>3664</v>
      </c>
      <c r="I280" s="80">
        <v>4.9126600000000001E-3</v>
      </c>
      <c r="J280" s="80">
        <v>4.8926300000000002E-3</v>
      </c>
      <c r="L280" s="83">
        <v>1</v>
      </c>
      <c r="M280" s="83">
        <v>279</v>
      </c>
      <c r="N280" s="85">
        <v>1.18274E-5</v>
      </c>
      <c r="O280" s="83">
        <v>279</v>
      </c>
      <c r="P280" s="85">
        <v>2.3654899999999999E-5</v>
      </c>
      <c r="Q280" s="83">
        <v>279</v>
      </c>
      <c r="R280" s="85">
        <v>8.4784399999999995E-8</v>
      </c>
      <c r="S280" s="85">
        <v>8.4791999999999996E-8</v>
      </c>
    </row>
    <row r="281" spans="2:19" x14ac:dyDescent="0.2">
      <c r="B281" s="33"/>
      <c r="C281" s="80">
        <v>0.97109999999999996</v>
      </c>
      <c r="D281" s="80">
        <v>3656</v>
      </c>
      <c r="E281" s="80">
        <v>9</v>
      </c>
      <c r="F281" s="80">
        <v>3647</v>
      </c>
      <c r="G281" s="80">
        <v>18</v>
      </c>
      <c r="H281" s="80">
        <v>3665</v>
      </c>
      <c r="I281" s="80">
        <v>4.9113200000000003E-3</v>
      </c>
      <c r="J281" s="80">
        <v>4.8926300000000002E-3</v>
      </c>
      <c r="L281" s="83">
        <v>1</v>
      </c>
      <c r="M281" s="83">
        <v>280</v>
      </c>
      <c r="N281" s="85">
        <v>1.1869799999999999E-5</v>
      </c>
      <c r="O281" s="83">
        <v>280</v>
      </c>
      <c r="P281" s="85">
        <v>2.3739599999999999E-5</v>
      </c>
      <c r="Q281" s="83">
        <v>280</v>
      </c>
      <c r="R281" s="85">
        <v>8.4784500000000001E-8</v>
      </c>
      <c r="S281" s="85">
        <v>8.4791999999999996E-8</v>
      </c>
    </row>
    <row r="282" spans="2:19" x14ac:dyDescent="0.2">
      <c r="B282" s="33"/>
      <c r="C282" s="80">
        <v>0.97099999999999997</v>
      </c>
      <c r="D282" s="80">
        <v>3658</v>
      </c>
      <c r="E282" s="80">
        <v>9</v>
      </c>
      <c r="F282" s="80">
        <v>3649</v>
      </c>
      <c r="G282" s="80">
        <v>18</v>
      </c>
      <c r="H282" s="80">
        <v>3667</v>
      </c>
      <c r="I282" s="80">
        <v>4.9086399999999997E-3</v>
      </c>
      <c r="J282" s="80">
        <v>4.8926300000000002E-3</v>
      </c>
      <c r="L282" s="83">
        <v>1</v>
      </c>
      <c r="M282" s="83">
        <v>281</v>
      </c>
      <c r="N282" s="85">
        <v>1.1912199999999999E-5</v>
      </c>
      <c r="O282" s="83">
        <v>281</v>
      </c>
      <c r="P282" s="85">
        <v>2.3824399999999998E-5</v>
      </c>
      <c r="Q282" s="83">
        <v>281</v>
      </c>
      <c r="R282" s="85">
        <v>8.4784500000000001E-8</v>
      </c>
      <c r="S282" s="85">
        <v>8.4791999999999996E-8</v>
      </c>
    </row>
    <row r="283" spans="2:19" x14ac:dyDescent="0.2">
      <c r="B283" s="33"/>
      <c r="C283" s="80">
        <v>0.9708</v>
      </c>
      <c r="D283" s="80">
        <v>3662</v>
      </c>
      <c r="E283" s="80">
        <v>9</v>
      </c>
      <c r="F283" s="80">
        <v>3653</v>
      </c>
      <c r="G283" s="80">
        <v>18</v>
      </c>
      <c r="H283" s="80">
        <v>3671</v>
      </c>
      <c r="I283" s="80">
        <v>4.9033000000000002E-3</v>
      </c>
      <c r="J283" s="80">
        <v>4.8926300000000002E-3</v>
      </c>
      <c r="L283" s="83">
        <v>1</v>
      </c>
      <c r="M283" s="83">
        <v>282</v>
      </c>
      <c r="N283" s="85">
        <v>1.1954600000000001E-5</v>
      </c>
      <c r="O283" s="83">
        <v>282</v>
      </c>
      <c r="P283" s="85">
        <v>2.3909200000000001E-5</v>
      </c>
      <c r="Q283" s="83">
        <v>282</v>
      </c>
      <c r="R283" s="85">
        <v>8.4784500000000001E-8</v>
      </c>
      <c r="S283" s="85">
        <v>8.4791999999999996E-8</v>
      </c>
    </row>
    <row r="284" spans="2:19" x14ac:dyDescent="0.2">
      <c r="B284" s="33"/>
      <c r="C284" s="80">
        <v>0.97070000000000001</v>
      </c>
      <c r="D284" s="80">
        <v>3664</v>
      </c>
      <c r="E284" s="80">
        <v>9</v>
      </c>
      <c r="F284" s="80">
        <v>3655</v>
      </c>
      <c r="G284" s="80">
        <v>18</v>
      </c>
      <c r="H284" s="80">
        <v>3673</v>
      </c>
      <c r="I284" s="80">
        <v>4.9006299999999996E-3</v>
      </c>
      <c r="J284" s="80">
        <v>4.8926300000000002E-3</v>
      </c>
      <c r="L284" s="83">
        <v>1</v>
      </c>
      <c r="M284" s="83">
        <v>283</v>
      </c>
      <c r="N284" s="85">
        <v>1.1997000000000001E-5</v>
      </c>
      <c r="O284" s="83">
        <v>283</v>
      </c>
      <c r="P284" s="85">
        <v>2.3994000000000001E-5</v>
      </c>
      <c r="Q284" s="83">
        <v>283</v>
      </c>
      <c r="R284" s="85">
        <v>8.4784500000000001E-8</v>
      </c>
      <c r="S284" s="85">
        <v>8.4791999999999996E-8</v>
      </c>
    </row>
    <row r="285" spans="2:19" x14ac:dyDescent="0.2">
      <c r="B285" s="33"/>
      <c r="C285" s="80">
        <v>0.97060000000000002</v>
      </c>
      <c r="D285" s="80">
        <v>3667</v>
      </c>
      <c r="E285" s="80">
        <v>9</v>
      </c>
      <c r="F285" s="80">
        <v>3658</v>
      </c>
      <c r="G285" s="80">
        <v>18</v>
      </c>
      <c r="H285" s="80">
        <v>3676</v>
      </c>
      <c r="I285" s="80">
        <v>4.8966299999999999E-3</v>
      </c>
      <c r="J285" s="80">
        <v>4.8926300000000002E-3</v>
      </c>
      <c r="L285" s="83">
        <v>1</v>
      </c>
      <c r="M285" s="83">
        <v>284</v>
      </c>
      <c r="N285" s="85">
        <v>1.20394E-5</v>
      </c>
      <c r="O285" s="83">
        <v>284</v>
      </c>
      <c r="P285" s="85">
        <v>2.4078800000000001E-5</v>
      </c>
      <c r="Q285" s="83">
        <v>284</v>
      </c>
      <c r="R285" s="85">
        <v>8.4784500000000001E-8</v>
      </c>
      <c r="S285" s="85">
        <v>8.4791999999999996E-8</v>
      </c>
    </row>
    <row r="286" spans="2:19" x14ac:dyDescent="0.2">
      <c r="B286" s="33"/>
      <c r="C286" s="80">
        <v>0.97050000000000003</v>
      </c>
      <c r="D286" s="80">
        <v>3670</v>
      </c>
      <c r="E286" s="80">
        <v>9</v>
      </c>
      <c r="F286" s="80">
        <v>3661</v>
      </c>
      <c r="G286" s="80">
        <v>18</v>
      </c>
      <c r="H286" s="80">
        <v>3679</v>
      </c>
      <c r="I286" s="80">
        <v>4.8926300000000002E-3</v>
      </c>
      <c r="J286" s="80">
        <v>4.8926300000000002E-3</v>
      </c>
      <c r="L286" s="83">
        <v>1</v>
      </c>
      <c r="M286" s="83">
        <v>285</v>
      </c>
      <c r="N286" s="85">
        <v>1.20818E-5</v>
      </c>
      <c r="O286" s="83">
        <v>285</v>
      </c>
      <c r="P286" s="85">
        <v>2.41636E-5</v>
      </c>
      <c r="Q286" s="83">
        <v>285</v>
      </c>
      <c r="R286" s="85">
        <v>8.4784500000000001E-8</v>
      </c>
      <c r="S286" s="85">
        <v>8.4791999999999996E-8</v>
      </c>
    </row>
    <row r="287" spans="2:19" x14ac:dyDescent="0.2">
      <c r="B287" s="33"/>
      <c r="C287" s="80">
        <v>0.97040000000000004</v>
      </c>
      <c r="D287" s="80">
        <v>3670</v>
      </c>
      <c r="E287" s="80">
        <v>10</v>
      </c>
      <c r="F287" s="80">
        <v>3660</v>
      </c>
      <c r="G287" s="80">
        <v>20</v>
      </c>
      <c r="H287" s="80">
        <v>3680</v>
      </c>
      <c r="I287" s="80">
        <v>5.4347800000000002E-3</v>
      </c>
      <c r="J287" s="80">
        <v>5.4347800000000002E-3</v>
      </c>
      <c r="L287" s="83">
        <v>1</v>
      </c>
      <c r="M287" s="83">
        <v>286</v>
      </c>
      <c r="N287" s="85">
        <v>1.21242E-5</v>
      </c>
      <c r="O287" s="83">
        <v>286</v>
      </c>
      <c r="P287" s="85">
        <v>2.42484E-5</v>
      </c>
      <c r="Q287" s="83">
        <v>286</v>
      </c>
      <c r="R287" s="85">
        <v>8.4784500000000001E-8</v>
      </c>
      <c r="S287" s="85">
        <v>8.4791999999999996E-8</v>
      </c>
    </row>
    <row r="288" spans="2:19" x14ac:dyDescent="0.2">
      <c r="B288" s="33"/>
      <c r="C288" s="80">
        <v>0.97019999999999995</v>
      </c>
      <c r="D288" s="80">
        <v>3679</v>
      </c>
      <c r="E288" s="80">
        <v>11</v>
      </c>
      <c r="F288" s="80">
        <v>3668</v>
      </c>
      <c r="G288" s="80">
        <v>22</v>
      </c>
      <c r="H288" s="80">
        <v>3690</v>
      </c>
      <c r="I288" s="80">
        <v>5.9620599999999999E-3</v>
      </c>
      <c r="J288" s="80">
        <v>5.9107999999999999E-3</v>
      </c>
      <c r="L288" s="83">
        <v>1</v>
      </c>
      <c r="M288" s="83">
        <v>287</v>
      </c>
      <c r="N288" s="85">
        <v>1.21666E-5</v>
      </c>
      <c r="O288" s="83">
        <v>287</v>
      </c>
      <c r="P288" s="85">
        <v>2.4333199999999999E-5</v>
      </c>
      <c r="Q288" s="83">
        <v>287</v>
      </c>
      <c r="R288" s="85">
        <v>8.4784500000000001E-8</v>
      </c>
      <c r="S288" s="85">
        <v>8.4791999999999996E-8</v>
      </c>
    </row>
    <row r="289" spans="2:19" x14ac:dyDescent="0.2">
      <c r="B289" s="33"/>
      <c r="C289" s="80">
        <v>0.97</v>
      </c>
      <c r="D289" s="80">
        <v>3683</v>
      </c>
      <c r="E289" s="80">
        <v>11</v>
      </c>
      <c r="F289" s="80">
        <v>3672</v>
      </c>
      <c r="G289" s="80">
        <v>22</v>
      </c>
      <c r="H289" s="80">
        <v>3694</v>
      </c>
      <c r="I289" s="80">
        <v>5.9556000000000001E-3</v>
      </c>
      <c r="J289" s="80">
        <v>5.9107999999999999E-3</v>
      </c>
      <c r="L289" s="83">
        <v>1</v>
      </c>
      <c r="M289" s="83">
        <v>288</v>
      </c>
      <c r="N289" s="85">
        <v>1.2208999999999999E-5</v>
      </c>
      <c r="O289" s="83">
        <v>288</v>
      </c>
      <c r="P289" s="85">
        <v>2.4417899999999999E-5</v>
      </c>
      <c r="Q289" s="83">
        <v>288</v>
      </c>
      <c r="R289" s="85">
        <v>8.4784500000000001E-8</v>
      </c>
      <c r="S289" s="85">
        <v>8.4791999999999996E-8</v>
      </c>
    </row>
    <row r="290" spans="2:19" x14ac:dyDescent="0.2">
      <c r="B290" s="33"/>
      <c r="C290" s="80">
        <v>0.9698</v>
      </c>
      <c r="D290" s="80">
        <v>3687</v>
      </c>
      <c r="E290" s="80">
        <v>11</v>
      </c>
      <c r="F290" s="80">
        <v>3676</v>
      </c>
      <c r="G290" s="80">
        <v>22</v>
      </c>
      <c r="H290" s="80">
        <v>3698</v>
      </c>
      <c r="I290" s="80">
        <v>5.9491600000000002E-3</v>
      </c>
      <c r="J290" s="80">
        <v>5.9107999999999999E-3</v>
      </c>
      <c r="L290" s="83">
        <v>1</v>
      </c>
      <c r="M290" s="83">
        <v>289</v>
      </c>
      <c r="N290" s="85">
        <v>1.2251399999999999E-5</v>
      </c>
      <c r="O290" s="83">
        <v>289</v>
      </c>
      <c r="P290" s="85">
        <v>2.4502699999999998E-5</v>
      </c>
      <c r="Q290" s="83">
        <v>289</v>
      </c>
      <c r="R290" s="85">
        <v>8.4784500000000001E-8</v>
      </c>
      <c r="S290" s="85">
        <v>8.4791999999999996E-8</v>
      </c>
    </row>
    <row r="291" spans="2:19" x14ac:dyDescent="0.2">
      <c r="B291" s="33"/>
      <c r="C291" s="80">
        <v>0.96970000000000001</v>
      </c>
      <c r="D291" s="80">
        <v>3688</v>
      </c>
      <c r="E291" s="80">
        <v>11</v>
      </c>
      <c r="F291" s="80">
        <v>3677</v>
      </c>
      <c r="G291" s="80">
        <v>22</v>
      </c>
      <c r="H291" s="80">
        <v>3699</v>
      </c>
      <c r="I291" s="80">
        <v>5.9475500000000002E-3</v>
      </c>
      <c r="J291" s="80">
        <v>5.9107999999999999E-3</v>
      </c>
      <c r="L291" s="83">
        <v>1</v>
      </c>
      <c r="M291" s="83">
        <v>290</v>
      </c>
      <c r="N291" s="85">
        <v>1.2293800000000001E-5</v>
      </c>
      <c r="O291" s="83">
        <v>290</v>
      </c>
      <c r="P291" s="85">
        <v>2.4587500000000001E-5</v>
      </c>
      <c r="Q291" s="83">
        <v>290</v>
      </c>
      <c r="R291" s="85">
        <v>8.4784500000000001E-8</v>
      </c>
      <c r="S291" s="85">
        <v>8.4791999999999996E-8</v>
      </c>
    </row>
    <row r="292" spans="2:19" x14ac:dyDescent="0.2">
      <c r="B292" s="33"/>
      <c r="C292" s="80">
        <v>0.96960000000000002</v>
      </c>
      <c r="D292" s="80">
        <v>3693</v>
      </c>
      <c r="E292" s="80">
        <v>11</v>
      </c>
      <c r="F292" s="80">
        <v>3682</v>
      </c>
      <c r="G292" s="80">
        <v>22</v>
      </c>
      <c r="H292" s="80">
        <v>3704</v>
      </c>
      <c r="I292" s="80">
        <v>5.9395200000000002E-3</v>
      </c>
      <c r="J292" s="80">
        <v>5.9107999999999999E-3</v>
      </c>
      <c r="L292" s="83">
        <v>1</v>
      </c>
      <c r="M292" s="83">
        <v>291</v>
      </c>
      <c r="N292" s="85">
        <v>1.2336200000000001E-5</v>
      </c>
      <c r="O292" s="83">
        <v>291</v>
      </c>
      <c r="P292" s="85">
        <v>2.4672300000000001E-5</v>
      </c>
      <c r="Q292" s="83">
        <v>291</v>
      </c>
      <c r="R292" s="85">
        <v>8.4784600000000006E-8</v>
      </c>
      <c r="S292" s="85">
        <v>8.4791999999999996E-8</v>
      </c>
    </row>
    <row r="293" spans="2:19" x14ac:dyDescent="0.2">
      <c r="B293" s="33"/>
      <c r="C293" s="80">
        <v>0.96940000000000004</v>
      </c>
      <c r="D293" s="80">
        <v>3694</v>
      </c>
      <c r="E293" s="80">
        <v>11</v>
      </c>
      <c r="F293" s="80">
        <v>3683</v>
      </c>
      <c r="G293" s="80">
        <v>22</v>
      </c>
      <c r="H293" s="80">
        <v>3705</v>
      </c>
      <c r="I293" s="80">
        <v>5.9379200000000002E-3</v>
      </c>
      <c r="J293" s="80">
        <v>5.9107999999999999E-3</v>
      </c>
      <c r="L293" s="83">
        <v>1</v>
      </c>
      <c r="M293" s="83">
        <v>292</v>
      </c>
      <c r="N293" s="85">
        <v>1.23785E-5</v>
      </c>
      <c r="O293" s="83">
        <v>292</v>
      </c>
      <c r="P293" s="85">
        <v>2.4757100000000001E-5</v>
      </c>
      <c r="Q293" s="83">
        <v>292</v>
      </c>
      <c r="R293" s="85">
        <v>8.4784600000000006E-8</v>
      </c>
      <c r="S293" s="85">
        <v>8.4791999999999996E-8</v>
      </c>
    </row>
    <row r="294" spans="2:19" x14ac:dyDescent="0.2">
      <c r="B294" s="33"/>
      <c r="C294" s="80">
        <v>0.96930000000000005</v>
      </c>
      <c r="D294" s="80">
        <v>3699</v>
      </c>
      <c r="E294" s="80">
        <v>11</v>
      </c>
      <c r="F294" s="80">
        <v>3688</v>
      </c>
      <c r="G294" s="80">
        <v>22</v>
      </c>
      <c r="H294" s="80">
        <v>3710</v>
      </c>
      <c r="I294" s="80">
        <v>5.92992E-3</v>
      </c>
      <c r="J294" s="80">
        <v>5.9107999999999999E-3</v>
      </c>
      <c r="L294" s="83">
        <v>1</v>
      </c>
      <c r="M294" s="83">
        <v>293</v>
      </c>
      <c r="N294" s="85">
        <v>1.24209E-5</v>
      </c>
      <c r="O294" s="83">
        <v>293</v>
      </c>
      <c r="P294" s="85">
        <v>2.48419E-5</v>
      </c>
      <c r="Q294" s="83">
        <v>293</v>
      </c>
      <c r="R294" s="85">
        <v>8.4784600000000006E-8</v>
      </c>
      <c r="S294" s="85">
        <v>8.4791999999999996E-8</v>
      </c>
    </row>
    <row r="295" spans="2:19" x14ac:dyDescent="0.2">
      <c r="B295" s="33"/>
      <c r="C295" s="80">
        <v>0.96919999999999995</v>
      </c>
      <c r="D295" s="80">
        <v>3704</v>
      </c>
      <c r="E295" s="80">
        <v>11</v>
      </c>
      <c r="F295" s="80">
        <v>3693</v>
      </c>
      <c r="G295" s="80">
        <v>22</v>
      </c>
      <c r="H295" s="80">
        <v>3715</v>
      </c>
      <c r="I295" s="80">
        <v>5.9219399999999997E-3</v>
      </c>
      <c r="J295" s="80">
        <v>5.9107999999999999E-3</v>
      </c>
      <c r="L295" s="83">
        <v>1</v>
      </c>
      <c r="M295" s="83">
        <v>294</v>
      </c>
      <c r="N295" s="85">
        <v>1.24633E-5</v>
      </c>
      <c r="O295" s="83">
        <v>294</v>
      </c>
      <c r="P295" s="85">
        <v>2.49267E-5</v>
      </c>
      <c r="Q295" s="83">
        <v>294</v>
      </c>
      <c r="R295" s="85">
        <v>8.4784600000000006E-8</v>
      </c>
      <c r="S295" s="85">
        <v>8.4791999999999996E-8</v>
      </c>
    </row>
    <row r="296" spans="2:19" x14ac:dyDescent="0.2">
      <c r="B296" s="33"/>
      <c r="C296" s="80">
        <v>0.96909999999999996</v>
      </c>
      <c r="D296" s="80">
        <v>3705</v>
      </c>
      <c r="E296" s="80">
        <v>11</v>
      </c>
      <c r="F296" s="80">
        <v>3694</v>
      </c>
      <c r="G296" s="80">
        <v>22</v>
      </c>
      <c r="H296" s="80">
        <v>3716</v>
      </c>
      <c r="I296" s="80">
        <v>5.9203399999999996E-3</v>
      </c>
      <c r="J296" s="80">
        <v>5.9107999999999999E-3</v>
      </c>
      <c r="L296" s="83">
        <v>1</v>
      </c>
      <c r="M296" s="83">
        <v>295</v>
      </c>
      <c r="N296" s="85">
        <v>1.25057E-5</v>
      </c>
      <c r="O296" s="83">
        <v>295</v>
      </c>
      <c r="P296" s="85">
        <v>2.5011499999999999E-5</v>
      </c>
      <c r="Q296" s="83">
        <v>295</v>
      </c>
      <c r="R296" s="85">
        <v>8.4784600000000006E-8</v>
      </c>
      <c r="S296" s="85">
        <v>8.4791999999999996E-8</v>
      </c>
    </row>
    <row r="297" spans="2:19" x14ac:dyDescent="0.2">
      <c r="B297" s="33"/>
      <c r="C297" s="80">
        <v>0.96899999999999997</v>
      </c>
      <c r="D297" s="80">
        <v>3710</v>
      </c>
      <c r="E297" s="80">
        <v>11</v>
      </c>
      <c r="F297" s="80">
        <v>3699</v>
      </c>
      <c r="G297" s="80">
        <v>22</v>
      </c>
      <c r="H297" s="80">
        <v>3721</v>
      </c>
      <c r="I297" s="80">
        <v>5.91239E-3</v>
      </c>
      <c r="J297" s="80">
        <v>5.9107999999999999E-3</v>
      </c>
      <c r="L297" s="83">
        <v>1</v>
      </c>
      <c r="M297" s="83">
        <v>296</v>
      </c>
      <c r="N297" s="85">
        <v>1.2548099999999999E-5</v>
      </c>
      <c r="O297" s="83">
        <v>296</v>
      </c>
      <c r="P297" s="85">
        <v>2.5096199999999999E-5</v>
      </c>
      <c r="Q297" s="83">
        <v>296</v>
      </c>
      <c r="R297" s="85">
        <v>8.4784600000000006E-8</v>
      </c>
      <c r="S297" s="85">
        <v>8.4791999999999996E-8</v>
      </c>
    </row>
    <row r="298" spans="2:19" x14ac:dyDescent="0.2">
      <c r="B298" s="33"/>
      <c r="C298" s="80">
        <v>0.96889999999999998</v>
      </c>
      <c r="D298" s="80">
        <v>3711</v>
      </c>
      <c r="E298" s="80">
        <v>11</v>
      </c>
      <c r="F298" s="80">
        <v>3700</v>
      </c>
      <c r="G298" s="80">
        <v>22</v>
      </c>
      <c r="H298" s="80">
        <v>3722</v>
      </c>
      <c r="I298" s="80">
        <v>5.9107999999999999E-3</v>
      </c>
      <c r="J298" s="80">
        <v>5.9107999999999999E-3</v>
      </c>
      <c r="L298" s="83">
        <v>1</v>
      </c>
      <c r="M298" s="83">
        <v>297</v>
      </c>
      <c r="N298" s="85">
        <v>1.2590500000000001E-5</v>
      </c>
      <c r="O298" s="83">
        <v>297</v>
      </c>
      <c r="P298" s="85">
        <v>2.5181000000000002E-5</v>
      </c>
      <c r="Q298" s="83">
        <v>297</v>
      </c>
      <c r="R298" s="85">
        <v>8.4784600000000006E-8</v>
      </c>
      <c r="S298" s="85">
        <v>8.4791999999999996E-8</v>
      </c>
    </row>
    <row r="299" spans="2:19" x14ac:dyDescent="0.2">
      <c r="B299" s="33"/>
      <c r="C299" s="80">
        <v>0.96879999999999999</v>
      </c>
      <c r="D299" s="80">
        <v>3715</v>
      </c>
      <c r="E299" s="80">
        <v>12</v>
      </c>
      <c r="F299" s="80">
        <v>3703</v>
      </c>
      <c r="G299" s="80">
        <v>24</v>
      </c>
      <c r="H299" s="80">
        <v>3727</v>
      </c>
      <c r="I299" s="80">
        <v>6.4394999999999999E-3</v>
      </c>
      <c r="J299" s="80">
        <v>6.4034199999999999E-3</v>
      </c>
      <c r="L299" s="83">
        <v>1</v>
      </c>
      <c r="M299" s="83">
        <v>298</v>
      </c>
      <c r="N299" s="85">
        <v>1.2632900000000001E-5</v>
      </c>
      <c r="O299" s="83">
        <v>298</v>
      </c>
      <c r="P299" s="85">
        <v>2.5265800000000001E-5</v>
      </c>
      <c r="Q299" s="83">
        <v>298</v>
      </c>
      <c r="R299" s="85">
        <v>8.4784600000000006E-8</v>
      </c>
      <c r="S299" s="85">
        <v>8.4791999999999996E-8</v>
      </c>
    </row>
    <row r="300" spans="2:19" x14ac:dyDescent="0.2">
      <c r="B300" s="33"/>
      <c r="C300" s="80">
        <v>0.96870000000000001</v>
      </c>
      <c r="D300" s="80">
        <v>3717</v>
      </c>
      <c r="E300" s="80">
        <v>12</v>
      </c>
      <c r="F300" s="80">
        <v>3705</v>
      </c>
      <c r="G300" s="80">
        <v>24</v>
      </c>
      <c r="H300" s="80">
        <v>3729</v>
      </c>
      <c r="I300" s="80">
        <v>6.4360399999999996E-3</v>
      </c>
      <c r="J300" s="80">
        <v>6.4034199999999999E-3</v>
      </c>
      <c r="L300" s="83">
        <v>1</v>
      </c>
      <c r="M300" s="83">
        <v>299</v>
      </c>
      <c r="N300" s="85">
        <v>1.26753E-5</v>
      </c>
      <c r="O300" s="83">
        <v>299</v>
      </c>
      <c r="P300" s="85">
        <v>2.5350600000000001E-5</v>
      </c>
      <c r="Q300" s="83">
        <v>299</v>
      </c>
      <c r="R300" s="85">
        <v>8.4784600000000006E-8</v>
      </c>
      <c r="S300" s="85">
        <v>8.4791999999999996E-8</v>
      </c>
    </row>
    <row r="301" spans="2:19" x14ac:dyDescent="0.2">
      <c r="B301" s="33"/>
      <c r="C301" s="80">
        <v>0.96850000000000003</v>
      </c>
      <c r="D301" s="80">
        <v>3720</v>
      </c>
      <c r="E301" s="80">
        <v>12</v>
      </c>
      <c r="F301" s="80">
        <v>3708</v>
      </c>
      <c r="G301" s="80">
        <v>24</v>
      </c>
      <c r="H301" s="80">
        <v>3732</v>
      </c>
      <c r="I301" s="80">
        <v>6.43087E-3</v>
      </c>
      <c r="J301" s="80">
        <v>6.4034199999999999E-3</v>
      </c>
      <c r="L301" s="83">
        <v>1</v>
      </c>
      <c r="M301" s="83">
        <v>300</v>
      </c>
      <c r="N301" s="85">
        <v>1.27177E-5</v>
      </c>
      <c r="O301" s="83">
        <v>300</v>
      </c>
      <c r="P301" s="85">
        <v>2.54354E-5</v>
      </c>
      <c r="Q301" s="83">
        <v>300</v>
      </c>
      <c r="R301" s="85">
        <v>8.4784600000000006E-8</v>
      </c>
      <c r="S301" s="85">
        <v>8.4791999999999996E-8</v>
      </c>
    </row>
    <row r="302" spans="2:19" x14ac:dyDescent="0.2">
      <c r="B302" s="33"/>
      <c r="C302" s="80">
        <v>0.96830000000000005</v>
      </c>
      <c r="D302" s="80">
        <v>3723</v>
      </c>
      <c r="E302" s="80">
        <v>12</v>
      </c>
      <c r="F302" s="80">
        <v>3711</v>
      </c>
      <c r="G302" s="80">
        <v>24</v>
      </c>
      <c r="H302" s="80">
        <v>3735</v>
      </c>
      <c r="I302" s="80">
        <v>6.4257000000000003E-3</v>
      </c>
      <c r="J302" s="80">
        <v>6.4034199999999999E-3</v>
      </c>
      <c r="L302" s="83">
        <v>1</v>
      </c>
      <c r="M302" s="83">
        <v>301</v>
      </c>
      <c r="N302" s="85">
        <v>1.27601E-5</v>
      </c>
      <c r="O302" s="83">
        <v>301</v>
      </c>
      <c r="P302" s="85">
        <v>2.55202E-5</v>
      </c>
      <c r="Q302" s="83">
        <v>301</v>
      </c>
      <c r="R302" s="85">
        <v>8.4784600000000006E-8</v>
      </c>
      <c r="S302" s="85">
        <v>8.4791999999999996E-8</v>
      </c>
    </row>
    <row r="303" spans="2:19" x14ac:dyDescent="0.2">
      <c r="B303" s="33"/>
      <c r="C303" s="80">
        <v>0.96809999999999996</v>
      </c>
      <c r="D303" s="80">
        <v>3725</v>
      </c>
      <c r="E303" s="80">
        <v>12</v>
      </c>
      <c r="F303" s="80">
        <v>3713</v>
      </c>
      <c r="G303" s="80">
        <v>24</v>
      </c>
      <c r="H303" s="80">
        <v>3737</v>
      </c>
      <c r="I303" s="80">
        <v>6.4222599999999999E-3</v>
      </c>
      <c r="J303" s="80">
        <v>6.4034199999999999E-3</v>
      </c>
      <c r="L303" s="83">
        <v>1</v>
      </c>
      <c r="M303" s="83">
        <v>302</v>
      </c>
      <c r="N303" s="85">
        <v>1.28025E-5</v>
      </c>
      <c r="O303" s="83">
        <v>302</v>
      </c>
      <c r="P303" s="85">
        <v>2.5605E-5</v>
      </c>
      <c r="Q303" s="83">
        <v>302</v>
      </c>
      <c r="R303" s="85">
        <v>8.4784699999999998E-8</v>
      </c>
      <c r="S303" s="85">
        <v>8.4791999999999996E-8</v>
      </c>
    </row>
    <row r="304" spans="2:19" x14ac:dyDescent="0.2">
      <c r="B304" s="33"/>
      <c r="C304" s="80">
        <v>0.96799999999999997</v>
      </c>
      <c r="D304" s="80">
        <v>3726</v>
      </c>
      <c r="E304" s="80">
        <v>12</v>
      </c>
      <c r="F304" s="80">
        <v>3714</v>
      </c>
      <c r="G304" s="80">
        <v>24</v>
      </c>
      <c r="H304" s="80">
        <v>3738</v>
      </c>
      <c r="I304" s="80">
        <v>6.4205499999999997E-3</v>
      </c>
      <c r="J304" s="80">
        <v>6.4034199999999999E-3</v>
      </c>
      <c r="L304" s="83">
        <v>1</v>
      </c>
      <c r="M304" s="83">
        <v>303</v>
      </c>
      <c r="N304" s="85">
        <v>1.28449E-5</v>
      </c>
      <c r="O304" s="83">
        <v>303</v>
      </c>
      <c r="P304" s="85">
        <v>2.5689799999999999E-5</v>
      </c>
      <c r="Q304" s="83">
        <v>303</v>
      </c>
      <c r="R304" s="85">
        <v>8.4784699999999998E-8</v>
      </c>
      <c r="S304" s="85">
        <v>8.4791999999999996E-8</v>
      </c>
    </row>
    <row r="305" spans="2:19" x14ac:dyDescent="0.2">
      <c r="B305" s="33"/>
      <c r="C305" s="80">
        <v>0.96789999999999998</v>
      </c>
      <c r="D305" s="80">
        <v>3729</v>
      </c>
      <c r="E305" s="80">
        <v>12</v>
      </c>
      <c r="F305" s="80">
        <v>3717</v>
      </c>
      <c r="G305" s="80">
        <v>24</v>
      </c>
      <c r="H305" s="80">
        <v>3741</v>
      </c>
      <c r="I305" s="80">
        <v>6.4153999999999999E-3</v>
      </c>
      <c r="J305" s="80">
        <v>6.4034199999999999E-3</v>
      </c>
      <c r="L305" s="83">
        <v>1</v>
      </c>
      <c r="M305" s="83">
        <v>304</v>
      </c>
      <c r="N305" s="85">
        <v>1.2887299999999999E-5</v>
      </c>
      <c r="O305" s="83">
        <v>304</v>
      </c>
      <c r="P305" s="85">
        <v>2.5774499999999999E-5</v>
      </c>
      <c r="Q305" s="83">
        <v>304</v>
      </c>
      <c r="R305" s="85">
        <v>8.4784699999999998E-8</v>
      </c>
      <c r="S305" s="85">
        <v>8.4791999999999996E-8</v>
      </c>
    </row>
    <row r="306" spans="2:19" x14ac:dyDescent="0.2">
      <c r="B306" s="33"/>
      <c r="C306" s="80">
        <v>0.96779999999999999</v>
      </c>
      <c r="D306" s="80">
        <v>3730</v>
      </c>
      <c r="E306" s="80">
        <v>12</v>
      </c>
      <c r="F306" s="80">
        <v>3718</v>
      </c>
      <c r="G306" s="80">
        <v>24</v>
      </c>
      <c r="H306" s="80">
        <v>3742</v>
      </c>
      <c r="I306" s="80">
        <v>6.4136799999999997E-3</v>
      </c>
      <c r="J306" s="80">
        <v>6.4034199999999999E-3</v>
      </c>
      <c r="L306" s="83">
        <v>1</v>
      </c>
      <c r="M306" s="83">
        <v>305</v>
      </c>
      <c r="N306" s="85">
        <v>1.2929699999999999E-5</v>
      </c>
      <c r="O306" s="83">
        <v>305</v>
      </c>
      <c r="P306" s="85">
        <v>2.5859300000000002E-5</v>
      </c>
      <c r="Q306" s="83">
        <v>305</v>
      </c>
      <c r="R306" s="85">
        <v>8.4784699999999998E-8</v>
      </c>
      <c r="S306" s="85">
        <v>8.4791999999999996E-8</v>
      </c>
    </row>
    <row r="307" spans="2:19" x14ac:dyDescent="0.2">
      <c r="B307" s="33"/>
      <c r="C307" s="80">
        <v>0.9677</v>
      </c>
      <c r="D307" s="80">
        <v>3732</v>
      </c>
      <c r="E307" s="80">
        <v>12</v>
      </c>
      <c r="F307" s="80">
        <v>3720</v>
      </c>
      <c r="G307" s="80">
        <v>24</v>
      </c>
      <c r="H307" s="80">
        <v>3744</v>
      </c>
      <c r="I307" s="80">
        <v>6.4102600000000001E-3</v>
      </c>
      <c r="J307" s="80">
        <v>6.4034199999999999E-3</v>
      </c>
      <c r="L307" s="83">
        <v>1</v>
      </c>
      <c r="M307" s="83">
        <v>306</v>
      </c>
      <c r="N307" s="85">
        <v>1.2972100000000001E-5</v>
      </c>
      <c r="O307" s="83">
        <v>306</v>
      </c>
      <c r="P307" s="85">
        <v>2.5944100000000001E-5</v>
      </c>
      <c r="Q307" s="83">
        <v>306</v>
      </c>
      <c r="R307" s="85">
        <v>8.4784699999999998E-8</v>
      </c>
      <c r="S307" s="85">
        <v>8.4791999999999996E-8</v>
      </c>
    </row>
    <row r="308" spans="2:19" x14ac:dyDescent="0.2">
      <c r="B308" s="33"/>
      <c r="C308" s="80">
        <v>0.96760000000000002</v>
      </c>
      <c r="D308" s="80">
        <v>3734</v>
      </c>
      <c r="E308" s="80">
        <v>12</v>
      </c>
      <c r="F308" s="80">
        <v>3722</v>
      </c>
      <c r="G308" s="80">
        <v>24</v>
      </c>
      <c r="H308" s="80">
        <v>3746</v>
      </c>
      <c r="I308" s="80">
        <v>6.4068299999999996E-3</v>
      </c>
      <c r="J308" s="80">
        <v>6.4034199999999999E-3</v>
      </c>
      <c r="L308" s="83">
        <v>1</v>
      </c>
      <c r="M308" s="83">
        <v>307</v>
      </c>
      <c r="N308" s="85">
        <v>1.3014500000000001E-5</v>
      </c>
      <c r="O308" s="83">
        <v>307</v>
      </c>
      <c r="P308" s="85">
        <v>2.6028900000000001E-5</v>
      </c>
      <c r="Q308" s="83">
        <v>307</v>
      </c>
      <c r="R308" s="85">
        <v>8.4784699999999998E-8</v>
      </c>
      <c r="S308" s="85">
        <v>8.4791999999999996E-8</v>
      </c>
    </row>
    <row r="309" spans="2:19" x14ac:dyDescent="0.2">
      <c r="B309" s="33"/>
      <c r="C309" s="80">
        <v>0.96750000000000003</v>
      </c>
      <c r="D309" s="80">
        <v>3736</v>
      </c>
      <c r="E309" s="80">
        <v>12</v>
      </c>
      <c r="F309" s="80">
        <v>3724</v>
      </c>
      <c r="G309" s="80">
        <v>24</v>
      </c>
      <c r="H309" s="80">
        <v>3748</v>
      </c>
      <c r="I309" s="80">
        <v>6.4034199999999999E-3</v>
      </c>
      <c r="J309" s="80">
        <v>6.4034199999999999E-3</v>
      </c>
      <c r="L309" s="83">
        <v>1</v>
      </c>
      <c r="M309" s="83">
        <v>308</v>
      </c>
      <c r="N309" s="85">
        <v>1.30568E-5</v>
      </c>
      <c r="O309" s="83">
        <v>308</v>
      </c>
      <c r="P309" s="85">
        <v>2.61137E-5</v>
      </c>
      <c r="Q309" s="83">
        <v>308</v>
      </c>
      <c r="R309" s="85">
        <v>8.4784699999999998E-8</v>
      </c>
      <c r="S309" s="85">
        <v>8.4791999999999996E-8</v>
      </c>
    </row>
    <row r="310" spans="2:19" x14ac:dyDescent="0.2">
      <c r="B310" s="33"/>
      <c r="C310" s="80">
        <v>0.96730000000000005</v>
      </c>
      <c r="D310" s="80">
        <v>3738</v>
      </c>
      <c r="E310" s="80">
        <v>13</v>
      </c>
      <c r="F310" s="80">
        <v>3725</v>
      </c>
      <c r="G310" s="80">
        <v>26</v>
      </c>
      <c r="H310" s="80">
        <v>3751</v>
      </c>
      <c r="I310" s="80">
        <v>6.9314800000000003E-3</v>
      </c>
      <c r="J310" s="80">
        <v>6.6993E-3</v>
      </c>
      <c r="L310" s="83">
        <v>1</v>
      </c>
      <c r="M310" s="83">
        <v>309</v>
      </c>
      <c r="N310" s="85">
        <v>1.30992E-5</v>
      </c>
      <c r="O310" s="83">
        <v>309</v>
      </c>
      <c r="P310" s="85">
        <v>2.61985E-5</v>
      </c>
      <c r="Q310" s="83">
        <v>309</v>
      </c>
      <c r="R310" s="85">
        <v>8.4784699999999998E-8</v>
      </c>
      <c r="S310" s="85">
        <v>8.4791999999999996E-8</v>
      </c>
    </row>
    <row r="311" spans="2:19" x14ac:dyDescent="0.2">
      <c r="B311" s="33"/>
      <c r="C311" s="80">
        <v>0.96719999999999995</v>
      </c>
      <c r="D311" s="80">
        <v>3740</v>
      </c>
      <c r="E311" s="80">
        <v>13</v>
      </c>
      <c r="F311" s="80">
        <v>3727</v>
      </c>
      <c r="G311" s="80">
        <v>26</v>
      </c>
      <c r="H311" s="80">
        <v>3753</v>
      </c>
      <c r="I311" s="80">
        <v>6.9277899999999996E-3</v>
      </c>
      <c r="J311" s="80">
        <v>6.6993E-3</v>
      </c>
      <c r="L311" s="83">
        <v>1</v>
      </c>
      <c r="M311" s="83">
        <v>310</v>
      </c>
      <c r="N311" s="85">
        <v>1.31416E-5</v>
      </c>
      <c r="O311" s="83">
        <v>310</v>
      </c>
      <c r="P311" s="85">
        <v>2.62833E-5</v>
      </c>
      <c r="Q311" s="83">
        <v>310</v>
      </c>
      <c r="R311" s="85">
        <v>8.4784699999999998E-8</v>
      </c>
      <c r="S311" s="85">
        <v>8.4791999999999996E-8</v>
      </c>
    </row>
    <row r="312" spans="2:19" x14ac:dyDescent="0.2">
      <c r="B312" s="33"/>
      <c r="C312" s="80">
        <v>0.96699999999999997</v>
      </c>
      <c r="D312" s="80">
        <v>3746</v>
      </c>
      <c r="E312" s="80">
        <v>13</v>
      </c>
      <c r="F312" s="80">
        <v>3733</v>
      </c>
      <c r="G312" s="80">
        <v>26</v>
      </c>
      <c r="H312" s="80">
        <v>3759</v>
      </c>
      <c r="I312" s="80">
        <v>6.9167300000000003E-3</v>
      </c>
      <c r="J312" s="80">
        <v>6.6993E-3</v>
      </c>
      <c r="L312" s="83">
        <v>1</v>
      </c>
      <c r="M312" s="83">
        <v>311</v>
      </c>
      <c r="N312" s="85">
        <v>1.3183999999999999E-5</v>
      </c>
      <c r="O312" s="83">
        <v>311</v>
      </c>
      <c r="P312" s="85">
        <v>2.6368099999999999E-5</v>
      </c>
      <c r="Q312" s="83">
        <v>311</v>
      </c>
      <c r="R312" s="85">
        <v>8.4784699999999998E-8</v>
      </c>
      <c r="S312" s="85">
        <v>8.4791999999999996E-8</v>
      </c>
    </row>
    <row r="313" spans="2:19" x14ac:dyDescent="0.2">
      <c r="B313" s="33"/>
      <c r="C313" s="80">
        <v>0.96689999999999998</v>
      </c>
      <c r="D313" s="80">
        <v>3747</v>
      </c>
      <c r="E313" s="80">
        <v>13</v>
      </c>
      <c r="F313" s="80">
        <v>3734</v>
      </c>
      <c r="G313" s="80">
        <v>26</v>
      </c>
      <c r="H313" s="80">
        <v>3760</v>
      </c>
      <c r="I313" s="80">
        <v>6.9148899999999999E-3</v>
      </c>
      <c r="J313" s="80">
        <v>6.6993E-3</v>
      </c>
      <c r="L313" s="83">
        <v>1</v>
      </c>
      <c r="M313" s="83">
        <v>312</v>
      </c>
      <c r="N313" s="85">
        <v>1.3226399999999999E-5</v>
      </c>
      <c r="O313" s="83">
        <v>312</v>
      </c>
      <c r="P313" s="85">
        <v>2.6452799999999999E-5</v>
      </c>
      <c r="Q313" s="83">
        <v>312</v>
      </c>
      <c r="R313" s="85">
        <v>8.4784800000000004E-8</v>
      </c>
      <c r="S313" s="85">
        <v>8.4791999999999996E-8</v>
      </c>
    </row>
    <row r="314" spans="2:19" x14ac:dyDescent="0.2">
      <c r="B314" s="33"/>
      <c r="C314" s="80">
        <v>0.96679999999999999</v>
      </c>
      <c r="D314" s="80">
        <v>3748</v>
      </c>
      <c r="E314" s="80">
        <v>13</v>
      </c>
      <c r="F314" s="80">
        <v>3735</v>
      </c>
      <c r="G314" s="80">
        <v>26</v>
      </c>
      <c r="H314" s="80">
        <v>3761</v>
      </c>
      <c r="I314" s="80">
        <v>6.9130600000000004E-3</v>
      </c>
      <c r="J314" s="80">
        <v>6.6993E-3</v>
      </c>
      <c r="L314" s="83">
        <v>1</v>
      </c>
      <c r="M314" s="83">
        <v>313</v>
      </c>
      <c r="N314" s="85">
        <v>1.3268800000000001E-5</v>
      </c>
      <c r="O314" s="83">
        <v>313</v>
      </c>
      <c r="P314" s="85">
        <v>2.6537600000000002E-5</v>
      </c>
      <c r="Q314" s="83">
        <v>313</v>
      </c>
      <c r="R314" s="85">
        <v>8.4784800000000004E-8</v>
      </c>
      <c r="S314" s="85">
        <v>8.4791999999999996E-8</v>
      </c>
    </row>
    <row r="315" spans="2:19" x14ac:dyDescent="0.2">
      <c r="B315" s="33"/>
      <c r="C315" s="80">
        <v>0.9667</v>
      </c>
      <c r="D315" s="80">
        <v>3750</v>
      </c>
      <c r="E315" s="80">
        <v>13</v>
      </c>
      <c r="F315" s="80">
        <v>3737</v>
      </c>
      <c r="G315" s="80">
        <v>26</v>
      </c>
      <c r="H315" s="80">
        <v>3763</v>
      </c>
      <c r="I315" s="80">
        <v>6.9093799999999997E-3</v>
      </c>
      <c r="J315" s="80">
        <v>6.6993E-3</v>
      </c>
      <c r="L315" s="83">
        <v>1</v>
      </c>
      <c r="M315" s="83">
        <v>314</v>
      </c>
      <c r="N315" s="85">
        <v>1.3311200000000001E-5</v>
      </c>
      <c r="O315" s="83">
        <v>314</v>
      </c>
      <c r="P315" s="85">
        <v>2.6622400000000001E-5</v>
      </c>
      <c r="Q315" s="83">
        <v>314</v>
      </c>
      <c r="R315" s="85">
        <v>8.4784800000000004E-8</v>
      </c>
      <c r="S315" s="85">
        <v>8.4791999999999996E-8</v>
      </c>
    </row>
    <row r="316" spans="2:19" x14ac:dyDescent="0.2">
      <c r="B316" s="33"/>
      <c r="C316" s="80">
        <v>0.96650000000000003</v>
      </c>
      <c r="D316" s="80">
        <v>3752</v>
      </c>
      <c r="E316" s="80">
        <v>13</v>
      </c>
      <c r="F316" s="80">
        <v>3739</v>
      </c>
      <c r="G316" s="80">
        <v>26</v>
      </c>
      <c r="H316" s="80">
        <v>3765</v>
      </c>
      <c r="I316" s="80">
        <v>6.9057099999999998E-3</v>
      </c>
      <c r="J316" s="80">
        <v>6.6993E-3</v>
      </c>
      <c r="L316" s="83">
        <v>1</v>
      </c>
      <c r="M316" s="83">
        <v>315</v>
      </c>
      <c r="N316" s="85">
        <v>1.33536E-5</v>
      </c>
      <c r="O316" s="83">
        <v>315</v>
      </c>
      <c r="P316" s="85">
        <v>2.6707200000000001E-5</v>
      </c>
      <c r="Q316" s="83">
        <v>315</v>
      </c>
      <c r="R316" s="85">
        <v>8.4784800000000004E-8</v>
      </c>
      <c r="S316" s="85">
        <v>8.4791999999999996E-8</v>
      </c>
    </row>
    <row r="317" spans="2:19" x14ac:dyDescent="0.2">
      <c r="B317" s="33"/>
      <c r="C317" s="80">
        <v>0.96640000000000004</v>
      </c>
      <c r="D317" s="80">
        <v>3757</v>
      </c>
      <c r="E317" s="80">
        <v>13</v>
      </c>
      <c r="F317" s="80">
        <v>3744</v>
      </c>
      <c r="G317" s="80">
        <v>26</v>
      </c>
      <c r="H317" s="80">
        <v>3770</v>
      </c>
      <c r="I317" s="80">
        <v>6.8965500000000004E-3</v>
      </c>
      <c r="J317" s="80">
        <v>6.6993E-3</v>
      </c>
      <c r="L317" s="83">
        <v>1</v>
      </c>
      <c r="M317" s="83">
        <v>316</v>
      </c>
      <c r="N317" s="85">
        <v>1.3396E-5</v>
      </c>
      <c r="O317" s="83">
        <v>316</v>
      </c>
      <c r="P317" s="85">
        <v>2.6792E-5</v>
      </c>
      <c r="Q317" s="83">
        <v>316</v>
      </c>
      <c r="R317" s="85">
        <v>8.4784800000000004E-8</v>
      </c>
      <c r="S317" s="85">
        <v>8.4791999999999996E-8</v>
      </c>
    </row>
    <row r="318" spans="2:19" x14ac:dyDescent="0.2">
      <c r="B318" s="33"/>
      <c r="C318" s="80">
        <v>0.96630000000000005</v>
      </c>
      <c r="D318" s="80">
        <v>3760</v>
      </c>
      <c r="E318" s="80">
        <v>13</v>
      </c>
      <c r="F318" s="80">
        <v>3747</v>
      </c>
      <c r="G318" s="80">
        <v>26</v>
      </c>
      <c r="H318" s="80">
        <v>3773</v>
      </c>
      <c r="I318" s="80">
        <v>6.89107E-3</v>
      </c>
      <c r="J318" s="80">
        <v>6.6993E-3</v>
      </c>
      <c r="L318" s="83">
        <v>1</v>
      </c>
      <c r="M318" s="83">
        <v>317</v>
      </c>
      <c r="N318" s="85">
        <v>1.34384E-5</v>
      </c>
      <c r="O318" s="83">
        <v>317</v>
      </c>
      <c r="P318" s="85">
        <v>2.68768E-5</v>
      </c>
      <c r="Q318" s="83">
        <v>317</v>
      </c>
      <c r="R318" s="85">
        <v>8.4784800000000004E-8</v>
      </c>
      <c r="S318" s="85">
        <v>8.4791999999999996E-8</v>
      </c>
    </row>
    <row r="319" spans="2:19" x14ac:dyDescent="0.2">
      <c r="B319" s="33"/>
      <c r="C319" s="80">
        <v>0.96619999999999995</v>
      </c>
      <c r="D319" s="80">
        <v>3761</v>
      </c>
      <c r="E319" s="80">
        <v>13</v>
      </c>
      <c r="F319" s="80">
        <v>3748</v>
      </c>
      <c r="G319" s="80">
        <v>26</v>
      </c>
      <c r="H319" s="80">
        <v>3774</v>
      </c>
      <c r="I319" s="80">
        <v>6.8892399999999996E-3</v>
      </c>
      <c r="J319" s="80">
        <v>6.6993E-3</v>
      </c>
      <c r="L319" s="83">
        <v>1</v>
      </c>
      <c r="M319" s="83">
        <v>318</v>
      </c>
      <c r="N319" s="85">
        <v>1.34808E-5</v>
      </c>
      <c r="O319" s="83">
        <v>318</v>
      </c>
      <c r="P319" s="85">
        <v>2.6961599999999999E-5</v>
      </c>
      <c r="Q319" s="83">
        <v>318</v>
      </c>
      <c r="R319" s="85">
        <v>8.4784800000000004E-8</v>
      </c>
      <c r="S319" s="85">
        <v>8.4791999999999996E-8</v>
      </c>
    </row>
    <row r="320" spans="2:19" x14ac:dyDescent="0.2">
      <c r="B320" s="33"/>
      <c r="C320" s="80">
        <v>0.96609999999999996</v>
      </c>
      <c r="D320" s="80">
        <v>3767</v>
      </c>
      <c r="E320" s="80">
        <v>13</v>
      </c>
      <c r="F320" s="80">
        <v>3754</v>
      </c>
      <c r="G320" s="80">
        <v>26</v>
      </c>
      <c r="H320" s="80">
        <v>3780</v>
      </c>
      <c r="I320" s="80">
        <v>6.8783100000000003E-3</v>
      </c>
      <c r="J320" s="80">
        <v>6.6993E-3</v>
      </c>
      <c r="L320" s="83">
        <v>1</v>
      </c>
      <c r="M320" s="83">
        <v>319</v>
      </c>
      <c r="N320" s="85">
        <v>1.35232E-5</v>
      </c>
      <c r="O320" s="83">
        <v>319</v>
      </c>
      <c r="P320" s="85">
        <v>2.7046399999999999E-5</v>
      </c>
      <c r="Q320" s="83">
        <v>319</v>
      </c>
      <c r="R320" s="85">
        <v>8.4784800000000004E-8</v>
      </c>
      <c r="S320" s="85">
        <v>8.4791999999999996E-8</v>
      </c>
    </row>
    <row r="321" spans="2:19" x14ac:dyDescent="0.2">
      <c r="B321" s="33"/>
      <c r="C321" s="80">
        <v>0.96589999999999998</v>
      </c>
      <c r="D321" s="80">
        <v>3770</v>
      </c>
      <c r="E321" s="80">
        <v>13</v>
      </c>
      <c r="F321" s="80">
        <v>3757</v>
      </c>
      <c r="G321" s="80">
        <v>26</v>
      </c>
      <c r="H321" s="80">
        <v>3783</v>
      </c>
      <c r="I321" s="80">
        <v>6.8728499999999998E-3</v>
      </c>
      <c r="J321" s="80">
        <v>6.6993E-3</v>
      </c>
      <c r="L321" s="83">
        <v>1</v>
      </c>
      <c r="M321" s="83">
        <v>320</v>
      </c>
      <c r="N321" s="85">
        <v>1.3565599999999999E-5</v>
      </c>
      <c r="O321" s="83">
        <v>320</v>
      </c>
      <c r="P321" s="85">
        <v>2.7131099999999998E-5</v>
      </c>
      <c r="Q321" s="83">
        <v>320</v>
      </c>
      <c r="R321" s="85">
        <v>8.4784800000000004E-8</v>
      </c>
      <c r="S321" s="85">
        <v>8.4791999999999996E-8</v>
      </c>
    </row>
    <row r="322" spans="2:19" x14ac:dyDescent="0.2">
      <c r="B322" s="33"/>
      <c r="C322" s="80">
        <v>0.96579999999999999</v>
      </c>
      <c r="D322" s="80">
        <v>3772</v>
      </c>
      <c r="E322" s="80">
        <v>13</v>
      </c>
      <c r="F322" s="80">
        <v>3759</v>
      </c>
      <c r="G322" s="80">
        <v>26</v>
      </c>
      <c r="H322" s="80">
        <v>3785</v>
      </c>
      <c r="I322" s="80">
        <v>6.8692199999999997E-3</v>
      </c>
      <c r="J322" s="80">
        <v>6.6993E-3</v>
      </c>
      <c r="L322" s="83">
        <v>1</v>
      </c>
      <c r="M322" s="83">
        <v>321</v>
      </c>
      <c r="N322" s="85">
        <v>1.3608000000000001E-5</v>
      </c>
      <c r="O322" s="83">
        <v>321</v>
      </c>
      <c r="P322" s="85">
        <v>2.7215900000000001E-5</v>
      </c>
      <c r="Q322" s="83">
        <v>321</v>
      </c>
      <c r="R322" s="85">
        <v>8.4784800000000004E-8</v>
      </c>
      <c r="S322" s="85">
        <v>8.4791999999999996E-8</v>
      </c>
    </row>
    <row r="323" spans="2:19" x14ac:dyDescent="0.2">
      <c r="B323" s="33"/>
      <c r="C323" s="80">
        <v>0.9657</v>
      </c>
      <c r="D323" s="80">
        <v>3773</v>
      </c>
      <c r="E323" s="80">
        <v>13</v>
      </c>
      <c r="F323" s="80">
        <v>3760</v>
      </c>
      <c r="G323" s="80">
        <v>26</v>
      </c>
      <c r="H323" s="80">
        <v>3786</v>
      </c>
      <c r="I323" s="80">
        <v>6.86741E-3</v>
      </c>
      <c r="J323" s="80">
        <v>6.6993E-3</v>
      </c>
      <c r="L323" s="83">
        <v>1</v>
      </c>
      <c r="M323" s="83">
        <v>322</v>
      </c>
      <c r="N323" s="85">
        <v>1.3650400000000001E-5</v>
      </c>
      <c r="O323" s="83">
        <v>322</v>
      </c>
      <c r="P323" s="85">
        <v>2.7300700000000001E-5</v>
      </c>
      <c r="Q323" s="83">
        <v>322</v>
      </c>
      <c r="R323" s="85">
        <v>8.4784800000000004E-8</v>
      </c>
      <c r="S323" s="85">
        <v>8.4791999999999996E-8</v>
      </c>
    </row>
    <row r="324" spans="2:19" x14ac:dyDescent="0.2">
      <c r="B324" s="33"/>
      <c r="C324" s="80">
        <v>0.96560000000000001</v>
      </c>
      <c r="D324" s="80">
        <v>3777</v>
      </c>
      <c r="E324" s="80">
        <v>13</v>
      </c>
      <c r="F324" s="80">
        <v>3764</v>
      </c>
      <c r="G324" s="80">
        <v>26</v>
      </c>
      <c r="H324" s="80">
        <v>3790</v>
      </c>
      <c r="I324" s="80">
        <v>6.8601599999999997E-3</v>
      </c>
      <c r="J324" s="80">
        <v>6.6993E-3</v>
      </c>
      <c r="L324" s="83">
        <v>1</v>
      </c>
      <c r="M324" s="83">
        <v>323</v>
      </c>
      <c r="N324" s="85">
        <v>1.36928E-5</v>
      </c>
      <c r="O324" s="83">
        <v>323</v>
      </c>
      <c r="P324" s="85">
        <v>2.7385500000000001E-5</v>
      </c>
      <c r="Q324" s="83">
        <v>323</v>
      </c>
      <c r="R324" s="85">
        <v>8.4784899999999996E-8</v>
      </c>
      <c r="S324" s="85">
        <v>8.4791999999999996E-8</v>
      </c>
    </row>
    <row r="325" spans="2:19" x14ac:dyDescent="0.2">
      <c r="B325" s="33"/>
      <c r="C325" s="80">
        <v>0.96550000000000002</v>
      </c>
      <c r="D325" s="80">
        <v>3779</v>
      </c>
      <c r="E325" s="80">
        <v>13</v>
      </c>
      <c r="F325" s="80">
        <v>3766</v>
      </c>
      <c r="G325" s="80">
        <v>26</v>
      </c>
      <c r="H325" s="80">
        <v>3792</v>
      </c>
      <c r="I325" s="80">
        <v>6.8565400000000004E-3</v>
      </c>
      <c r="J325" s="80">
        <v>6.6993E-3</v>
      </c>
      <c r="L325" s="83">
        <v>1</v>
      </c>
      <c r="M325" s="83">
        <v>324</v>
      </c>
      <c r="N325" s="85">
        <v>1.37351E-5</v>
      </c>
      <c r="O325" s="83">
        <v>324</v>
      </c>
      <c r="P325" s="85">
        <v>2.74703E-5</v>
      </c>
      <c r="Q325" s="83">
        <v>324</v>
      </c>
      <c r="R325" s="85">
        <v>8.4784899999999996E-8</v>
      </c>
      <c r="S325" s="85">
        <v>8.4791999999999996E-8</v>
      </c>
    </row>
    <row r="326" spans="2:19" x14ac:dyDescent="0.2">
      <c r="B326" s="33"/>
      <c r="C326" s="80">
        <v>0.96540000000000004</v>
      </c>
      <c r="D326" s="80">
        <v>3780</v>
      </c>
      <c r="E326" s="80">
        <v>13</v>
      </c>
      <c r="F326" s="80">
        <v>3767</v>
      </c>
      <c r="G326" s="80">
        <v>26</v>
      </c>
      <c r="H326" s="80">
        <v>3793</v>
      </c>
      <c r="I326" s="80">
        <v>6.8547299999999999E-3</v>
      </c>
      <c r="J326" s="80">
        <v>6.6993E-3</v>
      </c>
      <c r="L326" s="83">
        <v>1</v>
      </c>
      <c r="M326" s="83">
        <v>325</v>
      </c>
      <c r="N326" s="85">
        <v>1.37775E-5</v>
      </c>
      <c r="O326" s="83">
        <v>325</v>
      </c>
      <c r="P326" s="85">
        <v>2.75551E-5</v>
      </c>
      <c r="Q326" s="83">
        <v>325</v>
      </c>
      <c r="R326" s="85">
        <v>8.4784899999999996E-8</v>
      </c>
      <c r="S326" s="85">
        <v>8.4791999999999996E-8</v>
      </c>
    </row>
    <row r="327" spans="2:19" x14ac:dyDescent="0.2">
      <c r="B327" s="33"/>
      <c r="C327" s="80">
        <v>0.96530000000000005</v>
      </c>
      <c r="D327" s="80">
        <v>3781</v>
      </c>
      <c r="E327" s="80">
        <v>13</v>
      </c>
      <c r="F327" s="80">
        <v>3768</v>
      </c>
      <c r="G327" s="80">
        <v>26</v>
      </c>
      <c r="H327" s="80">
        <v>3794</v>
      </c>
      <c r="I327" s="80">
        <v>6.8529300000000001E-3</v>
      </c>
      <c r="J327" s="80">
        <v>6.6993E-3</v>
      </c>
      <c r="L327" s="83">
        <v>1</v>
      </c>
      <c r="M327" s="83">
        <v>326</v>
      </c>
      <c r="N327" s="85">
        <v>1.38199E-5</v>
      </c>
      <c r="O327" s="83">
        <v>326</v>
      </c>
      <c r="P327" s="85">
        <v>2.7639899999999999E-5</v>
      </c>
      <c r="Q327" s="83">
        <v>326</v>
      </c>
      <c r="R327" s="85">
        <v>8.4784899999999996E-8</v>
      </c>
      <c r="S327" s="85">
        <v>8.4791999999999996E-8</v>
      </c>
    </row>
    <row r="328" spans="2:19" x14ac:dyDescent="0.2">
      <c r="B328" s="33"/>
      <c r="C328" s="80">
        <v>0.96509999999999996</v>
      </c>
      <c r="D328" s="80">
        <v>3783</v>
      </c>
      <c r="E328" s="80">
        <v>13</v>
      </c>
      <c r="F328" s="80">
        <v>3770</v>
      </c>
      <c r="G328" s="80">
        <v>26</v>
      </c>
      <c r="H328" s="80">
        <v>3796</v>
      </c>
      <c r="I328" s="80">
        <v>6.8493199999999999E-3</v>
      </c>
      <c r="J328" s="80">
        <v>6.6993E-3</v>
      </c>
      <c r="L328" s="83">
        <v>1</v>
      </c>
      <c r="M328" s="83">
        <v>327</v>
      </c>
      <c r="N328" s="85">
        <v>1.3862299999999999E-5</v>
      </c>
      <c r="O328" s="83">
        <v>327</v>
      </c>
      <c r="P328" s="85">
        <v>2.7724699999999999E-5</v>
      </c>
      <c r="Q328" s="83">
        <v>327</v>
      </c>
      <c r="R328" s="85">
        <v>8.4784899999999996E-8</v>
      </c>
      <c r="S328" s="85">
        <v>8.4791999999999996E-8</v>
      </c>
    </row>
    <row r="329" spans="2:19" x14ac:dyDescent="0.2">
      <c r="B329" s="33"/>
      <c r="C329" s="80">
        <v>0.96489999999999998</v>
      </c>
      <c r="D329" s="80">
        <v>3785</v>
      </c>
      <c r="E329" s="80">
        <v>13</v>
      </c>
      <c r="F329" s="80">
        <v>3772</v>
      </c>
      <c r="G329" s="80">
        <v>26</v>
      </c>
      <c r="H329" s="80">
        <v>3798</v>
      </c>
      <c r="I329" s="80">
        <v>6.8457099999999996E-3</v>
      </c>
      <c r="J329" s="80">
        <v>6.6993E-3</v>
      </c>
      <c r="L329" s="83">
        <v>1</v>
      </c>
      <c r="M329" s="83">
        <v>328</v>
      </c>
      <c r="N329" s="85">
        <v>1.3904699999999999E-5</v>
      </c>
      <c r="O329" s="83">
        <v>328</v>
      </c>
      <c r="P329" s="85">
        <v>2.7809399999999998E-5</v>
      </c>
      <c r="Q329" s="83">
        <v>328</v>
      </c>
      <c r="R329" s="85">
        <v>8.4784899999999996E-8</v>
      </c>
      <c r="S329" s="85">
        <v>8.4791999999999996E-8</v>
      </c>
    </row>
    <row r="330" spans="2:19" x14ac:dyDescent="0.2">
      <c r="B330" s="33"/>
      <c r="C330" s="80">
        <v>0.96479999999999999</v>
      </c>
      <c r="D330" s="80">
        <v>3787</v>
      </c>
      <c r="E330" s="80">
        <v>13</v>
      </c>
      <c r="F330" s="80">
        <v>3774</v>
      </c>
      <c r="G330" s="80">
        <v>26</v>
      </c>
      <c r="H330" s="80">
        <v>3800</v>
      </c>
      <c r="I330" s="80">
        <v>6.8421100000000002E-3</v>
      </c>
      <c r="J330" s="80">
        <v>6.6993E-3</v>
      </c>
      <c r="L330" s="83">
        <v>1</v>
      </c>
      <c r="M330" s="83">
        <v>329</v>
      </c>
      <c r="N330" s="85">
        <v>1.3947100000000001E-5</v>
      </c>
      <c r="O330" s="83">
        <v>329</v>
      </c>
      <c r="P330" s="85">
        <v>2.7894200000000001E-5</v>
      </c>
      <c r="Q330" s="83">
        <v>329</v>
      </c>
      <c r="R330" s="85">
        <v>8.4784899999999996E-8</v>
      </c>
      <c r="S330" s="85">
        <v>8.4791999999999996E-8</v>
      </c>
    </row>
    <row r="331" spans="2:19" x14ac:dyDescent="0.2">
      <c r="B331" s="33"/>
      <c r="C331" s="80">
        <v>0.9647</v>
      </c>
      <c r="D331" s="80">
        <v>3791</v>
      </c>
      <c r="E331" s="80">
        <v>13</v>
      </c>
      <c r="F331" s="80">
        <v>3778</v>
      </c>
      <c r="G331" s="80">
        <v>26</v>
      </c>
      <c r="H331" s="80">
        <v>3804</v>
      </c>
      <c r="I331" s="80">
        <v>6.8349099999999996E-3</v>
      </c>
      <c r="J331" s="80">
        <v>6.6993E-3</v>
      </c>
      <c r="L331" s="83">
        <v>1</v>
      </c>
      <c r="M331" s="83">
        <v>330</v>
      </c>
      <c r="N331" s="85">
        <v>1.39895E-5</v>
      </c>
      <c r="O331" s="83">
        <v>330</v>
      </c>
      <c r="P331" s="85">
        <v>2.7979000000000001E-5</v>
      </c>
      <c r="Q331" s="83">
        <v>330</v>
      </c>
      <c r="R331" s="85">
        <v>8.4784899999999996E-8</v>
      </c>
      <c r="S331" s="85">
        <v>8.4791999999999996E-8</v>
      </c>
    </row>
    <row r="332" spans="2:19" x14ac:dyDescent="0.2">
      <c r="B332" s="33"/>
      <c r="C332" s="80">
        <v>0.96450000000000002</v>
      </c>
      <c r="D332" s="80">
        <v>3794</v>
      </c>
      <c r="E332" s="80">
        <v>13</v>
      </c>
      <c r="F332" s="80">
        <v>3781</v>
      </c>
      <c r="G332" s="80">
        <v>26</v>
      </c>
      <c r="H332" s="80">
        <v>3807</v>
      </c>
      <c r="I332" s="80">
        <v>6.8295200000000004E-3</v>
      </c>
      <c r="J332" s="80">
        <v>6.6993E-3</v>
      </c>
      <c r="L332" s="83">
        <v>1</v>
      </c>
      <c r="M332" s="83">
        <v>331</v>
      </c>
      <c r="N332" s="85">
        <v>1.40319E-5</v>
      </c>
      <c r="O332" s="83">
        <v>331</v>
      </c>
      <c r="P332" s="85">
        <v>2.8063800000000001E-5</v>
      </c>
      <c r="Q332" s="83">
        <v>331</v>
      </c>
      <c r="R332" s="85">
        <v>8.4784899999999996E-8</v>
      </c>
      <c r="S332" s="85">
        <v>8.4791999999999996E-8</v>
      </c>
    </row>
    <row r="333" spans="2:19" x14ac:dyDescent="0.2">
      <c r="B333" s="33"/>
      <c r="C333" s="80">
        <v>0.96440000000000003</v>
      </c>
      <c r="D333" s="80">
        <v>3795</v>
      </c>
      <c r="E333" s="80">
        <v>13</v>
      </c>
      <c r="F333" s="80">
        <v>3782</v>
      </c>
      <c r="G333" s="80">
        <v>26</v>
      </c>
      <c r="H333" s="80">
        <v>3808</v>
      </c>
      <c r="I333" s="80">
        <v>6.8277299999999997E-3</v>
      </c>
      <c r="J333" s="80">
        <v>6.6993E-3</v>
      </c>
      <c r="L333" s="83">
        <v>1</v>
      </c>
      <c r="M333" s="83">
        <v>332</v>
      </c>
      <c r="N333" s="85">
        <v>1.40743E-5</v>
      </c>
      <c r="O333" s="83">
        <v>332</v>
      </c>
      <c r="P333" s="85">
        <v>2.81486E-5</v>
      </c>
      <c r="Q333" s="83">
        <v>332</v>
      </c>
      <c r="R333" s="85">
        <v>8.4784899999999996E-8</v>
      </c>
      <c r="S333" s="85">
        <v>8.4791999999999996E-8</v>
      </c>
    </row>
    <row r="334" spans="2:19" x14ac:dyDescent="0.2">
      <c r="B334" s="33"/>
      <c r="C334" s="80">
        <v>0.96409999999999996</v>
      </c>
      <c r="D334" s="80">
        <v>3799</v>
      </c>
      <c r="E334" s="80">
        <v>13</v>
      </c>
      <c r="F334" s="80">
        <v>3786</v>
      </c>
      <c r="G334" s="80">
        <v>26</v>
      </c>
      <c r="H334" s="80">
        <v>3812</v>
      </c>
      <c r="I334" s="80">
        <v>6.8205699999999998E-3</v>
      </c>
      <c r="J334" s="80">
        <v>6.6993E-3</v>
      </c>
      <c r="L334" s="83">
        <v>1</v>
      </c>
      <c r="M334" s="83">
        <v>333</v>
      </c>
      <c r="N334" s="85">
        <v>1.41167E-5</v>
      </c>
      <c r="O334" s="83">
        <v>333</v>
      </c>
      <c r="P334" s="85">
        <v>2.82334E-5</v>
      </c>
      <c r="Q334" s="83">
        <v>333</v>
      </c>
      <c r="R334" s="85">
        <v>8.4784899999999996E-8</v>
      </c>
      <c r="S334" s="85">
        <v>8.4791999999999996E-8</v>
      </c>
    </row>
    <row r="335" spans="2:19" x14ac:dyDescent="0.2">
      <c r="B335" s="33"/>
      <c r="C335" s="80">
        <v>0.96399999999999997</v>
      </c>
      <c r="D335" s="80">
        <v>3801</v>
      </c>
      <c r="E335" s="80">
        <v>13</v>
      </c>
      <c r="F335" s="80">
        <v>3788</v>
      </c>
      <c r="G335" s="80">
        <v>26</v>
      </c>
      <c r="H335" s="80">
        <v>3814</v>
      </c>
      <c r="I335" s="80">
        <v>6.8169900000000002E-3</v>
      </c>
      <c r="J335" s="80">
        <v>6.6993E-3</v>
      </c>
      <c r="L335" s="83">
        <v>1</v>
      </c>
      <c r="M335" s="83">
        <v>334</v>
      </c>
      <c r="N335" s="85">
        <v>1.41591E-5</v>
      </c>
      <c r="O335" s="83">
        <v>334</v>
      </c>
      <c r="P335" s="85">
        <v>2.8318199999999999E-5</v>
      </c>
      <c r="Q335" s="83">
        <v>334</v>
      </c>
      <c r="R335" s="85">
        <v>8.4785000000000001E-8</v>
      </c>
      <c r="S335" s="85">
        <v>8.4791999999999996E-8</v>
      </c>
    </row>
    <row r="336" spans="2:19" x14ac:dyDescent="0.2">
      <c r="B336" s="33"/>
      <c r="C336" s="80">
        <v>0.96389999999999998</v>
      </c>
      <c r="D336" s="80">
        <v>3802</v>
      </c>
      <c r="E336" s="80">
        <v>13</v>
      </c>
      <c r="F336" s="80">
        <v>3789</v>
      </c>
      <c r="G336" s="80">
        <v>26</v>
      </c>
      <c r="H336" s="80">
        <v>3815</v>
      </c>
      <c r="I336" s="80">
        <v>6.8152000000000004E-3</v>
      </c>
      <c r="J336" s="80">
        <v>6.6993E-3</v>
      </c>
      <c r="L336" s="83">
        <v>1</v>
      </c>
      <c r="M336" s="83">
        <v>335</v>
      </c>
      <c r="N336" s="85">
        <v>1.4201499999999999E-5</v>
      </c>
      <c r="O336" s="83">
        <v>335</v>
      </c>
      <c r="P336" s="85">
        <v>2.8402999999999999E-5</v>
      </c>
      <c r="Q336" s="83">
        <v>335</v>
      </c>
      <c r="R336" s="85">
        <v>8.4785000000000001E-8</v>
      </c>
      <c r="S336" s="85">
        <v>8.4791999999999996E-8</v>
      </c>
    </row>
    <row r="337" spans="2:19" x14ac:dyDescent="0.2">
      <c r="B337" s="33"/>
      <c r="C337" s="80">
        <v>0.96379999999999999</v>
      </c>
      <c r="D337" s="80">
        <v>3806</v>
      </c>
      <c r="E337" s="80">
        <v>13</v>
      </c>
      <c r="F337" s="80">
        <v>3793</v>
      </c>
      <c r="G337" s="80">
        <v>26</v>
      </c>
      <c r="H337" s="80">
        <v>3819</v>
      </c>
      <c r="I337" s="80">
        <v>6.8080600000000003E-3</v>
      </c>
      <c r="J337" s="80">
        <v>6.6993E-3</v>
      </c>
      <c r="L337" s="83">
        <v>1</v>
      </c>
      <c r="M337" s="83">
        <v>336</v>
      </c>
      <c r="N337" s="85">
        <v>1.4243899999999999E-5</v>
      </c>
      <c r="O337" s="83">
        <v>336</v>
      </c>
      <c r="P337" s="85">
        <v>2.8487799999999999E-5</v>
      </c>
      <c r="Q337" s="83">
        <v>336</v>
      </c>
      <c r="R337" s="85">
        <v>8.4785000000000001E-8</v>
      </c>
      <c r="S337" s="85">
        <v>8.4791999999999996E-8</v>
      </c>
    </row>
    <row r="338" spans="2:19" x14ac:dyDescent="0.2">
      <c r="B338" s="33"/>
      <c r="C338" s="80">
        <v>0.9637</v>
      </c>
      <c r="D338" s="80">
        <v>3808</v>
      </c>
      <c r="E338" s="80">
        <v>13</v>
      </c>
      <c r="F338" s="80">
        <v>3795</v>
      </c>
      <c r="G338" s="80">
        <v>26</v>
      </c>
      <c r="H338" s="80">
        <v>3821</v>
      </c>
      <c r="I338" s="80">
        <v>6.8044999999999998E-3</v>
      </c>
      <c r="J338" s="80">
        <v>6.6993E-3</v>
      </c>
      <c r="L338" s="83">
        <v>1</v>
      </c>
      <c r="M338" s="83">
        <v>337</v>
      </c>
      <c r="N338" s="85">
        <v>1.4286300000000001E-5</v>
      </c>
      <c r="O338" s="83">
        <v>337</v>
      </c>
      <c r="P338" s="85">
        <v>2.8572500000000001E-5</v>
      </c>
      <c r="Q338" s="83">
        <v>337</v>
      </c>
      <c r="R338" s="85">
        <v>8.4785000000000001E-8</v>
      </c>
      <c r="S338" s="85">
        <v>8.4791999999999996E-8</v>
      </c>
    </row>
    <row r="339" spans="2:19" x14ac:dyDescent="0.2">
      <c r="B339" s="33"/>
      <c r="C339" s="80">
        <v>0.96360000000000001</v>
      </c>
      <c r="D339" s="80">
        <v>3809</v>
      </c>
      <c r="E339" s="80">
        <v>13</v>
      </c>
      <c r="F339" s="80">
        <v>3796</v>
      </c>
      <c r="G339" s="80">
        <v>26</v>
      </c>
      <c r="H339" s="80">
        <v>3822</v>
      </c>
      <c r="I339" s="80">
        <v>6.8027199999999999E-3</v>
      </c>
      <c r="J339" s="80">
        <v>6.6993E-3</v>
      </c>
      <c r="L339" s="83">
        <v>1</v>
      </c>
      <c r="M339" s="83">
        <v>338</v>
      </c>
      <c r="N339" s="85">
        <v>1.4328700000000001E-5</v>
      </c>
      <c r="O339" s="83">
        <v>338</v>
      </c>
      <c r="P339" s="85">
        <v>2.8657300000000001E-5</v>
      </c>
      <c r="Q339" s="83">
        <v>338</v>
      </c>
      <c r="R339" s="85">
        <v>8.4785000000000001E-8</v>
      </c>
      <c r="S339" s="85">
        <v>8.4791999999999996E-8</v>
      </c>
    </row>
    <row r="340" spans="2:19" x14ac:dyDescent="0.2">
      <c r="B340" s="33"/>
      <c r="C340" s="80">
        <v>0.96350000000000002</v>
      </c>
      <c r="D340" s="80">
        <v>3811</v>
      </c>
      <c r="E340" s="80">
        <v>13</v>
      </c>
      <c r="F340" s="80">
        <v>3798</v>
      </c>
      <c r="G340" s="80">
        <v>26</v>
      </c>
      <c r="H340" s="80">
        <v>3824</v>
      </c>
      <c r="I340" s="80">
        <v>6.7991600000000003E-3</v>
      </c>
      <c r="J340" s="80">
        <v>6.6993E-3</v>
      </c>
      <c r="L340" s="83">
        <v>1</v>
      </c>
      <c r="M340" s="83">
        <v>339</v>
      </c>
      <c r="N340" s="85">
        <v>1.43711E-5</v>
      </c>
      <c r="O340" s="83">
        <v>339</v>
      </c>
      <c r="P340" s="85">
        <v>2.87421E-5</v>
      </c>
      <c r="Q340" s="83">
        <v>339</v>
      </c>
      <c r="R340" s="85">
        <v>8.4785000000000001E-8</v>
      </c>
      <c r="S340" s="85">
        <v>8.4791999999999996E-8</v>
      </c>
    </row>
    <row r="341" spans="2:19" x14ac:dyDescent="0.2">
      <c r="B341" s="33"/>
      <c r="C341" s="80">
        <v>0.96340000000000003</v>
      </c>
      <c r="D341" s="80">
        <v>3812</v>
      </c>
      <c r="E341" s="80">
        <v>13</v>
      </c>
      <c r="F341" s="80">
        <v>3799</v>
      </c>
      <c r="G341" s="80">
        <v>26</v>
      </c>
      <c r="H341" s="80">
        <v>3825</v>
      </c>
      <c r="I341" s="80">
        <v>6.7973900000000004E-3</v>
      </c>
      <c r="J341" s="80">
        <v>6.6993E-3</v>
      </c>
      <c r="L341" s="83">
        <v>1</v>
      </c>
      <c r="M341" s="83">
        <v>340</v>
      </c>
      <c r="N341" s="85">
        <v>1.44135E-5</v>
      </c>
      <c r="O341" s="83">
        <v>340</v>
      </c>
      <c r="P341" s="85">
        <v>2.88269E-5</v>
      </c>
      <c r="Q341" s="83">
        <v>340</v>
      </c>
      <c r="R341" s="85">
        <v>8.4785000000000001E-8</v>
      </c>
      <c r="S341" s="85">
        <v>8.4791999999999996E-8</v>
      </c>
    </row>
    <row r="342" spans="2:19" x14ac:dyDescent="0.2">
      <c r="B342" s="33"/>
      <c r="C342" s="80">
        <v>0.96330000000000005</v>
      </c>
      <c r="D342" s="80">
        <v>3813</v>
      </c>
      <c r="E342" s="80">
        <v>13</v>
      </c>
      <c r="F342" s="80">
        <v>3800</v>
      </c>
      <c r="G342" s="80">
        <v>26</v>
      </c>
      <c r="H342" s="80">
        <v>3826</v>
      </c>
      <c r="I342" s="80">
        <v>6.7956099999999997E-3</v>
      </c>
      <c r="J342" s="80">
        <v>6.6993E-3</v>
      </c>
      <c r="L342" s="83">
        <v>1</v>
      </c>
      <c r="M342" s="83">
        <v>341</v>
      </c>
      <c r="N342" s="85">
        <v>1.44558E-5</v>
      </c>
      <c r="O342" s="83">
        <v>341</v>
      </c>
      <c r="P342" s="85">
        <v>2.89117E-5</v>
      </c>
      <c r="Q342" s="83">
        <v>341</v>
      </c>
      <c r="R342" s="85">
        <v>8.4785000000000001E-8</v>
      </c>
      <c r="S342" s="85">
        <v>8.4791999999999996E-8</v>
      </c>
    </row>
    <row r="343" spans="2:19" x14ac:dyDescent="0.2">
      <c r="B343" s="33"/>
      <c r="C343" s="80">
        <v>0.96319999999999995</v>
      </c>
      <c r="D343" s="80">
        <v>3818</v>
      </c>
      <c r="E343" s="80">
        <v>13</v>
      </c>
      <c r="F343" s="80">
        <v>3805</v>
      </c>
      <c r="G343" s="80">
        <v>26</v>
      </c>
      <c r="H343" s="80">
        <v>3831</v>
      </c>
      <c r="I343" s="80">
        <v>6.7867400000000003E-3</v>
      </c>
      <c r="J343" s="80">
        <v>6.6993E-3</v>
      </c>
      <c r="L343" s="83">
        <v>1</v>
      </c>
      <c r="M343" s="83">
        <v>342</v>
      </c>
      <c r="N343" s="85">
        <v>1.44982E-5</v>
      </c>
      <c r="O343" s="83">
        <v>342</v>
      </c>
      <c r="P343" s="85">
        <v>2.8996499999999999E-5</v>
      </c>
      <c r="Q343" s="83">
        <v>342</v>
      </c>
      <c r="R343" s="85">
        <v>8.4785000000000001E-8</v>
      </c>
      <c r="S343" s="85">
        <v>8.4791999999999996E-8</v>
      </c>
    </row>
    <row r="344" spans="2:19" x14ac:dyDescent="0.2">
      <c r="B344" s="33"/>
      <c r="C344" s="80">
        <v>0.96299999999999997</v>
      </c>
      <c r="D344" s="80">
        <v>3820</v>
      </c>
      <c r="E344" s="80">
        <v>13</v>
      </c>
      <c r="F344" s="80">
        <v>3807</v>
      </c>
      <c r="G344" s="80">
        <v>26</v>
      </c>
      <c r="H344" s="80">
        <v>3833</v>
      </c>
      <c r="I344" s="80">
        <v>6.7831999999999996E-3</v>
      </c>
      <c r="J344" s="80">
        <v>6.6993E-3</v>
      </c>
      <c r="L344" s="83">
        <v>1</v>
      </c>
      <c r="M344" s="83">
        <v>343</v>
      </c>
      <c r="N344" s="85">
        <v>1.4540599999999999E-5</v>
      </c>
      <c r="O344" s="83">
        <v>343</v>
      </c>
      <c r="P344" s="85">
        <v>2.9081299999999999E-5</v>
      </c>
      <c r="Q344" s="83">
        <v>343</v>
      </c>
      <c r="R344" s="85">
        <v>8.4785000000000001E-8</v>
      </c>
      <c r="S344" s="85">
        <v>8.4791999999999996E-8</v>
      </c>
    </row>
    <row r="345" spans="2:19" x14ac:dyDescent="0.2">
      <c r="B345" s="33"/>
      <c r="C345" s="80">
        <v>0.96279999999999999</v>
      </c>
      <c r="D345" s="80">
        <v>3822</v>
      </c>
      <c r="E345" s="80">
        <v>13</v>
      </c>
      <c r="F345" s="80">
        <v>3809</v>
      </c>
      <c r="G345" s="80">
        <v>26</v>
      </c>
      <c r="H345" s="80">
        <v>3835</v>
      </c>
      <c r="I345" s="80">
        <v>6.7796599999999999E-3</v>
      </c>
      <c r="J345" s="80">
        <v>6.6993E-3</v>
      </c>
      <c r="L345" s="83">
        <v>1</v>
      </c>
      <c r="M345" s="83">
        <v>344</v>
      </c>
      <c r="N345" s="85">
        <v>1.4583000000000001E-5</v>
      </c>
      <c r="O345" s="83">
        <v>344</v>
      </c>
      <c r="P345" s="85">
        <v>2.9166099999999998E-5</v>
      </c>
      <c r="Q345" s="83">
        <v>344</v>
      </c>
      <c r="R345" s="85">
        <v>8.4785100000000007E-8</v>
      </c>
      <c r="S345" s="85">
        <v>8.4791999999999996E-8</v>
      </c>
    </row>
    <row r="346" spans="2:19" x14ac:dyDescent="0.2">
      <c r="B346" s="33"/>
      <c r="C346" s="80">
        <v>0.9627</v>
      </c>
      <c r="D346" s="80">
        <v>3823</v>
      </c>
      <c r="E346" s="80">
        <v>13</v>
      </c>
      <c r="F346" s="80">
        <v>3810</v>
      </c>
      <c r="G346" s="80">
        <v>26</v>
      </c>
      <c r="H346" s="80">
        <v>3836</v>
      </c>
      <c r="I346" s="80">
        <v>6.77789E-3</v>
      </c>
      <c r="J346" s="80">
        <v>6.6993E-3</v>
      </c>
      <c r="L346" s="83">
        <v>1</v>
      </c>
      <c r="M346" s="83">
        <v>345</v>
      </c>
      <c r="N346" s="85">
        <v>1.4625400000000001E-5</v>
      </c>
      <c r="O346" s="83">
        <v>345</v>
      </c>
      <c r="P346" s="85">
        <v>2.9250800000000001E-5</v>
      </c>
      <c r="Q346" s="83">
        <v>345</v>
      </c>
      <c r="R346" s="85">
        <v>8.4785100000000007E-8</v>
      </c>
      <c r="S346" s="85">
        <v>8.4791999999999996E-8</v>
      </c>
    </row>
    <row r="347" spans="2:19" x14ac:dyDescent="0.2">
      <c r="B347" s="33"/>
      <c r="C347" s="80">
        <v>0.96250000000000002</v>
      </c>
      <c r="D347" s="80">
        <v>3825</v>
      </c>
      <c r="E347" s="80">
        <v>13</v>
      </c>
      <c r="F347" s="80">
        <v>3812</v>
      </c>
      <c r="G347" s="80">
        <v>26</v>
      </c>
      <c r="H347" s="80">
        <v>3838</v>
      </c>
      <c r="I347" s="80">
        <v>6.7743600000000001E-3</v>
      </c>
      <c r="J347" s="80">
        <v>6.6993E-3</v>
      </c>
      <c r="L347" s="83">
        <v>1</v>
      </c>
      <c r="M347" s="83">
        <v>346</v>
      </c>
      <c r="N347" s="85">
        <v>1.46678E-5</v>
      </c>
      <c r="O347" s="83">
        <v>346</v>
      </c>
      <c r="P347" s="85">
        <v>2.9335600000000001E-5</v>
      </c>
      <c r="Q347" s="83">
        <v>346</v>
      </c>
      <c r="R347" s="85">
        <v>8.4785100000000007E-8</v>
      </c>
      <c r="S347" s="85">
        <v>8.4791999999999996E-8</v>
      </c>
    </row>
    <row r="348" spans="2:19" x14ac:dyDescent="0.2">
      <c r="B348" s="33"/>
      <c r="C348" s="80">
        <v>0.96240000000000003</v>
      </c>
      <c r="D348" s="80">
        <v>3828</v>
      </c>
      <c r="E348" s="80">
        <v>13</v>
      </c>
      <c r="F348" s="80">
        <v>3815</v>
      </c>
      <c r="G348" s="80">
        <v>26</v>
      </c>
      <c r="H348" s="80">
        <v>3841</v>
      </c>
      <c r="I348" s="80">
        <v>6.7690700000000003E-3</v>
      </c>
      <c r="J348" s="80">
        <v>6.6993E-3</v>
      </c>
      <c r="L348" s="83">
        <v>1</v>
      </c>
      <c r="M348" s="83">
        <v>347</v>
      </c>
      <c r="N348" s="85">
        <v>1.47102E-5</v>
      </c>
      <c r="O348" s="83">
        <v>347</v>
      </c>
      <c r="P348" s="85">
        <v>2.94204E-5</v>
      </c>
      <c r="Q348" s="83">
        <v>347</v>
      </c>
      <c r="R348" s="85">
        <v>8.4785100000000007E-8</v>
      </c>
      <c r="S348" s="85">
        <v>8.4791999999999996E-8</v>
      </c>
    </row>
    <row r="349" spans="2:19" x14ac:dyDescent="0.2">
      <c r="B349" s="33"/>
      <c r="C349" s="80">
        <v>0.96230000000000004</v>
      </c>
      <c r="D349" s="80">
        <v>3829</v>
      </c>
      <c r="E349" s="80">
        <v>13</v>
      </c>
      <c r="F349" s="80">
        <v>3816</v>
      </c>
      <c r="G349" s="80">
        <v>26</v>
      </c>
      <c r="H349" s="80">
        <v>3842</v>
      </c>
      <c r="I349" s="80">
        <v>6.7673100000000003E-3</v>
      </c>
      <c r="J349" s="80">
        <v>6.6993E-3</v>
      </c>
      <c r="L349" s="83">
        <v>1</v>
      </c>
      <c r="M349" s="83">
        <v>348</v>
      </c>
      <c r="N349" s="85">
        <v>1.47526E-5</v>
      </c>
      <c r="O349" s="83">
        <v>348</v>
      </c>
      <c r="P349" s="85">
        <v>2.95052E-5</v>
      </c>
      <c r="Q349" s="83">
        <v>348</v>
      </c>
      <c r="R349" s="85">
        <v>8.4785100000000007E-8</v>
      </c>
      <c r="S349" s="85">
        <v>8.4791999999999996E-8</v>
      </c>
    </row>
    <row r="350" spans="2:19" x14ac:dyDescent="0.2">
      <c r="B350" s="33"/>
      <c r="C350" s="80">
        <v>0.96220000000000006</v>
      </c>
      <c r="D350" s="80">
        <v>3830</v>
      </c>
      <c r="E350" s="80">
        <v>13</v>
      </c>
      <c r="F350" s="80">
        <v>3817</v>
      </c>
      <c r="G350" s="80">
        <v>26</v>
      </c>
      <c r="H350" s="80">
        <v>3843</v>
      </c>
      <c r="I350" s="80">
        <v>6.7655500000000004E-3</v>
      </c>
      <c r="J350" s="80">
        <v>6.6993E-3</v>
      </c>
      <c r="L350" s="83">
        <v>1</v>
      </c>
      <c r="M350" s="83">
        <v>349</v>
      </c>
      <c r="N350" s="85">
        <v>1.4795E-5</v>
      </c>
      <c r="O350" s="83">
        <v>349</v>
      </c>
      <c r="P350" s="85">
        <v>2.959E-5</v>
      </c>
      <c r="Q350" s="83">
        <v>349</v>
      </c>
      <c r="R350" s="85">
        <v>8.4785100000000007E-8</v>
      </c>
      <c r="S350" s="85">
        <v>8.4791999999999996E-8</v>
      </c>
    </row>
    <row r="351" spans="2:19" x14ac:dyDescent="0.2">
      <c r="B351" s="33"/>
      <c r="C351" s="80">
        <v>0.96209999999999996</v>
      </c>
      <c r="D351" s="80">
        <v>3832</v>
      </c>
      <c r="E351" s="80">
        <v>13</v>
      </c>
      <c r="F351" s="80">
        <v>3819</v>
      </c>
      <c r="G351" s="80">
        <v>26</v>
      </c>
      <c r="H351" s="80">
        <v>3845</v>
      </c>
      <c r="I351" s="80">
        <v>6.7620299999999996E-3</v>
      </c>
      <c r="J351" s="80">
        <v>6.6993E-3</v>
      </c>
      <c r="L351" s="83">
        <v>1</v>
      </c>
      <c r="M351" s="83">
        <v>350</v>
      </c>
      <c r="N351" s="85">
        <v>1.48374E-5</v>
      </c>
      <c r="O351" s="83">
        <v>350</v>
      </c>
      <c r="P351" s="85">
        <v>2.9674799999999999E-5</v>
      </c>
      <c r="Q351" s="83">
        <v>350</v>
      </c>
      <c r="R351" s="85">
        <v>8.4785100000000007E-8</v>
      </c>
      <c r="S351" s="85">
        <v>8.4791999999999996E-8</v>
      </c>
    </row>
    <row r="352" spans="2:19" x14ac:dyDescent="0.2">
      <c r="B352" s="33"/>
      <c r="C352" s="80">
        <v>0.96189999999999998</v>
      </c>
      <c r="D352" s="80">
        <v>3834</v>
      </c>
      <c r="E352" s="80">
        <v>13</v>
      </c>
      <c r="F352" s="80">
        <v>3821</v>
      </c>
      <c r="G352" s="80">
        <v>26</v>
      </c>
      <c r="H352" s="80">
        <v>3847</v>
      </c>
      <c r="I352" s="80">
        <v>6.7585099999999997E-3</v>
      </c>
      <c r="J352" s="80">
        <v>6.6993E-3</v>
      </c>
      <c r="L352" s="83">
        <v>1</v>
      </c>
      <c r="M352" s="83">
        <v>351</v>
      </c>
      <c r="N352" s="85">
        <v>1.4879799999999999E-5</v>
      </c>
      <c r="O352" s="83">
        <v>351</v>
      </c>
      <c r="P352" s="85">
        <v>2.9759599999999999E-5</v>
      </c>
      <c r="Q352" s="83">
        <v>351</v>
      </c>
      <c r="R352" s="85">
        <v>8.4785100000000007E-8</v>
      </c>
      <c r="S352" s="85">
        <v>8.4791999999999996E-8</v>
      </c>
    </row>
    <row r="353" spans="2:19" x14ac:dyDescent="0.2">
      <c r="B353" s="33"/>
      <c r="C353" s="80">
        <v>0.96179999999999999</v>
      </c>
      <c r="D353" s="80">
        <v>3837</v>
      </c>
      <c r="E353" s="80">
        <v>13</v>
      </c>
      <c r="F353" s="80">
        <v>3824</v>
      </c>
      <c r="G353" s="80">
        <v>26</v>
      </c>
      <c r="H353" s="80">
        <v>3850</v>
      </c>
      <c r="I353" s="80">
        <v>6.7532499999999997E-3</v>
      </c>
      <c r="J353" s="80">
        <v>6.6993E-3</v>
      </c>
      <c r="L353" s="83">
        <v>1</v>
      </c>
      <c r="M353" s="83">
        <v>352</v>
      </c>
      <c r="N353" s="85">
        <v>1.4922199999999999E-5</v>
      </c>
      <c r="O353" s="83">
        <v>352</v>
      </c>
      <c r="P353" s="85">
        <v>2.9844399999999998E-5</v>
      </c>
      <c r="Q353" s="83">
        <v>352</v>
      </c>
      <c r="R353" s="85">
        <v>8.4785100000000007E-8</v>
      </c>
      <c r="S353" s="85">
        <v>8.4791999999999996E-8</v>
      </c>
    </row>
    <row r="354" spans="2:19" x14ac:dyDescent="0.2">
      <c r="B354" s="33"/>
      <c r="C354" s="80">
        <v>0.9617</v>
      </c>
      <c r="D354" s="80">
        <v>3841</v>
      </c>
      <c r="E354" s="80">
        <v>13</v>
      </c>
      <c r="F354" s="80">
        <v>3828</v>
      </c>
      <c r="G354" s="80">
        <v>26</v>
      </c>
      <c r="H354" s="80">
        <v>3854</v>
      </c>
      <c r="I354" s="80">
        <v>6.7462399999999997E-3</v>
      </c>
      <c r="J354" s="80">
        <v>6.6993E-3</v>
      </c>
      <c r="L354" s="83">
        <v>1</v>
      </c>
      <c r="M354" s="83">
        <v>353</v>
      </c>
      <c r="N354" s="85">
        <v>1.4964600000000001E-5</v>
      </c>
      <c r="O354" s="83">
        <v>353</v>
      </c>
      <c r="P354" s="85">
        <v>2.9929200000000001E-5</v>
      </c>
      <c r="Q354" s="83">
        <v>353</v>
      </c>
      <c r="R354" s="85">
        <v>8.4785100000000007E-8</v>
      </c>
      <c r="S354" s="85">
        <v>8.4791999999999996E-8</v>
      </c>
    </row>
    <row r="355" spans="2:19" x14ac:dyDescent="0.2">
      <c r="B355" s="33"/>
      <c r="C355" s="80">
        <v>0.96160000000000001</v>
      </c>
      <c r="D355" s="80">
        <v>3842</v>
      </c>
      <c r="E355" s="80">
        <v>13</v>
      </c>
      <c r="F355" s="80">
        <v>3829</v>
      </c>
      <c r="G355" s="80">
        <v>26</v>
      </c>
      <c r="H355" s="80">
        <v>3855</v>
      </c>
      <c r="I355" s="80">
        <v>6.7444899999999997E-3</v>
      </c>
      <c r="J355" s="80">
        <v>6.6993E-3</v>
      </c>
      <c r="L355" s="83">
        <v>1</v>
      </c>
      <c r="M355" s="83">
        <v>354</v>
      </c>
      <c r="N355" s="85">
        <v>1.5007E-5</v>
      </c>
      <c r="O355" s="83">
        <v>354</v>
      </c>
      <c r="P355" s="85">
        <v>3.0013900000000001E-5</v>
      </c>
      <c r="Q355" s="83">
        <v>354</v>
      </c>
      <c r="R355" s="85">
        <v>8.4785100000000007E-8</v>
      </c>
      <c r="S355" s="85">
        <v>8.4791999999999996E-8</v>
      </c>
    </row>
    <row r="356" spans="2:19" x14ac:dyDescent="0.2">
      <c r="B356" s="33"/>
      <c r="C356" s="80">
        <v>0.96140000000000003</v>
      </c>
      <c r="D356" s="80">
        <v>3845</v>
      </c>
      <c r="E356" s="80">
        <v>13</v>
      </c>
      <c r="F356" s="80">
        <v>3832</v>
      </c>
      <c r="G356" s="80">
        <v>26</v>
      </c>
      <c r="H356" s="80">
        <v>3858</v>
      </c>
      <c r="I356" s="80">
        <v>6.7392399999999996E-3</v>
      </c>
      <c r="J356" s="80">
        <v>6.6993E-3</v>
      </c>
      <c r="L356" s="83">
        <v>1</v>
      </c>
      <c r="M356" s="83">
        <v>355</v>
      </c>
      <c r="N356" s="85">
        <v>1.50494E-5</v>
      </c>
      <c r="O356" s="83">
        <v>355</v>
      </c>
      <c r="P356" s="85">
        <v>3.00987E-5</v>
      </c>
      <c r="Q356" s="83">
        <v>355</v>
      </c>
      <c r="R356" s="85">
        <v>8.4785199999999999E-8</v>
      </c>
      <c r="S356" s="85">
        <v>8.4791999999999996E-8</v>
      </c>
    </row>
    <row r="357" spans="2:19" x14ac:dyDescent="0.2">
      <c r="B357" s="33"/>
      <c r="C357" s="80">
        <v>0.96130000000000004</v>
      </c>
      <c r="D357" s="80">
        <v>3846</v>
      </c>
      <c r="E357" s="80">
        <v>13</v>
      </c>
      <c r="F357" s="80">
        <v>3833</v>
      </c>
      <c r="G357" s="80">
        <v>26</v>
      </c>
      <c r="H357" s="80">
        <v>3859</v>
      </c>
      <c r="I357" s="80">
        <v>6.7375000000000004E-3</v>
      </c>
      <c r="J357" s="80">
        <v>6.6993E-3</v>
      </c>
      <c r="L357" s="83">
        <v>1</v>
      </c>
      <c r="M357" s="83">
        <v>356</v>
      </c>
      <c r="N357" s="85">
        <v>1.50918E-5</v>
      </c>
      <c r="O357" s="83">
        <v>356</v>
      </c>
      <c r="P357" s="85">
        <v>3.01835E-5</v>
      </c>
      <c r="Q357" s="83">
        <v>356</v>
      </c>
      <c r="R357" s="85">
        <v>8.4785199999999999E-8</v>
      </c>
      <c r="S357" s="85">
        <v>8.4791999999999996E-8</v>
      </c>
    </row>
    <row r="358" spans="2:19" x14ac:dyDescent="0.2">
      <c r="B358" s="33"/>
      <c r="C358" s="80">
        <v>0.96109999999999995</v>
      </c>
      <c r="D358" s="80">
        <v>3849</v>
      </c>
      <c r="E358" s="80">
        <v>13</v>
      </c>
      <c r="F358" s="80">
        <v>3836</v>
      </c>
      <c r="G358" s="80">
        <v>26</v>
      </c>
      <c r="H358" s="80">
        <v>3862</v>
      </c>
      <c r="I358" s="80">
        <v>6.7322600000000003E-3</v>
      </c>
      <c r="J358" s="80">
        <v>6.6993E-3</v>
      </c>
      <c r="L358" s="83">
        <v>1</v>
      </c>
      <c r="M358" s="83">
        <v>357</v>
      </c>
      <c r="N358" s="85">
        <v>1.51342E-5</v>
      </c>
      <c r="O358" s="83">
        <v>357</v>
      </c>
      <c r="P358" s="85">
        <v>3.02683E-5</v>
      </c>
      <c r="Q358" s="83">
        <v>357</v>
      </c>
      <c r="R358" s="85">
        <v>8.4785199999999999E-8</v>
      </c>
      <c r="S358" s="85">
        <v>8.4791999999999996E-8</v>
      </c>
    </row>
    <row r="359" spans="2:19" x14ac:dyDescent="0.2">
      <c r="B359" s="33"/>
      <c r="C359" s="80">
        <v>0.96099999999999997</v>
      </c>
      <c r="D359" s="80">
        <v>3850</v>
      </c>
      <c r="E359" s="80">
        <v>13</v>
      </c>
      <c r="F359" s="80">
        <v>3837</v>
      </c>
      <c r="G359" s="80">
        <v>26</v>
      </c>
      <c r="H359" s="80">
        <v>3863</v>
      </c>
      <c r="I359" s="80">
        <v>6.7305200000000003E-3</v>
      </c>
      <c r="J359" s="80">
        <v>6.6993E-3</v>
      </c>
      <c r="L359" s="83">
        <v>1</v>
      </c>
      <c r="M359" s="83">
        <v>358</v>
      </c>
      <c r="N359" s="85">
        <v>1.5176499999999999E-5</v>
      </c>
      <c r="O359" s="83">
        <v>358</v>
      </c>
      <c r="P359" s="85">
        <v>3.0353099999999999E-5</v>
      </c>
      <c r="Q359" s="83">
        <v>358</v>
      </c>
      <c r="R359" s="85">
        <v>8.4785199999999999E-8</v>
      </c>
      <c r="S359" s="85">
        <v>8.4791999999999996E-8</v>
      </c>
    </row>
    <row r="360" spans="2:19" x14ac:dyDescent="0.2">
      <c r="B360" s="33"/>
      <c r="C360" s="80">
        <v>0.96089999999999998</v>
      </c>
      <c r="D360" s="80">
        <v>3854</v>
      </c>
      <c r="E360" s="80">
        <v>13</v>
      </c>
      <c r="F360" s="80">
        <v>3841</v>
      </c>
      <c r="G360" s="80">
        <v>26</v>
      </c>
      <c r="H360" s="80">
        <v>3867</v>
      </c>
      <c r="I360" s="80">
        <v>6.72356E-3</v>
      </c>
      <c r="J360" s="80">
        <v>6.6993E-3</v>
      </c>
      <c r="L360" s="83">
        <v>1</v>
      </c>
      <c r="M360" s="83">
        <v>359</v>
      </c>
      <c r="N360" s="85">
        <v>1.5218899999999999E-5</v>
      </c>
      <c r="O360" s="83">
        <v>359</v>
      </c>
      <c r="P360" s="85">
        <v>3.0437899999999999E-5</v>
      </c>
      <c r="Q360" s="83">
        <v>359</v>
      </c>
      <c r="R360" s="85">
        <v>8.4785199999999999E-8</v>
      </c>
      <c r="S360" s="85">
        <v>8.4791999999999996E-8</v>
      </c>
    </row>
    <row r="361" spans="2:19" x14ac:dyDescent="0.2">
      <c r="B361" s="33"/>
      <c r="C361" s="80">
        <v>0.9607</v>
      </c>
      <c r="D361" s="80">
        <v>3855</v>
      </c>
      <c r="E361" s="80">
        <v>13</v>
      </c>
      <c r="F361" s="80">
        <v>3842</v>
      </c>
      <c r="G361" s="80">
        <v>26</v>
      </c>
      <c r="H361" s="80">
        <v>3868</v>
      </c>
      <c r="I361" s="80">
        <v>6.7218199999999999E-3</v>
      </c>
      <c r="J361" s="80">
        <v>6.6993E-3</v>
      </c>
      <c r="L361" s="83">
        <v>1</v>
      </c>
      <c r="M361" s="83">
        <v>360</v>
      </c>
      <c r="N361" s="85">
        <v>1.5261299999999999E-5</v>
      </c>
      <c r="O361" s="83">
        <v>360</v>
      </c>
      <c r="P361" s="85">
        <v>3.0522699999999998E-5</v>
      </c>
      <c r="Q361" s="83">
        <v>360</v>
      </c>
      <c r="R361" s="85">
        <v>8.4785199999999999E-8</v>
      </c>
      <c r="S361" s="85">
        <v>8.4791999999999996E-8</v>
      </c>
    </row>
    <row r="362" spans="2:19" x14ac:dyDescent="0.2">
      <c r="B362" s="33"/>
      <c r="C362" s="80">
        <v>0.96060000000000001</v>
      </c>
      <c r="D362" s="80">
        <v>3856</v>
      </c>
      <c r="E362" s="80">
        <v>13</v>
      </c>
      <c r="F362" s="80">
        <v>3843</v>
      </c>
      <c r="G362" s="80">
        <v>26</v>
      </c>
      <c r="H362" s="80">
        <v>3869</v>
      </c>
      <c r="I362" s="80">
        <v>6.7200799999999998E-3</v>
      </c>
      <c r="J362" s="80">
        <v>6.6993E-3</v>
      </c>
      <c r="L362" s="83">
        <v>1</v>
      </c>
      <c r="M362" s="83">
        <v>361</v>
      </c>
      <c r="N362" s="85">
        <v>1.5303700000000001E-5</v>
      </c>
      <c r="O362" s="83">
        <v>361</v>
      </c>
      <c r="P362" s="85">
        <v>3.0607500000000001E-5</v>
      </c>
      <c r="Q362" s="83">
        <v>361</v>
      </c>
      <c r="R362" s="85">
        <v>8.4785199999999999E-8</v>
      </c>
      <c r="S362" s="85">
        <v>8.4791999999999996E-8</v>
      </c>
    </row>
    <row r="363" spans="2:19" x14ac:dyDescent="0.2">
      <c r="B363" s="33"/>
      <c r="C363" s="80">
        <v>0.96050000000000002</v>
      </c>
      <c r="D363" s="80">
        <v>3857</v>
      </c>
      <c r="E363" s="80">
        <v>13</v>
      </c>
      <c r="F363" s="80">
        <v>3844</v>
      </c>
      <c r="G363" s="80">
        <v>26</v>
      </c>
      <c r="H363" s="80">
        <v>3870</v>
      </c>
      <c r="I363" s="80">
        <v>6.7183499999999997E-3</v>
      </c>
      <c r="J363" s="80">
        <v>6.6993E-3</v>
      </c>
      <c r="L363" s="83">
        <v>1</v>
      </c>
      <c r="M363" s="83">
        <v>362</v>
      </c>
      <c r="N363" s="85">
        <v>1.5346099999999999E-5</v>
      </c>
      <c r="O363" s="83">
        <v>362</v>
      </c>
      <c r="P363" s="85">
        <v>3.0692299999999998E-5</v>
      </c>
      <c r="Q363" s="83">
        <v>362</v>
      </c>
      <c r="R363" s="85">
        <v>8.4785199999999999E-8</v>
      </c>
      <c r="S363" s="85">
        <v>8.4791999999999996E-8</v>
      </c>
    </row>
    <row r="364" spans="2:19" x14ac:dyDescent="0.2">
      <c r="B364" s="33"/>
      <c r="C364" s="80">
        <v>0.96040000000000003</v>
      </c>
      <c r="D364" s="80">
        <v>3858</v>
      </c>
      <c r="E364" s="80">
        <v>13</v>
      </c>
      <c r="F364" s="80">
        <v>3845</v>
      </c>
      <c r="G364" s="80">
        <v>26</v>
      </c>
      <c r="H364" s="80">
        <v>3871</v>
      </c>
      <c r="I364" s="80">
        <v>6.7166099999999996E-3</v>
      </c>
      <c r="J364" s="80">
        <v>6.6993E-3</v>
      </c>
      <c r="L364" s="83">
        <v>1</v>
      </c>
      <c r="M364" s="83">
        <v>363</v>
      </c>
      <c r="N364" s="85">
        <v>1.53885E-5</v>
      </c>
      <c r="O364" s="83">
        <v>363</v>
      </c>
      <c r="P364" s="85">
        <v>3.0777E-5</v>
      </c>
      <c r="Q364" s="83">
        <v>363</v>
      </c>
      <c r="R364" s="85">
        <v>8.4785199999999999E-8</v>
      </c>
      <c r="S364" s="85">
        <v>8.4791999999999996E-8</v>
      </c>
    </row>
    <row r="365" spans="2:19" x14ac:dyDescent="0.2">
      <c r="B365" s="33"/>
      <c r="C365" s="80">
        <v>0.96030000000000004</v>
      </c>
      <c r="D365" s="80">
        <v>3860</v>
      </c>
      <c r="E365" s="80">
        <v>13</v>
      </c>
      <c r="F365" s="80">
        <v>3847</v>
      </c>
      <c r="G365" s="80">
        <v>26</v>
      </c>
      <c r="H365" s="80">
        <v>3873</v>
      </c>
      <c r="I365" s="80">
        <v>6.7131400000000003E-3</v>
      </c>
      <c r="J365" s="80">
        <v>6.6993E-3</v>
      </c>
      <c r="L365" s="83">
        <v>1</v>
      </c>
      <c r="M365" s="83">
        <v>364</v>
      </c>
      <c r="N365" s="85">
        <v>1.5430900000000002E-5</v>
      </c>
      <c r="O365" s="83">
        <v>364</v>
      </c>
      <c r="P365" s="85">
        <v>3.0861800000000003E-5</v>
      </c>
      <c r="Q365" s="83">
        <v>364</v>
      </c>
      <c r="R365" s="85">
        <v>8.4785199999999999E-8</v>
      </c>
      <c r="S365" s="85">
        <v>8.4791999999999996E-8</v>
      </c>
    </row>
    <row r="366" spans="2:19" x14ac:dyDescent="0.2">
      <c r="B366" s="33"/>
      <c r="C366" s="80">
        <v>0.96020000000000005</v>
      </c>
      <c r="D366" s="80">
        <v>3863</v>
      </c>
      <c r="E366" s="80">
        <v>13</v>
      </c>
      <c r="F366" s="80">
        <v>3850</v>
      </c>
      <c r="G366" s="80">
        <v>26</v>
      </c>
      <c r="H366" s="80">
        <v>3876</v>
      </c>
      <c r="I366" s="80">
        <v>6.7079499999999999E-3</v>
      </c>
      <c r="J366" s="80">
        <v>6.6993E-3</v>
      </c>
      <c r="L366" s="83">
        <v>1</v>
      </c>
      <c r="M366" s="83">
        <v>365</v>
      </c>
      <c r="N366" s="85">
        <v>1.54733E-5</v>
      </c>
      <c r="O366" s="83">
        <v>365</v>
      </c>
      <c r="P366" s="85">
        <v>3.0946599999999999E-5</v>
      </c>
      <c r="Q366" s="83">
        <v>365</v>
      </c>
      <c r="R366" s="85">
        <v>8.4785199999999999E-8</v>
      </c>
      <c r="S366" s="85">
        <v>8.4791999999999996E-8</v>
      </c>
    </row>
    <row r="367" spans="2:19" x14ac:dyDescent="0.2">
      <c r="B367" s="33"/>
      <c r="C367" s="80">
        <v>0.96009999999999995</v>
      </c>
      <c r="D367" s="80">
        <v>3867</v>
      </c>
      <c r="E367" s="80">
        <v>13</v>
      </c>
      <c r="F367" s="80">
        <v>3854</v>
      </c>
      <c r="G367" s="80">
        <v>26</v>
      </c>
      <c r="H367" s="80">
        <v>3880</v>
      </c>
      <c r="I367" s="80">
        <v>6.7010300000000002E-3</v>
      </c>
      <c r="J367" s="80">
        <v>6.6993E-3</v>
      </c>
      <c r="L367" s="83">
        <v>1</v>
      </c>
      <c r="M367" s="83">
        <v>366</v>
      </c>
      <c r="N367" s="85">
        <v>1.5515700000000001E-5</v>
      </c>
      <c r="O367" s="83">
        <v>366</v>
      </c>
      <c r="P367" s="85">
        <v>3.1031400000000002E-5</v>
      </c>
      <c r="Q367" s="83">
        <v>366</v>
      </c>
      <c r="R367" s="85">
        <v>8.4785300000000004E-8</v>
      </c>
      <c r="S367" s="85">
        <v>8.4791999999999996E-8</v>
      </c>
    </row>
    <row r="368" spans="2:19" x14ac:dyDescent="0.2">
      <c r="B368" s="33"/>
      <c r="C368" s="80">
        <v>0.96</v>
      </c>
      <c r="D368" s="80">
        <v>3868</v>
      </c>
      <c r="E368" s="80">
        <v>13</v>
      </c>
      <c r="F368" s="80">
        <v>3855</v>
      </c>
      <c r="G368" s="80">
        <v>26</v>
      </c>
      <c r="H368" s="80">
        <v>3881</v>
      </c>
      <c r="I368" s="80">
        <v>6.6993E-3</v>
      </c>
      <c r="J368" s="80">
        <v>6.6993E-3</v>
      </c>
      <c r="L368" s="83">
        <v>1</v>
      </c>
      <c r="M368" s="83">
        <v>367</v>
      </c>
      <c r="N368" s="85">
        <v>1.5558099999999999E-5</v>
      </c>
      <c r="O368" s="83">
        <v>367</v>
      </c>
      <c r="P368" s="85">
        <v>3.1116199999999999E-5</v>
      </c>
      <c r="Q368" s="83">
        <v>367</v>
      </c>
      <c r="R368" s="85">
        <v>8.4785300000000004E-8</v>
      </c>
      <c r="S368" s="85">
        <v>8.4791999999999996E-8</v>
      </c>
    </row>
    <row r="369" spans="2:19" x14ac:dyDescent="0.2">
      <c r="B369" s="33"/>
      <c r="C369" s="80">
        <v>0.95989999999999998</v>
      </c>
      <c r="D369" s="80">
        <v>3868</v>
      </c>
      <c r="E369" s="80">
        <v>14</v>
      </c>
      <c r="F369" s="80">
        <v>3854</v>
      </c>
      <c r="G369" s="80">
        <v>28</v>
      </c>
      <c r="H369" s="80">
        <v>3882</v>
      </c>
      <c r="I369" s="80">
        <v>7.2127800000000002E-3</v>
      </c>
      <c r="J369" s="80">
        <v>7.0939999999999996E-3</v>
      </c>
      <c r="L369" s="83">
        <v>1</v>
      </c>
      <c r="M369" s="83">
        <v>368</v>
      </c>
      <c r="N369" s="85">
        <v>1.5600500000000001E-5</v>
      </c>
      <c r="O369" s="83">
        <v>368</v>
      </c>
      <c r="P369" s="85">
        <v>3.1201000000000002E-5</v>
      </c>
      <c r="Q369" s="83">
        <v>368</v>
      </c>
      <c r="R369" s="85">
        <v>8.4785300000000004E-8</v>
      </c>
      <c r="S369" s="85">
        <v>8.4791999999999996E-8</v>
      </c>
    </row>
    <row r="370" spans="2:19" x14ac:dyDescent="0.2">
      <c r="B370" s="33"/>
      <c r="C370" s="80">
        <v>0.95979999999999999</v>
      </c>
      <c r="D370" s="80">
        <v>3874</v>
      </c>
      <c r="E370" s="80">
        <v>14</v>
      </c>
      <c r="F370" s="80">
        <v>3860</v>
      </c>
      <c r="G370" s="80">
        <v>28</v>
      </c>
      <c r="H370" s="80">
        <v>3888</v>
      </c>
      <c r="I370" s="80">
        <v>7.2016500000000004E-3</v>
      </c>
      <c r="J370" s="80">
        <v>7.0939999999999996E-3</v>
      </c>
      <c r="L370" s="83">
        <v>1</v>
      </c>
      <c r="M370" s="83">
        <v>369</v>
      </c>
      <c r="N370" s="85">
        <v>1.5642899999999999E-5</v>
      </c>
      <c r="O370" s="83">
        <v>369</v>
      </c>
      <c r="P370" s="85">
        <v>3.1285799999999998E-5</v>
      </c>
      <c r="Q370" s="83">
        <v>369</v>
      </c>
      <c r="R370" s="85">
        <v>8.4785300000000004E-8</v>
      </c>
      <c r="S370" s="85">
        <v>8.4791999999999996E-8</v>
      </c>
    </row>
    <row r="371" spans="2:19" x14ac:dyDescent="0.2">
      <c r="B371" s="33"/>
      <c r="C371" s="80">
        <v>0.95950000000000002</v>
      </c>
      <c r="D371" s="80">
        <v>3877</v>
      </c>
      <c r="E371" s="80">
        <v>14</v>
      </c>
      <c r="F371" s="80">
        <v>3863</v>
      </c>
      <c r="G371" s="80">
        <v>28</v>
      </c>
      <c r="H371" s="80">
        <v>3891</v>
      </c>
      <c r="I371" s="80">
        <v>7.1960899999999996E-3</v>
      </c>
      <c r="J371" s="80">
        <v>7.0939999999999996E-3</v>
      </c>
      <c r="L371" s="83">
        <v>1</v>
      </c>
      <c r="M371" s="83">
        <v>370</v>
      </c>
      <c r="N371" s="85">
        <v>1.56853E-5</v>
      </c>
      <c r="O371" s="83">
        <v>370</v>
      </c>
      <c r="P371" s="85">
        <v>3.1370600000000001E-5</v>
      </c>
      <c r="Q371" s="83">
        <v>370</v>
      </c>
      <c r="R371" s="85">
        <v>8.4785300000000004E-8</v>
      </c>
      <c r="S371" s="85">
        <v>8.4791999999999996E-8</v>
      </c>
    </row>
    <row r="372" spans="2:19" x14ac:dyDescent="0.2">
      <c r="B372" s="33"/>
      <c r="C372" s="80">
        <v>0.95930000000000004</v>
      </c>
      <c r="D372" s="80">
        <v>3878</v>
      </c>
      <c r="E372" s="80">
        <v>14</v>
      </c>
      <c r="F372" s="80">
        <v>3864</v>
      </c>
      <c r="G372" s="80">
        <v>28</v>
      </c>
      <c r="H372" s="80">
        <v>3892</v>
      </c>
      <c r="I372" s="80">
        <v>7.1942400000000002E-3</v>
      </c>
      <c r="J372" s="80">
        <v>7.0939999999999996E-3</v>
      </c>
      <c r="L372" s="83">
        <v>1</v>
      </c>
      <c r="M372" s="83">
        <v>371</v>
      </c>
      <c r="N372" s="85">
        <v>1.5727699999999999E-5</v>
      </c>
      <c r="O372" s="83">
        <v>371</v>
      </c>
      <c r="P372" s="85">
        <v>3.1455299999999997E-5</v>
      </c>
      <c r="Q372" s="83">
        <v>371</v>
      </c>
      <c r="R372" s="85">
        <v>8.4785300000000004E-8</v>
      </c>
      <c r="S372" s="85">
        <v>8.4791999999999996E-8</v>
      </c>
    </row>
    <row r="373" spans="2:19" x14ac:dyDescent="0.2">
      <c r="B373" s="33"/>
      <c r="C373" s="80">
        <v>0.95920000000000005</v>
      </c>
      <c r="D373" s="80">
        <v>3880</v>
      </c>
      <c r="E373" s="80">
        <v>14</v>
      </c>
      <c r="F373" s="80">
        <v>3866</v>
      </c>
      <c r="G373" s="80">
        <v>28</v>
      </c>
      <c r="H373" s="80">
        <v>3894</v>
      </c>
      <c r="I373" s="80">
        <v>7.1905500000000004E-3</v>
      </c>
      <c r="J373" s="80">
        <v>7.0939999999999996E-3</v>
      </c>
      <c r="L373" s="83">
        <v>1</v>
      </c>
      <c r="M373" s="83">
        <v>372</v>
      </c>
      <c r="N373" s="85">
        <v>1.57701E-5</v>
      </c>
      <c r="O373" s="83">
        <v>372</v>
      </c>
      <c r="P373" s="85">
        <v>3.15401E-5</v>
      </c>
      <c r="Q373" s="83">
        <v>372</v>
      </c>
      <c r="R373" s="85">
        <v>8.4785300000000004E-8</v>
      </c>
      <c r="S373" s="85">
        <v>8.4791999999999996E-8</v>
      </c>
    </row>
    <row r="374" spans="2:19" x14ac:dyDescent="0.2">
      <c r="B374" s="33"/>
      <c r="C374" s="80">
        <v>0.95899999999999996</v>
      </c>
      <c r="D374" s="80">
        <v>3881</v>
      </c>
      <c r="E374" s="80">
        <v>14</v>
      </c>
      <c r="F374" s="80">
        <v>3867</v>
      </c>
      <c r="G374" s="80">
        <v>28</v>
      </c>
      <c r="H374" s="80">
        <v>3895</v>
      </c>
      <c r="I374" s="80">
        <v>7.1887000000000001E-3</v>
      </c>
      <c r="J374" s="80">
        <v>7.0939999999999996E-3</v>
      </c>
      <c r="L374" s="83">
        <v>1</v>
      </c>
      <c r="M374" s="83">
        <v>373</v>
      </c>
      <c r="N374" s="85">
        <v>1.5812500000000001E-5</v>
      </c>
      <c r="O374" s="83">
        <v>373</v>
      </c>
      <c r="P374" s="85">
        <v>3.1624900000000003E-5</v>
      </c>
      <c r="Q374" s="83">
        <v>373</v>
      </c>
      <c r="R374" s="85">
        <v>8.4785300000000004E-8</v>
      </c>
      <c r="S374" s="85">
        <v>8.4791999999999996E-8</v>
      </c>
    </row>
    <row r="375" spans="2:19" x14ac:dyDescent="0.2">
      <c r="B375" s="33"/>
      <c r="C375" s="80">
        <v>0.9587</v>
      </c>
      <c r="D375" s="80">
        <v>3883</v>
      </c>
      <c r="E375" s="80">
        <v>14</v>
      </c>
      <c r="F375" s="80">
        <v>3869</v>
      </c>
      <c r="G375" s="80">
        <v>28</v>
      </c>
      <c r="H375" s="80">
        <v>3897</v>
      </c>
      <c r="I375" s="80">
        <v>7.1850100000000004E-3</v>
      </c>
      <c r="J375" s="80">
        <v>7.0939999999999996E-3</v>
      </c>
      <c r="L375" s="83">
        <v>1</v>
      </c>
      <c r="M375" s="83">
        <v>374</v>
      </c>
      <c r="N375" s="85">
        <v>1.58549E-5</v>
      </c>
      <c r="O375" s="83">
        <v>374</v>
      </c>
      <c r="P375" s="85">
        <v>3.1709699999999999E-5</v>
      </c>
      <c r="Q375" s="83">
        <v>374</v>
      </c>
      <c r="R375" s="85">
        <v>8.4785300000000004E-8</v>
      </c>
      <c r="S375" s="85">
        <v>8.4791999999999996E-8</v>
      </c>
    </row>
    <row r="376" spans="2:19" x14ac:dyDescent="0.2">
      <c r="B376" s="33"/>
      <c r="C376" s="80">
        <v>0.95860000000000001</v>
      </c>
      <c r="D376" s="80">
        <v>3884</v>
      </c>
      <c r="E376" s="80">
        <v>14</v>
      </c>
      <c r="F376" s="80">
        <v>3870</v>
      </c>
      <c r="G376" s="80">
        <v>28</v>
      </c>
      <c r="H376" s="80">
        <v>3898</v>
      </c>
      <c r="I376" s="80">
        <v>7.18317E-3</v>
      </c>
      <c r="J376" s="80">
        <v>7.0939999999999996E-3</v>
      </c>
      <c r="L376" s="83">
        <v>1</v>
      </c>
      <c r="M376" s="83">
        <v>375</v>
      </c>
      <c r="N376" s="85">
        <v>1.5897300000000001E-5</v>
      </c>
      <c r="O376" s="83">
        <v>375</v>
      </c>
      <c r="P376" s="85">
        <v>3.1794500000000002E-5</v>
      </c>
      <c r="Q376" s="83">
        <v>375</v>
      </c>
      <c r="R376" s="85">
        <v>8.4785300000000004E-8</v>
      </c>
      <c r="S376" s="85">
        <v>8.4791999999999996E-8</v>
      </c>
    </row>
    <row r="377" spans="2:19" x14ac:dyDescent="0.2">
      <c r="B377" s="33"/>
      <c r="C377" s="80">
        <v>0.95850000000000002</v>
      </c>
      <c r="D377" s="80">
        <v>3885</v>
      </c>
      <c r="E377" s="80">
        <v>14</v>
      </c>
      <c r="F377" s="80">
        <v>3871</v>
      </c>
      <c r="G377" s="80">
        <v>28</v>
      </c>
      <c r="H377" s="80">
        <v>3899</v>
      </c>
      <c r="I377" s="80">
        <v>7.1813299999999997E-3</v>
      </c>
      <c r="J377" s="80">
        <v>7.0939999999999996E-3</v>
      </c>
      <c r="L377" s="83">
        <v>1</v>
      </c>
      <c r="M377" s="83">
        <v>376</v>
      </c>
      <c r="N377" s="85">
        <v>1.5939599999999999E-5</v>
      </c>
      <c r="O377" s="83">
        <v>376</v>
      </c>
      <c r="P377" s="85">
        <v>3.1879299999999998E-5</v>
      </c>
      <c r="Q377" s="83">
        <v>376</v>
      </c>
      <c r="R377" s="85">
        <v>8.4785399999999996E-8</v>
      </c>
      <c r="S377" s="85">
        <v>8.4791999999999996E-8</v>
      </c>
    </row>
    <row r="378" spans="2:19" x14ac:dyDescent="0.2">
      <c r="B378" s="33"/>
      <c r="C378" s="80">
        <v>0.95840000000000003</v>
      </c>
      <c r="D378" s="80">
        <v>3890</v>
      </c>
      <c r="E378" s="80">
        <v>14</v>
      </c>
      <c r="F378" s="80">
        <v>3876</v>
      </c>
      <c r="G378" s="80">
        <v>28</v>
      </c>
      <c r="H378" s="80">
        <v>3904</v>
      </c>
      <c r="I378" s="80">
        <v>7.1721299999999997E-3</v>
      </c>
      <c r="J378" s="80">
        <v>7.0939999999999996E-3</v>
      </c>
      <c r="L378" s="83">
        <v>1</v>
      </c>
      <c r="M378" s="83">
        <v>377</v>
      </c>
      <c r="N378" s="85">
        <v>1.5982E-5</v>
      </c>
      <c r="O378" s="83">
        <v>377</v>
      </c>
      <c r="P378" s="85">
        <v>3.1964100000000001E-5</v>
      </c>
      <c r="Q378" s="83">
        <v>377</v>
      </c>
      <c r="R378" s="85">
        <v>8.4785399999999996E-8</v>
      </c>
      <c r="S378" s="85">
        <v>8.4791999999999996E-8</v>
      </c>
    </row>
    <row r="379" spans="2:19" x14ac:dyDescent="0.2">
      <c r="B379" s="33"/>
      <c r="C379" s="80">
        <v>0.95830000000000004</v>
      </c>
      <c r="D379" s="80">
        <v>3893</v>
      </c>
      <c r="E379" s="80">
        <v>14</v>
      </c>
      <c r="F379" s="80">
        <v>3879</v>
      </c>
      <c r="G379" s="80">
        <v>28</v>
      </c>
      <c r="H379" s="80">
        <v>3907</v>
      </c>
      <c r="I379" s="80">
        <v>7.1666200000000003E-3</v>
      </c>
      <c r="J379" s="80">
        <v>7.0939999999999996E-3</v>
      </c>
      <c r="L379" s="83">
        <v>1</v>
      </c>
      <c r="M379" s="83">
        <v>378</v>
      </c>
      <c r="N379" s="85">
        <v>1.6024399999999999E-5</v>
      </c>
      <c r="O379" s="83">
        <v>378</v>
      </c>
      <c r="P379" s="85">
        <v>3.2048899999999997E-5</v>
      </c>
      <c r="Q379" s="83">
        <v>378</v>
      </c>
      <c r="R379" s="85">
        <v>8.4785399999999996E-8</v>
      </c>
      <c r="S379" s="85">
        <v>8.4791999999999996E-8</v>
      </c>
    </row>
    <row r="380" spans="2:19" x14ac:dyDescent="0.2">
      <c r="B380" s="33"/>
      <c r="C380" s="80">
        <v>0.95820000000000005</v>
      </c>
      <c r="D380" s="80">
        <v>3894</v>
      </c>
      <c r="E380" s="80">
        <v>14</v>
      </c>
      <c r="F380" s="80">
        <v>3880</v>
      </c>
      <c r="G380" s="80">
        <v>28</v>
      </c>
      <c r="H380" s="80">
        <v>3908</v>
      </c>
      <c r="I380" s="80">
        <v>7.1647899999999999E-3</v>
      </c>
      <c r="J380" s="80">
        <v>7.0939999999999996E-3</v>
      </c>
      <c r="L380" s="83">
        <v>1</v>
      </c>
      <c r="M380" s="83">
        <v>379</v>
      </c>
      <c r="N380" s="85">
        <v>1.60668E-5</v>
      </c>
      <c r="O380" s="83">
        <v>379</v>
      </c>
      <c r="P380" s="85">
        <v>3.21337E-5</v>
      </c>
      <c r="Q380" s="83">
        <v>379</v>
      </c>
      <c r="R380" s="85">
        <v>8.4785399999999996E-8</v>
      </c>
      <c r="S380" s="85">
        <v>8.4791999999999996E-8</v>
      </c>
    </row>
    <row r="381" spans="2:19" x14ac:dyDescent="0.2">
      <c r="B381" s="33"/>
      <c r="C381" s="80">
        <v>0.95809999999999995</v>
      </c>
      <c r="D381" s="80">
        <v>3897</v>
      </c>
      <c r="E381" s="80">
        <v>14</v>
      </c>
      <c r="F381" s="80">
        <v>3883</v>
      </c>
      <c r="G381" s="80">
        <v>28</v>
      </c>
      <c r="H381" s="80">
        <v>3911</v>
      </c>
      <c r="I381" s="80">
        <v>7.1592899999999996E-3</v>
      </c>
      <c r="J381" s="80">
        <v>7.0939999999999996E-3</v>
      </c>
      <c r="L381" s="83">
        <v>1</v>
      </c>
      <c r="M381" s="83">
        <v>380</v>
      </c>
      <c r="N381" s="85">
        <v>1.6109200000000002E-5</v>
      </c>
      <c r="O381" s="83">
        <v>380</v>
      </c>
      <c r="P381" s="85">
        <v>3.2218400000000003E-5</v>
      </c>
      <c r="Q381" s="83">
        <v>380</v>
      </c>
      <c r="R381" s="85">
        <v>8.4785399999999996E-8</v>
      </c>
      <c r="S381" s="85">
        <v>8.4791999999999996E-8</v>
      </c>
    </row>
    <row r="382" spans="2:19" x14ac:dyDescent="0.2">
      <c r="B382" s="33"/>
      <c r="C382" s="80">
        <v>0.95799999999999996</v>
      </c>
      <c r="D382" s="80">
        <v>3898</v>
      </c>
      <c r="E382" s="80">
        <v>14</v>
      </c>
      <c r="F382" s="80">
        <v>3884</v>
      </c>
      <c r="G382" s="80">
        <v>28</v>
      </c>
      <c r="H382" s="80">
        <v>3912</v>
      </c>
      <c r="I382" s="80">
        <v>7.15746E-3</v>
      </c>
      <c r="J382" s="80">
        <v>7.0939999999999996E-3</v>
      </c>
      <c r="L382" s="83">
        <v>1</v>
      </c>
      <c r="M382" s="83">
        <v>381</v>
      </c>
      <c r="N382" s="85">
        <v>1.61516E-5</v>
      </c>
      <c r="O382" s="83">
        <v>381</v>
      </c>
      <c r="P382" s="85">
        <v>3.2303199999999999E-5</v>
      </c>
      <c r="Q382" s="83">
        <v>381</v>
      </c>
      <c r="R382" s="85">
        <v>8.4785399999999996E-8</v>
      </c>
      <c r="S382" s="85">
        <v>8.4791999999999996E-8</v>
      </c>
    </row>
    <row r="383" spans="2:19" x14ac:dyDescent="0.2">
      <c r="B383" s="33"/>
      <c r="C383" s="80">
        <v>0.95789999999999997</v>
      </c>
      <c r="D383" s="80">
        <v>3899</v>
      </c>
      <c r="E383" s="80">
        <v>14</v>
      </c>
      <c r="F383" s="80">
        <v>3885</v>
      </c>
      <c r="G383" s="80">
        <v>28</v>
      </c>
      <c r="H383" s="80">
        <v>3913</v>
      </c>
      <c r="I383" s="80">
        <v>7.1556399999999996E-3</v>
      </c>
      <c r="J383" s="80">
        <v>7.0939999999999996E-3</v>
      </c>
      <c r="L383" s="83">
        <v>1</v>
      </c>
      <c r="M383" s="83">
        <v>382</v>
      </c>
      <c r="N383" s="85">
        <v>1.6194000000000001E-5</v>
      </c>
      <c r="O383" s="83">
        <v>382</v>
      </c>
      <c r="P383" s="85">
        <v>3.2388000000000002E-5</v>
      </c>
      <c r="Q383" s="83">
        <v>382</v>
      </c>
      <c r="R383" s="85">
        <v>8.4785399999999996E-8</v>
      </c>
      <c r="S383" s="85">
        <v>8.4791999999999996E-8</v>
      </c>
    </row>
    <row r="384" spans="2:19" x14ac:dyDescent="0.2">
      <c r="B384" s="33"/>
      <c r="C384" s="80">
        <v>0.95760000000000001</v>
      </c>
      <c r="D384" s="80">
        <v>3902</v>
      </c>
      <c r="E384" s="80">
        <v>14</v>
      </c>
      <c r="F384" s="80">
        <v>3888</v>
      </c>
      <c r="G384" s="80">
        <v>28</v>
      </c>
      <c r="H384" s="80">
        <v>3916</v>
      </c>
      <c r="I384" s="80">
        <v>7.1501500000000001E-3</v>
      </c>
      <c r="J384" s="80">
        <v>7.0939999999999996E-3</v>
      </c>
      <c r="L384" s="83">
        <v>1</v>
      </c>
      <c r="M384" s="83">
        <v>383</v>
      </c>
      <c r="N384" s="85">
        <v>1.6236399999999999E-5</v>
      </c>
      <c r="O384" s="83">
        <v>383</v>
      </c>
      <c r="P384" s="85">
        <v>3.2472799999999998E-5</v>
      </c>
      <c r="Q384" s="83">
        <v>383</v>
      </c>
      <c r="R384" s="85">
        <v>8.4785399999999996E-8</v>
      </c>
      <c r="S384" s="85">
        <v>8.4791999999999996E-8</v>
      </c>
    </row>
    <row r="385" spans="2:19" x14ac:dyDescent="0.2">
      <c r="B385" s="33"/>
      <c r="C385" s="80">
        <v>0.95750000000000002</v>
      </c>
      <c r="D385" s="80">
        <v>3905</v>
      </c>
      <c r="E385" s="80">
        <v>14</v>
      </c>
      <c r="F385" s="80">
        <v>3891</v>
      </c>
      <c r="G385" s="80">
        <v>28</v>
      </c>
      <c r="H385" s="80">
        <v>3919</v>
      </c>
      <c r="I385" s="80">
        <v>7.1446799999999996E-3</v>
      </c>
      <c r="J385" s="80">
        <v>7.0939999999999996E-3</v>
      </c>
      <c r="L385" s="83">
        <v>1</v>
      </c>
      <c r="M385" s="83">
        <v>384</v>
      </c>
      <c r="N385" s="85">
        <v>1.6278800000000001E-5</v>
      </c>
      <c r="O385" s="83">
        <v>384</v>
      </c>
      <c r="P385" s="85">
        <v>3.2557600000000001E-5</v>
      </c>
      <c r="Q385" s="83">
        <v>384</v>
      </c>
      <c r="R385" s="85">
        <v>8.4785399999999996E-8</v>
      </c>
      <c r="S385" s="85">
        <v>8.4791999999999996E-8</v>
      </c>
    </row>
    <row r="386" spans="2:19" x14ac:dyDescent="0.2">
      <c r="B386" s="33"/>
      <c r="C386" s="80">
        <v>0.95730000000000004</v>
      </c>
      <c r="D386" s="80">
        <v>3906</v>
      </c>
      <c r="E386" s="80">
        <v>14</v>
      </c>
      <c r="F386" s="80">
        <v>3892</v>
      </c>
      <c r="G386" s="80">
        <v>28</v>
      </c>
      <c r="H386" s="80">
        <v>3920</v>
      </c>
      <c r="I386" s="80">
        <v>7.14286E-3</v>
      </c>
      <c r="J386" s="80">
        <v>7.0939999999999996E-3</v>
      </c>
      <c r="L386" s="83">
        <v>1</v>
      </c>
      <c r="M386" s="83">
        <v>385</v>
      </c>
      <c r="N386" s="85">
        <v>1.6321199999999999E-5</v>
      </c>
      <c r="O386" s="83">
        <v>385</v>
      </c>
      <c r="P386" s="85">
        <v>3.2642399999999998E-5</v>
      </c>
      <c r="Q386" s="83">
        <v>385</v>
      </c>
      <c r="R386" s="85">
        <v>8.4785399999999996E-8</v>
      </c>
      <c r="S386" s="85">
        <v>8.4791999999999996E-8</v>
      </c>
    </row>
    <row r="387" spans="2:19" x14ac:dyDescent="0.2">
      <c r="B387" s="33"/>
      <c r="C387" s="80">
        <v>0.95720000000000005</v>
      </c>
      <c r="D387" s="80">
        <v>3907</v>
      </c>
      <c r="E387" s="80">
        <v>14</v>
      </c>
      <c r="F387" s="80">
        <v>3893</v>
      </c>
      <c r="G387" s="80">
        <v>28</v>
      </c>
      <c r="H387" s="80">
        <v>3921</v>
      </c>
      <c r="I387" s="80">
        <v>7.1410400000000004E-3</v>
      </c>
      <c r="J387" s="80">
        <v>7.0939999999999996E-3</v>
      </c>
      <c r="L387" s="83">
        <v>1</v>
      </c>
      <c r="M387" s="83">
        <v>386</v>
      </c>
      <c r="N387" s="85">
        <v>1.63636E-5</v>
      </c>
      <c r="O387" s="83">
        <v>386</v>
      </c>
      <c r="P387" s="85">
        <v>3.2727200000000001E-5</v>
      </c>
      <c r="Q387" s="83">
        <v>386</v>
      </c>
      <c r="R387" s="85">
        <v>8.4785399999999996E-8</v>
      </c>
      <c r="S387" s="85">
        <v>8.4791999999999996E-8</v>
      </c>
    </row>
    <row r="388" spans="2:19" x14ac:dyDescent="0.2">
      <c r="B388" s="33"/>
      <c r="C388" s="80">
        <v>0.95709999999999995</v>
      </c>
      <c r="D388" s="80">
        <v>3908</v>
      </c>
      <c r="E388" s="80">
        <v>14</v>
      </c>
      <c r="F388" s="80">
        <v>3894</v>
      </c>
      <c r="G388" s="80">
        <v>28</v>
      </c>
      <c r="H388" s="80">
        <v>3922</v>
      </c>
      <c r="I388" s="80">
        <v>7.13921E-3</v>
      </c>
      <c r="J388" s="80">
        <v>7.0939999999999996E-3</v>
      </c>
      <c r="L388" s="83">
        <v>1</v>
      </c>
      <c r="M388" s="83">
        <v>387</v>
      </c>
      <c r="N388" s="85">
        <v>1.6405999999999998E-5</v>
      </c>
      <c r="O388" s="83">
        <v>387</v>
      </c>
      <c r="P388" s="85">
        <v>3.2811999999999997E-5</v>
      </c>
      <c r="Q388" s="83">
        <v>387</v>
      </c>
      <c r="R388" s="85">
        <v>8.4785500000000002E-8</v>
      </c>
      <c r="S388" s="85">
        <v>8.4791999999999996E-8</v>
      </c>
    </row>
    <row r="389" spans="2:19" x14ac:dyDescent="0.2">
      <c r="B389" s="33"/>
      <c r="C389" s="80">
        <v>0.95699999999999996</v>
      </c>
      <c r="D389" s="80">
        <v>3909</v>
      </c>
      <c r="E389" s="80">
        <v>14</v>
      </c>
      <c r="F389" s="80">
        <v>3895</v>
      </c>
      <c r="G389" s="80">
        <v>28</v>
      </c>
      <c r="H389" s="80">
        <v>3923</v>
      </c>
      <c r="I389" s="80">
        <v>7.1373900000000004E-3</v>
      </c>
      <c r="J389" s="80">
        <v>7.0939999999999996E-3</v>
      </c>
      <c r="L389" s="83">
        <v>1</v>
      </c>
      <c r="M389" s="83">
        <v>388</v>
      </c>
      <c r="N389" s="85">
        <v>1.64484E-5</v>
      </c>
      <c r="O389" s="83">
        <v>388</v>
      </c>
      <c r="P389" s="85">
        <v>3.28968E-5</v>
      </c>
      <c r="Q389" s="83">
        <v>388</v>
      </c>
      <c r="R389" s="85">
        <v>8.4785500000000002E-8</v>
      </c>
      <c r="S389" s="85">
        <v>8.4791999999999996E-8</v>
      </c>
    </row>
    <row r="390" spans="2:19" x14ac:dyDescent="0.2">
      <c r="B390" s="33"/>
      <c r="C390" s="80">
        <v>0.95689999999999997</v>
      </c>
      <c r="D390" s="80">
        <v>3910</v>
      </c>
      <c r="E390" s="80">
        <v>14</v>
      </c>
      <c r="F390" s="80">
        <v>3896</v>
      </c>
      <c r="G390" s="80">
        <v>28</v>
      </c>
      <c r="H390" s="80">
        <v>3924</v>
      </c>
      <c r="I390" s="80">
        <v>7.1355799999999999E-3</v>
      </c>
      <c r="J390" s="80">
        <v>7.0939999999999996E-3</v>
      </c>
      <c r="L390" s="83">
        <v>1</v>
      </c>
      <c r="M390" s="83">
        <v>389</v>
      </c>
      <c r="N390" s="85">
        <v>1.6490800000000001E-5</v>
      </c>
      <c r="O390" s="83">
        <v>389</v>
      </c>
      <c r="P390" s="85">
        <v>3.2981500000000003E-5</v>
      </c>
      <c r="Q390" s="83">
        <v>389</v>
      </c>
      <c r="R390" s="85">
        <v>8.4785500000000002E-8</v>
      </c>
      <c r="S390" s="85">
        <v>8.4791999999999996E-8</v>
      </c>
    </row>
    <row r="391" spans="2:19" x14ac:dyDescent="0.2">
      <c r="B391" s="33"/>
      <c r="C391" s="80">
        <v>0.95679999999999998</v>
      </c>
      <c r="D391" s="80">
        <v>3911</v>
      </c>
      <c r="E391" s="80">
        <v>14</v>
      </c>
      <c r="F391" s="80">
        <v>3897</v>
      </c>
      <c r="G391" s="80">
        <v>28</v>
      </c>
      <c r="H391" s="80">
        <v>3925</v>
      </c>
      <c r="I391" s="80">
        <v>7.1337600000000003E-3</v>
      </c>
      <c r="J391" s="80">
        <v>7.0939999999999996E-3</v>
      </c>
      <c r="L391" s="83">
        <v>1</v>
      </c>
      <c r="M391" s="83">
        <v>390</v>
      </c>
      <c r="N391" s="85">
        <v>1.65332E-5</v>
      </c>
      <c r="O391" s="83">
        <v>390</v>
      </c>
      <c r="P391" s="85">
        <v>3.3066299999999999E-5</v>
      </c>
      <c r="Q391" s="83">
        <v>390</v>
      </c>
      <c r="R391" s="85">
        <v>8.4785500000000002E-8</v>
      </c>
      <c r="S391" s="85">
        <v>8.4791999999999996E-8</v>
      </c>
    </row>
    <row r="392" spans="2:19" x14ac:dyDescent="0.2">
      <c r="B392" s="33"/>
      <c r="C392" s="80">
        <v>0.95669999999999999</v>
      </c>
      <c r="D392" s="80">
        <v>3913</v>
      </c>
      <c r="E392" s="80">
        <v>14</v>
      </c>
      <c r="F392" s="80">
        <v>3899</v>
      </c>
      <c r="G392" s="80">
        <v>28</v>
      </c>
      <c r="H392" s="80">
        <v>3927</v>
      </c>
      <c r="I392" s="80">
        <v>7.1301200000000002E-3</v>
      </c>
      <c r="J392" s="80">
        <v>7.0939999999999996E-3</v>
      </c>
      <c r="L392" s="83">
        <v>1</v>
      </c>
      <c r="M392" s="83">
        <v>391</v>
      </c>
      <c r="N392" s="85">
        <v>1.6575600000000001E-5</v>
      </c>
      <c r="O392" s="83">
        <v>391</v>
      </c>
      <c r="P392" s="85">
        <v>3.3151100000000002E-5</v>
      </c>
      <c r="Q392" s="83">
        <v>391</v>
      </c>
      <c r="R392" s="85">
        <v>8.4785500000000002E-8</v>
      </c>
      <c r="S392" s="85">
        <v>8.4791999999999996E-8</v>
      </c>
    </row>
    <row r="393" spans="2:19" x14ac:dyDescent="0.2">
      <c r="B393" s="33"/>
      <c r="C393" s="80">
        <v>0.95660000000000001</v>
      </c>
      <c r="D393" s="80">
        <v>3915</v>
      </c>
      <c r="E393" s="80">
        <v>14</v>
      </c>
      <c r="F393" s="80">
        <v>3901</v>
      </c>
      <c r="G393" s="80">
        <v>28</v>
      </c>
      <c r="H393" s="80">
        <v>3929</v>
      </c>
      <c r="I393" s="80">
        <v>7.1265E-3</v>
      </c>
      <c r="J393" s="80">
        <v>7.0939999999999996E-3</v>
      </c>
      <c r="L393" s="83">
        <v>1</v>
      </c>
      <c r="M393" s="83">
        <v>392</v>
      </c>
      <c r="N393" s="85">
        <v>1.6617999999999999E-5</v>
      </c>
      <c r="O393" s="83">
        <v>392</v>
      </c>
      <c r="P393" s="85">
        <v>3.3235899999999998E-5</v>
      </c>
      <c r="Q393" s="83">
        <v>392</v>
      </c>
      <c r="R393" s="85">
        <v>8.4785500000000002E-8</v>
      </c>
      <c r="S393" s="85">
        <v>8.4791999999999996E-8</v>
      </c>
    </row>
    <row r="394" spans="2:19" x14ac:dyDescent="0.2">
      <c r="B394" s="33"/>
      <c r="C394" s="80">
        <v>0.95650000000000002</v>
      </c>
      <c r="D394" s="80">
        <v>3916</v>
      </c>
      <c r="E394" s="80">
        <v>14</v>
      </c>
      <c r="F394" s="80">
        <v>3902</v>
      </c>
      <c r="G394" s="80">
        <v>28</v>
      </c>
      <c r="H394" s="80">
        <v>3930</v>
      </c>
      <c r="I394" s="80">
        <v>7.1246800000000004E-3</v>
      </c>
      <c r="J394" s="80">
        <v>7.0939999999999996E-3</v>
      </c>
      <c r="L394" s="83">
        <v>1</v>
      </c>
      <c r="M394" s="83">
        <v>393</v>
      </c>
      <c r="N394" s="85">
        <v>1.6660400000000001E-5</v>
      </c>
      <c r="O394" s="83">
        <v>393</v>
      </c>
      <c r="P394" s="85">
        <v>3.3320700000000001E-5</v>
      </c>
      <c r="Q394" s="83">
        <v>393</v>
      </c>
      <c r="R394" s="85">
        <v>8.4785500000000002E-8</v>
      </c>
      <c r="S394" s="85">
        <v>8.4791999999999996E-8</v>
      </c>
    </row>
    <row r="395" spans="2:19" x14ac:dyDescent="0.2">
      <c r="B395" s="33"/>
      <c r="C395" s="80">
        <v>0.95640000000000003</v>
      </c>
      <c r="D395" s="80">
        <v>3918</v>
      </c>
      <c r="E395" s="80">
        <v>14</v>
      </c>
      <c r="F395" s="80">
        <v>3904</v>
      </c>
      <c r="G395" s="80">
        <v>28</v>
      </c>
      <c r="H395" s="80">
        <v>3932</v>
      </c>
      <c r="I395" s="80">
        <v>7.1210600000000002E-3</v>
      </c>
      <c r="J395" s="80">
        <v>7.0939999999999996E-3</v>
      </c>
      <c r="L395" s="83">
        <v>1</v>
      </c>
      <c r="M395" s="83">
        <v>394</v>
      </c>
      <c r="N395" s="85">
        <v>1.6702699999999998E-5</v>
      </c>
      <c r="O395" s="83">
        <v>394</v>
      </c>
      <c r="P395" s="85">
        <v>3.3405499999999997E-5</v>
      </c>
      <c r="Q395" s="83">
        <v>394</v>
      </c>
      <c r="R395" s="85">
        <v>8.4785500000000002E-8</v>
      </c>
      <c r="S395" s="85">
        <v>8.4791999999999996E-8</v>
      </c>
    </row>
    <row r="396" spans="2:19" x14ac:dyDescent="0.2">
      <c r="B396" s="33"/>
      <c r="C396" s="80">
        <v>0.95609999999999995</v>
      </c>
      <c r="D396" s="80">
        <v>3919</v>
      </c>
      <c r="E396" s="80">
        <v>14</v>
      </c>
      <c r="F396" s="80">
        <v>3905</v>
      </c>
      <c r="G396" s="80">
        <v>28</v>
      </c>
      <c r="H396" s="80">
        <v>3933</v>
      </c>
      <c r="I396" s="80">
        <v>7.1192499999999997E-3</v>
      </c>
      <c r="J396" s="80">
        <v>7.0939999999999996E-3</v>
      </c>
      <c r="L396" s="83">
        <v>1</v>
      </c>
      <c r="M396" s="83">
        <v>395</v>
      </c>
      <c r="N396" s="85">
        <v>1.67451E-5</v>
      </c>
      <c r="O396" s="83">
        <v>395</v>
      </c>
      <c r="P396" s="85">
        <v>3.34903E-5</v>
      </c>
      <c r="Q396" s="83">
        <v>395</v>
      </c>
      <c r="R396" s="85">
        <v>8.4785500000000002E-8</v>
      </c>
      <c r="S396" s="85">
        <v>8.4791999999999996E-8</v>
      </c>
    </row>
    <row r="397" spans="2:19" x14ac:dyDescent="0.2">
      <c r="B397" s="33"/>
      <c r="C397" s="80">
        <v>0.95599999999999996</v>
      </c>
      <c r="D397" s="80">
        <v>3920</v>
      </c>
      <c r="E397" s="80">
        <v>14</v>
      </c>
      <c r="F397" s="80">
        <v>3906</v>
      </c>
      <c r="G397" s="80">
        <v>28</v>
      </c>
      <c r="H397" s="80">
        <v>3934</v>
      </c>
      <c r="I397" s="80">
        <v>7.1174400000000001E-3</v>
      </c>
      <c r="J397" s="80">
        <v>7.0939999999999996E-3</v>
      </c>
      <c r="L397" s="83">
        <v>1</v>
      </c>
      <c r="M397" s="83">
        <v>396</v>
      </c>
      <c r="N397" s="85">
        <v>1.6787500000000001E-5</v>
      </c>
      <c r="O397" s="83">
        <v>396</v>
      </c>
      <c r="P397" s="85">
        <v>3.3575100000000003E-5</v>
      </c>
      <c r="Q397" s="83">
        <v>396</v>
      </c>
      <c r="R397" s="85">
        <v>8.4785500000000002E-8</v>
      </c>
      <c r="S397" s="85">
        <v>8.4791999999999996E-8</v>
      </c>
    </row>
    <row r="398" spans="2:19" x14ac:dyDescent="0.2">
      <c r="B398" s="33"/>
      <c r="C398" s="80">
        <v>0.95589999999999997</v>
      </c>
      <c r="D398" s="80">
        <v>3921</v>
      </c>
      <c r="E398" s="80">
        <v>14</v>
      </c>
      <c r="F398" s="80">
        <v>3907</v>
      </c>
      <c r="G398" s="80">
        <v>28</v>
      </c>
      <c r="H398" s="80">
        <v>3935</v>
      </c>
      <c r="I398" s="80">
        <v>7.1156300000000004E-3</v>
      </c>
      <c r="J398" s="80">
        <v>7.0939999999999996E-3</v>
      </c>
      <c r="L398" s="83">
        <v>1</v>
      </c>
      <c r="M398" s="83">
        <v>397</v>
      </c>
      <c r="N398" s="85">
        <v>1.68299E-5</v>
      </c>
      <c r="O398" s="83">
        <v>397</v>
      </c>
      <c r="P398" s="85">
        <v>3.3659899999999999E-5</v>
      </c>
      <c r="Q398" s="83">
        <v>397</v>
      </c>
      <c r="R398" s="85">
        <v>8.4785500000000002E-8</v>
      </c>
      <c r="S398" s="85">
        <v>8.4791999999999996E-8</v>
      </c>
    </row>
    <row r="399" spans="2:19" x14ac:dyDescent="0.2">
      <c r="B399" s="33"/>
      <c r="C399" s="80">
        <v>0.95579999999999998</v>
      </c>
      <c r="D399" s="80">
        <v>3922</v>
      </c>
      <c r="E399" s="80">
        <v>14</v>
      </c>
      <c r="F399" s="80">
        <v>3908</v>
      </c>
      <c r="G399" s="80">
        <v>28</v>
      </c>
      <c r="H399" s="80">
        <v>3936</v>
      </c>
      <c r="I399" s="80">
        <v>7.1138199999999999E-3</v>
      </c>
      <c r="J399" s="80">
        <v>7.0939999999999996E-3</v>
      </c>
      <c r="L399" s="83">
        <v>1</v>
      </c>
      <c r="M399" s="83">
        <v>398</v>
      </c>
      <c r="N399" s="85">
        <v>1.6872300000000001E-5</v>
      </c>
      <c r="O399" s="83">
        <v>398</v>
      </c>
      <c r="P399" s="85">
        <v>3.3744700000000002E-5</v>
      </c>
      <c r="Q399" s="83">
        <v>398</v>
      </c>
      <c r="R399" s="85">
        <v>8.4785599999999994E-8</v>
      </c>
      <c r="S399" s="85">
        <v>8.4791999999999996E-8</v>
      </c>
    </row>
    <row r="400" spans="2:19" x14ac:dyDescent="0.2">
      <c r="B400" s="33"/>
      <c r="C400" s="80">
        <v>0.95569999999999999</v>
      </c>
      <c r="D400" s="80">
        <v>3924</v>
      </c>
      <c r="E400" s="80">
        <v>14</v>
      </c>
      <c r="F400" s="80">
        <v>3910</v>
      </c>
      <c r="G400" s="80">
        <v>28</v>
      </c>
      <c r="H400" s="80">
        <v>3938</v>
      </c>
      <c r="I400" s="80">
        <v>7.1102099999999996E-3</v>
      </c>
      <c r="J400" s="80">
        <v>7.0939999999999996E-3</v>
      </c>
      <c r="L400" s="83">
        <v>1</v>
      </c>
      <c r="M400" s="83">
        <v>399</v>
      </c>
      <c r="N400" s="85">
        <v>1.6914699999999999E-5</v>
      </c>
      <c r="O400" s="83">
        <v>399</v>
      </c>
      <c r="P400" s="85">
        <v>3.3829399999999998E-5</v>
      </c>
      <c r="Q400" s="83">
        <v>399</v>
      </c>
      <c r="R400" s="85">
        <v>8.4785599999999994E-8</v>
      </c>
      <c r="S400" s="85">
        <v>8.4791999999999996E-8</v>
      </c>
    </row>
    <row r="401" spans="2:19" x14ac:dyDescent="0.2">
      <c r="B401" s="33"/>
      <c r="C401" s="80">
        <v>0.9556</v>
      </c>
      <c r="D401" s="80">
        <v>3926</v>
      </c>
      <c r="E401" s="80">
        <v>14</v>
      </c>
      <c r="F401" s="80">
        <v>3912</v>
      </c>
      <c r="G401" s="80">
        <v>28</v>
      </c>
      <c r="H401" s="80">
        <v>3940</v>
      </c>
      <c r="I401" s="80">
        <v>7.1066000000000002E-3</v>
      </c>
      <c r="J401" s="80">
        <v>7.0939999999999996E-3</v>
      </c>
      <c r="L401" s="83">
        <v>1</v>
      </c>
      <c r="M401" s="83">
        <v>400</v>
      </c>
      <c r="N401" s="85">
        <v>1.6957100000000001E-5</v>
      </c>
      <c r="O401" s="83">
        <v>400</v>
      </c>
      <c r="P401" s="85">
        <v>3.3914200000000001E-5</v>
      </c>
      <c r="Q401" s="83">
        <v>400</v>
      </c>
      <c r="R401" s="85">
        <v>8.4785599999999994E-8</v>
      </c>
      <c r="S401" s="85">
        <v>8.4791999999999996E-8</v>
      </c>
    </row>
    <row r="402" spans="2:19" x14ac:dyDescent="0.2">
      <c r="B402" s="33"/>
      <c r="C402" s="80">
        <v>0.95550000000000002</v>
      </c>
      <c r="D402" s="80">
        <v>3928</v>
      </c>
      <c r="E402" s="80">
        <v>14</v>
      </c>
      <c r="F402" s="80">
        <v>3914</v>
      </c>
      <c r="G402" s="80">
        <v>28</v>
      </c>
      <c r="H402" s="80">
        <v>3942</v>
      </c>
      <c r="I402" s="80">
        <v>7.10299E-3</v>
      </c>
      <c r="J402" s="80">
        <v>7.0939999999999996E-3</v>
      </c>
      <c r="L402" s="83">
        <v>1</v>
      </c>
      <c r="M402" s="83">
        <v>401</v>
      </c>
      <c r="N402" s="85">
        <v>1.6999499999999999E-5</v>
      </c>
      <c r="O402" s="83">
        <v>401</v>
      </c>
      <c r="P402" s="85">
        <v>3.3998999999999998E-5</v>
      </c>
      <c r="Q402" s="83">
        <v>401</v>
      </c>
      <c r="R402" s="85">
        <v>8.4785599999999994E-8</v>
      </c>
      <c r="S402" s="85">
        <v>8.4791999999999996E-8</v>
      </c>
    </row>
    <row r="403" spans="2:19" x14ac:dyDescent="0.2">
      <c r="B403" s="33"/>
      <c r="C403" s="80">
        <v>0.95530000000000004</v>
      </c>
      <c r="D403" s="80">
        <v>3929</v>
      </c>
      <c r="E403" s="80">
        <v>14</v>
      </c>
      <c r="F403" s="80">
        <v>3915</v>
      </c>
      <c r="G403" s="80">
        <v>28</v>
      </c>
      <c r="H403" s="80">
        <v>3943</v>
      </c>
      <c r="I403" s="80">
        <v>7.1011900000000003E-3</v>
      </c>
      <c r="J403" s="80">
        <v>7.0939999999999996E-3</v>
      </c>
      <c r="L403" s="83">
        <v>1</v>
      </c>
      <c r="M403" s="83">
        <v>402</v>
      </c>
      <c r="N403" s="85">
        <v>1.70419E-5</v>
      </c>
      <c r="O403" s="83">
        <v>402</v>
      </c>
      <c r="P403" s="85">
        <v>3.4083800000000001E-5</v>
      </c>
      <c r="Q403" s="83">
        <v>402</v>
      </c>
      <c r="R403" s="85">
        <v>8.4785599999999994E-8</v>
      </c>
      <c r="S403" s="85">
        <v>8.4791999999999996E-8</v>
      </c>
    </row>
    <row r="404" spans="2:19" x14ac:dyDescent="0.2">
      <c r="B404" s="33"/>
      <c r="C404" s="80">
        <v>0.95520000000000005</v>
      </c>
      <c r="D404" s="80">
        <v>3932</v>
      </c>
      <c r="E404" s="80">
        <v>14</v>
      </c>
      <c r="F404" s="80">
        <v>3918</v>
      </c>
      <c r="G404" s="80">
        <v>28</v>
      </c>
      <c r="H404" s="80">
        <v>3946</v>
      </c>
      <c r="I404" s="80">
        <v>7.0957900000000003E-3</v>
      </c>
      <c r="J404" s="80">
        <v>7.0939999999999996E-3</v>
      </c>
      <c r="L404" s="83">
        <v>1</v>
      </c>
      <c r="M404" s="83">
        <v>403</v>
      </c>
      <c r="N404" s="85">
        <v>1.7084299999999998E-5</v>
      </c>
      <c r="O404" s="83">
        <v>403</v>
      </c>
      <c r="P404" s="85">
        <v>3.4168599999999997E-5</v>
      </c>
      <c r="Q404" s="83">
        <v>403</v>
      </c>
      <c r="R404" s="85">
        <v>8.4785599999999994E-8</v>
      </c>
      <c r="S404" s="85">
        <v>8.4791999999999996E-8</v>
      </c>
    </row>
    <row r="405" spans="2:19" x14ac:dyDescent="0.2">
      <c r="B405" s="33"/>
      <c r="C405" s="80">
        <v>0.95499999999999996</v>
      </c>
      <c r="D405" s="80">
        <v>3933</v>
      </c>
      <c r="E405" s="80">
        <v>14</v>
      </c>
      <c r="F405" s="80">
        <v>3919</v>
      </c>
      <c r="G405" s="80">
        <v>28</v>
      </c>
      <c r="H405" s="80">
        <v>3947</v>
      </c>
      <c r="I405" s="80">
        <v>7.0939999999999996E-3</v>
      </c>
      <c r="J405" s="80">
        <v>7.0939999999999996E-3</v>
      </c>
      <c r="L405" s="83">
        <v>1</v>
      </c>
      <c r="M405" s="83">
        <v>404</v>
      </c>
      <c r="N405" s="85">
        <v>1.71267E-5</v>
      </c>
      <c r="O405" s="83">
        <v>404</v>
      </c>
      <c r="P405" s="85">
        <v>3.42534E-5</v>
      </c>
      <c r="Q405" s="83">
        <v>404</v>
      </c>
      <c r="R405" s="85">
        <v>8.4785599999999994E-8</v>
      </c>
      <c r="S405" s="85">
        <v>8.4791999999999996E-8</v>
      </c>
    </row>
    <row r="406" spans="2:19" x14ac:dyDescent="0.2">
      <c r="B406" s="33"/>
      <c r="C406" s="80">
        <v>0.95469999999999999</v>
      </c>
      <c r="D406" s="80">
        <v>3937</v>
      </c>
      <c r="E406" s="80">
        <v>15</v>
      </c>
      <c r="F406" s="80">
        <v>3922</v>
      </c>
      <c r="G406" s="80">
        <v>30</v>
      </c>
      <c r="H406" s="80">
        <v>3952</v>
      </c>
      <c r="I406" s="80">
        <v>7.59109E-3</v>
      </c>
      <c r="J406" s="80">
        <v>7.5547699999999997E-3</v>
      </c>
      <c r="L406" s="83">
        <v>1</v>
      </c>
      <c r="M406" s="83">
        <v>405</v>
      </c>
      <c r="N406" s="85">
        <v>1.7169100000000001E-5</v>
      </c>
      <c r="O406" s="83">
        <v>405</v>
      </c>
      <c r="P406" s="85">
        <v>3.4338200000000003E-5</v>
      </c>
      <c r="Q406" s="83">
        <v>405</v>
      </c>
      <c r="R406" s="85">
        <v>8.4785599999999994E-8</v>
      </c>
      <c r="S406" s="85">
        <v>8.4791999999999996E-8</v>
      </c>
    </row>
    <row r="407" spans="2:19" x14ac:dyDescent="0.2">
      <c r="B407" s="33"/>
      <c r="C407" s="80">
        <v>0.9546</v>
      </c>
      <c r="D407" s="80">
        <v>3938</v>
      </c>
      <c r="E407" s="80">
        <v>15</v>
      </c>
      <c r="F407" s="80">
        <v>3923</v>
      </c>
      <c r="G407" s="80">
        <v>30</v>
      </c>
      <c r="H407" s="80">
        <v>3953</v>
      </c>
      <c r="I407" s="80">
        <v>7.5891700000000001E-3</v>
      </c>
      <c r="J407" s="80">
        <v>7.5547699999999997E-3</v>
      </c>
      <c r="L407" s="83">
        <v>1</v>
      </c>
      <c r="M407" s="83">
        <v>406</v>
      </c>
      <c r="N407" s="85">
        <v>1.7211499999999999E-5</v>
      </c>
      <c r="O407" s="83">
        <v>406</v>
      </c>
      <c r="P407" s="85">
        <v>3.4422999999999999E-5</v>
      </c>
      <c r="Q407" s="83">
        <v>406</v>
      </c>
      <c r="R407" s="85">
        <v>8.4785599999999994E-8</v>
      </c>
      <c r="S407" s="85">
        <v>8.4791999999999996E-8</v>
      </c>
    </row>
    <row r="408" spans="2:19" x14ac:dyDescent="0.2">
      <c r="B408" s="33"/>
      <c r="C408" s="80">
        <v>0.95450000000000002</v>
      </c>
      <c r="D408" s="80">
        <v>3940</v>
      </c>
      <c r="E408" s="80">
        <v>15</v>
      </c>
      <c r="F408" s="80">
        <v>3925</v>
      </c>
      <c r="G408" s="80">
        <v>30</v>
      </c>
      <c r="H408" s="80">
        <v>3955</v>
      </c>
      <c r="I408" s="80">
        <v>7.5853400000000003E-3</v>
      </c>
      <c r="J408" s="80">
        <v>7.5547699999999997E-3</v>
      </c>
      <c r="L408" s="83">
        <v>1</v>
      </c>
      <c r="M408" s="83">
        <v>407</v>
      </c>
      <c r="N408" s="85">
        <v>1.7253900000000001E-5</v>
      </c>
      <c r="O408" s="83">
        <v>407</v>
      </c>
      <c r="P408" s="85">
        <v>3.4507800000000002E-5</v>
      </c>
      <c r="Q408" s="83">
        <v>407</v>
      </c>
      <c r="R408" s="85">
        <v>8.4785599999999994E-8</v>
      </c>
      <c r="S408" s="85">
        <v>8.4791999999999996E-8</v>
      </c>
    </row>
    <row r="409" spans="2:19" x14ac:dyDescent="0.2">
      <c r="B409" s="33"/>
      <c r="C409" s="80">
        <v>0.95430000000000004</v>
      </c>
      <c r="D409" s="80">
        <v>3942</v>
      </c>
      <c r="E409" s="80">
        <v>15</v>
      </c>
      <c r="F409" s="80">
        <v>3927</v>
      </c>
      <c r="G409" s="80">
        <v>30</v>
      </c>
      <c r="H409" s="80">
        <v>3957</v>
      </c>
      <c r="I409" s="80">
        <v>7.5814999999999997E-3</v>
      </c>
      <c r="J409" s="80">
        <v>7.5547699999999997E-3</v>
      </c>
      <c r="L409" s="83">
        <v>1</v>
      </c>
      <c r="M409" s="83">
        <v>408</v>
      </c>
      <c r="N409" s="85">
        <v>1.7296299999999999E-5</v>
      </c>
      <c r="O409" s="83">
        <v>408</v>
      </c>
      <c r="P409" s="85">
        <v>3.4592499999999998E-5</v>
      </c>
      <c r="Q409" s="83">
        <v>408</v>
      </c>
      <c r="R409" s="85">
        <v>8.4785699999999999E-8</v>
      </c>
      <c r="S409" s="85">
        <v>8.4791999999999996E-8</v>
      </c>
    </row>
    <row r="410" spans="2:19" x14ac:dyDescent="0.2">
      <c r="B410" s="33"/>
      <c r="C410" s="80">
        <v>0.95420000000000005</v>
      </c>
      <c r="D410" s="80">
        <v>3943</v>
      </c>
      <c r="E410" s="80">
        <v>15</v>
      </c>
      <c r="F410" s="80">
        <v>3928</v>
      </c>
      <c r="G410" s="80">
        <v>30</v>
      </c>
      <c r="H410" s="80">
        <v>3958</v>
      </c>
      <c r="I410" s="80">
        <v>7.5795899999999998E-3</v>
      </c>
      <c r="J410" s="80">
        <v>7.5547699999999997E-3</v>
      </c>
      <c r="L410" s="83">
        <v>1</v>
      </c>
      <c r="M410" s="83">
        <v>409</v>
      </c>
      <c r="N410" s="85">
        <v>1.7338700000000001E-5</v>
      </c>
      <c r="O410" s="83">
        <v>409</v>
      </c>
      <c r="P410" s="85">
        <v>3.4677300000000001E-5</v>
      </c>
      <c r="Q410" s="83">
        <v>409</v>
      </c>
      <c r="R410" s="85">
        <v>8.4785699999999999E-8</v>
      </c>
      <c r="S410" s="85">
        <v>8.4791999999999996E-8</v>
      </c>
    </row>
    <row r="411" spans="2:19" x14ac:dyDescent="0.2">
      <c r="B411" s="33"/>
      <c r="C411" s="80">
        <v>0.95399999999999996</v>
      </c>
      <c r="D411" s="80">
        <v>3944</v>
      </c>
      <c r="E411" s="80">
        <v>15</v>
      </c>
      <c r="F411" s="80">
        <v>3929</v>
      </c>
      <c r="G411" s="80">
        <v>30</v>
      </c>
      <c r="H411" s="80">
        <v>3959</v>
      </c>
      <c r="I411" s="80">
        <v>7.5776699999999999E-3</v>
      </c>
      <c r="J411" s="80">
        <v>7.5547699999999997E-3</v>
      </c>
      <c r="L411" s="83">
        <v>1</v>
      </c>
      <c r="M411" s="83">
        <v>410</v>
      </c>
      <c r="N411" s="85">
        <v>1.7381099999999999E-5</v>
      </c>
      <c r="O411" s="83">
        <v>410</v>
      </c>
      <c r="P411" s="85">
        <v>3.4762099999999997E-5</v>
      </c>
      <c r="Q411" s="83">
        <v>410</v>
      </c>
      <c r="R411" s="85">
        <v>8.4785699999999999E-8</v>
      </c>
      <c r="S411" s="85">
        <v>8.4791999999999996E-8</v>
      </c>
    </row>
    <row r="412" spans="2:19" x14ac:dyDescent="0.2">
      <c r="B412" s="33"/>
      <c r="C412" s="80">
        <v>0.95389999999999997</v>
      </c>
      <c r="D412" s="80">
        <v>3947</v>
      </c>
      <c r="E412" s="80">
        <v>15</v>
      </c>
      <c r="F412" s="80">
        <v>3932</v>
      </c>
      <c r="G412" s="80">
        <v>30</v>
      </c>
      <c r="H412" s="80">
        <v>3962</v>
      </c>
      <c r="I412" s="80">
        <v>7.5719300000000002E-3</v>
      </c>
      <c r="J412" s="80">
        <v>7.5547699999999997E-3</v>
      </c>
      <c r="L412" s="83">
        <v>1</v>
      </c>
      <c r="M412" s="83">
        <v>411</v>
      </c>
      <c r="N412" s="85">
        <v>1.74235E-5</v>
      </c>
      <c r="O412" s="83">
        <v>411</v>
      </c>
      <c r="P412" s="85">
        <v>3.48469E-5</v>
      </c>
      <c r="Q412" s="83">
        <v>411</v>
      </c>
      <c r="R412" s="85">
        <v>8.4785699999999999E-8</v>
      </c>
      <c r="S412" s="85">
        <v>8.4791999999999996E-8</v>
      </c>
    </row>
    <row r="413" spans="2:19" x14ac:dyDescent="0.2">
      <c r="B413" s="33"/>
      <c r="C413" s="80">
        <v>0.95379999999999998</v>
      </c>
      <c r="D413" s="80">
        <v>3949</v>
      </c>
      <c r="E413" s="80">
        <v>15</v>
      </c>
      <c r="F413" s="80">
        <v>3934</v>
      </c>
      <c r="G413" s="80">
        <v>30</v>
      </c>
      <c r="H413" s="80">
        <v>3964</v>
      </c>
      <c r="I413" s="80">
        <v>7.5681100000000003E-3</v>
      </c>
      <c r="J413" s="80">
        <v>7.5547699999999997E-3</v>
      </c>
      <c r="L413" s="83">
        <v>1</v>
      </c>
      <c r="M413" s="83">
        <v>412</v>
      </c>
      <c r="N413" s="85">
        <v>1.7465900000000002E-5</v>
      </c>
      <c r="O413" s="83">
        <v>412</v>
      </c>
      <c r="P413" s="85">
        <v>3.4931700000000003E-5</v>
      </c>
      <c r="Q413" s="83">
        <v>412</v>
      </c>
      <c r="R413" s="85">
        <v>8.4785699999999999E-8</v>
      </c>
      <c r="S413" s="85">
        <v>8.4791999999999996E-8</v>
      </c>
    </row>
    <row r="414" spans="2:19" x14ac:dyDescent="0.2">
      <c r="B414" s="33"/>
      <c r="C414" s="80">
        <v>0.9536</v>
      </c>
      <c r="D414" s="80">
        <v>3950</v>
      </c>
      <c r="E414" s="80">
        <v>15</v>
      </c>
      <c r="F414" s="80">
        <v>3935</v>
      </c>
      <c r="G414" s="80">
        <v>30</v>
      </c>
      <c r="H414" s="80">
        <v>3965</v>
      </c>
      <c r="I414" s="80">
        <v>7.5662000000000004E-3</v>
      </c>
      <c r="J414" s="80">
        <v>7.5547699999999997E-3</v>
      </c>
      <c r="L414" s="83">
        <v>1</v>
      </c>
      <c r="M414" s="83">
        <v>413</v>
      </c>
      <c r="N414" s="85">
        <v>1.75082E-5</v>
      </c>
      <c r="O414" s="83">
        <v>413</v>
      </c>
      <c r="P414" s="85">
        <v>3.5016499999999999E-5</v>
      </c>
      <c r="Q414" s="83">
        <v>413</v>
      </c>
      <c r="R414" s="85">
        <v>8.4785699999999999E-8</v>
      </c>
      <c r="S414" s="85">
        <v>8.4791999999999996E-8</v>
      </c>
    </row>
    <row r="415" spans="2:19" x14ac:dyDescent="0.2">
      <c r="B415" s="33"/>
      <c r="C415" s="80">
        <v>0.95340000000000003</v>
      </c>
      <c r="D415" s="80">
        <v>3954</v>
      </c>
      <c r="E415" s="80">
        <v>15</v>
      </c>
      <c r="F415" s="80">
        <v>3939</v>
      </c>
      <c r="G415" s="80">
        <v>30</v>
      </c>
      <c r="H415" s="80">
        <v>3969</v>
      </c>
      <c r="I415" s="80">
        <v>7.5585799999999996E-3</v>
      </c>
      <c r="J415" s="80">
        <v>7.5547699999999997E-3</v>
      </c>
      <c r="L415" s="83">
        <v>1</v>
      </c>
      <c r="M415" s="83">
        <v>414</v>
      </c>
      <c r="N415" s="85">
        <v>1.7550600000000001E-5</v>
      </c>
      <c r="O415" s="83">
        <v>414</v>
      </c>
      <c r="P415" s="85">
        <v>3.5101300000000002E-5</v>
      </c>
      <c r="Q415" s="83">
        <v>414</v>
      </c>
      <c r="R415" s="85">
        <v>8.4785699999999999E-8</v>
      </c>
      <c r="S415" s="85">
        <v>8.4791999999999996E-8</v>
      </c>
    </row>
    <row r="416" spans="2:19" x14ac:dyDescent="0.2">
      <c r="B416" s="33"/>
      <c r="C416" s="80">
        <v>0.95330000000000004</v>
      </c>
      <c r="D416" s="80">
        <v>3955</v>
      </c>
      <c r="E416" s="80">
        <v>15</v>
      </c>
      <c r="F416" s="80">
        <v>3940</v>
      </c>
      <c r="G416" s="80">
        <v>30</v>
      </c>
      <c r="H416" s="80">
        <v>3970</v>
      </c>
      <c r="I416" s="80">
        <v>7.5566799999999996E-3</v>
      </c>
      <c r="J416" s="80">
        <v>7.5547699999999997E-3</v>
      </c>
      <c r="L416" s="83">
        <v>1</v>
      </c>
      <c r="M416" s="83">
        <v>415</v>
      </c>
      <c r="N416" s="85">
        <v>1.7592999999999999E-5</v>
      </c>
      <c r="O416" s="83">
        <v>415</v>
      </c>
      <c r="P416" s="85">
        <v>3.5186099999999998E-5</v>
      </c>
      <c r="Q416" s="83">
        <v>415</v>
      </c>
      <c r="R416" s="85">
        <v>8.4785699999999999E-8</v>
      </c>
      <c r="S416" s="85">
        <v>8.4791999999999996E-8</v>
      </c>
    </row>
    <row r="417" spans="2:19" x14ac:dyDescent="0.2">
      <c r="B417" s="33"/>
      <c r="C417" s="80">
        <v>0.95309999999999995</v>
      </c>
      <c r="D417" s="80">
        <v>3956</v>
      </c>
      <c r="E417" s="80">
        <v>15</v>
      </c>
      <c r="F417" s="80">
        <v>3941</v>
      </c>
      <c r="G417" s="80">
        <v>30</v>
      </c>
      <c r="H417" s="80">
        <v>3971</v>
      </c>
      <c r="I417" s="80">
        <v>7.5547699999999997E-3</v>
      </c>
      <c r="J417" s="80">
        <v>7.5547699999999997E-3</v>
      </c>
      <c r="L417" s="83">
        <v>1</v>
      </c>
      <c r="M417" s="83">
        <v>416</v>
      </c>
      <c r="N417" s="85">
        <v>1.7635400000000001E-5</v>
      </c>
      <c r="O417" s="83">
        <v>416</v>
      </c>
      <c r="P417" s="85">
        <v>3.5270900000000001E-5</v>
      </c>
      <c r="Q417" s="83">
        <v>416</v>
      </c>
      <c r="R417" s="85">
        <v>8.4785699999999999E-8</v>
      </c>
      <c r="S417" s="85">
        <v>8.4791999999999996E-8</v>
      </c>
    </row>
    <row r="418" spans="2:19" x14ac:dyDescent="0.2">
      <c r="B418" s="33"/>
      <c r="C418" s="80">
        <v>0.95299999999999996</v>
      </c>
      <c r="D418" s="80">
        <v>3958</v>
      </c>
      <c r="E418" s="80">
        <v>16</v>
      </c>
      <c r="F418" s="80">
        <v>3942</v>
      </c>
      <c r="G418" s="80">
        <v>32</v>
      </c>
      <c r="H418" s="80">
        <v>3974</v>
      </c>
      <c r="I418" s="80">
        <v>8.0523399999999998E-3</v>
      </c>
      <c r="J418" s="80">
        <v>8.0361600000000005E-3</v>
      </c>
      <c r="L418" s="83">
        <v>1</v>
      </c>
      <c r="M418" s="83">
        <v>417</v>
      </c>
      <c r="N418" s="85">
        <v>1.7677799999999999E-5</v>
      </c>
      <c r="O418" s="83">
        <v>417</v>
      </c>
      <c r="P418" s="85">
        <v>3.5355699999999998E-5</v>
      </c>
      <c r="Q418" s="83">
        <v>417</v>
      </c>
      <c r="R418" s="85">
        <v>8.4785699999999999E-8</v>
      </c>
      <c r="S418" s="85">
        <v>8.4791999999999996E-8</v>
      </c>
    </row>
    <row r="419" spans="2:19" x14ac:dyDescent="0.2">
      <c r="B419" s="33"/>
      <c r="C419" s="80">
        <v>0.95289999999999997</v>
      </c>
      <c r="D419" s="80">
        <v>3959</v>
      </c>
      <c r="E419" s="80">
        <v>16</v>
      </c>
      <c r="F419" s="80">
        <v>3943</v>
      </c>
      <c r="G419" s="80">
        <v>32</v>
      </c>
      <c r="H419" s="80">
        <v>3975</v>
      </c>
      <c r="I419" s="80">
        <v>8.0503099999999998E-3</v>
      </c>
      <c r="J419" s="80">
        <v>8.0361600000000005E-3</v>
      </c>
      <c r="L419" s="83">
        <v>1</v>
      </c>
      <c r="M419" s="83">
        <v>418</v>
      </c>
      <c r="N419" s="85">
        <v>1.77202E-5</v>
      </c>
      <c r="O419" s="83">
        <v>418</v>
      </c>
      <c r="P419" s="85">
        <v>3.54404E-5</v>
      </c>
      <c r="Q419" s="83">
        <v>418</v>
      </c>
      <c r="R419" s="85">
        <v>8.4785699999999999E-8</v>
      </c>
      <c r="S419" s="85">
        <v>8.4791999999999996E-8</v>
      </c>
    </row>
    <row r="420" spans="2:19" x14ac:dyDescent="0.2">
      <c r="B420" s="33"/>
      <c r="C420" s="80">
        <v>0.95279999999999998</v>
      </c>
      <c r="D420" s="80">
        <v>3960</v>
      </c>
      <c r="E420" s="80">
        <v>16</v>
      </c>
      <c r="F420" s="80">
        <v>3944</v>
      </c>
      <c r="G420" s="80">
        <v>32</v>
      </c>
      <c r="H420" s="80">
        <v>3976</v>
      </c>
      <c r="I420" s="80">
        <v>8.0482899999999996E-3</v>
      </c>
      <c r="J420" s="80">
        <v>8.0361600000000005E-3</v>
      </c>
      <c r="L420" s="83">
        <v>1</v>
      </c>
      <c r="M420" s="83">
        <v>419</v>
      </c>
      <c r="N420" s="85">
        <v>1.7762600000000002E-5</v>
      </c>
      <c r="O420" s="83">
        <v>419</v>
      </c>
      <c r="P420" s="85">
        <v>3.5525200000000003E-5</v>
      </c>
      <c r="Q420" s="83">
        <v>419</v>
      </c>
      <c r="R420" s="85">
        <v>8.4785800000000005E-8</v>
      </c>
      <c r="S420" s="85">
        <v>8.4791999999999996E-8</v>
      </c>
    </row>
    <row r="421" spans="2:19" x14ac:dyDescent="0.2">
      <c r="B421" s="33"/>
      <c r="C421" s="80">
        <v>0.95269999999999999</v>
      </c>
      <c r="D421" s="80">
        <v>3962</v>
      </c>
      <c r="E421" s="80">
        <v>16</v>
      </c>
      <c r="F421" s="80">
        <v>3946</v>
      </c>
      <c r="G421" s="80">
        <v>32</v>
      </c>
      <c r="H421" s="80">
        <v>3978</v>
      </c>
      <c r="I421" s="80">
        <v>8.0442399999999994E-3</v>
      </c>
      <c r="J421" s="80">
        <v>8.0361600000000005E-3</v>
      </c>
      <c r="L421" s="83">
        <v>1</v>
      </c>
      <c r="M421" s="83">
        <v>420</v>
      </c>
      <c r="N421" s="85">
        <v>1.7805E-5</v>
      </c>
      <c r="O421" s="83">
        <v>420</v>
      </c>
      <c r="P421" s="85">
        <v>3.561E-5</v>
      </c>
      <c r="Q421" s="83">
        <v>420</v>
      </c>
      <c r="R421" s="85">
        <v>8.4785800000000005E-8</v>
      </c>
      <c r="S421" s="85">
        <v>8.4791999999999996E-8</v>
      </c>
    </row>
    <row r="422" spans="2:19" x14ac:dyDescent="0.2">
      <c r="B422" s="33"/>
      <c r="C422" s="80">
        <v>0.9526</v>
      </c>
      <c r="D422" s="80">
        <v>3963</v>
      </c>
      <c r="E422" s="80">
        <v>16</v>
      </c>
      <c r="F422" s="80">
        <v>3947</v>
      </c>
      <c r="G422" s="80">
        <v>32</v>
      </c>
      <c r="H422" s="80">
        <v>3979</v>
      </c>
      <c r="I422" s="80">
        <v>8.0422199999999992E-3</v>
      </c>
      <c r="J422" s="80">
        <v>8.0361600000000005E-3</v>
      </c>
      <c r="L422" s="83">
        <v>1</v>
      </c>
      <c r="M422" s="83">
        <v>421</v>
      </c>
      <c r="N422" s="85">
        <v>1.7847400000000001E-5</v>
      </c>
      <c r="O422" s="83">
        <v>421</v>
      </c>
      <c r="P422" s="85">
        <v>3.5694800000000003E-5</v>
      </c>
      <c r="Q422" s="83">
        <v>421</v>
      </c>
      <c r="R422" s="85">
        <v>8.4785800000000005E-8</v>
      </c>
      <c r="S422" s="85">
        <v>8.4791999999999996E-8</v>
      </c>
    </row>
    <row r="423" spans="2:19" x14ac:dyDescent="0.2">
      <c r="B423" s="33"/>
      <c r="C423" s="80">
        <v>0.95230000000000004</v>
      </c>
      <c r="D423" s="80">
        <v>3965</v>
      </c>
      <c r="E423" s="80">
        <v>16</v>
      </c>
      <c r="F423" s="80">
        <v>3949</v>
      </c>
      <c r="G423" s="80">
        <v>32</v>
      </c>
      <c r="H423" s="80">
        <v>3981</v>
      </c>
      <c r="I423" s="80">
        <v>8.0381800000000007E-3</v>
      </c>
      <c r="J423" s="80">
        <v>8.0361600000000005E-3</v>
      </c>
      <c r="L423" s="83">
        <v>1</v>
      </c>
      <c r="M423" s="83">
        <v>422</v>
      </c>
      <c r="N423" s="85">
        <v>1.7889799999999999E-5</v>
      </c>
      <c r="O423" s="83">
        <v>422</v>
      </c>
      <c r="P423" s="85">
        <v>3.5779599999999999E-5</v>
      </c>
      <c r="Q423" s="83">
        <v>422</v>
      </c>
      <c r="R423" s="85">
        <v>8.4785800000000005E-8</v>
      </c>
      <c r="S423" s="85">
        <v>8.4791999999999996E-8</v>
      </c>
    </row>
    <row r="424" spans="2:19" x14ac:dyDescent="0.2">
      <c r="B424" s="33"/>
      <c r="C424" s="80">
        <v>0.95209999999999995</v>
      </c>
      <c r="D424" s="80">
        <v>3966</v>
      </c>
      <c r="E424" s="80">
        <v>16</v>
      </c>
      <c r="F424" s="80">
        <v>3950</v>
      </c>
      <c r="G424" s="80">
        <v>32</v>
      </c>
      <c r="H424" s="80">
        <v>3982</v>
      </c>
      <c r="I424" s="80">
        <v>8.0361600000000005E-3</v>
      </c>
      <c r="J424" s="80">
        <v>8.0361600000000005E-3</v>
      </c>
      <c r="L424" s="83">
        <v>1</v>
      </c>
      <c r="M424" s="83">
        <v>423</v>
      </c>
      <c r="N424" s="85">
        <v>1.7932200000000001E-5</v>
      </c>
      <c r="O424" s="83">
        <v>423</v>
      </c>
      <c r="P424" s="85">
        <v>3.5864400000000002E-5</v>
      </c>
      <c r="Q424" s="83">
        <v>423</v>
      </c>
      <c r="R424" s="85">
        <v>8.4785800000000005E-8</v>
      </c>
      <c r="S424" s="85">
        <v>8.4791999999999996E-8</v>
      </c>
    </row>
    <row r="425" spans="2:19" x14ac:dyDescent="0.2">
      <c r="B425" s="33"/>
      <c r="C425" s="80">
        <v>0.95199999999999996</v>
      </c>
      <c r="D425" s="80">
        <v>3966</v>
      </c>
      <c r="E425" s="80">
        <v>17</v>
      </c>
      <c r="F425" s="80">
        <v>3949</v>
      </c>
      <c r="G425" s="80">
        <v>34</v>
      </c>
      <c r="H425" s="80">
        <v>3983</v>
      </c>
      <c r="I425" s="80">
        <v>8.5362800000000003E-3</v>
      </c>
      <c r="J425" s="80">
        <v>8.4872699999999999E-3</v>
      </c>
      <c r="L425" s="83">
        <v>1</v>
      </c>
      <c r="M425" s="83">
        <v>424</v>
      </c>
      <c r="N425" s="85">
        <v>1.7974599999999999E-5</v>
      </c>
      <c r="O425" s="83">
        <v>424</v>
      </c>
      <c r="P425" s="85">
        <v>3.5949199999999998E-5</v>
      </c>
      <c r="Q425" s="83">
        <v>424</v>
      </c>
      <c r="R425" s="85">
        <v>8.4785800000000005E-8</v>
      </c>
      <c r="S425" s="85">
        <v>8.4791999999999996E-8</v>
      </c>
    </row>
    <row r="426" spans="2:19" x14ac:dyDescent="0.2">
      <c r="B426" s="33"/>
      <c r="C426" s="80">
        <v>0.95179999999999998</v>
      </c>
      <c r="D426" s="80">
        <v>3970</v>
      </c>
      <c r="E426" s="80">
        <v>17</v>
      </c>
      <c r="F426" s="80">
        <v>3953</v>
      </c>
      <c r="G426" s="80">
        <v>34</v>
      </c>
      <c r="H426" s="80">
        <v>3987</v>
      </c>
      <c r="I426" s="80">
        <v>8.5277200000000008E-3</v>
      </c>
      <c r="J426" s="80">
        <v>8.4872699999999999E-3</v>
      </c>
      <c r="L426" s="83">
        <v>1</v>
      </c>
      <c r="M426" s="83">
        <v>425</v>
      </c>
      <c r="N426" s="85">
        <v>1.8017E-5</v>
      </c>
      <c r="O426" s="83">
        <v>425</v>
      </c>
      <c r="P426" s="85">
        <v>3.6034000000000001E-5</v>
      </c>
      <c r="Q426" s="83">
        <v>425</v>
      </c>
      <c r="R426" s="85">
        <v>8.4785800000000005E-8</v>
      </c>
      <c r="S426" s="85">
        <v>8.4791999999999996E-8</v>
      </c>
    </row>
    <row r="427" spans="2:19" x14ac:dyDescent="0.2">
      <c r="B427" s="33"/>
      <c r="C427" s="80">
        <v>0.95169999999999999</v>
      </c>
      <c r="D427" s="80">
        <v>3972</v>
      </c>
      <c r="E427" s="80">
        <v>17</v>
      </c>
      <c r="F427" s="80">
        <v>3955</v>
      </c>
      <c r="G427" s="80">
        <v>34</v>
      </c>
      <c r="H427" s="80">
        <v>3989</v>
      </c>
      <c r="I427" s="80">
        <v>8.5234400000000002E-3</v>
      </c>
      <c r="J427" s="80">
        <v>8.4872699999999999E-3</v>
      </c>
      <c r="L427" s="83">
        <v>1</v>
      </c>
      <c r="M427" s="83">
        <v>426</v>
      </c>
      <c r="N427" s="85">
        <v>1.8059399999999999E-5</v>
      </c>
      <c r="O427" s="83">
        <v>426</v>
      </c>
      <c r="P427" s="85">
        <v>3.6118799999999997E-5</v>
      </c>
      <c r="Q427" s="83">
        <v>426</v>
      </c>
      <c r="R427" s="85">
        <v>8.4785800000000005E-8</v>
      </c>
      <c r="S427" s="85">
        <v>8.4791999999999996E-8</v>
      </c>
    </row>
    <row r="428" spans="2:19" x14ac:dyDescent="0.2">
      <c r="B428" s="33"/>
      <c r="C428" s="80">
        <v>0.9516</v>
      </c>
      <c r="D428" s="80">
        <v>3973</v>
      </c>
      <c r="E428" s="80">
        <v>17</v>
      </c>
      <c r="F428" s="80">
        <v>3956</v>
      </c>
      <c r="G428" s="80">
        <v>34</v>
      </c>
      <c r="H428" s="80">
        <v>3990</v>
      </c>
      <c r="I428" s="80">
        <v>8.5213000000000007E-3</v>
      </c>
      <c r="J428" s="80">
        <v>8.4872699999999999E-3</v>
      </c>
      <c r="L428" s="83">
        <v>1</v>
      </c>
      <c r="M428" s="83">
        <v>427</v>
      </c>
      <c r="N428" s="85">
        <v>1.81018E-5</v>
      </c>
      <c r="O428" s="83">
        <v>427</v>
      </c>
      <c r="P428" s="85">
        <v>3.62035E-5</v>
      </c>
      <c r="Q428" s="83">
        <v>427</v>
      </c>
      <c r="R428" s="85">
        <v>8.4785800000000005E-8</v>
      </c>
      <c r="S428" s="85">
        <v>8.4791999999999996E-8</v>
      </c>
    </row>
    <row r="429" spans="2:19" x14ac:dyDescent="0.2">
      <c r="B429" s="33"/>
      <c r="C429" s="80">
        <v>0.95150000000000001</v>
      </c>
      <c r="D429" s="80">
        <v>3976</v>
      </c>
      <c r="E429" s="80">
        <v>17</v>
      </c>
      <c r="F429" s="80">
        <v>3959</v>
      </c>
      <c r="G429" s="80">
        <v>34</v>
      </c>
      <c r="H429" s="80">
        <v>3993</v>
      </c>
      <c r="I429" s="80">
        <v>8.5149000000000006E-3</v>
      </c>
      <c r="J429" s="80">
        <v>8.4872699999999999E-3</v>
      </c>
      <c r="L429" s="83">
        <v>1</v>
      </c>
      <c r="M429" s="83">
        <v>428</v>
      </c>
      <c r="N429" s="85">
        <v>1.8144200000000002E-5</v>
      </c>
      <c r="O429" s="83">
        <v>428</v>
      </c>
      <c r="P429" s="85">
        <v>3.6288300000000003E-5</v>
      </c>
      <c r="Q429" s="83">
        <v>428</v>
      </c>
      <c r="R429" s="85">
        <v>8.4785800000000005E-8</v>
      </c>
      <c r="S429" s="85">
        <v>8.4791999999999996E-8</v>
      </c>
    </row>
    <row r="430" spans="2:19" x14ac:dyDescent="0.2">
      <c r="B430" s="33"/>
      <c r="C430" s="80">
        <v>0.95140000000000002</v>
      </c>
      <c r="D430" s="80">
        <v>3977</v>
      </c>
      <c r="E430" s="80">
        <v>17</v>
      </c>
      <c r="F430" s="80">
        <v>3960</v>
      </c>
      <c r="G430" s="80">
        <v>34</v>
      </c>
      <c r="H430" s="80">
        <v>3994</v>
      </c>
      <c r="I430" s="80">
        <v>8.5127699999999994E-3</v>
      </c>
      <c r="J430" s="80">
        <v>8.4872699999999999E-3</v>
      </c>
      <c r="L430" s="83">
        <v>1</v>
      </c>
      <c r="M430" s="83">
        <v>429</v>
      </c>
      <c r="N430" s="85">
        <v>1.81866E-5</v>
      </c>
      <c r="O430" s="83">
        <v>429</v>
      </c>
      <c r="P430" s="85">
        <v>3.6373099999999999E-5</v>
      </c>
      <c r="Q430" s="83">
        <v>429</v>
      </c>
      <c r="R430" s="85">
        <v>8.4785800000000005E-8</v>
      </c>
      <c r="S430" s="85">
        <v>8.4791999999999996E-8</v>
      </c>
    </row>
    <row r="431" spans="2:19" x14ac:dyDescent="0.2">
      <c r="B431" s="33"/>
      <c r="C431" s="80">
        <v>0.95120000000000005</v>
      </c>
      <c r="D431" s="80">
        <v>3986</v>
      </c>
      <c r="E431" s="80">
        <v>17</v>
      </c>
      <c r="F431" s="80">
        <v>3969</v>
      </c>
      <c r="G431" s="80">
        <v>34</v>
      </c>
      <c r="H431" s="80">
        <v>4003</v>
      </c>
      <c r="I431" s="80">
        <v>8.4936300000000003E-3</v>
      </c>
      <c r="J431" s="80">
        <v>8.4872699999999999E-3</v>
      </c>
      <c r="L431" s="83">
        <v>1</v>
      </c>
      <c r="M431" s="83">
        <v>430</v>
      </c>
      <c r="N431" s="85">
        <v>1.8229000000000001E-5</v>
      </c>
      <c r="O431" s="83">
        <v>430</v>
      </c>
      <c r="P431" s="85">
        <v>3.6457900000000002E-5</v>
      </c>
      <c r="Q431" s="83">
        <v>430</v>
      </c>
      <c r="R431" s="85">
        <v>8.4785899999999997E-8</v>
      </c>
      <c r="S431" s="85">
        <v>8.4791999999999996E-8</v>
      </c>
    </row>
    <row r="432" spans="2:19" x14ac:dyDescent="0.2">
      <c r="B432" s="33"/>
      <c r="C432" s="80">
        <v>0.95079999999999998</v>
      </c>
      <c r="D432" s="80">
        <v>3989</v>
      </c>
      <c r="E432" s="80">
        <v>17</v>
      </c>
      <c r="F432" s="80">
        <v>3972</v>
      </c>
      <c r="G432" s="80">
        <v>34</v>
      </c>
      <c r="H432" s="80">
        <v>4006</v>
      </c>
      <c r="I432" s="80">
        <v>8.4872699999999999E-3</v>
      </c>
      <c r="J432" s="80">
        <v>8.4872699999999999E-3</v>
      </c>
      <c r="L432" s="83">
        <v>1</v>
      </c>
      <c r="M432" s="83">
        <v>431</v>
      </c>
      <c r="N432" s="85">
        <v>1.8271399999999999E-5</v>
      </c>
      <c r="O432" s="83">
        <v>431</v>
      </c>
      <c r="P432" s="85">
        <v>3.6542699999999998E-5</v>
      </c>
      <c r="Q432" s="83">
        <v>431</v>
      </c>
      <c r="R432" s="85">
        <v>8.4785899999999997E-8</v>
      </c>
      <c r="S432" s="85">
        <v>8.4791999999999996E-8</v>
      </c>
    </row>
    <row r="433" spans="2:19" x14ac:dyDescent="0.2">
      <c r="B433" s="33"/>
      <c r="C433" s="80">
        <v>0.95069999999999999</v>
      </c>
      <c r="D433" s="80">
        <v>3990</v>
      </c>
      <c r="E433" s="80">
        <v>18</v>
      </c>
      <c r="F433" s="80">
        <v>3972</v>
      </c>
      <c r="G433" s="80">
        <v>36</v>
      </c>
      <c r="H433" s="80">
        <v>4008</v>
      </c>
      <c r="I433" s="80">
        <v>8.9820400000000002E-3</v>
      </c>
      <c r="J433" s="80">
        <v>8.9241400000000005E-3</v>
      </c>
      <c r="L433" s="83">
        <v>1</v>
      </c>
      <c r="M433" s="83">
        <v>432</v>
      </c>
      <c r="N433" s="85">
        <v>1.8313700000000001E-5</v>
      </c>
      <c r="O433" s="83">
        <v>432</v>
      </c>
      <c r="P433" s="85">
        <v>3.6627500000000001E-5</v>
      </c>
      <c r="Q433" s="83">
        <v>432</v>
      </c>
      <c r="R433" s="85">
        <v>8.4785899999999997E-8</v>
      </c>
      <c r="S433" s="85">
        <v>8.4791999999999996E-8</v>
      </c>
    </row>
    <row r="434" spans="2:19" x14ac:dyDescent="0.2">
      <c r="B434" s="33"/>
      <c r="C434" s="80">
        <v>0.95040000000000002</v>
      </c>
      <c r="D434" s="80">
        <v>3992</v>
      </c>
      <c r="E434" s="80">
        <v>18</v>
      </c>
      <c r="F434" s="80">
        <v>3974</v>
      </c>
      <c r="G434" s="80">
        <v>36</v>
      </c>
      <c r="H434" s="80">
        <v>4010</v>
      </c>
      <c r="I434" s="80">
        <v>8.9775600000000007E-3</v>
      </c>
      <c r="J434" s="80">
        <v>8.9241400000000005E-3</v>
      </c>
      <c r="L434" s="83">
        <v>1</v>
      </c>
      <c r="M434" s="83">
        <v>433</v>
      </c>
      <c r="N434" s="85">
        <v>1.8356099999999999E-5</v>
      </c>
      <c r="O434" s="83">
        <v>433</v>
      </c>
      <c r="P434" s="85">
        <v>3.6712299999999997E-5</v>
      </c>
      <c r="Q434" s="83">
        <v>433</v>
      </c>
      <c r="R434" s="85">
        <v>8.4785899999999997E-8</v>
      </c>
      <c r="S434" s="85">
        <v>8.4791999999999996E-8</v>
      </c>
    </row>
    <row r="435" spans="2:19" x14ac:dyDescent="0.2">
      <c r="B435" s="33"/>
      <c r="C435" s="80">
        <v>0.95030000000000003</v>
      </c>
      <c r="D435" s="80">
        <v>3993</v>
      </c>
      <c r="E435" s="80">
        <v>18</v>
      </c>
      <c r="F435" s="80">
        <v>3975</v>
      </c>
      <c r="G435" s="80">
        <v>36</v>
      </c>
      <c r="H435" s="80">
        <v>4011</v>
      </c>
      <c r="I435" s="80">
        <v>8.9753200000000002E-3</v>
      </c>
      <c r="J435" s="80">
        <v>8.9241400000000005E-3</v>
      </c>
      <c r="L435" s="83">
        <v>1</v>
      </c>
      <c r="M435" s="83">
        <v>434</v>
      </c>
      <c r="N435" s="85">
        <v>1.83985E-5</v>
      </c>
      <c r="O435" s="83">
        <v>434</v>
      </c>
      <c r="P435" s="85">
        <v>3.67971E-5</v>
      </c>
      <c r="Q435" s="83">
        <v>434</v>
      </c>
      <c r="R435" s="85">
        <v>8.4785899999999997E-8</v>
      </c>
      <c r="S435" s="85">
        <v>8.4791999999999996E-8</v>
      </c>
    </row>
    <row r="436" spans="2:19" x14ac:dyDescent="0.2">
      <c r="B436" s="33"/>
      <c r="C436" s="80">
        <v>0.95009999999999994</v>
      </c>
      <c r="D436" s="80">
        <v>3995</v>
      </c>
      <c r="E436" s="80">
        <v>18</v>
      </c>
      <c r="F436" s="80">
        <v>3977</v>
      </c>
      <c r="G436" s="80">
        <v>36</v>
      </c>
      <c r="H436" s="80">
        <v>4013</v>
      </c>
      <c r="I436" s="80">
        <v>8.9708400000000008E-3</v>
      </c>
      <c r="J436" s="80">
        <v>8.9241400000000005E-3</v>
      </c>
      <c r="L436" s="83">
        <v>1</v>
      </c>
      <c r="M436" s="83">
        <v>435</v>
      </c>
      <c r="N436" s="85">
        <v>1.8440900000000002E-5</v>
      </c>
      <c r="O436" s="83">
        <v>435</v>
      </c>
      <c r="P436" s="85">
        <v>3.6881899999999997E-5</v>
      </c>
      <c r="Q436" s="83">
        <v>435</v>
      </c>
      <c r="R436" s="85">
        <v>8.4785899999999997E-8</v>
      </c>
      <c r="S436" s="85">
        <v>8.4791999999999996E-8</v>
      </c>
    </row>
    <row r="437" spans="2:19" x14ac:dyDescent="0.2">
      <c r="B437" s="33"/>
      <c r="C437" s="80">
        <v>0.95</v>
      </c>
      <c r="D437" s="80">
        <v>3996</v>
      </c>
      <c r="E437" s="80">
        <v>18</v>
      </c>
      <c r="F437" s="80">
        <v>3978</v>
      </c>
      <c r="G437" s="80">
        <v>36</v>
      </c>
      <c r="H437" s="80">
        <v>4014</v>
      </c>
      <c r="I437" s="80">
        <v>8.9686100000000001E-3</v>
      </c>
      <c r="J437" s="80">
        <v>8.9241400000000005E-3</v>
      </c>
      <c r="L437" s="83">
        <v>1</v>
      </c>
      <c r="M437" s="83">
        <v>436</v>
      </c>
      <c r="N437" s="85">
        <v>1.84833E-5</v>
      </c>
      <c r="O437" s="83">
        <v>436</v>
      </c>
      <c r="P437" s="85">
        <v>3.69667E-5</v>
      </c>
      <c r="Q437" s="83">
        <v>436</v>
      </c>
      <c r="R437" s="85">
        <v>8.4785899999999997E-8</v>
      </c>
      <c r="S437" s="85">
        <v>8.4791999999999996E-8</v>
      </c>
    </row>
    <row r="438" spans="2:19" x14ac:dyDescent="0.2">
      <c r="B438" s="33"/>
      <c r="C438" s="80">
        <v>0.94979999999999998</v>
      </c>
      <c r="D438" s="80">
        <v>3999</v>
      </c>
      <c r="E438" s="80">
        <v>18</v>
      </c>
      <c r="F438" s="80">
        <v>3981</v>
      </c>
      <c r="G438" s="80">
        <v>36</v>
      </c>
      <c r="H438" s="80">
        <v>4017</v>
      </c>
      <c r="I438" s="80">
        <v>8.96191E-3</v>
      </c>
      <c r="J438" s="80">
        <v>8.9241400000000005E-3</v>
      </c>
      <c r="L438" s="83">
        <v>1</v>
      </c>
      <c r="M438" s="83">
        <v>437</v>
      </c>
      <c r="N438" s="85">
        <v>1.8525700000000001E-5</v>
      </c>
      <c r="O438" s="83">
        <v>437</v>
      </c>
      <c r="P438" s="85">
        <v>3.7051400000000002E-5</v>
      </c>
      <c r="Q438" s="83">
        <v>437</v>
      </c>
      <c r="R438" s="85">
        <v>8.4785899999999997E-8</v>
      </c>
      <c r="S438" s="85">
        <v>8.4791999999999996E-8</v>
      </c>
    </row>
    <row r="439" spans="2:19" x14ac:dyDescent="0.2">
      <c r="B439" s="33"/>
      <c r="C439" s="80">
        <v>0.94969999999999999</v>
      </c>
      <c r="D439" s="80">
        <v>4006</v>
      </c>
      <c r="E439" s="80">
        <v>18</v>
      </c>
      <c r="F439" s="80">
        <v>3988</v>
      </c>
      <c r="G439" s="80">
        <v>36</v>
      </c>
      <c r="H439" s="80">
        <v>4024</v>
      </c>
      <c r="I439" s="80">
        <v>8.9463200000000007E-3</v>
      </c>
      <c r="J439" s="80">
        <v>8.9241400000000005E-3</v>
      </c>
      <c r="L439" s="83">
        <v>1</v>
      </c>
      <c r="M439" s="83">
        <v>438</v>
      </c>
      <c r="N439" s="85">
        <v>1.8568099999999999E-5</v>
      </c>
      <c r="O439" s="83">
        <v>438</v>
      </c>
      <c r="P439" s="85">
        <v>3.7136199999999999E-5</v>
      </c>
      <c r="Q439" s="83">
        <v>438</v>
      </c>
      <c r="R439" s="85">
        <v>8.4785899999999997E-8</v>
      </c>
      <c r="S439" s="85">
        <v>8.4791999999999996E-8</v>
      </c>
    </row>
    <row r="440" spans="2:19" x14ac:dyDescent="0.2">
      <c r="B440" s="33"/>
      <c r="C440" s="80">
        <v>0.94950000000000001</v>
      </c>
      <c r="D440" s="80">
        <v>4007</v>
      </c>
      <c r="E440" s="80">
        <v>18</v>
      </c>
      <c r="F440" s="80">
        <v>3989</v>
      </c>
      <c r="G440" s="80">
        <v>36</v>
      </c>
      <c r="H440" s="80">
        <v>4025</v>
      </c>
      <c r="I440" s="80">
        <v>8.9441E-3</v>
      </c>
      <c r="J440" s="80">
        <v>8.9241400000000005E-3</v>
      </c>
      <c r="L440" s="83">
        <v>1</v>
      </c>
      <c r="M440" s="83">
        <v>439</v>
      </c>
      <c r="N440" s="85">
        <v>1.8610500000000001E-5</v>
      </c>
      <c r="O440" s="83">
        <v>439</v>
      </c>
      <c r="P440" s="85">
        <v>3.7221000000000002E-5</v>
      </c>
      <c r="Q440" s="83">
        <v>439</v>
      </c>
      <c r="R440" s="85">
        <v>8.4785899999999997E-8</v>
      </c>
      <c r="S440" s="85">
        <v>8.4791999999999996E-8</v>
      </c>
    </row>
    <row r="441" spans="2:19" x14ac:dyDescent="0.2">
      <c r="B441" s="33"/>
      <c r="C441" s="80">
        <v>0.94930000000000003</v>
      </c>
      <c r="D441" s="80">
        <v>4009</v>
      </c>
      <c r="E441" s="80">
        <v>18</v>
      </c>
      <c r="F441" s="80">
        <v>3991</v>
      </c>
      <c r="G441" s="80">
        <v>36</v>
      </c>
      <c r="H441" s="80">
        <v>4027</v>
      </c>
      <c r="I441" s="80">
        <v>8.9396600000000003E-3</v>
      </c>
      <c r="J441" s="80">
        <v>8.9241400000000005E-3</v>
      </c>
      <c r="L441" s="83">
        <v>1</v>
      </c>
      <c r="M441" s="83">
        <v>440</v>
      </c>
      <c r="N441" s="85">
        <v>1.8652899999999999E-5</v>
      </c>
      <c r="O441" s="83">
        <v>440</v>
      </c>
      <c r="P441" s="85">
        <v>3.7305799999999998E-5</v>
      </c>
      <c r="Q441" s="83">
        <v>440</v>
      </c>
      <c r="R441" s="85">
        <v>8.4786000000000002E-8</v>
      </c>
      <c r="S441" s="85">
        <v>8.4791999999999996E-8</v>
      </c>
    </row>
    <row r="442" spans="2:19" x14ac:dyDescent="0.2">
      <c r="B442" s="33"/>
      <c r="C442" s="80">
        <v>0.94920000000000004</v>
      </c>
      <c r="D442" s="80">
        <v>4010</v>
      </c>
      <c r="E442" s="80">
        <v>18</v>
      </c>
      <c r="F442" s="80">
        <v>3992</v>
      </c>
      <c r="G442" s="80">
        <v>36</v>
      </c>
      <c r="H442" s="80">
        <v>4028</v>
      </c>
      <c r="I442" s="80">
        <v>8.9374399999999996E-3</v>
      </c>
      <c r="J442" s="80">
        <v>8.9241400000000005E-3</v>
      </c>
      <c r="L442" s="83">
        <v>1</v>
      </c>
      <c r="M442" s="83">
        <v>441</v>
      </c>
      <c r="N442" s="85">
        <v>1.86953E-5</v>
      </c>
      <c r="O442" s="83">
        <v>441</v>
      </c>
      <c r="P442" s="85">
        <v>3.7390600000000001E-5</v>
      </c>
      <c r="Q442" s="83">
        <v>441</v>
      </c>
      <c r="R442" s="85">
        <v>8.4786000000000002E-8</v>
      </c>
      <c r="S442" s="85">
        <v>8.4791999999999996E-8</v>
      </c>
    </row>
    <row r="443" spans="2:19" x14ac:dyDescent="0.2">
      <c r="B443" s="33"/>
      <c r="C443" s="80">
        <v>0.94889999999999997</v>
      </c>
      <c r="D443" s="80">
        <v>4013</v>
      </c>
      <c r="E443" s="80">
        <v>18</v>
      </c>
      <c r="F443" s="80">
        <v>3995</v>
      </c>
      <c r="G443" s="80">
        <v>36</v>
      </c>
      <c r="H443" s="80">
        <v>4031</v>
      </c>
      <c r="I443" s="80">
        <v>8.9307899999999992E-3</v>
      </c>
      <c r="J443" s="80">
        <v>8.9241400000000005E-3</v>
      </c>
      <c r="L443" s="83">
        <v>1</v>
      </c>
      <c r="M443" s="83">
        <v>442</v>
      </c>
      <c r="N443" s="85">
        <v>1.8737699999999998E-5</v>
      </c>
      <c r="O443" s="83">
        <v>442</v>
      </c>
      <c r="P443" s="85">
        <v>3.7475399999999997E-5</v>
      </c>
      <c r="Q443" s="83">
        <v>442</v>
      </c>
      <c r="R443" s="85">
        <v>8.4786000000000002E-8</v>
      </c>
      <c r="S443" s="85">
        <v>8.4791999999999996E-8</v>
      </c>
    </row>
    <row r="444" spans="2:19" x14ac:dyDescent="0.2">
      <c r="B444" s="33"/>
      <c r="C444" s="80">
        <v>0.9486</v>
      </c>
      <c r="D444" s="80">
        <v>4015</v>
      </c>
      <c r="E444" s="80">
        <v>18</v>
      </c>
      <c r="F444" s="80">
        <v>3997</v>
      </c>
      <c r="G444" s="80">
        <v>36</v>
      </c>
      <c r="H444" s="80">
        <v>4033</v>
      </c>
      <c r="I444" s="80">
        <v>8.9263599999999995E-3</v>
      </c>
      <c r="J444" s="80">
        <v>8.9241400000000005E-3</v>
      </c>
      <c r="L444" s="83">
        <v>1</v>
      </c>
      <c r="M444" s="83">
        <v>443</v>
      </c>
      <c r="N444" s="85">
        <v>1.87801E-5</v>
      </c>
      <c r="O444" s="83">
        <v>443</v>
      </c>
      <c r="P444" s="85">
        <v>3.75602E-5</v>
      </c>
      <c r="Q444" s="83">
        <v>443</v>
      </c>
      <c r="R444" s="85">
        <v>8.4786000000000002E-8</v>
      </c>
      <c r="S444" s="85">
        <v>8.4791999999999996E-8</v>
      </c>
    </row>
    <row r="445" spans="2:19" x14ac:dyDescent="0.2">
      <c r="B445" s="33"/>
      <c r="C445" s="80">
        <v>0.94850000000000001</v>
      </c>
      <c r="D445" s="80">
        <v>4016</v>
      </c>
      <c r="E445" s="80">
        <v>18</v>
      </c>
      <c r="F445" s="80">
        <v>3998</v>
      </c>
      <c r="G445" s="80">
        <v>36</v>
      </c>
      <c r="H445" s="80">
        <v>4034</v>
      </c>
      <c r="I445" s="80">
        <v>8.9241400000000005E-3</v>
      </c>
      <c r="J445" s="80">
        <v>8.9241400000000005E-3</v>
      </c>
      <c r="L445" s="83">
        <v>1</v>
      </c>
      <c r="M445" s="83">
        <v>444</v>
      </c>
      <c r="N445" s="85">
        <v>1.8822500000000001E-5</v>
      </c>
      <c r="O445" s="83">
        <v>444</v>
      </c>
      <c r="P445" s="85">
        <v>3.7645000000000003E-5</v>
      </c>
      <c r="Q445" s="83">
        <v>444</v>
      </c>
      <c r="R445" s="85">
        <v>8.4786000000000002E-8</v>
      </c>
      <c r="S445" s="85">
        <v>8.4791999999999996E-8</v>
      </c>
    </row>
    <row r="446" spans="2:19" x14ac:dyDescent="0.2">
      <c r="B446" s="33"/>
      <c r="C446" s="80">
        <v>0.94840000000000002</v>
      </c>
      <c r="D446" s="80">
        <v>4016</v>
      </c>
      <c r="E446" s="80">
        <v>19</v>
      </c>
      <c r="F446" s="80">
        <v>3997</v>
      </c>
      <c r="G446" s="80">
        <v>38</v>
      </c>
      <c r="H446" s="80">
        <v>4035</v>
      </c>
      <c r="I446" s="80">
        <v>9.4175999999999999E-3</v>
      </c>
      <c r="J446" s="80">
        <v>9.3550000000000005E-3</v>
      </c>
      <c r="L446" s="83">
        <v>1</v>
      </c>
      <c r="M446" s="83">
        <v>445</v>
      </c>
      <c r="N446" s="85">
        <v>1.88649E-5</v>
      </c>
      <c r="O446" s="83">
        <v>445</v>
      </c>
      <c r="P446" s="85">
        <v>3.7729799999999999E-5</v>
      </c>
      <c r="Q446" s="83">
        <v>445</v>
      </c>
      <c r="R446" s="85">
        <v>8.4786000000000002E-8</v>
      </c>
      <c r="S446" s="85">
        <v>8.4791999999999996E-8</v>
      </c>
    </row>
    <row r="447" spans="2:19" x14ac:dyDescent="0.2">
      <c r="B447" s="33"/>
      <c r="C447" s="80">
        <v>0.94830000000000003</v>
      </c>
      <c r="D447" s="80">
        <v>4017</v>
      </c>
      <c r="E447" s="80">
        <v>19</v>
      </c>
      <c r="F447" s="80">
        <v>3998</v>
      </c>
      <c r="G447" s="80">
        <v>38</v>
      </c>
      <c r="H447" s="80">
        <v>4036</v>
      </c>
      <c r="I447" s="80">
        <v>9.4152599999999999E-3</v>
      </c>
      <c r="J447" s="80">
        <v>9.3550000000000005E-3</v>
      </c>
      <c r="L447" s="83">
        <v>1</v>
      </c>
      <c r="M447" s="83">
        <v>446</v>
      </c>
      <c r="N447" s="85">
        <v>1.8907300000000001E-5</v>
      </c>
      <c r="O447" s="83">
        <v>446</v>
      </c>
      <c r="P447" s="85">
        <v>3.7814600000000002E-5</v>
      </c>
      <c r="Q447" s="83">
        <v>446</v>
      </c>
      <c r="R447" s="85">
        <v>8.4786000000000002E-8</v>
      </c>
      <c r="S447" s="85">
        <v>8.4791999999999996E-8</v>
      </c>
    </row>
    <row r="448" spans="2:19" x14ac:dyDescent="0.2">
      <c r="B448" s="33"/>
      <c r="C448" s="80">
        <v>0.94810000000000005</v>
      </c>
      <c r="D448" s="80">
        <v>4018</v>
      </c>
      <c r="E448" s="80">
        <v>19</v>
      </c>
      <c r="F448" s="80">
        <v>3999</v>
      </c>
      <c r="G448" s="80">
        <v>38</v>
      </c>
      <c r="H448" s="80">
        <v>4037</v>
      </c>
      <c r="I448" s="80">
        <v>9.4129299999999999E-3</v>
      </c>
      <c r="J448" s="80">
        <v>9.3550000000000005E-3</v>
      </c>
      <c r="L448" s="83">
        <v>1</v>
      </c>
      <c r="M448" s="83">
        <v>447</v>
      </c>
      <c r="N448" s="85">
        <v>1.8949699999999999E-5</v>
      </c>
      <c r="O448" s="83">
        <v>447</v>
      </c>
      <c r="P448" s="85">
        <v>3.7899299999999998E-5</v>
      </c>
      <c r="Q448" s="83">
        <v>447</v>
      </c>
      <c r="R448" s="85">
        <v>8.4786000000000002E-8</v>
      </c>
      <c r="S448" s="85">
        <v>8.4791999999999996E-8</v>
      </c>
    </row>
    <row r="449" spans="2:19" x14ac:dyDescent="0.2">
      <c r="B449" s="33"/>
      <c r="C449" s="80">
        <v>0.94789999999999996</v>
      </c>
      <c r="D449" s="80">
        <v>4020</v>
      </c>
      <c r="E449" s="80">
        <v>19</v>
      </c>
      <c r="F449" s="80">
        <v>4001</v>
      </c>
      <c r="G449" s="80">
        <v>38</v>
      </c>
      <c r="H449" s="80">
        <v>4039</v>
      </c>
      <c r="I449" s="80">
        <v>9.4082699999999998E-3</v>
      </c>
      <c r="J449" s="80">
        <v>9.3550000000000005E-3</v>
      </c>
      <c r="L449" s="83">
        <v>1</v>
      </c>
      <c r="M449" s="83">
        <v>448</v>
      </c>
      <c r="N449" s="85">
        <v>1.8992100000000001E-5</v>
      </c>
      <c r="O449" s="83">
        <v>448</v>
      </c>
      <c r="P449" s="85">
        <v>3.7984100000000001E-5</v>
      </c>
      <c r="Q449" s="83">
        <v>448</v>
      </c>
      <c r="R449" s="85">
        <v>8.4786000000000002E-8</v>
      </c>
      <c r="S449" s="85">
        <v>8.4791999999999996E-8</v>
      </c>
    </row>
    <row r="450" spans="2:19" x14ac:dyDescent="0.2">
      <c r="B450" s="33"/>
      <c r="C450" s="80">
        <v>0.94779999999999998</v>
      </c>
      <c r="D450" s="80">
        <v>4022</v>
      </c>
      <c r="E450" s="80">
        <v>19</v>
      </c>
      <c r="F450" s="80">
        <v>4003</v>
      </c>
      <c r="G450" s="80">
        <v>38</v>
      </c>
      <c r="H450" s="80">
        <v>4041</v>
      </c>
      <c r="I450" s="80">
        <v>9.4036099999999997E-3</v>
      </c>
      <c r="J450" s="80">
        <v>9.3550000000000005E-3</v>
      </c>
      <c r="L450" s="83">
        <v>1</v>
      </c>
      <c r="M450" s="83">
        <v>449</v>
      </c>
      <c r="N450" s="85">
        <v>1.9034499999999999E-5</v>
      </c>
      <c r="O450" s="83">
        <v>449</v>
      </c>
      <c r="P450" s="85">
        <v>3.8068899999999997E-5</v>
      </c>
      <c r="Q450" s="83">
        <v>449</v>
      </c>
      <c r="R450" s="85">
        <v>8.4786000000000002E-8</v>
      </c>
      <c r="S450" s="85">
        <v>8.4791999999999996E-8</v>
      </c>
    </row>
    <row r="451" spans="2:19" x14ac:dyDescent="0.2">
      <c r="B451" s="33"/>
      <c r="C451" s="80">
        <v>0.94769999999999999</v>
      </c>
      <c r="D451" s="80">
        <v>4023</v>
      </c>
      <c r="E451" s="80">
        <v>19</v>
      </c>
      <c r="F451" s="80">
        <v>4004</v>
      </c>
      <c r="G451" s="80">
        <v>38</v>
      </c>
      <c r="H451" s="80">
        <v>4042</v>
      </c>
      <c r="I451" s="80">
        <v>9.4012899999999996E-3</v>
      </c>
      <c r="J451" s="80">
        <v>9.3550000000000005E-3</v>
      </c>
      <c r="L451" s="83">
        <v>1</v>
      </c>
      <c r="M451" s="83">
        <v>450</v>
      </c>
      <c r="N451" s="85">
        <v>1.90769E-5</v>
      </c>
      <c r="O451" s="83">
        <v>450</v>
      </c>
      <c r="P451" s="85">
        <v>3.81537E-5</v>
      </c>
      <c r="Q451" s="83">
        <v>450</v>
      </c>
      <c r="R451" s="85">
        <v>8.4786000000000002E-8</v>
      </c>
      <c r="S451" s="85">
        <v>8.4791999999999996E-8</v>
      </c>
    </row>
    <row r="452" spans="2:19" x14ac:dyDescent="0.2">
      <c r="B452" s="33"/>
      <c r="C452" s="80">
        <v>0.9476</v>
      </c>
      <c r="D452" s="80">
        <v>4028</v>
      </c>
      <c r="E452" s="80">
        <v>19</v>
      </c>
      <c r="F452" s="80">
        <v>4009</v>
      </c>
      <c r="G452" s="80">
        <v>38</v>
      </c>
      <c r="H452" s="80">
        <v>4047</v>
      </c>
      <c r="I452" s="80">
        <v>9.3896699999999993E-3</v>
      </c>
      <c r="J452" s="80">
        <v>9.3550000000000005E-3</v>
      </c>
      <c r="L452" s="83">
        <v>1</v>
      </c>
      <c r="M452" s="83">
        <v>451</v>
      </c>
      <c r="N452" s="85">
        <v>1.9119299999999998E-5</v>
      </c>
      <c r="O452" s="83">
        <v>451</v>
      </c>
      <c r="P452" s="85">
        <v>3.8238500000000003E-5</v>
      </c>
      <c r="Q452" s="83">
        <v>451</v>
      </c>
      <c r="R452" s="85">
        <v>8.4786099999999994E-8</v>
      </c>
      <c r="S452" s="85">
        <v>8.4791999999999996E-8</v>
      </c>
    </row>
    <row r="453" spans="2:19" x14ac:dyDescent="0.2">
      <c r="B453" s="33"/>
      <c r="C453" s="80">
        <v>0.94740000000000002</v>
      </c>
      <c r="D453" s="80">
        <v>4032</v>
      </c>
      <c r="E453" s="80">
        <v>19</v>
      </c>
      <c r="F453" s="80">
        <v>4013</v>
      </c>
      <c r="G453" s="80">
        <v>38</v>
      </c>
      <c r="H453" s="80">
        <v>4051</v>
      </c>
      <c r="I453" s="80">
        <v>9.3804000000000005E-3</v>
      </c>
      <c r="J453" s="80">
        <v>9.3550000000000005E-3</v>
      </c>
      <c r="L453" s="83">
        <v>1</v>
      </c>
      <c r="M453" s="83">
        <v>452</v>
      </c>
      <c r="N453" s="85">
        <v>1.91617E-5</v>
      </c>
      <c r="O453" s="83">
        <v>452</v>
      </c>
      <c r="P453" s="85">
        <v>3.8323299999999999E-5</v>
      </c>
      <c r="Q453" s="83">
        <v>452</v>
      </c>
      <c r="R453" s="85">
        <v>8.4786099999999994E-8</v>
      </c>
      <c r="S453" s="85">
        <v>8.4791999999999996E-8</v>
      </c>
    </row>
    <row r="454" spans="2:19" x14ac:dyDescent="0.2">
      <c r="B454" s="33"/>
      <c r="C454" s="80">
        <v>0.94720000000000004</v>
      </c>
      <c r="D454" s="80">
        <v>4034</v>
      </c>
      <c r="E454" s="80">
        <v>19</v>
      </c>
      <c r="F454" s="80">
        <v>4015</v>
      </c>
      <c r="G454" s="80">
        <v>38</v>
      </c>
      <c r="H454" s="80">
        <v>4053</v>
      </c>
      <c r="I454" s="80">
        <v>9.3757700000000003E-3</v>
      </c>
      <c r="J454" s="80">
        <v>9.3550000000000005E-3</v>
      </c>
      <c r="L454" s="83">
        <v>1</v>
      </c>
      <c r="M454" s="83">
        <v>453</v>
      </c>
      <c r="N454" s="85">
        <v>1.9204000000000001E-5</v>
      </c>
      <c r="O454" s="83">
        <v>453</v>
      </c>
      <c r="P454" s="85">
        <v>3.8408100000000002E-5</v>
      </c>
      <c r="Q454" s="83">
        <v>453</v>
      </c>
      <c r="R454" s="85">
        <v>8.4786099999999994E-8</v>
      </c>
      <c r="S454" s="85">
        <v>8.4791999999999996E-8</v>
      </c>
    </row>
    <row r="455" spans="2:19" x14ac:dyDescent="0.2">
      <c r="B455" s="33"/>
      <c r="C455" s="80">
        <v>0.94689999999999996</v>
      </c>
      <c r="D455" s="80">
        <v>4036</v>
      </c>
      <c r="E455" s="80">
        <v>19</v>
      </c>
      <c r="F455" s="80">
        <v>4017</v>
      </c>
      <c r="G455" s="80">
        <v>38</v>
      </c>
      <c r="H455" s="80">
        <v>4055</v>
      </c>
      <c r="I455" s="80">
        <v>9.37115E-3</v>
      </c>
      <c r="J455" s="80">
        <v>9.3550000000000005E-3</v>
      </c>
      <c r="L455" s="83">
        <v>1</v>
      </c>
      <c r="M455" s="83">
        <v>454</v>
      </c>
      <c r="N455" s="85">
        <v>1.9246399999999999E-5</v>
      </c>
      <c r="O455" s="83">
        <v>454</v>
      </c>
      <c r="P455" s="85">
        <v>3.8492899999999999E-5</v>
      </c>
      <c r="Q455" s="83">
        <v>454</v>
      </c>
      <c r="R455" s="85">
        <v>8.4786099999999994E-8</v>
      </c>
      <c r="S455" s="85">
        <v>8.4791999999999996E-8</v>
      </c>
    </row>
    <row r="456" spans="2:19" x14ac:dyDescent="0.2">
      <c r="B456" s="33"/>
      <c r="C456" s="80">
        <v>0.94650000000000001</v>
      </c>
      <c r="D456" s="80">
        <v>4038</v>
      </c>
      <c r="E456" s="80">
        <v>19</v>
      </c>
      <c r="F456" s="80">
        <v>4019</v>
      </c>
      <c r="G456" s="80">
        <v>38</v>
      </c>
      <c r="H456" s="80">
        <v>4057</v>
      </c>
      <c r="I456" s="80">
        <v>9.3665299999999996E-3</v>
      </c>
      <c r="J456" s="80">
        <v>9.3550000000000005E-3</v>
      </c>
      <c r="L456" s="83">
        <v>1</v>
      </c>
      <c r="M456" s="83">
        <v>455</v>
      </c>
      <c r="N456" s="85">
        <v>1.9288800000000001E-5</v>
      </c>
      <c r="O456" s="83">
        <v>455</v>
      </c>
      <c r="P456" s="85">
        <v>3.8577700000000002E-5</v>
      </c>
      <c r="Q456" s="83">
        <v>455</v>
      </c>
      <c r="R456" s="85">
        <v>8.4786099999999994E-8</v>
      </c>
      <c r="S456" s="85">
        <v>8.4791999999999996E-8</v>
      </c>
    </row>
    <row r="457" spans="2:19" x14ac:dyDescent="0.2">
      <c r="B457" s="33"/>
      <c r="C457" s="80">
        <v>0.94640000000000002</v>
      </c>
      <c r="D457" s="80">
        <v>4039</v>
      </c>
      <c r="E457" s="80">
        <v>19</v>
      </c>
      <c r="F457" s="80">
        <v>4020</v>
      </c>
      <c r="G457" s="80">
        <v>38</v>
      </c>
      <c r="H457" s="80">
        <v>4058</v>
      </c>
      <c r="I457" s="80">
        <v>9.3642199999999995E-3</v>
      </c>
      <c r="J457" s="80">
        <v>9.3550000000000005E-3</v>
      </c>
      <c r="L457" s="83">
        <v>1</v>
      </c>
      <c r="M457" s="83">
        <v>456</v>
      </c>
      <c r="N457" s="85">
        <v>1.9331199999999999E-5</v>
      </c>
      <c r="O457" s="83">
        <v>456</v>
      </c>
      <c r="P457" s="85">
        <v>3.8662499999999998E-5</v>
      </c>
      <c r="Q457" s="83">
        <v>456</v>
      </c>
      <c r="R457" s="85">
        <v>8.4786099999999994E-8</v>
      </c>
      <c r="S457" s="85">
        <v>8.4791999999999996E-8</v>
      </c>
    </row>
    <row r="458" spans="2:19" x14ac:dyDescent="0.2">
      <c r="B458" s="33"/>
      <c r="C458" s="80">
        <v>0.94610000000000005</v>
      </c>
      <c r="D458" s="80">
        <v>4040</v>
      </c>
      <c r="E458" s="80">
        <v>19</v>
      </c>
      <c r="F458" s="80">
        <v>4021</v>
      </c>
      <c r="G458" s="80">
        <v>38</v>
      </c>
      <c r="H458" s="80">
        <v>4059</v>
      </c>
      <c r="I458" s="80">
        <v>9.3619099999999993E-3</v>
      </c>
      <c r="J458" s="80">
        <v>9.3550000000000005E-3</v>
      </c>
      <c r="L458" s="83">
        <v>1</v>
      </c>
      <c r="M458" s="83">
        <v>457</v>
      </c>
      <c r="N458" s="85">
        <v>1.93736E-5</v>
      </c>
      <c r="O458" s="83">
        <v>457</v>
      </c>
      <c r="P458" s="85">
        <v>3.8747300000000001E-5</v>
      </c>
      <c r="Q458" s="83">
        <v>457</v>
      </c>
      <c r="R458" s="85">
        <v>8.4786099999999994E-8</v>
      </c>
      <c r="S458" s="85">
        <v>8.4791999999999996E-8</v>
      </c>
    </row>
    <row r="459" spans="2:19" x14ac:dyDescent="0.2">
      <c r="B459" s="33"/>
      <c r="C459" s="80">
        <v>0.94589999999999996</v>
      </c>
      <c r="D459" s="80">
        <v>4042</v>
      </c>
      <c r="E459" s="80">
        <v>19</v>
      </c>
      <c r="F459" s="80">
        <v>4023</v>
      </c>
      <c r="G459" s="80">
        <v>38</v>
      </c>
      <c r="H459" s="80">
        <v>4061</v>
      </c>
      <c r="I459" s="80">
        <v>9.3573000000000007E-3</v>
      </c>
      <c r="J459" s="80">
        <v>9.3550000000000005E-3</v>
      </c>
      <c r="L459" s="83">
        <v>1</v>
      </c>
      <c r="M459" s="83">
        <v>458</v>
      </c>
      <c r="N459" s="85">
        <v>1.9415999999999998E-5</v>
      </c>
      <c r="O459" s="83">
        <v>458</v>
      </c>
      <c r="P459" s="85">
        <v>3.8831999999999997E-5</v>
      </c>
      <c r="Q459" s="83">
        <v>458</v>
      </c>
      <c r="R459" s="85">
        <v>8.4786099999999994E-8</v>
      </c>
      <c r="S459" s="85">
        <v>8.4791999999999996E-8</v>
      </c>
    </row>
    <row r="460" spans="2:19" x14ac:dyDescent="0.2">
      <c r="B460" s="33"/>
      <c r="C460" s="80">
        <v>0.94579999999999997</v>
      </c>
      <c r="D460" s="80">
        <v>4043</v>
      </c>
      <c r="E460" s="80">
        <v>19</v>
      </c>
      <c r="F460" s="80">
        <v>4024</v>
      </c>
      <c r="G460" s="80">
        <v>38</v>
      </c>
      <c r="H460" s="80">
        <v>4062</v>
      </c>
      <c r="I460" s="80">
        <v>9.3550000000000005E-3</v>
      </c>
      <c r="J460" s="80">
        <v>9.3550000000000005E-3</v>
      </c>
      <c r="L460" s="83">
        <v>1</v>
      </c>
      <c r="M460" s="83">
        <v>459</v>
      </c>
      <c r="N460" s="85">
        <v>1.94584E-5</v>
      </c>
      <c r="O460" s="83">
        <v>459</v>
      </c>
      <c r="P460" s="85">
        <v>3.89168E-5</v>
      </c>
      <c r="Q460" s="83">
        <v>459</v>
      </c>
      <c r="R460" s="85">
        <v>8.4786099999999994E-8</v>
      </c>
      <c r="S460" s="85">
        <v>8.4791999999999996E-8</v>
      </c>
    </row>
    <row r="461" spans="2:19" x14ac:dyDescent="0.2">
      <c r="B461" s="33"/>
      <c r="C461" s="80">
        <v>0.94569999999999999</v>
      </c>
      <c r="D461" s="80">
        <v>4046</v>
      </c>
      <c r="E461" s="80">
        <v>20</v>
      </c>
      <c r="F461" s="80">
        <v>4026</v>
      </c>
      <c r="G461" s="80">
        <v>40</v>
      </c>
      <c r="H461" s="80">
        <v>4066</v>
      </c>
      <c r="I461" s="80">
        <v>9.8376799999999997E-3</v>
      </c>
      <c r="J461" s="80">
        <v>9.7847400000000001E-3</v>
      </c>
      <c r="L461" s="83">
        <v>1</v>
      </c>
      <c r="M461" s="83">
        <v>460</v>
      </c>
      <c r="N461" s="85">
        <v>1.9500800000000001E-5</v>
      </c>
      <c r="O461" s="83">
        <v>460</v>
      </c>
      <c r="P461" s="85">
        <v>3.9001600000000003E-5</v>
      </c>
      <c r="Q461" s="83">
        <v>460</v>
      </c>
      <c r="R461" s="85">
        <v>8.4786099999999994E-8</v>
      </c>
      <c r="S461" s="85">
        <v>8.4791999999999996E-8</v>
      </c>
    </row>
    <row r="462" spans="2:19" x14ac:dyDescent="0.2">
      <c r="B462" s="33"/>
      <c r="C462" s="80">
        <v>0.94540000000000002</v>
      </c>
      <c r="D462" s="80">
        <v>4048</v>
      </c>
      <c r="E462" s="80">
        <v>20</v>
      </c>
      <c r="F462" s="80">
        <v>4028</v>
      </c>
      <c r="G462" s="80">
        <v>40</v>
      </c>
      <c r="H462" s="80">
        <v>4068</v>
      </c>
      <c r="I462" s="80">
        <v>9.8328400000000007E-3</v>
      </c>
      <c r="J462" s="80">
        <v>9.7847400000000001E-3</v>
      </c>
      <c r="L462" s="83">
        <v>1</v>
      </c>
      <c r="M462" s="83">
        <v>461</v>
      </c>
      <c r="N462" s="85">
        <v>1.95432E-5</v>
      </c>
      <c r="O462" s="83">
        <v>461</v>
      </c>
      <c r="P462" s="85">
        <v>3.9086399999999999E-5</v>
      </c>
      <c r="Q462" s="83">
        <v>461</v>
      </c>
      <c r="R462" s="85">
        <v>8.4786099999999994E-8</v>
      </c>
      <c r="S462" s="85">
        <v>8.4791999999999996E-8</v>
      </c>
    </row>
    <row r="463" spans="2:19" x14ac:dyDescent="0.2">
      <c r="B463" s="33"/>
      <c r="C463" s="80">
        <v>0.94530000000000003</v>
      </c>
      <c r="D463" s="80">
        <v>4051</v>
      </c>
      <c r="E463" s="80">
        <v>20</v>
      </c>
      <c r="F463" s="80">
        <v>4031</v>
      </c>
      <c r="G463" s="80">
        <v>40</v>
      </c>
      <c r="H463" s="80">
        <v>4071</v>
      </c>
      <c r="I463" s="80">
        <v>9.8256000000000003E-3</v>
      </c>
      <c r="J463" s="80">
        <v>9.7847400000000001E-3</v>
      </c>
      <c r="L463" s="83">
        <v>1</v>
      </c>
      <c r="M463" s="83">
        <v>462</v>
      </c>
      <c r="N463" s="85">
        <v>1.9585600000000001E-5</v>
      </c>
      <c r="O463" s="83">
        <v>462</v>
      </c>
      <c r="P463" s="85">
        <v>3.9171200000000002E-5</v>
      </c>
      <c r="Q463" s="83">
        <v>462</v>
      </c>
      <c r="R463" s="85">
        <v>8.47862E-8</v>
      </c>
      <c r="S463" s="85">
        <v>8.4791999999999996E-8</v>
      </c>
    </row>
    <row r="464" spans="2:19" x14ac:dyDescent="0.2">
      <c r="B464" s="33"/>
      <c r="C464" s="80">
        <v>0.94499999999999995</v>
      </c>
      <c r="D464" s="80">
        <v>4052</v>
      </c>
      <c r="E464" s="80">
        <v>20</v>
      </c>
      <c r="F464" s="80">
        <v>4032</v>
      </c>
      <c r="G464" s="80">
        <v>40</v>
      </c>
      <c r="H464" s="80">
        <v>4072</v>
      </c>
      <c r="I464" s="80">
        <v>9.8231800000000008E-3</v>
      </c>
      <c r="J464" s="80">
        <v>9.7847400000000001E-3</v>
      </c>
      <c r="L464" s="83">
        <v>1</v>
      </c>
      <c r="M464" s="83">
        <v>463</v>
      </c>
      <c r="N464" s="85">
        <v>1.9627999999999999E-5</v>
      </c>
      <c r="O464" s="83">
        <v>463</v>
      </c>
      <c r="P464" s="85">
        <v>3.9255999999999998E-5</v>
      </c>
      <c r="Q464" s="83">
        <v>463</v>
      </c>
      <c r="R464" s="85">
        <v>8.47862E-8</v>
      </c>
      <c r="S464" s="85">
        <v>8.4791999999999996E-8</v>
      </c>
    </row>
    <row r="465" spans="2:19" x14ac:dyDescent="0.2">
      <c r="B465" s="33"/>
      <c r="C465" s="80">
        <v>0.94489999999999996</v>
      </c>
      <c r="D465" s="80">
        <v>4053</v>
      </c>
      <c r="E465" s="80">
        <v>20</v>
      </c>
      <c r="F465" s="80">
        <v>4033</v>
      </c>
      <c r="G465" s="80">
        <v>40</v>
      </c>
      <c r="H465" s="80">
        <v>4073</v>
      </c>
      <c r="I465" s="80">
        <v>9.8207699999999995E-3</v>
      </c>
      <c r="J465" s="80">
        <v>9.7847400000000001E-3</v>
      </c>
      <c r="L465" s="83">
        <v>1</v>
      </c>
      <c r="M465" s="83">
        <v>464</v>
      </c>
      <c r="N465" s="85">
        <v>1.9670400000000001E-5</v>
      </c>
      <c r="O465" s="83">
        <v>464</v>
      </c>
      <c r="P465" s="85">
        <v>3.9340800000000001E-5</v>
      </c>
      <c r="Q465" s="83">
        <v>464</v>
      </c>
      <c r="R465" s="85">
        <v>8.47862E-8</v>
      </c>
      <c r="S465" s="85">
        <v>8.4791999999999996E-8</v>
      </c>
    </row>
    <row r="466" spans="2:19" x14ac:dyDescent="0.2">
      <c r="B466" s="33"/>
      <c r="C466" s="80">
        <v>0.94469999999999998</v>
      </c>
      <c r="D466" s="80">
        <v>4054</v>
      </c>
      <c r="E466" s="80">
        <v>20</v>
      </c>
      <c r="F466" s="80">
        <v>4034</v>
      </c>
      <c r="G466" s="80">
        <v>40</v>
      </c>
      <c r="H466" s="80">
        <v>4074</v>
      </c>
      <c r="I466" s="80">
        <v>9.8183599999999999E-3</v>
      </c>
      <c r="J466" s="80">
        <v>9.7847400000000001E-3</v>
      </c>
      <c r="L466" s="83">
        <v>1</v>
      </c>
      <c r="M466" s="83">
        <v>465</v>
      </c>
      <c r="N466" s="85">
        <v>1.9712799999999999E-5</v>
      </c>
      <c r="O466" s="83">
        <v>465</v>
      </c>
      <c r="P466" s="85">
        <v>3.9425599999999997E-5</v>
      </c>
      <c r="Q466" s="83">
        <v>465</v>
      </c>
      <c r="R466" s="85">
        <v>8.47862E-8</v>
      </c>
      <c r="S466" s="85">
        <v>8.4791999999999996E-8</v>
      </c>
    </row>
    <row r="467" spans="2:19" x14ac:dyDescent="0.2">
      <c r="B467" s="33"/>
      <c r="C467" s="80">
        <v>0.94440000000000002</v>
      </c>
      <c r="D467" s="80">
        <v>4055</v>
      </c>
      <c r="E467" s="80">
        <v>20</v>
      </c>
      <c r="F467" s="80">
        <v>4035</v>
      </c>
      <c r="G467" s="80">
        <v>40</v>
      </c>
      <c r="H467" s="80">
        <v>4075</v>
      </c>
      <c r="I467" s="80">
        <v>9.8159500000000004E-3</v>
      </c>
      <c r="J467" s="80">
        <v>9.7847400000000001E-3</v>
      </c>
      <c r="L467" s="83">
        <v>1</v>
      </c>
      <c r="M467" s="83">
        <v>466</v>
      </c>
      <c r="N467" s="85">
        <v>1.97552E-5</v>
      </c>
      <c r="O467" s="83">
        <v>466</v>
      </c>
      <c r="P467" s="85">
        <v>3.95104E-5</v>
      </c>
      <c r="Q467" s="83">
        <v>466</v>
      </c>
      <c r="R467" s="85">
        <v>8.47862E-8</v>
      </c>
      <c r="S467" s="85">
        <v>8.4791999999999996E-8</v>
      </c>
    </row>
    <row r="468" spans="2:19" x14ac:dyDescent="0.2">
      <c r="B468" s="33"/>
      <c r="C468" s="80">
        <v>0.94430000000000003</v>
      </c>
      <c r="D468" s="80">
        <v>4056</v>
      </c>
      <c r="E468" s="80">
        <v>20</v>
      </c>
      <c r="F468" s="80">
        <v>4036</v>
      </c>
      <c r="G468" s="80">
        <v>40</v>
      </c>
      <c r="H468" s="80">
        <v>4076</v>
      </c>
      <c r="I468" s="80">
        <v>9.8135400000000008E-3</v>
      </c>
      <c r="J468" s="80">
        <v>9.7847400000000001E-3</v>
      </c>
      <c r="L468" s="83">
        <v>1</v>
      </c>
      <c r="M468" s="83">
        <v>467</v>
      </c>
      <c r="N468" s="85">
        <v>1.9797600000000002E-5</v>
      </c>
      <c r="O468" s="83">
        <v>467</v>
      </c>
      <c r="P468" s="85">
        <v>3.9595200000000003E-5</v>
      </c>
      <c r="Q468" s="83">
        <v>467</v>
      </c>
      <c r="R468" s="85">
        <v>8.47862E-8</v>
      </c>
      <c r="S468" s="85">
        <v>8.4791999999999996E-8</v>
      </c>
    </row>
    <row r="469" spans="2:19" x14ac:dyDescent="0.2">
      <c r="B469" s="33"/>
      <c r="C469" s="80">
        <v>0.94410000000000005</v>
      </c>
      <c r="D469" s="80">
        <v>4057</v>
      </c>
      <c r="E469" s="80">
        <v>20</v>
      </c>
      <c r="F469" s="80">
        <v>4037</v>
      </c>
      <c r="G469" s="80">
        <v>40</v>
      </c>
      <c r="H469" s="80">
        <v>4077</v>
      </c>
      <c r="I469" s="80">
        <v>9.8111399999999994E-3</v>
      </c>
      <c r="J469" s="80">
        <v>9.7847400000000001E-3</v>
      </c>
      <c r="L469" s="83">
        <v>1</v>
      </c>
      <c r="M469" s="83">
        <v>468</v>
      </c>
      <c r="N469" s="85">
        <v>1.984E-5</v>
      </c>
      <c r="O469" s="83">
        <v>468</v>
      </c>
      <c r="P469" s="85">
        <v>3.9679899999999999E-5</v>
      </c>
      <c r="Q469" s="83">
        <v>468</v>
      </c>
      <c r="R469" s="85">
        <v>8.47862E-8</v>
      </c>
      <c r="S469" s="85">
        <v>8.4791999999999996E-8</v>
      </c>
    </row>
    <row r="470" spans="2:19" x14ac:dyDescent="0.2">
      <c r="B470" s="33"/>
      <c r="C470" s="80">
        <v>0.94399999999999995</v>
      </c>
      <c r="D470" s="80">
        <v>4059</v>
      </c>
      <c r="E470" s="80">
        <v>20</v>
      </c>
      <c r="F470" s="80">
        <v>4039</v>
      </c>
      <c r="G470" s="80">
        <v>40</v>
      </c>
      <c r="H470" s="80">
        <v>4079</v>
      </c>
      <c r="I470" s="80">
        <v>9.8063300000000003E-3</v>
      </c>
      <c r="J470" s="80">
        <v>9.7847400000000001E-3</v>
      </c>
      <c r="L470" s="83">
        <v>1</v>
      </c>
      <c r="M470" s="83">
        <v>469</v>
      </c>
      <c r="N470" s="85">
        <v>1.9882400000000001E-5</v>
      </c>
      <c r="O470" s="83">
        <v>469</v>
      </c>
      <c r="P470" s="85">
        <v>3.9764700000000002E-5</v>
      </c>
      <c r="Q470" s="83">
        <v>469</v>
      </c>
      <c r="R470" s="85">
        <v>8.47862E-8</v>
      </c>
      <c r="S470" s="85">
        <v>8.4791999999999996E-8</v>
      </c>
    </row>
    <row r="471" spans="2:19" x14ac:dyDescent="0.2">
      <c r="B471" s="33"/>
      <c r="C471" s="80">
        <v>0.94389999999999996</v>
      </c>
      <c r="D471" s="80">
        <v>4061</v>
      </c>
      <c r="E471" s="80">
        <v>20</v>
      </c>
      <c r="F471" s="80">
        <v>4041</v>
      </c>
      <c r="G471" s="80">
        <v>40</v>
      </c>
      <c r="H471" s="80">
        <v>4081</v>
      </c>
      <c r="I471" s="80">
        <v>9.8015199999999993E-3</v>
      </c>
      <c r="J471" s="80">
        <v>9.7847400000000001E-3</v>
      </c>
      <c r="L471" s="83">
        <v>1</v>
      </c>
      <c r="M471" s="83">
        <v>470</v>
      </c>
      <c r="N471" s="85">
        <v>1.9924799999999999E-5</v>
      </c>
      <c r="O471" s="83">
        <v>470</v>
      </c>
      <c r="P471" s="85">
        <v>3.9849499999999999E-5</v>
      </c>
      <c r="Q471" s="83">
        <v>470</v>
      </c>
      <c r="R471" s="85">
        <v>8.47862E-8</v>
      </c>
      <c r="S471" s="85">
        <v>8.4791999999999996E-8</v>
      </c>
    </row>
    <row r="472" spans="2:19" x14ac:dyDescent="0.2">
      <c r="B472" s="33"/>
      <c r="C472" s="80">
        <v>0.94369999999999998</v>
      </c>
      <c r="D472" s="80">
        <v>4064</v>
      </c>
      <c r="E472" s="80">
        <v>20</v>
      </c>
      <c r="F472" s="80">
        <v>4044</v>
      </c>
      <c r="G472" s="80">
        <v>40</v>
      </c>
      <c r="H472" s="80">
        <v>4084</v>
      </c>
      <c r="I472" s="80">
        <v>9.7943200000000005E-3</v>
      </c>
      <c r="J472" s="80">
        <v>9.7847400000000001E-3</v>
      </c>
      <c r="L472" s="83">
        <v>1</v>
      </c>
      <c r="M472" s="83">
        <v>471</v>
      </c>
      <c r="N472" s="85">
        <v>1.9967200000000001E-5</v>
      </c>
      <c r="O472" s="83">
        <v>471</v>
      </c>
      <c r="P472" s="85">
        <v>3.9934300000000002E-5</v>
      </c>
      <c r="Q472" s="83">
        <v>471</v>
      </c>
      <c r="R472" s="85">
        <v>8.47862E-8</v>
      </c>
      <c r="S472" s="85">
        <v>8.4791999999999996E-8</v>
      </c>
    </row>
    <row r="473" spans="2:19" x14ac:dyDescent="0.2">
      <c r="B473" s="33"/>
      <c r="C473" s="80">
        <v>0.94359999999999999</v>
      </c>
      <c r="D473" s="80">
        <v>4066</v>
      </c>
      <c r="E473" s="80">
        <v>20</v>
      </c>
      <c r="F473" s="80">
        <v>4046</v>
      </c>
      <c r="G473" s="80">
        <v>40</v>
      </c>
      <c r="H473" s="80">
        <v>4086</v>
      </c>
      <c r="I473" s="80">
        <v>9.7895299999999994E-3</v>
      </c>
      <c r="J473" s="80">
        <v>9.7847400000000001E-3</v>
      </c>
      <c r="L473" s="83">
        <v>1</v>
      </c>
      <c r="M473" s="83">
        <v>472</v>
      </c>
      <c r="N473" s="85">
        <v>2.0009599999999999E-5</v>
      </c>
      <c r="O473" s="83">
        <v>472</v>
      </c>
      <c r="P473" s="85">
        <v>4.0019099999999998E-5</v>
      </c>
      <c r="Q473" s="83">
        <v>472</v>
      </c>
      <c r="R473" s="85">
        <v>8.4786300000000005E-8</v>
      </c>
      <c r="S473" s="85">
        <v>8.4791999999999996E-8</v>
      </c>
    </row>
    <row r="474" spans="2:19" x14ac:dyDescent="0.2">
      <c r="B474" s="33"/>
      <c r="C474" s="80">
        <v>0.94350000000000001</v>
      </c>
      <c r="D474" s="80">
        <v>4067</v>
      </c>
      <c r="E474" s="80">
        <v>20</v>
      </c>
      <c r="F474" s="80">
        <v>4047</v>
      </c>
      <c r="G474" s="80">
        <v>40</v>
      </c>
      <c r="H474" s="80">
        <v>4087</v>
      </c>
      <c r="I474" s="80">
        <v>9.7871299999999998E-3</v>
      </c>
      <c r="J474" s="80">
        <v>9.7847400000000001E-3</v>
      </c>
      <c r="L474" s="83">
        <v>1</v>
      </c>
      <c r="M474" s="83">
        <v>473</v>
      </c>
      <c r="N474" s="85">
        <v>2.0052E-5</v>
      </c>
      <c r="O474" s="83">
        <v>473</v>
      </c>
      <c r="P474" s="85">
        <v>4.0103900000000001E-5</v>
      </c>
      <c r="Q474" s="83">
        <v>473</v>
      </c>
      <c r="R474" s="85">
        <v>8.4786300000000005E-8</v>
      </c>
      <c r="S474" s="85">
        <v>8.4791999999999996E-8</v>
      </c>
    </row>
    <row r="475" spans="2:19" x14ac:dyDescent="0.2">
      <c r="B475" s="33"/>
      <c r="C475" s="80">
        <v>0.94340000000000002</v>
      </c>
      <c r="D475" s="80">
        <v>4068</v>
      </c>
      <c r="E475" s="80">
        <v>20</v>
      </c>
      <c r="F475" s="80">
        <v>4048</v>
      </c>
      <c r="G475" s="80">
        <v>40</v>
      </c>
      <c r="H475" s="80">
        <v>4088</v>
      </c>
      <c r="I475" s="80">
        <v>9.7847400000000001E-3</v>
      </c>
      <c r="J475" s="80">
        <v>9.7847400000000001E-3</v>
      </c>
      <c r="L475" s="83">
        <v>1</v>
      </c>
      <c r="M475" s="83">
        <v>474</v>
      </c>
      <c r="N475" s="85">
        <v>2.0094299999999998E-5</v>
      </c>
      <c r="O475" s="83">
        <v>474</v>
      </c>
      <c r="P475" s="85">
        <v>4.0188699999999997E-5</v>
      </c>
      <c r="Q475" s="83">
        <v>474</v>
      </c>
      <c r="R475" s="85">
        <v>8.4786300000000005E-8</v>
      </c>
      <c r="S475" s="85">
        <v>8.4791999999999996E-8</v>
      </c>
    </row>
    <row r="476" spans="2:19" x14ac:dyDescent="0.2">
      <c r="B476" s="33"/>
      <c r="C476" s="80">
        <v>0.94310000000000005</v>
      </c>
      <c r="D476" s="80">
        <v>4069</v>
      </c>
      <c r="E476" s="80">
        <v>21</v>
      </c>
      <c r="F476" s="80">
        <v>4048</v>
      </c>
      <c r="G476" s="80">
        <v>42</v>
      </c>
      <c r="H476" s="80">
        <v>4090</v>
      </c>
      <c r="I476" s="80">
        <v>1.0268899999999999E-2</v>
      </c>
      <c r="J476" s="80">
        <v>1.02489E-2</v>
      </c>
      <c r="L476" s="83">
        <v>1</v>
      </c>
      <c r="M476" s="83">
        <v>475</v>
      </c>
      <c r="N476" s="85">
        <v>2.01367E-5</v>
      </c>
      <c r="O476" s="83">
        <v>475</v>
      </c>
      <c r="P476" s="85">
        <v>4.02735E-5</v>
      </c>
      <c r="Q476" s="83">
        <v>475</v>
      </c>
      <c r="R476" s="85">
        <v>8.4786300000000005E-8</v>
      </c>
      <c r="S476" s="85">
        <v>8.4791999999999996E-8</v>
      </c>
    </row>
    <row r="477" spans="2:19" x14ac:dyDescent="0.2">
      <c r="B477" s="33"/>
      <c r="C477" s="80">
        <v>0.94289999999999996</v>
      </c>
      <c r="D477" s="80">
        <v>4071</v>
      </c>
      <c r="E477" s="80">
        <v>21</v>
      </c>
      <c r="F477" s="80">
        <v>4050</v>
      </c>
      <c r="G477" s="80">
        <v>42</v>
      </c>
      <c r="H477" s="80">
        <v>4092</v>
      </c>
      <c r="I477" s="80">
        <v>1.0263899999999999E-2</v>
      </c>
      <c r="J477" s="80">
        <v>1.02489E-2</v>
      </c>
      <c r="L477" s="83">
        <v>1</v>
      </c>
      <c r="M477" s="83">
        <v>476</v>
      </c>
      <c r="N477" s="85">
        <v>2.0179100000000001E-5</v>
      </c>
      <c r="O477" s="83">
        <v>476</v>
      </c>
      <c r="P477" s="85">
        <v>4.0358300000000003E-5</v>
      </c>
      <c r="Q477" s="83">
        <v>476</v>
      </c>
      <c r="R477" s="85">
        <v>8.4786300000000005E-8</v>
      </c>
      <c r="S477" s="85">
        <v>8.4791999999999996E-8</v>
      </c>
    </row>
    <row r="478" spans="2:19" x14ac:dyDescent="0.2">
      <c r="B478" s="33"/>
      <c r="C478" s="80">
        <v>0.94279999999999997</v>
      </c>
      <c r="D478" s="80">
        <v>4073</v>
      </c>
      <c r="E478" s="80">
        <v>21</v>
      </c>
      <c r="F478" s="80">
        <v>4052</v>
      </c>
      <c r="G478" s="80">
        <v>42</v>
      </c>
      <c r="H478" s="80">
        <v>4094</v>
      </c>
      <c r="I478" s="80">
        <v>1.02589E-2</v>
      </c>
      <c r="J478" s="80">
        <v>1.02489E-2</v>
      </c>
      <c r="L478" s="83">
        <v>1</v>
      </c>
      <c r="M478" s="83">
        <v>477</v>
      </c>
      <c r="N478" s="85">
        <v>2.0221499999999999E-5</v>
      </c>
      <c r="O478" s="83">
        <v>477</v>
      </c>
      <c r="P478" s="85">
        <v>4.0443099999999999E-5</v>
      </c>
      <c r="Q478" s="83">
        <v>477</v>
      </c>
      <c r="R478" s="85">
        <v>8.4786300000000005E-8</v>
      </c>
      <c r="S478" s="85">
        <v>8.4791999999999996E-8</v>
      </c>
    </row>
    <row r="479" spans="2:19" x14ac:dyDescent="0.2">
      <c r="B479" s="33"/>
      <c r="C479" s="80">
        <v>0.94269999999999998</v>
      </c>
      <c r="D479" s="80">
        <v>4075</v>
      </c>
      <c r="E479" s="80">
        <v>21</v>
      </c>
      <c r="F479" s="80">
        <v>4054</v>
      </c>
      <c r="G479" s="80">
        <v>42</v>
      </c>
      <c r="H479" s="80">
        <v>4096</v>
      </c>
      <c r="I479" s="80">
        <v>1.02539E-2</v>
      </c>
      <c r="J479" s="80">
        <v>1.02489E-2</v>
      </c>
      <c r="L479" s="83">
        <v>1</v>
      </c>
      <c r="M479" s="83">
        <v>478</v>
      </c>
      <c r="N479" s="85">
        <v>2.0263900000000001E-5</v>
      </c>
      <c r="O479" s="83">
        <v>478</v>
      </c>
      <c r="P479" s="85">
        <v>4.0527900000000002E-5</v>
      </c>
      <c r="Q479" s="83">
        <v>478</v>
      </c>
      <c r="R479" s="85">
        <v>8.4786300000000005E-8</v>
      </c>
      <c r="S479" s="85">
        <v>8.4791999999999996E-8</v>
      </c>
    </row>
    <row r="480" spans="2:19" x14ac:dyDescent="0.2">
      <c r="B480" s="33"/>
      <c r="C480" s="80">
        <v>0.94230000000000003</v>
      </c>
      <c r="D480" s="80">
        <v>4077</v>
      </c>
      <c r="E480" s="80">
        <v>21</v>
      </c>
      <c r="F480" s="80">
        <v>4056</v>
      </c>
      <c r="G480" s="80">
        <v>42</v>
      </c>
      <c r="H480" s="80">
        <v>4098</v>
      </c>
      <c r="I480" s="80">
        <v>1.02489E-2</v>
      </c>
      <c r="J480" s="80">
        <v>1.02489E-2</v>
      </c>
      <c r="L480" s="83">
        <v>1</v>
      </c>
      <c r="M480" s="83">
        <v>479</v>
      </c>
      <c r="N480" s="85">
        <v>2.0306299999999999E-5</v>
      </c>
      <c r="O480" s="83">
        <v>479</v>
      </c>
      <c r="P480" s="85">
        <v>4.0612599999999998E-5</v>
      </c>
      <c r="Q480" s="83">
        <v>479</v>
      </c>
      <c r="R480" s="85">
        <v>8.4786300000000005E-8</v>
      </c>
      <c r="S480" s="85">
        <v>8.4791999999999996E-8</v>
      </c>
    </row>
    <row r="481" spans="2:19" x14ac:dyDescent="0.2">
      <c r="B481" s="33"/>
      <c r="C481" s="80">
        <v>0.94210000000000005</v>
      </c>
      <c r="D481" s="80">
        <v>4077</v>
      </c>
      <c r="E481" s="80">
        <v>22</v>
      </c>
      <c r="F481" s="80">
        <v>4055</v>
      </c>
      <c r="G481" s="80">
        <v>44</v>
      </c>
      <c r="H481" s="80">
        <v>4099</v>
      </c>
      <c r="I481" s="80">
        <v>1.07343E-2</v>
      </c>
      <c r="J481" s="80">
        <v>1.07317E-2</v>
      </c>
      <c r="L481" s="83">
        <v>1</v>
      </c>
      <c r="M481" s="83">
        <v>480</v>
      </c>
      <c r="N481" s="85">
        <v>2.0348700000000001E-5</v>
      </c>
      <c r="O481" s="83">
        <v>480</v>
      </c>
      <c r="P481" s="85">
        <v>4.0697400000000001E-5</v>
      </c>
      <c r="Q481" s="83">
        <v>480</v>
      </c>
      <c r="R481" s="85">
        <v>8.4786300000000005E-8</v>
      </c>
      <c r="S481" s="85">
        <v>8.4791999999999996E-8</v>
      </c>
    </row>
    <row r="482" spans="2:19" x14ac:dyDescent="0.2">
      <c r="B482" s="33"/>
      <c r="C482" s="80">
        <v>0.94199999999999995</v>
      </c>
      <c r="D482" s="80">
        <v>4078</v>
      </c>
      <c r="E482" s="80">
        <v>22</v>
      </c>
      <c r="F482" s="80">
        <v>4056</v>
      </c>
      <c r="G482" s="80">
        <v>44</v>
      </c>
      <c r="H482" s="80">
        <v>4100</v>
      </c>
      <c r="I482" s="80">
        <v>1.07317E-2</v>
      </c>
      <c r="J482" s="80">
        <v>1.07317E-2</v>
      </c>
      <c r="L482" s="83">
        <v>1</v>
      </c>
      <c r="M482" s="83">
        <v>481</v>
      </c>
      <c r="N482" s="85">
        <v>2.0391099999999999E-5</v>
      </c>
      <c r="O482" s="83">
        <v>481</v>
      </c>
      <c r="P482" s="85">
        <v>4.0782199999999997E-5</v>
      </c>
      <c r="Q482" s="83">
        <v>481</v>
      </c>
      <c r="R482" s="85">
        <v>8.4786300000000005E-8</v>
      </c>
      <c r="S482" s="85">
        <v>8.4791999999999996E-8</v>
      </c>
    </row>
    <row r="483" spans="2:19" x14ac:dyDescent="0.2">
      <c r="B483" s="33"/>
      <c r="C483" s="80">
        <v>0.94179999999999997</v>
      </c>
      <c r="D483" s="80">
        <v>4080</v>
      </c>
      <c r="E483" s="80">
        <v>23</v>
      </c>
      <c r="F483" s="80">
        <v>4057</v>
      </c>
      <c r="G483" s="80">
        <v>46</v>
      </c>
      <c r="H483" s="80">
        <v>4103</v>
      </c>
      <c r="I483" s="80">
        <v>1.12113E-2</v>
      </c>
      <c r="J483" s="80">
        <v>1.1087E-2</v>
      </c>
      <c r="L483" s="83">
        <v>1</v>
      </c>
      <c r="M483" s="83">
        <v>482</v>
      </c>
      <c r="N483" s="85">
        <v>2.04335E-5</v>
      </c>
      <c r="O483" s="83">
        <v>482</v>
      </c>
      <c r="P483" s="85">
        <v>4.0867E-5</v>
      </c>
      <c r="Q483" s="83">
        <v>482</v>
      </c>
      <c r="R483" s="85">
        <v>8.4786300000000005E-8</v>
      </c>
      <c r="S483" s="85">
        <v>8.4791999999999996E-8</v>
      </c>
    </row>
    <row r="484" spans="2:19" x14ac:dyDescent="0.2">
      <c r="B484" s="33"/>
      <c r="C484" s="80">
        <v>0.94169999999999998</v>
      </c>
      <c r="D484" s="80">
        <v>4081</v>
      </c>
      <c r="E484" s="80">
        <v>23</v>
      </c>
      <c r="F484" s="80">
        <v>4058</v>
      </c>
      <c r="G484" s="80">
        <v>46</v>
      </c>
      <c r="H484" s="80">
        <v>4104</v>
      </c>
      <c r="I484" s="80">
        <v>1.1208600000000001E-2</v>
      </c>
      <c r="J484" s="80">
        <v>1.1087E-2</v>
      </c>
      <c r="L484" s="83">
        <v>1</v>
      </c>
      <c r="M484" s="83">
        <v>483</v>
      </c>
      <c r="N484" s="85">
        <v>2.0475900000000002E-5</v>
      </c>
      <c r="O484" s="83">
        <v>483</v>
      </c>
      <c r="P484" s="85">
        <v>4.0951800000000003E-5</v>
      </c>
      <c r="Q484" s="83">
        <v>483</v>
      </c>
      <c r="R484" s="85">
        <v>8.4786399999999997E-8</v>
      </c>
      <c r="S484" s="85">
        <v>8.4791999999999996E-8</v>
      </c>
    </row>
    <row r="485" spans="2:19" x14ac:dyDescent="0.2">
      <c r="B485" s="33"/>
      <c r="C485" s="80">
        <v>0.94140000000000001</v>
      </c>
      <c r="D485" s="80">
        <v>4083</v>
      </c>
      <c r="E485" s="80">
        <v>23</v>
      </c>
      <c r="F485" s="80">
        <v>4060</v>
      </c>
      <c r="G485" s="80">
        <v>46</v>
      </c>
      <c r="H485" s="80">
        <v>4106</v>
      </c>
      <c r="I485" s="80">
        <v>1.1203100000000001E-2</v>
      </c>
      <c r="J485" s="80">
        <v>1.1087E-2</v>
      </c>
      <c r="L485" s="83">
        <v>1</v>
      </c>
      <c r="M485" s="83">
        <v>484</v>
      </c>
      <c r="N485" s="85">
        <v>2.05183E-5</v>
      </c>
      <c r="O485" s="83">
        <v>484</v>
      </c>
      <c r="P485" s="85">
        <v>4.1036599999999999E-5</v>
      </c>
      <c r="Q485" s="83">
        <v>484</v>
      </c>
      <c r="R485" s="85">
        <v>8.4786399999999997E-8</v>
      </c>
      <c r="S485" s="85">
        <v>8.4791999999999996E-8</v>
      </c>
    </row>
    <row r="486" spans="2:19" x14ac:dyDescent="0.2">
      <c r="B486" s="33"/>
      <c r="C486" s="80">
        <v>0.94120000000000004</v>
      </c>
      <c r="D486" s="80">
        <v>4085</v>
      </c>
      <c r="E486" s="80">
        <v>23</v>
      </c>
      <c r="F486" s="80">
        <v>4062</v>
      </c>
      <c r="G486" s="80">
        <v>46</v>
      </c>
      <c r="H486" s="80">
        <v>4108</v>
      </c>
      <c r="I486" s="80">
        <v>1.11977E-2</v>
      </c>
      <c r="J486" s="80">
        <v>1.1087E-2</v>
      </c>
      <c r="L486" s="83">
        <v>1</v>
      </c>
      <c r="M486" s="83">
        <v>485</v>
      </c>
      <c r="N486" s="85">
        <v>2.0560700000000001E-5</v>
      </c>
      <c r="O486" s="83">
        <v>485</v>
      </c>
      <c r="P486" s="85">
        <v>4.1121400000000002E-5</v>
      </c>
      <c r="Q486" s="83">
        <v>485</v>
      </c>
      <c r="R486" s="85">
        <v>8.4786399999999997E-8</v>
      </c>
      <c r="S486" s="85">
        <v>8.4791999999999996E-8</v>
      </c>
    </row>
    <row r="487" spans="2:19" x14ac:dyDescent="0.2">
      <c r="B487" s="33"/>
      <c r="C487" s="80">
        <v>0.94110000000000005</v>
      </c>
      <c r="D487" s="80">
        <v>4089</v>
      </c>
      <c r="E487" s="80">
        <v>23</v>
      </c>
      <c r="F487" s="80">
        <v>4066</v>
      </c>
      <c r="G487" s="80">
        <v>46</v>
      </c>
      <c r="H487" s="80">
        <v>4112</v>
      </c>
      <c r="I487" s="80">
        <v>1.11868E-2</v>
      </c>
      <c r="J487" s="80">
        <v>1.1087E-2</v>
      </c>
      <c r="L487" s="83">
        <v>1</v>
      </c>
      <c r="M487" s="83">
        <v>486</v>
      </c>
      <c r="N487" s="85">
        <v>2.0603099999999999E-5</v>
      </c>
      <c r="O487" s="83">
        <v>486</v>
      </c>
      <c r="P487" s="85">
        <v>4.1206199999999999E-5</v>
      </c>
      <c r="Q487" s="83">
        <v>486</v>
      </c>
      <c r="R487" s="85">
        <v>8.4786399999999997E-8</v>
      </c>
      <c r="S487" s="85">
        <v>8.4791999999999996E-8</v>
      </c>
    </row>
    <row r="488" spans="2:19" x14ac:dyDescent="0.2">
      <c r="B488" s="33"/>
      <c r="C488" s="80">
        <v>0.94089999999999996</v>
      </c>
      <c r="D488" s="80">
        <v>4090</v>
      </c>
      <c r="E488" s="80">
        <v>23</v>
      </c>
      <c r="F488" s="80">
        <v>4067</v>
      </c>
      <c r="G488" s="80">
        <v>46</v>
      </c>
      <c r="H488" s="80">
        <v>4113</v>
      </c>
      <c r="I488" s="80">
        <v>1.1184100000000001E-2</v>
      </c>
      <c r="J488" s="80">
        <v>1.1087E-2</v>
      </c>
      <c r="L488" s="83">
        <v>1</v>
      </c>
      <c r="M488" s="83">
        <v>487</v>
      </c>
      <c r="N488" s="85">
        <v>2.0645500000000001E-5</v>
      </c>
      <c r="O488" s="83">
        <v>487</v>
      </c>
      <c r="P488" s="85">
        <v>4.1291000000000002E-5</v>
      </c>
      <c r="Q488" s="83">
        <v>487</v>
      </c>
      <c r="R488" s="85">
        <v>8.4786399999999997E-8</v>
      </c>
      <c r="S488" s="85">
        <v>8.4791999999999996E-8</v>
      </c>
    </row>
    <row r="489" spans="2:19" x14ac:dyDescent="0.2">
      <c r="B489" s="33"/>
      <c r="C489" s="80">
        <v>0.94079999999999997</v>
      </c>
      <c r="D489" s="80">
        <v>4092</v>
      </c>
      <c r="E489" s="80">
        <v>23</v>
      </c>
      <c r="F489" s="80">
        <v>4069</v>
      </c>
      <c r="G489" s="80">
        <v>46</v>
      </c>
      <c r="H489" s="80">
        <v>4115</v>
      </c>
      <c r="I489" s="80">
        <v>1.11786E-2</v>
      </c>
      <c r="J489" s="80">
        <v>1.1087E-2</v>
      </c>
      <c r="L489" s="83">
        <v>1</v>
      </c>
      <c r="M489" s="83">
        <v>488</v>
      </c>
      <c r="N489" s="85">
        <v>2.0687899999999999E-5</v>
      </c>
      <c r="O489" s="83">
        <v>488</v>
      </c>
      <c r="P489" s="85">
        <v>4.1375799999999998E-5</v>
      </c>
      <c r="Q489" s="83">
        <v>488</v>
      </c>
      <c r="R489" s="85">
        <v>8.4786399999999997E-8</v>
      </c>
      <c r="S489" s="85">
        <v>8.4791999999999996E-8</v>
      </c>
    </row>
    <row r="490" spans="2:19" x14ac:dyDescent="0.2">
      <c r="B490" s="33"/>
      <c r="C490" s="80">
        <v>0.94069999999999998</v>
      </c>
      <c r="D490" s="80">
        <v>4094</v>
      </c>
      <c r="E490" s="80">
        <v>23</v>
      </c>
      <c r="F490" s="80">
        <v>4071</v>
      </c>
      <c r="G490" s="80">
        <v>46</v>
      </c>
      <c r="H490" s="80">
        <v>4117</v>
      </c>
      <c r="I490" s="80">
        <v>1.1173199999999999E-2</v>
      </c>
      <c r="J490" s="80">
        <v>1.1087E-2</v>
      </c>
      <c r="L490" s="83">
        <v>1</v>
      </c>
      <c r="M490" s="83">
        <v>489</v>
      </c>
      <c r="N490" s="85">
        <v>2.07303E-5</v>
      </c>
      <c r="O490" s="83">
        <v>489</v>
      </c>
      <c r="P490" s="85">
        <v>4.1460600000000001E-5</v>
      </c>
      <c r="Q490" s="83">
        <v>489</v>
      </c>
      <c r="R490" s="85">
        <v>8.4786399999999997E-8</v>
      </c>
      <c r="S490" s="85">
        <v>8.4791999999999996E-8</v>
      </c>
    </row>
    <row r="491" spans="2:19" x14ac:dyDescent="0.2">
      <c r="B491" s="33"/>
      <c r="C491" s="80">
        <v>0.9405</v>
      </c>
      <c r="D491" s="80">
        <v>4099</v>
      </c>
      <c r="E491" s="80">
        <v>23</v>
      </c>
      <c r="F491" s="80">
        <v>4076</v>
      </c>
      <c r="G491" s="80">
        <v>46</v>
      </c>
      <c r="H491" s="80">
        <v>4122</v>
      </c>
      <c r="I491" s="80">
        <v>1.11596E-2</v>
      </c>
      <c r="J491" s="80">
        <v>1.1087E-2</v>
      </c>
      <c r="L491" s="83">
        <v>1</v>
      </c>
      <c r="M491" s="83">
        <v>490</v>
      </c>
      <c r="N491" s="85">
        <v>2.0772699999999998E-5</v>
      </c>
      <c r="O491" s="83">
        <v>490</v>
      </c>
      <c r="P491" s="85">
        <v>4.1545299999999997E-5</v>
      </c>
      <c r="Q491" s="83">
        <v>490</v>
      </c>
      <c r="R491" s="85">
        <v>8.4786399999999997E-8</v>
      </c>
      <c r="S491" s="85">
        <v>8.4791999999999996E-8</v>
      </c>
    </row>
    <row r="492" spans="2:19" x14ac:dyDescent="0.2">
      <c r="B492" s="33"/>
      <c r="C492" s="80">
        <v>0.94040000000000001</v>
      </c>
      <c r="D492" s="80">
        <v>4100</v>
      </c>
      <c r="E492" s="80">
        <v>23</v>
      </c>
      <c r="F492" s="80">
        <v>4077</v>
      </c>
      <c r="G492" s="80">
        <v>46</v>
      </c>
      <c r="H492" s="80">
        <v>4123</v>
      </c>
      <c r="I492" s="80">
        <v>1.1156900000000001E-2</v>
      </c>
      <c r="J492" s="80">
        <v>1.1087E-2</v>
      </c>
      <c r="L492" s="83">
        <v>1</v>
      </c>
      <c r="M492" s="83">
        <v>491</v>
      </c>
      <c r="N492" s="85">
        <v>2.08151E-5</v>
      </c>
      <c r="O492" s="83">
        <v>491</v>
      </c>
      <c r="P492" s="85">
        <v>4.16301E-5</v>
      </c>
      <c r="Q492" s="83">
        <v>491</v>
      </c>
      <c r="R492" s="85">
        <v>8.4786399999999997E-8</v>
      </c>
      <c r="S492" s="85">
        <v>8.4791999999999996E-8</v>
      </c>
    </row>
    <row r="493" spans="2:19" x14ac:dyDescent="0.2">
      <c r="B493" s="33"/>
      <c r="C493" s="80">
        <v>0.94010000000000005</v>
      </c>
      <c r="D493" s="80">
        <v>4104</v>
      </c>
      <c r="E493" s="80">
        <v>23</v>
      </c>
      <c r="F493" s="80">
        <v>4081</v>
      </c>
      <c r="G493" s="80">
        <v>46</v>
      </c>
      <c r="H493" s="80">
        <v>4127</v>
      </c>
      <c r="I493" s="80">
        <v>1.1146100000000001E-2</v>
      </c>
      <c r="J493" s="80">
        <v>1.1087E-2</v>
      </c>
      <c r="L493" s="83">
        <v>1</v>
      </c>
      <c r="M493" s="83">
        <v>492</v>
      </c>
      <c r="N493" s="85">
        <v>2.0857500000000001E-5</v>
      </c>
      <c r="O493" s="83">
        <v>492</v>
      </c>
      <c r="P493" s="85">
        <v>4.1714900000000003E-5</v>
      </c>
      <c r="Q493" s="83">
        <v>492</v>
      </c>
      <c r="R493" s="85">
        <v>8.4786399999999997E-8</v>
      </c>
      <c r="S493" s="85">
        <v>8.4791999999999996E-8</v>
      </c>
    </row>
    <row r="494" spans="2:19" x14ac:dyDescent="0.2">
      <c r="B494" s="33"/>
      <c r="C494" s="80">
        <v>0.94</v>
      </c>
      <c r="D494" s="80">
        <v>4105</v>
      </c>
      <c r="E494" s="80">
        <v>23</v>
      </c>
      <c r="F494" s="80">
        <v>4082</v>
      </c>
      <c r="G494" s="80">
        <v>46</v>
      </c>
      <c r="H494" s="80">
        <v>4128</v>
      </c>
      <c r="I494" s="80">
        <v>1.1143399999999999E-2</v>
      </c>
      <c r="J494" s="80">
        <v>1.1087E-2</v>
      </c>
      <c r="L494" s="83">
        <v>1</v>
      </c>
      <c r="M494" s="83">
        <v>493</v>
      </c>
      <c r="N494" s="85">
        <v>2.08999E-5</v>
      </c>
      <c r="O494" s="83">
        <v>493</v>
      </c>
      <c r="P494" s="85">
        <v>4.1799699999999999E-5</v>
      </c>
      <c r="Q494" s="83">
        <v>493</v>
      </c>
      <c r="R494" s="85">
        <v>8.4786399999999997E-8</v>
      </c>
      <c r="S494" s="85">
        <v>8.4791999999999996E-8</v>
      </c>
    </row>
    <row r="495" spans="2:19" x14ac:dyDescent="0.2">
      <c r="B495" s="33"/>
      <c r="C495" s="80">
        <v>0.93989999999999996</v>
      </c>
      <c r="D495" s="80">
        <v>4106</v>
      </c>
      <c r="E495" s="80">
        <v>23</v>
      </c>
      <c r="F495" s="80">
        <v>4083</v>
      </c>
      <c r="G495" s="80">
        <v>46</v>
      </c>
      <c r="H495" s="80">
        <v>4129</v>
      </c>
      <c r="I495" s="80">
        <v>1.11407E-2</v>
      </c>
      <c r="J495" s="80">
        <v>1.1087E-2</v>
      </c>
      <c r="L495" s="83">
        <v>1</v>
      </c>
      <c r="M495" s="83">
        <v>494</v>
      </c>
      <c r="N495" s="85">
        <v>2.0942300000000001E-5</v>
      </c>
      <c r="O495" s="83">
        <v>494</v>
      </c>
      <c r="P495" s="85">
        <v>4.1884500000000002E-5</v>
      </c>
      <c r="Q495" s="83">
        <v>494</v>
      </c>
      <c r="R495" s="85">
        <v>8.4786500000000003E-8</v>
      </c>
      <c r="S495" s="85">
        <v>8.4791999999999996E-8</v>
      </c>
    </row>
    <row r="496" spans="2:19" x14ac:dyDescent="0.2">
      <c r="B496" s="33"/>
      <c r="C496" s="80">
        <v>0.9395</v>
      </c>
      <c r="D496" s="80">
        <v>4108</v>
      </c>
      <c r="E496" s="80">
        <v>23</v>
      </c>
      <c r="F496" s="80">
        <v>4085</v>
      </c>
      <c r="G496" s="80">
        <v>46</v>
      </c>
      <c r="H496" s="80">
        <v>4131</v>
      </c>
      <c r="I496" s="80">
        <v>1.1135300000000001E-2</v>
      </c>
      <c r="J496" s="80">
        <v>1.1087E-2</v>
      </c>
      <c r="L496" s="83">
        <v>1</v>
      </c>
      <c r="M496" s="83">
        <v>495</v>
      </c>
      <c r="N496" s="85">
        <v>2.0984699999999999E-5</v>
      </c>
      <c r="O496" s="83">
        <v>495</v>
      </c>
      <c r="P496" s="85">
        <v>4.1969299999999998E-5</v>
      </c>
      <c r="Q496" s="83">
        <v>495</v>
      </c>
      <c r="R496" s="85">
        <v>8.4786500000000003E-8</v>
      </c>
      <c r="S496" s="85">
        <v>8.4791999999999996E-8</v>
      </c>
    </row>
    <row r="497" spans="2:19" x14ac:dyDescent="0.2">
      <c r="B497" s="33"/>
      <c r="C497" s="80">
        <v>0.93940000000000001</v>
      </c>
      <c r="D497" s="80">
        <v>4109</v>
      </c>
      <c r="E497" s="80">
        <v>23</v>
      </c>
      <c r="F497" s="80">
        <v>4086</v>
      </c>
      <c r="G497" s="80">
        <v>46</v>
      </c>
      <c r="H497" s="80">
        <v>4132</v>
      </c>
      <c r="I497" s="80">
        <v>1.1132599999999999E-2</v>
      </c>
      <c r="J497" s="80">
        <v>1.1087E-2</v>
      </c>
      <c r="L497" s="83">
        <v>1</v>
      </c>
      <c r="M497" s="83">
        <v>496</v>
      </c>
      <c r="N497" s="85">
        <v>2.1027E-5</v>
      </c>
      <c r="O497" s="83">
        <v>496</v>
      </c>
      <c r="P497" s="85">
        <v>4.2054100000000001E-5</v>
      </c>
      <c r="Q497" s="83">
        <v>496</v>
      </c>
      <c r="R497" s="85">
        <v>8.4786500000000003E-8</v>
      </c>
      <c r="S497" s="85">
        <v>8.4791999999999996E-8</v>
      </c>
    </row>
    <row r="498" spans="2:19" x14ac:dyDescent="0.2">
      <c r="B498" s="33"/>
      <c r="C498" s="80">
        <v>0.93920000000000003</v>
      </c>
      <c r="D498" s="80">
        <v>4110</v>
      </c>
      <c r="E498" s="80">
        <v>23</v>
      </c>
      <c r="F498" s="80">
        <v>4087</v>
      </c>
      <c r="G498" s="80">
        <v>46</v>
      </c>
      <c r="H498" s="80">
        <v>4133</v>
      </c>
      <c r="I498" s="80">
        <v>1.11299E-2</v>
      </c>
      <c r="J498" s="80">
        <v>1.1087E-2</v>
      </c>
      <c r="L498" s="83">
        <v>1</v>
      </c>
      <c r="M498" s="83">
        <v>497</v>
      </c>
      <c r="N498" s="85">
        <v>2.1069399999999999E-5</v>
      </c>
      <c r="O498" s="83">
        <v>497</v>
      </c>
      <c r="P498" s="85">
        <v>4.2138899999999997E-5</v>
      </c>
      <c r="Q498" s="83">
        <v>497</v>
      </c>
      <c r="R498" s="85">
        <v>8.4786500000000003E-8</v>
      </c>
      <c r="S498" s="85">
        <v>8.4791999999999996E-8</v>
      </c>
    </row>
    <row r="499" spans="2:19" x14ac:dyDescent="0.2">
      <c r="B499" s="33"/>
      <c r="C499" s="80">
        <v>0.93910000000000005</v>
      </c>
      <c r="D499" s="80">
        <v>4115</v>
      </c>
      <c r="E499" s="80">
        <v>23</v>
      </c>
      <c r="F499" s="80">
        <v>4092</v>
      </c>
      <c r="G499" s="80">
        <v>46</v>
      </c>
      <c r="H499" s="80">
        <v>4138</v>
      </c>
      <c r="I499" s="80">
        <v>1.11165E-2</v>
      </c>
      <c r="J499" s="80">
        <v>1.1087E-2</v>
      </c>
      <c r="L499" s="83">
        <v>1</v>
      </c>
      <c r="M499" s="83">
        <v>498</v>
      </c>
      <c r="N499" s="85">
        <v>2.11118E-5</v>
      </c>
      <c r="O499" s="83">
        <v>498</v>
      </c>
      <c r="P499" s="85">
        <v>4.22237E-5</v>
      </c>
      <c r="Q499" s="83">
        <v>498</v>
      </c>
      <c r="R499" s="85">
        <v>8.4786500000000003E-8</v>
      </c>
      <c r="S499" s="85">
        <v>8.4791999999999996E-8</v>
      </c>
    </row>
    <row r="500" spans="2:19" x14ac:dyDescent="0.2">
      <c r="B500" s="33"/>
      <c r="C500" s="80">
        <v>0.93869999999999998</v>
      </c>
      <c r="D500" s="80">
        <v>4117</v>
      </c>
      <c r="E500" s="80">
        <v>23</v>
      </c>
      <c r="F500" s="80">
        <v>4094</v>
      </c>
      <c r="G500" s="80">
        <v>46</v>
      </c>
      <c r="H500" s="80">
        <v>4140</v>
      </c>
      <c r="I500" s="80">
        <v>1.11111E-2</v>
      </c>
      <c r="J500" s="80">
        <v>1.1087E-2</v>
      </c>
      <c r="L500" s="83">
        <v>1</v>
      </c>
      <c r="M500" s="83">
        <v>499</v>
      </c>
      <c r="N500" s="85">
        <v>2.1154200000000002E-5</v>
      </c>
      <c r="O500" s="83">
        <v>499</v>
      </c>
      <c r="P500" s="85">
        <v>4.2308500000000003E-5</v>
      </c>
      <c r="Q500" s="83">
        <v>499</v>
      </c>
      <c r="R500" s="85">
        <v>8.4786500000000003E-8</v>
      </c>
      <c r="S500" s="85">
        <v>8.4791999999999996E-8</v>
      </c>
    </row>
    <row r="501" spans="2:19" x14ac:dyDescent="0.2">
      <c r="B501" s="33"/>
      <c r="C501" s="80">
        <v>0.93840000000000001</v>
      </c>
      <c r="D501" s="80">
        <v>4118</v>
      </c>
      <c r="E501" s="80">
        <v>23</v>
      </c>
      <c r="F501" s="80">
        <v>4095</v>
      </c>
      <c r="G501" s="80">
        <v>46</v>
      </c>
      <c r="H501" s="80">
        <v>4141</v>
      </c>
      <c r="I501" s="80">
        <v>1.1108399999999999E-2</v>
      </c>
      <c r="J501" s="80">
        <v>1.1087E-2</v>
      </c>
      <c r="L501" s="83">
        <v>1</v>
      </c>
      <c r="M501" s="83">
        <v>500</v>
      </c>
      <c r="N501" s="85">
        <v>2.11966E-5</v>
      </c>
      <c r="O501" s="83">
        <v>500</v>
      </c>
      <c r="P501" s="85">
        <v>4.2393299999999999E-5</v>
      </c>
      <c r="Q501" s="83">
        <v>500</v>
      </c>
      <c r="R501" s="85">
        <v>8.4786500000000003E-8</v>
      </c>
      <c r="S501" s="85">
        <v>8.4791999999999996E-8</v>
      </c>
    </row>
    <row r="502" spans="2:19" x14ac:dyDescent="0.2">
      <c r="B502" s="33"/>
      <c r="C502" s="80">
        <v>0.93830000000000002</v>
      </c>
      <c r="D502" s="80">
        <v>4125</v>
      </c>
      <c r="E502" s="80">
        <v>23</v>
      </c>
      <c r="F502" s="80">
        <v>4102</v>
      </c>
      <c r="G502" s="80">
        <v>46</v>
      </c>
      <c r="H502" s="80">
        <v>4148</v>
      </c>
      <c r="I502" s="80">
        <v>1.1089699999999999E-2</v>
      </c>
      <c r="J502" s="80">
        <v>1.1087E-2</v>
      </c>
      <c r="L502" s="83">
        <v>1</v>
      </c>
      <c r="M502" s="83">
        <v>501</v>
      </c>
      <c r="N502" s="85">
        <v>2.1239000000000001E-5</v>
      </c>
      <c r="O502" s="83">
        <v>501</v>
      </c>
      <c r="P502" s="85">
        <v>4.2478000000000002E-5</v>
      </c>
      <c r="Q502" s="83">
        <v>501</v>
      </c>
      <c r="R502" s="85">
        <v>8.4786500000000003E-8</v>
      </c>
      <c r="S502" s="85">
        <v>8.4791999999999996E-8</v>
      </c>
    </row>
    <row r="503" spans="2:19" x14ac:dyDescent="0.2">
      <c r="B503" s="33"/>
      <c r="C503" s="80">
        <v>0.93820000000000003</v>
      </c>
      <c r="D503" s="80">
        <v>4126</v>
      </c>
      <c r="E503" s="80">
        <v>23</v>
      </c>
      <c r="F503" s="80">
        <v>4103</v>
      </c>
      <c r="G503" s="80">
        <v>46</v>
      </c>
      <c r="H503" s="80">
        <v>4149</v>
      </c>
      <c r="I503" s="80">
        <v>1.1087E-2</v>
      </c>
      <c r="J503" s="80">
        <v>1.1087E-2</v>
      </c>
      <c r="L503" s="83">
        <v>1</v>
      </c>
      <c r="M503" s="83">
        <v>502</v>
      </c>
      <c r="N503" s="85">
        <v>2.1281399999999999E-5</v>
      </c>
      <c r="O503" s="83">
        <v>502</v>
      </c>
      <c r="P503" s="85">
        <v>4.2562799999999998E-5</v>
      </c>
      <c r="Q503" s="83">
        <v>502</v>
      </c>
      <c r="R503" s="85">
        <v>8.4786500000000003E-8</v>
      </c>
      <c r="S503" s="85">
        <v>8.4791999999999996E-8</v>
      </c>
    </row>
    <row r="504" spans="2:19" x14ac:dyDescent="0.2">
      <c r="B504" s="33"/>
      <c r="C504" s="80">
        <v>0.93799999999999994</v>
      </c>
      <c r="D504" s="80">
        <v>4126</v>
      </c>
      <c r="E504" s="80">
        <v>24</v>
      </c>
      <c r="F504" s="80">
        <v>4102</v>
      </c>
      <c r="G504" s="80">
        <v>48</v>
      </c>
      <c r="H504" s="80">
        <v>4150</v>
      </c>
      <c r="I504" s="80">
        <v>1.15663E-2</v>
      </c>
      <c r="J504" s="80">
        <v>1.1390600000000001E-2</v>
      </c>
      <c r="L504" s="83">
        <v>1</v>
      </c>
      <c r="M504" s="83">
        <v>503</v>
      </c>
      <c r="N504" s="85">
        <v>2.1323800000000001E-5</v>
      </c>
      <c r="O504" s="83">
        <v>503</v>
      </c>
      <c r="P504" s="85">
        <v>4.2647600000000001E-5</v>
      </c>
      <c r="Q504" s="83">
        <v>503</v>
      </c>
      <c r="R504" s="85">
        <v>8.4786500000000003E-8</v>
      </c>
      <c r="S504" s="85">
        <v>8.4791999999999996E-8</v>
      </c>
    </row>
    <row r="505" spans="2:19" x14ac:dyDescent="0.2">
      <c r="B505" s="33"/>
      <c r="C505" s="80">
        <v>0.93789999999999996</v>
      </c>
      <c r="D505" s="80">
        <v>4133</v>
      </c>
      <c r="E505" s="80">
        <v>24</v>
      </c>
      <c r="F505" s="80">
        <v>4109</v>
      </c>
      <c r="G505" s="80">
        <v>48</v>
      </c>
      <c r="H505" s="80">
        <v>4157</v>
      </c>
      <c r="I505" s="80">
        <v>1.1546799999999999E-2</v>
      </c>
      <c r="J505" s="80">
        <v>1.1390600000000001E-2</v>
      </c>
      <c r="L505" s="83">
        <v>1</v>
      </c>
      <c r="M505" s="83">
        <v>504</v>
      </c>
      <c r="N505" s="85">
        <v>2.1366199999999999E-5</v>
      </c>
      <c r="O505" s="83">
        <v>504</v>
      </c>
      <c r="P505" s="85">
        <v>4.2732399999999998E-5</v>
      </c>
      <c r="Q505" s="83">
        <v>504</v>
      </c>
      <c r="R505" s="85">
        <v>8.4786599999999995E-8</v>
      </c>
      <c r="S505" s="85">
        <v>8.4791999999999996E-8</v>
      </c>
    </row>
    <row r="506" spans="2:19" x14ac:dyDescent="0.2">
      <c r="B506" s="33"/>
      <c r="C506" s="80">
        <v>0.93769999999999998</v>
      </c>
      <c r="D506" s="80">
        <v>4135</v>
      </c>
      <c r="E506" s="80">
        <v>24</v>
      </c>
      <c r="F506" s="80">
        <v>4111</v>
      </c>
      <c r="G506" s="80">
        <v>48</v>
      </c>
      <c r="H506" s="80">
        <v>4159</v>
      </c>
      <c r="I506" s="80">
        <v>1.15412E-2</v>
      </c>
      <c r="J506" s="80">
        <v>1.1390600000000001E-2</v>
      </c>
      <c r="L506" s="83">
        <v>1</v>
      </c>
      <c r="M506" s="83">
        <v>505</v>
      </c>
      <c r="N506" s="85">
        <v>2.14086E-5</v>
      </c>
      <c r="O506" s="83">
        <v>505</v>
      </c>
      <c r="P506" s="85">
        <v>4.2817200000000001E-5</v>
      </c>
      <c r="Q506" s="83">
        <v>505</v>
      </c>
      <c r="R506" s="85">
        <v>8.4786599999999995E-8</v>
      </c>
      <c r="S506" s="85">
        <v>8.4791999999999996E-8</v>
      </c>
    </row>
    <row r="507" spans="2:19" x14ac:dyDescent="0.2">
      <c r="B507" s="33"/>
      <c r="C507" s="80">
        <v>0.93740000000000001</v>
      </c>
      <c r="D507" s="80">
        <v>4136</v>
      </c>
      <c r="E507" s="80">
        <v>24</v>
      </c>
      <c r="F507" s="80">
        <v>4112</v>
      </c>
      <c r="G507" s="80">
        <v>48</v>
      </c>
      <c r="H507" s="80">
        <v>4160</v>
      </c>
      <c r="I507" s="80">
        <v>1.15385E-2</v>
      </c>
      <c r="J507" s="80">
        <v>1.1390600000000001E-2</v>
      </c>
      <c r="L507" s="83">
        <v>1</v>
      </c>
      <c r="M507" s="83">
        <v>506</v>
      </c>
      <c r="N507" s="85">
        <v>2.1450999999999998E-5</v>
      </c>
      <c r="O507" s="83">
        <v>506</v>
      </c>
      <c r="P507" s="85">
        <v>4.2901999999999997E-5</v>
      </c>
      <c r="Q507" s="83">
        <v>506</v>
      </c>
      <c r="R507" s="85">
        <v>8.4786599999999995E-8</v>
      </c>
      <c r="S507" s="85">
        <v>8.4791999999999996E-8</v>
      </c>
    </row>
    <row r="508" spans="2:19" x14ac:dyDescent="0.2">
      <c r="B508" s="33"/>
      <c r="C508" s="80">
        <v>0.93730000000000002</v>
      </c>
      <c r="D508" s="80">
        <v>4137</v>
      </c>
      <c r="E508" s="80">
        <v>24</v>
      </c>
      <c r="F508" s="80">
        <v>4113</v>
      </c>
      <c r="G508" s="80">
        <v>48</v>
      </c>
      <c r="H508" s="80">
        <v>4161</v>
      </c>
      <c r="I508" s="80">
        <v>1.1535699999999999E-2</v>
      </c>
      <c r="J508" s="80">
        <v>1.1390600000000001E-2</v>
      </c>
      <c r="L508" s="83">
        <v>1</v>
      </c>
      <c r="M508" s="83">
        <v>507</v>
      </c>
      <c r="N508" s="85">
        <v>2.14934E-5</v>
      </c>
      <c r="O508" s="83">
        <v>507</v>
      </c>
      <c r="P508" s="85">
        <v>4.29868E-5</v>
      </c>
      <c r="Q508" s="83">
        <v>507</v>
      </c>
      <c r="R508" s="85">
        <v>8.4786599999999995E-8</v>
      </c>
      <c r="S508" s="85">
        <v>8.4791999999999996E-8</v>
      </c>
    </row>
    <row r="509" spans="2:19" x14ac:dyDescent="0.2">
      <c r="B509" s="33"/>
      <c r="C509" s="80">
        <v>0.93720000000000003</v>
      </c>
      <c r="D509" s="80">
        <v>4139</v>
      </c>
      <c r="E509" s="80">
        <v>24</v>
      </c>
      <c r="F509" s="80">
        <v>4115</v>
      </c>
      <c r="G509" s="80">
        <v>48</v>
      </c>
      <c r="H509" s="80">
        <v>4163</v>
      </c>
      <c r="I509" s="80">
        <v>1.15301E-2</v>
      </c>
      <c r="J509" s="80">
        <v>1.1390600000000001E-2</v>
      </c>
      <c r="L509" s="83">
        <v>1</v>
      </c>
      <c r="M509" s="83">
        <v>508</v>
      </c>
      <c r="N509" s="85">
        <v>2.1535800000000001E-5</v>
      </c>
      <c r="O509" s="83">
        <v>508</v>
      </c>
      <c r="P509" s="85">
        <v>4.3071600000000003E-5</v>
      </c>
      <c r="Q509" s="83">
        <v>508</v>
      </c>
      <c r="R509" s="85">
        <v>8.4786599999999995E-8</v>
      </c>
      <c r="S509" s="85">
        <v>8.4791999999999996E-8</v>
      </c>
    </row>
    <row r="510" spans="2:19" x14ac:dyDescent="0.2">
      <c r="B510" s="33"/>
      <c r="C510" s="80">
        <v>0.93700000000000006</v>
      </c>
      <c r="D510" s="80">
        <v>4140</v>
      </c>
      <c r="E510" s="80">
        <v>24</v>
      </c>
      <c r="F510" s="80">
        <v>4116</v>
      </c>
      <c r="G510" s="80">
        <v>48</v>
      </c>
      <c r="H510" s="80">
        <v>4164</v>
      </c>
      <c r="I510" s="80">
        <v>1.15274E-2</v>
      </c>
      <c r="J510" s="80">
        <v>1.1390600000000001E-2</v>
      </c>
      <c r="L510" s="83">
        <v>1</v>
      </c>
      <c r="M510" s="83">
        <v>509</v>
      </c>
      <c r="N510" s="85">
        <v>2.15782E-5</v>
      </c>
      <c r="O510" s="83">
        <v>509</v>
      </c>
      <c r="P510" s="85">
        <v>4.3156399999999999E-5</v>
      </c>
      <c r="Q510" s="83">
        <v>509</v>
      </c>
      <c r="R510" s="85">
        <v>8.4786599999999995E-8</v>
      </c>
      <c r="S510" s="85">
        <v>8.4791999999999996E-8</v>
      </c>
    </row>
    <row r="511" spans="2:19" x14ac:dyDescent="0.2">
      <c r="B511" s="33"/>
      <c r="C511" s="80">
        <v>0.93659999999999999</v>
      </c>
      <c r="D511" s="80">
        <v>4142</v>
      </c>
      <c r="E511" s="80">
        <v>24</v>
      </c>
      <c r="F511" s="80">
        <v>4118</v>
      </c>
      <c r="G511" s="80">
        <v>48</v>
      </c>
      <c r="H511" s="80">
        <v>4166</v>
      </c>
      <c r="I511" s="80">
        <v>1.15218E-2</v>
      </c>
      <c r="J511" s="80">
        <v>1.1390600000000001E-2</v>
      </c>
      <c r="L511" s="83">
        <v>1</v>
      </c>
      <c r="M511" s="83">
        <v>510</v>
      </c>
      <c r="N511" s="85">
        <v>2.1620600000000001E-5</v>
      </c>
      <c r="O511" s="83">
        <v>510</v>
      </c>
      <c r="P511" s="85">
        <v>4.3241200000000002E-5</v>
      </c>
      <c r="Q511" s="83">
        <v>510</v>
      </c>
      <c r="R511" s="85">
        <v>8.4786599999999995E-8</v>
      </c>
      <c r="S511" s="85">
        <v>8.4791999999999996E-8</v>
      </c>
    </row>
    <row r="512" spans="2:19" x14ac:dyDescent="0.2">
      <c r="B512" s="33"/>
      <c r="C512" s="80">
        <v>0.93630000000000002</v>
      </c>
      <c r="D512" s="80">
        <v>4145</v>
      </c>
      <c r="E512" s="80">
        <v>24</v>
      </c>
      <c r="F512" s="80">
        <v>4121</v>
      </c>
      <c r="G512" s="80">
        <v>48</v>
      </c>
      <c r="H512" s="80">
        <v>4169</v>
      </c>
      <c r="I512" s="80">
        <v>1.1513600000000001E-2</v>
      </c>
      <c r="J512" s="80">
        <v>1.1390600000000001E-2</v>
      </c>
      <c r="L512" s="83">
        <v>1</v>
      </c>
      <c r="M512" s="83">
        <v>511</v>
      </c>
      <c r="N512" s="85">
        <v>2.1662999999999999E-5</v>
      </c>
      <c r="O512" s="83">
        <v>511</v>
      </c>
      <c r="P512" s="85">
        <v>4.3325999999999998E-5</v>
      </c>
      <c r="Q512" s="83">
        <v>511</v>
      </c>
      <c r="R512" s="85">
        <v>8.4786599999999995E-8</v>
      </c>
      <c r="S512" s="85">
        <v>8.4791999999999996E-8</v>
      </c>
    </row>
    <row r="513" spans="2:19" x14ac:dyDescent="0.2">
      <c r="B513" s="33"/>
      <c r="C513" s="80">
        <v>0.93620000000000003</v>
      </c>
      <c r="D513" s="80">
        <v>4146</v>
      </c>
      <c r="E513" s="80">
        <v>24</v>
      </c>
      <c r="F513" s="80">
        <v>4122</v>
      </c>
      <c r="G513" s="80">
        <v>48</v>
      </c>
      <c r="H513" s="80">
        <v>4170</v>
      </c>
      <c r="I513" s="80">
        <v>1.15108E-2</v>
      </c>
      <c r="J513" s="80">
        <v>1.1390600000000001E-2</v>
      </c>
      <c r="L513" s="83">
        <v>1</v>
      </c>
      <c r="M513" s="83">
        <v>512</v>
      </c>
      <c r="N513" s="85">
        <v>2.1705400000000001E-5</v>
      </c>
      <c r="O513" s="83">
        <v>512</v>
      </c>
      <c r="P513" s="85">
        <v>4.3410800000000001E-5</v>
      </c>
      <c r="Q513" s="83">
        <v>512</v>
      </c>
      <c r="R513" s="85">
        <v>8.4786599999999995E-8</v>
      </c>
      <c r="S513" s="85">
        <v>8.4791999999999996E-8</v>
      </c>
    </row>
    <row r="514" spans="2:19" x14ac:dyDescent="0.2">
      <c r="B514" s="33"/>
      <c r="C514" s="80">
        <v>0.93610000000000004</v>
      </c>
      <c r="D514" s="80">
        <v>4147</v>
      </c>
      <c r="E514" s="80">
        <v>24</v>
      </c>
      <c r="F514" s="80">
        <v>4123</v>
      </c>
      <c r="G514" s="80">
        <v>48</v>
      </c>
      <c r="H514" s="80">
        <v>4171</v>
      </c>
      <c r="I514" s="80">
        <v>1.1508000000000001E-2</v>
      </c>
      <c r="J514" s="80">
        <v>1.1390600000000001E-2</v>
      </c>
      <c r="L514" s="83">
        <v>1</v>
      </c>
      <c r="M514" s="83">
        <v>513</v>
      </c>
      <c r="N514" s="85">
        <v>2.1747799999999999E-5</v>
      </c>
      <c r="O514" s="83">
        <v>513</v>
      </c>
      <c r="P514" s="85">
        <v>4.3495499999999997E-5</v>
      </c>
      <c r="Q514" s="83">
        <v>513</v>
      </c>
      <c r="R514" s="85">
        <v>8.4786599999999995E-8</v>
      </c>
      <c r="S514" s="85">
        <v>8.4791999999999996E-8</v>
      </c>
    </row>
    <row r="515" spans="2:19" x14ac:dyDescent="0.2">
      <c r="B515" s="33"/>
      <c r="C515" s="80">
        <v>0.93600000000000005</v>
      </c>
      <c r="D515" s="80">
        <v>4148</v>
      </c>
      <c r="E515" s="80">
        <v>24</v>
      </c>
      <c r="F515" s="80">
        <v>4124</v>
      </c>
      <c r="G515" s="80">
        <v>48</v>
      </c>
      <c r="H515" s="80">
        <v>4172</v>
      </c>
      <c r="I515" s="80">
        <v>1.15053E-2</v>
      </c>
      <c r="J515" s="80">
        <v>1.1390600000000001E-2</v>
      </c>
      <c r="L515" s="83">
        <v>1</v>
      </c>
      <c r="M515" s="83">
        <v>514</v>
      </c>
      <c r="N515" s="85">
        <v>2.17902E-5</v>
      </c>
      <c r="O515" s="83">
        <v>514</v>
      </c>
      <c r="P515" s="85">
        <v>4.35803E-5</v>
      </c>
      <c r="Q515" s="83">
        <v>514</v>
      </c>
      <c r="R515" s="85">
        <v>8.4786599999999995E-8</v>
      </c>
      <c r="S515" s="85">
        <v>8.4791999999999996E-8</v>
      </c>
    </row>
    <row r="516" spans="2:19" x14ac:dyDescent="0.2">
      <c r="B516" s="33"/>
      <c r="C516" s="80">
        <v>0.93589999999999995</v>
      </c>
      <c r="D516" s="80">
        <v>4149</v>
      </c>
      <c r="E516" s="80">
        <v>24</v>
      </c>
      <c r="F516" s="80">
        <v>4125</v>
      </c>
      <c r="G516" s="80">
        <v>48</v>
      </c>
      <c r="H516" s="80">
        <v>4173</v>
      </c>
      <c r="I516" s="80">
        <v>1.1502500000000001E-2</v>
      </c>
      <c r="J516" s="80">
        <v>1.1390600000000001E-2</v>
      </c>
      <c r="L516" s="83">
        <v>1</v>
      </c>
      <c r="M516" s="83">
        <v>515</v>
      </c>
      <c r="N516" s="85">
        <v>2.1832600000000002E-5</v>
      </c>
      <c r="O516" s="83">
        <v>515</v>
      </c>
      <c r="P516" s="85">
        <v>4.3665100000000003E-5</v>
      </c>
      <c r="Q516" s="83">
        <v>515</v>
      </c>
      <c r="R516" s="85">
        <v>8.47867E-8</v>
      </c>
      <c r="S516" s="85">
        <v>8.4791999999999996E-8</v>
      </c>
    </row>
    <row r="517" spans="2:19" x14ac:dyDescent="0.2">
      <c r="B517" s="33"/>
      <c r="C517" s="80">
        <v>0.93579999999999997</v>
      </c>
      <c r="D517" s="80">
        <v>4150</v>
      </c>
      <c r="E517" s="80">
        <v>24</v>
      </c>
      <c r="F517" s="80">
        <v>4126</v>
      </c>
      <c r="G517" s="80">
        <v>48</v>
      </c>
      <c r="H517" s="80">
        <v>4174</v>
      </c>
      <c r="I517" s="80">
        <v>1.1499799999999999E-2</v>
      </c>
      <c r="J517" s="80">
        <v>1.1390600000000001E-2</v>
      </c>
      <c r="L517" s="83">
        <v>1</v>
      </c>
      <c r="M517" s="83">
        <v>516</v>
      </c>
      <c r="N517" s="85">
        <v>2.1875E-5</v>
      </c>
      <c r="O517" s="83">
        <v>516</v>
      </c>
      <c r="P517" s="85">
        <v>4.3749899999999999E-5</v>
      </c>
      <c r="Q517" s="83">
        <v>516</v>
      </c>
      <c r="R517" s="85">
        <v>8.47867E-8</v>
      </c>
      <c r="S517" s="85">
        <v>8.4791999999999996E-8</v>
      </c>
    </row>
    <row r="518" spans="2:19" x14ac:dyDescent="0.2">
      <c r="B518" s="33"/>
      <c r="C518" s="80">
        <v>0.93569999999999998</v>
      </c>
      <c r="D518" s="80">
        <v>4152</v>
      </c>
      <c r="E518" s="80">
        <v>24</v>
      </c>
      <c r="F518" s="80">
        <v>4128</v>
      </c>
      <c r="G518" s="80">
        <v>48</v>
      </c>
      <c r="H518" s="80">
        <v>4176</v>
      </c>
      <c r="I518" s="80">
        <v>1.1494300000000001E-2</v>
      </c>
      <c r="J518" s="80">
        <v>1.1390600000000001E-2</v>
      </c>
      <c r="L518" s="83">
        <v>1</v>
      </c>
      <c r="M518" s="83">
        <v>517</v>
      </c>
      <c r="N518" s="85">
        <v>2.1917400000000001E-5</v>
      </c>
      <c r="O518" s="83">
        <v>517</v>
      </c>
      <c r="P518" s="85">
        <v>4.3834700000000002E-5</v>
      </c>
      <c r="Q518" s="83">
        <v>517</v>
      </c>
      <c r="R518" s="85">
        <v>8.47867E-8</v>
      </c>
      <c r="S518" s="85">
        <v>8.4791999999999996E-8</v>
      </c>
    </row>
    <row r="519" spans="2:19" x14ac:dyDescent="0.2">
      <c r="B519" s="33"/>
      <c r="C519" s="80">
        <v>0.9355</v>
      </c>
      <c r="D519" s="80">
        <v>4154</v>
      </c>
      <c r="E519" s="80">
        <v>24</v>
      </c>
      <c r="F519" s="80">
        <v>4130</v>
      </c>
      <c r="G519" s="80">
        <v>48</v>
      </c>
      <c r="H519" s="80">
        <v>4178</v>
      </c>
      <c r="I519" s="80">
        <v>1.14888E-2</v>
      </c>
      <c r="J519" s="80">
        <v>1.1390600000000001E-2</v>
      </c>
      <c r="L519" s="83">
        <v>1</v>
      </c>
      <c r="M519" s="83">
        <v>518</v>
      </c>
      <c r="N519" s="85">
        <v>2.1959799999999999E-5</v>
      </c>
      <c r="O519" s="83">
        <v>518</v>
      </c>
      <c r="P519" s="85">
        <v>4.3919499999999999E-5</v>
      </c>
      <c r="Q519" s="83">
        <v>518</v>
      </c>
      <c r="R519" s="85">
        <v>8.47867E-8</v>
      </c>
      <c r="S519" s="85">
        <v>8.4791999999999996E-8</v>
      </c>
    </row>
    <row r="520" spans="2:19" x14ac:dyDescent="0.2">
      <c r="B520" s="33"/>
      <c r="C520" s="80">
        <v>0.93530000000000002</v>
      </c>
      <c r="D520" s="80">
        <v>4156</v>
      </c>
      <c r="E520" s="80">
        <v>24</v>
      </c>
      <c r="F520" s="80">
        <v>4132</v>
      </c>
      <c r="G520" s="80">
        <v>48</v>
      </c>
      <c r="H520" s="80">
        <v>4180</v>
      </c>
      <c r="I520" s="80">
        <v>1.14833E-2</v>
      </c>
      <c r="J520" s="80">
        <v>1.1390600000000001E-2</v>
      </c>
      <c r="L520" s="83">
        <v>1</v>
      </c>
      <c r="M520" s="83">
        <v>519</v>
      </c>
      <c r="N520" s="85">
        <v>2.2002100000000001E-5</v>
      </c>
      <c r="O520" s="83">
        <v>519</v>
      </c>
      <c r="P520" s="85">
        <v>4.4004300000000002E-5</v>
      </c>
      <c r="Q520" s="83">
        <v>519</v>
      </c>
      <c r="R520" s="85">
        <v>8.47867E-8</v>
      </c>
      <c r="S520" s="85">
        <v>8.4791999999999996E-8</v>
      </c>
    </row>
    <row r="521" spans="2:19" x14ac:dyDescent="0.2">
      <c r="B521" s="33"/>
      <c r="C521" s="80">
        <v>0.93520000000000003</v>
      </c>
      <c r="D521" s="80">
        <v>4157</v>
      </c>
      <c r="E521" s="80">
        <v>24</v>
      </c>
      <c r="F521" s="80">
        <v>4133</v>
      </c>
      <c r="G521" s="80">
        <v>48</v>
      </c>
      <c r="H521" s="80">
        <v>4181</v>
      </c>
      <c r="I521" s="80">
        <v>1.1480499999999999E-2</v>
      </c>
      <c r="J521" s="80">
        <v>1.1390600000000001E-2</v>
      </c>
      <c r="L521" s="83">
        <v>1</v>
      </c>
      <c r="M521" s="83">
        <v>520</v>
      </c>
      <c r="N521" s="85">
        <v>2.2044499999999999E-5</v>
      </c>
      <c r="O521" s="83">
        <v>520</v>
      </c>
      <c r="P521" s="85">
        <v>4.4089099999999998E-5</v>
      </c>
      <c r="Q521" s="83">
        <v>520</v>
      </c>
      <c r="R521" s="85">
        <v>8.47867E-8</v>
      </c>
      <c r="S521" s="85">
        <v>8.4791999999999996E-8</v>
      </c>
    </row>
    <row r="522" spans="2:19" x14ac:dyDescent="0.2">
      <c r="B522" s="33"/>
      <c r="C522" s="80">
        <v>0.93489999999999995</v>
      </c>
      <c r="D522" s="80">
        <v>4158</v>
      </c>
      <c r="E522" s="80">
        <v>24</v>
      </c>
      <c r="F522" s="80">
        <v>4134</v>
      </c>
      <c r="G522" s="80">
        <v>48</v>
      </c>
      <c r="H522" s="80">
        <v>4182</v>
      </c>
      <c r="I522" s="80">
        <v>1.14778E-2</v>
      </c>
      <c r="J522" s="80">
        <v>1.1390600000000001E-2</v>
      </c>
      <c r="L522" s="83">
        <v>1</v>
      </c>
      <c r="M522" s="83">
        <v>521</v>
      </c>
      <c r="N522" s="85">
        <v>2.20869E-5</v>
      </c>
      <c r="O522" s="83">
        <v>521</v>
      </c>
      <c r="P522" s="85">
        <v>4.4173900000000001E-5</v>
      </c>
      <c r="Q522" s="83">
        <v>521</v>
      </c>
      <c r="R522" s="85">
        <v>8.47867E-8</v>
      </c>
      <c r="S522" s="85">
        <v>8.4791999999999996E-8</v>
      </c>
    </row>
    <row r="523" spans="2:19" x14ac:dyDescent="0.2">
      <c r="B523" s="33"/>
      <c r="C523" s="80">
        <v>0.93440000000000001</v>
      </c>
      <c r="D523" s="80">
        <v>4160</v>
      </c>
      <c r="E523" s="80">
        <v>24</v>
      </c>
      <c r="F523" s="80">
        <v>4136</v>
      </c>
      <c r="G523" s="80">
        <v>48</v>
      </c>
      <c r="H523" s="80">
        <v>4184</v>
      </c>
      <c r="I523" s="80">
        <v>1.14723E-2</v>
      </c>
      <c r="J523" s="80">
        <v>1.1390600000000001E-2</v>
      </c>
      <c r="L523" s="83">
        <v>1</v>
      </c>
      <c r="M523" s="83">
        <v>522</v>
      </c>
      <c r="N523" s="85">
        <v>2.2129299999999998E-5</v>
      </c>
      <c r="O523" s="83">
        <v>522</v>
      </c>
      <c r="P523" s="85">
        <v>4.4258699999999997E-5</v>
      </c>
      <c r="Q523" s="83">
        <v>522</v>
      </c>
      <c r="R523" s="85">
        <v>8.47867E-8</v>
      </c>
      <c r="S523" s="85">
        <v>8.4791999999999996E-8</v>
      </c>
    </row>
    <row r="524" spans="2:19" x14ac:dyDescent="0.2">
      <c r="B524" s="33"/>
      <c r="C524" s="80">
        <v>0.93430000000000002</v>
      </c>
      <c r="D524" s="80">
        <v>4161</v>
      </c>
      <c r="E524" s="80">
        <v>24</v>
      </c>
      <c r="F524" s="80">
        <v>4137</v>
      </c>
      <c r="G524" s="80">
        <v>48</v>
      </c>
      <c r="H524" s="80">
        <v>4185</v>
      </c>
      <c r="I524" s="80">
        <v>1.1469500000000001E-2</v>
      </c>
      <c r="J524" s="80">
        <v>1.1390600000000001E-2</v>
      </c>
      <c r="L524" s="83">
        <v>1</v>
      </c>
      <c r="M524" s="83">
        <v>523</v>
      </c>
      <c r="N524" s="85">
        <v>2.21717E-5</v>
      </c>
      <c r="O524" s="83">
        <v>523</v>
      </c>
      <c r="P524" s="85">
        <v>4.43435E-5</v>
      </c>
      <c r="Q524" s="83">
        <v>523</v>
      </c>
      <c r="R524" s="85">
        <v>8.47867E-8</v>
      </c>
      <c r="S524" s="85">
        <v>8.4791999999999996E-8</v>
      </c>
    </row>
    <row r="525" spans="2:19" x14ac:dyDescent="0.2">
      <c r="B525" s="33"/>
      <c r="C525" s="80">
        <v>0.93420000000000003</v>
      </c>
      <c r="D525" s="80">
        <v>4162</v>
      </c>
      <c r="E525" s="80">
        <v>24</v>
      </c>
      <c r="F525" s="80">
        <v>4138</v>
      </c>
      <c r="G525" s="80">
        <v>48</v>
      </c>
      <c r="H525" s="80">
        <v>4186</v>
      </c>
      <c r="I525" s="80">
        <v>1.1466799999999999E-2</v>
      </c>
      <c r="J525" s="80">
        <v>1.1390600000000001E-2</v>
      </c>
      <c r="L525" s="83">
        <v>1</v>
      </c>
      <c r="M525" s="83">
        <v>524</v>
      </c>
      <c r="N525" s="85">
        <v>2.2214100000000001E-5</v>
      </c>
      <c r="O525" s="83">
        <v>524</v>
      </c>
      <c r="P525" s="85">
        <v>4.4428300000000003E-5</v>
      </c>
      <c r="Q525" s="83">
        <v>524</v>
      </c>
      <c r="R525" s="85">
        <v>8.47867E-8</v>
      </c>
      <c r="S525" s="85">
        <v>8.4791999999999996E-8</v>
      </c>
    </row>
    <row r="526" spans="2:19" x14ac:dyDescent="0.2">
      <c r="B526" s="33"/>
      <c r="C526" s="80">
        <v>0.93389999999999995</v>
      </c>
      <c r="D526" s="80">
        <v>4164</v>
      </c>
      <c r="E526" s="80">
        <v>24</v>
      </c>
      <c r="F526" s="80">
        <v>4140</v>
      </c>
      <c r="G526" s="80">
        <v>48</v>
      </c>
      <c r="H526" s="80">
        <v>4188</v>
      </c>
      <c r="I526" s="80">
        <v>1.1461300000000001E-2</v>
      </c>
      <c r="J526" s="80">
        <v>1.1390600000000001E-2</v>
      </c>
      <c r="L526" s="83">
        <v>1</v>
      </c>
      <c r="M526" s="83">
        <v>525</v>
      </c>
      <c r="N526" s="85">
        <v>2.2256499999999999E-5</v>
      </c>
      <c r="O526" s="83">
        <v>525</v>
      </c>
      <c r="P526" s="85">
        <v>4.4512999999999999E-5</v>
      </c>
      <c r="Q526" s="83">
        <v>525</v>
      </c>
      <c r="R526" s="85">
        <v>8.47867E-8</v>
      </c>
      <c r="S526" s="85">
        <v>8.4791999999999996E-8</v>
      </c>
    </row>
    <row r="527" spans="2:19" x14ac:dyDescent="0.2">
      <c r="B527" s="33"/>
      <c r="C527" s="80">
        <v>0.93379999999999996</v>
      </c>
      <c r="D527" s="80">
        <v>4166</v>
      </c>
      <c r="E527" s="80">
        <v>24</v>
      </c>
      <c r="F527" s="80">
        <v>4142</v>
      </c>
      <c r="G527" s="80">
        <v>48</v>
      </c>
      <c r="H527" s="80">
        <v>4190</v>
      </c>
      <c r="I527" s="80">
        <v>1.14558E-2</v>
      </c>
      <c r="J527" s="80">
        <v>1.1390600000000001E-2</v>
      </c>
      <c r="L527" s="83">
        <v>1</v>
      </c>
      <c r="M527" s="83">
        <v>526</v>
      </c>
      <c r="N527" s="85">
        <v>2.2298900000000001E-5</v>
      </c>
      <c r="O527" s="83">
        <v>526</v>
      </c>
      <c r="P527" s="85">
        <v>4.4597800000000002E-5</v>
      </c>
      <c r="Q527" s="83">
        <v>526</v>
      </c>
      <c r="R527" s="85">
        <v>8.4786800000000006E-8</v>
      </c>
      <c r="S527" s="85">
        <v>8.4791999999999996E-8</v>
      </c>
    </row>
    <row r="528" spans="2:19" x14ac:dyDescent="0.2">
      <c r="B528" s="33"/>
      <c r="C528" s="80">
        <v>0.93369999999999997</v>
      </c>
      <c r="D528" s="80">
        <v>4167</v>
      </c>
      <c r="E528" s="80">
        <v>24</v>
      </c>
      <c r="F528" s="80">
        <v>4143</v>
      </c>
      <c r="G528" s="80">
        <v>48</v>
      </c>
      <c r="H528" s="80">
        <v>4191</v>
      </c>
      <c r="I528" s="80">
        <v>1.1453100000000001E-2</v>
      </c>
      <c r="J528" s="80">
        <v>1.1390600000000001E-2</v>
      </c>
      <c r="L528" s="83">
        <v>1</v>
      </c>
      <c r="M528" s="83">
        <v>527</v>
      </c>
      <c r="N528" s="85">
        <v>2.2341299999999999E-5</v>
      </c>
      <c r="O528" s="83">
        <v>527</v>
      </c>
      <c r="P528" s="85">
        <v>4.4682599999999998E-5</v>
      </c>
      <c r="Q528" s="83">
        <v>527</v>
      </c>
      <c r="R528" s="85">
        <v>8.4786800000000006E-8</v>
      </c>
      <c r="S528" s="85">
        <v>8.4791999999999996E-8</v>
      </c>
    </row>
    <row r="529" spans="2:19" x14ac:dyDescent="0.2">
      <c r="B529" s="33"/>
      <c r="C529" s="80">
        <v>0.93359999999999999</v>
      </c>
      <c r="D529" s="80">
        <v>4168</v>
      </c>
      <c r="E529" s="80">
        <v>24</v>
      </c>
      <c r="F529" s="80">
        <v>4144</v>
      </c>
      <c r="G529" s="80">
        <v>48</v>
      </c>
      <c r="H529" s="80">
        <v>4192</v>
      </c>
      <c r="I529" s="80">
        <v>1.1450399999999999E-2</v>
      </c>
      <c r="J529" s="80">
        <v>1.1390600000000001E-2</v>
      </c>
      <c r="L529" s="83">
        <v>1</v>
      </c>
      <c r="M529" s="83">
        <v>528</v>
      </c>
      <c r="N529" s="85">
        <v>2.2383700000000001E-5</v>
      </c>
      <c r="O529" s="83">
        <v>528</v>
      </c>
      <c r="P529" s="85">
        <v>4.4767400000000001E-5</v>
      </c>
      <c r="Q529" s="83">
        <v>528</v>
      </c>
      <c r="R529" s="85">
        <v>8.4786800000000006E-8</v>
      </c>
      <c r="S529" s="85">
        <v>8.4791999999999996E-8</v>
      </c>
    </row>
    <row r="530" spans="2:19" x14ac:dyDescent="0.2">
      <c r="B530" s="33"/>
      <c r="C530" s="80">
        <v>0.9335</v>
      </c>
      <c r="D530" s="80">
        <v>4169</v>
      </c>
      <c r="E530" s="80">
        <v>24</v>
      </c>
      <c r="F530" s="80">
        <v>4145</v>
      </c>
      <c r="G530" s="80">
        <v>48</v>
      </c>
      <c r="H530" s="80">
        <v>4193</v>
      </c>
      <c r="I530" s="80">
        <v>1.14477E-2</v>
      </c>
      <c r="J530" s="80">
        <v>1.1390600000000001E-2</v>
      </c>
      <c r="L530" s="83">
        <v>1</v>
      </c>
      <c r="M530" s="83">
        <v>529</v>
      </c>
      <c r="N530" s="85">
        <v>2.2426099999999999E-5</v>
      </c>
      <c r="O530" s="83">
        <v>529</v>
      </c>
      <c r="P530" s="85">
        <v>4.4852199999999997E-5</v>
      </c>
      <c r="Q530" s="83">
        <v>529</v>
      </c>
      <c r="R530" s="85">
        <v>8.4786800000000006E-8</v>
      </c>
      <c r="S530" s="85">
        <v>8.4791999999999996E-8</v>
      </c>
    </row>
    <row r="531" spans="2:19" x14ac:dyDescent="0.2">
      <c r="B531" s="33"/>
      <c r="C531" s="80">
        <v>0.93330000000000002</v>
      </c>
      <c r="D531" s="80">
        <v>4170</v>
      </c>
      <c r="E531" s="80">
        <v>24</v>
      </c>
      <c r="F531" s="80">
        <v>4146</v>
      </c>
      <c r="G531" s="80">
        <v>48</v>
      </c>
      <c r="H531" s="80">
        <v>4194</v>
      </c>
      <c r="I531" s="80">
        <v>1.1444899999999999E-2</v>
      </c>
      <c r="J531" s="80">
        <v>1.1390600000000001E-2</v>
      </c>
      <c r="L531" s="83">
        <v>1</v>
      </c>
      <c r="M531" s="83">
        <v>530</v>
      </c>
      <c r="N531" s="85">
        <v>2.24685E-5</v>
      </c>
      <c r="O531" s="83">
        <v>530</v>
      </c>
      <c r="P531" s="85">
        <v>4.4937E-5</v>
      </c>
      <c r="Q531" s="83">
        <v>530</v>
      </c>
      <c r="R531" s="85">
        <v>8.4786800000000006E-8</v>
      </c>
      <c r="S531" s="85">
        <v>8.4791999999999996E-8</v>
      </c>
    </row>
    <row r="532" spans="2:19" x14ac:dyDescent="0.2">
      <c r="B532" s="33"/>
      <c r="C532" s="80">
        <v>0.93300000000000005</v>
      </c>
      <c r="D532" s="80">
        <v>4174</v>
      </c>
      <c r="E532" s="80">
        <v>24</v>
      </c>
      <c r="F532" s="80">
        <v>4150</v>
      </c>
      <c r="G532" s="80">
        <v>48</v>
      </c>
      <c r="H532" s="80">
        <v>4198</v>
      </c>
      <c r="I532" s="80">
        <v>1.1434E-2</v>
      </c>
      <c r="J532" s="80">
        <v>1.1390600000000001E-2</v>
      </c>
      <c r="L532" s="83">
        <v>1</v>
      </c>
      <c r="M532" s="83">
        <v>531</v>
      </c>
      <c r="N532" s="85">
        <v>2.2510900000000002E-5</v>
      </c>
      <c r="O532" s="83">
        <v>531</v>
      </c>
      <c r="P532" s="85">
        <v>4.5021800000000003E-5</v>
      </c>
      <c r="Q532" s="83">
        <v>531</v>
      </c>
      <c r="R532" s="85">
        <v>8.4786800000000006E-8</v>
      </c>
      <c r="S532" s="85">
        <v>8.4791999999999996E-8</v>
      </c>
    </row>
    <row r="533" spans="2:19" x14ac:dyDescent="0.2">
      <c r="B533" s="33"/>
      <c r="C533" s="80">
        <v>0.93259999999999998</v>
      </c>
      <c r="D533" s="80">
        <v>4176</v>
      </c>
      <c r="E533" s="80">
        <v>24</v>
      </c>
      <c r="F533" s="80">
        <v>4152</v>
      </c>
      <c r="G533" s="80">
        <v>48</v>
      </c>
      <c r="H533" s="80">
        <v>4200</v>
      </c>
      <c r="I533" s="80">
        <v>1.1428600000000001E-2</v>
      </c>
      <c r="J533" s="80">
        <v>1.1390600000000001E-2</v>
      </c>
      <c r="L533" s="83">
        <v>1</v>
      </c>
      <c r="M533" s="83">
        <v>532</v>
      </c>
      <c r="N533" s="85">
        <v>2.25533E-5</v>
      </c>
      <c r="O533" s="83">
        <v>532</v>
      </c>
      <c r="P533" s="85">
        <v>4.5106599999999999E-5</v>
      </c>
      <c r="Q533" s="83">
        <v>532</v>
      </c>
      <c r="R533" s="85">
        <v>8.4786800000000006E-8</v>
      </c>
      <c r="S533" s="85">
        <v>8.4791999999999996E-8</v>
      </c>
    </row>
    <row r="534" spans="2:19" x14ac:dyDescent="0.2">
      <c r="B534" s="33"/>
      <c r="C534" s="80">
        <v>0.9325</v>
      </c>
      <c r="D534" s="80">
        <v>4177</v>
      </c>
      <c r="E534" s="80">
        <v>24</v>
      </c>
      <c r="F534" s="80">
        <v>4153</v>
      </c>
      <c r="G534" s="80">
        <v>48</v>
      </c>
      <c r="H534" s="80">
        <v>4201</v>
      </c>
      <c r="I534" s="80">
        <v>1.1425899999999999E-2</v>
      </c>
      <c r="J534" s="80">
        <v>1.1390600000000001E-2</v>
      </c>
      <c r="L534" s="83">
        <v>1</v>
      </c>
      <c r="M534" s="83">
        <v>533</v>
      </c>
      <c r="N534" s="85">
        <v>2.2595700000000001E-5</v>
      </c>
      <c r="O534" s="83">
        <v>533</v>
      </c>
      <c r="P534" s="85">
        <v>4.5191400000000002E-5</v>
      </c>
      <c r="Q534" s="83">
        <v>533</v>
      </c>
      <c r="R534" s="85">
        <v>8.4786800000000006E-8</v>
      </c>
      <c r="S534" s="85">
        <v>8.4791999999999996E-8</v>
      </c>
    </row>
    <row r="535" spans="2:19" x14ac:dyDescent="0.2">
      <c r="B535" s="33"/>
      <c r="C535" s="80">
        <v>0.93240000000000001</v>
      </c>
      <c r="D535" s="80">
        <v>4178</v>
      </c>
      <c r="E535" s="80">
        <v>24</v>
      </c>
      <c r="F535" s="80">
        <v>4154</v>
      </c>
      <c r="G535" s="80">
        <v>48</v>
      </c>
      <c r="H535" s="80">
        <v>4202</v>
      </c>
      <c r="I535" s="80">
        <v>1.14231E-2</v>
      </c>
      <c r="J535" s="80">
        <v>1.1390600000000001E-2</v>
      </c>
      <c r="L535" s="83">
        <v>1</v>
      </c>
      <c r="M535" s="83">
        <v>534</v>
      </c>
      <c r="N535" s="85">
        <v>2.2638099999999999E-5</v>
      </c>
      <c r="O535" s="83">
        <v>534</v>
      </c>
      <c r="P535" s="85">
        <v>4.5276199999999999E-5</v>
      </c>
      <c r="Q535" s="83">
        <v>534</v>
      </c>
      <c r="R535" s="85">
        <v>8.4786800000000006E-8</v>
      </c>
      <c r="S535" s="85">
        <v>8.4791999999999996E-8</v>
      </c>
    </row>
    <row r="536" spans="2:19" x14ac:dyDescent="0.2">
      <c r="B536" s="33"/>
      <c r="C536" s="80">
        <v>0.93230000000000002</v>
      </c>
      <c r="D536" s="80">
        <v>4179</v>
      </c>
      <c r="E536" s="80">
        <v>24</v>
      </c>
      <c r="F536" s="80">
        <v>4155</v>
      </c>
      <c r="G536" s="80">
        <v>48</v>
      </c>
      <c r="H536" s="80">
        <v>4203</v>
      </c>
      <c r="I536" s="80">
        <v>1.1420400000000001E-2</v>
      </c>
      <c r="J536" s="80">
        <v>1.1390600000000001E-2</v>
      </c>
      <c r="L536" s="83">
        <v>1</v>
      </c>
      <c r="M536" s="83">
        <v>535</v>
      </c>
      <c r="N536" s="85">
        <v>2.2680500000000001E-5</v>
      </c>
      <c r="O536" s="83">
        <v>535</v>
      </c>
      <c r="P536" s="85">
        <v>4.5361000000000002E-5</v>
      </c>
      <c r="Q536" s="83">
        <v>535</v>
      </c>
      <c r="R536" s="85">
        <v>8.4786800000000006E-8</v>
      </c>
      <c r="S536" s="85">
        <v>8.4791999999999996E-8</v>
      </c>
    </row>
    <row r="537" spans="2:19" x14ac:dyDescent="0.2">
      <c r="B537" s="33"/>
      <c r="C537" s="80">
        <v>0.93220000000000003</v>
      </c>
      <c r="D537" s="80">
        <v>4180</v>
      </c>
      <c r="E537" s="80">
        <v>24</v>
      </c>
      <c r="F537" s="80">
        <v>4156</v>
      </c>
      <c r="G537" s="80">
        <v>48</v>
      </c>
      <c r="H537" s="80">
        <v>4204</v>
      </c>
      <c r="I537" s="80">
        <v>1.1417699999999999E-2</v>
      </c>
      <c r="J537" s="80">
        <v>1.1390600000000001E-2</v>
      </c>
      <c r="L537" s="83">
        <v>1</v>
      </c>
      <c r="M537" s="83">
        <v>536</v>
      </c>
      <c r="N537" s="85">
        <v>2.2722899999999999E-5</v>
      </c>
      <c r="O537" s="83">
        <v>536</v>
      </c>
      <c r="P537" s="85">
        <v>4.5445799999999998E-5</v>
      </c>
      <c r="Q537" s="83">
        <v>536</v>
      </c>
      <c r="R537" s="85">
        <v>8.4786899999999998E-8</v>
      </c>
      <c r="S537" s="85">
        <v>8.4791999999999996E-8</v>
      </c>
    </row>
    <row r="538" spans="2:19" x14ac:dyDescent="0.2">
      <c r="B538" s="33"/>
      <c r="C538" s="80">
        <v>0.93210000000000004</v>
      </c>
      <c r="D538" s="80">
        <v>4183</v>
      </c>
      <c r="E538" s="80">
        <v>24</v>
      </c>
      <c r="F538" s="80">
        <v>4159</v>
      </c>
      <c r="G538" s="80">
        <v>48</v>
      </c>
      <c r="H538" s="80">
        <v>4207</v>
      </c>
      <c r="I538" s="80">
        <v>1.1409600000000001E-2</v>
      </c>
      <c r="J538" s="80">
        <v>1.1390600000000001E-2</v>
      </c>
      <c r="L538" s="83">
        <v>1</v>
      </c>
      <c r="M538" s="83">
        <v>537</v>
      </c>
      <c r="N538" s="85">
        <v>2.27653E-5</v>
      </c>
      <c r="O538" s="83">
        <v>537</v>
      </c>
      <c r="P538" s="85">
        <v>4.5530500000000001E-5</v>
      </c>
      <c r="Q538" s="83">
        <v>537</v>
      </c>
      <c r="R538" s="85">
        <v>8.4786899999999998E-8</v>
      </c>
      <c r="S538" s="85">
        <v>8.4791999999999996E-8</v>
      </c>
    </row>
    <row r="539" spans="2:19" x14ac:dyDescent="0.2">
      <c r="B539" s="33"/>
      <c r="C539" s="80">
        <v>0.93179999999999996</v>
      </c>
      <c r="D539" s="80">
        <v>4184</v>
      </c>
      <c r="E539" s="80">
        <v>24</v>
      </c>
      <c r="F539" s="80">
        <v>4160</v>
      </c>
      <c r="G539" s="80">
        <v>48</v>
      </c>
      <c r="H539" s="80">
        <v>4208</v>
      </c>
      <c r="I539" s="80">
        <v>1.14068E-2</v>
      </c>
      <c r="J539" s="80">
        <v>1.1390600000000001E-2</v>
      </c>
      <c r="L539" s="83">
        <v>1</v>
      </c>
      <c r="M539" s="83">
        <v>538</v>
      </c>
      <c r="N539" s="85">
        <v>2.2807699999999998E-5</v>
      </c>
      <c r="O539" s="83">
        <v>538</v>
      </c>
      <c r="P539" s="85">
        <v>4.5615299999999997E-5</v>
      </c>
      <c r="Q539" s="83">
        <v>538</v>
      </c>
      <c r="R539" s="85">
        <v>8.4786899999999998E-8</v>
      </c>
      <c r="S539" s="85">
        <v>8.4791999999999996E-8</v>
      </c>
    </row>
    <row r="540" spans="2:19" x14ac:dyDescent="0.2">
      <c r="B540" s="33"/>
      <c r="C540" s="80">
        <v>0.93169999999999997</v>
      </c>
      <c r="D540" s="80">
        <v>4185</v>
      </c>
      <c r="E540" s="80">
        <v>24</v>
      </c>
      <c r="F540" s="80">
        <v>4161</v>
      </c>
      <c r="G540" s="80">
        <v>48</v>
      </c>
      <c r="H540" s="80">
        <v>4209</v>
      </c>
      <c r="I540" s="80">
        <v>1.14041E-2</v>
      </c>
      <c r="J540" s="80">
        <v>1.1390600000000001E-2</v>
      </c>
      <c r="L540" s="83">
        <v>1</v>
      </c>
      <c r="M540" s="83">
        <v>539</v>
      </c>
      <c r="N540" s="85">
        <v>2.28501E-5</v>
      </c>
      <c r="O540" s="83">
        <v>539</v>
      </c>
      <c r="P540" s="85">
        <v>4.57001E-5</v>
      </c>
      <c r="Q540" s="83">
        <v>539</v>
      </c>
      <c r="R540" s="85">
        <v>8.4786899999999998E-8</v>
      </c>
      <c r="S540" s="85">
        <v>8.4791999999999996E-8</v>
      </c>
    </row>
    <row r="541" spans="2:19" x14ac:dyDescent="0.2">
      <c r="B541" s="33"/>
      <c r="C541" s="80">
        <v>0.93140000000000001</v>
      </c>
      <c r="D541" s="80">
        <v>4186</v>
      </c>
      <c r="E541" s="80">
        <v>24</v>
      </c>
      <c r="F541" s="80">
        <v>4162</v>
      </c>
      <c r="G541" s="80">
        <v>48</v>
      </c>
      <c r="H541" s="80">
        <v>4210</v>
      </c>
      <c r="I541" s="80">
        <v>1.1401400000000001E-2</v>
      </c>
      <c r="J541" s="80">
        <v>1.1390600000000001E-2</v>
      </c>
      <c r="L541" s="83">
        <v>1</v>
      </c>
      <c r="M541" s="83">
        <v>540</v>
      </c>
      <c r="N541" s="85">
        <v>2.2892500000000001E-5</v>
      </c>
      <c r="O541" s="83">
        <v>540</v>
      </c>
      <c r="P541" s="85">
        <v>4.5784900000000003E-5</v>
      </c>
      <c r="Q541" s="83">
        <v>540</v>
      </c>
      <c r="R541" s="85">
        <v>8.4786899999999998E-8</v>
      </c>
      <c r="S541" s="85">
        <v>8.4791999999999996E-8</v>
      </c>
    </row>
    <row r="542" spans="2:19" x14ac:dyDescent="0.2">
      <c r="B542" s="33"/>
      <c r="C542" s="80">
        <v>0.93120000000000003</v>
      </c>
      <c r="D542" s="80">
        <v>4187</v>
      </c>
      <c r="E542" s="80">
        <v>24</v>
      </c>
      <c r="F542" s="80">
        <v>4163</v>
      </c>
      <c r="G542" s="80">
        <v>48</v>
      </c>
      <c r="H542" s="80">
        <v>4211</v>
      </c>
      <c r="I542" s="80">
        <v>1.1398699999999999E-2</v>
      </c>
      <c r="J542" s="80">
        <v>1.1390600000000001E-2</v>
      </c>
      <c r="L542" s="83">
        <v>1</v>
      </c>
      <c r="M542" s="83">
        <v>541</v>
      </c>
      <c r="N542" s="85">
        <v>2.29349E-5</v>
      </c>
      <c r="O542" s="83">
        <v>541</v>
      </c>
      <c r="P542" s="85">
        <v>4.5869699999999999E-5</v>
      </c>
      <c r="Q542" s="83">
        <v>541</v>
      </c>
      <c r="R542" s="85">
        <v>8.4786899999999998E-8</v>
      </c>
      <c r="S542" s="85">
        <v>8.4791999999999996E-8</v>
      </c>
    </row>
    <row r="543" spans="2:19" x14ac:dyDescent="0.2">
      <c r="B543" s="33"/>
      <c r="C543" s="80">
        <v>0.93110000000000004</v>
      </c>
      <c r="D543" s="80">
        <v>4190</v>
      </c>
      <c r="E543" s="80">
        <v>24</v>
      </c>
      <c r="F543" s="80">
        <v>4166</v>
      </c>
      <c r="G543" s="80">
        <v>48</v>
      </c>
      <c r="H543" s="80">
        <v>4214</v>
      </c>
      <c r="I543" s="80">
        <v>1.1390600000000001E-2</v>
      </c>
      <c r="J543" s="80">
        <v>1.1390600000000001E-2</v>
      </c>
      <c r="L543" s="83">
        <v>1</v>
      </c>
      <c r="M543" s="83">
        <v>542</v>
      </c>
      <c r="N543" s="85">
        <v>2.2977300000000001E-5</v>
      </c>
      <c r="O543" s="83">
        <v>542</v>
      </c>
      <c r="P543" s="85">
        <v>4.5954500000000002E-5</v>
      </c>
      <c r="Q543" s="83">
        <v>542</v>
      </c>
      <c r="R543" s="85">
        <v>8.4786899999999998E-8</v>
      </c>
      <c r="S543" s="85">
        <v>8.4791999999999996E-8</v>
      </c>
    </row>
    <row r="544" spans="2:19" x14ac:dyDescent="0.2">
      <c r="B544" s="33"/>
      <c r="C544" s="80">
        <v>0.93069999999999997</v>
      </c>
      <c r="D544" s="80">
        <v>4191</v>
      </c>
      <c r="E544" s="80">
        <v>25</v>
      </c>
      <c r="F544" s="80">
        <v>4166</v>
      </c>
      <c r="G544" s="80">
        <v>50</v>
      </c>
      <c r="H544" s="80">
        <v>4216</v>
      </c>
      <c r="I544" s="80">
        <v>1.18596E-2</v>
      </c>
      <c r="J544" s="80">
        <v>1.18399E-2</v>
      </c>
      <c r="L544" s="83">
        <v>1</v>
      </c>
      <c r="M544" s="83">
        <v>543</v>
      </c>
      <c r="N544" s="85">
        <v>2.3019599999999999E-5</v>
      </c>
      <c r="O544" s="83">
        <v>543</v>
      </c>
      <c r="P544" s="85">
        <v>4.6039299999999998E-5</v>
      </c>
      <c r="Q544" s="83">
        <v>543</v>
      </c>
      <c r="R544" s="85">
        <v>8.4786899999999998E-8</v>
      </c>
      <c r="S544" s="85">
        <v>8.4791999999999996E-8</v>
      </c>
    </row>
    <row r="545" spans="2:19" x14ac:dyDescent="0.2">
      <c r="B545" s="33"/>
      <c r="C545" s="80">
        <v>0.93049999999999999</v>
      </c>
      <c r="D545" s="80">
        <v>4192</v>
      </c>
      <c r="E545" s="80">
        <v>25</v>
      </c>
      <c r="F545" s="80">
        <v>4167</v>
      </c>
      <c r="G545" s="80">
        <v>50</v>
      </c>
      <c r="H545" s="80">
        <v>4217</v>
      </c>
      <c r="I545" s="80">
        <v>1.1856800000000001E-2</v>
      </c>
      <c r="J545" s="80">
        <v>1.18399E-2</v>
      </c>
      <c r="L545" s="83">
        <v>1</v>
      </c>
      <c r="M545" s="83">
        <v>544</v>
      </c>
      <c r="N545" s="85">
        <v>2.3062E-5</v>
      </c>
      <c r="O545" s="83">
        <v>544</v>
      </c>
      <c r="P545" s="85">
        <v>4.6124100000000001E-5</v>
      </c>
      <c r="Q545" s="83">
        <v>544</v>
      </c>
      <c r="R545" s="85">
        <v>8.4786899999999998E-8</v>
      </c>
      <c r="S545" s="85">
        <v>8.4791999999999996E-8</v>
      </c>
    </row>
    <row r="546" spans="2:19" x14ac:dyDescent="0.2">
      <c r="B546" s="33"/>
      <c r="C546" s="80">
        <v>0.93030000000000002</v>
      </c>
      <c r="D546" s="80">
        <v>4194</v>
      </c>
      <c r="E546" s="80">
        <v>25</v>
      </c>
      <c r="F546" s="80">
        <v>4169</v>
      </c>
      <c r="G546" s="80">
        <v>50</v>
      </c>
      <c r="H546" s="80">
        <v>4219</v>
      </c>
      <c r="I546" s="80">
        <v>1.18511E-2</v>
      </c>
      <c r="J546" s="80">
        <v>1.18399E-2</v>
      </c>
      <c r="L546" s="83">
        <v>1</v>
      </c>
      <c r="M546" s="83">
        <v>545</v>
      </c>
      <c r="N546" s="85">
        <v>2.3104399999999999E-5</v>
      </c>
      <c r="O546" s="83">
        <v>545</v>
      </c>
      <c r="P546" s="85">
        <v>4.6208899999999997E-5</v>
      </c>
      <c r="Q546" s="83">
        <v>545</v>
      </c>
      <c r="R546" s="85">
        <v>8.4786899999999998E-8</v>
      </c>
      <c r="S546" s="85">
        <v>8.4791999999999996E-8</v>
      </c>
    </row>
    <row r="547" spans="2:19" x14ac:dyDescent="0.2">
      <c r="B547" s="33"/>
      <c r="C547" s="80">
        <v>0.93020000000000003</v>
      </c>
      <c r="D547" s="80">
        <v>4195</v>
      </c>
      <c r="E547" s="80">
        <v>25</v>
      </c>
      <c r="F547" s="80">
        <v>4170</v>
      </c>
      <c r="G547" s="80">
        <v>50</v>
      </c>
      <c r="H547" s="80">
        <v>4220</v>
      </c>
      <c r="I547" s="80">
        <v>1.1848300000000001E-2</v>
      </c>
      <c r="J547" s="80">
        <v>1.18399E-2</v>
      </c>
      <c r="L547" s="83">
        <v>1</v>
      </c>
      <c r="M547" s="83">
        <v>546</v>
      </c>
      <c r="N547" s="85">
        <v>2.31468E-5</v>
      </c>
      <c r="O547" s="83">
        <v>546</v>
      </c>
      <c r="P547" s="85">
        <v>4.62937E-5</v>
      </c>
      <c r="Q547" s="83">
        <v>546</v>
      </c>
      <c r="R547" s="85">
        <v>8.4786899999999998E-8</v>
      </c>
      <c r="S547" s="85">
        <v>8.4791999999999996E-8</v>
      </c>
    </row>
    <row r="548" spans="2:19" x14ac:dyDescent="0.2">
      <c r="B548" s="33"/>
      <c r="C548" s="80">
        <v>0.92989999999999995</v>
      </c>
      <c r="D548" s="80">
        <v>4196</v>
      </c>
      <c r="E548" s="80">
        <v>25</v>
      </c>
      <c r="F548" s="80">
        <v>4171</v>
      </c>
      <c r="G548" s="80">
        <v>50</v>
      </c>
      <c r="H548" s="80">
        <v>4221</v>
      </c>
      <c r="I548" s="80">
        <v>1.18455E-2</v>
      </c>
      <c r="J548" s="80">
        <v>1.18399E-2</v>
      </c>
      <c r="L548" s="83">
        <v>1</v>
      </c>
      <c r="M548" s="83">
        <v>547</v>
      </c>
      <c r="N548" s="85">
        <v>2.3189200000000002E-5</v>
      </c>
      <c r="O548" s="83">
        <v>547</v>
      </c>
      <c r="P548" s="85">
        <v>4.6378500000000003E-5</v>
      </c>
      <c r="Q548" s="83">
        <v>547</v>
      </c>
      <c r="R548" s="85">
        <v>8.4787000000000003E-8</v>
      </c>
      <c r="S548" s="85">
        <v>8.4791999999999996E-8</v>
      </c>
    </row>
    <row r="549" spans="2:19" x14ac:dyDescent="0.2">
      <c r="B549" s="33"/>
      <c r="C549" s="80">
        <v>0.92979999999999996</v>
      </c>
      <c r="D549" s="80">
        <v>4198</v>
      </c>
      <c r="E549" s="80">
        <v>25</v>
      </c>
      <c r="F549" s="80">
        <v>4173</v>
      </c>
      <c r="G549" s="80">
        <v>50</v>
      </c>
      <c r="H549" s="80">
        <v>4223</v>
      </c>
      <c r="I549" s="80">
        <v>1.18399E-2</v>
      </c>
      <c r="J549" s="80">
        <v>1.18399E-2</v>
      </c>
      <c r="L549" s="83">
        <v>1</v>
      </c>
      <c r="M549" s="83">
        <v>548</v>
      </c>
      <c r="N549" s="85">
        <v>2.32316E-5</v>
      </c>
      <c r="O549" s="83">
        <v>548</v>
      </c>
      <c r="P549" s="85">
        <v>4.6463299999999999E-5</v>
      </c>
      <c r="Q549" s="83">
        <v>548</v>
      </c>
      <c r="R549" s="85">
        <v>8.4787000000000003E-8</v>
      </c>
      <c r="S549" s="85">
        <v>8.4791999999999996E-8</v>
      </c>
    </row>
    <row r="550" spans="2:19" x14ac:dyDescent="0.2">
      <c r="B550" s="33"/>
      <c r="C550" s="80">
        <v>0.92969999999999997</v>
      </c>
      <c r="D550" s="80">
        <v>4201</v>
      </c>
      <c r="E550" s="80">
        <v>26</v>
      </c>
      <c r="F550" s="80">
        <v>4175</v>
      </c>
      <c r="G550" s="80">
        <v>52</v>
      </c>
      <c r="H550" s="80">
        <v>4227</v>
      </c>
      <c r="I550" s="80">
        <v>1.2301899999999999E-2</v>
      </c>
      <c r="J550" s="80">
        <v>1.2264199999999999E-2</v>
      </c>
      <c r="L550" s="83">
        <v>1</v>
      </c>
      <c r="M550" s="83">
        <v>549</v>
      </c>
      <c r="N550" s="85">
        <v>2.3274000000000001E-5</v>
      </c>
      <c r="O550" s="83">
        <v>549</v>
      </c>
      <c r="P550" s="85">
        <v>4.6548000000000002E-5</v>
      </c>
      <c r="Q550" s="83">
        <v>549</v>
      </c>
      <c r="R550" s="85">
        <v>8.4787000000000003E-8</v>
      </c>
      <c r="S550" s="85">
        <v>8.4791999999999996E-8</v>
      </c>
    </row>
    <row r="551" spans="2:19" x14ac:dyDescent="0.2">
      <c r="B551" s="33"/>
      <c r="C551" s="80">
        <v>0.92930000000000001</v>
      </c>
      <c r="D551" s="80">
        <v>4206</v>
      </c>
      <c r="E551" s="80">
        <v>26</v>
      </c>
      <c r="F551" s="80">
        <v>4180</v>
      </c>
      <c r="G551" s="80">
        <v>52</v>
      </c>
      <c r="H551" s="80">
        <v>4232</v>
      </c>
      <c r="I551" s="80">
        <v>1.2287299999999999E-2</v>
      </c>
      <c r="J551" s="80">
        <v>1.2264199999999999E-2</v>
      </c>
      <c r="L551" s="83">
        <v>1</v>
      </c>
      <c r="M551" s="83">
        <v>550</v>
      </c>
      <c r="N551" s="85">
        <v>2.3316399999999999E-5</v>
      </c>
      <c r="O551" s="83">
        <v>550</v>
      </c>
      <c r="P551" s="85">
        <v>4.6632799999999998E-5</v>
      </c>
      <c r="Q551" s="83">
        <v>550</v>
      </c>
      <c r="R551" s="85">
        <v>8.4787000000000003E-8</v>
      </c>
      <c r="S551" s="85">
        <v>8.4791999999999996E-8</v>
      </c>
    </row>
    <row r="552" spans="2:19" x14ac:dyDescent="0.2">
      <c r="B552" s="33"/>
      <c r="C552" s="80">
        <v>0.92910000000000004</v>
      </c>
      <c r="D552" s="80">
        <v>4208</v>
      </c>
      <c r="E552" s="80">
        <v>26</v>
      </c>
      <c r="F552" s="80">
        <v>4182</v>
      </c>
      <c r="G552" s="80">
        <v>52</v>
      </c>
      <c r="H552" s="80">
        <v>4234</v>
      </c>
      <c r="I552" s="80">
        <v>1.2281500000000001E-2</v>
      </c>
      <c r="J552" s="80">
        <v>1.2264199999999999E-2</v>
      </c>
      <c r="L552" s="83">
        <v>1</v>
      </c>
      <c r="M552" s="83">
        <v>551</v>
      </c>
      <c r="N552" s="85">
        <v>2.3358800000000001E-5</v>
      </c>
      <c r="O552" s="83">
        <v>551</v>
      </c>
      <c r="P552" s="85">
        <v>4.6717600000000001E-5</v>
      </c>
      <c r="Q552" s="83">
        <v>551</v>
      </c>
      <c r="R552" s="85">
        <v>8.4787000000000003E-8</v>
      </c>
      <c r="S552" s="85">
        <v>8.4791999999999996E-8</v>
      </c>
    </row>
    <row r="553" spans="2:19" x14ac:dyDescent="0.2">
      <c r="B553" s="33"/>
      <c r="C553" s="80">
        <v>0.92900000000000005</v>
      </c>
      <c r="D553" s="80">
        <v>4209</v>
      </c>
      <c r="E553" s="80">
        <v>26</v>
      </c>
      <c r="F553" s="80">
        <v>4183</v>
      </c>
      <c r="G553" s="80">
        <v>52</v>
      </c>
      <c r="H553" s="80">
        <v>4235</v>
      </c>
      <c r="I553" s="80">
        <v>1.2278600000000001E-2</v>
      </c>
      <c r="J553" s="80">
        <v>1.2264199999999999E-2</v>
      </c>
      <c r="L553" s="83">
        <v>1</v>
      </c>
      <c r="M553" s="83">
        <v>552</v>
      </c>
      <c r="N553" s="85">
        <v>2.3401199999999999E-5</v>
      </c>
      <c r="O553" s="83">
        <v>552</v>
      </c>
      <c r="P553" s="85">
        <v>4.6802399999999998E-5</v>
      </c>
      <c r="Q553" s="83">
        <v>552</v>
      </c>
      <c r="R553" s="85">
        <v>8.4787000000000003E-8</v>
      </c>
      <c r="S553" s="85">
        <v>8.4791999999999996E-8</v>
      </c>
    </row>
    <row r="554" spans="2:19" x14ac:dyDescent="0.2">
      <c r="B554" s="33"/>
      <c r="C554" s="80">
        <v>0.92879999999999996</v>
      </c>
      <c r="D554" s="80">
        <v>4210</v>
      </c>
      <c r="E554" s="80">
        <v>26</v>
      </c>
      <c r="F554" s="80">
        <v>4184</v>
      </c>
      <c r="G554" s="80">
        <v>52</v>
      </c>
      <c r="H554" s="80">
        <v>4236</v>
      </c>
      <c r="I554" s="80">
        <v>1.2275700000000001E-2</v>
      </c>
      <c r="J554" s="80">
        <v>1.2264199999999999E-2</v>
      </c>
      <c r="L554" s="83">
        <v>1</v>
      </c>
      <c r="M554" s="83">
        <v>553</v>
      </c>
      <c r="N554" s="85">
        <v>2.34436E-5</v>
      </c>
      <c r="O554" s="83">
        <v>553</v>
      </c>
      <c r="P554" s="85">
        <v>4.6887200000000001E-5</v>
      </c>
      <c r="Q554" s="83">
        <v>553</v>
      </c>
      <c r="R554" s="85">
        <v>8.4787000000000003E-8</v>
      </c>
      <c r="S554" s="85">
        <v>8.4791999999999996E-8</v>
      </c>
    </row>
    <row r="555" spans="2:19" x14ac:dyDescent="0.2">
      <c r="B555" s="33"/>
      <c r="C555" s="80">
        <v>0.92869999999999997</v>
      </c>
      <c r="D555" s="80">
        <v>4211</v>
      </c>
      <c r="E555" s="80">
        <v>26</v>
      </c>
      <c r="F555" s="80">
        <v>4185</v>
      </c>
      <c r="G555" s="80">
        <v>52</v>
      </c>
      <c r="H555" s="80">
        <v>4237</v>
      </c>
      <c r="I555" s="80">
        <v>1.22728E-2</v>
      </c>
      <c r="J555" s="80">
        <v>1.2264199999999999E-2</v>
      </c>
      <c r="L555" s="83">
        <v>1</v>
      </c>
      <c r="M555" s="83">
        <v>554</v>
      </c>
      <c r="N555" s="85">
        <v>2.3485999999999998E-5</v>
      </c>
      <c r="O555" s="83">
        <v>554</v>
      </c>
      <c r="P555" s="85">
        <v>4.6971999999999997E-5</v>
      </c>
      <c r="Q555" s="83">
        <v>554</v>
      </c>
      <c r="R555" s="85">
        <v>8.4787000000000003E-8</v>
      </c>
      <c r="S555" s="85">
        <v>8.4791999999999996E-8</v>
      </c>
    </row>
    <row r="556" spans="2:19" x14ac:dyDescent="0.2">
      <c r="B556" s="33"/>
      <c r="C556" s="80">
        <v>0.92849999999999999</v>
      </c>
      <c r="D556" s="80">
        <v>4212</v>
      </c>
      <c r="E556" s="80">
        <v>26</v>
      </c>
      <c r="F556" s="80">
        <v>4186</v>
      </c>
      <c r="G556" s="80">
        <v>52</v>
      </c>
      <c r="H556" s="80">
        <v>4238</v>
      </c>
      <c r="I556" s="80">
        <v>1.22699E-2</v>
      </c>
      <c r="J556" s="80">
        <v>1.2264199999999999E-2</v>
      </c>
      <c r="L556" s="83">
        <v>1</v>
      </c>
      <c r="M556" s="83">
        <v>555</v>
      </c>
      <c r="N556" s="85">
        <v>2.35284E-5</v>
      </c>
      <c r="O556" s="83">
        <v>555</v>
      </c>
      <c r="P556" s="85">
        <v>4.70568E-5</v>
      </c>
      <c r="Q556" s="83">
        <v>555</v>
      </c>
      <c r="R556" s="85">
        <v>8.4787000000000003E-8</v>
      </c>
      <c r="S556" s="85">
        <v>8.4791999999999996E-8</v>
      </c>
    </row>
    <row r="557" spans="2:19" x14ac:dyDescent="0.2">
      <c r="B557" s="33"/>
      <c r="C557" s="80">
        <v>0.92830000000000001</v>
      </c>
      <c r="D557" s="80">
        <v>4213</v>
      </c>
      <c r="E557" s="80">
        <v>26</v>
      </c>
      <c r="F557" s="80">
        <v>4187</v>
      </c>
      <c r="G557" s="80">
        <v>52</v>
      </c>
      <c r="H557" s="80">
        <v>4239</v>
      </c>
      <c r="I557" s="80">
        <v>1.2267E-2</v>
      </c>
      <c r="J557" s="80">
        <v>1.2264199999999999E-2</v>
      </c>
      <c r="L557" s="83">
        <v>1</v>
      </c>
      <c r="M557" s="83">
        <v>556</v>
      </c>
      <c r="N557" s="85">
        <v>2.3570800000000001E-5</v>
      </c>
      <c r="O557" s="83">
        <v>556</v>
      </c>
      <c r="P557" s="85">
        <v>4.7141600000000003E-5</v>
      </c>
      <c r="Q557" s="83">
        <v>556</v>
      </c>
      <c r="R557" s="85">
        <v>8.4787000000000003E-8</v>
      </c>
      <c r="S557" s="85">
        <v>8.4791999999999996E-8</v>
      </c>
    </row>
    <row r="558" spans="2:19" x14ac:dyDescent="0.2">
      <c r="B558" s="33"/>
      <c r="C558" s="80">
        <v>0.92810000000000004</v>
      </c>
      <c r="D558" s="80">
        <v>4214</v>
      </c>
      <c r="E558" s="80">
        <v>26</v>
      </c>
      <c r="F558" s="80">
        <v>4188</v>
      </c>
      <c r="G558" s="80">
        <v>52</v>
      </c>
      <c r="H558" s="80">
        <v>4240</v>
      </c>
      <c r="I558" s="80">
        <v>1.2264199999999999E-2</v>
      </c>
      <c r="J558" s="80">
        <v>1.2264199999999999E-2</v>
      </c>
      <c r="L558" s="83">
        <v>1</v>
      </c>
      <c r="M558" s="83">
        <v>557</v>
      </c>
      <c r="N558" s="85">
        <v>2.36132E-5</v>
      </c>
      <c r="O558" s="83">
        <v>557</v>
      </c>
      <c r="P558" s="85">
        <v>4.7226399999999999E-5</v>
      </c>
      <c r="Q558" s="83">
        <v>557</v>
      </c>
      <c r="R558" s="85">
        <v>8.4787000000000003E-8</v>
      </c>
      <c r="S558" s="85">
        <v>8.4791999999999996E-8</v>
      </c>
    </row>
    <row r="559" spans="2:19" x14ac:dyDescent="0.2">
      <c r="B559" s="33"/>
      <c r="C559" s="80">
        <v>0.92779999999999996</v>
      </c>
      <c r="D559" s="80">
        <v>4214</v>
      </c>
      <c r="E559" s="80">
        <v>27</v>
      </c>
      <c r="F559" s="80">
        <v>4187</v>
      </c>
      <c r="G559" s="80">
        <v>54</v>
      </c>
      <c r="H559" s="80">
        <v>4241</v>
      </c>
      <c r="I559" s="80">
        <v>1.2732800000000001E-2</v>
      </c>
      <c r="J559" s="80">
        <v>1.2714899999999999E-2</v>
      </c>
      <c r="L559" s="83">
        <v>1</v>
      </c>
      <c r="M559" s="83">
        <v>558</v>
      </c>
      <c r="N559" s="85">
        <v>2.3655600000000001E-5</v>
      </c>
      <c r="O559" s="83">
        <v>558</v>
      </c>
      <c r="P559" s="85">
        <v>4.7311200000000002E-5</v>
      </c>
      <c r="Q559" s="83">
        <v>558</v>
      </c>
      <c r="R559" s="85">
        <v>8.4787099999999996E-8</v>
      </c>
      <c r="S559" s="85">
        <v>8.4791999999999996E-8</v>
      </c>
    </row>
    <row r="560" spans="2:19" x14ac:dyDescent="0.2">
      <c r="B560" s="33"/>
      <c r="C560" s="80">
        <v>0.92749999999999999</v>
      </c>
      <c r="D560" s="80">
        <v>4216</v>
      </c>
      <c r="E560" s="80">
        <v>27</v>
      </c>
      <c r="F560" s="80">
        <v>4189</v>
      </c>
      <c r="G560" s="80">
        <v>54</v>
      </c>
      <c r="H560" s="80">
        <v>4243</v>
      </c>
      <c r="I560" s="80">
        <v>1.27268E-2</v>
      </c>
      <c r="J560" s="80">
        <v>1.2714899999999999E-2</v>
      </c>
      <c r="L560" s="83">
        <v>1</v>
      </c>
      <c r="M560" s="83">
        <v>559</v>
      </c>
      <c r="N560" s="85">
        <v>2.3697999999999999E-5</v>
      </c>
      <c r="O560" s="83">
        <v>559</v>
      </c>
      <c r="P560" s="85">
        <v>4.7395999999999998E-5</v>
      </c>
      <c r="Q560" s="83">
        <v>559</v>
      </c>
      <c r="R560" s="85">
        <v>8.4787099999999996E-8</v>
      </c>
      <c r="S560" s="85">
        <v>8.4791999999999996E-8</v>
      </c>
    </row>
    <row r="561" spans="2:19" x14ac:dyDescent="0.2">
      <c r="B561" s="33"/>
      <c r="C561" s="80">
        <v>0.9274</v>
      </c>
      <c r="D561" s="80">
        <v>4218</v>
      </c>
      <c r="E561" s="80">
        <v>27</v>
      </c>
      <c r="F561" s="80">
        <v>4191</v>
      </c>
      <c r="G561" s="80">
        <v>54</v>
      </c>
      <c r="H561" s="80">
        <v>4245</v>
      </c>
      <c r="I561" s="80">
        <v>1.2720800000000001E-2</v>
      </c>
      <c r="J561" s="80">
        <v>1.2714899999999999E-2</v>
      </c>
      <c r="L561" s="83">
        <v>1</v>
      </c>
      <c r="M561" s="83">
        <v>560</v>
      </c>
      <c r="N561" s="85">
        <v>2.3740400000000001E-5</v>
      </c>
      <c r="O561" s="83">
        <v>560</v>
      </c>
      <c r="P561" s="85">
        <v>4.7480800000000001E-5</v>
      </c>
      <c r="Q561" s="83">
        <v>560</v>
      </c>
      <c r="R561" s="85">
        <v>8.4787099999999996E-8</v>
      </c>
      <c r="S561" s="85">
        <v>8.4791999999999996E-8</v>
      </c>
    </row>
    <row r="562" spans="2:19" x14ac:dyDescent="0.2">
      <c r="B562" s="33"/>
      <c r="C562" s="80">
        <v>0.92720000000000002</v>
      </c>
      <c r="D562" s="80">
        <v>4219</v>
      </c>
      <c r="E562" s="80">
        <v>27</v>
      </c>
      <c r="F562" s="80">
        <v>4192</v>
      </c>
      <c r="G562" s="80">
        <v>54</v>
      </c>
      <c r="H562" s="80">
        <v>4246</v>
      </c>
      <c r="I562" s="80">
        <v>1.2717900000000001E-2</v>
      </c>
      <c r="J562" s="80">
        <v>1.2714899999999999E-2</v>
      </c>
      <c r="L562" s="83">
        <v>1</v>
      </c>
      <c r="M562" s="83">
        <v>561</v>
      </c>
      <c r="N562" s="85">
        <v>2.3782799999999999E-5</v>
      </c>
      <c r="O562" s="83">
        <v>561</v>
      </c>
      <c r="P562" s="85">
        <v>4.7565599999999997E-5</v>
      </c>
      <c r="Q562" s="83">
        <v>561</v>
      </c>
      <c r="R562" s="85">
        <v>8.4787099999999996E-8</v>
      </c>
      <c r="S562" s="85">
        <v>8.4791999999999996E-8</v>
      </c>
    </row>
    <row r="563" spans="2:19" x14ac:dyDescent="0.2">
      <c r="B563" s="33"/>
      <c r="C563" s="80">
        <v>0.92710000000000004</v>
      </c>
      <c r="D563" s="80">
        <v>4220</v>
      </c>
      <c r="E563" s="80">
        <v>27</v>
      </c>
      <c r="F563" s="80">
        <v>4193</v>
      </c>
      <c r="G563" s="80">
        <v>54</v>
      </c>
      <c r="H563" s="80">
        <v>4247</v>
      </c>
      <c r="I563" s="80">
        <v>1.2714899999999999E-2</v>
      </c>
      <c r="J563" s="80">
        <v>1.2714899999999999E-2</v>
      </c>
      <c r="L563" s="83">
        <v>1</v>
      </c>
      <c r="M563" s="83">
        <v>562</v>
      </c>
      <c r="N563" s="85">
        <v>2.38252E-5</v>
      </c>
      <c r="O563" s="83">
        <v>562</v>
      </c>
      <c r="P563" s="85">
        <v>4.76503E-5</v>
      </c>
      <c r="Q563" s="83">
        <v>562</v>
      </c>
      <c r="R563" s="85">
        <v>8.4787099999999996E-8</v>
      </c>
      <c r="S563" s="85">
        <v>8.4791999999999996E-8</v>
      </c>
    </row>
    <row r="564" spans="2:19" x14ac:dyDescent="0.2">
      <c r="B564" s="33"/>
      <c r="C564" s="80">
        <v>0.92700000000000005</v>
      </c>
      <c r="D564" s="80">
        <v>4220</v>
      </c>
      <c r="E564" s="80">
        <v>28</v>
      </c>
      <c r="F564" s="80">
        <v>4192</v>
      </c>
      <c r="G564" s="80">
        <v>56</v>
      </c>
      <c r="H564" s="80">
        <v>4248</v>
      </c>
      <c r="I564" s="80">
        <v>1.31827E-2</v>
      </c>
      <c r="J564" s="80">
        <v>1.2984000000000001E-2</v>
      </c>
      <c r="L564" s="83">
        <v>1</v>
      </c>
      <c r="M564" s="83">
        <v>563</v>
      </c>
      <c r="N564" s="85">
        <v>2.3867600000000002E-5</v>
      </c>
      <c r="O564" s="83">
        <v>563</v>
      </c>
      <c r="P564" s="85">
        <v>4.7735100000000003E-5</v>
      </c>
      <c r="Q564" s="83">
        <v>563</v>
      </c>
      <c r="R564" s="85">
        <v>8.4787099999999996E-8</v>
      </c>
      <c r="S564" s="85">
        <v>8.4791999999999996E-8</v>
      </c>
    </row>
    <row r="565" spans="2:19" x14ac:dyDescent="0.2">
      <c r="B565" s="33"/>
      <c r="C565" s="80">
        <v>0.92689999999999995</v>
      </c>
      <c r="D565" s="80">
        <v>4221</v>
      </c>
      <c r="E565" s="80">
        <v>28</v>
      </c>
      <c r="F565" s="80">
        <v>4193</v>
      </c>
      <c r="G565" s="80">
        <v>56</v>
      </c>
      <c r="H565" s="80">
        <v>4249</v>
      </c>
      <c r="I565" s="80">
        <v>1.31796E-2</v>
      </c>
      <c r="J565" s="80">
        <v>1.2984000000000001E-2</v>
      </c>
      <c r="L565" s="83">
        <v>1</v>
      </c>
      <c r="M565" s="83">
        <v>564</v>
      </c>
      <c r="N565" s="85">
        <v>2.391E-5</v>
      </c>
      <c r="O565" s="83">
        <v>564</v>
      </c>
      <c r="P565" s="85">
        <v>4.7819899999999999E-5</v>
      </c>
      <c r="Q565" s="83">
        <v>564</v>
      </c>
      <c r="R565" s="85">
        <v>8.4787099999999996E-8</v>
      </c>
      <c r="S565" s="85">
        <v>8.4791999999999996E-8</v>
      </c>
    </row>
    <row r="566" spans="2:19" x14ac:dyDescent="0.2">
      <c r="B566" s="33"/>
      <c r="C566" s="80">
        <v>0.92669999999999997</v>
      </c>
      <c r="D566" s="80">
        <v>4222</v>
      </c>
      <c r="E566" s="80">
        <v>28</v>
      </c>
      <c r="F566" s="80">
        <v>4194</v>
      </c>
      <c r="G566" s="80">
        <v>56</v>
      </c>
      <c r="H566" s="80">
        <v>4250</v>
      </c>
      <c r="I566" s="80">
        <v>1.3176500000000001E-2</v>
      </c>
      <c r="J566" s="80">
        <v>1.2984000000000001E-2</v>
      </c>
      <c r="L566" s="83">
        <v>1</v>
      </c>
      <c r="M566" s="83">
        <v>565</v>
      </c>
      <c r="N566" s="85">
        <v>2.3952400000000001E-5</v>
      </c>
      <c r="O566" s="83">
        <v>565</v>
      </c>
      <c r="P566" s="85">
        <v>4.7904700000000002E-5</v>
      </c>
      <c r="Q566" s="83">
        <v>565</v>
      </c>
      <c r="R566" s="85">
        <v>8.4787099999999996E-8</v>
      </c>
      <c r="S566" s="85">
        <v>8.4791999999999996E-8</v>
      </c>
    </row>
    <row r="567" spans="2:19" x14ac:dyDescent="0.2">
      <c r="B567" s="33"/>
      <c r="C567" s="80">
        <v>0.92659999999999998</v>
      </c>
      <c r="D567" s="80">
        <v>4226</v>
      </c>
      <c r="E567" s="80">
        <v>28</v>
      </c>
      <c r="F567" s="80">
        <v>4198</v>
      </c>
      <c r="G567" s="80">
        <v>56</v>
      </c>
      <c r="H567" s="80">
        <v>4254</v>
      </c>
      <c r="I567" s="80">
        <v>1.31641E-2</v>
      </c>
      <c r="J567" s="80">
        <v>1.2984000000000001E-2</v>
      </c>
      <c r="L567" s="83">
        <v>1</v>
      </c>
      <c r="M567" s="83">
        <v>566</v>
      </c>
      <c r="N567" s="85">
        <v>2.3994799999999999E-5</v>
      </c>
      <c r="O567" s="83">
        <v>566</v>
      </c>
      <c r="P567" s="85">
        <v>4.7989499999999999E-5</v>
      </c>
      <c r="Q567" s="83">
        <v>566</v>
      </c>
      <c r="R567" s="85">
        <v>8.4787099999999996E-8</v>
      </c>
      <c r="S567" s="85">
        <v>8.4791999999999996E-8</v>
      </c>
    </row>
    <row r="568" spans="2:19" x14ac:dyDescent="0.2">
      <c r="B568" s="33"/>
      <c r="C568" s="80">
        <v>0.92649999999999999</v>
      </c>
      <c r="D568" s="80">
        <v>4229</v>
      </c>
      <c r="E568" s="80">
        <v>28</v>
      </c>
      <c r="F568" s="80">
        <v>4201</v>
      </c>
      <c r="G568" s="80">
        <v>56</v>
      </c>
      <c r="H568" s="80">
        <v>4257</v>
      </c>
      <c r="I568" s="80">
        <v>1.3154799999999999E-2</v>
      </c>
      <c r="J568" s="80">
        <v>1.2984000000000001E-2</v>
      </c>
      <c r="L568" s="83">
        <v>1</v>
      </c>
      <c r="M568" s="83">
        <v>567</v>
      </c>
      <c r="N568" s="85">
        <v>2.4037200000000001E-5</v>
      </c>
      <c r="O568" s="83">
        <v>567</v>
      </c>
      <c r="P568" s="85">
        <v>4.8074300000000002E-5</v>
      </c>
      <c r="Q568" s="83">
        <v>567</v>
      </c>
      <c r="R568" s="85">
        <v>8.4787099999999996E-8</v>
      </c>
      <c r="S568" s="85">
        <v>8.4791999999999996E-8</v>
      </c>
    </row>
    <row r="569" spans="2:19" x14ac:dyDescent="0.2">
      <c r="B569" s="33"/>
      <c r="C569" s="80">
        <v>0.9264</v>
      </c>
      <c r="D569" s="80">
        <v>4230</v>
      </c>
      <c r="E569" s="80">
        <v>28</v>
      </c>
      <c r="F569" s="80">
        <v>4202</v>
      </c>
      <c r="G569" s="80">
        <v>56</v>
      </c>
      <c r="H569" s="80">
        <v>4258</v>
      </c>
      <c r="I569" s="80">
        <v>1.3151700000000001E-2</v>
      </c>
      <c r="J569" s="80">
        <v>1.2984000000000001E-2</v>
      </c>
      <c r="L569" s="83">
        <v>1</v>
      </c>
      <c r="M569" s="83">
        <v>568</v>
      </c>
      <c r="N569" s="85">
        <v>2.4079599999999999E-5</v>
      </c>
      <c r="O569" s="83">
        <v>568</v>
      </c>
      <c r="P569" s="85">
        <v>4.8159099999999998E-5</v>
      </c>
      <c r="Q569" s="83">
        <v>568</v>
      </c>
      <c r="R569" s="85">
        <v>8.4787200000000001E-8</v>
      </c>
      <c r="S569" s="85">
        <v>8.4791999999999996E-8</v>
      </c>
    </row>
    <row r="570" spans="2:19" x14ac:dyDescent="0.2">
      <c r="B570" s="33"/>
      <c r="C570" s="80">
        <v>0.92600000000000005</v>
      </c>
      <c r="D570" s="80">
        <v>4233</v>
      </c>
      <c r="E570" s="80">
        <v>28</v>
      </c>
      <c r="F570" s="80">
        <v>4205</v>
      </c>
      <c r="G570" s="80">
        <v>56</v>
      </c>
      <c r="H570" s="80">
        <v>4261</v>
      </c>
      <c r="I570" s="80">
        <v>1.31425E-2</v>
      </c>
      <c r="J570" s="80">
        <v>1.2984000000000001E-2</v>
      </c>
      <c r="L570" s="83">
        <v>1</v>
      </c>
      <c r="M570" s="83">
        <v>569</v>
      </c>
      <c r="N570" s="85">
        <v>2.41219E-5</v>
      </c>
      <c r="O570" s="83">
        <v>569</v>
      </c>
      <c r="P570" s="85">
        <v>4.8243900000000001E-5</v>
      </c>
      <c r="Q570" s="83">
        <v>569</v>
      </c>
      <c r="R570" s="85">
        <v>8.4787200000000001E-8</v>
      </c>
      <c r="S570" s="85">
        <v>8.4791999999999996E-8</v>
      </c>
    </row>
    <row r="571" spans="2:19" x14ac:dyDescent="0.2">
      <c r="B571" s="33"/>
      <c r="C571" s="80">
        <v>0.92589999999999995</v>
      </c>
      <c r="D571" s="80">
        <v>4235</v>
      </c>
      <c r="E571" s="80">
        <v>28</v>
      </c>
      <c r="F571" s="80">
        <v>4207</v>
      </c>
      <c r="G571" s="80">
        <v>56</v>
      </c>
      <c r="H571" s="80">
        <v>4263</v>
      </c>
      <c r="I571" s="80">
        <v>1.31363E-2</v>
      </c>
      <c r="J571" s="80">
        <v>1.2984000000000001E-2</v>
      </c>
      <c r="L571" s="83">
        <v>1</v>
      </c>
      <c r="M571" s="83">
        <v>570</v>
      </c>
      <c r="N571" s="85">
        <v>2.4164299999999998E-5</v>
      </c>
      <c r="O571" s="83">
        <v>570</v>
      </c>
      <c r="P571" s="85">
        <v>4.8328699999999997E-5</v>
      </c>
      <c r="Q571" s="83">
        <v>570</v>
      </c>
      <c r="R571" s="85">
        <v>8.4787200000000001E-8</v>
      </c>
      <c r="S571" s="85">
        <v>8.4791999999999996E-8</v>
      </c>
    </row>
    <row r="572" spans="2:19" x14ac:dyDescent="0.2">
      <c r="B572" s="33"/>
      <c r="C572" s="80">
        <v>0.92579999999999996</v>
      </c>
      <c r="D572" s="80">
        <v>4237</v>
      </c>
      <c r="E572" s="80">
        <v>28</v>
      </c>
      <c r="F572" s="80">
        <v>4209</v>
      </c>
      <c r="G572" s="80">
        <v>56</v>
      </c>
      <c r="H572" s="80">
        <v>4265</v>
      </c>
      <c r="I572" s="80">
        <v>1.31301E-2</v>
      </c>
      <c r="J572" s="80">
        <v>1.2984000000000001E-2</v>
      </c>
      <c r="L572" s="83">
        <v>1</v>
      </c>
      <c r="M572" s="83">
        <v>571</v>
      </c>
      <c r="N572" s="85">
        <v>2.42067E-5</v>
      </c>
      <c r="O572" s="83">
        <v>571</v>
      </c>
      <c r="P572" s="85">
        <v>4.84135E-5</v>
      </c>
      <c r="Q572" s="83">
        <v>571</v>
      </c>
      <c r="R572" s="85">
        <v>8.4787200000000001E-8</v>
      </c>
      <c r="S572" s="85">
        <v>8.4791999999999996E-8</v>
      </c>
    </row>
    <row r="573" spans="2:19" x14ac:dyDescent="0.2">
      <c r="B573" s="33"/>
      <c r="C573" s="80">
        <v>0.9254</v>
      </c>
      <c r="D573" s="80">
        <v>4238</v>
      </c>
      <c r="E573" s="80">
        <v>28</v>
      </c>
      <c r="F573" s="80">
        <v>4210</v>
      </c>
      <c r="G573" s="80">
        <v>56</v>
      </c>
      <c r="H573" s="80">
        <v>4266</v>
      </c>
      <c r="I573" s="80">
        <v>1.3127099999999999E-2</v>
      </c>
      <c r="J573" s="80">
        <v>1.2984000000000001E-2</v>
      </c>
      <c r="L573" s="83">
        <v>1</v>
      </c>
      <c r="M573" s="83">
        <v>572</v>
      </c>
      <c r="N573" s="85">
        <v>2.4249100000000001E-5</v>
      </c>
      <c r="O573" s="83">
        <v>572</v>
      </c>
      <c r="P573" s="85">
        <v>4.8498300000000003E-5</v>
      </c>
      <c r="Q573" s="83">
        <v>572</v>
      </c>
      <c r="R573" s="85">
        <v>8.4787200000000001E-8</v>
      </c>
      <c r="S573" s="85">
        <v>8.4791999999999996E-8</v>
      </c>
    </row>
    <row r="574" spans="2:19" x14ac:dyDescent="0.2">
      <c r="B574" s="33"/>
      <c r="C574" s="80">
        <v>0.92520000000000002</v>
      </c>
      <c r="D574" s="80">
        <v>4239</v>
      </c>
      <c r="E574" s="80">
        <v>28</v>
      </c>
      <c r="F574" s="80">
        <v>4211</v>
      </c>
      <c r="G574" s="80">
        <v>56</v>
      </c>
      <c r="H574" s="80">
        <v>4267</v>
      </c>
      <c r="I574" s="80">
        <v>1.3124E-2</v>
      </c>
      <c r="J574" s="80">
        <v>1.2984000000000001E-2</v>
      </c>
      <c r="L574" s="83">
        <v>1</v>
      </c>
      <c r="M574" s="83">
        <v>573</v>
      </c>
      <c r="N574" s="85">
        <v>2.4291499999999999E-5</v>
      </c>
      <c r="O574" s="83">
        <v>573</v>
      </c>
      <c r="P574" s="85">
        <v>4.8583099999999999E-5</v>
      </c>
      <c r="Q574" s="83">
        <v>573</v>
      </c>
      <c r="R574" s="85">
        <v>8.4787200000000001E-8</v>
      </c>
      <c r="S574" s="85">
        <v>8.4791999999999996E-8</v>
      </c>
    </row>
    <row r="575" spans="2:19" x14ac:dyDescent="0.2">
      <c r="B575" s="33"/>
      <c r="C575" s="80">
        <v>0.92500000000000004</v>
      </c>
      <c r="D575" s="80">
        <v>4241</v>
      </c>
      <c r="E575" s="80">
        <v>28</v>
      </c>
      <c r="F575" s="80">
        <v>4213</v>
      </c>
      <c r="G575" s="80">
        <v>56</v>
      </c>
      <c r="H575" s="80">
        <v>4269</v>
      </c>
      <c r="I575" s="80">
        <v>1.3117800000000001E-2</v>
      </c>
      <c r="J575" s="80">
        <v>1.2984000000000001E-2</v>
      </c>
      <c r="L575" s="83">
        <v>1</v>
      </c>
      <c r="M575" s="83">
        <v>574</v>
      </c>
      <c r="N575" s="85">
        <v>2.4333900000000001E-5</v>
      </c>
      <c r="O575" s="83">
        <v>574</v>
      </c>
      <c r="P575" s="85">
        <v>4.8667900000000002E-5</v>
      </c>
      <c r="Q575" s="83">
        <v>574</v>
      </c>
      <c r="R575" s="85">
        <v>8.4787200000000001E-8</v>
      </c>
      <c r="S575" s="85">
        <v>8.4791999999999996E-8</v>
      </c>
    </row>
    <row r="576" spans="2:19" x14ac:dyDescent="0.2">
      <c r="B576" s="33"/>
      <c r="C576" s="80">
        <v>0.92479999999999996</v>
      </c>
      <c r="D576" s="80">
        <v>4242</v>
      </c>
      <c r="E576" s="80">
        <v>28</v>
      </c>
      <c r="F576" s="80">
        <v>4214</v>
      </c>
      <c r="G576" s="80">
        <v>56</v>
      </c>
      <c r="H576" s="80">
        <v>4270</v>
      </c>
      <c r="I576" s="80">
        <v>1.3114799999999999E-2</v>
      </c>
      <c r="J576" s="80">
        <v>1.2984000000000001E-2</v>
      </c>
      <c r="L576" s="83">
        <v>1</v>
      </c>
      <c r="M576" s="83">
        <v>575</v>
      </c>
      <c r="N576" s="85">
        <v>2.4376299999999999E-5</v>
      </c>
      <c r="O576" s="83">
        <v>575</v>
      </c>
      <c r="P576" s="85">
        <v>4.8752699999999998E-5</v>
      </c>
      <c r="Q576" s="83">
        <v>575</v>
      </c>
      <c r="R576" s="85">
        <v>8.4787200000000001E-8</v>
      </c>
      <c r="S576" s="85">
        <v>8.4791999999999996E-8</v>
      </c>
    </row>
    <row r="577" spans="2:19" x14ac:dyDescent="0.2">
      <c r="B577" s="33"/>
      <c r="C577" s="80">
        <v>0.92469999999999997</v>
      </c>
      <c r="D577" s="80">
        <v>4243</v>
      </c>
      <c r="E577" s="80">
        <v>28</v>
      </c>
      <c r="F577" s="80">
        <v>4215</v>
      </c>
      <c r="G577" s="80">
        <v>56</v>
      </c>
      <c r="H577" s="80">
        <v>4271</v>
      </c>
      <c r="I577" s="80">
        <v>1.31117E-2</v>
      </c>
      <c r="J577" s="80">
        <v>1.2984000000000001E-2</v>
      </c>
      <c r="L577" s="83">
        <v>1</v>
      </c>
      <c r="M577" s="83">
        <v>576</v>
      </c>
      <c r="N577" s="85">
        <v>2.4418700000000001E-5</v>
      </c>
      <c r="O577" s="83">
        <v>576</v>
      </c>
      <c r="P577" s="85">
        <v>4.8837400000000001E-5</v>
      </c>
      <c r="Q577" s="83">
        <v>576</v>
      </c>
      <c r="R577" s="85">
        <v>8.4787200000000001E-8</v>
      </c>
      <c r="S577" s="85">
        <v>8.4791999999999996E-8</v>
      </c>
    </row>
    <row r="578" spans="2:19" x14ac:dyDescent="0.2">
      <c r="B578" s="33"/>
      <c r="C578" s="80">
        <v>0.92449999999999999</v>
      </c>
      <c r="D578" s="80">
        <v>4244</v>
      </c>
      <c r="E578" s="80">
        <v>28</v>
      </c>
      <c r="F578" s="80">
        <v>4216</v>
      </c>
      <c r="G578" s="80">
        <v>56</v>
      </c>
      <c r="H578" s="80">
        <v>4272</v>
      </c>
      <c r="I578" s="80">
        <v>1.31086E-2</v>
      </c>
      <c r="J578" s="80">
        <v>1.2984000000000001E-2</v>
      </c>
      <c r="L578" s="83">
        <v>1</v>
      </c>
      <c r="M578" s="83">
        <v>577</v>
      </c>
      <c r="N578" s="85">
        <v>2.4461099999999999E-5</v>
      </c>
      <c r="O578" s="83">
        <v>577</v>
      </c>
      <c r="P578" s="85">
        <v>4.8922199999999997E-5</v>
      </c>
      <c r="Q578" s="83">
        <v>577</v>
      </c>
      <c r="R578" s="85">
        <v>8.4787200000000001E-8</v>
      </c>
      <c r="S578" s="85">
        <v>8.4791999999999996E-8</v>
      </c>
    </row>
    <row r="579" spans="2:19" x14ac:dyDescent="0.2">
      <c r="B579" s="33"/>
      <c r="C579" s="80">
        <v>0.92420000000000002</v>
      </c>
      <c r="D579" s="80">
        <v>4246</v>
      </c>
      <c r="E579" s="80">
        <v>28</v>
      </c>
      <c r="F579" s="80">
        <v>4218</v>
      </c>
      <c r="G579" s="80">
        <v>56</v>
      </c>
      <c r="H579" s="80">
        <v>4274</v>
      </c>
      <c r="I579" s="80">
        <v>1.31025E-2</v>
      </c>
      <c r="J579" s="80">
        <v>1.2984000000000001E-2</v>
      </c>
      <c r="L579" s="83">
        <v>1</v>
      </c>
      <c r="M579" s="83">
        <v>578</v>
      </c>
      <c r="N579" s="85">
        <v>2.45035E-5</v>
      </c>
      <c r="O579" s="83">
        <v>578</v>
      </c>
      <c r="P579" s="85">
        <v>4.9007E-5</v>
      </c>
      <c r="Q579" s="83">
        <v>578</v>
      </c>
      <c r="R579" s="85">
        <v>8.4787200000000001E-8</v>
      </c>
      <c r="S579" s="85">
        <v>8.4791999999999996E-8</v>
      </c>
    </row>
    <row r="580" spans="2:19" x14ac:dyDescent="0.2">
      <c r="B580" s="33"/>
      <c r="C580" s="80">
        <v>0.92379999999999995</v>
      </c>
      <c r="D580" s="80">
        <v>4248</v>
      </c>
      <c r="E580" s="80">
        <v>28</v>
      </c>
      <c r="F580" s="80">
        <v>4220</v>
      </c>
      <c r="G580" s="80">
        <v>56</v>
      </c>
      <c r="H580" s="80">
        <v>4276</v>
      </c>
      <c r="I580" s="80">
        <v>1.3096399999999999E-2</v>
      </c>
      <c r="J580" s="80">
        <v>1.2984000000000001E-2</v>
      </c>
      <c r="L580" s="83">
        <v>1</v>
      </c>
      <c r="M580" s="83">
        <v>579</v>
      </c>
      <c r="N580" s="85">
        <v>2.4545900000000002E-5</v>
      </c>
      <c r="O580" s="83">
        <v>579</v>
      </c>
      <c r="P580" s="85">
        <v>4.9091800000000003E-5</v>
      </c>
      <c r="Q580" s="83">
        <v>579</v>
      </c>
      <c r="R580" s="85">
        <v>8.4787300000000006E-8</v>
      </c>
      <c r="S580" s="85">
        <v>8.4791999999999996E-8</v>
      </c>
    </row>
    <row r="581" spans="2:19" x14ac:dyDescent="0.2">
      <c r="B581" s="33"/>
      <c r="C581" s="80">
        <v>0.92359999999999998</v>
      </c>
      <c r="D581" s="80">
        <v>4249</v>
      </c>
      <c r="E581" s="80">
        <v>28</v>
      </c>
      <c r="F581" s="80">
        <v>4221</v>
      </c>
      <c r="G581" s="80">
        <v>56</v>
      </c>
      <c r="H581" s="80">
        <v>4277</v>
      </c>
      <c r="I581" s="80">
        <v>1.30933E-2</v>
      </c>
      <c r="J581" s="80">
        <v>1.2984000000000001E-2</v>
      </c>
      <c r="L581" s="83">
        <v>1</v>
      </c>
      <c r="M581" s="83">
        <v>580</v>
      </c>
      <c r="N581" s="85">
        <v>2.45883E-5</v>
      </c>
      <c r="O581" s="83">
        <v>580</v>
      </c>
      <c r="P581" s="85">
        <v>4.9176599999999999E-5</v>
      </c>
      <c r="Q581" s="83">
        <v>580</v>
      </c>
      <c r="R581" s="85">
        <v>8.4787300000000006E-8</v>
      </c>
      <c r="S581" s="85">
        <v>8.4791999999999996E-8</v>
      </c>
    </row>
    <row r="582" spans="2:19" x14ac:dyDescent="0.2">
      <c r="B582" s="33"/>
      <c r="C582" s="80">
        <v>0.9234</v>
      </c>
      <c r="D582" s="80">
        <v>4250</v>
      </c>
      <c r="E582" s="80">
        <v>28</v>
      </c>
      <c r="F582" s="80">
        <v>4222</v>
      </c>
      <c r="G582" s="80">
        <v>56</v>
      </c>
      <c r="H582" s="80">
        <v>4278</v>
      </c>
      <c r="I582" s="80">
        <v>1.30902E-2</v>
      </c>
      <c r="J582" s="80">
        <v>1.2984000000000001E-2</v>
      </c>
      <c r="L582" s="83">
        <v>1</v>
      </c>
      <c r="M582" s="83">
        <v>581</v>
      </c>
      <c r="N582" s="85">
        <v>2.4630700000000001E-5</v>
      </c>
      <c r="O582" s="83">
        <v>581</v>
      </c>
      <c r="P582" s="85">
        <v>4.9261400000000002E-5</v>
      </c>
      <c r="Q582" s="83">
        <v>581</v>
      </c>
      <c r="R582" s="85">
        <v>8.4787300000000006E-8</v>
      </c>
      <c r="S582" s="85">
        <v>8.4791999999999996E-8</v>
      </c>
    </row>
    <row r="583" spans="2:19" x14ac:dyDescent="0.2">
      <c r="B583" s="33"/>
      <c r="C583" s="80">
        <v>0.92330000000000001</v>
      </c>
      <c r="D583" s="80">
        <v>4251</v>
      </c>
      <c r="E583" s="80">
        <v>28</v>
      </c>
      <c r="F583" s="80">
        <v>4223</v>
      </c>
      <c r="G583" s="80">
        <v>56</v>
      </c>
      <c r="H583" s="80">
        <v>4279</v>
      </c>
      <c r="I583" s="80">
        <v>1.30872E-2</v>
      </c>
      <c r="J583" s="80">
        <v>1.2984000000000001E-2</v>
      </c>
      <c r="L583" s="83">
        <v>1</v>
      </c>
      <c r="M583" s="83">
        <v>582</v>
      </c>
      <c r="N583" s="85">
        <v>2.4673099999999999E-5</v>
      </c>
      <c r="O583" s="83">
        <v>582</v>
      </c>
      <c r="P583" s="85">
        <v>4.9346199999999999E-5</v>
      </c>
      <c r="Q583" s="83">
        <v>582</v>
      </c>
      <c r="R583" s="85">
        <v>8.4787300000000006E-8</v>
      </c>
      <c r="S583" s="85">
        <v>8.4791999999999996E-8</v>
      </c>
    </row>
    <row r="584" spans="2:19" x14ac:dyDescent="0.2">
      <c r="B584" s="33"/>
      <c r="C584" s="80">
        <v>0.92300000000000004</v>
      </c>
      <c r="D584" s="80">
        <v>4253</v>
      </c>
      <c r="E584" s="80">
        <v>28</v>
      </c>
      <c r="F584" s="80">
        <v>4225</v>
      </c>
      <c r="G584" s="80">
        <v>56</v>
      </c>
      <c r="H584" s="80">
        <v>4281</v>
      </c>
      <c r="I584" s="80">
        <v>1.30811E-2</v>
      </c>
      <c r="J584" s="80">
        <v>1.2984000000000001E-2</v>
      </c>
      <c r="L584" s="83">
        <v>1</v>
      </c>
      <c r="M584" s="83">
        <v>583</v>
      </c>
      <c r="N584" s="85">
        <v>2.4715500000000001E-5</v>
      </c>
      <c r="O584" s="83">
        <v>583</v>
      </c>
      <c r="P584" s="85">
        <v>4.9431000000000002E-5</v>
      </c>
      <c r="Q584" s="83">
        <v>583</v>
      </c>
      <c r="R584" s="85">
        <v>8.4787300000000006E-8</v>
      </c>
      <c r="S584" s="85">
        <v>8.4791999999999996E-8</v>
      </c>
    </row>
    <row r="585" spans="2:19" x14ac:dyDescent="0.2">
      <c r="B585" s="33"/>
      <c r="C585" s="80">
        <v>0.92279999999999995</v>
      </c>
      <c r="D585" s="80">
        <v>4254</v>
      </c>
      <c r="E585" s="80">
        <v>28</v>
      </c>
      <c r="F585" s="80">
        <v>4226</v>
      </c>
      <c r="G585" s="80">
        <v>56</v>
      </c>
      <c r="H585" s="80">
        <v>4282</v>
      </c>
      <c r="I585" s="80">
        <v>1.3077999999999999E-2</v>
      </c>
      <c r="J585" s="80">
        <v>1.2984000000000001E-2</v>
      </c>
      <c r="L585" s="83">
        <v>1</v>
      </c>
      <c r="M585" s="83">
        <v>584</v>
      </c>
      <c r="N585" s="85">
        <v>2.4757899999999999E-5</v>
      </c>
      <c r="O585" s="83">
        <v>584</v>
      </c>
      <c r="P585" s="85">
        <v>4.9515799999999998E-5</v>
      </c>
      <c r="Q585" s="83">
        <v>584</v>
      </c>
      <c r="R585" s="85">
        <v>8.4787300000000006E-8</v>
      </c>
      <c r="S585" s="85">
        <v>8.4791999999999996E-8</v>
      </c>
    </row>
    <row r="586" spans="2:19" x14ac:dyDescent="0.2">
      <c r="B586" s="33"/>
      <c r="C586" s="80">
        <v>0.92249999999999999</v>
      </c>
      <c r="D586" s="80">
        <v>4255</v>
      </c>
      <c r="E586" s="80">
        <v>28</v>
      </c>
      <c r="F586" s="80">
        <v>4227</v>
      </c>
      <c r="G586" s="80">
        <v>56</v>
      </c>
      <c r="H586" s="80">
        <v>4283</v>
      </c>
      <c r="I586" s="80">
        <v>1.30749E-2</v>
      </c>
      <c r="J586" s="80">
        <v>1.2984000000000001E-2</v>
      </c>
      <c r="L586" s="83">
        <v>1</v>
      </c>
      <c r="M586" s="83">
        <v>585</v>
      </c>
      <c r="N586" s="85">
        <v>2.48003E-5</v>
      </c>
      <c r="O586" s="83">
        <v>585</v>
      </c>
      <c r="P586" s="85">
        <v>4.9600600000000001E-5</v>
      </c>
      <c r="Q586" s="83">
        <v>585</v>
      </c>
      <c r="R586" s="85">
        <v>8.4787300000000006E-8</v>
      </c>
      <c r="S586" s="85">
        <v>8.4791999999999996E-8</v>
      </c>
    </row>
    <row r="587" spans="2:19" x14ac:dyDescent="0.2">
      <c r="B587" s="33"/>
      <c r="C587" s="80">
        <v>0.9224</v>
      </c>
      <c r="D587" s="80">
        <v>4256</v>
      </c>
      <c r="E587" s="80">
        <v>28</v>
      </c>
      <c r="F587" s="80">
        <v>4228</v>
      </c>
      <c r="G587" s="80">
        <v>56</v>
      </c>
      <c r="H587" s="80">
        <v>4284</v>
      </c>
      <c r="I587" s="80">
        <v>1.3071899999999999E-2</v>
      </c>
      <c r="J587" s="80">
        <v>1.2984000000000001E-2</v>
      </c>
      <c r="L587" s="83">
        <v>1</v>
      </c>
      <c r="M587" s="83">
        <v>586</v>
      </c>
      <c r="N587" s="85">
        <v>2.4842699999999998E-5</v>
      </c>
      <c r="O587" s="83">
        <v>586</v>
      </c>
      <c r="P587" s="85">
        <v>4.9685399999999997E-5</v>
      </c>
      <c r="Q587" s="83">
        <v>586</v>
      </c>
      <c r="R587" s="85">
        <v>8.4787300000000006E-8</v>
      </c>
      <c r="S587" s="85">
        <v>8.4791999999999996E-8</v>
      </c>
    </row>
    <row r="588" spans="2:19" x14ac:dyDescent="0.2">
      <c r="B588" s="33"/>
      <c r="C588" s="80">
        <v>0.92230000000000001</v>
      </c>
      <c r="D588" s="80">
        <v>4257</v>
      </c>
      <c r="E588" s="80">
        <v>28</v>
      </c>
      <c r="F588" s="80">
        <v>4229</v>
      </c>
      <c r="G588" s="80">
        <v>56</v>
      </c>
      <c r="H588" s="80">
        <v>4285</v>
      </c>
      <c r="I588" s="80">
        <v>1.30688E-2</v>
      </c>
      <c r="J588" s="80">
        <v>1.2984000000000001E-2</v>
      </c>
      <c r="L588" s="83">
        <v>1</v>
      </c>
      <c r="M588" s="83">
        <v>587</v>
      </c>
      <c r="N588" s="85">
        <v>2.48851E-5</v>
      </c>
      <c r="O588" s="83">
        <v>587</v>
      </c>
      <c r="P588" s="85">
        <v>4.97702E-5</v>
      </c>
      <c r="Q588" s="83">
        <v>587</v>
      </c>
      <c r="R588" s="85">
        <v>8.4787300000000006E-8</v>
      </c>
      <c r="S588" s="85">
        <v>8.4791999999999996E-8</v>
      </c>
    </row>
    <row r="589" spans="2:19" x14ac:dyDescent="0.2">
      <c r="B589" s="33"/>
      <c r="C589" s="80">
        <v>0.92200000000000004</v>
      </c>
      <c r="D589" s="80">
        <v>4259</v>
      </c>
      <c r="E589" s="80">
        <v>28</v>
      </c>
      <c r="F589" s="80">
        <v>4231</v>
      </c>
      <c r="G589" s="80">
        <v>56</v>
      </c>
      <c r="H589" s="80">
        <v>4287</v>
      </c>
      <c r="I589" s="80">
        <v>1.30627E-2</v>
      </c>
      <c r="J589" s="80">
        <v>1.2984000000000001E-2</v>
      </c>
      <c r="L589" s="83">
        <v>1</v>
      </c>
      <c r="M589" s="83">
        <v>588</v>
      </c>
      <c r="N589" s="85">
        <v>2.4927500000000001E-5</v>
      </c>
      <c r="O589" s="83">
        <v>588</v>
      </c>
      <c r="P589" s="85">
        <v>4.9855000000000003E-5</v>
      </c>
      <c r="Q589" s="83">
        <v>588</v>
      </c>
      <c r="R589" s="85">
        <v>8.4787300000000006E-8</v>
      </c>
      <c r="S589" s="85">
        <v>8.4791999999999996E-8</v>
      </c>
    </row>
    <row r="590" spans="2:19" x14ac:dyDescent="0.2">
      <c r="B590" s="33"/>
      <c r="C590" s="80">
        <v>0.92190000000000005</v>
      </c>
      <c r="D590" s="80">
        <v>4260</v>
      </c>
      <c r="E590" s="80">
        <v>28</v>
      </c>
      <c r="F590" s="80">
        <v>4232</v>
      </c>
      <c r="G590" s="80">
        <v>56</v>
      </c>
      <c r="H590" s="80">
        <v>4288</v>
      </c>
      <c r="I590" s="80">
        <v>1.30597E-2</v>
      </c>
      <c r="J590" s="80">
        <v>1.2984000000000001E-2</v>
      </c>
      <c r="L590" s="83">
        <v>1</v>
      </c>
      <c r="M590" s="83">
        <v>589</v>
      </c>
      <c r="N590" s="85">
        <v>2.49699E-5</v>
      </c>
      <c r="O590" s="83">
        <v>589</v>
      </c>
      <c r="P590" s="85">
        <v>4.9939699999999999E-5</v>
      </c>
      <c r="Q590" s="83">
        <v>589</v>
      </c>
      <c r="R590" s="85">
        <v>8.4787399999999999E-8</v>
      </c>
      <c r="S590" s="85">
        <v>8.4791999999999996E-8</v>
      </c>
    </row>
    <row r="591" spans="2:19" x14ac:dyDescent="0.2">
      <c r="B591" s="33"/>
      <c r="C591" s="80">
        <v>0.92179999999999995</v>
      </c>
      <c r="D591" s="80">
        <v>4261</v>
      </c>
      <c r="E591" s="80">
        <v>28</v>
      </c>
      <c r="F591" s="80">
        <v>4233</v>
      </c>
      <c r="G591" s="80">
        <v>56</v>
      </c>
      <c r="H591" s="80">
        <v>4289</v>
      </c>
      <c r="I591" s="80">
        <v>1.3056699999999999E-2</v>
      </c>
      <c r="J591" s="80">
        <v>1.2984000000000001E-2</v>
      </c>
      <c r="L591" s="83">
        <v>1</v>
      </c>
      <c r="M591" s="83">
        <v>590</v>
      </c>
      <c r="N591" s="85">
        <v>2.5012300000000001E-5</v>
      </c>
      <c r="O591" s="83">
        <v>590</v>
      </c>
      <c r="P591" s="85">
        <v>5.0024500000000002E-5</v>
      </c>
      <c r="Q591" s="83">
        <v>590</v>
      </c>
      <c r="R591" s="85">
        <v>8.4787399999999999E-8</v>
      </c>
      <c r="S591" s="85">
        <v>8.4791999999999996E-8</v>
      </c>
    </row>
    <row r="592" spans="2:19" x14ac:dyDescent="0.2">
      <c r="B592" s="33"/>
      <c r="C592" s="80">
        <v>0.92169999999999996</v>
      </c>
      <c r="D592" s="80">
        <v>4262</v>
      </c>
      <c r="E592" s="80">
        <v>28</v>
      </c>
      <c r="F592" s="80">
        <v>4234</v>
      </c>
      <c r="G592" s="80">
        <v>56</v>
      </c>
      <c r="H592" s="80">
        <v>4290</v>
      </c>
      <c r="I592" s="80">
        <v>1.30536E-2</v>
      </c>
      <c r="J592" s="80">
        <v>1.2984000000000001E-2</v>
      </c>
      <c r="L592" s="83">
        <v>1</v>
      </c>
      <c r="M592" s="83">
        <v>591</v>
      </c>
      <c r="N592" s="85">
        <v>2.5054699999999999E-5</v>
      </c>
      <c r="O592" s="83">
        <v>591</v>
      </c>
      <c r="P592" s="85">
        <v>5.0109299999999998E-5</v>
      </c>
      <c r="Q592" s="83">
        <v>591</v>
      </c>
      <c r="R592" s="85">
        <v>8.4787399999999999E-8</v>
      </c>
      <c r="S592" s="85">
        <v>8.4791999999999996E-8</v>
      </c>
    </row>
    <row r="593" spans="2:19" x14ac:dyDescent="0.2">
      <c r="B593" s="33"/>
      <c r="C593" s="80">
        <v>0.92159999999999997</v>
      </c>
      <c r="D593" s="80">
        <v>4264</v>
      </c>
      <c r="E593" s="80">
        <v>28</v>
      </c>
      <c r="F593" s="80">
        <v>4236</v>
      </c>
      <c r="G593" s="80">
        <v>56</v>
      </c>
      <c r="H593" s="80">
        <v>4292</v>
      </c>
      <c r="I593" s="80">
        <v>1.30475E-2</v>
      </c>
      <c r="J593" s="80">
        <v>1.2984000000000001E-2</v>
      </c>
      <c r="L593" s="83">
        <v>1</v>
      </c>
      <c r="M593" s="83">
        <v>592</v>
      </c>
      <c r="N593" s="85">
        <v>2.5097100000000001E-5</v>
      </c>
      <c r="O593" s="83">
        <v>592</v>
      </c>
      <c r="P593" s="85">
        <v>5.0194100000000001E-5</v>
      </c>
      <c r="Q593" s="83">
        <v>592</v>
      </c>
      <c r="R593" s="85">
        <v>8.4787399999999999E-8</v>
      </c>
      <c r="S593" s="85">
        <v>8.4791999999999996E-8</v>
      </c>
    </row>
    <row r="594" spans="2:19" x14ac:dyDescent="0.2">
      <c r="B594" s="33"/>
      <c r="C594" s="80">
        <v>0.92130000000000001</v>
      </c>
      <c r="D594" s="80">
        <v>4265</v>
      </c>
      <c r="E594" s="80">
        <v>28</v>
      </c>
      <c r="F594" s="80">
        <v>4237</v>
      </c>
      <c r="G594" s="80">
        <v>56</v>
      </c>
      <c r="H594" s="80">
        <v>4293</v>
      </c>
      <c r="I594" s="80">
        <v>1.3044500000000001E-2</v>
      </c>
      <c r="J594" s="80">
        <v>1.2984000000000001E-2</v>
      </c>
      <c r="L594" s="83">
        <v>1</v>
      </c>
      <c r="M594" s="83">
        <v>593</v>
      </c>
      <c r="N594" s="85">
        <v>2.5139499999999999E-5</v>
      </c>
      <c r="O594" s="83">
        <v>593</v>
      </c>
      <c r="P594" s="85">
        <v>5.0278899999999997E-5</v>
      </c>
      <c r="Q594" s="83">
        <v>593</v>
      </c>
      <c r="R594" s="85">
        <v>8.4787399999999999E-8</v>
      </c>
      <c r="S594" s="85">
        <v>8.4791999999999996E-8</v>
      </c>
    </row>
    <row r="595" spans="2:19" x14ac:dyDescent="0.2">
      <c r="B595" s="33"/>
      <c r="C595" s="80">
        <v>0.92090000000000005</v>
      </c>
      <c r="D595" s="80">
        <v>4266</v>
      </c>
      <c r="E595" s="80">
        <v>28</v>
      </c>
      <c r="F595" s="80">
        <v>4238</v>
      </c>
      <c r="G595" s="80">
        <v>56</v>
      </c>
      <c r="H595" s="80">
        <v>4294</v>
      </c>
      <c r="I595" s="80">
        <v>1.3041499999999999E-2</v>
      </c>
      <c r="J595" s="80">
        <v>1.2984000000000001E-2</v>
      </c>
      <c r="L595" s="83">
        <v>1</v>
      </c>
      <c r="M595" s="83">
        <v>594</v>
      </c>
      <c r="N595" s="85">
        <v>2.51819E-5</v>
      </c>
      <c r="O595" s="83">
        <v>594</v>
      </c>
      <c r="P595" s="85">
        <v>5.03637E-5</v>
      </c>
      <c r="Q595" s="83">
        <v>594</v>
      </c>
      <c r="R595" s="85">
        <v>8.4787399999999999E-8</v>
      </c>
      <c r="S595" s="85">
        <v>8.4791999999999996E-8</v>
      </c>
    </row>
    <row r="596" spans="2:19" x14ac:dyDescent="0.2">
      <c r="B596" s="33"/>
      <c r="C596" s="80">
        <v>0.92069999999999996</v>
      </c>
      <c r="D596" s="80">
        <v>4269</v>
      </c>
      <c r="E596" s="80">
        <v>28</v>
      </c>
      <c r="F596" s="80">
        <v>4241</v>
      </c>
      <c r="G596" s="80">
        <v>56</v>
      </c>
      <c r="H596" s="80">
        <v>4297</v>
      </c>
      <c r="I596" s="80">
        <v>1.30323E-2</v>
      </c>
      <c r="J596" s="80">
        <v>1.2984000000000001E-2</v>
      </c>
      <c r="L596" s="83">
        <v>1</v>
      </c>
      <c r="M596" s="83">
        <v>595</v>
      </c>
      <c r="N596" s="85">
        <v>2.5224299999999998E-5</v>
      </c>
      <c r="O596" s="83">
        <v>595</v>
      </c>
      <c r="P596" s="85">
        <v>5.0448500000000003E-5</v>
      </c>
      <c r="Q596" s="83">
        <v>595</v>
      </c>
      <c r="R596" s="85">
        <v>8.4787399999999999E-8</v>
      </c>
      <c r="S596" s="85">
        <v>8.4791999999999996E-8</v>
      </c>
    </row>
    <row r="597" spans="2:19" x14ac:dyDescent="0.2">
      <c r="B597" s="33"/>
      <c r="C597" s="80">
        <v>0.92049999999999998</v>
      </c>
      <c r="D597" s="80">
        <v>4270</v>
      </c>
      <c r="E597" s="80">
        <v>28</v>
      </c>
      <c r="F597" s="80">
        <v>4242</v>
      </c>
      <c r="G597" s="80">
        <v>56</v>
      </c>
      <c r="H597" s="80">
        <v>4298</v>
      </c>
      <c r="I597" s="80">
        <v>1.3029300000000001E-2</v>
      </c>
      <c r="J597" s="80">
        <v>1.2984000000000001E-2</v>
      </c>
      <c r="L597" s="83">
        <v>1</v>
      </c>
      <c r="M597" s="83">
        <v>596</v>
      </c>
      <c r="N597" s="85">
        <v>2.52667E-5</v>
      </c>
      <c r="O597" s="83">
        <v>596</v>
      </c>
      <c r="P597" s="85">
        <v>5.0533299999999999E-5</v>
      </c>
      <c r="Q597" s="83">
        <v>596</v>
      </c>
      <c r="R597" s="85">
        <v>8.4787399999999999E-8</v>
      </c>
      <c r="S597" s="85">
        <v>8.4791999999999996E-8</v>
      </c>
    </row>
    <row r="598" spans="2:19" x14ac:dyDescent="0.2">
      <c r="B598" s="33"/>
      <c r="C598" s="80">
        <v>0.92030000000000001</v>
      </c>
      <c r="D598" s="80">
        <v>4272</v>
      </c>
      <c r="E598" s="80">
        <v>28</v>
      </c>
      <c r="F598" s="80">
        <v>4244</v>
      </c>
      <c r="G598" s="80">
        <v>56</v>
      </c>
      <c r="H598" s="80">
        <v>4300</v>
      </c>
      <c r="I598" s="80">
        <v>1.30233E-2</v>
      </c>
      <c r="J598" s="80">
        <v>1.2984000000000001E-2</v>
      </c>
      <c r="L598" s="83">
        <v>1</v>
      </c>
      <c r="M598" s="83">
        <v>597</v>
      </c>
      <c r="N598" s="85">
        <v>2.5309000000000001E-5</v>
      </c>
      <c r="O598" s="83">
        <v>597</v>
      </c>
      <c r="P598" s="85">
        <v>5.0618100000000002E-5</v>
      </c>
      <c r="Q598" s="83">
        <v>597</v>
      </c>
      <c r="R598" s="85">
        <v>8.4787399999999999E-8</v>
      </c>
      <c r="S598" s="85">
        <v>8.4791999999999996E-8</v>
      </c>
    </row>
    <row r="599" spans="2:19" x14ac:dyDescent="0.2">
      <c r="B599" s="33"/>
      <c r="C599" s="80">
        <v>0.92020000000000002</v>
      </c>
      <c r="D599" s="80">
        <v>4274</v>
      </c>
      <c r="E599" s="80">
        <v>28</v>
      </c>
      <c r="F599" s="80">
        <v>4246</v>
      </c>
      <c r="G599" s="80">
        <v>56</v>
      </c>
      <c r="H599" s="80">
        <v>4302</v>
      </c>
      <c r="I599" s="80">
        <v>1.30172E-2</v>
      </c>
      <c r="J599" s="80">
        <v>1.2984000000000001E-2</v>
      </c>
      <c r="L599" s="83">
        <v>1</v>
      </c>
      <c r="M599" s="83">
        <v>598</v>
      </c>
      <c r="N599" s="85">
        <v>2.5351399999999999E-5</v>
      </c>
      <c r="O599" s="83">
        <v>598</v>
      </c>
      <c r="P599" s="85">
        <v>5.0702899999999999E-5</v>
      </c>
      <c r="Q599" s="83">
        <v>598</v>
      </c>
      <c r="R599" s="85">
        <v>8.4787399999999999E-8</v>
      </c>
      <c r="S599" s="85">
        <v>8.4791999999999996E-8</v>
      </c>
    </row>
    <row r="600" spans="2:19" x14ac:dyDescent="0.2">
      <c r="B600" s="33"/>
      <c r="C600" s="80">
        <v>0.92010000000000003</v>
      </c>
      <c r="D600" s="80">
        <v>4277</v>
      </c>
      <c r="E600" s="80">
        <v>28</v>
      </c>
      <c r="F600" s="80">
        <v>4249</v>
      </c>
      <c r="G600" s="80">
        <v>56</v>
      </c>
      <c r="H600" s="80">
        <v>4305</v>
      </c>
      <c r="I600" s="80">
        <v>1.30081E-2</v>
      </c>
      <c r="J600" s="80">
        <v>1.2984000000000001E-2</v>
      </c>
      <c r="L600" s="83">
        <v>1</v>
      </c>
      <c r="M600" s="83">
        <v>599</v>
      </c>
      <c r="N600" s="85">
        <v>2.5393800000000001E-5</v>
      </c>
      <c r="O600" s="83">
        <v>599</v>
      </c>
      <c r="P600" s="85">
        <v>5.0787700000000002E-5</v>
      </c>
      <c r="Q600" s="83">
        <v>599</v>
      </c>
      <c r="R600" s="85">
        <v>8.4787399999999999E-8</v>
      </c>
      <c r="S600" s="85">
        <v>8.4791999999999996E-8</v>
      </c>
    </row>
    <row r="601" spans="2:19" x14ac:dyDescent="0.2">
      <c r="B601" s="33"/>
      <c r="C601" s="80">
        <v>0.91979999999999995</v>
      </c>
      <c r="D601" s="80">
        <v>4279</v>
      </c>
      <c r="E601" s="80">
        <v>28</v>
      </c>
      <c r="F601" s="80">
        <v>4251</v>
      </c>
      <c r="G601" s="80">
        <v>56</v>
      </c>
      <c r="H601" s="80">
        <v>4307</v>
      </c>
      <c r="I601" s="80">
        <v>1.3002100000000001E-2</v>
      </c>
      <c r="J601" s="80">
        <v>1.2984000000000001E-2</v>
      </c>
      <c r="L601" s="83">
        <v>1</v>
      </c>
      <c r="M601" s="83">
        <v>600</v>
      </c>
      <c r="N601" s="85">
        <v>2.5436199999999999E-5</v>
      </c>
      <c r="O601" s="83">
        <v>600</v>
      </c>
      <c r="P601" s="85">
        <v>5.0872499999999998E-5</v>
      </c>
      <c r="Q601" s="83">
        <v>600</v>
      </c>
      <c r="R601" s="85">
        <v>8.4787500000000004E-8</v>
      </c>
      <c r="S601" s="85">
        <v>8.4791999999999996E-8</v>
      </c>
    </row>
    <row r="602" spans="2:19" x14ac:dyDescent="0.2">
      <c r="B602" s="33"/>
      <c r="C602" s="80">
        <v>0.91959999999999997</v>
      </c>
      <c r="D602" s="80">
        <v>4280</v>
      </c>
      <c r="E602" s="80">
        <v>28</v>
      </c>
      <c r="F602" s="80">
        <v>4252</v>
      </c>
      <c r="G602" s="80">
        <v>56</v>
      </c>
      <c r="H602" s="80">
        <v>4308</v>
      </c>
      <c r="I602" s="80">
        <v>1.29991E-2</v>
      </c>
      <c r="J602" s="80">
        <v>1.2984000000000001E-2</v>
      </c>
      <c r="L602" s="83">
        <v>1</v>
      </c>
      <c r="M602" s="83">
        <v>601</v>
      </c>
      <c r="N602" s="85">
        <v>2.54786E-5</v>
      </c>
      <c r="O602" s="83">
        <v>601</v>
      </c>
      <c r="P602" s="85">
        <v>5.0957300000000001E-5</v>
      </c>
      <c r="Q602" s="83">
        <v>601</v>
      </c>
      <c r="R602" s="85">
        <v>8.4787500000000004E-8</v>
      </c>
      <c r="S602" s="85">
        <v>8.4791999999999996E-8</v>
      </c>
    </row>
    <row r="603" spans="2:19" x14ac:dyDescent="0.2">
      <c r="B603" s="33"/>
      <c r="C603" s="80">
        <v>0.9194</v>
      </c>
      <c r="D603" s="80">
        <v>4281</v>
      </c>
      <c r="E603" s="80">
        <v>28</v>
      </c>
      <c r="F603" s="80">
        <v>4253</v>
      </c>
      <c r="G603" s="80">
        <v>56</v>
      </c>
      <c r="H603" s="80">
        <v>4309</v>
      </c>
      <c r="I603" s="80">
        <v>1.29961E-2</v>
      </c>
      <c r="J603" s="80">
        <v>1.2984000000000001E-2</v>
      </c>
      <c r="L603" s="83">
        <v>1</v>
      </c>
      <c r="M603" s="83">
        <v>602</v>
      </c>
      <c r="N603" s="85">
        <v>2.5520999999999998E-5</v>
      </c>
      <c r="O603" s="83">
        <v>602</v>
      </c>
      <c r="P603" s="85">
        <v>5.1042099999999997E-5</v>
      </c>
      <c r="Q603" s="83">
        <v>602</v>
      </c>
      <c r="R603" s="85">
        <v>8.4787500000000004E-8</v>
      </c>
      <c r="S603" s="85">
        <v>8.4791999999999996E-8</v>
      </c>
    </row>
    <row r="604" spans="2:19" x14ac:dyDescent="0.2">
      <c r="B604" s="33"/>
      <c r="C604" s="80">
        <v>0.91900000000000004</v>
      </c>
      <c r="D604" s="80">
        <v>4285</v>
      </c>
      <c r="E604" s="80">
        <v>28</v>
      </c>
      <c r="F604" s="80">
        <v>4257</v>
      </c>
      <c r="G604" s="80">
        <v>56</v>
      </c>
      <c r="H604" s="80">
        <v>4313</v>
      </c>
      <c r="I604" s="80">
        <v>1.2984000000000001E-2</v>
      </c>
      <c r="J604" s="80">
        <v>1.2984000000000001E-2</v>
      </c>
      <c r="L604" s="83">
        <v>1</v>
      </c>
      <c r="M604" s="83">
        <v>603</v>
      </c>
      <c r="N604" s="85">
        <v>2.55634E-5</v>
      </c>
      <c r="O604" s="83">
        <v>603</v>
      </c>
      <c r="P604" s="85">
        <v>5.11269E-5</v>
      </c>
      <c r="Q604" s="83">
        <v>603</v>
      </c>
      <c r="R604" s="85">
        <v>8.4787500000000004E-8</v>
      </c>
      <c r="S604" s="85">
        <v>8.4791999999999996E-8</v>
      </c>
    </row>
    <row r="605" spans="2:19" x14ac:dyDescent="0.2">
      <c r="B605" s="33"/>
      <c r="C605" s="80">
        <v>0.91890000000000005</v>
      </c>
      <c r="D605" s="80">
        <v>4285</v>
      </c>
      <c r="E605" s="80">
        <v>29</v>
      </c>
      <c r="F605" s="80">
        <v>4256</v>
      </c>
      <c r="G605" s="80">
        <v>58</v>
      </c>
      <c r="H605" s="80">
        <v>4314</v>
      </c>
      <c r="I605" s="80">
        <v>1.3444599999999999E-2</v>
      </c>
      <c r="J605" s="80">
        <v>1.34135E-2</v>
      </c>
      <c r="L605" s="83">
        <v>1</v>
      </c>
      <c r="M605" s="83">
        <v>604</v>
      </c>
      <c r="N605" s="85">
        <v>2.5605800000000001E-5</v>
      </c>
      <c r="O605" s="83">
        <v>604</v>
      </c>
      <c r="P605" s="85">
        <v>5.1211600000000003E-5</v>
      </c>
      <c r="Q605" s="83">
        <v>604</v>
      </c>
      <c r="R605" s="85">
        <v>8.4787500000000004E-8</v>
      </c>
      <c r="S605" s="85">
        <v>8.4791999999999996E-8</v>
      </c>
    </row>
    <row r="606" spans="2:19" x14ac:dyDescent="0.2">
      <c r="B606" s="33"/>
      <c r="C606" s="80">
        <v>0.91869999999999996</v>
      </c>
      <c r="D606" s="80">
        <v>4286</v>
      </c>
      <c r="E606" s="80">
        <v>29</v>
      </c>
      <c r="F606" s="80">
        <v>4257</v>
      </c>
      <c r="G606" s="80">
        <v>58</v>
      </c>
      <c r="H606" s="80">
        <v>4315</v>
      </c>
      <c r="I606" s="80">
        <v>1.34415E-2</v>
      </c>
      <c r="J606" s="80">
        <v>1.34135E-2</v>
      </c>
      <c r="L606" s="83">
        <v>1</v>
      </c>
      <c r="M606" s="83">
        <v>605</v>
      </c>
      <c r="N606" s="85">
        <v>2.5648199999999999E-5</v>
      </c>
      <c r="O606" s="83">
        <v>605</v>
      </c>
      <c r="P606" s="85">
        <v>5.1296399999999999E-5</v>
      </c>
      <c r="Q606" s="83">
        <v>605</v>
      </c>
      <c r="R606" s="85">
        <v>8.4787500000000004E-8</v>
      </c>
      <c r="S606" s="85">
        <v>8.4791999999999996E-8</v>
      </c>
    </row>
    <row r="607" spans="2:19" x14ac:dyDescent="0.2">
      <c r="B607" s="33"/>
      <c r="C607" s="80">
        <v>0.91849999999999998</v>
      </c>
      <c r="D607" s="80">
        <v>4289</v>
      </c>
      <c r="E607" s="80">
        <v>29</v>
      </c>
      <c r="F607" s="80">
        <v>4260</v>
      </c>
      <c r="G607" s="80">
        <v>58</v>
      </c>
      <c r="H607" s="80">
        <v>4318</v>
      </c>
      <c r="I607" s="80">
        <v>1.3432100000000001E-2</v>
      </c>
      <c r="J607" s="80">
        <v>1.34135E-2</v>
      </c>
      <c r="L607" s="83">
        <v>1</v>
      </c>
      <c r="M607" s="83">
        <v>606</v>
      </c>
      <c r="N607" s="85">
        <v>2.5690600000000001E-5</v>
      </c>
      <c r="O607" s="83">
        <v>606</v>
      </c>
      <c r="P607" s="85">
        <v>5.1381200000000002E-5</v>
      </c>
      <c r="Q607" s="83">
        <v>606</v>
      </c>
      <c r="R607" s="85">
        <v>8.4787500000000004E-8</v>
      </c>
      <c r="S607" s="85">
        <v>8.4791999999999996E-8</v>
      </c>
    </row>
    <row r="608" spans="2:19" x14ac:dyDescent="0.2">
      <c r="B608" s="33"/>
      <c r="C608" s="80">
        <v>0.91830000000000001</v>
      </c>
      <c r="D608" s="80">
        <v>4290</v>
      </c>
      <c r="E608" s="80">
        <v>29</v>
      </c>
      <c r="F608" s="80">
        <v>4261</v>
      </c>
      <c r="G608" s="80">
        <v>58</v>
      </c>
      <c r="H608" s="80">
        <v>4319</v>
      </c>
      <c r="I608" s="80">
        <v>1.3429E-2</v>
      </c>
      <c r="J608" s="80">
        <v>1.34135E-2</v>
      </c>
      <c r="L608" s="83">
        <v>1</v>
      </c>
      <c r="M608" s="83">
        <v>607</v>
      </c>
      <c r="N608" s="85">
        <v>2.5732999999999999E-5</v>
      </c>
      <c r="O608" s="83">
        <v>607</v>
      </c>
      <c r="P608" s="85">
        <v>5.1465999999999998E-5</v>
      </c>
      <c r="Q608" s="83">
        <v>607</v>
      </c>
      <c r="R608" s="85">
        <v>8.4787500000000004E-8</v>
      </c>
      <c r="S608" s="85">
        <v>8.4791999999999996E-8</v>
      </c>
    </row>
    <row r="609" spans="2:19" x14ac:dyDescent="0.2">
      <c r="B609" s="33"/>
      <c r="C609" s="80">
        <v>0.91810000000000003</v>
      </c>
      <c r="D609" s="80">
        <v>4291</v>
      </c>
      <c r="E609" s="80">
        <v>29</v>
      </c>
      <c r="F609" s="80">
        <v>4262</v>
      </c>
      <c r="G609" s="80">
        <v>58</v>
      </c>
      <c r="H609" s="80">
        <v>4320</v>
      </c>
      <c r="I609" s="80">
        <v>1.3425899999999999E-2</v>
      </c>
      <c r="J609" s="80">
        <v>1.34135E-2</v>
      </c>
      <c r="L609" s="83">
        <v>1</v>
      </c>
      <c r="M609" s="83">
        <v>608</v>
      </c>
      <c r="N609" s="85">
        <v>2.5775400000000001E-5</v>
      </c>
      <c r="O609" s="83">
        <v>608</v>
      </c>
      <c r="P609" s="85">
        <v>5.1550800000000001E-5</v>
      </c>
      <c r="Q609" s="83">
        <v>608</v>
      </c>
      <c r="R609" s="85">
        <v>8.4787500000000004E-8</v>
      </c>
      <c r="S609" s="85">
        <v>8.4791999999999996E-8</v>
      </c>
    </row>
    <row r="610" spans="2:19" x14ac:dyDescent="0.2">
      <c r="B610" s="33"/>
      <c r="C610" s="80">
        <v>0.91790000000000005</v>
      </c>
      <c r="D610" s="80">
        <v>4293</v>
      </c>
      <c r="E610" s="80">
        <v>29</v>
      </c>
      <c r="F610" s="80">
        <v>4264</v>
      </c>
      <c r="G610" s="80">
        <v>58</v>
      </c>
      <c r="H610" s="80">
        <v>4322</v>
      </c>
      <c r="I610" s="80">
        <v>1.34197E-2</v>
      </c>
      <c r="J610" s="80">
        <v>1.34135E-2</v>
      </c>
      <c r="L610" s="83">
        <v>1</v>
      </c>
      <c r="M610" s="83">
        <v>609</v>
      </c>
      <c r="N610" s="85">
        <v>2.5817799999999999E-5</v>
      </c>
      <c r="O610" s="83">
        <v>609</v>
      </c>
      <c r="P610" s="85">
        <v>5.1635599999999997E-5</v>
      </c>
      <c r="Q610" s="83">
        <v>609</v>
      </c>
      <c r="R610" s="85">
        <v>8.4787500000000004E-8</v>
      </c>
      <c r="S610" s="85">
        <v>8.4791999999999996E-8</v>
      </c>
    </row>
    <row r="611" spans="2:19" x14ac:dyDescent="0.2">
      <c r="B611" s="33"/>
      <c r="C611" s="80">
        <v>0.91759999999999997</v>
      </c>
      <c r="D611" s="80">
        <v>4295</v>
      </c>
      <c r="E611" s="80">
        <v>29</v>
      </c>
      <c r="F611" s="80">
        <v>4266</v>
      </c>
      <c r="G611" s="80">
        <v>58</v>
      </c>
      <c r="H611" s="80">
        <v>4324</v>
      </c>
      <c r="I611" s="80">
        <v>1.34135E-2</v>
      </c>
      <c r="J611" s="80">
        <v>1.34135E-2</v>
      </c>
      <c r="L611" s="83">
        <v>1</v>
      </c>
      <c r="M611" s="83">
        <v>610</v>
      </c>
      <c r="N611" s="85">
        <v>2.58602E-5</v>
      </c>
      <c r="O611" s="83">
        <v>610</v>
      </c>
      <c r="P611" s="85">
        <v>5.17204E-5</v>
      </c>
      <c r="Q611" s="83">
        <v>610</v>
      </c>
      <c r="R611" s="85">
        <v>8.4787500000000004E-8</v>
      </c>
      <c r="S611" s="85">
        <v>8.4791999999999996E-8</v>
      </c>
    </row>
    <row r="612" spans="2:19" x14ac:dyDescent="0.2">
      <c r="B612" s="33"/>
      <c r="C612" s="80">
        <v>0.91739999999999999</v>
      </c>
      <c r="D612" s="80">
        <v>4296</v>
      </c>
      <c r="E612" s="80">
        <v>30</v>
      </c>
      <c r="F612" s="80">
        <v>4266</v>
      </c>
      <c r="G612" s="80">
        <v>60</v>
      </c>
      <c r="H612" s="80">
        <v>4326</v>
      </c>
      <c r="I612" s="80">
        <v>1.3869599999999999E-2</v>
      </c>
      <c r="J612" s="80">
        <v>1.3853600000000001E-2</v>
      </c>
      <c r="L612" s="83">
        <v>1</v>
      </c>
      <c r="M612" s="83">
        <v>611</v>
      </c>
      <c r="N612" s="85">
        <v>2.5902600000000002E-5</v>
      </c>
      <c r="O612" s="83">
        <v>611</v>
      </c>
      <c r="P612" s="85">
        <v>5.1805200000000003E-5</v>
      </c>
      <c r="Q612" s="83">
        <v>611</v>
      </c>
      <c r="R612" s="85">
        <v>8.4787599999999996E-8</v>
      </c>
      <c r="S612" s="85">
        <v>8.4791999999999996E-8</v>
      </c>
    </row>
    <row r="613" spans="2:19" x14ac:dyDescent="0.2">
      <c r="B613" s="33"/>
      <c r="C613" s="80">
        <v>0.91720000000000002</v>
      </c>
      <c r="D613" s="80">
        <v>4297</v>
      </c>
      <c r="E613" s="80">
        <v>30</v>
      </c>
      <c r="F613" s="80">
        <v>4267</v>
      </c>
      <c r="G613" s="80">
        <v>60</v>
      </c>
      <c r="H613" s="80">
        <v>4327</v>
      </c>
      <c r="I613" s="80">
        <v>1.3866399999999999E-2</v>
      </c>
      <c r="J613" s="80">
        <v>1.3853600000000001E-2</v>
      </c>
      <c r="L613" s="83">
        <v>1</v>
      </c>
      <c r="M613" s="83">
        <v>612</v>
      </c>
      <c r="N613" s="85">
        <v>2.5945E-5</v>
      </c>
      <c r="O613" s="83">
        <v>612</v>
      </c>
      <c r="P613" s="85">
        <v>5.189E-5</v>
      </c>
      <c r="Q613" s="83">
        <v>612</v>
      </c>
      <c r="R613" s="85">
        <v>8.4787599999999996E-8</v>
      </c>
      <c r="S613" s="85">
        <v>8.4791999999999996E-8</v>
      </c>
    </row>
    <row r="614" spans="2:19" x14ac:dyDescent="0.2">
      <c r="B614" s="33"/>
      <c r="C614" s="80">
        <v>0.91710000000000003</v>
      </c>
      <c r="D614" s="80">
        <v>4298</v>
      </c>
      <c r="E614" s="80">
        <v>30</v>
      </c>
      <c r="F614" s="80">
        <v>4268</v>
      </c>
      <c r="G614" s="80">
        <v>60</v>
      </c>
      <c r="H614" s="80">
        <v>4328</v>
      </c>
      <c r="I614" s="80">
        <v>1.3863199999999999E-2</v>
      </c>
      <c r="J614" s="80">
        <v>1.3853600000000001E-2</v>
      </c>
      <c r="L614" s="83">
        <v>1</v>
      </c>
      <c r="M614" s="83">
        <v>613</v>
      </c>
      <c r="N614" s="85">
        <v>2.5987400000000001E-5</v>
      </c>
      <c r="O614" s="83">
        <v>613</v>
      </c>
      <c r="P614" s="85">
        <v>5.1974800000000003E-5</v>
      </c>
      <c r="Q614" s="83">
        <v>613</v>
      </c>
      <c r="R614" s="85">
        <v>8.4787599999999996E-8</v>
      </c>
      <c r="S614" s="85">
        <v>8.4791999999999996E-8</v>
      </c>
    </row>
    <row r="615" spans="2:19" x14ac:dyDescent="0.2">
      <c r="B615" s="33"/>
      <c r="C615" s="80">
        <v>0.91669999999999996</v>
      </c>
      <c r="D615" s="80">
        <v>4301</v>
      </c>
      <c r="E615" s="80">
        <v>30</v>
      </c>
      <c r="F615" s="80">
        <v>4271</v>
      </c>
      <c r="G615" s="80">
        <v>60</v>
      </c>
      <c r="H615" s="80">
        <v>4331</v>
      </c>
      <c r="I615" s="80">
        <v>1.3853600000000001E-2</v>
      </c>
      <c r="J615" s="80">
        <v>1.3853600000000001E-2</v>
      </c>
      <c r="L615" s="83">
        <v>1</v>
      </c>
      <c r="M615" s="83">
        <v>614</v>
      </c>
      <c r="N615" s="85">
        <v>2.6029799999999999E-5</v>
      </c>
      <c r="O615" s="83">
        <v>614</v>
      </c>
      <c r="P615" s="85">
        <v>5.2059599999999999E-5</v>
      </c>
      <c r="Q615" s="83">
        <v>614</v>
      </c>
      <c r="R615" s="85">
        <v>8.4787599999999996E-8</v>
      </c>
      <c r="S615" s="85">
        <v>8.4791999999999996E-8</v>
      </c>
    </row>
    <row r="616" spans="2:19" x14ac:dyDescent="0.2">
      <c r="B616" s="33"/>
      <c r="C616" s="80">
        <v>0.91639999999999999</v>
      </c>
      <c r="D616" s="80">
        <v>4305</v>
      </c>
      <c r="E616" s="80">
        <v>31</v>
      </c>
      <c r="F616" s="80">
        <v>4274</v>
      </c>
      <c r="G616" s="80">
        <v>62</v>
      </c>
      <c r="H616" s="80">
        <v>4336</v>
      </c>
      <c r="I616" s="80">
        <v>1.42989E-2</v>
      </c>
      <c r="J616" s="80">
        <v>1.423E-2</v>
      </c>
      <c r="L616" s="83">
        <v>1</v>
      </c>
      <c r="M616" s="83">
        <v>615</v>
      </c>
      <c r="N616" s="85">
        <v>2.6072200000000001E-5</v>
      </c>
      <c r="O616" s="83">
        <v>615</v>
      </c>
      <c r="P616" s="85">
        <v>5.2144400000000002E-5</v>
      </c>
      <c r="Q616" s="83">
        <v>615</v>
      </c>
      <c r="R616" s="85">
        <v>8.4787599999999996E-8</v>
      </c>
      <c r="S616" s="85">
        <v>8.4791999999999996E-8</v>
      </c>
    </row>
    <row r="617" spans="2:19" x14ac:dyDescent="0.2">
      <c r="B617" s="33"/>
      <c r="C617" s="80">
        <v>0.91620000000000001</v>
      </c>
      <c r="D617" s="80">
        <v>4307</v>
      </c>
      <c r="E617" s="80">
        <v>31</v>
      </c>
      <c r="F617" s="80">
        <v>4276</v>
      </c>
      <c r="G617" s="80">
        <v>62</v>
      </c>
      <c r="H617" s="80">
        <v>4338</v>
      </c>
      <c r="I617" s="80">
        <v>1.4292300000000001E-2</v>
      </c>
      <c r="J617" s="80">
        <v>1.423E-2</v>
      </c>
      <c r="L617" s="83">
        <v>1</v>
      </c>
      <c r="M617" s="83">
        <v>616</v>
      </c>
      <c r="N617" s="85">
        <v>2.6114599999999999E-5</v>
      </c>
      <c r="O617" s="83">
        <v>616</v>
      </c>
      <c r="P617" s="85">
        <v>5.2229199999999998E-5</v>
      </c>
      <c r="Q617" s="83">
        <v>616</v>
      </c>
      <c r="R617" s="85">
        <v>8.4787599999999996E-8</v>
      </c>
      <c r="S617" s="85">
        <v>8.4791999999999996E-8</v>
      </c>
    </row>
    <row r="618" spans="2:19" x14ac:dyDescent="0.2">
      <c r="B618" s="33"/>
      <c r="C618" s="80">
        <v>0.91579999999999995</v>
      </c>
      <c r="D618" s="80">
        <v>4309</v>
      </c>
      <c r="E618" s="80">
        <v>31</v>
      </c>
      <c r="F618" s="80">
        <v>4278</v>
      </c>
      <c r="G618" s="80">
        <v>62</v>
      </c>
      <c r="H618" s="80">
        <v>4340</v>
      </c>
      <c r="I618" s="80">
        <v>1.42857E-2</v>
      </c>
      <c r="J618" s="80">
        <v>1.423E-2</v>
      </c>
      <c r="L618" s="83">
        <v>1</v>
      </c>
      <c r="M618" s="83">
        <v>617</v>
      </c>
      <c r="N618" s="85">
        <v>2.6157E-5</v>
      </c>
      <c r="O618" s="83">
        <v>617</v>
      </c>
      <c r="P618" s="85">
        <v>5.2314000000000001E-5</v>
      </c>
      <c r="Q618" s="83">
        <v>617</v>
      </c>
      <c r="R618" s="85">
        <v>8.4787599999999996E-8</v>
      </c>
      <c r="S618" s="85">
        <v>8.4791999999999996E-8</v>
      </c>
    </row>
    <row r="619" spans="2:19" x14ac:dyDescent="0.2">
      <c r="B619" s="33"/>
      <c r="C619" s="80">
        <v>0.91559999999999997</v>
      </c>
      <c r="D619" s="80">
        <v>4310</v>
      </c>
      <c r="E619" s="80">
        <v>31</v>
      </c>
      <c r="F619" s="80">
        <v>4279</v>
      </c>
      <c r="G619" s="80">
        <v>62</v>
      </c>
      <c r="H619" s="80">
        <v>4341</v>
      </c>
      <c r="I619" s="80">
        <v>1.4282400000000001E-2</v>
      </c>
      <c r="J619" s="80">
        <v>1.423E-2</v>
      </c>
      <c r="L619" s="83">
        <v>1</v>
      </c>
      <c r="M619" s="83">
        <v>618</v>
      </c>
      <c r="N619" s="85">
        <v>2.6199399999999999E-5</v>
      </c>
      <c r="O619" s="83">
        <v>618</v>
      </c>
      <c r="P619" s="85">
        <v>5.2398799999999997E-5</v>
      </c>
      <c r="Q619" s="83">
        <v>618</v>
      </c>
      <c r="R619" s="85">
        <v>8.4787599999999996E-8</v>
      </c>
      <c r="S619" s="85">
        <v>8.4791999999999996E-8</v>
      </c>
    </row>
    <row r="620" spans="2:19" x14ac:dyDescent="0.2">
      <c r="B620" s="33"/>
      <c r="C620" s="80">
        <v>0.9153</v>
      </c>
      <c r="D620" s="80">
        <v>4311</v>
      </c>
      <c r="E620" s="80">
        <v>31</v>
      </c>
      <c r="F620" s="80">
        <v>4280</v>
      </c>
      <c r="G620" s="80">
        <v>62</v>
      </c>
      <c r="H620" s="80">
        <v>4342</v>
      </c>
      <c r="I620" s="80">
        <v>1.4279099999999999E-2</v>
      </c>
      <c r="J620" s="80">
        <v>1.423E-2</v>
      </c>
      <c r="L620" s="83">
        <v>1</v>
      </c>
      <c r="M620" s="83">
        <v>619</v>
      </c>
      <c r="N620" s="85">
        <v>2.62418E-5</v>
      </c>
      <c r="O620" s="83">
        <v>619</v>
      </c>
      <c r="P620" s="85">
        <v>5.24835E-5</v>
      </c>
      <c r="Q620" s="83">
        <v>619</v>
      </c>
      <c r="R620" s="85">
        <v>8.4787599999999996E-8</v>
      </c>
      <c r="S620" s="85">
        <v>8.4791999999999996E-8</v>
      </c>
    </row>
    <row r="621" spans="2:19" x14ac:dyDescent="0.2">
      <c r="B621" s="33"/>
      <c r="C621" s="80">
        <v>0.91510000000000002</v>
      </c>
      <c r="D621" s="80">
        <v>4313</v>
      </c>
      <c r="E621" s="80">
        <v>31</v>
      </c>
      <c r="F621" s="80">
        <v>4282</v>
      </c>
      <c r="G621" s="80">
        <v>62</v>
      </c>
      <c r="H621" s="80">
        <v>4344</v>
      </c>
      <c r="I621" s="80">
        <v>1.42726E-2</v>
      </c>
      <c r="J621" s="80">
        <v>1.423E-2</v>
      </c>
      <c r="L621" s="83">
        <v>1</v>
      </c>
      <c r="M621" s="83">
        <v>620</v>
      </c>
      <c r="N621" s="85">
        <v>2.6284200000000002E-5</v>
      </c>
      <c r="O621" s="83">
        <v>620</v>
      </c>
      <c r="P621" s="85">
        <v>5.2568300000000003E-5</v>
      </c>
      <c r="Q621" s="83">
        <v>620</v>
      </c>
      <c r="R621" s="85">
        <v>8.4787599999999996E-8</v>
      </c>
      <c r="S621" s="85">
        <v>8.4791999999999996E-8</v>
      </c>
    </row>
    <row r="622" spans="2:19" x14ac:dyDescent="0.2">
      <c r="B622" s="33"/>
      <c r="C622" s="80">
        <v>0.91500000000000004</v>
      </c>
      <c r="D622" s="80">
        <v>4314</v>
      </c>
      <c r="E622" s="80">
        <v>31</v>
      </c>
      <c r="F622" s="80">
        <v>4283</v>
      </c>
      <c r="G622" s="80">
        <v>62</v>
      </c>
      <c r="H622" s="80">
        <v>4345</v>
      </c>
      <c r="I622" s="80">
        <v>1.42693E-2</v>
      </c>
      <c r="J622" s="80">
        <v>1.423E-2</v>
      </c>
      <c r="L622" s="83">
        <v>1</v>
      </c>
      <c r="M622" s="83">
        <v>621</v>
      </c>
      <c r="N622" s="85">
        <v>2.63266E-5</v>
      </c>
      <c r="O622" s="83">
        <v>621</v>
      </c>
      <c r="P622" s="85">
        <v>5.2653099999999999E-5</v>
      </c>
      <c r="Q622" s="83">
        <v>621</v>
      </c>
      <c r="R622" s="85">
        <v>8.4787700000000002E-8</v>
      </c>
      <c r="S622" s="85">
        <v>8.4791999999999996E-8</v>
      </c>
    </row>
    <row r="623" spans="2:19" x14ac:dyDescent="0.2">
      <c r="B623" s="33"/>
      <c r="C623" s="80">
        <v>0.91490000000000005</v>
      </c>
      <c r="D623" s="80">
        <v>4315</v>
      </c>
      <c r="E623" s="80">
        <v>31</v>
      </c>
      <c r="F623" s="80">
        <v>4284</v>
      </c>
      <c r="G623" s="80">
        <v>62</v>
      </c>
      <c r="H623" s="80">
        <v>4346</v>
      </c>
      <c r="I623" s="80">
        <v>1.4265999999999999E-2</v>
      </c>
      <c r="J623" s="80">
        <v>1.423E-2</v>
      </c>
      <c r="L623" s="83">
        <v>1</v>
      </c>
      <c r="M623" s="83">
        <v>622</v>
      </c>
      <c r="N623" s="85">
        <v>2.6369000000000001E-5</v>
      </c>
      <c r="O623" s="83">
        <v>622</v>
      </c>
      <c r="P623" s="85">
        <v>5.2737900000000002E-5</v>
      </c>
      <c r="Q623" s="83">
        <v>622</v>
      </c>
      <c r="R623" s="85">
        <v>8.4787700000000002E-8</v>
      </c>
      <c r="S623" s="85">
        <v>8.4791999999999996E-8</v>
      </c>
    </row>
    <row r="624" spans="2:19" x14ac:dyDescent="0.2">
      <c r="B624" s="33"/>
      <c r="C624" s="80">
        <v>0.91479999999999995</v>
      </c>
      <c r="D624" s="80">
        <v>4318</v>
      </c>
      <c r="E624" s="80">
        <v>31</v>
      </c>
      <c r="F624" s="80">
        <v>4287</v>
      </c>
      <c r="G624" s="80">
        <v>62</v>
      </c>
      <c r="H624" s="80">
        <v>4349</v>
      </c>
      <c r="I624" s="80">
        <v>1.42562E-2</v>
      </c>
      <c r="J624" s="80">
        <v>1.423E-2</v>
      </c>
      <c r="L624" s="83">
        <v>1</v>
      </c>
      <c r="M624" s="83">
        <v>623</v>
      </c>
      <c r="N624" s="85">
        <v>2.6411399999999999E-5</v>
      </c>
      <c r="O624" s="83">
        <v>623</v>
      </c>
      <c r="P624" s="85">
        <v>5.2822699999999998E-5</v>
      </c>
      <c r="Q624" s="83">
        <v>623</v>
      </c>
      <c r="R624" s="85">
        <v>8.4787700000000002E-8</v>
      </c>
      <c r="S624" s="85">
        <v>8.4791999999999996E-8</v>
      </c>
    </row>
    <row r="625" spans="2:19" x14ac:dyDescent="0.2">
      <c r="B625" s="33"/>
      <c r="C625" s="80">
        <v>0.91439999999999999</v>
      </c>
      <c r="D625" s="80">
        <v>4319</v>
      </c>
      <c r="E625" s="80">
        <v>31</v>
      </c>
      <c r="F625" s="80">
        <v>4288</v>
      </c>
      <c r="G625" s="80">
        <v>62</v>
      </c>
      <c r="H625" s="80">
        <v>4350</v>
      </c>
      <c r="I625" s="80">
        <v>1.4252900000000001E-2</v>
      </c>
      <c r="J625" s="80">
        <v>1.423E-2</v>
      </c>
      <c r="L625" s="83">
        <v>1</v>
      </c>
      <c r="M625" s="83">
        <v>624</v>
      </c>
      <c r="N625" s="85">
        <v>2.6453800000000001E-5</v>
      </c>
      <c r="O625" s="83">
        <v>624</v>
      </c>
      <c r="P625" s="85">
        <v>5.2907500000000001E-5</v>
      </c>
      <c r="Q625" s="83">
        <v>624</v>
      </c>
      <c r="R625" s="85">
        <v>8.4787700000000002E-8</v>
      </c>
      <c r="S625" s="85">
        <v>8.4791999999999996E-8</v>
      </c>
    </row>
    <row r="626" spans="2:19" x14ac:dyDescent="0.2">
      <c r="B626" s="33"/>
      <c r="C626" s="80">
        <v>0.91410000000000002</v>
      </c>
      <c r="D626" s="80">
        <v>4320</v>
      </c>
      <c r="E626" s="80">
        <v>31</v>
      </c>
      <c r="F626" s="80">
        <v>4289</v>
      </c>
      <c r="G626" s="80">
        <v>62</v>
      </c>
      <c r="H626" s="80">
        <v>4351</v>
      </c>
      <c r="I626" s="80">
        <v>1.4249599999999999E-2</v>
      </c>
      <c r="J626" s="80">
        <v>1.423E-2</v>
      </c>
      <c r="L626" s="83">
        <v>1</v>
      </c>
      <c r="M626" s="83">
        <v>625</v>
      </c>
      <c r="N626" s="85">
        <v>2.6496199999999999E-5</v>
      </c>
      <c r="O626" s="83">
        <v>625</v>
      </c>
      <c r="P626" s="85">
        <v>5.2992299999999997E-5</v>
      </c>
      <c r="Q626" s="83">
        <v>625</v>
      </c>
      <c r="R626" s="85">
        <v>8.4787700000000002E-8</v>
      </c>
      <c r="S626" s="85">
        <v>8.4791999999999996E-8</v>
      </c>
    </row>
    <row r="627" spans="2:19" x14ac:dyDescent="0.2">
      <c r="B627" s="33"/>
      <c r="C627" s="80">
        <v>0.91400000000000003</v>
      </c>
      <c r="D627" s="80">
        <v>4321</v>
      </c>
      <c r="E627" s="80">
        <v>31</v>
      </c>
      <c r="F627" s="80">
        <v>4290</v>
      </c>
      <c r="G627" s="80">
        <v>62</v>
      </c>
      <c r="H627" s="80">
        <v>4352</v>
      </c>
      <c r="I627" s="80">
        <v>1.42463E-2</v>
      </c>
      <c r="J627" s="80">
        <v>1.423E-2</v>
      </c>
      <c r="L627" s="83">
        <v>1</v>
      </c>
      <c r="M627" s="83">
        <v>626</v>
      </c>
      <c r="N627" s="85">
        <v>2.65386E-5</v>
      </c>
      <c r="O627" s="83">
        <v>626</v>
      </c>
      <c r="P627" s="85">
        <v>5.30771E-5</v>
      </c>
      <c r="Q627" s="83">
        <v>626</v>
      </c>
      <c r="R627" s="85">
        <v>8.4787700000000002E-8</v>
      </c>
      <c r="S627" s="85">
        <v>8.4791999999999996E-8</v>
      </c>
    </row>
    <row r="628" spans="2:19" x14ac:dyDescent="0.2">
      <c r="B628" s="33"/>
      <c r="C628" s="80">
        <v>0.91390000000000005</v>
      </c>
      <c r="D628" s="80">
        <v>4322</v>
      </c>
      <c r="E628" s="80">
        <v>31</v>
      </c>
      <c r="F628" s="80">
        <v>4291</v>
      </c>
      <c r="G628" s="80">
        <v>62</v>
      </c>
      <c r="H628" s="80">
        <v>4353</v>
      </c>
      <c r="I628" s="80">
        <v>1.42431E-2</v>
      </c>
      <c r="J628" s="80">
        <v>1.423E-2</v>
      </c>
      <c r="L628" s="83">
        <v>1</v>
      </c>
      <c r="M628" s="83">
        <v>627</v>
      </c>
      <c r="N628" s="85">
        <v>2.6580900000000002E-5</v>
      </c>
      <c r="O628" s="83">
        <v>627</v>
      </c>
      <c r="P628" s="85">
        <v>5.3161899999999997E-5</v>
      </c>
      <c r="Q628" s="83">
        <v>627</v>
      </c>
      <c r="R628" s="85">
        <v>8.4787700000000002E-8</v>
      </c>
      <c r="S628" s="85">
        <v>8.4791999999999996E-8</v>
      </c>
    </row>
    <row r="629" spans="2:19" x14ac:dyDescent="0.2">
      <c r="B629" s="33"/>
      <c r="C629" s="80">
        <v>0.91339999999999999</v>
      </c>
      <c r="D629" s="80">
        <v>4323</v>
      </c>
      <c r="E629" s="80">
        <v>31</v>
      </c>
      <c r="F629" s="80">
        <v>4292</v>
      </c>
      <c r="G629" s="80">
        <v>62</v>
      </c>
      <c r="H629" s="80">
        <v>4354</v>
      </c>
      <c r="I629" s="80">
        <v>1.42398E-2</v>
      </c>
      <c r="J629" s="80">
        <v>1.423E-2</v>
      </c>
      <c r="L629" s="83">
        <v>1</v>
      </c>
      <c r="M629" s="83">
        <v>628</v>
      </c>
      <c r="N629" s="85">
        <v>2.66233E-5</v>
      </c>
      <c r="O629" s="83">
        <v>628</v>
      </c>
      <c r="P629" s="85">
        <v>5.32467E-5</v>
      </c>
      <c r="Q629" s="83">
        <v>628</v>
      </c>
      <c r="R629" s="85">
        <v>8.4787700000000002E-8</v>
      </c>
      <c r="S629" s="85">
        <v>8.4791999999999996E-8</v>
      </c>
    </row>
    <row r="630" spans="2:19" x14ac:dyDescent="0.2">
      <c r="B630" s="33"/>
      <c r="C630" s="80">
        <v>0.9133</v>
      </c>
      <c r="D630" s="80">
        <v>4326</v>
      </c>
      <c r="E630" s="80">
        <v>31</v>
      </c>
      <c r="F630" s="80">
        <v>4295</v>
      </c>
      <c r="G630" s="80">
        <v>62</v>
      </c>
      <c r="H630" s="80">
        <v>4357</v>
      </c>
      <c r="I630" s="80">
        <v>1.423E-2</v>
      </c>
      <c r="J630" s="80">
        <v>1.423E-2</v>
      </c>
      <c r="L630" s="83">
        <v>1</v>
      </c>
      <c r="M630" s="83">
        <v>629</v>
      </c>
      <c r="N630" s="85">
        <v>2.6665700000000001E-5</v>
      </c>
      <c r="O630" s="83">
        <v>629</v>
      </c>
      <c r="P630" s="85">
        <v>5.3331500000000003E-5</v>
      </c>
      <c r="Q630" s="83">
        <v>629</v>
      </c>
      <c r="R630" s="85">
        <v>8.4787700000000002E-8</v>
      </c>
      <c r="S630" s="85">
        <v>8.4791999999999996E-8</v>
      </c>
    </row>
    <row r="631" spans="2:19" x14ac:dyDescent="0.2">
      <c r="B631" s="33"/>
      <c r="C631" s="80">
        <v>0.91279999999999994</v>
      </c>
      <c r="D631" s="80">
        <v>4326</v>
      </c>
      <c r="E631" s="80">
        <v>32</v>
      </c>
      <c r="F631" s="80">
        <v>4294</v>
      </c>
      <c r="G631" s="80">
        <v>64</v>
      </c>
      <c r="H631" s="80">
        <v>4358</v>
      </c>
      <c r="I631" s="80">
        <v>1.46856E-2</v>
      </c>
      <c r="J631" s="80">
        <v>1.4675499999999999E-2</v>
      </c>
      <c r="L631" s="83">
        <v>1</v>
      </c>
      <c r="M631" s="83">
        <v>630</v>
      </c>
      <c r="N631" s="85">
        <v>2.6708099999999999E-5</v>
      </c>
      <c r="O631" s="83">
        <v>630</v>
      </c>
      <c r="P631" s="85">
        <v>5.3416299999999999E-5</v>
      </c>
      <c r="Q631" s="83">
        <v>630</v>
      </c>
      <c r="R631" s="85">
        <v>8.4787700000000002E-8</v>
      </c>
      <c r="S631" s="85">
        <v>8.4791999999999996E-8</v>
      </c>
    </row>
    <row r="632" spans="2:19" x14ac:dyDescent="0.2">
      <c r="B632" s="33"/>
      <c r="C632" s="80">
        <v>0.91259999999999997</v>
      </c>
      <c r="D632" s="80">
        <v>4327</v>
      </c>
      <c r="E632" s="80">
        <v>32</v>
      </c>
      <c r="F632" s="80">
        <v>4295</v>
      </c>
      <c r="G632" s="80">
        <v>64</v>
      </c>
      <c r="H632" s="80">
        <v>4359</v>
      </c>
      <c r="I632" s="80">
        <v>1.4682300000000001E-2</v>
      </c>
      <c r="J632" s="80">
        <v>1.4675499999999999E-2</v>
      </c>
      <c r="L632" s="83">
        <v>1</v>
      </c>
      <c r="M632" s="83">
        <v>631</v>
      </c>
      <c r="N632" s="85">
        <v>2.6750500000000001E-5</v>
      </c>
      <c r="O632" s="83">
        <v>631</v>
      </c>
      <c r="P632" s="85">
        <v>5.3501100000000002E-5</v>
      </c>
      <c r="Q632" s="83">
        <v>631</v>
      </c>
      <c r="R632" s="85">
        <v>8.4787799999999994E-8</v>
      </c>
      <c r="S632" s="85">
        <v>8.4791999999999996E-8</v>
      </c>
    </row>
    <row r="633" spans="2:19" x14ac:dyDescent="0.2">
      <c r="B633" s="33"/>
      <c r="C633" s="80">
        <v>0.91249999999999998</v>
      </c>
      <c r="D633" s="80">
        <v>4328</v>
      </c>
      <c r="E633" s="80">
        <v>32</v>
      </c>
      <c r="F633" s="80">
        <v>4296</v>
      </c>
      <c r="G633" s="80">
        <v>64</v>
      </c>
      <c r="H633" s="80">
        <v>4360</v>
      </c>
      <c r="I633" s="80">
        <v>1.46789E-2</v>
      </c>
      <c r="J633" s="80">
        <v>1.4675499999999999E-2</v>
      </c>
      <c r="L633" s="83">
        <v>1</v>
      </c>
      <c r="M633" s="83">
        <v>632</v>
      </c>
      <c r="N633" s="85">
        <v>2.6792899999999999E-5</v>
      </c>
      <c r="O633" s="83">
        <v>632</v>
      </c>
      <c r="P633" s="85">
        <v>5.3585899999999998E-5</v>
      </c>
      <c r="Q633" s="83">
        <v>632</v>
      </c>
      <c r="R633" s="85">
        <v>8.4787799999999994E-8</v>
      </c>
      <c r="S633" s="85">
        <v>8.4791999999999996E-8</v>
      </c>
    </row>
    <row r="634" spans="2:19" x14ac:dyDescent="0.2">
      <c r="B634" s="33"/>
      <c r="C634" s="80">
        <v>0.91239999999999999</v>
      </c>
      <c r="D634" s="80">
        <v>4329</v>
      </c>
      <c r="E634" s="80">
        <v>32</v>
      </c>
      <c r="F634" s="80">
        <v>4297</v>
      </c>
      <c r="G634" s="80">
        <v>64</v>
      </c>
      <c r="H634" s="80">
        <v>4361</v>
      </c>
      <c r="I634" s="80">
        <v>1.4675499999999999E-2</v>
      </c>
      <c r="J634" s="80">
        <v>1.4675499999999999E-2</v>
      </c>
      <c r="L634" s="83">
        <v>1</v>
      </c>
      <c r="M634" s="83">
        <v>633</v>
      </c>
      <c r="N634" s="85">
        <v>2.68353E-5</v>
      </c>
      <c r="O634" s="83">
        <v>633</v>
      </c>
      <c r="P634" s="85">
        <v>5.3670700000000001E-5</v>
      </c>
      <c r="Q634" s="83">
        <v>633</v>
      </c>
      <c r="R634" s="85">
        <v>8.4787799999999994E-8</v>
      </c>
      <c r="S634" s="85">
        <v>8.4791999999999996E-8</v>
      </c>
    </row>
    <row r="635" spans="2:19" x14ac:dyDescent="0.2">
      <c r="B635" s="33"/>
      <c r="C635" s="80">
        <v>0.91220000000000001</v>
      </c>
      <c r="D635" s="80">
        <v>4329</v>
      </c>
      <c r="E635" s="80">
        <v>33</v>
      </c>
      <c r="F635" s="80">
        <v>4296</v>
      </c>
      <c r="G635" s="80">
        <v>66</v>
      </c>
      <c r="H635" s="80">
        <v>4362</v>
      </c>
      <c r="I635" s="80">
        <v>1.51307E-2</v>
      </c>
      <c r="J635" s="80">
        <v>1.51203E-2</v>
      </c>
      <c r="L635" s="83">
        <v>1</v>
      </c>
      <c r="M635" s="83">
        <v>634</v>
      </c>
      <c r="N635" s="85">
        <v>2.6877699999999998E-5</v>
      </c>
      <c r="O635" s="83">
        <v>634</v>
      </c>
      <c r="P635" s="85">
        <v>5.3755499999999997E-5</v>
      </c>
      <c r="Q635" s="83">
        <v>634</v>
      </c>
      <c r="R635" s="85">
        <v>8.4787799999999994E-8</v>
      </c>
      <c r="S635" s="85">
        <v>8.4791999999999996E-8</v>
      </c>
    </row>
    <row r="636" spans="2:19" x14ac:dyDescent="0.2">
      <c r="B636" s="33"/>
      <c r="C636" s="80">
        <v>0.91200000000000003</v>
      </c>
      <c r="D636" s="80">
        <v>4332</v>
      </c>
      <c r="E636" s="80">
        <v>33</v>
      </c>
      <c r="F636" s="80">
        <v>4299</v>
      </c>
      <c r="G636" s="80">
        <v>66</v>
      </c>
      <c r="H636" s="80">
        <v>4365</v>
      </c>
      <c r="I636" s="80">
        <v>1.51203E-2</v>
      </c>
      <c r="J636" s="80">
        <v>1.51203E-2</v>
      </c>
      <c r="L636" s="83">
        <v>1</v>
      </c>
      <c r="M636" s="83">
        <v>635</v>
      </c>
      <c r="N636" s="85">
        <v>2.69201E-5</v>
      </c>
      <c r="O636" s="83">
        <v>635</v>
      </c>
      <c r="P636" s="85">
        <v>5.38403E-5</v>
      </c>
      <c r="Q636" s="83">
        <v>635</v>
      </c>
      <c r="R636" s="85">
        <v>8.4787799999999994E-8</v>
      </c>
      <c r="S636" s="85">
        <v>8.4791999999999996E-8</v>
      </c>
    </row>
    <row r="637" spans="2:19" x14ac:dyDescent="0.2">
      <c r="B637" s="33"/>
      <c r="C637" s="80">
        <v>0.91190000000000004</v>
      </c>
      <c r="D637" s="80">
        <v>4334</v>
      </c>
      <c r="E637" s="80">
        <v>34</v>
      </c>
      <c r="F637" s="80">
        <v>4300</v>
      </c>
      <c r="G637" s="80">
        <v>68</v>
      </c>
      <c r="H637" s="80">
        <v>4368</v>
      </c>
      <c r="I637" s="80">
        <v>1.55678E-2</v>
      </c>
      <c r="J637" s="80">
        <v>1.54933E-2</v>
      </c>
      <c r="L637" s="83">
        <v>1</v>
      </c>
      <c r="M637" s="83">
        <v>636</v>
      </c>
      <c r="N637" s="85">
        <v>2.6962500000000001E-5</v>
      </c>
      <c r="O637" s="83">
        <v>636</v>
      </c>
      <c r="P637" s="85">
        <v>5.3925000000000003E-5</v>
      </c>
      <c r="Q637" s="83">
        <v>636</v>
      </c>
      <c r="R637" s="85">
        <v>8.4787799999999994E-8</v>
      </c>
      <c r="S637" s="85">
        <v>8.4791999999999996E-8</v>
      </c>
    </row>
    <row r="638" spans="2:19" x14ac:dyDescent="0.2">
      <c r="B638" s="33"/>
      <c r="C638" s="80">
        <v>0.91159999999999997</v>
      </c>
      <c r="D638" s="80">
        <v>4335</v>
      </c>
      <c r="E638" s="80">
        <v>34</v>
      </c>
      <c r="F638" s="80">
        <v>4301</v>
      </c>
      <c r="G638" s="80">
        <v>68</v>
      </c>
      <c r="H638" s="80">
        <v>4369</v>
      </c>
      <c r="I638" s="80">
        <v>1.55642E-2</v>
      </c>
      <c r="J638" s="80">
        <v>1.54933E-2</v>
      </c>
      <c r="L638" s="83">
        <v>1</v>
      </c>
      <c r="M638" s="83">
        <v>637</v>
      </c>
      <c r="N638" s="85">
        <v>2.70049E-5</v>
      </c>
      <c r="O638" s="83">
        <v>637</v>
      </c>
      <c r="P638" s="85">
        <v>5.4009799999999999E-5</v>
      </c>
      <c r="Q638" s="83">
        <v>637</v>
      </c>
      <c r="R638" s="85">
        <v>8.4787799999999994E-8</v>
      </c>
      <c r="S638" s="85">
        <v>8.4791999999999996E-8</v>
      </c>
    </row>
    <row r="639" spans="2:19" x14ac:dyDescent="0.2">
      <c r="B639" s="33"/>
      <c r="C639" s="80">
        <v>0.91149999999999998</v>
      </c>
      <c r="D639" s="80">
        <v>4336</v>
      </c>
      <c r="E639" s="80">
        <v>34</v>
      </c>
      <c r="F639" s="80">
        <v>4302</v>
      </c>
      <c r="G639" s="80">
        <v>68</v>
      </c>
      <c r="H639" s="80">
        <v>4370</v>
      </c>
      <c r="I639" s="80">
        <v>1.5560600000000001E-2</v>
      </c>
      <c r="J639" s="80">
        <v>1.54933E-2</v>
      </c>
      <c r="L639" s="83">
        <v>1</v>
      </c>
      <c r="M639" s="83">
        <v>638</v>
      </c>
      <c r="N639" s="85">
        <v>2.7047300000000001E-5</v>
      </c>
      <c r="O639" s="83">
        <v>638</v>
      </c>
      <c r="P639" s="85">
        <v>5.4094600000000002E-5</v>
      </c>
      <c r="Q639" s="83">
        <v>638</v>
      </c>
      <c r="R639" s="85">
        <v>8.4787799999999994E-8</v>
      </c>
      <c r="S639" s="85">
        <v>8.4791999999999996E-8</v>
      </c>
    </row>
    <row r="640" spans="2:19" x14ac:dyDescent="0.2">
      <c r="B640" s="33"/>
      <c r="C640" s="80">
        <v>0.91139999999999999</v>
      </c>
      <c r="D640" s="80">
        <v>4337</v>
      </c>
      <c r="E640" s="80">
        <v>34</v>
      </c>
      <c r="F640" s="80">
        <v>4303</v>
      </c>
      <c r="G640" s="80">
        <v>68</v>
      </c>
      <c r="H640" s="80">
        <v>4371</v>
      </c>
      <c r="I640" s="80">
        <v>1.5557100000000001E-2</v>
      </c>
      <c r="J640" s="80">
        <v>1.54933E-2</v>
      </c>
      <c r="L640" s="83">
        <v>1</v>
      </c>
      <c r="M640" s="83">
        <v>639</v>
      </c>
      <c r="N640" s="85">
        <v>2.7089699999999999E-5</v>
      </c>
      <c r="O640" s="83">
        <v>639</v>
      </c>
      <c r="P640" s="85">
        <v>5.4179399999999998E-5</v>
      </c>
      <c r="Q640" s="83">
        <v>639</v>
      </c>
      <c r="R640" s="85">
        <v>8.4787799999999994E-8</v>
      </c>
      <c r="S640" s="85">
        <v>8.4791999999999996E-8</v>
      </c>
    </row>
    <row r="641" spans="2:19" x14ac:dyDescent="0.2">
      <c r="B641" s="33"/>
      <c r="C641" s="80">
        <v>0.91120000000000001</v>
      </c>
      <c r="D641" s="80">
        <v>4338</v>
      </c>
      <c r="E641" s="80">
        <v>34</v>
      </c>
      <c r="F641" s="80">
        <v>4304</v>
      </c>
      <c r="G641" s="80">
        <v>68</v>
      </c>
      <c r="H641" s="80">
        <v>4372</v>
      </c>
      <c r="I641" s="80">
        <v>1.55535E-2</v>
      </c>
      <c r="J641" s="80">
        <v>1.54933E-2</v>
      </c>
      <c r="L641" s="83">
        <v>1</v>
      </c>
      <c r="M641" s="83">
        <v>640</v>
      </c>
      <c r="N641" s="85">
        <v>2.7132100000000001E-5</v>
      </c>
      <c r="O641" s="83">
        <v>640</v>
      </c>
      <c r="P641" s="85">
        <v>5.4264200000000001E-5</v>
      </c>
      <c r="Q641" s="83">
        <v>640</v>
      </c>
      <c r="R641" s="85">
        <v>8.4787799999999994E-8</v>
      </c>
      <c r="S641" s="85">
        <v>8.4791999999999996E-8</v>
      </c>
    </row>
    <row r="642" spans="2:19" x14ac:dyDescent="0.2">
      <c r="B642" s="33"/>
      <c r="C642" s="80">
        <v>0.91100000000000003</v>
      </c>
      <c r="D642" s="80">
        <v>4340</v>
      </c>
      <c r="E642" s="80">
        <v>34</v>
      </c>
      <c r="F642" s="80">
        <v>4306</v>
      </c>
      <c r="G642" s="80">
        <v>68</v>
      </c>
      <c r="H642" s="80">
        <v>4374</v>
      </c>
      <c r="I642" s="80">
        <v>1.55464E-2</v>
      </c>
      <c r="J642" s="80">
        <v>1.54933E-2</v>
      </c>
      <c r="L642" s="83">
        <v>1</v>
      </c>
      <c r="M642" s="83">
        <v>641</v>
      </c>
      <c r="N642" s="85">
        <v>2.7174499999999999E-5</v>
      </c>
      <c r="O642" s="83">
        <v>641</v>
      </c>
      <c r="P642" s="85">
        <v>5.4348999999999998E-5</v>
      </c>
      <c r="Q642" s="83">
        <v>641</v>
      </c>
      <c r="R642" s="85">
        <v>8.4787899999999999E-8</v>
      </c>
      <c r="S642" s="85">
        <v>8.4791999999999996E-8</v>
      </c>
    </row>
    <row r="643" spans="2:19" x14ac:dyDescent="0.2">
      <c r="B643" s="33"/>
      <c r="C643" s="80">
        <v>0.91090000000000004</v>
      </c>
      <c r="D643" s="80">
        <v>4341</v>
      </c>
      <c r="E643" s="80">
        <v>34</v>
      </c>
      <c r="F643" s="80">
        <v>4307</v>
      </c>
      <c r="G643" s="80">
        <v>68</v>
      </c>
      <c r="H643" s="80">
        <v>4375</v>
      </c>
      <c r="I643" s="80">
        <v>1.55429E-2</v>
      </c>
      <c r="J643" s="80">
        <v>1.54933E-2</v>
      </c>
      <c r="L643" s="83">
        <v>1</v>
      </c>
      <c r="M643" s="83">
        <v>642</v>
      </c>
      <c r="N643" s="85">
        <v>2.72169E-5</v>
      </c>
      <c r="O643" s="83">
        <v>642</v>
      </c>
      <c r="P643" s="85">
        <v>5.4433800000000001E-5</v>
      </c>
      <c r="Q643" s="83">
        <v>642</v>
      </c>
      <c r="R643" s="85">
        <v>8.4787899999999999E-8</v>
      </c>
      <c r="S643" s="85">
        <v>8.4791999999999996E-8</v>
      </c>
    </row>
    <row r="644" spans="2:19" x14ac:dyDescent="0.2">
      <c r="B644" s="33"/>
      <c r="C644" s="80">
        <v>0.91049999999999998</v>
      </c>
      <c r="D644" s="80">
        <v>4342</v>
      </c>
      <c r="E644" s="80">
        <v>34</v>
      </c>
      <c r="F644" s="80">
        <v>4308</v>
      </c>
      <c r="G644" s="80">
        <v>68</v>
      </c>
      <c r="H644" s="80">
        <v>4376</v>
      </c>
      <c r="I644" s="80">
        <v>1.5539300000000001E-2</v>
      </c>
      <c r="J644" s="80">
        <v>1.54933E-2</v>
      </c>
      <c r="L644" s="83">
        <v>1</v>
      </c>
      <c r="M644" s="83">
        <v>643</v>
      </c>
      <c r="N644" s="85">
        <v>2.7259299999999998E-5</v>
      </c>
      <c r="O644" s="83">
        <v>643</v>
      </c>
      <c r="P644" s="85">
        <v>5.4518599999999997E-5</v>
      </c>
      <c r="Q644" s="83">
        <v>643</v>
      </c>
      <c r="R644" s="85">
        <v>8.4787899999999999E-8</v>
      </c>
      <c r="S644" s="85">
        <v>8.4791999999999996E-8</v>
      </c>
    </row>
    <row r="645" spans="2:19" x14ac:dyDescent="0.2">
      <c r="B645" s="33"/>
      <c r="C645" s="80">
        <v>0.91039999999999999</v>
      </c>
      <c r="D645" s="80">
        <v>4343</v>
      </c>
      <c r="E645" s="80">
        <v>34</v>
      </c>
      <c r="F645" s="80">
        <v>4309</v>
      </c>
      <c r="G645" s="80">
        <v>68</v>
      </c>
      <c r="H645" s="80">
        <v>4377</v>
      </c>
      <c r="I645" s="80">
        <v>1.5535800000000001E-2</v>
      </c>
      <c r="J645" s="80">
        <v>1.54933E-2</v>
      </c>
      <c r="L645" s="83">
        <v>1</v>
      </c>
      <c r="M645" s="83">
        <v>644</v>
      </c>
      <c r="N645" s="85">
        <v>2.73017E-5</v>
      </c>
      <c r="O645" s="83">
        <v>644</v>
      </c>
      <c r="P645" s="85">
        <v>5.46034E-5</v>
      </c>
      <c r="Q645" s="83">
        <v>644</v>
      </c>
      <c r="R645" s="85">
        <v>8.4787899999999999E-8</v>
      </c>
      <c r="S645" s="85">
        <v>8.4791999999999996E-8</v>
      </c>
    </row>
    <row r="646" spans="2:19" x14ac:dyDescent="0.2">
      <c r="B646" s="33"/>
      <c r="C646" s="80">
        <v>0.91020000000000001</v>
      </c>
      <c r="D646" s="80">
        <v>4344</v>
      </c>
      <c r="E646" s="80">
        <v>34</v>
      </c>
      <c r="F646" s="80">
        <v>4310</v>
      </c>
      <c r="G646" s="80">
        <v>68</v>
      </c>
      <c r="H646" s="80">
        <v>4378</v>
      </c>
      <c r="I646" s="80">
        <v>1.5532199999999999E-2</v>
      </c>
      <c r="J646" s="80">
        <v>1.54933E-2</v>
      </c>
      <c r="L646" s="83">
        <v>1</v>
      </c>
      <c r="M646" s="83">
        <v>645</v>
      </c>
      <c r="N646" s="85">
        <v>2.7344100000000001E-5</v>
      </c>
      <c r="O646" s="83">
        <v>645</v>
      </c>
      <c r="P646" s="85">
        <v>5.4688200000000003E-5</v>
      </c>
      <c r="Q646" s="83">
        <v>645</v>
      </c>
      <c r="R646" s="85">
        <v>8.4787899999999999E-8</v>
      </c>
      <c r="S646" s="85">
        <v>8.4791999999999996E-8</v>
      </c>
    </row>
    <row r="647" spans="2:19" x14ac:dyDescent="0.2">
      <c r="B647" s="33"/>
      <c r="C647" s="80">
        <v>0.91010000000000002</v>
      </c>
      <c r="D647" s="80">
        <v>4347</v>
      </c>
      <c r="E647" s="80">
        <v>34</v>
      </c>
      <c r="F647" s="80">
        <v>4313</v>
      </c>
      <c r="G647" s="80">
        <v>68</v>
      </c>
      <c r="H647" s="80">
        <v>4381</v>
      </c>
      <c r="I647" s="80">
        <v>1.55216E-2</v>
      </c>
      <c r="J647" s="80">
        <v>1.54933E-2</v>
      </c>
      <c r="L647" s="83">
        <v>1</v>
      </c>
      <c r="M647" s="83">
        <v>646</v>
      </c>
      <c r="N647" s="85">
        <v>2.7386499999999999E-5</v>
      </c>
      <c r="O647" s="83">
        <v>646</v>
      </c>
      <c r="P647" s="85">
        <v>5.4772999999999999E-5</v>
      </c>
      <c r="Q647" s="83">
        <v>646</v>
      </c>
      <c r="R647" s="85">
        <v>8.4787899999999999E-8</v>
      </c>
      <c r="S647" s="85">
        <v>8.4791999999999996E-8</v>
      </c>
    </row>
    <row r="648" spans="2:19" x14ac:dyDescent="0.2">
      <c r="B648" s="33"/>
      <c r="C648" s="80">
        <v>0.91</v>
      </c>
      <c r="D648" s="80">
        <v>4349</v>
      </c>
      <c r="E648" s="80">
        <v>34</v>
      </c>
      <c r="F648" s="80">
        <v>4315</v>
      </c>
      <c r="G648" s="80">
        <v>68</v>
      </c>
      <c r="H648" s="80">
        <v>4383</v>
      </c>
      <c r="I648" s="80">
        <v>1.5514500000000001E-2</v>
      </c>
      <c r="J648" s="80">
        <v>1.54933E-2</v>
      </c>
      <c r="L648" s="83">
        <v>1</v>
      </c>
      <c r="M648" s="83">
        <v>647</v>
      </c>
      <c r="N648" s="85">
        <v>2.7428900000000001E-5</v>
      </c>
      <c r="O648" s="83">
        <v>647</v>
      </c>
      <c r="P648" s="85">
        <v>5.4857800000000002E-5</v>
      </c>
      <c r="Q648" s="83">
        <v>647</v>
      </c>
      <c r="R648" s="85">
        <v>8.4787899999999999E-8</v>
      </c>
      <c r="S648" s="85">
        <v>8.4791999999999996E-8</v>
      </c>
    </row>
    <row r="649" spans="2:19" x14ac:dyDescent="0.2">
      <c r="B649" s="33"/>
      <c r="C649" s="80">
        <v>0.90990000000000004</v>
      </c>
      <c r="D649" s="80">
        <v>4350</v>
      </c>
      <c r="E649" s="80">
        <v>34</v>
      </c>
      <c r="F649" s="80">
        <v>4316</v>
      </c>
      <c r="G649" s="80">
        <v>68</v>
      </c>
      <c r="H649" s="80">
        <v>4384</v>
      </c>
      <c r="I649" s="80">
        <v>1.5510899999999999E-2</v>
      </c>
      <c r="J649" s="80">
        <v>1.54933E-2</v>
      </c>
      <c r="L649" s="83">
        <v>1</v>
      </c>
      <c r="M649" s="83">
        <v>648</v>
      </c>
      <c r="N649" s="85">
        <v>2.7471299999999999E-5</v>
      </c>
      <c r="O649" s="83">
        <v>648</v>
      </c>
      <c r="P649" s="85">
        <v>5.4942599999999998E-5</v>
      </c>
      <c r="Q649" s="83">
        <v>648</v>
      </c>
      <c r="R649" s="85">
        <v>8.4787899999999999E-8</v>
      </c>
      <c r="S649" s="85">
        <v>8.4791999999999996E-8</v>
      </c>
    </row>
    <row r="650" spans="2:19" x14ac:dyDescent="0.2">
      <c r="B650" s="33"/>
      <c r="C650" s="80">
        <v>0.90980000000000005</v>
      </c>
      <c r="D650" s="80">
        <v>4354</v>
      </c>
      <c r="E650" s="80">
        <v>34</v>
      </c>
      <c r="F650" s="80">
        <v>4320</v>
      </c>
      <c r="G650" s="80">
        <v>68</v>
      </c>
      <c r="H650" s="80">
        <v>4388</v>
      </c>
      <c r="I650" s="80">
        <v>1.54968E-2</v>
      </c>
      <c r="J650" s="80">
        <v>1.54933E-2</v>
      </c>
      <c r="L650" s="83">
        <v>1</v>
      </c>
      <c r="M650" s="83">
        <v>649</v>
      </c>
      <c r="N650" s="85">
        <v>2.7513700000000001E-5</v>
      </c>
      <c r="O650" s="83">
        <v>649</v>
      </c>
      <c r="P650" s="85">
        <v>5.5027400000000001E-5</v>
      </c>
      <c r="Q650" s="83">
        <v>649</v>
      </c>
      <c r="R650" s="85">
        <v>8.4787899999999999E-8</v>
      </c>
      <c r="S650" s="85">
        <v>8.4791999999999996E-8</v>
      </c>
    </row>
    <row r="651" spans="2:19" x14ac:dyDescent="0.2">
      <c r="B651" s="33"/>
      <c r="C651" s="80">
        <v>0.90949999999999998</v>
      </c>
      <c r="D651" s="80">
        <v>4355</v>
      </c>
      <c r="E651" s="80">
        <v>34</v>
      </c>
      <c r="F651" s="80">
        <v>4321</v>
      </c>
      <c r="G651" s="80">
        <v>68</v>
      </c>
      <c r="H651" s="80">
        <v>4389</v>
      </c>
      <c r="I651" s="80">
        <v>1.54933E-2</v>
      </c>
      <c r="J651" s="80">
        <v>1.54933E-2</v>
      </c>
      <c r="L651" s="83">
        <v>1</v>
      </c>
      <c r="M651" s="83">
        <v>650</v>
      </c>
      <c r="N651" s="85">
        <v>2.7556099999999999E-5</v>
      </c>
      <c r="O651" s="83">
        <v>650</v>
      </c>
      <c r="P651" s="85">
        <v>5.5112199999999997E-5</v>
      </c>
      <c r="Q651" s="83">
        <v>650</v>
      </c>
      <c r="R651" s="85">
        <v>8.4788000000000005E-8</v>
      </c>
      <c r="S651" s="85">
        <v>8.4791999999999996E-8</v>
      </c>
    </row>
    <row r="652" spans="2:19" x14ac:dyDescent="0.2">
      <c r="B652" s="33"/>
      <c r="C652" s="80">
        <v>0.90920000000000001</v>
      </c>
      <c r="D652" s="80">
        <v>4359</v>
      </c>
      <c r="E652" s="80">
        <v>35</v>
      </c>
      <c r="F652" s="80">
        <v>4324</v>
      </c>
      <c r="G652" s="80">
        <v>70</v>
      </c>
      <c r="H652" s="80">
        <v>4394</v>
      </c>
      <c r="I652" s="80">
        <v>1.5930799999999998E-2</v>
      </c>
      <c r="J652" s="80">
        <v>1.5829900000000001E-2</v>
      </c>
      <c r="L652" s="83">
        <v>1</v>
      </c>
      <c r="M652" s="83">
        <v>651</v>
      </c>
      <c r="N652" s="85">
        <v>2.75985E-5</v>
      </c>
      <c r="O652" s="83">
        <v>651</v>
      </c>
      <c r="P652" s="85">
        <v>5.5197E-5</v>
      </c>
      <c r="Q652" s="83">
        <v>651</v>
      </c>
      <c r="R652" s="85">
        <v>8.4788000000000005E-8</v>
      </c>
      <c r="S652" s="85">
        <v>8.4791999999999996E-8</v>
      </c>
    </row>
    <row r="653" spans="2:19" x14ac:dyDescent="0.2">
      <c r="B653" s="33"/>
      <c r="C653" s="80">
        <v>0.90859999999999996</v>
      </c>
      <c r="D653" s="80">
        <v>4360</v>
      </c>
      <c r="E653" s="80">
        <v>35</v>
      </c>
      <c r="F653" s="80">
        <v>4325</v>
      </c>
      <c r="G653" s="80">
        <v>70</v>
      </c>
      <c r="H653" s="80">
        <v>4395</v>
      </c>
      <c r="I653" s="80">
        <v>1.5927199999999999E-2</v>
      </c>
      <c r="J653" s="80">
        <v>1.5829900000000001E-2</v>
      </c>
      <c r="L653" s="83">
        <v>1</v>
      </c>
      <c r="M653" s="83">
        <v>652</v>
      </c>
      <c r="N653" s="85">
        <v>2.7640900000000002E-5</v>
      </c>
      <c r="O653" s="83">
        <v>652</v>
      </c>
      <c r="P653" s="85">
        <v>5.5281800000000003E-5</v>
      </c>
      <c r="Q653" s="83">
        <v>652</v>
      </c>
      <c r="R653" s="85">
        <v>8.4788000000000005E-8</v>
      </c>
      <c r="S653" s="85">
        <v>8.4791999999999996E-8</v>
      </c>
    </row>
    <row r="654" spans="2:19" x14ac:dyDescent="0.2">
      <c r="B654" s="33"/>
      <c r="C654" s="80">
        <v>0.90849999999999997</v>
      </c>
      <c r="D654" s="80">
        <v>4361</v>
      </c>
      <c r="E654" s="80">
        <v>35</v>
      </c>
      <c r="F654" s="80">
        <v>4326</v>
      </c>
      <c r="G654" s="80">
        <v>70</v>
      </c>
      <c r="H654" s="80">
        <v>4396</v>
      </c>
      <c r="I654" s="80">
        <v>1.59236E-2</v>
      </c>
      <c r="J654" s="80">
        <v>1.5829900000000001E-2</v>
      </c>
      <c r="L654" s="83">
        <v>1</v>
      </c>
      <c r="M654" s="83">
        <v>653</v>
      </c>
      <c r="N654" s="85">
        <v>2.76833E-5</v>
      </c>
      <c r="O654" s="83">
        <v>653</v>
      </c>
      <c r="P654" s="85">
        <v>5.5366599999999999E-5</v>
      </c>
      <c r="Q654" s="83">
        <v>653</v>
      </c>
      <c r="R654" s="85">
        <v>8.4788000000000005E-8</v>
      </c>
      <c r="S654" s="85">
        <v>8.4791999999999996E-8</v>
      </c>
    </row>
    <row r="655" spans="2:19" x14ac:dyDescent="0.2">
      <c r="B655" s="33"/>
      <c r="C655" s="80">
        <v>0.90839999999999999</v>
      </c>
      <c r="D655" s="80">
        <v>4364</v>
      </c>
      <c r="E655" s="80">
        <v>35</v>
      </c>
      <c r="F655" s="80">
        <v>4329</v>
      </c>
      <c r="G655" s="80">
        <v>70</v>
      </c>
      <c r="H655" s="80">
        <v>4399</v>
      </c>
      <c r="I655" s="80">
        <v>1.5912699999999998E-2</v>
      </c>
      <c r="J655" s="80">
        <v>1.5829900000000001E-2</v>
      </c>
      <c r="L655" s="83">
        <v>1</v>
      </c>
      <c r="M655" s="83">
        <v>654</v>
      </c>
      <c r="N655" s="85">
        <v>2.7725700000000001E-5</v>
      </c>
      <c r="O655" s="83">
        <v>654</v>
      </c>
      <c r="P655" s="85">
        <v>5.5451400000000002E-5</v>
      </c>
      <c r="Q655" s="83">
        <v>654</v>
      </c>
      <c r="R655" s="85">
        <v>8.4788000000000005E-8</v>
      </c>
      <c r="S655" s="85">
        <v>8.4791999999999996E-8</v>
      </c>
    </row>
    <row r="656" spans="2:19" x14ac:dyDescent="0.2">
      <c r="B656" s="33"/>
      <c r="C656" s="80">
        <v>0.90800000000000003</v>
      </c>
      <c r="D656" s="80">
        <v>4366</v>
      </c>
      <c r="E656" s="80">
        <v>35</v>
      </c>
      <c r="F656" s="80">
        <v>4331</v>
      </c>
      <c r="G656" s="80">
        <v>70</v>
      </c>
      <c r="H656" s="80">
        <v>4401</v>
      </c>
      <c r="I656" s="80">
        <v>1.5905499999999999E-2</v>
      </c>
      <c r="J656" s="80">
        <v>1.5829900000000001E-2</v>
      </c>
      <c r="L656" s="83">
        <v>1</v>
      </c>
      <c r="M656" s="83">
        <v>655</v>
      </c>
      <c r="N656" s="85">
        <v>2.7768099999999999E-5</v>
      </c>
      <c r="O656" s="83">
        <v>655</v>
      </c>
      <c r="P656" s="85">
        <v>5.5536099999999998E-5</v>
      </c>
      <c r="Q656" s="83">
        <v>655</v>
      </c>
      <c r="R656" s="85">
        <v>8.4788000000000005E-8</v>
      </c>
      <c r="S656" s="85">
        <v>8.4791999999999996E-8</v>
      </c>
    </row>
    <row r="657" spans="2:19" x14ac:dyDescent="0.2">
      <c r="B657" s="33"/>
      <c r="C657" s="80">
        <v>0.90790000000000004</v>
      </c>
      <c r="D657" s="80">
        <v>4367</v>
      </c>
      <c r="E657" s="80">
        <v>35</v>
      </c>
      <c r="F657" s="80">
        <v>4332</v>
      </c>
      <c r="G657" s="80">
        <v>70</v>
      </c>
      <c r="H657" s="80">
        <v>4402</v>
      </c>
      <c r="I657" s="80">
        <v>1.59019E-2</v>
      </c>
      <c r="J657" s="80">
        <v>1.5829900000000001E-2</v>
      </c>
      <c r="L657" s="83">
        <v>1</v>
      </c>
      <c r="M657" s="83">
        <v>656</v>
      </c>
      <c r="N657" s="85">
        <v>2.7810500000000001E-5</v>
      </c>
      <c r="O657" s="83">
        <v>656</v>
      </c>
      <c r="P657" s="85">
        <v>5.5620900000000001E-5</v>
      </c>
      <c r="Q657" s="83">
        <v>656</v>
      </c>
      <c r="R657" s="85">
        <v>8.4788000000000005E-8</v>
      </c>
      <c r="S657" s="85">
        <v>8.4791999999999996E-8</v>
      </c>
    </row>
    <row r="658" spans="2:19" x14ac:dyDescent="0.2">
      <c r="B658" s="33"/>
      <c r="C658" s="80">
        <v>0.90769999999999995</v>
      </c>
      <c r="D658" s="80">
        <v>4368</v>
      </c>
      <c r="E658" s="80">
        <v>35</v>
      </c>
      <c r="F658" s="80">
        <v>4333</v>
      </c>
      <c r="G658" s="80">
        <v>70</v>
      </c>
      <c r="H658" s="80">
        <v>4403</v>
      </c>
      <c r="I658" s="80">
        <v>1.5898300000000001E-2</v>
      </c>
      <c r="J658" s="80">
        <v>1.5829900000000001E-2</v>
      </c>
      <c r="L658" s="83">
        <v>1</v>
      </c>
      <c r="M658" s="83">
        <v>657</v>
      </c>
      <c r="N658" s="85">
        <v>2.7852899999999999E-5</v>
      </c>
      <c r="O658" s="83">
        <v>657</v>
      </c>
      <c r="P658" s="85">
        <v>5.5705699999999998E-5</v>
      </c>
      <c r="Q658" s="83">
        <v>657</v>
      </c>
      <c r="R658" s="85">
        <v>8.4788000000000005E-8</v>
      </c>
      <c r="S658" s="85">
        <v>8.4791999999999996E-8</v>
      </c>
    </row>
    <row r="659" spans="2:19" x14ac:dyDescent="0.2">
      <c r="B659" s="33"/>
      <c r="C659" s="80">
        <v>0.90759999999999996</v>
      </c>
      <c r="D659" s="80">
        <v>4370</v>
      </c>
      <c r="E659" s="80">
        <v>35</v>
      </c>
      <c r="F659" s="80">
        <v>4335</v>
      </c>
      <c r="G659" s="80">
        <v>70</v>
      </c>
      <c r="H659" s="80">
        <v>4405</v>
      </c>
      <c r="I659" s="80">
        <v>1.5890999999999999E-2</v>
      </c>
      <c r="J659" s="80">
        <v>1.5829900000000001E-2</v>
      </c>
      <c r="L659" s="83">
        <v>1</v>
      </c>
      <c r="M659" s="83">
        <v>658</v>
      </c>
      <c r="N659" s="85">
        <v>2.78953E-5</v>
      </c>
      <c r="O659" s="83">
        <v>658</v>
      </c>
      <c r="P659" s="85">
        <v>5.5790500000000001E-5</v>
      </c>
      <c r="Q659" s="83">
        <v>658</v>
      </c>
      <c r="R659" s="85">
        <v>8.4788000000000005E-8</v>
      </c>
      <c r="S659" s="85">
        <v>8.4791999999999996E-8</v>
      </c>
    </row>
    <row r="660" spans="2:19" x14ac:dyDescent="0.2">
      <c r="B660" s="33"/>
      <c r="C660" s="80">
        <v>0.90749999999999997</v>
      </c>
      <c r="D660" s="80">
        <v>4371</v>
      </c>
      <c r="E660" s="80">
        <v>35</v>
      </c>
      <c r="F660" s="80">
        <v>4336</v>
      </c>
      <c r="G660" s="80">
        <v>70</v>
      </c>
      <c r="H660" s="80">
        <v>4406</v>
      </c>
      <c r="I660" s="80">
        <v>1.5887399999999999E-2</v>
      </c>
      <c r="J660" s="80">
        <v>1.5829900000000001E-2</v>
      </c>
      <c r="L660" s="83">
        <v>1</v>
      </c>
      <c r="M660" s="83">
        <v>659</v>
      </c>
      <c r="N660" s="85">
        <v>2.7937699999999998E-5</v>
      </c>
      <c r="O660" s="83">
        <v>659</v>
      </c>
      <c r="P660" s="85">
        <v>5.5875299999999997E-5</v>
      </c>
      <c r="Q660" s="83">
        <v>659</v>
      </c>
      <c r="R660" s="85">
        <v>8.4788099999999997E-8</v>
      </c>
      <c r="S660" s="85">
        <v>8.4791999999999996E-8</v>
      </c>
    </row>
    <row r="661" spans="2:19" x14ac:dyDescent="0.2">
      <c r="B661" s="33"/>
      <c r="C661" s="80">
        <v>0.9073</v>
      </c>
      <c r="D661" s="80">
        <v>4376</v>
      </c>
      <c r="E661" s="80">
        <v>35</v>
      </c>
      <c r="F661" s="80">
        <v>4341</v>
      </c>
      <c r="G661" s="80">
        <v>70</v>
      </c>
      <c r="H661" s="80">
        <v>4411</v>
      </c>
      <c r="I661" s="80">
        <v>1.5869399999999999E-2</v>
      </c>
      <c r="J661" s="80">
        <v>1.5829900000000001E-2</v>
      </c>
      <c r="L661" s="83">
        <v>1</v>
      </c>
      <c r="M661" s="83">
        <v>660</v>
      </c>
      <c r="N661" s="85">
        <v>2.79801E-5</v>
      </c>
      <c r="O661" s="83">
        <v>660</v>
      </c>
      <c r="P661" s="85">
        <v>5.59601E-5</v>
      </c>
      <c r="Q661" s="83">
        <v>660</v>
      </c>
      <c r="R661" s="85">
        <v>8.4788099999999997E-8</v>
      </c>
      <c r="S661" s="85">
        <v>8.4791999999999996E-8</v>
      </c>
    </row>
    <row r="662" spans="2:19" x14ac:dyDescent="0.2">
      <c r="B662" s="33"/>
      <c r="C662" s="80">
        <v>0.90720000000000001</v>
      </c>
      <c r="D662" s="80">
        <v>4377</v>
      </c>
      <c r="E662" s="80">
        <v>35</v>
      </c>
      <c r="F662" s="80">
        <v>4342</v>
      </c>
      <c r="G662" s="80">
        <v>70</v>
      </c>
      <c r="H662" s="80">
        <v>4412</v>
      </c>
      <c r="I662" s="80">
        <v>1.5865799999999999E-2</v>
      </c>
      <c r="J662" s="80">
        <v>1.5829900000000001E-2</v>
      </c>
      <c r="L662" s="83">
        <v>1</v>
      </c>
      <c r="M662" s="83">
        <v>661</v>
      </c>
      <c r="N662" s="85">
        <v>2.8022500000000001E-5</v>
      </c>
      <c r="O662" s="83">
        <v>661</v>
      </c>
      <c r="P662" s="85">
        <v>5.6044900000000003E-5</v>
      </c>
      <c r="Q662" s="83">
        <v>661</v>
      </c>
      <c r="R662" s="85">
        <v>8.4788099999999997E-8</v>
      </c>
      <c r="S662" s="85">
        <v>8.4791999999999996E-8</v>
      </c>
    </row>
    <row r="663" spans="2:19" x14ac:dyDescent="0.2">
      <c r="B663" s="33"/>
      <c r="C663" s="80">
        <v>0.90669999999999995</v>
      </c>
      <c r="D663" s="80">
        <v>4378</v>
      </c>
      <c r="E663" s="80">
        <v>35</v>
      </c>
      <c r="F663" s="80">
        <v>4343</v>
      </c>
      <c r="G663" s="80">
        <v>70</v>
      </c>
      <c r="H663" s="80">
        <v>4413</v>
      </c>
      <c r="I663" s="80">
        <v>1.58622E-2</v>
      </c>
      <c r="J663" s="80">
        <v>1.5829900000000001E-2</v>
      </c>
      <c r="L663" s="83">
        <v>1</v>
      </c>
      <c r="M663" s="83">
        <v>662</v>
      </c>
      <c r="N663" s="85">
        <v>2.80649E-5</v>
      </c>
      <c r="O663" s="83">
        <v>662</v>
      </c>
      <c r="P663" s="85">
        <v>5.6129699999999999E-5</v>
      </c>
      <c r="Q663" s="83">
        <v>662</v>
      </c>
      <c r="R663" s="85">
        <v>8.4788099999999997E-8</v>
      </c>
      <c r="S663" s="85">
        <v>8.4791999999999996E-8</v>
      </c>
    </row>
    <row r="664" spans="2:19" x14ac:dyDescent="0.2">
      <c r="B664" s="33"/>
      <c r="C664" s="80">
        <v>0.90649999999999997</v>
      </c>
      <c r="D664" s="80">
        <v>4379</v>
      </c>
      <c r="E664" s="80">
        <v>35</v>
      </c>
      <c r="F664" s="80">
        <v>4344</v>
      </c>
      <c r="G664" s="80">
        <v>70</v>
      </c>
      <c r="H664" s="80">
        <v>4414</v>
      </c>
      <c r="I664" s="80">
        <v>1.58586E-2</v>
      </c>
      <c r="J664" s="80">
        <v>1.5829900000000001E-2</v>
      </c>
      <c r="L664" s="83">
        <v>1</v>
      </c>
      <c r="M664" s="83">
        <v>663</v>
      </c>
      <c r="N664" s="85">
        <v>2.8107300000000001E-5</v>
      </c>
      <c r="O664" s="83">
        <v>663</v>
      </c>
      <c r="P664" s="85">
        <v>5.6214500000000002E-5</v>
      </c>
      <c r="Q664" s="83">
        <v>663</v>
      </c>
      <c r="R664" s="85">
        <v>8.4788099999999997E-8</v>
      </c>
      <c r="S664" s="85">
        <v>8.4791999999999996E-8</v>
      </c>
    </row>
    <row r="665" spans="2:19" x14ac:dyDescent="0.2">
      <c r="B665" s="33"/>
      <c r="C665" s="80">
        <v>0.90590000000000004</v>
      </c>
      <c r="D665" s="80">
        <v>4380</v>
      </c>
      <c r="E665" s="80">
        <v>35</v>
      </c>
      <c r="F665" s="80">
        <v>4345</v>
      </c>
      <c r="G665" s="80">
        <v>70</v>
      </c>
      <c r="H665" s="80">
        <v>4415</v>
      </c>
      <c r="I665" s="80">
        <v>1.5855000000000001E-2</v>
      </c>
      <c r="J665" s="80">
        <v>1.5829900000000001E-2</v>
      </c>
      <c r="L665" s="83">
        <v>1</v>
      </c>
      <c r="M665" s="83">
        <v>664</v>
      </c>
      <c r="N665" s="85">
        <v>2.8149699999999999E-5</v>
      </c>
      <c r="O665" s="83">
        <v>664</v>
      </c>
      <c r="P665" s="85">
        <v>5.6299299999999998E-5</v>
      </c>
      <c r="Q665" s="83">
        <v>664</v>
      </c>
      <c r="R665" s="85">
        <v>8.4788099999999997E-8</v>
      </c>
      <c r="S665" s="85">
        <v>8.4791999999999996E-8</v>
      </c>
    </row>
    <row r="666" spans="2:19" x14ac:dyDescent="0.2">
      <c r="B666" s="33"/>
      <c r="C666" s="80">
        <v>0.90580000000000005</v>
      </c>
      <c r="D666" s="80">
        <v>4385</v>
      </c>
      <c r="E666" s="80">
        <v>35</v>
      </c>
      <c r="F666" s="80">
        <v>4350</v>
      </c>
      <c r="G666" s="80">
        <v>70</v>
      </c>
      <c r="H666" s="80">
        <v>4420</v>
      </c>
      <c r="I666" s="80">
        <v>1.58371E-2</v>
      </c>
      <c r="J666" s="80">
        <v>1.5829900000000001E-2</v>
      </c>
      <c r="L666" s="83">
        <v>1</v>
      </c>
      <c r="M666" s="83">
        <v>665</v>
      </c>
      <c r="N666" s="85">
        <v>2.8192100000000001E-5</v>
      </c>
      <c r="O666" s="83">
        <v>665</v>
      </c>
      <c r="P666" s="85">
        <v>5.6384100000000001E-5</v>
      </c>
      <c r="Q666" s="83">
        <v>665</v>
      </c>
      <c r="R666" s="85">
        <v>8.4788099999999997E-8</v>
      </c>
      <c r="S666" s="85">
        <v>8.4791999999999996E-8</v>
      </c>
    </row>
    <row r="667" spans="2:19" x14ac:dyDescent="0.2">
      <c r="B667" s="33"/>
      <c r="C667" s="80">
        <v>0.90549999999999997</v>
      </c>
      <c r="D667" s="80">
        <v>4386</v>
      </c>
      <c r="E667" s="80">
        <v>35</v>
      </c>
      <c r="F667" s="80">
        <v>4351</v>
      </c>
      <c r="G667" s="80">
        <v>70</v>
      </c>
      <c r="H667" s="80">
        <v>4421</v>
      </c>
      <c r="I667" s="80">
        <v>1.58335E-2</v>
      </c>
      <c r="J667" s="80">
        <v>1.5829900000000001E-2</v>
      </c>
      <c r="L667" s="83">
        <v>1</v>
      </c>
      <c r="M667" s="83">
        <v>666</v>
      </c>
      <c r="N667" s="85">
        <v>2.8234499999999999E-5</v>
      </c>
      <c r="O667" s="83">
        <v>666</v>
      </c>
      <c r="P667" s="85">
        <v>5.6468899999999997E-5</v>
      </c>
      <c r="Q667" s="83">
        <v>666</v>
      </c>
      <c r="R667" s="85">
        <v>8.4788099999999997E-8</v>
      </c>
      <c r="S667" s="85">
        <v>8.4791999999999996E-8</v>
      </c>
    </row>
    <row r="668" spans="2:19" x14ac:dyDescent="0.2">
      <c r="B668" s="33"/>
      <c r="C668" s="80">
        <v>0.90539999999999998</v>
      </c>
      <c r="D668" s="80">
        <v>4387</v>
      </c>
      <c r="E668" s="80">
        <v>35</v>
      </c>
      <c r="F668" s="80">
        <v>4352</v>
      </c>
      <c r="G668" s="80">
        <v>70</v>
      </c>
      <c r="H668" s="80">
        <v>4422</v>
      </c>
      <c r="I668" s="80">
        <v>1.5829900000000001E-2</v>
      </c>
      <c r="J668" s="80">
        <v>1.5829900000000001E-2</v>
      </c>
      <c r="L668" s="83">
        <v>1</v>
      </c>
      <c r="M668" s="83">
        <v>667</v>
      </c>
      <c r="N668" s="85">
        <v>2.82769E-5</v>
      </c>
      <c r="O668" s="83">
        <v>667</v>
      </c>
      <c r="P668" s="85">
        <v>5.65537E-5</v>
      </c>
      <c r="Q668" s="83">
        <v>667</v>
      </c>
      <c r="R668" s="85">
        <v>8.4788200000000002E-8</v>
      </c>
      <c r="S668" s="85">
        <v>8.4791999999999996E-8</v>
      </c>
    </row>
    <row r="669" spans="2:19" x14ac:dyDescent="0.2">
      <c r="B669" s="33"/>
      <c r="C669" s="80">
        <v>0.90510000000000002</v>
      </c>
      <c r="D669" s="80">
        <v>4387</v>
      </c>
      <c r="E669" s="80">
        <v>36</v>
      </c>
      <c r="F669" s="80">
        <v>4351</v>
      </c>
      <c r="G669" s="80">
        <v>72</v>
      </c>
      <c r="H669" s="80">
        <v>4423</v>
      </c>
      <c r="I669" s="80">
        <v>1.6278500000000001E-2</v>
      </c>
      <c r="J669" s="80">
        <v>1.6179800000000001E-2</v>
      </c>
      <c r="L669" s="83">
        <v>1</v>
      </c>
      <c r="M669" s="83">
        <v>668</v>
      </c>
      <c r="N669" s="85">
        <v>2.8319200000000002E-5</v>
      </c>
      <c r="O669" s="83">
        <v>668</v>
      </c>
      <c r="P669" s="85">
        <v>5.6638500000000003E-5</v>
      </c>
      <c r="Q669" s="83">
        <v>668</v>
      </c>
      <c r="R669" s="85">
        <v>8.4788200000000002E-8</v>
      </c>
      <c r="S669" s="85">
        <v>8.4791999999999996E-8</v>
      </c>
    </row>
    <row r="670" spans="2:19" x14ac:dyDescent="0.2">
      <c r="B670" s="33"/>
      <c r="C670" s="80">
        <v>0.90500000000000003</v>
      </c>
      <c r="D670" s="80">
        <v>4390</v>
      </c>
      <c r="E670" s="80">
        <v>36</v>
      </c>
      <c r="F670" s="80">
        <v>4354</v>
      </c>
      <c r="G670" s="80">
        <v>72</v>
      </c>
      <c r="H670" s="80">
        <v>4426</v>
      </c>
      <c r="I670" s="80">
        <v>1.6267500000000001E-2</v>
      </c>
      <c r="J670" s="80">
        <v>1.6179800000000001E-2</v>
      </c>
      <c r="L670" s="83">
        <v>1</v>
      </c>
      <c r="M670" s="83">
        <v>669</v>
      </c>
      <c r="N670" s="85">
        <v>2.83616E-5</v>
      </c>
      <c r="O670" s="83">
        <v>669</v>
      </c>
      <c r="P670" s="85">
        <v>5.67233E-5</v>
      </c>
      <c r="Q670" s="83">
        <v>669</v>
      </c>
      <c r="R670" s="85">
        <v>8.4788200000000002E-8</v>
      </c>
      <c r="S670" s="85">
        <v>8.4791999999999996E-8</v>
      </c>
    </row>
    <row r="671" spans="2:19" x14ac:dyDescent="0.2">
      <c r="B671" s="33"/>
      <c r="C671" s="80">
        <v>0.90490000000000004</v>
      </c>
      <c r="D671" s="80">
        <v>4391</v>
      </c>
      <c r="E671" s="80">
        <v>36</v>
      </c>
      <c r="F671" s="80">
        <v>4355</v>
      </c>
      <c r="G671" s="80">
        <v>72</v>
      </c>
      <c r="H671" s="80">
        <v>4427</v>
      </c>
      <c r="I671" s="80">
        <v>1.6263799999999998E-2</v>
      </c>
      <c r="J671" s="80">
        <v>1.6179800000000001E-2</v>
      </c>
      <c r="L671" s="83">
        <v>1</v>
      </c>
      <c r="M671" s="83">
        <v>670</v>
      </c>
      <c r="N671" s="85">
        <v>2.8404000000000001E-5</v>
      </c>
      <c r="O671" s="83">
        <v>670</v>
      </c>
      <c r="P671" s="85">
        <v>5.6808100000000002E-5</v>
      </c>
      <c r="Q671" s="83">
        <v>670</v>
      </c>
      <c r="R671" s="85">
        <v>8.4788200000000002E-8</v>
      </c>
      <c r="S671" s="85">
        <v>8.4791999999999996E-8</v>
      </c>
    </row>
    <row r="672" spans="2:19" x14ac:dyDescent="0.2">
      <c r="B672" s="33"/>
      <c r="C672" s="80">
        <v>0.90459999999999996</v>
      </c>
      <c r="D672" s="80">
        <v>4392</v>
      </c>
      <c r="E672" s="80">
        <v>36</v>
      </c>
      <c r="F672" s="80">
        <v>4356</v>
      </c>
      <c r="G672" s="80">
        <v>72</v>
      </c>
      <c r="H672" s="80">
        <v>4428</v>
      </c>
      <c r="I672" s="80">
        <v>1.6260199999999999E-2</v>
      </c>
      <c r="J672" s="80">
        <v>1.6179800000000001E-2</v>
      </c>
      <c r="L672" s="83">
        <v>1</v>
      </c>
      <c r="M672" s="83">
        <v>671</v>
      </c>
      <c r="N672" s="85">
        <v>2.8446399999999999E-5</v>
      </c>
      <c r="O672" s="83">
        <v>671</v>
      </c>
      <c r="P672" s="85">
        <v>5.6892899999999999E-5</v>
      </c>
      <c r="Q672" s="83">
        <v>671</v>
      </c>
      <c r="R672" s="85">
        <v>8.4788200000000002E-8</v>
      </c>
      <c r="S672" s="85">
        <v>8.4791999999999996E-8</v>
      </c>
    </row>
    <row r="673" spans="2:19" x14ac:dyDescent="0.2">
      <c r="B673" s="33"/>
      <c r="C673" s="80">
        <v>0.90439999999999998</v>
      </c>
      <c r="D673" s="80">
        <v>4394</v>
      </c>
      <c r="E673" s="80">
        <v>36</v>
      </c>
      <c r="F673" s="80">
        <v>4358</v>
      </c>
      <c r="G673" s="80">
        <v>72</v>
      </c>
      <c r="H673" s="80">
        <v>4430</v>
      </c>
      <c r="I673" s="80">
        <v>1.6252800000000001E-2</v>
      </c>
      <c r="J673" s="80">
        <v>1.6179800000000001E-2</v>
      </c>
      <c r="L673" s="83">
        <v>1</v>
      </c>
      <c r="M673" s="83">
        <v>672</v>
      </c>
      <c r="N673" s="85">
        <v>2.8488800000000001E-5</v>
      </c>
      <c r="O673" s="83">
        <v>672</v>
      </c>
      <c r="P673" s="85">
        <v>5.6977700000000002E-5</v>
      </c>
      <c r="Q673" s="83">
        <v>672</v>
      </c>
      <c r="R673" s="85">
        <v>8.4788200000000002E-8</v>
      </c>
      <c r="S673" s="85">
        <v>8.4791999999999996E-8</v>
      </c>
    </row>
    <row r="674" spans="2:19" x14ac:dyDescent="0.2">
      <c r="B674" s="33"/>
      <c r="C674" s="80">
        <v>0.9042</v>
      </c>
      <c r="D674" s="80">
        <v>4396</v>
      </c>
      <c r="E674" s="80">
        <v>36</v>
      </c>
      <c r="F674" s="80">
        <v>4360</v>
      </c>
      <c r="G674" s="80">
        <v>72</v>
      </c>
      <c r="H674" s="80">
        <v>4432</v>
      </c>
      <c r="I674" s="80">
        <v>1.62455E-2</v>
      </c>
      <c r="J674" s="80">
        <v>1.6179800000000001E-2</v>
      </c>
      <c r="L674" s="83">
        <v>1</v>
      </c>
      <c r="M674" s="83">
        <v>673</v>
      </c>
      <c r="N674" s="85">
        <v>2.8531199999999999E-5</v>
      </c>
      <c r="O674" s="83">
        <v>673</v>
      </c>
      <c r="P674" s="85">
        <v>5.7062499999999998E-5</v>
      </c>
      <c r="Q674" s="83">
        <v>673</v>
      </c>
      <c r="R674" s="85">
        <v>8.4788200000000002E-8</v>
      </c>
      <c r="S674" s="85">
        <v>8.4791999999999996E-8</v>
      </c>
    </row>
    <row r="675" spans="2:19" x14ac:dyDescent="0.2">
      <c r="B675" s="33"/>
      <c r="C675" s="80">
        <v>0.90410000000000001</v>
      </c>
      <c r="D675" s="80">
        <v>4397</v>
      </c>
      <c r="E675" s="80">
        <v>36</v>
      </c>
      <c r="F675" s="80">
        <v>4361</v>
      </c>
      <c r="G675" s="80">
        <v>72</v>
      </c>
      <c r="H675" s="80">
        <v>4433</v>
      </c>
      <c r="I675" s="80">
        <v>1.6241800000000001E-2</v>
      </c>
      <c r="J675" s="80">
        <v>1.6179800000000001E-2</v>
      </c>
      <c r="L675" s="83">
        <v>1</v>
      </c>
      <c r="M675" s="83">
        <v>674</v>
      </c>
      <c r="N675" s="85">
        <v>2.85736E-5</v>
      </c>
      <c r="O675" s="83">
        <v>674</v>
      </c>
      <c r="P675" s="85">
        <v>5.7147300000000001E-5</v>
      </c>
      <c r="Q675" s="83">
        <v>674</v>
      </c>
      <c r="R675" s="85">
        <v>8.4788299999999994E-8</v>
      </c>
      <c r="S675" s="85">
        <v>8.4791999999999996E-8</v>
      </c>
    </row>
    <row r="676" spans="2:19" x14ac:dyDescent="0.2">
      <c r="B676" s="33"/>
      <c r="C676" s="80">
        <v>0.90390000000000004</v>
      </c>
      <c r="D676" s="80">
        <v>4398</v>
      </c>
      <c r="E676" s="80">
        <v>36</v>
      </c>
      <c r="F676" s="80">
        <v>4362</v>
      </c>
      <c r="G676" s="80">
        <v>72</v>
      </c>
      <c r="H676" s="80">
        <v>4434</v>
      </c>
      <c r="I676" s="80">
        <v>1.6238200000000001E-2</v>
      </c>
      <c r="J676" s="80">
        <v>1.6179800000000001E-2</v>
      </c>
      <c r="L676" s="83">
        <v>1</v>
      </c>
      <c r="M676" s="83">
        <v>675</v>
      </c>
      <c r="N676" s="85">
        <v>2.8615999999999998E-5</v>
      </c>
      <c r="O676" s="83">
        <v>675</v>
      </c>
      <c r="P676" s="85">
        <v>5.7232099999999997E-5</v>
      </c>
      <c r="Q676" s="83">
        <v>675</v>
      </c>
      <c r="R676" s="85">
        <v>8.4788299999999994E-8</v>
      </c>
      <c r="S676" s="85">
        <v>8.4791999999999996E-8</v>
      </c>
    </row>
    <row r="677" spans="2:19" x14ac:dyDescent="0.2">
      <c r="B677" s="33"/>
      <c r="C677" s="80">
        <v>0.90380000000000005</v>
      </c>
      <c r="D677" s="80">
        <v>4399</v>
      </c>
      <c r="E677" s="80">
        <v>36</v>
      </c>
      <c r="F677" s="80">
        <v>4363</v>
      </c>
      <c r="G677" s="80">
        <v>72</v>
      </c>
      <c r="H677" s="80">
        <v>4435</v>
      </c>
      <c r="I677" s="80">
        <v>1.6234499999999999E-2</v>
      </c>
      <c r="J677" s="80">
        <v>1.6179800000000001E-2</v>
      </c>
      <c r="L677" s="83">
        <v>1</v>
      </c>
      <c r="M677" s="83">
        <v>676</v>
      </c>
      <c r="N677" s="85">
        <v>2.86584E-5</v>
      </c>
      <c r="O677" s="83">
        <v>676</v>
      </c>
      <c r="P677" s="85">
        <v>5.73169E-5</v>
      </c>
      <c r="Q677" s="83">
        <v>676</v>
      </c>
      <c r="R677" s="85">
        <v>8.4788299999999994E-8</v>
      </c>
      <c r="S677" s="85">
        <v>8.4791999999999996E-8</v>
      </c>
    </row>
    <row r="678" spans="2:19" x14ac:dyDescent="0.2">
      <c r="B678" s="33"/>
      <c r="C678" s="80">
        <v>0.90349999999999997</v>
      </c>
      <c r="D678" s="80">
        <v>4408</v>
      </c>
      <c r="E678" s="80">
        <v>36</v>
      </c>
      <c r="F678" s="80">
        <v>4372</v>
      </c>
      <c r="G678" s="80">
        <v>72</v>
      </c>
      <c r="H678" s="80">
        <v>4444</v>
      </c>
      <c r="I678" s="80">
        <v>1.62016E-2</v>
      </c>
      <c r="J678" s="80">
        <v>1.6179800000000001E-2</v>
      </c>
      <c r="L678" s="83">
        <v>1</v>
      </c>
      <c r="M678" s="83">
        <v>677</v>
      </c>
      <c r="N678" s="85">
        <v>2.8700800000000001E-5</v>
      </c>
      <c r="O678" s="83">
        <v>677</v>
      </c>
      <c r="P678" s="85">
        <v>5.7401700000000003E-5</v>
      </c>
      <c r="Q678" s="83">
        <v>677</v>
      </c>
      <c r="R678" s="85">
        <v>8.4788299999999994E-8</v>
      </c>
      <c r="S678" s="85">
        <v>8.4791999999999996E-8</v>
      </c>
    </row>
    <row r="679" spans="2:19" x14ac:dyDescent="0.2">
      <c r="B679" s="33"/>
      <c r="C679" s="80">
        <v>0.90339999999999998</v>
      </c>
      <c r="D679" s="80">
        <v>4409</v>
      </c>
      <c r="E679" s="80">
        <v>36</v>
      </c>
      <c r="F679" s="80">
        <v>4373</v>
      </c>
      <c r="G679" s="80">
        <v>72</v>
      </c>
      <c r="H679" s="80">
        <v>4445</v>
      </c>
      <c r="I679" s="80">
        <v>1.6198000000000001E-2</v>
      </c>
      <c r="J679" s="80">
        <v>1.6179800000000001E-2</v>
      </c>
      <c r="L679" s="83">
        <v>1</v>
      </c>
      <c r="M679" s="83">
        <v>678</v>
      </c>
      <c r="N679" s="85">
        <v>2.87432E-5</v>
      </c>
      <c r="O679" s="83">
        <v>678</v>
      </c>
      <c r="P679" s="85">
        <v>5.7486499999999999E-5</v>
      </c>
      <c r="Q679" s="83">
        <v>678</v>
      </c>
      <c r="R679" s="85">
        <v>8.4788299999999994E-8</v>
      </c>
      <c r="S679" s="85">
        <v>8.4791999999999996E-8</v>
      </c>
    </row>
    <row r="680" spans="2:19" x14ac:dyDescent="0.2">
      <c r="B680" s="33"/>
      <c r="C680" s="80">
        <v>0.90300000000000002</v>
      </c>
      <c r="D680" s="80">
        <v>4410</v>
      </c>
      <c r="E680" s="80">
        <v>36</v>
      </c>
      <c r="F680" s="80">
        <v>4374</v>
      </c>
      <c r="G680" s="80">
        <v>72</v>
      </c>
      <c r="H680" s="80">
        <v>4446</v>
      </c>
      <c r="I680" s="80">
        <v>1.6194299999999998E-2</v>
      </c>
      <c r="J680" s="80">
        <v>1.6179800000000001E-2</v>
      </c>
      <c r="L680" s="83">
        <v>1</v>
      </c>
      <c r="M680" s="83">
        <v>679</v>
      </c>
      <c r="N680" s="85">
        <v>2.8785600000000001E-5</v>
      </c>
      <c r="O680" s="83">
        <v>679</v>
      </c>
      <c r="P680" s="85">
        <v>5.7571300000000002E-5</v>
      </c>
      <c r="Q680" s="83">
        <v>679</v>
      </c>
      <c r="R680" s="85">
        <v>8.4788299999999994E-8</v>
      </c>
      <c r="S680" s="85">
        <v>8.4791999999999996E-8</v>
      </c>
    </row>
    <row r="681" spans="2:19" x14ac:dyDescent="0.2">
      <c r="B681" s="33"/>
      <c r="C681" s="80">
        <v>0.90290000000000004</v>
      </c>
      <c r="D681" s="80">
        <v>4411</v>
      </c>
      <c r="E681" s="80">
        <v>36</v>
      </c>
      <c r="F681" s="80">
        <v>4375</v>
      </c>
      <c r="G681" s="80">
        <v>72</v>
      </c>
      <c r="H681" s="80">
        <v>4447</v>
      </c>
      <c r="I681" s="80">
        <v>1.6190699999999999E-2</v>
      </c>
      <c r="J681" s="80">
        <v>1.6179800000000001E-2</v>
      </c>
      <c r="L681" s="83">
        <v>1</v>
      </c>
      <c r="M681" s="83">
        <v>680</v>
      </c>
      <c r="N681" s="85">
        <v>2.8827999999999999E-5</v>
      </c>
      <c r="O681" s="83">
        <v>680</v>
      </c>
      <c r="P681" s="85">
        <v>5.7656099999999998E-5</v>
      </c>
      <c r="Q681" s="83">
        <v>680</v>
      </c>
      <c r="R681" s="85">
        <v>8.4788299999999994E-8</v>
      </c>
      <c r="S681" s="85">
        <v>8.4791999999999996E-8</v>
      </c>
    </row>
    <row r="682" spans="2:19" x14ac:dyDescent="0.2">
      <c r="B682" s="33"/>
      <c r="C682" s="80">
        <v>0.90280000000000005</v>
      </c>
      <c r="D682" s="80">
        <v>4412</v>
      </c>
      <c r="E682" s="80">
        <v>36</v>
      </c>
      <c r="F682" s="80">
        <v>4376</v>
      </c>
      <c r="G682" s="80">
        <v>72</v>
      </c>
      <c r="H682" s="80">
        <v>4448</v>
      </c>
      <c r="I682" s="80">
        <v>1.6187099999999999E-2</v>
      </c>
      <c r="J682" s="80">
        <v>1.6179800000000001E-2</v>
      </c>
      <c r="L682" s="83">
        <v>1</v>
      </c>
      <c r="M682" s="83">
        <v>681</v>
      </c>
      <c r="N682" s="85">
        <v>2.8870400000000001E-5</v>
      </c>
      <c r="O682" s="83">
        <v>681</v>
      </c>
      <c r="P682" s="85">
        <v>5.7740900000000001E-5</v>
      </c>
      <c r="Q682" s="83">
        <v>681</v>
      </c>
      <c r="R682" s="85">
        <v>8.47884E-8</v>
      </c>
      <c r="S682" s="85">
        <v>8.4791999999999996E-8</v>
      </c>
    </row>
    <row r="683" spans="2:19" x14ac:dyDescent="0.2">
      <c r="B683" s="33"/>
      <c r="C683" s="80">
        <v>0.90239999999999998</v>
      </c>
      <c r="D683" s="80">
        <v>4413</v>
      </c>
      <c r="E683" s="80">
        <v>36</v>
      </c>
      <c r="F683" s="80">
        <v>4377</v>
      </c>
      <c r="G683" s="80">
        <v>72</v>
      </c>
      <c r="H683" s="80">
        <v>4449</v>
      </c>
      <c r="I683" s="80">
        <v>1.6183400000000001E-2</v>
      </c>
      <c r="J683" s="80">
        <v>1.6179800000000001E-2</v>
      </c>
      <c r="L683" s="83">
        <v>1</v>
      </c>
      <c r="M683" s="83">
        <v>682</v>
      </c>
      <c r="N683" s="85">
        <v>2.8912799999999999E-5</v>
      </c>
      <c r="O683" s="83">
        <v>682</v>
      </c>
      <c r="P683" s="85">
        <v>5.7825699999999998E-5</v>
      </c>
      <c r="Q683" s="83">
        <v>682</v>
      </c>
      <c r="R683" s="85">
        <v>8.47884E-8</v>
      </c>
      <c r="S683" s="85">
        <v>8.4791999999999996E-8</v>
      </c>
    </row>
    <row r="684" spans="2:19" x14ac:dyDescent="0.2">
      <c r="B684" s="33"/>
      <c r="C684" s="80">
        <v>0.90229999999999999</v>
      </c>
      <c r="D684" s="80">
        <v>4414</v>
      </c>
      <c r="E684" s="80">
        <v>36</v>
      </c>
      <c r="F684" s="80">
        <v>4378</v>
      </c>
      <c r="G684" s="80">
        <v>72</v>
      </c>
      <c r="H684" s="80">
        <v>4450</v>
      </c>
      <c r="I684" s="80">
        <v>1.6179800000000001E-2</v>
      </c>
      <c r="J684" s="80">
        <v>1.6179800000000001E-2</v>
      </c>
      <c r="L684" s="83">
        <v>1</v>
      </c>
      <c r="M684" s="83">
        <v>683</v>
      </c>
      <c r="N684" s="85">
        <v>2.89552E-5</v>
      </c>
      <c r="O684" s="83">
        <v>683</v>
      </c>
      <c r="P684" s="85">
        <v>5.7910500000000001E-5</v>
      </c>
      <c r="Q684" s="83">
        <v>683</v>
      </c>
      <c r="R684" s="85">
        <v>8.47884E-8</v>
      </c>
      <c r="S684" s="85">
        <v>8.4791999999999996E-8</v>
      </c>
    </row>
    <row r="685" spans="2:19" x14ac:dyDescent="0.2">
      <c r="B685" s="33"/>
      <c r="C685" s="80">
        <v>0.9022</v>
      </c>
      <c r="D685" s="80">
        <v>4420</v>
      </c>
      <c r="E685" s="80">
        <v>37</v>
      </c>
      <c r="F685" s="80">
        <v>4383</v>
      </c>
      <c r="G685" s="80">
        <v>74</v>
      </c>
      <c r="H685" s="80">
        <v>4457</v>
      </c>
      <c r="I685" s="80">
        <v>1.6603099999999999E-2</v>
      </c>
      <c r="J685" s="80">
        <v>1.65585E-2</v>
      </c>
      <c r="L685" s="83">
        <v>1</v>
      </c>
      <c r="M685" s="83">
        <v>684</v>
      </c>
      <c r="N685" s="85">
        <v>2.8997600000000002E-5</v>
      </c>
      <c r="O685" s="83">
        <v>684</v>
      </c>
      <c r="P685" s="85">
        <v>5.7995299999999997E-5</v>
      </c>
      <c r="Q685" s="83">
        <v>684</v>
      </c>
      <c r="R685" s="85">
        <v>8.47884E-8</v>
      </c>
      <c r="S685" s="85">
        <v>8.4791999999999996E-8</v>
      </c>
    </row>
    <row r="686" spans="2:19" x14ac:dyDescent="0.2">
      <c r="B686" s="33"/>
      <c r="C686" s="80">
        <v>0.90180000000000005</v>
      </c>
      <c r="D686" s="80">
        <v>4423</v>
      </c>
      <c r="E686" s="80">
        <v>37</v>
      </c>
      <c r="F686" s="80">
        <v>4386</v>
      </c>
      <c r="G686" s="80">
        <v>74</v>
      </c>
      <c r="H686" s="80">
        <v>4460</v>
      </c>
      <c r="I686" s="80">
        <v>1.65919E-2</v>
      </c>
      <c r="J686" s="80">
        <v>1.65585E-2</v>
      </c>
      <c r="L686" s="83">
        <v>1</v>
      </c>
      <c r="M686" s="83">
        <v>685</v>
      </c>
      <c r="N686" s="85">
        <v>2.904E-5</v>
      </c>
      <c r="O686" s="83">
        <v>685</v>
      </c>
      <c r="P686" s="85">
        <v>5.80801E-5</v>
      </c>
      <c r="Q686" s="83">
        <v>685</v>
      </c>
      <c r="R686" s="85">
        <v>8.47884E-8</v>
      </c>
      <c r="S686" s="85">
        <v>8.4791999999999996E-8</v>
      </c>
    </row>
    <row r="687" spans="2:19" x14ac:dyDescent="0.2">
      <c r="B687" s="33"/>
      <c r="C687" s="80">
        <v>0.90149999999999997</v>
      </c>
      <c r="D687" s="80">
        <v>4425</v>
      </c>
      <c r="E687" s="80">
        <v>37</v>
      </c>
      <c r="F687" s="80">
        <v>4388</v>
      </c>
      <c r="G687" s="80">
        <v>74</v>
      </c>
      <c r="H687" s="80">
        <v>4462</v>
      </c>
      <c r="I687" s="80">
        <v>1.6584499999999999E-2</v>
      </c>
      <c r="J687" s="80">
        <v>1.65585E-2</v>
      </c>
      <c r="L687" s="83">
        <v>1</v>
      </c>
      <c r="M687" s="83">
        <v>686</v>
      </c>
      <c r="N687" s="85">
        <v>2.9082400000000001E-5</v>
      </c>
      <c r="O687" s="83">
        <v>686</v>
      </c>
      <c r="P687" s="85">
        <v>5.8164900000000003E-5</v>
      </c>
      <c r="Q687" s="83">
        <v>686</v>
      </c>
      <c r="R687" s="85">
        <v>8.47884E-8</v>
      </c>
      <c r="S687" s="85">
        <v>8.4791999999999996E-8</v>
      </c>
    </row>
    <row r="688" spans="2:19" x14ac:dyDescent="0.2">
      <c r="B688" s="33"/>
      <c r="C688" s="80">
        <v>0.9012</v>
      </c>
      <c r="D688" s="80">
        <v>4426</v>
      </c>
      <c r="E688" s="80">
        <v>37</v>
      </c>
      <c r="F688" s="80">
        <v>4389</v>
      </c>
      <c r="G688" s="80">
        <v>74</v>
      </c>
      <c r="H688" s="80">
        <v>4463</v>
      </c>
      <c r="I688" s="80">
        <v>1.65808E-2</v>
      </c>
      <c r="J688" s="80">
        <v>1.65585E-2</v>
      </c>
      <c r="L688" s="83">
        <v>1</v>
      </c>
      <c r="M688" s="83">
        <v>687</v>
      </c>
      <c r="N688" s="85">
        <v>2.9124799999999999E-5</v>
      </c>
      <c r="O688" s="83">
        <v>687</v>
      </c>
      <c r="P688" s="85">
        <v>5.8249699999999999E-5</v>
      </c>
      <c r="Q688" s="83">
        <v>687</v>
      </c>
      <c r="R688" s="85">
        <v>8.4788500000000005E-8</v>
      </c>
      <c r="S688" s="85">
        <v>8.4791999999999996E-8</v>
      </c>
    </row>
    <row r="689" spans="2:19" x14ac:dyDescent="0.2">
      <c r="B689" s="33"/>
      <c r="C689" s="80">
        <v>0.90090000000000003</v>
      </c>
      <c r="D689" s="80">
        <v>4427</v>
      </c>
      <c r="E689" s="80">
        <v>37</v>
      </c>
      <c r="F689" s="80">
        <v>4390</v>
      </c>
      <c r="G689" s="80">
        <v>74</v>
      </c>
      <c r="H689" s="80">
        <v>4464</v>
      </c>
      <c r="I689" s="80">
        <v>1.6577100000000001E-2</v>
      </c>
      <c r="J689" s="80">
        <v>1.65585E-2</v>
      </c>
      <c r="L689" s="83">
        <v>1</v>
      </c>
      <c r="M689" s="83">
        <v>688</v>
      </c>
      <c r="N689" s="85">
        <v>2.9167200000000001E-5</v>
      </c>
      <c r="O689" s="83">
        <v>688</v>
      </c>
      <c r="P689" s="85">
        <v>5.8334500000000002E-5</v>
      </c>
      <c r="Q689" s="83">
        <v>688</v>
      </c>
      <c r="R689" s="85">
        <v>8.4788500000000005E-8</v>
      </c>
      <c r="S689" s="85">
        <v>8.4791999999999996E-8</v>
      </c>
    </row>
    <row r="690" spans="2:19" x14ac:dyDescent="0.2">
      <c r="B690" s="33"/>
      <c r="C690" s="80">
        <v>0.90069999999999995</v>
      </c>
      <c r="D690" s="80">
        <v>4428</v>
      </c>
      <c r="E690" s="80">
        <v>37</v>
      </c>
      <c r="F690" s="80">
        <v>4391</v>
      </c>
      <c r="G690" s="80">
        <v>74</v>
      </c>
      <c r="H690" s="80">
        <v>4465</v>
      </c>
      <c r="I690" s="80">
        <v>1.6573299999999999E-2</v>
      </c>
      <c r="J690" s="80">
        <v>1.65585E-2</v>
      </c>
      <c r="L690" s="83">
        <v>1</v>
      </c>
      <c r="M690" s="83">
        <v>689</v>
      </c>
      <c r="N690" s="85">
        <v>2.9209599999999999E-5</v>
      </c>
      <c r="O690" s="83">
        <v>689</v>
      </c>
      <c r="P690" s="85">
        <v>5.8419299999999998E-5</v>
      </c>
      <c r="Q690" s="83">
        <v>689</v>
      </c>
      <c r="R690" s="85">
        <v>8.4788500000000005E-8</v>
      </c>
      <c r="S690" s="85">
        <v>8.4791999999999996E-8</v>
      </c>
    </row>
    <row r="691" spans="2:19" x14ac:dyDescent="0.2">
      <c r="B691" s="33"/>
      <c r="C691" s="80">
        <v>0.90059999999999996</v>
      </c>
      <c r="D691" s="80">
        <v>4429</v>
      </c>
      <c r="E691" s="80">
        <v>37</v>
      </c>
      <c r="F691" s="80">
        <v>4392</v>
      </c>
      <c r="G691" s="80">
        <v>74</v>
      </c>
      <c r="H691" s="80">
        <v>4466</v>
      </c>
      <c r="I691" s="80">
        <v>1.65696E-2</v>
      </c>
      <c r="J691" s="80">
        <v>1.65585E-2</v>
      </c>
      <c r="L691" s="83">
        <v>1</v>
      </c>
      <c r="M691" s="83">
        <v>690</v>
      </c>
      <c r="N691" s="85">
        <v>2.9252E-5</v>
      </c>
      <c r="O691" s="83">
        <v>690</v>
      </c>
      <c r="P691" s="85">
        <v>5.8504100000000001E-5</v>
      </c>
      <c r="Q691" s="83">
        <v>690</v>
      </c>
      <c r="R691" s="85">
        <v>8.4788500000000005E-8</v>
      </c>
      <c r="S691" s="85">
        <v>8.4791999999999996E-8</v>
      </c>
    </row>
    <row r="692" spans="2:19" x14ac:dyDescent="0.2">
      <c r="B692" s="33"/>
      <c r="C692" s="80">
        <v>0.90039999999999998</v>
      </c>
      <c r="D692" s="80">
        <v>4430</v>
      </c>
      <c r="E692" s="80">
        <v>37</v>
      </c>
      <c r="F692" s="80">
        <v>4393</v>
      </c>
      <c r="G692" s="80">
        <v>74</v>
      </c>
      <c r="H692" s="80">
        <v>4467</v>
      </c>
      <c r="I692" s="80">
        <v>1.6565900000000001E-2</v>
      </c>
      <c r="J692" s="80">
        <v>1.65585E-2</v>
      </c>
      <c r="L692" s="83">
        <v>1</v>
      </c>
      <c r="M692" s="83">
        <v>691</v>
      </c>
      <c r="N692" s="85">
        <v>2.9294399999999999E-5</v>
      </c>
      <c r="O692" s="83">
        <v>691</v>
      </c>
      <c r="P692" s="85">
        <v>5.8588899999999997E-5</v>
      </c>
      <c r="Q692" s="83">
        <v>691</v>
      </c>
      <c r="R692" s="85">
        <v>8.4788500000000005E-8</v>
      </c>
      <c r="S692" s="85">
        <v>8.4791999999999996E-8</v>
      </c>
    </row>
    <row r="693" spans="2:19" x14ac:dyDescent="0.2">
      <c r="B693" s="33"/>
      <c r="C693" s="80">
        <v>0.9002</v>
      </c>
      <c r="D693" s="80">
        <v>4432</v>
      </c>
      <c r="E693" s="80">
        <v>37</v>
      </c>
      <c r="F693" s="80">
        <v>4395</v>
      </c>
      <c r="G693" s="80">
        <v>74</v>
      </c>
      <c r="H693" s="80">
        <v>4469</v>
      </c>
      <c r="I693" s="80">
        <v>1.65585E-2</v>
      </c>
      <c r="J693" s="80">
        <v>1.65585E-2</v>
      </c>
      <c r="L693" s="83">
        <v>1</v>
      </c>
      <c r="M693" s="83">
        <v>692</v>
      </c>
      <c r="N693" s="85">
        <v>2.93368E-5</v>
      </c>
      <c r="O693" s="83">
        <v>692</v>
      </c>
      <c r="P693" s="85">
        <v>5.86737E-5</v>
      </c>
      <c r="Q693" s="83">
        <v>692</v>
      </c>
      <c r="R693" s="85">
        <v>8.4788500000000005E-8</v>
      </c>
      <c r="S693" s="85">
        <v>8.4791999999999996E-8</v>
      </c>
    </row>
    <row r="694" spans="2:19" x14ac:dyDescent="0.2">
      <c r="B694" s="33"/>
      <c r="C694" s="80">
        <v>0.9</v>
      </c>
      <c r="D694" s="80">
        <v>4432</v>
      </c>
      <c r="E694" s="80">
        <v>38</v>
      </c>
      <c r="F694" s="80">
        <v>4394</v>
      </c>
      <c r="G694" s="80">
        <v>76</v>
      </c>
      <c r="H694" s="80">
        <v>4470</v>
      </c>
      <c r="I694" s="80">
        <v>1.7002199999999999E-2</v>
      </c>
      <c r="J694" s="80">
        <v>1.6945399999999999E-2</v>
      </c>
      <c r="L694" s="83">
        <v>1</v>
      </c>
      <c r="M694" s="83">
        <v>693</v>
      </c>
      <c r="N694" s="85">
        <v>2.9379200000000002E-5</v>
      </c>
      <c r="O694" s="83">
        <v>693</v>
      </c>
      <c r="P694" s="85">
        <v>5.8758500000000003E-5</v>
      </c>
      <c r="Q694" s="83">
        <v>693</v>
      </c>
      <c r="R694" s="85">
        <v>8.4788599999999997E-8</v>
      </c>
      <c r="S694" s="85">
        <v>8.4791999999999996E-8</v>
      </c>
    </row>
    <row r="695" spans="2:19" x14ac:dyDescent="0.2">
      <c r="B695" s="33"/>
      <c r="C695" s="80">
        <v>0.89980000000000004</v>
      </c>
      <c r="D695" s="80">
        <v>4433</v>
      </c>
      <c r="E695" s="80">
        <v>38</v>
      </c>
      <c r="F695" s="80">
        <v>4395</v>
      </c>
      <c r="G695" s="80">
        <v>76</v>
      </c>
      <c r="H695" s="80">
        <v>4471</v>
      </c>
      <c r="I695" s="80">
        <v>1.69984E-2</v>
      </c>
      <c r="J695" s="80">
        <v>1.6945399999999999E-2</v>
      </c>
      <c r="L695" s="83">
        <v>1</v>
      </c>
      <c r="M695" s="83">
        <v>694</v>
      </c>
      <c r="N695" s="85">
        <v>2.94216E-5</v>
      </c>
      <c r="O695" s="83">
        <v>694</v>
      </c>
      <c r="P695" s="85">
        <v>5.88433E-5</v>
      </c>
      <c r="Q695" s="83">
        <v>694</v>
      </c>
      <c r="R695" s="85">
        <v>8.4788599999999997E-8</v>
      </c>
      <c r="S695" s="85">
        <v>8.4791999999999996E-8</v>
      </c>
    </row>
    <row r="696" spans="2:19" x14ac:dyDescent="0.2">
      <c r="B696" s="33"/>
      <c r="C696" s="80">
        <v>0.89959999999999996</v>
      </c>
      <c r="D696" s="80">
        <v>4434</v>
      </c>
      <c r="E696" s="80">
        <v>38</v>
      </c>
      <c r="F696" s="80">
        <v>4396</v>
      </c>
      <c r="G696" s="80">
        <v>76</v>
      </c>
      <c r="H696" s="80">
        <v>4472</v>
      </c>
      <c r="I696" s="80">
        <v>1.6994599999999999E-2</v>
      </c>
      <c r="J696" s="80">
        <v>1.6945399999999999E-2</v>
      </c>
      <c r="L696" s="83">
        <v>1</v>
      </c>
      <c r="M696" s="83">
        <v>695</v>
      </c>
      <c r="N696" s="85">
        <v>2.9464000000000001E-5</v>
      </c>
      <c r="O696" s="83">
        <v>695</v>
      </c>
      <c r="P696" s="85">
        <v>5.8928100000000003E-5</v>
      </c>
      <c r="Q696" s="83">
        <v>695</v>
      </c>
      <c r="R696" s="85">
        <v>8.4788599999999997E-8</v>
      </c>
      <c r="S696" s="85">
        <v>8.4791999999999996E-8</v>
      </c>
    </row>
    <row r="697" spans="2:19" x14ac:dyDescent="0.2">
      <c r="B697" s="33"/>
      <c r="C697" s="80">
        <v>0.89910000000000001</v>
      </c>
      <c r="D697" s="80">
        <v>4435</v>
      </c>
      <c r="E697" s="80">
        <v>38</v>
      </c>
      <c r="F697" s="80">
        <v>4397</v>
      </c>
      <c r="G697" s="80">
        <v>76</v>
      </c>
      <c r="H697" s="80">
        <v>4473</v>
      </c>
      <c r="I697" s="80">
        <v>1.69908E-2</v>
      </c>
      <c r="J697" s="80">
        <v>1.6945399999999999E-2</v>
      </c>
      <c r="L697" s="83">
        <v>1</v>
      </c>
      <c r="M697" s="83">
        <v>696</v>
      </c>
      <c r="N697" s="85">
        <v>2.9506399999999999E-5</v>
      </c>
      <c r="O697" s="83">
        <v>696</v>
      </c>
      <c r="P697" s="85">
        <v>5.9012899999999999E-5</v>
      </c>
      <c r="Q697" s="83">
        <v>696</v>
      </c>
      <c r="R697" s="85">
        <v>8.4788599999999997E-8</v>
      </c>
      <c r="S697" s="85">
        <v>8.4791999999999996E-8</v>
      </c>
    </row>
    <row r="698" spans="2:19" x14ac:dyDescent="0.2">
      <c r="B698" s="33"/>
      <c r="C698" s="80">
        <v>0.89900000000000002</v>
      </c>
      <c r="D698" s="80">
        <v>4436</v>
      </c>
      <c r="E698" s="80">
        <v>38</v>
      </c>
      <c r="F698" s="80">
        <v>4398</v>
      </c>
      <c r="G698" s="80">
        <v>76</v>
      </c>
      <c r="H698" s="80">
        <v>4474</v>
      </c>
      <c r="I698" s="80">
        <v>1.6986999999999999E-2</v>
      </c>
      <c r="J698" s="80">
        <v>1.6945399999999999E-2</v>
      </c>
      <c r="L698" s="83">
        <v>1</v>
      </c>
      <c r="M698" s="83">
        <v>697</v>
      </c>
      <c r="N698" s="85">
        <v>2.9548800000000001E-5</v>
      </c>
      <c r="O698" s="83">
        <v>697</v>
      </c>
      <c r="P698" s="85">
        <v>5.9097700000000002E-5</v>
      </c>
      <c r="Q698" s="83">
        <v>697</v>
      </c>
      <c r="R698" s="85">
        <v>8.4788700000000003E-8</v>
      </c>
      <c r="S698" s="85">
        <v>8.4791999999999996E-8</v>
      </c>
    </row>
    <row r="699" spans="2:19" x14ac:dyDescent="0.2">
      <c r="B699" s="33"/>
      <c r="C699" s="80">
        <v>0.89890000000000003</v>
      </c>
      <c r="D699" s="80">
        <v>4437</v>
      </c>
      <c r="E699" s="80">
        <v>38</v>
      </c>
      <c r="F699" s="80">
        <v>4399</v>
      </c>
      <c r="G699" s="80">
        <v>76</v>
      </c>
      <c r="H699" s="80">
        <v>4475</v>
      </c>
      <c r="I699" s="80">
        <v>1.69832E-2</v>
      </c>
      <c r="J699" s="80">
        <v>1.6945399999999999E-2</v>
      </c>
      <c r="L699" s="83">
        <v>1</v>
      </c>
      <c r="M699" s="83">
        <v>698</v>
      </c>
      <c r="N699" s="85">
        <v>2.9591199999999999E-5</v>
      </c>
      <c r="O699" s="83">
        <v>698</v>
      </c>
      <c r="P699" s="85">
        <v>5.9182499999999998E-5</v>
      </c>
      <c r="Q699" s="83">
        <v>698</v>
      </c>
      <c r="R699" s="85">
        <v>8.4788700000000003E-8</v>
      </c>
      <c r="S699" s="85">
        <v>8.4791999999999996E-8</v>
      </c>
    </row>
    <row r="700" spans="2:19" x14ac:dyDescent="0.2">
      <c r="B700" s="33"/>
      <c r="C700" s="80">
        <v>0.89880000000000004</v>
      </c>
      <c r="D700" s="80">
        <v>4438</v>
      </c>
      <c r="E700" s="80">
        <v>38</v>
      </c>
      <c r="F700" s="80">
        <v>4400</v>
      </c>
      <c r="G700" s="80">
        <v>76</v>
      </c>
      <c r="H700" s="80">
        <v>4476</v>
      </c>
      <c r="I700" s="80">
        <v>1.6979399999999999E-2</v>
      </c>
      <c r="J700" s="80">
        <v>1.6945399999999999E-2</v>
      </c>
      <c r="L700" s="83">
        <v>1</v>
      </c>
      <c r="M700" s="83">
        <v>699</v>
      </c>
      <c r="N700" s="85">
        <v>2.96336E-5</v>
      </c>
      <c r="O700" s="83">
        <v>699</v>
      </c>
      <c r="P700" s="85">
        <v>5.9267300000000001E-5</v>
      </c>
      <c r="Q700" s="83">
        <v>699</v>
      </c>
      <c r="R700" s="85">
        <v>8.4788700000000003E-8</v>
      </c>
      <c r="S700" s="85">
        <v>8.4791999999999996E-8</v>
      </c>
    </row>
    <row r="701" spans="2:19" x14ac:dyDescent="0.2">
      <c r="B701" s="33"/>
      <c r="C701" s="80">
        <v>0.89849999999999997</v>
      </c>
      <c r="D701" s="80">
        <v>4439</v>
      </c>
      <c r="E701" s="80">
        <v>38</v>
      </c>
      <c r="F701" s="80">
        <v>4401</v>
      </c>
      <c r="G701" s="80">
        <v>76</v>
      </c>
      <c r="H701" s="80">
        <v>4477</v>
      </c>
      <c r="I701" s="80">
        <v>1.69757E-2</v>
      </c>
      <c r="J701" s="80">
        <v>1.6945399999999999E-2</v>
      </c>
      <c r="L701" s="83">
        <v>1</v>
      </c>
      <c r="M701" s="83">
        <v>700</v>
      </c>
      <c r="N701" s="85">
        <v>2.9676099999999999E-5</v>
      </c>
      <c r="O701" s="83">
        <v>700</v>
      </c>
      <c r="P701" s="85">
        <v>5.9352099999999997E-5</v>
      </c>
      <c r="Q701" s="83">
        <v>700</v>
      </c>
      <c r="R701" s="85">
        <v>8.4788700000000003E-8</v>
      </c>
      <c r="S701" s="85">
        <v>8.4791999999999996E-8</v>
      </c>
    </row>
    <row r="702" spans="2:19" x14ac:dyDescent="0.2">
      <c r="B702" s="33"/>
      <c r="C702" s="80">
        <v>0.89800000000000002</v>
      </c>
      <c r="D702" s="80">
        <v>4440</v>
      </c>
      <c r="E702" s="80">
        <v>38</v>
      </c>
      <c r="F702" s="80">
        <v>4402</v>
      </c>
      <c r="G702" s="80">
        <v>76</v>
      </c>
      <c r="H702" s="80">
        <v>4478</v>
      </c>
      <c r="I702" s="80">
        <v>1.6971900000000002E-2</v>
      </c>
      <c r="J702" s="80">
        <v>1.6945399999999999E-2</v>
      </c>
      <c r="L702" s="83">
        <v>1</v>
      </c>
      <c r="M702" s="83">
        <v>701</v>
      </c>
      <c r="N702" s="85">
        <v>2.97185E-5</v>
      </c>
      <c r="O702" s="83">
        <v>701</v>
      </c>
      <c r="P702" s="85">
        <v>5.94369E-5</v>
      </c>
      <c r="Q702" s="83">
        <v>701</v>
      </c>
      <c r="R702" s="85">
        <v>8.4788700000000003E-8</v>
      </c>
      <c r="S702" s="85">
        <v>8.4791999999999996E-8</v>
      </c>
    </row>
    <row r="703" spans="2:19" x14ac:dyDescent="0.2">
      <c r="B703" s="33"/>
      <c r="C703" s="80">
        <v>0.89780000000000004</v>
      </c>
      <c r="D703" s="80">
        <v>4441</v>
      </c>
      <c r="E703" s="80">
        <v>38</v>
      </c>
      <c r="F703" s="80">
        <v>4403</v>
      </c>
      <c r="G703" s="80">
        <v>76</v>
      </c>
      <c r="H703" s="80">
        <v>4479</v>
      </c>
      <c r="I703" s="80">
        <v>1.69681E-2</v>
      </c>
      <c r="J703" s="80">
        <v>1.6945399999999999E-2</v>
      </c>
      <c r="L703" s="83">
        <v>1</v>
      </c>
      <c r="M703" s="83">
        <v>702</v>
      </c>
      <c r="N703" s="85">
        <v>2.9760900000000002E-5</v>
      </c>
      <c r="O703" s="83">
        <v>702</v>
      </c>
      <c r="P703" s="85">
        <v>5.9521700000000003E-5</v>
      </c>
      <c r="Q703" s="83">
        <v>702</v>
      </c>
      <c r="R703" s="85">
        <v>8.4788799999999995E-8</v>
      </c>
      <c r="S703" s="85">
        <v>8.4791999999999996E-8</v>
      </c>
    </row>
    <row r="704" spans="2:19" x14ac:dyDescent="0.2">
      <c r="B704" s="33"/>
      <c r="C704" s="80">
        <v>0.89770000000000005</v>
      </c>
      <c r="D704" s="80">
        <v>4443</v>
      </c>
      <c r="E704" s="80">
        <v>38</v>
      </c>
      <c r="F704" s="80">
        <v>4405</v>
      </c>
      <c r="G704" s="80">
        <v>76</v>
      </c>
      <c r="H704" s="80">
        <v>4481</v>
      </c>
      <c r="I704" s="80">
        <v>1.69605E-2</v>
      </c>
      <c r="J704" s="80">
        <v>1.6945399999999999E-2</v>
      </c>
      <c r="L704" s="83">
        <v>1</v>
      </c>
      <c r="M704" s="83">
        <v>703</v>
      </c>
      <c r="N704" s="85">
        <v>2.98033E-5</v>
      </c>
      <c r="O704" s="83">
        <v>703</v>
      </c>
      <c r="P704" s="85">
        <v>5.9606499999999999E-5</v>
      </c>
      <c r="Q704" s="83">
        <v>703</v>
      </c>
      <c r="R704" s="85">
        <v>8.4788799999999995E-8</v>
      </c>
      <c r="S704" s="85">
        <v>8.4791999999999996E-8</v>
      </c>
    </row>
    <row r="705" spans="2:19" x14ac:dyDescent="0.2">
      <c r="B705" s="33"/>
      <c r="C705" s="80">
        <v>0.89749999999999996</v>
      </c>
      <c r="D705" s="80">
        <v>4444</v>
      </c>
      <c r="E705" s="80">
        <v>38</v>
      </c>
      <c r="F705" s="80">
        <v>4406</v>
      </c>
      <c r="G705" s="80">
        <v>76</v>
      </c>
      <c r="H705" s="80">
        <v>4482</v>
      </c>
      <c r="I705" s="80">
        <v>1.6956700000000002E-2</v>
      </c>
      <c r="J705" s="80">
        <v>1.6945399999999999E-2</v>
      </c>
      <c r="L705" s="83">
        <v>1</v>
      </c>
      <c r="M705" s="83">
        <v>704</v>
      </c>
      <c r="N705" s="85">
        <v>2.9845700000000001E-5</v>
      </c>
      <c r="O705" s="83">
        <v>704</v>
      </c>
      <c r="P705" s="85">
        <v>5.9691300000000002E-5</v>
      </c>
      <c r="Q705" s="83">
        <v>704</v>
      </c>
      <c r="R705" s="85">
        <v>8.4788799999999995E-8</v>
      </c>
      <c r="S705" s="85">
        <v>8.4791999999999996E-8</v>
      </c>
    </row>
    <row r="706" spans="2:19" x14ac:dyDescent="0.2">
      <c r="B706" s="33"/>
      <c r="C706" s="80">
        <v>0.89739999999999998</v>
      </c>
      <c r="D706" s="80">
        <v>4445</v>
      </c>
      <c r="E706" s="80">
        <v>38</v>
      </c>
      <c r="F706" s="80">
        <v>4407</v>
      </c>
      <c r="G706" s="80">
        <v>76</v>
      </c>
      <c r="H706" s="80">
        <v>4483</v>
      </c>
      <c r="I706" s="80">
        <v>1.69529E-2</v>
      </c>
      <c r="J706" s="80">
        <v>1.6945399999999999E-2</v>
      </c>
      <c r="L706" s="83">
        <v>1</v>
      </c>
      <c r="M706" s="83">
        <v>705</v>
      </c>
      <c r="N706" s="85">
        <v>2.9888099999999999E-5</v>
      </c>
      <c r="O706" s="83">
        <v>705</v>
      </c>
      <c r="P706" s="85">
        <v>5.9776099999999998E-5</v>
      </c>
      <c r="Q706" s="83">
        <v>705</v>
      </c>
      <c r="R706" s="85">
        <v>8.4788799999999995E-8</v>
      </c>
      <c r="S706" s="85">
        <v>8.4791999999999996E-8</v>
      </c>
    </row>
    <row r="707" spans="2:19" x14ac:dyDescent="0.2">
      <c r="B707" s="33"/>
      <c r="C707" s="80">
        <v>0.89700000000000002</v>
      </c>
      <c r="D707" s="80">
        <v>4447</v>
      </c>
      <c r="E707" s="80">
        <v>38</v>
      </c>
      <c r="F707" s="80">
        <v>4409</v>
      </c>
      <c r="G707" s="80">
        <v>76</v>
      </c>
      <c r="H707" s="80">
        <v>4485</v>
      </c>
      <c r="I707" s="80">
        <v>1.6945399999999999E-2</v>
      </c>
      <c r="J707" s="80">
        <v>1.6945399999999999E-2</v>
      </c>
      <c r="L707" s="83">
        <v>1</v>
      </c>
      <c r="M707" s="83">
        <v>706</v>
      </c>
      <c r="N707" s="85">
        <v>2.9930500000000001E-5</v>
      </c>
      <c r="O707" s="83">
        <v>706</v>
      </c>
      <c r="P707" s="85">
        <v>5.9860900000000001E-5</v>
      </c>
      <c r="Q707" s="83">
        <v>706</v>
      </c>
      <c r="R707" s="85">
        <v>8.47889E-8</v>
      </c>
      <c r="S707" s="85">
        <v>8.4791999999999996E-8</v>
      </c>
    </row>
    <row r="708" spans="2:19" x14ac:dyDescent="0.2">
      <c r="B708" s="33"/>
      <c r="C708" s="80">
        <v>0.89680000000000004</v>
      </c>
      <c r="D708" s="80">
        <v>4449</v>
      </c>
      <c r="E708" s="80">
        <v>39</v>
      </c>
      <c r="F708" s="80">
        <v>4410</v>
      </c>
      <c r="G708" s="80">
        <v>78</v>
      </c>
      <c r="H708" s="80">
        <v>4488</v>
      </c>
      <c r="I708" s="80">
        <v>1.7379700000000001E-2</v>
      </c>
      <c r="J708" s="80">
        <v>1.73758E-2</v>
      </c>
      <c r="L708" s="83">
        <v>1</v>
      </c>
      <c r="M708" s="83">
        <v>707</v>
      </c>
      <c r="N708" s="85">
        <v>2.9972899999999999E-5</v>
      </c>
      <c r="O708" s="83">
        <v>707</v>
      </c>
      <c r="P708" s="85">
        <v>5.9945699999999998E-5</v>
      </c>
      <c r="Q708" s="83">
        <v>707</v>
      </c>
      <c r="R708" s="85">
        <v>8.47889E-8</v>
      </c>
      <c r="S708" s="85">
        <v>8.4791999999999996E-8</v>
      </c>
    </row>
    <row r="709" spans="2:19" x14ac:dyDescent="0.2">
      <c r="B709" s="33"/>
      <c r="C709" s="80">
        <v>0.89670000000000005</v>
      </c>
      <c r="D709" s="80">
        <v>4450</v>
      </c>
      <c r="E709" s="80">
        <v>39</v>
      </c>
      <c r="F709" s="80">
        <v>4411</v>
      </c>
      <c r="G709" s="80">
        <v>78</v>
      </c>
      <c r="H709" s="80">
        <v>4489</v>
      </c>
      <c r="I709" s="80">
        <v>1.73758E-2</v>
      </c>
      <c r="J709" s="80">
        <v>1.73758E-2</v>
      </c>
      <c r="L709" s="83">
        <v>1</v>
      </c>
      <c r="M709" s="83">
        <v>708</v>
      </c>
      <c r="N709" s="85">
        <v>3.00153E-5</v>
      </c>
      <c r="O709" s="83">
        <v>708</v>
      </c>
      <c r="P709" s="85">
        <v>6.0030600000000001E-5</v>
      </c>
      <c r="Q709" s="83">
        <v>708</v>
      </c>
      <c r="R709" s="85">
        <v>8.47889E-8</v>
      </c>
      <c r="S709" s="85">
        <v>8.4791999999999996E-8</v>
      </c>
    </row>
    <row r="710" spans="2:19" x14ac:dyDescent="0.2">
      <c r="B710" s="33"/>
      <c r="C710" s="80">
        <v>0.89629999999999999</v>
      </c>
      <c r="D710" s="80">
        <v>4452</v>
      </c>
      <c r="E710" s="80">
        <v>40</v>
      </c>
      <c r="F710" s="80">
        <v>4412</v>
      </c>
      <c r="G710" s="80">
        <v>80</v>
      </c>
      <c r="H710" s="80">
        <v>4492</v>
      </c>
      <c r="I710" s="80">
        <v>1.78094E-2</v>
      </c>
      <c r="J710" s="80">
        <v>1.7754099999999998E-2</v>
      </c>
      <c r="L710" s="83">
        <v>1</v>
      </c>
      <c r="M710" s="83">
        <v>709</v>
      </c>
      <c r="N710" s="85">
        <v>3.0057699999999999E-5</v>
      </c>
      <c r="O710" s="83">
        <v>709</v>
      </c>
      <c r="P710" s="85">
        <v>6.0115399999999997E-5</v>
      </c>
      <c r="Q710" s="83">
        <v>709</v>
      </c>
      <c r="R710" s="85">
        <v>8.47889E-8</v>
      </c>
      <c r="S710" s="85">
        <v>8.4791999999999996E-8</v>
      </c>
    </row>
    <row r="711" spans="2:19" x14ac:dyDescent="0.2">
      <c r="B711" s="33"/>
      <c r="C711" s="80">
        <v>0.89610000000000001</v>
      </c>
      <c r="D711" s="80">
        <v>4453</v>
      </c>
      <c r="E711" s="80">
        <v>40</v>
      </c>
      <c r="F711" s="80">
        <v>4413</v>
      </c>
      <c r="G711" s="80">
        <v>80</v>
      </c>
      <c r="H711" s="80">
        <v>4493</v>
      </c>
      <c r="I711" s="80">
        <v>1.7805499999999998E-2</v>
      </c>
      <c r="J711" s="80">
        <v>1.7754099999999998E-2</v>
      </c>
      <c r="L711" s="83">
        <v>1</v>
      </c>
      <c r="M711" s="83">
        <v>710</v>
      </c>
      <c r="N711" s="85">
        <v>3.01001E-5</v>
      </c>
      <c r="O711" s="83">
        <v>710</v>
      </c>
      <c r="P711" s="85">
        <v>6.02002E-5</v>
      </c>
      <c r="Q711" s="83">
        <v>710</v>
      </c>
      <c r="R711" s="85">
        <v>8.4789000000000006E-8</v>
      </c>
      <c r="S711" s="85">
        <v>8.4791999999999996E-8</v>
      </c>
    </row>
    <row r="712" spans="2:19" x14ac:dyDescent="0.2">
      <c r="B712" s="33"/>
      <c r="C712" s="80">
        <v>0.89570000000000005</v>
      </c>
      <c r="D712" s="80">
        <v>4454</v>
      </c>
      <c r="E712" s="80">
        <v>40</v>
      </c>
      <c r="F712" s="80">
        <v>4414</v>
      </c>
      <c r="G712" s="80">
        <v>80</v>
      </c>
      <c r="H712" s="80">
        <v>4494</v>
      </c>
      <c r="I712" s="80">
        <v>1.7801500000000001E-2</v>
      </c>
      <c r="J712" s="80">
        <v>1.7754099999999998E-2</v>
      </c>
      <c r="L712" s="83">
        <v>1</v>
      </c>
      <c r="M712" s="83">
        <v>711</v>
      </c>
      <c r="N712" s="85">
        <v>3.0142500000000002E-5</v>
      </c>
      <c r="O712" s="83">
        <v>711</v>
      </c>
      <c r="P712" s="85">
        <v>6.0285000000000003E-5</v>
      </c>
      <c r="Q712" s="83">
        <v>711</v>
      </c>
      <c r="R712" s="85">
        <v>8.4789000000000006E-8</v>
      </c>
      <c r="S712" s="85">
        <v>8.4791999999999996E-8</v>
      </c>
    </row>
    <row r="713" spans="2:19" x14ac:dyDescent="0.2">
      <c r="B713" s="33"/>
      <c r="C713" s="80">
        <v>0.89559999999999995</v>
      </c>
      <c r="D713" s="80">
        <v>4455</v>
      </c>
      <c r="E713" s="80">
        <v>40</v>
      </c>
      <c r="F713" s="80">
        <v>4415</v>
      </c>
      <c r="G713" s="80">
        <v>80</v>
      </c>
      <c r="H713" s="80">
        <v>4495</v>
      </c>
      <c r="I713" s="80">
        <v>1.77976E-2</v>
      </c>
      <c r="J713" s="80">
        <v>1.7754099999999998E-2</v>
      </c>
      <c r="L713" s="83">
        <v>1</v>
      </c>
      <c r="M713" s="83">
        <v>712</v>
      </c>
      <c r="N713" s="85">
        <v>3.01849E-5</v>
      </c>
      <c r="O713" s="83">
        <v>712</v>
      </c>
      <c r="P713" s="85">
        <v>6.0369799999999999E-5</v>
      </c>
      <c r="Q713" s="83">
        <v>712</v>
      </c>
      <c r="R713" s="85">
        <v>8.4789000000000006E-8</v>
      </c>
      <c r="S713" s="85">
        <v>8.4791999999999996E-8</v>
      </c>
    </row>
    <row r="714" spans="2:19" x14ac:dyDescent="0.2">
      <c r="B714" s="33"/>
      <c r="C714" s="80">
        <v>0.89549999999999996</v>
      </c>
      <c r="D714" s="80">
        <v>4456</v>
      </c>
      <c r="E714" s="80">
        <v>40</v>
      </c>
      <c r="F714" s="80">
        <v>4416</v>
      </c>
      <c r="G714" s="80">
        <v>80</v>
      </c>
      <c r="H714" s="80">
        <v>4496</v>
      </c>
      <c r="I714" s="80">
        <v>1.77936E-2</v>
      </c>
      <c r="J714" s="80">
        <v>1.7754099999999998E-2</v>
      </c>
      <c r="L714" s="83">
        <v>1</v>
      </c>
      <c r="M714" s="83">
        <v>713</v>
      </c>
      <c r="N714" s="85">
        <v>3.0227300000000001E-5</v>
      </c>
      <c r="O714" s="83">
        <v>713</v>
      </c>
      <c r="P714" s="85">
        <v>6.0454600000000002E-5</v>
      </c>
      <c r="Q714" s="83">
        <v>713</v>
      </c>
      <c r="R714" s="85">
        <v>8.4789099999999998E-8</v>
      </c>
      <c r="S714" s="85">
        <v>8.4791999999999996E-8</v>
      </c>
    </row>
    <row r="715" spans="2:19" x14ac:dyDescent="0.2">
      <c r="B715" s="33"/>
      <c r="C715" s="80">
        <v>0.89510000000000001</v>
      </c>
      <c r="D715" s="80">
        <v>4457</v>
      </c>
      <c r="E715" s="80">
        <v>40</v>
      </c>
      <c r="F715" s="80">
        <v>4417</v>
      </c>
      <c r="G715" s="80">
        <v>80</v>
      </c>
      <c r="H715" s="80">
        <v>4497</v>
      </c>
      <c r="I715" s="80">
        <v>1.7789599999999999E-2</v>
      </c>
      <c r="J715" s="80">
        <v>1.7754099999999998E-2</v>
      </c>
      <c r="L715" s="83">
        <v>1</v>
      </c>
      <c r="M715" s="83">
        <v>714</v>
      </c>
      <c r="N715" s="85">
        <v>3.0269699999999999E-5</v>
      </c>
      <c r="O715" s="83">
        <v>714</v>
      </c>
      <c r="P715" s="85">
        <v>6.0539399999999998E-5</v>
      </c>
      <c r="Q715" s="83">
        <v>714</v>
      </c>
      <c r="R715" s="85">
        <v>8.4789099999999998E-8</v>
      </c>
      <c r="S715" s="85">
        <v>8.4791999999999996E-8</v>
      </c>
    </row>
    <row r="716" spans="2:19" x14ac:dyDescent="0.2">
      <c r="B716" s="33"/>
      <c r="C716" s="80">
        <v>0.89470000000000005</v>
      </c>
      <c r="D716" s="80">
        <v>4459</v>
      </c>
      <c r="E716" s="80">
        <v>40</v>
      </c>
      <c r="F716" s="80">
        <v>4419</v>
      </c>
      <c r="G716" s="80">
        <v>80</v>
      </c>
      <c r="H716" s="80">
        <v>4499</v>
      </c>
      <c r="I716" s="80">
        <v>1.7781700000000001E-2</v>
      </c>
      <c r="J716" s="80">
        <v>1.7754099999999998E-2</v>
      </c>
      <c r="L716" s="83">
        <v>1</v>
      </c>
      <c r="M716" s="83">
        <v>715</v>
      </c>
      <c r="N716" s="85">
        <v>3.0312100000000001E-5</v>
      </c>
      <c r="O716" s="83">
        <v>715</v>
      </c>
      <c r="P716" s="85">
        <v>6.0624200000000001E-5</v>
      </c>
      <c r="Q716" s="83">
        <v>715</v>
      </c>
      <c r="R716" s="85">
        <v>8.4789099999999998E-8</v>
      </c>
      <c r="S716" s="85">
        <v>8.4791999999999996E-8</v>
      </c>
    </row>
    <row r="717" spans="2:19" x14ac:dyDescent="0.2">
      <c r="B717" s="33"/>
      <c r="C717" s="80">
        <v>0.89459999999999995</v>
      </c>
      <c r="D717" s="80">
        <v>4460</v>
      </c>
      <c r="E717" s="80">
        <v>40</v>
      </c>
      <c r="F717" s="80">
        <v>4420</v>
      </c>
      <c r="G717" s="80">
        <v>80</v>
      </c>
      <c r="H717" s="80">
        <v>4500</v>
      </c>
      <c r="I717" s="80">
        <v>1.77778E-2</v>
      </c>
      <c r="J717" s="80">
        <v>1.7754099999999998E-2</v>
      </c>
      <c r="L717" s="83">
        <v>1</v>
      </c>
      <c r="M717" s="83">
        <v>716</v>
      </c>
      <c r="N717" s="85">
        <v>3.0354499999999999E-5</v>
      </c>
      <c r="O717" s="83">
        <v>716</v>
      </c>
      <c r="P717" s="85">
        <v>6.0708999999999998E-5</v>
      </c>
      <c r="Q717" s="83">
        <v>716</v>
      </c>
      <c r="R717" s="85">
        <v>8.4789200000000003E-8</v>
      </c>
      <c r="S717" s="85">
        <v>8.4791999999999996E-8</v>
      </c>
    </row>
    <row r="718" spans="2:19" x14ac:dyDescent="0.2">
      <c r="B718" s="33"/>
      <c r="C718" s="80">
        <v>0.89400000000000002</v>
      </c>
      <c r="D718" s="80">
        <v>4462</v>
      </c>
      <c r="E718" s="80">
        <v>40</v>
      </c>
      <c r="F718" s="80">
        <v>4422</v>
      </c>
      <c r="G718" s="80">
        <v>80</v>
      </c>
      <c r="H718" s="80">
        <v>4502</v>
      </c>
      <c r="I718" s="80">
        <v>1.7769900000000002E-2</v>
      </c>
      <c r="J718" s="80">
        <v>1.7754099999999998E-2</v>
      </c>
      <c r="L718" s="83">
        <v>1</v>
      </c>
      <c r="M718" s="83">
        <v>717</v>
      </c>
      <c r="N718" s="85">
        <v>3.03969E-5</v>
      </c>
      <c r="O718" s="83">
        <v>717</v>
      </c>
      <c r="P718" s="85">
        <v>6.0793900000000001E-5</v>
      </c>
      <c r="Q718" s="83">
        <v>717</v>
      </c>
      <c r="R718" s="85">
        <v>8.4789200000000003E-8</v>
      </c>
      <c r="S718" s="85">
        <v>8.4791999999999996E-8</v>
      </c>
    </row>
    <row r="719" spans="2:19" x14ac:dyDescent="0.2">
      <c r="B719" s="33"/>
      <c r="C719" s="80">
        <v>0.89339999999999997</v>
      </c>
      <c r="D719" s="80">
        <v>4464</v>
      </c>
      <c r="E719" s="80">
        <v>40</v>
      </c>
      <c r="F719" s="80">
        <v>4424</v>
      </c>
      <c r="G719" s="80">
        <v>80</v>
      </c>
      <c r="H719" s="80">
        <v>4504</v>
      </c>
      <c r="I719" s="80">
        <v>1.7762E-2</v>
      </c>
      <c r="J719" s="80">
        <v>1.7754099999999998E-2</v>
      </c>
      <c r="L719" s="83">
        <v>1</v>
      </c>
      <c r="M719" s="83">
        <v>718</v>
      </c>
      <c r="N719" s="85">
        <v>3.0439299999999998E-5</v>
      </c>
      <c r="O719" s="83">
        <v>718</v>
      </c>
      <c r="P719" s="85">
        <v>6.0878699999999997E-5</v>
      </c>
      <c r="Q719" s="83">
        <v>718</v>
      </c>
      <c r="R719" s="85">
        <v>8.4789200000000003E-8</v>
      </c>
      <c r="S719" s="85">
        <v>8.4791999999999996E-8</v>
      </c>
    </row>
    <row r="720" spans="2:19" x14ac:dyDescent="0.2">
      <c r="B720" s="33"/>
      <c r="C720" s="80">
        <v>0.89329999999999998</v>
      </c>
      <c r="D720" s="80">
        <v>4466</v>
      </c>
      <c r="E720" s="80">
        <v>40</v>
      </c>
      <c r="F720" s="80">
        <v>4426</v>
      </c>
      <c r="G720" s="80">
        <v>80</v>
      </c>
      <c r="H720" s="80">
        <v>4506</v>
      </c>
      <c r="I720" s="80">
        <v>1.7754099999999998E-2</v>
      </c>
      <c r="J720" s="80">
        <v>1.7754099999999998E-2</v>
      </c>
      <c r="L720" s="83">
        <v>1</v>
      </c>
      <c r="M720" s="83">
        <v>719</v>
      </c>
      <c r="N720" s="85">
        <v>3.04817E-5</v>
      </c>
      <c r="O720" s="83">
        <v>719</v>
      </c>
      <c r="P720" s="85">
        <v>6.09635E-5</v>
      </c>
      <c r="Q720" s="83">
        <v>719</v>
      </c>
      <c r="R720" s="85">
        <v>8.4789299999999995E-8</v>
      </c>
      <c r="S720" s="85">
        <v>8.4791999999999996E-8</v>
      </c>
    </row>
    <row r="721" spans="2:19" x14ac:dyDescent="0.2">
      <c r="B721" s="33"/>
      <c r="C721" s="80">
        <v>0.89319999999999999</v>
      </c>
      <c r="D721" s="80">
        <v>4467</v>
      </c>
      <c r="E721" s="80">
        <v>41</v>
      </c>
      <c r="F721" s="80">
        <v>4426</v>
      </c>
      <c r="G721" s="80">
        <v>82</v>
      </c>
      <c r="H721" s="80">
        <v>4508</v>
      </c>
      <c r="I721" s="80">
        <v>1.8189899999999998E-2</v>
      </c>
      <c r="J721" s="80">
        <v>1.81697E-2</v>
      </c>
      <c r="L721" s="83">
        <v>1</v>
      </c>
      <c r="M721" s="83">
        <v>720</v>
      </c>
      <c r="N721" s="85">
        <v>3.0524200000000002E-5</v>
      </c>
      <c r="O721" s="83">
        <v>720</v>
      </c>
      <c r="P721" s="85">
        <v>6.1048299999999996E-5</v>
      </c>
      <c r="Q721" s="83">
        <v>720</v>
      </c>
      <c r="R721" s="85">
        <v>8.4789299999999995E-8</v>
      </c>
      <c r="S721" s="85">
        <v>8.4791999999999996E-8</v>
      </c>
    </row>
    <row r="722" spans="2:19" x14ac:dyDescent="0.2">
      <c r="B722" s="33"/>
      <c r="C722" s="80">
        <v>0.89280000000000004</v>
      </c>
      <c r="D722" s="80">
        <v>4468</v>
      </c>
      <c r="E722" s="80">
        <v>41</v>
      </c>
      <c r="F722" s="80">
        <v>4427</v>
      </c>
      <c r="G722" s="80">
        <v>82</v>
      </c>
      <c r="H722" s="80">
        <v>4509</v>
      </c>
      <c r="I722" s="80">
        <v>1.8185900000000001E-2</v>
      </c>
      <c r="J722" s="80">
        <v>1.81697E-2</v>
      </c>
      <c r="L722" s="83">
        <v>1</v>
      </c>
      <c r="M722" s="83">
        <v>721</v>
      </c>
      <c r="N722" s="85">
        <v>3.05666E-5</v>
      </c>
      <c r="O722" s="83">
        <v>721</v>
      </c>
      <c r="P722" s="85">
        <v>6.1133100000000006E-5</v>
      </c>
      <c r="Q722" s="83">
        <v>721</v>
      </c>
      <c r="R722" s="85">
        <v>8.4789400000000001E-8</v>
      </c>
      <c r="S722" s="85">
        <v>8.4791999999999996E-8</v>
      </c>
    </row>
    <row r="723" spans="2:19" x14ac:dyDescent="0.2">
      <c r="B723" s="33"/>
      <c r="C723" s="80">
        <v>0.89239999999999997</v>
      </c>
      <c r="D723" s="80">
        <v>4469</v>
      </c>
      <c r="E723" s="80">
        <v>41</v>
      </c>
      <c r="F723" s="80">
        <v>4428</v>
      </c>
      <c r="G723" s="80">
        <v>82</v>
      </c>
      <c r="H723" s="80">
        <v>4510</v>
      </c>
      <c r="I723" s="80">
        <v>1.8181800000000001E-2</v>
      </c>
      <c r="J723" s="80">
        <v>1.81697E-2</v>
      </c>
      <c r="L723" s="83">
        <v>1</v>
      </c>
      <c r="M723" s="83">
        <v>722</v>
      </c>
      <c r="N723" s="85">
        <v>3.0608999999999998E-5</v>
      </c>
      <c r="O723" s="83">
        <v>722</v>
      </c>
      <c r="P723" s="85">
        <v>6.1217900000000002E-5</v>
      </c>
      <c r="Q723" s="83">
        <v>722</v>
      </c>
      <c r="R723" s="85">
        <v>8.4789400000000001E-8</v>
      </c>
      <c r="S723" s="85">
        <v>8.4791999999999996E-8</v>
      </c>
    </row>
    <row r="724" spans="2:19" x14ac:dyDescent="0.2">
      <c r="B724" s="33"/>
      <c r="C724" s="80">
        <v>0.89229999999999998</v>
      </c>
      <c r="D724" s="80">
        <v>4470</v>
      </c>
      <c r="E724" s="80">
        <v>41</v>
      </c>
      <c r="F724" s="80">
        <v>4429</v>
      </c>
      <c r="G724" s="80">
        <v>82</v>
      </c>
      <c r="H724" s="80">
        <v>4511</v>
      </c>
      <c r="I724" s="80">
        <v>1.8177800000000001E-2</v>
      </c>
      <c r="J724" s="80">
        <v>1.81697E-2</v>
      </c>
      <c r="L724" s="83">
        <v>1</v>
      </c>
      <c r="M724" s="83">
        <v>723</v>
      </c>
      <c r="N724" s="85">
        <v>3.0651400000000003E-5</v>
      </c>
      <c r="O724" s="83">
        <v>723</v>
      </c>
      <c r="P724" s="85">
        <v>6.1302800000000005E-5</v>
      </c>
      <c r="Q724" s="83">
        <v>723</v>
      </c>
      <c r="R724" s="85">
        <v>8.4789400000000001E-8</v>
      </c>
      <c r="S724" s="85">
        <v>8.4791999999999996E-8</v>
      </c>
    </row>
    <row r="725" spans="2:19" x14ac:dyDescent="0.2">
      <c r="B725" s="33"/>
      <c r="C725" s="80">
        <v>0.89219999999999999</v>
      </c>
      <c r="D725" s="80">
        <v>4471</v>
      </c>
      <c r="E725" s="80">
        <v>41</v>
      </c>
      <c r="F725" s="80">
        <v>4430</v>
      </c>
      <c r="G725" s="80">
        <v>82</v>
      </c>
      <c r="H725" s="80">
        <v>4512</v>
      </c>
      <c r="I725" s="80">
        <v>1.81738E-2</v>
      </c>
      <c r="J725" s="80">
        <v>1.81697E-2</v>
      </c>
      <c r="L725" s="83">
        <v>1</v>
      </c>
      <c r="M725" s="83">
        <v>724</v>
      </c>
      <c r="N725" s="85">
        <v>3.0693800000000001E-5</v>
      </c>
      <c r="O725" s="83">
        <v>724</v>
      </c>
      <c r="P725" s="85">
        <v>6.1387600000000002E-5</v>
      </c>
      <c r="Q725" s="83">
        <v>724</v>
      </c>
      <c r="R725" s="85">
        <v>8.4789500000000006E-8</v>
      </c>
      <c r="S725" s="85">
        <v>8.4791999999999996E-8</v>
      </c>
    </row>
    <row r="726" spans="2:19" x14ac:dyDescent="0.2">
      <c r="B726" s="33"/>
      <c r="C726" s="80">
        <v>0.89190000000000003</v>
      </c>
      <c r="D726" s="80">
        <v>4472</v>
      </c>
      <c r="E726" s="80">
        <v>41</v>
      </c>
      <c r="F726" s="80">
        <v>4431</v>
      </c>
      <c r="G726" s="80">
        <v>82</v>
      </c>
      <c r="H726" s="80">
        <v>4513</v>
      </c>
      <c r="I726" s="80">
        <v>1.81697E-2</v>
      </c>
      <c r="J726" s="80">
        <v>1.81697E-2</v>
      </c>
      <c r="L726" s="83">
        <v>1</v>
      </c>
      <c r="M726" s="83">
        <v>725</v>
      </c>
      <c r="N726" s="85">
        <v>3.0736199999999999E-5</v>
      </c>
      <c r="O726" s="83">
        <v>725</v>
      </c>
      <c r="P726" s="85">
        <v>6.1472399999999998E-5</v>
      </c>
      <c r="Q726" s="83">
        <v>725</v>
      </c>
      <c r="R726" s="85">
        <v>8.4789500000000006E-8</v>
      </c>
      <c r="S726" s="85">
        <v>8.4791999999999996E-8</v>
      </c>
    </row>
    <row r="727" spans="2:19" x14ac:dyDescent="0.2">
      <c r="B727" s="33"/>
      <c r="C727" s="80">
        <v>0.89170000000000005</v>
      </c>
      <c r="D727" s="80">
        <v>4475</v>
      </c>
      <c r="E727" s="80">
        <v>42</v>
      </c>
      <c r="F727" s="80">
        <v>4433</v>
      </c>
      <c r="G727" s="80">
        <v>84</v>
      </c>
      <c r="H727" s="80">
        <v>4517</v>
      </c>
      <c r="I727" s="80">
        <v>1.8596399999999999E-2</v>
      </c>
      <c r="J727" s="80">
        <v>1.84818E-2</v>
      </c>
      <c r="L727" s="83">
        <v>1</v>
      </c>
      <c r="M727" s="83">
        <v>726</v>
      </c>
      <c r="N727" s="85">
        <v>3.0778599999999997E-5</v>
      </c>
      <c r="O727" s="83">
        <v>726</v>
      </c>
      <c r="P727" s="85">
        <v>6.1557199999999994E-5</v>
      </c>
      <c r="Q727" s="83">
        <v>726</v>
      </c>
      <c r="R727" s="85">
        <v>8.4789599999999998E-8</v>
      </c>
      <c r="S727" s="85">
        <v>8.4791999999999996E-8</v>
      </c>
    </row>
    <row r="728" spans="2:19" x14ac:dyDescent="0.2">
      <c r="B728" s="33"/>
      <c r="C728" s="80">
        <v>0.89129999999999998</v>
      </c>
      <c r="D728" s="80">
        <v>4476</v>
      </c>
      <c r="E728" s="80">
        <v>42</v>
      </c>
      <c r="F728" s="80">
        <v>4434</v>
      </c>
      <c r="G728" s="80">
        <v>84</v>
      </c>
      <c r="H728" s="80">
        <v>4518</v>
      </c>
      <c r="I728" s="80">
        <v>1.8592299999999999E-2</v>
      </c>
      <c r="J728" s="80">
        <v>1.84818E-2</v>
      </c>
      <c r="L728" s="83">
        <v>1</v>
      </c>
      <c r="M728" s="83">
        <v>727</v>
      </c>
      <c r="N728" s="85">
        <v>3.0821000000000002E-5</v>
      </c>
      <c r="O728" s="83">
        <v>727</v>
      </c>
      <c r="P728" s="85">
        <v>6.1642000000000004E-5</v>
      </c>
      <c r="Q728" s="83">
        <v>727</v>
      </c>
      <c r="R728" s="85">
        <v>8.4789599999999998E-8</v>
      </c>
      <c r="S728" s="85">
        <v>8.4791999999999996E-8</v>
      </c>
    </row>
    <row r="729" spans="2:19" x14ac:dyDescent="0.2">
      <c r="B729" s="33"/>
      <c r="C729" s="80">
        <v>0.8911</v>
      </c>
      <c r="D729" s="80">
        <v>4477</v>
      </c>
      <c r="E729" s="80">
        <v>42</v>
      </c>
      <c r="F729" s="80">
        <v>4435</v>
      </c>
      <c r="G729" s="80">
        <v>84</v>
      </c>
      <c r="H729" s="80">
        <v>4519</v>
      </c>
      <c r="I729" s="80">
        <v>1.8588199999999999E-2</v>
      </c>
      <c r="J729" s="80">
        <v>1.84818E-2</v>
      </c>
      <c r="L729" s="83">
        <v>1</v>
      </c>
      <c r="M729" s="83">
        <v>728</v>
      </c>
      <c r="N729" s="85">
        <v>3.08634E-5</v>
      </c>
      <c r="O729" s="83">
        <v>728</v>
      </c>
      <c r="P729" s="85">
        <v>6.1726899999999993E-5</v>
      </c>
      <c r="Q729" s="83">
        <v>728</v>
      </c>
      <c r="R729" s="85">
        <v>8.4789700000000004E-8</v>
      </c>
      <c r="S729" s="85">
        <v>8.4791999999999996E-8</v>
      </c>
    </row>
    <row r="730" spans="2:19" x14ac:dyDescent="0.2">
      <c r="B730" s="33"/>
      <c r="C730" s="80">
        <v>0.89080000000000004</v>
      </c>
      <c r="D730" s="80">
        <v>4478</v>
      </c>
      <c r="E730" s="80">
        <v>42</v>
      </c>
      <c r="F730" s="80">
        <v>4436</v>
      </c>
      <c r="G730" s="80">
        <v>84</v>
      </c>
      <c r="H730" s="80">
        <v>4520</v>
      </c>
      <c r="I730" s="80">
        <v>1.8584099999999999E-2</v>
      </c>
      <c r="J730" s="80">
        <v>1.84818E-2</v>
      </c>
      <c r="L730" s="83">
        <v>1</v>
      </c>
      <c r="M730" s="83">
        <v>729</v>
      </c>
      <c r="N730" s="85">
        <v>3.0905799999999998E-5</v>
      </c>
      <c r="O730" s="83">
        <v>729</v>
      </c>
      <c r="P730" s="85">
        <v>6.1811700000000003E-5</v>
      </c>
      <c r="Q730" s="83">
        <v>729</v>
      </c>
      <c r="R730" s="85">
        <v>8.4789700000000004E-8</v>
      </c>
      <c r="S730" s="85">
        <v>8.4791999999999996E-8</v>
      </c>
    </row>
    <row r="731" spans="2:19" x14ac:dyDescent="0.2">
      <c r="B731" s="33"/>
      <c r="C731" s="80">
        <v>0.89039999999999997</v>
      </c>
      <c r="D731" s="80">
        <v>4479</v>
      </c>
      <c r="E731" s="80">
        <v>42</v>
      </c>
      <c r="F731" s="80">
        <v>4437</v>
      </c>
      <c r="G731" s="80">
        <v>84</v>
      </c>
      <c r="H731" s="80">
        <v>4521</v>
      </c>
      <c r="I731" s="80">
        <v>1.8579999999999999E-2</v>
      </c>
      <c r="J731" s="80">
        <v>1.84818E-2</v>
      </c>
      <c r="L731" s="83">
        <v>1</v>
      </c>
      <c r="M731" s="83">
        <v>730</v>
      </c>
      <c r="N731" s="85">
        <v>3.0948300000000003E-5</v>
      </c>
      <c r="O731" s="83">
        <v>730</v>
      </c>
      <c r="P731" s="85">
        <v>6.1896499999999999E-5</v>
      </c>
      <c r="Q731" s="83">
        <v>730</v>
      </c>
      <c r="R731" s="85">
        <v>8.4789799999999996E-8</v>
      </c>
      <c r="S731" s="85">
        <v>8.4791999999999996E-8</v>
      </c>
    </row>
    <row r="732" spans="2:19" x14ac:dyDescent="0.2">
      <c r="B732" s="33"/>
      <c r="C732" s="80">
        <v>0.89029999999999998</v>
      </c>
      <c r="D732" s="80">
        <v>4480</v>
      </c>
      <c r="E732" s="80">
        <v>42</v>
      </c>
      <c r="F732" s="80">
        <v>4438</v>
      </c>
      <c r="G732" s="80">
        <v>84</v>
      </c>
      <c r="H732" s="80">
        <v>4522</v>
      </c>
      <c r="I732" s="80">
        <v>1.8575899999999999E-2</v>
      </c>
      <c r="J732" s="80">
        <v>1.84818E-2</v>
      </c>
      <c r="L732" s="83">
        <v>1</v>
      </c>
      <c r="M732" s="83">
        <v>731</v>
      </c>
      <c r="N732" s="85">
        <v>3.0990700000000001E-5</v>
      </c>
      <c r="O732" s="83">
        <v>731</v>
      </c>
      <c r="P732" s="85">
        <v>6.1981400000000003E-5</v>
      </c>
      <c r="Q732" s="83">
        <v>731</v>
      </c>
      <c r="R732" s="85">
        <v>8.4789799999999996E-8</v>
      </c>
      <c r="S732" s="85">
        <v>8.4791999999999996E-8</v>
      </c>
    </row>
    <row r="733" spans="2:19" x14ac:dyDescent="0.2">
      <c r="B733" s="33"/>
      <c r="C733" s="80">
        <v>0.88990000000000002</v>
      </c>
      <c r="D733" s="80">
        <v>4481</v>
      </c>
      <c r="E733" s="80">
        <v>42</v>
      </c>
      <c r="F733" s="80">
        <v>4439</v>
      </c>
      <c r="G733" s="80">
        <v>84</v>
      </c>
      <c r="H733" s="80">
        <v>4523</v>
      </c>
      <c r="I733" s="80">
        <v>1.85717E-2</v>
      </c>
      <c r="J733" s="80">
        <v>1.84818E-2</v>
      </c>
      <c r="L733" s="83">
        <v>1</v>
      </c>
      <c r="M733" s="83">
        <v>732</v>
      </c>
      <c r="N733" s="85">
        <v>3.1033099999999999E-5</v>
      </c>
      <c r="O733" s="83">
        <v>732</v>
      </c>
      <c r="P733" s="85">
        <v>6.2066199999999999E-5</v>
      </c>
      <c r="Q733" s="83">
        <v>732</v>
      </c>
      <c r="R733" s="85">
        <v>8.4789900000000001E-8</v>
      </c>
      <c r="S733" s="85">
        <v>8.4791999999999996E-8</v>
      </c>
    </row>
    <row r="734" spans="2:19" x14ac:dyDescent="0.2">
      <c r="B734" s="33"/>
      <c r="C734" s="80">
        <v>0.88970000000000005</v>
      </c>
      <c r="D734" s="80">
        <v>4482</v>
      </c>
      <c r="E734" s="80">
        <v>42</v>
      </c>
      <c r="F734" s="80">
        <v>4440</v>
      </c>
      <c r="G734" s="80">
        <v>84</v>
      </c>
      <c r="H734" s="80">
        <v>4524</v>
      </c>
      <c r="I734" s="80">
        <v>1.85676E-2</v>
      </c>
      <c r="J734" s="80">
        <v>1.84818E-2</v>
      </c>
      <c r="L734" s="83">
        <v>1</v>
      </c>
      <c r="M734" s="83">
        <v>733</v>
      </c>
      <c r="N734" s="85">
        <v>3.1075499999999997E-5</v>
      </c>
      <c r="O734" s="83">
        <v>733</v>
      </c>
      <c r="P734" s="85">
        <v>6.2150999999999995E-5</v>
      </c>
      <c r="Q734" s="83">
        <v>733</v>
      </c>
      <c r="R734" s="85">
        <v>8.4789900000000001E-8</v>
      </c>
      <c r="S734" s="85">
        <v>8.4791999999999996E-8</v>
      </c>
    </row>
    <row r="735" spans="2:19" x14ac:dyDescent="0.2">
      <c r="B735" s="33"/>
      <c r="C735" s="80">
        <v>0.88929999999999998</v>
      </c>
      <c r="D735" s="80">
        <v>4483</v>
      </c>
      <c r="E735" s="80">
        <v>42</v>
      </c>
      <c r="F735" s="80">
        <v>4441</v>
      </c>
      <c r="G735" s="80">
        <v>84</v>
      </c>
      <c r="H735" s="80">
        <v>4525</v>
      </c>
      <c r="I735" s="80">
        <v>1.85635E-2</v>
      </c>
      <c r="J735" s="80">
        <v>1.84818E-2</v>
      </c>
      <c r="L735" s="83">
        <v>1</v>
      </c>
      <c r="M735" s="83">
        <v>734</v>
      </c>
      <c r="N735" s="85">
        <v>3.1117900000000002E-5</v>
      </c>
      <c r="O735" s="83">
        <v>734</v>
      </c>
      <c r="P735" s="85">
        <v>6.2235800000000005E-5</v>
      </c>
      <c r="Q735" s="83">
        <v>734</v>
      </c>
      <c r="R735" s="85">
        <v>8.4789999999999994E-8</v>
      </c>
      <c r="S735" s="85">
        <v>8.4791999999999996E-8</v>
      </c>
    </row>
    <row r="736" spans="2:19" x14ac:dyDescent="0.2">
      <c r="B736" s="33"/>
      <c r="C736" s="80">
        <v>0.88919999999999999</v>
      </c>
      <c r="D736" s="80">
        <v>4484</v>
      </c>
      <c r="E736" s="80">
        <v>42</v>
      </c>
      <c r="F736" s="80">
        <v>4442</v>
      </c>
      <c r="G736" s="80">
        <v>84</v>
      </c>
      <c r="H736" s="80">
        <v>4526</v>
      </c>
      <c r="I736" s="80">
        <v>1.85594E-2</v>
      </c>
      <c r="J736" s="80">
        <v>1.84818E-2</v>
      </c>
      <c r="L736" s="83">
        <v>1</v>
      </c>
      <c r="M736" s="83">
        <v>735</v>
      </c>
      <c r="N736" s="85">
        <v>3.11603E-5</v>
      </c>
      <c r="O736" s="83">
        <v>735</v>
      </c>
      <c r="P736" s="85">
        <v>6.2320699999999994E-5</v>
      </c>
      <c r="Q736" s="83">
        <v>735</v>
      </c>
      <c r="R736" s="85">
        <v>8.4789999999999994E-8</v>
      </c>
      <c r="S736" s="85">
        <v>8.4791999999999996E-8</v>
      </c>
    </row>
    <row r="737" spans="2:19" x14ac:dyDescent="0.2">
      <c r="B737" s="33"/>
      <c r="C737" s="80">
        <v>0.88900000000000001</v>
      </c>
      <c r="D737" s="80">
        <v>4486</v>
      </c>
      <c r="E737" s="80">
        <v>42</v>
      </c>
      <c r="F737" s="80">
        <v>4444</v>
      </c>
      <c r="G737" s="80">
        <v>84</v>
      </c>
      <c r="H737" s="80">
        <v>4528</v>
      </c>
      <c r="I737" s="80">
        <v>1.85512E-2</v>
      </c>
      <c r="J737" s="80">
        <v>1.84818E-2</v>
      </c>
      <c r="L737" s="83">
        <v>1</v>
      </c>
      <c r="M737" s="83">
        <v>736</v>
      </c>
      <c r="N737" s="85">
        <v>3.1202799999999999E-5</v>
      </c>
      <c r="O737" s="83">
        <v>736</v>
      </c>
      <c r="P737" s="85">
        <v>6.2405500000000004E-5</v>
      </c>
      <c r="Q737" s="83">
        <v>736</v>
      </c>
      <c r="R737" s="85">
        <v>8.4790099999999999E-8</v>
      </c>
      <c r="S737" s="85">
        <v>8.4791999999999996E-8</v>
      </c>
    </row>
    <row r="738" spans="2:19" x14ac:dyDescent="0.2">
      <c r="B738" s="33"/>
      <c r="C738" s="80">
        <v>0.88880000000000003</v>
      </c>
      <c r="D738" s="80">
        <v>4487</v>
      </c>
      <c r="E738" s="80">
        <v>42</v>
      </c>
      <c r="F738" s="80">
        <v>4445</v>
      </c>
      <c r="G738" s="80">
        <v>84</v>
      </c>
      <c r="H738" s="80">
        <v>4529</v>
      </c>
      <c r="I738" s="80">
        <v>1.85471E-2</v>
      </c>
      <c r="J738" s="80">
        <v>1.84818E-2</v>
      </c>
      <c r="L738" s="83">
        <v>1</v>
      </c>
      <c r="M738" s="83">
        <v>737</v>
      </c>
      <c r="N738" s="85">
        <v>3.1245199999999997E-5</v>
      </c>
      <c r="O738" s="83">
        <v>737</v>
      </c>
      <c r="P738" s="85">
        <v>6.24903E-5</v>
      </c>
      <c r="Q738" s="83">
        <v>737</v>
      </c>
      <c r="R738" s="85">
        <v>8.4790200000000004E-8</v>
      </c>
      <c r="S738" s="85">
        <v>8.4791999999999996E-8</v>
      </c>
    </row>
    <row r="739" spans="2:19" x14ac:dyDescent="0.2">
      <c r="B739" s="33"/>
      <c r="C739" s="80">
        <v>0.88870000000000005</v>
      </c>
      <c r="D739" s="80">
        <v>4488</v>
      </c>
      <c r="E739" s="80">
        <v>42</v>
      </c>
      <c r="F739" s="80">
        <v>4446</v>
      </c>
      <c r="G739" s="80">
        <v>84</v>
      </c>
      <c r="H739" s="80">
        <v>4530</v>
      </c>
      <c r="I739" s="80">
        <v>1.8543E-2</v>
      </c>
      <c r="J739" s="80">
        <v>1.84818E-2</v>
      </c>
      <c r="L739" s="83">
        <v>1</v>
      </c>
      <c r="M739" s="83">
        <v>738</v>
      </c>
      <c r="N739" s="85">
        <v>3.1287600000000002E-5</v>
      </c>
      <c r="O739" s="83">
        <v>738</v>
      </c>
      <c r="P739" s="85">
        <v>6.2575200000000004E-5</v>
      </c>
      <c r="Q739" s="83">
        <v>738</v>
      </c>
      <c r="R739" s="85">
        <v>8.4790200000000004E-8</v>
      </c>
      <c r="S739" s="85">
        <v>8.4791999999999996E-8</v>
      </c>
    </row>
    <row r="740" spans="2:19" x14ac:dyDescent="0.2">
      <c r="B740" s="33"/>
      <c r="C740" s="80">
        <v>0.88829999999999998</v>
      </c>
      <c r="D740" s="80">
        <v>4490</v>
      </c>
      <c r="E740" s="80">
        <v>42</v>
      </c>
      <c r="F740" s="80">
        <v>4448</v>
      </c>
      <c r="G740" s="80">
        <v>84</v>
      </c>
      <c r="H740" s="80">
        <v>4532</v>
      </c>
      <c r="I740" s="80">
        <v>1.85349E-2</v>
      </c>
      <c r="J740" s="80">
        <v>1.84818E-2</v>
      </c>
      <c r="L740" s="83">
        <v>1</v>
      </c>
      <c r="M740" s="83">
        <v>739</v>
      </c>
      <c r="N740" s="85">
        <v>3.133E-5</v>
      </c>
      <c r="O740" s="83">
        <v>739</v>
      </c>
      <c r="P740" s="85">
        <v>6.266E-5</v>
      </c>
      <c r="Q740" s="83">
        <v>739</v>
      </c>
      <c r="R740" s="85">
        <v>8.4790299999999997E-8</v>
      </c>
      <c r="S740" s="85">
        <v>8.4791999999999996E-8</v>
      </c>
    </row>
    <row r="741" spans="2:19" x14ac:dyDescent="0.2">
      <c r="B741" s="33"/>
      <c r="C741" s="80">
        <v>0.88749999999999996</v>
      </c>
      <c r="D741" s="80">
        <v>4494</v>
      </c>
      <c r="E741" s="80">
        <v>42</v>
      </c>
      <c r="F741" s="80">
        <v>4452</v>
      </c>
      <c r="G741" s="80">
        <v>84</v>
      </c>
      <c r="H741" s="80">
        <v>4536</v>
      </c>
      <c r="I741" s="80">
        <v>1.85185E-2</v>
      </c>
      <c r="J741" s="80">
        <v>1.84818E-2</v>
      </c>
      <c r="L741" s="83">
        <v>1</v>
      </c>
      <c r="M741" s="83">
        <v>740</v>
      </c>
      <c r="N741" s="85">
        <v>3.1372399999999998E-5</v>
      </c>
      <c r="O741" s="83">
        <v>740</v>
      </c>
      <c r="P741" s="85">
        <v>6.2744900000000003E-5</v>
      </c>
      <c r="Q741" s="83">
        <v>740</v>
      </c>
      <c r="R741" s="85">
        <v>8.4790299999999997E-8</v>
      </c>
      <c r="S741" s="85">
        <v>8.4791999999999996E-8</v>
      </c>
    </row>
    <row r="742" spans="2:19" x14ac:dyDescent="0.2">
      <c r="B742" s="33"/>
      <c r="C742" s="80">
        <v>0.88729999999999998</v>
      </c>
      <c r="D742" s="80">
        <v>4495</v>
      </c>
      <c r="E742" s="80">
        <v>42</v>
      </c>
      <c r="F742" s="80">
        <v>4453</v>
      </c>
      <c r="G742" s="80">
        <v>84</v>
      </c>
      <c r="H742" s="80">
        <v>4537</v>
      </c>
      <c r="I742" s="80">
        <v>1.85144E-2</v>
      </c>
      <c r="J742" s="80">
        <v>1.84818E-2</v>
      </c>
      <c r="L742" s="83">
        <v>1</v>
      </c>
      <c r="M742" s="83">
        <v>741</v>
      </c>
      <c r="N742" s="85">
        <v>3.1414800000000003E-5</v>
      </c>
      <c r="O742" s="83">
        <v>741</v>
      </c>
      <c r="P742" s="85">
        <v>6.2829699999999999E-5</v>
      </c>
      <c r="Q742" s="83">
        <v>741</v>
      </c>
      <c r="R742" s="85">
        <v>8.4790400000000002E-8</v>
      </c>
      <c r="S742" s="85">
        <v>8.4791999999999996E-8</v>
      </c>
    </row>
    <row r="743" spans="2:19" x14ac:dyDescent="0.2">
      <c r="B743" s="33"/>
      <c r="C743" s="80">
        <v>0.88670000000000004</v>
      </c>
      <c r="D743" s="80">
        <v>4496</v>
      </c>
      <c r="E743" s="80">
        <v>42</v>
      </c>
      <c r="F743" s="80">
        <v>4454</v>
      </c>
      <c r="G743" s="80">
        <v>84</v>
      </c>
      <c r="H743" s="80">
        <v>4538</v>
      </c>
      <c r="I743" s="80">
        <v>1.85104E-2</v>
      </c>
      <c r="J743" s="80">
        <v>1.84818E-2</v>
      </c>
      <c r="L743" s="83">
        <v>1</v>
      </c>
      <c r="M743" s="83">
        <v>742</v>
      </c>
      <c r="N743" s="85">
        <v>3.1457300000000001E-5</v>
      </c>
      <c r="O743" s="83">
        <v>742</v>
      </c>
      <c r="P743" s="85">
        <v>6.2914499999999995E-5</v>
      </c>
      <c r="Q743" s="83">
        <v>742</v>
      </c>
      <c r="R743" s="85">
        <v>8.4790499999999994E-8</v>
      </c>
      <c r="S743" s="85">
        <v>8.4791999999999996E-8</v>
      </c>
    </row>
    <row r="744" spans="2:19" x14ac:dyDescent="0.2">
      <c r="B744" s="33"/>
      <c r="C744" s="80">
        <v>0.88629999999999998</v>
      </c>
      <c r="D744" s="80">
        <v>4497</v>
      </c>
      <c r="E744" s="80">
        <v>42</v>
      </c>
      <c r="F744" s="80">
        <v>4455</v>
      </c>
      <c r="G744" s="80">
        <v>84</v>
      </c>
      <c r="H744" s="80">
        <v>4539</v>
      </c>
      <c r="I744" s="80">
        <v>1.85063E-2</v>
      </c>
      <c r="J744" s="80">
        <v>1.84818E-2</v>
      </c>
      <c r="L744" s="83">
        <v>1</v>
      </c>
      <c r="M744" s="83">
        <v>743</v>
      </c>
      <c r="N744" s="85">
        <v>3.1499699999999999E-5</v>
      </c>
      <c r="O744" s="83">
        <v>743</v>
      </c>
      <c r="P744" s="85">
        <v>6.2999399999999999E-5</v>
      </c>
      <c r="Q744" s="83">
        <v>743</v>
      </c>
      <c r="R744" s="85">
        <v>8.47906E-8</v>
      </c>
      <c r="S744" s="85">
        <v>8.4791999999999996E-8</v>
      </c>
    </row>
    <row r="745" spans="2:19" x14ac:dyDescent="0.2">
      <c r="B745" s="33"/>
      <c r="C745" s="80">
        <v>0.88600000000000001</v>
      </c>
      <c r="D745" s="80">
        <v>4498</v>
      </c>
      <c r="E745" s="80">
        <v>42</v>
      </c>
      <c r="F745" s="80">
        <v>4456</v>
      </c>
      <c r="G745" s="80">
        <v>84</v>
      </c>
      <c r="H745" s="80">
        <v>4540</v>
      </c>
      <c r="I745" s="80">
        <v>1.85022E-2</v>
      </c>
      <c r="J745" s="80">
        <v>1.84818E-2</v>
      </c>
      <c r="L745" s="83">
        <v>1</v>
      </c>
      <c r="M745" s="83">
        <v>744</v>
      </c>
      <c r="N745" s="85">
        <v>3.1542099999999997E-5</v>
      </c>
      <c r="O745" s="83">
        <v>744</v>
      </c>
      <c r="P745" s="85">
        <v>6.3084199999999995E-5</v>
      </c>
      <c r="Q745" s="83">
        <v>744</v>
      </c>
      <c r="R745" s="85">
        <v>8.47906E-8</v>
      </c>
      <c r="S745" s="85">
        <v>8.4791999999999996E-8</v>
      </c>
    </row>
    <row r="746" spans="2:19" x14ac:dyDescent="0.2">
      <c r="B746" s="33"/>
      <c r="C746" s="80">
        <v>0.88590000000000002</v>
      </c>
      <c r="D746" s="80">
        <v>4499</v>
      </c>
      <c r="E746" s="80">
        <v>42</v>
      </c>
      <c r="F746" s="80">
        <v>4457</v>
      </c>
      <c r="G746" s="80">
        <v>84</v>
      </c>
      <c r="H746" s="80">
        <v>4541</v>
      </c>
      <c r="I746" s="80">
        <v>1.84981E-2</v>
      </c>
      <c r="J746" s="80">
        <v>1.84818E-2</v>
      </c>
      <c r="L746" s="83">
        <v>1</v>
      </c>
      <c r="M746" s="83">
        <v>745</v>
      </c>
      <c r="N746" s="85">
        <v>3.1584500000000002E-5</v>
      </c>
      <c r="O746" s="83">
        <v>745</v>
      </c>
      <c r="P746" s="85">
        <v>6.3169099999999998E-5</v>
      </c>
      <c r="Q746" s="83">
        <v>745</v>
      </c>
      <c r="R746" s="85">
        <v>8.4790700000000005E-8</v>
      </c>
      <c r="S746" s="85">
        <v>8.4791999999999996E-8</v>
      </c>
    </row>
    <row r="747" spans="2:19" x14ac:dyDescent="0.2">
      <c r="B747" s="33"/>
      <c r="C747" s="80">
        <v>0.88570000000000004</v>
      </c>
      <c r="D747" s="80">
        <v>4500</v>
      </c>
      <c r="E747" s="80">
        <v>42</v>
      </c>
      <c r="F747" s="80">
        <v>4458</v>
      </c>
      <c r="G747" s="80">
        <v>84</v>
      </c>
      <c r="H747" s="80">
        <v>4542</v>
      </c>
      <c r="I747" s="80">
        <v>1.8494099999999999E-2</v>
      </c>
      <c r="J747" s="80">
        <v>1.84818E-2</v>
      </c>
      <c r="L747" s="83">
        <v>1</v>
      </c>
      <c r="M747" s="83">
        <v>746</v>
      </c>
      <c r="N747" s="85">
        <v>3.1627000000000001E-5</v>
      </c>
      <c r="O747" s="83">
        <v>746</v>
      </c>
      <c r="P747" s="85">
        <v>6.3253899999999994E-5</v>
      </c>
      <c r="Q747" s="83">
        <v>746</v>
      </c>
      <c r="R747" s="85">
        <v>8.4790799999999997E-8</v>
      </c>
      <c r="S747" s="85">
        <v>8.4791999999999996E-8</v>
      </c>
    </row>
    <row r="748" spans="2:19" x14ac:dyDescent="0.2">
      <c r="B748" s="33"/>
      <c r="C748" s="80">
        <v>0.88529999999999998</v>
      </c>
      <c r="D748" s="80">
        <v>4501</v>
      </c>
      <c r="E748" s="80">
        <v>42</v>
      </c>
      <c r="F748" s="80">
        <v>4459</v>
      </c>
      <c r="G748" s="80">
        <v>84</v>
      </c>
      <c r="H748" s="80">
        <v>4543</v>
      </c>
      <c r="I748" s="80">
        <v>1.8489999999999999E-2</v>
      </c>
      <c r="J748" s="80">
        <v>1.84818E-2</v>
      </c>
      <c r="L748" s="83">
        <v>1</v>
      </c>
      <c r="M748" s="83">
        <v>747</v>
      </c>
      <c r="N748" s="85">
        <v>3.1669399999999999E-5</v>
      </c>
      <c r="O748" s="83">
        <v>747</v>
      </c>
      <c r="P748" s="85">
        <v>6.3338799999999997E-5</v>
      </c>
      <c r="Q748" s="83">
        <v>747</v>
      </c>
      <c r="R748" s="85">
        <v>8.4790900000000003E-8</v>
      </c>
      <c r="S748" s="85">
        <v>8.4791999999999996E-8</v>
      </c>
    </row>
    <row r="749" spans="2:19" x14ac:dyDescent="0.2">
      <c r="B749" s="33"/>
      <c r="C749" s="80">
        <v>0.88519999999999999</v>
      </c>
      <c r="D749" s="80">
        <v>4503</v>
      </c>
      <c r="E749" s="80">
        <v>42</v>
      </c>
      <c r="F749" s="80">
        <v>4461</v>
      </c>
      <c r="G749" s="80">
        <v>84</v>
      </c>
      <c r="H749" s="80">
        <v>4545</v>
      </c>
      <c r="I749" s="80">
        <v>1.84818E-2</v>
      </c>
      <c r="J749" s="80">
        <v>1.84818E-2</v>
      </c>
      <c r="L749" s="83">
        <v>1</v>
      </c>
      <c r="M749" s="83">
        <v>748</v>
      </c>
      <c r="N749" s="85">
        <v>3.1711799999999997E-5</v>
      </c>
      <c r="O749" s="83">
        <v>748</v>
      </c>
      <c r="P749" s="85">
        <v>6.3423599999999994E-5</v>
      </c>
      <c r="Q749" s="83">
        <v>748</v>
      </c>
      <c r="R749" s="85">
        <v>8.4790999999999995E-8</v>
      </c>
      <c r="S749" s="85">
        <v>8.4791999999999996E-8</v>
      </c>
    </row>
    <row r="750" spans="2:19" x14ac:dyDescent="0.2">
      <c r="B750" s="33"/>
      <c r="C750" s="80">
        <v>0.8851</v>
      </c>
      <c r="D750" s="80">
        <v>4503</v>
      </c>
      <c r="E750" s="80">
        <v>43</v>
      </c>
      <c r="F750" s="80">
        <v>4460</v>
      </c>
      <c r="G750" s="80">
        <v>86</v>
      </c>
      <c r="H750" s="80">
        <v>4546</v>
      </c>
      <c r="I750" s="80">
        <v>1.8917699999999999E-2</v>
      </c>
      <c r="J750" s="80">
        <v>1.89094E-2</v>
      </c>
      <c r="L750" s="83">
        <v>1</v>
      </c>
      <c r="M750" s="83">
        <v>749</v>
      </c>
      <c r="N750" s="85">
        <v>3.1754200000000002E-5</v>
      </c>
      <c r="O750" s="83">
        <v>749</v>
      </c>
      <c r="P750" s="85">
        <v>6.3508499999999997E-5</v>
      </c>
      <c r="Q750" s="83">
        <v>749</v>
      </c>
      <c r="R750" s="85">
        <v>8.47911E-8</v>
      </c>
      <c r="S750" s="85">
        <v>8.4791999999999996E-8</v>
      </c>
    </row>
    <row r="751" spans="2:19" x14ac:dyDescent="0.2">
      <c r="B751" s="33"/>
      <c r="C751" s="80">
        <v>0.88500000000000001</v>
      </c>
      <c r="D751" s="80">
        <v>4505</v>
      </c>
      <c r="E751" s="80">
        <v>43</v>
      </c>
      <c r="F751" s="80">
        <v>4462</v>
      </c>
      <c r="G751" s="80">
        <v>86</v>
      </c>
      <c r="H751" s="80">
        <v>4548</v>
      </c>
      <c r="I751" s="80">
        <v>1.89094E-2</v>
      </c>
      <c r="J751" s="80">
        <v>1.89094E-2</v>
      </c>
      <c r="L751" s="83">
        <v>1</v>
      </c>
      <c r="M751" s="83">
        <v>750</v>
      </c>
      <c r="N751" s="85">
        <v>3.17967E-5</v>
      </c>
      <c r="O751" s="83">
        <v>750</v>
      </c>
      <c r="P751" s="85">
        <v>6.35934E-5</v>
      </c>
      <c r="Q751" s="83">
        <v>750</v>
      </c>
      <c r="R751" s="85">
        <v>8.47911E-8</v>
      </c>
      <c r="S751" s="85">
        <v>8.4791999999999996E-8</v>
      </c>
    </row>
    <row r="752" spans="2:19" x14ac:dyDescent="0.2">
      <c r="B752" s="33"/>
      <c r="C752" s="80">
        <v>0.88470000000000004</v>
      </c>
      <c r="D752" s="80">
        <v>4510</v>
      </c>
      <c r="E752" s="80">
        <v>44</v>
      </c>
      <c r="F752" s="80">
        <v>4466</v>
      </c>
      <c r="G752" s="80">
        <v>88</v>
      </c>
      <c r="H752" s="80">
        <v>4554</v>
      </c>
      <c r="I752" s="80">
        <v>1.9323699999999999E-2</v>
      </c>
      <c r="J752" s="80">
        <v>1.92056E-2</v>
      </c>
      <c r="L752" s="83">
        <v>1</v>
      </c>
      <c r="M752" s="83">
        <v>751</v>
      </c>
      <c r="N752" s="85">
        <v>3.1839099999999998E-5</v>
      </c>
      <c r="O752" s="83">
        <v>751</v>
      </c>
      <c r="P752" s="85">
        <v>6.3678199999999996E-5</v>
      </c>
      <c r="Q752" s="83">
        <v>751</v>
      </c>
      <c r="R752" s="85">
        <v>8.4791200000000006E-8</v>
      </c>
      <c r="S752" s="85">
        <v>8.4791999999999996E-8</v>
      </c>
    </row>
    <row r="753" spans="2:19" x14ac:dyDescent="0.2">
      <c r="B753" s="33"/>
      <c r="C753" s="80">
        <v>0.88449999999999995</v>
      </c>
      <c r="D753" s="80">
        <v>4511</v>
      </c>
      <c r="E753" s="80">
        <v>44</v>
      </c>
      <c r="F753" s="80">
        <v>4467</v>
      </c>
      <c r="G753" s="80">
        <v>88</v>
      </c>
      <c r="H753" s="80">
        <v>4555</v>
      </c>
      <c r="I753" s="80">
        <v>1.93194E-2</v>
      </c>
      <c r="J753" s="80">
        <v>1.92056E-2</v>
      </c>
      <c r="L753" s="83">
        <v>1</v>
      </c>
      <c r="M753" s="83">
        <v>752</v>
      </c>
      <c r="N753" s="85">
        <v>3.1881500000000003E-5</v>
      </c>
      <c r="O753" s="83">
        <v>752</v>
      </c>
      <c r="P753" s="85">
        <v>6.3763099999999999E-5</v>
      </c>
      <c r="Q753" s="83">
        <v>752</v>
      </c>
      <c r="R753" s="85">
        <v>8.4791299999999998E-8</v>
      </c>
      <c r="S753" s="85">
        <v>8.4791999999999996E-8</v>
      </c>
    </row>
    <row r="754" spans="2:19" x14ac:dyDescent="0.2">
      <c r="B754" s="33"/>
      <c r="C754" s="80">
        <v>0.88439999999999996</v>
      </c>
      <c r="D754" s="80">
        <v>4515</v>
      </c>
      <c r="E754" s="80">
        <v>44</v>
      </c>
      <c r="F754" s="80">
        <v>4471</v>
      </c>
      <c r="G754" s="80">
        <v>88</v>
      </c>
      <c r="H754" s="80">
        <v>4559</v>
      </c>
      <c r="I754" s="80">
        <v>1.93025E-2</v>
      </c>
      <c r="J754" s="80">
        <v>1.92056E-2</v>
      </c>
      <c r="L754" s="83">
        <v>1</v>
      </c>
      <c r="M754" s="83">
        <v>753</v>
      </c>
      <c r="N754" s="85">
        <v>3.1924000000000001E-5</v>
      </c>
      <c r="O754" s="83">
        <v>753</v>
      </c>
      <c r="P754" s="85">
        <v>6.3847899999999996E-5</v>
      </c>
      <c r="Q754" s="83">
        <v>753</v>
      </c>
      <c r="R754" s="85">
        <v>8.4791400000000003E-8</v>
      </c>
      <c r="S754" s="85">
        <v>8.4791999999999996E-8</v>
      </c>
    </row>
    <row r="755" spans="2:19" x14ac:dyDescent="0.2">
      <c r="B755" s="33"/>
      <c r="C755" s="80">
        <v>0.88419999999999999</v>
      </c>
      <c r="D755" s="80">
        <v>4516</v>
      </c>
      <c r="E755" s="80">
        <v>44</v>
      </c>
      <c r="F755" s="80">
        <v>4472</v>
      </c>
      <c r="G755" s="80">
        <v>88</v>
      </c>
      <c r="H755" s="80">
        <v>4560</v>
      </c>
      <c r="I755" s="80">
        <v>1.9298200000000001E-2</v>
      </c>
      <c r="J755" s="80">
        <v>1.92056E-2</v>
      </c>
      <c r="L755" s="83">
        <v>1</v>
      </c>
      <c r="M755" s="83">
        <v>754</v>
      </c>
      <c r="N755" s="85">
        <v>3.1966399999999999E-5</v>
      </c>
      <c r="O755" s="83">
        <v>754</v>
      </c>
      <c r="P755" s="85">
        <v>6.3932799999999999E-5</v>
      </c>
      <c r="Q755" s="83">
        <v>754</v>
      </c>
      <c r="R755" s="85">
        <v>8.4791499999999995E-8</v>
      </c>
      <c r="S755" s="85">
        <v>8.4791999999999996E-8</v>
      </c>
    </row>
    <row r="756" spans="2:19" x14ac:dyDescent="0.2">
      <c r="B756" s="33"/>
      <c r="C756" s="80">
        <v>0.88390000000000002</v>
      </c>
      <c r="D756" s="80">
        <v>4517</v>
      </c>
      <c r="E756" s="80">
        <v>44</v>
      </c>
      <c r="F756" s="80">
        <v>4473</v>
      </c>
      <c r="G756" s="80">
        <v>88</v>
      </c>
      <c r="H756" s="80">
        <v>4561</v>
      </c>
      <c r="I756" s="80">
        <v>1.9293999999999999E-2</v>
      </c>
      <c r="J756" s="80">
        <v>1.92056E-2</v>
      </c>
      <c r="L756" s="83">
        <v>1</v>
      </c>
      <c r="M756" s="83">
        <v>755</v>
      </c>
      <c r="N756" s="85">
        <v>3.2008799999999998E-5</v>
      </c>
      <c r="O756" s="83">
        <v>755</v>
      </c>
      <c r="P756" s="85">
        <v>6.4017700000000002E-5</v>
      </c>
      <c r="Q756" s="83">
        <v>755</v>
      </c>
      <c r="R756" s="85">
        <v>8.4791600000000001E-8</v>
      </c>
      <c r="S756" s="85">
        <v>8.4791999999999996E-8</v>
      </c>
    </row>
    <row r="757" spans="2:19" x14ac:dyDescent="0.2">
      <c r="B757" s="33"/>
      <c r="C757" s="80">
        <v>0.88319999999999999</v>
      </c>
      <c r="D757" s="80">
        <v>4520</v>
      </c>
      <c r="E757" s="80">
        <v>44</v>
      </c>
      <c r="F757" s="80">
        <v>4476</v>
      </c>
      <c r="G757" s="80">
        <v>88</v>
      </c>
      <c r="H757" s="80">
        <v>4564</v>
      </c>
      <c r="I757" s="80">
        <v>1.9281300000000001E-2</v>
      </c>
      <c r="J757" s="80">
        <v>1.92056E-2</v>
      </c>
      <c r="L757" s="83">
        <v>1</v>
      </c>
      <c r="M757" s="83">
        <v>756</v>
      </c>
      <c r="N757" s="85">
        <v>3.2051300000000003E-5</v>
      </c>
      <c r="O757" s="83">
        <v>756</v>
      </c>
      <c r="P757" s="85">
        <v>6.4102600000000005E-5</v>
      </c>
      <c r="Q757" s="83">
        <v>756</v>
      </c>
      <c r="R757" s="85">
        <v>8.4791700000000006E-8</v>
      </c>
      <c r="S757" s="85">
        <v>8.4791999999999996E-8</v>
      </c>
    </row>
    <row r="758" spans="2:19" x14ac:dyDescent="0.2">
      <c r="B758" s="33"/>
      <c r="C758" s="80">
        <v>0.88290000000000002</v>
      </c>
      <c r="D758" s="80">
        <v>4521</v>
      </c>
      <c r="E758" s="80">
        <v>44</v>
      </c>
      <c r="F758" s="80">
        <v>4477</v>
      </c>
      <c r="G758" s="80">
        <v>88</v>
      </c>
      <c r="H758" s="80">
        <v>4565</v>
      </c>
      <c r="I758" s="80">
        <v>1.9277099999999998E-2</v>
      </c>
      <c r="J758" s="80">
        <v>1.92056E-2</v>
      </c>
      <c r="L758" s="83">
        <v>1</v>
      </c>
      <c r="M758" s="83">
        <v>757</v>
      </c>
      <c r="N758" s="85">
        <v>3.2093700000000001E-5</v>
      </c>
      <c r="O758" s="83">
        <v>757</v>
      </c>
      <c r="P758" s="85">
        <v>6.4187400000000001E-5</v>
      </c>
      <c r="Q758" s="83">
        <v>757</v>
      </c>
      <c r="R758" s="85">
        <v>8.4791900000000004E-8</v>
      </c>
      <c r="S758" s="85">
        <v>8.4791999999999996E-8</v>
      </c>
    </row>
    <row r="759" spans="2:19" x14ac:dyDescent="0.2">
      <c r="B759" s="33"/>
      <c r="C759" s="80">
        <v>0.88260000000000005</v>
      </c>
      <c r="D759" s="80">
        <v>4522</v>
      </c>
      <c r="E759" s="80">
        <v>44</v>
      </c>
      <c r="F759" s="80">
        <v>4478</v>
      </c>
      <c r="G759" s="80">
        <v>88</v>
      </c>
      <c r="H759" s="80">
        <v>4566</v>
      </c>
      <c r="I759" s="80">
        <v>1.9272899999999999E-2</v>
      </c>
      <c r="J759" s="80">
        <v>1.92056E-2</v>
      </c>
      <c r="L759" s="83">
        <v>1</v>
      </c>
      <c r="M759" s="83">
        <v>758</v>
      </c>
      <c r="N759" s="85">
        <v>3.2136199999999999E-5</v>
      </c>
      <c r="O759" s="83">
        <v>758</v>
      </c>
      <c r="P759" s="85">
        <v>6.4272300000000005E-5</v>
      </c>
      <c r="Q759" s="83">
        <v>758</v>
      </c>
      <c r="R759" s="85">
        <v>8.4791999999999996E-8</v>
      </c>
      <c r="S759" s="85">
        <v>8.4791999999999996E-8</v>
      </c>
    </row>
    <row r="760" spans="2:19" x14ac:dyDescent="0.2">
      <c r="B760" s="33"/>
      <c r="C760" s="80">
        <v>0.88249999999999995</v>
      </c>
      <c r="D760" s="80">
        <v>4523</v>
      </c>
      <c r="E760" s="80">
        <v>44</v>
      </c>
      <c r="F760" s="80">
        <v>4479</v>
      </c>
      <c r="G760" s="80">
        <v>88</v>
      </c>
      <c r="H760" s="80">
        <v>4567</v>
      </c>
      <c r="I760" s="80">
        <v>1.92687E-2</v>
      </c>
      <c r="J760" s="80">
        <v>1.92056E-2</v>
      </c>
      <c r="L760" s="83">
        <v>1</v>
      </c>
      <c r="M760" s="83">
        <v>759</v>
      </c>
      <c r="N760" s="85">
        <v>3.2178599999999997E-5</v>
      </c>
      <c r="O760" s="83">
        <v>759</v>
      </c>
      <c r="P760" s="85">
        <v>6.4357199999999994E-5</v>
      </c>
      <c r="Q760" s="83">
        <v>759</v>
      </c>
      <c r="R760" s="85">
        <v>8.4792100000000001E-8</v>
      </c>
      <c r="S760" s="85">
        <v>8.4791999999999996E-8</v>
      </c>
    </row>
    <row r="761" spans="2:19" x14ac:dyDescent="0.2">
      <c r="B761" s="33"/>
      <c r="C761" s="80">
        <v>0.8821</v>
      </c>
      <c r="D761" s="80">
        <v>4533</v>
      </c>
      <c r="E761" s="80">
        <v>44</v>
      </c>
      <c r="F761" s="80">
        <v>4489</v>
      </c>
      <c r="G761" s="80">
        <v>88</v>
      </c>
      <c r="H761" s="80">
        <v>4577</v>
      </c>
      <c r="I761" s="80">
        <v>1.92266E-2</v>
      </c>
      <c r="J761" s="80">
        <v>1.92056E-2</v>
      </c>
      <c r="L761" s="83">
        <v>1</v>
      </c>
      <c r="M761" s="83">
        <v>760</v>
      </c>
      <c r="N761" s="85">
        <v>3.2221000000000002E-5</v>
      </c>
      <c r="O761" s="83">
        <v>760</v>
      </c>
      <c r="P761" s="85">
        <v>6.4442099999999997E-5</v>
      </c>
      <c r="Q761" s="83">
        <v>760</v>
      </c>
      <c r="R761" s="85">
        <v>8.4792199999999993E-8</v>
      </c>
      <c r="S761" s="85">
        <v>8.4791999999999996E-8</v>
      </c>
    </row>
    <row r="762" spans="2:19" x14ac:dyDescent="0.2">
      <c r="B762" s="33"/>
      <c r="C762" s="80">
        <v>0.88170000000000004</v>
      </c>
      <c r="D762" s="80">
        <v>4535</v>
      </c>
      <c r="E762" s="80">
        <v>44</v>
      </c>
      <c r="F762" s="80">
        <v>4491</v>
      </c>
      <c r="G762" s="80">
        <v>88</v>
      </c>
      <c r="H762" s="80">
        <v>4579</v>
      </c>
      <c r="I762" s="80">
        <v>1.9218200000000001E-2</v>
      </c>
      <c r="J762" s="80">
        <v>1.92056E-2</v>
      </c>
      <c r="L762" s="83">
        <v>1</v>
      </c>
      <c r="M762" s="83">
        <v>761</v>
      </c>
      <c r="N762" s="85">
        <v>3.22635E-5</v>
      </c>
      <c r="O762" s="83">
        <v>761</v>
      </c>
      <c r="P762" s="85">
        <v>6.4527000000000001E-5</v>
      </c>
      <c r="Q762" s="83">
        <v>761</v>
      </c>
      <c r="R762" s="85">
        <v>8.4792299999999999E-8</v>
      </c>
      <c r="S762" s="85">
        <v>8.4791999999999996E-8</v>
      </c>
    </row>
    <row r="763" spans="2:19" x14ac:dyDescent="0.2">
      <c r="B763" s="33"/>
      <c r="C763" s="80">
        <v>0.88160000000000005</v>
      </c>
      <c r="D763" s="80">
        <v>4536</v>
      </c>
      <c r="E763" s="80">
        <v>44</v>
      </c>
      <c r="F763" s="80">
        <v>4492</v>
      </c>
      <c r="G763" s="80">
        <v>88</v>
      </c>
      <c r="H763" s="80">
        <v>4580</v>
      </c>
      <c r="I763" s="80">
        <v>1.9213999999999998E-2</v>
      </c>
      <c r="J763" s="80">
        <v>1.92056E-2</v>
      </c>
      <c r="L763" s="83">
        <v>1</v>
      </c>
      <c r="M763" s="83">
        <v>762</v>
      </c>
      <c r="N763" s="85">
        <v>3.2305899999999998E-5</v>
      </c>
      <c r="O763" s="83">
        <v>762</v>
      </c>
      <c r="P763" s="85">
        <v>6.4611900000000004E-5</v>
      </c>
      <c r="Q763" s="83">
        <v>762</v>
      </c>
      <c r="R763" s="85">
        <v>8.4792499999999996E-8</v>
      </c>
      <c r="S763" s="85">
        <v>8.4791999999999996E-8</v>
      </c>
    </row>
    <row r="764" spans="2:19" x14ac:dyDescent="0.2">
      <c r="B764" s="33"/>
      <c r="C764" s="80">
        <v>0.88129999999999997</v>
      </c>
      <c r="D764" s="80">
        <v>4538</v>
      </c>
      <c r="E764" s="80">
        <v>44</v>
      </c>
      <c r="F764" s="80">
        <v>4494</v>
      </c>
      <c r="G764" s="80">
        <v>88</v>
      </c>
      <c r="H764" s="80">
        <v>4582</v>
      </c>
      <c r="I764" s="80">
        <v>1.92056E-2</v>
      </c>
      <c r="J764" s="80">
        <v>1.92056E-2</v>
      </c>
      <c r="L764" s="83">
        <v>1</v>
      </c>
      <c r="M764" s="83">
        <v>763</v>
      </c>
      <c r="N764" s="85">
        <v>3.2348399999999997E-5</v>
      </c>
      <c r="O764" s="83">
        <v>763</v>
      </c>
      <c r="P764" s="85">
        <v>6.4696799999999994E-5</v>
      </c>
      <c r="Q764" s="83">
        <v>763</v>
      </c>
      <c r="R764" s="85">
        <v>8.4792600000000002E-8</v>
      </c>
      <c r="S764" s="85">
        <v>8.4791999999999996E-8</v>
      </c>
    </row>
    <row r="765" spans="2:19" x14ac:dyDescent="0.2">
      <c r="B765" s="33"/>
      <c r="C765" s="80">
        <v>0.88109999999999999</v>
      </c>
      <c r="D765" s="80">
        <v>4538</v>
      </c>
      <c r="E765" s="80">
        <v>45</v>
      </c>
      <c r="F765" s="80">
        <v>4493</v>
      </c>
      <c r="G765" s="80">
        <v>90</v>
      </c>
      <c r="H765" s="80">
        <v>4583</v>
      </c>
      <c r="I765" s="80">
        <v>1.96378E-2</v>
      </c>
      <c r="J765" s="80">
        <v>1.9526999999999999E-2</v>
      </c>
      <c r="L765" s="83">
        <v>1</v>
      </c>
      <c r="M765" s="83">
        <v>764</v>
      </c>
      <c r="N765" s="85">
        <v>3.2390800000000002E-5</v>
      </c>
      <c r="O765" s="83">
        <v>764</v>
      </c>
      <c r="P765" s="85">
        <v>6.4781699999999997E-5</v>
      </c>
      <c r="Q765" s="83">
        <v>764</v>
      </c>
      <c r="R765" s="85">
        <v>8.4792699999999994E-8</v>
      </c>
      <c r="S765" s="85">
        <v>8.4791999999999996E-8</v>
      </c>
    </row>
    <row r="766" spans="2:19" x14ac:dyDescent="0.2">
      <c r="B766" s="33"/>
      <c r="C766" s="80">
        <v>0.88080000000000003</v>
      </c>
      <c r="D766" s="80">
        <v>4539</v>
      </c>
      <c r="E766" s="80">
        <v>45</v>
      </c>
      <c r="F766" s="80">
        <v>4494</v>
      </c>
      <c r="G766" s="80">
        <v>90</v>
      </c>
      <c r="H766" s="80">
        <v>4584</v>
      </c>
      <c r="I766" s="80">
        <v>1.9633500000000002E-2</v>
      </c>
      <c r="J766" s="80">
        <v>1.9526999999999999E-2</v>
      </c>
      <c r="L766" s="83">
        <v>1</v>
      </c>
      <c r="M766" s="83">
        <v>765</v>
      </c>
      <c r="N766" s="85">
        <v>3.24333E-5</v>
      </c>
      <c r="O766" s="83">
        <v>765</v>
      </c>
      <c r="P766" s="85">
        <v>6.48666E-5</v>
      </c>
      <c r="Q766" s="83">
        <v>765</v>
      </c>
      <c r="R766" s="85">
        <v>8.4792900000000005E-8</v>
      </c>
      <c r="S766" s="85">
        <v>8.4791999999999996E-8</v>
      </c>
    </row>
    <row r="767" spans="2:19" x14ac:dyDescent="0.2">
      <c r="B767" s="33"/>
      <c r="C767" s="80">
        <v>0.88070000000000004</v>
      </c>
      <c r="D767" s="80">
        <v>4542</v>
      </c>
      <c r="E767" s="80">
        <v>45</v>
      </c>
      <c r="F767" s="80">
        <v>4497</v>
      </c>
      <c r="G767" s="80">
        <v>90</v>
      </c>
      <c r="H767" s="80">
        <v>4587</v>
      </c>
      <c r="I767" s="80">
        <v>1.9620700000000001E-2</v>
      </c>
      <c r="J767" s="80">
        <v>1.9526999999999999E-2</v>
      </c>
      <c r="L767" s="83">
        <v>1</v>
      </c>
      <c r="M767" s="83">
        <v>766</v>
      </c>
      <c r="N767" s="85">
        <v>3.2475699999999998E-5</v>
      </c>
      <c r="O767" s="83">
        <v>766</v>
      </c>
      <c r="P767" s="85">
        <v>6.4951500000000003E-5</v>
      </c>
      <c r="Q767" s="83">
        <v>766</v>
      </c>
      <c r="R767" s="85">
        <v>8.4792999999999997E-8</v>
      </c>
      <c r="S767" s="85">
        <v>8.4791999999999996E-8</v>
      </c>
    </row>
    <row r="768" spans="2:19" x14ac:dyDescent="0.2">
      <c r="B768" s="33"/>
      <c r="C768" s="80">
        <v>0.88039999999999996</v>
      </c>
      <c r="D768" s="80">
        <v>4543</v>
      </c>
      <c r="E768" s="80">
        <v>45</v>
      </c>
      <c r="F768" s="80">
        <v>4498</v>
      </c>
      <c r="G768" s="80">
        <v>90</v>
      </c>
      <c r="H768" s="80">
        <v>4588</v>
      </c>
      <c r="I768" s="80">
        <v>1.9616399999999999E-2</v>
      </c>
      <c r="J768" s="80">
        <v>1.9526999999999999E-2</v>
      </c>
      <c r="L768" s="83">
        <v>1</v>
      </c>
      <c r="M768" s="83">
        <v>767</v>
      </c>
      <c r="N768" s="85">
        <v>3.2518200000000003E-5</v>
      </c>
      <c r="O768" s="83">
        <v>767</v>
      </c>
      <c r="P768" s="85">
        <v>6.5036400000000006E-5</v>
      </c>
      <c r="Q768" s="83">
        <v>767</v>
      </c>
      <c r="R768" s="85">
        <v>8.4793199999999995E-8</v>
      </c>
      <c r="S768" s="85">
        <v>8.4791999999999996E-8</v>
      </c>
    </row>
    <row r="769" spans="2:19" x14ac:dyDescent="0.2">
      <c r="B769" s="33"/>
      <c r="C769" s="80">
        <v>0.88009999999999999</v>
      </c>
      <c r="D769" s="80">
        <v>4544</v>
      </c>
      <c r="E769" s="80">
        <v>45</v>
      </c>
      <c r="F769" s="80">
        <v>4499</v>
      </c>
      <c r="G769" s="80">
        <v>90</v>
      </c>
      <c r="H769" s="80">
        <v>4589</v>
      </c>
      <c r="I769" s="80">
        <v>1.96121E-2</v>
      </c>
      <c r="J769" s="80">
        <v>1.9526999999999999E-2</v>
      </c>
      <c r="L769" s="83">
        <v>1</v>
      </c>
      <c r="M769" s="83">
        <v>768</v>
      </c>
      <c r="N769" s="85">
        <v>3.2560600000000001E-5</v>
      </c>
      <c r="O769" s="83">
        <v>768</v>
      </c>
      <c r="P769" s="85">
        <v>6.5121299999999996E-5</v>
      </c>
      <c r="Q769" s="83">
        <v>768</v>
      </c>
      <c r="R769" s="85">
        <v>8.47933E-8</v>
      </c>
      <c r="S769" s="85">
        <v>8.4791999999999996E-8</v>
      </c>
    </row>
    <row r="770" spans="2:19" x14ac:dyDescent="0.2">
      <c r="B770" s="33"/>
      <c r="C770" s="80">
        <v>0.87980000000000003</v>
      </c>
      <c r="D770" s="80">
        <v>4545</v>
      </c>
      <c r="E770" s="80">
        <v>45</v>
      </c>
      <c r="F770" s="80">
        <v>4500</v>
      </c>
      <c r="G770" s="80">
        <v>90</v>
      </c>
      <c r="H770" s="80">
        <v>4590</v>
      </c>
      <c r="I770" s="80">
        <v>1.9607800000000002E-2</v>
      </c>
      <c r="J770" s="80">
        <v>1.9526999999999999E-2</v>
      </c>
      <c r="L770" s="83">
        <v>1</v>
      </c>
      <c r="M770" s="83">
        <v>769</v>
      </c>
      <c r="N770" s="85">
        <v>3.26031E-5</v>
      </c>
      <c r="O770" s="83">
        <v>769</v>
      </c>
      <c r="P770" s="85">
        <v>6.5206199999999999E-5</v>
      </c>
      <c r="Q770" s="83">
        <v>769</v>
      </c>
      <c r="R770" s="85">
        <v>8.4793499999999998E-8</v>
      </c>
      <c r="S770" s="85">
        <v>8.4791999999999996E-8</v>
      </c>
    </row>
    <row r="771" spans="2:19" x14ac:dyDescent="0.2">
      <c r="B771" s="33"/>
      <c r="C771" s="80">
        <v>0.87970000000000004</v>
      </c>
      <c r="D771" s="80">
        <v>4546</v>
      </c>
      <c r="E771" s="80">
        <v>45</v>
      </c>
      <c r="F771" s="80">
        <v>4501</v>
      </c>
      <c r="G771" s="80">
        <v>90</v>
      </c>
      <c r="H771" s="80">
        <v>4591</v>
      </c>
      <c r="I771" s="80">
        <v>1.9603599999999999E-2</v>
      </c>
      <c r="J771" s="80">
        <v>1.9526999999999999E-2</v>
      </c>
      <c r="L771" s="83">
        <v>1</v>
      </c>
      <c r="M771" s="83">
        <v>770</v>
      </c>
      <c r="N771" s="85">
        <v>3.2645599999999998E-5</v>
      </c>
      <c r="O771" s="83">
        <v>770</v>
      </c>
      <c r="P771" s="85">
        <v>6.5291100000000002E-5</v>
      </c>
      <c r="Q771" s="83">
        <v>770</v>
      </c>
      <c r="R771" s="85">
        <v>8.4793699999999995E-8</v>
      </c>
      <c r="S771" s="85">
        <v>8.4791999999999996E-8</v>
      </c>
    </row>
    <row r="772" spans="2:19" x14ac:dyDescent="0.2">
      <c r="B772" s="33"/>
      <c r="C772" s="80">
        <v>0.87939999999999996</v>
      </c>
      <c r="D772" s="80">
        <v>4547</v>
      </c>
      <c r="E772" s="80">
        <v>45</v>
      </c>
      <c r="F772" s="80">
        <v>4502</v>
      </c>
      <c r="G772" s="80">
        <v>90</v>
      </c>
      <c r="H772" s="80">
        <v>4592</v>
      </c>
      <c r="I772" s="80">
        <v>1.95993E-2</v>
      </c>
      <c r="J772" s="80">
        <v>1.9526999999999999E-2</v>
      </c>
      <c r="L772" s="83">
        <v>1</v>
      </c>
      <c r="M772" s="83">
        <v>771</v>
      </c>
      <c r="N772" s="85">
        <v>3.2688000000000003E-5</v>
      </c>
      <c r="O772" s="83">
        <v>771</v>
      </c>
      <c r="P772" s="85">
        <v>6.5376000000000006E-5</v>
      </c>
      <c r="Q772" s="83">
        <v>771</v>
      </c>
      <c r="R772" s="85">
        <v>8.4793800000000001E-8</v>
      </c>
      <c r="S772" s="85">
        <v>8.4791999999999996E-8</v>
      </c>
    </row>
    <row r="773" spans="2:19" x14ac:dyDescent="0.2">
      <c r="B773" s="33"/>
      <c r="C773" s="80">
        <v>0.879</v>
      </c>
      <c r="D773" s="80">
        <v>4549</v>
      </c>
      <c r="E773" s="80">
        <v>45</v>
      </c>
      <c r="F773" s="80">
        <v>4504</v>
      </c>
      <c r="G773" s="80">
        <v>90</v>
      </c>
      <c r="H773" s="80">
        <v>4594</v>
      </c>
      <c r="I773" s="80">
        <v>1.9590799999999998E-2</v>
      </c>
      <c r="J773" s="80">
        <v>1.9526999999999999E-2</v>
      </c>
      <c r="L773" s="83">
        <v>1</v>
      </c>
      <c r="M773" s="83">
        <v>772</v>
      </c>
      <c r="N773" s="85">
        <v>3.2730500000000001E-5</v>
      </c>
      <c r="O773" s="83">
        <v>772</v>
      </c>
      <c r="P773" s="85">
        <v>6.5461000000000002E-5</v>
      </c>
      <c r="Q773" s="83">
        <v>772</v>
      </c>
      <c r="R773" s="85">
        <v>8.4793999999999998E-8</v>
      </c>
      <c r="S773" s="85">
        <v>8.4791999999999996E-8</v>
      </c>
    </row>
    <row r="774" spans="2:19" x14ac:dyDescent="0.2">
      <c r="B774" s="33"/>
      <c r="C774" s="80">
        <v>0.87880000000000003</v>
      </c>
      <c r="D774" s="80">
        <v>4550</v>
      </c>
      <c r="E774" s="80">
        <v>45</v>
      </c>
      <c r="F774" s="80">
        <v>4505</v>
      </c>
      <c r="G774" s="80">
        <v>90</v>
      </c>
      <c r="H774" s="80">
        <v>4595</v>
      </c>
      <c r="I774" s="80">
        <v>1.95865E-2</v>
      </c>
      <c r="J774" s="80">
        <v>1.9526999999999999E-2</v>
      </c>
      <c r="L774" s="83">
        <v>1</v>
      </c>
      <c r="M774" s="83">
        <v>773</v>
      </c>
      <c r="N774" s="85">
        <v>3.2772999999999999E-5</v>
      </c>
      <c r="O774" s="83">
        <v>773</v>
      </c>
      <c r="P774" s="85">
        <v>6.5545900000000005E-5</v>
      </c>
      <c r="Q774" s="83">
        <v>773</v>
      </c>
      <c r="R774" s="85">
        <v>8.4794199999999996E-8</v>
      </c>
      <c r="S774" s="85">
        <v>8.4791999999999996E-8</v>
      </c>
    </row>
    <row r="775" spans="2:19" x14ac:dyDescent="0.2">
      <c r="B775" s="33"/>
      <c r="C775" s="80">
        <v>0.87819999999999998</v>
      </c>
      <c r="D775" s="80">
        <v>4551</v>
      </c>
      <c r="E775" s="80">
        <v>45</v>
      </c>
      <c r="F775" s="80">
        <v>4506</v>
      </c>
      <c r="G775" s="80">
        <v>90</v>
      </c>
      <c r="H775" s="80">
        <v>4596</v>
      </c>
      <c r="I775" s="80">
        <v>1.9582200000000001E-2</v>
      </c>
      <c r="J775" s="80">
        <v>1.9526999999999999E-2</v>
      </c>
      <c r="L775" s="83">
        <v>1</v>
      </c>
      <c r="M775" s="83">
        <v>774</v>
      </c>
      <c r="N775" s="85">
        <v>3.2815399999999998E-5</v>
      </c>
      <c r="O775" s="83">
        <v>774</v>
      </c>
      <c r="P775" s="85">
        <v>6.5630799999999995E-5</v>
      </c>
      <c r="Q775" s="83">
        <v>774</v>
      </c>
      <c r="R775" s="85">
        <v>8.4794400000000007E-8</v>
      </c>
      <c r="S775" s="85">
        <v>8.4791999999999996E-8</v>
      </c>
    </row>
    <row r="776" spans="2:19" x14ac:dyDescent="0.2">
      <c r="B776" s="33"/>
      <c r="C776" s="80">
        <v>0.87809999999999999</v>
      </c>
      <c r="D776" s="80">
        <v>4553</v>
      </c>
      <c r="E776" s="80">
        <v>45</v>
      </c>
      <c r="F776" s="80">
        <v>4508</v>
      </c>
      <c r="G776" s="80">
        <v>90</v>
      </c>
      <c r="H776" s="80">
        <v>4598</v>
      </c>
      <c r="I776" s="80">
        <v>1.9573699999999999E-2</v>
      </c>
      <c r="J776" s="80">
        <v>1.9526999999999999E-2</v>
      </c>
      <c r="L776" s="83">
        <v>1</v>
      </c>
      <c r="M776" s="83">
        <v>775</v>
      </c>
      <c r="N776" s="85">
        <v>3.2857900000000003E-5</v>
      </c>
      <c r="O776" s="83">
        <v>775</v>
      </c>
      <c r="P776" s="85">
        <v>6.5715800000000005E-5</v>
      </c>
      <c r="Q776" s="83">
        <v>775</v>
      </c>
      <c r="R776" s="85">
        <v>8.4794600000000004E-8</v>
      </c>
      <c r="S776" s="85">
        <v>8.4791999999999996E-8</v>
      </c>
    </row>
    <row r="777" spans="2:19" x14ac:dyDescent="0.2">
      <c r="B777" s="33"/>
      <c r="C777" s="80">
        <v>0.87749999999999995</v>
      </c>
      <c r="D777" s="80">
        <v>4554</v>
      </c>
      <c r="E777" s="80">
        <v>45</v>
      </c>
      <c r="F777" s="80">
        <v>4509</v>
      </c>
      <c r="G777" s="80">
        <v>90</v>
      </c>
      <c r="H777" s="80">
        <v>4599</v>
      </c>
      <c r="I777" s="80">
        <v>1.95695E-2</v>
      </c>
      <c r="J777" s="80">
        <v>1.9526999999999999E-2</v>
      </c>
      <c r="L777" s="83">
        <v>1</v>
      </c>
      <c r="M777" s="83">
        <v>776</v>
      </c>
      <c r="N777" s="85">
        <v>3.2900400000000001E-5</v>
      </c>
      <c r="O777" s="83">
        <v>776</v>
      </c>
      <c r="P777" s="85">
        <v>6.5800699999999995E-5</v>
      </c>
      <c r="Q777" s="83">
        <v>776</v>
      </c>
      <c r="R777" s="85">
        <v>8.4794800000000002E-8</v>
      </c>
      <c r="S777" s="85">
        <v>8.4791999999999996E-8</v>
      </c>
    </row>
    <row r="778" spans="2:19" x14ac:dyDescent="0.2">
      <c r="B778" s="33"/>
      <c r="C778" s="80">
        <v>0.87719999999999998</v>
      </c>
      <c r="D778" s="80">
        <v>4556</v>
      </c>
      <c r="E778" s="80">
        <v>45</v>
      </c>
      <c r="F778" s="80">
        <v>4511</v>
      </c>
      <c r="G778" s="80">
        <v>90</v>
      </c>
      <c r="H778" s="80">
        <v>4601</v>
      </c>
      <c r="I778" s="80">
        <v>1.9560999999999999E-2</v>
      </c>
      <c r="J778" s="80">
        <v>1.9526999999999999E-2</v>
      </c>
      <c r="L778" s="83">
        <v>1</v>
      </c>
      <c r="M778" s="83">
        <v>777</v>
      </c>
      <c r="N778" s="85">
        <v>3.2942799999999999E-5</v>
      </c>
      <c r="O778" s="83">
        <v>777</v>
      </c>
      <c r="P778" s="85">
        <v>6.5885700000000005E-5</v>
      </c>
      <c r="Q778" s="83">
        <v>777</v>
      </c>
      <c r="R778" s="85">
        <v>8.4794999999999999E-8</v>
      </c>
      <c r="S778" s="85">
        <v>8.4791999999999996E-8</v>
      </c>
    </row>
    <row r="779" spans="2:19" x14ac:dyDescent="0.2">
      <c r="B779" s="33"/>
      <c r="C779" s="80">
        <v>0.87690000000000001</v>
      </c>
      <c r="D779" s="80">
        <v>4557</v>
      </c>
      <c r="E779" s="80">
        <v>45</v>
      </c>
      <c r="F779" s="80">
        <v>4512</v>
      </c>
      <c r="G779" s="80">
        <v>90</v>
      </c>
      <c r="H779" s="80">
        <v>4602</v>
      </c>
      <c r="I779" s="80">
        <v>1.95567E-2</v>
      </c>
      <c r="J779" s="80">
        <v>1.9526999999999999E-2</v>
      </c>
      <c r="L779" s="83">
        <v>1</v>
      </c>
      <c r="M779" s="83">
        <v>778</v>
      </c>
      <c r="N779" s="85">
        <v>3.2985299999999997E-5</v>
      </c>
      <c r="O779" s="83">
        <v>778</v>
      </c>
      <c r="P779" s="85">
        <v>6.5970700000000002E-5</v>
      </c>
      <c r="Q779" s="83">
        <v>778</v>
      </c>
      <c r="R779" s="85">
        <v>8.4795199999999997E-8</v>
      </c>
      <c r="S779" s="85">
        <v>8.4791999999999996E-8</v>
      </c>
    </row>
    <row r="780" spans="2:19" x14ac:dyDescent="0.2">
      <c r="B780" s="33"/>
      <c r="C780" s="80">
        <v>0.87680000000000002</v>
      </c>
      <c r="D780" s="80">
        <v>4563</v>
      </c>
      <c r="E780" s="80">
        <v>45</v>
      </c>
      <c r="F780" s="80">
        <v>4518</v>
      </c>
      <c r="G780" s="80">
        <v>90</v>
      </c>
      <c r="H780" s="80">
        <v>4608</v>
      </c>
      <c r="I780" s="80">
        <v>1.9531300000000001E-2</v>
      </c>
      <c r="J780" s="80">
        <v>1.9526999999999999E-2</v>
      </c>
      <c r="L780" s="83">
        <v>1</v>
      </c>
      <c r="M780" s="83">
        <v>779</v>
      </c>
      <c r="N780" s="85">
        <v>3.3027800000000003E-5</v>
      </c>
      <c r="O780" s="83">
        <v>779</v>
      </c>
      <c r="P780" s="85">
        <v>6.6055600000000005E-5</v>
      </c>
      <c r="Q780" s="83">
        <v>779</v>
      </c>
      <c r="R780" s="85">
        <v>8.4795399999999994E-8</v>
      </c>
      <c r="S780" s="85">
        <v>8.4791999999999996E-8</v>
      </c>
    </row>
    <row r="781" spans="2:19" x14ac:dyDescent="0.2">
      <c r="B781" s="33"/>
      <c r="C781" s="80">
        <v>0.87649999999999995</v>
      </c>
      <c r="D781" s="80">
        <v>4564</v>
      </c>
      <c r="E781" s="80">
        <v>45</v>
      </c>
      <c r="F781" s="80">
        <v>4519</v>
      </c>
      <c r="G781" s="80">
        <v>90</v>
      </c>
      <c r="H781" s="80">
        <v>4609</v>
      </c>
      <c r="I781" s="80">
        <v>1.9526999999999999E-2</v>
      </c>
      <c r="J781" s="80">
        <v>1.9526999999999999E-2</v>
      </c>
      <c r="L781" s="83">
        <v>1</v>
      </c>
      <c r="M781" s="83">
        <v>780</v>
      </c>
      <c r="N781" s="85">
        <v>3.3070300000000001E-5</v>
      </c>
      <c r="O781" s="83">
        <v>780</v>
      </c>
      <c r="P781" s="85">
        <v>6.6140600000000002E-5</v>
      </c>
      <c r="Q781" s="83">
        <v>780</v>
      </c>
      <c r="R781" s="85">
        <v>8.4795600000000005E-8</v>
      </c>
      <c r="S781" s="85">
        <v>8.4791999999999996E-8</v>
      </c>
    </row>
    <row r="782" spans="2:19" x14ac:dyDescent="0.2">
      <c r="B782" s="33"/>
      <c r="C782" s="80">
        <v>0.87629999999999997</v>
      </c>
      <c r="D782" s="80">
        <v>4564</v>
      </c>
      <c r="E782" s="80">
        <v>46</v>
      </c>
      <c r="F782" s="80">
        <v>4518</v>
      </c>
      <c r="G782" s="80">
        <v>92</v>
      </c>
      <c r="H782" s="80">
        <v>4610</v>
      </c>
      <c r="I782" s="80">
        <v>1.9956600000000001E-2</v>
      </c>
      <c r="J782" s="80">
        <v>1.9861799999999999E-2</v>
      </c>
      <c r="L782" s="83">
        <v>1</v>
      </c>
      <c r="M782" s="83">
        <v>781</v>
      </c>
      <c r="N782" s="85">
        <v>3.3112799999999999E-5</v>
      </c>
      <c r="O782" s="83">
        <v>781</v>
      </c>
      <c r="P782" s="85">
        <v>6.6225599999999998E-5</v>
      </c>
      <c r="Q782" s="83">
        <v>781</v>
      </c>
      <c r="R782" s="85">
        <v>8.4795899999999995E-8</v>
      </c>
      <c r="S782" s="85">
        <v>8.4791999999999996E-8</v>
      </c>
    </row>
    <row r="783" spans="2:19" x14ac:dyDescent="0.2">
      <c r="B783" s="33"/>
      <c r="C783" s="80">
        <v>0.87619999999999998</v>
      </c>
      <c r="D783" s="80">
        <v>4565</v>
      </c>
      <c r="E783" s="80">
        <v>46</v>
      </c>
      <c r="F783" s="80">
        <v>4519</v>
      </c>
      <c r="G783" s="80">
        <v>92</v>
      </c>
      <c r="H783" s="80">
        <v>4611</v>
      </c>
      <c r="I783" s="80">
        <v>1.9952299999999999E-2</v>
      </c>
      <c r="J783" s="80">
        <v>1.9861799999999999E-2</v>
      </c>
      <c r="L783" s="83">
        <v>1</v>
      </c>
      <c r="M783" s="83">
        <v>782</v>
      </c>
      <c r="N783" s="85">
        <v>3.3155299999999997E-5</v>
      </c>
      <c r="O783" s="83">
        <v>782</v>
      </c>
      <c r="P783" s="85">
        <v>6.6310500000000001E-5</v>
      </c>
      <c r="Q783" s="83">
        <v>782</v>
      </c>
      <c r="R783" s="85">
        <v>8.4796100000000006E-8</v>
      </c>
      <c r="S783" s="85">
        <v>8.4791999999999996E-8</v>
      </c>
    </row>
    <row r="784" spans="2:19" x14ac:dyDescent="0.2">
      <c r="B784" s="33"/>
      <c r="C784" s="80">
        <v>0.876</v>
      </c>
      <c r="D784" s="80">
        <v>4566</v>
      </c>
      <c r="E784" s="80">
        <v>46</v>
      </c>
      <c r="F784" s="80">
        <v>4520</v>
      </c>
      <c r="G784" s="80">
        <v>92</v>
      </c>
      <c r="H784" s="80">
        <v>4612</v>
      </c>
      <c r="I784" s="80">
        <v>1.9948E-2</v>
      </c>
      <c r="J784" s="80">
        <v>1.9861799999999999E-2</v>
      </c>
      <c r="L784" s="83">
        <v>1</v>
      </c>
      <c r="M784" s="83">
        <v>783</v>
      </c>
      <c r="N784" s="85">
        <v>3.3197800000000003E-5</v>
      </c>
      <c r="O784" s="83">
        <v>783</v>
      </c>
      <c r="P784" s="85">
        <v>6.6395499999999998E-5</v>
      </c>
      <c r="Q784" s="83">
        <v>783</v>
      </c>
      <c r="R784" s="85">
        <v>8.4796300000000003E-8</v>
      </c>
      <c r="S784" s="85">
        <v>8.4791999999999996E-8</v>
      </c>
    </row>
    <row r="785" spans="2:19" x14ac:dyDescent="0.2">
      <c r="B785" s="33"/>
      <c r="C785" s="80">
        <v>0.87570000000000003</v>
      </c>
      <c r="D785" s="80">
        <v>4567</v>
      </c>
      <c r="E785" s="80">
        <v>46</v>
      </c>
      <c r="F785" s="80">
        <v>4521</v>
      </c>
      <c r="G785" s="80">
        <v>92</v>
      </c>
      <c r="H785" s="80">
        <v>4613</v>
      </c>
      <c r="I785" s="80">
        <v>1.9943599999999999E-2</v>
      </c>
      <c r="J785" s="80">
        <v>1.9861799999999999E-2</v>
      </c>
      <c r="L785" s="83">
        <v>1</v>
      </c>
      <c r="M785" s="83">
        <v>784</v>
      </c>
      <c r="N785" s="85">
        <v>3.3240300000000001E-5</v>
      </c>
      <c r="O785" s="83">
        <v>784</v>
      </c>
      <c r="P785" s="85">
        <v>6.6480499999999995E-5</v>
      </c>
      <c r="Q785" s="83">
        <v>784</v>
      </c>
      <c r="R785" s="85">
        <v>8.4796600000000006E-8</v>
      </c>
      <c r="S785" s="85">
        <v>8.4791999999999996E-8</v>
      </c>
    </row>
    <row r="786" spans="2:19" x14ac:dyDescent="0.2">
      <c r="B786" s="33"/>
      <c r="C786" s="80">
        <v>0.87539999999999996</v>
      </c>
      <c r="D786" s="80">
        <v>4568</v>
      </c>
      <c r="E786" s="80">
        <v>46</v>
      </c>
      <c r="F786" s="80">
        <v>4522</v>
      </c>
      <c r="G786" s="80">
        <v>92</v>
      </c>
      <c r="H786" s="80">
        <v>4614</v>
      </c>
      <c r="I786" s="80">
        <v>1.99393E-2</v>
      </c>
      <c r="J786" s="80">
        <v>1.9861799999999999E-2</v>
      </c>
      <c r="L786" s="83">
        <v>1</v>
      </c>
      <c r="M786" s="83">
        <v>785</v>
      </c>
      <c r="N786" s="85">
        <v>3.3282799999999999E-5</v>
      </c>
      <c r="O786" s="83">
        <v>785</v>
      </c>
      <c r="P786" s="85">
        <v>6.6565500000000005E-5</v>
      </c>
      <c r="Q786" s="83">
        <v>785</v>
      </c>
      <c r="R786" s="85">
        <v>8.4796800000000004E-8</v>
      </c>
      <c r="S786" s="85">
        <v>8.4791999999999996E-8</v>
      </c>
    </row>
    <row r="787" spans="2:19" x14ac:dyDescent="0.2">
      <c r="B787" s="33"/>
      <c r="C787" s="80">
        <v>0.87490000000000001</v>
      </c>
      <c r="D787" s="80">
        <v>4569</v>
      </c>
      <c r="E787" s="80">
        <v>46</v>
      </c>
      <c r="F787" s="80">
        <v>4523</v>
      </c>
      <c r="G787" s="80">
        <v>92</v>
      </c>
      <c r="H787" s="80">
        <v>4615</v>
      </c>
      <c r="I787" s="80">
        <v>1.9935000000000001E-2</v>
      </c>
      <c r="J787" s="80">
        <v>1.9861799999999999E-2</v>
      </c>
      <c r="L787" s="83">
        <v>1</v>
      </c>
      <c r="M787" s="83">
        <v>786</v>
      </c>
      <c r="N787" s="85">
        <v>3.3325299999999998E-5</v>
      </c>
      <c r="O787" s="83">
        <v>786</v>
      </c>
      <c r="P787" s="85">
        <v>6.6650500000000002E-5</v>
      </c>
      <c r="Q787" s="83">
        <v>786</v>
      </c>
      <c r="R787" s="85">
        <v>8.4797099999999994E-8</v>
      </c>
      <c r="S787" s="85">
        <v>8.4791999999999996E-8</v>
      </c>
    </row>
    <row r="788" spans="2:19" x14ac:dyDescent="0.2">
      <c r="B788" s="33"/>
      <c r="C788" s="80">
        <v>0.87480000000000002</v>
      </c>
      <c r="D788" s="80">
        <v>4571</v>
      </c>
      <c r="E788" s="80">
        <v>46</v>
      </c>
      <c r="F788" s="80">
        <v>4525</v>
      </c>
      <c r="G788" s="80">
        <v>92</v>
      </c>
      <c r="H788" s="80">
        <v>4617</v>
      </c>
      <c r="I788" s="80">
        <v>1.99264E-2</v>
      </c>
      <c r="J788" s="80">
        <v>1.9861799999999999E-2</v>
      </c>
      <c r="L788" s="83">
        <v>1</v>
      </c>
      <c r="M788" s="83">
        <v>787</v>
      </c>
      <c r="N788" s="85">
        <v>3.3367800000000003E-5</v>
      </c>
      <c r="O788" s="83">
        <v>787</v>
      </c>
      <c r="P788" s="85">
        <v>6.6735499999999998E-5</v>
      </c>
      <c r="Q788" s="83">
        <v>787</v>
      </c>
      <c r="R788" s="85">
        <v>8.4797399999999997E-8</v>
      </c>
      <c r="S788" s="85">
        <v>8.4791999999999996E-8</v>
      </c>
    </row>
    <row r="789" spans="2:19" x14ac:dyDescent="0.2">
      <c r="B789" s="33"/>
      <c r="C789" s="80">
        <v>0.87470000000000003</v>
      </c>
      <c r="D789" s="80">
        <v>4572</v>
      </c>
      <c r="E789" s="80">
        <v>46</v>
      </c>
      <c r="F789" s="80">
        <v>4526</v>
      </c>
      <c r="G789" s="80">
        <v>92</v>
      </c>
      <c r="H789" s="80">
        <v>4618</v>
      </c>
      <c r="I789" s="80">
        <v>1.9921999999999999E-2</v>
      </c>
      <c r="J789" s="80">
        <v>1.9861799999999999E-2</v>
      </c>
      <c r="L789" s="83">
        <v>1</v>
      </c>
      <c r="M789" s="83">
        <v>788</v>
      </c>
      <c r="N789" s="85">
        <v>3.3410300000000001E-5</v>
      </c>
      <c r="O789" s="83">
        <v>788</v>
      </c>
      <c r="P789" s="85">
        <v>6.6820600000000002E-5</v>
      </c>
      <c r="Q789" s="83">
        <v>788</v>
      </c>
      <c r="R789" s="85">
        <v>8.47977E-8</v>
      </c>
      <c r="S789" s="85">
        <v>8.4791999999999996E-8</v>
      </c>
    </row>
    <row r="790" spans="2:19" x14ac:dyDescent="0.2">
      <c r="B790" s="33"/>
      <c r="C790" s="80">
        <v>0.87419999999999998</v>
      </c>
      <c r="D790" s="80">
        <v>4573</v>
      </c>
      <c r="E790" s="80">
        <v>46</v>
      </c>
      <c r="F790" s="80">
        <v>4527</v>
      </c>
      <c r="G790" s="80">
        <v>92</v>
      </c>
      <c r="H790" s="80">
        <v>4619</v>
      </c>
      <c r="I790" s="80">
        <v>1.99177E-2</v>
      </c>
      <c r="J790" s="80">
        <v>1.9861799999999999E-2</v>
      </c>
      <c r="L790" s="83">
        <v>1</v>
      </c>
      <c r="M790" s="83">
        <v>789</v>
      </c>
      <c r="N790" s="85">
        <v>3.3452799999999999E-5</v>
      </c>
      <c r="O790" s="83">
        <v>789</v>
      </c>
      <c r="P790" s="85">
        <v>6.6905599999999999E-5</v>
      </c>
      <c r="Q790" s="83">
        <v>789</v>
      </c>
      <c r="R790" s="85">
        <v>8.4798000000000003E-8</v>
      </c>
      <c r="S790" s="85">
        <v>8.4791999999999996E-8</v>
      </c>
    </row>
    <row r="791" spans="2:19" x14ac:dyDescent="0.2">
      <c r="B791" s="33"/>
      <c r="C791" s="80">
        <v>0.87409999999999999</v>
      </c>
      <c r="D791" s="80">
        <v>4579</v>
      </c>
      <c r="E791" s="80">
        <v>46</v>
      </c>
      <c r="F791" s="80">
        <v>4533</v>
      </c>
      <c r="G791" s="80">
        <v>92</v>
      </c>
      <c r="H791" s="80">
        <v>4625</v>
      </c>
      <c r="I791" s="80">
        <v>1.9891900000000001E-2</v>
      </c>
      <c r="J791" s="80">
        <v>1.9861799999999999E-2</v>
      </c>
      <c r="L791" s="83">
        <v>1</v>
      </c>
      <c r="M791" s="83">
        <v>790</v>
      </c>
      <c r="N791" s="85">
        <v>3.3495299999999998E-5</v>
      </c>
      <c r="O791" s="83">
        <v>790</v>
      </c>
      <c r="P791" s="85">
        <v>6.6990599999999995E-5</v>
      </c>
      <c r="Q791" s="83">
        <v>790</v>
      </c>
      <c r="R791" s="85">
        <v>8.47982E-8</v>
      </c>
      <c r="S791" s="85">
        <v>8.4791999999999996E-8</v>
      </c>
    </row>
    <row r="792" spans="2:19" x14ac:dyDescent="0.2">
      <c r="B792" s="33"/>
      <c r="C792" s="80">
        <v>0.87360000000000004</v>
      </c>
      <c r="D792" s="80">
        <v>4580</v>
      </c>
      <c r="E792" s="80">
        <v>46</v>
      </c>
      <c r="F792" s="80">
        <v>4534</v>
      </c>
      <c r="G792" s="80">
        <v>92</v>
      </c>
      <c r="H792" s="80">
        <v>4626</v>
      </c>
      <c r="I792" s="80">
        <v>1.9887599999999998E-2</v>
      </c>
      <c r="J792" s="80">
        <v>1.9861799999999999E-2</v>
      </c>
      <c r="L792" s="83">
        <v>1</v>
      </c>
      <c r="M792" s="83">
        <v>791</v>
      </c>
      <c r="N792" s="85">
        <v>3.3537800000000003E-5</v>
      </c>
      <c r="O792" s="83">
        <v>791</v>
      </c>
      <c r="P792" s="85">
        <v>6.7075699999999999E-5</v>
      </c>
      <c r="Q792" s="83">
        <v>791</v>
      </c>
      <c r="R792" s="85">
        <v>8.4798599999999995E-8</v>
      </c>
      <c r="S792" s="85">
        <v>8.4791999999999996E-8</v>
      </c>
    </row>
    <row r="793" spans="2:19" x14ac:dyDescent="0.2">
      <c r="B793" s="33"/>
      <c r="C793" s="80">
        <v>0.87350000000000005</v>
      </c>
      <c r="D793" s="80">
        <v>4581</v>
      </c>
      <c r="E793" s="80">
        <v>46</v>
      </c>
      <c r="F793" s="80">
        <v>4535</v>
      </c>
      <c r="G793" s="80">
        <v>92</v>
      </c>
      <c r="H793" s="80">
        <v>4627</v>
      </c>
      <c r="I793" s="80">
        <v>1.98833E-2</v>
      </c>
      <c r="J793" s="80">
        <v>1.9861799999999999E-2</v>
      </c>
      <c r="L793" s="83">
        <v>1</v>
      </c>
      <c r="M793" s="83">
        <v>792</v>
      </c>
      <c r="N793" s="85">
        <v>3.3580400000000001E-5</v>
      </c>
      <c r="O793" s="83">
        <v>792</v>
      </c>
      <c r="P793" s="85">
        <v>6.7160699999999995E-5</v>
      </c>
      <c r="Q793" s="83">
        <v>792</v>
      </c>
      <c r="R793" s="85">
        <v>8.4798899999999998E-8</v>
      </c>
      <c r="S793" s="85">
        <v>8.4791999999999996E-8</v>
      </c>
    </row>
    <row r="794" spans="2:19" x14ac:dyDescent="0.2">
      <c r="B794" s="33"/>
      <c r="C794" s="80">
        <v>0.87319999999999998</v>
      </c>
      <c r="D794" s="80">
        <v>4582</v>
      </c>
      <c r="E794" s="80">
        <v>46</v>
      </c>
      <c r="F794" s="80">
        <v>4536</v>
      </c>
      <c r="G794" s="80">
        <v>92</v>
      </c>
      <c r="H794" s="80">
        <v>4628</v>
      </c>
      <c r="I794" s="80">
        <v>1.9879000000000001E-2</v>
      </c>
      <c r="J794" s="80">
        <v>1.9861799999999999E-2</v>
      </c>
      <c r="L794" s="83">
        <v>1</v>
      </c>
      <c r="M794" s="83">
        <v>793</v>
      </c>
      <c r="N794" s="85">
        <v>3.36229E-5</v>
      </c>
      <c r="O794" s="83">
        <v>793</v>
      </c>
      <c r="P794" s="85">
        <v>6.7245799999999999E-5</v>
      </c>
      <c r="Q794" s="83">
        <v>793</v>
      </c>
      <c r="R794" s="85">
        <v>8.4799200000000001E-8</v>
      </c>
      <c r="S794" s="85">
        <v>8.4791999999999996E-8</v>
      </c>
    </row>
    <row r="795" spans="2:19" x14ac:dyDescent="0.2">
      <c r="B795" s="33"/>
      <c r="C795" s="80">
        <v>0.87250000000000005</v>
      </c>
      <c r="D795" s="80">
        <v>4583</v>
      </c>
      <c r="E795" s="80">
        <v>46</v>
      </c>
      <c r="F795" s="80">
        <v>4537</v>
      </c>
      <c r="G795" s="80">
        <v>92</v>
      </c>
      <c r="H795" s="80">
        <v>4629</v>
      </c>
      <c r="I795" s="80">
        <v>1.9874699999999999E-2</v>
      </c>
      <c r="J795" s="80">
        <v>1.9861799999999999E-2</v>
      </c>
      <c r="L795" s="83">
        <v>1</v>
      </c>
      <c r="M795" s="83">
        <v>794</v>
      </c>
      <c r="N795" s="85">
        <v>3.3665399999999998E-5</v>
      </c>
      <c r="O795" s="83">
        <v>794</v>
      </c>
      <c r="P795" s="85">
        <v>6.7330799999999996E-5</v>
      </c>
      <c r="Q795" s="83">
        <v>794</v>
      </c>
      <c r="R795" s="85">
        <v>8.4799500000000004E-8</v>
      </c>
      <c r="S795" s="85">
        <v>8.4791999999999996E-8</v>
      </c>
    </row>
    <row r="796" spans="2:19" x14ac:dyDescent="0.2">
      <c r="B796" s="33"/>
      <c r="C796" s="80">
        <v>0.87239999999999995</v>
      </c>
      <c r="D796" s="80">
        <v>4585</v>
      </c>
      <c r="E796" s="80">
        <v>46</v>
      </c>
      <c r="F796" s="80">
        <v>4539</v>
      </c>
      <c r="G796" s="80">
        <v>92</v>
      </c>
      <c r="H796" s="80">
        <v>4631</v>
      </c>
      <c r="I796" s="80">
        <v>1.9866100000000001E-2</v>
      </c>
      <c r="J796" s="80">
        <v>1.9861799999999999E-2</v>
      </c>
      <c r="L796" s="83">
        <v>1</v>
      </c>
      <c r="M796" s="83">
        <v>795</v>
      </c>
      <c r="N796" s="85">
        <v>3.3708000000000003E-5</v>
      </c>
      <c r="O796" s="83">
        <v>795</v>
      </c>
      <c r="P796" s="85">
        <v>6.7415899999999999E-5</v>
      </c>
      <c r="Q796" s="83">
        <v>795</v>
      </c>
      <c r="R796" s="85">
        <v>8.47999E-8</v>
      </c>
      <c r="S796" s="85">
        <v>8.4791999999999996E-8</v>
      </c>
    </row>
    <row r="797" spans="2:19" x14ac:dyDescent="0.2">
      <c r="B797" s="33"/>
      <c r="C797" s="80">
        <v>0.87219999999999998</v>
      </c>
      <c r="D797" s="80">
        <v>4586</v>
      </c>
      <c r="E797" s="80">
        <v>46</v>
      </c>
      <c r="F797" s="80">
        <v>4540</v>
      </c>
      <c r="G797" s="80">
        <v>92</v>
      </c>
      <c r="H797" s="80">
        <v>4632</v>
      </c>
      <c r="I797" s="80">
        <v>1.9861799999999999E-2</v>
      </c>
      <c r="J797" s="80">
        <v>1.9861799999999999E-2</v>
      </c>
      <c r="L797" s="83">
        <v>1</v>
      </c>
      <c r="M797" s="83">
        <v>796</v>
      </c>
      <c r="N797" s="85">
        <v>3.3750500000000002E-5</v>
      </c>
      <c r="O797" s="83">
        <v>796</v>
      </c>
      <c r="P797" s="85">
        <v>6.7501000000000003E-5</v>
      </c>
      <c r="Q797" s="83">
        <v>796</v>
      </c>
      <c r="R797" s="85">
        <v>8.4800200000000003E-8</v>
      </c>
      <c r="S797" s="85">
        <v>8.4791999999999996E-8</v>
      </c>
    </row>
    <row r="798" spans="2:19" x14ac:dyDescent="0.2">
      <c r="B798" s="33"/>
      <c r="C798" s="80">
        <v>0.87180000000000002</v>
      </c>
      <c r="D798" s="80">
        <v>4586</v>
      </c>
      <c r="E798" s="80">
        <v>47</v>
      </c>
      <c r="F798" s="80">
        <v>4539</v>
      </c>
      <c r="G798" s="80">
        <v>94</v>
      </c>
      <c r="H798" s="80">
        <v>4633</v>
      </c>
      <c r="I798" s="80">
        <v>2.02892E-2</v>
      </c>
      <c r="J798" s="80">
        <v>2.0276099999999998E-2</v>
      </c>
      <c r="L798" s="83">
        <v>1</v>
      </c>
      <c r="M798" s="83">
        <v>797</v>
      </c>
      <c r="N798" s="85">
        <v>3.3793E-5</v>
      </c>
      <c r="O798" s="83">
        <v>797</v>
      </c>
      <c r="P798" s="85">
        <v>6.7586100000000007E-5</v>
      </c>
      <c r="Q798" s="83">
        <v>797</v>
      </c>
      <c r="R798" s="85">
        <v>8.4800599999999998E-8</v>
      </c>
      <c r="S798" s="85">
        <v>8.4791999999999996E-8</v>
      </c>
    </row>
    <row r="799" spans="2:19" x14ac:dyDescent="0.2">
      <c r="B799" s="33"/>
      <c r="C799" s="80">
        <v>0.87160000000000004</v>
      </c>
      <c r="D799" s="80">
        <v>4587</v>
      </c>
      <c r="E799" s="80">
        <v>47</v>
      </c>
      <c r="F799" s="80">
        <v>4540</v>
      </c>
      <c r="G799" s="80">
        <v>94</v>
      </c>
      <c r="H799" s="80">
        <v>4634</v>
      </c>
      <c r="I799" s="80">
        <v>2.0284900000000002E-2</v>
      </c>
      <c r="J799" s="80">
        <v>2.0276099999999998E-2</v>
      </c>
      <c r="L799" s="83">
        <v>1</v>
      </c>
      <c r="M799" s="83">
        <v>798</v>
      </c>
      <c r="N799" s="85">
        <v>3.3835599999999998E-5</v>
      </c>
      <c r="O799" s="83">
        <v>798</v>
      </c>
      <c r="P799" s="85">
        <v>6.7671199999999997E-5</v>
      </c>
      <c r="Q799" s="83">
        <v>798</v>
      </c>
      <c r="R799" s="85">
        <v>8.4801000000000006E-8</v>
      </c>
      <c r="S799" s="85">
        <v>8.4791999999999996E-8</v>
      </c>
    </row>
    <row r="800" spans="2:19" x14ac:dyDescent="0.2">
      <c r="B800" s="33"/>
      <c r="C800" s="80">
        <v>0.87150000000000005</v>
      </c>
      <c r="D800" s="80">
        <v>4588</v>
      </c>
      <c r="E800" s="80">
        <v>47</v>
      </c>
      <c r="F800" s="80">
        <v>4541</v>
      </c>
      <c r="G800" s="80">
        <v>94</v>
      </c>
      <c r="H800" s="80">
        <v>4635</v>
      </c>
      <c r="I800" s="80">
        <v>2.02805E-2</v>
      </c>
      <c r="J800" s="80">
        <v>2.0276099999999998E-2</v>
      </c>
      <c r="L800" s="83">
        <v>1</v>
      </c>
      <c r="M800" s="83">
        <v>799</v>
      </c>
      <c r="N800" s="85">
        <v>3.3878099999999997E-5</v>
      </c>
      <c r="O800" s="83">
        <v>799</v>
      </c>
      <c r="P800" s="85">
        <v>6.77563E-5</v>
      </c>
      <c r="Q800" s="83">
        <v>799</v>
      </c>
      <c r="R800" s="85">
        <v>8.4801400000000001E-8</v>
      </c>
      <c r="S800" s="85">
        <v>8.4791999999999996E-8</v>
      </c>
    </row>
    <row r="801" spans="2:19" x14ac:dyDescent="0.2">
      <c r="B801" s="33"/>
      <c r="C801" s="80">
        <v>0.87139999999999995</v>
      </c>
      <c r="D801" s="80">
        <v>4589</v>
      </c>
      <c r="E801" s="80">
        <v>47</v>
      </c>
      <c r="F801" s="80">
        <v>4542</v>
      </c>
      <c r="G801" s="80">
        <v>94</v>
      </c>
      <c r="H801" s="80">
        <v>4636</v>
      </c>
      <c r="I801" s="80">
        <v>2.0276099999999998E-2</v>
      </c>
      <c r="J801" s="80">
        <v>2.0276099999999998E-2</v>
      </c>
      <c r="L801" s="83">
        <v>1</v>
      </c>
      <c r="M801" s="83">
        <v>800</v>
      </c>
      <c r="N801" s="85">
        <v>3.3920700000000002E-5</v>
      </c>
      <c r="O801" s="83">
        <v>800</v>
      </c>
      <c r="P801" s="85">
        <v>6.7841400000000004E-5</v>
      </c>
      <c r="Q801" s="83">
        <v>800</v>
      </c>
      <c r="R801" s="85">
        <v>8.4801799999999996E-8</v>
      </c>
      <c r="S801" s="85">
        <v>8.4791999999999996E-8</v>
      </c>
    </row>
    <row r="802" spans="2:19" x14ac:dyDescent="0.2">
      <c r="B802" s="33"/>
      <c r="C802" s="80">
        <v>0.87080000000000002</v>
      </c>
      <c r="D802" s="80">
        <v>4589</v>
      </c>
      <c r="E802" s="80">
        <v>48</v>
      </c>
      <c r="F802" s="80">
        <v>4541</v>
      </c>
      <c r="G802" s="80">
        <v>96</v>
      </c>
      <c r="H802" s="80">
        <v>4637</v>
      </c>
      <c r="I802" s="80">
        <v>2.0702999999999999E-2</v>
      </c>
      <c r="J802" s="80">
        <v>2.0685200000000001E-2</v>
      </c>
      <c r="L802" s="83">
        <v>1</v>
      </c>
      <c r="M802" s="83">
        <v>801</v>
      </c>
      <c r="N802" s="85">
        <v>3.3963300000000001E-5</v>
      </c>
      <c r="O802" s="83">
        <v>801</v>
      </c>
      <c r="P802" s="85">
        <v>6.7926499999999994E-5</v>
      </c>
      <c r="Q802" s="83">
        <v>801</v>
      </c>
      <c r="R802" s="85">
        <v>8.4802200000000005E-8</v>
      </c>
      <c r="S802" s="85">
        <v>8.4791999999999996E-8</v>
      </c>
    </row>
    <row r="803" spans="2:19" x14ac:dyDescent="0.2">
      <c r="B803" s="33"/>
      <c r="C803" s="80">
        <v>0.87019999999999997</v>
      </c>
      <c r="D803" s="80">
        <v>4590</v>
      </c>
      <c r="E803" s="80">
        <v>48</v>
      </c>
      <c r="F803" s="80">
        <v>4542</v>
      </c>
      <c r="G803" s="80">
        <v>96</v>
      </c>
      <c r="H803" s="80">
        <v>4638</v>
      </c>
      <c r="I803" s="80">
        <v>2.0698600000000001E-2</v>
      </c>
      <c r="J803" s="80">
        <v>2.0685200000000001E-2</v>
      </c>
      <c r="L803" s="83">
        <v>1</v>
      </c>
      <c r="M803" s="83">
        <v>802</v>
      </c>
      <c r="N803" s="85">
        <v>3.4005799999999999E-5</v>
      </c>
      <c r="O803" s="83">
        <v>802</v>
      </c>
      <c r="P803" s="85">
        <v>6.8011700000000005E-5</v>
      </c>
      <c r="Q803" s="83">
        <v>802</v>
      </c>
      <c r="R803" s="85">
        <v>8.48026E-8</v>
      </c>
      <c r="S803" s="85">
        <v>8.4791999999999996E-8</v>
      </c>
    </row>
    <row r="804" spans="2:19" x14ac:dyDescent="0.2">
      <c r="B804" s="33"/>
      <c r="C804" s="80">
        <v>0.86990000000000001</v>
      </c>
      <c r="D804" s="80">
        <v>4592</v>
      </c>
      <c r="E804" s="80">
        <v>48</v>
      </c>
      <c r="F804" s="80">
        <v>4544</v>
      </c>
      <c r="G804" s="80">
        <v>96</v>
      </c>
      <c r="H804" s="80">
        <v>4640</v>
      </c>
      <c r="I804" s="80">
        <v>2.0689699999999998E-2</v>
      </c>
      <c r="J804" s="80">
        <v>2.0685200000000001E-2</v>
      </c>
      <c r="L804" s="83">
        <v>1</v>
      </c>
      <c r="M804" s="83">
        <v>803</v>
      </c>
      <c r="N804" s="85">
        <v>3.4048399999999997E-5</v>
      </c>
      <c r="O804" s="83">
        <v>803</v>
      </c>
      <c r="P804" s="85">
        <v>6.8096799999999995E-5</v>
      </c>
      <c r="Q804" s="83">
        <v>803</v>
      </c>
      <c r="R804" s="85">
        <v>8.4802999999999995E-8</v>
      </c>
      <c r="S804" s="85">
        <v>8.4791999999999996E-8</v>
      </c>
    </row>
    <row r="805" spans="2:19" x14ac:dyDescent="0.2">
      <c r="B805" s="33"/>
      <c r="C805" s="80">
        <v>0.86939999999999995</v>
      </c>
      <c r="D805" s="80">
        <v>4593</v>
      </c>
      <c r="E805" s="80">
        <v>48</v>
      </c>
      <c r="F805" s="80">
        <v>4545</v>
      </c>
      <c r="G805" s="80">
        <v>96</v>
      </c>
      <c r="H805" s="80">
        <v>4641</v>
      </c>
      <c r="I805" s="80">
        <v>2.0685200000000001E-2</v>
      </c>
      <c r="J805" s="80">
        <v>2.0685200000000001E-2</v>
      </c>
      <c r="L805" s="83">
        <v>1</v>
      </c>
      <c r="M805" s="83">
        <v>804</v>
      </c>
      <c r="N805" s="85">
        <v>3.4091000000000003E-5</v>
      </c>
      <c r="O805" s="83">
        <v>804</v>
      </c>
      <c r="P805" s="85">
        <v>6.8182000000000006E-5</v>
      </c>
      <c r="Q805" s="83">
        <v>804</v>
      </c>
      <c r="R805" s="85">
        <v>8.4803499999999996E-8</v>
      </c>
      <c r="S805" s="85">
        <v>8.4791999999999996E-8</v>
      </c>
    </row>
    <row r="806" spans="2:19" x14ac:dyDescent="0.2">
      <c r="B806" s="33"/>
      <c r="C806" s="80">
        <v>0.86899999999999999</v>
      </c>
      <c r="D806" s="80">
        <v>4595</v>
      </c>
      <c r="E806" s="80">
        <v>49</v>
      </c>
      <c r="F806" s="80">
        <v>4546</v>
      </c>
      <c r="G806" s="80">
        <v>98</v>
      </c>
      <c r="H806" s="80">
        <v>4644</v>
      </c>
      <c r="I806" s="80">
        <v>2.11025E-2</v>
      </c>
      <c r="J806" s="80">
        <v>2.11025E-2</v>
      </c>
      <c r="L806" s="83">
        <v>1</v>
      </c>
      <c r="M806" s="83">
        <v>805</v>
      </c>
      <c r="N806" s="85">
        <v>3.4133600000000001E-5</v>
      </c>
      <c r="O806" s="83">
        <v>805</v>
      </c>
      <c r="P806" s="85">
        <v>6.8267200000000003E-5</v>
      </c>
      <c r="Q806" s="83">
        <v>805</v>
      </c>
      <c r="R806" s="85">
        <v>8.4803900000000004E-8</v>
      </c>
      <c r="S806" s="85">
        <v>8.4791999999999996E-8</v>
      </c>
    </row>
    <row r="807" spans="2:19" x14ac:dyDescent="0.2">
      <c r="B807" s="33"/>
      <c r="C807" s="80">
        <v>0.86809999999999998</v>
      </c>
      <c r="D807" s="80">
        <v>4595</v>
      </c>
      <c r="E807" s="80">
        <v>50</v>
      </c>
      <c r="F807" s="80">
        <v>4545</v>
      </c>
      <c r="G807" s="80">
        <v>100</v>
      </c>
      <c r="H807" s="80">
        <v>4645</v>
      </c>
      <c r="I807" s="80">
        <v>2.1528499999999999E-2</v>
      </c>
      <c r="J807" s="80">
        <v>2.1454600000000001E-2</v>
      </c>
      <c r="L807" s="83">
        <v>1</v>
      </c>
      <c r="M807" s="83">
        <v>806</v>
      </c>
      <c r="N807" s="85">
        <v>3.41762E-5</v>
      </c>
      <c r="O807" s="83">
        <v>806</v>
      </c>
      <c r="P807" s="85">
        <v>6.83524E-5</v>
      </c>
      <c r="Q807" s="83">
        <v>806</v>
      </c>
      <c r="R807" s="85">
        <v>8.4804400000000005E-8</v>
      </c>
      <c r="S807" s="85">
        <v>8.4791999999999996E-8</v>
      </c>
    </row>
    <row r="808" spans="2:19" x14ac:dyDescent="0.2">
      <c r="B808" s="33"/>
      <c r="C808" s="80">
        <v>0.86799999999999999</v>
      </c>
      <c r="D808" s="80">
        <v>4597</v>
      </c>
      <c r="E808" s="80">
        <v>50</v>
      </c>
      <c r="F808" s="80">
        <v>4547</v>
      </c>
      <c r="G808" s="80">
        <v>100</v>
      </c>
      <c r="H808" s="80">
        <v>4647</v>
      </c>
      <c r="I808" s="80">
        <v>2.1519300000000002E-2</v>
      </c>
      <c r="J808" s="80">
        <v>2.1454600000000001E-2</v>
      </c>
      <c r="L808" s="83">
        <v>1</v>
      </c>
      <c r="M808" s="83">
        <v>807</v>
      </c>
      <c r="N808" s="85">
        <v>3.4218799999999998E-5</v>
      </c>
      <c r="O808" s="83">
        <v>807</v>
      </c>
      <c r="P808" s="85">
        <v>6.8437599999999997E-5</v>
      </c>
      <c r="Q808" s="83">
        <v>807</v>
      </c>
      <c r="R808" s="85">
        <v>8.4804900000000005E-8</v>
      </c>
      <c r="S808" s="85">
        <v>8.4791999999999996E-8</v>
      </c>
    </row>
    <row r="809" spans="2:19" x14ac:dyDescent="0.2">
      <c r="B809" s="33"/>
      <c r="C809" s="80">
        <v>0.8679</v>
      </c>
      <c r="D809" s="80">
        <v>4598</v>
      </c>
      <c r="E809" s="80">
        <v>50</v>
      </c>
      <c r="F809" s="80">
        <v>4548</v>
      </c>
      <c r="G809" s="80">
        <v>100</v>
      </c>
      <c r="H809" s="80">
        <v>4648</v>
      </c>
      <c r="I809" s="80">
        <v>2.1514599999999998E-2</v>
      </c>
      <c r="J809" s="80">
        <v>2.1454600000000001E-2</v>
      </c>
      <c r="L809" s="83">
        <v>1</v>
      </c>
      <c r="M809" s="83">
        <v>808</v>
      </c>
      <c r="N809" s="85">
        <v>3.4261399999999997E-5</v>
      </c>
      <c r="O809" s="83">
        <v>808</v>
      </c>
      <c r="P809" s="85">
        <v>6.8522799999999994E-5</v>
      </c>
      <c r="Q809" s="83">
        <v>808</v>
      </c>
      <c r="R809" s="85">
        <v>8.4805400000000006E-8</v>
      </c>
      <c r="S809" s="85">
        <v>8.4791999999999996E-8</v>
      </c>
    </row>
    <row r="810" spans="2:19" x14ac:dyDescent="0.2">
      <c r="B810" s="33"/>
      <c r="C810" s="80">
        <v>0.86709999999999998</v>
      </c>
      <c r="D810" s="80">
        <v>4601</v>
      </c>
      <c r="E810" s="80">
        <v>50</v>
      </c>
      <c r="F810" s="80">
        <v>4551</v>
      </c>
      <c r="G810" s="80">
        <v>100</v>
      </c>
      <c r="H810" s="80">
        <v>4651</v>
      </c>
      <c r="I810" s="80">
        <v>2.15008E-2</v>
      </c>
      <c r="J810" s="80">
        <v>2.1454600000000001E-2</v>
      </c>
      <c r="L810" s="83">
        <v>1</v>
      </c>
      <c r="M810" s="83">
        <v>809</v>
      </c>
      <c r="N810" s="85">
        <v>3.4304000000000002E-5</v>
      </c>
      <c r="O810" s="83">
        <v>809</v>
      </c>
      <c r="P810" s="85">
        <v>6.8608000000000004E-5</v>
      </c>
      <c r="Q810" s="83">
        <v>809</v>
      </c>
      <c r="R810" s="85">
        <v>8.4805900000000006E-8</v>
      </c>
      <c r="S810" s="85">
        <v>8.4791999999999996E-8</v>
      </c>
    </row>
    <row r="811" spans="2:19" x14ac:dyDescent="0.2">
      <c r="B811" s="33"/>
      <c r="C811" s="80">
        <v>0.86680000000000001</v>
      </c>
      <c r="D811" s="80">
        <v>4602</v>
      </c>
      <c r="E811" s="80">
        <v>50</v>
      </c>
      <c r="F811" s="80">
        <v>4552</v>
      </c>
      <c r="G811" s="80">
        <v>100</v>
      </c>
      <c r="H811" s="80">
        <v>4652</v>
      </c>
      <c r="I811" s="80">
        <v>2.1496100000000001E-2</v>
      </c>
      <c r="J811" s="80">
        <v>2.1454600000000001E-2</v>
      </c>
      <c r="L811" s="83">
        <v>1</v>
      </c>
      <c r="M811" s="83">
        <v>810</v>
      </c>
      <c r="N811" s="85">
        <v>3.4346600000000001E-5</v>
      </c>
      <c r="O811" s="83">
        <v>810</v>
      </c>
      <c r="P811" s="85">
        <v>6.8693200000000002E-5</v>
      </c>
      <c r="Q811" s="83">
        <v>810</v>
      </c>
      <c r="R811" s="85">
        <v>8.4806399999999994E-8</v>
      </c>
      <c r="S811" s="85">
        <v>8.4791999999999996E-8</v>
      </c>
    </row>
    <row r="812" spans="2:19" x14ac:dyDescent="0.2">
      <c r="B812" s="33"/>
      <c r="C812" s="80">
        <v>0.86670000000000003</v>
      </c>
      <c r="D812" s="80">
        <v>4604</v>
      </c>
      <c r="E812" s="80">
        <v>50</v>
      </c>
      <c r="F812" s="80">
        <v>4554</v>
      </c>
      <c r="G812" s="80">
        <v>100</v>
      </c>
      <c r="H812" s="80">
        <v>4654</v>
      </c>
      <c r="I812" s="80">
        <v>2.14869E-2</v>
      </c>
      <c r="J812" s="80">
        <v>2.1454600000000001E-2</v>
      </c>
      <c r="L812" s="83">
        <v>1</v>
      </c>
      <c r="M812" s="83">
        <v>811</v>
      </c>
      <c r="N812" s="85">
        <v>3.4389199999999999E-5</v>
      </c>
      <c r="O812" s="83">
        <v>811</v>
      </c>
      <c r="P812" s="85">
        <v>6.8778500000000006E-5</v>
      </c>
      <c r="Q812" s="83">
        <v>811</v>
      </c>
      <c r="R812" s="85">
        <v>8.4807E-8</v>
      </c>
      <c r="S812" s="85">
        <v>8.4791999999999996E-8</v>
      </c>
    </row>
    <row r="813" spans="2:19" x14ac:dyDescent="0.2">
      <c r="B813" s="33"/>
      <c r="C813" s="80">
        <v>0.86660000000000004</v>
      </c>
      <c r="D813" s="80">
        <v>4605</v>
      </c>
      <c r="E813" s="80">
        <v>50</v>
      </c>
      <c r="F813" s="80">
        <v>4555</v>
      </c>
      <c r="G813" s="80">
        <v>100</v>
      </c>
      <c r="H813" s="80">
        <v>4655</v>
      </c>
      <c r="I813" s="80">
        <v>2.1482299999999999E-2</v>
      </c>
      <c r="J813" s="80">
        <v>2.1454600000000001E-2</v>
      </c>
      <c r="L813" s="83">
        <v>1</v>
      </c>
      <c r="M813" s="83">
        <v>812</v>
      </c>
      <c r="N813" s="85">
        <v>3.4431899999999998E-5</v>
      </c>
      <c r="O813" s="83">
        <v>812</v>
      </c>
      <c r="P813" s="85">
        <v>6.8863700000000003E-5</v>
      </c>
      <c r="Q813" s="83">
        <v>812</v>
      </c>
      <c r="R813" s="85">
        <v>8.4807600000000006E-8</v>
      </c>
      <c r="S813" s="85">
        <v>8.4791999999999996E-8</v>
      </c>
    </row>
    <row r="814" spans="2:19" x14ac:dyDescent="0.2">
      <c r="B814" s="33"/>
      <c r="C814" s="80">
        <v>0.86639999999999995</v>
      </c>
      <c r="D814" s="80">
        <v>4606</v>
      </c>
      <c r="E814" s="80">
        <v>50</v>
      </c>
      <c r="F814" s="80">
        <v>4556</v>
      </c>
      <c r="G814" s="80">
        <v>100</v>
      </c>
      <c r="H814" s="80">
        <v>4656</v>
      </c>
      <c r="I814" s="80">
        <v>2.1477699999999999E-2</v>
      </c>
      <c r="J814" s="80">
        <v>2.1454600000000001E-2</v>
      </c>
      <c r="L814" s="83">
        <v>1</v>
      </c>
      <c r="M814" s="83">
        <v>813</v>
      </c>
      <c r="N814" s="85">
        <v>3.4474499999999997E-5</v>
      </c>
      <c r="O814" s="83">
        <v>813</v>
      </c>
      <c r="P814" s="85">
        <v>6.8948999999999993E-5</v>
      </c>
      <c r="Q814" s="83">
        <v>813</v>
      </c>
      <c r="R814" s="85">
        <v>8.4808100000000006E-8</v>
      </c>
      <c r="S814" s="85">
        <v>8.4791999999999996E-8</v>
      </c>
    </row>
    <row r="815" spans="2:19" x14ac:dyDescent="0.2">
      <c r="B815" s="33"/>
      <c r="C815" s="80">
        <v>0.86609999999999998</v>
      </c>
      <c r="D815" s="80">
        <v>4607</v>
      </c>
      <c r="E815" s="80">
        <v>50</v>
      </c>
      <c r="F815" s="80">
        <v>4557</v>
      </c>
      <c r="G815" s="80">
        <v>100</v>
      </c>
      <c r="H815" s="80">
        <v>4657</v>
      </c>
      <c r="I815" s="80">
        <v>2.1473099999999998E-2</v>
      </c>
      <c r="J815" s="80">
        <v>2.1454600000000001E-2</v>
      </c>
      <c r="L815" s="83">
        <v>1</v>
      </c>
      <c r="M815" s="83">
        <v>814</v>
      </c>
      <c r="N815" s="85">
        <v>3.4517100000000002E-5</v>
      </c>
      <c r="O815" s="83">
        <v>814</v>
      </c>
      <c r="P815" s="85">
        <v>6.9034299999999997E-5</v>
      </c>
      <c r="Q815" s="83">
        <v>814</v>
      </c>
      <c r="R815" s="85">
        <v>8.4808699999999999E-8</v>
      </c>
      <c r="S815" s="85">
        <v>8.4791999999999996E-8</v>
      </c>
    </row>
    <row r="816" spans="2:19" x14ac:dyDescent="0.2">
      <c r="B816" s="33"/>
      <c r="C816" s="80">
        <v>0.8659</v>
      </c>
      <c r="D816" s="80">
        <v>4610</v>
      </c>
      <c r="E816" s="80">
        <v>50</v>
      </c>
      <c r="F816" s="80">
        <v>4560</v>
      </c>
      <c r="G816" s="80">
        <v>100</v>
      </c>
      <c r="H816" s="80">
        <v>4660</v>
      </c>
      <c r="I816" s="80">
        <v>2.1459200000000001E-2</v>
      </c>
      <c r="J816" s="80">
        <v>2.1454600000000001E-2</v>
      </c>
      <c r="L816" s="83">
        <v>1</v>
      </c>
      <c r="M816" s="83">
        <v>815</v>
      </c>
      <c r="N816" s="85">
        <v>3.4559800000000001E-5</v>
      </c>
      <c r="O816" s="83">
        <v>815</v>
      </c>
      <c r="P816" s="85">
        <v>6.9119600000000001E-5</v>
      </c>
      <c r="Q816" s="83">
        <v>815</v>
      </c>
      <c r="R816" s="85">
        <v>8.4809300000000005E-8</v>
      </c>
      <c r="S816" s="85">
        <v>8.4791999999999996E-8</v>
      </c>
    </row>
    <row r="817" spans="2:19" x14ac:dyDescent="0.2">
      <c r="B817" s="33"/>
      <c r="C817" s="80">
        <v>0.86560000000000004</v>
      </c>
      <c r="D817" s="80">
        <v>4611</v>
      </c>
      <c r="E817" s="80">
        <v>50</v>
      </c>
      <c r="F817" s="80">
        <v>4561</v>
      </c>
      <c r="G817" s="80">
        <v>100</v>
      </c>
      <c r="H817" s="80">
        <v>4661</v>
      </c>
      <c r="I817" s="80">
        <v>2.1454600000000001E-2</v>
      </c>
      <c r="J817" s="80">
        <v>2.1454600000000001E-2</v>
      </c>
      <c r="L817" s="83">
        <v>1</v>
      </c>
      <c r="M817" s="83">
        <v>816</v>
      </c>
      <c r="N817" s="85">
        <v>3.4602499999999999E-5</v>
      </c>
      <c r="O817" s="83">
        <v>816</v>
      </c>
      <c r="P817" s="85">
        <v>6.9204900000000005E-5</v>
      </c>
      <c r="Q817" s="83">
        <v>816</v>
      </c>
      <c r="R817" s="85">
        <v>8.4810000000000003E-8</v>
      </c>
      <c r="S817" s="85">
        <v>8.4791999999999996E-8</v>
      </c>
    </row>
    <row r="818" spans="2:19" x14ac:dyDescent="0.2">
      <c r="B818" s="33"/>
      <c r="C818" s="80">
        <v>0.86550000000000005</v>
      </c>
      <c r="D818" s="80">
        <v>4614</v>
      </c>
      <c r="E818" s="80">
        <v>51</v>
      </c>
      <c r="F818" s="80">
        <v>4563</v>
      </c>
      <c r="G818" s="80">
        <v>102</v>
      </c>
      <c r="H818" s="80">
        <v>4665</v>
      </c>
      <c r="I818" s="80">
        <v>2.1864999999999999E-2</v>
      </c>
      <c r="J818" s="80">
        <v>2.18228E-2</v>
      </c>
      <c r="L818" s="83">
        <v>1</v>
      </c>
      <c r="M818" s="83">
        <v>817</v>
      </c>
      <c r="N818" s="85">
        <v>3.4645099999999998E-5</v>
      </c>
      <c r="O818" s="83">
        <v>817</v>
      </c>
      <c r="P818" s="85">
        <v>6.9290300000000003E-5</v>
      </c>
      <c r="Q818" s="83">
        <v>817</v>
      </c>
      <c r="R818" s="85">
        <v>8.4810599999999996E-8</v>
      </c>
      <c r="S818" s="85">
        <v>8.4791999999999996E-8</v>
      </c>
    </row>
    <row r="819" spans="2:19" x14ac:dyDescent="0.2">
      <c r="B819" s="33"/>
      <c r="C819" s="80">
        <v>0.86519999999999997</v>
      </c>
      <c r="D819" s="80">
        <v>4615</v>
      </c>
      <c r="E819" s="80">
        <v>51</v>
      </c>
      <c r="F819" s="80">
        <v>4564</v>
      </c>
      <c r="G819" s="80">
        <v>102</v>
      </c>
      <c r="H819" s="80">
        <v>4666</v>
      </c>
      <c r="I819" s="80">
        <v>2.1860299999999999E-2</v>
      </c>
      <c r="J819" s="80">
        <v>2.18228E-2</v>
      </c>
      <c r="L819" s="83">
        <v>1</v>
      </c>
      <c r="M819" s="83">
        <v>818</v>
      </c>
      <c r="N819" s="85">
        <v>3.4687799999999997E-5</v>
      </c>
      <c r="O819" s="83">
        <v>818</v>
      </c>
      <c r="P819" s="85">
        <v>6.9375599999999994E-5</v>
      </c>
      <c r="Q819" s="83">
        <v>818</v>
      </c>
      <c r="R819" s="85">
        <v>8.4811299999999994E-8</v>
      </c>
      <c r="S819" s="85">
        <v>8.4791999999999996E-8</v>
      </c>
    </row>
    <row r="820" spans="2:19" x14ac:dyDescent="0.2">
      <c r="B820" s="33"/>
      <c r="C820" s="80">
        <v>0.86470000000000002</v>
      </c>
      <c r="D820" s="80">
        <v>4616</v>
      </c>
      <c r="E820" s="80">
        <v>51</v>
      </c>
      <c r="F820" s="80">
        <v>4565</v>
      </c>
      <c r="G820" s="80">
        <v>102</v>
      </c>
      <c r="H820" s="80">
        <v>4667</v>
      </c>
      <c r="I820" s="80">
        <v>2.1855599999999999E-2</v>
      </c>
      <c r="J820" s="80">
        <v>2.18228E-2</v>
      </c>
      <c r="L820" s="83">
        <v>1</v>
      </c>
      <c r="M820" s="83">
        <v>819</v>
      </c>
      <c r="N820" s="85">
        <v>3.4730500000000002E-5</v>
      </c>
      <c r="O820" s="83">
        <v>819</v>
      </c>
      <c r="P820" s="85">
        <v>6.9461000000000005E-5</v>
      </c>
      <c r="Q820" s="83">
        <v>819</v>
      </c>
      <c r="R820" s="85">
        <v>8.48119E-8</v>
      </c>
      <c r="S820" s="85">
        <v>8.4791999999999996E-8</v>
      </c>
    </row>
    <row r="821" spans="2:19" x14ac:dyDescent="0.2">
      <c r="B821" s="33"/>
      <c r="C821" s="80">
        <v>0.86439999999999995</v>
      </c>
      <c r="D821" s="80">
        <v>4622</v>
      </c>
      <c r="E821" s="80">
        <v>51</v>
      </c>
      <c r="F821" s="80">
        <v>4571</v>
      </c>
      <c r="G821" s="80">
        <v>102</v>
      </c>
      <c r="H821" s="80">
        <v>4673</v>
      </c>
      <c r="I821" s="80">
        <v>2.18275E-2</v>
      </c>
      <c r="J821" s="80">
        <v>2.18228E-2</v>
      </c>
      <c r="L821" s="83">
        <v>1</v>
      </c>
      <c r="M821" s="83">
        <v>820</v>
      </c>
      <c r="N821" s="85">
        <v>3.4773200000000001E-5</v>
      </c>
      <c r="O821" s="83">
        <v>820</v>
      </c>
      <c r="P821" s="85">
        <v>6.9546400000000002E-5</v>
      </c>
      <c r="Q821" s="83">
        <v>820</v>
      </c>
      <c r="R821" s="85">
        <v>8.4812599999999998E-8</v>
      </c>
      <c r="S821" s="85">
        <v>8.4791999999999996E-8</v>
      </c>
    </row>
    <row r="822" spans="2:19" x14ac:dyDescent="0.2">
      <c r="B822" s="33"/>
      <c r="C822" s="80">
        <v>0.86419999999999997</v>
      </c>
      <c r="D822" s="80">
        <v>4623</v>
      </c>
      <c r="E822" s="80">
        <v>51</v>
      </c>
      <c r="F822" s="80">
        <v>4572</v>
      </c>
      <c r="G822" s="80">
        <v>102</v>
      </c>
      <c r="H822" s="80">
        <v>4674</v>
      </c>
      <c r="I822" s="80">
        <v>2.18228E-2</v>
      </c>
      <c r="J822" s="80">
        <v>2.18228E-2</v>
      </c>
      <c r="L822" s="83">
        <v>1</v>
      </c>
      <c r="M822" s="83">
        <v>821</v>
      </c>
      <c r="N822" s="85">
        <v>3.48159E-5</v>
      </c>
      <c r="O822" s="83">
        <v>821</v>
      </c>
      <c r="P822" s="85">
        <v>6.96318E-5</v>
      </c>
      <c r="Q822" s="83">
        <v>821</v>
      </c>
      <c r="R822" s="85">
        <v>8.4813400000000002E-8</v>
      </c>
      <c r="S822" s="85">
        <v>8.4791999999999996E-8</v>
      </c>
    </row>
    <row r="823" spans="2:19" x14ac:dyDescent="0.2">
      <c r="B823" s="33"/>
      <c r="C823" s="80">
        <v>0.86380000000000001</v>
      </c>
      <c r="D823" s="80">
        <v>4626</v>
      </c>
      <c r="E823" s="80">
        <v>52</v>
      </c>
      <c r="F823" s="80">
        <v>4574</v>
      </c>
      <c r="G823" s="80">
        <v>104</v>
      </c>
      <c r="H823" s="80">
        <v>4678</v>
      </c>
      <c r="I823" s="80">
        <v>2.22317E-2</v>
      </c>
      <c r="J823" s="80">
        <v>2.21938E-2</v>
      </c>
      <c r="L823" s="83">
        <v>1</v>
      </c>
      <c r="M823" s="83">
        <v>822</v>
      </c>
      <c r="N823" s="85">
        <v>3.4858599999999999E-5</v>
      </c>
      <c r="O823" s="83">
        <v>822</v>
      </c>
      <c r="P823" s="85">
        <v>6.9717199999999997E-5</v>
      </c>
      <c r="Q823" s="83">
        <v>822</v>
      </c>
      <c r="R823" s="85">
        <v>8.48141E-8</v>
      </c>
      <c r="S823" s="85">
        <v>8.4791999999999996E-8</v>
      </c>
    </row>
    <row r="824" spans="2:19" x14ac:dyDescent="0.2">
      <c r="B824" s="33"/>
      <c r="C824" s="80">
        <v>0.86370000000000002</v>
      </c>
      <c r="D824" s="80">
        <v>4627</v>
      </c>
      <c r="E824" s="80">
        <v>52</v>
      </c>
      <c r="F824" s="80">
        <v>4575</v>
      </c>
      <c r="G824" s="80">
        <v>104</v>
      </c>
      <c r="H824" s="80">
        <v>4679</v>
      </c>
      <c r="I824" s="80">
        <v>2.2227E-2</v>
      </c>
      <c r="J824" s="80">
        <v>2.21938E-2</v>
      </c>
      <c r="L824" s="83">
        <v>1</v>
      </c>
      <c r="M824" s="83">
        <v>823</v>
      </c>
      <c r="N824" s="85">
        <v>3.4901299999999997E-5</v>
      </c>
      <c r="O824" s="83">
        <v>823</v>
      </c>
      <c r="P824" s="85">
        <v>6.9802599999999995E-5</v>
      </c>
      <c r="Q824" s="83">
        <v>823</v>
      </c>
      <c r="R824" s="85">
        <v>8.4814900000000003E-8</v>
      </c>
      <c r="S824" s="85">
        <v>8.4791999999999996E-8</v>
      </c>
    </row>
    <row r="825" spans="2:19" x14ac:dyDescent="0.2">
      <c r="B825" s="33"/>
      <c r="C825" s="80">
        <v>0.86319999999999997</v>
      </c>
      <c r="D825" s="80">
        <v>4628</v>
      </c>
      <c r="E825" s="80">
        <v>52</v>
      </c>
      <c r="F825" s="80">
        <v>4576</v>
      </c>
      <c r="G825" s="80">
        <v>104</v>
      </c>
      <c r="H825" s="80">
        <v>4680</v>
      </c>
      <c r="I825" s="80">
        <v>2.2222200000000001E-2</v>
      </c>
      <c r="J825" s="80">
        <v>2.21938E-2</v>
      </c>
      <c r="L825" s="83">
        <v>1</v>
      </c>
      <c r="M825" s="83">
        <v>824</v>
      </c>
      <c r="N825" s="85">
        <v>3.4944000000000003E-5</v>
      </c>
      <c r="O825" s="83">
        <v>824</v>
      </c>
      <c r="P825" s="85">
        <v>6.9888099999999999E-5</v>
      </c>
      <c r="Q825" s="83">
        <v>824</v>
      </c>
      <c r="R825" s="85">
        <v>8.4815600000000001E-8</v>
      </c>
      <c r="S825" s="85">
        <v>8.4791999999999996E-8</v>
      </c>
    </row>
    <row r="826" spans="2:19" x14ac:dyDescent="0.2">
      <c r="B826" s="33"/>
      <c r="C826" s="80">
        <v>0.8629</v>
      </c>
      <c r="D826" s="80">
        <v>4629</v>
      </c>
      <c r="E826" s="80">
        <v>52</v>
      </c>
      <c r="F826" s="80">
        <v>4577</v>
      </c>
      <c r="G826" s="80">
        <v>104</v>
      </c>
      <c r="H826" s="80">
        <v>4681</v>
      </c>
      <c r="I826" s="80">
        <v>2.2217500000000001E-2</v>
      </c>
      <c r="J826" s="80">
        <v>2.21938E-2</v>
      </c>
      <c r="L826" s="83">
        <v>1</v>
      </c>
      <c r="M826" s="83">
        <v>825</v>
      </c>
      <c r="N826" s="85">
        <v>3.4986800000000002E-5</v>
      </c>
      <c r="O826" s="83">
        <v>825</v>
      </c>
      <c r="P826" s="85">
        <v>6.9973600000000004E-5</v>
      </c>
      <c r="Q826" s="83">
        <v>825</v>
      </c>
      <c r="R826" s="85">
        <v>8.4816400000000005E-8</v>
      </c>
      <c r="S826" s="85">
        <v>8.4791999999999996E-8</v>
      </c>
    </row>
    <row r="827" spans="2:19" x14ac:dyDescent="0.2">
      <c r="B827" s="33"/>
      <c r="C827" s="80">
        <v>0.86240000000000006</v>
      </c>
      <c r="D827" s="80">
        <v>4630</v>
      </c>
      <c r="E827" s="80">
        <v>52</v>
      </c>
      <c r="F827" s="80">
        <v>4578</v>
      </c>
      <c r="G827" s="80">
        <v>104</v>
      </c>
      <c r="H827" s="80">
        <v>4682</v>
      </c>
      <c r="I827" s="80">
        <v>2.2212699999999998E-2</v>
      </c>
      <c r="J827" s="80">
        <v>2.21938E-2</v>
      </c>
      <c r="L827" s="83">
        <v>1</v>
      </c>
      <c r="M827" s="83">
        <v>826</v>
      </c>
      <c r="N827" s="85">
        <v>3.5029500000000001E-5</v>
      </c>
      <c r="O827" s="83">
        <v>826</v>
      </c>
      <c r="P827" s="85">
        <v>7.0059099999999995E-5</v>
      </c>
      <c r="Q827" s="83">
        <v>826</v>
      </c>
      <c r="R827" s="85">
        <v>8.4817300000000001E-8</v>
      </c>
      <c r="S827" s="85">
        <v>8.4791999999999996E-8</v>
      </c>
    </row>
    <row r="828" spans="2:19" x14ac:dyDescent="0.2">
      <c r="B828" s="33"/>
      <c r="C828" s="80">
        <v>0.86219999999999997</v>
      </c>
      <c r="D828" s="80">
        <v>4631</v>
      </c>
      <c r="E828" s="80">
        <v>52</v>
      </c>
      <c r="F828" s="80">
        <v>4579</v>
      </c>
      <c r="G828" s="80">
        <v>104</v>
      </c>
      <c r="H828" s="80">
        <v>4683</v>
      </c>
      <c r="I828" s="80">
        <v>2.2207999999999999E-2</v>
      </c>
      <c r="J828" s="80">
        <v>2.21938E-2</v>
      </c>
      <c r="L828" s="83">
        <v>1</v>
      </c>
      <c r="M828" s="83">
        <v>827</v>
      </c>
      <c r="N828" s="85">
        <v>3.50723E-5</v>
      </c>
      <c r="O828" s="83">
        <v>827</v>
      </c>
      <c r="P828" s="85">
        <v>7.0144599999999999E-5</v>
      </c>
      <c r="Q828" s="83">
        <v>827</v>
      </c>
      <c r="R828" s="85">
        <v>8.4818100000000004E-8</v>
      </c>
      <c r="S828" s="85">
        <v>8.4791999999999996E-8</v>
      </c>
    </row>
    <row r="829" spans="2:19" x14ac:dyDescent="0.2">
      <c r="B829" s="33"/>
      <c r="C829" s="80">
        <v>0.86209999999999998</v>
      </c>
      <c r="D829" s="80">
        <v>4633</v>
      </c>
      <c r="E829" s="80">
        <v>52</v>
      </c>
      <c r="F829" s="80">
        <v>4581</v>
      </c>
      <c r="G829" s="80">
        <v>104</v>
      </c>
      <c r="H829" s="80">
        <v>4685</v>
      </c>
      <c r="I829" s="80">
        <v>2.2198499999999999E-2</v>
      </c>
      <c r="J829" s="80">
        <v>2.21938E-2</v>
      </c>
      <c r="L829" s="83">
        <v>1</v>
      </c>
      <c r="M829" s="83">
        <v>828</v>
      </c>
      <c r="N829" s="85">
        <v>3.5115099999999999E-5</v>
      </c>
      <c r="O829" s="83">
        <v>828</v>
      </c>
      <c r="P829" s="85">
        <v>7.0230100000000004E-5</v>
      </c>
      <c r="Q829" s="83">
        <v>828</v>
      </c>
      <c r="R829" s="85">
        <v>8.4819E-8</v>
      </c>
      <c r="S829" s="85">
        <v>8.4791999999999996E-8</v>
      </c>
    </row>
    <row r="830" spans="2:19" x14ac:dyDescent="0.2">
      <c r="B830" s="33"/>
      <c r="C830" s="80">
        <v>0.86180000000000001</v>
      </c>
      <c r="D830" s="80">
        <v>4634</v>
      </c>
      <c r="E830" s="80">
        <v>52</v>
      </c>
      <c r="F830" s="80">
        <v>4582</v>
      </c>
      <c r="G830" s="80">
        <v>104</v>
      </c>
      <c r="H830" s="80">
        <v>4686</v>
      </c>
      <c r="I830" s="80">
        <v>2.21938E-2</v>
      </c>
      <c r="J830" s="80">
        <v>2.21938E-2</v>
      </c>
      <c r="L830" s="83">
        <v>1</v>
      </c>
      <c r="M830" s="83">
        <v>829</v>
      </c>
      <c r="N830" s="85">
        <v>3.5157799999999997E-5</v>
      </c>
      <c r="O830" s="83">
        <v>829</v>
      </c>
      <c r="P830" s="85">
        <v>7.0315700000000002E-5</v>
      </c>
      <c r="Q830" s="83">
        <v>829</v>
      </c>
      <c r="R830" s="85">
        <v>8.4819899999999996E-8</v>
      </c>
      <c r="S830" s="85">
        <v>8.4791999999999996E-8</v>
      </c>
    </row>
    <row r="831" spans="2:19" x14ac:dyDescent="0.2">
      <c r="B831" s="33"/>
      <c r="C831" s="80">
        <v>0.86170000000000002</v>
      </c>
      <c r="D831" s="80">
        <v>4634</v>
      </c>
      <c r="E831" s="80">
        <v>53</v>
      </c>
      <c r="F831" s="80">
        <v>4581</v>
      </c>
      <c r="G831" s="80">
        <v>106</v>
      </c>
      <c r="H831" s="80">
        <v>4687</v>
      </c>
      <c r="I831" s="80">
        <v>2.2615699999999999E-2</v>
      </c>
      <c r="J831" s="80">
        <v>2.2601300000000001E-2</v>
      </c>
      <c r="L831" s="83">
        <v>1</v>
      </c>
      <c r="M831" s="83">
        <v>830</v>
      </c>
      <c r="N831" s="85">
        <v>3.5200600000000003E-5</v>
      </c>
      <c r="O831" s="83">
        <v>830</v>
      </c>
      <c r="P831" s="85">
        <v>7.04013E-5</v>
      </c>
      <c r="Q831" s="83">
        <v>830</v>
      </c>
      <c r="R831" s="85">
        <v>8.4820800000000005E-8</v>
      </c>
      <c r="S831" s="85">
        <v>8.4791999999999996E-8</v>
      </c>
    </row>
    <row r="832" spans="2:19" x14ac:dyDescent="0.2">
      <c r="B832" s="33"/>
      <c r="C832" s="80">
        <v>0.86109999999999998</v>
      </c>
      <c r="D832" s="80">
        <v>4635</v>
      </c>
      <c r="E832" s="80">
        <v>53</v>
      </c>
      <c r="F832" s="80">
        <v>4582</v>
      </c>
      <c r="G832" s="80">
        <v>106</v>
      </c>
      <c r="H832" s="80">
        <v>4688</v>
      </c>
      <c r="I832" s="80">
        <v>2.26109E-2</v>
      </c>
      <c r="J832" s="80">
        <v>2.2601300000000001E-2</v>
      </c>
      <c r="L832" s="83">
        <v>1</v>
      </c>
      <c r="M832" s="83">
        <v>831</v>
      </c>
      <c r="N832" s="85">
        <v>3.5243400000000002E-5</v>
      </c>
      <c r="O832" s="83">
        <v>831</v>
      </c>
      <c r="P832" s="85">
        <v>7.0486899999999998E-5</v>
      </c>
      <c r="Q832" s="83">
        <v>831</v>
      </c>
      <c r="R832" s="85">
        <v>8.48217E-8</v>
      </c>
      <c r="S832" s="85">
        <v>8.4791999999999996E-8</v>
      </c>
    </row>
    <row r="833" spans="2:19" x14ac:dyDescent="0.2">
      <c r="B833" s="33"/>
      <c r="C833" s="80">
        <v>0.8609</v>
      </c>
      <c r="D833" s="80">
        <v>4637</v>
      </c>
      <c r="E833" s="80">
        <v>53</v>
      </c>
      <c r="F833" s="80">
        <v>4584</v>
      </c>
      <c r="G833" s="80">
        <v>106</v>
      </c>
      <c r="H833" s="80">
        <v>4690</v>
      </c>
      <c r="I833" s="80">
        <v>2.2601300000000001E-2</v>
      </c>
      <c r="J833" s="80">
        <v>2.2601300000000001E-2</v>
      </c>
      <c r="L833" s="83">
        <v>1</v>
      </c>
      <c r="M833" s="83">
        <v>832</v>
      </c>
      <c r="N833" s="85">
        <v>3.5286200000000001E-5</v>
      </c>
      <c r="O833" s="83">
        <v>832</v>
      </c>
      <c r="P833" s="85">
        <v>7.0572499999999996E-5</v>
      </c>
      <c r="Q833" s="83">
        <v>832</v>
      </c>
      <c r="R833" s="85">
        <v>8.4822700000000002E-8</v>
      </c>
      <c r="S833" s="85">
        <v>8.4791999999999996E-8</v>
      </c>
    </row>
    <row r="834" spans="2:19" x14ac:dyDescent="0.2">
      <c r="B834" s="33"/>
      <c r="C834" s="80">
        <v>0.86019999999999996</v>
      </c>
      <c r="D834" s="80">
        <v>4639</v>
      </c>
      <c r="E834" s="80">
        <v>54</v>
      </c>
      <c r="F834" s="80">
        <v>4585</v>
      </c>
      <c r="G834" s="80">
        <v>108</v>
      </c>
      <c r="H834" s="80">
        <v>4693</v>
      </c>
      <c r="I834" s="80">
        <v>2.3012999999999999E-2</v>
      </c>
      <c r="J834" s="80">
        <v>2.2988499999999999E-2</v>
      </c>
      <c r="L834" s="83">
        <v>1</v>
      </c>
      <c r="M834" s="83">
        <v>833</v>
      </c>
      <c r="N834" s="85">
        <v>3.53291E-5</v>
      </c>
      <c r="O834" s="83">
        <v>833</v>
      </c>
      <c r="P834" s="85">
        <v>7.0658099999999994E-5</v>
      </c>
      <c r="Q834" s="83">
        <v>833</v>
      </c>
      <c r="R834" s="85">
        <v>8.4823700000000003E-8</v>
      </c>
      <c r="S834" s="85">
        <v>8.4791999999999996E-8</v>
      </c>
    </row>
    <row r="835" spans="2:19" x14ac:dyDescent="0.2">
      <c r="B835" s="33"/>
      <c r="C835" s="80">
        <v>0.85970000000000002</v>
      </c>
      <c r="D835" s="80">
        <v>4644</v>
      </c>
      <c r="E835" s="80">
        <v>54</v>
      </c>
      <c r="F835" s="80">
        <v>4590</v>
      </c>
      <c r="G835" s="80">
        <v>108</v>
      </c>
      <c r="H835" s="80">
        <v>4698</v>
      </c>
      <c r="I835" s="80">
        <v>2.2988499999999999E-2</v>
      </c>
      <c r="J835" s="80">
        <v>2.2988499999999999E-2</v>
      </c>
      <c r="L835" s="83">
        <v>1</v>
      </c>
      <c r="M835" s="83">
        <v>834</v>
      </c>
      <c r="N835" s="85">
        <v>3.5371899999999999E-5</v>
      </c>
      <c r="O835" s="83">
        <v>834</v>
      </c>
      <c r="P835" s="85">
        <v>7.0743799999999999E-5</v>
      </c>
      <c r="Q835" s="83">
        <v>834</v>
      </c>
      <c r="R835" s="85">
        <v>8.4824700000000004E-8</v>
      </c>
      <c r="S835" s="85">
        <v>8.4791999999999996E-8</v>
      </c>
    </row>
    <row r="836" spans="2:19" x14ac:dyDescent="0.2">
      <c r="B836" s="33"/>
      <c r="C836" s="80">
        <v>0.85950000000000004</v>
      </c>
      <c r="D836" s="80">
        <v>4644</v>
      </c>
      <c r="E836" s="80">
        <v>55</v>
      </c>
      <c r="F836" s="80">
        <v>4589</v>
      </c>
      <c r="G836" s="80">
        <v>110</v>
      </c>
      <c r="H836" s="80">
        <v>4699</v>
      </c>
      <c r="I836" s="80">
        <v>2.3409200000000002E-2</v>
      </c>
      <c r="J836" s="80">
        <v>2.3319900000000001E-2</v>
      </c>
      <c r="L836" s="83">
        <v>1</v>
      </c>
      <c r="M836" s="83">
        <v>835</v>
      </c>
      <c r="N836" s="85">
        <v>3.5414799999999998E-5</v>
      </c>
      <c r="O836" s="83">
        <v>835</v>
      </c>
      <c r="P836" s="85">
        <v>7.0829500000000003E-5</v>
      </c>
      <c r="Q836" s="83">
        <v>835</v>
      </c>
      <c r="R836" s="85">
        <v>8.4825799999999997E-8</v>
      </c>
      <c r="S836" s="85">
        <v>8.4791999999999996E-8</v>
      </c>
    </row>
    <row r="837" spans="2:19" x14ac:dyDescent="0.2">
      <c r="B837" s="33"/>
      <c r="C837" s="80">
        <v>0.85929999999999995</v>
      </c>
      <c r="D837" s="80">
        <v>4645</v>
      </c>
      <c r="E837" s="80">
        <v>55</v>
      </c>
      <c r="F837" s="80">
        <v>4590</v>
      </c>
      <c r="G837" s="80">
        <v>110</v>
      </c>
      <c r="H837" s="80">
        <v>4700</v>
      </c>
      <c r="I837" s="80">
        <v>2.3404299999999999E-2</v>
      </c>
      <c r="J837" s="80">
        <v>2.3319900000000001E-2</v>
      </c>
      <c r="L837" s="83">
        <v>1</v>
      </c>
      <c r="M837" s="83">
        <v>836</v>
      </c>
      <c r="N837" s="85">
        <v>3.5457599999999997E-5</v>
      </c>
      <c r="O837" s="83">
        <v>836</v>
      </c>
      <c r="P837" s="85">
        <v>7.0915199999999995E-5</v>
      </c>
      <c r="Q837" s="83">
        <v>836</v>
      </c>
      <c r="R837" s="85">
        <v>8.4826799999999998E-8</v>
      </c>
      <c r="S837" s="85">
        <v>8.4791999999999996E-8</v>
      </c>
    </row>
    <row r="838" spans="2:19" x14ac:dyDescent="0.2">
      <c r="B838" s="33"/>
      <c r="C838" s="80">
        <v>0.85899999999999999</v>
      </c>
      <c r="D838" s="80">
        <v>4647</v>
      </c>
      <c r="E838" s="80">
        <v>55</v>
      </c>
      <c r="F838" s="80">
        <v>4592</v>
      </c>
      <c r="G838" s="80">
        <v>110</v>
      </c>
      <c r="H838" s="80">
        <v>4702</v>
      </c>
      <c r="I838" s="80">
        <v>2.33943E-2</v>
      </c>
      <c r="J838" s="80">
        <v>2.3319900000000001E-2</v>
      </c>
      <c r="L838" s="83">
        <v>1</v>
      </c>
      <c r="M838" s="83">
        <v>837</v>
      </c>
      <c r="N838" s="85">
        <v>3.5500499999999997E-5</v>
      </c>
      <c r="O838" s="83">
        <v>837</v>
      </c>
      <c r="P838" s="85">
        <v>7.1000999999999993E-5</v>
      </c>
      <c r="Q838" s="83">
        <v>837</v>
      </c>
      <c r="R838" s="85">
        <v>8.4827900000000005E-8</v>
      </c>
      <c r="S838" s="85">
        <v>8.4791999999999996E-8</v>
      </c>
    </row>
    <row r="839" spans="2:19" x14ac:dyDescent="0.2">
      <c r="B839" s="33"/>
      <c r="C839" s="80">
        <v>0.85840000000000005</v>
      </c>
      <c r="D839" s="80">
        <v>4648</v>
      </c>
      <c r="E839" s="80">
        <v>55</v>
      </c>
      <c r="F839" s="80">
        <v>4593</v>
      </c>
      <c r="G839" s="80">
        <v>110</v>
      </c>
      <c r="H839" s="80">
        <v>4703</v>
      </c>
      <c r="I839" s="80">
        <v>2.3389299999999998E-2</v>
      </c>
      <c r="J839" s="80">
        <v>2.3319900000000001E-2</v>
      </c>
      <c r="L839" s="83">
        <v>1</v>
      </c>
      <c r="M839" s="83">
        <v>838</v>
      </c>
      <c r="N839" s="85">
        <v>3.5543400000000003E-5</v>
      </c>
      <c r="O839" s="83">
        <v>838</v>
      </c>
      <c r="P839" s="85">
        <v>7.1086800000000005E-5</v>
      </c>
      <c r="Q839" s="83">
        <v>838</v>
      </c>
      <c r="R839" s="85">
        <v>8.4829100000000004E-8</v>
      </c>
      <c r="S839" s="85">
        <v>8.4791999999999996E-8</v>
      </c>
    </row>
    <row r="840" spans="2:19" x14ac:dyDescent="0.2">
      <c r="B840" s="33"/>
      <c r="C840" s="80">
        <v>0.85829999999999995</v>
      </c>
      <c r="D840" s="80">
        <v>4649</v>
      </c>
      <c r="E840" s="80">
        <v>55</v>
      </c>
      <c r="F840" s="80">
        <v>4594</v>
      </c>
      <c r="G840" s="80">
        <v>110</v>
      </c>
      <c r="H840" s="80">
        <v>4704</v>
      </c>
      <c r="I840" s="80">
        <v>2.33844E-2</v>
      </c>
      <c r="J840" s="80">
        <v>2.3319900000000001E-2</v>
      </c>
      <c r="L840" s="83">
        <v>1</v>
      </c>
      <c r="M840" s="83">
        <v>839</v>
      </c>
      <c r="N840" s="85">
        <v>3.5586300000000002E-5</v>
      </c>
      <c r="O840" s="83">
        <v>839</v>
      </c>
      <c r="P840" s="85">
        <v>7.1172600000000004E-5</v>
      </c>
      <c r="Q840" s="83">
        <v>839</v>
      </c>
      <c r="R840" s="85">
        <v>8.4830199999999997E-8</v>
      </c>
      <c r="S840" s="85">
        <v>8.4791999999999996E-8</v>
      </c>
    </row>
    <row r="841" spans="2:19" x14ac:dyDescent="0.2">
      <c r="B841" s="33"/>
      <c r="C841" s="80">
        <v>0.85819999999999996</v>
      </c>
      <c r="D841" s="80">
        <v>4650</v>
      </c>
      <c r="E841" s="80">
        <v>55</v>
      </c>
      <c r="F841" s="80">
        <v>4595</v>
      </c>
      <c r="G841" s="80">
        <v>110</v>
      </c>
      <c r="H841" s="80">
        <v>4705</v>
      </c>
      <c r="I841" s="80">
        <v>2.3379400000000002E-2</v>
      </c>
      <c r="J841" s="80">
        <v>2.3319900000000001E-2</v>
      </c>
      <c r="L841" s="83">
        <v>1</v>
      </c>
      <c r="M841" s="83">
        <v>840</v>
      </c>
      <c r="N841" s="85">
        <v>3.5629200000000001E-5</v>
      </c>
      <c r="O841" s="83">
        <v>840</v>
      </c>
      <c r="P841" s="85">
        <v>7.1258400000000002E-5</v>
      </c>
      <c r="Q841" s="83">
        <v>840</v>
      </c>
      <c r="R841" s="85">
        <v>8.4831399999999996E-8</v>
      </c>
      <c r="S841" s="85">
        <v>8.4791999999999996E-8</v>
      </c>
    </row>
    <row r="842" spans="2:19" x14ac:dyDescent="0.2">
      <c r="B842" s="33"/>
      <c r="C842" s="80">
        <v>0.85799999999999998</v>
      </c>
      <c r="D842" s="80">
        <v>4651</v>
      </c>
      <c r="E842" s="80">
        <v>55</v>
      </c>
      <c r="F842" s="80">
        <v>4596</v>
      </c>
      <c r="G842" s="80">
        <v>110</v>
      </c>
      <c r="H842" s="80">
        <v>4706</v>
      </c>
      <c r="I842" s="80">
        <v>2.33744E-2</v>
      </c>
      <c r="J842" s="80">
        <v>2.3319900000000001E-2</v>
      </c>
      <c r="L842" s="83">
        <v>1</v>
      </c>
      <c r="M842" s="83">
        <v>841</v>
      </c>
      <c r="N842" s="85">
        <v>3.56721E-5</v>
      </c>
      <c r="O842" s="83">
        <v>841</v>
      </c>
      <c r="P842" s="85">
        <v>7.1344299999999994E-5</v>
      </c>
      <c r="Q842" s="83">
        <v>841</v>
      </c>
      <c r="R842" s="85">
        <v>8.48327E-8</v>
      </c>
      <c r="S842" s="85">
        <v>8.4791999999999996E-8</v>
      </c>
    </row>
    <row r="843" spans="2:19" x14ac:dyDescent="0.2">
      <c r="B843" s="33"/>
      <c r="C843" s="80">
        <v>0.85750000000000004</v>
      </c>
      <c r="D843" s="80">
        <v>4652</v>
      </c>
      <c r="E843" s="80">
        <v>55</v>
      </c>
      <c r="F843" s="80">
        <v>4597</v>
      </c>
      <c r="G843" s="80">
        <v>110</v>
      </c>
      <c r="H843" s="80">
        <v>4707</v>
      </c>
      <c r="I843" s="80">
        <v>2.3369399999999999E-2</v>
      </c>
      <c r="J843" s="80">
        <v>2.3319900000000001E-2</v>
      </c>
      <c r="L843" s="83">
        <v>1</v>
      </c>
      <c r="M843" s="83">
        <v>842</v>
      </c>
      <c r="N843" s="85">
        <v>3.57151E-5</v>
      </c>
      <c r="O843" s="83">
        <v>842</v>
      </c>
      <c r="P843" s="85">
        <v>7.1430199999999999E-5</v>
      </c>
      <c r="Q843" s="83">
        <v>842</v>
      </c>
      <c r="R843" s="85">
        <v>8.4833899999999998E-8</v>
      </c>
      <c r="S843" s="85">
        <v>8.4791999999999996E-8</v>
      </c>
    </row>
    <row r="844" spans="2:19" x14ac:dyDescent="0.2">
      <c r="B844" s="33"/>
      <c r="C844" s="80">
        <v>0.85740000000000005</v>
      </c>
      <c r="D844" s="80">
        <v>4653</v>
      </c>
      <c r="E844" s="80">
        <v>55</v>
      </c>
      <c r="F844" s="80">
        <v>4598</v>
      </c>
      <c r="G844" s="80">
        <v>110</v>
      </c>
      <c r="H844" s="80">
        <v>4708</v>
      </c>
      <c r="I844" s="80">
        <v>2.33645E-2</v>
      </c>
      <c r="J844" s="80">
        <v>2.3319900000000001E-2</v>
      </c>
      <c r="L844" s="83">
        <v>1</v>
      </c>
      <c r="M844" s="83">
        <v>843</v>
      </c>
      <c r="N844" s="85">
        <v>3.5757999999999999E-5</v>
      </c>
      <c r="O844" s="83">
        <v>843</v>
      </c>
      <c r="P844" s="85">
        <v>7.1516100000000005E-5</v>
      </c>
      <c r="Q844" s="83">
        <v>843</v>
      </c>
      <c r="R844" s="85">
        <v>8.4835200000000003E-8</v>
      </c>
      <c r="S844" s="85">
        <v>8.4791999999999996E-8</v>
      </c>
    </row>
    <row r="845" spans="2:19" x14ac:dyDescent="0.2">
      <c r="B845" s="33"/>
      <c r="C845" s="80">
        <v>0.85680000000000001</v>
      </c>
      <c r="D845" s="80">
        <v>4655</v>
      </c>
      <c r="E845" s="80">
        <v>55</v>
      </c>
      <c r="F845" s="80">
        <v>4600</v>
      </c>
      <c r="G845" s="80">
        <v>110</v>
      </c>
      <c r="H845" s="80">
        <v>4710</v>
      </c>
      <c r="I845" s="80">
        <v>2.33546E-2</v>
      </c>
      <c r="J845" s="80">
        <v>2.3319900000000001E-2</v>
      </c>
      <c r="L845" s="83">
        <v>1</v>
      </c>
      <c r="M845" s="83">
        <v>844</v>
      </c>
      <c r="N845" s="85">
        <v>3.5800999999999998E-5</v>
      </c>
      <c r="O845" s="83">
        <v>844</v>
      </c>
      <c r="P845" s="85">
        <v>7.1601999999999996E-5</v>
      </c>
      <c r="Q845" s="83">
        <v>844</v>
      </c>
      <c r="R845" s="85">
        <v>8.4836599999999999E-8</v>
      </c>
      <c r="S845" s="85">
        <v>8.4791999999999996E-8</v>
      </c>
    </row>
    <row r="846" spans="2:19" x14ac:dyDescent="0.2">
      <c r="B846" s="33"/>
      <c r="C846" s="80">
        <v>0.85650000000000004</v>
      </c>
      <c r="D846" s="80">
        <v>4656</v>
      </c>
      <c r="E846" s="80">
        <v>55</v>
      </c>
      <c r="F846" s="80">
        <v>4601</v>
      </c>
      <c r="G846" s="80">
        <v>110</v>
      </c>
      <c r="H846" s="80">
        <v>4711</v>
      </c>
      <c r="I846" s="80">
        <v>2.3349600000000002E-2</v>
      </c>
      <c r="J846" s="80">
        <v>2.3319900000000001E-2</v>
      </c>
      <c r="L846" s="83">
        <v>1</v>
      </c>
      <c r="M846" s="83">
        <v>845</v>
      </c>
      <c r="N846" s="85">
        <v>3.5843999999999998E-5</v>
      </c>
      <c r="O846" s="83">
        <v>845</v>
      </c>
      <c r="P846" s="85">
        <v>7.1687999999999995E-5</v>
      </c>
      <c r="Q846" s="83">
        <v>845</v>
      </c>
      <c r="R846" s="85">
        <v>8.4837900000000003E-8</v>
      </c>
      <c r="S846" s="85">
        <v>8.4791999999999996E-8</v>
      </c>
    </row>
    <row r="847" spans="2:19" x14ac:dyDescent="0.2">
      <c r="B847" s="33"/>
      <c r="C847" s="80">
        <v>0.85619999999999996</v>
      </c>
      <c r="D847" s="80">
        <v>4658</v>
      </c>
      <c r="E847" s="80">
        <v>55</v>
      </c>
      <c r="F847" s="80">
        <v>4603</v>
      </c>
      <c r="G847" s="80">
        <v>110</v>
      </c>
      <c r="H847" s="80">
        <v>4713</v>
      </c>
      <c r="I847" s="80">
        <v>2.3339700000000001E-2</v>
      </c>
      <c r="J847" s="80">
        <v>2.3319900000000001E-2</v>
      </c>
      <c r="L847" s="83">
        <v>1</v>
      </c>
      <c r="M847" s="83">
        <v>846</v>
      </c>
      <c r="N847" s="85">
        <v>3.5886999999999997E-5</v>
      </c>
      <c r="O847" s="83">
        <v>846</v>
      </c>
      <c r="P847" s="85">
        <v>7.1774100000000001E-5</v>
      </c>
      <c r="Q847" s="83">
        <v>846</v>
      </c>
      <c r="R847" s="85">
        <v>8.4839299999999999E-8</v>
      </c>
      <c r="S847" s="85">
        <v>8.4791999999999996E-8</v>
      </c>
    </row>
    <row r="848" spans="2:19" x14ac:dyDescent="0.2">
      <c r="B848" s="33"/>
      <c r="C848" s="80">
        <v>0.85599999999999998</v>
      </c>
      <c r="D848" s="80">
        <v>4659</v>
      </c>
      <c r="E848" s="80">
        <v>55</v>
      </c>
      <c r="F848" s="80">
        <v>4604</v>
      </c>
      <c r="G848" s="80">
        <v>110</v>
      </c>
      <c r="H848" s="80">
        <v>4714</v>
      </c>
      <c r="I848" s="80">
        <v>2.33347E-2</v>
      </c>
      <c r="J848" s="80">
        <v>2.3319900000000001E-2</v>
      </c>
      <c r="L848" s="83">
        <v>1</v>
      </c>
      <c r="M848" s="83">
        <v>847</v>
      </c>
      <c r="N848" s="85">
        <v>3.5930099999999997E-5</v>
      </c>
      <c r="O848" s="83">
        <v>847</v>
      </c>
      <c r="P848" s="85">
        <v>7.18601E-5</v>
      </c>
      <c r="Q848" s="83">
        <v>847</v>
      </c>
      <c r="R848" s="85">
        <v>8.4840699999999996E-8</v>
      </c>
      <c r="S848" s="85">
        <v>8.4791999999999996E-8</v>
      </c>
    </row>
    <row r="849" spans="2:19" x14ac:dyDescent="0.2">
      <c r="B849" s="33"/>
      <c r="C849" s="80">
        <v>0.85560000000000003</v>
      </c>
      <c r="D849" s="80">
        <v>4660</v>
      </c>
      <c r="E849" s="80">
        <v>55</v>
      </c>
      <c r="F849" s="80">
        <v>4605</v>
      </c>
      <c r="G849" s="80">
        <v>110</v>
      </c>
      <c r="H849" s="80">
        <v>4715</v>
      </c>
      <c r="I849" s="80">
        <v>2.3329800000000001E-2</v>
      </c>
      <c r="J849" s="80">
        <v>2.3319900000000001E-2</v>
      </c>
      <c r="L849" s="83">
        <v>1</v>
      </c>
      <c r="M849" s="83">
        <v>848</v>
      </c>
      <c r="N849" s="85">
        <v>3.5973100000000003E-5</v>
      </c>
      <c r="O849" s="83">
        <v>848</v>
      </c>
      <c r="P849" s="85">
        <v>7.1946200000000006E-5</v>
      </c>
      <c r="Q849" s="83">
        <v>848</v>
      </c>
      <c r="R849" s="85">
        <v>8.4842199999999997E-8</v>
      </c>
      <c r="S849" s="85">
        <v>8.4791999999999996E-8</v>
      </c>
    </row>
    <row r="850" spans="2:19" x14ac:dyDescent="0.2">
      <c r="B850" s="33"/>
      <c r="C850" s="80">
        <v>0.85509999999999997</v>
      </c>
      <c r="D850" s="80">
        <v>4661</v>
      </c>
      <c r="E850" s="80">
        <v>55</v>
      </c>
      <c r="F850" s="80">
        <v>4606</v>
      </c>
      <c r="G850" s="80">
        <v>110</v>
      </c>
      <c r="H850" s="80">
        <v>4716</v>
      </c>
      <c r="I850" s="80">
        <v>2.3324899999999999E-2</v>
      </c>
      <c r="J850" s="80">
        <v>2.3319900000000001E-2</v>
      </c>
      <c r="L850" s="83">
        <v>1</v>
      </c>
      <c r="M850" s="83">
        <v>849</v>
      </c>
      <c r="N850" s="85">
        <v>3.6016200000000003E-5</v>
      </c>
      <c r="O850" s="83">
        <v>849</v>
      </c>
      <c r="P850" s="85">
        <v>7.2032299999999998E-5</v>
      </c>
      <c r="Q850" s="83">
        <v>849</v>
      </c>
      <c r="R850" s="85">
        <v>8.4843699999999999E-8</v>
      </c>
      <c r="S850" s="85">
        <v>8.4791999999999996E-8</v>
      </c>
    </row>
    <row r="851" spans="2:19" x14ac:dyDescent="0.2">
      <c r="B851" s="33"/>
      <c r="C851" s="80">
        <v>0.85499999999999998</v>
      </c>
      <c r="D851" s="80">
        <v>4662</v>
      </c>
      <c r="E851" s="80">
        <v>55</v>
      </c>
      <c r="F851" s="80">
        <v>4607</v>
      </c>
      <c r="G851" s="80">
        <v>110</v>
      </c>
      <c r="H851" s="80">
        <v>4717</v>
      </c>
      <c r="I851" s="80">
        <v>2.3319900000000001E-2</v>
      </c>
      <c r="J851" s="80">
        <v>2.3319900000000001E-2</v>
      </c>
      <c r="L851" s="83">
        <v>1</v>
      </c>
      <c r="M851" s="83">
        <v>850</v>
      </c>
      <c r="N851" s="85">
        <v>3.6059200000000002E-5</v>
      </c>
      <c r="O851" s="83">
        <v>850</v>
      </c>
      <c r="P851" s="85">
        <v>7.2118499999999997E-5</v>
      </c>
      <c r="Q851" s="83">
        <v>850</v>
      </c>
      <c r="R851" s="85">
        <v>8.4845300000000006E-8</v>
      </c>
      <c r="S851" s="85">
        <v>8.4791999999999996E-8</v>
      </c>
    </row>
    <row r="852" spans="2:19" x14ac:dyDescent="0.2">
      <c r="B852" s="33"/>
      <c r="C852" s="80">
        <v>0.85470000000000002</v>
      </c>
      <c r="D852" s="80">
        <v>4667</v>
      </c>
      <c r="E852" s="80">
        <v>56</v>
      </c>
      <c r="F852" s="80">
        <v>4611</v>
      </c>
      <c r="G852" s="80">
        <v>112</v>
      </c>
      <c r="H852" s="80">
        <v>4723</v>
      </c>
      <c r="I852" s="80">
        <v>2.3713700000000001E-2</v>
      </c>
      <c r="J852" s="80">
        <v>2.3693700000000002E-2</v>
      </c>
      <c r="L852" s="83">
        <v>1</v>
      </c>
      <c r="M852" s="83">
        <v>851</v>
      </c>
      <c r="N852" s="85">
        <v>3.6102300000000002E-5</v>
      </c>
      <c r="O852" s="83">
        <v>851</v>
      </c>
      <c r="P852" s="85">
        <v>7.2204699999999997E-5</v>
      </c>
      <c r="Q852" s="83">
        <v>851</v>
      </c>
      <c r="R852" s="85">
        <v>8.48469E-8</v>
      </c>
      <c r="S852" s="85">
        <v>8.4791999999999996E-8</v>
      </c>
    </row>
    <row r="853" spans="2:19" x14ac:dyDescent="0.2">
      <c r="B853" s="33"/>
      <c r="C853" s="80">
        <v>0.85409999999999997</v>
      </c>
      <c r="D853" s="80">
        <v>4668</v>
      </c>
      <c r="E853" s="80">
        <v>56</v>
      </c>
      <c r="F853" s="80">
        <v>4612</v>
      </c>
      <c r="G853" s="80">
        <v>112</v>
      </c>
      <c r="H853" s="80">
        <v>4724</v>
      </c>
      <c r="I853" s="80">
        <v>2.3708699999999999E-2</v>
      </c>
      <c r="J853" s="80">
        <v>2.3693700000000002E-2</v>
      </c>
      <c r="L853" s="83">
        <v>1</v>
      </c>
      <c r="M853" s="83">
        <v>852</v>
      </c>
      <c r="N853" s="85">
        <v>3.6145500000000001E-5</v>
      </c>
      <c r="O853" s="83">
        <v>852</v>
      </c>
      <c r="P853" s="85">
        <v>7.2290899999999996E-5</v>
      </c>
      <c r="Q853" s="83">
        <v>852</v>
      </c>
      <c r="R853" s="85">
        <v>8.4848499999999994E-8</v>
      </c>
      <c r="S853" s="85">
        <v>8.4791999999999996E-8</v>
      </c>
    </row>
    <row r="854" spans="2:19" x14ac:dyDescent="0.2">
      <c r="B854" s="33"/>
      <c r="C854" s="80">
        <v>0.85370000000000001</v>
      </c>
      <c r="D854" s="80">
        <v>4669</v>
      </c>
      <c r="E854" s="80">
        <v>56</v>
      </c>
      <c r="F854" s="80">
        <v>4613</v>
      </c>
      <c r="G854" s="80">
        <v>112</v>
      </c>
      <c r="H854" s="80">
        <v>4725</v>
      </c>
      <c r="I854" s="80">
        <v>2.3703700000000001E-2</v>
      </c>
      <c r="J854" s="80">
        <v>2.3693700000000002E-2</v>
      </c>
      <c r="L854" s="83">
        <v>1</v>
      </c>
      <c r="M854" s="83">
        <v>853</v>
      </c>
      <c r="N854" s="85">
        <v>3.6188600000000001E-5</v>
      </c>
      <c r="O854" s="83">
        <v>853</v>
      </c>
      <c r="P854" s="85">
        <v>7.2377200000000002E-5</v>
      </c>
      <c r="Q854" s="83">
        <v>853</v>
      </c>
      <c r="R854" s="85">
        <v>8.4850200000000006E-8</v>
      </c>
      <c r="S854" s="85">
        <v>8.4791999999999996E-8</v>
      </c>
    </row>
    <row r="855" spans="2:19" x14ac:dyDescent="0.2">
      <c r="B855" s="33"/>
      <c r="C855" s="80">
        <v>0.85350000000000004</v>
      </c>
      <c r="D855" s="80">
        <v>4671</v>
      </c>
      <c r="E855" s="80">
        <v>56</v>
      </c>
      <c r="F855" s="80">
        <v>4615</v>
      </c>
      <c r="G855" s="80">
        <v>112</v>
      </c>
      <c r="H855" s="80">
        <v>4727</v>
      </c>
      <c r="I855" s="80">
        <v>2.3693700000000002E-2</v>
      </c>
      <c r="J855" s="80">
        <v>2.3693700000000002E-2</v>
      </c>
      <c r="L855" s="83">
        <v>1</v>
      </c>
      <c r="M855" s="83">
        <v>854</v>
      </c>
      <c r="N855" s="85">
        <v>3.6231800000000001E-5</v>
      </c>
      <c r="O855" s="83">
        <v>854</v>
      </c>
      <c r="P855" s="85">
        <v>7.2463499999999995E-5</v>
      </c>
      <c r="Q855" s="83">
        <v>854</v>
      </c>
      <c r="R855" s="85">
        <v>8.4851900000000006E-8</v>
      </c>
      <c r="S855" s="85">
        <v>8.4791999999999996E-8</v>
      </c>
    </row>
    <row r="856" spans="2:19" x14ac:dyDescent="0.2">
      <c r="B856" s="33"/>
      <c r="C856" s="80">
        <v>0.85309999999999997</v>
      </c>
      <c r="D856" s="80">
        <v>4672</v>
      </c>
      <c r="E856" s="80">
        <v>57</v>
      </c>
      <c r="F856" s="80">
        <v>4615</v>
      </c>
      <c r="G856" s="80">
        <v>114</v>
      </c>
      <c r="H856" s="80">
        <v>4729</v>
      </c>
      <c r="I856" s="80">
        <v>2.4106599999999999E-2</v>
      </c>
      <c r="J856" s="80">
        <v>2.4106599999999999E-2</v>
      </c>
      <c r="L856" s="83">
        <v>1</v>
      </c>
      <c r="M856" s="83">
        <v>855</v>
      </c>
      <c r="N856" s="85">
        <v>3.6274900000000001E-5</v>
      </c>
      <c r="O856" s="83">
        <v>855</v>
      </c>
      <c r="P856" s="85">
        <v>7.2549899999999995E-5</v>
      </c>
      <c r="Q856" s="83">
        <v>855</v>
      </c>
      <c r="R856" s="85">
        <v>8.4853699999999997E-8</v>
      </c>
      <c r="S856" s="85">
        <v>8.4791999999999996E-8</v>
      </c>
    </row>
    <row r="857" spans="2:19" x14ac:dyDescent="0.2">
      <c r="B857" s="33"/>
      <c r="C857" s="80">
        <v>0.85270000000000001</v>
      </c>
      <c r="D857" s="80">
        <v>4676</v>
      </c>
      <c r="E857" s="80">
        <v>58</v>
      </c>
      <c r="F857" s="80">
        <v>4618</v>
      </c>
      <c r="G857" s="80">
        <v>116</v>
      </c>
      <c r="H857" s="80">
        <v>4734</v>
      </c>
      <c r="I857" s="80">
        <v>2.45036E-2</v>
      </c>
      <c r="J857" s="80">
        <v>2.4472600000000001E-2</v>
      </c>
      <c r="L857" s="83">
        <v>1</v>
      </c>
      <c r="M857" s="83">
        <v>856</v>
      </c>
      <c r="N857" s="85">
        <v>3.63181E-5</v>
      </c>
      <c r="O857" s="83">
        <v>856</v>
      </c>
      <c r="P857" s="85">
        <v>7.2636299999999994E-5</v>
      </c>
      <c r="Q857" s="83">
        <v>856</v>
      </c>
      <c r="R857" s="85">
        <v>8.4855500000000002E-8</v>
      </c>
      <c r="S857" s="85">
        <v>8.4791999999999996E-8</v>
      </c>
    </row>
    <row r="858" spans="2:19" x14ac:dyDescent="0.2">
      <c r="B858" s="33"/>
      <c r="C858" s="80">
        <v>0.85199999999999998</v>
      </c>
      <c r="D858" s="80">
        <v>4677</v>
      </c>
      <c r="E858" s="80">
        <v>58</v>
      </c>
      <c r="F858" s="80">
        <v>4619</v>
      </c>
      <c r="G858" s="80">
        <v>116</v>
      </c>
      <c r="H858" s="80">
        <v>4735</v>
      </c>
      <c r="I858" s="80">
        <v>2.44984E-2</v>
      </c>
      <c r="J858" s="80">
        <v>2.4472600000000001E-2</v>
      </c>
      <c r="L858" s="83">
        <v>1</v>
      </c>
      <c r="M858" s="83">
        <v>857</v>
      </c>
      <c r="N858" s="85">
        <v>3.6361400000000001E-5</v>
      </c>
      <c r="O858" s="83">
        <v>857</v>
      </c>
      <c r="P858" s="85">
        <v>7.2722699999999994E-5</v>
      </c>
      <c r="Q858" s="83">
        <v>857</v>
      </c>
      <c r="R858" s="85">
        <v>8.4857300000000006E-8</v>
      </c>
      <c r="S858" s="85">
        <v>8.4791999999999996E-8</v>
      </c>
    </row>
    <row r="859" spans="2:19" x14ac:dyDescent="0.2">
      <c r="B859" s="33"/>
      <c r="C859" s="80">
        <v>0.85189999999999999</v>
      </c>
      <c r="D859" s="80">
        <v>4678</v>
      </c>
      <c r="E859" s="80">
        <v>58</v>
      </c>
      <c r="F859" s="80">
        <v>4620</v>
      </c>
      <c r="G859" s="80">
        <v>116</v>
      </c>
      <c r="H859" s="80">
        <v>4736</v>
      </c>
      <c r="I859" s="80">
        <v>2.44932E-2</v>
      </c>
      <c r="J859" s="80">
        <v>2.4472600000000001E-2</v>
      </c>
      <c r="L859" s="83">
        <v>1</v>
      </c>
      <c r="M859" s="83">
        <v>858</v>
      </c>
      <c r="N859" s="85">
        <v>3.64046E-5</v>
      </c>
      <c r="O859" s="83">
        <v>858</v>
      </c>
      <c r="P859" s="85">
        <v>7.2809200000000001E-5</v>
      </c>
      <c r="Q859" s="83">
        <v>858</v>
      </c>
      <c r="R859" s="85">
        <v>8.4859200000000003E-8</v>
      </c>
      <c r="S859" s="85">
        <v>8.4791999999999996E-8</v>
      </c>
    </row>
    <row r="860" spans="2:19" x14ac:dyDescent="0.2">
      <c r="B860" s="33"/>
      <c r="C860" s="80">
        <v>0.8518</v>
      </c>
      <c r="D860" s="80">
        <v>4679</v>
      </c>
      <c r="E860" s="80">
        <v>58</v>
      </c>
      <c r="F860" s="80">
        <v>4621</v>
      </c>
      <c r="G860" s="80">
        <v>116</v>
      </c>
      <c r="H860" s="80">
        <v>4737</v>
      </c>
      <c r="I860" s="80">
        <v>2.4488099999999999E-2</v>
      </c>
      <c r="J860" s="80">
        <v>2.4472600000000001E-2</v>
      </c>
      <c r="L860" s="83">
        <v>1</v>
      </c>
      <c r="M860" s="83">
        <v>859</v>
      </c>
      <c r="N860" s="85">
        <v>3.64479E-5</v>
      </c>
      <c r="O860" s="83">
        <v>859</v>
      </c>
      <c r="P860" s="85">
        <v>7.2895800000000001E-5</v>
      </c>
      <c r="Q860" s="83">
        <v>859</v>
      </c>
      <c r="R860" s="85">
        <v>8.4861200000000006E-8</v>
      </c>
      <c r="S860" s="85">
        <v>8.4791999999999996E-8</v>
      </c>
    </row>
    <row r="861" spans="2:19" x14ac:dyDescent="0.2">
      <c r="B861" s="33"/>
      <c r="C861" s="80">
        <v>0.85170000000000001</v>
      </c>
      <c r="D861" s="80">
        <v>4680</v>
      </c>
      <c r="E861" s="80">
        <v>58</v>
      </c>
      <c r="F861" s="80">
        <v>4622</v>
      </c>
      <c r="G861" s="80">
        <v>116</v>
      </c>
      <c r="H861" s="80">
        <v>4738</v>
      </c>
      <c r="I861" s="80">
        <v>2.4482899999999998E-2</v>
      </c>
      <c r="J861" s="80">
        <v>2.4472600000000001E-2</v>
      </c>
      <c r="L861" s="83">
        <v>1</v>
      </c>
      <c r="M861" s="83">
        <v>860</v>
      </c>
      <c r="N861" s="85">
        <v>3.6491200000000001E-5</v>
      </c>
      <c r="O861" s="83">
        <v>860</v>
      </c>
      <c r="P861" s="85">
        <v>7.2982299999999994E-5</v>
      </c>
      <c r="Q861" s="83">
        <v>860</v>
      </c>
      <c r="R861" s="85">
        <v>8.4863199999999995E-8</v>
      </c>
      <c r="S861" s="85">
        <v>8.4791999999999996E-8</v>
      </c>
    </row>
    <row r="862" spans="2:19" x14ac:dyDescent="0.2">
      <c r="B862" s="33"/>
      <c r="C862" s="80">
        <v>0.85140000000000005</v>
      </c>
      <c r="D862" s="80">
        <v>4681</v>
      </c>
      <c r="E862" s="80">
        <v>58</v>
      </c>
      <c r="F862" s="80">
        <v>4623</v>
      </c>
      <c r="G862" s="80">
        <v>116</v>
      </c>
      <c r="H862" s="80">
        <v>4739</v>
      </c>
      <c r="I862" s="80">
        <v>2.4477700000000002E-2</v>
      </c>
      <c r="J862" s="80">
        <v>2.4472600000000001E-2</v>
      </c>
      <c r="L862" s="83">
        <v>1</v>
      </c>
      <c r="M862" s="83">
        <v>861</v>
      </c>
      <c r="N862" s="85">
        <v>3.6534500000000001E-5</v>
      </c>
      <c r="O862" s="83">
        <v>861</v>
      </c>
      <c r="P862" s="85">
        <v>7.3069000000000001E-5</v>
      </c>
      <c r="Q862" s="83">
        <v>861</v>
      </c>
      <c r="R862" s="85">
        <v>8.4865199999999997E-8</v>
      </c>
      <c r="S862" s="85">
        <v>8.4791999999999996E-8</v>
      </c>
    </row>
    <row r="863" spans="2:19" x14ac:dyDescent="0.2">
      <c r="B863" s="33"/>
      <c r="C863" s="80">
        <v>0.85119999999999996</v>
      </c>
      <c r="D863" s="80">
        <v>4682</v>
      </c>
      <c r="E863" s="80">
        <v>58</v>
      </c>
      <c r="F863" s="80">
        <v>4624</v>
      </c>
      <c r="G863" s="80">
        <v>116</v>
      </c>
      <c r="H863" s="80">
        <v>4740</v>
      </c>
      <c r="I863" s="80">
        <v>2.4472600000000001E-2</v>
      </c>
      <c r="J863" s="80">
        <v>2.4472600000000001E-2</v>
      </c>
      <c r="L863" s="83">
        <v>1</v>
      </c>
      <c r="M863" s="83">
        <v>862</v>
      </c>
      <c r="N863" s="85">
        <v>3.6577800000000001E-5</v>
      </c>
      <c r="O863" s="83">
        <v>862</v>
      </c>
      <c r="P863" s="85">
        <v>7.3155600000000001E-5</v>
      </c>
      <c r="Q863" s="83">
        <v>862</v>
      </c>
      <c r="R863" s="85">
        <v>8.4867300000000005E-8</v>
      </c>
      <c r="S863" s="85">
        <v>8.4791999999999996E-8</v>
      </c>
    </row>
    <row r="864" spans="2:19" x14ac:dyDescent="0.2">
      <c r="B864" s="33"/>
      <c r="C864" s="80">
        <v>0.85099999999999998</v>
      </c>
      <c r="D864" s="80">
        <v>4682</v>
      </c>
      <c r="E864" s="80">
        <v>59</v>
      </c>
      <c r="F864" s="80">
        <v>4623</v>
      </c>
      <c r="G864" s="80">
        <v>118</v>
      </c>
      <c r="H864" s="80">
        <v>4741</v>
      </c>
      <c r="I864" s="80">
        <v>2.48893E-2</v>
      </c>
      <c r="J864" s="80">
        <v>2.48893E-2</v>
      </c>
      <c r="L864" s="83">
        <v>1</v>
      </c>
      <c r="M864" s="83">
        <v>863</v>
      </c>
      <c r="N864" s="85">
        <v>3.6621200000000001E-5</v>
      </c>
      <c r="O864" s="83">
        <v>863</v>
      </c>
      <c r="P864" s="85">
        <v>7.3242400000000002E-5</v>
      </c>
      <c r="Q864" s="83">
        <v>863</v>
      </c>
      <c r="R864" s="85">
        <v>8.4869500000000004E-8</v>
      </c>
      <c r="S864" s="85">
        <v>8.4791999999999996E-8</v>
      </c>
    </row>
    <row r="865" spans="2:19" x14ac:dyDescent="0.2">
      <c r="B865" s="33"/>
      <c r="C865" s="80">
        <v>0.8508</v>
      </c>
      <c r="D865" s="80">
        <v>4685</v>
      </c>
      <c r="E865" s="80">
        <v>60</v>
      </c>
      <c r="F865" s="80">
        <v>4625</v>
      </c>
      <c r="G865" s="80">
        <v>120</v>
      </c>
      <c r="H865" s="80">
        <v>4745</v>
      </c>
      <c r="I865" s="80">
        <v>2.5289800000000001E-2</v>
      </c>
      <c r="J865" s="80">
        <v>2.5289800000000001E-2</v>
      </c>
      <c r="L865" s="83">
        <v>1</v>
      </c>
      <c r="M865" s="83">
        <v>864</v>
      </c>
      <c r="N865" s="85">
        <v>3.6664600000000001E-5</v>
      </c>
      <c r="O865" s="83">
        <v>864</v>
      </c>
      <c r="P865" s="85">
        <v>7.3329099999999996E-5</v>
      </c>
      <c r="Q865" s="83">
        <v>864</v>
      </c>
      <c r="R865" s="85">
        <v>8.4871700000000004E-8</v>
      </c>
      <c r="S865" s="85">
        <v>8.4791999999999996E-8</v>
      </c>
    </row>
    <row r="866" spans="2:19" x14ac:dyDescent="0.2">
      <c r="B866" s="33"/>
      <c r="C866" s="80">
        <v>0.85050000000000003</v>
      </c>
      <c r="D866" s="80">
        <v>4685</v>
      </c>
      <c r="E866" s="80">
        <v>61</v>
      </c>
      <c r="F866" s="80">
        <v>4624</v>
      </c>
      <c r="G866" s="80">
        <v>122</v>
      </c>
      <c r="H866" s="80">
        <v>4746</v>
      </c>
      <c r="I866" s="80">
        <v>2.57059E-2</v>
      </c>
      <c r="J866" s="80">
        <v>2.5694999999999999E-2</v>
      </c>
      <c r="L866" s="83">
        <v>1</v>
      </c>
      <c r="M866" s="83">
        <v>865</v>
      </c>
      <c r="N866" s="85">
        <v>3.6708000000000002E-5</v>
      </c>
      <c r="O866" s="83">
        <v>865</v>
      </c>
      <c r="P866" s="85">
        <v>7.3416000000000003E-5</v>
      </c>
      <c r="Q866" s="83">
        <v>865</v>
      </c>
      <c r="R866" s="85">
        <v>8.4873999999999996E-8</v>
      </c>
      <c r="S866" s="85">
        <v>8.4791999999999996E-8</v>
      </c>
    </row>
    <row r="867" spans="2:19" x14ac:dyDescent="0.2">
      <c r="B867" s="33"/>
      <c r="C867" s="80">
        <v>0.85040000000000004</v>
      </c>
      <c r="D867" s="80">
        <v>4686</v>
      </c>
      <c r="E867" s="80">
        <v>61</v>
      </c>
      <c r="F867" s="80">
        <v>4625</v>
      </c>
      <c r="G867" s="80">
        <v>122</v>
      </c>
      <c r="H867" s="80">
        <v>4747</v>
      </c>
      <c r="I867" s="80">
        <v>2.5700400000000002E-2</v>
      </c>
      <c r="J867" s="80">
        <v>2.5694999999999999E-2</v>
      </c>
      <c r="L867" s="83">
        <v>1</v>
      </c>
      <c r="M867" s="83">
        <v>866</v>
      </c>
      <c r="N867" s="85">
        <v>3.6751400000000002E-5</v>
      </c>
      <c r="O867" s="83">
        <v>866</v>
      </c>
      <c r="P867" s="85">
        <v>7.3502899999999997E-5</v>
      </c>
      <c r="Q867" s="83">
        <v>866</v>
      </c>
      <c r="R867" s="85">
        <v>8.4876300000000001E-8</v>
      </c>
      <c r="S867" s="85">
        <v>8.4791999999999996E-8</v>
      </c>
    </row>
    <row r="868" spans="2:19" x14ac:dyDescent="0.2">
      <c r="B868" s="33"/>
      <c r="C868" s="80">
        <v>0.84989999999999999</v>
      </c>
      <c r="D868" s="80">
        <v>4687</v>
      </c>
      <c r="E868" s="80">
        <v>61</v>
      </c>
      <c r="F868" s="80">
        <v>4626</v>
      </c>
      <c r="G868" s="80">
        <v>122</v>
      </c>
      <c r="H868" s="80">
        <v>4748</v>
      </c>
      <c r="I868" s="80">
        <v>2.5694999999999999E-2</v>
      </c>
      <c r="J868" s="80">
        <v>2.5694999999999999E-2</v>
      </c>
      <c r="L868" s="83">
        <v>1</v>
      </c>
      <c r="M868" s="83">
        <v>867</v>
      </c>
      <c r="N868" s="85">
        <v>3.6794900000000002E-5</v>
      </c>
      <c r="O868" s="83">
        <v>867</v>
      </c>
      <c r="P868" s="85">
        <v>7.3589800000000005E-5</v>
      </c>
      <c r="Q868" s="83">
        <v>867</v>
      </c>
      <c r="R868" s="85">
        <v>8.4878699999999999E-8</v>
      </c>
      <c r="S868" s="85">
        <v>8.4791999999999996E-8</v>
      </c>
    </row>
    <row r="869" spans="2:19" x14ac:dyDescent="0.2">
      <c r="B869" s="33"/>
      <c r="C869" s="80">
        <v>0.8498</v>
      </c>
      <c r="D869" s="80">
        <v>4687</v>
      </c>
      <c r="E869" s="80">
        <v>62</v>
      </c>
      <c r="F869" s="80">
        <v>4625</v>
      </c>
      <c r="G869" s="80">
        <v>124</v>
      </c>
      <c r="H869" s="80">
        <v>4749</v>
      </c>
      <c r="I869" s="80">
        <v>2.61108E-2</v>
      </c>
      <c r="J869" s="80">
        <v>2.6094300000000001E-2</v>
      </c>
      <c r="L869" s="83">
        <v>1</v>
      </c>
      <c r="M869" s="83">
        <v>868</v>
      </c>
      <c r="N869" s="85">
        <v>3.6838400000000003E-5</v>
      </c>
      <c r="O869" s="83">
        <v>868</v>
      </c>
      <c r="P869" s="85">
        <v>7.3676800000000006E-5</v>
      </c>
      <c r="Q869" s="83">
        <v>868</v>
      </c>
      <c r="R869" s="85">
        <v>8.4881099999999996E-8</v>
      </c>
      <c r="S869" s="85">
        <v>8.4791999999999996E-8</v>
      </c>
    </row>
    <row r="870" spans="2:19" x14ac:dyDescent="0.2">
      <c r="B870" s="33"/>
      <c r="C870" s="80">
        <v>0.84970000000000001</v>
      </c>
      <c r="D870" s="80">
        <v>4688</v>
      </c>
      <c r="E870" s="80">
        <v>62</v>
      </c>
      <c r="F870" s="80">
        <v>4626</v>
      </c>
      <c r="G870" s="80">
        <v>124</v>
      </c>
      <c r="H870" s="80">
        <v>4750</v>
      </c>
      <c r="I870" s="80">
        <v>2.6105300000000001E-2</v>
      </c>
      <c r="J870" s="80">
        <v>2.6094300000000001E-2</v>
      </c>
      <c r="L870" s="83">
        <v>1</v>
      </c>
      <c r="M870" s="83">
        <v>869</v>
      </c>
      <c r="N870" s="85">
        <v>3.6881899999999997E-5</v>
      </c>
      <c r="O870" s="83">
        <v>869</v>
      </c>
      <c r="P870" s="85">
        <v>7.3763799999999993E-5</v>
      </c>
      <c r="Q870" s="83">
        <v>869</v>
      </c>
      <c r="R870" s="85">
        <v>8.4883599999999999E-8</v>
      </c>
      <c r="S870" s="85">
        <v>8.4791999999999996E-8</v>
      </c>
    </row>
    <row r="871" spans="2:19" x14ac:dyDescent="0.2">
      <c r="B871" s="33"/>
      <c r="C871" s="80">
        <v>0.84960000000000002</v>
      </c>
      <c r="D871" s="80">
        <v>4690</v>
      </c>
      <c r="E871" s="80">
        <v>62</v>
      </c>
      <c r="F871" s="80">
        <v>4628</v>
      </c>
      <c r="G871" s="80">
        <v>124</v>
      </c>
      <c r="H871" s="80">
        <v>4752</v>
      </c>
      <c r="I871" s="80">
        <v>2.6094300000000001E-2</v>
      </c>
      <c r="J871" s="80">
        <v>2.6094300000000001E-2</v>
      </c>
      <c r="L871" s="83">
        <v>1</v>
      </c>
      <c r="M871" s="83">
        <v>870</v>
      </c>
      <c r="N871" s="85">
        <v>3.6925499999999997E-5</v>
      </c>
      <c r="O871" s="83">
        <v>870</v>
      </c>
      <c r="P871" s="85">
        <v>7.3850999999999995E-5</v>
      </c>
      <c r="Q871" s="83">
        <v>870</v>
      </c>
      <c r="R871" s="85">
        <v>8.4886199999999994E-8</v>
      </c>
      <c r="S871" s="85">
        <v>8.4791999999999996E-8</v>
      </c>
    </row>
    <row r="872" spans="2:19" x14ac:dyDescent="0.2">
      <c r="B872" s="33"/>
      <c r="C872" s="80">
        <v>0.8488</v>
      </c>
      <c r="D872" s="80">
        <v>4691</v>
      </c>
      <c r="E872" s="80">
        <v>63</v>
      </c>
      <c r="F872" s="80">
        <v>4628</v>
      </c>
      <c r="G872" s="80">
        <v>126</v>
      </c>
      <c r="H872" s="80">
        <v>4754</v>
      </c>
      <c r="I872" s="80">
        <v>2.6504E-2</v>
      </c>
      <c r="J872" s="80">
        <v>2.63158E-2</v>
      </c>
      <c r="L872" s="83">
        <v>1</v>
      </c>
      <c r="M872" s="83">
        <v>871</v>
      </c>
      <c r="N872" s="85">
        <v>3.6969099999999998E-5</v>
      </c>
      <c r="O872" s="83">
        <v>871</v>
      </c>
      <c r="P872" s="85">
        <v>7.3938100000000003E-5</v>
      </c>
      <c r="Q872" s="83">
        <v>871</v>
      </c>
      <c r="R872" s="85">
        <v>8.4888800000000002E-8</v>
      </c>
      <c r="S872" s="85">
        <v>8.4791999999999996E-8</v>
      </c>
    </row>
    <row r="873" spans="2:19" x14ac:dyDescent="0.2">
      <c r="B873" s="33"/>
      <c r="C873" s="80">
        <v>0.84840000000000004</v>
      </c>
      <c r="D873" s="80">
        <v>4692</v>
      </c>
      <c r="E873" s="80">
        <v>63</v>
      </c>
      <c r="F873" s="80">
        <v>4629</v>
      </c>
      <c r="G873" s="80">
        <v>126</v>
      </c>
      <c r="H873" s="80">
        <v>4755</v>
      </c>
      <c r="I873" s="80">
        <v>2.6498399999999998E-2</v>
      </c>
      <c r="J873" s="80">
        <v>2.63158E-2</v>
      </c>
      <c r="L873" s="83">
        <v>1</v>
      </c>
      <c r="M873" s="83">
        <v>872</v>
      </c>
      <c r="N873" s="85">
        <v>3.7012699999999999E-5</v>
      </c>
      <c r="O873" s="83">
        <v>872</v>
      </c>
      <c r="P873" s="85">
        <v>7.4025399999999998E-5</v>
      </c>
      <c r="Q873" s="83">
        <v>872</v>
      </c>
      <c r="R873" s="85">
        <v>8.4891500000000003E-8</v>
      </c>
      <c r="S873" s="85">
        <v>8.4791999999999996E-8</v>
      </c>
    </row>
    <row r="874" spans="2:19" x14ac:dyDescent="0.2">
      <c r="B874" s="33"/>
      <c r="C874" s="80">
        <v>0.84789999999999999</v>
      </c>
      <c r="D874" s="80">
        <v>4693</v>
      </c>
      <c r="E874" s="80">
        <v>63</v>
      </c>
      <c r="F874" s="80">
        <v>4630</v>
      </c>
      <c r="G874" s="80">
        <v>126</v>
      </c>
      <c r="H874" s="80">
        <v>4756</v>
      </c>
      <c r="I874" s="80">
        <v>2.64929E-2</v>
      </c>
      <c r="J874" s="80">
        <v>2.63158E-2</v>
      </c>
      <c r="L874" s="83">
        <v>1</v>
      </c>
      <c r="M874" s="83">
        <v>873</v>
      </c>
      <c r="N874" s="85">
        <v>3.70563E-5</v>
      </c>
      <c r="O874" s="83">
        <v>873</v>
      </c>
      <c r="P874" s="85">
        <v>7.4112700000000006E-5</v>
      </c>
      <c r="Q874" s="83">
        <v>873</v>
      </c>
      <c r="R874" s="85">
        <v>8.4894200000000003E-8</v>
      </c>
      <c r="S874" s="85">
        <v>8.4791999999999996E-8</v>
      </c>
    </row>
    <row r="875" spans="2:19" x14ac:dyDescent="0.2">
      <c r="B875" s="33"/>
      <c r="C875" s="80">
        <v>0.8478</v>
      </c>
      <c r="D875" s="80">
        <v>4694</v>
      </c>
      <c r="E875" s="80">
        <v>63</v>
      </c>
      <c r="F875" s="80">
        <v>4631</v>
      </c>
      <c r="G875" s="80">
        <v>126</v>
      </c>
      <c r="H875" s="80">
        <v>4757</v>
      </c>
      <c r="I875" s="80">
        <v>2.6487299999999998E-2</v>
      </c>
      <c r="J875" s="80">
        <v>2.63158E-2</v>
      </c>
      <c r="L875" s="83">
        <v>1</v>
      </c>
      <c r="M875" s="83">
        <v>874</v>
      </c>
      <c r="N875" s="85">
        <v>3.7100000000000001E-5</v>
      </c>
      <c r="O875" s="83">
        <v>874</v>
      </c>
      <c r="P875" s="85">
        <v>7.4200000000000001E-5</v>
      </c>
      <c r="Q875" s="83">
        <v>874</v>
      </c>
      <c r="R875" s="85">
        <v>8.4897100000000001E-8</v>
      </c>
      <c r="S875" s="85">
        <v>8.4791999999999996E-8</v>
      </c>
    </row>
    <row r="876" spans="2:19" x14ac:dyDescent="0.2">
      <c r="B876" s="33"/>
      <c r="C876" s="80">
        <v>0.84730000000000005</v>
      </c>
      <c r="D876" s="80">
        <v>4695</v>
      </c>
      <c r="E876" s="80">
        <v>63</v>
      </c>
      <c r="F876" s="80">
        <v>4632</v>
      </c>
      <c r="G876" s="80">
        <v>126</v>
      </c>
      <c r="H876" s="80">
        <v>4758</v>
      </c>
      <c r="I876" s="80">
        <v>2.64817E-2</v>
      </c>
      <c r="J876" s="80">
        <v>2.63158E-2</v>
      </c>
      <c r="L876" s="83">
        <v>1</v>
      </c>
      <c r="M876" s="83">
        <v>875</v>
      </c>
      <c r="N876" s="85">
        <v>3.7143700000000001E-5</v>
      </c>
      <c r="O876" s="83">
        <v>875</v>
      </c>
      <c r="P876" s="85">
        <v>7.4287499999999996E-5</v>
      </c>
      <c r="Q876" s="83">
        <v>875</v>
      </c>
      <c r="R876" s="85">
        <v>8.4899999999999999E-8</v>
      </c>
      <c r="S876" s="85">
        <v>8.4791999999999996E-8</v>
      </c>
    </row>
    <row r="877" spans="2:19" x14ac:dyDescent="0.2">
      <c r="B877" s="33"/>
      <c r="C877" s="80">
        <v>0.84709999999999996</v>
      </c>
      <c r="D877" s="80">
        <v>4697</v>
      </c>
      <c r="E877" s="80">
        <v>63</v>
      </c>
      <c r="F877" s="80">
        <v>4634</v>
      </c>
      <c r="G877" s="80">
        <v>126</v>
      </c>
      <c r="H877" s="80">
        <v>4760</v>
      </c>
      <c r="I877" s="80">
        <v>2.64706E-2</v>
      </c>
      <c r="J877" s="80">
        <v>2.63158E-2</v>
      </c>
      <c r="L877" s="83">
        <v>1</v>
      </c>
      <c r="M877" s="83">
        <v>876</v>
      </c>
      <c r="N877" s="85">
        <v>3.7187500000000003E-5</v>
      </c>
      <c r="O877" s="83">
        <v>876</v>
      </c>
      <c r="P877" s="85">
        <v>7.4375000000000005E-5</v>
      </c>
      <c r="Q877" s="83">
        <v>876</v>
      </c>
      <c r="R877" s="85">
        <v>8.4902899999999997E-8</v>
      </c>
      <c r="S877" s="85">
        <v>8.4791999999999996E-8</v>
      </c>
    </row>
    <row r="878" spans="2:19" x14ac:dyDescent="0.2">
      <c r="B878" s="33"/>
      <c r="C878" s="80">
        <v>0.84670000000000001</v>
      </c>
      <c r="D878" s="80">
        <v>4698</v>
      </c>
      <c r="E878" s="80">
        <v>63</v>
      </c>
      <c r="F878" s="80">
        <v>4635</v>
      </c>
      <c r="G878" s="80">
        <v>126</v>
      </c>
      <c r="H878" s="80">
        <v>4761</v>
      </c>
      <c r="I878" s="80">
        <v>2.6464999999999999E-2</v>
      </c>
      <c r="J878" s="80">
        <v>2.63158E-2</v>
      </c>
      <c r="L878" s="83">
        <v>1</v>
      </c>
      <c r="M878" s="83">
        <v>877</v>
      </c>
      <c r="N878" s="85">
        <v>3.7231299999999997E-5</v>
      </c>
      <c r="O878" s="83">
        <v>877</v>
      </c>
      <c r="P878" s="85">
        <v>7.4462500000000001E-5</v>
      </c>
      <c r="Q878" s="83">
        <v>877</v>
      </c>
      <c r="R878" s="85">
        <v>8.4906000000000006E-8</v>
      </c>
      <c r="S878" s="85">
        <v>8.4791999999999996E-8</v>
      </c>
    </row>
    <row r="879" spans="2:19" x14ac:dyDescent="0.2">
      <c r="B879" s="33"/>
      <c r="C879" s="80">
        <v>0.84650000000000003</v>
      </c>
      <c r="D879" s="80">
        <v>4699</v>
      </c>
      <c r="E879" s="80">
        <v>63</v>
      </c>
      <c r="F879" s="80">
        <v>4636</v>
      </c>
      <c r="G879" s="80">
        <v>126</v>
      </c>
      <c r="H879" s="80">
        <v>4762</v>
      </c>
      <c r="I879" s="80">
        <v>2.64595E-2</v>
      </c>
      <c r="J879" s="80">
        <v>2.63158E-2</v>
      </c>
      <c r="L879" s="83">
        <v>1</v>
      </c>
      <c r="M879" s="83">
        <v>878</v>
      </c>
      <c r="N879" s="85">
        <v>3.7275099999999998E-5</v>
      </c>
      <c r="O879" s="83">
        <v>878</v>
      </c>
      <c r="P879" s="85">
        <v>7.4550199999999996E-5</v>
      </c>
      <c r="Q879" s="83">
        <v>878</v>
      </c>
      <c r="R879" s="85">
        <v>8.4909100000000002E-8</v>
      </c>
      <c r="S879" s="85">
        <v>8.4791999999999996E-8</v>
      </c>
    </row>
    <row r="880" spans="2:19" x14ac:dyDescent="0.2">
      <c r="B880" s="33"/>
      <c r="C880" s="80">
        <v>0.84630000000000005</v>
      </c>
      <c r="D880" s="80">
        <v>4706</v>
      </c>
      <c r="E880" s="80">
        <v>63</v>
      </c>
      <c r="F880" s="80">
        <v>4643</v>
      </c>
      <c r="G880" s="80">
        <v>126</v>
      </c>
      <c r="H880" s="80">
        <v>4769</v>
      </c>
      <c r="I880" s="80">
        <v>2.6420599999999999E-2</v>
      </c>
      <c r="J880" s="80">
        <v>2.63158E-2</v>
      </c>
      <c r="L880" s="83">
        <v>1</v>
      </c>
      <c r="M880" s="83">
        <v>879</v>
      </c>
      <c r="N880" s="85">
        <v>3.7318899999999999E-5</v>
      </c>
      <c r="O880" s="83">
        <v>879</v>
      </c>
      <c r="P880" s="85">
        <v>7.4637900000000006E-5</v>
      </c>
      <c r="Q880" s="83">
        <v>879</v>
      </c>
      <c r="R880" s="85">
        <v>8.4912300000000003E-8</v>
      </c>
      <c r="S880" s="85">
        <v>8.4791999999999996E-8</v>
      </c>
    </row>
    <row r="881" spans="2:19" x14ac:dyDescent="0.2">
      <c r="B881" s="33"/>
      <c r="C881" s="80">
        <v>0.84589999999999999</v>
      </c>
      <c r="D881" s="80">
        <v>4707</v>
      </c>
      <c r="E881" s="80">
        <v>63</v>
      </c>
      <c r="F881" s="80">
        <v>4644</v>
      </c>
      <c r="G881" s="80">
        <v>126</v>
      </c>
      <c r="H881" s="80">
        <v>4770</v>
      </c>
      <c r="I881" s="80">
        <v>2.64151E-2</v>
      </c>
      <c r="J881" s="80">
        <v>2.63158E-2</v>
      </c>
      <c r="L881" s="83">
        <v>1</v>
      </c>
      <c r="M881" s="83">
        <v>880</v>
      </c>
      <c r="N881" s="85">
        <v>3.7362800000000001E-5</v>
      </c>
      <c r="O881" s="83">
        <v>880</v>
      </c>
      <c r="P881" s="85">
        <v>7.4725699999999995E-5</v>
      </c>
      <c r="Q881" s="83">
        <v>880</v>
      </c>
      <c r="R881" s="85">
        <v>8.4915500000000004E-8</v>
      </c>
      <c r="S881" s="85">
        <v>8.4791999999999996E-8</v>
      </c>
    </row>
    <row r="882" spans="2:19" x14ac:dyDescent="0.2">
      <c r="B882" s="33"/>
      <c r="C882" s="80">
        <v>0.8458</v>
      </c>
      <c r="D882" s="80">
        <v>4708</v>
      </c>
      <c r="E882" s="80">
        <v>63</v>
      </c>
      <c r="F882" s="80">
        <v>4645</v>
      </c>
      <c r="G882" s="80">
        <v>126</v>
      </c>
      <c r="H882" s="80">
        <v>4771</v>
      </c>
      <c r="I882" s="80">
        <v>2.6409599999999998E-2</v>
      </c>
      <c r="J882" s="80">
        <v>2.63158E-2</v>
      </c>
      <c r="L882" s="83">
        <v>1</v>
      </c>
      <c r="M882" s="83">
        <v>881</v>
      </c>
      <c r="N882" s="85">
        <v>3.7406800000000002E-5</v>
      </c>
      <c r="O882" s="83">
        <v>881</v>
      </c>
      <c r="P882" s="85">
        <v>7.4813499999999998E-5</v>
      </c>
      <c r="Q882" s="83">
        <v>881</v>
      </c>
      <c r="R882" s="85">
        <v>8.4918900000000002E-8</v>
      </c>
      <c r="S882" s="85">
        <v>8.4791999999999996E-8</v>
      </c>
    </row>
    <row r="883" spans="2:19" x14ac:dyDescent="0.2">
      <c r="B883" s="33"/>
      <c r="C883" s="80">
        <v>0.84570000000000001</v>
      </c>
      <c r="D883" s="80">
        <v>4709</v>
      </c>
      <c r="E883" s="80">
        <v>63</v>
      </c>
      <c r="F883" s="80">
        <v>4646</v>
      </c>
      <c r="G883" s="80">
        <v>126</v>
      </c>
      <c r="H883" s="80">
        <v>4772</v>
      </c>
      <c r="I883" s="80">
        <v>2.6404E-2</v>
      </c>
      <c r="J883" s="80">
        <v>2.63158E-2</v>
      </c>
      <c r="L883" s="83">
        <v>1</v>
      </c>
      <c r="M883" s="83">
        <v>882</v>
      </c>
      <c r="N883" s="85">
        <v>3.7450699999999997E-5</v>
      </c>
      <c r="O883" s="83">
        <v>882</v>
      </c>
      <c r="P883" s="85">
        <v>7.4901500000000001E-5</v>
      </c>
      <c r="Q883" s="83">
        <v>882</v>
      </c>
      <c r="R883" s="85">
        <v>8.4922300000000001E-8</v>
      </c>
      <c r="S883" s="85">
        <v>8.4791999999999996E-8</v>
      </c>
    </row>
    <row r="884" spans="2:19" x14ac:dyDescent="0.2">
      <c r="B884" s="33"/>
      <c r="C884" s="80">
        <v>0.84560000000000002</v>
      </c>
      <c r="D884" s="80">
        <v>4710</v>
      </c>
      <c r="E884" s="80">
        <v>63</v>
      </c>
      <c r="F884" s="80">
        <v>4647</v>
      </c>
      <c r="G884" s="80">
        <v>126</v>
      </c>
      <c r="H884" s="80">
        <v>4773</v>
      </c>
      <c r="I884" s="80">
        <v>2.6398499999999998E-2</v>
      </c>
      <c r="J884" s="80">
        <v>2.63158E-2</v>
      </c>
      <c r="L884" s="83">
        <v>1</v>
      </c>
      <c r="M884" s="83">
        <v>883</v>
      </c>
      <c r="N884" s="85">
        <v>3.7494699999999999E-5</v>
      </c>
      <c r="O884" s="83">
        <v>883</v>
      </c>
      <c r="P884" s="85">
        <v>7.4989500000000004E-5</v>
      </c>
      <c r="Q884" s="83">
        <v>883</v>
      </c>
      <c r="R884" s="85">
        <v>8.4925800000000005E-8</v>
      </c>
      <c r="S884" s="85">
        <v>8.4791999999999996E-8</v>
      </c>
    </row>
    <row r="885" spans="2:19" x14ac:dyDescent="0.2">
      <c r="B885" s="33"/>
      <c r="C885" s="80">
        <v>0.84489999999999998</v>
      </c>
      <c r="D885" s="80">
        <v>4711</v>
      </c>
      <c r="E885" s="80">
        <v>63</v>
      </c>
      <c r="F885" s="80">
        <v>4648</v>
      </c>
      <c r="G885" s="80">
        <v>126</v>
      </c>
      <c r="H885" s="80">
        <v>4774</v>
      </c>
      <c r="I885" s="80">
        <v>2.6393E-2</v>
      </c>
      <c r="J885" s="80">
        <v>2.63158E-2</v>
      </c>
      <c r="L885" s="83">
        <v>1</v>
      </c>
      <c r="M885" s="83">
        <v>884</v>
      </c>
      <c r="N885" s="85">
        <v>3.75388E-5</v>
      </c>
      <c r="O885" s="83">
        <v>884</v>
      </c>
      <c r="P885" s="85">
        <v>7.5077600000000001E-5</v>
      </c>
      <c r="Q885" s="83">
        <v>884</v>
      </c>
      <c r="R885" s="85">
        <v>8.4929400000000001E-8</v>
      </c>
      <c r="S885" s="85">
        <v>8.4791999999999996E-8</v>
      </c>
    </row>
    <row r="886" spans="2:19" x14ac:dyDescent="0.2">
      <c r="B886" s="33"/>
      <c r="C886" s="80">
        <v>0.84460000000000002</v>
      </c>
      <c r="D886" s="80">
        <v>4712</v>
      </c>
      <c r="E886" s="80">
        <v>63</v>
      </c>
      <c r="F886" s="80">
        <v>4649</v>
      </c>
      <c r="G886" s="80">
        <v>126</v>
      </c>
      <c r="H886" s="80">
        <v>4775</v>
      </c>
      <c r="I886" s="80">
        <v>2.6387399999999998E-2</v>
      </c>
      <c r="J886" s="80">
        <v>2.63158E-2</v>
      </c>
      <c r="L886" s="83">
        <v>1</v>
      </c>
      <c r="M886" s="83">
        <v>885</v>
      </c>
      <c r="N886" s="85">
        <v>3.7582900000000002E-5</v>
      </c>
      <c r="O886" s="83">
        <v>885</v>
      </c>
      <c r="P886" s="85">
        <v>7.5165800000000005E-5</v>
      </c>
      <c r="Q886" s="83">
        <v>885</v>
      </c>
      <c r="R886" s="85">
        <v>8.4933100000000002E-8</v>
      </c>
      <c r="S886" s="85">
        <v>8.4791999999999996E-8</v>
      </c>
    </row>
    <row r="887" spans="2:19" x14ac:dyDescent="0.2">
      <c r="B887" s="33"/>
      <c r="C887" s="80">
        <v>0.84450000000000003</v>
      </c>
      <c r="D887" s="80">
        <v>4716</v>
      </c>
      <c r="E887" s="80">
        <v>63</v>
      </c>
      <c r="F887" s="80">
        <v>4653</v>
      </c>
      <c r="G887" s="80">
        <v>126</v>
      </c>
      <c r="H887" s="80">
        <v>4779</v>
      </c>
      <c r="I887" s="80">
        <v>2.6365300000000001E-2</v>
      </c>
      <c r="J887" s="80">
        <v>2.63158E-2</v>
      </c>
      <c r="L887" s="83">
        <v>1</v>
      </c>
      <c r="M887" s="83">
        <v>886</v>
      </c>
      <c r="N887" s="85">
        <v>3.7626999999999997E-5</v>
      </c>
      <c r="O887" s="83">
        <v>886</v>
      </c>
      <c r="P887" s="85">
        <v>7.5253999999999995E-5</v>
      </c>
      <c r="Q887" s="83">
        <v>886</v>
      </c>
      <c r="R887" s="85">
        <v>8.4936800000000004E-8</v>
      </c>
      <c r="S887" s="85">
        <v>8.4791999999999996E-8</v>
      </c>
    </row>
    <row r="888" spans="2:19" x14ac:dyDescent="0.2">
      <c r="B888" s="33"/>
      <c r="C888" s="80">
        <v>0.84409999999999996</v>
      </c>
      <c r="D888" s="80">
        <v>4717</v>
      </c>
      <c r="E888" s="80">
        <v>63</v>
      </c>
      <c r="F888" s="80">
        <v>4654</v>
      </c>
      <c r="G888" s="80">
        <v>126</v>
      </c>
      <c r="H888" s="80">
        <v>4780</v>
      </c>
      <c r="I888" s="80">
        <v>2.6359799999999999E-2</v>
      </c>
      <c r="J888" s="80">
        <v>2.63158E-2</v>
      </c>
      <c r="L888" s="83">
        <v>1</v>
      </c>
      <c r="M888" s="83">
        <v>887</v>
      </c>
      <c r="N888" s="85">
        <v>3.7671199999999999E-5</v>
      </c>
      <c r="O888" s="83">
        <v>887</v>
      </c>
      <c r="P888" s="85">
        <v>7.5342399999999999E-5</v>
      </c>
      <c r="Q888" s="83">
        <v>887</v>
      </c>
      <c r="R888" s="85">
        <v>8.4940700000000003E-8</v>
      </c>
      <c r="S888" s="85">
        <v>8.4791999999999996E-8</v>
      </c>
    </row>
    <row r="889" spans="2:19" x14ac:dyDescent="0.2">
      <c r="B889" s="33"/>
      <c r="C889" s="80">
        <v>0.84389999999999998</v>
      </c>
      <c r="D889" s="80">
        <v>4718</v>
      </c>
      <c r="E889" s="80">
        <v>63</v>
      </c>
      <c r="F889" s="80">
        <v>4655</v>
      </c>
      <c r="G889" s="80">
        <v>126</v>
      </c>
      <c r="H889" s="80">
        <v>4781</v>
      </c>
      <c r="I889" s="80">
        <v>2.6354300000000001E-2</v>
      </c>
      <c r="J889" s="80">
        <v>2.63158E-2</v>
      </c>
      <c r="L889" s="83">
        <v>1</v>
      </c>
      <c r="M889" s="83">
        <v>888</v>
      </c>
      <c r="N889" s="85">
        <v>3.7715400000000001E-5</v>
      </c>
      <c r="O889" s="83">
        <v>888</v>
      </c>
      <c r="P889" s="85">
        <v>7.5430800000000003E-5</v>
      </c>
      <c r="Q889" s="83">
        <v>888</v>
      </c>
      <c r="R889" s="85">
        <v>8.4944600000000002E-8</v>
      </c>
      <c r="S889" s="85">
        <v>8.4791999999999996E-8</v>
      </c>
    </row>
    <row r="890" spans="2:19" x14ac:dyDescent="0.2">
      <c r="B890" s="33"/>
      <c r="C890" s="80">
        <v>0.84340000000000004</v>
      </c>
      <c r="D890" s="80">
        <v>4719</v>
      </c>
      <c r="E890" s="80">
        <v>63</v>
      </c>
      <c r="F890" s="80">
        <v>4656</v>
      </c>
      <c r="G890" s="80">
        <v>126</v>
      </c>
      <c r="H890" s="80">
        <v>4782</v>
      </c>
      <c r="I890" s="80">
        <v>2.6348799999999999E-2</v>
      </c>
      <c r="J890" s="80">
        <v>2.63158E-2</v>
      </c>
      <c r="L890" s="83">
        <v>1</v>
      </c>
      <c r="M890" s="83">
        <v>889</v>
      </c>
      <c r="N890" s="85">
        <v>3.7759699999999997E-5</v>
      </c>
      <c r="O890" s="83">
        <v>889</v>
      </c>
      <c r="P890" s="85">
        <v>7.5519399999999994E-5</v>
      </c>
      <c r="Q890" s="83">
        <v>889</v>
      </c>
      <c r="R890" s="85">
        <v>8.4948699999999999E-8</v>
      </c>
      <c r="S890" s="85">
        <v>8.4791999999999996E-8</v>
      </c>
    </row>
    <row r="891" spans="2:19" x14ac:dyDescent="0.2">
      <c r="B891" s="33"/>
      <c r="C891" s="80">
        <v>0.84330000000000005</v>
      </c>
      <c r="D891" s="80">
        <v>4720</v>
      </c>
      <c r="E891" s="80">
        <v>63</v>
      </c>
      <c r="F891" s="80">
        <v>4657</v>
      </c>
      <c r="G891" s="80">
        <v>126</v>
      </c>
      <c r="H891" s="80">
        <v>4783</v>
      </c>
      <c r="I891" s="80">
        <v>2.63433E-2</v>
      </c>
      <c r="J891" s="80">
        <v>2.63158E-2</v>
      </c>
      <c r="L891" s="83">
        <v>1</v>
      </c>
      <c r="M891" s="83">
        <v>890</v>
      </c>
      <c r="N891" s="85">
        <v>3.7803999999999999E-5</v>
      </c>
      <c r="O891" s="83">
        <v>890</v>
      </c>
      <c r="P891" s="85">
        <v>7.5607999999999998E-5</v>
      </c>
      <c r="Q891" s="83">
        <v>890</v>
      </c>
      <c r="R891" s="85">
        <v>8.4952799999999996E-8</v>
      </c>
      <c r="S891" s="85">
        <v>8.4791999999999996E-8</v>
      </c>
    </row>
    <row r="892" spans="2:19" x14ac:dyDescent="0.2">
      <c r="B892" s="33"/>
      <c r="C892" s="80">
        <v>0.84319999999999995</v>
      </c>
      <c r="D892" s="80">
        <v>4721</v>
      </c>
      <c r="E892" s="80">
        <v>63</v>
      </c>
      <c r="F892" s="80">
        <v>4658</v>
      </c>
      <c r="G892" s="80">
        <v>126</v>
      </c>
      <c r="H892" s="80">
        <v>4784</v>
      </c>
      <c r="I892" s="80">
        <v>2.6337800000000001E-2</v>
      </c>
      <c r="J892" s="80">
        <v>2.63158E-2</v>
      </c>
      <c r="L892" s="83">
        <v>1</v>
      </c>
      <c r="M892" s="83">
        <v>891</v>
      </c>
      <c r="N892" s="85">
        <v>3.7848400000000002E-5</v>
      </c>
      <c r="O892" s="83">
        <v>891</v>
      </c>
      <c r="P892" s="85">
        <v>7.5696699999999996E-5</v>
      </c>
      <c r="Q892" s="83">
        <v>891</v>
      </c>
      <c r="R892" s="85">
        <v>8.4956999999999998E-8</v>
      </c>
      <c r="S892" s="85">
        <v>8.4791999999999996E-8</v>
      </c>
    </row>
    <row r="893" spans="2:19" x14ac:dyDescent="0.2">
      <c r="B893" s="33"/>
      <c r="C893" s="80">
        <v>0.84250000000000003</v>
      </c>
      <c r="D893" s="80">
        <v>4722</v>
      </c>
      <c r="E893" s="80">
        <v>63</v>
      </c>
      <c r="F893" s="80">
        <v>4659</v>
      </c>
      <c r="G893" s="80">
        <v>126</v>
      </c>
      <c r="H893" s="80">
        <v>4785</v>
      </c>
      <c r="I893" s="80">
        <v>2.6332299999999999E-2</v>
      </c>
      <c r="J893" s="80">
        <v>2.63158E-2</v>
      </c>
      <c r="L893" s="83">
        <v>1</v>
      </c>
      <c r="M893" s="83">
        <v>892</v>
      </c>
      <c r="N893" s="85">
        <v>3.7892799999999997E-5</v>
      </c>
      <c r="O893" s="83">
        <v>892</v>
      </c>
      <c r="P893" s="85">
        <v>7.5785500000000001E-5</v>
      </c>
      <c r="Q893" s="83">
        <v>892</v>
      </c>
      <c r="R893" s="85">
        <v>8.4961399999999997E-8</v>
      </c>
      <c r="S893" s="85">
        <v>8.4791999999999996E-8</v>
      </c>
    </row>
    <row r="894" spans="2:19" x14ac:dyDescent="0.2">
      <c r="B894" s="33"/>
      <c r="C894" s="80">
        <v>0.84189999999999998</v>
      </c>
      <c r="D894" s="80">
        <v>4723</v>
      </c>
      <c r="E894" s="80">
        <v>63</v>
      </c>
      <c r="F894" s="80">
        <v>4660</v>
      </c>
      <c r="G894" s="80">
        <v>126</v>
      </c>
      <c r="H894" s="80">
        <v>4786</v>
      </c>
      <c r="I894" s="80">
        <v>2.6326800000000001E-2</v>
      </c>
      <c r="J894" s="80">
        <v>2.63158E-2</v>
      </c>
      <c r="L894" s="83">
        <v>1</v>
      </c>
      <c r="M894" s="83">
        <v>893</v>
      </c>
      <c r="N894" s="85">
        <v>3.79372E-5</v>
      </c>
      <c r="O894" s="83">
        <v>893</v>
      </c>
      <c r="P894" s="85">
        <v>7.5874499999999993E-5</v>
      </c>
      <c r="Q894" s="83">
        <v>893</v>
      </c>
      <c r="R894" s="85">
        <v>8.4965799999999997E-8</v>
      </c>
      <c r="S894" s="85">
        <v>8.4791999999999996E-8</v>
      </c>
    </row>
    <row r="895" spans="2:19" x14ac:dyDescent="0.2">
      <c r="B895" s="33"/>
      <c r="C895" s="80">
        <v>0.84179999999999999</v>
      </c>
      <c r="D895" s="80">
        <v>4725</v>
      </c>
      <c r="E895" s="80">
        <v>63</v>
      </c>
      <c r="F895" s="80">
        <v>4662</v>
      </c>
      <c r="G895" s="80">
        <v>126</v>
      </c>
      <c r="H895" s="80">
        <v>4788</v>
      </c>
      <c r="I895" s="80">
        <v>2.63158E-2</v>
      </c>
      <c r="J895" s="80">
        <v>2.63158E-2</v>
      </c>
      <c r="L895" s="83">
        <v>1</v>
      </c>
      <c r="M895" s="83">
        <v>894</v>
      </c>
      <c r="N895" s="85">
        <v>3.7981700000000003E-5</v>
      </c>
      <c r="O895" s="83">
        <v>894</v>
      </c>
      <c r="P895" s="85">
        <v>7.5963499999999999E-5</v>
      </c>
      <c r="Q895" s="83">
        <v>894</v>
      </c>
      <c r="R895" s="85">
        <v>8.4970399999999994E-8</v>
      </c>
      <c r="S895" s="85">
        <v>8.4791999999999996E-8</v>
      </c>
    </row>
    <row r="896" spans="2:19" x14ac:dyDescent="0.2">
      <c r="B896" s="33"/>
      <c r="C896" s="80">
        <v>0.84119999999999995</v>
      </c>
      <c r="D896" s="80">
        <v>4725</v>
      </c>
      <c r="E896" s="80">
        <v>64</v>
      </c>
      <c r="F896" s="80">
        <v>4661</v>
      </c>
      <c r="G896" s="80">
        <v>128</v>
      </c>
      <c r="H896" s="80">
        <v>4789</v>
      </c>
      <c r="I896" s="80">
        <v>2.6727899999999999E-2</v>
      </c>
      <c r="J896" s="80">
        <v>2.65781E-2</v>
      </c>
      <c r="L896" s="83">
        <v>1</v>
      </c>
      <c r="M896" s="83">
        <v>895</v>
      </c>
      <c r="N896" s="85">
        <v>3.8026299999999999E-5</v>
      </c>
      <c r="O896" s="83">
        <v>895</v>
      </c>
      <c r="P896" s="85">
        <v>7.6052599999999998E-5</v>
      </c>
      <c r="Q896" s="83">
        <v>895</v>
      </c>
      <c r="R896" s="85">
        <v>8.4975000000000005E-8</v>
      </c>
      <c r="S896" s="85">
        <v>8.4791999999999996E-8</v>
      </c>
    </row>
    <row r="897" spans="2:19" x14ac:dyDescent="0.2">
      <c r="B897" s="33"/>
      <c r="C897" s="80">
        <v>0.84089999999999998</v>
      </c>
      <c r="D897" s="80">
        <v>4727</v>
      </c>
      <c r="E897" s="80">
        <v>64</v>
      </c>
      <c r="F897" s="80">
        <v>4663</v>
      </c>
      <c r="G897" s="80">
        <v>128</v>
      </c>
      <c r="H897" s="80">
        <v>4791</v>
      </c>
      <c r="I897" s="80">
        <v>2.6716799999999999E-2</v>
      </c>
      <c r="J897" s="80">
        <v>2.65781E-2</v>
      </c>
      <c r="L897" s="83">
        <v>1</v>
      </c>
      <c r="M897" s="83">
        <v>896</v>
      </c>
      <c r="N897" s="85">
        <v>3.8070900000000002E-5</v>
      </c>
      <c r="O897" s="83">
        <v>896</v>
      </c>
      <c r="P897" s="85">
        <v>7.6141899999999997E-5</v>
      </c>
      <c r="Q897" s="83">
        <v>896</v>
      </c>
      <c r="R897" s="85">
        <v>8.49798E-8</v>
      </c>
      <c r="S897" s="85">
        <v>8.4791999999999996E-8</v>
      </c>
    </row>
    <row r="898" spans="2:19" x14ac:dyDescent="0.2">
      <c r="B898" s="33"/>
      <c r="C898" s="80">
        <v>0.84079999999999999</v>
      </c>
      <c r="D898" s="80">
        <v>4728</v>
      </c>
      <c r="E898" s="80">
        <v>64</v>
      </c>
      <c r="F898" s="80">
        <v>4664</v>
      </c>
      <c r="G898" s="80">
        <v>128</v>
      </c>
      <c r="H898" s="80">
        <v>4792</v>
      </c>
      <c r="I898" s="80">
        <v>2.6711200000000001E-2</v>
      </c>
      <c r="J898" s="80">
        <v>2.65781E-2</v>
      </c>
      <c r="L898" s="83">
        <v>1</v>
      </c>
      <c r="M898" s="83">
        <v>897</v>
      </c>
      <c r="N898" s="85">
        <v>3.8115599999999998E-5</v>
      </c>
      <c r="O898" s="83">
        <v>897</v>
      </c>
      <c r="P898" s="85">
        <v>7.6231199999999996E-5</v>
      </c>
      <c r="Q898" s="83">
        <v>897</v>
      </c>
      <c r="R898" s="85">
        <v>8.4984599999999995E-8</v>
      </c>
      <c r="S898" s="85">
        <v>8.4791999999999996E-8</v>
      </c>
    </row>
    <row r="899" spans="2:19" x14ac:dyDescent="0.2">
      <c r="B899" s="33"/>
      <c r="C899" s="80">
        <v>0.84050000000000002</v>
      </c>
      <c r="D899" s="80">
        <v>4729</v>
      </c>
      <c r="E899" s="80">
        <v>64</v>
      </c>
      <c r="F899" s="80">
        <v>4665</v>
      </c>
      <c r="G899" s="80">
        <v>128</v>
      </c>
      <c r="H899" s="80">
        <v>4793</v>
      </c>
      <c r="I899" s="80">
        <v>2.6705599999999999E-2</v>
      </c>
      <c r="J899" s="80">
        <v>2.65781E-2</v>
      </c>
      <c r="L899" s="83">
        <v>1</v>
      </c>
      <c r="M899" s="83">
        <v>898</v>
      </c>
      <c r="N899" s="85">
        <v>3.8160300000000001E-5</v>
      </c>
      <c r="O899" s="83">
        <v>898</v>
      </c>
      <c r="P899" s="85">
        <v>7.6320699999999996E-5</v>
      </c>
      <c r="Q899" s="83">
        <v>898</v>
      </c>
      <c r="R899" s="85">
        <v>8.49896E-8</v>
      </c>
      <c r="S899" s="85">
        <v>8.4791999999999996E-8</v>
      </c>
    </row>
    <row r="900" spans="2:19" x14ac:dyDescent="0.2">
      <c r="B900" s="33"/>
      <c r="C900" s="80">
        <v>0.83989999999999998</v>
      </c>
      <c r="D900" s="80">
        <v>4730</v>
      </c>
      <c r="E900" s="80">
        <v>64</v>
      </c>
      <c r="F900" s="80">
        <v>4666</v>
      </c>
      <c r="G900" s="80">
        <v>128</v>
      </c>
      <c r="H900" s="80">
        <v>4794</v>
      </c>
      <c r="I900" s="80">
        <v>2.6700000000000002E-2</v>
      </c>
      <c r="J900" s="80">
        <v>2.65781E-2</v>
      </c>
      <c r="L900" s="83">
        <v>1</v>
      </c>
      <c r="M900" s="83">
        <v>899</v>
      </c>
      <c r="N900" s="85">
        <v>3.8205099999999998E-5</v>
      </c>
      <c r="O900" s="83">
        <v>899</v>
      </c>
      <c r="P900" s="85">
        <v>7.6410199999999996E-5</v>
      </c>
      <c r="Q900" s="83">
        <v>899</v>
      </c>
      <c r="R900" s="85">
        <v>8.4994699999999998E-8</v>
      </c>
      <c r="S900" s="85">
        <v>8.4791999999999996E-8</v>
      </c>
    </row>
    <row r="901" spans="2:19" x14ac:dyDescent="0.2">
      <c r="B901" s="33"/>
      <c r="C901" s="80">
        <v>0.83919999999999995</v>
      </c>
      <c r="D901" s="80">
        <v>4732</v>
      </c>
      <c r="E901" s="80">
        <v>64</v>
      </c>
      <c r="F901" s="80">
        <v>4668</v>
      </c>
      <c r="G901" s="80">
        <v>128</v>
      </c>
      <c r="H901" s="80">
        <v>4796</v>
      </c>
      <c r="I901" s="80">
        <v>2.6688900000000002E-2</v>
      </c>
      <c r="J901" s="80">
        <v>2.65781E-2</v>
      </c>
      <c r="L901" s="83">
        <v>1</v>
      </c>
      <c r="M901" s="83">
        <v>900</v>
      </c>
      <c r="N901" s="85">
        <v>3.8250000000000001E-5</v>
      </c>
      <c r="O901" s="83">
        <v>900</v>
      </c>
      <c r="P901" s="85">
        <v>7.6499899999999996E-5</v>
      </c>
      <c r="Q901" s="83">
        <v>900</v>
      </c>
      <c r="R901" s="85">
        <v>8.4999900000000001E-8</v>
      </c>
      <c r="S901" s="85">
        <v>8.4791999999999996E-8</v>
      </c>
    </row>
    <row r="902" spans="2:19" x14ac:dyDescent="0.2">
      <c r="B902" s="33"/>
      <c r="C902" s="80">
        <v>0.83899999999999997</v>
      </c>
      <c r="D902" s="80">
        <v>4734</v>
      </c>
      <c r="E902" s="80">
        <v>64</v>
      </c>
      <c r="F902" s="80">
        <v>4670</v>
      </c>
      <c r="G902" s="80">
        <v>128</v>
      </c>
      <c r="H902" s="80">
        <v>4798</v>
      </c>
      <c r="I902" s="80">
        <v>2.6677800000000002E-2</v>
      </c>
      <c r="J902" s="80">
        <v>2.65781E-2</v>
      </c>
      <c r="L902" s="83">
        <v>1</v>
      </c>
      <c r="M902" s="83">
        <v>901</v>
      </c>
      <c r="N902" s="85">
        <v>3.8294899999999998E-5</v>
      </c>
      <c r="O902" s="83">
        <v>901</v>
      </c>
      <c r="P902" s="85">
        <v>7.6589700000000003E-5</v>
      </c>
      <c r="Q902" s="83">
        <v>901</v>
      </c>
      <c r="R902" s="85">
        <v>8.5005199999999997E-8</v>
      </c>
      <c r="S902" s="85">
        <v>8.4791999999999996E-8</v>
      </c>
    </row>
    <row r="903" spans="2:19" x14ac:dyDescent="0.2">
      <c r="B903" s="33"/>
      <c r="C903" s="80">
        <v>0.83889999999999998</v>
      </c>
      <c r="D903" s="80">
        <v>4735</v>
      </c>
      <c r="E903" s="80">
        <v>64</v>
      </c>
      <c r="F903" s="80">
        <v>4671</v>
      </c>
      <c r="G903" s="80">
        <v>128</v>
      </c>
      <c r="H903" s="80">
        <v>4799</v>
      </c>
      <c r="I903" s="80">
        <v>2.66722E-2</v>
      </c>
      <c r="J903" s="80">
        <v>2.65781E-2</v>
      </c>
      <c r="L903" s="83">
        <v>1</v>
      </c>
      <c r="M903" s="83">
        <v>902</v>
      </c>
      <c r="N903" s="85">
        <v>3.8339800000000002E-5</v>
      </c>
      <c r="O903" s="83">
        <v>902</v>
      </c>
      <c r="P903" s="85">
        <v>7.6679600000000004E-5</v>
      </c>
      <c r="Q903" s="83">
        <v>902</v>
      </c>
      <c r="R903" s="85">
        <v>8.5010700000000003E-8</v>
      </c>
      <c r="S903" s="85">
        <v>8.4791999999999996E-8</v>
      </c>
    </row>
    <row r="904" spans="2:19" x14ac:dyDescent="0.2">
      <c r="B904" s="33"/>
      <c r="C904" s="80">
        <v>0.83850000000000002</v>
      </c>
      <c r="D904" s="80">
        <v>4736</v>
      </c>
      <c r="E904" s="80">
        <v>64</v>
      </c>
      <c r="F904" s="80">
        <v>4672</v>
      </c>
      <c r="G904" s="80">
        <v>128</v>
      </c>
      <c r="H904" s="80">
        <v>4800</v>
      </c>
      <c r="I904" s="80">
        <v>2.6666700000000002E-2</v>
      </c>
      <c r="J904" s="80">
        <v>2.65781E-2</v>
      </c>
      <c r="L904" s="83">
        <v>1</v>
      </c>
      <c r="M904" s="83">
        <v>903</v>
      </c>
      <c r="N904" s="85">
        <v>3.8384899999999999E-5</v>
      </c>
      <c r="O904" s="83">
        <v>903</v>
      </c>
      <c r="P904" s="85">
        <v>7.6769700000000005E-5</v>
      </c>
      <c r="Q904" s="83">
        <v>903</v>
      </c>
      <c r="R904" s="85">
        <v>8.5016300000000001E-8</v>
      </c>
      <c r="S904" s="85">
        <v>8.4791999999999996E-8</v>
      </c>
    </row>
    <row r="905" spans="2:19" x14ac:dyDescent="0.2">
      <c r="B905" s="33"/>
      <c r="C905" s="80">
        <v>0.83779999999999999</v>
      </c>
      <c r="D905" s="80">
        <v>4739</v>
      </c>
      <c r="E905" s="80">
        <v>64</v>
      </c>
      <c r="F905" s="80">
        <v>4675</v>
      </c>
      <c r="G905" s="80">
        <v>128</v>
      </c>
      <c r="H905" s="80">
        <v>4803</v>
      </c>
      <c r="I905" s="80">
        <v>2.665E-2</v>
      </c>
      <c r="J905" s="80">
        <v>2.65781E-2</v>
      </c>
      <c r="L905" s="83">
        <v>1</v>
      </c>
      <c r="M905" s="83">
        <v>904</v>
      </c>
      <c r="N905" s="85">
        <v>3.8429900000000003E-5</v>
      </c>
      <c r="O905" s="83">
        <v>904</v>
      </c>
      <c r="P905" s="85">
        <v>7.6859899999999999E-5</v>
      </c>
      <c r="Q905" s="83">
        <v>904</v>
      </c>
      <c r="R905" s="85">
        <v>8.5022000000000005E-8</v>
      </c>
      <c r="S905" s="85">
        <v>8.4791999999999996E-8</v>
      </c>
    </row>
    <row r="906" spans="2:19" x14ac:dyDescent="0.2">
      <c r="B906" s="33"/>
      <c r="C906" s="80">
        <v>0.83760000000000001</v>
      </c>
      <c r="D906" s="80">
        <v>4740</v>
      </c>
      <c r="E906" s="80">
        <v>64</v>
      </c>
      <c r="F906" s="80">
        <v>4676</v>
      </c>
      <c r="G906" s="80">
        <v>128</v>
      </c>
      <c r="H906" s="80">
        <v>4804</v>
      </c>
      <c r="I906" s="80">
        <v>2.6644500000000002E-2</v>
      </c>
      <c r="J906" s="80">
        <v>2.65781E-2</v>
      </c>
      <c r="L906" s="83">
        <v>1</v>
      </c>
      <c r="M906" s="83">
        <v>905</v>
      </c>
      <c r="N906" s="85">
        <v>3.84751E-5</v>
      </c>
      <c r="O906" s="83">
        <v>905</v>
      </c>
      <c r="P906" s="85">
        <v>7.6950200000000001E-5</v>
      </c>
      <c r="Q906" s="83">
        <v>905</v>
      </c>
      <c r="R906" s="85">
        <v>8.5027800000000001E-8</v>
      </c>
      <c r="S906" s="85">
        <v>8.4791999999999996E-8</v>
      </c>
    </row>
    <row r="907" spans="2:19" x14ac:dyDescent="0.2">
      <c r="B907" s="33"/>
      <c r="C907" s="80">
        <v>0.83679999999999999</v>
      </c>
      <c r="D907" s="80">
        <v>4746</v>
      </c>
      <c r="E907" s="80">
        <v>64</v>
      </c>
      <c r="F907" s="80">
        <v>4682</v>
      </c>
      <c r="G907" s="80">
        <v>128</v>
      </c>
      <c r="H907" s="80">
        <v>4810</v>
      </c>
      <c r="I907" s="80">
        <v>2.6611200000000002E-2</v>
      </c>
      <c r="J907" s="80">
        <v>2.65781E-2</v>
      </c>
      <c r="L907" s="83">
        <v>1</v>
      </c>
      <c r="M907" s="83">
        <v>906</v>
      </c>
      <c r="N907" s="85">
        <v>3.8520299999999998E-5</v>
      </c>
      <c r="O907" s="83">
        <v>906</v>
      </c>
      <c r="P907" s="85">
        <v>7.7040599999999996E-5</v>
      </c>
      <c r="Q907" s="83">
        <v>906</v>
      </c>
      <c r="R907" s="85">
        <v>8.5033799999999995E-8</v>
      </c>
      <c r="S907" s="85">
        <v>8.4791999999999996E-8</v>
      </c>
    </row>
    <row r="908" spans="2:19" x14ac:dyDescent="0.2">
      <c r="B908" s="33"/>
      <c r="C908" s="80">
        <v>0.8367</v>
      </c>
      <c r="D908" s="80">
        <v>4747</v>
      </c>
      <c r="E908" s="80">
        <v>64</v>
      </c>
      <c r="F908" s="80">
        <v>4683</v>
      </c>
      <c r="G908" s="80">
        <v>128</v>
      </c>
      <c r="H908" s="80">
        <v>4811</v>
      </c>
      <c r="I908" s="80">
        <v>2.6605699999999999E-2</v>
      </c>
      <c r="J908" s="80">
        <v>2.65781E-2</v>
      </c>
      <c r="L908" s="83">
        <v>1</v>
      </c>
      <c r="M908" s="83">
        <v>907</v>
      </c>
      <c r="N908" s="85">
        <v>3.8565600000000002E-5</v>
      </c>
      <c r="O908" s="83">
        <v>907</v>
      </c>
      <c r="P908" s="85">
        <v>7.7131200000000004E-5</v>
      </c>
      <c r="Q908" s="83">
        <v>907</v>
      </c>
      <c r="R908" s="85">
        <v>8.5039899999999994E-8</v>
      </c>
      <c r="S908" s="85">
        <v>8.4791999999999996E-8</v>
      </c>
    </row>
    <row r="909" spans="2:19" x14ac:dyDescent="0.2">
      <c r="B909" s="33"/>
      <c r="C909" s="80">
        <v>0.83640000000000003</v>
      </c>
      <c r="D909" s="80">
        <v>4748</v>
      </c>
      <c r="E909" s="80">
        <v>64</v>
      </c>
      <c r="F909" s="80">
        <v>4684</v>
      </c>
      <c r="G909" s="80">
        <v>128</v>
      </c>
      <c r="H909" s="80">
        <v>4812</v>
      </c>
      <c r="I909" s="80">
        <v>2.6600200000000001E-2</v>
      </c>
      <c r="J909" s="80">
        <v>2.65781E-2</v>
      </c>
      <c r="L909" s="83">
        <v>1</v>
      </c>
      <c r="M909" s="83">
        <v>908</v>
      </c>
      <c r="N909" s="85">
        <v>3.8611E-5</v>
      </c>
      <c r="O909" s="83">
        <v>908</v>
      </c>
      <c r="P909" s="85">
        <v>7.7221899999999993E-5</v>
      </c>
      <c r="Q909" s="83">
        <v>908</v>
      </c>
      <c r="R909" s="85">
        <v>8.5046200000000004E-8</v>
      </c>
      <c r="S909" s="85">
        <v>8.4791999999999996E-8</v>
      </c>
    </row>
    <row r="910" spans="2:19" x14ac:dyDescent="0.2">
      <c r="B910" s="33"/>
      <c r="C910" s="80">
        <v>0.83589999999999998</v>
      </c>
      <c r="D910" s="80">
        <v>4749</v>
      </c>
      <c r="E910" s="80">
        <v>64</v>
      </c>
      <c r="F910" s="80">
        <v>4685</v>
      </c>
      <c r="G910" s="80">
        <v>128</v>
      </c>
      <c r="H910" s="80">
        <v>4813</v>
      </c>
      <c r="I910" s="80">
        <v>2.6594599999999999E-2</v>
      </c>
      <c r="J910" s="80">
        <v>2.65781E-2</v>
      </c>
      <c r="L910" s="83">
        <v>1</v>
      </c>
      <c r="M910" s="83">
        <v>909</v>
      </c>
      <c r="N910" s="85">
        <v>3.8656399999999998E-5</v>
      </c>
      <c r="O910" s="83">
        <v>909</v>
      </c>
      <c r="P910" s="85">
        <v>7.7312799999999996E-5</v>
      </c>
      <c r="Q910" s="83">
        <v>909</v>
      </c>
      <c r="R910" s="85">
        <v>8.5052600000000006E-8</v>
      </c>
      <c r="S910" s="85">
        <v>8.4791999999999996E-8</v>
      </c>
    </row>
    <row r="911" spans="2:19" x14ac:dyDescent="0.2">
      <c r="B911" s="33"/>
      <c r="C911" s="80">
        <v>0.83579999999999999</v>
      </c>
      <c r="D911" s="80">
        <v>4750</v>
      </c>
      <c r="E911" s="80">
        <v>64</v>
      </c>
      <c r="F911" s="80">
        <v>4686</v>
      </c>
      <c r="G911" s="80">
        <v>128</v>
      </c>
      <c r="H911" s="80">
        <v>4814</v>
      </c>
      <c r="I911" s="80">
        <v>2.6589100000000001E-2</v>
      </c>
      <c r="J911" s="80">
        <v>2.65781E-2</v>
      </c>
      <c r="L911" s="83">
        <v>1</v>
      </c>
      <c r="M911" s="83">
        <v>910</v>
      </c>
      <c r="N911" s="85">
        <v>3.8701900000000003E-5</v>
      </c>
      <c r="O911" s="83">
        <v>910</v>
      </c>
      <c r="P911" s="85">
        <v>7.7403800000000006E-5</v>
      </c>
      <c r="Q911" s="83">
        <v>910</v>
      </c>
      <c r="R911" s="85">
        <v>8.50591E-8</v>
      </c>
      <c r="S911" s="85">
        <v>8.4791999999999996E-8</v>
      </c>
    </row>
    <row r="912" spans="2:19" x14ac:dyDescent="0.2">
      <c r="B912" s="33"/>
      <c r="C912" s="80">
        <v>0.83540000000000003</v>
      </c>
      <c r="D912" s="80">
        <v>4752</v>
      </c>
      <c r="E912" s="80">
        <v>64</v>
      </c>
      <c r="F912" s="80">
        <v>4688</v>
      </c>
      <c r="G912" s="80">
        <v>128</v>
      </c>
      <c r="H912" s="80">
        <v>4816</v>
      </c>
      <c r="I912" s="80">
        <v>2.65781E-2</v>
      </c>
      <c r="J912" s="80">
        <v>2.65781E-2</v>
      </c>
      <c r="L912" s="83">
        <v>1</v>
      </c>
      <c r="M912" s="83">
        <v>911</v>
      </c>
      <c r="N912" s="85">
        <v>3.8747500000000001E-5</v>
      </c>
      <c r="O912" s="83">
        <v>911</v>
      </c>
      <c r="P912" s="85">
        <v>7.7494899999999996E-5</v>
      </c>
      <c r="Q912" s="83">
        <v>911</v>
      </c>
      <c r="R912" s="85">
        <v>8.5065800000000005E-8</v>
      </c>
      <c r="S912" s="85">
        <v>8.4791999999999996E-8</v>
      </c>
    </row>
    <row r="913" spans="2:19" x14ac:dyDescent="0.2">
      <c r="B913" s="33"/>
      <c r="C913" s="80">
        <v>0.83509999999999995</v>
      </c>
      <c r="D913" s="80">
        <v>4754</v>
      </c>
      <c r="E913" s="80">
        <v>65</v>
      </c>
      <c r="F913" s="80">
        <v>4689</v>
      </c>
      <c r="G913" s="80">
        <v>130</v>
      </c>
      <c r="H913" s="80">
        <v>4819</v>
      </c>
      <c r="I913" s="80">
        <v>2.69766E-2</v>
      </c>
      <c r="J913" s="80">
        <v>2.69374E-2</v>
      </c>
      <c r="L913" s="83">
        <v>1</v>
      </c>
      <c r="M913" s="83">
        <v>912</v>
      </c>
      <c r="N913" s="85">
        <v>3.87931E-5</v>
      </c>
      <c r="O913" s="83">
        <v>912</v>
      </c>
      <c r="P913" s="85">
        <v>7.7586199999999999E-5</v>
      </c>
      <c r="Q913" s="83">
        <v>912</v>
      </c>
      <c r="R913" s="85">
        <v>8.5072600000000002E-8</v>
      </c>
      <c r="S913" s="85">
        <v>8.4791999999999996E-8</v>
      </c>
    </row>
    <row r="914" spans="2:19" x14ac:dyDescent="0.2">
      <c r="B914" s="33"/>
      <c r="C914" s="80">
        <v>0.8347</v>
      </c>
      <c r="D914" s="80">
        <v>4755</v>
      </c>
      <c r="E914" s="80">
        <v>65</v>
      </c>
      <c r="F914" s="80">
        <v>4690</v>
      </c>
      <c r="G914" s="80">
        <v>130</v>
      </c>
      <c r="H914" s="80">
        <v>4820</v>
      </c>
      <c r="I914" s="80">
        <v>2.6970999999999998E-2</v>
      </c>
      <c r="J914" s="80">
        <v>2.69374E-2</v>
      </c>
      <c r="L914" s="83">
        <v>1</v>
      </c>
      <c r="M914" s="83">
        <v>913</v>
      </c>
      <c r="N914" s="85">
        <v>3.8838799999999998E-5</v>
      </c>
      <c r="O914" s="83">
        <v>913</v>
      </c>
      <c r="P914" s="85">
        <v>7.7677700000000003E-5</v>
      </c>
      <c r="Q914" s="83">
        <v>913</v>
      </c>
      <c r="R914" s="85">
        <v>8.5079599999999996E-8</v>
      </c>
      <c r="S914" s="85">
        <v>8.4791999999999996E-8</v>
      </c>
    </row>
    <row r="915" spans="2:19" x14ac:dyDescent="0.2">
      <c r="B915" s="33"/>
      <c r="C915" s="80">
        <v>0.83440000000000003</v>
      </c>
      <c r="D915" s="80">
        <v>4756</v>
      </c>
      <c r="E915" s="80">
        <v>65</v>
      </c>
      <c r="F915" s="80">
        <v>4691</v>
      </c>
      <c r="G915" s="80">
        <v>130</v>
      </c>
      <c r="H915" s="80">
        <v>4821</v>
      </c>
      <c r="I915" s="80">
        <v>2.69654E-2</v>
      </c>
      <c r="J915" s="80">
        <v>2.69374E-2</v>
      </c>
      <c r="L915" s="83">
        <v>1</v>
      </c>
      <c r="M915" s="83">
        <v>914</v>
      </c>
      <c r="N915" s="85">
        <v>3.8884599999999997E-5</v>
      </c>
      <c r="O915" s="83">
        <v>914</v>
      </c>
      <c r="P915" s="85">
        <v>7.7769300000000001E-5</v>
      </c>
      <c r="Q915" s="83">
        <v>914</v>
      </c>
      <c r="R915" s="85">
        <v>8.5086699999999997E-8</v>
      </c>
      <c r="S915" s="85">
        <v>8.4791999999999996E-8</v>
      </c>
    </row>
    <row r="916" spans="2:19" x14ac:dyDescent="0.2">
      <c r="B916" s="33"/>
      <c r="C916" s="80">
        <v>0.83420000000000005</v>
      </c>
      <c r="D916" s="80">
        <v>4757</v>
      </c>
      <c r="E916" s="80">
        <v>65</v>
      </c>
      <c r="F916" s="80">
        <v>4692</v>
      </c>
      <c r="G916" s="80">
        <v>130</v>
      </c>
      <c r="H916" s="80">
        <v>4822</v>
      </c>
      <c r="I916" s="80">
        <v>2.6959799999999999E-2</v>
      </c>
      <c r="J916" s="80">
        <v>2.69374E-2</v>
      </c>
      <c r="L916" s="83">
        <v>1</v>
      </c>
      <c r="M916" s="83">
        <v>915</v>
      </c>
      <c r="N916" s="85">
        <v>3.8930500000000003E-5</v>
      </c>
      <c r="O916" s="83">
        <v>915</v>
      </c>
      <c r="P916" s="85">
        <v>7.7861099999999999E-5</v>
      </c>
      <c r="Q916" s="83">
        <v>915</v>
      </c>
      <c r="R916" s="85">
        <v>8.5093999999999994E-8</v>
      </c>
      <c r="S916" s="85">
        <v>8.4791999999999996E-8</v>
      </c>
    </row>
    <row r="917" spans="2:19" x14ac:dyDescent="0.2">
      <c r="B917" s="33"/>
      <c r="C917" s="80">
        <v>0.8337</v>
      </c>
      <c r="D917" s="80">
        <v>4758</v>
      </c>
      <c r="E917" s="80">
        <v>65</v>
      </c>
      <c r="F917" s="80">
        <v>4693</v>
      </c>
      <c r="G917" s="80">
        <v>130</v>
      </c>
      <c r="H917" s="80">
        <v>4823</v>
      </c>
      <c r="I917" s="80">
        <v>2.6954200000000001E-2</v>
      </c>
      <c r="J917" s="80">
        <v>2.69374E-2</v>
      </c>
      <c r="L917" s="83">
        <v>1</v>
      </c>
      <c r="M917" s="83">
        <v>916</v>
      </c>
      <c r="N917" s="85">
        <v>3.8976500000000002E-5</v>
      </c>
      <c r="O917" s="83">
        <v>916</v>
      </c>
      <c r="P917" s="85">
        <v>7.7953000000000004E-5</v>
      </c>
      <c r="Q917" s="83">
        <v>916</v>
      </c>
      <c r="R917" s="85">
        <v>8.5101500000000003E-8</v>
      </c>
      <c r="S917" s="85">
        <v>8.4791999999999996E-8</v>
      </c>
    </row>
    <row r="918" spans="2:19" x14ac:dyDescent="0.2">
      <c r="B918" s="33"/>
      <c r="C918" s="80">
        <v>0.83320000000000005</v>
      </c>
      <c r="D918" s="80">
        <v>4759</v>
      </c>
      <c r="E918" s="80">
        <v>65</v>
      </c>
      <c r="F918" s="80">
        <v>4694</v>
      </c>
      <c r="G918" s="80">
        <v>130</v>
      </c>
      <c r="H918" s="80">
        <v>4824</v>
      </c>
      <c r="I918" s="80">
        <v>2.69486E-2</v>
      </c>
      <c r="J918" s="80">
        <v>2.69374E-2</v>
      </c>
      <c r="L918" s="83">
        <v>1</v>
      </c>
      <c r="M918" s="83">
        <v>917</v>
      </c>
      <c r="N918" s="85">
        <v>3.9022500000000001E-5</v>
      </c>
      <c r="O918" s="83">
        <v>917</v>
      </c>
      <c r="P918" s="85">
        <v>7.8045099999999996E-5</v>
      </c>
      <c r="Q918" s="83">
        <v>917</v>
      </c>
      <c r="R918" s="85">
        <v>8.5109100000000003E-8</v>
      </c>
      <c r="S918" s="85">
        <v>8.4791999999999996E-8</v>
      </c>
    </row>
    <row r="919" spans="2:19" x14ac:dyDescent="0.2">
      <c r="B919" s="33"/>
      <c r="C919" s="80">
        <v>0.8327</v>
      </c>
      <c r="D919" s="80">
        <v>4760</v>
      </c>
      <c r="E919" s="80">
        <v>65</v>
      </c>
      <c r="F919" s="80">
        <v>4695</v>
      </c>
      <c r="G919" s="80">
        <v>130</v>
      </c>
      <c r="H919" s="80">
        <v>4825</v>
      </c>
      <c r="I919" s="80">
        <v>2.6943000000000002E-2</v>
      </c>
      <c r="J919" s="80">
        <v>2.69374E-2</v>
      </c>
      <c r="L919" s="83">
        <v>1</v>
      </c>
      <c r="M919" s="83">
        <v>918</v>
      </c>
      <c r="N919" s="85">
        <v>3.9068700000000001E-5</v>
      </c>
      <c r="O919" s="83">
        <v>918</v>
      </c>
      <c r="P919" s="85">
        <v>7.8137400000000002E-5</v>
      </c>
      <c r="Q919" s="83">
        <v>918</v>
      </c>
      <c r="R919" s="85">
        <v>8.5116900000000002E-8</v>
      </c>
      <c r="S919" s="85">
        <v>8.4791999999999996E-8</v>
      </c>
    </row>
    <row r="920" spans="2:19" x14ac:dyDescent="0.2">
      <c r="B920" s="33"/>
      <c r="C920" s="80">
        <v>0.83260000000000001</v>
      </c>
      <c r="D920" s="80">
        <v>4761</v>
      </c>
      <c r="E920" s="80">
        <v>65</v>
      </c>
      <c r="F920" s="80">
        <v>4696</v>
      </c>
      <c r="G920" s="80">
        <v>130</v>
      </c>
      <c r="H920" s="80">
        <v>4826</v>
      </c>
      <c r="I920" s="80">
        <v>2.69374E-2</v>
      </c>
      <c r="J920" s="80">
        <v>2.69374E-2</v>
      </c>
      <c r="L920" s="83">
        <v>1</v>
      </c>
      <c r="M920" s="83">
        <v>919</v>
      </c>
      <c r="N920" s="85">
        <v>3.9114900000000001E-5</v>
      </c>
      <c r="O920" s="83">
        <v>919</v>
      </c>
      <c r="P920" s="85">
        <v>7.8229800000000001E-5</v>
      </c>
      <c r="Q920" s="83">
        <v>919</v>
      </c>
      <c r="R920" s="85">
        <v>8.5124899999999997E-8</v>
      </c>
      <c r="S920" s="85">
        <v>8.4791999999999996E-8</v>
      </c>
    </row>
    <row r="921" spans="2:19" x14ac:dyDescent="0.2">
      <c r="B921" s="33"/>
      <c r="C921" s="80">
        <v>0.83250000000000002</v>
      </c>
      <c r="D921" s="80">
        <v>4761</v>
      </c>
      <c r="E921" s="80">
        <v>66</v>
      </c>
      <c r="F921" s="80">
        <v>4695</v>
      </c>
      <c r="G921" s="80">
        <v>132</v>
      </c>
      <c r="H921" s="80">
        <v>4827</v>
      </c>
      <c r="I921" s="80">
        <v>2.7346200000000001E-2</v>
      </c>
      <c r="J921" s="80">
        <v>2.7346200000000001E-2</v>
      </c>
      <c r="L921" s="83">
        <v>1</v>
      </c>
      <c r="M921" s="83">
        <v>920</v>
      </c>
      <c r="N921" s="85">
        <v>3.91612E-5</v>
      </c>
      <c r="O921" s="83">
        <v>920</v>
      </c>
      <c r="P921" s="85">
        <v>7.8322400000000001E-5</v>
      </c>
      <c r="Q921" s="83">
        <v>920</v>
      </c>
      <c r="R921" s="85">
        <v>8.5133100000000004E-8</v>
      </c>
      <c r="S921" s="85">
        <v>8.4791999999999996E-8</v>
      </c>
    </row>
    <row r="922" spans="2:19" x14ac:dyDescent="0.2">
      <c r="B922" s="33"/>
      <c r="C922" s="80">
        <v>0.83230000000000004</v>
      </c>
      <c r="D922" s="80">
        <v>4762</v>
      </c>
      <c r="E922" s="80">
        <v>67</v>
      </c>
      <c r="F922" s="80">
        <v>4695</v>
      </c>
      <c r="G922" s="80">
        <v>134</v>
      </c>
      <c r="H922" s="80">
        <v>4829</v>
      </c>
      <c r="I922" s="80">
        <v>2.7748999999999999E-2</v>
      </c>
      <c r="J922" s="80">
        <v>2.76974E-2</v>
      </c>
      <c r="L922" s="83">
        <v>1</v>
      </c>
      <c r="M922" s="83">
        <v>921</v>
      </c>
      <c r="N922" s="85">
        <v>3.92076E-5</v>
      </c>
      <c r="O922" s="83">
        <v>921</v>
      </c>
      <c r="P922" s="85">
        <v>7.8415200000000001E-5</v>
      </c>
      <c r="Q922" s="83">
        <v>921</v>
      </c>
      <c r="R922" s="85">
        <v>8.5141400000000003E-8</v>
      </c>
      <c r="S922" s="85">
        <v>8.4791999999999996E-8</v>
      </c>
    </row>
    <row r="923" spans="2:19" x14ac:dyDescent="0.2">
      <c r="B923" s="33"/>
      <c r="C923" s="80">
        <v>0.83209999999999995</v>
      </c>
      <c r="D923" s="80">
        <v>4763</v>
      </c>
      <c r="E923" s="80">
        <v>67</v>
      </c>
      <c r="F923" s="80">
        <v>4696</v>
      </c>
      <c r="G923" s="80">
        <v>134</v>
      </c>
      <c r="H923" s="80">
        <v>4830</v>
      </c>
      <c r="I923" s="80">
        <v>2.7743299999999999E-2</v>
      </c>
      <c r="J923" s="80">
        <v>2.76974E-2</v>
      </c>
      <c r="L923" s="83">
        <v>1</v>
      </c>
      <c r="M923" s="83">
        <v>922</v>
      </c>
      <c r="N923" s="85">
        <v>3.9254100000000001E-5</v>
      </c>
      <c r="O923" s="83">
        <v>922</v>
      </c>
      <c r="P923" s="85">
        <v>7.8508200000000002E-5</v>
      </c>
      <c r="Q923" s="83">
        <v>922</v>
      </c>
      <c r="R923" s="85">
        <v>8.5149899999999999E-8</v>
      </c>
      <c r="S923" s="85">
        <v>8.4791999999999996E-8</v>
      </c>
    </row>
    <row r="924" spans="2:19" x14ac:dyDescent="0.2">
      <c r="B924" s="33"/>
      <c r="C924" s="80">
        <v>0.83160000000000001</v>
      </c>
      <c r="D924" s="80">
        <v>4764</v>
      </c>
      <c r="E924" s="80">
        <v>67</v>
      </c>
      <c r="F924" s="80">
        <v>4697</v>
      </c>
      <c r="G924" s="80">
        <v>134</v>
      </c>
      <c r="H924" s="80">
        <v>4831</v>
      </c>
      <c r="I924" s="80">
        <v>2.7737499999999998E-2</v>
      </c>
      <c r="J924" s="80">
        <v>2.76974E-2</v>
      </c>
      <c r="L924" s="83">
        <v>1</v>
      </c>
      <c r="M924" s="83">
        <v>923</v>
      </c>
      <c r="N924" s="85">
        <v>3.9300700000000001E-5</v>
      </c>
      <c r="O924" s="83">
        <v>923</v>
      </c>
      <c r="P924" s="85">
        <v>7.8601400000000003E-5</v>
      </c>
      <c r="Q924" s="83">
        <v>923</v>
      </c>
      <c r="R924" s="85">
        <v>8.5158600000000007E-8</v>
      </c>
      <c r="S924" s="85">
        <v>8.4791999999999996E-8</v>
      </c>
    </row>
    <row r="925" spans="2:19" x14ac:dyDescent="0.2">
      <c r="B925" s="33"/>
      <c r="C925" s="80">
        <v>0.83089999999999997</v>
      </c>
      <c r="D925" s="80">
        <v>4766</v>
      </c>
      <c r="E925" s="80">
        <v>67</v>
      </c>
      <c r="F925" s="80">
        <v>4699</v>
      </c>
      <c r="G925" s="80">
        <v>134</v>
      </c>
      <c r="H925" s="80">
        <v>4833</v>
      </c>
      <c r="I925" s="80">
        <v>2.77261E-2</v>
      </c>
      <c r="J925" s="80">
        <v>2.76974E-2</v>
      </c>
      <c r="L925" s="83">
        <v>1</v>
      </c>
      <c r="M925" s="83">
        <v>924</v>
      </c>
      <c r="N925" s="85">
        <v>3.9347400000000002E-5</v>
      </c>
      <c r="O925" s="83">
        <v>924</v>
      </c>
      <c r="P925" s="85">
        <v>7.8694800000000004E-5</v>
      </c>
      <c r="Q925" s="83">
        <v>924</v>
      </c>
      <c r="R925" s="85">
        <v>8.5167499999999998E-8</v>
      </c>
      <c r="S925" s="85">
        <v>8.4791999999999996E-8</v>
      </c>
    </row>
    <row r="926" spans="2:19" x14ac:dyDescent="0.2">
      <c r="B926" s="33"/>
      <c r="C926" s="80">
        <v>0.83079999999999998</v>
      </c>
      <c r="D926" s="80">
        <v>4767</v>
      </c>
      <c r="E926" s="80">
        <v>67</v>
      </c>
      <c r="F926" s="80">
        <v>4700</v>
      </c>
      <c r="G926" s="80">
        <v>134</v>
      </c>
      <c r="H926" s="80">
        <v>4834</v>
      </c>
      <c r="I926" s="80">
        <v>2.77203E-2</v>
      </c>
      <c r="J926" s="80">
        <v>2.76974E-2</v>
      </c>
      <c r="L926" s="83">
        <v>1</v>
      </c>
      <c r="M926" s="83">
        <v>925</v>
      </c>
      <c r="N926" s="85">
        <v>3.9394200000000003E-5</v>
      </c>
      <c r="O926" s="83">
        <v>925</v>
      </c>
      <c r="P926" s="85">
        <v>7.8788400000000006E-5</v>
      </c>
      <c r="Q926" s="83">
        <v>925</v>
      </c>
      <c r="R926" s="85">
        <v>8.5176600000000001E-8</v>
      </c>
      <c r="S926" s="85">
        <v>8.4791999999999996E-8</v>
      </c>
    </row>
    <row r="927" spans="2:19" x14ac:dyDescent="0.2">
      <c r="B927" s="33"/>
      <c r="C927" s="80">
        <v>0.83050000000000002</v>
      </c>
      <c r="D927" s="80">
        <v>4768</v>
      </c>
      <c r="E927" s="80">
        <v>67</v>
      </c>
      <c r="F927" s="80">
        <v>4701</v>
      </c>
      <c r="G927" s="80">
        <v>134</v>
      </c>
      <c r="H927" s="80">
        <v>4835</v>
      </c>
      <c r="I927" s="80">
        <v>2.7714599999999999E-2</v>
      </c>
      <c r="J927" s="80">
        <v>2.76974E-2</v>
      </c>
      <c r="L927" s="83">
        <v>1</v>
      </c>
      <c r="M927" s="83">
        <v>926</v>
      </c>
      <c r="N927" s="85">
        <v>3.9441099999999997E-5</v>
      </c>
      <c r="O927" s="83">
        <v>926</v>
      </c>
      <c r="P927" s="85">
        <v>7.8882100000000002E-5</v>
      </c>
      <c r="Q927" s="83">
        <v>926</v>
      </c>
      <c r="R927" s="85">
        <v>8.51859E-8</v>
      </c>
      <c r="S927" s="85">
        <v>8.4791999999999996E-8</v>
      </c>
    </row>
    <row r="928" spans="2:19" x14ac:dyDescent="0.2">
      <c r="B928" s="33"/>
      <c r="C928" s="80">
        <v>0.83</v>
      </c>
      <c r="D928" s="80">
        <v>4769</v>
      </c>
      <c r="E928" s="80">
        <v>67</v>
      </c>
      <c r="F928" s="80">
        <v>4702</v>
      </c>
      <c r="G928" s="80">
        <v>134</v>
      </c>
      <c r="H928" s="80">
        <v>4836</v>
      </c>
      <c r="I928" s="80">
        <v>2.7708900000000002E-2</v>
      </c>
      <c r="J928" s="80">
        <v>2.76974E-2</v>
      </c>
      <c r="L928" s="83">
        <v>1</v>
      </c>
      <c r="M928" s="83">
        <v>927</v>
      </c>
      <c r="N928" s="85">
        <v>3.9488099999999999E-5</v>
      </c>
      <c r="O928" s="83">
        <v>927</v>
      </c>
      <c r="P928" s="85">
        <v>7.8976100000000004E-5</v>
      </c>
      <c r="Q928" s="83">
        <v>927</v>
      </c>
      <c r="R928" s="85">
        <v>8.5195399999999998E-8</v>
      </c>
      <c r="S928" s="85">
        <v>8.4791999999999996E-8</v>
      </c>
    </row>
    <row r="929" spans="2:19" x14ac:dyDescent="0.2">
      <c r="B929" s="33"/>
      <c r="C929" s="80">
        <v>0.82969999999999999</v>
      </c>
      <c r="D929" s="80">
        <v>4770</v>
      </c>
      <c r="E929" s="80">
        <v>67</v>
      </c>
      <c r="F929" s="80">
        <v>4703</v>
      </c>
      <c r="G929" s="80">
        <v>134</v>
      </c>
      <c r="H929" s="80">
        <v>4837</v>
      </c>
      <c r="I929" s="80">
        <v>2.7703100000000001E-2</v>
      </c>
      <c r="J929" s="80">
        <v>2.76974E-2</v>
      </c>
      <c r="L929" s="83">
        <v>1</v>
      </c>
      <c r="M929" s="83">
        <v>928</v>
      </c>
      <c r="N929" s="85">
        <v>3.9535200000000001E-5</v>
      </c>
      <c r="O929" s="83">
        <v>928</v>
      </c>
      <c r="P929" s="85">
        <v>7.9070299999999994E-5</v>
      </c>
      <c r="Q929" s="83">
        <v>928</v>
      </c>
      <c r="R929" s="85">
        <v>8.5205100000000006E-8</v>
      </c>
      <c r="S929" s="85">
        <v>8.4791999999999996E-8</v>
      </c>
    </row>
    <row r="930" spans="2:19" x14ac:dyDescent="0.2">
      <c r="B930" s="33"/>
      <c r="C930" s="80">
        <v>0.82950000000000002</v>
      </c>
      <c r="D930" s="80">
        <v>4771</v>
      </c>
      <c r="E930" s="80">
        <v>67</v>
      </c>
      <c r="F930" s="80">
        <v>4704</v>
      </c>
      <c r="G930" s="80">
        <v>134</v>
      </c>
      <c r="H930" s="80">
        <v>4838</v>
      </c>
      <c r="I930" s="80">
        <v>2.76974E-2</v>
      </c>
      <c r="J930" s="80">
        <v>2.76974E-2</v>
      </c>
      <c r="L930" s="83">
        <v>1</v>
      </c>
      <c r="M930" s="83">
        <v>929</v>
      </c>
      <c r="N930" s="85">
        <v>3.9582400000000002E-5</v>
      </c>
      <c r="O930" s="83">
        <v>929</v>
      </c>
      <c r="P930" s="85">
        <v>7.9164699999999998E-5</v>
      </c>
      <c r="Q930" s="83">
        <v>929</v>
      </c>
      <c r="R930" s="85">
        <v>8.5214999999999999E-8</v>
      </c>
      <c r="S930" s="85">
        <v>8.4791999999999996E-8</v>
      </c>
    </row>
    <row r="931" spans="2:19" x14ac:dyDescent="0.2">
      <c r="B931" s="33"/>
      <c r="C931" s="80">
        <v>0.82940000000000003</v>
      </c>
      <c r="D931" s="80">
        <v>4772</v>
      </c>
      <c r="E931" s="80">
        <v>68</v>
      </c>
      <c r="F931" s="80">
        <v>4704</v>
      </c>
      <c r="G931" s="80">
        <v>136</v>
      </c>
      <c r="H931" s="80">
        <v>4840</v>
      </c>
      <c r="I931" s="80">
        <v>2.8099200000000001E-2</v>
      </c>
      <c r="J931" s="80">
        <v>2.8035500000000001E-2</v>
      </c>
      <c r="L931" s="83">
        <v>1</v>
      </c>
      <c r="M931" s="83">
        <v>930</v>
      </c>
      <c r="N931" s="85">
        <v>3.9629699999999998E-5</v>
      </c>
      <c r="O931" s="83">
        <v>930</v>
      </c>
      <c r="P931" s="85">
        <v>7.9259300000000002E-5</v>
      </c>
      <c r="Q931" s="83">
        <v>930</v>
      </c>
      <c r="R931" s="85">
        <v>8.5225100000000003E-8</v>
      </c>
      <c r="S931" s="85">
        <v>8.4791999999999996E-8</v>
      </c>
    </row>
    <row r="932" spans="2:19" x14ac:dyDescent="0.2">
      <c r="B932" s="33"/>
      <c r="C932" s="80">
        <v>0.82909999999999995</v>
      </c>
      <c r="D932" s="80">
        <v>4773</v>
      </c>
      <c r="E932" s="80">
        <v>68</v>
      </c>
      <c r="F932" s="80">
        <v>4705</v>
      </c>
      <c r="G932" s="80">
        <v>136</v>
      </c>
      <c r="H932" s="80">
        <v>4841</v>
      </c>
      <c r="I932" s="80">
        <v>2.8093400000000001E-2</v>
      </c>
      <c r="J932" s="80">
        <v>2.8035500000000001E-2</v>
      </c>
      <c r="L932" s="83">
        <v>1</v>
      </c>
      <c r="M932" s="83">
        <v>931</v>
      </c>
      <c r="N932" s="85">
        <v>3.96771E-5</v>
      </c>
      <c r="O932" s="83">
        <v>931</v>
      </c>
      <c r="P932" s="85">
        <v>7.93542E-5</v>
      </c>
      <c r="Q932" s="83">
        <v>931</v>
      </c>
      <c r="R932" s="85">
        <v>8.5235400000000004E-8</v>
      </c>
      <c r="S932" s="85">
        <v>8.4791999999999996E-8</v>
      </c>
    </row>
    <row r="933" spans="2:19" x14ac:dyDescent="0.2">
      <c r="B933" s="33"/>
      <c r="C933" s="80">
        <v>0.82809999999999995</v>
      </c>
      <c r="D933" s="80">
        <v>4775</v>
      </c>
      <c r="E933" s="80">
        <v>68</v>
      </c>
      <c r="F933" s="80">
        <v>4707</v>
      </c>
      <c r="G933" s="80">
        <v>136</v>
      </c>
      <c r="H933" s="80">
        <v>4843</v>
      </c>
      <c r="I933" s="80">
        <v>2.8081800000000001E-2</v>
      </c>
      <c r="J933" s="80">
        <v>2.8035500000000001E-2</v>
      </c>
      <c r="L933" s="83">
        <v>1</v>
      </c>
      <c r="M933" s="83">
        <v>932</v>
      </c>
      <c r="N933" s="85">
        <v>3.9724600000000002E-5</v>
      </c>
      <c r="O933" s="83">
        <v>932</v>
      </c>
      <c r="P933" s="85">
        <v>7.9449299999999998E-5</v>
      </c>
      <c r="Q933" s="83">
        <v>932</v>
      </c>
      <c r="R933" s="85">
        <v>8.5245999999999995E-8</v>
      </c>
      <c r="S933" s="85">
        <v>8.4791999999999996E-8</v>
      </c>
    </row>
    <row r="934" spans="2:19" x14ac:dyDescent="0.2">
      <c r="B934" s="33"/>
      <c r="C934" s="80">
        <v>0.82740000000000002</v>
      </c>
      <c r="D934" s="80">
        <v>4777</v>
      </c>
      <c r="E934" s="80">
        <v>68</v>
      </c>
      <c r="F934" s="80">
        <v>4709</v>
      </c>
      <c r="G934" s="80">
        <v>136</v>
      </c>
      <c r="H934" s="80">
        <v>4845</v>
      </c>
      <c r="I934" s="80">
        <v>2.80702E-2</v>
      </c>
      <c r="J934" s="80">
        <v>2.8035500000000001E-2</v>
      </c>
      <c r="L934" s="83">
        <v>1</v>
      </c>
      <c r="M934" s="83">
        <v>933</v>
      </c>
      <c r="N934" s="85">
        <v>3.9772299999999999E-5</v>
      </c>
      <c r="O934" s="83">
        <v>933</v>
      </c>
      <c r="P934" s="85">
        <v>7.9544599999999997E-5</v>
      </c>
      <c r="Q934" s="83">
        <v>933</v>
      </c>
      <c r="R934" s="85">
        <v>8.5256799999999996E-8</v>
      </c>
      <c r="S934" s="85">
        <v>8.4791999999999996E-8</v>
      </c>
    </row>
    <row r="935" spans="2:19" x14ac:dyDescent="0.2">
      <c r="B935" s="33"/>
      <c r="C935" s="80">
        <v>0.82720000000000005</v>
      </c>
      <c r="D935" s="80">
        <v>4778</v>
      </c>
      <c r="E935" s="80">
        <v>68</v>
      </c>
      <c r="F935" s="80">
        <v>4710</v>
      </c>
      <c r="G935" s="80">
        <v>136</v>
      </c>
      <c r="H935" s="80">
        <v>4846</v>
      </c>
      <c r="I935" s="80">
        <v>2.80644E-2</v>
      </c>
      <c r="J935" s="80">
        <v>2.8035500000000001E-2</v>
      </c>
      <c r="L935" s="83">
        <v>1</v>
      </c>
      <c r="M935" s="83">
        <v>934</v>
      </c>
      <c r="N935" s="85">
        <v>3.9820100000000002E-5</v>
      </c>
      <c r="O935" s="83">
        <v>934</v>
      </c>
      <c r="P935" s="85">
        <v>7.9640099999999997E-5</v>
      </c>
      <c r="Q935" s="83">
        <v>934</v>
      </c>
      <c r="R935" s="85">
        <v>8.5267799999999995E-8</v>
      </c>
      <c r="S935" s="85">
        <v>8.4791999999999996E-8</v>
      </c>
    </row>
    <row r="936" spans="2:19" x14ac:dyDescent="0.2">
      <c r="B936" s="33"/>
      <c r="C936" s="80">
        <v>0.8266</v>
      </c>
      <c r="D936" s="80">
        <v>4779</v>
      </c>
      <c r="E936" s="80">
        <v>68</v>
      </c>
      <c r="F936" s="80">
        <v>4711</v>
      </c>
      <c r="G936" s="80">
        <v>136</v>
      </c>
      <c r="H936" s="80">
        <v>4847</v>
      </c>
      <c r="I936" s="80">
        <v>2.80586E-2</v>
      </c>
      <c r="J936" s="80">
        <v>2.8035500000000001E-2</v>
      </c>
      <c r="L936" s="83">
        <v>1</v>
      </c>
      <c r="M936" s="83">
        <v>935</v>
      </c>
      <c r="N936" s="85">
        <v>3.9867999999999998E-5</v>
      </c>
      <c r="O936" s="83">
        <v>935</v>
      </c>
      <c r="P936" s="85">
        <v>7.9735900000000003E-5</v>
      </c>
      <c r="Q936" s="83">
        <v>935</v>
      </c>
      <c r="R936" s="85">
        <v>8.5279099999999998E-8</v>
      </c>
      <c r="S936" s="85">
        <v>8.4791999999999996E-8</v>
      </c>
    </row>
    <row r="937" spans="2:19" x14ac:dyDescent="0.2">
      <c r="B937" s="33"/>
      <c r="C937" s="80">
        <v>0.82650000000000001</v>
      </c>
      <c r="D937" s="80">
        <v>4780</v>
      </c>
      <c r="E937" s="80">
        <v>68</v>
      </c>
      <c r="F937" s="80">
        <v>4712</v>
      </c>
      <c r="G937" s="80">
        <v>136</v>
      </c>
      <c r="H937" s="80">
        <v>4848</v>
      </c>
      <c r="I937" s="80">
        <v>2.8052799999999999E-2</v>
      </c>
      <c r="J937" s="80">
        <v>2.8035500000000001E-2</v>
      </c>
      <c r="L937" s="83">
        <v>1</v>
      </c>
      <c r="M937" s="83">
        <v>936</v>
      </c>
      <c r="N937" s="85">
        <v>3.9916000000000002E-5</v>
      </c>
      <c r="O937" s="83">
        <v>936</v>
      </c>
      <c r="P937" s="85">
        <v>7.9832000000000004E-5</v>
      </c>
      <c r="Q937" s="83">
        <v>936</v>
      </c>
      <c r="R937" s="85">
        <v>8.5290500000000005E-8</v>
      </c>
      <c r="S937" s="85">
        <v>8.4791999999999996E-8</v>
      </c>
    </row>
    <row r="938" spans="2:19" x14ac:dyDescent="0.2">
      <c r="B938" s="33"/>
      <c r="C938" s="80">
        <v>0.82640000000000002</v>
      </c>
      <c r="D938" s="80">
        <v>4781</v>
      </c>
      <c r="E938" s="80">
        <v>68</v>
      </c>
      <c r="F938" s="80">
        <v>4713</v>
      </c>
      <c r="G938" s="80">
        <v>136</v>
      </c>
      <c r="H938" s="80">
        <v>4849</v>
      </c>
      <c r="I938" s="80">
        <v>2.8046999999999999E-2</v>
      </c>
      <c r="J938" s="80">
        <v>2.8035500000000001E-2</v>
      </c>
      <c r="L938" s="83">
        <v>1</v>
      </c>
      <c r="M938" s="83">
        <v>937</v>
      </c>
      <c r="N938" s="85">
        <v>3.9964099999999999E-5</v>
      </c>
      <c r="O938" s="83">
        <v>937</v>
      </c>
      <c r="P938" s="85">
        <v>7.9928199999999998E-5</v>
      </c>
      <c r="Q938" s="83">
        <v>937</v>
      </c>
      <c r="R938" s="85">
        <v>8.5302299999999995E-8</v>
      </c>
      <c r="S938" s="85">
        <v>8.4791999999999996E-8</v>
      </c>
    </row>
    <row r="939" spans="2:19" x14ac:dyDescent="0.2">
      <c r="B939" s="33"/>
      <c r="C939" s="80">
        <v>0.82589999999999997</v>
      </c>
      <c r="D939" s="80">
        <v>4782</v>
      </c>
      <c r="E939" s="80">
        <v>68</v>
      </c>
      <c r="F939" s="80">
        <v>4714</v>
      </c>
      <c r="G939" s="80">
        <v>136</v>
      </c>
      <c r="H939" s="80">
        <v>4850</v>
      </c>
      <c r="I939" s="80">
        <v>2.8041199999999999E-2</v>
      </c>
      <c r="J939" s="80">
        <v>2.8035500000000001E-2</v>
      </c>
      <c r="L939" s="83">
        <v>1</v>
      </c>
      <c r="M939" s="83">
        <v>938</v>
      </c>
      <c r="N939" s="85">
        <v>4.0012400000000003E-5</v>
      </c>
      <c r="O939" s="83">
        <v>938</v>
      </c>
      <c r="P939" s="85">
        <v>8.0024800000000007E-5</v>
      </c>
      <c r="Q939" s="83">
        <v>938</v>
      </c>
      <c r="R939" s="85">
        <v>8.5314299999999995E-8</v>
      </c>
      <c r="S939" s="85">
        <v>8.4791999999999996E-8</v>
      </c>
    </row>
    <row r="940" spans="2:19" x14ac:dyDescent="0.2">
      <c r="B940" s="33"/>
      <c r="C940" s="80">
        <v>0.8256</v>
      </c>
      <c r="D940" s="80">
        <v>4783</v>
      </c>
      <c r="E940" s="80">
        <v>68</v>
      </c>
      <c r="F940" s="80">
        <v>4715</v>
      </c>
      <c r="G940" s="80">
        <v>136</v>
      </c>
      <c r="H940" s="80">
        <v>4851</v>
      </c>
      <c r="I940" s="80">
        <v>2.8035500000000001E-2</v>
      </c>
      <c r="J940" s="80">
        <v>2.8035500000000001E-2</v>
      </c>
      <c r="L940" s="83">
        <v>1</v>
      </c>
      <c r="M940" s="83">
        <v>939</v>
      </c>
      <c r="N940" s="85">
        <v>4.0060800000000001E-5</v>
      </c>
      <c r="O940" s="83">
        <v>939</v>
      </c>
      <c r="P940" s="85">
        <v>8.0121600000000002E-5</v>
      </c>
      <c r="Q940" s="83">
        <v>939</v>
      </c>
      <c r="R940" s="85">
        <v>8.5326500000000006E-8</v>
      </c>
      <c r="S940" s="85">
        <v>8.4791999999999996E-8</v>
      </c>
    </row>
    <row r="941" spans="2:19" x14ac:dyDescent="0.2">
      <c r="B941" s="33"/>
      <c r="C941" s="80">
        <v>0.82520000000000004</v>
      </c>
      <c r="D941" s="80">
        <v>4783</v>
      </c>
      <c r="E941" s="80">
        <v>69</v>
      </c>
      <c r="F941" s="80">
        <v>4714</v>
      </c>
      <c r="G941" s="80">
        <v>138</v>
      </c>
      <c r="H941" s="80">
        <v>4852</v>
      </c>
      <c r="I941" s="80">
        <v>2.8441899999999999E-2</v>
      </c>
      <c r="J941" s="80">
        <v>2.8441899999999999E-2</v>
      </c>
      <c r="L941" s="83">
        <v>1</v>
      </c>
      <c r="M941" s="83">
        <v>940</v>
      </c>
      <c r="N941" s="85">
        <v>4.0109299999999999E-5</v>
      </c>
      <c r="O941" s="83">
        <v>940</v>
      </c>
      <c r="P941" s="85">
        <v>8.0218700000000005E-5</v>
      </c>
      <c r="Q941" s="83">
        <v>940</v>
      </c>
      <c r="R941" s="85">
        <v>8.5338999999999994E-8</v>
      </c>
      <c r="S941" s="85">
        <v>8.4791999999999996E-8</v>
      </c>
    </row>
    <row r="942" spans="2:19" x14ac:dyDescent="0.2">
      <c r="B942" s="33"/>
      <c r="C942" s="80">
        <v>0.82509999999999994</v>
      </c>
      <c r="D942" s="80">
        <v>4783</v>
      </c>
      <c r="E942" s="80">
        <v>70</v>
      </c>
      <c r="F942" s="80">
        <v>4713</v>
      </c>
      <c r="G942" s="80">
        <v>140</v>
      </c>
      <c r="H942" s="80">
        <v>4853</v>
      </c>
      <c r="I942" s="80">
        <v>2.8848100000000002E-2</v>
      </c>
      <c r="J942" s="80">
        <v>2.8753299999999999E-2</v>
      </c>
      <c r="L942" s="83">
        <v>1</v>
      </c>
      <c r="M942" s="83">
        <v>941</v>
      </c>
      <c r="N942" s="85">
        <v>4.0157999999999997E-5</v>
      </c>
      <c r="O942" s="83">
        <v>941</v>
      </c>
      <c r="P942" s="85">
        <v>8.0315999999999995E-5</v>
      </c>
      <c r="Q942" s="83">
        <v>941</v>
      </c>
      <c r="R942" s="85">
        <v>8.5351799999999998E-8</v>
      </c>
      <c r="S942" s="85">
        <v>8.4791999999999996E-8</v>
      </c>
    </row>
    <row r="943" spans="2:19" x14ac:dyDescent="0.2">
      <c r="B943" s="33"/>
      <c r="C943" s="80">
        <v>0.82499999999999996</v>
      </c>
      <c r="D943" s="80">
        <v>4784</v>
      </c>
      <c r="E943" s="80">
        <v>70</v>
      </c>
      <c r="F943" s="80">
        <v>4714</v>
      </c>
      <c r="G943" s="80">
        <v>140</v>
      </c>
      <c r="H943" s="80">
        <v>4854</v>
      </c>
      <c r="I943" s="80">
        <v>2.8842199999999998E-2</v>
      </c>
      <c r="J943" s="80">
        <v>2.8753299999999999E-2</v>
      </c>
      <c r="L943" s="83">
        <v>1</v>
      </c>
      <c r="M943" s="83">
        <v>942</v>
      </c>
      <c r="N943" s="85">
        <v>4.0206800000000003E-5</v>
      </c>
      <c r="O943" s="83">
        <v>942</v>
      </c>
      <c r="P943" s="85">
        <v>8.0413600000000005E-5</v>
      </c>
      <c r="Q943" s="83">
        <v>942</v>
      </c>
      <c r="R943" s="85">
        <v>8.53648E-8</v>
      </c>
      <c r="S943" s="85">
        <v>8.4791999999999996E-8</v>
      </c>
    </row>
    <row r="944" spans="2:19" x14ac:dyDescent="0.2">
      <c r="B944" s="33"/>
      <c r="C944" s="80">
        <v>0.82479999999999998</v>
      </c>
      <c r="D944" s="80">
        <v>4785</v>
      </c>
      <c r="E944" s="80">
        <v>70</v>
      </c>
      <c r="F944" s="80">
        <v>4715</v>
      </c>
      <c r="G944" s="80">
        <v>140</v>
      </c>
      <c r="H944" s="80">
        <v>4855</v>
      </c>
      <c r="I944" s="80">
        <v>2.8836299999999999E-2</v>
      </c>
      <c r="J944" s="80">
        <v>2.8753299999999999E-2</v>
      </c>
      <c r="L944" s="83">
        <v>1</v>
      </c>
      <c r="M944" s="83">
        <v>943</v>
      </c>
      <c r="N944" s="85">
        <v>4.0255800000000002E-5</v>
      </c>
      <c r="O944" s="83">
        <v>943</v>
      </c>
      <c r="P944" s="85">
        <v>8.0511600000000003E-5</v>
      </c>
      <c r="Q944" s="83">
        <v>943</v>
      </c>
      <c r="R944" s="85">
        <v>8.5378100000000004E-8</v>
      </c>
      <c r="S944" s="85">
        <v>8.4791999999999996E-8</v>
      </c>
    </row>
    <row r="945" spans="2:19" x14ac:dyDescent="0.2">
      <c r="B945" s="33"/>
      <c r="C945" s="80">
        <v>0.82389999999999997</v>
      </c>
      <c r="D945" s="80">
        <v>4786</v>
      </c>
      <c r="E945" s="80">
        <v>70</v>
      </c>
      <c r="F945" s="80">
        <v>4716</v>
      </c>
      <c r="G945" s="80">
        <v>140</v>
      </c>
      <c r="H945" s="80">
        <v>4856</v>
      </c>
      <c r="I945" s="80">
        <v>2.88303E-2</v>
      </c>
      <c r="J945" s="80">
        <v>2.8753299999999999E-2</v>
      </c>
      <c r="L945" s="83">
        <v>1</v>
      </c>
      <c r="M945" s="83">
        <v>944</v>
      </c>
      <c r="N945" s="85">
        <v>4.0304900000000001E-5</v>
      </c>
      <c r="O945" s="83">
        <v>944</v>
      </c>
      <c r="P945" s="85">
        <v>8.0609800000000002E-5</v>
      </c>
      <c r="Q945" s="83">
        <v>944</v>
      </c>
      <c r="R945" s="85">
        <v>8.5391699999999998E-8</v>
      </c>
      <c r="S945" s="85">
        <v>8.4791999999999996E-8</v>
      </c>
    </row>
    <row r="946" spans="2:19" x14ac:dyDescent="0.2">
      <c r="B946" s="33"/>
      <c r="C946" s="80">
        <v>0.82369999999999999</v>
      </c>
      <c r="D946" s="80">
        <v>4787</v>
      </c>
      <c r="E946" s="80">
        <v>70</v>
      </c>
      <c r="F946" s="80">
        <v>4717</v>
      </c>
      <c r="G946" s="80">
        <v>140</v>
      </c>
      <c r="H946" s="80">
        <v>4857</v>
      </c>
      <c r="I946" s="80">
        <v>2.88244E-2</v>
      </c>
      <c r="J946" s="80">
        <v>2.8753299999999999E-2</v>
      </c>
      <c r="L946" s="83">
        <v>1</v>
      </c>
      <c r="M946" s="83">
        <v>945</v>
      </c>
      <c r="N946" s="85">
        <v>4.03541E-5</v>
      </c>
      <c r="O946" s="83">
        <v>945</v>
      </c>
      <c r="P946" s="85">
        <v>8.0708299999999994E-5</v>
      </c>
      <c r="Q946" s="83">
        <v>945</v>
      </c>
      <c r="R946" s="85">
        <v>8.5405599999999995E-8</v>
      </c>
      <c r="S946" s="85">
        <v>8.4791999999999996E-8</v>
      </c>
    </row>
    <row r="947" spans="2:19" x14ac:dyDescent="0.2">
      <c r="B947" s="33"/>
      <c r="C947" s="80">
        <v>0.82340000000000002</v>
      </c>
      <c r="D947" s="80">
        <v>4789</v>
      </c>
      <c r="E947" s="80">
        <v>70</v>
      </c>
      <c r="F947" s="80">
        <v>4719</v>
      </c>
      <c r="G947" s="80">
        <v>140</v>
      </c>
      <c r="H947" s="80">
        <v>4859</v>
      </c>
      <c r="I947" s="80">
        <v>2.8812500000000001E-2</v>
      </c>
      <c r="J947" s="80">
        <v>2.8753299999999999E-2</v>
      </c>
      <c r="L947" s="83">
        <v>1</v>
      </c>
      <c r="M947" s="83">
        <v>946</v>
      </c>
      <c r="N947" s="85">
        <v>4.04035E-5</v>
      </c>
      <c r="O947" s="83">
        <v>946</v>
      </c>
      <c r="P947" s="85">
        <v>8.0807099999999994E-5</v>
      </c>
      <c r="Q947" s="83">
        <v>946</v>
      </c>
      <c r="R947" s="85">
        <v>8.5419700000000004E-8</v>
      </c>
      <c r="S947" s="85">
        <v>8.4791999999999996E-8</v>
      </c>
    </row>
    <row r="948" spans="2:19" x14ac:dyDescent="0.2">
      <c r="B948" s="33"/>
      <c r="C948" s="80">
        <v>0.82299999999999995</v>
      </c>
      <c r="D948" s="80">
        <v>4791</v>
      </c>
      <c r="E948" s="80">
        <v>70</v>
      </c>
      <c r="F948" s="80">
        <v>4721</v>
      </c>
      <c r="G948" s="80">
        <v>140</v>
      </c>
      <c r="H948" s="80">
        <v>4861</v>
      </c>
      <c r="I948" s="80">
        <v>2.8800699999999999E-2</v>
      </c>
      <c r="J948" s="80">
        <v>2.8753299999999999E-2</v>
      </c>
      <c r="L948" s="83">
        <v>1</v>
      </c>
      <c r="M948" s="83">
        <v>947</v>
      </c>
      <c r="N948" s="85">
        <v>4.0453100000000001E-5</v>
      </c>
      <c r="O948" s="83">
        <v>947</v>
      </c>
      <c r="P948" s="85">
        <v>8.0906200000000001E-5</v>
      </c>
      <c r="Q948" s="83">
        <v>947</v>
      </c>
      <c r="R948" s="85">
        <v>8.5434199999999994E-8</v>
      </c>
      <c r="S948" s="85">
        <v>8.4791999999999996E-8</v>
      </c>
    </row>
    <row r="949" spans="2:19" x14ac:dyDescent="0.2">
      <c r="B949" s="33"/>
      <c r="C949" s="80">
        <v>0.82279999999999998</v>
      </c>
      <c r="D949" s="80">
        <v>4792</v>
      </c>
      <c r="E949" s="80">
        <v>70</v>
      </c>
      <c r="F949" s="80">
        <v>4722</v>
      </c>
      <c r="G949" s="80">
        <v>140</v>
      </c>
      <c r="H949" s="80">
        <v>4862</v>
      </c>
      <c r="I949" s="80">
        <v>2.8794699999999999E-2</v>
      </c>
      <c r="J949" s="80">
        <v>2.8753299999999999E-2</v>
      </c>
      <c r="L949" s="83">
        <v>1</v>
      </c>
      <c r="M949" s="83">
        <v>948</v>
      </c>
      <c r="N949" s="85">
        <v>4.0502800000000001E-5</v>
      </c>
      <c r="O949" s="83">
        <v>948</v>
      </c>
      <c r="P949" s="85">
        <v>8.1005600000000002E-5</v>
      </c>
      <c r="Q949" s="83">
        <v>948</v>
      </c>
      <c r="R949" s="85">
        <v>8.5448899999999994E-8</v>
      </c>
      <c r="S949" s="85">
        <v>8.4791999999999996E-8</v>
      </c>
    </row>
    <row r="950" spans="2:19" x14ac:dyDescent="0.2">
      <c r="B950" s="33"/>
      <c r="C950" s="80">
        <v>0.82250000000000001</v>
      </c>
      <c r="D950" s="80">
        <v>4793</v>
      </c>
      <c r="E950" s="80">
        <v>70</v>
      </c>
      <c r="F950" s="80">
        <v>4723</v>
      </c>
      <c r="G950" s="80">
        <v>140</v>
      </c>
      <c r="H950" s="80">
        <v>4863</v>
      </c>
      <c r="I950" s="80">
        <v>2.87888E-2</v>
      </c>
      <c r="J950" s="80">
        <v>2.8753299999999999E-2</v>
      </c>
      <c r="L950" s="83">
        <v>1</v>
      </c>
      <c r="M950" s="83">
        <v>949</v>
      </c>
      <c r="N950" s="85">
        <v>4.0552700000000002E-5</v>
      </c>
      <c r="O950" s="83">
        <v>949</v>
      </c>
      <c r="P950" s="85">
        <v>8.1105299999999997E-5</v>
      </c>
      <c r="Q950" s="83">
        <v>949</v>
      </c>
      <c r="R950" s="85">
        <v>8.5464000000000003E-8</v>
      </c>
      <c r="S950" s="85">
        <v>8.4791999999999996E-8</v>
      </c>
    </row>
    <row r="951" spans="2:19" x14ac:dyDescent="0.2">
      <c r="B951" s="33"/>
      <c r="C951" s="80">
        <v>0.82210000000000005</v>
      </c>
      <c r="D951" s="80">
        <v>4794</v>
      </c>
      <c r="E951" s="80">
        <v>70</v>
      </c>
      <c r="F951" s="80">
        <v>4724</v>
      </c>
      <c r="G951" s="80">
        <v>140</v>
      </c>
      <c r="H951" s="80">
        <v>4864</v>
      </c>
      <c r="I951" s="80">
        <v>2.87829E-2</v>
      </c>
      <c r="J951" s="80">
        <v>2.8753299999999999E-2</v>
      </c>
      <c r="L951" s="83">
        <v>1</v>
      </c>
      <c r="M951" s="83">
        <v>950</v>
      </c>
      <c r="N951" s="85">
        <v>4.0602699999999997E-5</v>
      </c>
      <c r="O951" s="83">
        <v>950</v>
      </c>
      <c r="P951" s="85">
        <v>8.1205399999999993E-5</v>
      </c>
      <c r="Q951" s="83">
        <v>950</v>
      </c>
      <c r="R951" s="85">
        <v>8.5479299999999997E-8</v>
      </c>
      <c r="S951" s="85">
        <v>8.4791999999999996E-8</v>
      </c>
    </row>
    <row r="952" spans="2:19" x14ac:dyDescent="0.2">
      <c r="B952" s="33"/>
      <c r="C952" s="80">
        <v>0.82169999999999999</v>
      </c>
      <c r="D952" s="80">
        <v>4795</v>
      </c>
      <c r="E952" s="80">
        <v>70</v>
      </c>
      <c r="F952" s="80">
        <v>4725</v>
      </c>
      <c r="G952" s="80">
        <v>140</v>
      </c>
      <c r="H952" s="80">
        <v>4865</v>
      </c>
      <c r="I952" s="80">
        <v>2.8777E-2</v>
      </c>
      <c r="J952" s="80">
        <v>2.8753299999999999E-2</v>
      </c>
      <c r="L952" s="83">
        <v>1</v>
      </c>
      <c r="M952" s="83">
        <v>951</v>
      </c>
      <c r="N952" s="85">
        <v>4.0652899999999998E-5</v>
      </c>
      <c r="O952" s="83">
        <v>951</v>
      </c>
      <c r="P952" s="85">
        <v>8.1305799999999997E-5</v>
      </c>
      <c r="Q952" s="83">
        <v>951</v>
      </c>
      <c r="R952" s="85">
        <v>8.5494999999999999E-8</v>
      </c>
      <c r="S952" s="85">
        <v>8.4791999999999996E-8</v>
      </c>
    </row>
    <row r="953" spans="2:19" x14ac:dyDescent="0.2">
      <c r="B953" s="33"/>
      <c r="C953" s="80">
        <v>0.82120000000000004</v>
      </c>
      <c r="D953" s="80">
        <v>4796</v>
      </c>
      <c r="E953" s="80">
        <v>70</v>
      </c>
      <c r="F953" s="80">
        <v>4726</v>
      </c>
      <c r="G953" s="80">
        <v>140</v>
      </c>
      <c r="H953" s="80">
        <v>4866</v>
      </c>
      <c r="I953" s="80">
        <v>2.8771100000000001E-2</v>
      </c>
      <c r="J953" s="80">
        <v>2.8753299999999999E-2</v>
      </c>
      <c r="L953" s="83">
        <v>1</v>
      </c>
      <c r="M953" s="83">
        <v>952</v>
      </c>
      <c r="N953" s="85">
        <v>4.07033E-5</v>
      </c>
      <c r="O953" s="83">
        <v>952</v>
      </c>
      <c r="P953" s="85">
        <v>8.1406499999999994E-5</v>
      </c>
      <c r="Q953" s="83">
        <v>952</v>
      </c>
      <c r="R953" s="85">
        <v>8.5511000000000004E-8</v>
      </c>
      <c r="S953" s="85">
        <v>8.4791999999999996E-8</v>
      </c>
    </row>
    <row r="954" spans="2:19" x14ac:dyDescent="0.2">
      <c r="B954" s="33"/>
      <c r="C954" s="80">
        <v>0.82079999999999997</v>
      </c>
      <c r="D954" s="80">
        <v>4797</v>
      </c>
      <c r="E954" s="80">
        <v>70</v>
      </c>
      <c r="F954" s="80">
        <v>4727</v>
      </c>
      <c r="G954" s="80">
        <v>140</v>
      </c>
      <c r="H954" s="80">
        <v>4867</v>
      </c>
      <c r="I954" s="80">
        <v>2.8765200000000001E-2</v>
      </c>
      <c r="J954" s="80">
        <v>2.8753299999999999E-2</v>
      </c>
      <c r="L954" s="83">
        <v>1</v>
      </c>
      <c r="M954" s="83">
        <v>953</v>
      </c>
      <c r="N954" s="85">
        <v>4.0753800000000003E-5</v>
      </c>
      <c r="O954" s="83">
        <v>953</v>
      </c>
      <c r="P954" s="85">
        <v>8.1507600000000005E-5</v>
      </c>
      <c r="Q954" s="83">
        <v>953</v>
      </c>
      <c r="R954" s="85">
        <v>8.5527400000000004E-8</v>
      </c>
      <c r="S954" s="85">
        <v>8.4791999999999996E-8</v>
      </c>
    </row>
    <row r="955" spans="2:19" x14ac:dyDescent="0.2">
      <c r="B955" s="33"/>
      <c r="C955" s="80">
        <v>0.8206</v>
      </c>
      <c r="D955" s="80">
        <v>4798</v>
      </c>
      <c r="E955" s="80">
        <v>70</v>
      </c>
      <c r="F955" s="80">
        <v>4728</v>
      </c>
      <c r="G955" s="80">
        <v>140</v>
      </c>
      <c r="H955" s="80">
        <v>4868</v>
      </c>
      <c r="I955" s="80">
        <v>2.8759199999999999E-2</v>
      </c>
      <c r="J955" s="80">
        <v>2.8753299999999999E-2</v>
      </c>
      <c r="L955" s="83">
        <v>1</v>
      </c>
      <c r="M955" s="83">
        <v>954</v>
      </c>
      <c r="N955" s="85">
        <v>4.0804499999999999E-5</v>
      </c>
      <c r="O955" s="83">
        <v>954</v>
      </c>
      <c r="P955" s="85">
        <v>8.1608999999999997E-5</v>
      </c>
      <c r="Q955" s="83">
        <v>954</v>
      </c>
      <c r="R955" s="85">
        <v>8.5544099999999994E-8</v>
      </c>
      <c r="S955" s="85">
        <v>8.4791999999999996E-8</v>
      </c>
    </row>
    <row r="956" spans="2:19" x14ac:dyDescent="0.2">
      <c r="B956" s="33"/>
      <c r="C956" s="80">
        <v>0.82030000000000003</v>
      </c>
      <c r="D956" s="80">
        <v>4799</v>
      </c>
      <c r="E956" s="80">
        <v>70</v>
      </c>
      <c r="F956" s="80">
        <v>4729</v>
      </c>
      <c r="G956" s="80">
        <v>140</v>
      </c>
      <c r="H956" s="80">
        <v>4869</v>
      </c>
      <c r="I956" s="80">
        <v>2.8753299999999999E-2</v>
      </c>
      <c r="J956" s="80">
        <v>2.8753299999999999E-2</v>
      </c>
      <c r="L956" s="83">
        <v>1</v>
      </c>
      <c r="M956" s="83">
        <v>955</v>
      </c>
      <c r="N956" s="85">
        <v>4.0855400000000002E-5</v>
      </c>
      <c r="O956" s="83">
        <v>955</v>
      </c>
      <c r="P956" s="85">
        <v>8.1710800000000004E-5</v>
      </c>
      <c r="Q956" s="83">
        <v>955</v>
      </c>
      <c r="R956" s="85">
        <v>8.55611E-8</v>
      </c>
      <c r="S956" s="85">
        <v>8.4791999999999996E-8</v>
      </c>
    </row>
    <row r="957" spans="2:19" x14ac:dyDescent="0.2">
      <c r="B957" s="33"/>
      <c r="C957" s="80">
        <v>0.81950000000000001</v>
      </c>
      <c r="D957" s="80">
        <v>4802</v>
      </c>
      <c r="E957" s="80">
        <v>71</v>
      </c>
      <c r="F957" s="80">
        <v>4731</v>
      </c>
      <c r="G957" s="80">
        <v>142</v>
      </c>
      <c r="H957" s="80">
        <v>4873</v>
      </c>
      <c r="I957" s="80">
        <v>2.9140200000000002E-2</v>
      </c>
      <c r="J957" s="80">
        <v>2.91282E-2</v>
      </c>
      <c r="L957" s="83">
        <v>1</v>
      </c>
      <c r="M957" s="83">
        <v>956</v>
      </c>
      <c r="N957" s="85">
        <v>4.0906499999999999E-5</v>
      </c>
      <c r="O957" s="83">
        <v>956</v>
      </c>
      <c r="P957" s="85">
        <v>8.1812999999999997E-5</v>
      </c>
      <c r="Q957" s="83">
        <v>956</v>
      </c>
      <c r="R957" s="85">
        <v>8.5578399999999996E-8</v>
      </c>
      <c r="S957" s="85">
        <v>8.4791999999999996E-8</v>
      </c>
    </row>
    <row r="958" spans="2:19" x14ac:dyDescent="0.2">
      <c r="B958" s="33"/>
      <c r="C958" s="80">
        <v>0.81920000000000004</v>
      </c>
      <c r="D958" s="80">
        <v>4803</v>
      </c>
      <c r="E958" s="80">
        <v>71</v>
      </c>
      <c r="F958" s="80">
        <v>4732</v>
      </c>
      <c r="G958" s="80">
        <v>142</v>
      </c>
      <c r="H958" s="80">
        <v>4874</v>
      </c>
      <c r="I958" s="80">
        <v>2.9134199999999999E-2</v>
      </c>
      <c r="J958" s="80">
        <v>2.91282E-2</v>
      </c>
      <c r="L958" s="83">
        <v>1</v>
      </c>
      <c r="M958" s="83">
        <v>957</v>
      </c>
      <c r="N958" s="85">
        <v>4.0957800000000003E-5</v>
      </c>
      <c r="O958" s="83">
        <v>957</v>
      </c>
      <c r="P958" s="85">
        <v>8.1915499999999999E-5</v>
      </c>
      <c r="Q958" s="83">
        <v>957</v>
      </c>
      <c r="R958" s="85">
        <v>8.55961E-8</v>
      </c>
      <c r="S958" s="85">
        <v>8.4791999999999996E-8</v>
      </c>
    </row>
    <row r="959" spans="2:19" x14ac:dyDescent="0.2">
      <c r="B959" s="33"/>
      <c r="C959" s="80">
        <v>0.81850000000000001</v>
      </c>
      <c r="D959" s="80">
        <v>4804</v>
      </c>
      <c r="E959" s="80">
        <v>71</v>
      </c>
      <c r="F959" s="80">
        <v>4733</v>
      </c>
      <c r="G959" s="80">
        <v>142</v>
      </c>
      <c r="H959" s="80">
        <v>4875</v>
      </c>
      <c r="I959" s="80">
        <v>2.91282E-2</v>
      </c>
      <c r="J959" s="80">
        <v>2.91282E-2</v>
      </c>
      <c r="L959" s="83">
        <v>1</v>
      </c>
      <c r="M959" s="83">
        <v>958</v>
      </c>
      <c r="N959" s="85">
        <v>4.10092E-5</v>
      </c>
      <c r="O959" s="83">
        <v>958</v>
      </c>
      <c r="P959" s="85">
        <v>8.2018400000000001E-5</v>
      </c>
      <c r="Q959" s="83">
        <v>958</v>
      </c>
      <c r="R959" s="85">
        <v>8.5614199999999999E-8</v>
      </c>
      <c r="S959" s="85">
        <v>8.4791999999999996E-8</v>
      </c>
    </row>
    <row r="960" spans="2:19" x14ac:dyDescent="0.2">
      <c r="B960" s="33"/>
      <c r="C960" s="80">
        <v>0.81840000000000002</v>
      </c>
      <c r="D960" s="80">
        <v>4804</v>
      </c>
      <c r="E960" s="80">
        <v>72</v>
      </c>
      <c r="F960" s="80">
        <v>4732</v>
      </c>
      <c r="G960" s="80">
        <v>144</v>
      </c>
      <c r="H960" s="80">
        <v>4876</v>
      </c>
      <c r="I960" s="80">
        <v>2.95324E-2</v>
      </c>
      <c r="J960" s="80">
        <v>2.95324E-2</v>
      </c>
      <c r="L960" s="83">
        <v>1</v>
      </c>
      <c r="M960" s="83">
        <v>959</v>
      </c>
      <c r="N960" s="85">
        <v>4.1060899999999998E-5</v>
      </c>
      <c r="O960" s="83">
        <v>959</v>
      </c>
      <c r="P960" s="85">
        <v>8.2121700000000004E-5</v>
      </c>
      <c r="Q960" s="83">
        <v>959</v>
      </c>
      <c r="R960" s="85">
        <v>8.5632699999999994E-8</v>
      </c>
      <c r="S960" s="85">
        <v>8.4791999999999996E-8</v>
      </c>
    </row>
    <row r="961" spans="2:19" x14ac:dyDescent="0.2">
      <c r="B961" s="33"/>
      <c r="C961" s="80">
        <v>0.81789999999999996</v>
      </c>
      <c r="D961" s="80">
        <v>4804</v>
      </c>
      <c r="E961" s="80">
        <v>73</v>
      </c>
      <c r="F961" s="80">
        <v>4731</v>
      </c>
      <c r="G961" s="80">
        <v>146</v>
      </c>
      <c r="H961" s="80">
        <v>4877</v>
      </c>
      <c r="I961" s="80">
        <v>2.9936399999999998E-2</v>
      </c>
      <c r="J961" s="80">
        <v>2.9918E-2</v>
      </c>
      <c r="L961" s="83">
        <v>1</v>
      </c>
      <c r="M961" s="83">
        <v>960</v>
      </c>
      <c r="N961" s="85">
        <v>4.1112699999999997E-5</v>
      </c>
      <c r="O961" s="83">
        <v>960</v>
      </c>
      <c r="P961" s="85">
        <v>8.2225399999999994E-5</v>
      </c>
      <c r="Q961" s="83">
        <v>960</v>
      </c>
      <c r="R961" s="85">
        <v>8.5651500000000004E-8</v>
      </c>
      <c r="S961" s="85">
        <v>8.4791999999999996E-8</v>
      </c>
    </row>
    <row r="962" spans="2:19" x14ac:dyDescent="0.2">
      <c r="B962" s="33"/>
      <c r="C962" s="80">
        <v>0.81759999999999999</v>
      </c>
      <c r="D962" s="80">
        <v>4805</v>
      </c>
      <c r="E962" s="80">
        <v>73</v>
      </c>
      <c r="F962" s="80">
        <v>4732</v>
      </c>
      <c r="G962" s="80">
        <v>146</v>
      </c>
      <c r="H962" s="80">
        <v>4878</v>
      </c>
      <c r="I962" s="80">
        <v>2.99303E-2</v>
      </c>
      <c r="J962" s="80">
        <v>2.9918E-2</v>
      </c>
      <c r="L962" s="83">
        <v>1</v>
      </c>
      <c r="M962" s="83">
        <v>961</v>
      </c>
      <c r="N962" s="85">
        <v>4.1164700000000002E-5</v>
      </c>
      <c r="O962" s="83">
        <v>961</v>
      </c>
      <c r="P962" s="85">
        <v>8.2329499999999998E-5</v>
      </c>
      <c r="Q962" s="83">
        <v>961</v>
      </c>
      <c r="R962" s="85">
        <v>8.5670699999999997E-8</v>
      </c>
      <c r="S962" s="85">
        <v>8.4791999999999996E-8</v>
      </c>
    </row>
    <row r="963" spans="2:19" x14ac:dyDescent="0.2">
      <c r="B963" s="33"/>
      <c r="C963" s="80">
        <v>0.81720000000000004</v>
      </c>
      <c r="D963" s="80">
        <v>4807</v>
      </c>
      <c r="E963" s="80">
        <v>73</v>
      </c>
      <c r="F963" s="80">
        <v>4734</v>
      </c>
      <c r="G963" s="80">
        <v>146</v>
      </c>
      <c r="H963" s="80">
        <v>4880</v>
      </c>
      <c r="I963" s="80">
        <v>2.9918E-2</v>
      </c>
      <c r="J963" s="80">
        <v>2.9918E-2</v>
      </c>
      <c r="L963" s="83">
        <v>1</v>
      </c>
      <c r="M963" s="83">
        <v>962</v>
      </c>
      <c r="N963" s="85">
        <v>4.1217000000000002E-5</v>
      </c>
      <c r="O963" s="83">
        <v>962</v>
      </c>
      <c r="P963" s="85">
        <v>8.2434000000000004E-5</v>
      </c>
      <c r="Q963" s="83">
        <v>962</v>
      </c>
      <c r="R963" s="85">
        <v>8.5690200000000006E-8</v>
      </c>
      <c r="S963" s="85">
        <v>8.4791999999999996E-8</v>
      </c>
    </row>
    <row r="964" spans="2:19" x14ac:dyDescent="0.2">
      <c r="B964" s="33"/>
      <c r="C964" s="80">
        <v>0.81669999999999998</v>
      </c>
      <c r="D964" s="80">
        <v>4807</v>
      </c>
      <c r="E964" s="80">
        <v>74</v>
      </c>
      <c r="F964" s="80">
        <v>4733</v>
      </c>
      <c r="G964" s="80">
        <v>148</v>
      </c>
      <c r="H964" s="80">
        <v>4881</v>
      </c>
      <c r="I964" s="80">
        <v>3.03217E-2</v>
      </c>
      <c r="J964" s="80">
        <v>3.03217E-2</v>
      </c>
      <c r="L964" s="83">
        <v>1</v>
      </c>
      <c r="M964" s="83">
        <v>963</v>
      </c>
      <c r="N964" s="85">
        <v>4.1269500000000002E-5</v>
      </c>
      <c r="O964" s="83">
        <v>963</v>
      </c>
      <c r="P964" s="85">
        <v>8.2538899999999997E-5</v>
      </c>
      <c r="Q964" s="83">
        <v>963</v>
      </c>
      <c r="R964" s="85">
        <v>8.5710200000000002E-8</v>
      </c>
      <c r="S964" s="85">
        <v>8.4791999999999996E-8</v>
      </c>
    </row>
    <row r="965" spans="2:19" x14ac:dyDescent="0.2">
      <c r="B965" s="33"/>
      <c r="C965" s="80">
        <v>0.81640000000000001</v>
      </c>
      <c r="D965" s="80">
        <v>4807</v>
      </c>
      <c r="E965" s="80">
        <v>76</v>
      </c>
      <c r="F965" s="80">
        <v>4731</v>
      </c>
      <c r="G965" s="80">
        <v>152</v>
      </c>
      <c r="H965" s="80">
        <v>4883</v>
      </c>
      <c r="I965" s="80">
        <v>3.1128400000000001E-2</v>
      </c>
      <c r="J965" s="80">
        <v>3.10648E-2</v>
      </c>
      <c r="L965" s="83">
        <v>1</v>
      </c>
      <c r="M965" s="83">
        <v>964</v>
      </c>
      <c r="N965" s="85">
        <v>4.1322100000000002E-5</v>
      </c>
      <c r="O965" s="83">
        <v>964</v>
      </c>
      <c r="P965" s="85">
        <v>8.2644299999999997E-5</v>
      </c>
      <c r="Q965" s="83">
        <v>964</v>
      </c>
      <c r="R965" s="85">
        <v>8.5730599999999993E-8</v>
      </c>
      <c r="S965" s="85">
        <v>8.4791999999999996E-8</v>
      </c>
    </row>
    <row r="966" spans="2:19" x14ac:dyDescent="0.2">
      <c r="B966" s="33"/>
      <c r="C966" s="80">
        <v>0.81589999999999996</v>
      </c>
      <c r="D966" s="80">
        <v>4810</v>
      </c>
      <c r="E966" s="80">
        <v>76</v>
      </c>
      <c r="F966" s="80">
        <v>4734</v>
      </c>
      <c r="G966" s="80">
        <v>152</v>
      </c>
      <c r="H966" s="80">
        <v>4886</v>
      </c>
      <c r="I966" s="80">
        <v>3.1109299999999999E-2</v>
      </c>
      <c r="J966" s="80">
        <v>3.10648E-2</v>
      </c>
      <c r="L966" s="83">
        <v>1</v>
      </c>
      <c r="M966" s="83">
        <v>965</v>
      </c>
      <c r="N966" s="85">
        <v>4.1375000000000003E-5</v>
      </c>
      <c r="O966" s="83">
        <v>965</v>
      </c>
      <c r="P966" s="85">
        <v>8.2750099999999999E-5</v>
      </c>
      <c r="Q966" s="83">
        <v>965</v>
      </c>
      <c r="R966" s="85">
        <v>8.5751400000000006E-8</v>
      </c>
      <c r="S966" s="85">
        <v>8.4791999999999996E-8</v>
      </c>
    </row>
    <row r="967" spans="2:19" x14ac:dyDescent="0.2">
      <c r="B967" s="33"/>
      <c r="C967" s="80">
        <v>0.81579999999999997</v>
      </c>
      <c r="D967" s="80">
        <v>4811</v>
      </c>
      <c r="E967" s="80">
        <v>76</v>
      </c>
      <c r="F967" s="80">
        <v>4735</v>
      </c>
      <c r="G967" s="80">
        <v>152</v>
      </c>
      <c r="H967" s="80">
        <v>4887</v>
      </c>
      <c r="I967" s="80">
        <v>3.1102899999999999E-2</v>
      </c>
      <c r="J967" s="80">
        <v>3.10648E-2</v>
      </c>
      <c r="L967" s="83">
        <v>1</v>
      </c>
      <c r="M967" s="83">
        <v>966</v>
      </c>
      <c r="N967" s="85">
        <v>4.1428099999999997E-5</v>
      </c>
      <c r="O967" s="83">
        <v>966</v>
      </c>
      <c r="P967" s="85">
        <v>8.2856300000000002E-5</v>
      </c>
      <c r="Q967" s="83">
        <v>966</v>
      </c>
      <c r="R967" s="85">
        <v>8.5772499999999996E-8</v>
      </c>
      <c r="S967" s="85">
        <v>8.4791999999999996E-8</v>
      </c>
    </row>
    <row r="968" spans="2:19" x14ac:dyDescent="0.2">
      <c r="B968" s="33"/>
      <c r="C968" s="80">
        <v>0.81510000000000005</v>
      </c>
      <c r="D968" s="80">
        <v>4812</v>
      </c>
      <c r="E968" s="80">
        <v>76</v>
      </c>
      <c r="F968" s="80">
        <v>4736</v>
      </c>
      <c r="G968" s="80">
        <v>152</v>
      </c>
      <c r="H968" s="80">
        <v>4888</v>
      </c>
      <c r="I968" s="80">
        <v>3.1096599999999999E-2</v>
      </c>
      <c r="J968" s="80">
        <v>3.10648E-2</v>
      </c>
      <c r="L968" s="83">
        <v>1</v>
      </c>
      <c r="M968" s="83">
        <v>967</v>
      </c>
      <c r="N968" s="85">
        <v>4.1481499999999999E-5</v>
      </c>
      <c r="O968" s="83">
        <v>967</v>
      </c>
      <c r="P968" s="85">
        <v>8.2962999999999998E-5</v>
      </c>
      <c r="Q968" s="83">
        <v>967</v>
      </c>
      <c r="R968" s="85">
        <v>8.5794200000000005E-8</v>
      </c>
      <c r="S968" s="85">
        <v>8.4791999999999996E-8</v>
      </c>
    </row>
    <row r="969" spans="2:19" x14ac:dyDescent="0.2">
      <c r="B969" s="33"/>
      <c r="C969" s="80">
        <v>0.81489999999999996</v>
      </c>
      <c r="D969" s="80">
        <v>4815</v>
      </c>
      <c r="E969" s="80">
        <v>76</v>
      </c>
      <c r="F969" s="80">
        <v>4739</v>
      </c>
      <c r="G969" s="80">
        <v>152</v>
      </c>
      <c r="H969" s="80">
        <v>4891</v>
      </c>
      <c r="I969" s="80">
        <v>3.1077500000000001E-2</v>
      </c>
      <c r="J969" s="80">
        <v>3.10648E-2</v>
      </c>
      <c r="L969" s="83">
        <v>1</v>
      </c>
      <c r="M969" s="83">
        <v>968</v>
      </c>
      <c r="N969" s="85">
        <v>4.1535000000000001E-5</v>
      </c>
      <c r="O969" s="83">
        <v>968</v>
      </c>
      <c r="P969" s="85">
        <v>8.3070099999999996E-5</v>
      </c>
      <c r="Q969" s="83">
        <v>968</v>
      </c>
      <c r="R969" s="85">
        <v>8.5816200000000003E-8</v>
      </c>
      <c r="S969" s="85">
        <v>8.4791999999999996E-8</v>
      </c>
    </row>
    <row r="970" spans="2:19" x14ac:dyDescent="0.2">
      <c r="B970" s="33"/>
      <c r="C970" s="80">
        <v>0.81389999999999996</v>
      </c>
      <c r="D970" s="80">
        <v>4816</v>
      </c>
      <c r="E970" s="80">
        <v>76</v>
      </c>
      <c r="F970" s="80">
        <v>4740</v>
      </c>
      <c r="G970" s="80">
        <v>152</v>
      </c>
      <c r="H970" s="80">
        <v>4892</v>
      </c>
      <c r="I970" s="80">
        <v>3.1071100000000001E-2</v>
      </c>
      <c r="J970" s="80">
        <v>3.10648E-2</v>
      </c>
      <c r="L970" s="83">
        <v>1</v>
      </c>
      <c r="M970" s="83">
        <v>969</v>
      </c>
      <c r="N970" s="85">
        <v>4.1588799999999997E-5</v>
      </c>
      <c r="O970" s="83">
        <v>969</v>
      </c>
      <c r="P970" s="85">
        <v>8.3177700000000002E-5</v>
      </c>
      <c r="Q970" s="83">
        <v>969</v>
      </c>
      <c r="R970" s="85">
        <v>8.5838700000000002E-8</v>
      </c>
      <c r="S970" s="85">
        <v>8.4791999999999996E-8</v>
      </c>
    </row>
    <row r="971" spans="2:19" x14ac:dyDescent="0.2">
      <c r="B971" s="33"/>
      <c r="C971" s="80">
        <v>0.81379999999999997</v>
      </c>
      <c r="D971" s="80">
        <v>4817</v>
      </c>
      <c r="E971" s="80">
        <v>76</v>
      </c>
      <c r="F971" s="80">
        <v>4741</v>
      </c>
      <c r="G971" s="80">
        <v>152</v>
      </c>
      <c r="H971" s="80">
        <v>4893</v>
      </c>
      <c r="I971" s="80">
        <v>3.10648E-2</v>
      </c>
      <c r="J971" s="80">
        <v>3.10648E-2</v>
      </c>
      <c r="L971" s="83">
        <v>1</v>
      </c>
      <c r="M971" s="83">
        <v>970</v>
      </c>
      <c r="N971" s="85">
        <v>4.1642900000000001E-5</v>
      </c>
      <c r="O971" s="83">
        <v>970</v>
      </c>
      <c r="P971" s="85">
        <v>8.3285800000000001E-5</v>
      </c>
      <c r="Q971" s="83">
        <v>970</v>
      </c>
      <c r="R971" s="85">
        <v>8.5861599999999996E-8</v>
      </c>
      <c r="S971" s="85">
        <v>8.4791999999999996E-8</v>
      </c>
    </row>
    <row r="972" spans="2:19" x14ac:dyDescent="0.2">
      <c r="B972" s="33"/>
      <c r="C972" s="80">
        <v>0.81369999999999998</v>
      </c>
      <c r="D972" s="80">
        <v>4817</v>
      </c>
      <c r="E972" s="80">
        <v>77</v>
      </c>
      <c r="F972" s="80">
        <v>4740</v>
      </c>
      <c r="G972" s="80">
        <v>154</v>
      </c>
      <c r="H972" s="80">
        <v>4894</v>
      </c>
      <c r="I972" s="80">
        <v>3.1467099999999998E-2</v>
      </c>
      <c r="J972" s="80">
        <v>3.1262699999999997E-2</v>
      </c>
      <c r="L972" s="83">
        <v>1</v>
      </c>
      <c r="M972" s="83">
        <v>971</v>
      </c>
      <c r="N972" s="85">
        <v>4.1697199999999998E-5</v>
      </c>
      <c r="O972" s="83">
        <v>971</v>
      </c>
      <c r="P972" s="85">
        <v>8.3394300000000002E-5</v>
      </c>
      <c r="Q972" s="83">
        <v>971</v>
      </c>
      <c r="R972" s="85">
        <v>8.5885000000000004E-8</v>
      </c>
      <c r="S972" s="85">
        <v>8.4791999999999996E-8</v>
      </c>
    </row>
    <row r="973" spans="2:19" x14ac:dyDescent="0.2">
      <c r="B973" s="33"/>
      <c r="C973" s="80">
        <v>0.81340000000000001</v>
      </c>
      <c r="D973" s="80">
        <v>4820</v>
      </c>
      <c r="E973" s="80">
        <v>77</v>
      </c>
      <c r="F973" s="80">
        <v>4743</v>
      </c>
      <c r="G973" s="80">
        <v>154</v>
      </c>
      <c r="H973" s="80">
        <v>4897</v>
      </c>
      <c r="I973" s="80">
        <v>3.1447799999999998E-2</v>
      </c>
      <c r="J973" s="80">
        <v>3.1262699999999997E-2</v>
      </c>
      <c r="L973" s="83">
        <v>1</v>
      </c>
      <c r="M973" s="83">
        <v>972</v>
      </c>
      <c r="N973" s="85">
        <v>4.1751700000000002E-5</v>
      </c>
      <c r="O973" s="83">
        <v>972</v>
      </c>
      <c r="P973" s="85">
        <v>8.3503400000000004E-5</v>
      </c>
      <c r="Q973" s="83">
        <v>972</v>
      </c>
      <c r="R973" s="85">
        <v>8.5908799999999994E-8</v>
      </c>
      <c r="S973" s="85">
        <v>8.4791999999999996E-8</v>
      </c>
    </row>
    <row r="974" spans="2:19" x14ac:dyDescent="0.2">
      <c r="B974" s="33"/>
      <c r="C974" s="80">
        <v>0.81299999999999994</v>
      </c>
      <c r="D974" s="80">
        <v>4821</v>
      </c>
      <c r="E974" s="80">
        <v>77</v>
      </c>
      <c r="F974" s="80">
        <v>4744</v>
      </c>
      <c r="G974" s="80">
        <v>154</v>
      </c>
      <c r="H974" s="80">
        <v>4898</v>
      </c>
      <c r="I974" s="80">
        <v>3.1441400000000001E-2</v>
      </c>
      <c r="J974" s="80">
        <v>3.1262699999999997E-2</v>
      </c>
      <c r="L974" s="83">
        <v>1</v>
      </c>
      <c r="M974" s="83">
        <v>973</v>
      </c>
      <c r="N974" s="85">
        <v>4.18065E-5</v>
      </c>
      <c r="O974" s="83">
        <v>973</v>
      </c>
      <c r="P974" s="85">
        <v>8.3612899999999994E-5</v>
      </c>
      <c r="Q974" s="83">
        <v>973</v>
      </c>
      <c r="R974" s="85">
        <v>8.5933099999999998E-8</v>
      </c>
      <c r="S974" s="85">
        <v>8.4791999999999996E-8</v>
      </c>
    </row>
    <row r="975" spans="2:19" x14ac:dyDescent="0.2">
      <c r="B975" s="33"/>
      <c r="C975" s="80">
        <v>0.81259999999999999</v>
      </c>
      <c r="D975" s="80">
        <v>4824</v>
      </c>
      <c r="E975" s="80">
        <v>77</v>
      </c>
      <c r="F975" s="80">
        <v>4747</v>
      </c>
      <c r="G975" s="80">
        <v>154</v>
      </c>
      <c r="H975" s="80">
        <v>4901</v>
      </c>
      <c r="I975" s="80">
        <v>3.1422199999999997E-2</v>
      </c>
      <c r="J975" s="80">
        <v>3.1262699999999997E-2</v>
      </c>
      <c r="L975" s="83">
        <v>1</v>
      </c>
      <c r="M975" s="83">
        <v>974</v>
      </c>
      <c r="N975" s="85">
        <v>4.1861499999999999E-5</v>
      </c>
      <c r="O975" s="83">
        <v>974</v>
      </c>
      <c r="P975" s="85">
        <v>8.3722999999999998E-5</v>
      </c>
      <c r="Q975" s="83">
        <v>974</v>
      </c>
      <c r="R975" s="85">
        <v>8.5957900000000002E-8</v>
      </c>
      <c r="S975" s="85">
        <v>8.4791999999999996E-8</v>
      </c>
    </row>
    <row r="976" spans="2:19" x14ac:dyDescent="0.2">
      <c r="B976" s="33"/>
      <c r="C976" s="80">
        <v>0.81179999999999997</v>
      </c>
      <c r="D976" s="80">
        <v>4825</v>
      </c>
      <c r="E976" s="80">
        <v>77</v>
      </c>
      <c r="F976" s="80">
        <v>4748</v>
      </c>
      <c r="G976" s="80">
        <v>154</v>
      </c>
      <c r="H976" s="80">
        <v>4902</v>
      </c>
      <c r="I976" s="80">
        <v>3.1415699999999998E-2</v>
      </c>
      <c r="J976" s="80">
        <v>3.1262699999999997E-2</v>
      </c>
      <c r="L976" s="83">
        <v>1</v>
      </c>
      <c r="M976" s="83">
        <v>975</v>
      </c>
      <c r="N976" s="85">
        <v>4.1916799999999998E-5</v>
      </c>
      <c r="O976" s="83">
        <v>975</v>
      </c>
      <c r="P976" s="85">
        <v>8.3833599999999996E-5</v>
      </c>
      <c r="Q976" s="83">
        <v>975</v>
      </c>
      <c r="R976" s="85">
        <v>8.5983199999999994E-8</v>
      </c>
      <c r="S976" s="85">
        <v>8.4791999999999996E-8</v>
      </c>
    </row>
    <row r="977" spans="2:19" x14ac:dyDescent="0.2">
      <c r="B977" s="33"/>
      <c r="C977" s="80">
        <v>0.8115</v>
      </c>
      <c r="D977" s="80">
        <v>4826</v>
      </c>
      <c r="E977" s="80">
        <v>77</v>
      </c>
      <c r="F977" s="80">
        <v>4749</v>
      </c>
      <c r="G977" s="80">
        <v>154</v>
      </c>
      <c r="H977" s="80">
        <v>4903</v>
      </c>
      <c r="I977" s="80">
        <v>3.1409300000000001E-2</v>
      </c>
      <c r="J977" s="80">
        <v>3.1262699999999997E-2</v>
      </c>
      <c r="L977" s="83">
        <v>1</v>
      </c>
      <c r="M977" s="83">
        <v>976</v>
      </c>
      <c r="N977" s="85">
        <v>4.1972399999999998E-5</v>
      </c>
      <c r="O977" s="83">
        <v>976</v>
      </c>
      <c r="P977" s="85">
        <v>8.3944700000000003E-5</v>
      </c>
      <c r="Q977" s="83">
        <v>976</v>
      </c>
      <c r="R977" s="85">
        <v>8.6008999999999999E-8</v>
      </c>
      <c r="S977" s="85">
        <v>8.4791999999999996E-8</v>
      </c>
    </row>
    <row r="978" spans="2:19" x14ac:dyDescent="0.2">
      <c r="B978" s="33"/>
      <c r="C978" s="80">
        <v>0.81120000000000003</v>
      </c>
      <c r="D978" s="80">
        <v>4827</v>
      </c>
      <c r="E978" s="80">
        <v>77</v>
      </c>
      <c r="F978" s="80">
        <v>4750</v>
      </c>
      <c r="G978" s="80">
        <v>154</v>
      </c>
      <c r="H978" s="80">
        <v>4904</v>
      </c>
      <c r="I978" s="80">
        <v>3.1402899999999997E-2</v>
      </c>
      <c r="J978" s="80">
        <v>3.1262699999999997E-2</v>
      </c>
      <c r="L978" s="83">
        <v>1</v>
      </c>
      <c r="M978" s="83">
        <v>977</v>
      </c>
      <c r="N978" s="85">
        <v>4.2028199999999999E-5</v>
      </c>
      <c r="O978" s="83">
        <v>977</v>
      </c>
      <c r="P978" s="85">
        <v>8.4056399999999997E-5</v>
      </c>
      <c r="Q978" s="83">
        <v>977</v>
      </c>
      <c r="R978" s="85">
        <v>8.60352E-8</v>
      </c>
      <c r="S978" s="85">
        <v>8.4791999999999996E-8</v>
      </c>
    </row>
    <row r="979" spans="2:19" x14ac:dyDescent="0.2">
      <c r="B979" s="33"/>
      <c r="C979" s="80">
        <v>0.81089999999999995</v>
      </c>
      <c r="D979" s="80">
        <v>4828</v>
      </c>
      <c r="E979" s="80">
        <v>77</v>
      </c>
      <c r="F979" s="80">
        <v>4751</v>
      </c>
      <c r="G979" s="80">
        <v>154</v>
      </c>
      <c r="H979" s="80">
        <v>4905</v>
      </c>
      <c r="I979" s="80">
        <v>3.1396500000000001E-2</v>
      </c>
      <c r="J979" s="80">
        <v>3.1262699999999997E-2</v>
      </c>
      <c r="L979" s="83">
        <v>1</v>
      </c>
      <c r="M979" s="83">
        <v>978</v>
      </c>
      <c r="N979" s="85">
        <v>4.20843E-5</v>
      </c>
      <c r="O979" s="83">
        <v>978</v>
      </c>
      <c r="P979" s="85">
        <v>8.4168599999999999E-5</v>
      </c>
      <c r="Q979" s="83">
        <v>978</v>
      </c>
      <c r="R979" s="85">
        <v>8.6062000000000007E-8</v>
      </c>
      <c r="S979" s="85">
        <v>8.4791999999999996E-8</v>
      </c>
    </row>
    <row r="980" spans="2:19" x14ac:dyDescent="0.2">
      <c r="B980" s="33"/>
      <c r="C980" s="80">
        <v>0.81</v>
      </c>
      <c r="D980" s="80">
        <v>4829</v>
      </c>
      <c r="E980" s="80">
        <v>77</v>
      </c>
      <c r="F980" s="80">
        <v>4752</v>
      </c>
      <c r="G980" s="80">
        <v>154</v>
      </c>
      <c r="H980" s="80">
        <v>4906</v>
      </c>
      <c r="I980" s="80">
        <v>3.1390099999999997E-2</v>
      </c>
      <c r="J980" s="80">
        <v>3.1262699999999997E-2</v>
      </c>
      <c r="L980" s="83">
        <v>1</v>
      </c>
      <c r="M980" s="83">
        <v>979</v>
      </c>
      <c r="N980" s="85">
        <v>4.2140700000000001E-5</v>
      </c>
      <c r="O980" s="83">
        <v>979</v>
      </c>
      <c r="P980" s="85">
        <v>8.4281400000000003E-5</v>
      </c>
      <c r="Q980" s="83">
        <v>979</v>
      </c>
      <c r="R980" s="85">
        <v>8.60893E-8</v>
      </c>
      <c r="S980" s="85">
        <v>8.4791999999999996E-8</v>
      </c>
    </row>
    <row r="981" spans="2:19" x14ac:dyDescent="0.2">
      <c r="B981" s="33"/>
      <c r="C981" s="80">
        <v>0.80930000000000002</v>
      </c>
      <c r="D981" s="80">
        <v>4830</v>
      </c>
      <c r="E981" s="80">
        <v>77</v>
      </c>
      <c r="F981" s="80">
        <v>4753</v>
      </c>
      <c r="G981" s="80">
        <v>154</v>
      </c>
      <c r="H981" s="80">
        <v>4907</v>
      </c>
      <c r="I981" s="80">
        <v>3.13837E-2</v>
      </c>
      <c r="J981" s="80">
        <v>3.1262699999999997E-2</v>
      </c>
      <c r="L981" s="83">
        <v>1</v>
      </c>
      <c r="M981" s="83">
        <v>980</v>
      </c>
      <c r="N981" s="85">
        <v>4.2197399999999997E-5</v>
      </c>
      <c r="O981" s="83">
        <v>980</v>
      </c>
      <c r="P981" s="85">
        <v>8.4394799999999994E-5</v>
      </c>
      <c r="Q981" s="83">
        <v>980</v>
      </c>
      <c r="R981" s="85">
        <v>8.6117099999999995E-8</v>
      </c>
      <c r="S981" s="85">
        <v>8.4791999999999996E-8</v>
      </c>
    </row>
    <row r="982" spans="2:19" x14ac:dyDescent="0.2">
      <c r="B982" s="33"/>
      <c r="C982" s="80">
        <v>0.80910000000000004</v>
      </c>
      <c r="D982" s="80">
        <v>4831</v>
      </c>
      <c r="E982" s="80">
        <v>77</v>
      </c>
      <c r="F982" s="80">
        <v>4754</v>
      </c>
      <c r="G982" s="80">
        <v>154</v>
      </c>
      <c r="H982" s="80">
        <v>4908</v>
      </c>
      <c r="I982" s="80">
        <v>3.1377299999999997E-2</v>
      </c>
      <c r="J982" s="80">
        <v>3.1262699999999997E-2</v>
      </c>
      <c r="L982" s="83">
        <v>1</v>
      </c>
      <c r="M982" s="83">
        <v>981</v>
      </c>
      <c r="N982" s="85">
        <v>4.22544E-5</v>
      </c>
      <c r="O982" s="83">
        <v>981</v>
      </c>
      <c r="P982" s="85">
        <v>8.4508700000000006E-5</v>
      </c>
      <c r="Q982" s="83">
        <v>981</v>
      </c>
      <c r="R982" s="85">
        <v>8.6145499999999995E-8</v>
      </c>
      <c r="S982" s="85">
        <v>8.4791999999999996E-8</v>
      </c>
    </row>
    <row r="983" spans="2:19" x14ac:dyDescent="0.2">
      <c r="B983" s="33"/>
      <c r="C983" s="80">
        <v>0.80879999999999996</v>
      </c>
      <c r="D983" s="80">
        <v>4832</v>
      </c>
      <c r="E983" s="80">
        <v>77</v>
      </c>
      <c r="F983" s="80">
        <v>4755</v>
      </c>
      <c r="G983" s="80">
        <v>154</v>
      </c>
      <c r="H983" s="80">
        <v>4909</v>
      </c>
      <c r="I983" s="80">
        <v>3.1371000000000003E-2</v>
      </c>
      <c r="J983" s="80">
        <v>3.1262699999999997E-2</v>
      </c>
      <c r="L983" s="83">
        <v>1</v>
      </c>
      <c r="M983" s="83">
        <v>982</v>
      </c>
      <c r="N983" s="85">
        <v>4.2311600000000003E-5</v>
      </c>
      <c r="O983" s="83">
        <v>982</v>
      </c>
      <c r="P983" s="85">
        <v>8.4623200000000007E-5</v>
      </c>
      <c r="Q983" s="83">
        <v>982</v>
      </c>
      <c r="R983" s="85">
        <v>8.6174399999999996E-8</v>
      </c>
      <c r="S983" s="85">
        <v>8.4791999999999996E-8</v>
      </c>
    </row>
    <row r="984" spans="2:19" x14ac:dyDescent="0.2">
      <c r="B984" s="33"/>
      <c r="C984" s="80">
        <v>0.80869999999999997</v>
      </c>
      <c r="D984" s="80">
        <v>4836</v>
      </c>
      <c r="E984" s="80">
        <v>77</v>
      </c>
      <c r="F984" s="80">
        <v>4759</v>
      </c>
      <c r="G984" s="80">
        <v>154</v>
      </c>
      <c r="H984" s="80">
        <v>4913</v>
      </c>
      <c r="I984" s="80">
        <v>3.1345400000000002E-2</v>
      </c>
      <c r="J984" s="80">
        <v>3.1262699999999997E-2</v>
      </c>
      <c r="L984" s="83">
        <v>1</v>
      </c>
      <c r="M984" s="83">
        <v>983</v>
      </c>
      <c r="N984" s="85">
        <v>4.2369200000000001E-5</v>
      </c>
      <c r="O984" s="83">
        <v>983</v>
      </c>
      <c r="P984" s="85">
        <v>8.4738400000000002E-5</v>
      </c>
      <c r="Q984" s="83">
        <v>983</v>
      </c>
      <c r="R984" s="85">
        <v>8.6203799999999998E-8</v>
      </c>
      <c r="S984" s="85">
        <v>8.4791999999999996E-8</v>
      </c>
    </row>
    <row r="985" spans="2:19" x14ac:dyDescent="0.2">
      <c r="B985" s="33"/>
      <c r="C985" s="80">
        <v>0.80740000000000001</v>
      </c>
      <c r="D985" s="80">
        <v>4840</v>
      </c>
      <c r="E985" s="80">
        <v>77</v>
      </c>
      <c r="F985" s="80">
        <v>4763</v>
      </c>
      <c r="G985" s="80">
        <v>154</v>
      </c>
      <c r="H985" s="80">
        <v>4917</v>
      </c>
      <c r="I985" s="80">
        <v>3.1319899999999998E-2</v>
      </c>
      <c r="J985" s="80">
        <v>3.1262699999999997E-2</v>
      </c>
      <c r="L985" s="83">
        <v>1</v>
      </c>
      <c r="M985" s="83">
        <v>984</v>
      </c>
      <c r="N985" s="85">
        <v>4.2427099999999999E-5</v>
      </c>
      <c r="O985" s="83">
        <v>984</v>
      </c>
      <c r="P985" s="85">
        <v>8.4854100000000005E-5</v>
      </c>
      <c r="Q985" s="83">
        <v>984</v>
      </c>
      <c r="R985" s="85">
        <v>8.6233899999999998E-8</v>
      </c>
      <c r="S985" s="85">
        <v>8.4791999999999996E-8</v>
      </c>
    </row>
    <row r="986" spans="2:19" x14ac:dyDescent="0.2">
      <c r="B986" s="33"/>
      <c r="C986" s="80">
        <v>0.80679999999999996</v>
      </c>
      <c r="D986" s="80">
        <v>4841</v>
      </c>
      <c r="E986" s="80">
        <v>77</v>
      </c>
      <c r="F986" s="80">
        <v>4764</v>
      </c>
      <c r="G986" s="80">
        <v>154</v>
      </c>
      <c r="H986" s="80">
        <v>4918</v>
      </c>
      <c r="I986" s="80">
        <v>3.1313500000000001E-2</v>
      </c>
      <c r="J986" s="80">
        <v>3.1262699999999997E-2</v>
      </c>
      <c r="L986" s="83">
        <v>1</v>
      </c>
      <c r="M986" s="83">
        <v>985</v>
      </c>
      <c r="N986" s="85">
        <v>4.2485299999999998E-5</v>
      </c>
      <c r="O986" s="83">
        <v>985</v>
      </c>
      <c r="P986" s="85">
        <v>8.4970500000000002E-5</v>
      </c>
      <c r="Q986" s="83">
        <v>985</v>
      </c>
      <c r="R986" s="85">
        <v>8.6264499999999998E-8</v>
      </c>
      <c r="S986" s="85">
        <v>8.4791999999999996E-8</v>
      </c>
    </row>
    <row r="987" spans="2:19" x14ac:dyDescent="0.2">
      <c r="B987" s="33"/>
      <c r="C987" s="80">
        <v>0.80649999999999999</v>
      </c>
      <c r="D987" s="80">
        <v>4842</v>
      </c>
      <c r="E987" s="80">
        <v>77</v>
      </c>
      <c r="F987" s="80">
        <v>4765</v>
      </c>
      <c r="G987" s="80">
        <v>154</v>
      </c>
      <c r="H987" s="80">
        <v>4919</v>
      </c>
      <c r="I987" s="80">
        <v>3.13072E-2</v>
      </c>
      <c r="J987" s="80">
        <v>3.1262699999999997E-2</v>
      </c>
      <c r="L987" s="83">
        <v>1</v>
      </c>
      <c r="M987" s="83">
        <v>986</v>
      </c>
      <c r="N987" s="85">
        <v>4.2543799999999997E-5</v>
      </c>
      <c r="O987" s="83">
        <v>986</v>
      </c>
      <c r="P987" s="85">
        <v>8.5087500000000001E-5</v>
      </c>
      <c r="Q987" s="83">
        <v>986</v>
      </c>
      <c r="R987" s="85">
        <v>8.6295700000000004E-8</v>
      </c>
      <c r="S987" s="85">
        <v>8.4791999999999996E-8</v>
      </c>
    </row>
    <row r="988" spans="2:19" x14ac:dyDescent="0.2">
      <c r="B988" s="33"/>
      <c r="C988" s="80">
        <v>0.80569999999999997</v>
      </c>
      <c r="D988" s="80">
        <v>4843</v>
      </c>
      <c r="E988" s="80">
        <v>77</v>
      </c>
      <c r="F988" s="80">
        <v>4766</v>
      </c>
      <c r="G988" s="80">
        <v>154</v>
      </c>
      <c r="H988" s="80">
        <v>4920</v>
      </c>
      <c r="I988" s="80">
        <v>3.1300799999999997E-2</v>
      </c>
      <c r="J988" s="80">
        <v>3.1262699999999997E-2</v>
      </c>
      <c r="L988" s="83">
        <v>1</v>
      </c>
      <c r="M988" s="83">
        <v>987</v>
      </c>
      <c r="N988" s="85">
        <v>4.2602599999999998E-5</v>
      </c>
      <c r="O988" s="83">
        <v>987</v>
      </c>
      <c r="P988" s="85">
        <v>8.5205199999999995E-5</v>
      </c>
      <c r="Q988" s="83">
        <v>987</v>
      </c>
      <c r="R988" s="85">
        <v>8.6327399999999998E-8</v>
      </c>
      <c r="S988" s="85">
        <v>8.4791999999999996E-8</v>
      </c>
    </row>
    <row r="989" spans="2:19" x14ac:dyDescent="0.2">
      <c r="B989" s="33"/>
      <c r="C989" s="80">
        <v>0.80559999999999998</v>
      </c>
      <c r="D989" s="80">
        <v>4844</v>
      </c>
      <c r="E989" s="80">
        <v>77</v>
      </c>
      <c r="F989" s="80">
        <v>4767</v>
      </c>
      <c r="G989" s="80">
        <v>154</v>
      </c>
      <c r="H989" s="80">
        <v>4921</v>
      </c>
      <c r="I989" s="80">
        <v>3.1294500000000003E-2</v>
      </c>
      <c r="J989" s="80">
        <v>3.1262699999999997E-2</v>
      </c>
      <c r="L989" s="83">
        <v>1</v>
      </c>
      <c r="M989" s="83">
        <v>988</v>
      </c>
      <c r="N989" s="85">
        <v>4.2661799999999999E-5</v>
      </c>
      <c r="O989" s="83">
        <v>988</v>
      </c>
      <c r="P989" s="85">
        <v>8.5323500000000004E-5</v>
      </c>
      <c r="Q989" s="83">
        <v>988</v>
      </c>
      <c r="R989" s="85">
        <v>8.6359800000000003E-8</v>
      </c>
      <c r="S989" s="85">
        <v>8.4791999999999996E-8</v>
      </c>
    </row>
    <row r="990" spans="2:19" x14ac:dyDescent="0.2">
      <c r="B990" s="33"/>
      <c r="C990" s="80">
        <v>0.80549999999999999</v>
      </c>
      <c r="D990" s="80">
        <v>4846</v>
      </c>
      <c r="E990" s="80">
        <v>77</v>
      </c>
      <c r="F990" s="80">
        <v>4769</v>
      </c>
      <c r="G990" s="80">
        <v>154</v>
      </c>
      <c r="H990" s="80">
        <v>4923</v>
      </c>
      <c r="I990" s="80">
        <v>3.1281700000000003E-2</v>
      </c>
      <c r="J990" s="80">
        <v>3.1262699999999997E-2</v>
      </c>
      <c r="L990" s="83">
        <v>1</v>
      </c>
      <c r="M990" s="83">
        <v>989</v>
      </c>
      <c r="N990" s="85">
        <v>4.27213E-5</v>
      </c>
      <c r="O990" s="83">
        <v>989</v>
      </c>
      <c r="P990" s="85">
        <v>8.5442499999999994E-5</v>
      </c>
      <c r="Q990" s="83">
        <v>989</v>
      </c>
      <c r="R990" s="85">
        <v>8.6392800000000001E-8</v>
      </c>
      <c r="S990" s="85">
        <v>8.4791999999999996E-8</v>
      </c>
    </row>
    <row r="991" spans="2:19" x14ac:dyDescent="0.2">
      <c r="B991" s="33"/>
      <c r="C991" s="80">
        <v>0.80479999999999996</v>
      </c>
      <c r="D991" s="80">
        <v>4847</v>
      </c>
      <c r="E991" s="80">
        <v>77</v>
      </c>
      <c r="F991" s="80">
        <v>4770</v>
      </c>
      <c r="G991" s="80">
        <v>154</v>
      </c>
      <c r="H991" s="80">
        <v>4924</v>
      </c>
      <c r="I991" s="80">
        <v>3.1275400000000002E-2</v>
      </c>
      <c r="J991" s="80">
        <v>3.1262699999999997E-2</v>
      </c>
      <c r="L991" s="83">
        <v>1</v>
      </c>
      <c r="M991" s="83">
        <v>990</v>
      </c>
      <c r="N991" s="85">
        <v>4.2781100000000003E-5</v>
      </c>
      <c r="O991" s="83">
        <v>990</v>
      </c>
      <c r="P991" s="85">
        <v>8.5562200000000006E-5</v>
      </c>
      <c r="Q991" s="83">
        <v>990</v>
      </c>
      <c r="R991" s="85">
        <v>8.6426499999999996E-8</v>
      </c>
      <c r="S991" s="85">
        <v>8.4791999999999996E-8</v>
      </c>
    </row>
    <row r="992" spans="2:19" x14ac:dyDescent="0.2">
      <c r="B992" s="33"/>
      <c r="C992" s="80">
        <v>0.8044</v>
      </c>
      <c r="D992" s="80">
        <v>4848</v>
      </c>
      <c r="E992" s="80">
        <v>77</v>
      </c>
      <c r="F992" s="80">
        <v>4771</v>
      </c>
      <c r="G992" s="80">
        <v>154</v>
      </c>
      <c r="H992" s="80">
        <v>4925</v>
      </c>
      <c r="I992" s="80">
        <v>3.1268999999999998E-2</v>
      </c>
      <c r="J992" s="80">
        <v>3.1262699999999997E-2</v>
      </c>
      <c r="L992" s="83">
        <v>1</v>
      </c>
      <c r="M992" s="83">
        <v>991</v>
      </c>
      <c r="N992" s="85">
        <v>4.2841299999999999E-5</v>
      </c>
      <c r="O992" s="83">
        <v>991</v>
      </c>
      <c r="P992" s="85">
        <v>8.5682599999999999E-5</v>
      </c>
      <c r="Q992" s="83">
        <v>991</v>
      </c>
      <c r="R992" s="85">
        <v>8.6460700000000006E-8</v>
      </c>
      <c r="S992" s="85">
        <v>8.4791999999999996E-8</v>
      </c>
    </row>
    <row r="993" spans="2:19" x14ac:dyDescent="0.2">
      <c r="B993" s="33"/>
      <c r="C993" s="80">
        <v>0.80359999999999998</v>
      </c>
      <c r="D993" s="80">
        <v>4849</v>
      </c>
      <c r="E993" s="80">
        <v>77</v>
      </c>
      <c r="F993" s="80">
        <v>4772</v>
      </c>
      <c r="G993" s="80">
        <v>154</v>
      </c>
      <c r="H993" s="80">
        <v>4926</v>
      </c>
      <c r="I993" s="80">
        <v>3.1262699999999997E-2</v>
      </c>
      <c r="J993" s="80">
        <v>3.1262699999999997E-2</v>
      </c>
      <c r="L993" s="83">
        <v>1</v>
      </c>
      <c r="M993" s="83">
        <v>992</v>
      </c>
      <c r="N993" s="85">
        <v>4.2901800000000003E-5</v>
      </c>
      <c r="O993" s="83">
        <v>992</v>
      </c>
      <c r="P993" s="85">
        <v>8.58037E-5</v>
      </c>
      <c r="Q993" s="83">
        <v>992</v>
      </c>
      <c r="R993" s="85">
        <v>8.6495600000000001E-8</v>
      </c>
      <c r="S993" s="85">
        <v>8.4791999999999996E-8</v>
      </c>
    </row>
    <row r="994" spans="2:19" x14ac:dyDescent="0.2">
      <c r="B994" s="33"/>
      <c r="C994" s="80">
        <v>0.80259999999999998</v>
      </c>
      <c r="D994" s="80">
        <v>4852</v>
      </c>
      <c r="E994" s="80">
        <v>78</v>
      </c>
      <c r="F994" s="80">
        <v>4774</v>
      </c>
      <c r="G994" s="80">
        <v>156</v>
      </c>
      <c r="H994" s="80">
        <v>4930</v>
      </c>
      <c r="I994" s="80">
        <v>3.1642999999999998E-2</v>
      </c>
      <c r="J994" s="80">
        <v>3.1585299999999997E-2</v>
      </c>
      <c r="L994" s="83">
        <v>1</v>
      </c>
      <c r="M994" s="83">
        <v>993</v>
      </c>
      <c r="N994" s="85">
        <v>4.2962700000000001E-5</v>
      </c>
      <c r="O994" s="83">
        <v>993</v>
      </c>
      <c r="P994" s="85">
        <v>8.5925499999999996E-5</v>
      </c>
      <c r="Q994" s="83">
        <v>993</v>
      </c>
      <c r="R994" s="85">
        <v>8.6531200000000007E-8</v>
      </c>
      <c r="S994" s="85">
        <v>8.4791999999999996E-8</v>
      </c>
    </row>
    <row r="995" spans="2:19" x14ac:dyDescent="0.2">
      <c r="B995" s="33"/>
      <c r="C995" s="80">
        <v>0.80249999999999999</v>
      </c>
      <c r="D995" s="80">
        <v>4853</v>
      </c>
      <c r="E995" s="80">
        <v>78</v>
      </c>
      <c r="F995" s="80">
        <v>4775</v>
      </c>
      <c r="G995" s="80">
        <v>156</v>
      </c>
      <c r="H995" s="80">
        <v>4931</v>
      </c>
      <c r="I995" s="80">
        <v>3.1636600000000001E-2</v>
      </c>
      <c r="J995" s="80">
        <v>3.1585299999999997E-2</v>
      </c>
      <c r="L995" s="83">
        <v>1</v>
      </c>
      <c r="M995" s="83">
        <v>994</v>
      </c>
      <c r="N995" s="85">
        <v>4.3024E-5</v>
      </c>
      <c r="O995" s="83">
        <v>994</v>
      </c>
      <c r="P995" s="85">
        <v>8.6048E-5</v>
      </c>
      <c r="Q995" s="83">
        <v>994</v>
      </c>
      <c r="R995" s="85">
        <v>8.6567400000000005E-8</v>
      </c>
      <c r="S995" s="85">
        <v>8.4791999999999996E-8</v>
      </c>
    </row>
    <row r="996" spans="2:19" x14ac:dyDescent="0.2">
      <c r="B996" s="33"/>
      <c r="C996" s="80">
        <v>0.80220000000000002</v>
      </c>
      <c r="D996" s="80">
        <v>4854</v>
      </c>
      <c r="E996" s="80">
        <v>78</v>
      </c>
      <c r="F996" s="80">
        <v>4776</v>
      </c>
      <c r="G996" s="80">
        <v>156</v>
      </c>
      <c r="H996" s="80">
        <v>4932</v>
      </c>
      <c r="I996" s="80">
        <v>3.1630199999999997E-2</v>
      </c>
      <c r="J996" s="80">
        <v>3.1585299999999997E-2</v>
      </c>
      <c r="L996" s="83">
        <v>1</v>
      </c>
      <c r="M996" s="83">
        <v>995</v>
      </c>
      <c r="N996" s="85">
        <v>4.30857E-5</v>
      </c>
      <c r="O996" s="83">
        <v>995</v>
      </c>
      <c r="P996" s="85">
        <v>8.6171300000000006E-5</v>
      </c>
      <c r="Q996" s="83">
        <v>995</v>
      </c>
      <c r="R996" s="85">
        <v>8.6604300000000002E-8</v>
      </c>
      <c r="S996" s="85">
        <v>8.4791999999999996E-8</v>
      </c>
    </row>
    <row r="997" spans="2:19" x14ac:dyDescent="0.2">
      <c r="B997" s="33"/>
      <c r="C997" s="80">
        <v>0.80189999999999995</v>
      </c>
      <c r="D997" s="80">
        <v>4857</v>
      </c>
      <c r="E997" s="80">
        <v>78</v>
      </c>
      <c r="F997" s="80">
        <v>4779</v>
      </c>
      <c r="G997" s="80">
        <v>156</v>
      </c>
      <c r="H997" s="80">
        <v>4935</v>
      </c>
      <c r="I997" s="80">
        <v>3.1610899999999997E-2</v>
      </c>
      <c r="J997" s="80">
        <v>3.1585299999999997E-2</v>
      </c>
      <c r="L997" s="83">
        <v>1</v>
      </c>
      <c r="M997" s="83">
        <v>996</v>
      </c>
      <c r="N997" s="85">
        <v>4.31477E-5</v>
      </c>
      <c r="O997" s="83">
        <v>996</v>
      </c>
      <c r="P997" s="85">
        <v>8.6295400000000001E-5</v>
      </c>
      <c r="Q997" s="83">
        <v>996</v>
      </c>
      <c r="R997" s="85">
        <v>8.6641899999999997E-8</v>
      </c>
      <c r="S997" s="85">
        <v>8.4791999999999996E-8</v>
      </c>
    </row>
    <row r="998" spans="2:19" x14ac:dyDescent="0.2">
      <c r="B998" s="33"/>
      <c r="C998" s="80">
        <v>0.80169999999999997</v>
      </c>
      <c r="D998" s="80">
        <v>4858</v>
      </c>
      <c r="E998" s="80">
        <v>78</v>
      </c>
      <c r="F998" s="80">
        <v>4780</v>
      </c>
      <c r="G998" s="80">
        <v>156</v>
      </c>
      <c r="H998" s="80">
        <v>4936</v>
      </c>
      <c r="I998" s="80">
        <v>3.1604500000000001E-2</v>
      </c>
      <c r="J998" s="80">
        <v>3.1585299999999997E-2</v>
      </c>
      <c r="L998" s="83">
        <v>1</v>
      </c>
      <c r="M998" s="83">
        <v>997</v>
      </c>
      <c r="N998" s="85">
        <v>4.3210100000000002E-5</v>
      </c>
      <c r="O998" s="83">
        <v>997</v>
      </c>
      <c r="P998" s="85">
        <v>8.6420200000000003E-5</v>
      </c>
      <c r="Q998" s="83">
        <v>997</v>
      </c>
      <c r="R998" s="85">
        <v>8.6680200000000003E-8</v>
      </c>
      <c r="S998" s="85">
        <v>8.4791999999999996E-8</v>
      </c>
    </row>
    <row r="999" spans="2:19" x14ac:dyDescent="0.2">
      <c r="B999" s="33"/>
      <c r="C999" s="80">
        <v>0.80100000000000005</v>
      </c>
      <c r="D999" s="80">
        <v>4859</v>
      </c>
      <c r="E999" s="80">
        <v>78</v>
      </c>
      <c r="F999" s="80">
        <v>4781</v>
      </c>
      <c r="G999" s="80">
        <v>156</v>
      </c>
      <c r="H999" s="80">
        <v>4937</v>
      </c>
      <c r="I999" s="80">
        <v>3.1598099999999997E-2</v>
      </c>
      <c r="J999" s="80">
        <v>3.1585299999999997E-2</v>
      </c>
      <c r="L999" s="83">
        <v>1</v>
      </c>
      <c r="M999" s="83">
        <v>998</v>
      </c>
      <c r="N999" s="85">
        <v>4.3272899999999997E-5</v>
      </c>
      <c r="O999" s="83">
        <v>998</v>
      </c>
      <c r="P999" s="85">
        <v>8.6545799999999994E-5</v>
      </c>
      <c r="Q999" s="83">
        <v>998</v>
      </c>
      <c r="R999" s="85">
        <v>8.67193E-8</v>
      </c>
      <c r="S999" s="85">
        <v>8.4791999999999996E-8</v>
      </c>
    </row>
    <row r="1000" spans="2:19" x14ac:dyDescent="0.2">
      <c r="B1000" s="33"/>
      <c r="C1000" s="80">
        <v>0.80089999999999995</v>
      </c>
      <c r="D1000" s="80">
        <v>4861</v>
      </c>
      <c r="E1000" s="80">
        <v>78</v>
      </c>
      <c r="F1000" s="80">
        <v>4783</v>
      </c>
      <c r="G1000" s="80">
        <v>156</v>
      </c>
      <c r="H1000" s="80">
        <v>4939</v>
      </c>
      <c r="I1000" s="80">
        <v>3.1585299999999997E-2</v>
      </c>
      <c r="J1000" s="80">
        <v>3.1585299999999997E-2</v>
      </c>
      <c r="L1000" s="83">
        <v>1</v>
      </c>
      <c r="M1000" s="83">
        <v>999</v>
      </c>
      <c r="N1000" s="85">
        <v>4.33361E-5</v>
      </c>
      <c r="O1000" s="83">
        <v>999</v>
      </c>
      <c r="P1000" s="85">
        <v>8.66722E-5</v>
      </c>
      <c r="Q1000" s="83">
        <v>999</v>
      </c>
      <c r="R1000" s="85">
        <v>8.6759000000000003E-8</v>
      </c>
      <c r="S1000" s="85">
        <v>8.4791999999999996E-8</v>
      </c>
    </row>
    <row r="1001" spans="2:19" x14ac:dyDescent="0.2">
      <c r="B1001" s="33"/>
      <c r="C1001" s="80">
        <v>0.80069999999999997</v>
      </c>
      <c r="D1001" s="80">
        <v>4865</v>
      </c>
      <c r="E1001" s="80">
        <v>79</v>
      </c>
      <c r="F1001" s="80">
        <v>4786</v>
      </c>
      <c r="G1001" s="80">
        <v>158</v>
      </c>
      <c r="H1001" s="80">
        <v>4944</v>
      </c>
      <c r="I1001" s="80">
        <v>3.1957899999999997E-2</v>
      </c>
      <c r="J1001" s="80">
        <v>3.1925599999999998E-2</v>
      </c>
      <c r="L1001" s="83">
        <v>1</v>
      </c>
      <c r="M1001" s="83">
        <v>1000</v>
      </c>
      <c r="N1001" s="85">
        <v>4.3399699999999997E-5</v>
      </c>
      <c r="O1001" s="83">
        <v>1000</v>
      </c>
      <c r="P1001" s="85">
        <v>8.6799500000000001E-5</v>
      </c>
      <c r="Q1001" s="83">
        <v>1000</v>
      </c>
      <c r="R1001" s="85">
        <v>8.6799499999999996E-8</v>
      </c>
      <c r="S1001" s="85">
        <v>8.4791999999999996E-8</v>
      </c>
    </row>
    <row r="1002" spans="2:19" x14ac:dyDescent="0.2">
      <c r="B1002" s="33"/>
      <c r="C1002" s="80">
        <v>0.79969999999999997</v>
      </c>
      <c r="D1002" s="80">
        <v>4866</v>
      </c>
      <c r="E1002" s="80">
        <v>79</v>
      </c>
      <c r="F1002" s="80">
        <v>4787</v>
      </c>
      <c r="G1002" s="80">
        <v>158</v>
      </c>
      <c r="H1002" s="80">
        <v>4945</v>
      </c>
      <c r="I1002" s="80">
        <v>3.1951500000000001E-2</v>
      </c>
      <c r="J1002" s="80">
        <v>3.1925599999999998E-2</v>
      </c>
      <c r="L1002" s="83">
        <v>1</v>
      </c>
      <c r="M1002" s="83">
        <v>1001</v>
      </c>
      <c r="N1002" s="85">
        <v>4.3463800000000002E-5</v>
      </c>
      <c r="O1002" s="83">
        <v>1001</v>
      </c>
      <c r="P1002" s="85">
        <v>8.6927499999999997E-5</v>
      </c>
      <c r="Q1002" s="83">
        <v>1001</v>
      </c>
      <c r="R1002" s="85">
        <v>8.68407E-8</v>
      </c>
      <c r="S1002" s="85">
        <v>8.4791999999999996E-8</v>
      </c>
    </row>
    <row r="1003" spans="2:19" x14ac:dyDescent="0.2">
      <c r="B1003" s="33"/>
      <c r="C1003" s="80">
        <v>0.79949999999999999</v>
      </c>
      <c r="D1003" s="80">
        <v>4868</v>
      </c>
      <c r="E1003" s="80">
        <v>79</v>
      </c>
      <c r="F1003" s="80">
        <v>4789</v>
      </c>
      <c r="G1003" s="80">
        <v>158</v>
      </c>
      <c r="H1003" s="80">
        <v>4947</v>
      </c>
      <c r="I1003" s="80">
        <v>3.1938500000000002E-2</v>
      </c>
      <c r="J1003" s="80">
        <v>3.1925599999999998E-2</v>
      </c>
      <c r="L1003" s="83">
        <v>1</v>
      </c>
      <c r="M1003" s="83">
        <v>1002</v>
      </c>
      <c r="N1003" s="85">
        <v>4.3528200000000001E-5</v>
      </c>
      <c r="O1003" s="83">
        <v>1002</v>
      </c>
      <c r="P1003" s="85">
        <v>8.7056499999999996E-5</v>
      </c>
      <c r="Q1003" s="83">
        <v>1002</v>
      </c>
      <c r="R1003" s="85">
        <v>8.6882699999999995E-8</v>
      </c>
      <c r="S1003" s="85">
        <v>8.4791999999999996E-8</v>
      </c>
    </row>
    <row r="1004" spans="2:19" x14ac:dyDescent="0.2">
      <c r="B1004" s="33"/>
      <c r="C1004" s="80">
        <v>0.7994</v>
      </c>
      <c r="D1004" s="80">
        <v>4869</v>
      </c>
      <c r="E1004" s="80">
        <v>79</v>
      </c>
      <c r="F1004" s="80">
        <v>4790</v>
      </c>
      <c r="G1004" s="80">
        <v>158</v>
      </c>
      <c r="H1004" s="80">
        <v>4948</v>
      </c>
      <c r="I1004" s="80">
        <v>3.1932099999999998E-2</v>
      </c>
      <c r="J1004" s="80">
        <v>3.1925599999999998E-2</v>
      </c>
      <c r="L1004" s="83">
        <v>1</v>
      </c>
      <c r="M1004" s="83">
        <v>1003</v>
      </c>
      <c r="N1004" s="85">
        <v>4.3593100000000001E-5</v>
      </c>
      <c r="O1004" s="83">
        <v>1003</v>
      </c>
      <c r="P1004" s="85">
        <v>8.7186200000000002E-5</v>
      </c>
      <c r="Q1004" s="83">
        <v>1003</v>
      </c>
      <c r="R1004" s="85">
        <v>8.6925500000000006E-8</v>
      </c>
      <c r="S1004" s="85">
        <v>8.4791999999999996E-8</v>
      </c>
    </row>
    <row r="1005" spans="2:19" x14ac:dyDescent="0.2">
      <c r="B1005" s="33"/>
      <c r="C1005" s="80">
        <v>0.79830000000000001</v>
      </c>
      <c r="D1005" s="80">
        <v>4870</v>
      </c>
      <c r="E1005" s="80">
        <v>79</v>
      </c>
      <c r="F1005" s="80">
        <v>4791</v>
      </c>
      <c r="G1005" s="80">
        <v>158</v>
      </c>
      <c r="H1005" s="80">
        <v>4949</v>
      </c>
      <c r="I1005" s="80">
        <v>3.1925599999999998E-2</v>
      </c>
      <c r="J1005" s="80">
        <v>3.1925599999999998E-2</v>
      </c>
      <c r="L1005" s="83">
        <v>1</v>
      </c>
      <c r="M1005" s="83">
        <v>1004</v>
      </c>
      <c r="N1005" s="85">
        <v>4.3658400000000002E-5</v>
      </c>
      <c r="O1005" s="83">
        <v>1004</v>
      </c>
      <c r="P1005" s="85">
        <v>8.7316899999999997E-5</v>
      </c>
      <c r="Q1005" s="83">
        <v>1004</v>
      </c>
      <c r="R1005" s="85">
        <v>8.6969000000000003E-8</v>
      </c>
      <c r="S1005" s="85">
        <v>8.4791999999999996E-8</v>
      </c>
    </row>
    <row r="1006" spans="2:19" x14ac:dyDescent="0.2">
      <c r="B1006" s="33"/>
      <c r="C1006" s="80">
        <v>0.79779999999999995</v>
      </c>
      <c r="D1006" s="80">
        <v>4870</v>
      </c>
      <c r="E1006" s="80">
        <v>80</v>
      </c>
      <c r="F1006" s="80">
        <v>4790</v>
      </c>
      <c r="G1006" s="80">
        <v>160</v>
      </c>
      <c r="H1006" s="80">
        <v>4950</v>
      </c>
      <c r="I1006" s="80">
        <v>3.2323200000000003E-2</v>
      </c>
      <c r="J1006" s="80">
        <v>3.2316699999999997E-2</v>
      </c>
      <c r="L1006" s="83">
        <v>1</v>
      </c>
      <c r="M1006" s="83">
        <v>1005</v>
      </c>
      <c r="N1006" s="85">
        <v>4.3724199999999997E-5</v>
      </c>
      <c r="O1006" s="83">
        <v>1005</v>
      </c>
      <c r="P1006" s="85">
        <v>8.7448399999999994E-5</v>
      </c>
      <c r="Q1006" s="83">
        <v>1005</v>
      </c>
      <c r="R1006" s="85">
        <v>8.7013300000000003E-8</v>
      </c>
      <c r="S1006" s="85">
        <v>8.4791999999999996E-8</v>
      </c>
    </row>
    <row r="1007" spans="2:19" x14ac:dyDescent="0.2">
      <c r="B1007" s="33"/>
      <c r="C1007" s="80">
        <v>0.79710000000000003</v>
      </c>
      <c r="D1007" s="80">
        <v>4871</v>
      </c>
      <c r="E1007" s="80">
        <v>80</v>
      </c>
      <c r="F1007" s="80">
        <v>4791</v>
      </c>
      <c r="G1007" s="80">
        <v>160</v>
      </c>
      <c r="H1007" s="80">
        <v>4951</v>
      </c>
      <c r="I1007" s="80">
        <v>3.2316699999999997E-2</v>
      </c>
      <c r="J1007" s="80">
        <v>3.2316699999999997E-2</v>
      </c>
      <c r="L1007" s="83">
        <v>1</v>
      </c>
      <c r="M1007" s="83">
        <v>1006</v>
      </c>
      <c r="N1007" s="85">
        <v>4.37904E-5</v>
      </c>
      <c r="O1007" s="83">
        <v>1006</v>
      </c>
      <c r="P1007" s="85">
        <v>8.7580899999999994E-5</v>
      </c>
      <c r="Q1007" s="83">
        <v>1006</v>
      </c>
      <c r="R1007" s="85">
        <v>8.7058499999999998E-8</v>
      </c>
      <c r="S1007" s="85">
        <v>8.4791999999999996E-8</v>
      </c>
    </row>
    <row r="1008" spans="2:19" x14ac:dyDescent="0.2">
      <c r="B1008" s="33"/>
      <c r="C1008" s="80">
        <v>0.79679999999999995</v>
      </c>
      <c r="D1008" s="80">
        <v>4873</v>
      </c>
      <c r="E1008" s="80">
        <v>81</v>
      </c>
      <c r="F1008" s="80">
        <v>4792</v>
      </c>
      <c r="G1008" s="80">
        <v>162</v>
      </c>
      <c r="H1008" s="80">
        <v>4954</v>
      </c>
      <c r="I1008" s="80">
        <v>3.2700800000000002E-2</v>
      </c>
      <c r="J1008" s="80">
        <v>3.2406499999999998E-2</v>
      </c>
      <c r="L1008" s="83">
        <v>1</v>
      </c>
      <c r="M1008" s="83">
        <v>1007</v>
      </c>
      <c r="N1008" s="85">
        <v>4.3857099999999997E-5</v>
      </c>
      <c r="O1008" s="83">
        <v>1007</v>
      </c>
      <c r="P1008" s="85">
        <v>8.7714199999999994E-5</v>
      </c>
      <c r="Q1008" s="83">
        <v>1007</v>
      </c>
      <c r="R1008" s="85">
        <v>8.7104499999999998E-8</v>
      </c>
      <c r="S1008" s="85">
        <v>8.4791999999999996E-8</v>
      </c>
    </row>
    <row r="1009" spans="2:19" x14ac:dyDescent="0.2">
      <c r="B1009" s="33"/>
      <c r="C1009" s="80">
        <v>0.79610000000000003</v>
      </c>
      <c r="D1009" s="80">
        <v>4874</v>
      </c>
      <c r="E1009" s="80">
        <v>81</v>
      </c>
      <c r="F1009" s="80">
        <v>4793</v>
      </c>
      <c r="G1009" s="80">
        <v>162</v>
      </c>
      <c r="H1009" s="80">
        <v>4955</v>
      </c>
      <c r="I1009" s="80">
        <v>3.26942E-2</v>
      </c>
      <c r="J1009" s="80">
        <v>3.2406499999999998E-2</v>
      </c>
      <c r="L1009" s="83">
        <v>1</v>
      </c>
      <c r="M1009" s="83">
        <v>1008</v>
      </c>
      <c r="N1009" s="85">
        <v>4.3924300000000002E-5</v>
      </c>
      <c r="O1009" s="83">
        <v>1008</v>
      </c>
      <c r="P1009" s="85">
        <v>8.7848499999999998E-5</v>
      </c>
      <c r="Q1009" s="83">
        <v>1008</v>
      </c>
      <c r="R1009" s="85">
        <v>8.71513E-8</v>
      </c>
      <c r="S1009" s="85">
        <v>8.4791999999999996E-8</v>
      </c>
    </row>
    <row r="1010" spans="2:19" x14ac:dyDescent="0.2">
      <c r="B1010" s="33"/>
      <c r="C1010" s="80">
        <v>0.79579999999999995</v>
      </c>
      <c r="D1010" s="80">
        <v>4875</v>
      </c>
      <c r="E1010" s="80">
        <v>81</v>
      </c>
      <c r="F1010" s="80">
        <v>4794</v>
      </c>
      <c r="G1010" s="80">
        <v>162</v>
      </c>
      <c r="H1010" s="80">
        <v>4956</v>
      </c>
      <c r="I1010" s="80">
        <v>3.26877E-2</v>
      </c>
      <c r="J1010" s="80">
        <v>3.2406499999999998E-2</v>
      </c>
      <c r="L1010" s="83">
        <v>1</v>
      </c>
      <c r="M1010" s="83">
        <v>1009</v>
      </c>
      <c r="N1010" s="85">
        <v>4.3991900000000001E-5</v>
      </c>
      <c r="O1010" s="83">
        <v>1009</v>
      </c>
      <c r="P1010" s="85">
        <v>8.7983800000000003E-5</v>
      </c>
      <c r="Q1010" s="83">
        <v>1009</v>
      </c>
      <c r="R1010" s="85">
        <v>8.7198999999999999E-8</v>
      </c>
      <c r="S1010" s="85">
        <v>8.4791999999999996E-8</v>
      </c>
    </row>
    <row r="1011" spans="2:19" x14ac:dyDescent="0.2">
      <c r="B1011" s="33"/>
      <c r="C1011" s="80">
        <v>0.79549999999999998</v>
      </c>
      <c r="D1011" s="80">
        <v>4876</v>
      </c>
      <c r="E1011" s="80">
        <v>81</v>
      </c>
      <c r="F1011" s="80">
        <v>4795</v>
      </c>
      <c r="G1011" s="80">
        <v>162</v>
      </c>
      <c r="H1011" s="80">
        <v>4957</v>
      </c>
      <c r="I1011" s="80">
        <v>3.2681099999999998E-2</v>
      </c>
      <c r="J1011" s="80">
        <v>3.2406499999999998E-2</v>
      </c>
      <c r="L1011" s="83">
        <v>1</v>
      </c>
      <c r="M1011" s="83">
        <v>1010</v>
      </c>
      <c r="N1011" s="85">
        <v>4.4060000000000002E-5</v>
      </c>
      <c r="O1011" s="83">
        <v>1010</v>
      </c>
      <c r="P1011" s="85">
        <v>8.8120000000000003E-5</v>
      </c>
      <c r="Q1011" s="83">
        <v>1010</v>
      </c>
      <c r="R1011" s="85">
        <v>8.7247500000000001E-8</v>
      </c>
      <c r="S1011" s="85">
        <v>8.4791999999999996E-8</v>
      </c>
    </row>
    <row r="1012" spans="2:19" x14ac:dyDescent="0.2">
      <c r="B1012" s="33"/>
      <c r="C1012" s="80">
        <v>0.79479999999999995</v>
      </c>
      <c r="D1012" s="80">
        <v>4878</v>
      </c>
      <c r="E1012" s="80">
        <v>81</v>
      </c>
      <c r="F1012" s="80">
        <v>4797</v>
      </c>
      <c r="G1012" s="80">
        <v>162</v>
      </c>
      <c r="H1012" s="80">
        <v>4959</v>
      </c>
      <c r="I1012" s="80">
        <v>3.26679E-2</v>
      </c>
      <c r="J1012" s="80">
        <v>3.2406499999999998E-2</v>
      </c>
      <c r="L1012" s="83">
        <v>1</v>
      </c>
      <c r="M1012" s="83">
        <v>1011</v>
      </c>
      <c r="N1012" s="85">
        <v>4.4128600000000003E-5</v>
      </c>
      <c r="O1012" s="83">
        <v>1011</v>
      </c>
      <c r="P1012" s="85">
        <v>8.8257200000000006E-5</v>
      </c>
      <c r="Q1012" s="83">
        <v>1011</v>
      </c>
      <c r="R1012" s="85">
        <v>8.7296899999999999E-8</v>
      </c>
      <c r="S1012" s="85">
        <v>8.4791999999999996E-8</v>
      </c>
    </row>
    <row r="1013" spans="2:19" x14ac:dyDescent="0.2">
      <c r="B1013" s="33"/>
      <c r="C1013" s="80">
        <v>0.79469999999999996</v>
      </c>
      <c r="D1013" s="80">
        <v>4886</v>
      </c>
      <c r="E1013" s="80">
        <v>81</v>
      </c>
      <c r="F1013" s="80">
        <v>4805</v>
      </c>
      <c r="G1013" s="80">
        <v>162</v>
      </c>
      <c r="H1013" s="80">
        <v>4967</v>
      </c>
      <c r="I1013" s="80">
        <v>3.26153E-2</v>
      </c>
      <c r="J1013" s="80">
        <v>3.2406499999999998E-2</v>
      </c>
      <c r="L1013" s="83">
        <v>1</v>
      </c>
      <c r="M1013" s="83">
        <v>1012</v>
      </c>
      <c r="N1013" s="85">
        <v>4.4197699999999999E-5</v>
      </c>
      <c r="O1013" s="83">
        <v>1012</v>
      </c>
      <c r="P1013" s="85">
        <v>8.8395399999999997E-5</v>
      </c>
      <c r="Q1013" s="83">
        <v>1012</v>
      </c>
      <c r="R1013" s="85">
        <v>8.7347299999999998E-8</v>
      </c>
      <c r="S1013" s="85">
        <v>8.4791999999999996E-8</v>
      </c>
    </row>
    <row r="1014" spans="2:19" x14ac:dyDescent="0.2">
      <c r="B1014" s="33"/>
      <c r="C1014" s="80">
        <v>0.79459999999999997</v>
      </c>
      <c r="D1014" s="80">
        <v>4887</v>
      </c>
      <c r="E1014" s="80">
        <v>81</v>
      </c>
      <c r="F1014" s="80">
        <v>4806</v>
      </c>
      <c r="G1014" s="80">
        <v>162</v>
      </c>
      <c r="H1014" s="80">
        <v>4968</v>
      </c>
      <c r="I1014" s="80">
        <v>3.2608699999999997E-2</v>
      </c>
      <c r="J1014" s="80">
        <v>3.2406499999999998E-2</v>
      </c>
      <c r="L1014" s="83">
        <v>1</v>
      </c>
      <c r="M1014" s="83">
        <v>1013</v>
      </c>
      <c r="N1014" s="85">
        <v>4.4267300000000002E-5</v>
      </c>
      <c r="O1014" s="83">
        <v>1013</v>
      </c>
      <c r="P1014" s="85">
        <v>8.8534699999999998E-5</v>
      </c>
      <c r="Q1014" s="83">
        <v>1013</v>
      </c>
      <c r="R1014" s="85">
        <v>8.73985E-8</v>
      </c>
      <c r="S1014" s="85">
        <v>8.4791999999999996E-8</v>
      </c>
    </row>
    <row r="1015" spans="2:19" x14ac:dyDescent="0.2">
      <c r="B1015" s="33"/>
      <c r="C1015" s="80">
        <v>0.79410000000000003</v>
      </c>
      <c r="D1015" s="80">
        <v>4888</v>
      </c>
      <c r="E1015" s="80">
        <v>81</v>
      </c>
      <c r="F1015" s="80">
        <v>4807</v>
      </c>
      <c r="G1015" s="80">
        <v>162</v>
      </c>
      <c r="H1015" s="80">
        <v>4969</v>
      </c>
      <c r="I1015" s="80">
        <v>3.2602100000000002E-2</v>
      </c>
      <c r="J1015" s="80">
        <v>3.2406499999999998E-2</v>
      </c>
      <c r="L1015" s="83">
        <v>1</v>
      </c>
      <c r="M1015" s="83">
        <v>1014</v>
      </c>
      <c r="N1015" s="85">
        <v>4.43375E-5</v>
      </c>
      <c r="O1015" s="83">
        <v>1014</v>
      </c>
      <c r="P1015" s="85">
        <v>8.8674899999999994E-5</v>
      </c>
      <c r="Q1015" s="83">
        <v>1014</v>
      </c>
      <c r="R1015" s="85">
        <v>8.7450599999999998E-8</v>
      </c>
      <c r="S1015" s="85">
        <v>8.4791999999999996E-8</v>
      </c>
    </row>
    <row r="1016" spans="2:19" x14ac:dyDescent="0.2">
      <c r="B1016" s="33"/>
      <c r="C1016" s="80">
        <v>0.79379999999999995</v>
      </c>
      <c r="D1016" s="80">
        <v>4889</v>
      </c>
      <c r="E1016" s="80">
        <v>81</v>
      </c>
      <c r="F1016" s="80">
        <v>4808</v>
      </c>
      <c r="G1016" s="80">
        <v>162</v>
      </c>
      <c r="H1016" s="80">
        <v>4970</v>
      </c>
      <c r="I1016" s="80">
        <v>3.2595600000000002E-2</v>
      </c>
      <c r="J1016" s="80">
        <v>3.2406499999999998E-2</v>
      </c>
      <c r="L1016" s="83">
        <v>1</v>
      </c>
      <c r="M1016" s="83">
        <v>1015</v>
      </c>
      <c r="N1016" s="85">
        <v>4.4408099999999999E-5</v>
      </c>
      <c r="O1016" s="83">
        <v>1015</v>
      </c>
      <c r="P1016" s="85">
        <v>8.8816199999999998E-5</v>
      </c>
      <c r="Q1016" s="83">
        <v>1015</v>
      </c>
      <c r="R1016" s="85">
        <v>8.7503699999999998E-8</v>
      </c>
      <c r="S1016" s="85">
        <v>8.4791999999999996E-8</v>
      </c>
    </row>
    <row r="1017" spans="2:19" x14ac:dyDescent="0.2">
      <c r="B1017" s="33"/>
      <c r="C1017" s="80">
        <v>0.79290000000000005</v>
      </c>
      <c r="D1017" s="80">
        <v>4890</v>
      </c>
      <c r="E1017" s="80">
        <v>81</v>
      </c>
      <c r="F1017" s="80">
        <v>4809</v>
      </c>
      <c r="G1017" s="80">
        <v>162</v>
      </c>
      <c r="H1017" s="80">
        <v>4971</v>
      </c>
      <c r="I1017" s="80">
        <v>3.2589E-2</v>
      </c>
      <c r="J1017" s="80">
        <v>3.2406499999999998E-2</v>
      </c>
      <c r="L1017" s="83">
        <v>1</v>
      </c>
      <c r="M1017" s="83">
        <v>1016</v>
      </c>
      <c r="N1017" s="85">
        <v>4.44793E-5</v>
      </c>
      <c r="O1017" s="83">
        <v>1016</v>
      </c>
      <c r="P1017" s="85">
        <v>8.8958599999999999E-5</v>
      </c>
      <c r="Q1017" s="83">
        <v>1016</v>
      </c>
      <c r="R1017" s="85">
        <v>8.7557700000000006E-8</v>
      </c>
      <c r="S1017" s="85">
        <v>8.4791999999999996E-8</v>
      </c>
    </row>
    <row r="1018" spans="2:19" x14ac:dyDescent="0.2">
      <c r="B1018" s="33"/>
      <c r="C1018" s="80">
        <v>0.79279999999999995</v>
      </c>
      <c r="D1018" s="80">
        <v>4891</v>
      </c>
      <c r="E1018" s="80">
        <v>81</v>
      </c>
      <c r="F1018" s="80">
        <v>4810</v>
      </c>
      <c r="G1018" s="80">
        <v>162</v>
      </c>
      <c r="H1018" s="80">
        <v>4972</v>
      </c>
      <c r="I1018" s="80">
        <v>3.25825E-2</v>
      </c>
      <c r="J1018" s="80">
        <v>3.2406499999999998E-2</v>
      </c>
      <c r="L1018" s="83">
        <v>1</v>
      </c>
      <c r="M1018" s="83">
        <v>1017</v>
      </c>
      <c r="N1018" s="85">
        <v>4.4551100000000001E-5</v>
      </c>
      <c r="O1018" s="83">
        <v>1017</v>
      </c>
      <c r="P1018" s="85">
        <v>8.9102099999999995E-5</v>
      </c>
      <c r="Q1018" s="83">
        <v>1017</v>
      </c>
      <c r="R1018" s="85">
        <v>8.7612700000000002E-8</v>
      </c>
      <c r="S1018" s="85">
        <v>8.4791999999999996E-8</v>
      </c>
    </row>
    <row r="1019" spans="2:19" x14ac:dyDescent="0.2">
      <c r="B1019" s="33"/>
      <c r="C1019" s="80">
        <v>0.79210000000000003</v>
      </c>
      <c r="D1019" s="80">
        <v>4892</v>
      </c>
      <c r="E1019" s="80">
        <v>81</v>
      </c>
      <c r="F1019" s="80">
        <v>4811</v>
      </c>
      <c r="G1019" s="80">
        <v>162</v>
      </c>
      <c r="H1019" s="80">
        <v>4973</v>
      </c>
      <c r="I1019" s="80">
        <v>3.2575899999999998E-2</v>
      </c>
      <c r="J1019" s="80">
        <v>3.2406499999999998E-2</v>
      </c>
      <c r="L1019" s="83">
        <v>1</v>
      </c>
      <c r="M1019" s="83">
        <v>1018</v>
      </c>
      <c r="N1019" s="85">
        <v>4.4623399999999997E-5</v>
      </c>
      <c r="O1019" s="83">
        <v>1018</v>
      </c>
      <c r="P1019" s="85">
        <v>8.9246700000000001E-5</v>
      </c>
      <c r="Q1019" s="83">
        <v>1018</v>
      </c>
      <c r="R1019" s="85">
        <v>8.7668699999999999E-8</v>
      </c>
      <c r="S1019" s="85">
        <v>8.4791999999999996E-8</v>
      </c>
    </row>
    <row r="1020" spans="2:19" x14ac:dyDescent="0.2">
      <c r="B1020" s="33"/>
      <c r="C1020" s="80">
        <v>0.79179999999999995</v>
      </c>
      <c r="D1020" s="80">
        <v>4893</v>
      </c>
      <c r="E1020" s="80">
        <v>81</v>
      </c>
      <c r="F1020" s="80">
        <v>4812</v>
      </c>
      <c r="G1020" s="80">
        <v>162</v>
      </c>
      <c r="H1020" s="80">
        <v>4974</v>
      </c>
      <c r="I1020" s="80">
        <v>3.2569399999999998E-2</v>
      </c>
      <c r="J1020" s="80">
        <v>3.2406499999999998E-2</v>
      </c>
      <c r="L1020" s="83">
        <v>1</v>
      </c>
      <c r="M1020" s="83">
        <v>1019</v>
      </c>
      <c r="N1020" s="85">
        <v>4.4696200000000001E-5</v>
      </c>
      <c r="O1020" s="83">
        <v>1019</v>
      </c>
      <c r="P1020" s="85">
        <v>8.9392499999999995E-5</v>
      </c>
      <c r="Q1020" s="83">
        <v>1019</v>
      </c>
      <c r="R1020" s="85">
        <v>8.7725699999999998E-8</v>
      </c>
      <c r="S1020" s="85">
        <v>8.4791999999999996E-8</v>
      </c>
    </row>
    <row r="1021" spans="2:19" x14ac:dyDescent="0.2">
      <c r="B1021" s="33"/>
      <c r="C1021" s="80">
        <v>0.79139999999999999</v>
      </c>
      <c r="D1021" s="80">
        <v>4894</v>
      </c>
      <c r="E1021" s="80">
        <v>81</v>
      </c>
      <c r="F1021" s="80">
        <v>4813</v>
      </c>
      <c r="G1021" s="80">
        <v>162</v>
      </c>
      <c r="H1021" s="80">
        <v>4975</v>
      </c>
      <c r="I1021" s="80">
        <v>3.2562800000000003E-2</v>
      </c>
      <c r="J1021" s="80">
        <v>3.2406499999999998E-2</v>
      </c>
      <c r="L1021" s="83">
        <v>1</v>
      </c>
      <c r="M1021" s="83">
        <v>1020</v>
      </c>
      <c r="N1021" s="85">
        <v>4.4769699999999999E-5</v>
      </c>
      <c r="O1021" s="83">
        <v>1020</v>
      </c>
      <c r="P1021" s="85">
        <v>8.9539300000000005E-5</v>
      </c>
      <c r="Q1021" s="83">
        <v>1020</v>
      </c>
      <c r="R1021" s="85">
        <v>8.7783699999999997E-8</v>
      </c>
      <c r="S1021" s="85">
        <v>8.4791999999999996E-8</v>
      </c>
    </row>
    <row r="1022" spans="2:19" x14ac:dyDescent="0.2">
      <c r="B1022" s="33"/>
      <c r="C1022" s="80">
        <v>0.7913</v>
      </c>
      <c r="D1022" s="80">
        <v>4895</v>
      </c>
      <c r="E1022" s="80">
        <v>81</v>
      </c>
      <c r="F1022" s="80">
        <v>4814</v>
      </c>
      <c r="G1022" s="80">
        <v>162</v>
      </c>
      <c r="H1022" s="80">
        <v>4976</v>
      </c>
      <c r="I1022" s="80">
        <v>3.2556300000000003E-2</v>
      </c>
      <c r="J1022" s="80">
        <v>3.2406499999999998E-2</v>
      </c>
      <c r="L1022" s="83">
        <v>1</v>
      </c>
      <c r="M1022" s="83">
        <v>1021</v>
      </c>
      <c r="N1022" s="85">
        <v>4.4843699999999999E-5</v>
      </c>
      <c r="O1022" s="83">
        <v>1021</v>
      </c>
      <c r="P1022" s="85">
        <v>8.9687399999999998E-5</v>
      </c>
      <c r="Q1022" s="83">
        <v>1021</v>
      </c>
      <c r="R1022" s="85">
        <v>8.7842699999999998E-8</v>
      </c>
      <c r="S1022" s="85">
        <v>8.4791999999999996E-8</v>
      </c>
    </row>
    <row r="1023" spans="2:19" x14ac:dyDescent="0.2">
      <c r="B1023" s="33"/>
      <c r="C1023" s="80">
        <v>0.79100000000000004</v>
      </c>
      <c r="D1023" s="80">
        <v>4896</v>
      </c>
      <c r="E1023" s="80">
        <v>81</v>
      </c>
      <c r="F1023" s="80">
        <v>4815</v>
      </c>
      <c r="G1023" s="80">
        <v>162</v>
      </c>
      <c r="H1023" s="80">
        <v>4977</v>
      </c>
      <c r="I1023" s="80">
        <v>3.2549700000000001E-2</v>
      </c>
      <c r="J1023" s="80">
        <v>3.2406499999999998E-2</v>
      </c>
      <c r="L1023" s="83">
        <v>1</v>
      </c>
      <c r="M1023" s="83">
        <v>1022</v>
      </c>
      <c r="N1023" s="85">
        <v>4.49183E-5</v>
      </c>
      <c r="O1023" s="83">
        <v>1022</v>
      </c>
      <c r="P1023" s="85">
        <v>8.98366E-5</v>
      </c>
      <c r="Q1023" s="83">
        <v>1022</v>
      </c>
      <c r="R1023" s="85">
        <v>8.79027E-8</v>
      </c>
      <c r="S1023" s="85">
        <v>8.4791999999999996E-8</v>
      </c>
    </row>
    <row r="1024" spans="2:19" x14ac:dyDescent="0.2">
      <c r="B1024" s="33"/>
      <c r="C1024" s="80">
        <v>0.79079999999999995</v>
      </c>
      <c r="D1024" s="80">
        <v>4898</v>
      </c>
      <c r="E1024" s="80">
        <v>81</v>
      </c>
      <c r="F1024" s="80">
        <v>4817</v>
      </c>
      <c r="G1024" s="80">
        <v>162</v>
      </c>
      <c r="H1024" s="80">
        <v>4979</v>
      </c>
      <c r="I1024" s="80">
        <v>3.2536700000000002E-2</v>
      </c>
      <c r="J1024" s="80">
        <v>3.2406499999999998E-2</v>
      </c>
      <c r="L1024" s="83">
        <v>1</v>
      </c>
      <c r="M1024" s="83">
        <v>1023</v>
      </c>
      <c r="N1024" s="85">
        <v>4.4993500000000002E-5</v>
      </c>
      <c r="O1024" s="83">
        <v>1023</v>
      </c>
      <c r="P1024" s="85">
        <v>8.9987000000000004E-5</v>
      </c>
      <c r="Q1024" s="83">
        <v>1023</v>
      </c>
      <c r="R1024" s="85">
        <v>8.7963900000000001E-8</v>
      </c>
      <c r="S1024" s="85">
        <v>8.4791999999999996E-8</v>
      </c>
    </row>
    <row r="1025" spans="2:19" x14ac:dyDescent="0.2">
      <c r="B1025" s="33"/>
      <c r="C1025" s="80">
        <v>0.79</v>
      </c>
      <c r="D1025" s="80">
        <v>4899</v>
      </c>
      <c r="E1025" s="80">
        <v>81</v>
      </c>
      <c r="F1025" s="80">
        <v>4818</v>
      </c>
      <c r="G1025" s="80">
        <v>162</v>
      </c>
      <c r="H1025" s="80">
        <v>4980</v>
      </c>
      <c r="I1025" s="80">
        <v>3.2530099999999999E-2</v>
      </c>
      <c r="J1025" s="80">
        <v>3.2406499999999998E-2</v>
      </c>
      <c r="L1025" s="83">
        <v>1</v>
      </c>
      <c r="M1025" s="83">
        <v>1024</v>
      </c>
      <c r="N1025" s="85">
        <v>4.5069299999999999E-5</v>
      </c>
      <c r="O1025" s="83">
        <v>1024</v>
      </c>
      <c r="P1025" s="85">
        <v>9.0138700000000005E-5</v>
      </c>
      <c r="Q1025" s="83">
        <v>1024</v>
      </c>
      <c r="R1025" s="85">
        <v>8.8026100000000002E-8</v>
      </c>
      <c r="S1025" s="85">
        <v>8.4791999999999996E-8</v>
      </c>
    </row>
    <row r="1026" spans="2:19" x14ac:dyDescent="0.2">
      <c r="B1026" s="33"/>
      <c r="C1026" s="80">
        <v>0.78979999999999995</v>
      </c>
      <c r="D1026" s="80">
        <v>4900</v>
      </c>
      <c r="E1026" s="80">
        <v>81</v>
      </c>
      <c r="F1026" s="80">
        <v>4819</v>
      </c>
      <c r="G1026" s="80">
        <v>162</v>
      </c>
      <c r="H1026" s="80">
        <v>4981</v>
      </c>
      <c r="I1026" s="80">
        <v>3.25236E-2</v>
      </c>
      <c r="J1026" s="80">
        <v>3.2406499999999998E-2</v>
      </c>
      <c r="L1026" s="83">
        <v>1</v>
      </c>
      <c r="M1026" s="83">
        <v>1025</v>
      </c>
      <c r="N1026" s="85">
        <v>4.5145799999999997E-5</v>
      </c>
      <c r="O1026" s="83">
        <v>1025</v>
      </c>
      <c r="P1026" s="85">
        <v>9.0291599999999995E-5</v>
      </c>
      <c r="Q1026" s="83">
        <v>1025</v>
      </c>
      <c r="R1026" s="85">
        <v>8.8089300000000005E-8</v>
      </c>
      <c r="S1026" s="85">
        <v>8.4791999999999996E-8</v>
      </c>
    </row>
    <row r="1027" spans="2:19" x14ac:dyDescent="0.2">
      <c r="B1027" s="33"/>
      <c r="C1027" s="80">
        <v>0.78959999999999997</v>
      </c>
      <c r="D1027" s="80">
        <v>4901</v>
      </c>
      <c r="E1027" s="80">
        <v>81</v>
      </c>
      <c r="F1027" s="80">
        <v>4820</v>
      </c>
      <c r="G1027" s="80">
        <v>162</v>
      </c>
      <c r="H1027" s="80">
        <v>4982</v>
      </c>
      <c r="I1027" s="80">
        <v>3.25171E-2</v>
      </c>
      <c r="J1027" s="80">
        <v>3.2406499999999998E-2</v>
      </c>
      <c r="L1027" s="83">
        <v>1</v>
      </c>
      <c r="M1027" s="83">
        <v>1026</v>
      </c>
      <c r="N1027" s="85">
        <v>4.5222899999999997E-5</v>
      </c>
      <c r="O1027" s="83">
        <v>1026</v>
      </c>
      <c r="P1027" s="85">
        <v>9.04457E-5</v>
      </c>
      <c r="Q1027" s="83">
        <v>1026</v>
      </c>
      <c r="R1027" s="85">
        <v>8.8153699999999993E-8</v>
      </c>
      <c r="S1027" s="85">
        <v>8.4791999999999996E-8</v>
      </c>
    </row>
    <row r="1028" spans="2:19" x14ac:dyDescent="0.2">
      <c r="B1028" s="33"/>
      <c r="C1028" s="80">
        <v>0.78949999999999998</v>
      </c>
      <c r="D1028" s="80">
        <v>4902</v>
      </c>
      <c r="E1028" s="80">
        <v>81</v>
      </c>
      <c r="F1028" s="80">
        <v>4821</v>
      </c>
      <c r="G1028" s="80">
        <v>162</v>
      </c>
      <c r="H1028" s="80">
        <v>4983</v>
      </c>
      <c r="I1028" s="80">
        <v>3.2510499999999998E-2</v>
      </c>
      <c r="J1028" s="80">
        <v>3.2406499999999998E-2</v>
      </c>
      <c r="L1028" s="83">
        <v>1</v>
      </c>
      <c r="M1028" s="83">
        <v>1027</v>
      </c>
      <c r="N1028" s="85">
        <v>4.5300599999999998E-5</v>
      </c>
      <c r="O1028" s="83">
        <v>1027</v>
      </c>
      <c r="P1028" s="85">
        <v>9.0601199999999996E-5</v>
      </c>
      <c r="Q1028" s="83">
        <v>1027</v>
      </c>
      <c r="R1028" s="85">
        <v>8.8219299999999994E-8</v>
      </c>
      <c r="S1028" s="85">
        <v>8.4791999999999996E-8</v>
      </c>
    </row>
    <row r="1029" spans="2:19" x14ac:dyDescent="0.2">
      <c r="B1029" s="33"/>
      <c r="C1029" s="80">
        <v>0.78879999999999995</v>
      </c>
      <c r="D1029" s="80">
        <v>4903</v>
      </c>
      <c r="E1029" s="80">
        <v>81</v>
      </c>
      <c r="F1029" s="80">
        <v>4822</v>
      </c>
      <c r="G1029" s="80">
        <v>162</v>
      </c>
      <c r="H1029" s="80">
        <v>4984</v>
      </c>
      <c r="I1029" s="80">
        <v>3.2503999999999998E-2</v>
      </c>
      <c r="J1029" s="80">
        <v>3.2406499999999998E-2</v>
      </c>
      <c r="L1029" s="83">
        <v>1</v>
      </c>
      <c r="M1029" s="83">
        <v>1028</v>
      </c>
      <c r="N1029" s="85">
        <v>4.5379E-5</v>
      </c>
      <c r="O1029" s="83">
        <v>1028</v>
      </c>
      <c r="P1029" s="85">
        <v>9.0758000000000001E-5</v>
      </c>
      <c r="Q1029" s="83">
        <v>1028</v>
      </c>
      <c r="R1029" s="85">
        <v>8.8286000000000001E-8</v>
      </c>
      <c r="S1029" s="85">
        <v>8.4791999999999996E-8</v>
      </c>
    </row>
    <row r="1030" spans="2:19" x14ac:dyDescent="0.2">
      <c r="B1030" s="33"/>
      <c r="C1030" s="80">
        <v>0.78859999999999997</v>
      </c>
      <c r="D1030" s="80">
        <v>4904</v>
      </c>
      <c r="E1030" s="80">
        <v>81</v>
      </c>
      <c r="F1030" s="80">
        <v>4823</v>
      </c>
      <c r="G1030" s="80">
        <v>162</v>
      </c>
      <c r="H1030" s="80">
        <v>4985</v>
      </c>
      <c r="I1030" s="80">
        <v>3.2497499999999999E-2</v>
      </c>
      <c r="J1030" s="80">
        <v>3.2406499999999998E-2</v>
      </c>
      <c r="L1030" s="83">
        <v>1</v>
      </c>
      <c r="M1030" s="83">
        <v>1029</v>
      </c>
      <c r="N1030" s="85">
        <v>4.5457999999999997E-5</v>
      </c>
      <c r="O1030" s="83">
        <v>1029</v>
      </c>
      <c r="P1030" s="85">
        <v>9.0916100000000002E-5</v>
      </c>
      <c r="Q1030" s="83">
        <v>1029</v>
      </c>
      <c r="R1030" s="85">
        <v>8.8353800000000001E-8</v>
      </c>
      <c r="S1030" s="85">
        <v>8.4791999999999996E-8</v>
      </c>
    </row>
    <row r="1031" spans="2:19" x14ac:dyDescent="0.2">
      <c r="B1031" s="33"/>
      <c r="C1031" s="80">
        <v>0.7883</v>
      </c>
      <c r="D1031" s="80">
        <v>4905</v>
      </c>
      <c r="E1031" s="80">
        <v>81</v>
      </c>
      <c r="F1031" s="80">
        <v>4824</v>
      </c>
      <c r="G1031" s="80">
        <v>162</v>
      </c>
      <c r="H1031" s="80">
        <v>4986</v>
      </c>
      <c r="I1031" s="80">
        <v>3.2490999999999999E-2</v>
      </c>
      <c r="J1031" s="80">
        <v>3.2406499999999998E-2</v>
      </c>
      <c r="L1031" s="83">
        <v>1</v>
      </c>
      <c r="M1031" s="83">
        <v>1030</v>
      </c>
      <c r="N1031" s="85">
        <v>4.5537800000000003E-5</v>
      </c>
      <c r="O1031" s="83">
        <v>1030</v>
      </c>
      <c r="P1031" s="85">
        <v>9.1075499999999999E-5</v>
      </c>
      <c r="Q1031" s="83">
        <v>1030</v>
      </c>
      <c r="R1031" s="85">
        <v>8.84228E-8</v>
      </c>
      <c r="S1031" s="85">
        <v>8.4791999999999996E-8</v>
      </c>
    </row>
    <row r="1032" spans="2:19" x14ac:dyDescent="0.2">
      <c r="B1032" s="33"/>
      <c r="C1032" s="80">
        <v>0.78800000000000003</v>
      </c>
      <c r="D1032" s="80">
        <v>4908</v>
      </c>
      <c r="E1032" s="80">
        <v>81</v>
      </c>
      <c r="F1032" s="80">
        <v>4827</v>
      </c>
      <c r="G1032" s="80">
        <v>162</v>
      </c>
      <c r="H1032" s="80">
        <v>4989</v>
      </c>
      <c r="I1032" s="80">
        <v>3.2471399999999997E-2</v>
      </c>
      <c r="J1032" s="80">
        <v>3.2406499999999998E-2</v>
      </c>
      <c r="L1032" s="83">
        <v>1</v>
      </c>
      <c r="M1032" s="83">
        <v>1031</v>
      </c>
      <c r="N1032" s="85">
        <v>4.5618200000000003E-5</v>
      </c>
      <c r="O1032" s="83">
        <v>1031</v>
      </c>
      <c r="P1032" s="85">
        <v>9.1236299999999999E-5</v>
      </c>
      <c r="Q1032" s="83">
        <v>1031</v>
      </c>
      <c r="R1032" s="85">
        <v>8.8492999999999997E-8</v>
      </c>
      <c r="S1032" s="85">
        <v>8.4791999999999996E-8</v>
      </c>
    </row>
    <row r="1033" spans="2:19" x14ac:dyDescent="0.2">
      <c r="B1033" s="33"/>
      <c r="C1033" s="80">
        <v>0.78779999999999994</v>
      </c>
      <c r="D1033" s="80">
        <v>4909</v>
      </c>
      <c r="E1033" s="80">
        <v>81</v>
      </c>
      <c r="F1033" s="80">
        <v>4828</v>
      </c>
      <c r="G1033" s="80">
        <v>162</v>
      </c>
      <c r="H1033" s="80">
        <v>4990</v>
      </c>
      <c r="I1033" s="80">
        <v>3.2464899999999998E-2</v>
      </c>
      <c r="J1033" s="80">
        <v>3.2406499999999998E-2</v>
      </c>
      <c r="L1033" s="83">
        <v>1</v>
      </c>
      <c r="M1033" s="83">
        <v>1032</v>
      </c>
      <c r="N1033" s="85">
        <v>4.5699299999999998E-5</v>
      </c>
      <c r="O1033" s="83">
        <v>1032</v>
      </c>
      <c r="P1033" s="85">
        <v>9.1398500000000003E-5</v>
      </c>
      <c r="Q1033" s="83">
        <v>1032</v>
      </c>
      <c r="R1033" s="85">
        <v>8.8564499999999999E-8</v>
      </c>
      <c r="S1033" s="85">
        <v>8.4791999999999996E-8</v>
      </c>
    </row>
    <row r="1034" spans="2:19" x14ac:dyDescent="0.2">
      <c r="B1034" s="33"/>
      <c r="C1034" s="80">
        <v>0.7873</v>
      </c>
      <c r="D1034" s="80">
        <v>4911</v>
      </c>
      <c r="E1034" s="80">
        <v>81</v>
      </c>
      <c r="F1034" s="80">
        <v>4830</v>
      </c>
      <c r="G1034" s="80">
        <v>162</v>
      </c>
      <c r="H1034" s="80">
        <v>4992</v>
      </c>
      <c r="I1034" s="80">
        <v>3.2451899999999999E-2</v>
      </c>
      <c r="J1034" s="80">
        <v>3.2406499999999998E-2</v>
      </c>
      <c r="L1034" s="83">
        <v>1</v>
      </c>
      <c r="M1034" s="83">
        <v>1033</v>
      </c>
      <c r="N1034" s="85">
        <v>4.5781100000000001E-5</v>
      </c>
      <c r="O1034" s="83">
        <v>1033</v>
      </c>
      <c r="P1034" s="85">
        <v>9.1562200000000002E-5</v>
      </c>
      <c r="Q1034" s="83">
        <v>1033</v>
      </c>
      <c r="R1034" s="85">
        <v>8.8637199999999999E-8</v>
      </c>
      <c r="S1034" s="85">
        <v>8.4791999999999996E-8</v>
      </c>
    </row>
    <row r="1035" spans="2:19" x14ac:dyDescent="0.2">
      <c r="B1035" s="33"/>
      <c r="C1035" s="80">
        <v>0.78720000000000001</v>
      </c>
      <c r="D1035" s="80">
        <v>4912</v>
      </c>
      <c r="E1035" s="80">
        <v>81</v>
      </c>
      <c r="F1035" s="80">
        <v>4831</v>
      </c>
      <c r="G1035" s="80">
        <v>162</v>
      </c>
      <c r="H1035" s="80">
        <v>4993</v>
      </c>
      <c r="I1035" s="80">
        <v>3.2445399999999999E-2</v>
      </c>
      <c r="J1035" s="80">
        <v>3.2406499999999998E-2</v>
      </c>
      <c r="L1035" s="83">
        <v>1</v>
      </c>
      <c r="M1035" s="83">
        <v>1034</v>
      </c>
      <c r="N1035" s="85">
        <v>4.5863599999999999E-5</v>
      </c>
      <c r="O1035" s="83">
        <v>1034</v>
      </c>
      <c r="P1035" s="85">
        <v>9.1727300000000005E-5</v>
      </c>
      <c r="Q1035" s="83">
        <v>1034</v>
      </c>
      <c r="R1035" s="85">
        <v>8.8711099999999998E-8</v>
      </c>
      <c r="S1035" s="85">
        <v>8.4791999999999996E-8</v>
      </c>
    </row>
    <row r="1036" spans="2:19" x14ac:dyDescent="0.2">
      <c r="B1036" s="33"/>
      <c r="C1036" s="80">
        <v>0.78700000000000003</v>
      </c>
      <c r="D1036" s="80">
        <v>4913</v>
      </c>
      <c r="E1036" s="80">
        <v>81</v>
      </c>
      <c r="F1036" s="80">
        <v>4832</v>
      </c>
      <c r="G1036" s="80">
        <v>162</v>
      </c>
      <c r="H1036" s="80">
        <v>4994</v>
      </c>
      <c r="I1036" s="80">
        <v>3.24389E-2</v>
      </c>
      <c r="J1036" s="80">
        <v>3.2406499999999998E-2</v>
      </c>
      <c r="L1036" s="83">
        <v>1</v>
      </c>
      <c r="M1036" s="83">
        <v>1035</v>
      </c>
      <c r="N1036" s="85">
        <v>4.5946899999999999E-5</v>
      </c>
      <c r="O1036" s="83">
        <v>1035</v>
      </c>
      <c r="P1036" s="85">
        <v>9.1893799999999998E-5</v>
      </c>
      <c r="Q1036" s="83">
        <v>1035</v>
      </c>
      <c r="R1036" s="85">
        <v>8.8786300000000001E-8</v>
      </c>
      <c r="S1036" s="85">
        <v>8.4791999999999996E-8</v>
      </c>
    </row>
    <row r="1037" spans="2:19" x14ac:dyDescent="0.2">
      <c r="B1037" s="33"/>
      <c r="C1037" s="80">
        <v>0.78669999999999995</v>
      </c>
      <c r="D1037" s="80">
        <v>4916</v>
      </c>
      <c r="E1037" s="80">
        <v>81</v>
      </c>
      <c r="F1037" s="80">
        <v>4835</v>
      </c>
      <c r="G1037" s="80">
        <v>162</v>
      </c>
      <c r="H1037" s="80">
        <v>4997</v>
      </c>
      <c r="I1037" s="80">
        <v>3.2419499999999997E-2</v>
      </c>
      <c r="J1037" s="80">
        <v>3.2406499999999998E-2</v>
      </c>
      <c r="L1037" s="83">
        <v>1</v>
      </c>
      <c r="M1037" s="83">
        <v>1036</v>
      </c>
      <c r="N1037" s="85">
        <v>4.60309E-5</v>
      </c>
      <c r="O1037" s="83">
        <v>1036</v>
      </c>
      <c r="P1037" s="85">
        <v>9.2061899999999993E-5</v>
      </c>
      <c r="Q1037" s="83">
        <v>1036</v>
      </c>
      <c r="R1037" s="85">
        <v>8.8862799999999996E-8</v>
      </c>
      <c r="S1037" s="85">
        <v>8.4791999999999996E-8</v>
      </c>
    </row>
    <row r="1038" spans="2:19" x14ac:dyDescent="0.2">
      <c r="B1038" s="33"/>
      <c r="C1038" s="80">
        <v>0.7863</v>
      </c>
      <c r="D1038" s="80">
        <v>4917</v>
      </c>
      <c r="E1038" s="80">
        <v>81</v>
      </c>
      <c r="F1038" s="80">
        <v>4836</v>
      </c>
      <c r="G1038" s="80">
        <v>162</v>
      </c>
      <c r="H1038" s="80">
        <v>4998</v>
      </c>
      <c r="I1038" s="80">
        <v>3.2412999999999997E-2</v>
      </c>
      <c r="J1038" s="80">
        <v>3.2406499999999998E-2</v>
      </c>
      <c r="L1038" s="83">
        <v>1</v>
      </c>
      <c r="M1038" s="83">
        <v>1037</v>
      </c>
      <c r="N1038" s="85">
        <v>4.6115700000000003E-5</v>
      </c>
      <c r="O1038" s="83">
        <v>1037</v>
      </c>
      <c r="P1038" s="85">
        <v>9.2231400000000006E-5</v>
      </c>
      <c r="Q1038" s="83">
        <v>1037</v>
      </c>
      <c r="R1038" s="85">
        <v>8.8940599999999994E-8</v>
      </c>
      <c r="S1038" s="85">
        <v>8.4791999999999996E-8</v>
      </c>
    </row>
    <row r="1039" spans="2:19" x14ac:dyDescent="0.2">
      <c r="B1039" s="33"/>
      <c r="C1039" s="80">
        <v>0.78580000000000005</v>
      </c>
      <c r="D1039" s="80">
        <v>4918</v>
      </c>
      <c r="E1039" s="80">
        <v>81</v>
      </c>
      <c r="F1039" s="80">
        <v>4837</v>
      </c>
      <c r="G1039" s="80">
        <v>162</v>
      </c>
      <c r="H1039" s="80">
        <v>4999</v>
      </c>
      <c r="I1039" s="80">
        <v>3.2406499999999998E-2</v>
      </c>
      <c r="J1039" s="80">
        <v>3.2406499999999998E-2</v>
      </c>
      <c r="L1039" s="83">
        <v>1</v>
      </c>
      <c r="M1039" s="83">
        <v>1038</v>
      </c>
      <c r="N1039" s="85">
        <v>4.6201200000000001E-5</v>
      </c>
      <c r="O1039" s="83">
        <v>1038</v>
      </c>
      <c r="P1039" s="85">
        <v>9.2402499999999995E-5</v>
      </c>
      <c r="Q1039" s="83">
        <v>1038</v>
      </c>
      <c r="R1039" s="85">
        <v>8.9019699999999996E-8</v>
      </c>
      <c r="S1039" s="85">
        <v>8.4791999999999996E-8</v>
      </c>
    </row>
    <row r="1040" spans="2:19" x14ac:dyDescent="0.2">
      <c r="B1040" s="33"/>
      <c r="C1040" s="80">
        <v>0.78569999999999995</v>
      </c>
      <c r="D1040" s="80">
        <v>4918</v>
      </c>
      <c r="E1040" s="80">
        <v>82</v>
      </c>
      <c r="F1040" s="80">
        <v>4836</v>
      </c>
      <c r="G1040" s="80">
        <v>164</v>
      </c>
      <c r="H1040" s="80">
        <v>5000</v>
      </c>
      <c r="I1040" s="80">
        <v>3.2800000000000003E-2</v>
      </c>
      <c r="J1040" s="80">
        <v>3.2786900000000001E-2</v>
      </c>
      <c r="L1040" s="83">
        <v>1</v>
      </c>
      <c r="M1040" s="83">
        <v>1039</v>
      </c>
      <c r="N1040" s="85">
        <v>4.62876E-5</v>
      </c>
      <c r="O1040" s="83">
        <v>1039</v>
      </c>
      <c r="P1040" s="85">
        <v>9.2575099999999994E-5</v>
      </c>
      <c r="Q1040" s="83">
        <v>1039</v>
      </c>
      <c r="R1040" s="85">
        <v>8.9100199999999995E-8</v>
      </c>
      <c r="S1040" s="85">
        <v>8.4791999999999996E-8</v>
      </c>
    </row>
    <row r="1041" spans="2:19" x14ac:dyDescent="0.2">
      <c r="B1041" s="33"/>
      <c r="C1041" s="80">
        <v>0.78439999999999999</v>
      </c>
      <c r="D1041" s="80">
        <v>4919</v>
      </c>
      <c r="E1041" s="80">
        <v>82</v>
      </c>
      <c r="F1041" s="80">
        <v>4837</v>
      </c>
      <c r="G1041" s="80">
        <v>164</v>
      </c>
      <c r="H1041" s="80">
        <v>5001</v>
      </c>
      <c r="I1041" s="80">
        <v>3.27934E-2</v>
      </c>
      <c r="J1041" s="80">
        <v>3.2786900000000001E-2</v>
      </c>
      <c r="L1041" s="83">
        <v>1</v>
      </c>
      <c r="M1041" s="83">
        <v>1040</v>
      </c>
      <c r="N1041" s="85">
        <v>4.6374700000000002E-5</v>
      </c>
      <c r="O1041" s="83">
        <v>1040</v>
      </c>
      <c r="P1041" s="85">
        <v>9.2749400000000003E-5</v>
      </c>
      <c r="Q1041" s="83">
        <v>1040</v>
      </c>
      <c r="R1041" s="85">
        <v>8.9182100000000003E-8</v>
      </c>
      <c r="S1041" s="85">
        <v>8.4791999999999996E-8</v>
      </c>
    </row>
    <row r="1042" spans="2:19" x14ac:dyDescent="0.2">
      <c r="B1042" s="33"/>
      <c r="C1042" s="80">
        <v>0.78380000000000005</v>
      </c>
      <c r="D1042" s="80">
        <v>4920</v>
      </c>
      <c r="E1042" s="80">
        <v>82</v>
      </c>
      <c r="F1042" s="80">
        <v>4838</v>
      </c>
      <c r="G1042" s="80">
        <v>164</v>
      </c>
      <c r="H1042" s="80">
        <v>5002</v>
      </c>
      <c r="I1042" s="80">
        <v>3.2786900000000001E-2</v>
      </c>
      <c r="J1042" s="80">
        <v>3.2786900000000001E-2</v>
      </c>
      <c r="L1042" s="83">
        <v>1</v>
      </c>
      <c r="M1042" s="83">
        <v>1041</v>
      </c>
      <c r="N1042" s="85">
        <v>4.6462599999999998E-5</v>
      </c>
      <c r="O1042" s="83">
        <v>1041</v>
      </c>
      <c r="P1042" s="85">
        <v>9.2925199999999996E-5</v>
      </c>
      <c r="Q1042" s="83">
        <v>1041</v>
      </c>
      <c r="R1042" s="85">
        <v>8.9265399999999994E-8</v>
      </c>
      <c r="S1042" s="85">
        <v>8.4791999999999996E-8</v>
      </c>
    </row>
    <row r="1043" spans="2:19" x14ac:dyDescent="0.2">
      <c r="B1043" s="33"/>
      <c r="C1043" s="80">
        <v>0.78369999999999995</v>
      </c>
      <c r="D1043" s="80">
        <v>4920</v>
      </c>
      <c r="E1043" s="80">
        <v>83</v>
      </c>
      <c r="F1043" s="80">
        <v>4837</v>
      </c>
      <c r="G1043" s="80">
        <v>166</v>
      </c>
      <c r="H1043" s="80">
        <v>5003</v>
      </c>
      <c r="I1043" s="80">
        <v>3.3180099999999997E-2</v>
      </c>
      <c r="J1043" s="80">
        <v>3.3166800000000003E-2</v>
      </c>
      <c r="L1043" s="83">
        <v>1</v>
      </c>
      <c r="M1043" s="83">
        <v>1042</v>
      </c>
      <c r="N1043" s="85">
        <v>4.6551400000000003E-5</v>
      </c>
      <c r="O1043" s="83">
        <v>1042</v>
      </c>
      <c r="P1043" s="85">
        <v>9.3102699999999999E-5</v>
      </c>
      <c r="Q1043" s="83">
        <v>1042</v>
      </c>
      <c r="R1043" s="85">
        <v>8.9350000000000003E-8</v>
      </c>
      <c r="S1043" s="85">
        <v>8.4791999999999996E-8</v>
      </c>
    </row>
    <row r="1044" spans="2:19" x14ac:dyDescent="0.2">
      <c r="B1044" s="33"/>
      <c r="C1044" s="80">
        <v>0.78349999999999997</v>
      </c>
      <c r="D1044" s="80">
        <v>4921</v>
      </c>
      <c r="E1044" s="80">
        <v>83</v>
      </c>
      <c r="F1044" s="80">
        <v>4838</v>
      </c>
      <c r="G1044" s="80">
        <v>166</v>
      </c>
      <c r="H1044" s="80">
        <v>5004</v>
      </c>
      <c r="I1044" s="80">
        <v>3.3173500000000002E-2</v>
      </c>
      <c r="J1044" s="80">
        <v>3.3166800000000003E-2</v>
      </c>
      <c r="L1044" s="83">
        <v>1</v>
      </c>
      <c r="M1044" s="83">
        <v>1043</v>
      </c>
      <c r="N1044" s="85">
        <v>4.6641000000000003E-5</v>
      </c>
      <c r="O1044" s="83">
        <v>1043</v>
      </c>
      <c r="P1044" s="85">
        <v>9.3281899999999999E-5</v>
      </c>
      <c r="Q1044" s="83">
        <v>1043</v>
      </c>
      <c r="R1044" s="85">
        <v>8.9436200000000005E-8</v>
      </c>
      <c r="S1044" s="85">
        <v>8.4791999999999996E-8</v>
      </c>
    </row>
    <row r="1045" spans="2:19" x14ac:dyDescent="0.2">
      <c r="B1045" s="33"/>
      <c r="C1045" s="80">
        <v>0.78300000000000003</v>
      </c>
      <c r="D1045" s="80">
        <v>4922</v>
      </c>
      <c r="E1045" s="80">
        <v>83</v>
      </c>
      <c r="F1045" s="80">
        <v>4839</v>
      </c>
      <c r="G1045" s="80">
        <v>166</v>
      </c>
      <c r="H1045" s="80">
        <v>5005</v>
      </c>
      <c r="I1045" s="80">
        <v>3.3166800000000003E-2</v>
      </c>
      <c r="J1045" s="80">
        <v>3.3166800000000003E-2</v>
      </c>
      <c r="L1045" s="83">
        <v>1</v>
      </c>
      <c r="M1045" s="83">
        <v>1044</v>
      </c>
      <c r="N1045" s="85">
        <v>4.6731399999999998E-5</v>
      </c>
      <c r="O1045" s="83">
        <v>1044</v>
      </c>
      <c r="P1045" s="85">
        <v>9.3462799999999996E-5</v>
      </c>
      <c r="Q1045" s="83">
        <v>1044</v>
      </c>
      <c r="R1045" s="85">
        <v>8.9523699999999998E-8</v>
      </c>
      <c r="S1045" s="85">
        <v>8.4791999999999996E-8</v>
      </c>
    </row>
    <row r="1046" spans="2:19" x14ac:dyDescent="0.2">
      <c r="B1046" s="33"/>
      <c r="C1046" s="80">
        <v>0.78290000000000004</v>
      </c>
      <c r="D1046" s="80">
        <v>4922</v>
      </c>
      <c r="E1046" s="80">
        <v>84</v>
      </c>
      <c r="F1046" s="80">
        <v>4838</v>
      </c>
      <c r="G1046" s="80">
        <v>168</v>
      </c>
      <c r="H1046" s="80">
        <v>5006</v>
      </c>
      <c r="I1046" s="80">
        <v>3.3559699999999998E-2</v>
      </c>
      <c r="J1046" s="80">
        <v>3.32871E-2</v>
      </c>
      <c r="L1046" s="83">
        <v>1</v>
      </c>
      <c r="M1046" s="83">
        <v>1045</v>
      </c>
      <c r="N1046" s="85">
        <v>4.6822700000000001E-5</v>
      </c>
      <c r="O1046" s="83">
        <v>1045</v>
      </c>
      <c r="P1046" s="85">
        <v>9.3645299999999996E-5</v>
      </c>
      <c r="Q1046" s="83">
        <v>1045</v>
      </c>
      <c r="R1046" s="85">
        <v>8.9612799999999999E-8</v>
      </c>
      <c r="S1046" s="85">
        <v>8.4791999999999996E-8</v>
      </c>
    </row>
    <row r="1047" spans="2:19" x14ac:dyDescent="0.2">
      <c r="B1047" s="33"/>
      <c r="C1047" s="80">
        <v>0.78259999999999996</v>
      </c>
      <c r="D1047" s="80">
        <v>4924</v>
      </c>
      <c r="E1047" s="80">
        <v>84</v>
      </c>
      <c r="F1047" s="80">
        <v>4840</v>
      </c>
      <c r="G1047" s="80">
        <v>168</v>
      </c>
      <c r="H1047" s="80">
        <v>5008</v>
      </c>
      <c r="I1047" s="80">
        <v>3.3546300000000001E-2</v>
      </c>
      <c r="J1047" s="80">
        <v>3.32871E-2</v>
      </c>
      <c r="L1047" s="83">
        <v>1</v>
      </c>
      <c r="M1047" s="83">
        <v>1046</v>
      </c>
      <c r="N1047" s="85">
        <v>4.69148E-5</v>
      </c>
      <c r="O1047" s="83">
        <v>1046</v>
      </c>
      <c r="P1047" s="85">
        <v>9.3829699999999994E-5</v>
      </c>
      <c r="Q1047" s="83">
        <v>1046</v>
      </c>
      <c r="R1047" s="85">
        <v>8.9703299999999996E-8</v>
      </c>
      <c r="S1047" s="85">
        <v>8.4791999999999996E-8</v>
      </c>
    </row>
    <row r="1048" spans="2:19" x14ac:dyDescent="0.2">
      <c r="B1048" s="33"/>
      <c r="C1048" s="80">
        <v>0.78200000000000003</v>
      </c>
      <c r="D1048" s="80">
        <v>4926</v>
      </c>
      <c r="E1048" s="80">
        <v>84</v>
      </c>
      <c r="F1048" s="80">
        <v>4842</v>
      </c>
      <c r="G1048" s="80">
        <v>168</v>
      </c>
      <c r="H1048" s="80">
        <v>5010</v>
      </c>
      <c r="I1048" s="80">
        <v>3.3532899999999997E-2</v>
      </c>
      <c r="J1048" s="80">
        <v>3.32871E-2</v>
      </c>
      <c r="L1048" s="83">
        <v>1</v>
      </c>
      <c r="M1048" s="83">
        <v>1047</v>
      </c>
      <c r="N1048" s="85">
        <v>4.7007900000000001E-5</v>
      </c>
      <c r="O1048" s="83">
        <v>1047</v>
      </c>
      <c r="P1048" s="85">
        <v>9.4015800000000002E-5</v>
      </c>
      <c r="Q1048" s="83">
        <v>1047</v>
      </c>
      <c r="R1048" s="85">
        <v>8.97954E-8</v>
      </c>
      <c r="S1048" s="85">
        <v>8.4791999999999996E-8</v>
      </c>
    </row>
    <row r="1049" spans="2:19" x14ac:dyDescent="0.2">
      <c r="B1049" s="33"/>
      <c r="C1049" s="80">
        <v>0.78180000000000005</v>
      </c>
      <c r="D1049" s="80">
        <v>4927</v>
      </c>
      <c r="E1049" s="80">
        <v>84</v>
      </c>
      <c r="F1049" s="80">
        <v>4843</v>
      </c>
      <c r="G1049" s="80">
        <v>168</v>
      </c>
      <c r="H1049" s="80">
        <v>5011</v>
      </c>
      <c r="I1049" s="80">
        <v>3.3526199999999999E-2</v>
      </c>
      <c r="J1049" s="80">
        <v>3.32871E-2</v>
      </c>
      <c r="L1049" s="83">
        <v>1</v>
      </c>
      <c r="M1049" s="83">
        <v>1048</v>
      </c>
      <c r="N1049" s="85">
        <v>4.7101799999999997E-5</v>
      </c>
      <c r="O1049" s="83">
        <v>1048</v>
      </c>
      <c r="P1049" s="85">
        <v>9.4203700000000001E-5</v>
      </c>
      <c r="Q1049" s="83">
        <v>1048</v>
      </c>
      <c r="R1049" s="85">
        <v>8.9889000000000005E-8</v>
      </c>
      <c r="S1049" s="85">
        <v>8.4791999999999996E-8</v>
      </c>
    </row>
    <row r="1050" spans="2:19" x14ac:dyDescent="0.2">
      <c r="B1050" s="33"/>
      <c r="C1050" s="80">
        <v>0.78159999999999996</v>
      </c>
      <c r="D1050" s="80">
        <v>4928</v>
      </c>
      <c r="E1050" s="80">
        <v>84</v>
      </c>
      <c r="F1050" s="80">
        <v>4844</v>
      </c>
      <c r="G1050" s="80">
        <v>168</v>
      </c>
      <c r="H1050" s="80">
        <v>5012</v>
      </c>
      <c r="I1050" s="80">
        <v>3.3519599999999997E-2</v>
      </c>
      <c r="J1050" s="80">
        <v>3.32871E-2</v>
      </c>
      <c r="L1050" s="83">
        <v>1</v>
      </c>
      <c r="M1050" s="83">
        <v>1049</v>
      </c>
      <c r="N1050" s="85">
        <v>4.7196700000000002E-5</v>
      </c>
      <c r="O1050" s="83">
        <v>1049</v>
      </c>
      <c r="P1050" s="85">
        <v>9.4393400000000003E-5</v>
      </c>
      <c r="Q1050" s="83">
        <v>1049</v>
      </c>
      <c r="R1050" s="85">
        <v>8.9984200000000004E-8</v>
      </c>
      <c r="S1050" s="85">
        <v>8.4791999999999996E-8</v>
      </c>
    </row>
    <row r="1051" spans="2:19" x14ac:dyDescent="0.2">
      <c r="B1051" s="33"/>
      <c r="C1051" s="80">
        <v>0.78129999999999999</v>
      </c>
      <c r="D1051" s="80">
        <v>4929</v>
      </c>
      <c r="E1051" s="80">
        <v>84</v>
      </c>
      <c r="F1051" s="80">
        <v>4845</v>
      </c>
      <c r="G1051" s="80">
        <v>168</v>
      </c>
      <c r="H1051" s="80">
        <v>5013</v>
      </c>
      <c r="I1051" s="80">
        <v>3.3512899999999998E-2</v>
      </c>
      <c r="J1051" s="80">
        <v>3.32871E-2</v>
      </c>
      <c r="L1051" s="83">
        <v>1</v>
      </c>
      <c r="M1051" s="83">
        <v>1050</v>
      </c>
      <c r="N1051" s="85">
        <v>4.7292500000000002E-5</v>
      </c>
      <c r="O1051" s="83">
        <v>1050</v>
      </c>
      <c r="P1051" s="85">
        <v>9.4585000000000003E-5</v>
      </c>
      <c r="Q1051" s="83">
        <v>1050</v>
      </c>
      <c r="R1051" s="85">
        <v>9.0080999999999998E-8</v>
      </c>
      <c r="S1051" s="85">
        <v>8.4791999999999996E-8</v>
      </c>
    </row>
    <row r="1052" spans="2:19" x14ac:dyDescent="0.2">
      <c r="B1052" s="33"/>
      <c r="C1052" s="80">
        <v>0.7802</v>
      </c>
      <c r="D1052" s="80">
        <v>4930</v>
      </c>
      <c r="E1052" s="80">
        <v>84</v>
      </c>
      <c r="F1052" s="80">
        <v>4846</v>
      </c>
      <c r="G1052" s="80">
        <v>168</v>
      </c>
      <c r="H1052" s="80">
        <v>5014</v>
      </c>
      <c r="I1052" s="80">
        <v>3.35062E-2</v>
      </c>
      <c r="J1052" s="80">
        <v>3.32871E-2</v>
      </c>
      <c r="L1052" s="83">
        <v>1</v>
      </c>
      <c r="M1052" s="83">
        <v>1051</v>
      </c>
      <c r="N1052" s="85">
        <v>4.7389199999999997E-5</v>
      </c>
      <c r="O1052" s="83">
        <v>1051</v>
      </c>
      <c r="P1052" s="85">
        <v>9.4778500000000001E-5</v>
      </c>
      <c r="Q1052" s="83">
        <v>1051</v>
      </c>
      <c r="R1052" s="85">
        <v>9.0179300000000006E-8</v>
      </c>
      <c r="S1052" s="85">
        <v>8.4791999999999996E-8</v>
      </c>
    </row>
    <row r="1053" spans="2:19" x14ac:dyDescent="0.2">
      <c r="B1053" s="33"/>
      <c r="C1053" s="80">
        <v>0.77969999999999995</v>
      </c>
      <c r="D1053" s="80">
        <v>4931</v>
      </c>
      <c r="E1053" s="80">
        <v>84</v>
      </c>
      <c r="F1053" s="80">
        <v>4847</v>
      </c>
      <c r="G1053" s="80">
        <v>168</v>
      </c>
      <c r="H1053" s="80">
        <v>5015</v>
      </c>
      <c r="I1053" s="80">
        <v>3.3499500000000001E-2</v>
      </c>
      <c r="J1053" s="80">
        <v>3.32871E-2</v>
      </c>
      <c r="L1053" s="83">
        <v>1</v>
      </c>
      <c r="M1053" s="83">
        <v>1052</v>
      </c>
      <c r="N1053" s="85">
        <v>4.7486900000000001E-5</v>
      </c>
      <c r="O1053" s="83">
        <v>1052</v>
      </c>
      <c r="P1053" s="85">
        <v>9.4973899999999995E-5</v>
      </c>
      <c r="Q1053" s="83">
        <v>1052</v>
      </c>
      <c r="R1053" s="85">
        <v>9.0279400000000006E-8</v>
      </c>
      <c r="S1053" s="85">
        <v>8.4791999999999996E-8</v>
      </c>
    </row>
    <row r="1054" spans="2:19" x14ac:dyDescent="0.2">
      <c r="B1054" s="33"/>
      <c r="C1054" s="80">
        <v>0.77959999999999996</v>
      </c>
      <c r="D1054" s="80">
        <v>4932</v>
      </c>
      <c r="E1054" s="80">
        <v>84</v>
      </c>
      <c r="F1054" s="80">
        <v>4848</v>
      </c>
      <c r="G1054" s="80">
        <v>168</v>
      </c>
      <c r="H1054" s="80">
        <v>5016</v>
      </c>
      <c r="I1054" s="80">
        <v>3.3492800000000003E-2</v>
      </c>
      <c r="J1054" s="80">
        <v>3.32871E-2</v>
      </c>
      <c r="L1054" s="83">
        <v>1</v>
      </c>
      <c r="M1054" s="83">
        <v>1053</v>
      </c>
      <c r="N1054" s="85">
        <v>4.7585600000000001E-5</v>
      </c>
      <c r="O1054" s="83">
        <v>1053</v>
      </c>
      <c r="P1054" s="85">
        <v>9.5171200000000001E-5</v>
      </c>
      <c r="Q1054" s="83">
        <v>1053</v>
      </c>
      <c r="R1054" s="85">
        <v>9.0380999999999994E-8</v>
      </c>
      <c r="S1054" s="85">
        <v>8.4791999999999996E-8</v>
      </c>
    </row>
    <row r="1055" spans="2:19" x14ac:dyDescent="0.2">
      <c r="B1055" s="33"/>
      <c r="C1055" s="80">
        <v>0.77949999999999997</v>
      </c>
      <c r="D1055" s="80">
        <v>4933</v>
      </c>
      <c r="E1055" s="80">
        <v>84</v>
      </c>
      <c r="F1055" s="80">
        <v>4849</v>
      </c>
      <c r="G1055" s="80">
        <v>168</v>
      </c>
      <c r="H1055" s="80">
        <v>5017</v>
      </c>
      <c r="I1055" s="80">
        <v>3.3486099999999998E-2</v>
      </c>
      <c r="J1055" s="80">
        <v>3.32871E-2</v>
      </c>
      <c r="L1055" s="83">
        <v>1</v>
      </c>
      <c r="M1055" s="83">
        <v>1054</v>
      </c>
      <c r="N1055" s="85">
        <v>4.7685300000000002E-5</v>
      </c>
      <c r="O1055" s="83">
        <v>1054</v>
      </c>
      <c r="P1055" s="85">
        <v>9.5370600000000005E-5</v>
      </c>
      <c r="Q1055" s="83">
        <v>1054</v>
      </c>
      <c r="R1055" s="85">
        <v>9.04844E-8</v>
      </c>
      <c r="S1055" s="85">
        <v>8.4791999999999996E-8</v>
      </c>
    </row>
    <row r="1056" spans="2:19" x14ac:dyDescent="0.2">
      <c r="B1056" s="33"/>
      <c r="C1056" s="80">
        <v>0.7792</v>
      </c>
      <c r="D1056" s="80">
        <v>4934</v>
      </c>
      <c r="E1056" s="80">
        <v>84</v>
      </c>
      <c r="F1056" s="80">
        <v>4850</v>
      </c>
      <c r="G1056" s="80">
        <v>168</v>
      </c>
      <c r="H1056" s="80">
        <v>5018</v>
      </c>
      <c r="I1056" s="80">
        <v>3.3479500000000002E-2</v>
      </c>
      <c r="J1056" s="80">
        <v>3.32871E-2</v>
      </c>
      <c r="L1056" s="83">
        <v>1</v>
      </c>
      <c r="M1056" s="83">
        <v>1055</v>
      </c>
      <c r="N1056" s="85">
        <v>4.7786E-5</v>
      </c>
      <c r="O1056" s="83">
        <v>1055</v>
      </c>
      <c r="P1056" s="85">
        <v>9.5571900000000006E-5</v>
      </c>
      <c r="Q1056" s="83">
        <v>1055</v>
      </c>
      <c r="R1056" s="85">
        <v>9.0589500000000005E-8</v>
      </c>
      <c r="S1056" s="85">
        <v>8.4791999999999996E-8</v>
      </c>
    </row>
    <row r="1057" spans="2:19" x14ac:dyDescent="0.2">
      <c r="B1057" s="33"/>
      <c r="C1057" s="80">
        <v>0.77869999999999995</v>
      </c>
      <c r="D1057" s="80">
        <v>4937</v>
      </c>
      <c r="E1057" s="80">
        <v>84</v>
      </c>
      <c r="F1057" s="80">
        <v>4853</v>
      </c>
      <c r="G1057" s="80">
        <v>168</v>
      </c>
      <c r="H1057" s="80">
        <v>5021</v>
      </c>
      <c r="I1057" s="80">
        <v>3.3459500000000003E-2</v>
      </c>
      <c r="J1057" s="80">
        <v>3.32871E-2</v>
      </c>
      <c r="L1057" s="83">
        <v>1</v>
      </c>
      <c r="M1057" s="83">
        <v>1056</v>
      </c>
      <c r="N1057" s="85">
        <v>4.7887699999999999E-5</v>
      </c>
      <c r="O1057" s="83">
        <v>1056</v>
      </c>
      <c r="P1057" s="85">
        <v>9.5775300000000004E-5</v>
      </c>
      <c r="Q1057" s="83">
        <v>1056</v>
      </c>
      <c r="R1057" s="85">
        <v>9.0696299999999997E-8</v>
      </c>
      <c r="S1057" s="85">
        <v>8.4791999999999996E-8</v>
      </c>
    </row>
    <row r="1058" spans="2:19" x14ac:dyDescent="0.2">
      <c r="B1058" s="33"/>
      <c r="C1058" s="80">
        <v>0.77849999999999997</v>
      </c>
      <c r="D1058" s="80">
        <v>4941</v>
      </c>
      <c r="E1058" s="80">
        <v>84</v>
      </c>
      <c r="F1058" s="80">
        <v>4857</v>
      </c>
      <c r="G1058" s="80">
        <v>168</v>
      </c>
      <c r="H1058" s="80">
        <v>5025</v>
      </c>
      <c r="I1058" s="80">
        <v>3.3432799999999999E-2</v>
      </c>
      <c r="J1058" s="80">
        <v>3.32871E-2</v>
      </c>
      <c r="L1058" s="83">
        <v>1</v>
      </c>
      <c r="M1058" s="83">
        <v>1057</v>
      </c>
      <c r="N1058" s="85">
        <v>4.79904E-5</v>
      </c>
      <c r="O1058" s="83">
        <v>1057</v>
      </c>
      <c r="P1058" s="85">
        <v>9.5980800000000001E-5</v>
      </c>
      <c r="Q1058" s="83">
        <v>1057</v>
      </c>
      <c r="R1058" s="85">
        <v>9.0804900000000006E-8</v>
      </c>
      <c r="S1058" s="85">
        <v>8.4791999999999996E-8</v>
      </c>
    </row>
    <row r="1059" spans="2:19" x14ac:dyDescent="0.2">
      <c r="B1059" s="33"/>
      <c r="C1059" s="80">
        <v>0.77780000000000005</v>
      </c>
      <c r="D1059" s="80">
        <v>4947</v>
      </c>
      <c r="E1059" s="80">
        <v>84</v>
      </c>
      <c r="F1059" s="80">
        <v>4863</v>
      </c>
      <c r="G1059" s="80">
        <v>168</v>
      </c>
      <c r="H1059" s="80">
        <v>5031</v>
      </c>
      <c r="I1059" s="80">
        <v>3.3392999999999999E-2</v>
      </c>
      <c r="J1059" s="80">
        <v>3.32871E-2</v>
      </c>
      <c r="L1059" s="83">
        <v>1</v>
      </c>
      <c r="M1059" s="83">
        <v>1058</v>
      </c>
      <c r="N1059" s="85">
        <v>4.8094199999999998E-5</v>
      </c>
      <c r="O1059" s="83">
        <v>1058</v>
      </c>
      <c r="P1059" s="85">
        <v>9.6188300000000002E-5</v>
      </c>
      <c r="Q1059" s="83">
        <v>1058</v>
      </c>
      <c r="R1059" s="85">
        <v>9.0915200000000001E-8</v>
      </c>
      <c r="S1059" s="85">
        <v>8.4791999999999996E-8</v>
      </c>
    </row>
    <row r="1060" spans="2:19" x14ac:dyDescent="0.2">
      <c r="B1060" s="33"/>
      <c r="C1060" s="80">
        <v>0.77739999999999998</v>
      </c>
      <c r="D1060" s="80">
        <v>4948</v>
      </c>
      <c r="E1060" s="80">
        <v>84</v>
      </c>
      <c r="F1060" s="80">
        <v>4864</v>
      </c>
      <c r="G1060" s="80">
        <v>168</v>
      </c>
      <c r="H1060" s="80">
        <v>5032</v>
      </c>
      <c r="I1060" s="80">
        <v>3.3386300000000001E-2</v>
      </c>
      <c r="J1060" s="80">
        <v>3.32871E-2</v>
      </c>
      <c r="L1060" s="83">
        <v>1</v>
      </c>
      <c r="M1060" s="83">
        <v>1059</v>
      </c>
      <c r="N1060" s="85">
        <v>4.8198999999999997E-5</v>
      </c>
      <c r="O1060" s="83">
        <v>1059</v>
      </c>
      <c r="P1060" s="85">
        <v>9.6397999999999994E-5</v>
      </c>
      <c r="Q1060" s="83">
        <v>1059</v>
      </c>
      <c r="R1060" s="85">
        <v>9.1027399999999994E-8</v>
      </c>
      <c r="S1060" s="85">
        <v>8.4791999999999996E-8</v>
      </c>
    </row>
    <row r="1061" spans="2:19" x14ac:dyDescent="0.2">
      <c r="B1061" s="33"/>
      <c r="C1061" s="80">
        <v>0.77729999999999999</v>
      </c>
      <c r="D1061" s="80">
        <v>4949</v>
      </c>
      <c r="E1061" s="80">
        <v>84</v>
      </c>
      <c r="F1061" s="80">
        <v>4865</v>
      </c>
      <c r="G1061" s="80">
        <v>168</v>
      </c>
      <c r="H1061" s="80">
        <v>5033</v>
      </c>
      <c r="I1061" s="80">
        <v>3.3379699999999998E-2</v>
      </c>
      <c r="J1061" s="80">
        <v>3.32871E-2</v>
      </c>
      <c r="L1061" s="83">
        <v>1</v>
      </c>
      <c r="M1061" s="83">
        <v>1060</v>
      </c>
      <c r="N1061" s="85">
        <v>4.8304999999999999E-5</v>
      </c>
      <c r="O1061" s="83">
        <v>1060</v>
      </c>
      <c r="P1061" s="85">
        <v>9.6609900000000005E-5</v>
      </c>
      <c r="Q1061" s="83">
        <v>1060</v>
      </c>
      <c r="R1061" s="85">
        <v>9.1141400000000004E-8</v>
      </c>
      <c r="S1061" s="85">
        <v>8.4791999999999996E-8</v>
      </c>
    </row>
    <row r="1062" spans="2:19" x14ac:dyDescent="0.2">
      <c r="B1062" s="33"/>
      <c r="C1062" s="80">
        <v>0.77659999999999996</v>
      </c>
      <c r="D1062" s="80">
        <v>4951</v>
      </c>
      <c r="E1062" s="80">
        <v>84</v>
      </c>
      <c r="F1062" s="80">
        <v>4867</v>
      </c>
      <c r="G1062" s="80">
        <v>168</v>
      </c>
      <c r="H1062" s="80">
        <v>5035</v>
      </c>
      <c r="I1062" s="80">
        <v>3.3366399999999997E-2</v>
      </c>
      <c r="J1062" s="80">
        <v>3.32871E-2</v>
      </c>
      <c r="L1062" s="83">
        <v>1</v>
      </c>
      <c r="M1062" s="83">
        <v>1061</v>
      </c>
      <c r="N1062" s="85">
        <v>4.8412000000000003E-5</v>
      </c>
      <c r="O1062" s="83">
        <v>1061</v>
      </c>
      <c r="P1062" s="85">
        <v>9.6824000000000007E-5</v>
      </c>
      <c r="Q1062" s="83">
        <v>1061</v>
      </c>
      <c r="R1062" s="85">
        <v>9.1257299999999998E-8</v>
      </c>
      <c r="S1062" s="85">
        <v>8.4791999999999996E-8</v>
      </c>
    </row>
    <row r="1063" spans="2:19" x14ac:dyDescent="0.2">
      <c r="B1063" s="33"/>
      <c r="C1063" s="80">
        <v>0.77639999999999998</v>
      </c>
      <c r="D1063" s="80">
        <v>4953</v>
      </c>
      <c r="E1063" s="80">
        <v>84</v>
      </c>
      <c r="F1063" s="80">
        <v>4869</v>
      </c>
      <c r="G1063" s="80">
        <v>168</v>
      </c>
      <c r="H1063" s="80">
        <v>5037</v>
      </c>
      <c r="I1063" s="80">
        <v>3.33532E-2</v>
      </c>
      <c r="J1063" s="80">
        <v>3.32871E-2</v>
      </c>
      <c r="L1063" s="83">
        <v>1</v>
      </c>
      <c r="M1063" s="83">
        <v>1062</v>
      </c>
      <c r="N1063" s="85">
        <v>4.8520199999999997E-5</v>
      </c>
      <c r="O1063" s="83">
        <v>1062</v>
      </c>
      <c r="P1063" s="85">
        <v>9.70403E-5</v>
      </c>
      <c r="Q1063" s="83">
        <v>1062</v>
      </c>
      <c r="R1063" s="85">
        <v>9.1375100000000001E-8</v>
      </c>
      <c r="S1063" s="85">
        <v>8.4791999999999996E-8</v>
      </c>
    </row>
    <row r="1064" spans="2:19" x14ac:dyDescent="0.2">
      <c r="B1064" s="33"/>
      <c r="C1064" s="80">
        <v>0.77610000000000001</v>
      </c>
      <c r="D1064" s="80">
        <v>4954</v>
      </c>
      <c r="E1064" s="80">
        <v>84</v>
      </c>
      <c r="F1064" s="80">
        <v>4870</v>
      </c>
      <c r="G1064" s="80">
        <v>168</v>
      </c>
      <c r="H1064" s="80">
        <v>5038</v>
      </c>
      <c r="I1064" s="80">
        <v>3.3346599999999997E-2</v>
      </c>
      <c r="J1064" s="80">
        <v>3.32871E-2</v>
      </c>
      <c r="L1064" s="83">
        <v>1</v>
      </c>
      <c r="M1064" s="83">
        <v>1063</v>
      </c>
      <c r="N1064" s="85">
        <v>4.8629399999999999E-5</v>
      </c>
      <c r="O1064" s="83">
        <v>1063</v>
      </c>
      <c r="P1064" s="85">
        <v>9.7258900000000005E-5</v>
      </c>
      <c r="Q1064" s="83">
        <v>1063</v>
      </c>
      <c r="R1064" s="85">
        <v>9.1494699999999997E-8</v>
      </c>
      <c r="S1064" s="85">
        <v>8.4791999999999996E-8</v>
      </c>
    </row>
    <row r="1065" spans="2:19" x14ac:dyDescent="0.2">
      <c r="B1065" s="33"/>
      <c r="C1065" s="80">
        <v>0.77580000000000005</v>
      </c>
      <c r="D1065" s="80">
        <v>4955</v>
      </c>
      <c r="E1065" s="80">
        <v>84</v>
      </c>
      <c r="F1065" s="80">
        <v>4871</v>
      </c>
      <c r="G1065" s="80">
        <v>168</v>
      </c>
      <c r="H1065" s="80">
        <v>5039</v>
      </c>
      <c r="I1065" s="80">
        <v>3.3339899999999999E-2</v>
      </c>
      <c r="J1065" s="80">
        <v>3.32871E-2</v>
      </c>
      <c r="L1065" s="83">
        <v>1</v>
      </c>
      <c r="M1065" s="83">
        <v>1064</v>
      </c>
      <c r="N1065" s="85">
        <v>4.8739899999999997E-5</v>
      </c>
      <c r="O1065" s="83">
        <v>1064</v>
      </c>
      <c r="P1065" s="85">
        <v>9.7479799999999995E-5</v>
      </c>
      <c r="Q1065" s="83">
        <v>1064</v>
      </c>
      <c r="R1065" s="85">
        <v>9.16164E-8</v>
      </c>
      <c r="S1065" s="85">
        <v>8.4791999999999996E-8</v>
      </c>
    </row>
    <row r="1066" spans="2:19" x14ac:dyDescent="0.2">
      <c r="B1066" s="33"/>
      <c r="C1066" s="80">
        <v>0.77559999999999996</v>
      </c>
      <c r="D1066" s="80">
        <v>4956</v>
      </c>
      <c r="E1066" s="80">
        <v>84</v>
      </c>
      <c r="F1066" s="80">
        <v>4872</v>
      </c>
      <c r="G1066" s="80">
        <v>168</v>
      </c>
      <c r="H1066" s="80">
        <v>5040</v>
      </c>
      <c r="I1066" s="80">
        <v>3.3333300000000003E-2</v>
      </c>
      <c r="J1066" s="80">
        <v>3.32871E-2</v>
      </c>
      <c r="L1066" s="83">
        <v>1</v>
      </c>
      <c r="M1066" s="83">
        <v>1065</v>
      </c>
      <c r="N1066" s="85">
        <v>4.8851499999999998E-5</v>
      </c>
      <c r="O1066" s="83">
        <v>1065</v>
      </c>
      <c r="P1066" s="85">
        <v>9.7702999999999996E-5</v>
      </c>
      <c r="Q1066" s="83">
        <v>1065</v>
      </c>
      <c r="R1066" s="85">
        <v>9.1739899999999994E-8</v>
      </c>
      <c r="S1066" s="85">
        <v>8.4791999999999996E-8</v>
      </c>
    </row>
    <row r="1067" spans="2:19" x14ac:dyDescent="0.2">
      <c r="B1067" s="33"/>
      <c r="C1067" s="80">
        <v>0.77529999999999999</v>
      </c>
      <c r="D1067" s="80">
        <v>4957</v>
      </c>
      <c r="E1067" s="80">
        <v>84</v>
      </c>
      <c r="F1067" s="80">
        <v>4873</v>
      </c>
      <c r="G1067" s="80">
        <v>168</v>
      </c>
      <c r="H1067" s="80">
        <v>5041</v>
      </c>
      <c r="I1067" s="80">
        <v>3.3326700000000001E-2</v>
      </c>
      <c r="J1067" s="80">
        <v>3.32871E-2</v>
      </c>
      <c r="L1067" s="83">
        <v>1</v>
      </c>
      <c r="M1067" s="83">
        <v>1066</v>
      </c>
      <c r="N1067" s="85">
        <v>4.8964300000000001E-5</v>
      </c>
      <c r="O1067" s="83">
        <v>1066</v>
      </c>
      <c r="P1067" s="85">
        <v>9.7928699999999996E-5</v>
      </c>
      <c r="Q1067" s="83">
        <v>1066</v>
      </c>
      <c r="R1067" s="85">
        <v>9.1865499999999996E-8</v>
      </c>
      <c r="S1067" s="85">
        <v>8.4791999999999996E-8</v>
      </c>
    </row>
    <row r="1068" spans="2:19" x14ac:dyDescent="0.2">
      <c r="B1068" s="33"/>
      <c r="C1068" s="80">
        <v>0.77439999999999998</v>
      </c>
      <c r="D1068" s="80">
        <v>4959</v>
      </c>
      <c r="E1068" s="80">
        <v>84</v>
      </c>
      <c r="F1068" s="80">
        <v>4875</v>
      </c>
      <c r="G1068" s="80">
        <v>168</v>
      </c>
      <c r="H1068" s="80">
        <v>5043</v>
      </c>
      <c r="I1068" s="80">
        <v>3.3313500000000003E-2</v>
      </c>
      <c r="J1068" s="80">
        <v>3.32871E-2</v>
      </c>
      <c r="L1068" s="83">
        <v>1</v>
      </c>
      <c r="M1068" s="83">
        <v>1067</v>
      </c>
      <c r="N1068" s="85">
        <v>4.9078400000000001E-5</v>
      </c>
      <c r="O1068" s="83">
        <v>1067</v>
      </c>
      <c r="P1068" s="85">
        <v>9.8156699999999995E-5</v>
      </c>
      <c r="Q1068" s="83">
        <v>1067</v>
      </c>
      <c r="R1068" s="85">
        <v>9.1993200000000006E-8</v>
      </c>
      <c r="S1068" s="85">
        <v>8.4791999999999996E-8</v>
      </c>
    </row>
    <row r="1069" spans="2:19" x14ac:dyDescent="0.2">
      <c r="B1069" s="33"/>
      <c r="C1069" s="80">
        <v>0.77390000000000003</v>
      </c>
      <c r="D1069" s="80">
        <v>4960</v>
      </c>
      <c r="E1069" s="80">
        <v>84</v>
      </c>
      <c r="F1069" s="80">
        <v>4876</v>
      </c>
      <c r="G1069" s="80">
        <v>168</v>
      </c>
      <c r="H1069" s="80">
        <v>5044</v>
      </c>
      <c r="I1069" s="80">
        <v>3.33069E-2</v>
      </c>
      <c r="J1069" s="80">
        <v>3.32871E-2</v>
      </c>
      <c r="L1069" s="83">
        <v>1</v>
      </c>
      <c r="M1069" s="83">
        <v>1068</v>
      </c>
      <c r="N1069" s="85">
        <v>4.9193600000000003E-5</v>
      </c>
      <c r="O1069" s="83">
        <v>1068</v>
      </c>
      <c r="P1069" s="85">
        <v>9.8387200000000006E-5</v>
      </c>
      <c r="Q1069" s="83">
        <v>1068</v>
      </c>
      <c r="R1069" s="85">
        <v>9.21228E-8</v>
      </c>
      <c r="S1069" s="85">
        <v>8.4791999999999996E-8</v>
      </c>
    </row>
    <row r="1070" spans="2:19" x14ac:dyDescent="0.2">
      <c r="B1070" s="33"/>
      <c r="C1070" s="80">
        <v>0.7732</v>
      </c>
      <c r="D1070" s="80">
        <v>4961</v>
      </c>
      <c r="E1070" s="80">
        <v>84</v>
      </c>
      <c r="F1070" s="80">
        <v>4877</v>
      </c>
      <c r="G1070" s="80">
        <v>168</v>
      </c>
      <c r="H1070" s="80">
        <v>5045</v>
      </c>
      <c r="I1070" s="80">
        <v>3.3300299999999998E-2</v>
      </c>
      <c r="J1070" s="80">
        <v>3.32871E-2</v>
      </c>
      <c r="L1070" s="83">
        <v>1</v>
      </c>
      <c r="M1070" s="83">
        <v>1069</v>
      </c>
      <c r="N1070" s="85">
        <v>4.9310100000000001E-5</v>
      </c>
      <c r="O1070" s="83">
        <v>1069</v>
      </c>
      <c r="P1070" s="85">
        <v>9.8620200000000002E-5</v>
      </c>
      <c r="Q1070" s="83">
        <v>1069</v>
      </c>
      <c r="R1070" s="85">
        <v>9.2254600000000006E-8</v>
      </c>
      <c r="S1070" s="85">
        <v>8.4791999999999996E-8</v>
      </c>
    </row>
    <row r="1071" spans="2:19" x14ac:dyDescent="0.2">
      <c r="B1071" s="33"/>
      <c r="C1071" s="80">
        <v>0.77270000000000005</v>
      </c>
      <c r="D1071" s="80">
        <v>4962</v>
      </c>
      <c r="E1071" s="80">
        <v>84</v>
      </c>
      <c r="F1071" s="80">
        <v>4878</v>
      </c>
      <c r="G1071" s="80">
        <v>168</v>
      </c>
      <c r="H1071" s="80">
        <v>5046</v>
      </c>
      <c r="I1071" s="80">
        <v>3.3293700000000002E-2</v>
      </c>
      <c r="J1071" s="80">
        <v>3.32871E-2</v>
      </c>
      <c r="L1071" s="83">
        <v>1</v>
      </c>
      <c r="M1071" s="83">
        <v>1070</v>
      </c>
      <c r="N1071" s="85">
        <v>4.9427800000000001E-5</v>
      </c>
      <c r="O1071" s="83">
        <v>1070</v>
      </c>
      <c r="P1071" s="85">
        <v>9.8855699999999996E-5</v>
      </c>
      <c r="Q1071" s="83">
        <v>1070</v>
      </c>
      <c r="R1071" s="85">
        <v>9.2388499999999994E-8</v>
      </c>
      <c r="S1071" s="85">
        <v>8.4791999999999996E-8</v>
      </c>
    </row>
    <row r="1072" spans="2:19" x14ac:dyDescent="0.2">
      <c r="B1072" s="33"/>
      <c r="C1072" s="80">
        <v>0.77190000000000003</v>
      </c>
      <c r="D1072" s="80">
        <v>4963</v>
      </c>
      <c r="E1072" s="80">
        <v>84</v>
      </c>
      <c r="F1072" s="80">
        <v>4879</v>
      </c>
      <c r="G1072" s="80">
        <v>168</v>
      </c>
      <c r="H1072" s="80">
        <v>5047</v>
      </c>
      <c r="I1072" s="80">
        <v>3.32871E-2</v>
      </c>
      <c r="J1072" s="80">
        <v>3.32871E-2</v>
      </c>
      <c r="L1072" s="83">
        <v>1</v>
      </c>
      <c r="M1072" s="83">
        <v>1071</v>
      </c>
      <c r="N1072" s="85">
        <v>4.9546899999999998E-5</v>
      </c>
      <c r="O1072" s="83">
        <v>1071</v>
      </c>
      <c r="P1072" s="85">
        <v>9.9093700000000003E-5</v>
      </c>
      <c r="Q1072" s="83">
        <v>1071</v>
      </c>
      <c r="R1072" s="85">
        <v>9.2524500000000002E-8</v>
      </c>
      <c r="S1072" s="85">
        <v>8.4791999999999996E-8</v>
      </c>
    </row>
    <row r="1073" spans="2:19" x14ac:dyDescent="0.2">
      <c r="B1073" s="33"/>
      <c r="C1073" s="80">
        <v>0.77149999999999996</v>
      </c>
      <c r="D1073" s="80">
        <v>4963</v>
      </c>
      <c r="E1073" s="80">
        <v>85</v>
      </c>
      <c r="F1073" s="80">
        <v>4878</v>
      </c>
      <c r="G1073" s="80">
        <v>170</v>
      </c>
      <c r="H1073" s="80">
        <v>5048</v>
      </c>
      <c r="I1073" s="80">
        <v>3.3676699999999997E-2</v>
      </c>
      <c r="J1073" s="80">
        <v>3.3484300000000002E-2</v>
      </c>
      <c r="L1073" s="83">
        <v>1</v>
      </c>
      <c r="M1073" s="83">
        <v>1072</v>
      </c>
      <c r="N1073" s="85">
        <v>4.9667199999999998E-5</v>
      </c>
      <c r="O1073" s="83">
        <v>1072</v>
      </c>
      <c r="P1073" s="85">
        <v>9.9334399999999995E-5</v>
      </c>
      <c r="Q1073" s="83">
        <v>1072</v>
      </c>
      <c r="R1073" s="85">
        <v>9.2662699999999998E-8</v>
      </c>
      <c r="S1073" s="85">
        <v>8.4791999999999996E-8</v>
      </c>
    </row>
    <row r="1074" spans="2:19" x14ac:dyDescent="0.2">
      <c r="B1074" s="33"/>
      <c r="C1074" s="80">
        <v>0.7712</v>
      </c>
      <c r="D1074" s="80">
        <v>4964</v>
      </c>
      <c r="E1074" s="80">
        <v>85</v>
      </c>
      <c r="F1074" s="80">
        <v>4879</v>
      </c>
      <c r="G1074" s="80">
        <v>170</v>
      </c>
      <c r="H1074" s="80">
        <v>5049</v>
      </c>
      <c r="I1074" s="80">
        <v>3.3669999999999999E-2</v>
      </c>
      <c r="J1074" s="80">
        <v>3.3484300000000002E-2</v>
      </c>
      <c r="L1074" s="83">
        <v>1</v>
      </c>
      <c r="M1074" s="83">
        <v>1073</v>
      </c>
      <c r="N1074" s="85">
        <v>4.97889E-5</v>
      </c>
      <c r="O1074" s="83">
        <v>1073</v>
      </c>
      <c r="P1074" s="85">
        <v>9.9577699999999994E-5</v>
      </c>
      <c r="Q1074" s="83">
        <v>1073</v>
      </c>
      <c r="R1074" s="85">
        <v>9.2803100000000006E-8</v>
      </c>
      <c r="S1074" s="85">
        <v>8.4791999999999996E-8</v>
      </c>
    </row>
    <row r="1075" spans="2:19" x14ac:dyDescent="0.2">
      <c r="B1075" s="33"/>
      <c r="C1075" s="80">
        <v>0.77100000000000002</v>
      </c>
      <c r="D1075" s="80">
        <v>4965</v>
      </c>
      <c r="E1075" s="80">
        <v>85</v>
      </c>
      <c r="F1075" s="80">
        <v>4880</v>
      </c>
      <c r="G1075" s="80">
        <v>170</v>
      </c>
      <c r="H1075" s="80">
        <v>5050</v>
      </c>
      <c r="I1075" s="80">
        <v>3.3663400000000003E-2</v>
      </c>
      <c r="J1075" s="80">
        <v>3.3484300000000002E-2</v>
      </c>
      <c r="L1075" s="83">
        <v>1</v>
      </c>
      <c r="M1075" s="83">
        <v>1074</v>
      </c>
      <c r="N1075" s="85">
        <v>4.9911899999999999E-5</v>
      </c>
      <c r="O1075" s="83">
        <v>1074</v>
      </c>
      <c r="P1075" s="85">
        <v>9.9823700000000004E-5</v>
      </c>
      <c r="Q1075" s="83">
        <v>1074</v>
      </c>
      <c r="R1075" s="85">
        <v>9.2945700000000001E-8</v>
      </c>
      <c r="S1075" s="85">
        <v>8.4791999999999996E-8</v>
      </c>
    </row>
    <row r="1076" spans="2:19" x14ac:dyDescent="0.2">
      <c r="B1076" s="33"/>
      <c r="C1076" s="80">
        <v>0.76990000000000003</v>
      </c>
      <c r="D1076" s="80">
        <v>4967</v>
      </c>
      <c r="E1076" s="80">
        <v>85</v>
      </c>
      <c r="F1076" s="80">
        <v>4882</v>
      </c>
      <c r="G1076" s="80">
        <v>170</v>
      </c>
      <c r="H1076" s="80">
        <v>5052</v>
      </c>
      <c r="I1076" s="80">
        <v>3.3649999999999999E-2</v>
      </c>
      <c r="J1076" s="80">
        <v>3.3484300000000002E-2</v>
      </c>
      <c r="L1076" s="83">
        <v>1</v>
      </c>
      <c r="M1076" s="83">
        <v>1075</v>
      </c>
      <c r="N1076" s="85">
        <v>5.00362E-5</v>
      </c>
      <c r="O1076" s="83">
        <v>1075</v>
      </c>
      <c r="P1076" s="85">
        <v>1.00072E-4</v>
      </c>
      <c r="Q1076" s="83">
        <v>1075</v>
      </c>
      <c r="R1076" s="85">
        <v>9.3090700000000007E-8</v>
      </c>
      <c r="S1076" s="85">
        <v>8.4791999999999996E-8</v>
      </c>
    </row>
    <row r="1077" spans="2:19" x14ac:dyDescent="0.2">
      <c r="B1077" s="33"/>
      <c r="C1077" s="80">
        <v>0.76919999999999999</v>
      </c>
      <c r="D1077" s="80">
        <v>4968</v>
      </c>
      <c r="E1077" s="80">
        <v>85</v>
      </c>
      <c r="F1077" s="80">
        <v>4883</v>
      </c>
      <c r="G1077" s="80">
        <v>170</v>
      </c>
      <c r="H1077" s="80">
        <v>5053</v>
      </c>
      <c r="I1077" s="80">
        <v>3.3643399999999997E-2</v>
      </c>
      <c r="J1077" s="80">
        <v>3.3484300000000002E-2</v>
      </c>
      <c r="L1077" s="83">
        <v>1</v>
      </c>
      <c r="M1077" s="83">
        <v>1076</v>
      </c>
      <c r="N1077" s="85">
        <v>5.0161999999999998E-5</v>
      </c>
      <c r="O1077" s="83">
        <v>1076</v>
      </c>
      <c r="P1077" s="85">
        <v>1.00324E-4</v>
      </c>
      <c r="Q1077" s="83">
        <v>1076</v>
      </c>
      <c r="R1077" s="85">
        <v>9.3237899999999999E-8</v>
      </c>
      <c r="S1077" s="85">
        <v>8.4791999999999996E-8</v>
      </c>
    </row>
    <row r="1078" spans="2:19" x14ac:dyDescent="0.2">
      <c r="B1078" s="33"/>
      <c r="C1078" s="80">
        <v>0.76849999999999996</v>
      </c>
      <c r="D1078" s="80">
        <v>4970</v>
      </c>
      <c r="E1078" s="80">
        <v>85</v>
      </c>
      <c r="F1078" s="80">
        <v>4885</v>
      </c>
      <c r="G1078" s="80">
        <v>170</v>
      </c>
      <c r="H1078" s="80">
        <v>5055</v>
      </c>
      <c r="I1078" s="80">
        <v>3.3630100000000003E-2</v>
      </c>
      <c r="J1078" s="80">
        <v>3.3484300000000002E-2</v>
      </c>
      <c r="L1078" s="83">
        <v>1</v>
      </c>
      <c r="M1078" s="83">
        <v>1077</v>
      </c>
      <c r="N1078" s="85">
        <v>5.0289099999999999E-5</v>
      </c>
      <c r="O1078" s="83">
        <v>1077</v>
      </c>
      <c r="P1078" s="85">
        <v>1.00578E-4</v>
      </c>
      <c r="Q1078" s="83">
        <v>1077</v>
      </c>
      <c r="R1078" s="85">
        <v>9.3387399999999996E-8</v>
      </c>
      <c r="S1078" s="85">
        <v>8.4791999999999996E-8</v>
      </c>
    </row>
    <row r="1079" spans="2:19" x14ac:dyDescent="0.2">
      <c r="B1079" s="33"/>
      <c r="C1079" s="80">
        <v>0.76800000000000002</v>
      </c>
      <c r="D1079" s="80">
        <v>4971</v>
      </c>
      <c r="E1079" s="80">
        <v>85</v>
      </c>
      <c r="F1079" s="80">
        <v>4886</v>
      </c>
      <c r="G1079" s="80">
        <v>170</v>
      </c>
      <c r="H1079" s="80">
        <v>5056</v>
      </c>
      <c r="I1079" s="80">
        <v>3.3623399999999998E-2</v>
      </c>
      <c r="J1079" s="80">
        <v>3.3484300000000002E-2</v>
      </c>
      <c r="L1079" s="83">
        <v>1</v>
      </c>
      <c r="M1079" s="83">
        <v>1078</v>
      </c>
      <c r="N1079" s="85">
        <v>5.0417699999999997E-5</v>
      </c>
      <c r="O1079" s="83">
        <v>1078</v>
      </c>
      <c r="P1079" s="85">
        <v>1.0083500000000001E-4</v>
      </c>
      <c r="Q1079" s="83">
        <v>1078</v>
      </c>
      <c r="R1079" s="85">
        <v>9.3539300000000004E-8</v>
      </c>
      <c r="S1079" s="85">
        <v>8.4791999999999996E-8</v>
      </c>
    </row>
    <row r="1080" spans="2:19" x14ac:dyDescent="0.2">
      <c r="B1080" s="33"/>
      <c r="C1080" s="80">
        <v>0.76719999999999999</v>
      </c>
      <c r="D1080" s="80">
        <v>4972</v>
      </c>
      <c r="E1080" s="80">
        <v>85</v>
      </c>
      <c r="F1080" s="80">
        <v>4887</v>
      </c>
      <c r="G1080" s="80">
        <v>170</v>
      </c>
      <c r="H1080" s="80">
        <v>5057</v>
      </c>
      <c r="I1080" s="80">
        <v>3.3616800000000002E-2</v>
      </c>
      <c r="J1080" s="80">
        <v>3.3484300000000002E-2</v>
      </c>
      <c r="L1080" s="83">
        <v>1</v>
      </c>
      <c r="M1080" s="83">
        <v>1079</v>
      </c>
      <c r="N1080" s="85">
        <v>5.0547699999999997E-5</v>
      </c>
      <c r="O1080" s="83">
        <v>1079</v>
      </c>
      <c r="P1080" s="85">
        <v>1.0109499999999999E-4</v>
      </c>
      <c r="Q1080" s="83">
        <v>1079</v>
      </c>
      <c r="R1080" s="85">
        <v>9.3693599999999997E-8</v>
      </c>
      <c r="S1080" s="85">
        <v>8.4791999999999996E-8</v>
      </c>
    </row>
    <row r="1081" spans="2:19" x14ac:dyDescent="0.2">
      <c r="B1081" s="33"/>
      <c r="C1081" s="80">
        <v>0.76670000000000005</v>
      </c>
      <c r="D1081" s="80">
        <v>4973</v>
      </c>
      <c r="E1081" s="80">
        <v>85</v>
      </c>
      <c r="F1081" s="80">
        <v>4888</v>
      </c>
      <c r="G1081" s="80">
        <v>170</v>
      </c>
      <c r="H1081" s="80">
        <v>5058</v>
      </c>
      <c r="I1081" s="80">
        <v>3.3610099999999997E-2</v>
      </c>
      <c r="J1081" s="80">
        <v>3.3484300000000002E-2</v>
      </c>
      <c r="L1081" s="83">
        <v>1</v>
      </c>
      <c r="M1081" s="83">
        <v>1080</v>
      </c>
      <c r="N1081" s="85">
        <v>5.0679200000000001E-5</v>
      </c>
      <c r="O1081" s="83">
        <v>1080</v>
      </c>
      <c r="P1081" s="85">
        <v>1.01358E-4</v>
      </c>
      <c r="Q1081" s="83">
        <v>1080</v>
      </c>
      <c r="R1081" s="85">
        <v>9.38503E-8</v>
      </c>
      <c r="S1081" s="85">
        <v>8.4791999999999996E-8</v>
      </c>
    </row>
    <row r="1082" spans="2:19" x14ac:dyDescent="0.2">
      <c r="B1082" s="33"/>
      <c r="C1082" s="80">
        <v>0.76580000000000004</v>
      </c>
      <c r="D1082" s="80">
        <v>4974</v>
      </c>
      <c r="E1082" s="80">
        <v>85</v>
      </c>
      <c r="F1082" s="80">
        <v>4889</v>
      </c>
      <c r="G1082" s="80">
        <v>170</v>
      </c>
      <c r="H1082" s="80">
        <v>5059</v>
      </c>
      <c r="I1082" s="80">
        <v>3.3603500000000001E-2</v>
      </c>
      <c r="J1082" s="80">
        <v>3.3484300000000002E-2</v>
      </c>
      <c r="L1082" s="83">
        <v>1</v>
      </c>
      <c r="M1082" s="83">
        <v>1081</v>
      </c>
      <c r="N1082" s="85">
        <v>5.0812100000000001E-5</v>
      </c>
      <c r="O1082" s="83">
        <v>1081</v>
      </c>
      <c r="P1082" s="85">
        <v>1.01624E-4</v>
      </c>
      <c r="Q1082" s="83">
        <v>1081</v>
      </c>
      <c r="R1082" s="85">
        <v>9.4009500000000005E-8</v>
      </c>
      <c r="S1082" s="85">
        <v>8.4791999999999996E-8</v>
      </c>
    </row>
    <row r="1083" spans="2:19" x14ac:dyDescent="0.2">
      <c r="B1083" s="33"/>
      <c r="C1083" s="80">
        <v>0.76570000000000005</v>
      </c>
      <c r="D1083" s="80">
        <v>4975</v>
      </c>
      <c r="E1083" s="80">
        <v>85</v>
      </c>
      <c r="F1083" s="80">
        <v>4890</v>
      </c>
      <c r="G1083" s="80">
        <v>170</v>
      </c>
      <c r="H1083" s="80">
        <v>5060</v>
      </c>
      <c r="I1083" s="80">
        <v>3.3596800000000003E-2</v>
      </c>
      <c r="J1083" s="80">
        <v>3.3484300000000002E-2</v>
      </c>
      <c r="L1083" s="83">
        <v>1</v>
      </c>
      <c r="M1083" s="83">
        <v>1082</v>
      </c>
      <c r="N1083" s="85">
        <v>5.0946599999999998E-5</v>
      </c>
      <c r="O1083" s="83">
        <v>1082</v>
      </c>
      <c r="P1083" s="85">
        <v>1.0189299999999999E-4</v>
      </c>
      <c r="Q1083" s="83">
        <v>1082</v>
      </c>
      <c r="R1083" s="85">
        <v>9.4171200000000001E-8</v>
      </c>
      <c r="S1083" s="85">
        <v>8.4791999999999996E-8</v>
      </c>
    </row>
    <row r="1084" spans="2:19" x14ac:dyDescent="0.2">
      <c r="B1084" s="33"/>
      <c r="C1084" s="80">
        <v>0.76559999999999995</v>
      </c>
      <c r="D1084" s="80">
        <v>4976</v>
      </c>
      <c r="E1084" s="80">
        <v>85</v>
      </c>
      <c r="F1084" s="80">
        <v>4891</v>
      </c>
      <c r="G1084" s="80">
        <v>170</v>
      </c>
      <c r="H1084" s="80">
        <v>5061</v>
      </c>
      <c r="I1084" s="80">
        <v>3.3590200000000001E-2</v>
      </c>
      <c r="J1084" s="80">
        <v>3.3484300000000002E-2</v>
      </c>
      <c r="L1084" s="83">
        <v>1</v>
      </c>
      <c r="M1084" s="83">
        <v>1083</v>
      </c>
      <c r="N1084" s="85">
        <v>5.1082599999999998E-5</v>
      </c>
      <c r="O1084" s="83">
        <v>1083</v>
      </c>
      <c r="P1084" s="85">
        <v>1.02165E-4</v>
      </c>
      <c r="Q1084" s="83">
        <v>1083</v>
      </c>
      <c r="R1084" s="85">
        <v>9.4335399999999999E-8</v>
      </c>
      <c r="S1084" s="85">
        <v>8.4791999999999996E-8</v>
      </c>
    </row>
    <row r="1085" spans="2:19" x14ac:dyDescent="0.2">
      <c r="B1085" s="33"/>
      <c r="C1085" s="80">
        <v>0.76449999999999996</v>
      </c>
      <c r="D1085" s="80">
        <v>4977</v>
      </c>
      <c r="E1085" s="80">
        <v>85</v>
      </c>
      <c r="F1085" s="80">
        <v>4892</v>
      </c>
      <c r="G1085" s="80">
        <v>170</v>
      </c>
      <c r="H1085" s="80">
        <v>5062</v>
      </c>
      <c r="I1085" s="80">
        <v>3.3583599999999998E-2</v>
      </c>
      <c r="J1085" s="80">
        <v>3.3484300000000002E-2</v>
      </c>
      <c r="L1085" s="83">
        <v>1</v>
      </c>
      <c r="M1085" s="83">
        <v>1084</v>
      </c>
      <c r="N1085" s="85">
        <v>5.1220200000000001E-5</v>
      </c>
      <c r="O1085" s="83">
        <v>1084</v>
      </c>
      <c r="P1085" s="85">
        <v>1.0244E-4</v>
      </c>
      <c r="Q1085" s="83">
        <v>1084</v>
      </c>
      <c r="R1085" s="85">
        <v>9.45021E-8</v>
      </c>
      <c r="S1085" s="85">
        <v>8.4791999999999996E-8</v>
      </c>
    </row>
    <row r="1086" spans="2:19" x14ac:dyDescent="0.2">
      <c r="B1086" s="33"/>
      <c r="C1086" s="80">
        <v>0.76400000000000001</v>
      </c>
      <c r="D1086" s="80">
        <v>4978</v>
      </c>
      <c r="E1086" s="80">
        <v>85</v>
      </c>
      <c r="F1086" s="80">
        <v>4893</v>
      </c>
      <c r="G1086" s="80">
        <v>170</v>
      </c>
      <c r="H1086" s="80">
        <v>5063</v>
      </c>
      <c r="I1086" s="80">
        <v>3.35769E-2</v>
      </c>
      <c r="J1086" s="80">
        <v>3.3484300000000002E-2</v>
      </c>
      <c r="L1086" s="83">
        <v>1</v>
      </c>
      <c r="M1086" s="83">
        <v>1085</v>
      </c>
      <c r="N1086" s="85">
        <v>5.1359300000000001E-5</v>
      </c>
      <c r="O1086" s="83">
        <v>1085</v>
      </c>
      <c r="P1086" s="85">
        <v>1.02719E-4</v>
      </c>
      <c r="Q1086" s="83">
        <v>1085</v>
      </c>
      <c r="R1086" s="85">
        <v>9.4671500000000002E-8</v>
      </c>
      <c r="S1086" s="85">
        <v>8.4791999999999996E-8</v>
      </c>
    </row>
    <row r="1087" spans="2:19" x14ac:dyDescent="0.2">
      <c r="B1087" s="33"/>
      <c r="C1087" s="80">
        <v>0.76390000000000002</v>
      </c>
      <c r="D1087" s="80">
        <v>4979</v>
      </c>
      <c r="E1087" s="80">
        <v>85</v>
      </c>
      <c r="F1087" s="80">
        <v>4894</v>
      </c>
      <c r="G1087" s="80">
        <v>170</v>
      </c>
      <c r="H1087" s="80">
        <v>5064</v>
      </c>
      <c r="I1087" s="80">
        <v>3.3570299999999997E-2</v>
      </c>
      <c r="J1087" s="80">
        <v>3.3484300000000002E-2</v>
      </c>
      <c r="L1087" s="83">
        <v>0.99990000000000001</v>
      </c>
      <c r="M1087" s="83">
        <v>1086</v>
      </c>
      <c r="N1087" s="85">
        <v>5.1499999999999998E-5</v>
      </c>
      <c r="O1087" s="83">
        <v>1086</v>
      </c>
      <c r="P1087" s="85">
        <v>1.03E-4</v>
      </c>
      <c r="Q1087" s="83">
        <v>1086</v>
      </c>
      <c r="R1087" s="85">
        <v>9.4843499999999998E-8</v>
      </c>
      <c r="S1087" s="85">
        <v>1.6433199999999999E-6</v>
      </c>
    </row>
    <row r="1088" spans="2:19" x14ac:dyDescent="0.2">
      <c r="B1088" s="33"/>
      <c r="C1088" s="80">
        <v>0.76300000000000001</v>
      </c>
      <c r="D1088" s="80">
        <v>4980</v>
      </c>
      <c r="E1088" s="80">
        <v>85</v>
      </c>
      <c r="F1088" s="80">
        <v>4895</v>
      </c>
      <c r="G1088" s="80">
        <v>170</v>
      </c>
      <c r="H1088" s="80">
        <v>5065</v>
      </c>
      <c r="I1088" s="80">
        <v>3.3563700000000002E-2</v>
      </c>
      <c r="J1088" s="80">
        <v>3.3484300000000002E-2</v>
      </c>
      <c r="L1088" s="83">
        <v>0.99990000000000001</v>
      </c>
      <c r="M1088" s="83">
        <v>1087</v>
      </c>
      <c r="N1088" s="85">
        <v>5.1642399999999999E-5</v>
      </c>
      <c r="O1088" s="83">
        <v>1087</v>
      </c>
      <c r="P1088" s="85">
        <v>1.03285E-4</v>
      </c>
      <c r="Q1088" s="83">
        <v>1087</v>
      </c>
      <c r="R1088" s="85">
        <v>9.5018199999999995E-8</v>
      </c>
      <c r="S1088" s="85">
        <v>1.6433199999999999E-6</v>
      </c>
    </row>
    <row r="1089" spans="2:19" x14ac:dyDescent="0.2">
      <c r="B1089" s="33"/>
      <c r="C1089" s="80">
        <v>0.76290000000000002</v>
      </c>
      <c r="D1089" s="80">
        <v>4981</v>
      </c>
      <c r="E1089" s="80">
        <v>85</v>
      </c>
      <c r="F1089" s="80">
        <v>4896</v>
      </c>
      <c r="G1089" s="80">
        <v>170</v>
      </c>
      <c r="H1089" s="80">
        <v>5066</v>
      </c>
      <c r="I1089" s="80">
        <v>3.3556999999999997E-2</v>
      </c>
      <c r="J1089" s="80">
        <v>3.3484300000000002E-2</v>
      </c>
      <c r="L1089" s="83">
        <v>0.99990000000000001</v>
      </c>
      <c r="M1089" s="83">
        <v>1088</v>
      </c>
      <c r="N1089" s="85">
        <v>5.1786400000000003E-5</v>
      </c>
      <c r="O1089" s="83">
        <v>1088</v>
      </c>
      <c r="P1089" s="85">
        <v>1.0357300000000001E-4</v>
      </c>
      <c r="Q1089" s="83">
        <v>1088</v>
      </c>
      <c r="R1089" s="85">
        <v>9.51955E-8</v>
      </c>
      <c r="S1089" s="85">
        <v>1.6433199999999999E-6</v>
      </c>
    </row>
    <row r="1090" spans="2:19" x14ac:dyDescent="0.2">
      <c r="B1090" s="33"/>
      <c r="C1090" s="80">
        <v>0.76259999999999994</v>
      </c>
      <c r="D1090" s="80">
        <v>4982</v>
      </c>
      <c r="E1090" s="80">
        <v>85</v>
      </c>
      <c r="F1090" s="80">
        <v>4897</v>
      </c>
      <c r="G1090" s="80">
        <v>170</v>
      </c>
      <c r="H1090" s="80">
        <v>5067</v>
      </c>
      <c r="I1090" s="80">
        <v>3.3550400000000001E-2</v>
      </c>
      <c r="J1090" s="80">
        <v>3.3484300000000002E-2</v>
      </c>
      <c r="L1090" s="83">
        <v>0.99990000000000001</v>
      </c>
      <c r="M1090" s="83">
        <v>1089</v>
      </c>
      <c r="N1090" s="85">
        <v>5.1931999999999997E-5</v>
      </c>
      <c r="O1090" s="83">
        <v>1089</v>
      </c>
      <c r="P1090" s="85">
        <v>1.0386399999999999E-4</v>
      </c>
      <c r="Q1090" s="83">
        <v>1089</v>
      </c>
      <c r="R1090" s="85">
        <v>9.5375700000000003E-8</v>
      </c>
      <c r="S1090" s="85">
        <v>1.6433199999999999E-6</v>
      </c>
    </row>
    <row r="1091" spans="2:19" x14ac:dyDescent="0.2">
      <c r="B1091" s="33"/>
      <c r="C1091" s="80">
        <v>0.76239999999999997</v>
      </c>
      <c r="D1091" s="80">
        <v>4983</v>
      </c>
      <c r="E1091" s="80">
        <v>85</v>
      </c>
      <c r="F1091" s="80">
        <v>4898</v>
      </c>
      <c r="G1091" s="80">
        <v>170</v>
      </c>
      <c r="H1091" s="80">
        <v>5068</v>
      </c>
      <c r="I1091" s="80">
        <v>3.3543799999999999E-2</v>
      </c>
      <c r="J1091" s="80">
        <v>3.3484300000000002E-2</v>
      </c>
      <c r="L1091" s="83">
        <v>0.99990000000000001</v>
      </c>
      <c r="M1091" s="83">
        <v>1090</v>
      </c>
      <c r="N1091" s="85">
        <v>5.2079400000000001E-5</v>
      </c>
      <c r="O1091" s="83">
        <v>1090</v>
      </c>
      <c r="P1091" s="85">
        <v>1.04159E-4</v>
      </c>
      <c r="Q1091" s="83">
        <v>1090</v>
      </c>
      <c r="R1091" s="85">
        <v>9.5558599999999994E-8</v>
      </c>
      <c r="S1091" s="85">
        <v>1.6433199999999999E-6</v>
      </c>
    </row>
    <row r="1092" spans="2:19" x14ac:dyDescent="0.2">
      <c r="B1092" s="33"/>
      <c r="C1092" s="80">
        <v>0.7621</v>
      </c>
      <c r="D1092" s="80">
        <v>4984</v>
      </c>
      <c r="E1092" s="80">
        <v>85</v>
      </c>
      <c r="F1092" s="80">
        <v>4899</v>
      </c>
      <c r="G1092" s="80">
        <v>170</v>
      </c>
      <c r="H1092" s="80">
        <v>5069</v>
      </c>
      <c r="I1092" s="80">
        <v>3.3537200000000003E-2</v>
      </c>
      <c r="J1092" s="80">
        <v>3.3484300000000002E-2</v>
      </c>
      <c r="L1092" s="83">
        <v>0.99990000000000001</v>
      </c>
      <c r="M1092" s="83">
        <v>1091</v>
      </c>
      <c r="N1092" s="85">
        <v>5.2228500000000003E-5</v>
      </c>
      <c r="O1092" s="83">
        <v>1091</v>
      </c>
      <c r="P1092" s="85">
        <v>1.0445700000000001E-4</v>
      </c>
      <c r="Q1092" s="83">
        <v>1091</v>
      </c>
      <c r="R1092" s="85">
        <v>9.5744300000000003E-8</v>
      </c>
      <c r="S1092" s="85">
        <v>1.6433199999999999E-6</v>
      </c>
    </row>
    <row r="1093" spans="2:19" x14ac:dyDescent="0.2">
      <c r="B1093" s="33"/>
      <c r="C1093" s="80">
        <v>0.76170000000000004</v>
      </c>
      <c r="D1093" s="80">
        <v>4985</v>
      </c>
      <c r="E1093" s="80">
        <v>85</v>
      </c>
      <c r="F1093" s="80">
        <v>4900</v>
      </c>
      <c r="G1093" s="80">
        <v>170</v>
      </c>
      <c r="H1093" s="80">
        <v>5070</v>
      </c>
      <c r="I1093" s="80">
        <v>3.3530600000000001E-2</v>
      </c>
      <c r="J1093" s="80">
        <v>3.3484300000000002E-2</v>
      </c>
      <c r="L1093" s="83">
        <v>0.99990000000000001</v>
      </c>
      <c r="M1093" s="83">
        <v>1092</v>
      </c>
      <c r="N1093" s="85">
        <v>5.2379300000000002E-5</v>
      </c>
      <c r="O1093" s="83">
        <v>1092</v>
      </c>
      <c r="P1093" s="85">
        <v>1.04759E-4</v>
      </c>
      <c r="Q1093" s="83">
        <v>1092</v>
      </c>
      <c r="R1093" s="85">
        <v>9.5932800000000005E-8</v>
      </c>
      <c r="S1093" s="85">
        <v>1.6433199999999999E-6</v>
      </c>
    </row>
    <row r="1094" spans="2:19" x14ac:dyDescent="0.2">
      <c r="B1094" s="33"/>
      <c r="C1094" s="80">
        <v>0.76160000000000005</v>
      </c>
      <c r="D1094" s="80">
        <v>4986</v>
      </c>
      <c r="E1094" s="80">
        <v>85</v>
      </c>
      <c r="F1094" s="80">
        <v>4901</v>
      </c>
      <c r="G1094" s="80">
        <v>170</v>
      </c>
      <c r="H1094" s="80">
        <v>5071</v>
      </c>
      <c r="I1094" s="80">
        <v>3.3523999999999998E-2</v>
      </c>
      <c r="J1094" s="80">
        <v>3.3484300000000002E-2</v>
      </c>
      <c r="L1094" s="83">
        <v>0.99990000000000001</v>
      </c>
      <c r="M1094" s="83">
        <v>1093</v>
      </c>
      <c r="N1094" s="85">
        <v>5.2531899999999998E-5</v>
      </c>
      <c r="O1094" s="83">
        <v>1093</v>
      </c>
      <c r="P1094" s="85">
        <v>1.05064E-4</v>
      </c>
      <c r="Q1094" s="83">
        <v>1093</v>
      </c>
      <c r="R1094" s="85">
        <v>9.6124299999999997E-8</v>
      </c>
      <c r="S1094" s="85">
        <v>1.6433199999999999E-6</v>
      </c>
    </row>
    <row r="1095" spans="2:19" x14ac:dyDescent="0.2">
      <c r="B1095" s="33"/>
      <c r="C1095" s="80">
        <v>0.76129999999999998</v>
      </c>
      <c r="D1095" s="80">
        <v>4989</v>
      </c>
      <c r="E1095" s="80">
        <v>85</v>
      </c>
      <c r="F1095" s="80">
        <v>4904</v>
      </c>
      <c r="G1095" s="80">
        <v>170</v>
      </c>
      <c r="H1095" s="80">
        <v>5074</v>
      </c>
      <c r="I1095" s="80">
        <v>3.3504100000000002E-2</v>
      </c>
      <c r="J1095" s="80">
        <v>3.3484300000000002E-2</v>
      </c>
      <c r="L1095" s="83">
        <v>0.99990000000000001</v>
      </c>
      <c r="M1095" s="83">
        <v>1094</v>
      </c>
      <c r="N1095" s="85">
        <v>5.2686299999999997E-5</v>
      </c>
      <c r="O1095" s="83">
        <v>1094</v>
      </c>
      <c r="P1095" s="85">
        <v>1.05373E-4</v>
      </c>
      <c r="Q1095" s="83">
        <v>1094</v>
      </c>
      <c r="R1095" s="85">
        <v>9.6318700000000001E-8</v>
      </c>
      <c r="S1095" s="85">
        <v>1.6433199999999999E-6</v>
      </c>
    </row>
    <row r="1096" spans="2:19" x14ac:dyDescent="0.2">
      <c r="B1096" s="33"/>
      <c r="C1096" s="80">
        <v>0.76029999999999998</v>
      </c>
      <c r="D1096" s="80">
        <v>4990</v>
      </c>
      <c r="E1096" s="80">
        <v>85</v>
      </c>
      <c r="F1096" s="80">
        <v>4905</v>
      </c>
      <c r="G1096" s="80">
        <v>170</v>
      </c>
      <c r="H1096" s="80">
        <v>5075</v>
      </c>
      <c r="I1096" s="80">
        <v>3.3497499999999999E-2</v>
      </c>
      <c r="J1096" s="80">
        <v>3.3484300000000002E-2</v>
      </c>
      <c r="L1096" s="83">
        <v>0.99990000000000001</v>
      </c>
      <c r="M1096" s="83">
        <v>1095</v>
      </c>
      <c r="N1096" s="85">
        <v>5.2842500000000001E-5</v>
      </c>
      <c r="O1096" s="83">
        <v>1095</v>
      </c>
      <c r="P1096" s="85">
        <v>1.05685E-4</v>
      </c>
      <c r="Q1096" s="83">
        <v>1095</v>
      </c>
      <c r="R1096" s="85">
        <v>9.6516000000000002E-8</v>
      </c>
      <c r="S1096" s="85">
        <v>1.6433199999999999E-6</v>
      </c>
    </row>
    <row r="1097" spans="2:19" x14ac:dyDescent="0.2">
      <c r="B1097" s="33"/>
      <c r="C1097" s="80">
        <v>0.76019999999999999</v>
      </c>
      <c r="D1097" s="80">
        <v>4991</v>
      </c>
      <c r="E1097" s="80">
        <v>85</v>
      </c>
      <c r="F1097" s="80">
        <v>4906</v>
      </c>
      <c r="G1097" s="80">
        <v>170</v>
      </c>
      <c r="H1097" s="80">
        <v>5076</v>
      </c>
      <c r="I1097" s="80">
        <v>3.3490899999999997E-2</v>
      </c>
      <c r="J1097" s="80">
        <v>3.3484300000000002E-2</v>
      </c>
      <c r="L1097" s="83">
        <v>0.99990000000000001</v>
      </c>
      <c r="M1097" s="83">
        <v>1096</v>
      </c>
      <c r="N1097" s="85">
        <v>5.3000600000000002E-5</v>
      </c>
      <c r="O1097" s="83">
        <v>1096</v>
      </c>
      <c r="P1097" s="85">
        <v>1.06001E-4</v>
      </c>
      <c r="Q1097" s="83">
        <v>1096</v>
      </c>
      <c r="R1097" s="85">
        <v>9.6716399999999999E-8</v>
      </c>
      <c r="S1097" s="85">
        <v>1.6433199999999999E-6</v>
      </c>
    </row>
    <row r="1098" spans="2:19" x14ac:dyDescent="0.2">
      <c r="B1098" s="33"/>
      <c r="C1098" s="80">
        <v>0.75990000000000002</v>
      </c>
      <c r="D1098" s="80">
        <v>4992</v>
      </c>
      <c r="E1098" s="80">
        <v>85</v>
      </c>
      <c r="F1098" s="80">
        <v>4907</v>
      </c>
      <c r="G1098" s="80">
        <v>170</v>
      </c>
      <c r="H1098" s="80">
        <v>5077</v>
      </c>
      <c r="I1098" s="80">
        <v>3.3484300000000002E-2</v>
      </c>
      <c r="J1098" s="80">
        <v>3.3484300000000002E-2</v>
      </c>
      <c r="L1098" s="83">
        <v>0.99990000000000001</v>
      </c>
      <c r="M1098" s="83">
        <v>1097</v>
      </c>
      <c r="N1098" s="85">
        <v>5.31605E-5</v>
      </c>
      <c r="O1098" s="83">
        <v>1097</v>
      </c>
      <c r="P1098" s="85">
        <v>1.06321E-4</v>
      </c>
      <c r="Q1098" s="83">
        <v>1097</v>
      </c>
      <c r="R1098" s="85">
        <v>9.6919799999999999E-8</v>
      </c>
      <c r="S1098" s="85">
        <v>1.6433199999999999E-6</v>
      </c>
    </row>
    <row r="1099" spans="2:19" x14ac:dyDescent="0.2">
      <c r="B1099" s="33"/>
      <c r="C1099" s="80">
        <v>0.75949999999999995</v>
      </c>
      <c r="D1099" s="80">
        <v>4992</v>
      </c>
      <c r="E1099" s="80">
        <v>86</v>
      </c>
      <c r="F1099" s="80">
        <v>4906</v>
      </c>
      <c r="G1099" s="80">
        <v>172</v>
      </c>
      <c r="H1099" s="80">
        <v>5078</v>
      </c>
      <c r="I1099" s="80">
        <v>3.3871600000000002E-2</v>
      </c>
      <c r="J1099" s="80">
        <v>3.3818300000000003E-2</v>
      </c>
      <c r="L1099" s="83">
        <v>0.99990000000000001</v>
      </c>
      <c r="M1099" s="83">
        <v>1098</v>
      </c>
      <c r="N1099" s="85">
        <v>5.3322400000000003E-5</v>
      </c>
      <c r="O1099" s="83">
        <v>1098</v>
      </c>
      <c r="P1099" s="85">
        <v>1.0664500000000001E-4</v>
      </c>
      <c r="Q1099" s="83">
        <v>1098</v>
      </c>
      <c r="R1099" s="85">
        <v>9.7126299999999995E-8</v>
      </c>
      <c r="S1099" s="85">
        <v>1.6433199999999999E-6</v>
      </c>
    </row>
    <row r="1100" spans="2:19" x14ac:dyDescent="0.2">
      <c r="B1100" s="33"/>
      <c r="C1100" s="80">
        <v>0.75890000000000002</v>
      </c>
      <c r="D1100" s="80">
        <v>4995</v>
      </c>
      <c r="E1100" s="80">
        <v>86</v>
      </c>
      <c r="F1100" s="80">
        <v>4909</v>
      </c>
      <c r="G1100" s="80">
        <v>172</v>
      </c>
      <c r="H1100" s="80">
        <v>5081</v>
      </c>
      <c r="I1100" s="80">
        <v>3.3851600000000003E-2</v>
      </c>
      <c r="J1100" s="80">
        <v>3.3818300000000003E-2</v>
      </c>
      <c r="L1100" s="83">
        <v>0.99990000000000001</v>
      </c>
      <c r="M1100" s="83">
        <v>1099</v>
      </c>
      <c r="N1100" s="85">
        <v>5.3486100000000003E-5</v>
      </c>
      <c r="O1100" s="83">
        <v>1099</v>
      </c>
      <c r="P1100" s="85">
        <v>1.0697200000000001E-4</v>
      </c>
      <c r="Q1100" s="83">
        <v>1099</v>
      </c>
      <c r="R1100" s="85">
        <v>9.7336000000000006E-8</v>
      </c>
      <c r="S1100" s="85">
        <v>1.6433199999999999E-6</v>
      </c>
    </row>
    <row r="1101" spans="2:19" x14ac:dyDescent="0.2">
      <c r="B1101" s="33"/>
      <c r="C1101" s="80">
        <v>0.75849999999999995</v>
      </c>
      <c r="D1101" s="80">
        <v>4996</v>
      </c>
      <c r="E1101" s="80">
        <v>86</v>
      </c>
      <c r="F1101" s="80">
        <v>4910</v>
      </c>
      <c r="G1101" s="80">
        <v>172</v>
      </c>
      <c r="H1101" s="80">
        <v>5082</v>
      </c>
      <c r="I1101" s="80">
        <v>3.3844899999999997E-2</v>
      </c>
      <c r="J1101" s="80">
        <v>3.3818300000000003E-2</v>
      </c>
      <c r="L1101" s="83">
        <v>0.99990000000000001</v>
      </c>
      <c r="M1101" s="83">
        <v>1100</v>
      </c>
      <c r="N1101" s="85">
        <v>5.36518E-5</v>
      </c>
      <c r="O1101" s="83">
        <v>1100</v>
      </c>
      <c r="P1101" s="85">
        <v>1.07304E-4</v>
      </c>
      <c r="Q1101" s="83">
        <v>1100</v>
      </c>
      <c r="R1101" s="85">
        <v>9.7548799999999998E-8</v>
      </c>
      <c r="S1101" s="85">
        <v>1.6433199999999999E-6</v>
      </c>
    </row>
    <row r="1102" spans="2:19" x14ac:dyDescent="0.2">
      <c r="B1102" s="33"/>
      <c r="C1102" s="80">
        <v>0.75790000000000002</v>
      </c>
      <c r="D1102" s="80">
        <v>4997</v>
      </c>
      <c r="E1102" s="80">
        <v>86</v>
      </c>
      <c r="F1102" s="80">
        <v>4911</v>
      </c>
      <c r="G1102" s="80">
        <v>172</v>
      </c>
      <c r="H1102" s="80">
        <v>5083</v>
      </c>
      <c r="I1102" s="80">
        <v>3.3838300000000002E-2</v>
      </c>
      <c r="J1102" s="80">
        <v>3.3818300000000003E-2</v>
      </c>
      <c r="L1102" s="83">
        <v>0.99990000000000001</v>
      </c>
      <c r="M1102" s="83">
        <v>1101</v>
      </c>
      <c r="N1102" s="85">
        <v>5.3819500000000002E-5</v>
      </c>
      <c r="O1102" s="83">
        <v>1101</v>
      </c>
      <c r="P1102" s="85">
        <v>1.07639E-4</v>
      </c>
      <c r="Q1102" s="83">
        <v>1101</v>
      </c>
      <c r="R1102" s="85">
        <v>9.7764800000000005E-8</v>
      </c>
      <c r="S1102" s="85">
        <v>1.6433199999999999E-6</v>
      </c>
    </row>
    <row r="1103" spans="2:19" x14ac:dyDescent="0.2">
      <c r="B1103" s="33"/>
      <c r="C1103" s="80">
        <v>0.75749999999999995</v>
      </c>
      <c r="D1103" s="80">
        <v>4998</v>
      </c>
      <c r="E1103" s="80">
        <v>86</v>
      </c>
      <c r="F1103" s="80">
        <v>4912</v>
      </c>
      <c r="G1103" s="80">
        <v>172</v>
      </c>
      <c r="H1103" s="80">
        <v>5084</v>
      </c>
      <c r="I1103" s="80">
        <v>3.3831600000000003E-2</v>
      </c>
      <c r="J1103" s="80">
        <v>3.3818300000000003E-2</v>
      </c>
      <c r="L1103" s="83">
        <v>0.99990000000000001</v>
      </c>
      <c r="M1103" s="83">
        <v>1102</v>
      </c>
      <c r="N1103" s="85">
        <v>5.3989200000000001E-5</v>
      </c>
      <c r="O1103" s="83">
        <v>1102</v>
      </c>
      <c r="P1103" s="85">
        <v>1.07978E-4</v>
      </c>
      <c r="Q1103" s="83">
        <v>1102</v>
      </c>
      <c r="R1103" s="85">
        <v>9.7984100000000005E-8</v>
      </c>
      <c r="S1103" s="85">
        <v>1.6433199999999999E-6</v>
      </c>
    </row>
    <row r="1104" spans="2:19" x14ac:dyDescent="0.2">
      <c r="B1104" s="33"/>
      <c r="C1104" s="80">
        <v>0.75670000000000004</v>
      </c>
      <c r="D1104" s="80">
        <v>4999</v>
      </c>
      <c r="E1104" s="80">
        <v>86</v>
      </c>
      <c r="F1104" s="80">
        <v>4913</v>
      </c>
      <c r="G1104" s="80">
        <v>172</v>
      </c>
      <c r="H1104" s="80">
        <v>5085</v>
      </c>
      <c r="I1104" s="80">
        <v>3.3825000000000001E-2</v>
      </c>
      <c r="J1104" s="80">
        <v>3.3818300000000003E-2</v>
      </c>
      <c r="L1104" s="83">
        <v>0.99990000000000001</v>
      </c>
      <c r="M1104" s="83">
        <v>1103</v>
      </c>
      <c r="N1104" s="85">
        <v>5.4160999999999999E-5</v>
      </c>
      <c r="O1104" s="83">
        <v>1103</v>
      </c>
      <c r="P1104" s="85">
        <v>1.08322E-4</v>
      </c>
      <c r="Q1104" s="83">
        <v>1103</v>
      </c>
      <c r="R1104" s="85">
        <v>9.8206699999999998E-8</v>
      </c>
      <c r="S1104" s="85">
        <v>1.6433199999999999E-6</v>
      </c>
    </row>
    <row r="1105" spans="2:19" x14ac:dyDescent="0.2">
      <c r="B1105" s="33"/>
      <c r="C1105" s="80">
        <v>0.75660000000000005</v>
      </c>
      <c r="D1105" s="80">
        <v>5000</v>
      </c>
      <c r="E1105" s="80">
        <v>86</v>
      </c>
      <c r="F1105" s="80">
        <v>4914</v>
      </c>
      <c r="G1105" s="80">
        <v>172</v>
      </c>
      <c r="H1105" s="80">
        <v>5086</v>
      </c>
      <c r="I1105" s="80">
        <v>3.3818300000000003E-2</v>
      </c>
      <c r="J1105" s="80">
        <v>3.3818300000000003E-2</v>
      </c>
      <c r="L1105" s="83">
        <v>0.99990000000000001</v>
      </c>
      <c r="M1105" s="83">
        <v>1104</v>
      </c>
      <c r="N1105" s="85">
        <v>5.43348E-5</v>
      </c>
      <c r="O1105" s="83">
        <v>1104</v>
      </c>
      <c r="P1105" s="85">
        <v>1.0867E-4</v>
      </c>
      <c r="Q1105" s="83">
        <v>1104</v>
      </c>
      <c r="R1105" s="85">
        <v>9.8432599999999997E-8</v>
      </c>
      <c r="S1105" s="85">
        <v>1.6433199999999999E-6</v>
      </c>
    </row>
    <row r="1106" spans="2:19" x14ac:dyDescent="0.2">
      <c r="B1106" s="33"/>
      <c r="C1106" s="80">
        <v>0.75649999999999995</v>
      </c>
      <c r="D1106" s="80">
        <v>5000</v>
      </c>
      <c r="E1106" s="80">
        <v>87</v>
      </c>
      <c r="F1106" s="80">
        <v>4913</v>
      </c>
      <c r="G1106" s="80">
        <v>174</v>
      </c>
      <c r="H1106" s="80">
        <v>5087</v>
      </c>
      <c r="I1106" s="80">
        <v>3.42048E-2</v>
      </c>
      <c r="J1106" s="80">
        <v>3.4184699999999998E-2</v>
      </c>
      <c r="L1106" s="83">
        <v>0.99990000000000001</v>
      </c>
      <c r="M1106" s="83">
        <v>1105</v>
      </c>
      <c r="N1106" s="85">
        <v>5.45107E-5</v>
      </c>
      <c r="O1106" s="83">
        <v>1105</v>
      </c>
      <c r="P1106" s="85">
        <v>1.09021E-4</v>
      </c>
      <c r="Q1106" s="83">
        <v>1105</v>
      </c>
      <c r="R1106" s="85">
        <v>9.8661899999999995E-8</v>
      </c>
      <c r="S1106" s="85">
        <v>1.6433199999999999E-6</v>
      </c>
    </row>
    <row r="1107" spans="2:19" x14ac:dyDescent="0.2">
      <c r="B1107" s="33"/>
      <c r="C1107" s="80">
        <v>0.75590000000000002</v>
      </c>
      <c r="D1107" s="80">
        <v>5002</v>
      </c>
      <c r="E1107" s="80">
        <v>87</v>
      </c>
      <c r="F1107" s="80">
        <v>4915</v>
      </c>
      <c r="G1107" s="80">
        <v>174</v>
      </c>
      <c r="H1107" s="80">
        <v>5089</v>
      </c>
      <c r="I1107" s="80">
        <v>3.4191399999999997E-2</v>
      </c>
      <c r="J1107" s="80">
        <v>3.4184699999999998E-2</v>
      </c>
      <c r="L1107" s="83">
        <v>0.99990000000000001</v>
      </c>
      <c r="M1107" s="83">
        <v>1106</v>
      </c>
      <c r="N1107" s="85">
        <v>5.4688699999999997E-5</v>
      </c>
      <c r="O1107" s="83">
        <v>1106</v>
      </c>
      <c r="P1107" s="85">
        <v>1.0937700000000001E-4</v>
      </c>
      <c r="Q1107" s="83">
        <v>1106</v>
      </c>
      <c r="R1107" s="85">
        <v>9.8894600000000005E-8</v>
      </c>
      <c r="S1107" s="85">
        <v>1.6433199999999999E-6</v>
      </c>
    </row>
    <row r="1108" spans="2:19" x14ac:dyDescent="0.2">
      <c r="B1108" s="33"/>
      <c r="C1108" s="80">
        <v>0.75570000000000004</v>
      </c>
      <c r="D1108" s="80">
        <v>5003</v>
      </c>
      <c r="E1108" s="80">
        <v>87</v>
      </c>
      <c r="F1108" s="80">
        <v>4916</v>
      </c>
      <c r="G1108" s="80">
        <v>174</v>
      </c>
      <c r="H1108" s="80">
        <v>5090</v>
      </c>
      <c r="I1108" s="80">
        <v>3.4184699999999998E-2</v>
      </c>
      <c r="J1108" s="80">
        <v>3.4184699999999998E-2</v>
      </c>
      <c r="L1108" s="83">
        <v>0.99990000000000001</v>
      </c>
      <c r="M1108" s="83">
        <v>1107</v>
      </c>
      <c r="N1108" s="85">
        <v>5.4868899999999999E-5</v>
      </c>
      <c r="O1108" s="83">
        <v>1107</v>
      </c>
      <c r="P1108" s="85">
        <v>1.09738E-4</v>
      </c>
      <c r="Q1108" s="83">
        <v>1107</v>
      </c>
      <c r="R1108" s="85">
        <v>9.9130899999999997E-8</v>
      </c>
      <c r="S1108" s="85">
        <v>1.6433199999999999E-6</v>
      </c>
    </row>
    <row r="1109" spans="2:19" x14ac:dyDescent="0.2">
      <c r="B1109" s="33"/>
      <c r="C1109" s="80">
        <v>0.75490000000000002</v>
      </c>
      <c r="D1109" s="80">
        <v>5003</v>
      </c>
      <c r="E1109" s="80">
        <v>88</v>
      </c>
      <c r="F1109" s="80">
        <v>4915</v>
      </c>
      <c r="G1109" s="80">
        <v>176</v>
      </c>
      <c r="H1109" s="80">
        <v>5091</v>
      </c>
      <c r="I1109" s="80">
        <v>3.4570799999999999E-2</v>
      </c>
      <c r="J1109" s="80">
        <v>3.4287900000000003E-2</v>
      </c>
      <c r="L1109" s="83">
        <v>0.99990000000000001</v>
      </c>
      <c r="M1109" s="83">
        <v>1108</v>
      </c>
      <c r="N1109" s="85">
        <v>5.5051299999999999E-5</v>
      </c>
      <c r="O1109" s="83">
        <v>1108</v>
      </c>
      <c r="P1109" s="85">
        <v>1.10103E-4</v>
      </c>
      <c r="Q1109" s="83">
        <v>1108</v>
      </c>
      <c r="R1109" s="85">
        <v>9.9370600000000002E-8</v>
      </c>
      <c r="S1109" s="85">
        <v>1.6433199999999999E-6</v>
      </c>
    </row>
    <row r="1110" spans="2:19" x14ac:dyDescent="0.2">
      <c r="B1110" s="33"/>
      <c r="C1110" s="80">
        <v>0.75470000000000004</v>
      </c>
      <c r="D1110" s="80">
        <v>5004</v>
      </c>
      <c r="E1110" s="80">
        <v>88</v>
      </c>
      <c r="F1110" s="80">
        <v>4916</v>
      </c>
      <c r="G1110" s="80">
        <v>176</v>
      </c>
      <c r="H1110" s="80">
        <v>5092</v>
      </c>
      <c r="I1110" s="80">
        <v>3.4563999999999998E-2</v>
      </c>
      <c r="J1110" s="80">
        <v>3.4287900000000003E-2</v>
      </c>
      <c r="L1110" s="83">
        <v>0.99990000000000001</v>
      </c>
      <c r="M1110" s="83">
        <v>1109</v>
      </c>
      <c r="N1110" s="85">
        <v>5.5235899999999997E-5</v>
      </c>
      <c r="O1110" s="83">
        <v>1109</v>
      </c>
      <c r="P1110" s="85">
        <v>1.10472E-4</v>
      </c>
      <c r="Q1110" s="83">
        <v>1109</v>
      </c>
      <c r="R1110" s="85">
        <v>9.9613900000000002E-8</v>
      </c>
      <c r="S1110" s="85">
        <v>1.6433199999999999E-6</v>
      </c>
    </row>
    <row r="1111" spans="2:19" x14ac:dyDescent="0.2">
      <c r="B1111" s="33"/>
      <c r="C1111" s="80">
        <v>0.75349999999999995</v>
      </c>
      <c r="D1111" s="80">
        <v>5005</v>
      </c>
      <c r="E1111" s="80">
        <v>88</v>
      </c>
      <c r="F1111" s="80">
        <v>4917</v>
      </c>
      <c r="G1111" s="80">
        <v>176</v>
      </c>
      <c r="H1111" s="80">
        <v>5093</v>
      </c>
      <c r="I1111" s="80">
        <v>3.4557200000000003E-2</v>
      </c>
      <c r="J1111" s="80">
        <v>3.4287900000000003E-2</v>
      </c>
      <c r="L1111" s="83">
        <v>0.99990000000000001</v>
      </c>
      <c r="M1111" s="83">
        <v>1110</v>
      </c>
      <c r="N1111" s="85">
        <v>5.54227E-5</v>
      </c>
      <c r="O1111" s="83">
        <v>1110</v>
      </c>
      <c r="P1111" s="85">
        <v>1.10845E-4</v>
      </c>
      <c r="Q1111" s="83">
        <v>1110</v>
      </c>
      <c r="R1111" s="85">
        <v>9.9860799999999999E-8</v>
      </c>
      <c r="S1111" s="85">
        <v>1.6433199999999999E-6</v>
      </c>
    </row>
    <row r="1112" spans="2:19" x14ac:dyDescent="0.2">
      <c r="B1112" s="33"/>
      <c r="C1112" s="80">
        <v>0.75339999999999996</v>
      </c>
      <c r="D1112" s="80">
        <v>5006</v>
      </c>
      <c r="E1112" s="80">
        <v>88</v>
      </c>
      <c r="F1112" s="80">
        <v>4918</v>
      </c>
      <c r="G1112" s="80">
        <v>176</v>
      </c>
      <c r="H1112" s="80">
        <v>5094</v>
      </c>
      <c r="I1112" s="80">
        <v>3.4550499999999998E-2</v>
      </c>
      <c r="J1112" s="80">
        <v>3.4287900000000003E-2</v>
      </c>
      <c r="L1112" s="83">
        <v>0.99990000000000001</v>
      </c>
      <c r="M1112" s="83">
        <v>1111</v>
      </c>
      <c r="N1112" s="85">
        <v>5.5611800000000002E-5</v>
      </c>
      <c r="O1112" s="83">
        <v>1111</v>
      </c>
      <c r="P1112" s="85">
        <v>1.11224E-4</v>
      </c>
      <c r="Q1112" s="83">
        <v>1111</v>
      </c>
      <c r="R1112" s="85">
        <v>1.00111E-7</v>
      </c>
      <c r="S1112" s="85">
        <v>1.6433199999999999E-6</v>
      </c>
    </row>
    <row r="1113" spans="2:19" x14ac:dyDescent="0.2">
      <c r="B1113" s="33"/>
      <c r="C1113" s="80">
        <v>0.753</v>
      </c>
      <c r="D1113" s="80">
        <v>5008</v>
      </c>
      <c r="E1113" s="80">
        <v>88</v>
      </c>
      <c r="F1113" s="80">
        <v>4920</v>
      </c>
      <c r="G1113" s="80">
        <v>176</v>
      </c>
      <c r="H1113" s="80">
        <v>5096</v>
      </c>
      <c r="I1113" s="80">
        <v>3.4536900000000002E-2</v>
      </c>
      <c r="J1113" s="80">
        <v>3.4287900000000003E-2</v>
      </c>
      <c r="L1113" s="83">
        <v>0.99990000000000001</v>
      </c>
      <c r="M1113" s="83">
        <v>1112</v>
      </c>
      <c r="N1113" s="85">
        <v>5.5803300000000002E-5</v>
      </c>
      <c r="O1113" s="83">
        <v>1112</v>
      </c>
      <c r="P1113" s="85">
        <v>1.11607E-4</v>
      </c>
      <c r="Q1113" s="83">
        <v>1112</v>
      </c>
      <c r="R1113" s="85">
        <v>1.00366E-7</v>
      </c>
      <c r="S1113" s="85">
        <v>1.6433199999999999E-6</v>
      </c>
    </row>
    <row r="1114" spans="2:19" x14ac:dyDescent="0.2">
      <c r="B1114" s="33"/>
      <c r="C1114" s="80">
        <v>0.75180000000000002</v>
      </c>
      <c r="D1114" s="80">
        <v>5010</v>
      </c>
      <c r="E1114" s="80">
        <v>88</v>
      </c>
      <c r="F1114" s="80">
        <v>4922</v>
      </c>
      <c r="G1114" s="80">
        <v>176</v>
      </c>
      <c r="H1114" s="80">
        <v>5098</v>
      </c>
      <c r="I1114" s="80">
        <v>3.45233E-2</v>
      </c>
      <c r="J1114" s="80">
        <v>3.4287900000000003E-2</v>
      </c>
      <c r="L1114" s="83">
        <v>0.99990000000000001</v>
      </c>
      <c r="M1114" s="83">
        <v>1113</v>
      </c>
      <c r="N1114" s="85">
        <v>5.5996999999999999E-5</v>
      </c>
      <c r="O1114" s="83">
        <v>1113</v>
      </c>
      <c r="P1114" s="85">
        <v>1.11994E-4</v>
      </c>
      <c r="Q1114" s="83">
        <v>1113</v>
      </c>
      <c r="R1114" s="85">
        <v>1.00624E-7</v>
      </c>
      <c r="S1114" s="85">
        <v>1.6433199999999999E-6</v>
      </c>
    </row>
    <row r="1115" spans="2:19" x14ac:dyDescent="0.2">
      <c r="B1115" s="33"/>
      <c r="C1115" s="80">
        <v>0.75119999999999998</v>
      </c>
      <c r="D1115" s="80">
        <v>5012</v>
      </c>
      <c r="E1115" s="80">
        <v>88</v>
      </c>
      <c r="F1115" s="80">
        <v>4924</v>
      </c>
      <c r="G1115" s="80">
        <v>176</v>
      </c>
      <c r="H1115" s="80">
        <v>5100</v>
      </c>
      <c r="I1115" s="80">
        <v>3.45098E-2</v>
      </c>
      <c r="J1115" s="80">
        <v>3.4287900000000003E-2</v>
      </c>
      <c r="L1115" s="83">
        <v>0.99990000000000001</v>
      </c>
      <c r="M1115" s="83">
        <v>1114</v>
      </c>
      <c r="N1115" s="85">
        <v>5.6193200000000003E-5</v>
      </c>
      <c r="O1115" s="83">
        <v>1114</v>
      </c>
      <c r="P1115" s="85">
        <v>1.12386E-4</v>
      </c>
      <c r="Q1115" s="83">
        <v>1114</v>
      </c>
      <c r="R1115" s="85">
        <v>1.0088500000000001E-7</v>
      </c>
      <c r="S1115" s="85">
        <v>1.6433199999999999E-6</v>
      </c>
    </row>
    <row r="1116" spans="2:19" x14ac:dyDescent="0.2">
      <c r="B1116" s="33"/>
      <c r="C1116" s="80">
        <v>0.75039999999999996</v>
      </c>
      <c r="D1116" s="80">
        <v>5014</v>
      </c>
      <c r="E1116" s="80">
        <v>88</v>
      </c>
      <c r="F1116" s="80">
        <v>4926</v>
      </c>
      <c r="G1116" s="80">
        <v>176</v>
      </c>
      <c r="H1116" s="80">
        <v>5102</v>
      </c>
      <c r="I1116" s="80">
        <v>3.4496300000000001E-2</v>
      </c>
      <c r="J1116" s="80">
        <v>3.4287900000000003E-2</v>
      </c>
      <c r="L1116" s="83">
        <v>0.99990000000000001</v>
      </c>
      <c r="M1116" s="83">
        <v>1115</v>
      </c>
      <c r="N1116" s="85">
        <v>5.6391699999999997E-5</v>
      </c>
      <c r="O1116" s="83">
        <v>1115</v>
      </c>
      <c r="P1116" s="85">
        <v>1.1278299999999999E-4</v>
      </c>
      <c r="Q1116" s="83">
        <v>1115</v>
      </c>
      <c r="R1116" s="85">
        <v>1.01151E-7</v>
      </c>
      <c r="S1116" s="85">
        <v>1.6433199999999999E-6</v>
      </c>
    </row>
    <row r="1117" spans="2:19" x14ac:dyDescent="0.2">
      <c r="B1117" s="33"/>
      <c r="C1117" s="80">
        <v>0.75029999999999997</v>
      </c>
      <c r="D1117" s="80">
        <v>5016</v>
      </c>
      <c r="E1117" s="80">
        <v>88</v>
      </c>
      <c r="F1117" s="80">
        <v>4928</v>
      </c>
      <c r="G1117" s="80">
        <v>176</v>
      </c>
      <c r="H1117" s="80">
        <v>5104</v>
      </c>
      <c r="I1117" s="80">
        <v>3.4482800000000001E-2</v>
      </c>
      <c r="J1117" s="80">
        <v>3.4287900000000003E-2</v>
      </c>
      <c r="L1117" s="83">
        <v>0.99990000000000001</v>
      </c>
      <c r="M1117" s="83">
        <v>1116</v>
      </c>
      <c r="N1117" s="85">
        <v>5.6592699999999998E-5</v>
      </c>
      <c r="O1117" s="83">
        <v>1116</v>
      </c>
      <c r="P1117" s="85">
        <v>1.1318499999999999E-4</v>
      </c>
      <c r="Q1117" s="83">
        <v>1116</v>
      </c>
      <c r="R1117" s="85">
        <v>1.0142100000000001E-7</v>
      </c>
      <c r="S1117" s="85">
        <v>1.6433199999999999E-6</v>
      </c>
    </row>
    <row r="1118" spans="2:19" x14ac:dyDescent="0.2">
      <c r="B1118" s="33"/>
      <c r="C1118" s="80">
        <v>0.75009999999999999</v>
      </c>
      <c r="D1118" s="80">
        <v>5018</v>
      </c>
      <c r="E1118" s="80">
        <v>88</v>
      </c>
      <c r="F1118" s="80">
        <v>4930</v>
      </c>
      <c r="G1118" s="80">
        <v>176</v>
      </c>
      <c r="H1118" s="80">
        <v>5106</v>
      </c>
      <c r="I1118" s="80">
        <v>3.4469300000000001E-2</v>
      </c>
      <c r="J1118" s="80">
        <v>3.4287900000000003E-2</v>
      </c>
      <c r="L1118" s="83">
        <v>0.99990000000000001</v>
      </c>
      <c r="M1118" s="83">
        <v>1117</v>
      </c>
      <c r="N1118" s="85">
        <v>5.6796199999999997E-5</v>
      </c>
      <c r="O1118" s="83">
        <v>1117</v>
      </c>
      <c r="P1118" s="85">
        <v>1.1359200000000001E-4</v>
      </c>
      <c r="Q1118" s="83">
        <v>1117</v>
      </c>
      <c r="R1118" s="85">
        <v>1.01694E-7</v>
      </c>
      <c r="S1118" s="85">
        <v>1.6433199999999999E-6</v>
      </c>
    </row>
    <row r="1119" spans="2:19" x14ac:dyDescent="0.2">
      <c r="B1119" s="33"/>
      <c r="C1119" s="80">
        <v>0.74939999999999996</v>
      </c>
      <c r="D1119" s="80">
        <v>5020</v>
      </c>
      <c r="E1119" s="80">
        <v>88</v>
      </c>
      <c r="F1119" s="80">
        <v>4932</v>
      </c>
      <c r="G1119" s="80">
        <v>176</v>
      </c>
      <c r="H1119" s="80">
        <v>5108</v>
      </c>
      <c r="I1119" s="80">
        <v>3.4455800000000002E-2</v>
      </c>
      <c r="J1119" s="80">
        <v>3.4287900000000003E-2</v>
      </c>
      <c r="L1119" s="83">
        <v>0.99990000000000001</v>
      </c>
      <c r="M1119" s="83">
        <v>1118</v>
      </c>
      <c r="N1119" s="85">
        <v>5.7002200000000001E-5</v>
      </c>
      <c r="O1119" s="83">
        <v>1118</v>
      </c>
      <c r="P1119" s="85">
        <v>1.14004E-4</v>
      </c>
      <c r="Q1119" s="83">
        <v>1118</v>
      </c>
      <c r="R1119" s="85">
        <v>1.0197199999999999E-7</v>
      </c>
      <c r="S1119" s="85">
        <v>1.6433199999999999E-6</v>
      </c>
    </row>
    <row r="1120" spans="2:19" x14ac:dyDescent="0.2">
      <c r="B1120" s="33"/>
      <c r="C1120" s="80">
        <v>0.749</v>
      </c>
      <c r="D1120" s="80">
        <v>5021</v>
      </c>
      <c r="E1120" s="80">
        <v>88</v>
      </c>
      <c r="F1120" s="80">
        <v>4933</v>
      </c>
      <c r="G1120" s="80">
        <v>176</v>
      </c>
      <c r="H1120" s="80">
        <v>5109</v>
      </c>
      <c r="I1120" s="80">
        <v>3.4449E-2</v>
      </c>
      <c r="J1120" s="80">
        <v>3.4287900000000003E-2</v>
      </c>
      <c r="L1120" s="83">
        <v>0.99990000000000001</v>
      </c>
      <c r="M1120" s="83">
        <v>1119</v>
      </c>
      <c r="N1120" s="85">
        <v>5.7210699999999998E-5</v>
      </c>
      <c r="O1120" s="83">
        <v>1119</v>
      </c>
      <c r="P1120" s="85">
        <v>1.1442099999999999E-4</v>
      </c>
      <c r="Q1120" s="83">
        <v>1119</v>
      </c>
      <c r="R1120" s="85">
        <v>1.02253E-7</v>
      </c>
      <c r="S1120" s="85">
        <v>1.6433199999999999E-6</v>
      </c>
    </row>
    <row r="1121" spans="2:19" x14ac:dyDescent="0.2">
      <c r="B1121" s="33"/>
      <c r="C1121" s="80">
        <v>0.74890000000000001</v>
      </c>
      <c r="D1121" s="80">
        <v>5022</v>
      </c>
      <c r="E1121" s="80">
        <v>88</v>
      </c>
      <c r="F1121" s="80">
        <v>4934</v>
      </c>
      <c r="G1121" s="80">
        <v>176</v>
      </c>
      <c r="H1121" s="80">
        <v>5110</v>
      </c>
      <c r="I1121" s="80">
        <v>3.4442300000000002E-2</v>
      </c>
      <c r="J1121" s="80">
        <v>3.4287900000000003E-2</v>
      </c>
      <c r="L1121" s="83">
        <v>0.99990000000000001</v>
      </c>
      <c r="M1121" s="83">
        <v>1120</v>
      </c>
      <c r="N1121" s="85">
        <v>5.74218E-5</v>
      </c>
      <c r="O1121" s="83">
        <v>1120</v>
      </c>
      <c r="P1121" s="85">
        <v>1.14844E-4</v>
      </c>
      <c r="Q1121" s="83">
        <v>1120</v>
      </c>
      <c r="R1121" s="85">
        <v>1.02539E-7</v>
      </c>
      <c r="S1121" s="85">
        <v>1.6433199999999999E-6</v>
      </c>
    </row>
    <row r="1122" spans="2:19" x14ac:dyDescent="0.2">
      <c r="B1122" s="33"/>
      <c r="C1122" s="80">
        <v>0.74760000000000004</v>
      </c>
      <c r="D1122" s="80">
        <v>5026</v>
      </c>
      <c r="E1122" s="80">
        <v>88</v>
      </c>
      <c r="F1122" s="80">
        <v>4938</v>
      </c>
      <c r="G1122" s="80">
        <v>176</v>
      </c>
      <c r="H1122" s="80">
        <v>5114</v>
      </c>
      <c r="I1122" s="80">
        <v>3.4415300000000003E-2</v>
      </c>
      <c r="J1122" s="80">
        <v>3.4287900000000003E-2</v>
      </c>
      <c r="L1122" s="83">
        <v>0.99990000000000001</v>
      </c>
      <c r="M1122" s="83">
        <v>1121</v>
      </c>
      <c r="N1122" s="85">
        <v>5.7635500000000001E-5</v>
      </c>
      <c r="O1122" s="83">
        <v>1121</v>
      </c>
      <c r="P1122" s="85">
        <v>1.15271E-4</v>
      </c>
      <c r="Q1122" s="83">
        <v>1121</v>
      </c>
      <c r="R1122" s="85">
        <v>1.02829E-7</v>
      </c>
      <c r="S1122" s="85">
        <v>1.6433199999999999E-6</v>
      </c>
    </row>
    <row r="1123" spans="2:19" x14ac:dyDescent="0.2">
      <c r="B1123" s="33"/>
      <c r="C1123" s="80">
        <v>0.74750000000000005</v>
      </c>
      <c r="D1123" s="80">
        <v>5027</v>
      </c>
      <c r="E1123" s="80">
        <v>88</v>
      </c>
      <c r="F1123" s="80">
        <v>4939</v>
      </c>
      <c r="G1123" s="80">
        <v>176</v>
      </c>
      <c r="H1123" s="80">
        <v>5115</v>
      </c>
      <c r="I1123" s="80">
        <v>3.4408599999999998E-2</v>
      </c>
      <c r="J1123" s="80">
        <v>3.4287900000000003E-2</v>
      </c>
      <c r="L1123" s="83">
        <v>0.99990000000000001</v>
      </c>
      <c r="M1123" s="83">
        <v>1122</v>
      </c>
      <c r="N1123" s="85">
        <v>5.7851800000000001E-5</v>
      </c>
      <c r="O1123" s="83">
        <v>1122</v>
      </c>
      <c r="P1123" s="85">
        <v>1.15704E-4</v>
      </c>
      <c r="Q1123" s="83">
        <v>1122</v>
      </c>
      <c r="R1123" s="85">
        <v>1.03123E-7</v>
      </c>
      <c r="S1123" s="85">
        <v>1.6433199999999999E-6</v>
      </c>
    </row>
    <row r="1124" spans="2:19" x14ac:dyDescent="0.2">
      <c r="B1124" s="33"/>
      <c r="C1124" s="80">
        <v>0.74719999999999998</v>
      </c>
      <c r="D1124" s="80">
        <v>5028</v>
      </c>
      <c r="E1124" s="80">
        <v>88</v>
      </c>
      <c r="F1124" s="80">
        <v>4940</v>
      </c>
      <c r="G1124" s="80">
        <v>176</v>
      </c>
      <c r="H1124" s="80">
        <v>5116</v>
      </c>
      <c r="I1124" s="80">
        <v>3.4401899999999999E-2</v>
      </c>
      <c r="J1124" s="80">
        <v>3.4287900000000003E-2</v>
      </c>
      <c r="L1124" s="83">
        <v>0.99990000000000001</v>
      </c>
      <c r="M1124" s="83">
        <v>1123</v>
      </c>
      <c r="N1124" s="85">
        <v>5.80709E-5</v>
      </c>
      <c r="O1124" s="83">
        <v>1123</v>
      </c>
      <c r="P1124" s="85">
        <v>1.16142E-4</v>
      </c>
      <c r="Q1124" s="83">
        <v>1123</v>
      </c>
      <c r="R1124" s="85">
        <v>1.03421E-7</v>
      </c>
      <c r="S1124" s="85">
        <v>1.6433199999999999E-6</v>
      </c>
    </row>
    <row r="1125" spans="2:19" x14ac:dyDescent="0.2">
      <c r="B1125" s="33"/>
      <c r="C1125" s="80">
        <v>0.74670000000000003</v>
      </c>
      <c r="D1125" s="80">
        <v>5029</v>
      </c>
      <c r="E1125" s="80">
        <v>88</v>
      </c>
      <c r="F1125" s="80">
        <v>4941</v>
      </c>
      <c r="G1125" s="80">
        <v>176</v>
      </c>
      <c r="H1125" s="80">
        <v>5117</v>
      </c>
      <c r="I1125" s="80">
        <v>3.4395200000000001E-2</v>
      </c>
      <c r="J1125" s="80">
        <v>3.4287900000000003E-2</v>
      </c>
      <c r="L1125" s="83">
        <v>0.99990000000000001</v>
      </c>
      <c r="M1125" s="83">
        <v>1124</v>
      </c>
      <c r="N1125" s="85">
        <v>5.8292599999999998E-5</v>
      </c>
      <c r="O1125" s="83">
        <v>1124</v>
      </c>
      <c r="P1125" s="85">
        <v>1.16585E-4</v>
      </c>
      <c r="Q1125" s="83">
        <v>1124</v>
      </c>
      <c r="R1125" s="85">
        <v>1.03724E-7</v>
      </c>
      <c r="S1125" s="85">
        <v>1.6433199999999999E-6</v>
      </c>
    </row>
    <row r="1126" spans="2:19" x14ac:dyDescent="0.2">
      <c r="B1126" s="33"/>
      <c r="C1126" s="80">
        <v>0.74609999999999999</v>
      </c>
      <c r="D1126" s="80">
        <v>5030</v>
      </c>
      <c r="E1126" s="80">
        <v>88</v>
      </c>
      <c r="F1126" s="80">
        <v>4942</v>
      </c>
      <c r="G1126" s="80">
        <v>176</v>
      </c>
      <c r="H1126" s="80">
        <v>5118</v>
      </c>
      <c r="I1126" s="80">
        <v>3.43884E-2</v>
      </c>
      <c r="J1126" s="80">
        <v>3.4287900000000003E-2</v>
      </c>
      <c r="L1126" s="83">
        <v>0.99990000000000001</v>
      </c>
      <c r="M1126" s="83">
        <v>1125</v>
      </c>
      <c r="N1126" s="85">
        <v>5.8517100000000003E-5</v>
      </c>
      <c r="O1126" s="83">
        <v>1125</v>
      </c>
      <c r="P1126" s="85">
        <v>1.17034E-4</v>
      </c>
      <c r="Q1126" s="83">
        <v>1125</v>
      </c>
      <c r="R1126" s="85">
        <v>1.0403E-7</v>
      </c>
      <c r="S1126" s="85">
        <v>1.6433199999999999E-6</v>
      </c>
    </row>
    <row r="1127" spans="2:19" x14ac:dyDescent="0.2">
      <c r="B1127" s="33"/>
      <c r="C1127" s="80">
        <v>0.74580000000000002</v>
      </c>
      <c r="D1127" s="80">
        <v>5031</v>
      </c>
      <c r="E1127" s="80">
        <v>88</v>
      </c>
      <c r="F1127" s="80">
        <v>4943</v>
      </c>
      <c r="G1127" s="80">
        <v>176</v>
      </c>
      <c r="H1127" s="80">
        <v>5119</v>
      </c>
      <c r="I1127" s="80">
        <v>3.4381700000000001E-2</v>
      </c>
      <c r="J1127" s="80">
        <v>3.4287900000000003E-2</v>
      </c>
      <c r="L1127" s="83">
        <v>0.99990000000000001</v>
      </c>
      <c r="M1127" s="83">
        <v>1126</v>
      </c>
      <c r="N1127" s="85">
        <v>5.87444E-5</v>
      </c>
      <c r="O1127" s="83">
        <v>1126</v>
      </c>
      <c r="P1127" s="85">
        <v>1.17489E-4</v>
      </c>
      <c r="Q1127" s="83">
        <v>1126</v>
      </c>
      <c r="R1127" s="85">
        <v>1.04342E-7</v>
      </c>
      <c r="S1127" s="85">
        <v>1.6433199999999999E-6</v>
      </c>
    </row>
    <row r="1128" spans="2:19" x14ac:dyDescent="0.2">
      <c r="B1128" s="33"/>
      <c r="C1128" s="80">
        <v>0.74439999999999995</v>
      </c>
      <c r="D1128" s="80">
        <v>5032</v>
      </c>
      <c r="E1128" s="80">
        <v>88</v>
      </c>
      <c r="F1128" s="80">
        <v>4944</v>
      </c>
      <c r="G1128" s="80">
        <v>176</v>
      </c>
      <c r="H1128" s="80">
        <v>5120</v>
      </c>
      <c r="I1128" s="80">
        <v>3.4375000000000003E-2</v>
      </c>
      <c r="J1128" s="80">
        <v>3.4287900000000003E-2</v>
      </c>
      <c r="L1128" s="83">
        <v>0.99990000000000001</v>
      </c>
      <c r="M1128" s="83">
        <v>1127</v>
      </c>
      <c r="N1128" s="85">
        <v>5.8974600000000003E-5</v>
      </c>
      <c r="O1128" s="83">
        <v>1127</v>
      </c>
      <c r="P1128" s="85">
        <v>1.1794900000000001E-4</v>
      </c>
      <c r="Q1128" s="83">
        <v>1127</v>
      </c>
      <c r="R1128" s="85">
        <v>1.04658E-7</v>
      </c>
      <c r="S1128" s="85">
        <v>1.6433199999999999E-6</v>
      </c>
    </row>
    <row r="1129" spans="2:19" x14ac:dyDescent="0.2">
      <c r="B1129" s="33"/>
      <c r="C1129" s="80">
        <v>0.74409999999999998</v>
      </c>
      <c r="D1129" s="80">
        <v>5033</v>
      </c>
      <c r="E1129" s="80">
        <v>88</v>
      </c>
      <c r="F1129" s="80">
        <v>4945</v>
      </c>
      <c r="G1129" s="80">
        <v>176</v>
      </c>
      <c r="H1129" s="80">
        <v>5121</v>
      </c>
      <c r="I1129" s="80">
        <v>3.4368299999999997E-2</v>
      </c>
      <c r="J1129" s="80">
        <v>3.4287900000000003E-2</v>
      </c>
      <c r="L1129" s="83">
        <v>0.99990000000000001</v>
      </c>
      <c r="M1129" s="83">
        <v>1128</v>
      </c>
      <c r="N1129" s="85">
        <v>5.9207599999999999E-5</v>
      </c>
      <c r="O1129" s="83">
        <v>1128</v>
      </c>
      <c r="P1129" s="85">
        <v>1.18415E-4</v>
      </c>
      <c r="Q1129" s="83">
        <v>1128</v>
      </c>
      <c r="R1129" s="85">
        <v>1.04978E-7</v>
      </c>
      <c r="S1129" s="85">
        <v>1.6433199999999999E-6</v>
      </c>
    </row>
    <row r="1130" spans="2:19" x14ac:dyDescent="0.2">
      <c r="B1130" s="33"/>
      <c r="C1130" s="80">
        <v>0.74399999999999999</v>
      </c>
      <c r="D1130" s="80">
        <v>5040</v>
      </c>
      <c r="E1130" s="80">
        <v>88</v>
      </c>
      <c r="F1130" s="80">
        <v>4952</v>
      </c>
      <c r="G1130" s="80">
        <v>176</v>
      </c>
      <c r="H1130" s="80">
        <v>5128</v>
      </c>
      <c r="I1130" s="80">
        <v>3.4321400000000002E-2</v>
      </c>
      <c r="J1130" s="80">
        <v>3.4287900000000003E-2</v>
      </c>
      <c r="L1130" s="83">
        <v>0.99990000000000001</v>
      </c>
      <c r="M1130" s="83">
        <v>1129</v>
      </c>
      <c r="N1130" s="85">
        <v>5.9443500000000001E-5</v>
      </c>
      <c r="O1130" s="83">
        <v>1129</v>
      </c>
      <c r="P1130" s="85">
        <v>1.18887E-4</v>
      </c>
      <c r="Q1130" s="83">
        <v>1129</v>
      </c>
      <c r="R1130" s="85">
        <v>1.05303E-7</v>
      </c>
      <c r="S1130" s="85">
        <v>1.6433199999999999E-6</v>
      </c>
    </row>
    <row r="1131" spans="2:19" x14ac:dyDescent="0.2">
      <c r="B1131" s="33"/>
      <c r="C1131" s="80">
        <v>0.74380000000000002</v>
      </c>
      <c r="D1131" s="80">
        <v>5041</v>
      </c>
      <c r="E1131" s="80">
        <v>88</v>
      </c>
      <c r="F1131" s="80">
        <v>4953</v>
      </c>
      <c r="G1131" s="80">
        <v>176</v>
      </c>
      <c r="H1131" s="80">
        <v>5129</v>
      </c>
      <c r="I1131" s="80">
        <v>3.4314699999999997E-2</v>
      </c>
      <c r="J1131" s="80">
        <v>3.4287900000000003E-2</v>
      </c>
      <c r="L1131" s="83">
        <v>0.99990000000000001</v>
      </c>
      <c r="M1131" s="83">
        <v>1130</v>
      </c>
      <c r="N1131" s="85">
        <v>5.9682400000000003E-5</v>
      </c>
      <c r="O1131" s="83">
        <v>1130</v>
      </c>
      <c r="P1131" s="85">
        <v>1.1936500000000001E-4</v>
      </c>
      <c r="Q1131" s="83">
        <v>1130</v>
      </c>
      <c r="R1131" s="85">
        <v>1.05633E-7</v>
      </c>
      <c r="S1131" s="85">
        <v>1.6433199999999999E-6</v>
      </c>
    </row>
    <row r="1132" spans="2:19" x14ac:dyDescent="0.2">
      <c r="B1132" s="33"/>
      <c r="C1132" s="80">
        <v>0.74350000000000005</v>
      </c>
      <c r="D1132" s="80">
        <v>5042</v>
      </c>
      <c r="E1132" s="80">
        <v>88</v>
      </c>
      <c r="F1132" s="80">
        <v>4954</v>
      </c>
      <c r="G1132" s="80">
        <v>176</v>
      </c>
      <c r="H1132" s="80">
        <v>5130</v>
      </c>
      <c r="I1132" s="80">
        <v>3.4307999999999998E-2</v>
      </c>
      <c r="J1132" s="80">
        <v>3.4287900000000003E-2</v>
      </c>
      <c r="L1132" s="83">
        <v>0.99990000000000001</v>
      </c>
      <c r="M1132" s="83">
        <v>1131</v>
      </c>
      <c r="N1132" s="85">
        <v>5.9924199999999998E-5</v>
      </c>
      <c r="O1132" s="83">
        <v>1131</v>
      </c>
      <c r="P1132" s="85">
        <v>1.19848E-4</v>
      </c>
      <c r="Q1132" s="83">
        <v>1131</v>
      </c>
      <c r="R1132" s="85">
        <v>1.05967E-7</v>
      </c>
      <c r="S1132" s="85">
        <v>1.6433199999999999E-6</v>
      </c>
    </row>
    <row r="1133" spans="2:19" x14ac:dyDescent="0.2">
      <c r="B1133" s="33"/>
      <c r="C1133" s="80">
        <v>0.74319999999999997</v>
      </c>
      <c r="D1133" s="80">
        <v>5044</v>
      </c>
      <c r="E1133" s="80">
        <v>88</v>
      </c>
      <c r="F1133" s="80">
        <v>4956</v>
      </c>
      <c r="G1133" s="80">
        <v>176</v>
      </c>
      <c r="H1133" s="80">
        <v>5132</v>
      </c>
      <c r="I1133" s="80">
        <v>3.4294600000000001E-2</v>
      </c>
      <c r="J1133" s="80">
        <v>3.4287900000000003E-2</v>
      </c>
      <c r="L1133" s="83">
        <v>0.99990000000000001</v>
      </c>
      <c r="M1133" s="83">
        <v>1132</v>
      </c>
      <c r="N1133" s="85">
        <v>6.01691E-5</v>
      </c>
      <c r="O1133" s="83">
        <v>1132</v>
      </c>
      <c r="P1133" s="85">
        <v>1.20338E-4</v>
      </c>
      <c r="Q1133" s="83">
        <v>1132</v>
      </c>
      <c r="R1133" s="85">
        <v>1.06306E-7</v>
      </c>
      <c r="S1133" s="85">
        <v>1.6433199999999999E-6</v>
      </c>
    </row>
    <row r="1134" spans="2:19" x14ac:dyDescent="0.2">
      <c r="B1134" s="33"/>
      <c r="C1134" s="80">
        <v>0.74199999999999999</v>
      </c>
      <c r="D1134" s="80">
        <v>5045</v>
      </c>
      <c r="E1134" s="80">
        <v>88</v>
      </c>
      <c r="F1134" s="80">
        <v>4957</v>
      </c>
      <c r="G1134" s="80">
        <v>176</v>
      </c>
      <c r="H1134" s="80">
        <v>5133</v>
      </c>
      <c r="I1134" s="80">
        <v>3.4287900000000003E-2</v>
      </c>
      <c r="J1134" s="80">
        <v>3.4287900000000003E-2</v>
      </c>
      <c r="L1134" s="83">
        <v>0.99990000000000001</v>
      </c>
      <c r="M1134" s="83">
        <v>1133</v>
      </c>
      <c r="N1134" s="85">
        <v>6.0417000000000001E-5</v>
      </c>
      <c r="O1134" s="83">
        <v>1133</v>
      </c>
      <c r="P1134" s="85">
        <v>1.20834E-4</v>
      </c>
      <c r="Q1134" s="83">
        <v>1133</v>
      </c>
      <c r="R1134" s="85">
        <v>1.0665000000000001E-7</v>
      </c>
      <c r="S1134" s="85">
        <v>1.6433199999999999E-6</v>
      </c>
    </row>
    <row r="1135" spans="2:19" x14ac:dyDescent="0.2">
      <c r="B1135" s="33"/>
      <c r="C1135" s="80">
        <v>0.7409</v>
      </c>
      <c r="D1135" s="80">
        <v>5049</v>
      </c>
      <c r="E1135" s="80">
        <v>89</v>
      </c>
      <c r="F1135" s="80">
        <v>4960</v>
      </c>
      <c r="G1135" s="80">
        <v>178</v>
      </c>
      <c r="H1135" s="80">
        <v>5138</v>
      </c>
      <c r="I1135" s="80">
        <v>3.4643800000000002E-2</v>
      </c>
      <c r="J1135" s="80">
        <v>3.4630399999999999E-2</v>
      </c>
      <c r="L1135" s="83">
        <v>0.99990000000000001</v>
      </c>
      <c r="M1135" s="83">
        <v>1134</v>
      </c>
      <c r="N1135" s="85">
        <v>6.0668100000000003E-5</v>
      </c>
      <c r="O1135" s="83">
        <v>1134</v>
      </c>
      <c r="P1135" s="85">
        <v>1.2133600000000001E-4</v>
      </c>
      <c r="Q1135" s="83">
        <v>1134</v>
      </c>
      <c r="R1135" s="85">
        <v>1.06998E-7</v>
      </c>
      <c r="S1135" s="85">
        <v>1.6433199999999999E-6</v>
      </c>
    </row>
    <row r="1136" spans="2:19" x14ac:dyDescent="0.2">
      <c r="B1136" s="33"/>
      <c r="C1136" s="80">
        <v>0.74029999999999996</v>
      </c>
      <c r="D1136" s="80">
        <v>5050</v>
      </c>
      <c r="E1136" s="80">
        <v>89</v>
      </c>
      <c r="F1136" s="80">
        <v>4961</v>
      </c>
      <c r="G1136" s="80">
        <v>178</v>
      </c>
      <c r="H1136" s="80">
        <v>5139</v>
      </c>
      <c r="I1136" s="80">
        <v>3.4637099999999997E-2</v>
      </c>
      <c r="J1136" s="80">
        <v>3.4630399999999999E-2</v>
      </c>
      <c r="L1136" s="83">
        <v>0.99990000000000001</v>
      </c>
      <c r="M1136" s="83">
        <v>1135</v>
      </c>
      <c r="N1136" s="85">
        <v>6.0922299999999998E-5</v>
      </c>
      <c r="O1136" s="83">
        <v>1135</v>
      </c>
      <c r="P1136" s="85">
        <v>1.21845E-4</v>
      </c>
      <c r="Q1136" s="83">
        <v>1135</v>
      </c>
      <c r="R1136" s="85">
        <v>1.0735199999999999E-7</v>
      </c>
      <c r="S1136" s="85">
        <v>1.6433199999999999E-6</v>
      </c>
    </row>
    <row r="1137" spans="2:19" x14ac:dyDescent="0.2">
      <c r="B1137" s="33"/>
      <c r="C1137" s="80">
        <v>0.74</v>
      </c>
      <c r="D1137" s="80">
        <v>5051</v>
      </c>
      <c r="E1137" s="80">
        <v>89</v>
      </c>
      <c r="F1137" s="80">
        <v>4962</v>
      </c>
      <c r="G1137" s="80">
        <v>178</v>
      </c>
      <c r="H1137" s="80">
        <v>5140</v>
      </c>
      <c r="I1137" s="80">
        <v>3.4630399999999999E-2</v>
      </c>
      <c r="J1137" s="80">
        <v>3.4630399999999999E-2</v>
      </c>
      <c r="L1137" s="83">
        <v>0.99990000000000001</v>
      </c>
      <c r="M1137" s="83">
        <v>1136</v>
      </c>
      <c r="N1137" s="85">
        <v>6.11797E-5</v>
      </c>
      <c r="O1137" s="83">
        <v>1136</v>
      </c>
      <c r="P1137" s="85">
        <v>1.22359E-4</v>
      </c>
      <c r="Q1137" s="83">
        <v>1136</v>
      </c>
      <c r="R1137" s="85">
        <v>1.07711E-7</v>
      </c>
      <c r="S1137" s="85">
        <v>1.6433199999999999E-6</v>
      </c>
    </row>
    <row r="1138" spans="2:19" x14ac:dyDescent="0.2">
      <c r="B1138" s="33"/>
      <c r="C1138" s="80">
        <v>0.73970000000000002</v>
      </c>
      <c r="D1138" s="80">
        <v>5051</v>
      </c>
      <c r="E1138" s="80">
        <v>90</v>
      </c>
      <c r="F1138" s="80">
        <v>4961</v>
      </c>
      <c r="G1138" s="80">
        <v>180</v>
      </c>
      <c r="H1138" s="80">
        <v>5141</v>
      </c>
      <c r="I1138" s="80">
        <v>3.5012599999999998E-2</v>
      </c>
      <c r="J1138" s="80">
        <v>3.4863499999999999E-2</v>
      </c>
      <c r="L1138" s="83">
        <v>0.99990000000000001</v>
      </c>
      <c r="M1138" s="83">
        <v>1137</v>
      </c>
      <c r="N1138" s="85">
        <v>6.1440300000000002E-5</v>
      </c>
      <c r="O1138" s="83">
        <v>1137</v>
      </c>
      <c r="P1138" s="85">
        <v>1.22881E-4</v>
      </c>
      <c r="Q1138" s="83">
        <v>1137</v>
      </c>
      <c r="R1138" s="85">
        <v>1.0807400000000001E-7</v>
      </c>
      <c r="S1138" s="85">
        <v>1.6433199999999999E-6</v>
      </c>
    </row>
    <row r="1139" spans="2:19" x14ac:dyDescent="0.2">
      <c r="B1139" s="33"/>
      <c r="C1139" s="80">
        <v>0.73929999999999996</v>
      </c>
      <c r="D1139" s="80">
        <v>5052</v>
      </c>
      <c r="E1139" s="80">
        <v>90</v>
      </c>
      <c r="F1139" s="80">
        <v>4962</v>
      </c>
      <c r="G1139" s="80">
        <v>180</v>
      </c>
      <c r="H1139" s="80">
        <v>5142</v>
      </c>
      <c r="I1139" s="80">
        <v>3.5005799999999997E-2</v>
      </c>
      <c r="J1139" s="80">
        <v>3.4863499999999999E-2</v>
      </c>
      <c r="L1139" s="83">
        <v>0.99990000000000001</v>
      </c>
      <c r="M1139" s="83">
        <v>1138</v>
      </c>
      <c r="N1139" s="85">
        <v>6.1704200000000005E-5</v>
      </c>
      <c r="O1139" s="83">
        <v>1138</v>
      </c>
      <c r="P1139" s="85">
        <v>1.2340800000000001E-4</v>
      </c>
      <c r="Q1139" s="83">
        <v>1138</v>
      </c>
      <c r="R1139" s="85">
        <v>1.08443E-7</v>
      </c>
      <c r="S1139" s="85">
        <v>1.6433199999999999E-6</v>
      </c>
    </row>
    <row r="1140" spans="2:19" x14ac:dyDescent="0.2">
      <c r="B1140" s="33"/>
      <c r="C1140" s="80">
        <v>0.73880000000000001</v>
      </c>
      <c r="D1140" s="80">
        <v>5053</v>
      </c>
      <c r="E1140" s="80">
        <v>90</v>
      </c>
      <c r="F1140" s="80">
        <v>4963</v>
      </c>
      <c r="G1140" s="80">
        <v>180</v>
      </c>
      <c r="H1140" s="80">
        <v>5143</v>
      </c>
      <c r="I1140" s="80">
        <v>3.4999000000000002E-2</v>
      </c>
      <c r="J1140" s="80">
        <v>3.4863499999999999E-2</v>
      </c>
      <c r="L1140" s="83">
        <v>0.99990000000000001</v>
      </c>
      <c r="M1140" s="83">
        <v>1139</v>
      </c>
      <c r="N1140" s="85">
        <v>6.1971399999999994E-5</v>
      </c>
      <c r="O1140" s="83">
        <v>1139</v>
      </c>
      <c r="P1140" s="85">
        <v>1.23943E-4</v>
      </c>
      <c r="Q1140" s="83">
        <v>1139</v>
      </c>
      <c r="R1140" s="85">
        <v>1.08817E-7</v>
      </c>
      <c r="S1140" s="85">
        <v>1.6433199999999999E-6</v>
      </c>
    </row>
    <row r="1141" spans="2:19" x14ac:dyDescent="0.2">
      <c r="B1141" s="33"/>
      <c r="C1141" s="80">
        <v>0.73770000000000002</v>
      </c>
      <c r="D1141" s="80">
        <v>5055</v>
      </c>
      <c r="E1141" s="80">
        <v>90</v>
      </c>
      <c r="F1141" s="80">
        <v>4965</v>
      </c>
      <c r="G1141" s="80">
        <v>180</v>
      </c>
      <c r="H1141" s="80">
        <v>5145</v>
      </c>
      <c r="I1141" s="80">
        <v>3.49854E-2</v>
      </c>
      <c r="J1141" s="80">
        <v>3.4863499999999999E-2</v>
      </c>
      <c r="L1141" s="83">
        <v>0.99990000000000001</v>
      </c>
      <c r="M1141" s="83">
        <v>1140</v>
      </c>
      <c r="N1141" s="85">
        <v>6.2242000000000005E-5</v>
      </c>
      <c r="O1141" s="83">
        <v>1140</v>
      </c>
      <c r="P1141" s="85">
        <v>1.2448400000000001E-4</v>
      </c>
      <c r="Q1141" s="83">
        <v>1140</v>
      </c>
      <c r="R1141" s="85">
        <v>1.09197E-7</v>
      </c>
      <c r="S1141" s="85">
        <v>1.6433199999999999E-6</v>
      </c>
    </row>
    <row r="1142" spans="2:19" x14ac:dyDescent="0.2">
      <c r="B1142" s="33"/>
      <c r="C1142" s="80">
        <v>0.73740000000000006</v>
      </c>
      <c r="D1142" s="80">
        <v>5056</v>
      </c>
      <c r="E1142" s="80">
        <v>90</v>
      </c>
      <c r="F1142" s="80">
        <v>4966</v>
      </c>
      <c r="G1142" s="80">
        <v>180</v>
      </c>
      <c r="H1142" s="80">
        <v>5146</v>
      </c>
      <c r="I1142" s="80">
        <v>3.4978599999999999E-2</v>
      </c>
      <c r="J1142" s="80">
        <v>3.4863499999999999E-2</v>
      </c>
      <c r="L1142" s="83">
        <v>0.99990000000000001</v>
      </c>
      <c r="M1142" s="83">
        <v>1141</v>
      </c>
      <c r="N1142" s="85">
        <v>6.2515999999999996E-5</v>
      </c>
      <c r="O1142" s="83">
        <v>1141</v>
      </c>
      <c r="P1142" s="85">
        <v>1.2503199999999999E-4</v>
      </c>
      <c r="Q1142" s="83">
        <v>1141</v>
      </c>
      <c r="R1142" s="85">
        <v>1.0958099999999999E-7</v>
      </c>
      <c r="S1142" s="85">
        <v>1.6433199999999999E-6</v>
      </c>
    </row>
    <row r="1143" spans="2:19" x14ac:dyDescent="0.2">
      <c r="B1143" s="33"/>
      <c r="C1143" s="80">
        <v>0.73729999999999996</v>
      </c>
      <c r="D1143" s="80">
        <v>5057</v>
      </c>
      <c r="E1143" s="80">
        <v>90</v>
      </c>
      <c r="F1143" s="80">
        <v>4967</v>
      </c>
      <c r="G1143" s="80">
        <v>180</v>
      </c>
      <c r="H1143" s="80">
        <v>5147</v>
      </c>
      <c r="I1143" s="80">
        <v>3.4971799999999997E-2</v>
      </c>
      <c r="J1143" s="80">
        <v>3.4863499999999999E-2</v>
      </c>
      <c r="L1143" s="83">
        <v>0.99990000000000001</v>
      </c>
      <c r="M1143" s="83">
        <v>1142</v>
      </c>
      <c r="N1143" s="85">
        <v>6.2793399999999994E-5</v>
      </c>
      <c r="O1143" s="83">
        <v>1142</v>
      </c>
      <c r="P1143" s="85">
        <v>1.25587E-4</v>
      </c>
      <c r="Q1143" s="83">
        <v>1142</v>
      </c>
      <c r="R1143" s="85">
        <v>1.09971E-7</v>
      </c>
      <c r="S1143" s="85">
        <v>1.6433199999999999E-6</v>
      </c>
    </row>
    <row r="1144" spans="2:19" x14ac:dyDescent="0.2">
      <c r="B1144" s="33"/>
      <c r="C1144" s="80">
        <v>0.73619999999999997</v>
      </c>
      <c r="D1144" s="80">
        <v>5058</v>
      </c>
      <c r="E1144" s="80">
        <v>90</v>
      </c>
      <c r="F1144" s="80">
        <v>4968</v>
      </c>
      <c r="G1144" s="80">
        <v>180</v>
      </c>
      <c r="H1144" s="80">
        <v>5148</v>
      </c>
      <c r="I1144" s="80">
        <v>3.4965000000000003E-2</v>
      </c>
      <c r="J1144" s="80">
        <v>3.4863499999999999E-2</v>
      </c>
      <c r="L1144" s="83">
        <v>0.99990000000000001</v>
      </c>
      <c r="M1144" s="83">
        <v>1143</v>
      </c>
      <c r="N1144" s="85">
        <v>6.30744E-5</v>
      </c>
      <c r="O1144" s="83">
        <v>1143</v>
      </c>
      <c r="P1144" s="85">
        <v>1.2614899999999999E-4</v>
      </c>
      <c r="Q1144" s="83">
        <v>1143</v>
      </c>
      <c r="R1144" s="85">
        <v>1.10366E-7</v>
      </c>
      <c r="S1144" s="85">
        <v>1.6433199999999999E-6</v>
      </c>
    </row>
    <row r="1145" spans="2:19" x14ac:dyDescent="0.2">
      <c r="B1145" s="33"/>
      <c r="C1145" s="80">
        <v>0.73499999999999999</v>
      </c>
      <c r="D1145" s="80">
        <v>5060</v>
      </c>
      <c r="E1145" s="80">
        <v>90</v>
      </c>
      <c r="F1145" s="80">
        <v>4970</v>
      </c>
      <c r="G1145" s="80">
        <v>180</v>
      </c>
      <c r="H1145" s="80">
        <v>5150</v>
      </c>
      <c r="I1145" s="80">
        <v>3.4951500000000003E-2</v>
      </c>
      <c r="J1145" s="80">
        <v>3.4863499999999999E-2</v>
      </c>
      <c r="L1145" s="83">
        <v>0.99990000000000001</v>
      </c>
      <c r="M1145" s="83">
        <v>1144</v>
      </c>
      <c r="N1145" s="85">
        <v>6.3358800000000001E-5</v>
      </c>
      <c r="O1145" s="83">
        <v>1144</v>
      </c>
      <c r="P1145" s="85">
        <v>1.26718E-4</v>
      </c>
      <c r="Q1145" s="83">
        <v>1144</v>
      </c>
      <c r="R1145" s="85">
        <v>1.10767E-7</v>
      </c>
      <c r="S1145" s="85">
        <v>1.6433199999999999E-6</v>
      </c>
    </row>
    <row r="1146" spans="2:19" x14ac:dyDescent="0.2">
      <c r="B1146" s="33"/>
      <c r="C1146" s="80">
        <v>0.73450000000000004</v>
      </c>
      <c r="D1146" s="80">
        <v>5061</v>
      </c>
      <c r="E1146" s="80">
        <v>90</v>
      </c>
      <c r="F1146" s="80">
        <v>4971</v>
      </c>
      <c r="G1146" s="80">
        <v>180</v>
      </c>
      <c r="H1146" s="80">
        <v>5151</v>
      </c>
      <c r="I1146" s="80">
        <v>3.4944700000000002E-2</v>
      </c>
      <c r="J1146" s="80">
        <v>3.4863499999999999E-2</v>
      </c>
      <c r="L1146" s="83">
        <v>0.99990000000000001</v>
      </c>
      <c r="M1146" s="83">
        <v>1145</v>
      </c>
      <c r="N1146" s="85">
        <v>6.3646900000000002E-5</v>
      </c>
      <c r="O1146" s="83">
        <v>1145</v>
      </c>
      <c r="P1146" s="85">
        <v>1.2729399999999999E-4</v>
      </c>
      <c r="Q1146" s="83">
        <v>1145</v>
      </c>
      <c r="R1146" s="85">
        <v>1.11174E-7</v>
      </c>
      <c r="S1146" s="85">
        <v>1.6433199999999999E-6</v>
      </c>
    </row>
    <row r="1147" spans="2:19" x14ac:dyDescent="0.2">
      <c r="B1147" s="33"/>
      <c r="C1147" s="80">
        <v>0.73440000000000005</v>
      </c>
      <c r="D1147" s="80">
        <v>5062</v>
      </c>
      <c r="E1147" s="80">
        <v>90</v>
      </c>
      <c r="F1147" s="80">
        <v>4972</v>
      </c>
      <c r="G1147" s="80">
        <v>180</v>
      </c>
      <c r="H1147" s="80">
        <v>5152</v>
      </c>
      <c r="I1147" s="80">
        <v>3.4937900000000001E-2</v>
      </c>
      <c r="J1147" s="80">
        <v>3.4863499999999999E-2</v>
      </c>
      <c r="L1147" s="83">
        <v>0.99990000000000001</v>
      </c>
      <c r="M1147" s="83">
        <v>1146</v>
      </c>
      <c r="N1147" s="85">
        <v>6.3938599999999998E-5</v>
      </c>
      <c r="O1147" s="83">
        <v>1146</v>
      </c>
      <c r="P1147" s="85">
        <v>1.2787700000000001E-4</v>
      </c>
      <c r="Q1147" s="83">
        <v>1146</v>
      </c>
      <c r="R1147" s="85">
        <v>1.11586E-7</v>
      </c>
      <c r="S1147" s="85">
        <v>1.6433199999999999E-6</v>
      </c>
    </row>
    <row r="1148" spans="2:19" x14ac:dyDescent="0.2">
      <c r="B1148" s="33"/>
      <c r="C1148" s="80">
        <v>0.73429999999999995</v>
      </c>
      <c r="D1148" s="80">
        <v>5064</v>
      </c>
      <c r="E1148" s="80">
        <v>90</v>
      </c>
      <c r="F1148" s="80">
        <v>4974</v>
      </c>
      <c r="G1148" s="80">
        <v>180</v>
      </c>
      <c r="H1148" s="80">
        <v>5154</v>
      </c>
      <c r="I1148" s="80">
        <v>3.4924299999999998E-2</v>
      </c>
      <c r="J1148" s="80">
        <v>3.4863499999999999E-2</v>
      </c>
      <c r="L1148" s="83">
        <v>0.99990000000000001</v>
      </c>
      <c r="M1148" s="83">
        <v>1147</v>
      </c>
      <c r="N1148" s="85">
        <v>6.4233999999999995E-5</v>
      </c>
      <c r="O1148" s="83">
        <v>1147</v>
      </c>
      <c r="P1148" s="85">
        <v>1.2846799999999999E-4</v>
      </c>
      <c r="Q1148" s="83">
        <v>1147</v>
      </c>
      <c r="R1148" s="85">
        <v>1.12003E-7</v>
      </c>
      <c r="S1148" s="85">
        <v>1.6433199999999999E-6</v>
      </c>
    </row>
    <row r="1149" spans="2:19" x14ac:dyDescent="0.2">
      <c r="B1149" s="33"/>
      <c r="C1149" s="80">
        <v>0.7329</v>
      </c>
      <c r="D1149" s="80">
        <v>5065</v>
      </c>
      <c r="E1149" s="80">
        <v>90</v>
      </c>
      <c r="F1149" s="80">
        <v>4975</v>
      </c>
      <c r="G1149" s="80">
        <v>180</v>
      </c>
      <c r="H1149" s="80">
        <v>5155</v>
      </c>
      <c r="I1149" s="80">
        <v>3.49176E-2</v>
      </c>
      <c r="J1149" s="80">
        <v>3.4863499999999999E-2</v>
      </c>
      <c r="L1149" s="83">
        <v>0.99990000000000001</v>
      </c>
      <c r="M1149" s="83">
        <v>1148</v>
      </c>
      <c r="N1149" s="85">
        <v>6.4533099999999994E-5</v>
      </c>
      <c r="O1149" s="83">
        <v>1148</v>
      </c>
      <c r="P1149" s="85">
        <v>1.29066E-4</v>
      </c>
      <c r="Q1149" s="83">
        <v>1148</v>
      </c>
      <c r="R1149" s="85">
        <v>1.12427E-7</v>
      </c>
      <c r="S1149" s="85">
        <v>1.6433199999999999E-6</v>
      </c>
    </row>
    <row r="1150" spans="2:19" x14ac:dyDescent="0.2">
      <c r="B1150" s="33"/>
      <c r="C1150" s="80">
        <v>0.73270000000000002</v>
      </c>
      <c r="D1150" s="80">
        <v>5066</v>
      </c>
      <c r="E1150" s="80">
        <v>90</v>
      </c>
      <c r="F1150" s="80">
        <v>4976</v>
      </c>
      <c r="G1150" s="80">
        <v>180</v>
      </c>
      <c r="H1150" s="80">
        <v>5156</v>
      </c>
      <c r="I1150" s="80">
        <v>3.4910799999999999E-2</v>
      </c>
      <c r="J1150" s="80">
        <v>3.4863499999999999E-2</v>
      </c>
      <c r="L1150" s="83">
        <v>0.99990000000000001</v>
      </c>
      <c r="M1150" s="83">
        <v>1149</v>
      </c>
      <c r="N1150" s="85">
        <v>6.4836000000000001E-5</v>
      </c>
      <c r="O1150" s="83">
        <v>1149</v>
      </c>
      <c r="P1150" s="85">
        <v>1.29672E-4</v>
      </c>
      <c r="Q1150" s="83">
        <v>1149</v>
      </c>
      <c r="R1150" s="85">
        <v>1.12856E-7</v>
      </c>
      <c r="S1150" s="85">
        <v>1.6433199999999999E-6</v>
      </c>
    </row>
    <row r="1151" spans="2:19" x14ac:dyDescent="0.2">
      <c r="B1151" s="33"/>
      <c r="C1151" s="80">
        <v>0.73240000000000005</v>
      </c>
      <c r="D1151" s="80">
        <v>5067</v>
      </c>
      <c r="E1151" s="80">
        <v>90</v>
      </c>
      <c r="F1151" s="80">
        <v>4977</v>
      </c>
      <c r="G1151" s="80">
        <v>180</v>
      </c>
      <c r="H1151" s="80">
        <v>5157</v>
      </c>
      <c r="I1151" s="80">
        <v>3.4903999999999998E-2</v>
      </c>
      <c r="J1151" s="80">
        <v>3.4863499999999999E-2</v>
      </c>
      <c r="L1151" s="83">
        <v>0.99990000000000001</v>
      </c>
      <c r="M1151" s="83">
        <v>1150</v>
      </c>
      <c r="N1151" s="85">
        <v>6.5142700000000002E-5</v>
      </c>
      <c r="O1151" s="83">
        <v>1150</v>
      </c>
      <c r="P1151" s="85">
        <v>1.30285E-4</v>
      </c>
      <c r="Q1151" s="83">
        <v>1150</v>
      </c>
      <c r="R1151" s="85">
        <v>1.1329200000000001E-7</v>
      </c>
      <c r="S1151" s="85">
        <v>1.6433199999999999E-6</v>
      </c>
    </row>
    <row r="1152" spans="2:19" x14ac:dyDescent="0.2">
      <c r="B1152" s="33"/>
      <c r="C1152" s="80">
        <v>0.73140000000000005</v>
      </c>
      <c r="D1152" s="80">
        <v>5068</v>
      </c>
      <c r="E1152" s="80">
        <v>90</v>
      </c>
      <c r="F1152" s="80">
        <v>4978</v>
      </c>
      <c r="G1152" s="80">
        <v>180</v>
      </c>
      <c r="H1152" s="80">
        <v>5158</v>
      </c>
      <c r="I1152" s="80">
        <v>3.4897200000000003E-2</v>
      </c>
      <c r="J1152" s="80">
        <v>3.4863499999999999E-2</v>
      </c>
      <c r="L1152" s="83">
        <v>0.99990000000000001</v>
      </c>
      <c r="M1152" s="83">
        <v>1151</v>
      </c>
      <c r="N1152" s="85">
        <v>6.5453300000000006E-5</v>
      </c>
      <c r="O1152" s="83">
        <v>1151</v>
      </c>
      <c r="P1152" s="85">
        <v>1.3090700000000001E-4</v>
      </c>
      <c r="Q1152" s="83">
        <v>1151</v>
      </c>
      <c r="R1152" s="85">
        <v>1.13733E-7</v>
      </c>
      <c r="S1152" s="85">
        <v>1.6433199999999999E-6</v>
      </c>
    </row>
    <row r="1153" spans="2:19" x14ac:dyDescent="0.2">
      <c r="B1153" s="33"/>
      <c r="C1153" s="80">
        <v>0.73129999999999995</v>
      </c>
      <c r="D1153" s="80">
        <v>5069</v>
      </c>
      <c r="E1153" s="80">
        <v>90</v>
      </c>
      <c r="F1153" s="80">
        <v>4979</v>
      </c>
      <c r="G1153" s="80">
        <v>180</v>
      </c>
      <c r="H1153" s="80">
        <v>5159</v>
      </c>
      <c r="I1153" s="80">
        <v>3.4890499999999998E-2</v>
      </c>
      <c r="J1153" s="80">
        <v>3.4863499999999999E-2</v>
      </c>
      <c r="L1153" s="83">
        <v>0.99990000000000001</v>
      </c>
      <c r="M1153" s="83">
        <v>1152</v>
      </c>
      <c r="N1153" s="85">
        <v>6.5767799999999997E-5</v>
      </c>
      <c r="O1153" s="83">
        <v>1152</v>
      </c>
      <c r="P1153" s="85">
        <v>1.31536E-4</v>
      </c>
      <c r="Q1153" s="83">
        <v>1152</v>
      </c>
      <c r="R1153" s="85">
        <v>1.1417999999999999E-7</v>
      </c>
      <c r="S1153" s="85">
        <v>1.6433199999999999E-6</v>
      </c>
    </row>
    <row r="1154" spans="2:19" x14ac:dyDescent="0.2">
      <c r="B1154" s="33"/>
      <c r="C1154" s="80">
        <v>0.73050000000000004</v>
      </c>
      <c r="D1154" s="80">
        <v>5070</v>
      </c>
      <c r="E1154" s="80">
        <v>90</v>
      </c>
      <c r="F1154" s="80">
        <v>4980</v>
      </c>
      <c r="G1154" s="80">
        <v>180</v>
      </c>
      <c r="H1154" s="80">
        <v>5160</v>
      </c>
      <c r="I1154" s="80">
        <v>3.4883699999999997E-2</v>
      </c>
      <c r="J1154" s="80">
        <v>3.4863499999999999E-2</v>
      </c>
      <c r="L1154" s="83">
        <v>0.99990000000000001</v>
      </c>
      <c r="M1154" s="83">
        <v>1153</v>
      </c>
      <c r="N1154" s="85">
        <v>6.6086299999999998E-5</v>
      </c>
      <c r="O1154" s="83">
        <v>1153</v>
      </c>
      <c r="P1154" s="85">
        <v>1.32173E-4</v>
      </c>
      <c r="Q1154" s="83">
        <v>1153</v>
      </c>
      <c r="R1154" s="85">
        <v>1.1463400000000001E-7</v>
      </c>
      <c r="S1154" s="85">
        <v>1.6433199999999999E-6</v>
      </c>
    </row>
    <row r="1155" spans="2:19" x14ac:dyDescent="0.2">
      <c r="B1155" s="33"/>
      <c r="C1155" s="80">
        <v>0.73029999999999995</v>
      </c>
      <c r="D1155" s="80">
        <v>5071</v>
      </c>
      <c r="E1155" s="80">
        <v>90</v>
      </c>
      <c r="F1155" s="80">
        <v>4981</v>
      </c>
      <c r="G1155" s="80">
        <v>180</v>
      </c>
      <c r="H1155" s="80">
        <v>5161</v>
      </c>
      <c r="I1155" s="80">
        <v>3.4876999999999998E-2</v>
      </c>
      <c r="J1155" s="80">
        <v>3.4863499999999999E-2</v>
      </c>
      <c r="L1155" s="83">
        <v>0.99990000000000001</v>
      </c>
      <c r="M1155" s="83">
        <v>1154</v>
      </c>
      <c r="N1155" s="85">
        <v>6.6408799999999993E-5</v>
      </c>
      <c r="O1155" s="83">
        <v>1154</v>
      </c>
      <c r="P1155" s="85">
        <v>1.3281799999999999E-4</v>
      </c>
      <c r="Q1155" s="83">
        <v>1154</v>
      </c>
      <c r="R1155" s="85">
        <v>1.15093E-7</v>
      </c>
      <c r="S1155" s="85">
        <v>1.6433199999999999E-6</v>
      </c>
    </row>
    <row r="1156" spans="2:19" x14ac:dyDescent="0.2">
      <c r="B1156" s="33"/>
      <c r="C1156" s="80">
        <v>0.72960000000000003</v>
      </c>
      <c r="D1156" s="80">
        <v>5072</v>
      </c>
      <c r="E1156" s="80">
        <v>90</v>
      </c>
      <c r="F1156" s="80">
        <v>4982</v>
      </c>
      <c r="G1156" s="80">
        <v>180</v>
      </c>
      <c r="H1156" s="80">
        <v>5162</v>
      </c>
      <c r="I1156" s="80">
        <v>3.4870199999999997E-2</v>
      </c>
      <c r="J1156" s="80">
        <v>3.4863499999999999E-2</v>
      </c>
      <c r="L1156" s="83">
        <v>0.99990000000000001</v>
      </c>
      <c r="M1156" s="83">
        <v>1155</v>
      </c>
      <c r="N1156" s="85">
        <v>6.6735400000000005E-5</v>
      </c>
      <c r="O1156" s="83">
        <v>1155</v>
      </c>
      <c r="P1156" s="85">
        <v>1.33471E-4</v>
      </c>
      <c r="Q1156" s="83">
        <v>1155</v>
      </c>
      <c r="R1156" s="85">
        <v>1.15559E-7</v>
      </c>
      <c r="S1156" s="85">
        <v>1.6433199999999999E-6</v>
      </c>
    </row>
    <row r="1157" spans="2:19" x14ac:dyDescent="0.2">
      <c r="B1157" s="33"/>
      <c r="C1157" s="80">
        <v>0.72940000000000005</v>
      </c>
      <c r="D1157" s="80">
        <v>5073</v>
      </c>
      <c r="E1157" s="80">
        <v>90</v>
      </c>
      <c r="F1157" s="80">
        <v>4983</v>
      </c>
      <c r="G1157" s="80">
        <v>180</v>
      </c>
      <c r="H1157" s="80">
        <v>5163</v>
      </c>
      <c r="I1157" s="80">
        <v>3.4863499999999999E-2</v>
      </c>
      <c r="J1157" s="80">
        <v>3.4863499999999999E-2</v>
      </c>
      <c r="L1157" s="83">
        <v>0.99990000000000001</v>
      </c>
      <c r="M1157" s="83">
        <v>1156</v>
      </c>
      <c r="N1157" s="85">
        <v>6.7066100000000005E-5</v>
      </c>
      <c r="O1157" s="83">
        <v>1156</v>
      </c>
      <c r="P1157" s="85">
        <v>1.34132E-4</v>
      </c>
      <c r="Q1157" s="83">
        <v>1156</v>
      </c>
      <c r="R1157" s="85">
        <v>1.16031E-7</v>
      </c>
      <c r="S1157" s="85">
        <v>1.6433199999999999E-6</v>
      </c>
    </row>
    <row r="1158" spans="2:19" x14ac:dyDescent="0.2">
      <c r="B1158" s="33"/>
      <c r="C1158" s="80">
        <v>0.72909999999999997</v>
      </c>
      <c r="D1158" s="80">
        <v>5076</v>
      </c>
      <c r="E1158" s="80">
        <v>91</v>
      </c>
      <c r="F1158" s="80">
        <v>4985</v>
      </c>
      <c r="G1158" s="80">
        <v>182</v>
      </c>
      <c r="H1158" s="80">
        <v>5167</v>
      </c>
      <c r="I1158" s="80">
        <v>3.5223499999999998E-2</v>
      </c>
      <c r="J1158" s="80">
        <v>3.5203100000000001E-2</v>
      </c>
      <c r="L1158" s="83">
        <v>0.99990000000000001</v>
      </c>
      <c r="M1158" s="83">
        <v>1157</v>
      </c>
      <c r="N1158" s="85">
        <v>6.7401000000000001E-5</v>
      </c>
      <c r="O1158" s="83">
        <v>1157</v>
      </c>
      <c r="P1158" s="85">
        <v>1.34802E-4</v>
      </c>
      <c r="Q1158" s="83">
        <v>1157</v>
      </c>
      <c r="R1158" s="85">
        <v>1.1651E-7</v>
      </c>
      <c r="S1158" s="85">
        <v>1.6433199999999999E-6</v>
      </c>
    </row>
    <row r="1159" spans="2:19" x14ac:dyDescent="0.2">
      <c r="B1159" s="33"/>
      <c r="C1159" s="80">
        <v>0.72860000000000003</v>
      </c>
      <c r="D1159" s="80">
        <v>5077</v>
      </c>
      <c r="E1159" s="80">
        <v>91</v>
      </c>
      <c r="F1159" s="80">
        <v>4986</v>
      </c>
      <c r="G1159" s="80">
        <v>182</v>
      </c>
      <c r="H1159" s="80">
        <v>5168</v>
      </c>
      <c r="I1159" s="80">
        <v>3.5216699999999997E-2</v>
      </c>
      <c r="J1159" s="80">
        <v>3.5203100000000001E-2</v>
      </c>
      <c r="L1159" s="83">
        <v>0.99990000000000001</v>
      </c>
      <c r="M1159" s="83">
        <v>1158</v>
      </c>
      <c r="N1159" s="85">
        <v>6.7740100000000006E-5</v>
      </c>
      <c r="O1159" s="83">
        <v>1158</v>
      </c>
      <c r="P1159" s="85">
        <v>1.3548E-4</v>
      </c>
      <c r="Q1159" s="83">
        <v>1158</v>
      </c>
      <c r="R1159" s="85">
        <v>1.16995E-7</v>
      </c>
      <c r="S1159" s="85">
        <v>1.6433199999999999E-6</v>
      </c>
    </row>
    <row r="1160" spans="2:19" x14ac:dyDescent="0.2">
      <c r="B1160" s="33"/>
      <c r="C1160" s="80">
        <v>0.72840000000000005</v>
      </c>
      <c r="D1160" s="80">
        <v>5078</v>
      </c>
      <c r="E1160" s="80">
        <v>91</v>
      </c>
      <c r="F1160" s="80">
        <v>4987</v>
      </c>
      <c r="G1160" s="80">
        <v>182</v>
      </c>
      <c r="H1160" s="80">
        <v>5169</v>
      </c>
      <c r="I1160" s="80">
        <v>3.5209900000000002E-2</v>
      </c>
      <c r="J1160" s="80">
        <v>3.5203100000000001E-2</v>
      </c>
      <c r="L1160" s="83">
        <v>0.99990000000000001</v>
      </c>
      <c r="M1160" s="83">
        <v>1159</v>
      </c>
      <c r="N1160" s="85">
        <v>6.80835E-5</v>
      </c>
      <c r="O1160" s="83">
        <v>1159</v>
      </c>
      <c r="P1160" s="85">
        <v>1.36167E-4</v>
      </c>
      <c r="Q1160" s="83">
        <v>1159</v>
      </c>
      <c r="R1160" s="85">
        <v>1.17487E-7</v>
      </c>
      <c r="S1160" s="85">
        <v>1.6433199999999999E-6</v>
      </c>
    </row>
    <row r="1161" spans="2:19" x14ac:dyDescent="0.2">
      <c r="B1161" s="33"/>
      <c r="C1161" s="80">
        <v>0.72799999999999998</v>
      </c>
      <c r="D1161" s="80">
        <v>5079</v>
      </c>
      <c r="E1161" s="80">
        <v>91</v>
      </c>
      <c r="F1161" s="80">
        <v>4988</v>
      </c>
      <c r="G1161" s="80">
        <v>182</v>
      </c>
      <c r="H1161" s="80">
        <v>5170</v>
      </c>
      <c r="I1161" s="80">
        <v>3.5203100000000001E-2</v>
      </c>
      <c r="J1161" s="80">
        <v>3.5203100000000001E-2</v>
      </c>
      <c r="L1161" s="83">
        <v>0.99990000000000001</v>
      </c>
      <c r="M1161" s="83">
        <v>1160</v>
      </c>
      <c r="N1161" s="85">
        <v>6.8431300000000003E-5</v>
      </c>
      <c r="O1161" s="83">
        <v>1160</v>
      </c>
      <c r="P1161" s="85">
        <v>1.3686300000000001E-4</v>
      </c>
      <c r="Q1161" s="83">
        <v>1160</v>
      </c>
      <c r="R1161" s="85">
        <v>1.1798499999999999E-7</v>
      </c>
      <c r="S1161" s="85">
        <v>1.6433199999999999E-6</v>
      </c>
    </row>
    <row r="1162" spans="2:19" x14ac:dyDescent="0.2">
      <c r="B1162" s="33"/>
      <c r="C1162" s="80">
        <v>0.72789999999999999</v>
      </c>
      <c r="D1162" s="80">
        <v>5079</v>
      </c>
      <c r="E1162" s="80">
        <v>92</v>
      </c>
      <c r="F1162" s="80">
        <v>4987</v>
      </c>
      <c r="G1162" s="80">
        <v>184</v>
      </c>
      <c r="H1162" s="80">
        <v>5171</v>
      </c>
      <c r="I1162" s="80">
        <v>3.5583099999999999E-2</v>
      </c>
      <c r="J1162" s="80">
        <v>3.5576200000000002E-2</v>
      </c>
      <c r="L1162" s="83">
        <v>0.99990000000000001</v>
      </c>
      <c r="M1162" s="83">
        <v>1161</v>
      </c>
      <c r="N1162" s="85">
        <v>6.8783500000000003E-5</v>
      </c>
      <c r="O1162" s="83">
        <v>1161</v>
      </c>
      <c r="P1162" s="85">
        <v>1.3756700000000001E-4</v>
      </c>
      <c r="Q1162" s="83">
        <v>1161</v>
      </c>
      <c r="R1162" s="85">
        <v>1.1849E-7</v>
      </c>
      <c r="S1162" s="85">
        <v>1.6433199999999999E-6</v>
      </c>
    </row>
    <row r="1163" spans="2:19" x14ac:dyDescent="0.2">
      <c r="B1163" s="33"/>
      <c r="C1163" s="80">
        <v>0.72670000000000001</v>
      </c>
      <c r="D1163" s="80">
        <v>5080</v>
      </c>
      <c r="E1163" s="80">
        <v>92</v>
      </c>
      <c r="F1163" s="80">
        <v>4988</v>
      </c>
      <c r="G1163" s="80">
        <v>184</v>
      </c>
      <c r="H1163" s="80">
        <v>5172</v>
      </c>
      <c r="I1163" s="80">
        <v>3.5576200000000002E-2</v>
      </c>
      <c r="J1163" s="80">
        <v>3.5576200000000002E-2</v>
      </c>
      <c r="L1163" s="83">
        <v>0.99990000000000001</v>
      </c>
      <c r="M1163" s="83">
        <v>1162</v>
      </c>
      <c r="N1163" s="85">
        <v>6.9140099999999999E-5</v>
      </c>
      <c r="O1163" s="83">
        <v>1162</v>
      </c>
      <c r="P1163" s="85">
        <v>1.3828000000000001E-4</v>
      </c>
      <c r="Q1163" s="83">
        <v>1162</v>
      </c>
      <c r="R1163" s="85">
        <v>1.19002E-7</v>
      </c>
      <c r="S1163" s="85">
        <v>1.6433199999999999E-6</v>
      </c>
    </row>
    <row r="1164" spans="2:19" x14ac:dyDescent="0.2">
      <c r="B1164" s="33"/>
      <c r="C1164" s="80">
        <v>0.72640000000000005</v>
      </c>
      <c r="D1164" s="80">
        <v>5080</v>
      </c>
      <c r="E1164" s="80">
        <v>93</v>
      </c>
      <c r="F1164" s="80">
        <v>4987</v>
      </c>
      <c r="G1164" s="80">
        <v>186</v>
      </c>
      <c r="H1164" s="80">
        <v>5173</v>
      </c>
      <c r="I1164" s="80">
        <v>3.5955899999999999E-2</v>
      </c>
      <c r="J1164" s="80">
        <v>3.5928099999999998E-2</v>
      </c>
      <c r="L1164" s="83">
        <v>0.99990000000000001</v>
      </c>
      <c r="M1164" s="83">
        <v>1163</v>
      </c>
      <c r="N1164" s="85">
        <v>6.9501199999999998E-5</v>
      </c>
      <c r="O1164" s="83">
        <v>1163</v>
      </c>
      <c r="P1164" s="85">
        <v>1.3900199999999999E-4</v>
      </c>
      <c r="Q1164" s="83">
        <v>1163</v>
      </c>
      <c r="R1164" s="85">
        <v>1.19521E-7</v>
      </c>
      <c r="S1164" s="85">
        <v>1.6433199999999999E-6</v>
      </c>
    </row>
    <row r="1165" spans="2:19" x14ac:dyDescent="0.2">
      <c r="B1165" s="33"/>
      <c r="C1165" s="80">
        <v>0.72550000000000003</v>
      </c>
      <c r="D1165" s="80">
        <v>5081</v>
      </c>
      <c r="E1165" s="80">
        <v>93</v>
      </c>
      <c r="F1165" s="80">
        <v>4988</v>
      </c>
      <c r="G1165" s="80">
        <v>186</v>
      </c>
      <c r="H1165" s="80">
        <v>5174</v>
      </c>
      <c r="I1165" s="80">
        <v>3.5949000000000002E-2</v>
      </c>
      <c r="J1165" s="80">
        <v>3.5928099999999998E-2</v>
      </c>
      <c r="L1165" s="83">
        <v>0.99990000000000001</v>
      </c>
      <c r="M1165" s="83">
        <v>1164</v>
      </c>
      <c r="N1165" s="85">
        <v>6.9866899999999993E-5</v>
      </c>
      <c r="O1165" s="83">
        <v>1164</v>
      </c>
      <c r="P1165" s="85">
        <v>1.39734E-4</v>
      </c>
      <c r="Q1165" s="83">
        <v>1164</v>
      </c>
      <c r="R1165" s="85">
        <v>1.2004599999999999E-7</v>
      </c>
      <c r="S1165" s="85">
        <v>1.6433199999999999E-6</v>
      </c>
    </row>
    <row r="1166" spans="2:19" x14ac:dyDescent="0.2">
      <c r="B1166" s="33"/>
      <c r="C1166" s="81">
        <v>0.72529999999999994</v>
      </c>
      <c r="D1166" s="80">
        <v>5082</v>
      </c>
      <c r="E1166" s="80">
        <v>93</v>
      </c>
      <c r="F1166" s="80">
        <v>4989</v>
      </c>
      <c r="G1166" s="80">
        <v>186</v>
      </c>
      <c r="H1166" s="80">
        <v>5175</v>
      </c>
      <c r="I1166" s="82">
        <v>3.5942000000000002E-2</v>
      </c>
      <c r="J1166" s="80">
        <v>3.5928099999999998E-2</v>
      </c>
      <c r="L1166" s="84">
        <v>0.99990000000000001</v>
      </c>
      <c r="M1166" s="83">
        <v>1165</v>
      </c>
      <c r="N1166" s="85">
        <v>7.0237199999999999E-5</v>
      </c>
      <c r="O1166" s="83">
        <v>1165</v>
      </c>
      <c r="P1166" s="85">
        <v>1.40474E-4</v>
      </c>
      <c r="Q1166" s="83">
        <v>1165</v>
      </c>
      <c r="R1166" s="86">
        <v>1.2057900000000001E-7</v>
      </c>
      <c r="S1166" s="86">
        <v>1.6433199999999999E-6</v>
      </c>
    </row>
    <row r="1167" spans="2:19" x14ac:dyDescent="0.2">
      <c r="B1167" s="33"/>
      <c r="C1167" s="81">
        <v>0.72470000000000001</v>
      </c>
      <c r="D1167" s="80">
        <v>5084</v>
      </c>
      <c r="E1167" s="80">
        <v>93</v>
      </c>
      <c r="F1167" s="80">
        <v>4991</v>
      </c>
      <c r="G1167" s="80">
        <v>186</v>
      </c>
      <c r="H1167" s="80">
        <v>5177</v>
      </c>
      <c r="I1167" s="82">
        <v>3.5928099999999998E-2</v>
      </c>
      <c r="J1167" s="80">
        <v>3.5928099999999998E-2</v>
      </c>
      <c r="L1167" s="84">
        <v>0.99990000000000001</v>
      </c>
      <c r="M1167" s="83">
        <v>1166</v>
      </c>
      <c r="N1167" s="85">
        <v>7.0612199999999995E-5</v>
      </c>
      <c r="O1167" s="83">
        <v>1166</v>
      </c>
      <c r="P1167" s="85">
        <v>1.4122399999999999E-4</v>
      </c>
      <c r="Q1167" s="83">
        <v>1166</v>
      </c>
      <c r="R1167" s="86">
        <v>1.2111899999999999E-7</v>
      </c>
      <c r="S1167" s="86">
        <v>1.6433199999999999E-6</v>
      </c>
    </row>
    <row r="1168" spans="2:19" x14ac:dyDescent="0.2">
      <c r="B1168" s="33"/>
      <c r="C1168" s="81">
        <v>0.72309999999999997</v>
      </c>
      <c r="D1168" s="80">
        <v>5084</v>
      </c>
      <c r="E1168" s="80">
        <v>94</v>
      </c>
      <c r="F1168" s="80">
        <v>4990</v>
      </c>
      <c r="G1168" s="80">
        <v>188</v>
      </c>
      <c r="H1168" s="80">
        <v>5178</v>
      </c>
      <c r="I1168" s="82">
        <v>3.6307499999999999E-2</v>
      </c>
      <c r="J1168" s="80">
        <v>3.6251400000000003E-2</v>
      </c>
      <c r="L1168" s="84">
        <v>0.99990000000000001</v>
      </c>
      <c r="M1168" s="83">
        <v>1167</v>
      </c>
      <c r="N1168" s="85">
        <v>7.0991899999999994E-5</v>
      </c>
      <c r="O1168" s="83">
        <v>1167</v>
      </c>
      <c r="P1168" s="85">
        <v>1.41984E-4</v>
      </c>
      <c r="Q1168" s="83">
        <v>1167</v>
      </c>
      <c r="R1168" s="86">
        <v>1.21666E-7</v>
      </c>
      <c r="S1168" s="86">
        <v>1.6433199999999999E-6</v>
      </c>
    </row>
    <row r="1169" spans="2:19" x14ac:dyDescent="0.2">
      <c r="B1169" s="33"/>
      <c r="C1169" s="80">
        <v>0.72270000000000001</v>
      </c>
      <c r="D1169" s="80">
        <v>5086</v>
      </c>
      <c r="E1169" s="80">
        <v>94</v>
      </c>
      <c r="F1169" s="80">
        <v>4992</v>
      </c>
      <c r="G1169" s="80">
        <v>188</v>
      </c>
      <c r="H1169" s="80">
        <v>5180</v>
      </c>
      <c r="I1169" s="80">
        <v>3.6293400000000003E-2</v>
      </c>
      <c r="J1169" s="80">
        <v>3.6251400000000003E-2</v>
      </c>
      <c r="L1169" s="83">
        <v>0.99990000000000001</v>
      </c>
      <c r="M1169" s="83">
        <v>1168</v>
      </c>
      <c r="N1169" s="85">
        <v>7.1376400000000003E-5</v>
      </c>
      <c r="O1169" s="83">
        <v>1168</v>
      </c>
      <c r="P1169" s="85">
        <v>1.4275299999999999E-4</v>
      </c>
      <c r="Q1169" s="83">
        <v>1168</v>
      </c>
      <c r="R1169" s="85">
        <v>1.2221999999999999E-7</v>
      </c>
      <c r="S1169" s="85">
        <v>1.6433199999999999E-6</v>
      </c>
    </row>
    <row r="1170" spans="2:19" x14ac:dyDescent="0.2">
      <c r="B1170" s="33"/>
      <c r="C1170" s="80">
        <v>0.72230000000000005</v>
      </c>
      <c r="D1170" s="80">
        <v>5087</v>
      </c>
      <c r="E1170" s="80">
        <v>94</v>
      </c>
      <c r="F1170" s="80">
        <v>4993</v>
      </c>
      <c r="G1170" s="80">
        <v>188</v>
      </c>
      <c r="H1170" s="80">
        <v>5181</v>
      </c>
      <c r="I1170" s="80">
        <v>3.6286400000000003E-2</v>
      </c>
      <c r="J1170" s="80">
        <v>3.6251400000000003E-2</v>
      </c>
      <c r="L1170" s="83">
        <v>0.99990000000000001</v>
      </c>
      <c r="M1170" s="83">
        <v>1169</v>
      </c>
      <c r="N1170" s="85">
        <v>7.1765800000000003E-5</v>
      </c>
      <c r="O1170" s="83">
        <v>1169</v>
      </c>
      <c r="P1170" s="85">
        <v>1.4353200000000001E-4</v>
      </c>
      <c r="Q1170" s="83">
        <v>1169</v>
      </c>
      <c r="R1170" s="85">
        <v>1.2278199999999999E-7</v>
      </c>
      <c r="S1170" s="85">
        <v>1.6433199999999999E-6</v>
      </c>
    </row>
    <row r="1171" spans="2:19" x14ac:dyDescent="0.2">
      <c r="B1171" s="33"/>
      <c r="C1171" s="80">
        <v>0.72189999999999999</v>
      </c>
      <c r="D1171" s="80">
        <v>5089</v>
      </c>
      <c r="E1171" s="80">
        <v>94</v>
      </c>
      <c r="F1171" s="80">
        <v>4995</v>
      </c>
      <c r="G1171" s="80">
        <v>188</v>
      </c>
      <c r="H1171" s="80">
        <v>5183</v>
      </c>
      <c r="I1171" s="80">
        <v>3.6272400000000003E-2</v>
      </c>
      <c r="J1171" s="80">
        <v>3.6251400000000003E-2</v>
      </c>
      <c r="L1171" s="83">
        <v>0.99990000000000001</v>
      </c>
      <c r="M1171" s="83">
        <v>1170</v>
      </c>
      <c r="N1171" s="85">
        <v>7.2160099999999994E-5</v>
      </c>
      <c r="O1171" s="83">
        <v>1170</v>
      </c>
      <c r="P1171" s="85">
        <v>1.4432E-4</v>
      </c>
      <c r="Q1171" s="83">
        <v>1170</v>
      </c>
      <c r="R1171" s="85">
        <v>1.23351E-7</v>
      </c>
      <c r="S1171" s="85">
        <v>1.6433199999999999E-6</v>
      </c>
    </row>
    <row r="1172" spans="2:19" x14ac:dyDescent="0.2">
      <c r="B1172" s="33"/>
      <c r="C1172" s="80">
        <v>0.72140000000000004</v>
      </c>
      <c r="D1172" s="80">
        <v>5090</v>
      </c>
      <c r="E1172" s="80">
        <v>94</v>
      </c>
      <c r="F1172" s="80">
        <v>4996</v>
      </c>
      <c r="G1172" s="80">
        <v>188</v>
      </c>
      <c r="H1172" s="80">
        <v>5184</v>
      </c>
      <c r="I1172" s="80">
        <v>3.6265400000000003E-2</v>
      </c>
      <c r="J1172" s="80">
        <v>3.6251400000000003E-2</v>
      </c>
      <c r="L1172" s="83">
        <v>0.99990000000000001</v>
      </c>
      <c r="M1172" s="83">
        <v>1171</v>
      </c>
      <c r="N1172" s="85">
        <v>7.2559399999999995E-5</v>
      </c>
      <c r="O1172" s="83">
        <v>1171</v>
      </c>
      <c r="P1172" s="85">
        <v>1.45119E-4</v>
      </c>
      <c r="Q1172" s="83">
        <v>1171</v>
      </c>
      <c r="R1172" s="85">
        <v>1.23927E-7</v>
      </c>
      <c r="S1172" s="85">
        <v>1.6433199999999999E-6</v>
      </c>
    </row>
    <row r="1173" spans="2:19" x14ac:dyDescent="0.2">
      <c r="B1173" s="33"/>
      <c r="C1173" s="80">
        <v>0.7208</v>
      </c>
      <c r="D1173" s="80">
        <v>5092</v>
      </c>
      <c r="E1173" s="80">
        <v>94</v>
      </c>
      <c r="F1173" s="80">
        <v>4998</v>
      </c>
      <c r="G1173" s="80">
        <v>188</v>
      </c>
      <c r="H1173" s="80">
        <v>5186</v>
      </c>
      <c r="I1173" s="80">
        <v>3.6251400000000003E-2</v>
      </c>
      <c r="J1173" s="80">
        <v>3.6251400000000003E-2</v>
      </c>
      <c r="L1173" s="83">
        <v>0.99990000000000001</v>
      </c>
      <c r="M1173" s="83">
        <v>1172</v>
      </c>
      <c r="N1173" s="85">
        <v>7.2963699999999994E-5</v>
      </c>
      <c r="O1173" s="83">
        <v>1172</v>
      </c>
      <c r="P1173" s="85">
        <v>1.4592699999999999E-4</v>
      </c>
      <c r="Q1173" s="83">
        <v>1172</v>
      </c>
      <c r="R1173" s="85">
        <v>1.24511E-7</v>
      </c>
      <c r="S1173" s="85">
        <v>1.6433199999999999E-6</v>
      </c>
    </row>
    <row r="1174" spans="2:19" x14ac:dyDescent="0.2">
      <c r="B1174" s="33"/>
      <c r="C1174" s="80">
        <v>0.72070000000000001</v>
      </c>
      <c r="D1174" s="80">
        <v>5092</v>
      </c>
      <c r="E1174" s="80">
        <v>95</v>
      </c>
      <c r="F1174" s="80">
        <v>4997</v>
      </c>
      <c r="G1174" s="80">
        <v>190</v>
      </c>
      <c r="H1174" s="80">
        <v>5187</v>
      </c>
      <c r="I1174" s="80">
        <v>3.6630000000000003E-2</v>
      </c>
      <c r="J1174" s="80">
        <v>3.6630000000000003E-2</v>
      </c>
      <c r="L1174" s="83">
        <v>0.99990000000000001</v>
      </c>
      <c r="M1174" s="83">
        <v>1173</v>
      </c>
      <c r="N1174" s="85">
        <v>7.3373099999999997E-5</v>
      </c>
      <c r="O1174" s="83">
        <v>1173</v>
      </c>
      <c r="P1174" s="85">
        <v>1.4674600000000001E-4</v>
      </c>
      <c r="Q1174" s="83">
        <v>1173</v>
      </c>
      <c r="R1174" s="85">
        <v>1.2510300000000001E-7</v>
      </c>
      <c r="S1174" s="85">
        <v>1.6433199999999999E-6</v>
      </c>
    </row>
    <row r="1175" spans="2:19" x14ac:dyDescent="0.2">
      <c r="B1175" s="33"/>
      <c r="C1175" s="80">
        <v>0.7198</v>
      </c>
      <c r="D1175" s="80">
        <v>5094</v>
      </c>
      <c r="E1175" s="80">
        <v>96</v>
      </c>
      <c r="F1175" s="80">
        <v>4998</v>
      </c>
      <c r="G1175" s="80">
        <v>192</v>
      </c>
      <c r="H1175" s="80">
        <v>5190</v>
      </c>
      <c r="I1175" s="80">
        <v>3.6994199999999998E-2</v>
      </c>
      <c r="J1175" s="80">
        <v>3.6901799999999998E-2</v>
      </c>
      <c r="L1175" s="83">
        <v>0.99990000000000001</v>
      </c>
      <c r="M1175" s="83">
        <v>1174</v>
      </c>
      <c r="N1175" s="85">
        <v>7.3787699999999998E-5</v>
      </c>
      <c r="O1175" s="83">
        <v>1174</v>
      </c>
      <c r="P1175" s="85">
        <v>1.47575E-4</v>
      </c>
      <c r="Q1175" s="83">
        <v>1174</v>
      </c>
      <c r="R1175" s="85">
        <v>1.25703E-7</v>
      </c>
      <c r="S1175" s="85">
        <v>1.6433199999999999E-6</v>
      </c>
    </row>
    <row r="1176" spans="2:19" x14ac:dyDescent="0.2">
      <c r="B1176" s="33"/>
      <c r="C1176" s="80">
        <v>0.71919999999999995</v>
      </c>
      <c r="D1176" s="80">
        <v>5095</v>
      </c>
      <c r="E1176" s="80">
        <v>96</v>
      </c>
      <c r="F1176" s="80">
        <v>4999</v>
      </c>
      <c r="G1176" s="80">
        <v>192</v>
      </c>
      <c r="H1176" s="80">
        <v>5191</v>
      </c>
      <c r="I1176" s="80">
        <v>3.6987100000000002E-2</v>
      </c>
      <c r="J1176" s="80">
        <v>3.6901799999999998E-2</v>
      </c>
      <c r="L1176" s="83">
        <v>0.99990000000000001</v>
      </c>
      <c r="M1176" s="83">
        <v>1175</v>
      </c>
      <c r="N1176" s="85">
        <v>7.4207600000000004E-5</v>
      </c>
      <c r="O1176" s="83">
        <v>1175</v>
      </c>
      <c r="P1176" s="85">
        <v>1.4841499999999999E-4</v>
      </c>
      <c r="Q1176" s="83">
        <v>1175</v>
      </c>
      <c r="R1176" s="85">
        <v>1.26311E-7</v>
      </c>
      <c r="S1176" s="85">
        <v>1.6433199999999999E-6</v>
      </c>
    </row>
    <row r="1177" spans="2:19" x14ac:dyDescent="0.2">
      <c r="B1177" s="33"/>
      <c r="C1177" s="80">
        <v>0.71830000000000005</v>
      </c>
      <c r="D1177" s="80">
        <v>5096</v>
      </c>
      <c r="E1177" s="80">
        <v>96</v>
      </c>
      <c r="F1177" s="80">
        <v>5000</v>
      </c>
      <c r="G1177" s="80">
        <v>192</v>
      </c>
      <c r="H1177" s="80">
        <v>5192</v>
      </c>
      <c r="I1177" s="80">
        <v>3.6979999999999999E-2</v>
      </c>
      <c r="J1177" s="80">
        <v>3.6901799999999998E-2</v>
      </c>
      <c r="L1177" s="83">
        <v>0.99990000000000001</v>
      </c>
      <c r="M1177" s="83">
        <v>1176</v>
      </c>
      <c r="N1177" s="85">
        <v>7.4632699999999994E-5</v>
      </c>
      <c r="O1177" s="83">
        <v>1176</v>
      </c>
      <c r="P1177" s="85">
        <v>1.4926499999999999E-4</v>
      </c>
      <c r="Q1177" s="83">
        <v>1176</v>
      </c>
      <c r="R1177" s="85">
        <v>1.2692600000000001E-7</v>
      </c>
      <c r="S1177" s="85">
        <v>1.6433199999999999E-6</v>
      </c>
    </row>
    <row r="1178" spans="2:19" x14ac:dyDescent="0.2">
      <c r="B1178" s="33"/>
      <c r="C1178" s="80">
        <v>0.71809999999999996</v>
      </c>
      <c r="D1178" s="80">
        <v>5097</v>
      </c>
      <c r="E1178" s="80">
        <v>96</v>
      </c>
      <c r="F1178" s="80">
        <v>5001</v>
      </c>
      <c r="G1178" s="80">
        <v>192</v>
      </c>
      <c r="H1178" s="80">
        <v>5193</v>
      </c>
      <c r="I1178" s="80">
        <v>3.69728E-2</v>
      </c>
      <c r="J1178" s="80">
        <v>3.6901799999999998E-2</v>
      </c>
      <c r="L1178" s="83">
        <v>0.99990000000000001</v>
      </c>
      <c r="M1178" s="83">
        <v>1177</v>
      </c>
      <c r="N1178" s="85">
        <v>7.5063100000000003E-5</v>
      </c>
      <c r="O1178" s="83">
        <v>1177</v>
      </c>
      <c r="P1178" s="85">
        <v>1.5012599999999999E-4</v>
      </c>
      <c r="Q1178" s="83">
        <v>1177</v>
      </c>
      <c r="R1178" s="85">
        <v>1.2755E-7</v>
      </c>
      <c r="S1178" s="85">
        <v>1.6433199999999999E-6</v>
      </c>
    </row>
    <row r="1179" spans="2:19" x14ac:dyDescent="0.2">
      <c r="B1179" s="33"/>
      <c r="C1179" s="80">
        <v>0.7177</v>
      </c>
      <c r="D1179" s="80">
        <v>5098</v>
      </c>
      <c r="E1179" s="80">
        <v>96</v>
      </c>
      <c r="F1179" s="80">
        <v>5002</v>
      </c>
      <c r="G1179" s="80">
        <v>192</v>
      </c>
      <c r="H1179" s="80">
        <v>5194</v>
      </c>
      <c r="I1179" s="80">
        <v>3.6965699999999997E-2</v>
      </c>
      <c r="J1179" s="80">
        <v>3.6901799999999998E-2</v>
      </c>
      <c r="L1179" s="83">
        <v>0.99990000000000001</v>
      </c>
      <c r="M1179" s="83">
        <v>1178</v>
      </c>
      <c r="N1179" s="85">
        <v>7.5499000000000003E-5</v>
      </c>
      <c r="O1179" s="83">
        <v>1178</v>
      </c>
      <c r="P1179" s="85">
        <v>1.5099800000000001E-4</v>
      </c>
      <c r="Q1179" s="83">
        <v>1178</v>
      </c>
      <c r="R1179" s="85">
        <v>1.28182E-7</v>
      </c>
      <c r="S1179" s="85">
        <v>1.6433199999999999E-6</v>
      </c>
    </row>
    <row r="1180" spans="2:19" x14ac:dyDescent="0.2">
      <c r="B1180" s="33"/>
      <c r="C1180" s="80">
        <v>0.71709999999999996</v>
      </c>
      <c r="D1180" s="80">
        <v>5099</v>
      </c>
      <c r="E1180" s="80">
        <v>96</v>
      </c>
      <c r="F1180" s="80">
        <v>5003</v>
      </c>
      <c r="G1180" s="80">
        <v>192</v>
      </c>
      <c r="H1180" s="80">
        <v>5195</v>
      </c>
      <c r="I1180" s="80">
        <v>3.6958600000000001E-2</v>
      </c>
      <c r="J1180" s="80">
        <v>3.6901799999999998E-2</v>
      </c>
      <c r="L1180" s="83">
        <v>0.99990000000000001</v>
      </c>
      <c r="M1180" s="83">
        <v>1179</v>
      </c>
      <c r="N1180" s="85">
        <v>7.5940399999999995E-5</v>
      </c>
      <c r="O1180" s="83">
        <v>1179</v>
      </c>
      <c r="P1180" s="85">
        <v>1.51881E-4</v>
      </c>
      <c r="Q1180" s="83">
        <v>1179</v>
      </c>
      <c r="R1180" s="85">
        <v>1.2882199999999999E-7</v>
      </c>
      <c r="S1180" s="85">
        <v>1.6433199999999999E-6</v>
      </c>
    </row>
    <row r="1181" spans="2:19" x14ac:dyDescent="0.2">
      <c r="B1181" s="33"/>
      <c r="C1181" s="80">
        <v>0.71679999999999999</v>
      </c>
      <c r="D1181" s="80">
        <v>5100</v>
      </c>
      <c r="E1181" s="80">
        <v>96</v>
      </c>
      <c r="F1181" s="80">
        <v>5004</v>
      </c>
      <c r="G1181" s="80">
        <v>192</v>
      </c>
      <c r="H1181" s="80">
        <v>5196</v>
      </c>
      <c r="I1181" s="80">
        <v>3.6951499999999998E-2</v>
      </c>
      <c r="J1181" s="80">
        <v>3.6901799999999998E-2</v>
      </c>
      <c r="L1181" s="83">
        <v>0.99990000000000001</v>
      </c>
      <c r="M1181" s="83">
        <v>1180</v>
      </c>
      <c r="N1181" s="85">
        <v>7.6387300000000006E-5</v>
      </c>
      <c r="O1181" s="83">
        <v>1180</v>
      </c>
      <c r="P1181" s="85">
        <v>1.5277499999999999E-4</v>
      </c>
      <c r="Q1181" s="83">
        <v>1180</v>
      </c>
      <c r="R1181" s="85">
        <v>1.2947000000000001E-7</v>
      </c>
      <c r="S1181" s="85">
        <v>1.6433199999999999E-6</v>
      </c>
    </row>
    <row r="1182" spans="2:19" x14ac:dyDescent="0.2">
      <c r="B1182" s="33"/>
      <c r="C1182" s="80">
        <v>0.71609999999999996</v>
      </c>
      <c r="D1182" s="80">
        <v>5101</v>
      </c>
      <c r="E1182" s="80">
        <v>96</v>
      </c>
      <c r="F1182" s="80">
        <v>5005</v>
      </c>
      <c r="G1182" s="80">
        <v>192</v>
      </c>
      <c r="H1182" s="80">
        <v>5197</v>
      </c>
      <c r="I1182" s="80">
        <v>3.6944400000000002E-2</v>
      </c>
      <c r="J1182" s="80">
        <v>3.6901799999999998E-2</v>
      </c>
      <c r="L1182" s="83">
        <v>0.99990000000000001</v>
      </c>
      <c r="M1182" s="83">
        <v>1181</v>
      </c>
      <c r="N1182" s="85">
        <v>7.6839899999999996E-5</v>
      </c>
      <c r="O1182" s="83">
        <v>1181</v>
      </c>
      <c r="P1182" s="85">
        <v>1.5368000000000001E-4</v>
      </c>
      <c r="Q1182" s="83">
        <v>1181</v>
      </c>
      <c r="R1182" s="85">
        <v>1.3012700000000001E-7</v>
      </c>
      <c r="S1182" s="85">
        <v>1.6433199999999999E-6</v>
      </c>
    </row>
    <row r="1183" spans="2:19" x14ac:dyDescent="0.2">
      <c r="B1183" s="33"/>
      <c r="C1183" s="80">
        <v>0.71579999999999999</v>
      </c>
      <c r="D1183" s="80">
        <v>5102</v>
      </c>
      <c r="E1183" s="80">
        <v>96</v>
      </c>
      <c r="F1183" s="80">
        <v>5006</v>
      </c>
      <c r="G1183" s="80">
        <v>192</v>
      </c>
      <c r="H1183" s="80">
        <v>5198</v>
      </c>
      <c r="I1183" s="80">
        <v>3.6937299999999999E-2</v>
      </c>
      <c r="J1183" s="80">
        <v>3.6901799999999998E-2</v>
      </c>
      <c r="L1183" s="83">
        <v>0.99990000000000001</v>
      </c>
      <c r="M1183" s="83">
        <v>1182</v>
      </c>
      <c r="N1183" s="85">
        <v>7.7298099999999998E-5</v>
      </c>
      <c r="O1183" s="83">
        <v>1182</v>
      </c>
      <c r="P1183" s="85">
        <v>1.5459600000000001E-4</v>
      </c>
      <c r="Q1183" s="83">
        <v>1182</v>
      </c>
      <c r="R1183" s="85">
        <v>1.30792E-7</v>
      </c>
      <c r="S1183" s="85">
        <v>1.6433199999999999E-6</v>
      </c>
    </row>
    <row r="1184" spans="2:19" x14ac:dyDescent="0.2">
      <c r="B1184" s="33"/>
      <c r="C1184" s="80">
        <v>0.71489999999999998</v>
      </c>
      <c r="D1184" s="80">
        <v>5103</v>
      </c>
      <c r="E1184" s="80">
        <v>96</v>
      </c>
      <c r="F1184" s="80">
        <v>5007</v>
      </c>
      <c r="G1184" s="80">
        <v>192</v>
      </c>
      <c r="H1184" s="80">
        <v>5199</v>
      </c>
      <c r="I1184" s="80">
        <v>3.6930200000000003E-2</v>
      </c>
      <c r="J1184" s="80">
        <v>3.6901799999999998E-2</v>
      </c>
      <c r="L1184" s="83">
        <v>0.99990000000000001</v>
      </c>
      <c r="M1184" s="83">
        <v>1183</v>
      </c>
      <c r="N1184" s="85">
        <v>7.7762099999999999E-5</v>
      </c>
      <c r="O1184" s="83">
        <v>1183</v>
      </c>
      <c r="P1184" s="85">
        <v>1.5552400000000001E-4</v>
      </c>
      <c r="Q1184" s="83">
        <v>1183</v>
      </c>
      <c r="R1184" s="85">
        <v>1.3146599999999999E-7</v>
      </c>
      <c r="S1184" s="85">
        <v>1.6433199999999999E-6</v>
      </c>
    </row>
    <row r="1185" spans="2:19" x14ac:dyDescent="0.2">
      <c r="B1185" s="33"/>
      <c r="C1185" s="80">
        <v>0.71479999999999999</v>
      </c>
      <c r="D1185" s="80">
        <v>5104</v>
      </c>
      <c r="E1185" s="80">
        <v>96</v>
      </c>
      <c r="F1185" s="80">
        <v>5008</v>
      </c>
      <c r="G1185" s="80">
        <v>192</v>
      </c>
      <c r="H1185" s="80">
        <v>5200</v>
      </c>
      <c r="I1185" s="80">
        <v>3.69231E-2</v>
      </c>
      <c r="J1185" s="80">
        <v>3.6901799999999998E-2</v>
      </c>
      <c r="L1185" s="83">
        <v>0.99990000000000001</v>
      </c>
      <c r="M1185" s="83">
        <v>1184</v>
      </c>
      <c r="N1185" s="85">
        <v>7.8232000000000006E-5</v>
      </c>
      <c r="O1185" s="83">
        <v>1184</v>
      </c>
      <c r="P1185" s="85">
        <v>1.5646400000000001E-4</v>
      </c>
      <c r="Q1185" s="83">
        <v>1184</v>
      </c>
      <c r="R1185" s="85">
        <v>1.32149E-7</v>
      </c>
      <c r="S1185" s="85">
        <v>1.6433199999999999E-6</v>
      </c>
    </row>
    <row r="1186" spans="2:19" x14ac:dyDescent="0.2">
      <c r="B1186" s="33"/>
      <c r="C1186" s="80">
        <v>0.71340000000000003</v>
      </c>
      <c r="D1186" s="80">
        <v>5105</v>
      </c>
      <c r="E1186" s="80">
        <v>96</v>
      </c>
      <c r="F1186" s="80">
        <v>5009</v>
      </c>
      <c r="G1186" s="80">
        <v>192</v>
      </c>
      <c r="H1186" s="80">
        <v>5201</v>
      </c>
      <c r="I1186" s="80">
        <v>3.6915999999999997E-2</v>
      </c>
      <c r="J1186" s="80">
        <v>3.6901799999999998E-2</v>
      </c>
      <c r="L1186" s="83">
        <v>0.99990000000000001</v>
      </c>
      <c r="M1186" s="83">
        <v>1185</v>
      </c>
      <c r="N1186" s="85">
        <v>7.8707699999999999E-5</v>
      </c>
      <c r="O1186" s="83">
        <v>1185</v>
      </c>
      <c r="P1186" s="85">
        <v>1.57415E-4</v>
      </c>
      <c r="Q1186" s="83">
        <v>1185</v>
      </c>
      <c r="R1186" s="85">
        <v>1.3283999999999999E-7</v>
      </c>
      <c r="S1186" s="85">
        <v>1.6433199999999999E-6</v>
      </c>
    </row>
    <row r="1187" spans="2:19" x14ac:dyDescent="0.2">
      <c r="B1187" s="33"/>
      <c r="C1187" s="80">
        <v>0.71309999999999996</v>
      </c>
      <c r="D1187" s="80">
        <v>5106</v>
      </c>
      <c r="E1187" s="80">
        <v>96</v>
      </c>
      <c r="F1187" s="80">
        <v>5010</v>
      </c>
      <c r="G1187" s="80">
        <v>192</v>
      </c>
      <c r="H1187" s="80">
        <v>5202</v>
      </c>
      <c r="I1187" s="80">
        <v>3.6908900000000001E-2</v>
      </c>
      <c r="J1187" s="80">
        <v>3.6901799999999998E-2</v>
      </c>
      <c r="L1187" s="83">
        <v>0.99990000000000001</v>
      </c>
      <c r="M1187" s="83">
        <v>1186</v>
      </c>
      <c r="N1187" s="85">
        <v>7.9189400000000005E-5</v>
      </c>
      <c r="O1187" s="83">
        <v>1186</v>
      </c>
      <c r="P1187" s="85">
        <v>1.58379E-4</v>
      </c>
      <c r="Q1187" s="83">
        <v>1186</v>
      </c>
      <c r="R1187" s="85">
        <v>1.3353999999999999E-7</v>
      </c>
      <c r="S1187" s="85">
        <v>1.6433199999999999E-6</v>
      </c>
    </row>
    <row r="1188" spans="2:19" x14ac:dyDescent="0.2">
      <c r="B1188" s="33"/>
      <c r="C1188" s="80">
        <v>0.71299999999999997</v>
      </c>
      <c r="D1188" s="80">
        <v>5107</v>
      </c>
      <c r="E1188" s="80">
        <v>96</v>
      </c>
      <c r="F1188" s="80">
        <v>5011</v>
      </c>
      <c r="G1188" s="80">
        <v>192</v>
      </c>
      <c r="H1188" s="80">
        <v>5203</v>
      </c>
      <c r="I1188" s="80">
        <v>3.6901799999999998E-2</v>
      </c>
      <c r="J1188" s="80">
        <v>3.6901799999999998E-2</v>
      </c>
      <c r="L1188" s="83">
        <v>0.99990000000000001</v>
      </c>
      <c r="M1188" s="83">
        <v>1187</v>
      </c>
      <c r="N1188" s="85">
        <v>7.9677200000000003E-5</v>
      </c>
      <c r="O1188" s="83">
        <v>1187</v>
      </c>
      <c r="P1188" s="85">
        <v>1.5935400000000001E-4</v>
      </c>
      <c r="Q1188" s="83">
        <v>1187</v>
      </c>
      <c r="R1188" s="85">
        <v>1.3425E-7</v>
      </c>
      <c r="S1188" s="85">
        <v>1.6433199999999999E-6</v>
      </c>
    </row>
    <row r="1189" spans="2:19" x14ac:dyDescent="0.2">
      <c r="B1189" s="33"/>
      <c r="C1189" s="80">
        <v>0.71289999999999998</v>
      </c>
      <c r="D1189" s="80">
        <v>5107</v>
      </c>
      <c r="E1189" s="80">
        <v>97</v>
      </c>
      <c r="F1189" s="80">
        <v>5010</v>
      </c>
      <c r="G1189" s="80">
        <v>194</v>
      </c>
      <c r="H1189" s="80">
        <v>5204</v>
      </c>
      <c r="I1189" s="80">
        <v>3.7279E-2</v>
      </c>
      <c r="J1189" s="80">
        <v>3.7122099999999998E-2</v>
      </c>
      <c r="L1189" s="83">
        <v>0.99990000000000001</v>
      </c>
      <c r="M1189" s="83">
        <v>1188</v>
      </c>
      <c r="N1189" s="85">
        <v>8.0171000000000002E-5</v>
      </c>
      <c r="O1189" s="83">
        <v>1188</v>
      </c>
      <c r="P1189" s="85">
        <v>1.60342E-4</v>
      </c>
      <c r="Q1189" s="83">
        <v>1188</v>
      </c>
      <c r="R1189" s="85">
        <v>1.3496799999999999E-7</v>
      </c>
      <c r="S1189" s="85">
        <v>1.6433199999999999E-6</v>
      </c>
    </row>
    <row r="1190" spans="2:19" x14ac:dyDescent="0.2">
      <c r="B1190" s="33"/>
      <c r="C1190" s="80">
        <v>0.71220000000000006</v>
      </c>
      <c r="D1190" s="80">
        <v>5108</v>
      </c>
      <c r="E1190" s="80">
        <v>97</v>
      </c>
      <c r="F1190" s="80">
        <v>5011</v>
      </c>
      <c r="G1190" s="80">
        <v>194</v>
      </c>
      <c r="H1190" s="80">
        <v>5205</v>
      </c>
      <c r="I1190" s="80">
        <v>3.7271899999999997E-2</v>
      </c>
      <c r="J1190" s="80">
        <v>3.7122099999999998E-2</v>
      </c>
      <c r="L1190" s="83">
        <v>0.99990000000000001</v>
      </c>
      <c r="M1190" s="83">
        <v>1189</v>
      </c>
      <c r="N1190" s="85">
        <v>8.0671099999999994E-5</v>
      </c>
      <c r="O1190" s="83">
        <v>1189</v>
      </c>
      <c r="P1190" s="85">
        <v>1.61342E-4</v>
      </c>
      <c r="Q1190" s="83">
        <v>1189</v>
      </c>
      <c r="R1190" s="85">
        <v>1.35696E-7</v>
      </c>
      <c r="S1190" s="85">
        <v>1.6433199999999999E-6</v>
      </c>
    </row>
    <row r="1191" spans="2:19" x14ac:dyDescent="0.2">
      <c r="B1191" s="33"/>
      <c r="C1191" s="80">
        <v>0.71150000000000002</v>
      </c>
      <c r="D1191" s="80">
        <v>5110</v>
      </c>
      <c r="E1191" s="80">
        <v>97</v>
      </c>
      <c r="F1191" s="80">
        <v>5013</v>
      </c>
      <c r="G1191" s="80">
        <v>194</v>
      </c>
      <c r="H1191" s="80">
        <v>5207</v>
      </c>
      <c r="I1191" s="80">
        <v>3.7257499999999999E-2</v>
      </c>
      <c r="J1191" s="80">
        <v>3.7122099999999998E-2</v>
      </c>
      <c r="L1191" s="83">
        <v>0.99990000000000001</v>
      </c>
      <c r="M1191" s="83">
        <v>1190</v>
      </c>
      <c r="N1191" s="85">
        <v>8.11774E-5</v>
      </c>
      <c r="O1191" s="83">
        <v>1190</v>
      </c>
      <c r="P1191" s="85">
        <v>1.6235500000000001E-4</v>
      </c>
      <c r="Q1191" s="83">
        <v>1190</v>
      </c>
      <c r="R1191" s="85">
        <v>1.3643299999999999E-7</v>
      </c>
      <c r="S1191" s="85">
        <v>1.6433199999999999E-6</v>
      </c>
    </row>
    <row r="1192" spans="2:19" x14ac:dyDescent="0.2">
      <c r="B1192" s="33"/>
      <c r="C1192" s="80">
        <v>0.71140000000000003</v>
      </c>
      <c r="D1192" s="80">
        <v>5111</v>
      </c>
      <c r="E1192" s="80">
        <v>97</v>
      </c>
      <c r="F1192" s="80">
        <v>5014</v>
      </c>
      <c r="G1192" s="80">
        <v>194</v>
      </c>
      <c r="H1192" s="80">
        <v>5208</v>
      </c>
      <c r="I1192" s="80">
        <v>3.7250400000000003E-2</v>
      </c>
      <c r="J1192" s="80">
        <v>3.7122099999999998E-2</v>
      </c>
      <c r="L1192" s="83">
        <v>0.99990000000000001</v>
      </c>
      <c r="M1192" s="83">
        <v>1191</v>
      </c>
      <c r="N1192" s="85">
        <v>8.1689999999999999E-5</v>
      </c>
      <c r="O1192" s="83">
        <v>1191</v>
      </c>
      <c r="P1192" s="85">
        <v>1.6338E-4</v>
      </c>
      <c r="Q1192" s="83">
        <v>1191</v>
      </c>
      <c r="R1192" s="85">
        <v>1.3717899999999999E-7</v>
      </c>
      <c r="S1192" s="85">
        <v>1.6433199999999999E-6</v>
      </c>
    </row>
    <row r="1193" spans="2:19" x14ac:dyDescent="0.2">
      <c r="B1193" s="33"/>
      <c r="C1193" s="80">
        <v>0.71089999999999998</v>
      </c>
      <c r="D1193" s="80">
        <v>5112</v>
      </c>
      <c r="E1193" s="80">
        <v>97</v>
      </c>
      <c r="F1193" s="80">
        <v>5015</v>
      </c>
      <c r="G1193" s="80">
        <v>194</v>
      </c>
      <c r="H1193" s="80">
        <v>5209</v>
      </c>
      <c r="I1193" s="80">
        <v>3.7243199999999997E-2</v>
      </c>
      <c r="J1193" s="80">
        <v>3.7122099999999998E-2</v>
      </c>
      <c r="L1193" s="83">
        <v>0.99990000000000001</v>
      </c>
      <c r="M1193" s="83">
        <v>1192</v>
      </c>
      <c r="N1193" s="85">
        <v>8.2209100000000005E-5</v>
      </c>
      <c r="O1193" s="83">
        <v>1192</v>
      </c>
      <c r="P1193" s="85">
        <v>1.64418E-4</v>
      </c>
      <c r="Q1193" s="83">
        <v>1192</v>
      </c>
      <c r="R1193" s="85">
        <v>1.37935E-7</v>
      </c>
      <c r="S1193" s="85">
        <v>1.6433199999999999E-6</v>
      </c>
    </row>
    <row r="1194" spans="2:19" x14ac:dyDescent="0.2">
      <c r="B1194" s="33"/>
      <c r="C1194" s="80">
        <v>0.70989999999999998</v>
      </c>
      <c r="D1194" s="80">
        <v>5113</v>
      </c>
      <c r="E1194" s="80">
        <v>97</v>
      </c>
      <c r="F1194" s="80">
        <v>5016</v>
      </c>
      <c r="G1194" s="80">
        <v>194</v>
      </c>
      <c r="H1194" s="80">
        <v>5210</v>
      </c>
      <c r="I1194" s="80">
        <v>3.7236100000000001E-2</v>
      </c>
      <c r="J1194" s="80">
        <v>3.7122099999999998E-2</v>
      </c>
      <c r="L1194" s="83">
        <v>0.99990000000000001</v>
      </c>
      <c r="M1194" s="83">
        <v>1193</v>
      </c>
      <c r="N1194" s="85">
        <v>8.2734599999999999E-5</v>
      </c>
      <c r="O1194" s="83">
        <v>1193</v>
      </c>
      <c r="P1194" s="85">
        <v>1.6546900000000001E-4</v>
      </c>
      <c r="Q1194" s="83">
        <v>1193</v>
      </c>
      <c r="R1194" s="85">
        <v>1.3869999999999999E-7</v>
      </c>
      <c r="S1194" s="85">
        <v>1.6433199999999999E-6</v>
      </c>
    </row>
    <row r="1195" spans="2:19" x14ac:dyDescent="0.2">
      <c r="B1195" s="33"/>
      <c r="C1195" s="80">
        <v>0.7097</v>
      </c>
      <c r="D1195" s="80">
        <v>5118</v>
      </c>
      <c r="E1195" s="80">
        <v>97</v>
      </c>
      <c r="F1195" s="80">
        <v>5021</v>
      </c>
      <c r="G1195" s="80">
        <v>194</v>
      </c>
      <c r="H1195" s="80">
        <v>5215</v>
      </c>
      <c r="I1195" s="80">
        <v>3.7200400000000002E-2</v>
      </c>
      <c r="J1195" s="80">
        <v>3.7122099999999998E-2</v>
      </c>
      <c r="L1195" s="83">
        <v>0.99990000000000001</v>
      </c>
      <c r="M1195" s="83">
        <v>1194</v>
      </c>
      <c r="N1195" s="85">
        <v>8.32668E-5</v>
      </c>
      <c r="O1195" s="83">
        <v>1194</v>
      </c>
      <c r="P1195" s="85">
        <v>1.66534E-4</v>
      </c>
      <c r="Q1195" s="83">
        <v>1194</v>
      </c>
      <c r="R1195" s="85">
        <v>1.39475E-7</v>
      </c>
      <c r="S1195" s="85">
        <v>1.6433199999999999E-6</v>
      </c>
    </row>
    <row r="1196" spans="2:19" x14ac:dyDescent="0.2">
      <c r="B1196" s="33"/>
      <c r="C1196" s="80">
        <v>0.70889999999999997</v>
      </c>
      <c r="D1196" s="80">
        <v>5119</v>
      </c>
      <c r="E1196" s="80">
        <v>97</v>
      </c>
      <c r="F1196" s="80">
        <v>5022</v>
      </c>
      <c r="G1196" s="80">
        <v>194</v>
      </c>
      <c r="H1196" s="80">
        <v>5216</v>
      </c>
      <c r="I1196" s="80">
        <v>3.7193299999999999E-2</v>
      </c>
      <c r="J1196" s="80">
        <v>3.7122099999999998E-2</v>
      </c>
      <c r="L1196" s="83">
        <v>0.99990000000000001</v>
      </c>
      <c r="M1196" s="83">
        <v>1195</v>
      </c>
      <c r="N1196" s="85">
        <v>8.3805499999999996E-5</v>
      </c>
      <c r="O1196" s="83">
        <v>1195</v>
      </c>
      <c r="P1196" s="85">
        <v>1.6761099999999999E-4</v>
      </c>
      <c r="Q1196" s="83">
        <v>1195</v>
      </c>
      <c r="R1196" s="85">
        <v>1.4026000000000001E-7</v>
      </c>
      <c r="S1196" s="85">
        <v>1.6433199999999999E-6</v>
      </c>
    </row>
    <row r="1197" spans="2:19" x14ac:dyDescent="0.2">
      <c r="B1197" s="33"/>
      <c r="C1197" s="80">
        <v>0.70879999999999999</v>
      </c>
      <c r="D1197" s="80">
        <v>5120</v>
      </c>
      <c r="E1197" s="80">
        <v>97</v>
      </c>
      <c r="F1197" s="80">
        <v>5023</v>
      </c>
      <c r="G1197" s="80">
        <v>194</v>
      </c>
      <c r="H1197" s="80">
        <v>5217</v>
      </c>
      <c r="I1197" s="80">
        <v>3.71861E-2</v>
      </c>
      <c r="J1197" s="80">
        <v>3.7122099999999998E-2</v>
      </c>
      <c r="L1197" s="83">
        <v>0.99990000000000001</v>
      </c>
      <c r="M1197" s="83">
        <v>1196</v>
      </c>
      <c r="N1197" s="85">
        <v>8.4351000000000006E-5</v>
      </c>
      <c r="O1197" s="83">
        <v>1196</v>
      </c>
      <c r="P1197" s="85">
        <v>1.6870200000000001E-4</v>
      </c>
      <c r="Q1197" s="83">
        <v>1196</v>
      </c>
      <c r="R1197" s="85">
        <v>1.4105499999999999E-7</v>
      </c>
      <c r="S1197" s="85">
        <v>1.6433199999999999E-6</v>
      </c>
    </row>
    <row r="1198" spans="2:19" x14ac:dyDescent="0.2">
      <c r="B1198" s="33"/>
      <c r="C1198" s="80">
        <v>0.70850000000000002</v>
      </c>
      <c r="D1198" s="80">
        <v>5121</v>
      </c>
      <c r="E1198" s="80">
        <v>97</v>
      </c>
      <c r="F1198" s="80">
        <v>5024</v>
      </c>
      <c r="G1198" s="80">
        <v>194</v>
      </c>
      <c r="H1198" s="80">
        <v>5218</v>
      </c>
      <c r="I1198" s="80">
        <v>3.7178999999999997E-2</v>
      </c>
      <c r="J1198" s="80">
        <v>3.7122099999999998E-2</v>
      </c>
      <c r="L1198" s="83">
        <v>0.99990000000000001</v>
      </c>
      <c r="M1198" s="83">
        <v>1197</v>
      </c>
      <c r="N1198" s="85">
        <v>8.4903300000000004E-5</v>
      </c>
      <c r="O1198" s="83">
        <v>1197</v>
      </c>
      <c r="P1198" s="85">
        <v>1.6980700000000001E-4</v>
      </c>
      <c r="Q1198" s="83">
        <v>1197</v>
      </c>
      <c r="R1198" s="85">
        <v>1.4186E-7</v>
      </c>
      <c r="S1198" s="85">
        <v>1.6433199999999999E-6</v>
      </c>
    </row>
    <row r="1199" spans="2:19" x14ac:dyDescent="0.2">
      <c r="B1199" s="33"/>
      <c r="C1199" s="80">
        <v>0.70830000000000004</v>
      </c>
      <c r="D1199" s="80">
        <v>5128</v>
      </c>
      <c r="E1199" s="80">
        <v>97</v>
      </c>
      <c r="F1199" s="80">
        <v>5031</v>
      </c>
      <c r="G1199" s="80">
        <v>194</v>
      </c>
      <c r="H1199" s="80">
        <v>5225</v>
      </c>
      <c r="I1199" s="80">
        <v>3.7129200000000001E-2</v>
      </c>
      <c r="J1199" s="80">
        <v>3.7122099999999998E-2</v>
      </c>
      <c r="L1199" s="83">
        <v>0.99990000000000001</v>
      </c>
      <c r="M1199" s="83">
        <v>1198</v>
      </c>
      <c r="N1199" s="85">
        <v>8.5462499999999997E-5</v>
      </c>
      <c r="O1199" s="83">
        <v>1198</v>
      </c>
      <c r="P1199" s="85">
        <v>1.7092499999999999E-4</v>
      </c>
      <c r="Q1199" s="83">
        <v>1198</v>
      </c>
      <c r="R1199" s="85">
        <v>1.42675E-7</v>
      </c>
      <c r="S1199" s="85">
        <v>1.6433199999999999E-6</v>
      </c>
    </row>
    <row r="1200" spans="2:19" x14ac:dyDescent="0.2">
      <c r="B1200" s="33"/>
      <c r="C1200" s="80">
        <v>0.70720000000000005</v>
      </c>
      <c r="D1200" s="80">
        <v>5129</v>
      </c>
      <c r="E1200" s="80">
        <v>97</v>
      </c>
      <c r="F1200" s="80">
        <v>5032</v>
      </c>
      <c r="G1200" s="80">
        <v>194</v>
      </c>
      <c r="H1200" s="80">
        <v>5226</v>
      </c>
      <c r="I1200" s="80">
        <v>3.7122099999999998E-2</v>
      </c>
      <c r="J1200" s="80">
        <v>3.7122099999999998E-2</v>
      </c>
      <c r="L1200" s="83">
        <v>0.99990000000000001</v>
      </c>
      <c r="M1200" s="83">
        <v>1199</v>
      </c>
      <c r="N1200" s="85">
        <v>8.6028599999999998E-5</v>
      </c>
      <c r="O1200" s="83">
        <v>1199</v>
      </c>
      <c r="P1200" s="85">
        <v>1.7205700000000001E-4</v>
      </c>
      <c r="Q1200" s="83">
        <v>1199</v>
      </c>
      <c r="R1200" s="85">
        <v>1.4350100000000001E-7</v>
      </c>
      <c r="S1200" s="85">
        <v>1.6433199999999999E-6</v>
      </c>
    </row>
    <row r="1201" spans="2:19" x14ac:dyDescent="0.2">
      <c r="B1201" s="33"/>
      <c r="C1201" s="80">
        <v>0.70689999999999997</v>
      </c>
      <c r="D1201" s="80">
        <v>5130</v>
      </c>
      <c r="E1201" s="80">
        <v>98</v>
      </c>
      <c r="F1201" s="80">
        <v>5032</v>
      </c>
      <c r="G1201" s="80">
        <v>196</v>
      </c>
      <c r="H1201" s="80">
        <v>5228</v>
      </c>
      <c r="I1201" s="80">
        <v>3.74904E-2</v>
      </c>
      <c r="J1201" s="80">
        <v>3.7476099999999998E-2</v>
      </c>
      <c r="L1201" s="83">
        <v>0.99990000000000001</v>
      </c>
      <c r="M1201" s="83">
        <v>1200</v>
      </c>
      <c r="N1201" s="85">
        <v>8.6601700000000001E-5</v>
      </c>
      <c r="O1201" s="83">
        <v>1200</v>
      </c>
      <c r="P1201" s="85">
        <v>1.73203E-4</v>
      </c>
      <c r="Q1201" s="83">
        <v>1200</v>
      </c>
      <c r="R1201" s="85">
        <v>1.44336E-7</v>
      </c>
      <c r="S1201" s="85">
        <v>1.6433199999999999E-6</v>
      </c>
    </row>
    <row r="1202" spans="2:19" x14ac:dyDescent="0.2">
      <c r="B1202" s="33"/>
      <c r="C1202" s="80">
        <v>0.70679999999999998</v>
      </c>
      <c r="D1202" s="80">
        <v>5131</v>
      </c>
      <c r="E1202" s="80">
        <v>98</v>
      </c>
      <c r="F1202" s="80">
        <v>5033</v>
      </c>
      <c r="G1202" s="80">
        <v>196</v>
      </c>
      <c r="H1202" s="80">
        <v>5229</v>
      </c>
      <c r="I1202" s="80">
        <v>3.7483299999999997E-2</v>
      </c>
      <c r="J1202" s="80">
        <v>3.7476099999999998E-2</v>
      </c>
      <c r="L1202" s="83">
        <v>0.99990000000000001</v>
      </c>
      <c r="M1202" s="83">
        <v>1201</v>
      </c>
      <c r="N1202" s="85">
        <v>8.7182000000000007E-5</v>
      </c>
      <c r="O1202" s="83">
        <v>1201</v>
      </c>
      <c r="P1202" s="85">
        <v>1.7436400000000001E-4</v>
      </c>
      <c r="Q1202" s="83">
        <v>1201</v>
      </c>
      <c r="R1202" s="85">
        <v>1.4518200000000001E-7</v>
      </c>
      <c r="S1202" s="85">
        <v>1.6433199999999999E-6</v>
      </c>
    </row>
    <row r="1203" spans="2:19" x14ac:dyDescent="0.2">
      <c r="B1203" s="33"/>
      <c r="C1203" s="80">
        <v>0.70599999999999996</v>
      </c>
      <c r="D1203" s="80">
        <v>5132</v>
      </c>
      <c r="E1203" s="80">
        <v>98</v>
      </c>
      <c r="F1203" s="80">
        <v>5034</v>
      </c>
      <c r="G1203" s="80">
        <v>196</v>
      </c>
      <c r="H1203" s="80">
        <v>5230</v>
      </c>
      <c r="I1203" s="80">
        <v>3.7476099999999998E-2</v>
      </c>
      <c r="J1203" s="80">
        <v>3.7476099999999998E-2</v>
      </c>
      <c r="L1203" s="83">
        <v>0.99990000000000001</v>
      </c>
      <c r="M1203" s="83">
        <v>1202</v>
      </c>
      <c r="N1203" s="85">
        <v>8.7769500000000001E-5</v>
      </c>
      <c r="O1203" s="83">
        <v>1202</v>
      </c>
      <c r="P1203" s="85">
        <v>1.75539E-4</v>
      </c>
      <c r="Q1203" s="83">
        <v>1202</v>
      </c>
      <c r="R1203" s="85">
        <v>1.46039E-7</v>
      </c>
      <c r="S1203" s="85">
        <v>1.6433199999999999E-6</v>
      </c>
    </row>
    <row r="1204" spans="2:19" x14ac:dyDescent="0.2">
      <c r="B1204" s="33"/>
      <c r="C1204" s="80">
        <v>0.70520000000000005</v>
      </c>
      <c r="D1204" s="80">
        <v>5133</v>
      </c>
      <c r="E1204" s="80">
        <v>99</v>
      </c>
      <c r="F1204" s="80">
        <v>5034</v>
      </c>
      <c r="G1204" s="80">
        <v>198</v>
      </c>
      <c r="H1204" s="80">
        <v>5232</v>
      </c>
      <c r="I1204" s="80">
        <v>3.7844000000000003E-2</v>
      </c>
      <c r="J1204" s="80">
        <v>3.7829599999999998E-2</v>
      </c>
      <c r="L1204" s="83">
        <v>0.99990000000000001</v>
      </c>
      <c r="M1204" s="83">
        <v>1203</v>
      </c>
      <c r="N1204" s="85">
        <v>8.8364300000000004E-5</v>
      </c>
      <c r="O1204" s="83">
        <v>1203</v>
      </c>
      <c r="P1204" s="85">
        <v>1.7672900000000001E-4</v>
      </c>
      <c r="Q1204" s="83">
        <v>1203</v>
      </c>
      <c r="R1204" s="85">
        <v>1.4690700000000001E-7</v>
      </c>
      <c r="S1204" s="85">
        <v>1.6433199999999999E-6</v>
      </c>
    </row>
    <row r="1205" spans="2:19" x14ac:dyDescent="0.2">
      <c r="B1205" s="33"/>
      <c r="C1205" s="80">
        <v>0.70479999999999998</v>
      </c>
      <c r="D1205" s="80">
        <v>5134</v>
      </c>
      <c r="E1205" s="80">
        <v>99</v>
      </c>
      <c r="F1205" s="80">
        <v>5035</v>
      </c>
      <c r="G1205" s="80">
        <v>198</v>
      </c>
      <c r="H1205" s="80">
        <v>5233</v>
      </c>
      <c r="I1205" s="80">
        <v>3.7836799999999997E-2</v>
      </c>
      <c r="J1205" s="80">
        <v>3.7829599999999998E-2</v>
      </c>
      <c r="L1205" s="83">
        <v>0.99990000000000001</v>
      </c>
      <c r="M1205" s="83">
        <v>1204</v>
      </c>
      <c r="N1205" s="85">
        <v>8.8966499999999996E-5</v>
      </c>
      <c r="O1205" s="83">
        <v>1204</v>
      </c>
      <c r="P1205" s="85">
        <v>1.7793299999999999E-4</v>
      </c>
      <c r="Q1205" s="83">
        <v>1204</v>
      </c>
      <c r="R1205" s="85">
        <v>1.47785E-7</v>
      </c>
      <c r="S1205" s="85">
        <v>1.6433199999999999E-6</v>
      </c>
    </row>
    <row r="1206" spans="2:19" x14ac:dyDescent="0.2">
      <c r="B1206" s="33"/>
      <c r="C1206" s="80">
        <v>0.70469999999999999</v>
      </c>
      <c r="D1206" s="80">
        <v>5135</v>
      </c>
      <c r="E1206" s="80">
        <v>99</v>
      </c>
      <c r="F1206" s="80">
        <v>5036</v>
      </c>
      <c r="G1206" s="80">
        <v>198</v>
      </c>
      <c r="H1206" s="80">
        <v>5234</v>
      </c>
      <c r="I1206" s="80">
        <v>3.7829599999999998E-2</v>
      </c>
      <c r="J1206" s="80">
        <v>3.7829599999999998E-2</v>
      </c>
      <c r="L1206" s="83">
        <v>0.99990000000000001</v>
      </c>
      <c r="M1206" s="83">
        <v>1205</v>
      </c>
      <c r="N1206" s="85">
        <v>8.9576100000000005E-5</v>
      </c>
      <c r="O1206" s="83">
        <v>1205</v>
      </c>
      <c r="P1206" s="85">
        <v>1.79152E-4</v>
      </c>
      <c r="Q1206" s="83">
        <v>1205</v>
      </c>
      <c r="R1206" s="85">
        <v>1.48674E-7</v>
      </c>
      <c r="S1206" s="85">
        <v>1.6433199999999999E-6</v>
      </c>
    </row>
    <row r="1207" spans="2:19" x14ac:dyDescent="0.2">
      <c r="B1207" s="33"/>
      <c r="C1207" s="80">
        <v>0.7046</v>
      </c>
      <c r="D1207" s="80">
        <v>5135</v>
      </c>
      <c r="E1207" s="80">
        <v>100</v>
      </c>
      <c r="F1207" s="80">
        <v>5035</v>
      </c>
      <c r="G1207" s="80">
        <v>200</v>
      </c>
      <c r="H1207" s="80">
        <v>5235</v>
      </c>
      <c r="I1207" s="80">
        <v>3.8204399999999999E-2</v>
      </c>
      <c r="J1207" s="80">
        <v>3.7950699999999997E-2</v>
      </c>
      <c r="L1207" s="83">
        <v>0.99990000000000001</v>
      </c>
      <c r="M1207" s="83">
        <v>1206</v>
      </c>
      <c r="N1207" s="85">
        <v>9.0193300000000003E-5</v>
      </c>
      <c r="O1207" s="83">
        <v>1206</v>
      </c>
      <c r="P1207" s="85">
        <v>1.8038700000000001E-4</v>
      </c>
      <c r="Q1207" s="83">
        <v>1206</v>
      </c>
      <c r="R1207" s="85">
        <v>1.4957400000000001E-7</v>
      </c>
      <c r="S1207" s="85">
        <v>1.6433199999999999E-6</v>
      </c>
    </row>
    <row r="1208" spans="2:19" x14ac:dyDescent="0.2">
      <c r="B1208" s="33"/>
      <c r="C1208" s="80">
        <v>0.7036</v>
      </c>
      <c r="D1208" s="80">
        <v>5136</v>
      </c>
      <c r="E1208" s="80">
        <v>100</v>
      </c>
      <c r="F1208" s="80">
        <v>5036</v>
      </c>
      <c r="G1208" s="80">
        <v>200</v>
      </c>
      <c r="H1208" s="80">
        <v>5236</v>
      </c>
      <c r="I1208" s="80">
        <v>3.8197099999999998E-2</v>
      </c>
      <c r="J1208" s="80">
        <v>3.7950699999999997E-2</v>
      </c>
      <c r="L1208" s="83">
        <v>0.99990000000000001</v>
      </c>
      <c r="M1208" s="83">
        <v>1207</v>
      </c>
      <c r="N1208" s="85">
        <v>9.0818199999999997E-5</v>
      </c>
      <c r="O1208" s="83">
        <v>1207</v>
      </c>
      <c r="P1208" s="85">
        <v>1.8163599999999999E-4</v>
      </c>
      <c r="Q1208" s="83">
        <v>1207</v>
      </c>
      <c r="R1208" s="85">
        <v>1.5048599999999999E-7</v>
      </c>
      <c r="S1208" s="85">
        <v>1.6433199999999999E-6</v>
      </c>
    </row>
    <row r="1209" spans="2:19" x14ac:dyDescent="0.2">
      <c r="B1209" s="33"/>
      <c r="C1209" s="80">
        <v>0.70350000000000001</v>
      </c>
      <c r="D1209" s="80">
        <v>5137</v>
      </c>
      <c r="E1209" s="80">
        <v>100</v>
      </c>
      <c r="F1209" s="80">
        <v>5037</v>
      </c>
      <c r="G1209" s="80">
        <v>200</v>
      </c>
      <c r="H1209" s="80">
        <v>5237</v>
      </c>
      <c r="I1209" s="80">
        <v>3.8189800000000003E-2</v>
      </c>
      <c r="J1209" s="80">
        <v>3.7950699999999997E-2</v>
      </c>
      <c r="L1209" s="83">
        <v>0.99990000000000001</v>
      </c>
      <c r="M1209" s="83">
        <v>1208</v>
      </c>
      <c r="N1209" s="85">
        <v>9.1450699999999995E-5</v>
      </c>
      <c r="O1209" s="83">
        <v>1208</v>
      </c>
      <c r="P1209" s="85">
        <v>1.8290099999999999E-4</v>
      </c>
      <c r="Q1209" s="83">
        <v>1208</v>
      </c>
      <c r="R1209" s="85">
        <v>1.51408E-7</v>
      </c>
      <c r="S1209" s="85">
        <v>1.6433199999999999E-6</v>
      </c>
    </row>
    <row r="1210" spans="2:19" x14ac:dyDescent="0.2">
      <c r="B1210" s="33"/>
      <c r="C1210" s="80">
        <v>0.70340000000000003</v>
      </c>
      <c r="D1210" s="80">
        <v>5138</v>
      </c>
      <c r="E1210" s="80">
        <v>100</v>
      </c>
      <c r="F1210" s="80">
        <v>5038</v>
      </c>
      <c r="G1210" s="80">
        <v>200</v>
      </c>
      <c r="H1210" s="80">
        <v>5238</v>
      </c>
      <c r="I1210" s="80">
        <v>3.8182500000000001E-2</v>
      </c>
      <c r="J1210" s="80">
        <v>3.7950699999999997E-2</v>
      </c>
      <c r="L1210" s="83">
        <v>0.99990000000000001</v>
      </c>
      <c r="M1210" s="83">
        <v>1209</v>
      </c>
      <c r="N1210" s="85">
        <v>9.2091100000000003E-5</v>
      </c>
      <c r="O1210" s="83">
        <v>1209</v>
      </c>
      <c r="P1210" s="85">
        <v>1.8418199999999999E-4</v>
      </c>
      <c r="Q1210" s="83">
        <v>1209</v>
      </c>
      <c r="R1210" s="85">
        <v>1.52343E-7</v>
      </c>
      <c r="S1210" s="85">
        <v>1.6433199999999999E-6</v>
      </c>
    </row>
    <row r="1211" spans="2:19" x14ac:dyDescent="0.2">
      <c r="B1211" s="33"/>
      <c r="C1211" s="80">
        <v>0.70289999999999997</v>
      </c>
      <c r="D1211" s="80">
        <v>5139</v>
      </c>
      <c r="E1211" s="80">
        <v>100</v>
      </c>
      <c r="F1211" s="80">
        <v>5039</v>
      </c>
      <c r="G1211" s="80">
        <v>200</v>
      </c>
      <c r="H1211" s="80">
        <v>5239</v>
      </c>
      <c r="I1211" s="80">
        <v>3.8175199999999999E-2</v>
      </c>
      <c r="J1211" s="80">
        <v>3.7950699999999997E-2</v>
      </c>
      <c r="L1211" s="83">
        <v>0.99990000000000001</v>
      </c>
      <c r="M1211" s="83">
        <v>1210</v>
      </c>
      <c r="N1211" s="85">
        <v>9.2739300000000002E-5</v>
      </c>
      <c r="O1211" s="83">
        <v>1210</v>
      </c>
      <c r="P1211" s="85">
        <v>1.85479E-4</v>
      </c>
      <c r="Q1211" s="83">
        <v>1210</v>
      </c>
      <c r="R1211" s="85">
        <v>1.5328799999999999E-7</v>
      </c>
      <c r="S1211" s="85">
        <v>1.6433199999999999E-6</v>
      </c>
    </row>
    <row r="1212" spans="2:19" x14ac:dyDescent="0.2">
      <c r="B1212" s="33"/>
      <c r="C1212" s="81">
        <v>0.70120000000000005</v>
      </c>
      <c r="D1212" s="80">
        <v>5140</v>
      </c>
      <c r="E1212" s="80">
        <v>100</v>
      </c>
      <c r="F1212" s="80">
        <v>5040</v>
      </c>
      <c r="G1212" s="80">
        <v>200</v>
      </c>
      <c r="H1212" s="80">
        <v>5240</v>
      </c>
      <c r="I1212" s="82">
        <v>3.8167899999999998E-2</v>
      </c>
      <c r="J1212" s="80">
        <v>3.7950699999999997E-2</v>
      </c>
      <c r="L1212" s="84">
        <v>0.99990000000000001</v>
      </c>
      <c r="M1212" s="83">
        <v>1211</v>
      </c>
      <c r="N1212" s="85">
        <v>9.3395599999999997E-5</v>
      </c>
      <c r="O1212" s="83">
        <v>1211</v>
      </c>
      <c r="P1212" s="85">
        <v>1.8679100000000001E-4</v>
      </c>
      <c r="Q1212" s="83">
        <v>1211</v>
      </c>
      <c r="R1212" s="86">
        <v>1.5424499999999999E-7</v>
      </c>
      <c r="S1212" s="86">
        <v>1.6433199999999999E-6</v>
      </c>
    </row>
    <row r="1213" spans="2:19" x14ac:dyDescent="0.2">
      <c r="B1213" s="33"/>
      <c r="C1213" s="81">
        <v>0.70099999999999996</v>
      </c>
      <c r="D1213" s="80">
        <v>5141</v>
      </c>
      <c r="E1213" s="80">
        <v>100</v>
      </c>
      <c r="F1213" s="80">
        <v>5041</v>
      </c>
      <c r="G1213" s="80">
        <v>200</v>
      </c>
      <c r="H1213" s="80">
        <v>5241</v>
      </c>
      <c r="I1213" s="82">
        <v>3.8160699999999999E-2</v>
      </c>
      <c r="J1213" s="80">
        <v>3.7950699999999997E-2</v>
      </c>
      <c r="L1213" s="84">
        <v>0.99990000000000001</v>
      </c>
      <c r="M1213" s="83">
        <v>1212</v>
      </c>
      <c r="N1213" s="85">
        <v>9.4059899999999997E-5</v>
      </c>
      <c r="O1213" s="83">
        <v>1212</v>
      </c>
      <c r="P1213" s="85">
        <v>1.8812000000000001E-4</v>
      </c>
      <c r="Q1213" s="83">
        <v>1212</v>
      </c>
      <c r="R1213" s="86">
        <v>1.55214E-7</v>
      </c>
      <c r="S1213" s="86">
        <v>1.6433199999999999E-6</v>
      </c>
    </row>
    <row r="1214" spans="2:19" x14ac:dyDescent="0.2">
      <c r="B1214" s="33"/>
      <c r="C1214" s="81">
        <v>0.70079999999999998</v>
      </c>
      <c r="D1214" s="80">
        <v>5142</v>
      </c>
      <c r="E1214" s="80">
        <v>100</v>
      </c>
      <c r="F1214" s="80">
        <v>5042</v>
      </c>
      <c r="G1214" s="80">
        <v>200</v>
      </c>
      <c r="H1214" s="80">
        <v>5242</v>
      </c>
      <c r="I1214" s="82">
        <v>3.8153399999999997E-2</v>
      </c>
      <c r="J1214" s="80">
        <v>3.7950699999999997E-2</v>
      </c>
      <c r="L1214" s="84">
        <v>0.99990000000000001</v>
      </c>
      <c r="M1214" s="83">
        <v>1213</v>
      </c>
      <c r="N1214" s="85">
        <v>9.4732499999999995E-5</v>
      </c>
      <c r="O1214" s="83">
        <v>1213</v>
      </c>
      <c r="P1214" s="85">
        <v>1.8946499999999999E-4</v>
      </c>
      <c r="Q1214" s="83">
        <v>1213</v>
      </c>
      <c r="R1214" s="86">
        <v>1.56195E-7</v>
      </c>
      <c r="S1214" s="86">
        <v>1.6433199999999999E-6</v>
      </c>
    </row>
    <row r="1215" spans="2:19" x14ac:dyDescent="0.2">
      <c r="B1215" s="33"/>
      <c r="C1215" s="81">
        <v>0.70040000000000002</v>
      </c>
      <c r="D1215" s="80">
        <v>5143</v>
      </c>
      <c r="E1215" s="80">
        <v>100</v>
      </c>
      <c r="F1215" s="80">
        <v>5043</v>
      </c>
      <c r="G1215" s="80">
        <v>200</v>
      </c>
      <c r="H1215" s="80">
        <v>5243</v>
      </c>
      <c r="I1215" s="82">
        <v>3.8146100000000002E-2</v>
      </c>
      <c r="J1215" s="80">
        <v>3.7950699999999997E-2</v>
      </c>
      <c r="L1215" s="84">
        <v>0.99990000000000001</v>
      </c>
      <c r="M1215" s="83">
        <v>1214</v>
      </c>
      <c r="N1215" s="85">
        <v>9.5413299999999997E-5</v>
      </c>
      <c r="O1215" s="83">
        <v>1214</v>
      </c>
      <c r="P1215" s="85">
        <v>1.9082699999999999E-4</v>
      </c>
      <c r="Q1215" s="83">
        <v>1214</v>
      </c>
      <c r="R1215" s="86">
        <v>1.5718799999999999E-7</v>
      </c>
      <c r="S1215" s="86">
        <v>1.6433199999999999E-6</v>
      </c>
    </row>
    <row r="1216" spans="2:19" x14ac:dyDescent="0.2">
      <c r="B1216" s="33"/>
      <c r="C1216" s="81">
        <v>0.69989999999999997</v>
      </c>
      <c r="D1216" s="80">
        <v>5144</v>
      </c>
      <c r="E1216" s="80">
        <v>100</v>
      </c>
      <c r="F1216" s="80">
        <v>5044</v>
      </c>
      <c r="G1216" s="80">
        <v>200</v>
      </c>
      <c r="H1216" s="80">
        <v>5244</v>
      </c>
      <c r="I1216" s="82">
        <v>3.81388E-2</v>
      </c>
      <c r="J1216" s="80">
        <v>3.7950699999999997E-2</v>
      </c>
      <c r="L1216" s="84">
        <v>0.99990000000000001</v>
      </c>
      <c r="M1216" s="83">
        <v>1215</v>
      </c>
      <c r="N1216" s="85">
        <v>9.6102399999999997E-5</v>
      </c>
      <c r="O1216" s="83">
        <v>1215</v>
      </c>
      <c r="P1216" s="85">
        <v>1.9220500000000001E-4</v>
      </c>
      <c r="Q1216" s="83">
        <v>1215</v>
      </c>
      <c r="R1216" s="86">
        <v>1.5819299999999999E-7</v>
      </c>
      <c r="S1216" s="86">
        <v>1.6433199999999999E-6</v>
      </c>
    </row>
    <row r="1217" spans="2:19" x14ac:dyDescent="0.2">
      <c r="B1217" s="33"/>
      <c r="C1217" s="81">
        <v>0.69879999999999998</v>
      </c>
      <c r="D1217" s="80">
        <v>5147</v>
      </c>
      <c r="E1217" s="80">
        <v>100</v>
      </c>
      <c r="F1217" s="80">
        <v>5047</v>
      </c>
      <c r="G1217" s="80">
        <v>200</v>
      </c>
      <c r="H1217" s="80">
        <v>5247</v>
      </c>
      <c r="I1217" s="82">
        <v>3.8116999999999998E-2</v>
      </c>
      <c r="J1217" s="80">
        <v>3.7950699999999997E-2</v>
      </c>
      <c r="L1217" s="84">
        <v>0.99990000000000001</v>
      </c>
      <c r="M1217" s="83">
        <v>1216</v>
      </c>
      <c r="N1217" s="85">
        <v>9.6800100000000002E-5</v>
      </c>
      <c r="O1217" s="83">
        <v>1216</v>
      </c>
      <c r="P1217" s="85">
        <v>1.9359999999999999E-4</v>
      </c>
      <c r="Q1217" s="83">
        <v>1216</v>
      </c>
      <c r="R1217" s="86">
        <v>1.5921100000000001E-7</v>
      </c>
      <c r="S1217" s="86">
        <v>1.6433199999999999E-6</v>
      </c>
    </row>
    <row r="1218" spans="2:19" x14ac:dyDescent="0.2">
      <c r="B1218" s="33"/>
      <c r="C1218" s="81">
        <v>0.69850000000000001</v>
      </c>
      <c r="D1218" s="80">
        <v>5148</v>
      </c>
      <c r="E1218" s="80">
        <v>100</v>
      </c>
      <c r="F1218" s="80">
        <v>5048</v>
      </c>
      <c r="G1218" s="80">
        <v>200</v>
      </c>
      <c r="H1218" s="80">
        <v>5248</v>
      </c>
      <c r="I1218" s="82">
        <v>3.8109799999999999E-2</v>
      </c>
      <c r="J1218" s="80">
        <v>3.7950699999999997E-2</v>
      </c>
      <c r="L1218" s="84">
        <v>0.99990000000000001</v>
      </c>
      <c r="M1218" s="83">
        <v>1217</v>
      </c>
      <c r="N1218" s="85">
        <v>9.7506300000000005E-5</v>
      </c>
      <c r="O1218" s="83">
        <v>1217</v>
      </c>
      <c r="P1218" s="85">
        <v>1.9501300000000001E-4</v>
      </c>
      <c r="Q1218" s="83">
        <v>1217</v>
      </c>
      <c r="R1218" s="86">
        <v>1.6024000000000001E-7</v>
      </c>
      <c r="S1218" s="86">
        <v>1.6433199999999999E-6</v>
      </c>
    </row>
    <row r="1219" spans="2:19" x14ac:dyDescent="0.2">
      <c r="B1219" s="33"/>
      <c r="C1219" s="81">
        <v>0.69769999999999999</v>
      </c>
      <c r="D1219" s="80">
        <v>5149</v>
      </c>
      <c r="E1219" s="80">
        <v>100</v>
      </c>
      <c r="F1219" s="80">
        <v>5049</v>
      </c>
      <c r="G1219" s="80">
        <v>200</v>
      </c>
      <c r="H1219" s="80">
        <v>5249</v>
      </c>
      <c r="I1219" s="82">
        <v>3.8102499999999997E-2</v>
      </c>
      <c r="J1219" s="80">
        <v>3.7950699999999997E-2</v>
      </c>
      <c r="L1219" s="84">
        <v>0.99990000000000001</v>
      </c>
      <c r="M1219" s="83">
        <v>1218</v>
      </c>
      <c r="N1219" s="85">
        <v>9.8221100000000001E-5</v>
      </c>
      <c r="O1219" s="83">
        <v>1218</v>
      </c>
      <c r="P1219" s="85">
        <v>1.9644199999999999E-4</v>
      </c>
      <c r="Q1219" s="83">
        <v>1218</v>
      </c>
      <c r="R1219" s="86">
        <v>1.61283E-7</v>
      </c>
      <c r="S1219" s="86">
        <v>1.6433199999999999E-6</v>
      </c>
    </row>
    <row r="1220" spans="2:19" x14ac:dyDescent="0.2">
      <c r="B1220" s="33"/>
      <c r="C1220" s="81">
        <v>0.69720000000000004</v>
      </c>
      <c r="D1220" s="80">
        <v>5152</v>
      </c>
      <c r="E1220" s="80">
        <v>100</v>
      </c>
      <c r="F1220" s="80">
        <v>5052</v>
      </c>
      <c r="G1220" s="80">
        <v>200</v>
      </c>
      <c r="H1220" s="80">
        <v>5252</v>
      </c>
      <c r="I1220" s="82">
        <v>3.8080700000000002E-2</v>
      </c>
      <c r="J1220" s="80">
        <v>3.7950699999999997E-2</v>
      </c>
      <c r="L1220" s="84">
        <v>0.99990000000000001</v>
      </c>
      <c r="M1220" s="83">
        <v>1219</v>
      </c>
      <c r="N1220" s="85">
        <v>9.8944700000000002E-5</v>
      </c>
      <c r="O1220" s="83">
        <v>1219</v>
      </c>
      <c r="P1220" s="85">
        <v>1.97889E-4</v>
      </c>
      <c r="Q1220" s="83">
        <v>1219</v>
      </c>
      <c r="R1220" s="86">
        <v>1.6233800000000001E-7</v>
      </c>
      <c r="S1220" s="86">
        <v>1.6433199999999999E-6</v>
      </c>
    </row>
    <row r="1221" spans="2:19" x14ac:dyDescent="0.2">
      <c r="B1221" s="33"/>
      <c r="C1221" s="81">
        <v>0.69669999999999999</v>
      </c>
      <c r="D1221" s="80">
        <v>5153</v>
      </c>
      <c r="E1221" s="80">
        <v>100</v>
      </c>
      <c r="F1221" s="80">
        <v>5053</v>
      </c>
      <c r="G1221" s="80">
        <v>200</v>
      </c>
      <c r="H1221" s="80">
        <v>5253</v>
      </c>
      <c r="I1221" s="82">
        <v>3.8073500000000003E-2</v>
      </c>
      <c r="J1221" s="80">
        <v>3.7950699999999997E-2</v>
      </c>
      <c r="L1221" s="84">
        <v>0.99990000000000001</v>
      </c>
      <c r="M1221" s="83">
        <v>1220</v>
      </c>
      <c r="N1221" s="85">
        <v>9.9677200000000002E-5</v>
      </c>
      <c r="O1221" s="83">
        <v>1220</v>
      </c>
      <c r="P1221" s="85">
        <v>1.99354E-4</v>
      </c>
      <c r="Q1221" s="83">
        <v>1220</v>
      </c>
      <c r="R1221" s="86">
        <v>1.63405E-7</v>
      </c>
      <c r="S1221" s="86">
        <v>1.6433199999999999E-6</v>
      </c>
    </row>
    <row r="1222" spans="2:19" x14ac:dyDescent="0.2">
      <c r="B1222" s="33"/>
      <c r="C1222" s="81">
        <v>0.69589999999999996</v>
      </c>
      <c r="D1222" s="80">
        <v>5154</v>
      </c>
      <c r="E1222" s="80">
        <v>100</v>
      </c>
      <c r="F1222" s="80">
        <v>5054</v>
      </c>
      <c r="G1222" s="80">
        <v>200</v>
      </c>
      <c r="H1222" s="80">
        <v>5254</v>
      </c>
      <c r="I1222" s="82">
        <v>3.8066200000000001E-2</v>
      </c>
      <c r="J1222" s="80">
        <v>3.7950699999999997E-2</v>
      </c>
      <c r="L1222" s="84">
        <v>0.99990000000000001</v>
      </c>
      <c r="M1222" s="83">
        <v>1221</v>
      </c>
      <c r="N1222" s="85">
        <v>1.00419E-4</v>
      </c>
      <c r="O1222" s="83">
        <v>1221</v>
      </c>
      <c r="P1222" s="85">
        <v>2.0083699999999999E-4</v>
      </c>
      <c r="Q1222" s="83">
        <v>1221</v>
      </c>
      <c r="R1222" s="86">
        <v>1.6448600000000001E-7</v>
      </c>
      <c r="S1222" s="86">
        <v>1.6433199999999999E-6</v>
      </c>
    </row>
    <row r="1223" spans="2:19" x14ac:dyDescent="0.2">
      <c r="B1223" s="33"/>
      <c r="C1223" s="81">
        <v>0.69530000000000003</v>
      </c>
      <c r="D1223" s="80">
        <v>5155</v>
      </c>
      <c r="E1223" s="80">
        <v>100</v>
      </c>
      <c r="F1223" s="80">
        <v>5055</v>
      </c>
      <c r="G1223" s="80">
        <v>200</v>
      </c>
      <c r="H1223" s="80">
        <v>5255</v>
      </c>
      <c r="I1223" s="82">
        <v>3.8059000000000003E-2</v>
      </c>
      <c r="J1223" s="80">
        <v>3.7950699999999997E-2</v>
      </c>
      <c r="L1223" s="84">
        <v>0.99990000000000001</v>
      </c>
      <c r="M1223" s="83">
        <v>1222</v>
      </c>
      <c r="N1223" s="85">
        <v>1.0116900000000001E-4</v>
      </c>
      <c r="O1223" s="83">
        <v>1222</v>
      </c>
      <c r="P1223" s="85">
        <v>2.0233800000000001E-4</v>
      </c>
      <c r="Q1223" s="83">
        <v>1222</v>
      </c>
      <c r="R1223" s="86">
        <v>1.65579E-7</v>
      </c>
      <c r="S1223" s="86">
        <v>1.6433199999999999E-6</v>
      </c>
    </row>
    <row r="1224" spans="2:19" x14ac:dyDescent="0.2">
      <c r="B1224" s="33"/>
      <c r="C1224" s="81">
        <v>0.69469999999999998</v>
      </c>
      <c r="D1224" s="80">
        <v>5156</v>
      </c>
      <c r="E1224" s="80">
        <v>100</v>
      </c>
      <c r="F1224" s="80">
        <v>5056</v>
      </c>
      <c r="G1224" s="80">
        <v>200</v>
      </c>
      <c r="H1224" s="80">
        <v>5256</v>
      </c>
      <c r="I1224" s="82">
        <v>3.8051799999999997E-2</v>
      </c>
      <c r="J1224" s="80">
        <v>3.7950699999999997E-2</v>
      </c>
      <c r="L1224" s="84">
        <v>0.99990000000000001</v>
      </c>
      <c r="M1224" s="83">
        <v>1223</v>
      </c>
      <c r="N1224" s="85">
        <v>1.0192900000000001E-4</v>
      </c>
      <c r="O1224" s="83">
        <v>1223</v>
      </c>
      <c r="P1224" s="85">
        <v>2.03857E-4</v>
      </c>
      <c r="Q1224" s="83">
        <v>1223</v>
      </c>
      <c r="R1224" s="86">
        <v>1.6668599999999999E-7</v>
      </c>
      <c r="S1224" s="86">
        <v>1.6433199999999999E-6</v>
      </c>
    </row>
    <row r="1225" spans="2:19" x14ac:dyDescent="0.2">
      <c r="B1225" s="33"/>
      <c r="C1225" s="81">
        <v>0.69430000000000003</v>
      </c>
      <c r="D1225" s="80">
        <v>5158</v>
      </c>
      <c r="E1225" s="80">
        <v>100</v>
      </c>
      <c r="F1225" s="80">
        <v>5058</v>
      </c>
      <c r="G1225" s="80">
        <v>200</v>
      </c>
      <c r="H1225" s="80">
        <v>5258</v>
      </c>
      <c r="I1225" s="82">
        <v>3.8037300000000003E-2</v>
      </c>
      <c r="J1225" s="80">
        <v>3.7950699999999997E-2</v>
      </c>
      <c r="L1225" s="84">
        <v>0.99990000000000001</v>
      </c>
      <c r="M1225" s="83">
        <v>1224</v>
      </c>
      <c r="N1225" s="85">
        <v>1.02698E-4</v>
      </c>
      <c r="O1225" s="83">
        <v>1224</v>
      </c>
      <c r="P1225" s="85">
        <v>2.0539500000000001E-4</v>
      </c>
      <c r="Q1225" s="83">
        <v>1224</v>
      </c>
      <c r="R1225" s="86">
        <v>1.6780599999999999E-7</v>
      </c>
      <c r="S1225" s="86">
        <v>1.6433199999999999E-6</v>
      </c>
    </row>
    <row r="1226" spans="2:19" x14ac:dyDescent="0.2">
      <c r="B1226" s="33"/>
      <c r="C1226" s="81">
        <v>0.69399999999999995</v>
      </c>
      <c r="D1226" s="80">
        <v>5159</v>
      </c>
      <c r="E1226" s="80">
        <v>100</v>
      </c>
      <c r="F1226" s="80">
        <v>5059</v>
      </c>
      <c r="G1226" s="80">
        <v>200</v>
      </c>
      <c r="H1226" s="80">
        <v>5259</v>
      </c>
      <c r="I1226" s="82">
        <v>3.8030000000000001E-2</v>
      </c>
      <c r="J1226" s="80">
        <v>3.7950699999999997E-2</v>
      </c>
      <c r="L1226" s="84">
        <v>0.99990000000000001</v>
      </c>
      <c r="M1226" s="83">
        <v>1225</v>
      </c>
      <c r="N1226" s="85">
        <v>1.03476E-4</v>
      </c>
      <c r="O1226" s="83">
        <v>1225</v>
      </c>
      <c r="P1226" s="85">
        <v>2.06951E-4</v>
      </c>
      <c r="Q1226" s="83">
        <v>1225</v>
      </c>
      <c r="R1226" s="86">
        <v>1.6894E-7</v>
      </c>
      <c r="S1226" s="86">
        <v>1.6433199999999999E-6</v>
      </c>
    </row>
    <row r="1227" spans="2:19" x14ac:dyDescent="0.2">
      <c r="B1227" s="33"/>
      <c r="C1227" s="81">
        <v>0.69340000000000002</v>
      </c>
      <c r="D1227" s="80">
        <v>5160</v>
      </c>
      <c r="E1227" s="80">
        <v>100</v>
      </c>
      <c r="F1227" s="80">
        <v>5060</v>
      </c>
      <c r="G1227" s="80">
        <v>200</v>
      </c>
      <c r="H1227" s="80">
        <v>5260</v>
      </c>
      <c r="I1227" s="82">
        <v>3.8022800000000002E-2</v>
      </c>
      <c r="J1227" s="80">
        <v>3.7950699999999997E-2</v>
      </c>
      <c r="L1227" s="84">
        <v>0.99990000000000001</v>
      </c>
      <c r="M1227" s="83">
        <v>1226</v>
      </c>
      <c r="N1227" s="85">
        <v>1.04263E-4</v>
      </c>
      <c r="O1227" s="83">
        <v>1226</v>
      </c>
      <c r="P1227" s="85">
        <v>2.0852699999999999E-4</v>
      </c>
      <c r="Q1227" s="83">
        <v>1226</v>
      </c>
      <c r="R1227" s="86">
        <v>1.7008700000000001E-7</v>
      </c>
      <c r="S1227" s="86">
        <v>1.6433199999999999E-6</v>
      </c>
    </row>
    <row r="1228" spans="2:19" x14ac:dyDescent="0.2">
      <c r="B1228" s="33"/>
      <c r="C1228" s="81">
        <v>0.69259999999999999</v>
      </c>
      <c r="D1228" s="80">
        <v>5161</v>
      </c>
      <c r="E1228" s="80">
        <v>100</v>
      </c>
      <c r="F1228" s="80">
        <v>5061</v>
      </c>
      <c r="G1228" s="80">
        <v>200</v>
      </c>
      <c r="H1228" s="80">
        <v>5261</v>
      </c>
      <c r="I1228" s="82">
        <v>3.8015599999999997E-2</v>
      </c>
      <c r="J1228" s="80">
        <v>3.7950699999999997E-2</v>
      </c>
      <c r="L1228" s="84">
        <v>0.99990000000000001</v>
      </c>
      <c r="M1228" s="83">
        <v>1227</v>
      </c>
      <c r="N1228" s="85">
        <v>1.05061E-4</v>
      </c>
      <c r="O1228" s="83">
        <v>1227</v>
      </c>
      <c r="P1228" s="85">
        <v>2.1012099999999999E-4</v>
      </c>
      <c r="Q1228" s="83">
        <v>1227</v>
      </c>
      <c r="R1228" s="86">
        <v>1.71248E-7</v>
      </c>
      <c r="S1228" s="86">
        <v>1.6433199999999999E-6</v>
      </c>
    </row>
    <row r="1229" spans="2:19" x14ac:dyDescent="0.2">
      <c r="B1229" s="33"/>
      <c r="C1229" s="81">
        <v>0.69240000000000002</v>
      </c>
      <c r="D1229" s="80">
        <v>5162</v>
      </c>
      <c r="E1229" s="80">
        <v>100</v>
      </c>
      <c r="F1229" s="80">
        <v>5062</v>
      </c>
      <c r="G1229" s="80">
        <v>200</v>
      </c>
      <c r="H1229" s="80">
        <v>5262</v>
      </c>
      <c r="I1229" s="82">
        <v>3.8008399999999998E-2</v>
      </c>
      <c r="J1229" s="80">
        <v>3.7950699999999997E-2</v>
      </c>
      <c r="L1229" s="84">
        <v>0.99990000000000001</v>
      </c>
      <c r="M1229" s="83">
        <v>1228</v>
      </c>
      <c r="N1229" s="85">
        <v>1.05868E-4</v>
      </c>
      <c r="O1229" s="83">
        <v>1228</v>
      </c>
      <c r="P1229" s="85">
        <v>2.11735E-4</v>
      </c>
      <c r="Q1229" s="83">
        <v>1228</v>
      </c>
      <c r="R1229" s="86">
        <v>1.7242300000000001E-7</v>
      </c>
      <c r="S1229" s="86">
        <v>1.6433199999999999E-6</v>
      </c>
    </row>
    <row r="1230" spans="2:19" x14ac:dyDescent="0.2">
      <c r="B1230" s="33"/>
      <c r="C1230" s="81">
        <v>0.69079999999999997</v>
      </c>
      <c r="D1230" s="80">
        <v>5166</v>
      </c>
      <c r="E1230" s="80">
        <v>100</v>
      </c>
      <c r="F1230" s="80">
        <v>5066</v>
      </c>
      <c r="G1230" s="80">
        <v>200</v>
      </c>
      <c r="H1230" s="80">
        <v>5266</v>
      </c>
      <c r="I1230" s="82">
        <v>3.7979499999999999E-2</v>
      </c>
      <c r="J1230" s="80">
        <v>3.7950699999999997E-2</v>
      </c>
      <c r="L1230" s="84">
        <v>0.99990000000000001</v>
      </c>
      <c r="M1230" s="83">
        <v>1229</v>
      </c>
      <c r="N1230" s="85">
        <v>1.06684E-4</v>
      </c>
      <c r="O1230" s="83">
        <v>1229</v>
      </c>
      <c r="P1230" s="85">
        <v>2.1336900000000001E-4</v>
      </c>
      <c r="Q1230" s="83">
        <v>1229</v>
      </c>
      <c r="R1230" s="86">
        <v>1.7361200000000001E-7</v>
      </c>
      <c r="S1230" s="86">
        <v>1.6433199999999999E-6</v>
      </c>
    </row>
    <row r="1231" spans="2:19" x14ac:dyDescent="0.2">
      <c r="B1231" s="33"/>
      <c r="C1231" s="81">
        <v>0.69059999999999999</v>
      </c>
      <c r="D1231" s="80">
        <v>5167</v>
      </c>
      <c r="E1231" s="80">
        <v>100</v>
      </c>
      <c r="F1231" s="80">
        <v>5067</v>
      </c>
      <c r="G1231" s="80">
        <v>200</v>
      </c>
      <c r="H1231" s="80">
        <v>5267</v>
      </c>
      <c r="I1231" s="82">
        <v>3.79723E-2</v>
      </c>
      <c r="J1231" s="80">
        <v>3.7950699999999997E-2</v>
      </c>
      <c r="L1231" s="84">
        <v>0.99990000000000001</v>
      </c>
      <c r="M1231" s="83">
        <v>1230</v>
      </c>
      <c r="N1231" s="85">
        <v>1.0751099999999999E-4</v>
      </c>
      <c r="O1231" s="83">
        <v>1230</v>
      </c>
      <c r="P1231" s="85">
        <v>2.1502199999999999E-4</v>
      </c>
      <c r="Q1231" s="83">
        <v>1230</v>
      </c>
      <c r="R1231" s="86">
        <v>1.7481499999999999E-7</v>
      </c>
      <c r="S1231" s="86">
        <v>1.6433199999999999E-6</v>
      </c>
    </row>
    <row r="1232" spans="2:19" x14ac:dyDescent="0.2">
      <c r="B1232" s="33"/>
      <c r="C1232" s="81">
        <v>0.68920000000000003</v>
      </c>
      <c r="D1232" s="80">
        <v>5168</v>
      </c>
      <c r="E1232" s="80">
        <v>100</v>
      </c>
      <c r="F1232" s="80">
        <v>5068</v>
      </c>
      <c r="G1232" s="80">
        <v>200</v>
      </c>
      <c r="H1232" s="80">
        <v>5268</v>
      </c>
      <c r="I1232" s="82">
        <v>3.7965100000000002E-2</v>
      </c>
      <c r="J1232" s="80">
        <v>3.7950699999999997E-2</v>
      </c>
      <c r="L1232" s="84">
        <v>0.99990000000000001</v>
      </c>
      <c r="M1232" s="83">
        <v>1231</v>
      </c>
      <c r="N1232" s="85">
        <v>1.08348E-4</v>
      </c>
      <c r="O1232" s="83">
        <v>1231</v>
      </c>
      <c r="P1232" s="85">
        <v>2.1669500000000001E-4</v>
      </c>
      <c r="Q1232" s="83">
        <v>1231</v>
      </c>
      <c r="R1232" s="86">
        <v>1.76032E-7</v>
      </c>
      <c r="S1232" s="86">
        <v>1.6433199999999999E-6</v>
      </c>
    </row>
    <row r="1233" spans="2:19" x14ac:dyDescent="0.2">
      <c r="B1233" s="33"/>
      <c r="C1233" s="81">
        <v>0.6885</v>
      </c>
      <c r="D1233" s="80">
        <v>5169</v>
      </c>
      <c r="E1233" s="80">
        <v>100</v>
      </c>
      <c r="F1233" s="80">
        <v>5069</v>
      </c>
      <c r="G1233" s="80">
        <v>200</v>
      </c>
      <c r="H1233" s="80">
        <v>5269</v>
      </c>
      <c r="I1233" s="82">
        <v>3.7957900000000003E-2</v>
      </c>
      <c r="J1233" s="80">
        <v>3.7950699999999997E-2</v>
      </c>
      <c r="L1233" s="84">
        <v>0.99990000000000001</v>
      </c>
      <c r="M1233" s="83">
        <v>1232</v>
      </c>
      <c r="N1233" s="85">
        <v>1.09194E-4</v>
      </c>
      <c r="O1233" s="83">
        <v>1232</v>
      </c>
      <c r="P1233" s="85">
        <v>2.1838900000000001E-4</v>
      </c>
      <c r="Q1233" s="83">
        <v>1232</v>
      </c>
      <c r="R1233" s="86">
        <v>1.7726399999999999E-7</v>
      </c>
      <c r="S1233" s="86">
        <v>1.6433199999999999E-6</v>
      </c>
    </row>
    <row r="1234" spans="2:19" x14ac:dyDescent="0.2">
      <c r="B1234" s="33"/>
      <c r="C1234" s="81">
        <v>0.68830000000000002</v>
      </c>
      <c r="D1234" s="80">
        <v>5170</v>
      </c>
      <c r="E1234" s="80">
        <v>100</v>
      </c>
      <c r="F1234" s="80">
        <v>5070</v>
      </c>
      <c r="G1234" s="80">
        <v>200</v>
      </c>
      <c r="H1234" s="80">
        <v>5270</v>
      </c>
      <c r="I1234" s="82">
        <v>3.7950699999999997E-2</v>
      </c>
      <c r="J1234" s="80">
        <v>3.7950699999999997E-2</v>
      </c>
      <c r="L1234" s="84">
        <v>0.99990000000000001</v>
      </c>
      <c r="M1234" s="83">
        <v>1233</v>
      </c>
      <c r="N1234" s="85">
        <v>1.1005099999999999E-4</v>
      </c>
      <c r="O1234" s="83">
        <v>1233</v>
      </c>
      <c r="P1234" s="85">
        <v>2.20103E-4</v>
      </c>
      <c r="Q1234" s="83">
        <v>1233</v>
      </c>
      <c r="R1234" s="86">
        <v>1.7851E-7</v>
      </c>
      <c r="S1234" s="86">
        <v>1.6433199999999999E-6</v>
      </c>
    </row>
    <row r="1235" spans="2:19" x14ac:dyDescent="0.2">
      <c r="B1235" s="33"/>
      <c r="C1235" s="81">
        <v>0.68759999999999999</v>
      </c>
      <c r="D1235" s="80">
        <v>5170</v>
      </c>
      <c r="E1235" s="80">
        <v>101</v>
      </c>
      <c r="F1235" s="80">
        <v>5069</v>
      </c>
      <c r="G1235" s="80">
        <v>202</v>
      </c>
      <c r="H1235" s="80">
        <v>5271</v>
      </c>
      <c r="I1235" s="82">
        <v>3.83229E-2</v>
      </c>
      <c r="J1235" s="80">
        <v>3.8308399999999999E-2</v>
      </c>
      <c r="L1235" s="84">
        <v>0.99990000000000001</v>
      </c>
      <c r="M1235" s="83">
        <v>1234</v>
      </c>
      <c r="N1235" s="85">
        <v>1.10919E-4</v>
      </c>
      <c r="O1235" s="83">
        <v>1234</v>
      </c>
      <c r="P1235" s="85">
        <v>2.2183700000000001E-4</v>
      </c>
      <c r="Q1235" s="83">
        <v>1234</v>
      </c>
      <c r="R1235" s="86">
        <v>1.79771E-7</v>
      </c>
      <c r="S1235" s="86">
        <v>1.6433199999999999E-6</v>
      </c>
    </row>
    <row r="1236" spans="2:19" x14ac:dyDescent="0.2">
      <c r="B1236" s="33"/>
      <c r="C1236" s="81">
        <v>0.68730000000000002</v>
      </c>
      <c r="D1236" s="80">
        <v>5171</v>
      </c>
      <c r="E1236" s="80">
        <v>101</v>
      </c>
      <c r="F1236" s="80">
        <v>5070</v>
      </c>
      <c r="G1236" s="80">
        <v>202</v>
      </c>
      <c r="H1236" s="80">
        <v>5272</v>
      </c>
      <c r="I1236" s="82">
        <v>3.8315599999999998E-2</v>
      </c>
      <c r="J1236" s="80">
        <v>3.8308399999999999E-2</v>
      </c>
      <c r="L1236" s="84">
        <v>0.99990000000000001</v>
      </c>
      <c r="M1236" s="83">
        <v>1235</v>
      </c>
      <c r="N1236" s="85">
        <v>1.11796E-4</v>
      </c>
      <c r="O1236" s="83">
        <v>1235</v>
      </c>
      <c r="P1236" s="85">
        <v>2.2359300000000001E-4</v>
      </c>
      <c r="Q1236" s="83">
        <v>1235</v>
      </c>
      <c r="R1236" s="86">
        <v>1.8104699999999999E-7</v>
      </c>
      <c r="S1236" s="86">
        <v>1.6433199999999999E-6</v>
      </c>
    </row>
    <row r="1237" spans="2:19" x14ac:dyDescent="0.2">
      <c r="B1237" s="33"/>
      <c r="C1237" s="81">
        <v>0.68700000000000006</v>
      </c>
      <c r="D1237" s="80">
        <v>5172</v>
      </c>
      <c r="E1237" s="80">
        <v>101</v>
      </c>
      <c r="F1237" s="80">
        <v>5071</v>
      </c>
      <c r="G1237" s="80">
        <v>202</v>
      </c>
      <c r="H1237" s="80">
        <v>5273</v>
      </c>
      <c r="I1237" s="82">
        <v>3.8308399999999999E-2</v>
      </c>
      <c r="J1237" s="80">
        <v>3.8308399999999999E-2</v>
      </c>
      <c r="L1237" s="84">
        <v>0.99990000000000001</v>
      </c>
      <c r="M1237" s="83">
        <v>1236</v>
      </c>
      <c r="N1237" s="85">
        <v>1.12685E-4</v>
      </c>
      <c r="O1237" s="83">
        <v>1236</v>
      </c>
      <c r="P1237" s="85">
        <v>2.2536999999999999E-4</v>
      </c>
      <c r="Q1237" s="83">
        <v>1236</v>
      </c>
      <c r="R1237" s="86">
        <v>1.82338E-7</v>
      </c>
      <c r="S1237" s="86">
        <v>1.6433199999999999E-6</v>
      </c>
    </row>
    <row r="1238" spans="2:19" x14ac:dyDescent="0.2">
      <c r="B1238" s="33"/>
      <c r="C1238" s="81">
        <v>0.68640000000000001</v>
      </c>
      <c r="D1238" s="80">
        <v>5173</v>
      </c>
      <c r="E1238" s="80">
        <v>102</v>
      </c>
      <c r="F1238" s="80">
        <v>5071</v>
      </c>
      <c r="G1238" s="80">
        <v>204</v>
      </c>
      <c r="H1238" s="80">
        <v>5275</v>
      </c>
      <c r="I1238" s="82">
        <v>3.8672999999999999E-2</v>
      </c>
      <c r="J1238" s="80">
        <v>3.8628999999999997E-2</v>
      </c>
      <c r="L1238" s="84">
        <v>0.99990000000000001</v>
      </c>
      <c r="M1238" s="83">
        <v>1237</v>
      </c>
      <c r="N1238" s="85">
        <v>1.13584E-4</v>
      </c>
      <c r="O1238" s="83">
        <v>1237</v>
      </c>
      <c r="P1238" s="85">
        <v>2.27168E-4</v>
      </c>
      <c r="Q1238" s="83">
        <v>1237</v>
      </c>
      <c r="R1238" s="86">
        <v>1.83644E-7</v>
      </c>
      <c r="S1238" s="86">
        <v>1.6433199999999999E-6</v>
      </c>
    </row>
    <row r="1239" spans="2:19" x14ac:dyDescent="0.2">
      <c r="B1239" s="33"/>
      <c r="C1239" s="81">
        <v>0.68589999999999995</v>
      </c>
      <c r="D1239" s="80">
        <v>5175</v>
      </c>
      <c r="E1239" s="80">
        <v>102</v>
      </c>
      <c r="F1239" s="80">
        <v>5073</v>
      </c>
      <c r="G1239" s="80">
        <v>204</v>
      </c>
      <c r="H1239" s="80">
        <v>5277</v>
      </c>
      <c r="I1239" s="82">
        <v>3.86583E-2</v>
      </c>
      <c r="J1239" s="80">
        <v>3.8628999999999997E-2</v>
      </c>
      <c r="L1239" s="84">
        <v>0.99990000000000001</v>
      </c>
      <c r="M1239" s="83">
        <v>1238</v>
      </c>
      <c r="N1239" s="85">
        <v>1.1449400000000001E-4</v>
      </c>
      <c r="O1239" s="83">
        <v>1238</v>
      </c>
      <c r="P1239" s="85">
        <v>2.2898699999999999E-4</v>
      </c>
      <c r="Q1239" s="83">
        <v>1238</v>
      </c>
      <c r="R1239" s="86">
        <v>1.8496499999999999E-7</v>
      </c>
      <c r="S1239" s="86">
        <v>1.6433199999999999E-6</v>
      </c>
    </row>
    <row r="1240" spans="2:19" x14ac:dyDescent="0.2">
      <c r="B1240" s="33"/>
      <c r="C1240" s="81">
        <v>0.68559999999999999</v>
      </c>
      <c r="D1240" s="80">
        <v>5176</v>
      </c>
      <c r="E1240" s="80">
        <v>102</v>
      </c>
      <c r="F1240" s="80">
        <v>5074</v>
      </c>
      <c r="G1240" s="80">
        <v>204</v>
      </c>
      <c r="H1240" s="80">
        <v>5278</v>
      </c>
      <c r="I1240" s="82">
        <v>3.8650999999999998E-2</v>
      </c>
      <c r="J1240" s="80">
        <v>3.8628999999999997E-2</v>
      </c>
      <c r="L1240" s="84">
        <v>0.99990000000000001</v>
      </c>
      <c r="M1240" s="83">
        <v>1239</v>
      </c>
      <c r="N1240" s="85">
        <v>1.15414E-4</v>
      </c>
      <c r="O1240" s="83">
        <v>1239</v>
      </c>
      <c r="P1240" s="85">
        <v>2.30829E-4</v>
      </c>
      <c r="Q1240" s="83">
        <v>1239</v>
      </c>
      <c r="R1240" s="86">
        <v>1.86302E-7</v>
      </c>
      <c r="S1240" s="86">
        <v>1.6433199999999999E-6</v>
      </c>
    </row>
    <row r="1241" spans="2:19" x14ac:dyDescent="0.2">
      <c r="B1241" s="33"/>
      <c r="C1241" s="81">
        <v>0.68430000000000002</v>
      </c>
      <c r="D1241" s="80">
        <v>5178</v>
      </c>
      <c r="E1241" s="80">
        <v>102</v>
      </c>
      <c r="F1241" s="80">
        <v>5076</v>
      </c>
      <c r="G1241" s="80">
        <v>204</v>
      </c>
      <c r="H1241" s="80">
        <v>5280</v>
      </c>
      <c r="I1241" s="82">
        <v>3.8636400000000001E-2</v>
      </c>
      <c r="J1241" s="80">
        <v>3.8628999999999997E-2</v>
      </c>
      <c r="L1241" s="84">
        <v>0.99990000000000001</v>
      </c>
      <c r="M1241" s="83">
        <v>1240</v>
      </c>
      <c r="N1241" s="85">
        <v>1.16346E-4</v>
      </c>
      <c r="O1241" s="83">
        <v>1240</v>
      </c>
      <c r="P1241" s="85">
        <v>2.32692E-4</v>
      </c>
      <c r="Q1241" s="83">
        <v>1240</v>
      </c>
      <c r="R1241" s="86">
        <v>1.87655E-7</v>
      </c>
      <c r="S1241" s="86">
        <v>1.6433199999999999E-6</v>
      </c>
    </row>
    <row r="1242" spans="2:19" x14ac:dyDescent="0.2">
      <c r="B1242" s="33"/>
      <c r="C1242" s="81">
        <v>0.68379999999999996</v>
      </c>
      <c r="D1242" s="80">
        <v>5179</v>
      </c>
      <c r="E1242" s="80">
        <v>102</v>
      </c>
      <c r="F1242" s="80">
        <v>5077</v>
      </c>
      <c r="G1242" s="80">
        <v>204</v>
      </c>
      <c r="H1242" s="80">
        <v>5281</v>
      </c>
      <c r="I1242" s="82">
        <v>3.8628999999999997E-2</v>
      </c>
      <c r="J1242" s="80">
        <v>3.8628999999999997E-2</v>
      </c>
      <c r="L1242" s="84">
        <v>0.99990000000000001</v>
      </c>
      <c r="M1242" s="83">
        <v>1241</v>
      </c>
      <c r="N1242" s="85">
        <v>1.1728899999999999E-4</v>
      </c>
      <c r="O1242" s="83">
        <v>1241</v>
      </c>
      <c r="P1242" s="85">
        <v>2.3457799999999999E-4</v>
      </c>
      <c r="Q1242" s="83">
        <v>1241</v>
      </c>
      <c r="R1242" s="86">
        <v>1.8902300000000001E-7</v>
      </c>
      <c r="S1242" s="86">
        <v>1.6433199999999999E-6</v>
      </c>
    </row>
    <row r="1243" spans="2:19" x14ac:dyDescent="0.2">
      <c r="B1243" s="33"/>
      <c r="C1243" s="81">
        <v>0.68310000000000004</v>
      </c>
      <c r="D1243" s="80">
        <v>5179</v>
      </c>
      <c r="E1243" s="80">
        <v>103</v>
      </c>
      <c r="F1243" s="80">
        <v>5076</v>
      </c>
      <c r="G1243" s="80">
        <v>206</v>
      </c>
      <c r="H1243" s="80">
        <v>5282</v>
      </c>
      <c r="I1243" s="82">
        <v>3.9000399999999998E-2</v>
      </c>
      <c r="J1243" s="80">
        <v>3.8926700000000002E-2</v>
      </c>
      <c r="L1243" s="84">
        <v>0.99990000000000001</v>
      </c>
      <c r="M1243" s="83">
        <v>1242</v>
      </c>
      <c r="N1243" s="85">
        <v>1.18243E-4</v>
      </c>
      <c r="O1243" s="83">
        <v>1242</v>
      </c>
      <c r="P1243" s="85">
        <v>2.36486E-4</v>
      </c>
      <c r="Q1243" s="83">
        <v>1242</v>
      </c>
      <c r="R1243" s="86">
        <v>1.9040799999999999E-7</v>
      </c>
      <c r="S1243" s="86">
        <v>1.6433199999999999E-6</v>
      </c>
    </row>
    <row r="1244" spans="2:19" x14ac:dyDescent="0.2">
      <c r="B1244" s="33"/>
      <c r="C1244" s="81">
        <v>0.68259999999999998</v>
      </c>
      <c r="D1244" s="80">
        <v>5180</v>
      </c>
      <c r="E1244" s="80">
        <v>103</v>
      </c>
      <c r="F1244" s="80">
        <v>5077</v>
      </c>
      <c r="G1244" s="80">
        <v>206</v>
      </c>
      <c r="H1244" s="80">
        <v>5283</v>
      </c>
      <c r="I1244" s="82">
        <v>3.8993E-2</v>
      </c>
      <c r="J1244" s="80">
        <v>3.8926700000000002E-2</v>
      </c>
      <c r="L1244" s="84">
        <v>0.99990000000000001</v>
      </c>
      <c r="M1244" s="83">
        <v>1243</v>
      </c>
      <c r="N1244" s="85">
        <v>1.19209E-4</v>
      </c>
      <c r="O1244" s="83">
        <v>1243</v>
      </c>
      <c r="P1244" s="85">
        <v>2.3841800000000001E-4</v>
      </c>
      <c r="Q1244" s="83">
        <v>1243</v>
      </c>
      <c r="R1244" s="86">
        <v>1.9180799999999999E-7</v>
      </c>
      <c r="S1244" s="86">
        <v>1.6433199999999999E-6</v>
      </c>
    </row>
    <row r="1245" spans="2:19" x14ac:dyDescent="0.2">
      <c r="B1245" s="33"/>
      <c r="C1245" s="81">
        <v>0.68230000000000002</v>
      </c>
      <c r="D1245" s="80">
        <v>5181</v>
      </c>
      <c r="E1245" s="80">
        <v>103</v>
      </c>
      <c r="F1245" s="80">
        <v>5078</v>
      </c>
      <c r="G1245" s="80">
        <v>206</v>
      </c>
      <c r="H1245" s="80">
        <v>5284</v>
      </c>
      <c r="I1245" s="82">
        <v>3.8985600000000002E-2</v>
      </c>
      <c r="J1245" s="80">
        <v>3.8926700000000002E-2</v>
      </c>
      <c r="L1245" s="84">
        <v>0.99990000000000001</v>
      </c>
      <c r="M1245" s="83">
        <v>1244</v>
      </c>
      <c r="N1245" s="85">
        <v>1.20186E-4</v>
      </c>
      <c r="O1245" s="83">
        <v>1244</v>
      </c>
      <c r="P1245" s="85">
        <v>2.4037200000000001E-4</v>
      </c>
      <c r="Q1245" s="83">
        <v>1244</v>
      </c>
      <c r="R1245" s="86">
        <v>1.9322500000000001E-7</v>
      </c>
      <c r="S1245" s="86">
        <v>1.6433199999999999E-6</v>
      </c>
    </row>
    <row r="1246" spans="2:19" x14ac:dyDescent="0.2">
      <c r="B1246" s="33"/>
      <c r="C1246" s="81">
        <v>0.68159999999999998</v>
      </c>
      <c r="D1246" s="80">
        <v>5182</v>
      </c>
      <c r="E1246" s="80">
        <v>103</v>
      </c>
      <c r="F1246" s="80">
        <v>5079</v>
      </c>
      <c r="G1246" s="80">
        <v>206</v>
      </c>
      <c r="H1246" s="80">
        <v>5285</v>
      </c>
      <c r="I1246" s="82">
        <v>3.8978199999999998E-2</v>
      </c>
      <c r="J1246" s="80">
        <v>3.8926700000000002E-2</v>
      </c>
      <c r="L1246" s="84">
        <v>0.99990000000000001</v>
      </c>
      <c r="M1246" s="83">
        <v>1245</v>
      </c>
      <c r="N1246" s="85">
        <v>1.21175E-4</v>
      </c>
      <c r="O1246" s="83">
        <v>1245</v>
      </c>
      <c r="P1246" s="85">
        <v>2.4234899999999999E-4</v>
      </c>
      <c r="Q1246" s="83">
        <v>1245</v>
      </c>
      <c r="R1246" s="86">
        <v>1.94658E-7</v>
      </c>
      <c r="S1246" s="86">
        <v>1.6433199999999999E-6</v>
      </c>
    </row>
    <row r="1247" spans="2:19" x14ac:dyDescent="0.2">
      <c r="B1247" s="33"/>
      <c r="C1247" s="81">
        <v>0.68100000000000005</v>
      </c>
      <c r="D1247" s="80">
        <v>5183</v>
      </c>
      <c r="E1247" s="80">
        <v>103</v>
      </c>
      <c r="F1247" s="80">
        <v>5080</v>
      </c>
      <c r="G1247" s="80">
        <v>206</v>
      </c>
      <c r="H1247" s="80">
        <v>5286</v>
      </c>
      <c r="I1247" s="82">
        <v>3.8970900000000003E-2</v>
      </c>
      <c r="J1247" s="80">
        <v>3.8926700000000002E-2</v>
      </c>
      <c r="L1247" s="84">
        <v>0.99990000000000001</v>
      </c>
      <c r="M1247" s="83">
        <v>1246</v>
      </c>
      <c r="N1247" s="85">
        <v>1.22175E-4</v>
      </c>
      <c r="O1247" s="83">
        <v>1246</v>
      </c>
      <c r="P1247" s="85">
        <v>2.4435E-4</v>
      </c>
      <c r="Q1247" s="83">
        <v>1246</v>
      </c>
      <c r="R1247" s="86">
        <v>1.96108E-7</v>
      </c>
      <c r="S1247" s="86">
        <v>1.6433199999999999E-6</v>
      </c>
    </row>
    <row r="1248" spans="2:19" x14ac:dyDescent="0.2">
      <c r="B1248" s="33"/>
      <c r="C1248" s="81">
        <v>0.68059999999999998</v>
      </c>
      <c r="D1248" s="80">
        <v>5184</v>
      </c>
      <c r="E1248" s="80">
        <v>103</v>
      </c>
      <c r="F1248" s="80">
        <v>5081</v>
      </c>
      <c r="G1248" s="80">
        <v>206</v>
      </c>
      <c r="H1248" s="80">
        <v>5287</v>
      </c>
      <c r="I1248" s="82">
        <v>3.8963499999999998E-2</v>
      </c>
      <c r="J1248" s="80">
        <v>3.8926700000000002E-2</v>
      </c>
      <c r="L1248" s="84">
        <v>0.99990000000000001</v>
      </c>
      <c r="M1248" s="83">
        <v>1247</v>
      </c>
      <c r="N1248" s="85">
        <v>1.2318799999999999E-4</v>
      </c>
      <c r="O1248" s="83">
        <v>1247</v>
      </c>
      <c r="P1248" s="85">
        <v>2.4637500000000001E-4</v>
      </c>
      <c r="Q1248" s="83">
        <v>1247</v>
      </c>
      <c r="R1248" s="86">
        <v>1.9757399999999999E-7</v>
      </c>
      <c r="S1248" s="86">
        <v>1.6433199999999999E-6</v>
      </c>
    </row>
    <row r="1249" spans="2:19" x14ac:dyDescent="0.2">
      <c r="B1249" s="33"/>
      <c r="C1249" s="81">
        <v>0.68030000000000002</v>
      </c>
      <c r="D1249" s="80">
        <v>5185</v>
      </c>
      <c r="E1249" s="80">
        <v>103</v>
      </c>
      <c r="F1249" s="80">
        <v>5082</v>
      </c>
      <c r="G1249" s="80">
        <v>206</v>
      </c>
      <c r="H1249" s="80">
        <v>5288</v>
      </c>
      <c r="I1249" s="82">
        <v>3.89561E-2</v>
      </c>
      <c r="J1249" s="80">
        <v>3.8926700000000002E-2</v>
      </c>
      <c r="L1249" s="84">
        <v>0.99990000000000001</v>
      </c>
      <c r="M1249" s="83">
        <v>1248</v>
      </c>
      <c r="N1249" s="85">
        <v>1.2421200000000001E-4</v>
      </c>
      <c r="O1249" s="83">
        <v>1248</v>
      </c>
      <c r="P1249" s="85">
        <v>2.4842400000000002E-4</v>
      </c>
      <c r="Q1249" s="83">
        <v>1248</v>
      </c>
      <c r="R1249" s="86">
        <v>1.9905800000000001E-7</v>
      </c>
      <c r="S1249" s="86">
        <v>1.6433199999999999E-6</v>
      </c>
    </row>
    <row r="1250" spans="2:19" x14ac:dyDescent="0.2">
      <c r="B1250" s="33"/>
      <c r="C1250" s="81">
        <v>0.68020000000000003</v>
      </c>
      <c r="D1250" s="80">
        <v>5186</v>
      </c>
      <c r="E1250" s="80">
        <v>103</v>
      </c>
      <c r="F1250" s="80">
        <v>5083</v>
      </c>
      <c r="G1250" s="80">
        <v>206</v>
      </c>
      <c r="H1250" s="80">
        <v>5289</v>
      </c>
      <c r="I1250" s="82">
        <v>3.8948799999999999E-2</v>
      </c>
      <c r="J1250" s="80">
        <v>3.8926700000000002E-2</v>
      </c>
      <c r="L1250" s="84">
        <v>0.99990000000000001</v>
      </c>
      <c r="M1250" s="83">
        <v>1249</v>
      </c>
      <c r="N1250" s="85">
        <v>1.2524899999999999E-4</v>
      </c>
      <c r="O1250" s="83">
        <v>1249</v>
      </c>
      <c r="P1250" s="85">
        <v>2.5049700000000002E-4</v>
      </c>
      <c r="Q1250" s="83">
        <v>1249</v>
      </c>
      <c r="R1250" s="86">
        <v>2.0055799999999999E-7</v>
      </c>
      <c r="S1250" s="86">
        <v>1.6433199999999999E-6</v>
      </c>
    </row>
    <row r="1251" spans="2:19" x14ac:dyDescent="0.2">
      <c r="B1251" s="33"/>
      <c r="C1251" s="81">
        <v>0.67849999999999999</v>
      </c>
      <c r="D1251" s="80">
        <v>5187</v>
      </c>
      <c r="E1251" s="80">
        <v>103</v>
      </c>
      <c r="F1251" s="80">
        <v>5084</v>
      </c>
      <c r="G1251" s="80">
        <v>206</v>
      </c>
      <c r="H1251" s="80">
        <v>5290</v>
      </c>
      <c r="I1251" s="82">
        <v>3.8941400000000001E-2</v>
      </c>
      <c r="J1251" s="80">
        <v>3.8926700000000002E-2</v>
      </c>
      <c r="L1251" s="84">
        <v>0.99990000000000001</v>
      </c>
      <c r="M1251" s="83">
        <v>1250</v>
      </c>
      <c r="N1251" s="85">
        <v>1.26298E-4</v>
      </c>
      <c r="O1251" s="83">
        <v>1250</v>
      </c>
      <c r="P1251" s="85">
        <v>2.5259499999999999E-4</v>
      </c>
      <c r="Q1251" s="83">
        <v>1250</v>
      </c>
      <c r="R1251" s="86">
        <v>2.0207599999999999E-7</v>
      </c>
      <c r="S1251" s="86">
        <v>1.6433199999999999E-6</v>
      </c>
    </row>
    <row r="1252" spans="2:19" x14ac:dyDescent="0.2">
      <c r="B1252" s="33"/>
      <c r="C1252" s="81">
        <v>0.67810000000000004</v>
      </c>
      <c r="D1252" s="80">
        <v>5188</v>
      </c>
      <c r="E1252" s="80">
        <v>103</v>
      </c>
      <c r="F1252" s="80">
        <v>5085</v>
      </c>
      <c r="G1252" s="80">
        <v>206</v>
      </c>
      <c r="H1252" s="80">
        <v>5291</v>
      </c>
      <c r="I1252" s="82">
        <v>3.8934000000000003E-2</v>
      </c>
      <c r="J1252" s="80">
        <v>3.8926700000000002E-2</v>
      </c>
      <c r="L1252" s="84">
        <v>0.99990000000000001</v>
      </c>
      <c r="M1252" s="83">
        <v>1251</v>
      </c>
      <c r="N1252" s="85">
        <v>1.2735900000000001E-4</v>
      </c>
      <c r="O1252" s="83">
        <v>1251</v>
      </c>
      <c r="P1252" s="85">
        <v>2.5471800000000002E-4</v>
      </c>
      <c r="Q1252" s="83">
        <v>1251</v>
      </c>
      <c r="R1252" s="86">
        <v>2.0361100000000001E-7</v>
      </c>
      <c r="S1252" s="86">
        <v>1.6433199999999999E-6</v>
      </c>
    </row>
    <row r="1253" spans="2:19" x14ac:dyDescent="0.2">
      <c r="B1253" s="33"/>
      <c r="C1253" s="81">
        <v>0.67800000000000005</v>
      </c>
      <c r="D1253" s="80">
        <v>5189</v>
      </c>
      <c r="E1253" s="80">
        <v>103</v>
      </c>
      <c r="F1253" s="80">
        <v>5086</v>
      </c>
      <c r="G1253" s="80">
        <v>206</v>
      </c>
      <c r="H1253" s="80">
        <v>5292</v>
      </c>
      <c r="I1253" s="82">
        <v>3.8926700000000002E-2</v>
      </c>
      <c r="J1253" s="80">
        <v>3.8926700000000002E-2</v>
      </c>
      <c r="L1253" s="84">
        <v>0.99990000000000001</v>
      </c>
      <c r="M1253" s="83">
        <v>1252</v>
      </c>
      <c r="N1253" s="85">
        <v>1.2843300000000001E-4</v>
      </c>
      <c r="O1253" s="83">
        <v>1252</v>
      </c>
      <c r="P1253" s="85">
        <v>2.5686600000000002E-4</v>
      </c>
      <c r="Q1253" s="83">
        <v>1252</v>
      </c>
      <c r="R1253" s="86">
        <v>2.05164E-7</v>
      </c>
      <c r="S1253" s="86">
        <v>1.6433199999999999E-6</v>
      </c>
    </row>
    <row r="1254" spans="2:19" x14ac:dyDescent="0.2">
      <c r="B1254" s="33"/>
      <c r="C1254" s="81">
        <v>0.67769999999999997</v>
      </c>
      <c r="D1254" s="80">
        <v>5189</v>
      </c>
      <c r="E1254" s="80">
        <v>104</v>
      </c>
      <c r="F1254" s="80">
        <v>5085</v>
      </c>
      <c r="G1254" s="80">
        <v>208</v>
      </c>
      <c r="H1254" s="80">
        <v>5293</v>
      </c>
      <c r="I1254" s="82">
        <v>3.9297199999999997E-2</v>
      </c>
      <c r="J1254" s="80">
        <v>3.9282299999999999E-2</v>
      </c>
      <c r="L1254" s="84">
        <v>0.99990000000000001</v>
      </c>
      <c r="M1254" s="83">
        <v>1253</v>
      </c>
      <c r="N1254" s="85">
        <v>1.29519E-4</v>
      </c>
      <c r="O1254" s="83">
        <v>1253</v>
      </c>
      <c r="P1254" s="85">
        <v>2.5903900000000002E-4</v>
      </c>
      <c r="Q1254" s="83">
        <v>1253</v>
      </c>
      <c r="R1254" s="86">
        <v>2.06735E-7</v>
      </c>
      <c r="S1254" s="86">
        <v>1.6433199999999999E-6</v>
      </c>
    </row>
    <row r="1255" spans="2:19" x14ac:dyDescent="0.2">
      <c r="B1255" s="33"/>
      <c r="C1255" s="81">
        <v>0.67700000000000005</v>
      </c>
      <c r="D1255" s="80">
        <v>5190</v>
      </c>
      <c r="E1255" s="80">
        <v>104</v>
      </c>
      <c r="F1255" s="80">
        <v>5086</v>
      </c>
      <c r="G1255" s="80">
        <v>208</v>
      </c>
      <c r="H1255" s="80">
        <v>5294</v>
      </c>
      <c r="I1255" s="82">
        <v>3.92898E-2</v>
      </c>
      <c r="J1255" s="80">
        <v>3.9282299999999999E-2</v>
      </c>
      <c r="L1255" s="84">
        <v>0.99990000000000001</v>
      </c>
      <c r="M1255" s="83">
        <v>1254</v>
      </c>
      <c r="N1255" s="85">
        <v>1.30619E-4</v>
      </c>
      <c r="O1255" s="83">
        <v>1254</v>
      </c>
      <c r="P1255" s="85">
        <v>2.6123800000000001E-4</v>
      </c>
      <c r="Q1255" s="83">
        <v>1254</v>
      </c>
      <c r="R1255" s="86">
        <v>2.0832300000000001E-7</v>
      </c>
      <c r="S1255" s="86">
        <v>1.6433199999999999E-6</v>
      </c>
    </row>
    <row r="1256" spans="2:19" x14ac:dyDescent="0.2">
      <c r="B1256" s="33"/>
      <c r="C1256" s="81">
        <v>0.67669999999999997</v>
      </c>
      <c r="D1256" s="80">
        <v>5191</v>
      </c>
      <c r="E1256" s="80">
        <v>104</v>
      </c>
      <c r="F1256" s="80">
        <v>5087</v>
      </c>
      <c r="G1256" s="80">
        <v>208</v>
      </c>
      <c r="H1256" s="80">
        <v>5295</v>
      </c>
      <c r="I1256" s="82">
        <v>3.9282299999999999E-2</v>
      </c>
      <c r="J1256" s="80">
        <v>3.9282299999999999E-2</v>
      </c>
      <c r="L1256" s="84">
        <v>0.99990000000000001</v>
      </c>
      <c r="M1256" s="83">
        <v>1255</v>
      </c>
      <c r="N1256" s="85">
        <v>1.31731E-4</v>
      </c>
      <c r="O1256" s="83">
        <v>1255</v>
      </c>
      <c r="P1256" s="85">
        <v>2.6346200000000001E-4</v>
      </c>
      <c r="Q1256" s="83">
        <v>1255</v>
      </c>
      <c r="R1256" s="86">
        <v>2.0993E-7</v>
      </c>
      <c r="S1256" s="86">
        <v>1.6433199999999999E-6</v>
      </c>
    </row>
    <row r="1257" spans="2:19" x14ac:dyDescent="0.2">
      <c r="B1257" s="33"/>
      <c r="C1257" s="81">
        <v>0.67610000000000003</v>
      </c>
      <c r="D1257" s="80">
        <v>5191</v>
      </c>
      <c r="E1257" s="80">
        <v>105</v>
      </c>
      <c r="F1257" s="80">
        <v>5086</v>
      </c>
      <c r="G1257" s="80">
        <v>210</v>
      </c>
      <c r="H1257" s="80">
        <v>5296</v>
      </c>
      <c r="I1257" s="82">
        <v>3.9652600000000003E-2</v>
      </c>
      <c r="J1257" s="80">
        <v>3.9622600000000001E-2</v>
      </c>
      <c r="L1257" s="84">
        <v>0.99990000000000001</v>
      </c>
      <c r="M1257" s="83">
        <v>1256</v>
      </c>
      <c r="N1257" s="85">
        <v>1.3285700000000001E-4</v>
      </c>
      <c r="O1257" s="83">
        <v>1256</v>
      </c>
      <c r="P1257" s="85">
        <v>2.65713E-4</v>
      </c>
      <c r="Q1257" s="83">
        <v>1256</v>
      </c>
      <c r="R1257" s="86">
        <v>2.1155499999999999E-7</v>
      </c>
      <c r="S1257" s="86">
        <v>1.6433199999999999E-6</v>
      </c>
    </row>
    <row r="1258" spans="2:19" x14ac:dyDescent="0.2">
      <c r="B1258" s="33"/>
      <c r="C1258" s="81">
        <v>0.67600000000000005</v>
      </c>
      <c r="D1258" s="80">
        <v>5192</v>
      </c>
      <c r="E1258" s="80">
        <v>105</v>
      </c>
      <c r="F1258" s="80">
        <v>5087</v>
      </c>
      <c r="G1258" s="80">
        <v>210</v>
      </c>
      <c r="H1258" s="80">
        <v>5297</v>
      </c>
      <c r="I1258" s="82">
        <v>3.9645100000000003E-2</v>
      </c>
      <c r="J1258" s="80">
        <v>3.9622600000000001E-2</v>
      </c>
      <c r="L1258" s="84">
        <v>0.99990000000000001</v>
      </c>
      <c r="M1258" s="83">
        <v>1257</v>
      </c>
      <c r="N1258" s="85">
        <v>1.3399500000000001E-4</v>
      </c>
      <c r="O1258" s="83">
        <v>1257</v>
      </c>
      <c r="P1258" s="85">
        <v>2.6799000000000001E-4</v>
      </c>
      <c r="Q1258" s="83">
        <v>1257</v>
      </c>
      <c r="R1258" s="86">
        <v>2.13198E-7</v>
      </c>
      <c r="S1258" s="86">
        <v>1.6433199999999999E-6</v>
      </c>
    </row>
    <row r="1259" spans="2:19" x14ac:dyDescent="0.2">
      <c r="B1259" s="33"/>
      <c r="C1259" s="81">
        <v>0.67559999999999998</v>
      </c>
      <c r="D1259" s="80">
        <v>5193</v>
      </c>
      <c r="E1259" s="80">
        <v>105</v>
      </c>
      <c r="F1259" s="80">
        <v>5088</v>
      </c>
      <c r="G1259" s="80">
        <v>210</v>
      </c>
      <c r="H1259" s="80">
        <v>5298</v>
      </c>
      <c r="I1259" s="82">
        <v>3.9637600000000002E-2</v>
      </c>
      <c r="J1259" s="80">
        <v>3.9622600000000001E-2</v>
      </c>
      <c r="L1259" s="84">
        <v>0.99990000000000001</v>
      </c>
      <c r="M1259" s="83">
        <v>1258</v>
      </c>
      <c r="N1259" s="85">
        <v>1.3514700000000001E-4</v>
      </c>
      <c r="O1259" s="83">
        <v>1258</v>
      </c>
      <c r="P1259" s="85">
        <v>2.7029400000000002E-4</v>
      </c>
      <c r="Q1259" s="83">
        <v>1258</v>
      </c>
      <c r="R1259" s="86">
        <v>2.1486000000000001E-7</v>
      </c>
      <c r="S1259" s="86">
        <v>1.6433199999999999E-6</v>
      </c>
    </row>
    <row r="1260" spans="2:19" x14ac:dyDescent="0.2">
      <c r="B1260" s="33"/>
      <c r="C1260" s="81">
        <v>0.6754</v>
      </c>
      <c r="D1260" s="80">
        <v>5194</v>
      </c>
      <c r="E1260" s="80">
        <v>105</v>
      </c>
      <c r="F1260" s="80">
        <v>5089</v>
      </c>
      <c r="G1260" s="80">
        <v>210</v>
      </c>
      <c r="H1260" s="80">
        <v>5299</v>
      </c>
      <c r="I1260" s="82">
        <v>3.9630100000000001E-2</v>
      </c>
      <c r="J1260" s="80">
        <v>3.9622600000000001E-2</v>
      </c>
      <c r="L1260" s="84">
        <v>0.99990000000000001</v>
      </c>
      <c r="M1260" s="83">
        <v>1259</v>
      </c>
      <c r="N1260" s="85">
        <v>1.3631299999999999E-4</v>
      </c>
      <c r="O1260" s="83">
        <v>1259</v>
      </c>
      <c r="P1260" s="85">
        <v>2.7262500000000003E-4</v>
      </c>
      <c r="Q1260" s="83">
        <v>1259</v>
      </c>
      <c r="R1260" s="86">
        <v>2.1654100000000001E-7</v>
      </c>
      <c r="S1260" s="86">
        <v>1.6433199999999999E-6</v>
      </c>
    </row>
    <row r="1261" spans="2:19" x14ac:dyDescent="0.2">
      <c r="B1261" s="33"/>
      <c r="C1261" s="81">
        <v>0.6744</v>
      </c>
      <c r="D1261" s="80">
        <v>5195</v>
      </c>
      <c r="E1261" s="80">
        <v>105</v>
      </c>
      <c r="F1261" s="80">
        <v>5090</v>
      </c>
      <c r="G1261" s="80">
        <v>210</v>
      </c>
      <c r="H1261" s="80">
        <v>5300</v>
      </c>
      <c r="I1261" s="82">
        <v>3.9622600000000001E-2</v>
      </c>
      <c r="J1261" s="80">
        <v>3.9622600000000001E-2</v>
      </c>
      <c r="L1261" s="84">
        <v>0.99990000000000001</v>
      </c>
      <c r="M1261" s="83">
        <v>1260</v>
      </c>
      <c r="N1261" s="85">
        <v>1.3749199999999999E-4</v>
      </c>
      <c r="O1261" s="83">
        <v>1260</v>
      </c>
      <c r="P1261" s="85">
        <v>2.7498399999999998E-4</v>
      </c>
      <c r="Q1261" s="83">
        <v>1260</v>
      </c>
      <c r="R1261" s="86">
        <v>2.18241E-7</v>
      </c>
      <c r="S1261" s="86">
        <v>1.6433199999999999E-6</v>
      </c>
    </row>
    <row r="1262" spans="2:19" x14ac:dyDescent="0.2">
      <c r="B1262" s="33"/>
      <c r="C1262" s="81">
        <v>0.67320000000000002</v>
      </c>
      <c r="D1262" s="80">
        <v>5195</v>
      </c>
      <c r="E1262" s="80">
        <v>106</v>
      </c>
      <c r="F1262" s="80">
        <v>5089</v>
      </c>
      <c r="G1262" s="80">
        <v>212</v>
      </c>
      <c r="H1262" s="80">
        <v>5301</v>
      </c>
      <c r="I1262" s="82">
        <v>3.99925E-2</v>
      </c>
      <c r="J1262" s="80">
        <v>3.9902100000000003E-2</v>
      </c>
      <c r="L1262" s="84">
        <v>0.99990000000000001</v>
      </c>
      <c r="M1262" s="83">
        <v>1261</v>
      </c>
      <c r="N1262" s="85">
        <v>1.3868499999999999E-4</v>
      </c>
      <c r="O1262" s="83">
        <v>1261</v>
      </c>
      <c r="P1262" s="85">
        <v>2.7736999999999998E-4</v>
      </c>
      <c r="Q1262" s="83">
        <v>1261</v>
      </c>
      <c r="R1262" s="86">
        <v>2.1995999999999999E-7</v>
      </c>
      <c r="S1262" s="86">
        <v>1.6433199999999999E-6</v>
      </c>
    </row>
    <row r="1263" spans="2:19" x14ac:dyDescent="0.2">
      <c r="B1263" s="33"/>
      <c r="C1263" s="81">
        <v>0.67279999999999995</v>
      </c>
      <c r="D1263" s="80">
        <v>5196</v>
      </c>
      <c r="E1263" s="80">
        <v>106</v>
      </c>
      <c r="F1263" s="80">
        <v>5090</v>
      </c>
      <c r="G1263" s="80">
        <v>212</v>
      </c>
      <c r="H1263" s="80">
        <v>5302</v>
      </c>
      <c r="I1263" s="82">
        <v>3.9984899999999997E-2</v>
      </c>
      <c r="J1263" s="80">
        <v>3.9902100000000003E-2</v>
      </c>
      <c r="L1263" s="84">
        <v>0.99990000000000001</v>
      </c>
      <c r="M1263" s="83">
        <v>1262</v>
      </c>
      <c r="N1263" s="85">
        <v>1.3989199999999999E-4</v>
      </c>
      <c r="O1263" s="83">
        <v>1262</v>
      </c>
      <c r="P1263" s="85">
        <v>2.7978399999999999E-4</v>
      </c>
      <c r="Q1263" s="83">
        <v>1262</v>
      </c>
      <c r="R1263" s="86">
        <v>2.2169900000000001E-7</v>
      </c>
      <c r="S1263" s="86">
        <v>1.6433199999999999E-6</v>
      </c>
    </row>
    <row r="1264" spans="2:19" x14ac:dyDescent="0.2">
      <c r="B1264" s="33"/>
      <c r="C1264" s="81">
        <v>0.67269999999999996</v>
      </c>
      <c r="D1264" s="80">
        <v>5200</v>
      </c>
      <c r="E1264" s="80">
        <v>106</v>
      </c>
      <c r="F1264" s="80">
        <v>5094</v>
      </c>
      <c r="G1264" s="80">
        <v>212</v>
      </c>
      <c r="H1264" s="80">
        <v>5306</v>
      </c>
      <c r="I1264" s="82">
        <v>3.9954799999999999E-2</v>
      </c>
      <c r="J1264" s="80">
        <v>3.9902100000000003E-2</v>
      </c>
      <c r="L1264" s="84">
        <v>0.99990000000000001</v>
      </c>
      <c r="M1264" s="83">
        <v>1263</v>
      </c>
      <c r="N1264" s="85">
        <v>1.41113E-4</v>
      </c>
      <c r="O1264" s="83">
        <v>1263</v>
      </c>
      <c r="P1264" s="85">
        <v>2.82226E-4</v>
      </c>
      <c r="Q1264" s="83">
        <v>1263</v>
      </c>
      <c r="R1264" s="86">
        <v>2.2345699999999999E-7</v>
      </c>
      <c r="S1264" s="86">
        <v>1.6433199999999999E-6</v>
      </c>
    </row>
    <row r="1265" spans="2:19" x14ac:dyDescent="0.2">
      <c r="B1265" s="33"/>
      <c r="C1265" s="81">
        <v>0.6724</v>
      </c>
      <c r="D1265" s="80">
        <v>5201</v>
      </c>
      <c r="E1265" s="80">
        <v>106</v>
      </c>
      <c r="F1265" s="80">
        <v>5095</v>
      </c>
      <c r="G1265" s="80">
        <v>212</v>
      </c>
      <c r="H1265" s="80">
        <v>5307</v>
      </c>
      <c r="I1265" s="82">
        <v>3.9947200000000002E-2</v>
      </c>
      <c r="J1265" s="80">
        <v>3.9902100000000003E-2</v>
      </c>
      <c r="L1265" s="84">
        <v>0.99990000000000001</v>
      </c>
      <c r="M1265" s="83">
        <v>1264</v>
      </c>
      <c r="N1265" s="85">
        <v>1.4234800000000001E-4</v>
      </c>
      <c r="O1265" s="83">
        <v>1264</v>
      </c>
      <c r="P1265" s="85">
        <v>2.8469600000000003E-4</v>
      </c>
      <c r="Q1265" s="83">
        <v>1264</v>
      </c>
      <c r="R1265" s="86">
        <v>2.2523399999999999E-7</v>
      </c>
      <c r="S1265" s="86">
        <v>1.6433199999999999E-6</v>
      </c>
    </row>
    <row r="1266" spans="2:19" x14ac:dyDescent="0.2">
      <c r="B1266" s="33"/>
      <c r="C1266" s="81">
        <v>0.67179999999999995</v>
      </c>
      <c r="D1266" s="80">
        <v>5202</v>
      </c>
      <c r="E1266" s="80">
        <v>106</v>
      </c>
      <c r="F1266" s="80">
        <v>5096</v>
      </c>
      <c r="G1266" s="80">
        <v>212</v>
      </c>
      <c r="H1266" s="80">
        <v>5308</v>
      </c>
      <c r="I1266" s="82">
        <v>3.9939700000000002E-2</v>
      </c>
      <c r="J1266" s="80">
        <v>3.9902100000000003E-2</v>
      </c>
      <c r="L1266" s="84">
        <v>0.99990000000000001</v>
      </c>
      <c r="M1266" s="83">
        <v>1265</v>
      </c>
      <c r="N1266" s="85">
        <v>1.4359799999999999E-4</v>
      </c>
      <c r="O1266" s="83">
        <v>1265</v>
      </c>
      <c r="P1266" s="85">
        <v>2.8719500000000002E-4</v>
      </c>
      <c r="Q1266" s="83">
        <v>1265</v>
      </c>
      <c r="R1266" s="86">
        <v>2.2703199999999999E-7</v>
      </c>
      <c r="S1266" s="86">
        <v>1.6433199999999999E-6</v>
      </c>
    </row>
    <row r="1267" spans="2:19" x14ac:dyDescent="0.2">
      <c r="B1267" s="33"/>
      <c r="C1267" s="81">
        <v>0.67110000000000003</v>
      </c>
      <c r="D1267" s="80">
        <v>5203</v>
      </c>
      <c r="E1267" s="80">
        <v>106</v>
      </c>
      <c r="F1267" s="80">
        <v>5097</v>
      </c>
      <c r="G1267" s="80">
        <v>212</v>
      </c>
      <c r="H1267" s="80">
        <v>5309</v>
      </c>
      <c r="I1267" s="82">
        <v>3.9932200000000001E-2</v>
      </c>
      <c r="J1267" s="80">
        <v>3.9902100000000003E-2</v>
      </c>
      <c r="L1267" s="84">
        <v>0.99990000000000001</v>
      </c>
      <c r="M1267" s="83">
        <v>1266</v>
      </c>
      <c r="N1267" s="85">
        <v>1.44862E-4</v>
      </c>
      <c r="O1267" s="83">
        <v>1266</v>
      </c>
      <c r="P1267" s="85">
        <v>2.8972399999999999E-4</v>
      </c>
      <c r="Q1267" s="83">
        <v>1266</v>
      </c>
      <c r="R1267" s="86">
        <v>2.2884999999999999E-7</v>
      </c>
      <c r="S1267" s="86">
        <v>1.6433199999999999E-6</v>
      </c>
    </row>
    <row r="1268" spans="2:19" x14ac:dyDescent="0.2">
      <c r="B1268" s="33"/>
      <c r="C1268" s="81">
        <v>0.67010000000000003</v>
      </c>
      <c r="D1268" s="80">
        <v>5204</v>
      </c>
      <c r="E1268" s="80">
        <v>106</v>
      </c>
      <c r="F1268" s="80">
        <v>5098</v>
      </c>
      <c r="G1268" s="80">
        <v>212</v>
      </c>
      <c r="H1268" s="80">
        <v>5310</v>
      </c>
      <c r="I1268" s="82">
        <v>3.99247E-2</v>
      </c>
      <c r="J1268" s="80">
        <v>3.9902100000000003E-2</v>
      </c>
      <c r="L1268" s="84">
        <v>0.99990000000000001</v>
      </c>
      <c r="M1268" s="83">
        <v>1267</v>
      </c>
      <c r="N1268" s="85">
        <v>1.46141E-4</v>
      </c>
      <c r="O1268" s="83">
        <v>1267</v>
      </c>
      <c r="P1268" s="85">
        <v>2.9228099999999998E-4</v>
      </c>
      <c r="Q1268" s="83">
        <v>1267</v>
      </c>
      <c r="R1268" s="86">
        <v>2.3068800000000001E-7</v>
      </c>
      <c r="S1268" s="86">
        <v>1.6433199999999999E-6</v>
      </c>
    </row>
    <row r="1269" spans="2:19" x14ac:dyDescent="0.2">
      <c r="B1269" s="33"/>
      <c r="C1269" s="81">
        <v>0.66959999999999997</v>
      </c>
      <c r="D1269" s="80">
        <v>5205</v>
      </c>
      <c r="E1269" s="80">
        <v>106</v>
      </c>
      <c r="F1269" s="80">
        <v>5099</v>
      </c>
      <c r="G1269" s="80">
        <v>212</v>
      </c>
      <c r="H1269" s="80">
        <v>5311</v>
      </c>
      <c r="I1269" s="82">
        <v>3.99172E-2</v>
      </c>
      <c r="J1269" s="80">
        <v>3.9902100000000003E-2</v>
      </c>
      <c r="L1269" s="84">
        <v>0.99990000000000001</v>
      </c>
      <c r="M1269" s="83">
        <v>1268</v>
      </c>
      <c r="N1269" s="85">
        <v>1.47434E-4</v>
      </c>
      <c r="O1269" s="83">
        <v>1268</v>
      </c>
      <c r="P1269" s="85">
        <v>2.9486900000000001E-4</v>
      </c>
      <c r="Q1269" s="83">
        <v>1268</v>
      </c>
      <c r="R1269" s="86">
        <v>2.32546E-7</v>
      </c>
      <c r="S1269" s="86">
        <v>1.6433199999999999E-6</v>
      </c>
    </row>
    <row r="1270" spans="2:19" x14ac:dyDescent="0.2">
      <c r="B1270" s="33"/>
      <c r="C1270" s="81">
        <v>0.6694</v>
      </c>
      <c r="D1270" s="80">
        <v>5206</v>
      </c>
      <c r="E1270" s="80">
        <v>106</v>
      </c>
      <c r="F1270" s="80">
        <v>5100</v>
      </c>
      <c r="G1270" s="80">
        <v>212</v>
      </c>
      <c r="H1270" s="80">
        <v>5312</v>
      </c>
      <c r="I1270" s="82">
        <v>3.9909600000000003E-2</v>
      </c>
      <c r="J1270" s="80">
        <v>3.9902100000000003E-2</v>
      </c>
      <c r="L1270" s="84">
        <v>0.99990000000000001</v>
      </c>
      <c r="M1270" s="83">
        <v>1269</v>
      </c>
      <c r="N1270" s="85">
        <v>1.4874300000000001E-4</v>
      </c>
      <c r="O1270" s="83">
        <v>1269</v>
      </c>
      <c r="P1270" s="85">
        <v>2.9748600000000002E-4</v>
      </c>
      <c r="Q1270" s="83">
        <v>1269</v>
      </c>
      <c r="R1270" s="86">
        <v>2.3442500000000001E-7</v>
      </c>
      <c r="S1270" s="86">
        <v>1.6433199999999999E-6</v>
      </c>
    </row>
    <row r="1271" spans="2:19" x14ac:dyDescent="0.2">
      <c r="B1271" s="33"/>
      <c r="C1271" s="81">
        <v>0.66879999999999995</v>
      </c>
      <c r="D1271" s="80">
        <v>5207</v>
      </c>
      <c r="E1271" s="80">
        <v>106</v>
      </c>
      <c r="F1271" s="80">
        <v>5101</v>
      </c>
      <c r="G1271" s="80">
        <v>212</v>
      </c>
      <c r="H1271" s="80">
        <v>5313</v>
      </c>
      <c r="I1271" s="82">
        <v>3.9902100000000003E-2</v>
      </c>
      <c r="J1271" s="80">
        <v>3.9902100000000003E-2</v>
      </c>
      <c r="L1271" s="84">
        <v>0.99990000000000001</v>
      </c>
      <c r="M1271" s="83">
        <v>1270</v>
      </c>
      <c r="N1271" s="85">
        <v>1.5006700000000001E-4</v>
      </c>
      <c r="O1271" s="83">
        <v>1270</v>
      </c>
      <c r="P1271" s="85">
        <v>3.0013300000000001E-4</v>
      </c>
      <c r="Q1271" s="83">
        <v>1270</v>
      </c>
      <c r="R1271" s="86">
        <v>2.3632599999999999E-7</v>
      </c>
      <c r="S1271" s="86">
        <v>1.6433199999999999E-6</v>
      </c>
    </row>
    <row r="1272" spans="2:19" x14ac:dyDescent="0.2">
      <c r="B1272" s="33"/>
      <c r="C1272" s="81">
        <v>0.66769999999999996</v>
      </c>
      <c r="D1272" s="80">
        <v>5207</v>
      </c>
      <c r="E1272" s="80">
        <v>107</v>
      </c>
      <c r="F1272" s="80">
        <v>5100</v>
      </c>
      <c r="G1272" s="80">
        <v>214</v>
      </c>
      <c r="H1272" s="80">
        <v>5314</v>
      </c>
      <c r="I1272" s="82">
        <v>4.0271000000000001E-2</v>
      </c>
      <c r="J1272" s="80">
        <v>4.0248300000000001E-2</v>
      </c>
      <c r="L1272" s="84">
        <v>0.99990000000000001</v>
      </c>
      <c r="M1272" s="83">
        <v>1271</v>
      </c>
      <c r="N1272" s="85">
        <v>1.5140600000000001E-4</v>
      </c>
      <c r="O1272" s="83">
        <v>1271</v>
      </c>
      <c r="P1272" s="85">
        <v>3.0281200000000001E-4</v>
      </c>
      <c r="Q1272" s="83">
        <v>1271</v>
      </c>
      <c r="R1272" s="86">
        <v>2.38247E-7</v>
      </c>
      <c r="S1272" s="86">
        <v>1.6433199999999999E-6</v>
      </c>
    </row>
    <row r="1273" spans="2:19" x14ac:dyDescent="0.2">
      <c r="B1273" s="33"/>
      <c r="C1273" s="81">
        <v>0.66749999999999998</v>
      </c>
      <c r="D1273" s="80">
        <v>5209</v>
      </c>
      <c r="E1273" s="80">
        <v>107</v>
      </c>
      <c r="F1273" s="80">
        <v>5102</v>
      </c>
      <c r="G1273" s="80">
        <v>214</v>
      </c>
      <c r="H1273" s="80">
        <v>5316</v>
      </c>
      <c r="I1273" s="82">
        <v>4.0255800000000001E-2</v>
      </c>
      <c r="J1273" s="80">
        <v>4.0248300000000001E-2</v>
      </c>
      <c r="L1273" s="84">
        <v>0.99990000000000001</v>
      </c>
      <c r="M1273" s="83">
        <v>1272</v>
      </c>
      <c r="N1273" s="85">
        <v>1.5275999999999999E-4</v>
      </c>
      <c r="O1273" s="83">
        <v>1272</v>
      </c>
      <c r="P1273" s="85">
        <v>3.05521E-4</v>
      </c>
      <c r="Q1273" s="83">
        <v>1272</v>
      </c>
      <c r="R1273" s="86">
        <v>2.4018900000000001E-7</v>
      </c>
      <c r="S1273" s="86">
        <v>1.6433199999999999E-6</v>
      </c>
    </row>
    <row r="1274" spans="2:19" x14ac:dyDescent="0.2">
      <c r="B1274" s="33"/>
      <c r="C1274" s="81">
        <v>0.66600000000000004</v>
      </c>
      <c r="D1274" s="80">
        <v>5210</v>
      </c>
      <c r="E1274" s="80">
        <v>107</v>
      </c>
      <c r="F1274" s="80">
        <v>5103</v>
      </c>
      <c r="G1274" s="80">
        <v>214</v>
      </c>
      <c r="H1274" s="80">
        <v>5317</v>
      </c>
      <c r="I1274" s="82">
        <v>4.0248300000000001E-2</v>
      </c>
      <c r="J1274" s="80">
        <v>4.0248300000000001E-2</v>
      </c>
      <c r="L1274" s="84">
        <v>0.99990000000000001</v>
      </c>
      <c r="M1274" s="83">
        <v>1273</v>
      </c>
      <c r="N1274" s="85">
        <v>1.5413100000000001E-4</v>
      </c>
      <c r="O1274" s="83">
        <v>1273</v>
      </c>
      <c r="P1274" s="85">
        <v>3.08261E-4</v>
      </c>
      <c r="Q1274" s="83">
        <v>1273</v>
      </c>
      <c r="R1274" s="86">
        <v>2.4215300000000001E-7</v>
      </c>
      <c r="S1274" s="86">
        <v>1.6433199999999999E-6</v>
      </c>
    </row>
    <row r="1275" spans="2:19" x14ac:dyDescent="0.2">
      <c r="B1275" s="33"/>
      <c r="C1275" s="81">
        <v>0.66539999999999999</v>
      </c>
      <c r="D1275" s="80">
        <v>5210</v>
      </c>
      <c r="E1275" s="80">
        <v>108</v>
      </c>
      <c r="F1275" s="80">
        <v>5102</v>
      </c>
      <c r="G1275" s="80">
        <v>216</v>
      </c>
      <c r="H1275" s="80">
        <v>5318</v>
      </c>
      <c r="I1275" s="82">
        <v>4.0616800000000002E-2</v>
      </c>
      <c r="J1275" s="80">
        <v>4.0616800000000002E-2</v>
      </c>
      <c r="L1275" s="84">
        <v>0.99990000000000001</v>
      </c>
      <c r="M1275" s="83">
        <v>1274</v>
      </c>
      <c r="N1275" s="85">
        <v>1.5551599999999999E-4</v>
      </c>
      <c r="O1275" s="83">
        <v>1274</v>
      </c>
      <c r="P1275" s="85">
        <v>3.11033E-4</v>
      </c>
      <c r="Q1275" s="83">
        <v>1274</v>
      </c>
      <c r="R1275" s="86">
        <v>2.4413899999999999E-7</v>
      </c>
      <c r="S1275" s="86">
        <v>1.6433199999999999E-6</v>
      </c>
    </row>
    <row r="1276" spans="2:19" x14ac:dyDescent="0.2">
      <c r="B1276" s="33"/>
      <c r="C1276" s="81">
        <v>0.66490000000000005</v>
      </c>
      <c r="D1276" s="80">
        <v>5211</v>
      </c>
      <c r="E1276" s="80">
        <v>109</v>
      </c>
      <c r="F1276" s="80">
        <v>5102</v>
      </c>
      <c r="G1276" s="80">
        <v>218</v>
      </c>
      <c r="H1276" s="80">
        <v>5320</v>
      </c>
      <c r="I1276" s="82">
        <v>4.0977399999999997E-2</v>
      </c>
      <c r="J1276" s="80">
        <v>4.0931299999999997E-2</v>
      </c>
      <c r="L1276" s="84">
        <v>0.99990000000000001</v>
      </c>
      <c r="M1276" s="83">
        <v>1275</v>
      </c>
      <c r="N1276" s="85">
        <v>1.56918E-4</v>
      </c>
      <c r="O1276" s="83">
        <v>1275</v>
      </c>
      <c r="P1276" s="85">
        <v>3.1383700000000002E-4</v>
      </c>
      <c r="Q1276" s="83">
        <v>1275</v>
      </c>
      <c r="R1276" s="86">
        <v>2.4614600000000001E-7</v>
      </c>
      <c r="S1276" s="86">
        <v>1.6433199999999999E-6</v>
      </c>
    </row>
    <row r="1277" spans="2:19" x14ac:dyDescent="0.2">
      <c r="B1277" s="33"/>
      <c r="C1277" s="81">
        <v>0.66439999999999999</v>
      </c>
      <c r="D1277" s="80">
        <v>5213</v>
      </c>
      <c r="E1277" s="80">
        <v>109</v>
      </c>
      <c r="F1277" s="80">
        <v>5104</v>
      </c>
      <c r="G1277" s="80">
        <v>218</v>
      </c>
      <c r="H1277" s="80">
        <v>5322</v>
      </c>
      <c r="I1277" s="82">
        <v>4.0961999999999998E-2</v>
      </c>
      <c r="J1277" s="80">
        <v>4.0931299999999997E-2</v>
      </c>
      <c r="L1277" s="84">
        <v>0.99990000000000001</v>
      </c>
      <c r="M1277" s="83">
        <v>1276</v>
      </c>
      <c r="N1277" s="85">
        <v>1.58336E-4</v>
      </c>
      <c r="O1277" s="83">
        <v>1276</v>
      </c>
      <c r="P1277" s="85">
        <v>3.1667300000000001E-4</v>
      </c>
      <c r="Q1277" s="83">
        <v>1276</v>
      </c>
      <c r="R1277" s="86">
        <v>2.4817599999999999E-7</v>
      </c>
      <c r="S1277" s="86">
        <v>1.6433199999999999E-6</v>
      </c>
    </row>
    <row r="1278" spans="2:19" x14ac:dyDescent="0.2">
      <c r="B1278" s="33"/>
      <c r="C1278" s="81">
        <v>0.66349999999999998</v>
      </c>
      <c r="D1278" s="80">
        <v>5214</v>
      </c>
      <c r="E1278" s="80">
        <v>109</v>
      </c>
      <c r="F1278" s="80">
        <v>5105</v>
      </c>
      <c r="G1278" s="80">
        <v>218</v>
      </c>
      <c r="H1278" s="80">
        <v>5323</v>
      </c>
      <c r="I1278" s="82">
        <v>4.0954299999999999E-2</v>
      </c>
      <c r="J1278" s="80">
        <v>4.0931299999999997E-2</v>
      </c>
      <c r="L1278" s="84">
        <v>0.99990000000000001</v>
      </c>
      <c r="M1278" s="83">
        <v>1277</v>
      </c>
      <c r="N1278" s="85">
        <v>1.5977100000000001E-4</v>
      </c>
      <c r="O1278" s="83">
        <v>1277</v>
      </c>
      <c r="P1278" s="85">
        <v>3.1954100000000001E-4</v>
      </c>
      <c r="Q1278" s="83">
        <v>1277</v>
      </c>
      <c r="R1278" s="86">
        <v>2.5022799999999998E-7</v>
      </c>
      <c r="S1278" s="86">
        <v>1.6433199999999999E-6</v>
      </c>
    </row>
    <row r="1279" spans="2:19" x14ac:dyDescent="0.2">
      <c r="B1279" s="33"/>
      <c r="C1279" s="81">
        <v>0.6633</v>
      </c>
      <c r="D1279" s="80">
        <v>5215</v>
      </c>
      <c r="E1279" s="80">
        <v>109</v>
      </c>
      <c r="F1279" s="80">
        <v>5106</v>
      </c>
      <c r="G1279" s="80">
        <v>218</v>
      </c>
      <c r="H1279" s="80">
        <v>5324</v>
      </c>
      <c r="I1279" s="82">
        <v>4.0946700000000003E-2</v>
      </c>
      <c r="J1279" s="80">
        <v>4.0931299999999997E-2</v>
      </c>
      <c r="L1279" s="84">
        <v>0.99990000000000001</v>
      </c>
      <c r="M1279" s="83">
        <v>1278</v>
      </c>
      <c r="N1279" s="85">
        <v>1.6122099999999999E-4</v>
      </c>
      <c r="O1279" s="83">
        <v>1278</v>
      </c>
      <c r="P1279" s="85">
        <v>3.2244199999999999E-4</v>
      </c>
      <c r="Q1279" s="83">
        <v>1278</v>
      </c>
      <c r="R1279" s="86">
        <v>2.52302E-7</v>
      </c>
      <c r="S1279" s="86">
        <v>1.6433199999999999E-6</v>
      </c>
    </row>
    <row r="1280" spans="2:19" x14ac:dyDescent="0.2">
      <c r="B1280" s="33"/>
      <c r="C1280" s="81">
        <v>0.66310000000000002</v>
      </c>
      <c r="D1280" s="80">
        <v>5217</v>
      </c>
      <c r="E1280" s="80">
        <v>109</v>
      </c>
      <c r="F1280" s="80">
        <v>5108</v>
      </c>
      <c r="G1280" s="80">
        <v>218</v>
      </c>
      <c r="H1280" s="80">
        <v>5326</v>
      </c>
      <c r="I1280" s="82">
        <v>4.0931299999999997E-2</v>
      </c>
      <c r="J1280" s="80">
        <v>4.0931299999999997E-2</v>
      </c>
      <c r="L1280" s="84">
        <v>0.99990000000000001</v>
      </c>
      <c r="M1280" s="83">
        <v>1279</v>
      </c>
      <c r="N1280" s="85">
        <v>1.62688E-4</v>
      </c>
      <c r="O1280" s="83">
        <v>1279</v>
      </c>
      <c r="P1280" s="85">
        <v>3.2537700000000001E-4</v>
      </c>
      <c r="Q1280" s="83">
        <v>1279</v>
      </c>
      <c r="R1280" s="86">
        <v>2.5439899999999997E-7</v>
      </c>
      <c r="S1280" s="86">
        <v>1.6433199999999999E-6</v>
      </c>
    </row>
    <row r="1281" spans="2:19" x14ac:dyDescent="0.2">
      <c r="B1281" s="33"/>
      <c r="C1281" s="81">
        <v>0.66239999999999999</v>
      </c>
      <c r="D1281" s="80">
        <v>5217</v>
      </c>
      <c r="E1281" s="80">
        <v>110</v>
      </c>
      <c r="F1281" s="80">
        <v>5107</v>
      </c>
      <c r="G1281" s="80">
        <v>220</v>
      </c>
      <c r="H1281" s="80">
        <v>5327</v>
      </c>
      <c r="I1281" s="82">
        <v>4.1299000000000002E-2</v>
      </c>
      <c r="J1281" s="80">
        <v>4.1083099999999997E-2</v>
      </c>
      <c r="L1281" s="84">
        <v>0.99990000000000001</v>
      </c>
      <c r="M1281" s="83">
        <v>1280</v>
      </c>
      <c r="N1281" s="85">
        <v>1.64172E-4</v>
      </c>
      <c r="O1281" s="83">
        <v>1280</v>
      </c>
      <c r="P1281" s="85">
        <v>3.2834500000000001E-4</v>
      </c>
      <c r="Q1281" s="83">
        <v>1280</v>
      </c>
      <c r="R1281" s="86">
        <v>2.56519E-7</v>
      </c>
      <c r="S1281" s="86">
        <v>1.6433199999999999E-6</v>
      </c>
    </row>
    <row r="1282" spans="2:19" x14ac:dyDescent="0.2">
      <c r="B1282" s="33"/>
      <c r="C1282" s="81">
        <v>0.66220000000000001</v>
      </c>
      <c r="D1282" s="80">
        <v>5218</v>
      </c>
      <c r="E1282" s="80">
        <v>110</v>
      </c>
      <c r="F1282" s="80">
        <v>5108</v>
      </c>
      <c r="G1282" s="80">
        <v>220</v>
      </c>
      <c r="H1282" s="80">
        <v>5328</v>
      </c>
      <c r="I1282" s="82">
        <v>4.1291300000000003E-2</v>
      </c>
      <c r="J1282" s="80">
        <v>4.1083099999999997E-2</v>
      </c>
      <c r="L1282" s="84">
        <v>0.99990000000000001</v>
      </c>
      <c r="M1282" s="83">
        <v>1281</v>
      </c>
      <c r="N1282" s="85">
        <v>1.65673E-4</v>
      </c>
      <c r="O1282" s="83">
        <v>1281</v>
      </c>
      <c r="P1282" s="85">
        <v>3.3134700000000001E-4</v>
      </c>
      <c r="Q1282" s="83">
        <v>1281</v>
      </c>
      <c r="R1282" s="86">
        <v>2.5866299999999999E-7</v>
      </c>
      <c r="S1282" s="86">
        <v>1.6433199999999999E-6</v>
      </c>
    </row>
    <row r="1283" spans="2:19" x14ac:dyDescent="0.2">
      <c r="B1283" s="33"/>
      <c r="C1283" s="81">
        <v>0.6613</v>
      </c>
      <c r="D1283" s="80">
        <v>5219</v>
      </c>
      <c r="E1283" s="80">
        <v>110</v>
      </c>
      <c r="F1283" s="80">
        <v>5109</v>
      </c>
      <c r="G1283" s="80">
        <v>220</v>
      </c>
      <c r="H1283" s="80">
        <v>5329</v>
      </c>
      <c r="I1283" s="82">
        <v>4.1283500000000001E-2</v>
      </c>
      <c r="J1283" s="80">
        <v>4.1083099999999997E-2</v>
      </c>
      <c r="L1283" s="84">
        <v>0.99990000000000001</v>
      </c>
      <c r="M1283" s="83">
        <v>1282</v>
      </c>
      <c r="N1283" s="85">
        <v>1.6719099999999999E-4</v>
      </c>
      <c r="O1283" s="83">
        <v>1282</v>
      </c>
      <c r="P1283" s="85">
        <v>3.34383E-4</v>
      </c>
      <c r="Q1283" s="83">
        <v>1282</v>
      </c>
      <c r="R1283" s="86">
        <v>2.6082900000000001E-7</v>
      </c>
      <c r="S1283" s="86">
        <v>1.6433199999999999E-6</v>
      </c>
    </row>
    <row r="1284" spans="2:19" x14ac:dyDescent="0.2">
      <c r="B1284" s="33"/>
      <c r="C1284" s="81">
        <v>0.66110000000000002</v>
      </c>
      <c r="D1284" s="80">
        <v>5220</v>
      </c>
      <c r="E1284" s="80">
        <v>110</v>
      </c>
      <c r="F1284" s="80">
        <v>5110</v>
      </c>
      <c r="G1284" s="80">
        <v>220</v>
      </c>
      <c r="H1284" s="80">
        <v>5330</v>
      </c>
      <c r="I1284" s="82">
        <v>4.1275800000000001E-2</v>
      </c>
      <c r="J1284" s="80">
        <v>4.1083099999999997E-2</v>
      </c>
      <c r="L1284" s="84">
        <v>0.99990000000000001</v>
      </c>
      <c r="M1284" s="83">
        <v>1283</v>
      </c>
      <c r="N1284" s="85">
        <v>1.68727E-4</v>
      </c>
      <c r="O1284" s="83">
        <v>1283</v>
      </c>
      <c r="P1284" s="85">
        <v>3.3745299999999998E-4</v>
      </c>
      <c r="Q1284" s="83">
        <v>1283</v>
      </c>
      <c r="R1284" s="86">
        <v>2.6301900000000001E-7</v>
      </c>
      <c r="S1284" s="86">
        <v>1.6433199999999999E-6</v>
      </c>
    </row>
    <row r="1285" spans="2:19" x14ac:dyDescent="0.2">
      <c r="B1285" s="33"/>
      <c r="C1285" s="81">
        <v>0.66059999999999997</v>
      </c>
      <c r="D1285" s="80">
        <v>5221</v>
      </c>
      <c r="E1285" s="80">
        <v>110</v>
      </c>
      <c r="F1285" s="80">
        <v>5111</v>
      </c>
      <c r="G1285" s="80">
        <v>220</v>
      </c>
      <c r="H1285" s="80">
        <v>5331</v>
      </c>
      <c r="I1285" s="82">
        <v>4.1268100000000002E-2</v>
      </c>
      <c r="J1285" s="80">
        <v>4.1083099999999997E-2</v>
      </c>
      <c r="L1285" s="84">
        <v>0.99990000000000001</v>
      </c>
      <c r="M1285" s="83">
        <v>1284</v>
      </c>
      <c r="N1285" s="85">
        <v>1.7028E-4</v>
      </c>
      <c r="O1285" s="83">
        <v>1284</v>
      </c>
      <c r="P1285" s="85">
        <v>3.4055899999999999E-4</v>
      </c>
      <c r="Q1285" s="83">
        <v>1284</v>
      </c>
      <c r="R1285" s="86">
        <v>2.6523299999999998E-7</v>
      </c>
      <c r="S1285" s="86">
        <v>1.6433199999999999E-6</v>
      </c>
    </row>
    <row r="1286" spans="2:19" x14ac:dyDescent="0.2">
      <c r="B1286" s="33"/>
      <c r="C1286" s="81">
        <v>0.65959999999999996</v>
      </c>
      <c r="D1286" s="80">
        <v>5222</v>
      </c>
      <c r="E1286" s="80">
        <v>110</v>
      </c>
      <c r="F1286" s="80">
        <v>5112</v>
      </c>
      <c r="G1286" s="80">
        <v>220</v>
      </c>
      <c r="H1286" s="80">
        <v>5332</v>
      </c>
      <c r="I1286" s="82">
        <v>4.12603E-2</v>
      </c>
      <c r="J1286" s="80">
        <v>4.1083099999999997E-2</v>
      </c>
      <c r="L1286" s="84">
        <v>0.99990000000000001</v>
      </c>
      <c r="M1286" s="83">
        <v>1285</v>
      </c>
      <c r="N1286" s="85">
        <v>1.7185E-4</v>
      </c>
      <c r="O1286" s="83">
        <v>1285</v>
      </c>
      <c r="P1286" s="85">
        <v>3.4370000000000001E-4</v>
      </c>
      <c r="Q1286" s="83">
        <v>1285</v>
      </c>
      <c r="R1286" s="86">
        <v>2.6747100000000003E-7</v>
      </c>
      <c r="S1286" s="86">
        <v>1.6433199999999999E-6</v>
      </c>
    </row>
    <row r="1287" spans="2:19" x14ac:dyDescent="0.2">
      <c r="B1287" s="33"/>
      <c r="C1287" s="81">
        <v>0.65939999999999999</v>
      </c>
      <c r="D1287" s="80">
        <v>5226</v>
      </c>
      <c r="E1287" s="80">
        <v>110</v>
      </c>
      <c r="F1287" s="80">
        <v>5116</v>
      </c>
      <c r="G1287" s="80">
        <v>220</v>
      </c>
      <c r="H1287" s="80">
        <v>5336</v>
      </c>
      <c r="I1287" s="82">
        <v>4.1229399999999999E-2</v>
      </c>
      <c r="J1287" s="80">
        <v>4.1083099999999997E-2</v>
      </c>
      <c r="L1287" s="84">
        <v>0.99990000000000001</v>
      </c>
      <c r="M1287" s="83">
        <v>1286</v>
      </c>
      <c r="N1287" s="85">
        <v>1.7343799999999999E-4</v>
      </c>
      <c r="O1287" s="83">
        <v>1286</v>
      </c>
      <c r="P1287" s="85">
        <v>3.4687599999999998E-4</v>
      </c>
      <c r="Q1287" s="83">
        <v>1286</v>
      </c>
      <c r="R1287" s="86">
        <v>2.69733E-7</v>
      </c>
      <c r="S1287" s="86">
        <v>1.6433199999999999E-6</v>
      </c>
    </row>
    <row r="1288" spans="2:19" x14ac:dyDescent="0.2">
      <c r="B1288" s="33"/>
      <c r="C1288" s="81">
        <v>0.6593</v>
      </c>
      <c r="D1288" s="80">
        <v>5227</v>
      </c>
      <c r="E1288" s="80">
        <v>110</v>
      </c>
      <c r="F1288" s="80">
        <v>5117</v>
      </c>
      <c r="G1288" s="80">
        <v>220</v>
      </c>
      <c r="H1288" s="80">
        <v>5337</v>
      </c>
      <c r="I1288" s="82">
        <v>4.12217E-2</v>
      </c>
      <c r="J1288" s="80">
        <v>4.1083099999999997E-2</v>
      </c>
      <c r="L1288" s="84">
        <v>0.99990000000000001</v>
      </c>
      <c r="M1288" s="83">
        <v>1287</v>
      </c>
      <c r="N1288" s="85">
        <v>1.7504400000000001E-4</v>
      </c>
      <c r="O1288" s="83">
        <v>1287</v>
      </c>
      <c r="P1288" s="85">
        <v>3.5008899999999999E-4</v>
      </c>
      <c r="Q1288" s="83">
        <v>1287</v>
      </c>
      <c r="R1288" s="86">
        <v>2.72019E-7</v>
      </c>
      <c r="S1288" s="86">
        <v>1.6433199999999999E-6</v>
      </c>
    </row>
    <row r="1289" spans="2:19" x14ac:dyDescent="0.2">
      <c r="B1289" s="33"/>
      <c r="C1289" s="81">
        <v>0.65900000000000003</v>
      </c>
      <c r="D1289" s="80">
        <v>5228</v>
      </c>
      <c r="E1289" s="80">
        <v>110</v>
      </c>
      <c r="F1289" s="80">
        <v>5118</v>
      </c>
      <c r="G1289" s="80">
        <v>220</v>
      </c>
      <c r="H1289" s="80">
        <v>5338</v>
      </c>
      <c r="I1289" s="82">
        <v>4.1213899999999998E-2</v>
      </c>
      <c r="J1289" s="80">
        <v>4.1083099999999997E-2</v>
      </c>
      <c r="L1289" s="84">
        <v>0.99990000000000001</v>
      </c>
      <c r="M1289" s="83">
        <v>1288</v>
      </c>
      <c r="N1289" s="85">
        <v>1.7666900000000001E-4</v>
      </c>
      <c r="O1289" s="83">
        <v>1288</v>
      </c>
      <c r="P1289" s="85">
        <v>3.5333700000000001E-4</v>
      </c>
      <c r="Q1289" s="83">
        <v>1288</v>
      </c>
      <c r="R1289" s="86">
        <v>2.7433E-7</v>
      </c>
      <c r="S1289" s="86">
        <v>1.6433199999999999E-6</v>
      </c>
    </row>
    <row r="1290" spans="2:19" x14ac:dyDescent="0.2">
      <c r="B1290" s="33"/>
      <c r="C1290" s="81">
        <v>0.65880000000000005</v>
      </c>
      <c r="D1290" s="80">
        <v>5229</v>
      </c>
      <c r="E1290" s="80">
        <v>110</v>
      </c>
      <c r="F1290" s="80">
        <v>5119</v>
      </c>
      <c r="G1290" s="80">
        <v>220</v>
      </c>
      <c r="H1290" s="80">
        <v>5339</v>
      </c>
      <c r="I1290" s="82">
        <v>4.1206199999999998E-2</v>
      </c>
      <c r="J1290" s="80">
        <v>4.1083099999999997E-2</v>
      </c>
      <c r="L1290" s="84">
        <v>0.99990000000000001</v>
      </c>
      <c r="M1290" s="83">
        <v>1289</v>
      </c>
      <c r="N1290" s="85">
        <v>1.7831100000000001E-4</v>
      </c>
      <c r="O1290" s="83">
        <v>1289</v>
      </c>
      <c r="P1290" s="85">
        <v>3.5662299999999998E-4</v>
      </c>
      <c r="Q1290" s="83">
        <v>1289</v>
      </c>
      <c r="R1290" s="86">
        <v>2.76666E-7</v>
      </c>
      <c r="S1290" s="86">
        <v>1.6433199999999999E-6</v>
      </c>
    </row>
    <row r="1291" spans="2:19" x14ac:dyDescent="0.2">
      <c r="B1291" s="33"/>
      <c r="C1291" s="81">
        <v>0.65839999999999999</v>
      </c>
      <c r="D1291" s="80">
        <v>5231</v>
      </c>
      <c r="E1291" s="80">
        <v>110</v>
      </c>
      <c r="F1291" s="80">
        <v>5121</v>
      </c>
      <c r="G1291" s="80">
        <v>220</v>
      </c>
      <c r="H1291" s="80">
        <v>5341</v>
      </c>
      <c r="I1291" s="82">
        <v>4.11908E-2</v>
      </c>
      <c r="J1291" s="80">
        <v>4.1083099999999997E-2</v>
      </c>
      <c r="L1291" s="84">
        <v>0.99990000000000001</v>
      </c>
      <c r="M1291" s="83">
        <v>1290</v>
      </c>
      <c r="N1291" s="85">
        <v>1.7997299999999999E-4</v>
      </c>
      <c r="O1291" s="83">
        <v>1290</v>
      </c>
      <c r="P1291" s="85">
        <v>3.5994500000000002E-4</v>
      </c>
      <c r="Q1291" s="83">
        <v>1290</v>
      </c>
      <c r="R1291" s="86">
        <v>2.79027E-7</v>
      </c>
      <c r="S1291" s="86">
        <v>1.6433199999999999E-6</v>
      </c>
    </row>
    <row r="1292" spans="2:19" x14ac:dyDescent="0.2">
      <c r="B1292" s="33"/>
      <c r="C1292" s="81">
        <v>0.65759999999999996</v>
      </c>
      <c r="D1292" s="80">
        <v>5233</v>
      </c>
      <c r="E1292" s="80">
        <v>110</v>
      </c>
      <c r="F1292" s="80">
        <v>5123</v>
      </c>
      <c r="G1292" s="80">
        <v>220</v>
      </c>
      <c r="H1292" s="80">
        <v>5343</v>
      </c>
      <c r="I1292" s="82">
        <v>4.1175400000000001E-2</v>
      </c>
      <c r="J1292" s="80">
        <v>4.1083099999999997E-2</v>
      </c>
      <c r="L1292" s="84">
        <v>0.99990000000000001</v>
      </c>
      <c r="M1292" s="83">
        <v>1291</v>
      </c>
      <c r="N1292" s="85">
        <v>1.8165299999999999E-4</v>
      </c>
      <c r="O1292" s="83">
        <v>1291</v>
      </c>
      <c r="P1292" s="85">
        <v>3.6330500000000002E-4</v>
      </c>
      <c r="Q1292" s="83">
        <v>1291</v>
      </c>
      <c r="R1292" s="86">
        <v>2.8141399999999998E-7</v>
      </c>
      <c r="S1292" s="86">
        <v>1.6433199999999999E-6</v>
      </c>
    </row>
    <row r="1293" spans="2:19" x14ac:dyDescent="0.2">
      <c r="B1293" s="33"/>
      <c r="C1293" s="81">
        <v>0.65700000000000003</v>
      </c>
      <c r="D1293" s="80">
        <v>5235</v>
      </c>
      <c r="E1293" s="80">
        <v>110</v>
      </c>
      <c r="F1293" s="80">
        <v>5125</v>
      </c>
      <c r="G1293" s="80">
        <v>220</v>
      </c>
      <c r="H1293" s="80">
        <v>5345</v>
      </c>
      <c r="I1293" s="82">
        <v>4.1160000000000002E-2</v>
      </c>
      <c r="J1293" s="80">
        <v>4.1083099999999997E-2</v>
      </c>
      <c r="L1293" s="84">
        <v>0.99990000000000001</v>
      </c>
      <c r="M1293" s="83">
        <v>1292</v>
      </c>
      <c r="N1293" s="85">
        <v>1.83351E-4</v>
      </c>
      <c r="O1293" s="83">
        <v>1292</v>
      </c>
      <c r="P1293" s="85">
        <v>3.6670300000000002E-4</v>
      </c>
      <c r="Q1293" s="83">
        <v>1292</v>
      </c>
      <c r="R1293" s="86">
        <v>2.8382600000000002E-7</v>
      </c>
      <c r="S1293" s="86">
        <v>1.6433199999999999E-6</v>
      </c>
    </row>
    <row r="1294" spans="2:19" x14ac:dyDescent="0.2">
      <c r="B1294" s="33"/>
      <c r="C1294" s="81">
        <v>0.65690000000000004</v>
      </c>
      <c r="D1294" s="80">
        <v>5239</v>
      </c>
      <c r="E1294" s="80">
        <v>110</v>
      </c>
      <c r="F1294" s="80">
        <v>5129</v>
      </c>
      <c r="G1294" s="80">
        <v>220</v>
      </c>
      <c r="H1294" s="80">
        <v>5349</v>
      </c>
      <c r="I1294" s="82">
        <v>4.1129199999999998E-2</v>
      </c>
      <c r="J1294" s="80">
        <v>4.1083099999999997E-2</v>
      </c>
      <c r="L1294" s="84">
        <v>0.99990000000000001</v>
      </c>
      <c r="M1294" s="83">
        <v>1293</v>
      </c>
      <c r="N1294" s="85">
        <v>1.85069E-4</v>
      </c>
      <c r="O1294" s="83">
        <v>1293</v>
      </c>
      <c r="P1294" s="85">
        <v>3.70138E-4</v>
      </c>
      <c r="Q1294" s="83">
        <v>1293</v>
      </c>
      <c r="R1294" s="86">
        <v>2.86263E-7</v>
      </c>
      <c r="S1294" s="86">
        <v>1.6433199999999999E-6</v>
      </c>
    </row>
    <row r="1295" spans="2:19" x14ac:dyDescent="0.2">
      <c r="B1295" s="33"/>
      <c r="C1295" s="81">
        <v>0.65629999999999999</v>
      </c>
      <c r="D1295" s="80">
        <v>5240</v>
      </c>
      <c r="E1295" s="80">
        <v>110</v>
      </c>
      <c r="F1295" s="80">
        <v>5130</v>
      </c>
      <c r="G1295" s="80">
        <v>220</v>
      </c>
      <c r="H1295" s="80">
        <v>5350</v>
      </c>
      <c r="I1295" s="82">
        <v>4.1121499999999998E-2</v>
      </c>
      <c r="J1295" s="80">
        <v>4.1083099999999997E-2</v>
      </c>
      <c r="L1295" s="84">
        <v>0.99990000000000001</v>
      </c>
      <c r="M1295" s="83">
        <v>1294</v>
      </c>
      <c r="N1295" s="85">
        <v>1.86806E-4</v>
      </c>
      <c r="O1295" s="83">
        <v>1294</v>
      </c>
      <c r="P1295" s="85">
        <v>3.7361300000000002E-4</v>
      </c>
      <c r="Q1295" s="83">
        <v>1294</v>
      </c>
      <c r="R1295" s="86">
        <v>2.8872699999999999E-7</v>
      </c>
      <c r="S1295" s="86">
        <v>1.6433199999999999E-6</v>
      </c>
    </row>
    <row r="1296" spans="2:19" x14ac:dyDescent="0.2">
      <c r="B1296" s="33"/>
      <c r="C1296" s="81">
        <v>0.65569999999999995</v>
      </c>
      <c r="D1296" s="80">
        <v>5241</v>
      </c>
      <c r="E1296" s="80">
        <v>110</v>
      </c>
      <c r="F1296" s="80">
        <v>5131</v>
      </c>
      <c r="G1296" s="80">
        <v>220</v>
      </c>
      <c r="H1296" s="80">
        <v>5351</v>
      </c>
      <c r="I1296" s="82">
        <v>4.1113799999999999E-2</v>
      </c>
      <c r="J1296" s="80">
        <v>4.1083099999999997E-2</v>
      </c>
      <c r="L1296" s="84">
        <v>0.99990000000000001</v>
      </c>
      <c r="M1296" s="83">
        <v>1295</v>
      </c>
      <c r="N1296" s="85">
        <v>1.8856299999999999E-4</v>
      </c>
      <c r="O1296" s="83">
        <v>1295</v>
      </c>
      <c r="P1296" s="85">
        <v>3.7712599999999998E-4</v>
      </c>
      <c r="Q1296" s="83">
        <v>1295</v>
      </c>
      <c r="R1296" s="86">
        <v>2.9121700000000001E-7</v>
      </c>
      <c r="S1296" s="86">
        <v>1.6433199999999999E-6</v>
      </c>
    </row>
    <row r="1297" spans="2:19" x14ac:dyDescent="0.2">
      <c r="B1297" s="33"/>
      <c r="C1297" s="81">
        <v>0.6552</v>
      </c>
      <c r="D1297" s="80">
        <v>5242</v>
      </c>
      <c r="E1297" s="80">
        <v>110</v>
      </c>
      <c r="F1297" s="80">
        <v>5132</v>
      </c>
      <c r="G1297" s="80">
        <v>220</v>
      </c>
      <c r="H1297" s="80">
        <v>5352</v>
      </c>
      <c r="I1297" s="82">
        <v>4.11061E-2</v>
      </c>
      <c r="J1297" s="80">
        <v>4.1083099999999997E-2</v>
      </c>
      <c r="L1297" s="84">
        <v>0.99990000000000001</v>
      </c>
      <c r="M1297" s="83">
        <v>1296</v>
      </c>
      <c r="N1297" s="85">
        <v>1.9033900000000001E-4</v>
      </c>
      <c r="O1297" s="83">
        <v>1296</v>
      </c>
      <c r="P1297" s="85">
        <v>3.8067899999999998E-4</v>
      </c>
      <c r="Q1297" s="83">
        <v>1296</v>
      </c>
      <c r="R1297" s="86">
        <v>2.9373399999999998E-7</v>
      </c>
      <c r="S1297" s="86">
        <v>1.6433199999999999E-6</v>
      </c>
    </row>
    <row r="1298" spans="2:19" x14ac:dyDescent="0.2">
      <c r="B1298" s="33"/>
      <c r="C1298" s="81">
        <v>0.65469999999999995</v>
      </c>
      <c r="D1298" s="80">
        <v>5243</v>
      </c>
      <c r="E1298" s="80">
        <v>110</v>
      </c>
      <c r="F1298" s="80">
        <v>5133</v>
      </c>
      <c r="G1298" s="80">
        <v>220</v>
      </c>
      <c r="H1298" s="80">
        <v>5353</v>
      </c>
      <c r="I1298" s="82">
        <v>4.10984E-2</v>
      </c>
      <c r="J1298" s="80">
        <v>4.1083099999999997E-2</v>
      </c>
      <c r="L1298" s="84">
        <v>0.99990000000000001</v>
      </c>
      <c r="M1298" s="83">
        <v>1297</v>
      </c>
      <c r="N1298" s="85">
        <v>1.92136E-4</v>
      </c>
      <c r="O1298" s="83">
        <v>1297</v>
      </c>
      <c r="P1298" s="85">
        <v>3.8427099999999999E-4</v>
      </c>
      <c r="Q1298" s="83">
        <v>1297</v>
      </c>
      <c r="R1298" s="86">
        <v>2.9627700000000003E-7</v>
      </c>
      <c r="S1298" s="86">
        <v>1.6433199999999999E-6</v>
      </c>
    </row>
    <row r="1299" spans="2:19" x14ac:dyDescent="0.2">
      <c r="B1299" s="33"/>
      <c r="C1299" s="81">
        <v>0.6542</v>
      </c>
      <c r="D1299" s="80">
        <v>5245</v>
      </c>
      <c r="E1299" s="80">
        <v>110</v>
      </c>
      <c r="F1299" s="80">
        <v>5135</v>
      </c>
      <c r="G1299" s="80">
        <v>220</v>
      </c>
      <c r="H1299" s="80">
        <v>5355</v>
      </c>
      <c r="I1299" s="82">
        <v>4.1083099999999997E-2</v>
      </c>
      <c r="J1299" s="80">
        <v>4.1083099999999997E-2</v>
      </c>
      <c r="L1299" s="84">
        <v>0.99990000000000001</v>
      </c>
      <c r="M1299" s="83">
        <v>1298</v>
      </c>
      <c r="N1299" s="85">
        <v>1.93952E-4</v>
      </c>
      <c r="O1299" s="83">
        <v>1298</v>
      </c>
      <c r="P1299" s="85">
        <v>3.8790299999999999E-4</v>
      </c>
      <c r="Q1299" s="83">
        <v>1298</v>
      </c>
      <c r="R1299" s="86">
        <v>2.9884699999999998E-7</v>
      </c>
      <c r="S1299" s="86">
        <v>1.6433199999999999E-6</v>
      </c>
    </row>
    <row r="1300" spans="2:19" x14ac:dyDescent="0.2">
      <c r="B1300" s="33"/>
      <c r="C1300" s="81">
        <v>0.65390000000000004</v>
      </c>
      <c r="D1300" s="80">
        <v>5245</v>
      </c>
      <c r="E1300" s="80">
        <v>111</v>
      </c>
      <c r="F1300" s="80">
        <v>5134</v>
      </c>
      <c r="G1300" s="80">
        <v>222</v>
      </c>
      <c r="H1300" s="80">
        <v>5356</v>
      </c>
      <c r="I1300" s="82">
        <v>4.1448800000000001E-2</v>
      </c>
      <c r="J1300" s="80">
        <v>4.1356200000000003E-2</v>
      </c>
      <c r="L1300" s="84">
        <v>0.99990000000000001</v>
      </c>
      <c r="M1300" s="83">
        <v>1299</v>
      </c>
      <c r="N1300" s="85">
        <v>1.9578799999999999E-4</v>
      </c>
      <c r="O1300" s="83">
        <v>1299</v>
      </c>
      <c r="P1300" s="85">
        <v>3.9157599999999998E-4</v>
      </c>
      <c r="Q1300" s="83">
        <v>1299</v>
      </c>
      <c r="R1300" s="86">
        <v>3.0144399999999998E-7</v>
      </c>
      <c r="S1300" s="86">
        <v>1.6433199999999999E-6</v>
      </c>
    </row>
    <row r="1301" spans="2:19" x14ac:dyDescent="0.2">
      <c r="B1301" s="33"/>
      <c r="C1301" s="81">
        <v>0.65369999999999995</v>
      </c>
      <c r="D1301" s="80">
        <v>5246</v>
      </c>
      <c r="E1301" s="80">
        <v>111</v>
      </c>
      <c r="F1301" s="80">
        <v>5135</v>
      </c>
      <c r="G1301" s="80">
        <v>222</v>
      </c>
      <c r="H1301" s="80">
        <v>5357</v>
      </c>
      <c r="I1301" s="82">
        <v>4.1441100000000002E-2</v>
      </c>
      <c r="J1301" s="80">
        <v>4.1356200000000003E-2</v>
      </c>
      <c r="L1301" s="84">
        <v>0.99990000000000001</v>
      </c>
      <c r="M1301" s="83">
        <v>1300</v>
      </c>
      <c r="N1301" s="85">
        <v>1.9764500000000001E-4</v>
      </c>
      <c r="O1301" s="83">
        <v>1300</v>
      </c>
      <c r="P1301" s="85">
        <v>3.9529000000000002E-4</v>
      </c>
      <c r="Q1301" s="83">
        <v>1300</v>
      </c>
      <c r="R1301" s="86">
        <v>3.0406900000000002E-7</v>
      </c>
      <c r="S1301" s="86">
        <v>1.6433199999999999E-6</v>
      </c>
    </row>
    <row r="1302" spans="2:19" x14ac:dyDescent="0.2">
      <c r="B1302" s="33"/>
      <c r="C1302" s="81">
        <v>0.65210000000000001</v>
      </c>
      <c r="D1302" s="80">
        <v>5250</v>
      </c>
      <c r="E1302" s="80">
        <v>111</v>
      </c>
      <c r="F1302" s="80">
        <v>5139</v>
      </c>
      <c r="G1302" s="80">
        <v>222</v>
      </c>
      <c r="H1302" s="80">
        <v>5361</v>
      </c>
      <c r="I1302" s="82">
        <v>4.1410200000000001E-2</v>
      </c>
      <c r="J1302" s="80">
        <v>4.1356200000000003E-2</v>
      </c>
      <c r="L1302" s="84">
        <v>0.99990000000000001</v>
      </c>
      <c r="M1302" s="83">
        <v>1301</v>
      </c>
      <c r="N1302" s="85">
        <v>1.9952300000000001E-4</v>
      </c>
      <c r="O1302" s="83">
        <v>1301</v>
      </c>
      <c r="P1302" s="85">
        <v>3.99045E-4</v>
      </c>
      <c r="Q1302" s="83">
        <v>1301</v>
      </c>
      <c r="R1302" s="86">
        <v>3.0672199999999999E-7</v>
      </c>
      <c r="S1302" s="86">
        <v>1.6433199999999999E-6</v>
      </c>
    </row>
    <row r="1303" spans="2:19" x14ac:dyDescent="0.2">
      <c r="B1303" s="33"/>
      <c r="C1303" s="81">
        <v>0.65159999999999996</v>
      </c>
      <c r="D1303" s="80">
        <v>5252</v>
      </c>
      <c r="E1303" s="80">
        <v>111</v>
      </c>
      <c r="F1303" s="80">
        <v>5141</v>
      </c>
      <c r="G1303" s="80">
        <v>222</v>
      </c>
      <c r="H1303" s="80">
        <v>5363</v>
      </c>
      <c r="I1303" s="82">
        <v>4.13947E-2</v>
      </c>
      <c r="J1303" s="80">
        <v>4.1356200000000003E-2</v>
      </c>
      <c r="L1303" s="84">
        <v>0.99990000000000001</v>
      </c>
      <c r="M1303" s="83">
        <v>1302</v>
      </c>
      <c r="N1303" s="85">
        <v>2.0142099999999999E-4</v>
      </c>
      <c r="O1303" s="83">
        <v>1302</v>
      </c>
      <c r="P1303" s="85">
        <v>4.0284199999999999E-4</v>
      </c>
      <c r="Q1303" s="83">
        <v>1302</v>
      </c>
      <c r="R1303" s="86">
        <v>3.0940200000000001E-7</v>
      </c>
      <c r="S1303" s="86">
        <v>1.6433199999999999E-6</v>
      </c>
    </row>
    <row r="1304" spans="2:19" x14ac:dyDescent="0.2">
      <c r="B1304" s="33"/>
      <c r="C1304" s="81">
        <v>0.65080000000000005</v>
      </c>
      <c r="D1304" s="80">
        <v>5253</v>
      </c>
      <c r="E1304" s="80">
        <v>111</v>
      </c>
      <c r="F1304" s="80">
        <v>5142</v>
      </c>
      <c r="G1304" s="80">
        <v>222</v>
      </c>
      <c r="H1304" s="80">
        <v>5364</v>
      </c>
      <c r="I1304" s="82">
        <v>4.1387E-2</v>
      </c>
      <c r="J1304" s="80">
        <v>4.1356200000000003E-2</v>
      </c>
      <c r="L1304" s="84">
        <v>0.99990000000000001</v>
      </c>
      <c r="M1304" s="83">
        <v>1303</v>
      </c>
      <c r="N1304" s="85">
        <v>2.0333999999999999E-4</v>
      </c>
      <c r="O1304" s="83">
        <v>1303</v>
      </c>
      <c r="P1304" s="85">
        <v>4.0668099999999999E-4</v>
      </c>
      <c r="Q1304" s="83">
        <v>1303</v>
      </c>
      <c r="R1304" s="86">
        <v>3.1211099999999998E-7</v>
      </c>
      <c r="S1304" s="86">
        <v>1.6433199999999999E-6</v>
      </c>
    </row>
    <row r="1305" spans="2:19" x14ac:dyDescent="0.2">
      <c r="B1305" s="33"/>
      <c r="C1305" s="81">
        <v>0.65039999999999998</v>
      </c>
      <c r="D1305" s="80">
        <v>5254</v>
      </c>
      <c r="E1305" s="80">
        <v>111</v>
      </c>
      <c r="F1305" s="80">
        <v>5143</v>
      </c>
      <c r="G1305" s="80">
        <v>222</v>
      </c>
      <c r="H1305" s="80">
        <v>5365</v>
      </c>
      <c r="I1305" s="82">
        <v>4.1379300000000001E-2</v>
      </c>
      <c r="J1305" s="80">
        <v>4.1356200000000003E-2</v>
      </c>
      <c r="L1305" s="84">
        <v>0.99990000000000001</v>
      </c>
      <c r="M1305" s="83">
        <v>1304</v>
      </c>
      <c r="N1305" s="85">
        <v>2.05281E-4</v>
      </c>
      <c r="O1305" s="83">
        <v>1304</v>
      </c>
      <c r="P1305" s="85">
        <v>4.10562E-4</v>
      </c>
      <c r="Q1305" s="83">
        <v>1304</v>
      </c>
      <c r="R1305" s="86">
        <v>3.1484799999999999E-7</v>
      </c>
      <c r="S1305" s="86">
        <v>1.6433199999999999E-6</v>
      </c>
    </row>
    <row r="1306" spans="2:19" x14ac:dyDescent="0.2">
      <c r="B1306" s="33"/>
      <c r="C1306" s="81">
        <v>0.6502</v>
      </c>
      <c r="D1306" s="80">
        <v>5255</v>
      </c>
      <c r="E1306" s="80">
        <v>111</v>
      </c>
      <c r="F1306" s="80">
        <v>5144</v>
      </c>
      <c r="G1306" s="80">
        <v>222</v>
      </c>
      <c r="H1306" s="80">
        <v>5366</v>
      </c>
      <c r="I1306" s="82">
        <v>4.1371600000000001E-2</v>
      </c>
      <c r="J1306" s="80">
        <v>4.1356200000000003E-2</v>
      </c>
      <c r="L1306" s="84">
        <v>0.99990000000000001</v>
      </c>
      <c r="M1306" s="83">
        <v>1305</v>
      </c>
      <c r="N1306" s="85">
        <v>2.0724299999999999E-4</v>
      </c>
      <c r="O1306" s="83">
        <v>1305</v>
      </c>
      <c r="P1306" s="85">
        <v>4.1448599999999999E-4</v>
      </c>
      <c r="Q1306" s="83">
        <v>1305</v>
      </c>
      <c r="R1306" s="86">
        <v>3.17614E-7</v>
      </c>
      <c r="S1306" s="86">
        <v>1.6433199999999999E-6</v>
      </c>
    </row>
    <row r="1307" spans="2:19" x14ac:dyDescent="0.2">
      <c r="B1307" s="33"/>
      <c r="C1307" s="81">
        <v>0.64970000000000006</v>
      </c>
      <c r="D1307" s="80">
        <v>5256</v>
      </c>
      <c r="E1307" s="80">
        <v>111</v>
      </c>
      <c r="F1307" s="80">
        <v>5145</v>
      </c>
      <c r="G1307" s="80">
        <v>222</v>
      </c>
      <c r="H1307" s="80">
        <v>5367</v>
      </c>
      <c r="I1307" s="82">
        <v>4.1363900000000002E-2</v>
      </c>
      <c r="J1307" s="80">
        <v>4.1356200000000003E-2</v>
      </c>
      <c r="L1307" s="84">
        <v>0.99990000000000001</v>
      </c>
      <c r="M1307" s="83">
        <v>1306</v>
      </c>
      <c r="N1307" s="85">
        <v>2.0922700000000001E-4</v>
      </c>
      <c r="O1307" s="83">
        <v>1306</v>
      </c>
      <c r="P1307" s="85">
        <v>4.1845400000000002E-4</v>
      </c>
      <c r="Q1307" s="83">
        <v>1306</v>
      </c>
      <c r="R1307" s="86">
        <v>3.2040900000000002E-7</v>
      </c>
      <c r="S1307" s="86">
        <v>1.6433199999999999E-6</v>
      </c>
    </row>
    <row r="1308" spans="2:19" x14ac:dyDescent="0.2">
      <c r="B1308" s="33"/>
      <c r="C1308" s="81">
        <v>0.64900000000000002</v>
      </c>
      <c r="D1308" s="80">
        <v>5257</v>
      </c>
      <c r="E1308" s="80">
        <v>111</v>
      </c>
      <c r="F1308" s="80">
        <v>5146</v>
      </c>
      <c r="G1308" s="80">
        <v>222</v>
      </c>
      <c r="H1308" s="80">
        <v>5368</v>
      </c>
      <c r="I1308" s="82">
        <v>4.1356200000000003E-2</v>
      </c>
      <c r="J1308" s="80">
        <v>4.1356200000000003E-2</v>
      </c>
      <c r="L1308" s="84">
        <v>0.99990000000000001</v>
      </c>
      <c r="M1308" s="83">
        <v>1307</v>
      </c>
      <c r="N1308" s="85">
        <v>2.11232E-4</v>
      </c>
      <c r="O1308" s="83">
        <v>1307</v>
      </c>
      <c r="P1308" s="85">
        <v>4.2246500000000001E-4</v>
      </c>
      <c r="Q1308" s="83">
        <v>1307</v>
      </c>
      <c r="R1308" s="86">
        <v>3.2323200000000002E-7</v>
      </c>
      <c r="S1308" s="86">
        <v>1.6433199999999999E-6</v>
      </c>
    </row>
    <row r="1309" spans="2:19" x14ac:dyDescent="0.2">
      <c r="B1309" s="33"/>
      <c r="C1309" s="81">
        <v>0.64890000000000003</v>
      </c>
      <c r="D1309" s="80">
        <v>5257</v>
      </c>
      <c r="E1309" s="80">
        <v>112</v>
      </c>
      <c r="F1309" s="80">
        <v>5145</v>
      </c>
      <c r="G1309" s="80">
        <v>224</v>
      </c>
      <c r="H1309" s="80">
        <v>5369</v>
      </c>
      <c r="I1309" s="82">
        <v>4.1721000000000001E-2</v>
      </c>
      <c r="J1309" s="80">
        <v>4.1627999999999998E-2</v>
      </c>
      <c r="L1309" s="84">
        <v>0.99990000000000001</v>
      </c>
      <c r="M1309" s="83">
        <v>1308</v>
      </c>
      <c r="N1309" s="85">
        <v>2.1326E-4</v>
      </c>
      <c r="O1309" s="83">
        <v>1308</v>
      </c>
      <c r="P1309" s="85">
        <v>4.2652E-4</v>
      </c>
      <c r="Q1309" s="83">
        <v>1308</v>
      </c>
      <c r="R1309" s="86">
        <v>3.2608600000000003E-7</v>
      </c>
      <c r="S1309" s="86">
        <v>1.6433199999999999E-6</v>
      </c>
    </row>
    <row r="1310" spans="2:19" x14ac:dyDescent="0.2">
      <c r="B1310" s="33"/>
      <c r="C1310" s="81">
        <v>0.64839999999999998</v>
      </c>
      <c r="D1310" s="80">
        <v>5258</v>
      </c>
      <c r="E1310" s="80">
        <v>112</v>
      </c>
      <c r="F1310" s="80">
        <v>5146</v>
      </c>
      <c r="G1310" s="80">
        <v>224</v>
      </c>
      <c r="H1310" s="80">
        <v>5370</v>
      </c>
      <c r="I1310" s="82">
        <v>4.1713199999999999E-2</v>
      </c>
      <c r="J1310" s="80">
        <v>4.1627999999999998E-2</v>
      </c>
      <c r="L1310" s="84">
        <v>0.99990000000000001</v>
      </c>
      <c r="M1310" s="83">
        <v>1309</v>
      </c>
      <c r="N1310" s="85">
        <v>2.1531E-4</v>
      </c>
      <c r="O1310" s="83">
        <v>1309</v>
      </c>
      <c r="P1310" s="85">
        <v>4.3061999999999999E-4</v>
      </c>
      <c r="Q1310" s="83">
        <v>1309</v>
      </c>
      <c r="R1310" s="86">
        <v>3.2896899999999999E-7</v>
      </c>
      <c r="S1310" s="86">
        <v>1.6433199999999999E-6</v>
      </c>
    </row>
    <row r="1311" spans="2:19" x14ac:dyDescent="0.2">
      <c r="B1311" s="33"/>
      <c r="C1311" s="81">
        <v>0.6482</v>
      </c>
      <c r="D1311" s="80">
        <v>5259</v>
      </c>
      <c r="E1311" s="80">
        <v>112</v>
      </c>
      <c r="F1311" s="80">
        <v>5147</v>
      </c>
      <c r="G1311" s="80">
        <v>224</v>
      </c>
      <c r="H1311" s="80">
        <v>5371</v>
      </c>
      <c r="I1311" s="82">
        <v>4.17055E-2</v>
      </c>
      <c r="J1311" s="80">
        <v>4.1627999999999998E-2</v>
      </c>
      <c r="L1311" s="84">
        <v>0.99990000000000001</v>
      </c>
      <c r="M1311" s="83">
        <v>1310</v>
      </c>
      <c r="N1311" s="85">
        <v>2.17383E-4</v>
      </c>
      <c r="O1311" s="83">
        <v>1310</v>
      </c>
      <c r="P1311" s="85">
        <v>4.3476499999999999E-4</v>
      </c>
      <c r="Q1311" s="83">
        <v>1310</v>
      </c>
      <c r="R1311" s="86">
        <v>3.3188199999999998E-7</v>
      </c>
      <c r="S1311" s="86">
        <v>1.6433199999999999E-6</v>
      </c>
    </row>
    <row r="1312" spans="2:19" x14ac:dyDescent="0.2">
      <c r="B1312" s="33"/>
      <c r="C1312" s="81">
        <v>0.64790000000000003</v>
      </c>
      <c r="D1312" s="80">
        <v>5260</v>
      </c>
      <c r="E1312" s="80">
        <v>112</v>
      </c>
      <c r="F1312" s="80">
        <v>5148</v>
      </c>
      <c r="G1312" s="80">
        <v>224</v>
      </c>
      <c r="H1312" s="80">
        <v>5372</v>
      </c>
      <c r="I1312" s="82">
        <v>4.1697699999999997E-2</v>
      </c>
      <c r="J1312" s="80">
        <v>4.1627999999999998E-2</v>
      </c>
      <c r="L1312" s="84">
        <v>0.99990000000000001</v>
      </c>
      <c r="M1312" s="83">
        <v>1311</v>
      </c>
      <c r="N1312" s="85">
        <v>2.19478E-4</v>
      </c>
      <c r="O1312" s="83">
        <v>1311</v>
      </c>
      <c r="P1312" s="85">
        <v>4.38956E-4</v>
      </c>
      <c r="Q1312" s="83">
        <v>1311</v>
      </c>
      <c r="R1312" s="86">
        <v>3.3482500000000001E-7</v>
      </c>
      <c r="S1312" s="86">
        <v>1.6433199999999999E-6</v>
      </c>
    </row>
    <row r="1313" spans="2:19" x14ac:dyDescent="0.2">
      <c r="B1313" s="33"/>
      <c r="C1313" s="81">
        <v>0.64739999999999998</v>
      </c>
      <c r="D1313" s="80">
        <v>5261</v>
      </c>
      <c r="E1313" s="80">
        <v>112</v>
      </c>
      <c r="F1313" s="80">
        <v>5149</v>
      </c>
      <c r="G1313" s="80">
        <v>224</v>
      </c>
      <c r="H1313" s="80">
        <v>5373</v>
      </c>
      <c r="I1313" s="82">
        <v>4.1689900000000002E-2</v>
      </c>
      <c r="J1313" s="80">
        <v>4.1627999999999998E-2</v>
      </c>
      <c r="L1313" s="84">
        <v>0.99990000000000001</v>
      </c>
      <c r="M1313" s="83">
        <v>1312</v>
      </c>
      <c r="N1313" s="85">
        <v>2.2159600000000001E-4</v>
      </c>
      <c r="O1313" s="83">
        <v>1312</v>
      </c>
      <c r="P1313" s="85">
        <v>4.4319200000000002E-4</v>
      </c>
      <c r="Q1313" s="83">
        <v>1312</v>
      </c>
      <c r="R1313" s="86">
        <v>3.3779899999999999E-7</v>
      </c>
      <c r="S1313" s="86">
        <v>1.6433199999999999E-6</v>
      </c>
    </row>
    <row r="1314" spans="2:19" x14ac:dyDescent="0.2">
      <c r="B1314" s="33"/>
      <c r="C1314" s="81">
        <v>0.64649999999999996</v>
      </c>
      <c r="D1314" s="80">
        <v>5262</v>
      </c>
      <c r="E1314" s="80">
        <v>112</v>
      </c>
      <c r="F1314" s="80">
        <v>5150</v>
      </c>
      <c r="G1314" s="80">
        <v>224</v>
      </c>
      <c r="H1314" s="80">
        <v>5374</v>
      </c>
      <c r="I1314" s="82">
        <v>4.1682200000000003E-2</v>
      </c>
      <c r="J1314" s="80">
        <v>4.1627999999999998E-2</v>
      </c>
      <c r="L1314" s="84">
        <v>0.99990000000000001</v>
      </c>
      <c r="M1314" s="83">
        <v>1313</v>
      </c>
      <c r="N1314" s="85">
        <v>2.23737E-4</v>
      </c>
      <c r="O1314" s="83">
        <v>1313</v>
      </c>
      <c r="P1314" s="85">
        <v>4.4747500000000002E-4</v>
      </c>
      <c r="Q1314" s="83">
        <v>1313</v>
      </c>
      <c r="R1314" s="86">
        <v>3.4080399999999999E-7</v>
      </c>
      <c r="S1314" s="86">
        <v>1.6433199999999999E-6</v>
      </c>
    </row>
    <row r="1315" spans="2:19" x14ac:dyDescent="0.2">
      <c r="B1315" s="33"/>
      <c r="C1315" s="81">
        <v>0.64639999999999997</v>
      </c>
      <c r="D1315" s="80">
        <v>5263</v>
      </c>
      <c r="E1315" s="80">
        <v>112</v>
      </c>
      <c r="F1315" s="80">
        <v>5151</v>
      </c>
      <c r="G1315" s="80">
        <v>224</v>
      </c>
      <c r="H1315" s="80">
        <v>5375</v>
      </c>
      <c r="I1315" s="82">
        <v>4.16744E-2</v>
      </c>
      <c r="J1315" s="80">
        <v>4.1627999999999998E-2</v>
      </c>
      <c r="L1315" s="84">
        <v>0.99990000000000001</v>
      </c>
      <c r="M1315" s="83">
        <v>1314</v>
      </c>
      <c r="N1315" s="85">
        <v>2.2590199999999999E-4</v>
      </c>
      <c r="O1315" s="83">
        <v>1314</v>
      </c>
      <c r="P1315" s="85">
        <v>4.51805E-4</v>
      </c>
      <c r="Q1315" s="83">
        <v>1314</v>
      </c>
      <c r="R1315" s="86">
        <v>3.4383900000000001E-7</v>
      </c>
      <c r="S1315" s="86">
        <v>1.6433199999999999E-6</v>
      </c>
    </row>
    <row r="1316" spans="2:19" x14ac:dyDescent="0.2">
      <c r="B1316" s="33"/>
      <c r="C1316" s="81">
        <v>0.6462</v>
      </c>
      <c r="D1316" s="80">
        <v>5264</v>
      </c>
      <c r="E1316" s="80">
        <v>112</v>
      </c>
      <c r="F1316" s="80">
        <v>5152</v>
      </c>
      <c r="G1316" s="80">
        <v>224</v>
      </c>
      <c r="H1316" s="80">
        <v>5376</v>
      </c>
      <c r="I1316" s="82">
        <v>4.1666700000000001E-2</v>
      </c>
      <c r="J1316" s="80">
        <v>4.1627999999999998E-2</v>
      </c>
      <c r="L1316" s="84">
        <v>0.99990000000000001</v>
      </c>
      <c r="M1316" s="83">
        <v>1315</v>
      </c>
      <c r="N1316" s="85">
        <v>2.2809100000000001E-4</v>
      </c>
      <c r="O1316" s="83">
        <v>1315</v>
      </c>
      <c r="P1316" s="85">
        <v>4.56181E-4</v>
      </c>
      <c r="Q1316" s="83">
        <v>1315</v>
      </c>
      <c r="R1316" s="86">
        <v>3.4690600000000002E-7</v>
      </c>
      <c r="S1316" s="86">
        <v>1.6433199999999999E-6</v>
      </c>
    </row>
    <row r="1317" spans="2:19" x14ac:dyDescent="0.2">
      <c r="B1317" s="33"/>
      <c r="C1317" s="81">
        <v>0.64610000000000001</v>
      </c>
      <c r="D1317" s="80">
        <v>5265</v>
      </c>
      <c r="E1317" s="80">
        <v>112</v>
      </c>
      <c r="F1317" s="80">
        <v>5153</v>
      </c>
      <c r="G1317" s="80">
        <v>224</v>
      </c>
      <c r="H1317" s="80">
        <v>5377</v>
      </c>
      <c r="I1317" s="82">
        <v>4.1658899999999999E-2</v>
      </c>
      <c r="J1317" s="80">
        <v>4.1627999999999998E-2</v>
      </c>
      <c r="L1317" s="84">
        <v>0.99990000000000001</v>
      </c>
      <c r="M1317" s="83">
        <v>1316</v>
      </c>
      <c r="N1317" s="85">
        <v>2.3030300000000001E-4</v>
      </c>
      <c r="O1317" s="83">
        <v>1316</v>
      </c>
      <c r="P1317" s="85">
        <v>4.6060600000000001E-4</v>
      </c>
      <c r="Q1317" s="83">
        <v>1316</v>
      </c>
      <c r="R1317" s="86">
        <v>3.5000399999999999E-7</v>
      </c>
      <c r="S1317" s="86">
        <v>1.6433199999999999E-6</v>
      </c>
    </row>
    <row r="1318" spans="2:19" x14ac:dyDescent="0.2">
      <c r="B1318" s="33"/>
      <c r="C1318" s="81">
        <v>0.64570000000000005</v>
      </c>
      <c r="D1318" s="80">
        <v>5267</v>
      </c>
      <c r="E1318" s="80">
        <v>112</v>
      </c>
      <c r="F1318" s="80">
        <v>5155</v>
      </c>
      <c r="G1318" s="80">
        <v>224</v>
      </c>
      <c r="H1318" s="80">
        <v>5379</v>
      </c>
      <c r="I1318" s="82">
        <v>4.1643399999999997E-2</v>
      </c>
      <c r="J1318" s="80">
        <v>4.1627999999999998E-2</v>
      </c>
      <c r="L1318" s="84">
        <v>0.99990000000000001</v>
      </c>
      <c r="M1318" s="83">
        <v>1317</v>
      </c>
      <c r="N1318" s="85">
        <v>2.32539E-4</v>
      </c>
      <c r="O1318" s="83">
        <v>1317</v>
      </c>
      <c r="P1318" s="85">
        <v>4.6507800000000001E-4</v>
      </c>
      <c r="Q1318" s="83">
        <v>1317</v>
      </c>
      <c r="R1318" s="86">
        <v>3.5313500000000002E-7</v>
      </c>
      <c r="S1318" s="86">
        <v>1.6433199999999999E-6</v>
      </c>
    </row>
    <row r="1319" spans="2:19" x14ac:dyDescent="0.2">
      <c r="B1319" s="33"/>
      <c r="C1319" s="81">
        <v>0.64490000000000003</v>
      </c>
      <c r="D1319" s="80">
        <v>5268</v>
      </c>
      <c r="E1319" s="80">
        <v>112</v>
      </c>
      <c r="F1319" s="80">
        <v>5156</v>
      </c>
      <c r="G1319" s="80">
        <v>224</v>
      </c>
      <c r="H1319" s="80">
        <v>5380</v>
      </c>
      <c r="I1319" s="82">
        <v>4.1635699999999998E-2</v>
      </c>
      <c r="J1319" s="80">
        <v>4.1627999999999998E-2</v>
      </c>
      <c r="L1319" s="84">
        <v>0.99990000000000001</v>
      </c>
      <c r="M1319" s="83">
        <v>1318</v>
      </c>
      <c r="N1319" s="85">
        <v>2.3479999999999999E-4</v>
      </c>
      <c r="O1319" s="83">
        <v>1318</v>
      </c>
      <c r="P1319" s="85">
        <v>4.6959900000000001E-4</v>
      </c>
      <c r="Q1319" s="83">
        <v>1318</v>
      </c>
      <c r="R1319" s="86">
        <v>3.56297E-7</v>
      </c>
      <c r="S1319" s="86">
        <v>1.6433199999999999E-6</v>
      </c>
    </row>
    <row r="1320" spans="2:19" x14ac:dyDescent="0.2">
      <c r="B1320" s="33"/>
      <c r="C1320" s="81">
        <v>0.64470000000000005</v>
      </c>
      <c r="D1320" s="80">
        <v>5269</v>
      </c>
      <c r="E1320" s="80">
        <v>112</v>
      </c>
      <c r="F1320" s="80">
        <v>5157</v>
      </c>
      <c r="G1320" s="80">
        <v>224</v>
      </c>
      <c r="H1320" s="80">
        <v>5381</v>
      </c>
      <c r="I1320" s="82">
        <v>4.1627999999999998E-2</v>
      </c>
      <c r="J1320" s="80">
        <v>4.1627999999999998E-2</v>
      </c>
      <c r="L1320" s="84">
        <v>0.99990000000000001</v>
      </c>
      <c r="M1320" s="83">
        <v>1319</v>
      </c>
      <c r="N1320" s="85">
        <v>2.37085E-4</v>
      </c>
      <c r="O1320" s="83">
        <v>1319</v>
      </c>
      <c r="P1320" s="85">
        <v>4.7416899999999998E-4</v>
      </c>
      <c r="Q1320" s="83">
        <v>1319</v>
      </c>
      <c r="R1320" s="86">
        <v>3.59492E-7</v>
      </c>
      <c r="S1320" s="86">
        <v>1.6433199999999999E-6</v>
      </c>
    </row>
    <row r="1321" spans="2:19" x14ac:dyDescent="0.2">
      <c r="B1321" s="33"/>
      <c r="C1321" s="81">
        <v>0.64419999999999999</v>
      </c>
      <c r="D1321" s="80">
        <v>5269</v>
      </c>
      <c r="E1321" s="80">
        <v>114</v>
      </c>
      <c r="F1321" s="80">
        <v>5155</v>
      </c>
      <c r="G1321" s="80">
        <v>228</v>
      </c>
      <c r="H1321" s="80">
        <v>5383</v>
      </c>
      <c r="I1321" s="82">
        <v>4.23556E-2</v>
      </c>
      <c r="J1321" s="80">
        <v>4.2198800000000002E-2</v>
      </c>
      <c r="L1321" s="84">
        <v>0.99990000000000001</v>
      </c>
      <c r="M1321" s="83">
        <v>1320</v>
      </c>
      <c r="N1321" s="85">
        <v>2.3939499999999999E-4</v>
      </c>
      <c r="O1321" s="83">
        <v>1320</v>
      </c>
      <c r="P1321" s="85">
        <v>4.7878900000000003E-4</v>
      </c>
      <c r="Q1321" s="83">
        <v>1320</v>
      </c>
      <c r="R1321" s="86">
        <v>3.6271899999999998E-7</v>
      </c>
      <c r="S1321" s="86">
        <v>1.6433199999999999E-6</v>
      </c>
    </row>
    <row r="1322" spans="2:19" x14ac:dyDescent="0.2">
      <c r="B1322" s="33"/>
      <c r="C1322" s="81">
        <v>0.64390000000000003</v>
      </c>
      <c r="D1322" s="80">
        <v>5270</v>
      </c>
      <c r="E1322" s="80">
        <v>114</v>
      </c>
      <c r="F1322" s="80">
        <v>5156</v>
      </c>
      <c r="G1322" s="80">
        <v>228</v>
      </c>
      <c r="H1322" s="80">
        <v>5384</v>
      </c>
      <c r="I1322" s="82">
        <v>4.2347700000000002E-2</v>
      </c>
      <c r="J1322" s="80">
        <v>4.2198800000000002E-2</v>
      </c>
      <c r="L1322" s="84">
        <v>0.99990000000000001</v>
      </c>
      <c r="M1322" s="83">
        <v>1321</v>
      </c>
      <c r="N1322" s="85">
        <v>2.4172899999999999E-4</v>
      </c>
      <c r="O1322" s="83">
        <v>1321</v>
      </c>
      <c r="P1322" s="85">
        <v>4.8345899999999999E-4</v>
      </c>
      <c r="Q1322" s="83">
        <v>1321</v>
      </c>
      <c r="R1322" s="86">
        <v>3.6597900000000002E-7</v>
      </c>
      <c r="S1322" s="86">
        <v>1.6433199999999999E-6</v>
      </c>
    </row>
    <row r="1323" spans="2:19" x14ac:dyDescent="0.2">
      <c r="B1323" s="33"/>
      <c r="C1323" s="81">
        <v>0.64349999999999996</v>
      </c>
      <c r="D1323" s="80">
        <v>5271</v>
      </c>
      <c r="E1323" s="80">
        <v>114</v>
      </c>
      <c r="F1323" s="80">
        <v>5157</v>
      </c>
      <c r="G1323" s="80">
        <v>228</v>
      </c>
      <c r="H1323" s="80">
        <v>5385</v>
      </c>
      <c r="I1323" s="82">
        <v>4.2339799999999997E-2</v>
      </c>
      <c r="J1323" s="80">
        <v>4.2198800000000002E-2</v>
      </c>
      <c r="L1323" s="84">
        <v>0.99990000000000001</v>
      </c>
      <c r="M1323" s="83">
        <v>1322</v>
      </c>
      <c r="N1323" s="85">
        <v>2.4408899999999999E-4</v>
      </c>
      <c r="O1323" s="83">
        <v>1322</v>
      </c>
      <c r="P1323" s="85">
        <v>4.8817899999999999E-4</v>
      </c>
      <c r="Q1323" s="83">
        <v>1322</v>
      </c>
      <c r="R1323" s="86">
        <v>3.69273E-7</v>
      </c>
      <c r="S1323" s="86">
        <v>1.6433199999999999E-6</v>
      </c>
    </row>
    <row r="1324" spans="2:19" x14ac:dyDescent="0.2">
      <c r="B1324" s="33"/>
      <c r="C1324" s="81">
        <v>0.64280000000000004</v>
      </c>
      <c r="D1324" s="80">
        <v>5272</v>
      </c>
      <c r="E1324" s="80">
        <v>114</v>
      </c>
      <c r="F1324" s="80">
        <v>5158</v>
      </c>
      <c r="G1324" s="80">
        <v>228</v>
      </c>
      <c r="H1324" s="80">
        <v>5386</v>
      </c>
      <c r="I1324" s="82">
        <v>4.2332000000000002E-2</v>
      </c>
      <c r="J1324" s="80">
        <v>4.2198800000000002E-2</v>
      </c>
      <c r="L1324" s="84">
        <v>0.99990000000000001</v>
      </c>
      <c r="M1324" s="83">
        <v>1323</v>
      </c>
      <c r="N1324" s="85">
        <v>2.4647500000000001E-4</v>
      </c>
      <c r="O1324" s="83">
        <v>1323</v>
      </c>
      <c r="P1324" s="85">
        <v>4.9295000000000003E-4</v>
      </c>
      <c r="Q1324" s="83">
        <v>1323</v>
      </c>
      <c r="R1324" s="86">
        <v>3.7259999999999999E-7</v>
      </c>
      <c r="S1324" s="86">
        <v>1.6433199999999999E-6</v>
      </c>
    </row>
    <row r="1325" spans="2:19" x14ac:dyDescent="0.2">
      <c r="B1325" s="33"/>
      <c r="C1325" s="81">
        <v>0.64170000000000005</v>
      </c>
      <c r="D1325" s="80">
        <v>5273</v>
      </c>
      <c r="E1325" s="80">
        <v>114</v>
      </c>
      <c r="F1325" s="80">
        <v>5159</v>
      </c>
      <c r="G1325" s="80">
        <v>228</v>
      </c>
      <c r="H1325" s="80">
        <v>5387</v>
      </c>
      <c r="I1325" s="82">
        <v>4.2324100000000003E-2</v>
      </c>
      <c r="J1325" s="80">
        <v>4.2198800000000002E-2</v>
      </c>
      <c r="L1325" s="84">
        <v>0.99990000000000001</v>
      </c>
      <c r="M1325" s="83">
        <v>1324</v>
      </c>
      <c r="N1325" s="85">
        <v>2.4888599999999997E-4</v>
      </c>
      <c r="O1325" s="83">
        <v>1324</v>
      </c>
      <c r="P1325" s="85">
        <v>4.9777199999999995E-4</v>
      </c>
      <c r="Q1325" s="83">
        <v>1324</v>
      </c>
      <c r="R1325" s="86">
        <v>3.7596100000000001E-7</v>
      </c>
      <c r="S1325" s="86">
        <v>1.6433199999999999E-6</v>
      </c>
    </row>
    <row r="1326" spans="2:19" x14ac:dyDescent="0.2">
      <c r="B1326" s="33"/>
      <c r="C1326" s="81">
        <v>0.64080000000000004</v>
      </c>
      <c r="D1326" s="80">
        <v>5274</v>
      </c>
      <c r="E1326" s="80">
        <v>114</v>
      </c>
      <c r="F1326" s="80">
        <v>5160</v>
      </c>
      <c r="G1326" s="80">
        <v>228</v>
      </c>
      <c r="H1326" s="80">
        <v>5388</v>
      </c>
      <c r="I1326" s="82">
        <v>4.2316300000000001E-2</v>
      </c>
      <c r="J1326" s="80">
        <v>4.2198800000000002E-2</v>
      </c>
      <c r="L1326" s="84">
        <v>0.99990000000000001</v>
      </c>
      <c r="M1326" s="83">
        <v>1325</v>
      </c>
      <c r="N1326" s="85">
        <v>2.5132300000000002E-4</v>
      </c>
      <c r="O1326" s="83">
        <v>1325</v>
      </c>
      <c r="P1326" s="85">
        <v>5.0264699999999995E-4</v>
      </c>
      <c r="Q1326" s="83">
        <v>1325</v>
      </c>
      <c r="R1326" s="86">
        <v>3.7935600000000003E-7</v>
      </c>
      <c r="S1326" s="86">
        <v>1.6433199999999999E-6</v>
      </c>
    </row>
    <row r="1327" spans="2:19" x14ac:dyDescent="0.2">
      <c r="B1327" s="33"/>
      <c r="C1327" s="81">
        <v>0.64059999999999995</v>
      </c>
      <c r="D1327" s="80">
        <v>5275</v>
      </c>
      <c r="E1327" s="80">
        <v>114</v>
      </c>
      <c r="F1327" s="80">
        <v>5161</v>
      </c>
      <c r="G1327" s="80">
        <v>228</v>
      </c>
      <c r="H1327" s="80">
        <v>5389</v>
      </c>
      <c r="I1327" s="82">
        <v>4.2308400000000003E-2</v>
      </c>
      <c r="J1327" s="80">
        <v>4.2198800000000002E-2</v>
      </c>
      <c r="L1327" s="84">
        <v>0.99990000000000001</v>
      </c>
      <c r="M1327" s="83">
        <v>1326</v>
      </c>
      <c r="N1327" s="85">
        <v>2.53787E-4</v>
      </c>
      <c r="O1327" s="83">
        <v>1326</v>
      </c>
      <c r="P1327" s="85">
        <v>5.0757299999999999E-4</v>
      </c>
      <c r="Q1327" s="83">
        <v>1326</v>
      </c>
      <c r="R1327" s="86">
        <v>3.8278500000000002E-7</v>
      </c>
      <c r="S1327" s="86">
        <v>1.6433199999999999E-6</v>
      </c>
    </row>
    <row r="1328" spans="2:19" x14ac:dyDescent="0.2">
      <c r="B1328" s="33"/>
      <c r="C1328" s="81">
        <v>0.64049999999999996</v>
      </c>
      <c r="D1328" s="80">
        <v>5276</v>
      </c>
      <c r="E1328" s="80">
        <v>114</v>
      </c>
      <c r="F1328" s="80">
        <v>5162</v>
      </c>
      <c r="G1328" s="80">
        <v>228</v>
      </c>
      <c r="H1328" s="80">
        <v>5390</v>
      </c>
      <c r="I1328" s="82">
        <v>4.2300600000000001E-2</v>
      </c>
      <c r="J1328" s="80">
        <v>4.2198800000000002E-2</v>
      </c>
      <c r="L1328" s="84">
        <v>0.99990000000000001</v>
      </c>
      <c r="M1328" s="83">
        <v>1327</v>
      </c>
      <c r="N1328" s="85">
        <v>2.56276E-4</v>
      </c>
      <c r="O1328" s="83">
        <v>1327</v>
      </c>
      <c r="P1328" s="85">
        <v>5.1255300000000001E-4</v>
      </c>
      <c r="Q1328" s="83">
        <v>1327</v>
      </c>
      <c r="R1328" s="86">
        <v>3.8624899999999998E-7</v>
      </c>
      <c r="S1328" s="86">
        <v>1.6433199999999999E-6</v>
      </c>
    </row>
    <row r="1329" spans="2:19" x14ac:dyDescent="0.2">
      <c r="B1329" s="33"/>
      <c r="C1329" s="81">
        <v>0.63949999999999996</v>
      </c>
      <c r="D1329" s="80">
        <v>5277</v>
      </c>
      <c r="E1329" s="80">
        <v>114</v>
      </c>
      <c r="F1329" s="80">
        <v>5163</v>
      </c>
      <c r="G1329" s="80">
        <v>228</v>
      </c>
      <c r="H1329" s="80">
        <v>5391</v>
      </c>
      <c r="I1329" s="82">
        <v>4.2292700000000003E-2</v>
      </c>
      <c r="J1329" s="80">
        <v>4.2198800000000002E-2</v>
      </c>
      <c r="L1329" s="84">
        <v>0.99990000000000001</v>
      </c>
      <c r="M1329" s="83">
        <v>1328</v>
      </c>
      <c r="N1329" s="85">
        <v>2.58793E-4</v>
      </c>
      <c r="O1329" s="83">
        <v>1328</v>
      </c>
      <c r="P1329" s="85">
        <v>5.17586E-4</v>
      </c>
      <c r="Q1329" s="83">
        <v>1328</v>
      </c>
      <c r="R1329" s="86">
        <v>3.89748E-7</v>
      </c>
      <c r="S1329" s="86">
        <v>1.6433199999999999E-6</v>
      </c>
    </row>
    <row r="1330" spans="2:19" x14ac:dyDescent="0.2">
      <c r="B1330" s="33"/>
      <c r="C1330" s="81">
        <v>0.6391</v>
      </c>
      <c r="D1330" s="80">
        <v>5278</v>
      </c>
      <c r="E1330" s="80">
        <v>114</v>
      </c>
      <c r="F1330" s="80">
        <v>5164</v>
      </c>
      <c r="G1330" s="80">
        <v>228</v>
      </c>
      <c r="H1330" s="80">
        <v>5392</v>
      </c>
      <c r="I1330" s="82">
        <v>4.22849E-2</v>
      </c>
      <c r="J1330" s="80">
        <v>4.2198800000000002E-2</v>
      </c>
      <c r="L1330" s="84">
        <v>0.99990000000000001</v>
      </c>
      <c r="M1330" s="83">
        <v>1329</v>
      </c>
      <c r="N1330" s="85">
        <v>2.6133599999999998E-4</v>
      </c>
      <c r="O1330" s="83">
        <v>1329</v>
      </c>
      <c r="P1330" s="85">
        <v>5.2267199999999996E-4</v>
      </c>
      <c r="Q1330" s="83">
        <v>1329</v>
      </c>
      <c r="R1330" s="86">
        <v>3.9328300000000002E-7</v>
      </c>
      <c r="S1330" s="86">
        <v>1.6433199999999999E-6</v>
      </c>
    </row>
    <row r="1331" spans="2:19" x14ac:dyDescent="0.2">
      <c r="B1331" s="33"/>
      <c r="C1331" s="81">
        <v>0.63870000000000005</v>
      </c>
      <c r="D1331" s="80">
        <v>5279</v>
      </c>
      <c r="E1331" s="80">
        <v>114</v>
      </c>
      <c r="F1331" s="80">
        <v>5165</v>
      </c>
      <c r="G1331" s="80">
        <v>228</v>
      </c>
      <c r="H1331" s="80">
        <v>5393</v>
      </c>
      <c r="I1331" s="82">
        <v>4.2277000000000002E-2</v>
      </c>
      <c r="J1331" s="80">
        <v>4.2198800000000002E-2</v>
      </c>
      <c r="L1331" s="84">
        <v>0.99990000000000001</v>
      </c>
      <c r="M1331" s="83">
        <v>1330</v>
      </c>
      <c r="N1331" s="85">
        <v>2.6390700000000002E-4</v>
      </c>
      <c r="O1331" s="83">
        <v>1330</v>
      </c>
      <c r="P1331" s="85">
        <v>5.2781400000000004E-4</v>
      </c>
      <c r="Q1331" s="83">
        <v>1330</v>
      </c>
      <c r="R1331" s="86">
        <v>3.9685200000000001E-7</v>
      </c>
      <c r="S1331" s="86">
        <v>1.6433199999999999E-6</v>
      </c>
    </row>
    <row r="1332" spans="2:19" x14ac:dyDescent="0.2">
      <c r="B1332" s="33"/>
      <c r="C1332" s="81">
        <v>0.6381</v>
      </c>
      <c r="D1332" s="80">
        <v>5280</v>
      </c>
      <c r="E1332" s="80">
        <v>114</v>
      </c>
      <c r="F1332" s="80">
        <v>5166</v>
      </c>
      <c r="G1332" s="80">
        <v>228</v>
      </c>
      <c r="H1332" s="80">
        <v>5394</v>
      </c>
      <c r="I1332" s="82">
        <v>4.22692E-2</v>
      </c>
      <c r="J1332" s="80">
        <v>4.2198800000000002E-2</v>
      </c>
      <c r="L1332" s="84">
        <v>0.99990000000000001</v>
      </c>
      <c r="M1332" s="83">
        <v>1331</v>
      </c>
      <c r="N1332" s="85">
        <v>2.66505E-4</v>
      </c>
      <c r="O1332" s="83">
        <v>1331</v>
      </c>
      <c r="P1332" s="85">
        <v>5.3300999999999999E-4</v>
      </c>
      <c r="Q1332" s="83">
        <v>1331</v>
      </c>
      <c r="R1332" s="86">
        <v>4.0045800000000002E-7</v>
      </c>
      <c r="S1332" s="86">
        <v>1.6433199999999999E-6</v>
      </c>
    </row>
    <row r="1333" spans="2:19" x14ac:dyDescent="0.2">
      <c r="B1333" s="33"/>
      <c r="C1333" s="81">
        <v>0.63739999999999997</v>
      </c>
      <c r="D1333" s="80">
        <v>5281</v>
      </c>
      <c r="E1333" s="80">
        <v>114</v>
      </c>
      <c r="F1333" s="80">
        <v>5167</v>
      </c>
      <c r="G1333" s="80">
        <v>228</v>
      </c>
      <c r="H1333" s="80">
        <v>5395</v>
      </c>
      <c r="I1333" s="82">
        <v>4.2261399999999998E-2</v>
      </c>
      <c r="J1333" s="80">
        <v>4.2198800000000002E-2</v>
      </c>
      <c r="L1333" s="84">
        <v>0.99990000000000001</v>
      </c>
      <c r="M1333" s="83">
        <v>1332</v>
      </c>
      <c r="N1333" s="85">
        <v>2.6913000000000002E-4</v>
      </c>
      <c r="O1333" s="83">
        <v>1332</v>
      </c>
      <c r="P1333" s="85">
        <v>5.3826099999999995E-4</v>
      </c>
      <c r="Q1333" s="83">
        <v>1332</v>
      </c>
      <c r="R1333" s="86">
        <v>4.0410000000000003E-7</v>
      </c>
      <c r="S1333" s="86">
        <v>1.6433199999999999E-6</v>
      </c>
    </row>
    <row r="1334" spans="2:19" x14ac:dyDescent="0.2">
      <c r="B1334" s="33"/>
      <c r="C1334" s="81">
        <v>0.63729999999999998</v>
      </c>
      <c r="D1334" s="80">
        <v>5284</v>
      </c>
      <c r="E1334" s="80">
        <v>114</v>
      </c>
      <c r="F1334" s="80">
        <v>5170</v>
      </c>
      <c r="G1334" s="80">
        <v>228</v>
      </c>
      <c r="H1334" s="80">
        <v>5398</v>
      </c>
      <c r="I1334" s="82">
        <v>4.2237900000000002E-2</v>
      </c>
      <c r="J1334" s="80">
        <v>4.2198800000000002E-2</v>
      </c>
      <c r="L1334" s="84">
        <v>0.99990000000000001</v>
      </c>
      <c r="M1334" s="83">
        <v>1333</v>
      </c>
      <c r="N1334" s="85">
        <v>2.7178400000000001E-4</v>
      </c>
      <c r="O1334" s="83">
        <v>1333</v>
      </c>
      <c r="P1334" s="85">
        <v>5.4356800000000002E-4</v>
      </c>
      <c r="Q1334" s="83">
        <v>1333</v>
      </c>
      <c r="R1334" s="86">
        <v>4.0777800000000001E-7</v>
      </c>
      <c r="S1334" s="86">
        <v>1.6433199999999999E-6</v>
      </c>
    </row>
    <row r="1335" spans="2:19" x14ac:dyDescent="0.2">
      <c r="B1335" s="33"/>
      <c r="C1335" s="81">
        <v>0.63700000000000001</v>
      </c>
      <c r="D1335" s="80">
        <v>5285</v>
      </c>
      <c r="E1335" s="80">
        <v>114</v>
      </c>
      <c r="F1335" s="80">
        <v>5171</v>
      </c>
      <c r="G1335" s="80">
        <v>228</v>
      </c>
      <c r="H1335" s="80">
        <v>5399</v>
      </c>
      <c r="I1335" s="82">
        <v>4.2229999999999997E-2</v>
      </c>
      <c r="J1335" s="80">
        <v>4.2198800000000002E-2</v>
      </c>
      <c r="L1335" s="84">
        <v>0.99990000000000001</v>
      </c>
      <c r="M1335" s="83">
        <v>1334</v>
      </c>
      <c r="N1335" s="85">
        <v>2.7446600000000001E-4</v>
      </c>
      <c r="O1335" s="83">
        <v>1334</v>
      </c>
      <c r="P1335" s="85">
        <v>5.4893200000000002E-4</v>
      </c>
      <c r="Q1335" s="83">
        <v>1334</v>
      </c>
      <c r="R1335" s="86">
        <v>4.1149300000000002E-7</v>
      </c>
      <c r="S1335" s="86">
        <v>1.6433199999999999E-6</v>
      </c>
    </row>
    <row r="1336" spans="2:19" x14ac:dyDescent="0.2">
      <c r="B1336" s="33"/>
      <c r="C1336" s="81">
        <v>0.63690000000000002</v>
      </c>
      <c r="D1336" s="80">
        <v>5286</v>
      </c>
      <c r="E1336" s="80">
        <v>114</v>
      </c>
      <c r="F1336" s="80">
        <v>5172</v>
      </c>
      <c r="G1336" s="80">
        <v>228</v>
      </c>
      <c r="H1336" s="80">
        <v>5400</v>
      </c>
      <c r="I1336" s="82">
        <v>4.2222200000000001E-2</v>
      </c>
      <c r="J1336" s="80">
        <v>4.2198800000000002E-2</v>
      </c>
      <c r="L1336" s="84">
        <v>0.99990000000000001</v>
      </c>
      <c r="M1336" s="83">
        <v>1335</v>
      </c>
      <c r="N1336" s="85">
        <v>2.7717600000000002E-4</v>
      </c>
      <c r="O1336" s="83">
        <v>1335</v>
      </c>
      <c r="P1336" s="85">
        <v>5.5435200000000003E-4</v>
      </c>
      <c r="Q1336" s="83">
        <v>1335</v>
      </c>
      <c r="R1336" s="86">
        <v>4.1524499999999998E-7</v>
      </c>
      <c r="S1336" s="86">
        <v>1.6433199999999999E-6</v>
      </c>
    </row>
    <row r="1337" spans="2:19" x14ac:dyDescent="0.2">
      <c r="B1337" s="33"/>
      <c r="C1337" s="81">
        <v>0.63639999999999997</v>
      </c>
      <c r="D1337" s="80">
        <v>5287</v>
      </c>
      <c r="E1337" s="80">
        <v>114</v>
      </c>
      <c r="F1337" s="80">
        <v>5173</v>
      </c>
      <c r="G1337" s="80">
        <v>228</v>
      </c>
      <c r="H1337" s="80">
        <v>5401</v>
      </c>
      <c r="I1337" s="82">
        <v>4.2214399999999999E-2</v>
      </c>
      <c r="J1337" s="80">
        <v>4.2198800000000002E-2</v>
      </c>
      <c r="L1337" s="84">
        <v>0.99990000000000001</v>
      </c>
      <c r="M1337" s="83">
        <v>1336</v>
      </c>
      <c r="N1337" s="85">
        <v>2.7991499999999999E-4</v>
      </c>
      <c r="O1337" s="83">
        <v>1336</v>
      </c>
      <c r="P1337" s="85">
        <v>5.5982999999999998E-4</v>
      </c>
      <c r="Q1337" s="83">
        <v>1336</v>
      </c>
      <c r="R1337" s="86">
        <v>4.1903400000000002E-7</v>
      </c>
      <c r="S1337" s="86">
        <v>1.6433199999999999E-6</v>
      </c>
    </row>
    <row r="1338" spans="2:19" x14ac:dyDescent="0.2">
      <c r="B1338" s="33"/>
      <c r="C1338" s="81">
        <v>0.63539999999999996</v>
      </c>
      <c r="D1338" s="80">
        <v>5289</v>
      </c>
      <c r="E1338" s="80">
        <v>114</v>
      </c>
      <c r="F1338" s="80">
        <v>5175</v>
      </c>
      <c r="G1338" s="80">
        <v>228</v>
      </c>
      <c r="H1338" s="80">
        <v>5403</v>
      </c>
      <c r="I1338" s="82">
        <v>4.2198800000000002E-2</v>
      </c>
      <c r="J1338" s="80">
        <v>4.2198800000000002E-2</v>
      </c>
      <c r="L1338" s="84">
        <v>0.99990000000000001</v>
      </c>
      <c r="M1338" s="83">
        <v>1337</v>
      </c>
      <c r="N1338" s="85">
        <v>2.8268299999999999E-4</v>
      </c>
      <c r="O1338" s="83">
        <v>1337</v>
      </c>
      <c r="P1338" s="85">
        <v>5.6536599999999998E-4</v>
      </c>
      <c r="Q1338" s="83">
        <v>1337</v>
      </c>
      <c r="R1338" s="86">
        <v>4.2286200000000002E-7</v>
      </c>
      <c r="S1338" s="86">
        <v>1.6433199999999999E-6</v>
      </c>
    </row>
    <row r="1339" spans="2:19" x14ac:dyDescent="0.2">
      <c r="B1339" s="33"/>
      <c r="C1339" s="81">
        <v>0.63519999999999999</v>
      </c>
      <c r="D1339" s="80">
        <v>5289</v>
      </c>
      <c r="E1339" s="80">
        <v>115</v>
      </c>
      <c r="F1339" s="80">
        <v>5174</v>
      </c>
      <c r="G1339" s="80">
        <v>230</v>
      </c>
      <c r="H1339" s="80">
        <v>5404</v>
      </c>
      <c r="I1339" s="82">
        <v>4.2561099999999998E-2</v>
      </c>
      <c r="J1339" s="80">
        <v>4.2411900000000002E-2</v>
      </c>
      <c r="L1339" s="84">
        <v>0.99990000000000001</v>
      </c>
      <c r="M1339" s="83">
        <v>1338</v>
      </c>
      <c r="N1339" s="85">
        <v>2.8548000000000001E-4</v>
      </c>
      <c r="O1339" s="83">
        <v>1338</v>
      </c>
      <c r="P1339" s="85">
        <v>5.7096000000000002E-4</v>
      </c>
      <c r="Q1339" s="83">
        <v>1338</v>
      </c>
      <c r="R1339" s="86">
        <v>4.2672699999999998E-7</v>
      </c>
      <c r="S1339" s="86">
        <v>1.6433199999999999E-6</v>
      </c>
    </row>
    <row r="1340" spans="2:19" x14ac:dyDescent="0.2">
      <c r="B1340" s="33"/>
      <c r="C1340" s="81">
        <v>0.63480000000000003</v>
      </c>
      <c r="D1340" s="80">
        <v>5290</v>
      </c>
      <c r="E1340" s="80">
        <v>115</v>
      </c>
      <c r="F1340" s="80">
        <v>5175</v>
      </c>
      <c r="G1340" s="80">
        <v>230</v>
      </c>
      <c r="H1340" s="80">
        <v>5405</v>
      </c>
      <c r="I1340" s="82">
        <v>4.2553199999999999E-2</v>
      </c>
      <c r="J1340" s="80">
        <v>4.2411900000000002E-2</v>
      </c>
      <c r="L1340" s="84">
        <v>0.99990000000000001</v>
      </c>
      <c r="M1340" s="83">
        <v>1339</v>
      </c>
      <c r="N1340" s="85">
        <v>2.8830700000000002E-4</v>
      </c>
      <c r="O1340" s="83">
        <v>1339</v>
      </c>
      <c r="P1340" s="85">
        <v>5.7661400000000003E-4</v>
      </c>
      <c r="Q1340" s="83">
        <v>1339</v>
      </c>
      <c r="R1340" s="86">
        <v>4.3062999999999999E-7</v>
      </c>
      <c r="S1340" s="86">
        <v>1.6433199999999999E-6</v>
      </c>
    </row>
    <row r="1341" spans="2:19" x14ac:dyDescent="0.2">
      <c r="B1341" s="33"/>
      <c r="C1341" s="81">
        <v>0.63400000000000001</v>
      </c>
      <c r="D1341" s="80">
        <v>5292</v>
      </c>
      <c r="E1341" s="80">
        <v>115</v>
      </c>
      <c r="F1341" s="80">
        <v>5177</v>
      </c>
      <c r="G1341" s="80">
        <v>230</v>
      </c>
      <c r="H1341" s="80">
        <v>5407</v>
      </c>
      <c r="I1341" s="82">
        <v>4.2537499999999999E-2</v>
      </c>
      <c r="J1341" s="80">
        <v>4.2411900000000002E-2</v>
      </c>
      <c r="L1341" s="84">
        <v>0.99990000000000001</v>
      </c>
      <c r="M1341" s="83">
        <v>1340</v>
      </c>
      <c r="N1341" s="85">
        <v>2.9116299999999999E-4</v>
      </c>
      <c r="O1341" s="83">
        <v>1340</v>
      </c>
      <c r="P1341" s="85">
        <v>5.82327E-4</v>
      </c>
      <c r="Q1341" s="83">
        <v>1340</v>
      </c>
      <c r="R1341" s="86">
        <v>4.3457200000000001E-7</v>
      </c>
      <c r="S1341" s="86">
        <v>1.6433199999999999E-6</v>
      </c>
    </row>
    <row r="1342" spans="2:19" x14ac:dyDescent="0.2">
      <c r="B1342" s="33"/>
      <c r="C1342" s="81">
        <v>0.63349999999999995</v>
      </c>
      <c r="D1342" s="80">
        <v>5293</v>
      </c>
      <c r="E1342" s="80">
        <v>115</v>
      </c>
      <c r="F1342" s="80">
        <v>5178</v>
      </c>
      <c r="G1342" s="80">
        <v>230</v>
      </c>
      <c r="H1342" s="80">
        <v>5408</v>
      </c>
      <c r="I1342" s="82">
        <v>4.2529600000000001E-2</v>
      </c>
      <c r="J1342" s="80">
        <v>4.2411900000000002E-2</v>
      </c>
      <c r="L1342" s="84">
        <v>0.99990000000000001</v>
      </c>
      <c r="M1342" s="83">
        <v>1341</v>
      </c>
      <c r="N1342" s="85">
        <v>2.9405000000000002E-4</v>
      </c>
      <c r="O1342" s="83">
        <v>1341</v>
      </c>
      <c r="P1342" s="85">
        <v>5.8810000000000004E-4</v>
      </c>
      <c r="Q1342" s="83">
        <v>1341</v>
      </c>
      <c r="R1342" s="86">
        <v>4.38553E-7</v>
      </c>
      <c r="S1342" s="86">
        <v>1.6433199999999999E-6</v>
      </c>
    </row>
    <row r="1343" spans="2:19" x14ac:dyDescent="0.2">
      <c r="B1343" s="33"/>
      <c r="C1343" s="81">
        <v>0.63319999999999999</v>
      </c>
      <c r="D1343" s="80">
        <v>5294</v>
      </c>
      <c r="E1343" s="80">
        <v>115</v>
      </c>
      <c r="F1343" s="80">
        <v>5179</v>
      </c>
      <c r="G1343" s="80">
        <v>230</v>
      </c>
      <c r="H1343" s="80">
        <v>5409</v>
      </c>
      <c r="I1343" s="82">
        <v>4.2521700000000003E-2</v>
      </c>
      <c r="J1343" s="80">
        <v>4.2411900000000002E-2</v>
      </c>
      <c r="L1343" s="84">
        <v>0.99990000000000001</v>
      </c>
      <c r="M1343" s="83">
        <v>1342</v>
      </c>
      <c r="N1343" s="85">
        <v>2.9696699999999998E-4</v>
      </c>
      <c r="O1343" s="83">
        <v>1342</v>
      </c>
      <c r="P1343" s="85">
        <v>5.9393399999999996E-4</v>
      </c>
      <c r="Q1343" s="83">
        <v>1342</v>
      </c>
      <c r="R1343" s="86">
        <v>4.4257399999999998E-7</v>
      </c>
      <c r="S1343" s="86">
        <v>1.6433199999999999E-6</v>
      </c>
    </row>
    <row r="1344" spans="2:19" x14ac:dyDescent="0.2">
      <c r="B1344" s="33"/>
      <c r="C1344" s="81">
        <v>0.63300000000000001</v>
      </c>
      <c r="D1344" s="80">
        <v>5295</v>
      </c>
      <c r="E1344" s="80">
        <v>115</v>
      </c>
      <c r="F1344" s="80">
        <v>5180</v>
      </c>
      <c r="G1344" s="80">
        <v>230</v>
      </c>
      <c r="H1344" s="80">
        <v>5410</v>
      </c>
      <c r="I1344" s="82">
        <v>4.25139E-2</v>
      </c>
      <c r="J1344" s="80">
        <v>4.2411900000000002E-2</v>
      </c>
      <c r="L1344" s="84">
        <v>0.99990000000000001</v>
      </c>
      <c r="M1344" s="83">
        <v>1343</v>
      </c>
      <c r="N1344" s="85">
        <v>2.9991399999999997E-4</v>
      </c>
      <c r="O1344" s="83">
        <v>1343</v>
      </c>
      <c r="P1344" s="85">
        <v>5.9982899999999997E-4</v>
      </c>
      <c r="Q1344" s="83">
        <v>1343</v>
      </c>
      <c r="R1344" s="86">
        <v>4.4663399999999997E-7</v>
      </c>
      <c r="S1344" s="86">
        <v>1.6433199999999999E-6</v>
      </c>
    </row>
    <row r="1345" spans="2:19" x14ac:dyDescent="0.2">
      <c r="B1345" s="33"/>
      <c r="C1345" s="81">
        <v>0.63270000000000004</v>
      </c>
      <c r="D1345" s="80">
        <v>5296</v>
      </c>
      <c r="E1345" s="80">
        <v>115</v>
      </c>
      <c r="F1345" s="80">
        <v>5181</v>
      </c>
      <c r="G1345" s="80">
        <v>230</v>
      </c>
      <c r="H1345" s="80">
        <v>5411</v>
      </c>
      <c r="I1345" s="82">
        <v>4.2506000000000002E-2</v>
      </c>
      <c r="J1345" s="80">
        <v>4.2411900000000002E-2</v>
      </c>
      <c r="L1345" s="84">
        <v>0.99990000000000001</v>
      </c>
      <c r="M1345" s="83">
        <v>1344</v>
      </c>
      <c r="N1345" s="85">
        <v>3.0289299999999999E-4</v>
      </c>
      <c r="O1345" s="83">
        <v>1344</v>
      </c>
      <c r="P1345" s="85">
        <v>6.0578599999999998E-4</v>
      </c>
      <c r="Q1345" s="83">
        <v>1344</v>
      </c>
      <c r="R1345" s="86">
        <v>4.5073299999999999E-7</v>
      </c>
      <c r="S1345" s="86">
        <v>1.6433199999999999E-6</v>
      </c>
    </row>
    <row r="1346" spans="2:19" x14ac:dyDescent="0.2">
      <c r="B1346" s="33"/>
      <c r="C1346" s="81">
        <v>0.63170000000000004</v>
      </c>
      <c r="D1346" s="80">
        <v>5297</v>
      </c>
      <c r="E1346" s="80">
        <v>115</v>
      </c>
      <c r="F1346" s="80">
        <v>5182</v>
      </c>
      <c r="G1346" s="80">
        <v>230</v>
      </c>
      <c r="H1346" s="80">
        <v>5412</v>
      </c>
      <c r="I1346" s="82">
        <v>4.24982E-2</v>
      </c>
      <c r="J1346" s="80">
        <v>4.2411900000000002E-2</v>
      </c>
      <c r="L1346" s="84">
        <v>0.99990000000000001</v>
      </c>
      <c r="M1346" s="83">
        <v>1345</v>
      </c>
      <c r="N1346" s="85">
        <v>3.0590199999999999E-4</v>
      </c>
      <c r="O1346" s="83">
        <v>1345</v>
      </c>
      <c r="P1346" s="85">
        <v>6.1180499999999999E-4</v>
      </c>
      <c r="Q1346" s="83">
        <v>1345</v>
      </c>
      <c r="R1346" s="86">
        <v>4.54874E-7</v>
      </c>
      <c r="S1346" s="86">
        <v>1.6433199999999999E-6</v>
      </c>
    </row>
    <row r="1347" spans="2:19" x14ac:dyDescent="0.2">
      <c r="B1347" s="33"/>
      <c r="C1347" s="81">
        <v>0.63080000000000003</v>
      </c>
      <c r="D1347" s="80">
        <v>5298</v>
      </c>
      <c r="E1347" s="80">
        <v>115</v>
      </c>
      <c r="F1347" s="80">
        <v>5183</v>
      </c>
      <c r="G1347" s="80">
        <v>230</v>
      </c>
      <c r="H1347" s="80">
        <v>5413</v>
      </c>
      <c r="I1347" s="82">
        <v>4.2490300000000002E-2</v>
      </c>
      <c r="J1347" s="80">
        <v>4.2411900000000002E-2</v>
      </c>
      <c r="L1347" s="84">
        <v>0.99990000000000001</v>
      </c>
      <c r="M1347" s="83">
        <v>1346</v>
      </c>
      <c r="N1347" s="85">
        <v>3.0894400000000002E-4</v>
      </c>
      <c r="O1347" s="83">
        <v>1346</v>
      </c>
      <c r="P1347" s="85">
        <v>6.1788700000000002E-4</v>
      </c>
      <c r="Q1347" s="83">
        <v>1346</v>
      </c>
      <c r="R1347" s="86">
        <v>4.5905399999999998E-7</v>
      </c>
      <c r="S1347" s="86">
        <v>1.6433199999999999E-6</v>
      </c>
    </row>
    <row r="1348" spans="2:19" x14ac:dyDescent="0.2">
      <c r="B1348" s="33"/>
      <c r="C1348" s="81">
        <v>0.63009999999999999</v>
      </c>
      <c r="D1348" s="80">
        <v>5299</v>
      </c>
      <c r="E1348" s="80">
        <v>115</v>
      </c>
      <c r="F1348" s="80">
        <v>5184</v>
      </c>
      <c r="G1348" s="80">
        <v>230</v>
      </c>
      <c r="H1348" s="80">
        <v>5414</v>
      </c>
      <c r="I1348" s="82">
        <v>4.2482499999999999E-2</v>
      </c>
      <c r="J1348" s="80">
        <v>4.2411900000000002E-2</v>
      </c>
      <c r="L1348" s="84">
        <v>0.99990000000000001</v>
      </c>
      <c r="M1348" s="83">
        <v>1347</v>
      </c>
      <c r="N1348" s="85">
        <v>3.1201599999999998E-4</v>
      </c>
      <c r="O1348" s="83">
        <v>1347</v>
      </c>
      <c r="P1348" s="85">
        <v>6.2403299999999997E-4</v>
      </c>
      <c r="Q1348" s="83">
        <v>1347</v>
      </c>
      <c r="R1348" s="86">
        <v>4.63276E-7</v>
      </c>
      <c r="S1348" s="86">
        <v>1.6433199999999999E-6</v>
      </c>
    </row>
    <row r="1349" spans="2:19" x14ac:dyDescent="0.2">
      <c r="B1349" s="33"/>
      <c r="C1349" s="81">
        <v>0.63</v>
      </c>
      <c r="D1349" s="80">
        <v>5302</v>
      </c>
      <c r="E1349" s="80">
        <v>115</v>
      </c>
      <c r="F1349" s="80">
        <v>5187</v>
      </c>
      <c r="G1349" s="80">
        <v>230</v>
      </c>
      <c r="H1349" s="80">
        <v>5417</v>
      </c>
      <c r="I1349" s="82">
        <v>4.2458900000000001E-2</v>
      </c>
      <c r="J1349" s="80">
        <v>4.2411900000000002E-2</v>
      </c>
      <c r="L1349" s="84">
        <v>0.99990000000000001</v>
      </c>
      <c r="M1349" s="83">
        <v>1348</v>
      </c>
      <c r="N1349" s="85">
        <v>3.1512100000000002E-4</v>
      </c>
      <c r="O1349" s="83">
        <v>1348</v>
      </c>
      <c r="P1349" s="85">
        <v>6.3024200000000004E-4</v>
      </c>
      <c r="Q1349" s="83">
        <v>1348</v>
      </c>
      <c r="R1349" s="86">
        <v>4.6753899999999999E-7</v>
      </c>
      <c r="S1349" s="86">
        <v>1.6433199999999999E-6</v>
      </c>
    </row>
    <row r="1350" spans="2:19" x14ac:dyDescent="0.2">
      <c r="B1350" s="33"/>
      <c r="C1350" s="81">
        <v>0.62990000000000002</v>
      </c>
      <c r="D1350" s="80">
        <v>5303</v>
      </c>
      <c r="E1350" s="80">
        <v>115</v>
      </c>
      <c r="F1350" s="80">
        <v>5188</v>
      </c>
      <c r="G1350" s="80">
        <v>230</v>
      </c>
      <c r="H1350" s="80">
        <v>5418</v>
      </c>
      <c r="I1350" s="82">
        <v>4.2451099999999999E-2</v>
      </c>
      <c r="J1350" s="80">
        <v>4.2411900000000002E-2</v>
      </c>
      <c r="L1350" s="84">
        <v>0.99990000000000001</v>
      </c>
      <c r="M1350" s="83">
        <v>1349</v>
      </c>
      <c r="N1350" s="85">
        <v>3.1825799999999997E-4</v>
      </c>
      <c r="O1350" s="83">
        <v>1349</v>
      </c>
      <c r="P1350" s="85">
        <v>6.3651599999999995E-4</v>
      </c>
      <c r="Q1350" s="83">
        <v>1349</v>
      </c>
      <c r="R1350" s="86">
        <v>4.71843E-7</v>
      </c>
      <c r="S1350" s="86">
        <v>1.6433199999999999E-6</v>
      </c>
    </row>
    <row r="1351" spans="2:19" x14ac:dyDescent="0.2">
      <c r="B1351" s="33"/>
      <c r="C1351" s="81">
        <v>0.62980000000000003</v>
      </c>
      <c r="D1351" s="80">
        <v>5306</v>
      </c>
      <c r="E1351" s="80">
        <v>115</v>
      </c>
      <c r="F1351" s="80">
        <v>5191</v>
      </c>
      <c r="G1351" s="80">
        <v>230</v>
      </c>
      <c r="H1351" s="80">
        <v>5421</v>
      </c>
      <c r="I1351" s="82">
        <v>4.2427600000000003E-2</v>
      </c>
      <c r="J1351" s="80">
        <v>4.2411900000000002E-2</v>
      </c>
      <c r="L1351" s="84">
        <v>0.99990000000000001</v>
      </c>
      <c r="M1351" s="83">
        <v>1350</v>
      </c>
      <c r="N1351" s="85">
        <v>3.2142800000000001E-4</v>
      </c>
      <c r="O1351" s="83">
        <v>1350</v>
      </c>
      <c r="P1351" s="85">
        <v>6.4285600000000003E-4</v>
      </c>
      <c r="Q1351" s="83">
        <v>1350</v>
      </c>
      <c r="R1351" s="86">
        <v>4.7618999999999998E-7</v>
      </c>
      <c r="S1351" s="86">
        <v>1.6433199999999999E-6</v>
      </c>
    </row>
    <row r="1352" spans="2:19" x14ac:dyDescent="0.2">
      <c r="B1352" s="33"/>
      <c r="C1352" s="81">
        <v>0.62949999999999995</v>
      </c>
      <c r="D1352" s="80">
        <v>5307</v>
      </c>
      <c r="E1352" s="80">
        <v>115</v>
      </c>
      <c r="F1352" s="80">
        <v>5192</v>
      </c>
      <c r="G1352" s="80">
        <v>230</v>
      </c>
      <c r="H1352" s="80">
        <v>5422</v>
      </c>
      <c r="I1352" s="82">
        <v>4.2419800000000001E-2</v>
      </c>
      <c r="J1352" s="80">
        <v>4.2411900000000002E-2</v>
      </c>
      <c r="L1352" s="84">
        <v>0.99990000000000001</v>
      </c>
      <c r="M1352" s="83">
        <v>1351</v>
      </c>
      <c r="N1352" s="85">
        <v>3.2463099999999998E-4</v>
      </c>
      <c r="O1352" s="83">
        <v>1351</v>
      </c>
      <c r="P1352" s="85">
        <v>6.4926100000000004E-4</v>
      </c>
      <c r="Q1352" s="83">
        <v>1351</v>
      </c>
      <c r="R1352" s="86">
        <v>4.8057800000000003E-7</v>
      </c>
      <c r="S1352" s="86">
        <v>1.6433199999999999E-6</v>
      </c>
    </row>
    <row r="1353" spans="2:19" x14ac:dyDescent="0.2">
      <c r="B1353" s="33"/>
      <c r="C1353" s="81">
        <v>0.62860000000000005</v>
      </c>
      <c r="D1353" s="80">
        <v>5308</v>
      </c>
      <c r="E1353" s="80">
        <v>115</v>
      </c>
      <c r="F1353" s="80">
        <v>5193</v>
      </c>
      <c r="G1353" s="80">
        <v>230</v>
      </c>
      <c r="H1353" s="80">
        <v>5423</v>
      </c>
      <c r="I1353" s="82">
        <v>4.2411900000000002E-2</v>
      </c>
      <c r="J1353" s="80">
        <v>4.2411900000000002E-2</v>
      </c>
      <c r="L1353" s="84">
        <v>0.99990000000000001</v>
      </c>
      <c r="M1353" s="83">
        <v>1352</v>
      </c>
      <c r="N1353" s="85">
        <v>3.2786600000000001E-4</v>
      </c>
      <c r="O1353" s="83">
        <v>1352</v>
      </c>
      <c r="P1353" s="85">
        <v>6.5573300000000003E-4</v>
      </c>
      <c r="Q1353" s="83">
        <v>1352</v>
      </c>
      <c r="R1353" s="86">
        <v>4.8500900000000005E-7</v>
      </c>
      <c r="S1353" s="86">
        <v>1.6433199999999999E-6</v>
      </c>
    </row>
    <row r="1354" spans="2:19" x14ac:dyDescent="0.2">
      <c r="B1354" s="33"/>
      <c r="C1354" s="81">
        <v>0.62829999999999997</v>
      </c>
      <c r="D1354" s="80">
        <v>5309</v>
      </c>
      <c r="E1354" s="80">
        <v>117</v>
      </c>
      <c r="F1354" s="80">
        <v>5192</v>
      </c>
      <c r="G1354" s="80">
        <v>234</v>
      </c>
      <c r="H1354" s="80">
        <v>5426</v>
      </c>
      <c r="I1354" s="82">
        <v>4.3125700000000003E-2</v>
      </c>
      <c r="J1354" s="80">
        <v>4.3125700000000003E-2</v>
      </c>
      <c r="L1354" s="84">
        <v>0.99990000000000001</v>
      </c>
      <c r="M1354" s="83">
        <v>1353</v>
      </c>
      <c r="N1354" s="85">
        <v>3.31136E-4</v>
      </c>
      <c r="O1354" s="83">
        <v>1353</v>
      </c>
      <c r="P1354" s="85">
        <v>6.6227099999999998E-4</v>
      </c>
      <c r="Q1354" s="83">
        <v>1353</v>
      </c>
      <c r="R1354" s="86">
        <v>4.8948400000000002E-7</v>
      </c>
      <c r="S1354" s="86">
        <v>1.6433199999999999E-6</v>
      </c>
    </row>
    <row r="1355" spans="2:19" x14ac:dyDescent="0.2">
      <c r="B1355" s="33"/>
      <c r="C1355" s="81">
        <v>0.628</v>
      </c>
      <c r="D1355" s="80">
        <v>5309</v>
      </c>
      <c r="E1355" s="80">
        <v>118</v>
      </c>
      <c r="F1355" s="80">
        <v>5191</v>
      </c>
      <c r="G1355" s="80">
        <v>236</v>
      </c>
      <c r="H1355" s="80">
        <v>5427</v>
      </c>
      <c r="I1355" s="82">
        <v>4.3486299999999999E-2</v>
      </c>
      <c r="J1355" s="80">
        <v>4.3438200000000003E-2</v>
      </c>
      <c r="L1355" s="84">
        <v>0.99990000000000001</v>
      </c>
      <c r="M1355" s="83">
        <v>1354</v>
      </c>
      <c r="N1355" s="85">
        <v>3.3443900000000001E-4</v>
      </c>
      <c r="O1355" s="83">
        <v>1354</v>
      </c>
      <c r="P1355" s="85">
        <v>6.6887700000000001E-4</v>
      </c>
      <c r="Q1355" s="83">
        <v>1354</v>
      </c>
      <c r="R1355" s="86">
        <v>4.9400099999999998E-7</v>
      </c>
      <c r="S1355" s="86">
        <v>1.6433199999999999E-6</v>
      </c>
    </row>
    <row r="1356" spans="2:19" x14ac:dyDescent="0.2">
      <c r="B1356" s="33"/>
      <c r="C1356" s="81">
        <v>0.62719999999999998</v>
      </c>
      <c r="D1356" s="80">
        <v>5310</v>
      </c>
      <c r="E1356" s="80">
        <v>118</v>
      </c>
      <c r="F1356" s="80">
        <v>5192</v>
      </c>
      <c r="G1356" s="80">
        <v>236</v>
      </c>
      <c r="H1356" s="80">
        <v>5428</v>
      </c>
      <c r="I1356" s="82">
        <v>4.3478299999999998E-2</v>
      </c>
      <c r="J1356" s="80">
        <v>4.3438200000000003E-2</v>
      </c>
      <c r="L1356" s="84">
        <v>0.99990000000000001</v>
      </c>
      <c r="M1356" s="83">
        <v>1355</v>
      </c>
      <c r="N1356" s="85">
        <v>3.3777600000000003E-4</v>
      </c>
      <c r="O1356" s="83">
        <v>1355</v>
      </c>
      <c r="P1356" s="85">
        <v>6.7555200000000005E-4</v>
      </c>
      <c r="Q1356" s="83">
        <v>1355</v>
      </c>
      <c r="R1356" s="86">
        <v>4.9856199999999999E-7</v>
      </c>
      <c r="S1356" s="86">
        <v>1.6433199999999999E-6</v>
      </c>
    </row>
    <row r="1357" spans="2:19" x14ac:dyDescent="0.2">
      <c r="B1357" s="33"/>
      <c r="C1357" s="81">
        <v>0.62660000000000005</v>
      </c>
      <c r="D1357" s="80">
        <v>5311</v>
      </c>
      <c r="E1357" s="80">
        <v>118</v>
      </c>
      <c r="F1357" s="80">
        <v>5193</v>
      </c>
      <c r="G1357" s="80">
        <v>236</v>
      </c>
      <c r="H1357" s="80">
        <v>5429</v>
      </c>
      <c r="I1357" s="82">
        <v>4.3470300000000003E-2</v>
      </c>
      <c r="J1357" s="80">
        <v>4.3438200000000003E-2</v>
      </c>
      <c r="L1357" s="84">
        <v>0.99990000000000001</v>
      </c>
      <c r="M1357" s="83">
        <v>1356</v>
      </c>
      <c r="N1357" s="85">
        <v>3.4114699999999998E-4</v>
      </c>
      <c r="O1357" s="83">
        <v>1356</v>
      </c>
      <c r="P1357" s="85">
        <v>6.8229499999999997E-4</v>
      </c>
      <c r="Q1357" s="83">
        <v>1356</v>
      </c>
      <c r="R1357" s="86">
        <v>5.0316700000000005E-7</v>
      </c>
      <c r="S1357" s="86">
        <v>1.6433199999999999E-6</v>
      </c>
    </row>
    <row r="1358" spans="2:19" x14ac:dyDescent="0.2">
      <c r="B1358" s="33"/>
      <c r="C1358" s="81">
        <v>0.62619999999999998</v>
      </c>
      <c r="D1358" s="80">
        <v>5313</v>
      </c>
      <c r="E1358" s="80">
        <v>118</v>
      </c>
      <c r="F1358" s="80">
        <v>5195</v>
      </c>
      <c r="G1358" s="80">
        <v>236</v>
      </c>
      <c r="H1358" s="80">
        <v>5431</v>
      </c>
      <c r="I1358" s="82">
        <v>4.3454199999999998E-2</v>
      </c>
      <c r="J1358" s="80">
        <v>4.3438200000000003E-2</v>
      </c>
      <c r="L1358" s="84">
        <v>0.99990000000000001</v>
      </c>
      <c r="M1358" s="83">
        <v>1357</v>
      </c>
      <c r="N1358" s="85">
        <v>3.4455400000000001E-4</v>
      </c>
      <c r="O1358" s="83">
        <v>1357</v>
      </c>
      <c r="P1358" s="85">
        <v>6.89107E-4</v>
      </c>
      <c r="Q1358" s="83">
        <v>1357</v>
      </c>
      <c r="R1358" s="86">
        <v>5.0781699999999997E-7</v>
      </c>
      <c r="S1358" s="86">
        <v>1.6433199999999999E-6</v>
      </c>
    </row>
    <row r="1359" spans="2:19" x14ac:dyDescent="0.2">
      <c r="B1359" s="33"/>
      <c r="C1359" s="81">
        <v>0.62580000000000002</v>
      </c>
      <c r="D1359" s="80">
        <v>5314</v>
      </c>
      <c r="E1359" s="80">
        <v>118</v>
      </c>
      <c r="F1359" s="80">
        <v>5196</v>
      </c>
      <c r="G1359" s="80">
        <v>236</v>
      </c>
      <c r="H1359" s="80">
        <v>5432</v>
      </c>
      <c r="I1359" s="82">
        <v>4.3446199999999997E-2</v>
      </c>
      <c r="J1359" s="80">
        <v>4.3438200000000003E-2</v>
      </c>
      <c r="L1359" s="84">
        <v>0.99990000000000001</v>
      </c>
      <c r="M1359" s="83">
        <v>1358</v>
      </c>
      <c r="N1359" s="85">
        <v>3.4799499999999998E-4</v>
      </c>
      <c r="O1359" s="83">
        <v>1358</v>
      </c>
      <c r="P1359" s="85">
        <v>6.9598999999999996E-4</v>
      </c>
      <c r="Q1359" s="83">
        <v>1358</v>
      </c>
      <c r="R1359" s="86">
        <v>5.1251099999999995E-7</v>
      </c>
      <c r="S1359" s="86">
        <v>1.6433199999999999E-6</v>
      </c>
    </row>
    <row r="1360" spans="2:19" x14ac:dyDescent="0.2">
      <c r="B1360" s="33"/>
      <c r="C1360" s="81">
        <v>0.62529999999999997</v>
      </c>
      <c r="D1360" s="80">
        <v>5315</v>
      </c>
      <c r="E1360" s="80">
        <v>118</v>
      </c>
      <c r="F1360" s="80">
        <v>5197</v>
      </c>
      <c r="G1360" s="80">
        <v>236</v>
      </c>
      <c r="H1360" s="80">
        <v>5433</v>
      </c>
      <c r="I1360" s="82">
        <v>4.3438200000000003E-2</v>
      </c>
      <c r="J1360" s="80">
        <v>4.3438200000000003E-2</v>
      </c>
      <c r="L1360" s="84">
        <v>0.99990000000000001</v>
      </c>
      <c r="M1360" s="83">
        <v>1359</v>
      </c>
      <c r="N1360" s="85">
        <v>3.5147200000000003E-4</v>
      </c>
      <c r="O1360" s="83">
        <v>1359</v>
      </c>
      <c r="P1360" s="85">
        <v>7.0294300000000004E-4</v>
      </c>
      <c r="Q1360" s="83">
        <v>1359</v>
      </c>
      <c r="R1360" s="86">
        <v>5.1725E-7</v>
      </c>
      <c r="S1360" s="86">
        <v>1.6433199999999999E-6</v>
      </c>
    </row>
    <row r="1361" spans="2:19" x14ac:dyDescent="0.2">
      <c r="B1361" s="33"/>
      <c r="C1361" s="81">
        <v>0.62450000000000006</v>
      </c>
      <c r="D1361" s="80">
        <v>5315</v>
      </c>
      <c r="E1361" s="80">
        <v>119</v>
      </c>
      <c r="F1361" s="80">
        <v>5196</v>
      </c>
      <c r="G1361" s="80">
        <v>238</v>
      </c>
      <c r="H1361" s="80">
        <v>5434</v>
      </c>
      <c r="I1361" s="82">
        <v>4.3798299999999998E-2</v>
      </c>
      <c r="J1361" s="80">
        <v>4.37822E-2</v>
      </c>
      <c r="L1361" s="84">
        <v>0.99990000000000001</v>
      </c>
      <c r="M1361" s="83">
        <v>1360</v>
      </c>
      <c r="N1361" s="85">
        <v>3.5498399999999997E-4</v>
      </c>
      <c r="O1361" s="83">
        <v>1360</v>
      </c>
      <c r="P1361" s="85">
        <v>7.0996799999999995E-4</v>
      </c>
      <c r="Q1361" s="83">
        <v>1360</v>
      </c>
      <c r="R1361" s="86">
        <v>5.2203499999999995E-7</v>
      </c>
      <c r="S1361" s="86">
        <v>1.6433199999999999E-6</v>
      </c>
    </row>
    <row r="1362" spans="2:19" x14ac:dyDescent="0.2">
      <c r="B1362" s="33"/>
      <c r="C1362" s="81">
        <v>0.62419999999999998</v>
      </c>
      <c r="D1362" s="80">
        <v>5317</v>
      </c>
      <c r="E1362" s="80">
        <v>119</v>
      </c>
      <c r="F1362" s="80">
        <v>5198</v>
      </c>
      <c r="G1362" s="80">
        <v>238</v>
      </c>
      <c r="H1362" s="80">
        <v>5436</v>
      </c>
      <c r="I1362" s="82">
        <v>4.37822E-2</v>
      </c>
      <c r="J1362" s="80">
        <v>4.37822E-2</v>
      </c>
      <c r="L1362" s="84">
        <v>0.99990000000000001</v>
      </c>
      <c r="M1362" s="83">
        <v>1361</v>
      </c>
      <c r="N1362" s="85">
        <v>3.58532E-4</v>
      </c>
      <c r="O1362" s="83">
        <v>1361</v>
      </c>
      <c r="P1362" s="85">
        <v>7.17064E-4</v>
      </c>
      <c r="Q1362" s="83">
        <v>1361</v>
      </c>
      <c r="R1362" s="86">
        <v>5.2686499999999997E-7</v>
      </c>
      <c r="S1362" s="86">
        <v>1.6433199999999999E-6</v>
      </c>
    </row>
    <row r="1363" spans="2:19" x14ac:dyDescent="0.2">
      <c r="B1363" s="33"/>
      <c r="C1363" s="81">
        <v>0.62390000000000001</v>
      </c>
      <c r="D1363" s="80">
        <v>5317</v>
      </c>
      <c r="E1363" s="80">
        <v>120</v>
      </c>
      <c r="F1363" s="80">
        <v>5197</v>
      </c>
      <c r="G1363" s="80">
        <v>240</v>
      </c>
      <c r="H1363" s="80">
        <v>5437</v>
      </c>
      <c r="I1363" s="82">
        <v>4.4142000000000001E-2</v>
      </c>
      <c r="J1363" s="80">
        <v>4.4142000000000001E-2</v>
      </c>
      <c r="L1363" s="84">
        <v>0.99990000000000001</v>
      </c>
      <c r="M1363" s="83">
        <v>1362</v>
      </c>
      <c r="N1363" s="85">
        <v>3.62116E-4</v>
      </c>
      <c r="O1363" s="83">
        <v>1362</v>
      </c>
      <c r="P1363" s="85">
        <v>7.2423300000000002E-4</v>
      </c>
      <c r="Q1363" s="83">
        <v>1362</v>
      </c>
      <c r="R1363" s="86">
        <v>5.3174200000000002E-7</v>
      </c>
      <c r="S1363" s="86">
        <v>1.6433199999999999E-6</v>
      </c>
    </row>
    <row r="1364" spans="2:19" x14ac:dyDescent="0.2">
      <c r="B1364" s="33"/>
      <c r="C1364" s="81">
        <v>0.62309999999999999</v>
      </c>
      <c r="D1364" s="80">
        <v>5317</v>
      </c>
      <c r="E1364" s="80">
        <v>121</v>
      </c>
      <c r="F1364" s="80">
        <v>5196</v>
      </c>
      <c r="G1364" s="80">
        <v>242</v>
      </c>
      <c r="H1364" s="80">
        <v>5438</v>
      </c>
      <c r="I1364" s="82">
        <v>4.4501699999999998E-2</v>
      </c>
      <c r="J1364" s="80">
        <v>4.4485299999999998E-2</v>
      </c>
      <c r="L1364" s="84">
        <v>0.99990000000000001</v>
      </c>
      <c r="M1364" s="83">
        <v>1363</v>
      </c>
      <c r="N1364" s="85">
        <v>3.6573699999999998E-4</v>
      </c>
      <c r="O1364" s="83">
        <v>1363</v>
      </c>
      <c r="P1364" s="85">
        <v>7.3147499999999999E-4</v>
      </c>
      <c r="Q1364" s="83">
        <v>1363</v>
      </c>
      <c r="R1364" s="86">
        <v>5.3666499999999997E-7</v>
      </c>
      <c r="S1364" s="86">
        <v>1.6433199999999999E-6</v>
      </c>
    </row>
    <row r="1365" spans="2:19" x14ac:dyDescent="0.2">
      <c r="B1365" s="33"/>
      <c r="C1365" s="81">
        <v>0.62239999999999995</v>
      </c>
      <c r="D1365" s="80">
        <v>5319</v>
      </c>
      <c r="E1365" s="80">
        <v>121</v>
      </c>
      <c r="F1365" s="80">
        <v>5198</v>
      </c>
      <c r="G1365" s="80">
        <v>242</v>
      </c>
      <c r="H1365" s="80">
        <v>5440</v>
      </c>
      <c r="I1365" s="82">
        <v>4.4485299999999998E-2</v>
      </c>
      <c r="J1365" s="80">
        <v>4.4485299999999998E-2</v>
      </c>
      <c r="L1365" s="84">
        <v>0.99990000000000001</v>
      </c>
      <c r="M1365" s="83">
        <v>1364</v>
      </c>
      <c r="N1365" s="85">
        <v>3.6939500000000001E-4</v>
      </c>
      <c r="O1365" s="83">
        <v>1364</v>
      </c>
      <c r="P1365" s="85">
        <v>7.3879100000000004E-4</v>
      </c>
      <c r="Q1365" s="83">
        <v>1364</v>
      </c>
      <c r="R1365" s="86">
        <v>5.4163500000000005E-7</v>
      </c>
      <c r="S1365" s="86">
        <v>1.6433199999999999E-6</v>
      </c>
    </row>
    <row r="1366" spans="2:19" x14ac:dyDescent="0.2">
      <c r="B1366" s="33"/>
      <c r="C1366" s="81">
        <v>0.62209999999999999</v>
      </c>
      <c r="D1366" s="80">
        <v>5319</v>
      </c>
      <c r="E1366" s="80">
        <v>122</v>
      </c>
      <c r="F1366" s="80">
        <v>5197</v>
      </c>
      <c r="G1366" s="80">
        <v>244</v>
      </c>
      <c r="H1366" s="80">
        <v>5441</v>
      </c>
      <c r="I1366" s="82">
        <v>4.4844700000000001E-2</v>
      </c>
      <c r="J1366" s="80">
        <v>4.4819999999999999E-2</v>
      </c>
      <c r="L1366" s="84">
        <v>0.99990000000000001</v>
      </c>
      <c r="M1366" s="83">
        <v>1365</v>
      </c>
      <c r="N1366" s="85">
        <v>3.7309000000000002E-4</v>
      </c>
      <c r="O1366" s="83">
        <v>1365</v>
      </c>
      <c r="P1366" s="85">
        <v>7.4618099999999995E-4</v>
      </c>
      <c r="Q1366" s="83">
        <v>1365</v>
      </c>
      <c r="R1366" s="86">
        <v>5.4665299999999997E-7</v>
      </c>
      <c r="S1366" s="86">
        <v>1.6433199999999999E-6</v>
      </c>
    </row>
    <row r="1367" spans="2:19" x14ac:dyDescent="0.2">
      <c r="B1367" s="33"/>
      <c r="C1367" s="81">
        <v>0.62170000000000003</v>
      </c>
      <c r="D1367" s="80">
        <v>5320</v>
      </c>
      <c r="E1367" s="80">
        <v>122</v>
      </c>
      <c r="F1367" s="80">
        <v>5198</v>
      </c>
      <c r="G1367" s="80">
        <v>244</v>
      </c>
      <c r="H1367" s="80">
        <v>5442</v>
      </c>
      <c r="I1367" s="82">
        <v>4.4836500000000001E-2</v>
      </c>
      <c r="J1367" s="80">
        <v>4.4819999999999999E-2</v>
      </c>
      <c r="L1367" s="84">
        <v>0.99990000000000001</v>
      </c>
      <c r="M1367" s="83">
        <v>1366</v>
      </c>
      <c r="N1367" s="85">
        <v>3.7682299999999998E-4</v>
      </c>
      <c r="O1367" s="83">
        <v>1366</v>
      </c>
      <c r="P1367" s="85">
        <v>7.5364599999999996E-4</v>
      </c>
      <c r="Q1367" s="83">
        <v>1366</v>
      </c>
      <c r="R1367" s="86">
        <v>5.5171800000000002E-7</v>
      </c>
      <c r="S1367" s="86">
        <v>1.6433199999999999E-6</v>
      </c>
    </row>
    <row r="1368" spans="2:19" x14ac:dyDescent="0.2">
      <c r="B1368" s="33"/>
      <c r="C1368" s="81">
        <v>0.62050000000000005</v>
      </c>
      <c r="D1368" s="80">
        <v>5322</v>
      </c>
      <c r="E1368" s="80">
        <v>122</v>
      </c>
      <c r="F1368" s="80">
        <v>5200</v>
      </c>
      <c r="G1368" s="80">
        <v>244</v>
      </c>
      <c r="H1368" s="80">
        <v>5444</v>
      </c>
      <c r="I1368" s="82">
        <v>4.4819999999999999E-2</v>
      </c>
      <c r="J1368" s="80">
        <v>4.4819999999999999E-2</v>
      </c>
      <c r="L1368" s="84">
        <v>0.99990000000000001</v>
      </c>
      <c r="M1368" s="83">
        <v>1367</v>
      </c>
      <c r="N1368" s="85">
        <v>3.80594E-4</v>
      </c>
      <c r="O1368" s="83">
        <v>1367</v>
      </c>
      <c r="P1368" s="85">
        <v>7.6118699999999997E-4</v>
      </c>
      <c r="Q1368" s="83">
        <v>1367</v>
      </c>
      <c r="R1368" s="86">
        <v>5.5682999999999999E-7</v>
      </c>
      <c r="S1368" s="86">
        <v>1.6433199999999999E-6</v>
      </c>
    </row>
    <row r="1369" spans="2:19" x14ac:dyDescent="0.2">
      <c r="B1369" s="33"/>
      <c r="C1369" s="81">
        <v>0.61980000000000002</v>
      </c>
      <c r="D1369" s="80">
        <v>5322</v>
      </c>
      <c r="E1369" s="80">
        <v>123</v>
      </c>
      <c r="F1369" s="80">
        <v>5199</v>
      </c>
      <c r="G1369" s="80">
        <v>246</v>
      </c>
      <c r="H1369" s="80">
        <v>5445</v>
      </c>
      <c r="I1369" s="82">
        <v>4.51791E-2</v>
      </c>
      <c r="J1369" s="80">
        <v>4.4980800000000001E-2</v>
      </c>
      <c r="L1369" s="84">
        <v>0.99990000000000001</v>
      </c>
      <c r="M1369" s="83">
        <v>1368</v>
      </c>
      <c r="N1369" s="85">
        <v>3.84402E-4</v>
      </c>
      <c r="O1369" s="83">
        <v>1368</v>
      </c>
      <c r="P1369" s="85">
        <v>7.6880500000000001E-4</v>
      </c>
      <c r="Q1369" s="83">
        <v>1368</v>
      </c>
      <c r="R1369" s="86">
        <v>5.6199199999999997E-7</v>
      </c>
      <c r="S1369" s="86">
        <v>1.6433199999999999E-6</v>
      </c>
    </row>
    <row r="1370" spans="2:19" x14ac:dyDescent="0.2">
      <c r="B1370" s="33"/>
      <c r="C1370" s="81">
        <v>0.61960000000000004</v>
      </c>
      <c r="D1370" s="80">
        <v>5323</v>
      </c>
      <c r="E1370" s="80">
        <v>123</v>
      </c>
      <c r="F1370" s="80">
        <v>5200</v>
      </c>
      <c r="G1370" s="80">
        <v>246</v>
      </c>
      <c r="H1370" s="80">
        <v>5446</v>
      </c>
      <c r="I1370" s="82">
        <v>4.5170799999999997E-2</v>
      </c>
      <c r="J1370" s="80">
        <v>4.4980800000000001E-2</v>
      </c>
      <c r="L1370" s="84">
        <v>0.99990000000000001</v>
      </c>
      <c r="M1370" s="83">
        <v>1369</v>
      </c>
      <c r="N1370" s="85">
        <v>3.8824999999999998E-4</v>
      </c>
      <c r="O1370" s="83">
        <v>1369</v>
      </c>
      <c r="P1370" s="85">
        <v>7.7649900000000005E-4</v>
      </c>
      <c r="Q1370" s="83">
        <v>1369</v>
      </c>
      <c r="R1370" s="86">
        <v>5.67202E-7</v>
      </c>
      <c r="S1370" s="86">
        <v>1.6433199999999999E-6</v>
      </c>
    </row>
    <row r="1371" spans="2:19" x14ac:dyDescent="0.2">
      <c r="B1371" s="33"/>
      <c r="C1371" s="81">
        <v>0.61899999999999999</v>
      </c>
      <c r="D1371" s="80">
        <v>5324</v>
      </c>
      <c r="E1371" s="80">
        <v>123</v>
      </c>
      <c r="F1371" s="80">
        <v>5201</v>
      </c>
      <c r="G1371" s="80">
        <v>246</v>
      </c>
      <c r="H1371" s="80">
        <v>5447</v>
      </c>
      <c r="I1371" s="82">
        <v>4.5162500000000001E-2</v>
      </c>
      <c r="J1371" s="80">
        <v>4.4980800000000001E-2</v>
      </c>
      <c r="L1371" s="84">
        <v>0.99990000000000001</v>
      </c>
      <c r="M1371" s="83">
        <v>1370</v>
      </c>
      <c r="N1371" s="85">
        <v>3.9213600000000001E-4</v>
      </c>
      <c r="O1371" s="83">
        <v>1370</v>
      </c>
      <c r="P1371" s="85">
        <v>7.8427200000000003E-4</v>
      </c>
      <c r="Q1371" s="83">
        <v>1370</v>
      </c>
      <c r="R1371" s="86">
        <v>5.7246100000000001E-7</v>
      </c>
      <c r="S1371" s="86">
        <v>1.6433199999999999E-6</v>
      </c>
    </row>
    <row r="1372" spans="2:19" x14ac:dyDescent="0.2">
      <c r="B1372" s="33"/>
      <c r="C1372" s="81">
        <v>0.61870000000000003</v>
      </c>
      <c r="D1372" s="80">
        <v>5328</v>
      </c>
      <c r="E1372" s="80">
        <v>123</v>
      </c>
      <c r="F1372" s="80">
        <v>5205</v>
      </c>
      <c r="G1372" s="80">
        <v>246</v>
      </c>
      <c r="H1372" s="80">
        <v>5451</v>
      </c>
      <c r="I1372" s="82">
        <v>4.5129299999999997E-2</v>
      </c>
      <c r="J1372" s="80">
        <v>4.4980800000000001E-2</v>
      </c>
      <c r="L1372" s="84">
        <v>0.99990000000000001</v>
      </c>
      <c r="M1372" s="83">
        <v>1371</v>
      </c>
      <c r="N1372" s="85">
        <v>3.9606100000000002E-4</v>
      </c>
      <c r="O1372" s="83">
        <v>1371</v>
      </c>
      <c r="P1372" s="85">
        <v>7.9212300000000005E-4</v>
      </c>
      <c r="Q1372" s="83">
        <v>1371</v>
      </c>
      <c r="R1372" s="86">
        <v>5.7777000000000002E-7</v>
      </c>
      <c r="S1372" s="86">
        <v>1.6433199999999999E-6</v>
      </c>
    </row>
    <row r="1373" spans="2:19" x14ac:dyDescent="0.2">
      <c r="B1373" s="33"/>
      <c r="C1373" s="81">
        <v>0.61839999999999995</v>
      </c>
      <c r="D1373" s="80">
        <v>5329</v>
      </c>
      <c r="E1373" s="80">
        <v>123</v>
      </c>
      <c r="F1373" s="80">
        <v>5206</v>
      </c>
      <c r="G1373" s="80">
        <v>246</v>
      </c>
      <c r="H1373" s="80">
        <v>5452</v>
      </c>
      <c r="I1373" s="82">
        <v>4.5121099999999997E-2</v>
      </c>
      <c r="J1373" s="80">
        <v>4.4980800000000001E-2</v>
      </c>
      <c r="L1373" s="84">
        <v>0.99990000000000001</v>
      </c>
      <c r="M1373" s="83">
        <v>1372</v>
      </c>
      <c r="N1373" s="85">
        <v>4.0002599999999999E-4</v>
      </c>
      <c r="O1373" s="83">
        <v>1372</v>
      </c>
      <c r="P1373" s="85">
        <v>8.0005300000000001E-4</v>
      </c>
      <c r="Q1373" s="83">
        <v>1372</v>
      </c>
      <c r="R1373" s="86">
        <v>5.8312900000000003E-7</v>
      </c>
      <c r="S1373" s="86">
        <v>1.6433199999999999E-6</v>
      </c>
    </row>
    <row r="1374" spans="2:19" x14ac:dyDescent="0.2">
      <c r="B1374" s="33"/>
      <c r="C1374" s="81">
        <v>0.61760000000000004</v>
      </c>
      <c r="D1374" s="80">
        <v>5332</v>
      </c>
      <c r="E1374" s="80">
        <v>123</v>
      </c>
      <c r="F1374" s="80">
        <v>5209</v>
      </c>
      <c r="G1374" s="80">
        <v>246</v>
      </c>
      <c r="H1374" s="80">
        <v>5455</v>
      </c>
      <c r="I1374" s="82">
        <v>4.5096200000000003E-2</v>
      </c>
      <c r="J1374" s="80">
        <v>4.4980800000000001E-2</v>
      </c>
      <c r="L1374" s="84">
        <v>0.99990000000000001</v>
      </c>
      <c r="M1374" s="83">
        <v>1373</v>
      </c>
      <c r="N1374" s="85">
        <v>4.0403100000000001E-4</v>
      </c>
      <c r="O1374" s="83">
        <v>1373</v>
      </c>
      <c r="P1374" s="85">
        <v>8.0806200000000002E-4</v>
      </c>
      <c r="Q1374" s="83">
        <v>1373</v>
      </c>
      <c r="R1374" s="86">
        <v>5.8853800000000005E-7</v>
      </c>
      <c r="S1374" s="86">
        <v>1.6433199999999999E-6</v>
      </c>
    </row>
    <row r="1375" spans="2:19" x14ac:dyDescent="0.2">
      <c r="B1375" s="33"/>
      <c r="C1375" s="81">
        <v>0.61680000000000001</v>
      </c>
      <c r="D1375" s="80">
        <v>5333</v>
      </c>
      <c r="E1375" s="80">
        <v>123</v>
      </c>
      <c r="F1375" s="80">
        <v>5210</v>
      </c>
      <c r="G1375" s="80">
        <v>246</v>
      </c>
      <c r="H1375" s="80">
        <v>5456</v>
      </c>
      <c r="I1375" s="82">
        <v>4.5088000000000003E-2</v>
      </c>
      <c r="J1375" s="80">
        <v>4.4980800000000001E-2</v>
      </c>
      <c r="L1375" s="84">
        <v>0.99980000000000002</v>
      </c>
      <c r="M1375" s="83">
        <v>1374</v>
      </c>
      <c r="N1375" s="85">
        <v>4.08076E-4</v>
      </c>
      <c r="O1375" s="83">
        <v>1374</v>
      </c>
      <c r="P1375" s="85">
        <v>8.1615300000000002E-4</v>
      </c>
      <c r="Q1375" s="83">
        <v>1374</v>
      </c>
      <c r="R1375" s="86">
        <v>5.93998E-7</v>
      </c>
      <c r="S1375" s="86">
        <v>9.2016500000000002E-6</v>
      </c>
    </row>
    <row r="1376" spans="2:19" x14ac:dyDescent="0.2">
      <c r="B1376" s="33"/>
      <c r="C1376" s="81">
        <v>0.61650000000000005</v>
      </c>
      <c r="D1376" s="80">
        <v>5337</v>
      </c>
      <c r="E1376" s="80">
        <v>123</v>
      </c>
      <c r="F1376" s="80">
        <v>5214</v>
      </c>
      <c r="G1376" s="80">
        <v>246</v>
      </c>
      <c r="H1376" s="80">
        <v>5460</v>
      </c>
      <c r="I1376" s="82">
        <v>4.5054900000000002E-2</v>
      </c>
      <c r="J1376" s="80">
        <v>4.4980800000000001E-2</v>
      </c>
      <c r="L1376" s="84">
        <v>0.99980000000000002</v>
      </c>
      <c r="M1376" s="83">
        <v>1375</v>
      </c>
      <c r="N1376" s="85">
        <v>4.1216199999999999E-4</v>
      </c>
      <c r="O1376" s="83">
        <v>1375</v>
      </c>
      <c r="P1376" s="85">
        <v>8.2432399999999998E-4</v>
      </c>
      <c r="Q1376" s="83">
        <v>1375</v>
      </c>
      <c r="R1376" s="86">
        <v>5.9950800000000005E-7</v>
      </c>
      <c r="S1376" s="86">
        <v>9.2016500000000002E-6</v>
      </c>
    </row>
    <row r="1377" spans="2:19" x14ac:dyDescent="0.2">
      <c r="B1377" s="33"/>
      <c r="C1377" s="81">
        <v>0.61619999999999997</v>
      </c>
      <c r="D1377" s="80">
        <v>5338</v>
      </c>
      <c r="E1377" s="80">
        <v>123</v>
      </c>
      <c r="F1377" s="80">
        <v>5215</v>
      </c>
      <c r="G1377" s="80">
        <v>246</v>
      </c>
      <c r="H1377" s="80">
        <v>5461</v>
      </c>
      <c r="I1377" s="82">
        <v>4.5046700000000002E-2</v>
      </c>
      <c r="J1377" s="80">
        <v>4.4980800000000001E-2</v>
      </c>
      <c r="L1377" s="84">
        <v>0.99980000000000002</v>
      </c>
      <c r="M1377" s="83">
        <v>1376</v>
      </c>
      <c r="N1377" s="85">
        <v>4.1628900000000003E-4</v>
      </c>
      <c r="O1377" s="83">
        <v>1376</v>
      </c>
      <c r="P1377" s="85">
        <v>8.3257700000000003E-4</v>
      </c>
      <c r="Q1377" s="83">
        <v>1376</v>
      </c>
      <c r="R1377" s="86">
        <v>6.0507099999999998E-7</v>
      </c>
      <c r="S1377" s="86">
        <v>9.2016500000000002E-6</v>
      </c>
    </row>
    <row r="1378" spans="2:19" x14ac:dyDescent="0.2">
      <c r="B1378" s="33"/>
      <c r="C1378" s="81">
        <v>0.61599999999999999</v>
      </c>
      <c r="D1378" s="80">
        <v>5339</v>
      </c>
      <c r="E1378" s="80">
        <v>123</v>
      </c>
      <c r="F1378" s="80">
        <v>5216</v>
      </c>
      <c r="G1378" s="80">
        <v>246</v>
      </c>
      <c r="H1378" s="80">
        <v>5462</v>
      </c>
      <c r="I1378" s="82">
        <v>4.5038399999999999E-2</v>
      </c>
      <c r="J1378" s="80">
        <v>4.4980800000000001E-2</v>
      </c>
      <c r="L1378" s="84">
        <v>0.99980000000000002</v>
      </c>
      <c r="M1378" s="83">
        <v>1377</v>
      </c>
      <c r="N1378" s="85">
        <v>4.20457E-4</v>
      </c>
      <c r="O1378" s="83">
        <v>1377</v>
      </c>
      <c r="P1378" s="85">
        <v>8.4091299999999999E-4</v>
      </c>
      <c r="Q1378" s="83">
        <v>1377</v>
      </c>
      <c r="R1378" s="86">
        <v>6.1068500000000005E-7</v>
      </c>
      <c r="S1378" s="86">
        <v>9.2016500000000002E-6</v>
      </c>
    </row>
    <row r="1379" spans="2:19" x14ac:dyDescent="0.2">
      <c r="B1379" s="33"/>
      <c r="C1379" s="81">
        <v>0.61580000000000001</v>
      </c>
      <c r="D1379" s="80">
        <v>5340</v>
      </c>
      <c r="E1379" s="80">
        <v>123</v>
      </c>
      <c r="F1379" s="80">
        <v>5217</v>
      </c>
      <c r="G1379" s="80">
        <v>246</v>
      </c>
      <c r="H1379" s="80">
        <v>5463</v>
      </c>
      <c r="I1379" s="82">
        <v>4.5030199999999999E-2</v>
      </c>
      <c r="J1379" s="80">
        <v>4.4980800000000001E-2</v>
      </c>
      <c r="L1379" s="84">
        <v>0.99980000000000002</v>
      </c>
      <c r="M1379" s="83">
        <v>1378</v>
      </c>
      <c r="N1379" s="85">
        <v>4.2466599999999998E-4</v>
      </c>
      <c r="O1379" s="83">
        <v>1378</v>
      </c>
      <c r="P1379" s="85">
        <v>8.4933299999999997E-4</v>
      </c>
      <c r="Q1379" s="83">
        <v>1378</v>
      </c>
      <c r="R1379" s="86">
        <v>6.1635199999999999E-7</v>
      </c>
      <c r="S1379" s="86">
        <v>9.2016500000000002E-6</v>
      </c>
    </row>
    <row r="1380" spans="2:19" x14ac:dyDescent="0.2">
      <c r="B1380" s="33"/>
      <c r="C1380" s="81">
        <v>0.61570000000000003</v>
      </c>
      <c r="D1380" s="80">
        <v>5341</v>
      </c>
      <c r="E1380" s="80">
        <v>123</v>
      </c>
      <c r="F1380" s="80">
        <v>5218</v>
      </c>
      <c r="G1380" s="80">
        <v>246</v>
      </c>
      <c r="H1380" s="80">
        <v>5464</v>
      </c>
      <c r="I1380" s="82">
        <v>4.5022E-2</v>
      </c>
      <c r="J1380" s="80">
        <v>4.4980800000000001E-2</v>
      </c>
      <c r="L1380" s="84">
        <v>0.99980000000000002</v>
      </c>
      <c r="M1380" s="83">
        <v>1379</v>
      </c>
      <c r="N1380" s="85">
        <v>4.2891799999999998E-4</v>
      </c>
      <c r="O1380" s="83">
        <v>1379</v>
      </c>
      <c r="P1380" s="85">
        <v>8.5783599999999995E-4</v>
      </c>
      <c r="Q1380" s="83">
        <v>1379</v>
      </c>
      <c r="R1380" s="86">
        <v>6.2207099999999999E-7</v>
      </c>
      <c r="S1380" s="86">
        <v>9.2016500000000002E-6</v>
      </c>
    </row>
    <row r="1381" spans="2:19" x14ac:dyDescent="0.2">
      <c r="B1381" s="33"/>
      <c r="C1381" s="81">
        <v>0.61539999999999995</v>
      </c>
      <c r="D1381" s="80">
        <v>5342</v>
      </c>
      <c r="E1381" s="80">
        <v>123</v>
      </c>
      <c r="F1381" s="80">
        <v>5219</v>
      </c>
      <c r="G1381" s="80">
        <v>246</v>
      </c>
      <c r="H1381" s="80">
        <v>5465</v>
      </c>
      <c r="I1381" s="82">
        <v>4.5013699999999997E-2</v>
      </c>
      <c r="J1381" s="80">
        <v>4.4980800000000001E-2</v>
      </c>
      <c r="L1381" s="84">
        <v>0.99980000000000002</v>
      </c>
      <c r="M1381" s="83">
        <v>1380</v>
      </c>
      <c r="N1381" s="85">
        <v>4.3321199999999999E-4</v>
      </c>
      <c r="O1381" s="83">
        <v>1380</v>
      </c>
      <c r="P1381" s="85">
        <v>8.6642399999999997E-4</v>
      </c>
      <c r="Q1381" s="83">
        <v>1380</v>
      </c>
      <c r="R1381" s="86">
        <v>6.2784299999999997E-7</v>
      </c>
      <c r="S1381" s="86">
        <v>9.2016500000000002E-6</v>
      </c>
    </row>
    <row r="1382" spans="2:19" x14ac:dyDescent="0.2">
      <c r="B1382" s="33"/>
      <c r="C1382" s="81">
        <v>0.6149</v>
      </c>
      <c r="D1382" s="80">
        <v>5344</v>
      </c>
      <c r="E1382" s="80">
        <v>123</v>
      </c>
      <c r="F1382" s="80">
        <v>5221</v>
      </c>
      <c r="G1382" s="80">
        <v>246</v>
      </c>
      <c r="H1382" s="80">
        <v>5467</v>
      </c>
      <c r="I1382" s="82">
        <v>4.4997299999999997E-2</v>
      </c>
      <c r="J1382" s="80">
        <v>4.4980800000000001E-2</v>
      </c>
      <c r="L1382" s="84">
        <v>0.99980000000000002</v>
      </c>
      <c r="M1382" s="83">
        <v>1381</v>
      </c>
      <c r="N1382" s="85">
        <v>4.3754900000000002E-4</v>
      </c>
      <c r="O1382" s="83">
        <v>1381</v>
      </c>
      <c r="P1382" s="85">
        <v>8.7509700000000003E-4</v>
      </c>
      <c r="Q1382" s="83">
        <v>1381</v>
      </c>
      <c r="R1382" s="86">
        <v>6.3366899999999995E-7</v>
      </c>
      <c r="S1382" s="86">
        <v>9.2016500000000002E-6</v>
      </c>
    </row>
    <row r="1383" spans="2:19" x14ac:dyDescent="0.2">
      <c r="B1383" s="33"/>
      <c r="C1383" s="81">
        <v>0.61460000000000004</v>
      </c>
      <c r="D1383" s="80">
        <v>5345</v>
      </c>
      <c r="E1383" s="80">
        <v>123</v>
      </c>
      <c r="F1383" s="80">
        <v>5222</v>
      </c>
      <c r="G1383" s="80">
        <v>246</v>
      </c>
      <c r="H1383" s="80">
        <v>5468</v>
      </c>
      <c r="I1383" s="82">
        <v>4.4989000000000001E-2</v>
      </c>
      <c r="J1383" s="80">
        <v>4.4980800000000001E-2</v>
      </c>
      <c r="L1383" s="84">
        <v>0.99980000000000002</v>
      </c>
      <c r="M1383" s="83">
        <v>1382</v>
      </c>
      <c r="N1383" s="85">
        <v>4.4192800000000001E-4</v>
      </c>
      <c r="O1383" s="83">
        <v>1382</v>
      </c>
      <c r="P1383" s="85">
        <v>8.8385700000000005E-4</v>
      </c>
      <c r="Q1383" s="83">
        <v>1382</v>
      </c>
      <c r="R1383" s="86">
        <v>6.3954899999999995E-7</v>
      </c>
      <c r="S1383" s="86">
        <v>9.2016500000000002E-6</v>
      </c>
    </row>
    <row r="1384" spans="2:19" x14ac:dyDescent="0.2">
      <c r="B1384" s="33"/>
      <c r="C1384" s="81">
        <v>0.61350000000000005</v>
      </c>
      <c r="D1384" s="80">
        <v>5346</v>
      </c>
      <c r="E1384" s="80">
        <v>123</v>
      </c>
      <c r="F1384" s="80">
        <v>5223</v>
      </c>
      <c r="G1384" s="80">
        <v>246</v>
      </c>
      <c r="H1384" s="80">
        <v>5469</v>
      </c>
      <c r="I1384" s="82">
        <v>4.4980800000000001E-2</v>
      </c>
      <c r="J1384" s="80">
        <v>4.4980800000000001E-2</v>
      </c>
      <c r="L1384" s="84">
        <v>0.99980000000000002</v>
      </c>
      <c r="M1384" s="83">
        <v>1383</v>
      </c>
      <c r="N1384" s="85">
        <v>4.4635200000000001E-4</v>
      </c>
      <c r="O1384" s="83">
        <v>1383</v>
      </c>
      <c r="P1384" s="85">
        <v>8.9270300000000001E-4</v>
      </c>
      <c r="Q1384" s="83">
        <v>1383</v>
      </c>
      <c r="R1384" s="86">
        <v>6.4548299999999996E-7</v>
      </c>
      <c r="S1384" s="86">
        <v>9.2016500000000002E-6</v>
      </c>
    </row>
    <row r="1385" spans="2:19" x14ac:dyDescent="0.2">
      <c r="B1385" s="33"/>
      <c r="C1385" s="81">
        <v>0.61299999999999999</v>
      </c>
      <c r="D1385" s="80">
        <v>5346</v>
      </c>
      <c r="E1385" s="80">
        <v>124</v>
      </c>
      <c r="F1385" s="80">
        <v>5222</v>
      </c>
      <c r="G1385" s="80">
        <v>248</v>
      </c>
      <c r="H1385" s="80">
        <v>5470</v>
      </c>
      <c r="I1385" s="82">
        <v>4.5338200000000002E-2</v>
      </c>
      <c r="J1385" s="80">
        <v>4.5338200000000002E-2</v>
      </c>
      <c r="L1385" s="84">
        <v>0.99980000000000002</v>
      </c>
      <c r="M1385" s="83">
        <v>1384</v>
      </c>
      <c r="N1385" s="85">
        <v>4.5081899999999998E-4</v>
      </c>
      <c r="O1385" s="83">
        <v>1384</v>
      </c>
      <c r="P1385" s="85">
        <v>9.0163799999999996E-4</v>
      </c>
      <c r="Q1385" s="83">
        <v>1384</v>
      </c>
      <c r="R1385" s="86">
        <v>6.51472E-7</v>
      </c>
      <c r="S1385" s="86">
        <v>9.2016500000000002E-6</v>
      </c>
    </row>
    <row r="1386" spans="2:19" x14ac:dyDescent="0.2">
      <c r="B1386" s="33"/>
      <c r="C1386" s="81">
        <v>0.61250000000000004</v>
      </c>
      <c r="D1386" s="80">
        <v>5346</v>
      </c>
      <c r="E1386" s="80">
        <v>125</v>
      </c>
      <c r="F1386" s="80">
        <v>5221</v>
      </c>
      <c r="G1386" s="80">
        <v>250</v>
      </c>
      <c r="H1386" s="80">
        <v>5471</v>
      </c>
      <c r="I1386" s="82">
        <v>4.56955E-2</v>
      </c>
      <c r="J1386" s="80">
        <v>4.56955E-2</v>
      </c>
      <c r="L1386" s="84">
        <v>0.99980000000000002</v>
      </c>
      <c r="M1386" s="83">
        <v>1385</v>
      </c>
      <c r="N1386" s="85">
        <v>4.5532999999999999E-4</v>
      </c>
      <c r="O1386" s="83">
        <v>1385</v>
      </c>
      <c r="P1386" s="85">
        <v>9.1065999999999999E-4</v>
      </c>
      <c r="Q1386" s="83">
        <v>1385</v>
      </c>
      <c r="R1386" s="86">
        <v>6.5751599999999997E-7</v>
      </c>
      <c r="S1386" s="86">
        <v>9.2016500000000002E-6</v>
      </c>
    </row>
    <row r="1387" spans="2:19" x14ac:dyDescent="0.2">
      <c r="B1387" s="33"/>
      <c r="C1387" s="81">
        <v>0.61099999999999999</v>
      </c>
      <c r="D1387" s="80">
        <v>5350</v>
      </c>
      <c r="E1387" s="80">
        <v>127</v>
      </c>
      <c r="F1387" s="80">
        <v>5223</v>
      </c>
      <c r="G1387" s="80">
        <v>254</v>
      </c>
      <c r="H1387" s="80">
        <v>5477</v>
      </c>
      <c r="I1387" s="82">
        <v>4.6375800000000002E-2</v>
      </c>
      <c r="J1387" s="80">
        <v>4.6358799999999999E-2</v>
      </c>
      <c r="L1387" s="84">
        <v>0.99980000000000002</v>
      </c>
      <c r="M1387" s="83">
        <v>1386</v>
      </c>
      <c r="N1387" s="85">
        <v>4.5988600000000001E-4</v>
      </c>
      <c r="O1387" s="83">
        <v>1386</v>
      </c>
      <c r="P1387" s="85">
        <v>9.1977200000000002E-4</v>
      </c>
      <c r="Q1387" s="83">
        <v>1386</v>
      </c>
      <c r="R1387" s="86">
        <v>6.63616E-7</v>
      </c>
      <c r="S1387" s="86">
        <v>9.2016500000000002E-6</v>
      </c>
    </row>
    <row r="1388" spans="2:19" x14ac:dyDescent="0.2">
      <c r="B1388" s="33"/>
      <c r="C1388" s="81">
        <v>0.6109</v>
      </c>
      <c r="D1388" s="80">
        <v>5351</v>
      </c>
      <c r="E1388" s="80">
        <v>127</v>
      </c>
      <c r="F1388" s="80">
        <v>5224</v>
      </c>
      <c r="G1388" s="80">
        <v>254</v>
      </c>
      <c r="H1388" s="80">
        <v>5478</v>
      </c>
      <c r="I1388" s="82">
        <v>4.63673E-2</v>
      </c>
      <c r="J1388" s="80">
        <v>4.6358799999999999E-2</v>
      </c>
      <c r="L1388" s="84">
        <v>0.99980000000000002</v>
      </c>
      <c r="M1388" s="83">
        <v>1387</v>
      </c>
      <c r="N1388" s="85">
        <v>4.6448700000000003E-4</v>
      </c>
      <c r="O1388" s="83">
        <v>1387</v>
      </c>
      <c r="P1388" s="85">
        <v>9.2897400000000005E-4</v>
      </c>
      <c r="Q1388" s="83">
        <v>1387</v>
      </c>
      <c r="R1388" s="86">
        <v>6.69772E-7</v>
      </c>
      <c r="S1388" s="86">
        <v>9.2016500000000002E-6</v>
      </c>
    </row>
    <row r="1389" spans="2:19" x14ac:dyDescent="0.2">
      <c r="B1389" s="33"/>
      <c r="C1389" s="81">
        <v>0.61070000000000002</v>
      </c>
      <c r="D1389" s="80">
        <v>5352</v>
      </c>
      <c r="E1389" s="80">
        <v>127</v>
      </c>
      <c r="F1389" s="80">
        <v>5225</v>
      </c>
      <c r="G1389" s="80">
        <v>254</v>
      </c>
      <c r="H1389" s="80">
        <v>5479</v>
      </c>
      <c r="I1389" s="82">
        <v>4.6358799999999999E-2</v>
      </c>
      <c r="J1389" s="80">
        <v>4.6358799999999999E-2</v>
      </c>
      <c r="L1389" s="84">
        <v>0.99980000000000002</v>
      </c>
      <c r="M1389" s="83">
        <v>1388</v>
      </c>
      <c r="N1389" s="85">
        <v>4.69133E-4</v>
      </c>
      <c r="O1389" s="83">
        <v>1388</v>
      </c>
      <c r="P1389" s="85">
        <v>9.3826599999999999E-4</v>
      </c>
      <c r="Q1389" s="83">
        <v>1388</v>
      </c>
      <c r="R1389" s="86">
        <v>6.7598400000000005E-7</v>
      </c>
      <c r="S1389" s="86">
        <v>9.2016500000000002E-6</v>
      </c>
    </row>
    <row r="1390" spans="2:19" x14ac:dyDescent="0.2">
      <c r="B1390" s="33"/>
      <c r="C1390" s="81">
        <v>0.60929999999999995</v>
      </c>
      <c r="D1390" s="80">
        <v>5352</v>
      </c>
      <c r="E1390" s="80">
        <v>128</v>
      </c>
      <c r="F1390" s="80">
        <v>5224</v>
      </c>
      <c r="G1390" s="80">
        <v>256</v>
      </c>
      <c r="H1390" s="80">
        <v>5480</v>
      </c>
      <c r="I1390" s="82">
        <v>4.6715300000000001E-2</v>
      </c>
      <c r="J1390" s="80">
        <v>4.6715300000000001E-2</v>
      </c>
      <c r="L1390" s="84">
        <v>0.99980000000000002</v>
      </c>
      <c r="M1390" s="83">
        <v>1389</v>
      </c>
      <c r="N1390" s="85">
        <v>4.7382499999999998E-4</v>
      </c>
      <c r="O1390" s="83">
        <v>1389</v>
      </c>
      <c r="P1390" s="85">
        <v>9.4764999999999997E-4</v>
      </c>
      <c r="Q1390" s="83">
        <v>1389</v>
      </c>
      <c r="R1390" s="86">
        <v>6.8225299999999999E-7</v>
      </c>
      <c r="S1390" s="86">
        <v>9.2016500000000002E-6</v>
      </c>
    </row>
    <row r="1391" spans="2:19" x14ac:dyDescent="0.2">
      <c r="B1391" s="33"/>
      <c r="C1391" s="81">
        <v>0.60899999999999999</v>
      </c>
      <c r="D1391" s="80">
        <v>5353</v>
      </c>
      <c r="E1391" s="80">
        <v>129</v>
      </c>
      <c r="F1391" s="80">
        <v>5224</v>
      </c>
      <c r="G1391" s="80">
        <v>258</v>
      </c>
      <c r="H1391" s="80">
        <v>5482</v>
      </c>
      <c r="I1391" s="82">
        <v>4.7063099999999997E-2</v>
      </c>
      <c r="J1391" s="80">
        <v>4.7003099999999999E-2</v>
      </c>
      <c r="L1391" s="84">
        <v>0.99980000000000002</v>
      </c>
      <c r="M1391" s="83">
        <v>1390</v>
      </c>
      <c r="N1391" s="85">
        <v>4.7856299999999999E-4</v>
      </c>
      <c r="O1391" s="83">
        <v>1390</v>
      </c>
      <c r="P1391" s="85">
        <v>9.5712599999999998E-4</v>
      </c>
      <c r="Q1391" s="83">
        <v>1390</v>
      </c>
      <c r="R1391" s="86">
        <v>6.8858000000000004E-7</v>
      </c>
      <c r="S1391" s="86">
        <v>9.2016500000000002E-6</v>
      </c>
    </row>
    <row r="1392" spans="2:19" x14ac:dyDescent="0.2">
      <c r="B1392" s="33"/>
      <c r="C1392" s="81">
        <v>0.60799999999999998</v>
      </c>
      <c r="D1392" s="80">
        <v>5354</v>
      </c>
      <c r="E1392" s="80">
        <v>129</v>
      </c>
      <c r="F1392" s="80">
        <v>5225</v>
      </c>
      <c r="G1392" s="80">
        <v>258</v>
      </c>
      <c r="H1392" s="80">
        <v>5483</v>
      </c>
      <c r="I1392" s="82">
        <v>4.7054499999999999E-2</v>
      </c>
      <c r="J1392" s="80">
        <v>4.7003099999999999E-2</v>
      </c>
      <c r="L1392" s="84">
        <v>0.99980000000000002</v>
      </c>
      <c r="M1392" s="83">
        <v>1391</v>
      </c>
      <c r="N1392" s="85">
        <v>4.8334700000000002E-4</v>
      </c>
      <c r="O1392" s="83">
        <v>1391</v>
      </c>
      <c r="P1392" s="85">
        <v>9.6669499999999995E-4</v>
      </c>
      <c r="Q1392" s="83">
        <v>1391</v>
      </c>
      <c r="R1392" s="86">
        <v>6.9496399999999998E-7</v>
      </c>
      <c r="S1392" s="86">
        <v>9.2016500000000002E-6</v>
      </c>
    </row>
    <row r="1393" spans="2:19" x14ac:dyDescent="0.2">
      <c r="B1393" s="33"/>
      <c r="C1393" s="81">
        <v>0.60719999999999996</v>
      </c>
      <c r="D1393" s="80">
        <v>5355</v>
      </c>
      <c r="E1393" s="80">
        <v>129</v>
      </c>
      <c r="F1393" s="80">
        <v>5226</v>
      </c>
      <c r="G1393" s="80">
        <v>258</v>
      </c>
      <c r="H1393" s="80">
        <v>5484</v>
      </c>
      <c r="I1393" s="82">
        <v>4.7045999999999998E-2</v>
      </c>
      <c r="J1393" s="80">
        <v>4.7003099999999999E-2</v>
      </c>
      <c r="L1393" s="84">
        <v>0.99980000000000002</v>
      </c>
      <c r="M1393" s="83">
        <v>1392</v>
      </c>
      <c r="N1393" s="85">
        <v>4.8817899999999999E-4</v>
      </c>
      <c r="O1393" s="83">
        <v>1392</v>
      </c>
      <c r="P1393" s="85">
        <v>9.7635699999999996E-4</v>
      </c>
      <c r="Q1393" s="83">
        <v>1392</v>
      </c>
      <c r="R1393" s="86">
        <v>7.0140600000000003E-7</v>
      </c>
      <c r="S1393" s="86">
        <v>9.2016500000000002E-6</v>
      </c>
    </row>
    <row r="1394" spans="2:19" x14ac:dyDescent="0.2">
      <c r="B1394" s="33"/>
      <c r="C1394" s="81">
        <v>0.60650000000000004</v>
      </c>
      <c r="D1394" s="80">
        <v>5356</v>
      </c>
      <c r="E1394" s="80">
        <v>129</v>
      </c>
      <c r="F1394" s="80">
        <v>5227</v>
      </c>
      <c r="G1394" s="80">
        <v>258</v>
      </c>
      <c r="H1394" s="80">
        <v>5485</v>
      </c>
      <c r="I1394" s="82">
        <v>4.70374E-2</v>
      </c>
      <c r="J1394" s="80">
        <v>4.7003099999999999E-2</v>
      </c>
      <c r="L1394" s="84">
        <v>0.99980000000000002</v>
      </c>
      <c r="M1394" s="83">
        <v>1393</v>
      </c>
      <c r="N1394" s="85">
        <v>4.9305699999999998E-4</v>
      </c>
      <c r="O1394" s="83">
        <v>1393</v>
      </c>
      <c r="P1394" s="85">
        <v>9.8611500000000008E-4</v>
      </c>
      <c r="Q1394" s="83">
        <v>1393</v>
      </c>
      <c r="R1394" s="86">
        <v>7.0790700000000001E-7</v>
      </c>
      <c r="S1394" s="86">
        <v>9.2016500000000002E-6</v>
      </c>
    </row>
    <row r="1395" spans="2:19" x14ac:dyDescent="0.2">
      <c r="B1395" s="33"/>
      <c r="C1395" s="81">
        <v>0.60619999999999996</v>
      </c>
      <c r="D1395" s="80">
        <v>5357</v>
      </c>
      <c r="E1395" s="80">
        <v>129</v>
      </c>
      <c r="F1395" s="80">
        <v>5228</v>
      </c>
      <c r="G1395" s="80">
        <v>258</v>
      </c>
      <c r="H1395" s="80">
        <v>5486</v>
      </c>
      <c r="I1395" s="82">
        <v>4.7028800000000003E-2</v>
      </c>
      <c r="J1395" s="80">
        <v>4.7003099999999999E-2</v>
      </c>
      <c r="L1395" s="84">
        <v>0.99980000000000002</v>
      </c>
      <c r="M1395" s="83">
        <v>1394</v>
      </c>
      <c r="N1395" s="85">
        <v>4.9798400000000004E-4</v>
      </c>
      <c r="O1395" s="83">
        <v>1394</v>
      </c>
      <c r="P1395" s="85">
        <v>9.9596699999999995E-4</v>
      </c>
      <c r="Q1395" s="83">
        <v>1394</v>
      </c>
      <c r="R1395" s="86">
        <v>7.1446700000000004E-7</v>
      </c>
      <c r="S1395" s="86">
        <v>9.2016500000000002E-6</v>
      </c>
    </row>
    <row r="1396" spans="2:19" x14ac:dyDescent="0.2">
      <c r="B1396" s="33"/>
      <c r="C1396" s="81">
        <v>0.60550000000000004</v>
      </c>
      <c r="D1396" s="80">
        <v>5358</v>
      </c>
      <c r="E1396" s="80">
        <v>129</v>
      </c>
      <c r="F1396" s="80">
        <v>5229</v>
      </c>
      <c r="G1396" s="80">
        <v>258</v>
      </c>
      <c r="H1396" s="80">
        <v>5487</v>
      </c>
      <c r="I1396" s="82">
        <v>4.7020199999999998E-2</v>
      </c>
      <c r="J1396" s="80">
        <v>4.7003099999999999E-2</v>
      </c>
      <c r="L1396" s="84">
        <v>0.99980000000000002</v>
      </c>
      <c r="M1396" s="83">
        <v>1395</v>
      </c>
      <c r="N1396" s="85">
        <v>5.0295799999999996E-4</v>
      </c>
      <c r="O1396" s="83">
        <v>1395</v>
      </c>
      <c r="P1396" s="85">
        <v>1.00592E-3</v>
      </c>
      <c r="Q1396" s="83">
        <v>1395</v>
      </c>
      <c r="R1396" s="86">
        <v>7.2108700000000003E-7</v>
      </c>
      <c r="S1396" s="86">
        <v>9.2016500000000002E-6</v>
      </c>
    </row>
    <row r="1397" spans="2:19" x14ac:dyDescent="0.2">
      <c r="B1397" s="33"/>
      <c r="C1397" s="81">
        <v>0.60540000000000005</v>
      </c>
      <c r="D1397" s="80">
        <v>5359</v>
      </c>
      <c r="E1397" s="80">
        <v>129</v>
      </c>
      <c r="F1397" s="80">
        <v>5230</v>
      </c>
      <c r="G1397" s="80">
        <v>258</v>
      </c>
      <c r="H1397" s="80">
        <v>5488</v>
      </c>
      <c r="I1397" s="82">
        <v>4.7011699999999997E-2</v>
      </c>
      <c r="J1397" s="80">
        <v>4.7003099999999999E-2</v>
      </c>
      <c r="L1397" s="84">
        <v>0.99980000000000002</v>
      </c>
      <c r="M1397" s="83">
        <v>1396</v>
      </c>
      <c r="N1397" s="85">
        <v>5.0798100000000001E-4</v>
      </c>
      <c r="O1397" s="83">
        <v>1396</v>
      </c>
      <c r="P1397" s="85">
        <v>1.01596E-3</v>
      </c>
      <c r="Q1397" s="83">
        <v>1396</v>
      </c>
      <c r="R1397" s="86">
        <v>7.2776599999999995E-7</v>
      </c>
      <c r="S1397" s="86">
        <v>9.2016500000000002E-6</v>
      </c>
    </row>
    <row r="1398" spans="2:19" x14ac:dyDescent="0.2">
      <c r="B1398" s="33"/>
      <c r="C1398" s="81">
        <v>0.60519999999999996</v>
      </c>
      <c r="D1398" s="80">
        <v>5360</v>
      </c>
      <c r="E1398" s="80">
        <v>129</v>
      </c>
      <c r="F1398" s="80">
        <v>5231</v>
      </c>
      <c r="G1398" s="80">
        <v>258</v>
      </c>
      <c r="H1398" s="80">
        <v>5489</v>
      </c>
      <c r="I1398" s="82">
        <v>4.7003099999999999E-2</v>
      </c>
      <c r="J1398" s="80">
        <v>4.7003099999999999E-2</v>
      </c>
      <c r="L1398" s="84">
        <v>0.99980000000000002</v>
      </c>
      <c r="M1398" s="83">
        <v>1397</v>
      </c>
      <c r="N1398" s="85">
        <v>5.1305299999999997E-4</v>
      </c>
      <c r="O1398" s="83">
        <v>1397</v>
      </c>
      <c r="P1398" s="85">
        <v>1.02611E-3</v>
      </c>
      <c r="Q1398" s="83">
        <v>1397</v>
      </c>
      <c r="R1398" s="86">
        <v>7.3450599999999997E-7</v>
      </c>
      <c r="S1398" s="86">
        <v>9.2016500000000002E-6</v>
      </c>
    </row>
    <row r="1399" spans="2:19" x14ac:dyDescent="0.2">
      <c r="B1399" s="33"/>
      <c r="C1399" s="81">
        <v>0.60360000000000003</v>
      </c>
      <c r="D1399" s="80">
        <v>5360</v>
      </c>
      <c r="E1399" s="80">
        <v>130</v>
      </c>
      <c r="F1399" s="80">
        <v>5230</v>
      </c>
      <c r="G1399" s="80">
        <v>260</v>
      </c>
      <c r="H1399" s="80">
        <v>5490</v>
      </c>
      <c r="I1399" s="82">
        <v>4.73588E-2</v>
      </c>
      <c r="J1399" s="80">
        <v>4.7255499999999999E-2</v>
      </c>
      <c r="L1399" s="84">
        <v>0.99980000000000002</v>
      </c>
      <c r="M1399" s="83">
        <v>1398</v>
      </c>
      <c r="N1399" s="85">
        <v>5.1817400000000004E-4</v>
      </c>
      <c r="O1399" s="83">
        <v>1398</v>
      </c>
      <c r="P1399" s="85">
        <v>1.0363499999999999E-3</v>
      </c>
      <c r="Q1399" s="83">
        <v>1398</v>
      </c>
      <c r="R1399" s="86">
        <v>7.4130699999999998E-7</v>
      </c>
      <c r="S1399" s="86">
        <v>9.2016500000000002E-6</v>
      </c>
    </row>
    <row r="1400" spans="2:19" x14ac:dyDescent="0.2">
      <c r="B1400" s="33"/>
      <c r="C1400" s="81">
        <v>0.60340000000000005</v>
      </c>
      <c r="D1400" s="80">
        <v>5361</v>
      </c>
      <c r="E1400" s="80">
        <v>130</v>
      </c>
      <c r="F1400" s="80">
        <v>5231</v>
      </c>
      <c r="G1400" s="80">
        <v>260</v>
      </c>
      <c r="H1400" s="80">
        <v>5491</v>
      </c>
      <c r="I1400" s="82">
        <v>4.7350200000000002E-2</v>
      </c>
      <c r="J1400" s="80">
        <v>4.7255499999999999E-2</v>
      </c>
      <c r="L1400" s="84">
        <v>0.99980000000000002</v>
      </c>
      <c r="M1400" s="83">
        <v>1399</v>
      </c>
      <c r="N1400" s="85">
        <v>5.2334400000000002E-4</v>
      </c>
      <c r="O1400" s="83">
        <v>1399</v>
      </c>
      <c r="P1400" s="85">
        <v>1.0466900000000001E-3</v>
      </c>
      <c r="Q1400" s="83">
        <v>1399</v>
      </c>
      <c r="R1400" s="86">
        <v>7.4816899999999998E-7</v>
      </c>
      <c r="S1400" s="86">
        <v>9.2016500000000002E-6</v>
      </c>
    </row>
    <row r="1401" spans="2:19" x14ac:dyDescent="0.2">
      <c r="B1401" s="33"/>
      <c r="C1401" s="81">
        <v>0.60250000000000004</v>
      </c>
      <c r="D1401" s="80">
        <v>5362</v>
      </c>
      <c r="E1401" s="80">
        <v>130</v>
      </c>
      <c r="F1401" s="80">
        <v>5232</v>
      </c>
      <c r="G1401" s="80">
        <v>260</v>
      </c>
      <c r="H1401" s="80">
        <v>5492</v>
      </c>
      <c r="I1401" s="82">
        <v>4.7341599999999998E-2</v>
      </c>
      <c r="J1401" s="80">
        <v>4.7255499999999999E-2</v>
      </c>
      <c r="L1401" s="84">
        <v>0.99980000000000002</v>
      </c>
      <c r="M1401" s="83">
        <v>1400</v>
      </c>
      <c r="N1401" s="85">
        <v>5.2856500000000005E-4</v>
      </c>
      <c r="O1401" s="83">
        <v>1400</v>
      </c>
      <c r="P1401" s="85">
        <v>1.0571300000000001E-3</v>
      </c>
      <c r="Q1401" s="83">
        <v>1400</v>
      </c>
      <c r="R1401" s="86">
        <v>7.55093E-7</v>
      </c>
      <c r="S1401" s="86">
        <v>9.2016500000000002E-6</v>
      </c>
    </row>
    <row r="1402" spans="2:19" x14ac:dyDescent="0.2">
      <c r="B1402" s="33"/>
      <c r="C1402" s="81">
        <v>0.60209999999999997</v>
      </c>
      <c r="D1402" s="80">
        <v>5363</v>
      </c>
      <c r="E1402" s="80">
        <v>130</v>
      </c>
      <c r="F1402" s="80">
        <v>5233</v>
      </c>
      <c r="G1402" s="80">
        <v>260</v>
      </c>
      <c r="H1402" s="80">
        <v>5493</v>
      </c>
      <c r="I1402" s="82">
        <v>4.7333E-2</v>
      </c>
      <c r="J1402" s="80">
        <v>4.7255499999999999E-2</v>
      </c>
      <c r="L1402" s="84">
        <v>0.99970000000000003</v>
      </c>
      <c r="M1402" s="83">
        <v>1401</v>
      </c>
      <c r="N1402" s="85">
        <v>5.3383599999999999E-4</v>
      </c>
      <c r="O1402" s="83">
        <v>1401</v>
      </c>
      <c r="P1402" s="85">
        <v>1.0676699999999999E-3</v>
      </c>
      <c r="Q1402" s="83">
        <v>1401</v>
      </c>
      <c r="R1402" s="86">
        <v>7.6207900000000003E-7</v>
      </c>
      <c r="S1402" s="86">
        <v>1.17102E-5</v>
      </c>
    </row>
    <row r="1403" spans="2:19" x14ac:dyDescent="0.2">
      <c r="B1403" s="33"/>
      <c r="C1403" s="81">
        <v>0.60189999999999999</v>
      </c>
      <c r="D1403" s="80">
        <v>5364</v>
      </c>
      <c r="E1403" s="80">
        <v>130</v>
      </c>
      <c r="F1403" s="80">
        <v>5234</v>
      </c>
      <c r="G1403" s="80">
        <v>260</v>
      </c>
      <c r="H1403" s="80">
        <v>5494</v>
      </c>
      <c r="I1403" s="82">
        <v>4.7324400000000003E-2</v>
      </c>
      <c r="J1403" s="80">
        <v>4.7255499999999999E-2</v>
      </c>
      <c r="L1403" s="84">
        <v>0.99970000000000003</v>
      </c>
      <c r="M1403" s="83">
        <v>1402</v>
      </c>
      <c r="N1403" s="85">
        <v>5.3915899999999999E-4</v>
      </c>
      <c r="O1403" s="83">
        <v>1402</v>
      </c>
      <c r="P1403" s="85">
        <v>1.07832E-3</v>
      </c>
      <c r="Q1403" s="83">
        <v>1402</v>
      </c>
      <c r="R1403" s="86">
        <v>7.69128E-7</v>
      </c>
      <c r="S1403" s="86">
        <v>1.17102E-5</v>
      </c>
    </row>
    <row r="1404" spans="2:19" x14ac:dyDescent="0.2">
      <c r="B1404" s="33"/>
      <c r="C1404" s="81">
        <v>0.60160000000000002</v>
      </c>
      <c r="D1404" s="80">
        <v>5365</v>
      </c>
      <c r="E1404" s="80">
        <v>130</v>
      </c>
      <c r="F1404" s="80">
        <v>5235</v>
      </c>
      <c r="G1404" s="80">
        <v>260</v>
      </c>
      <c r="H1404" s="80">
        <v>5495</v>
      </c>
      <c r="I1404" s="82">
        <v>4.7315700000000002E-2</v>
      </c>
      <c r="J1404" s="80">
        <v>4.7255499999999999E-2</v>
      </c>
      <c r="L1404" s="84">
        <v>0.99970000000000003</v>
      </c>
      <c r="M1404" s="83">
        <v>1403</v>
      </c>
      <c r="N1404" s="85">
        <v>5.4453200000000002E-4</v>
      </c>
      <c r="O1404" s="83">
        <v>1403</v>
      </c>
      <c r="P1404" s="85">
        <v>1.08906E-3</v>
      </c>
      <c r="Q1404" s="83">
        <v>1403</v>
      </c>
      <c r="R1404" s="86">
        <v>7.7624000000000002E-7</v>
      </c>
      <c r="S1404" s="86">
        <v>1.17102E-5</v>
      </c>
    </row>
    <row r="1405" spans="2:19" x14ac:dyDescent="0.2">
      <c r="B1405" s="33"/>
      <c r="C1405" s="81">
        <v>0.60140000000000005</v>
      </c>
      <c r="D1405" s="80">
        <v>5367</v>
      </c>
      <c r="E1405" s="80">
        <v>130</v>
      </c>
      <c r="F1405" s="80">
        <v>5237</v>
      </c>
      <c r="G1405" s="80">
        <v>260</v>
      </c>
      <c r="H1405" s="80">
        <v>5497</v>
      </c>
      <c r="I1405" s="82">
        <v>4.72985E-2</v>
      </c>
      <c r="J1405" s="80">
        <v>4.7255499999999999E-2</v>
      </c>
      <c r="L1405" s="84">
        <v>0.99970000000000003</v>
      </c>
      <c r="M1405" s="83">
        <v>1404</v>
      </c>
      <c r="N1405" s="85">
        <v>5.4995800000000002E-4</v>
      </c>
      <c r="O1405" s="83">
        <v>1404</v>
      </c>
      <c r="P1405" s="85">
        <v>1.0999200000000001E-3</v>
      </c>
      <c r="Q1405" s="83">
        <v>1404</v>
      </c>
      <c r="R1405" s="86">
        <v>7.8341499999999998E-7</v>
      </c>
      <c r="S1405" s="86">
        <v>1.17102E-5</v>
      </c>
    </row>
    <row r="1406" spans="2:19" x14ac:dyDescent="0.2">
      <c r="B1406" s="33"/>
      <c r="C1406" s="81">
        <v>0.60009999999999997</v>
      </c>
      <c r="D1406" s="80">
        <v>5368</v>
      </c>
      <c r="E1406" s="80">
        <v>130</v>
      </c>
      <c r="F1406" s="80">
        <v>5238</v>
      </c>
      <c r="G1406" s="80">
        <v>260</v>
      </c>
      <c r="H1406" s="80">
        <v>5498</v>
      </c>
      <c r="I1406" s="82">
        <v>4.7289900000000003E-2</v>
      </c>
      <c r="J1406" s="80">
        <v>4.7255499999999999E-2</v>
      </c>
      <c r="L1406" s="84">
        <v>0.99970000000000003</v>
      </c>
      <c r="M1406" s="83">
        <v>1405</v>
      </c>
      <c r="N1406" s="85">
        <v>5.5543499999999996E-4</v>
      </c>
      <c r="O1406" s="83">
        <v>1405</v>
      </c>
      <c r="P1406" s="85">
        <v>1.1108699999999999E-3</v>
      </c>
      <c r="Q1406" s="83">
        <v>1405</v>
      </c>
      <c r="R1406" s="86">
        <v>7.9065500000000003E-7</v>
      </c>
      <c r="S1406" s="86">
        <v>1.17102E-5</v>
      </c>
    </row>
    <row r="1407" spans="2:19" x14ac:dyDescent="0.2">
      <c r="B1407" s="33"/>
      <c r="C1407" s="81">
        <v>0.59970000000000001</v>
      </c>
      <c r="D1407" s="80">
        <v>5370</v>
      </c>
      <c r="E1407" s="80">
        <v>130</v>
      </c>
      <c r="F1407" s="80">
        <v>5240</v>
      </c>
      <c r="G1407" s="80">
        <v>260</v>
      </c>
      <c r="H1407" s="80">
        <v>5500</v>
      </c>
      <c r="I1407" s="82">
        <v>4.7272700000000001E-2</v>
      </c>
      <c r="J1407" s="80">
        <v>4.7255499999999999E-2</v>
      </c>
      <c r="L1407" s="84">
        <v>0.99970000000000003</v>
      </c>
      <c r="M1407" s="83">
        <v>1406</v>
      </c>
      <c r="N1407" s="85">
        <v>5.6096499999999997E-4</v>
      </c>
      <c r="O1407" s="83">
        <v>1406</v>
      </c>
      <c r="P1407" s="85">
        <v>1.1219299999999999E-3</v>
      </c>
      <c r="Q1407" s="83">
        <v>1406</v>
      </c>
      <c r="R1407" s="86">
        <v>7.9795899999999995E-7</v>
      </c>
      <c r="S1407" s="86">
        <v>1.17102E-5</v>
      </c>
    </row>
    <row r="1408" spans="2:19" x14ac:dyDescent="0.2">
      <c r="B1408" s="33"/>
      <c r="C1408" s="81">
        <v>0.59830000000000005</v>
      </c>
      <c r="D1408" s="80">
        <v>5371</v>
      </c>
      <c r="E1408" s="80">
        <v>130</v>
      </c>
      <c r="F1408" s="80">
        <v>5241</v>
      </c>
      <c r="G1408" s="80">
        <v>260</v>
      </c>
      <c r="H1408" s="80">
        <v>5501</v>
      </c>
      <c r="I1408" s="82">
        <v>4.7264100000000003E-2</v>
      </c>
      <c r="J1408" s="80">
        <v>4.7255499999999999E-2</v>
      </c>
      <c r="L1408" s="84">
        <v>0.99970000000000003</v>
      </c>
      <c r="M1408" s="83">
        <v>1407</v>
      </c>
      <c r="N1408" s="85">
        <v>5.6654899999999996E-4</v>
      </c>
      <c r="O1408" s="83">
        <v>1407</v>
      </c>
      <c r="P1408" s="85">
        <v>1.1330999999999999E-3</v>
      </c>
      <c r="Q1408" s="83">
        <v>1407</v>
      </c>
      <c r="R1408" s="86">
        <v>8.05329E-7</v>
      </c>
      <c r="S1408" s="86">
        <v>1.17102E-5</v>
      </c>
    </row>
    <row r="1409" spans="2:19" x14ac:dyDescent="0.2">
      <c r="B1409" s="33"/>
      <c r="C1409" s="81">
        <v>0.59799999999999998</v>
      </c>
      <c r="D1409" s="80">
        <v>5372</v>
      </c>
      <c r="E1409" s="80">
        <v>130</v>
      </c>
      <c r="F1409" s="80">
        <v>5242</v>
      </c>
      <c r="G1409" s="80">
        <v>260</v>
      </c>
      <c r="H1409" s="80">
        <v>5502</v>
      </c>
      <c r="I1409" s="82">
        <v>4.7255499999999999E-2</v>
      </c>
      <c r="J1409" s="80">
        <v>4.7255499999999999E-2</v>
      </c>
      <c r="L1409" s="84">
        <v>0.99970000000000003</v>
      </c>
      <c r="M1409" s="83">
        <v>1408</v>
      </c>
      <c r="N1409" s="85">
        <v>5.7218500000000001E-4</v>
      </c>
      <c r="O1409" s="83">
        <v>1408</v>
      </c>
      <c r="P1409" s="85">
        <v>1.14437E-3</v>
      </c>
      <c r="Q1409" s="83">
        <v>1408</v>
      </c>
      <c r="R1409" s="86">
        <v>8.1276300000000001E-7</v>
      </c>
      <c r="S1409" s="86">
        <v>1.17102E-5</v>
      </c>
    </row>
    <row r="1410" spans="2:19" x14ac:dyDescent="0.2">
      <c r="B1410" s="33"/>
      <c r="C1410" s="81">
        <v>0.5978</v>
      </c>
      <c r="D1410" s="80">
        <v>5372</v>
      </c>
      <c r="E1410" s="80">
        <v>131</v>
      </c>
      <c r="F1410" s="80">
        <v>5241</v>
      </c>
      <c r="G1410" s="80">
        <v>262</v>
      </c>
      <c r="H1410" s="80">
        <v>5503</v>
      </c>
      <c r="I1410" s="82">
        <v>4.7610399999999997E-2</v>
      </c>
      <c r="J1410" s="80">
        <v>4.7593099999999999E-2</v>
      </c>
      <c r="L1410" s="84">
        <v>0.99970000000000003</v>
      </c>
      <c r="M1410" s="83">
        <v>1409</v>
      </c>
      <c r="N1410" s="85">
        <v>5.7787599999999995E-4</v>
      </c>
      <c r="O1410" s="83">
        <v>1409</v>
      </c>
      <c r="P1410" s="85">
        <v>1.1557500000000001E-3</v>
      </c>
      <c r="Q1410" s="83">
        <v>1409</v>
      </c>
      <c r="R1410" s="86">
        <v>8.2026399999999997E-7</v>
      </c>
      <c r="S1410" s="86">
        <v>1.17102E-5</v>
      </c>
    </row>
    <row r="1411" spans="2:19" x14ac:dyDescent="0.2">
      <c r="B1411" s="33"/>
      <c r="C1411" s="81">
        <v>0.59760000000000002</v>
      </c>
      <c r="D1411" s="80">
        <v>5373</v>
      </c>
      <c r="E1411" s="80">
        <v>131</v>
      </c>
      <c r="F1411" s="80">
        <v>5242</v>
      </c>
      <c r="G1411" s="80">
        <v>262</v>
      </c>
      <c r="H1411" s="80">
        <v>5504</v>
      </c>
      <c r="I1411" s="82">
        <v>4.7601699999999997E-2</v>
      </c>
      <c r="J1411" s="80">
        <v>4.7593099999999999E-2</v>
      </c>
      <c r="L1411" s="84">
        <v>0.99970000000000003</v>
      </c>
      <c r="M1411" s="83">
        <v>1410</v>
      </c>
      <c r="N1411" s="85">
        <v>5.8362099999999999E-4</v>
      </c>
      <c r="O1411" s="83">
        <v>1410</v>
      </c>
      <c r="P1411" s="85">
        <v>1.1672399999999999E-3</v>
      </c>
      <c r="Q1411" s="83">
        <v>1410</v>
      </c>
      <c r="R1411" s="86">
        <v>8.2783100000000005E-7</v>
      </c>
      <c r="S1411" s="86">
        <v>1.17102E-5</v>
      </c>
    </row>
    <row r="1412" spans="2:19" x14ac:dyDescent="0.2">
      <c r="B1412" s="33"/>
      <c r="C1412" s="81">
        <v>0.59689999999999999</v>
      </c>
      <c r="D1412" s="80">
        <v>5374</v>
      </c>
      <c r="E1412" s="80">
        <v>131</v>
      </c>
      <c r="F1412" s="80">
        <v>5243</v>
      </c>
      <c r="G1412" s="80">
        <v>262</v>
      </c>
      <c r="H1412" s="80">
        <v>5505</v>
      </c>
      <c r="I1412" s="82">
        <v>4.7593099999999999E-2</v>
      </c>
      <c r="J1412" s="80">
        <v>4.7593099999999999E-2</v>
      </c>
      <c r="L1412" s="84">
        <v>0.99970000000000003</v>
      </c>
      <c r="M1412" s="83">
        <v>1411</v>
      </c>
      <c r="N1412" s="85">
        <v>5.8942100000000002E-4</v>
      </c>
      <c r="O1412" s="83">
        <v>1411</v>
      </c>
      <c r="P1412" s="85">
        <v>1.17884E-3</v>
      </c>
      <c r="Q1412" s="83">
        <v>1411</v>
      </c>
      <c r="R1412" s="86">
        <v>8.35466E-7</v>
      </c>
      <c r="S1412" s="86">
        <v>1.17102E-5</v>
      </c>
    </row>
    <row r="1413" spans="2:19" x14ac:dyDescent="0.2">
      <c r="B1413" s="33"/>
      <c r="C1413" s="81">
        <v>0.59670000000000001</v>
      </c>
      <c r="D1413" s="80">
        <v>5374</v>
      </c>
      <c r="E1413" s="80">
        <v>132</v>
      </c>
      <c r="F1413" s="80">
        <v>5242</v>
      </c>
      <c r="G1413" s="80">
        <v>264</v>
      </c>
      <c r="H1413" s="80">
        <v>5506</v>
      </c>
      <c r="I1413" s="82">
        <v>4.7947700000000003E-2</v>
      </c>
      <c r="J1413" s="80">
        <v>4.7731000000000003E-2</v>
      </c>
      <c r="L1413" s="84">
        <v>0.99970000000000003</v>
      </c>
      <c r="M1413" s="83">
        <v>1412</v>
      </c>
      <c r="N1413" s="85">
        <v>5.9527600000000005E-4</v>
      </c>
      <c r="O1413" s="83">
        <v>1412</v>
      </c>
      <c r="P1413" s="85">
        <v>1.1905500000000001E-3</v>
      </c>
      <c r="Q1413" s="83">
        <v>1412</v>
      </c>
      <c r="R1413" s="86">
        <v>8.4316699999999997E-7</v>
      </c>
      <c r="S1413" s="86">
        <v>1.17102E-5</v>
      </c>
    </row>
    <row r="1414" spans="2:19" x14ac:dyDescent="0.2">
      <c r="B1414" s="33"/>
      <c r="C1414" s="81">
        <v>0.59650000000000003</v>
      </c>
      <c r="D1414" s="80">
        <v>5375</v>
      </c>
      <c r="E1414" s="80">
        <v>132</v>
      </c>
      <c r="F1414" s="80">
        <v>5243</v>
      </c>
      <c r="G1414" s="80">
        <v>264</v>
      </c>
      <c r="H1414" s="80">
        <v>5507</v>
      </c>
      <c r="I1414" s="82">
        <v>4.7939000000000002E-2</v>
      </c>
      <c r="J1414" s="80">
        <v>4.7731000000000003E-2</v>
      </c>
      <c r="L1414" s="84">
        <v>0.99970000000000003</v>
      </c>
      <c r="M1414" s="83">
        <v>1413</v>
      </c>
      <c r="N1414" s="85">
        <v>6.0118699999999999E-4</v>
      </c>
      <c r="O1414" s="83">
        <v>1413</v>
      </c>
      <c r="P1414" s="85">
        <v>1.2023699999999999E-3</v>
      </c>
      <c r="Q1414" s="83">
        <v>1413</v>
      </c>
      <c r="R1414" s="86">
        <v>8.5093700000000004E-7</v>
      </c>
      <c r="S1414" s="86">
        <v>1.17102E-5</v>
      </c>
    </row>
    <row r="1415" spans="2:19" x14ac:dyDescent="0.2">
      <c r="B1415" s="33"/>
      <c r="C1415" s="81">
        <v>0.59589999999999999</v>
      </c>
      <c r="D1415" s="80">
        <v>5376</v>
      </c>
      <c r="E1415" s="80">
        <v>132</v>
      </c>
      <c r="F1415" s="80">
        <v>5244</v>
      </c>
      <c r="G1415" s="80">
        <v>264</v>
      </c>
      <c r="H1415" s="80">
        <v>5508</v>
      </c>
      <c r="I1415" s="82">
        <v>4.7930300000000002E-2</v>
      </c>
      <c r="J1415" s="80">
        <v>4.7731000000000003E-2</v>
      </c>
      <c r="L1415" s="84">
        <v>0.99970000000000003</v>
      </c>
      <c r="M1415" s="83">
        <v>1414</v>
      </c>
      <c r="N1415" s="85">
        <v>6.0715400000000005E-4</v>
      </c>
      <c r="O1415" s="83">
        <v>1414</v>
      </c>
      <c r="P1415" s="85">
        <v>1.2143099999999999E-3</v>
      </c>
      <c r="Q1415" s="83">
        <v>1414</v>
      </c>
      <c r="R1415" s="86">
        <v>8.5877499999999999E-7</v>
      </c>
      <c r="S1415" s="86">
        <v>1.17102E-5</v>
      </c>
    </row>
    <row r="1416" spans="2:19" x14ac:dyDescent="0.2">
      <c r="B1416" s="33"/>
      <c r="C1416" s="81">
        <v>0.59550000000000003</v>
      </c>
      <c r="D1416" s="80">
        <v>5378</v>
      </c>
      <c r="E1416" s="80">
        <v>132</v>
      </c>
      <c r="F1416" s="80">
        <v>5246</v>
      </c>
      <c r="G1416" s="80">
        <v>264</v>
      </c>
      <c r="H1416" s="80">
        <v>5510</v>
      </c>
      <c r="I1416" s="82">
        <v>4.7912900000000001E-2</v>
      </c>
      <c r="J1416" s="80">
        <v>4.7731000000000003E-2</v>
      </c>
      <c r="L1416" s="84">
        <v>0.99970000000000003</v>
      </c>
      <c r="M1416" s="83">
        <v>1415</v>
      </c>
      <c r="N1416" s="85">
        <v>6.1317700000000001E-4</v>
      </c>
      <c r="O1416" s="83">
        <v>1415</v>
      </c>
      <c r="P1416" s="85">
        <v>1.22635E-3</v>
      </c>
      <c r="Q1416" s="83">
        <v>1415</v>
      </c>
      <c r="R1416" s="86">
        <v>8.6668200000000003E-7</v>
      </c>
      <c r="S1416" s="86">
        <v>1.17102E-5</v>
      </c>
    </row>
    <row r="1417" spans="2:19" x14ac:dyDescent="0.2">
      <c r="B1417" s="33"/>
      <c r="C1417" s="81">
        <v>0.59540000000000004</v>
      </c>
      <c r="D1417" s="80">
        <v>5379</v>
      </c>
      <c r="E1417" s="80">
        <v>132</v>
      </c>
      <c r="F1417" s="80">
        <v>5247</v>
      </c>
      <c r="G1417" s="80">
        <v>264</v>
      </c>
      <c r="H1417" s="80">
        <v>5511</v>
      </c>
      <c r="I1417" s="82">
        <v>4.7904200000000001E-2</v>
      </c>
      <c r="J1417" s="80">
        <v>4.7731000000000003E-2</v>
      </c>
      <c r="L1417" s="84">
        <v>0.99970000000000003</v>
      </c>
      <c r="M1417" s="83">
        <v>1416</v>
      </c>
      <c r="N1417" s="85">
        <v>6.1925800000000003E-4</v>
      </c>
      <c r="O1417" s="83">
        <v>1416</v>
      </c>
      <c r="P1417" s="85">
        <v>1.2385199999999999E-3</v>
      </c>
      <c r="Q1417" s="83">
        <v>1416</v>
      </c>
      <c r="R1417" s="86">
        <v>8.7465799999999997E-7</v>
      </c>
      <c r="S1417" s="86">
        <v>1.17102E-5</v>
      </c>
    </row>
    <row r="1418" spans="2:19" x14ac:dyDescent="0.2">
      <c r="B1418" s="33"/>
      <c r="C1418" s="81">
        <v>0.59470000000000001</v>
      </c>
      <c r="D1418" s="80">
        <v>5381</v>
      </c>
      <c r="E1418" s="80">
        <v>132</v>
      </c>
      <c r="F1418" s="80">
        <v>5249</v>
      </c>
      <c r="G1418" s="80">
        <v>264</v>
      </c>
      <c r="H1418" s="80">
        <v>5513</v>
      </c>
      <c r="I1418" s="82">
        <v>4.78868E-2</v>
      </c>
      <c r="J1418" s="80">
        <v>4.7731000000000003E-2</v>
      </c>
      <c r="L1418" s="84">
        <v>0.99970000000000003</v>
      </c>
      <c r="M1418" s="83">
        <v>1417</v>
      </c>
      <c r="N1418" s="85">
        <v>6.2539599999999996E-4</v>
      </c>
      <c r="O1418" s="83">
        <v>1417</v>
      </c>
      <c r="P1418" s="85">
        <v>1.2507900000000001E-3</v>
      </c>
      <c r="Q1418" s="83">
        <v>1417</v>
      </c>
      <c r="R1418" s="86">
        <v>8.8270499999999996E-7</v>
      </c>
      <c r="S1418" s="86">
        <v>1.17102E-5</v>
      </c>
    </row>
    <row r="1419" spans="2:19" x14ac:dyDescent="0.2">
      <c r="B1419" s="33"/>
      <c r="C1419" s="81">
        <v>0.59430000000000005</v>
      </c>
      <c r="D1419" s="80">
        <v>5382</v>
      </c>
      <c r="E1419" s="80">
        <v>132</v>
      </c>
      <c r="F1419" s="80">
        <v>5250</v>
      </c>
      <c r="G1419" s="80">
        <v>264</v>
      </c>
      <c r="H1419" s="80">
        <v>5514</v>
      </c>
      <c r="I1419" s="82">
        <v>4.78781E-2</v>
      </c>
      <c r="J1419" s="80">
        <v>4.7731000000000003E-2</v>
      </c>
      <c r="L1419" s="84">
        <v>0.99970000000000003</v>
      </c>
      <c r="M1419" s="83">
        <v>1418</v>
      </c>
      <c r="N1419" s="85">
        <v>6.3159200000000005E-4</v>
      </c>
      <c r="O1419" s="83">
        <v>1418</v>
      </c>
      <c r="P1419" s="85">
        <v>1.26318E-3</v>
      </c>
      <c r="Q1419" s="83">
        <v>1418</v>
      </c>
      <c r="R1419" s="86">
        <v>8.9082199999999998E-7</v>
      </c>
      <c r="S1419" s="86">
        <v>1.17102E-5</v>
      </c>
    </row>
    <row r="1420" spans="2:19" x14ac:dyDescent="0.2">
      <c r="B1420" s="33"/>
      <c r="C1420" s="81">
        <v>0.59409999999999996</v>
      </c>
      <c r="D1420" s="80">
        <v>5385</v>
      </c>
      <c r="E1420" s="80">
        <v>132</v>
      </c>
      <c r="F1420" s="80">
        <v>5253</v>
      </c>
      <c r="G1420" s="80">
        <v>264</v>
      </c>
      <c r="H1420" s="80">
        <v>5517</v>
      </c>
      <c r="I1420" s="82">
        <v>4.7852100000000002E-2</v>
      </c>
      <c r="J1420" s="80">
        <v>4.7731000000000003E-2</v>
      </c>
      <c r="L1420" s="84">
        <v>0.99970000000000003</v>
      </c>
      <c r="M1420" s="83">
        <v>1419</v>
      </c>
      <c r="N1420" s="85">
        <v>6.3784699999999998E-4</v>
      </c>
      <c r="O1420" s="83">
        <v>1419</v>
      </c>
      <c r="P1420" s="85">
        <v>1.2756899999999999E-3</v>
      </c>
      <c r="Q1420" s="83">
        <v>1419</v>
      </c>
      <c r="R1420" s="86">
        <v>8.9900900000000003E-7</v>
      </c>
      <c r="S1420" s="86">
        <v>1.17102E-5</v>
      </c>
    </row>
    <row r="1421" spans="2:19" x14ac:dyDescent="0.2">
      <c r="B1421" s="33"/>
      <c r="C1421" s="81">
        <v>0.59319999999999995</v>
      </c>
      <c r="D1421" s="80">
        <v>5386</v>
      </c>
      <c r="E1421" s="80">
        <v>132</v>
      </c>
      <c r="F1421" s="80">
        <v>5254</v>
      </c>
      <c r="G1421" s="80">
        <v>264</v>
      </c>
      <c r="H1421" s="80">
        <v>5518</v>
      </c>
      <c r="I1421" s="82">
        <v>4.7843400000000001E-2</v>
      </c>
      <c r="J1421" s="80">
        <v>4.7731000000000003E-2</v>
      </c>
      <c r="L1421" s="84">
        <v>0.99970000000000003</v>
      </c>
      <c r="M1421" s="83">
        <v>1420</v>
      </c>
      <c r="N1421" s="85">
        <v>6.4416099999999997E-4</v>
      </c>
      <c r="O1421" s="83">
        <v>1420</v>
      </c>
      <c r="P1421" s="85">
        <v>1.2883199999999999E-3</v>
      </c>
      <c r="Q1421" s="83">
        <v>1420</v>
      </c>
      <c r="R1421" s="86">
        <v>9.0726899999999997E-7</v>
      </c>
      <c r="S1421" s="86">
        <v>1.17102E-5</v>
      </c>
    </row>
    <row r="1422" spans="2:19" x14ac:dyDescent="0.2">
      <c r="B1422" s="33"/>
      <c r="C1422" s="81">
        <v>0.59279999999999999</v>
      </c>
      <c r="D1422" s="80">
        <v>5387</v>
      </c>
      <c r="E1422" s="80">
        <v>132</v>
      </c>
      <c r="F1422" s="80">
        <v>5255</v>
      </c>
      <c r="G1422" s="80">
        <v>264</v>
      </c>
      <c r="H1422" s="80">
        <v>5519</v>
      </c>
      <c r="I1422" s="82">
        <v>4.7834799999999997E-2</v>
      </c>
      <c r="J1422" s="80">
        <v>4.7731000000000003E-2</v>
      </c>
      <c r="L1422" s="84">
        <v>0.99970000000000003</v>
      </c>
      <c r="M1422" s="83">
        <v>1421</v>
      </c>
      <c r="N1422" s="85">
        <v>6.5053400000000003E-4</v>
      </c>
      <c r="O1422" s="83">
        <v>1421</v>
      </c>
      <c r="P1422" s="85">
        <v>1.3010700000000001E-3</v>
      </c>
      <c r="Q1422" s="83">
        <v>1421</v>
      </c>
      <c r="R1422" s="86">
        <v>9.1559999999999997E-7</v>
      </c>
      <c r="S1422" s="86">
        <v>1.17102E-5</v>
      </c>
    </row>
    <row r="1423" spans="2:19" x14ac:dyDescent="0.2">
      <c r="B1423" s="33"/>
      <c r="C1423" s="81">
        <v>0.59219999999999995</v>
      </c>
      <c r="D1423" s="80">
        <v>5388</v>
      </c>
      <c r="E1423" s="80">
        <v>132</v>
      </c>
      <c r="F1423" s="80">
        <v>5256</v>
      </c>
      <c r="G1423" s="80">
        <v>264</v>
      </c>
      <c r="H1423" s="80">
        <v>5520</v>
      </c>
      <c r="I1423" s="82">
        <v>4.7826100000000003E-2</v>
      </c>
      <c r="J1423" s="80">
        <v>4.7731000000000003E-2</v>
      </c>
      <c r="L1423" s="84">
        <v>0.99970000000000003</v>
      </c>
      <c r="M1423" s="83">
        <v>1422</v>
      </c>
      <c r="N1423" s="85">
        <v>6.5696699999999995E-4</v>
      </c>
      <c r="O1423" s="83">
        <v>1422</v>
      </c>
      <c r="P1423" s="85">
        <v>1.31393E-3</v>
      </c>
      <c r="Q1423" s="83">
        <v>1422</v>
      </c>
      <c r="R1423" s="86">
        <v>9.2400399999999997E-7</v>
      </c>
      <c r="S1423" s="86">
        <v>1.17102E-5</v>
      </c>
    </row>
    <row r="1424" spans="2:19" x14ac:dyDescent="0.2">
      <c r="B1424" s="33"/>
      <c r="C1424" s="81">
        <v>0.59189999999999998</v>
      </c>
      <c r="D1424" s="80">
        <v>5390</v>
      </c>
      <c r="E1424" s="80">
        <v>132</v>
      </c>
      <c r="F1424" s="80">
        <v>5258</v>
      </c>
      <c r="G1424" s="80">
        <v>264</v>
      </c>
      <c r="H1424" s="80">
        <v>5522</v>
      </c>
      <c r="I1424" s="82">
        <v>4.7808799999999999E-2</v>
      </c>
      <c r="J1424" s="80">
        <v>4.7731000000000003E-2</v>
      </c>
      <c r="L1424" s="84">
        <v>0.99970000000000003</v>
      </c>
      <c r="M1424" s="83">
        <v>1423</v>
      </c>
      <c r="N1424" s="85">
        <v>6.6346000000000005E-4</v>
      </c>
      <c r="O1424" s="83">
        <v>1423</v>
      </c>
      <c r="P1424" s="85">
        <v>1.3269200000000001E-3</v>
      </c>
      <c r="Q1424" s="83">
        <v>1423</v>
      </c>
      <c r="R1424" s="86">
        <v>9.3248000000000005E-7</v>
      </c>
      <c r="S1424" s="86">
        <v>1.17102E-5</v>
      </c>
    </row>
    <row r="1425" spans="2:19" x14ac:dyDescent="0.2">
      <c r="B1425" s="33"/>
      <c r="C1425" s="81">
        <v>0.59140000000000004</v>
      </c>
      <c r="D1425" s="80">
        <v>5391</v>
      </c>
      <c r="E1425" s="80">
        <v>132</v>
      </c>
      <c r="F1425" s="80">
        <v>5259</v>
      </c>
      <c r="G1425" s="80">
        <v>264</v>
      </c>
      <c r="H1425" s="80">
        <v>5523</v>
      </c>
      <c r="I1425" s="82">
        <v>4.7800099999999998E-2</v>
      </c>
      <c r="J1425" s="80">
        <v>4.7731000000000003E-2</v>
      </c>
      <c r="L1425" s="84">
        <v>0.99960000000000004</v>
      </c>
      <c r="M1425" s="83">
        <v>1424</v>
      </c>
      <c r="N1425" s="85">
        <v>6.7001400000000003E-4</v>
      </c>
      <c r="O1425" s="83">
        <v>1424</v>
      </c>
      <c r="P1425" s="85">
        <v>1.3400300000000001E-3</v>
      </c>
      <c r="Q1425" s="83">
        <v>1424</v>
      </c>
      <c r="R1425" s="86">
        <v>9.4103099999999998E-7</v>
      </c>
      <c r="S1425" s="86">
        <v>3.1435600000000001E-5</v>
      </c>
    </row>
    <row r="1426" spans="2:19" x14ac:dyDescent="0.2">
      <c r="B1426" s="33"/>
      <c r="C1426" s="81">
        <v>0.59119999999999995</v>
      </c>
      <c r="D1426" s="80">
        <v>5392</v>
      </c>
      <c r="E1426" s="80">
        <v>132</v>
      </c>
      <c r="F1426" s="80">
        <v>5260</v>
      </c>
      <c r="G1426" s="80">
        <v>264</v>
      </c>
      <c r="H1426" s="80">
        <v>5524</v>
      </c>
      <c r="I1426" s="82">
        <v>4.7791500000000001E-2</v>
      </c>
      <c r="J1426" s="80">
        <v>4.7731000000000003E-2</v>
      </c>
      <c r="L1426" s="84">
        <v>0.99960000000000004</v>
      </c>
      <c r="M1426" s="83">
        <v>1425</v>
      </c>
      <c r="N1426" s="85">
        <v>6.7662899999999999E-4</v>
      </c>
      <c r="O1426" s="83">
        <v>1425</v>
      </c>
      <c r="P1426" s="85">
        <v>1.35326E-3</v>
      </c>
      <c r="Q1426" s="83">
        <v>1425</v>
      </c>
      <c r="R1426" s="86">
        <v>9.4965500000000002E-7</v>
      </c>
      <c r="S1426" s="86">
        <v>3.1435600000000001E-5</v>
      </c>
    </row>
    <row r="1427" spans="2:19" x14ac:dyDescent="0.2">
      <c r="B1427" s="33"/>
      <c r="C1427" s="81">
        <v>0.59089999999999998</v>
      </c>
      <c r="D1427" s="80">
        <v>5394</v>
      </c>
      <c r="E1427" s="80">
        <v>132</v>
      </c>
      <c r="F1427" s="80">
        <v>5262</v>
      </c>
      <c r="G1427" s="80">
        <v>264</v>
      </c>
      <c r="H1427" s="80">
        <v>5526</v>
      </c>
      <c r="I1427" s="82">
        <v>4.7774200000000003E-2</v>
      </c>
      <c r="J1427" s="80">
        <v>4.7731000000000003E-2</v>
      </c>
      <c r="L1427" s="84">
        <v>0.99960000000000004</v>
      </c>
      <c r="M1427" s="83">
        <v>1426</v>
      </c>
      <c r="N1427" s="85">
        <v>6.8330599999999995E-4</v>
      </c>
      <c r="O1427" s="83">
        <v>1426</v>
      </c>
      <c r="P1427" s="85">
        <v>1.3666100000000001E-3</v>
      </c>
      <c r="Q1427" s="83">
        <v>1426</v>
      </c>
      <c r="R1427" s="86">
        <v>9.5835400000000001E-7</v>
      </c>
      <c r="S1427" s="86">
        <v>3.1435600000000001E-5</v>
      </c>
    </row>
    <row r="1428" spans="2:19" x14ac:dyDescent="0.2">
      <c r="B1428" s="33"/>
      <c r="C1428" s="81">
        <v>0.59050000000000002</v>
      </c>
      <c r="D1428" s="80">
        <v>5395</v>
      </c>
      <c r="E1428" s="80">
        <v>132</v>
      </c>
      <c r="F1428" s="80">
        <v>5263</v>
      </c>
      <c r="G1428" s="80">
        <v>264</v>
      </c>
      <c r="H1428" s="80">
        <v>5527</v>
      </c>
      <c r="I1428" s="82">
        <v>4.7765500000000002E-2</v>
      </c>
      <c r="J1428" s="80">
        <v>4.7731000000000003E-2</v>
      </c>
      <c r="L1428" s="84">
        <v>0.99960000000000004</v>
      </c>
      <c r="M1428" s="83">
        <v>1427</v>
      </c>
      <c r="N1428" s="85">
        <v>6.9004600000000004E-4</v>
      </c>
      <c r="O1428" s="83">
        <v>1427</v>
      </c>
      <c r="P1428" s="85">
        <v>1.38009E-3</v>
      </c>
      <c r="Q1428" s="83">
        <v>1427</v>
      </c>
      <c r="R1428" s="86">
        <v>9.6712799999999995E-7</v>
      </c>
      <c r="S1428" s="86">
        <v>3.1435600000000001E-5</v>
      </c>
    </row>
    <row r="1429" spans="2:19" x14ac:dyDescent="0.2">
      <c r="B1429" s="33"/>
      <c r="C1429" s="81">
        <v>0.59030000000000005</v>
      </c>
      <c r="D1429" s="80">
        <v>5398</v>
      </c>
      <c r="E1429" s="80">
        <v>132</v>
      </c>
      <c r="F1429" s="80">
        <v>5266</v>
      </c>
      <c r="G1429" s="80">
        <v>264</v>
      </c>
      <c r="H1429" s="80">
        <v>5530</v>
      </c>
      <c r="I1429" s="82">
        <v>4.77396E-2</v>
      </c>
      <c r="J1429" s="80">
        <v>4.7731000000000003E-2</v>
      </c>
      <c r="L1429" s="84">
        <v>0.99960000000000004</v>
      </c>
      <c r="M1429" s="83">
        <v>1428</v>
      </c>
      <c r="N1429" s="85">
        <v>6.9684800000000002E-4</v>
      </c>
      <c r="O1429" s="83">
        <v>1428</v>
      </c>
      <c r="P1429" s="85">
        <v>1.3937000000000001E-3</v>
      </c>
      <c r="Q1429" s="83">
        <v>1428</v>
      </c>
      <c r="R1429" s="86">
        <v>9.7597800000000009E-7</v>
      </c>
      <c r="S1429" s="86">
        <v>3.1435600000000001E-5</v>
      </c>
    </row>
    <row r="1430" spans="2:19" x14ac:dyDescent="0.2">
      <c r="B1430" s="33"/>
      <c r="C1430" s="81">
        <v>0.58940000000000003</v>
      </c>
      <c r="D1430" s="80">
        <v>5399</v>
      </c>
      <c r="E1430" s="80">
        <v>132</v>
      </c>
      <c r="F1430" s="80">
        <v>5267</v>
      </c>
      <c r="G1430" s="80">
        <v>264</v>
      </c>
      <c r="H1430" s="80">
        <v>5531</v>
      </c>
      <c r="I1430" s="82">
        <v>4.7731000000000003E-2</v>
      </c>
      <c r="J1430" s="80">
        <v>4.7731000000000003E-2</v>
      </c>
      <c r="L1430" s="84">
        <v>0.99960000000000004</v>
      </c>
      <c r="M1430" s="83">
        <v>1429</v>
      </c>
      <c r="N1430" s="85">
        <v>7.0371300000000002E-4</v>
      </c>
      <c r="O1430" s="83">
        <v>1429</v>
      </c>
      <c r="P1430" s="85">
        <v>1.4074300000000001E-3</v>
      </c>
      <c r="Q1430" s="83">
        <v>1429</v>
      </c>
      <c r="R1430" s="86">
        <v>9.8490299999999996E-7</v>
      </c>
      <c r="S1430" s="86">
        <v>3.1435600000000001E-5</v>
      </c>
    </row>
    <row r="1431" spans="2:19" x14ac:dyDescent="0.2">
      <c r="B1431" s="33"/>
      <c r="C1431" s="81">
        <v>0.5887</v>
      </c>
      <c r="D1431" s="80">
        <v>5399</v>
      </c>
      <c r="E1431" s="80">
        <v>133</v>
      </c>
      <c r="F1431" s="80">
        <v>5266</v>
      </c>
      <c r="G1431" s="80">
        <v>266</v>
      </c>
      <c r="H1431" s="80">
        <v>5532</v>
      </c>
      <c r="I1431" s="82">
        <v>4.8083899999999999E-2</v>
      </c>
      <c r="J1431" s="80">
        <v>4.7927900000000002E-2</v>
      </c>
      <c r="L1431" s="84">
        <v>0.99960000000000004</v>
      </c>
      <c r="M1431" s="83">
        <v>1430</v>
      </c>
      <c r="N1431" s="85">
        <v>7.1064299999999995E-4</v>
      </c>
      <c r="O1431" s="83">
        <v>1430</v>
      </c>
      <c r="P1431" s="85">
        <v>1.42129E-3</v>
      </c>
      <c r="Q1431" s="83">
        <v>1430</v>
      </c>
      <c r="R1431" s="86">
        <v>9.9390600000000009E-7</v>
      </c>
      <c r="S1431" s="86">
        <v>3.1435600000000001E-5</v>
      </c>
    </row>
    <row r="1432" spans="2:19" x14ac:dyDescent="0.2">
      <c r="B1432" s="33"/>
      <c r="C1432" s="81">
        <v>0.58860000000000001</v>
      </c>
      <c r="D1432" s="80">
        <v>5403</v>
      </c>
      <c r="E1432" s="80">
        <v>133</v>
      </c>
      <c r="F1432" s="80">
        <v>5270</v>
      </c>
      <c r="G1432" s="80">
        <v>266</v>
      </c>
      <c r="H1432" s="80">
        <v>5536</v>
      </c>
      <c r="I1432" s="82">
        <v>4.8049099999999997E-2</v>
      </c>
      <c r="J1432" s="80">
        <v>4.7927900000000002E-2</v>
      </c>
      <c r="L1432" s="84">
        <v>0.99960000000000004</v>
      </c>
      <c r="M1432" s="83">
        <v>1431</v>
      </c>
      <c r="N1432" s="85">
        <v>7.1763600000000001E-4</v>
      </c>
      <c r="O1432" s="83">
        <v>1431</v>
      </c>
      <c r="P1432" s="85">
        <v>1.43527E-3</v>
      </c>
      <c r="Q1432" s="83">
        <v>1431</v>
      </c>
      <c r="R1432" s="86">
        <v>1.0029899999999999E-6</v>
      </c>
      <c r="S1432" s="86">
        <v>3.1435600000000001E-5</v>
      </c>
    </row>
    <row r="1433" spans="2:19" x14ac:dyDescent="0.2">
      <c r="B1433" s="33"/>
      <c r="C1433" s="81">
        <v>0.58840000000000003</v>
      </c>
      <c r="D1433" s="80">
        <v>5404</v>
      </c>
      <c r="E1433" s="80">
        <v>133</v>
      </c>
      <c r="F1433" s="80">
        <v>5271</v>
      </c>
      <c r="G1433" s="80">
        <v>266</v>
      </c>
      <c r="H1433" s="80">
        <v>5537</v>
      </c>
      <c r="I1433" s="82">
        <v>4.80405E-2</v>
      </c>
      <c r="J1433" s="80">
        <v>4.7927900000000002E-2</v>
      </c>
      <c r="L1433" s="84">
        <v>0.99960000000000004</v>
      </c>
      <c r="M1433" s="83">
        <v>1432</v>
      </c>
      <c r="N1433" s="85">
        <v>7.2469500000000003E-4</v>
      </c>
      <c r="O1433" s="83">
        <v>1432</v>
      </c>
      <c r="P1433" s="85">
        <v>1.4493900000000001E-3</v>
      </c>
      <c r="Q1433" s="83">
        <v>1432</v>
      </c>
      <c r="R1433" s="86">
        <v>1.0121400000000001E-6</v>
      </c>
      <c r="S1433" s="86">
        <v>3.1435600000000001E-5</v>
      </c>
    </row>
    <row r="1434" spans="2:19" x14ac:dyDescent="0.2">
      <c r="B1434" s="33"/>
      <c r="C1434" s="81">
        <v>0.58760000000000001</v>
      </c>
      <c r="D1434" s="80">
        <v>5405</v>
      </c>
      <c r="E1434" s="80">
        <v>133</v>
      </c>
      <c r="F1434" s="80">
        <v>5272</v>
      </c>
      <c r="G1434" s="80">
        <v>266</v>
      </c>
      <c r="H1434" s="80">
        <v>5538</v>
      </c>
      <c r="I1434" s="82">
        <v>4.8031799999999999E-2</v>
      </c>
      <c r="J1434" s="80">
        <v>4.7927900000000002E-2</v>
      </c>
      <c r="L1434" s="84">
        <v>0.99960000000000004</v>
      </c>
      <c r="M1434" s="83">
        <v>1433</v>
      </c>
      <c r="N1434" s="85">
        <v>7.3181899999999998E-4</v>
      </c>
      <c r="O1434" s="83">
        <v>1433</v>
      </c>
      <c r="P1434" s="85">
        <v>1.46364E-3</v>
      </c>
      <c r="Q1434" s="83">
        <v>1433</v>
      </c>
      <c r="R1434" s="86">
        <v>1.02138E-6</v>
      </c>
      <c r="S1434" s="86">
        <v>3.1435600000000001E-5</v>
      </c>
    </row>
    <row r="1435" spans="2:19" x14ac:dyDescent="0.2">
      <c r="B1435" s="33"/>
      <c r="C1435" s="81">
        <v>0.5867</v>
      </c>
      <c r="D1435" s="80">
        <v>5406</v>
      </c>
      <c r="E1435" s="80">
        <v>133</v>
      </c>
      <c r="F1435" s="80">
        <v>5273</v>
      </c>
      <c r="G1435" s="80">
        <v>266</v>
      </c>
      <c r="H1435" s="80">
        <v>5539</v>
      </c>
      <c r="I1435" s="82">
        <v>4.8023099999999999E-2</v>
      </c>
      <c r="J1435" s="80">
        <v>4.7927900000000002E-2</v>
      </c>
      <c r="L1435" s="84">
        <v>0.99960000000000004</v>
      </c>
      <c r="M1435" s="83">
        <v>1434</v>
      </c>
      <c r="N1435" s="85">
        <v>7.3900799999999998E-4</v>
      </c>
      <c r="O1435" s="83">
        <v>1434</v>
      </c>
      <c r="P1435" s="85">
        <v>1.47802E-3</v>
      </c>
      <c r="Q1435" s="83">
        <v>1434</v>
      </c>
      <c r="R1435" s="86">
        <v>1.0306900000000001E-6</v>
      </c>
      <c r="S1435" s="86">
        <v>3.1435600000000001E-5</v>
      </c>
    </row>
    <row r="1436" spans="2:19" x14ac:dyDescent="0.2">
      <c r="B1436" s="33"/>
      <c r="C1436" s="81">
        <v>0.58579999999999999</v>
      </c>
      <c r="D1436" s="80">
        <v>5407</v>
      </c>
      <c r="E1436" s="80">
        <v>133</v>
      </c>
      <c r="F1436" s="80">
        <v>5274</v>
      </c>
      <c r="G1436" s="80">
        <v>266</v>
      </c>
      <c r="H1436" s="80">
        <v>5540</v>
      </c>
      <c r="I1436" s="82">
        <v>4.8014399999999999E-2</v>
      </c>
      <c r="J1436" s="80">
        <v>4.7927900000000002E-2</v>
      </c>
      <c r="L1436" s="84">
        <v>0.99960000000000004</v>
      </c>
      <c r="M1436" s="83">
        <v>1435</v>
      </c>
      <c r="N1436" s="85">
        <v>7.4626399999999996E-4</v>
      </c>
      <c r="O1436" s="83">
        <v>1435</v>
      </c>
      <c r="P1436" s="85">
        <v>1.4925299999999999E-3</v>
      </c>
      <c r="Q1436" s="83">
        <v>1435</v>
      </c>
      <c r="R1436" s="86">
        <v>1.0400899999999999E-6</v>
      </c>
      <c r="S1436" s="86">
        <v>3.1435600000000001E-5</v>
      </c>
    </row>
    <row r="1437" spans="2:19" x14ac:dyDescent="0.2">
      <c r="B1437" s="33"/>
      <c r="C1437" s="81">
        <v>0.5847</v>
      </c>
      <c r="D1437" s="80">
        <v>5408</v>
      </c>
      <c r="E1437" s="80">
        <v>133</v>
      </c>
      <c r="F1437" s="80">
        <v>5275</v>
      </c>
      <c r="G1437" s="80">
        <v>266</v>
      </c>
      <c r="H1437" s="80">
        <v>5541</v>
      </c>
      <c r="I1437" s="82">
        <v>4.8005800000000001E-2</v>
      </c>
      <c r="J1437" s="80">
        <v>4.7927900000000002E-2</v>
      </c>
      <c r="L1437" s="84">
        <v>0.99960000000000004</v>
      </c>
      <c r="M1437" s="83">
        <v>1436</v>
      </c>
      <c r="N1437" s="85">
        <v>7.5358700000000001E-4</v>
      </c>
      <c r="O1437" s="83">
        <v>1436</v>
      </c>
      <c r="P1437" s="85">
        <v>1.50717E-3</v>
      </c>
      <c r="Q1437" s="83">
        <v>1436</v>
      </c>
      <c r="R1437" s="86">
        <v>1.04956E-6</v>
      </c>
      <c r="S1437" s="86">
        <v>3.1435600000000001E-5</v>
      </c>
    </row>
    <row r="1438" spans="2:19" x14ac:dyDescent="0.2">
      <c r="B1438" s="33"/>
      <c r="C1438" s="81">
        <v>0.58440000000000003</v>
      </c>
      <c r="D1438" s="80">
        <v>5410</v>
      </c>
      <c r="E1438" s="80">
        <v>133</v>
      </c>
      <c r="F1438" s="80">
        <v>5277</v>
      </c>
      <c r="G1438" s="80">
        <v>266</v>
      </c>
      <c r="H1438" s="80">
        <v>5543</v>
      </c>
      <c r="I1438" s="82">
        <v>4.7988500000000003E-2</v>
      </c>
      <c r="J1438" s="80">
        <v>4.7927900000000002E-2</v>
      </c>
      <c r="L1438" s="84">
        <v>0.99960000000000004</v>
      </c>
      <c r="M1438" s="83">
        <v>1437</v>
      </c>
      <c r="N1438" s="85">
        <v>7.6097700000000003E-4</v>
      </c>
      <c r="O1438" s="83">
        <v>1437</v>
      </c>
      <c r="P1438" s="85">
        <v>1.52195E-3</v>
      </c>
      <c r="Q1438" s="83">
        <v>1437</v>
      </c>
      <c r="R1438" s="86">
        <v>1.0591200000000001E-6</v>
      </c>
      <c r="S1438" s="86">
        <v>3.1435600000000001E-5</v>
      </c>
    </row>
    <row r="1439" spans="2:19" x14ac:dyDescent="0.2">
      <c r="B1439" s="33"/>
      <c r="C1439" s="81">
        <v>0.58420000000000005</v>
      </c>
      <c r="D1439" s="80">
        <v>5411</v>
      </c>
      <c r="E1439" s="80">
        <v>133</v>
      </c>
      <c r="F1439" s="80">
        <v>5278</v>
      </c>
      <c r="G1439" s="80">
        <v>266</v>
      </c>
      <c r="H1439" s="80">
        <v>5544</v>
      </c>
      <c r="I1439" s="82">
        <v>4.7979800000000003E-2</v>
      </c>
      <c r="J1439" s="80">
        <v>4.7927900000000002E-2</v>
      </c>
      <c r="L1439" s="84">
        <v>0.99960000000000004</v>
      </c>
      <c r="M1439" s="83">
        <v>1438</v>
      </c>
      <c r="N1439" s="85">
        <v>7.6843500000000004E-4</v>
      </c>
      <c r="O1439" s="83">
        <v>1438</v>
      </c>
      <c r="P1439" s="85">
        <v>1.5368700000000001E-3</v>
      </c>
      <c r="Q1439" s="83">
        <v>1438</v>
      </c>
      <c r="R1439" s="86">
        <v>1.0687499999999999E-6</v>
      </c>
      <c r="S1439" s="86">
        <v>3.1435600000000001E-5</v>
      </c>
    </row>
    <row r="1440" spans="2:19" x14ac:dyDescent="0.2">
      <c r="B1440" s="33"/>
      <c r="C1440" s="81">
        <v>0.58399999999999996</v>
      </c>
      <c r="D1440" s="80">
        <v>5412</v>
      </c>
      <c r="E1440" s="80">
        <v>133</v>
      </c>
      <c r="F1440" s="80">
        <v>5279</v>
      </c>
      <c r="G1440" s="80">
        <v>266</v>
      </c>
      <c r="H1440" s="80">
        <v>5545</v>
      </c>
      <c r="I1440" s="82">
        <v>4.7971100000000003E-2</v>
      </c>
      <c r="J1440" s="80">
        <v>4.7927900000000002E-2</v>
      </c>
      <c r="L1440" s="84">
        <v>0.99960000000000004</v>
      </c>
      <c r="M1440" s="83">
        <v>1439</v>
      </c>
      <c r="N1440" s="85">
        <v>7.7596100000000003E-4</v>
      </c>
      <c r="O1440" s="83">
        <v>1439</v>
      </c>
      <c r="P1440" s="85">
        <v>1.55192E-3</v>
      </c>
      <c r="Q1440" s="83">
        <v>1439</v>
      </c>
      <c r="R1440" s="86">
        <v>1.0784699999999999E-6</v>
      </c>
      <c r="S1440" s="86">
        <v>3.1435600000000001E-5</v>
      </c>
    </row>
    <row r="1441" spans="2:19" x14ac:dyDescent="0.2">
      <c r="B1441" s="33"/>
      <c r="C1441" s="81">
        <v>0.58299999999999996</v>
      </c>
      <c r="D1441" s="80">
        <v>5414</v>
      </c>
      <c r="E1441" s="80">
        <v>133</v>
      </c>
      <c r="F1441" s="80">
        <v>5281</v>
      </c>
      <c r="G1441" s="80">
        <v>266</v>
      </c>
      <c r="H1441" s="80">
        <v>5547</v>
      </c>
      <c r="I1441" s="82">
        <v>4.7953799999999998E-2</v>
      </c>
      <c r="J1441" s="80">
        <v>4.7927900000000002E-2</v>
      </c>
      <c r="L1441" s="84">
        <v>0.99960000000000004</v>
      </c>
      <c r="M1441" s="83">
        <v>1440</v>
      </c>
      <c r="N1441" s="85">
        <v>7.8355600000000003E-4</v>
      </c>
      <c r="O1441" s="83">
        <v>1440</v>
      </c>
      <c r="P1441" s="85">
        <v>1.56711E-3</v>
      </c>
      <c r="Q1441" s="83">
        <v>1440</v>
      </c>
      <c r="R1441" s="86">
        <v>1.08827E-6</v>
      </c>
      <c r="S1441" s="86">
        <v>3.1435600000000001E-5</v>
      </c>
    </row>
    <row r="1442" spans="2:19" x14ac:dyDescent="0.2">
      <c r="B1442" s="33"/>
      <c r="C1442" s="81">
        <v>0.58279999999999998</v>
      </c>
      <c r="D1442" s="80">
        <v>5415</v>
      </c>
      <c r="E1442" s="80">
        <v>133</v>
      </c>
      <c r="F1442" s="80">
        <v>5282</v>
      </c>
      <c r="G1442" s="80">
        <v>266</v>
      </c>
      <c r="H1442" s="80">
        <v>5548</v>
      </c>
      <c r="I1442" s="82">
        <v>4.79452E-2</v>
      </c>
      <c r="J1442" s="80">
        <v>4.7927900000000002E-2</v>
      </c>
      <c r="L1442" s="84">
        <v>0.99960000000000004</v>
      </c>
      <c r="M1442" s="83">
        <v>1441</v>
      </c>
      <c r="N1442" s="85">
        <v>7.9122100000000005E-4</v>
      </c>
      <c r="O1442" s="83">
        <v>1441</v>
      </c>
      <c r="P1442" s="85">
        <v>1.5824400000000001E-3</v>
      </c>
      <c r="Q1442" s="83">
        <v>1441</v>
      </c>
      <c r="R1442" s="86">
        <v>1.0981600000000001E-6</v>
      </c>
      <c r="S1442" s="86">
        <v>3.1435600000000001E-5</v>
      </c>
    </row>
    <row r="1443" spans="2:19" x14ac:dyDescent="0.2">
      <c r="B1443" s="33"/>
      <c r="C1443" s="81">
        <v>0.58240000000000003</v>
      </c>
      <c r="D1443" s="80">
        <v>5416</v>
      </c>
      <c r="E1443" s="80">
        <v>133</v>
      </c>
      <c r="F1443" s="80">
        <v>5283</v>
      </c>
      <c r="G1443" s="80">
        <v>266</v>
      </c>
      <c r="H1443" s="80">
        <v>5549</v>
      </c>
      <c r="I1443" s="82">
        <v>4.7936600000000003E-2</v>
      </c>
      <c r="J1443" s="80">
        <v>4.7927900000000002E-2</v>
      </c>
      <c r="L1443" s="84">
        <v>0.99960000000000004</v>
      </c>
      <c r="M1443" s="83">
        <v>1442</v>
      </c>
      <c r="N1443" s="85">
        <v>7.9895599999999997E-4</v>
      </c>
      <c r="O1443" s="83">
        <v>1442</v>
      </c>
      <c r="P1443" s="85">
        <v>1.5979099999999999E-3</v>
      </c>
      <c r="Q1443" s="83">
        <v>1442</v>
      </c>
      <c r="R1443" s="86">
        <v>1.1081199999999999E-6</v>
      </c>
      <c r="S1443" s="86">
        <v>3.1435600000000001E-5</v>
      </c>
    </row>
    <row r="1444" spans="2:19" x14ac:dyDescent="0.2">
      <c r="B1444" s="33"/>
      <c r="C1444" s="81">
        <v>0.58160000000000001</v>
      </c>
      <c r="D1444" s="80">
        <v>5417</v>
      </c>
      <c r="E1444" s="80">
        <v>133</v>
      </c>
      <c r="F1444" s="80">
        <v>5284</v>
      </c>
      <c r="G1444" s="80">
        <v>266</v>
      </c>
      <c r="H1444" s="80">
        <v>5550</v>
      </c>
      <c r="I1444" s="82">
        <v>4.7927900000000002E-2</v>
      </c>
      <c r="J1444" s="80">
        <v>4.7927900000000002E-2</v>
      </c>
      <c r="L1444" s="84">
        <v>0.99960000000000004</v>
      </c>
      <c r="M1444" s="83">
        <v>1443</v>
      </c>
      <c r="N1444" s="85">
        <v>8.0676200000000004E-4</v>
      </c>
      <c r="O1444" s="83">
        <v>1443</v>
      </c>
      <c r="P1444" s="85">
        <v>1.61352E-3</v>
      </c>
      <c r="Q1444" s="83">
        <v>1443</v>
      </c>
      <c r="R1444" s="86">
        <v>1.11817E-6</v>
      </c>
      <c r="S1444" s="86">
        <v>3.1435600000000001E-5</v>
      </c>
    </row>
    <row r="1445" spans="2:19" x14ac:dyDescent="0.2">
      <c r="B1445" s="33"/>
      <c r="C1445" s="81">
        <v>0.58089999999999997</v>
      </c>
      <c r="D1445" s="80">
        <v>5417</v>
      </c>
      <c r="E1445" s="80">
        <v>134</v>
      </c>
      <c r="F1445" s="80">
        <v>5283</v>
      </c>
      <c r="G1445" s="80">
        <v>268</v>
      </c>
      <c r="H1445" s="80">
        <v>5551</v>
      </c>
      <c r="I1445" s="82">
        <v>4.8279599999999999E-2</v>
      </c>
      <c r="J1445" s="80">
        <v>4.8279599999999999E-2</v>
      </c>
      <c r="L1445" s="84">
        <v>0.99960000000000004</v>
      </c>
      <c r="M1445" s="83">
        <v>1444</v>
      </c>
      <c r="N1445" s="85">
        <v>8.1463800000000002E-4</v>
      </c>
      <c r="O1445" s="83">
        <v>1444</v>
      </c>
      <c r="P1445" s="85">
        <v>1.6292800000000001E-3</v>
      </c>
      <c r="Q1445" s="83">
        <v>1444</v>
      </c>
      <c r="R1445" s="86">
        <v>1.1283099999999999E-6</v>
      </c>
      <c r="S1445" s="86">
        <v>3.1435600000000001E-5</v>
      </c>
    </row>
    <row r="1446" spans="2:19" x14ac:dyDescent="0.2">
      <c r="B1446" s="33"/>
      <c r="C1446" s="81">
        <v>0.58040000000000003</v>
      </c>
      <c r="D1446" s="80">
        <v>5417</v>
      </c>
      <c r="E1446" s="80">
        <v>135</v>
      </c>
      <c r="F1446" s="80">
        <v>5282</v>
      </c>
      <c r="G1446" s="80">
        <v>270</v>
      </c>
      <c r="H1446" s="80">
        <v>5552</v>
      </c>
      <c r="I1446" s="82">
        <v>4.8631099999999997E-2</v>
      </c>
      <c r="J1446" s="80">
        <v>4.8596100000000003E-2</v>
      </c>
      <c r="L1446" s="84">
        <v>0.99960000000000004</v>
      </c>
      <c r="M1446" s="83">
        <v>1445</v>
      </c>
      <c r="N1446" s="85">
        <v>8.2258699999999995E-4</v>
      </c>
      <c r="O1446" s="83">
        <v>1445</v>
      </c>
      <c r="P1446" s="85">
        <v>1.6451700000000001E-3</v>
      </c>
      <c r="Q1446" s="83">
        <v>1445</v>
      </c>
      <c r="R1446" s="86">
        <v>1.13853E-6</v>
      </c>
      <c r="S1446" s="86">
        <v>3.1435600000000001E-5</v>
      </c>
    </row>
    <row r="1447" spans="2:19" x14ac:dyDescent="0.2">
      <c r="B1447" s="33"/>
      <c r="C1447" s="81">
        <v>0.58020000000000005</v>
      </c>
      <c r="D1447" s="80">
        <v>5418</v>
      </c>
      <c r="E1447" s="80">
        <v>135</v>
      </c>
      <c r="F1447" s="80">
        <v>5283</v>
      </c>
      <c r="G1447" s="80">
        <v>270</v>
      </c>
      <c r="H1447" s="80">
        <v>5553</v>
      </c>
      <c r="I1447" s="82">
        <v>4.8622400000000003E-2</v>
      </c>
      <c r="J1447" s="80">
        <v>4.8596100000000003E-2</v>
      </c>
      <c r="L1447" s="84">
        <v>0.99960000000000004</v>
      </c>
      <c r="M1447" s="83">
        <v>1446</v>
      </c>
      <c r="N1447" s="85">
        <v>8.3060700000000002E-4</v>
      </c>
      <c r="O1447" s="83">
        <v>1446</v>
      </c>
      <c r="P1447" s="85">
        <v>1.66121E-3</v>
      </c>
      <c r="Q1447" s="83">
        <v>1446</v>
      </c>
      <c r="R1447" s="86">
        <v>1.1488300000000001E-6</v>
      </c>
      <c r="S1447" s="86">
        <v>3.1435600000000001E-5</v>
      </c>
    </row>
    <row r="1448" spans="2:19" x14ac:dyDescent="0.2">
      <c r="B1448" s="33"/>
      <c r="C1448" s="81">
        <v>0.57979999999999998</v>
      </c>
      <c r="D1448" s="80">
        <v>5419</v>
      </c>
      <c r="E1448" s="80">
        <v>135</v>
      </c>
      <c r="F1448" s="80">
        <v>5284</v>
      </c>
      <c r="G1448" s="80">
        <v>270</v>
      </c>
      <c r="H1448" s="80">
        <v>5554</v>
      </c>
      <c r="I1448" s="82">
        <v>4.86136E-2</v>
      </c>
      <c r="J1448" s="80">
        <v>4.8596100000000003E-2</v>
      </c>
      <c r="L1448" s="84">
        <v>0.99960000000000004</v>
      </c>
      <c r="M1448" s="83">
        <v>1447</v>
      </c>
      <c r="N1448" s="85">
        <v>8.3869999999999995E-4</v>
      </c>
      <c r="O1448" s="83">
        <v>1447</v>
      </c>
      <c r="P1448" s="85">
        <v>1.6773999999999999E-3</v>
      </c>
      <c r="Q1448" s="83">
        <v>1447</v>
      </c>
      <c r="R1448" s="86">
        <v>1.15923E-6</v>
      </c>
      <c r="S1448" s="86">
        <v>3.1435600000000001E-5</v>
      </c>
    </row>
    <row r="1449" spans="2:19" x14ac:dyDescent="0.2">
      <c r="B1449" s="33"/>
      <c r="C1449" s="81">
        <v>0.57920000000000005</v>
      </c>
      <c r="D1449" s="80">
        <v>5420</v>
      </c>
      <c r="E1449" s="80">
        <v>135</v>
      </c>
      <c r="F1449" s="80">
        <v>5285</v>
      </c>
      <c r="G1449" s="80">
        <v>270</v>
      </c>
      <c r="H1449" s="80">
        <v>5555</v>
      </c>
      <c r="I1449" s="82">
        <v>4.8604899999999999E-2</v>
      </c>
      <c r="J1449" s="80">
        <v>4.8596100000000003E-2</v>
      </c>
      <c r="L1449" s="84">
        <v>0.99960000000000004</v>
      </c>
      <c r="M1449" s="83">
        <v>1448</v>
      </c>
      <c r="N1449" s="85">
        <v>8.4686699999999995E-4</v>
      </c>
      <c r="O1449" s="83">
        <v>1448</v>
      </c>
      <c r="P1449" s="85">
        <v>1.6937300000000001E-3</v>
      </c>
      <c r="Q1449" s="83">
        <v>1448</v>
      </c>
      <c r="R1449" s="86">
        <v>1.1697100000000001E-6</v>
      </c>
      <c r="S1449" s="86">
        <v>3.1435600000000001E-5</v>
      </c>
    </row>
    <row r="1450" spans="2:19" x14ac:dyDescent="0.2">
      <c r="B1450" s="33"/>
      <c r="C1450" s="81">
        <v>0.57769999999999999</v>
      </c>
      <c r="D1450" s="80">
        <v>5421</v>
      </c>
      <c r="E1450" s="80">
        <v>135</v>
      </c>
      <c r="F1450" s="80">
        <v>5286</v>
      </c>
      <c r="G1450" s="80">
        <v>270</v>
      </c>
      <c r="H1450" s="80">
        <v>5556</v>
      </c>
      <c r="I1450" s="82">
        <v>4.8596100000000003E-2</v>
      </c>
      <c r="J1450" s="80">
        <v>4.8596100000000003E-2</v>
      </c>
      <c r="L1450" s="84">
        <v>0.99960000000000004</v>
      </c>
      <c r="M1450" s="83">
        <v>1449</v>
      </c>
      <c r="N1450" s="85">
        <v>8.5510700000000002E-4</v>
      </c>
      <c r="O1450" s="83">
        <v>1449</v>
      </c>
      <c r="P1450" s="85">
        <v>1.71021E-3</v>
      </c>
      <c r="Q1450" s="83">
        <v>1449</v>
      </c>
      <c r="R1450" s="86">
        <v>1.18027E-6</v>
      </c>
      <c r="S1450" s="86">
        <v>3.1435600000000001E-5</v>
      </c>
    </row>
    <row r="1451" spans="2:19" x14ac:dyDescent="0.2">
      <c r="B1451" s="33"/>
      <c r="C1451" s="81">
        <v>0.57750000000000001</v>
      </c>
      <c r="D1451" s="80">
        <v>5421</v>
      </c>
      <c r="E1451" s="80">
        <v>136</v>
      </c>
      <c r="F1451" s="80">
        <v>5285</v>
      </c>
      <c r="G1451" s="80">
        <v>272</v>
      </c>
      <c r="H1451" s="80">
        <v>5557</v>
      </c>
      <c r="I1451" s="82">
        <v>4.8947299999999999E-2</v>
      </c>
      <c r="J1451" s="80">
        <v>4.8667000000000002E-2</v>
      </c>
      <c r="L1451" s="84">
        <v>0.99960000000000004</v>
      </c>
      <c r="M1451" s="83">
        <v>1450</v>
      </c>
      <c r="N1451" s="85">
        <v>8.6342199999999997E-4</v>
      </c>
      <c r="O1451" s="83">
        <v>1450</v>
      </c>
      <c r="P1451" s="85">
        <v>1.7268400000000001E-3</v>
      </c>
      <c r="Q1451" s="83">
        <v>1450</v>
      </c>
      <c r="R1451" s="86">
        <v>1.1909300000000001E-6</v>
      </c>
      <c r="S1451" s="86">
        <v>3.1435600000000001E-5</v>
      </c>
    </row>
    <row r="1452" spans="2:19" x14ac:dyDescent="0.2">
      <c r="B1452" s="33"/>
      <c r="C1452" s="81">
        <v>0.57730000000000004</v>
      </c>
      <c r="D1452" s="80">
        <v>5424</v>
      </c>
      <c r="E1452" s="80">
        <v>136</v>
      </c>
      <c r="F1452" s="80">
        <v>5288</v>
      </c>
      <c r="G1452" s="80">
        <v>272</v>
      </c>
      <c r="H1452" s="80">
        <v>5560</v>
      </c>
      <c r="I1452" s="82">
        <v>4.8920900000000003E-2</v>
      </c>
      <c r="J1452" s="80">
        <v>4.8667000000000002E-2</v>
      </c>
      <c r="L1452" s="84">
        <v>0.99960000000000004</v>
      </c>
      <c r="M1452" s="83">
        <v>1451</v>
      </c>
      <c r="N1452" s="85">
        <v>8.7181200000000002E-4</v>
      </c>
      <c r="O1452" s="83">
        <v>1451</v>
      </c>
      <c r="P1452" s="85">
        <v>1.74362E-3</v>
      </c>
      <c r="Q1452" s="83">
        <v>1451</v>
      </c>
      <c r="R1452" s="86">
        <v>1.2016700000000001E-6</v>
      </c>
      <c r="S1452" s="86">
        <v>3.1435600000000001E-5</v>
      </c>
    </row>
    <row r="1453" spans="2:19" x14ac:dyDescent="0.2">
      <c r="B1453" s="33"/>
      <c r="C1453" s="81">
        <v>0.57720000000000005</v>
      </c>
      <c r="D1453" s="80">
        <v>5425</v>
      </c>
      <c r="E1453" s="80">
        <v>136</v>
      </c>
      <c r="F1453" s="80">
        <v>5289</v>
      </c>
      <c r="G1453" s="80">
        <v>272</v>
      </c>
      <c r="H1453" s="80">
        <v>5561</v>
      </c>
      <c r="I1453" s="82">
        <v>4.89121E-2</v>
      </c>
      <c r="J1453" s="80">
        <v>4.8667000000000002E-2</v>
      </c>
      <c r="L1453" s="84">
        <v>0.99960000000000004</v>
      </c>
      <c r="M1453" s="83">
        <v>1452</v>
      </c>
      <c r="N1453" s="85">
        <v>8.8027799999999996E-4</v>
      </c>
      <c r="O1453" s="83">
        <v>1452</v>
      </c>
      <c r="P1453" s="85">
        <v>1.76056E-3</v>
      </c>
      <c r="Q1453" s="83">
        <v>1452</v>
      </c>
      <c r="R1453" s="86">
        <v>1.2125E-6</v>
      </c>
      <c r="S1453" s="86">
        <v>3.1435600000000001E-5</v>
      </c>
    </row>
    <row r="1454" spans="2:19" x14ac:dyDescent="0.2">
      <c r="B1454" s="33"/>
      <c r="C1454" s="81">
        <v>0.57679999999999998</v>
      </c>
      <c r="D1454" s="80">
        <v>5426</v>
      </c>
      <c r="E1454" s="80">
        <v>136</v>
      </c>
      <c r="F1454" s="80">
        <v>5290</v>
      </c>
      <c r="G1454" s="80">
        <v>272</v>
      </c>
      <c r="H1454" s="80">
        <v>5562</v>
      </c>
      <c r="I1454" s="82">
        <v>4.8903299999999997E-2</v>
      </c>
      <c r="J1454" s="80">
        <v>4.8667000000000002E-2</v>
      </c>
      <c r="L1454" s="84">
        <v>0.99960000000000004</v>
      </c>
      <c r="M1454" s="83">
        <v>1453</v>
      </c>
      <c r="N1454" s="85">
        <v>8.8882000000000002E-4</v>
      </c>
      <c r="O1454" s="83">
        <v>1453</v>
      </c>
      <c r="P1454" s="85">
        <v>1.77764E-3</v>
      </c>
      <c r="Q1454" s="83">
        <v>1453</v>
      </c>
      <c r="R1454" s="86">
        <v>1.22343E-6</v>
      </c>
      <c r="S1454" s="86">
        <v>3.1435600000000001E-5</v>
      </c>
    </row>
    <row r="1455" spans="2:19" x14ac:dyDescent="0.2">
      <c r="B1455" s="33"/>
      <c r="C1455" s="81">
        <v>0.57609999999999995</v>
      </c>
      <c r="D1455" s="80">
        <v>5428</v>
      </c>
      <c r="E1455" s="80">
        <v>136</v>
      </c>
      <c r="F1455" s="80">
        <v>5292</v>
      </c>
      <c r="G1455" s="80">
        <v>272</v>
      </c>
      <c r="H1455" s="80">
        <v>5564</v>
      </c>
      <c r="I1455" s="82">
        <v>4.8885699999999997E-2</v>
      </c>
      <c r="J1455" s="80">
        <v>4.8667000000000002E-2</v>
      </c>
      <c r="L1455" s="84">
        <v>0.99960000000000004</v>
      </c>
      <c r="M1455" s="83">
        <v>1454</v>
      </c>
      <c r="N1455" s="85">
        <v>8.9743799999999997E-4</v>
      </c>
      <c r="O1455" s="83">
        <v>1454</v>
      </c>
      <c r="P1455" s="85">
        <v>1.79488E-3</v>
      </c>
      <c r="Q1455" s="83">
        <v>1454</v>
      </c>
      <c r="R1455" s="86">
        <v>1.23444E-6</v>
      </c>
      <c r="S1455" s="86">
        <v>3.1435600000000001E-5</v>
      </c>
    </row>
    <row r="1456" spans="2:19" x14ac:dyDescent="0.2">
      <c r="B1456" s="33"/>
      <c r="C1456" s="81">
        <v>0.57540000000000002</v>
      </c>
      <c r="D1456" s="80">
        <v>5429</v>
      </c>
      <c r="E1456" s="80">
        <v>136</v>
      </c>
      <c r="F1456" s="80">
        <v>5293</v>
      </c>
      <c r="G1456" s="80">
        <v>272</v>
      </c>
      <c r="H1456" s="80">
        <v>5565</v>
      </c>
      <c r="I1456" s="82">
        <v>4.8876900000000001E-2</v>
      </c>
      <c r="J1456" s="80">
        <v>4.8667000000000002E-2</v>
      </c>
      <c r="L1456" s="84">
        <v>0.99960000000000004</v>
      </c>
      <c r="M1456" s="83">
        <v>1455</v>
      </c>
      <c r="N1456" s="85">
        <v>9.0613399999999995E-4</v>
      </c>
      <c r="O1456" s="83">
        <v>1455</v>
      </c>
      <c r="P1456" s="85">
        <v>1.8122699999999999E-3</v>
      </c>
      <c r="Q1456" s="83">
        <v>1455</v>
      </c>
      <c r="R1456" s="86">
        <v>1.2455500000000001E-6</v>
      </c>
      <c r="S1456" s="86">
        <v>3.1435600000000001E-5</v>
      </c>
    </row>
    <row r="1457" spans="2:19" x14ac:dyDescent="0.2">
      <c r="B1457" s="33"/>
      <c r="C1457" s="81">
        <v>0.57499999999999996</v>
      </c>
      <c r="D1457" s="80">
        <v>5434</v>
      </c>
      <c r="E1457" s="80">
        <v>136</v>
      </c>
      <c r="F1457" s="80">
        <v>5298</v>
      </c>
      <c r="G1457" s="80">
        <v>272</v>
      </c>
      <c r="H1457" s="80">
        <v>5570</v>
      </c>
      <c r="I1457" s="82">
        <v>4.8833000000000001E-2</v>
      </c>
      <c r="J1457" s="80">
        <v>4.8667000000000002E-2</v>
      </c>
      <c r="L1457" s="84">
        <v>0.99960000000000004</v>
      </c>
      <c r="M1457" s="83">
        <v>1456</v>
      </c>
      <c r="N1457" s="85">
        <v>9.1490799999999998E-4</v>
      </c>
      <c r="O1457" s="83">
        <v>1456</v>
      </c>
      <c r="P1457" s="85">
        <v>1.82982E-3</v>
      </c>
      <c r="Q1457" s="83">
        <v>1456</v>
      </c>
      <c r="R1457" s="86">
        <v>1.25674E-6</v>
      </c>
      <c r="S1457" s="86">
        <v>3.1435600000000001E-5</v>
      </c>
    </row>
    <row r="1458" spans="2:19" x14ac:dyDescent="0.2">
      <c r="B1458" s="33"/>
      <c r="C1458" s="81">
        <v>0.57469999999999999</v>
      </c>
      <c r="D1458" s="80">
        <v>5435</v>
      </c>
      <c r="E1458" s="80">
        <v>136</v>
      </c>
      <c r="F1458" s="80">
        <v>5299</v>
      </c>
      <c r="G1458" s="80">
        <v>272</v>
      </c>
      <c r="H1458" s="80">
        <v>5571</v>
      </c>
      <c r="I1458" s="82">
        <v>4.8824300000000001E-2</v>
      </c>
      <c r="J1458" s="80">
        <v>4.8667000000000002E-2</v>
      </c>
      <c r="L1458" s="84">
        <v>0.99960000000000004</v>
      </c>
      <c r="M1458" s="83">
        <v>1457</v>
      </c>
      <c r="N1458" s="85">
        <v>9.2376000000000003E-4</v>
      </c>
      <c r="O1458" s="83">
        <v>1457</v>
      </c>
      <c r="P1458" s="85">
        <v>1.8475200000000001E-3</v>
      </c>
      <c r="Q1458" s="83">
        <v>1457</v>
      </c>
      <c r="R1458" s="86">
        <v>1.26803E-6</v>
      </c>
      <c r="S1458" s="86">
        <v>3.1435600000000001E-5</v>
      </c>
    </row>
    <row r="1459" spans="2:19" x14ac:dyDescent="0.2">
      <c r="B1459" s="33"/>
      <c r="C1459" s="81">
        <v>0.57350000000000001</v>
      </c>
      <c r="D1459" s="80">
        <v>5436</v>
      </c>
      <c r="E1459" s="80">
        <v>136</v>
      </c>
      <c r="F1459" s="80">
        <v>5300</v>
      </c>
      <c r="G1459" s="80">
        <v>272</v>
      </c>
      <c r="H1459" s="80">
        <v>5572</v>
      </c>
      <c r="I1459" s="82">
        <v>4.8815499999999998E-2</v>
      </c>
      <c r="J1459" s="80">
        <v>4.8667000000000002E-2</v>
      </c>
      <c r="L1459" s="84">
        <v>0.99960000000000004</v>
      </c>
      <c r="M1459" s="83">
        <v>1458</v>
      </c>
      <c r="N1459" s="85">
        <v>9.3269200000000005E-4</v>
      </c>
      <c r="O1459" s="83">
        <v>1458</v>
      </c>
      <c r="P1459" s="85">
        <v>1.86538E-3</v>
      </c>
      <c r="Q1459" s="83">
        <v>1458</v>
      </c>
      <c r="R1459" s="86">
        <v>1.27941E-6</v>
      </c>
      <c r="S1459" s="86">
        <v>3.1435600000000001E-5</v>
      </c>
    </row>
    <row r="1460" spans="2:19" x14ac:dyDescent="0.2">
      <c r="B1460" s="33"/>
      <c r="C1460" s="81">
        <v>0.57340000000000002</v>
      </c>
      <c r="D1460" s="80">
        <v>5437</v>
      </c>
      <c r="E1460" s="80">
        <v>136</v>
      </c>
      <c r="F1460" s="80">
        <v>5301</v>
      </c>
      <c r="G1460" s="80">
        <v>272</v>
      </c>
      <c r="H1460" s="80">
        <v>5573</v>
      </c>
      <c r="I1460" s="82">
        <v>4.8806700000000001E-2</v>
      </c>
      <c r="J1460" s="80">
        <v>4.8667000000000002E-2</v>
      </c>
      <c r="L1460" s="84">
        <v>0.99960000000000004</v>
      </c>
      <c r="M1460" s="83">
        <v>1459</v>
      </c>
      <c r="N1460" s="85">
        <v>9.4170300000000001E-4</v>
      </c>
      <c r="O1460" s="83">
        <v>1459</v>
      </c>
      <c r="P1460" s="85">
        <v>1.8834100000000001E-3</v>
      </c>
      <c r="Q1460" s="83">
        <v>1459</v>
      </c>
      <c r="R1460" s="86">
        <v>1.2908899999999999E-6</v>
      </c>
      <c r="S1460" s="86">
        <v>3.1435600000000001E-5</v>
      </c>
    </row>
    <row r="1461" spans="2:19" x14ac:dyDescent="0.2">
      <c r="B1461" s="33"/>
      <c r="C1461" s="81">
        <v>0.57320000000000004</v>
      </c>
      <c r="D1461" s="80">
        <v>5438</v>
      </c>
      <c r="E1461" s="80">
        <v>136</v>
      </c>
      <c r="F1461" s="80">
        <v>5302</v>
      </c>
      <c r="G1461" s="80">
        <v>272</v>
      </c>
      <c r="H1461" s="80">
        <v>5574</v>
      </c>
      <c r="I1461" s="82">
        <v>4.8798000000000001E-2</v>
      </c>
      <c r="J1461" s="80">
        <v>4.8667000000000002E-2</v>
      </c>
      <c r="L1461" s="84">
        <v>0.99960000000000004</v>
      </c>
      <c r="M1461" s="83">
        <v>1460</v>
      </c>
      <c r="N1461" s="85">
        <v>9.5079400000000003E-4</v>
      </c>
      <c r="O1461" s="83">
        <v>1460</v>
      </c>
      <c r="P1461" s="85">
        <v>1.9015900000000001E-3</v>
      </c>
      <c r="Q1461" s="83">
        <v>1460</v>
      </c>
      <c r="R1461" s="86">
        <v>1.30246E-6</v>
      </c>
      <c r="S1461" s="86">
        <v>3.1435600000000001E-5</v>
      </c>
    </row>
    <row r="1462" spans="2:19" x14ac:dyDescent="0.2">
      <c r="B1462" s="33"/>
      <c r="C1462" s="81">
        <v>0.57310000000000005</v>
      </c>
      <c r="D1462" s="80">
        <v>5443</v>
      </c>
      <c r="E1462" s="80">
        <v>136</v>
      </c>
      <c r="F1462" s="80">
        <v>5307</v>
      </c>
      <c r="G1462" s="80">
        <v>272</v>
      </c>
      <c r="H1462" s="80">
        <v>5579</v>
      </c>
      <c r="I1462" s="82">
        <v>4.87543E-2</v>
      </c>
      <c r="J1462" s="80">
        <v>4.8667000000000002E-2</v>
      </c>
      <c r="L1462" s="84">
        <v>0.99960000000000004</v>
      </c>
      <c r="M1462" s="83">
        <v>1461</v>
      </c>
      <c r="N1462" s="85">
        <v>9.5996600000000003E-4</v>
      </c>
      <c r="O1462" s="83">
        <v>1461</v>
      </c>
      <c r="P1462" s="85">
        <v>1.91993E-3</v>
      </c>
      <c r="Q1462" s="83">
        <v>1461</v>
      </c>
      <c r="R1462" s="86">
        <v>1.31412E-6</v>
      </c>
      <c r="S1462" s="86">
        <v>3.1435600000000001E-5</v>
      </c>
    </row>
    <row r="1463" spans="2:19" x14ac:dyDescent="0.2">
      <c r="B1463" s="33"/>
      <c r="C1463" s="81">
        <v>0.57299999999999995</v>
      </c>
      <c r="D1463" s="80">
        <v>5444</v>
      </c>
      <c r="E1463" s="80">
        <v>136</v>
      </c>
      <c r="F1463" s="80">
        <v>5308</v>
      </c>
      <c r="G1463" s="80">
        <v>272</v>
      </c>
      <c r="H1463" s="80">
        <v>5580</v>
      </c>
      <c r="I1463" s="82">
        <v>4.8745499999999997E-2</v>
      </c>
      <c r="J1463" s="80">
        <v>4.8667000000000002E-2</v>
      </c>
      <c r="L1463" s="84">
        <v>0.99960000000000004</v>
      </c>
      <c r="M1463" s="83">
        <v>1462</v>
      </c>
      <c r="N1463" s="85">
        <v>9.6922000000000002E-4</v>
      </c>
      <c r="O1463" s="83">
        <v>1462</v>
      </c>
      <c r="P1463" s="85">
        <v>1.93844E-3</v>
      </c>
      <c r="Q1463" s="83">
        <v>1462</v>
      </c>
      <c r="R1463" s="86">
        <v>1.32588E-6</v>
      </c>
      <c r="S1463" s="86">
        <v>3.1435600000000001E-5</v>
      </c>
    </row>
    <row r="1464" spans="2:19" x14ac:dyDescent="0.2">
      <c r="B1464" s="33"/>
      <c r="C1464" s="81">
        <v>0.5716</v>
      </c>
      <c r="D1464" s="80">
        <v>5445</v>
      </c>
      <c r="E1464" s="80">
        <v>136</v>
      </c>
      <c r="F1464" s="80">
        <v>5309</v>
      </c>
      <c r="G1464" s="80">
        <v>272</v>
      </c>
      <c r="H1464" s="80">
        <v>5581</v>
      </c>
      <c r="I1464" s="82">
        <v>4.8736799999999997E-2</v>
      </c>
      <c r="J1464" s="80">
        <v>4.8667000000000002E-2</v>
      </c>
      <c r="L1464" s="84">
        <v>0.99960000000000004</v>
      </c>
      <c r="M1464" s="83">
        <v>1463</v>
      </c>
      <c r="N1464" s="85">
        <v>9.78556E-4</v>
      </c>
      <c r="O1464" s="83">
        <v>1463</v>
      </c>
      <c r="P1464" s="85">
        <v>1.9571100000000002E-3</v>
      </c>
      <c r="Q1464" s="83">
        <v>1463</v>
      </c>
      <c r="R1464" s="86">
        <v>1.33774E-6</v>
      </c>
      <c r="S1464" s="86">
        <v>3.1435600000000001E-5</v>
      </c>
    </row>
    <row r="1465" spans="2:19" x14ac:dyDescent="0.2">
      <c r="B1465" s="33"/>
      <c r="C1465" s="81">
        <v>0.57150000000000001</v>
      </c>
      <c r="D1465" s="80">
        <v>5449</v>
      </c>
      <c r="E1465" s="80">
        <v>136</v>
      </c>
      <c r="F1465" s="80">
        <v>5313</v>
      </c>
      <c r="G1465" s="80">
        <v>272</v>
      </c>
      <c r="H1465" s="80">
        <v>5585</v>
      </c>
      <c r="I1465" s="82">
        <v>4.8701899999999999E-2</v>
      </c>
      <c r="J1465" s="80">
        <v>4.8667000000000002E-2</v>
      </c>
      <c r="L1465" s="84">
        <v>0.99960000000000004</v>
      </c>
      <c r="M1465" s="83">
        <v>1464</v>
      </c>
      <c r="N1465" s="85">
        <v>9.8797500000000009E-4</v>
      </c>
      <c r="O1465" s="83">
        <v>1464</v>
      </c>
      <c r="P1465" s="85">
        <v>1.9759500000000002E-3</v>
      </c>
      <c r="Q1465" s="83">
        <v>1464</v>
      </c>
      <c r="R1465" s="86">
        <v>1.3496899999999999E-6</v>
      </c>
      <c r="S1465" s="86">
        <v>3.1435600000000001E-5</v>
      </c>
    </row>
    <row r="1466" spans="2:19" x14ac:dyDescent="0.2">
      <c r="B1466" s="33"/>
      <c r="C1466" s="81">
        <v>0.57079999999999997</v>
      </c>
      <c r="D1466" s="80">
        <v>5450</v>
      </c>
      <c r="E1466" s="80">
        <v>136</v>
      </c>
      <c r="F1466" s="80">
        <v>5314</v>
      </c>
      <c r="G1466" s="80">
        <v>272</v>
      </c>
      <c r="H1466" s="80">
        <v>5586</v>
      </c>
      <c r="I1466" s="82">
        <v>4.8693199999999999E-2</v>
      </c>
      <c r="J1466" s="80">
        <v>4.8667000000000002E-2</v>
      </c>
      <c r="L1466" s="84">
        <v>0.99960000000000004</v>
      </c>
      <c r="M1466" s="83">
        <v>1465</v>
      </c>
      <c r="N1466" s="85">
        <v>9.9747700000000009E-4</v>
      </c>
      <c r="O1466" s="83">
        <v>1465</v>
      </c>
      <c r="P1466" s="85">
        <v>1.9949500000000001E-3</v>
      </c>
      <c r="Q1466" s="83">
        <v>1465</v>
      </c>
      <c r="R1466" s="86">
        <v>1.3617400000000001E-6</v>
      </c>
      <c r="S1466" s="86">
        <v>3.1435600000000001E-5</v>
      </c>
    </row>
    <row r="1467" spans="2:19" x14ac:dyDescent="0.2">
      <c r="B1467" s="33"/>
      <c r="C1467" s="81">
        <v>0.56969999999999998</v>
      </c>
      <c r="D1467" s="80">
        <v>5451</v>
      </c>
      <c r="E1467" s="80">
        <v>136</v>
      </c>
      <c r="F1467" s="80">
        <v>5315</v>
      </c>
      <c r="G1467" s="80">
        <v>272</v>
      </c>
      <c r="H1467" s="80">
        <v>5587</v>
      </c>
      <c r="I1467" s="82">
        <v>4.8684400000000003E-2</v>
      </c>
      <c r="J1467" s="80">
        <v>4.8667000000000002E-2</v>
      </c>
      <c r="L1467" s="84">
        <v>0.99960000000000004</v>
      </c>
      <c r="M1467" s="83">
        <v>1466</v>
      </c>
      <c r="N1467" s="85">
        <v>1.0070599999999999E-3</v>
      </c>
      <c r="O1467" s="83">
        <v>1466</v>
      </c>
      <c r="P1467" s="85">
        <v>2.0141299999999998E-3</v>
      </c>
      <c r="Q1467" s="83">
        <v>1466</v>
      </c>
      <c r="R1467" s="86">
        <v>1.37389E-6</v>
      </c>
      <c r="S1467" s="86">
        <v>3.1435600000000001E-5</v>
      </c>
    </row>
    <row r="1468" spans="2:19" x14ac:dyDescent="0.2">
      <c r="B1468" s="33"/>
      <c r="C1468" s="81">
        <v>0.5696</v>
      </c>
      <c r="D1468" s="80">
        <v>5452</v>
      </c>
      <c r="E1468" s="80">
        <v>136</v>
      </c>
      <c r="F1468" s="80">
        <v>5316</v>
      </c>
      <c r="G1468" s="80">
        <v>272</v>
      </c>
      <c r="H1468" s="80">
        <v>5588</v>
      </c>
      <c r="I1468" s="82">
        <v>4.8675700000000002E-2</v>
      </c>
      <c r="J1468" s="80">
        <v>4.8667000000000002E-2</v>
      </c>
      <c r="L1468" s="84">
        <v>0.99960000000000004</v>
      </c>
      <c r="M1468" s="83">
        <v>1467</v>
      </c>
      <c r="N1468" s="85">
        <v>1.01673E-3</v>
      </c>
      <c r="O1468" s="83">
        <v>1467</v>
      </c>
      <c r="P1468" s="85">
        <v>2.0334699999999999E-3</v>
      </c>
      <c r="Q1468" s="83">
        <v>1467</v>
      </c>
      <c r="R1468" s="86">
        <v>1.38614E-6</v>
      </c>
      <c r="S1468" s="86">
        <v>3.1435600000000001E-5</v>
      </c>
    </row>
    <row r="1469" spans="2:19" x14ac:dyDescent="0.2">
      <c r="B1469" s="33"/>
      <c r="C1469" s="81">
        <v>0.56910000000000005</v>
      </c>
      <c r="D1469" s="80">
        <v>5453</v>
      </c>
      <c r="E1469" s="80">
        <v>136</v>
      </c>
      <c r="F1469" s="80">
        <v>5317</v>
      </c>
      <c r="G1469" s="80">
        <v>272</v>
      </c>
      <c r="H1469" s="80">
        <v>5589</v>
      </c>
      <c r="I1469" s="82">
        <v>4.8667000000000002E-2</v>
      </c>
      <c r="J1469" s="80">
        <v>4.8667000000000002E-2</v>
      </c>
      <c r="L1469" s="84">
        <v>0.99960000000000004</v>
      </c>
      <c r="M1469" s="83">
        <v>1468</v>
      </c>
      <c r="N1469" s="85">
        <v>1.0264899999999999E-3</v>
      </c>
      <c r="O1469" s="83">
        <v>1468</v>
      </c>
      <c r="P1469" s="85">
        <v>2.0529799999999998E-3</v>
      </c>
      <c r="Q1469" s="83">
        <v>1468</v>
      </c>
      <c r="R1469" s="86">
        <v>1.39849E-6</v>
      </c>
      <c r="S1469" s="86">
        <v>3.1435600000000001E-5</v>
      </c>
    </row>
    <row r="1470" spans="2:19" x14ac:dyDescent="0.2">
      <c r="B1470" s="33"/>
      <c r="C1470" s="81">
        <v>0.56830000000000003</v>
      </c>
      <c r="D1470" s="80">
        <v>5453</v>
      </c>
      <c r="E1470" s="80">
        <v>137</v>
      </c>
      <c r="F1470" s="80">
        <v>5316</v>
      </c>
      <c r="G1470" s="80">
        <v>274</v>
      </c>
      <c r="H1470" s="80">
        <v>5590</v>
      </c>
      <c r="I1470" s="82">
        <v>4.90161E-2</v>
      </c>
      <c r="J1470" s="80">
        <v>4.8763099999999997E-2</v>
      </c>
      <c r="L1470" s="84">
        <v>0.99960000000000004</v>
      </c>
      <c r="M1470" s="83">
        <v>1469</v>
      </c>
      <c r="N1470" s="85">
        <v>1.03633E-3</v>
      </c>
      <c r="O1470" s="83">
        <v>1469</v>
      </c>
      <c r="P1470" s="85">
        <v>2.07266E-3</v>
      </c>
      <c r="Q1470" s="83">
        <v>1469</v>
      </c>
      <c r="R1470" s="86">
        <v>1.4109300000000001E-6</v>
      </c>
      <c r="S1470" s="86">
        <v>3.1435600000000001E-5</v>
      </c>
    </row>
    <row r="1471" spans="2:19" x14ac:dyDescent="0.2">
      <c r="B1471" s="33"/>
      <c r="C1471" s="81">
        <v>0.56789999999999996</v>
      </c>
      <c r="D1471" s="80">
        <v>5454</v>
      </c>
      <c r="E1471" s="80">
        <v>137</v>
      </c>
      <c r="F1471" s="80">
        <v>5317</v>
      </c>
      <c r="G1471" s="80">
        <v>274</v>
      </c>
      <c r="H1471" s="80">
        <v>5591</v>
      </c>
      <c r="I1471" s="82">
        <v>4.9007299999999997E-2</v>
      </c>
      <c r="J1471" s="80">
        <v>4.8763099999999997E-2</v>
      </c>
      <c r="L1471" s="84">
        <v>0.99960000000000004</v>
      </c>
      <c r="M1471" s="83">
        <v>1470</v>
      </c>
      <c r="N1471" s="85">
        <v>1.04626E-3</v>
      </c>
      <c r="O1471" s="83">
        <v>1470</v>
      </c>
      <c r="P1471" s="85">
        <v>2.0925200000000001E-3</v>
      </c>
      <c r="Q1471" s="83">
        <v>1470</v>
      </c>
      <c r="R1471" s="86">
        <v>1.4234800000000001E-6</v>
      </c>
      <c r="S1471" s="86">
        <v>3.1435600000000001E-5</v>
      </c>
    </row>
    <row r="1472" spans="2:19" x14ac:dyDescent="0.2">
      <c r="B1472" s="33"/>
      <c r="C1472" s="81">
        <v>0.56779999999999997</v>
      </c>
      <c r="D1472" s="80">
        <v>5458</v>
      </c>
      <c r="E1472" s="80">
        <v>137</v>
      </c>
      <c r="F1472" s="80">
        <v>5321</v>
      </c>
      <c r="G1472" s="80">
        <v>274</v>
      </c>
      <c r="H1472" s="80">
        <v>5595</v>
      </c>
      <c r="I1472" s="82">
        <v>4.8972300000000003E-2</v>
      </c>
      <c r="J1472" s="80">
        <v>4.8763099999999997E-2</v>
      </c>
      <c r="L1472" s="84">
        <v>0.99960000000000004</v>
      </c>
      <c r="M1472" s="83">
        <v>1471</v>
      </c>
      <c r="N1472" s="85">
        <v>1.0562799999999999E-3</v>
      </c>
      <c r="O1472" s="83">
        <v>1471</v>
      </c>
      <c r="P1472" s="85">
        <v>2.1125499999999999E-3</v>
      </c>
      <c r="Q1472" s="83">
        <v>1471</v>
      </c>
      <c r="R1472" s="86">
        <v>1.4361300000000001E-6</v>
      </c>
      <c r="S1472" s="86">
        <v>3.1435600000000001E-5</v>
      </c>
    </row>
    <row r="1473" spans="2:19" x14ac:dyDescent="0.2">
      <c r="B1473" s="33"/>
      <c r="C1473" s="81">
        <v>0.56640000000000001</v>
      </c>
      <c r="D1473" s="80">
        <v>5459</v>
      </c>
      <c r="E1473" s="80">
        <v>137</v>
      </c>
      <c r="F1473" s="80">
        <v>5322</v>
      </c>
      <c r="G1473" s="80">
        <v>274</v>
      </c>
      <c r="H1473" s="80">
        <v>5596</v>
      </c>
      <c r="I1473" s="82">
        <v>4.89635E-2</v>
      </c>
      <c r="J1473" s="80">
        <v>4.8763099999999997E-2</v>
      </c>
      <c r="L1473" s="84">
        <v>0.99960000000000004</v>
      </c>
      <c r="M1473" s="83">
        <v>1472</v>
      </c>
      <c r="N1473" s="85">
        <v>1.06638E-3</v>
      </c>
      <c r="O1473" s="83">
        <v>1472</v>
      </c>
      <c r="P1473" s="85">
        <v>2.13276E-3</v>
      </c>
      <c r="Q1473" s="83">
        <v>1472</v>
      </c>
      <c r="R1473" s="86">
        <v>1.4488800000000001E-6</v>
      </c>
      <c r="S1473" s="86">
        <v>3.1435600000000001E-5</v>
      </c>
    </row>
    <row r="1474" spans="2:19" x14ac:dyDescent="0.2">
      <c r="B1474" s="33"/>
      <c r="C1474" s="81">
        <v>0.56630000000000003</v>
      </c>
      <c r="D1474" s="80">
        <v>5460</v>
      </c>
      <c r="E1474" s="80">
        <v>137</v>
      </c>
      <c r="F1474" s="80">
        <v>5323</v>
      </c>
      <c r="G1474" s="80">
        <v>274</v>
      </c>
      <c r="H1474" s="80">
        <v>5597</v>
      </c>
      <c r="I1474" s="82">
        <v>4.89548E-2</v>
      </c>
      <c r="J1474" s="80">
        <v>4.8763099999999997E-2</v>
      </c>
      <c r="L1474" s="84">
        <v>0.99960000000000004</v>
      </c>
      <c r="M1474" s="83">
        <v>1473</v>
      </c>
      <c r="N1474" s="85">
        <v>1.07657E-3</v>
      </c>
      <c r="O1474" s="83">
        <v>1473</v>
      </c>
      <c r="P1474" s="85">
        <v>2.15314E-3</v>
      </c>
      <c r="Q1474" s="83">
        <v>1473</v>
      </c>
      <c r="R1474" s="86">
        <v>1.46174E-6</v>
      </c>
      <c r="S1474" s="86">
        <v>3.1435600000000001E-5</v>
      </c>
    </row>
    <row r="1475" spans="2:19" x14ac:dyDescent="0.2">
      <c r="B1475" s="33"/>
      <c r="C1475" s="81">
        <v>0.56599999999999995</v>
      </c>
      <c r="D1475" s="80">
        <v>5465</v>
      </c>
      <c r="E1475" s="80">
        <v>137</v>
      </c>
      <c r="F1475" s="80">
        <v>5328</v>
      </c>
      <c r="G1475" s="80">
        <v>274</v>
      </c>
      <c r="H1475" s="80">
        <v>5602</v>
      </c>
      <c r="I1475" s="82">
        <v>4.8911099999999999E-2</v>
      </c>
      <c r="J1475" s="80">
        <v>4.8763099999999997E-2</v>
      </c>
      <c r="L1475" s="84">
        <v>0.99960000000000004</v>
      </c>
      <c r="M1475" s="83">
        <v>1474</v>
      </c>
      <c r="N1475" s="85">
        <v>1.0868500000000001E-3</v>
      </c>
      <c r="O1475" s="83">
        <v>1474</v>
      </c>
      <c r="P1475" s="85">
        <v>2.1737000000000002E-3</v>
      </c>
      <c r="Q1475" s="83">
        <v>1474</v>
      </c>
      <c r="R1475" s="86">
        <v>1.4747E-6</v>
      </c>
      <c r="S1475" s="86">
        <v>3.1435600000000001E-5</v>
      </c>
    </row>
    <row r="1476" spans="2:19" x14ac:dyDescent="0.2">
      <c r="B1476" s="33"/>
      <c r="C1476" s="81">
        <v>0.56589999999999996</v>
      </c>
      <c r="D1476" s="80">
        <v>5466</v>
      </c>
      <c r="E1476" s="80">
        <v>137</v>
      </c>
      <c r="F1476" s="80">
        <v>5329</v>
      </c>
      <c r="G1476" s="80">
        <v>274</v>
      </c>
      <c r="H1476" s="80">
        <v>5603</v>
      </c>
      <c r="I1476" s="82">
        <v>4.8902399999999999E-2</v>
      </c>
      <c r="J1476" s="80">
        <v>4.8763099999999997E-2</v>
      </c>
      <c r="L1476" s="84">
        <v>0.99960000000000004</v>
      </c>
      <c r="M1476" s="83">
        <v>1475</v>
      </c>
      <c r="N1476" s="85">
        <v>1.0972200000000001E-3</v>
      </c>
      <c r="O1476" s="83">
        <v>1475</v>
      </c>
      <c r="P1476" s="85">
        <v>2.1944400000000002E-3</v>
      </c>
      <c r="Q1476" s="83">
        <v>1475</v>
      </c>
      <c r="R1476" s="86">
        <v>1.4877599999999999E-6</v>
      </c>
      <c r="S1476" s="86">
        <v>3.1435600000000001E-5</v>
      </c>
    </row>
    <row r="1477" spans="2:19" x14ac:dyDescent="0.2">
      <c r="B1477" s="33"/>
      <c r="C1477" s="81">
        <v>0.56420000000000003</v>
      </c>
      <c r="D1477" s="80">
        <v>5469</v>
      </c>
      <c r="E1477" s="80">
        <v>137</v>
      </c>
      <c r="F1477" s="80">
        <v>5332</v>
      </c>
      <c r="G1477" s="80">
        <v>274</v>
      </c>
      <c r="H1477" s="80">
        <v>5606</v>
      </c>
      <c r="I1477" s="82">
        <v>4.8876200000000002E-2</v>
      </c>
      <c r="J1477" s="80">
        <v>4.8763099999999997E-2</v>
      </c>
      <c r="L1477" s="84">
        <v>0.99960000000000004</v>
      </c>
      <c r="M1477" s="83">
        <v>1476</v>
      </c>
      <c r="N1477" s="85">
        <v>1.10768E-3</v>
      </c>
      <c r="O1477" s="83">
        <v>1476</v>
      </c>
      <c r="P1477" s="85">
        <v>2.21536E-3</v>
      </c>
      <c r="Q1477" s="83">
        <v>1476</v>
      </c>
      <c r="R1477" s="86">
        <v>1.50092E-6</v>
      </c>
      <c r="S1477" s="86">
        <v>3.1435600000000001E-5</v>
      </c>
    </row>
    <row r="1478" spans="2:19" x14ac:dyDescent="0.2">
      <c r="B1478" s="33"/>
      <c r="C1478" s="81">
        <v>0.56410000000000005</v>
      </c>
      <c r="D1478" s="80">
        <v>5470</v>
      </c>
      <c r="E1478" s="80">
        <v>137</v>
      </c>
      <c r="F1478" s="80">
        <v>5333</v>
      </c>
      <c r="G1478" s="80">
        <v>274</v>
      </c>
      <c r="H1478" s="80">
        <v>5607</v>
      </c>
      <c r="I1478" s="82">
        <v>4.8867500000000001E-2</v>
      </c>
      <c r="J1478" s="80">
        <v>4.8763099999999997E-2</v>
      </c>
      <c r="L1478" s="84">
        <v>0.99960000000000004</v>
      </c>
      <c r="M1478" s="83">
        <v>1477</v>
      </c>
      <c r="N1478" s="85">
        <v>1.11823E-3</v>
      </c>
      <c r="O1478" s="83">
        <v>1477</v>
      </c>
      <c r="P1478" s="85">
        <v>2.23647E-3</v>
      </c>
      <c r="Q1478" s="83">
        <v>1477</v>
      </c>
      <c r="R1478" s="86">
        <v>1.5142E-6</v>
      </c>
      <c r="S1478" s="86">
        <v>3.1435600000000001E-5</v>
      </c>
    </row>
    <row r="1479" spans="2:19" x14ac:dyDescent="0.2">
      <c r="B1479" s="33"/>
      <c r="C1479" s="81">
        <v>0.56359999999999999</v>
      </c>
      <c r="D1479" s="80">
        <v>5472</v>
      </c>
      <c r="E1479" s="80">
        <v>137</v>
      </c>
      <c r="F1479" s="80">
        <v>5335</v>
      </c>
      <c r="G1479" s="80">
        <v>274</v>
      </c>
      <c r="H1479" s="80">
        <v>5609</v>
      </c>
      <c r="I1479" s="82">
        <v>4.88501E-2</v>
      </c>
      <c r="J1479" s="80">
        <v>4.8763099999999997E-2</v>
      </c>
      <c r="L1479" s="84">
        <v>0.99960000000000004</v>
      </c>
      <c r="M1479" s="83">
        <v>1478</v>
      </c>
      <c r="N1479" s="85">
        <v>1.1288800000000001E-3</v>
      </c>
      <c r="O1479" s="83">
        <v>1478</v>
      </c>
      <c r="P1479" s="85">
        <v>2.2577600000000001E-3</v>
      </c>
      <c r="Q1479" s="83">
        <v>1478</v>
      </c>
      <c r="R1479" s="86">
        <v>1.52757E-6</v>
      </c>
      <c r="S1479" s="86">
        <v>3.1435600000000001E-5</v>
      </c>
    </row>
    <row r="1480" spans="2:19" x14ac:dyDescent="0.2">
      <c r="B1480" s="33"/>
      <c r="C1480" s="81">
        <v>0.5635</v>
      </c>
      <c r="D1480" s="80">
        <v>5473</v>
      </c>
      <c r="E1480" s="80">
        <v>137</v>
      </c>
      <c r="F1480" s="80">
        <v>5336</v>
      </c>
      <c r="G1480" s="80">
        <v>274</v>
      </c>
      <c r="H1480" s="80">
        <v>5610</v>
      </c>
      <c r="I1480" s="82">
        <v>4.88414E-2</v>
      </c>
      <c r="J1480" s="80">
        <v>4.8763099999999997E-2</v>
      </c>
      <c r="L1480" s="84">
        <v>0.99960000000000004</v>
      </c>
      <c r="M1480" s="83">
        <v>1479</v>
      </c>
      <c r="N1480" s="85">
        <v>1.1396100000000001E-3</v>
      </c>
      <c r="O1480" s="83">
        <v>1479</v>
      </c>
      <c r="P1480" s="85">
        <v>2.2792300000000001E-3</v>
      </c>
      <c r="Q1480" s="83">
        <v>1479</v>
      </c>
      <c r="R1480" s="86">
        <v>1.5410599999999999E-6</v>
      </c>
      <c r="S1480" s="86">
        <v>3.1435600000000001E-5</v>
      </c>
    </row>
    <row r="1481" spans="2:19" x14ac:dyDescent="0.2">
      <c r="B1481" s="33"/>
      <c r="C1481" s="81">
        <v>0.56240000000000001</v>
      </c>
      <c r="D1481" s="80">
        <v>5474</v>
      </c>
      <c r="E1481" s="80">
        <v>137</v>
      </c>
      <c r="F1481" s="80">
        <v>5337</v>
      </c>
      <c r="G1481" s="80">
        <v>274</v>
      </c>
      <c r="H1481" s="80">
        <v>5611</v>
      </c>
      <c r="I1481" s="82">
        <v>4.88327E-2</v>
      </c>
      <c r="J1481" s="80">
        <v>4.8763099999999997E-2</v>
      </c>
      <c r="L1481" s="84">
        <v>0.99960000000000004</v>
      </c>
      <c r="M1481" s="83">
        <v>1480</v>
      </c>
      <c r="N1481" s="85">
        <v>1.15044E-3</v>
      </c>
      <c r="O1481" s="83">
        <v>1480</v>
      </c>
      <c r="P1481" s="85">
        <v>2.3008899999999999E-3</v>
      </c>
      <c r="Q1481" s="83">
        <v>1480</v>
      </c>
      <c r="R1481" s="86">
        <v>1.55465E-6</v>
      </c>
      <c r="S1481" s="86">
        <v>3.1435600000000001E-5</v>
      </c>
    </row>
    <row r="1482" spans="2:19" x14ac:dyDescent="0.2">
      <c r="B1482" s="33"/>
      <c r="C1482" s="81">
        <v>0.56220000000000003</v>
      </c>
      <c r="D1482" s="80">
        <v>5476</v>
      </c>
      <c r="E1482" s="80">
        <v>137</v>
      </c>
      <c r="F1482" s="80">
        <v>5339</v>
      </c>
      <c r="G1482" s="80">
        <v>274</v>
      </c>
      <c r="H1482" s="80">
        <v>5613</v>
      </c>
      <c r="I1482" s="82">
        <v>4.8815299999999999E-2</v>
      </c>
      <c r="J1482" s="80">
        <v>4.8763099999999997E-2</v>
      </c>
      <c r="L1482" s="84">
        <v>0.99960000000000004</v>
      </c>
      <c r="M1482" s="83">
        <v>1481</v>
      </c>
      <c r="N1482" s="85">
        <v>1.1613699999999999E-3</v>
      </c>
      <c r="O1482" s="83">
        <v>1481</v>
      </c>
      <c r="P1482" s="85">
        <v>2.3227299999999998E-3</v>
      </c>
      <c r="Q1482" s="83">
        <v>1481</v>
      </c>
      <c r="R1482" s="86">
        <v>1.56835E-6</v>
      </c>
      <c r="S1482" s="86">
        <v>3.1435600000000001E-5</v>
      </c>
    </row>
    <row r="1483" spans="2:19" x14ac:dyDescent="0.2">
      <c r="B1483" s="33"/>
      <c r="C1483" s="81">
        <v>0.56210000000000004</v>
      </c>
      <c r="D1483" s="80">
        <v>5479</v>
      </c>
      <c r="E1483" s="80">
        <v>137</v>
      </c>
      <c r="F1483" s="80">
        <v>5342</v>
      </c>
      <c r="G1483" s="80">
        <v>274</v>
      </c>
      <c r="H1483" s="80">
        <v>5616</v>
      </c>
      <c r="I1483" s="82">
        <v>4.8789199999999998E-2</v>
      </c>
      <c r="J1483" s="80">
        <v>4.8763099999999997E-2</v>
      </c>
      <c r="L1483" s="84">
        <v>0.99960000000000004</v>
      </c>
      <c r="M1483" s="83">
        <v>1482</v>
      </c>
      <c r="N1483" s="85">
        <v>1.17238E-3</v>
      </c>
      <c r="O1483" s="83">
        <v>1482</v>
      </c>
      <c r="P1483" s="85">
        <v>2.3447699999999999E-3</v>
      </c>
      <c r="Q1483" s="83">
        <v>1482</v>
      </c>
      <c r="R1483" s="86">
        <v>1.58216E-6</v>
      </c>
      <c r="S1483" s="86">
        <v>3.1435600000000001E-5</v>
      </c>
    </row>
    <row r="1484" spans="2:19" x14ac:dyDescent="0.2">
      <c r="B1484" s="33"/>
      <c r="C1484" s="81">
        <v>0.56200000000000006</v>
      </c>
      <c r="D1484" s="80">
        <v>5481</v>
      </c>
      <c r="E1484" s="80">
        <v>137</v>
      </c>
      <c r="F1484" s="80">
        <v>5344</v>
      </c>
      <c r="G1484" s="80">
        <v>274</v>
      </c>
      <c r="H1484" s="80">
        <v>5618</v>
      </c>
      <c r="I1484" s="82">
        <v>4.8771799999999997E-2</v>
      </c>
      <c r="J1484" s="80">
        <v>4.8763099999999997E-2</v>
      </c>
      <c r="L1484" s="84">
        <v>0.99960000000000004</v>
      </c>
      <c r="M1484" s="83">
        <v>1483</v>
      </c>
      <c r="N1484" s="85">
        <v>1.1835000000000001E-3</v>
      </c>
      <c r="O1484" s="83">
        <v>1483</v>
      </c>
      <c r="P1484" s="85">
        <v>2.3669899999999998E-3</v>
      </c>
      <c r="Q1484" s="83">
        <v>1483</v>
      </c>
      <c r="R1484" s="86">
        <v>1.5960799999999999E-6</v>
      </c>
      <c r="S1484" s="86">
        <v>3.1435600000000001E-5</v>
      </c>
    </row>
    <row r="1485" spans="2:19" x14ac:dyDescent="0.2">
      <c r="B1485" s="33"/>
      <c r="C1485" s="81">
        <v>0.56189999999999996</v>
      </c>
      <c r="D1485" s="80">
        <v>5482</v>
      </c>
      <c r="E1485" s="80">
        <v>137</v>
      </c>
      <c r="F1485" s="80">
        <v>5345</v>
      </c>
      <c r="G1485" s="80">
        <v>274</v>
      </c>
      <c r="H1485" s="80">
        <v>5619</v>
      </c>
      <c r="I1485" s="82">
        <v>4.8763099999999997E-2</v>
      </c>
      <c r="J1485" s="80">
        <v>4.8763099999999997E-2</v>
      </c>
      <c r="L1485" s="84">
        <v>0.99960000000000004</v>
      </c>
      <c r="M1485" s="83">
        <v>1484</v>
      </c>
      <c r="N1485" s="85">
        <v>1.1946999999999999E-3</v>
      </c>
      <c r="O1485" s="83">
        <v>1484</v>
      </c>
      <c r="P1485" s="85">
        <v>2.3894099999999998E-3</v>
      </c>
      <c r="Q1485" s="83">
        <v>1484</v>
      </c>
      <c r="R1485" s="86">
        <v>1.6101099999999999E-6</v>
      </c>
      <c r="S1485" s="86">
        <v>3.1435600000000001E-5</v>
      </c>
    </row>
    <row r="1486" spans="2:19" x14ac:dyDescent="0.2">
      <c r="B1486" s="33"/>
      <c r="C1486" s="81">
        <v>0.56079999999999997</v>
      </c>
      <c r="D1486" s="80">
        <v>5482</v>
      </c>
      <c r="E1486" s="80">
        <v>138</v>
      </c>
      <c r="F1486" s="80">
        <v>5344</v>
      </c>
      <c r="G1486" s="80">
        <v>276</v>
      </c>
      <c r="H1486" s="80">
        <v>5620</v>
      </c>
      <c r="I1486" s="82">
        <v>4.9110300000000003E-2</v>
      </c>
      <c r="J1486" s="80">
        <v>4.9075399999999998E-2</v>
      </c>
      <c r="L1486" s="84">
        <v>0.99960000000000004</v>
      </c>
      <c r="M1486" s="83">
        <v>1485</v>
      </c>
      <c r="N1486" s="85">
        <v>1.20601E-3</v>
      </c>
      <c r="O1486" s="83">
        <v>1485</v>
      </c>
      <c r="P1486" s="85">
        <v>2.41202E-3</v>
      </c>
      <c r="Q1486" s="83">
        <v>1485</v>
      </c>
      <c r="R1486" s="86">
        <v>1.62426E-6</v>
      </c>
      <c r="S1486" s="86">
        <v>3.1435600000000001E-5</v>
      </c>
    </row>
    <row r="1487" spans="2:19" x14ac:dyDescent="0.2">
      <c r="B1487" s="33"/>
      <c r="C1487" s="81">
        <v>0.56030000000000002</v>
      </c>
      <c r="D1487" s="80">
        <v>5483</v>
      </c>
      <c r="E1487" s="80">
        <v>138</v>
      </c>
      <c r="F1487" s="80">
        <v>5345</v>
      </c>
      <c r="G1487" s="80">
        <v>276</v>
      </c>
      <c r="H1487" s="80">
        <v>5621</v>
      </c>
      <c r="I1487" s="82">
        <v>4.9101600000000002E-2</v>
      </c>
      <c r="J1487" s="80">
        <v>4.9075399999999998E-2</v>
      </c>
      <c r="L1487" s="84">
        <v>0.99960000000000004</v>
      </c>
      <c r="M1487" s="83">
        <v>1486</v>
      </c>
      <c r="N1487" s="85">
        <v>1.2174099999999999E-3</v>
      </c>
      <c r="O1487" s="83">
        <v>1486</v>
      </c>
      <c r="P1487" s="85">
        <v>2.4348199999999999E-3</v>
      </c>
      <c r="Q1487" s="83">
        <v>1486</v>
      </c>
      <c r="R1487" s="86">
        <v>1.6385099999999999E-6</v>
      </c>
      <c r="S1487" s="86">
        <v>3.1435600000000001E-5</v>
      </c>
    </row>
    <row r="1488" spans="2:19" x14ac:dyDescent="0.2">
      <c r="B1488" s="33"/>
      <c r="C1488" s="81">
        <v>0.55969999999999998</v>
      </c>
      <c r="D1488" s="80">
        <v>5485</v>
      </c>
      <c r="E1488" s="80">
        <v>138</v>
      </c>
      <c r="F1488" s="80">
        <v>5347</v>
      </c>
      <c r="G1488" s="80">
        <v>276</v>
      </c>
      <c r="H1488" s="80">
        <v>5623</v>
      </c>
      <c r="I1488" s="82">
        <v>4.9084099999999999E-2</v>
      </c>
      <c r="J1488" s="80">
        <v>4.9075399999999998E-2</v>
      </c>
      <c r="L1488" s="84">
        <v>0.99960000000000004</v>
      </c>
      <c r="M1488" s="83">
        <v>1487</v>
      </c>
      <c r="N1488" s="85">
        <v>1.2289099999999999E-3</v>
      </c>
      <c r="O1488" s="83">
        <v>1487</v>
      </c>
      <c r="P1488" s="85">
        <v>2.4578199999999999E-3</v>
      </c>
      <c r="Q1488" s="83">
        <v>1487</v>
      </c>
      <c r="R1488" s="86">
        <v>1.6528699999999999E-6</v>
      </c>
      <c r="S1488" s="86">
        <v>3.1435600000000001E-5</v>
      </c>
    </row>
    <row r="1489" spans="2:19" x14ac:dyDescent="0.2">
      <c r="B1489" s="33"/>
      <c r="C1489" s="81">
        <v>0.55940000000000001</v>
      </c>
      <c r="D1489" s="80">
        <v>5486</v>
      </c>
      <c r="E1489" s="80">
        <v>138</v>
      </c>
      <c r="F1489" s="80">
        <v>5348</v>
      </c>
      <c r="G1489" s="80">
        <v>276</v>
      </c>
      <c r="H1489" s="80">
        <v>5624</v>
      </c>
      <c r="I1489" s="82">
        <v>4.9075399999999998E-2</v>
      </c>
      <c r="J1489" s="80">
        <v>4.9075399999999998E-2</v>
      </c>
      <c r="L1489" s="84">
        <v>0.99960000000000004</v>
      </c>
      <c r="M1489" s="83">
        <v>1488</v>
      </c>
      <c r="N1489" s="85">
        <v>1.24051E-3</v>
      </c>
      <c r="O1489" s="83">
        <v>1488</v>
      </c>
      <c r="P1489" s="85">
        <v>2.48102E-3</v>
      </c>
      <c r="Q1489" s="83">
        <v>1488</v>
      </c>
      <c r="R1489" s="86">
        <v>1.66735E-6</v>
      </c>
      <c r="S1489" s="86">
        <v>3.1435600000000001E-5</v>
      </c>
    </row>
    <row r="1490" spans="2:19" x14ac:dyDescent="0.2">
      <c r="B1490" s="33"/>
      <c r="C1490" s="81">
        <v>0.55889999999999995</v>
      </c>
      <c r="D1490" s="80">
        <v>5486</v>
      </c>
      <c r="E1490" s="80">
        <v>139</v>
      </c>
      <c r="F1490" s="80">
        <v>5347</v>
      </c>
      <c r="G1490" s="80">
        <v>278</v>
      </c>
      <c r="H1490" s="80">
        <v>5625</v>
      </c>
      <c r="I1490" s="82">
        <v>4.9422199999999999E-2</v>
      </c>
      <c r="J1490" s="80">
        <v>4.9413400000000003E-2</v>
      </c>
      <c r="L1490" s="84">
        <v>0.99960000000000004</v>
      </c>
      <c r="M1490" s="83">
        <v>1489</v>
      </c>
      <c r="N1490" s="85">
        <v>1.2522099999999999E-3</v>
      </c>
      <c r="O1490" s="83">
        <v>1489</v>
      </c>
      <c r="P1490" s="85">
        <v>2.5044199999999998E-3</v>
      </c>
      <c r="Q1490" s="83">
        <v>1489</v>
      </c>
      <c r="R1490" s="86">
        <v>1.68195E-6</v>
      </c>
      <c r="S1490" s="86">
        <v>3.1435600000000001E-5</v>
      </c>
    </row>
    <row r="1491" spans="2:19" x14ac:dyDescent="0.2">
      <c r="B1491" s="33"/>
      <c r="C1491" s="81">
        <v>0.55879999999999996</v>
      </c>
      <c r="D1491" s="80">
        <v>5487</v>
      </c>
      <c r="E1491" s="80">
        <v>139</v>
      </c>
      <c r="F1491" s="80">
        <v>5348</v>
      </c>
      <c r="G1491" s="80">
        <v>278</v>
      </c>
      <c r="H1491" s="80">
        <v>5626</v>
      </c>
      <c r="I1491" s="82">
        <v>4.9413400000000003E-2</v>
      </c>
      <c r="J1491" s="80">
        <v>4.9413400000000003E-2</v>
      </c>
      <c r="L1491" s="84">
        <v>0.99960000000000004</v>
      </c>
      <c r="M1491" s="83">
        <v>1490</v>
      </c>
      <c r="N1491" s="85">
        <v>1.2640100000000001E-3</v>
      </c>
      <c r="O1491" s="83">
        <v>1490</v>
      </c>
      <c r="P1491" s="85">
        <v>2.5280099999999998E-3</v>
      </c>
      <c r="Q1491" s="83">
        <v>1490</v>
      </c>
      <c r="R1491" s="86">
        <v>1.6966500000000001E-6</v>
      </c>
      <c r="S1491" s="86">
        <v>3.1435600000000001E-5</v>
      </c>
    </row>
    <row r="1492" spans="2:19" x14ac:dyDescent="0.2">
      <c r="B1492" s="33"/>
      <c r="C1492" s="81">
        <v>0.55840000000000001</v>
      </c>
      <c r="D1492" s="80">
        <v>5489</v>
      </c>
      <c r="E1492" s="80">
        <v>140</v>
      </c>
      <c r="F1492" s="80">
        <v>5349</v>
      </c>
      <c r="G1492" s="80">
        <v>280</v>
      </c>
      <c r="H1492" s="80">
        <v>5629</v>
      </c>
      <c r="I1492" s="82">
        <v>4.9742399999999999E-2</v>
      </c>
      <c r="J1492" s="80">
        <v>4.9698300000000001E-2</v>
      </c>
      <c r="L1492" s="84">
        <v>0.99960000000000004</v>
      </c>
      <c r="M1492" s="83">
        <v>1491</v>
      </c>
      <c r="N1492" s="85">
        <v>1.2759E-3</v>
      </c>
      <c r="O1492" s="83">
        <v>1491</v>
      </c>
      <c r="P1492" s="85">
        <v>2.5518099999999998E-3</v>
      </c>
      <c r="Q1492" s="83">
        <v>1491</v>
      </c>
      <c r="R1492" s="86">
        <v>1.7114799999999999E-6</v>
      </c>
      <c r="S1492" s="86">
        <v>3.1435600000000001E-5</v>
      </c>
    </row>
    <row r="1493" spans="2:19" x14ac:dyDescent="0.2">
      <c r="B1493" s="33"/>
      <c r="C1493" s="81">
        <v>0.55800000000000005</v>
      </c>
      <c r="D1493" s="80">
        <v>5490</v>
      </c>
      <c r="E1493" s="80">
        <v>140</v>
      </c>
      <c r="F1493" s="80">
        <v>5350</v>
      </c>
      <c r="G1493" s="80">
        <v>280</v>
      </c>
      <c r="H1493" s="80">
        <v>5630</v>
      </c>
      <c r="I1493" s="82">
        <v>4.9733600000000003E-2</v>
      </c>
      <c r="J1493" s="80">
        <v>4.9698300000000001E-2</v>
      </c>
      <c r="L1493" s="84">
        <v>0.99960000000000004</v>
      </c>
      <c r="M1493" s="83">
        <v>1492</v>
      </c>
      <c r="N1493" s="85">
        <v>1.28791E-3</v>
      </c>
      <c r="O1493" s="83">
        <v>1492</v>
      </c>
      <c r="P1493" s="85">
        <v>2.57581E-3</v>
      </c>
      <c r="Q1493" s="83">
        <v>1492</v>
      </c>
      <c r="R1493" s="86">
        <v>1.72641E-6</v>
      </c>
      <c r="S1493" s="86">
        <v>3.1435600000000001E-5</v>
      </c>
    </row>
    <row r="1494" spans="2:19" x14ac:dyDescent="0.2">
      <c r="B1494" s="33"/>
      <c r="C1494" s="81">
        <v>0.5575</v>
      </c>
      <c r="D1494" s="80">
        <v>5491</v>
      </c>
      <c r="E1494" s="80">
        <v>140</v>
      </c>
      <c r="F1494" s="80">
        <v>5351</v>
      </c>
      <c r="G1494" s="80">
        <v>280</v>
      </c>
      <c r="H1494" s="80">
        <v>5631</v>
      </c>
      <c r="I1494" s="82">
        <v>4.9724699999999997E-2</v>
      </c>
      <c r="J1494" s="80">
        <v>4.9698300000000001E-2</v>
      </c>
      <c r="L1494" s="84">
        <v>0.99960000000000004</v>
      </c>
      <c r="M1494" s="83">
        <v>1493</v>
      </c>
      <c r="N1494" s="85">
        <v>1.3000100000000001E-3</v>
      </c>
      <c r="O1494" s="83">
        <v>1493</v>
      </c>
      <c r="P1494" s="85">
        <v>2.6000200000000002E-3</v>
      </c>
      <c r="Q1494" s="83">
        <v>1493</v>
      </c>
      <c r="R1494" s="86">
        <v>1.74147E-6</v>
      </c>
      <c r="S1494" s="86">
        <v>3.1435600000000001E-5</v>
      </c>
    </row>
    <row r="1495" spans="2:19" x14ac:dyDescent="0.2">
      <c r="B1495" s="33"/>
      <c r="C1495" s="81">
        <v>0.55700000000000005</v>
      </c>
      <c r="D1495" s="80">
        <v>5492</v>
      </c>
      <c r="E1495" s="80">
        <v>140</v>
      </c>
      <c r="F1495" s="80">
        <v>5352</v>
      </c>
      <c r="G1495" s="80">
        <v>280</v>
      </c>
      <c r="H1495" s="80">
        <v>5632</v>
      </c>
      <c r="I1495" s="82">
        <v>4.97159E-2</v>
      </c>
      <c r="J1495" s="80">
        <v>4.9698300000000001E-2</v>
      </c>
      <c r="L1495" s="84">
        <v>0.99960000000000004</v>
      </c>
      <c r="M1495" s="83">
        <v>1494</v>
      </c>
      <c r="N1495" s="85">
        <v>1.3122100000000001E-3</v>
      </c>
      <c r="O1495" s="83">
        <v>1494</v>
      </c>
      <c r="P1495" s="85">
        <v>2.6244300000000001E-3</v>
      </c>
      <c r="Q1495" s="83">
        <v>1494</v>
      </c>
      <c r="R1495" s="86">
        <v>1.7566400000000001E-6</v>
      </c>
      <c r="S1495" s="86">
        <v>3.1435600000000001E-5</v>
      </c>
    </row>
    <row r="1496" spans="2:19" x14ac:dyDescent="0.2">
      <c r="B1496" s="33"/>
      <c r="C1496" s="81">
        <v>0.55659999999999998</v>
      </c>
      <c r="D1496" s="80">
        <v>5493</v>
      </c>
      <c r="E1496" s="80">
        <v>140</v>
      </c>
      <c r="F1496" s="80">
        <v>5353</v>
      </c>
      <c r="G1496" s="80">
        <v>280</v>
      </c>
      <c r="H1496" s="80">
        <v>5633</v>
      </c>
      <c r="I1496" s="82">
        <v>4.9707099999999997E-2</v>
      </c>
      <c r="J1496" s="80">
        <v>4.9698300000000001E-2</v>
      </c>
      <c r="L1496" s="84">
        <v>0.99960000000000004</v>
      </c>
      <c r="M1496" s="83">
        <v>1495</v>
      </c>
      <c r="N1496" s="85">
        <v>1.32452E-3</v>
      </c>
      <c r="O1496" s="83">
        <v>1495</v>
      </c>
      <c r="P1496" s="85">
        <v>2.6490400000000001E-3</v>
      </c>
      <c r="Q1496" s="83">
        <v>1495</v>
      </c>
      <c r="R1496" s="86">
        <v>1.77194E-6</v>
      </c>
      <c r="S1496" s="86">
        <v>3.1435600000000001E-5</v>
      </c>
    </row>
    <row r="1497" spans="2:19" x14ac:dyDescent="0.2">
      <c r="B1497" s="33"/>
      <c r="C1497" s="81">
        <v>0.55649999999999999</v>
      </c>
      <c r="D1497" s="80">
        <v>5494</v>
      </c>
      <c r="E1497" s="80">
        <v>140</v>
      </c>
      <c r="F1497" s="80">
        <v>5354</v>
      </c>
      <c r="G1497" s="80">
        <v>280</v>
      </c>
      <c r="H1497" s="80">
        <v>5634</v>
      </c>
      <c r="I1497" s="82">
        <v>4.9698300000000001E-2</v>
      </c>
      <c r="J1497" s="80">
        <v>4.9698300000000001E-2</v>
      </c>
      <c r="L1497" s="84">
        <v>0.99960000000000004</v>
      </c>
      <c r="M1497" s="83">
        <v>1496</v>
      </c>
      <c r="N1497" s="85">
        <v>1.33694E-3</v>
      </c>
      <c r="O1497" s="83">
        <v>1496</v>
      </c>
      <c r="P1497" s="85">
        <v>2.6738700000000001E-3</v>
      </c>
      <c r="Q1497" s="83">
        <v>1496</v>
      </c>
      <c r="R1497" s="86">
        <v>1.7873499999999999E-6</v>
      </c>
      <c r="S1497" s="86">
        <v>3.1435600000000001E-5</v>
      </c>
    </row>
    <row r="1498" spans="2:19" x14ac:dyDescent="0.2">
      <c r="B1498" s="33"/>
      <c r="C1498" s="81">
        <v>0.55520000000000003</v>
      </c>
      <c r="D1498" s="80">
        <v>5495</v>
      </c>
      <c r="E1498" s="80">
        <v>141</v>
      </c>
      <c r="F1498" s="80">
        <v>5354</v>
      </c>
      <c r="G1498" s="80">
        <v>282</v>
      </c>
      <c r="H1498" s="80">
        <v>5636</v>
      </c>
      <c r="I1498" s="82">
        <v>5.0035499999999997E-2</v>
      </c>
      <c r="J1498" s="80">
        <v>4.9938000000000003E-2</v>
      </c>
      <c r="L1498" s="84">
        <v>0.99960000000000004</v>
      </c>
      <c r="M1498" s="83">
        <v>1497</v>
      </c>
      <c r="N1498" s="85">
        <v>1.3494500000000001E-3</v>
      </c>
      <c r="O1498" s="83">
        <v>1497</v>
      </c>
      <c r="P1498" s="85">
        <v>2.6989100000000001E-3</v>
      </c>
      <c r="Q1498" s="83">
        <v>1497</v>
      </c>
      <c r="R1498" s="86">
        <v>1.80288E-6</v>
      </c>
      <c r="S1498" s="86">
        <v>3.1435600000000001E-5</v>
      </c>
    </row>
    <row r="1499" spans="2:19" x14ac:dyDescent="0.2">
      <c r="B1499" s="33"/>
      <c r="C1499" s="81">
        <v>0.55469999999999997</v>
      </c>
      <c r="D1499" s="80">
        <v>5496</v>
      </c>
      <c r="E1499" s="80">
        <v>141</v>
      </c>
      <c r="F1499" s="80">
        <v>5355</v>
      </c>
      <c r="G1499" s="80">
        <v>282</v>
      </c>
      <c r="H1499" s="80">
        <v>5637</v>
      </c>
      <c r="I1499" s="82">
        <v>5.0026599999999997E-2</v>
      </c>
      <c r="J1499" s="80">
        <v>4.9938000000000003E-2</v>
      </c>
      <c r="L1499" s="84">
        <v>0.99960000000000004</v>
      </c>
      <c r="M1499" s="83">
        <v>1498</v>
      </c>
      <c r="N1499" s="85">
        <v>1.3620800000000001E-3</v>
      </c>
      <c r="O1499" s="83">
        <v>1498</v>
      </c>
      <c r="P1499" s="85">
        <v>2.7241600000000002E-3</v>
      </c>
      <c r="Q1499" s="83">
        <v>1498</v>
      </c>
      <c r="R1499" s="86">
        <v>1.81853E-6</v>
      </c>
      <c r="S1499" s="86">
        <v>3.1435600000000001E-5</v>
      </c>
    </row>
    <row r="1500" spans="2:19" x14ac:dyDescent="0.2">
      <c r="B1500" s="33"/>
      <c r="C1500" s="81">
        <v>0.55420000000000003</v>
      </c>
      <c r="D1500" s="80">
        <v>5497</v>
      </c>
      <c r="E1500" s="80">
        <v>141</v>
      </c>
      <c r="F1500" s="80">
        <v>5356</v>
      </c>
      <c r="G1500" s="80">
        <v>282</v>
      </c>
      <c r="H1500" s="80">
        <v>5638</v>
      </c>
      <c r="I1500" s="82">
        <v>5.0017699999999998E-2</v>
      </c>
      <c r="J1500" s="80">
        <v>4.9938000000000003E-2</v>
      </c>
      <c r="L1500" s="84">
        <v>0.99960000000000004</v>
      </c>
      <c r="M1500" s="83">
        <v>1499</v>
      </c>
      <c r="N1500" s="85">
        <v>1.37481E-3</v>
      </c>
      <c r="O1500" s="83">
        <v>1499</v>
      </c>
      <c r="P1500" s="85">
        <v>2.7496199999999999E-3</v>
      </c>
      <c r="Q1500" s="83">
        <v>1499</v>
      </c>
      <c r="R1500" s="86">
        <v>1.8343E-6</v>
      </c>
      <c r="S1500" s="86">
        <v>3.1435600000000001E-5</v>
      </c>
    </row>
    <row r="1501" spans="2:19" x14ac:dyDescent="0.2">
      <c r="B1501" s="33"/>
      <c r="C1501" s="81">
        <v>0.55379999999999996</v>
      </c>
      <c r="D1501" s="80">
        <v>5498</v>
      </c>
      <c r="E1501" s="80">
        <v>141</v>
      </c>
      <c r="F1501" s="80">
        <v>5357</v>
      </c>
      <c r="G1501" s="80">
        <v>282</v>
      </c>
      <c r="H1501" s="80">
        <v>5639</v>
      </c>
      <c r="I1501" s="82">
        <v>5.0008900000000002E-2</v>
      </c>
      <c r="J1501" s="80">
        <v>4.9938000000000003E-2</v>
      </c>
      <c r="L1501" s="84">
        <v>0.99960000000000004</v>
      </c>
      <c r="M1501" s="83">
        <v>1500</v>
      </c>
      <c r="N1501" s="85">
        <v>1.38765E-3</v>
      </c>
      <c r="O1501" s="83">
        <v>1500</v>
      </c>
      <c r="P1501" s="85">
        <v>2.7753000000000001E-3</v>
      </c>
      <c r="Q1501" s="83">
        <v>1500</v>
      </c>
      <c r="R1501" s="86">
        <v>1.8502000000000001E-6</v>
      </c>
      <c r="S1501" s="86">
        <v>3.1435600000000001E-5</v>
      </c>
    </row>
    <row r="1502" spans="2:19" x14ac:dyDescent="0.2">
      <c r="B1502" s="33"/>
      <c r="C1502" s="81">
        <v>0.55300000000000005</v>
      </c>
      <c r="D1502" s="80">
        <v>5499</v>
      </c>
      <c r="E1502" s="80">
        <v>141</v>
      </c>
      <c r="F1502" s="80">
        <v>5358</v>
      </c>
      <c r="G1502" s="80">
        <v>282</v>
      </c>
      <c r="H1502" s="80">
        <v>5640</v>
      </c>
      <c r="I1502" s="82">
        <v>0.05</v>
      </c>
      <c r="J1502" s="80">
        <v>4.9938000000000003E-2</v>
      </c>
      <c r="L1502" s="84">
        <v>0.99960000000000004</v>
      </c>
      <c r="M1502" s="83">
        <v>1501</v>
      </c>
      <c r="N1502" s="85">
        <v>1.4005999999999999E-3</v>
      </c>
      <c r="O1502" s="83">
        <v>1501</v>
      </c>
      <c r="P1502" s="85">
        <v>2.8011899999999998E-3</v>
      </c>
      <c r="Q1502" s="83">
        <v>1501</v>
      </c>
      <c r="R1502" s="86">
        <v>1.8662199999999999E-6</v>
      </c>
      <c r="S1502" s="86">
        <v>3.1435600000000001E-5</v>
      </c>
    </row>
    <row r="1503" spans="2:19" x14ac:dyDescent="0.2">
      <c r="B1503" s="33"/>
      <c r="C1503" s="81">
        <v>0.55269999999999997</v>
      </c>
      <c r="D1503" s="80">
        <v>5500</v>
      </c>
      <c r="E1503" s="80">
        <v>141</v>
      </c>
      <c r="F1503" s="80">
        <v>5359</v>
      </c>
      <c r="G1503" s="80">
        <v>282</v>
      </c>
      <c r="H1503" s="80">
        <v>5641</v>
      </c>
      <c r="I1503" s="82">
        <v>4.9991099999999997E-2</v>
      </c>
      <c r="J1503" s="80">
        <v>4.9938000000000003E-2</v>
      </c>
      <c r="L1503" s="84">
        <v>0.99960000000000004</v>
      </c>
      <c r="M1503" s="83">
        <v>1502</v>
      </c>
      <c r="N1503" s="85">
        <v>1.41365E-3</v>
      </c>
      <c r="O1503" s="83">
        <v>1502</v>
      </c>
      <c r="P1503" s="85">
        <v>2.8273E-3</v>
      </c>
      <c r="Q1503" s="83">
        <v>1502</v>
      </c>
      <c r="R1503" s="86">
        <v>1.8823599999999999E-6</v>
      </c>
      <c r="S1503" s="86">
        <v>3.1435600000000001E-5</v>
      </c>
    </row>
    <row r="1504" spans="2:19" x14ac:dyDescent="0.2">
      <c r="B1504" s="33"/>
      <c r="C1504" s="81">
        <v>0.5524</v>
      </c>
      <c r="D1504" s="80">
        <v>5501</v>
      </c>
      <c r="E1504" s="80">
        <v>141</v>
      </c>
      <c r="F1504" s="80">
        <v>5360</v>
      </c>
      <c r="G1504" s="80">
        <v>282</v>
      </c>
      <c r="H1504" s="80">
        <v>5642</v>
      </c>
      <c r="I1504" s="82">
        <v>4.99823E-2</v>
      </c>
      <c r="J1504" s="80">
        <v>4.9938000000000003E-2</v>
      </c>
      <c r="L1504" s="84">
        <v>0.99960000000000004</v>
      </c>
      <c r="M1504" s="83">
        <v>1503</v>
      </c>
      <c r="N1504" s="85">
        <v>1.4268200000000001E-3</v>
      </c>
      <c r="O1504" s="83">
        <v>1503</v>
      </c>
      <c r="P1504" s="85">
        <v>2.8536299999999998E-3</v>
      </c>
      <c r="Q1504" s="83">
        <v>1503</v>
      </c>
      <c r="R1504" s="86">
        <v>1.89862E-6</v>
      </c>
      <c r="S1504" s="86">
        <v>3.1435600000000001E-5</v>
      </c>
    </row>
    <row r="1505" spans="2:19" x14ac:dyDescent="0.2">
      <c r="B1505" s="33"/>
      <c r="C1505" s="81">
        <v>0.55159999999999998</v>
      </c>
      <c r="D1505" s="80">
        <v>5502</v>
      </c>
      <c r="E1505" s="80">
        <v>141</v>
      </c>
      <c r="F1505" s="80">
        <v>5361</v>
      </c>
      <c r="G1505" s="80">
        <v>282</v>
      </c>
      <c r="H1505" s="80">
        <v>5643</v>
      </c>
      <c r="I1505" s="82">
        <v>4.9973400000000001E-2</v>
      </c>
      <c r="J1505" s="80">
        <v>4.9938000000000003E-2</v>
      </c>
      <c r="L1505" s="84">
        <v>0.99960000000000004</v>
      </c>
      <c r="M1505" s="83">
        <v>1504</v>
      </c>
      <c r="N1505" s="85">
        <v>1.44009E-3</v>
      </c>
      <c r="O1505" s="83">
        <v>1504</v>
      </c>
      <c r="P1505" s="85">
        <v>2.8801899999999999E-3</v>
      </c>
      <c r="Q1505" s="83">
        <v>1504</v>
      </c>
      <c r="R1505" s="86">
        <v>1.91502E-6</v>
      </c>
      <c r="S1505" s="86">
        <v>3.1435600000000001E-5</v>
      </c>
    </row>
    <row r="1506" spans="2:19" x14ac:dyDescent="0.2">
      <c r="B1506" s="33"/>
      <c r="C1506" s="81">
        <v>0.55089999999999995</v>
      </c>
      <c r="D1506" s="80">
        <v>5503</v>
      </c>
      <c r="E1506" s="80">
        <v>141</v>
      </c>
      <c r="F1506" s="80">
        <v>5362</v>
      </c>
      <c r="G1506" s="80">
        <v>282</v>
      </c>
      <c r="H1506" s="80">
        <v>5644</v>
      </c>
      <c r="I1506" s="82">
        <v>4.9964599999999998E-2</v>
      </c>
      <c r="J1506" s="80">
        <v>4.9938000000000003E-2</v>
      </c>
      <c r="L1506" s="84">
        <v>0.99960000000000004</v>
      </c>
      <c r="M1506" s="83">
        <v>1505</v>
      </c>
      <c r="N1506" s="85">
        <v>1.45348E-3</v>
      </c>
      <c r="O1506" s="83">
        <v>1505</v>
      </c>
      <c r="P1506" s="85">
        <v>2.9069600000000001E-3</v>
      </c>
      <c r="Q1506" s="83">
        <v>1505</v>
      </c>
      <c r="R1506" s="86">
        <v>1.93153E-6</v>
      </c>
      <c r="S1506" s="86">
        <v>3.1435600000000001E-5</v>
      </c>
    </row>
    <row r="1507" spans="2:19" x14ac:dyDescent="0.2">
      <c r="B1507" s="33"/>
      <c r="C1507" s="81">
        <v>0.55079999999999996</v>
      </c>
      <c r="D1507" s="80">
        <v>5506</v>
      </c>
      <c r="E1507" s="80">
        <v>141</v>
      </c>
      <c r="F1507" s="80">
        <v>5365</v>
      </c>
      <c r="G1507" s="80">
        <v>282</v>
      </c>
      <c r="H1507" s="80">
        <v>5647</v>
      </c>
      <c r="I1507" s="82">
        <v>4.9938000000000003E-2</v>
      </c>
      <c r="J1507" s="80">
        <v>4.9938000000000003E-2</v>
      </c>
      <c r="L1507" s="84">
        <v>0.99960000000000004</v>
      </c>
      <c r="M1507" s="83">
        <v>1506</v>
      </c>
      <c r="N1507" s="85">
        <v>1.4669800000000001E-3</v>
      </c>
      <c r="O1507" s="83">
        <v>1506</v>
      </c>
      <c r="P1507" s="85">
        <v>2.9339600000000002E-3</v>
      </c>
      <c r="Q1507" s="83">
        <v>1506</v>
      </c>
      <c r="R1507" s="86">
        <v>1.9481800000000001E-6</v>
      </c>
      <c r="S1507" s="86">
        <v>3.1435600000000001E-5</v>
      </c>
    </row>
    <row r="1508" spans="2:19" x14ac:dyDescent="0.2">
      <c r="B1508" s="33"/>
      <c r="C1508" s="81">
        <v>0.54959999999999998</v>
      </c>
      <c r="D1508" s="80">
        <v>5506</v>
      </c>
      <c r="E1508" s="80">
        <v>142</v>
      </c>
      <c r="F1508" s="80">
        <v>5364</v>
      </c>
      <c r="G1508" s="80">
        <v>284</v>
      </c>
      <c r="H1508" s="80">
        <v>5648</v>
      </c>
      <c r="I1508" s="82">
        <v>5.0283300000000003E-2</v>
      </c>
      <c r="J1508" s="80">
        <v>5.0229900000000001E-2</v>
      </c>
      <c r="L1508" s="84">
        <v>0.99960000000000004</v>
      </c>
      <c r="M1508" s="83">
        <v>1507</v>
      </c>
      <c r="N1508" s="85">
        <v>1.4805899999999999E-3</v>
      </c>
      <c r="O1508" s="83">
        <v>1507</v>
      </c>
      <c r="P1508" s="85">
        <v>2.9611799999999999E-3</v>
      </c>
      <c r="Q1508" s="83">
        <v>1507</v>
      </c>
      <c r="R1508" s="86">
        <v>1.9649500000000001E-6</v>
      </c>
      <c r="S1508" s="86">
        <v>3.1435600000000001E-5</v>
      </c>
    </row>
    <row r="1509" spans="2:19" x14ac:dyDescent="0.2">
      <c r="B1509" s="33"/>
      <c r="C1509" s="81">
        <v>0.54949999999999999</v>
      </c>
      <c r="D1509" s="80">
        <v>5507</v>
      </c>
      <c r="E1509" s="80">
        <v>142</v>
      </c>
      <c r="F1509" s="80">
        <v>5365</v>
      </c>
      <c r="G1509" s="80">
        <v>284</v>
      </c>
      <c r="H1509" s="80">
        <v>5649</v>
      </c>
      <c r="I1509" s="82">
        <v>5.0274399999999997E-2</v>
      </c>
      <c r="J1509" s="80">
        <v>5.0229900000000001E-2</v>
      </c>
      <c r="L1509" s="84">
        <v>0.99960000000000004</v>
      </c>
      <c r="M1509" s="83">
        <v>1508</v>
      </c>
      <c r="N1509" s="85">
        <v>1.4943199999999999E-3</v>
      </c>
      <c r="O1509" s="83">
        <v>1508</v>
      </c>
      <c r="P1509" s="85">
        <v>2.9886299999999999E-3</v>
      </c>
      <c r="Q1509" s="83">
        <v>1508</v>
      </c>
      <c r="R1509" s="86">
        <v>1.9818499999999999E-6</v>
      </c>
      <c r="S1509" s="86">
        <v>3.1435600000000001E-5</v>
      </c>
    </row>
    <row r="1510" spans="2:19" x14ac:dyDescent="0.2">
      <c r="B1510" s="33"/>
      <c r="C1510" s="81">
        <v>0.54910000000000003</v>
      </c>
      <c r="D1510" s="80">
        <v>5508</v>
      </c>
      <c r="E1510" s="80">
        <v>142</v>
      </c>
      <c r="F1510" s="80">
        <v>5366</v>
      </c>
      <c r="G1510" s="80">
        <v>284</v>
      </c>
      <c r="H1510" s="80">
        <v>5650</v>
      </c>
      <c r="I1510" s="82">
        <v>5.0265499999999998E-2</v>
      </c>
      <c r="J1510" s="80">
        <v>5.0229900000000001E-2</v>
      </c>
      <c r="L1510" s="84">
        <v>0.99960000000000004</v>
      </c>
      <c r="M1510" s="83">
        <v>1509</v>
      </c>
      <c r="N1510" s="85">
        <v>1.5081599999999999E-3</v>
      </c>
      <c r="O1510" s="83">
        <v>1509</v>
      </c>
      <c r="P1510" s="85">
        <v>3.0163099999999999E-3</v>
      </c>
      <c r="Q1510" s="83">
        <v>1509</v>
      </c>
      <c r="R1510" s="86">
        <v>1.9988799999999999E-6</v>
      </c>
      <c r="S1510" s="86">
        <v>3.1435600000000001E-5</v>
      </c>
    </row>
    <row r="1511" spans="2:19" x14ac:dyDescent="0.2">
      <c r="B1511" s="33"/>
      <c r="C1511" s="81">
        <v>0.54890000000000005</v>
      </c>
      <c r="D1511" s="80">
        <v>5509</v>
      </c>
      <c r="E1511" s="80">
        <v>142</v>
      </c>
      <c r="F1511" s="80">
        <v>5367</v>
      </c>
      <c r="G1511" s="80">
        <v>284</v>
      </c>
      <c r="H1511" s="80">
        <v>5651</v>
      </c>
      <c r="I1511" s="82">
        <v>5.0256599999999998E-2</v>
      </c>
      <c r="J1511" s="80">
        <v>5.0229900000000001E-2</v>
      </c>
      <c r="L1511" s="84">
        <v>0.99960000000000004</v>
      </c>
      <c r="M1511" s="83">
        <v>1510</v>
      </c>
      <c r="N1511" s="85">
        <v>1.5221099999999999E-3</v>
      </c>
      <c r="O1511" s="83">
        <v>1510</v>
      </c>
      <c r="P1511" s="85">
        <v>3.0442199999999998E-3</v>
      </c>
      <c r="Q1511" s="83">
        <v>1510</v>
      </c>
      <c r="R1511" s="86">
        <v>2.0160400000000001E-6</v>
      </c>
      <c r="S1511" s="86">
        <v>3.1435600000000001E-5</v>
      </c>
    </row>
    <row r="1512" spans="2:19" x14ac:dyDescent="0.2">
      <c r="B1512" s="33"/>
      <c r="C1512" s="81">
        <v>0.54849999999999999</v>
      </c>
      <c r="D1512" s="80">
        <v>5510</v>
      </c>
      <c r="E1512" s="80">
        <v>142</v>
      </c>
      <c r="F1512" s="80">
        <v>5368</v>
      </c>
      <c r="G1512" s="80">
        <v>284</v>
      </c>
      <c r="H1512" s="80">
        <v>5652</v>
      </c>
      <c r="I1512" s="82">
        <v>5.0247699999999999E-2</v>
      </c>
      <c r="J1512" s="80">
        <v>5.0229900000000001E-2</v>
      </c>
      <c r="L1512" s="84">
        <v>0.99960000000000004</v>
      </c>
      <c r="M1512" s="83">
        <v>1511</v>
      </c>
      <c r="N1512" s="85">
        <v>1.5361800000000001E-3</v>
      </c>
      <c r="O1512" s="83">
        <v>1511</v>
      </c>
      <c r="P1512" s="85">
        <v>3.07237E-3</v>
      </c>
      <c r="Q1512" s="83">
        <v>1511</v>
      </c>
      <c r="R1512" s="86">
        <v>2.0333300000000001E-6</v>
      </c>
      <c r="S1512" s="86">
        <v>3.1435600000000001E-5</v>
      </c>
    </row>
    <row r="1513" spans="2:19" x14ac:dyDescent="0.2">
      <c r="B1513" s="33"/>
      <c r="C1513" s="81">
        <v>0.54820000000000002</v>
      </c>
      <c r="D1513" s="80">
        <v>5512</v>
      </c>
      <c r="E1513" s="80">
        <v>142</v>
      </c>
      <c r="F1513" s="80">
        <v>5370</v>
      </c>
      <c r="G1513" s="80">
        <v>284</v>
      </c>
      <c r="H1513" s="80">
        <v>5654</v>
      </c>
      <c r="I1513" s="82">
        <v>5.0229900000000001E-2</v>
      </c>
      <c r="J1513" s="80">
        <v>5.0229900000000001E-2</v>
      </c>
      <c r="L1513" s="84">
        <v>0.99960000000000004</v>
      </c>
      <c r="M1513" s="83">
        <v>1512</v>
      </c>
      <c r="N1513" s="85">
        <v>1.5503699999999999E-3</v>
      </c>
      <c r="O1513" s="83">
        <v>1512</v>
      </c>
      <c r="P1513" s="85">
        <v>3.1007399999999998E-3</v>
      </c>
      <c r="Q1513" s="83">
        <v>1512</v>
      </c>
      <c r="R1513" s="86">
        <v>2.0507499999999998E-6</v>
      </c>
      <c r="S1513" s="86">
        <v>3.1435600000000001E-5</v>
      </c>
    </row>
    <row r="1514" spans="2:19" x14ac:dyDescent="0.2">
      <c r="B1514" s="33"/>
      <c r="C1514" s="81">
        <v>0.54800000000000004</v>
      </c>
      <c r="D1514" s="80">
        <v>5512</v>
      </c>
      <c r="E1514" s="80">
        <v>143</v>
      </c>
      <c r="F1514" s="80">
        <v>5369</v>
      </c>
      <c r="G1514" s="80">
        <v>286</v>
      </c>
      <c r="H1514" s="80">
        <v>5655</v>
      </c>
      <c r="I1514" s="82">
        <v>5.05747E-2</v>
      </c>
      <c r="J1514" s="80">
        <v>5.0467600000000001E-2</v>
      </c>
      <c r="L1514" s="84">
        <v>0.99960000000000004</v>
      </c>
      <c r="M1514" s="83">
        <v>1513</v>
      </c>
      <c r="N1514" s="85">
        <v>1.5646799999999999E-3</v>
      </c>
      <c r="O1514" s="83">
        <v>1513</v>
      </c>
      <c r="P1514" s="85">
        <v>3.1293499999999999E-3</v>
      </c>
      <c r="Q1514" s="83">
        <v>1513</v>
      </c>
      <c r="R1514" s="86">
        <v>2.06831E-6</v>
      </c>
      <c r="S1514" s="86">
        <v>3.1435600000000001E-5</v>
      </c>
    </row>
    <row r="1515" spans="2:19" x14ac:dyDescent="0.2">
      <c r="B1515" s="33"/>
      <c r="C1515" s="81">
        <v>0.54720000000000002</v>
      </c>
      <c r="D1515" s="80">
        <v>5513</v>
      </c>
      <c r="E1515" s="80">
        <v>143</v>
      </c>
      <c r="F1515" s="80">
        <v>5370</v>
      </c>
      <c r="G1515" s="80">
        <v>286</v>
      </c>
      <c r="H1515" s="80">
        <v>5656</v>
      </c>
      <c r="I1515" s="82">
        <v>5.0565800000000001E-2</v>
      </c>
      <c r="J1515" s="80">
        <v>5.0467600000000001E-2</v>
      </c>
      <c r="L1515" s="84">
        <v>0.99960000000000004</v>
      </c>
      <c r="M1515" s="83">
        <v>1514</v>
      </c>
      <c r="N1515" s="85">
        <v>1.5790999999999999E-3</v>
      </c>
      <c r="O1515" s="83">
        <v>1514</v>
      </c>
      <c r="P1515" s="85">
        <v>3.1581999999999999E-3</v>
      </c>
      <c r="Q1515" s="83">
        <v>1514</v>
      </c>
      <c r="R1515" s="86">
        <v>2.086E-6</v>
      </c>
      <c r="S1515" s="86">
        <v>3.1435600000000001E-5</v>
      </c>
    </row>
    <row r="1516" spans="2:19" x14ac:dyDescent="0.2">
      <c r="B1516" s="33"/>
      <c r="C1516" s="81">
        <v>0.54700000000000004</v>
      </c>
      <c r="D1516" s="80">
        <v>5514</v>
      </c>
      <c r="E1516" s="80">
        <v>143</v>
      </c>
      <c r="F1516" s="80">
        <v>5371</v>
      </c>
      <c r="G1516" s="80">
        <v>286</v>
      </c>
      <c r="H1516" s="80">
        <v>5657</v>
      </c>
      <c r="I1516" s="82">
        <v>5.0556799999999999E-2</v>
      </c>
      <c r="J1516" s="80">
        <v>5.0467600000000001E-2</v>
      </c>
      <c r="L1516" s="84">
        <v>0.99960000000000004</v>
      </c>
      <c r="M1516" s="83">
        <v>1515</v>
      </c>
      <c r="N1516" s="85">
        <v>1.5936399999999999E-3</v>
      </c>
      <c r="O1516" s="83">
        <v>1515</v>
      </c>
      <c r="P1516" s="85">
        <v>3.1872900000000002E-3</v>
      </c>
      <c r="Q1516" s="83">
        <v>1515</v>
      </c>
      <c r="R1516" s="86">
        <v>2.1038199999999998E-6</v>
      </c>
      <c r="S1516" s="86">
        <v>3.1435600000000001E-5</v>
      </c>
    </row>
    <row r="1517" spans="2:19" x14ac:dyDescent="0.2">
      <c r="B1517" s="33"/>
      <c r="C1517" s="81">
        <v>0.54679999999999995</v>
      </c>
      <c r="D1517" s="80">
        <v>5515</v>
      </c>
      <c r="E1517" s="80">
        <v>143</v>
      </c>
      <c r="F1517" s="80">
        <v>5372</v>
      </c>
      <c r="G1517" s="80">
        <v>286</v>
      </c>
      <c r="H1517" s="80">
        <v>5658</v>
      </c>
      <c r="I1517" s="82">
        <v>5.05479E-2</v>
      </c>
      <c r="J1517" s="80">
        <v>5.0467600000000001E-2</v>
      </c>
      <c r="L1517" s="84">
        <v>0.99960000000000004</v>
      </c>
      <c r="M1517" s="83">
        <v>1516</v>
      </c>
      <c r="N1517" s="85">
        <v>1.6083099999999999E-3</v>
      </c>
      <c r="O1517" s="83">
        <v>1516</v>
      </c>
      <c r="P1517" s="85">
        <v>3.21661E-3</v>
      </c>
      <c r="Q1517" s="83">
        <v>1516</v>
      </c>
      <c r="R1517" s="86">
        <v>2.12178E-6</v>
      </c>
      <c r="S1517" s="86">
        <v>3.1435600000000001E-5</v>
      </c>
    </row>
    <row r="1518" spans="2:19" x14ac:dyDescent="0.2">
      <c r="B1518" s="33"/>
      <c r="C1518" s="81">
        <v>0.54620000000000002</v>
      </c>
      <c r="D1518" s="80">
        <v>5518</v>
      </c>
      <c r="E1518" s="80">
        <v>143</v>
      </c>
      <c r="F1518" s="80">
        <v>5375</v>
      </c>
      <c r="G1518" s="80">
        <v>286</v>
      </c>
      <c r="H1518" s="80">
        <v>5661</v>
      </c>
      <c r="I1518" s="82">
        <v>5.0521099999999999E-2</v>
      </c>
      <c r="J1518" s="80">
        <v>5.0467600000000001E-2</v>
      </c>
      <c r="L1518" s="84">
        <v>0.99960000000000004</v>
      </c>
      <c r="M1518" s="83">
        <v>1517</v>
      </c>
      <c r="N1518" s="85">
        <v>1.62309E-3</v>
      </c>
      <c r="O1518" s="83">
        <v>1517</v>
      </c>
      <c r="P1518" s="85">
        <v>3.24618E-3</v>
      </c>
      <c r="Q1518" s="83">
        <v>1517</v>
      </c>
      <c r="R1518" s="86">
        <v>2.1398700000000001E-6</v>
      </c>
      <c r="S1518" s="86">
        <v>3.1435600000000001E-5</v>
      </c>
    </row>
    <row r="1519" spans="2:19" x14ac:dyDescent="0.2">
      <c r="B1519" s="33"/>
      <c r="C1519" s="81">
        <v>0.54510000000000003</v>
      </c>
      <c r="D1519" s="80">
        <v>5519</v>
      </c>
      <c r="E1519" s="80">
        <v>143</v>
      </c>
      <c r="F1519" s="80">
        <v>5376</v>
      </c>
      <c r="G1519" s="80">
        <v>286</v>
      </c>
      <c r="H1519" s="80">
        <v>5662</v>
      </c>
      <c r="I1519" s="82">
        <v>5.05122E-2</v>
      </c>
      <c r="J1519" s="80">
        <v>5.0467600000000001E-2</v>
      </c>
      <c r="L1519" s="84">
        <v>0.99960000000000004</v>
      </c>
      <c r="M1519" s="83">
        <v>1518</v>
      </c>
      <c r="N1519" s="85">
        <v>1.6379999999999999E-3</v>
      </c>
      <c r="O1519" s="83">
        <v>1518</v>
      </c>
      <c r="P1519" s="85">
        <v>3.2759899999999999E-3</v>
      </c>
      <c r="Q1519" s="83">
        <v>1518</v>
      </c>
      <c r="R1519" s="86">
        <v>2.1581000000000001E-6</v>
      </c>
      <c r="S1519" s="86">
        <v>3.1435600000000001E-5</v>
      </c>
    </row>
    <row r="1520" spans="2:19" x14ac:dyDescent="0.2">
      <c r="B1520" s="33"/>
      <c r="C1520" s="81">
        <v>0.54490000000000005</v>
      </c>
      <c r="D1520" s="80">
        <v>5522</v>
      </c>
      <c r="E1520" s="80">
        <v>143</v>
      </c>
      <c r="F1520" s="80">
        <v>5379</v>
      </c>
      <c r="G1520" s="80">
        <v>286</v>
      </c>
      <c r="H1520" s="80">
        <v>5665</v>
      </c>
      <c r="I1520" s="82">
        <v>5.04854E-2</v>
      </c>
      <c r="J1520" s="80">
        <v>5.0467600000000001E-2</v>
      </c>
      <c r="L1520" s="84">
        <v>0.99960000000000004</v>
      </c>
      <c r="M1520" s="83">
        <v>1519</v>
      </c>
      <c r="N1520" s="85">
        <v>1.65303E-3</v>
      </c>
      <c r="O1520" s="83">
        <v>1519</v>
      </c>
      <c r="P1520" s="85">
        <v>3.30605E-3</v>
      </c>
      <c r="Q1520" s="83">
        <v>1519</v>
      </c>
      <c r="R1520" s="86">
        <v>2.1764699999999998E-6</v>
      </c>
      <c r="S1520" s="86">
        <v>3.1435600000000001E-5</v>
      </c>
    </row>
    <row r="1521" spans="2:19" x14ac:dyDescent="0.2">
      <c r="B1521" s="33"/>
      <c r="C1521" s="81">
        <v>0.5444</v>
      </c>
      <c r="D1521" s="80">
        <v>5523</v>
      </c>
      <c r="E1521" s="80">
        <v>143</v>
      </c>
      <c r="F1521" s="80">
        <v>5380</v>
      </c>
      <c r="G1521" s="80">
        <v>286</v>
      </c>
      <c r="H1521" s="80">
        <v>5666</v>
      </c>
      <c r="I1521" s="82">
        <v>5.0476500000000001E-2</v>
      </c>
      <c r="J1521" s="80">
        <v>5.0467600000000001E-2</v>
      </c>
      <c r="L1521" s="84">
        <v>0.99960000000000004</v>
      </c>
      <c r="M1521" s="83">
        <v>1520</v>
      </c>
      <c r="N1521" s="85">
        <v>1.66818E-3</v>
      </c>
      <c r="O1521" s="83">
        <v>1520</v>
      </c>
      <c r="P1521" s="85">
        <v>3.33636E-3</v>
      </c>
      <c r="Q1521" s="83">
        <v>1520</v>
      </c>
      <c r="R1521" s="86">
        <v>2.1949700000000002E-6</v>
      </c>
      <c r="S1521" s="86">
        <v>3.1435600000000001E-5</v>
      </c>
    </row>
    <row r="1522" spans="2:19" x14ac:dyDescent="0.2">
      <c r="B1522" s="33"/>
      <c r="C1522" s="81">
        <v>0.54410000000000003</v>
      </c>
      <c r="D1522" s="80">
        <v>5524</v>
      </c>
      <c r="E1522" s="80">
        <v>143</v>
      </c>
      <c r="F1522" s="80">
        <v>5381</v>
      </c>
      <c r="G1522" s="80">
        <v>286</v>
      </c>
      <c r="H1522" s="80">
        <v>5667</v>
      </c>
      <c r="I1522" s="82">
        <v>5.0467600000000001E-2</v>
      </c>
      <c r="J1522" s="80">
        <v>5.0467600000000001E-2</v>
      </c>
      <c r="L1522" s="84">
        <v>0.99960000000000004</v>
      </c>
      <c r="M1522" s="83">
        <v>1521</v>
      </c>
      <c r="N1522" s="85">
        <v>1.68345E-3</v>
      </c>
      <c r="O1522" s="83">
        <v>1521</v>
      </c>
      <c r="P1522" s="85">
        <v>3.3669099999999999E-3</v>
      </c>
      <c r="Q1522" s="83">
        <v>1521</v>
      </c>
      <c r="R1522" s="86">
        <v>2.2136100000000001E-6</v>
      </c>
      <c r="S1522" s="86">
        <v>3.1435600000000001E-5</v>
      </c>
    </row>
    <row r="1523" spans="2:19" x14ac:dyDescent="0.2">
      <c r="B1523" s="33"/>
      <c r="C1523" s="81">
        <v>0.54349999999999998</v>
      </c>
      <c r="D1523" s="80">
        <v>5524</v>
      </c>
      <c r="E1523" s="80">
        <v>144</v>
      </c>
      <c r="F1523" s="80">
        <v>5380</v>
      </c>
      <c r="G1523" s="80">
        <v>288</v>
      </c>
      <c r="H1523" s="80">
        <v>5668</v>
      </c>
      <c r="I1523" s="82">
        <v>5.0811599999999998E-2</v>
      </c>
      <c r="J1523" s="80">
        <v>5.0784700000000002E-2</v>
      </c>
      <c r="L1523" s="84">
        <v>0.99960000000000004</v>
      </c>
      <c r="M1523" s="83">
        <v>1522</v>
      </c>
      <c r="N1523" s="85">
        <v>1.69886E-3</v>
      </c>
      <c r="O1523" s="83">
        <v>1522</v>
      </c>
      <c r="P1523" s="85">
        <v>3.39771E-3</v>
      </c>
      <c r="Q1523" s="83">
        <v>1522</v>
      </c>
      <c r="R1523" s="86">
        <v>2.2324E-6</v>
      </c>
      <c r="S1523" s="86">
        <v>3.1435600000000001E-5</v>
      </c>
    </row>
    <row r="1524" spans="2:19" x14ac:dyDescent="0.2">
      <c r="B1524" s="33"/>
      <c r="C1524" s="81">
        <v>0.54320000000000002</v>
      </c>
      <c r="D1524" s="80">
        <v>5526</v>
      </c>
      <c r="E1524" s="80">
        <v>144</v>
      </c>
      <c r="F1524" s="80">
        <v>5382</v>
      </c>
      <c r="G1524" s="80">
        <v>288</v>
      </c>
      <c r="H1524" s="80">
        <v>5670</v>
      </c>
      <c r="I1524" s="82">
        <v>5.0793699999999997E-2</v>
      </c>
      <c r="J1524" s="80">
        <v>5.0784700000000002E-2</v>
      </c>
      <c r="L1524" s="84">
        <v>0.99960000000000004</v>
      </c>
      <c r="M1524" s="83">
        <v>1523</v>
      </c>
      <c r="N1524" s="85">
        <v>1.7143799999999999E-3</v>
      </c>
      <c r="O1524" s="83">
        <v>1523</v>
      </c>
      <c r="P1524" s="85">
        <v>3.4287699999999998E-3</v>
      </c>
      <c r="Q1524" s="83">
        <v>1523</v>
      </c>
      <c r="R1524" s="86">
        <v>2.2513200000000001E-6</v>
      </c>
      <c r="S1524" s="86">
        <v>3.1435600000000001E-5</v>
      </c>
    </row>
    <row r="1525" spans="2:19" x14ac:dyDescent="0.2">
      <c r="B1525" s="33"/>
      <c r="C1525" s="81">
        <v>0.54269999999999996</v>
      </c>
      <c r="D1525" s="80">
        <v>5527</v>
      </c>
      <c r="E1525" s="80">
        <v>144</v>
      </c>
      <c r="F1525" s="80">
        <v>5383</v>
      </c>
      <c r="G1525" s="80">
        <v>288</v>
      </c>
      <c r="H1525" s="80">
        <v>5671</v>
      </c>
      <c r="I1525" s="82">
        <v>5.0784700000000002E-2</v>
      </c>
      <c r="J1525" s="80">
        <v>5.0784700000000002E-2</v>
      </c>
      <c r="L1525" s="84">
        <v>0.99960000000000004</v>
      </c>
      <c r="M1525" s="83">
        <v>1524</v>
      </c>
      <c r="N1525" s="85">
        <v>1.73004E-3</v>
      </c>
      <c r="O1525" s="83">
        <v>1524</v>
      </c>
      <c r="P1525" s="85">
        <v>3.46007E-3</v>
      </c>
      <c r="Q1525" s="83">
        <v>1524</v>
      </c>
      <c r="R1525" s="86">
        <v>2.27039E-6</v>
      </c>
      <c r="S1525" s="86">
        <v>3.1435600000000001E-5</v>
      </c>
    </row>
    <row r="1526" spans="2:19" x14ac:dyDescent="0.2">
      <c r="B1526" s="33"/>
      <c r="C1526" s="81">
        <v>0.54190000000000005</v>
      </c>
      <c r="D1526" s="80">
        <v>5528</v>
      </c>
      <c r="E1526" s="80">
        <v>145</v>
      </c>
      <c r="F1526" s="80">
        <v>5383</v>
      </c>
      <c r="G1526" s="80">
        <v>290</v>
      </c>
      <c r="H1526" s="80">
        <v>5673</v>
      </c>
      <c r="I1526" s="82">
        <v>5.1119299999999999E-2</v>
      </c>
      <c r="J1526" s="80">
        <v>5.1119299999999999E-2</v>
      </c>
      <c r="L1526" s="84">
        <v>0.99960000000000004</v>
      </c>
      <c r="M1526" s="83">
        <v>1525</v>
      </c>
      <c r="N1526" s="85">
        <v>1.7458199999999999E-3</v>
      </c>
      <c r="O1526" s="83">
        <v>1525</v>
      </c>
      <c r="P1526" s="85">
        <v>3.4916399999999998E-3</v>
      </c>
      <c r="Q1526" s="83">
        <v>1525</v>
      </c>
      <c r="R1526" s="86">
        <v>2.2896000000000001E-6</v>
      </c>
      <c r="S1526" s="86">
        <v>3.1435600000000001E-5</v>
      </c>
    </row>
    <row r="1527" spans="2:19" x14ac:dyDescent="0.2">
      <c r="B1527" s="33"/>
      <c r="C1527" s="81">
        <v>0.54159999999999997</v>
      </c>
      <c r="D1527" s="80">
        <v>5531</v>
      </c>
      <c r="E1527" s="80">
        <v>146</v>
      </c>
      <c r="F1527" s="80">
        <v>5385</v>
      </c>
      <c r="G1527" s="80">
        <v>292</v>
      </c>
      <c r="H1527" s="80">
        <v>5677</v>
      </c>
      <c r="I1527" s="82">
        <v>5.1435599999999998E-2</v>
      </c>
      <c r="J1527" s="80">
        <v>5.1399399999999998E-2</v>
      </c>
      <c r="L1527" s="84">
        <v>0.99960000000000004</v>
      </c>
      <c r="M1527" s="83">
        <v>1526</v>
      </c>
      <c r="N1527" s="85">
        <v>1.76173E-3</v>
      </c>
      <c r="O1527" s="83">
        <v>1526</v>
      </c>
      <c r="P1527" s="85">
        <v>3.52346E-3</v>
      </c>
      <c r="Q1527" s="83">
        <v>1526</v>
      </c>
      <c r="R1527" s="86">
        <v>2.3089500000000001E-6</v>
      </c>
      <c r="S1527" s="86">
        <v>3.1435600000000001E-5</v>
      </c>
    </row>
    <row r="1528" spans="2:19" x14ac:dyDescent="0.2">
      <c r="B1528" s="33"/>
      <c r="C1528" s="81">
        <v>0.5413</v>
      </c>
      <c r="D1528" s="80">
        <v>5533</v>
      </c>
      <c r="E1528" s="80">
        <v>146</v>
      </c>
      <c r="F1528" s="80">
        <v>5387</v>
      </c>
      <c r="G1528" s="80">
        <v>292</v>
      </c>
      <c r="H1528" s="80">
        <v>5679</v>
      </c>
      <c r="I1528" s="82">
        <v>5.1417499999999998E-2</v>
      </c>
      <c r="J1528" s="80">
        <v>5.1399399999999998E-2</v>
      </c>
      <c r="L1528" s="84">
        <v>0.99960000000000004</v>
      </c>
      <c r="M1528" s="83">
        <v>1527</v>
      </c>
      <c r="N1528" s="85">
        <v>1.7777699999999999E-3</v>
      </c>
      <c r="O1528" s="83">
        <v>1527</v>
      </c>
      <c r="P1528" s="85">
        <v>3.5555399999999998E-3</v>
      </c>
      <c r="Q1528" s="83">
        <v>1527</v>
      </c>
      <c r="R1528" s="86">
        <v>2.3284500000000001E-6</v>
      </c>
      <c r="S1528" s="86">
        <v>3.1435600000000001E-5</v>
      </c>
    </row>
    <row r="1529" spans="2:19" x14ac:dyDescent="0.2">
      <c r="B1529" s="33"/>
      <c r="C1529" s="81">
        <v>0.54079999999999995</v>
      </c>
      <c r="D1529" s="80">
        <v>5534</v>
      </c>
      <c r="E1529" s="80">
        <v>146</v>
      </c>
      <c r="F1529" s="80">
        <v>5388</v>
      </c>
      <c r="G1529" s="80">
        <v>292</v>
      </c>
      <c r="H1529" s="80">
        <v>5680</v>
      </c>
      <c r="I1529" s="82">
        <v>5.1408500000000003E-2</v>
      </c>
      <c r="J1529" s="80">
        <v>5.1399399999999998E-2</v>
      </c>
      <c r="L1529" s="84">
        <v>0.99960000000000004</v>
      </c>
      <c r="M1529" s="83">
        <v>1528</v>
      </c>
      <c r="N1529" s="85">
        <v>1.7939399999999999E-3</v>
      </c>
      <c r="O1529" s="83">
        <v>1528</v>
      </c>
      <c r="P1529" s="85">
        <v>3.5878799999999999E-3</v>
      </c>
      <c r="Q1529" s="83">
        <v>1528</v>
      </c>
      <c r="R1529" s="86">
        <v>2.3480900000000002E-6</v>
      </c>
      <c r="S1529" s="86">
        <v>3.1435600000000001E-5</v>
      </c>
    </row>
    <row r="1530" spans="2:19" x14ac:dyDescent="0.2">
      <c r="B1530" s="33"/>
      <c r="C1530" s="81">
        <v>0.5403</v>
      </c>
      <c r="D1530" s="80">
        <v>5535</v>
      </c>
      <c r="E1530" s="80">
        <v>146</v>
      </c>
      <c r="F1530" s="80">
        <v>5389</v>
      </c>
      <c r="G1530" s="80">
        <v>292</v>
      </c>
      <c r="H1530" s="80">
        <v>5681</v>
      </c>
      <c r="I1530" s="82">
        <v>5.1399399999999998E-2</v>
      </c>
      <c r="J1530" s="80">
        <v>5.1399399999999998E-2</v>
      </c>
      <c r="L1530" s="84">
        <v>0.99960000000000004</v>
      </c>
      <c r="M1530" s="83">
        <v>1529</v>
      </c>
      <c r="N1530" s="85">
        <v>1.8102400000000001E-3</v>
      </c>
      <c r="O1530" s="83">
        <v>1529</v>
      </c>
      <c r="P1530" s="85">
        <v>3.6204800000000001E-3</v>
      </c>
      <c r="Q1530" s="83">
        <v>1529</v>
      </c>
      <c r="R1530" s="86">
        <v>2.3678699999999998E-6</v>
      </c>
      <c r="S1530" s="86">
        <v>3.1435600000000001E-5</v>
      </c>
    </row>
    <row r="1531" spans="2:19" x14ac:dyDescent="0.2">
      <c r="B1531" s="33"/>
      <c r="C1531" s="81">
        <v>0.53979999999999995</v>
      </c>
      <c r="D1531" s="80">
        <v>5535</v>
      </c>
      <c r="E1531" s="80">
        <v>147</v>
      </c>
      <c r="F1531" s="80">
        <v>5388</v>
      </c>
      <c r="G1531" s="80">
        <v>294</v>
      </c>
      <c r="H1531" s="80">
        <v>5682</v>
      </c>
      <c r="I1531" s="82">
        <v>5.1742299999999998E-2</v>
      </c>
      <c r="J1531" s="80">
        <v>5.1742299999999998E-2</v>
      </c>
      <c r="L1531" s="84">
        <v>0.99960000000000004</v>
      </c>
      <c r="M1531" s="83">
        <v>1530</v>
      </c>
      <c r="N1531" s="85">
        <v>1.8266700000000001E-3</v>
      </c>
      <c r="O1531" s="83">
        <v>1530</v>
      </c>
      <c r="P1531" s="85">
        <v>3.6533500000000001E-3</v>
      </c>
      <c r="Q1531" s="83">
        <v>1530</v>
      </c>
      <c r="R1531" s="86">
        <v>2.3878100000000001E-6</v>
      </c>
      <c r="S1531" s="86">
        <v>3.1435600000000001E-5</v>
      </c>
    </row>
    <row r="1532" spans="2:19" x14ac:dyDescent="0.2">
      <c r="B1532" s="33"/>
      <c r="C1532" s="81">
        <v>0.53969999999999996</v>
      </c>
      <c r="D1532" s="80">
        <v>5535</v>
      </c>
      <c r="E1532" s="80">
        <v>148</v>
      </c>
      <c r="F1532" s="80">
        <v>5387</v>
      </c>
      <c r="G1532" s="80">
        <v>296</v>
      </c>
      <c r="H1532" s="80">
        <v>5683</v>
      </c>
      <c r="I1532" s="82">
        <v>5.2085199999999998E-2</v>
      </c>
      <c r="J1532" s="80">
        <v>5.2075999999999997E-2</v>
      </c>
      <c r="L1532" s="84">
        <v>0.99960000000000004</v>
      </c>
      <c r="M1532" s="83">
        <v>1531</v>
      </c>
      <c r="N1532" s="85">
        <v>1.8432399999999999E-3</v>
      </c>
      <c r="O1532" s="83">
        <v>1531</v>
      </c>
      <c r="P1532" s="85">
        <v>3.6864799999999998E-3</v>
      </c>
      <c r="Q1532" s="83">
        <v>1531</v>
      </c>
      <c r="R1532" s="86">
        <v>2.40789E-6</v>
      </c>
      <c r="S1532" s="86">
        <v>3.1435600000000001E-5</v>
      </c>
    </row>
    <row r="1533" spans="2:19" x14ac:dyDescent="0.2">
      <c r="B1533" s="33"/>
      <c r="C1533" s="81">
        <v>0.53849999999999998</v>
      </c>
      <c r="D1533" s="80">
        <v>5536</v>
      </c>
      <c r="E1533" s="80">
        <v>148</v>
      </c>
      <c r="F1533" s="80">
        <v>5388</v>
      </c>
      <c r="G1533" s="80">
        <v>296</v>
      </c>
      <c r="H1533" s="80">
        <v>5684</v>
      </c>
      <c r="I1533" s="82">
        <v>5.2075999999999997E-2</v>
      </c>
      <c r="J1533" s="80">
        <v>5.2075999999999997E-2</v>
      </c>
      <c r="L1533" s="84">
        <v>0.99960000000000004</v>
      </c>
      <c r="M1533" s="83">
        <v>1532</v>
      </c>
      <c r="N1533" s="85">
        <v>1.85994E-3</v>
      </c>
      <c r="O1533" s="83">
        <v>1532</v>
      </c>
      <c r="P1533" s="85">
        <v>3.7198800000000001E-3</v>
      </c>
      <c r="Q1533" s="83">
        <v>1532</v>
      </c>
      <c r="R1533" s="86">
        <v>2.4281199999999998E-6</v>
      </c>
      <c r="S1533" s="86">
        <v>3.1435600000000001E-5</v>
      </c>
    </row>
    <row r="1534" spans="2:19" x14ac:dyDescent="0.2">
      <c r="B1534" s="33"/>
      <c r="C1534" s="81">
        <v>0.53749999999999998</v>
      </c>
      <c r="D1534" s="80">
        <v>5536</v>
      </c>
      <c r="E1534" s="80">
        <v>149</v>
      </c>
      <c r="F1534" s="80">
        <v>5387</v>
      </c>
      <c r="G1534" s="80">
        <v>298</v>
      </c>
      <c r="H1534" s="80">
        <v>5685</v>
      </c>
      <c r="I1534" s="82">
        <v>5.2418600000000003E-2</v>
      </c>
      <c r="J1534" s="80">
        <v>5.2363399999999997E-2</v>
      </c>
      <c r="L1534" s="84">
        <v>0.99960000000000004</v>
      </c>
      <c r="M1534" s="83">
        <v>1533</v>
      </c>
      <c r="N1534" s="85">
        <v>1.87677E-3</v>
      </c>
      <c r="O1534" s="83">
        <v>1533</v>
      </c>
      <c r="P1534" s="85">
        <v>3.75355E-3</v>
      </c>
      <c r="Q1534" s="83">
        <v>1533</v>
      </c>
      <c r="R1534" s="86">
        <v>2.4484999999999999E-6</v>
      </c>
      <c r="S1534" s="86">
        <v>3.1435600000000001E-5</v>
      </c>
    </row>
    <row r="1535" spans="2:19" x14ac:dyDescent="0.2">
      <c r="B1535" s="33"/>
      <c r="C1535" s="81">
        <v>0.53720000000000001</v>
      </c>
      <c r="D1535" s="80">
        <v>5537</v>
      </c>
      <c r="E1535" s="80">
        <v>149</v>
      </c>
      <c r="F1535" s="80">
        <v>5388</v>
      </c>
      <c r="G1535" s="80">
        <v>298</v>
      </c>
      <c r="H1535" s="80">
        <v>5686</v>
      </c>
      <c r="I1535" s="82">
        <v>5.2409400000000002E-2</v>
      </c>
      <c r="J1535" s="80">
        <v>5.2363399999999997E-2</v>
      </c>
      <c r="L1535" s="84">
        <v>0.99960000000000004</v>
      </c>
      <c r="M1535" s="83">
        <v>1534</v>
      </c>
      <c r="N1535" s="85">
        <v>1.89375E-3</v>
      </c>
      <c r="O1535" s="83">
        <v>1534</v>
      </c>
      <c r="P1535" s="85">
        <v>3.7874900000000001E-3</v>
      </c>
      <c r="Q1535" s="83">
        <v>1534</v>
      </c>
      <c r="R1535" s="86">
        <v>2.46903E-6</v>
      </c>
      <c r="S1535" s="86">
        <v>3.1435600000000001E-5</v>
      </c>
    </row>
    <row r="1536" spans="2:19" x14ac:dyDescent="0.2">
      <c r="B1536" s="33"/>
      <c r="C1536" s="81">
        <v>0.53600000000000003</v>
      </c>
      <c r="D1536" s="80">
        <v>5538</v>
      </c>
      <c r="E1536" s="80">
        <v>149</v>
      </c>
      <c r="F1536" s="80">
        <v>5389</v>
      </c>
      <c r="G1536" s="80">
        <v>298</v>
      </c>
      <c r="H1536" s="80">
        <v>5687</v>
      </c>
      <c r="I1536" s="82">
        <v>5.2400200000000001E-2</v>
      </c>
      <c r="J1536" s="80">
        <v>5.2363399999999997E-2</v>
      </c>
      <c r="L1536" s="84">
        <v>0.99960000000000004</v>
      </c>
      <c r="M1536" s="83">
        <v>1535</v>
      </c>
      <c r="N1536" s="85">
        <v>1.91085E-3</v>
      </c>
      <c r="O1536" s="83">
        <v>1535</v>
      </c>
      <c r="P1536" s="85">
        <v>3.8217099999999999E-3</v>
      </c>
      <c r="Q1536" s="83">
        <v>1535</v>
      </c>
      <c r="R1536" s="86">
        <v>2.4897099999999999E-6</v>
      </c>
      <c r="S1536" s="86">
        <v>3.1435600000000001E-5</v>
      </c>
    </row>
    <row r="1537" spans="2:19" x14ac:dyDescent="0.2">
      <c r="B1537" s="33"/>
      <c r="C1537" s="81">
        <v>0.53580000000000005</v>
      </c>
      <c r="D1537" s="80">
        <v>5539</v>
      </c>
      <c r="E1537" s="80">
        <v>149</v>
      </c>
      <c r="F1537" s="80">
        <v>5390</v>
      </c>
      <c r="G1537" s="80">
        <v>298</v>
      </c>
      <c r="H1537" s="80">
        <v>5688</v>
      </c>
      <c r="I1537" s="82">
        <v>5.2391E-2</v>
      </c>
      <c r="J1537" s="80">
        <v>5.2363399999999997E-2</v>
      </c>
      <c r="L1537" s="84">
        <v>0.99960000000000004</v>
      </c>
      <c r="M1537" s="83">
        <v>1536</v>
      </c>
      <c r="N1537" s="85">
        <v>1.9281000000000001E-3</v>
      </c>
      <c r="O1537" s="83">
        <v>1536</v>
      </c>
      <c r="P1537" s="85">
        <v>3.8562000000000002E-3</v>
      </c>
      <c r="Q1537" s="83">
        <v>1536</v>
      </c>
      <c r="R1537" s="86">
        <v>2.5105400000000002E-6</v>
      </c>
      <c r="S1537" s="86">
        <v>3.1435600000000001E-5</v>
      </c>
    </row>
    <row r="1538" spans="2:19" x14ac:dyDescent="0.2">
      <c r="B1538" s="33"/>
      <c r="C1538" s="81">
        <v>0.53569999999999995</v>
      </c>
      <c r="D1538" s="80">
        <v>5540</v>
      </c>
      <c r="E1538" s="80">
        <v>149</v>
      </c>
      <c r="F1538" s="80">
        <v>5391</v>
      </c>
      <c r="G1538" s="80">
        <v>298</v>
      </c>
      <c r="H1538" s="80">
        <v>5689</v>
      </c>
      <c r="I1538" s="82">
        <v>5.2381799999999999E-2</v>
      </c>
      <c r="J1538" s="80">
        <v>5.2363399999999997E-2</v>
      </c>
      <c r="L1538" s="84">
        <v>0.99960000000000004</v>
      </c>
      <c r="M1538" s="83">
        <v>1537</v>
      </c>
      <c r="N1538" s="85">
        <v>1.9454800000000001E-3</v>
      </c>
      <c r="O1538" s="83">
        <v>1537</v>
      </c>
      <c r="P1538" s="85">
        <v>3.8909600000000002E-3</v>
      </c>
      <c r="Q1538" s="83">
        <v>1537</v>
      </c>
      <c r="R1538" s="86">
        <v>2.5315299999999998E-6</v>
      </c>
      <c r="S1538" s="86">
        <v>3.1435600000000001E-5</v>
      </c>
    </row>
    <row r="1539" spans="2:19" x14ac:dyDescent="0.2">
      <c r="B1539" s="33"/>
      <c r="C1539" s="81">
        <v>0.53539999999999999</v>
      </c>
      <c r="D1539" s="80">
        <v>5541</v>
      </c>
      <c r="E1539" s="80">
        <v>149</v>
      </c>
      <c r="F1539" s="80">
        <v>5392</v>
      </c>
      <c r="G1539" s="80">
        <v>298</v>
      </c>
      <c r="H1539" s="80">
        <v>5690</v>
      </c>
      <c r="I1539" s="82">
        <v>5.2372599999999998E-2</v>
      </c>
      <c r="J1539" s="80">
        <v>5.2363399999999997E-2</v>
      </c>
      <c r="L1539" s="84">
        <v>0.99960000000000004</v>
      </c>
      <c r="M1539" s="83">
        <v>1538</v>
      </c>
      <c r="N1539" s="85">
        <v>1.9629999999999999E-3</v>
      </c>
      <c r="O1539" s="83">
        <v>1538</v>
      </c>
      <c r="P1539" s="85">
        <v>3.9260099999999997E-3</v>
      </c>
      <c r="Q1539" s="83">
        <v>1538</v>
      </c>
      <c r="R1539" s="86">
        <v>2.5526700000000002E-6</v>
      </c>
      <c r="S1539" s="86">
        <v>3.1435600000000001E-5</v>
      </c>
    </row>
    <row r="1540" spans="2:19" x14ac:dyDescent="0.2">
      <c r="B1540" s="33"/>
      <c r="C1540" s="81">
        <v>0.53520000000000001</v>
      </c>
      <c r="D1540" s="80">
        <v>5542</v>
      </c>
      <c r="E1540" s="80">
        <v>149</v>
      </c>
      <c r="F1540" s="80">
        <v>5393</v>
      </c>
      <c r="G1540" s="80">
        <v>298</v>
      </c>
      <c r="H1540" s="80">
        <v>5691</v>
      </c>
      <c r="I1540" s="82">
        <v>5.2363399999999997E-2</v>
      </c>
      <c r="J1540" s="80">
        <v>5.2363399999999997E-2</v>
      </c>
      <c r="L1540" s="84">
        <v>0.99960000000000004</v>
      </c>
      <c r="M1540" s="83">
        <v>1539</v>
      </c>
      <c r="N1540" s="85">
        <v>1.9806699999999999E-3</v>
      </c>
      <c r="O1540" s="83">
        <v>1539</v>
      </c>
      <c r="P1540" s="85">
        <v>3.9613299999999999E-3</v>
      </c>
      <c r="Q1540" s="83">
        <v>1539</v>
      </c>
      <c r="R1540" s="86">
        <v>2.57396E-6</v>
      </c>
      <c r="S1540" s="86">
        <v>3.1435600000000001E-5</v>
      </c>
    </row>
    <row r="1541" spans="2:19" x14ac:dyDescent="0.2">
      <c r="B1541" s="33"/>
      <c r="C1541" s="81">
        <v>0.53369999999999995</v>
      </c>
      <c r="D1541" s="80">
        <v>5542</v>
      </c>
      <c r="E1541" s="80">
        <v>150</v>
      </c>
      <c r="F1541" s="80">
        <v>5392</v>
      </c>
      <c r="G1541" s="80">
        <v>300</v>
      </c>
      <c r="H1541" s="80">
        <v>5692</v>
      </c>
      <c r="I1541" s="82">
        <v>5.2705599999999998E-2</v>
      </c>
      <c r="J1541" s="80">
        <v>5.2705599999999998E-2</v>
      </c>
      <c r="L1541" s="84">
        <v>0.99960000000000004</v>
      </c>
      <c r="M1541" s="83">
        <v>1540</v>
      </c>
      <c r="N1541" s="85">
        <v>1.99847E-3</v>
      </c>
      <c r="O1541" s="83">
        <v>1540</v>
      </c>
      <c r="P1541" s="85">
        <v>3.99694E-3</v>
      </c>
      <c r="Q1541" s="83">
        <v>1540</v>
      </c>
      <c r="R1541" s="86">
        <v>2.5954199999999999E-6</v>
      </c>
      <c r="S1541" s="86">
        <v>3.1435600000000001E-5</v>
      </c>
    </row>
    <row r="1542" spans="2:19" x14ac:dyDescent="0.2">
      <c r="B1542" s="33"/>
      <c r="C1542" s="81">
        <v>0.53359999999999996</v>
      </c>
      <c r="D1542" s="80">
        <v>5542</v>
      </c>
      <c r="E1542" s="80">
        <v>151</v>
      </c>
      <c r="F1542" s="80">
        <v>5391</v>
      </c>
      <c r="G1542" s="80">
        <v>302</v>
      </c>
      <c r="H1542" s="80">
        <v>5693</v>
      </c>
      <c r="I1542" s="82">
        <v>5.30476E-2</v>
      </c>
      <c r="J1542" s="80">
        <v>5.3029E-2</v>
      </c>
      <c r="L1542" s="84">
        <v>0.99960000000000004</v>
      </c>
      <c r="M1542" s="83">
        <v>1541</v>
      </c>
      <c r="N1542" s="85">
        <v>2.0164200000000001E-3</v>
      </c>
      <c r="O1542" s="83">
        <v>1541</v>
      </c>
      <c r="P1542" s="85">
        <v>4.0328300000000003E-3</v>
      </c>
      <c r="Q1542" s="83">
        <v>1541</v>
      </c>
      <c r="R1542" s="86">
        <v>2.6170199999999998E-6</v>
      </c>
      <c r="S1542" s="86">
        <v>3.1435600000000001E-5</v>
      </c>
    </row>
    <row r="1543" spans="2:19" x14ac:dyDescent="0.2">
      <c r="B1543" s="33"/>
      <c r="C1543" s="81">
        <v>0.53300000000000003</v>
      </c>
      <c r="D1543" s="80">
        <v>5543</v>
      </c>
      <c r="E1543" s="80">
        <v>151</v>
      </c>
      <c r="F1543" s="80">
        <v>5392</v>
      </c>
      <c r="G1543" s="80">
        <v>302</v>
      </c>
      <c r="H1543" s="80">
        <v>5694</v>
      </c>
      <c r="I1543" s="82">
        <v>5.3038299999999997E-2</v>
      </c>
      <c r="J1543" s="80">
        <v>5.3029E-2</v>
      </c>
      <c r="L1543" s="84">
        <v>0.99960000000000004</v>
      </c>
      <c r="M1543" s="83">
        <v>1542</v>
      </c>
      <c r="N1543" s="85">
        <v>2.0345099999999998E-3</v>
      </c>
      <c r="O1543" s="83">
        <v>1542</v>
      </c>
      <c r="P1543" s="85">
        <v>4.0690099999999996E-3</v>
      </c>
      <c r="Q1543" s="83">
        <v>1542</v>
      </c>
      <c r="R1543" s="86">
        <v>2.6387900000000002E-6</v>
      </c>
      <c r="S1543" s="86">
        <v>3.1435600000000001E-5</v>
      </c>
    </row>
    <row r="1544" spans="2:19" x14ac:dyDescent="0.2">
      <c r="B1544" s="33"/>
      <c r="C1544" s="81">
        <v>0.5323</v>
      </c>
      <c r="D1544" s="80">
        <v>5544</v>
      </c>
      <c r="E1544" s="80">
        <v>151</v>
      </c>
      <c r="F1544" s="80">
        <v>5393</v>
      </c>
      <c r="G1544" s="80">
        <v>302</v>
      </c>
      <c r="H1544" s="80">
        <v>5695</v>
      </c>
      <c r="I1544" s="82">
        <v>5.3029E-2</v>
      </c>
      <c r="J1544" s="80">
        <v>5.3029E-2</v>
      </c>
      <c r="L1544" s="84">
        <v>0.99960000000000004</v>
      </c>
      <c r="M1544" s="83">
        <v>1543</v>
      </c>
      <c r="N1544" s="85">
        <v>2.0527399999999999E-3</v>
      </c>
      <c r="O1544" s="83">
        <v>1543</v>
      </c>
      <c r="P1544" s="85">
        <v>4.1054799999999999E-3</v>
      </c>
      <c r="Q1544" s="83">
        <v>1543</v>
      </c>
      <c r="R1544" s="86">
        <v>2.6607100000000001E-6</v>
      </c>
      <c r="S1544" s="86">
        <v>3.1435600000000001E-5</v>
      </c>
    </row>
    <row r="1545" spans="2:19" x14ac:dyDescent="0.2">
      <c r="B1545" s="33"/>
      <c r="C1545" s="81">
        <v>0.53169999999999995</v>
      </c>
      <c r="D1545" s="80">
        <v>5544</v>
      </c>
      <c r="E1545" s="80">
        <v>152</v>
      </c>
      <c r="F1545" s="80">
        <v>5392</v>
      </c>
      <c r="G1545" s="80">
        <v>304</v>
      </c>
      <c r="H1545" s="80">
        <v>5696</v>
      </c>
      <c r="I1545" s="82">
        <v>5.3370800000000003E-2</v>
      </c>
      <c r="J1545" s="80">
        <v>5.32959E-2</v>
      </c>
      <c r="L1545" s="84">
        <v>0.99960000000000004</v>
      </c>
      <c r="M1545" s="83">
        <v>1544</v>
      </c>
      <c r="N1545" s="85">
        <v>2.0711200000000001E-3</v>
      </c>
      <c r="O1545" s="83">
        <v>1544</v>
      </c>
      <c r="P1545" s="85">
        <v>4.1422300000000002E-3</v>
      </c>
      <c r="Q1545" s="83">
        <v>1544</v>
      </c>
      <c r="R1545" s="86">
        <v>2.6827900000000001E-6</v>
      </c>
      <c r="S1545" s="86">
        <v>3.1435600000000001E-5</v>
      </c>
    </row>
    <row r="1546" spans="2:19" x14ac:dyDescent="0.2">
      <c r="B1546" s="33"/>
      <c r="C1546" s="81">
        <v>0.53159999999999996</v>
      </c>
      <c r="D1546" s="80">
        <v>5547</v>
      </c>
      <c r="E1546" s="80">
        <v>152</v>
      </c>
      <c r="F1546" s="80">
        <v>5395</v>
      </c>
      <c r="G1546" s="80">
        <v>304</v>
      </c>
      <c r="H1546" s="80">
        <v>5699</v>
      </c>
      <c r="I1546" s="82">
        <v>5.33427E-2</v>
      </c>
      <c r="J1546" s="80">
        <v>5.32959E-2</v>
      </c>
      <c r="L1546" s="84">
        <v>0.99960000000000004</v>
      </c>
      <c r="M1546" s="83">
        <v>1545</v>
      </c>
      <c r="N1546" s="85">
        <v>2.0896399999999998E-3</v>
      </c>
      <c r="O1546" s="83">
        <v>1545</v>
      </c>
      <c r="P1546" s="85">
        <v>4.1792799999999996E-3</v>
      </c>
      <c r="Q1546" s="83">
        <v>1545</v>
      </c>
      <c r="R1546" s="86">
        <v>2.7050400000000002E-6</v>
      </c>
      <c r="S1546" s="86">
        <v>3.1435600000000001E-5</v>
      </c>
    </row>
    <row r="1547" spans="2:19" x14ac:dyDescent="0.2">
      <c r="B1547" s="33"/>
      <c r="C1547" s="81">
        <v>0.53110000000000002</v>
      </c>
      <c r="D1547" s="80">
        <v>5548</v>
      </c>
      <c r="E1547" s="80">
        <v>152</v>
      </c>
      <c r="F1547" s="80">
        <v>5396</v>
      </c>
      <c r="G1547" s="80">
        <v>304</v>
      </c>
      <c r="H1547" s="80">
        <v>5700</v>
      </c>
      <c r="I1547" s="82">
        <v>5.33333E-2</v>
      </c>
      <c r="J1547" s="80">
        <v>5.32959E-2</v>
      </c>
      <c r="L1547" s="84">
        <v>0.99960000000000004</v>
      </c>
      <c r="M1547" s="83">
        <v>1546</v>
      </c>
      <c r="N1547" s="85">
        <v>2.10831E-3</v>
      </c>
      <c r="O1547" s="83">
        <v>1546</v>
      </c>
      <c r="P1547" s="85">
        <v>4.2166299999999999E-3</v>
      </c>
      <c r="Q1547" s="83">
        <v>1546</v>
      </c>
      <c r="R1547" s="86">
        <v>2.7274400000000002E-6</v>
      </c>
      <c r="S1547" s="86">
        <v>3.1435600000000001E-5</v>
      </c>
    </row>
    <row r="1548" spans="2:19" x14ac:dyDescent="0.2">
      <c r="B1548" s="33"/>
      <c r="C1548" s="81">
        <v>0.53080000000000005</v>
      </c>
      <c r="D1548" s="80">
        <v>5549</v>
      </c>
      <c r="E1548" s="80">
        <v>152</v>
      </c>
      <c r="F1548" s="80">
        <v>5397</v>
      </c>
      <c r="G1548" s="80">
        <v>304</v>
      </c>
      <c r="H1548" s="80">
        <v>5701</v>
      </c>
      <c r="I1548" s="82">
        <v>5.3324000000000003E-2</v>
      </c>
      <c r="J1548" s="80">
        <v>5.32959E-2</v>
      </c>
      <c r="L1548" s="84">
        <v>0.99960000000000004</v>
      </c>
      <c r="M1548" s="83">
        <v>1547</v>
      </c>
      <c r="N1548" s="85">
        <v>2.1271300000000001E-3</v>
      </c>
      <c r="O1548" s="83">
        <v>1547</v>
      </c>
      <c r="P1548" s="85">
        <v>4.2542600000000002E-3</v>
      </c>
      <c r="Q1548" s="83">
        <v>1547</v>
      </c>
      <c r="R1548" s="86">
        <v>2.7500100000000002E-6</v>
      </c>
      <c r="S1548" s="86">
        <v>3.1435600000000001E-5</v>
      </c>
    </row>
    <row r="1549" spans="2:19" x14ac:dyDescent="0.2">
      <c r="B1549" s="33"/>
      <c r="C1549" s="81">
        <v>0.53049999999999997</v>
      </c>
      <c r="D1549" s="80">
        <v>5551</v>
      </c>
      <c r="E1549" s="80">
        <v>152</v>
      </c>
      <c r="F1549" s="80">
        <v>5399</v>
      </c>
      <c r="G1549" s="80">
        <v>304</v>
      </c>
      <c r="H1549" s="80">
        <v>5703</v>
      </c>
      <c r="I1549" s="82">
        <v>5.33053E-2</v>
      </c>
      <c r="J1549" s="80">
        <v>5.32959E-2</v>
      </c>
      <c r="L1549" s="84">
        <v>0.99960000000000004</v>
      </c>
      <c r="M1549" s="83">
        <v>1548</v>
      </c>
      <c r="N1549" s="85">
        <v>2.1461000000000002E-3</v>
      </c>
      <c r="O1549" s="83">
        <v>1548</v>
      </c>
      <c r="P1549" s="85">
        <v>4.2922000000000004E-3</v>
      </c>
      <c r="Q1549" s="83">
        <v>1548</v>
      </c>
      <c r="R1549" s="86">
        <v>2.77274E-6</v>
      </c>
      <c r="S1549" s="86">
        <v>3.1435600000000001E-5</v>
      </c>
    </row>
    <row r="1550" spans="2:19" x14ac:dyDescent="0.2">
      <c r="B1550" s="33"/>
      <c r="C1550" s="81">
        <v>0.5302</v>
      </c>
      <c r="D1550" s="80">
        <v>5552</v>
      </c>
      <c r="E1550" s="80">
        <v>152</v>
      </c>
      <c r="F1550" s="80">
        <v>5400</v>
      </c>
      <c r="G1550" s="80">
        <v>304</v>
      </c>
      <c r="H1550" s="80">
        <v>5704</v>
      </c>
      <c r="I1550" s="82">
        <v>5.32959E-2</v>
      </c>
      <c r="J1550" s="80">
        <v>5.32959E-2</v>
      </c>
      <c r="L1550" s="84">
        <v>0.99960000000000004</v>
      </c>
      <c r="M1550" s="83">
        <v>1549</v>
      </c>
      <c r="N1550" s="85">
        <v>2.1652199999999998E-3</v>
      </c>
      <c r="O1550" s="83">
        <v>1549</v>
      </c>
      <c r="P1550" s="85">
        <v>4.3304299999999997E-3</v>
      </c>
      <c r="Q1550" s="83">
        <v>1549</v>
      </c>
      <c r="R1550" s="86">
        <v>2.7956299999999999E-6</v>
      </c>
      <c r="S1550" s="86">
        <v>3.1435600000000001E-5</v>
      </c>
    </row>
    <row r="1551" spans="2:19" x14ac:dyDescent="0.2">
      <c r="B1551" s="33"/>
      <c r="C1551" s="81">
        <v>0.52990000000000004</v>
      </c>
      <c r="D1551" s="80">
        <v>5553</v>
      </c>
      <c r="E1551" s="80">
        <v>153</v>
      </c>
      <c r="F1551" s="80">
        <v>5400</v>
      </c>
      <c r="G1551" s="80">
        <v>306</v>
      </c>
      <c r="H1551" s="80">
        <v>5706</v>
      </c>
      <c r="I1551" s="82">
        <v>5.3627800000000003E-2</v>
      </c>
      <c r="J1551" s="80">
        <v>5.3627800000000003E-2</v>
      </c>
      <c r="L1551" s="84">
        <v>0.99960000000000004</v>
      </c>
      <c r="M1551" s="83">
        <v>1550</v>
      </c>
      <c r="N1551" s="85">
        <v>2.1844899999999999E-3</v>
      </c>
      <c r="O1551" s="83">
        <v>1550</v>
      </c>
      <c r="P1551" s="85">
        <v>4.3689699999999998E-3</v>
      </c>
      <c r="Q1551" s="83">
        <v>1550</v>
      </c>
      <c r="R1551" s="86">
        <v>2.8186899999999999E-6</v>
      </c>
      <c r="S1551" s="86">
        <v>3.1435600000000001E-5</v>
      </c>
    </row>
    <row r="1552" spans="2:19" x14ac:dyDescent="0.2">
      <c r="B1552" s="33"/>
      <c r="C1552" s="81">
        <v>0.52880000000000005</v>
      </c>
      <c r="D1552" s="80">
        <v>5553</v>
      </c>
      <c r="E1552" s="80">
        <v>154</v>
      </c>
      <c r="F1552" s="80">
        <v>5399</v>
      </c>
      <c r="G1552" s="80">
        <v>308</v>
      </c>
      <c r="H1552" s="80">
        <v>5707</v>
      </c>
      <c r="I1552" s="82">
        <v>5.3968799999999997E-2</v>
      </c>
      <c r="J1552" s="80">
        <v>5.3968799999999997E-2</v>
      </c>
      <c r="L1552" s="84">
        <v>0.99960000000000004</v>
      </c>
      <c r="M1552" s="83">
        <v>1551</v>
      </c>
      <c r="N1552" s="85">
        <v>2.2039099999999999E-3</v>
      </c>
      <c r="O1552" s="83">
        <v>1551</v>
      </c>
      <c r="P1552" s="85">
        <v>4.4078099999999999E-3</v>
      </c>
      <c r="Q1552" s="83">
        <v>1551</v>
      </c>
      <c r="R1552" s="86">
        <v>2.84192E-6</v>
      </c>
      <c r="S1552" s="86">
        <v>3.1435600000000001E-5</v>
      </c>
    </row>
    <row r="1553" spans="2:19" x14ac:dyDescent="0.2">
      <c r="B1553" s="33"/>
      <c r="C1553" s="81">
        <v>0.52859999999999996</v>
      </c>
      <c r="D1553" s="80">
        <v>5553</v>
      </c>
      <c r="E1553" s="80">
        <v>155</v>
      </c>
      <c r="F1553" s="80">
        <v>5398</v>
      </c>
      <c r="G1553" s="80">
        <v>310</v>
      </c>
      <c r="H1553" s="80">
        <v>5708</v>
      </c>
      <c r="I1553" s="82">
        <v>5.4309700000000002E-2</v>
      </c>
      <c r="J1553" s="80">
        <v>5.4281200000000002E-2</v>
      </c>
      <c r="L1553" s="84">
        <v>0.99960000000000004</v>
      </c>
      <c r="M1553" s="83">
        <v>1552</v>
      </c>
      <c r="N1553" s="85">
        <v>2.2234799999999999E-3</v>
      </c>
      <c r="O1553" s="83">
        <v>1552</v>
      </c>
      <c r="P1553" s="85">
        <v>4.4469599999999998E-3</v>
      </c>
      <c r="Q1553" s="83">
        <v>1552</v>
      </c>
      <c r="R1553" s="86">
        <v>2.8653100000000002E-6</v>
      </c>
      <c r="S1553" s="86">
        <v>3.1435600000000001E-5</v>
      </c>
    </row>
    <row r="1554" spans="2:19" x14ac:dyDescent="0.2">
      <c r="B1554" s="33"/>
      <c r="C1554" s="81">
        <v>0.52829999999999999</v>
      </c>
      <c r="D1554" s="80">
        <v>5554</v>
      </c>
      <c r="E1554" s="80">
        <v>155</v>
      </c>
      <c r="F1554" s="80">
        <v>5399</v>
      </c>
      <c r="G1554" s="80">
        <v>310</v>
      </c>
      <c r="H1554" s="80">
        <v>5709</v>
      </c>
      <c r="I1554" s="82">
        <v>5.43002E-2</v>
      </c>
      <c r="J1554" s="80">
        <v>5.4281200000000002E-2</v>
      </c>
      <c r="L1554" s="84">
        <v>0.99960000000000004</v>
      </c>
      <c r="M1554" s="83">
        <v>1553</v>
      </c>
      <c r="N1554" s="85">
        <v>2.2432099999999998E-3</v>
      </c>
      <c r="O1554" s="83">
        <v>1553</v>
      </c>
      <c r="P1554" s="85">
        <v>4.4864099999999997E-3</v>
      </c>
      <c r="Q1554" s="83">
        <v>1553</v>
      </c>
      <c r="R1554" s="86">
        <v>2.88887E-6</v>
      </c>
      <c r="S1554" s="86">
        <v>3.1435600000000001E-5</v>
      </c>
    </row>
    <row r="1555" spans="2:19" x14ac:dyDescent="0.2">
      <c r="B1555" s="33"/>
      <c r="C1555" s="81">
        <v>0.52810000000000001</v>
      </c>
      <c r="D1555" s="80">
        <v>5555</v>
      </c>
      <c r="E1555" s="80">
        <v>155</v>
      </c>
      <c r="F1555" s="80">
        <v>5400</v>
      </c>
      <c r="G1555" s="80">
        <v>310</v>
      </c>
      <c r="H1555" s="80">
        <v>5710</v>
      </c>
      <c r="I1555" s="82">
        <v>5.4290699999999997E-2</v>
      </c>
      <c r="J1555" s="80">
        <v>5.4281200000000002E-2</v>
      </c>
      <c r="L1555" s="84">
        <v>0.99960000000000004</v>
      </c>
      <c r="M1555" s="83">
        <v>1554</v>
      </c>
      <c r="N1555" s="85">
        <v>2.2630900000000002E-3</v>
      </c>
      <c r="O1555" s="83">
        <v>1554</v>
      </c>
      <c r="P1555" s="85">
        <v>4.5261800000000003E-3</v>
      </c>
      <c r="Q1555" s="83">
        <v>1554</v>
      </c>
      <c r="R1555" s="86">
        <v>2.9125999999999999E-6</v>
      </c>
      <c r="S1555" s="86">
        <v>3.1435600000000001E-5</v>
      </c>
    </row>
    <row r="1556" spans="2:19" x14ac:dyDescent="0.2">
      <c r="B1556" s="33"/>
      <c r="C1556" s="81">
        <v>0.52749999999999997</v>
      </c>
      <c r="D1556" s="80">
        <v>5556</v>
      </c>
      <c r="E1556" s="80">
        <v>155</v>
      </c>
      <c r="F1556" s="80">
        <v>5401</v>
      </c>
      <c r="G1556" s="80">
        <v>310</v>
      </c>
      <c r="H1556" s="80">
        <v>5711</v>
      </c>
      <c r="I1556" s="82">
        <v>5.4281200000000002E-2</v>
      </c>
      <c r="J1556" s="80">
        <v>5.4281200000000002E-2</v>
      </c>
      <c r="L1556" s="84">
        <v>0.99960000000000004</v>
      </c>
      <c r="M1556" s="83">
        <v>1555</v>
      </c>
      <c r="N1556" s="85">
        <v>2.28313E-3</v>
      </c>
      <c r="O1556" s="83">
        <v>1555</v>
      </c>
      <c r="P1556" s="85">
        <v>4.56625E-3</v>
      </c>
      <c r="Q1556" s="83">
        <v>1555</v>
      </c>
      <c r="R1556" s="86">
        <v>2.9365000000000002E-6</v>
      </c>
      <c r="S1556" s="86">
        <v>3.1435600000000001E-5</v>
      </c>
    </row>
    <row r="1557" spans="2:19" x14ac:dyDescent="0.2">
      <c r="B1557" s="33"/>
      <c r="C1557" s="81">
        <v>0.52680000000000005</v>
      </c>
      <c r="D1557" s="80">
        <v>5557</v>
      </c>
      <c r="E1557" s="80">
        <v>156</v>
      </c>
      <c r="F1557" s="80">
        <v>5401</v>
      </c>
      <c r="G1557" s="80">
        <v>312</v>
      </c>
      <c r="H1557" s="80">
        <v>5713</v>
      </c>
      <c r="I1557" s="82">
        <v>5.4612300000000003E-2</v>
      </c>
      <c r="J1557" s="80">
        <v>5.4583600000000003E-2</v>
      </c>
      <c r="L1557" s="84">
        <v>0.99960000000000004</v>
      </c>
      <c r="M1557" s="83">
        <v>1556</v>
      </c>
      <c r="N1557" s="85">
        <v>2.3033200000000002E-3</v>
      </c>
      <c r="O1557" s="83">
        <v>1556</v>
      </c>
      <c r="P1557" s="85">
        <v>4.6066400000000004E-3</v>
      </c>
      <c r="Q1557" s="83">
        <v>1556</v>
      </c>
      <c r="R1557" s="86">
        <v>2.9605700000000001E-6</v>
      </c>
      <c r="S1557" s="86">
        <v>3.1435600000000001E-5</v>
      </c>
    </row>
    <row r="1558" spans="2:19" x14ac:dyDescent="0.2">
      <c r="B1558" s="33"/>
      <c r="C1558" s="81">
        <v>0.52659999999999996</v>
      </c>
      <c r="D1558" s="80">
        <v>5558</v>
      </c>
      <c r="E1558" s="80">
        <v>156</v>
      </c>
      <c r="F1558" s="80">
        <v>5402</v>
      </c>
      <c r="G1558" s="80">
        <v>312</v>
      </c>
      <c r="H1558" s="80">
        <v>5714</v>
      </c>
      <c r="I1558" s="82">
        <v>5.4602699999999997E-2</v>
      </c>
      <c r="J1558" s="80">
        <v>5.4583600000000003E-2</v>
      </c>
      <c r="L1558" s="84">
        <v>0.99960000000000004</v>
      </c>
      <c r="M1558" s="83">
        <v>1557</v>
      </c>
      <c r="N1558" s="85">
        <v>2.3236699999999999E-3</v>
      </c>
      <c r="O1558" s="83">
        <v>1557</v>
      </c>
      <c r="P1558" s="85">
        <v>4.6473499999999997E-3</v>
      </c>
      <c r="Q1558" s="83">
        <v>1557</v>
      </c>
      <c r="R1558" s="86">
        <v>2.9848100000000001E-6</v>
      </c>
      <c r="S1558" s="86">
        <v>3.1435600000000001E-5</v>
      </c>
    </row>
    <row r="1559" spans="2:19" x14ac:dyDescent="0.2">
      <c r="B1559" s="33"/>
      <c r="C1559" s="81">
        <v>0.52639999999999998</v>
      </c>
      <c r="D1559" s="80">
        <v>5559</v>
      </c>
      <c r="E1559" s="80">
        <v>156</v>
      </c>
      <c r="F1559" s="80">
        <v>5403</v>
      </c>
      <c r="G1559" s="80">
        <v>312</v>
      </c>
      <c r="H1559" s="80">
        <v>5715</v>
      </c>
      <c r="I1559" s="82">
        <v>5.4593200000000001E-2</v>
      </c>
      <c r="J1559" s="80">
        <v>5.4583600000000003E-2</v>
      </c>
      <c r="L1559" s="84">
        <v>0.99960000000000004</v>
      </c>
      <c r="M1559" s="83">
        <v>1558</v>
      </c>
      <c r="N1559" s="85">
        <v>2.34418E-3</v>
      </c>
      <c r="O1559" s="83">
        <v>1558</v>
      </c>
      <c r="P1559" s="85">
        <v>4.6883699999999999E-3</v>
      </c>
      <c r="Q1559" s="83">
        <v>1558</v>
      </c>
      <c r="R1559" s="86">
        <v>3.00922E-6</v>
      </c>
      <c r="S1559" s="86">
        <v>3.1435600000000001E-5</v>
      </c>
    </row>
    <row r="1560" spans="2:19" x14ac:dyDescent="0.2">
      <c r="B1560" s="33"/>
      <c r="C1560" s="81">
        <v>0.52629999999999999</v>
      </c>
      <c r="D1560" s="80">
        <v>5560</v>
      </c>
      <c r="E1560" s="80">
        <v>156</v>
      </c>
      <c r="F1560" s="80">
        <v>5404</v>
      </c>
      <c r="G1560" s="80">
        <v>312</v>
      </c>
      <c r="H1560" s="80">
        <v>5716</v>
      </c>
      <c r="I1560" s="82">
        <v>5.4583600000000003E-2</v>
      </c>
      <c r="J1560" s="80">
        <v>5.4583600000000003E-2</v>
      </c>
      <c r="L1560" s="84">
        <v>0.99960000000000004</v>
      </c>
      <c r="M1560" s="83">
        <v>1559</v>
      </c>
      <c r="N1560" s="85">
        <v>2.3648599999999999E-3</v>
      </c>
      <c r="O1560" s="83">
        <v>1559</v>
      </c>
      <c r="P1560" s="85">
        <v>4.7297099999999998E-3</v>
      </c>
      <c r="Q1560" s="83">
        <v>1559</v>
      </c>
      <c r="R1560" s="86">
        <v>3.0338099999999999E-6</v>
      </c>
      <c r="S1560" s="86">
        <v>3.1435600000000001E-5</v>
      </c>
    </row>
    <row r="1561" spans="2:19" x14ac:dyDescent="0.2">
      <c r="B1561" s="33"/>
      <c r="C1561" s="81">
        <v>0.52610000000000001</v>
      </c>
      <c r="D1561" s="80">
        <v>5560</v>
      </c>
      <c r="E1561" s="80">
        <v>157</v>
      </c>
      <c r="F1561" s="80">
        <v>5403</v>
      </c>
      <c r="G1561" s="80">
        <v>314</v>
      </c>
      <c r="H1561" s="80">
        <v>5717</v>
      </c>
      <c r="I1561" s="82">
        <v>5.4923899999999998E-2</v>
      </c>
      <c r="J1561" s="80">
        <v>5.4923899999999998E-2</v>
      </c>
      <c r="L1561" s="84">
        <v>0.99960000000000004</v>
      </c>
      <c r="M1561" s="83">
        <v>1560</v>
      </c>
      <c r="N1561" s="85">
        <v>2.3856900000000002E-3</v>
      </c>
      <c r="O1561" s="83">
        <v>1560</v>
      </c>
      <c r="P1561" s="85">
        <v>4.7713800000000004E-3</v>
      </c>
      <c r="Q1561" s="83">
        <v>1560</v>
      </c>
      <c r="R1561" s="86">
        <v>3.0585699999999998E-6</v>
      </c>
      <c r="S1561" s="86">
        <v>3.1435600000000001E-5</v>
      </c>
    </row>
    <row r="1562" spans="2:19" x14ac:dyDescent="0.2">
      <c r="B1562" s="33"/>
      <c r="C1562" s="81">
        <v>0.52490000000000003</v>
      </c>
      <c r="D1562" s="80">
        <v>5560</v>
      </c>
      <c r="E1562" s="80">
        <v>158</v>
      </c>
      <c r="F1562" s="80">
        <v>5402</v>
      </c>
      <c r="G1562" s="80">
        <v>316</v>
      </c>
      <c r="H1562" s="80">
        <v>5718</v>
      </c>
      <c r="I1562" s="82">
        <v>5.5264099999999997E-2</v>
      </c>
      <c r="J1562" s="80">
        <v>5.5264099999999997E-2</v>
      </c>
      <c r="L1562" s="84">
        <v>0.99960000000000004</v>
      </c>
      <c r="M1562" s="83">
        <v>1561</v>
      </c>
      <c r="N1562" s="85">
        <v>2.40668E-3</v>
      </c>
      <c r="O1562" s="83">
        <v>1561</v>
      </c>
      <c r="P1562" s="85">
        <v>4.81336E-3</v>
      </c>
      <c r="Q1562" s="83">
        <v>1561</v>
      </c>
      <c r="R1562" s="86">
        <v>3.0835100000000001E-6</v>
      </c>
      <c r="S1562" s="86">
        <v>3.1435600000000001E-5</v>
      </c>
    </row>
    <row r="1563" spans="2:19" x14ac:dyDescent="0.2">
      <c r="B1563" s="33"/>
      <c r="C1563" s="81">
        <v>0.52470000000000006</v>
      </c>
      <c r="D1563" s="80">
        <v>5560</v>
      </c>
      <c r="E1563" s="80">
        <v>159</v>
      </c>
      <c r="F1563" s="80">
        <v>5401</v>
      </c>
      <c r="G1563" s="80">
        <v>318</v>
      </c>
      <c r="H1563" s="80">
        <v>5719</v>
      </c>
      <c r="I1563" s="82">
        <v>5.5604099999999997E-2</v>
      </c>
      <c r="J1563" s="80">
        <v>5.5574999999999999E-2</v>
      </c>
      <c r="L1563" s="84">
        <v>0.99960000000000004</v>
      </c>
      <c r="M1563" s="83">
        <v>1562</v>
      </c>
      <c r="N1563" s="85">
        <v>2.4278400000000001E-3</v>
      </c>
      <c r="O1563" s="83">
        <v>1562</v>
      </c>
      <c r="P1563" s="85">
        <v>4.8556800000000002E-3</v>
      </c>
      <c r="Q1563" s="83">
        <v>1562</v>
      </c>
      <c r="R1563" s="86">
        <v>3.1086300000000002E-6</v>
      </c>
      <c r="S1563" s="86">
        <v>3.1435600000000001E-5</v>
      </c>
    </row>
    <row r="1564" spans="2:19" x14ac:dyDescent="0.2">
      <c r="B1564" s="33"/>
      <c r="C1564" s="81">
        <v>0.5242</v>
      </c>
      <c r="D1564" s="80">
        <v>5562</v>
      </c>
      <c r="E1564" s="80">
        <v>159</v>
      </c>
      <c r="F1564" s="80">
        <v>5403</v>
      </c>
      <c r="G1564" s="80">
        <v>318</v>
      </c>
      <c r="H1564" s="80">
        <v>5721</v>
      </c>
      <c r="I1564" s="82">
        <v>5.5584700000000001E-2</v>
      </c>
      <c r="J1564" s="80">
        <v>5.5574999999999999E-2</v>
      </c>
      <c r="L1564" s="84">
        <v>0.99960000000000004</v>
      </c>
      <c r="M1564" s="83">
        <v>1563</v>
      </c>
      <c r="N1564" s="85">
        <v>2.4491600000000001E-3</v>
      </c>
      <c r="O1564" s="83">
        <v>1563</v>
      </c>
      <c r="P1564" s="85">
        <v>4.8983200000000003E-3</v>
      </c>
      <c r="Q1564" s="83">
        <v>1563</v>
      </c>
      <c r="R1564" s="86">
        <v>3.1339199999999999E-6</v>
      </c>
      <c r="S1564" s="86">
        <v>3.1435600000000001E-5</v>
      </c>
    </row>
    <row r="1565" spans="2:19" x14ac:dyDescent="0.2">
      <c r="B1565" s="33"/>
      <c r="C1565" s="81">
        <v>0.52280000000000004</v>
      </c>
      <c r="D1565" s="80">
        <v>5563</v>
      </c>
      <c r="E1565" s="80">
        <v>159</v>
      </c>
      <c r="F1565" s="80">
        <v>5404</v>
      </c>
      <c r="G1565" s="80">
        <v>318</v>
      </c>
      <c r="H1565" s="80">
        <v>5722</v>
      </c>
      <c r="I1565" s="82">
        <v>5.5574999999999999E-2</v>
      </c>
      <c r="J1565" s="80">
        <v>5.5574999999999999E-2</v>
      </c>
      <c r="L1565" s="84">
        <v>0.99960000000000004</v>
      </c>
      <c r="M1565" s="83">
        <v>1564</v>
      </c>
      <c r="N1565" s="85">
        <v>2.47065E-3</v>
      </c>
      <c r="O1565" s="83">
        <v>1564</v>
      </c>
      <c r="P1565" s="85">
        <v>4.9412900000000001E-3</v>
      </c>
      <c r="Q1565" s="83">
        <v>1564</v>
      </c>
      <c r="R1565" s="86">
        <v>3.1594000000000002E-6</v>
      </c>
      <c r="S1565" s="86">
        <v>3.1435600000000001E-5</v>
      </c>
    </row>
    <row r="1566" spans="2:19" x14ac:dyDescent="0.2">
      <c r="B1566" s="33"/>
      <c r="C1566" s="81">
        <v>0.52239999999999998</v>
      </c>
      <c r="D1566" s="80">
        <v>5563</v>
      </c>
      <c r="E1566" s="80">
        <v>160</v>
      </c>
      <c r="F1566" s="80">
        <v>5403</v>
      </c>
      <c r="G1566" s="80">
        <v>320</v>
      </c>
      <c r="H1566" s="80">
        <v>5723</v>
      </c>
      <c r="I1566" s="82">
        <v>5.5914699999999998E-2</v>
      </c>
      <c r="J1566" s="80">
        <v>5.5885400000000002E-2</v>
      </c>
      <c r="L1566" s="84">
        <v>0.99960000000000004</v>
      </c>
      <c r="M1566" s="83">
        <v>1565</v>
      </c>
      <c r="N1566" s="85">
        <v>2.4922999999999998E-3</v>
      </c>
      <c r="O1566" s="83">
        <v>1565</v>
      </c>
      <c r="P1566" s="85">
        <v>4.9845999999999996E-3</v>
      </c>
      <c r="Q1566" s="83">
        <v>1565</v>
      </c>
      <c r="R1566" s="86">
        <v>3.1850500000000001E-6</v>
      </c>
      <c r="S1566" s="86">
        <v>3.1435600000000001E-5</v>
      </c>
    </row>
    <row r="1567" spans="2:19" x14ac:dyDescent="0.2">
      <c r="B1567" s="33"/>
      <c r="C1567" s="81">
        <v>0.52200000000000002</v>
      </c>
      <c r="D1567" s="80">
        <v>5566</v>
      </c>
      <c r="E1567" s="80">
        <v>160</v>
      </c>
      <c r="F1567" s="80">
        <v>5406</v>
      </c>
      <c r="G1567" s="80">
        <v>320</v>
      </c>
      <c r="H1567" s="80">
        <v>5726</v>
      </c>
      <c r="I1567" s="82">
        <v>5.5885400000000002E-2</v>
      </c>
      <c r="J1567" s="80">
        <v>5.5885400000000002E-2</v>
      </c>
      <c r="L1567" s="84">
        <v>0.99960000000000004</v>
      </c>
      <c r="M1567" s="83">
        <v>1566</v>
      </c>
      <c r="N1567" s="85">
        <v>2.5141199999999999E-3</v>
      </c>
      <c r="O1567" s="83">
        <v>1565.99</v>
      </c>
      <c r="P1567" s="85">
        <v>5.0282399999999998E-3</v>
      </c>
      <c r="Q1567" s="83">
        <v>1566</v>
      </c>
      <c r="R1567" s="86">
        <v>3.2108799999999999E-6</v>
      </c>
      <c r="S1567" s="86">
        <v>3.1435600000000001E-5</v>
      </c>
    </row>
    <row r="1568" spans="2:19" x14ac:dyDescent="0.2">
      <c r="B1568" s="33"/>
      <c r="C1568" s="81">
        <v>0.52059999999999995</v>
      </c>
      <c r="D1568" s="80">
        <v>5567</v>
      </c>
      <c r="E1568" s="80">
        <v>161</v>
      </c>
      <c r="F1568" s="80">
        <v>5406</v>
      </c>
      <c r="G1568" s="80">
        <v>322</v>
      </c>
      <c r="H1568" s="80">
        <v>5728</v>
      </c>
      <c r="I1568" s="82">
        <v>5.6215099999999997E-2</v>
      </c>
      <c r="J1568" s="80">
        <v>5.6009700000000003E-2</v>
      </c>
      <c r="L1568" s="84">
        <v>0.99960000000000004</v>
      </c>
      <c r="M1568" s="83">
        <v>1567</v>
      </c>
      <c r="N1568" s="85">
        <v>2.5361099999999998E-3</v>
      </c>
      <c r="O1568" s="83">
        <v>1566.99</v>
      </c>
      <c r="P1568" s="85">
        <v>5.0722199999999997E-3</v>
      </c>
      <c r="Q1568" s="83">
        <v>1567</v>
      </c>
      <c r="R1568" s="86">
        <v>3.2368999999999999E-6</v>
      </c>
      <c r="S1568" s="86">
        <v>3.1435600000000001E-5</v>
      </c>
    </row>
    <row r="1569" spans="2:19" x14ac:dyDescent="0.2">
      <c r="B1569" s="33"/>
      <c r="C1569" s="81">
        <v>0.52049999999999996</v>
      </c>
      <c r="D1569" s="80">
        <v>5569</v>
      </c>
      <c r="E1569" s="80">
        <v>161</v>
      </c>
      <c r="F1569" s="80">
        <v>5408</v>
      </c>
      <c r="G1569" s="80">
        <v>322</v>
      </c>
      <c r="H1569" s="80">
        <v>5730</v>
      </c>
      <c r="I1569" s="82">
        <v>5.6195500000000002E-2</v>
      </c>
      <c r="J1569" s="80">
        <v>5.6009700000000003E-2</v>
      </c>
      <c r="L1569" s="84">
        <v>0.99960000000000004</v>
      </c>
      <c r="M1569" s="83">
        <v>1568</v>
      </c>
      <c r="N1569" s="85">
        <v>2.5582700000000001E-3</v>
      </c>
      <c r="O1569" s="83">
        <v>1567.99</v>
      </c>
      <c r="P1569" s="85">
        <v>5.1165300000000002E-3</v>
      </c>
      <c r="Q1569" s="83">
        <v>1568</v>
      </c>
      <c r="R1569" s="86">
        <v>3.2630899999999999E-6</v>
      </c>
      <c r="S1569" s="86">
        <v>3.1435600000000001E-5</v>
      </c>
    </row>
    <row r="1570" spans="2:19" x14ac:dyDescent="0.2">
      <c r="B1570" s="33"/>
      <c r="C1570" s="81">
        <v>0.51980000000000004</v>
      </c>
      <c r="D1570" s="80">
        <v>5572</v>
      </c>
      <c r="E1570" s="80">
        <v>161</v>
      </c>
      <c r="F1570" s="80">
        <v>5411</v>
      </c>
      <c r="G1570" s="80">
        <v>322</v>
      </c>
      <c r="H1570" s="80">
        <v>5733</v>
      </c>
      <c r="I1570" s="82">
        <v>5.6166099999999997E-2</v>
      </c>
      <c r="J1570" s="80">
        <v>5.6009700000000003E-2</v>
      </c>
      <c r="L1570" s="84">
        <v>0.99960000000000004</v>
      </c>
      <c r="M1570" s="83">
        <v>1569</v>
      </c>
      <c r="N1570" s="85">
        <v>2.5805899999999998E-3</v>
      </c>
      <c r="O1570" s="83">
        <v>1568.99</v>
      </c>
      <c r="P1570" s="85">
        <v>5.1611900000000004E-3</v>
      </c>
      <c r="Q1570" s="83">
        <v>1569</v>
      </c>
      <c r="R1570" s="86">
        <v>3.2894799999999999E-6</v>
      </c>
      <c r="S1570" s="86">
        <v>3.1435600000000001E-5</v>
      </c>
    </row>
    <row r="1571" spans="2:19" x14ac:dyDescent="0.2">
      <c r="B1571" s="33"/>
      <c r="C1571" s="81">
        <v>0.51939999999999997</v>
      </c>
      <c r="D1571" s="80">
        <v>5573</v>
      </c>
      <c r="E1571" s="80">
        <v>161</v>
      </c>
      <c r="F1571" s="80">
        <v>5412</v>
      </c>
      <c r="G1571" s="80">
        <v>322</v>
      </c>
      <c r="H1571" s="80">
        <v>5734</v>
      </c>
      <c r="I1571" s="82">
        <v>5.6156299999999999E-2</v>
      </c>
      <c r="J1571" s="80">
        <v>5.6009700000000003E-2</v>
      </c>
      <c r="L1571" s="84">
        <v>0.99960000000000004</v>
      </c>
      <c r="M1571" s="83">
        <v>1570</v>
      </c>
      <c r="N1571" s="85">
        <v>2.6030900000000002E-3</v>
      </c>
      <c r="O1571" s="83">
        <v>1569.99</v>
      </c>
      <c r="P1571" s="85">
        <v>5.2061900000000003E-3</v>
      </c>
      <c r="Q1571" s="83">
        <v>1570</v>
      </c>
      <c r="R1571" s="86">
        <v>3.3160399999999999E-6</v>
      </c>
      <c r="S1571" s="86">
        <v>3.1435600000000001E-5</v>
      </c>
    </row>
    <row r="1572" spans="2:19" x14ac:dyDescent="0.2">
      <c r="B1572" s="33"/>
      <c r="C1572" s="81">
        <v>0.51919999999999999</v>
      </c>
      <c r="D1572" s="80">
        <v>5575</v>
      </c>
      <c r="E1572" s="80">
        <v>161</v>
      </c>
      <c r="F1572" s="80">
        <v>5414</v>
      </c>
      <c r="G1572" s="80">
        <v>322</v>
      </c>
      <c r="H1572" s="80">
        <v>5736</v>
      </c>
      <c r="I1572" s="82">
        <v>5.6136699999999998E-2</v>
      </c>
      <c r="J1572" s="80">
        <v>5.6009700000000003E-2</v>
      </c>
      <c r="L1572" s="84">
        <v>0.99960000000000004</v>
      </c>
      <c r="M1572" s="83">
        <v>1571</v>
      </c>
      <c r="N1572" s="85">
        <v>2.6257699999999999E-3</v>
      </c>
      <c r="O1572" s="83">
        <v>1570.99</v>
      </c>
      <c r="P1572" s="85">
        <v>5.2515299999999999E-3</v>
      </c>
      <c r="Q1572" s="83">
        <v>1571</v>
      </c>
      <c r="R1572" s="86">
        <v>3.3427900000000001E-6</v>
      </c>
      <c r="S1572" s="86">
        <v>3.1435600000000001E-5</v>
      </c>
    </row>
    <row r="1573" spans="2:19" x14ac:dyDescent="0.2">
      <c r="B1573" s="33"/>
      <c r="C1573" s="81">
        <v>0.51859999999999995</v>
      </c>
      <c r="D1573" s="80">
        <v>5576</v>
      </c>
      <c r="E1573" s="80">
        <v>161</v>
      </c>
      <c r="F1573" s="80">
        <v>5415</v>
      </c>
      <c r="G1573" s="80">
        <v>322</v>
      </c>
      <c r="H1573" s="80">
        <v>5737</v>
      </c>
      <c r="I1573" s="82">
        <v>5.61269E-2</v>
      </c>
      <c r="J1573" s="80">
        <v>5.6009700000000003E-2</v>
      </c>
      <c r="L1573" s="84">
        <v>0.99960000000000004</v>
      </c>
      <c r="M1573" s="83">
        <v>1572</v>
      </c>
      <c r="N1573" s="85">
        <v>2.64861E-3</v>
      </c>
      <c r="O1573" s="83">
        <v>1571.99</v>
      </c>
      <c r="P1573" s="85">
        <v>5.2972200000000001E-3</v>
      </c>
      <c r="Q1573" s="83">
        <v>1572</v>
      </c>
      <c r="R1573" s="86">
        <v>3.3697300000000001E-6</v>
      </c>
      <c r="S1573" s="86">
        <v>3.1435600000000001E-5</v>
      </c>
    </row>
    <row r="1574" spans="2:19" x14ac:dyDescent="0.2">
      <c r="B1574" s="33"/>
      <c r="C1574" s="81">
        <v>0.51759999999999995</v>
      </c>
      <c r="D1574" s="80">
        <v>5577</v>
      </c>
      <c r="E1574" s="80">
        <v>161</v>
      </c>
      <c r="F1574" s="80">
        <v>5416</v>
      </c>
      <c r="G1574" s="80">
        <v>322</v>
      </c>
      <c r="H1574" s="80">
        <v>5738</v>
      </c>
      <c r="I1574" s="82">
        <v>5.6117100000000003E-2</v>
      </c>
      <c r="J1574" s="80">
        <v>5.6009700000000003E-2</v>
      </c>
      <c r="L1574" s="84">
        <v>0.99960000000000004</v>
      </c>
      <c r="M1574" s="83">
        <v>1573</v>
      </c>
      <c r="N1574" s="85">
        <v>2.6716299999999999E-3</v>
      </c>
      <c r="O1574" s="83">
        <v>1572.99</v>
      </c>
      <c r="P1574" s="85">
        <v>5.3432599999999998E-3</v>
      </c>
      <c r="Q1574" s="83">
        <v>1573</v>
      </c>
      <c r="R1574" s="86">
        <v>3.3968600000000002E-6</v>
      </c>
      <c r="S1574" s="86">
        <v>3.1435600000000001E-5</v>
      </c>
    </row>
    <row r="1575" spans="2:19" x14ac:dyDescent="0.2">
      <c r="B1575" s="33"/>
      <c r="C1575" s="81">
        <v>0.51749999999999996</v>
      </c>
      <c r="D1575" s="80">
        <v>5583</v>
      </c>
      <c r="E1575" s="80">
        <v>161</v>
      </c>
      <c r="F1575" s="80">
        <v>5422</v>
      </c>
      <c r="G1575" s="80">
        <v>322</v>
      </c>
      <c r="H1575" s="80">
        <v>5744</v>
      </c>
      <c r="I1575" s="82">
        <v>5.6058499999999997E-2</v>
      </c>
      <c r="J1575" s="80">
        <v>5.6009700000000003E-2</v>
      </c>
      <c r="L1575" s="84">
        <v>0.99960000000000004</v>
      </c>
      <c r="M1575" s="83">
        <v>1574</v>
      </c>
      <c r="N1575" s="85">
        <v>2.6948300000000001E-3</v>
      </c>
      <c r="O1575" s="83">
        <v>1573.99</v>
      </c>
      <c r="P1575" s="85">
        <v>5.3896600000000001E-3</v>
      </c>
      <c r="Q1575" s="83">
        <v>1574</v>
      </c>
      <c r="R1575" s="86">
        <v>3.4241800000000001E-6</v>
      </c>
      <c r="S1575" s="86">
        <v>3.1435600000000001E-5</v>
      </c>
    </row>
    <row r="1576" spans="2:19" x14ac:dyDescent="0.2">
      <c r="B1576" s="33"/>
      <c r="C1576" s="81">
        <v>0.51690000000000003</v>
      </c>
      <c r="D1576" s="80">
        <v>5585</v>
      </c>
      <c r="E1576" s="80">
        <v>161</v>
      </c>
      <c r="F1576" s="80">
        <v>5424</v>
      </c>
      <c r="G1576" s="80">
        <v>322</v>
      </c>
      <c r="H1576" s="80">
        <v>5746</v>
      </c>
      <c r="I1576" s="82">
        <v>5.6038999999999999E-2</v>
      </c>
      <c r="J1576" s="80">
        <v>5.6009700000000003E-2</v>
      </c>
      <c r="L1576" s="84">
        <v>0.99960000000000004</v>
      </c>
      <c r="M1576" s="83">
        <v>1575</v>
      </c>
      <c r="N1576" s="85">
        <v>2.7182E-3</v>
      </c>
      <c r="O1576" s="83">
        <v>1574.99</v>
      </c>
      <c r="P1576" s="85">
        <v>5.43641E-3</v>
      </c>
      <c r="Q1576" s="83">
        <v>1575</v>
      </c>
      <c r="R1576" s="86">
        <v>3.4516900000000001E-6</v>
      </c>
      <c r="S1576" s="86">
        <v>3.1435600000000001E-5</v>
      </c>
    </row>
    <row r="1577" spans="2:19" x14ac:dyDescent="0.2">
      <c r="B1577" s="33"/>
      <c r="C1577" s="81">
        <v>0.51670000000000005</v>
      </c>
      <c r="D1577" s="80">
        <v>5588</v>
      </c>
      <c r="E1577" s="80">
        <v>161</v>
      </c>
      <c r="F1577" s="80">
        <v>5427</v>
      </c>
      <c r="G1577" s="80">
        <v>322</v>
      </c>
      <c r="H1577" s="80">
        <v>5749</v>
      </c>
      <c r="I1577" s="82">
        <v>5.6009700000000003E-2</v>
      </c>
      <c r="J1577" s="80">
        <v>5.6009700000000003E-2</v>
      </c>
      <c r="L1577" s="84">
        <v>0.99960000000000004</v>
      </c>
      <c r="M1577" s="83">
        <v>1576</v>
      </c>
      <c r="N1577" s="85">
        <v>2.7417600000000002E-3</v>
      </c>
      <c r="O1577" s="83">
        <v>1575.99</v>
      </c>
      <c r="P1577" s="85">
        <v>5.4835099999999996E-3</v>
      </c>
      <c r="Q1577" s="83">
        <v>1576</v>
      </c>
      <c r="R1577" s="86">
        <v>3.4793899999999998E-6</v>
      </c>
      <c r="S1577" s="86">
        <v>3.1435600000000001E-5</v>
      </c>
    </row>
    <row r="1578" spans="2:19" x14ac:dyDescent="0.2">
      <c r="B1578" s="33"/>
      <c r="C1578" s="81">
        <v>0.51649999999999996</v>
      </c>
      <c r="D1578" s="80">
        <v>5588</v>
      </c>
      <c r="E1578" s="80">
        <v>162</v>
      </c>
      <c r="F1578" s="80">
        <v>5426</v>
      </c>
      <c r="G1578" s="80">
        <v>324</v>
      </c>
      <c r="H1578" s="80">
        <v>5750</v>
      </c>
      <c r="I1578" s="82">
        <v>5.6347800000000003E-2</v>
      </c>
      <c r="J1578" s="80">
        <v>5.6259799999999999E-2</v>
      </c>
      <c r="L1578" s="84">
        <v>0.99960000000000004</v>
      </c>
      <c r="M1578" s="83">
        <v>1577</v>
      </c>
      <c r="N1578" s="85">
        <v>2.7654899999999998E-3</v>
      </c>
      <c r="O1578" s="83">
        <v>1576.99</v>
      </c>
      <c r="P1578" s="85">
        <v>5.5309699999999996E-3</v>
      </c>
      <c r="Q1578" s="83">
        <v>1577</v>
      </c>
      <c r="R1578" s="86">
        <v>3.5072800000000002E-6</v>
      </c>
      <c r="S1578" s="86">
        <v>3.1435600000000001E-5</v>
      </c>
    </row>
    <row r="1579" spans="2:19" x14ac:dyDescent="0.2">
      <c r="B1579" s="33"/>
      <c r="C1579" s="81">
        <v>0.51559999999999995</v>
      </c>
      <c r="D1579" s="80">
        <v>5589</v>
      </c>
      <c r="E1579" s="80">
        <v>162</v>
      </c>
      <c r="F1579" s="80">
        <v>5427</v>
      </c>
      <c r="G1579" s="80">
        <v>324</v>
      </c>
      <c r="H1579" s="80">
        <v>5751</v>
      </c>
      <c r="I1579" s="82">
        <v>5.6337999999999999E-2</v>
      </c>
      <c r="J1579" s="80">
        <v>5.6259799999999999E-2</v>
      </c>
      <c r="L1579" s="84">
        <v>0.99960000000000004</v>
      </c>
      <c r="M1579" s="83">
        <v>1578</v>
      </c>
      <c r="N1579" s="85">
        <v>2.7894E-3</v>
      </c>
      <c r="O1579" s="83">
        <v>1577.99</v>
      </c>
      <c r="P1579" s="85">
        <v>5.5788000000000001E-3</v>
      </c>
      <c r="Q1579" s="83">
        <v>1578</v>
      </c>
      <c r="R1579" s="86">
        <v>3.5353599999999998E-6</v>
      </c>
      <c r="S1579" s="86">
        <v>3.1435600000000001E-5</v>
      </c>
    </row>
    <row r="1580" spans="2:19" x14ac:dyDescent="0.2">
      <c r="B1580" s="33"/>
      <c r="C1580" s="81">
        <v>0.51480000000000004</v>
      </c>
      <c r="D1580" s="80">
        <v>5590</v>
      </c>
      <c r="E1580" s="80">
        <v>162</v>
      </c>
      <c r="F1580" s="80">
        <v>5428</v>
      </c>
      <c r="G1580" s="80">
        <v>324</v>
      </c>
      <c r="H1580" s="80">
        <v>5752</v>
      </c>
      <c r="I1580" s="82">
        <v>5.6328200000000002E-2</v>
      </c>
      <c r="J1580" s="80">
        <v>5.6259799999999999E-2</v>
      </c>
      <c r="L1580" s="84">
        <v>0.99960000000000004</v>
      </c>
      <c r="M1580" s="83">
        <v>1579</v>
      </c>
      <c r="N1580" s="85">
        <v>2.8134900000000001E-3</v>
      </c>
      <c r="O1580" s="83">
        <v>1578.99</v>
      </c>
      <c r="P1580" s="85">
        <v>5.6269900000000001E-3</v>
      </c>
      <c r="Q1580" s="83">
        <v>1579</v>
      </c>
      <c r="R1580" s="86">
        <v>3.5636399999999999E-6</v>
      </c>
      <c r="S1580" s="86">
        <v>3.1435600000000001E-5</v>
      </c>
    </row>
    <row r="1581" spans="2:19" x14ac:dyDescent="0.2">
      <c r="B1581" s="33"/>
      <c r="C1581" s="81">
        <v>0.51390000000000002</v>
      </c>
      <c r="D1581" s="80">
        <v>5592</v>
      </c>
      <c r="E1581" s="80">
        <v>162</v>
      </c>
      <c r="F1581" s="80">
        <v>5430</v>
      </c>
      <c r="G1581" s="80">
        <v>324</v>
      </c>
      <c r="H1581" s="80">
        <v>5754</v>
      </c>
      <c r="I1581" s="82">
        <v>5.6308700000000003E-2</v>
      </c>
      <c r="J1581" s="80">
        <v>5.6259799999999999E-2</v>
      </c>
      <c r="L1581" s="84">
        <v>0.99960000000000004</v>
      </c>
      <c r="M1581" s="83">
        <v>1580</v>
      </c>
      <c r="N1581" s="85">
        <v>2.8377699999999999E-3</v>
      </c>
      <c r="O1581" s="83">
        <v>1579.99</v>
      </c>
      <c r="P1581" s="85">
        <v>5.6755399999999998E-3</v>
      </c>
      <c r="Q1581" s="83">
        <v>1580</v>
      </c>
      <c r="R1581" s="86">
        <v>3.5921100000000002E-6</v>
      </c>
      <c r="S1581" s="86">
        <v>3.1435600000000001E-5</v>
      </c>
    </row>
    <row r="1582" spans="2:19" x14ac:dyDescent="0.2">
      <c r="B1582" s="33"/>
      <c r="C1582" s="81">
        <v>0.51370000000000005</v>
      </c>
      <c r="D1582" s="80">
        <v>5593</v>
      </c>
      <c r="E1582" s="80">
        <v>162</v>
      </c>
      <c r="F1582" s="80">
        <v>5431</v>
      </c>
      <c r="G1582" s="80">
        <v>324</v>
      </c>
      <c r="H1582" s="80">
        <v>5755</v>
      </c>
      <c r="I1582" s="82">
        <v>5.6298899999999999E-2</v>
      </c>
      <c r="J1582" s="80">
        <v>5.6259799999999999E-2</v>
      </c>
      <c r="L1582" s="84">
        <v>0.99960000000000004</v>
      </c>
      <c r="M1582" s="83">
        <v>1581</v>
      </c>
      <c r="N1582" s="85">
        <v>2.8622299999999999E-3</v>
      </c>
      <c r="O1582" s="83">
        <v>1580.99</v>
      </c>
      <c r="P1582" s="85">
        <v>5.7244599999999998E-3</v>
      </c>
      <c r="Q1582" s="83">
        <v>1581</v>
      </c>
      <c r="R1582" s="86">
        <v>3.62078E-6</v>
      </c>
      <c r="S1582" s="86">
        <v>3.1435600000000001E-5</v>
      </c>
    </row>
    <row r="1583" spans="2:19" x14ac:dyDescent="0.2">
      <c r="B1583" s="33"/>
      <c r="C1583" s="81">
        <v>0.51319999999999999</v>
      </c>
      <c r="D1583" s="80">
        <v>5594</v>
      </c>
      <c r="E1583" s="80">
        <v>162</v>
      </c>
      <c r="F1583" s="80">
        <v>5432</v>
      </c>
      <c r="G1583" s="80">
        <v>324</v>
      </c>
      <c r="H1583" s="80">
        <v>5756</v>
      </c>
      <c r="I1583" s="82">
        <v>5.6289100000000002E-2</v>
      </c>
      <c r="J1583" s="80">
        <v>5.6259799999999999E-2</v>
      </c>
      <c r="L1583" s="84">
        <v>0.99960000000000004</v>
      </c>
      <c r="M1583" s="83">
        <v>1582</v>
      </c>
      <c r="N1583" s="85">
        <v>2.8868700000000001E-3</v>
      </c>
      <c r="O1583" s="83">
        <v>1581.99</v>
      </c>
      <c r="P1583" s="85">
        <v>5.7737500000000002E-3</v>
      </c>
      <c r="Q1583" s="83">
        <v>1582</v>
      </c>
      <c r="R1583" s="86">
        <v>3.6496499999999999E-6</v>
      </c>
      <c r="S1583" s="86">
        <v>3.1435600000000001E-5</v>
      </c>
    </row>
    <row r="1584" spans="2:19" x14ac:dyDescent="0.2">
      <c r="B1584" s="33"/>
      <c r="C1584" s="81">
        <v>0.5131</v>
      </c>
      <c r="D1584" s="80">
        <v>5595</v>
      </c>
      <c r="E1584" s="80">
        <v>162</v>
      </c>
      <c r="F1584" s="80">
        <v>5433</v>
      </c>
      <c r="G1584" s="80">
        <v>324</v>
      </c>
      <c r="H1584" s="80">
        <v>5757</v>
      </c>
      <c r="I1584" s="82">
        <v>5.6279299999999997E-2</v>
      </c>
      <c r="J1584" s="80">
        <v>5.6259799999999999E-2</v>
      </c>
      <c r="L1584" s="84">
        <v>0.99960000000000004</v>
      </c>
      <c r="M1584" s="83">
        <v>1583</v>
      </c>
      <c r="N1584" s="85">
        <v>2.9117100000000001E-3</v>
      </c>
      <c r="O1584" s="83">
        <v>1582.99</v>
      </c>
      <c r="P1584" s="85">
        <v>5.8234100000000002E-3</v>
      </c>
      <c r="Q1584" s="83">
        <v>1583</v>
      </c>
      <c r="R1584" s="86">
        <v>3.6787200000000002E-6</v>
      </c>
      <c r="S1584" s="86">
        <v>3.1435600000000001E-5</v>
      </c>
    </row>
    <row r="1585" spans="2:19" x14ac:dyDescent="0.2">
      <c r="B1585" s="33"/>
      <c r="C1585" s="81">
        <v>0.51229999999999998</v>
      </c>
      <c r="D1585" s="80">
        <v>5596</v>
      </c>
      <c r="E1585" s="80">
        <v>162</v>
      </c>
      <c r="F1585" s="80">
        <v>5434</v>
      </c>
      <c r="G1585" s="80">
        <v>324</v>
      </c>
      <c r="H1585" s="80">
        <v>5758</v>
      </c>
      <c r="I1585" s="82">
        <v>5.62695E-2</v>
      </c>
      <c r="J1585" s="80">
        <v>5.6259799999999999E-2</v>
      </c>
      <c r="L1585" s="84">
        <v>0.99960000000000004</v>
      </c>
      <c r="M1585" s="83">
        <v>1584</v>
      </c>
      <c r="N1585" s="85">
        <v>2.9367199999999999E-3</v>
      </c>
      <c r="O1585" s="83">
        <v>1583.99</v>
      </c>
      <c r="P1585" s="85">
        <v>5.8734499999999997E-3</v>
      </c>
      <c r="Q1585" s="83">
        <v>1584</v>
      </c>
      <c r="R1585" s="86">
        <v>3.7079900000000001E-6</v>
      </c>
      <c r="S1585" s="86">
        <v>3.1435600000000001E-5</v>
      </c>
    </row>
    <row r="1586" spans="2:19" x14ac:dyDescent="0.2">
      <c r="B1586" s="33"/>
      <c r="C1586" s="81">
        <v>0.51200000000000001</v>
      </c>
      <c r="D1586" s="80">
        <v>5597</v>
      </c>
      <c r="E1586" s="80">
        <v>162</v>
      </c>
      <c r="F1586" s="80">
        <v>5435</v>
      </c>
      <c r="G1586" s="80">
        <v>324</v>
      </c>
      <c r="H1586" s="80">
        <v>5759</v>
      </c>
      <c r="I1586" s="82">
        <v>5.6259799999999999E-2</v>
      </c>
      <c r="J1586" s="80">
        <v>5.6259799999999999E-2</v>
      </c>
      <c r="L1586" s="84">
        <v>0.99960000000000004</v>
      </c>
      <c r="M1586" s="83">
        <v>1585</v>
      </c>
      <c r="N1586" s="85">
        <v>2.9619300000000002E-3</v>
      </c>
      <c r="O1586" s="83">
        <v>1584.99</v>
      </c>
      <c r="P1586" s="85">
        <v>5.9238600000000004E-3</v>
      </c>
      <c r="Q1586" s="83">
        <v>1585</v>
      </c>
      <c r="R1586" s="86">
        <v>3.7374500000000001E-6</v>
      </c>
      <c r="S1586" s="86">
        <v>3.1435600000000001E-5</v>
      </c>
    </row>
    <row r="1587" spans="2:19" x14ac:dyDescent="0.2">
      <c r="B1587" s="33"/>
      <c r="C1587" s="81">
        <v>0.51100000000000001</v>
      </c>
      <c r="D1587" s="80">
        <v>5603</v>
      </c>
      <c r="E1587" s="80">
        <v>163</v>
      </c>
      <c r="F1587" s="80">
        <v>5440</v>
      </c>
      <c r="G1587" s="80">
        <v>326</v>
      </c>
      <c r="H1587" s="80">
        <v>5766</v>
      </c>
      <c r="I1587" s="82">
        <v>5.65383E-2</v>
      </c>
      <c r="J1587" s="80">
        <v>5.65383E-2</v>
      </c>
      <c r="L1587" s="84">
        <v>0.99960000000000004</v>
      </c>
      <c r="M1587" s="83">
        <v>1586</v>
      </c>
      <c r="N1587" s="85">
        <v>2.9873299999999998E-3</v>
      </c>
      <c r="O1587" s="83">
        <v>1585.99</v>
      </c>
      <c r="P1587" s="85">
        <v>5.9746599999999997E-3</v>
      </c>
      <c r="Q1587" s="83">
        <v>1586</v>
      </c>
      <c r="R1587" s="86">
        <v>3.76712E-6</v>
      </c>
      <c r="S1587" s="86">
        <v>3.1435600000000001E-5</v>
      </c>
    </row>
    <row r="1588" spans="2:19" x14ac:dyDescent="0.2">
      <c r="B1588" s="33"/>
      <c r="C1588" s="81">
        <v>0.51029999999999998</v>
      </c>
      <c r="D1588" s="80">
        <v>5603</v>
      </c>
      <c r="E1588" s="80">
        <v>164</v>
      </c>
      <c r="F1588" s="80">
        <v>5439</v>
      </c>
      <c r="G1588" s="80">
        <v>328</v>
      </c>
      <c r="H1588" s="80">
        <v>5767</v>
      </c>
      <c r="I1588" s="82">
        <v>5.6875299999999997E-2</v>
      </c>
      <c r="J1588" s="80">
        <v>5.6875299999999997E-2</v>
      </c>
      <c r="L1588" s="84">
        <v>0.99960000000000004</v>
      </c>
      <c r="M1588" s="83">
        <v>1587</v>
      </c>
      <c r="N1588" s="85">
        <v>3.0129200000000001E-3</v>
      </c>
      <c r="O1588" s="83">
        <v>1586.99</v>
      </c>
      <c r="P1588" s="85">
        <v>6.0258300000000002E-3</v>
      </c>
      <c r="Q1588" s="83">
        <v>1587</v>
      </c>
      <c r="R1588" s="86">
        <v>3.7969999999999998E-6</v>
      </c>
      <c r="S1588" s="86">
        <v>3.1435600000000001E-5</v>
      </c>
    </row>
    <row r="1589" spans="2:19" x14ac:dyDescent="0.2">
      <c r="B1589" s="33"/>
      <c r="C1589" s="81">
        <v>0.50880000000000003</v>
      </c>
      <c r="D1589" s="80">
        <v>5603</v>
      </c>
      <c r="E1589" s="80">
        <v>165</v>
      </c>
      <c r="F1589" s="80">
        <v>5438</v>
      </c>
      <c r="G1589" s="80">
        <v>330</v>
      </c>
      <c r="H1589" s="80">
        <v>5768</v>
      </c>
      <c r="I1589" s="82">
        <v>5.7212199999999998E-2</v>
      </c>
      <c r="J1589" s="80">
        <v>5.70441E-2</v>
      </c>
      <c r="L1589" s="84">
        <v>0.99960000000000004</v>
      </c>
      <c r="M1589" s="83">
        <v>1588</v>
      </c>
      <c r="N1589" s="85">
        <v>3.0387000000000001E-3</v>
      </c>
      <c r="O1589" s="83">
        <v>1587.99</v>
      </c>
      <c r="P1589" s="85">
        <v>6.0773900000000002E-3</v>
      </c>
      <c r="Q1589" s="83">
        <v>1588</v>
      </c>
      <c r="R1589" s="86">
        <v>3.8270699999999998E-6</v>
      </c>
      <c r="S1589" s="86">
        <v>3.1435600000000001E-5</v>
      </c>
    </row>
    <row r="1590" spans="2:19" x14ac:dyDescent="0.2">
      <c r="B1590" s="33"/>
      <c r="C1590" s="81">
        <v>0.50860000000000005</v>
      </c>
      <c r="D1590" s="80">
        <v>5605</v>
      </c>
      <c r="E1590" s="80">
        <v>165</v>
      </c>
      <c r="F1590" s="80">
        <v>5440</v>
      </c>
      <c r="G1590" s="80">
        <v>330</v>
      </c>
      <c r="H1590" s="80">
        <v>5770</v>
      </c>
      <c r="I1590" s="82">
        <v>5.7192399999999997E-2</v>
      </c>
      <c r="J1590" s="80">
        <v>5.70441E-2</v>
      </c>
      <c r="L1590" s="84">
        <v>0.99960000000000004</v>
      </c>
      <c r="M1590" s="83">
        <v>1589</v>
      </c>
      <c r="N1590" s="85">
        <v>3.0646699999999998E-3</v>
      </c>
      <c r="O1590" s="83">
        <v>1588.99</v>
      </c>
      <c r="P1590" s="85">
        <v>6.1293399999999996E-3</v>
      </c>
      <c r="Q1590" s="83">
        <v>1589</v>
      </c>
      <c r="R1590" s="86">
        <v>3.8573600000000003E-6</v>
      </c>
      <c r="S1590" s="86">
        <v>3.1435600000000001E-5</v>
      </c>
    </row>
    <row r="1591" spans="2:19" x14ac:dyDescent="0.2">
      <c r="B1591" s="33"/>
      <c r="C1591" s="81">
        <v>0.50829999999999997</v>
      </c>
      <c r="D1591" s="80">
        <v>5606</v>
      </c>
      <c r="E1591" s="80">
        <v>165</v>
      </c>
      <c r="F1591" s="80">
        <v>5441</v>
      </c>
      <c r="G1591" s="80">
        <v>330</v>
      </c>
      <c r="H1591" s="80">
        <v>5771</v>
      </c>
      <c r="I1591" s="82">
        <v>5.7182499999999997E-2</v>
      </c>
      <c r="J1591" s="80">
        <v>5.70441E-2</v>
      </c>
      <c r="L1591" s="84">
        <v>0.99960000000000004</v>
      </c>
      <c r="M1591" s="83">
        <v>1590</v>
      </c>
      <c r="N1591" s="85">
        <v>3.0908400000000001E-3</v>
      </c>
      <c r="O1591" s="83">
        <v>1589.99</v>
      </c>
      <c r="P1591" s="85">
        <v>6.1816800000000002E-3</v>
      </c>
      <c r="Q1591" s="83">
        <v>1590</v>
      </c>
      <c r="R1591" s="86">
        <v>3.8878500000000004E-6</v>
      </c>
      <c r="S1591" s="86">
        <v>3.1435600000000001E-5</v>
      </c>
    </row>
    <row r="1592" spans="2:19" x14ac:dyDescent="0.2">
      <c r="B1592" s="33"/>
      <c r="C1592" s="81">
        <v>0.50719999999999998</v>
      </c>
      <c r="D1592" s="80">
        <v>5607</v>
      </c>
      <c r="E1592" s="80">
        <v>165</v>
      </c>
      <c r="F1592" s="80">
        <v>5442</v>
      </c>
      <c r="G1592" s="80">
        <v>330</v>
      </c>
      <c r="H1592" s="80">
        <v>5772</v>
      </c>
      <c r="I1592" s="82">
        <v>5.7172599999999997E-2</v>
      </c>
      <c r="J1592" s="80">
        <v>5.70441E-2</v>
      </c>
      <c r="L1592" s="84">
        <v>0.99960000000000004</v>
      </c>
      <c r="M1592" s="83">
        <v>1591</v>
      </c>
      <c r="N1592" s="85">
        <v>3.1172000000000001E-3</v>
      </c>
      <c r="O1592" s="83">
        <v>1590.99</v>
      </c>
      <c r="P1592" s="85">
        <v>6.2344000000000002E-3</v>
      </c>
      <c r="Q1592" s="83">
        <v>1591</v>
      </c>
      <c r="R1592" s="86">
        <v>3.9185400000000001E-6</v>
      </c>
      <c r="S1592" s="86">
        <v>3.1435600000000001E-5</v>
      </c>
    </row>
    <row r="1593" spans="2:19" x14ac:dyDescent="0.2">
      <c r="B1593" s="33"/>
      <c r="C1593" s="81">
        <v>0.50690000000000002</v>
      </c>
      <c r="D1593" s="80">
        <v>5608</v>
      </c>
      <c r="E1593" s="80">
        <v>165</v>
      </c>
      <c r="F1593" s="80">
        <v>5443</v>
      </c>
      <c r="G1593" s="80">
        <v>330</v>
      </c>
      <c r="H1593" s="80">
        <v>5773</v>
      </c>
      <c r="I1593" s="82">
        <v>5.7162699999999997E-2</v>
      </c>
      <c r="J1593" s="80">
        <v>5.70441E-2</v>
      </c>
      <c r="L1593" s="84">
        <v>0.99960000000000004</v>
      </c>
      <c r="M1593" s="83">
        <v>1592</v>
      </c>
      <c r="N1593" s="85">
        <v>3.1437599999999998E-3</v>
      </c>
      <c r="O1593" s="83">
        <v>1591.99</v>
      </c>
      <c r="P1593" s="85">
        <v>6.2875199999999996E-3</v>
      </c>
      <c r="Q1593" s="83">
        <v>1592</v>
      </c>
      <c r="R1593" s="86">
        <v>3.9494499999999999E-6</v>
      </c>
      <c r="S1593" s="86">
        <v>3.1435600000000001E-5</v>
      </c>
    </row>
    <row r="1594" spans="2:19" x14ac:dyDescent="0.2">
      <c r="B1594" s="33"/>
      <c r="C1594" s="81">
        <v>0.50660000000000005</v>
      </c>
      <c r="D1594" s="80">
        <v>5610</v>
      </c>
      <c r="E1594" s="80">
        <v>165</v>
      </c>
      <c r="F1594" s="80">
        <v>5445</v>
      </c>
      <c r="G1594" s="80">
        <v>330</v>
      </c>
      <c r="H1594" s="80">
        <v>5775</v>
      </c>
      <c r="I1594" s="82">
        <v>5.7142900000000003E-2</v>
      </c>
      <c r="J1594" s="80">
        <v>5.70441E-2</v>
      </c>
      <c r="L1594" s="84">
        <v>0.99960000000000004</v>
      </c>
      <c r="M1594" s="83">
        <v>1593</v>
      </c>
      <c r="N1594" s="85">
        <v>3.17052E-3</v>
      </c>
      <c r="O1594" s="83">
        <v>1592.99</v>
      </c>
      <c r="P1594" s="85">
        <v>6.34104E-3</v>
      </c>
      <c r="Q1594" s="83">
        <v>1593</v>
      </c>
      <c r="R1594" s="86">
        <v>3.9805600000000002E-6</v>
      </c>
      <c r="S1594" s="86">
        <v>3.1435600000000001E-5</v>
      </c>
    </row>
    <row r="1595" spans="2:19" x14ac:dyDescent="0.2">
      <c r="B1595" s="33"/>
      <c r="C1595" s="81">
        <v>0.50549999999999995</v>
      </c>
      <c r="D1595" s="80">
        <v>5611</v>
      </c>
      <c r="E1595" s="80">
        <v>165</v>
      </c>
      <c r="F1595" s="80">
        <v>5446</v>
      </c>
      <c r="G1595" s="80">
        <v>330</v>
      </c>
      <c r="H1595" s="80">
        <v>5776</v>
      </c>
      <c r="I1595" s="82">
        <v>5.7133000000000003E-2</v>
      </c>
      <c r="J1595" s="80">
        <v>5.70441E-2</v>
      </c>
      <c r="L1595" s="84">
        <v>0.99960000000000004</v>
      </c>
      <c r="M1595" s="83">
        <v>1594</v>
      </c>
      <c r="N1595" s="85">
        <v>3.1974799999999999E-3</v>
      </c>
      <c r="O1595" s="83">
        <v>1593.99</v>
      </c>
      <c r="P1595" s="85">
        <v>6.3949599999999999E-3</v>
      </c>
      <c r="Q1595" s="83">
        <v>1594</v>
      </c>
      <c r="R1595" s="86">
        <v>4.0118899999999998E-6</v>
      </c>
      <c r="S1595" s="86">
        <v>3.1435600000000001E-5</v>
      </c>
    </row>
    <row r="1596" spans="2:19" x14ac:dyDescent="0.2">
      <c r="B1596" s="33"/>
      <c r="C1596" s="81">
        <v>0.50539999999999996</v>
      </c>
      <c r="D1596" s="80">
        <v>5612</v>
      </c>
      <c r="E1596" s="80">
        <v>165</v>
      </c>
      <c r="F1596" s="80">
        <v>5447</v>
      </c>
      <c r="G1596" s="80">
        <v>330</v>
      </c>
      <c r="H1596" s="80">
        <v>5777</v>
      </c>
      <c r="I1596" s="82">
        <v>5.7123100000000003E-2</v>
      </c>
      <c r="J1596" s="80">
        <v>5.70441E-2</v>
      </c>
      <c r="L1596" s="84">
        <v>0.99960000000000004</v>
      </c>
      <c r="M1596" s="83">
        <v>1595</v>
      </c>
      <c r="N1596" s="85">
        <v>3.22464E-3</v>
      </c>
      <c r="O1596" s="83">
        <v>1594.99</v>
      </c>
      <c r="P1596" s="85">
        <v>6.44927E-3</v>
      </c>
      <c r="Q1596" s="83">
        <v>1595</v>
      </c>
      <c r="R1596" s="86">
        <v>4.0434299999999997E-6</v>
      </c>
      <c r="S1596" s="86">
        <v>3.1435600000000001E-5</v>
      </c>
    </row>
    <row r="1597" spans="2:19" x14ac:dyDescent="0.2">
      <c r="B1597" s="33"/>
      <c r="C1597" s="81">
        <v>0.50529999999999997</v>
      </c>
      <c r="D1597" s="80">
        <v>5614</v>
      </c>
      <c r="E1597" s="80">
        <v>165</v>
      </c>
      <c r="F1597" s="80">
        <v>5449</v>
      </c>
      <c r="G1597" s="80">
        <v>330</v>
      </c>
      <c r="H1597" s="80">
        <v>5779</v>
      </c>
      <c r="I1597" s="82">
        <v>5.7103300000000003E-2</v>
      </c>
      <c r="J1597" s="80">
        <v>5.70441E-2</v>
      </c>
      <c r="L1597" s="84">
        <v>0.99960000000000004</v>
      </c>
      <c r="M1597" s="83">
        <v>1596</v>
      </c>
      <c r="N1597" s="85">
        <v>3.2520000000000001E-3</v>
      </c>
      <c r="O1597" s="83">
        <v>1595.99</v>
      </c>
      <c r="P1597" s="85">
        <v>6.5039900000000003E-3</v>
      </c>
      <c r="Q1597" s="83">
        <v>1596</v>
      </c>
      <c r="R1597" s="86">
        <v>4.0751799999999998E-6</v>
      </c>
      <c r="S1597" s="86">
        <v>3.1435600000000001E-5</v>
      </c>
    </row>
    <row r="1598" spans="2:19" x14ac:dyDescent="0.2">
      <c r="B1598" s="33"/>
      <c r="C1598" s="81">
        <v>0.50480000000000003</v>
      </c>
      <c r="D1598" s="80">
        <v>5615</v>
      </c>
      <c r="E1598" s="80">
        <v>165</v>
      </c>
      <c r="F1598" s="80">
        <v>5450</v>
      </c>
      <c r="G1598" s="80">
        <v>330</v>
      </c>
      <c r="H1598" s="80">
        <v>5780</v>
      </c>
      <c r="I1598" s="82">
        <v>5.7093400000000002E-2</v>
      </c>
      <c r="J1598" s="80">
        <v>5.70441E-2</v>
      </c>
      <c r="L1598" s="84">
        <v>0.99960000000000004</v>
      </c>
      <c r="M1598" s="83">
        <v>1597</v>
      </c>
      <c r="N1598" s="85">
        <v>3.2795599999999999E-3</v>
      </c>
      <c r="O1598" s="83">
        <v>1596.99</v>
      </c>
      <c r="P1598" s="85">
        <v>6.5591199999999999E-3</v>
      </c>
      <c r="Q1598" s="83">
        <v>1597</v>
      </c>
      <c r="R1598" s="86">
        <v>4.1071500000000001E-6</v>
      </c>
      <c r="S1598" s="86">
        <v>3.1435600000000001E-5</v>
      </c>
    </row>
    <row r="1599" spans="2:19" x14ac:dyDescent="0.2">
      <c r="B1599" s="33"/>
      <c r="C1599" s="81">
        <v>0.50449999999999995</v>
      </c>
      <c r="D1599" s="80">
        <v>5616</v>
      </c>
      <c r="E1599" s="80">
        <v>165</v>
      </c>
      <c r="F1599" s="80">
        <v>5451</v>
      </c>
      <c r="G1599" s="80">
        <v>330</v>
      </c>
      <c r="H1599" s="80">
        <v>5781</v>
      </c>
      <c r="I1599" s="82">
        <v>5.7083500000000002E-2</v>
      </c>
      <c r="J1599" s="80">
        <v>5.70441E-2</v>
      </c>
      <c r="L1599" s="84">
        <v>0.99960000000000004</v>
      </c>
      <c r="M1599" s="83">
        <v>1598</v>
      </c>
      <c r="N1599" s="85">
        <v>3.3073299999999998E-3</v>
      </c>
      <c r="O1599" s="83">
        <v>1597.99</v>
      </c>
      <c r="P1599" s="85">
        <v>6.6146499999999997E-3</v>
      </c>
      <c r="Q1599" s="83">
        <v>1598</v>
      </c>
      <c r="R1599" s="86">
        <v>4.1393299999999999E-6</v>
      </c>
      <c r="S1599" s="86">
        <v>3.1435600000000001E-5</v>
      </c>
    </row>
    <row r="1600" spans="2:19" x14ac:dyDescent="0.2">
      <c r="B1600" s="33"/>
      <c r="C1600" s="81">
        <v>0.50419999999999998</v>
      </c>
      <c r="D1600" s="80">
        <v>5617</v>
      </c>
      <c r="E1600" s="80">
        <v>165</v>
      </c>
      <c r="F1600" s="80">
        <v>5452</v>
      </c>
      <c r="G1600" s="80">
        <v>330</v>
      </c>
      <c r="H1600" s="80">
        <v>5782</v>
      </c>
      <c r="I1600" s="82">
        <v>5.7073699999999998E-2</v>
      </c>
      <c r="J1600" s="80">
        <v>5.70441E-2</v>
      </c>
      <c r="L1600" s="84">
        <v>0.99960000000000004</v>
      </c>
      <c r="M1600" s="83">
        <v>1599</v>
      </c>
      <c r="N1600" s="85">
        <v>3.3352999999999998E-3</v>
      </c>
      <c r="O1600" s="83">
        <v>1598.99</v>
      </c>
      <c r="P1600" s="85">
        <v>6.6705999999999996E-3</v>
      </c>
      <c r="Q1600" s="83">
        <v>1599</v>
      </c>
      <c r="R1600" s="86">
        <v>4.1717299999999998E-6</v>
      </c>
      <c r="S1600" s="86">
        <v>3.1435600000000001E-5</v>
      </c>
    </row>
    <row r="1601" spans="2:19" x14ac:dyDescent="0.2">
      <c r="B1601" s="33"/>
      <c r="C1601" s="81">
        <v>0.50339999999999996</v>
      </c>
      <c r="D1601" s="80">
        <v>5618</v>
      </c>
      <c r="E1601" s="80">
        <v>165</v>
      </c>
      <c r="F1601" s="80">
        <v>5453</v>
      </c>
      <c r="G1601" s="80">
        <v>330</v>
      </c>
      <c r="H1601" s="80">
        <v>5783</v>
      </c>
      <c r="I1601" s="82">
        <v>5.7063799999999998E-2</v>
      </c>
      <c r="J1601" s="80">
        <v>5.70441E-2</v>
      </c>
      <c r="L1601" s="84">
        <v>0.99960000000000004</v>
      </c>
      <c r="M1601" s="83">
        <v>1600</v>
      </c>
      <c r="N1601" s="85">
        <v>3.3634799999999999E-3</v>
      </c>
      <c r="O1601" s="83">
        <v>1599.99</v>
      </c>
      <c r="P1601" s="85">
        <v>6.7269499999999998E-3</v>
      </c>
      <c r="Q1601" s="83">
        <v>1600</v>
      </c>
      <c r="R1601" s="86">
        <v>4.2043499999999998E-6</v>
      </c>
      <c r="S1601" s="86">
        <v>3.1435600000000001E-5</v>
      </c>
    </row>
    <row r="1602" spans="2:19" x14ac:dyDescent="0.2">
      <c r="B1602" s="33"/>
      <c r="C1602" s="81">
        <v>0.50309999999999999</v>
      </c>
      <c r="D1602" s="80">
        <v>5619</v>
      </c>
      <c r="E1602" s="80">
        <v>165</v>
      </c>
      <c r="F1602" s="80">
        <v>5454</v>
      </c>
      <c r="G1602" s="80">
        <v>330</v>
      </c>
      <c r="H1602" s="80">
        <v>5784</v>
      </c>
      <c r="I1602" s="82">
        <v>5.7053899999999998E-2</v>
      </c>
      <c r="J1602" s="80">
        <v>5.70441E-2</v>
      </c>
      <c r="L1602" s="84">
        <v>0.99960000000000004</v>
      </c>
      <c r="M1602" s="83">
        <v>1601</v>
      </c>
      <c r="N1602" s="85">
        <v>3.39186E-3</v>
      </c>
      <c r="O1602" s="83">
        <v>1600.99</v>
      </c>
      <c r="P1602" s="85">
        <v>6.78373E-3</v>
      </c>
      <c r="Q1602" s="83">
        <v>1601</v>
      </c>
      <c r="R1602" s="86">
        <v>4.2371800000000001E-6</v>
      </c>
      <c r="S1602" s="86">
        <v>3.1435600000000001E-5</v>
      </c>
    </row>
    <row r="1603" spans="2:19" x14ac:dyDescent="0.2">
      <c r="B1603" s="33"/>
      <c r="C1603" s="81">
        <v>0.503</v>
      </c>
      <c r="D1603" s="80">
        <v>5620</v>
      </c>
      <c r="E1603" s="80">
        <v>165</v>
      </c>
      <c r="F1603" s="80">
        <v>5455</v>
      </c>
      <c r="G1603" s="80">
        <v>330</v>
      </c>
      <c r="H1603" s="80">
        <v>5785</v>
      </c>
      <c r="I1603" s="82">
        <v>5.70441E-2</v>
      </c>
      <c r="J1603" s="80">
        <v>5.70441E-2</v>
      </c>
      <c r="L1603" s="84">
        <v>0.99960000000000004</v>
      </c>
      <c r="M1603" s="83">
        <v>1602</v>
      </c>
      <c r="N1603" s="85">
        <v>3.4204600000000002E-3</v>
      </c>
      <c r="O1603" s="83">
        <v>1601.99</v>
      </c>
      <c r="P1603" s="85">
        <v>6.8409200000000003E-3</v>
      </c>
      <c r="Q1603" s="83">
        <v>1602</v>
      </c>
      <c r="R1603" s="86">
        <v>4.2702399999999996E-6</v>
      </c>
      <c r="S1603" s="86">
        <v>3.1435600000000001E-5</v>
      </c>
    </row>
    <row r="1604" spans="2:19" x14ac:dyDescent="0.2">
      <c r="B1604" s="33"/>
      <c r="C1604" s="81">
        <v>0.50280000000000002</v>
      </c>
      <c r="D1604" s="80">
        <v>5620</v>
      </c>
      <c r="E1604" s="80">
        <v>166</v>
      </c>
      <c r="F1604" s="80">
        <v>5454</v>
      </c>
      <c r="G1604" s="80">
        <v>332</v>
      </c>
      <c r="H1604" s="80">
        <v>5786</v>
      </c>
      <c r="I1604" s="82">
        <v>5.7379899999999998E-2</v>
      </c>
      <c r="J1604" s="80">
        <v>5.7369999999999997E-2</v>
      </c>
      <c r="L1604" s="84">
        <v>0.99960000000000004</v>
      </c>
      <c r="M1604" s="83">
        <v>1603</v>
      </c>
      <c r="N1604" s="85">
        <v>3.4492699999999999E-3</v>
      </c>
      <c r="O1604" s="83">
        <v>1602.99</v>
      </c>
      <c r="P1604" s="85">
        <v>6.8985399999999999E-3</v>
      </c>
      <c r="Q1604" s="83">
        <v>1603</v>
      </c>
      <c r="R1604" s="86">
        <v>4.3035200000000001E-6</v>
      </c>
      <c r="S1604" s="86">
        <v>3.1435600000000001E-5</v>
      </c>
    </row>
    <row r="1605" spans="2:19" x14ac:dyDescent="0.2">
      <c r="B1605" s="33"/>
      <c r="C1605" s="81">
        <v>0.50229999999999997</v>
      </c>
      <c r="D1605" s="80">
        <v>5621</v>
      </c>
      <c r="E1605" s="80">
        <v>166</v>
      </c>
      <c r="F1605" s="80">
        <v>5455</v>
      </c>
      <c r="G1605" s="80">
        <v>332</v>
      </c>
      <c r="H1605" s="80">
        <v>5787</v>
      </c>
      <c r="I1605" s="82">
        <v>5.7369999999999997E-2</v>
      </c>
      <c r="J1605" s="80">
        <v>5.7369999999999997E-2</v>
      </c>
      <c r="L1605" s="84">
        <v>0.99960000000000004</v>
      </c>
      <c r="M1605" s="83">
        <v>1604</v>
      </c>
      <c r="N1605" s="85">
        <v>3.4782900000000002E-3</v>
      </c>
      <c r="O1605" s="83">
        <v>1603.99</v>
      </c>
      <c r="P1605" s="85">
        <v>6.9565699999999996E-3</v>
      </c>
      <c r="Q1605" s="83">
        <v>1604</v>
      </c>
      <c r="R1605" s="86">
        <v>4.3370199999999999E-6</v>
      </c>
      <c r="S1605" s="86">
        <v>3.1435600000000001E-5</v>
      </c>
    </row>
    <row r="1606" spans="2:19" x14ac:dyDescent="0.2">
      <c r="B1606" s="33"/>
      <c r="C1606" s="81">
        <v>0.50139999999999996</v>
      </c>
      <c r="D1606" s="80">
        <v>5623</v>
      </c>
      <c r="E1606" s="80">
        <v>167</v>
      </c>
      <c r="F1606" s="80">
        <v>5456</v>
      </c>
      <c r="G1606" s="80">
        <v>334</v>
      </c>
      <c r="H1606" s="80">
        <v>5790</v>
      </c>
      <c r="I1606" s="82">
        <v>5.7685699999999999E-2</v>
      </c>
      <c r="J1606" s="80">
        <v>5.7625900000000001E-2</v>
      </c>
      <c r="L1606" s="84">
        <v>0.99960000000000004</v>
      </c>
      <c r="M1606" s="83">
        <v>1605</v>
      </c>
      <c r="N1606" s="85">
        <v>3.5075200000000001E-3</v>
      </c>
      <c r="O1606" s="83">
        <v>1604.99</v>
      </c>
      <c r="P1606" s="85">
        <v>7.0150400000000002E-3</v>
      </c>
      <c r="Q1606" s="83">
        <v>1605</v>
      </c>
      <c r="R1606" s="86">
        <v>4.3707399999999998E-6</v>
      </c>
      <c r="S1606" s="86">
        <v>3.1435600000000001E-5</v>
      </c>
    </row>
    <row r="1607" spans="2:19" x14ac:dyDescent="0.2">
      <c r="B1607" s="33"/>
      <c r="C1607" s="81">
        <v>0.50129999999999997</v>
      </c>
      <c r="D1607" s="80">
        <v>5624</v>
      </c>
      <c r="E1607" s="80">
        <v>167</v>
      </c>
      <c r="F1607" s="80">
        <v>5457</v>
      </c>
      <c r="G1607" s="80">
        <v>334</v>
      </c>
      <c r="H1607" s="80">
        <v>5791</v>
      </c>
      <c r="I1607" s="82">
        <v>5.7675700000000003E-2</v>
      </c>
      <c r="J1607" s="80">
        <v>5.7625900000000001E-2</v>
      </c>
      <c r="L1607" s="84">
        <v>0.99960000000000004</v>
      </c>
      <c r="M1607" s="83">
        <v>1606</v>
      </c>
      <c r="N1607" s="85">
        <v>3.53697E-3</v>
      </c>
      <c r="O1607" s="83">
        <v>1605.99</v>
      </c>
      <c r="P1607" s="85">
        <v>7.07393E-3</v>
      </c>
      <c r="Q1607" s="83">
        <v>1606</v>
      </c>
      <c r="R1607" s="86">
        <v>4.4046899999999997E-6</v>
      </c>
      <c r="S1607" s="86">
        <v>3.1435600000000001E-5</v>
      </c>
    </row>
    <row r="1608" spans="2:19" x14ac:dyDescent="0.2">
      <c r="B1608" s="33"/>
      <c r="C1608" s="81">
        <v>0.4995</v>
      </c>
      <c r="D1608" s="80">
        <v>5625</v>
      </c>
      <c r="E1608" s="80">
        <v>167</v>
      </c>
      <c r="F1608" s="80">
        <v>5458</v>
      </c>
      <c r="G1608" s="80">
        <v>334</v>
      </c>
      <c r="H1608" s="80">
        <v>5792</v>
      </c>
      <c r="I1608" s="82">
        <v>5.76657E-2</v>
      </c>
      <c r="J1608" s="80">
        <v>5.7625900000000001E-2</v>
      </c>
      <c r="L1608" s="84">
        <v>0.99960000000000004</v>
      </c>
      <c r="M1608" s="83">
        <v>1607</v>
      </c>
      <c r="N1608" s="85">
        <v>3.5666299999999999E-3</v>
      </c>
      <c r="O1608" s="83">
        <v>1606.99</v>
      </c>
      <c r="P1608" s="85">
        <v>7.1332499999999998E-3</v>
      </c>
      <c r="Q1608" s="83">
        <v>1607</v>
      </c>
      <c r="R1608" s="86">
        <v>4.4388599999999997E-6</v>
      </c>
      <c r="S1608" s="86">
        <v>3.1435600000000001E-5</v>
      </c>
    </row>
    <row r="1609" spans="2:19" x14ac:dyDescent="0.2">
      <c r="B1609" s="33"/>
      <c r="C1609" s="81">
        <v>0.49940000000000001</v>
      </c>
      <c r="D1609" s="80">
        <v>5626</v>
      </c>
      <c r="E1609" s="80">
        <v>167</v>
      </c>
      <c r="F1609" s="80">
        <v>5459</v>
      </c>
      <c r="G1609" s="80">
        <v>334</v>
      </c>
      <c r="H1609" s="80">
        <v>5793</v>
      </c>
      <c r="I1609" s="82">
        <v>5.76558E-2</v>
      </c>
      <c r="J1609" s="80">
        <v>5.7625900000000001E-2</v>
      </c>
      <c r="L1609" s="84">
        <v>0.99960000000000004</v>
      </c>
      <c r="M1609" s="83">
        <v>1608</v>
      </c>
      <c r="N1609" s="85">
        <v>3.5965099999999998E-3</v>
      </c>
      <c r="O1609" s="83">
        <v>1607.99</v>
      </c>
      <c r="P1609" s="85">
        <v>7.1930099999999997E-3</v>
      </c>
      <c r="Q1609" s="83">
        <v>1608</v>
      </c>
      <c r="R1609" s="86">
        <v>4.4732699999999996E-6</v>
      </c>
      <c r="S1609" s="86">
        <v>3.1435600000000001E-5</v>
      </c>
    </row>
    <row r="1610" spans="2:19" x14ac:dyDescent="0.2">
      <c r="B1610" s="33"/>
      <c r="C1610" s="81">
        <v>0.49869999999999998</v>
      </c>
      <c r="D1610" s="80">
        <v>5628</v>
      </c>
      <c r="E1610" s="80">
        <v>167</v>
      </c>
      <c r="F1610" s="80">
        <v>5461</v>
      </c>
      <c r="G1610" s="80">
        <v>334</v>
      </c>
      <c r="H1610" s="80">
        <v>5795</v>
      </c>
      <c r="I1610" s="82">
        <v>5.7635899999999997E-2</v>
      </c>
      <c r="J1610" s="80">
        <v>5.7625900000000001E-2</v>
      </c>
      <c r="L1610" s="84">
        <v>0.99960000000000004</v>
      </c>
      <c r="M1610" s="83">
        <v>1609</v>
      </c>
      <c r="N1610" s="85">
        <v>3.6265999999999998E-3</v>
      </c>
      <c r="O1610" s="83">
        <v>1608.99</v>
      </c>
      <c r="P1610" s="85">
        <v>7.2532100000000004E-3</v>
      </c>
      <c r="Q1610" s="83">
        <v>1609</v>
      </c>
      <c r="R1610" s="86">
        <v>4.5078999999999996E-6</v>
      </c>
      <c r="S1610" s="86">
        <v>3.1435600000000001E-5</v>
      </c>
    </row>
    <row r="1611" spans="2:19" x14ac:dyDescent="0.2">
      <c r="B1611" s="33"/>
      <c r="C1611" s="81">
        <v>0.49769999999999998</v>
      </c>
      <c r="D1611" s="80">
        <v>5629</v>
      </c>
      <c r="E1611" s="80">
        <v>167</v>
      </c>
      <c r="F1611" s="80">
        <v>5462</v>
      </c>
      <c r="G1611" s="80">
        <v>334</v>
      </c>
      <c r="H1611" s="80">
        <v>5796</v>
      </c>
      <c r="I1611" s="82">
        <v>5.7625900000000001E-2</v>
      </c>
      <c r="J1611" s="80">
        <v>5.7625900000000001E-2</v>
      </c>
      <c r="L1611" s="84">
        <v>0.99960000000000004</v>
      </c>
      <c r="M1611" s="83">
        <v>1610</v>
      </c>
      <c r="N1611" s="85">
        <v>3.6569200000000001E-3</v>
      </c>
      <c r="O1611" s="83">
        <v>1609.99</v>
      </c>
      <c r="P1611" s="85">
        <v>7.3138400000000003E-3</v>
      </c>
      <c r="Q1611" s="83">
        <v>1610</v>
      </c>
      <c r="R1611" s="86">
        <v>4.5427599999999997E-6</v>
      </c>
      <c r="S1611" s="86">
        <v>3.1435600000000001E-5</v>
      </c>
    </row>
    <row r="1612" spans="2:19" x14ac:dyDescent="0.2">
      <c r="B1612" s="33"/>
      <c r="C1612" s="81">
        <v>0.49759999999999999</v>
      </c>
      <c r="D1612" s="80">
        <v>5629</v>
      </c>
      <c r="E1612" s="80">
        <v>168</v>
      </c>
      <c r="F1612" s="80">
        <v>5461</v>
      </c>
      <c r="G1612" s="80">
        <v>336</v>
      </c>
      <c r="H1612" s="80">
        <v>5797</v>
      </c>
      <c r="I1612" s="82">
        <v>5.7960999999999999E-2</v>
      </c>
      <c r="J1612" s="80">
        <v>5.7940999999999999E-2</v>
      </c>
      <c r="L1612" s="84">
        <v>0.99960000000000004</v>
      </c>
      <c r="M1612" s="83">
        <v>1611</v>
      </c>
      <c r="N1612" s="85">
        <v>3.68746E-3</v>
      </c>
      <c r="O1612" s="83">
        <v>1610.99</v>
      </c>
      <c r="P1612" s="85">
        <v>7.3749200000000001E-3</v>
      </c>
      <c r="Q1612" s="83">
        <v>1611</v>
      </c>
      <c r="R1612" s="86">
        <v>4.5778499999999997E-6</v>
      </c>
      <c r="S1612" s="86">
        <v>3.1435600000000001E-5</v>
      </c>
    </row>
    <row r="1613" spans="2:19" x14ac:dyDescent="0.2">
      <c r="B1613" s="33"/>
      <c r="C1613" s="81">
        <v>0.49590000000000001</v>
      </c>
      <c r="D1613" s="80">
        <v>5631</v>
      </c>
      <c r="E1613" s="80">
        <v>168</v>
      </c>
      <c r="F1613" s="80">
        <v>5463</v>
      </c>
      <c r="G1613" s="80">
        <v>336</v>
      </c>
      <c r="H1613" s="80">
        <v>5799</v>
      </c>
      <c r="I1613" s="82">
        <v>5.7940999999999999E-2</v>
      </c>
      <c r="J1613" s="80">
        <v>5.7940999999999999E-2</v>
      </c>
      <c r="L1613" s="84">
        <v>0.99960000000000004</v>
      </c>
      <c r="M1613" s="83">
        <v>1612</v>
      </c>
      <c r="N1613" s="85">
        <v>3.7182199999999999E-3</v>
      </c>
      <c r="O1613" s="83">
        <v>1611.99</v>
      </c>
      <c r="P1613" s="85">
        <v>7.4364299999999999E-3</v>
      </c>
      <c r="Q1613" s="83">
        <v>1612</v>
      </c>
      <c r="R1613" s="86">
        <v>4.6131699999999997E-6</v>
      </c>
      <c r="S1613" s="86">
        <v>3.1435600000000001E-5</v>
      </c>
    </row>
    <row r="1614" spans="2:19" x14ac:dyDescent="0.2">
      <c r="B1614" s="33"/>
      <c r="C1614" s="81">
        <v>0.49580000000000002</v>
      </c>
      <c r="D1614" s="80">
        <v>5632</v>
      </c>
      <c r="E1614" s="80">
        <v>169</v>
      </c>
      <c r="F1614" s="80">
        <v>5463</v>
      </c>
      <c r="G1614" s="80">
        <v>338</v>
      </c>
      <c r="H1614" s="80">
        <v>5801</v>
      </c>
      <c r="I1614" s="82">
        <v>5.82658E-2</v>
      </c>
      <c r="J1614" s="80">
        <v>5.82658E-2</v>
      </c>
      <c r="L1614" s="84">
        <v>0.99960000000000004</v>
      </c>
      <c r="M1614" s="83">
        <v>1613</v>
      </c>
      <c r="N1614" s="85">
        <v>3.7491999999999998E-3</v>
      </c>
      <c r="O1614" s="83">
        <v>1612.99</v>
      </c>
      <c r="P1614" s="85">
        <v>7.4983999999999997E-3</v>
      </c>
      <c r="Q1614" s="83">
        <v>1613</v>
      </c>
      <c r="R1614" s="86">
        <v>4.6487299999999996E-6</v>
      </c>
      <c r="S1614" s="86">
        <v>3.1435600000000001E-5</v>
      </c>
    </row>
    <row r="1615" spans="2:19" x14ac:dyDescent="0.2">
      <c r="B1615" s="33"/>
      <c r="C1615" s="81">
        <v>0.49469999999999997</v>
      </c>
      <c r="D1615" s="80">
        <v>5632</v>
      </c>
      <c r="E1615" s="80">
        <v>170</v>
      </c>
      <c r="F1615" s="80">
        <v>5462</v>
      </c>
      <c r="G1615" s="80">
        <v>340</v>
      </c>
      <c r="H1615" s="80">
        <v>5802</v>
      </c>
      <c r="I1615" s="82">
        <v>5.86005E-2</v>
      </c>
      <c r="J1615" s="80">
        <v>5.86005E-2</v>
      </c>
      <c r="L1615" s="84">
        <v>0.99960000000000004</v>
      </c>
      <c r="M1615" s="83">
        <v>1614</v>
      </c>
      <c r="N1615" s="85">
        <v>3.7804100000000001E-3</v>
      </c>
      <c r="O1615" s="83">
        <v>1613.99</v>
      </c>
      <c r="P1615" s="85">
        <v>7.5608200000000002E-3</v>
      </c>
      <c r="Q1615" s="83">
        <v>1614</v>
      </c>
      <c r="R1615" s="86">
        <v>4.6845200000000003E-6</v>
      </c>
      <c r="S1615" s="86">
        <v>3.1435600000000001E-5</v>
      </c>
    </row>
    <row r="1616" spans="2:19" x14ac:dyDescent="0.2">
      <c r="B1616" s="33"/>
      <c r="C1616" s="81">
        <v>0.49419999999999997</v>
      </c>
      <c r="D1616" s="80">
        <v>5632</v>
      </c>
      <c r="E1616" s="80">
        <v>171</v>
      </c>
      <c r="F1616" s="80">
        <v>5461</v>
      </c>
      <c r="G1616" s="80">
        <v>342</v>
      </c>
      <c r="H1616" s="80">
        <v>5803</v>
      </c>
      <c r="I1616" s="82">
        <v>5.8935000000000001E-2</v>
      </c>
      <c r="J1616" s="80">
        <v>5.8904600000000001E-2</v>
      </c>
      <c r="L1616" s="84">
        <v>0.99960000000000004</v>
      </c>
      <c r="M1616" s="83">
        <v>1615</v>
      </c>
      <c r="N1616" s="85">
        <v>3.8118399999999999E-3</v>
      </c>
      <c r="O1616" s="83">
        <v>1614.99</v>
      </c>
      <c r="P1616" s="85">
        <v>7.6236899999999998E-3</v>
      </c>
      <c r="Q1616" s="83">
        <v>1615</v>
      </c>
      <c r="R1616" s="86">
        <v>4.7205500000000001E-6</v>
      </c>
      <c r="S1616" s="86">
        <v>3.1435600000000001E-5</v>
      </c>
    </row>
    <row r="1617" spans="2:19" x14ac:dyDescent="0.2">
      <c r="B1617" s="33"/>
      <c r="C1617" s="81">
        <v>0.49380000000000002</v>
      </c>
      <c r="D1617" s="80">
        <v>5635</v>
      </c>
      <c r="E1617" s="80">
        <v>171</v>
      </c>
      <c r="F1617" s="80">
        <v>5464</v>
      </c>
      <c r="G1617" s="80">
        <v>342</v>
      </c>
      <c r="H1617" s="80">
        <v>5806</v>
      </c>
      <c r="I1617" s="82">
        <v>5.8904600000000001E-2</v>
      </c>
      <c r="J1617" s="80">
        <v>5.8904600000000001E-2</v>
      </c>
      <c r="L1617" s="84">
        <v>0.99960000000000004</v>
      </c>
      <c r="M1617" s="83">
        <v>1616</v>
      </c>
      <c r="N1617" s="85">
        <v>3.8435100000000001E-3</v>
      </c>
      <c r="O1617" s="83">
        <v>1615.99</v>
      </c>
      <c r="P1617" s="85">
        <v>7.6870100000000002E-3</v>
      </c>
      <c r="Q1617" s="83">
        <v>1616</v>
      </c>
      <c r="R1617" s="86">
        <v>4.7568099999999998E-6</v>
      </c>
      <c r="S1617" s="86">
        <v>3.1435600000000001E-5</v>
      </c>
    </row>
    <row r="1618" spans="2:19" x14ac:dyDescent="0.2">
      <c r="B1618" s="33"/>
      <c r="C1618" s="81">
        <v>0.49359999999999998</v>
      </c>
      <c r="D1618" s="80">
        <v>5635</v>
      </c>
      <c r="E1618" s="80">
        <v>172</v>
      </c>
      <c r="F1618" s="80">
        <v>5463</v>
      </c>
      <c r="G1618" s="80">
        <v>344</v>
      </c>
      <c r="H1618" s="80">
        <v>5807</v>
      </c>
      <c r="I1618" s="82">
        <v>5.9238800000000001E-2</v>
      </c>
      <c r="J1618" s="80">
        <v>5.92185E-2</v>
      </c>
      <c r="L1618" s="84">
        <v>0.99960000000000004</v>
      </c>
      <c r="M1618" s="83">
        <v>1617</v>
      </c>
      <c r="N1618" s="85">
        <v>3.8754000000000002E-3</v>
      </c>
      <c r="O1618" s="83">
        <v>1616.99</v>
      </c>
      <c r="P1618" s="85">
        <v>7.7507899999999996E-3</v>
      </c>
      <c r="Q1618" s="83">
        <v>1617</v>
      </c>
      <c r="R1618" s="86">
        <v>4.79332E-6</v>
      </c>
      <c r="S1618" s="86">
        <v>3.1435600000000001E-5</v>
      </c>
    </row>
    <row r="1619" spans="2:19" x14ac:dyDescent="0.2">
      <c r="B1619" s="33"/>
      <c r="C1619" s="81">
        <v>0.49330000000000002</v>
      </c>
      <c r="D1619" s="80">
        <v>5636</v>
      </c>
      <c r="E1619" s="80">
        <v>172</v>
      </c>
      <c r="F1619" s="80">
        <v>5464</v>
      </c>
      <c r="G1619" s="80">
        <v>344</v>
      </c>
      <c r="H1619" s="80">
        <v>5808</v>
      </c>
      <c r="I1619" s="82">
        <v>5.9228700000000002E-2</v>
      </c>
      <c r="J1619" s="80">
        <v>5.92185E-2</v>
      </c>
      <c r="L1619" s="84">
        <v>0.99960000000000004</v>
      </c>
      <c r="M1619" s="83">
        <v>1618</v>
      </c>
      <c r="N1619" s="85">
        <v>3.9075200000000003E-3</v>
      </c>
      <c r="O1619" s="83">
        <v>1617.99</v>
      </c>
      <c r="P1619" s="85">
        <v>7.8150400000000005E-3</v>
      </c>
      <c r="Q1619" s="83">
        <v>1618</v>
      </c>
      <c r="R1619" s="86">
        <v>4.8300600000000003E-6</v>
      </c>
      <c r="S1619" s="86">
        <v>3.1435600000000001E-5</v>
      </c>
    </row>
    <row r="1620" spans="2:19" x14ac:dyDescent="0.2">
      <c r="B1620" s="33"/>
      <c r="C1620" s="81">
        <v>0.49220000000000003</v>
      </c>
      <c r="D1620" s="80">
        <v>5637</v>
      </c>
      <c r="E1620" s="80">
        <v>172</v>
      </c>
      <c r="F1620" s="80">
        <v>5465</v>
      </c>
      <c r="G1620" s="80">
        <v>344</v>
      </c>
      <c r="H1620" s="80">
        <v>5809</v>
      </c>
      <c r="I1620" s="82">
        <v>5.92185E-2</v>
      </c>
      <c r="J1620" s="80">
        <v>5.92185E-2</v>
      </c>
      <c r="L1620" s="84">
        <v>0.99960000000000004</v>
      </c>
      <c r="M1620" s="83">
        <v>1619</v>
      </c>
      <c r="N1620" s="85">
        <v>3.9398699999999998E-3</v>
      </c>
      <c r="O1620" s="83">
        <v>1618.99</v>
      </c>
      <c r="P1620" s="85">
        <v>7.8797399999999997E-3</v>
      </c>
      <c r="Q1620" s="83">
        <v>1619</v>
      </c>
      <c r="R1620" s="86">
        <v>4.8670400000000004E-6</v>
      </c>
      <c r="S1620" s="86">
        <v>3.1435600000000001E-5</v>
      </c>
    </row>
    <row r="1621" spans="2:19" x14ac:dyDescent="0.2">
      <c r="B1621" s="33"/>
      <c r="C1621" s="81">
        <v>0.49199999999999999</v>
      </c>
      <c r="D1621" s="80">
        <v>5637</v>
      </c>
      <c r="E1621" s="80">
        <v>173</v>
      </c>
      <c r="F1621" s="80">
        <v>5464</v>
      </c>
      <c r="G1621" s="80">
        <v>346</v>
      </c>
      <c r="H1621" s="80">
        <v>5810</v>
      </c>
      <c r="I1621" s="82">
        <v>5.9552500000000001E-2</v>
      </c>
      <c r="J1621" s="80">
        <v>5.9470599999999998E-2</v>
      </c>
      <c r="L1621" s="84">
        <v>0.99960000000000004</v>
      </c>
      <c r="M1621" s="83">
        <v>1620</v>
      </c>
      <c r="N1621" s="85">
        <v>3.9724599999999997E-3</v>
      </c>
      <c r="O1621" s="83">
        <v>1619.99</v>
      </c>
      <c r="P1621" s="85">
        <v>7.9449199999999994E-3</v>
      </c>
      <c r="Q1621" s="83">
        <v>1620</v>
      </c>
      <c r="R1621" s="86">
        <v>4.9042700000000002E-6</v>
      </c>
      <c r="S1621" s="86">
        <v>3.1435600000000001E-5</v>
      </c>
    </row>
    <row r="1622" spans="2:19" x14ac:dyDescent="0.2">
      <c r="B1622" s="33"/>
      <c r="C1622" s="81">
        <v>0.49149999999999999</v>
      </c>
      <c r="D1622" s="80">
        <v>5638</v>
      </c>
      <c r="E1622" s="80">
        <v>173</v>
      </c>
      <c r="F1622" s="80">
        <v>5465</v>
      </c>
      <c r="G1622" s="80">
        <v>346</v>
      </c>
      <c r="H1622" s="80">
        <v>5811</v>
      </c>
      <c r="I1622" s="82">
        <v>5.9542200000000003E-2</v>
      </c>
      <c r="J1622" s="80">
        <v>5.9470599999999998E-2</v>
      </c>
      <c r="L1622" s="84">
        <v>0.99960000000000004</v>
      </c>
      <c r="M1622" s="83">
        <v>1621</v>
      </c>
      <c r="N1622" s="85">
        <v>4.00528E-3</v>
      </c>
      <c r="O1622" s="83">
        <v>1620.99</v>
      </c>
      <c r="P1622" s="85">
        <v>8.0105599999999999E-3</v>
      </c>
      <c r="Q1622" s="83">
        <v>1621</v>
      </c>
      <c r="R1622" s="86">
        <v>4.9417399999999999E-6</v>
      </c>
      <c r="S1622" s="86">
        <v>3.1435600000000001E-5</v>
      </c>
    </row>
    <row r="1623" spans="2:19" x14ac:dyDescent="0.2">
      <c r="B1623" s="33"/>
      <c r="C1623" s="81">
        <v>0.49109999999999998</v>
      </c>
      <c r="D1623" s="80">
        <v>5640</v>
      </c>
      <c r="E1623" s="80">
        <v>173</v>
      </c>
      <c r="F1623" s="80">
        <v>5467</v>
      </c>
      <c r="G1623" s="80">
        <v>346</v>
      </c>
      <c r="H1623" s="80">
        <v>5813</v>
      </c>
      <c r="I1623" s="82">
        <v>5.95218E-2</v>
      </c>
      <c r="J1623" s="80">
        <v>5.9470599999999998E-2</v>
      </c>
      <c r="L1623" s="84">
        <v>0.99960000000000004</v>
      </c>
      <c r="M1623" s="83">
        <v>1622</v>
      </c>
      <c r="N1623" s="85">
        <v>4.0383399999999996E-3</v>
      </c>
      <c r="O1623" s="83">
        <v>1621.99</v>
      </c>
      <c r="P1623" s="85">
        <v>8.0766699999999993E-3</v>
      </c>
      <c r="Q1623" s="83">
        <v>1622</v>
      </c>
      <c r="R1623" s="86">
        <v>4.9794500000000002E-6</v>
      </c>
      <c r="S1623" s="86">
        <v>3.1435600000000001E-5</v>
      </c>
    </row>
    <row r="1624" spans="2:19" x14ac:dyDescent="0.2">
      <c r="B1624" s="33"/>
      <c r="C1624" s="81">
        <v>0.49059999999999998</v>
      </c>
      <c r="D1624" s="80">
        <v>5641</v>
      </c>
      <c r="E1624" s="80">
        <v>173</v>
      </c>
      <c r="F1624" s="80">
        <v>5468</v>
      </c>
      <c r="G1624" s="80">
        <v>346</v>
      </c>
      <c r="H1624" s="80">
        <v>5814</v>
      </c>
      <c r="I1624" s="82">
        <v>5.9511500000000002E-2</v>
      </c>
      <c r="J1624" s="80">
        <v>5.9470599999999998E-2</v>
      </c>
      <c r="L1624" s="84">
        <v>0.99960000000000004</v>
      </c>
      <c r="M1624" s="83">
        <v>1623</v>
      </c>
      <c r="N1624" s="85">
        <v>4.0716299999999997E-3</v>
      </c>
      <c r="O1624" s="83">
        <v>1622.99</v>
      </c>
      <c r="P1624" s="85">
        <v>8.1432599999999994E-3</v>
      </c>
      <c r="Q1624" s="83">
        <v>1623</v>
      </c>
      <c r="R1624" s="86">
        <v>5.0174100000000003E-6</v>
      </c>
      <c r="S1624" s="86">
        <v>3.1435600000000001E-5</v>
      </c>
    </row>
    <row r="1625" spans="2:19" x14ac:dyDescent="0.2">
      <c r="B1625" s="33"/>
      <c r="C1625" s="81">
        <v>0.48930000000000001</v>
      </c>
      <c r="D1625" s="80">
        <v>5645</v>
      </c>
      <c r="E1625" s="80">
        <v>173</v>
      </c>
      <c r="F1625" s="80">
        <v>5472</v>
      </c>
      <c r="G1625" s="80">
        <v>346</v>
      </c>
      <c r="H1625" s="80">
        <v>5818</v>
      </c>
      <c r="I1625" s="82">
        <v>5.9470599999999998E-2</v>
      </c>
      <c r="J1625" s="80">
        <v>5.9470599999999998E-2</v>
      </c>
      <c r="L1625" s="84">
        <v>0.99960000000000004</v>
      </c>
      <c r="M1625" s="83">
        <v>1624</v>
      </c>
      <c r="N1625" s="85">
        <v>4.1051600000000001E-3</v>
      </c>
      <c r="O1625" s="83">
        <v>1623.99</v>
      </c>
      <c r="P1625" s="85">
        <v>8.2103200000000001E-3</v>
      </c>
      <c r="Q1625" s="83">
        <v>1624</v>
      </c>
      <c r="R1625" s="86">
        <v>5.0556200000000001E-6</v>
      </c>
      <c r="S1625" s="86">
        <v>3.1435600000000001E-5</v>
      </c>
    </row>
    <row r="1626" spans="2:19" x14ac:dyDescent="0.2">
      <c r="B1626" s="33"/>
      <c r="C1626" s="81">
        <v>0.48880000000000001</v>
      </c>
      <c r="D1626" s="80">
        <v>5646</v>
      </c>
      <c r="E1626" s="80">
        <v>174</v>
      </c>
      <c r="F1626" s="80">
        <v>5472</v>
      </c>
      <c r="G1626" s="80">
        <v>348</v>
      </c>
      <c r="H1626" s="80">
        <v>5820</v>
      </c>
      <c r="I1626" s="82">
        <v>5.9793800000000001E-2</v>
      </c>
      <c r="J1626" s="80">
        <v>5.9752699999999999E-2</v>
      </c>
      <c r="L1626" s="84">
        <v>0.99960000000000004</v>
      </c>
      <c r="M1626" s="83">
        <v>1625</v>
      </c>
      <c r="N1626" s="85">
        <v>4.1389299999999999E-3</v>
      </c>
      <c r="O1626" s="83">
        <v>1624.99</v>
      </c>
      <c r="P1626" s="85">
        <v>8.2778699999999997E-3</v>
      </c>
      <c r="Q1626" s="83">
        <v>1625</v>
      </c>
      <c r="R1626" s="86">
        <v>5.0940699999999997E-6</v>
      </c>
      <c r="S1626" s="86">
        <v>3.1435600000000001E-5</v>
      </c>
    </row>
    <row r="1627" spans="2:19" x14ac:dyDescent="0.2">
      <c r="B1627" s="33"/>
      <c r="C1627" s="81">
        <v>0.48859999999999998</v>
      </c>
      <c r="D1627" s="80">
        <v>5647</v>
      </c>
      <c r="E1627" s="80">
        <v>174</v>
      </c>
      <c r="F1627" s="80">
        <v>5473</v>
      </c>
      <c r="G1627" s="80">
        <v>348</v>
      </c>
      <c r="H1627" s="80">
        <v>5821</v>
      </c>
      <c r="I1627" s="82">
        <v>5.9783500000000003E-2</v>
      </c>
      <c r="J1627" s="80">
        <v>5.9752699999999999E-2</v>
      </c>
      <c r="L1627" s="84">
        <v>0.99950000000000006</v>
      </c>
      <c r="M1627" s="83">
        <v>1626</v>
      </c>
      <c r="N1627" s="85">
        <v>4.1729499999999999E-3</v>
      </c>
      <c r="O1627" s="83">
        <v>1625.99</v>
      </c>
      <c r="P1627" s="85">
        <v>8.3458899999999999E-3</v>
      </c>
      <c r="Q1627" s="83">
        <v>1626</v>
      </c>
      <c r="R1627" s="86">
        <v>5.1327799999999997E-6</v>
      </c>
      <c r="S1627" s="86">
        <v>7.0484100000000005E-5</v>
      </c>
    </row>
    <row r="1628" spans="2:19" x14ac:dyDescent="0.2">
      <c r="B1628" s="33"/>
      <c r="C1628" s="81">
        <v>0.48720000000000002</v>
      </c>
      <c r="D1628" s="80">
        <v>5648</v>
      </c>
      <c r="E1628" s="80">
        <v>174</v>
      </c>
      <c r="F1628" s="80">
        <v>5474</v>
      </c>
      <c r="G1628" s="80">
        <v>348</v>
      </c>
      <c r="H1628" s="80">
        <v>5822</v>
      </c>
      <c r="I1628" s="82">
        <v>5.9773300000000001E-2</v>
      </c>
      <c r="J1628" s="80">
        <v>5.9752699999999999E-2</v>
      </c>
      <c r="L1628" s="84">
        <v>0.99950000000000006</v>
      </c>
      <c r="M1628" s="83">
        <v>1627</v>
      </c>
      <c r="N1628" s="85">
        <v>4.2072000000000003E-3</v>
      </c>
      <c r="O1628" s="83">
        <v>1626.99</v>
      </c>
      <c r="P1628" s="85">
        <v>8.4144100000000006E-3</v>
      </c>
      <c r="Q1628" s="83">
        <v>1627</v>
      </c>
      <c r="R1628" s="86">
        <v>5.1717300000000004E-6</v>
      </c>
      <c r="S1628" s="86">
        <v>7.0484100000000005E-5</v>
      </c>
    </row>
    <row r="1629" spans="2:19" x14ac:dyDescent="0.2">
      <c r="B1629" s="33"/>
      <c r="C1629" s="81">
        <v>0.48709999999999998</v>
      </c>
      <c r="D1629" s="80">
        <v>5649</v>
      </c>
      <c r="E1629" s="80">
        <v>174</v>
      </c>
      <c r="F1629" s="80">
        <v>5475</v>
      </c>
      <c r="G1629" s="80">
        <v>348</v>
      </c>
      <c r="H1629" s="80">
        <v>5823</v>
      </c>
      <c r="I1629" s="82">
        <v>5.9762999999999997E-2</v>
      </c>
      <c r="J1629" s="80">
        <v>5.9752699999999999E-2</v>
      </c>
      <c r="L1629" s="84">
        <v>0.99950000000000006</v>
      </c>
      <c r="M1629" s="83">
        <v>1628</v>
      </c>
      <c r="N1629" s="85">
        <v>4.2417000000000002E-3</v>
      </c>
      <c r="O1629" s="83">
        <v>1627.99</v>
      </c>
      <c r="P1629" s="85">
        <v>8.4834100000000003E-3</v>
      </c>
      <c r="Q1629" s="83">
        <v>1628</v>
      </c>
      <c r="R1629" s="86">
        <v>5.2109399999999998E-6</v>
      </c>
      <c r="S1629" s="86">
        <v>7.0484100000000005E-5</v>
      </c>
    </row>
    <row r="1630" spans="2:19" x14ac:dyDescent="0.2">
      <c r="B1630" s="33"/>
      <c r="C1630" s="81">
        <v>0.48680000000000001</v>
      </c>
      <c r="D1630" s="80">
        <v>5650</v>
      </c>
      <c r="E1630" s="80">
        <v>174</v>
      </c>
      <c r="F1630" s="80">
        <v>5476</v>
      </c>
      <c r="G1630" s="80">
        <v>348</v>
      </c>
      <c r="H1630" s="80">
        <v>5824</v>
      </c>
      <c r="I1630" s="82">
        <v>5.9752699999999999E-2</v>
      </c>
      <c r="J1630" s="80">
        <v>5.9752699999999999E-2</v>
      </c>
      <c r="L1630" s="84">
        <v>0.99950000000000006</v>
      </c>
      <c r="M1630" s="83">
        <v>1629</v>
      </c>
      <c r="N1630" s="85">
        <v>4.2764500000000002E-3</v>
      </c>
      <c r="O1630" s="83">
        <v>1628.99</v>
      </c>
      <c r="P1630" s="85">
        <v>8.5529000000000004E-3</v>
      </c>
      <c r="Q1630" s="83">
        <v>1629</v>
      </c>
      <c r="R1630" s="86">
        <v>5.2503999999999997E-6</v>
      </c>
      <c r="S1630" s="86">
        <v>7.0484100000000005E-5</v>
      </c>
    </row>
    <row r="1631" spans="2:19" x14ac:dyDescent="0.2">
      <c r="B1631" s="33"/>
      <c r="C1631" s="81">
        <v>0.48659999999999998</v>
      </c>
      <c r="D1631" s="80">
        <v>5650</v>
      </c>
      <c r="E1631" s="80">
        <v>175</v>
      </c>
      <c r="F1631" s="80">
        <v>5475</v>
      </c>
      <c r="G1631" s="80">
        <v>350</v>
      </c>
      <c r="H1631" s="80">
        <v>5825</v>
      </c>
      <c r="I1631" s="82">
        <v>6.0085800000000002E-2</v>
      </c>
      <c r="J1631" s="80">
        <v>6.0044599999999997E-2</v>
      </c>
      <c r="L1631" s="84">
        <v>0.99950000000000006</v>
      </c>
      <c r="M1631" s="83">
        <v>1630</v>
      </c>
      <c r="N1631" s="85">
        <v>4.3114399999999997E-3</v>
      </c>
      <c r="O1631" s="83">
        <v>1629.99</v>
      </c>
      <c r="P1631" s="85">
        <v>8.6228899999999994E-3</v>
      </c>
      <c r="Q1631" s="83">
        <v>1630</v>
      </c>
      <c r="R1631" s="86">
        <v>5.2901200000000001E-6</v>
      </c>
      <c r="S1631" s="86">
        <v>7.0484100000000005E-5</v>
      </c>
    </row>
    <row r="1632" spans="2:19" x14ac:dyDescent="0.2">
      <c r="B1632" s="33"/>
      <c r="C1632" s="81">
        <v>0.48530000000000001</v>
      </c>
      <c r="D1632" s="80">
        <v>5651</v>
      </c>
      <c r="E1632" s="80">
        <v>175</v>
      </c>
      <c r="F1632" s="80">
        <v>5476</v>
      </c>
      <c r="G1632" s="80">
        <v>350</v>
      </c>
      <c r="H1632" s="80">
        <v>5826</v>
      </c>
      <c r="I1632" s="82">
        <v>6.0075499999999997E-2</v>
      </c>
      <c r="J1632" s="80">
        <v>6.0044599999999997E-2</v>
      </c>
      <c r="L1632" s="84">
        <v>0.99950000000000006</v>
      </c>
      <c r="M1632" s="83">
        <v>1631</v>
      </c>
      <c r="N1632" s="85">
        <v>4.3466900000000003E-3</v>
      </c>
      <c r="O1632" s="83">
        <v>1630.99</v>
      </c>
      <c r="P1632" s="85">
        <v>8.6933700000000006E-3</v>
      </c>
      <c r="Q1632" s="83">
        <v>1631</v>
      </c>
      <c r="R1632" s="86">
        <v>5.3300900000000002E-6</v>
      </c>
      <c r="S1632" s="86">
        <v>7.0484100000000005E-5</v>
      </c>
    </row>
    <row r="1633" spans="2:19" x14ac:dyDescent="0.2">
      <c r="B1633" s="33"/>
      <c r="C1633" s="81">
        <v>0.48499999999999999</v>
      </c>
      <c r="D1633" s="80">
        <v>5652</v>
      </c>
      <c r="E1633" s="80">
        <v>175</v>
      </c>
      <c r="F1633" s="80">
        <v>5477</v>
      </c>
      <c r="G1633" s="80">
        <v>350</v>
      </c>
      <c r="H1633" s="80">
        <v>5827</v>
      </c>
      <c r="I1633" s="82">
        <v>6.0065199999999999E-2</v>
      </c>
      <c r="J1633" s="80">
        <v>6.0044599999999997E-2</v>
      </c>
      <c r="L1633" s="84">
        <v>0.99950000000000006</v>
      </c>
      <c r="M1633" s="83">
        <v>1632</v>
      </c>
      <c r="N1633" s="85">
        <v>4.3821800000000003E-3</v>
      </c>
      <c r="O1633" s="83">
        <v>1631.99</v>
      </c>
      <c r="P1633" s="85">
        <v>8.7643600000000006E-3</v>
      </c>
      <c r="Q1633" s="83">
        <v>1632</v>
      </c>
      <c r="R1633" s="86">
        <v>5.3703199999999998E-6</v>
      </c>
      <c r="S1633" s="86">
        <v>7.0484100000000005E-5</v>
      </c>
    </row>
    <row r="1634" spans="2:19" x14ac:dyDescent="0.2">
      <c r="B1634" s="33"/>
      <c r="C1634" s="81">
        <v>0.4839</v>
      </c>
      <c r="D1634" s="80">
        <v>5653</v>
      </c>
      <c r="E1634" s="80">
        <v>175</v>
      </c>
      <c r="F1634" s="80">
        <v>5478</v>
      </c>
      <c r="G1634" s="80">
        <v>350</v>
      </c>
      <c r="H1634" s="80">
        <v>5828</v>
      </c>
      <c r="I1634" s="82">
        <v>6.0054900000000001E-2</v>
      </c>
      <c r="J1634" s="80">
        <v>6.0044599999999997E-2</v>
      </c>
      <c r="L1634" s="84">
        <v>0.99950000000000006</v>
      </c>
      <c r="M1634" s="83">
        <v>1633</v>
      </c>
      <c r="N1634" s="85">
        <v>4.4179199999999997E-3</v>
      </c>
      <c r="O1634" s="83">
        <v>1632.99</v>
      </c>
      <c r="P1634" s="85">
        <v>8.8358399999999993E-3</v>
      </c>
      <c r="Q1634" s="83">
        <v>1633</v>
      </c>
      <c r="R1634" s="86">
        <v>5.4107999999999999E-6</v>
      </c>
      <c r="S1634" s="86">
        <v>7.0484100000000005E-5</v>
      </c>
    </row>
    <row r="1635" spans="2:19" x14ac:dyDescent="0.2">
      <c r="B1635" s="33"/>
      <c r="C1635" s="81">
        <v>0.48349999999999999</v>
      </c>
      <c r="D1635" s="80">
        <v>5654</v>
      </c>
      <c r="E1635" s="80">
        <v>175</v>
      </c>
      <c r="F1635" s="80">
        <v>5479</v>
      </c>
      <c r="G1635" s="80">
        <v>350</v>
      </c>
      <c r="H1635" s="80">
        <v>5829</v>
      </c>
      <c r="I1635" s="82">
        <v>6.0044599999999997E-2</v>
      </c>
      <c r="J1635" s="80">
        <v>6.0044599999999997E-2</v>
      </c>
      <c r="L1635" s="84">
        <v>0.99950000000000006</v>
      </c>
      <c r="M1635" s="83">
        <v>1634</v>
      </c>
      <c r="N1635" s="85">
        <v>4.4539200000000001E-3</v>
      </c>
      <c r="O1635" s="83">
        <v>1633.99</v>
      </c>
      <c r="P1635" s="85">
        <v>8.9078400000000002E-3</v>
      </c>
      <c r="Q1635" s="83">
        <v>1634</v>
      </c>
      <c r="R1635" s="86">
        <v>5.4515500000000003E-6</v>
      </c>
      <c r="S1635" s="86">
        <v>7.0484100000000005E-5</v>
      </c>
    </row>
    <row r="1636" spans="2:19" x14ac:dyDescent="0.2">
      <c r="B1636" s="33"/>
      <c r="C1636" s="81">
        <v>0.4829</v>
      </c>
      <c r="D1636" s="80">
        <v>5654</v>
      </c>
      <c r="E1636" s="80">
        <v>176</v>
      </c>
      <c r="F1636" s="80">
        <v>5478</v>
      </c>
      <c r="G1636" s="80">
        <v>352</v>
      </c>
      <c r="H1636" s="80">
        <v>5830</v>
      </c>
      <c r="I1636" s="82">
        <v>6.0377399999999998E-2</v>
      </c>
      <c r="J1636" s="80">
        <v>6.0284299999999999E-2</v>
      </c>
      <c r="L1636" s="84">
        <v>0.99950000000000006</v>
      </c>
      <c r="M1636" s="83">
        <v>1635</v>
      </c>
      <c r="N1636" s="85">
        <v>4.4901699999999999E-3</v>
      </c>
      <c r="O1636" s="83">
        <v>1634.99</v>
      </c>
      <c r="P1636" s="85">
        <v>8.9803399999999999E-3</v>
      </c>
      <c r="Q1636" s="83">
        <v>1635</v>
      </c>
      <c r="R1636" s="86">
        <v>5.4925600000000003E-6</v>
      </c>
      <c r="S1636" s="86">
        <v>7.0484100000000005E-5</v>
      </c>
    </row>
    <row r="1637" spans="2:19" x14ac:dyDescent="0.2">
      <c r="B1637" s="33"/>
      <c r="C1637" s="81">
        <v>0.48249999999999998</v>
      </c>
      <c r="D1637" s="80">
        <v>5656</v>
      </c>
      <c r="E1637" s="80">
        <v>176</v>
      </c>
      <c r="F1637" s="80">
        <v>5480</v>
      </c>
      <c r="G1637" s="80">
        <v>352</v>
      </c>
      <c r="H1637" s="80">
        <v>5832</v>
      </c>
      <c r="I1637" s="82">
        <v>6.0356699999999999E-2</v>
      </c>
      <c r="J1637" s="80">
        <v>6.0284299999999999E-2</v>
      </c>
      <c r="L1637" s="84">
        <v>0.99950000000000006</v>
      </c>
      <c r="M1637" s="83">
        <v>1636</v>
      </c>
      <c r="N1637" s="85">
        <v>4.5266799999999999E-3</v>
      </c>
      <c r="O1637" s="83">
        <v>1635.99</v>
      </c>
      <c r="P1637" s="85">
        <v>9.0533499999999999E-3</v>
      </c>
      <c r="Q1637" s="83">
        <v>1636</v>
      </c>
      <c r="R1637" s="86">
        <v>5.5338299999999998E-6</v>
      </c>
      <c r="S1637" s="86">
        <v>7.0484100000000005E-5</v>
      </c>
    </row>
    <row r="1638" spans="2:19" x14ac:dyDescent="0.2">
      <c r="B1638" s="33"/>
      <c r="C1638" s="81">
        <v>0.48220000000000002</v>
      </c>
      <c r="D1638" s="80">
        <v>5657</v>
      </c>
      <c r="E1638" s="80">
        <v>176</v>
      </c>
      <c r="F1638" s="80">
        <v>5481</v>
      </c>
      <c r="G1638" s="80">
        <v>352</v>
      </c>
      <c r="H1638" s="80">
        <v>5833</v>
      </c>
      <c r="I1638" s="82">
        <v>6.0346299999999999E-2</v>
      </c>
      <c r="J1638" s="80">
        <v>6.0284299999999999E-2</v>
      </c>
      <c r="L1638" s="84">
        <v>0.99939999999999996</v>
      </c>
      <c r="M1638" s="83">
        <v>1637</v>
      </c>
      <c r="N1638" s="85">
        <v>4.5634400000000002E-3</v>
      </c>
      <c r="O1638" s="83">
        <v>1636.99</v>
      </c>
      <c r="P1638" s="85">
        <v>9.1268800000000004E-3</v>
      </c>
      <c r="Q1638" s="83">
        <v>1637</v>
      </c>
      <c r="R1638" s="86">
        <v>5.5753699999999996E-6</v>
      </c>
      <c r="S1638" s="86">
        <v>1.15463E-4</v>
      </c>
    </row>
    <row r="1639" spans="2:19" x14ac:dyDescent="0.2">
      <c r="B1639" s="33"/>
      <c r="C1639" s="81">
        <v>0.48149999999999998</v>
      </c>
      <c r="D1639" s="80">
        <v>5658</v>
      </c>
      <c r="E1639" s="80">
        <v>176</v>
      </c>
      <c r="F1639" s="80">
        <v>5482</v>
      </c>
      <c r="G1639" s="80">
        <v>352</v>
      </c>
      <c r="H1639" s="80">
        <v>5834</v>
      </c>
      <c r="I1639" s="82">
        <v>6.0336000000000001E-2</v>
      </c>
      <c r="J1639" s="80">
        <v>6.0284299999999999E-2</v>
      </c>
      <c r="L1639" s="84">
        <v>0.99939999999999996</v>
      </c>
      <c r="M1639" s="83">
        <v>1638</v>
      </c>
      <c r="N1639" s="85">
        <v>4.6004599999999998E-3</v>
      </c>
      <c r="O1639" s="83">
        <v>1637.99</v>
      </c>
      <c r="P1639" s="85">
        <v>9.2009299999999995E-3</v>
      </c>
      <c r="Q1639" s="83">
        <v>1638</v>
      </c>
      <c r="R1639" s="86">
        <v>5.6171699999999998E-6</v>
      </c>
      <c r="S1639" s="86">
        <v>1.15463E-4</v>
      </c>
    </row>
    <row r="1640" spans="2:19" x14ac:dyDescent="0.2">
      <c r="B1640" s="33"/>
      <c r="C1640" s="81">
        <v>0.48130000000000001</v>
      </c>
      <c r="D1640" s="80">
        <v>5659</v>
      </c>
      <c r="E1640" s="80">
        <v>176</v>
      </c>
      <c r="F1640" s="80">
        <v>5483</v>
      </c>
      <c r="G1640" s="80">
        <v>352</v>
      </c>
      <c r="H1640" s="80">
        <v>5835</v>
      </c>
      <c r="I1640" s="82">
        <v>6.03256E-2</v>
      </c>
      <c r="J1640" s="80">
        <v>6.0284299999999999E-2</v>
      </c>
      <c r="L1640" s="84">
        <v>0.99939999999999996</v>
      </c>
      <c r="M1640" s="83">
        <v>1639</v>
      </c>
      <c r="N1640" s="85">
        <v>4.6377500000000004E-3</v>
      </c>
      <c r="O1640" s="83">
        <v>1638.99</v>
      </c>
      <c r="P1640" s="85">
        <v>9.2754900000000008E-3</v>
      </c>
      <c r="Q1640" s="83">
        <v>1639</v>
      </c>
      <c r="R1640" s="86">
        <v>5.6592400000000002E-6</v>
      </c>
      <c r="S1640" s="86">
        <v>1.15463E-4</v>
      </c>
    </row>
    <row r="1641" spans="2:19" x14ac:dyDescent="0.2">
      <c r="B1641" s="33"/>
      <c r="C1641" s="81">
        <v>0.48080000000000001</v>
      </c>
      <c r="D1641" s="80">
        <v>5660</v>
      </c>
      <c r="E1641" s="80">
        <v>176</v>
      </c>
      <c r="F1641" s="80">
        <v>5484</v>
      </c>
      <c r="G1641" s="80">
        <v>352</v>
      </c>
      <c r="H1641" s="80">
        <v>5836</v>
      </c>
      <c r="I1641" s="82">
        <v>6.0315300000000002E-2</v>
      </c>
      <c r="J1641" s="80">
        <v>6.0284299999999999E-2</v>
      </c>
      <c r="L1641" s="84">
        <v>0.99939999999999996</v>
      </c>
      <c r="M1641" s="83">
        <v>1640</v>
      </c>
      <c r="N1641" s="85">
        <v>4.6752900000000003E-3</v>
      </c>
      <c r="O1641" s="83">
        <v>1639.99</v>
      </c>
      <c r="P1641" s="85">
        <v>9.3505800000000007E-3</v>
      </c>
      <c r="Q1641" s="83">
        <v>1640</v>
      </c>
      <c r="R1641" s="86">
        <v>5.7015700000000002E-6</v>
      </c>
      <c r="S1641" s="86">
        <v>1.15463E-4</v>
      </c>
    </row>
    <row r="1642" spans="2:19" x14ac:dyDescent="0.2">
      <c r="B1642" s="33"/>
      <c r="C1642" s="81">
        <v>0.48</v>
      </c>
      <c r="D1642" s="80">
        <v>5661</v>
      </c>
      <c r="E1642" s="80">
        <v>176</v>
      </c>
      <c r="F1642" s="80">
        <v>5485</v>
      </c>
      <c r="G1642" s="80">
        <v>352</v>
      </c>
      <c r="H1642" s="80">
        <v>5837</v>
      </c>
      <c r="I1642" s="82">
        <v>6.0304999999999997E-2</v>
      </c>
      <c r="J1642" s="80">
        <v>6.0284299999999999E-2</v>
      </c>
      <c r="L1642" s="84">
        <v>0.99939999999999996</v>
      </c>
      <c r="M1642" s="83">
        <v>1641</v>
      </c>
      <c r="N1642" s="85">
        <v>4.7130999999999996E-3</v>
      </c>
      <c r="O1642" s="83">
        <v>1640.99</v>
      </c>
      <c r="P1642" s="85">
        <v>9.4261999999999992E-3</v>
      </c>
      <c r="Q1642" s="83">
        <v>1641</v>
      </c>
      <c r="R1642" s="86">
        <v>5.7441800000000003E-6</v>
      </c>
      <c r="S1642" s="86">
        <v>1.15463E-4</v>
      </c>
    </row>
    <row r="1643" spans="2:19" x14ac:dyDescent="0.2">
      <c r="B1643" s="33"/>
      <c r="C1643" s="81">
        <v>0.47870000000000001</v>
      </c>
      <c r="D1643" s="80">
        <v>5662</v>
      </c>
      <c r="E1643" s="80">
        <v>176</v>
      </c>
      <c r="F1643" s="80">
        <v>5486</v>
      </c>
      <c r="G1643" s="80">
        <v>352</v>
      </c>
      <c r="H1643" s="80">
        <v>5838</v>
      </c>
      <c r="I1643" s="82">
        <v>6.0294599999999997E-2</v>
      </c>
      <c r="J1643" s="80">
        <v>6.0284299999999999E-2</v>
      </c>
      <c r="L1643" s="84">
        <v>0.99939999999999996</v>
      </c>
      <c r="M1643" s="83">
        <v>1642</v>
      </c>
      <c r="N1643" s="85">
        <v>4.7511699999999999E-3</v>
      </c>
      <c r="O1643" s="83">
        <v>1641.99</v>
      </c>
      <c r="P1643" s="85">
        <v>9.5023499999999997E-3</v>
      </c>
      <c r="Q1643" s="83">
        <v>1642</v>
      </c>
      <c r="R1643" s="86">
        <v>5.7870599999999998E-6</v>
      </c>
      <c r="S1643" s="86">
        <v>1.15463E-4</v>
      </c>
    </row>
    <row r="1644" spans="2:19" x14ac:dyDescent="0.2">
      <c r="B1644" s="33"/>
      <c r="C1644" s="81">
        <v>0.47860000000000003</v>
      </c>
      <c r="D1644" s="80">
        <v>5663</v>
      </c>
      <c r="E1644" s="80">
        <v>176</v>
      </c>
      <c r="F1644" s="80">
        <v>5487</v>
      </c>
      <c r="G1644" s="80">
        <v>352</v>
      </c>
      <c r="H1644" s="80">
        <v>5839</v>
      </c>
      <c r="I1644" s="82">
        <v>6.0284299999999999E-2</v>
      </c>
      <c r="J1644" s="80">
        <v>6.0284299999999999E-2</v>
      </c>
      <c r="L1644" s="84">
        <v>0.99939999999999996</v>
      </c>
      <c r="M1644" s="83">
        <v>1643</v>
      </c>
      <c r="N1644" s="85">
        <v>4.7895100000000003E-3</v>
      </c>
      <c r="O1644" s="83">
        <v>1642.99</v>
      </c>
      <c r="P1644" s="85">
        <v>9.5790300000000005E-3</v>
      </c>
      <c r="Q1644" s="83">
        <v>1643</v>
      </c>
      <c r="R1644" s="86">
        <v>5.8301999999999997E-6</v>
      </c>
      <c r="S1644" s="86">
        <v>1.15463E-4</v>
      </c>
    </row>
    <row r="1645" spans="2:19" x14ac:dyDescent="0.2">
      <c r="B1645" s="33"/>
      <c r="C1645" s="81">
        <v>0.4783</v>
      </c>
      <c r="D1645" s="80">
        <v>5664</v>
      </c>
      <c r="E1645" s="80">
        <v>177</v>
      </c>
      <c r="F1645" s="80">
        <v>5487</v>
      </c>
      <c r="G1645" s="80">
        <v>354</v>
      </c>
      <c r="H1645" s="80">
        <v>5841</v>
      </c>
      <c r="I1645" s="82">
        <v>6.0606100000000003E-2</v>
      </c>
      <c r="J1645" s="80">
        <v>6.0574900000000001E-2</v>
      </c>
      <c r="L1645" s="84">
        <v>0.99939999999999996</v>
      </c>
      <c r="M1645" s="83">
        <v>1644</v>
      </c>
      <c r="N1645" s="85">
        <v>4.82812E-3</v>
      </c>
      <c r="O1645" s="83">
        <v>1643.99</v>
      </c>
      <c r="P1645" s="85">
        <v>9.65624E-3</v>
      </c>
      <c r="Q1645" s="83">
        <v>1644</v>
      </c>
      <c r="R1645" s="86">
        <v>5.8736300000000004E-6</v>
      </c>
      <c r="S1645" s="86">
        <v>1.15463E-4</v>
      </c>
    </row>
    <row r="1646" spans="2:19" x14ac:dyDescent="0.2">
      <c r="B1646" s="33"/>
      <c r="C1646" s="81">
        <v>0.47789999999999999</v>
      </c>
      <c r="D1646" s="80">
        <v>5665</v>
      </c>
      <c r="E1646" s="80">
        <v>177</v>
      </c>
      <c r="F1646" s="80">
        <v>5488</v>
      </c>
      <c r="G1646" s="80">
        <v>354</v>
      </c>
      <c r="H1646" s="80">
        <v>5842</v>
      </c>
      <c r="I1646" s="82">
        <v>6.0595700000000002E-2</v>
      </c>
      <c r="J1646" s="80">
        <v>6.0574900000000001E-2</v>
      </c>
      <c r="L1646" s="84">
        <v>0.99939999999999996</v>
      </c>
      <c r="M1646" s="83">
        <v>1645</v>
      </c>
      <c r="N1646" s="85">
        <v>4.8669999999999998E-3</v>
      </c>
      <c r="O1646" s="83">
        <v>1644.99</v>
      </c>
      <c r="P1646" s="85">
        <v>9.7339899999999997E-3</v>
      </c>
      <c r="Q1646" s="83">
        <v>1645</v>
      </c>
      <c r="R1646" s="86">
        <v>5.9173199999999998E-6</v>
      </c>
      <c r="S1646" s="86">
        <v>1.15463E-4</v>
      </c>
    </row>
    <row r="1647" spans="2:19" x14ac:dyDescent="0.2">
      <c r="B1647" s="33"/>
      <c r="C1647" s="81">
        <v>0.47660000000000002</v>
      </c>
      <c r="D1647" s="80">
        <v>5667</v>
      </c>
      <c r="E1647" s="80">
        <v>177</v>
      </c>
      <c r="F1647" s="80">
        <v>5490</v>
      </c>
      <c r="G1647" s="80">
        <v>354</v>
      </c>
      <c r="H1647" s="80">
        <v>5844</v>
      </c>
      <c r="I1647" s="82">
        <v>6.0574900000000001E-2</v>
      </c>
      <c r="J1647" s="80">
        <v>6.0574900000000001E-2</v>
      </c>
      <c r="L1647" s="84">
        <v>0.99939999999999996</v>
      </c>
      <c r="M1647" s="83">
        <v>1646</v>
      </c>
      <c r="N1647" s="85">
        <v>4.9061499999999997E-3</v>
      </c>
      <c r="O1647" s="83">
        <v>1645.99</v>
      </c>
      <c r="P1647" s="85">
        <v>9.8122899999999996E-3</v>
      </c>
      <c r="Q1647" s="83">
        <v>1646</v>
      </c>
      <c r="R1647" s="86">
        <v>5.9612900000000001E-6</v>
      </c>
      <c r="S1647" s="86">
        <v>1.15463E-4</v>
      </c>
    </row>
    <row r="1648" spans="2:19" x14ac:dyDescent="0.2">
      <c r="B1648" s="33"/>
      <c r="C1648" s="81">
        <v>0.47649999999999998</v>
      </c>
      <c r="D1648" s="80">
        <v>5667</v>
      </c>
      <c r="E1648" s="80">
        <v>178</v>
      </c>
      <c r="F1648" s="80">
        <v>5489</v>
      </c>
      <c r="G1648" s="80">
        <v>356</v>
      </c>
      <c r="H1648" s="80">
        <v>5845</v>
      </c>
      <c r="I1648" s="82">
        <v>6.0906799999999997E-2</v>
      </c>
      <c r="J1648" s="80">
        <v>6.0906799999999997E-2</v>
      </c>
      <c r="L1648" s="84">
        <v>0.99939999999999996</v>
      </c>
      <c r="M1648" s="83">
        <v>1647</v>
      </c>
      <c r="N1648" s="85">
        <v>4.9455699999999998E-3</v>
      </c>
      <c r="O1648" s="83">
        <v>1646.99</v>
      </c>
      <c r="P1648" s="85">
        <v>9.8911299999999997E-3</v>
      </c>
      <c r="Q1648" s="83">
        <v>1647</v>
      </c>
      <c r="R1648" s="86">
        <v>6.0055399999999998E-6</v>
      </c>
      <c r="S1648" s="86">
        <v>1.15463E-4</v>
      </c>
    </row>
    <row r="1649" spans="2:19" x14ac:dyDescent="0.2">
      <c r="B1649" s="33"/>
      <c r="C1649" s="81">
        <v>0.47620000000000001</v>
      </c>
      <c r="D1649" s="80">
        <v>5667</v>
      </c>
      <c r="E1649" s="80">
        <v>179</v>
      </c>
      <c r="F1649" s="80">
        <v>5488</v>
      </c>
      <c r="G1649" s="80">
        <v>358</v>
      </c>
      <c r="H1649" s="80">
        <v>5846</v>
      </c>
      <c r="I1649" s="82">
        <v>6.1238500000000001E-2</v>
      </c>
      <c r="J1649" s="80">
        <v>6.1154800000000002E-2</v>
      </c>
      <c r="L1649" s="84">
        <v>0.99939999999999996</v>
      </c>
      <c r="M1649" s="83">
        <v>1648</v>
      </c>
      <c r="N1649" s="85">
        <v>4.98526E-3</v>
      </c>
      <c r="O1649" s="83">
        <v>1647.99</v>
      </c>
      <c r="P1649" s="85">
        <v>9.9705200000000001E-3</v>
      </c>
      <c r="Q1649" s="83">
        <v>1648</v>
      </c>
      <c r="R1649" s="86">
        <v>6.0500700000000003E-6</v>
      </c>
      <c r="S1649" s="86">
        <v>1.15463E-4</v>
      </c>
    </row>
    <row r="1650" spans="2:19" x14ac:dyDescent="0.2">
      <c r="B1650" s="33"/>
      <c r="C1650" s="81">
        <v>0.47589999999999999</v>
      </c>
      <c r="D1650" s="80">
        <v>5668</v>
      </c>
      <c r="E1650" s="80">
        <v>179</v>
      </c>
      <c r="F1650" s="80">
        <v>5489</v>
      </c>
      <c r="G1650" s="80">
        <v>358</v>
      </c>
      <c r="H1650" s="80">
        <v>5847</v>
      </c>
      <c r="I1650" s="82">
        <v>6.1227999999999998E-2</v>
      </c>
      <c r="J1650" s="80">
        <v>6.1154800000000002E-2</v>
      </c>
      <c r="L1650" s="84">
        <v>0.99939999999999996</v>
      </c>
      <c r="M1650" s="83">
        <v>1648.99</v>
      </c>
      <c r="N1650" s="85">
        <v>5.0252300000000003E-3</v>
      </c>
      <c r="O1650" s="83">
        <v>1648.99</v>
      </c>
      <c r="P1650" s="85">
        <v>1.00505E-2</v>
      </c>
      <c r="Q1650" s="83">
        <v>1649</v>
      </c>
      <c r="R1650" s="86">
        <v>6.0948800000000002E-6</v>
      </c>
      <c r="S1650" s="86">
        <v>1.15463E-4</v>
      </c>
    </row>
    <row r="1651" spans="2:19" x14ac:dyDescent="0.2">
      <c r="B1651" s="33"/>
      <c r="C1651" s="81">
        <v>0.47439999999999999</v>
      </c>
      <c r="D1651" s="80">
        <v>5670</v>
      </c>
      <c r="E1651" s="80">
        <v>179</v>
      </c>
      <c r="F1651" s="80">
        <v>5491</v>
      </c>
      <c r="G1651" s="80">
        <v>358</v>
      </c>
      <c r="H1651" s="80">
        <v>5849</v>
      </c>
      <c r="I1651" s="82">
        <v>6.1206999999999998E-2</v>
      </c>
      <c r="J1651" s="80">
        <v>6.1154800000000002E-2</v>
      </c>
      <c r="L1651" s="84">
        <v>0.99939999999999996</v>
      </c>
      <c r="M1651" s="83">
        <v>1649.99</v>
      </c>
      <c r="N1651" s="85">
        <v>5.0654799999999998E-3</v>
      </c>
      <c r="O1651" s="83">
        <v>1649.99</v>
      </c>
      <c r="P1651" s="85">
        <v>1.0130999999999999E-2</v>
      </c>
      <c r="Q1651" s="83">
        <v>1650</v>
      </c>
      <c r="R1651" s="86">
        <v>6.1399700000000001E-6</v>
      </c>
      <c r="S1651" s="86">
        <v>1.15463E-4</v>
      </c>
    </row>
    <row r="1652" spans="2:19" x14ac:dyDescent="0.2">
      <c r="B1652" s="33"/>
      <c r="C1652" s="81">
        <v>0.47410000000000002</v>
      </c>
      <c r="D1652" s="80">
        <v>5673</v>
      </c>
      <c r="E1652" s="80">
        <v>179</v>
      </c>
      <c r="F1652" s="80">
        <v>5494</v>
      </c>
      <c r="G1652" s="80">
        <v>358</v>
      </c>
      <c r="H1652" s="80">
        <v>5852</v>
      </c>
      <c r="I1652" s="82">
        <v>6.11757E-2</v>
      </c>
      <c r="J1652" s="80">
        <v>6.1154800000000002E-2</v>
      </c>
      <c r="L1652" s="84">
        <v>0.99939999999999996</v>
      </c>
      <c r="M1652" s="83">
        <v>1650.99</v>
      </c>
      <c r="N1652" s="85">
        <v>5.1060000000000003E-3</v>
      </c>
      <c r="O1652" s="83">
        <v>1650.99</v>
      </c>
      <c r="P1652" s="85">
        <v>1.0212000000000001E-2</v>
      </c>
      <c r="Q1652" s="83">
        <v>1651</v>
      </c>
      <c r="R1652" s="86">
        <v>6.18535E-6</v>
      </c>
      <c r="S1652" s="86">
        <v>1.15463E-4</v>
      </c>
    </row>
    <row r="1653" spans="2:19" x14ac:dyDescent="0.2">
      <c r="B1653" s="33"/>
      <c r="C1653" s="81">
        <v>0.4733</v>
      </c>
      <c r="D1653" s="80">
        <v>5674</v>
      </c>
      <c r="E1653" s="80">
        <v>179</v>
      </c>
      <c r="F1653" s="80">
        <v>5495</v>
      </c>
      <c r="G1653" s="80">
        <v>358</v>
      </c>
      <c r="H1653" s="80">
        <v>5853</v>
      </c>
      <c r="I1653" s="82">
        <v>6.1165200000000003E-2</v>
      </c>
      <c r="J1653" s="80">
        <v>6.1154800000000002E-2</v>
      </c>
      <c r="L1653" s="84">
        <v>0.99939999999999996</v>
      </c>
      <c r="M1653" s="83">
        <v>1651.99</v>
      </c>
      <c r="N1653" s="85">
        <v>5.1468099999999999E-3</v>
      </c>
      <c r="O1653" s="83">
        <v>1651.99</v>
      </c>
      <c r="P1653" s="85">
        <v>1.02936E-2</v>
      </c>
      <c r="Q1653" s="83">
        <v>1652</v>
      </c>
      <c r="R1653" s="86">
        <v>6.23101E-6</v>
      </c>
      <c r="S1653" s="86">
        <v>1.15463E-4</v>
      </c>
    </row>
    <row r="1654" spans="2:19" x14ac:dyDescent="0.2">
      <c r="B1654" s="33"/>
      <c r="C1654" s="81">
        <v>0.47299999999999998</v>
      </c>
      <c r="D1654" s="80">
        <v>5675</v>
      </c>
      <c r="E1654" s="80">
        <v>179</v>
      </c>
      <c r="F1654" s="80">
        <v>5496</v>
      </c>
      <c r="G1654" s="80">
        <v>358</v>
      </c>
      <c r="H1654" s="80">
        <v>5854</v>
      </c>
      <c r="I1654" s="82">
        <v>6.1154800000000002E-2</v>
      </c>
      <c r="J1654" s="80">
        <v>6.1154800000000002E-2</v>
      </c>
      <c r="L1654" s="84">
        <v>0.99939999999999996</v>
      </c>
      <c r="M1654" s="83">
        <v>1652.99</v>
      </c>
      <c r="N1654" s="85">
        <v>5.1878999999999996E-3</v>
      </c>
      <c r="O1654" s="83">
        <v>1652.99</v>
      </c>
      <c r="P1654" s="85">
        <v>1.0375799999999999E-2</v>
      </c>
      <c r="Q1654" s="83">
        <v>1653</v>
      </c>
      <c r="R1654" s="86">
        <v>6.2769500000000001E-6</v>
      </c>
      <c r="S1654" s="86">
        <v>1.15463E-4</v>
      </c>
    </row>
    <row r="1655" spans="2:19" x14ac:dyDescent="0.2">
      <c r="B1655" s="33"/>
      <c r="C1655" s="81">
        <v>0.47270000000000001</v>
      </c>
      <c r="D1655" s="80">
        <v>5675</v>
      </c>
      <c r="E1655" s="80">
        <v>180</v>
      </c>
      <c r="F1655" s="80">
        <v>5495</v>
      </c>
      <c r="G1655" s="80">
        <v>360</v>
      </c>
      <c r="H1655" s="80">
        <v>5855</v>
      </c>
      <c r="I1655" s="82">
        <v>6.1485900000000003E-2</v>
      </c>
      <c r="J1655" s="80">
        <v>6.1443900000000003E-2</v>
      </c>
      <c r="L1655" s="84">
        <v>0.99939999999999996</v>
      </c>
      <c r="M1655" s="83">
        <v>1653.99</v>
      </c>
      <c r="N1655" s="85">
        <v>5.2292700000000003E-3</v>
      </c>
      <c r="O1655" s="83">
        <v>1653.99</v>
      </c>
      <c r="P1655" s="85">
        <v>1.0458500000000001E-2</v>
      </c>
      <c r="Q1655" s="83">
        <v>1654</v>
      </c>
      <c r="R1655" s="86">
        <v>6.3231800000000002E-6</v>
      </c>
      <c r="S1655" s="86">
        <v>1.15463E-4</v>
      </c>
    </row>
    <row r="1656" spans="2:19" x14ac:dyDescent="0.2">
      <c r="B1656" s="33"/>
      <c r="C1656" s="81">
        <v>0.47089999999999999</v>
      </c>
      <c r="D1656" s="80">
        <v>5676</v>
      </c>
      <c r="E1656" s="80">
        <v>180</v>
      </c>
      <c r="F1656" s="80">
        <v>5496</v>
      </c>
      <c r="G1656" s="80">
        <v>360</v>
      </c>
      <c r="H1656" s="80">
        <v>5856</v>
      </c>
      <c r="I1656" s="82">
        <v>6.1475399999999999E-2</v>
      </c>
      <c r="J1656" s="80">
        <v>6.1443900000000003E-2</v>
      </c>
      <c r="L1656" s="84">
        <v>0.99939999999999996</v>
      </c>
      <c r="M1656" s="83">
        <v>1654.99</v>
      </c>
      <c r="N1656" s="85">
        <v>5.2709300000000001E-3</v>
      </c>
      <c r="O1656" s="83">
        <v>1654.99</v>
      </c>
      <c r="P1656" s="85">
        <v>1.05419E-2</v>
      </c>
      <c r="Q1656" s="83">
        <v>1655</v>
      </c>
      <c r="R1656" s="86">
        <v>6.3697000000000002E-6</v>
      </c>
      <c r="S1656" s="86">
        <v>1.15463E-4</v>
      </c>
    </row>
    <row r="1657" spans="2:19" x14ac:dyDescent="0.2">
      <c r="B1657" s="33"/>
      <c r="C1657" s="81">
        <v>0.47060000000000002</v>
      </c>
      <c r="D1657" s="80">
        <v>5678</v>
      </c>
      <c r="E1657" s="80">
        <v>180</v>
      </c>
      <c r="F1657" s="80">
        <v>5498</v>
      </c>
      <c r="G1657" s="80">
        <v>360</v>
      </c>
      <c r="H1657" s="80">
        <v>5858</v>
      </c>
      <c r="I1657" s="82">
        <v>6.1454399999999999E-2</v>
      </c>
      <c r="J1657" s="80">
        <v>6.1443900000000003E-2</v>
      </c>
      <c r="L1657" s="84">
        <v>0.99939999999999996</v>
      </c>
      <c r="M1657" s="83">
        <v>1655.99</v>
      </c>
      <c r="N1657" s="85">
        <v>5.3128699999999999E-3</v>
      </c>
      <c r="O1657" s="83">
        <v>1655.99</v>
      </c>
      <c r="P1657" s="85">
        <v>1.06257E-2</v>
      </c>
      <c r="Q1657" s="83">
        <v>1656</v>
      </c>
      <c r="R1657" s="86">
        <v>6.4165100000000002E-6</v>
      </c>
      <c r="S1657" s="86">
        <v>1.15463E-4</v>
      </c>
    </row>
    <row r="1658" spans="2:19" x14ac:dyDescent="0.2">
      <c r="B1658" s="33"/>
      <c r="C1658" s="81">
        <v>0.47020000000000001</v>
      </c>
      <c r="D1658" s="80">
        <v>5679</v>
      </c>
      <c r="E1658" s="80">
        <v>180</v>
      </c>
      <c r="F1658" s="80">
        <v>5499</v>
      </c>
      <c r="G1658" s="80">
        <v>360</v>
      </c>
      <c r="H1658" s="80">
        <v>5859</v>
      </c>
      <c r="I1658" s="82">
        <v>6.1443900000000003E-2</v>
      </c>
      <c r="J1658" s="80">
        <v>6.1443900000000003E-2</v>
      </c>
      <c r="L1658" s="84">
        <v>0.99939999999999996</v>
      </c>
      <c r="M1658" s="83">
        <v>1656.99</v>
      </c>
      <c r="N1658" s="85">
        <v>5.3550999999999998E-3</v>
      </c>
      <c r="O1658" s="83">
        <v>1656.99</v>
      </c>
      <c r="P1658" s="85">
        <v>1.07102E-2</v>
      </c>
      <c r="Q1658" s="83">
        <v>1657</v>
      </c>
      <c r="R1658" s="86">
        <v>6.4636100000000001E-6</v>
      </c>
      <c r="S1658" s="86">
        <v>1.15463E-4</v>
      </c>
    </row>
    <row r="1659" spans="2:19" x14ac:dyDescent="0.2">
      <c r="B1659" s="33"/>
      <c r="C1659" s="81">
        <v>0.46989999999999998</v>
      </c>
      <c r="D1659" s="80">
        <v>5679</v>
      </c>
      <c r="E1659" s="80">
        <v>181</v>
      </c>
      <c r="F1659" s="80">
        <v>5498</v>
      </c>
      <c r="G1659" s="80">
        <v>362</v>
      </c>
      <c r="H1659" s="80">
        <v>5860</v>
      </c>
      <c r="I1659" s="82">
        <v>6.1774700000000002E-2</v>
      </c>
      <c r="J1659" s="80">
        <v>6.1774700000000002E-2</v>
      </c>
      <c r="L1659" s="84">
        <v>0.99939999999999996</v>
      </c>
      <c r="M1659" s="83">
        <v>1657.99</v>
      </c>
      <c r="N1659" s="85">
        <v>5.3976299999999996E-3</v>
      </c>
      <c r="O1659" s="83">
        <v>1657.99</v>
      </c>
      <c r="P1659" s="85">
        <v>1.0795300000000001E-2</v>
      </c>
      <c r="Q1659" s="83">
        <v>1658</v>
      </c>
      <c r="R1659" s="86">
        <v>6.5110099999999999E-6</v>
      </c>
      <c r="S1659" s="86">
        <v>1.15463E-4</v>
      </c>
    </row>
    <row r="1660" spans="2:19" x14ac:dyDescent="0.2">
      <c r="B1660" s="33"/>
      <c r="C1660" s="81">
        <v>0.46949999999999997</v>
      </c>
      <c r="D1660" s="80">
        <v>5679</v>
      </c>
      <c r="E1660" s="80">
        <v>182</v>
      </c>
      <c r="F1660" s="80">
        <v>5497</v>
      </c>
      <c r="G1660" s="80">
        <v>364</v>
      </c>
      <c r="H1660" s="80">
        <v>5861</v>
      </c>
      <c r="I1660" s="82">
        <v>6.2105399999999998E-2</v>
      </c>
      <c r="J1660" s="80">
        <v>6.2073700000000002E-2</v>
      </c>
      <c r="L1660" s="84">
        <v>0.99939999999999996</v>
      </c>
      <c r="M1660" s="83">
        <v>1658.99</v>
      </c>
      <c r="N1660" s="85">
        <v>5.4404400000000004E-3</v>
      </c>
      <c r="O1660" s="83">
        <v>1658.99</v>
      </c>
      <c r="P1660" s="85">
        <v>1.0880900000000001E-2</v>
      </c>
      <c r="Q1660" s="83">
        <v>1659</v>
      </c>
      <c r="R1660" s="86">
        <v>6.5587000000000004E-6</v>
      </c>
      <c r="S1660" s="86">
        <v>1.15463E-4</v>
      </c>
    </row>
    <row r="1661" spans="2:19" x14ac:dyDescent="0.2">
      <c r="B1661" s="33"/>
      <c r="C1661" s="81">
        <v>0.46800000000000003</v>
      </c>
      <c r="D1661" s="80">
        <v>5680</v>
      </c>
      <c r="E1661" s="80">
        <v>182</v>
      </c>
      <c r="F1661" s="80">
        <v>5498</v>
      </c>
      <c r="G1661" s="80">
        <v>364</v>
      </c>
      <c r="H1661" s="80">
        <v>5862</v>
      </c>
      <c r="I1661" s="82">
        <v>6.2094799999999999E-2</v>
      </c>
      <c r="J1661" s="80">
        <v>6.2073700000000002E-2</v>
      </c>
      <c r="L1661" s="84">
        <v>0.99939999999999996</v>
      </c>
      <c r="M1661" s="83">
        <v>1659.99</v>
      </c>
      <c r="N1661" s="85">
        <v>5.4835500000000002E-3</v>
      </c>
      <c r="O1661" s="83">
        <v>1659.99</v>
      </c>
      <c r="P1661" s="85">
        <v>1.09671E-2</v>
      </c>
      <c r="Q1661" s="83">
        <v>1660</v>
      </c>
      <c r="R1661" s="86">
        <v>6.6066800000000001E-6</v>
      </c>
      <c r="S1661" s="86">
        <v>1.15463E-4</v>
      </c>
    </row>
    <row r="1662" spans="2:19" x14ac:dyDescent="0.2">
      <c r="B1662" s="33"/>
      <c r="C1662" s="81">
        <v>0.46739999999999998</v>
      </c>
      <c r="D1662" s="80">
        <v>5681</v>
      </c>
      <c r="E1662" s="80">
        <v>182</v>
      </c>
      <c r="F1662" s="80">
        <v>5499</v>
      </c>
      <c r="G1662" s="80">
        <v>364</v>
      </c>
      <c r="H1662" s="80">
        <v>5863</v>
      </c>
      <c r="I1662" s="82">
        <v>6.2084300000000002E-2</v>
      </c>
      <c r="J1662" s="80">
        <v>6.2073700000000002E-2</v>
      </c>
      <c r="L1662" s="84">
        <v>0.99939999999999996</v>
      </c>
      <c r="M1662" s="83">
        <v>1660.99</v>
      </c>
      <c r="N1662" s="85">
        <v>5.5269500000000001E-3</v>
      </c>
      <c r="O1662" s="83">
        <v>1660.99</v>
      </c>
      <c r="P1662" s="85">
        <v>1.10539E-2</v>
      </c>
      <c r="Q1662" s="83">
        <v>1661</v>
      </c>
      <c r="R1662" s="86">
        <v>6.6549600000000004E-6</v>
      </c>
      <c r="S1662" s="86">
        <v>1.15463E-4</v>
      </c>
    </row>
    <row r="1663" spans="2:19" x14ac:dyDescent="0.2">
      <c r="B1663" s="33"/>
      <c r="C1663" s="81">
        <v>0.4667</v>
      </c>
      <c r="D1663" s="80">
        <v>5682</v>
      </c>
      <c r="E1663" s="80">
        <v>182</v>
      </c>
      <c r="F1663" s="80">
        <v>5500</v>
      </c>
      <c r="G1663" s="80">
        <v>364</v>
      </c>
      <c r="H1663" s="80">
        <v>5864</v>
      </c>
      <c r="I1663" s="82">
        <v>6.2073700000000002E-2</v>
      </c>
      <c r="J1663" s="80">
        <v>6.2073700000000002E-2</v>
      </c>
      <c r="L1663" s="84">
        <v>0.99939999999999996</v>
      </c>
      <c r="M1663" s="83">
        <v>1661.99</v>
      </c>
      <c r="N1663" s="85">
        <v>5.5706499999999999E-3</v>
      </c>
      <c r="O1663" s="83">
        <v>1661.99</v>
      </c>
      <c r="P1663" s="85">
        <v>1.11413E-2</v>
      </c>
      <c r="Q1663" s="83">
        <v>1662</v>
      </c>
      <c r="R1663" s="86">
        <v>6.7035399999999997E-6</v>
      </c>
      <c r="S1663" s="86">
        <v>1.15463E-4</v>
      </c>
    </row>
    <row r="1664" spans="2:19" x14ac:dyDescent="0.2">
      <c r="B1664" s="33"/>
      <c r="C1664" s="81">
        <v>0.46600000000000003</v>
      </c>
      <c r="D1664" s="80">
        <v>5683</v>
      </c>
      <c r="E1664" s="80">
        <v>183</v>
      </c>
      <c r="F1664" s="80">
        <v>5500</v>
      </c>
      <c r="G1664" s="80">
        <v>366</v>
      </c>
      <c r="H1664" s="80">
        <v>5866</v>
      </c>
      <c r="I1664" s="82">
        <v>6.2393499999999998E-2</v>
      </c>
      <c r="J1664" s="80">
        <v>6.2382800000000002E-2</v>
      </c>
      <c r="L1664" s="84">
        <v>0.99939999999999996</v>
      </c>
      <c r="M1664" s="83">
        <v>1662.99</v>
      </c>
      <c r="N1664" s="85">
        <v>5.6146399999999997E-3</v>
      </c>
      <c r="O1664" s="83">
        <v>1662.99</v>
      </c>
      <c r="P1664" s="85">
        <v>1.1229299999999999E-2</v>
      </c>
      <c r="Q1664" s="83">
        <v>1663</v>
      </c>
      <c r="R1664" s="86">
        <v>6.7524300000000003E-6</v>
      </c>
      <c r="S1664" s="86">
        <v>1.15463E-4</v>
      </c>
    </row>
    <row r="1665" spans="2:19" x14ac:dyDescent="0.2">
      <c r="B1665" s="33"/>
      <c r="C1665" s="81">
        <v>0.4657</v>
      </c>
      <c r="D1665" s="80">
        <v>5684</v>
      </c>
      <c r="E1665" s="80">
        <v>183</v>
      </c>
      <c r="F1665" s="80">
        <v>5501</v>
      </c>
      <c r="G1665" s="80">
        <v>366</v>
      </c>
      <c r="H1665" s="80">
        <v>5867</v>
      </c>
      <c r="I1665" s="82">
        <v>6.2382800000000002E-2</v>
      </c>
      <c r="J1665" s="80">
        <v>6.2382800000000002E-2</v>
      </c>
      <c r="L1665" s="84">
        <v>0.99939999999999996</v>
      </c>
      <c r="M1665" s="83">
        <v>1663.99</v>
      </c>
      <c r="N1665" s="85">
        <v>5.6589400000000003E-3</v>
      </c>
      <c r="O1665" s="83">
        <v>1663.99</v>
      </c>
      <c r="P1665" s="85">
        <v>1.1317900000000001E-2</v>
      </c>
      <c r="Q1665" s="83">
        <v>1664</v>
      </c>
      <c r="R1665" s="86">
        <v>6.8016100000000001E-6</v>
      </c>
      <c r="S1665" s="86">
        <v>1.15463E-4</v>
      </c>
    </row>
    <row r="1666" spans="2:19" x14ac:dyDescent="0.2">
      <c r="B1666" s="33"/>
      <c r="C1666" s="81">
        <v>0.46539999999999998</v>
      </c>
      <c r="D1666" s="80">
        <v>5684</v>
      </c>
      <c r="E1666" s="80">
        <v>184</v>
      </c>
      <c r="F1666" s="80">
        <v>5500</v>
      </c>
      <c r="G1666" s="80">
        <v>368</v>
      </c>
      <c r="H1666" s="80">
        <v>5868</v>
      </c>
      <c r="I1666" s="82">
        <v>6.2713000000000005E-2</v>
      </c>
      <c r="J1666" s="80">
        <v>6.2713000000000005E-2</v>
      </c>
      <c r="L1666" s="84">
        <v>0.99939999999999996</v>
      </c>
      <c r="M1666" s="83">
        <v>1664.99</v>
      </c>
      <c r="N1666" s="85">
        <v>5.70354E-3</v>
      </c>
      <c r="O1666" s="83">
        <v>1664.99</v>
      </c>
      <c r="P1666" s="85">
        <v>1.14071E-2</v>
      </c>
      <c r="Q1666" s="83">
        <v>1665</v>
      </c>
      <c r="R1666" s="86">
        <v>6.8510899999999997E-6</v>
      </c>
      <c r="S1666" s="86">
        <v>1.15463E-4</v>
      </c>
    </row>
    <row r="1667" spans="2:19" x14ac:dyDescent="0.2">
      <c r="B1667" s="33"/>
      <c r="C1667" s="81">
        <v>0.46400000000000002</v>
      </c>
      <c r="D1667" s="80">
        <v>5685</v>
      </c>
      <c r="E1667" s="80">
        <v>185</v>
      </c>
      <c r="F1667" s="80">
        <v>5500</v>
      </c>
      <c r="G1667" s="80">
        <v>370</v>
      </c>
      <c r="H1667" s="80">
        <v>5870</v>
      </c>
      <c r="I1667" s="82">
        <v>6.3032400000000002E-2</v>
      </c>
      <c r="J1667" s="80">
        <v>6.2967999999999996E-2</v>
      </c>
      <c r="L1667" s="84">
        <v>0.99939999999999996</v>
      </c>
      <c r="M1667" s="83">
        <v>1665.99</v>
      </c>
      <c r="N1667" s="85">
        <v>5.7484399999999996E-3</v>
      </c>
      <c r="O1667" s="83">
        <v>1665.99</v>
      </c>
      <c r="P1667" s="85">
        <v>1.1496899999999999E-2</v>
      </c>
      <c r="Q1667" s="83">
        <v>1666</v>
      </c>
      <c r="R1667" s="86">
        <v>6.9008799999999997E-6</v>
      </c>
      <c r="S1667" s="86">
        <v>1.15463E-4</v>
      </c>
    </row>
    <row r="1668" spans="2:19" x14ac:dyDescent="0.2">
      <c r="B1668" s="33"/>
      <c r="C1668" s="81">
        <v>0.46250000000000002</v>
      </c>
      <c r="D1668" s="80">
        <v>5686</v>
      </c>
      <c r="E1668" s="80">
        <v>185</v>
      </c>
      <c r="F1668" s="80">
        <v>5501</v>
      </c>
      <c r="G1668" s="80">
        <v>370</v>
      </c>
      <c r="H1668" s="80">
        <v>5871</v>
      </c>
      <c r="I1668" s="82">
        <v>6.3021599999999997E-2</v>
      </c>
      <c r="J1668" s="80">
        <v>6.2967999999999996E-2</v>
      </c>
      <c r="L1668" s="84">
        <v>0.99939999999999996</v>
      </c>
      <c r="M1668" s="83">
        <v>1666.99</v>
      </c>
      <c r="N1668" s="85">
        <v>5.7936400000000001E-3</v>
      </c>
      <c r="O1668" s="83">
        <v>1666.99</v>
      </c>
      <c r="P1668" s="85">
        <v>1.15873E-2</v>
      </c>
      <c r="Q1668" s="83">
        <v>1667</v>
      </c>
      <c r="R1668" s="86">
        <v>6.9509800000000003E-6</v>
      </c>
      <c r="S1668" s="86">
        <v>1.15463E-4</v>
      </c>
    </row>
    <row r="1669" spans="2:19" x14ac:dyDescent="0.2">
      <c r="B1669" s="33"/>
      <c r="C1669" s="81">
        <v>0.46189999999999998</v>
      </c>
      <c r="D1669" s="80">
        <v>5687</v>
      </c>
      <c r="E1669" s="80">
        <v>185</v>
      </c>
      <c r="F1669" s="80">
        <v>5502</v>
      </c>
      <c r="G1669" s="80">
        <v>370</v>
      </c>
      <c r="H1669" s="80">
        <v>5872</v>
      </c>
      <c r="I1669" s="82">
        <v>6.3010899999999995E-2</v>
      </c>
      <c r="J1669" s="80">
        <v>6.2967999999999996E-2</v>
      </c>
      <c r="L1669" s="84">
        <v>0.99939999999999996</v>
      </c>
      <c r="M1669" s="83">
        <v>1667.99</v>
      </c>
      <c r="N1669" s="85">
        <v>5.8391500000000004E-3</v>
      </c>
      <c r="O1669" s="83">
        <v>1667.99</v>
      </c>
      <c r="P1669" s="85">
        <v>1.1678300000000001E-2</v>
      </c>
      <c r="Q1669" s="83">
        <v>1668</v>
      </c>
      <c r="R1669" s="86">
        <v>7.0013799999999999E-6</v>
      </c>
      <c r="S1669" s="86">
        <v>1.15463E-4</v>
      </c>
    </row>
    <row r="1670" spans="2:19" x14ac:dyDescent="0.2">
      <c r="B1670" s="33"/>
      <c r="C1670" s="81">
        <v>0.4617</v>
      </c>
      <c r="D1670" s="80">
        <v>5688</v>
      </c>
      <c r="E1670" s="80">
        <v>185</v>
      </c>
      <c r="F1670" s="80">
        <v>5503</v>
      </c>
      <c r="G1670" s="80">
        <v>370</v>
      </c>
      <c r="H1670" s="80">
        <v>5873</v>
      </c>
      <c r="I1670" s="82">
        <v>6.3000200000000006E-2</v>
      </c>
      <c r="J1670" s="80">
        <v>6.2967999999999996E-2</v>
      </c>
      <c r="L1670" s="84">
        <v>0.99939999999999996</v>
      </c>
      <c r="M1670" s="83">
        <v>1668.99</v>
      </c>
      <c r="N1670" s="85">
        <v>5.8849699999999998E-3</v>
      </c>
      <c r="O1670" s="83">
        <v>1668.99</v>
      </c>
      <c r="P1670" s="85">
        <v>1.17699E-2</v>
      </c>
      <c r="Q1670" s="83">
        <v>1669</v>
      </c>
      <c r="R1670" s="86">
        <v>7.0520999999999998E-6</v>
      </c>
      <c r="S1670" s="86">
        <v>1.15463E-4</v>
      </c>
    </row>
    <row r="1671" spans="2:19" x14ac:dyDescent="0.2">
      <c r="B1671" s="33"/>
      <c r="C1671" s="81">
        <v>0.46150000000000002</v>
      </c>
      <c r="D1671" s="80">
        <v>5689</v>
      </c>
      <c r="E1671" s="80">
        <v>185</v>
      </c>
      <c r="F1671" s="80">
        <v>5504</v>
      </c>
      <c r="G1671" s="80">
        <v>370</v>
      </c>
      <c r="H1671" s="80">
        <v>5874</v>
      </c>
      <c r="I1671" s="82">
        <v>6.2989400000000001E-2</v>
      </c>
      <c r="J1671" s="80">
        <v>6.2967999999999996E-2</v>
      </c>
      <c r="L1671" s="84">
        <v>0.99939999999999996</v>
      </c>
      <c r="M1671" s="83">
        <v>1669.99</v>
      </c>
      <c r="N1671" s="85">
        <v>5.9311099999999999E-3</v>
      </c>
      <c r="O1671" s="83">
        <v>1669.99</v>
      </c>
      <c r="P1671" s="85">
        <v>1.18622E-2</v>
      </c>
      <c r="Q1671" s="83">
        <v>1670</v>
      </c>
      <c r="R1671" s="86">
        <v>7.1031200000000004E-6</v>
      </c>
      <c r="S1671" s="86">
        <v>1.15463E-4</v>
      </c>
    </row>
    <row r="1672" spans="2:19" x14ac:dyDescent="0.2">
      <c r="B1672" s="33"/>
      <c r="C1672" s="81">
        <v>0.45979999999999999</v>
      </c>
      <c r="D1672" s="80">
        <v>5690</v>
      </c>
      <c r="E1672" s="80">
        <v>185</v>
      </c>
      <c r="F1672" s="80">
        <v>5505</v>
      </c>
      <c r="G1672" s="80">
        <v>370</v>
      </c>
      <c r="H1672" s="80">
        <v>5875</v>
      </c>
      <c r="I1672" s="82">
        <v>6.2978699999999999E-2</v>
      </c>
      <c r="J1672" s="80">
        <v>6.2967999999999996E-2</v>
      </c>
      <c r="L1672" s="84">
        <v>0.99939999999999996</v>
      </c>
      <c r="M1672" s="83">
        <v>1670.99</v>
      </c>
      <c r="N1672" s="85">
        <v>5.9775499999999999E-3</v>
      </c>
      <c r="O1672" s="83">
        <v>1670.99</v>
      </c>
      <c r="P1672" s="85">
        <v>1.19551E-2</v>
      </c>
      <c r="Q1672" s="83">
        <v>1671</v>
      </c>
      <c r="R1672" s="86">
        <v>7.1544499999999997E-6</v>
      </c>
      <c r="S1672" s="86">
        <v>1.15463E-4</v>
      </c>
    </row>
    <row r="1673" spans="2:19" x14ac:dyDescent="0.2">
      <c r="B1673" s="33"/>
      <c r="C1673" s="81">
        <v>0.45910000000000001</v>
      </c>
      <c r="D1673" s="80">
        <v>5691</v>
      </c>
      <c r="E1673" s="80">
        <v>185</v>
      </c>
      <c r="F1673" s="80">
        <v>5506</v>
      </c>
      <c r="G1673" s="80">
        <v>370</v>
      </c>
      <c r="H1673" s="80">
        <v>5876</v>
      </c>
      <c r="I1673" s="82">
        <v>6.2967999999999996E-2</v>
      </c>
      <c r="J1673" s="80">
        <v>6.2967999999999996E-2</v>
      </c>
      <c r="L1673" s="84">
        <v>0.99939999999999996</v>
      </c>
      <c r="M1673" s="83">
        <v>1671.99</v>
      </c>
      <c r="N1673" s="85">
        <v>6.0242999999999998E-3</v>
      </c>
      <c r="O1673" s="83">
        <v>1671.99</v>
      </c>
      <c r="P1673" s="85">
        <v>1.20486E-2</v>
      </c>
      <c r="Q1673" s="83">
        <v>1672</v>
      </c>
      <c r="R1673" s="86">
        <v>7.2061000000000003E-6</v>
      </c>
      <c r="S1673" s="86">
        <v>1.15463E-4</v>
      </c>
    </row>
    <row r="1674" spans="2:19" x14ac:dyDescent="0.2">
      <c r="B1674" s="33"/>
      <c r="C1674" s="81">
        <v>0.45879999999999999</v>
      </c>
      <c r="D1674" s="80">
        <v>5692</v>
      </c>
      <c r="E1674" s="80">
        <v>186</v>
      </c>
      <c r="F1674" s="80">
        <v>5506</v>
      </c>
      <c r="G1674" s="80">
        <v>372</v>
      </c>
      <c r="H1674" s="80">
        <v>5878</v>
      </c>
      <c r="I1674" s="82">
        <v>6.3286800000000004E-2</v>
      </c>
      <c r="J1674" s="80">
        <v>6.3286800000000004E-2</v>
      </c>
      <c r="L1674" s="84">
        <v>0.99939999999999996</v>
      </c>
      <c r="M1674" s="83">
        <v>1672.99</v>
      </c>
      <c r="N1674" s="85">
        <v>6.0713700000000004E-3</v>
      </c>
      <c r="O1674" s="83">
        <v>1672.99</v>
      </c>
      <c r="P1674" s="85">
        <v>1.2142699999999999E-2</v>
      </c>
      <c r="Q1674" s="83">
        <v>1673</v>
      </c>
      <c r="R1674" s="86">
        <v>7.2580699999999996E-6</v>
      </c>
      <c r="S1674" s="86">
        <v>1.15463E-4</v>
      </c>
    </row>
    <row r="1675" spans="2:19" x14ac:dyDescent="0.2">
      <c r="B1675" s="33"/>
      <c r="C1675" s="81">
        <v>0.4577</v>
      </c>
      <c r="D1675" s="80">
        <v>5692</v>
      </c>
      <c r="E1675" s="80">
        <v>187</v>
      </c>
      <c r="F1675" s="80">
        <v>5505</v>
      </c>
      <c r="G1675" s="80">
        <v>374</v>
      </c>
      <c r="H1675" s="80">
        <v>5879</v>
      </c>
      <c r="I1675" s="82">
        <v>6.3616300000000001E-2</v>
      </c>
      <c r="J1675" s="80">
        <v>6.3605400000000006E-2</v>
      </c>
      <c r="L1675" s="84">
        <v>0.99939999999999996</v>
      </c>
      <c r="M1675" s="83">
        <v>1673.99</v>
      </c>
      <c r="N1675" s="85">
        <v>6.11876E-3</v>
      </c>
      <c r="O1675" s="83">
        <v>1673.99</v>
      </c>
      <c r="P1675" s="85">
        <v>1.22375E-2</v>
      </c>
      <c r="Q1675" s="83">
        <v>1674</v>
      </c>
      <c r="R1675" s="86">
        <v>7.3103500000000002E-6</v>
      </c>
      <c r="S1675" s="86">
        <v>1.15463E-4</v>
      </c>
    </row>
    <row r="1676" spans="2:19" x14ac:dyDescent="0.2">
      <c r="B1676" s="33"/>
      <c r="C1676" s="81">
        <v>0.45760000000000001</v>
      </c>
      <c r="D1676" s="80">
        <v>5693</v>
      </c>
      <c r="E1676" s="80">
        <v>187</v>
      </c>
      <c r="F1676" s="80">
        <v>5506</v>
      </c>
      <c r="G1676" s="80">
        <v>374</v>
      </c>
      <c r="H1676" s="80">
        <v>5880</v>
      </c>
      <c r="I1676" s="82">
        <v>6.3605400000000006E-2</v>
      </c>
      <c r="J1676" s="80">
        <v>6.3605400000000006E-2</v>
      </c>
      <c r="L1676" s="84">
        <v>0.99939999999999996</v>
      </c>
      <c r="M1676" s="83">
        <v>1674.99</v>
      </c>
      <c r="N1676" s="85">
        <v>6.1664700000000003E-3</v>
      </c>
      <c r="O1676" s="83">
        <v>1674.99</v>
      </c>
      <c r="P1676" s="85">
        <v>1.2332900000000001E-2</v>
      </c>
      <c r="Q1676" s="83">
        <v>1675</v>
      </c>
      <c r="R1676" s="86">
        <v>7.3629399999999997E-6</v>
      </c>
      <c r="S1676" s="86">
        <v>1.15463E-4</v>
      </c>
    </row>
    <row r="1677" spans="2:19" x14ac:dyDescent="0.2">
      <c r="B1677" s="33"/>
      <c r="C1677" s="81">
        <v>0.45629999999999998</v>
      </c>
      <c r="D1677" s="80">
        <v>5693</v>
      </c>
      <c r="E1677" s="80">
        <v>188</v>
      </c>
      <c r="F1677" s="80">
        <v>5505</v>
      </c>
      <c r="G1677" s="80">
        <v>376</v>
      </c>
      <c r="H1677" s="80">
        <v>5881</v>
      </c>
      <c r="I1677" s="82">
        <v>6.3934699999999997E-2</v>
      </c>
      <c r="J1677" s="80">
        <v>6.3934699999999997E-2</v>
      </c>
      <c r="L1677" s="84">
        <v>0.99939999999999996</v>
      </c>
      <c r="M1677" s="83">
        <v>1675.99</v>
      </c>
      <c r="N1677" s="85">
        <v>6.2144899999999996E-3</v>
      </c>
      <c r="O1677" s="83">
        <v>1675.99</v>
      </c>
      <c r="P1677" s="85">
        <v>1.2429000000000001E-2</v>
      </c>
      <c r="Q1677" s="83">
        <v>1676</v>
      </c>
      <c r="R1677" s="86">
        <v>7.4158600000000002E-6</v>
      </c>
      <c r="S1677" s="86">
        <v>1.15463E-4</v>
      </c>
    </row>
    <row r="1678" spans="2:19" x14ac:dyDescent="0.2">
      <c r="B1678" s="33"/>
      <c r="C1678" s="81">
        <v>0.4556</v>
      </c>
      <c r="D1678" s="80">
        <v>5693</v>
      </c>
      <c r="E1678" s="80">
        <v>189</v>
      </c>
      <c r="F1678" s="80">
        <v>5504</v>
      </c>
      <c r="G1678" s="80">
        <v>378</v>
      </c>
      <c r="H1678" s="80">
        <v>5882</v>
      </c>
      <c r="I1678" s="82">
        <v>6.4263899999999999E-2</v>
      </c>
      <c r="J1678" s="80">
        <v>6.4231099999999999E-2</v>
      </c>
      <c r="L1678" s="84">
        <v>0.99939999999999996</v>
      </c>
      <c r="M1678" s="83">
        <v>1676.99</v>
      </c>
      <c r="N1678" s="85">
        <v>6.2628400000000004E-3</v>
      </c>
      <c r="O1678" s="83">
        <v>1676.99</v>
      </c>
      <c r="P1678" s="85">
        <v>1.2525700000000001E-2</v>
      </c>
      <c r="Q1678" s="83">
        <v>1677</v>
      </c>
      <c r="R1678" s="86">
        <v>7.4691000000000002E-6</v>
      </c>
      <c r="S1678" s="86">
        <v>1.15463E-4</v>
      </c>
    </row>
    <row r="1679" spans="2:19" x14ac:dyDescent="0.2">
      <c r="B1679" s="33"/>
      <c r="C1679" s="81">
        <v>0.45529999999999998</v>
      </c>
      <c r="D1679" s="80">
        <v>5694</v>
      </c>
      <c r="E1679" s="80">
        <v>189</v>
      </c>
      <c r="F1679" s="80">
        <v>5505</v>
      </c>
      <c r="G1679" s="80">
        <v>378</v>
      </c>
      <c r="H1679" s="80">
        <v>5883</v>
      </c>
      <c r="I1679" s="82">
        <v>6.4252900000000002E-2</v>
      </c>
      <c r="J1679" s="80">
        <v>6.4231099999999999E-2</v>
      </c>
      <c r="L1679" s="84">
        <v>0.99939999999999996</v>
      </c>
      <c r="M1679" s="83">
        <v>1677.99</v>
      </c>
      <c r="N1679" s="85">
        <v>6.3115100000000002E-3</v>
      </c>
      <c r="O1679" s="83">
        <v>1677.99</v>
      </c>
      <c r="P1679" s="85">
        <v>1.2623000000000001E-2</v>
      </c>
      <c r="Q1679" s="83">
        <v>1678</v>
      </c>
      <c r="R1679" s="86">
        <v>7.5226599999999997E-6</v>
      </c>
      <c r="S1679" s="86">
        <v>1.15463E-4</v>
      </c>
    </row>
    <row r="1680" spans="2:19" x14ac:dyDescent="0.2">
      <c r="B1680" s="33"/>
      <c r="C1680" s="81">
        <v>0.45500000000000002</v>
      </c>
      <c r="D1680" s="80">
        <v>5695</v>
      </c>
      <c r="E1680" s="80">
        <v>189</v>
      </c>
      <c r="F1680" s="80">
        <v>5506</v>
      </c>
      <c r="G1680" s="80">
        <v>378</v>
      </c>
      <c r="H1680" s="80">
        <v>5884</v>
      </c>
      <c r="I1680" s="82">
        <v>6.4241999999999994E-2</v>
      </c>
      <c r="J1680" s="80">
        <v>6.4231099999999999E-2</v>
      </c>
      <c r="L1680" s="84">
        <v>0.99939999999999996</v>
      </c>
      <c r="M1680" s="83">
        <v>1678.99</v>
      </c>
      <c r="N1680" s="85">
        <v>6.3605099999999998E-3</v>
      </c>
      <c r="O1680" s="83">
        <v>1678.99</v>
      </c>
      <c r="P1680" s="85">
        <v>1.2721E-2</v>
      </c>
      <c r="Q1680" s="83">
        <v>1679</v>
      </c>
      <c r="R1680" s="86">
        <v>7.5765399999999996E-6</v>
      </c>
      <c r="S1680" s="86">
        <v>1.15463E-4</v>
      </c>
    </row>
    <row r="1681" spans="2:19" x14ac:dyDescent="0.2">
      <c r="B1681" s="33"/>
      <c r="C1681" s="81">
        <v>0.45369999999999999</v>
      </c>
      <c r="D1681" s="80">
        <v>5696</v>
      </c>
      <c r="E1681" s="80">
        <v>189</v>
      </c>
      <c r="F1681" s="80">
        <v>5507</v>
      </c>
      <c r="G1681" s="80">
        <v>378</v>
      </c>
      <c r="H1681" s="80">
        <v>5885</v>
      </c>
      <c r="I1681" s="82">
        <v>6.4231099999999999E-2</v>
      </c>
      <c r="J1681" s="80">
        <v>6.4231099999999999E-2</v>
      </c>
      <c r="L1681" s="84">
        <v>0.99939999999999996</v>
      </c>
      <c r="M1681" s="83">
        <v>1679.99</v>
      </c>
      <c r="N1681" s="85">
        <v>6.40983E-3</v>
      </c>
      <c r="O1681" s="83">
        <v>1679.99</v>
      </c>
      <c r="P1681" s="85">
        <v>1.28197E-2</v>
      </c>
      <c r="Q1681" s="83">
        <v>1680</v>
      </c>
      <c r="R1681" s="86">
        <v>7.6307499999999997E-6</v>
      </c>
      <c r="S1681" s="86">
        <v>1.15463E-4</v>
      </c>
    </row>
    <row r="1682" spans="2:19" x14ac:dyDescent="0.2">
      <c r="B1682" s="33"/>
      <c r="C1682" s="81">
        <v>0.4536</v>
      </c>
      <c r="D1682" s="80">
        <v>5698</v>
      </c>
      <c r="E1682" s="80">
        <v>190</v>
      </c>
      <c r="F1682" s="80">
        <v>5508</v>
      </c>
      <c r="G1682" s="80">
        <v>380</v>
      </c>
      <c r="H1682" s="80">
        <v>5888</v>
      </c>
      <c r="I1682" s="82">
        <v>6.4537999999999998E-2</v>
      </c>
      <c r="J1682" s="80">
        <v>6.4461400000000002E-2</v>
      </c>
      <c r="L1682" s="84">
        <v>0.99939999999999996</v>
      </c>
      <c r="M1682" s="83">
        <v>1680.99</v>
      </c>
      <c r="N1682" s="85">
        <v>6.45949E-3</v>
      </c>
      <c r="O1682" s="83">
        <v>1680.99</v>
      </c>
      <c r="P1682" s="85">
        <v>1.2919E-2</v>
      </c>
      <c r="Q1682" s="83">
        <v>1681</v>
      </c>
      <c r="R1682" s="86">
        <v>7.6852900000000001E-6</v>
      </c>
      <c r="S1682" s="86">
        <v>1.15463E-4</v>
      </c>
    </row>
    <row r="1683" spans="2:19" x14ac:dyDescent="0.2">
      <c r="B1683" s="33"/>
      <c r="C1683" s="81">
        <v>0.45219999999999999</v>
      </c>
      <c r="D1683" s="80">
        <v>5699</v>
      </c>
      <c r="E1683" s="80">
        <v>190</v>
      </c>
      <c r="F1683" s="80">
        <v>5509</v>
      </c>
      <c r="G1683" s="80">
        <v>380</v>
      </c>
      <c r="H1683" s="80">
        <v>5889</v>
      </c>
      <c r="I1683" s="82">
        <v>6.4527100000000004E-2</v>
      </c>
      <c r="J1683" s="80">
        <v>6.4461400000000002E-2</v>
      </c>
      <c r="L1683" s="84">
        <v>0.99939999999999996</v>
      </c>
      <c r="M1683" s="83">
        <v>1681.99</v>
      </c>
      <c r="N1683" s="85">
        <v>6.5094699999999998E-3</v>
      </c>
      <c r="O1683" s="83">
        <v>1681.99</v>
      </c>
      <c r="P1683" s="85">
        <v>1.30189E-2</v>
      </c>
      <c r="Q1683" s="83">
        <v>1682</v>
      </c>
      <c r="R1683" s="86">
        <v>7.7401599999999998E-6</v>
      </c>
      <c r="S1683" s="86">
        <v>1.15463E-4</v>
      </c>
    </row>
    <row r="1684" spans="2:19" x14ac:dyDescent="0.2">
      <c r="B1684" s="33"/>
      <c r="C1684" s="81">
        <v>0.4511</v>
      </c>
      <c r="D1684" s="80">
        <v>5700</v>
      </c>
      <c r="E1684" s="80">
        <v>190</v>
      </c>
      <c r="F1684" s="80">
        <v>5510</v>
      </c>
      <c r="G1684" s="80">
        <v>380</v>
      </c>
      <c r="H1684" s="80">
        <v>5890</v>
      </c>
      <c r="I1684" s="82">
        <v>6.4516100000000007E-2</v>
      </c>
      <c r="J1684" s="80">
        <v>6.4461400000000002E-2</v>
      </c>
      <c r="L1684" s="84">
        <v>0.99939999999999996</v>
      </c>
      <c r="M1684" s="83">
        <v>1682.99</v>
      </c>
      <c r="N1684" s="85">
        <v>6.5597900000000002E-3</v>
      </c>
      <c r="O1684" s="83">
        <v>1682.99</v>
      </c>
      <c r="P1684" s="85">
        <v>1.31196E-2</v>
      </c>
      <c r="Q1684" s="83">
        <v>1683</v>
      </c>
      <c r="R1684" s="86">
        <v>7.7953499999999998E-6</v>
      </c>
      <c r="S1684" s="86">
        <v>1.15463E-4</v>
      </c>
    </row>
    <row r="1685" spans="2:19" x14ac:dyDescent="0.2">
      <c r="B1685" s="33"/>
      <c r="C1685" s="81">
        <v>0.45050000000000001</v>
      </c>
      <c r="D1685" s="80">
        <v>5703</v>
      </c>
      <c r="E1685" s="80">
        <v>190</v>
      </c>
      <c r="F1685" s="80">
        <v>5513</v>
      </c>
      <c r="G1685" s="80">
        <v>380</v>
      </c>
      <c r="H1685" s="80">
        <v>5893</v>
      </c>
      <c r="I1685" s="82">
        <v>6.4483299999999993E-2</v>
      </c>
      <c r="J1685" s="80">
        <v>6.4461400000000002E-2</v>
      </c>
      <c r="L1685" s="84">
        <v>0.99939999999999996</v>
      </c>
      <c r="M1685" s="83">
        <v>1683.99</v>
      </c>
      <c r="N1685" s="85">
        <v>6.6104400000000004E-3</v>
      </c>
      <c r="O1685" s="83">
        <v>1683.99</v>
      </c>
      <c r="P1685" s="85">
        <v>1.3220900000000001E-2</v>
      </c>
      <c r="Q1685" s="83">
        <v>1684</v>
      </c>
      <c r="R1685" s="86">
        <v>7.85088E-6</v>
      </c>
      <c r="S1685" s="86">
        <v>1.15463E-4</v>
      </c>
    </row>
    <row r="1686" spans="2:19" x14ac:dyDescent="0.2">
      <c r="B1686" s="33"/>
      <c r="C1686" s="81">
        <v>0.45019999999999999</v>
      </c>
      <c r="D1686" s="80">
        <v>5704</v>
      </c>
      <c r="E1686" s="80">
        <v>190</v>
      </c>
      <c r="F1686" s="80">
        <v>5514</v>
      </c>
      <c r="G1686" s="80">
        <v>380</v>
      </c>
      <c r="H1686" s="80">
        <v>5894</v>
      </c>
      <c r="I1686" s="82">
        <v>6.4472299999999996E-2</v>
      </c>
      <c r="J1686" s="80">
        <v>6.4461400000000002E-2</v>
      </c>
      <c r="L1686" s="84">
        <v>0.99939999999999996</v>
      </c>
      <c r="M1686" s="83">
        <v>1684.99</v>
      </c>
      <c r="N1686" s="85">
        <v>6.6614300000000003E-3</v>
      </c>
      <c r="O1686" s="83">
        <v>1684.99</v>
      </c>
      <c r="P1686" s="85">
        <v>1.33229E-2</v>
      </c>
      <c r="Q1686" s="83">
        <v>1685</v>
      </c>
      <c r="R1686" s="86">
        <v>7.9067399999999995E-6</v>
      </c>
      <c r="S1686" s="86">
        <v>1.15463E-4</v>
      </c>
    </row>
    <row r="1687" spans="2:19" x14ac:dyDescent="0.2">
      <c r="B1687" s="33"/>
      <c r="C1687" s="81">
        <v>0.44950000000000001</v>
      </c>
      <c r="D1687" s="80">
        <v>5705</v>
      </c>
      <c r="E1687" s="80">
        <v>190</v>
      </c>
      <c r="F1687" s="80">
        <v>5515</v>
      </c>
      <c r="G1687" s="80">
        <v>380</v>
      </c>
      <c r="H1687" s="80">
        <v>5895</v>
      </c>
      <c r="I1687" s="82">
        <v>6.4461400000000002E-2</v>
      </c>
      <c r="J1687" s="80">
        <v>6.4461400000000002E-2</v>
      </c>
      <c r="L1687" s="84">
        <v>0.99939999999999996</v>
      </c>
      <c r="M1687" s="83">
        <v>1685.99</v>
      </c>
      <c r="N1687" s="85">
        <v>6.7127599999999999E-3</v>
      </c>
      <c r="O1687" s="83">
        <v>1685.99</v>
      </c>
      <c r="P1687" s="85">
        <v>1.34255E-2</v>
      </c>
      <c r="Q1687" s="83">
        <v>1686</v>
      </c>
      <c r="R1687" s="86">
        <v>7.9629400000000007E-6</v>
      </c>
      <c r="S1687" s="86">
        <v>1.15463E-4</v>
      </c>
    </row>
    <row r="1688" spans="2:19" x14ac:dyDescent="0.2">
      <c r="B1688" s="33"/>
      <c r="C1688" s="81">
        <v>0.44879999999999998</v>
      </c>
      <c r="D1688" s="80">
        <v>5705</v>
      </c>
      <c r="E1688" s="80">
        <v>191</v>
      </c>
      <c r="F1688" s="80">
        <v>5514</v>
      </c>
      <c r="G1688" s="80">
        <v>382</v>
      </c>
      <c r="H1688" s="80">
        <v>5896</v>
      </c>
      <c r="I1688" s="82">
        <v>6.4789700000000006E-2</v>
      </c>
      <c r="J1688" s="80">
        <v>6.4734799999999995E-2</v>
      </c>
      <c r="L1688" s="84">
        <v>0.99939999999999996</v>
      </c>
      <c r="M1688" s="83">
        <v>1686.99</v>
      </c>
      <c r="N1688" s="85">
        <v>6.7644200000000002E-3</v>
      </c>
      <c r="O1688" s="83">
        <v>1686.99</v>
      </c>
      <c r="P1688" s="85">
        <v>1.3528800000000001E-2</v>
      </c>
      <c r="Q1688" s="83">
        <v>1687</v>
      </c>
      <c r="R1688" s="86">
        <v>8.0194699999999996E-6</v>
      </c>
      <c r="S1688" s="86">
        <v>1.15463E-4</v>
      </c>
    </row>
    <row r="1689" spans="2:19" x14ac:dyDescent="0.2">
      <c r="B1689" s="33"/>
      <c r="C1689" s="81">
        <v>0.44750000000000001</v>
      </c>
      <c r="D1689" s="80">
        <v>5706</v>
      </c>
      <c r="E1689" s="80">
        <v>191</v>
      </c>
      <c r="F1689" s="80">
        <v>5515</v>
      </c>
      <c r="G1689" s="80">
        <v>382</v>
      </c>
      <c r="H1689" s="80">
        <v>5897</v>
      </c>
      <c r="I1689" s="82">
        <v>6.4778699999999995E-2</v>
      </c>
      <c r="J1689" s="80">
        <v>6.4734799999999995E-2</v>
      </c>
      <c r="L1689" s="84">
        <v>0.99939999999999996</v>
      </c>
      <c r="M1689" s="83">
        <v>1687.99</v>
      </c>
      <c r="N1689" s="85">
        <v>6.8164300000000001E-3</v>
      </c>
      <c r="O1689" s="83">
        <v>1687.99</v>
      </c>
      <c r="P1689" s="85">
        <v>1.36329E-2</v>
      </c>
      <c r="Q1689" s="83">
        <v>1688</v>
      </c>
      <c r="R1689" s="86">
        <v>8.0763400000000003E-6</v>
      </c>
      <c r="S1689" s="86">
        <v>1.15463E-4</v>
      </c>
    </row>
    <row r="1690" spans="2:19" x14ac:dyDescent="0.2">
      <c r="B1690" s="33"/>
      <c r="C1690" s="81">
        <v>0.44729999999999998</v>
      </c>
      <c r="D1690" s="80">
        <v>5707</v>
      </c>
      <c r="E1690" s="80">
        <v>191</v>
      </c>
      <c r="F1690" s="80">
        <v>5516</v>
      </c>
      <c r="G1690" s="80">
        <v>382</v>
      </c>
      <c r="H1690" s="80">
        <v>5898</v>
      </c>
      <c r="I1690" s="82">
        <v>6.4767699999999997E-2</v>
      </c>
      <c r="J1690" s="80">
        <v>6.4734799999999995E-2</v>
      </c>
      <c r="L1690" s="84">
        <v>0.99939999999999996</v>
      </c>
      <c r="M1690" s="83">
        <v>1688.99</v>
      </c>
      <c r="N1690" s="85">
        <v>6.8687799999999997E-3</v>
      </c>
      <c r="O1690" s="83">
        <v>1688.99</v>
      </c>
      <c r="P1690" s="85">
        <v>1.3737600000000001E-2</v>
      </c>
      <c r="Q1690" s="83">
        <v>1689</v>
      </c>
      <c r="R1690" s="86">
        <v>8.1335499999999994E-6</v>
      </c>
      <c r="S1690" s="86">
        <v>1.15463E-4</v>
      </c>
    </row>
    <row r="1691" spans="2:19" x14ac:dyDescent="0.2">
      <c r="B1691" s="33"/>
      <c r="C1691" s="81">
        <v>0.4471</v>
      </c>
      <c r="D1691" s="80">
        <v>5708</v>
      </c>
      <c r="E1691" s="80">
        <v>191</v>
      </c>
      <c r="F1691" s="80">
        <v>5517</v>
      </c>
      <c r="G1691" s="80">
        <v>382</v>
      </c>
      <c r="H1691" s="80">
        <v>5899</v>
      </c>
      <c r="I1691" s="82">
        <v>6.47567E-2</v>
      </c>
      <c r="J1691" s="80">
        <v>6.4734799999999995E-2</v>
      </c>
      <c r="L1691" s="84">
        <v>0.99939999999999996</v>
      </c>
      <c r="M1691" s="83">
        <v>1689.99</v>
      </c>
      <c r="N1691" s="85">
        <v>6.9214799999999998E-3</v>
      </c>
      <c r="O1691" s="83">
        <v>1689.99</v>
      </c>
      <c r="P1691" s="85">
        <v>1.3842999999999999E-2</v>
      </c>
      <c r="Q1691" s="83">
        <v>1690</v>
      </c>
      <c r="R1691" s="86">
        <v>8.1911000000000002E-6</v>
      </c>
      <c r="S1691" s="86">
        <v>1.15463E-4</v>
      </c>
    </row>
    <row r="1692" spans="2:19" x14ac:dyDescent="0.2">
      <c r="B1692" s="33"/>
      <c r="C1692" s="81">
        <v>0.44700000000000001</v>
      </c>
      <c r="D1692" s="80">
        <v>5709</v>
      </c>
      <c r="E1692" s="80">
        <v>191</v>
      </c>
      <c r="F1692" s="80">
        <v>5518</v>
      </c>
      <c r="G1692" s="80">
        <v>382</v>
      </c>
      <c r="H1692" s="80">
        <v>5900</v>
      </c>
      <c r="I1692" s="82">
        <v>6.4745800000000006E-2</v>
      </c>
      <c r="J1692" s="80">
        <v>6.4734799999999995E-2</v>
      </c>
      <c r="L1692" s="84">
        <v>0.99939999999999996</v>
      </c>
      <c r="M1692" s="83">
        <v>1690.99</v>
      </c>
      <c r="N1692" s="85">
        <v>6.9745199999999997E-3</v>
      </c>
      <c r="O1692" s="83">
        <v>1690.99</v>
      </c>
      <c r="P1692" s="85">
        <v>1.3949E-2</v>
      </c>
      <c r="Q1692" s="83">
        <v>1691</v>
      </c>
      <c r="R1692" s="86">
        <v>8.2489899999999994E-6</v>
      </c>
      <c r="S1692" s="86">
        <v>1.15463E-4</v>
      </c>
    </row>
    <row r="1693" spans="2:19" x14ac:dyDescent="0.2">
      <c r="B1693" s="33"/>
      <c r="C1693" s="81">
        <v>0.44679999999999997</v>
      </c>
      <c r="D1693" s="80">
        <v>5710</v>
      </c>
      <c r="E1693" s="80">
        <v>191</v>
      </c>
      <c r="F1693" s="80">
        <v>5519</v>
      </c>
      <c r="G1693" s="80">
        <v>382</v>
      </c>
      <c r="H1693" s="80">
        <v>5901</v>
      </c>
      <c r="I1693" s="82">
        <v>6.4734799999999995E-2</v>
      </c>
      <c r="J1693" s="80">
        <v>6.4734799999999995E-2</v>
      </c>
      <c r="L1693" s="84">
        <v>0.99939999999999996</v>
      </c>
      <c r="M1693" s="83">
        <v>1691.99</v>
      </c>
      <c r="N1693" s="85">
        <v>7.02792E-3</v>
      </c>
      <c r="O1693" s="83">
        <v>1691.99</v>
      </c>
      <c r="P1693" s="85">
        <v>1.40558E-2</v>
      </c>
      <c r="Q1693" s="83">
        <v>1692</v>
      </c>
      <c r="R1693" s="86">
        <v>8.3072299999999994E-6</v>
      </c>
      <c r="S1693" s="86">
        <v>1.15463E-4</v>
      </c>
    </row>
    <row r="1694" spans="2:19" x14ac:dyDescent="0.2">
      <c r="B1694" s="33"/>
      <c r="C1694" s="81">
        <v>0.44600000000000001</v>
      </c>
      <c r="D1694" s="80">
        <v>5710</v>
      </c>
      <c r="E1694" s="80">
        <v>192</v>
      </c>
      <c r="F1694" s="80">
        <v>5518</v>
      </c>
      <c r="G1694" s="80">
        <v>384</v>
      </c>
      <c r="H1694" s="80">
        <v>5902</v>
      </c>
      <c r="I1694" s="82">
        <v>6.5062700000000001E-2</v>
      </c>
      <c r="J1694" s="80">
        <v>6.5062700000000001E-2</v>
      </c>
      <c r="L1694" s="84">
        <v>0.99939999999999996</v>
      </c>
      <c r="M1694" s="83">
        <v>1692.99</v>
      </c>
      <c r="N1694" s="85">
        <v>7.08166E-3</v>
      </c>
      <c r="O1694" s="83">
        <v>1692.99</v>
      </c>
      <c r="P1694" s="85">
        <v>1.41633E-2</v>
      </c>
      <c r="Q1694" s="83">
        <v>1693</v>
      </c>
      <c r="R1694" s="86">
        <v>8.3658200000000001E-6</v>
      </c>
      <c r="S1694" s="86">
        <v>1.15463E-4</v>
      </c>
    </row>
    <row r="1695" spans="2:19" x14ac:dyDescent="0.2">
      <c r="B1695" s="33"/>
      <c r="C1695" s="81">
        <v>0.44540000000000002</v>
      </c>
      <c r="D1695" s="80">
        <v>5710</v>
      </c>
      <c r="E1695" s="80">
        <v>193</v>
      </c>
      <c r="F1695" s="80">
        <v>5517</v>
      </c>
      <c r="G1695" s="80">
        <v>386</v>
      </c>
      <c r="H1695" s="80">
        <v>5903</v>
      </c>
      <c r="I1695" s="82">
        <v>6.5390500000000004E-2</v>
      </c>
      <c r="J1695" s="80">
        <v>6.5390500000000004E-2</v>
      </c>
      <c r="L1695" s="84">
        <v>0.99939999999999996</v>
      </c>
      <c r="M1695" s="83">
        <v>1693.99</v>
      </c>
      <c r="N1695" s="85">
        <v>7.1357599999999997E-3</v>
      </c>
      <c r="O1695" s="83">
        <v>1693.99</v>
      </c>
      <c r="P1695" s="85">
        <v>1.4271499999999999E-2</v>
      </c>
      <c r="Q1695" s="83">
        <v>1694</v>
      </c>
      <c r="R1695" s="86">
        <v>8.4247499999999993E-6</v>
      </c>
      <c r="S1695" s="86">
        <v>1.15463E-4</v>
      </c>
    </row>
    <row r="1696" spans="2:19" x14ac:dyDescent="0.2">
      <c r="B1696" s="33"/>
      <c r="C1696" s="81">
        <v>0.44519999999999998</v>
      </c>
      <c r="D1696" s="80">
        <v>5710</v>
      </c>
      <c r="E1696" s="80">
        <v>194</v>
      </c>
      <c r="F1696" s="80">
        <v>5516</v>
      </c>
      <c r="G1696" s="80">
        <v>388</v>
      </c>
      <c r="H1696" s="80">
        <v>5904</v>
      </c>
      <c r="I1696" s="82">
        <v>6.5718200000000004E-2</v>
      </c>
      <c r="J1696" s="80">
        <v>6.5718200000000004E-2</v>
      </c>
      <c r="L1696" s="84">
        <v>0.99939999999999996</v>
      </c>
      <c r="M1696" s="83">
        <v>1694.99</v>
      </c>
      <c r="N1696" s="85">
        <v>7.1902099999999998E-3</v>
      </c>
      <c r="O1696" s="83">
        <v>1694.99</v>
      </c>
      <c r="P1696" s="85">
        <v>1.43804E-2</v>
      </c>
      <c r="Q1696" s="83">
        <v>1695</v>
      </c>
      <c r="R1696" s="86">
        <v>8.4840300000000008E-6</v>
      </c>
      <c r="S1696" s="86">
        <v>1.15463E-4</v>
      </c>
    </row>
    <row r="1697" spans="2:19" x14ac:dyDescent="0.2">
      <c r="B1697" s="33"/>
      <c r="C1697" s="81">
        <v>0.44369999999999998</v>
      </c>
      <c r="D1697" s="80">
        <v>5710</v>
      </c>
      <c r="E1697" s="80">
        <v>195</v>
      </c>
      <c r="F1697" s="80">
        <v>5515</v>
      </c>
      <c r="G1697" s="80">
        <v>390</v>
      </c>
      <c r="H1697" s="80">
        <v>5905</v>
      </c>
      <c r="I1697" s="82">
        <v>6.6045699999999999E-2</v>
      </c>
      <c r="J1697" s="80">
        <v>6.6034499999999996E-2</v>
      </c>
      <c r="L1697" s="84">
        <v>0.99939999999999996</v>
      </c>
      <c r="M1697" s="83">
        <v>1695.99</v>
      </c>
      <c r="N1697" s="85">
        <v>7.2450199999999996E-3</v>
      </c>
      <c r="O1697" s="83">
        <v>1695.99</v>
      </c>
      <c r="P1697" s="85">
        <v>1.4489999999999999E-2</v>
      </c>
      <c r="Q1697" s="83">
        <v>1696</v>
      </c>
      <c r="R1697" s="86">
        <v>8.5436599999999998E-6</v>
      </c>
      <c r="S1697" s="86">
        <v>1.15463E-4</v>
      </c>
    </row>
    <row r="1698" spans="2:19" x14ac:dyDescent="0.2">
      <c r="B1698" s="33"/>
      <c r="C1698" s="81">
        <v>0.44350000000000001</v>
      </c>
      <c r="D1698" s="80">
        <v>5711</v>
      </c>
      <c r="E1698" s="80">
        <v>195</v>
      </c>
      <c r="F1698" s="80">
        <v>5516</v>
      </c>
      <c r="G1698" s="80">
        <v>390</v>
      </c>
      <c r="H1698" s="80">
        <v>5906</v>
      </c>
      <c r="I1698" s="82">
        <v>6.6034499999999996E-2</v>
      </c>
      <c r="J1698" s="80">
        <v>6.6034499999999996E-2</v>
      </c>
      <c r="L1698" s="84">
        <v>0.99939999999999996</v>
      </c>
      <c r="M1698" s="83">
        <v>1696.99</v>
      </c>
      <c r="N1698" s="85">
        <v>7.3001899999999998E-3</v>
      </c>
      <c r="O1698" s="83">
        <v>1696.99</v>
      </c>
      <c r="P1698" s="85">
        <v>1.4600399999999999E-2</v>
      </c>
      <c r="Q1698" s="83">
        <v>1697</v>
      </c>
      <c r="R1698" s="86">
        <v>8.6036399999999995E-6</v>
      </c>
      <c r="S1698" s="86">
        <v>1.15463E-4</v>
      </c>
    </row>
    <row r="1699" spans="2:19" x14ac:dyDescent="0.2">
      <c r="B1699" s="33"/>
      <c r="C1699" s="81">
        <v>0.44340000000000002</v>
      </c>
      <c r="D1699" s="80">
        <v>5713</v>
      </c>
      <c r="E1699" s="80">
        <v>197</v>
      </c>
      <c r="F1699" s="80">
        <v>5516</v>
      </c>
      <c r="G1699" s="80">
        <v>394</v>
      </c>
      <c r="H1699" s="80">
        <v>5910</v>
      </c>
      <c r="I1699" s="82">
        <v>6.6666699999999995E-2</v>
      </c>
      <c r="J1699" s="80">
        <v>6.6666699999999995E-2</v>
      </c>
      <c r="L1699" s="84">
        <v>0.99939999999999996</v>
      </c>
      <c r="M1699" s="83">
        <v>1697.99</v>
      </c>
      <c r="N1699" s="85">
        <v>7.3557199999999996E-3</v>
      </c>
      <c r="O1699" s="83">
        <v>1697.99</v>
      </c>
      <c r="P1699" s="85">
        <v>1.4711399999999999E-2</v>
      </c>
      <c r="Q1699" s="83">
        <v>1698</v>
      </c>
      <c r="R1699" s="86">
        <v>8.6639800000000007E-6</v>
      </c>
      <c r="S1699" s="86">
        <v>1.15463E-4</v>
      </c>
    </row>
    <row r="1700" spans="2:19" x14ac:dyDescent="0.2">
      <c r="B1700" s="33"/>
      <c r="C1700" s="81">
        <v>0.44180000000000003</v>
      </c>
      <c r="D1700" s="80">
        <v>5715</v>
      </c>
      <c r="E1700" s="80">
        <v>198</v>
      </c>
      <c r="F1700" s="80">
        <v>5517</v>
      </c>
      <c r="G1700" s="80">
        <v>396</v>
      </c>
      <c r="H1700" s="80">
        <v>5913</v>
      </c>
      <c r="I1700" s="82">
        <v>6.6971100000000006E-2</v>
      </c>
      <c r="J1700" s="80">
        <v>6.6937099999999999E-2</v>
      </c>
      <c r="L1700" s="84">
        <v>0.99939999999999996</v>
      </c>
      <c r="M1700" s="83">
        <v>1698.99</v>
      </c>
      <c r="N1700" s="85">
        <v>7.4116099999999999E-3</v>
      </c>
      <c r="O1700" s="83">
        <v>1698.99</v>
      </c>
      <c r="P1700" s="85">
        <v>1.48232E-2</v>
      </c>
      <c r="Q1700" s="83">
        <v>1699</v>
      </c>
      <c r="R1700" s="86">
        <v>8.7246699999999993E-6</v>
      </c>
      <c r="S1700" s="86">
        <v>1.15463E-4</v>
      </c>
    </row>
    <row r="1701" spans="2:19" x14ac:dyDescent="0.2">
      <c r="B1701" s="33"/>
      <c r="C1701" s="81">
        <v>0.44140000000000001</v>
      </c>
      <c r="D1701" s="80">
        <v>5716</v>
      </c>
      <c r="E1701" s="80">
        <v>198</v>
      </c>
      <c r="F1701" s="80">
        <v>5518</v>
      </c>
      <c r="G1701" s="80">
        <v>396</v>
      </c>
      <c r="H1701" s="80">
        <v>5914</v>
      </c>
      <c r="I1701" s="82">
        <v>6.69598E-2</v>
      </c>
      <c r="J1701" s="80">
        <v>6.6937099999999999E-2</v>
      </c>
      <c r="L1701" s="84">
        <v>0.99939999999999996</v>
      </c>
      <c r="M1701" s="83">
        <v>1699.99</v>
      </c>
      <c r="N1701" s="85">
        <v>7.4678599999999998E-3</v>
      </c>
      <c r="O1701" s="83">
        <v>1699.99</v>
      </c>
      <c r="P1701" s="85">
        <v>1.49357E-2</v>
      </c>
      <c r="Q1701" s="83">
        <v>1700</v>
      </c>
      <c r="R1701" s="86">
        <v>8.7857199999999993E-6</v>
      </c>
      <c r="S1701" s="86">
        <v>1.15463E-4</v>
      </c>
    </row>
    <row r="1702" spans="2:19" x14ac:dyDescent="0.2">
      <c r="B1702" s="33"/>
      <c r="C1702" s="81">
        <v>0.44090000000000001</v>
      </c>
      <c r="D1702" s="80">
        <v>5718</v>
      </c>
      <c r="E1702" s="80">
        <v>198</v>
      </c>
      <c r="F1702" s="80">
        <v>5520</v>
      </c>
      <c r="G1702" s="80">
        <v>396</v>
      </c>
      <c r="H1702" s="80">
        <v>5916</v>
      </c>
      <c r="I1702" s="82">
        <v>6.6937099999999999E-2</v>
      </c>
      <c r="J1702" s="80">
        <v>6.6937099999999999E-2</v>
      </c>
      <c r="L1702" s="84">
        <v>0.99939999999999996</v>
      </c>
      <c r="M1702" s="83">
        <v>1700.99</v>
      </c>
      <c r="N1702" s="85">
        <v>7.52449E-3</v>
      </c>
      <c r="O1702" s="83">
        <v>1700.98</v>
      </c>
      <c r="P1702" s="85">
        <v>1.5049E-2</v>
      </c>
      <c r="Q1702" s="83">
        <v>1701</v>
      </c>
      <c r="R1702" s="86">
        <v>8.8471300000000008E-6</v>
      </c>
      <c r="S1702" s="86">
        <v>1.15463E-4</v>
      </c>
    </row>
    <row r="1703" spans="2:19" x14ac:dyDescent="0.2">
      <c r="B1703" s="33"/>
      <c r="C1703" s="81">
        <v>0.44030000000000002</v>
      </c>
      <c r="D1703" s="80">
        <v>5723</v>
      </c>
      <c r="E1703" s="80">
        <v>199</v>
      </c>
      <c r="F1703" s="80">
        <v>5524</v>
      </c>
      <c r="G1703" s="80">
        <v>398</v>
      </c>
      <c r="H1703" s="80">
        <v>5922</v>
      </c>
      <c r="I1703" s="82">
        <v>6.7207000000000003E-2</v>
      </c>
      <c r="J1703" s="80">
        <v>6.7207000000000003E-2</v>
      </c>
      <c r="L1703" s="84">
        <v>0.99939999999999996</v>
      </c>
      <c r="M1703" s="83">
        <v>1701.99</v>
      </c>
      <c r="N1703" s="85">
        <v>7.5814799999999998E-3</v>
      </c>
      <c r="O1703" s="83">
        <v>1701.98</v>
      </c>
      <c r="P1703" s="85">
        <v>1.5162999999999999E-2</v>
      </c>
      <c r="Q1703" s="83">
        <v>1702</v>
      </c>
      <c r="R1703" s="86">
        <v>8.9089000000000004E-6</v>
      </c>
      <c r="S1703" s="86">
        <v>1.15463E-4</v>
      </c>
    </row>
    <row r="1704" spans="2:19" x14ac:dyDescent="0.2">
      <c r="B1704" s="33"/>
      <c r="C1704" s="81">
        <v>0.44009999999999999</v>
      </c>
      <c r="D1704" s="80">
        <v>5723</v>
      </c>
      <c r="E1704" s="80">
        <v>200</v>
      </c>
      <c r="F1704" s="80">
        <v>5523</v>
      </c>
      <c r="G1704" s="80">
        <v>400</v>
      </c>
      <c r="H1704" s="80">
        <v>5923</v>
      </c>
      <c r="I1704" s="82">
        <v>6.7533300000000004E-2</v>
      </c>
      <c r="J1704" s="80">
        <v>6.7533300000000004E-2</v>
      </c>
      <c r="L1704" s="84">
        <v>0.99939999999999996</v>
      </c>
      <c r="M1704" s="83">
        <v>1702.99</v>
      </c>
      <c r="N1704" s="85">
        <v>7.63884E-3</v>
      </c>
      <c r="O1704" s="83">
        <v>1702.98</v>
      </c>
      <c r="P1704" s="85">
        <v>1.52777E-2</v>
      </c>
      <c r="Q1704" s="83">
        <v>1703</v>
      </c>
      <c r="R1704" s="86">
        <v>8.9710299999999997E-6</v>
      </c>
      <c r="S1704" s="86">
        <v>1.15463E-4</v>
      </c>
    </row>
    <row r="1705" spans="2:19" x14ac:dyDescent="0.2">
      <c r="B1705" s="33"/>
      <c r="C1705" s="81">
        <v>0.43959999999999999</v>
      </c>
      <c r="D1705" s="80">
        <v>5723</v>
      </c>
      <c r="E1705" s="80">
        <v>201</v>
      </c>
      <c r="F1705" s="80">
        <v>5522</v>
      </c>
      <c r="G1705" s="80">
        <v>402</v>
      </c>
      <c r="H1705" s="80">
        <v>5924</v>
      </c>
      <c r="I1705" s="82">
        <v>6.7859600000000006E-2</v>
      </c>
      <c r="J1705" s="80">
        <v>6.7813799999999994E-2</v>
      </c>
      <c r="L1705" s="84">
        <v>0.99939999999999996</v>
      </c>
      <c r="M1705" s="83">
        <v>1703.99</v>
      </c>
      <c r="N1705" s="85">
        <v>7.6965699999999998E-3</v>
      </c>
      <c r="O1705" s="83">
        <v>1703.98</v>
      </c>
      <c r="P1705" s="85">
        <v>1.53931E-2</v>
      </c>
      <c r="Q1705" s="83">
        <v>1704</v>
      </c>
      <c r="R1705" s="86">
        <v>9.0335299999999995E-6</v>
      </c>
      <c r="S1705" s="86">
        <v>1.15463E-4</v>
      </c>
    </row>
    <row r="1706" spans="2:19" x14ac:dyDescent="0.2">
      <c r="B1706" s="33"/>
      <c r="C1706" s="81">
        <v>0.43940000000000001</v>
      </c>
      <c r="D1706" s="80">
        <v>5727</v>
      </c>
      <c r="E1706" s="80">
        <v>201</v>
      </c>
      <c r="F1706" s="80">
        <v>5526</v>
      </c>
      <c r="G1706" s="80">
        <v>402</v>
      </c>
      <c r="H1706" s="80">
        <v>5928</v>
      </c>
      <c r="I1706" s="82">
        <v>6.7813799999999994E-2</v>
      </c>
      <c r="J1706" s="80">
        <v>6.7813799999999994E-2</v>
      </c>
      <c r="L1706" s="84">
        <v>0.99939999999999996</v>
      </c>
      <c r="M1706" s="83">
        <v>1704.99</v>
      </c>
      <c r="N1706" s="85">
        <v>7.75467E-3</v>
      </c>
      <c r="O1706" s="83">
        <v>1704.98</v>
      </c>
      <c r="P1706" s="85">
        <v>1.55093E-2</v>
      </c>
      <c r="Q1706" s="83">
        <v>1705</v>
      </c>
      <c r="R1706" s="86">
        <v>9.0963900000000008E-6</v>
      </c>
      <c r="S1706" s="86">
        <v>1.15463E-4</v>
      </c>
    </row>
    <row r="1707" spans="2:19" x14ac:dyDescent="0.2">
      <c r="B1707" s="33"/>
      <c r="C1707" s="81">
        <v>0.43859999999999999</v>
      </c>
      <c r="D1707" s="80">
        <v>5727</v>
      </c>
      <c r="E1707" s="80">
        <v>202</v>
      </c>
      <c r="F1707" s="80">
        <v>5525</v>
      </c>
      <c r="G1707" s="80">
        <v>404</v>
      </c>
      <c r="H1707" s="80">
        <v>5929</v>
      </c>
      <c r="I1707" s="82">
        <v>6.8139699999999997E-2</v>
      </c>
      <c r="J1707" s="80">
        <v>6.8139699999999997E-2</v>
      </c>
      <c r="L1707" s="84">
        <v>0.99939999999999996</v>
      </c>
      <c r="M1707" s="83">
        <v>1705.99</v>
      </c>
      <c r="N1707" s="85">
        <v>7.8131499999999996E-3</v>
      </c>
      <c r="O1707" s="83">
        <v>1705.98</v>
      </c>
      <c r="P1707" s="85">
        <v>1.5626299999999999E-2</v>
      </c>
      <c r="Q1707" s="83">
        <v>1706</v>
      </c>
      <c r="R1707" s="86">
        <v>9.1596199999999992E-6</v>
      </c>
      <c r="S1707" s="86">
        <v>1.15463E-4</v>
      </c>
    </row>
    <row r="1708" spans="2:19" x14ac:dyDescent="0.2">
      <c r="B1708" s="33"/>
      <c r="C1708" s="81">
        <v>0.43740000000000001</v>
      </c>
      <c r="D1708" s="80">
        <v>5727</v>
      </c>
      <c r="E1708" s="80">
        <v>203</v>
      </c>
      <c r="F1708" s="80">
        <v>5524</v>
      </c>
      <c r="G1708" s="80">
        <v>406</v>
      </c>
      <c r="H1708" s="80">
        <v>5930</v>
      </c>
      <c r="I1708" s="82">
        <v>6.8465399999999996E-2</v>
      </c>
      <c r="J1708" s="80">
        <v>6.8465399999999996E-2</v>
      </c>
      <c r="L1708" s="84">
        <v>0.99939999999999996</v>
      </c>
      <c r="M1708" s="83">
        <v>1706.99</v>
      </c>
      <c r="N1708" s="85">
        <v>7.8720100000000005E-3</v>
      </c>
      <c r="O1708" s="83">
        <v>1706.98</v>
      </c>
      <c r="P1708" s="85">
        <v>1.5744000000000001E-2</v>
      </c>
      <c r="Q1708" s="83">
        <v>1707</v>
      </c>
      <c r="R1708" s="86">
        <v>9.2232199999999998E-6</v>
      </c>
      <c r="S1708" s="86">
        <v>1.15463E-4</v>
      </c>
    </row>
    <row r="1709" spans="2:19" x14ac:dyDescent="0.2">
      <c r="B1709" s="33"/>
      <c r="C1709" s="81">
        <v>0.43709999999999999</v>
      </c>
      <c r="D1709" s="80">
        <v>5727</v>
      </c>
      <c r="E1709" s="80">
        <v>204</v>
      </c>
      <c r="F1709" s="80">
        <v>5523</v>
      </c>
      <c r="G1709" s="80">
        <v>408</v>
      </c>
      <c r="H1709" s="80">
        <v>5931</v>
      </c>
      <c r="I1709" s="82">
        <v>6.8791099999999994E-2</v>
      </c>
      <c r="J1709" s="80">
        <v>6.8791099999999994E-2</v>
      </c>
      <c r="L1709" s="84">
        <v>0.99939999999999996</v>
      </c>
      <c r="M1709" s="83">
        <v>1707.99</v>
      </c>
      <c r="N1709" s="85">
        <v>7.9312500000000008E-3</v>
      </c>
      <c r="O1709" s="83">
        <v>1707.98</v>
      </c>
      <c r="P1709" s="85">
        <v>1.5862500000000002E-2</v>
      </c>
      <c r="Q1709" s="83">
        <v>1708</v>
      </c>
      <c r="R1709" s="86">
        <v>9.2871800000000001E-6</v>
      </c>
      <c r="S1709" s="86">
        <v>1.15463E-4</v>
      </c>
    </row>
    <row r="1710" spans="2:19" x14ac:dyDescent="0.2">
      <c r="B1710" s="33"/>
      <c r="C1710" s="81">
        <v>0.43690000000000001</v>
      </c>
      <c r="D1710" s="80">
        <v>5728</v>
      </c>
      <c r="E1710" s="80">
        <v>205</v>
      </c>
      <c r="F1710" s="80">
        <v>5523</v>
      </c>
      <c r="G1710" s="80">
        <v>410</v>
      </c>
      <c r="H1710" s="80">
        <v>5933</v>
      </c>
      <c r="I1710" s="82">
        <v>6.9105E-2</v>
      </c>
      <c r="J1710" s="80">
        <v>6.9105E-2</v>
      </c>
      <c r="L1710" s="84">
        <v>0.99939999999999996</v>
      </c>
      <c r="M1710" s="83">
        <v>1708.99</v>
      </c>
      <c r="N1710" s="85">
        <v>7.9908800000000006E-3</v>
      </c>
      <c r="O1710" s="83">
        <v>1708.98</v>
      </c>
      <c r="P1710" s="85">
        <v>1.5981800000000001E-2</v>
      </c>
      <c r="Q1710" s="83">
        <v>1709</v>
      </c>
      <c r="R1710" s="86">
        <v>9.3515199999999999E-6</v>
      </c>
      <c r="S1710" s="86">
        <v>1.15463E-4</v>
      </c>
    </row>
    <row r="1711" spans="2:19" x14ac:dyDescent="0.2">
      <c r="B1711" s="33"/>
      <c r="C1711" s="81">
        <v>0.43680000000000002</v>
      </c>
      <c r="D1711" s="80">
        <v>5728</v>
      </c>
      <c r="E1711" s="80">
        <v>206</v>
      </c>
      <c r="F1711" s="80">
        <v>5522</v>
      </c>
      <c r="G1711" s="80">
        <v>412</v>
      </c>
      <c r="H1711" s="80">
        <v>5934</v>
      </c>
      <c r="I1711" s="82">
        <v>6.9430400000000003E-2</v>
      </c>
      <c r="J1711" s="80">
        <v>6.93719E-2</v>
      </c>
      <c r="L1711" s="84">
        <v>0.99939999999999996</v>
      </c>
      <c r="M1711" s="83">
        <v>1709.99</v>
      </c>
      <c r="N1711" s="85">
        <v>8.0508799999999998E-3</v>
      </c>
      <c r="O1711" s="83">
        <v>1709.98</v>
      </c>
      <c r="P1711" s="85">
        <v>1.6101799999999999E-2</v>
      </c>
      <c r="Q1711" s="83">
        <v>1710</v>
      </c>
      <c r="R1711" s="86">
        <v>9.4162400000000008E-6</v>
      </c>
      <c r="S1711" s="86">
        <v>1.15463E-4</v>
      </c>
    </row>
    <row r="1712" spans="2:19" x14ac:dyDescent="0.2">
      <c r="B1712" s="33"/>
      <c r="C1712" s="81">
        <v>0.43519999999999998</v>
      </c>
      <c r="D1712" s="80">
        <v>5730</v>
      </c>
      <c r="E1712" s="80">
        <v>206</v>
      </c>
      <c r="F1712" s="80">
        <v>5524</v>
      </c>
      <c r="G1712" s="80">
        <v>412</v>
      </c>
      <c r="H1712" s="80">
        <v>5936</v>
      </c>
      <c r="I1712" s="82">
        <v>6.9406999999999996E-2</v>
      </c>
      <c r="J1712" s="80">
        <v>6.93719E-2</v>
      </c>
      <c r="L1712" s="84">
        <v>0.99939999999999996</v>
      </c>
      <c r="M1712" s="83">
        <v>1710.99</v>
      </c>
      <c r="N1712" s="85">
        <v>8.1112700000000003E-3</v>
      </c>
      <c r="O1712" s="83">
        <v>1710.98</v>
      </c>
      <c r="P1712" s="85">
        <v>1.6222500000000001E-2</v>
      </c>
      <c r="Q1712" s="83">
        <v>1711</v>
      </c>
      <c r="R1712" s="86">
        <v>9.4813199999999999E-6</v>
      </c>
      <c r="S1712" s="86">
        <v>1.15463E-4</v>
      </c>
    </row>
    <row r="1713" spans="2:19" x14ac:dyDescent="0.2">
      <c r="B1713" s="33"/>
      <c r="C1713" s="81">
        <v>0.43509999999999999</v>
      </c>
      <c r="D1713" s="80">
        <v>5732</v>
      </c>
      <c r="E1713" s="80">
        <v>206</v>
      </c>
      <c r="F1713" s="80">
        <v>5526</v>
      </c>
      <c r="G1713" s="80">
        <v>412</v>
      </c>
      <c r="H1713" s="80">
        <v>5938</v>
      </c>
      <c r="I1713" s="82">
        <v>6.9383600000000004E-2</v>
      </c>
      <c r="J1713" s="80">
        <v>6.93719E-2</v>
      </c>
      <c r="L1713" s="84">
        <v>0.99939999999999996</v>
      </c>
      <c r="M1713" s="83">
        <v>1711.99</v>
      </c>
      <c r="N1713" s="85">
        <v>8.1720500000000001E-3</v>
      </c>
      <c r="O1713" s="83">
        <v>1711.98</v>
      </c>
      <c r="P1713" s="85">
        <v>1.63441E-2</v>
      </c>
      <c r="Q1713" s="83">
        <v>1712</v>
      </c>
      <c r="R1713" s="86">
        <v>9.5467900000000008E-6</v>
      </c>
      <c r="S1713" s="86">
        <v>1.15463E-4</v>
      </c>
    </row>
    <row r="1714" spans="2:19" x14ac:dyDescent="0.2">
      <c r="B1714" s="33"/>
      <c r="C1714" s="81">
        <v>0.43459999999999999</v>
      </c>
      <c r="D1714" s="80">
        <v>5733</v>
      </c>
      <c r="E1714" s="80">
        <v>206</v>
      </c>
      <c r="F1714" s="80">
        <v>5527</v>
      </c>
      <c r="G1714" s="80">
        <v>412</v>
      </c>
      <c r="H1714" s="80">
        <v>5939</v>
      </c>
      <c r="I1714" s="82">
        <v>6.93719E-2</v>
      </c>
      <c r="J1714" s="80">
        <v>6.93719E-2</v>
      </c>
      <c r="L1714" s="84">
        <v>0.99939999999999996</v>
      </c>
      <c r="M1714" s="83">
        <v>1712.99</v>
      </c>
      <c r="N1714" s="85">
        <v>8.2332199999999994E-3</v>
      </c>
      <c r="O1714" s="83">
        <v>1712.98</v>
      </c>
      <c r="P1714" s="85">
        <v>1.6466399999999999E-2</v>
      </c>
      <c r="Q1714" s="83">
        <v>1713</v>
      </c>
      <c r="R1714" s="86">
        <v>9.6126399999999995E-6</v>
      </c>
      <c r="S1714" s="86">
        <v>1.15463E-4</v>
      </c>
    </row>
    <row r="1715" spans="2:19" x14ac:dyDescent="0.2">
      <c r="B1715" s="33"/>
      <c r="C1715" s="81">
        <v>0.43340000000000001</v>
      </c>
      <c r="D1715" s="80">
        <v>5733</v>
      </c>
      <c r="E1715" s="80">
        <v>207</v>
      </c>
      <c r="F1715" s="80">
        <v>5526</v>
      </c>
      <c r="G1715" s="80">
        <v>414</v>
      </c>
      <c r="H1715" s="80">
        <v>5940</v>
      </c>
      <c r="I1715" s="82">
        <v>6.9696999999999995E-2</v>
      </c>
      <c r="J1715" s="80">
        <v>6.9650100000000006E-2</v>
      </c>
      <c r="L1715" s="84">
        <v>0.99939999999999996</v>
      </c>
      <c r="M1715" s="83">
        <v>1713.99</v>
      </c>
      <c r="N1715" s="85">
        <v>8.2947799999999999E-3</v>
      </c>
      <c r="O1715" s="83">
        <v>1713.98</v>
      </c>
      <c r="P1715" s="85">
        <v>1.6589599999999999E-2</v>
      </c>
      <c r="Q1715" s="83">
        <v>1714</v>
      </c>
      <c r="R1715" s="86">
        <v>9.6788600000000004E-6</v>
      </c>
      <c r="S1715" s="86">
        <v>1.15463E-4</v>
      </c>
    </row>
    <row r="1716" spans="2:19" x14ac:dyDescent="0.2">
      <c r="B1716" s="33"/>
      <c r="C1716" s="81">
        <v>0.43330000000000002</v>
      </c>
      <c r="D1716" s="80">
        <v>5737</v>
      </c>
      <c r="E1716" s="80">
        <v>207</v>
      </c>
      <c r="F1716" s="80">
        <v>5530</v>
      </c>
      <c r="G1716" s="80">
        <v>414</v>
      </c>
      <c r="H1716" s="80">
        <v>5944</v>
      </c>
      <c r="I1716" s="82">
        <v>6.9650100000000006E-2</v>
      </c>
      <c r="J1716" s="80">
        <v>6.9650100000000006E-2</v>
      </c>
      <c r="L1716" s="84">
        <v>0.99939999999999996</v>
      </c>
      <c r="M1716" s="83">
        <v>1714.99</v>
      </c>
      <c r="N1716" s="85">
        <v>8.3567399999999997E-3</v>
      </c>
      <c r="O1716" s="83">
        <v>1714.98</v>
      </c>
      <c r="P1716" s="85">
        <v>1.6713499999999999E-2</v>
      </c>
      <c r="Q1716" s="83">
        <v>1715</v>
      </c>
      <c r="R1716" s="86">
        <v>9.7454699999999997E-6</v>
      </c>
      <c r="S1716" s="86">
        <v>1.15463E-4</v>
      </c>
    </row>
    <row r="1717" spans="2:19" x14ac:dyDescent="0.2">
      <c r="B1717" s="33"/>
      <c r="C1717" s="81">
        <v>0.43209999999999998</v>
      </c>
      <c r="D1717" s="80">
        <v>5737</v>
      </c>
      <c r="E1717" s="80">
        <v>208</v>
      </c>
      <c r="F1717" s="80">
        <v>5529</v>
      </c>
      <c r="G1717" s="80">
        <v>416</v>
      </c>
      <c r="H1717" s="80">
        <v>5945</v>
      </c>
      <c r="I1717" s="82">
        <v>6.9974800000000004E-2</v>
      </c>
      <c r="J1717" s="80">
        <v>6.9974800000000004E-2</v>
      </c>
      <c r="L1717" s="84">
        <v>0.99939999999999996</v>
      </c>
      <c r="M1717" s="83">
        <v>1715.99</v>
      </c>
      <c r="N1717" s="85">
        <v>8.4190900000000006E-3</v>
      </c>
      <c r="O1717" s="83">
        <v>1715.98</v>
      </c>
      <c r="P1717" s="85">
        <v>1.6838200000000001E-2</v>
      </c>
      <c r="Q1717" s="83">
        <v>1716</v>
      </c>
      <c r="R1717" s="86">
        <v>9.8124600000000002E-6</v>
      </c>
      <c r="S1717" s="86">
        <v>1.15463E-4</v>
      </c>
    </row>
    <row r="1718" spans="2:19" x14ac:dyDescent="0.2">
      <c r="B1718" s="33"/>
      <c r="C1718" s="81">
        <v>0.43180000000000002</v>
      </c>
      <c r="D1718" s="80">
        <v>5738</v>
      </c>
      <c r="E1718" s="80">
        <v>209</v>
      </c>
      <c r="F1718" s="80">
        <v>5529</v>
      </c>
      <c r="G1718" s="80">
        <v>418</v>
      </c>
      <c r="H1718" s="80">
        <v>5947</v>
      </c>
      <c r="I1718" s="82">
        <v>7.0287500000000003E-2</v>
      </c>
      <c r="J1718" s="80">
        <v>7.0252099999999998E-2</v>
      </c>
      <c r="L1718" s="84">
        <v>0.99939999999999996</v>
      </c>
      <c r="M1718" s="83">
        <v>1716.99</v>
      </c>
      <c r="N1718" s="85">
        <v>8.4818399999999992E-3</v>
      </c>
      <c r="O1718" s="83">
        <v>1716.98</v>
      </c>
      <c r="P1718" s="85">
        <v>1.6963700000000002E-2</v>
      </c>
      <c r="Q1718" s="83">
        <v>1717</v>
      </c>
      <c r="R1718" s="86">
        <v>9.8798399999999992E-6</v>
      </c>
      <c r="S1718" s="86">
        <v>1.15463E-4</v>
      </c>
    </row>
    <row r="1719" spans="2:19" x14ac:dyDescent="0.2">
      <c r="B1719" s="33"/>
      <c r="C1719" s="81">
        <v>0.43030000000000002</v>
      </c>
      <c r="D1719" s="80">
        <v>5739</v>
      </c>
      <c r="E1719" s="80">
        <v>209</v>
      </c>
      <c r="F1719" s="80">
        <v>5530</v>
      </c>
      <c r="G1719" s="80">
        <v>418</v>
      </c>
      <c r="H1719" s="80">
        <v>5948</v>
      </c>
      <c r="I1719" s="82">
        <v>7.0275699999999997E-2</v>
      </c>
      <c r="J1719" s="80">
        <v>7.0252099999999998E-2</v>
      </c>
      <c r="L1719" s="84">
        <v>0.99939999999999996</v>
      </c>
      <c r="M1719" s="83">
        <v>1717.99</v>
      </c>
      <c r="N1719" s="85">
        <v>8.5449900000000006E-3</v>
      </c>
      <c r="O1719" s="83">
        <v>1717.98</v>
      </c>
      <c r="P1719" s="85">
        <v>1.7090000000000001E-2</v>
      </c>
      <c r="Q1719" s="83">
        <v>1718</v>
      </c>
      <c r="R1719" s="86">
        <v>9.9475999999999994E-6</v>
      </c>
      <c r="S1719" s="86">
        <v>1.15463E-4</v>
      </c>
    </row>
    <row r="1720" spans="2:19" x14ac:dyDescent="0.2">
      <c r="B1720" s="33"/>
      <c r="C1720" s="81">
        <v>0.43020000000000003</v>
      </c>
      <c r="D1720" s="80">
        <v>5740</v>
      </c>
      <c r="E1720" s="80">
        <v>209</v>
      </c>
      <c r="F1720" s="80">
        <v>5531</v>
      </c>
      <c r="G1720" s="80">
        <v>418</v>
      </c>
      <c r="H1720" s="80">
        <v>5949</v>
      </c>
      <c r="I1720" s="82">
        <v>7.0263900000000004E-2</v>
      </c>
      <c r="J1720" s="80">
        <v>7.0252099999999998E-2</v>
      </c>
      <c r="L1720" s="84">
        <v>0.99939999999999996</v>
      </c>
      <c r="M1720" s="83">
        <v>1718.99</v>
      </c>
      <c r="N1720" s="85">
        <v>8.6085399999999996E-3</v>
      </c>
      <c r="O1720" s="83">
        <v>1718.98</v>
      </c>
      <c r="P1720" s="85">
        <v>1.7217099999999999E-2</v>
      </c>
      <c r="Q1720" s="83">
        <v>1719</v>
      </c>
      <c r="R1720" s="86">
        <v>1.00158E-5</v>
      </c>
      <c r="S1720" s="86">
        <v>1.15463E-4</v>
      </c>
    </row>
    <row r="1721" spans="2:19" x14ac:dyDescent="0.2">
      <c r="B1721" s="33"/>
      <c r="C1721" s="81">
        <v>0.4294</v>
      </c>
      <c r="D1721" s="80">
        <v>5741</v>
      </c>
      <c r="E1721" s="80">
        <v>209</v>
      </c>
      <c r="F1721" s="80">
        <v>5532</v>
      </c>
      <c r="G1721" s="80">
        <v>418</v>
      </c>
      <c r="H1721" s="80">
        <v>5950</v>
      </c>
      <c r="I1721" s="82">
        <v>7.0252099999999998E-2</v>
      </c>
      <c r="J1721" s="80">
        <v>7.0252099999999998E-2</v>
      </c>
      <c r="L1721" s="84">
        <v>0.99939999999999996</v>
      </c>
      <c r="M1721" s="83">
        <v>1719.99</v>
      </c>
      <c r="N1721" s="85">
        <v>8.6724999999999997E-3</v>
      </c>
      <c r="O1721" s="83">
        <v>1719.98</v>
      </c>
      <c r="P1721" s="85">
        <v>1.7344999999999999E-2</v>
      </c>
      <c r="Q1721" s="83">
        <v>1720</v>
      </c>
      <c r="R1721" s="86">
        <v>1.0084299999999999E-5</v>
      </c>
      <c r="S1721" s="86">
        <v>1.15463E-4</v>
      </c>
    </row>
    <row r="1722" spans="2:19" x14ac:dyDescent="0.2">
      <c r="B1722" s="33"/>
      <c r="C1722" s="81">
        <v>0.42849999999999999</v>
      </c>
      <c r="D1722" s="80">
        <v>5741</v>
      </c>
      <c r="E1722" s="80">
        <v>210</v>
      </c>
      <c r="F1722" s="80">
        <v>5531</v>
      </c>
      <c r="G1722" s="80">
        <v>420</v>
      </c>
      <c r="H1722" s="80">
        <v>5951</v>
      </c>
      <c r="I1722" s="82">
        <v>7.0576399999999997E-2</v>
      </c>
      <c r="J1722" s="80">
        <v>7.0564500000000002E-2</v>
      </c>
      <c r="L1722" s="84">
        <v>0.99939999999999996</v>
      </c>
      <c r="M1722" s="83">
        <v>1720.99</v>
      </c>
      <c r="N1722" s="85">
        <v>8.7368600000000008E-3</v>
      </c>
      <c r="O1722" s="83">
        <v>1720.98</v>
      </c>
      <c r="P1722" s="85">
        <v>1.7473700000000002E-2</v>
      </c>
      <c r="Q1722" s="83">
        <v>1721</v>
      </c>
      <c r="R1722" s="86">
        <v>1.01532E-5</v>
      </c>
      <c r="S1722" s="86">
        <v>1.15463E-4</v>
      </c>
    </row>
    <row r="1723" spans="2:19" x14ac:dyDescent="0.2">
      <c r="B1723" s="33"/>
      <c r="C1723" s="81">
        <v>0.42830000000000001</v>
      </c>
      <c r="D1723" s="80">
        <v>5742</v>
      </c>
      <c r="E1723" s="80">
        <v>210</v>
      </c>
      <c r="F1723" s="80">
        <v>5532</v>
      </c>
      <c r="G1723" s="80">
        <v>420</v>
      </c>
      <c r="H1723" s="80">
        <v>5952</v>
      </c>
      <c r="I1723" s="82">
        <v>7.0564500000000002E-2</v>
      </c>
      <c r="J1723" s="80">
        <v>7.0564500000000002E-2</v>
      </c>
      <c r="L1723" s="84">
        <v>0.99939999999999996</v>
      </c>
      <c r="M1723" s="83">
        <v>1721.99</v>
      </c>
      <c r="N1723" s="85">
        <v>8.8016399999999995E-3</v>
      </c>
      <c r="O1723" s="83">
        <v>1721.98</v>
      </c>
      <c r="P1723" s="85">
        <v>1.7603299999999999E-2</v>
      </c>
      <c r="Q1723" s="83">
        <v>1722</v>
      </c>
      <c r="R1723" s="86">
        <v>1.0222599999999999E-5</v>
      </c>
      <c r="S1723" s="86">
        <v>1.15463E-4</v>
      </c>
    </row>
    <row r="1724" spans="2:19" x14ac:dyDescent="0.2">
      <c r="B1724" s="33"/>
      <c r="C1724" s="81">
        <v>0.42749999999999999</v>
      </c>
      <c r="D1724" s="80">
        <v>5742</v>
      </c>
      <c r="E1724" s="80">
        <v>211</v>
      </c>
      <c r="F1724" s="80">
        <v>5531</v>
      </c>
      <c r="G1724" s="80">
        <v>422</v>
      </c>
      <c r="H1724" s="80">
        <v>5953</v>
      </c>
      <c r="I1724" s="82">
        <v>7.0888599999999996E-2</v>
      </c>
      <c r="J1724" s="80">
        <v>7.0864800000000006E-2</v>
      </c>
      <c r="L1724" s="84">
        <v>0.99939999999999996</v>
      </c>
      <c r="M1724" s="83">
        <v>1722.99</v>
      </c>
      <c r="N1724" s="85">
        <v>8.8668199999999992E-3</v>
      </c>
      <c r="O1724" s="83">
        <v>1722.98</v>
      </c>
      <c r="P1724" s="85">
        <v>1.7733599999999999E-2</v>
      </c>
      <c r="Q1724" s="83">
        <v>1723</v>
      </c>
      <c r="R1724" s="86">
        <v>1.02923E-5</v>
      </c>
      <c r="S1724" s="86">
        <v>1.15463E-4</v>
      </c>
    </row>
    <row r="1725" spans="2:19" x14ac:dyDescent="0.2">
      <c r="B1725" s="33"/>
      <c r="C1725" s="81">
        <v>0.4269</v>
      </c>
      <c r="D1725" s="80">
        <v>5743</v>
      </c>
      <c r="E1725" s="80">
        <v>211</v>
      </c>
      <c r="F1725" s="80">
        <v>5532</v>
      </c>
      <c r="G1725" s="80">
        <v>422</v>
      </c>
      <c r="H1725" s="80">
        <v>5954</v>
      </c>
      <c r="I1725" s="82">
        <v>7.0876700000000001E-2</v>
      </c>
      <c r="J1725" s="80">
        <v>7.0864800000000006E-2</v>
      </c>
      <c r="L1725" s="84">
        <v>0.99939999999999996</v>
      </c>
      <c r="M1725" s="83">
        <v>1723.99</v>
      </c>
      <c r="N1725" s="85">
        <v>8.93241E-3</v>
      </c>
      <c r="O1725" s="83">
        <v>1723.98</v>
      </c>
      <c r="P1725" s="85">
        <v>1.78648E-2</v>
      </c>
      <c r="Q1725" s="83">
        <v>1724</v>
      </c>
      <c r="R1725" s="86">
        <v>1.0362399999999999E-5</v>
      </c>
      <c r="S1725" s="86">
        <v>1.15463E-4</v>
      </c>
    </row>
    <row r="1726" spans="2:19" x14ac:dyDescent="0.2">
      <c r="B1726" s="33"/>
      <c r="C1726" s="81">
        <v>0.42580000000000001</v>
      </c>
      <c r="D1726" s="80">
        <v>5744</v>
      </c>
      <c r="E1726" s="80">
        <v>211</v>
      </c>
      <c r="F1726" s="80">
        <v>5533</v>
      </c>
      <c r="G1726" s="80">
        <v>422</v>
      </c>
      <c r="H1726" s="80">
        <v>5955</v>
      </c>
      <c r="I1726" s="82">
        <v>7.0864800000000006E-2</v>
      </c>
      <c r="J1726" s="80">
        <v>7.0864800000000006E-2</v>
      </c>
      <c r="L1726" s="84">
        <v>0.99939999999999996</v>
      </c>
      <c r="M1726" s="83">
        <v>1724.99</v>
      </c>
      <c r="N1726" s="85">
        <v>8.99842E-3</v>
      </c>
      <c r="O1726" s="83">
        <v>1724.98</v>
      </c>
      <c r="P1726" s="85">
        <v>1.79968E-2</v>
      </c>
      <c r="Q1726" s="83">
        <v>1725</v>
      </c>
      <c r="R1726" s="86">
        <v>1.0433E-5</v>
      </c>
      <c r="S1726" s="86">
        <v>1.15463E-4</v>
      </c>
    </row>
    <row r="1727" spans="2:19" x14ac:dyDescent="0.2">
      <c r="B1727" s="33"/>
      <c r="C1727" s="81">
        <v>0.42549999999999999</v>
      </c>
      <c r="D1727" s="80">
        <v>5744</v>
      </c>
      <c r="E1727" s="80">
        <v>212</v>
      </c>
      <c r="F1727" s="80">
        <v>5532</v>
      </c>
      <c r="G1727" s="80">
        <v>424</v>
      </c>
      <c r="H1727" s="80">
        <v>5956</v>
      </c>
      <c r="I1727" s="82">
        <v>7.1188699999999994E-2</v>
      </c>
      <c r="J1727" s="80">
        <v>7.1152900000000005E-2</v>
      </c>
      <c r="L1727" s="84">
        <v>0.99939999999999996</v>
      </c>
      <c r="M1727" s="83">
        <v>1725.99</v>
      </c>
      <c r="N1727" s="85">
        <v>9.0648499999999993E-3</v>
      </c>
      <c r="O1727" s="83">
        <v>1725.98</v>
      </c>
      <c r="P1727" s="85">
        <v>1.8129699999999999E-2</v>
      </c>
      <c r="Q1727" s="83">
        <v>1726</v>
      </c>
      <c r="R1727" s="86">
        <v>1.05039E-5</v>
      </c>
      <c r="S1727" s="86">
        <v>1.15463E-4</v>
      </c>
    </row>
    <row r="1728" spans="2:19" x14ac:dyDescent="0.2">
      <c r="B1728" s="33"/>
      <c r="C1728" s="81">
        <v>0.42509999999999998</v>
      </c>
      <c r="D1728" s="80">
        <v>5745</v>
      </c>
      <c r="E1728" s="80">
        <v>212</v>
      </c>
      <c r="F1728" s="80">
        <v>5533</v>
      </c>
      <c r="G1728" s="80">
        <v>424</v>
      </c>
      <c r="H1728" s="80">
        <v>5957</v>
      </c>
      <c r="I1728" s="82">
        <v>7.1176799999999998E-2</v>
      </c>
      <c r="J1728" s="80">
        <v>7.1152900000000005E-2</v>
      </c>
      <c r="L1728" s="84">
        <v>0.99939999999999996</v>
      </c>
      <c r="M1728" s="83">
        <v>1726.99</v>
      </c>
      <c r="N1728" s="85">
        <v>9.1316899999999996E-3</v>
      </c>
      <c r="O1728" s="83">
        <v>1726.98</v>
      </c>
      <c r="P1728" s="85">
        <v>1.8263399999999999E-2</v>
      </c>
      <c r="Q1728" s="83">
        <v>1727</v>
      </c>
      <c r="R1728" s="86">
        <v>1.05752E-5</v>
      </c>
      <c r="S1728" s="86">
        <v>1.15463E-4</v>
      </c>
    </row>
    <row r="1729" spans="2:19" x14ac:dyDescent="0.2">
      <c r="B1729" s="33"/>
      <c r="C1729" s="81">
        <v>0.42459999999999998</v>
      </c>
      <c r="D1729" s="80">
        <v>5746</v>
      </c>
      <c r="E1729" s="80">
        <v>212</v>
      </c>
      <c r="F1729" s="80">
        <v>5534</v>
      </c>
      <c r="G1729" s="80">
        <v>424</v>
      </c>
      <c r="H1729" s="80">
        <v>5958</v>
      </c>
      <c r="I1729" s="82">
        <v>7.11648E-2</v>
      </c>
      <c r="J1729" s="80">
        <v>7.1152900000000005E-2</v>
      </c>
      <c r="L1729" s="84">
        <v>0.99939999999999996</v>
      </c>
      <c r="M1729" s="83">
        <v>1727.99</v>
      </c>
      <c r="N1729" s="85">
        <v>9.1989600000000008E-3</v>
      </c>
      <c r="O1729" s="83">
        <v>1727.98</v>
      </c>
      <c r="P1729" s="85">
        <v>1.8397899999999998E-2</v>
      </c>
      <c r="Q1729" s="83">
        <v>1728</v>
      </c>
      <c r="R1729" s="86">
        <v>1.06469E-5</v>
      </c>
      <c r="S1729" s="86">
        <v>1.15463E-4</v>
      </c>
    </row>
    <row r="1730" spans="2:19" x14ac:dyDescent="0.2">
      <c r="B1730" s="33"/>
      <c r="C1730" s="81">
        <v>0.42370000000000002</v>
      </c>
      <c r="D1730" s="80">
        <v>5747</v>
      </c>
      <c r="E1730" s="80">
        <v>212</v>
      </c>
      <c r="F1730" s="80">
        <v>5535</v>
      </c>
      <c r="G1730" s="80">
        <v>424</v>
      </c>
      <c r="H1730" s="80">
        <v>5959</v>
      </c>
      <c r="I1730" s="82">
        <v>7.1152900000000005E-2</v>
      </c>
      <c r="J1730" s="80">
        <v>7.1152900000000005E-2</v>
      </c>
      <c r="L1730" s="84">
        <v>0.99939999999999996</v>
      </c>
      <c r="M1730" s="83">
        <v>1728.99</v>
      </c>
      <c r="N1730" s="85">
        <v>9.2666499999999995E-3</v>
      </c>
      <c r="O1730" s="83">
        <v>1728.98</v>
      </c>
      <c r="P1730" s="85">
        <v>1.8533299999999999E-2</v>
      </c>
      <c r="Q1730" s="83">
        <v>1729</v>
      </c>
      <c r="R1730" s="86">
        <v>1.07191E-5</v>
      </c>
      <c r="S1730" s="86">
        <v>1.15463E-4</v>
      </c>
    </row>
    <row r="1731" spans="2:19" x14ac:dyDescent="0.2">
      <c r="B1731" s="33"/>
      <c r="C1731" s="81">
        <v>0.4234</v>
      </c>
      <c r="D1731" s="80">
        <v>5748</v>
      </c>
      <c r="E1731" s="80">
        <v>214</v>
      </c>
      <c r="F1731" s="80">
        <v>5534</v>
      </c>
      <c r="G1731" s="80">
        <v>428</v>
      </c>
      <c r="H1731" s="80">
        <v>5962</v>
      </c>
      <c r="I1731" s="82">
        <v>7.1788000000000005E-2</v>
      </c>
      <c r="J1731" s="80">
        <v>7.1739899999999995E-2</v>
      </c>
      <c r="L1731" s="84">
        <v>0.99939999999999996</v>
      </c>
      <c r="M1731" s="83">
        <v>1729.99</v>
      </c>
      <c r="N1731" s="85">
        <v>9.3347699999999992E-3</v>
      </c>
      <c r="O1731" s="83">
        <v>1729.98</v>
      </c>
      <c r="P1731" s="85">
        <v>1.8669499999999999E-2</v>
      </c>
      <c r="Q1731" s="83">
        <v>1730</v>
      </c>
      <c r="R1731" s="86">
        <v>1.07916E-5</v>
      </c>
      <c r="S1731" s="86">
        <v>1.15463E-4</v>
      </c>
    </row>
    <row r="1732" spans="2:19" x14ac:dyDescent="0.2">
      <c r="B1732" s="33"/>
      <c r="C1732" s="81">
        <v>0.4229</v>
      </c>
      <c r="D1732" s="80">
        <v>5749</v>
      </c>
      <c r="E1732" s="80">
        <v>214</v>
      </c>
      <c r="F1732" s="80">
        <v>5535</v>
      </c>
      <c r="G1732" s="80">
        <v>428</v>
      </c>
      <c r="H1732" s="80">
        <v>5963</v>
      </c>
      <c r="I1732" s="82">
        <v>7.1776000000000006E-2</v>
      </c>
      <c r="J1732" s="80">
        <v>7.1739899999999995E-2</v>
      </c>
      <c r="L1732" s="84">
        <v>0.99939999999999996</v>
      </c>
      <c r="M1732" s="83">
        <v>1730.99</v>
      </c>
      <c r="N1732" s="85">
        <v>9.4033099999999998E-3</v>
      </c>
      <c r="O1732" s="83">
        <v>1730.98</v>
      </c>
      <c r="P1732" s="85">
        <v>1.88066E-2</v>
      </c>
      <c r="Q1732" s="83">
        <v>1731</v>
      </c>
      <c r="R1732" s="86">
        <v>1.0864599999999999E-5</v>
      </c>
      <c r="S1732" s="86">
        <v>1.15463E-4</v>
      </c>
    </row>
    <row r="1733" spans="2:19" x14ac:dyDescent="0.2">
      <c r="B1733" s="33"/>
      <c r="C1733" s="81">
        <v>0.42209999999999998</v>
      </c>
      <c r="D1733" s="80">
        <v>5750</v>
      </c>
      <c r="E1733" s="80">
        <v>214</v>
      </c>
      <c r="F1733" s="80">
        <v>5536</v>
      </c>
      <c r="G1733" s="80">
        <v>428</v>
      </c>
      <c r="H1733" s="80">
        <v>5964</v>
      </c>
      <c r="I1733" s="82">
        <v>7.1763900000000005E-2</v>
      </c>
      <c r="J1733" s="80">
        <v>7.1739899999999995E-2</v>
      </c>
      <c r="L1733" s="84">
        <v>0.99939999999999996</v>
      </c>
      <c r="M1733" s="83">
        <v>1731.99</v>
      </c>
      <c r="N1733" s="85">
        <v>9.4722799999999996E-3</v>
      </c>
      <c r="O1733" s="83">
        <v>1731.98</v>
      </c>
      <c r="P1733" s="85">
        <v>1.8944599999999999E-2</v>
      </c>
      <c r="Q1733" s="83">
        <v>1732</v>
      </c>
      <c r="R1733" s="86">
        <v>1.0937999999999999E-5</v>
      </c>
      <c r="S1733" s="86">
        <v>1.15463E-4</v>
      </c>
    </row>
    <row r="1734" spans="2:19" x14ac:dyDescent="0.2">
      <c r="B1734" s="33"/>
      <c r="C1734" s="81">
        <v>0.42180000000000001</v>
      </c>
      <c r="D1734" s="80">
        <v>5751</v>
      </c>
      <c r="E1734" s="80">
        <v>214</v>
      </c>
      <c r="F1734" s="80">
        <v>5537</v>
      </c>
      <c r="G1734" s="80">
        <v>428</v>
      </c>
      <c r="H1734" s="80">
        <v>5965</v>
      </c>
      <c r="I1734" s="82">
        <v>7.1751899999999993E-2</v>
      </c>
      <c r="J1734" s="80">
        <v>7.1739899999999995E-2</v>
      </c>
      <c r="L1734" s="84">
        <v>0.99939999999999996</v>
      </c>
      <c r="M1734" s="83">
        <v>1732.99</v>
      </c>
      <c r="N1734" s="85">
        <v>9.5416900000000002E-3</v>
      </c>
      <c r="O1734" s="83">
        <v>1732.98</v>
      </c>
      <c r="P1734" s="85">
        <v>1.90834E-2</v>
      </c>
      <c r="Q1734" s="83">
        <v>1733</v>
      </c>
      <c r="R1734" s="86">
        <v>1.10118E-5</v>
      </c>
      <c r="S1734" s="86">
        <v>1.15463E-4</v>
      </c>
    </row>
    <row r="1735" spans="2:19" x14ac:dyDescent="0.2">
      <c r="B1735" s="33"/>
      <c r="C1735" s="81">
        <v>0.4204</v>
      </c>
      <c r="D1735" s="80">
        <v>5752</v>
      </c>
      <c r="E1735" s="80">
        <v>214</v>
      </c>
      <c r="F1735" s="80">
        <v>5538</v>
      </c>
      <c r="G1735" s="80">
        <v>428</v>
      </c>
      <c r="H1735" s="80">
        <v>5966</v>
      </c>
      <c r="I1735" s="82">
        <v>7.1739899999999995E-2</v>
      </c>
      <c r="J1735" s="80">
        <v>7.1739899999999995E-2</v>
      </c>
      <c r="L1735" s="84">
        <v>0.99939999999999996</v>
      </c>
      <c r="M1735" s="83">
        <v>1733.99</v>
      </c>
      <c r="N1735" s="85">
        <v>9.6115300000000001E-3</v>
      </c>
      <c r="O1735" s="83">
        <v>1733.98</v>
      </c>
      <c r="P1735" s="85">
        <v>1.92231E-2</v>
      </c>
      <c r="Q1735" s="83">
        <v>1734</v>
      </c>
      <c r="R1735" s="86">
        <v>1.1086E-5</v>
      </c>
      <c r="S1735" s="86">
        <v>1.15463E-4</v>
      </c>
    </row>
    <row r="1736" spans="2:19" x14ac:dyDescent="0.2">
      <c r="B1736" s="33"/>
      <c r="C1736" s="81">
        <v>0.42020000000000002</v>
      </c>
      <c r="D1736" s="80">
        <v>5754</v>
      </c>
      <c r="E1736" s="80">
        <v>215</v>
      </c>
      <c r="F1736" s="80">
        <v>5539</v>
      </c>
      <c r="G1736" s="80">
        <v>430</v>
      </c>
      <c r="H1736" s="80">
        <v>5969</v>
      </c>
      <c r="I1736" s="82">
        <v>7.2038900000000003E-2</v>
      </c>
      <c r="J1736" s="80">
        <v>7.2014700000000001E-2</v>
      </c>
      <c r="L1736" s="84">
        <v>0.99939999999999996</v>
      </c>
      <c r="M1736" s="83">
        <v>1734.99</v>
      </c>
      <c r="N1736" s="85">
        <v>9.6818100000000008E-3</v>
      </c>
      <c r="O1736" s="83">
        <v>1734.98</v>
      </c>
      <c r="P1736" s="85">
        <v>1.9363600000000002E-2</v>
      </c>
      <c r="Q1736" s="83">
        <v>1735</v>
      </c>
      <c r="R1736" s="86">
        <v>1.1160599999999999E-5</v>
      </c>
      <c r="S1736" s="86">
        <v>1.15463E-4</v>
      </c>
    </row>
    <row r="1737" spans="2:19" x14ac:dyDescent="0.2">
      <c r="B1737" s="33"/>
      <c r="C1737" s="81">
        <v>0.41970000000000002</v>
      </c>
      <c r="D1737" s="80">
        <v>5755</v>
      </c>
      <c r="E1737" s="80">
        <v>215</v>
      </c>
      <c r="F1737" s="80">
        <v>5540</v>
      </c>
      <c r="G1737" s="80">
        <v>430</v>
      </c>
      <c r="H1737" s="80">
        <v>5970</v>
      </c>
      <c r="I1737" s="82">
        <v>7.2026800000000002E-2</v>
      </c>
      <c r="J1737" s="80">
        <v>7.2014700000000001E-2</v>
      </c>
      <c r="L1737" s="84">
        <v>0.99939999999999996</v>
      </c>
      <c r="M1737" s="83">
        <v>1735.99</v>
      </c>
      <c r="N1737" s="85">
        <v>9.7525200000000006E-3</v>
      </c>
      <c r="O1737" s="83">
        <v>1735.98</v>
      </c>
      <c r="P1737" s="85">
        <v>1.9505000000000002E-2</v>
      </c>
      <c r="Q1737" s="83">
        <v>1736</v>
      </c>
      <c r="R1737" s="86">
        <v>1.12356E-5</v>
      </c>
      <c r="S1737" s="86">
        <v>1.15463E-4</v>
      </c>
    </row>
    <row r="1738" spans="2:19" x14ac:dyDescent="0.2">
      <c r="B1738" s="33"/>
      <c r="C1738" s="81">
        <v>0.41959999999999997</v>
      </c>
      <c r="D1738" s="80">
        <v>5756</v>
      </c>
      <c r="E1738" s="80">
        <v>215</v>
      </c>
      <c r="F1738" s="80">
        <v>5541</v>
      </c>
      <c r="G1738" s="80">
        <v>430</v>
      </c>
      <c r="H1738" s="80">
        <v>5971</v>
      </c>
      <c r="I1738" s="82">
        <v>7.2014700000000001E-2</v>
      </c>
      <c r="J1738" s="80">
        <v>7.2014700000000001E-2</v>
      </c>
      <c r="L1738" s="84">
        <v>0.99939999999999996</v>
      </c>
      <c r="M1738" s="83">
        <v>1736.99</v>
      </c>
      <c r="N1738" s="85">
        <v>9.8236799999999996E-3</v>
      </c>
      <c r="O1738" s="83">
        <v>1736.98</v>
      </c>
      <c r="P1738" s="85">
        <v>1.9647399999999999E-2</v>
      </c>
      <c r="Q1738" s="83">
        <v>1737</v>
      </c>
      <c r="R1738" s="86">
        <v>1.1311099999999999E-5</v>
      </c>
      <c r="S1738" s="86">
        <v>1.15463E-4</v>
      </c>
    </row>
    <row r="1739" spans="2:19" x14ac:dyDescent="0.2">
      <c r="B1739" s="33"/>
      <c r="C1739" s="81">
        <v>0.41880000000000001</v>
      </c>
      <c r="D1739" s="80">
        <v>5757</v>
      </c>
      <c r="E1739" s="80">
        <v>216</v>
      </c>
      <c r="F1739" s="80">
        <v>5541</v>
      </c>
      <c r="G1739" s="80">
        <v>432</v>
      </c>
      <c r="H1739" s="80">
        <v>5973</v>
      </c>
      <c r="I1739" s="82">
        <v>7.2325500000000001E-2</v>
      </c>
      <c r="J1739" s="80">
        <v>7.2264999999999996E-2</v>
      </c>
      <c r="L1739" s="84">
        <v>0.99939999999999996</v>
      </c>
      <c r="M1739" s="83">
        <v>1737.99</v>
      </c>
      <c r="N1739" s="85">
        <v>9.8952699999999994E-3</v>
      </c>
      <c r="O1739" s="83">
        <v>1737.98</v>
      </c>
      <c r="P1739" s="85">
        <v>1.9790499999999999E-2</v>
      </c>
      <c r="Q1739" s="83">
        <v>1738</v>
      </c>
      <c r="R1739" s="86">
        <v>1.1387E-5</v>
      </c>
      <c r="S1739" s="86">
        <v>1.15463E-4</v>
      </c>
    </row>
    <row r="1740" spans="2:19" x14ac:dyDescent="0.2">
      <c r="B1740" s="33"/>
      <c r="C1740" s="81">
        <v>0.4173</v>
      </c>
      <c r="D1740" s="80">
        <v>5758</v>
      </c>
      <c r="E1740" s="80">
        <v>216</v>
      </c>
      <c r="F1740" s="80">
        <v>5542</v>
      </c>
      <c r="G1740" s="80">
        <v>432</v>
      </c>
      <c r="H1740" s="80">
        <v>5974</v>
      </c>
      <c r="I1740" s="82">
        <v>7.23134E-2</v>
      </c>
      <c r="J1740" s="80">
        <v>7.2264999999999996E-2</v>
      </c>
      <c r="L1740" s="84">
        <v>0.99939999999999996</v>
      </c>
      <c r="M1740" s="83">
        <v>1738.99</v>
      </c>
      <c r="N1740" s="85">
        <v>9.96732E-3</v>
      </c>
      <c r="O1740" s="83">
        <v>1738.98</v>
      </c>
      <c r="P1740" s="85">
        <v>1.99346E-2</v>
      </c>
      <c r="Q1740" s="83">
        <v>1739</v>
      </c>
      <c r="R1740" s="86">
        <v>1.1463299999999999E-5</v>
      </c>
      <c r="S1740" s="86">
        <v>1.15463E-4</v>
      </c>
    </row>
    <row r="1741" spans="2:19" x14ac:dyDescent="0.2">
      <c r="B1741" s="33"/>
      <c r="C1741" s="81">
        <v>0.41720000000000002</v>
      </c>
      <c r="D1741" s="80">
        <v>5759</v>
      </c>
      <c r="E1741" s="80">
        <v>216</v>
      </c>
      <c r="F1741" s="80">
        <v>5543</v>
      </c>
      <c r="G1741" s="80">
        <v>432</v>
      </c>
      <c r="H1741" s="80">
        <v>5975</v>
      </c>
      <c r="I1741" s="82">
        <v>7.2301299999999999E-2</v>
      </c>
      <c r="J1741" s="80">
        <v>7.2264999999999996E-2</v>
      </c>
      <c r="L1741" s="84">
        <v>0.99939999999999996</v>
      </c>
      <c r="M1741" s="83">
        <v>1739.99</v>
      </c>
      <c r="N1741" s="85">
        <v>1.00398E-2</v>
      </c>
      <c r="O1741" s="83">
        <v>1739.98</v>
      </c>
      <c r="P1741" s="85">
        <v>2.00796E-2</v>
      </c>
      <c r="Q1741" s="83">
        <v>1740</v>
      </c>
      <c r="R1741" s="86">
        <v>1.154E-5</v>
      </c>
      <c r="S1741" s="86">
        <v>1.15463E-4</v>
      </c>
    </row>
    <row r="1742" spans="2:19" x14ac:dyDescent="0.2">
      <c r="B1742" s="33"/>
      <c r="C1742" s="81">
        <v>0.41689999999999999</v>
      </c>
      <c r="D1742" s="80">
        <v>5760</v>
      </c>
      <c r="E1742" s="80">
        <v>216</v>
      </c>
      <c r="F1742" s="80">
        <v>5544</v>
      </c>
      <c r="G1742" s="80">
        <v>432</v>
      </c>
      <c r="H1742" s="80">
        <v>5976</v>
      </c>
      <c r="I1742" s="82">
        <v>7.2289199999999998E-2</v>
      </c>
      <c r="J1742" s="80">
        <v>7.2264999999999996E-2</v>
      </c>
      <c r="L1742" s="84">
        <v>0.99939999999999996</v>
      </c>
      <c r="M1742" s="83">
        <v>1740.99</v>
      </c>
      <c r="N1742" s="85">
        <v>1.0112700000000001E-2</v>
      </c>
      <c r="O1742" s="83">
        <v>1740.98</v>
      </c>
      <c r="P1742" s="85">
        <v>2.02255E-2</v>
      </c>
      <c r="Q1742" s="83">
        <v>1741</v>
      </c>
      <c r="R1742" s="86">
        <v>1.1617199999999999E-5</v>
      </c>
      <c r="S1742" s="86">
        <v>1.15463E-4</v>
      </c>
    </row>
    <row r="1743" spans="2:19" x14ac:dyDescent="0.2">
      <c r="B1743" s="33"/>
      <c r="C1743" s="81">
        <v>0.41560000000000002</v>
      </c>
      <c r="D1743" s="80">
        <v>5762</v>
      </c>
      <c r="E1743" s="80">
        <v>216</v>
      </c>
      <c r="F1743" s="80">
        <v>5546</v>
      </c>
      <c r="G1743" s="80">
        <v>432</v>
      </c>
      <c r="H1743" s="80">
        <v>5978</v>
      </c>
      <c r="I1743" s="82">
        <v>7.2264999999999996E-2</v>
      </c>
      <c r="J1743" s="80">
        <v>7.2264999999999996E-2</v>
      </c>
      <c r="L1743" s="84">
        <v>0.99939999999999996</v>
      </c>
      <c r="M1743" s="83">
        <v>1741.99</v>
      </c>
      <c r="N1743" s="85">
        <v>1.01861E-2</v>
      </c>
      <c r="O1743" s="83">
        <v>1741.98</v>
      </c>
      <c r="P1743" s="85">
        <v>2.0372299999999999E-2</v>
      </c>
      <c r="Q1743" s="83">
        <v>1742</v>
      </c>
      <c r="R1743" s="86">
        <v>1.16948E-5</v>
      </c>
      <c r="S1743" s="86">
        <v>1.15463E-4</v>
      </c>
    </row>
    <row r="1744" spans="2:19" x14ac:dyDescent="0.2">
      <c r="B1744" s="33"/>
      <c r="C1744" s="81">
        <v>0.4148</v>
      </c>
      <c r="D1744" s="80">
        <v>5762</v>
      </c>
      <c r="E1744" s="80">
        <v>217</v>
      </c>
      <c r="F1744" s="80">
        <v>5545</v>
      </c>
      <c r="G1744" s="80">
        <v>434</v>
      </c>
      <c r="H1744" s="80">
        <v>5979</v>
      </c>
      <c r="I1744" s="82">
        <v>7.2587399999999996E-2</v>
      </c>
      <c r="J1744" s="80">
        <v>7.2538900000000003E-2</v>
      </c>
      <c r="L1744" s="84">
        <v>0.99939999999999996</v>
      </c>
      <c r="M1744" s="83">
        <v>1742.99</v>
      </c>
      <c r="N1744" s="85">
        <v>1.026E-2</v>
      </c>
      <c r="O1744" s="83">
        <v>1742.98</v>
      </c>
      <c r="P1744" s="85">
        <v>2.052E-2</v>
      </c>
      <c r="Q1744" s="83">
        <v>1743</v>
      </c>
      <c r="R1744" s="86">
        <v>1.17728E-5</v>
      </c>
      <c r="S1744" s="86">
        <v>1.15463E-4</v>
      </c>
    </row>
    <row r="1745" spans="2:19" x14ac:dyDescent="0.2">
      <c r="B1745" s="33"/>
      <c r="C1745" s="81">
        <v>0.41399999999999998</v>
      </c>
      <c r="D1745" s="80">
        <v>5763</v>
      </c>
      <c r="E1745" s="80">
        <v>217</v>
      </c>
      <c r="F1745" s="80">
        <v>5546</v>
      </c>
      <c r="G1745" s="80">
        <v>434</v>
      </c>
      <c r="H1745" s="80">
        <v>5980</v>
      </c>
      <c r="I1745" s="82">
        <v>7.2575299999999995E-2</v>
      </c>
      <c r="J1745" s="80">
        <v>7.2538900000000003E-2</v>
      </c>
      <c r="L1745" s="84">
        <v>0.99939999999999996</v>
      </c>
      <c r="M1745" s="83">
        <v>1743.99</v>
      </c>
      <c r="N1745" s="85">
        <v>1.0334299999999999E-2</v>
      </c>
      <c r="O1745" s="83">
        <v>1743.98</v>
      </c>
      <c r="P1745" s="85">
        <v>2.0668599999999999E-2</v>
      </c>
      <c r="Q1745" s="83">
        <v>1744</v>
      </c>
      <c r="R1745" s="86">
        <v>1.18513E-5</v>
      </c>
      <c r="S1745" s="86">
        <v>1.15463E-4</v>
      </c>
    </row>
    <row r="1746" spans="2:19" x14ac:dyDescent="0.2">
      <c r="B1746" s="33"/>
      <c r="C1746" s="81">
        <v>0.41389999999999999</v>
      </c>
      <c r="D1746" s="80">
        <v>5764</v>
      </c>
      <c r="E1746" s="80">
        <v>217</v>
      </c>
      <c r="F1746" s="80">
        <v>5547</v>
      </c>
      <c r="G1746" s="80">
        <v>434</v>
      </c>
      <c r="H1746" s="80">
        <v>5981</v>
      </c>
      <c r="I1746" s="82">
        <v>7.2563100000000005E-2</v>
      </c>
      <c r="J1746" s="80">
        <v>7.2538900000000003E-2</v>
      </c>
      <c r="L1746" s="84">
        <v>0.99939999999999996</v>
      </c>
      <c r="M1746" s="83">
        <v>1744.99</v>
      </c>
      <c r="N1746" s="85">
        <v>1.0409099999999999E-2</v>
      </c>
      <c r="O1746" s="83">
        <v>1744.98</v>
      </c>
      <c r="P1746" s="85">
        <v>2.0818099999999999E-2</v>
      </c>
      <c r="Q1746" s="83">
        <v>1745</v>
      </c>
      <c r="R1746" s="86">
        <v>1.1930099999999999E-5</v>
      </c>
      <c r="S1746" s="86">
        <v>1.15463E-4</v>
      </c>
    </row>
    <row r="1747" spans="2:19" x14ac:dyDescent="0.2">
      <c r="B1747" s="33"/>
      <c r="C1747" s="81">
        <v>0.41239999999999999</v>
      </c>
      <c r="D1747" s="80">
        <v>5766</v>
      </c>
      <c r="E1747" s="80">
        <v>217</v>
      </c>
      <c r="F1747" s="80">
        <v>5549</v>
      </c>
      <c r="G1747" s="80">
        <v>434</v>
      </c>
      <c r="H1747" s="80">
        <v>5983</v>
      </c>
      <c r="I1747" s="82">
        <v>7.2538900000000003E-2</v>
      </c>
      <c r="J1747" s="80">
        <v>7.2538900000000003E-2</v>
      </c>
      <c r="L1747" s="84">
        <v>0.99939999999999996</v>
      </c>
      <c r="M1747" s="83">
        <v>1745.99</v>
      </c>
      <c r="N1747" s="85">
        <v>1.04843E-2</v>
      </c>
      <c r="O1747" s="83">
        <v>1745.98</v>
      </c>
      <c r="P1747" s="85">
        <v>2.09686E-2</v>
      </c>
      <c r="Q1747" s="83">
        <v>1746</v>
      </c>
      <c r="R1747" s="86">
        <v>1.2009500000000001E-5</v>
      </c>
      <c r="S1747" s="86">
        <v>1.15463E-4</v>
      </c>
    </row>
    <row r="1748" spans="2:19" x14ac:dyDescent="0.2">
      <c r="B1748" s="33"/>
      <c r="C1748" s="81">
        <v>0.41199999999999998</v>
      </c>
      <c r="D1748" s="80">
        <v>5766</v>
      </c>
      <c r="E1748" s="80">
        <v>218</v>
      </c>
      <c r="F1748" s="80">
        <v>5548</v>
      </c>
      <c r="G1748" s="80">
        <v>436</v>
      </c>
      <c r="H1748" s="80">
        <v>5984</v>
      </c>
      <c r="I1748" s="82">
        <v>7.2860999999999995E-2</v>
      </c>
      <c r="J1748" s="80">
        <v>7.28245E-2</v>
      </c>
      <c r="L1748" s="84">
        <v>0.99939999999999996</v>
      </c>
      <c r="M1748" s="83">
        <v>1746.99</v>
      </c>
      <c r="N1748" s="85">
        <v>1.056E-2</v>
      </c>
      <c r="O1748" s="83">
        <v>1746.98</v>
      </c>
      <c r="P1748" s="85">
        <v>2.11199E-2</v>
      </c>
      <c r="Q1748" s="83">
        <v>1747</v>
      </c>
      <c r="R1748" s="86">
        <v>1.20893E-5</v>
      </c>
      <c r="S1748" s="86">
        <v>1.15463E-4</v>
      </c>
    </row>
    <row r="1749" spans="2:19" x14ac:dyDescent="0.2">
      <c r="B1749" s="33"/>
      <c r="C1749" s="81">
        <v>0.41170000000000001</v>
      </c>
      <c r="D1749" s="80">
        <v>5767</v>
      </c>
      <c r="E1749" s="80">
        <v>218</v>
      </c>
      <c r="F1749" s="80">
        <v>5549</v>
      </c>
      <c r="G1749" s="80">
        <v>436</v>
      </c>
      <c r="H1749" s="80">
        <v>5985</v>
      </c>
      <c r="I1749" s="82">
        <v>7.2848800000000005E-2</v>
      </c>
      <c r="J1749" s="80">
        <v>7.28245E-2</v>
      </c>
      <c r="L1749" s="84">
        <v>0.99939999999999996</v>
      </c>
      <c r="M1749" s="83">
        <v>1747.99</v>
      </c>
      <c r="N1749" s="85">
        <v>1.0636100000000001E-2</v>
      </c>
      <c r="O1749" s="83">
        <v>1747.98</v>
      </c>
      <c r="P1749" s="85">
        <v>2.1272200000000002E-2</v>
      </c>
      <c r="Q1749" s="83">
        <v>1748</v>
      </c>
      <c r="R1749" s="86">
        <v>1.2169499999999999E-5</v>
      </c>
      <c r="S1749" s="86">
        <v>1.15463E-4</v>
      </c>
    </row>
    <row r="1750" spans="2:19" x14ac:dyDescent="0.2">
      <c r="B1750" s="33"/>
      <c r="C1750" s="81">
        <v>0.41089999999999999</v>
      </c>
      <c r="D1750" s="80">
        <v>5768</v>
      </c>
      <c r="E1750" s="80">
        <v>218</v>
      </c>
      <c r="F1750" s="80">
        <v>5550</v>
      </c>
      <c r="G1750" s="80">
        <v>436</v>
      </c>
      <c r="H1750" s="80">
        <v>5986</v>
      </c>
      <c r="I1750" s="82">
        <v>7.2836600000000001E-2</v>
      </c>
      <c r="J1750" s="80">
        <v>7.28245E-2</v>
      </c>
      <c r="L1750" s="84">
        <v>0.99939999999999996</v>
      </c>
      <c r="M1750" s="83">
        <v>1748.99</v>
      </c>
      <c r="N1750" s="85">
        <v>1.07127E-2</v>
      </c>
      <c r="O1750" s="83">
        <v>1748.98</v>
      </c>
      <c r="P1750" s="85">
        <v>2.14255E-2</v>
      </c>
      <c r="Q1750" s="83">
        <v>1749</v>
      </c>
      <c r="R1750" s="86">
        <v>1.22501E-5</v>
      </c>
      <c r="S1750" s="86">
        <v>1.15463E-4</v>
      </c>
    </row>
    <row r="1751" spans="2:19" x14ac:dyDescent="0.2">
      <c r="B1751" s="33"/>
      <c r="C1751" s="81">
        <v>0.41010000000000002</v>
      </c>
      <c r="D1751" s="80">
        <v>5769</v>
      </c>
      <c r="E1751" s="80">
        <v>218</v>
      </c>
      <c r="F1751" s="80">
        <v>5551</v>
      </c>
      <c r="G1751" s="80">
        <v>436</v>
      </c>
      <c r="H1751" s="80">
        <v>5987</v>
      </c>
      <c r="I1751" s="82">
        <v>7.28245E-2</v>
      </c>
      <c r="J1751" s="80">
        <v>7.28245E-2</v>
      </c>
      <c r="L1751" s="84">
        <v>0.99939999999999996</v>
      </c>
      <c r="M1751" s="83">
        <v>1749.99</v>
      </c>
      <c r="N1751" s="85">
        <v>1.07898E-2</v>
      </c>
      <c r="O1751" s="83">
        <v>1749.98</v>
      </c>
      <c r="P1751" s="85">
        <v>2.15797E-2</v>
      </c>
      <c r="Q1751" s="83">
        <v>1750</v>
      </c>
      <c r="R1751" s="86">
        <v>1.23312E-5</v>
      </c>
      <c r="S1751" s="86">
        <v>1.15463E-4</v>
      </c>
    </row>
    <row r="1752" spans="2:19" x14ac:dyDescent="0.2">
      <c r="B1752" s="33"/>
      <c r="C1752" s="81">
        <v>0.41</v>
      </c>
      <c r="D1752" s="80">
        <v>5769</v>
      </c>
      <c r="E1752" s="80">
        <v>219</v>
      </c>
      <c r="F1752" s="80">
        <v>5550</v>
      </c>
      <c r="G1752" s="80">
        <v>438</v>
      </c>
      <c r="H1752" s="80">
        <v>5988</v>
      </c>
      <c r="I1752" s="82">
        <v>7.3146299999999997E-2</v>
      </c>
      <c r="J1752" s="80">
        <v>7.3121900000000004E-2</v>
      </c>
      <c r="L1752" s="84">
        <v>0.99939999999999996</v>
      </c>
      <c r="M1752" s="83">
        <v>1750.99</v>
      </c>
      <c r="N1752" s="85">
        <v>1.0867399999999999E-2</v>
      </c>
      <c r="O1752" s="83">
        <v>1750.98</v>
      </c>
      <c r="P1752" s="85">
        <v>2.1734799999999999E-2</v>
      </c>
      <c r="Q1752" s="83">
        <v>1751</v>
      </c>
      <c r="R1752" s="86">
        <v>1.2412800000000001E-5</v>
      </c>
      <c r="S1752" s="86">
        <v>1.15463E-4</v>
      </c>
    </row>
    <row r="1753" spans="2:19" x14ac:dyDescent="0.2">
      <c r="B1753" s="33"/>
      <c r="C1753" s="81">
        <v>0.4088</v>
      </c>
      <c r="D1753" s="80">
        <v>5770</v>
      </c>
      <c r="E1753" s="80">
        <v>219</v>
      </c>
      <c r="F1753" s="80">
        <v>5551</v>
      </c>
      <c r="G1753" s="80">
        <v>438</v>
      </c>
      <c r="H1753" s="80">
        <v>5989</v>
      </c>
      <c r="I1753" s="82">
        <v>7.3134099999999994E-2</v>
      </c>
      <c r="J1753" s="80">
        <v>7.3121900000000004E-2</v>
      </c>
      <c r="L1753" s="84">
        <v>0.99939999999999996</v>
      </c>
      <c r="M1753" s="83">
        <v>1751.99</v>
      </c>
      <c r="N1753" s="85">
        <v>1.0945399999999999E-2</v>
      </c>
      <c r="O1753" s="83">
        <v>1751.98</v>
      </c>
      <c r="P1753" s="85">
        <v>2.1890900000000001E-2</v>
      </c>
      <c r="Q1753" s="83">
        <v>1752</v>
      </c>
      <c r="R1753" s="86">
        <v>1.2494799999999999E-5</v>
      </c>
      <c r="S1753" s="86">
        <v>1.15463E-4</v>
      </c>
    </row>
    <row r="1754" spans="2:19" x14ac:dyDescent="0.2">
      <c r="B1754" s="33"/>
      <c r="C1754" s="81">
        <v>0.40870000000000001</v>
      </c>
      <c r="D1754" s="80">
        <v>5771</v>
      </c>
      <c r="E1754" s="80">
        <v>219</v>
      </c>
      <c r="F1754" s="80">
        <v>5552</v>
      </c>
      <c r="G1754" s="80">
        <v>438</v>
      </c>
      <c r="H1754" s="80">
        <v>5990</v>
      </c>
      <c r="I1754" s="82">
        <v>7.3121900000000004E-2</v>
      </c>
      <c r="J1754" s="80">
        <v>7.3121900000000004E-2</v>
      </c>
      <c r="L1754" s="84">
        <v>0.99939999999999996</v>
      </c>
      <c r="M1754" s="83">
        <v>1752.99</v>
      </c>
      <c r="N1754" s="85">
        <v>1.10239E-2</v>
      </c>
      <c r="O1754" s="83">
        <v>1752.98</v>
      </c>
      <c r="P1754" s="85">
        <v>2.2047899999999999E-2</v>
      </c>
      <c r="Q1754" s="83">
        <v>1753</v>
      </c>
      <c r="R1754" s="86">
        <v>1.25772E-5</v>
      </c>
      <c r="S1754" s="86">
        <v>1.15463E-4</v>
      </c>
    </row>
    <row r="1755" spans="2:19" x14ac:dyDescent="0.2">
      <c r="B1755" s="33"/>
      <c r="C1755" s="81">
        <v>0.40849999999999997</v>
      </c>
      <c r="D1755" s="80">
        <v>5771</v>
      </c>
      <c r="E1755" s="80">
        <v>220</v>
      </c>
      <c r="F1755" s="80">
        <v>5551</v>
      </c>
      <c r="G1755" s="80">
        <v>440</v>
      </c>
      <c r="H1755" s="80">
        <v>5991</v>
      </c>
      <c r="I1755" s="82">
        <v>7.3443499999999995E-2</v>
      </c>
      <c r="J1755" s="80">
        <v>7.3406700000000005E-2</v>
      </c>
      <c r="L1755" s="84">
        <v>0.99939999999999996</v>
      </c>
      <c r="M1755" s="83">
        <v>1753.99</v>
      </c>
      <c r="N1755" s="85">
        <v>1.1102900000000001E-2</v>
      </c>
      <c r="O1755" s="83">
        <v>1753.98</v>
      </c>
      <c r="P1755" s="85">
        <v>2.2205900000000001E-2</v>
      </c>
      <c r="Q1755" s="83">
        <v>1754</v>
      </c>
      <c r="R1755" s="86">
        <v>1.2660099999999999E-5</v>
      </c>
      <c r="S1755" s="86">
        <v>1.15463E-4</v>
      </c>
    </row>
    <row r="1756" spans="2:19" x14ac:dyDescent="0.2">
      <c r="B1756" s="33"/>
      <c r="C1756" s="81">
        <v>0.40760000000000002</v>
      </c>
      <c r="D1756" s="80">
        <v>5772</v>
      </c>
      <c r="E1756" s="80">
        <v>220</v>
      </c>
      <c r="F1756" s="80">
        <v>5552</v>
      </c>
      <c r="G1756" s="80">
        <v>440</v>
      </c>
      <c r="H1756" s="80">
        <v>5992</v>
      </c>
      <c r="I1756" s="82">
        <v>7.3431200000000002E-2</v>
      </c>
      <c r="J1756" s="80">
        <v>7.3406700000000005E-2</v>
      </c>
      <c r="L1756" s="84">
        <v>0.99939999999999996</v>
      </c>
      <c r="M1756" s="83">
        <v>1754.99</v>
      </c>
      <c r="N1756" s="85">
        <v>1.11824E-2</v>
      </c>
      <c r="O1756" s="83">
        <v>1754.98</v>
      </c>
      <c r="P1756" s="85">
        <v>2.2364800000000001E-2</v>
      </c>
      <c r="Q1756" s="83">
        <v>1755</v>
      </c>
      <c r="R1756" s="86">
        <v>1.2743499999999999E-5</v>
      </c>
      <c r="S1756" s="86">
        <v>1.15463E-4</v>
      </c>
    </row>
    <row r="1757" spans="2:19" x14ac:dyDescent="0.2">
      <c r="B1757" s="33"/>
      <c r="C1757" s="81">
        <v>0.40610000000000002</v>
      </c>
      <c r="D1757" s="80">
        <v>5773</v>
      </c>
      <c r="E1757" s="80">
        <v>220</v>
      </c>
      <c r="F1757" s="80">
        <v>5553</v>
      </c>
      <c r="G1757" s="80">
        <v>440</v>
      </c>
      <c r="H1757" s="80">
        <v>5993</v>
      </c>
      <c r="I1757" s="82">
        <v>7.3418999999999998E-2</v>
      </c>
      <c r="J1757" s="80">
        <v>7.3406700000000005E-2</v>
      </c>
      <c r="L1757" s="84">
        <v>0.99939999999999996</v>
      </c>
      <c r="M1757" s="83">
        <v>1755.99</v>
      </c>
      <c r="N1757" s="85">
        <v>1.1262400000000001E-2</v>
      </c>
      <c r="O1757" s="83">
        <v>1755.98</v>
      </c>
      <c r="P1757" s="85">
        <v>2.2524800000000001E-2</v>
      </c>
      <c r="Q1757" s="83">
        <v>1756</v>
      </c>
      <c r="R1757" s="86">
        <v>1.28273E-5</v>
      </c>
      <c r="S1757" s="86">
        <v>1.15463E-4</v>
      </c>
    </row>
    <row r="1758" spans="2:19" x14ac:dyDescent="0.2">
      <c r="B1758" s="33"/>
      <c r="C1758" s="81">
        <v>0.40550000000000003</v>
      </c>
      <c r="D1758" s="80">
        <v>5774</v>
      </c>
      <c r="E1758" s="80">
        <v>220</v>
      </c>
      <c r="F1758" s="80">
        <v>5554</v>
      </c>
      <c r="G1758" s="80">
        <v>440</v>
      </c>
      <c r="H1758" s="80">
        <v>5994</v>
      </c>
      <c r="I1758" s="82">
        <v>7.3406700000000005E-2</v>
      </c>
      <c r="J1758" s="80">
        <v>7.3406700000000005E-2</v>
      </c>
      <c r="L1758" s="84">
        <v>0.99939999999999996</v>
      </c>
      <c r="M1758" s="83">
        <v>1756.99</v>
      </c>
      <c r="N1758" s="85">
        <v>1.13428E-2</v>
      </c>
      <c r="O1758" s="83">
        <v>1756.98</v>
      </c>
      <c r="P1758" s="85">
        <v>2.26857E-2</v>
      </c>
      <c r="Q1758" s="83">
        <v>1757</v>
      </c>
      <c r="R1758" s="86">
        <v>1.29116E-5</v>
      </c>
      <c r="S1758" s="86">
        <v>1.15463E-4</v>
      </c>
    </row>
    <row r="1759" spans="2:19" x14ac:dyDescent="0.2">
      <c r="B1759" s="33"/>
      <c r="C1759" s="81">
        <v>0.4052</v>
      </c>
      <c r="D1759" s="80">
        <v>5774</v>
      </c>
      <c r="E1759" s="80">
        <v>221</v>
      </c>
      <c r="F1759" s="80">
        <v>5553</v>
      </c>
      <c r="G1759" s="80">
        <v>442</v>
      </c>
      <c r="H1759" s="80">
        <v>5995</v>
      </c>
      <c r="I1759" s="82">
        <v>7.3728100000000005E-2</v>
      </c>
      <c r="J1759" s="80">
        <v>7.3678900000000005E-2</v>
      </c>
      <c r="L1759" s="84">
        <v>0.99939999999999996</v>
      </c>
      <c r="M1759" s="83">
        <v>1757.99</v>
      </c>
      <c r="N1759" s="85">
        <v>1.14238E-2</v>
      </c>
      <c r="O1759" s="83">
        <v>1757.98</v>
      </c>
      <c r="P1759" s="85">
        <v>2.28475E-2</v>
      </c>
      <c r="Q1759" s="83">
        <v>1758</v>
      </c>
      <c r="R1759" s="86">
        <v>1.29963E-5</v>
      </c>
      <c r="S1759" s="86">
        <v>1.15463E-4</v>
      </c>
    </row>
    <row r="1760" spans="2:19" x14ac:dyDescent="0.2">
      <c r="B1760" s="33"/>
      <c r="C1760" s="81">
        <v>0.40439999999999998</v>
      </c>
      <c r="D1760" s="80">
        <v>5775</v>
      </c>
      <c r="E1760" s="80">
        <v>221</v>
      </c>
      <c r="F1760" s="80">
        <v>5554</v>
      </c>
      <c r="G1760" s="80">
        <v>442</v>
      </c>
      <c r="H1760" s="80">
        <v>5996</v>
      </c>
      <c r="I1760" s="82">
        <v>7.3715799999999998E-2</v>
      </c>
      <c r="J1760" s="80">
        <v>7.3678900000000005E-2</v>
      </c>
      <c r="L1760" s="84">
        <v>0.99939999999999996</v>
      </c>
      <c r="M1760" s="83">
        <v>1758.99</v>
      </c>
      <c r="N1760" s="85">
        <v>1.15052E-2</v>
      </c>
      <c r="O1760" s="83">
        <v>1758.98</v>
      </c>
      <c r="P1760" s="85">
        <v>2.30104E-2</v>
      </c>
      <c r="Q1760" s="83">
        <v>1759</v>
      </c>
      <c r="R1760" s="86">
        <v>1.30815E-5</v>
      </c>
      <c r="S1760" s="86">
        <v>1.15463E-4</v>
      </c>
    </row>
    <row r="1761" spans="2:19" x14ac:dyDescent="0.2">
      <c r="B1761" s="33"/>
      <c r="C1761" s="81">
        <v>0.40400000000000003</v>
      </c>
      <c r="D1761" s="80">
        <v>5776</v>
      </c>
      <c r="E1761" s="80">
        <v>221</v>
      </c>
      <c r="F1761" s="80">
        <v>5555</v>
      </c>
      <c r="G1761" s="80">
        <v>442</v>
      </c>
      <c r="H1761" s="80">
        <v>5997</v>
      </c>
      <c r="I1761" s="82">
        <v>7.3703500000000005E-2</v>
      </c>
      <c r="J1761" s="80">
        <v>7.3678900000000005E-2</v>
      </c>
      <c r="L1761" s="84">
        <v>0.99939999999999996</v>
      </c>
      <c r="M1761" s="83">
        <v>1759.99</v>
      </c>
      <c r="N1761" s="85">
        <v>1.1587099999999999E-2</v>
      </c>
      <c r="O1761" s="83">
        <v>1759.98</v>
      </c>
      <c r="P1761" s="85">
        <v>2.3174199999999999E-2</v>
      </c>
      <c r="Q1761" s="83">
        <v>1760</v>
      </c>
      <c r="R1761" s="86">
        <v>1.31672E-5</v>
      </c>
      <c r="S1761" s="86">
        <v>1.15463E-4</v>
      </c>
    </row>
    <row r="1762" spans="2:19" x14ac:dyDescent="0.2">
      <c r="B1762" s="33"/>
      <c r="C1762" s="81">
        <v>0.40279999999999999</v>
      </c>
      <c r="D1762" s="80">
        <v>5777</v>
      </c>
      <c r="E1762" s="80">
        <v>221</v>
      </c>
      <c r="F1762" s="80">
        <v>5556</v>
      </c>
      <c r="G1762" s="80">
        <v>442</v>
      </c>
      <c r="H1762" s="80">
        <v>5998</v>
      </c>
      <c r="I1762" s="82">
        <v>7.3691199999999998E-2</v>
      </c>
      <c r="J1762" s="80">
        <v>7.3678900000000005E-2</v>
      </c>
      <c r="L1762" s="84">
        <v>0.99939999999999996</v>
      </c>
      <c r="M1762" s="83">
        <v>1760.99</v>
      </c>
      <c r="N1762" s="85">
        <v>1.1669499999999999E-2</v>
      </c>
      <c r="O1762" s="83">
        <v>1760.98</v>
      </c>
      <c r="P1762" s="85">
        <v>2.3339100000000002E-2</v>
      </c>
      <c r="Q1762" s="83">
        <v>1761</v>
      </c>
      <c r="R1762" s="86">
        <v>1.3253300000000001E-5</v>
      </c>
      <c r="S1762" s="86">
        <v>1.15463E-4</v>
      </c>
    </row>
    <row r="1763" spans="2:19" x14ac:dyDescent="0.2">
      <c r="B1763" s="33"/>
      <c r="C1763" s="81">
        <v>0.4022</v>
      </c>
      <c r="D1763" s="80">
        <v>5778</v>
      </c>
      <c r="E1763" s="80">
        <v>221</v>
      </c>
      <c r="F1763" s="80">
        <v>5557</v>
      </c>
      <c r="G1763" s="80">
        <v>442</v>
      </c>
      <c r="H1763" s="80">
        <v>5999</v>
      </c>
      <c r="I1763" s="82">
        <v>7.3678900000000005E-2</v>
      </c>
      <c r="J1763" s="80">
        <v>7.3678900000000005E-2</v>
      </c>
      <c r="L1763" s="84">
        <v>0.99939999999999996</v>
      </c>
      <c r="M1763" s="83">
        <v>1761.99</v>
      </c>
      <c r="N1763" s="85">
        <v>1.1752500000000001E-2</v>
      </c>
      <c r="O1763" s="83">
        <v>1761.98</v>
      </c>
      <c r="P1763" s="85">
        <v>2.3504899999999999E-2</v>
      </c>
      <c r="Q1763" s="83">
        <v>1762</v>
      </c>
      <c r="R1763" s="86">
        <v>1.3339900000000001E-5</v>
      </c>
      <c r="S1763" s="86">
        <v>1.15463E-4</v>
      </c>
    </row>
    <row r="1764" spans="2:19" x14ac:dyDescent="0.2">
      <c r="B1764" s="33"/>
      <c r="C1764" s="81">
        <v>0.40150000000000002</v>
      </c>
      <c r="D1764" s="80">
        <v>5779</v>
      </c>
      <c r="E1764" s="80">
        <v>222</v>
      </c>
      <c r="F1764" s="80">
        <v>5557</v>
      </c>
      <c r="G1764" s="80">
        <v>444</v>
      </c>
      <c r="H1764" s="80">
        <v>6001</v>
      </c>
      <c r="I1764" s="82">
        <v>7.3987700000000003E-2</v>
      </c>
      <c r="J1764" s="80">
        <v>7.3926099999999995E-2</v>
      </c>
      <c r="L1764" s="84">
        <v>0.99939999999999996</v>
      </c>
      <c r="M1764" s="83">
        <v>1762.99</v>
      </c>
      <c r="N1764" s="85">
        <v>1.18359E-2</v>
      </c>
      <c r="O1764" s="83">
        <v>1762.98</v>
      </c>
      <c r="P1764" s="85">
        <v>2.36717E-2</v>
      </c>
      <c r="Q1764" s="83">
        <v>1763</v>
      </c>
      <c r="R1764" s="86">
        <v>1.3427E-5</v>
      </c>
      <c r="S1764" s="86">
        <v>1.15463E-4</v>
      </c>
    </row>
    <row r="1765" spans="2:19" x14ac:dyDescent="0.2">
      <c r="B1765" s="33"/>
      <c r="C1765" s="81">
        <v>0.39839999999999998</v>
      </c>
      <c r="D1765" s="80">
        <v>5780</v>
      </c>
      <c r="E1765" s="80">
        <v>222</v>
      </c>
      <c r="F1765" s="80">
        <v>5558</v>
      </c>
      <c r="G1765" s="80">
        <v>444</v>
      </c>
      <c r="H1765" s="80">
        <v>6002</v>
      </c>
      <c r="I1765" s="82">
        <v>7.3975299999999994E-2</v>
      </c>
      <c r="J1765" s="80">
        <v>7.3926099999999995E-2</v>
      </c>
      <c r="L1765" s="84">
        <v>0.99939999999999996</v>
      </c>
      <c r="M1765" s="83">
        <v>1763.99</v>
      </c>
      <c r="N1765" s="85">
        <v>1.1919799999999999E-2</v>
      </c>
      <c r="O1765" s="83">
        <v>1763.98</v>
      </c>
      <c r="P1765" s="85">
        <v>2.3839599999999999E-2</v>
      </c>
      <c r="Q1765" s="83">
        <v>1764</v>
      </c>
      <c r="R1765" s="86">
        <v>1.3514500000000001E-5</v>
      </c>
      <c r="S1765" s="86">
        <v>1.15463E-4</v>
      </c>
    </row>
    <row r="1766" spans="2:19" x14ac:dyDescent="0.2">
      <c r="B1766" s="33"/>
      <c r="C1766" s="81">
        <v>0.39739999999999998</v>
      </c>
      <c r="D1766" s="80">
        <v>5781</v>
      </c>
      <c r="E1766" s="80">
        <v>222</v>
      </c>
      <c r="F1766" s="80">
        <v>5559</v>
      </c>
      <c r="G1766" s="80">
        <v>444</v>
      </c>
      <c r="H1766" s="80">
        <v>6003</v>
      </c>
      <c r="I1766" s="82">
        <v>7.3963000000000001E-2</v>
      </c>
      <c r="J1766" s="80">
        <v>7.3926099999999995E-2</v>
      </c>
      <c r="L1766" s="84">
        <v>0.99939999999999996</v>
      </c>
      <c r="M1766" s="83">
        <v>1764.99</v>
      </c>
      <c r="N1766" s="85">
        <v>1.20042E-2</v>
      </c>
      <c r="O1766" s="83">
        <v>1764.98</v>
      </c>
      <c r="P1766" s="85">
        <v>2.4008399999999999E-2</v>
      </c>
      <c r="Q1766" s="83">
        <v>1765</v>
      </c>
      <c r="R1766" s="86">
        <v>1.3602500000000001E-5</v>
      </c>
      <c r="S1766" s="86">
        <v>1.15463E-4</v>
      </c>
    </row>
    <row r="1767" spans="2:19" x14ac:dyDescent="0.2">
      <c r="B1767" s="33"/>
      <c r="C1767" s="81">
        <v>0.39689999999999998</v>
      </c>
      <c r="D1767" s="80">
        <v>5783</v>
      </c>
      <c r="E1767" s="80">
        <v>222</v>
      </c>
      <c r="F1767" s="80">
        <v>5561</v>
      </c>
      <c r="G1767" s="80">
        <v>444</v>
      </c>
      <c r="H1767" s="80">
        <v>6005</v>
      </c>
      <c r="I1767" s="82">
        <v>7.3938400000000001E-2</v>
      </c>
      <c r="J1767" s="80">
        <v>7.3926099999999995E-2</v>
      </c>
      <c r="L1767" s="84">
        <v>0.99939999999999996</v>
      </c>
      <c r="M1767" s="83">
        <v>1765.99</v>
      </c>
      <c r="N1767" s="85">
        <v>1.20892E-2</v>
      </c>
      <c r="O1767" s="83">
        <v>1765.98</v>
      </c>
      <c r="P1767" s="85">
        <v>2.41783E-2</v>
      </c>
      <c r="Q1767" s="83">
        <v>1766</v>
      </c>
      <c r="R1767" s="86">
        <v>1.3691E-5</v>
      </c>
      <c r="S1767" s="86">
        <v>1.15463E-4</v>
      </c>
    </row>
    <row r="1768" spans="2:19" x14ac:dyDescent="0.2">
      <c r="B1768" s="33"/>
      <c r="C1768" s="81">
        <v>0.39529999999999998</v>
      </c>
      <c r="D1768" s="80">
        <v>5784</v>
      </c>
      <c r="E1768" s="80">
        <v>222</v>
      </c>
      <c r="F1768" s="80">
        <v>5562</v>
      </c>
      <c r="G1768" s="80">
        <v>444</v>
      </c>
      <c r="H1768" s="80">
        <v>6006</v>
      </c>
      <c r="I1768" s="82">
        <v>7.3926099999999995E-2</v>
      </c>
      <c r="J1768" s="80">
        <v>7.3926099999999995E-2</v>
      </c>
      <c r="L1768" s="84">
        <v>0.99939999999999996</v>
      </c>
      <c r="M1768" s="83">
        <v>1766.99</v>
      </c>
      <c r="N1768" s="85">
        <v>1.2174600000000001E-2</v>
      </c>
      <c r="O1768" s="83">
        <v>1766.98</v>
      </c>
      <c r="P1768" s="85">
        <v>2.4349200000000001E-2</v>
      </c>
      <c r="Q1768" s="83">
        <v>1767</v>
      </c>
      <c r="R1768" s="86">
        <v>1.378E-5</v>
      </c>
      <c r="S1768" s="86">
        <v>1.15463E-4</v>
      </c>
    </row>
    <row r="1769" spans="2:19" x14ac:dyDescent="0.2">
      <c r="B1769" s="33"/>
      <c r="C1769" s="81">
        <v>0.39340000000000003</v>
      </c>
      <c r="D1769" s="80">
        <v>5784</v>
      </c>
      <c r="E1769" s="80">
        <v>223</v>
      </c>
      <c r="F1769" s="80">
        <v>5561</v>
      </c>
      <c r="G1769" s="80">
        <v>446</v>
      </c>
      <c r="H1769" s="80">
        <v>6007</v>
      </c>
      <c r="I1769" s="82">
        <v>7.4246699999999999E-2</v>
      </c>
      <c r="J1769" s="80">
        <v>7.4246699999999999E-2</v>
      </c>
      <c r="L1769" s="84">
        <v>0.99939999999999996</v>
      </c>
      <c r="M1769" s="83">
        <v>1767.99</v>
      </c>
      <c r="N1769" s="85">
        <v>1.22606E-2</v>
      </c>
      <c r="O1769" s="83">
        <v>1767.98</v>
      </c>
      <c r="P1769" s="85">
        <v>2.4521100000000001E-2</v>
      </c>
      <c r="Q1769" s="83">
        <v>1768</v>
      </c>
      <c r="R1769" s="86">
        <v>1.38694E-5</v>
      </c>
      <c r="S1769" s="86">
        <v>1.15463E-4</v>
      </c>
    </row>
    <row r="1770" spans="2:19" x14ac:dyDescent="0.2">
      <c r="B1770" s="33"/>
      <c r="C1770" s="81">
        <v>0.39269999999999999</v>
      </c>
      <c r="D1770" s="80">
        <v>5784</v>
      </c>
      <c r="E1770" s="80">
        <v>224</v>
      </c>
      <c r="F1770" s="80">
        <v>5560</v>
      </c>
      <c r="G1770" s="80">
        <v>448</v>
      </c>
      <c r="H1770" s="80">
        <v>6008</v>
      </c>
      <c r="I1770" s="82">
        <v>7.45672E-2</v>
      </c>
      <c r="J1770" s="80">
        <v>7.4443300000000004E-2</v>
      </c>
      <c r="L1770" s="84">
        <v>0.99939999999999996</v>
      </c>
      <c r="M1770" s="83">
        <v>1768.99</v>
      </c>
      <c r="N1770" s="85">
        <v>1.2347E-2</v>
      </c>
      <c r="O1770" s="83">
        <v>1768.98</v>
      </c>
      <c r="P1770" s="85">
        <v>2.46941E-2</v>
      </c>
      <c r="Q1770" s="83">
        <v>1769</v>
      </c>
      <c r="R1770" s="86">
        <v>1.39593E-5</v>
      </c>
      <c r="S1770" s="86">
        <v>1.15463E-4</v>
      </c>
    </row>
    <row r="1771" spans="2:19" x14ac:dyDescent="0.2">
      <c r="B1771" s="33"/>
      <c r="C1771" s="81">
        <v>0.39140000000000003</v>
      </c>
      <c r="D1771" s="80">
        <v>5786</v>
      </c>
      <c r="E1771" s="80">
        <v>224</v>
      </c>
      <c r="F1771" s="80">
        <v>5562</v>
      </c>
      <c r="G1771" s="80">
        <v>448</v>
      </c>
      <c r="H1771" s="80">
        <v>6010</v>
      </c>
      <c r="I1771" s="82">
        <v>7.4542399999999995E-2</v>
      </c>
      <c r="J1771" s="80">
        <v>7.4443300000000004E-2</v>
      </c>
      <c r="L1771" s="84">
        <v>0.99939999999999996</v>
      </c>
      <c r="M1771" s="83">
        <v>1769.99</v>
      </c>
      <c r="N1771" s="85">
        <v>1.2434000000000001E-2</v>
      </c>
      <c r="O1771" s="83">
        <v>1769.98</v>
      </c>
      <c r="P1771" s="85">
        <v>2.4868100000000001E-2</v>
      </c>
      <c r="Q1771" s="83">
        <v>1770</v>
      </c>
      <c r="R1771" s="86">
        <v>1.4049800000000001E-5</v>
      </c>
      <c r="S1771" s="86">
        <v>1.15463E-4</v>
      </c>
    </row>
    <row r="1772" spans="2:19" x14ac:dyDescent="0.2">
      <c r="B1772" s="33"/>
      <c r="C1772" s="81">
        <v>0.3911</v>
      </c>
      <c r="D1772" s="80">
        <v>5787</v>
      </c>
      <c r="E1772" s="80">
        <v>224</v>
      </c>
      <c r="F1772" s="80">
        <v>5563</v>
      </c>
      <c r="G1772" s="80">
        <v>448</v>
      </c>
      <c r="H1772" s="80">
        <v>6011</v>
      </c>
      <c r="I1772" s="82">
        <v>7.4529999999999999E-2</v>
      </c>
      <c r="J1772" s="80">
        <v>7.4443300000000004E-2</v>
      </c>
      <c r="L1772" s="84">
        <v>0.99939999999999996</v>
      </c>
      <c r="M1772" s="83">
        <v>1770.99</v>
      </c>
      <c r="N1772" s="85">
        <v>1.2521600000000001E-2</v>
      </c>
      <c r="O1772" s="83">
        <v>1770.97</v>
      </c>
      <c r="P1772" s="85">
        <v>2.5043099999999999E-2</v>
      </c>
      <c r="Q1772" s="83">
        <v>1771</v>
      </c>
      <c r="R1772" s="86">
        <v>1.41407E-5</v>
      </c>
      <c r="S1772" s="86">
        <v>1.15463E-4</v>
      </c>
    </row>
    <row r="1773" spans="2:19" x14ac:dyDescent="0.2">
      <c r="B1773" s="33"/>
      <c r="C1773" s="81">
        <v>0.39079999999999998</v>
      </c>
      <c r="D1773" s="80">
        <v>5788</v>
      </c>
      <c r="E1773" s="80">
        <v>224</v>
      </c>
      <c r="F1773" s="80">
        <v>5564</v>
      </c>
      <c r="G1773" s="80">
        <v>448</v>
      </c>
      <c r="H1773" s="80">
        <v>6012</v>
      </c>
      <c r="I1773" s="82">
        <v>7.4517600000000003E-2</v>
      </c>
      <c r="J1773" s="80">
        <v>7.4443300000000004E-2</v>
      </c>
      <c r="L1773" s="84">
        <v>0.99929999999999997</v>
      </c>
      <c r="M1773" s="83">
        <v>1771.99</v>
      </c>
      <c r="N1773" s="85">
        <v>1.26096E-2</v>
      </c>
      <c r="O1773" s="83">
        <v>1771.97</v>
      </c>
      <c r="P1773" s="85">
        <v>2.5219200000000001E-2</v>
      </c>
      <c r="Q1773" s="83">
        <v>1772</v>
      </c>
      <c r="R1773" s="86">
        <v>1.4232E-5</v>
      </c>
      <c r="S1773" s="86">
        <v>2.0333600000000001E-4</v>
      </c>
    </row>
    <row r="1774" spans="2:19" x14ac:dyDescent="0.2">
      <c r="B1774" s="33"/>
      <c r="C1774" s="81">
        <v>0.38950000000000001</v>
      </c>
      <c r="D1774" s="80">
        <v>5789</v>
      </c>
      <c r="E1774" s="80">
        <v>224</v>
      </c>
      <c r="F1774" s="80">
        <v>5565</v>
      </c>
      <c r="G1774" s="80">
        <v>448</v>
      </c>
      <c r="H1774" s="80">
        <v>6013</v>
      </c>
      <c r="I1774" s="82">
        <v>7.4505199999999994E-2</v>
      </c>
      <c r="J1774" s="80">
        <v>7.4443300000000004E-2</v>
      </c>
      <c r="L1774" s="84">
        <v>0.99929999999999997</v>
      </c>
      <c r="M1774" s="83">
        <v>1772.99</v>
      </c>
      <c r="N1774" s="85">
        <v>1.26982E-2</v>
      </c>
      <c r="O1774" s="83">
        <v>1772.97</v>
      </c>
      <c r="P1774" s="85">
        <v>2.53963E-2</v>
      </c>
      <c r="Q1774" s="83">
        <v>1773</v>
      </c>
      <c r="R1774" s="86">
        <v>1.43239E-5</v>
      </c>
      <c r="S1774" s="86">
        <v>2.0333600000000001E-4</v>
      </c>
    </row>
    <row r="1775" spans="2:19" x14ac:dyDescent="0.2">
      <c r="B1775" s="33"/>
      <c r="C1775" s="81">
        <v>0.3881</v>
      </c>
      <c r="D1775" s="80">
        <v>5790</v>
      </c>
      <c r="E1775" s="80">
        <v>224</v>
      </c>
      <c r="F1775" s="80">
        <v>5566</v>
      </c>
      <c r="G1775" s="80">
        <v>448</v>
      </c>
      <c r="H1775" s="80">
        <v>6014</v>
      </c>
      <c r="I1775" s="82">
        <v>7.4492900000000001E-2</v>
      </c>
      <c r="J1775" s="80">
        <v>7.4443300000000004E-2</v>
      </c>
      <c r="L1775" s="84">
        <v>0.99929999999999997</v>
      </c>
      <c r="M1775" s="83">
        <v>1773.99</v>
      </c>
      <c r="N1775" s="85">
        <v>1.27873E-2</v>
      </c>
      <c r="O1775" s="83">
        <v>1773.97</v>
      </c>
      <c r="P1775" s="85">
        <v>2.55745E-2</v>
      </c>
      <c r="Q1775" s="83">
        <v>1774</v>
      </c>
      <c r="R1775" s="86">
        <v>1.44163E-5</v>
      </c>
      <c r="S1775" s="86">
        <v>2.0333600000000001E-4</v>
      </c>
    </row>
    <row r="1776" spans="2:19" x14ac:dyDescent="0.2">
      <c r="B1776" s="33"/>
      <c r="C1776" s="81">
        <v>0.38779999999999998</v>
      </c>
      <c r="D1776" s="80">
        <v>5792</v>
      </c>
      <c r="E1776" s="80">
        <v>224</v>
      </c>
      <c r="F1776" s="80">
        <v>5568</v>
      </c>
      <c r="G1776" s="80">
        <v>448</v>
      </c>
      <c r="H1776" s="80">
        <v>6016</v>
      </c>
      <c r="I1776" s="82">
        <v>7.4468099999999995E-2</v>
      </c>
      <c r="J1776" s="80">
        <v>7.4443300000000004E-2</v>
      </c>
      <c r="L1776" s="84">
        <v>0.99929999999999997</v>
      </c>
      <c r="M1776" s="83">
        <v>1774.99</v>
      </c>
      <c r="N1776" s="85">
        <v>1.28769E-2</v>
      </c>
      <c r="O1776" s="83">
        <v>1774.97</v>
      </c>
      <c r="P1776" s="85">
        <v>2.57538E-2</v>
      </c>
      <c r="Q1776" s="83">
        <v>1775</v>
      </c>
      <c r="R1776" s="86">
        <v>1.45092E-5</v>
      </c>
      <c r="S1776" s="86">
        <v>2.0333600000000001E-4</v>
      </c>
    </row>
    <row r="1777" spans="2:19" x14ac:dyDescent="0.2">
      <c r="B1777" s="33"/>
      <c r="C1777" s="81">
        <v>0.38650000000000001</v>
      </c>
      <c r="D1777" s="80">
        <v>5793</v>
      </c>
      <c r="E1777" s="80">
        <v>224</v>
      </c>
      <c r="F1777" s="80">
        <v>5569</v>
      </c>
      <c r="G1777" s="80">
        <v>448</v>
      </c>
      <c r="H1777" s="80">
        <v>6017</v>
      </c>
      <c r="I1777" s="82">
        <v>7.44557E-2</v>
      </c>
      <c r="J1777" s="80">
        <v>7.4443300000000004E-2</v>
      </c>
      <c r="L1777" s="84">
        <v>0.99929999999999997</v>
      </c>
      <c r="M1777" s="83">
        <v>1775.99</v>
      </c>
      <c r="N1777" s="85">
        <v>1.2966999999999999E-2</v>
      </c>
      <c r="O1777" s="83">
        <v>1775.97</v>
      </c>
      <c r="P1777" s="85">
        <v>2.5934100000000002E-2</v>
      </c>
      <c r="Q1777" s="83">
        <v>1776</v>
      </c>
      <c r="R1777" s="86">
        <v>1.46025E-5</v>
      </c>
      <c r="S1777" s="86">
        <v>2.0333600000000001E-4</v>
      </c>
    </row>
    <row r="1778" spans="2:19" x14ac:dyDescent="0.2">
      <c r="B1778" s="33"/>
      <c r="C1778" s="81">
        <v>0.38640000000000002</v>
      </c>
      <c r="D1778" s="80">
        <v>5794</v>
      </c>
      <c r="E1778" s="80">
        <v>224</v>
      </c>
      <c r="F1778" s="80">
        <v>5570</v>
      </c>
      <c r="G1778" s="80">
        <v>448</v>
      </c>
      <c r="H1778" s="80">
        <v>6018</v>
      </c>
      <c r="I1778" s="82">
        <v>7.4443300000000004E-2</v>
      </c>
      <c r="J1778" s="80">
        <v>7.4443300000000004E-2</v>
      </c>
      <c r="L1778" s="84">
        <v>0.99929999999999997</v>
      </c>
      <c r="M1778" s="83">
        <v>1776.99</v>
      </c>
      <c r="N1778" s="85">
        <v>1.30577E-2</v>
      </c>
      <c r="O1778" s="83">
        <v>1776.97</v>
      </c>
      <c r="P1778" s="85">
        <v>2.61155E-2</v>
      </c>
      <c r="Q1778" s="83">
        <v>1777</v>
      </c>
      <c r="R1778" s="86">
        <v>1.46964E-5</v>
      </c>
      <c r="S1778" s="86">
        <v>2.0333600000000001E-4</v>
      </c>
    </row>
    <row r="1779" spans="2:19" x14ac:dyDescent="0.2">
      <c r="B1779" s="33"/>
      <c r="C1779" s="81">
        <v>0.38629999999999998</v>
      </c>
      <c r="D1779" s="80">
        <v>5794</v>
      </c>
      <c r="E1779" s="80">
        <v>225</v>
      </c>
      <c r="F1779" s="80">
        <v>5569</v>
      </c>
      <c r="G1779" s="80">
        <v>450</v>
      </c>
      <c r="H1779" s="80">
        <v>6019</v>
      </c>
      <c r="I1779" s="82">
        <v>7.4763200000000002E-2</v>
      </c>
      <c r="J1779" s="80">
        <v>7.4726000000000001E-2</v>
      </c>
      <c r="L1779" s="84">
        <v>0.99929999999999997</v>
      </c>
      <c r="M1779" s="83">
        <v>1777.99</v>
      </c>
      <c r="N1779" s="85">
        <v>1.3148999999999999E-2</v>
      </c>
      <c r="O1779" s="83">
        <v>1777.97</v>
      </c>
      <c r="P1779" s="85">
        <v>2.6297899999999999E-2</v>
      </c>
      <c r="Q1779" s="83">
        <v>1778</v>
      </c>
      <c r="R1779" s="86">
        <v>1.4790700000000001E-5</v>
      </c>
      <c r="S1779" s="86">
        <v>2.0333600000000001E-4</v>
      </c>
    </row>
    <row r="1780" spans="2:19" x14ac:dyDescent="0.2">
      <c r="B1780" s="33"/>
      <c r="C1780" s="81">
        <v>0.38479999999999998</v>
      </c>
      <c r="D1780" s="80">
        <v>5796</v>
      </c>
      <c r="E1780" s="80">
        <v>225</v>
      </c>
      <c r="F1780" s="80">
        <v>5571</v>
      </c>
      <c r="G1780" s="80">
        <v>450</v>
      </c>
      <c r="H1780" s="80">
        <v>6021</v>
      </c>
      <c r="I1780" s="82">
        <v>7.4738399999999997E-2</v>
      </c>
      <c r="J1780" s="80">
        <v>7.4726000000000001E-2</v>
      </c>
      <c r="L1780" s="84">
        <v>0.99929999999999997</v>
      </c>
      <c r="M1780" s="83">
        <v>1778.99</v>
      </c>
      <c r="N1780" s="85">
        <v>1.3240699999999999E-2</v>
      </c>
      <c r="O1780" s="83">
        <v>1778.97</v>
      </c>
      <c r="P1780" s="85">
        <v>2.6481500000000002E-2</v>
      </c>
      <c r="Q1780" s="83">
        <v>1779</v>
      </c>
      <c r="R1780" s="86">
        <v>1.48856E-5</v>
      </c>
      <c r="S1780" s="86">
        <v>2.0333600000000001E-4</v>
      </c>
    </row>
    <row r="1781" spans="2:19" x14ac:dyDescent="0.2">
      <c r="B1781" s="33"/>
      <c r="C1781" s="81">
        <v>0.38429999999999997</v>
      </c>
      <c r="D1781" s="80">
        <v>5797</v>
      </c>
      <c r="E1781" s="80">
        <v>225</v>
      </c>
      <c r="F1781" s="80">
        <v>5572</v>
      </c>
      <c r="G1781" s="80">
        <v>450</v>
      </c>
      <c r="H1781" s="80">
        <v>6022</v>
      </c>
      <c r="I1781" s="82">
        <v>7.4726000000000001E-2</v>
      </c>
      <c r="J1781" s="80">
        <v>7.4726000000000001E-2</v>
      </c>
      <c r="L1781" s="84">
        <v>0.99929999999999997</v>
      </c>
      <c r="M1781" s="83">
        <v>1779.99</v>
      </c>
      <c r="N1781" s="85">
        <v>1.3333100000000001E-2</v>
      </c>
      <c r="O1781" s="83">
        <v>1779.97</v>
      </c>
      <c r="P1781" s="85">
        <v>2.6666100000000002E-2</v>
      </c>
      <c r="Q1781" s="83">
        <v>1780</v>
      </c>
      <c r="R1781" s="86">
        <v>1.4980999999999999E-5</v>
      </c>
      <c r="S1781" s="86">
        <v>2.0333600000000001E-4</v>
      </c>
    </row>
    <row r="1782" spans="2:19" x14ac:dyDescent="0.2">
      <c r="B1782" s="33"/>
      <c r="C1782" s="81">
        <v>0.38419999999999999</v>
      </c>
      <c r="D1782" s="80">
        <v>5797</v>
      </c>
      <c r="E1782" s="80">
        <v>226</v>
      </c>
      <c r="F1782" s="80">
        <v>5571</v>
      </c>
      <c r="G1782" s="80">
        <v>452</v>
      </c>
      <c r="H1782" s="80">
        <v>6023</v>
      </c>
      <c r="I1782" s="82">
        <v>7.5045700000000007E-2</v>
      </c>
      <c r="J1782" s="80">
        <v>7.4970999999999996E-2</v>
      </c>
      <c r="L1782" s="84">
        <v>0.99929999999999997</v>
      </c>
      <c r="M1782" s="83">
        <v>1780.99</v>
      </c>
      <c r="N1782" s="85">
        <v>1.3425899999999999E-2</v>
      </c>
      <c r="O1782" s="83">
        <v>1780.97</v>
      </c>
      <c r="P1782" s="85">
        <v>2.6851799999999999E-2</v>
      </c>
      <c r="Q1782" s="83">
        <v>1781</v>
      </c>
      <c r="R1782" s="86">
        <v>1.5076799999999999E-5</v>
      </c>
      <c r="S1782" s="86">
        <v>2.0333600000000001E-4</v>
      </c>
    </row>
    <row r="1783" spans="2:19" x14ac:dyDescent="0.2">
      <c r="B1783" s="33"/>
      <c r="C1783" s="81">
        <v>0.38329999999999997</v>
      </c>
      <c r="D1783" s="80">
        <v>5799</v>
      </c>
      <c r="E1783" s="80">
        <v>226</v>
      </c>
      <c r="F1783" s="80">
        <v>5573</v>
      </c>
      <c r="G1783" s="80">
        <v>452</v>
      </c>
      <c r="H1783" s="80">
        <v>6025</v>
      </c>
      <c r="I1783" s="82">
        <v>7.5020699999999996E-2</v>
      </c>
      <c r="J1783" s="80">
        <v>7.4970999999999996E-2</v>
      </c>
      <c r="L1783" s="84">
        <v>0.99929999999999997</v>
      </c>
      <c r="M1783" s="83">
        <v>1781.99</v>
      </c>
      <c r="N1783" s="85">
        <v>1.35193E-2</v>
      </c>
      <c r="O1783" s="83">
        <v>1781.97</v>
      </c>
      <c r="P1783" s="85">
        <v>2.7038699999999999E-2</v>
      </c>
      <c r="Q1783" s="83">
        <v>1782</v>
      </c>
      <c r="R1783" s="86">
        <v>1.5173200000000001E-5</v>
      </c>
      <c r="S1783" s="86">
        <v>2.0333600000000001E-4</v>
      </c>
    </row>
    <row r="1784" spans="2:19" x14ac:dyDescent="0.2">
      <c r="B1784" s="33"/>
      <c r="C1784" s="81">
        <v>0.38200000000000001</v>
      </c>
      <c r="D1784" s="80">
        <v>5800</v>
      </c>
      <c r="E1784" s="80">
        <v>226</v>
      </c>
      <c r="F1784" s="80">
        <v>5574</v>
      </c>
      <c r="G1784" s="80">
        <v>452</v>
      </c>
      <c r="H1784" s="80">
        <v>6026</v>
      </c>
      <c r="I1784" s="82">
        <v>7.50083E-2</v>
      </c>
      <c r="J1784" s="80">
        <v>7.4970999999999996E-2</v>
      </c>
      <c r="L1784" s="84">
        <v>0.99929999999999997</v>
      </c>
      <c r="M1784" s="83">
        <v>1782.99</v>
      </c>
      <c r="N1784" s="85">
        <v>1.36133E-2</v>
      </c>
      <c r="O1784" s="83">
        <v>1782.97</v>
      </c>
      <c r="P1784" s="85">
        <v>2.72266E-2</v>
      </c>
      <c r="Q1784" s="83">
        <v>1783</v>
      </c>
      <c r="R1784" s="86">
        <v>1.5270100000000001E-5</v>
      </c>
      <c r="S1784" s="86">
        <v>2.0333600000000001E-4</v>
      </c>
    </row>
    <row r="1785" spans="2:19" x14ac:dyDescent="0.2">
      <c r="B1785" s="33"/>
      <c r="C1785" s="81">
        <v>0.38179999999999997</v>
      </c>
      <c r="D1785" s="80">
        <v>5801</v>
      </c>
      <c r="E1785" s="80">
        <v>226</v>
      </c>
      <c r="F1785" s="80">
        <v>5575</v>
      </c>
      <c r="G1785" s="80">
        <v>452</v>
      </c>
      <c r="H1785" s="80">
        <v>6027</v>
      </c>
      <c r="I1785" s="82">
        <v>7.4995900000000004E-2</v>
      </c>
      <c r="J1785" s="80">
        <v>7.4970999999999996E-2</v>
      </c>
      <c r="L1785" s="84">
        <v>0.99929999999999997</v>
      </c>
      <c r="M1785" s="83">
        <v>1783.99</v>
      </c>
      <c r="N1785" s="85">
        <v>1.3707799999999999E-2</v>
      </c>
      <c r="O1785" s="83">
        <v>1783.97</v>
      </c>
      <c r="P1785" s="85">
        <v>2.7415599999999998E-2</v>
      </c>
      <c r="Q1785" s="83">
        <v>1784</v>
      </c>
      <c r="R1785" s="86">
        <v>1.5367500000000002E-5</v>
      </c>
      <c r="S1785" s="86">
        <v>2.0333600000000001E-4</v>
      </c>
    </row>
    <row r="1786" spans="2:19" x14ac:dyDescent="0.2">
      <c r="B1786" s="33"/>
      <c r="C1786" s="81">
        <v>0.38169999999999998</v>
      </c>
      <c r="D1786" s="80">
        <v>5802</v>
      </c>
      <c r="E1786" s="80">
        <v>226</v>
      </c>
      <c r="F1786" s="80">
        <v>5576</v>
      </c>
      <c r="G1786" s="80">
        <v>452</v>
      </c>
      <c r="H1786" s="80">
        <v>6028</v>
      </c>
      <c r="I1786" s="82">
        <v>7.4983400000000006E-2</v>
      </c>
      <c r="J1786" s="80">
        <v>7.4970999999999996E-2</v>
      </c>
      <c r="L1786" s="84">
        <v>0.99929999999999997</v>
      </c>
      <c r="M1786" s="83">
        <v>1784.99</v>
      </c>
      <c r="N1786" s="85">
        <v>1.38029E-2</v>
      </c>
      <c r="O1786" s="83">
        <v>1784.97</v>
      </c>
      <c r="P1786" s="85">
        <v>2.76058E-2</v>
      </c>
      <c r="Q1786" s="83">
        <v>1785</v>
      </c>
      <c r="R1786" s="86">
        <v>1.5465399999999999E-5</v>
      </c>
      <c r="S1786" s="86">
        <v>2.0333600000000001E-4</v>
      </c>
    </row>
    <row r="1787" spans="2:19" x14ac:dyDescent="0.2">
      <c r="B1787" s="33"/>
      <c r="C1787" s="81">
        <v>0.38159999999999999</v>
      </c>
      <c r="D1787" s="80">
        <v>5803</v>
      </c>
      <c r="E1787" s="80">
        <v>226</v>
      </c>
      <c r="F1787" s="80">
        <v>5577</v>
      </c>
      <c r="G1787" s="80">
        <v>452</v>
      </c>
      <c r="H1787" s="80">
        <v>6029</v>
      </c>
      <c r="I1787" s="82">
        <v>7.4970999999999996E-2</v>
      </c>
      <c r="J1787" s="80">
        <v>7.4970999999999996E-2</v>
      </c>
      <c r="L1787" s="84">
        <v>0.99929999999999997</v>
      </c>
      <c r="M1787" s="83">
        <v>1785.99</v>
      </c>
      <c r="N1787" s="85">
        <v>1.3898499999999999E-2</v>
      </c>
      <c r="O1787" s="83">
        <v>1785.97</v>
      </c>
      <c r="P1787" s="85">
        <v>2.7796999999999999E-2</v>
      </c>
      <c r="Q1787" s="83">
        <v>1786</v>
      </c>
      <c r="R1787" s="86">
        <v>1.5563899999999998E-5</v>
      </c>
      <c r="S1787" s="86">
        <v>2.0333600000000001E-4</v>
      </c>
    </row>
    <row r="1788" spans="2:19" x14ac:dyDescent="0.2">
      <c r="B1788" s="33"/>
      <c r="C1788" s="81">
        <v>0.38069999999999998</v>
      </c>
      <c r="D1788" s="80">
        <v>5803</v>
      </c>
      <c r="E1788" s="80">
        <v>227</v>
      </c>
      <c r="F1788" s="80">
        <v>5576</v>
      </c>
      <c r="G1788" s="80">
        <v>454</v>
      </c>
      <c r="H1788" s="80">
        <v>6030</v>
      </c>
      <c r="I1788" s="82">
        <v>7.5290200000000002E-2</v>
      </c>
      <c r="J1788" s="80">
        <v>7.5290200000000002E-2</v>
      </c>
      <c r="L1788" s="84">
        <v>0.99929999999999997</v>
      </c>
      <c r="M1788" s="83">
        <v>1786.99</v>
      </c>
      <c r="N1788" s="85">
        <v>1.3994700000000001E-2</v>
      </c>
      <c r="O1788" s="83">
        <v>1786.97</v>
      </c>
      <c r="P1788" s="85">
        <v>2.7989400000000001E-2</v>
      </c>
      <c r="Q1788" s="83">
        <v>1787</v>
      </c>
      <c r="R1788" s="86">
        <v>1.5662799999999999E-5</v>
      </c>
      <c r="S1788" s="86">
        <v>2.0333600000000001E-4</v>
      </c>
    </row>
    <row r="1789" spans="2:19" x14ac:dyDescent="0.2">
      <c r="B1789" s="33"/>
      <c r="C1789" s="81">
        <v>0.38030000000000003</v>
      </c>
      <c r="D1789" s="80">
        <v>5803</v>
      </c>
      <c r="E1789" s="80">
        <v>228</v>
      </c>
      <c r="F1789" s="80">
        <v>5575</v>
      </c>
      <c r="G1789" s="80">
        <v>456</v>
      </c>
      <c r="H1789" s="80">
        <v>6031</v>
      </c>
      <c r="I1789" s="82">
        <v>7.5609399999999993E-2</v>
      </c>
      <c r="J1789" s="80">
        <v>7.5596800000000006E-2</v>
      </c>
      <c r="L1789" s="84">
        <v>0.99929999999999997</v>
      </c>
      <c r="M1789" s="83">
        <v>1787.99</v>
      </c>
      <c r="N1789" s="85">
        <v>1.40915E-2</v>
      </c>
      <c r="O1789" s="83">
        <v>1787.97</v>
      </c>
      <c r="P1789" s="85">
        <v>2.8183E-2</v>
      </c>
      <c r="Q1789" s="83">
        <v>1788</v>
      </c>
      <c r="R1789" s="86">
        <v>1.57623E-5</v>
      </c>
      <c r="S1789" s="86">
        <v>2.0333600000000001E-4</v>
      </c>
    </row>
    <row r="1790" spans="2:19" x14ac:dyDescent="0.2">
      <c r="B1790" s="33"/>
      <c r="C1790" s="81">
        <v>0.37969999999999998</v>
      </c>
      <c r="D1790" s="80">
        <v>5804</v>
      </c>
      <c r="E1790" s="80">
        <v>228</v>
      </c>
      <c r="F1790" s="80">
        <v>5576</v>
      </c>
      <c r="G1790" s="80">
        <v>456</v>
      </c>
      <c r="H1790" s="80">
        <v>6032</v>
      </c>
      <c r="I1790" s="82">
        <v>7.5596800000000006E-2</v>
      </c>
      <c r="J1790" s="80">
        <v>7.5596800000000006E-2</v>
      </c>
      <c r="L1790" s="84">
        <v>0.99929999999999997</v>
      </c>
      <c r="M1790" s="83">
        <v>1788.99</v>
      </c>
      <c r="N1790" s="85">
        <v>1.41888E-2</v>
      </c>
      <c r="O1790" s="83">
        <v>1788.97</v>
      </c>
      <c r="P1790" s="85">
        <v>2.8377599999999999E-2</v>
      </c>
      <c r="Q1790" s="83">
        <v>1789</v>
      </c>
      <c r="R1790" s="86">
        <v>1.5862299999999999E-5</v>
      </c>
      <c r="S1790" s="86">
        <v>2.0333600000000001E-4</v>
      </c>
    </row>
    <row r="1791" spans="2:19" x14ac:dyDescent="0.2">
      <c r="B1791" s="33"/>
      <c r="C1791" s="81">
        <v>0.37890000000000001</v>
      </c>
      <c r="D1791" s="80">
        <v>5804</v>
      </c>
      <c r="E1791" s="80">
        <v>229</v>
      </c>
      <c r="F1791" s="80">
        <v>5575</v>
      </c>
      <c r="G1791" s="80">
        <v>458</v>
      </c>
      <c r="H1791" s="80">
        <v>6033</v>
      </c>
      <c r="I1791" s="82">
        <v>7.5915800000000005E-2</v>
      </c>
      <c r="J1791" s="80">
        <v>7.5865500000000002E-2</v>
      </c>
      <c r="L1791" s="84">
        <v>0.99929999999999997</v>
      </c>
      <c r="M1791" s="83">
        <v>1789.99</v>
      </c>
      <c r="N1791" s="85">
        <v>1.4286699999999999E-2</v>
      </c>
      <c r="O1791" s="83">
        <v>1789.97</v>
      </c>
      <c r="P1791" s="85">
        <v>2.8573399999999999E-2</v>
      </c>
      <c r="Q1791" s="83">
        <v>1790</v>
      </c>
      <c r="R1791" s="86">
        <v>1.5962799999999999E-5</v>
      </c>
      <c r="S1791" s="86">
        <v>2.0333600000000001E-4</v>
      </c>
    </row>
    <row r="1792" spans="2:19" x14ac:dyDescent="0.2">
      <c r="B1792" s="33"/>
      <c r="C1792" s="81">
        <v>0.37859999999999999</v>
      </c>
      <c r="D1792" s="80">
        <v>5807</v>
      </c>
      <c r="E1792" s="80">
        <v>229</v>
      </c>
      <c r="F1792" s="80">
        <v>5578</v>
      </c>
      <c r="G1792" s="80">
        <v>458</v>
      </c>
      <c r="H1792" s="80">
        <v>6036</v>
      </c>
      <c r="I1792" s="82">
        <v>7.5878100000000004E-2</v>
      </c>
      <c r="J1792" s="80">
        <v>7.5865500000000002E-2</v>
      </c>
      <c r="L1792" s="84">
        <v>0.99929999999999997</v>
      </c>
      <c r="M1792" s="83">
        <v>1790.99</v>
      </c>
      <c r="N1792" s="85">
        <v>1.4385200000000001E-2</v>
      </c>
      <c r="O1792" s="83">
        <v>1790.97</v>
      </c>
      <c r="P1792" s="85">
        <v>2.8770400000000002E-2</v>
      </c>
      <c r="Q1792" s="83">
        <v>1791</v>
      </c>
      <c r="R1792" s="86">
        <v>1.60639E-5</v>
      </c>
      <c r="S1792" s="86">
        <v>2.0333600000000001E-4</v>
      </c>
    </row>
    <row r="1793" spans="2:19" x14ac:dyDescent="0.2">
      <c r="B1793" s="33"/>
      <c r="C1793" s="81">
        <v>0.3775</v>
      </c>
      <c r="D1793" s="80">
        <v>5808</v>
      </c>
      <c r="E1793" s="80">
        <v>229</v>
      </c>
      <c r="F1793" s="80">
        <v>5579</v>
      </c>
      <c r="G1793" s="80">
        <v>458</v>
      </c>
      <c r="H1793" s="80">
        <v>6037</v>
      </c>
      <c r="I1793" s="82">
        <v>7.5865500000000002E-2</v>
      </c>
      <c r="J1793" s="80">
        <v>7.5865500000000002E-2</v>
      </c>
      <c r="L1793" s="84">
        <v>0.99929999999999997</v>
      </c>
      <c r="M1793" s="83">
        <v>1791.99</v>
      </c>
      <c r="N1793" s="85">
        <v>1.4484199999999999E-2</v>
      </c>
      <c r="O1793" s="83">
        <v>1791.97</v>
      </c>
      <c r="P1793" s="85">
        <v>2.8968500000000001E-2</v>
      </c>
      <c r="Q1793" s="83">
        <v>1792</v>
      </c>
      <c r="R1793" s="86">
        <v>1.6165399999999999E-5</v>
      </c>
      <c r="S1793" s="86">
        <v>2.0333600000000001E-4</v>
      </c>
    </row>
    <row r="1794" spans="2:19" x14ac:dyDescent="0.2">
      <c r="B1794" s="33"/>
      <c r="C1794" s="81">
        <v>0.37740000000000001</v>
      </c>
      <c r="D1794" s="80">
        <v>5808</v>
      </c>
      <c r="E1794" s="80">
        <v>230</v>
      </c>
      <c r="F1794" s="80">
        <v>5578</v>
      </c>
      <c r="G1794" s="80">
        <v>460</v>
      </c>
      <c r="H1794" s="80">
        <v>6038</v>
      </c>
      <c r="I1794" s="82">
        <v>7.6184199999999994E-2</v>
      </c>
      <c r="J1794" s="80">
        <v>7.61463E-2</v>
      </c>
      <c r="L1794" s="84">
        <v>0.99929999999999997</v>
      </c>
      <c r="M1794" s="83">
        <v>1792.99</v>
      </c>
      <c r="N1794" s="85">
        <v>1.4583799999999999E-2</v>
      </c>
      <c r="O1794" s="83">
        <v>1792.97</v>
      </c>
      <c r="P1794" s="85">
        <v>2.9167700000000001E-2</v>
      </c>
      <c r="Q1794" s="83">
        <v>1793</v>
      </c>
      <c r="R1794" s="86">
        <v>1.62675E-5</v>
      </c>
      <c r="S1794" s="86">
        <v>2.0333600000000001E-4</v>
      </c>
    </row>
    <row r="1795" spans="2:19" x14ac:dyDescent="0.2">
      <c r="B1795" s="33"/>
      <c r="C1795" s="81">
        <v>0.37709999999999999</v>
      </c>
      <c r="D1795" s="80">
        <v>5809</v>
      </c>
      <c r="E1795" s="80">
        <v>230</v>
      </c>
      <c r="F1795" s="80">
        <v>5579</v>
      </c>
      <c r="G1795" s="80">
        <v>460</v>
      </c>
      <c r="H1795" s="80">
        <v>6039</v>
      </c>
      <c r="I1795" s="82">
        <v>7.6171600000000006E-2</v>
      </c>
      <c r="J1795" s="80">
        <v>7.61463E-2</v>
      </c>
      <c r="L1795" s="84">
        <v>0.99929999999999997</v>
      </c>
      <c r="M1795" s="83">
        <v>1793.99</v>
      </c>
      <c r="N1795" s="85">
        <v>1.46841E-2</v>
      </c>
      <c r="O1795" s="83">
        <v>1793.97</v>
      </c>
      <c r="P1795" s="85">
        <v>2.9368100000000001E-2</v>
      </c>
      <c r="Q1795" s="83">
        <v>1794</v>
      </c>
      <c r="R1795" s="86">
        <v>1.6370200000000001E-5</v>
      </c>
      <c r="S1795" s="86">
        <v>2.0333600000000001E-4</v>
      </c>
    </row>
    <row r="1796" spans="2:19" x14ac:dyDescent="0.2">
      <c r="B1796" s="33"/>
      <c r="C1796" s="81">
        <v>0.37630000000000002</v>
      </c>
      <c r="D1796" s="80">
        <v>5810</v>
      </c>
      <c r="E1796" s="80">
        <v>230</v>
      </c>
      <c r="F1796" s="80">
        <v>5580</v>
      </c>
      <c r="G1796" s="80">
        <v>460</v>
      </c>
      <c r="H1796" s="80">
        <v>6040</v>
      </c>
      <c r="I1796" s="82">
        <v>7.6158900000000002E-2</v>
      </c>
      <c r="J1796" s="80">
        <v>7.61463E-2</v>
      </c>
      <c r="L1796" s="84">
        <v>0.99929999999999997</v>
      </c>
      <c r="M1796" s="83">
        <v>1794.99</v>
      </c>
      <c r="N1796" s="85">
        <v>1.4784800000000001E-2</v>
      </c>
      <c r="O1796" s="83">
        <v>1794.97</v>
      </c>
      <c r="P1796" s="85">
        <v>2.9569700000000001E-2</v>
      </c>
      <c r="Q1796" s="83">
        <v>1795</v>
      </c>
      <c r="R1796" s="86">
        <v>1.6473400000000001E-5</v>
      </c>
      <c r="S1796" s="86">
        <v>2.0333600000000001E-4</v>
      </c>
    </row>
    <row r="1797" spans="2:19" x14ac:dyDescent="0.2">
      <c r="B1797" s="33"/>
      <c r="C1797" s="81">
        <v>0.37590000000000001</v>
      </c>
      <c r="D1797" s="80">
        <v>5811</v>
      </c>
      <c r="E1797" s="80">
        <v>230</v>
      </c>
      <c r="F1797" s="80">
        <v>5581</v>
      </c>
      <c r="G1797" s="80">
        <v>460</v>
      </c>
      <c r="H1797" s="80">
        <v>6041</v>
      </c>
      <c r="I1797" s="82">
        <v>7.61463E-2</v>
      </c>
      <c r="J1797" s="80">
        <v>7.61463E-2</v>
      </c>
      <c r="L1797" s="84">
        <v>0.99929999999999997</v>
      </c>
      <c r="M1797" s="83">
        <v>1795.99</v>
      </c>
      <c r="N1797" s="85">
        <v>1.48862E-2</v>
      </c>
      <c r="O1797" s="83">
        <v>1795.97</v>
      </c>
      <c r="P1797" s="85">
        <v>2.9772400000000001E-2</v>
      </c>
      <c r="Q1797" s="83">
        <v>1796</v>
      </c>
      <c r="R1797" s="86">
        <v>1.6577100000000001E-5</v>
      </c>
      <c r="S1797" s="86">
        <v>2.0333600000000001E-4</v>
      </c>
    </row>
    <row r="1798" spans="2:19" x14ac:dyDescent="0.2">
      <c r="B1798" s="33"/>
      <c r="C1798" s="81">
        <v>0.37540000000000001</v>
      </c>
      <c r="D1798" s="80">
        <v>5811</v>
      </c>
      <c r="E1798" s="80">
        <v>231</v>
      </c>
      <c r="F1798" s="80">
        <v>5580</v>
      </c>
      <c r="G1798" s="80">
        <v>462</v>
      </c>
      <c r="H1798" s="80">
        <v>6042</v>
      </c>
      <c r="I1798" s="82">
        <v>7.6464699999999997E-2</v>
      </c>
      <c r="J1798" s="80">
        <v>7.6452099999999995E-2</v>
      </c>
      <c r="L1798" s="84">
        <v>0.99929999999999997</v>
      </c>
      <c r="M1798" s="83">
        <v>1796.99</v>
      </c>
      <c r="N1798" s="85">
        <v>1.49882E-2</v>
      </c>
      <c r="O1798" s="83">
        <v>1796.97</v>
      </c>
      <c r="P1798" s="85">
        <v>2.99764E-2</v>
      </c>
      <c r="Q1798" s="83">
        <v>1797</v>
      </c>
      <c r="R1798" s="86">
        <v>1.6681299999999999E-5</v>
      </c>
      <c r="S1798" s="86">
        <v>2.0333600000000001E-4</v>
      </c>
    </row>
    <row r="1799" spans="2:19" x14ac:dyDescent="0.2">
      <c r="B1799" s="33"/>
      <c r="C1799" s="81">
        <v>0.37530000000000002</v>
      </c>
      <c r="D1799" s="80">
        <v>5812</v>
      </c>
      <c r="E1799" s="80">
        <v>231</v>
      </c>
      <c r="F1799" s="80">
        <v>5581</v>
      </c>
      <c r="G1799" s="80">
        <v>462</v>
      </c>
      <c r="H1799" s="80">
        <v>6043</v>
      </c>
      <c r="I1799" s="82">
        <v>7.6452099999999995E-2</v>
      </c>
      <c r="J1799" s="80">
        <v>7.6452099999999995E-2</v>
      </c>
      <c r="L1799" s="84">
        <v>0.99929999999999997</v>
      </c>
      <c r="M1799" s="83">
        <v>1797.98</v>
      </c>
      <c r="N1799" s="85">
        <v>1.50907E-2</v>
      </c>
      <c r="O1799" s="83">
        <v>1797.97</v>
      </c>
      <c r="P1799" s="85">
        <v>3.01815E-2</v>
      </c>
      <c r="Q1799" s="83">
        <v>1798</v>
      </c>
      <c r="R1799" s="86">
        <v>1.6786099999999998E-5</v>
      </c>
      <c r="S1799" s="86">
        <v>2.0333600000000001E-4</v>
      </c>
    </row>
    <row r="1800" spans="2:19" x14ac:dyDescent="0.2">
      <c r="B1800" s="33"/>
      <c r="C1800" s="81">
        <v>0.37409999999999999</v>
      </c>
      <c r="D1800" s="80">
        <v>5813</v>
      </c>
      <c r="E1800" s="80">
        <v>232</v>
      </c>
      <c r="F1800" s="80">
        <v>5581</v>
      </c>
      <c r="G1800" s="80">
        <v>464</v>
      </c>
      <c r="H1800" s="80">
        <v>6045</v>
      </c>
      <c r="I1800" s="82">
        <v>7.6757699999999998E-2</v>
      </c>
      <c r="J1800" s="80">
        <v>7.6744999999999994E-2</v>
      </c>
      <c r="L1800" s="84">
        <v>0.99929999999999997</v>
      </c>
      <c r="M1800" s="83">
        <v>1798.98</v>
      </c>
      <c r="N1800" s="85">
        <v>1.51939E-2</v>
      </c>
      <c r="O1800" s="83">
        <v>1798.97</v>
      </c>
      <c r="P1800" s="85">
        <v>3.03878E-2</v>
      </c>
      <c r="Q1800" s="83">
        <v>1799</v>
      </c>
      <c r="R1800" s="86">
        <v>1.6891499999999999E-5</v>
      </c>
      <c r="S1800" s="86">
        <v>2.0333600000000001E-4</v>
      </c>
    </row>
    <row r="1801" spans="2:19" x14ac:dyDescent="0.2">
      <c r="B1801" s="33"/>
      <c r="C1801" s="81">
        <v>0.374</v>
      </c>
      <c r="D1801" s="80">
        <v>5814</v>
      </c>
      <c r="E1801" s="80">
        <v>232</v>
      </c>
      <c r="F1801" s="80">
        <v>5582</v>
      </c>
      <c r="G1801" s="80">
        <v>464</v>
      </c>
      <c r="H1801" s="80">
        <v>6046</v>
      </c>
      <c r="I1801" s="82">
        <v>7.6744999999999994E-2</v>
      </c>
      <c r="J1801" s="80">
        <v>7.6744999999999994E-2</v>
      </c>
      <c r="L1801" s="84">
        <v>0.99929999999999997</v>
      </c>
      <c r="M1801" s="83">
        <v>1799.98</v>
      </c>
      <c r="N1801" s="85">
        <v>1.52976E-2</v>
      </c>
      <c r="O1801" s="83">
        <v>1799.97</v>
      </c>
      <c r="P1801" s="85">
        <v>3.0595299999999999E-2</v>
      </c>
      <c r="Q1801" s="83">
        <v>1800</v>
      </c>
      <c r="R1801" s="86">
        <v>1.6997400000000001E-5</v>
      </c>
      <c r="S1801" s="86">
        <v>2.0333600000000001E-4</v>
      </c>
    </row>
    <row r="1802" spans="2:19" x14ac:dyDescent="0.2">
      <c r="B1802" s="33"/>
      <c r="C1802" s="81">
        <v>0.373</v>
      </c>
      <c r="D1802" s="80">
        <v>5815</v>
      </c>
      <c r="E1802" s="80">
        <v>233</v>
      </c>
      <c r="F1802" s="80">
        <v>5582</v>
      </c>
      <c r="G1802" s="80">
        <v>466</v>
      </c>
      <c r="H1802" s="80">
        <v>6048</v>
      </c>
      <c r="I1802" s="82">
        <v>7.7050300000000002E-2</v>
      </c>
      <c r="J1802" s="80">
        <v>7.6935799999999999E-2</v>
      </c>
      <c r="L1802" s="84">
        <v>0.99929999999999997</v>
      </c>
      <c r="M1802" s="83">
        <v>1800.98</v>
      </c>
      <c r="N1802" s="85">
        <v>1.5402000000000001E-2</v>
      </c>
      <c r="O1802" s="83">
        <v>1800.97</v>
      </c>
      <c r="P1802" s="85">
        <v>3.0804000000000002E-2</v>
      </c>
      <c r="Q1802" s="83">
        <v>1801</v>
      </c>
      <c r="R1802" s="86">
        <v>1.71038E-5</v>
      </c>
      <c r="S1802" s="86">
        <v>2.0333600000000001E-4</v>
      </c>
    </row>
    <row r="1803" spans="2:19" x14ac:dyDescent="0.2">
      <c r="B1803" s="33"/>
      <c r="C1803" s="81">
        <v>0.37219999999999998</v>
      </c>
      <c r="D1803" s="80">
        <v>5816</v>
      </c>
      <c r="E1803" s="80">
        <v>233</v>
      </c>
      <c r="F1803" s="80">
        <v>5583</v>
      </c>
      <c r="G1803" s="80">
        <v>466</v>
      </c>
      <c r="H1803" s="80">
        <v>6049</v>
      </c>
      <c r="I1803" s="82">
        <v>7.7037499999999995E-2</v>
      </c>
      <c r="J1803" s="80">
        <v>7.6935799999999999E-2</v>
      </c>
      <c r="L1803" s="84">
        <v>0.99929999999999997</v>
      </c>
      <c r="M1803" s="83">
        <v>1801.98</v>
      </c>
      <c r="N1803" s="85">
        <v>1.5506900000000001E-2</v>
      </c>
      <c r="O1803" s="83">
        <v>1801.97</v>
      </c>
      <c r="P1803" s="85">
        <v>3.1013800000000001E-2</v>
      </c>
      <c r="Q1803" s="83">
        <v>1802</v>
      </c>
      <c r="R1803" s="86">
        <v>1.7210800000000001E-5</v>
      </c>
      <c r="S1803" s="86">
        <v>2.0333600000000001E-4</v>
      </c>
    </row>
    <row r="1804" spans="2:19" x14ac:dyDescent="0.2">
      <c r="B1804" s="33"/>
      <c r="C1804" s="81">
        <v>0.37190000000000001</v>
      </c>
      <c r="D1804" s="80">
        <v>5820</v>
      </c>
      <c r="E1804" s="80">
        <v>233</v>
      </c>
      <c r="F1804" s="80">
        <v>5587</v>
      </c>
      <c r="G1804" s="80">
        <v>466</v>
      </c>
      <c r="H1804" s="80">
        <v>6053</v>
      </c>
      <c r="I1804" s="82">
        <v>7.6986600000000002E-2</v>
      </c>
      <c r="J1804" s="80">
        <v>7.6935799999999999E-2</v>
      </c>
      <c r="L1804" s="84">
        <v>0.99929999999999997</v>
      </c>
      <c r="M1804" s="83">
        <v>1802.98</v>
      </c>
      <c r="N1804" s="85">
        <v>1.56125E-2</v>
      </c>
      <c r="O1804" s="83">
        <v>1802.97</v>
      </c>
      <c r="P1804" s="85">
        <v>3.1224999999999999E-2</v>
      </c>
      <c r="Q1804" s="83">
        <v>1803</v>
      </c>
      <c r="R1804" s="86">
        <v>1.73183E-5</v>
      </c>
      <c r="S1804" s="86">
        <v>2.0333600000000001E-4</v>
      </c>
    </row>
    <row r="1805" spans="2:19" x14ac:dyDescent="0.2">
      <c r="B1805" s="33"/>
      <c r="C1805" s="81">
        <v>0.371</v>
      </c>
      <c r="D1805" s="80">
        <v>5821</v>
      </c>
      <c r="E1805" s="80">
        <v>233</v>
      </c>
      <c r="F1805" s="80">
        <v>5588</v>
      </c>
      <c r="G1805" s="80">
        <v>466</v>
      </c>
      <c r="H1805" s="80">
        <v>6054</v>
      </c>
      <c r="I1805" s="82">
        <v>7.6973899999999998E-2</v>
      </c>
      <c r="J1805" s="80">
        <v>7.6935799999999999E-2</v>
      </c>
      <c r="L1805" s="84">
        <v>0.99929999999999997</v>
      </c>
      <c r="M1805" s="83">
        <v>1803.98</v>
      </c>
      <c r="N1805" s="85">
        <v>1.5718599999999999E-2</v>
      </c>
      <c r="O1805" s="83">
        <v>1803.97</v>
      </c>
      <c r="P1805" s="85">
        <v>3.1437300000000001E-2</v>
      </c>
      <c r="Q1805" s="83">
        <v>1804</v>
      </c>
      <c r="R1805" s="86">
        <v>1.74264E-5</v>
      </c>
      <c r="S1805" s="86">
        <v>2.0333600000000001E-4</v>
      </c>
    </row>
    <row r="1806" spans="2:19" x14ac:dyDescent="0.2">
      <c r="B1806" s="33"/>
      <c r="C1806" s="81">
        <v>0.37080000000000002</v>
      </c>
      <c r="D1806" s="80">
        <v>5822</v>
      </c>
      <c r="E1806" s="80">
        <v>233</v>
      </c>
      <c r="F1806" s="80">
        <v>5589</v>
      </c>
      <c r="G1806" s="80">
        <v>466</v>
      </c>
      <c r="H1806" s="80">
        <v>6055</v>
      </c>
      <c r="I1806" s="82">
        <v>7.6961199999999994E-2</v>
      </c>
      <c r="J1806" s="80">
        <v>7.6935799999999999E-2</v>
      </c>
      <c r="L1806" s="84">
        <v>0.99929999999999997</v>
      </c>
      <c r="M1806" s="83">
        <v>1804.98</v>
      </c>
      <c r="N1806" s="85">
        <v>1.58254E-2</v>
      </c>
      <c r="O1806" s="83">
        <v>1804.97</v>
      </c>
      <c r="P1806" s="85">
        <v>3.16508E-2</v>
      </c>
      <c r="Q1806" s="83">
        <v>1805</v>
      </c>
      <c r="R1806" s="86">
        <v>1.7535100000000001E-5</v>
      </c>
      <c r="S1806" s="86">
        <v>2.0333600000000001E-4</v>
      </c>
    </row>
    <row r="1807" spans="2:19" x14ac:dyDescent="0.2">
      <c r="B1807" s="33"/>
      <c r="C1807" s="81">
        <v>0.37019999999999997</v>
      </c>
      <c r="D1807" s="80">
        <v>5824</v>
      </c>
      <c r="E1807" s="80">
        <v>233</v>
      </c>
      <c r="F1807" s="80">
        <v>5591</v>
      </c>
      <c r="G1807" s="80">
        <v>466</v>
      </c>
      <c r="H1807" s="80">
        <v>6057</v>
      </c>
      <c r="I1807" s="82">
        <v>7.6935799999999999E-2</v>
      </c>
      <c r="J1807" s="80">
        <v>7.6935799999999999E-2</v>
      </c>
      <c r="L1807" s="84">
        <v>0.99929999999999997</v>
      </c>
      <c r="M1807" s="83">
        <v>1805.98</v>
      </c>
      <c r="N1807" s="85">
        <v>1.59328E-2</v>
      </c>
      <c r="O1807" s="83">
        <v>1805.97</v>
      </c>
      <c r="P1807" s="85">
        <v>3.1865600000000001E-2</v>
      </c>
      <c r="Q1807" s="83">
        <v>1806</v>
      </c>
      <c r="R1807" s="86">
        <v>1.76443E-5</v>
      </c>
      <c r="S1807" s="86">
        <v>2.0333600000000001E-4</v>
      </c>
    </row>
    <row r="1808" spans="2:19" x14ac:dyDescent="0.2">
      <c r="B1808" s="33"/>
      <c r="C1808" s="81">
        <v>0.36849999999999999</v>
      </c>
      <c r="D1808" s="80">
        <v>5825</v>
      </c>
      <c r="E1808" s="80">
        <v>234</v>
      </c>
      <c r="F1808" s="80">
        <v>5591</v>
      </c>
      <c r="G1808" s="80">
        <v>468</v>
      </c>
      <c r="H1808" s="80">
        <v>6059</v>
      </c>
      <c r="I1808" s="82">
        <v>7.7240500000000004E-2</v>
      </c>
      <c r="J1808" s="80">
        <v>7.7240500000000004E-2</v>
      </c>
      <c r="L1808" s="84">
        <v>0.99929999999999997</v>
      </c>
      <c r="M1808" s="83">
        <v>1806.98</v>
      </c>
      <c r="N1808" s="85">
        <v>1.6040800000000001E-2</v>
      </c>
      <c r="O1808" s="83">
        <v>1806.97</v>
      </c>
      <c r="P1808" s="85">
        <v>3.2081600000000002E-2</v>
      </c>
      <c r="Q1808" s="83">
        <v>1807</v>
      </c>
      <c r="R1808" s="86">
        <v>1.77541E-5</v>
      </c>
      <c r="S1808" s="86">
        <v>2.0333600000000001E-4</v>
      </c>
    </row>
    <row r="1809" spans="2:19" x14ac:dyDescent="0.2">
      <c r="B1809" s="33"/>
      <c r="C1809" s="81">
        <v>0.36749999999999999</v>
      </c>
      <c r="D1809" s="80">
        <v>5825</v>
      </c>
      <c r="E1809" s="80">
        <v>235</v>
      </c>
      <c r="F1809" s="80">
        <v>5590</v>
      </c>
      <c r="G1809" s="80">
        <v>470</v>
      </c>
      <c r="H1809" s="80">
        <v>6060</v>
      </c>
      <c r="I1809" s="82">
        <v>7.7557799999999996E-2</v>
      </c>
      <c r="J1809" s="80">
        <v>7.7557799999999996E-2</v>
      </c>
      <c r="L1809" s="84">
        <v>0.99929999999999997</v>
      </c>
      <c r="M1809" s="83">
        <v>1807.98</v>
      </c>
      <c r="N1809" s="85">
        <v>1.6149400000000001E-2</v>
      </c>
      <c r="O1809" s="83">
        <v>1807.97</v>
      </c>
      <c r="P1809" s="85">
        <v>3.2298899999999998E-2</v>
      </c>
      <c r="Q1809" s="83">
        <v>1808</v>
      </c>
      <c r="R1809" s="86">
        <v>1.7864400000000001E-5</v>
      </c>
      <c r="S1809" s="86">
        <v>2.0333600000000001E-4</v>
      </c>
    </row>
    <row r="1810" spans="2:19" x14ac:dyDescent="0.2">
      <c r="B1810" s="33"/>
      <c r="C1810" s="81">
        <v>0.36680000000000001</v>
      </c>
      <c r="D1810" s="80">
        <v>5825</v>
      </c>
      <c r="E1810" s="80">
        <v>236</v>
      </c>
      <c r="F1810" s="80">
        <v>5589</v>
      </c>
      <c r="G1810" s="80">
        <v>472</v>
      </c>
      <c r="H1810" s="80">
        <v>6061</v>
      </c>
      <c r="I1810" s="82">
        <v>7.7874899999999997E-2</v>
      </c>
      <c r="J1810" s="80">
        <v>7.7849199999999993E-2</v>
      </c>
      <c r="L1810" s="84">
        <v>0.99929999999999997</v>
      </c>
      <c r="M1810" s="83">
        <v>1808.98</v>
      </c>
      <c r="N1810" s="85">
        <v>1.6258700000000001E-2</v>
      </c>
      <c r="O1810" s="83">
        <v>1808.97</v>
      </c>
      <c r="P1810" s="85">
        <v>3.2517299999999999E-2</v>
      </c>
      <c r="Q1810" s="83">
        <v>1809</v>
      </c>
      <c r="R1810" s="86">
        <v>1.7975300000000001E-5</v>
      </c>
      <c r="S1810" s="86">
        <v>2.0333600000000001E-4</v>
      </c>
    </row>
    <row r="1811" spans="2:19" x14ac:dyDescent="0.2">
      <c r="B1811" s="33"/>
      <c r="C1811" s="81">
        <v>0.36459999999999998</v>
      </c>
      <c r="D1811" s="80">
        <v>5826</v>
      </c>
      <c r="E1811" s="80">
        <v>236</v>
      </c>
      <c r="F1811" s="80">
        <v>5590</v>
      </c>
      <c r="G1811" s="80">
        <v>472</v>
      </c>
      <c r="H1811" s="80">
        <v>6062</v>
      </c>
      <c r="I1811" s="82">
        <v>7.7862100000000004E-2</v>
      </c>
      <c r="J1811" s="80">
        <v>7.7849199999999993E-2</v>
      </c>
      <c r="L1811" s="84">
        <v>0.99929999999999997</v>
      </c>
      <c r="M1811" s="83">
        <v>1809.98</v>
      </c>
      <c r="N1811" s="85">
        <v>1.6368500000000001E-2</v>
      </c>
      <c r="O1811" s="83">
        <v>1809.97</v>
      </c>
      <c r="P1811" s="85">
        <v>3.2737099999999998E-2</v>
      </c>
      <c r="Q1811" s="83">
        <v>1810</v>
      </c>
      <c r="R1811" s="86">
        <v>1.8086800000000001E-5</v>
      </c>
      <c r="S1811" s="86">
        <v>2.0333600000000001E-4</v>
      </c>
    </row>
    <row r="1812" spans="2:19" x14ac:dyDescent="0.2">
      <c r="B1812" s="33"/>
      <c r="C1812" s="81">
        <v>0.3634</v>
      </c>
      <c r="D1812" s="80">
        <v>5827</v>
      </c>
      <c r="E1812" s="80">
        <v>236</v>
      </c>
      <c r="F1812" s="80">
        <v>5591</v>
      </c>
      <c r="G1812" s="80">
        <v>472</v>
      </c>
      <c r="H1812" s="80">
        <v>6063</v>
      </c>
      <c r="I1812" s="82">
        <v>7.7849199999999993E-2</v>
      </c>
      <c r="J1812" s="80">
        <v>7.7849199999999993E-2</v>
      </c>
      <c r="L1812" s="84">
        <v>0.99929999999999997</v>
      </c>
      <c r="M1812" s="83">
        <v>1810.98</v>
      </c>
      <c r="N1812" s="85">
        <v>1.6479000000000001E-2</v>
      </c>
      <c r="O1812" s="83">
        <v>1810.97</v>
      </c>
      <c r="P1812" s="85">
        <v>3.2958099999999997E-2</v>
      </c>
      <c r="Q1812" s="83">
        <v>1811</v>
      </c>
      <c r="R1812" s="86">
        <v>1.8198799999999999E-5</v>
      </c>
      <c r="S1812" s="86">
        <v>2.0333600000000001E-4</v>
      </c>
    </row>
    <row r="1813" spans="2:19" x14ac:dyDescent="0.2">
      <c r="B1813" s="33"/>
      <c r="C1813" s="81">
        <v>0.36320000000000002</v>
      </c>
      <c r="D1813" s="80">
        <v>5828</v>
      </c>
      <c r="E1813" s="80">
        <v>237</v>
      </c>
      <c r="F1813" s="80">
        <v>5591</v>
      </c>
      <c r="G1813" s="80">
        <v>474</v>
      </c>
      <c r="H1813" s="80">
        <v>6065</v>
      </c>
      <c r="I1813" s="82">
        <v>7.8153299999999995E-2</v>
      </c>
      <c r="J1813" s="80">
        <v>7.7998999999999999E-2</v>
      </c>
      <c r="L1813" s="84">
        <v>0.99929999999999997</v>
      </c>
      <c r="M1813" s="83">
        <v>1811.98</v>
      </c>
      <c r="N1813" s="85">
        <v>1.6590199999999999E-2</v>
      </c>
      <c r="O1813" s="83">
        <v>1811.97</v>
      </c>
      <c r="P1813" s="85">
        <v>3.3180300000000003E-2</v>
      </c>
      <c r="Q1813" s="83">
        <v>1812</v>
      </c>
      <c r="R1813" s="86">
        <v>1.8311399999999999E-5</v>
      </c>
      <c r="S1813" s="86">
        <v>2.0333600000000001E-4</v>
      </c>
    </row>
    <row r="1814" spans="2:19" x14ac:dyDescent="0.2">
      <c r="B1814" s="33"/>
      <c r="C1814" s="81">
        <v>0.36309999999999998</v>
      </c>
      <c r="D1814" s="80">
        <v>5829</v>
      </c>
      <c r="E1814" s="80">
        <v>237</v>
      </c>
      <c r="F1814" s="80">
        <v>5592</v>
      </c>
      <c r="G1814" s="80">
        <v>474</v>
      </c>
      <c r="H1814" s="80">
        <v>6066</v>
      </c>
      <c r="I1814" s="82">
        <v>7.8140500000000002E-2</v>
      </c>
      <c r="J1814" s="80">
        <v>7.7998999999999999E-2</v>
      </c>
      <c r="L1814" s="84">
        <v>0.99929999999999997</v>
      </c>
      <c r="M1814" s="83">
        <v>1812.98</v>
      </c>
      <c r="N1814" s="85">
        <v>1.6701899999999999E-2</v>
      </c>
      <c r="O1814" s="83">
        <v>1812.97</v>
      </c>
      <c r="P1814" s="85">
        <v>3.34039E-2</v>
      </c>
      <c r="Q1814" s="83">
        <v>1813</v>
      </c>
      <c r="R1814" s="86">
        <v>1.84246E-5</v>
      </c>
      <c r="S1814" s="86">
        <v>2.0333600000000001E-4</v>
      </c>
    </row>
    <row r="1815" spans="2:19" x14ac:dyDescent="0.2">
      <c r="B1815" s="33"/>
      <c r="C1815" s="81">
        <v>0.36109999999999998</v>
      </c>
      <c r="D1815" s="80">
        <v>5830</v>
      </c>
      <c r="E1815" s="80">
        <v>237</v>
      </c>
      <c r="F1815" s="80">
        <v>5593</v>
      </c>
      <c r="G1815" s="80">
        <v>474</v>
      </c>
      <c r="H1815" s="80">
        <v>6067</v>
      </c>
      <c r="I1815" s="82">
        <v>7.8127600000000005E-2</v>
      </c>
      <c r="J1815" s="80">
        <v>7.7998999999999999E-2</v>
      </c>
      <c r="L1815" s="84">
        <v>0.99929999999999997</v>
      </c>
      <c r="M1815" s="83">
        <v>1813.98</v>
      </c>
      <c r="N1815" s="85">
        <v>1.6814300000000001E-2</v>
      </c>
      <c r="O1815" s="83">
        <v>1813.97</v>
      </c>
      <c r="P1815" s="85">
        <v>3.3628699999999997E-2</v>
      </c>
      <c r="Q1815" s="83">
        <v>1814</v>
      </c>
      <c r="R1815" s="86">
        <v>1.8538399999999999E-5</v>
      </c>
      <c r="S1815" s="86">
        <v>2.0333600000000001E-4</v>
      </c>
    </row>
    <row r="1816" spans="2:19" x14ac:dyDescent="0.2">
      <c r="B1816" s="33"/>
      <c r="C1816" s="81">
        <v>0.36049999999999999</v>
      </c>
      <c r="D1816" s="80">
        <v>5831</v>
      </c>
      <c r="E1816" s="80">
        <v>237</v>
      </c>
      <c r="F1816" s="80">
        <v>5594</v>
      </c>
      <c r="G1816" s="80">
        <v>474</v>
      </c>
      <c r="H1816" s="80">
        <v>6068</v>
      </c>
      <c r="I1816" s="82">
        <v>7.8114699999999995E-2</v>
      </c>
      <c r="J1816" s="80">
        <v>7.7998999999999999E-2</v>
      </c>
      <c r="L1816" s="84">
        <v>0.99929999999999997</v>
      </c>
      <c r="M1816" s="83">
        <v>1814.98</v>
      </c>
      <c r="N1816" s="85">
        <v>1.6927399999999999E-2</v>
      </c>
      <c r="O1816" s="83">
        <v>1814.97</v>
      </c>
      <c r="P1816" s="85">
        <v>3.3854700000000001E-2</v>
      </c>
      <c r="Q1816" s="83">
        <v>1815</v>
      </c>
      <c r="R1816" s="86">
        <v>1.8652699999999998E-5</v>
      </c>
      <c r="S1816" s="86">
        <v>2.0333600000000001E-4</v>
      </c>
    </row>
    <row r="1817" spans="2:19" x14ac:dyDescent="0.2">
      <c r="B1817" s="33"/>
      <c r="C1817" s="81">
        <v>0.36030000000000001</v>
      </c>
      <c r="D1817" s="80">
        <v>5833</v>
      </c>
      <c r="E1817" s="80">
        <v>237</v>
      </c>
      <c r="F1817" s="80">
        <v>5596</v>
      </c>
      <c r="G1817" s="80">
        <v>474</v>
      </c>
      <c r="H1817" s="80">
        <v>6070</v>
      </c>
      <c r="I1817" s="82">
        <v>7.8089000000000006E-2</v>
      </c>
      <c r="J1817" s="80">
        <v>7.7998999999999999E-2</v>
      </c>
      <c r="L1817" s="84">
        <v>0.99929999999999997</v>
      </c>
      <c r="M1817" s="83">
        <v>1815.98</v>
      </c>
      <c r="N1817" s="85">
        <v>1.7041000000000001E-2</v>
      </c>
      <c r="O1817" s="83">
        <v>1815.97</v>
      </c>
      <c r="P1817" s="85">
        <v>3.4082099999999997E-2</v>
      </c>
      <c r="Q1817" s="83">
        <v>1816</v>
      </c>
      <c r="R1817" s="86">
        <v>1.87677E-5</v>
      </c>
      <c r="S1817" s="86">
        <v>2.0333600000000001E-4</v>
      </c>
    </row>
    <row r="1818" spans="2:19" x14ac:dyDescent="0.2">
      <c r="B1818" s="33"/>
      <c r="C1818" s="81">
        <v>0.36</v>
      </c>
      <c r="D1818" s="80">
        <v>5834</v>
      </c>
      <c r="E1818" s="80">
        <v>237</v>
      </c>
      <c r="F1818" s="80">
        <v>5597</v>
      </c>
      <c r="G1818" s="80">
        <v>474</v>
      </c>
      <c r="H1818" s="80">
        <v>6071</v>
      </c>
      <c r="I1818" s="82">
        <v>7.8076099999999996E-2</v>
      </c>
      <c r="J1818" s="80">
        <v>7.7998999999999999E-2</v>
      </c>
      <c r="L1818" s="84">
        <v>0.99929999999999997</v>
      </c>
      <c r="M1818" s="83">
        <v>1816.98</v>
      </c>
      <c r="N1818" s="85">
        <v>1.7155400000000001E-2</v>
      </c>
      <c r="O1818" s="83">
        <v>1816.97</v>
      </c>
      <c r="P1818" s="85">
        <v>3.43107E-2</v>
      </c>
      <c r="Q1818" s="83">
        <v>1817</v>
      </c>
      <c r="R1818" s="86">
        <v>1.8883199999999999E-5</v>
      </c>
      <c r="S1818" s="86">
        <v>2.0333600000000001E-4</v>
      </c>
    </row>
    <row r="1819" spans="2:19" x14ac:dyDescent="0.2">
      <c r="B1819" s="33"/>
      <c r="C1819" s="81">
        <v>0.3579</v>
      </c>
      <c r="D1819" s="80">
        <v>5835</v>
      </c>
      <c r="E1819" s="80">
        <v>237</v>
      </c>
      <c r="F1819" s="80">
        <v>5598</v>
      </c>
      <c r="G1819" s="80">
        <v>474</v>
      </c>
      <c r="H1819" s="80">
        <v>6072</v>
      </c>
      <c r="I1819" s="82">
        <v>7.8063199999999999E-2</v>
      </c>
      <c r="J1819" s="80">
        <v>7.7998999999999999E-2</v>
      </c>
      <c r="L1819" s="84">
        <v>0.99929999999999997</v>
      </c>
      <c r="M1819" s="83">
        <v>1817.98</v>
      </c>
      <c r="N1819" s="85">
        <v>1.7270299999999999E-2</v>
      </c>
      <c r="O1819" s="83">
        <v>1817.97</v>
      </c>
      <c r="P1819" s="85">
        <v>3.4540700000000001E-2</v>
      </c>
      <c r="Q1819" s="83">
        <v>1818</v>
      </c>
      <c r="R1819" s="86">
        <v>1.89993E-5</v>
      </c>
      <c r="S1819" s="86">
        <v>2.0333600000000001E-4</v>
      </c>
    </row>
    <row r="1820" spans="2:19" x14ac:dyDescent="0.2">
      <c r="B1820" s="33"/>
      <c r="C1820" s="81">
        <v>0.35749999999999998</v>
      </c>
      <c r="D1820" s="80">
        <v>5838</v>
      </c>
      <c r="E1820" s="80">
        <v>237</v>
      </c>
      <c r="F1820" s="80">
        <v>5601</v>
      </c>
      <c r="G1820" s="80">
        <v>474</v>
      </c>
      <c r="H1820" s="80">
        <v>6075</v>
      </c>
      <c r="I1820" s="82">
        <v>7.8024700000000002E-2</v>
      </c>
      <c r="J1820" s="80">
        <v>7.7998999999999999E-2</v>
      </c>
      <c r="L1820" s="84">
        <v>0.99929999999999997</v>
      </c>
      <c r="M1820" s="83">
        <v>1818.98</v>
      </c>
      <c r="N1820" s="85">
        <v>1.7385999999999999E-2</v>
      </c>
      <c r="O1820" s="83">
        <v>1818.97</v>
      </c>
      <c r="P1820" s="85">
        <v>3.4771900000000001E-2</v>
      </c>
      <c r="Q1820" s="83">
        <v>1819</v>
      </c>
      <c r="R1820" s="86">
        <v>1.9116000000000001E-5</v>
      </c>
      <c r="S1820" s="86">
        <v>2.0333600000000001E-4</v>
      </c>
    </row>
    <row r="1821" spans="2:19" x14ac:dyDescent="0.2">
      <c r="B1821" s="33"/>
      <c r="C1821" s="81">
        <v>0.35680000000000001</v>
      </c>
      <c r="D1821" s="80">
        <v>5839</v>
      </c>
      <c r="E1821" s="80">
        <v>237</v>
      </c>
      <c r="F1821" s="80">
        <v>5602</v>
      </c>
      <c r="G1821" s="80">
        <v>474</v>
      </c>
      <c r="H1821" s="80">
        <v>6076</v>
      </c>
      <c r="I1821" s="82">
        <v>7.8011800000000006E-2</v>
      </c>
      <c r="J1821" s="80">
        <v>7.7998999999999999E-2</v>
      </c>
      <c r="L1821" s="84">
        <v>0.99929999999999997</v>
      </c>
      <c r="M1821" s="83">
        <v>1819.98</v>
      </c>
      <c r="N1821" s="85">
        <v>1.7502299999999998E-2</v>
      </c>
      <c r="O1821" s="83">
        <v>1819.96</v>
      </c>
      <c r="P1821" s="85">
        <v>3.5004500000000001E-2</v>
      </c>
      <c r="Q1821" s="83">
        <v>1820</v>
      </c>
      <c r="R1821" s="86">
        <v>1.9233200000000001E-5</v>
      </c>
      <c r="S1821" s="86">
        <v>2.0333600000000001E-4</v>
      </c>
    </row>
    <row r="1822" spans="2:19" x14ac:dyDescent="0.2">
      <c r="B1822" s="33"/>
      <c r="C1822" s="81">
        <v>0.35610000000000003</v>
      </c>
      <c r="D1822" s="80">
        <v>5840</v>
      </c>
      <c r="E1822" s="80">
        <v>237</v>
      </c>
      <c r="F1822" s="80">
        <v>5603</v>
      </c>
      <c r="G1822" s="80">
        <v>474</v>
      </c>
      <c r="H1822" s="80">
        <v>6077</v>
      </c>
      <c r="I1822" s="82">
        <v>7.7998999999999999E-2</v>
      </c>
      <c r="J1822" s="80">
        <v>7.7998999999999999E-2</v>
      </c>
      <c r="L1822" s="84">
        <v>0.99929999999999997</v>
      </c>
      <c r="M1822" s="83">
        <v>1820.98</v>
      </c>
      <c r="N1822" s="85">
        <v>1.7619200000000002E-2</v>
      </c>
      <c r="O1822" s="83">
        <v>1820.96</v>
      </c>
      <c r="P1822" s="85">
        <v>3.5238400000000003E-2</v>
      </c>
      <c r="Q1822" s="83">
        <v>1821</v>
      </c>
      <c r="R1822" s="86">
        <v>1.9351099999999998E-5</v>
      </c>
      <c r="S1822" s="86">
        <v>2.0333600000000001E-4</v>
      </c>
    </row>
    <row r="1823" spans="2:19" x14ac:dyDescent="0.2">
      <c r="B1823" s="33"/>
      <c r="C1823" s="81">
        <v>0.35599999999999998</v>
      </c>
      <c r="D1823" s="80">
        <v>5840</v>
      </c>
      <c r="E1823" s="80">
        <v>238</v>
      </c>
      <c r="F1823" s="80">
        <v>5602</v>
      </c>
      <c r="G1823" s="80">
        <v>476</v>
      </c>
      <c r="H1823" s="80">
        <v>6078</v>
      </c>
      <c r="I1823" s="82">
        <v>7.8315200000000001E-2</v>
      </c>
      <c r="J1823" s="80">
        <v>7.8186599999999995E-2</v>
      </c>
      <c r="L1823" s="84">
        <v>0.99919999999999998</v>
      </c>
      <c r="M1823" s="83">
        <v>1821.98</v>
      </c>
      <c r="N1823" s="85">
        <v>1.77368E-2</v>
      </c>
      <c r="O1823" s="83">
        <v>1821.96</v>
      </c>
      <c r="P1823" s="85">
        <v>3.5473600000000001E-2</v>
      </c>
      <c r="Q1823" s="83">
        <v>1822</v>
      </c>
      <c r="R1823" s="86">
        <v>1.9469600000000001E-5</v>
      </c>
      <c r="S1823" s="86">
        <v>2.67958E-4</v>
      </c>
    </row>
    <row r="1824" spans="2:19" x14ac:dyDescent="0.2">
      <c r="B1824" s="33"/>
      <c r="C1824" s="81">
        <v>0.35570000000000002</v>
      </c>
      <c r="D1824" s="80">
        <v>5841</v>
      </c>
      <c r="E1824" s="80">
        <v>238</v>
      </c>
      <c r="F1824" s="80">
        <v>5603</v>
      </c>
      <c r="G1824" s="80">
        <v>476</v>
      </c>
      <c r="H1824" s="80">
        <v>6079</v>
      </c>
      <c r="I1824" s="82">
        <v>7.8302399999999994E-2</v>
      </c>
      <c r="J1824" s="80">
        <v>7.8186599999999995E-2</v>
      </c>
      <c r="L1824" s="84">
        <v>0.99919999999999998</v>
      </c>
      <c r="M1824" s="83">
        <v>1822.98</v>
      </c>
      <c r="N1824" s="85">
        <v>1.7854999999999999E-2</v>
      </c>
      <c r="O1824" s="83">
        <v>1822.96</v>
      </c>
      <c r="P1824" s="85">
        <v>3.5710100000000002E-2</v>
      </c>
      <c r="Q1824" s="83">
        <v>1823</v>
      </c>
      <c r="R1824" s="86">
        <v>1.9588600000000001E-5</v>
      </c>
      <c r="S1824" s="86">
        <v>2.67958E-4</v>
      </c>
    </row>
    <row r="1825" spans="2:19" x14ac:dyDescent="0.2">
      <c r="B1825" s="33"/>
      <c r="C1825" s="81">
        <v>0.35510000000000003</v>
      </c>
      <c r="D1825" s="80">
        <v>5842</v>
      </c>
      <c r="E1825" s="80">
        <v>238</v>
      </c>
      <c r="F1825" s="80">
        <v>5604</v>
      </c>
      <c r="G1825" s="80">
        <v>476</v>
      </c>
      <c r="H1825" s="80">
        <v>6080</v>
      </c>
      <c r="I1825" s="82">
        <v>7.8289499999999998E-2</v>
      </c>
      <c r="J1825" s="80">
        <v>7.8186599999999995E-2</v>
      </c>
      <c r="L1825" s="84">
        <v>0.99919999999999998</v>
      </c>
      <c r="M1825" s="83">
        <v>1823.98</v>
      </c>
      <c r="N1825" s="85">
        <v>1.7974E-2</v>
      </c>
      <c r="O1825" s="83">
        <v>1823.96</v>
      </c>
      <c r="P1825" s="85">
        <v>3.5947899999999998E-2</v>
      </c>
      <c r="Q1825" s="83">
        <v>1824</v>
      </c>
      <c r="R1825" s="86">
        <v>1.9708299999999999E-5</v>
      </c>
      <c r="S1825" s="86">
        <v>2.67958E-4</v>
      </c>
    </row>
    <row r="1826" spans="2:19" x14ac:dyDescent="0.2">
      <c r="B1826" s="33"/>
      <c r="C1826" s="81">
        <v>0.3548</v>
      </c>
      <c r="D1826" s="80">
        <v>5843</v>
      </c>
      <c r="E1826" s="80">
        <v>238</v>
      </c>
      <c r="F1826" s="80">
        <v>5605</v>
      </c>
      <c r="G1826" s="80">
        <v>476</v>
      </c>
      <c r="H1826" s="80">
        <v>6081</v>
      </c>
      <c r="I1826" s="82">
        <v>7.8276600000000002E-2</v>
      </c>
      <c r="J1826" s="80">
        <v>7.8186599999999995E-2</v>
      </c>
      <c r="L1826" s="84">
        <v>0.99919999999999998</v>
      </c>
      <c r="M1826" s="83">
        <v>1824.98</v>
      </c>
      <c r="N1826" s="85">
        <v>1.8093600000000001E-2</v>
      </c>
      <c r="O1826" s="83">
        <v>1824.96</v>
      </c>
      <c r="P1826" s="85">
        <v>3.61871E-2</v>
      </c>
      <c r="Q1826" s="83">
        <v>1825</v>
      </c>
      <c r="R1826" s="86">
        <v>1.9828599999999998E-5</v>
      </c>
      <c r="S1826" s="86">
        <v>2.67958E-4</v>
      </c>
    </row>
    <row r="1827" spans="2:19" x14ac:dyDescent="0.2">
      <c r="B1827" s="33"/>
      <c r="C1827" s="81">
        <v>0.35449999999999998</v>
      </c>
      <c r="D1827" s="80">
        <v>5844</v>
      </c>
      <c r="E1827" s="80">
        <v>238</v>
      </c>
      <c r="F1827" s="80">
        <v>5606</v>
      </c>
      <c r="G1827" s="80">
        <v>476</v>
      </c>
      <c r="H1827" s="80">
        <v>6082</v>
      </c>
      <c r="I1827" s="82">
        <v>7.8263700000000005E-2</v>
      </c>
      <c r="J1827" s="80">
        <v>7.8186599999999995E-2</v>
      </c>
      <c r="L1827" s="84">
        <v>0.99919999999999998</v>
      </c>
      <c r="M1827" s="83">
        <v>1825.98</v>
      </c>
      <c r="N1827" s="85">
        <v>1.8213799999999999E-2</v>
      </c>
      <c r="O1827" s="83">
        <v>1825.96</v>
      </c>
      <c r="P1827" s="85">
        <v>3.64277E-2</v>
      </c>
      <c r="Q1827" s="83">
        <v>1826</v>
      </c>
      <c r="R1827" s="86">
        <v>1.9949399999999999E-5</v>
      </c>
      <c r="S1827" s="86">
        <v>2.67958E-4</v>
      </c>
    </row>
    <row r="1828" spans="2:19" x14ac:dyDescent="0.2">
      <c r="B1828" s="33"/>
      <c r="C1828" s="81">
        <v>0.35360000000000003</v>
      </c>
      <c r="D1828" s="80">
        <v>5845</v>
      </c>
      <c r="E1828" s="80">
        <v>238</v>
      </c>
      <c r="F1828" s="80">
        <v>5607</v>
      </c>
      <c r="G1828" s="80">
        <v>476</v>
      </c>
      <c r="H1828" s="80">
        <v>6083</v>
      </c>
      <c r="I1828" s="82">
        <v>7.8250899999999998E-2</v>
      </c>
      <c r="J1828" s="80">
        <v>7.8186599999999995E-2</v>
      </c>
      <c r="L1828" s="84">
        <v>0.99919999999999998</v>
      </c>
      <c r="M1828" s="83">
        <v>1826.98</v>
      </c>
      <c r="N1828" s="85">
        <v>1.8334799999999998E-2</v>
      </c>
      <c r="O1828" s="83">
        <v>1826.96</v>
      </c>
      <c r="P1828" s="85">
        <v>3.6669500000000001E-2</v>
      </c>
      <c r="Q1828" s="83">
        <v>1827</v>
      </c>
      <c r="R1828" s="86">
        <v>2.0070900000000001E-5</v>
      </c>
      <c r="S1828" s="86">
        <v>2.67958E-4</v>
      </c>
    </row>
    <row r="1829" spans="2:19" x14ac:dyDescent="0.2">
      <c r="B1829" s="33"/>
      <c r="C1829" s="81">
        <v>0.35289999999999999</v>
      </c>
      <c r="D1829" s="80">
        <v>5846</v>
      </c>
      <c r="E1829" s="80">
        <v>238</v>
      </c>
      <c r="F1829" s="80">
        <v>5608</v>
      </c>
      <c r="G1829" s="80">
        <v>476</v>
      </c>
      <c r="H1829" s="80">
        <v>6084</v>
      </c>
      <c r="I1829" s="82">
        <v>7.8238000000000002E-2</v>
      </c>
      <c r="J1829" s="80">
        <v>7.8186599999999995E-2</v>
      </c>
      <c r="L1829" s="84">
        <v>0.99919999999999998</v>
      </c>
      <c r="M1829" s="83">
        <v>1827.98</v>
      </c>
      <c r="N1829" s="85">
        <v>1.8456400000000001E-2</v>
      </c>
      <c r="O1829" s="83">
        <v>1827.96</v>
      </c>
      <c r="P1829" s="85">
        <v>3.6912800000000003E-2</v>
      </c>
      <c r="Q1829" s="83">
        <v>1828</v>
      </c>
      <c r="R1829" s="86">
        <v>2.0193000000000001E-5</v>
      </c>
      <c r="S1829" s="86">
        <v>2.67958E-4</v>
      </c>
    </row>
    <row r="1830" spans="2:19" x14ac:dyDescent="0.2">
      <c r="B1830" s="33"/>
      <c r="C1830" s="81">
        <v>0.35199999999999998</v>
      </c>
      <c r="D1830" s="80">
        <v>5847</v>
      </c>
      <c r="E1830" s="80">
        <v>238</v>
      </c>
      <c r="F1830" s="80">
        <v>5609</v>
      </c>
      <c r="G1830" s="80">
        <v>476</v>
      </c>
      <c r="H1830" s="80">
        <v>6085</v>
      </c>
      <c r="I1830" s="82">
        <v>7.8225100000000006E-2</v>
      </c>
      <c r="J1830" s="80">
        <v>7.8186599999999995E-2</v>
      </c>
      <c r="L1830" s="84">
        <v>0.99919999999999998</v>
      </c>
      <c r="M1830" s="83">
        <v>1828.98</v>
      </c>
      <c r="N1830" s="85">
        <v>1.85787E-2</v>
      </c>
      <c r="O1830" s="83">
        <v>1828.96</v>
      </c>
      <c r="P1830" s="85">
        <v>3.71574E-2</v>
      </c>
      <c r="Q1830" s="83">
        <v>1829</v>
      </c>
      <c r="R1830" s="86">
        <v>2.0315699999999999E-5</v>
      </c>
      <c r="S1830" s="86">
        <v>2.67958E-4</v>
      </c>
    </row>
    <row r="1831" spans="2:19" x14ac:dyDescent="0.2">
      <c r="B1831" s="33"/>
      <c r="C1831" s="81">
        <v>0.3518</v>
      </c>
      <c r="D1831" s="80">
        <v>5848</v>
      </c>
      <c r="E1831" s="80">
        <v>238</v>
      </c>
      <c r="F1831" s="80">
        <v>5610</v>
      </c>
      <c r="G1831" s="80">
        <v>476</v>
      </c>
      <c r="H1831" s="80">
        <v>6086</v>
      </c>
      <c r="I1831" s="82">
        <v>7.8212299999999998E-2</v>
      </c>
      <c r="J1831" s="80">
        <v>7.8186599999999995E-2</v>
      </c>
      <c r="L1831" s="84">
        <v>0.99919999999999998</v>
      </c>
      <c r="M1831" s="83">
        <v>1829.98</v>
      </c>
      <c r="N1831" s="85">
        <v>1.8701700000000002E-2</v>
      </c>
      <c r="O1831" s="83">
        <v>1829.96</v>
      </c>
      <c r="P1831" s="85">
        <v>3.74033E-2</v>
      </c>
      <c r="Q1831" s="83">
        <v>1830</v>
      </c>
      <c r="R1831" s="86">
        <v>2.0438999999999999E-5</v>
      </c>
      <c r="S1831" s="86">
        <v>2.67958E-4</v>
      </c>
    </row>
    <row r="1832" spans="2:19" x14ac:dyDescent="0.2">
      <c r="B1832" s="33"/>
      <c r="C1832" s="81">
        <v>0.35170000000000001</v>
      </c>
      <c r="D1832" s="80">
        <v>5849</v>
      </c>
      <c r="E1832" s="80">
        <v>238</v>
      </c>
      <c r="F1832" s="80">
        <v>5611</v>
      </c>
      <c r="G1832" s="80">
        <v>476</v>
      </c>
      <c r="H1832" s="80">
        <v>6087</v>
      </c>
      <c r="I1832" s="82">
        <v>7.8199400000000002E-2</v>
      </c>
      <c r="J1832" s="80">
        <v>7.8186599999999995E-2</v>
      </c>
      <c r="L1832" s="84">
        <v>0.99919999999999998</v>
      </c>
      <c r="M1832" s="83">
        <v>1830.98</v>
      </c>
      <c r="N1832" s="85">
        <v>1.88253E-2</v>
      </c>
      <c r="O1832" s="83">
        <v>1830.96</v>
      </c>
      <c r="P1832" s="85">
        <v>3.7650700000000002E-2</v>
      </c>
      <c r="Q1832" s="83">
        <v>1831</v>
      </c>
      <c r="R1832" s="86">
        <v>2.0562899999999999E-5</v>
      </c>
      <c r="S1832" s="86">
        <v>2.67958E-4</v>
      </c>
    </row>
    <row r="1833" spans="2:19" x14ac:dyDescent="0.2">
      <c r="B1833" s="33"/>
      <c r="C1833" s="81">
        <v>0.35160000000000002</v>
      </c>
      <c r="D1833" s="80">
        <v>5850</v>
      </c>
      <c r="E1833" s="80">
        <v>238</v>
      </c>
      <c r="F1833" s="80">
        <v>5612</v>
      </c>
      <c r="G1833" s="80">
        <v>476</v>
      </c>
      <c r="H1833" s="80">
        <v>6088</v>
      </c>
      <c r="I1833" s="82">
        <v>7.8186599999999995E-2</v>
      </c>
      <c r="J1833" s="80">
        <v>7.8186599999999995E-2</v>
      </c>
      <c r="L1833" s="84">
        <v>0.99919999999999998</v>
      </c>
      <c r="M1833" s="83">
        <v>1831.98</v>
      </c>
      <c r="N1833" s="85">
        <v>1.89497E-2</v>
      </c>
      <c r="O1833" s="83">
        <v>1831.96</v>
      </c>
      <c r="P1833" s="85">
        <v>3.78994E-2</v>
      </c>
      <c r="Q1833" s="83">
        <v>1832</v>
      </c>
      <c r="R1833" s="86">
        <v>2.0687400000000001E-5</v>
      </c>
      <c r="S1833" s="86">
        <v>2.67958E-4</v>
      </c>
    </row>
    <row r="1834" spans="2:19" x14ac:dyDescent="0.2">
      <c r="B1834" s="33"/>
      <c r="C1834" s="81">
        <v>0.35020000000000001</v>
      </c>
      <c r="D1834" s="80">
        <v>5851</v>
      </c>
      <c r="E1834" s="80">
        <v>239</v>
      </c>
      <c r="F1834" s="80">
        <v>5612</v>
      </c>
      <c r="G1834" s="80">
        <v>478</v>
      </c>
      <c r="H1834" s="80">
        <v>6090</v>
      </c>
      <c r="I1834" s="82">
        <v>7.8489299999999998E-2</v>
      </c>
      <c r="J1834" s="80">
        <v>7.8450699999999998E-2</v>
      </c>
      <c r="L1834" s="84">
        <v>0.99919999999999998</v>
      </c>
      <c r="M1834" s="83">
        <v>1832.98</v>
      </c>
      <c r="N1834" s="85">
        <v>1.9074799999999999E-2</v>
      </c>
      <c r="O1834" s="83">
        <v>1832.96</v>
      </c>
      <c r="P1834" s="85">
        <v>3.8149500000000003E-2</v>
      </c>
      <c r="Q1834" s="83">
        <v>1833</v>
      </c>
      <c r="R1834" s="86">
        <v>2.0812600000000001E-5</v>
      </c>
      <c r="S1834" s="86">
        <v>2.67958E-4</v>
      </c>
    </row>
    <row r="1835" spans="2:19" x14ac:dyDescent="0.2">
      <c r="B1835" s="33"/>
      <c r="C1835" s="81">
        <v>0.3493</v>
      </c>
      <c r="D1835" s="80">
        <v>5852</v>
      </c>
      <c r="E1835" s="80">
        <v>239</v>
      </c>
      <c r="F1835" s="80">
        <v>5613</v>
      </c>
      <c r="G1835" s="80">
        <v>478</v>
      </c>
      <c r="H1835" s="80">
        <v>6091</v>
      </c>
      <c r="I1835" s="82">
        <v>7.8476400000000002E-2</v>
      </c>
      <c r="J1835" s="80">
        <v>7.8450699999999998E-2</v>
      </c>
      <c r="L1835" s="84">
        <v>0.99919999999999998</v>
      </c>
      <c r="M1835" s="83">
        <v>1833.98</v>
      </c>
      <c r="N1835" s="85">
        <v>1.9200499999999999E-2</v>
      </c>
      <c r="O1835" s="83">
        <v>1833.96</v>
      </c>
      <c r="P1835" s="85">
        <v>3.8400999999999998E-2</v>
      </c>
      <c r="Q1835" s="83">
        <v>1834</v>
      </c>
      <c r="R1835" s="86">
        <v>2.0938399999999999E-5</v>
      </c>
      <c r="S1835" s="86">
        <v>2.67958E-4</v>
      </c>
    </row>
    <row r="1836" spans="2:19" x14ac:dyDescent="0.2">
      <c r="B1836" s="33"/>
      <c r="C1836" s="81">
        <v>0.34870000000000001</v>
      </c>
      <c r="D1836" s="80">
        <v>5853</v>
      </c>
      <c r="E1836" s="80">
        <v>239</v>
      </c>
      <c r="F1836" s="80">
        <v>5614</v>
      </c>
      <c r="G1836" s="80">
        <v>478</v>
      </c>
      <c r="H1836" s="80">
        <v>6092</v>
      </c>
      <c r="I1836" s="82">
        <v>7.8463599999999994E-2</v>
      </c>
      <c r="J1836" s="80">
        <v>7.8450699999999998E-2</v>
      </c>
      <c r="L1836" s="84">
        <v>0.99919999999999998</v>
      </c>
      <c r="M1836" s="83">
        <v>1834.98</v>
      </c>
      <c r="N1836" s="85">
        <v>1.9327E-2</v>
      </c>
      <c r="O1836" s="83">
        <v>1834.96</v>
      </c>
      <c r="P1836" s="85">
        <v>3.8653899999999998E-2</v>
      </c>
      <c r="Q1836" s="83">
        <v>1835</v>
      </c>
      <c r="R1836" s="86">
        <v>2.1064799999999999E-5</v>
      </c>
      <c r="S1836" s="86">
        <v>2.67958E-4</v>
      </c>
    </row>
    <row r="1837" spans="2:19" x14ac:dyDescent="0.2">
      <c r="B1837" s="33"/>
      <c r="C1837" s="81">
        <v>0.3473</v>
      </c>
      <c r="D1837" s="80">
        <v>5854</v>
      </c>
      <c r="E1837" s="80">
        <v>239</v>
      </c>
      <c r="F1837" s="80">
        <v>5615</v>
      </c>
      <c r="G1837" s="80">
        <v>478</v>
      </c>
      <c r="H1837" s="80">
        <v>6093</v>
      </c>
      <c r="I1837" s="82">
        <v>7.8450699999999998E-2</v>
      </c>
      <c r="J1837" s="80">
        <v>7.8450699999999998E-2</v>
      </c>
      <c r="L1837" s="84">
        <v>0.99919999999999998</v>
      </c>
      <c r="M1837" s="83">
        <v>1835.98</v>
      </c>
      <c r="N1837" s="85">
        <v>1.9454099999999998E-2</v>
      </c>
      <c r="O1837" s="83">
        <v>1835.96</v>
      </c>
      <c r="P1837" s="85">
        <v>3.8908199999999997E-2</v>
      </c>
      <c r="Q1837" s="83">
        <v>1836</v>
      </c>
      <c r="R1837" s="86">
        <v>2.1191799999999999E-5</v>
      </c>
      <c r="S1837" s="86">
        <v>2.67958E-4</v>
      </c>
    </row>
    <row r="1838" spans="2:19" x14ac:dyDescent="0.2">
      <c r="B1838" s="33"/>
      <c r="C1838" s="81">
        <v>0.34699999999999998</v>
      </c>
      <c r="D1838" s="80">
        <v>5854</v>
      </c>
      <c r="E1838" s="80">
        <v>240</v>
      </c>
      <c r="F1838" s="80">
        <v>5614</v>
      </c>
      <c r="G1838" s="80">
        <v>480</v>
      </c>
      <c r="H1838" s="80">
        <v>6094</v>
      </c>
      <c r="I1838" s="82">
        <v>7.8766000000000003E-2</v>
      </c>
      <c r="J1838" s="80">
        <v>7.8714300000000001E-2</v>
      </c>
      <c r="L1838" s="84">
        <v>0.99919999999999998</v>
      </c>
      <c r="M1838" s="83">
        <v>1836.98</v>
      </c>
      <c r="N1838" s="85">
        <v>1.9581999999999999E-2</v>
      </c>
      <c r="O1838" s="83">
        <v>1836.96</v>
      </c>
      <c r="P1838" s="85">
        <v>3.9163900000000001E-2</v>
      </c>
      <c r="Q1838" s="83">
        <v>1837</v>
      </c>
      <c r="R1838" s="86">
        <v>2.1319500000000001E-5</v>
      </c>
      <c r="S1838" s="86">
        <v>2.67958E-4</v>
      </c>
    </row>
    <row r="1839" spans="2:19" x14ac:dyDescent="0.2">
      <c r="B1839" s="33"/>
      <c r="C1839" s="81">
        <v>0.34639999999999999</v>
      </c>
      <c r="D1839" s="80">
        <v>5855</v>
      </c>
      <c r="E1839" s="80">
        <v>240</v>
      </c>
      <c r="F1839" s="80">
        <v>5615</v>
      </c>
      <c r="G1839" s="80">
        <v>480</v>
      </c>
      <c r="H1839" s="80">
        <v>6095</v>
      </c>
      <c r="I1839" s="82">
        <v>7.8753100000000006E-2</v>
      </c>
      <c r="J1839" s="80">
        <v>7.8714300000000001E-2</v>
      </c>
      <c r="L1839" s="84">
        <v>0.99919999999999998</v>
      </c>
      <c r="M1839" s="83">
        <v>1837.98</v>
      </c>
      <c r="N1839" s="85">
        <v>1.9710499999999999E-2</v>
      </c>
      <c r="O1839" s="83">
        <v>1837.96</v>
      </c>
      <c r="P1839" s="85">
        <v>3.9420999999999998E-2</v>
      </c>
      <c r="Q1839" s="83">
        <v>1838</v>
      </c>
      <c r="R1839" s="86">
        <v>2.1447800000000002E-5</v>
      </c>
      <c r="S1839" s="86">
        <v>2.67958E-4</v>
      </c>
    </row>
    <row r="1840" spans="2:19" x14ac:dyDescent="0.2">
      <c r="B1840" s="33"/>
      <c r="C1840" s="81">
        <v>0.34620000000000001</v>
      </c>
      <c r="D1840" s="80">
        <v>5856</v>
      </c>
      <c r="E1840" s="80">
        <v>240</v>
      </c>
      <c r="F1840" s="80">
        <v>5616</v>
      </c>
      <c r="G1840" s="80">
        <v>480</v>
      </c>
      <c r="H1840" s="80">
        <v>6096</v>
      </c>
      <c r="I1840" s="82">
        <v>7.8740199999999996E-2</v>
      </c>
      <c r="J1840" s="80">
        <v>7.8714300000000001E-2</v>
      </c>
      <c r="L1840" s="84">
        <v>0.99919999999999998</v>
      </c>
      <c r="M1840" s="83">
        <v>1838.98</v>
      </c>
      <c r="N1840" s="85">
        <v>1.9839800000000001E-2</v>
      </c>
      <c r="O1840" s="83">
        <v>1838.96</v>
      </c>
      <c r="P1840" s="85">
        <v>3.9679600000000002E-2</v>
      </c>
      <c r="Q1840" s="83">
        <v>1839</v>
      </c>
      <c r="R1840" s="86">
        <v>2.15767E-5</v>
      </c>
      <c r="S1840" s="86">
        <v>2.67958E-4</v>
      </c>
    </row>
    <row r="1841" spans="2:19" x14ac:dyDescent="0.2">
      <c r="B1841" s="33"/>
      <c r="C1841" s="81">
        <v>0.34589999999999999</v>
      </c>
      <c r="D1841" s="80">
        <v>5857</v>
      </c>
      <c r="E1841" s="80">
        <v>240</v>
      </c>
      <c r="F1841" s="80">
        <v>5617</v>
      </c>
      <c r="G1841" s="80">
        <v>480</v>
      </c>
      <c r="H1841" s="80">
        <v>6097</v>
      </c>
      <c r="I1841" s="82">
        <v>7.8727199999999997E-2</v>
      </c>
      <c r="J1841" s="80">
        <v>7.8714300000000001E-2</v>
      </c>
      <c r="L1841" s="84">
        <v>0.99919999999999998</v>
      </c>
      <c r="M1841" s="83">
        <v>1839.98</v>
      </c>
      <c r="N1841" s="85">
        <v>1.9969799999999999E-2</v>
      </c>
      <c r="O1841" s="83">
        <v>1839.96</v>
      </c>
      <c r="P1841" s="85">
        <v>3.9939599999999999E-2</v>
      </c>
      <c r="Q1841" s="83">
        <v>1840</v>
      </c>
      <c r="R1841" s="86">
        <v>2.1706299999999999E-5</v>
      </c>
      <c r="S1841" s="86">
        <v>2.67958E-4</v>
      </c>
    </row>
    <row r="1842" spans="2:19" x14ac:dyDescent="0.2">
      <c r="B1842" s="33"/>
      <c r="C1842" s="81">
        <v>0.34439999999999998</v>
      </c>
      <c r="D1842" s="80">
        <v>5858</v>
      </c>
      <c r="E1842" s="80">
        <v>240</v>
      </c>
      <c r="F1842" s="80">
        <v>5618</v>
      </c>
      <c r="G1842" s="80">
        <v>480</v>
      </c>
      <c r="H1842" s="80">
        <v>6098</v>
      </c>
      <c r="I1842" s="82">
        <v>7.8714300000000001E-2</v>
      </c>
      <c r="J1842" s="80">
        <v>7.8714300000000001E-2</v>
      </c>
      <c r="L1842" s="84">
        <v>0.99919999999999998</v>
      </c>
      <c r="M1842" s="83">
        <v>1840.98</v>
      </c>
      <c r="N1842" s="85">
        <v>2.01005E-2</v>
      </c>
      <c r="O1842" s="83">
        <v>1840.96</v>
      </c>
      <c r="P1842" s="85">
        <v>4.0201000000000001E-2</v>
      </c>
      <c r="Q1842" s="83">
        <v>1841</v>
      </c>
      <c r="R1842" s="86">
        <v>2.18365E-5</v>
      </c>
      <c r="S1842" s="86">
        <v>2.67958E-4</v>
      </c>
    </row>
    <row r="1843" spans="2:19" x14ac:dyDescent="0.2">
      <c r="B1843" s="33"/>
      <c r="C1843" s="81">
        <v>0.34399999999999997</v>
      </c>
      <c r="D1843" s="80">
        <v>5858</v>
      </c>
      <c r="E1843" s="80">
        <v>241</v>
      </c>
      <c r="F1843" s="80">
        <v>5617</v>
      </c>
      <c r="G1843" s="80">
        <v>482</v>
      </c>
      <c r="H1843" s="80">
        <v>6099</v>
      </c>
      <c r="I1843" s="82">
        <v>7.9029299999999997E-2</v>
      </c>
      <c r="J1843" s="80">
        <v>7.9016400000000001E-2</v>
      </c>
      <c r="L1843" s="84">
        <v>0.99919999999999998</v>
      </c>
      <c r="M1843" s="83">
        <v>1841.98</v>
      </c>
      <c r="N1843" s="85">
        <v>2.0231900000000001E-2</v>
      </c>
      <c r="O1843" s="83">
        <v>1841.96</v>
      </c>
      <c r="P1843" s="85">
        <v>4.0463899999999997E-2</v>
      </c>
      <c r="Q1843" s="83">
        <v>1842</v>
      </c>
      <c r="R1843" s="86">
        <v>2.1967399999999999E-5</v>
      </c>
      <c r="S1843" s="86">
        <v>2.67958E-4</v>
      </c>
    </row>
    <row r="1844" spans="2:19" x14ac:dyDescent="0.2">
      <c r="B1844" s="33"/>
      <c r="C1844" s="81">
        <v>0.34379999999999999</v>
      </c>
      <c r="D1844" s="80">
        <v>5859</v>
      </c>
      <c r="E1844" s="80">
        <v>241</v>
      </c>
      <c r="F1844" s="80">
        <v>5618</v>
      </c>
      <c r="G1844" s="80">
        <v>482</v>
      </c>
      <c r="H1844" s="80">
        <v>6100</v>
      </c>
      <c r="I1844" s="82">
        <v>7.9016400000000001E-2</v>
      </c>
      <c r="J1844" s="80">
        <v>7.9016400000000001E-2</v>
      </c>
      <c r="L1844" s="84">
        <v>0.99919999999999998</v>
      </c>
      <c r="M1844" s="83">
        <v>1842.98</v>
      </c>
      <c r="N1844" s="85">
        <v>2.03641E-2</v>
      </c>
      <c r="O1844" s="83">
        <v>1842.96</v>
      </c>
      <c r="P1844" s="85">
        <v>4.0728199999999999E-2</v>
      </c>
      <c r="Q1844" s="83">
        <v>1843</v>
      </c>
      <c r="R1844" s="86">
        <v>2.2098799999999999E-5</v>
      </c>
      <c r="S1844" s="86">
        <v>2.67958E-4</v>
      </c>
    </row>
    <row r="1845" spans="2:19" x14ac:dyDescent="0.2">
      <c r="B1845" s="33"/>
      <c r="C1845" s="81">
        <v>0.34229999999999999</v>
      </c>
      <c r="D1845" s="80">
        <v>5859</v>
      </c>
      <c r="E1845" s="80">
        <v>243</v>
      </c>
      <c r="F1845" s="80">
        <v>5616</v>
      </c>
      <c r="G1845" s="80">
        <v>486</v>
      </c>
      <c r="H1845" s="80">
        <v>6102</v>
      </c>
      <c r="I1845" s="82">
        <v>7.9645999999999995E-2</v>
      </c>
      <c r="J1845" s="80">
        <v>7.9645999999999995E-2</v>
      </c>
      <c r="L1845" s="84">
        <v>0.99919999999999998</v>
      </c>
      <c r="M1845" s="83">
        <v>1843.98</v>
      </c>
      <c r="N1845" s="85">
        <v>2.0497000000000001E-2</v>
      </c>
      <c r="O1845" s="83">
        <v>1843.96</v>
      </c>
      <c r="P1845" s="85">
        <v>4.09939E-2</v>
      </c>
      <c r="Q1845" s="83">
        <v>1844</v>
      </c>
      <c r="R1845" s="86">
        <v>2.2231000000000001E-5</v>
      </c>
      <c r="S1845" s="86">
        <v>2.67958E-4</v>
      </c>
    </row>
    <row r="1846" spans="2:19" x14ac:dyDescent="0.2">
      <c r="B1846" s="33"/>
      <c r="C1846" s="81">
        <v>0.34160000000000001</v>
      </c>
      <c r="D1846" s="80">
        <v>5859</v>
      </c>
      <c r="E1846" s="80">
        <v>244</v>
      </c>
      <c r="F1846" s="80">
        <v>5615</v>
      </c>
      <c r="G1846" s="80">
        <v>488</v>
      </c>
      <c r="H1846" s="80">
        <v>6103</v>
      </c>
      <c r="I1846" s="82">
        <v>7.9960699999999996E-2</v>
      </c>
      <c r="J1846" s="80">
        <v>7.9960699999999996E-2</v>
      </c>
      <c r="L1846" s="84">
        <v>0.99919999999999998</v>
      </c>
      <c r="M1846" s="83">
        <v>1844.98</v>
      </c>
      <c r="N1846" s="85">
        <v>2.0630599999999999E-2</v>
      </c>
      <c r="O1846" s="83">
        <v>1844.96</v>
      </c>
      <c r="P1846" s="85">
        <v>4.1261199999999998E-2</v>
      </c>
      <c r="Q1846" s="83">
        <v>1845</v>
      </c>
      <c r="R1846" s="86">
        <v>2.2363800000000001E-5</v>
      </c>
      <c r="S1846" s="86">
        <v>2.67958E-4</v>
      </c>
    </row>
    <row r="1847" spans="2:19" x14ac:dyDescent="0.2">
      <c r="B1847" s="33"/>
      <c r="C1847" s="81">
        <v>0.34129999999999999</v>
      </c>
      <c r="D1847" s="80">
        <v>5860</v>
      </c>
      <c r="E1847" s="80">
        <v>245</v>
      </c>
      <c r="F1847" s="80">
        <v>5615</v>
      </c>
      <c r="G1847" s="80">
        <v>490</v>
      </c>
      <c r="H1847" s="80">
        <v>6105</v>
      </c>
      <c r="I1847" s="82">
        <v>8.0262100000000003E-2</v>
      </c>
      <c r="J1847" s="80">
        <v>8.0209500000000003E-2</v>
      </c>
      <c r="L1847" s="84">
        <v>0.99919999999999998</v>
      </c>
      <c r="M1847" s="83">
        <v>1845.98</v>
      </c>
      <c r="N1847" s="85">
        <v>2.0764899999999999E-2</v>
      </c>
      <c r="O1847" s="83">
        <v>1845.96</v>
      </c>
      <c r="P1847" s="85">
        <v>4.1529900000000002E-2</v>
      </c>
      <c r="Q1847" s="83">
        <v>1846</v>
      </c>
      <c r="R1847" s="86">
        <v>2.2497199999999999E-5</v>
      </c>
      <c r="S1847" s="86">
        <v>2.67958E-4</v>
      </c>
    </row>
    <row r="1848" spans="2:19" x14ac:dyDescent="0.2">
      <c r="B1848" s="33"/>
      <c r="C1848" s="81">
        <v>0.3407</v>
      </c>
      <c r="D1848" s="80">
        <v>5861</v>
      </c>
      <c r="E1848" s="80">
        <v>245</v>
      </c>
      <c r="F1848" s="80">
        <v>5616</v>
      </c>
      <c r="G1848" s="80">
        <v>490</v>
      </c>
      <c r="H1848" s="80">
        <v>6106</v>
      </c>
      <c r="I1848" s="82">
        <v>8.0248899999999998E-2</v>
      </c>
      <c r="J1848" s="80">
        <v>8.0209500000000003E-2</v>
      </c>
      <c r="L1848" s="84">
        <v>0.99919999999999998</v>
      </c>
      <c r="M1848" s="83">
        <v>1846.98</v>
      </c>
      <c r="N1848" s="85">
        <v>2.0899999999999998E-2</v>
      </c>
      <c r="O1848" s="83">
        <v>1846.96</v>
      </c>
      <c r="P1848" s="85">
        <v>4.1799999999999997E-2</v>
      </c>
      <c r="Q1848" s="83">
        <v>1847</v>
      </c>
      <c r="R1848" s="86">
        <v>2.2631300000000001E-5</v>
      </c>
      <c r="S1848" s="86">
        <v>2.67958E-4</v>
      </c>
    </row>
    <row r="1849" spans="2:19" x14ac:dyDescent="0.2">
      <c r="B1849" s="33"/>
      <c r="C1849" s="81">
        <v>0.33929999999999999</v>
      </c>
      <c r="D1849" s="80">
        <v>5862</v>
      </c>
      <c r="E1849" s="80">
        <v>245</v>
      </c>
      <c r="F1849" s="80">
        <v>5617</v>
      </c>
      <c r="G1849" s="80">
        <v>490</v>
      </c>
      <c r="H1849" s="80">
        <v>6107</v>
      </c>
      <c r="I1849" s="82">
        <v>8.0235799999999996E-2</v>
      </c>
      <c r="J1849" s="80">
        <v>8.0209500000000003E-2</v>
      </c>
      <c r="L1849" s="84">
        <v>0.99919999999999998</v>
      </c>
      <c r="M1849" s="83">
        <v>1847.98</v>
      </c>
      <c r="N1849" s="85">
        <v>2.10358E-2</v>
      </c>
      <c r="O1849" s="83">
        <v>1847.96</v>
      </c>
      <c r="P1849" s="85">
        <v>4.2071699999999997E-2</v>
      </c>
      <c r="Q1849" s="83">
        <v>1848</v>
      </c>
      <c r="R1849" s="86">
        <v>2.2766099999999999E-5</v>
      </c>
      <c r="S1849" s="86">
        <v>2.67958E-4</v>
      </c>
    </row>
    <row r="1850" spans="2:19" x14ac:dyDescent="0.2">
      <c r="B1850" s="33"/>
      <c r="C1850" s="81">
        <v>0.3387</v>
      </c>
      <c r="D1850" s="80">
        <v>5863</v>
      </c>
      <c r="E1850" s="80">
        <v>245</v>
      </c>
      <c r="F1850" s="80">
        <v>5618</v>
      </c>
      <c r="G1850" s="80">
        <v>490</v>
      </c>
      <c r="H1850" s="80">
        <v>6108</v>
      </c>
      <c r="I1850" s="82">
        <v>8.0222699999999994E-2</v>
      </c>
      <c r="J1850" s="80">
        <v>8.0209500000000003E-2</v>
      </c>
      <c r="L1850" s="84">
        <v>0.99919999999999998</v>
      </c>
      <c r="M1850" s="83">
        <v>1848.98</v>
      </c>
      <c r="N1850" s="85">
        <v>2.1172400000000001E-2</v>
      </c>
      <c r="O1850" s="83">
        <v>1848.96</v>
      </c>
      <c r="P1850" s="85">
        <v>4.2344800000000002E-2</v>
      </c>
      <c r="Q1850" s="83">
        <v>1849</v>
      </c>
      <c r="R1850" s="86">
        <v>2.2901500000000001E-5</v>
      </c>
      <c r="S1850" s="86">
        <v>2.67958E-4</v>
      </c>
    </row>
    <row r="1851" spans="2:19" x14ac:dyDescent="0.2">
      <c r="B1851" s="33"/>
      <c r="C1851" s="81">
        <v>0.33760000000000001</v>
      </c>
      <c r="D1851" s="80">
        <v>5864</v>
      </c>
      <c r="E1851" s="80">
        <v>245</v>
      </c>
      <c r="F1851" s="80">
        <v>5619</v>
      </c>
      <c r="G1851" s="80">
        <v>490</v>
      </c>
      <c r="H1851" s="80">
        <v>6109</v>
      </c>
      <c r="I1851" s="82">
        <v>8.0209500000000003E-2</v>
      </c>
      <c r="J1851" s="80">
        <v>8.0209500000000003E-2</v>
      </c>
      <c r="L1851" s="84">
        <v>0.99919999999999998</v>
      </c>
      <c r="M1851" s="83">
        <v>1849.98</v>
      </c>
      <c r="N1851" s="85">
        <v>2.1309700000000001E-2</v>
      </c>
      <c r="O1851" s="83">
        <v>1849.96</v>
      </c>
      <c r="P1851" s="85">
        <v>4.2619400000000002E-2</v>
      </c>
      <c r="Q1851" s="83">
        <v>1850</v>
      </c>
      <c r="R1851" s="86">
        <v>2.3037500000000001E-5</v>
      </c>
      <c r="S1851" s="86">
        <v>2.67958E-4</v>
      </c>
    </row>
    <row r="1852" spans="2:19" x14ac:dyDescent="0.2">
      <c r="B1852" s="33"/>
      <c r="C1852" s="81">
        <v>0.33729999999999999</v>
      </c>
      <c r="D1852" s="80">
        <v>5864</v>
      </c>
      <c r="E1852" s="80">
        <v>246</v>
      </c>
      <c r="F1852" s="80">
        <v>5618</v>
      </c>
      <c r="G1852" s="80">
        <v>492</v>
      </c>
      <c r="H1852" s="80">
        <v>6110</v>
      </c>
      <c r="I1852" s="82">
        <v>8.0523700000000004E-2</v>
      </c>
      <c r="J1852" s="80">
        <v>8.0523700000000004E-2</v>
      </c>
      <c r="L1852" s="84">
        <v>0.99919999999999998</v>
      </c>
      <c r="M1852" s="83">
        <v>1850.98</v>
      </c>
      <c r="N1852" s="85">
        <v>2.14478E-2</v>
      </c>
      <c r="O1852" s="83">
        <v>1850.96</v>
      </c>
      <c r="P1852" s="85">
        <v>4.2895599999999999E-2</v>
      </c>
      <c r="Q1852" s="83">
        <v>1851</v>
      </c>
      <c r="R1852" s="86">
        <v>2.3174299999999999E-5</v>
      </c>
      <c r="S1852" s="86">
        <v>2.67958E-4</v>
      </c>
    </row>
    <row r="1853" spans="2:19" x14ac:dyDescent="0.2">
      <c r="B1853" s="33"/>
      <c r="C1853" s="81">
        <v>0.3357</v>
      </c>
      <c r="D1853" s="80">
        <v>5864</v>
      </c>
      <c r="E1853" s="80">
        <v>247</v>
      </c>
      <c r="F1853" s="80">
        <v>5617</v>
      </c>
      <c r="G1853" s="80">
        <v>494</v>
      </c>
      <c r="H1853" s="80">
        <v>6111</v>
      </c>
      <c r="I1853" s="82">
        <v>8.0837800000000001E-2</v>
      </c>
      <c r="J1853" s="80">
        <v>8.0824599999999996E-2</v>
      </c>
      <c r="L1853" s="84">
        <v>0.99919999999999998</v>
      </c>
      <c r="M1853" s="83">
        <v>1851.98</v>
      </c>
      <c r="N1853" s="85">
        <v>2.1586600000000001E-2</v>
      </c>
      <c r="O1853" s="83">
        <v>1851.96</v>
      </c>
      <c r="P1853" s="85">
        <v>4.3173200000000002E-2</v>
      </c>
      <c r="Q1853" s="83">
        <v>1852</v>
      </c>
      <c r="R1853" s="86">
        <v>2.3311699999999999E-5</v>
      </c>
      <c r="S1853" s="86">
        <v>2.67958E-4</v>
      </c>
    </row>
    <row r="1854" spans="2:19" x14ac:dyDescent="0.2">
      <c r="B1854" s="33"/>
      <c r="C1854" s="81">
        <v>0.33450000000000002</v>
      </c>
      <c r="D1854" s="80">
        <v>5865</v>
      </c>
      <c r="E1854" s="80">
        <v>247</v>
      </c>
      <c r="F1854" s="80">
        <v>5618</v>
      </c>
      <c r="G1854" s="80">
        <v>494</v>
      </c>
      <c r="H1854" s="80">
        <v>6112</v>
      </c>
      <c r="I1854" s="82">
        <v>8.0824599999999996E-2</v>
      </c>
      <c r="J1854" s="80">
        <v>8.0824599999999996E-2</v>
      </c>
      <c r="L1854" s="84">
        <v>0.99919999999999998</v>
      </c>
      <c r="M1854" s="83">
        <v>1852.98</v>
      </c>
      <c r="N1854" s="85">
        <v>2.1726200000000001E-2</v>
      </c>
      <c r="O1854" s="83">
        <v>1852.96</v>
      </c>
      <c r="P1854" s="85">
        <v>4.3452299999999999E-2</v>
      </c>
      <c r="Q1854" s="83">
        <v>1853</v>
      </c>
      <c r="R1854" s="86">
        <v>2.34497E-5</v>
      </c>
      <c r="S1854" s="86">
        <v>2.67958E-4</v>
      </c>
    </row>
    <row r="1855" spans="2:19" x14ac:dyDescent="0.2">
      <c r="B1855" s="33"/>
      <c r="C1855" s="81">
        <v>0.33429999999999999</v>
      </c>
      <c r="D1855" s="80">
        <v>5865</v>
      </c>
      <c r="E1855" s="80">
        <v>248</v>
      </c>
      <c r="F1855" s="80">
        <v>5617</v>
      </c>
      <c r="G1855" s="80">
        <v>496</v>
      </c>
      <c r="H1855" s="80">
        <v>6113</v>
      </c>
      <c r="I1855" s="82">
        <v>8.1138600000000005E-2</v>
      </c>
      <c r="J1855" s="80">
        <v>8.1125299999999997E-2</v>
      </c>
      <c r="L1855" s="84">
        <v>0.99919999999999998</v>
      </c>
      <c r="M1855" s="83">
        <v>1853.98</v>
      </c>
      <c r="N1855" s="85">
        <v>2.1866500000000001E-2</v>
      </c>
      <c r="O1855" s="83">
        <v>1853.96</v>
      </c>
      <c r="P1855" s="85">
        <v>4.3733000000000001E-2</v>
      </c>
      <c r="Q1855" s="83">
        <v>1854</v>
      </c>
      <c r="R1855" s="86">
        <v>2.35885E-5</v>
      </c>
      <c r="S1855" s="86">
        <v>2.67958E-4</v>
      </c>
    </row>
    <row r="1856" spans="2:19" x14ac:dyDescent="0.2">
      <c r="B1856" s="33"/>
      <c r="C1856" s="81">
        <v>0.33350000000000002</v>
      </c>
      <c r="D1856" s="80">
        <v>5866</v>
      </c>
      <c r="E1856" s="80">
        <v>248</v>
      </c>
      <c r="F1856" s="80">
        <v>5618</v>
      </c>
      <c r="G1856" s="80">
        <v>496</v>
      </c>
      <c r="H1856" s="80">
        <v>6114</v>
      </c>
      <c r="I1856" s="82">
        <v>8.1125299999999997E-2</v>
      </c>
      <c r="J1856" s="80">
        <v>8.1125299999999997E-2</v>
      </c>
      <c r="L1856" s="84">
        <v>0.99919999999999998</v>
      </c>
      <c r="M1856" s="83">
        <v>1854.98</v>
      </c>
      <c r="N1856" s="85">
        <v>2.2007599999999999E-2</v>
      </c>
      <c r="O1856" s="83">
        <v>1854.96</v>
      </c>
      <c r="P1856" s="85">
        <v>4.4015199999999997E-2</v>
      </c>
      <c r="Q1856" s="83">
        <v>1855</v>
      </c>
      <c r="R1856" s="86">
        <v>2.37279E-5</v>
      </c>
      <c r="S1856" s="86">
        <v>2.67958E-4</v>
      </c>
    </row>
    <row r="1857" spans="2:19" x14ac:dyDescent="0.2">
      <c r="B1857" s="33"/>
      <c r="C1857" s="81">
        <v>0.3332</v>
      </c>
      <c r="D1857" s="80">
        <v>5866</v>
      </c>
      <c r="E1857" s="80">
        <v>249</v>
      </c>
      <c r="F1857" s="80">
        <v>5617</v>
      </c>
      <c r="G1857" s="80">
        <v>498</v>
      </c>
      <c r="H1857" s="80">
        <v>6115</v>
      </c>
      <c r="I1857" s="82">
        <v>8.14391E-2</v>
      </c>
      <c r="J1857" s="80">
        <v>8.1425800000000007E-2</v>
      </c>
      <c r="L1857" s="84">
        <v>0.99919999999999998</v>
      </c>
      <c r="M1857" s="83">
        <v>1855.98</v>
      </c>
      <c r="N1857" s="85">
        <v>2.2149499999999999E-2</v>
      </c>
      <c r="O1857" s="83">
        <v>1855.96</v>
      </c>
      <c r="P1857" s="85">
        <v>4.4298900000000002E-2</v>
      </c>
      <c r="Q1857" s="83">
        <v>1856</v>
      </c>
      <c r="R1857" s="86">
        <v>2.3867999999999999E-5</v>
      </c>
      <c r="S1857" s="86">
        <v>2.67958E-4</v>
      </c>
    </row>
    <row r="1858" spans="2:19" x14ac:dyDescent="0.2">
      <c r="B1858" s="33"/>
      <c r="C1858" s="81">
        <v>0.33300000000000002</v>
      </c>
      <c r="D1858" s="80">
        <v>5867</v>
      </c>
      <c r="E1858" s="80">
        <v>249</v>
      </c>
      <c r="F1858" s="80">
        <v>5618</v>
      </c>
      <c r="G1858" s="80">
        <v>498</v>
      </c>
      <c r="H1858" s="80">
        <v>6116</v>
      </c>
      <c r="I1858" s="82">
        <v>8.1425800000000007E-2</v>
      </c>
      <c r="J1858" s="80">
        <v>8.1425800000000007E-2</v>
      </c>
      <c r="L1858" s="84">
        <v>0.99919999999999998</v>
      </c>
      <c r="M1858" s="83">
        <v>1856.98</v>
      </c>
      <c r="N1858" s="85">
        <v>2.2292099999999999E-2</v>
      </c>
      <c r="O1858" s="83">
        <v>1856.96</v>
      </c>
      <c r="P1858" s="85">
        <v>4.4584199999999997E-2</v>
      </c>
      <c r="Q1858" s="83">
        <v>1857</v>
      </c>
      <c r="R1858" s="86">
        <v>2.4008699999999999E-5</v>
      </c>
      <c r="S1858" s="86">
        <v>2.67958E-4</v>
      </c>
    </row>
    <row r="1859" spans="2:19" x14ac:dyDescent="0.2">
      <c r="B1859" s="33"/>
      <c r="C1859" s="81">
        <v>0.33179999999999998</v>
      </c>
      <c r="D1859" s="80">
        <v>5868</v>
      </c>
      <c r="E1859" s="80">
        <v>250</v>
      </c>
      <c r="F1859" s="80">
        <v>5618</v>
      </c>
      <c r="G1859" s="80">
        <v>500</v>
      </c>
      <c r="H1859" s="80">
        <v>6118</v>
      </c>
      <c r="I1859" s="82">
        <v>8.1726099999999996E-2</v>
      </c>
      <c r="J1859" s="80">
        <v>8.1726099999999996E-2</v>
      </c>
      <c r="L1859" s="84">
        <v>0.99919999999999998</v>
      </c>
      <c r="M1859" s="83">
        <v>1857.98</v>
      </c>
      <c r="N1859" s="85">
        <v>2.2435500000000001E-2</v>
      </c>
      <c r="O1859" s="83">
        <v>1857.96</v>
      </c>
      <c r="P1859" s="85">
        <v>4.4871000000000001E-2</v>
      </c>
      <c r="Q1859" s="83">
        <v>1858</v>
      </c>
      <c r="R1859" s="86">
        <v>2.4150200000000001E-5</v>
      </c>
      <c r="S1859" s="86">
        <v>2.67958E-4</v>
      </c>
    </row>
    <row r="1860" spans="2:19" x14ac:dyDescent="0.2">
      <c r="B1860" s="33"/>
      <c r="C1860" s="81">
        <v>0.33150000000000002</v>
      </c>
      <c r="D1860" s="80">
        <v>5868</v>
      </c>
      <c r="E1860" s="80">
        <v>251</v>
      </c>
      <c r="F1860" s="80">
        <v>5617</v>
      </c>
      <c r="G1860" s="80">
        <v>502</v>
      </c>
      <c r="H1860" s="80">
        <v>6119</v>
      </c>
      <c r="I1860" s="82">
        <v>8.2039500000000001E-2</v>
      </c>
      <c r="J1860" s="80">
        <v>8.2026100000000005E-2</v>
      </c>
      <c r="L1860" s="84">
        <v>0.99919999999999998</v>
      </c>
      <c r="M1860" s="83">
        <v>1858.98</v>
      </c>
      <c r="N1860" s="85">
        <v>2.2579700000000001E-2</v>
      </c>
      <c r="O1860" s="83">
        <v>1858.95</v>
      </c>
      <c r="P1860" s="85">
        <v>4.5159400000000002E-2</v>
      </c>
      <c r="Q1860" s="83">
        <v>1859</v>
      </c>
      <c r="R1860" s="86">
        <v>2.4292300000000001E-5</v>
      </c>
      <c r="S1860" s="86">
        <v>2.67958E-4</v>
      </c>
    </row>
    <row r="1861" spans="2:19" x14ac:dyDescent="0.2">
      <c r="B1861" s="33"/>
      <c r="C1861" s="81">
        <v>0.33119999999999999</v>
      </c>
      <c r="D1861" s="80">
        <v>5869</v>
      </c>
      <c r="E1861" s="80">
        <v>251</v>
      </c>
      <c r="F1861" s="80">
        <v>5618</v>
      </c>
      <c r="G1861" s="80">
        <v>502</v>
      </c>
      <c r="H1861" s="80">
        <v>6120</v>
      </c>
      <c r="I1861" s="82">
        <v>8.2026100000000005E-2</v>
      </c>
      <c r="J1861" s="80">
        <v>8.2026100000000005E-2</v>
      </c>
      <c r="L1861" s="84">
        <v>0.99919999999999998</v>
      </c>
      <c r="M1861" s="83">
        <v>1859.98</v>
      </c>
      <c r="N1861" s="85">
        <v>2.2724600000000001E-2</v>
      </c>
      <c r="O1861" s="83">
        <v>1859.95</v>
      </c>
      <c r="P1861" s="85">
        <v>4.5449299999999998E-2</v>
      </c>
      <c r="Q1861" s="83">
        <v>1860</v>
      </c>
      <c r="R1861" s="86">
        <v>2.4435099999999999E-5</v>
      </c>
      <c r="S1861" s="86">
        <v>2.67958E-4</v>
      </c>
    </row>
    <row r="1862" spans="2:19" x14ac:dyDescent="0.2">
      <c r="B1862" s="33"/>
      <c r="C1862" s="81">
        <v>0.33040000000000003</v>
      </c>
      <c r="D1862" s="80">
        <v>5869</v>
      </c>
      <c r="E1862" s="80">
        <v>252</v>
      </c>
      <c r="F1862" s="80">
        <v>5617</v>
      </c>
      <c r="G1862" s="80">
        <v>504</v>
      </c>
      <c r="H1862" s="80">
        <v>6121</v>
      </c>
      <c r="I1862" s="82">
        <v>8.2339499999999996E-2</v>
      </c>
      <c r="J1862" s="80">
        <v>8.2325999999999996E-2</v>
      </c>
      <c r="L1862" s="84">
        <v>0.99919999999999998</v>
      </c>
      <c r="M1862" s="83">
        <v>1860.98</v>
      </c>
      <c r="N1862" s="85">
        <v>2.2870399999999999E-2</v>
      </c>
      <c r="O1862" s="83">
        <v>1860.95</v>
      </c>
      <c r="P1862" s="85">
        <v>4.5740799999999998E-2</v>
      </c>
      <c r="Q1862" s="83">
        <v>1861</v>
      </c>
      <c r="R1862" s="86">
        <v>2.4578599999999999E-5</v>
      </c>
      <c r="S1862" s="86">
        <v>2.67958E-4</v>
      </c>
    </row>
    <row r="1863" spans="2:19" x14ac:dyDescent="0.2">
      <c r="B1863" s="33"/>
      <c r="C1863" s="81">
        <v>0.32969999999999999</v>
      </c>
      <c r="D1863" s="80">
        <v>5870</v>
      </c>
      <c r="E1863" s="80">
        <v>252</v>
      </c>
      <c r="F1863" s="80">
        <v>5618</v>
      </c>
      <c r="G1863" s="80">
        <v>504</v>
      </c>
      <c r="H1863" s="80">
        <v>6122</v>
      </c>
      <c r="I1863" s="82">
        <v>8.2325999999999996E-2</v>
      </c>
      <c r="J1863" s="80">
        <v>8.2325999999999996E-2</v>
      </c>
      <c r="L1863" s="84">
        <v>0.99919999999999998</v>
      </c>
      <c r="M1863" s="83">
        <v>1861.98</v>
      </c>
      <c r="N1863" s="85">
        <v>2.30169E-2</v>
      </c>
      <c r="O1863" s="83">
        <v>1861.95</v>
      </c>
      <c r="P1863" s="85">
        <v>4.60338E-2</v>
      </c>
      <c r="Q1863" s="83">
        <v>1862</v>
      </c>
      <c r="R1863" s="86">
        <v>2.47228E-5</v>
      </c>
      <c r="S1863" s="86">
        <v>2.67958E-4</v>
      </c>
    </row>
    <row r="1864" spans="2:19" x14ac:dyDescent="0.2">
      <c r="B1864" s="33"/>
      <c r="C1864" s="81">
        <v>0.32940000000000003</v>
      </c>
      <c r="D1864" s="80">
        <v>5870</v>
      </c>
      <c r="E1864" s="80">
        <v>253</v>
      </c>
      <c r="F1864" s="80">
        <v>5617</v>
      </c>
      <c r="G1864" s="80">
        <v>506</v>
      </c>
      <c r="H1864" s="80">
        <v>6123</v>
      </c>
      <c r="I1864" s="82">
        <v>8.2639199999999996E-2</v>
      </c>
      <c r="J1864" s="80">
        <v>8.2625699999999996E-2</v>
      </c>
      <c r="L1864" s="84">
        <v>0.99919999999999998</v>
      </c>
      <c r="M1864" s="83">
        <v>1862.98</v>
      </c>
      <c r="N1864" s="85">
        <v>2.3164199999999999E-2</v>
      </c>
      <c r="O1864" s="83">
        <v>1862.95</v>
      </c>
      <c r="P1864" s="85">
        <v>4.6328399999999999E-2</v>
      </c>
      <c r="Q1864" s="83">
        <v>1863</v>
      </c>
      <c r="R1864" s="86">
        <v>2.4867699999999999E-5</v>
      </c>
      <c r="S1864" s="86">
        <v>2.67958E-4</v>
      </c>
    </row>
    <row r="1865" spans="2:19" x14ac:dyDescent="0.2">
      <c r="B1865" s="33"/>
      <c r="C1865" s="81">
        <v>0.32850000000000001</v>
      </c>
      <c r="D1865" s="80">
        <v>5871</v>
      </c>
      <c r="E1865" s="80">
        <v>253</v>
      </c>
      <c r="F1865" s="80">
        <v>5618</v>
      </c>
      <c r="G1865" s="80">
        <v>506</v>
      </c>
      <c r="H1865" s="80">
        <v>6124</v>
      </c>
      <c r="I1865" s="82">
        <v>8.2625699999999996E-2</v>
      </c>
      <c r="J1865" s="80">
        <v>8.2625699999999996E-2</v>
      </c>
      <c r="L1865" s="84">
        <v>0.99919999999999998</v>
      </c>
      <c r="M1865" s="83">
        <v>1863.98</v>
      </c>
      <c r="N1865" s="85">
        <v>2.3312300000000001E-2</v>
      </c>
      <c r="O1865" s="83">
        <v>1863.95</v>
      </c>
      <c r="P1865" s="85">
        <v>4.6624699999999998E-2</v>
      </c>
      <c r="Q1865" s="83">
        <v>1864</v>
      </c>
      <c r="R1865" s="86">
        <v>2.50132E-5</v>
      </c>
      <c r="S1865" s="86">
        <v>2.67958E-4</v>
      </c>
    </row>
    <row r="1866" spans="2:19" x14ac:dyDescent="0.2">
      <c r="B1866" s="33"/>
      <c r="C1866" s="81">
        <v>0.3281</v>
      </c>
      <c r="D1866" s="80">
        <v>5871</v>
      </c>
      <c r="E1866" s="80">
        <v>254</v>
      </c>
      <c r="F1866" s="80">
        <v>5617</v>
      </c>
      <c r="G1866" s="80">
        <v>508</v>
      </c>
      <c r="H1866" s="80">
        <v>6125</v>
      </c>
      <c r="I1866" s="82">
        <v>8.2938799999999993E-2</v>
      </c>
      <c r="J1866" s="80">
        <v>8.2911700000000005E-2</v>
      </c>
      <c r="L1866" s="84">
        <v>0.99919999999999998</v>
      </c>
      <c r="M1866" s="83">
        <v>1864.98</v>
      </c>
      <c r="N1866" s="85">
        <v>2.3461200000000001E-2</v>
      </c>
      <c r="O1866" s="83">
        <v>1864.95</v>
      </c>
      <c r="P1866" s="85">
        <v>4.6922499999999999E-2</v>
      </c>
      <c r="Q1866" s="83">
        <v>1865</v>
      </c>
      <c r="R1866" s="86">
        <v>2.5159499999999999E-5</v>
      </c>
      <c r="S1866" s="86">
        <v>2.67958E-4</v>
      </c>
    </row>
    <row r="1867" spans="2:19" x14ac:dyDescent="0.2">
      <c r="B1867" s="33"/>
      <c r="C1867" s="81">
        <v>0.3276</v>
      </c>
      <c r="D1867" s="80">
        <v>5872</v>
      </c>
      <c r="E1867" s="80">
        <v>254</v>
      </c>
      <c r="F1867" s="80">
        <v>5618</v>
      </c>
      <c r="G1867" s="80">
        <v>508</v>
      </c>
      <c r="H1867" s="80">
        <v>6126</v>
      </c>
      <c r="I1867" s="82">
        <v>8.2925200000000004E-2</v>
      </c>
      <c r="J1867" s="80">
        <v>8.2911700000000005E-2</v>
      </c>
      <c r="L1867" s="84">
        <v>0.99919999999999998</v>
      </c>
      <c r="M1867" s="83">
        <v>1865.98</v>
      </c>
      <c r="N1867" s="85">
        <v>2.3610900000000001E-2</v>
      </c>
      <c r="O1867" s="83">
        <v>1865.95</v>
      </c>
      <c r="P1867" s="85">
        <v>4.7221899999999997E-2</v>
      </c>
      <c r="Q1867" s="83">
        <v>1866</v>
      </c>
      <c r="R1867" s="86">
        <v>2.5306499999999999E-5</v>
      </c>
      <c r="S1867" s="86">
        <v>2.67958E-4</v>
      </c>
    </row>
    <row r="1868" spans="2:19" x14ac:dyDescent="0.2">
      <c r="B1868" s="33"/>
      <c r="C1868" s="81">
        <v>0.32750000000000001</v>
      </c>
      <c r="D1868" s="80">
        <v>5873</v>
      </c>
      <c r="E1868" s="80">
        <v>254</v>
      </c>
      <c r="F1868" s="80">
        <v>5619</v>
      </c>
      <c r="G1868" s="80">
        <v>508</v>
      </c>
      <c r="H1868" s="80">
        <v>6127</v>
      </c>
      <c r="I1868" s="82">
        <v>8.2911700000000005E-2</v>
      </c>
      <c r="J1868" s="80">
        <v>8.2911700000000005E-2</v>
      </c>
      <c r="L1868" s="84">
        <v>0.99919999999999998</v>
      </c>
      <c r="M1868" s="83">
        <v>1866.98</v>
      </c>
      <c r="N1868" s="85">
        <v>2.3761500000000001E-2</v>
      </c>
      <c r="O1868" s="83">
        <v>1866.95</v>
      </c>
      <c r="P1868" s="85">
        <v>4.75229E-2</v>
      </c>
      <c r="Q1868" s="83">
        <v>1867</v>
      </c>
      <c r="R1868" s="86">
        <v>2.5454200000000001E-5</v>
      </c>
      <c r="S1868" s="86">
        <v>2.67958E-4</v>
      </c>
    </row>
    <row r="1869" spans="2:19" x14ac:dyDescent="0.2">
      <c r="B1869" s="33"/>
      <c r="C1869" s="81">
        <v>0.32719999999999999</v>
      </c>
      <c r="D1869" s="80">
        <v>5873</v>
      </c>
      <c r="E1869" s="80">
        <v>255</v>
      </c>
      <c r="F1869" s="80">
        <v>5618</v>
      </c>
      <c r="G1869" s="80">
        <v>510</v>
      </c>
      <c r="H1869" s="80">
        <v>6128</v>
      </c>
      <c r="I1869" s="82">
        <v>8.3224500000000007E-2</v>
      </c>
      <c r="J1869" s="80">
        <v>8.3197400000000005E-2</v>
      </c>
      <c r="L1869" s="84">
        <v>0.99919999999999998</v>
      </c>
      <c r="M1869" s="83">
        <v>1867.98</v>
      </c>
      <c r="N1869" s="85">
        <v>2.3912800000000001E-2</v>
      </c>
      <c r="O1869" s="83">
        <v>1867.95</v>
      </c>
      <c r="P1869" s="85">
        <v>4.7825600000000003E-2</v>
      </c>
      <c r="Q1869" s="83">
        <v>1868</v>
      </c>
      <c r="R1869" s="86">
        <v>2.5602500000000001E-5</v>
      </c>
      <c r="S1869" s="86">
        <v>2.67958E-4</v>
      </c>
    </row>
    <row r="1870" spans="2:19" x14ac:dyDescent="0.2">
      <c r="B1870" s="33"/>
      <c r="C1870" s="81">
        <v>0.3256</v>
      </c>
      <c r="D1870" s="80">
        <v>5874</v>
      </c>
      <c r="E1870" s="80">
        <v>255</v>
      </c>
      <c r="F1870" s="80">
        <v>5619</v>
      </c>
      <c r="G1870" s="80">
        <v>510</v>
      </c>
      <c r="H1870" s="80">
        <v>6129</v>
      </c>
      <c r="I1870" s="82">
        <v>8.3210999999999993E-2</v>
      </c>
      <c r="J1870" s="80">
        <v>8.3197400000000005E-2</v>
      </c>
      <c r="L1870" s="84">
        <v>0.99919999999999998</v>
      </c>
      <c r="M1870" s="83">
        <v>1868.98</v>
      </c>
      <c r="N1870" s="85">
        <v>2.40649E-2</v>
      </c>
      <c r="O1870" s="83">
        <v>1868.95</v>
      </c>
      <c r="P1870" s="85">
        <v>4.81298E-2</v>
      </c>
      <c r="Q1870" s="83">
        <v>1869</v>
      </c>
      <c r="R1870" s="86">
        <v>2.5751599999999999E-5</v>
      </c>
      <c r="S1870" s="86">
        <v>2.67958E-4</v>
      </c>
    </row>
    <row r="1871" spans="2:19" x14ac:dyDescent="0.2">
      <c r="B1871" s="33"/>
      <c r="C1871" s="81">
        <v>0.32550000000000001</v>
      </c>
      <c r="D1871" s="80">
        <v>5875</v>
      </c>
      <c r="E1871" s="80">
        <v>255</v>
      </c>
      <c r="F1871" s="80">
        <v>5620</v>
      </c>
      <c r="G1871" s="80">
        <v>510</v>
      </c>
      <c r="H1871" s="80">
        <v>6130</v>
      </c>
      <c r="I1871" s="82">
        <v>8.3197400000000005E-2</v>
      </c>
      <c r="J1871" s="80">
        <v>8.3197400000000005E-2</v>
      </c>
      <c r="L1871" s="84">
        <v>0.99909999999999999</v>
      </c>
      <c r="M1871" s="83">
        <v>1869.98</v>
      </c>
      <c r="N1871" s="85">
        <v>2.4217800000000001E-2</v>
      </c>
      <c r="O1871" s="83">
        <v>1869.95</v>
      </c>
      <c r="P1871" s="85">
        <v>4.8435699999999998E-2</v>
      </c>
      <c r="Q1871" s="83">
        <v>1870</v>
      </c>
      <c r="R1871" s="86">
        <v>2.5901399999999999E-5</v>
      </c>
      <c r="S1871" s="86">
        <v>3.2765499999999999E-4</v>
      </c>
    </row>
    <row r="1872" spans="2:19" x14ac:dyDescent="0.2">
      <c r="B1872" s="33"/>
      <c r="C1872" s="81">
        <v>0.3236</v>
      </c>
      <c r="D1872" s="80">
        <v>5875</v>
      </c>
      <c r="E1872" s="80">
        <v>256</v>
      </c>
      <c r="F1872" s="80">
        <v>5619</v>
      </c>
      <c r="G1872" s="80">
        <v>512</v>
      </c>
      <c r="H1872" s="80">
        <v>6131</v>
      </c>
      <c r="I1872" s="82">
        <v>8.3510000000000001E-2</v>
      </c>
      <c r="J1872" s="80">
        <v>8.3401199999999995E-2</v>
      </c>
      <c r="L1872" s="84">
        <v>0.99909999999999999</v>
      </c>
      <c r="M1872" s="83">
        <v>1870.98</v>
      </c>
      <c r="N1872" s="85">
        <v>2.43716E-2</v>
      </c>
      <c r="O1872" s="83">
        <v>1870.95</v>
      </c>
      <c r="P1872" s="85">
        <v>4.87432E-2</v>
      </c>
      <c r="Q1872" s="83">
        <v>1871</v>
      </c>
      <c r="R1872" s="86">
        <v>2.60519E-5</v>
      </c>
      <c r="S1872" s="86">
        <v>3.2765499999999999E-4</v>
      </c>
    </row>
    <row r="1873" spans="2:19" x14ac:dyDescent="0.2">
      <c r="B1873" s="33"/>
      <c r="C1873" s="81">
        <v>0.32269999999999999</v>
      </c>
      <c r="D1873" s="80">
        <v>5876</v>
      </c>
      <c r="E1873" s="80">
        <v>256</v>
      </c>
      <c r="F1873" s="80">
        <v>5620</v>
      </c>
      <c r="G1873" s="80">
        <v>512</v>
      </c>
      <c r="H1873" s="80">
        <v>6132</v>
      </c>
      <c r="I1873" s="82">
        <v>8.3496399999999998E-2</v>
      </c>
      <c r="J1873" s="80">
        <v>8.3401199999999995E-2</v>
      </c>
      <c r="L1873" s="84">
        <v>0.99909999999999999</v>
      </c>
      <c r="M1873" s="83">
        <v>1871.98</v>
      </c>
      <c r="N1873" s="85">
        <v>2.4526200000000001E-2</v>
      </c>
      <c r="O1873" s="83">
        <v>1871.95</v>
      </c>
      <c r="P1873" s="85">
        <v>4.90523E-2</v>
      </c>
      <c r="Q1873" s="83">
        <v>1872</v>
      </c>
      <c r="R1873" s="86">
        <v>2.62032E-5</v>
      </c>
      <c r="S1873" s="86">
        <v>3.2765499999999999E-4</v>
      </c>
    </row>
    <row r="1874" spans="2:19" x14ac:dyDescent="0.2">
      <c r="B1874" s="33"/>
      <c r="C1874" s="81">
        <v>0.3226</v>
      </c>
      <c r="D1874" s="80">
        <v>5877</v>
      </c>
      <c r="E1874" s="80">
        <v>256</v>
      </c>
      <c r="F1874" s="80">
        <v>5621</v>
      </c>
      <c r="G1874" s="80">
        <v>512</v>
      </c>
      <c r="H1874" s="80">
        <v>6133</v>
      </c>
      <c r="I1874" s="82">
        <v>8.3482799999999996E-2</v>
      </c>
      <c r="J1874" s="80">
        <v>8.3401199999999995E-2</v>
      </c>
      <c r="L1874" s="84">
        <v>0.99909999999999999</v>
      </c>
      <c r="M1874" s="83">
        <v>1872.98</v>
      </c>
      <c r="N1874" s="85">
        <v>2.4681600000000001E-2</v>
      </c>
      <c r="O1874" s="83">
        <v>1872.95</v>
      </c>
      <c r="P1874" s="85">
        <v>4.93631E-2</v>
      </c>
      <c r="Q1874" s="83">
        <v>1873</v>
      </c>
      <c r="R1874" s="86">
        <v>2.6355100000000001E-5</v>
      </c>
      <c r="S1874" s="86">
        <v>3.2765499999999999E-4</v>
      </c>
    </row>
    <row r="1875" spans="2:19" x14ac:dyDescent="0.2">
      <c r="B1875" s="33"/>
      <c r="C1875" s="81">
        <v>0.32119999999999999</v>
      </c>
      <c r="D1875" s="80">
        <v>5879</v>
      </c>
      <c r="E1875" s="80">
        <v>256</v>
      </c>
      <c r="F1875" s="80">
        <v>5623</v>
      </c>
      <c r="G1875" s="80">
        <v>512</v>
      </c>
      <c r="H1875" s="80">
        <v>6135</v>
      </c>
      <c r="I1875" s="82">
        <v>8.3455600000000005E-2</v>
      </c>
      <c r="J1875" s="80">
        <v>8.3401199999999995E-2</v>
      </c>
      <c r="L1875" s="84">
        <v>0.99909999999999999</v>
      </c>
      <c r="M1875" s="83">
        <v>1873.98</v>
      </c>
      <c r="N1875" s="85">
        <v>2.48378E-2</v>
      </c>
      <c r="O1875" s="83">
        <v>1873.95</v>
      </c>
      <c r="P1875" s="85">
        <v>4.96756E-2</v>
      </c>
      <c r="Q1875" s="83">
        <v>1874</v>
      </c>
      <c r="R1875" s="86">
        <v>2.6507800000000001E-5</v>
      </c>
      <c r="S1875" s="86">
        <v>3.2765499999999999E-4</v>
      </c>
    </row>
    <row r="1876" spans="2:19" x14ac:dyDescent="0.2">
      <c r="B1876" s="33"/>
      <c r="C1876" s="81">
        <v>0.32090000000000002</v>
      </c>
      <c r="D1876" s="80">
        <v>5883</v>
      </c>
      <c r="E1876" s="80">
        <v>256</v>
      </c>
      <c r="F1876" s="80">
        <v>5627</v>
      </c>
      <c r="G1876" s="80">
        <v>512</v>
      </c>
      <c r="H1876" s="80">
        <v>6139</v>
      </c>
      <c r="I1876" s="82">
        <v>8.3401199999999995E-2</v>
      </c>
      <c r="J1876" s="80">
        <v>8.3401199999999995E-2</v>
      </c>
      <c r="L1876" s="84">
        <v>0.99909999999999999</v>
      </c>
      <c r="M1876" s="83">
        <v>1874.98</v>
      </c>
      <c r="N1876" s="85">
        <v>2.49949E-2</v>
      </c>
      <c r="O1876" s="83">
        <v>1874.95</v>
      </c>
      <c r="P1876" s="85">
        <v>4.9989699999999998E-2</v>
      </c>
      <c r="Q1876" s="83">
        <v>1875</v>
      </c>
      <c r="R1876" s="86">
        <v>2.6661200000000001E-5</v>
      </c>
      <c r="S1876" s="86">
        <v>3.2765499999999999E-4</v>
      </c>
    </row>
    <row r="1877" spans="2:19" x14ac:dyDescent="0.2">
      <c r="B1877" s="33"/>
      <c r="C1877" s="81">
        <v>0.31990000000000002</v>
      </c>
      <c r="D1877" s="80">
        <v>5883</v>
      </c>
      <c r="E1877" s="80">
        <v>257</v>
      </c>
      <c r="F1877" s="80">
        <v>5626</v>
      </c>
      <c r="G1877" s="80">
        <v>514</v>
      </c>
      <c r="H1877" s="80">
        <v>6140</v>
      </c>
      <c r="I1877" s="82">
        <v>8.3713399999999993E-2</v>
      </c>
      <c r="J1877" s="80">
        <v>8.3713399999999993E-2</v>
      </c>
      <c r="L1877" s="84">
        <v>0.99909999999999999</v>
      </c>
      <c r="M1877" s="83">
        <v>1875.97</v>
      </c>
      <c r="N1877" s="85">
        <v>2.51527E-2</v>
      </c>
      <c r="O1877" s="83">
        <v>1875.95</v>
      </c>
      <c r="P1877" s="85">
        <v>5.0305500000000003E-2</v>
      </c>
      <c r="Q1877" s="83">
        <v>1876</v>
      </c>
      <c r="R1877" s="86">
        <v>2.6815300000000001E-5</v>
      </c>
      <c r="S1877" s="86">
        <v>3.2765499999999999E-4</v>
      </c>
    </row>
    <row r="1878" spans="2:19" x14ac:dyDescent="0.2">
      <c r="B1878" s="33"/>
      <c r="C1878" s="81">
        <v>0.31969999999999998</v>
      </c>
      <c r="D1878" s="80">
        <v>5884</v>
      </c>
      <c r="E1878" s="80">
        <v>258</v>
      </c>
      <c r="F1878" s="80">
        <v>5626</v>
      </c>
      <c r="G1878" s="80">
        <v>516</v>
      </c>
      <c r="H1878" s="80">
        <v>6142</v>
      </c>
      <c r="I1878" s="82">
        <v>8.4011699999999995E-2</v>
      </c>
      <c r="J1878" s="80">
        <v>8.4011699999999995E-2</v>
      </c>
      <c r="L1878" s="84">
        <v>0.99909999999999999</v>
      </c>
      <c r="M1878" s="83">
        <v>1876.97</v>
      </c>
      <c r="N1878" s="85">
        <v>2.5311500000000001E-2</v>
      </c>
      <c r="O1878" s="83">
        <v>1876.95</v>
      </c>
      <c r="P1878" s="85">
        <v>5.0623000000000001E-2</v>
      </c>
      <c r="Q1878" s="83">
        <v>1877</v>
      </c>
      <c r="R1878" s="86">
        <v>2.6970100000000001E-5</v>
      </c>
      <c r="S1878" s="86">
        <v>3.2765499999999999E-4</v>
      </c>
    </row>
    <row r="1879" spans="2:19" x14ac:dyDescent="0.2">
      <c r="B1879" s="33"/>
      <c r="C1879" s="81">
        <v>0.31830000000000003</v>
      </c>
      <c r="D1879" s="80">
        <v>5884</v>
      </c>
      <c r="E1879" s="80">
        <v>260</v>
      </c>
      <c r="F1879" s="80">
        <v>5624</v>
      </c>
      <c r="G1879" s="80">
        <v>520</v>
      </c>
      <c r="H1879" s="80">
        <v>6144</v>
      </c>
      <c r="I1879" s="82">
        <v>8.46354E-2</v>
      </c>
      <c r="J1879" s="80">
        <v>8.4594100000000005E-2</v>
      </c>
      <c r="L1879" s="84">
        <v>0.99909999999999999</v>
      </c>
      <c r="M1879" s="83">
        <v>1877.97</v>
      </c>
      <c r="N1879" s="85">
        <v>2.5471000000000001E-2</v>
      </c>
      <c r="O1879" s="83">
        <v>1877.95</v>
      </c>
      <c r="P1879" s="85">
        <v>5.0942099999999997E-2</v>
      </c>
      <c r="Q1879" s="83">
        <v>1878</v>
      </c>
      <c r="R1879" s="86">
        <v>2.71257E-5</v>
      </c>
      <c r="S1879" s="86">
        <v>3.2765499999999999E-4</v>
      </c>
    </row>
    <row r="1880" spans="2:19" x14ac:dyDescent="0.2">
      <c r="B1880" s="33"/>
      <c r="C1880" s="81">
        <v>0.318</v>
      </c>
      <c r="D1880" s="80">
        <v>5885</v>
      </c>
      <c r="E1880" s="80">
        <v>260</v>
      </c>
      <c r="F1880" s="80">
        <v>5625</v>
      </c>
      <c r="G1880" s="80">
        <v>520</v>
      </c>
      <c r="H1880" s="80">
        <v>6145</v>
      </c>
      <c r="I1880" s="82">
        <v>8.4621600000000005E-2</v>
      </c>
      <c r="J1880" s="80">
        <v>8.4594100000000005E-2</v>
      </c>
      <c r="L1880" s="84">
        <v>0.99909999999999999</v>
      </c>
      <c r="M1880" s="83">
        <v>1878.97</v>
      </c>
      <c r="N1880" s="85">
        <v>2.5631500000000002E-2</v>
      </c>
      <c r="O1880" s="83">
        <v>1878.95</v>
      </c>
      <c r="P1880" s="85">
        <v>5.12629E-2</v>
      </c>
      <c r="Q1880" s="83">
        <v>1879</v>
      </c>
      <c r="R1880" s="86">
        <v>2.7282000000000001E-5</v>
      </c>
      <c r="S1880" s="86">
        <v>3.2765499999999999E-4</v>
      </c>
    </row>
    <row r="1881" spans="2:19" x14ac:dyDescent="0.2">
      <c r="B1881" s="33"/>
      <c r="C1881" s="81">
        <v>0.31709999999999999</v>
      </c>
      <c r="D1881" s="80">
        <v>5887</v>
      </c>
      <c r="E1881" s="80">
        <v>260</v>
      </c>
      <c r="F1881" s="80">
        <v>5627</v>
      </c>
      <c r="G1881" s="80">
        <v>520</v>
      </c>
      <c r="H1881" s="80">
        <v>6147</v>
      </c>
      <c r="I1881" s="82">
        <v>8.4594100000000005E-2</v>
      </c>
      <c r="J1881" s="80">
        <v>8.4594100000000005E-2</v>
      </c>
      <c r="L1881" s="84">
        <v>0.99909999999999999</v>
      </c>
      <c r="M1881" s="83">
        <v>1879.97</v>
      </c>
      <c r="N1881" s="85">
        <v>2.5792699999999998E-2</v>
      </c>
      <c r="O1881" s="83">
        <v>1879.95</v>
      </c>
      <c r="P1881" s="85">
        <v>5.1585399999999997E-2</v>
      </c>
      <c r="Q1881" s="83">
        <v>1880</v>
      </c>
      <c r="R1881" s="86">
        <v>2.74391E-5</v>
      </c>
      <c r="S1881" s="86">
        <v>3.2765499999999999E-4</v>
      </c>
    </row>
    <row r="1882" spans="2:19" x14ac:dyDescent="0.2">
      <c r="B1882" s="33"/>
      <c r="C1882" s="81">
        <v>0.31690000000000002</v>
      </c>
      <c r="D1882" s="80">
        <v>5887</v>
      </c>
      <c r="E1882" s="80">
        <v>261</v>
      </c>
      <c r="F1882" s="80">
        <v>5626</v>
      </c>
      <c r="G1882" s="80">
        <v>522</v>
      </c>
      <c r="H1882" s="80">
        <v>6148</v>
      </c>
      <c r="I1882" s="82">
        <v>8.4905700000000001E-2</v>
      </c>
      <c r="J1882" s="80">
        <v>8.4891900000000006E-2</v>
      </c>
      <c r="L1882" s="84">
        <v>0.99909999999999999</v>
      </c>
      <c r="M1882" s="83">
        <v>1880.97</v>
      </c>
      <c r="N1882" s="85">
        <v>2.59548E-2</v>
      </c>
      <c r="O1882" s="83">
        <v>1880.95</v>
      </c>
      <c r="P1882" s="85">
        <v>5.1909700000000003E-2</v>
      </c>
      <c r="Q1882" s="83">
        <v>1881</v>
      </c>
      <c r="R1882" s="86">
        <v>2.75968E-5</v>
      </c>
      <c r="S1882" s="86">
        <v>3.2765499999999999E-4</v>
      </c>
    </row>
    <row r="1883" spans="2:19" x14ac:dyDescent="0.2">
      <c r="B1883" s="33"/>
      <c r="C1883" s="81">
        <v>0.31680000000000003</v>
      </c>
      <c r="D1883" s="80">
        <v>5888</v>
      </c>
      <c r="E1883" s="80">
        <v>261</v>
      </c>
      <c r="F1883" s="80">
        <v>5627</v>
      </c>
      <c r="G1883" s="80">
        <v>522</v>
      </c>
      <c r="H1883" s="80">
        <v>6149</v>
      </c>
      <c r="I1883" s="82">
        <v>8.4891900000000006E-2</v>
      </c>
      <c r="J1883" s="80">
        <v>8.4891900000000006E-2</v>
      </c>
      <c r="L1883" s="84">
        <v>0.99909999999999999</v>
      </c>
      <c r="M1883" s="83">
        <v>1881.97</v>
      </c>
      <c r="N1883" s="85">
        <v>2.61178E-2</v>
      </c>
      <c r="O1883" s="83">
        <v>1881.95</v>
      </c>
      <c r="P1883" s="85">
        <v>5.22356E-2</v>
      </c>
      <c r="Q1883" s="83">
        <v>1882</v>
      </c>
      <c r="R1883" s="86">
        <v>2.7755399999999999E-5</v>
      </c>
      <c r="S1883" s="86">
        <v>3.2765499999999999E-4</v>
      </c>
    </row>
    <row r="1884" spans="2:19" x14ac:dyDescent="0.2">
      <c r="B1884" s="33"/>
      <c r="C1884" s="81">
        <v>0.31619999999999998</v>
      </c>
      <c r="D1884" s="80">
        <v>5888</v>
      </c>
      <c r="E1884" s="80">
        <v>262</v>
      </c>
      <c r="F1884" s="80">
        <v>5626</v>
      </c>
      <c r="G1884" s="80">
        <v>524</v>
      </c>
      <c r="H1884" s="80">
        <v>6150</v>
      </c>
      <c r="I1884" s="82">
        <v>8.5203299999999996E-2</v>
      </c>
      <c r="J1884" s="80">
        <v>8.5203299999999996E-2</v>
      </c>
      <c r="L1884" s="84">
        <v>0.99909999999999999</v>
      </c>
      <c r="M1884" s="83">
        <v>1882.97</v>
      </c>
      <c r="N1884" s="85">
        <v>2.6281599999999999E-2</v>
      </c>
      <c r="O1884" s="83">
        <v>1882.95</v>
      </c>
      <c r="P1884" s="85">
        <v>5.25633E-2</v>
      </c>
      <c r="Q1884" s="83">
        <v>1883</v>
      </c>
      <c r="R1884" s="86">
        <v>2.7914599999999999E-5</v>
      </c>
      <c r="S1884" s="86">
        <v>3.2765499999999999E-4</v>
      </c>
    </row>
    <row r="1885" spans="2:19" x14ac:dyDescent="0.2">
      <c r="B1885" s="33"/>
      <c r="C1885" s="81">
        <v>0.31609999999999999</v>
      </c>
      <c r="D1885" s="80">
        <v>5888</v>
      </c>
      <c r="E1885" s="80">
        <v>264</v>
      </c>
      <c r="F1885" s="80">
        <v>5624</v>
      </c>
      <c r="G1885" s="80">
        <v>528</v>
      </c>
      <c r="H1885" s="80">
        <v>6152</v>
      </c>
      <c r="I1885" s="82">
        <v>8.5825700000000005E-2</v>
      </c>
      <c r="J1885" s="80">
        <v>8.5728200000000004E-2</v>
      </c>
      <c r="L1885" s="84">
        <v>0.99909999999999999</v>
      </c>
      <c r="M1885" s="83">
        <v>1883.97</v>
      </c>
      <c r="N1885" s="85">
        <v>2.6446299999999999E-2</v>
      </c>
      <c r="O1885" s="83">
        <v>1883.95</v>
      </c>
      <c r="P1885" s="85">
        <v>5.2892599999999998E-2</v>
      </c>
      <c r="Q1885" s="83">
        <v>1884</v>
      </c>
      <c r="R1885" s="86">
        <v>2.8074700000000001E-5</v>
      </c>
      <c r="S1885" s="86">
        <v>3.2765499999999999E-4</v>
      </c>
    </row>
    <row r="1886" spans="2:19" x14ac:dyDescent="0.2">
      <c r="B1886" s="33"/>
      <c r="C1886" s="81">
        <v>0.31430000000000002</v>
      </c>
      <c r="D1886" s="80">
        <v>5889</v>
      </c>
      <c r="E1886" s="80">
        <v>264</v>
      </c>
      <c r="F1886" s="80">
        <v>5625</v>
      </c>
      <c r="G1886" s="80">
        <v>528</v>
      </c>
      <c r="H1886" s="80">
        <v>6153</v>
      </c>
      <c r="I1886" s="82">
        <v>8.5811799999999994E-2</v>
      </c>
      <c r="J1886" s="80">
        <v>8.5728200000000004E-2</v>
      </c>
      <c r="L1886" s="84">
        <v>0.99909999999999999</v>
      </c>
      <c r="M1886" s="83">
        <v>1884.97</v>
      </c>
      <c r="N1886" s="85">
        <v>2.6611900000000001E-2</v>
      </c>
      <c r="O1886" s="83">
        <v>1884.95</v>
      </c>
      <c r="P1886" s="85">
        <v>5.3223800000000002E-2</v>
      </c>
      <c r="Q1886" s="83">
        <v>1885</v>
      </c>
      <c r="R1886" s="86">
        <v>2.8235400000000001E-5</v>
      </c>
      <c r="S1886" s="86">
        <v>3.2765499999999999E-4</v>
      </c>
    </row>
    <row r="1887" spans="2:19" x14ac:dyDescent="0.2">
      <c r="B1887" s="33"/>
      <c r="C1887" s="81">
        <v>0.31419999999999998</v>
      </c>
      <c r="D1887" s="80">
        <v>5890</v>
      </c>
      <c r="E1887" s="80">
        <v>264</v>
      </c>
      <c r="F1887" s="80">
        <v>5626</v>
      </c>
      <c r="G1887" s="80">
        <v>528</v>
      </c>
      <c r="H1887" s="80">
        <v>6154</v>
      </c>
      <c r="I1887" s="82">
        <v>8.5797899999999996E-2</v>
      </c>
      <c r="J1887" s="80">
        <v>8.5728200000000004E-2</v>
      </c>
      <c r="L1887" s="84">
        <v>0.99909999999999999</v>
      </c>
      <c r="M1887" s="83">
        <v>1885.97</v>
      </c>
      <c r="N1887" s="85">
        <v>2.6778300000000001E-2</v>
      </c>
      <c r="O1887" s="83">
        <v>1885.95</v>
      </c>
      <c r="P1887" s="85">
        <v>5.3556600000000003E-2</v>
      </c>
      <c r="Q1887" s="83">
        <v>1886</v>
      </c>
      <c r="R1887" s="86">
        <v>2.8396899999999999E-5</v>
      </c>
      <c r="S1887" s="86">
        <v>3.2765499999999999E-4</v>
      </c>
    </row>
    <row r="1888" spans="2:19" x14ac:dyDescent="0.2">
      <c r="B1888" s="33"/>
      <c r="C1888" s="81">
        <v>0.31409999999999999</v>
      </c>
      <c r="D1888" s="80">
        <v>5891</v>
      </c>
      <c r="E1888" s="80">
        <v>264</v>
      </c>
      <c r="F1888" s="80">
        <v>5627</v>
      </c>
      <c r="G1888" s="80">
        <v>528</v>
      </c>
      <c r="H1888" s="80">
        <v>6155</v>
      </c>
      <c r="I1888" s="82">
        <v>8.5783899999999996E-2</v>
      </c>
      <c r="J1888" s="80">
        <v>8.5728200000000004E-2</v>
      </c>
      <c r="L1888" s="84">
        <v>0.99909999999999999</v>
      </c>
      <c r="M1888" s="83">
        <v>1886.97</v>
      </c>
      <c r="N1888" s="85">
        <v>2.69456E-2</v>
      </c>
      <c r="O1888" s="83">
        <v>1886.95</v>
      </c>
      <c r="P1888" s="85">
        <v>5.38912E-2</v>
      </c>
      <c r="Q1888" s="83">
        <v>1887</v>
      </c>
      <c r="R1888" s="86">
        <v>2.8559199999999999E-5</v>
      </c>
      <c r="S1888" s="86">
        <v>3.2765499999999999E-4</v>
      </c>
    </row>
    <row r="1889" spans="2:19" x14ac:dyDescent="0.2">
      <c r="B1889" s="33"/>
      <c r="C1889" s="81">
        <v>0.31369999999999998</v>
      </c>
      <c r="D1889" s="80">
        <v>5892</v>
      </c>
      <c r="E1889" s="80">
        <v>264</v>
      </c>
      <c r="F1889" s="80">
        <v>5628</v>
      </c>
      <c r="G1889" s="80">
        <v>528</v>
      </c>
      <c r="H1889" s="80">
        <v>6156</v>
      </c>
      <c r="I1889" s="82">
        <v>8.5769999999999999E-2</v>
      </c>
      <c r="J1889" s="80">
        <v>8.5728200000000004E-2</v>
      </c>
      <c r="L1889" s="84">
        <v>0.99909999999999999</v>
      </c>
      <c r="M1889" s="83">
        <v>1887.97</v>
      </c>
      <c r="N1889" s="85">
        <v>2.71138E-2</v>
      </c>
      <c r="O1889" s="83">
        <v>1887.95</v>
      </c>
      <c r="P1889" s="85">
        <v>5.4227600000000001E-2</v>
      </c>
      <c r="Q1889" s="83">
        <v>1888</v>
      </c>
      <c r="R1889" s="86">
        <v>2.8722200000000001E-5</v>
      </c>
      <c r="S1889" s="86">
        <v>3.2765499999999999E-4</v>
      </c>
    </row>
    <row r="1890" spans="2:19" x14ac:dyDescent="0.2">
      <c r="B1890" s="33"/>
      <c r="C1890" s="81">
        <v>0.31290000000000001</v>
      </c>
      <c r="D1890" s="80">
        <v>5895</v>
      </c>
      <c r="E1890" s="80">
        <v>264</v>
      </c>
      <c r="F1890" s="80">
        <v>5631</v>
      </c>
      <c r="G1890" s="80">
        <v>528</v>
      </c>
      <c r="H1890" s="80">
        <v>6159</v>
      </c>
      <c r="I1890" s="82">
        <v>8.5728200000000004E-2</v>
      </c>
      <c r="J1890" s="80">
        <v>8.5728200000000004E-2</v>
      </c>
      <c r="L1890" s="84">
        <v>0.99909999999999999</v>
      </c>
      <c r="M1890" s="83">
        <v>1888.97</v>
      </c>
      <c r="N1890" s="85">
        <v>2.7282799999999999E-2</v>
      </c>
      <c r="O1890" s="83">
        <v>1888.95</v>
      </c>
      <c r="P1890" s="85">
        <v>5.4565700000000002E-2</v>
      </c>
      <c r="Q1890" s="83">
        <v>1889</v>
      </c>
      <c r="R1890" s="86">
        <v>2.8886000000000001E-5</v>
      </c>
      <c r="S1890" s="86">
        <v>3.2765499999999999E-4</v>
      </c>
    </row>
    <row r="1891" spans="2:19" x14ac:dyDescent="0.2">
      <c r="B1891" s="33"/>
      <c r="C1891" s="81">
        <v>0.3125</v>
      </c>
      <c r="D1891" s="80">
        <v>5898</v>
      </c>
      <c r="E1891" s="80">
        <v>265</v>
      </c>
      <c r="F1891" s="80">
        <v>5633</v>
      </c>
      <c r="G1891" s="80">
        <v>530</v>
      </c>
      <c r="H1891" s="80">
        <v>6163</v>
      </c>
      <c r="I1891" s="82">
        <v>8.5997100000000007E-2</v>
      </c>
      <c r="J1891" s="80">
        <v>8.5969199999999996E-2</v>
      </c>
      <c r="L1891" s="84">
        <v>0.99909999999999999</v>
      </c>
      <c r="M1891" s="83">
        <v>1889.97</v>
      </c>
      <c r="N1891" s="85">
        <v>2.7452799999999999E-2</v>
      </c>
      <c r="O1891" s="83">
        <v>1889.95</v>
      </c>
      <c r="P1891" s="85">
        <v>5.4905500000000003E-2</v>
      </c>
      <c r="Q1891" s="83">
        <v>1890</v>
      </c>
      <c r="R1891" s="86">
        <v>2.9050599999999999E-5</v>
      </c>
      <c r="S1891" s="86">
        <v>3.2765499999999999E-4</v>
      </c>
    </row>
    <row r="1892" spans="2:19" x14ac:dyDescent="0.2">
      <c r="B1892" s="33"/>
      <c r="C1892" s="81">
        <v>0.31159999999999999</v>
      </c>
      <c r="D1892" s="80">
        <v>5900</v>
      </c>
      <c r="E1892" s="80">
        <v>265</v>
      </c>
      <c r="F1892" s="80">
        <v>5635</v>
      </c>
      <c r="G1892" s="80">
        <v>530</v>
      </c>
      <c r="H1892" s="80">
        <v>6165</v>
      </c>
      <c r="I1892" s="82">
        <v>8.5969199999999996E-2</v>
      </c>
      <c r="J1892" s="80">
        <v>8.5969199999999996E-2</v>
      </c>
      <c r="L1892" s="84">
        <v>0.99909999999999999</v>
      </c>
      <c r="M1892" s="83">
        <v>1890.97</v>
      </c>
      <c r="N1892" s="85">
        <v>2.7623600000000002E-2</v>
      </c>
      <c r="O1892" s="83">
        <v>1890.94</v>
      </c>
      <c r="P1892" s="85">
        <v>5.5247200000000003E-2</v>
      </c>
      <c r="Q1892" s="83">
        <v>1891</v>
      </c>
      <c r="R1892" s="86">
        <v>2.9215899999999999E-5</v>
      </c>
      <c r="S1892" s="86">
        <v>3.2765499999999999E-4</v>
      </c>
    </row>
    <row r="1893" spans="2:19" x14ac:dyDescent="0.2">
      <c r="B1893" s="33"/>
      <c r="C1893" s="81">
        <v>0.31130000000000002</v>
      </c>
      <c r="D1893" s="80">
        <v>5901</v>
      </c>
      <c r="E1893" s="80">
        <v>266</v>
      </c>
      <c r="F1893" s="80">
        <v>5635</v>
      </c>
      <c r="G1893" s="80">
        <v>532</v>
      </c>
      <c r="H1893" s="80">
        <v>6167</v>
      </c>
      <c r="I1893" s="82">
        <v>8.6265599999999998E-2</v>
      </c>
      <c r="J1893" s="80">
        <v>8.6265599999999998E-2</v>
      </c>
      <c r="L1893" s="84">
        <v>0.99909999999999999</v>
      </c>
      <c r="M1893" s="83">
        <v>1891.97</v>
      </c>
      <c r="N1893" s="85">
        <v>2.7795299999999998E-2</v>
      </c>
      <c r="O1893" s="83">
        <v>1891.94</v>
      </c>
      <c r="P1893" s="85">
        <v>5.5590599999999997E-2</v>
      </c>
      <c r="Q1893" s="83">
        <v>1892</v>
      </c>
      <c r="R1893" s="86">
        <v>2.9381900000000001E-5</v>
      </c>
      <c r="S1893" s="86">
        <v>3.2765499999999999E-4</v>
      </c>
    </row>
    <row r="1894" spans="2:19" x14ac:dyDescent="0.2">
      <c r="B1894" s="33"/>
      <c r="C1894" s="81">
        <v>0.31009999999999999</v>
      </c>
      <c r="D1894" s="80">
        <v>5901</v>
      </c>
      <c r="E1894" s="80">
        <v>267</v>
      </c>
      <c r="F1894" s="80">
        <v>5634</v>
      </c>
      <c r="G1894" s="80">
        <v>534</v>
      </c>
      <c r="H1894" s="80">
        <v>6168</v>
      </c>
      <c r="I1894" s="82">
        <v>8.6575899999999997E-2</v>
      </c>
      <c r="J1894" s="80">
        <v>8.6533799999999994E-2</v>
      </c>
      <c r="L1894" s="84">
        <v>0.99909999999999999</v>
      </c>
      <c r="M1894" s="83">
        <v>1892.97</v>
      </c>
      <c r="N1894" s="85">
        <v>2.79679E-2</v>
      </c>
      <c r="O1894" s="83">
        <v>1892.94</v>
      </c>
      <c r="P1894" s="85">
        <v>5.5935899999999997E-2</v>
      </c>
      <c r="Q1894" s="83">
        <v>1893</v>
      </c>
      <c r="R1894" s="86">
        <v>2.9548800000000001E-5</v>
      </c>
      <c r="S1894" s="86">
        <v>3.2765499999999999E-4</v>
      </c>
    </row>
    <row r="1895" spans="2:19" x14ac:dyDescent="0.2">
      <c r="B1895" s="33"/>
      <c r="C1895" s="81">
        <v>0.3095</v>
      </c>
      <c r="D1895" s="80">
        <v>5903</v>
      </c>
      <c r="E1895" s="80">
        <v>267</v>
      </c>
      <c r="F1895" s="80">
        <v>5636</v>
      </c>
      <c r="G1895" s="80">
        <v>534</v>
      </c>
      <c r="H1895" s="80">
        <v>6170</v>
      </c>
      <c r="I1895" s="82">
        <v>8.6547799999999994E-2</v>
      </c>
      <c r="J1895" s="80">
        <v>8.6533799999999994E-2</v>
      </c>
      <c r="L1895" s="84">
        <v>0.99909999999999999</v>
      </c>
      <c r="M1895" s="83">
        <v>1893.97</v>
      </c>
      <c r="N1895" s="85">
        <v>2.81414E-2</v>
      </c>
      <c r="O1895" s="83">
        <v>1893.94</v>
      </c>
      <c r="P1895" s="85">
        <v>5.6282899999999997E-2</v>
      </c>
      <c r="Q1895" s="83">
        <v>1894</v>
      </c>
      <c r="R1895" s="86">
        <v>2.9716399999999999E-5</v>
      </c>
      <c r="S1895" s="86">
        <v>3.2765499999999999E-4</v>
      </c>
    </row>
    <row r="1896" spans="2:19" x14ac:dyDescent="0.2">
      <c r="B1896" s="33"/>
      <c r="C1896" s="81">
        <v>0.309</v>
      </c>
      <c r="D1896" s="80">
        <v>5904</v>
      </c>
      <c r="E1896" s="80">
        <v>267</v>
      </c>
      <c r="F1896" s="80">
        <v>5637</v>
      </c>
      <c r="G1896" s="80">
        <v>534</v>
      </c>
      <c r="H1896" s="80">
        <v>6171</v>
      </c>
      <c r="I1896" s="82">
        <v>8.6533799999999994E-2</v>
      </c>
      <c r="J1896" s="80">
        <v>8.6533799999999994E-2</v>
      </c>
      <c r="L1896" s="84">
        <v>0.99909999999999999</v>
      </c>
      <c r="M1896" s="83">
        <v>1894.97</v>
      </c>
      <c r="N1896" s="85">
        <v>2.8315900000000001E-2</v>
      </c>
      <c r="O1896" s="83">
        <v>1894.94</v>
      </c>
      <c r="P1896" s="85">
        <v>5.66317E-2</v>
      </c>
      <c r="Q1896" s="83">
        <v>1895</v>
      </c>
      <c r="R1896" s="86">
        <v>2.9884799999999999E-5</v>
      </c>
      <c r="S1896" s="86">
        <v>3.2765499999999999E-4</v>
      </c>
    </row>
    <row r="1897" spans="2:19" x14ac:dyDescent="0.2">
      <c r="B1897" s="33"/>
      <c r="C1897" s="81">
        <v>0.30880000000000002</v>
      </c>
      <c r="D1897" s="80">
        <v>5904</v>
      </c>
      <c r="E1897" s="80">
        <v>268</v>
      </c>
      <c r="F1897" s="80">
        <v>5636</v>
      </c>
      <c r="G1897" s="80">
        <v>536</v>
      </c>
      <c r="H1897" s="80">
        <v>6172</v>
      </c>
      <c r="I1897" s="82">
        <v>8.6843799999999999E-2</v>
      </c>
      <c r="J1897" s="80">
        <v>8.6843799999999999E-2</v>
      </c>
      <c r="L1897" s="84">
        <v>0.99909999999999999</v>
      </c>
      <c r="M1897" s="83">
        <v>1895.97</v>
      </c>
      <c r="N1897" s="85">
        <v>2.8491200000000001E-2</v>
      </c>
      <c r="O1897" s="83">
        <v>1895.94</v>
      </c>
      <c r="P1897" s="85">
        <v>5.6982400000000002E-2</v>
      </c>
      <c r="Q1897" s="83">
        <v>1896</v>
      </c>
      <c r="R1897" s="86">
        <v>3.0054000000000001E-5</v>
      </c>
      <c r="S1897" s="86">
        <v>3.2765499999999999E-4</v>
      </c>
    </row>
    <row r="1898" spans="2:19" x14ac:dyDescent="0.2">
      <c r="B1898" s="33"/>
      <c r="C1898" s="81">
        <v>0.3085</v>
      </c>
      <c r="D1898" s="80">
        <v>5904</v>
      </c>
      <c r="E1898" s="80">
        <v>269</v>
      </c>
      <c r="F1898" s="80">
        <v>5635</v>
      </c>
      <c r="G1898" s="80">
        <v>538</v>
      </c>
      <c r="H1898" s="80">
        <v>6173</v>
      </c>
      <c r="I1898" s="82">
        <v>8.7153700000000001E-2</v>
      </c>
      <c r="J1898" s="80">
        <v>8.7083199999999999E-2</v>
      </c>
      <c r="L1898" s="84">
        <v>0.999</v>
      </c>
      <c r="M1898" s="83">
        <v>1896.97</v>
      </c>
      <c r="N1898" s="85">
        <v>2.8667399999999999E-2</v>
      </c>
      <c r="O1898" s="83">
        <v>1896.94</v>
      </c>
      <c r="P1898" s="85">
        <v>5.7334799999999998E-2</v>
      </c>
      <c r="Q1898" s="83">
        <v>1897</v>
      </c>
      <c r="R1898" s="86">
        <v>3.02239E-5</v>
      </c>
      <c r="S1898" s="86">
        <v>3.76793E-4</v>
      </c>
    </row>
    <row r="1899" spans="2:19" x14ac:dyDescent="0.2">
      <c r="B1899" s="33"/>
      <c r="C1899" s="81">
        <v>0.30780000000000002</v>
      </c>
      <c r="D1899" s="80">
        <v>5905</v>
      </c>
      <c r="E1899" s="80">
        <v>269</v>
      </c>
      <c r="F1899" s="80">
        <v>5636</v>
      </c>
      <c r="G1899" s="80">
        <v>538</v>
      </c>
      <c r="H1899" s="80">
        <v>6174</v>
      </c>
      <c r="I1899" s="82">
        <v>8.7139599999999998E-2</v>
      </c>
      <c r="J1899" s="80">
        <v>8.7083199999999999E-2</v>
      </c>
      <c r="L1899" s="84">
        <v>0.999</v>
      </c>
      <c r="M1899" s="83">
        <v>1897.97</v>
      </c>
      <c r="N1899" s="85">
        <v>2.8844499999999999E-2</v>
      </c>
      <c r="O1899" s="83">
        <v>1897.94</v>
      </c>
      <c r="P1899" s="85">
        <v>5.76891E-2</v>
      </c>
      <c r="Q1899" s="83">
        <v>1898</v>
      </c>
      <c r="R1899" s="86">
        <v>3.0394699999999999E-5</v>
      </c>
      <c r="S1899" s="86">
        <v>3.76793E-4</v>
      </c>
    </row>
    <row r="1900" spans="2:19" x14ac:dyDescent="0.2">
      <c r="B1900" s="33"/>
      <c r="C1900" s="81">
        <v>0.30730000000000002</v>
      </c>
      <c r="D1900" s="80">
        <v>5906</v>
      </c>
      <c r="E1900" s="80">
        <v>269</v>
      </c>
      <c r="F1900" s="80">
        <v>5637</v>
      </c>
      <c r="G1900" s="80">
        <v>538</v>
      </c>
      <c r="H1900" s="80">
        <v>6175</v>
      </c>
      <c r="I1900" s="82">
        <v>8.7125499999999995E-2</v>
      </c>
      <c r="J1900" s="80">
        <v>8.7083199999999999E-2</v>
      </c>
      <c r="L1900" s="84">
        <v>0.999</v>
      </c>
      <c r="M1900" s="83">
        <v>1898.97</v>
      </c>
      <c r="N1900" s="85">
        <v>2.9022599999999999E-2</v>
      </c>
      <c r="O1900" s="83">
        <v>1898.94</v>
      </c>
      <c r="P1900" s="85">
        <v>5.8045199999999998E-2</v>
      </c>
      <c r="Q1900" s="83">
        <v>1899</v>
      </c>
      <c r="R1900" s="86">
        <v>3.0566199999999999E-5</v>
      </c>
      <c r="S1900" s="86">
        <v>3.76793E-4</v>
      </c>
    </row>
    <row r="1901" spans="2:19" x14ac:dyDescent="0.2">
      <c r="B1901" s="33"/>
      <c r="C1901" s="81">
        <v>0.30719999999999997</v>
      </c>
      <c r="D1901" s="80">
        <v>5908</v>
      </c>
      <c r="E1901" s="80">
        <v>269</v>
      </c>
      <c r="F1901" s="80">
        <v>5639</v>
      </c>
      <c r="G1901" s="80">
        <v>538</v>
      </c>
      <c r="H1901" s="80">
        <v>6177</v>
      </c>
      <c r="I1901" s="82">
        <v>8.7097300000000002E-2</v>
      </c>
      <c r="J1901" s="80">
        <v>8.7083199999999999E-2</v>
      </c>
      <c r="L1901" s="84">
        <v>0.999</v>
      </c>
      <c r="M1901" s="83">
        <v>1899.97</v>
      </c>
      <c r="N1901" s="85">
        <v>2.9201600000000001E-2</v>
      </c>
      <c r="O1901" s="83">
        <v>1899.94</v>
      </c>
      <c r="P1901" s="85">
        <v>5.8403200000000002E-2</v>
      </c>
      <c r="Q1901" s="83">
        <v>1900</v>
      </c>
      <c r="R1901" s="86">
        <v>3.0738499999999997E-5</v>
      </c>
      <c r="S1901" s="86">
        <v>3.76793E-4</v>
      </c>
    </row>
    <row r="1902" spans="2:19" x14ac:dyDescent="0.2">
      <c r="B1902" s="33"/>
      <c r="C1902" s="81">
        <v>0.307</v>
      </c>
      <c r="D1902" s="80">
        <v>5909</v>
      </c>
      <c r="E1902" s="80">
        <v>269</v>
      </c>
      <c r="F1902" s="80">
        <v>5640</v>
      </c>
      <c r="G1902" s="80">
        <v>538</v>
      </c>
      <c r="H1902" s="80">
        <v>6178</v>
      </c>
      <c r="I1902" s="82">
        <v>8.7083199999999999E-2</v>
      </c>
      <c r="J1902" s="80">
        <v>8.7083199999999999E-2</v>
      </c>
      <c r="L1902" s="84">
        <v>0.999</v>
      </c>
      <c r="M1902" s="83">
        <v>1900.97</v>
      </c>
      <c r="N1902" s="85">
        <v>2.9381500000000001E-2</v>
      </c>
      <c r="O1902" s="83">
        <v>1900.94</v>
      </c>
      <c r="P1902" s="85">
        <v>5.8763000000000003E-2</v>
      </c>
      <c r="Q1902" s="83">
        <v>1901</v>
      </c>
      <c r="R1902" s="86">
        <v>3.0911599999999997E-5</v>
      </c>
      <c r="S1902" s="86">
        <v>3.76793E-4</v>
      </c>
    </row>
    <row r="1903" spans="2:19" x14ac:dyDescent="0.2">
      <c r="B1903" s="33"/>
      <c r="C1903" s="81">
        <v>0.30549999999999999</v>
      </c>
      <c r="D1903" s="80">
        <v>5909</v>
      </c>
      <c r="E1903" s="80">
        <v>270</v>
      </c>
      <c r="F1903" s="80">
        <v>5639</v>
      </c>
      <c r="G1903" s="80">
        <v>540</v>
      </c>
      <c r="H1903" s="80">
        <v>6179</v>
      </c>
      <c r="I1903" s="82">
        <v>8.7392800000000007E-2</v>
      </c>
      <c r="J1903" s="80">
        <v>8.7293899999999994E-2</v>
      </c>
      <c r="L1903" s="84">
        <v>0.999</v>
      </c>
      <c r="M1903" s="83">
        <v>1901.97</v>
      </c>
      <c r="N1903" s="85">
        <v>2.95623E-2</v>
      </c>
      <c r="O1903" s="83">
        <v>1901.94</v>
      </c>
      <c r="P1903" s="85">
        <v>5.9124700000000002E-2</v>
      </c>
      <c r="Q1903" s="83">
        <v>1902</v>
      </c>
      <c r="R1903" s="86">
        <v>3.1085499999999999E-5</v>
      </c>
      <c r="S1903" s="86">
        <v>3.76793E-4</v>
      </c>
    </row>
    <row r="1904" spans="2:19" x14ac:dyDescent="0.2">
      <c r="B1904" s="33"/>
      <c r="C1904" s="81">
        <v>0.3044</v>
      </c>
      <c r="D1904" s="80">
        <v>5910</v>
      </c>
      <c r="E1904" s="80">
        <v>270</v>
      </c>
      <c r="F1904" s="80">
        <v>5640</v>
      </c>
      <c r="G1904" s="80">
        <v>540</v>
      </c>
      <c r="H1904" s="80">
        <v>6180</v>
      </c>
      <c r="I1904" s="82">
        <v>8.7378600000000001E-2</v>
      </c>
      <c r="J1904" s="80">
        <v>8.7293899999999994E-2</v>
      </c>
      <c r="L1904" s="84">
        <v>0.999</v>
      </c>
      <c r="M1904" s="83">
        <v>1902.97</v>
      </c>
      <c r="N1904" s="85">
        <v>2.9744099999999999E-2</v>
      </c>
      <c r="O1904" s="83">
        <v>1902.94</v>
      </c>
      <c r="P1904" s="85">
        <v>5.9488199999999998E-2</v>
      </c>
      <c r="Q1904" s="83">
        <v>1903</v>
      </c>
      <c r="R1904" s="86">
        <v>3.1260200000000003E-5</v>
      </c>
      <c r="S1904" s="86">
        <v>3.76793E-4</v>
      </c>
    </row>
    <row r="1905" spans="2:19" x14ac:dyDescent="0.2">
      <c r="B1905" s="33"/>
      <c r="C1905" s="81">
        <v>0.30380000000000001</v>
      </c>
      <c r="D1905" s="80">
        <v>5911</v>
      </c>
      <c r="E1905" s="80">
        <v>270</v>
      </c>
      <c r="F1905" s="80">
        <v>5641</v>
      </c>
      <c r="G1905" s="80">
        <v>540</v>
      </c>
      <c r="H1905" s="80">
        <v>6181</v>
      </c>
      <c r="I1905" s="82">
        <v>8.7364499999999998E-2</v>
      </c>
      <c r="J1905" s="80">
        <v>8.7293899999999994E-2</v>
      </c>
      <c r="L1905" s="84">
        <v>0.999</v>
      </c>
      <c r="M1905" s="83">
        <v>1903.97</v>
      </c>
      <c r="N1905" s="85">
        <v>2.99268E-2</v>
      </c>
      <c r="O1905" s="83">
        <v>1903.94</v>
      </c>
      <c r="P1905" s="85">
        <v>5.98536E-2</v>
      </c>
      <c r="Q1905" s="83">
        <v>1904</v>
      </c>
      <c r="R1905" s="86">
        <v>3.1435700000000001E-5</v>
      </c>
      <c r="S1905" s="86">
        <v>3.76793E-4</v>
      </c>
    </row>
    <row r="1906" spans="2:19" x14ac:dyDescent="0.2">
      <c r="B1906" s="33"/>
      <c r="C1906" s="81">
        <v>0.30309999999999998</v>
      </c>
      <c r="D1906" s="80">
        <v>5912</v>
      </c>
      <c r="E1906" s="80">
        <v>270</v>
      </c>
      <c r="F1906" s="80">
        <v>5642</v>
      </c>
      <c r="G1906" s="80">
        <v>540</v>
      </c>
      <c r="H1906" s="80">
        <v>6182</v>
      </c>
      <c r="I1906" s="82">
        <v>8.7350399999999995E-2</v>
      </c>
      <c r="J1906" s="80">
        <v>8.7293899999999994E-2</v>
      </c>
      <c r="L1906" s="84">
        <v>0.999</v>
      </c>
      <c r="M1906" s="83">
        <v>1904.97</v>
      </c>
      <c r="N1906" s="85">
        <v>3.0110399999999999E-2</v>
      </c>
      <c r="O1906" s="83">
        <v>1904.94</v>
      </c>
      <c r="P1906" s="85">
        <v>6.0220900000000001E-2</v>
      </c>
      <c r="Q1906" s="83">
        <v>1905</v>
      </c>
      <c r="R1906" s="86">
        <v>3.1612000000000002E-5</v>
      </c>
      <c r="S1906" s="86">
        <v>3.76793E-4</v>
      </c>
    </row>
    <row r="1907" spans="2:19" x14ac:dyDescent="0.2">
      <c r="B1907" s="33"/>
      <c r="C1907" s="81">
        <v>0.30259999999999998</v>
      </c>
      <c r="D1907" s="80">
        <v>5913</v>
      </c>
      <c r="E1907" s="80">
        <v>270</v>
      </c>
      <c r="F1907" s="80">
        <v>5643</v>
      </c>
      <c r="G1907" s="80">
        <v>540</v>
      </c>
      <c r="H1907" s="80">
        <v>6183</v>
      </c>
      <c r="I1907" s="82">
        <v>8.7336200000000003E-2</v>
      </c>
      <c r="J1907" s="80">
        <v>8.7293899999999994E-2</v>
      </c>
      <c r="L1907" s="84">
        <v>0.999</v>
      </c>
      <c r="M1907" s="83">
        <v>1905.97</v>
      </c>
      <c r="N1907" s="85">
        <v>3.0294999999999999E-2</v>
      </c>
      <c r="O1907" s="83">
        <v>1905.94</v>
      </c>
      <c r="P1907" s="85">
        <v>6.0589999999999998E-2</v>
      </c>
      <c r="Q1907" s="83">
        <v>1906</v>
      </c>
      <c r="R1907" s="86">
        <v>3.1789099999999997E-5</v>
      </c>
      <c r="S1907" s="86">
        <v>3.76793E-4</v>
      </c>
    </row>
    <row r="1908" spans="2:19" x14ac:dyDescent="0.2">
      <c r="B1908" s="33"/>
      <c r="C1908" s="81">
        <v>0.30249999999999999</v>
      </c>
      <c r="D1908" s="80">
        <v>5914</v>
      </c>
      <c r="E1908" s="80">
        <v>270</v>
      </c>
      <c r="F1908" s="80">
        <v>5644</v>
      </c>
      <c r="G1908" s="80">
        <v>540</v>
      </c>
      <c r="H1908" s="80">
        <v>6184</v>
      </c>
      <c r="I1908" s="82">
        <v>8.73221E-2</v>
      </c>
      <c r="J1908" s="80">
        <v>8.7293899999999994E-2</v>
      </c>
      <c r="L1908" s="84">
        <v>0.999</v>
      </c>
      <c r="M1908" s="83">
        <v>1906.97</v>
      </c>
      <c r="N1908" s="85">
        <v>3.04806E-2</v>
      </c>
      <c r="O1908" s="83">
        <v>1906.94</v>
      </c>
      <c r="P1908" s="85">
        <v>6.0961099999999997E-2</v>
      </c>
      <c r="Q1908" s="83">
        <v>1907</v>
      </c>
      <c r="R1908" s="86">
        <v>3.1967000000000001E-5</v>
      </c>
      <c r="S1908" s="86">
        <v>3.76793E-4</v>
      </c>
    </row>
    <row r="1909" spans="2:19" x14ac:dyDescent="0.2">
      <c r="B1909" s="33"/>
      <c r="C1909" s="81">
        <v>0.30180000000000001</v>
      </c>
      <c r="D1909" s="80">
        <v>5915</v>
      </c>
      <c r="E1909" s="80">
        <v>270</v>
      </c>
      <c r="F1909" s="80">
        <v>5645</v>
      </c>
      <c r="G1909" s="80">
        <v>540</v>
      </c>
      <c r="H1909" s="80">
        <v>6185</v>
      </c>
      <c r="I1909" s="82">
        <v>8.7307999999999997E-2</v>
      </c>
      <c r="J1909" s="80">
        <v>8.7293899999999994E-2</v>
      </c>
      <c r="L1909" s="84">
        <v>0.999</v>
      </c>
      <c r="M1909" s="83">
        <v>1907.97</v>
      </c>
      <c r="N1909" s="85">
        <v>3.0667E-2</v>
      </c>
      <c r="O1909" s="83">
        <v>1907.94</v>
      </c>
      <c r="P1909" s="85">
        <v>6.1334100000000003E-2</v>
      </c>
      <c r="Q1909" s="83">
        <v>1908</v>
      </c>
      <c r="R1909" s="86">
        <v>3.21457E-5</v>
      </c>
      <c r="S1909" s="86">
        <v>3.76793E-4</v>
      </c>
    </row>
    <row r="1910" spans="2:19" x14ac:dyDescent="0.2">
      <c r="B1910" s="33"/>
      <c r="C1910" s="81">
        <v>0.30130000000000001</v>
      </c>
      <c r="D1910" s="80">
        <v>5916</v>
      </c>
      <c r="E1910" s="80">
        <v>270</v>
      </c>
      <c r="F1910" s="80">
        <v>5646</v>
      </c>
      <c r="G1910" s="80">
        <v>540</v>
      </c>
      <c r="H1910" s="80">
        <v>6186</v>
      </c>
      <c r="I1910" s="82">
        <v>8.7293899999999994E-2</v>
      </c>
      <c r="J1910" s="80">
        <v>8.7293899999999994E-2</v>
      </c>
      <c r="L1910" s="84">
        <v>0.999</v>
      </c>
      <c r="M1910" s="83">
        <v>1908.97</v>
      </c>
      <c r="N1910" s="85">
        <v>3.08545E-2</v>
      </c>
      <c r="O1910" s="83">
        <v>1908.94</v>
      </c>
      <c r="P1910" s="85">
        <v>6.1708899999999997E-2</v>
      </c>
      <c r="Q1910" s="83">
        <v>1909</v>
      </c>
      <c r="R1910" s="86">
        <v>3.23253E-5</v>
      </c>
      <c r="S1910" s="86">
        <v>3.76793E-4</v>
      </c>
    </row>
    <row r="1911" spans="2:19" x14ac:dyDescent="0.2">
      <c r="B1911" s="33"/>
      <c r="C1911" s="81">
        <v>0.3009</v>
      </c>
      <c r="D1911" s="80">
        <v>5916</v>
      </c>
      <c r="E1911" s="80">
        <v>271</v>
      </c>
      <c r="F1911" s="80">
        <v>5645</v>
      </c>
      <c r="G1911" s="80">
        <v>542</v>
      </c>
      <c r="H1911" s="80">
        <v>6187</v>
      </c>
      <c r="I1911" s="82">
        <v>8.7603E-2</v>
      </c>
      <c r="J1911" s="80">
        <v>8.7546399999999996E-2</v>
      </c>
      <c r="L1911" s="84">
        <v>0.999</v>
      </c>
      <c r="M1911" s="83">
        <v>1909.97</v>
      </c>
      <c r="N1911" s="85">
        <v>3.1042899999999998E-2</v>
      </c>
      <c r="O1911" s="83">
        <v>1909.94</v>
      </c>
      <c r="P1911" s="85">
        <v>6.2085700000000001E-2</v>
      </c>
      <c r="Q1911" s="83">
        <v>1910</v>
      </c>
      <c r="R1911" s="86">
        <v>3.2505600000000003E-5</v>
      </c>
      <c r="S1911" s="86">
        <v>3.76793E-4</v>
      </c>
    </row>
    <row r="1912" spans="2:19" x14ac:dyDescent="0.2">
      <c r="B1912" s="33"/>
      <c r="C1912" s="81">
        <v>0.29970000000000002</v>
      </c>
      <c r="D1912" s="80">
        <v>5917</v>
      </c>
      <c r="E1912" s="80">
        <v>271</v>
      </c>
      <c r="F1912" s="80">
        <v>5646</v>
      </c>
      <c r="G1912" s="80">
        <v>542</v>
      </c>
      <c r="H1912" s="80">
        <v>6188</v>
      </c>
      <c r="I1912" s="82">
        <v>8.7588899999999997E-2</v>
      </c>
      <c r="J1912" s="80">
        <v>8.7546399999999996E-2</v>
      </c>
      <c r="L1912" s="84">
        <v>0.999</v>
      </c>
      <c r="M1912" s="83">
        <v>1910.97</v>
      </c>
      <c r="N1912" s="85">
        <v>3.1232200000000002E-2</v>
      </c>
      <c r="O1912" s="83">
        <v>1910.94</v>
      </c>
      <c r="P1912" s="85">
        <v>6.2464499999999999E-2</v>
      </c>
      <c r="Q1912" s="83">
        <v>1911</v>
      </c>
      <c r="R1912" s="86">
        <v>3.26868E-5</v>
      </c>
      <c r="S1912" s="86">
        <v>3.76793E-4</v>
      </c>
    </row>
    <row r="1913" spans="2:19" x14ac:dyDescent="0.2">
      <c r="B1913" s="33"/>
      <c r="C1913" s="81">
        <v>0.29920000000000002</v>
      </c>
      <c r="D1913" s="80">
        <v>5918</v>
      </c>
      <c r="E1913" s="80">
        <v>271</v>
      </c>
      <c r="F1913" s="80">
        <v>5647</v>
      </c>
      <c r="G1913" s="80">
        <v>542</v>
      </c>
      <c r="H1913" s="80">
        <v>6189</v>
      </c>
      <c r="I1913" s="82">
        <v>8.7574700000000005E-2</v>
      </c>
      <c r="J1913" s="80">
        <v>8.7546399999999996E-2</v>
      </c>
      <c r="L1913" s="84">
        <v>0.999</v>
      </c>
      <c r="M1913" s="83">
        <v>1911.97</v>
      </c>
      <c r="N1913" s="85">
        <v>3.1422600000000002E-2</v>
      </c>
      <c r="O1913" s="83">
        <v>1911.94</v>
      </c>
      <c r="P1913" s="85">
        <v>6.2845100000000001E-2</v>
      </c>
      <c r="Q1913" s="83">
        <v>1912</v>
      </c>
      <c r="R1913" s="86">
        <v>3.2868799999999999E-5</v>
      </c>
      <c r="S1913" s="86">
        <v>3.76793E-4</v>
      </c>
    </row>
    <row r="1914" spans="2:19" x14ac:dyDescent="0.2">
      <c r="B1914" s="33"/>
      <c r="C1914" s="81">
        <v>0.29909999999999998</v>
      </c>
      <c r="D1914" s="80">
        <v>5919</v>
      </c>
      <c r="E1914" s="80">
        <v>271</v>
      </c>
      <c r="F1914" s="80">
        <v>5648</v>
      </c>
      <c r="G1914" s="80">
        <v>542</v>
      </c>
      <c r="H1914" s="80">
        <v>6190</v>
      </c>
      <c r="I1914" s="82">
        <v>8.7560600000000002E-2</v>
      </c>
      <c r="J1914" s="80">
        <v>8.7546399999999996E-2</v>
      </c>
      <c r="L1914" s="84">
        <v>0.999</v>
      </c>
      <c r="M1914" s="83">
        <v>1912.97</v>
      </c>
      <c r="N1914" s="85">
        <v>3.16139E-2</v>
      </c>
      <c r="O1914" s="83">
        <v>1912.94</v>
      </c>
      <c r="P1914" s="85">
        <v>6.3227699999999998E-2</v>
      </c>
      <c r="Q1914" s="83">
        <v>1913</v>
      </c>
      <c r="R1914" s="86">
        <v>3.30516E-5</v>
      </c>
      <c r="S1914" s="86">
        <v>3.76793E-4</v>
      </c>
    </row>
    <row r="1915" spans="2:19" x14ac:dyDescent="0.2">
      <c r="B1915" s="33"/>
      <c r="C1915" s="81">
        <v>0.2989</v>
      </c>
      <c r="D1915" s="80">
        <v>5920</v>
      </c>
      <c r="E1915" s="80">
        <v>271</v>
      </c>
      <c r="F1915" s="80">
        <v>5649</v>
      </c>
      <c r="G1915" s="80">
        <v>542</v>
      </c>
      <c r="H1915" s="80">
        <v>6191</v>
      </c>
      <c r="I1915" s="82">
        <v>8.7546399999999996E-2</v>
      </c>
      <c r="J1915" s="80">
        <v>8.7546399999999996E-2</v>
      </c>
      <c r="L1915" s="84">
        <v>0.999</v>
      </c>
      <c r="M1915" s="83">
        <v>1913.97</v>
      </c>
      <c r="N1915" s="85">
        <v>3.1806099999999997E-2</v>
      </c>
      <c r="O1915" s="83">
        <v>1913.94</v>
      </c>
      <c r="P1915" s="85">
        <v>6.3612199999999994E-2</v>
      </c>
      <c r="Q1915" s="83">
        <v>1914</v>
      </c>
      <c r="R1915" s="86">
        <v>3.3235200000000003E-5</v>
      </c>
      <c r="S1915" s="86">
        <v>3.76793E-4</v>
      </c>
    </row>
    <row r="1916" spans="2:19" x14ac:dyDescent="0.2">
      <c r="B1916" s="33"/>
      <c r="C1916" s="81">
        <v>0.2979</v>
      </c>
      <c r="D1916" s="80">
        <v>5920</v>
      </c>
      <c r="E1916" s="80">
        <v>272</v>
      </c>
      <c r="F1916" s="80">
        <v>5648</v>
      </c>
      <c r="G1916" s="80">
        <v>544</v>
      </c>
      <c r="H1916" s="80">
        <v>6192</v>
      </c>
      <c r="I1916" s="82">
        <v>8.7855299999999997E-2</v>
      </c>
      <c r="J1916" s="80">
        <v>8.76995E-2</v>
      </c>
      <c r="L1916" s="84">
        <v>0.999</v>
      </c>
      <c r="M1916" s="83">
        <v>1914.97</v>
      </c>
      <c r="N1916" s="85">
        <v>3.1999399999999997E-2</v>
      </c>
      <c r="O1916" s="83">
        <v>1914.94</v>
      </c>
      <c r="P1916" s="85">
        <v>6.3998700000000006E-2</v>
      </c>
      <c r="Q1916" s="83">
        <v>1915</v>
      </c>
      <c r="R1916" s="86">
        <v>3.3419700000000001E-5</v>
      </c>
      <c r="S1916" s="86">
        <v>3.76793E-4</v>
      </c>
    </row>
    <row r="1917" spans="2:19" x14ac:dyDescent="0.2">
      <c r="B1917" s="33"/>
      <c r="C1917" s="81">
        <v>0.29749999999999999</v>
      </c>
      <c r="D1917" s="80">
        <v>5921</v>
      </c>
      <c r="E1917" s="80">
        <v>272</v>
      </c>
      <c r="F1917" s="80">
        <v>5649</v>
      </c>
      <c r="G1917" s="80">
        <v>544</v>
      </c>
      <c r="H1917" s="80">
        <v>6193</v>
      </c>
      <c r="I1917" s="82">
        <v>8.7841100000000005E-2</v>
      </c>
      <c r="J1917" s="80">
        <v>8.76995E-2</v>
      </c>
      <c r="L1917" s="84">
        <v>0.999</v>
      </c>
      <c r="M1917" s="83">
        <v>1915.97</v>
      </c>
      <c r="N1917" s="85">
        <v>3.2193600000000003E-2</v>
      </c>
      <c r="O1917" s="83">
        <v>1915.94</v>
      </c>
      <c r="P1917" s="85">
        <v>6.4387200000000006E-2</v>
      </c>
      <c r="Q1917" s="83">
        <v>1916</v>
      </c>
      <c r="R1917" s="86">
        <v>3.3605000000000001E-5</v>
      </c>
      <c r="S1917" s="86">
        <v>3.76793E-4</v>
      </c>
    </row>
    <row r="1918" spans="2:19" x14ac:dyDescent="0.2">
      <c r="B1918" s="33"/>
      <c r="C1918" s="81">
        <v>0.2969</v>
      </c>
      <c r="D1918" s="80">
        <v>5922</v>
      </c>
      <c r="E1918" s="80">
        <v>272</v>
      </c>
      <c r="F1918" s="80">
        <v>5650</v>
      </c>
      <c r="G1918" s="80">
        <v>544</v>
      </c>
      <c r="H1918" s="80">
        <v>6194</v>
      </c>
      <c r="I1918" s="82">
        <v>8.7826899999999999E-2</v>
      </c>
      <c r="J1918" s="80">
        <v>8.76995E-2</v>
      </c>
      <c r="L1918" s="84">
        <v>0.999</v>
      </c>
      <c r="M1918" s="83">
        <v>1916.97</v>
      </c>
      <c r="N1918" s="85">
        <v>3.2388800000000002E-2</v>
      </c>
      <c r="O1918" s="83">
        <v>1916.94</v>
      </c>
      <c r="P1918" s="85">
        <v>6.4777600000000005E-2</v>
      </c>
      <c r="Q1918" s="83">
        <v>1917</v>
      </c>
      <c r="R1918" s="86">
        <v>3.3791200000000003E-5</v>
      </c>
      <c r="S1918" s="86">
        <v>3.76793E-4</v>
      </c>
    </row>
    <row r="1919" spans="2:19" x14ac:dyDescent="0.2">
      <c r="B1919" s="33"/>
      <c r="C1919" s="81">
        <v>0.29659999999999997</v>
      </c>
      <c r="D1919" s="80">
        <v>5923</v>
      </c>
      <c r="E1919" s="80">
        <v>272</v>
      </c>
      <c r="F1919" s="80">
        <v>5651</v>
      </c>
      <c r="G1919" s="80">
        <v>544</v>
      </c>
      <c r="H1919" s="80">
        <v>6195</v>
      </c>
      <c r="I1919" s="82">
        <v>8.7812799999999996E-2</v>
      </c>
      <c r="J1919" s="80">
        <v>8.76995E-2</v>
      </c>
      <c r="L1919" s="84">
        <v>0.999</v>
      </c>
      <c r="M1919" s="83">
        <v>1917.97</v>
      </c>
      <c r="N1919" s="85">
        <v>3.2585000000000003E-2</v>
      </c>
      <c r="O1919" s="83">
        <v>1917.93</v>
      </c>
      <c r="P1919" s="85">
        <v>6.5170000000000006E-2</v>
      </c>
      <c r="Q1919" s="83">
        <v>1918</v>
      </c>
      <c r="R1919" s="86">
        <v>3.3978099999999999E-5</v>
      </c>
      <c r="S1919" s="86">
        <v>3.76793E-4</v>
      </c>
    </row>
    <row r="1920" spans="2:19" x14ac:dyDescent="0.2">
      <c r="B1920" s="33"/>
      <c r="C1920" s="81">
        <v>0.29570000000000002</v>
      </c>
      <c r="D1920" s="80">
        <v>5925</v>
      </c>
      <c r="E1920" s="80">
        <v>272</v>
      </c>
      <c r="F1920" s="80">
        <v>5653</v>
      </c>
      <c r="G1920" s="80">
        <v>544</v>
      </c>
      <c r="H1920" s="80">
        <v>6197</v>
      </c>
      <c r="I1920" s="82">
        <v>8.7784399999999999E-2</v>
      </c>
      <c r="J1920" s="80">
        <v>8.76995E-2</v>
      </c>
      <c r="L1920" s="84">
        <v>0.999</v>
      </c>
      <c r="M1920" s="83">
        <v>1918.97</v>
      </c>
      <c r="N1920" s="85">
        <v>3.2782199999999997E-2</v>
      </c>
      <c r="O1920" s="83">
        <v>1918.93</v>
      </c>
      <c r="P1920" s="85">
        <v>6.5564399999999995E-2</v>
      </c>
      <c r="Q1920" s="83">
        <v>1919</v>
      </c>
      <c r="R1920" s="86">
        <v>3.4165899999999998E-5</v>
      </c>
      <c r="S1920" s="86">
        <v>3.76793E-4</v>
      </c>
    </row>
    <row r="1921" spans="2:19" x14ac:dyDescent="0.2">
      <c r="B1921" s="33"/>
      <c r="C1921" s="81">
        <v>0.29549999999999998</v>
      </c>
      <c r="D1921" s="80">
        <v>5926</v>
      </c>
      <c r="E1921" s="80">
        <v>272</v>
      </c>
      <c r="F1921" s="80">
        <v>5654</v>
      </c>
      <c r="G1921" s="80">
        <v>544</v>
      </c>
      <c r="H1921" s="80">
        <v>6198</v>
      </c>
      <c r="I1921" s="82">
        <v>8.7770200000000007E-2</v>
      </c>
      <c r="J1921" s="80">
        <v>8.76995E-2</v>
      </c>
      <c r="L1921" s="84">
        <v>0.999</v>
      </c>
      <c r="M1921" s="83">
        <v>1919.97</v>
      </c>
      <c r="N1921" s="85">
        <v>3.29804E-2</v>
      </c>
      <c r="O1921" s="83">
        <v>1919.93</v>
      </c>
      <c r="P1921" s="85">
        <v>6.59608E-2</v>
      </c>
      <c r="Q1921" s="83">
        <v>1920</v>
      </c>
      <c r="R1921" s="86">
        <v>3.4354599999999998E-5</v>
      </c>
      <c r="S1921" s="86">
        <v>3.76793E-4</v>
      </c>
    </row>
    <row r="1922" spans="2:19" x14ac:dyDescent="0.2">
      <c r="B1922" s="33"/>
      <c r="C1922" s="81">
        <v>0.2954</v>
      </c>
      <c r="D1922" s="80">
        <v>5927</v>
      </c>
      <c r="E1922" s="80">
        <v>272</v>
      </c>
      <c r="F1922" s="80">
        <v>5655</v>
      </c>
      <c r="G1922" s="80">
        <v>544</v>
      </c>
      <c r="H1922" s="80">
        <v>6199</v>
      </c>
      <c r="I1922" s="82">
        <v>8.7756100000000004E-2</v>
      </c>
      <c r="J1922" s="80">
        <v>8.76995E-2</v>
      </c>
      <c r="L1922" s="84">
        <v>0.999</v>
      </c>
      <c r="M1922" s="83">
        <v>1920.97</v>
      </c>
      <c r="N1922" s="85">
        <v>3.3179599999999997E-2</v>
      </c>
      <c r="O1922" s="83">
        <v>1920.93</v>
      </c>
      <c r="P1922" s="85">
        <v>6.6359199999999993E-2</v>
      </c>
      <c r="Q1922" s="83">
        <v>1921</v>
      </c>
      <c r="R1922" s="86">
        <v>3.45441E-5</v>
      </c>
      <c r="S1922" s="86">
        <v>3.76793E-4</v>
      </c>
    </row>
    <row r="1923" spans="2:19" x14ac:dyDescent="0.2">
      <c r="B1923" s="33"/>
      <c r="C1923" s="81">
        <v>0.29520000000000002</v>
      </c>
      <c r="D1923" s="80">
        <v>5928</v>
      </c>
      <c r="E1923" s="80">
        <v>272</v>
      </c>
      <c r="F1923" s="80">
        <v>5656</v>
      </c>
      <c r="G1923" s="80">
        <v>544</v>
      </c>
      <c r="H1923" s="80">
        <v>6200</v>
      </c>
      <c r="I1923" s="82">
        <v>8.7741899999999998E-2</v>
      </c>
      <c r="J1923" s="80">
        <v>8.76995E-2</v>
      </c>
      <c r="L1923" s="84">
        <v>0.999</v>
      </c>
      <c r="M1923" s="83">
        <v>1921.97</v>
      </c>
      <c r="N1923" s="85">
        <v>3.3379800000000001E-2</v>
      </c>
      <c r="O1923" s="83">
        <v>1921.93</v>
      </c>
      <c r="P1923" s="85">
        <v>6.6759700000000005E-2</v>
      </c>
      <c r="Q1923" s="83">
        <v>1922</v>
      </c>
      <c r="R1923" s="86">
        <v>3.4734499999999998E-5</v>
      </c>
      <c r="S1923" s="86">
        <v>3.76793E-4</v>
      </c>
    </row>
    <row r="1924" spans="2:19" x14ac:dyDescent="0.2">
      <c r="B1924" s="33"/>
      <c r="C1924" s="81">
        <v>0.2949</v>
      </c>
      <c r="D1924" s="80">
        <v>5929</v>
      </c>
      <c r="E1924" s="80">
        <v>272</v>
      </c>
      <c r="F1924" s="80">
        <v>5657</v>
      </c>
      <c r="G1924" s="80">
        <v>544</v>
      </c>
      <c r="H1924" s="80">
        <v>6201</v>
      </c>
      <c r="I1924" s="82">
        <v>8.7727799999999995E-2</v>
      </c>
      <c r="J1924" s="80">
        <v>8.76995E-2</v>
      </c>
      <c r="L1924" s="84">
        <v>0.999</v>
      </c>
      <c r="M1924" s="83">
        <v>1922.97</v>
      </c>
      <c r="N1924" s="85">
        <v>3.3581E-2</v>
      </c>
      <c r="O1924" s="83">
        <v>1922.93</v>
      </c>
      <c r="P1924" s="85">
        <v>6.7162100000000002E-2</v>
      </c>
      <c r="Q1924" s="83">
        <v>1923</v>
      </c>
      <c r="R1924" s="86">
        <v>3.4925699999999997E-5</v>
      </c>
      <c r="S1924" s="86">
        <v>3.76793E-4</v>
      </c>
    </row>
    <row r="1925" spans="2:19" x14ac:dyDescent="0.2">
      <c r="B1925" s="33"/>
      <c r="C1925" s="81">
        <v>0.29480000000000001</v>
      </c>
      <c r="D1925" s="80">
        <v>5930</v>
      </c>
      <c r="E1925" s="80">
        <v>272</v>
      </c>
      <c r="F1925" s="80">
        <v>5658</v>
      </c>
      <c r="G1925" s="80">
        <v>544</v>
      </c>
      <c r="H1925" s="80">
        <v>6202</v>
      </c>
      <c r="I1925" s="82">
        <v>8.7713600000000003E-2</v>
      </c>
      <c r="J1925" s="80">
        <v>8.76995E-2</v>
      </c>
      <c r="L1925" s="84">
        <v>0.99890000000000001</v>
      </c>
      <c r="M1925" s="83">
        <v>1923.97</v>
      </c>
      <c r="N1925" s="85">
        <v>3.3783300000000002E-2</v>
      </c>
      <c r="O1925" s="83">
        <v>1923.93</v>
      </c>
      <c r="P1925" s="85">
        <v>6.7566500000000002E-2</v>
      </c>
      <c r="Q1925" s="83">
        <v>1924</v>
      </c>
      <c r="R1925" s="86">
        <v>3.5117699999999998E-5</v>
      </c>
      <c r="S1925" s="86">
        <v>4.14714E-4</v>
      </c>
    </row>
    <row r="1926" spans="2:19" x14ac:dyDescent="0.2">
      <c r="B1926" s="33"/>
      <c r="C1926" s="81">
        <v>0.29409999999999997</v>
      </c>
      <c r="D1926" s="80">
        <v>5931</v>
      </c>
      <c r="E1926" s="80">
        <v>272</v>
      </c>
      <c r="F1926" s="80">
        <v>5659</v>
      </c>
      <c r="G1926" s="80">
        <v>544</v>
      </c>
      <c r="H1926" s="80">
        <v>6203</v>
      </c>
      <c r="I1926" s="82">
        <v>8.76995E-2</v>
      </c>
      <c r="J1926" s="80">
        <v>8.76995E-2</v>
      </c>
      <c r="L1926" s="84">
        <v>0.99890000000000001</v>
      </c>
      <c r="M1926" s="83">
        <v>1924.97</v>
      </c>
      <c r="N1926" s="85">
        <v>3.3986500000000003E-2</v>
      </c>
      <c r="O1926" s="83">
        <v>1924.93</v>
      </c>
      <c r="P1926" s="85">
        <v>6.7973000000000006E-2</v>
      </c>
      <c r="Q1926" s="83">
        <v>1925</v>
      </c>
      <c r="R1926" s="86">
        <v>3.5310700000000001E-5</v>
      </c>
      <c r="S1926" s="86">
        <v>4.14714E-4</v>
      </c>
    </row>
    <row r="1927" spans="2:19" x14ac:dyDescent="0.2">
      <c r="B1927" s="33"/>
      <c r="C1927" s="81">
        <v>0.29399999999999998</v>
      </c>
      <c r="D1927" s="80">
        <v>5931</v>
      </c>
      <c r="E1927" s="80">
        <v>273</v>
      </c>
      <c r="F1927" s="80">
        <v>5658</v>
      </c>
      <c r="G1927" s="80">
        <v>546</v>
      </c>
      <c r="H1927" s="80">
        <v>6204</v>
      </c>
      <c r="I1927" s="82">
        <v>8.8007699999999994E-2</v>
      </c>
      <c r="J1927" s="80">
        <v>8.7936899999999998E-2</v>
      </c>
      <c r="L1927" s="84">
        <v>0.99890000000000001</v>
      </c>
      <c r="M1927" s="83">
        <v>1925.97</v>
      </c>
      <c r="N1927" s="85">
        <v>3.41908E-2</v>
      </c>
      <c r="O1927" s="83">
        <v>1925.93</v>
      </c>
      <c r="P1927" s="85">
        <v>6.8381600000000001E-2</v>
      </c>
      <c r="Q1927" s="83">
        <v>1926</v>
      </c>
      <c r="R1927" s="86">
        <v>3.5504399999999998E-5</v>
      </c>
      <c r="S1927" s="86">
        <v>4.14714E-4</v>
      </c>
    </row>
    <row r="1928" spans="2:19" x14ac:dyDescent="0.2">
      <c r="B1928" s="33"/>
      <c r="C1928" s="81">
        <v>0.29380000000000001</v>
      </c>
      <c r="D1928" s="80">
        <v>5932</v>
      </c>
      <c r="E1928" s="80">
        <v>273</v>
      </c>
      <c r="F1928" s="80">
        <v>5659</v>
      </c>
      <c r="G1928" s="80">
        <v>546</v>
      </c>
      <c r="H1928" s="80">
        <v>6205</v>
      </c>
      <c r="I1928" s="82">
        <v>8.7993600000000005E-2</v>
      </c>
      <c r="J1928" s="80">
        <v>8.7936899999999998E-2</v>
      </c>
      <c r="L1928" s="84">
        <v>0.99890000000000001</v>
      </c>
      <c r="M1928" s="83">
        <v>1926.97</v>
      </c>
      <c r="N1928" s="85">
        <v>3.4396099999999999E-2</v>
      </c>
      <c r="O1928" s="83">
        <v>1926.93</v>
      </c>
      <c r="P1928" s="85">
        <v>6.8792199999999998E-2</v>
      </c>
      <c r="Q1928" s="83">
        <v>1927</v>
      </c>
      <c r="R1928" s="86">
        <v>3.5699099999999998E-5</v>
      </c>
      <c r="S1928" s="86">
        <v>4.14714E-4</v>
      </c>
    </row>
    <row r="1929" spans="2:19" x14ac:dyDescent="0.2">
      <c r="B1929" s="33"/>
      <c r="C1929" s="81">
        <v>0.29320000000000002</v>
      </c>
      <c r="D1929" s="80">
        <v>5933</v>
      </c>
      <c r="E1929" s="80">
        <v>273</v>
      </c>
      <c r="F1929" s="80">
        <v>5660</v>
      </c>
      <c r="G1929" s="80">
        <v>546</v>
      </c>
      <c r="H1929" s="80">
        <v>6206</v>
      </c>
      <c r="I1929" s="82">
        <v>8.7979399999999999E-2</v>
      </c>
      <c r="J1929" s="80">
        <v>8.7936899999999998E-2</v>
      </c>
      <c r="L1929" s="84">
        <v>0.99890000000000001</v>
      </c>
      <c r="M1929" s="83">
        <v>1927.97</v>
      </c>
      <c r="N1929" s="85">
        <v>3.4602399999999998E-2</v>
      </c>
      <c r="O1929" s="83">
        <v>1927.93</v>
      </c>
      <c r="P1929" s="85">
        <v>6.9204799999999997E-2</v>
      </c>
      <c r="Q1929" s="83">
        <v>1928</v>
      </c>
      <c r="R1929" s="86">
        <v>3.58946E-5</v>
      </c>
      <c r="S1929" s="86">
        <v>4.14714E-4</v>
      </c>
    </row>
    <row r="1930" spans="2:19" x14ac:dyDescent="0.2">
      <c r="B1930" s="33"/>
      <c r="C1930" s="81">
        <v>0.2928</v>
      </c>
      <c r="D1930" s="80">
        <v>5934</v>
      </c>
      <c r="E1930" s="80">
        <v>273</v>
      </c>
      <c r="F1930" s="80">
        <v>5661</v>
      </c>
      <c r="G1930" s="80">
        <v>546</v>
      </c>
      <c r="H1930" s="80">
        <v>6207</v>
      </c>
      <c r="I1930" s="82">
        <v>8.7965199999999993E-2</v>
      </c>
      <c r="J1930" s="80">
        <v>8.7936899999999998E-2</v>
      </c>
      <c r="L1930" s="84">
        <v>0.99890000000000001</v>
      </c>
      <c r="M1930" s="83">
        <v>1928.97</v>
      </c>
      <c r="N1930" s="85">
        <v>3.4809800000000002E-2</v>
      </c>
      <c r="O1930" s="83">
        <v>1928.93</v>
      </c>
      <c r="P1930" s="85">
        <v>6.9619500000000001E-2</v>
      </c>
      <c r="Q1930" s="83">
        <v>1929</v>
      </c>
      <c r="R1930" s="86">
        <v>3.6090999999999997E-5</v>
      </c>
      <c r="S1930" s="86">
        <v>4.14714E-4</v>
      </c>
    </row>
    <row r="1931" spans="2:19" x14ac:dyDescent="0.2">
      <c r="B1931" s="33"/>
      <c r="C1931" s="81">
        <v>0.29160000000000003</v>
      </c>
      <c r="D1931" s="80">
        <v>5935</v>
      </c>
      <c r="E1931" s="80">
        <v>273</v>
      </c>
      <c r="F1931" s="80">
        <v>5662</v>
      </c>
      <c r="G1931" s="80">
        <v>546</v>
      </c>
      <c r="H1931" s="80">
        <v>6208</v>
      </c>
      <c r="I1931" s="82">
        <v>8.7951000000000001E-2</v>
      </c>
      <c r="J1931" s="80">
        <v>8.7936899999999998E-2</v>
      </c>
      <c r="L1931" s="84">
        <v>0.99890000000000001</v>
      </c>
      <c r="M1931" s="83">
        <v>1929.96</v>
      </c>
      <c r="N1931" s="85">
        <v>3.5018199999999999E-2</v>
      </c>
      <c r="O1931" s="83">
        <v>1929.93</v>
      </c>
      <c r="P1931" s="85">
        <v>7.0036299999999996E-2</v>
      </c>
      <c r="Q1931" s="83">
        <v>1930</v>
      </c>
      <c r="R1931" s="86">
        <v>3.6288200000000003E-5</v>
      </c>
      <c r="S1931" s="86">
        <v>4.14714E-4</v>
      </c>
    </row>
    <row r="1932" spans="2:19" x14ac:dyDescent="0.2">
      <c r="B1932" s="33"/>
      <c r="C1932" s="81">
        <v>0.29149999999999998</v>
      </c>
      <c r="D1932" s="80">
        <v>5936</v>
      </c>
      <c r="E1932" s="80">
        <v>273</v>
      </c>
      <c r="F1932" s="80">
        <v>5663</v>
      </c>
      <c r="G1932" s="80">
        <v>546</v>
      </c>
      <c r="H1932" s="80">
        <v>6209</v>
      </c>
      <c r="I1932" s="82">
        <v>8.7936899999999998E-2</v>
      </c>
      <c r="J1932" s="80">
        <v>8.7936899999999998E-2</v>
      </c>
      <c r="L1932" s="84">
        <v>0.99890000000000001</v>
      </c>
      <c r="M1932" s="83">
        <v>1930.96</v>
      </c>
      <c r="N1932" s="85">
        <v>3.5227599999999998E-2</v>
      </c>
      <c r="O1932" s="83">
        <v>1930.93</v>
      </c>
      <c r="P1932" s="85">
        <v>7.0455199999999996E-2</v>
      </c>
      <c r="Q1932" s="83">
        <v>1931</v>
      </c>
      <c r="R1932" s="86">
        <v>3.6486399999999997E-5</v>
      </c>
      <c r="S1932" s="86">
        <v>4.14714E-4</v>
      </c>
    </row>
    <row r="1933" spans="2:19" x14ac:dyDescent="0.2">
      <c r="B1933" s="33"/>
      <c r="C1933" s="81">
        <v>0.2913</v>
      </c>
      <c r="D1933" s="80">
        <v>5936</v>
      </c>
      <c r="E1933" s="80">
        <v>274</v>
      </c>
      <c r="F1933" s="80">
        <v>5662</v>
      </c>
      <c r="G1933" s="80">
        <v>548</v>
      </c>
      <c r="H1933" s="80">
        <v>6210</v>
      </c>
      <c r="I1933" s="82">
        <v>8.8244799999999998E-2</v>
      </c>
      <c r="J1933" s="80">
        <v>8.82164E-2</v>
      </c>
      <c r="L1933" s="84">
        <v>0.99890000000000001</v>
      </c>
      <c r="M1933" s="83">
        <v>1931.96</v>
      </c>
      <c r="N1933" s="85">
        <v>3.54381E-2</v>
      </c>
      <c r="O1933" s="83">
        <v>1931.93</v>
      </c>
      <c r="P1933" s="85">
        <v>7.0876099999999997E-2</v>
      </c>
      <c r="Q1933" s="83">
        <v>1932</v>
      </c>
      <c r="R1933" s="86">
        <v>3.6685399999999999E-5</v>
      </c>
      <c r="S1933" s="86">
        <v>4.14714E-4</v>
      </c>
    </row>
    <row r="1934" spans="2:19" x14ac:dyDescent="0.2">
      <c r="B1934" s="33"/>
      <c r="C1934" s="81">
        <v>0.29099999999999998</v>
      </c>
      <c r="D1934" s="80">
        <v>5937</v>
      </c>
      <c r="E1934" s="80">
        <v>274</v>
      </c>
      <c r="F1934" s="80">
        <v>5663</v>
      </c>
      <c r="G1934" s="80">
        <v>548</v>
      </c>
      <c r="H1934" s="80">
        <v>6211</v>
      </c>
      <c r="I1934" s="82">
        <v>8.8230600000000006E-2</v>
      </c>
      <c r="J1934" s="80">
        <v>8.82164E-2</v>
      </c>
      <c r="L1934" s="84">
        <v>0.99890000000000001</v>
      </c>
      <c r="M1934" s="83">
        <v>1932.96</v>
      </c>
      <c r="N1934" s="85">
        <v>3.5649599999999997E-2</v>
      </c>
      <c r="O1934" s="83">
        <v>1932.93</v>
      </c>
      <c r="P1934" s="85">
        <v>7.1299199999999993E-2</v>
      </c>
      <c r="Q1934" s="83">
        <v>1933</v>
      </c>
      <c r="R1934" s="86">
        <v>3.6885299999999997E-5</v>
      </c>
      <c r="S1934" s="86">
        <v>4.14714E-4</v>
      </c>
    </row>
    <row r="1935" spans="2:19" x14ac:dyDescent="0.2">
      <c r="B1935" s="33"/>
      <c r="C1935" s="81">
        <v>0.2908</v>
      </c>
      <c r="D1935" s="80">
        <v>5938</v>
      </c>
      <c r="E1935" s="80">
        <v>274</v>
      </c>
      <c r="F1935" s="80">
        <v>5664</v>
      </c>
      <c r="G1935" s="80">
        <v>548</v>
      </c>
      <c r="H1935" s="80">
        <v>6212</v>
      </c>
      <c r="I1935" s="82">
        <v>8.82164E-2</v>
      </c>
      <c r="J1935" s="80">
        <v>8.82164E-2</v>
      </c>
      <c r="L1935" s="84">
        <v>0.99890000000000001</v>
      </c>
      <c r="M1935" s="83">
        <v>1933.96</v>
      </c>
      <c r="N1935" s="85">
        <v>3.5862199999999997E-2</v>
      </c>
      <c r="O1935" s="83">
        <v>1933.93</v>
      </c>
      <c r="P1935" s="85">
        <v>7.1724399999999994E-2</v>
      </c>
      <c r="Q1935" s="83">
        <v>1934</v>
      </c>
      <c r="R1935" s="86">
        <v>3.7085999999999997E-5</v>
      </c>
      <c r="S1935" s="86">
        <v>4.14714E-4</v>
      </c>
    </row>
    <row r="1936" spans="2:19" x14ac:dyDescent="0.2">
      <c r="B1936" s="33"/>
      <c r="C1936" s="81">
        <v>0.29060000000000002</v>
      </c>
      <c r="D1936" s="80">
        <v>5938</v>
      </c>
      <c r="E1936" s="80">
        <v>275</v>
      </c>
      <c r="F1936" s="80">
        <v>5663</v>
      </c>
      <c r="G1936" s="80">
        <v>550</v>
      </c>
      <c r="H1936" s="80">
        <v>6213</v>
      </c>
      <c r="I1936" s="82">
        <v>8.8524099999999994E-2</v>
      </c>
      <c r="J1936" s="80">
        <v>8.8452900000000001E-2</v>
      </c>
      <c r="L1936" s="84">
        <v>0.99880000000000002</v>
      </c>
      <c r="M1936" s="83">
        <v>1934.96</v>
      </c>
      <c r="N1936" s="85">
        <v>3.6075799999999998E-2</v>
      </c>
      <c r="O1936" s="83">
        <v>1934.93</v>
      </c>
      <c r="P1936" s="85">
        <v>7.2151699999999999E-2</v>
      </c>
      <c r="Q1936" s="83">
        <v>1935</v>
      </c>
      <c r="R1936" s="86">
        <v>3.7287699999999999E-5</v>
      </c>
      <c r="S1936" s="86">
        <v>4.40164E-4</v>
      </c>
    </row>
    <row r="1937" spans="2:19" x14ac:dyDescent="0.2">
      <c r="B1937" s="33"/>
      <c r="C1937" s="81">
        <v>0.2903</v>
      </c>
      <c r="D1937" s="80">
        <v>5939</v>
      </c>
      <c r="E1937" s="80">
        <v>275</v>
      </c>
      <c r="F1937" s="80">
        <v>5664</v>
      </c>
      <c r="G1937" s="80">
        <v>550</v>
      </c>
      <c r="H1937" s="80">
        <v>6214</v>
      </c>
      <c r="I1937" s="82">
        <v>8.85098E-2</v>
      </c>
      <c r="J1937" s="80">
        <v>8.8452900000000001E-2</v>
      </c>
      <c r="L1937" s="84">
        <v>0.99880000000000002</v>
      </c>
      <c r="M1937" s="83">
        <v>1935.96</v>
      </c>
      <c r="N1937" s="85">
        <v>3.6290500000000003E-2</v>
      </c>
      <c r="O1937" s="83">
        <v>1935.93</v>
      </c>
      <c r="P1937" s="85">
        <v>7.2581099999999996E-2</v>
      </c>
      <c r="Q1937" s="83">
        <v>1936</v>
      </c>
      <c r="R1937" s="86">
        <v>3.7490200000000002E-5</v>
      </c>
      <c r="S1937" s="86">
        <v>4.40164E-4</v>
      </c>
    </row>
    <row r="1938" spans="2:19" x14ac:dyDescent="0.2">
      <c r="B1938" s="33"/>
      <c r="C1938" s="81">
        <v>0.28899999999999998</v>
      </c>
      <c r="D1938" s="80">
        <v>5940</v>
      </c>
      <c r="E1938" s="80">
        <v>275</v>
      </c>
      <c r="F1938" s="80">
        <v>5665</v>
      </c>
      <c r="G1938" s="80">
        <v>550</v>
      </c>
      <c r="H1938" s="80">
        <v>6215</v>
      </c>
      <c r="I1938" s="82">
        <v>8.8495599999999994E-2</v>
      </c>
      <c r="J1938" s="80">
        <v>8.8452900000000001E-2</v>
      </c>
      <c r="L1938" s="84">
        <v>0.99880000000000002</v>
      </c>
      <c r="M1938" s="83">
        <v>1936.96</v>
      </c>
      <c r="N1938" s="85">
        <v>3.6506299999999998E-2</v>
      </c>
      <c r="O1938" s="83">
        <v>1936.93</v>
      </c>
      <c r="P1938" s="85">
        <v>7.3012599999999997E-2</v>
      </c>
      <c r="Q1938" s="83">
        <v>1937</v>
      </c>
      <c r="R1938" s="86">
        <v>3.7693700000000001E-5</v>
      </c>
      <c r="S1938" s="86">
        <v>4.40164E-4</v>
      </c>
    </row>
    <row r="1939" spans="2:19" x14ac:dyDescent="0.2">
      <c r="B1939" s="33"/>
      <c r="C1939" s="81">
        <v>0.28889999999999999</v>
      </c>
      <c r="D1939" s="80">
        <v>5941</v>
      </c>
      <c r="E1939" s="80">
        <v>275</v>
      </c>
      <c r="F1939" s="80">
        <v>5666</v>
      </c>
      <c r="G1939" s="80">
        <v>550</v>
      </c>
      <c r="H1939" s="80">
        <v>6216</v>
      </c>
      <c r="I1939" s="82">
        <v>8.8481299999999999E-2</v>
      </c>
      <c r="J1939" s="80">
        <v>8.8452900000000001E-2</v>
      </c>
      <c r="L1939" s="84">
        <v>0.99880000000000002</v>
      </c>
      <c r="M1939" s="83">
        <v>1937.96</v>
      </c>
      <c r="N1939" s="85">
        <v>3.6723199999999998E-2</v>
      </c>
      <c r="O1939" s="83">
        <v>1937.93</v>
      </c>
      <c r="P1939" s="85">
        <v>7.3446300000000006E-2</v>
      </c>
      <c r="Q1939" s="83">
        <v>1938</v>
      </c>
      <c r="R1939" s="86">
        <v>3.7898000000000002E-5</v>
      </c>
      <c r="S1939" s="86">
        <v>4.40164E-4</v>
      </c>
    </row>
    <row r="1940" spans="2:19" x14ac:dyDescent="0.2">
      <c r="B1940" s="33"/>
      <c r="C1940" s="81">
        <v>0.28860000000000002</v>
      </c>
      <c r="D1940" s="80">
        <v>5942</v>
      </c>
      <c r="E1940" s="80">
        <v>275</v>
      </c>
      <c r="F1940" s="80">
        <v>5667</v>
      </c>
      <c r="G1940" s="80">
        <v>550</v>
      </c>
      <c r="H1940" s="80">
        <v>6217</v>
      </c>
      <c r="I1940" s="82">
        <v>8.8467100000000007E-2</v>
      </c>
      <c r="J1940" s="80">
        <v>8.8452900000000001E-2</v>
      </c>
      <c r="L1940" s="84">
        <v>0.99880000000000002</v>
      </c>
      <c r="M1940" s="83">
        <v>1938.96</v>
      </c>
      <c r="N1940" s="85">
        <v>3.6941099999999998E-2</v>
      </c>
      <c r="O1940" s="83">
        <v>1938.93</v>
      </c>
      <c r="P1940" s="85">
        <v>7.3882199999999995E-2</v>
      </c>
      <c r="Q1940" s="83">
        <v>1939</v>
      </c>
      <c r="R1940" s="86">
        <v>3.8103199999999998E-5</v>
      </c>
      <c r="S1940" s="86">
        <v>4.40164E-4</v>
      </c>
    </row>
    <row r="1941" spans="2:19" x14ac:dyDescent="0.2">
      <c r="B1941" s="33"/>
      <c r="C1941" s="81">
        <v>0.28820000000000001</v>
      </c>
      <c r="D1941" s="80">
        <v>5943</v>
      </c>
      <c r="E1941" s="80">
        <v>275</v>
      </c>
      <c r="F1941" s="80">
        <v>5668</v>
      </c>
      <c r="G1941" s="80">
        <v>550</v>
      </c>
      <c r="H1941" s="80">
        <v>6218</v>
      </c>
      <c r="I1941" s="82">
        <v>8.8452900000000001E-2</v>
      </c>
      <c r="J1941" s="80">
        <v>8.8452900000000001E-2</v>
      </c>
      <c r="L1941" s="84">
        <v>0.99880000000000002</v>
      </c>
      <c r="M1941" s="83">
        <v>1939.96</v>
      </c>
      <c r="N1941" s="85">
        <v>3.7160100000000001E-2</v>
      </c>
      <c r="O1941" s="83">
        <v>1939.93</v>
      </c>
      <c r="P1941" s="85">
        <v>7.4320200000000003E-2</v>
      </c>
      <c r="Q1941" s="83">
        <v>1940</v>
      </c>
      <c r="R1941" s="86">
        <v>3.8309400000000003E-5</v>
      </c>
      <c r="S1941" s="86">
        <v>4.40164E-4</v>
      </c>
    </row>
    <row r="1942" spans="2:19" x14ac:dyDescent="0.2">
      <c r="B1942" s="33"/>
      <c r="C1942" s="81">
        <v>0.2873</v>
      </c>
      <c r="D1942" s="80">
        <v>5943</v>
      </c>
      <c r="E1942" s="80">
        <v>276</v>
      </c>
      <c r="F1942" s="80">
        <v>5667</v>
      </c>
      <c r="G1942" s="80">
        <v>552</v>
      </c>
      <c r="H1942" s="80">
        <v>6219</v>
      </c>
      <c r="I1942" s="82">
        <v>8.87603E-2</v>
      </c>
      <c r="J1942" s="80">
        <v>8.8731699999999997E-2</v>
      </c>
      <c r="L1942" s="84">
        <v>0.99880000000000002</v>
      </c>
      <c r="M1942" s="83">
        <v>1940.96</v>
      </c>
      <c r="N1942" s="85">
        <v>3.7380200000000002E-2</v>
      </c>
      <c r="O1942" s="83">
        <v>1940.93</v>
      </c>
      <c r="P1942" s="85">
        <v>7.4760300000000002E-2</v>
      </c>
      <c r="Q1942" s="83">
        <v>1941</v>
      </c>
      <c r="R1942" s="86">
        <v>3.8516400000000003E-5</v>
      </c>
      <c r="S1942" s="86">
        <v>4.40164E-4</v>
      </c>
    </row>
    <row r="1943" spans="2:19" x14ac:dyDescent="0.2">
      <c r="B1943" s="33"/>
      <c r="C1943" s="81">
        <v>0.28720000000000001</v>
      </c>
      <c r="D1943" s="80">
        <v>5944</v>
      </c>
      <c r="E1943" s="80">
        <v>276</v>
      </c>
      <c r="F1943" s="80">
        <v>5668</v>
      </c>
      <c r="G1943" s="80">
        <v>552</v>
      </c>
      <c r="H1943" s="80">
        <v>6220</v>
      </c>
      <c r="I1943" s="82">
        <v>8.8746000000000005E-2</v>
      </c>
      <c r="J1943" s="80">
        <v>8.8731699999999997E-2</v>
      </c>
      <c r="L1943" s="84">
        <v>0.99880000000000002</v>
      </c>
      <c r="M1943" s="83">
        <v>1941.96</v>
      </c>
      <c r="N1943" s="85">
        <v>3.7601299999999997E-2</v>
      </c>
      <c r="O1943" s="83">
        <v>1941.92</v>
      </c>
      <c r="P1943" s="85">
        <v>7.5202699999999997E-2</v>
      </c>
      <c r="Q1943" s="83">
        <v>1942</v>
      </c>
      <c r="R1943" s="86">
        <v>3.8724299999999998E-5</v>
      </c>
      <c r="S1943" s="86">
        <v>4.40164E-4</v>
      </c>
    </row>
    <row r="1944" spans="2:19" x14ac:dyDescent="0.2">
      <c r="B1944" s="33"/>
      <c r="C1944" s="81">
        <v>0.28670000000000001</v>
      </c>
      <c r="D1944" s="80">
        <v>5945</v>
      </c>
      <c r="E1944" s="80">
        <v>276</v>
      </c>
      <c r="F1944" s="80">
        <v>5669</v>
      </c>
      <c r="G1944" s="80">
        <v>552</v>
      </c>
      <c r="H1944" s="80">
        <v>6221</v>
      </c>
      <c r="I1944" s="82">
        <v>8.8731699999999997E-2</v>
      </c>
      <c r="J1944" s="80">
        <v>8.8731699999999997E-2</v>
      </c>
      <c r="L1944" s="84">
        <v>0.99880000000000002</v>
      </c>
      <c r="M1944" s="83">
        <v>1942.96</v>
      </c>
      <c r="N1944" s="85">
        <v>3.7823599999999999E-2</v>
      </c>
      <c r="O1944" s="83">
        <v>1942.92</v>
      </c>
      <c r="P1944" s="85">
        <v>7.5647199999999998E-2</v>
      </c>
      <c r="Q1944" s="83">
        <v>1943</v>
      </c>
      <c r="R1944" s="86">
        <v>3.8933200000000002E-5</v>
      </c>
      <c r="S1944" s="86">
        <v>4.40164E-4</v>
      </c>
    </row>
    <row r="1945" spans="2:19" x14ac:dyDescent="0.2">
      <c r="B1945" s="33"/>
      <c r="C1945" s="81">
        <v>0.28649999999999998</v>
      </c>
      <c r="D1945" s="80">
        <v>5946</v>
      </c>
      <c r="E1945" s="80">
        <v>278</v>
      </c>
      <c r="F1945" s="80">
        <v>5668</v>
      </c>
      <c r="G1945" s="80">
        <v>556</v>
      </c>
      <c r="H1945" s="80">
        <v>6224</v>
      </c>
      <c r="I1945" s="82">
        <v>8.9331599999999997E-2</v>
      </c>
      <c r="J1945" s="80">
        <v>8.9331599999999997E-2</v>
      </c>
      <c r="L1945" s="84">
        <v>0.99880000000000002</v>
      </c>
      <c r="M1945" s="83">
        <v>1943.96</v>
      </c>
      <c r="N1945" s="85">
        <v>3.8046999999999997E-2</v>
      </c>
      <c r="O1945" s="83">
        <v>1943.92</v>
      </c>
      <c r="P1945" s="85">
        <v>7.6093900000000006E-2</v>
      </c>
      <c r="Q1945" s="83">
        <v>1944</v>
      </c>
      <c r="R1945" s="86">
        <v>3.9143000000000001E-5</v>
      </c>
      <c r="S1945" s="86">
        <v>4.40164E-4</v>
      </c>
    </row>
    <row r="1946" spans="2:19" x14ac:dyDescent="0.2">
      <c r="B1946" s="33"/>
      <c r="C1946" s="81">
        <v>0.28539999999999999</v>
      </c>
      <c r="D1946" s="80">
        <v>5949</v>
      </c>
      <c r="E1946" s="80">
        <v>279</v>
      </c>
      <c r="F1946" s="80">
        <v>5670</v>
      </c>
      <c r="G1946" s="80">
        <v>558</v>
      </c>
      <c r="H1946" s="80">
        <v>6228</v>
      </c>
      <c r="I1946" s="82">
        <v>8.9595400000000006E-2</v>
      </c>
      <c r="J1946" s="80">
        <v>8.9509099999999994E-2</v>
      </c>
      <c r="L1946" s="84">
        <v>0.99880000000000002</v>
      </c>
      <c r="M1946" s="83">
        <v>1944.96</v>
      </c>
      <c r="N1946" s="85">
        <v>3.8271399999999997E-2</v>
      </c>
      <c r="O1946" s="83">
        <v>1944.92</v>
      </c>
      <c r="P1946" s="85">
        <v>7.6542799999999994E-2</v>
      </c>
      <c r="Q1946" s="83">
        <v>1945</v>
      </c>
      <c r="R1946" s="86">
        <v>3.9353600000000002E-5</v>
      </c>
      <c r="S1946" s="86">
        <v>4.40164E-4</v>
      </c>
    </row>
    <row r="1947" spans="2:19" x14ac:dyDescent="0.2">
      <c r="B1947" s="33"/>
      <c r="C1947" s="81">
        <v>0.2853</v>
      </c>
      <c r="D1947" s="80">
        <v>5950</v>
      </c>
      <c r="E1947" s="80">
        <v>279</v>
      </c>
      <c r="F1947" s="80">
        <v>5671</v>
      </c>
      <c r="G1947" s="80">
        <v>558</v>
      </c>
      <c r="H1947" s="80">
        <v>6229</v>
      </c>
      <c r="I1947" s="82">
        <v>8.9580999999999994E-2</v>
      </c>
      <c r="J1947" s="80">
        <v>8.9509099999999994E-2</v>
      </c>
      <c r="L1947" s="84">
        <v>0.99880000000000002</v>
      </c>
      <c r="M1947" s="83">
        <v>1945.96</v>
      </c>
      <c r="N1947" s="85">
        <v>3.8497000000000003E-2</v>
      </c>
      <c r="O1947" s="83">
        <v>1945.92</v>
      </c>
      <c r="P1947" s="85">
        <v>7.6993900000000004E-2</v>
      </c>
      <c r="Q1947" s="83">
        <v>1946</v>
      </c>
      <c r="R1947" s="86">
        <v>3.9565199999999999E-5</v>
      </c>
      <c r="S1947" s="86">
        <v>4.40164E-4</v>
      </c>
    </row>
    <row r="1948" spans="2:19" x14ac:dyDescent="0.2">
      <c r="B1948" s="33"/>
      <c r="C1948" s="81">
        <v>0.2843</v>
      </c>
      <c r="D1948" s="80">
        <v>5953</v>
      </c>
      <c r="E1948" s="80">
        <v>279</v>
      </c>
      <c r="F1948" s="80">
        <v>5674</v>
      </c>
      <c r="G1948" s="80">
        <v>558</v>
      </c>
      <c r="H1948" s="80">
        <v>6232</v>
      </c>
      <c r="I1948" s="82">
        <v>8.9537900000000004E-2</v>
      </c>
      <c r="J1948" s="80">
        <v>8.9509099999999994E-2</v>
      </c>
      <c r="L1948" s="84">
        <v>0.99880000000000002</v>
      </c>
      <c r="M1948" s="83">
        <v>1946.96</v>
      </c>
      <c r="N1948" s="85">
        <v>3.8723599999999997E-2</v>
      </c>
      <c r="O1948" s="83">
        <v>1946.92</v>
      </c>
      <c r="P1948" s="85">
        <v>7.7447299999999997E-2</v>
      </c>
      <c r="Q1948" s="83">
        <v>1947</v>
      </c>
      <c r="R1948" s="86">
        <v>3.9777799999999997E-5</v>
      </c>
      <c r="S1948" s="86">
        <v>4.40164E-4</v>
      </c>
    </row>
    <row r="1949" spans="2:19" x14ac:dyDescent="0.2">
      <c r="B1949" s="33"/>
      <c r="C1949" s="81">
        <v>0.28349999999999997</v>
      </c>
      <c r="D1949" s="80">
        <v>5954</v>
      </c>
      <c r="E1949" s="80">
        <v>279</v>
      </c>
      <c r="F1949" s="80">
        <v>5675</v>
      </c>
      <c r="G1949" s="80">
        <v>558</v>
      </c>
      <c r="H1949" s="80">
        <v>6233</v>
      </c>
      <c r="I1949" s="82">
        <v>8.9523500000000006E-2</v>
      </c>
      <c r="J1949" s="80">
        <v>8.9509099999999994E-2</v>
      </c>
      <c r="L1949" s="84">
        <v>0.99870000000000003</v>
      </c>
      <c r="M1949" s="83">
        <v>1947.96</v>
      </c>
      <c r="N1949" s="85">
        <v>3.8951399999999997E-2</v>
      </c>
      <c r="O1949" s="83">
        <v>1947.92</v>
      </c>
      <c r="P1949" s="85">
        <v>7.7902799999999994E-2</v>
      </c>
      <c r="Q1949" s="83">
        <v>1948</v>
      </c>
      <c r="R1949" s="86">
        <v>3.9991199999999998E-5</v>
      </c>
      <c r="S1949" s="86">
        <v>4.7713399999999999E-4</v>
      </c>
    </row>
    <row r="1950" spans="2:19" x14ac:dyDescent="0.2">
      <c r="B1950" s="33"/>
      <c r="C1950" s="81">
        <v>0.2833</v>
      </c>
      <c r="D1950" s="80">
        <v>5955</v>
      </c>
      <c r="E1950" s="80">
        <v>279</v>
      </c>
      <c r="F1950" s="80">
        <v>5676</v>
      </c>
      <c r="G1950" s="80">
        <v>558</v>
      </c>
      <c r="H1950" s="80">
        <v>6234</v>
      </c>
      <c r="I1950" s="82">
        <v>8.9509099999999994E-2</v>
      </c>
      <c r="J1950" s="80">
        <v>8.9509099999999994E-2</v>
      </c>
      <c r="L1950" s="84">
        <v>0.99870000000000003</v>
      </c>
      <c r="M1950" s="83">
        <v>1948.96</v>
      </c>
      <c r="N1950" s="85">
        <v>3.9180300000000001E-2</v>
      </c>
      <c r="O1950" s="83">
        <v>1948.92</v>
      </c>
      <c r="P1950" s="85">
        <v>7.8360600000000002E-2</v>
      </c>
      <c r="Q1950" s="83">
        <v>1949</v>
      </c>
      <c r="R1950" s="86">
        <v>4.02056E-5</v>
      </c>
      <c r="S1950" s="86">
        <v>4.7713399999999999E-4</v>
      </c>
    </row>
    <row r="1951" spans="2:19" x14ac:dyDescent="0.2">
      <c r="B1951" s="33"/>
      <c r="C1951" s="81">
        <v>0.28299999999999997</v>
      </c>
      <c r="D1951" s="80">
        <v>5955</v>
      </c>
      <c r="E1951" s="80">
        <v>280</v>
      </c>
      <c r="F1951" s="80">
        <v>5675</v>
      </c>
      <c r="G1951" s="80">
        <v>560</v>
      </c>
      <c r="H1951" s="80">
        <v>6235</v>
      </c>
      <c r="I1951" s="82">
        <v>8.9815599999999995E-2</v>
      </c>
      <c r="J1951" s="80">
        <v>8.9815599999999995E-2</v>
      </c>
      <c r="L1951" s="84">
        <v>0.99870000000000003</v>
      </c>
      <c r="M1951" s="83">
        <v>1949.96</v>
      </c>
      <c r="N1951" s="85">
        <v>3.9410300000000002E-2</v>
      </c>
      <c r="O1951" s="83">
        <v>1949.92</v>
      </c>
      <c r="P1951" s="85">
        <v>7.8820699999999994E-2</v>
      </c>
      <c r="Q1951" s="83">
        <v>1950</v>
      </c>
      <c r="R1951" s="86">
        <v>4.0420899999999998E-5</v>
      </c>
      <c r="S1951" s="86">
        <v>4.7713399999999999E-4</v>
      </c>
    </row>
    <row r="1952" spans="2:19" x14ac:dyDescent="0.2">
      <c r="B1952" s="33"/>
      <c r="C1952" s="81">
        <v>0.28289999999999998</v>
      </c>
      <c r="D1952" s="80">
        <v>5955</v>
      </c>
      <c r="E1952" s="80">
        <v>281</v>
      </c>
      <c r="F1952" s="80">
        <v>5674</v>
      </c>
      <c r="G1952" s="80">
        <v>562</v>
      </c>
      <c r="H1952" s="80">
        <v>6236</v>
      </c>
      <c r="I1952" s="82">
        <v>9.0121900000000005E-2</v>
      </c>
      <c r="J1952" s="80">
        <v>9.0064099999999994E-2</v>
      </c>
      <c r="L1952" s="84">
        <v>0.99870000000000003</v>
      </c>
      <c r="M1952" s="83">
        <v>1950.96</v>
      </c>
      <c r="N1952" s="85">
        <v>3.9641500000000003E-2</v>
      </c>
      <c r="O1952" s="83">
        <v>1950.92</v>
      </c>
      <c r="P1952" s="85">
        <v>7.9283000000000006E-2</v>
      </c>
      <c r="Q1952" s="83">
        <v>1951</v>
      </c>
      <c r="R1952" s="86">
        <v>4.0637099999999998E-5</v>
      </c>
      <c r="S1952" s="86">
        <v>4.7713399999999999E-4</v>
      </c>
    </row>
    <row r="1953" spans="2:19" x14ac:dyDescent="0.2">
      <c r="B1953" s="33"/>
      <c r="C1953" s="81">
        <v>0.28249999999999997</v>
      </c>
      <c r="D1953" s="80">
        <v>5956</v>
      </c>
      <c r="E1953" s="80">
        <v>281</v>
      </c>
      <c r="F1953" s="80">
        <v>5675</v>
      </c>
      <c r="G1953" s="80">
        <v>562</v>
      </c>
      <c r="H1953" s="80">
        <v>6237</v>
      </c>
      <c r="I1953" s="82">
        <v>9.0107400000000004E-2</v>
      </c>
      <c r="J1953" s="80">
        <v>9.0064099999999994E-2</v>
      </c>
      <c r="L1953" s="84">
        <v>0.99870000000000003</v>
      </c>
      <c r="M1953" s="83">
        <v>1951.96</v>
      </c>
      <c r="N1953" s="85">
        <v>3.9873800000000001E-2</v>
      </c>
      <c r="O1953" s="83">
        <v>1951.92</v>
      </c>
      <c r="P1953" s="85">
        <v>7.9747499999999999E-2</v>
      </c>
      <c r="Q1953" s="83">
        <v>1952</v>
      </c>
      <c r="R1953" s="86">
        <v>4.0854299999999999E-5</v>
      </c>
      <c r="S1953" s="86">
        <v>4.7713399999999999E-4</v>
      </c>
    </row>
    <row r="1954" spans="2:19" x14ac:dyDescent="0.2">
      <c r="B1954" s="33"/>
      <c r="C1954" s="81">
        <v>0.28189999999999998</v>
      </c>
      <c r="D1954" s="80">
        <v>5958</v>
      </c>
      <c r="E1954" s="80">
        <v>281</v>
      </c>
      <c r="F1954" s="80">
        <v>5677</v>
      </c>
      <c r="G1954" s="80">
        <v>562</v>
      </c>
      <c r="H1954" s="80">
        <v>6239</v>
      </c>
      <c r="I1954" s="82">
        <v>9.0078500000000006E-2</v>
      </c>
      <c r="J1954" s="80">
        <v>9.0064099999999994E-2</v>
      </c>
      <c r="L1954" s="84">
        <v>0.99870000000000003</v>
      </c>
      <c r="M1954" s="83">
        <v>1952.96</v>
      </c>
      <c r="N1954" s="85">
        <v>4.0107200000000003E-2</v>
      </c>
      <c r="O1954" s="83">
        <v>1952.92</v>
      </c>
      <c r="P1954" s="85">
        <v>8.0214300000000002E-2</v>
      </c>
      <c r="Q1954" s="83">
        <v>1953</v>
      </c>
      <c r="R1954" s="86">
        <v>4.1072400000000003E-5</v>
      </c>
      <c r="S1954" s="86">
        <v>4.7713399999999999E-4</v>
      </c>
    </row>
    <row r="1955" spans="2:19" x14ac:dyDescent="0.2">
      <c r="B1955" s="33"/>
      <c r="C1955" s="81">
        <v>0.28070000000000001</v>
      </c>
      <c r="D1955" s="80">
        <v>5959</v>
      </c>
      <c r="E1955" s="80">
        <v>281</v>
      </c>
      <c r="F1955" s="80">
        <v>5678</v>
      </c>
      <c r="G1955" s="80">
        <v>562</v>
      </c>
      <c r="H1955" s="80">
        <v>6240</v>
      </c>
      <c r="I1955" s="82">
        <v>9.0064099999999994E-2</v>
      </c>
      <c r="J1955" s="80">
        <v>9.0064099999999994E-2</v>
      </c>
      <c r="L1955" s="84">
        <v>0.99870000000000003</v>
      </c>
      <c r="M1955" s="83">
        <v>1953.96</v>
      </c>
      <c r="N1955" s="85">
        <v>4.0341700000000001E-2</v>
      </c>
      <c r="O1955" s="83">
        <v>1953.92</v>
      </c>
      <c r="P1955" s="85">
        <v>8.0683400000000002E-2</v>
      </c>
      <c r="Q1955" s="83">
        <v>1954</v>
      </c>
      <c r="R1955" s="86">
        <v>4.1291400000000002E-5</v>
      </c>
      <c r="S1955" s="86">
        <v>4.7713399999999999E-4</v>
      </c>
    </row>
    <row r="1956" spans="2:19" x14ac:dyDescent="0.2">
      <c r="B1956" s="33"/>
      <c r="C1956" s="81">
        <v>0.28010000000000002</v>
      </c>
      <c r="D1956" s="80">
        <v>5959</v>
      </c>
      <c r="E1956" s="80">
        <v>283</v>
      </c>
      <c r="F1956" s="80">
        <v>5676</v>
      </c>
      <c r="G1956" s="80">
        <v>566</v>
      </c>
      <c r="H1956" s="80">
        <v>6242</v>
      </c>
      <c r="I1956" s="82">
        <v>9.0676099999999996E-2</v>
      </c>
      <c r="J1956" s="80">
        <v>9.0676099999999996E-2</v>
      </c>
      <c r="L1956" s="84">
        <v>0.99870000000000003</v>
      </c>
      <c r="M1956" s="83">
        <v>1954.96</v>
      </c>
      <c r="N1956" s="85">
        <v>4.05774E-2</v>
      </c>
      <c r="O1956" s="83">
        <v>1954.92</v>
      </c>
      <c r="P1956" s="85">
        <v>8.1154799999999999E-2</v>
      </c>
      <c r="Q1956" s="83">
        <v>1955</v>
      </c>
      <c r="R1956" s="86">
        <v>4.1511399999999997E-5</v>
      </c>
      <c r="S1956" s="86">
        <v>4.7713399999999999E-4</v>
      </c>
    </row>
    <row r="1957" spans="2:19" x14ac:dyDescent="0.2">
      <c r="B1957" s="33"/>
      <c r="C1957" s="81">
        <v>0.27989999999999998</v>
      </c>
      <c r="D1957" s="80">
        <v>5959</v>
      </c>
      <c r="E1957" s="80">
        <v>284</v>
      </c>
      <c r="F1957" s="80">
        <v>5675</v>
      </c>
      <c r="G1957" s="80">
        <v>568</v>
      </c>
      <c r="H1957" s="80">
        <v>6243</v>
      </c>
      <c r="I1957" s="82">
        <v>9.0981900000000004E-2</v>
      </c>
      <c r="J1957" s="80">
        <v>9.09528E-2</v>
      </c>
      <c r="L1957" s="84">
        <v>0.99870000000000003</v>
      </c>
      <c r="M1957" s="83">
        <v>1955.96</v>
      </c>
      <c r="N1957" s="85">
        <v>4.0814299999999998E-2</v>
      </c>
      <c r="O1957" s="83">
        <v>1955.92</v>
      </c>
      <c r="P1957" s="85">
        <v>8.1628500000000007E-2</v>
      </c>
      <c r="Q1957" s="83">
        <v>1956</v>
      </c>
      <c r="R1957" s="86">
        <v>4.17324E-5</v>
      </c>
      <c r="S1957" s="86">
        <v>4.7713399999999999E-4</v>
      </c>
    </row>
    <row r="1958" spans="2:19" x14ac:dyDescent="0.2">
      <c r="B1958" s="33"/>
      <c r="C1958" s="81">
        <v>0.27910000000000001</v>
      </c>
      <c r="D1958" s="80">
        <v>5960</v>
      </c>
      <c r="E1958" s="80">
        <v>284</v>
      </c>
      <c r="F1958" s="80">
        <v>5676</v>
      </c>
      <c r="G1958" s="80">
        <v>568</v>
      </c>
      <c r="H1958" s="80">
        <v>6244</v>
      </c>
      <c r="I1958" s="82">
        <v>9.0967300000000001E-2</v>
      </c>
      <c r="J1958" s="80">
        <v>9.09528E-2</v>
      </c>
      <c r="L1958" s="84">
        <v>0.99870000000000003</v>
      </c>
      <c r="M1958" s="83">
        <v>1956.96</v>
      </c>
      <c r="N1958" s="85">
        <v>4.1052199999999997E-2</v>
      </c>
      <c r="O1958" s="83">
        <v>1956.92</v>
      </c>
      <c r="P1958" s="85">
        <v>8.2104499999999997E-2</v>
      </c>
      <c r="Q1958" s="83">
        <v>1957</v>
      </c>
      <c r="R1958" s="86">
        <v>4.1954299999999999E-5</v>
      </c>
      <c r="S1958" s="86">
        <v>4.7713399999999999E-4</v>
      </c>
    </row>
    <row r="1959" spans="2:19" x14ac:dyDescent="0.2">
      <c r="B1959" s="33"/>
      <c r="C1959" s="81">
        <v>0.27850000000000003</v>
      </c>
      <c r="D1959" s="80">
        <v>5961</v>
      </c>
      <c r="E1959" s="80">
        <v>284</v>
      </c>
      <c r="F1959" s="80">
        <v>5677</v>
      </c>
      <c r="G1959" s="80">
        <v>568</v>
      </c>
      <c r="H1959" s="80">
        <v>6245</v>
      </c>
      <c r="I1959" s="82">
        <v>9.09528E-2</v>
      </c>
      <c r="J1959" s="80">
        <v>9.09528E-2</v>
      </c>
      <c r="L1959" s="84">
        <v>0.99870000000000003</v>
      </c>
      <c r="M1959" s="83">
        <v>1957.96</v>
      </c>
      <c r="N1959" s="85">
        <v>4.1291399999999999E-2</v>
      </c>
      <c r="O1959" s="83">
        <v>1957.92</v>
      </c>
      <c r="P1959" s="85">
        <v>8.2582799999999998E-2</v>
      </c>
      <c r="Q1959" s="83">
        <v>1958</v>
      </c>
      <c r="R1959" s="86">
        <v>4.21771E-5</v>
      </c>
      <c r="S1959" s="86">
        <v>4.7713399999999999E-4</v>
      </c>
    </row>
    <row r="1960" spans="2:19" x14ac:dyDescent="0.2">
      <c r="B1960" s="33"/>
      <c r="C1960" s="81">
        <v>0.27810000000000001</v>
      </c>
      <c r="D1960" s="80">
        <v>5961</v>
      </c>
      <c r="E1960" s="80">
        <v>285</v>
      </c>
      <c r="F1960" s="80">
        <v>5676</v>
      </c>
      <c r="G1960" s="80">
        <v>570</v>
      </c>
      <c r="H1960" s="80">
        <v>6246</v>
      </c>
      <c r="I1960" s="82">
        <v>9.1258400000000003E-2</v>
      </c>
      <c r="J1960" s="80">
        <v>9.12438E-2</v>
      </c>
      <c r="L1960" s="84">
        <v>0.99870000000000003</v>
      </c>
      <c r="M1960" s="83">
        <v>1958.96</v>
      </c>
      <c r="N1960" s="85">
        <v>4.1531699999999998E-2</v>
      </c>
      <c r="O1960" s="83">
        <v>1958.92</v>
      </c>
      <c r="P1960" s="85">
        <v>8.3063399999999996E-2</v>
      </c>
      <c r="Q1960" s="83">
        <v>1959</v>
      </c>
      <c r="R1960" s="86">
        <v>4.2400900000000003E-5</v>
      </c>
      <c r="S1960" s="86">
        <v>4.7713399999999999E-4</v>
      </c>
    </row>
    <row r="1961" spans="2:19" x14ac:dyDescent="0.2">
      <c r="B1961" s="33"/>
      <c r="C1961" s="81">
        <v>0.27700000000000002</v>
      </c>
      <c r="D1961" s="80">
        <v>5962</v>
      </c>
      <c r="E1961" s="80">
        <v>285</v>
      </c>
      <c r="F1961" s="80">
        <v>5677</v>
      </c>
      <c r="G1961" s="80">
        <v>570</v>
      </c>
      <c r="H1961" s="80">
        <v>6247</v>
      </c>
      <c r="I1961" s="82">
        <v>9.12438E-2</v>
      </c>
      <c r="J1961" s="80">
        <v>9.12438E-2</v>
      </c>
      <c r="L1961" s="84">
        <v>0.99870000000000003</v>
      </c>
      <c r="M1961" s="83">
        <v>1959.96</v>
      </c>
      <c r="N1961" s="85">
        <v>4.1773200000000003E-2</v>
      </c>
      <c r="O1961" s="83">
        <v>1959.92</v>
      </c>
      <c r="P1961" s="85">
        <v>8.3546300000000004E-2</v>
      </c>
      <c r="Q1961" s="83">
        <v>1960</v>
      </c>
      <c r="R1961" s="86">
        <v>4.2625700000000001E-5</v>
      </c>
      <c r="S1961" s="86">
        <v>4.7713399999999999E-4</v>
      </c>
    </row>
    <row r="1962" spans="2:19" x14ac:dyDescent="0.2">
      <c r="B1962" s="33"/>
      <c r="C1962" s="81">
        <v>0.27689999999999998</v>
      </c>
      <c r="D1962" s="80">
        <v>5962</v>
      </c>
      <c r="E1962" s="80">
        <v>286</v>
      </c>
      <c r="F1962" s="80">
        <v>5676</v>
      </c>
      <c r="G1962" s="80">
        <v>572</v>
      </c>
      <c r="H1962" s="80">
        <v>6248</v>
      </c>
      <c r="I1962" s="82">
        <v>9.15493E-2</v>
      </c>
      <c r="J1962" s="80">
        <v>9.1446799999999995E-2</v>
      </c>
      <c r="L1962" s="84">
        <v>0.99870000000000003</v>
      </c>
      <c r="M1962" s="83">
        <v>1960.96</v>
      </c>
      <c r="N1962" s="85">
        <v>4.2015799999999999E-2</v>
      </c>
      <c r="O1962" s="83">
        <v>1960.92</v>
      </c>
      <c r="P1962" s="85">
        <v>8.4031599999999998E-2</v>
      </c>
      <c r="Q1962" s="83">
        <v>1961</v>
      </c>
      <c r="R1962" s="86">
        <v>4.2851400000000001E-5</v>
      </c>
      <c r="S1962" s="86">
        <v>4.7713399999999999E-4</v>
      </c>
    </row>
    <row r="1963" spans="2:19" x14ac:dyDescent="0.2">
      <c r="B1963" s="33"/>
      <c r="C1963" s="81">
        <v>0.27639999999999998</v>
      </c>
      <c r="D1963" s="80">
        <v>5963</v>
      </c>
      <c r="E1963" s="80">
        <v>286</v>
      </c>
      <c r="F1963" s="80">
        <v>5677</v>
      </c>
      <c r="G1963" s="80">
        <v>572</v>
      </c>
      <c r="H1963" s="80">
        <v>6249</v>
      </c>
      <c r="I1963" s="82">
        <v>9.1534599999999994E-2</v>
      </c>
      <c r="J1963" s="80">
        <v>9.1446799999999995E-2</v>
      </c>
      <c r="L1963" s="84">
        <v>0.99870000000000003</v>
      </c>
      <c r="M1963" s="83">
        <v>1961.96</v>
      </c>
      <c r="N1963" s="85">
        <v>4.2259600000000001E-2</v>
      </c>
      <c r="O1963" s="83">
        <v>1961.92</v>
      </c>
      <c r="P1963" s="85">
        <v>8.4519200000000003E-2</v>
      </c>
      <c r="Q1963" s="83">
        <v>1962</v>
      </c>
      <c r="R1963" s="86">
        <v>4.3078099999999997E-5</v>
      </c>
      <c r="S1963" s="86">
        <v>4.7713399999999999E-4</v>
      </c>
    </row>
    <row r="1964" spans="2:19" x14ac:dyDescent="0.2">
      <c r="B1964" s="33"/>
      <c r="C1964" s="81">
        <v>0.27610000000000001</v>
      </c>
      <c r="D1964" s="80">
        <v>5964</v>
      </c>
      <c r="E1964" s="80">
        <v>286</v>
      </c>
      <c r="F1964" s="80">
        <v>5678</v>
      </c>
      <c r="G1964" s="80">
        <v>572</v>
      </c>
      <c r="H1964" s="80">
        <v>6250</v>
      </c>
      <c r="I1964" s="82">
        <v>9.1520000000000004E-2</v>
      </c>
      <c r="J1964" s="80">
        <v>9.1446799999999995E-2</v>
      </c>
      <c r="L1964" s="84">
        <v>0.99870000000000003</v>
      </c>
      <c r="M1964" s="83">
        <v>1962.96</v>
      </c>
      <c r="N1964" s="85">
        <v>4.2504599999999997E-2</v>
      </c>
      <c r="O1964" s="83">
        <v>1962.91</v>
      </c>
      <c r="P1964" s="85">
        <v>8.5009199999999993E-2</v>
      </c>
      <c r="Q1964" s="83">
        <v>1963</v>
      </c>
      <c r="R1964" s="86">
        <v>4.3305800000000001E-5</v>
      </c>
      <c r="S1964" s="86">
        <v>4.7713399999999999E-4</v>
      </c>
    </row>
    <row r="1965" spans="2:19" x14ac:dyDescent="0.2">
      <c r="B1965" s="33"/>
      <c r="C1965" s="81">
        <v>0.27600000000000002</v>
      </c>
      <c r="D1965" s="80">
        <v>5965</v>
      </c>
      <c r="E1965" s="80">
        <v>286</v>
      </c>
      <c r="F1965" s="80">
        <v>5679</v>
      </c>
      <c r="G1965" s="80">
        <v>572</v>
      </c>
      <c r="H1965" s="80">
        <v>6251</v>
      </c>
      <c r="I1965" s="82">
        <v>9.1505400000000001E-2</v>
      </c>
      <c r="J1965" s="80">
        <v>9.1446799999999995E-2</v>
      </c>
      <c r="L1965" s="84">
        <v>0.99870000000000003</v>
      </c>
      <c r="M1965" s="83">
        <v>1963.96</v>
      </c>
      <c r="N1965" s="85">
        <v>4.2750799999999999E-2</v>
      </c>
      <c r="O1965" s="83">
        <v>1963.91</v>
      </c>
      <c r="P1965" s="85">
        <v>8.5501599999999997E-2</v>
      </c>
      <c r="Q1965" s="83">
        <v>1964</v>
      </c>
      <c r="R1965" s="86">
        <v>4.3534400000000001E-5</v>
      </c>
      <c r="S1965" s="86">
        <v>4.7713399999999999E-4</v>
      </c>
    </row>
    <row r="1966" spans="2:19" x14ac:dyDescent="0.2">
      <c r="B1966" s="33"/>
      <c r="C1966" s="81">
        <v>0.27579999999999999</v>
      </c>
      <c r="D1966" s="80">
        <v>5966</v>
      </c>
      <c r="E1966" s="80">
        <v>286</v>
      </c>
      <c r="F1966" s="80">
        <v>5680</v>
      </c>
      <c r="G1966" s="80">
        <v>572</v>
      </c>
      <c r="H1966" s="80">
        <v>6252</v>
      </c>
      <c r="I1966" s="82">
        <v>9.1490699999999994E-2</v>
      </c>
      <c r="J1966" s="80">
        <v>9.1446799999999995E-2</v>
      </c>
      <c r="L1966" s="84">
        <v>0.99870000000000003</v>
      </c>
      <c r="M1966" s="83">
        <v>1964.96</v>
      </c>
      <c r="N1966" s="85">
        <v>4.2998099999999997E-2</v>
      </c>
      <c r="O1966" s="83">
        <v>1964.91</v>
      </c>
      <c r="P1966" s="85">
        <v>8.5996299999999998E-2</v>
      </c>
      <c r="Q1966" s="83">
        <v>1965</v>
      </c>
      <c r="R1966" s="86">
        <v>4.3764000000000003E-5</v>
      </c>
      <c r="S1966" s="86">
        <v>4.7713399999999999E-4</v>
      </c>
    </row>
    <row r="1967" spans="2:19" x14ac:dyDescent="0.2">
      <c r="B1967" s="33"/>
      <c r="C1967" s="81">
        <v>0.27539999999999998</v>
      </c>
      <c r="D1967" s="80">
        <v>5967</v>
      </c>
      <c r="E1967" s="80">
        <v>286</v>
      </c>
      <c r="F1967" s="80">
        <v>5681</v>
      </c>
      <c r="G1967" s="80">
        <v>572</v>
      </c>
      <c r="H1967" s="80">
        <v>6253</v>
      </c>
      <c r="I1967" s="82">
        <v>9.1476100000000005E-2</v>
      </c>
      <c r="J1967" s="80">
        <v>9.1446799999999995E-2</v>
      </c>
      <c r="L1967" s="84">
        <v>0.99870000000000003</v>
      </c>
      <c r="M1967" s="83">
        <v>1965.96</v>
      </c>
      <c r="N1967" s="85">
        <v>4.3246699999999999E-2</v>
      </c>
      <c r="O1967" s="83">
        <v>1965.91</v>
      </c>
      <c r="P1967" s="85">
        <v>8.6493399999999998E-2</v>
      </c>
      <c r="Q1967" s="83">
        <v>1966</v>
      </c>
      <c r="R1967" s="86">
        <v>4.3994600000000001E-5</v>
      </c>
      <c r="S1967" s="86">
        <v>4.7713399999999999E-4</v>
      </c>
    </row>
    <row r="1968" spans="2:19" x14ac:dyDescent="0.2">
      <c r="B1968" s="33"/>
      <c r="C1968" s="81">
        <v>0.2747</v>
      </c>
      <c r="D1968" s="80">
        <v>5968</v>
      </c>
      <c r="E1968" s="80">
        <v>286</v>
      </c>
      <c r="F1968" s="80">
        <v>5682</v>
      </c>
      <c r="G1968" s="80">
        <v>572</v>
      </c>
      <c r="H1968" s="80">
        <v>6254</v>
      </c>
      <c r="I1968" s="82">
        <v>9.1461500000000001E-2</v>
      </c>
      <c r="J1968" s="80">
        <v>9.1446799999999995E-2</v>
      </c>
      <c r="L1968" s="84">
        <v>0.99870000000000003</v>
      </c>
      <c r="M1968" s="83">
        <v>1966.96</v>
      </c>
      <c r="N1968" s="85">
        <v>4.3496399999999998E-2</v>
      </c>
      <c r="O1968" s="83">
        <v>1966.91</v>
      </c>
      <c r="P1968" s="85">
        <v>8.6992899999999998E-2</v>
      </c>
      <c r="Q1968" s="83">
        <v>1967</v>
      </c>
      <c r="R1968" s="86">
        <v>4.42262E-5</v>
      </c>
      <c r="S1968" s="86">
        <v>4.7713399999999999E-4</v>
      </c>
    </row>
    <row r="1969" spans="2:19" x14ac:dyDescent="0.2">
      <c r="B1969" s="33"/>
      <c r="C1969" s="81">
        <v>0.27379999999999999</v>
      </c>
      <c r="D1969" s="80">
        <v>5969</v>
      </c>
      <c r="E1969" s="80">
        <v>286</v>
      </c>
      <c r="F1969" s="80">
        <v>5683</v>
      </c>
      <c r="G1969" s="80">
        <v>572</v>
      </c>
      <c r="H1969" s="80">
        <v>6255</v>
      </c>
      <c r="I1969" s="82">
        <v>9.1446799999999995E-2</v>
      </c>
      <c r="J1969" s="80">
        <v>9.1446799999999995E-2</v>
      </c>
      <c r="L1969" s="84">
        <v>0.99860000000000004</v>
      </c>
      <c r="M1969" s="83">
        <v>1967.96</v>
      </c>
      <c r="N1969" s="85">
        <v>4.3747399999999999E-2</v>
      </c>
      <c r="O1969" s="83">
        <v>1967.91</v>
      </c>
      <c r="P1969" s="85">
        <v>8.7494799999999998E-2</v>
      </c>
      <c r="Q1969" s="83">
        <v>1968</v>
      </c>
      <c r="R1969" s="86">
        <v>4.4458700000000002E-5</v>
      </c>
      <c r="S1969" s="86">
        <v>5.1771599999999999E-4</v>
      </c>
    </row>
    <row r="1970" spans="2:19" x14ac:dyDescent="0.2">
      <c r="B1970" s="33"/>
      <c r="C1970" s="81">
        <v>0.2732</v>
      </c>
      <c r="D1970" s="80">
        <v>5969</v>
      </c>
      <c r="E1970" s="80">
        <v>287</v>
      </c>
      <c r="F1970" s="80">
        <v>5682</v>
      </c>
      <c r="G1970" s="80">
        <v>574</v>
      </c>
      <c r="H1970" s="80">
        <v>6256</v>
      </c>
      <c r="I1970" s="82">
        <v>9.1751899999999997E-2</v>
      </c>
      <c r="J1970" s="80">
        <v>9.1722600000000001E-2</v>
      </c>
      <c r="L1970" s="84">
        <v>0.99860000000000004</v>
      </c>
      <c r="M1970" s="83">
        <v>1968.96</v>
      </c>
      <c r="N1970" s="85">
        <v>4.3999499999999997E-2</v>
      </c>
      <c r="O1970" s="83">
        <v>1968.91</v>
      </c>
      <c r="P1970" s="85">
        <v>8.7999099999999997E-2</v>
      </c>
      <c r="Q1970" s="83">
        <v>1969</v>
      </c>
      <c r="R1970" s="86">
        <v>4.4692299999999999E-5</v>
      </c>
      <c r="S1970" s="86">
        <v>5.1771599999999999E-4</v>
      </c>
    </row>
    <row r="1971" spans="2:19" x14ac:dyDescent="0.2">
      <c r="B1971" s="33"/>
      <c r="C1971" s="81">
        <v>0.27300000000000002</v>
      </c>
      <c r="D1971" s="80">
        <v>5971</v>
      </c>
      <c r="E1971" s="80">
        <v>287</v>
      </c>
      <c r="F1971" s="80">
        <v>5684</v>
      </c>
      <c r="G1971" s="80">
        <v>574</v>
      </c>
      <c r="H1971" s="80">
        <v>6258</v>
      </c>
      <c r="I1971" s="82">
        <v>9.1722600000000001E-2</v>
      </c>
      <c r="J1971" s="80">
        <v>9.1722600000000001E-2</v>
      </c>
      <c r="L1971" s="84">
        <v>0.99860000000000004</v>
      </c>
      <c r="M1971" s="83">
        <v>1969.96</v>
      </c>
      <c r="N1971" s="85">
        <v>4.4252899999999998E-2</v>
      </c>
      <c r="O1971" s="83">
        <v>1969.91</v>
      </c>
      <c r="P1971" s="85">
        <v>8.8505799999999996E-2</v>
      </c>
      <c r="Q1971" s="83">
        <v>1970</v>
      </c>
      <c r="R1971" s="86">
        <v>4.4926799999999998E-5</v>
      </c>
      <c r="S1971" s="86">
        <v>5.1771599999999999E-4</v>
      </c>
    </row>
    <row r="1972" spans="2:19" x14ac:dyDescent="0.2">
      <c r="B1972" s="33"/>
      <c r="C1972" s="81">
        <v>0.27289999999999998</v>
      </c>
      <c r="D1972" s="80">
        <v>5971</v>
      </c>
      <c r="E1972" s="80">
        <v>288</v>
      </c>
      <c r="F1972" s="80">
        <v>5683</v>
      </c>
      <c r="G1972" s="80">
        <v>576</v>
      </c>
      <c r="H1972" s="80">
        <v>6259</v>
      </c>
      <c r="I1972" s="82">
        <v>9.2027499999999998E-2</v>
      </c>
      <c r="J1972" s="80">
        <v>9.2012800000000006E-2</v>
      </c>
      <c r="L1972" s="84">
        <v>0.99860000000000004</v>
      </c>
      <c r="M1972" s="83">
        <v>1970.96</v>
      </c>
      <c r="N1972" s="85">
        <v>4.4507499999999998E-2</v>
      </c>
      <c r="O1972" s="83">
        <v>1970.91</v>
      </c>
      <c r="P1972" s="85">
        <v>8.9014999999999997E-2</v>
      </c>
      <c r="Q1972" s="83">
        <v>1971</v>
      </c>
      <c r="R1972" s="86">
        <v>4.51623E-5</v>
      </c>
      <c r="S1972" s="86">
        <v>5.1771599999999999E-4</v>
      </c>
    </row>
    <row r="1973" spans="2:19" x14ac:dyDescent="0.2">
      <c r="B1973" s="33"/>
      <c r="C1973" s="81">
        <v>0.27229999999999999</v>
      </c>
      <c r="D1973" s="80">
        <v>5972</v>
      </c>
      <c r="E1973" s="80">
        <v>288</v>
      </c>
      <c r="F1973" s="80">
        <v>5684</v>
      </c>
      <c r="G1973" s="80">
        <v>576</v>
      </c>
      <c r="H1973" s="80">
        <v>6260</v>
      </c>
      <c r="I1973" s="82">
        <v>9.2012800000000006E-2</v>
      </c>
      <c r="J1973" s="80">
        <v>9.2012800000000006E-2</v>
      </c>
      <c r="L1973" s="84">
        <v>0.99860000000000004</v>
      </c>
      <c r="M1973" s="83">
        <v>1971.96</v>
      </c>
      <c r="N1973" s="85">
        <v>4.4763299999999999E-2</v>
      </c>
      <c r="O1973" s="83">
        <v>1971.91</v>
      </c>
      <c r="P1973" s="85">
        <v>8.9526499999999995E-2</v>
      </c>
      <c r="Q1973" s="83">
        <v>1972</v>
      </c>
      <c r="R1973" s="86">
        <v>4.5398900000000003E-5</v>
      </c>
      <c r="S1973" s="86">
        <v>5.1771599999999999E-4</v>
      </c>
    </row>
    <row r="1974" spans="2:19" x14ac:dyDescent="0.2">
      <c r="B1974" s="33"/>
      <c r="C1974" s="81">
        <v>0.27189999999999998</v>
      </c>
      <c r="D1974" s="80">
        <v>5972</v>
      </c>
      <c r="E1974" s="80">
        <v>289</v>
      </c>
      <c r="F1974" s="80">
        <v>5683</v>
      </c>
      <c r="G1974" s="80">
        <v>578</v>
      </c>
      <c r="H1974" s="80">
        <v>6261</v>
      </c>
      <c r="I1974" s="82">
        <v>9.2317499999999997E-2</v>
      </c>
      <c r="J1974" s="80">
        <v>9.2287999999999995E-2</v>
      </c>
      <c r="L1974" s="84">
        <v>0.99860000000000004</v>
      </c>
      <c r="M1974" s="83">
        <v>1972.95</v>
      </c>
      <c r="N1974" s="85">
        <v>4.5020299999999999E-2</v>
      </c>
      <c r="O1974" s="83">
        <v>1972.91</v>
      </c>
      <c r="P1974" s="85">
        <v>9.0040599999999998E-2</v>
      </c>
      <c r="Q1974" s="83">
        <v>1973</v>
      </c>
      <c r="R1974" s="86">
        <v>4.5636400000000002E-5</v>
      </c>
      <c r="S1974" s="86">
        <v>5.1771599999999999E-4</v>
      </c>
    </row>
    <row r="1975" spans="2:19" x14ac:dyDescent="0.2">
      <c r="B1975" s="33"/>
      <c r="C1975" s="81">
        <v>0.27160000000000001</v>
      </c>
      <c r="D1975" s="80">
        <v>5973</v>
      </c>
      <c r="E1975" s="80">
        <v>289</v>
      </c>
      <c r="F1975" s="80">
        <v>5684</v>
      </c>
      <c r="G1975" s="80">
        <v>578</v>
      </c>
      <c r="H1975" s="80">
        <v>6262</v>
      </c>
      <c r="I1975" s="82">
        <v>9.2302800000000004E-2</v>
      </c>
      <c r="J1975" s="80">
        <v>9.2287999999999995E-2</v>
      </c>
      <c r="L1975" s="84">
        <v>0.99860000000000004</v>
      </c>
      <c r="M1975" s="83">
        <v>1973.95</v>
      </c>
      <c r="N1975" s="85">
        <v>4.5278499999999999E-2</v>
      </c>
      <c r="O1975" s="83">
        <v>1973.91</v>
      </c>
      <c r="P1975" s="85">
        <v>9.0557100000000001E-2</v>
      </c>
      <c r="Q1975" s="83">
        <v>1974</v>
      </c>
      <c r="R1975" s="86">
        <v>4.5874899999999997E-5</v>
      </c>
      <c r="S1975" s="86">
        <v>5.1771599999999999E-4</v>
      </c>
    </row>
    <row r="1976" spans="2:19" x14ac:dyDescent="0.2">
      <c r="B1976" s="33"/>
      <c r="C1976" s="81">
        <v>0.27139999999999997</v>
      </c>
      <c r="D1976" s="80">
        <v>5974</v>
      </c>
      <c r="E1976" s="80">
        <v>289</v>
      </c>
      <c r="F1976" s="80">
        <v>5685</v>
      </c>
      <c r="G1976" s="80">
        <v>578</v>
      </c>
      <c r="H1976" s="80">
        <v>6263</v>
      </c>
      <c r="I1976" s="82">
        <v>9.2287999999999995E-2</v>
      </c>
      <c r="J1976" s="80">
        <v>9.2287999999999995E-2</v>
      </c>
      <c r="L1976" s="84">
        <v>0.99860000000000004</v>
      </c>
      <c r="M1976" s="83">
        <v>1974.95</v>
      </c>
      <c r="N1976" s="85">
        <v>4.5538000000000002E-2</v>
      </c>
      <c r="O1976" s="83">
        <v>1974.91</v>
      </c>
      <c r="P1976" s="85">
        <v>9.1076000000000004E-2</v>
      </c>
      <c r="Q1976" s="83">
        <v>1975</v>
      </c>
      <c r="R1976" s="86">
        <v>4.61144E-5</v>
      </c>
      <c r="S1976" s="86">
        <v>5.1771599999999999E-4</v>
      </c>
    </row>
    <row r="1977" spans="2:19" x14ac:dyDescent="0.2">
      <c r="B1977" s="33"/>
      <c r="C1977" s="81">
        <v>0.27089999999999997</v>
      </c>
      <c r="D1977" s="80">
        <v>5974</v>
      </c>
      <c r="E1977" s="80">
        <v>290</v>
      </c>
      <c r="F1977" s="80">
        <v>5684</v>
      </c>
      <c r="G1977" s="80">
        <v>580</v>
      </c>
      <c r="H1977" s="80">
        <v>6264</v>
      </c>
      <c r="I1977" s="82">
        <v>9.2592599999999997E-2</v>
      </c>
      <c r="J1977" s="80">
        <v>9.2592599999999997E-2</v>
      </c>
      <c r="L1977" s="84">
        <v>0.99860000000000004</v>
      </c>
      <c r="M1977" s="83">
        <v>1975.95</v>
      </c>
      <c r="N1977" s="85">
        <v>4.5798699999999998E-2</v>
      </c>
      <c r="O1977" s="83">
        <v>1975.91</v>
      </c>
      <c r="P1977" s="85">
        <v>9.1597399999999995E-2</v>
      </c>
      <c r="Q1977" s="83">
        <v>1976</v>
      </c>
      <c r="R1977" s="86">
        <v>4.6354999999999999E-5</v>
      </c>
      <c r="S1977" s="86">
        <v>5.1771599999999999E-4</v>
      </c>
    </row>
    <row r="1978" spans="2:19" x14ac:dyDescent="0.2">
      <c r="B1978" s="33"/>
      <c r="C1978" s="81">
        <v>0.27</v>
      </c>
      <c r="D1978" s="80">
        <v>5974</v>
      </c>
      <c r="E1978" s="80">
        <v>291</v>
      </c>
      <c r="F1978" s="80">
        <v>5683</v>
      </c>
      <c r="G1978" s="80">
        <v>582</v>
      </c>
      <c r="H1978" s="80">
        <v>6265</v>
      </c>
      <c r="I1978" s="82">
        <v>9.2896999999999993E-2</v>
      </c>
      <c r="J1978" s="80">
        <v>9.2852599999999993E-2</v>
      </c>
      <c r="L1978" s="84">
        <v>0.99860000000000004</v>
      </c>
      <c r="M1978" s="83">
        <v>1976.95</v>
      </c>
      <c r="N1978" s="85">
        <v>4.6060700000000003E-2</v>
      </c>
      <c r="O1978" s="83">
        <v>1976.91</v>
      </c>
      <c r="P1978" s="85">
        <v>9.2121300000000003E-2</v>
      </c>
      <c r="Q1978" s="83">
        <v>1977</v>
      </c>
      <c r="R1978" s="86">
        <v>4.65965E-5</v>
      </c>
      <c r="S1978" s="86">
        <v>5.1771599999999999E-4</v>
      </c>
    </row>
    <row r="1979" spans="2:19" x14ac:dyDescent="0.2">
      <c r="B1979" s="33"/>
      <c r="C1979" s="81">
        <v>0.26989999999999997</v>
      </c>
      <c r="D1979" s="80">
        <v>5975</v>
      </c>
      <c r="E1979" s="80">
        <v>291</v>
      </c>
      <c r="F1979" s="80">
        <v>5684</v>
      </c>
      <c r="G1979" s="80">
        <v>582</v>
      </c>
      <c r="H1979" s="80">
        <v>6266</v>
      </c>
      <c r="I1979" s="82">
        <v>9.2882199999999998E-2</v>
      </c>
      <c r="J1979" s="80">
        <v>9.2852599999999993E-2</v>
      </c>
      <c r="L1979" s="84">
        <v>0.99860000000000004</v>
      </c>
      <c r="M1979" s="83">
        <v>1977.95</v>
      </c>
      <c r="N1979" s="85">
        <v>4.6323900000000001E-2</v>
      </c>
      <c r="O1979" s="83">
        <v>1977.91</v>
      </c>
      <c r="P1979" s="85">
        <v>9.2647699999999999E-2</v>
      </c>
      <c r="Q1979" s="83">
        <v>1978</v>
      </c>
      <c r="R1979" s="86">
        <v>4.6839099999999997E-5</v>
      </c>
      <c r="S1979" s="86">
        <v>5.1771599999999999E-4</v>
      </c>
    </row>
    <row r="1980" spans="2:19" x14ac:dyDescent="0.2">
      <c r="B1980" s="33"/>
      <c r="C1980" s="81">
        <v>0.2697</v>
      </c>
      <c r="D1980" s="80">
        <v>5976</v>
      </c>
      <c r="E1980" s="80">
        <v>291</v>
      </c>
      <c r="F1980" s="80">
        <v>5685</v>
      </c>
      <c r="G1980" s="80">
        <v>582</v>
      </c>
      <c r="H1980" s="80">
        <v>6267</v>
      </c>
      <c r="I1980" s="82">
        <v>9.2867400000000003E-2</v>
      </c>
      <c r="J1980" s="80">
        <v>9.2852599999999993E-2</v>
      </c>
      <c r="L1980" s="84">
        <v>0.99860000000000004</v>
      </c>
      <c r="M1980" s="83">
        <v>1978.95</v>
      </c>
      <c r="N1980" s="85">
        <v>4.6588299999999999E-2</v>
      </c>
      <c r="O1980" s="83">
        <v>1978.91</v>
      </c>
      <c r="P1980" s="85">
        <v>9.3176599999999998E-2</v>
      </c>
      <c r="Q1980" s="83">
        <v>1979</v>
      </c>
      <c r="R1980" s="86">
        <v>4.7082700000000002E-5</v>
      </c>
      <c r="S1980" s="86">
        <v>5.1771599999999999E-4</v>
      </c>
    </row>
    <row r="1981" spans="2:19" x14ac:dyDescent="0.2">
      <c r="B1981" s="33"/>
      <c r="C1981" s="81">
        <v>0.26939999999999997</v>
      </c>
      <c r="D1981" s="80">
        <v>5977</v>
      </c>
      <c r="E1981" s="80">
        <v>291</v>
      </c>
      <c r="F1981" s="80">
        <v>5686</v>
      </c>
      <c r="G1981" s="80">
        <v>582</v>
      </c>
      <c r="H1981" s="80">
        <v>6268</v>
      </c>
      <c r="I1981" s="82">
        <v>9.2852599999999993E-2</v>
      </c>
      <c r="J1981" s="80">
        <v>9.2852599999999993E-2</v>
      </c>
      <c r="L1981" s="84">
        <v>0.99860000000000004</v>
      </c>
      <c r="M1981" s="83">
        <v>1979.95</v>
      </c>
      <c r="N1981" s="85">
        <v>4.6854E-2</v>
      </c>
      <c r="O1981" s="83">
        <v>1979.91</v>
      </c>
      <c r="P1981" s="85">
        <v>9.3708E-2</v>
      </c>
      <c r="Q1981" s="83">
        <v>1980</v>
      </c>
      <c r="R1981" s="86">
        <v>4.7327299999999997E-5</v>
      </c>
      <c r="S1981" s="86">
        <v>5.1771599999999999E-4</v>
      </c>
    </row>
    <row r="1982" spans="2:19" x14ac:dyDescent="0.2">
      <c r="B1982" s="33"/>
      <c r="C1982" s="81">
        <v>0.26900000000000002</v>
      </c>
      <c r="D1982" s="80">
        <v>5977</v>
      </c>
      <c r="E1982" s="80">
        <v>292</v>
      </c>
      <c r="F1982" s="80">
        <v>5685</v>
      </c>
      <c r="G1982" s="80">
        <v>584</v>
      </c>
      <c r="H1982" s="80">
        <v>6269</v>
      </c>
      <c r="I1982" s="82">
        <v>9.3156799999999998E-2</v>
      </c>
      <c r="J1982" s="80">
        <v>9.3127100000000004E-2</v>
      </c>
      <c r="L1982" s="84">
        <v>0.99860000000000004</v>
      </c>
      <c r="M1982" s="83">
        <v>1980.95</v>
      </c>
      <c r="N1982" s="85">
        <v>4.7121000000000003E-2</v>
      </c>
      <c r="O1982" s="83">
        <v>1980.91</v>
      </c>
      <c r="P1982" s="85">
        <v>9.4242000000000006E-2</v>
      </c>
      <c r="Q1982" s="83">
        <v>1981</v>
      </c>
      <c r="R1982" s="86">
        <v>4.75729E-5</v>
      </c>
      <c r="S1982" s="86">
        <v>5.1771599999999999E-4</v>
      </c>
    </row>
    <row r="1983" spans="2:19" x14ac:dyDescent="0.2">
      <c r="B1983" s="33"/>
      <c r="C1983" s="81">
        <v>0.26889999999999997</v>
      </c>
      <c r="D1983" s="80">
        <v>5979</v>
      </c>
      <c r="E1983" s="80">
        <v>292</v>
      </c>
      <c r="F1983" s="80">
        <v>5687</v>
      </c>
      <c r="G1983" s="80">
        <v>584</v>
      </c>
      <c r="H1983" s="80">
        <v>6271</v>
      </c>
      <c r="I1983" s="82">
        <v>9.3127100000000004E-2</v>
      </c>
      <c r="J1983" s="80">
        <v>9.3127100000000004E-2</v>
      </c>
      <c r="L1983" s="84">
        <v>0.99850000000000005</v>
      </c>
      <c r="M1983" s="83">
        <v>1981.95</v>
      </c>
      <c r="N1983" s="85">
        <v>4.7389199999999999E-2</v>
      </c>
      <c r="O1983" s="83">
        <v>1981.91</v>
      </c>
      <c r="P1983" s="85">
        <v>9.4778399999999999E-2</v>
      </c>
      <c r="Q1983" s="83">
        <v>1982</v>
      </c>
      <c r="R1983" s="86">
        <v>4.7819599999999999E-5</v>
      </c>
      <c r="S1983" s="86">
        <v>5.4794299999999995E-4</v>
      </c>
    </row>
    <row r="1984" spans="2:19" x14ac:dyDescent="0.2">
      <c r="B1984" s="33"/>
      <c r="C1984" s="81">
        <v>0.26850000000000002</v>
      </c>
      <c r="D1984" s="80">
        <v>5979</v>
      </c>
      <c r="E1984" s="80">
        <v>293</v>
      </c>
      <c r="F1984" s="80">
        <v>5686</v>
      </c>
      <c r="G1984" s="80">
        <v>586</v>
      </c>
      <c r="H1984" s="80">
        <v>6272</v>
      </c>
      <c r="I1984" s="82">
        <v>9.3431100000000003E-2</v>
      </c>
      <c r="J1984" s="80">
        <v>9.3401300000000007E-2</v>
      </c>
      <c r="L1984" s="84">
        <v>0.99850000000000005</v>
      </c>
      <c r="M1984" s="83">
        <v>1982.95</v>
      </c>
      <c r="N1984" s="85">
        <v>4.7658699999999998E-2</v>
      </c>
      <c r="O1984" s="83">
        <v>1982.9</v>
      </c>
      <c r="P1984" s="85">
        <v>9.5317399999999997E-2</v>
      </c>
      <c r="Q1984" s="83">
        <v>1983</v>
      </c>
      <c r="R1984" s="86">
        <v>4.80673E-5</v>
      </c>
      <c r="S1984" s="86">
        <v>5.4794299999999995E-4</v>
      </c>
    </row>
    <row r="1985" spans="2:19" x14ac:dyDescent="0.2">
      <c r="B1985" s="33"/>
      <c r="C1985" s="81">
        <v>0.26829999999999998</v>
      </c>
      <c r="D1985" s="80">
        <v>5980</v>
      </c>
      <c r="E1985" s="80">
        <v>293</v>
      </c>
      <c r="F1985" s="80">
        <v>5687</v>
      </c>
      <c r="G1985" s="80">
        <v>586</v>
      </c>
      <c r="H1985" s="80">
        <v>6273</v>
      </c>
      <c r="I1985" s="82">
        <v>9.3416200000000005E-2</v>
      </c>
      <c r="J1985" s="80">
        <v>9.3401300000000007E-2</v>
      </c>
      <c r="L1985" s="84">
        <v>0.99850000000000005</v>
      </c>
      <c r="M1985" s="83">
        <v>1983.95</v>
      </c>
      <c r="N1985" s="85">
        <v>4.79295E-2</v>
      </c>
      <c r="O1985" s="83">
        <v>1983.9</v>
      </c>
      <c r="P1985" s="85">
        <v>9.5858899999999997E-2</v>
      </c>
      <c r="Q1985" s="83">
        <v>1984</v>
      </c>
      <c r="R1985" s="86">
        <v>4.8316000000000003E-5</v>
      </c>
      <c r="S1985" s="86">
        <v>5.4794299999999995E-4</v>
      </c>
    </row>
    <row r="1986" spans="2:19" x14ac:dyDescent="0.2">
      <c r="B1986" s="33"/>
      <c r="C1986" s="81">
        <v>0.26690000000000003</v>
      </c>
      <c r="D1986" s="80">
        <v>5981</v>
      </c>
      <c r="E1986" s="80">
        <v>293</v>
      </c>
      <c r="F1986" s="80">
        <v>5688</v>
      </c>
      <c r="G1986" s="80">
        <v>586</v>
      </c>
      <c r="H1986" s="80">
        <v>6274</v>
      </c>
      <c r="I1986" s="82">
        <v>9.3401300000000007E-2</v>
      </c>
      <c r="J1986" s="80">
        <v>9.3401300000000007E-2</v>
      </c>
      <c r="L1986" s="84">
        <v>0.99850000000000005</v>
      </c>
      <c r="M1986" s="83">
        <v>1984.95</v>
      </c>
      <c r="N1986" s="85">
        <v>4.8201500000000001E-2</v>
      </c>
      <c r="O1986" s="83">
        <v>1984.9</v>
      </c>
      <c r="P1986" s="85">
        <v>9.6403000000000003E-2</v>
      </c>
      <c r="Q1986" s="83">
        <v>1985</v>
      </c>
      <c r="R1986" s="86">
        <v>4.8565800000000002E-5</v>
      </c>
      <c r="S1986" s="86">
        <v>5.4794299999999995E-4</v>
      </c>
    </row>
    <row r="1987" spans="2:19" x14ac:dyDescent="0.2">
      <c r="B1987" s="33"/>
      <c r="C1987" s="81">
        <v>0.26629999999999998</v>
      </c>
      <c r="D1987" s="80">
        <v>5981</v>
      </c>
      <c r="E1987" s="80">
        <v>294</v>
      </c>
      <c r="F1987" s="80">
        <v>5687</v>
      </c>
      <c r="G1987" s="80">
        <v>588</v>
      </c>
      <c r="H1987" s="80">
        <v>6275</v>
      </c>
      <c r="I1987" s="82">
        <v>9.3705200000000002E-2</v>
      </c>
      <c r="J1987" s="80">
        <v>9.3705200000000002E-2</v>
      </c>
      <c r="L1987" s="84">
        <v>0.99850000000000005</v>
      </c>
      <c r="M1987" s="83">
        <v>1985.95</v>
      </c>
      <c r="N1987" s="85">
        <v>4.8474799999999998E-2</v>
      </c>
      <c r="O1987" s="83">
        <v>1985.9</v>
      </c>
      <c r="P1987" s="85">
        <v>9.69497E-2</v>
      </c>
      <c r="Q1987" s="83">
        <v>1986</v>
      </c>
      <c r="R1987" s="86">
        <v>4.8816600000000003E-5</v>
      </c>
      <c r="S1987" s="86">
        <v>5.4794299999999995E-4</v>
      </c>
    </row>
    <row r="1988" spans="2:19" x14ac:dyDescent="0.2">
      <c r="B1988" s="33"/>
      <c r="C1988" s="81">
        <v>0.26619999999999999</v>
      </c>
      <c r="D1988" s="80">
        <v>5981</v>
      </c>
      <c r="E1988" s="80">
        <v>295</v>
      </c>
      <c r="F1988" s="80">
        <v>5686</v>
      </c>
      <c r="G1988" s="80">
        <v>590</v>
      </c>
      <c r="H1988" s="80">
        <v>6276</v>
      </c>
      <c r="I1988" s="82">
        <v>9.4008900000000006E-2</v>
      </c>
      <c r="J1988" s="80">
        <v>9.3978999999999993E-2</v>
      </c>
      <c r="L1988" s="84">
        <v>0.99850000000000005</v>
      </c>
      <c r="M1988" s="83">
        <v>1986.95</v>
      </c>
      <c r="N1988" s="85">
        <v>4.8749500000000001E-2</v>
      </c>
      <c r="O1988" s="83">
        <v>1986.9</v>
      </c>
      <c r="P1988" s="85">
        <v>9.7498899999999999E-2</v>
      </c>
      <c r="Q1988" s="83">
        <v>1987</v>
      </c>
      <c r="R1988" s="86">
        <v>4.9068399999999999E-5</v>
      </c>
      <c r="S1988" s="86">
        <v>5.4794299999999995E-4</v>
      </c>
    </row>
    <row r="1989" spans="2:19" x14ac:dyDescent="0.2">
      <c r="B1989" s="33"/>
      <c r="C1989" s="81">
        <v>0.26490000000000002</v>
      </c>
      <c r="D1989" s="80">
        <v>5982</v>
      </c>
      <c r="E1989" s="80">
        <v>295</v>
      </c>
      <c r="F1989" s="80">
        <v>5687</v>
      </c>
      <c r="G1989" s="80">
        <v>590</v>
      </c>
      <c r="H1989" s="80">
        <v>6277</v>
      </c>
      <c r="I1989" s="82">
        <v>9.3993900000000005E-2</v>
      </c>
      <c r="J1989" s="80">
        <v>9.3978999999999993E-2</v>
      </c>
      <c r="L1989" s="84">
        <v>0.99850000000000005</v>
      </c>
      <c r="M1989" s="83">
        <v>1987.95</v>
      </c>
      <c r="N1989" s="85">
        <v>4.9025399999999997E-2</v>
      </c>
      <c r="O1989" s="83">
        <v>1987.9</v>
      </c>
      <c r="P1989" s="85">
        <v>9.8050700000000005E-2</v>
      </c>
      <c r="Q1989" s="83">
        <v>1988</v>
      </c>
      <c r="R1989" s="86">
        <v>4.9321299999999998E-5</v>
      </c>
      <c r="S1989" s="86">
        <v>5.4794299999999995E-4</v>
      </c>
    </row>
    <row r="1990" spans="2:19" x14ac:dyDescent="0.2">
      <c r="B1990" s="33"/>
      <c r="C1990" s="81">
        <v>0.26479999999999998</v>
      </c>
      <c r="D1990" s="80">
        <v>5983</v>
      </c>
      <c r="E1990" s="80">
        <v>295</v>
      </c>
      <c r="F1990" s="80">
        <v>5688</v>
      </c>
      <c r="G1990" s="80">
        <v>590</v>
      </c>
      <c r="H1990" s="80">
        <v>6278</v>
      </c>
      <c r="I1990" s="82">
        <v>9.3978999999999993E-2</v>
      </c>
      <c r="J1990" s="80">
        <v>9.3978999999999993E-2</v>
      </c>
      <c r="L1990" s="84">
        <v>0.99850000000000005</v>
      </c>
      <c r="M1990" s="83">
        <v>1988.95</v>
      </c>
      <c r="N1990" s="85">
        <v>4.9302600000000002E-2</v>
      </c>
      <c r="O1990" s="83">
        <v>1988.9</v>
      </c>
      <c r="P1990" s="85">
        <v>9.8605100000000001E-2</v>
      </c>
      <c r="Q1990" s="83">
        <v>1989</v>
      </c>
      <c r="R1990" s="86">
        <v>4.9575199999999999E-5</v>
      </c>
      <c r="S1990" s="86">
        <v>5.4794299999999995E-4</v>
      </c>
    </row>
    <row r="1991" spans="2:19" x14ac:dyDescent="0.2">
      <c r="B1991" s="33"/>
      <c r="C1991" s="81">
        <v>0.26400000000000001</v>
      </c>
      <c r="D1991" s="80">
        <v>5984</v>
      </c>
      <c r="E1991" s="80">
        <v>296</v>
      </c>
      <c r="F1991" s="80">
        <v>5688</v>
      </c>
      <c r="G1991" s="80">
        <v>592</v>
      </c>
      <c r="H1991" s="80">
        <v>6280</v>
      </c>
      <c r="I1991" s="82">
        <v>9.4267500000000004E-2</v>
      </c>
      <c r="J1991" s="80">
        <v>9.4237500000000002E-2</v>
      </c>
      <c r="L1991" s="84">
        <v>0.99850000000000005</v>
      </c>
      <c r="M1991" s="83">
        <v>1989.95</v>
      </c>
      <c r="N1991" s="85">
        <v>4.9581100000000003E-2</v>
      </c>
      <c r="O1991" s="83">
        <v>1989.9</v>
      </c>
      <c r="P1991" s="85">
        <v>9.9162200000000006E-2</v>
      </c>
      <c r="Q1991" s="83">
        <v>1990</v>
      </c>
      <c r="R1991" s="86">
        <v>4.9830200000000003E-5</v>
      </c>
      <c r="S1991" s="86">
        <v>5.4794299999999995E-4</v>
      </c>
    </row>
    <row r="1992" spans="2:19" x14ac:dyDescent="0.2">
      <c r="B1992" s="33"/>
      <c r="C1992" s="81">
        <v>0.26340000000000002</v>
      </c>
      <c r="D1992" s="80">
        <v>5986</v>
      </c>
      <c r="E1992" s="80">
        <v>296</v>
      </c>
      <c r="F1992" s="80">
        <v>5690</v>
      </c>
      <c r="G1992" s="80">
        <v>592</v>
      </c>
      <c r="H1992" s="80">
        <v>6282</v>
      </c>
      <c r="I1992" s="82">
        <v>9.4237500000000002E-2</v>
      </c>
      <c r="J1992" s="80">
        <v>9.4237500000000002E-2</v>
      </c>
      <c r="L1992" s="84">
        <v>0.99850000000000005</v>
      </c>
      <c r="M1992" s="83">
        <v>1990.95</v>
      </c>
      <c r="N1992" s="85">
        <v>4.98609E-2</v>
      </c>
      <c r="O1992" s="83">
        <v>1990.9</v>
      </c>
      <c r="P1992" s="85">
        <v>9.9721799999999999E-2</v>
      </c>
      <c r="Q1992" s="83">
        <v>1991</v>
      </c>
      <c r="R1992" s="86">
        <v>5.0086300000000002E-5</v>
      </c>
      <c r="S1992" s="86">
        <v>5.4794299999999995E-4</v>
      </c>
    </row>
    <row r="1993" spans="2:19" x14ac:dyDescent="0.2">
      <c r="B1993" s="33"/>
      <c r="C1993" s="81">
        <v>0.2626</v>
      </c>
      <c r="D1993" s="80">
        <v>5986</v>
      </c>
      <c r="E1993" s="80">
        <v>297</v>
      </c>
      <c r="F1993" s="80">
        <v>5689</v>
      </c>
      <c r="G1993" s="80">
        <v>594</v>
      </c>
      <c r="H1993" s="80">
        <v>6283</v>
      </c>
      <c r="I1993" s="82">
        <v>9.4540799999999994E-2</v>
      </c>
      <c r="J1993" s="80">
        <v>9.4525799999999993E-2</v>
      </c>
      <c r="L1993" s="84">
        <v>0.99839999999999995</v>
      </c>
      <c r="M1993" s="83">
        <v>1991.95</v>
      </c>
      <c r="N1993" s="85">
        <v>5.0141999999999999E-2</v>
      </c>
      <c r="O1993" s="83">
        <v>1991.9</v>
      </c>
      <c r="P1993" s="85">
        <v>0.100284</v>
      </c>
      <c r="Q1993" s="83">
        <v>1992</v>
      </c>
      <c r="R1993" s="86">
        <v>5.0343400000000003E-5</v>
      </c>
      <c r="S1993" s="86">
        <v>5.9446200000000003E-4</v>
      </c>
    </row>
    <row r="1994" spans="2:19" x14ac:dyDescent="0.2">
      <c r="B1994" s="33"/>
      <c r="C1994" s="81">
        <v>0.2621</v>
      </c>
      <c r="D1994" s="80">
        <v>5987</v>
      </c>
      <c r="E1994" s="80">
        <v>297</v>
      </c>
      <c r="F1994" s="80">
        <v>5690</v>
      </c>
      <c r="G1994" s="80">
        <v>594</v>
      </c>
      <c r="H1994" s="80">
        <v>6284</v>
      </c>
      <c r="I1994" s="82">
        <v>9.4525799999999993E-2</v>
      </c>
      <c r="J1994" s="80">
        <v>9.4525799999999993E-2</v>
      </c>
      <c r="L1994" s="84">
        <v>0.99839999999999995</v>
      </c>
      <c r="M1994" s="83">
        <v>1992.95</v>
      </c>
      <c r="N1994" s="85">
        <v>5.0424499999999997E-2</v>
      </c>
      <c r="O1994" s="83">
        <v>1992.9</v>
      </c>
      <c r="P1994" s="85">
        <v>0.10084899999999999</v>
      </c>
      <c r="Q1994" s="83">
        <v>1993</v>
      </c>
      <c r="R1994" s="86">
        <v>5.06016E-5</v>
      </c>
      <c r="S1994" s="86">
        <v>5.9446200000000003E-4</v>
      </c>
    </row>
    <row r="1995" spans="2:19" x14ac:dyDescent="0.2">
      <c r="B1995" s="33"/>
      <c r="C1995" s="81">
        <v>0.26200000000000001</v>
      </c>
      <c r="D1995" s="80">
        <v>5988</v>
      </c>
      <c r="E1995" s="80">
        <v>298</v>
      </c>
      <c r="F1995" s="80">
        <v>5690</v>
      </c>
      <c r="G1995" s="80">
        <v>596</v>
      </c>
      <c r="H1995" s="80">
        <v>6286</v>
      </c>
      <c r="I1995" s="82">
        <v>9.4813900000000007E-2</v>
      </c>
      <c r="J1995" s="80">
        <v>9.4813900000000007E-2</v>
      </c>
      <c r="L1995" s="84">
        <v>0.99839999999999995</v>
      </c>
      <c r="M1995" s="83">
        <v>1993.95</v>
      </c>
      <c r="N1995" s="85">
        <v>5.0708200000000002E-2</v>
      </c>
      <c r="O1995" s="83">
        <v>1993.9</v>
      </c>
      <c r="P1995" s="85">
        <v>0.10141600000000001</v>
      </c>
      <c r="Q1995" s="83">
        <v>1994</v>
      </c>
      <c r="R1995" s="86">
        <v>5.0860799999999999E-5</v>
      </c>
      <c r="S1995" s="86">
        <v>5.9446200000000003E-4</v>
      </c>
    </row>
    <row r="1996" spans="2:19" x14ac:dyDescent="0.2">
      <c r="B1996" s="33"/>
      <c r="C1996" s="81">
        <v>0.26090000000000002</v>
      </c>
      <c r="D1996" s="80">
        <v>5988</v>
      </c>
      <c r="E1996" s="80">
        <v>299</v>
      </c>
      <c r="F1996" s="80">
        <v>5689</v>
      </c>
      <c r="G1996" s="80">
        <v>598</v>
      </c>
      <c r="H1996" s="80">
        <v>6287</v>
      </c>
      <c r="I1996" s="82">
        <v>9.5116900000000004E-2</v>
      </c>
      <c r="J1996" s="80">
        <v>9.5071500000000003E-2</v>
      </c>
      <c r="L1996" s="84">
        <v>0.99839999999999995</v>
      </c>
      <c r="M1996" s="83">
        <v>1994.95</v>
      </c>
      <c r="N1996" s="85">
        <v>5.0993299999999998E-2</v>
      </c>
      <c r="O1996" s="83">
        <v>1994.9</v>
      </c>
      <c r="P1996" s="85">
        <v>0.10198699999999999</v>
      </c>
      <c r="Q1996" s="83">
        <v>1995</v>
      </c>
      <c r="R1996" s="86">
        <v>5.1121100000000001E-5</v>
      </c>
      <c r="S1996" s="86">
        <v>5.9446200000000003E-4</v>
      </c>
    </row>
    <row r="1997" spans="2:19" x14ac:dyDescent="0.2">
      <c r="B1997" s="33"/>
      <c r="C1997" s="81">
        <v>0.26040000000000002</v>
      </c>
      <c r="D1997" s="80">
        <v>5989</v>
      </c>
      <c r="E1997" s="80">
        <v>299</v>
      </c>
      <c r="F1997" s="80">
        <v>5690</v>
      </c>
      <c r="G1997" s="80">
        <v>598</v>
      </c>
      <c r="H1997" s="80">
        <v>6288</v>
      </c>
      <c r="I1997" s="82">
        <v>9.51018E-2</v>
      </c>
      <c r="J1997" s="80">
        <v>9.5071500000000003E-2</v>
      </c>
      <c r="L1997" s="84">
        <v>0.99839999999999995</v>
      </c>
      <c r="M1997" s="83">
        <v>1995.95</v>
      </c>
      <c r="N1997" s="85">
        <v>5.1279699999999998E-2</v>
      </c>
      <c r="O1997" s="83">
        <v>1995.9</v>
      </c>
      <c r="P1997" s="85">
        <v>0.102559</v>
      </c>
      <c r="Q1997" s="83">
        <v>1996</v>
      </c>
      <c r="R1997" s="86">
        <v>5.1382499999999998E-5</v>
      </c>
      <c r="S1997" s="86">
        <v>5.9446200000000003E-4</v>
      </c>
    </row>
    <row r="1998" spans="2:19" x14ac:dyDescent="0.2">
      <c r="B1998" s="33"/>
      <c r="C1998" s="81">
        <v>0.2591</v>
      </c>
      <c r="D1998" s="80">
        <v>5991</v>
      </c>
      <c r="E1998" s="80">
        <v>299</v>
      </c>
      <c r="F1998" s="80">
        <v>5692</v>
      </c>
      <c r="G1998" s="80">
        <v>598</v>
      </c>
      <c r="H1998" s="80">
        <v>6290</v>
      </c>
      <c r="I1998" s="82">
        <v>9.5071500000000003E-2</v>
      </c>
      <c r="J1998" s="80">
        <v>9.5071500000000003E-2</v>
      </c>
      <c r="L1998" s="84">
        <v>0.99839999999999995</v>
      </c>
      <c r="M1998" s="83">
        <v>1996.95</v>
      </c>
      <c r="N1998" s="85">
        <v>5.1567500000000002E-2</v>
      </c>
      <c r="O1998" s="83">
        <v>1996.9</v>
      </c>
      <c r="P1998" s="85">
        <v>0.103135</v>
      </c>
      <c r="Q1998" s="83">
        <v>1997</v>
      </c>
      <c r="R1998" s="86">
        <v>5.1644899999999997E-5</v>
      </c>
      <c r="S1998" s="86">
        <v>5.9446200000000003E-4</v>
      </c>
    </row>
    <row r="1999" spans="2:19" x14ac:dyDescent="0.2">
      <c r="B1999" s="33"/>
      <c r="C1999" s="81">
        <v>0.25900000000000001</v>
      </c>
      <c r="D1999" s="80">
        <v>5992</v>
      </c>
      <c r="E1999" s="80">
        <v>300</v>
      </c>
      <c r="F1999" s="80">
        <v>5692</v>
      </c>
      <c r="G1999" s="80">
        <v>600</v>
      </c>
      <c r="H1999" s="80">
        <v>6292</v>
      </c>
      <c r="I1999" s="82">
        <v>9.5359200000000005E-2</v>
      </c>
      <c r="J1999" s="80">
        <v>9.5253199999999996E-2</v>
      </c>
      <c r="L1999" s="84">
        <v>0.99839999999999995</v>
      </c>
      <c r="M1999" s="83">
        <v>1997.95</v>
      </c>
      <c r="N1999" s="85">
        <v>5.1856600000000003E-2</v>
      </c>
      <c r="O1999" s="83">
        <v>1997.9</v>
      </c>
      <c r="P1999" s="85">
        <v>0.103713</v>
      </c>
      <c r="Q1999" s="83">
        <v>1998</v>
      </c>
      <c r="R1999" s="86">
        <v>5.1908499999999999E-5</v>
      </c>
      <c r="S1999" s="86">
        <v>5.9446200000000003E-4</v>
      </c>
    </row>
    <row r="2000" spans="2:19" x14ac:dyDescent="0.2">
      <c r="B2000" s="33"/>
      <c r="C2000" s="81">
        <v>0.25890000000000002</v>
      </c>
      <c r="D2000" s="80">
        <v>5994</v>
      </c>
      <c r="E2000" s="80">
        <v>300</v>
      </c>
      <c r="F2000" s="80">
        <v>5694</v>
      </c>
      <c r="G2000" s="80">
        <v>600</v>
      </c>
      <c r="H2000" s="80">
        <v>6294</v>
      </c>
      <c r="I2000" s="82">
        <v>9.5328899999999994E-2</v>
      </c>
      <c r="J2000" s="80">
        <v>9.5253199999999996E-2</v>
      </c>
      <c r="L2000" s="84">
        <v>0.99839999999999995</v>
      </c>
      <c r="M2000" s="83">
        <v>1998.95</v>
      </c>
      <c r="N2000" s="85">
        <v>5.2146999999999999E-2</v>
      </c>
      <c r="O2000" s="83">
        <v>1998.9</v>
      </c>
      <c r="P2000" s="85">
        <v>0.104294</v>
      </c>
      <c r="Q2000" s="83">
        <v>1999</v>
      </c>
      <c r="R2000" s="86">
        <v>5.2173099999999997E-5</v>
      </c>
      <c r="S2000" s="86">
        <v>5.9446200000000003E-4</v>
      </c>
    </row>
    <row r="2001" spans="2:19" x14ac:dyDescent="0.2">
      <c r="B2001" s="33"/>
      <c r="C2001" s="81">
        <v>0.25819999999999999</v>
      </c>
      <c r="D2001" s="80">
        <v>5995</v>
      </c>
      <c r="E2001" s="80">
        <v>300</v>
      </c>
      <c r="F2001" s="80">
        <v>5695</v>
      </c>
      <c r="G2001" s="80">
        <v>600</v>
      </c>
      <c r="H2001" s="80">
        <v>6295</v>
      </c>
      <c r="I2001" s="82">
        <v>9.5313700000000001E-2</v>
      </c>
      <c r="J2001" s="80">
        <v>9.5253199999999996E-2</v>
      </c>
      <c r="L2001" s="84">
        <v>0.99839999999999995</v>
      </c>
      <c r="M2001" s="83">
        <v>1999.95</v>
      </c>
      <c r="N2001" s="85">
        <v>5.2438800000000001E-2</v>
      </c>
      <c r="O2001" s="83">
        <v>1999.9</v>
      </c>
      <c r="P2001" s="85">
        <v>0.104878</v>
      </c>
      <c r="Q2001" s="83">
        <v>2000</v>
      </c>
      <c r="R2001" s="86">
        <v>5.2438799999999997E-5</v>
      </c>
      <c r="S2001" s="86">
        <v>5.9446200000000003E-4</v>
      </c>
    </row>
    <row r="2002" spans="2:19" x14ac:dyDescent="0.2">
      <c r="B2002" s="33"/>
      <c r="C2002" s="81">
        <v>0.25790000000000002</v>
      </c>
      <c r="D2002" s="80">
        <v>5996</v>
      </c>
      <c r="E2002" s="80">
        <v>300</v>
      </c>
      <c r="F2002" s="80">
        <v>5696</v>
      </c>
      <c r="G2002" s="80">
        <v>600</v>
      </c>
      <c r="H2002" s="80">
        <v>6296</v>
      </c>
      <c r="I2002" s="82">
        <v>9.5298599999999997E-2</v>
      </c>
      <c r="J2002" s="80">
        <v>9.5253199999999996E-2</v>
      </c>
      <c r="L2002" s="84">
        <v>0.99839999999999995</v>
      </c>
      <c r="M2002" s="83">
        <v>2000.95</v>
      </c>
      <c r="N2002" s="85">
        <v>5.2731899999999998E-2</v>
      </c>
      <c r="O2002" s="83">
        <v>2000.89</v>
      </c>
      <c r="P2002" s="85">
        <v>0.105464</v>
      </c>
      <c r="Q2002" s="83">
        <v>2001</v>
      </c>
      <c r="R2002" s="86">
        <v>5.2705599999999999E-5</v>
      </c>
      <c r="S2002" s="86">
        <v>5.9446200000000003E-4</v>
      </c>
    </row>
    <row r="2003" spans="2:19" x14ac:dyDescent="0.2">
      <c r="B2003" s="33"/>
      <c r="C2003" s="81">
        <v>0.25740000000000002</v>
      </c>
      <c r="D2003" s="80">
        <v>5997</v>
      </c>
      <c r="E2003" s="80">
        <v>300</v>
      </c>
      <c r="F2003" s="80">
        <v>5697</v>
      </c>
      <c r="G2003" s="80">
        <v>600</v>
      </c>
      <c r="H2003" s="80">
        <v>6297</v>
      </c>
      <c r="I2003" s="82">
        <v>9.5283499999999993E-2</v>
      </c>
      <c r="J2003" s="80">
        <v>9.5253199999999996E-2</v>
      </c>
      <c r="L2003" s="84">
        <v>0.99839999999999995</v>
      </c>
      <c r="M2003" s="83">
        <v>2001.95</v>
      </c>
      <c r="N2003" s="85">
        <v>5.3026400000000001E-2</v>
      </c>
      <c r="O2003" s="83">
        <v>2001.89</v>
      </c>
      <c r="P2003" s="85">
        <v>0.10605299999999999</v>
      </c>
      <c r="Q2003" s="83">
        <v>2002</v>
      </c>
      <c r="R2003" s="86">
        <v>5.2973399999999997E-5</v>
      </c>
      <c r="S2003" s="86">
        <v>5.9446200000000003E-4</v>
      </c>
    </row>
    <row r="2004" spans="2:19" x14ac:dyDescent="0.2">
      <c r="B2004" s="33"/>
      <c r="C2004" s="81">
        <v>0.25719999999999998</v>
      </c>
      <c r="D2004" s="80">
        <v>5999</v>
      </c>
      <c r="E2004" s="80">
        <v>300</v>
      </c>
      <c r="F2004" s="80">
        <v>5699</v>
      </c>
      <c r="G2004" s="80">
        <v>600</v>
      </c>
      <c r="H2004" s="80">
        <v>6299</v>
      </c>
      <c r="I2004" s="82">
        <v>9.5253199999999996E-2</v>
      </c>
      <c r="J2004" s="80">
        <v>9.5253199999999996E-2</v>
      </c>
      <c r="L2004" s="84">
        <v>0.99839999999999995</v>
      </c>
      <c r="M2004" s="83">
        <v>2002.95</v>
      </c>
      <c r="N2004" s="85">
        <v>5.3322300000000003E-2</v>
      </c>
      <c r="O2004" s="83">
        <v>2002.89</v>
      </c>
      <c r="P2004" s="85">
        <v>0.106645</v>
      </c>
      <c r="Q2004" s="83">
        <v>2003</v>
      </c>
      <c r="R2004" s="86">
        <v>5.3242399999999997E-5</v>
      </c>
      <c r="S2004" s="86">
        <v>5.9446200000000003E-4</v>
      </c>
    </row>
    <row r="2005" spans="2:19" x14ac:dyDescent="0.2">
      <c r="B2005" s="33"/>
      <c r="C2005" s="81">
        <v>0.25690000000000002</v>
      </c>
      <c r="D2005" s="80">
        <v>6000</v>
      </c>
      <c r="E2005" s="80">
        <v>301</v>
      </c>
      <c r="F2005" s="80">
        <v>5699</v>
      </c>
      <c r="G2005" s="80">
        <v>602</v>
      </c>
      <c r="H2005" s="80">
        <v>6301</v>
      </c>
      <c r="I2005" s="82">
        <v>9.5540399999999998E-2</v>
      </c>
      <c r="J2005" s="80">
        <v>9.5525200000000005E-2</v>
      </c>
      <c r="L2005" s="84">
        <v>0.99839999999999995</v>
      </c>
      <c r="M2005" s="83">
        <v>2003.95</v>
      </c>
      <c r="N2005" s="85">
        <v>5.36195E-2</v>
      </c>
      <c r="O2005" s="83">
        <v>2003.89</v>
      </c>
      <c r="P2005" s="85">
        <v>0.107239</v>
      </c>
      <c r="Q2005" s="83">
        <v>2004</v>
      </c>
      <c r="R2005" s="86">
        <v>5.35125E-5</v>
      </c>
      <c r="S2005" s="86">
        <v>5.9446200000000003E-4</v>
      </c>
    </row>
    <row r="2006" spans="2:19" x14ac:dyDescent="0.2">
      <c r="B2006" s="33"/>
      <c r="C2006" s="81">
        <v>0.25629999999999997</v>
      </c>
      <c r="D2006" s="80">
        <v>6001</v>
      </c>
      <c r="E2006" s="80">
        <v>301</v>
      </c>
      <c r="F2006" s="80">
        <v>5700</v>
      </c>
      <c r="G2006" s="80">
        <v>602</v>
      </c>
      <c r="H2006" s="80">
        <v>6302</v>
      </c>
      <c r="I2006" s="82">
        <v>9.5525200000000005E-2</v>
      </c>
      <c r="J2006" s="80">
        <v>9.5525200000000005E-2</v>
      </c>
      <c r="L2006" s="84">
        <v>0.99839999999999995</v>
      </c>
      <c r="M2006" s="83">
        <v>2004.95</v>
      </c>
      <c r="N2006" s="85">
        <v>5.3918099999999997E-2</v>
      </c>
      <c r="O2006" s="83">
        <v>2004.89</v>
      </c>
      <c r="P2006" s="85">
        <v>0.107836</v>
      </c>
      <c r="Q2006" s="83">
        <v>2005</v>
      </c>
      <c r="R2006" s="86">
        <v>5.3783699999999998E-5</v>
      </c>
      <c r="S2006" s="86">
        <v>5.9446200000000003E-4</v>
      </c>
    </row>
    <row r="2007" spans="2:19" x14ac:dyDescent="0.2">
      <c r="B2007" s="33"/>
      <c r="C2007" s="81">
        <v>0.25619999999999998</v>
      </c>
      <c r="D2007" s="80">
        <v>6001</v>
      </c>
      <c r="E2007" s="80">
        <v>302</v>
      </c>
      <c r="F2007" s="80">
        <v>5699</v>
      </c>
      <c r="G2007" s="80">
        <v>604</v>
      </c>
      <c r="H2007" s="80">
        <v>6303</v>
      </c>
      <c r="I2007" s="82">
        <v>9.5827399999999993E-2</v>
      </c>
      <c r="J2007" s="80">
        <v>9.5766599999999993E-2</v>
      </c>
      <c r="L2007" s="84">
        <v>0.99839999999999995</v>
      </c>
      <c r="M2007" s="83">
        <v>2005.95</v>
      </c>
      <c r="N2007" s="85">
        <v>5.4218099999999998E-2</v>
      </c>
      <c r="O2007" s="83">
        <v>2005.89</v>
      </c>
      <c r="P2007" s="85">
        <v>0.108436</v>
      </c>
      <c r="Q2007" s="83">
        <v>2006</v>
      </c>
      <c r="R2007" s="86">
        <v>5.4055899999999999E-5</v>
      </c>
      <c r="S2007" s="86">
        <v>5.9446200000000003E-4</v>
      </c>
    </row>
    <row r="2008" spans="2:19" x14ac:dyDescent="0.2">
      <c r="B2008" s="33"/>
      <c r="C2008" s="81">
        <v>0.25590000000000002</v>
      </c>
      <c r="D2008" s="80">
        <v>6003</v>
      </c>
      <c r="E2008" s="80">
        <v>302</v>
      </c>
      <c r="F2008" s="80">
        <v>5701</v>
      </c>
      <c r="G2008" s="80">
        <v>604</v>
      </c>
      <c r="H2008" s="80">
        <v>6305</v>
      </c>
      <c r="I2008" s="82">
        <v>9.5796999999999993E-2</v>
      </c>
      <c r="J2008" s="80">
        <v>9.5766599999999993E-2</v>
      </c>
      <c r="L2008" s="84">
        <v>0.99839999999999995</v>
      </c>
      <c r="M2008" s="83">
        <v>2006.95</v>
      </c>
      <c r="N2008" s="85">
        <v>5.4519499999999999E-2</v>
      </c>
      <c r="O2008" s="83">
        <v>2006.89</v>
      </c>
      <c r="P2008" s="85">
        <v>0.109039</v>
      </c>
      <c r="Q2008" s="83">
        <v>2007</v>
      </c>
      <c r="R2008" s="86">
        <v>5.4329300000000002E-5</v>
      </c>
      <c r="S2008" s="86">
        <v>5.9446200000000003E-4</v>
      </c>
    </row>
    <row r="2009" spans="2:19" x14ac:dyDescent="0.2">
      <c r="B2009" s="33"/>
      <c r="C2009" s="81">
        <v>0.25490000000000002</v>
      </c>
      <c r="D2009" s="80">
        <v>6004</v>
      </c>
      <c r="E2009" s="80">
        <v>302</v>
      </c>
      <c r="F2009" s="80">
        <v>5702</v>
      </c>
      <c r="G2009" s="80">
        <v>604</v>
      </c>
      <c r="H2009" s="80">
        <v>6306</v>
      </c>
      <c r="I2009" s="82">
        <v>9.57818E-2</v>
      </c>
      <c r="J2009" s="80">
        <v>9.5766599999999993E-2</v>
      </c>
      <c r="L2009" s="84">
        <v>0.99839999999999995</v>
      </c>
      <c r="M2009" s="83">
        <v>2007.95</v>
      </c>
      <c r="N2009" s="85">
        <v>5.4822200000000001E-2</v>
      </c>
      <c r="O2009" s="83">
        <v>2007.89</v>
      </c>
      <c r="P2009" s="85">
        <v>0.10964400000000001</v>
      </c>
      <c r="Q2009" s="83">
        <v>2008</v>
      </c>
      <c r="R2009" s="86">
        <v>5.4603800000000001E-5</v>
      </c>
      <c r="S2009" s="86">
        <v>5.9446200000000003E-4</v>
      </c>
    </row>
    <row r="2010" spans="2:19" x14ac:dyDescent="0.2">
      <c r="B2010" s="33"/>
      <c r="C2010" s="81">
        <v>0.25480000000000003</v>
      </c>
      <c r="D2010" s="80">
        <v>6005</v>
      </c>
      <c r="E2010" s="80">
        <v>302</v>
      </c>
      <c r="F2010" s="80">
        <v>5703</v>
      </c>
      <c r="G2010" s="80">
        <v>604</v>
      </c>
      <c r="H2010" s="80">
        <v>6307</v>
      </c>
      <c r="I2010" s="82">
        <v>9.5766599999999993E-2</v>
      </c>
      <c r="J2010" s="80">
        <v>9.5766599999999993E-2</v>
      </c>
      <c r="L2010" s="84">
        <v>0.99839999999999995</v>
      </c>
      <c r="M2010" s="83">
        <v>2008.94</v>
      </c>
      <c r="N2010" s="85">
        <v>5.5126399999999999E-2</v>
      </c>
      <c r="O2010" s="83">
        <v>2008.89</v>
      </c>
      <c r="P2010" s="85">
        <v>0.110253</v>
      </c>
      <c r="Q2010" s="83">
        <v>2009</v>
      </c>
      <c r="R2010" s="86">
        <v>5.4879400000000002E-5</v>
      </c>
      <c r="S2010" s="86">
        <v>5.9446200000000003E-4</v>
      </c>
    </row>
    <row r="2011" spans="2:19" x14ac:dyDescent="0.2">
      <c r="B2011" s="33"/>
      <c r="C2011" s="81">
        <v>0.2545</v>
      </c>
      <c r="D2011" s="80">
        <v>6005</v>
      </c>
      <c r="E2011" s="80">
        <v>303</v>
      </c>
      <c r="F2011" s="80">
        <v>5702</v>
      </c>
      <c r="G2011" s="80">
        <v>606</v>
      </c>
      <c r="H2011" s="80">
        <v>6308</v>
      </c>
      <c r="I2011" s="82">
        <v>9.6068500000000001E-2</v>
      </c>
      <c r="J2011" s="80">
        <v>9.6022800000000005E-2</v>
      </c>
      <c r="L2011" s="84">
        <v>0.99839999999999995</v>
      </c>
      <c r="M2011" s="83">
        <v>2009.94</v>
      </c>
      <c r="N2011" s="85">
        <v>5.5431899999999999E-2</v>
      </c>
      <c r="O2011" s="83">
        <v>2009.89</v>
      </c>
      <c r="P2011" s="85">
        <v>0.110864</v>
      </c>
      <c r="Q2011" s="83">
        <v>2010</v>
      </c>
      <c r="R2011" s="86">
        <v>5.5156099999999999E-5</v>
      </c>
      <c r="S2011" s="86">
        <v>5.9446200000000003E-4</v>
      </c>
    </row>
    <row r="2012" spans="2:19" x14ac:dyDescent="0.2">
      <c r="B2012" s="33"/>
      <c r="C2012" s="81">
        <v>0.25369999999999998</v>
      </c>
      <c r="D2012" s="80">
        <v>6007</v>
      </c>
      <c r="E2012" s="80">
        <v>303</v>
      </c>
      <c r="F2012" s="80">
        <v>5704</v>
      </c>
      <c r="G2012" s="80">
        <v>606</v>
      </c>
      <c r="H2012" s="80">
        <v>6310</v>
      </c>
      <c r="I2012" s="82">
        <v>9.6037999999999998E-2</v>
      </c>
      <c r="J2012" s="80">
        <v>9.6022800000000005E-2</v>
      </c>
      <c r="L2012" s="84">
        <v>0.99839999999999995</v>
      </c>
      <c r="M2012" s="83">
        <v>2010.94</v>
      </c>
      <c r="N2012" s="85">
        <v>5.5738900000000001E-2</v>
      </c>
      <c r="O2012" s="83">
        <v>2010.89</v>
      </c>
      <c r="P2012" s="85">
        <v>0.11147799999999999</v>
      </c>
      <c r="Q2012" s="83">
        <v>2011</v>
      </c>
      <c r="R2012" s="86">
        <v>5.5433999999999998E-5</v>
      </c>
      <c r="S2012" s="86">
        <v>5.9446200000000003E-4</v>
      </c>
    </row>
    <row r="2013" spans="2:19" x14ac:dyDescent="0.2">
      <c r="B2013" s="33"/>
      <c r="C2013" s="81">
        <v>0.25259999999999999</v>
      </c>
      <c r="D2013" s="80">
        <v>6008</v>
      </c>
      <c r="E2013" s="80">
        <v>303</v>
      </c>
      <c r="F2013" s="80">
        <v>5705</v>
      </c>
      <c r="G2013" s="80">
        <v>606</v>
      </c>
      <c r="H2013" s="80">
        <v>6311</v>
      </c>
      <c r="I2013" s="82">
        <v>9.6022800000000005E-2</v>
      </c>
      <c r="J2013" s="80">
        <v>9.6022800000000005E-2</v>
      </c>
      <c r="L2013" s="84">
        <v>0.99839999999999995</v>
      </c>
      <c r="M2013" s="83">
        <v>2011.94</v>
      </c>
      <c r="N2013" s="85">
        <v>5.6047199999999998E-2</v>
      </c>
      <c r="O2013" s="83">
        <v>2011.89</v>
      </c>
      <c r="P2013" s="85">
        <v>0.112094</v>
      </c>
      <c r="Q2013" s="83">
        <v>2012</v>
      </c>
      <c r="R2013" s="86">
        <v>5.5713E-5</v>
      </c>
      <c r="S2013" s="86">
        <v>5.9446200000000003E-4</v>
      </c>
    </row>
    <row r="2014" spans="2:19" x14ac:dyDescent="0.2">
      <c r="B2014" s="33"/>
      <c r="C2014" s="81">
        <v>0.252</v>
      </c>
      <c r="D2014" s="80">
        <v>6008</v>
      </c>
      <c r="E2014" s="80">
        <v>304</v>
      </c>
      <c r="F2014" s="80">
        <v>5704</v>
      </c>
      <c r="G2014" s="80">
        <v>608</v>
      </c>
      <c r="H2014" s="80">
        <v>6312</v>
      </c>
      <c r="I2014" s="82">
        <v>9.6324499999999993E-2</v>
      </c>
      <c r="J2014" s="80">
        <v>9.6248200000000006E-2</v>
      </c>
      <c r="L2014" s="84">
        <v>0.99839999999999995</v>
      </c>
      <c r="M2014" s="83">
        <v>2012.94</v>
      </c>
      <c r="N2014" s="85">
        <v>5.6356999999999997E-2</v>
      </c>
      <c r="O2014" s="83">
        <v>2012.89</v>
      </c>
      <c r="P2014" s="85">
        <v>0.11271399999999999</v>
      </c>
      <c r="Q2014" s="83">
        <v>2013</v>
      </c>
      <c r="R2014" s="86">
        <v>5.5993099999999998E-5</v>
      </c>
      <c r="S2014" s="86">
        <v>5.9446200000000003E-4</v>
      </c>
    </row>
    <row r="2015" spans="2:19" x14ac:dyDescent="0.2">
      <c r="B2015" s="33"/>
      <c r="C2015" s="81">
        <v>0.25169999999999998</v>
      </c>
      <c r="D2015" s="80">
        <v>6010</v>
      </c>
      <c r="E2015" s="80">
        <v>304</v>
      </c>
      <c r="F2015" s="80">
        <v>5706</v>
      </c>
      <c r="G2015" s="80">
        <v>608</v>
      </c>
      <c r="H2015" s="80">
        <v>6314</v>
      </c>
      <c r="I2015" s="82">
        <v>9.6293900000000002E-2</v>
      </c>
      <c r="J2015" s="80">
        <v>9.6248200000000006E-2</v>
      </c>
      <c r="L2015" s="84">
        <v>0.99839999999999995</v>
      </c>
      <c r="M2015" s="83">
        <v>2013.94</v>
      </c>
      <c r="N2015" s="85">
        <v>5.6668200000000002E-2</v>
      </c>
      <c r="O2015" s="83">
        <v>2013.89</v>
      </c>
      <c r="P2015" s="85">
        <v>0.11333600000000001</v>
      </c>
      <c r="Q2015" s="83">
        <v>2014</v>
      </c>
      <c r="R2015" s="86">
        <v>5.6274299999999998E-5</v>
      </c>
      <c r="S2015" s="86">
        <v>5.9446200000000003E-4</v>
      </c>
    </row>
    <row r="2016" spans="2:19" x14ac:dyDescent="0.2">
      <c r="B2016" s="33"/>
      <c r="C2016" s="81">
        <v>0.25130000000000002</v>
      </c>
      <c r="D2016" s="80">
        <v>6011</v>
      </c>
      <c r="E2016" s="80">
        <v>304</v>
      </c>
      <c r="F2016" s="80">
        <v>5707</v>
      </c>
      <c r="G2016" s="80">
        <v>608</v>
      </c>
      <c r="H2016" s="80">
        <v>6315</v>
      </c>
      <c r="I2016" s="82">
        <v>9.6278699999999995E-2</v>
      </c>
      <c r="J2016" s="80">
        <v>9.6248200000000006E-2</v>
      </c>
      <c r="L2016" s="84">
        <v>0.99839999999999995</v>
      </c>
      <c r="M2016" s="83">
        <v>2014.94</v>
      </c>
      <c r="N2016" s="85">
        <v>5.6980799999999998E-2</v>
      </c>
      <c r="O2016" s="83">
        <v>2014.89</v>
      </c>
      <c r="P2016" s="85">
        <v>0.11396199999999999</v>
      </c>
      <c r="Q2016" s="83">
        <v>2015</v>
      </c>
      <c r="R2016" s="86">
        <v>5.65566E-5</v>
      </c>
      <c r="S2016" s="86">
        <v>5.9446200000000003E-4</v>
      </c>
    </row>
    <row r="2017" spans="2:19" x14ac:dyDescent="0.2">
      <c r="B2017" s="33"/>
      <c r="C2017" s="81">
        <v>0.25119999999999998</v>
      </c>
      <c r="D2017" s="80">
        <v>6012</v>
      </c>
      <c r="E2017" s="80">
        <v>304</v>
      </c>
      <c r="F2017" s="80">
        <v>5708</v>
      </c>
      <c r="G2017" s="80">
        <v>608</v>
      </c>
      <c r="H2017" s="80">
        <v>6316</v>
      </c>
      <c r="I2017" s="82">
        <v>9.6263500000000002E-2</v>
      </c>
      <c r="J2017" s="80">
        <v>9.6248200000000006E-2</v>
      </c>
      <c r="L2017" s="84">
        <v>0.99839999999999995</v>
      </c>
      <c r="M2017" s="83">
        <v>2015.94</v>
      </c>
      <c r="N2017" s="85">
        <v>5.7294900000000003E-2</v>
      </c>
      <c r="O2017" s="83">
        <v>2015.89</v>
      </c>
      <c r="P2017" s="85">
        <v>0.11459</v>
      </c>
      <c r="Q2017" s="83">
        <v>2016</v>
      </c>
      <c r="R2017" s="86">
        <v>5.6840099999999998E-5</v>
      </c>
      <c r="S2017" s="86">
        <v>5.9446200000000003E-4</v>
      </c>
    </row>
    <row r="2018" spans="2:19" x14ac:dyDescent="0.2">
      <c r="B2018" s="33"/>
      <c r="C2018" s="81">
        <v>0.25009999999999999</v>
      </c>
      <c r="D2018" s="80">
        <v>6013</v>
      </c>
      <c r="E2018" s="80">
        <v>304</v>
      </c>
      <c r="F2018" s="80">
        <v>5709</v>
      </c>
      <c r="G2018" s="80">
        <v>608</v>
      </c>
      <c r="H2018" s="80">
        <v>6317</v>
      </c>
      <c r="I2018" s="82">
        <v>9.6248200000000006E-2</v>
      </c>
      <c r="J2018" s="80">
        <v>9.6248200000000006E-2</v>
      </c>
      <c r="L2018" s="84">
        <v>0.99829999999999997</v>
      </c>
      <c r="M2018" s="83">
        <v>2016.94</v>
      </c>
      <c r="N2018" s="85">
        <v>5.7610300000000003E-2</v>
      </c>
      <c r="O2018" s="83">
        <v>2016.88</v>
      </c>
      <c r="P2018" s="85">
        <v>0.115221</v>
      </c>
      <c r="Q2018" s="83">
        <v>2017</v>
      </c>
      <c r="R2018" s="86">
        <v>5.7124799999999999E-5</v>
      </c>
      <c r="S2018" s="86">
        <v>6.4544400000000001E-4</v>
      </c>
    </row>
    <row r="2019" spans="2:19" x14ac:dyDescent="0.2">
      <c r="B2019" s="33"/>
      <c r="C2019" s="81">
        <v>0.24979999999999999</v>
      </c>
      <c r="D2019" s="80">
        <v>6014</v>
      </c>
      <c r="E2019" s="80">
        <v>305</v>
      </c>
      <c r="F2019" s="80">
        <v>5709</v>
      </c>
      <c r="G2019" s="80">
        <v>610</v>
      </c>
      <c r="H2019" s="80">
        <v>6319</v>
      </c>
      <c r="I2019" s="82">
        <v>9.6534300000000003E-2</v>
      </c>
      <c r="J2019" s="80">
        <v>9.6503699999999998E-2</v>
      </c>
      <c r="L2019" s="84">
        <v>0.99829999999999997</v>
      </c>
      <c r="M2019" s="83">
        <v>2017.94</v>
      </c>
      <c r="N2019" s="85">
        <v>5.7927300000000001E-2</v>
      </c>
      <c r="O2019" s="83">
        <v>2017.88</v>
      </c>
      <c r="P2019" s="85">
        <v>0.115855</v>
      </c>
      <c r="Q2019" s="83">
        <v>2018</v>
      </c>
      <c r="R2019" s="86">
        <v>5.7410600000000002E-5</v>
      </c>
      <c r="S2019" s="86">
        <v>6.4544400000000001E-4</v>
      </c>
    </row>
    <row r="2020" spans="2:19" x14ac:dyDescent="0.2">
      <c r="B2020" s="33"/>
      <c r="C2020" s="81">
        <v>0.2492</v>
      </c>
      <c r="D2020" s="80">
        <v>6015</v>
      </c>
      <c r="E2020" s="80">
        <v>305</v>
      </c>
      <c r="F2020" s="80">
        <v>5710</v>
      </c>
      <c r="G2020" s="80">
        <v>610</v>
      </c>
      <c r="H2020" s="80">
        <v>6320</v>
      </c>
      <c r="I2020" s="82">
        <v>9.6518999999999994E-2</v>
      </c>
      <c r="J2020" s="80">
        <v>9.6503699999999998E-2</v>
      </c>
      <c r="L2020" s="84">
        <v>0.99829999999999997</v>
      </c>
      <c r="M2020" s="83">
        <v>2018.94</v>
      </c>
      <c r="N2020" s="85">
        <v>5.8245600000000002E-2</v>
      </c>
      <c r="O2020" s="83">
        <v>2018.88</v>
      </c>
      <c r="P2020" s="85">
        <v>0.116491</v>
      </c>
      <c r="Q2020" s="83">
        <v>2019</v>
      </c>
      <c r="R2020" s="86">
        <v>5.7697500000000001E-5</v>
      </c>
      <c r="S2020" s="86">
        <v>6.4544400000000001E-4</v>
      </c>
    </row>
    <row r="2021" spans="2:19" x14ac:dyDescent="0.2">
      <c r="B2021" s="33"/>
      <c r="C2021" s="81">
        <v>0.24890000000000001</v>
      </c>
      <c r="D2021" s="80">
        <v>6016</v>
      </c>
      <c r="E2021" s="80">
        <v>305</v>
      </c>
      <c r="F2021" s="80">
        <v>5711</v>
      </c>
      <c r="G2021" s="80">
        <v>610</v>
      </c>
      <c r="H2021" s="80">
        <v>6321</v>
      </c>
      <c r="I2021" s="82">
        <v>9.6503699999999998E-2</v>
      </c>
      <c r="J2021" s="80">
        <v>9.6503699999999998E-2</v>
      </c>
      <c r="L2021" s="84">
        <v>0.99829999999999997</v>
      </c>
      <c r="M2021" s="83">
        <v>2019.94</v>
      </c>
      <c r="N2021" s="85">
        <v>5.8565399999999997E-2</v>
      </c>
      <c r="O2021" s="83">
        <v>2019.88</v>
      </c>
      <c r="P2021" s="85">
        <v>0.117131</v>
      </c>
      <c r="Q2021" s="83">
        <v>2020</v>
      </c>
      <c r="R2021" s="86">
        <v>5.7985600000000003E-5</v>
      </c>
      <c r="S2021" s="86">
        <v>6.4544400000000001E-4</v>
      </c>
    </row>
    <row r="2022" spans="2:19" x14ac:dyDescent="0.2">
      <c r="B2022" s="33"/>
      <c r="C2022" s="81">
        <v>0.24859999999999999</v>
      </c>
      <c r="D2022" s="80">
        <v>6016</v>
      </c>
      <c r="E2022" s="80">
        <v>306</v>
      </c>
      <c r="F2022" s="80">
        <v>5710</v>
      </c>
      <c r="G2022" s="80">
        <v>612</v>
      </c>
      <c r="H2022" s="80">
        <v>6322</v>
      </c>
      <c r="I2022" s="82">
        <v>9.6804799999999996E-2</v>
      </c>
      <c r="J2022" s="80">
        <v>9.6758899999999995E-2</v>
      </c>
      <c r="L2022" s="84">
        <v>0.99829999999999997</v>
      </c>
      <c r="M2022" s="83">
        <v>2020.94</v>
      </c>
      <c r="N2022" s="85">
        <v>5.88867E-2</v>
      </c>
      <c r="O2022" s="83">
        <v>2020.88</v>
      </c>
      <c r="P2022" s="85">
        <v>0.117773</v>
      </c>
      <c r="Q2022" s="83">
        <v>2021</v>
      </c>
      <c r="R2022" s="86">
        <v>5.82748E-5</v>
      </c>
      <c r="S2022" s="86">
        <v>6.4544400000000001E-4</v>
      </c>
    </row>
    <row r="2023" spans="2:19" x14ac:dyDescent="0.2">
      <c r="B2023" s="33"/>
      <c r="C2023" s="81">
        <v>0.24740000000000001</v>
      </c>
      <c r="D2023" s="80">
        <v>6017</v>
      </c>
      <c r="E2023" s="80">
        <v>306</v>
      </c>
      <c r="F2023" s="80">
        <v>5711</v>
      </c>
      <c r="G2023" s="80">
        <v>612</v>
      </c>
      <c r="H2023" s="80">
        <v>6323</v>
      </c>
      <c r="I2023" s="82">
        <v>9.6789500000000001E-2</v>
      </c>
      <c r="J2023" s="80">
        <v>9.6758899999999995E-2</v>
      </c>
      <c r="L2023" s="84">
        <v>0.99829999999999997</v>
      </c>
      <c r="M2023" s="83">
        <v>2021.94</v>
      </c>
      <c r="N2023" s="85">
        <v>5.9209400000000002E-2</v>
      </c>
      <c r="O2023" s="83">
        <v>2021.88</v>
      </c>
      <c r="P2023" s="85">
        <v>0.118419</v>
      </c>
      <c r="Q2023" s="83">
        <v>2022</v>
      </c>
      <c r="R2023" s="86">
        <v>5.85652E-5</v>
      </c>
      <c r="S2023" s="86">
        <v>6.4544400000000001E-4</v>
      </c>
    </row>
    <row r="2024" spans="2:19" x14ac:dyDescent="0.2">
      <c r="B2024" s="33"/>
      <c r="C2024" s="81">
        <v>0.24709999999999999</v>
      </c>
      <c r="D2024" s="80">
        <v>6018</v>
      </c>
      <c r="E2024" s="80">
        <v>306</v>
      </c>
      <c r="F2024" s="80">
        <v>5712</v>
      </c>
      <c r="G2024" s="80">
        <v>612</v>
      </c>
      <c r="H2024" s="80">
        <v>6324</v>
      </c>
      <c r="I2024" s="82">
        <v>9.6774200000000005E-2</v>
      </c>
      <c r="J2024" s="80">
        <v>9.6758899999999995E-2</v>
      </c>
      <c r="L2024" s="84">
        <v>0.99829999999999997</v>
      </c>
      <c r="M2024" s="83">
        <v>2022.94</v>
      </c>
      <c r="N2024" s="85">
        <v>5.9533599999999999E-2</v>
      </c>
      <c r="O2024" s="83">
        <v>2022.88</v>
      </c>
      <c r="P2024" s="85">
        <v>0.11906700000000001</v>
      </c>
      <c r="Q2024" s="83">
        <v>2023</v>
      </c>
      <c r="R2024" s="86">
        <v>5.8856700000000002E-5</v>
      </c>
      <c r="S2024" s="86">
        <v>6.4544400000000001E-4</v>
      </c>
    </row>
    <row r="2025" spans="2:19" x14ac:dyDescent="0.2">
      <c r="B2025" s="33"/>
      <c r="C2025" s="81">
        <v>0.24640000000000001</v>
      </c>
      <c r="D2025" s="80">
        <v>6019</v>
      </c>
      <c r="E2025" s="80">
        <v>306</v>
      </c>
      <c r="F2025" s="80">
        <v>5713</v>
      </c>
      <c r="G2025" s="80">
        <v>612</v>
      </c>
      <c r="H2025" s="80">
        <v>6325</v>
      </c>
      <c r="I2025" s="82">
        <v>9.6758899999999995E-2</v>
      </c>
      <c r="J2025" s="80">
        <v>9.6758899999999995E-2</v>
      </c>
      <c r="L2025" s="84">
        <v>0.99829999999999997</v>
      </c>
      <c r="M2025" s="83">
        <v>2023.94</v>
      </c>
      <c r="N2025" s="85">
        <v>5.9859299999999997E-2</v>
      </c>
      <c r="O2025" s="83">
        <v>2023.88</v>
      </c>
      <c r="P2025" s="85">
        <v>0.11971900000000001</v>
      </c>
      <c r="Q2025" s="83">
        <v>2024</v>
      </c>
      <c r="R2025" s="86">
        <v>5.91495E-5</v>
      </c>
      <c r="S2025" s="86">
        <v>6.4544400000000001E-4</v>
      </c>
    </row>
    <row r="2026" spans="2:19" x14ac:dyDescent="0.2">
      <c r="B2026" s="33"/>
      <c r="C2026" s="81">
        <v>0.2462</v>
      </c>
      <c r="D2026" s="80">
        <v>6019</v>
      </c>
      <c r="E2026" s="80">
        <v>307</v>
      </c>
      <c r="F2026" s="80">
        <v>5712</v>
      </c>
      <c r="G2026" s="80">
        <v>614</v>
      </c>
      <c r="H2026" s="80">
        <v>6326</v>
      </c>
      <c r="I2026" s="82">
        <v>9.7059800000000002E-2</v>
      </c>
      <c r="J2026" s="80">
        <v>9.7044400000000003E-2</v>
      </c>
      <c r="L2026" s="84">
        <v>0.99829999999999997</v>
      </c>
      <c r="M2026" s="83">
        <v>2024.94</v>
      </c>
      <c r="N2026" s="85">
        <v>6.0186400000000001E-2</v>
      </c>
      <c r="O2026" s="83">
        <v>2024.88</v>
      </c>
      <c r="P2026" s="85">
        <v>0.12037299999999999</v>
      </c>
      <c r="Q2026" s="83">
        <v>2025</v>
      </c>
      <c r="R2026" s="86">
        <v>5.9443300000000001E-5</v>
      </c>
      <c r="S2026" s="86">
        <v>6.4544400000000001E-4</v>
      </c>
    </row>
    <row r="2027" spans="2:19" x14ac:dyDescent="0.2">
      <c r="B2027" s="33"/>
      <c r="C2027" s="81">
        <v>0.24460000000000001</v>
      </c>
      <c r="D2027" s="80">
        <v>6020</v>
      </c>
      <c r="E2027" s="80">
        <v>307</v>
      </c>
      <c r="F2027" s="80">
        <v>5713</v>
      </c>
      <c r="G2027" s="80">
        <v>614</v>
      </c>
      <c r="H2027" s="80">
        <v>6327</v>
      </c>
      <c r="I2027" s="82">
        <v>9.7044400000000003E-2</v>
      </c>
      <c r="J2027" s="80">
        <v>9.7044400000000003E-2</v>
      </c>
      <c r="L2027" s="84">
        <v>0.99829999999999997</v>
      </c>
      <c r="M2027" s="83">
        <v>2025.94</v>
      </c>
      <c r="N2027" s="85">
        <v>6.0514999999999999E-2</v>
      </c>
      <c r="O2027" s="83">
        <v>2025.88</v>
      </c>
      <c r="P2027" s="85">
        <v>0.12103</v>
      </c>
      <c r="Q2027" s="83">
        <v>2026</v>
      </c>
      <c r="R2027" s="86">
        <v>5.9738399999999997E-5</v>
      </c>
      <c r="S2027" s="86">
        <v>6.4544400000000001E-4</v>
      </c>
    </row>
    <row r="2028" spans="2:19" x14ac:dyDescent="0.2">
      <c r="B2028" s="33"/>
      <c r="C2028" s="81">
        <v>0.24440000000000001</v>
      </c>
      <c r="D2028" s="80">
        <v>6021</v>
      </c>
      <c r="E2028" s="80">
        <v>308</v>
      </c>
      <c r="F2028" s="80">
        <v>5713</v>
      </c>
      <c r="G2028" s="80">
        <v>616</v>
      </c>
      <c r="H2028" s="80">
        <v>6329</v>
      </c>
      <c r="I2028" s="82">
        <v>9.7329799999999994E-2</v>
      </c>
      <c r="J2028" s="80">
        <v>9.7329799999999994E-2</v>
      </c>
      <c r="L2028" s="84">
        <v>0.99829999999999997</v>
      </c>
      <c r="M2028" s="83">
        <v>2026.94</v>
      </c>
      <c r="N2028" s="85">
        <v>6.0845099999999999E-2</v>
      </c>
      <c r="O2028" s="83">
        <v>2026.88</v>
      </c>
      <c r="P2028" s="85">
        <v>0.12169000000000001</v>
      </c>
      <c r="Q2028" s="83">
        <v>2027</v>
      </c>
      <c r="R2028" s="86">
        <v>6.0034600000000003E-5</v>
      </c>
      <c r="S2028" s="86">
        <v>6.4544400000000001E-4</v>
      </c>
    </row>
    <row r="2029" spans="2:19" x14ac:dyDescent="0.2">
      <c r="B2029" s="33"/>
      <c r="C2029" s="81">
        <v>0.24399999999999999</v>
      </c>
      <c r="D2029" s="80">
        <v>6021</v>
      </c>
      <c r="E2029" s="80">
        <v>309</v>
      </c>
      <c r="F2029" s="80">
        <v>5712</v>
      </c>
      <c r="G2029" s="80">
        <v>618</v>
      </c>
      <c r="H2029" s="80">
        <v>6330</v>
      </c>
      <c r="I2029" s="82">
        <v>9.7630300000000003E-2</v>
      </c>
      <c r="J2029" s="80">
        <v>9.7599500000000006E-2</v>
      </c>
      <c r="L2029" s="84">
        <v>0.99819999999999998</v>
      </c>
      <c r="M2029" s="83">
        <v>2027.94</v>
      </c>
      <c r="N2029" s="85">
        <v>6.1176700000000001E-2</v>
      </c>
      <c r="O2029" s="83">
        <v>2027.88</v>
      </c>
      <c r="P2029" s="85">
        <v>0.122353</v>
      </c>
      <c r="Q2029" s="83">
        <v>2028</v>
      </c>
      <c r="R2029" s="86">
        <v>6.0331999999999998E-5</v>
      </c>
      <c r="S2029" s="86">
        <v>6.7519100000000001E-4</v>
      </c>
    </row>
    <row r="2030" spans="2:19" x14ac:dyDescent="0.2">
      <c r="B2030" s="33"/>
      <c r="C2030" s="81">
        <v>0.24349999999999999</v>
      </c>
      <c r="D2030" s="80">
        <v>6022</v>
      </c>
      <c r="E2030" s="80">
        <v>309</v>
      </c>
      <c r="F2030" s="80">
        <v>5713</v>
      </c>
      <c r="G2030" s="80">
        <v>618</v>
      </c>
      <c r="H2030" s="80">
        <v>6331</v>
      </c>
      <c r="I2030" s="82">
        <v>9.7614900000000004E-2</v>
      </c>
      <c r="J2030" s="80">
        <v>9.7599500000000006E-2</v>
      </c>
      <c r="L2030" s="84">
        <v>0.99819999999999998</v>
      </c>
      <c r="M2030" s="83">
        <v>2028.94</v>
      </c>
      <c r="N2030" s="85">
        <v>6.15097E-2</v>
      </c>
      <c r="O2030" s="83">
        <v>2028.88</v>
      </c>
      <c r="P2030" s="85">
        <v>0.123019</v>
      </c>
      <c r="Q2030" s="83">
        <v>2029</v>
      </c>
      <c r="R2030" s="86">
        <v>6.0630600000000002E-5</v>
      </c>
      <c r="S2030" s="86">
        <v>6.7519100000000001E-4</v>
      </c>
    </row>
    <row r="2031" spans="2:19" x14ac:dyDescent="0.2">
      <c r="B2031" s="33"/>
      <c r="C2031" s="81">
        <v>0.24279999999999999</v>
      </c>
      <c r="D2031" s="80">
        <v>6023</v>
      </c>
      <c r="E2031" s="80">
        <v>309</v>
      </c>
      <c r="F2031" s="80">
        <v>5714</v>
      </c>
      <c r="G2031" s="80">
        <v>618</v>
      </c>
      <c r="H2031" s="80">
        <v>6332</v>
      </c>
      <c r="I2031" s="82">
        <v>9.7599500000000006E-2</v>
      </c>
      <c r="J2031" s="80">
        <v>9.7599500000000006E-2</v>
      </c>
      <c r="L2031" s="84">
        <v>0.99819999999999998</v>
      </c>
      <c r="M2031" s="83">
        <v>2029.94</v>
      </c>
      <c r="N2031" s="85">
        <v>6.1844299999999998E-2</v>
      </c>
      <c r="O2031" s="83">
        <v>2029.88</v>
      </c>
      <c r="P2031" s="85">
        <v>0.12368899999999999</v>
      </c>
      <c r="Q2031" s="83">
        <v>2030</v>
      </c>
      <c r="R2031" s="86">
        <v>6.0930400000000002E-5</v>
      </c>
      <c r="S2031" s="86">
        <v>6.7519100000000001E-4</v>
      </c>
    </row>
    <row r="2032" spans="2:19" x14ac:dyDescent="0.2">
      <c r="B2032" s="33"/>
      <c r="C2032" s="81">
        <v>0.2427</v>
      </c>
      <c r="D2032" s="80">
        <v>6025</v>
      </c>
      <c r="E2032" s="80">
        <v>311</v>
      </c>
      <c r="F2032" s="80">
        <v>5714</v>
      </c>
      <c r="G2032" s="80">
        <v>622</v>
      </c>
      <c r="H2032" s="80">
        <v>6336</v>
      </c>
      <c r="I2032" s="82">
        <v>9.8169199999999998E-2</v>
      </c>
      <c r="J2032" s="80">
        <v>9.8153699999999997E-2</v>
      </c>
      <c r="L2032" s="84">
        <v>0.99819999999999998</v>
      </c>
      <c r="M2032" s="83">
        <v>2030.94</v>
      </c>
      <c r="N2032" s="85">
        <v>6.2180399999999997E-2</v>
      </c>
      <c r="O2032" s="83">
        <v>2030.88</v>
      </c>
      <c r="P2032" s="85">
        <v>0.124361</v>
      </c>
      <c r="Q2032" s="83">
        <v>2031</v>
      </c>
      <c r="R2032" s="86">
        <v>6.1231300000000004E-5</v>
      </c>
      <c r="S2032" s="86">
        <v>6.7519100000000001E-4</v>
      </c>
    </row>
    <row r="2033" spans="2:19" x14ac:dyDescent="0.2">
      <c r="B2033" s="33"/>
      <c r="C2033" s="81">
        <v>0.24229999999999999</v>
      </c>
      <c r="D2033" s="80">
        <v>6026</v>
      </c>
      <c r="E2033" s="80">
        <v>311</v>
      </c>
      <c r="F2033" s="80">
        <v>5715</v>
      </c>
      <c r="G2033" s="80">
        <v>622</v>
      </c>
      <c r="H2033" s="80">
        <v>6337</v>
      </c>
      <c r="I2033" s="82">
        <v>9.8153699999999997E-2</v>
      </c>
      <c r="J2033" s="80">
        <v>9.8153699999999997E-2</v>
      </c>
      <c r="L2033" s="84">
        <v>0.99819999999999998</v>
      </c>
      <c r="M2033" s="83">
        <v>2031.94</v>
      </c>
      <c r="N2033" s="85">
        <v>6.2518000000000004E-2</v>
      </c>
      <c r="O2033" s="83">
        <v>2031.87</v>
      </c>
      <c r="P2033" s="85">
        <v>0.12503600000000001</v>
      </c>
      <c r="Q2033" s="83">
        <v>2032</v>
      </c>
      <c r="R2033" s="86">
        <v>6.1533500000000003E-5</v>
      </c>
      <c r="S2033" s="86">
        <v>6.7519100000000001E-4</v>
      </c>
    </row>
    <row r="2034" spans="2:19" x14ac:dyDescent="0.2">
      <c r="B2034" s="33"/>
      <c r="C2034" s="81">
        <v>0.2419</v>
      </c>
      <c r="D2034" s="80">
        <v>6026</v>
      </c>
      <c r="E2034" s="80">
        <v>312</v>
      </c>
      <c r="F2034" s="80">
        <v>5714</v>
      </c>
      <c r="G2034" s="80">
        <v>624</v>
      </c>
      <c r="H2034" s="80">
        <v>6338</v>
      </c>
      <c r="I2034" s="82">
        <v>9.8453799999999994E-2</v>
      </c>
      <c r="J2034" s="80">
        <v>9.8360699999999995E-2</v>
      </c>
      <c r="L2034" s="84">
        <v>0.99819999999999998</v>
      </c>
      <c r="M2034" s="83">
        <v>2032.94</v>
      </c>
      <c r="N2034" s="85">
        <v>6.2857099999999999E-2</v>
      </c>
      <c r="O2034" s="83">
        <v>2032.87</v>
      </c>
      <c r="P2034" s="85">
        <v>0.12571399999999999</v>
      </c>
      <c r="Q2034" s="83">
        <v>2033</v>
      </c>
      <c r="R2034" s="86">
        <v>6.1836799999999997E-5</v>
      </c>
      <c r="S2034" s="86">
        <v>6.7519100000000001E-4</v>
      </c>
    </row>
    <row r="2035" spans="2:19" x14ac:dyDescent="0.2">
      <c r="B2035" s="33"/>
      <c r="C2035" s="81">
        <v>0.2414</v>
      </c>
      <c r="D2035" s="80">
        <v>6027</v>
      </c>
      <c r="E2035" s="80">
        <v>312</v>
      </c>
      <c r="F2035" s="80">
        <v>5715</v>
      </c>
      <c r="G2035" s="80">
        <v>624</v>
      </c>
      <c r="H2035" s="80">
        <v>6339</v>
      </c>
      <c r="I2035" s="82">
        <v>9.8438200000000003E-2</v>
      </c>
      <c r="J2035" s="80">
        <v>9.8360699999999995E-2</v>
      </c>
      <c r="L2035" s="84">
        <v>0.99819999999999998</v>
      </c>
      <c r="M2035" s="83">
        <v>2033.94</v>
      </c>
      <c r="N2035" s="85">
        <v>6.3197799999999998E-2</v>
      </c>
      <c r="O2035" s="83">
        <v>2033.87</v>
      </c>
      <c r="P2035" s="85">
        <v>0.12639600000000001</v>
      </c>
      <c r="Q2035" s="83">
        <v>2034</v>
      </c>
      <c r="R2035" s="86">
        <v>6.2141400000000001E-5</v>
      </c>
      <c r="S2035" s="86">
        <v>6.7519100000000001E-4</v>
      </c>
    </row>
    <row r="2036" spans="2:19" x14ac:dyDescent="0.2">
      <c r="B2036" s="33"/>
      <c r="C2036" s="81">
        <v>0.24110000000000001</v>
      </c>
      <c r="D2036" s="80">
        <v>6028</v>
      </c>
      <c r="E2036" s="80">
        <v>312</v>
      </c>
      <c r="F2036" s="80">
        <v>5716</v>
      </c>
      <c r="G2036" s="80">
        <v>624</v>
      </c>
      <c r="H2036" s="80">
        <v>6340</v>
      </c>
      <c r="I2036" s="82">
        <v>9.8422700000000002E-2</v>
      </c>
      <c r="J2036" s="80">
        <v>9.8360699999999995E-2</v>
      </c>
      <c r="L2036" s="84">
        <v>0.99819999999999998</v>
      </c>
      <c r="M2036" s="83">
        <v>2034.94</v>
      </c>
      <c r="N2036" s="85">
        <v>6.3539899999999996E-2</v>
      </c>
      <c r="O2036" s="83">
        <v>2034.87</v>
      </c>
      <c r="P2036" s="85">
        <v>0.12708</v>
      </c>
      <c r="Q2036" s="83">
        <v>2035</v>
      </c>
      <c r="R2036" s="86">
        <v>6.2447100000000001E-5</v>
      </c>
      <c r="S2036" s="86">
        <v>6.7519100000000001E-4</v>
      </c>
    </row>
    <row r="2037" spans="2:19" x14ac:dyDescent="0.2">
      <c r="B2037" s="33"/>
      <c r="C2037" s="81">
        <v>0.24010000000000001</v>
      </c>
      <c r="D2037" s="80">
        <v>6029</v>
      </c>
      <c r="E2037" s="80">
        <v>312</v>
      </c>
      <c r="F2037" s="80">
        <v>5717</v>
      </c>
      <c r="G2037" s="80">
        <v>624</v>
      </c>
      <c r="H2037" s="80">
        <v>6341</v>
      </c>
      <c r="I2037" s="82">
        <v>9.84072E-2</v>
      </c>
      <c r="J2037" s="80">
        <v>9.8360699999999995E-2</v>
      </c>
      <c r="L2037" s="84">
        <v>0.99819999999999998</v>
      </c>
      <c r="M2037" s="83">
        <v>2035.94</v>
      </c>
      <c r="N2037" s="85">
        <v>6.3883599999999999E-2</v>
      </c>
      <c r="O2037" s="83">
        <v>2035.87</v>
      </c>
      <c r="P2037" s="85">
        <v>0.12776699999999999</v>
      </c>
      <c r="Q2037" s="83">
        <v>2036</v>
      </c>
      <c r="R2037" s="86">
        <v>6.2754000000000003E-5</v>
      </c>
      <c r="S2037" s="86">
        <v>6.7519100000000001E-4</v>
      </c>
    </row>
    <row r="2038" spans="2:19" x14ac:dyDescent="0.2">
      <c r="B2038" s="33"/>
      <c r="C2038" s="81">
        <v>0.24</v>
      </c>
      <c r="D2038" s="80">
        <v>6030</v>
      </c>
      <c r="E2038" s="80">
        <v>312</v>
      </c>
      <c r="F2038" s="80">
        <v>5718</v>
      </c>
      <c r="G2038" s="80">
        <v>624</v>
      </c>
      <c r="H2038" s="80">
        <v>6342</v>
      </c>
      <c r="I2038" s="82">
        <v>9.8391699999999999E-2</v>
      </c>
      <c r="J2038" s="80">
        <v>9.8360699999999995E-2</v>
      </c>
      <c r="L2038" s="84">
        <v>0.99809999999999999</v>
      </c>
      <c r="M2038" s="83">
        <v>2036.94</v>
      </c>
      <c r="N2038" s="85">
        <v>6.4228800000000003E-2</v>
      </c>
      <c r="O2038" s="83">
        <v>2036.87</v>
      </c>
      <c r="P2038" s="85">
        <v>0.12845799999999999</v>
      </c>
      <c r="Q2038" s="83">
        <v>2037</v>
      </c>
      <c r="R2038" s="86">
        <v>6.3062200000000001E-5</v>
      </c>
      <c r="S2038" s="86">
        <v>7.2177999999999999E-4</v>
      </c>
    </row>
    <row r="2039" spans="2:19" x14ac:dyDescent="0.2">
      <c r="B2039" s="33"/>
      <c r="C2039" s="81">
        <v>0.23849999999999999</v>
      </c>
      <c r="D2039" s="80">
        <v>6031</v>
      </c>
      <c r="E2039" s="80">
        <v>312</v>
      </c>
      <c r="F2039" s="80">
        <v>5719</v>
      </c>
      <c r="G2039" s="80">
        <v>624</v>
      </c>
      <c r="H2039" s="80">
        <v>6343</v>
      </c>
      <c r="I2039" s="82">
        <v>9.8376199999999997E-2</v>
      </c>
      <c r="J2039" s="80">
        <v>9.8360699999999995E-2</v>
      </c>
      <c r="L2039" s="84">
        <v>0.99809999999999999</v>
      </c>
      <c r="M2039" s="83">
        <v>2037.94</v>
      </c>
      <c r="N2039" s="85">
        <v>6.4575599999999997E-2</v>
      </c>
      <c r="O2039" s="83">
        <v>2037.87</v>
      </c>
      <c r="P2039" s="85">
        <v>0.12915099999999999</v>
      </c>
      <c r="Q2039" s="83">
        <v>2038</v>
      </c>
      <c r="R2039" s="86">
        <v>6.3371499999999995E-5</v>
      </c>
      <c r="S2039" s="86">
        <v>7.2177999999999999E-4</v>
      </c>
    </row>
    <row r="2040" spans="2:19" x14ac:dyDescent="0.2">
      <c r="B2040" s="33"/>
      <c r="C2040" s="81">
        <v>0.23830000000000001</v>
      </c>
      <c r="D2040" s="80">
        <v>6032</v>
      </c>
      <c r="E2040" s="80">
        <v>312</v>
      </c>
      <c r="F2040" s="80">
        <v>5720</v>
      </c>
      <c r="G2040" s="80">
        <v>624</v>
      </c>
      <c r="H2040" s="80">
        <v>6344</v>
      </c>
      <c r="I2040" s="82">
        <v>9.8360699999999995E-2</v>
      </c>
      <c r="J2040" s="80">
        <v>9.8360699999999995E-2</v>
      </c>
      <c r="L2040" s="84">
        <v>0.99809999999999999</v>
      </c>
      <c r="M2040" s="83">
        <v>2038.94</v>
      </c>
      <c r="N2040" s="85">
        <v>6.4923900000000007E-2</v>
      </c>
      <c r="O2040" s="83">
        <v>2038.87</v>
      </c>
      <c r="P2040" s="85">
        <v>0.12984799999999999</v>
      </c>
      <c r="Q2040" s="83">
        <v>2039</v>
      </c>
      <c r="R2040" s="86">
        <v>6.3682099999999998E-5</v>
      </c>
      <c r="S2040" s="86">
        <v>7.2177999999999999E-4</v>
      </c>
    </row>
    <row r="2041" spans="2:19" x14ac:dyDescent="0.2">
      <c r="B2041" s="33"/>
      <c r="C2041" s="81">
        <v>0.23760000000000001</v>
      </c>
      <c r="D2041" s="80">
        <v>6032</v>
      </c>
      <c r="E2041" s="80">
        <v>313</v>
      </c>
      <c r="F2041" s="80">
        <v>5719</v>
      </c>
      <c r="G2041" s="80">
        <v>626</v>
      </c>
      <c r="H2041" s="80">
        <v>6345</v>
      </c>
      <c r="I2041" s="82">
        <v>9.8660399999999995E-2</v>
      </c>
      <c r="J2041" s="80">
        <v>9.8598199999999997E-2</v>
      </c>
      <c r="L2041" s="84">
        <v>0.99809999999999999</v>
      </c>
      <c r="M2041" s="83">
        <v>2039.93</v>
      </c>
      <c r="N2041" s="85">
        <v>6.5273800000000007E-2</v>
      </c>
      <c r="O2041" s="83">
        <v>2039.87</v>
      </c>
      <c r="P2041" s="85">
        <v>0.130548</v>
      </c>
      <c r="Q2041" s="83">
        <v>2040</v>
      </c>
      <c r="R2041" s="86">
        <v>6.3993900000000004E-5</v>
      </c>
      <c r="S2041" s="86">
        <v>7.2177999999999999E-4</v>
      </c>
    </row>
    <row r="2042" spans="2:19" x14ac:dyDescent="0.2">
      <c r="B2042" s="33"/>
      <c r="C2042" s="81">
        <v>0.23730000000000001</v>
      </c>
      <c r="D2042" s="80">
        <v>6036</v>
      </c>
      <c r="E2042" s="80">
        <v>313</v>
      </c>
      <c r="F2042" s="80">
        <v>5723</v>
      </c>
      <c r="G2042" s="80">
        <v>626</v>
      </c>
      <c r="H2042" s="80">
        <v>6349</v>
      </c>
      <c r="I2042" s="82">
        <v>9.8598199999999997E-2</v>
      </c>
      <c r="J2042" s="80">
        <v>9.8598199999999997E-2</v>
      </c>
      <c r="L2042" s="84">
        <v>0.99809999999999999</v>
      </c>
      <c r="M2042" s="83">
        <v>2040.93</v>
      </c>
      <c r="N2042" s="85">
        <v>6.5625199999999995E-2</v>
      </c>
      <c r="O2042" s="83">
        <v>2040.87</v>
      </c>
      <c r="P2042" s="85">
        <v>0.13125000000000001</v>
      </c>
      <c r="Q2042" s="83">
        <v>2041</v>
      </c>
      <c r="R2042" s="86">
        <v>6.4306899999999999E-5</v>
      </c>
      <c r="S2042" s="86">
        <v>7.2177999999999999E-4</v>
      </c>
    </row>
    <row r="2043" spans="2:19" x14ac:dyDescent="0.2">
      <c r="B2043" s="33"/>
      <c r="C2043" s="81">
        <v>0.2366</v>
      </c>
      <c r="D2043" s="80">
        <v>6036</v>
      </c>
      <c r="E2043" s="80">
        <v>314</v>
      </c>
      <c r="F2043" s="80">
        <v>5722</v>
      </c>
      <c r="G2043" s="80">
        <v>628</v>
      </c>
      <c r="H2043" s="80">
        <v>6350</v>
      </c>
      <c r="I2043" s="82">
        <v>9.8897600000000002E-2</v>
      </c>
      <c r="J2043" s="80">
        <v>9.8773200000000005E-2</v>
      </c>
      <c r="L2043" s="84">
        <v>0.99809999999999999</v>
      </c>
      <c r="M2043" s="83">
        <v>2041.93</v>
      </c>
      <c r="N2043" s="85">
        <v>6.5978200000000001E-2</v>
      </c>
      <c r="O2043" s="83">
        <v>2041.87</v>
      </c>
      <c r="P2043" s="85">
        <v>0.13195599999999999</v>
      </c>
      <c r="Q2043" s="83">
        <v>2042</v>
      </c>
      <c r="R2043" s="86">
        <v>6.4621200000000004E-5</v>
      </c>
      <c r="S2043" s="86">
        <v>7.2177999999999999E-4</v>
      </c>
    </row>
    <row r="2044" spans="2:19" x14ac:dyDescent="0.2">
      <c r="B2044" s="33"/>
      <c r="C2044" s="81">
        <v>0.23630000000000001</v>
      </c>
      <c r="D2044" s="80">
        <v>6038</v>
      </c>
      <c r="E2044" s="80">
        <v>314</v>
      </c>
      <c r="F2044" s="80">
        <v>5724</v>
      </c>
      <c r="G2044" s="80">
        <v>628</v>
      </c>
      <c r="H2044" s="80">
        <v>6352</v>
      </c>
      <c r="I2044" s="82">
        <v>9.8866499999999996E-2</v>
      </c>
      <c r="J2044" s="80">
        <v>9.8773200000000005E-2</v>
      </c>
      <c r="L2044" s="84">
        <v>0.99809999999999999</v>
      </c>
      <c r="M2044" s="83">
        <v>2042.93</v>
      </c>
      <c r="N2044" s="85">
        <v>6.6332799999999997E-2</v>
      </c>
      <c r="O2044" s="83">
        <v>2042.87</v>
      </c>
      <c r="P2044" s="85">
        <v>0.13266600000000001</v>
      </c>
      <c r="Q2044" s="83">
        <v>2043</v>
      </c>
      <c r="R2044" s="86">
        <v>6.4936600000000004E-5</v>
      </c>
      <c r="S2044" s="86">
        <v>7.2177999999999999E-4</v>
      </c>
    </row>
    <row r="2045" spans="2:19" x14ac:dyDescent="0.2">
      <c r="B2045" s="33"/>
      <c r="C2045" s="81">
        <v>0.2361</v>
      </c>
      <c r="D2045" s="80">
        <v>6039</v>
      </c>
      <c r="E2045" s="80">
        <v>314</v>
      </c>
      <c r="F2045" s="80">
        <v>5725</v>
      </c>
      <c r="G2045" s="80">
        <v>628</v>
      </c>
      <c r="H2045" s="80">
        <v>6353</v>
      </c>
      <c r="I2045" s="82">
        <v>9.8850900000000005E-2</v>
      </c>
      <c r="J2045" s="80">
        <v>9.8773200000000005E-2</v>
      </c>
      <c r="L2045" s="84">
        <v>0.99809999999999999</v>
      </c>
      <c r="M2045" s="83">
        <v>2043.93</v>
      </c>
      <c r="N2045" s="85">
        <v>6.6688899999999995E-2</v>
      </c>
      <c r="O2045" s="83">
        <v>2043.87</v>
      </c>
      <c r="P2045" s="85">
        <v>0.133378</v>
      </c>
      <c r="Q2045" s="83">
        <v>2044</v>
      </c>
      <c r="R2045" s="86">
        <v>6.5253300000000001E-5</v>
      </c>
      <c r="S2045" s="86">
        <v>7.2177999999999999E-4</v>
      </c>
    </row>
    <row r="2046" spans="2:19" x14ac:dyDescent="0.2">
      <c r="B2046" s="33"/>
      <c r="C2046" s="81">
        <v>0.2354</v>
      </c>
      <c r="D2046" s="80">
        <v>6040</v>
      </c>
      <c r="E2046" s="80">
        <v>314</v>
      </c>
      <c r="F2046" s="80">
        <v>5726</v>
      </c>
      <c r="G2046" s="80">
        <v>628</v>
      </c>
      <c r="H2046" s="80">
        <v>6354</v>
      </c>
      <c r="I2046" s="82">
        <v>9.8835400000000004E-2</v>
      </c>
      <c r="J2046" s="80">
        <v>9.8773200000000005E-2</v>
      </c>
      <c r="L2046" s="84">
        <v>0.99809999999999999</v>
      </c>
      <c r="M2046" s="83">
        <v>2044.93</v>
      </c>
      <c r="N2046" s="85">
        <v>6.7046599999999998E-2</v>
      </c>
      <c r="O2046" s="83">
        <v>2044.87</v>
      </c>
      <c r="P2046" s="85">
        <v>0.13409299999999999</v>
      </c>
      <c r="Q2046" s="83">
        <v>2045</v>
      </c>
      <c r="R2046" s="86">
        <v>6.5571299999999993E-5</v>
      </c>
      <c r="S2046" s="86">
        <v>7.2177999999999999E-4</v>
      </c>
    </row>
    <row r="2047" spans="2:19" x14ac:dyDescent="0.2">
      <c r="B2047" s="33"/>
      <c r="C2047" s="81">
        <v>0.23519999999999999</v>
      </c>
      <c r="D2047" s="80">
        <v>6041</v>
      </c>
      <c r="E2047" s="80">
        <v>314</v>
      </c>
      <c r="F2047" s="80">
        <v>5727</v>
      </c>
      <c r="G2047" s="80">
        <v>628</v>
      </c>
      <c r="H2047" s="80">
        <v>6355</v>
      </c>
      <c r="I2047" s="82">
        <v>9.8819799999999999E-2</v>
      </c>
      <c r="J2047" s="80">
        <v>9.8773200000000005E-2</v>
      </c>
      <c r="L2047" s="84">
        <v>0.99809999999999999</v>
      </c>
      <c r="M2047" s="83">
        <v>2045.93</v>
      </c>
      <c r="N2047" s="85">
        <v>6.7405900000000005E-2</v>
      </c>
      <c r="O2047" s="83">
        <v>2045.87</v>
      </c>
      <c r="P2047" s="85">
        <v>0.13481199999999999</v>
      </c>
      <c r="Q2047" s="83">
        <v>2046</v>
      </c>
      <c r="R2047" s="86">
        <v>6.5890399999999995E-5</v>
      </c>
      <c r="S2047" s="86">
        <v>7.2177999999999999E-4</v>
      </c>
    </row>
    <row r="2048" spans="2:19" x14ac:dyDescent="0.2">
      <c r="B2048" s="33"/>
      <c r="C2048" s="81">
        <v>0.2351</v>
      </c>
      <c r="D2048" s="80">
        <v>6042</v>
      </c>
      <c r="E2048" s="80">
        <v>314</v>
      </c>
      <c r="F2048" s="80">
        <v>5728</v>
      </c>
      <c r="G2048" s="80">
        <v>628</v>
      </c>
      <c r="H2048" s="80">
        <v>6356</v>
      </c>
      <c r="I2048" s="82">
        <v>9.8804299999999998E-2</v>
      </c>
      <c r="J2048" s="80">
        <v>9.8773200000000005E-2</v>
      </c>
      <c r="L2048" s="84">
        <v>0.99809999999999999</v>
      </c>
      <c r="M2048" s="83">
        <v>2046.93</v>
      </c>
      <c r="N2048" s="85">
        <v>6.7766800000000002E-2</v>
      </c>
      <c r="O2048" s="83">
        <v>2046.86</v>
      </c>
      <c r="P2048" s="85">
        <v>0.13553399999999999</v>
      </c>
      <c r="Q2048" s="83">
        <v>2047</v>
      </c>
      <c r="R2048" s="86">
        <v>6.62109E-5</v>
      </c>
      <c r="S2048" s="86">
        <v>7.2177999999999999E-4</v>
      </c>
    </row>
    <row r="2049" spans="2:19" x14ac:dyDescent="0.2">
      <c r="B2049" s="33"/>
      <c r="C2049" s="81">
        <v>0.2349</v>
      </c>
      <c r="D2049" s="80">
        <v>6043</v>
      </c>
      <c r="E2049" s="80">
        <v>314</v>
      </c>
      <c r="F2049" s="80">
        <v>5729</v>
      </c>
      <c r="G2049" s="80">
        <v>628</v>
      </c>
      <c r="H2049" s="80">
        <v>6357</v>
      </c>
      <c r="I2049" s="82">
        <v>9.8788699999999993E-2</v>
      </c>
      <c r="J2049" s="80">
        <v>9.8773200000000005E-2</v>
      </c>
      <c r="L2049" s="84">
        <v>0.99809999999999999</v>
      </c>
      <c r="M2049" s="83">
        <v>2047.93</v>
      </c>
      <c r="N2049" s="85">
        <v>6.8129300000000004E-2</v>
      </c>
      <c r="O2049" s="83">
        <v>2047.86</v>
      </c>
      <c r="P2049" s="85">
        <v>0.13625899999999999</v>
      </c>
      <c r="Q2049" s="83">
        <v>2048</v>
      </c>
      <c r="R2049" s="86">
        <v>6.65325E-5</v>
      </c>
      <c r="S2049" s="86">
        <v>7.2177999999999999E-4</v>
      </c>
    </row>
    <row r="2050" spans="2:19" x14ac:dyDescent="0.2">
      <c r="B2050" s="33"/>
      <c r="C2050" s="81">
        <v>0.2344</v>
      </c>
      <c r="D2050" s="80">
        <v>6044</v>
      </c>
      <c r="E2050" s="80">
        <v>314</v>
      </c>
      <c r="F2050" s="80">
        <v>5730</v>
      </c>
      <c r="G2050" s="80">
        <v>628</v>
      </c>
      <c r="H2050" s="80">
        <v>6358</v>
      </c>
      <c r="I2050" s="82">
        <v>9.8773200000000005E-2</v>
      </c>
      <c r="J2050" s="80">
        <v>9.8773200000000005E-2</v>
      </c>
      <c r="L2050" s="84">
        <v>0.99809999999999999</v>
      </c>
      <c r="M2050" s="83">
        <v>2048.9299999999998</v>
      </c>
      <c r="N2050" s="85">
        <v>6.8493399999999996E-2</v>
      </c>
      <c r="O2050" s="83">
        <v>2048.86</v>
      </c>
      <c r="P2050" s="85">
        <v>0.136987</v>
      </c>
      <c r="Q2050" s="83">
        <v>2049</v>
      </c>
      <c r="R2050" s="86">
        <v>6.6855399999999997E-5</v>
      </c>
      <c r="S2050" s="86">
        <v>7.2177999999999999E-4</v>
      </c>
    </row>
    <row r="2051" spans="2:19" x14ac:dyDescent="0.2">
      <c r="B2051" s="33"/>
      <c r="C2051" s="81">
        <v>0.23430000000000001</v>
      </c>
      <c r="D2051" s="80">
        <v>6045</v>
      </c>
      <c r="E2051" s="80">
        <v>315</v>
      </c>
      <c r="F2051" s="80">
        <v>5730</v>
      </c>
      <c r="G2051" s="80">
        <v>630</v>
      </c>
      <c r="H2051" s="80">
        <v>6360</v>
      </c>
      <c r="I2051" s="82">
        <v>9.9056599999999995E-2</v>
      </c>
      <c r="J2051" s="80">
        <v>9.9056599999999995E-2</v>
      </c>
      <c r="L2051" s="84">
        <v>0.99809999999999999</v>
      </c>
      <c r="M2051" s="83">
        <v>2049.9299999999998</v>
      </c>
      <c r="N2051" s="85">
        <v>6.8859100000000006E-2</v>
      </c>
      <c r="O2051" s="83">
        <v>2049.86</v>
      </c>
      <c r="P2051" s="85">
        <v>0.13771800000000001</v>
      </c>
      <c r="Q2051" s="83">
        <v>2050</v>
      </c>
      <c r="R2051" s="86">
        <v>6.7179600000000003E-5</v>
      </c>
      <c r="S2051" s="86">
        <v>7.2177999999999999E-4</v>
      </c>
    </row>
    <row r="2052" spans="2:19" x14ac:dyDescent="0.2">
      <c r="B2052" s="33"/>
      <c r="C2052" s="81">
        <v>0.23369999999999999</v>
      </c>
      <c r="D2052" s="80">
        <v>6045</v>
      </c>
      <c r="E2052" s="80">
        <v>316</v>
      </c>
      <c r="F2052" s="80">
        <v>5729</v>
      </c>
      <c r="G2052" s="80">
        <v>632</v>
      </c>
      <c r="H2052" s="80">
        <v>6361</v>
      </c>
      <c r="I2052" s="82">
        <v>9.9355399999999996E-2</v>
      </c>
      <c r="J2052" s="80">
        <v>9.9246200000000007E-2</v>
      </c>
      <c r="L2052" s="84">
        <v>0.99809999999999999</v>
      </c>
      <c r="M2052" s="83">
        <v>2050.9299999999998</v>
      </c>
      <c r="N2052" s="85">
        <v>6.9226399999999993E-2</v>
      </c>
      <c r="O2052" s="83">
        <v>2050.86</v>
      </c>
      <c r="P2052" s="85">
        <v>0.13845299999999999</v>
      </c>
      <c r="Q2052" s="83">
        <v>2051</v>
      </c>
      <c r="R2052" s="86">
        <v>6.7504999999999998E-5</v>
      </c>
      <c r="S2052" s="86">
        <v>7.2177999999999999E-4</v>
      </c>
    </row>
    <row r="2053" spans="2:19" x14ac:dyDescent="0.2">
      <c r="B2053" s="33"/>
      <c r="C2053" s="81">
        <v>0.23350000000000001</v>
      </c>
      <c r="D2053" s="80">
        <v>6046</v>
      </c>
      <c r="E2053" s="80">
        <v>316</v>
      </c>
      <c r="F2053" s="80">
        <v>5730</v>
      </c>
      <c r="G2053" s="80">
        <v>632</v>
      </c>
      <c r="H2053" s="80">
        <v>6362</v>
      </c>
      <c r="I2053" s="82">
        <v>9.9339800000000006E-2</v>
      </c>
      <c r="J2053" s="80">
        <v>9.9246200000000007E-2</v>
      </c>
      <c r="L2053" s="84">
        <v>0.99809999999999999</v>
      </c>
      <c r="M2053" s="83">
        <v>2051.9299999999998</v>
      </c>
      <c r="N2053" s="85">
        <v>6.9595299999999999E-2</v>
      </c>
      <c r="O2053" s="83">
        <v>2051.86</v>
      </c>
      <c r="P2053" s="85">
        <v>0.13919100000000001</v>
      </c>
      <c r="Q2053" s="83">
        <v>2052</v>
      </c>
      <c r="R2053" s="86">
        <v>6.7831700000000003E-5</v>
      </c>
      <c r="S2053" s="86">
        <v>7.2177999999999999E-4</v>
      </c>
    </row>
    <row r="2054" spans="2:19" x14ac:dyDescent="0.2">
      <c r="B2054" s="33"/>
      <c r="C2054" s="81">
        <v>0.23319999999999999</v>
      </c>
      <c r="D2054" s="80">
        <v>6047</v>
      </c>
      <c r="E2054" s="80">
        <v>316</v>
      </c>
      <c r="F2054" s="80">
        <v>5731</v>
      </c>
      <c r="G2054" s="80">
        <v>632</v>
      </c>
      <c r="H2054" s="80">
        <v>6363</v>
      </c>
      <c r="I2054" s="82">
        <v>9.9324200000000001E-2</v>
      </c>
      <c r="J2054" s="80">
        <v>9.9246200000000007E-2</v>
      </c>
      <c r="L2054" s="84">
        <v>0.99809999999999999</v>
      </c>
      <c r="M2054" s="83">
        <v>2052.9299999999998</v>
      </c>
      <c r="N2054" s="85">
        <v>6.9965899999999998E-2</v>
      </c>
      <c r="O2054" s="83">
        <v>2052.86</v>
      </c>
      <c r="P2054" s="85">
        <v>0.139932</v>
      </c>
      <c r="Q2054" s="83">
        <v>2053</v>
      </c>
      <c r="R2054" s="86">
        <v>6.8159599999999997E-5</v>
      </c>
      <c r="S2054" s="86">
        <v>7.2177999999999999E-4</v>
      </c>
    </row>
    <row r="2055" spans="2:19" x14ac:dyDescent="0.2">
      <c r="B2055" s="33"/>
      <c r="C2055" s="81">
        <v>0.23250000000000001</v>
      </c>
      <c r="D2055" s="80">
        <v>6048</v>
      </c>
      <c r="E2055" s="80">
        <v>316</v>
      </c>
      <c r="F2055" s="80">
        <v>5732</v>
      </c>
      <c r="G2055" s="80">
        <v>632</v>
      </c>
      <c r="H2055" s="80">
        <v>6364</v>
      </c>
      <c r="I2055" s="82">
        <v>9.9308599999999997E-2</v>
      </c>
      <c r="J2055" s="80">
        <v>9.9246200000000007E-2</v>
      </c>
      <c r="L2055" s="84">
        <v>0.99809999999999999</v>
      </c>
      <c r="M2055" s="83">
        <v>2053.9299999999998</v>
      </c>
      <c r="N2055" s="85">
        <v>7.0337999999999998E-2</v>
      </c>
      <c r="O2055" s="83">
        <v>2053.86</v>
      </c>
      <c r="P2055" s="85">
        <v>0.140676</v>
      </c>
      <c r="Q2055" s="83">
        <v>2054</v>
      </c>
      <c r="R2055" s="86">
        <v>6.8488800000000001E-5</v>
      </c>
      <c r="S2055" s="86">
        <v>7.2177999999999999E-4</v>
      </c>
    </row>
    <row r="2056" spans="2:19" x14ac:dyDescent="0.2">
      <c r="B2056" s="33"/>
      <c r="C2056" s="81">
        <v>0.2319</v>
      </c>
      <c r="D2056" s="80">
        <v>6049</v>
      </c>
      <c r="E2056" s="80">
        <v>316</v>
      </c>
      <c r="F2056" s="80">
        <v>5733</v>
      </c>
      <c r="G2056" s="80">
        <v>632</v>
      </c>
      <c r="H2056" s="80">
        <v>6365</v>
      </c>
      <c r="I2056" s="82">
        <v>9.9293000000000006E-2</v>
      </c>
      <c r="J2056" s="80">
        <v>9.9246200000000007E-2</v>
      </c>
      <c r="L2056" s="84">
        <v>0.99809999999999999</v>
      </c>
      <c r="M2056" s="83">
        <v>2054.9299999999998</v>
      </c>
      <c r="N2056" s="85">
        <v>7.0711800000000005E-2</v>
      </c>
      <c r="O2056" s="83">
        <v>2054.86</v>
      </c>
      <c r="P2056" s="85">
        <v>0.14142399999999999</v>
      </c>
      <c r="Q2056" s="83">
        <v>2055</v>
      </c>
      <c r="R2056" s="86">
        <v>6.88193E-5</v>
      </c>
      <c r="S2056" s="86">
        <v>7.2177999999999999E-4</v>
      </c>
    </row>
    <row r="2057" spans="2:19" x14ac:dyDescent="0.2">
      <c r="B2057" s="33"/>
      <c r="C2057" s="81">
        <v>0.23150000000000001</v>
      </c>
      <c r="D2057" s="80">
        <v>6050</v>
      </c>
      <c r="E2057" s="80">
        <v>316</v>
      </c>
      <c r="F2057" s="80">
        <v>5734</v>
      </c>
      <c r="G2057" s="80">
        <v>632</v>
      </c>
      <c r="H2057" s="80">
        <v>6366</v>
      </c>
      <c r="I2057" s="82">
        <v>9.9277400000000002E-2</v>
      </c>
      <c r="J2057" s="80">
        <v>9.9246200000000007E-2</v>
      </c>
      <c r="L2057" s="84">
        <v>0.99809999999999999</v>
      </c>
      <c r="M2057" s="83">
        <v>2055.9299999999998</v>
      </c>
      <c r="N2057" s="85">
        <v>7.1087300000000006E-2</v>
      </c>
      <c r="O2057" s="83">
        <v>2055.86</v>
      </c>
      <c r="P2057" s="85">
        <v>0.142175</v>
      </c>
      <c r="Q2057" s="83">
        <v>2056</v>
      </c>
      <c r="R2057" s="86">
        <v>6.9151099999999996E-5</v>
      </c>
      <c r="S2057" s="86">
        <v>7.2177999999999999E-4</v>
      </c>
    </row>
    <row r="2058" spans="2:19" x14ac:dyDescent="0.2">
      <c r="B2058" s="33"/>
      <c r="C2058" s="81">
        <v>0.23080000000000001</v>
      </c>
      <c r="D2058" s="80">
        <v>6051</v>
      </c>
      <c r="E2058" s="80">
        <v>316</v>
      </c>
      <c r="F2058" s="80">
        <v>5735</v>
      </c>
      <c r="G2058" s="80">
        <v>632</v>
      </c>
      <c r="H2058" s="80">
        <v>6367</v>
      </c>
      <c r="I2058" s="82">
        <v>9.9261799999999997E-2</v>
      </c>
      <c r="J2058" s="80">
        <v>9.9246200000000007E-2</v>
      </c>
      <c r="L2058" s="84">
        <v>0.99809999999999999</v>
      </c>
      <c r="M2058" s="83">
        <v>2056.9299999999998</v>
      </c>
      <c r="N2058" s="85">
        <v>7.1464399999999997E-2</v>
      </c>
      <c r="O2058" s="83">
        <v>2056.86</v>
      </c>
      <c r="P2058" s="85">
        <v>0.142929</v>
      </c>
      <c r="Q2058" s="83">
        <v>2057</v>
      </c>
      <c r="R2058" s="86">
        <v>6.9484099999999994E-5</v>
      </c>
      <c r="S2058" s="86">
        <v>7.2177999999999999E-4</v>
      </c>
    </row>
    <row r="2059" spans="2:19" x14ac:dyDescent="0.2">
      <c r="B2059" s="33"/>
      <c r="C2059" s="81">
        <v>0.23050000000000001</v>
      </c>
      <c r="D2059" s="80">
        <v>6052</v>
      </c>
      <c r="E2059" s="80">
        <v>316</v>
      </c>
      <c r="F2059" s="80">
        <v>5736</v>
      </c>
      <c r="G2059" s="80">
        <v>632</v>
      </c>
      <c r="H2059" s="80">
        <v>6368</v>
      </c>
      <c r="I2059" s="82">
        <v>9.9246200000000007E-2</v>
      </c>
      <c r="J2059" s="80">
        <v>9.9246200000000007E-2</v>
      </c>
      <c r="L2059" s="84">
        <v>0.998</v>
      </c>
      <c r="M2059" s="83">
        <v>2057.9299999999998</v>
      </c>
      <c r="N2059" s="85">
        <v>7.1843099999999993E-2</v>
      </c>
      <c r="O2059" s="83">
        <v>2057.86</v>
      </c>
      <c r="P2059" s="85">
        <v>0.14368600000000001</v>
      </c>
      <c r="Q2059" s="83">
        <v>2058</v>
      </c>
      <c r="R2059" s="86">
        <v>6.9818400000000002E-5</v>
      </c>
      <c r="S2059" s="86">
        <v>9.1788799999999995E-4</v>
      </c>
    </row>
    <row r="2060" spans="2:19" x14ac:dyDescent="0.2">
      <c r="B2060" s="33"/>
      <c r="C2060" s="81">
        <v>0.23039999999999999</v>
      </c>
      <c r="D2060" s="80">
        <v>6052</v>
      </c>
      <c r="E2060" s="80">
        <v>317</v>
      </c>
      <c r="F2060" s="80">
        <v>5735</v>
      </c>
      <c r="G2060" s="80">
        <v>634</v>
      </c>
      <c r="H2060" s="80">
        <v>6369</v>
      </c>
      <c r="I2060" s="82">
        <v>9.95447E-2</v>
      </c>
      <c r="J2060" s="80">
        <v>9.9513400000000002E-2</v>
      </c>
      <c r="L2060" s="84">
        <v>0.998</v>
      </c>
      <c r="M2060" s="83">
        <v>2058.9299999999998</v>
      </c>
      <c r="N2060" s="85">
        <v>7.2223499999999996E-2</v>
      </c>
      <c r="O2060" s="83">
        <v>2058.86</v>
      </c>
      <c r="P2060" s="85">
        <v>0.14444699999999999</v>
      </c>
      <c r="Q2060" s="83">
        <v>2059</v>
      </c>
      <c r="R2060" s="86">
        <v>7.0154000000000006E-5</v>
      </c>
      <c r="S2060" s="86">
        <v>9.1788799999999995E-4</v>
      </c>
    </row>
    <row r="2061" spans="2:19" x14ac:dyDescent="0.2">
      <c r="B2061" s="33"/>
      <c r="C2061" s="81">
        <v>0.22989999999999999</v>
      </c>
      <c r="D2061" s="80">
        <v>6053</v>
      </c>
      <c r="E2061" s="80">
        <v>317</v>
      </c>
      <c r="F2061" s="80">
        <v>5736</v>
      </c>
      <c r="G2061" s="80">
        <v>634</v>
      </c>
      <c r="H2061" s="80">
        <v>6370</v>
      </c>
      <c r="I2061" s="82">
        <v>9.9529000000000006E-2</v>
      </c>
      <c r="J2061" s="80">
        <v>9.9513400000000002E-2</v>
      </c>
      <c r="L2061" s="84">
        <v>0.998</v>
      </c>
      <c r="M2061" s="83">
        <v>2059.9299999999998</v>
      </c>
      <c r="N2061" s="85">
        <v>7.2605600000000006E-2</v>
      </c>
      <c r="O2061" s="83">
        <v>2059.85</v>
      </c>
      <c r="P2061" s="85">
        <v>0.14521100000000001</v>
      </c>
      <c r="Q2061" s="83">
        <v>2060</v>
      </c>
      <c r="R2061" s="86">
        <v>7.0490900000000006E-5</v>
      </c>
      <c r="S2061" s="86">
        <v>9.1788799999999995E-4</v>
      </c>
    </row>
    <row r="2062" spans="2:19" x14ac:dyDescent="0.2">
      <c r="B2062" s="33"/>
      <c r="C2062" s="81">
        <v>0.2298</v>
      </c>
      <c r="D2062" s="80">
        <v>6054</v>
      </c>
      <c r="E2062" s="80">
        <v>317</v>
      </c>
      <c r="F2062" s="80">
        <v>5737</v>
      </c>
      <c r="G2062" s="80">
        <v>634</v>
      </c>
      <c r="H2062" s="80">
        <v>6371</v>
      </c>
      <c r="I2062" s="82">
        <v>9.9513400000000002E-2</v>
      </c>
      <c r="J2062" s="80">
        <v>9.9513400000000002E-2</v>
      </c>
      <c r="L2062" s="84">
        <v>0.998</v>
      </c>
      <c r="M2062" s="83">
        <v>2060.9299999999998</v>
      </c>
      <c r="N2062" s="85">
        <v>7.2989299999999993E-2</v>
      </c>
      <c r="O2062" s="83">
        <v>2060.85</v>
      </c>
      <c r="P2062" s="85">
        <v>0.145979</v>
      </c>
      <c r="Q2062" s="83">
        <v>2061</v>
      </c>
      <c r="R2062" s="86">
        <v>7.0828999999999996E-5</v>
      </c>
      <c r="S2062" s="86">
        <v>9.1788799999999995E-4</v>
      </c>
    </row>
    <row r="2063" spans="2:19" x14ac:dyDescent="0.2">
      <c r="B2063" s="33"/>
      <c r="C2063" s="81">
        <v>0.2296</v>
      </c>
      <c r="D2063" s="80">
        <v>6055</v>
      </c>
      <c r="E2063" s="80">
        <v>318</v>
      </c>
      <c r="F2063" s="80">
        <v>5737</v>
      </c>
      <c r="G2063" s="80">
        <v>636</v>
      </c>
      <c r="H2063" s="80">
        <v>6373</v>
      </c>
      <c r="I2063" s="82">
        <v>9.9795999999999996E-2</v>
      </c>
      <c r="J2063" s="80">
        <v>9.9764699999999998E-2</v>
      </c>
      <c r="L2063" s="84">
        <v>0.998</v>
      </c>
      <c r="M2063" s="83">
        <v>2061.9299999999998</v>
      </c>
      <c r="N2063" s="85">
        <v>7.3374700000000001E-2</v>
      </c>
      <c r="O2063" s="83">
        <v>2061.85</v>
      </c>
      <c r="P2063" s="85">
        <v>0.14674899999999999</v>
      </c>
      <c r="Q2063" s="83">
        <v>2062</v>
      </c>
      <c r="R2063" s="86">
        <v>7.1168500000000001E-5</v>
      </c>
      <c r="S2063" s="86">
        <v>9.1788799999999995E-4</v>
      </c>
    </row>
    <row r="2064" spans="2:19" x14ac:dyDescent="0.2">
      <c r="B2064" s="33"/>
      <c r="C2064" s="81">
        <v>0.2291</v>
      </c>
      <c r="D2064" s="80">
        <v>6056</v>
      </c>
      <c r="E2064" s="80">
        <v>318</v>
      </c>
      <c r="F2064" s="80">
        <v>5738</v>
      </c>
      <c r="G2064" s="80">
        <v>636</v>
      </c>
      <c r="H2064" s="80">
        <v>6374</v>
      </c>
      <c r="I2064" s="82">
        <v>9.9780400000000005E-2</v>
      </c>
      <c r="J2064" s="80">
        <v>9.9764699999999998E-2</v>
      </c>
      <c r="L2064" s="84">
        <v>0.998</v>
      </c>
      <c r="M2064" s="83">
        <v>2062.9299999999998</v>
      </c>
      <c r="N2064" s="85">
        <v>7.3761800000000002E-2</v>
      </c>
      <c r="O2064" s="83">
        <v>2062.85</v>
      </c>
      <c r="P2064" s="85">
        <v>0.14752399999999999</v>
      </c>
      <c r="Q2064" s="83">
        <v>2063</v>
      </c>
      <c r="R2064" s="86">
        <v>7.1509300000000003E-5</v>
      </c>
      <c r="S2064" s="86">
        <v>9.1788799999999995E-4</v>
      </c>
    </row>
    <row r="2065" spans="2:19" x14ac:dyDescent="0.2">
      <c r="B2065" s="33"/>
      <c r="C2065" s="81">
        <v>0.22900000000000001</v>
      </c>
      <c r="D2065" s="80">
        <v>6057</v>
      </c>
      <c r="E2065" s="80">
        <v>318</v>
      </c>
      <c r="F2065" s="80">
        <v>5739</v>
      </c>
      <c r="G2065" s="80">
        <v>636</v>
      </c>
      <c r="H2065" s="80">
        <v>6375</v>
      </c>
      <c r="I2065" s="82">
        <v>9.9764699999999998E-2</v>
      </c>
      <c r="J2065" s="80">
        <v>9.9764699999999998E-2</v>
      </c>
      <c r="L2065" s="84">
        <v>0.998</v>
      </c>
      <c r="M2065" s="83">
        <v>2063.9299999999998</v>
      </c>
      <c r="N2065" s="85">
        <v>7.4150599999999997E-2</v>
      </c>
      <c r="O2065" s="83">
        <v>2063.85</v>
      </c>
      <c r="P2065" s="85">
        <v>0.14830099999999999</v>
      </c>
      <c r="Q2065" s="83">
        <v>2064</v>
      </c>
      <c r="R2065" s="86">
        <v>7.1851299999999994E-5</v>
      </c>
      <c r="S2065" s="86">
        <v>9.1788799999999995E-4</v>
      </c>
    </row>
    <row r="2066" spans="2:19" x14ac:dyDescent="0.2">
      <c r="B2066" s="33"/>
      <c r="C2066" s="81">
        <v>0.2288</v>
      </c>
      <c r="D2066" s="80">
        <v>6057</v>
      </c>
      <c r="E2066" s="80">
        <v>319</v>
      </c>
      <c r="F2066" s="80">
        <v>5738</v>
      </c>
      <c r="G2066" s="80">
        <v>638</v>
      </c>
      <c r="H2066" s="80">
        <v>6376</v>
      </c>
      <c r="I2066" s="82">
        <v>0.100063</v>
      </c>
      <c r="J2066" s="80">
        <v>0.100047</v>
      </c>
      <c r="L2066" s="84">
        <v>0.998</v>
      </c>
      <c r="M2066" s="83">
        <v>2064.9299999999998</v>
      </c>
      <c r="N2066" s="85">
        <v>7.4540999999999996E-2</v>
      </c>
      <c r="O2066" s="83">
        <v>2064.85</v>
      </c>
      <c r="P2066" s="85">
        <v>0.14908199999999999</v>
      </c>
      <c r="Q2066" s="83">
        <v>2065</v>
      </c>
      <c r="R2066" s="86">
        <v>7.2194700000000002E-5</v>
      </c>
      <c r="S2066" s="86">
        <v>9.1788799999999995E-4</v>
      </c>
    </row>
    <row r="2067" spans="2:19" x14ac:dyDescent="0.2">
      <c r="B2067" s="33"/>
      <c r="C2067" s="81">
        <v>0.2286</v>
      </c>
      <c r="D2067" s="80">
        <v>6058</v>
      </c>
      <c r="E2067" s="80">
        <v>319</v>
      </c>
      <c r="F2067" s="80">
        <v>5739</v>
      </c>
      <c r="G2067" s="80">
        <v>638</v>
      </c>
      <c r="H2067" s="80">
        <v>6377</v>
      </c>
      <c r="I2067" s="82">
        <v>0.100047</v>
      </c>
      <c r="J2067" s="80">
        <v>0.100047</v>
      </c>
      <c r="L2067" s="84">
        <v>0.998</v>
      </c>
      <c r="M2067" s="83">
        <v>2065.9299999999998</v>
      </c>
      <c r="N2067" s="85">
        <v>7.4933200000000005E-2</v>
      </c>
      <c r="O2067" s="83">
        <v>2065.85</v>
      </c>
      <c r="P2067" s="85">
        <v>0.149866</v>
      </c>
      <c r="Q2067" s="83">
        <v>2066</v>
      </c>
      <c r="R2067" s="86">
        <v>7.2539400000000006E-5</v>
      </c>
      <c r="S2067" s="86">
        <v>9.1788799999999995E-4</v>
      </c>
    </row>
    <row r="2068" spans="2:19" x14ac:dyDescent="0.2">
      <c r="B2068" s="33"/>
      <c r="C2068" s="81">
        <v>0.22800000000000001</v>
      </c>
      <c r="D2068" s="80">
        <v>6058</v>
      </c>
      <c r="E2068" s="80">
        <v>320</v>
      </c>
      <c r="F2068" s="80">
        <v>5738</v>
      </c>
      <c r="G2068" s="80">
        <v>640</v>
      </c>
      <c r="H2068" s="80">
        <v>6378</v>
      </c>
      <c r="I2068" s="82">
        <v>0.100345</v>
      </c>
      <c r="J2068" s="80">
        <v>0.100345</v>
      </c>
      <c r="L2068" s="84">
        <v>0.998</v>
      </c>
      <c r="M2068" s="83">
        <v>2066.92</v>
      </c>
      <c r="N2068" s="85">
        <v>7.5327000000000005E-2</v>
      </c>
      <c r="O2068" s="83">
        <v>2066.85</v>
      </c>
      <c r="P2068" s="85">
        <v>0.15065400000000001</v>
      </c>
      <c r="Q2068" s="83">
        <v>2067</v>
      </c>
      <c r="R2068" s="86">
        <v>7.2885400000000005E-5</v>
      </c>
      <c r="S2068" s="86">
        <v>9.1788799999999995E-4</v>
      </c>
    </row>
    <row r="2069" spans="2:19" x14ac:dyDescent="0.2">
      <c r="B2069" s="33"/>
      <c r="C2069" s="81">
        <v>0.22689999999999999</v>
      </c>
      <c r="D2069" s="80">
        <v>6058</v>
      </c>
      <c r="E2069" s="80">
        <v>321</v>
      </c>
      <c r="F2069" s="80">
        <v>5737</v>
      </c>
      <c r="G2069" s="80">
        <v>642</v>
      </c>
      <c r="H2069" s="80">
        <v>6379</v>
      </c>
      <c r="I2069" s="82">
        <v>0.100643</v>
      </c>
      <c r="J2069" s="80">
        <v>0.100595</v>
      </c>
      <c r="L2069" s="84">
        <v>0.998</v>
      </c>
      <c r="M2069" s="83">
        <v>2067.92</v>
      </c>
      <c r="N2069" s="85">
        <v>7.5722600000000001E-2</v>
      </c>
      <c r="O2069" s="83">
        <v>2067.85</v>
      </c>
      <c r="P2069" s="85">
        <v>0.151445</v>
      </c>
      <c r="Q2069" s="83">
        <v>2068</v>
      </c>
      <c r="R2069" s="86">
        <v>7.3232700000000001E-5</v>
      </c>
      <c r="S2069" s="86">
        <v>9.1788799999999995E-4</v>
      </c>
    </row>
    <row r="2070" spans="2:19" x14ac:dyDescent="0.2">
      <c r="B2070" s="33"/>
      <c r="C2070" s="81">
        <v>0.22670000000000001</v>
      </c>
      <c r="D2070" s="80">
        <v>6059</v>
      </c>
      <c r="E2070" s="80">
        <v>321</v>
      </c>
      <c r="F2070" s="80">
        <v>5738</v>
      </c>
      <c r="G2070" s="80">
        <v>642</v>
      </c>
      <c r="H2070" s="80">
        <v>6380</v>
      </c>
      <c r="I2070" s="82">
        <v>0.10062699999999999</v>
      </c>
      <c r="J2070" s="80">
        <v>0.100595</v>
      </c>
      <c r="L2070" s="84">
        <v>0.998</v>
      </c>
      <c r="M2070" s="83">
        <v>2068.92</v>
      </c>
      <c r="N2070" s="85">
        <v>7.6119800000000001E-2</v>
      </c>
      <c r="O2070" s="83">
        <v>2068.85</v>
      </c>
      <c r="P2070" s="85">
        <v>0.15223999999999999</v>
      </c>
      <c r="Q2070" s="83">
        <v>2069</v>
      </c>
      <c r="R2070" s="86">
        <v>7.3581300000000006E-5</v>
      </c>
      <c r="S2070" s="86">
        <v>9.1788799999999995E-4</v>
      </c>
    </row>
    <row r="2071" spans="2:19" x14ac:dyDescent="0.2">
      <c r="B2071" s="33"/>
      <c r="C2071" s="81">
        <v>0.2258</v>
      </c>
      <c r="D2071" s="80">
        <v>6061</v>
      </c>
      <c r="E2071" s="80">
        <v>321</v>
      </c>
      <c r="F2071" s="80">
        <v>5740</v>
      </c>
      <c r="G2071" s="80">
        <v>642</v>
      </c>
      <c r="H2071" s="80">
        <v>6382</v>
      </c>
      <c r="I2071" s="82">
        <v>0.100595</v>
      </c>
      <c r="J2071" s="80">
        <v>0.100595</v>
      </c>
      <c r="L2071" s="84">
        <v>0.998</v>
      </c>
      <c r="M2071" s="83">
        <v>2069.92</v>
      </c>
      <c r="N2071" s="85">
        <v>7.6518799999999998E-2</v>
      </c>
      <c r="O2071" s="83">
        <v>2069.85</v>
      </c>
      <c r="P2071" s="85">
        <v>0.15303800000000001</v>
      </c>
      <c r="Q2071" s="83">
        <v>2070</v>
      </c>
      <c r="R2071" s="86">
        <v>7.3931199999999994E-5</v>
      </c>
      <c r="S2071" s="86">
        <v>9.1788799999999995E-4</v>
      </c>
    </row>
    <row r="2072" spans="2:19" x14ac:dyDescent="0.2">
      <c r="B2072" s="33"/>
      <c r="C2072" s="81">
        <v>0.22500000000000001</v>
      </c>
      <c r="D2072" s="80">
        <v>6064</v>
      </c>
      <c r="E2072" s="80">
        <v>323</v>
      </c>
      <c r="F2072" s="80">
        <v>5741</v>
      </c>
      <c r="G2072" s="80">
        <v>646</v>
      </c>
      <c r="H2072" s="80">
        <v>6387</v>
      </c>
      <c r="I2072" s="82">
        <v>0.101143</v>
      </c>
      <c r="J2072" s="80">
        <v>0.10112699999999999</v>
      </c>
      <c r="L2072" s="84">
        <v>0.998</v>
      </c>
      <c r="M2072" s="83">
        <v>2070.92</v>
      </c>
      <c r="N2072" s="85">
        <v>7.6919500000000002E-2</v>
      </c>
      <c r="O2072" s="83">
        <v>2070.85</v>
      </c>
      <c r="P2072" s="85">
        <v>0.153839</v>
      </c>
      <c r="Q2072" s="83">
        <v>2071</v>
      </c>
      <c r="R2072" s="86">
        <v>7.4282499999999999E-5</v>
      </c>
      <c r="S2072" s="86">
        <v>9.1788799999999995E-4</v>
      </c>
    </row>
    <row r="2073" spans="2:19" x14ac:dyDescent="0.2">
      <c r="B2073" s="33"/>
      <c r="C2073" s="81">
        <v>0.22470000000000001</v>
      </c>
      <c r="D2073" s="80">
        <v>6065</v>
      </c>
      <c r="E2073" s="80">
        <v>323</v>
      </c>
      <c r="F2073" s="80">
        <v>5742</v>
      </c>
      <c r="G2073" s="80">
        <v>646</v>
      </c>
      <c r="H2073" s="80">
        <v>6388</v>
      </c>
      <c r="I2073" s="82">
        <v>0.10112699999999999</v>
      </c>
      <c r="J2073" s="80">
        <v>0.10112699999999999</v>
      </c>
      <c r="L2073" s="84">
        <v>0.998</v>
      </c>
      <c r="M2073" s="83">
        <v>2071.92</v>
      </c>
      <c r="N2073" s="85">
        <v>7.7322000000000002E-2</v>
      </c>
      <c r="O2073" s="83">
        <v>2071.85</v>
      </c>
      <c r="P2073" s="85">
        <v>0.154644</v>
      </c>
      <c r="Q2073" s="83">
        <v>2072</v>
      </c>
      <c r="R2073" s="86">
        <v>7.46351E-5</v>
      </c>
      <c r="S2073" s="86">
        <v>9.1788799999999995E-4</v>
      </c>
    </row>
    <row r="2074" spans="2:19" x14ac:dyDescent="0.2">
      <c r="B2074" s="33"/>
      <c r="C2074" s="81">
        <v>0.2243</v>
      </c>
      <c r="D2074" s="80">
        <v>6065</v>
      </c>
      <c r="E2074" s="80">
        <v>324</v>
      </c>
      <c r="F2074" s="80">
        <v>5741</v>
      </c>
      <c r="G2074" s="80">
        <v>648</v>
      </c>
      <c r="H2074" s="80">
        <v>6389</v>
      </c>
      <c r="I2074" s="82">
        <v>0.101424</v>
      </c>
      <c r="J2074" s="80">
        <v>0.101408</v>
      </c>
      <c r="L2074" s="84">
        <v>0.998</v>
      </c>
      <c r="M2074" s="83">
        <v>2072.92</v>
      </c>
      <c r="N2074" s="85">
        <v>7.7726199999999995E-2</v>
      </c>
      <c r="O2074" s="83">
        <v>2072.84</v>
      </c>
      <c r="P2074" s="85">
        <v>0.15545200000000001</v>
      </c>
      <c r="Q2074" s="83">
        <v>2073</v>
      </c>
      <c r="R2074" s="86">
        <v>7.4989100000000003E-5</v>
      </c>
      <c r="S2074" s="86">
        <v>9.1788799999999995E-4</v>
      </c>
    </row>
    <row r="2075" spans="2:19" x14ac:dyDescent="0.2">
      <c r="B2075" s="33"/>
      <c r="C2075" s="81">
        <v>0.22359999999999999</v>
      </c>
      <c r="D2075" s="80">
        <v>6066</v>
      </c>
      <c r="E2075" s="80">
        <v>324</v>
      </c>
      <c r="F2075" s="80">
        <v>5742</v>
      </c>
      <c r="G2075" s="80">
        <v>648</v>
      </c>
      <c r="H2075" s="80">
        <v>6390</v>
      </c>
      <c r="I2075" s="82">
        <v>0.101408</v>
      </c>
      <c r="J2075" s="80">
        <v>0.101408</v>
      </c>
      <c r="L2075" s="84">
        <v>0.998</v>
      </c>
      <c r="M2075" s="83">
        <v>2073.92</v>
      </c>
      <c r="N2075" s="85">
        <v>7.8132099999999996E-2</v>
      </c>
      <c r="O2075" s="83">
        <v>2073.84</v>
      </c>
      <c r="P2075" s="85">
        <v>0.15626399999999999</v>
      </c>
      <c r="Q2075" s="83">
        <v>2074</v>
      </c>
      <c r="R2075" s="86">
        <v>7.5344299999999996E-5</v>
      </c>
      <c r="S2075" s="86">
        <v>9.1788799999999995E-4</v>
      </c>
    </row>
    <row r="2076" spans="2:19" x14ac:dyDescent="0.2">
      <c r="B2076" s="33"/>
      <c r="C2076" s="81">
        <v>0.22339999999999999</v>
      </c>
      <c r="D2076" s="80">
        <v>6066</v>
      </c>
      <c r="E2076" s="80">
        <v>325</v>
      </c>
      <c r="F2076" s="80">
        <v>5741</v>
      </c>
      <c r="G2076" s="80">
        <v>650</v>
      </c>
      <c r="H2076" s="80">
        <v>6391</v>
      </c>
      <c r="I2076" s="82">
        <v>0.101706</v>
      </c>
      <c r="J2076" s="80">
        <v>0.101658</v>
      </c>
      <c r="L2076" s="84">
        <v>0.998</v>
      </c>
      <c r="M2076" s="83">
        <v>2074.92</v>
      </c>
      <c r="N2076" s="85">
        <v>7.8539700000000004E-2</v>
      </c>
      <c r="O2076" s="83">
        <v>2074.84</v>
      </c>
      <c r="P2076" s="85">
        <v>0.157079</v>
      </c>
      <c r="Q2076" s="83">
        <v>2075</v>
      </c>
      <c r="R2076" s="86">
        <v>7.5700999999999999E-5</v>
      </c>
      <c r="S2076" s="86">
        <v>9.1788799999999995E-4</v>
      </c>
    </row>
    <row r="2077" spans="2:19" x14ac:dyDescent="0.2">
      <c r="B2077" s="33"/>
      <c r="C2077" s="81">
        <v>0.22320000000000001</v>
      </c>
      <c r="D2077" s="80">
        <v>6067</v>
      </c>
      <c r="E2077" s="80">
        <v>325</v>
      </c>
      <c r="F2077" s="80">
        <v>5742</v>
      </c>
      <c r="G2077" s="80">
        <v>650</v>
      </c>
      <c r="H2077" s="80">
        <v>6392</v>
      </c>
      <c r="I2077" s="82">
        <v>0.10169</v>
      </c>
      <c r="J2077" s="80">
        <v>0.101658</v>
      </c>
      <c r="L2077" s="84">
        <v>0.998</v>
      </c>
      <c r="M2077" s="83">
        <v>2075.92</v>
      </c>
      <c r="N2077" s="85">
        <v>7.8949199999999997E-2</v>
      </c>
      <c r="O2077" s="83">
        <v>2075.84</v>
      </c>
      <c r="P2077" s="85">
        <v>0.15789800000000001</v>
      </c>
      <c r="Q2077" s="83">
        <v>2076</v>
      </c>
      <c r="R2077" s="86">
        <v>7.6058900000000005E-5</v>
      </c>
      <c r="S2077" s="86">
        <v>9.1788799999999995E-4</v>
      </c>
    </row>
    <row r="2078" spans="2:19" x14ac:dyDescent="0.2">
      <c r="B2078" s="33"/>
      <c r="C2078" s="81">
        <v>0.22309999999999999</v>
      </c>
      <c r="D2078" s="80">
        <v>6068</v>
      </c>
      <c r="E2078" s="80">
        <v>325</v>
      </c>
      <c r="F2078" s="80">
        <v>5743</v>
      </c>
      <c r="G2078" s="80">
        <v>650</v>
      </c>
      <c r="H2078" s="80">
        <v>6393</v>
      </c>
      <c r="I2078" s="82">
        <v>0.101674</v>
      </c>
      <c r="J2078" s="80">
        <v>0.101658</v>
      </c>
      <c r="L2078" s="84">
        <v>0.998</v>
      </c>
      <c r="M2078" s="83">
        <v>2076.92</v>
      </c>
      <c r="N2078" s="85">
        <v>7.9360299999999995E-2</v>
      </c>
      <c r="O2078" s="83">
        <v>2076.84</v>
      </c>
      <c r="P2078" s="85">
        <v>0.158721</v>
      </c>
      <c r="Q2078" s="83">
        <v>2077</v>
      </c>
      <c r="R2078" s="86">
        <v>7.64182E-5</v>
      </c>
      <c r="S2078" s="86">
        <v>9.1788799999999995E-4</v>
      </c>
    </row>
    <row r="2079" spans="2:19" x14ac:dyDescent="0.2">
      <c r="B2079" s="33"/>
      <c r="C2079" s="81">
        <v>0.22289999999999999</v>
      </c>
      <c r="D2079" s="80">
        <v>6069</v>
      </c>
      <c r="E2079" s="80">
        <v>325</v>
      </c>
      <c r="F2079" s="80">
        <v>5744</v>
      </c>
      <c r="G2079" s="80">
        <v>650</v>
      </c>
      <c r="H2079" s="80">
        <v>6394</v>
      </c>
      <c r="I2079" s="82">
        <v>0.101658</v>
      </c>
      <c r="J2079" s="80">
        <v>0.101658</v>
      </c>
      <c r="L2079" s="84">
        <v>0.998</v>
      </c>
      <c r="M2079" s="83">
        <v>2077.92</v>
      </c>
      <c r="N2079" s="85">
        <v>7.9773300000000005E-2</v>
      </c>
      <c r="O2079" s="83">
        <v>2077.84</v>
      </c>
      <c r="P2079" s="85">
        <v>0.15954699999999999</v>
      </c>
      <c r="Q2079" s="83">
        <v>2078</v>
      </c>
      <c r="R2079" s="86">
        <v>7.6778899999999998E-5</v>
      </c>
      <c r="S2079" s="86">
        <v>9.1788799999999995E-4</v>
      </c>
    </row>
    <row r="2080" spans="2:19" x14ac:dyDescent="0.2">
      <c r="B2080" s="33"/>
      <c r="C2080" s="81">
        <v>0.2225</v>
      </c>
      <c r="D2080" s="80">
        <v>6069</v>
      </c>
      <c r="E2080" s="80">
        <v>326</v>
      </c>
      <c r="F2080" s="80">
        <v>5743</v>
      </c>
      <c r="G2080" s="80">
        <v>652</v>
      </c>
      <c r="H2080" s="80">
        <v>6395</v>
      </c>
      <c r="I2080" s="82">
        <v>0.101955</v>
      </c>
      <c r="J2080" s="80">
        <v>0.101955</v>
      </c>
      <c r="L2080" s="84">
        <v>0.998</v>
      </c>
      <c r="M2080" s="83">
        <v>2078.92</v>
      </c>
      <c r="N2080" s="85">
        <v>8.0187999999999995E-2</v>
      </c>
      <c r="O2080" s="83">
        <v>2078.84</v>
      </c>
      <c r="P2080" s="85">
        <v>0.16037599999999999</v>
      </c>
      <c r="Q2080" s="83">
        <v>2079</v>
      </c>
      <c r="R2080" s="86">
        <v>7.7140900000000005E-5</v>
      </c>
      <c r="S2080" s="86">
        <v>9.1788799999999995E-4</v>
      </c>
    </row>
    <row r="2081" spans="2:19" x14ac:dyDescent="0.2">
      <c r="B2081" s="33"/>
      <c r="C2081" s="81">
        <v>0.2218</v>
      </c>
      <c r="D2081" s="80">
        <v>6069</v>
      </c>
      <c r="E2081" s="80">
        <v>327</v>
      </c>
      <c r="F2081" s="80">
        <v>5742</v>
      </c>
      <c r="G2081" s="80">
        <v>654</v>
      </c>
      <c r="H2081" s="80">
        <v>6396</v>
      </c>
      <c r="I2081" s="82">
        <v>0.10225099999999999</v>
      </c>
      <c r="J2081" s="80">
        <v>0.102219</v>
      </c>
      <c r="L2081" s="84">
        <v>0.998</v>
      </c>
      <c r="M2081" s="83">
        <v>2079.92</v>
      </c>
      <c r="N2081" s="85">
        <v>8.0604499999999996E-2</v>
      </c>
      <c r="O2081" s="83">
        <v>2079.84</v>
      </c>
      <c r="P2081" s="85">
        <v>0.16120899999999999</v>
      </c>
      <c r="Q2081" s="83">
        <v>2080</v>
      </c>
      <c r="R2081" s="86">
        <v>7.7504300000000003E-5</v>
      </c>
      <c r="S2081" s="86">
        <v>9.1788799999999995E-4</v>
      </c>
    </row>
    <row r="2082" spans="2:19" x14ac:dyDescent="0.2">
      <c r="B2082" s="33"/>
      <c r="C2082" s="81">
        <v>0.2215</v>
      </c>
      <c r="D2082" s="80">
        <v>6070</v>
      </c>
      <c r="E2082" s="80">
        <v>327</v>
      </c>
      <c r="F2082" s="80">
        <v>5743</v>
      </c>
      <c r="G2082" s="80">
        <v>654</v>
      </c>
      <c r="H2082" s="80">
        <v>6397</v>
      </c>
      <c r="I2082" s="82">
        <v>0.10223500000000001</v>
      </c>
      <c r="J2082" s="80">
        <v>0.102219</v>
      </c>
      <c r="L2082" s="84">
        <v>0.998</v>
      </c>
      <c r="M2082" s="83">
        <v>2080.92</v>
      </c>
      <c r="N2082" s="85">
        <v>8.1022700000000003E-2</v>
      </c>
      <c r="O2082" s="83">
        <v>2080.84</v>
      </c>
      <c r="P2082" s="85">
        <v>0.16204499999999999</v>
      </c>
      <c r="Q2082" s="83">
        <v>2081</v>
      </c>
      <c r="R2082" s="86">
        <v>7.7868999999999996E-5</v>
      </c>
      <c r="S2082" s="86">
        <v>9.1788799999999995E-4</v>
      </c>
    </row>
    <row r="2083" spans="2:19" x14ac:dyDescent="0.2">
      <c r="B2083" s="33"/>
      <c r="C2083" s="81">
        <v>0.22120000000000001</v>
      </c>
      <c r="D2083" s="80">
        <v>6071</v>
      </c>
      <c r="E2083" s="80">
        <v>327</v>
      </c>
      <c r="F2083" s="80">
        <v>5744</v>
      </c>
      <c r="G2083" s="80">
        <v>654</v>
      </c>
      <c r="H2083" s="80">
        <v>6398</v>
      </c>
      <c r="I2083" s="82">
        <v>0.102219</v>
      </c>
      <c r="J2083" s="80">
        <v>0.102219</v>
      </c>
      <c r="L2083" s="84">
        <v>0.998</v>
      </c>
      <c r="M2083" s="83">
        <v>2081.92</v>
      </c>
      <c r="N2083" s="85">
        <v>8.1442799999999996E-2</v>
      </c>
      <c r="O2083" s="83">
        <v>2081.84</v>
      </c>
      <c r="P2083" s="85">
        <v>0.162886</v>
      </c>
      <c r="Q2083" s="83">
        <v>2082</v>
      </c>
      <c r="R2083" s="86">
        <v>7.8235100000000006E-5</v>
      </c>
      <c r="S2083" s="86">
        <v>9.1788799999999995E-4</v>
      </c>
    </row>
    <row r="2084" spans="2:19" x14ac:dyDescent="0.2">
      <c r="B2084" s="33"/>
      <c r="C2084" s="81">
        <v>0.22070000000000001</v>
      </c>
      <c r="D2084" s="80">
        <v>6071</v>
      </c>
      <c r="E2084" s="80">
        <v>328</v>
      </c>
      <c r="F2084" s="80">
        <v>5743</v>
      </c>
      <c r="G2084" s="80">
        <v>656</v>
      </c>
      <c r="H2084" s="80">
        <v>6399</v>
      </c>
      <c r="I2084" s="82">
        <v>0.102516</v>
      </c>
      <c r="J2084" s="80">
        <v>0.10242</v>
      </c>
      <c r="L2084" s="84">
        <v>0.998</v>
      </c>
      <c r="M2084" s="83">
        <v>2082.92</v>
      </c>
      <c r="N2084" s="85">
        <v>8.1864599999999996E-2</v>
      </c>
      <c r="O2084" s="83">
        <v>2082.84</v>
      </c>
      <c r="P2084" s="85">
        <v>0.16372900000000001</v>
      </c>
      <c r="Q2084" s="83">
        <v>2083</v>
      </c>
      <c r="R2084" s="86">
        <v>7.8602600000000005E-5</v>
      </c>
      <c r="S2084" s="86">
        <v>9.1788799999999995E-4</v>
      </c>
    </row>
    <row r="2085" spans="2:19" x14ac:dyDescent="0.2">
      <c r="B2085" s="33"/>
      <c r="C2085" s="81">
        <v>0.22020000000000001</v>
      </c>
      <c r="D2085" s="80">
        <v>6072</v>
      </c>
      <c r="E2085" s="80">
        <v>328</v>
      </c>
      <c r="F2085" s="80">
        <v>5744</v>
      </c>
      <c r="G2085" s="80">
        <v>656</v>
      </c>
      <c r="H2085" s="80">
        <v>6400</v>
      </c>
      <c r="I2085" s="82">
        <v>0.10249999999999999</v>
      </c>
      <c r="J2085" s="80">
        <v>0.10242</v>
      </c>
      <c r="L2085" s="84">
        <v>0.998</v>
      </c>
      <c r="M2085" s="83">
        <v>2083.92</v>
      </c>
      <c r="N2085" s="85">
        <v>8.2288200000000006E-2</v>
      </c>
      <c r="O2085" s="83">
        <v>2083.84</v>
      </c>
      <c r="P2085" s="85">
        <v>0.164576</v>
      </c>
      <c r="Q2085" s="83">
        <v>2084</v>
      </c>
      <c r="R2085" s="86">
        <v>7.8971400000000001E-5</v>
      </c>
      <c r="S2085" s="86">
        <v>9.1788799999999995E-4</v>
      </c>
    </row>
    <row r="2086" spans="2:19" x14ac:dyDescent="0.2">
      <c r="B2086" s="33"/>
      <c r="C2086" s="81">
        <v>0.2198</v>
      </c>
      <c r="D2086" s="80">
        <v>6073</v>
      </c>
      <c r="E2086" s="80">
        <v>328</v>
      </c>
      <c r="F2086" s="80">
        <v>5745</v>
      </c>
      <c r="G2086" s="80">
        <v>656</v>
      </c>
      <c r="H2086" s="80">
        <v>6401</v>
      </c>
      <c r="I2086" s="82">
        <v>0.10248400000000001</v>
      </c>
      <c r="J2086" s="80">
        <v>0.10242</v>
      </c>
      <c r="L2086" s="84">
        <v>0.998</v>
      </c>
      <c r="M2086" s="83">
        <v>2084.92</v>
      </c>
      <c r="N2086" s="85">
        <v>8.2713700000000001E-2</v>
      </c>
      <c r="O2086" s="83">
        <v>2084.83</v>
      </c>
      <c r="P2086" s="85">
        <v>0.16542699999999999</v>
      </c>
      <c r="Q2086" s="83">
        <v>2085</v>
      </c>
      <c r="R2086" s="86">
        <v>7.9341700000000006E-5</v>
      </c>
      <c r="S2086" s="86">
        <v>9.1788799999999995E-4</v>
      </c>
    </row>
    <row r="2087" spans="2:19" x14ac:dyDescent="0.2">
      <c r="B2087" s="33"/>
      <c r="C2087" s="81">
        <v>0.21940000000000001</v>
      </c>
      <c r="D2087" s="80">
        <v>6077</v>
      </c>
      <c r="E2087" s="80">
        <v>328</v>
      </c>
      <c r="F2087" s="80">
        <v>5749</v>
      </c>
      <c r="G2087" s="80">
        <v>656</v>
      </c>
      <c r="H2087" s="80">
        <v>6405</v>
      </c>
      <c r="I2087" s="82">
        <v>0.10242</v>
      </c>
      <c r="J2087" s="80">
        <v>0.10242</v>
      </c>
      <c r="L2087" s="84">
        <v>0.998</v>
      </c>
      <c r="M2087" s="83">
        <v>2085.92</v>
      </c>
      <c r="N2087" s="85">
        <v>8.3140900000000004E-2</v>
      </c>
      <c r="O2087" s="83">
        <v>2085.83</v>
      </c>
      <c r="P2087" s="85">
        <v>0.16628200000000001</v>
      </c>
      <c r="Q2087" s="83">
        <v>2086</v>
      </c>
      <c r="R2087" s="86">
        <v>7.9713299999999995E-5</v>
      </c>
      <c r="S2087" s="86">
        <v>9.1788799999999995E-4</v>
      </c>
    </row>
    <row r="2088" spans="2:19" x14ac:dyDescent="0.2">
      <c r="B2088" s="33"/>
      <c r="C2088" s="81">
        <v>0.21870000000000001</v>
      </c>
      <c r="D2088" s="80">
        <v>6078</v>
      </c>
      <c r="E2088" s="80">
        <v>329</v>
      </c>
      <c r="F2088" s="80">
        <v>5749</v>
      </c>
      <c r="G2088" s="80">
        <v>658</v>
      </c>
      <c r="H2088" s="80">
        <v>6407</v>
      </c>
      <c r="I2088" s="82">
        <v>0.1027</v>
      </c>
      <c r="J2088" s="80">
        <v>0.10265199999999999</v>
      </c>
      <c r="L2088" s="84">
        <v>0.998</v>
      </c>
      <c r="M2088" s="83">
        <v>2086.92</v>
      </c>
      <c r="N2088" s="85">
        <v>8.3570000000000005E-2</v>
      </c>
      <c r="O2088" s="83">
        <v>2086.83</v>
      </c>
      <c r="P2088" s="85">
        <v>0.16714000000000001</v>
      </c>
      <c r="Q2088" s="83">
        <v>2087</v>
      </c>
      <c r="R2088" s="86">
        <v>8.0086299999999999E-5</v>
      </c>
      <c r="S2088" s="86">
        <v>9.1788799999999995E-4</v>
      </c>
    </row>
    <row r="2089" spans="2:19" x14ac:dyDescent="0.2">
      <c r="B2089" s="33"/>
      <c r="C2089" s="81">
        <v>0.21859999999999999</v>
      </c>
      <c r="D2089" s="80">
        <v>6079</v>
      </c>
      <c r="E2089" s="80">
        <v>329</v>
      </c>
      <c r="F2089" s="80">
        <v>5750</v>
      </c>
      <c r="G2089" s="80">
        <v>658</v>
      </c>
      <c r="H2089" s="80">
        <v>6408</v>
      </c>
      <c r="I2089" s="82">
        <v>0.102684</v>
      </c>
      <c r="J2089" s="80">
        <v>0.10265199999999999</v>
      </c>
      <c r="L2089" s="84">
        <v>0.998</v>
      </c>
      <c r="M2089" s="83">
        <v>2087.92</v>
      </c>
      <c r="N2089" s="85">
        <v>8.4000900000000003E-2</v>
      </c>
      <c r="O2089" s="83">
        <v>2087.83</v>
      </c>
      <c r="P2089" s="85">
        <v>0.16800200000000001</v>
      </c>
      <c r="Q2089" s="83">
        <v>2088</v>
      </c>
      <c r="R2089" s="86">
        <v>8.04606E-5</v>
      </c>
      <c r="S2089" s="86">
        <v>9.1788799999999995E-4</v>
      </c>
    </row>
    <row r="2090" spans="2:19" x14ac:dyDescent="0.2">
      <c r="B2090" s="33"/>
      <c r="C2090" s="81">
        <v>0.2185</v>
      </c>
      <c r="D2090" s="80">
        <v>6080</v>
      </c>
      <c r="E2090" s="80">
        <v>329</v>
      </c>
      <c r="F2090" s="80">
        <v>5751</v>
      </c>
      <c r="G2090" s="80">
        <v>658</v>
      </c>
      <c r="H2090" s="80">
        <v>6409</v>
      </c>
      <c r="I2090" s="82">
        <v>0.102668</v>
      </c>
      <c r="J2090" s="80">
        <v>0.10265199999999999</v>
      </c>
      <c r="L2090" s="84">
        <v>0.998</v>
      </c>
      <c r="M2090" s="83">
        <v>2088.92</v>
      </c>
      <c r="N2090" s="85">
        <v>8.4433599999999998E-2</v>
      </c>
      <c r="O2090" s="83">
        <v>2088.83</v>
      </c>
      <c r="P2090" s="85">
        <v>0.16886699999999999</v>
      </c>
      <c r="Q2090" s="83">
        <v>2089</v>
      </c>
      <c r="R2090" s="86">
        <v>8.0836399999999997E-5</v>
      </c>
      <c r="S2090" s="86">
        <v>9.1788799999999995E-4</v>
      </c>
    </row>
    <row r="2091" spans="2:19" x14ac:dyDescent="0.2">
      <c r="B2091" s="33"/>
      <c r="C2091" s="81">
        <v>0.218</v>
      </c>
      <c r="D2091" s="80">
        <v>6081</v>
      </c>
      <c r="E2091" s="80">
        <v>329</v>
      </c>
      <c r="F2091" s="80">
        <v>5752</v>
      </c>
      <c r="G2091" s="80">
        <v>658</v>
      </c>
      <c r="H2091" s="80">
        <v>6410</v>
      </c>
      <c r="I2091" s="82">
        <v>0.10265199999999999</v>
      </c>
      <c r="J2091" s="80">
        <v>0.10265199999999999</v>
      </c>
      <c r="L2091" s="84">
        <v>0.998</v>
      </c>
      <c r="M2091" s="83">
        <v>2089.92</v>
      </c>
      <c r="N2091" s="85">
        <v>8.4868200000000005E-2</v>
      </c>
      <c r="O2091" s="83">
        <v>2089.83</v>
      </c>
      <c r="P2091" s="85">
        <v>0.169736</v>
      </c>
      <c r="Q2091" s="83">
        <v>2090</v>
      </c>
      <c r="R2091" s="86">
        <v>8.1213599999999998E-5</v>
      </c>
      <c r="S2091" s="86">
        <v>9.1788799999999995E-4</v>
      </c>
    </row>
    <row r="2092" spans="2:19" x14ac:dyDescent="0.2">
      <c r="B2092" s="33"/>
      <c r="C2092" s="81">
        <v>0.2177</v>
      </c>
      <c r="D2092" s="80">
        <v>6081</v>
      </c>
      <c r="E2092" s="80">
        <v>330</v>
      </c>
      <c r="F2092" s="80">
        <v>5751</v>
      </c>
      <c r="G2092" s="80">
        <v>660</v>
      </c>
      <c r="H2092" s="80">
        <v>6411</v>
      </c>
      <c r="I2092" s="82">
        <v>0.102948</v>
      </c>
      <c r="J2092" s="80">
        <v>0.102948</v>
      </c>
      <c r="L2092" s="84">
        <v>0.998</v>
      </c>
      <c r="M2092" s="83">
        <v>2090.91</v>
      </c>
      <c r="N2092" s="85">
        <v>8.5304599999999994E-2</v>
      </c>
      <c r="O2092" s="83">
        <v>2090.83</v>
      </c>
      <c r="P2092" s="85">
        <v>0.17060900000000001</v>
      </c>
      <c r="Q2092" s="83">
        <v>2091</v>
      </c>
      <c r="R2092" s="86">
        <v>8.1592200000000001E-5</v>
      </c>
      <c r="S2092" s="86">
        <v>9.1788799999999995E-4</v>
      </c>
    </row>
    <row r="2093" spans="2:19" x14ac:dyDescent="0.2">
      <c r="B2093" s="33"/>
      <c r="C2093" s="81">
        <v>0.21759999999999999</v>
      </c>
      <c r="D2093" s="80">
        <v>6081</v>
      </c>
      <c r="E2093" s="80">
        <v>331</v>
      </c>
      <c r="F2093" s="80">
        <v>5750</v>
      </c>
      <c r="G2093" s="80">
        <v>662</v>
      </c>
      <c r="H2093" s="80">
        <v>6412</v>
      </c>
      <c r="I2093" s="82">
        <v>0.103244</v>
      </c>
      <c r="J2093" s="80">
        <v>0.103244</v>
      </c>
      <c r="L2093" s="84">
        <v>0.998</v>
      </c>
      <c r="M2093" s="83">
        <v>2091.91</v>
      </c>
      <c r="N2093" s="85">
        <v>8.5742799999999994E-2</v>
      </c>
      <c r="O2093" s="83">
        <v>2091.83</v>
      </c>
      <c r="P2093" s="85">
        <v>0.171486</v>
      </c>
      <c r="Q2093" s="83">
        <v>2092</v>
      </c>
      <c r="R2093" s="86">
        <v>8.1972100000000001E-5</v>
      </c>
      <c r="S2093" s="86">
        <v>9.1788799999999995E-4</v>
      </c>
    </row>
    <row r="2094" spans="2:19" x14ac:dyDescent="0.2">
      <c r="B2094" s="33"/>
      <c r="C2094" s="81">
        <v>0.21659999999999999</v>
      </c>
      <c r="D2094" s="80">
        <v>6081</v>
      </c>
      <c r="E2094" s="80">
        <v>332</v>
      </c>
      <c r="F2094" s="80">
        <v>5749</v>
      </c>
      <c r="G2094" s="80">
        <v>664</v>
      </c>
      <c r="H2094" s="80">
        <v>6413</v>
      </c>
      <c r="I2094" s="82">
        <v>0.10353999999999999</v>
      </c>
      <c r="J2094" s="80">
        <v>0.10353999999999999</v>
      </c>
      <c r="L2094" s="84">
        <v>0.998</v>
      </c>
      <c r="M2094" s="83">
        <v>2092.91</v>
      </c>
      <c r="N2094" s="85">
        <v>8.6182900000000007E-2</v>
      </c>
      <c r="O2094" s="83">
        <v>2092.83</v>
      </c>
      <c r="P2094" s="85">
        <v>0.17236599999999999</v>
      </c>
      <c r="Q2094" s="83">
        <v>2093</v>
      </c>
      <c r="R2094" s="86">
        <v>8.2353499999999997E-5</v>
      </c>
      <c r="S2094" s="86">
        <v>9.1788799999999995E-4</v>
      </c>
    </row>
    <row r="2095" spans="2:19" x14ac:dyDescent="0.2">
      <c r="B2095" s="33"/>
      <c r="C2095" s="81">
        <v>0.21640000000000001</v>
      </c>
      <c r="D2095" s="80">
        <v>6081</v>
      </c>
      <c r="E2095" s="80">
        <v>333</v>
      </c>
      <c r="F2095" s="80">
        <v>5748</v>
      </c>
      <c r="G2095" s="80">
        <v>666</v>
      </c>
      <c r="H2095" s="80">
        <v>6414</v>
      </c>
      <c r="I2095" s="82">
        <v>0.103835</v>
      </c>
      <c r="J2095" s="80">
        <v>0.103835</v>
      </c>
      <c r="L2095" s="84">
        <v>0.998</v>
      </c>
      <c r="M2095" s="83">
        <v>2093.91</v>
      </c>
      <c r="N2095" s="85">
        <v>8.6624900000000005E-2</v>
      </c>
      <c r="O2095" s="83">
        <v>2093.83</v>
      </c>
      <c r="P2095" s="85">
        <v>0.17324999999999999</v>
      </c>
      <c r="Q2095" s="83">
        <v>2094</v>
      </c>
      <c r="R2095" s="86">
        <v>8.2736299999999996E-5</v>
      </c>
      <c r="S2095" s="86">
        <v>9.1788799999999995E-4</v>
      </c>
    </row>
    <row r="2096" spans="2:19" x14ac:dyDescent="0.2">
      <c r="B2096" s="33"/>
      <c r="C2096" s="81">
        <v>0.216</v>
      </c>
      <c r="D2096" s="80">
        <v>6081</v>
      </c>
      <c r="E2096" s="80">
        <v>334</v>
      </c>
      <c r="F2096" s="80">
        <v>5747</v>
      </c>
      <c r="G2096" s="80">
        <v>668</v>
      </c>
      <c r="H2096" s="80">
        <v>6415</v>
      </c>
      <c r="I2096" s="82">
        <v>0.104131</v>
      </c>
      <c r="J2096" s="80">
        <v>0.10405</v>
      </c>
      <c r="L2096" s="84">
        <v>0.998</v>
      </c>
      <c r="M2096" s="83">
        <v>2094.91</v>
      </c>
      <c r="N2096" s="85">
        <v>8.7068699999999999E-2</v>
      </c>
      <c r="O2096" s="83">
        <v>2094.83</v>
      </c>
      <c r="P2096" s="85">
        <v>0.17413699999999999</v>
      </c>
      <c r="Q2096" s="83">
        <v>2095</v>
      </c>
      <c r="R2096" s="86">
        <v>8.3120499999999998E-5</v>
      </c>
      <c r="S2096" s="86">
        <v>9.1788799999999995E-4</v>
      </c>
    </row>
    <row r="2097" spans="2:19" x14ac:dyDescent="0.2">
      <c r="B2097" s="33"/>
      <c r="C2097" s="81">
        <v>0.21440000000000001</v>
      </c>
      <c r="D2097" s="80">
        <v>6082</v>
      </c>
      <c r="E2097" s="80">
        <v>334</v>
      </c>
      <c r="F2097" s="80">
        <v>5748</v>
      </c>
      <c r="G2097" s="80">
        <v>668</v>
      </c>
      <c r="H2097" s="80">
        <v>6416</v>
      </c>
      <c r="I2097" s="82">
        <v>0.104115</v>
      </c>
      <c r="J2097" s="80">
        <v>0.10405</v>
      </c>
      <c r="L2097" s="84">
        <v>0.998</v>
      </c>
      <c r="M2097" s="83">
        <v>2095.91</v>
      </c>
      <c r="N2097" s="85">
        <v>8.7514400000000006E-2</v>
      </c>
      <c r="O2097" s="83">
        <v>2095.8200000000002</v>
      </c>
      <c r="P2097" s="85">
        <v>0.17502899999999999</v>
      </c>
      <c r="Q2097" s="83">
        <v>2096</v>
      </c>
      <c r="R2097" s="86">
        <v>8.3506100000000003E-5</v>
      </c>
      <c r="S2097" s="86">
        <v>9.1788799999999995E-4</v>
      </c>
    </row>
    <row r="2098" spans="2:19" x14ac:dyDescent="0.2">
      <c r="B2098" s="33"/>
      <c r="C2098" s="81">
        <v>0.214</v>
      </c>
      <c r="D2098" s="80">
        <v>6084</v>
      </c>
      <c r="E2098" s="80">
        <v>334</v>
      </c>
      <c r="F2098" s="80">
        <v>5750</v>
      </c>
      <c r="G2098" s="80">
        <v>668</v>
      </c>
      <c r="H2098" s="80">
        <v>6418</v>
      </c>
      <c r="I2098" s="82">
        <v>0.10408199999999999</v>
      </c>
      <c r="J2098" s="80">
        <v>0.10405</v>
      </c>
      <c r="L2098" s="84">
        <v>0.998</v>
      </c>
      <c r="M2098" s="83">
        <v>2096.91</v>
      </c>
      <c r="N2098" s="85">
        <v>8.7961899999999996E-2</v>
      </c>
      <c r="O2098" s="83">
        <v>2096.8200000000002</v>
      </c>
      <c r="P2098" s="85">
        <v>0.175924</v>
      </c>
      <c r="Q2098" s="83">
        <v>2097</v>
      </c>
      <c r="R2098" s="86">
        <v>8.3893099999999998E-5</v>
      </c>
      <c r="S2098" s="86">
        <v>9.1788799999999995E-4</v>
      </c>
    </row>
    <row r="2099" spans="2:19" x14ac:dyDescent="0.2">
      <c r="B2099" s="33"/>
      <c r="C2099" s="81">
        <v>0.21340000000000001</v>
      </c>
      <c r="D2099" s="80">
        <v>6085</v>
      </c>
      <c r="E2099" s="80">
        <v>334</v>
      </c>
      <c r="F2099" s="80">
        <v>5751</v>
      </c>
      <c r="G2099" s="80">
        <v>668</v>
      </c>
      <c r="H2099" s="80">
        <v>6419</v>
      </c>
      <c r="I2099" s="82">
        <v>0.10406600000000001</v>
      </c>
      <c r="J2099" s="80">
        <v>0.10405</v>
      </c>
      <c r="L2099" s="84">
        <v>0.998</v>
      </c>
      <c r="M2099" s="83">
        <v>2097.91</v>
      </c>
      <c r="N2099" s="85">
        <v>8.8411400000000001E-2</v>
      </c>
      <c r="O2099" s="83">
        <v>2097.8200000000002</v>
      </c>
      <c r="P2099" s="85">
        <v>0.17682300000000001</v>
      </c>
      <c r="Q2099" s="83">
        <v>2098</v>
      </c>
      <c r="R2099" s="86">
        <v>8.4281600000000003E-5</v>
      </c>
      <c r="S2099" s="86">
        <v>9.1788799999999995E-4</v>
      </c>
    </row>
    <row r="2100" spans="2:19" x14ac:dyDescent="0.2">
      <c r="B2100" s="33"/>
      <c r="C2100" s="81">
        <v>0.21249999999999999</v>
      </c>
      <c r="D2100" s="80">
        <v>6086</v>
      </c>
      <c r="E2100" s="80">
        <v>334</v>
      </c>
      <c r="F2100" s="80">
        <v>5752</v>
      </c>
      <c r="G2100" s="80">
        <v>668</v>
      </c>
      <c r="H2100" s="80">
        <v>6420</v>
      </c>
      <c r="I2100" s="82">
        <v>0.10405</v>
      </c>
      <c r="J2100" s="80">
        <v>0.10405</v>
      </c>
      <c r="L2100" s="84">
        <v>0.998</v>
      </c>
      <c r="M2100" s="83">
        <v>2098.91</v>
      </c>
      <c r="N2100" s="85">
        <v>8.8862700000000003E-2</v>
      </c>
      <c r="O2100" s="83">
        <v>2098.8200000000002</v>
      </c>
      <c r="P2100" s="85">
        <v>0.17772499999999999</v>
      </c>
      <c r="Q2100" s="83">
        <v>2099</v>
      </c>
      <c r="R2100" s="86">
        <v>8.4671499999999997E-5</v>
      </c>
      <c r="S2100" s="86">
        <v>9.1788799999999995E-4</v>
      </c>
    </row>
    <row r="2101" spans="2:19" x14ac:dyDescent="0.2">
      <c r="B2101" s="33"/>
      <c r="C2101" s="81">
        <v>0.21240000000000001</v>
      </c>
      <c r="D2101" s="80">
        <v>6087</v>
      </c>
      <c r="E2101" s="80">
        <v>335</v>
      </c>
      <c r="F2101" s="80">
        <v>5752</v>
      </c>
      <c r="G2101" s="80">
        <v>670</v>
      </c>
      <c r="H2101" s="80">
        <v>6422</v>
      </c>
      <c r="I2101" s="82">
        <v>0.10432900000000001</v>
      </c>
      <c r="J2101" s="80">
        <v>0.104313</v>
      </c>
      <c r="L2101" s="84">
        <v>0.998</v>
      </c>
      <c r="M2101" s="83">
        <v>2099.91</v>
      </c>
      <c r="N2101" s="85">
        <v>8.9316000000000006E-2</v>
      </c>
      <c r="O2101" s="83">
        <v>2099.8200000000002</v>
      </c>
      <c r="P2101" s="85">
        <v>0.17863200000000001</v>
      </c>
      <c r="Q2101" s="83">
        <v>2100</v>
      </c>
      <c r="R2101" s="86">
        <v>8.5062799999999995E-5</v>
      </c>
      <c r="S2101" s="86">
        <v>9.1788799999999995E-4</v>
      </c>
    </row>
    <row r="2102" spans="2:19" x14ac:dyDescent="0.2">
      <c r="B2102" s="33"/>
      <c r="C2102" s="81">
        <v>0.21229999999999999</v>
      </c>
      <c r="D2102" s="80">
        <v>6088</v>
      </c>
      <c r="E2102" s="80">
        <v>335</v>
      </c>
      <c r="F2102" s="80">
        <v>5753</v>
      </c>
      <c r="G2102" s="80">
        <v>670</v>
      </c>
      <c r="H2102" s="80">
        <v>6423</v>
      </c>
      <c r="I2102" s="82">
        <v>0.104313</v>
      </c>
      <c r="J2102" s="80">
        <v>0.104313</v>
      </c>
      <c r="L2102" s="84">
        <v>0.998</v>
      </c>
      <c r="M2102" s="83">
        <v>2100.91</v>
      </c>
      <c r="N2102" s="85">
        <v>8.9771100000000006E-2</v>
      </c>
      <c r="O2102" s="83">
        <v>2100.8200000000002</v>
      </c>
      <c r="P2102" s="85">
        <v>0.17954200000000001</v>
      </c>
      <c r="Q2102" s="83">
        <v>2101</v>
      </c>
      <c r="R2102" s="86">
        <v>8.5455600000000002E-5</v>
      </c>
      <c r="S2102" s="86">
        <v>9.1788799999999995E-4</v>
      </c>
    </row>
    <row r="2103" spans="2:19" x14ac:dyDescent="0.2">
      <c r="B2103" s="33"/>
      <c r="C2103" s="81">
        <v>0.21210000000000001</v>
      </c>
      <c r="D2103" s="80">
        <v>6088</v>
      </c>
      <c r="E2103" s="80">
        <v>336</v>
      </c>
      <c r="F2103" s="80">
        <v>5752</v>
      </c>
      <c r="G2103" s="80">
        <v>672</v>
      </c>
      <c r="H2103" s="80">
        <v>6424</v>
      </c>
      <c r="I2103" s="82">
        <v>0.10460800000000001</v>
      </c>
      <c r="J2103" s="80">
        <v>0.10460800000000001</v>
      </c>
      <c r="L2103" s="84">
        <v>0.998</v>
      </c>
      <c r="M2103" s="83">
        <v>2101.91</v>
      </c>
      <c r="N2103" s="85">
        <v>9.0228100000000006E-2</v>
      </c>
      <c r="O2103" s="83">
        <v>2101.8200000000002</v>
      </c>
      <c r="P2103" s="85">
        <v>0.18045600000000001</v>
      </c>
      <c r="Q2103" s="83">
        <v>2102</v>
      </c>
      <c r="R2103" s="86">
        <v>8.5849799999999999E-5</v>
      </c>
      <c r="S2103" s="86">
        <v>9.1788799999999995E-4</v>
      </c>
    </row>
    <row r="2104" spans="2:19" x14ac:dyDescent="0.2">
      <c r="B2104" s="33"/>
      <c r="C2104" s="81">
        <v>0.2112</v>
      </c>
      <c r="D2104" s="80">
        <v>6088</v>
      </c>
      <c r="E2104" s="80">
        <v>337</v>
      </c>
      <c r="F2104" s="80">
        <v>5751</v>
      </c>
      <c r="G2104" s="80">
        <v>674</v>
      </c>
      <c r="H2104" s="80">
        <v>6425</v>
      </c>
      <c r="I2104" s="82">
        <v>0.104903</v>
      </c>
      <c r="J2104" s="80">
        <v>0.104903</v>
      </c>
      <c r="L2104" s="84">
        <v>0.998</v>
      </c>
      <c r="M2104" s="83">
        <v>2102.91</v>
      </c>
      <c r="N2104" s="85">
        <v>9.0687100000000007E-2</v>
      </c>
      <c r="O2104" s="83">
        <v>2102.8200000000002</v>
      </c>
      <c r="P2104" s="85">
        <v>0.18137400000000001</v>
      </c>
      <c r="Q2104" s="83">
        <v>2103</v>
      </c>
      <c r="R2104" s="86">
        <v>8.6245399999999999E-5</v>
      </c>
      <c r="S2104" s="86">
        <v>9.1788799999999995E-4</v>
      </c>
    </row>
    <row r="2105" spans="2:19" x14ac:dyDescent="0.2">
      <c r="B2105" s="33"/>
      <c r="C2105" s="81">
        <v>0.2107</v>
      </c>
      <c r="D2105" s="80">
        <v>6088</v>
      </c>
      <c r="E2105" s="80">
        <v>338</v>
      </c>
      <c r="F2105" s="80">
        <v>5750</v>
      </c>
      <c r="G2105" s="80">
        <v>676</v>
      </c>
      <c r="H2105" s="80">
        <v>6426</v>
      </c>
      <c r="I2105" s="82">
        <v>0.105198</v>
      </c>
      <c r="J2105" s="80">
        <v>0.10516499999999999</v>
      </c>
      <c r="L2105" s="84">
        <v>0.998</v>
      </c>
      <c r="M2105" s="83">
        <v>2103.91</v>
      </c>
      <c r="N2105" s="85">
        <v>9.1147900000000004E-2</v>
      </c>
      <c r="O2105" s="83">
        <v>2103.8200000000002</v>
      </c>
      <c r="P2105" s="85">
        <v>0.18229600000000001</v>
      </c>
      <c r="Q2105" s="83">
        <v>2104</v>
      </c>
      <c r="R2105" s="86">
        <v>8.6642499999999996E-5</v>
      </c>
      <c r="S2105" s="86">
        <v>9.1788799999999995E-4</v>
      </c>
    </row>
    <row r="2106" spans="2:19" x14ac:dyDescent="0.2">
      <c r="B2106" s="33"/>
      <c r="C2106" s="81">
        <v>0.21049999999999999</v>
      </c>
      <c r="D2106" s="80">
        <v>6089</v>
      </c>
      <c r="E2106" s="80">
        <v>338</v>
      </c>
      <c r="F2106" s="80">
        <v>5751</v>
      </c>
      <c r="G2106" s="80">
        <v>676</v>
      </c>
      <c r="H2106" s="80">
        <v>6427</v>
      </c>
      <c r="I2106" s="82">
        <v>0.105181</v>
      </c>
      <c r="J2106" s="80">
        <v>0.10516499999999999</v>
      </c>
      <c r="L2106" s="84">
        <v>0.998</v>
      </c>
      <c r="M2106" s="83">
        <v>2104.91</v>
      </c>
      <c r="N2106" s="85">
        <v>9.1610700000000003E-2</v>
      </c>
      <c r="O2106" s="83">
        <v>2104.8200000000002</v>
      </c>
      <c r="P2106" s="85">
        <v>0.18322099999999999</v>
      </c>
      <c r="Q2106" s="83">
        <v>2105</v>
      </c>
      <c r="R2106" s="86">
        <v>8.7040999999999996E-5</v>
      </c>
      <c r="S2106" s="86">
        <v>9.1788799999999995E-4</v>
      </c>
    </row>
    <row r="2107" spans="2:19" x14ac:dyDescent="0.2">
      <c r="B2107" s="33"/>
      <c r="C2107" s="81">
        <v>0.21029999999999999</v>
      </c>
      <c r="D2107" s="80">
        <v>6090</v>
      </c>
      <c r="E2107" s="80">
        <v>338</v>
      </c>
      <c r="F2107" s="80">
        <v>5752</v>
      </c>
      <c r="G2107" s="80">
        <v>676</v>
      </c>
      <c r="H2107" s="80">
        <v>6428</v>
      </c>
      <c r="I2107" s="82">
        <v>0.10516499999999999</v>
      </c>
      <c r="J2107" s="80">
        <v>0.10516499999999999</v>
      </c>
      <c r="L2107" s="84">
        <v>0.998</v>
      </c>
      <c r="M2107" s="83">
        <v>2105.91</v>
      </c>
      <c r="N2107" s="85">
        <v>9.2075400000000002E-2</v>
      </c>
      <c r="O2107" s="83">
        <v>2105.8200000000002</v>
      </c>
      <c r="P2107" s="85">
        <v>0.18415100000000001</v>
      </c>
      <c r="Q2107" s="83">
        <v>2106</v>
      </c>
      <c r="R2107" s="86">
        <v>8.7441000000000005E-5</v>
      </c>
      <c r="S2107" s="86">
        <v>9.1788799999999995E-4</v>
      </c>
    </row>
    <row r="2108" spans="2:19" x14ac:dyDescent="0.2">
      <c r="B2108" s="33"/>
      <c r="C2108" s="81">
        <v>0.2102</v>
      </c>
      <c r="D2108" s="80">
        <v>6091</v>
      </c>
      <c r="E2108" s="80">
        <v>339</v>
      </c>
      <c r="F2108" s="80">
        <v>5752</v>
      </c>
      <c r="G2108" s="80">
        <v>678</v>
      </c>
      <c r="H2108" s="80">
        <v>6430</v>
      </c>
      <c r="I2108" s="82">
        <v>0.105443</v>
      </c>
      <c r="J2108" s="80">
        <v>0.10542700000000001</v>
      </c>
      <c r="L2108" s="84">
        <v>0.998</v>
      </c>
      <c r="M2108" s="83">
        <v>2106.91</v>
      </c>
      <c r="N2108" s="85">
        <v>9.2542100000000002E-2</v>
      </c>
      <c r="O2108" s="83">
        <v>2106.81</v>
      </c>
      <c r="P2108" s="85">
        <v>0.185084</v>
      </c>
      <c r="Q2108" s="83">
        <v>2107</v>
      </c>
      <c r="R2108" s="86">
        <v>8.7842499999999998E-5</v>
      </c>
      <c r="S2108" s="86">
        <v>9.1788799999999995E-4</v>
      </c>
    </row>
    <row r="2109" spans="2:19" x14ac:dyDescent="0.2">
      <c r="B2109" s="33"/>
      <c r="C2109" s="81">
        <v>0.20949999999999999</v>
      </c>
      <c r="D2109" s="80">
        <v>6092</v>
      </c>
      <c r="E2109" s="80">
        <v>339</v>
      </c>
      <c r="F2109" s="80">
        <v>5753</v>
      </c>
      <c r="G2109" s="80">
        <v>678</v>
      </c>
      <c r="H2109" s="80">
        <v>6431</v>
      </c>
      <c r="I2109" s="82">
        <v>0.10542700000000001</v>
      </c>
      <c r="J2109" s="80">
        <v>0.10542700000000001</v>
      </c>
      <c r="L2109" s="84">
        <v>0.998</v>
      </c>
      <c r="M2109" s="83">
        <v>2107.91</v>
      </c>
      <c r="N2109" s="85">
        <v>9.3010700000000002E-2</v>
      </c>
      <c r="O2109" s="83">
        <v>2107.81</v>
      </c>
      <c r="P2109" s="85">
        <v>0.18602099999999999</v>
      </c>
      <c r="Q2109" s="83">
        <v>2108</v>
      </c>
      <c r="R2109" s="86">
        <v>8.8245399999999994E-5</v>
      </c>
      <c r="S2109" s="86">
        <v>9.1788799999999995E-4</v>
      </c>
    </row>
    <row r="2110" spans="2:19" x14ac:dyDescent="0.2">
      <c r="B2110" s="33"/>
      <c r="C2110" s="81">
        <v>0.20899999999999999</v>
      </c>
      <c r="D2110" s="80">
        <v>6092</v>
      </c>
      <c r="E2110" s="80">
        <v>340</v>
      </c>
      <c r="F2110" s="80">
        <v>5752</v>
      </c>
      <c r="G2110" s="80">
        <v>680</v>
      </c>
      <c r="H2110" s="80">
        <v>6432</v>
      </c>
      <c r="I2110" s="82">
        <v>0.105721</v>
      </c>
      <c r="J2110" s="80">
        <v>0.10568900000000001</v>
      </c>
      <c r="L2110" s="84">
        <v>0.998</v>
      </c>
      <c r="M2110" s="83">
        <v>2108.91</v>
      </c>
      <c r="N2110" s="85">
        <v>9.34812E-2</v>
      </c>
      <c r="O2110" s="83">
        <v>2108.81</v>
      </c>
      <c r="P2110" s="85">
        <v>0.18696199999999999</v>
      </c>
      <c r="Q2110" s="83">
        <v>2109</v>
      </c>
      <c r="R2110" s="86">
        <v>8.86498E-5</v>
      </c>
      <c r="S2110" s="86">
        <v>9.1788799999999995E-4</v>
      </c>
    </row>
    <row r="2111" spans="2:19" x14ac:dyDescent="0.2">
      <c r="B2111" s="33"/>
      <c r="C2111" s="81">
        <v>0.20860000000000001</v>
      </c>
      <c r="D2111" s="80">
        <v>6094</v>
      </c>
      <c r="E2111" s="80">
        <v>340</v>
      </c>
      <c r="F2111" s="80">
        <v>5754</v>
      </c>
      <c r="G2111" s="80">
        <v>680</v>
      </c>
      <c r="H2111" s="80">
        <v>6434</v>
      </c>
      <c r="I2111" s="82">
        <v>0.10568900000000001</v>
      </c>
      <c r="J2111" s="80">
        <v>0.10568900000000001</v>
      </c>
      <c r="L2111" s="84">
        <v>0.998</v>
      </c>
      <c r="M2111" s="83">
        <v>2109.91</v>
      </c>
      <c r="N2111" s="85">
        <v>9.3953700000000001E-2</v>
      </c>
      <c r="O2111" s="83">
        <v>2109.81</v>
      </c>
      <c r="P2111" s="85">
        <v>0.18790699999999999</v>
      </c>
      <c r="Q2111" s="83">
        <v>2110</v>
      </c>
      <c r="R2111" s="86">
        <v>8.9055700000000002E-5</v>
      </c>
      <c r="S2111" s="86">
        <v>9.1788799999999995E-4</v>
      </c>
    </row>
    <row r="2112" spans="2:19" x14ac:dyDescent="0.2">
      <c r="B2112" s="33"/>
      <c r="C2112" s="81">
        <v>0.20810000000000001</v>
      </c>
      <c r="D2112" s="80">
        <v>6095</v>
      </c>
      <c r="E2112" s="80">
        <v>341</v>
      </c>
      <c r="F2112" s="80">
        <v>5754</v>
      </c>
      <c r="G2112" s="80">
        <v>682</v>
      </c>
      <c r="H2112" s="80">
        <v>6436</v>
      </c>
      <c r="I2112" s="82">
        <v>0.105966</v>
      </c>
      <c r="J2112" s="80">
        <v>0.105966</v>
      </c>
      <c r="L2112" s="84">
        <v>0.998</v>
      </c>
      <c r="M2112" s="83">
        <v>2110.91</v>
      </c>
      <c r="N2112" s="85">
        <v>9.4428200000000004E-2</v>
      </c>
      <c r="O2112" s="83">
        <v>2110.81</v>
      </c>
      <c r="P2112" s="85">
        <v>0.188856</v>
      </c>
      <c r="Q2112" s="83">
        <v>2111</v>
      </c>
      <c r="R2112" s="86">
        <v>8.9462999999999994E-5</v>
      </c>
      <c r="S2112" s="86">
        <v>9.1788799999999995E-4</v>
      </c>
    </row>
    <row r="2113" spans="2:19" x14ac:dyDescent="0.2">
      <c r="B2113" s="33"/>
      <c r="C2113" s="81">
        <v>0.20669999999999999</v>
      </c>
      <c r="D2113" s="80">
        <v>6096</v>
      </c>
      <c r="E2113" s="80">
        <v>342</v>
      </c>
      <c r="F2113" s="80">
        <v>5754</v>
      </c>
      <c r="G2113" s="80">
        <v>684</v>
      </c>
      <c r="H2113" s="80">
        <v>6438</v>
      </c>
      <c r="I2113" s="82">
        <v>0.10624400000000001</v>
      </c>
      <c r="J2113" s="80">
        <v>0.106211</v>
      </c>
      <c r="L2113" s="84">
        <v>0.998</v>
      </c>
      <c r="M2113" s="83">
        <v>2111.91</v>
      </c>
      <c r="N2113" s="85">
        <v>9.4904600000000006E-2</v>
      </c>
      <c r="O2113" s="83">
        <v>2111.81</v>
      </c>
      <c r="P2113" s="85">
        <v>0.18980900000000001</v>
      </c>
      <c r="Q2113" s="83">
        <v>2112</v>
      </c>
      <c r="R2113" s="86">
        <v>8.9871799999999996E-5</v>
      </c>
      <c r="S2113" s="86">
        <v>9.1788799999999995E-4</v>
      </c>
    </row>
    <row r="2114" spans="2:19" x14ac:dyDescent="0.2">
      <c r="B2114" s="33"/>
      <c r="C2114" s="81">
        <v>0.20660000000000001</v>
      </c>
      <c r="D2114" s="80">
        <v>6097</v>
      </c>
      <c r="E2114" s="80">
        <v>342</v>
      </c>
      <c r="F2114" s="80">
        <v>5755</v>
      </c>
      <c r="G2114" s="80">
        <v>684</v>
      </c>
      <c r="H2114" s="80">
        <v>6439</v>
      </c>
      <c r="I2114" s="82">
        <v>0.106228</v>
      </c>
      <c r="J2114" s="80">
        <v>0.106211</v>
      </c>
      <c r="L2114" s="84">
        <v>0.998</v>
      </c>
      <c r="M2114" s="83">
        <v>2112.9</v>
      </c>
      <c r="N2114" s="85">
        <v>9.5382999999999996E-2</v>
      </c>
      <c r="O2114" s="83">
        <v>2112.81</v>
      </c>
      <c r="P2114" s="85">
        <v>0.19076599999999999</v>
      </c>
      <c r="Q2114" s="83">
        <v>2113</v>
      </c>
      <c r="R2114" s="86">
        <v>9.0282099999999994E-5</v>
      </c>
      <c r="S2114" s="86">
        <v>9.1788799999999995E-4</v>
      </c>
    </row>
    <row r="2115" spans="2:19" x14ac:dyDescent="0.2">
      <c r="B2115" s="33"/>
      <c r="C2115" s="81">
        <v>0.20610000000000001</v>
      </c>
      <c r="D2115" s="80">
        <v>6098</v>
      </c>
      <c r="E2115" s="80">
        <v>342</v>
      </c>
      <c r="F2115" s="80">
        <v>5756</v>
      </c>
      <c r="G2115" s="80">
        <v>684</v>
      </c>
      <c r="H2115" s="80">
        <v>6440</v>
      </c>
      <c r="I2115" s="82">
        <v>0.106211</v>
      </c>
      <c r="J2115" s="80">
        <v>0.106211</v>
      </c>
      <c r="L2115" s="84">
        <v>0.998</v>
      </c>
      <c r="M2115" s="83">
        <v>2113.9</v>
      </c>
      <c r="N2115" s="85">
        <v>9.5863400000000001E-2</v>
      </c>
      <c r="O2115" s="83">
        <v>2113.81</v>
      </c>
      <c r="P2115" s="85">
        <v>0.19172700000000001</v>
      </c>
      <c r="Q2115" s="83">
        <v>2114</v>
      </c>
      <c r="R2115" s="86">
        <v>9.0693799999999996E-5</v>
      </c>
      <c r="S2115" s="86">
        <v>9.1788799999999995E-4</v>
      </c>
    </row>
    <row r="2116" spans="2:19" x14ac:dyDescent="0.2">
      <c r="B2116" s="33"/>
      <c r="C2116" s="81">
        <v>0.2059</v>
      </c>
      <c r="D2116" s="80">
        <v>6098</v>
      </c>
      <c r="E2116" s="80">
        <v>343</v>
      </c>
      <c r="F2116" s="80">
        <v>5755</v>
      </c>
      <c r="G2116" s="80">
        <v>686</v>
      </c>
      <c r="H2116" s="80">
        <v>6441</v>
      </c>
      <c r="I2116" s="82">
        <v>0.106505</v>
      </c>
      <c r="J2116" s="80">
        <v>0.106423</v>
      </c>
      <c r="L2116" s="84">
        <v>0.998</v>
      </c>
      <c r="M2116" s="83">
        <v>2114.9</v>
      </c>
      <c r="N2116" s="85">
        <v>9.6345799999999995E-2</v>
      </c>
      <c r="O2116" s="83">
        <v>2114.81</v>
      </c>
      <c r="P2116" s="85">
        <v>0.192692</v>
      </c>
      <c r="Q2116" s="83">
        <v>2115</v>
      </c>
      <c r="R2116" s="86">
        <v>9.1107100000000001E-5</v>
      </c>
      <c r="S2116" s="86">
        <v>9.1788799999999995E-4</v>
      </c>
    </row>
    <row r="2117" spans="2:19" x14ac:dyDescent="0.2">
      <c r="B2117" s="33"/>
      <c r="C2117" s="81">
        <v>0.2051</v>
      </c>
      <c r="D2117" s="80">
        <v>6100</v>
      </c>
      <c r="E2117" s="80">
        <v>343</v>
      </c>
      <c r="F2117" s="80">
        <v>5757</v>
      </c>
      <c r="G2117" s="80">
        <v>686</v>
      </c>
      <c r="H2117" s="80">
        <v>6443</v>
      </c>
      <c r="I2117" s="82">
        <v>0.106472</v>
      </c>
      <c r="J2117" s="80">
        <v>0.106423</v>
      </c>
      <c r="L2117" s="84">
        <v>0.998</v>
      </c>
      <c r="M2117" s="83">
        <v>2115.9</v>
      </c>
      <c r="N2117" s="85">
        <v>9.6830100000000002E-2</v>
      </c>
      <c r="O2117" s="83">
        <v>2115.81</v>
      </c>
      <c r="P2117" s="85">
        <v>0.19366</v>
      </c>
      <c r="Q2117" s="83">
        <v>2116</v>
      </c>
      <c r="R2117" s="86">
        <v>9.1521900000000002E-5</v>
      </c>
      <c r="S2117" s="86">
        <v>9.1788799999999995E-4</v>
      </c>
    </row>
    <row r="2118" spans="2:19" x14ac:dyDescent="0.2">
      <c r="B2118" s="33"/>
      <c r="C2118" s="81">
        <v>0.2049</v>
      </c>
      <c r="D2118" s="80">
        <v>6101</v>
      </c>
      <c r="E2118" s="80">
        <v>343</v>
      </c>
      <c r="F2118" s="80">
        <v>5758</v>
      </c>
      <c r="G2118" s="80">
        <v>686</v>
      </c>
      <c r="H2118" s="80">
        <v>6444</v>
      </c>
      <c r="I2118" s="82">
        <v>0.106456</v>
      </c>
      <c r="J2118" s="80">
        <v>0.106423</v>
      </c>
      <c r="L2118" s="84">
        <v>0.998</v>
      </c>
      <c r="M2118" s="83">
        <v>2116.9</v>
      </c>
      <c r="N2118" s="85">
        <v>9.73165E-2</v>
      </c>
      <c r="O2118" s="83">
        <v>2116.81</v>
      </c>
      <c r="P2118" s="85">
        <v>0.194633</v>
      </c>
      <c r="Q2118" s="83">
        <v>2117</v>
      </c>
      <c r="R2118" s="86">
        <v>9.1938100000000007E-5</v>
      </c>
      <c r="S2118" s="86">
        <v>9.1788799999999995E-4</v>
      </c>
    </row>
    <row r="2119" spans="2:19" x14ac:dyDescent="0.2">
      <c r="B2119" s="33"/>
      <c r="C2119" s="81">
        <v>0.2046</v>
      </c>
      <c r="D2119" s="80">
        <v>6102</v>
      </c>
      <c r="E2119" s="80">
        <v>343</v>
      </c>
      <c r="F2119" s="80">
        <v>5759</v>
      </c>
      <c r="G2119" s="80">
        <v>686</v>
      </c>
      <c r="H2119" s="80">
        <v>6445</v>
      </c>
      <c r="I2119" s="82">
        <v>0.10643900000000001</v>
      </c>
      <c r="J2119" s="80">
        <v>0.106423</v>
      </c>
      <c r="L2119" s="84">
        <v>0.998</v>
      </c>
      <c r="M2119" s="83">
        <v>2117.9</v>
      </c>
      <c r="N2119" s="85">
        <v>9.7804799999999997E-2</v>
      </c>
      <c r="O2119" s="83">
        <v>2117.8000000000002</v>
      </c>
      <c r="P2119" s="85">
        <v>0.19561000000000001</v>
      </c>
      <c r="Q2119" s="83">
        <v>2118</v>
      </c>
      <c r="R2119" s="86">
        <v>9.2355900000000001E-5</v>
      </c>
      <c r="S2119" s="86">
        <v>9.1788799999999995E-4</v>
      </c>
    </row>
    <row r="2120" spans="2:19" x14ac:dyDescent="0.2">
      <c r="B2120" s="33"/>
      <c r="C2120" s="81">
        <v>0.2044</v>
      </c>
      <c r="D2120" s="80">
        <v>6103</v>
      </c>
      <c r="E2120" s="80">
        <v>343</v>
      </c>
      <c r="F2120" s="80">
        <v>5760</v>
      </c>
      <c r="G2120" s="80">
        <v>686</v>
      </c>
      <c r="H2120" s="80">
        <v>6446</v>
      </c>
      <c r="I2120" s="82">
        <v>0.106423</v>
      </c>
      <c r="J2120" s="80">
        <v>0.106423</v>
      </c>
      <c r="L2120" s="84">
        <v>0.998</v>
      </c>
      <c r="M2120" s="83">
        <v>2118.9</v>
      </c>
      <c r="N2120" s="85">
        <v>9.8295199999999999E-2</v>
      </c>
      <c r="O2120" s="83">
        <v>2118.8000000000002</v>
      </c>
      <c r="P2120" s="85">
        <v>0.19658999999999999</v>
      </c>
      <c r="Q2120" s="83">
        <v>2119</v>
      </c>
      <c r="R2120" s="86">
        <v>9.2775099999999999E-5</v>
      </c>
      <c r="S2120" s="86">
        <v>9.1788799999999995E-4</v>
      </c>
    </row>
    <row r="2121" spans="2:19" x14ac:dyDescent="0.2">
      <c r="B2121" s="33"/>
      <c r="C2121" s="81">
        <v>0.2041</v>
      </c>
      <c r="D2121" s="80">
        <v>6103</v>
      </c>
      <c r="E2121" s="80">
        <v>344</v>
      </c>
      <c r="F2121" s="80">
        <v>5759</v>
      </c>
      <c r="G2121" s="80">
        <v>688</v>
      </c>
      <c r="H2121" s="80">
        <v>6447</v>
      </c>
      <c r="I2121" s="82">
        <v>0.10671600000000001</v>
      </c>
      <c r="J2121" s="80">
        <v>0.1067</v>
      </c>
      <c r="L2121" s="84">
        <v>0.998</v>
      </c>
      <c r="M2121" s="83">
        <v>2119.9</v>
      </c>
      <c r="N2121" s="85">
        <v>9.8787600000000003E-2</v>
      </c>
      <c r="O2121" s="83">
        <v>2119.8000000000002</v>
      </c>
      <c r="P2121" s="85">
        <v>0.197575</v>
      </c>
      <c r="Q2121" s="83">
        <v>2120</v>
      </c>
      <c r="R2121" s="86">
        <v>9.31959E-5</v>
      </c>
      <c r="S2121" s="86">
        <v>9.1788799999999995E-4</v>
      </c>
    </row>
    <row r="2122" spans="2:19" x14ac:dyDescent="0.2">
      <c r="B2122" s="33"/>
      <c r="C2122" s="81">
        <v>0.20369999999999999</v>
      </c>
      <c r="D2122" s="80">
        <v>6104</v>
      </c>
      <c r="E2122" s="80">
        <v>344</v>
      </c>
      <c r="F2122" s="80">
        <v>5760</v>
      </c>
      <c r="G2122" s="80">
        <v>688</v>
      </c>
      <c r="H2122" s="80">
        <v>6448</v>
      </c>
      <c r="I2122" s="82">
        <v>0.1067</v>
      </c>
      <c r="J2122" s="80">
        <v>0.1067</v>
      </c>
      <c r="L2122" s="84">
        <v>0.998</v>
      </c>
      <c r="M2122" s="83">
        <v>2120.9</v>
      </c>
      <c r="N2122" s="85">
        <v>9.9281999999999995E-2</v>
      </c>
      <c r="O2122" s="83">
        <v>2120.8000000000002</v>
      </c>
      <c r="P2122" s="85">
        <v>0.19856399999999999</v>
      </c>
      <c r="Q2122" s="83">
        <v>2121</v>
      </c>
      <c r="R2122" s="86">
        <v>9.3618100000000004E-5</v>
      </c>
      <c r="S2122" s="86">
        <v>9.1788799999999995E-4</v>
      </c>
    </row>
    <row r="2123" spans="2:19" x14ac:dyDescent="0.2">
      <c r="B2123" s="33"/>
      <c r="C2123" s="81">
        <v>0.20330000000000001</v>
      </c>
      <c r="D2123" s="80">
        <v>6104</v>
      </c>
      <c r="E2123" s="80">
        <v>345</v>
      </c>
      <c r="F2123" s="80">
        <v>5759</v>
      </c>
      <c r="G2123" s="80">
        <v>690</v>
      </c>
      <c r="H2123" s="80">
        <v>6449</v>
      </c>
      <c r="I2123" s="82">
        <v>0.106993</v>
      </c>
      <c r="J2123" s="80">
        <v>0.10682800000000001</v>
      </c>
      <c r="L2123" s="84">
        <v>0.998</v>
      </c>
      <c r="M2123" s="83">
        <v>2121.9</v>
      </c>
      <c r="N2123" s="85">
        <v>9.9778500000000006E-2</v>
      </c>
      <c r="O2123" s="83">
        <v>2121.8000000000002</v>
      </c>
      <c r="P2123" s="85">
        <v>0.19955700000000001</v>
      </c>
      <c r="Q2123" s="83">
        <v>2122</v>
      </c>
      <c r="R2123" s="86">
        <v>9.4041899999999998E-5</v>
      </c>
      <c r="S2123" s="86">
        <v>9.1788799999999995E-4</v>
      </c>
    </row>
    <row r="2124" spans="2:19" x14ac:dyDescent="0.2">
      <c r="B2124" s="33"/>
      <c r="C2124" s="81">
        <v>0.2031</v>
      </c>
      <c r="D2124" s="80">
        <v>6107</v>
      </c>
      <c r="E2124" s="80">
        <v>345</v>
      </c>
      <c r="F2124" s="80">
        <v>5762</v>
      </c>
      <c r="G2124" s="80">
        <v>690</v>
      </c>
      <c r="H2124" s="80">
        <v>6452</v>
      </c>
      <c r="I2124" s="82">
        <v>0.106944</v>
      </c>
      <c r="J2124" s="80">
        <v>0.10682800000000001</v>
      </c>
      <c r="L2124" s="84">
        <v>0.998</v>
      </c>
      <c r="M2124" s="83">
        <v>2122.9</v>
      </c>
      <c r="N2124" s="85">
        <v>0.10027700000000001</v>
      </c>
      <c r="O2124" s="83">
        <v>2122.8000000000002</v>
      </c>
      <c r="P2124" s="85">
        <v>0.20055400000000001</v>
      </c>
      <c r="Q2124" s="83">
        <v>2123</v>
      </c>
      <c r="R2124" s="86">
        <v>9.4467200000000002E-5</v>
      </c>
      <c r="S2124" s="86">
        <v>9.1788799999999995E-4</v>
      </c>
    </row>
    <row r="2125" spans="2:19" x14ac:dyDescent="0.2">
      <c r="B2125" s="33"/>
      <c r="C2125" s="81">
        <v>0.20230000000000001</v>
      </c>
      <c r="D2125" s="80">
        <v>6109</v>
      </c>
      <c r="E2125" s="80">
        <v>345</v>
      </c>
      <c r="F2125" s="80">
        <v>5764</v>
      </c>
      <c r="G2125" s="80">
        <v>690</v>
      </c>
      <c r="H2125" s="80">
        <v>6454</v>
      </c>
      <c r="I2125" s="82">
        <v>0.10691000000000001</v>
      </c>
      <c r="J2125" s="80">
        <v>0.10682800000000001</v>
      </c>
      <c r="L2125" s="84">
        <v>0.998</v>
      </c>
      <c r="M2125" s="83">
        <v>2123.9</v>
      </c>
      <c r="N2125" s="85">
        <v>0.10077700000000001</v>
      </c>
      <c r="O2125" s="83">
        <v>2123.8000000000002</v>
      </c>
      <c r="P2125" s="85">
        <v>0.20155500000000001</v>
      </c>
      <c r="Q2125" s="83">
        <v>2124</v>
      </c>
      <c r="R2125" s="86">
        <v>9.4894099999999997E-5</v>
      </c>
      <c r="S2125" s="86">
        <v>9.1788799999999995E-4</v>
      </c>
    </row>
    <row r="2126" spans="2:19" x14ac:dyDescent="0.2">
      <c r="B2126" s="33"/>
      <c r="C2126" s="81">
        <v>0.20219999999999999</v>
      </c>
      <c r="D2126" s="80">
        <v>6113</v>
      </c>
      <c r="E2126" s="80">
        <v>345</v>
      </c>
      <c r="F2126" s="80">
        <v>5768</v>
      </c>
      <c r="G2126" s="80">
        <v>690</v>
      </c>
      <c r="H2126" s="80">
        <v>6458</v>
      </c>
      <c r="I2126" s="82">
        <v>0.10684399999999999</v>
      </c>
      <c r="J2126" s="80">
        <v>0.10682800000000001</v>
      </c>
      <c r="L2126" s="84">
        <v>0.998</v>
      </c>
      <c r="M2126" s="83">
        <v>2124.9</v>
      </c>
      <c r="N2126" s="85">
        <v>0.10128</v>
      </c>
      <c r="O2126" s="83">
        <v>2124.8000000000002</v>
      </c>
      <c r="P2126" s="85">
        <v>0.20255999999999999</v>
      </c>
      <c r="Q2126" s="83">
        <v>2125</v>
      </c>
      <c r="R2126" s="86">
        <v>9.5322399999999994E-5</v>
      </c>
      <c r="S2126" s="86">
        <v>9.1788799999999995E-4</v>
      </c>
    </row>
    <row r="2127" spans="2:19" x14ac:dyDescent="0.2">
      <c r="B2127" s="33"/>
      <c r="C2127" s="81">
        <v>0.2014</v>
      </c>
      <c r="D2127" s="80">
        <v>6114</v>
      </c>
      <c r="E2127" s="80">
        <v>345</v>
      </c>
      <c r="F2127" s="80">
        <v>5769</v>
      </c>
      <c r="G2127" s="80">
        <v>690</v>
      </c>
      <c r="H2127" s="80">
        <v>6459</v>
      </c>
      <c r="I2127" s="82">
        <v>0.10682800000000001</v>
      </c>
      <c r="J2127" s="80">
        <v>0.10682800000000001</v>
      </c>
      <c r="L2127" s="84">
        <v>0.998</v>
      </c>
      <c r="M2127" s="83">
        <v>2125.9</v>
      </c>
      <c r="N2127" s="85">
        <v>0.101785</v>
      </c>
      <c r="O2127" s="83">
        <v>2125.8000000000002</v>
      </c>
      <c r="P2127" s="85">
        <v>0.203569</v>
      </c>
      <c r="Q2127" s="83">
        <v>2126</v>
      </c>
      <c r="R2127" s="86">
        <v>9.5752299999999995E-5</v>
      </c>
      <c r="S2127" s="86">
        <v>9.1788799999999995E-4</v>
      </c>
    </row>
    <row r="2128" spans="2:19" x14ac:dyDescent="0.2">
      <c r="B2128" s="33"/>
      <c r="C2128" s="81">
        <v>0.2011</v>
      </c>
      <c r="D2128" s="80">
        <v>6114</v>
      </c>
      <c r="E2128" s="80">
        <v>346</v>
      </c>
      <c r="F2128" s="80">
        <v>5768</v>
      </c>
      <c r="G2128" s="80">
        <v>692</v>
      </c>
      <c r="H2128" s="80">
        <v>6460</v>
      </c>
      <c r="I2128" s="82">
        <v>0.10712099999999999</v>
      </c>
      <c r="J2128" s="80">
        <v>0.10712099999999999</v>
      </c>
      <c r="L2128" s="84">
        <v>0.998</v>
      </c>
      <c r="M2128" s="83">
        <v>2126.9</v>
      </c>
      <c r="N2128" s="85">
        <v>0.10229100000000001</v>
      </c>
      <c r="O2128" s="83">
        <v>2126.8000000000002</v>
      </c>
      <c r="P2128" s="85">
        <v>0.20458299999999999</v>
      </c>
      <c r="Q2128" s="83">
        <v>2127</v>
      </c>
      <c r="R2128" s="86">
        <v>9.6183700000000005E-5</v>
      </c>
      <c r="S2128" s="86">
        <v>9.1788799999999995E-4</v>
      </c>
    </row>
    <row r="2129" spans="2:19" x14ac:dyDescent="0.2">
      <c r="B2129" s="33"/>
      <c r="C2129" s="81">
        <v>0.20069999999999999</v>
      </c>
      <c r="D2129" s="80">
        <v>6115</v>
      </c>
      <c r="E2129" s="80">
        <v>347</v>
      </c>
      <c r="F2129" s="80">
        <v>5768</v>
      </c>
      <c r="G2129" s="80">
        <v>694</v>
      </c>
      <c r="H2129" s="80">
        <v>6462</v>
      </c>
      <c r="I2129" s="82">
        <v>0.10739700000000001</v>
      </c>
      <c r="J2129" s="80">
        <v>0.10738</v>
      </c>
      <c r="L2129" s="84">
        <v>0.998</v>
      </c>
      <c r="M2129" s="83">
        <v>2127.9</v>
      </c>
      <c r="N2129" s="85">
        <v>0.1028</v>
      </c>
      <c r="O2129" s="83">
        <v>2127.79</v>
      </c>
      <c r="P2129" s="85">
        <v>0.2056</v>
      </c>
      <c r="Q2129" s="83">
        <v>2128</v>
      </c>
      <c r="R2129" s="86">
        <v>9.6616700000000006E-5</v>
      </c>
      <c r="S2129" s="86">
        <v>9.1788799999999995E-4</v>
      </c>
    </row>
    <row r="2130" spans="2:19" x14ac:dyDescent="0.2">
      <c r="B2130" s="33"/>
      <c r="C2130" s="81">
        <v>0.20019999999999999</v>
      </c>
      <c r="D2130" s="80">
        <v>6116</v>
      </c>
      <c r="E2130" s="80">
        <v>347</v>
      </c>
      <c r="F2130" s="80">
        <v>5769</v>
      </c>
      <c r="G2130" s="80">
        <v>694</v>
      </c>
      <c r="H2130" s="80">
        <v>6463</v>
      </c>
      <c r="I2130" s="82">
        <v>0.10738</v>
      </c>
      <c r="J2130" s="80">
        <v>0.10738</v>
      </c>
      <c r="L2130" s="84">
        <v>0.998</v>
      </c>
      <c r="M2130" s="83">
        <v>2128.9</v>
      </c>
      <c r="N2130" s="85">
        <v>0.103311</v>
      </c>
      <c r="O2130" s="83">
        <v>2128.79</v>
      </c>
      <c r="P2130" s="85">
        <v>0.206622</v>
      </c>
      <c r="Q2130" s="83">
        <v>2129</v>
      </c>
      <c r="R2130" s="86">
        <v>9.7051200000000003E-5</v>
      </c>
      <c r="S2130" s="86">
        <v>9.1788799999999995E-4</v>
      </c>
    </row>
    <row r="2131" spans="2:19" x14ac:dyDescent="0.2">
      <c r="B2131" s="33"/>
      <c r="C2131" s="81">
        <v>0.19989999999999999</v>
      </c>
      <c r="D2131" s="80">
        <v>6117</v>
      </c>
      <c r="E2131" s="80">
        <v>348</v>
      </c>
      <c r="F2131" s="80">
        <v>5769</v>
      </c>
      <c r="G2131" s="80">
        <v>696</v>
      </c>
      <c r="H2131" s="80">
        <v>6465</v>
      </c>
      <c r="I2131" s="82">
        <v>0.107657</v>
      </c>
      <c r="J2131" s="80">
        <v>0.107623</v>
      </c>
      <c r="L2131" s="84">
        <v>0.998</v>
      </c>
      <c r="M2131" s="83">
        <v>2129.9</v>
      </c>
      <c r="N2131" s="85">
        <v>0.103824</v>
      </c>
      <c r="O2131" s="83">
        <v>2129.79</v>
      </c>
      <c r="P2131" s="85">
        <v>0.207648</v>
      </c>
      <c r="Q2131" s="83">
        <v>2130</v>
      </c>
      <c r="R2131" s="86">
        <v>9.7487199999999997E-5</v>
      </c>
      <c r="S2131" s="86">
        <v>9.1788799999999995E-4</v>
      </c>
    </row>
    <row r="2132" spans="2:19" x14ac:dyDescent="0.2">
      <c r="B2132" s="33"/>
      <c r="C2132" s="81">
        <v>0.1996</v>
      </c>
      <c r="D2132" s="80">
        <v>6118</v>
      </c>
      <c r="E2132" s="80">
        <v>348</v>
      </c>
      <c r="F2132" s="80">
        <v>5770</v>
      </c>
      <c r="G2132" s="80">
        <v>696</v>
      </c>
      <c r="H2132" s="80">
        <v>6466</v>
      </c>
      <c r="I2132" s="82">
        <v>0.10764</v>
      </c>
      <c r="J2132" s="80">
        <v>0.107623</v>
      </c>
      <c r="L2132" s="84">
        <v>0.998</v>
      </c>
      <c r="M2132" s="83">
        <v>2130.9</v>
      </c>
      <c r="N2132" s="85">
        <v>0.104339</v>
      </c>
      <c r="O2132" s="83">
        <v>2130.79</v>
      </c>
      <c r="P2132" s="85">
        <v>0.208678</v>
      </c>
      <c r="Q2132" s="83">
        <v>2131</v>
      </c>
      <c r="R2132" s="86">
        <v>9.7924799999999995E-5</v>
      </c>
      <c r="S2132" s="86">
        <v>9.1788799999999995E-4</v>
      </c>
    </row>
    <row r="2133" spans="2:19" x14ac:dyDescent="0.2">
      <c r="B2133" s="33"/>
      <c r="C2133" s="81">
        <v>0.19950000000000001</v>
      </c>
      <c r="D2133" s="80">
        <v>6119</v>
      </c>
      <c r="E2133" s="80">
        <v>348</v>
      </c>
      <c r="F2133" s="80">
        <v>5771</v>
      </c>
      <c r="G2133" s="80">
        <v>696</v>
      </c>
      <c r="H2133" s="80">
        <v>6467</v>
      </c>
      <c r="I2133" s="82">
        <v>0.107623</v>
      </c>
      <c r="J2133" s="80">
        <v>0.107623</v>
      </c>
      <c r="L2133" s="84">
        <v>0.998</v>
      </c>
      <c r="M2133" s="83">
        <v>2131.9</v>
      </c>
      <c r="N2133" s="85">
        <v>0.104856</v>
      </c>
      <c r="O2133" s="83">
        <v>2131.79</v>
      </c>
      <c r="P2133" s="85">
        <v>0.20971200000000001</v>
      </c>
      <c r="Q2133" s="83">
        <v>2132</v>
      </c>
      <c r="R2133" s="86">
        <v>9.8363999999999995E-5</v>
      </c>
      <c r="S2133" s="86">
        <v>9.1788799999999995E-4</v>
      </c>
    </row>
    <row r="2134" spans="2:19" x14ac:dyDescent="0.2">
      <c r="B2134" s="33"/>
      <c r="C2134" s="81">
        <v>0.19939999999999999</v>
      </c>
      <c r="D2134" s="80">
        <v>6119</v>
      </c>
      <c r="E2134" s="80">
        <v>349</v>
      </c>
      <c r="F2134" s="80">
        <v>5770</v>
      </c>
      <c r="G2134" s="80">
        <v>698</v>
      </c>
      <c r="H2134" s="80">
        <v>6468</v>
      </c>
      <c r="I2134" s="82">
        <v>0.107916</v>
      </c>
      <c r="J2134" s="80">
        <v>0.107916</v>
      </c>
      <c r="L2134" s="84">
        <v>0.998</v>
      </c>
      <c r="M2134" s="83">
        <v>2132.89</v>
      </c>
      <c r="N2134" s="85">
        <v>0.105375</v>
      </c>
      <c r="O2134" s="83">
        <v>2132.79</v>
      </c>
      <c r="P2134" s="85">
        <v>0.21074999999999999</v>
      </c>
      <c r="Q2134" s="83">
        <v>2133</v>
      </c>
      <c r="R2134" s="86">
        <v>9.8804700000000006E-5</v>
      </c>
      <c r="S2134" s="86">
        <v>9.1788799999999995E-4</v>
      </c>
    </row>
    <row r="2135" spans="2:19" x14ac:dyDescent="0.2">
      <c r="B2135" s="33"/>
      <c r="C2135" s="81">
        <v>0.1991</v>
      </c>
      <c r="D2135" s="80">
        <v>6119</v>
      </c>
      <c r="E2135" s="80">
        <v>350</v>
      </c>
      <c r="F2135" s="80">
        <v>5769</v>
      </c>
      <c r="G2135" s="80">
        <v>700</v>
      </c>
      <c r="H2135" s="80">
        <v>6469</v>
      </c>
      <c r="I2135" s="82">
        <v>0.108208</v>
      </c>
      <c r="J2135" s="80">
        <v>0.108192</v>
      </c>
      <c r="L2135" s="84">
        <v>0.998</v>
      </c>
      <c r="M2135" s="83">
        <v>2133.89</v>
      </c>
      <c r="N2135" s="85">
        <v>0.10589700000000001</v>
      </c>
      <c r="O2135" s="83">
        <v>2133.79</v>
      </c>
      <c r="P2135" s="85">
        <v>0.21179300000000001</v>
      </c>
      <c r="Q2135" s="83">
        <v>2134</v>
      </c>
      <c r="R2135" s="86">
        <v>9.9246999999999994E-5</v>
      </c>
      <c r="S2135" s="86">
        <v>9.1788799999999995E-4</v>
      </c>
    </row>
    <row r="2136" spans="2:19" x14ac:dyDescent="0.2">
      <c r="B2136" s="33"/>
      <c r="C2136" s="81">
        <v>0.19869999999999999</v>
      </c>
      <c r="D2136" s="80">
        <v>6120</v>
      </c>
      <c r="E2136" s="80">
        <v>350</v>
      </c>
      <c r="F2136" s="80">
        <v>5770</v>
      </c>
      <c r="G2136" s="80">
        <v>700</v>
      </c>
      <c r="H2136" s="80">
        <v>6470</v>
      </c>
      <c r="I2136" s="82">
        <v>0.108192</v>
      </c>
      <c r="J2136" s="80">
        <v>0.108192</v>
      </c>
      <c r="L2136" s="84">
        <v>0.998</v>
      </c>
      <c r="M2136" s="83">
        <v>2134.89</v>
      </c>
      <c r="N2136" s="85">
        <v>0.10642</v>
      </c>
      <c r="O2136" s="83">
        <v>2134.79</v>
      </c>
      <c r="P2136" s="85">
        <v>0.21284</v>
      </c>
      <c r="Q2136" s="83">
        <v>2135</v>
      </c>
      <c r="R2136" s="86">
        <v>9.9690800000000004E-5</v>
      </c>
      <c r="S2136" s="86">
        <v>9.1788799999999995E-4</v>
      </c>
    </row>
    <row r="2137" spans="2:19" x14ac:dyDescent="0.2">
      <c r="B2137" s="33"/>
      <c r="C2137" s="81">
        <v>0.1983</v>
      </c>
      <c r="D2137" s="80">
        <v>6120</v>
      </c>
      <c r="E2137" s="80">
        <v>352</v>
      </c>
      <c r="F2137" s="80">
        <v>5768</v>
      </c>
      <c r="G2137" s="80">
        <v>704</v>
      </c>
      <c r="H2137" s="80">
        <v>6472</v>
      </c>
      <c r="I2137" s="82">
        <v>0.108776</v>
      </c>
      <c r="J2137" s="80">
        <v>0.10874300000000001</v>
      </c>
      <c r="L2137" s="84">
        <v>0.998</v>
      </c>
      <c r="M2137" s="83">
        <v>2135.89</v>
      </c>
      <c r="N2137" s="85">
        <v>0.106945</v>
      </c>
      <c r="O2137" s="83">
        <v>2135.79</v>
      </c>
      <c r="P2137" s="85">
        <v>0.213891</v>
      </c>
      <c r="Q2137" s="83">
        <v>2136</v>
      </c>
      <c r="R2137" s="86">
        <v>1.00136E-4</v>
      </c>
      <c r="S2137" s="86">
        <v>9.1788799999999995E-4</v>
      </c>
    </row>
    <row r="2138" spans="2:19" x14ac:dyDescent="0.2">
      <c r="B2138" s="33"/>
      <c r="C2138" s="81">
        <v>0.19789999999999999</v>
      </c>
      <c r="D2138" s="80">
        <v>6121</v>
      </c>
      <c r="E2138" s="80">
        <v>352</v>
      </c>
      <c r="F2138" s="80">
        <v>5769</v>
      </c>
      <c r="G2138" s="80">
        <v>704</v>
      </c>
      <c r="H2138" s="80">
        <v>6473</v>
      </c>
      <c r="I2138" s="82">
        <v>0.10875899999999999</v>
      </c>
      <c r="J2138" s="80">
        <v>0.10874300000000001</v>
      </c>
      <c r="L2138" s="84">
        <v>0.998</v>
      </c>
      <c r="M2138" s="83">
        <v>2136.89</v>
      </c>
      <c r="N2138" s="85">
        <v>0.107473</v>
      </c>
      <c r="O2138" s="83">
        <v>2136.79</v>
      </c>
      <c r="P2138" s="85">
        <v>0.214946</v>
      </c>
      <c r="Q2138" s="83">
        <v>2137</v>
      </c>
      <c r="R2138" s="86">
        <v>1.00583E-4</v>
      </c>
      <c r="S2138" s="86">
        <v>9.1788799999999995E-4</v>
      </c>
    </row>
    <row r="2139" spans="2:19" x14ac:dyDescent="0.2">
      <c r="B2139" s="33"/>
      <c r="C2139" s="81">
        <v>0.19750000000000001</v>
      </c>
      <c r="D2139" s="80">
        <v>6122</v>
      </c>
      <c r="E2139" s="80">
        <v>352</v>
      </c>
      <c r="F2139" s="80">
        <v>5770</v>
      </c>
      <c r="G2139" s="80">
        <v>704</v>
      </c>
      <c r="H2139" s="80">
        <v>6474</v>
      </c>
      <c r="I2139" s="82">
        <v>0.10874300000000001</v>
      </c>
      <c r="J2139" s="80">
        <v>0.10874300000000001</v>
      </c>
      <c r="L2139" s="84">
        <v>0.998</v>
      </c>
      <c r="M2139" s="83">
        <v>2137.89</v>
      </c>
      <c r="N2139" s="85">
        <v>0.108003</v>
      </c>
      <c r="O2139" s="83">
        <v>2137.7800000000002</v>
      </c>
      <c r="P2139" s="85">
        <v>0.216006</v>
      </c>
      <c r="Q2139" s="83">
        <v>2138</v>
      </c>
      <c r="R2139" s="86">
        <v>1.01032E-4</v>
      </c>
      <c r="S2139" s="86">
        <v>9.1788799999999995E-4</v>
      </c>
    </row>
    <row r="2140" spans="2:19" x14ac:dyDescent="0.2">
      <c r="B2140" s="33"/>
      <c r="C2140" s="81">
        <v>0.19739999999999999</v>
      </c>
      <c r="D2140" s="80">
        <v>6122</v>
      </c>
      <c r="E2140" s="80">
        <v>353</v>
      </c>
      <c r="F2140" s="80">
        <v>5769</v>
      </c>
      <c r="G2140" s="80">
        <v>706</v>
      </c>
      <c r="H2140" s="80">
        <v>6475</v>
      </c>
      <c r="I2140" s="82">
        <v>0.10903500000000001</v>
      </c>
      <c r="J2140" s="80">
        <v>0.10895100000000001</v>
      </c>
      <c r="L2140" s="84">
        <v>0.998</v>
      </c>
      <c r="M2140" s="83">
        <v>2138.89</v>
      </c>
      <c r="N2140" s="85">
        <v>0.10853500000000001</v>
      </c>
      <c r="O2140" s="83">
        <v>2138.7800000000002</v>
      </c>
      <c r="P2140" s="85">
        <v>0.21707000000000001</v>
      </c>
      <c r="Q2140" s="83">
        <v>2139</v>
      </c>
      <c r="R2140" s="86">
        <v>1.01482E-4</v>
      </c>
      <c r="S2140" s="86">
        <v>9.1788799999999995E-4</v>
      </c>
    </row>
    <row r="2141" spans="2:19" x14ac:dyDescent="0.2">
      <c r="B2141" s="33"/>
      <c r="C2141" s="81">
        <v>0.19650000000000001</v>
      </c>
      <c r="D2141" s="80">
        <v>6123</v>
      </c>
      <c r="E2141" s="80">
        <v>353</v>
      </c>
      <c r="F2141" s="80">
        <v>5770</v>
      </c>
      <c r="G2141" s="80">
        <v>706</v>
      </c>
      <c r="H2141" s="80">
        <v>6476</v>
      </c>
      <c r="I2141" s="82">
        <v>0.109018</v>
      </c>
      <c r="J2141" s="80">
        <v>0.10895100000000001</v>
      </c>
      <c r="L2141" s="84">
        <v>0.998</v>
      </c>
      <c r="M2141" s="83">
        <v>2139.89</v>
      </c>
      <c r="N2141" s="85">
        <v>0.109069</v>
      </c>
      <c r="O2141" s="83">
        <v>2139.7800000000002</v>
      </c>
      <c r="P2141" s="85">
        <v>0.218138</v>
      </c>
      <c r="Q2141" s="83">
        <v>2140</v>
      </c>
      <c r="R2141" s="86">
        <v>1.01934E-4</v>
      </c>
      <c r="S2141" s="86">
        <v>9.1788799999999995E-4</v>
      </c>
    </row>
    <row r="2142" spans="2:19" x14ac:dyDescent="0.2">
      <c r="B2142" s="33"/>
      <c r="C2142" s="81">
        <v>0.19639999999999999</v>
      </c>
      <c r="D2142" s="80">
        <v>6124</v>
      </c>
      <c r="E2142" s="80">
        <v>353</v>
      </c>
      <c r="F2142" s="80">
        <v>5771</v>
      </c>
      <c r="G2142" s="80">
        <v>706</v>
      </c>
      <c r="H2142" s="80">
        <v>6477</v>
      </c>
      <c r="I2142" s="82">
        <v>0.109001</v>
      </c>
      <c r="J2142" s="80">
        <v>0.10895100000000001</v>
      </c>
      <c r="L2142" s="84">
        <v>0.998</v>
      </c>
      <c r="M2142" s="83">
        <v>2140.89</v>
      </c>
      <c r="N2142" s="85">
        <v>0.10960499999999999</v>
      </c>
      <c r="O2142" s="83">
        <v>2140.7800000000002</v>
      </c>
      <c r="P2142" s="85">
        <v>0.21920999999999999</v>
      </c>
      <c r="Q2142" s="83">
        <v>2141</v>
      </c>
      <c r="R2142" s="86">
        <v>1.0238699999999999E-4</v>
      </c>
      <c r="S2142" s="86">
        <v>9.1788799999999995E-4</v>
      </c>
    </row>
    <row r="2143" spans="2:19" x14ac:dyDescent="0.2">
      <c r="B2143" s="33"/>
      <c r="C2143" s="81">
        <v>0.19600000000000001</v>
      </c>
      <c r="D2143" s="80">
        <v>6125</v>
      </c>
      <c r="E2143" s="80">
        <v>353</v>
      </c>
      <c r="F2143" s="80">
        <v>5772</v>
      </c>
      <c r="G2143" s="80">
        <v>706</v>
      </c>
      <c r="H2143" s="80">
        <v>6478</v>
      </c>
      <c r="I2143" s="82">
        <v>0.108984</v>
      </c>
      <c r="J2143" s="80">
        <v>0.10895100000000001</v>
      </c>
      <c r="L2143" s="84">
        <v>0.998</v>
      </c>
      <c r="M2143" s="83">
        <v>2141.89</v>
      </c>
      <c r="N2143" s="85">
        <v>0.11014400000000001</v>
      </c>
      <c r="O2143" s="83">
        <v>2141.7800000000002</v>
      </c>
      <c r="P2143" s="85">
        <v>0.22028700000000001</v>
      </c>
      <c r="Q2143" s="83">
        <v>2142</v>
      </c>
      <c r="R2143" s="86">
        <v>1.02842E-4</v>
      </c>
      <c r="S2143" s="86">
        <v>9.1788799999999995E-4</v>
      </c>
    </row>
    <row r="2144" spans="2:19" x14ac:dyDescent="0.2">
      <c r="B2144" s="33"/>
      <c r="C2144" s="81">
        <v>0.19589999999999999</v>
      </c>
      <c r="D2144" s="80">
        <v>6127</v>
      </c>
      <c r="E2144" s="80">
        <v>353</v>
      </c>
      <c r="F2144" s="80">
        <v>5774</v>
      </c>
      <c r="G2144" s="80">
        <v>706</v>
      </c>
      <c r="H2144" s="80">
        <v>6480</v>
      </c>
      <c r="I2144" s="82">
        <v>0.10895100000000001</v>
      </c>
      <c r="J2144" s="80">
        <v>0.10895100000000001</v>
      </c>
      <c r="L2144" s="84">
        <v>0.998</v>
      </c>
      <c r="M2144" s="83">
        <v>2142.89</v>
      </c>
      <c r="N2144" s="85">
        <v>0.110684</v>
      </c>
      <c r="O2144" s="83">
        <v>2142.7800000000002</v>
      </c>
      <c r="P2144" s="85">
        <v>0.22136800000000001</v>
      </c>
      <c r="Q2144" s="83">
        <v>2143</v>
      </c>
      <c r="R2144" s="86">
        <v>1.03298E-4</v>
      </c>
      <c r="S2144" s="86">
        <v>9.1788799999999995E-4</v>
      </c>
    </row>
    <row r="2145" spans="2:19" x14ac:dyDescent="0.2">
      <c r="B2145" s="33"/>
      <c r="C2145" s="81">
        <v>0.19550000000000001</v>
      </c>
      <c r="D2145" s="80">
        <v>6128</v>
      </c>
      <c r="E2145" s="80">
        <v>354</v>
      </c>
      <c r="F2145" s="80">
        <v>5774</v>
      </c>
      <c r="G2145" s="80">
        <v>708</v>
      </c>
      <c r="H2145" s="80">
        <v>6482</v>
      </c>
      <c r="I2145" s="82">
        <v>0.109226</v>
      </c>
      <c r="J2145" s="80">
        <v>0.10915800000000001</v>
      </c>
      <c r="L2145" s="84">
        <v>0.998</v>
      </c>
      <c r="M2145" s="83">
        <v>2143.89</v>
      </c>
      <c r="N2145" s="85">
        <v>0.11122700000000001</v>
      </c>
      <c r="O2145" s="83">
        <v>2143.7800000000002</v>
      </c>
      <c r="P2145" s="85">
        <v>0.22245400000000001</v>
      </c>
      <c r="Q2145" s="83">
        <v>2144</v>
      </c>
      <c r="R2145" s="86">
        <v>1.03756E-4</v>
      </c>
      <c r="S2145" s="86">
        <v>9.1788799999999995E-4</v>
      </c>
    </row>
    <row r="2146" spans="2:19" x14ac:dyDescent="0.2">
      <c r="B2146" s="33"/>
      <c r="C2146" s="81">
        <v>0.1953</v>
      </c>
      <c r="D2146" s="80">
        <v>6129</v>
      </c>
      <c r="E2146" s="80">
        <v>354</v>
      </c>
      <c r="F2146" s="80">
        <v>5775</v>
      </c>
      <c r="G2146" s="80">
        <v>708</v>
      </c>
      <c r="H2146" s="80">
        <v>6483</v>
      </c>
      <c r="I2146" s="82">
        <v>0.109209</v>
      </c>
      <c r="J2146" s="80">
        <v>0.10915800000000001</v>
      </c>
      <c r="L2146" s="84">
        <v>0.998</v>
      </c>
      <c r="M2146" s="83">
        <v>2144.89</v>
      </c>
      <c r="N2146" s="85">
        <v>0.111772</v>
      </c>
      <c r="O2146" s="83">
        <v>2144.7800000000002</v>
      </c>
      <c r="P2146" s="85">
        <v>0.22354399999999999</v>
      </c>
      <c r="Q2146" s="83">
        <v>2145</v>
      </c>
      <c r="R2146" s="86">
        <v>1.0421600000000001E-4</v>
      </c>
      <c r="S2146" s="86">
        <v>9.1788799999999995E-4</v>
      </c>
    </row>
    <row r="2147" spans="2:19" x14ac:dyDescent="0.2">
      <c r="B2147" s="33"/>
      <c r="C2147" s="81">
        <v>0.1951</v>
      </c>
      <c r="D2147" s="80">
        <v>6130</v>
      </c>
      <c r="E2147" s="80">
        <v>354</v>
      </c>
      <c r="F2147" s="80">
        <v>5776</v>
      </c>
      <c r="G2147" s="80">
        <v>708</v>
      </c>
      <c r="H2147" s="80">
        <v>6484</v>
      </c>
      <c r="I2147" s="82">
        <v>0.109192</v>
      </c>
      <c r="J2147" s="80">
        <v>0.10915800000000001</v>
      </c>
      <c r="L2147" s="84">
        <v>0.998</v>
      </c>
      <c r="M2147" s="83">
        <v>2145.89</v>
      </c>
      <c r="N2147" s="85">
        <v>0.112319</v>
      </c>
      <c r="O2147" s="83">
        <v>2145.7800000000002</v>
      </c>
      <c r="P2147" s="85">
        <v>0.224638</v>
      </c>
      <c r="Q2147" s="83">
        <v>2146</v>
      </c>
      <c r="R2147" s="86">
        <v>1.04677E-4</v>
      </c>
      <c r="S2147" s="86">
        <v>9.1788799999999995E-4</v>
      </c>
    </row>
    <row r="2148" spans="2:19" x14ac:dyDescent="0.2">
      <c r="B2148" s="33"/>
      <c r="C2148" s="81">
        <v>0.1943</v>
      </c>
      <c r="D2148" s="80">
        <v>6131</v>
      </c>
      <c r="E2148" s="80">
        <v>354</v>
      </c>
      <c r="F2148" s="80">
        <v>5777</v>
      </c>
      <c r="G2148" s="80">
        <v>708</v>
      </c>
      <c r="H2148" s="80">
        <v>6485</v>
      </c>
      <c r="I2148" s="82">
        <v>0.10917499999999999</v>
      </c>
      <c r="J2148" s="80">
        <v>0.10915800000000001</v>
      </c>
      <c r="L2148" s="84">
        <v>0.998</v>
      </c>
      <c r="M2148" s="83">
        <v>2146.89</v>
      </c>
      <c r="N2148" s="85">
        <v>0.112868</v>
      </c>
      <c r="O2148" s="83">
        <v>2146.77</v>
      </c>
      <c r="P2148" s="85">
        <v>0.22573599999999999</v>
      </c>
      <c r="Q2148" s="83">
        <v>2147</v>
      </c>
      <c r="R2148" s="86">
        <v>1.0514E-4</v>
      </c>
      <c r="S2148" s="86">
        <v>9.1788799999999995E-4</v>
      </c>
    </row>
    <row r="2149" spans="2:19" x14ac:dyDescent="0.2">
      <c r="B2149" s="33"/>
      <c r="C2149" s="81">
        <v>0.19409999999999999</v>
      </c>
      <c r="D2149" s="80">
        <v>6132</v>
      </c>
      <c r="E2149" s="80">
        <v>354</v>
      </c>
      <c r="F2149" s="80">
        <v>5778</v>
      </c>
      <c r="G2149" s="80">
        <v>708</v>
      </c>
      <c r="H2149" s="80">
        <v>6486</v>
      </c>
      <c r="I2149" s="82">
        <v>0.10915800000000001</v>
      </c>
      <c r="J2149" s="80">
        <v>0.10915800000000001</v>
      </c>
      <c r="L2149" s="84">
        <v>0.998</v>
      </c>
      <c r="M2149" s="83">
        <v>2147.89</v>
      </c>
      <c r="N2149" s="85">
        <v>0.11342000000000001</v>
      </c>
      <c r="O2149" s="83">
        <v>2147.77</v>
      </c>
      <c r="P2149" s="85">
        <v>0.22683900000000001</v>
      </c>
      <c r="Q2149" s="83">
        <v>2148</v>
      </c>
      <c r="R2149" s="86">
        <v>1.05605E-4</v>
      </c>
      <c r="S2149" s="86">
        <v>9.1788799999999995E-4</v>
      </c>
    </row>
    <row r="2150" spans="2:19" x14ac:dyDescent="0.2">
      <c r="B2150" s="33"/>
      <c r="C2150" s="81">
        <v>0.19389999999999999</v>
      </c>
      <c r="D2150" s="80">
        <v>6132</v>
      </c>
      <c r="E2150" s="80">
        <v>355</v>
      </c>
      <c r="F2150" s="80">
        <v>5777</v>
      </c>
      <c r="G2150" s="80">
        <v>710</v>
      </c>
      <c r="H2150" s="80">
        <v>6487</v>
      </c>
      <c r="I2150" s="82">
        <v>0.10945000000000001</v>
      </c>
      <c r="J2150" s="80">
        <v>0.109433</v>
      </c>
      <c r="L2150" s="84">
        <v>0.99790000000000001</v>
      </c>
      <c r="M2150" s="83">
        <v>2148.89</v>
      </c>
      <c r="N2150" s="85">
        <v>0.113973</v>
      </c>
      <c r="O2150" s="83">
        <v>2148.77</v>
      </c>
      <c r="P2150" s="85">
        <v>0.22794700000000001</v>
      </c>
      <c r="Q2150" s="83">
        <v>2149</v>
      </c>
      <c r="R2150" s="86">
        <v>1.0607099999999999E-4</v>
      </c>
      <c r="S2150" s="86">
        <v>1.15223E-3</v>
      </c>
    </row>
    <row r="2151" spans="2:19" x14ac:dyDescent="0.2">
      <c r="B2151" s="33"/>
      <c r="C2151" s="81">
        <v>0.19359999999999999</v>
      </c>
      <c r="D2151" s="80">
        <v>6133</v>
      </c>
      <c r="E2151" s="80">
        <v>355</v>
      </c>
      <c r="F2151" s="80">
        <v>5778</v>
      </c>
      <c r="G2151" s="80">
        <v>710</v>
      </c>
      <c r="H2151" s="80">
        <v>6488</v>
      </c>
      <c r="I2151" s="82">
        <v>0.109433</v>
      </c>
      <c r="J2151" s="80">
        <v>0.109433</v>
      </c>
      <c r="L2151" s="84">
        <v>0.99790000000000001</v>
      </c>
      <c r="M2151" s="83">
        <v>2149.89</v>
      </c>
      <c r="N2151" s="85">
        <v>0.11452900000000001</v>
      </c>
      <c r="O2151" s="83">
        <v>2149.77</v>
      </c>
      <c r="P2151" s="85">
        <v>0.22905900000000001</v>
      </c>
      <c r="Q2151" s="83">
        <v>2150</v>
      </c>
      <c r="R2151" s="86">
        <v>1.06539E-4</v>
      </c>
      <c r="S2151" s="86">
        <v>1.15223E-3</v>
      </c>
    </row>
    <row r="2152" spans="2:19" x14ac:dyDescent="0.2">
      <c r="B2152" s="33"/>
      <c r="C2152" s="81">
        <v>0.1928</v>
      </c>
      <c r="D2152" s="80">
        <v>6134</v>
      </c>
      <c r="E2152" s="80">
        <v>356</v>
      </c>
      <c r="F2152" s="80">
        <v>5778</v>
      </c>
      <c r="G2152" s="80">
        <v>712</v>
      </c>
      <c r="H2152" s="80">
        <v>6490</v>
      </c>
      <c r="I2152" s="82">
        <v>0.109707</v>
      </c>
      <c r="J2152" s="80">
        <v>0.10964</v>
      </c>
      <c r="L2152" s="84">
        <v>0.99790000000000001</v>
      </c>
      <c r="M2152" s="83">
        <v>2150.88</v>
      </c>
      <c r="N2152" s="85">
        <v>0.11508699999999999</v>
      </c>
      <c r="O2152" s="83">
        <v>2150.77</v>
      </c>
      <c r="P2152" s="85">
        <v>0.23017499999999999</v>
      </c>
      <c r="Q2152" s="83">
        <v>2151</v>
      </c>
      <c r="R2152" s="86">
        <v>1.07008E-4</v>
      </c>
      <c r="S2152" s="86">
        <v>1.15223E-3</v>
      </c>
    </row>
    <row r="2153" spans="2:19" x14ac:dyDescent="0.2">
      <c r="B2153" s="33"/>
      <c r="C2153" s="81">
        <v>0.19270000000000001</v>
      </c>
      <c r="D2153" s="80">
        <v>6135</v>
      </c>
      <c r="E2153" s="80">
        <v>356</v>
      </c>
      <c r="F2153" s="80">
        <v>5779</v>
      </c>
      <c r="G2153" s="80">
        <v>712</v>
      </c>
      <c r="H2153" s="80">
        <v>6491</v>
      </c>
      <c r="I2153" s="82">
        <v>0.10969</v>
      </c>
      <c r="J2153" s="80">
        <v>0.10964</v>
      </c>
      <c r="L2153" s="84">
        <v>0.99790000000000001</v>
      </c>
      <c r="M2153" s="83">
        <v>2151.88</v>
      </c>
      <c r="N2153" s="85">
        <v>0.115648</v>
      </c>
      <c r="O2153" s="83">
        <v>2151.77</v>
      </c>
      <c r="P2153" s="85">
        <v>0.231295</v>
      </c>
      <c r="Q2153" s="83">
        <v>2152</v>
      </c>
      <c r="R2153" s="86">
        <v>1.0747900000000001E-4</v>
      </c>
      <c r="S2153" s="86">
        <v>1.15223E-3</v>
      </c>
    </row>
    <row r="2154" spans="2:19" x14ac:dyDescent="0.2">
      <c r="B2154" s="33"/>
      <c r="C2154" s="81">
        <v>0.1923</v>
      </c>
      <c r="D2154" s="80">
        <v>6137</v>
      </c>
      <c r="E2154" s="80">
        <v>356</v>
      </c>
      <c r="F2154" s="80">
        <v>5781</v>
      </c>
      <c r="G2154" s="80">
        <v>712</v>
      </c>
      <c r="H2154" s="80">
        <v>6493</v>
      </c>
      <c r="I2154" s="82">
        <v>0.109657</v>
      </c>
      <c r="J2154" s="80">
        <v>0.10964</v>
      </c>
      <c r="L2154" s="84">
        <v>0.99790000000000001</v>
      </c>
      <c r="M2154" s="83">
        <v>2152.88</v>
      </c>
      <c r="N2154" s="85">
        <v>0.11620999999999999</v>
      </c>
      <c r="O2154" s="83">
        <v>2152.77</v>
      </c>
      <c r="P2154" s="85">
        <v>0.23242099999999999</v>
      </c>
      <c r="Q2154" s="83">
        <v>2153</v>
      </c>
      <c r="R2154" s="86">
        <v>1.07952E-4</v>
      </c>
      <c r="S2154" s="86">
        <v>1.15223E-3</v>
      </c>
    </row>
    <row r="2155" spans="2:19" x14ac:dyDescent="0.2">
      <c r="B2155" s="33"/>
      <c r="C2155" s="81">
        <v>0.19139999999999999</v>
      </c>
      <c r="D2155" s="80">
        <v>6138</v>
      </c>
      <c r="E2155" s="80">
        <v>356</v>
      </c>
      <c r="F2155" s="80">
        <v>5782</v>
      </c>
      <c r="G2155" s="80">
        <v>712</v>
      </c>
      <c r="H2155" s="80">
        <v>6494</v>
      </c>
      <c r="I2155" s="82">
        <v>0.10964</v>
      </c>
      <c r="J2155" s="80">
        <v>0.10964</v>
      </c>
      <c r="L2155" s="84">
        <v>0.99790000000000001</v>
      </c>
      <c r="M2155" s="83">
        <v>2153.88</v>
      </c>
      <c r="N2155" s="85">
        <v>0.116775</v>
      </c>
      <c r="O2155" s="83">
        <v>2153.77</v>
      </c>
      <c r="P2155" s="85">
        <v>0.23355000000000001</v>
      </c>
      <c r="Q2155" s="83">
        <v>2154</v>
      </c>
      <c r="R2155" s="86">
        <v>1.0842599999999999E-4</v>
      </c>
      <c r="S2155" s="86">
        <v>1.15223E-3</v>
      </c>
    </row>
    <row r="2156" spans="2:19" x14ac:dyDescent="0.2">
      <c r="B2156" s="33"/>
      <c r="C2156" s="81">
        <v>0.19120000000000001</v>
      </c>
      <c r="D2156" s="80">
        <v>6139</v>
      </c>
      <c r="E2156" s="80">
        <v>357</v>
      </c>
      <c r="F2156" s="80">
        <v>5782</v>
      </c>
      <c r="G2156" s="80">
        <v>714</v>
      </c>
      <c r="H2156" s="80">
        <v>6496</v>
      </c>
      <c r="I2156" s="82">
        <v>0.109914</v>
      </c>
      <c r="J2156" s="80">
        <v>0.109914</v>
      </c>
      <c r="L2156" s="84">
        <v>0.99790000000000001</v>
      </c>
      <c r="M2156" s="83">
        <v>2154.88</v>
      </c>
      <c r="N2156" s="85">
        <v>0.117342</v>
      </c>
      <c r="O2156" s="83">
        <v>2154.77</v>
      </c>
      <c r="P2156" s="85">
        <v>0.234684</v>
      </c>
      <c r="Q2156" s="83">
        <v>2155</v>
      </c>
      <c r="R2156" s="86">
        <v>1.08902E-4</v>
      </c>
      <c r="S2156" s="86">
        <v>1.15223E-3</v>
      </c>
    </row>
    <row r="2157" spans="2:19" x14ac:dyDescent="0.2">
      <c r="B2157" s="33"/>
      <c r="C2157" s="81">
        <v>0.191</v>
      </c>
      <c r="D2157" s="80">
        <v>6139</v>
      </c>
      <c r="E2157" s="80">
        <v>358</v>
      </c>
      <c r="F2157" s="80">
        <v>5781</v>
      </c>
      <c r="G2157" s="80">
        <v>716</v>
      </c>
      <c r="H2157" s="80">
        <v>6497</v>
      </c>
      <c r="I2157" s="82">
        <v>0.110205</v>
      </c>
      <c r="J2157" s="80">
        <v>0.110052</v>
      </c>
      <c r="L2157" s="84">
        <v>0.99790000000000001</v>
      </c>
      <c r="M2157" s="83">
        <v>2155.88</v>
      </c>
      <c r="N2157" s="85">
        <v>0.117912</v>
      </c>
      <c r="O2157" s="83">
        <v>2155.7600000000002</v>
      </c>
      <c r="P2157" s="85">
        <v>0.235823</v>
      </c>
      <c r="Q2157" s="83">
        <v>2156</v>
      </c>
      <c r="R2157" s="86">
        <v>1.0938E-4</v>
      </c>
      <c r="S2157" s="86">
        <v>1.15223E-3</v>
      </c>
    </row>
    <row r="2158" spans="2:19" x14ac:dyDescent="0.2">
      <c r="B2158" s="33"/>
      <c r="C2158" s="81">
        <v>0.19089999999999999</v>
      </c>
      <c r="D2158" s="80">
        <v>6140</v>
      </c>
      <c r="E2158" s="80">
        <v>358</v>
      </c>
      <c r="F2158" s="80">
        <v>5782</v>
      </c>
      <c r="G2158" s="80">
        <v>716</v>
      </c>
      <c r="H2158" s="80">
        <v>6498</v>
      </c>
      <c r="I2158" s="82">
        <v>0.11018799999999999</v>
      </c>
      <c r="J2158" s="80">
        <v>0.110052</v>
      </c>
      <c r="L2158" s="84">
        <v>0.99790000000000001</v>
      </c>
      <c r="M2158" s="83">
        <v>2156.88</v>
      </c>
      <c r="N2158" s="85">
        <v>0.118483</v>
      </c>
      <c r="O2158" s="83">
        <v>2156.7600000000002</v>
      </c>
      <c r="P2158" s="85">
        <v>0.23696600000000001</v>
      </c>
      <c r="Q2158" s="83">
        <v>2157</v>
      </c>
      <c r="R2158" s="86">
        <v>1.0985900000000001E-4</v>
      </c>
      <c r="S2158" s="86">
        <v>1.15223E-3</v>
      </c>
    </row>
    <row r="2159" spans="2:19" x14ac:dyDescent="0.2">
      <c r="B2159" s="33"/>
      <c r="C2159" s="81">
        <v>0.1905</v>
      </c>
      <c r="D2159" s="80">
        <v>6143</v>
      </c>
      <c r="E2159" s="80">
        <v>358</v>
      </c>
      <c r="F2159" s="80">
        <v>5785</v>
      </c>
      <c r="G2159" s="80">
        <v>716</v>
      </c>
      <c r="H2159" s="80">
        <v>6501</v>
      </c>
      <c r="I2159" s="82">
        <v>0.110137</v>
      </c>
      <c r="J2159" s="80">
        <v>0.110052</v>
      </c>
      <c r="L2159" s="84">
        <v>0.99790000000000001</v>
      </c>
      <c r="M2159" s="83">
        <v>2157.88</v>
      </c>
      <c r="N2159" s="85">
        <v>0.119057</v>
      </c>
      <c r="O2159" s="83">
        <v>2157.7600000000002</v>
      </c>
      <c r="P2159" s="85">
        <v>0.23811399999999999</v>
      </c>
      <c r="Q2159" s="83">
        <v>2158</v>
      </c>
      <c r="R2159" s="86">
        <v>1.1034E-4</v>
      </c>
      <c r="S2159" s="86">
        <v>1.15223E-3</v>
      </c>
    </row>
    <row r="2160" spans="2:19" x14ac:dyDescent="0.2">
      <c r="B2160" s="33"/>
      <c r="C2160" s="81">
        <v>0.19009999999999999</v>
      </c>
      <c r="D2160" s="80">
        <v>6144</v>
      </c>
      <c r="E2160" s="80">
        <v>358</v>
      </c>
      <c r="F2160" s="80">
        <v>5786</v>
      </c>
      <c r="G2160" s="80">
        <v>716</v>
      </c>
      <c r="H2160" s="80">
        <v>6502</v>
      </c>
      <c r="I2160" s="82">
        <v>0.11012</v>
      </c>
      <c r="J2160" s="80">
        <v>0.110052</v>
      </c>
      <c r="L2160" s="84">
        <v>0.99790000000000001</v>
      </c>
      <c r="M2160" s="83">
        <v>2158.88</v>
      </c>
      <c r="N2160" s="85">
        <v>0.119633</v>
      </c>
      <c r="O2160" s="83">
        <v>2158.7600000000002</v>
      </c>
      <c r="P2160" s="85">
        <v>0.23926600000000001</v>
      </c>
      <c r="Q2160" s="83">
        <v>2159</v>
      </c>
      <c r="R2160" s="86">
        <v>1.1082300000000001E-4</v>
      </c>
      <c r="S2160" s="86">
        <v>1.15223E-3</v>
      </c>
    </row>
    <row r="2161" spans="2:19" x14ac:dyDescent="0.2">
      <c r="B2161" s="33"/>
      <c r="C2161" s="81">
        <v>0.1898</v>
      </c>
      <c r="D2161" s="80">
        <v>6145</v>
      </c>
      <c r="E2161" s="80">
        <v>358</v>
      </c>
      <c r="F2161" s="80">
        <v>5787</v>
      </c>
      <c r="G2161" s="80">
        <v>716</v>
      </c>
      <c r="H2161" s="80">
        <v>6503</v>
      </c>
      <c r="I2161" s="82">
        <v>0.11010300000000001</v>
      </c>
      <c r="J2161" s="80">
        <v>0.110052</v>
      </c>
      <c r="L2161" s="84">
        <v>0.99790000000000001</v>
      </c>
      <c r="M2161" s="83">
        <v>2159.88</v>
      </c>
      <c r="N2161" s="85">
        <v>0.120211</v>
      </c>
      <c r="O2161" s="83">
        <v>2159.7600000000002</v>
      </c>
      <c r="P2161" s="85">
        <v>0.240423</v>
      </c>
      <c r="Q2161" s="83">
        <v>2160</v>
      </c>
      <c r="R2161" s="86">
        <v>1.11307E-4</v>
      </c>
      <c r="S2161" s="86">
        <v>1.15223E-3</v>
      </c>
    </row>
    <row r="2162" spans="2:19" x14ac:dyDescent="0.2">
      <c r="B2162" s="33"/>
      <c r="C2162" s="81">
        <v>0.18970000000000001</v>
      </c>
      <c r="D2162" s="80">
        <v>6146</v>
      </c>
      <c r="E2162" s="80">
        <v>358</v>
      </c>
      <c r="F2162" s="80">
        <v>5788</v>
      </c>
      <c r="G2162" s="80">
        <v>716</v>
      </c>
      <c r="H2162" s="80">
        <v>6504</v>
      </c>
      <c r="I2162" s="82">
        <v>0.110086</v>
      </c>
      <c r="J2162" s="80">
        <v>0.110052</v>
      </c>
      <c r="L2162" s="84">
        <v>0.99790000000000001</v>
      </c>
      <c r="M2162" s="83">
        <v>2160.88</v>
      </c>
      <c r="N2162" s="85">
        <v>0.120792</v>
      </c>
      <c r="O2162" s="83">
        <v>2160.7600000000002</v>
      </c>
      <c r="P2162" s="85">
        <v>0.24158399999999999</v>
      </c>
      <c r="Q2162" s="83">
        <v>2161</v>
      </c>
      <c r="R2162" s="86">
        <v>1.1179300000000001E-4</v>
      </c>
      <c r="S2162" s="86">
        <v>1.15223E-3</v>
      </c>
    </row>
    <row r="2163" spans="2:19" x14ac:dyDescent="0.2">
      <c r="B2163" s="33"/>
      <c r="C2163" s="81">
        <v>0.18920000000000001</v>
      </c>
      <c r="D2163" s="80">
        <v>6148</v>
      </c>
      <c r="E2163" s="80">
        <v>358</v>
      </c>
      <c r="F2163" s="80">
        <v>5790</v>
      </c>
      <c r="G2163" s="80">
        <v>716</v>
      </c>
      <c r="H2163" s="80">
        <v>6506</v>
      </c>
      <c r="I2163" s="82">
        <v>0.110052</v>
      </c>
      <c r="J2163" s="80">
        <v>0.110052</v>
      </c>
      <c r="L2163" s="84">
        <v>0.99790000000000001</v>
      </c>
      <c r="M2163" s="83">
        <v>2161.88</v>
      </c>
      <c r="N2163" s="85">
        <v>0.121375</v>
      </c>
      <c r="O2163" s="83">
        <v>2161.7600000000002</v>
      </c>
      <c r="P2163" s="85">
        <v>0.24274999999999999</v>
      </c>
      <c r="Q2163" s="83">
        <v>2162</v>
      </c>
      <c r="R2163" s="86">
        <v>1.1228E-4</v>
      </c>
      <c r="S2163" s="86">
        <v>1.15223E-3</v>
      </c>
    </row>
    <row r="2164" spans="2:19" x14ac:dyDescent="0.2">
      <c r="B2164" s="33"/>
      <c r="C2164" s="81">
        <v>0.18820000000000001</v>
      </c>
      <c r="D2164" s="80">
        <v>6148</v>
      </c>
      <c r="E2164" s="80">
        <v>359</v>
      </c>
      <c r="F2164" s="80">
        <v>5789</v>
      </c>
      <c r="G2164" s="80">
        <v>718</v>
      </c>
      <c r="H2164" s="80">
        <v>6507</v>
      </c>
      <c r="I2164" s="82">
        <v>0.110343</v>
      </c>
      <c r="J2164" s="80">
        <v>0.110343</v>
      </c>
      <c r="L2164" s="84">
        <v>0.99790000000000001</v>
      </c>
      <c r="M2164" s="83">
        <v>2162.88</v>
      </c>
      <c r="N2164" s="85">
        <v>0.12196</v>
      </c>
      <c r="O2164" s="83">
        <v>2162.7600000000002</v>
      </c>
      <c r="P2164" s="85">
        <v>0.243921</v>
      </c>
      <c r="Q2164" s="83">
        <v>2163</v>
      </c>
      <c r="R2164" s="86">
        <v>1.1277000000000001E-4</v>
      </c>
      <c r="S2164" s="86">
        <v>1.15223E-3</v>
      </c>
    </row>
    <row r="2165" spans="2:19" x14ac:dyDescent="0.2">
      <c r="B2165" s="33"/>
      <c r="C2165" s="81">
        <v>0.188</v>
      </c>
      <c r="D2165" s="80">
        <v>6148</v>
      </c>
      <c r="E2165" s="80">
        <v>360</v>
      </c>
      <c r="F2165" s="80">
        <v>5788</v>
      </c>
      <c r="G2165" s="80">
        <v>720</v>
      </c>
      <c r="H2165" s="80">
        <v>6508</v>
      </c>
      <c r="I2165" s="82">
        <v>0.110633</v>
      </c>
      <c r="J2165" s="80">
        <v>0.110633</v>
      </c>
      <c r="L2165" s="84">
        <v>0.99790000000000001</v>
      </c>
      <c r="M2165" s="83">
        <v>2163.88</v>
      </c>
      <c r="N2165" s="85">
        <v>0.122548</v>
      </c>
      <c r="O2165" s="83">
        <v>2163.75</v>
      </c>
      <c r="P2165" s="85">
        <v>0.24509600000000001</v>
      </c>
      <c r="Q2165" s="83">
        <v>2164</v>
      </c>
      <c r="R2165" s="86">
        <v>1.13261E-4</v>
      </c>
      <c r="S2165" s="86">
        <v>1.15223E-3</v>
      </c>
    </row>
    <row r="2166" spans="2:19" x14ac:dyDescent="0.2">
      <c r="B2166" s="33"/>
      <c r="C2166" s="81">
        <v>0.18790000000000001</v>
      </c>
      <c r="D2166" s="80">
        <v>6148</v>
      </c>
      <c r="E2166" s="80">
        <v>361</v>
      </c>
      <c r="F2166" s="80">
        <v>5787</v>
      </c>
      <c r="G2166" s="80">
        <v>722</v>
      </c>
      <c r="H2166" s="80">
        <v>6509</v>
      </c>
      <c r="I2166" s="82">
        <v>0.11092299999999999</v>
      </c>
      <c r="J2166" s="80">
        <v>0.11092299999999999</v>
      </c>
      <c r="L2166" s="84">
        <v>0.99790000000000001</v>
      </c>
      <c r="M2166" s="83">
        <v>2164.88</v>
      </c>
      <c r="N2166" s="85">
        <v>0.123138</v>
      </c>
      <c r="O2166" s="83">
        <v>2164.75</v>
      </c>
      <c r="P2166" s="85">
        <v>0.24627599999999999</v>
      </c>
      <c r="Q2166" s="83">
        <v>2165</v>
      </c>
      <c r="R2166" s="86">
        <v>1.1375299999999999E-4</v>
      </c>
      <c r="S2166" s="86">
        <v>1.15223E-3</v>
      </c>
    </row>
    <row r="2167" spans="2:19" x14ac:dyDescent="0.2">
      <c r="B2167" s="33"/>
      <c r="C2167" s="81">
        <v>0.18779999999999999</v>
      </c>
      <c r="D2167" s="80">
        <v>6148</v>
      </c>
      <c r="E2167" s="80">
        <v>362</v>
      </c>
      <c r="F2167" s="80">
        <v>5786</v>
      </c>
      <c r="G2167" s="80">
        <v>724</v>
      </c>
      <c r="H2167" s="80">
        <v>6510</v>
      </c>
      <c r="I2167" s="82">
        <v>0.11121399999999999</v>
      </c>
      <c r="J2167" s="80">
        <v>0.11121399999999999</v>
      </c>
      <c r="L2167" s="84">
        <v>0.99790000000000001</v>
      </c>
      <c r="M2167" s="83">
        <v>2165.88</v>
      </c>
      <c r="N2167" s="85">
        <v>0.12373000000000001</v>
      </c>
      <c r="O2167" s="83">
        <v>2165.75</v>
      </c>
      <c r="P2167" s="85">
        <v>0.24746000000000001</v>
      </c>
      <c r="Q2167" s="83">
        <v>2166</v>
      </c>
      <c r="R2167" s="86">
        <v>1.1424799999999999E-4</v>
      </c>
      <c r="S2167" s="86">
        <v>1.15223E-3</v>
      </c>
    </row>
    <row r="2168" spans="2:19" x14ac:dyDescent="0.2">
      <c r="B2168" s="33"/>
      <c r="C2168" s="81">
        <v>0.1875</v>
      </c>
      <c r="D2168" s="80">
        <v>6149</v>
      </c>
      <c r="E2168" s="80">
        <v>363</v>
      </c>
      <c r="F2168" s="80">
        <v>5786</v>
      </c>
      <c r="G2168" s="80">
        <v>726</v>
      </c>
      <c r="H2168" s="80">
        <v>6512</v>
      </c>
      <c r="I2168" s="82">
        <v>0.111486</v>
      </c>
      <c r="J2168" s="80">
        <v>0.11143500000000001</v>
      </c>
      <c r="L2168" s="84">
        <v>0.99790000000000001</v>
      </c>
      <c r="M2168" s="83">
        <v>2166.88</v>
      </c>
      <c r="N2168" s="85">
        <v>0.124325</v>
      </c>
      <c r="O2168" s="83">
        <v>2166.75</v>
      </c>
      <c r="P2168" s="85">
        <v>0.24864900000000001</v>
      </c>
      <c r="Q2168" s="83">
        <v>2167</v>
      </c>
      <c r="R2168" s="86">
        <v>1.14744E-4</v>
      </c>
      <c r="S2168" s="86">
        <v>1.15223E-3</v>
      </c>
    </row>
    <row r="2169" spans="2:19" x14ac:dyDescent="0.2">
      <c r="B2169" s="33"/>
      <c r="C2169" s="81">
        <v>0.18720000000000001</v>
      </c>
      <c r="D2169" s="80">
        <v>6150</v>
      </c>
      <c r="E2169" s="80">
        <v>363</v>
      </c>
      <c r="F2169" s="80">
        <v>5787</v>
      </c>
      <c r="G2169" s="80">
        <v>726</v>
      </c>
      <c r="H2169" s="80">
        <v>6513</v>
      </c>
      <c r="I2169" s="82">
        <v>0.111469</v>
      </c>
      <c r="J2169" s="80">
        <v>0.11143500000000001</v>
      </c>
      <c r="L2169" s="84">
        <v>0.99790000000000001</v>
      </c>
      <c r="M2169" s="83">
        <v>2167.88</v>
      </c>
      <c r="N2169" s="85">
        <v>0.12492200000000001</v>
      </c>
      <c r="O2169" s="83">
        <v>2167.75</v>
      </c>
      <c r="P2169" s="85">
        <v>0.24984300000000001</v>
      </c>
      <c r="Q2169" s="83">
        <v>2168</v>
      </c>
      <c r="R2169" s="86">
        <v>1.15241E-4</v>
      </c>
      <c r="S2169" s="86">
        <v>1.15223E-3</v>
      </c>
    </row>
    <row r="2170" spans="2:19" x14ac:dyDescent="0.2">
      <c r="B2170" s="33"/>
      <c r="C2170" s="81">
        <v>0.1867</v>
      </c>
      <c r="D2170" s="80">
        <v>6151</v>
      </c>
      <c r="E2170" s="80">
        <v>363</v>
      </c>
      <c r="F2170" s="80">
        <v>5788</v>
      </c>
      <c r="G2170" s="80">
        <v>726</v>
      </c>
      <c r="H2170" s="80">
        <v>6514</v>
      </c>
      <c r="I2170" s="82">
        <v>0.111452</v>
      </c>
      <c r="J2170" s="80">
        <v>0.11143500000000001</v>
      </c>
      <c r="L2170" s="84">
        <v>0.99790000000000001</v>
      </c>
      <c r="M2170" s="83">
        <v>2168.87</v>
      </c>
      <c r="N2170" s="85">
        <v>0.12552099999999999</v>
      </c>
      <c r="O2170" s="83">
        <v>2168.75</v>
      </c>
      <c r="P2170" s="85">
        <v>0.25104199999999999</v>
      </c>
      <c r="Q2170" s="83">
        <v>2169</v>
      </c>
      <c r="R2170" s="86">
        <v>1.15741E-4</v>
      </c>
      <c r="S2170" s="86">
        <v>1.15223E-3</v>
      </c>
    </row>
    <row r="2171" spans="2:19" x14ac:dyDescent="0.2">
      <c r="B2171" s="33"/>
      <c r="C2171" s="81">
        <v>0.1865</v>
      </c>
      <c r="D2171" s="80">
        <v>6152</v>
      </c>
      <c r="E2171" s="80">
        <v>363</v>
      </c>
      <c r="F2171" s="80">
        <v>5789</v>
      </c>
      <c r="G2171" s="80">
        <v>726</v>
      </c>
      <c r="H2171" s="80">
        <v>6515</v>
      </c>
      <c r="I2171" s="82">
        <v>0.11143500000000001</v>
      </c>
      <c r="J2171" s="80">
        <v>0.11143500000000001</v>
      </c>
      <c r="L2171" s="84">
        <v>0.99780000000000002</v>
      </c>
      <c r="M2171" s="83">
        <v>2169.87</v>
      </c>
      <c r="N2171" s="85">
        <v>0.12612200000000001</v>
      </c>
      <c r="O2171" s="83">
        <v>2169.75</v>
      </c>
      <c r="P2171" s="85">
        <v>0.252245</v>
      </c>
      <c r="Q2171" s="83">
        <v>2170</v>
      </c>
      <c r="R2171" s="86">
        <v>1.16242E-4</v>
      </c>
      <c r="S2171" s="86">
        <v>1.27772E-3</v>
      </c>
    </row>
    <row r="2172" spans="2:19" x14ac:dyDescent="0.2">
      <c r="B2172" s="33"/>
      <c r="C2172" s="81">
        <v>0.1862</v>
      </c>
      <c r="D2172" s="80">
        <v>6152</v>
      </c>
      <c r="E2172" s="80">
        <v>364</v>
      </c>
      <c r="F2172" s="80">
        <v>5788</v>
      </c>
      <c r="G2172" s="80">
        <v>728</v>
      </c>
      <c r="H2172" s="80">
        <v>6516</v>
      </c>
      <c r="I2172" s="82">
        <v>0.111725</v>
      </c>
      <c r="J2172" s="80">
        <v>0.11165600000000001</v>
      </c>
      <c r="L2172" s="84">
        <v>0.99780000000000002</v>
      </c>
      <c r="M2172" s="83">
        <v>2170.87</v>
      </c>
      <c r="N2172" s="85">
        <v>0.12672600000000001</v>
      </c>
      <c r="O2172" s="83">
        <v>2170.75</v>
      </c>
      <c r="P2172" s="85">
        <v>0.25345299999999998</v>
      </c>
      <c r="Q2172" s="83">
        <v>2171</v>
      </c>
      <c r="R2172" s="86">
        <v>1.1674499999999999E-4</v>
      </c>
      <c r="S2172" s="86">
        <v>1.27772E-3</v>
      </c>
    </row>
    <row r="2173" spans="2:19" x14ac:dyDescent="0.2">
      <c r="B2173" s="33"/>
      <c r="C2173" s="81">
        <v>0.1857</v>
      </c>
      <c r="D2173" s="80">
        <v>6153</v>
      </c>
      <c r="E2173" s="80">
        <v>364</v>
      </c>
      <c r="F2173" s="80">
        <v>5789</v>
      </c>
      <c r="G2173" s="80">
        <v>728</v>
      </c>
      <c r="H2173" s="80">
        <v>6517</v>
      </c>
      <c r="I2173" s="82">
        <v>0.111708</v>
      </c>
      <c r="J2173" s="80">
        <v>0.11165600000000001</v>
      </c>
      <c r="L2173" s="84">
        <v>0.99780000000000002</v>
      </c>
      <c r="M2173" s="83">
        <v>2171.87</v>
      </c>
      <c r="N2173" s="85">
        <v>0.127333</v>
      </c>
      <c r="O2173" s="83">
        <v>2171.75</v>
      </c>
      <c r="P2173" s="85">
        <v>0.25466499999999997</v>
      </c>
      <c r="Q2173" s="83">
        <v>2172</v>
      </c>
      <c r="R2173" s="86">
        <v>1.17249E-4</v>
      </c>
      <c r="S2173" s="86">
        <v>1.27772E-3</v>
      </c>
    </row>
    <row r="2174" spans="2:19" x14ac:dyDescent="0.2">
      <c r="B2174" s="33"/>
      <c r="C2174" s="81">
        <v>0.1855</v>
      </c>
      <c r="D2174" s="80">
        <v>6154</v>
      </c>
      <c r="E2174" s="80">
        <v>364</v>
      </c>
      <c r="F2174" s="80">
        <v>5790</v>
      </c>
      <c r="G2174" s="80">
        <v>728</v>
      </c>
      <c r="H2174" s="80">
        <v>6518</v>
      </c>
      <c r="I2174" s="82">
        <v>0.111691</v>
      </c>
      <c r="J2174" s="80">
        <v>0.11165600000000001</v>
      </c>
      <c r="L2174" s="84">
        <v>0.99780000000000002</v>
      </c>
      <c r="M2174" s="83">
        <v>2172.87</v>
      </c>
      <c r="N2174" s="85">
        <v>0.127941</v>
      </c>
      <c r="O2174" s="83">
        <v>2172.7399999999998</v>
      </c>
      <c r="P2174" s="85">
        <v>0.255882</v>
      </c>
      <c r="Q2174" s="83">
        <v>2173</v>
      </c>
      <c r="R2174" s="86">
        <v>1.17755E-4</v>
      </c>
      <c r="S2174" s="86">
        <v>1.27772E-3</v>
      </c>
    </row>
    <row r="2175" spans="2:19" x14ac:dyDescent="0.2">
      <c r="B2175" s="33"/>
      <c r="C2175" s="81">
        <v>0.18529999999999999</v>
      </c>
      <c r="D2175" s="80">
        <v>6155</v>
      </c>
      <c r="E2175" s="80">
        <v>364</v>
      </c>
      <c r="F2175" s="80">
        <v>5791</v>
      </c>
      <c r="G2175" s="80">
        <v>728</v>
      </c>
      <c r="H2175" s="80">
        <v>6519</v>
      </c>
      <c r="I2175" s="82">
        <v>0.111674</v>
      </c>
      <c r="J2175" s="80">
        <v>0.11165600000000001</v>
      </c>
      <c r="L2175" s="84">
        <v>0.99780000000000002</v>
      </c>
      <c r="M2175" s="83">
        <v>2173.87</v>
      </c>
      <c r="N2175" s="85">
        <v>0.128552</v>
      </c>
      <c r="O2175" s="83">
        <v>2173.7399999999998</v>
      </c>
      <c r="P2175" s="85">
        <v>0.257104</v>
      </c>
      <c r="Q2175" s="83">
        <v>2174</v>
      </c>
      <c r="R2175" s="86">
        <v>1.18263E-4</v>
      </c>
      <c r="S2175" s="86">
        <v>1.27772E-3</v>
      </c>
    </row>
    <row r="2176" spans="2:19" x14ac:dyDescent="0.2">
      <c r="B2176" s="33"/>
      <c r="C2176" s="81">
        <v>0.185</v>
      </c>
      <c r="D2176" s="80">
        <v>6156</v>
      </c>
      <c r="E2176" s="80">
        <v>364</v>
      </c>
      <c r="F2176" s="80">
        <v>5792</v>
      </c>
      <c r="G2176" s="80">
        <v>728</v>
      </c>
      <c r="H2176" s="80">
        <v>6520</v>
      </c>
      <c r="I2176" s="82">
        <v>0.11165600000000001</v>
      </c>
      <c r="J2176" s="80">
        <v>0.11165600000000001</v>
      </c>
      <c r="L2176" s="84">
        <v>0.99780000000000002</v>
      </c>
      <c r="M2176" s="83">
        <v>2174.87</v>
      </c>
      <c r="N2176" s="85">
        <v>0.129166</v>
      </c>
      <c r="O2176" s="83">
        <v>2174.7399999999998</v>
      </c>
      <c r="P2176" s="85">
        <v>0.25833099999999998</v>
      </c>
      <c r="Q2176" s="83">
        <v>2175</v>
      </c>
      <c r="R2176" s="86">
        <v>1.18773E-4</v>
      </c>
      <c r="S2176" s="86">
        <v>1.27772E-3</v>
      </c>
    </row>
    <row r="2177" spans="2:19" x14ac:dyDescent="0.2">
      <c r="B2177" s="33"/>
      <c r="C2177" s="81">
        <v>0.18459999999999999</v>
      </c>
      <c r="D2177" s="80">
        <v>6157</v>
      </c>
      <c r="E2177" s="80">
        <v>365</v>
      </c>
      <c r="F2177" s="80">
        <v>5792</v>
      </c>
      <c r="G2177" s="80">
        <v>730</v>
      </c>
      <c r="H2177" s="80">
        <v>6522</v>
      </c>
      <c r="I2177" s="82">
        <v>0.111929</v>
      </c>
      <c r="J2177" s="80">
        <v>0.111912</v>
      </c>
      <c r="L2177" s="84">
        <v>0.99780000000000002</v>
      </c>
      <c r="M2177" s="83">
        <v>2175.87</v>
      </c>
      <c r="N2177" s="85">
        <v>0.12978100000000001</v>
      </c>
      <c r="O2177" s="83">
        <v>2175.7399999999998</v>
      </c>
      <c r="P2177" s="85">
        <v>0.25956299999999999</v>
      </c>
      <c r="Q2177" s="83">
        <v>2176</v>
      </c>
      <c r="R2177" s="86">
        <v>1.1928400000000001E-4</v>
      </c>
      <c r="S2177" s="86">
        <v>1.27772E-3</v>
      </c>
    </row>
    <row r="2178" spans="2:19" x14ac:dyDescent="0.2">
      <c r="B2178" s="33"/>
      <c r="C2178" s="81">
        <v>0.1845</v>
      </c>
      <c r="D2178" s="80">
        <v>6158</v>
      </c>
      <c r="E2178" s="80">
        <v>365</v>
      </c>
      <c r="F2178" s="80">
        <v>5793</v>
      </c>
      <c r="G2178" s="80">
        <v>730</v>
      </c>
      <c r="H2178" s="80">
        <v>6523</v>
      </c>
      <c r="I2178" s="82">
        <v>0.111912</v>
      </c>
      <c r="J2178" s="80">
        <v>0.111912</v>
      </c>
      <c r="L2178" s="84">
        <v>0.99780000000000002</v>
      </c>
      <c r="M2178" s="83">
        <v>2176.87</v>
      </c>
      <c r="N2178" s="85">
        <v>0.13039999999999999</v>
      </c>
      <c r="O2178" s="83">
        <v>2176.7399999999998</v>
      </c>
      <c r="P2178" s="85">
        <v>0.260799</v>
      </c>
      <c r="Q2178" s="83">
        <v>2177</v>
      </c>
      <c r="R2178" s="86">
        <v>1.1979799999999999E-4</v>
      </c>
      <c r="S2178" s="86">
        <v>1.27772E-3</v>
      </c>
    </row>
    <row r="2179" spans="2:19" x14ac:dyDescent="0.2">
      <c r="B2179" s="33"/>
      <c r="C2179" s="81">
        <v>0.18410000000000001</v>
      </c>
      <c r="D2179" s="80">
        <v>6158</v>
      </c>
      <c r="E2179" s="80">
        <v>366</v>
      </c>
      <c r="F2179" s="80">
        <v>5792</v>
      </c>
      <c r="G2179" s="80">
        <v>732</v>
      </c>
      <c r="H2179" s="80">
        <v>6524</v>
      </c>
      <c r="I2179" s="82">
        <v>0.112201</v>
      </c>
      <c r="J2179" s="80">
        <v>0.11218400000000001</v>
      </c>
      <c r="L2179" s="84">
        <v>0.99780000000000002</v>
      </c>
      <c r="M2179" s="83">
        <v>2177.87</v>
      </c>
      <c r="N2179" s="85">
        <v>0.13102</v>
      </c>
      <c r="O2179" s="83">
        <v>2177.7399999999998</v>
      </c>
      <c r="P2179" s="85">
        <v>0.26204100000000002</v>
      </c>
      <c r="Q2179" s="83">
        <v>2178</v>
      </c>
      <c r="R2179" s="86">
        <v>1.20312E-4</v>
      </c>
      <c r="S2179" s="86">
        <v>1.27772E-3</v>
      </c>
    </row>
    <row r="2180" spans="2:19" x14ac:dyDescent="0.2">
      <c r="B2180" s="33"/>
      <c r="C2180" s="81">
        <v>0.184</v>
      </c>
      <c r="D2180" s="80">
        <v>6159</v>
      </c>
      <c r="E2180" s="80">
        <v>366</v>
      </c>
      <c r="F2180" s="80">
        <v>5793</v>
      </c>
      <c r="G2180" s="80">
        <v>732</v>
      </c>
      <c r="H2180" s="80">
        <v>6525</v>
      </c>
      <c r="I2180" s="82">
        <v>0.11218400000000001</v>
      </c>
      <c r="J2180" s="80">
        <v>0.11218400000000001</v>
      </c>
      <c r="L2180" s="84">
        <v>0.99780000000000002</v>
      </c>
      <c r="M2180" s="83">
        <v>2178.87</v>
      </c>
      <c r="N2180" s="85">
        <v>0.13164300000000001</v>
      </c>
      <c r="O2180" s="83">
        <v>2178.7399999999998</v>
      </c>
      <c r="P2180" s="85">
        <v>0.26328699999999999</v>
      </c>
      <c r="Q2180" s="83">
        <v>2179</v>
      </c>
      <c r="R2180" s="86">
        <v>1.20829E-4</v>
      </c>
      <c r="S2180" s="86">
        <v>1.27772E-3</v>
      </c>
    </row>
    <row r="2181" spans="2:19" x14ac:dyDescent="0.2">
      <c r="B2181" s="33"/>
      <c r="C2181" s="81">
        <v>0.18379999999999999</v>
      </c>
      <c r="D2181" s="80">
        <v>6159</v>
      </c>
      <c r="E2181" s="80">
        <v>367</v>
      </c>
      <c r="F2181" s="80">
        <v>5792</v>
      </c>
      <c r="G2181" s="80">
        <v>734</v>
      </c>
      <c r="H2181" s="80">
        <v>6526</v>
      </c>
      <c r="I2181" s="82">
        <v>0.112473</v>
      </c>
      <c r="J2181" s="80">
        <v>0.112473</v>
      </c>
      <c r="L2181" s="84">
        <v>0.99780000000000002</v>
      </c>
      <c r="M2181" s="83">
        <v>2179.87</v>
      </c>
      <c r="N2181" s="85">
        <v>0.132269</v>
      </c>
      <c r="O2181" s="83">
        <v>2179.7399999999998</v>
      </c>
      <c r="P2181" s="85">
        <v>0.26453700000000002</v>
      </c>
      <c r="Q2181" s="83">
        <v>2180</v>
      </c>
      <c r="R2181" s="86">
        <v>1.21347E-4</v>
      </c>
      <c r="S2181" s="86">
        <v>1.27772E-3</v>
      </c>
    </row>
    <row r="2182" spans="2:19" x14ac:dyDescent="0.2">
      <c r="B2182" s="33"/>
      <c r="C2182" s="81">
        <v>0.18340000000000001</v>
      </c>
      <c r="D2182" s="80">
        <v>6159</v>
      </c>
      <c r="E2182" s="80">
        <v>368</v>
      </c>
      <c r="F2182" s="80">
        <v>5791</v>
      </c>
      <c r="G2182" s="80">
        <v>736</v>
      </c>
      <c r="H2182" s="80">
        <v>6527</v>
      </c>
      <c r="I2182" s="82">
        <v>0.112762</v>
      </c>
      <c r="J2182" s="80">
        <v>0.112706</v>
      </c>
      <c r="L2182" s="84">
        <v>0.99780000000000002</v>
      </c>
      <c r="M2182" s="83">
        <v>2180.87</v>
      </c>
      <c r="N2182" s="85">
        <v>0.13289699999999999</v>
      </c>
      <c r="O2182" s="83">
        <v>2180.73</v>
      </c>
      <c r="P2182" s="85">
        <v>0.265793</v>
      </c>
      <c r="Q2182" s="83">
        <v>2181</v>
      </c>
      <c r="R2182" s="86">
        <v>1.2186800000000001E-4</v>
      </c>
      <c r="S2182" s="86">
        <v>1.27772E-3</v>
      </c>
    </row>
    <row r="2183" spans="2:19" x14ac:dyDescent="0.2">
      <c r="B2183" s="33"/>
      <c r="C2183" s="81">
        <v>0.18310000000000001</v>
      </c>
      <c r="D2183" s="80">
        <v>6162</v>
      </c>
      <c r="E2183" s="80">
        <v>369</v>
      </c>
      <c r="F2183" s="80">
        <v>5793</v>
      </c>
      <c r="G2183" s="80">
        <v>738</v>
      </c>
      <c r="H2183" s="80">
        <v>6531</v>
      </c>
      <c r="I2183" s="82">
        <v>0.113</v>
      </c>
      <c r="J2183" s="80">
        <v>0.112706</v>
      </c>
      <c r="L2183" s="84">
        <v>0.99780000000000002</v>
      </c>
      <c r="M2183" s="83">
        <v>2181.87</v>
      </c>
      <c r="N2183" s="85">
        <v>0.13352700000000001</v>
      </c>
      <c r="O2183" s="83">
        <v>2181.73</v>
      </c>
      <c r="P2183" s="85">
        <v>0.26705400000000001</v>
      </c>
      <c r="Q2183" s="83">
        <v>2182</v>
      </c>
      <c r="R2183" s="86">
        <v>1.2238900000000001E-4</v>
      </c>
      <c r="S2183" s="86">
        <v>1.27772E-3</v>
      </c>
    </row>
    <row r="2184" spans="2:19" x14ac:dyDescent="0.2">
      <c r="B2184" s="33"/>
      <c r="C2184" s="81">
        <v>0.18260000000000001</v>
      </c>
      <c r="D2184" s="80">
        <v>6163</v>
      </c>
      <c r="E2184" s="80">
        <v>369</v>
      </c>
      <c r="F2184" s="80">
        <v>5794</v>
      </c>
      <c r="G2184" s="80">
        <v>738</v>
      </c>
      <c r="H2184" s="80">
        <v>6532</v>
      </c>
      <c r="I2184" s="82">
        <v>0.112982</v>
      </c>
      <c r="J2184" s="80">
        <v>0.112706</v>
      </c>
      <c r="L2184" s="84">
        <v>0.99780000000000002</v>
      </c>
      <c r="M2184" s="83">
        <v>2182.87</v>
      </c>
      <c r="N2184" s="85">
        <v>0.13416</v>
      </c>
      <c r="O2184" s="83">
        <v>2182.73</v>
      </c>
      <c r="P2184" s="85">
        <v>0.26831899999999997</v>
      </c>
      <c r="Q2184" s="83">
        <v>2183</v>
      </c>
      <c r="R2184" s="86">
        <v>1.2291299999999999E-4</v>
      </c>
      <c r="S2184" s="86">
        <v>1.27772E-3</v>
      </c>
    </row>
    <row r="2185" spans="2:19" x14ac:dyDescent="0.2">
      <c r="B2185" s="33"/>
      <c r="C2185" s="81">
        <v>0.1825</v>
      </c>
      <c r="D2185" s="80">
        <v>6165</v>
      </c>
      <c r="E2185" s="80">
        <v>369</v>
      </c>
      <c r="F2185" s="80">
        <v>5796</v>
      </c>
      <c r="G2185" s="80">
        <v>738</v>
      </c>
      <c r="H2185" s="80">
        <v>6534</v>
      </c>
      <c r="I2185" s="82">
        <v>0.11294800000000001</v>
      </c>
      <c r="J2185" s="80">
        <v>0.112706</v>
      </c>
      <c r="L2185" s="84">
        <v>0.99780000000000002</v>
      </c>
      <c r="M2185" s="83">
        <v>2183.87</v>
      </c>
      <c r="N2185" s="85">
        <v>0.134795</v>
      </c>
      <c r="O2185" s="83">
        <v>2183.73</v>
      </c>
      <c r="P2185" s="85">
        <v>0.26959</v>
      </c>
      <c r="Q2185" s="83">
        <v>2184</v>
      </c>
      <c r="R2185" s="86">
        <v>1.2343799999999999E-4</v>
      </c>
      <c r="S2185" s="86">
        <v>1.27772E-3</v>
      </c>
    </row>
    <row r="2186" spans="2:19" x14ac:dyDescent="0.2">
      <c r="B2186" s="33"/>
      <c r="C2186" s="81">
        <v>0.18240000000000001</v>
      </c>
      <c r="D2186" s="80">
        <v>6166</v>
      </c>
      <c r="E2186" s="80">
        <v>369</v>
      </c>
      <c r="F2186" s="80">
        <v>5797</v>
      </c>
      <c r="G2186" s="80">
        <v>738</v>
      </c>
      <c r="H2186" s="80">
        <v>6535</v>
      </c>
      <c r="I2186" s="82">
        <v>0.11293</v>
      </c>
      <c r="J2186" s="80">
        <v>0.112706</v>
      </c>
      <c r="L2186" s="84">
        <v>0.99780000000000002</v>
      </c>
      <c r="M2186" s="83">
        <v>2184.86</v>
      </c>
      <c r="N2186" s="85">
        <v>0.135432</v>
      </c>
      <c r="O2186" s="83">
        <v>2184.73</v>
      </c>
      <c r="P2186" s="85">
        <v>0.27086500000000002</v>
      </c>
      <c r="Q2186" s="83">
        <v>2185</v>
      </c>
      <c r="R2186" s="86">
        <v>1.2396600000000001E-4</v>
      </c>
      <c r="S2186" s="86">
        <v>1.27772E-3</v>
      </c>
    </row>
    <row r="2187" spans="2:19" x14ac:dyDescent="0.2">
      <c r="B2187" s="33"/>
      <c r="C2187" s="81">
        <v>0.18190000000000001</v>
      </c>
      <c r="D2187" s="80">
        <v>6167</v>
      </c>
      <c r="E2187" s="80">
        <v>369</v>
      </c>
      <c r="F2187" s="80">
        <v>5798</v>
      </c>
      <c r="G2187" s="80">
        <v>738</v>
      </c>
      <c r="H2187" s="80">
        <v>6536</v>
      </c>
      <c r="I2187" s="82">
        <v>0.112913</v>
      </c>
      <c r="J2187" s="80">
        <v>0.112706</v>
      </c>
      <c r="L2187" s="84">
        <v>0.99780000000000002</v>
      </c>
      <c r="M2187" s="83">
        <v>2185.86</v>
      </c>
      <c r="N2187" s="85">
        <v>0.136072</v>
      </c>
      <c r="O2187" s="83">
        <v>2185.73</v>
      </c>
      <c r="P2187" s="85">
        <v>0.27214500000000003</v>
      </c>
      <c r="Q2187" s="83">
        <v>2186</v>
      </c>
      <c r="R2187" s="86">
        <v>1.24494E-4</v>
      </c>
      <c r="S2187" s="86">
        <v>1.27772E-3</v>
      </c>
    </row>
    <row r="2188" spans="2:19" x14ac:dyDescent="0.2">
      <c r="B2188" s="33"/>
      <c r="C2188" s="81">
        <v>0.18179999999999999</v>
      </c>
      <c r="D2188" s="80">
        <v>6168</v>
      </c>
      <c r="E2188" s="80">
        <v>369</v>
      </c>
      <c r="F2188" s="80">
        <v>5799</v>
      </c>
      <c r="G2188" s="80">
        <v>738</v>
      </c>
      <c r="H2188" s="80">
        <v>6537</v>
      </c>
      <c r="I2188" s="82">
        <v>0.112896</v>
      </c>
      <c r="J2188" s="80">
        <v>0.112706</v>
      </c>
      <c r="L2188" s="84">
        <v>0.99780000000000002</v>
      </c>
      <c r="M2188" s="83">
        <v>2186.86</v>
      </c>
      <c r="N2188" s="85">
        <v>0.136715</v>
      </c>
      <c r="O2188" s="83">
        <v>2186.73</v>
      </c>
      <c r="P2188" s="85">
        <v>0.27343000000000001</v>
      </c>
      <c r="Q2188" s="83">
        <v>2187</v>
      </c>
      <c r="R2188" s="86">
        <v>1.2502499999999999E-4</v>
      </c>
      <c r="S2188" s="86">
        <v>1.27772E-3</v>
      </c>
    </row>
    <row r="2189" spans="2:19" x14ac:dyDescent="0.2">
      <c r="B2189" s="33"/>
      <c r="C2189" s="81">
        <v>0.18140000000000001</v>
      </c>
      <c r="D2189" s="80">
        <v>6169</v>
      </c>
      <c r="E2189" s="80">
        <v>369</v>
      </c>
      <c r="F2189" s="80">
        <v>5800</v>
      </c>
      <c r="G2189" s="80">
        <v>738</v>
      </c>
      <c r="H2189" s="80">
        <v>6538</v>
      </c>
      <c r="I2189" s="82">
        <v>0.11287899999999999</v>
      </c>
      <c r="J2189" s="80">
        <v>0.112706</v>
      </c>
      <c r="L2189" s="84">
        <v>0.99780000000000002</v>
      </c>
      <c r="M2189" s="83">
        <v>2187.86</v>
      </c>
      <c r="N2189" s="85">
        <v>0.13736000000000001</v>
      </c>
      <c r="O2189" s="83">
        <v>2187.73</v>
      </c>
      <c r="P2189" s="85">
        <v>0.27472000000000002</v>
      </c>
      <c r="Q2189" s="83">
        <v>2188</v>
      </c>
      <c r="R2189" s="86">
        <v>1.2555800000000001E-4</v>
      </c>
      <c r="S2189" s="86">
        <v>1.27772E-3</v>
      </c>
    </row>
    <row r="2190" spans="2:19" x14ac:dyDescent="0.2">
      <c r="B2190" s="33"/>
      <c r="C2190" s="81">
        <v>0.18110000000000001</v>
      </c>
      <c r="D2190" s="80">
        <v>6170</v>
      </c>
      <c r="E2190" s="80">
        <v>369</v>
      </c>
      <c r="F2190" s="80">
        <v>5801</v>
      </c>
      <c r="G2190" s="80">
        <v>738</v>
      </c>
      <c r="H2190" s="80">
        <v>6539</v>
      </c>
      <c r="I2190" s="82">
        <v>0.112861</v>
      </c>
      <c r="J2190" s="80">
        <v>0.112706</v>
      </c>
      <c r="L2190" s="84">
        <v>0.99780000000000002</v>
      </c>
      <c r="M2190" s="83">
        <v>2188.86</v>
      </c>
      <c r="N2190" s="85">
        <v>0.13800799999999999</v>
      </c>
      <c r="O2190" s="83">
        <v>2188.7199999999998</v>
      </c>
      <c r="P2190" s="85">
        <v>0.27601500000000001</v>
      </c>
      <c r="Q2190" s="83">
        <v>2189</v>
      </c>
      <c r="R2190" s="86">
        <v>1.2609200000000001E-4</v>
      </c>
      <c r="S2190" s="86">
        <v>1.27772E-3</v>
      </c>
    </row>
    <row r="2191" spans="2:19" x14ac:dyDescent="0.2">
      <c r="B2191" s="33"/>
      <c r="C2191" s="81">
        <v>0.18090000000000001</v>
      </c>
      <c r="D2191" s="80">
        <v>6171</v>
      </c>
      <c r="E2191" s="80">
        <v>369</v>
      </c>
      <c r="F2191" s="80">
        <v>5802</v>
      </c>
      <c r="G2191" s="80">
        <v>738</v>
      </c>
      <c r="H2191" s="80">
        <v>6540</v>
      </c>
      <c r="I2191" s="82">
        <v>0.112844</v>
      </c>
      <c r="J2191" s="80">
        <v>0.112706</v>
      </c>
      <c r="L2191" s="84">
        <v>0.99780000000000002</v>
      </c>
      <c r="M2191" s="83">
        <v>2189.86</v>
      </c>
      <c r="N2191" s="85">
        <v>0.138658</v>
      </c>
      <c r="O2191" s="83">
        <v>2189.7199999999998</v>
      </c>
      <c r="P2191" s="85">
        <v>0.27731499999999998</v>
      </c>
      <c r="Q2191" s="83">
        <v>2190</v>
      </c>
      <c r="R2191" s="86">
        <v>1.2662799999999999E-4</v>
      </c>
      <c r="S2191" s="86">
        <v>1.27772E-3</v>
      </c>
    </row>
    <row r="2192" spans="2:19" x14ac:dyDescent="0.2">
      <c r="B2192" s="33"/>
      <c r="C2192" s="81">
        <v>0.1807</v>
      </c>
      <c r="D2192" s="80">
        <v>6172</v>
      </c>
      <c r="E2192" s="80">
        <v>369</v>
      </c>
      <c r="F2192" s="80">
        <v>5803</v>
      </c>
      <c r="G2192" s="80">
        <v>738</v>
      </c>
      <c r="H2192" s="80">
        <v>6541</v>
      </c>
      <c r="I2192" s="82">
        <v>0.112827</v>
      </c>
      <c r="J2192" s="80">
        <v>0.112706</v>
      </c>
      <c r="L2192" s="84">
        <v>0.99780000000000002</v>
      </c>
      <c r="M2192" s="83">
        <v>2190.86</v>
      </c>
      <c r="N2192" s="85">
        <v>0.13930999999999999</v>
      </c>
      <c r="O2192" s="83">
        <v>2190.7199999999998</v>
      </c>
      <c r="P2192" s="85">
        <v>0.27861999999999998</v>
      </c>
      <c r="Q2192" s="83">
        <v>2191</v>
      </c>
      <c r="R2192" s="86">
        <v>1.2716600000000001E-4</v>
      </c>
      <c r="S2192" s="86">
        <v>1.27772E-3</v>
      </c>
    </row>
    <row r="2193" spans="2:19" x14ac:dyDescent="0.2">
      <c r="B2193" s="33"/>
      <c r="C2193" s="81">
        <v>0.1804</v>
      </c>
      <c r="D2193" s="80">
        <v>6173</v>
      </c>
      <c r="E2193" s="80">
        <v>369</v>
      </c>
      <c r="F2193" s="80">
        <v>5804</v>
      </c>
      <c r="G2193" s="80">
        <v>738</v>
      </c>
      <c r="H2193" s="80">
        <v>6542</v>
      </c>
      <c r="I2193" s="82">
        <v>0.11280999999999999</v>
      </c>
      <c r="J2193" s="80">
        <v>0.112706</v>
      </c>
      <c r="L2193" s="84">
        <v>0.99780000000000002</v>
      </c>
      <c r="M2193" s="83">
        <v>2191.86</v>
      </c>
      <c r="N2193" s="85">
        <v>0.13996500000000001</v>
      </c>
      <c r="O2193" s="83">
        <v>2191.7199999999998</v>
      </c>
      <c r="P2193" s="85">
        <v>0.27993000000000001</v>
      </c>
      <c r="Q2193" s="83">
        <v>2192</v>
      </c>
      <c r="R2193" s="86">
        <v>1.2770500000000001E-4</v>
      </c>
      <c r="S2193" s="86">
        <v>1.27772E-3</v>
      </c>
    </row>
    <row r="2194" spans="2:19" x14ac:dyDescent="0.2">
      <c r="B2194" s="33"/>
      <c r="C2194" s="81">
        <v>0.18</v>
      </c>
      <c r="D2194" s="80">
        <v>6174</v>
      </c>
      <c r="E2194" s="80">
        <v>369</v>
      </c>
      <c r="F2194" s="80">
        <v>5805</v>
      </c>
      <c r="G2194" s="80">
        <v>738</v>
      </c>
      <c r="H2194" s="80">
        <v>6543</v>
      </c>
      <c r="I2194" s="82">
        <v>0.112792</v>
      </c>
      <c r="J2194" s="80">
        <v>0.112706</v>
      </c>
      <c r="L2194" s="84">
        <v>0.99780000000000002</v>
      </c>
      <c r="M2194" s="83">
        <v>2192.86</v>
      </c>
      <c r="N2194" s="85">
        <v>0.140623</v>
      </c>
      <c r="O2194" s="83">
        <v>2192.7199999999998</v>
      </c>
      <c r="P2194" s="85">
        <v>0.28124500000000002</v>
      </c>
      <c r="Q2194" s="83">
        <v>2193</v>
      </c>
      <c r="R2194" s="86">
        <v>1.2824700000000001E-4</v>
      </c>
      <c r="S2194" s="86">
        <v>1.27772E-3</v>
      </c>
    </row>
    <row r="2195" spans="2:19" x14ac:dyDescent="0.2">
      <c r="B2195" s="33"/>
      <c r="C2195" s="81">
        <v>0.17929999999999999</v>
      </c>
      <c r="D2195" s="80">
        <v>6175</v>
      </c>
      <c r="E2195" s="80">
        <v>369</v>
      </c>
      <c r="F2195" s="80">
        <v>5806</v>
      </c>
      <c r="G2195" s="80">
        <v>738</v>
      </c>
      <c r="H2195" s="80">
        <v>6544</v>
      </c>
      <c r="I2195" s="82">
        <v>0.112775</v>
      </c>
      <c r="J2195" s="80">
        <v>0.112706</v>
      </c>
      <c r="L2195" s="84">
        <v>0.99780000000000002</v>
      </c>
      <c r="M2195" s="83">
        <v>2193.86</v>
      </c>
      <c r="N2195" s="85">
        <v>0.14128299999999999</v>
      </c>
      <c r="O2195" s="83">
        <v>2193.7199999999998</v>
      </c>
      <c r="P2195" s="85">
        <v>0.28256500000000001</v>
      </c>
      <c r="Q2195" s="83">
        <v>2194</v>
      </c>
      <c r="R2195" s="86">
        <v>1.2878999999999999E-4</v>
      </c>
      <c r="S2195" s="86">
        <v>1.27772E-3</v>
      </c>
    </row>
    <row r="2196" spans="2:19" x14ac:dyDescent="0.2">
      <c r="B2196" s="33"/>
      <c r="C2196" s="81">
        <v>0.17899999999999999</v>
      </c>
      <c r="D2196" s="80">
        <v>6176</v>
      </c>
      <c r="E2196" s="80">
        <v>369</v>
      </c>
      <c r="F2196" s="80">
        <v>5807</v>
      </c>
      <c r="G2196" s="80">
        <v>738</v>
      </c>
      <c r="H2196" s="80">
        <v>6545</v>
      </c>
      <c r="I2196" s="82">
        <v>0.112758</v>
      </c>
      <c r="J2196" s="80">
        <v>0.112706</v>
      </c>
      <c r="L2196" s="84">
        <v>0.99780000000000002</v>
      </c>
      <c r="M2196" s="83">
        <v>2194.86</v>
      </c>
      <c r="N2196" s="85">
        <v>0.14194499999999999</v>
      </c>
      <c r="O2196" s="83">
        <v>2194.7199999999998</v>
      </c>
      <c r="P2196" s="85">
        <v>0.28388999999999998</v>
      </c>
      <c r="Q2196" s="83">
        <v>2195</v>
      </c>
      <c r="R2196" s="86">
        <v>1.2933500000000001E-4</v>
      </c>
      <c r="S2196" s="86">
        <v>1.27772E-3</v>
      </c>
    </row>
    <row r="2197" spans="2:19" x14ac:dyDescent="0.2">
      <c r="B2197" s="33"/>
      <c r="C2197" s="81">
        <v>0.1789</v>
      </c>
      <c r="D2197" s="80">
        <v>6177</v>
      </c>
      <c r="E2197" s="80">
        <v>369</v>
      </c>
      <c r="F2197" s="80">
        <v>5808</v>
      </c>
      <c r="G2197" s="80">
        <v>738</v>
      </c>
      <c r="H2197" s="80">
        <v>6546</v>
      </c>
      <c r="I2197" s="82">
        <v>0.11274099999999999</v>
      </c>
      <c r="J2197" s="80">
        <v>0.112706</v>
      </c>
      <c r="L2197" s="84">
        <v>0.99780000000000002</v>
      </c>
      <c r="M2197" s="83">
        <v>2195.86</v>
      </c>
      <c r="N2197" s="85">
        <v>0.14260999999999999</v>
      </c>
      <c r="O2197" s="83">
        <v>2195.71</v>
      </c>
      <c r="P2197" s="85">
        <v>0.285221</v>
      </c>
      <c r="Q2197" s="83">
        <v>2196</v>
      </c>
      <c r="R2197" s="86">
        <v>1.29882E-4</v>
      </c>
      <c r="S2197" s="86">
        <v>1.27772E-3</v>
      </c>
    </row>
    <row r="2198" spans="2:19" x14ac:dyDescent="0.2">
      <c r="B2198" s="33"/>
      <c r="C2198" s="81">
        <v>0.17879999999999999</v>
      </c>
      <c r="D2198" s="80">
        <v>6179</v>
      </c>
      <c r="E2198" s="80">
        <v>369</v>
      </c>
      <c r="F2198" s="80">
        <v>5810</v>
      </c>
      <c r="G2198" s="80">
        <v>738</v>
      </c>
      <c r="H2198" s="80">
        <v>6548</v>
      </c>
      <c r="I2198" s="82">
        <v>0.112706</v>
      </c>
      <c r="J2198" s="80">
        <v>0.112706</v>
      </c>
      <c r="L2198" s="84">
        <v>0.99780000000000002</v>
      </c>
      <c r="M2198" s="83">
        <v>2196.86</v>
      </c>
      <c r="N2198" s="85">
        <v>0.14327799999999999</v>
      </c>
      <c r="O2198" s="83">
        <v>2196.71</v>
      </c>
      <c r="P2198" s="85">
        <v>0.28655599999999998</v>
      </c>
      <c r="Q2198" s="83">
        <v>2197</v>
      </c>
      <c r="R2198" s="86">
        <v>1.30431E-4</v>
      </c>
      <c r="S2198" s="86">
        <v>1.27772E-3</v>
      </c>
    </row>
    <row r="2199" spans="2:19" x14ac:dyDescent="0.2">
      <c r="B2199" s="33"/>
      <c r="C2199" s="81">
        <v>0.17829999999999999</v>
      </c>
      <c r="D2199" s="80">
        <v>6179</v>
      </c>
      <c r="E2199" s="80">
        <v>370</v>
      </c>
      <c r="F2199" s="80">
        <v>5809</v>
      </c>
      <c r="G2199" s="80">
        <v>740</v>
      </c>
      <c r="H2199" s="80">
        <v>6549</v>
      </c>
      <c r="I2199" s="82">
        <v>0.112994</v>
      </c>
      <c r="J2199" s="80">
        <v>0.112994</v>
      </c>
      <c r="L2199" s="84">
        <v>0.99780000000000002</v>
      </c>
      <c r="M2199" s="83">
        <v>2197.86</v>
      </c>
      <c r="N2199" s="85">
        <v>0.14394799999999999</v>
      </c>
      <c r="O2199" s="83">
        <v>2197.71</v>
      </c>
      <c r="P2199" s="85">
        <v>0.28789599999999999</v>
      </c>
      <c r="Q2199" s="83">
        <v>2198</v>
      </c>
      <c r="R2199" s="86">
        <v>1.3098100000000001E-4</v>
      </c>
      <c r="S2199" s="86">
        <v>1.27772E-3</v>
      </c>
    </row>
    <row r="2200" spans="2:19" x14ac:dyDescent="0.2">
      <c r="B2200" s="33"/>
      <c r="C2200" s="81">
        <v>0.17810000000000001</v>
      </c>
      <c r="D2200" s="80">
        <v>6179</v>
      </c>
      <c r="E2200" s="80">
        <v>371</v>
      </c>
      <c r="F2200" s="80">
        <v>5808</v>
      </c>
      <c r="G2200" s="80">
        <v>742</v>
      </c>
      <c r="H2200" s="80">
        <v>6550</v>
      </c>
      <c r="I2200" s="82">
        <v>0.11328199999999999</v>
      </c>
      <c r="J2200" s="80">
        <v>0.113248</v>
      </c>
      <c r="L2200" s="84">
        <v>0.99780000000000002</v>
      </c>
      <c r="M2200" s="83">
        <v>2198.86</v>
      </c>
      <c r="N2200" s="85">
        <v>0.144621</v>
      </c>
      <c r="O2200" s="83">
        <v>2198.71</v>
      </c>
      <c r="P2200" s="85">
        <v>0.289242</v>
      </c>
      <c r="Q2200" s="83">
        <v>2199</v>
      </c>
      <c r="R2200" s="86">
        <v>1.31533E-4</v>
      </c>
      <c r="S2200" s="86">
        <v>1.27772E-3</v>
      </c>
    </row>
    <row r="2201" spans="2:19" x14ac:dyDescent="0.2">
      <c r="B2201" s="33"/>
      <c r="C2201" s="81">
        <v>0.17799999999999999</v>
      </c>
      <c r="D2201" s="80">
        <v>6180</v>
      </c>
      <c r="E2201" s="80">
        <v>371</v>
      </c>
      <c r="F2201" s="80">
        <v>5809</v>
      </c>
      <c r="G2201" s="80">
        <v>742</v>
      </c>
      <c r="H2201" s="80">
        <v>6551</v>
      </c>
      <c r="I2201" s="82">
        <v>0.113265</v>
      </c>
      <c r="J2201" s="80">
        <v>0.113248</v>
      </c>
      <c r="L2201" s="84">
        <v>0.99780000000000002</v>
      </c>
      <c r="M2201" s="83">
        <v>2199.85</v>
      </c>
      <c r="N2201" s="85">
        <v>0.14529600000000001</v>
      </c>
      <c r="O2201" s="83">
        <v>2199.71</v>
      </c>
      <c r="P2201" s="85">
        <v>0.29059200000000002</v>
      </c>
      <c r="Q2201" s="83">
        <v>2200</v>
      </c>
      <c r="R2201" s="86">
        <v>1.32087E-4</v>
      </c>
      <c r="S2201" s="86">
        <v>1.27772E-3</v>
      </c>
    </row>
    <row r="2202" spans="2:19" x14ac:dyDescent="0.2">
      <c r="B2202" s="33"/>
      <c r="C2202" s="81">
        <v>0.1777</v>
      </c>
      <c r="D2202" s="80">
        <v>6181</v>
      </c>
      <c r="E2202" s="80">
        <v>371</v>
      </c>
      <c r="F2202" s="80">
        <v>5810</v>
      </c>
      <c r="G2202" s="80">
        <v>742</v>
      </c>
      <c r="H2202" s="80">
        <v>6552</v>
      </c>
      <c r="I2202" s="82">
        <v>0.113248</v>
      </c>
      <c r="J2202" s="80">
        <v>0.113248</v>
      </c>
      <c r="L2202" s="84">
        <v>0.99780000000000002</v>
      </c>
      <c r="M2202" s="83">
        <v>2200.85</v>
      </c>
      <c r="N2202" s="85">
        <v>0.14597399999999999</v>
      </c>
      <c r="O2202" s="83">
        <v>2200.71</v>
      </c>
      <c r="P2202" s="85">
        <v>0.29194799999999999</v>
      </c>
      <c r="Q2202" s="83">
        <v>2201</v>
      </c>
      <c r="R2202" s="86">
        <v>1.32643E-4</v>
      </c>
      <c r="S2202" s="86">
        <v>1.27772E-3</v>
      </c>
    </row>
    <row r="2203" spans="2:19" x14ac:dyDescent="0.2">
      <c r="B2203" s="33"/>
      <c r="C2203" s="81">
        <v>0.1774</v>
      </c>
      <c r="D2203" s="80">
        <v>6182</v>
      </c>
      <c r="E2203" s="80">
        <v>372</v>
      </c>
      <c r="F2203" s="80">
        <v>5810</v>
      </c>
      <c r="G2203" s="80">
        <v>744</v>
      </c>
      <c r="H2203" s="80">
        <v>6554</v>
      </c>
      <c r="I2203" s="82">
        <v>0.11351799999999999</v>
      </c>
      <c r="J2203" s="80">
        <v>0.113484</v>
      </c>
      <c r="L2203" s="84">
        <v>0.99770000000000003</v>
      </c>
      <c r="M2203" s="83">
        <v>2201.85</v>
      </c>
      <c r="N2203" s="85">
        <v>0.14665400000000001</v>
      </c>
      <c r="O2203" s="83">
        <v>2201.71</v>
      </c>
      <c r="P2203" s="85">
        <v>0.29330899999999999</v>
      </c>
      <c r="Q2203" s="83">
        <v>2202</v>
      </c>
      <c r="R2203" s="86">
        <v>1.33201E-4</v>
      </c>
      <c r="S2203" s="86">
        <v>1.4561800000000001E-3</v>
      </c>
    </row>
    <row r="2204" spans="2:19" x14ac:dyDescent="0.2">
      <c r="B2204" s="33"/>
      <c r="C2204" s="81">
        <v>0.1769</v>
      </c>
      <c r="D2204" s="80">
        <v>6184</v>
      </c>
      <c r="E2204" s="80">
        <v>372</v>
      </c>
      <c r="F2204" s="80">
        <v>5812</v>
      </c>
      <c r="G2204" s="80">
        <v>744</v>
      </c>
      <c r="H2204" s="80">
        <v>6556</v>
      </c>
      <c r="I2204" s="82">
        <v>0.113484</v>
      </c>
      <c r="J2204" s="80">
        <v>0.113484</v>
      </c>
      <c r="L2204" s="84">
        <v>0.99770000000000003</v>
      </c>
      <c r="M2204" s="83">
        <v>2202.85</v>
      </c>
      <c r="N2204" s="85">
        <v>0.147338</v>
      </c>
      <c r="O2204" s="83">
        <v>2202.71</v>
      </c>
      <c r="P2204" s="85">
        <v>0.29467500000000002</v>
      </c>
      <c r="Q2204" s="83">
        <v>2203</v>
      </c>
      <c r="R2204" s="86">
        <v>1.3376100000000001E-4</v>
      </c>
      <c r="S2204" s="86">
        <v>1.4561800000000001E-3</v>
      </c>
    </row>
    <row r="2205" spans="2:19" x14ac:dyDescent="0.2">
      <c r="B2205" s="33"/>
      <c r="C2205" s="81">
        <v>0.1767</v>
      </c>
      <c r="D2205" s="80">
        <v>6184</v>
      </c>
      <c r="E2205" s="80">
        <v>373</v>
      </c>
      <c r="F2205" s="80">
        <v>5811</v>
      </c>
      <c r="G2205" s="80">
        <v>746</v>
      </c>
      <c r="H2205" s="80">
        <v>6557</v>
      </c>
      <c r="I2205" s="82">
        <v>0.113772</v>
      </c>
      <c r="J2205" s="80">
        <v>0.113772</v>
      </c>
      <c r="L2205" s="84">
        <v>0.99770000000000003</v>
      </c>
      <c r="M2205" s="83">
        <v>2203.85</v>
      </c>
      <c r="N2205" s="85">
        <v>0.14802299999999999</v>
      </c>
      <c r="O2205" s="83">
        <v>2203.6999999999998</v>
      </c>
      <c r="P2205" s="85">
        <v>0.29604599999999998</v>
      </c>
      <c r="Q2205" s="83">
        <v>2204</v>
      </c>
      <c r="R2205" s="86">
        <v>1.3432200000000001E-4</v>
      </c>
      <c r="S2205" s="86">
        <v>1.4561800000000001E-3</v>
      </c>
    </row>
    <row r="2206" spans="2:19" x14ac:dyDescent="0.2">
      <c r="B2206" s="33"/>
      <c r="C2206" s="81">
        <v>0.17630000000000001</v>
      </c>
      <c r="D2206" s="80">
        <v>6184</v>
      </c>
      <c r="E2206" s="80">
        <v>374</v>
      </c>
      <c r="F2206" s="80">
        <v>5810</v>
      </c>
      <c r="G2206" s="80">
        <v>748</v>
      </c>
      <c r="H2206" s="80">
        <v>6558</v>
      </c>
      <c r="I2206" s="82">
        <v>0.11405899999999999</v>
      </c>
      <c r="J2206" s="80">
        <v>0.114007</v>
      </c>
      <c r="L2206" s="84">
        <v>0.99770000000000003</v>
      </c>
      <c r="M2206" s="83">
        <v>2204.85</v>
      </c>
      <c r="N2206" s="85">
        <v>0.14871100000000001</v>
      </c>
      <c r="O2206" s="83">
        <v>2204.6999999999998</v>
      </c>
      <c r="P2206" s="85">
        <v>0.29742299999999999</v>
      </c>
      <c r="Q2206" s="83">
        <v>2205</v>
      </c>
      <c r="R2206" s="86">
        <v>1.34886E-4</v>
      </c>
      <c r="S2206" s="86">
        <v>1.4561800000000001E-3</v>
      </c>
    </row>
    <row r="2207" spans="2:19" x14ac:dyDescent="0.2">
      <c r="B2207" s="33"/>
      <c r="C2207" s="81">
        <v>0.1759</v>
      </c>
      <c r="D2207" s="80">
        <v>6185</v>
      </c>
      <c r="E2207" s="80">
        <v>374</v>
      </c>
      <c r="F2207" s="80">
        <v>5811</v>
      </c>
      <c r="G2207" s="80">
        <v>748</v>
      </c>
      <c r="H2207" s="80">
        <v>6559</v>
      </c>
      <c r="I2207" s="82">
        <v>0.114042</v>
      </c>
      <c r="J2207" s="80">
        <v>0.114007</v>
      </c>
      <c r="L2207" s="84">
        <v>0.99770000000000003</v>
      </c>
      <c r="M2207" s="83">
        <v>2205.85</v>
      </c>
      <c r="N2207" s="85">
        <v>0.14940200000000001</v>
      </c>
      <c r="O2207" s="83">
        <v>2205.6999999999998</v>
      </c>
      <c r="P2207" s="85">
        <v>0.29880400000000001</v>
      </c>
      <c r="Q2207" s="83">
        <v>2206</v>
      </c>
      <c r="R2207" s="86">
        <v>1.35451E-4</v>
      </c>
      <c r="S2207" s="86">
        <v>1.4561800000000001E-3</v>
      </c>
    </row>
    <row r="2208" spans="2:19" x14ac:dyDescent="0.2">
      <c r="B2208" s="33"/>
      <c r="C2208" s="81">
        <v>0.17580000000000001</v>
      </c>
      <c r="D2208" s="80">
        <v>6186</v>
      </c>
      <c r="E2208" s="80">
        <v>374</v>
      </c>
      <c r="F2208" s="80">
        <v>5812</v>
      </c>
      <c r="G2208" s="80">
        <v>748</v>
      </c>
      <c r="H2208" s="80">
        <v>6560</v>
      </c>
      <c r="I2208" s="82">
        <v>0.114024</v>
      </c>
      <c r="J2208" s="80">
        <v>0.114007</v>
      </c>
      <c r="L2208" s="84">
        <v>0.99770000000000003</v>
      </c>
      <c r="M2208" s="83">
        <v>2206.85</v>
      </c>
      <c r="N2208" s="85">
        <v>0.15009600000000001</v>
      </c>
      <c r="O2208" s="83">
        <v>2206.6999999999998</v>
      </c>
      <c r="P2208" s="85">
        <v>0.30019099999999999</v>
      </c>
      <c r="Q2208" s="83">
        <v>2207</v>
      </c>
      <c r="R2208" s="86">
        <v>1.3601800000000001E-4</v>
      </c>
      <c r="S2208" s="86">
        <v>1.4561800000000001E-3</v>
      </c>
    </row>
    <row r="2209" spans="2:19" x14ac:dyDescent="0.2">
      <c r="B2209" s="33"/>
      <c r="C2209" s="81">
        <v>0.17530000000000001</v>
      </c>
      <c r="D2209" s="80">
        <v>6187</v>
      </c>
      <c r="E2209" s="80">
        <v>374</v>
      </c>
      <c r="F2209" s="80">
        <v>5813</v>
      </c>
      <c r="G2209" s="80">
        <v>748</v>
      </c>
      <c r="H2209" s="80">
        <v>6561</v>
      </c>
      <c r="I2209" s="82">
        <v>0.114007</v>
      </c>
      <c r="J2209" s="80">
        <v>0.114007</v>
      </c>
      <c r="L2209" s="84">
        <v>0.99770000000000003</v>
      </c>
      <c r="M2209" s="83">
        <v>2207.85</v>
      </c>
      <c r="N2209" s="85">
        <v>0.15079200000000001</v>
      </c>
      <c r="O2209" s="83">
        <v>2207.6999999999998</v>
      </c>
      <c r="P2209" s="85">
        <v>0.30158299999999999</v>
      </c>
      <c r="Q2209" s="83">
        <v>2208</v>
      </c>
      <c r="R2209" s="86">
        <v>1.36587E-4</v>
      </c>
      <c r="S2209" s="86">
        <v>1.4561800000000001E-3</v>
      </c>
    </row>
    <row r="2210" spans="2:19" x14ac:dyDescent="0.2">
      <c r="B2210" s="33"/>
      <c r="C2210" s="81">
        <v>0.17519999999999999</v>
      </c>
      <c r="D2210" s="80">
        <v>6187</v>
      </c>
      <c r="E2210" s="80">
        <v>375</v>
      </c>
      <c r="F2210" s="80">
        <v>5812</v>
      </c>
      <c r="G2210" s="80">
        <v>750</v>
      </c>
      <c r="H2210" s="80">
        <v>6562</v>
      </c>
      <c r="I2210" s="82">
        <v>0.11429400000000001</v>
      </c>
      <c r="J2210" s="80">
        <v>0.114277</v>
      </c>
      <c r="L2210" s="84">
        <v>0.99770000000000003</v>
      </c>
      <c r="M2210" s="83">
        <v>2208.85</v>
      </c>
      <c r="N2210" s="85">
        <v>0.15149000000000001</v>
      </c>
      <c r="O2210" s="83">
        <v>2208.6999999999998</v>
      </c>
      <c r="P2210" s="85">
        <v>0.302981</v>
      </c>
      <c r="Q2210" s="83">
        <v>2209</v>
      </c>
      <c r="R2210" s="86">
        <v>1.37157E-4</v>
      </c>
      <c r="S2210" s="86">
        <v>1.4561800000000001E-3</v>
      </c>
    </row>
    <row r="2211" spans="2:19" x14ac:dyDescent="0.2">
      <c r="B2211" s="33"/>
      <c r="C2211" s="81">
        <v>0.17510000000000001</v>
      </c>
      <c r="D2211" s="80">
        <v>6188</v>
      </c>
      <c r="E2211" s="80">
        <v>375</v>
      </c>
      <c r="F2211" s="80">
        <v>5813</v>
      </c>
      <c r="G2211" s="80">
        <v>750</v>
      </c>
      <c r="H2211" s="80">
        <v>6563</v>
      </c>
      <c r="I2211" s="82">
        <v>0.114277</v>
      </c>
      <c r="J2211" s="80">
        <v>0.114277</v>
      </c>
      <c r="L2211" s="84">
        <v>0.99770000000000003</v>
      </c>
      <c r="M2211" s="83">
        <v>2209.85</v>
      </c>
      <c r="N2211" s="85">
        <v>0.15219199999999999</v>
      </c>
      <c r="O2211" s="83">
        <v>2209.6999999999998</v>
      </c>
      <c r="P2211" s="85">
        <v>0.30438300000000001</v>
      </c>
      <c r="Q2211" s="83">
        <v>2210</v>
      </c>
      <c r="R2211" s="86">
        <v>1.3773E-4</v>
      </c>
      <c r="S2211" s="86">
        <v>1.4561800000000001E-3</v>
      </c>
    </row>
    <row r="2212" spans="2:19" x14ac:dyDescent="0.2">
      <c r="B2212" s="33"/>
      <c r="C2212" s="81">
        <v>0.17460000000000001</v>
      </c>
      <c r="D2212" s="80">
        <v>6191</v>
      </c>
      <c r="E2212" s="80">
        <v>376</v>
      </c>
      <c r="F2212" s="80">
        <v>5815</v>
      </c>
      <c r="G2212" s="80">
        <v>752</v>
      </c>
      <c r="H2212" s="80">
        <v>6567</v>
      </c>
      <c r="I2212" s="82">
        <v>0.114512</v>
      </c>
      <c r="J2212" s="80">
        <v>0.11446000000000001</v>
      </c>
      <c r="L2212" s="84">
        <v>0.99770000000000003</v>
      </c>
      <c r="M2212" s="83">
        <v>2210.85</v>
      </c>
      <c r="N2212" s="85">
        <v>0.152896</v>
      </c>
      <c r="O2212" s="83">
        <v>2210.69</v>
      </c>
      <c r="P2212" s="85">
        <v>0.30579099999999998</v>
      </c>
      <c r="Q2212" s="83">
        <v>2211</v>
      </c>
      <c r="R2212" s="86">
        <v>1.3830400000000001E-4</v>
      </c>
      <c r="S2212" s="86">
        <v>1.4561800000000001E-3</v>
      </c>
    </row>
    <row r="2213" spans="2:19" x14ac:dyDescent="0.2">
      <c r="B2213" s="33"/>
      <c r="C2213" s="81">
        <v>0.1739</v>
      </c>
      <c r="D2213" s="80">
        <v>6193</v>
      </c>
      <c r="E2213" s="80">
        <v>376</v>
      </c>
      <c r="F2213" s="80">
        <v>5817</v>
      </c>
      <c r="G2213" s="80">
        <v>752</v>
      </c>
      <c r="H2213" s="80">
        <v>6569</v>
      </c>
      <c r="I2213" s="82">
        <v>0.114477</v>
      </c>
      <c r="J2213" s="80">
        <v>0.11446000000000001</v>
      </c>
      <c r="L2213" s="84">
        <v>0.99770000000000003</v>
      </c>
      <c r="M2213" s="83">
        <v>2211.85</v>
      </c>
      <c r="N2213" s="85">
        <v>0.15360199999999999</v>
      </c>
      <c r="O2213" s="83">
        <v>2211.69</v>
      </c>
      <c r="P2213" s="85">
        <v>0.30720399999999998</v>
      </c>
      <c r="Q2213" s="83">
        <v>2212</v>
      </c>
      <c r="R2213" s="86">
        <v>1.3888099999999999E-4</v>
      </c>
      <c r="S2213" s="86">
        <v>1.4561800000000001E-3</v>
      </c>
    </row>
    <row r="2214" spans="2:19" x14ac:dyDescent="0.2">
      <c r="B2214" s="33"/>
      <c r="C2214" s="81">
        <v>0.17380000000000001</v>
      </c>
      <c r="D2214" s="80">
        <v>6194</v>
      </c>
      <c r="E2214" s="80">
        <v>376</v>
      </c>
      <c r="F2214" s="80">
        <v>5818</v>
      </c>
      <c r="G2214" s="80">
        <v>752</v>
      </c>
      <c r="H2214" s="80">
        <v>6570</v>
      </c>
      <c r="I2214" s="82">
        <v>0.11446000000000001</v>
      </c>
      <c r="J2214" s="80">
        <v>0.11446000000000001</v>
      </c>
      <c r="L2214" s="84">
        <v>0.99770000000000003</v>
      </c>
      <c r="M2214" s="83">
        <v>2212.85</v>
      </c>
      <c r="N2214" s="85">
        <v>0.154312</v>
      </c>
      <c r="O2214" s="83">
        <v>2212.69</v>
      </c>
      <c r="P2214" s="85">
        <v>0.30862299999999998</v>
      </c>
      <c r="Q2214" s="83">
        <v>2213</v>
      </c>
      <c r="R2214" s="86">
        <v>1.3945900000000001E-4</v>
      </c>
      <c r="S2214" s="86">
        <v>1.4561800000000001E-3</v>
      </c>
    </row>
    <row r="2215" spans="2:19" x14ac:dyDescent="0.2">
      <c r="B2215" s="33"/>
      <c r="C2215" s="81">
        <v>0.1734</v>
      </c>
      <c r="D2215" s="80">
        <v>6195</v>
      </c>
      <c r="E2215" s="80">
        <v>377</v>
      </c>
      <c r="F2215" s="80">
        <v>5818</v>
      </c>
      <c r="G2215" s="80">
        <v>754</v>
      </c>
      <c r="H2215" s="80">
        <v>6572</v>
      </c>
      <c r="I2215" s="82">
        <v>0.114729</v>
      </c>
      <c r="J2215" s="80">
        <v>0.114729</v>
      </c>
      <c r="L2215" s="84">
        <v>0.99770000000000003</v>
      </c>
      <c r="M2215" s="83">
        <v>2213.84</v>
      </c>
      <c r="N2215" s="85">
        <v>0.15502299999999999</v>
      </c>
      <c r="O2215" s="83">
        <v>2213.69</v>
      </c>
      <c r="P2215" s="85">
        <v>0.31004700000000002</v>
      </c>
      <c r="Q2215" s="83">
        <v>2214</v>
      </c>
      <c r="R2215" s="86">
        <v>1.4003900000000001E-4</v>
      </c>
      <c r="S2215" s="86">
        <v>1.4561800000000001E-3</v>
      </c>
    </row>
    <row r="2216" spans="2:19" x14ac:dyDescent="0.2">
      <c r="B2216" s="33"/>
      <c r="C2216" s="81">
        <v>0.17330000000000001</v>
      </c>
      <c r="D2216" s="80">
        <v>6195</v>
      </c>
      <c r="E2216" s="80">
        <v>379</v>
      </c>
      <c r="F2216" s="80">
        <v>5816</v>
      </c>
      <c r="G2216" s="80">
        <v>758</v>
      </c>
      <c r="H2216" s="80">
        <v>6574</v>
      </c>
      <c r="I2216" s="82">
        <v>0.115303</v>
      </c>
      <c r="J2216" s="80">
        <v>0.115303</v>
      </c>
      <c r="L2216" s="84">
        <v>0.99770000000000003</v>
      </c>
      <c r="M2216" s="83">
        <v>2214.84</v>
      </c>
      <c r="N2216" s="85">
        <v>0.15573799999999999</v>
      </c>
      <c r="O2216" s="83">
        <v>2214.69</v>
      </c>
      <c r="P2216" s="85">
        <v>0.31147599999999998</v>
      </c>
      <c r="Q2216" s="83">
        <v>2215</v>
      </c>
      <c r="R2216" s="86">
        <v>1.4062100000000001E-4</v>
      </c>
      <c r="S2216" s="86">
        <v>1.4561800000000001E-3</v>
      </c>
    </row>
    <row r="2217" spans="2:19" x14ac:dyDescent="0.2">
      <c r="B2217" s="33"/>
      <c r="C2217" s="81">
        <v>0.1731</v>
      </c>
      <c r="D2217" s="80">
        <v>6195</v>
      </c>
      <c r="E2217" s="80">
        <v>380</v>
      </c>
      <c r="F2217" s="80">
        <v>5815</v>
      </c>
      <c r="G2217" s="80">
        <v>760</v>
      </c>
      <c r="H2217" s="80">
        <v>6575</v>
      </c>
      <c r="I2217" s="82">
        <v>0.115589</v>
      </c>
      <c r="J2217" s="80">
        <v>0.11557199999999999</v>
      </c>
      <c r="L2217" s="84">
        <v>0.99770000000000003</v>
      </c>
      <c r="M2217" s="83">
        <v>2215.84</v>
      </c>
      <c r="N2217" s="85">
        <v>0.15645500000000001</v>
      </c>
      <c r="O2217" s="83">
        <v>2215.69</v>
      </c>
      <c r="P2217" s="85">
        <v>0.31291099999999999</v>
      </c>
      <c r="Q2217" s="83">
        <v>2216</v>
      </c>
      <c r="R2217" s="86">
        <v>1.4120499999999999E-4</v>
      </c>
      <c r="S2217" s="86">
        <v>1.4561800000000001E-3</v>
      </c>
    </row>
    <row r="2218" spans="2:19" x14ac:dyDescent="0.2">
      <c r="B2218" s="33"/>
      <c r="C2218" s="81">
        <v>0.1726</v>
      </c>
      <c r="D2218" s="80">
        <v>6196</v>
      </c>
      <c r="E2218" s="80">
        <v>380</v>
      </c>
      <c r="F2218" s="80">
        <v>5816</v>
      </c>
      <c r="G2218" s="80">
        <v>760</v>
      </c>
      <c r="H2218" s="80">
        <v>6576</v>
      </c>
      <c r="I2218" s="82">
        <v>0.11557199999999999</v>
      </c>
      <c r="J2218" s="80">
        <v>0.11557199999999999</v>
      </c>
      <c r="L2218" s="84">
        <v>0.99770000000000003</v>
      </c>
      <c r="M2218" s="83">
        <v>2216.84</v>
      </c>
      <c r="N2218" s="85">
        <v>0.15717500000000001</v>
      </c>
      <c r="O2218" s="83">
        <v>2216.69</v>
      </c>
      <c r="P2218" s="85">
        <v>0.31435099999999999</v>
      </c>
      <c r="Q2218" s="83">
        <v>2217</v>
      </c>
      <c r="R2218" s="86">
        <v>1.41791E-4</v>
      </c>
      <c r="S2218" s="86">
        <v>1.4561800000000001E-3</v>
      </c>
    </row>
    <row r="2219" spans="2:19" x14ac:dyDescent="0.2">
      <c r="B2219" s="33"/>
      <c r="C2219" s="81">
        <v>0.17230000000000001</v>
      </c>
      <c r="D2219" s="80">
        <v>6197</v>
      </c>
      <c r="E2219" s="80">
        <v>381</v>
      </c>
      <c r="F2219" s="80">
        <v>5816</v>
      </c>
      <c r="G2219" s="80">
        <v>762</v>
      </c>
      <c r="H2219" s="80">
        <v>6578</v>
      </c>
      <c r="I2219" s="82">
        <v>0.115841</v>
      </c>
      <c r="J2219" s="80">
        <v>0.11575299999999999</v>
      </c>
      <c r="L2219" s="84">
        <v>0.99770000000000003</v>
      </c>
      <c r="M2219" s="83">
        <v>2217.84</v>
      </c>
      <c r="N2219" s="85">
        <v>0.15789800000000001</v>
      </c>
      <c r="O2219" s="83">
        <v>2217.6799999999998</v>
      </c>
      <c r="P2219" s="85">
        <v>0.31579600000000002</v>
      </c>
      <c r="Q2219" s="83">
        <v>2218</v>
      </c>
      <c r="R2219" s="86">
        <v>1.4237899999999999E-4</v>
      </c>
      <c r="S2219" s="86">
        <v>1.4561800000000001E-3</v>
      </c>
    </row>
    <row r="2220" spans="2:19" x14ac:dyDescent="0.2">
      <c r="B2220" s="33"/>
      <c r="C2220" s="81">
        <v>0.1721</v>
      </c>
      <c r="D2220" s="80">
        <v>6198</v>
      </c>
      <c r="E2220" s="80">
        <v>381</v>
      </c>
      <c r="F2220" s="80">
        <v>5817</v>
      </c>
      <c r="G2220" s="80">
        <v>762</v>
      </c>
      <c r="H2220" s="80">
        <v>6579</v>
      </c>
      <c r="I2220" s="82">
        <v>0.115823</v>
      </c>
      <c r="J2220" s="80">
        <v>0.11575299999999999</v>
      </c>
      <c r="L2220" s="84">
        <v>0.99770000000000003</v>
      </c>
      <c r="M2220" s="83">
        <v>2218.84</v>
      </c>
      <c r="N2220" s="85">
        <v>0.15862299999999999</v>
      </c>
      <c r="O2220" s="83">
        <v>2218.6799999999998</v>
      </c>
      <c r="P2220" s="85">
        <v>0.317247</v>
      </c>
      <c r="Q2220" s="83">
        <v>2219</v>
      </c>
      <c r="R2220" s="86">
        <v>1.4296799999999999E-4</v>
      </c>
      <c r="S2220" s="86">
        <v>1.4561800000000001E-3</v>
      </c>
    </row>
    <row r="2221" spans="2:19" x14ac:dyDescent="0.2">
      <c r="B2221" s="33"/>
      <c r="C2221" s="81">
        <v>0.17199999999999999</v>
      </c>
      <c r="D2221" s="80">
        <v>6199</v>
      </c>
      <c r="E2221" s="80">
        <v>381</v>
      </c>
      <c r="F2221" s="80">
        <v>5818</v>
      </c>
      <c r="G2221" s="80">
        <v>762</v>
      </c>
      <c r="H2221" s="80">
        <v>6580</v>
      </c>
      <c r="I2221" s="82">
        <v>0.11580500000000001</v>
      </c>
      <c r="J2221" s="80">
        <v>0.11575299999999999</v>
      </c>
      <c r="L2221" s="84">
        <v>0.99770000000000003</v>
      </c>
      <c r="M2221" s="83">
        <v>2219.84</v>
      </c>
      <c r="N2221" s="85">
        <v>0.15935099999999999</v>
      </c>
      <c r="O2221" s="83">
        <v>2219.6799999999998</v>
      </c>
      <c r="P2221" s="85">
        <v>0.31870300000000001</v>
      </c>
      <c r="Q2221" s="83">
        <v>2220</v>
      </c>
      <c r="R2221" s="86">
        <v>1.4355999999999999E-4</v>
      </c>
      <c r="S2221" s="86">
        <v>1.4561800000000001E-3</v>
      </c>
    </row>
    <row r="2222" spans="2:19" x14ac:dyDescent="0.2">
      <c r="B2222" s="33"/>
      <c r="C2222" s="81">
        <v>0.1719</v>
      </c>
      <c r="D2222" s="80">
        <v>6200</v>
      </c>
      <c r="E2222" s="80">
        <v>381</v>
      </c>
      <c r="F2222" s="80">
        <v>5819</v>
      </c>
      <c r="G2222" s="80">
        <v>762</v>
      </c>
      <c r="H2222" s="80">
        <v>6581</v>
      </c>
      <c r="I2222" s="82">
        <v>0.115788</v>
      </c>
      <c r="J2222" s="80">
        <v>0.11575299999999999</v>
      </c>
      <c r="L2222" s="84">
        <v>0.99770000000000003</v>
      </c>
      <c r="M2222" s="83">
        <v>2220.84</v>
      </c>
      <c r="N2222" s="85">
        <v>0.160082</v>
      </c>
      <c r="O2222" s="83">
        <v>2220.6799999999998</v>
      </c>
      <c r="P2222" s="85">
        <v>0.32016499999999998</v>
      </c>
      <c r="Q2222" s="83">
        <v>2221</v>
      </c>
      <c r="R2222" s="86">
        <v>1.44153E-4</v>
      </c>
      <c r="S2222" s="86">
        <v>1.4561800000000001E-3</v>
      </c>
    </row>
    <row r="2223" spans="2:19" x14ac:dyDescent="0.2">
      <c r="B2223" s="33"/>
      <c r="C2223" s="81">
        <v>0.17180000000000001</v>
      </c>
      <c r="D2223" s="80">
        <v>6202</v>
      </c>
      <c r="E2223" s="80">
        <v>381</v>
      </c>
      <c r="F2223" s="80">
        <v>5821</v>
      </c>
      <c r="G2223" s="80">
        <v>762</v>
      </c>
      <c r="H2223" s="80">
        <v>6583</v>
      </c>
      <c r="I2223" s="82">
        <v>0.11575299999999999</v>
      </c>
      <c r="J2223" s="80">
        <v>0.11575299999999999</v>
      </c>
      <c r="L2223" s="84">
        <v>0.99770000000000003</v>
      </c>
      <c r="M2223" s="83">
        <v>2221.84</v>
      </c>
      <c r="N2223" s="85">
        <v>0.16081599999999999</v>
      </c>
      <c r="O2223" s="83">
        <v>2221.6799999999998</v>
      </c>
      <c r="P2223" s="85">
        <v>0.32163199999999997</v>
      </c>
      <c r="Q2223" s="83">
        <v>2222</v>
      </c>
      <c r="R2223" s="86">
        <v>1.4474900000000001E-4</v>
      </c>
      <c r="S2223" s="86">
        <v>1.4561800000000001E-3</v>
      </c>
    </row>
    <row r="2224" spans="2:19" x14ac:dyDescent="0.2">
      <c r="B2224" s="33"/>
      <c r="C2224" s="81">
        <v>0.1716</v>
      </c>
      <c r="D2224" s="80">
        <v>6202</v>
      </c>
      <c r="E2224" s="80">
        <v>382</v>
      </c>
      <c r="F2224" s="80">
        <v>5820</v>
      </c>
      <c r="G2224" s="80">
        <v>764</v>
      </c>
      <c r="H2224" s="80">
        <v>6584</v>
      </c>
      <c r="I2224" s="82">
        <v>0.116039</v>
      </c>
      <c r="J2224" s="80">
        <v>0.116039</v>
      </c>
      <c r="L2224" s="84">
        <v>0.99770000000000003</v>
      </c>
      <c r="M2224" s="83">
        <v>2222.84</v>
      </c>
      <c r="N2224" s="85">
        <v>0.161552</v>
      </c>
      <c r="O2224" s="83">
        <v>2222.6799999999998</v>
      </c>
      <c r="P2224" s="85">
        <v>0.323104</v>
      </c>
      <c r="Q2224" s="83">
        <v>2223</v>
      </c>
      <c r="R2224" s="86">
        <v>1.45346E-4</v>
      </c>
      <c r="S2224" s="86">
        <v>1.4561800000000001E-3</v>
      </c>
    </row>
    <row r="2225" spans="2:19" x14ac:dyDescent="0.2">
      <c r="B2225" s="33"/>
      <c r="C2225" s="81">
        <v>0.17150000000000001</v>
      </c>
      <c r="D2225" s="80">
        <v>6202</v>
      </c>
      <c r="E2225" s="80">
        <v>383</v>
      </c>
      <c r="F2225" s="80">
        <v>5819</v>
      </c>
      <c r="G2225" s="80">
        <v>766</v>
      </c>
      <c r="H2225" s="80">
        <v>6585</v>
      </c>
      <c r="I2225" s="82">
        <v>0.116325</v>
      </c>
      <c r="J2225" s="80">
        <v>0.11629</v>
      </c>
      <c r="L2225" s="84">
        <v>0.99770000000000003</v>
      </c>
      <c r="M2225" s="83">
        <v>2223.84</v>
      </c>
      <c r="N2225" s="85">
        <v>0.16229099999999999</v>
      </c>
      <c r="O2225" s="83">
        <v>2223.6799999999998</v>
      </c>
      <c r="P2225" s="85">
        <v>0.32458199999999998</v>
      </c>
      <c r="Q2225" s="83">
        <v>2224</v>
      </c>
      <c r="R2225" s="86">
        <v>1.45945E-4</v>
      </c>
      <c r="S2225" s="86">
        <v>1.4561800000000001E-3</v>
      </c>
    </row>
    <row r="2226" spans="2:19" x14ac:dyDescent="0.2">
      <c r="B2226" s="33"/>
      <c r="C2226" s="81">
        <v>0.1714</v>
      </c>
      <c r="D2226" s="80">
        <v>6203</v>
      </c>
      <c r="E2226" s="80">
        <v>383</v>
      </c>
      <c r="F2226" s="80">
        <v>5820</v>
      </c>
      <c r="G2226" s="80">
        <v>766</v>
      </c>
      <c r="H2226" s="80">
        <v>6586</v>
      </c>
      <c r="I2226" s="82">
        <v>0.11630699999999999</v>
      </c>
      <c r="J2226" s="80">
        <v>0.11629</v>
      </c>
      <c r="L2226" s="84">
        <v>0.99770000000000003</v>
      </c>
      <c r="M2226" s="83">
        <v>2224.84</v>
      </c>
      <c r="N2226" s="85">
        <v>0.16303300000000001</v>
      </c>
      <c r="O2226" s="83">
        <v>2224.67</v>
      </c>
      <c r="P2226" s="85">
        <v>0.32606600000000002</v>
      </c>
      <c r="Q2226" s="83">
        <v>2225</v>
      </c>
      <c r="R2226" s="86">
        <v>1.46546E-4</v>
      </c>
      <c r="S2226" s="86">
        <v>1.4561800000000001E-3</v>
      </c>
    </row>
    <row r="2227" spans="2:19" x14ac:dyDescent="0.2">
      <c r="B2227" s="33"/>
      <c r="C2227" s="81">
        <v>0.17119999999999999</v>
      </c>
      <c r="D2227" s="80">
        <v>6204</v>
      </c>
      <c r="E2227" s="80">
        <v>383</v>
      </c>
      <c r="F2227" s="80">
        <v>5821</v>
      </c>
      <c r="G2227" s="80">
        <v>766</v>
      </c>
      <c r="H2227" s="80">
        <v>6587</v>
      </c>
      <c r="I2227" s="82">
        <v>0.11629</v>
      </c>
      <c r="J2227" s="80">
        <v>0.11629</v>
      </c>
      <c r="L2227" s="84">
        <v>0.99770000000000003</v>
      </c>
      <c r="M2227" s="83">
        <v>2225.84</v>
      </c>
      <c r="N2227" s="85">
        <v>0.16377700000000001</v>
      </c>
      <c r="O2227" s="83">
        <v>2225.67</v>
      </c>
      <c r="P2227" s="85">
        <v>0.32755499999999999</v>
      </c>
      <c r="Q2227" s="83">
        <v>2226</v>
      </c>
      <c r="R2227" s="86">
        <v>1.4714900000000001E-4</v>
      </c>
      <c r="S2227" s="86">
        <v>1.4561800000000001E-3</v>
      </c>
    </row>
    <row r="2228" spans="2:19" x14ac:dyDescent="0.2">
      <c r="B2228" s="33"/>
      <c r="C2228" s="81">
        <v>0.17100000000000001</v>
      </c>
      <c r="D2228" s="80">
        <v>6204</v>
      </c>
      <c r="E2228" s="80">
        <v>384</v>
      </c>
      <c r="F2228" s="80">
        <v>5820</v>
      </c>
      <c r="G2228" s="80">
        <v>768</v>
      </c>
      <c r="H2228" s="80">
        <v>6588</v>
      </c>
      <c r="I2228" s="82">
        <v>0.116576</v>
      </c>
      <c r="J2228" s="80">
        <v>0.116505</v>
      </c>
      <c r="L2228" s="84">
        <v>0.99770000000000003</v>
      </c>
      <c r="M2228" s="83">
        <v>2226.84</v>
      </c>
      <c r="N2228" s="85">
        <v>0.164525</v>
      </c>
      <c r="O2228" s="83">
        <v>2226.67</v>
      </c>
      <c r="P2228" s="85">
        <v>0.32904899999999998</v>
      </c>
      <c r="Q2228" s="83">
        <v>2227</v>
      </c>
      <c r="R2228" s="86">
        <v>1.47754E-4</v>
      </c>
      <c r="S2228" s="86">
        <v>1.4561800000000001E-3</v>
      </c>
    </row>
    <row r="2229" spans="2:19" x14ac:dyDescent="0.2">
      <c r="B2229" s="33"/>
      <c r="C2229" s="81">
        <v>0.17050000000000001</v>
      </c>
      <c r="D2229" s="80">
        <v>6205</v>
      </c>
      <c r="E2229" s="80">
        <v>384</v>
      </c>
      <c r="F2229" s="80">
        <v>5821</v>
      </c>
      <c r="G2229" s="80">
        <v>768</v>
      </c>
      <c r="H2229" s="80">
        <v>6589</v>
      </c>
      <c r="I2229" s="82">
        <v>0.11655799999999999</v>
      </c>
      <c r="J2229" s="80">
        <v>0.116505</v>
      </c>
      <c r="L2229" s="84">
        <v>0.99770000000000003</v>
      </c>
      <c r="M2229" s="83">
        <v>2227.83</v>
      </c>
      <c r="N2229" s="85">
        <v>0.16527500000000001</v>
      </c>
      <c r="O2229" s="83">
        <v>2227.67</v>
      </c>
      <c r="P2229" s="85">
        <v>0.33054899999999998</v>
      </c>
      <c r="Q2229" s="83">
        <v>2228</v>
      </c>
      <c r="R2229" s="86">
        <v>1.4836100000000001E-4</v>
      </c>
      <c r="S2229" s="86">
        <v>1.4561800000000001E-3</v>
      </c>
    </row>
    <row r="2230" spans="2:19" x14ac:dyDescent="0.2">
      <c r="B2230" s="33"/>
      <c r="C2230" s="81">
        <v>0.1701</v>
      </c>
      <c r="D2230" s="80">
        <v>6206</v>
      </c>
      <c r="E2230" s="80">
        <v>384</v>
      </c>
      <c r="F2230" s="80">
        <v>5822</v>
      </c>
      <c r="G2230" s="80">
        <v>768</v>
      </c>
      <c r="H2230" s="80">
        <v>6590</v>
      </c>
      <c r="I2230" s="82">
        <v>0.11654</v>
      </c>
      <c r="J2230" s="80">
        <v>0.116505</v>
      </c>
      <c r="L2230" s="84">
        <v>0.99770000000000003</v>
      </c>
      <c r="M2230" s="83">
        <v>2228.83</v>
      </c>
      <c r="N2230" s="85">
        <v>0.16602700000000001</v>
      </c>
      <c r="O2230" s="83">
        <v>2228.67</v>
      </c>
      <c r="P2230" s="85">
        <v>0.33205499999999999</v>
      </c>
      <c r="Q2230" s="83">
        <v>2229</v>
      </c>
      <c r="R2230" s="86">
        <v>1.4897000000000001E-4</v>
      </c>
      <c r="S2230" s="86">
        <v>1.4561800000000001E-3</v>
      </c>
    </row>
    <row r="2231" spans="2:19" x14ac:dyDescent="0.2">
      <c r="B2231" s="33"/>
      <c r="C2231" s="81">
        <v>0.16969999999999999</v>
      </c>
      <c r="D2231" s="80">
        <v>6207</v>
      </c>
      <c r="E2231" s="80">
        <v>384</v>
      </c>
      <c r="F2231" s="80">
        <v>5823</v>
      </c>
      <c r="G2231" s="80">
        <v>768</v>
      </c>
      <c r="H2231" s="80">
        <v>6591</v>
      </c>
      <c r="I2231" s="82">
        <v>0.116523</v>
      </c>
      <c r="J2231" s="80">
        <v>0.116505</v>
      </c>
      <c r="L2231" s="84">
        <v>0.99770000000000003</v>
      </c>
      <c r="M2231" s="83">
        <v>2229.83</v>
      </c>
      <c r="N2231" s="85">
        <v>0.16678299999999999</v>
      </c>
      <c r="O2231" s="83">
        <v>2229.67</v>
      </c>
      <c r="P2231" s="85">
        <v>0.33356599999999997</v>
      </c>
      <c r="Q2231" s="83">
        <v>2230</v>
      </c>
      <c r="R2231" s="86">
        <v>1.49581E-4</v>
      </c>
      <c r="S2231" s="86">
        <v>1.4561800000000001E-3</v>
      </c>
    </row>
    <row r="2232" spans="2:19" x14ac:dyDescent="0.2">
      <c r="B2232" s="33"/>
      <c r="C2232" s="81">
        <v>0.16950000000000001</v>
      </c>
      <c r="D2232" s="80">
        <v>6208</v>
      </c>
      <c r="E2232" s="80">
        <v>384</v>
      </c>
      <c r="F2232" s="80">
        <v>5824</v>
      </c>
      <c r="G2232" s="80">
        <v>768</v>
      </c>
      <c r="H2232" s="80">
        <v>6592</v>
      </c>
      <c r="I2232" s="82">
        <v>0.116505</v>
      </c>
      <c r="J2232" s="80">
        <v>0.116505</v>
      </c>
      <c r="L2232" s="84">
        <v>0.99770000000000003</v>
      </c>
      <c r="M2232" s="83">
        <v>2230.83</v>
      </c>
      <c r="N2232" s="85">
        <v>0.167542</v>
      </c>
      <c r="O2232" s="83">
        <v>2230.66</v>
      </c>
      <c r="P2232" s="85">
        <v>0.33508300000000002</v>
      </c>
      <c r="Q2232" s="83">
        <v>2231</v>
      </c>
      <c r="R2232" s="86">
        <v>1.5019400000000001E-4</v>
      </c>
      <c r="S2232" s="86">
        <v>1.4561800000000001E-3</v>
      </c>
    </row>
    <row r="2233" spans="2:19" x14ac:dyDescent="0.2">
      <c r="B2233" s="33"/>
      <c r="C2233" s="81">
        <v>0.1691</v>
      </c>
      <c r="D2233" s="80">
        <v>6208</v>
      </c>
      <c r="E2233" s="80">
        <v>385</v>
      </c>
      <c r="F2233" s="80">
        <v>5823</v>
      </c>
      <c r="G2233" s="80">
        <v>770</v>
      </c>
      <c r="H2233" s="80">
        <v>6593</v>
      </c>
      <c r="I2233" s="82">
        <v>0.11679100000000001</v>
      </c>
      <c r="J2233" s="80">
        <v>0.11659600000000001</v>
      </c>
      <c r="L2233" s="84">
        <v>0.99770000000000003</v>
      </c>
      <c r="M2233" s="83">
        <v>2231.83</v>
      </c>
      <c r="N2233" s="85">
        <v>0.16830300000000001</v>
      </c>
      <c r="O2233" s="83">
        <v>2231.66</v>
      </c>
      <c r="P2233" s="85">
        <v>0.33660499999999999</v>
      </c>
      <c r="Q2233" s="83">
        <v>2232</v>
      </c>
      <c r="R2233" s="86">
        <v>1.5080900000000001E-4</v>
      </c>
      <c r="S2233" s="86">
        <v>1.4561800000000001E-3</v>
      </c>
    </row>
    <row r="2234" spans="2:19" x14ac:dyDescent="0.2">
      <c r="B2234" s="33"/>
      <c r="C2234" s="81">
        <v>0.16880000000000001</v>
      </c>
      <c r="D2234" s="80">
        <v>6209</v>
      </c>
      <c r="E2234" s="80">
        <v>385</v>
      </c>
      <c r="F2234" s="80">
        <v>5824</v>
      </c>
      <c r="G2234" s="80">
        <v>770</v>
      </c>
      <c r="H2234" s="80">
        <v>6594</v>
      </c>
      <c r="I2234" s="82">
        <v>0.116773</v>
      </c>
      <c r="J2234" s="80">
        <v>0.11659600000000001</v>
      </c>
      <c r="L2234" s="84">
        <v>0.99770000000000003</v>
      </c>
      <c r="M2234" s="83">
        <v>2232.83</v>
      </c>
      <c r="N2234" s="85">
        <v>0.169067</v>
      </c>
      <c r="O2234" s="83">
        <v>2232.66</v>
      </c>
      <c r="P2234" s="85">
        <v>0.33813300000000002</v>
      </c>
      <c r="Q2234" s="83">
        <v>2233</v>
      </c>
      <c r="R2234" s="86">
        <v>1.51426E-4</v>
      </c>
      <c r="S2234" s="86">
        <v>1.4561800000000001E-3</v>
      </c>
    </row>
    <row r="2235" spans="2:19" x14ac:dyDescent="0.2">
      <c r="B2235" s="33"/>
      <c r="C2235" s="81">
        <v>0.1686</v>
      </c>
      <c r="D2235" s="80">
        <v>6210</v>
      </c>
      <c r="E2235" s="80">
        <v>385</v>
      </c>
      <c r="F2235" s="80">
        <v>5825</v>
      </c>
      <c r="G2235" s="80">
        <v>770</v>
      </c>
      <c r="H2235" s="80">
        <v>6595</v>
      </c>
      <c r="I2235" s="82">
        <v>0.116755</v>
      </c>
      <c r="J2235" s="80">
        <v>0.11659600000000001</v>
      </c>
      <c r="L2235" s="84">
        <v>0.99770000000000003</v>
      </c>
      <c r="M2235" s="83">
        <v>2233.83</v>
      </c>
      <c r="N2235" s="85">
        <v>0.16983400000000001</v>
      </c>
      <c r="O2235" s="83">
        <v>2233.66</v>
      </c>
      <c r="P2235" s="85">
        <v>0.339667</v>
      </c>
      <c r="Q2235" s="83">
        <v>2234</v>
      </c>
      <c r="R2235" s="86">
        <v>1.52044E-4</v>
      </c>
      <c r="S2235" s="86">
        <v>1.4561800000000001E-3</v>
      </c>
    </row>
    <row r="2236" spans="2:19" x14ac:dyDescent="0.2">
      <c r="B2236" s="33"/>
      <c r="C2236" s="81">
        <v>0.16850000000000001</v>
      </c>
      <c r="D2236" s="80">
        <v>6211</v>
      </c>
      <c r="E2236" s="80">
        <v>385</v>
      </c>
      <c r="F2236" s="80">
        <v>5826</v>
      </c>
      <c r="G2236" s="80">
        <v>770</v>
      </c>
      <c r="H2236" s="80">
        <v>6596</v>
      </c>
      <c r="I2236" s="82">
        <v>0.11673699999999999</v>
      </c>
      <c r="J2236" s="80">
        <v>0.11659600000000001</v>
      </c>
      <c r="L2236" s="84">
        <v>0.99770000000000003</v>
      </c>
      <c r="M2236" s="83">
        <v>2234.83</v>
      </c>
      <c r="N2236" s="85">
        <v>0.170603</v>
      </c>
      <c r="O2236" s="83">
        <v>2234.66</v>
      </c>
      <c r="P2236" s="85">
        <v>0.34120600000000001</v>
      </c>
      <c r="Q2236" s="83">
        <v>2235</v>
      </c>
      <c r="R2236" s="86">
        <v>1.5266499999999999E-4</v>
      </c>
      <c r="S2236" s="86">
        <v>1.4561800000000001E-3</v>
      </c>
    </row>
    <row r="2237" spans="2:19" x14ac:dyDescent="0.2">
      <c r="B2237" s="33"/>
      <c r="C2237" s="81">
        <v>0.16800000000000001</v>
      </c>
      <c r="D2237" s="80">
        <v>6212</v>
      </c>
      <c r="E2237" s="80">
        <v>385</v>
      </c>
      <c r="F2237" s="80">
        <v>5827</v>
      </c>
      <c r="G2237" s="80">
        <v>770</v>
      </c>
      <c r="H2237" s="80">
        <v>6597</v>
      </c>
      <c r="I2237" s="82">
        <v>0.11672</v>
      </c>
      <c r="J2237" s="80">
        <v>0.11659600000000001</v>
      </c>
      <c r="L2237" s="84">
        <v>0.99770000000000003</v>
      </c>
      <c r="M2237" s="83">
        <v>2235.83</v>
      </c>
      <c r="N2237" s="85">
        <v>0.171376</v>
      </c>
      <c r="O2237" s="83">
        <v>2235.66</v>
      </c>
      <c r="P2237" s="85">
        <v>0.34275099999999997</v>
      </c>
      <c r="Q2237" s="83">
        <v>2236</v>
      </c>
      <c r="R2237" s="86">
        <v>1.5328799999999999E-4</v>
      </c>
      <c r="S2237" s="86">
        <v>1.4561800000000001E-3</v>
      </c>
    </row>
    <row r="2238" spans="2:19" x14ac:dyDescent="0.2">
      <c r="B2238" s="33"/>
      <c r="C2238" s="81">
        <v>0.16789999999999999</v>
      </c>
      <c r="D2238" s="80">
        <v>6213</v>
      </c>
      <c r="E2238" s="80">
        <v>385</v>
      </c>
      <c r="F2238" s="80">
        <v>5828</v>
      </c>
      <c r="G2238" s="80">
        <v>770</v>
      </c>
      <c r="H2238" s="80">
        <v>6598</v>
      </c>
      <c r="I2238" s="82">
        <v>0.116702</v>
      </c>
      <c r="J2238" s="80">
        <v>0.11659600000000001</v>
      </c>
      <c r="L2238" s="84">
        <v>0.99770000000000003</v>
      </c>
      <c r="M2238" s="83">
        <v>2236.83</v>
      </c>
      <c r="N2238" s="85">
        <v>0.172151</v>
      </c>
      <c r="O2238" s="83">
        <v>2236.66</v>
      </c>
      <c r="P2238" s="85">
        <v>0.344302</v>
      </c>
      <c r="Q2238" s="83">
        <v>2237</v>
      </c>
      <c r="R2238" s="86">
        <v>1.53912E-4</v>
      </c>
      <c r="S2238" s="86">
        <v>1.4561800000000001E-3</v>
      </c>
    </row>
    <row r="2239" spans="2:19" x14ac:dyDescent="0.2">
      <c r="B2239" s="33"/>
      <c r="C2239" s="81">
        <v>0.16750000000000001</v>
      </c>
      <c r="D2239" s="80">
        <v>6214</v>
      </c>
      <c r="E2239" s="80">
        <v>385</v>
      </c>
      <c r="F2239" s="80">
        <v>5829</v>
      </c>
      <c r="G2239" s="80">
        <v>770</v>
      </c>
      <c r="H2239" s="80">
        <v>6599</v>
      </c>
      <c r="I2239" s="82">
        <v>0.116684</v>
      </c>
      <c r="J2239" s="80">
        <v>0.11659600000000001</v>
      </c>
      <c r="L2239" s="84">
        <v>0.99770000000000003</v>
      </c>
      <c r="M2239" s="83">
        <v>2237.83</v>
      </c>
      <c r="N2239" s="85">
        <v>0.172929</v>
      </c>
      <c r="O2239" s="83">
        <v>2237.65</v>
      </c>
      <c r="P2239" s="85">
        <v>0.34585900000000003</v>
      </c>
      <c r="Q2239" s="83">
        <v>2238</v>
      </c>
      <c r="R2239" s="86">
        <v>1.5453900000000001E-4</v>
      </c>
      <c r="S2239" s="86">
        <v>1.4561800000000001E-3</v>
      </c>
    </row>
    <row r="2240" spans="2:19" x14ac:dyDescent="0.2">
      <c r="B2240" s="33"/>
      <c r="C2240" s="81">
        <v>0.1673</v>
      </c>
      <c r="D2240" s="80">
        <v>6216</v>
      </c>
      <c r="E2240" s="80">
        <v>385</v>
      </c>
      <c r="F2240" s="80">
        <v>5831</v>
      </c>
      <c r="G2240" s="80">
        <v>770</v>
      </c>
      <c r="H2240" s="80">
        <v>6601</v>
      </c>
      <c r="I2240" s="82">
        <v>0.116649</v>
      </c>
      <c r="J2240" s="80">
        <v>0.11659600000000001</v>
      </c>
      <c r="L2240" s="84">
        <v>0.99760000000000004</v>
      </c>
      <c r="M2240" s="83">
        <v>2238.83</v>
      </c>
      <c r="N2240" s="85">
        <v>0.17371</v>
      </c>
      <c r="O2240" s="83">
        <v>2238.65</v>
      </c>
      <c r="P2240" s="85">
        <v>0.34742099999999998</v>
      </c>
      <c r="Q2240" s="83">
        <v>2239</v>
      </c>
      <c r="R2240" s="86">
        <v>1.5516799999999999E-4</v>
      </c>
      <c r="S2240" s="86">
        <v>1.65565E-3</v>
      </c>
    </row>
    <row r="2241" spans="2:19" x14ac:dyDescent="0.2">
      <c r="B2241" s="33"/>
      <c r="C2241" s="81">
        <v>0.16719999999999999</v>
      </c>
      <c r="D2241" s="80">
        <v>6217</v>
      </c>
      <c r="E2241" s="80">
        <v>385</v>
      </c>
      <c r="F2241" s="80">
        <v>5832</v>
      </c>
      <c r="G2241" s="80">
        <v>770</v>
      </c>
      <c r="H2241" s="80">
        <v>6602</v>
      </c>
      <c r="I2241" s="82">
        <v>0.116631</v>
      </c>
      <c r="J2241" s="80">
        <v>0.11659600000000001</v>
      </c>
      <c r="L2241" s="84">
        <v>0.99760000000000004</v>
      </c>
      <c r="M2241" s="83">
        <v>2239.83</v>
      </c>
      <c r="N2241" s="85">
        <v>0.17449400000000001</v>
      </c>
      <c r="O2241" s="83">
        <v>2239.65</v>
      </c>
      <c r="P2241" s="85">
        <v>0.34898800000000002</v>
      </c>
      <c r="Q2241" s="83">
        <v>2240</v>
      </c>
      <c r="R2241" s="86">
        <v>1.5579799999999999E-4</v>
      </c>
      <c r="S2241" s="86">
        <v>1.65565E-3</v>
      </c>
    </row>
    <row r="2242" spans="2:19" x14ac:dyDescent="0.2">
      <c r="B2242" s="33"/>
      <c r="C2242" s="81">
        <v>0.16689999999999999</v>
      </c>
      <c r="D2242" s="80">
        <v>6218</v>
      </c>
      <c r="E2242" s="80">
        <v>385</v>
      </c>
      <c r="F2242" s="80">
        <v>5833</v>
      </c>
      <c r="G2242" s="80">
        <v>770</v>
      </c>
      <c r="H2242" s="80">
        <v>6603</v>
      </c>
      <c r="I2242" s="82">
        <v>0.116614</v>
      </c>
      <c r="J2242" s="80">
        <v>0.11659600000000001</v>
      </c>
      <c r="L2242" s="84">
        <v>0.99760000000000004</v>
      </c>
      <c r="M2242" s="83">
        <v>2240.8200000000002</v>
      </c>
      <c r="N2242" s="85">
        <v>0.17528099999999999</v>
      </c>
      <c r="O2242" s="83">
        <v>2240.65</v>
      </c>
      <c r="P2242" s="85">
        <v>0.35056199999999998</v>
      </c>
      <c r="Q2242" s="83">
        <v>2241</v>
      </c>
      <c r="R2242" s="86">
        <v>1.5643100000000001E-4</v>
      </c>
      <c r="S2242" s="86">
        <v>1.65565E-3</v>
      </c>
    </row>
    <row r="2243" spans="2:19" x14ac:dyDescent="0.2">
      <c r="B2243" s="33"/>
      <c r="C2243" s="81">
        <v>0.16669999999999999</v>
      </c>
      <c r="D2243" s="80">
        <v>6219</v>
      </c>
      <c r="E2243" s="80">
        <v>385</v>
      </c>
      <c r="F2243" s="80">
        <v>5834</v>
      </c>
      <c r="G2243" s="80">
        <v>770</v>
      </c>
      <c r="H2243" s="80">
        <v>6604</v>
      </c>
      <c r="I2243" s="82">
        <v>0.11659600000000001</v>
      </c>
      <c r="J2243" s="80">
        <v>0.11659600000000001</v>
      </c>
      <c r="L2243" s="84">
        <v>0.99760000000000004</v>
      </c>
      <c r="M2243" s="83">
        <v>2241.8200000000002</v>
      </c>
      <c r="N2243" s="85">
        <v>0.17607100000000001</v>
      </c>
      <c r="O2243" s="83">
        <v>2241.65</v>
      </c>
      <c r="P2243" s="85">
        <v>0.35214099999999998</v>
      </c>
      <c r="Q2243" s="83">
        <v>2242</v>
      </c>
      <c r="R2243" s="86">
        <v>1.57066E-4</v>
      </c>
      <c r="S2243" s="86">
        <v>1.65565E-3</v>
      </c>
    </row>
    <row r="2244" spans="2:19" x14ac:dyDescent="0.2">
      <c r="B2244" s="33"/>
      <c r="C2244" s="81">
        <v>0.1666</v>
      </c>
      <c r="D2244" s="80">
        <v>6219</v>
      </c>
      <c r="E2244" s="80">
        <v>386</v>
      </c>
      <c r="F2244" s="80">
        <v>5833</v>
      </c>
      <c r="G2244" s="80">
        <v>772</v>
      </c>
      <c r="H2244" s="80">
        <v>6605</v>
      </c>
      <c r="I2244" s="82">
        <v>0.116881</v>
      </c>
      <c r="J2244" s="80">
        <v>0.116881</v>
      </c>
      <c r="L2244" s="84">
        <v>0.99760000000000004</v>
      </c>
      <c r="M2244" s="83">
        <v>2242.8200000000002</v>
      </c>
      <c r="N2244" s="85">
        <v>0.17686299999999999</v>
      </c>
      <c r="O2244" s="83">
        <v>2242.65</v>
      </c>
      <c r="P2244" s="85">
        <v>0.35372599999999998</v>
      </c>
      <c r="Q2244" s="83">
        <v>2243</v>
      </c>
      <c r="R2244" s="86">
        <v>1.5770199999999999E-4</v>
      </c>
      <c r="S2244" s="86">
        <v>1.65565E-3</v>
      </c>
    </row>
    <row r="2245" spans="2:19" x14ac:dyDescent="0.2">
      <c r="B2245" s="33"/>
      <c r="C2245" s="81">
        <v>0.1661</v>
      </c>
      <c r="D2245" s="80">
        <v>6220</v>
      </c>
      <c r="E2245" s="80">
        <v>387</v>
      </c>
      <c r="F2245" s="80">
        <v>5833</v>
      </c>
      <c r="G2245" s="80">
        <v>774</v>
      </c>
      <c r="H2245" s="80">
        <v>6607</v>
      </c>
      <c r="I2245" s="82">
        <v>0.117148</v>
      </c>
      <c r="J2245" s="80">
        <v>0.11706</v>
      </c>
      <c r="L2245" s="84">
        <v>0.99760000000000004</v>
      </c>
      <c r="M2245" s="83">
        <v>2243.8200000000002</v>
      </c>
      <c r="N2245" s="85">
        <v>0.17765900000000001</v>
      </c>
      <c r="O2245" s="83">
        <v>2243.64</v>
      </c>
      <c r="P2245" s="85">
        <v>0.35531699999999999</v>
      </c>
      <c r="Q2245" s="83">
        <v>2244</v>
      </c>
      <c r="R2245" s="86">
        <v>1.5834099999999999E-4</v>
      </c>
      <c r="S2245" s="86">
        <v>1.65565E-3</v>
      </c>
    </row>
    <row r="2246" spans="2:19" x14ac:dyDescent="0.2">
      <c r="B2246" s="33"/>
      <c r="C2246" s="81">
        <v>0.16489999999999999</v>
      </c>
      <c r="D2246" s="80">
        <v>6221</v>
      </c>
      <c r="E2246" s="80">
        <v>387</v>
      </c>
      <c r="F2246" s="80">
        <v>5834</v>
      </c>
      <c r="G2246" s="80">
        <v>774</v>
      </c>
      <c r="H2246" s="80">
        <v>6608</v>
      </c>
      <c r="I2246" s="82">
        <v>0.117131</v>
      </c>
      <c r="J2246" s="80">
        <v>0.11706</v>
      </c>
      <c r="L2246" s="84">
        <v>0.99760000000000004</v>
      </c>
      <c r="M2246" s="83">
        <v>2244.8200000000002</v>
      </c>
      <c r="N2246" s="85">
        <v>0.178457</v>
      </c>
      <c r="O2246" s="83">
        <v>2244.64</v>
      </c>
      <c r="P2246" s="85">
        <v>0.35691400000000001</v>
      </c>
      <c r="Q2246" s="83">
        <v>2245</v>
      </c>
      <c r="R2246" s="86">
        <v>1.58982E-4</v>
      </c>
      <c r="S2246" s="86">
        <v>1.65565E-3</v>
      </c>
    </row>
    <row r="2247" spans="2:19" x14ac:dyDescent="0.2">
      <c r="B2247" s="33"/>
      <c r="C2247" s="81">
        <v>0.16470000000000001</v>
      </c>
      <c r="D2247" s="80">
        <v>6222</v>
      </c>
      <c r="E2247" s="80">
        <v>387</v>
      </c>
      <c r="F2247" s="80">
        <v>5835</v>
      </c>
      <c r="G2247" s="80">
        <v>774</v>
      </c>
      <c r="H2247" s="80">
        <v>6609</v>
      </c>
      <c r="I2247" s="82">
        <v>0.11711299999999999</v>
      </c>
      <c r="J2247" s="80">
        <v>0.11706</v>
      </c>
      <c r="L2247" s="84">
        <v>0.99760000000000004</v>
      </c>
      <c r="M2247" s="83">
        <v>2245.8200000000002</v>
      </c>
      <c r="N2247" s="85">
        <v>0.179258</v>
      </c>
      <c r="O2247" s="83">
        <v>2245.64</v>
      </c>
      <c r="P2247" s="85">
        <v>0.35851699999999997</v>
      </c>
      <c r="Q2247" s="83">
        <v>2246</v>
      </c>
      <c r="R2247" s="86">
        <v>1.59624E-4</v>
      </c>
      <c r="S2247" s="86">
        <v>1.65565E-3</v>
      </c>
    </row>
    <row r="2248" spans="2:19" x14ac:dyDescent="0.2">
      <c r="B2248" s="33"/>
      <c r="C2248" s="81">
        <v>0.16439999999999999</v>
      </c>
      <c r="D2248" s="80">
        <v>6223</v>
      </c>
      <c r="E2248" s="80">
        <v>387</v>
      </c>
      <c r="F2248" s="80">
        <v>5836</v>
      </c>
      <c r="G2248" s="80">
        <v>774</v>
      </c>
      <c r="H2248" s="80">
        <v>6610</v>
      </c>
      <c r="I2248" s="82">
        <v>0.117095</v>
      </c>
      <c r="J2248" s="80">
        <v>0.11706</v>
      </c>
      <c r="L2248" s="84">
        <v>0.99760000000000004</v>
      </c>
      <c r="M2248" s="83">
        <v>2246.8200000000002</v>
      </c>
      <c r="N2248" s="85">
        <v>0.180062</v>
      </c>
      <c r="O2248" s="83">
        <v>2246.64</v>
      </c>
      <c r="P2248" s="85">
        <v>0.36012499999999997</v>
      </c>
      <c r="Q2248" s="83">
        <v>2247</v>
      </c>
      <c r="R2248" s="86">
        <v>1.6026899999999999E-4</v>
      </c>
      <c r="S2248" s="86">
        <v>1.65565E-3</v>
      </c>
    </row>
    <row r="2249" spans="2:19" x14ac:dyDescent="0.2">
      <c r="B2249" s="33"/>
      <c r="C2249" s="81">
        <v>0.1641</v>
      </c>
      <c r="D2249" s="80">
        <v>6225</v>
      </c>
      <c r="E2249" s="80">
        <v>387</v>
      </c>
      <c r="F2249" s="80">
        <v>5838</v>
      </c>
      <c r="G2249" s="80">
        <v>774</v>
      </c>
      <c r="H2249" s="80">
        <v>6612</v>
      </c>
      <c r="I2249" s="82">
        <v>0.11706</v>
      </c>
      <c r="J2249" s="80">
        <v>0.11706</v>
      </c>
      <c r="L2249" s="84">
        <v>0.99760000000000004</v>
      </c>
      <c r="M2249" s="83">
        <v>2247.8200000000002</v>
      </c>
      <c r="N2249" s="85">
        <v>0.18087</v>
      </c>
      <c r="O2249" s="83">
        <v>2247.64</v>
      </c>
      <c r="P2249" s="85">
        <v>0.36173899999999998</v>
      </c>
      <c r="Q2249" s="83">
        <v>2248</v>
      </c>
      <c r="R2249" s="86">
        <v>1.6091599999999999E-4</v>
      </c>
      <c r="S2249" s="86">
        <v>1.65565E-3</v>
      </c>
    </row>
    <row r="2250" spans="2:19" x14ac:dyDescent="0.2">
      <c r="B2250" s="33"/>
      <c r="C2250" s="81">
        <v>0.16389999999999999</v>
      </c>
      <c r="D2250" s="80">
        <v>6227</v>
      </c>
      <c r="E2250" s="80">
        <v>388</v>
      </c>
      <c r="F2250" s="80">
        <v>5839</v>
      </c>
      <c r="G2250" s="80">
        <v>776</v>
      </c>
      <c r="H2250" s="80">
        <v>6615</v>
      </c>
      <c r="I2250" s="82">
        <v>0.117309</v>
      </c>
      <c r="J2250" s="80">
        <v>0.117256</v>
      </c>
      <c r="L2250" s="84">
        <v>0.99760000000000004</v>
      </c>
      <c r="M2250" s="83">
        <v>2248.8200000000002</v>
      </c>
      <c r="N2250" s="85">
        <v>0.18168000000000001</v>
      </c>
      <c r="O2250" s="83">
        <v>2248.64</v>
      </c>
      <c r="P2250" s="85">
        <v>0.36335899999999999</v>
      </c>
      <c r="Q2250" s="83">
        <v>2249</v>
      </c>
      <c r="R2250" s="86">
        <v>1.6156499999999999E-4</v>
      </c>
      <c r="S2250" s="86">
        <v>1.65565E-3</v>
      </c>
    </row>
    <row r="2251" spans="2:19" x14ac:dyDescent="0.2">
      <c r="B2251" s="33"/>
      <c r="C2251" s="81">
        <v>0.1638</v>
      </c>
      <c r="D2251" s="80">
        <v>6228</v>
      </c>
      <c r="E2251" s="80">
        <v>388</v>
      </c>
      <c r="F2251" s="80">
        <v>5840</v>
      </c>
      <c r="G2251" s="80">
        <v>776</v>
      </c>
      <c r="H2251" s="80">
        <v>6616</v>
      </c>
      <c r="I2251" s="82">
        <v>0.11729100000000001</v>
      </c>
      <c r="J2251" s="80">
        <v>0.117256</v>
      </c>
      <c r="L2251" s="84">
        <v>0.99760000000000004</v>
      </c>
      <c r="M2251" s="83">
        <v>2249.8200000000002</v>
      </c>
      <c r="N2251" s="85">
        <v>0.18249299999999999</v>
      </c>
      <c r="O2251" s="83">
        <v>2249.64</v>
      </c>
      <c r="P2251" s="85">
        <v>0.364985</v>
      </c>
      <c r="Q2251" s="83">
        <v>2250</v>
      </c>
      <c r="R2251" s="86">
        <v>1.6221599999999999E-4</v>
      </c>
      <c r="S2251" s="86">
        <v>1.65565E-3</v>
      </c>
    </row>
    <row r="2252" spans="2:19" x14ac:dyDescent="0.2">
      <c r="B2252" s="33"/>
      <c r="C2252" s="81">
        <v>0.16370000000000001</v>
      </c>
      <c r="D2252" s="80">
        <v>6229</v>
      </c>
      <c r="E2252" s="80">
        <v>388</v>
      </c>
      <c r="F2252" s="80">
        <v>5841</v>
      </c>
      <c r="G2252" s="80">
        <v>776</v>
      </c>
      <c r="H2252" s="80">
        <v>6617</v>
      </c>
      <c r="I2252" s="82">
        <v>0.117274</v>
      </c>
      <c r="J2252" s="80">
        <v>0.117256</v>
      </c>
      <c r="L2252" s="84">
        <v>0.99760000000000004</v>
      </c>
      <c r="M2252" s="83">
        <v>2250.8200000000002</v>
      </c>
      <c r="N2252" s="85">
        <v>0.183309</v>
      </c>
      <c r="O2252" s="83">
        <v>2250.63</v>
      </c>
      <c r="P2252" s="85">
        <v>0.36661700000000003</v>
      </c>
      <c r="Q2252" s="83">
        <v>2251</v>
      </c>
      <c r="R2252" s="86">
        <v>1.62869E-4</v>
      </c>
      <c r="S2252" s="86">
        <v>1.65565E-3</v>
      </c>
    </row>
    <row r="2253" spans="2:19" x14ac:dyDescent="0.2">
      <c r="B2253" s="33"/>
      <c r="C2253" s="81">
        <v>0.16339999999999999</v>
      </c>
      <c r="D2253" s="80">
        <v>6230</v>
      </c>
      <c r="E2253" s="80">
        <v>388</v>
      </c>
      <c r="F2253" s="80">
        <v>5842</v>
      </c>
      <c r="G2253" s="80">
        <v>776</v>
      </c>
      <c r="H2253" s="80">
        <v>6618</v>
      </c>
      <c r="I2253" s="82">
        <v>0.117256</v>
      </c>
      <c r="J2253" s="80">
        <v>0.117256</v>
      </c>
      <c r="L2253" s="84">
        <v>0.99760000000000004</v>
      </c>
      <c r="M2253" s="83">
        <v>2251.8200000000002</v>
      </c>
      <c r="N2253" s="85">
        <v>0.18412700000000001</v>
      </c>
      <c r="O2253" s="83">
        <v>2251.63</v>
      </c>
      <c r="P2253" s="85">
        <v>0.368255</v>
      </c>
      <c r="Q2253" s="83">
        <v>2252</v>
      </c>
      <c r="R2253" s="86">
        <v>1.63523E-4</v>
      </c>
      <c r="S2253" s="86">
        <v>1.65565E-3</v>
      </c>
    </row>
    <row r="2254" spans="2:19" x14ac:dyDescent="0.2">
      <c r="B2254" s="33"/>
      <c r="C2254" s="81">
        <v>0.16309999999999999</v>
      </c>
      <c r="D2254" s="80">
        <v>6231</v>
      </c>
      <c r="E2254" s="80">
        <v>390</v>
      </c>
      <c r="F2254" s="80">
        <v>5841</v>
      </c>
      <c r="G2254" s="80">
        <v>780</v>
      </c>
      <c r="H2254" s="80">
        <v>6621</v>
      </c>
      <c r="I2254" s="82">
        <v>0.117807</v>
      </c>
      <c r="J2254" s="80">
        <v>0.117807</v>
      </c>
      <c r="L2254" s="84">
        <v>0.99760000000000004</v>
      </c>
      <c r="M2254" s="83">
        <v>2252.8200000000002</v>
      </c>
      <c r="N2254" s="85">
        <v>0.184949</v>
      </c>
      <c r="O2254" s="83">
        <v>2252.63</v>
      </c>
      <c r="P2254" s="85">
        <v>0.36989899999999998</v>
      </c>
      <c r="Q2254" s="83">
        <v>2253</v>
      </c>
      <c r="R2254" s="86">
        <v>1.6417999999999999E-4</v>
      </c>
      <c r="S2254" s="86">
        <v>1.65565E-3</v>
      </c>
    </row>
    <row r="2255" spans="2:19" x14ac:dyDescent="0.2">
      <c r="B2255" s="33"/>
      <c r="C2255" s="81">
        <v>0.16289999999999999</v>
      </c>
      <c r="D2255" s="80">
        <v>6231</v>
      </c>
      <c r="E2255" s="80">
        <v>391</v>
      </c>
      <c r="F2255" s="80">
        <v>5840</v>
      </c>
      <c r="G2255" s="80">
        <v>782</v>
      </c>
      <c r="H2255" s="80">
        <v>6622</v>
      </c>
      <c r="I2255" s="82">
        <v>0.118091</v>
      </c>
      <c r="J2255" s="80">
        <v>0.11798400000000001</v>
      </c>
      <c r="L2255" s="84">
        <v>0.99760000000000004</v>
      </c>
      <c r="M2255" s="83">
        <v>2253.81</v>
      </c>
      <c r="N2255" s="85">
        <v>0.18577399999999999</v>
      </c>
      <c r="O2255" s="83">
        <v>2253.63</v>
      </c>
      <c r="P2255" s="85">
        <v>0.37154799999999999</v>
      </c>
      <c r="Q2255" s="83">
        <v>2254</v>
      </c>
      <c r="R2255" s="86">
        <v>1.6484E-4</v>
      </c>
      <c r="S2255" s="86">
        <v>1.65565E-3</v>
      </c>
    </row>
    <row r="2256" spans="2:19" x14ac:dyDescent="0.2">
      <c r="B2256" s="33"/>
      <c r="C2256" s="81">
        <v>0.1628</v>
      </c>
      <c r="D2256" s="80">
        <v>6233</v>
      </c>
      <c r="E2256" s="80">
        <v>391</v>
      </c>
      <c r="F2256" s="80">
        <v>5842</v>
      </c>
      <c r="G2256" s="80">
        <v>782</v>
      </c>
      <c r="H2256" s="80">
        <v>6624</v>
      </c>
      <c r="I2256" s="82">
        <v>0.11805599999999999</v>
      </c>
      <c r="J2256" s="80">
        <v>0.11798400000000001</v>
      </c>
      <c r="L2256" s="84">
        <v>0.99760000000000004</v>
      </c>
      <c r="M2256" s="83">
        <v>2254.81</v>
      </c>
      <c r="N2256" s="85">
        <v>0.18660199999999999</v>
      </c>
      <c r="O2256" s="83">
        <v>2254.63</v>
      </c>
      <c r="P2256" s="85">
        <v>0.37320399999999998</v>
      </c>
      <c r="Q2256" s="83">
        <v>2255</v>
      </c>
      <c r="R2256" s="86">
        <v>1.65501E-4</v>
      </c>
      <c r="S2256" s="86">
        <v>1.65565E-3</v>
      </c>
    </row>
    <row r="2257" spans="2:19" x14ac:dyDescent="0.2">
      <c r="B2257" s="33"/>
      <c r="C2257" s="81">
        <v>0.16270000000000001</v>
      </c>
      <c r="D2257" s="80">
        <v>6235</v>
      </c>
      <c r="E2257" s="80">
        <v>391</v>
      </c>
      <c r="F2257" s="80">
        <v>5844</v>
      </c>
      <c r="G2257" s="80">
        <v>782</v>
      </c>
      <c r="H2257" s="80">
        <v>6626</v>
      </c>
      <c r="I2257" s="82">
        <v>0.11802</v>
      </c>
      <c r="J2257" s="80">
        <v>0.11798400000000001</v>
      </c>
      <c r="L2257" s="84">
        <v>0.99760000000000004</v>
      </c>
      <c r="M2257" s="83">
        <v>2255.81</v>
      </c>
      <c r="N2257" s="85">
        <v>0.18743299999999999</v>
      </c>
      <c r="O2257" s="83">
        <v>2255.63</v>
      </c>
      <c r="P2257" s="85">
        <v>0.37486599999999998</v>
      </c>
      <c r="Q2257" s="83">
        <v>2256</v>
      </c>
      <c r="R2257" s="86">
        <v>1.66164E-4</v>
      </c>
      <c r="S2257" s="86">
        <v>1.65565E-3</v>
      </c>
    </row>
    <row r="2258" spans="2:19" x14ac:dyDescent="0.2">
      <c r="B2258" s="33"/>
      <c r="C2258" s="81">
        <v>0.16239999999999999</v>
      </c>
      <c r="D2258" s="80">
        <v>6237</v>
      </c>
      <c r="E2258" s="80">
        <v>391</v>
      </c>
      <c r="F2258" s="80">
        <v>5846</v>
      </c>
      <c r="G2258" s="80">
        <v>782</v>
      </c>
      <c r="H2258" s="80">
        <v>6628</v>
      </c>
      <c r="I2258" s="82">
        <v>0.11798400000000001</v>
      </c>
      <c r="J2258" s="80">
        <v>0.11798400000000001</v>
      </c>
      <c r="L2258" s="84">
        <v>0.99760000000000004</v>
      </c>
      <c r="M2258" s="83">
        <v>2256.81</v>
      </c>
      <c r="N2258" s="85">
        <v>0.18826699999999999</v>
      </c>
      <c r="O2258" s="83">
        <v>2256.62</v>
      </c>
      <c r="P2258" s="85">
        <v>0.37653300000000001</v>
      </c>
      <c r="Q2258" s="83">
        <v>2257</v>
      </c>
      <c r="R2258" s="86">
        <v>1.6682900000000001E-4</v>
      </c>
      <c r="S2258" s="86">
        <v>1.65565E-3</v>
      </c>
    </row>
    <row r="2259" spans="2:19" x14ac:dyDescent="0.2">
      <c r="B2259" s="33"/>
      <c r="C2259" s="81">
        <v>0.1618</v>
      </c>
      <c r="D2259" s="80">
        <v>6237</v>
      </c>
      <c r="E2259" s="80">
        <v>392</v>
      </c>
      <c r="F2259" s="80">
        <v>5845</v>
      </c>
      <c r="G2259" s="80">
        <v>784</v>
      </c>
      <c r="H2259" s="80">
        <v>6629</v>
      </c>
      <c r="I2259" s="82">
        <v>0.118268</v>
      </c>
      <c r="J2259" s="80">
        <v>0.118268</v>
      </c>
      <c r="L2259" s="84">
        <v>0.99760000000000004</v>
      </c>
      <c r="M2259" s="83">
        <v>2257.81</v>
      </c>
      <c r="N2259" s="85">
        <v>0.18910299999999999</v>
      </c>
      <c r="O2259" s="83">
        <v>2257.62</v>
      </c>
      <c r="P2259" s="85">
        <v>0.37820700000000002</v>
      </c>
      <c r="Q2259" s="83">
        <v>2258</v>
      </c>
      <c r="R2259" s="86">
        <v>1.67496E-4</v>
      </c>
      <c r="S2259" s="86">
        <v>1.65565E-3</v>
      </c>
    </row>
    <row r="2260" spans="2:19" x14ac:dyDescent="0.2">
      <c r="B2260" s="33"/>
      <c r="C2260" s="81">
        <v>0.16159999999999999</v>
      </c>
      <c r="D2260" s="80">
        <v>6237</v>
      </c>
      <c r="E2260" s="80">
        <v>393</v>
      </c>
      <c r="F2260" s="80">
        <v>5844</v>
      </c>
      <c r="G2260" s="80">
        <v>786</v>
      </c>
      <c r="H2260" s="80">
        <v>6630</v>
      </c>
      <c r="I2260" s="82">
        <v>0.118552</v>
      </c>
      <c r="J2260" s="80">
        <v>0.11837300000000001</v>
      </c>
      <c r="L2260" s="84">
        <v>0.99760000000000004</v>
      </c>
      <c r="M2260" s="83">
        <v>2258.81</v>
      </c>
      <c r="N2260" s="85">
        <v>0.189943</v>
      </c>
      <c r="O2260" s="83">
        <v>2258.62</v>
      </c>
      <c r="P2260" s="85">
        <v>0.37988699999999997</v>
      </c>
      <c r="Q2260" s="83">
        <v>2259</v>
      </c>
      <c r="R2260" s="86">
        <v>1.68166E-4</v>
      </c>
      <c r="S2260" s="86">
        <v>1.65565E-3</v>
      </c>
    </row>
    <row r="2261" spans="2:19" x14ac:dyDescent="0.2">
      <c r="B2261" s="33"/>
      <c r="C2261" s="81">
        <v>0.16139999999999999</v>
      </c>
      <c r="D2261" s="80">
        <v>6239</v>
      </c>
      <c r="E2261" s="80">
        <v>393</v>
      </c>
      <c r="F2261" s="80">
        <v>5846</v>
      </c>
      <c r="G2261" s="80">
        <v>786</v>
      </c>
      <c r="H2261" s="80">
        <v>6632</v>
      </c>
      <c r="I2261" s="82">
        <v>0.118516</v>
      </c>
      <c r="J2261" s="80">
        <v>0.11837300000000001</v>
      </c>
      <c r="L2261" s="84">
        <v>0.99760000000000004</v>
      </c>
      <c r="M2261" s="83">
        <v>2259.81</v>
      </c>
      <c r="N2261" s="85">
        <v>0.19078600000000001</v>
      </c>
      <c r="O2261" s="83">
        <v>2259.62</v>
      </c>
      <c r="P2261" s="85">
        <v>0.38157200000000002</v>
      </c>
      <c r="Q2261" s="83">
        <v>2260</v>
      </c>
      <c r="R2261" s="86">
        <v>1.68837E-4</v>
      </c>
      <c r="S2261" s="86">
        <v>1.65565E-3</v>
      </c>
    </row>
    <row r="2262" spans="2:19" x14ac:dyDescent="0.2">
      <c r="B2262" s="33"/>
      <c r="C2262" s="81">
        <v>0.16070000000000001</v>
      </c>
      <c r="D2262" s="80">
        <v>6240</v>
      </c>
      <c r="E2262" s="80">
        <v>393</v>
      </c>
      <c r="F2262" s="80">
        <v>5847</v>
      </c>
      <c r="G2262" s="80">
        <v>786</v>
      </c>
      <c r="H2262" s="80">
        <v>6633</v>
      </c>
      <c r="I2262" s="82">
        <v>0.11849800000000001</v>
      </c>
      <c r="J2262" s="80">
        <v>0.11837300000000001</v>
      </c>
      <c r="L2262" s="84">
        <v>0.99760000000000004</v>
      </c>
      <c r="M2262" s="83">
        <v>2260.81</v>
      </c>
      <c r="N2262" s="85">
        <v>0.191632</v>
      </c>
      <c r="O2262" s="83">
        <v>2260.62</v>
      </c>
      <c r="P2262" s="85">
        <v>0.38326399999999999</v>
      </c>
      <c r="Q2262" s="83">
        <v>2261</v>
      </c>
      <c r="R2262" s="86">
        <v>1.6951100000000001E-4</v>
      </c>
      <c r="S2262" s="86">
        <v>1.65565E-3</v>
      </c>
    </row>
    <row r="2263" spans="2:19" x14ac:dyDescent="0.2">
      <c r="B2263" s="33"/>
      <c r="C2263" s="81">
        <v>0.1603</v>
      </c>
      <c r="D2263" s="80">
        <v>6241</v>
      </c>
      <c r="E2263" s="80">
        <v>393</v>
      </c>
      <c r="F2263" s="80">
        <v>5848</v>
      </c>
      <c r="G2263" s="80">
        <v>786</v>
      </c>
      <c r="H2263" s="80">
        <v>6634</v>
      </c>
      <c r="I2263" s="82">
        <v>0.118481</v>
      </c>
      <c r="J2263" s="80">
        <v>0.11837300000000001</v>
      </c>
      <c r="L2263" s="84">
        <v>0.99760000000000004</v>
      </c>
      <c r="M2263" s="83">
        <v>2261.81</v>
      </c>
      <c r="N2263" s="85">
        <v>0.19248100000000001</v>
      </c>
      <c r="O2263" s="83">
        <v>2261.62</v>
      </c>
      <c r="P2263" s="85">
        <v>0.38496200000000003</v>
      </c>
      <c r="Q2263" s="83">
        <v>2262</v>
      </c>
      <c r="R2263" s="86">
        <v>1.70187E-4</v>
      </c>
      <c r="S2263" s="86">
        <v>1.65565E-3</v>
      </c>
    </row>
    <row r="2264" spans="2:19" x14ac:dyDescent="0.2">
      <c r="B2264" s="33"/>
      <c r="C2264" s="81">
        <v>0.16009999999999999</v>
      </c>
      <c r="D2264" s="80">
        <v>6243</v>
      </c>
      <c r="E2264" s="80">
        <v>393</v>
      </c>
      <c r="F2264" s="80">
        <v>5850</v>
      </c>
      <c r="G2264" s="80">
        <v>786</v>
      </c>
      <c r="H2264" s="80">
        <v>6636</v>
      </c>
      <c r="I2264" s="82">
        <v>0.11844499999999999</v>
      </c>
      <c r="J2264" s="80">
        <v>0.11837300000000001</v>
      </c>
      <c r="L2264" s="84">
        <v>0.99760000000000004</v>
      </c>
      <c r="M2264" s="83">
        <v>2262.81</v>
      </c>
      <c r="N2264" s="85">
        <v>0.193333</v>
      </c>
      <c r="O2264" s="83">
        <v>2262.61</v>
      </c>
      <c r="P2264" s="85">
        <v>0.38666600000000001</v>
      </c>
      <c r="Q2264" s="83">
        <v>2263</v>
      </c>
      <c r="R2264" s="86">
        <v>1.7086400000000001E-4</v>
      </c>
      <c r="S2264" s="86">
        <v>1.65565E-3</v>
      </c>
    </row>
    <row r="2265" spans="2:19" x14ac:dyDescent="0.2">
      <c r="B2265" s="33"/>
      <c r="C2265" s="81">
        <v>0.15970000000000001</v>
      </c>
      <c r="D2265" s="80">
        <v>6244</v>
      </c>
      <c r="E2265" s="80">
        <v>393</v>
      </c>
      <c r="F2265" s="80">
        <v>5851</v>
      </c>
      <c r="G2265" s="80">
        <v>786</v>
      </c>
      <c r="H2265" s="80">
        <v>6637</v>
      </c>
      <c r="I2265" s="82">
        <v>0.118427</v>
      </c>
      <c r="J2265" s="80">
        <v>0.11837300000000001</v>
      </c>
      <c r="L2265" s="84">
        <v>0.99760000000000004</v>
      </c>
      <c r="M2265" s="83">
        <v>2263.81</v>
      </c>
      <c r="N2265" s="85">
        <v>0.194188</v>
      </c>
      <c r="O2265" s="83">
        <v>2263.61</v>
      </c>
      <c r="P2265" s="85">
        <v>0.388376</v>
      </c>
      <c r="Q2265" s="83">
        <v>2264</v>
      </c>
      <c r="R2265" s="86">
        <v>1.7154400000000001E-4</v>
      </c>
      <c r="S2265" s="86">
        <v>1.65565E-3</v>
      </c>
    </row>
    <row r="2266" spans="2:19" x14ac:dyDescent="0.2">
      <c r="B2266" s="33"/>
      <c r="C2266" s="81">
        <v>0.1595</v>
      </c>
      <c r="D2266" s="80">
        <v>6246</v>
      </c>
      <c r="E2266" s="80">
        <v>393</v>
      </c>
      <c r="F2266" s="80">
        <v>5853</v>
      </c>
      <c r="G2266" s="80">
        <v>786</v>
      </c>
      <c r="H2266" s="80">
        <v>6639</v>
      </c>
      <c r="I2266" s="82">
        <v>0.118391</v>
      </c>
      <c r="J2266" s="80">
        <v>0.11837300000000001</v>
      </c>
      <c r="L2266" s="84">
        <v>0.99760000000000004</v>
      </c>
      <c r="M2266" s="83">
        <v>2264.8000000000002</v>
      </c>
      <c r="N2266" s="85">
        <v>0.195046</v>
      </c>
      <c r="O2266" s="83">
        <v>2264.61</v>
      </c>
      <c r="P2266" s="85">
        <v>0.39009199999999999</v>
      </c>
      <c r="Q2266" s="83">
        <v>2265</v>
      </c>
      <c r="R2266" s="86">
        <v>1.7222599999999999E-4</v>
      </c>
      <c r="S2266" s="86">
        <v>1.65565E-3</v>
      </c>
    </row>
    <row r="2267" spans="2:19" x14ac:dyDescent="0.2">
      <c r="B2267" s="33"/>
      <c r="C2267" s="81">
        <v>0.15939999999999999</v>
      </c>
      <c r="D2267" s="80">
        <v>6247</v>
      </c>
      <c r="E2267" s="80">
        <v>393</v>
      </c>
      <c r="F2267" s="80">
        <v>5854</v>
      </c>
      <c r="G2267" s="80">
        <v>786</v>
      </c>
      <c r="H2267" s="80">
        <v>6640</v>
      </c>
      <c r="I2267" s="82">
        <v>0.11837300000000001</v>
      </c>
      <c r="J2267" s="80">
        <v>0.11837300000000001</v>
      </c>
      <c r="L2267" s="84">
        <v>0.99760000000000004</v>
      </c>
      <c r="M2267" s="83">
        <v>2265.8000000000002</v>
      </c>
      <c r="N2267" s="85">
        <v>0.195907</v>
      </c>
      <c r="O2267" s="83">
        <v>2265.61</v>
      </c>
      <c r="P2267" s="85">
        <v>0.39181500000000002</v>
      </c>
      <c r="Q2267" s="83">
        <v>2266</v>
      </c>
      <c r="R2267" s="86">
        <v>1.7291E-4</v>
      </c>
      <c r="S2267" s="86">
        <v>1.65565E-3</v>
      </c>
    </row>
    <row r="2268" spans="2:19" x14ac:dyDescent="0.2">
      <c r="B2268" s="33"/>
      <c r="C2268" s="81">
        <v>0.15909999999999999</v>
      </c>
      <c r="D2268" s="80">
        <v>6248</v>
      </c>
      <c r="E2268" s="80">
        <v>394</v>
      </c>
      <c r="F2268" s="80">
        <v>5854</v>
      </c>
      <c r="G2268" s="80">
        <v>788</v>
      </c>
      <c r="H2268" s="80">
        <v>6642</v>
      </c>
      <c r="I2268" s="82">
        <v>0.11863899999999999</v>
      </c>
      <c r="J2268" s="80">
        <v>0.11863899999999999</v>
      </c>
      <c r="L2268" s="84">
        <v>0.99760000000000004</v>
      </c>
      <c r="M2268" s="83">
        <v>2266.8000000000002</v>
      </c>
      <c r="N2268" s="85">
        <v>0.196772</v>
      </c>
      <c r="O2268" s="83">
        <v>2266.61</v>
      </c>
      <c r="P2268" s="85">
        <v>0.39354299999999998</v>
      </c>
      <c r="Q2268" s="83">
        <v>2267</v>
      </c>
      <c r="R2268" s="86">
        <v>1.7359600000000001E-4</v>
      </c>
      <c r="S2268" s="86">
        <v>1.65565E-3</v>
      </c>
    </row>
    <row r="2269" spans="2:19" x14ac:dyDescent="0.2">
      <c r="B2269" s="33"/>
      <c r="C2269" s="81">
        <v>0.1588</v>
      </c>
      <c r="D2269" s="80">
        <v>6248</v>
      </c>
      <c r="E2269" s="80">
        <v>395</v>
      </c>
      <c r="F2269" s="80">
        <v>5853</v>
      </c>
      <c r="G2269" s="80">
        <v>790</v>
      </c>
      <c r="H2269" s="80">
        <v>6643</v>
      </c>
      <c r="I2269" s="82">
        <v>0.118922</v>
      </c>
      <c r="J2269" s="80">
        <v>0.11883299999999999</v>
      </c>
      <c r="L2269" s="84">
        <v>0.99760000000000004</v>
      </c>
      <c r="M2269" s="83">
        <v>2267.8000000000002</v>
      </c>
      <c r="N2269" s="85">
        <v>0.19763900000000001</v>
      </c>
      <c r="O2269" s="83">
        <v>2267.6</v>
      </c>
      <c r="P2269" s="85">
        <v>0.39527800000000002</v>
      </c>
      <c r="Q2269" s="83">
        <v>2268</v>
      </c>
      <c r="R2269" s="86">
        <v>1.7428499999999999E-4</v>
      </c>
      <c r="S2269" s="86">
        <v>1.65565E-3</v>
      </c>
    </row>
    <row r="2270" spans="2:19" x14ac:dyDescent="0.2">
      <c r="B2270" s="33"/>
      <c r="C2270" s="81">
        <v>0.15870000000000001</v>
      </c>
      <c r="D2270" s="80">
        <v>6249</v>
      </c>
      <c r="E2270" s="80">
        <v>395</v>
      </c>
      <c r="F2270" s="80">
        <v>5854</v>
      </c>
      <c r="G2270" s="80">
        <v>790</v>
      </c>
      <c r="H2270" s="80">
        <v>6644</v>
      </c>
      <c r="I2270" s="82">
        <v>0.118904</v>
      </c>
      <c r="J2270" s="80">
        <v>0.11883299999999999</v>
      </c>
      <c r="L2270" s="84">
        <v>0.99760000000000004</v>
      </c>
      <c r="M2270" s="83">
        <v>2268.8000000000002</v>
      </c>
      <c r="N2270" s="85">
        <v>0.19850899999999999</v>
      </c>
      <c r="O2270" s="83">
        <v>2268.6</v>
      </c>
      <c r="P2270" s="85">
        <v>0.39701900000000001</v>
      </c>
      <c r="Q2270" s="83">
        <v>2269</v>
      </c>
      <c r="R2270" s="86">
        <v>1.7497500000000001E-4</v>
      </c>
      <c r="S2270" s="86">
        <v>1.65565E-3</v>
      </c>
    </row>
    <row r="2271" spans="2:19" x14ac:dyDescent="0.2">
      <c r="B2271" s="33"/>
      <c r="C2271" s="81">
        <v>0.1585</v>
      </c>
      <c r="D2271" s="80">
        <v>6250</v>
      </c>
      <c r="E2271" s="80">
        <v>395</v>
      </c>
      <c r="F2271" s="80">
        <v>5855</v>
      </c>
      <c r="G2271" s="80">
        <v>790</v>
      </c>
      <c r="H2271" s="80">
        <v>6645</v>
      </c>
      <c r="I2271" s="82">
        <v>0.11888600000000001</v>
      </c>
      <c r="J2271" s="80">
        <v>0.11883299999999999</v>
      </c>
      <c r="L2271" s="84">
        <v>0.99760000000000004</v>
      </c>
      <c r="M2271" s="83">
        <v>2269.8000000000002</v>
      </c>
      <c r="N2271" s="85">
        <v>0.199383</v>
      </c>
      <c r="O2271" s="83">
        <v>2269.6</v>
      </c>
      <c r="P2271" s="85">
        <v>0.39876600000000001</v>
      </c>
      <c r="Q2271" s="83">
        <v>2270</v>
      </c>
      <c r="R2271" s="86">
        <v>1.75668E-4</v>
      </c>
      <c r="S2271" s="86">
        <v>1.65565E-3</v>
      </c>
    </row>
    <row r="2272" spans="2:19" x14ac:dyDescent="0.2">
      <c r="B2272" s="33"/>
      <c r="C2272" s="81">
        <v>0.15840000000000001</v>
      </c>
      <c r="D2272" s="80">
        <v>6251</v>
      </c>
      <c r="E2272" s="80">
        <v>395</v>
      </c>
      <c r="F2272" s="80">
        <v>5856</v>
      </c>
      <c r="G2272" s="80">
        <v>790</v>
      </c>
      <c r="H2272" s="80">
        <v>6646</v>
      </c>
      <c r="I2272" s="82">
        <v>0.118868</v>
      </c>
      <c r="J2272" s="80">
        <v>0.11883299999999999</v>
      </c>
      <c r="L2272" s="84">
        <v>0.99760000000000004</v>
      </c>
      <c r="M2272" s="83">
        <v>2270.8000000000002</v>
      </c>
      <c r="N2272" s="85">
        <v>0.20025999999999999</v>
      </c>
      <c r="O2272" s="83">
        <v>2270.6</v>
      </c>
      <c r="P2272" s="85">
        <v>0.40051900000000001</v>
      </c>
      <c r="Q2272" s="83">
        <v>2271</v>
      </c>
      <c r="R2272" s="86">
        <v>1.76362E-4</v>
      </c>
      <c r="S2272" s="86">
        <v>1.65565E-3</v>
      </c>
    </row>
    <row r="2273" spans="2:19" x14ac:dyDescent="0.2">
      <c r="B2273" s="33"/>
      <c r="C2273" s="81">
        <v>0.15809999999999999</v>
      </c>
      <c r="D2273" s="80">
        <v>6253</v>
      </c>
      <c r="E2273" s="80">
        <v>395</v>
      </c>
      <c r="F2273" s="80">
        <v>5858</v>
      </c>
      <c r="G2273" s="80">
        <v>790</v>
      </c>
      <c r="H2273" s="80">
        <v>6648</v>
      </c>
      <c r="I2273" s="82">
        <v>0.11883299999999999</v>
      </c>
      <c r="J2273" s="80">
        <v>0.11883299999999999</v>
      </c>
      <c r="L2273" s="84">
        <v>0.99750000000000005</v>
      </c>
      <c r="M2273" s="83">
        <v>2271.8000000000002</v>
      </c>
      <c r="N2273" s="85">
        <v>0.20113900000000001</v>
      </c>
      <c r="O2273" s="83">
        <v>2271.6</v>
      </c>
      <c r="P2273" s="85">
        <v>0.402279</v>
      </c>
      <c r="Q2273" s="83">
        <v>2272</v>
      </c>
      <c r="R2273" s="86">
        <v>1.77059E-4</v>
      </c>
      <c r="S2273" s="86">
        <v>1.8584599999999999E-3</v>
      </c>
    </row>
    <row r="2274" spans="2:19" x14ac:dyDescent="0.2">
      <c r="B2274" s="33"/>
      <c r="C2274" s="81">
        <v>0.158</v>
      </c>
      <c r="D2274" s="80">
        <v>6253</v>
      </c>
      <c r="E2274" s="80">
        <v>396</v>
      </c>
      <c r="F2274" s="80">
        <v>5857</v>
      </c>
      <c r="G2274" s="80">
        <v>792</v>
      </c>
      <c r="H2274" s="80">
        <v>6649</v>
      </c>
      <c r="I2274" s="82">
        <v>0.119116</v>
      </c>
      <c r="J2274" s="80">
        <v>0.119044</v>
      </c>
      <c r="L2274" s="84">
        <v>0.99750000000000005</v>
      </c>
      <c r="M2274" s="83">
        <v>2272.8000000000002</v>
      </c>
      <c r="N2274" s="85">
        <v>0.20202200000000001</v>
      </c>
      <c r="O2274" s="83">
        <v>2272.6</v>
      </c>
      <c r="P2274" s="83">
        <v>0.40404400000000001</v>
      </c>
      <c r="Q2274" s="83">
        <v>2273</v>
      </c>
      <c r="R2274" s="86">
        <v>1.77758E-4</v>
      </c>
      <c r="S2274" s="86">
        <v>1.8584599999999999E-3</v>
      </c>
    </row>
    <row r="2275" spans="2:19" x14ac:dyDescent="0.2">
      <c r="B2275" s="33"/>
      <c r="C2275" s="81">
        <v>0.15790000000000001</v>
      </c>
      <c r="D2275" s="80">
        <v>6254</v>
      </c>
      <c r="E2275" s="80">
        <v>396</v>
      </c>
      <c r="F2275" s="80">
        <v>5858</v>
      </c>
      <c r="G2275" s="80">
        <v>792</v>
      </c>
      <c r="H2275" s="80">
        <v>6650</v>
      </c>
      <c r="I2275" s="82">
        <v>0.119098</v>
      </c>
      <c r="J2275" s="80">
        <v>0.119044</v>
      </c>
      <c r="L2275" s="84">
        <v>0.99750000000000005</v>
      </c>
      <c r="M2275" s="83">
        <v>2273.8000000000002</v>
      </c>
      <c r="N2275" s="85">
        <v>0.20290800000000001</v>
      </c>
      <c r="O2275" s="83">
        <v>2273.59</v>
      </c>
      <c r="P2275" s="83">
        <v>0.40581699999999998</v>
      </c>
      <c r="Q2275" s="83">
        <v>2274</v>
      </c>
      <c r="R2275" s="86">
        <v>1.7845900000000001E-4</v>
      </c>
      <c r="S2275" s="86">
        <v>1.8584599999999999E-3</v>
      </c>
    </row>
    <row r="2276" spans="2:19" x14ac:dyDescent="0.2">
      <c r="B2276" s="33"/>
      <c r="C2276" s="81">
        <v>0.1575</v>
      </c>
      <c r="D2276" s="80">
        <v>6255</v>
      </c>
      <c r="E2276" s="80">
        <v>396</v>
      </c>
      <c r="F2276" s="80">
        <v>5859</v>
      </c>
      <c r="G2276" s="80">
        <v>792</v>
      </c>
      <c r="H2276" s="80">
        <v>6651</v>
      </c>
      <c r="I2276" s="82">
        <v>0.11908000000000001</v>
      </c>
      <c r="J2276" s="80">
        <v>0.119044</v>
      </c>
      <c r="L2276" s="84">
        <v>0.99750000000000005</v>
      </c>
      <c r="M2276" s="83">
        <v>2274.8000000000002</v>
      </c>
      <c r="N2276" s="85">
        <v>0.20379700000000001</v>
      </c>
      <c r="O2276" s="83">
        <v>2274.59</v>
      </c>
      <c r="P2276" s="83">
        <v>0.40759499999999999</v>
      </c>
      <c r="Q2276" s="83">
        <v>2275</v>
      </c>
      <c r="R2276" s="86">
        <v>1.7916300000000001E-4</v>
      </c>
      <c r="S2276" s="86">
        <v>1.8584599999999999E-3</v>
      </c>
    </row>
    <row r="2277" spans="2:19" x14ac:dyDescent="0.2">
      <c r="B2277" s="33"/>
      <c r="C2277" s="81">
        <v>0.1573</v>
      </c>
      <c r="D2277" s="80">
        <v>6257</v>
      </c>
      <c r="E2277" s="80">
        <v>396</v>
      </c>
      <c r="F2277" s="80">
        <v>5861</v>
      </c>
      <c r="G2277" s="80">
        <v>792</v>
      </c>
      <c r="H2277" s="80">
        <v>6653</v>
      </c>
      <c r="I2277" s="82">
        <v>0.119044</v>
      </c>
      <c r="J2277" s="80">
        <v>0.119044</v>
      </c>
      <c r="L2277" s="84">
        <v>0.99750000000000005</v>
      </c>
      <c r="M2277" s="83">
        <v>2275.8000000000002</v>
      </c>
      <c r="N2277" s="85">
        <v>0.20469000000000001</v>
      </c>
      <c r="O2277" s="83">
        <v>2275.59</v>
      </c>
      <c r="P2277" s="83">
        <v>0.40938000000000002</v>
      </c>
      <c r="Q2277" s="83">
        <v>2276</v>
      </c>
      <c r="R2277" s="86">
        <v>1.7986799999999999E-4</v>
      </c>
      <c r="S2277" s="86">
        <v>1.8584599999999999E-3</v>
      </c>
    </row>
    <row r="2278" spans="2:19" x14ac:dyDescent="0.2">
      <c r="B2278" s="33"/>
      <c r="C2278" s="81">
        <v>0.15679999999999999</v>
      </c>
      <c r="D2278" s="80">
        <v>6258</v>
      </c>
      <c r="E2278" s="80">
        <v>397</v>
      </c>
      <c r="F2278" s="80">
        <v>5861</v>
      </c>
      <c r="G2278" s="80">
        <v>794</v>
      </c>
      <c r="H2278" s="80">
        <v>6655</v>
      </c>
      <c r="I2278" s="82">
        <v>0.119309</v>
      </c>
      <c r="J2278" s="80">
        <v>0.119309</v>
      </c>
      <c r="L2278" s="84">
        <v>0.99750000000000005</v>
      </c>
      <c r="M2278" s="83">
        <v>2276.79</v>
      </c>
      <c r="N2278" s="85">
        <v>0.20558499999999999</v>
      </c>
      <c r="O2278" s="83">
        <v>2276.59</v>
      </c>
      <c r="P2278" s="83">
        <v>0.41117100000000001</v>
      </c>
      <c r="Q2278" s="83">
        <v>2277</v>
      </c>
      <c r="R2278" s="86">
        <v>1.80576E-4</v>
      </c>
      <c r="S2278" s="86">
        <v>1.8584599999999999E-3</v>
      </c>
    </row>
    <row r="2279" spans="2:19" x14ac:dyDescent="0.2">
      <c r="B2279" s="33"/>
      <c r="C2279" s="81">
        <v>0.1565</v>
      </c>
      <c r="D2279" s="80">
        <v>6258</v>
      </c>
      <c r="E2279" s="80">
        <v>398</v>
      </c>
      <c r="F2279" s="80">
        <v>5860</v>
      </c>
      <c r="G2279" s="80">
        <v>796</v>
      </c>
      <c r="H2279" s="80">
        <v>6656</v>
      </c>
      <c r="I2279" s="82">
        <v>0.119591</v>
      </c>
      <c r="J2279" s="80">
        <v>0.11952</v>
      </c>
      <c r="L2279" s="84">
        <v>0.99750000000000005</v>
      </c>
      <c r="M2279" s="83">
        <v>2277.79</v>
      </c>
      <c r="N2279" s="85">
        <v>0.206484</v>
      </c>
      <c r="O2279" s="83">
        <v>2277.59</v>
      </c>
      <c r="P2279" s="83">
        <v>0.412968</v>
      </c>
      <c r="Q2279" s="83">
        <v>2278</v>
      </c>
      <c r="R2279" s="86">
        <v>1.81285E-4</v>
      </c>
      <c r="S2279" s="86">
        <v>1.8584599999999999E-3</v>
      </c>
    </row>
    <row r="2280" spans="2:19" x14ac:dyDescent="0.2">
      <c r="B2280" s="33"/>
      <c r="C2280" s="81">
        <v>0.15640000000000001</v>
      </c>
      <c r="D2280" s="80">
        <v>6259</v>
      </c>
      <c r="E2280" s="80">
        <v>398</v>
      </c>
      <c r="F2280" s="80">
        <v>5861</v>
      </c>
      <c r="G2280" s="80">
        <v>796</v>
      </c>
      <c r="H2280" s="80">
        <v>6657</v>
      </c>
      <c r="I2280" s="82">
        <v>0.119573</v>
      </c>
      <c r="J2280" s="80">
        <v>0.11952</v>
      </c>
      <c r="L2280" s="84">
        <v>0.99750000000000005</v>
      </c>
      <c r="M2280" s="83">
        <v>2278.79</v>
      </c>
      <c r="N2280" s="85">
        <v>0.20738599999999999</v>
      </c>
      <c r="O2280" s="83">
        <v>2278.59</v>
      </c>
      <c r="P2280" s="83">
        <v>0.41477199999999997</v>
      </c>
      <c r="Q2280" s="83">
        <v>2279</v>
      </c>
      <c r="R2280" s="86">
        <v>1.8199700000000001E-4</v>
      </c>
      <c r="S2280" s="86">
        <v>1.8584599999999999E-3</v>
      </c>
    </row>
    <row r="2281" spans="2:19" x14ac:dyDescent="0.2">
      <c r="B2281" s="33"/>
      <c r="C2281" s="81">
        <v>0.15579999999999999</v>
      </c>
      <c r="D2281" s="80">
        <v>6260</v>
      </c>
      <c r="E2281" s="80">
        <v>398</v>
      </c>
      <c r="F2281" s="80">
        <v>5862</v>
      </c>
      <c r="G2281" s="80">
        <v>796</v>
      </c>
      <c r="H2281" s="80">
        <v>6658</v>
      </c>
      <c r="I2281" s="82">
        <v>0.11955499999999999</v>
      </c>
      <c r="J2281" s="80">
        <v>0.11952</v>
      </c>
      <c r="L2281" s="84">
        <v>0.99750000000000005</v>
      </c>
      <c r="M2281" s="83">
        <v>2279.79</v>
      </c>
      <c r="N2281" s="85">
        <v>0.208291</v>
      </c>
      <c r="O2281" s="83">
        <v>2279.58</v>
      </c>
      <c r="P2281" s="83">
        <v>0.41658200000000001</v>
      </c>
      <c r="Q2281" s="83">
        <v>2280</v>
      </c>
      <c r="R2281" s="86">
        <v>1.8271100000000001E-4</v>
      </c>
      <c r="S2281" s="86">
        <v>1.8584599999999999E-3</v>
      </c>
    </row>
    <row r="2282" spans="2:19" x14ac:dyDescent="0.2">
      <c r="B2282" s="33"/>
      <c r="C2282" s="81">
        <v>0.15570000000000001</v>
      </c>
      <c r="D2282" s="80">
        <v>6261</v>
      </c>
      <c r="E2282" s="80">
        <v>398</v>
      </c>
      <c r="F2282" s="80">
        <v>5863</v>
      </c>
      <c r="G2282" s="80">
        <v>796</v>
      </c>
      <c r="H2282" s="80">
        <v>6659</v>
      </c>
      <c r="I2282" s="82">
        <v>0.119537</v>
      </c>
      <c r="J2282" s="80">
        <v>0.11952</v>
      </c>
      <c r="L2282" s="84">
        <v>0.99750000000000005</v>
      </c>
      <c r="M2282" s="83">
        <v>2280.79</v>
      </c>
      <c r="N2282" s="85">
        <v>0.209199</v>
      </c>
      <c r="O2282" s="83">
        <v>2280.58</v>
      </c>
      <c r="P2282" s="83">
        <v>0.41839799999999999</v>
      </c>
      <c r="Q2282" s="83">
        <v>2281</v>
      </c>
      <c r="R2282" s="86">
        <v>1.8342799999999999E-4</v>
      </c>
      <c r="S2282" s="86">
        <v>1.8584599999999999E-3</v>
      </c>
    </row>
    <row r="2283" spans="2:19" x14ac:dyDescent="0.2">
      <c r="B2283" s="33"/>
      <c r="C2283" s="81">
        <v>0.15529999999999999</v>
      </c>
      <c r="D2283" s="80">
        <v>6262</v>
      </c>
      <c r="E2283" s="80">
        <v>398</v>
      </c>
      <c r="F2283" s="80">
        <v>5864</v>
      </c>
      <c r="G2283" s="80">
        <v>796</v>
      </c>
      <c r="H2283" s="80">
        <v>6660</v>
      </c>
      <c r="I2283" s="82">
        <v>0.11952</v>
      </c>
      <c r="J2283" s="80">
        <v>0.11952</v>
      </c>
      <c r="L2283" s="84">
        <v>0.99750000000000005</v>
      </c>
      <c r="M2283" s="83">
        <v>2281.79</v>
      </c>
      <c r="N2283" s="85">
        <v>0.21011099999999999</v>
      </c>
      <c r="O2283" s="83">
        <v>2281.58</v>
      </c>
      <c r="P2283" s="83">
        <v>0.42022100000000001</v>
      </c>
      <c r="Q2283" s="83">
        <v>2282</v>
      </c>
      <c r="R2283" s="86">
        <v>1.84146E-4</v>
      </c>
      <c r="S2283" s="86">
        <v>1.8584599999999999E-3</v>
      </c>
    </row>
    <row r="2284" spans="2:19" x14ac:dyDescent="0.2">
      <c r="B2284" s="33"/>
      <c r="C2284" s="81">
        <v>0.1547</v>
      </c>
      <c r="D2284" s="80">
        <v>6262</v>
      </c>
      <c r="E2284" s="80">
        <v>399</v>
      </c>
      <c r="F2284" s="80">
        <v>5863</v>
      </c>
      <c r="G2284" s="80">
        <v>798</v>
      </c>
      <c r="H2284" s="80">
        <v>6661</v>
      </c>
      <c r="I2284" s="82">
        <v>0.11980200000000001</v>
      </c>
      <c r="J2284" s="80">
        <v>0.11973</v>
      </c>
      <c r="L2284" s="84">
        <v>0.99750000000000005</v>
      </c>
      <c r="M2284" s="83">
        <v>2282.79</v>
      </c>
      <c r="N2284" s="85">
        <v>0.21102499999999999</v>
      </c>
      <c r="O2284" s="83">
        <v>2282.58</v>
      </c>
      <c r="P2284" s="83">
        <v>0.42205100000000001</v>
      </c>
      <c r="Q2284" s="83">
        <v>2283</v>
      </c>
      <c r="R2284" s="86">
        <v>1.8486699999999999E-4</v>
      </c>
      <c r="S2284" s="86">
        <v>1.8584599999999999E-3</v>
      </c>
    </row>
    <row r="2285" spans="2:19" x14ac:dyDescent="0.2">
      <c r="B2285" s="33"/>
      <c r="C2285" s="81">
        <v>0.15429999999999999</v>
      </c>
      <c r="D2285" s="80">
        <v>6264</v>
      </c>
      <c r="E2285" s="80">
        <v>399</v>
      </c>
      <c r="F2285" s="80">
        <v>5865</v>
      </c>
      <c r="G2285" s="80">
        <v>798</v>
      </c>
      <c r="H2285" s="80">
        <v>6663</v>
      </c>
      <c r="I2285" s="82">
        <v>0.119766</v>
      </c>
      <c r="J2285" s="80">
        <v>0.11973</v>
      </c>
      <c r="L2285" s="84">
        <v>0.99750000000000005</v>
      </c>
      <c r="M2285" s="83">
        <v>2283.79</v>
      </c>
      <c r="N2285" s="85">
        <v>0.21194299999999999</v>
      </c>
      <c r="O2285" s="83">
        <v>2283.58</v>
      </c>
      <c r="P2285" s="83">
        <v>0.42388599999999999</v>
      </c>
      <c r="Q2285" s="83">
        <v>2284</v>
      </c>
      <c r="R2285" s="86">
        <v>1.85589E-4</v>
      </c>
      <c r="S2285" s="86">
        <v>1.8584599999999999E-3</v>
      </c>
    </row>
    <row r="2286" spans="2:19" x14ac:dyDescent="0.2">
      <c r="B2286" s="33"/>
      <c r="C2286" s="81">
        <v>0.1542</v>
      </c>
      <c r="D2286" s="80">
        <v>6265</v>
      </c>
      <c r="E2286" s="80">
        <v>399</v>
      </c>
      <c r="F2286" s="80">
        <v>5866</v>
      </c>
      <c r="G2286" s="80">
        <v>798</v>
      </c>
      <c r="H2286" s="80">
        <v>6664</v>
      </c>
      <c r="I2286" s="82">
        <v>0.11974799999999999</v>
      </c>
      <c r="J2286" s="80">
        <v>0.11973</v>
      </c>
      <c r="L2286" s="84">
        <v>0.99750000000000005</v>
      </c>
      <c r="M2286" s="83">
        <v>2284.79</v>
      </c>
      <c r="N2286" s="85">
        <v>0.212864</v>
      </c>
      <c r="O2286" s="83">
        <v>2284.5700000000002</v>
      </c>
      <c r="P2286" s="83">
        <v>0.42572900000000002</v>
      </c>
      <c r="Q2286" s="83">
        <v>2285</v>
      </c>
      <c r="R2286" s="86">
        <v>1.8631400000000001E-4</v>
      </c>
      <c r="S2286" s="86">
        <v>1.8584599999999999E-3</v>
      </c>
    </row>
    <row r="2287" spans="2:19" x14ac:dyDescent="0.2">
      <c r="B2287" s="33"/>
      <c r="C2287" s="81">
        <v>0.15409999999999999</v>
      </c>
      <c r="D2287" s="80">
        <v>6266</v>
      </c>
      <c r="E2287" s="80">
        <v>399</v>
      </c>
      <c r="F2287" s="80">
        <v>5867</v>
      </c>
      <c r="G2287" s="80">
        <v>798</v>
      </c>
      <c r="H2287" s="80">
        <v>6665</v>
      </c>
      <c r="I2287" s="82">
        <v>0.11973</v>
      </c>
      <c r="J2287" s="80">
        <v>0.11973</v>
      </c>
      <c r="L2287" s="84">
        <v>0.99750000000000005</v>
      </c>
      <c r="M2287" s="83">
        <v>2285.79</v>
      </c>
      <c r="N2287" s="85">
        <v>0.21378900000000001</v>
      </c>
      <c r="O2287" s="83">
        <v>2285.5700000000002</v>
      </c>
      <c r="P2287" s="83">
        <v>0.42757699999999998</v>
      </c>
      <c r="Q2287" s="83">
        <v>2286</v>
      </c>
      <c r="R2287" s="86">
        <v>1.87042E-4</v>
      </c>
      <c r="S2287" s="86">
        <v>1.8584599999999999E-3</v>
      </c>
    </row>
    <row r="2288" spans="2:19" x14ac:dyDescent="0.2">
      <c r="B2288" s="33"/>
      <c r="C2288" s="81">
        <v>0.154</v>
      </c>
      <c r="D2288" s="80">
        <v>6267</v>
      </c>
      <c r="E2288" s="80">
        <v>400</v>
      </c>
      <c r="F2288" s="80">
        <v>5867</v>
      </c>
      <c r="G2288" s="80">
        <v>800</v>
      </c>
      <c r="H2288" s="80">
        <v>6667</v>
      </c>
      <c r="I2288" s="82">
        <v>0.119994</v>
      </c>
      <c r="J2288" s="80">
        <v>0.119994</v>
      </c>
      <c r="L2288" s="84">
        <v>0.99750000000000005</v>
      </c>
      <c r="M2288" s="83">
        <v>2286.79</v>
      </c>
      <c r="N2288" s="85">
        <v>0.21471599999999999</v>
      </c>
      <c r="O2288" s="83">
        <v>2286.5700000000002</v>
      </c>
      <c r="P2288" s="83">
        <v>0.42943300000000001</v>
      </c>
      <c r="Q2288" s="83">
        <v>2287</v>
      </c>
      <c r="R2288" s="86">
        <v>1.8777099999999999E-4</v>
      </c>
      <c r="S2288" s="86">
        <v>1.8584599999999999E-3</v>
      </c>
    </row>
    <row r="2289" spans="2:19" x14ac:dyDescent="0.2">
      <c r="B2289" s="33"/>
      <c r="C2289" s="81">
        <v>0.1537</v>
      </c>
      <c r="D2289" s="80">
        <v>6268</v>
      </c>
      <c r="E2289" s="80">
        <v>401</v>
      </c>
      <c r="F2289" s="80">
        <v>5867</v>
      </c>
      <c r="G2289" s="80">
        <v>802</v>
      </c>
      <c r="H2289" s="80">
        <v>6669</v>
      </c>
      <c r="I2289" s="82">
        <v>0.120258</v>
      </c>
      <c r="J2289" s="80">
        <v>0.120258</v>
      </c>
      <c r="L2289" s="84">
        <v>0.99750000000000005</v>
      </c>
      <c r="M2289" s="83">
        <v>2287.7800000000002</v>
      </c>
      <c r="N2289" s="85">
        <v>0.21564700000000001</v>
      </c>
      <c r="O2289" s="83">
        <v>2287.5700000000002</v>
      </c>
      <c r="P2289" s="83">
        <v>0.43129400000000001</v>
      </c>
      <c r="Q2289" s="83">
        <v>2288</v>
      </c>
      <c r="R2289" s="86">
        <v>1.8850299999999999E-4</v>
      </c>
      <c r="S2289" s="86">
        <v>1.8584599999999999E-3</v>
      </c>
    </row>
    <row r="2290" spans="2:19" x14ac:dyDescent="0.2">
      <c r="B2290" s="33"/>
      <c r="C2290" s="81">
        <v>0.15359999999999999</v>
      </c>
      <c r="D2290" s="80">
        <v>6268</v>
      </c>
      <c r="E2290" s="80">
        <v>402</v>
      </c>
      <c r="F2290" s="80">
        <v>5866</v>
      </c>
      <c r="G2290" s="80">
        <v>804</v>
      </c>
      <c r="H2290" s="80">
        <v>6670</v>
      </c>
      <c r="I2290" s="82">
        <v>0.12053999999999999</v>
      </c>
      <c r="J2290" s="80">
        <v>0.12053999999999999</v>
      </c>
      <c r="L2290" s="84">
        <v>0.99750000000000005</v>
      </c>
      <c r="M2290" s="83">
        <v>2288.7800000000002</v>
      </c>
      <c r="N2290" s="85">
        <v>0.216581</v>
      </c>
      <c r="O2290" s="83">
        <v>2288.5700000000002</v>
      </c>
      <c r="P2290" s="83">
        <v>0.43316199999999999</v>
      </c>
      <c r="Q2290" s="83">
        <v>2289</v>
      </c>
      <c r="R2290" s="86">
        <v>1.89237E-4</v>
      </c>
      <c r="S2290" s="86">
        <v>1.8584599999999999E-3</v>
      </c>
    </row>
    <row r="2291" spans="2:19" x14ac:dyDescent="0.2">
      <c r="B2291" s="33"/>
      <c r="C2291" s="81">
        <v>0.1532</v>
      </c>
      <c r="D2291" s="80">
        <v>6270</v>
      </c>
      <c r="E2291" s="80">
        <v>403</v>
      </c>
      <c r="F2291" s="80">
        <v>5867</v>
      </c>
      <c r="G2291" s="80">
        <v>806</v>
      </c>
      <c r="H2291" s="80">
        <v>6673</v>
      </c>
      <c r="I2291" s="82">
        <v>0.120785</v>
      </c>
      <c r="J2291" s="80">
        <v>0.120713</v>
      </c>
      <c r="L2291" s="84">
        <v>0.99750000000000005</v>
      </c>
      <c r="M2291" s="83">
        <v>2289.7800000000002</v>
      </c>
      <c r="N2291" s="85">
        <v>0.21751899999999999</v>
      </c>
      <c r="O2291" s="83">
        <v>2289.56</v>
      </c>
      <c r="P2291" s="83">
        <v>0.43503700000000001</v>
      </c>
      <c r="Q2291" s="83">
        <v>2290</v>
      </c>
      <c r="R2291" s="86">
        <v>1.8997299999999999E-4</v>
      </c>
      <c r="S2291" s="86">
        <v>1.8584599999999999E-3</v>
      </c>
    </row>
    <row r="2292" spans="2:19" x14ac:dyDescent="0.2">
      <c r="B2292" s="33"/>
      <c r="C2292" s="81">
        <v>0.15310000000000001</v>
      </c>
      <c r="D2292" s="80">
        <v>6273</v>
      </c>
      <c r="E2292" s="80">
        <v>403</v>
      </c>
      <c r="F2292" s="80">
        <v>5870</v>
      </c>
      <c r="G2292" s="80">
        <v>806</v>
      </c>
      <c r="H2292" s="80">
        <v>6676</v>
      </c>
      <c r="I2292" s="82">
        <v>0.120731</v>
      </c>
      <c r="J2292" s="80">
        <v>0.120713</v>
      </c>
      <c r="L2292" s="84">
        <v>0.99750000000000005</v>
      </c>
      <c r="M2292" s="83">
        <v>2290.7800000000002</v>
      </c>
      <c r="N2292" s="85">
        <v>0.21845899999999999</v>
      </c>
      <c r="O2292" s="83">
        <v>2290.56</v>
      </c>
      <c r="P2292" s="83">
        <v>0.436919</v>
      </c>
      <c r="Q2292" s="83">
        <v>2291</v>
      </c>
      <c r="R2292" s="86">
        <v>1.9071100000000001E-4</v>
      </c>
      <c r="S2292" s="86">
        <v>1.8584599999999999E-3</v>
      </c>
    </row>
    <row r="2293" spans="2:19" x14ac:dyDescent="0.2">
      <c r="B2293" s="33"/>
      <c r="C2293" s="81">
        <v>0.15290000000000001</v>
      </c>
      <c r="D2293" s="80">
        <v>6274</v>
      </c>
      <c r="E2293" s="80">
        <v>403</v>
      </c>
      <c r="F2293" s="80">
        <v>5871</v>
      </c>
      <c r="G2293" s="80">
        <v>806</v>
      </c>
      <c r="H2293" s="80">
        <v>6677</v>
      </c>
      <c r="I2293" s="82">
        <v>0.120713</v>
      </c>
      <c r="J2293" s="80">
        <v>0.120713</v>
      </c>
      <c r="L2293" s="84">
        <v>0.99750000000000005</v>
      </c>
      <c r="M2293" s="83">
        <v>2291.7800000000002</v>
      </c>
      <c r="N2293" s="85">
        <v>0.21940299999999999</v>
      </c>
      <c r="O2293" s="83">
        <v>2291.56</v>
      </c>
      <c r="P2293" s="83">
        <v>0.438807</v>
      </c>
      <c r="Q2293" s="83">
        <v>2292</v>
      </c>
      <c r="R2293" s="86">
        <v>1.9145100000000001E-4</v>
      </c>
      <c r="S2293" s="86">
        <v>1.8584599999999999E-3</v>
      </c>
    </row>
    <row r="2294" spans="2:19" x14ac:dyDescent="0.2">
      <c r="B2294" s="33"/>
      <c r="C2294" s="81">
        <v>0.15279999999999999</v>
      </c>
      <c r="D2294" s="80">
        <v>6274</v>
      </c>
      <c r="E2294" s="80">
        <v>404</v>
      </c>
      <c r="F2294" s="80">
        <v>5870</v>
      </c>
      <c r="G2294" s="80">
        <v>808</v>
      </c>
      <c r="H2294" s="80">
        <v>6678</v>
      </c>
      <c r="I2294" s="82">
        <v>0.120994</v>
      </c>
      <c r="J2294" s="80">
        <v>0.120976</v>
      </c>
      <c r="L2294" s="84">
        <v>0.99750000000000005</v>
      </c>
      <c r="M2294" s="83">
        <v>2292.7800000000002</v>
      </c>
      <c r="N2294" s="85">
        <v>0.22035099999999999</v>
      </c>
      <c r="O2294" s="83">
        <v>2292.56</v>
      </c>
      <c r="P2294" s="83">
        <v>0.44070100000000001</v>
      </c>
      <c r="Q2294" s="83">
        <v>2293</v>
      </c>
      <c r="R2294" s="86">
        <v>1.92194E-4</v>
      </c>
      <c r="S2294" s="86">
        <v>1.8584599999999999E-3</v>
      </c>
    </row>
    <row r="2295" spans="2:19" x14ac:dyDescent="0.2">
      <c r="B2295" s="33"/>
      <c r="C2295" s="81">
        <v>0.15240000000000001</v>
      </c>
      <c r="D2295" s="80">
        <v>6275</v>
      </c>
      <c r="E2295" s="80">
        <v>404</v>
      </c>
      <c r="F2295" s="80">
        <v>5871</v>
      </c>
      <c r="G2295" s="80">
        <v>808</v>
      </c>
      <c r="H2295" s="80">
        <v>6679</v>
      </c>
      <c r="I2295" s="82">
        <v>0.120976</v>
      </c>
      <c r="J2295" s="80">
        <v>0.120976</v>
      </c>
      <c r="L2295" s="84">
        <v>0.99750000000000005</v>
      </c>
      <c r="M2295" s="83">
        <v>2293.7800000000002</v>
      </c>
      <c r="N2295" s="85">
        <v>0.221301</v>
      </c>
      <c r="O2295" s="83">
        <v>2293.56</v>
      </c>
      <c r="P2295" s="83">
        <v>0.442602</v>
      </c>
      <c r="Q2295" s="83">
        <v>2294</v>
      </c>
      <c r="R2295" s="86">
        <v>1.9293899999999999E-4</v>
      </c>
      <c r="S2295" s="86">
        <v>1.8584599999999999E-3</v>
      </c>
    </row>
    <row r="2296" spans="2:19" x14ac:dyDescent="0.2">
      <c r="B2296" s="33"/>
      <c r="C2296" s="81">
        <v>0.1522</v>
      </c>
      <c r="D2296" s="80">
        <v>6275</v>
      </c>
      <c r="E2296" s="80">
        <v>405</v>
      </c>
      <c r="F2296" s="80">
        <v>5870</v>
      </c>
      <c r="G2296" s="80">
        <v>810</v>
      </c>
      <c r="H2296" s="80">
        <v>6680</v>
      </c>
      <c r="I2296" s="82">
        <v>0.121257</v>
      </c>
      <c r="J2296" s="80">
        <v>0.12120300000000001</v>
      </c>
      <c r="L2296" s="84">
        <v>0.99750000000000005</v>
      </c>
      <c r="M2296" s="83">
        <v>2294.7800000000002</v>
      </c>
      <c r="N2296" s="85">
        <v>0.22225500000000001</v>
      </c>
      <c r="O2296" s="83">
        <v>2294.56</v>
      </c>
      <c r="P2296" s="83">
        <v>0.44451000000000002</v>
      </c>
      <c r="Q2296" s="83">
        <v>2295</v>
      </c>
      <c r="R2296" s="86">
        <v>1.9368599999999999E-4</v>
      </c>
      <c r="S2296" s="86">
        <v>1.8584599999999999E-3</v>
      </c>
    </row>
    <row r="2297" spans="2:19" x14ac:dyDescent="0.2">
      <c r="B2297" s="33"/>
      <c r="C2297" s="81">
        <v>0.152</v>
      </c>
      <c r="D2297" s="80">
        <v>6276</v>
      </c>
      <c r="E2297" s="80">
        <v>405</v>
      </c>
      <c r="F2297" s="80">
        <v>5871</v>
      </c>
      <c r="G2297" s="80">
        <v>810</v>
      </c>
      <c r="H2297" s="80">
        <v>6681</v>
      </c>
      <c r="I2297" s="82">
        <v>0.121239</v>
      </c>
      <c r="J2297" s="80">
        <v>0.12120300000000001</v>
      </c>
      <c r="L2297" s="84">
        <v>0.99750000000000005</v>
      </c>
      <c r="M2297" s="83">
        <v>2295.7800000000002</v>
      </c>
      <c r="N2297" s="85">
        <v>0.22321199999999999</v>
      </c>
      <c r="O2297" s="83">
        <v>2295.5500000000002</v>
      </c>
      <c r="P2297" s="83">
        <v>0.44642399999999999</v>
      </c>
      <c r="Q2297" s="83">
        <v>2296</v>
      </c>
      <c r="R2297" s="86">
        <v>1.9443600000000001E-4</v>
      </c>
      <c r="S2297" s="86">
        <v>1.8584599999999999E-3</v>
      </c>
    </row>
    <row r="2298" spans="2:19" x14ac:dyDescent="0.2">
      <c r="B2298" s="33"/>
      <c r="C2298" s="81">
        <v>0.15190000000000001</v>
      </c>
      <c r="D2298" s="80">
        <v>6277</v>
      </c>
      <c r="E2298" s="80">
        <v>405</v>
      </c>
      <c r="F2298" s="80">
        <v>5872</v>
      </c>
      <c r="G2298" s="80">
        <v>810</v>
      </c>
      <c r="H2298" s="80">
        <v>6682</v>
      </c>
      <c r="I2298" s="82">
        <v>0.121221</v>
      </c>
      <c r="J2298" s="80">
        <v>0.12120300000000001</v>
      </c>
      <c r="L2298" s="84">
        <v>0.99750000000000005</v>
      </c>
      <c r="M2298" s="83">
        <v>2296.7800000000002</v>
      </c>
      <c r="N2298" s="85">
        <v>0.22417300000000001</v>
      </c>
      <c r="O2298" s="83">
        <v>2296.5500000000002</v>
      </c>
      <c r="P2298" s="83">
        <v>0.44834499999999999</v>
      </c>
      <c r="Q2298" s="83">
        <v>2297</v>
      </c>
      <c r="R2298" s="86">
        <v>1.9518700000000001E-4</v>
      </c>
      <c r="S2298" s="86">
        <v>1.8584599999999999E-3</v>
      </c>
    </row>
    <row r="2299" spans="2:19" x14ac:dyDescent="0.2">
      <c r="B2299" s="33"/>
      <c r="C2299" s="81">
        <v>0.1517</v>
      </c>
      <c r="D2299" s="80">
        <v>6278</v>
      </c>
      <c r="E2299" s="80">
        <v>405</v>
      </c>
      <c r="F2299" s="80">
        <v>5873</v>
      </c>
      <c r="G2299" s="80">
        <v>810</v>
      </c>
      <c r="H2299" s="80">
        <v>6683</v>
      </c>
      <c r="I2299" s="82">
        <v>0.12120300000000001</v>
      </c>
      <c r="J2299" s="80">
        <v>0.12120300000000001</v>
      </c>
      <c r="L2299" s="84">
        <v>0.99750000000000005</v>
      </c>
      <c r="M2299" s="83">
        <v>2297.77</v>
      </c>
      <c r="N2299" s="85">
        <v>0.225137</v>
      </c>
      <c r="O2299" s="83">
        <v>2297.5500000000002</v>
      </c>
      <c r="P2299" s="83">
        <v>0.45027299999999998</v>
      </c>
      <c r="Q2299" s="83">
        <v>2298</v>
      </c>
      <c r="R2299" s="86">
        <v>1.9594100000000001E-4</v>
      </c>
      <c r="S2299" s="86">
        <v>1.8584599999999999E-3</v>
      </c>
    </row>
    <row r="2300" spans="2:19" x14ac:dyDescent="0.2">
      <c r="B2300" s="33"/>
      <c r="C2300" s="81">
        <v>0.15140000000000001</v>
      </c>
      <c r="D2300" s="80">
        <v>6279</v>
      </c>
      <c r="E2300" s="80">
        <v>406</v>
      </c>
      <c r="F2300" s="80">
        <v>5873</v>
      </c>
      <c r="G2300" s="80">
        <v>812</v>
      </c>
      <c r="H2300" s="80">
        <v>6685</v>
      </c>
      <c r="I2300" s="82">
        <v>0.121466</v>
      </c>
      <c r="J2300" s="80">
        <v>0.121466</v>
      </c>
      <c r="L2300" s="84">
        <v>0.99750000000000005</v>
      </c>
      <c r="M2300" s="83">
        <v>2298.77</v>
      </c>
      <c r="N2300" s="85">
        <v>0.226104</v>
      </c>
      <c r="O2300" s="83">
        <v>2298.5500000000002</v>
      </c>
      <c r="P2300" s="83">
        <v>0.452208</v>
      </c>
      <c r="Q2300" s="83">
        <v>2299</v>
      </c>
      <c r="R2300" s="86">
        <v>1.9669800000000001E-4</v>
      </c>
      <c r="S2300" s="86">
        <v>1.8584599999999999E-3</v>
      </c>
    </row>
    <row r="2301" spans="2:19" x14ac:dyDescent="0.2">
      <c r="B2301" s="33"/>
      <c r="C2301" s="81">
        <v>0.15129999999999999</v>
      </c>
      <c r="D2301" s="80">
        <v>6279</v>
      </c>
      <c r="E2301" s="80">
        <v>407</v>
      </c>
      <c r="F2301" s="80">
        <v>5872</v>
      </c>
      <c r="G2301" s="80">
        <v>814</v>
      </c>
      <c r="H2301" s="80">
        <v>6686</v>
      </c>
      <c r="I2301" s="82">
        <v>0.12174699999999999</v>
      </c>
      <c r="J2301" s="80">
        <v>0.12174699999999999</v>
      </c>
      <c r="L2301" s="84">
        <v>0.99750000000000005</v>
      </c>
      <c r="M2301" s="83">
        <v>2299.77</v>
      </c>
      <c r="N2301" s="85">
        <v>0.227074</v>
      </c>
      <c r="O2301" s="83">
        <v>2299.5500000000002</v>
      </c>
      <c r="P2301" s="83">
        <v>0.45414900000000002</v>
      </c>
      <c r="Q2301" s="83">
        <v>2300</v>
      </c>
      <c r="R2301" s="86">
        <v>1.9745599999999999E-4</v>
      </c>
      <c r="S2301" s="86">
        <v>1.8584599999999999E-3</v>
      </c>
    </row>
    <row r="2302" spans="2:19" x14ac:dyDescent="0.2">
      <c r="B2302" s="33"/>
      <c r="C2302" s="81">
        <v>0.151</v>
      </c>
      <c r="D2302" s="80">
        <v>6280</v>
      </c>
      <c r="E2302" s="80">
        <v>408</v>
      </c>
      <c r="F2302" s="80">
        <v>5872</v>
      </c>
      <c r="G2302" s="80">
        <v>816</v>
      </c>
      <c r="H2302" s="80">
        <v>6688</v>
      </c>
      <c r="I2302" s="82">
        <v>0.12200999999999999</v>
      </c>
      <c r="J2302" s="80">
        <v>0.121973</v>
      </c>
      <c r="L2302" s="84">
        <v>0.99750000000000005</v>
      </c>
      <c r="M2302" s="83">
        <v>2300.77</v>
      </c>
      <c r="N2302" s="85">
        <v>0.228048</v>
      </c>
      <c r="O2302" s="83">
        <v>2300.54</v>
      </c>
      <c r="P2302" s="83">
        <v>0.45609699999999997</v>
      </c>
      <c r="Q2302" s="83">
        <v>2301</v>
      </c>
      <c r="R2302" s="86">
        <v>1.9821699999999999E-4</v>
      </c>
      <c r="S2302" s="86">
        <v>1.8584599999999999E-3</v>
      </c>
    </row>
    <row r="2303" spans="2:19" x14ac:dyDescent="0.2">
      <c r="B2303" s="33"/>
      <c r="C2303" s="81">
        <v>0.15090000000000001</v>
      </c>
      <c r="D2303" s="80">
        <v>6281</v>
      </c>
      <c r="E2303" s="80">
        <v>408</v>
      </c>
      <c r="F2303" s="80">
        <v>5873</v>
      </c>
      <c r="G2303" s="80">
        <v>816</v>
      </c>
      <c r="H2303" s="80">
        <v>6689</v>
      </c>
      <c r="I2303" s="82">
        <v>0.121991</v>
      </c>
      <c r="J2303" s="80">
        <v>0.121973</v>
      </c>
      <c r="L2303" s="84">
        <v>0.99750000000000005</v>
      </c>
      <c r="M2303" s="83">
        <v>2301.77</v>
      </c>
      <c r="N2303" s="85">
        <v>0.22902600000000001</v>
      </c>
      <c r="O2303" s="83">
        <v>2301.54</v>
      </c>
      <c r="P2303" s="83">
        <v>0.45805099999999999</v>
      </c>
      <c r="Q2303" s="83">
        <v>2302</v>
      </c>
      <c r="R2303" s="86">
        <v>1.9898E-4</v>
      </c>
      <c r="S2303" s="86">
        <v>1.8584599999999999E-3</v>
      </c>
    </row>
    <row r="2304" spans="2:19" x14ac:dyDescent="0.2">
      <c r="B2304" s="33"/>
      <c r="C2304" s="81">
        <v>0.1507</v>
      </c>
      <c r="D2304" s="80">
        <v>6282</v>
      </c>
      <c r="E2304" s="80">
        <v>408</v>
      </c>
      <c r="F2304" s="80">
        <v>5874</v>
      </c>
      <c r="G2304" s="80">
        <v>816</v>
      </c>
      <c r="H2304" s="80">
        <v>6690</v>
      </c>
      <c r="I2304" s="82">
        <v>0.121973</v>
      </c>
      <c r="J2304" s="80">
        <v>0.121973</v>
      </c>
      <c r="L2304" s="84">
        <v>0.99750000000000005</v>
      </c>
      <c r="M2304" s="83">
        <v>2302.77</v>
      </c>
      <c r="N2304" s="85">
        <v>0.23000599999999999</v>
      </c>
      <c r="O2304" s="83">
        <v>2302.54</v>
      </c>
      <c r="P2304" s="83">
        <v>0.46001300000000001</v>
      </c>
      <c r="Q2304" s="83">
        <v>2303</v>
      </c>
      <c r="R2304" s="86">
        <v>1.9974500000000001E-4</v>
      </c>
      <c r="S2304" s="86">
        <v>1.8584599999999999E-3</v>
      </c>
    </row>
    <row r="2305" spans="2:19" x14ac:dyDescent="0.2">
      <c r="B2305" s="33"/>
      <c r="C2305" s="81">
        <v>0.15040000000000001</v>
      </c>
      <c r="D2305" s="80">
        <v>6282</v>
      </c>
      <c r="E2305" s="80">
        <v>409</v>
      </c>
      <c r="F2305" s="80">
        <v>5873</v>
      </c>
      <c r="G2305" s="80">
        <v>818</v>
      </c>
      <c r="H2305" s="80">
        <v>6691</v>
      </c>
      <c r="I2305" s="82">
        <v>0.122254</v>
      </c>
      <c r="J2305" s="80">
        <v>0.122254</v>
      </c>
      <c r="L2305" s="84">
        <v>0.99739999999999995</v>
      </c>
      <c r="M2305" s="83">
        <v>2303.77</v>
      </c>
      <c r="N2305" s="85">
        <v>0.230991</v>
      </c>
      <c r="O2305" s="83">
        <v>2303.54</v>
      </c>
      <c r="P2305" s="83">
        <v>0.46198099999999998</v>
      </c>
      <c r="Q2305" s="83">
        <v>2304</v>
      </c>
      <c r="R2305" s="86">
        <v>2.0051300000000001E-4</v>
      </c>
      <c r="S2305" s="86">
        <v>2.0544700000000001E-3</v>
      </c>
    </row>
    <row r="2306" spans="2:19" x14ac:dyDescent="0.2">
      <c r="B2306" s="33"/>
      <c r="C2306" s="81">
        <v>0.15029999999999999</v>
      </c>
      <c r="D2306" s="80">
        <v>6282</v>
      </c>
      <c r="E2306" s="80">
        <v>410</v>
      </c>
      <c r="F2306" s="80">
        <v>5872</v>
      </c>
      <c r="G2306" s="80">
        <v>820</v>
      </c>
      <c r="H2306" s="80">
        <v>6692</v>
      </c>
      <c r="I2306" s="82">
        <v>0.122534</v>
      </c>
      <c r="J2306" s="80">
        <v>0.122534</v>
      </c>
      <c r="L2306" s="84">
        <v>0.99739999999999995</v>
      </c>
      <c r="M2306" s="83">
        <v>2304.77</v>
      </c>
      <c r="N2306" s="85">
        <v>0.23197799999999999</v>
      </c>
      <c r="O2306" s="83">
        <v>2304.54</v>
      </c>
      <c r="P2306" s="83">
        <v>0.46395599999999998</v>
      </c>
      <c r="Q2306" s="83">
        <v>2305</v>
      </c>
      <c r="R2306" s="86">
        <v>2.01282E-4</v>
      </c>
      <c r="S2306" s="86">
        <v>2.0544700000000001E-3</v>
      </c>
    </row>
    <row r="2307" spans="2:19" x14ac:dyDescent="0.2">
      <c r="B2307" s="33"/>
      <c r="C2307" s="81">
        <v>0.1502</v>
      </c>
      <c r="D2307" s="80">
        <v>6282</v>
      </c>
      <c r="E2307" s="80">
        <v>411</v>
      </c>
      <c r="F2307" s="80">
        <v>5871</v>
      </c>
      <c r="G2307" s="80">
        <v>822</v>
      </c>
      <c r="H2307" s="80">
        <v>6693</v>
      </c>
      <c r="I2307" s="82">
        <v>0.12281499999999999</v>
      </c>
      <c r="J2307" s="80">
        <v>0.12281499999999999</v>
      </c>
      <c r="L2307" s="84">
        <v>0.99739999999999995</v>
      </c>
      <c r="M2307" s="83">
        <v>2305.77</v>
      </c>
      <c r="N2307" s="85">
        <v>0.23296900000000001</v>
      </c>
      <c r="O2307" s="83">
        <v>2305.5300000000002</v>
      </c>
      <c r="P2307" s="83">
        <v>0.46593800000000002</v>
      </c>
      <c r="Q2307" s="83">
        <v>2306</v>
      </c>
      <c r="R2307" s="86">
        <v>2.02055E-4</v>
      </c>
      <c r="S2307" s="86">
        <v>2.0544700000000001E-3</v>
      </c>
    </row>
    <row r="2308" spans="2:19" x14ac:dyDescent="0.2">
      <c r="B2308" s="33"/>
      <c r="C2308" s="81">
        <v>0.15010000000000001</v>
      </c>
      <c r="D2308" s="80">
        <v>6282</v>
      </c>
      <c r="E2308" s="80">
        <v>412</v>
      </c>
      <c r="F2308" s="80">
        <v>5870</v>
      </c>
      <c r="G2308" s="80">
        <v>824</v>
      </c>
      <c r="H2308" s="80">
        <v>6694</v>
      </c>
      <c r="I2308" s="82">
        <v>0.123095</v>
      </c>
      <c r="J2308" s="80">
        <v>0.123059</v>
      </c>
      <c r="L2308" s="84">
        <v>0.99739999999999995</v>
      </c>
      <c r="M2308" s="83">
        <v>2306.77</v>
      </c>
      <c r="N2308" s="85">
        <v>0.233963</v>
      </c>
      <c r="O2308" s="83">
        <v>2306.5300000000002</v>
      </c>
      <c r="P2308" s="83">
        <v>0.46792600000000001</v>
      </c>
      <c r="Q2308" s="83">
        <v>2307</v>
      </c>
      <c r="R2308" s="86">
        <v>2.0282899999999999E-4</v>
      </c>
      <c r="S2308" s="86">
        <v>2.0544700000000001E-3</v>
      </c>
    </row>
    <row r="2309" spans="2:19" x14ac:dyDescent="0.2">
      <c r="B2309" s="33"/>
      <c r="C2309" s="81">
        <v>0.14979999999999999</v>
      </c>
      <c r="D2309" s="80">
        <v>6283</v>
      </c>
      <c r="E2309" s="80">
        <v>412</v>
      </c>
      <c r="F2309" s="80">
        <v>5871</v>
      </c>
      <c r="G2309" s="80">
        <v>824</v>
      </c>
      <c r="H2309" s="80">
        <v>6695</v>
      </c>
      <c r="I2309" s="82">
        <v>0.12307700000000001</v>
      </c>
      <c r="J2309" s="80">
        <v>0.123059</v>
      </c>
      <c r="L2309" s="84">
        <v>0.99739999999999995</v>
      </c>
      <c r="M2309" s="83">
        <v>2307.77</v>
      </c>
      <c r="N2309" s="85">
        <v>0.234961</v>
      </c>
      <c r="O2309" s="83">
        <v>2307.5300000000002</v>
      </c>
      <c r="P2309" s="83">
        <v>0.46992200000000001</v>
      </c>
      <c r="Q2309" s="83">
        <v>2308</v>
      </c>
      <c r="R2309" s="86">
        <v>2.03606E-4</v>
      </c>
      <c r="S2309" s="86">
        <v>2.0544700000000001E-3</v>
      </c>
    </row>
    <row r="2310" spans="2:19" x14ac:dyDescent="0.2">
      <c r="B2310" s="33"/>
      <c r="C2310" s="81">
        <v>0.14940000000000001</v>
      </c>
      <c r="D2310" s="80">
        <v>6284</v>
      </c>
      <c r="E2310" s="80">
        <v>412</v>
      </c>
      <c r="F2310" s="80">
        <v>5872</v>
      </c>
      <c r="G2310" s="80">
        <v>824</v>
      </c>
      <c r="H2310" s="80">
        <v>6696</v>
      </c>
      <c r="I2310" s="82">
        <v>0.123059</v>
      </c>
      <c r="J2310" s="80">
        <v>0.123059</v>
      </c>
      <c r="L2310" s="84">
        <v>0.99739999999999995</v>
      </c>
      <c r="M2310" s="83">
        <v>2308.7600000000002</v>
      </c>
      <c r="N2310" s="85">
        <v>0.23596200000000001</v>
      </c>
      <c r="O2310" s="83">
        <v>2308.5300000000002</v>
      </c>
      <c r="P2310" s="83">
        <v>0.47192400000000001</v>
      </c>
      <c r="Q2310" s="83">
        <v>2309</v>
      </c>
      <c r="R2310" s="86">
        <v>2.0438499999999999E-4</v>
      </c>
      <c r="S2310" s="86">
        <v>2.0544700000000001E-3</v>
      </c>
    </row>
    <row r="2311" spans="2:19" x14ac:dyDescent="0.2">
      <c r="B2311" s="33"/>
      <c r="C2311" s="81">
        <v>0.14929999999999999</v>
      </c>
      <c r="D2311" s="80">
        <v>6285</v>
      </c>
      <c r="E2311" s="80">
        <v>413</v>
      </c>
      <c r="F2311" s="80">
        <v>5872</v>
      </c>
      <c r="G2311" s="80">
        <v>826</v>
      </c>
      <c r="H2311" s="80">
        <v>6698</v>
      </c>
      <c r="I2311" s="82">
        <v>0.12332</v>
      </c>
      <c r="J2311" s="80">
        <v>0.12332</v>
      </c>
      <c r="L2311" s="84">
        <v>0.99739999999999995</v>
      </c>
      <c r="M2311" s="83">
        <v>2309.7600000000002</v>
      </c>
      <c r="N2311" s="85">
        <v>0.23696700000000001</v>
      </c>
      <c r="O2311" s="83">
        <v>2309.5300000000002</v>
      </c>
      <c r="P2311" s="83">
        <v>0.47393400000000002</v>
      </c>
      <c r="Q2311" s="83">
        <v>2310</v>
      </c>
      <c r="R2311" s="86">
        <v>2.0516600000000001E-4</v>
      </c>
      <c r="S2311" s="86">
        <v>2.0544700000000001E-3</v>
      </c>
    </row>
    <row r="2312" spans="2:19" x14ac:dyDescent="0.2">
      <c r="B2312" s="33"/>
      <c r="C2312" s="81">
        <v>0.1492</v>
      </c>
      <c r="D2312" s="80">
        <v>6285</v>
      </c>
      <c r="E2312" s="80">
        <v>414</v>
      </c>
      <c r="F2312" s="80">
        <v>5871</v>
      </c>
      <c r="G2312" s="80">
        <v>828</v>
      </c>
      <c r="H2312" s="80">
        <v>6699</v>
      </c>
      <c r="I2312" s="82">
        <v>0.123601</v>
      </c>
      <c r="J2312" s="80">
        <v>0.123601</v>
      </c>
      <c r="L2312" s="84">
        <v>0.99739999999999995</v>
      </c>
      <c r="M2312" s="83">
        <v>2310.7600000000002</v>
      </c>
      <c r="N2312" s="85">
        <v>0.23797499999999999</v>
      </c>
      <c r="O2312" s="83">
        <v>2310.52</v>
      </c>
      <c r="P2312" s="83">
        <v>0.47594999999999998</v>
      </c>
      <c r="Q2312" s="83">
        <v>2311</v>
      </c>
      <c r="R2312" s="86">
        <v>2.0594999999999999E-4</v>
      </c>
      <c r="S2312" s="86">
        <v>2.0544700000000001E-3</v>
      </c>
    </row>
    <row r="2313" spans="2:19" x14ac:dyDescent="0.2">
      <c r="B2313" s="33"/>
      <c r="C2313" s="81">
        <v>0.14910000000000001</v>
      </c>
      <c r="D2313" s="80">
        <v>6285</v>
      </c>
      <c r="E2313" s="80">
        <v>415</v>
      </c>
      <c r="F2313" s="80">
        <v>5870</v>
      </c>
      <c r="G2313" s="80">
        <v>830</v>
      </c>
      <c r="H2313" s="80">
        <v>6700</v>
      </c>
      <c r="I2313" s="82">
        <v>0.12388100000000001</v>
      </c>
      <c r="J2313" s="80">
        <v>0.123844</v>
      </c>
      <c r="L2313" s="84">
        <v>0.99739999999999995</v>
      </c>
      <c r="M2313" s="83">
        <v>2311.7600000000002</v>
      </c>
      <c r="N2313" s="85">
        <v>0.238986</v>
      </c>
      <c r="O2313" s="83">
        <v>2311.52</v>
      </c>
      <c r="P2313" s="83">
        <v>0.47797299999999998</v>
      </c>
      <c r="Q2313" s="83">
        <v>2312</v>
      </c>
      <c r="R2313" s="86">
        <v>2.0673600000000001E-4</v>
      </c>
      <c r="S2313" s="86">
        <v>2.0544700000000001E-3</v>
      </c>
    </row>
    <row r="2314" spans="2:19" x14ac:dyDescent="0.2">
      <c r="B2314" s="33"/>
      <c r="C2314" s="81">
        <v>0.14899999999999999</v>
      </c>
      <c r="D2314" s="80">
        <v>6286</v>
      </c>
      <c r="E2314" s="80">
        <v>415</v>
      </c>
      <c r="F2314" s="80">
        <v>5871</v>
      </c>
      <c r="G2314" s="80">
        <v>830</v>
      </c>
      <c r="H2314" s="80">
        <v>6701</v>
      </c>
      <c r="I2314" s="82">
        <v>0.123862</v>
      </c>
      <c r="J2314" s="80">
        <v>0.123844</v>
      </c>
      <c r="L2314" s="84">
        <v>0.99739999999999995</v>
      </c>
      <c r="M2314" s="83">
        <v>2312.7600000000002</v>
      </c>
      <c r="N2314" s="85">
        <v>0.24000099999999999</v>
      </c>
      <c r="O2314" s="83">
        <v>2312.52</v>
      </c>
      <c r="P2314" s="83">
        <v>0.48000300000000001</v>
      </c>
      <c r="Q2314" s="83">
        <v>2313</v>
      </c>
      <c r="R2314" s="86">
        <v>2.07524E-4</v>
      </c>
      <c r="S2314" s="86">
        <v>2.0544700000000001E-3</v>
      </c>
    </row>
    <row r="2315" spans="2:19" x14ac:dyDescent="0.2">
      <c r="B2315" s="33"/>
      <c r="C2315" s="81">
        <v>0.14860000000000001</v>
      </c>
      <c r="D2315" s="80">
        <v>6287</v>
      </c>
      <c r="E2315" s="80">
        <v>415</v>
      </c>
      <c r="F2315" s="80">
        <v>5872</v>
      </c>
      <c r="G2315" s="80">
        <v>830</v>
      </c>
      <c r="H2315" s="80">
        <v>6702</v>
      </c>
      <c r="I2315" s="82">
        <v>0.123844</v>
      </c>
      <c r="J2315" s="80">
        <v>0.123844</v>
      </c>
      <c r="L2315" s="84">
        <v>0.99739999999999995</v>
      </c>
      <c r="M2315" s="83">
        <v>2313.7600000000002</v>
      </c>
      <c r="N2315" s="85">
        <v>0.24102000000000001</v>
      </c>
      <c r="O2315" s="83">
        <v>2313.52</v>
      </c>
      <c r="P2315" s="83">
        <v>0.48204000000000002</v>
      </c>
      <c r="Q2315" s="83">
        <v>2314</v>
      </c>
      <c r="R2315" s="86">
        <v>2.0831499999999999E-4</v>
      </c>
      <c r="S2315" s="86">
        <v>2.0544700000000001E-3</v>
      </c>
    </row>
    <row r="2316" spans="2:19" x14ac:dyDescent="0.2">
      <c r="B2316" s="33"/>
      <c r="C2316" s="81">
        <v>0.14849999999999999</v>
      </c>
      <c r="D2316" s="80">
        <v>6288</v>
      </c>
      <c r="E2316" s="80">
        <v>416</v>
      </c>
      <c r="F2316" s="80">
        <v>5872</v>
      </c>
      <c r="G2316" s="80">
        <v>832</v>
      </c>
      <c r="H2316" s="80">
        <v>6704</v>
      </c>
      <c r="I2316" s="82">
        <v>0.12410499999999999</v>
      </c>
      <c r="J2316" s="80">
        <v>0.124087</v>
      </c>
      <c r="L2316" s="84">
        <v>0.99739999999999995</v>
      </c>
      <c r="M2316" s="83">
        <v>2314.7600000000002</v>
      </c>
      <c r="N2316" s="85">
        <v>0.24204200000000001</v>
      </c>
      <c r="O2316" s="83">
        <v>2314.52</v>
      </c>
      <c r="P2316" s="83">
        <v>0.48408400000000001</v>
      </c>
      <c r="Q2316" s="83">
        <v>2315</v>
      </c>
      <c r="R2316" s="86">
        <v>2.09108E-4</v>
      </c>
      <c r="S2316" s="86">
        <v>2.0544700000000001E-3</v>
      </c>
    </row>
    <row r="2317" spans="2:19" x14ac:dyDescent="0.2">
      <c r="B2317" s="33"/>
      <c r="C2317" s="81">
        <v>0.14829999999999999</v>
      </c>
      <c r="D2317" s="80">
        <v>6289</v>
      </c>
      <c r="E2317" s="80">
        <v>416</v>
      </c>
      <c r="F2317" s="80">
        <v>5873</v>
      </c>
      <c r="G2317" s="80">
        <v>832</v>
      </c>
      <c r="H2317" s="80">
        <v>6705</v>
      </c>
      <c r="I2317" s="82">
        <v>0.124087</v>
      </c>
      <c r="J2317" s="80">
        <v>0.124087</v>
      </c>
      <c r="L2317" s="84">
        <v>0.99739999999999995</v>
      </c>
      <c r="M2317" s="83">
        <v>2315.7600000000002</v>
      </c>
      <c r="N2317" s="85">
        <v>0.24306700000000001</v>
      </c>
      <c r="O2317" s="83">
        <v>2315.5100000000002</v>
      </c>
      <c r="P2317" s="83">
        <v>0.48613499999999998</v>
      </c>
      <c r="Q2317" s="83">
        <v>2316</v>
      </c>
      <c r="R2317" s="86">
        <v>2.09903E-4</v>
      </c>
      <c r="S2317" s="86">
        <v>2.0544700000000001E-3</v>
      </c>
    </row>
    <row r="2318" spans="2:19" x14ac:dyDescent="0.2">
      <c r="B2318" s="33"/>
      <c r="C2318" s="81">
        <v>0.1482</v>
      </c>
      <c r="D2318" s="80">
        <v>6290</v>
      </c>
      <c r="E2318" s="80">
        <v>417</v>
      </c>
      <c r="F2318" s="80">
        <v>5873</v>
      </c>
      <c r="G2318" s="80">
        <v>834</v>
      </c>
      <c r="H2318" s="80">
        <v>6707</v>
      </c>
      <c r="I2318" s="82">
        <v>0.124348</v>
      </c>
      <c r="J2318" s="80">
        <v>0.124292</v>
      </c>
      <c r="L2318" s="84">
        <v>0.99739999999999995</v>
      </c>
      <c r="M2318" s="83">
        <v>2316.7600000000002</v>
      </c>
      <c r="N2318" s="85">
        <v>0.24409600000000001</v>
      </c>
      <c r="O2318" s="83">
        <v>2316.5100000000002</v>
      </c>
      <c r="P2318" s="83">
        <v>0.48819299999999999</v>
      </c>
      <c r="Q2318" s="83">
        <v>2317</v>
      </c>
      <c r="R2318" s="86">
        <v>2.107E-4</v>
      </c>
      <c r="S2318" s="86">
        <v>2.0544700000000001E-3</v>
      </c>
    </row>
    <row r="2319" spans="2:19" x14ac:dyDescent="0.2">
      <c r="B2319" s="33"/>
      <c r="C2319" s="81">
        <v>0.1479</v>
      </c>
      <c r="D2319" s="80">
        <v>6291</v>
      </c>
      <c r="E2319" s="80">
        <v>417</v>
      </c>
      <c r="F2319" s="80">
        <v>5874</v>
      </c>
      <c r="G2319" s="80">
        <v>834</v>
      </c>
      <c r="H2319" s="80">
        <v>6708</v>
      </c>
      <c r="I2319" s="82">
        <v>0.124329</v>
      </c>
      <c r="J2319" s="80">
        <v>0.124292</v>
      </c>
      <c r="L2319" s="84">
        <v>0.99739999999999995</v>
      </c>
      <c r="M2319" s="83">
        <v>2317.75</v>
      </c>
      <c r="N2319" s="85">
        <v>0.24512900000000001</v>
      </c>
      <c r="O2319" s="83">
        <v>2317.5100000000002</v>
      </c>
      <c r="P2319" s="83">
        <v>0.49025800000000003</v>
      </c>
      <c r="Q2319" s="83">
        <v>2318</v>
      </c>
      <c r="R2319" s="86">
        <v>2.1149999999999999E-4</v>
      </c>
      <c r="S2319" s="86">
        <v>2.0544700000000001E-3</v>
      </c>
    </row>
    <row r="2320" spans="2:19" x14ac:dyDescent="0.2">
      <c r="B2320" s="33"/>
      <c r="C2320" s="81">
        <v>0.14779999999999999</v>
      </c>
      <c r="D2320" s="80">
        <v>6292</v>
      </c>
      <c r="E2320" s="80">
        <v>417</v>
      </c>
      <c r="F2320" s="80">
        <v>5875</v>
      </c>
      <c r="G2320" s="80">
        <v>834</v>
      </c>
      <c r="H2320" s="80">
        <v>6709</v>
      </c>
      <c r="I2320" s="82">
        <v>0.124311</v>
      </c>
      <c r="J2320" s="80">
        <v>0.124292</v>
      </c>
      <c r="L2320" s="84">
        <v>0.99739999999999995</v>
      </c>
      <c r="M2320" s="83">
        <v>2318.75</v>
      </c>
      <c r="N2320" s="85">
        <v>0.24616499999999999</v>
      </c>
      <c r="O2320" s="83">
        <v>2318.5100000000002</v>
      </c>
      <c r="P2320" s="83">
        <v>0.49232999999999999</v>
      </c>
      <c r="Q2320" s="83">
        <v>2319</v>
      </c>
      <c r="R2320" s="86">
        <v>2.12303E-4</v>
      </c>
      <c r="S2320" s="86">
        <v>2.0544700000000001E-3</v>
      </c>
    </row>
    <row r="2321" spans="2:19" x14ac:dyDescent="0.2">
      <c r="B2321" s="33"/>
      <c r="C2321" s="81">
        <v>0.1477</v>
      </c>
      <c r="D2321" s="80">
        <v>6293</v>
      </c>
      <c r="E2321" s="80">
        <v>417</v>
      </c>
      <c r="F2321" s="80">
        <v>5876</v>
      </c>
      <c r="G2321" s="80">
        <v>834</v>
      </c>
      <c r="H2321" s="80">
        <v>6710</v>
      </c>
      <c r="I2321" s="82">
        <v>0.124292</v>
      </c>
      <c r="J2321" s="80">
        <v>0.124292</v>
      </c>
      <c r="L2321" s="84">
        <v>0.99739999999999995</v>
      </c>
      <c r="M2321" s="83">
        <v>2319.75</v>
      </c>
      <c r="N2321" s="85">
        <v>0.24720500000000001</v>
      </c>
      <c r="O2321" s="83">
        <v>2319.5100000000002</v>
      </c>
      <c r="P2321" s="83">
        <v>0.49440899999999999</v>
      </c>
      <c r="Q2321" s="83">
        <v>2320</v>
      </c>
      <c r="R2321" s="86">
        <v>2.13107E-4</v>
      </c>
      <c r="S2321" s="86">
        <v>2.0544700000000001E-3</v>
      </c>
    </row>
    <row r="2322" spans="2:19" x14ac:dyDescent="0.2">
      <c r="B2322" s="33"/>
      <c r="C2322" s="81">
        <v>0.14760000000000001</v>
      </c>
      <c r="D2322" s="80">
        <v>6296</v>
      </c>
      <c r="E2322" s="80">
        <v>418</v>
      </c>
      <c r="F2322" s="80">
        <v>5878</v>
      </c>
      <c r="G2322" s="80">
        <v>836</v>
      </c>
      <c r="H2322" s="80">
        <v>6714</v>
      </c>
      <c r="I2322" s="82">
        <v>0.124516</v>
      </c>
      <c r="J2322" s="80">
        <v>0.12447900000000001</v>
      </c>
      <c r="L2322" s="84">
        <v>0.99739999999999995</v>
      </c>
      <c r="M2322" s="83">
        <v>2320.75</v>
      </c>
      <c r="N2322" s="85">
        <v>0.248248</v>
      </c>
      <c r="O2322" s="83">
        <v>2320.5</v>
      </c>
      <c r="P2322" s="83">
        <v>0.49649500000000002</v>
      </c>
      <c r="Q2322" s="83">
        <v>2321</v>
      </c>
      <c r="R2322" s="86">
        <v>2.13914E-4</v>
      </c>
      <c r="S2322" s="86">
        <v>2.0544700000000001E-3</v>
      </c>
    </row>
    <row r="2323" spans="2:19" x14ac:dyDescent="0.2">
      <c r="B2323" s="33"/>
      <c r="C2323" s="81">
        <v>0.14729999999999999</v>
      </c>
      <c r="D2323" s="80">
        <v>6297</v>
      </c>
      <c r="E2323" s="80">
        <v>418</v>
      </c>
      <c r="F2323" s="80">
        <v>5879</v>
      </c>
      <c r="G2323" s="80">
        <v>836</v>
      </c>
      <c r="H2323" s="80">
        <v>6715</v>
      </c>
      <c r="I2323" s="82">
        <v>0.124497</v>
      </c>
      <c r="J2323" s="80">
        <v>0.12447900000000001</v>
      </c>
      <c r="L2323" s="84">
        <v>0.99739999999999995</v>
      </c>
      <c r="M2323" s="83">
        <v>2321.75</v>
      </c>
      <c r="N2323" s="85">
        <v>0.24929399999999999</v>
      </c>
      <c r="O2323" s="83">
        <v>2321.5</v>
      </c>
      <c r="P2323" s="83">
        <v>0.49858799999999998</v>
      </c>
      <c r="Q2323" s="83">
        <v>2322</v>
      </c>
      <c r="R2323" s="86">
        <v>2.1472400000000001E-4</v>
      </c>
      <c r="S2323" s="86">
        <v>2.0544700000000001E-3</v>
      </c>
    </row>
    <row r="2324" spans="2:19" x14ac:dyDescent="0.2">
      <c r="B2324" s="33"/>
      <c r="C2324" s="81">
        <v>0.14710000000000001</v>
      </c>
      <c r="D2324" s="80">
        <v>6298</v>
      </c>
      <c r="E2324" s="80">
        <v>418</v>
      </c>
      <c r="F2324" s="80">
        <v>5880</v>
      </c>
      <c r="G2324" s="80">
        <v>836</v>
      </c>
      <c r="H2324" s="80">
        <v>6716</v>
      </c>
      <c r="I2324" s="82">
        <v>0.12447900000000001</v>
      </c>
      <c r="J2324" s="80">
        <v>0.12447900000000001</v>
      </c>
      <c r="L2324" s="84">
        <v>0.99739999999999995</v>
      </c>
      <c r="M2324" s="83">
        <v>2322.75</v>
      </c>
      <c r="N2324" s="85">
        <v>0.25034400000000001</v>
      </c>
      <c r="O2324" s="83">
        <v>2322.5</v>
      </c>
      <c r="P2324" s="83">
        <v>0.50068900000000005</v>
      </c>
      <c r="Q2324" s="83">
        <v>2323</v>
      </c>
      <c r="R2324" s="86">
        <v>2.1553499999999999E-4</v>
      </c>
      <c r="S2324" s="86">
        <v>2.0544700000000001E-3</v>
      </c>
    </row>
    <row r="2325" spans="2:19" x14ac:dyDescent="0.2">
      <c r="B2325" s="33"/>
      <c r="C2325" s="81">
        <v>0.1467</v>
      </c>
      <c r="D2325" s="80">
        <v>6299</v>
      </c>
      <c r="E2325" s="80">
        <v>419</v>
      </c>
      <c r="F2325" s="80">
        <v>5880</v>
      </c>
      <c r="G2325" s="80">
        <v>838</v>
      </c>
      <c r="H2325" s="80">
        <v>6718</v>
      </c>
      <c r="I2325" s="82">
        <v>0.12474</v>
      </c>
      <c r="J2325" s="80">
        <v>0.12474</v>
      </c>
      <c r="L2325" s="84">
        <v>0.99739999999999995</v>
      </c>
      <c r="M2325" s="83">
        <v>2323.75</v>
      </c>
      <c r="N2325" s="85">
        <v>0.25139800000000001</v>
      </c>
      <c r="O2325" s="83">
        <v>2323.5</v>
      </c>
      <c r="P2325" s="83">
        <v>0.50279600000000002</v>
      </c>
      <c r="Q2325" s="83">
        <v>2324</v>
      </c>
      <c r="R2325" s="86">
        <v>2.1635E-4</v>
      </c>
      <c r="S2325" s="86">
        <v>2.0544700000000001E-3</v>
      </c>
    </row>
    <row r="2326" spans="2:19" x14ac:dyDescent="0.2">
      <c r="B2326" s="33"/>
      <c r="C2326" s="81">
        <v>0.14660000000000001</v>
      </c>
      <c r="D2326" s="80">
        <v>6301</v>
      </c>
      <c r="E2326" s="80">
        <v>421</v>
      </c>
      <c r="F2326" s="80">
        <v>5880</v>
      </c>
      <c r="G2326" s="80">
        <v>842</v>
      </c>
      <c r="H2326" s="80">
        <v>6722</v>
      </c>
      <c r="I2326" s="82">
        <v>0.12526000000000001</v>
      </c>
      <c r="J2326" s="80">
        <v>0.12526000000000001</v>
      </c>
      <c r="L2326" s="84">
        <v>0.99739999999999995</v>
      </c>
      <c r="M2326" s="83">
        <v>2324.75</v>
      </c>
      <c r="N2326" s="85">
        <v>0.25245600000000001</v>
      </c>
      <c r="O2326" s="83">
        <v>2324.5</v>
      </c>
      <c r="P2326" s="83">
        <v>0.504911</v>
      </c>
      <c r="Q2326" s="83">
        <v>2325</v>
      </c>
      <c r="R2326" s="86">
        <v>2.17166E-4</v>
      </c>
      <c r="S2326" s="86">
        <v>2.0544700000000001E-3</v>
      </c>
    </row>
    <row r="2327" spans="2:19" x14ac:dyDescent="0.2">
      <c r="B2327" s="33"/>
      <c r="C2327" s="81">
        <v>0.14649999999999999</v>
      </c>
      <c r="D2327" s="80">
        <v>6301</v>
      </c>
      <c r="E2327" s="80">
        <v>422</v>
      </c>
      <c r="F2327" s="80">
        <v>5879</v>
      </c>
      <c r="G2327" s="80">
        <v>844</v>
      </c>
      <c r="H2327" s="80">
        <v>6723</v>
      </c>
      <c r="I2327" s="82">
        <v>0.12553900000000001</v>
      </c>
      <c r="J2327" s="80">
        <v>0.125502</v>
      </c>
      <c r="L2327" s="84">
        <v>0.99739999999999995</v>
      </c>
      <c r="M2327" s="83">
        <v>2325.75</v>
      </c>
      <c r="N2327" s="85">
        <v>0.25351699999999999</v>
      </c>
      <c r="O2327" s="83">
        <v>2325.4899999999998</v>
      </c>
      <c r="P2327" s="83">
        <v>0.50703299999999996</v>
      </c>
      <c r="Q2327" s="83">
        <v>2326</v>
      </c>
      <c r="R2327" s="86">
        <v>2.1798499999999999E-4</v>
      </c>
      <c r="S2327" s="86">
        <v>2.0544700000000001E-3</v>
      </c>
    </row>
    <row r="2328" spans="2:19" x14ac:dyDescent="0.2">
      <c r="B2328" s="33"/>
      <c r="C2328" s="81">
        <v>0.1462</v>
      </c>
      <c r="D2328" s="80">
        <v>6302</v>
      </c>
      <c r="E2328" s="80">
        <v>422</v>
      </c>
      <c r="F2328" s="80">
        <v>5880</v>
      </c>
      <c r="G2328" s="80">
        <v>844</v>
      </c>
      <c r="H2328" s="80">
        <v>6724</v>
      </c>
      <c r="I2328" s="82">
        <v>0.12552099999999999</v>
      </c>
      <c r="J2328" s="80">
        <v>0.125502</v>
      </c>
      <c r="L2328" s="84">
        <v>0.99739999999999995</v>
      </c>
      <c r="M2328" s="83">
        <v>2326.75</v>
      </c>
      <c r="N2328" s="85">
        <v>0.254581</v>
      </c>
      <c r="O2328" s="83">
        <v>2326.4899999999998</v>
      </c>
      <c r="P2328" s="83">
        <v>0.509162</v>
      </c>
      <c r="Q2328" s="83">
        <v>2327</v>
      </c>
      <c r="R2328" s="86">
        <v>2.1880599999999999E-4</v>
      </c>
      <c r="S2328" s="86">
        <v>2.0544700000000001E-3</v>
      </c>
    </row>
    <row r="2329" spans="2:19" x14ac:dyDescent="0.2">
      <c r="B2329" s="33"/>
      <c r="C2329" s="81">
        <v>0.14610000000000001</v>
      </c>
      <c r="D2329" s="80">
        <v>6303</v>
      </c>
      <c r="E2329" s="80">
        <v>422</v>
      </c>
      <c r="F2329" s="80">
        <v>5881</v>
      </c>
      <c r="G2329" s="80">
        <v>844</v>
      </c>
      <c r="H2329" s="80">
        <v>6725</v>
      </c>
      <c r="I2329" s="82">
        <v>0.125502</v>
      </c>
      <c r="J2329" s="80">
        <v>0.125502</v>
      </c>
      <c r="L2329" s="84">
        <v>0.99739999999999995</v>
      </c>
      <c r="M2329" s="83">
        <v>2327.7399999999998</v>
      </c>
      <c r="N2329" s="85">
        <v>0.25564900000000002</v>
      </c>
      <c r="O2329" s="83">
        <v>2327.4899999999998</v>
      </c>
      <c r="P2329" s="83">
        <v>0.51129800000000003</v>
      </c>
      <c r="Q2329" s="83">
        <v>2328</v>
      </c>
      <c r="R2329" s="86">
        <v>2.1963000000000001E-4</v>
      </c>
      <c r="S2329" s="86">
        <v>2.0544700000000001E-3</v>
      </c>
    </row>
    <row r="2330" spans="2:19" x14ac:dyDescent="0.2">
      <c r="B2330" s="33"/>
      <c r="C2330" s="81">
        <v>0.14599999999999999</v>
      </c>
      <c r="D2330" s="80">
        <v>6303</v>
      </c>
      <c r="E2330" s="80">
        <v>423</v>
      </c>
      <c r="F2330" s="80">
        <v>5880</v>
      </c>
      <c r="G2330" s="80">
        <v>846</v>
      </c>
      <c r="H2330" s="80">
        <v>6726</v>
      </c>
      <c r="I2330" s="82">
        <v>0.125781</v>
      </c>
      <c r="J2330" s="80">
        <v>0.12570600000000001</v>
      </c>
      <c r="L2330" s="84">
        <v>0.99739999999999995</v>
      </c>
      <c r="M2330" s="83">
        <v>2328.7399999999998</v>
      </c>
      <c r="N2330" s="85">
        <v>0.25672099999999998</v>
      </c>
      <c r="O2330" s="83">
        <v>2328.4899999999998</v>
      </c>
      <c r="P2330" s="83">
        <v>0.51344199999999995</v>
      </c>
      <c r="Q2330" s="83">
        <v>2329</v>
      </c>
      <c r="R2330" s="86">
        <v>2.20456E-4</v>
      </c>
      <c r="S2330" s="86">
        <v>2.0544700000000001E-3</v>
      </c>
    </row>
    <row r="2331" spans="2:19" x14ac:dyDescent="0.2">
      <c r="B2331" s="33"/>
      <c r="C2331" s="81">
        <v>0.1459</v>
      </c>
      <c r="D2331" s="80">
        <v>6304</v>
      </c>
      <c r="E2331" s="80">
        <v>423</v>
      </c>
      <c r="F2331" s="80">
        <v>5881</v>
      </c>
      <c r="G2331" s="80">
        <v>846</v>
      </c>
      <c r="H2331" s="80">
        <v>6727</v>
      </c>
      <c r="I2331" s="82">
        <v>0.12576200000000001</v>
      </c>
      <c r="J2331" s="80">
        <v>0.12570600000000001</v>
      </c>
      <c r="L2331" s="84">
        <v>0.99729999999999996</v>
      </c>
      <c r="M2331" s="83">
        <v>2329.7399999999998</v>
      </c>
      <c r="N2331" s="85">
        <v>0.25779600000000003</v>
      </c>
      <c r="O2331" s="83">
        <v>2329.48</v>
      </c>
      <c r="P2331" s="83">
        <v>0.51559299999999997</v>
      </c>
      <c r="Q2331" s="83">
        <v>2330</v>
      </c>
      <c r="R2331" s="86">
        <v>2.21284E-4</v>
      </c>
      <c r="S2331" s="86">
        <v>2.2465300000000001E-3</v>
      </c>
    </row>
    <row r="2332" spans="2:19" x14ac:dyDescent="0.2">
      <c r="B2332" s="33"/>
      <c r="C2332" s="81">
        <v>0.14580000000000001</v>
      </c>
      <c r="D2332" s="80">
        <v>6306</v>
      </c>
      <c r="E2332" s="80">
        <v>423</v>
      </c>
      <c r="F2332" s="80">
        <v>5883</v>
      </c>
      <c r="G2332" s="80">
        <v>846</v>
      </c>
      <c r="H2332" s="80">
        <v>6729</v>
      </c>
      <c r="I2332" s="82">
        <v>0.125724</v>
      </c>
      <c r="J2332" s="80">
        <v>0.12570600000000001</v>
      </c>
      <c r="L2332" s="84">
        <v>0.99729999999999996</v>
      </c>
      <c r="M2332" s="83">
        <v>2330.7399999999998</v>
      </c>
      <c r="N2332" s="85">
        <v>0.25887500000000002</v>
      </c>
      <c r="O2332" s="83">
        <v>2330.48</v>
      </c>
      <c r="P2332" s="83">
        <v>0.51775099999999996</v>
      </c>
      <c r="Q2332" s="83">
        <v>2331</v>
      </c>
      <c r="R2332" s="86">
        <v>2.22115E-4</v>
      </c>
      <c r="S2332" s="86">
        <v>2.2465300000000001E-3</v>
      </c>
    </row>
    <row r="2333" spans="2:19" x14ac:dyDescent="0.2">
      <c r="B2333" s="33"/>
      <c r="C2333" s="81">
        <v>0.1457</v>
      </c>
      <c r="D2333" s="80">
        <v>6307</v>
      </c>
      <c r="E2333" s="80">
        <v>423</v>
      </c>
      <c r="F2333" s="80">
        <v>5884</v>
      </c>
      <c r="G2333" s="80">
        <v>846</v>
      </c>
      <c r="H2333" s="80">
        <v>6730</v>
      </c>
      <c r="I2333" s="82">
        <v>0.12570600000000001</v>
      </c>
      <c r="J2333" s="80">
        <v>0.12570600000000001</v>
      </c>
      <c r="L2333" s="84">
        <v>0.99729999999999996</v>
      </c>
      <c r="M2333" s="83">
        <v>2331.7399999999998</v>
      </c>
      <c r="N2333" s="85">
        <v>0.25995800000000002</v>
      </c>
      <c r="O2333" s="83">
        <v>2331.48</v>
      </c>
      <c r="P2333" s="83">
        <v>0.51991600000000004</v>
      </c>
      <c r="Q2333" s="83">
        <v>2332</v>
      </c>
      <c r="R2333" s="86">
        <v>2.2294799999999999E-4</v>
      </c>
      <c r="S2333" s="86">
        <v>2.2465300000000001E-3</v>
      </c>
    </row>
    <row r="2334" spans="2:19" x14ac:dyDescent="0.2">
      <c r="B2334" s="33"/>
      <c r="C2334" s="81">
        <v>0.14549999999999999</v>
      </c>
      <c r="D2334" s="80">
        <v>6309</v>
      </c>
      <c r="E2334" s="80">
        <v>424</v>
      </c>
      <c r="F2334" s="80">
        <v>5885</v>
      </c>
      <c r="G2334" s="80">
        <v>848</v>
      </c>
      <c r="H2334" s="80">
        <v>6733</v>
      </c>
      <c r="I2334" s="82">
        <v>0.125947</v>
      </c>
      <c r="J2334" s="80">
        <v>0.12590899999999999</v>
      </c>
      <c r="L2334" s="84">
        <v>0.99729999999999996</v>
      </c>
      <c r="M2334" s="83">
        <v>2332.7399999999998</v>
      </c>
      <c r="N2334" s="85">
        <v>0.261044</v>
      </c>
      <c r="O2334" s="83">
        <v>2332.48</v>
      </c>
      <c r="P2334" s="83">
        <v>0.522088</v>
      </c>
      <c r="Q2334" s="83">
        <v>2333</v>
      </c>
      <c r="R2334" s="86">
        <v>2.2378400000000001E-4</v>
      </c>
      <c r="S2334" s="86">
        <v>2.2465300000000001E-3</v>
      </c>
    </row>
    <row r="2335" spans="2:19" x14ac:dyDescent="0.2">
      <c r="B2335" s="33"/>
      <c r="C2335" s="81">
        <v>0.1454</v>
      </c>
      <c r="D2335" s="80">
        <v>6311</v>
      </c>
      <c r="E2335" s="80">
        <v>424</v>
      </c>
      <c r="F2335" s="80">
        <v>5887</v>
      </c>
      <c r="G2335" s="80">
        <v>848</v>
      </c>
      <c r="H2335" s="80">
        <v>6735</v>
      </c>
      <c r="I2335" s="82">
        <v>0.12590899999999999</v>
      </c>
      <c r="J2335" s="80">
        <v>0.12590899999999999</v>
      </c>
      <c r="L2335" s="84">
        <v>0.99729999999999996</v>
      </c>
      <c r="M2335" s="83">
        <v>2333.7399999999998</v>
      </c>
      <c r="N2335" s="85">
        <v>0.26213399999999998</v>
      </c>
      <c r="O2335" s="83">
        <v>2333.48</v>
      </c>
      <c r="P2335" s="83">
        <v>0.52426799999999996</v>
      </c>
      <c r="Q2335" s="83">
        <v>2334</v>
      </c>
      <c r="R2335" s="86">
        <v>2.2462200000000001E-4</v>
      </c>
      <c r="S2335" s="86">
        <v>2.2465300000000001E-3</v>
      </c>
    </row>
    <row r="2336" spans="2:19" x14ac:dyDescent="0.2">
      <c r="B2336" s="33"/>
      <c r="C2336" s="81">
        <v>0.14530000000000001</v>
      </c>
      <c r="D2336" s="80">
        <v>6311</v>
      </c>
      <c r="E2336" s="80">
        <v>425</v>
      </c>
      <c r="F2336" s="80">
        <v>5886</v>
      </c>
      <c r="G2336" s="80">
        <v>850</v>
      </c>
      <c r="H2336" s="80">
        <v>6736</v>
      </c>
      <c r="I2336" s="82">
        <v>0.12618799999999999</v>
      </c>
      <c r="J2336" s="80">
        <v>0.12618799999999999</v>
      </c>
      <c r="L2336" s="84">
        <v>0.99729999999999996</v>
      </c>
      <c r="M2336" s="83">
        <v>2334.7399999999998</v>
      </c>
      <c r="N2336" s="85">
        <v>0.26322800000000002</v>
      </c>
      <c r="O2336" s="83">
        <v>2334.4699999999998</v>
      </c>
      <c r="P2336" s="83">
        <v>0.52645600000000004</v>
      </c>
      <c r="Q2336" s="83">
        <v>2335</v>
      </c>
      <c r="R2336" s="86">
        <v>2.2546299999999999E-4</v>
      </c>
      <c r="S2336" s="86">
        <v>2.2465300000000001E-3</v>
      </c>
    </row>
    <row r="2337" spans="2:19" x14ac:dyDescent="0.2">
      <c r="B2337" s="33"/>
      <c r="C2337" s="81">
        <v>0.1452</v>
      </c>
      <c r="D2337" s="80">
        <v>6311</v>
      </c>
      <c r="E2337" s="80">
        <v>427</v>
      </c>
      <c r="F2337" s="80">
        <v>5884</v>
      </c>
      <c r="G2337" s="80">
        <v>854</v>
      </c>
      <c r="H2337" s="80">
        <v>6738</v>
      </c>
      <c r="I2337" s="82">
        <v>0.126744</v>
      </c>
      <c r="J2337" s="80">
        <v>0.126725</v>
      </c>
      <c r="L2337" s="84">
        <v>0.99729999999999996</v>
      </c>
      <c r="M2337" s="83">
        <v>2335.7399999999998</v>
      </c>
      <c r="N2337" s="85">
        <v>0.26432499999999998</v>
      </c>
      <c r="O2337" s="83">
        <v>2335.4699999999998</v>
      </c>
      <c r="P2337" s="83">
        <v>0.52864999999999995</v>
      </c>
      <c r="Q2337" s="83">
        <v>2336</v>
      </c>
      <c r="R2337" s="86">
        <v>2.2630600000000001E-4</v>
      </c>
      <c r="S2337" s="86">
        <v>2.2465300000000001E-3</v>
      </c>
    </row>
    <row r="2338" spans="2:19" x14ac:dyDescent="0.2">
      <c r="B2338" s="33"/>
      <c r="C2338" s="81">
        <v>0.14510000000000001</v>
      </c>
      <c r="D2338" s="80">
        <v>6312</v>
      </c>
      <c r="E2338" s="80">
        <v>427</v>
      </c>
      <c r="F2338" s="80">
        <v>5885</v>
      </c>
      <c r="G2338" s="80">
        <v>854</v>
      </c>
      <c r="H2338" s="80">
        <v>6739</v>
      </c>
      <c r="I2338" s="82">
        <v>0.126725</v>
      </c>
      <c r="J2338" s="80">
        <v>0.126725</v>
      </c>
      <c r="L2338" s="84">
        <v>0.99729999999999996</v>
      </c>
      <c r="M2338" s="83">
        <v>2336.73</v>
      </c>
      <c r="N2338" s="85">
        <v>0.265426</v>
      </c>
      <c r="O2338" s="83">
        <v>2336.4699999999998</v>
      </c>
      <c r="P2338" s="83">
        <v>0.53085199999999999</v>
      </c>
      <c r="Q2338" s="83">
        <v>2337</v>
      </c>
      <c r="R2338" s="86">
        <v>2.2715100000000001E-4</v>
      </c>
      <c r="S2338" s="86">
        <v>2.2465300000000001E-3</v>
      </c>
    </row>
    <row r="2339" spans="2:19" x14ac:dyDescent="0.2">
      <c r="B2339" s="33"/>
      <c r="C2339" s="81">
        <v>0.1449</v>
      </c>
      <c r="D2339" s="80">
        <v>6312</v>
      </c>
      <c r="E2339" s="80">
        <v>428</v>
      </c>
      <c r="F2339" s="80">
        <v>5884</v>
      </c>
      <c r="G2339" s="80">
        <v>856</v>
      </c>
      <c r="H2339" s="80">
        <v>6740</v>
      </c>
      <c r="I2339" s="82">
        <v>0.127003</v>
      </c>
      <c r="J2339" s="80">
        <v>0.126946</v>
      </c>
      <c r="L2339" s="84">
        <v>0.99729999999999996</v>
      </c>
      <c r="M2339" s="83">
        <v>2337.73</v>
      </c>
      <c r="N2339" s="85">
        <v>0.26653100000000002</v>
      </c>
      <c r="O2339" s="83">
        <v>2337.4699999999998</v>
      </c>
      <c r="P2339" s="83">
        <v>0.53306100000000001</v>
      </c>
      <c r="Q2339" s="83">
        <v>2338</v>
      </c>
      <c r="R2339" s="86">
        <v>2.27999E-4</v>
      </c>
      <c r="S2339" s="86">
        <v>2.2465300000000001E-3</v>
      </c>
    </row>
    <row r="2340" spans="2:19" x14ac:dyDescent="0.2">
      <c r="B2340" s="33"/>
      <c r="C2340" s="81">
        <v>0.1447</v>
      </c>
      <c r="D2340" s="80">
        <v>6315</v>
      </c>
      <c r="E2340" s="80">
        <v>428</v>
      </c>
      <c r="F2340" s="80">
        <v>5887</v>
      </c>
      <c r="G2340" s="80">
        <v>856</v>
      </c>
      <c r="H2340" s="80">
        <v>6743</v>
      </c>
      <c r="I2340" s="82">
        <v>0.126946</v>
      </c>
      <c r="J2340" s="80">
        <v>0.126946</v>
      </c>
      <c r="L2340" s="84">
        <v>0.99729999999999996</v>
      </c>
      <c r="M2340" s="83">
        <v>2338.73</v>
      </c>
      <c r="N2340" s="85">
        <v>0.26763900000000002</v>
      </c>
      <c r="O2340" s="83">
        <v>2338.46</v>
      </c>
      <c r="P2340" s="83">
        <v>0.53527800000000003</v>
      </c>
      <c r="Q2340" s="83">
        <v>2339</v>
      </c>
      <c r="R2340" s="86">
        <v>2.2884899999999999E-4</v>
      </c>
      <c r="S2340" s="86">
        <v>2.2465300000000001E-3</v>
      </c>
    </row>
    <row r="2341" spans="2:19" x14ac:dyDescent="0.2">
      <c r="B2341" s="33"/>
      <c r="C2341" s="81">
        <v>0.14449999999999999</v>
      </c>
      <c r="D2341" s="80">
        <v>6318</v>
      </c>
      <c r="E2341" s="80">
        <v>429</v>
      </c>
      <c r="F2341" s="80">
        <v>5889</v>
      </c>
      <c r="G2341" s="80">
        <v>858</v>
      </c>
      <c r="H2341" s="80">
        <v>6747</v>
      </c>
      <c r="I2341" s="82">
        <v>0.127168</v>
      </c>
      <c r="J2341" s="80">
        <v>0.12712999999999999</v>
      </c>
      <c r="L2341" s="84">
        <v>0.99729999999999996</v>
      </c>
      <c r="M2341" s="83">
        <v>2339.73</v>
      </c>
      <c r="N2341" s="85">
        <v>0.26875100000000002</v>
      </c>
      <c r="O2341" s="83">
        <v>2339.46</v>
      </c>
      <c r="P2341" s="83">
        <v>0.53750200000000004</v>
      </c>
      <c r="Q2341" s="83">
        <v>2340</v>
      </c>
      <c r="R2341" s="86">
        <v>2.29702E-4</v>
      </c>
      <c r="S2341" s="86">
        <v>2.2465300000000001E-3</v>
      </c>
    </row>
    <row r="2342" spans="2:19" x14ac:dyDescent="0.2">
      <c r="B2342" s="33"/>
      <c r="C2342" s="81">
        <v>0.14430000000000001</v>
      </c>
      <c r="D2342" s="80">
        <v>6319</v>
      </c>
      <c r="E2342" s="80">
        <v>429</v>
      </c>
      <c r="F2342" s="80">
        <v>5890</v>
      </c>
      <c r="G2342" s="80">
        <v>858</v>
      </c>
      <c r="H2342" s="80">
        <v>6748</v>
      </c>
      <c r="I2342" s="82">
        <v>0.12714900000000001</v>
      </c>
      <c r="J2342" s="80">
        <v>0.12712999999999999</v>
      </c>
      <c r="L2342" s="84">
        <v>0.99729999999999996</v>
      </c>
      <c r="M2342" s="83">
        <v>2340.73</v>
      </c>
      <c r="N2342" s="85">
        <v>0.26986700000000002</v>
      </c>
      <c r="O2342" s="83">
        <v>2340.46</v>
      </c>
      <c r="P2342" s="83">
        <v>0.53973400000000005</v>
      </c>
      <c r="Q2342" s="83">
        <v>2341</v>
      </c>
      <c r="R2342" s="86">
        <v>2.30557E-4</v>
      </c>
      <c r="S2342" s="86">
        <v>2.2465300000000001E-3</v>
      </c>
    </row>
    <row r="2343" spans="2:19" x14ac:dyDescent="0.2">
      <c r="B2343" s="33"/>
      <c r="C2343" s="81">
        <v>0.14419999999999999</v>
      </c>
      <c r="D2343" s="80">
        <v>6320</v>
      </c>
      <c r="E2343" s="80">
        <v>429</v>
      </c>
      <c r="F2343" s="80">
        <v>5891</v>
      </c>
      <c r="G2343" s="80">
        <v>858</v>
      </c>
      <c r="H2343" s="80">
        <v>6749</v>
      </c>
      <c r="I2343" s="82">
        <v>0.12712999999999999</v>
      </c>
      <c r="J2343" s="80">
        <v>0.12712999999999999</v>
      </c>
      <c r="L2343" s="84">
        <v>0.99729999999999996</v>
      </c>
      <c r="M2343" s="83">
        <v>2341.73</v>
      </c>
      <c r="N2343" s="85">
        <v>0.270986</v>
      </c>
      <c r="O2343" s="83">
        <v>2341.46</v>
      </c>
      <c r="P2343" s="83">
        <v>0.54197300000000004</v>
      </c>
      <c r="Q2343" s="83">
        <v>2342</v>
      </c>
      <c r="R2343" s="86">
        <v>2.3141500000000001E-4</v>
      </c>
      <c r="S2343" s="86">
        <v>2.2465300000000001E-3</v>
      </c>
    </row>
    <row r="2344" spans="2:19" x14ac:dyDescent="0.2">
      <c r="B2344" s="33"/>
      <c r="C2344" s="81">
        <v>0.14410000000000001</v>
      </c>
      <c r="D2344" s="80">
        <v>6320</v>
      </c>
      <c r="E2344" s="80">
        <v>430</v>
      </c>
      <c r="F2344" s="80">
        <v>5890</v>
      </c>
      <c r="G2344" s="80">
        <v>860</v>
      </c>
      <c r="H2344" s="80">
        <v>6750</v>
      </c>
      <c r="I2344" s="82">
        <v>0.12740699999999999</v>
      </c>
      <c r="J2344" s="80">
        <v>0.12740699999999999</v>
      </c>
      <c r="L2344" s="84">
        <v>0.99729999999999996</v>
      </c>
      <c r="M2344" s="83">
        <v>2342.73</v>
      </c>
      <c r="N2344" s="85">
        <v>0.27211000000000002</v>
      </c>
      <c r="O2344" s="83">
        <v>2342.46</v>
      </c>
      <c r="P2344" s="83">
        <v>0.54421900000000001</v>
      </c>
      <c r="Q2344" s="83">
        <v>2343</v>
      </c>
      <c r="R2344" s="86">
        <v>2.3227499999999999E-4</v>
      </c>
      <c r="S2344" s="86">
        <v>2.2465300000000001E-3</v>
      </c>
    </row>
    <row r="2345" spans="2:19" x14ac:dyDescent="0.2">
      <c r="B2345" s="33"/>
      <c r="C2345" s="81">
        <v>0.1439</v>
      </c>
      <c r="D2345" s="80">
        <v>6320</v>
      </c>
      <c r="E2345" s="80">
        <v>431</v>
      </c>
      <c r="F2345" s="80">
        <v>5889</v>
      </c>
      <c r="G2345" s="80">
        <v>862</v>
      </c>
      <c r="H2345" s="80">
        <v>6751</v>
      </c>
      <c r="I2345" s="82">
        <v>0.12768499999999999</v>
      </c>
      <c r="J2345" s="80">
        <v>0.12768499999999999</v>
      </c>
      <c r="L2345" s="84">
        <v>0.99729999999999996</v>
      </c>
      <c r="M2345" s="83">
        <v>2343.73</v>
      </c>
      <c r="N2345" s="85">
        <v>0.27323700000000001</v>
      </c>
      <c r="O2345" s="83">
        <v>2343.4499999999998</v>
      </c>
      <c r="P2345" s="83">
        <v>0.54647299999999999</v>
      </c>
      <c r="Q2345" s="83">
        <v>2344</v>
      </c>
      <c r="R2345" s="86">
        <v>2.3313699999999999E-4</v>
      </c>
      <c r="S2345" s="86">
        <v>2.2465300000000001E-3</v>
      </c>
    </row>
    <row r="2346" spans="2:19" x14ac:dyDescent="0.2">
      <c r="B2346" s="33"/>
      <c r="C2346" s="81">
        <v>0.14380000000000001</v>
      </c>
      <c r="D2346" s="80">
        <v>6320</v>
      </c>
      <c r="E2346" s="80">
        <v>432</v>
      </c>
      <c r="F2346" s="80">
        <v>5888</v>
      </c>
      <c r="G2346" s="80">
        <v>864</v>
      </c>
      <c r="H2346" s="80">
        <v>6752</v>
      </c>
      <c r="I2346" s="82">
        <v>0.12796199999999999</v>
      </c>
      <c r="J2346" s="80">
        <v>0.12796199999999999</v>
      </c>
      <c r="L2346" s="84">
        <v>0.99729999999999996</v>
      </c>
      <c r="M2346" s="83">
        <v>2344.73</v>
      </c>
      <c r="N2346" s="85">
        <v>0.27436700000000003</v>
      </c>
      <c r="O2346" s="83">
        <v>2344.4499999999998</v>
      </c>
      <c r="P2346" s="83">
        <v>0.54873499999999997</v>
      </c>
      <c r="Q2346" s="83">
        <v>2345</v>
      </c>
      <c r="R2346" s="86">
        <v>2.34002E-4</v>
      </c>
      <c r="S2346" s="86">
        <v>2.2465300000000001E-3</v>
      </c>
    </row>
    <row r="2347" spans="2:19" x14ac:dyDescent="0.2">
      <c r="B2347" s="33"/>
      <c r="C2347" s="81">
        <v>0.14369999999999999</v>
      </c>
      <c r="D2347" s="80">
        <v>6321</v>
      </c>
      <c r="E2347" s="80">
        <v>433</v>
      </c>
      <c r="F2347" s="80">
        <v>5888</v>
      </c>
      <c r="G2347" s="80">
        <v>866</v>
      </c>
      <c r="H2347" s="80">
        <v>6754</v>
      </c>
      <c r="I2347" s="82">
        <v>0.12822</v>
      </c>
      <c r="J2347" s="80">
        <v>0.12818199999999999</v>
      </c>
      <c r="L2347" s="84">
        <v>0.99729999999999996</v>
      </c>
      <c r="M2347" s="83">
        <v>2345.7199999999998</v>
      </c>
      <c r="N2347" s="85">
        <v>0.27550200000000002</v>
      </c>
      <c r="O2347" s="83">
        <v>2345.4499999999998</v>
      </c>
      <c r="P2347" s="83">
        <v>0.55100400000000005</v>
      </c>
      <c r="Q2347" s="83">
        <v>2346</v>
      </c>
      <c r="R2347" s="86">
        <v>2.3487000000000001E-4</v>
      </c>
      <c r="S2347" s="86">
        <v>2.2465300000000001E-3</v>
      </c>
    </row>
    <row r="2348" spans="2:19" x14ac:dyDescent="0.2">
      <c r="B2348" s="33"/>
      <c r="C2348" s="81">
        <v>0.14349999999999999</v>
      </c>
      <c r="D2348" s="80">
        <v>6322</v>
      </c>
      <c r="E2348" s="80">
        <v>433</v>
      </c>
      <c r="F2348" s="80">
        <v>5889</v>
      </c>
      <c r="G2348" s="80">
        <v>866</v>
      </c>
      <c r="H2348" s="80">
        <v>6755</v>
      </c>
      <c r="I2348" s="82">
        <v>0.12820100000000001</v>
      </c>
      <c r="J2348" s="80">
        <v>0.12818199999999999</v>
      </c>
      <c r="L2348" s="84">
        <v>0.99729999999999996</v>
      </c>
      <c r="M2348" s="83">
        <v>2346.7199999999998</v>
      </c>
      <c r="N2348" s="85">
        <v>0.27664</v>
      </c>
      <c r="O2348" s="83">
        <v>2346.4499999999998</v>
      </c>
      <c r="P2348" s="83">
        <v>0.55328100000000002</v>
      </c>
      <c r="Q2348" s="83">
        <v>2347</v>
      </c>
      <c r="R2348" s="86">
        <v>2.3573999999999999E-4</v>
      </c>
      <c r="S2348" s="86">
        <v>2.2465300000000001E-3</v>
      </c>
    </row>
    <row r="2349" spans="2:19" x14ac:dyDescent="0.2">
      <c r="B2349" s="33"/>
      <c r="C2349" s="81">
        <v>0.14299999999999999</v>
      </c>
      <c r="D2349" s="80">
        <v>6323</v>
      </c>
      <c r="E2349" s="80">
        <v>433</v>
      </c>
      <c r="F2349" s="80">
        <v>5890</v>
      </c>
      <c r="G2349" s="80">
        <v>866</v>
      </c>
      <c r="H2349" s="80">
        <v>6756</v>
      </c>
      <c r="I2349" s="82">
        <v>0.12818199999999999</v>
      </c>
      <c r="J2349" s="80">
        <v>0.12818199999999999</v>
      </c>
      <c r="L2349" s="84">
        <v>0.99729999999999996</v>
      </c>
      <c r="M2349" s="83">
        <v>2347.7199999999998</v>
      </c>
      <c r="N2349" s="85">
        <v>0.27778199999999997</v>
      </c>
      <c r="O2349" s="83">
        <v>2347.44</v>
      </c>
      <c r="P2349" s="83">
        <v>0.55556499999999998</v>
      </c>
      <c r="Q2349" s="83">
        <v>2348</v>
      </c>
      <c r="R2349" s="86">
        <v>2.36612E-4</v>
      </c>
      <c r="S2349" s="86">
        <v>2.2465300000000001E-3</v>
      </c>
    </row>
    <row r="2350" spans="2:19" x14ac:dyDescent="0.2">
      <c r="B2350" s="33"/>
      <c r="C2350" s="81">
        <v>0.1429</v>
      </c>
      <c r="D2350" s="80">
        <v>6323</v>
      </c>
      <c r="E2350" s="80">
        <v>435</v>
      </c>
      <c r="F2350" s="80">
        <v>5888</v>
      </c>
      <c r="G2350" s="80">
        <v>870</v>
      </c>
      <c r="H2350" s="80">
        <v>6758</v>
      </c>
      <c r="I2350" s="82">
        <v>0.12873599999999999</v>
      </c>
      <c r="J2350" s="80">
        <v>0.128717</v>
      </c>
      <c r="L2350" s="84">
        <v>0.99729999999999996</v>
      </c>
      <c r="M2350" s="83">
        <v>2348.7199999999998</v>
      </c>
      <c r="N2350" s="85">
        <v>0.27892800000000001</v>
      </c>
      <c r="O2350" s="83">
        <v>2348.44</v>
      </c>
      <c r="P2350" s="83">
        <v>0.55785700000000005</v>
      </c>
      <c r="Q2350" s="83">
        <v>2349</v>
      </c>
      <c r="R2350" s="86">
        <v>2.3748700000000001E-4</v>
      </c>
      <c r="S2350" s="86">
        <v>2.2465300000000001E-3</v>
      </c>
    </row>
    <row r="2351" spans="2:19" x14ac:dyDescent="0.2">
      <c r="B2351" s="33"/>
      <c r="C2351" s="81">
        <v>0.14280000000000001</v>
      </c>
      <c r="D2351" s="80">
        <v>6324</v>
      </c>
      <c r="E2351" s="80">
        <v>435</v>
      </c>
      <c r="F2351" s="80">
        <v>5889</v>
      </c>
      <c r="G2351" s="80">
        <v>870</v>
      </c>
      <c r="H2351" s="80">
        <v>6759</v>
      </c>
      <c r="I2351" s="82">
        <v>0.128717</v>
      </c>
      <c r="J2351" s="80">
        <v>0.128717</v>
      </c>
      <c r="L2351" s="84">
        <v>0.99729999999999996</v>
      </c>
      <c r="M2351" s="83">
        <v>2349.7199999999998</v>
      </c>
      <c r="N2351" s="85">
        <v>0.28007799999999999</v>
      </c>
      <c r="O2351" s="83">
        <v>2349.44</v>
      </c>
      <c r="P2351" s="83">
        <v>0.56015599999999999</v>
      </c>
      <c r="Q2351" s="83">
        <v>2350</v>
      </c>
      <c r="R2351" s="86">
        <v>2.38364E-4</v>
      </c>
      <c r="S2351" s="86">
        <v>2.2465300000000001E-3</v>
      </c>
    </row>
    <row r="2352" spans="2:19" x14ac:dyDescent="0.2">
      <c r="B2352" s="33"/>
      <c r="C2352" s="81">
        <v>0.14269999999999999</v>
      </c>
      <c r="D2352" s="80">
        <v>6324</v>
      </c>
      <c r="E2352" s="80">
        <v>436</v>
      </c>
      <c r="F2352" s="80">
        <v>5888</v>
      </c>
      <c r="G2352" s="80">
        <v>872</v>
      </c>
      <c r="H2352" s="80">
        <v>6760</v>
      </c>
      <c r="I2352" s="82">
        <v>0.128994</v>
      </c>
      <c r="J2352" s="80">
        <v>0.128994</v>
      </c>
      <c r="L2352" s="84">
        <v>0.99729999999999996</v>
      </c>
      <c r="M2352" s="83">
        <v>2350.7199999999998</v>
      </c>
      <c r="N2352" s="85">
        <v>0.28123199999999998</v>
      </c>
      <c r="O2352" s="83">
        <v>2350.44</v>
      </c>
      <c r="P2352" s="83">
        <v>0.56246300000000005</v>
      </c>
      <c r="Q2352" s="83">
        <v>2351</v>
      </c>
      <c r="R2352" s="86">
        <v>2.39244E-4</v>
      </c>
      <c r="S2352" s="86">
        <v>2.2465300000000001E-3</v>
      </c>
    </row>
    <row r="2353" spans="2:19" x14ac:dyDescent="0.2">
      <c r="B2353" s="33"/>
      <c r="C2353" s="81">
        <v>0.14249999999999999</v>
      </c>
      <c r="D2353" s="80">
        <v>6324</v>
      </c>
      <c r="E2353" s="80">
        <v>437</v>
      </c>
      <c r="F2353" s="80">
        <v>5887</v>
      </c>
      <c r="G2353" s="80">
        <v>874</v>
      </c>
      <c r="H2353" s="80">
        <v>6761</v>
      </c>
      <c r="I2353" s="82">
        <v>0.129271</v>
      </c>
      <c r="J2353" s="80">
        <v>0.129271</v>
      </c>
      <c r="L2353" s="84">
        <v>0.99729999999999996</v>
      </c>
      <c r="M2353" s="83">
        <v>2351.7199999999998</v>
      </c>
      <c r="N2353" s="85">
        <v>0.282389</v>
      </c>
      <c r="O2353" s="83">
        <v>2351.44</v>
      </c>
      <c r="P2353" s="83">
        <v>0.564778</v>
      </c>
      <c r="Q2353" s="83">
        <v>2352</v>
      </c>
      <c r="R2353" s="86">
        <v>2.40127E-4</v>
      </c>
      <c r="S2353" s="86">
        <v>2.2465300000000001E-3</v>
      </c>
    </row>
    <row r="2354" spans="2:19" x14ac:dyDescent="0.2">
      <c r="B2354" s="33"/>
      <c r="C2354" s="81">
        <v>0.1424</v>
      </c>
      <c r="D2354" s="80">
        <v>6325</v>
      </c>
      <c r="E2354" s="80">
        <v>438</v>
      </c>
      <c r="F2354" s="80">
        <v>5887</v>
      </c>
      <c r="G2354" s="80">
        <v>876</v>
      </c>
      <c r="H2354" s="80">
        <v>6763</v>
      </c>
      <c r="I2354" s="82">
        <v>0.129528</v>
      </c>
      <c r="J2354" s="80">
        <v>0.12948999999999999</v>
      </c>
      <c r="L2354" s="84">
        <v>0.99729999999999996</v>
      </c>
      <c r="M2354" s="83">
        <v>2352.7199999999998</v>
      </c>
      <c r="N2354" s="85">
        <v>0.28355000000000002</v>
      </c>
      <c r="O2354" s="83">
        <v>2352.4299999999998</v>
      </c>
      <c r="P2354" s="83">
        <v>0.56710000000000005</v>
      </c>
      <c r="Q2354" s="83">
        <v>2353</v>
      </c>
      <c r="R2354" s="86">
        <v>2.41012E-4</v>
      </c>
      <c r="S2354" s="86">
        <v>2.2465300000000001E-3</v>
      </c>
    </row>
    <row r="2355" spans="2:19" x14ac:dyDescent="0.2">
      <c r="B2355" s="33"/>
      <c r="C2355" s="81">
        <v>0.14219999999999999</v>
      </c>
      <c r="D2355" s="80">
        <v>6326</v>
      </c>
      <c r="E2355" s="80">
        <v>438</v>
      </c>
      <c r="F2355" s="80">
        <v>5888</v>
      </c>
      <c r="G2355" s="80">
        <v>876</v>
      </c>
      <c r="H2355" s="80">
        <v>6764</v>
      </c>
      <c r="I2355" s="82">
        <v>0.12950900000000001</v>
      </c>
      <c r="J2355" s="80">
        <v>0.12948999999999999</v>
      </c>
      <c r="L2355" s="84">
        <v>0.99729999999999996</v>
      </c>
      <c r="M2355" s="83">
        <v>2353.7199999999998</v>
      </c>
      <c r="N2355" s="85">
        <v>0.284715</v>
      </c>
      <c r="O2355" s="83">
        <v>2353.4299999999998</v>
      </c>
      <c r="P2355" s="83">
        <v>0.56942999999999999</v>
      </c>
      <c r="Q2355" s="83">
        <v>2354</v>
      </c>
      <c r="R2355" s="86">
        <v>2.4189900000000001E-4</v>
      </c>
      <c r="S2355" s="86">
        <v>2.2465300000000001E-3</v>
      </c>
    </row>
    <row r="2356" spans="2:19" x14ac:dyDescent="0.2">
      <c r="B2356" s="33"/>
      <c r="C2356" s="81">
        <v>0.1421</v>
      </c>
      <c r="D2356" s="80">
        <v>6327</v>
      </c>
      <c r="E2356" s="80">
        <v>438</v>
      </c>
      <c r="F2356" s="80">
        <v>5889</v>
      </c>
      <c r="G2356" s="80">
        <v>876</v>
      </c>
      <c r="H2356" s="80">
        <v>6765</v>
      </c>
      <c r="I2356" s="82">
        <v>0.12948999999999999</v>
      </c>
      <c r="J2356" s="80">
        <v>0.12948999999999999</v>
      </c>
      <c r="L2356" s="84">
        <v>0.99729999999999996</v>
      </c>
      <c r="M2356" s="83">
        <v>2354.71</v>
      </c>
      <c r="N2356" s="85">
        <v>0.28588400000000003</v>
      </c>
      <c r="O2356" s="83">
        <v>2354.4299999999998</v>
      </c>
      <c r="P2356" s="83">
        <v>0.57176800000000005</v>
      </c>
      <c r="Q2356" s="83">
        <v>2355</v>
      </c>
      <c r="R2356" s="86">
        <v>2.4278900000000001E-4</v>
      </c>
      <c r="S2356" s="86">
        <v>2.2465300000000001E-3</v>
      </c>
    </row>
    <row r="2357" spans="2:19" x14ac:dyDescent="0.2">
      <c r="B2357" s="33"/>
      <c r="C2357" s="81">
        <v>0.14199999999999999</v>
      </c>
      <c r="D2357" s="80">
        <v>6327</v>
      </c>
      <c r="E2357" s="80">
        <v>439</v>
      </c>
      <c r="F2357" s="80">
        <v>5888</v>
      </c>
      <c r="G2357" s="80">
        <v>878</v>
      </c>
      <c r="H2357" s="80">
        <v>6766</v>
      </c>
      <c r="I2357" s="82">
        <v>0.12976599999999999</v>
      </c>
      <c r="J2357" s="80">
        <v>0.129747</v>
      </c>
      <c r="L2357" s="84">
        <v>0.99729999999999996</v>
      </c>
      <c r="M2357" s="83">
        <v>2355.71</v>
      </c>
      <c r="N2357" s="85">
        <v>0.28705700000000001</v>
      </c>
      <c r="O2357" s="83">
        <v>2355.4299999999998</v>
      </c>
      <c r="P2357" s="83">
        <v>0.57411299999999998</v>
      </c>
      <c r="Q2357" s="83">
        <v>2356</v>
      </c>
      <c r="R2357" s="86">
        <v>2.4368099999999999E-4</v>
      </c>
      <c r="S2357" s="86">
        <v>2.2465300000000001E-3</v>
      </c>
    </row>
    <row r="2358" spans="2:19" x14ac:dyDescent="0.2">
      <c r="B2358" s="33"/>
      <c r="C2358" s="81">
        <v>0.1419</v>
      </c>
      <c r="D2358" s="80">
        <v>6328</v>
      </c>
      <c r="E2358" s="80">
        <v>439</v>
      </c>
      <c r="F2358" s="80">
        <v>5889</v>
      </c>
      <c r="G2358" s="80">
        <v>878</v>
      </c>
      <c r="H2358" s="80">
        <v>6767</v>
      </c>
      <c r="I2358" s="82">
        <v>0.129747</v>
      </c>
      <c r="J2358" s="80">
        <v>0.129747</v>
      </c>
      <c r="L2358" s="84">
        <v>0.99719999999999998</v>
      </c>
      <c r="M2358" s="83">
        <v>2356.71</v>
      </c>
      <c r="N2358" s="85">
        <v>0.28823300000000002</v>
      </c>
      <c r="O2358" s="83">
        <v>2356.42</v>
      </c>
      <c r="P2358" s="83">
        <v>0.57646600000000003</v>
      </c>
      <c r="Q2358" s="83">
        <v>2357</v>
      </c>
      <c r="R2358" s="86">
        <v>2.4457599999999998E-4</v>
      </c>
      <c r="S2358" s="86">
        <v>2.4434999999999999E-3</v>
      </c>
    </row>
    <row r="2359" spans="2:19" x14ac:dyDescent="0.2">
      <c r="B2359" s="33"/>
      <c r="C2359" s="81">
        <v>0.14180000000000001</v>
      </c>
      <c r="D2359" s="80">
        <v>6329</v>
      </c>
      <c r="E2359" s="80">
        <v>440</v>
      </c>
      <c r="F2359" s="80">
        <v>5889</v>
      </c>
      <c r="G2359" s="80">
        <v>880</v>
      </c>
      <c r="H2359" s="80">
        <v>6769</v>
      </c>
      <c r="I2359" s="82">
        <v>0.13000400000000001</v>
      </c>
      <c r="J2359" s="80">
        <v>0.12992799999999999</v>
      </c>
      <c r="L2359" s="84">
        <v>0.99719999999999998</v>
      </c>
      <c r="M2359" s="83">
        <v>2357.71</v>
      </c>
      <c r="N2359" s="85">
        <v>0.289414</v>
      </c>
      <c r="O2359" s="83">
        <v>2357.42</v>
      </c>
      <c r="P2359" s="83">
        <v>0.57882699999999998</v>
      </c>
      <c r="Q2359" s="83">
        <v>2358</v>
      </c>
      <c r="R2359" s="86">
        <v>2.4547399999999997E-4</v>
      </c>
      <c r="S2359" s="86">
        <v>2.4434999999999999E-3</v>
      </c>
    </row>
    <row r="2360" spans="2:19" x14ac:dyDescent="0.2">
      <c r="B2360" s="33"/>
      <c r="C2360" s="81">
        <v>0.1416</v>
      </c>
      <c r="D2360" s="80">
        <v>6330</v>
      </c>
      <c r="E2360" s="80">
        <v>440</v>
      </c>
      <c r="F2360" s="80">
        <v>5890</v>
      </c>
      <c r="G2360" s="80">
        <v>880</v>
      </c>
      <c r="H2360" s="80">
        <v>6770</v>
      </c>
      <c r="I2360" s="82">
        <v>0.12998499999999999</v>
      </c>
      <c r="J2360" s="80">
        <v>0.12992799999999999</v>
      </c>
      <c r="L2360" s="84">
        <v>0.99719999999999998</v>
      </c>
      <c r="M2360" s="83">
        <v>2358.71</v>
      </c>
      <c r="N2360" s="85">
        <v>0.29059800000000002</v>
      </c>
      <c r="O2360" s="83">
        <v>2358.42</v>
      </c>
      <c r="P2360" s="83">
        <v>0.58119600000000005</v>
      </c>
      <c r="Q2360" s="83">
        <v>2359</v>
      </c>
      <c r="R2360" s="86">
        <v>2.46374E-4</v>
      </c>
      <c r="S2360" s="86">
        <v>2.4434999999999999E-3</v>
      </c>
    </row>
    <row r="2361" spans="2:19" x14ac:dyDescent="0.2">
      <c r="B2361" s="33"/>
      <c r="C2361" s="81">
        <v>0.14149999999999999</v>
      </c>
      <c r="D2361" s="80">
        <v>6332</v>
      </c>
      <c r="E2361" s="80">
        <v>440</v>
      </c>
      <c r="F2361" s="80">
        <v>5892</v>
      </c>
      <c r="G2361" s="80">
        <v>880</v>
      </c>
      <c r="H2361" s="80">
        <v>6772</v>
      </c>
      <c r="I2361" s="82">
        <v>0.12994700000000001</v>
      </c>
      <c r="J2361" s="80">
        <v>0.12992799999999999</v>
      </c>
      <c r="L2361" s="84">
        <v>0.99719999999999998</v>
      </c>
      <c r="M2361" s="83">
        <v>2359.71</v>
      </c>
      <c r="N2361" s="85">
        <v>0.29178599999999999</v>
      </c>
      <c r="O2361" s="83">
        <v>2359.42</v>
      </c>
      <c r="P2361" s="83">
        <v>0.58357300000000001</v>
      </c>
      <c r="Q2361" s="83">
        <v>2360</v>
      </c>
      <c r="R2361" s="86">
        <v>2.47276E-4</v>
      </c>
      <c r="S2361" s="86">
        <v>2.4434999999999999E-3</v>
      </c>
    </row>
    <row r="2362" spans="2:19" x14ac:dyDescent="0.2">
      <c r="B2362" s="33"/>
      <c r="C2362" s="81">
        <v>0.1414</v>
      </c>
      <c r="D2362" s="80">
        <v>6333</v>
      </c>
      <c r="E2362" s="80">
        <v>440</v>
      </c>
      <c r="F2362" s="80">
        <v>5893</v>
      </c>
      <c r="G2362" s="80">
        <v>880</v>
      </c>
      <c r="H2362" s="80">
        <v>6773</v>
      </c>
      <c r="I2362" s="82">
        <v>0.12992799999999999</v>
      </c>
      <c r="J2362" s="80">
        <v>0.12992799999999999</v>
      </c>
      <c r="L2362" s="84">
        <v>0.99719999999999998</v>
      </c>
      <c r="M2362" s="83">
        <v>2360.71</v>
      </c>
      <c r="N2362" s="85">
        <v>0.29297800000000002</v>
      </c>
      <c r="O2362" s="83">
        <v>2360.41</v>
      </c>
      <c r="P2362" s="83">
        <v>0.58595699999999995</v>
      </c>
      <c r="Q2362" s="83">
        <v>2361</v>
      </c>
      <c r="R2362" s="86">
        <v>2.48182E-4</v>
      </c>
      <c r="S2362" s="86">
        <v>2.4434999999999999E-3</v>
      </c>
    </row>
    <row r="2363" spans="2:19" x14ac:dyDescent="0.2">
      <c r="B2363" s="33"/>
      <c r="C2363" s="81">
        <v>0.14130000000000001</v>
      </c>
      <c r="D2363" s="80">
        <v>6333</v>
      </c>
      <c r="E2363" s="80">
        <v>441</v>
      </c>
      <c r="F2363" s="80">
        <v>5892</v>
      </c>
      <c r="G2363" s="80">
        <v>882</v>
      </c>
      <c r="H2363" s="80">
        <v>6774</v>
      </c>
      <c r="I2363" s="82">
        <v>0.13020399999999999</v>
      </c>
      <c r="J2363" s="80">
        <v>0.13020399999999999</v>
      </c>
      <c r="L2363" s="84">
        <v>0.99719999999999998</v>
      </c>
      <c r="M2363" s="83">
        <v>2361.71</v>
      </c>
      <c r="N2363" s="85">
        <v>0.29417399999999999</v>
      </c>
      <c r="O2363" s="83">
        <v>2361.41</v>
      </c>
      <c r="P2363" s="83">
        <v>0.58834900000000001</v>
      </c>
      <c r="Q2363" s="83">
        <v>2362</v>
      </c>
      <c r="R2363" s="86">
        <v>2.4908900000000003E-4</v>
      </c>
      <c r="S2363" s="86">
        <v>2.4434999999999999E-3</v>
      </c>
    </row>
    <row r="2364" spans="2:19" x14ac:dyDescent="0.2">
      <c r="B2364" s="33"/>
      <c r="C2364" s="81">
        <v>0.14119999999999999</v>
      </c>
      <c r="D2364" s="80">
        <v>6333</v>
      </c>
      <c r="E2364" s="80">
        <v>442</v>
      </c>
      <c r="F2364" s="80">
        <v>5891</v>
      </c>
      <c r="G2364" s="80">
        <v>884</v>
      </c>
      <c r="H2364" s="80">
        <v>6775</v>
      </c>
      <c r="I2364" s="82">
        <v>0.13048000000000001</v>
      </c>
      <c r="J2364" s="80">
        <v>0.13048000000000001</v>
      </c>
      <c r="L2364" s="84">
        <v>0.99719999999999998</v>
      </c>
      <c r="M2364" s="83">
        <v>2362.6999999999998</v>
      </c>
      <c r="N2364" s="85">
        <v>0.29537400000000003</v>
      </c>
      <c r="O2364" s="83">
        <v>2362.41</v>
      </c>
      <c r="P2364" s="83">
        <v>0.59074899999999997</v>
      </c>
      <c r="Q2364" s="83">
        <v>2363</v>
      </c>
      <c r="R2364" s="86">
        <v>2.5000000000000001E-4</v>
      </c>
      <c r="S2364" s="86">
        <v>2.4434999999999999E-3</v>
      </c>
    </row>
    <row r="2365" spans="2:19" x14ac:dyDescent="0.2">
      <c r="B2365" s="33"/>
      <c r="C2365" s="81">
        <v>0.1411</v>
      </c>
      <c r="D2365" s="80">
        <v>6333</v>
      </c>
      <c r="E2365" s="80">
        <v>443</v>
      </c>
      <c r="F2365" s="80">
        <v>5890</v>
      </c>
      <c r="G2365" s="80">
        <v>886</v>
      </c>
      <c r="H2365" s="80">
        <v>6776</v>
      </c>
      <c r="I2365" s="82">
        <v>0.13075600000000001</v>
      </c>
      <c r="J2365" s="80">
        <v>0.13073599999999999</v>
      </c>
      <c r="L2365" s="84">
        <v>0.99719999999999998</v>
      </c>
      <c r="M2365" s="83">
        <v>2363.6999999999998</v>
      </c>
      <c r="N2365" s="85">
        <v>0.29657800000000001</v>
      </c>
      <c r="O2365" s="83">
        <v>2363.41</v>
      </c>
      <c r="P2365" s="83">
        <v>0.59315700000000005</v>
      </c>
      <c r="Q2365" s="83">
        <v>2364</v>
      </c>
      <c r="R2365" s="86">
        <v>2.50912E-4</v>
      </c>
      <c r="S2365" s="86">
        <v>2.4434999999999999E-3</v>
      </c>
    </row>
    <row r="2366" spans="2:19" x14ac:dyDescent="0.2">
      <c r="B2366" s="33"/>
      <c r="C2366" s="81">
        <v>0.14099999999999999</v>
      </c>
      <c r="D2366" s="80">
        <v>6334</v>
      </c>
      <c r="E2366" s="80">
        <v>443</v>
      </c>
      <c r="F2366" s="80">
        <v>5891</v>
      </c>
      <c r="G2366" s="80">
        <v>886</v>
      </c>
      <c r="H2366" s="80">
        <v>6777</v>
      </c>
      <c r="I2366" s="82">
        <v>0.13073599999999999</v>
      </c>
      <c r="J2366" s="80">
        <v>0.13073599999999999</v>
      </c>
      <c r="L2366" s="84">
        <v>0.99719999999999998</v>
      </c>
      <c r="M2366" s="83">
        <v>2364.6999999999998</v>
      </c>
      <c r="N2366" s="85">
        <v>0.297786</v>
      </c>
      <c r="O2366" s="83">
        <v>2364.4</v>
      </c>
      <c r="P2366" s="83">
        <v>0.59557300000000002</v>
      </c>
      <c r="Q2366" s="83">
        <v>2365</v>
      </c>
      <c r="R2366" s="86">
        <v>2.51828E-4</v>
      </c>
      <c r="S2366" s="86">
        <v>2.4434999999999999E-3</v>
      </c>
    </row>
    <row r="2367" spans="2:19" x14ac:dyDescent="0.2">
      <c r="B2367" s="33"/>
      <c r="C2367" s="81">
        <v>0.14080000000000001</v>
      </c>
      <c r="D2367" s="80">
        <v>6335</v>
      </c>
      <c r="E2367" s="80">
        <v>444</v>
      </c>
      <c r="F2367" s="80">
        <v>5891</v>
      </c>
      <c r="G2367" s="80">
        <v>888</v>
      </c>
      <c r="H2367" s="80">
        <v>6779</v>
      </c>
      <c r="I2367" s="82">
        <v>0.130993</v>
      </c>
      <c r="J2367" s="80">
        <v>0.130993</v>
      </c>
      <c r="L2367" s="84">
        <v>0.99719999999999998</v>
      </c>
      <c r="M2367" s="83">
        <v>2365.6999999999998</v>
      </c>
      <c r="N2367" s="85">
        <v>0.29899799999999999</v>
      </c>
      <c r="O2367" s="83">
        <v>2365.4</v>
      </c>
      <c r="P2367" s="83">
        <v>0.59799599999999997</v>
      </c>
      <c r="Q2367" s="83">
        <v>2366</v>
      </c>
      <c r="R2367" s="86">
        <v>2.5274599999999998E-4</v>
      </c>
      <c r="S2367" s="86">
        <v>2.4434999999999999E-3</v>
      </c>
    </row>
    <row r="2368" spans="2:19" x14ac:dyDescent="0.2">
      <c r="B2368" s="33"/>
      <c r="C2368" s="81">
        <v>0.14069999999999999</v>
      </c>
      <c r="D2368" s="80">
        <v>6335</v>
      </c>
      <c r="E2368" s="80">
        <v>445</v>
      </c>
      <c r="F2368" s="80">
        <v>5890</v>
      </c>
      <c r="G2368" s="80">
        <v>890</v>
      </c>
      <c r="H2368" s="80">
        <v>6780</v>
      </c>
      <c r="I2368" s="82">
        <v>0.131268</v>
      </c>
      <c r="J2368" s="80">
        <v>0.13123000000000001</v>
      </c>
      <c r="L2368" s="84">
        <v>0.99719999999999998</v>
      </c>
      <c r="M2368" s="83">
        <v>2366.6999999999998</v>
      </c>
      <c r="N2368" s="85">
        <v>0.30021399999999998</v>
      </c>
      <c r="O2368" s="83">
        <v>2366.4</v>
      </c>
      <c r="P2368" s="83">
        <v>0.60042799999999996</v>
      </c>
      <c r="Q2368" s="83">
        <v>2367</v>
      </c>
      <c r="R2368" s="86">
        <v>2.5366599999999999E-4</v>
      </c>
      <c r="S2368" s="86">
        <v>2.4434999999999999E-3</v>
      </c>
    </row>
    <row r="2369" spans="2:19" x14ac:dyDescent="0.2">
      <c r="B2369" s="33"/>
      <c r="C2369" s="81">
        <v>0.1406</v>
      </c>
      <c r="D2369" s="80">
        <v>6336</v>
      </c>
      <c r="E2369" s="80">
        <v>445</v>
      </c>
      <c r="F2369" s="80">
        <v>5891</v>
      </c>
      <c r="G2369" s="80">
        <v>890</v>
      </c>
      <c r="H2369" s="80">
        <v>6781</v>
      </c>
      <c r="I2369" s="82">
        <v>0.131249</v>
      </c>
      <c r="J2369" s="80">
        <v>0.13123000000000001</v>
      </c>
      <c r="L2369" s="84">
        <v>0.99719999999999998</v>
      </c>
      <c r="M2369" s="83">
        <v>2367.6999999999998</v>
      </c>
      <c r="N2369" s="85">
        <v>0.30143399999999998</v>
      </c>
      <c r="O2369" s="83">
        <v>2367.4</v>
      </c>
      <c r="P2369" s="83">
        <v>0.60286700000000004</v>
      </c>
      <c r="Q2369" s="83">
        <v>2368</v>
      </c>
      <c r="R2369" s="86">
        <v>2.54589E-4</v>
      </c>
      <c r="S2369" s="86">
        <v>2.4434999999999999E-3</v>
      </c>
    </row>
    <row r="2370" spans="2:19" x14ac:dyDescent="0.2">
      <c r="B2370" s="33"/>
      <c r="C2370" s="81">
        <v>0.14050000000000001</v>
      </c>
      <c r="D2370" s="80">
        <v>6337</v>
      </c>
      <c r="E2370" s="80">
        <v>445</v>
      </c>
      <c r="F2370" s="80">
        <v>5892</v>
      </c>
      <c r="G2370" s="80">
        <v>890</v>
      </c>
      <c r="H2370" s="80">
        <v>6782</v>
      </c>
      <c r="I2370" s="82">
        <v>0.13123000000000001</v>
      </c>
      <c r="J2370" s="80">
        <v>0.13123000000000001</v>
      </c>
      <c r="L2370" s="84">
        <v>0.99719999999999998</v>
      </c>
      <c r="M2370" s="83">
        <v>2368.6999999999998</v>
      </c>
      <c r="N2370" s="85">
        <v>0.30265700000000001</v>
      </c>
      <c r="O2370" s="83">
        <v>2368.39</v>
      </c>
      <c r="P2370" s="83">
        <v>0.60531500000000005</v>
      </c>
      <c r="Q2370" s="83">
        <v>2369</v>
      </c>
      <c r="R2370" s="86">
        <v>2.55515E-4</v>
      </c>
      <c r="S2370" s="86">
        <v>2.4434999999999999E-3</v>
      </c>
    </row>
    <row r="2371" spans="2:19" x14ac:dyDescent="0.2">
      <c r="B2371" s="33"/>
      <c r="C2371" s="81">
        <v>0.1404</v>
      </c>
      <c r="D2371" s="80">
        <v>6337</v>
      </c>
      <c r="E2371" s="80">
        <v>446</v>
      </c>
      <c r="F2371" s="80">
        <v>5891</v>
      </c>
      <c r="G2371" s="80">
        <v>892</v>
      </c>
      <c r="H2371" s="80">
        <v>6783</v>
      </c>
      <c r="I2371" s="82">
        <v>0.13150500000000001</v>
      </c>
      <c r="J2371" s="80">
        <v>0.131466</v>
      </c>
      <c r="L2371" s="84">
        <v>0.99719999999999998</v>
      </c>
      <c r="M2371" s="83">
        <v>2369.6999999999998</v>
      </c>
      <c r="N2371" s="85">
        <v>0.30388500000000002</v>
      </c>
      <c r="O2371" s="83">
        <v>2369.39</v>
      </c>
      <c r="P2371" s="83">
        <v>0.60777000000000003</v>
      </c>
      <c r="Q2371" s="83">
        <v>2370</v>
      </c>
      <c r="R2371" s="86">
        <v>2.5644300000000002E-4</v>
      </c>
      <c r="S2371" s="86">
        <v>2.4434999999999999E-3</v>
      </c>
    </row>
    <row r="2372" spans="2:19" x14ac:dyDescent="0.2">
      <c r="B2372" s="33"/>
      <c r="C2372" s="81">
        <v>0.14030000000000001</v>
      </c>
      <c r="D2372" s="80">
        <v>6339</v>
      </c>
      <c r="E2372" s="80">
        <v>446</v>
      </c>
      <c r="F2372" s="80">
        <v>5893</v>
      </c>
      <c r="G2372" s="80">
        <v>892</v>
      </c>
      <c r="H2372" s="80">
        <v>6785</v>
      </c>
      <c r="I2372" s="82">
        <v>0.131466</v>
      </c>
      <c r="J2372" s="80">
        <v>0.131466</v>
      </c>
      <c r="L2372" s="84">
        <v>0.99719999999999998</v>
      </c>
      <c r="M2372" s="83">
        <v>2370.69</v>
      </c>
      <c r="N2372" s="85">
        <v>0.30511700000000003</v>
      </c>
      <c r="O2372" s="83">
        <v>2370.39</v>
      </c>
      <c r="P2372" s="83">
        <v>0.61023400000000005</v>
      </c>
      <c r="Q2372" s="83">
        <v>2371</v>
      </c>
      <c r="R2372" s="86">
        <v>2.5737399999999999E-4</v>
      </c>
      <c r="S2372" s="86">
        <v>2.4434999999999999E-3</v>
      </c>
    </row>
    <row r="2373" spans="2:19" x14ac:dyDescent="0.2">
      <c r="B2373" s="33"/>
      <c r="C2373" s="81">
        <v>0.14019999999999999</v>
      </c>
      <c r="D2373" s="80">
        <v>6340</v>
      </c>
      <c r="E2373" s="80">
        <v>447</v>
      </c>
      <c r="F2373" s="80">
        <v>5893</v>
      </c>
      <c r="G2373" s="80">
        <v>894</v>
      </c>
      <c r="H2373" s="80">
        <v>6787</v>
      </c>
      <c r="I2373" s="82">
        <v>0.13172200000000001</v>
      </c>
      <c r="J2373" s="80">
        <v>0.13170299999999999</v>
      </c>
      <c r="L2373" s="84">
        <v>0.99719999999999998</v>
      </c>
      <c r="M2373" s="83">
        <v>2371.69</v>
      </c>
      <c r="N2373" s="85">
        <v>0.30635299999999999</v>
      </c>
      <c r="O2373" s="83">
        <v>2371.39</v>
      </c>
      <c r="P2373" s="83">
        <v>0.61270500000000006</v>
      </c>
      <c r="Q2373" s="83">
        <v>2372</v>
      </c>
      <c r="R2373" s="86">
        <v>2.5830699999999999E-4</v>
      </c>
      <c r="S2373" s="86">
        <v>2.4434999999999999E-3</v>
      </c>
    </row>
    <row r="2374" spans="2:19" x14ac:dyDescent="0.2">
      <c r="B2374" s="33"/>
      <c r="C2374" s="81">
        <v>0.1401</v>
      </c>
      <c r="D2374" s="80">
        <v>6341</v>
      </c>
      <c r="E2374" s="80">
        <v>447</v>
      </c>
      <c r="F2374" s="80">
        <v>5894</v>
      </c>
      <c r="G2374" s="80">
        <v>894</v>
      </c>
      <c r="H2374" s="80">
        <v>6788</v>
      </c>
      <c r="I2374" s="82">
        <v>0.13170299999999999</v>
      </c>
      <c r="J2374" s="80">
        <v>0.13170299999999999</v>
      </c>
      <c r="L2374" s="84">
        <v>0.99719999999999998</v>
      </c>
      <c r="M2374" s="83">
        <v>2372.69</v>
      </c>
      <c r="N2374" s="85">
        <v>0.30759199999999998</v>
      </c>
      <c r="O2374" s="83">
        <v>2372.38</v>
      </c>
      <c r="P2374" s="83">
        <v>0.61518499999999998</v>
      </c>
      <c r="Q2374" s="83">
        <v>2373</v>
      </c>
      <c r="R2374" s="86">
        <v>2.5924299999999998E-4</v>
      </c>
      <c r="S2374" s="86">
        <v>2.4434999999999999E-3</v>
      </c>
    </row>
    <row r="2375" spans="2:19" x14ac:dyDescent="0.2">
      <c r="B2375" s="33"/>
      <c r="C2375" s="81">
        <v>0.14000000000000001</v>
      </c>
      <c r="D2375" s="80">
        <v>6342</v>
      </c>
      <c r="E2375" s="80">
        <v>448</v>
      </c>
      <c r="F2375" s="80">
        <v>5894</v>
      </c>
      <c r="G2375" s="80">
        <v>896</v>
      </c>
      <c r="H2375" s="80">
        <v>6790</v>
      </c>
      <c r="I2375" s="82">
        <v>0.13195899999999999</v>
      </c>
      <c r="J2375" s="80">
        <v>0.13192000000000001</v>
      </c>
      <c r="L2375" s="84">
        <v>0.99719999999999998</v>
      </c>
      <c r="M2375" s="83">
        <v>2373.69</v>
      </c>
      <c r="N2375" s="85">
        <v>0.308836</v>
      </c>
      <c r="O2375" s="83">
        <v>2373.38</v>
      </c>
      <c r="P2375" s="83">
        <v>0.617672</v>
      </c>
      <c r="Q2375" s="83">
        <v>2374</v>
      </c>
      <c r="R2375" s="86">
        <v>2.6018200000000002E-4</v>
      </c>
      <c r="S2375" s="86">
        <v>2.4434999999999999E-3</v>
      </c>
    </row>
    <row r="2376" spans="2:19" x14ac:dyDescent="0.2">
      <c r="B2376" s="33"/>
      <c r="C2376" s="81">
        <v>0.1399</v>
      </c>
      <c r="D2376" s="80">
        <v>6344</v>
      </c>
      <c r="E2376" s="80">
        <v>448</v>
      </c>
      <c r="F2376" s="80">
        <v>5896</v>
      </c>
      <c r="G2376" s="80">
        <v>896</v>
      </c>
      <c r="H2376" s="80">
        <v>6792</v>
      </c>
      <c r="I2376" s="82">
        <v>0.13192000000000001</v>
      </c>
      <c r="J2376" s="80">
        <v>0.13192000000000001</v>
      </c>
      <c r="L2376" s="84">
        <v>0.99719999999999998</v>
      </c>
      <c r="M2376" s="83">
        <v>2374.69</v>
      </c>
      <c r="N2376" s="85">
        <v>0.31008400000000003</v>
      </c>
      <c r="O2376" s="83">
        <v>2374.38</v>
      </c>
      <c r="P2376" s="83">
        <v>0.62016800000000005</v>
      </c>
      <c r="Q2376" s="83">
        <v>2375</v>
      </c>
      <c r="R2376" s="86">
        <v>2.6112299999999999E-4</v>
      </c>
      <c r="S2376" s="86">
        <v>2.4434999999999999E-3</v>
      </c>
    </row>
    <row r="2377" spans="2:19" x14ac:dyDescent="0.2">
      <c r="B2377" s="33"/>
      <c r="C2377" s="81">
        <v>0.13980000000000001</v>
      </c>
      <c r="D2377" s="80">
        <v>6344</v>
      </c>
      <c r="E2377" s="80">
        <v>449</v>
      </c>
      <c r="F2377" s="80">
        <v>5895</v>
      </c>
      <c r="G2377" s="80">
        <v>898</v>
      </c>
      <c r="H2377" s="80">
        <v>6793</v>
      </c>
      <c r="I2377" s="82">
        <v>0.13219500000000001</v>
      </c>
      <c r="J2377" s="80">
        <v>0.13219500000000001</v>
      </c>
      <c r="L2377" s="84">
        <v>0.99719999999999998</v>
      </c>
      <c r="M2377" s="83">
        <v>2375.69</v>
      </c>
      <c r="N2377" s="85">
        <v>0.311336</v>
      </c>
      <c r="O2377" s="83">
        <v>2375.38</v>
      </c>
      <c r="P2377" s="83">
        <v>0.622672</v>
      </c>
      <c r="Q2377" s="83">
        <v>2376</v>
      </c>
      <c r="R2377" s="86">
        <v>2.62067E-4</v>
      </c>
      <c r="S2377" s="86">
        <v>2.4434999999999999E-3</v>
      </c>
    </row>
    <row r="2378" spans="2:19" x14ac:dyDescent="0.2">
      <c r="B2378" s="33"/>
      <c r="C2378" s="81">
        <v>0.13969999999999999</v>
      </c>
      <c r="D2378" s="80">
        <v>6347</v>
      </c>
      <c r="E2378" s="80">
        <v>450</v>
      </c>
      <c r="F2378" s="80">
        <v>5897</v>
      </c>
      <c r="G2378" s="80">
        <v>900</v>
      </c>
      <c r="H2378" s="80">
        <v>6797</v>
      </c>
      <c r="I2378" s="82">
        <v>0.132411</v>
      </c>
      <c r="J2378" s="80">
        <v>0.13233300000000001</v>
      </c>
      <c r="L2378" s="84">
        <v>0.99719999999999998</v>
      </c>
      <c r="M2378" s="83">
        <v>2376.69</v>
      </c>
      <c r="N2378" s="85">
        <v>0.31259199999999998</v>
      </c>
      <c r="O2378" s="83">
        <v>2376.37</v>
      </c>
      <c r="P2378" s="83">
        <v>0.62518399999999996</v>
      </c>
      <c r="Q2378" s="83">
        <v>2377</v>
      </c>
      <c r="R2378" s="86">
        <v>2.63014E-4</v>
      </c>
      <c r="S2378" s="86">
        <v>2.4434999999999999E-3</v>
      </c>
    </row>
    <row r="2379" spans="2:19" x14ac:dyDescent="0.2">
      <c r="B2379" s="33"/>
      <c r="C2379" s="81">
        <v>0.1396</v>
      </c>
      <c r="D2379" s="80">
        <v>6348</v>
      </c>
      <c r="E2379" s="80">
        <v>450</v>
      </c>
      <c r="F2379" s="80">
        <v>5898</v>
      </c>
      <c r="G2379" s="80">
        <v>900</v>
      </c>
      <c r="H2379" s="80">
        <v>6798</v>
      </c>
      <c r="I2379" s="82">
        <v>0.13239200000000001</v>
      </c>
      <c r="J2379" s="80">
        <v>0.13233300000000001</v>
      </c>
      <c r="L2379" s="84">
        <v>0.99719999999999998</v>
      </c>
      <c r="M2379" s="83">
        <v>2377.69</v>
      </c>
      <c r="N2379" s="85">
        <v>0.31385200000000002</v>
      </c>
      <c r="O2379" s="83">
        <v>2377.37</v>
      </c>
      <c r="P2379" s="83">
        <v>0.62770400000000004</v>
      </c>
      <c r="Q2379" s="83">
        <v>2378</v>
      </c>
      <c r="R2379" s="86">
        <v>2.6396299999999998E-4</v>
      </c>
      <c r="S2379" s="86">
        <v>2.4434999999999999E-3</v>
      </c>
    </row>
    <row r="2380" spans="2:19" x14ac:dyDescent="0.2">
      <c r="B2380" s="33"/>
      <c r="C2380" s="81">
        <v>0.13950000000000001</v>
      </c>
      <c r="D2380" s="80">
        <v>6350</v>
      </c>
      <c r="E2380" s="80">
        <v>450</v>
      </c>
      <c r="F2380" s="80">
        <v>5900</v>
      </c>
      <c r="G2380" s="80">
        <v>900</v>
      </c>
      <c r="H2380" s="80">
        <v>6800</v>
      </c>
      <c r="I2380" s="82">
        <v>0.132353</v>
      </c>
      <c r="J2380" s="80">
        <v>0.13233300000000001</v>
      </c>
      <c r="L2380" s="84">
        <v>0.99719999999999998</v>
      </c>
      <c r="M2380" s="83">
        <v>2378.6799999999998</v>
      </c>
      <c r="N2380" s="85">
        <v>0.31511600000000001</v>
      </c>
      <c r="O2380" s="83">
        <v>2378.37</v>
      </c>
      <c r="P2380" s="83">
        <v>0.63023200000000001</v>
      </c>
      <c r="Q2380" s="83">
        <v>2379</v>
      </c>
      <c r="R2380" s="86">
        <v>2.6491500000000001E-4</v>
      </c>
      <c r="S2380" s="86">
        <v>2.4434999999999999E-3</v>
      </c>
    </row>
    <row r="2381" spans="2:19" x14ac:dyDescent="0.2">
      <c r="B2381" s="33"/>
      <c r="C2381" s="81">
        <v>0.13930000000000001</v>
      </c>
      <c r="D2381" s="80">
        <v>6351</v>
      </c>
      <c r="E2381" s="80">
        <v>450</v>
      </c>
      <c r="F2381" s="80">
        <v>5901</v>
      </c>
      <c r="G2381" s="80">
        <v>900</v>
      </c>
      <c r="H2381" s="80">
        <v>6801</v>
      </c>
      <c r="I2381" s="82">
        <v>0.13233300000000001</v>
      </c>
      <c r="J2381" s="80">
        <v>0.13233300000000001</v>
      </c>
      <c r="L2381" s="84">
        <v>0.99719999999999998</v>
      </c>
      <c r="M2381" s="83">
        <v>2379.6799999999998</v>
      </c>
      <c r="N2381" s="85">
        <v>0.316384</v>
      </c>
      <c r="O2381" s="83">
        <v>2379.37</v>
      </c>
      <c r="P2381" s="83">
        <v>0.632768</v>
      </c>
      <c r="Q2381" s="83">
        <v>2380</v>
      </c>
      <c r="R2381" s="86">
        <v>2.6586900000000001E-4</v>
      </c>
      <c r="S2381" s="86">
        <v>2.4434999999999999E-3</v>
      </c>
    </row>
    <row r="2382" spans="2:19" x14ac:dyDescent="0.2">
      <c r="B2382" s="33"/>
      <c r="C2382" s="81">
        <v>0.1391</v>
      </c>
      <c r="D2382" s="80">
        <v>6351</v>
      </c>
      <c r="E2382" s="80">
        <v>451</v>
      </c>
      <c r="F2382" s="80">
        <v>5900</v>
      </c>
      <c r="G2382" s="80">
        <v>902</v>
      </c>
      <c r="H2382" s="80">
        <v>6802</v>
      </c>
      <c r="I2382" s="82">
        <v>0.132608</v>
      </c>
      <c r="J2382" s="80">
        <v>0.13255</v>
      </c>
      <c r="L2382" s="84">
        <v>0.99709999999999999</v>
      </c>
      <c r="M2382" s="83">
        <v>2380.6799999999998</v>
      </c>
      <c r="N2382" s="85">
        <v>0.31765599999999999</v>
      </c>
      <c r="O2382" s="83">
        <v>2380.36</v>
      </c>
      <c r="P2382" s="83">
        <v>0.63531300000000002</v>
      </c>
      <c r="Q2382" s="83">
        <v>2381</v>
      </c>
      <c r="R2382" s="86">
        <v>2.6682600000000001E-4</v>
      </c>
      <c r="S2382" s="86">
        <v>2.61495E-3</v>
      </c>
    </row>
    <row r="2383" spans="2:19" x14ac:dyDescent="0.2">
      <c r="B2383" s="33"/>
      <c r="C2383" s="81">
        <v>0.13900000000000001</v>
      </c>
      <c r="D2383" s="80">
        <v>6354</v>
      </c>
      <c r="E2383" s="80">
        <v>451</v>
      </c>
      <c r="F2383" s="80">
        <v>5903</v>
      </c>
      <c r="G2383" s="80">
        <v>902</v>
      </c>
      <c r="H2383" s="80">
        <v>6805</v>
      </c>
      <c r="I2383" s="82">
        <v>0.13255</v>
      </c>
      <c r="J2383" s="80">
        <v>0.13255</v>
      </c>
      <c r="L2383" s="84">
        <v>0.99709999999999999</v>
      </c>
      <c r="M2383" s="83">
        <v>2381.6799999999998</v>
      </c>
      <c r="N2383" s="85">
        <v>0.31893300000000002</v>
      </c>
      <c r="O2383" s="83">
        <v>2381.36</v>
      </c>
      <c r="P2383" s="83">
        <v>0.63786500000000002</v>
      </c>
      <c r="Q2383" s="83">
        <v>2382</v>
      </c>
      <c r="R2383" s="86">
        <v>2.67786E-4</v>
      </c>
      <c r="S2383" s="86">
        <v>2.61495E-3</v>
      </c>
    </row>
    <row r="2384" spans="2:19" x14ac:dyDescent="0.2">
      <c r="B2384" s="33"/>
      <c r="C2384" s="81">
        <v>0.1389</v>
      </c>
      <c r="D2384" s="80">
        <v>6355</v>
      </c>
      <c r="E2384" s="80">
        <v>454</v>
      </c>
      <c r="F2384" s="80">
        <v>5901</v>
      </c>
      <c r="G2384" s="80">
        <v>908</v>
      </c>
      <c r="H2384" s="80">
        <v>6809</v>
      </c>
      <c r="I2384" s="82">
        <v>0.133353</v>
      </c>
      <c r="J2384" s="80">
        <v>0.133294</v>
      </c>
      <c r="L2384" s="84">
        <v>0.99709999999999999</v>
      </c>
      <c r="M2384" s="83">
        <v>2382.6799999999998</v>
      </c>
      <c r="N2384" s="85">
        <v>0.32021300000000003</v>
      </c>
      <c r="O2384" s="83">
        <v>2382.36</v>
      </c>
      <c r="P2384" s="83">
        <v>0.64042600000000005</v>
      </c>
      <c r="Q2384" s="83">
        <v>2383</v>
      </c>
      <c r="R2384" s="86">
        <v>2.6874800000000002E-4</v>
      </c>
      <c r="S2384" s="86">
        <v>2.61495E-3</v>
      </c>
    </row>
    <row r="2385" spans="2:19" x14ac:dyDescent="0.2">
      <c r="B2385" s="33"/>
      <c r="C2385" s="81">
        <v>0.13880000000000001</v>
      </c>
      <c r="D2385" s="80">
        <v>6356</v>
      </c>
      <c r="E2385" s="80">
        <v>454</v>
      </c>
      <c r="F2385" s="80">
        <v>5902</v>
      </c>
      <c r="G2385" s="80">
        <v>908</v>
      </c>
      <c r="H2385" s="80">
        <v>6810</v>
      </c>
      <c r="I2385" s="82">
        <v>0.13333300000000001</v>
      </c>
      <c r="J2385" s="80">
        <v>0.133294</v>
      </c>
      <c r="L2385" s="84">
        <v>0.99709999999999999</v>
      </c>
      <c r="M2385" s="83">
        <v>2383.6799999999998</v>
      </c>
      <c r="N2385" s="85">
        <v>0.32149800000000001</v>
      </c>
      <c r="O2385" s="83">
        <v>2383.36</v>
      </c>
      <c r="P2385" s="83">
        <v>0.64299600000000001</v>
      </c>
      <c r="Q2385" s="83">
        <v>2384</v>
      </c>
      <c r="R2385" s="86">
        <v>2.6971299999999998E-4</v>
      </c>
      <c r="S2385" s="86">
        <v>2.61495E-3</v>
      </c>
    </row>
    <row r="2386" spans="2:19" x14ac:dyDescent="0.2">
      <c r="B2386" s="33"/>
      <c r="C2386" s="81">
        <v>0.13869999999999999</v>
      </c>
      <c r="D2386" s="80">
        <v>6358</v>
      </c>
      <c r="E2386" s="80">
        <v>454</v>
      </c>
      <c r="F2386" s="80">
        <v>5904</v>
      </c>
      <c r="G2386" s="80">
        <v>908</v>
      </c>
      <c r="H2386" s="80">
        <v>6812</v>
      </c>
      <c r="I2386" s="82">
        <v>0.133294</v>
      </c>
      <c r="J2386" s="80">
        <v>0.133294</v>
      </c>
      <c r="L2386" s="84">
        <v>0.99709999999999999</v>
      </c>
      <c r="M2386" s="83">
        <v>2384.6799999999998</v>
      </c>
      <c r="N2386" s="85">
        <v>0.32278699999999999</v>
      </c>
      <c r="O2386" s="83">
        <v>2384.35</v>
      </c>
      <c r="P2386" s="83">
        <v>0.64557299999999995</v>
      </c>
      <c r="Q2386" s="83">
        <v>2385</v>
      </c>
      <c r="R2386" s="86">
        <v>2.7068099999999999E-4</v>
      </c>
      <c r="S2386" s="86">
        <v>2.61495E-3</v>
      </c>
    </row>
    <row r="2387" spans="2:19" x14ac:dyDescent="0.2">
      <c r="B2387" s="33"/>
      <c r="C2387" s="81">
        <v>0.1386</v>
      </c>
      <c r="D2387" s="80">
        <v>6358</v>
      </c>
      <c r="E2387" s="80">
        <v>455</v>
      </c>
      <c r="F2387" s="80">
        <v>5903</v>
      </c>
      <c r="G2387" s="80">
        <v>910</v>
      </c>
      <c r="H2387" s="80">
        <v>6813</v>
      </c>
      <c r="I2387" s="82">
        <v>0.13356799999999999</v>
      </c>
      <c r="J2387" s="80">
        <v>0.13349</v>
      </c>
      <c r="L2387" s="84">
        <v>0.99709999999999999</v>
      </c>
      <c r="M2387" s="83">
        <v>2385.6799999999998</v>
      </c>
      <c r="N2387" s="85">
        <v>0.32407900000000001</v>
      </c>
      <c r="O2387" s="83">
        <v>2385.35</v>
      </c>
      <c r="P2387" s="83">
        <v>0.64815900000000004</v>
      </c>
      <c r="Q2387" s="83">
        <v>2386</v>
      </c>
      <c r="R2387" s="86">
        <v>2.7165099999999998E-4</v>
      </c>
      <c r="S2387" s="86">
        <v>2.61495E-3</v>
      </c>
    </row>
    <row r="2388" spans="2:19" x14ac:dyDescent="0.2">
      <c r="B2388" s="33"/>
      <c r="C2388" s="81">
        <v>0.13850000000000001</v>
      </c>
      <c r="D2388" s="80">
        <v>6360</v>
      </c>
      <c r="E2388" s="80">
        <v>455</v>
      </c>
      <c r="F2388" s="80">
        <v>5905</v>
      </c>
      <c r="G2388" s="80">
        <v>910</v>
      </c>
      <c r="H2388" s="80">
        <v>6815</v>
      </c>
      <c r="I2388" s="82">
        <v>0.13352900000000001</v>
      </c>
      <c r="J2388" s="80">
        <v>0.13349</v>
      </c>
      <c r="L2388" s="84">
        <v>0.99709999999999999</v>
      </c>
      <c r="M2388" s="83">
        <v>2386.67</v>
      </c>
      <c r="N2388" s="85">
        <v>0.325376</v>
      </c>
      <c r="O2388" s="83">
        <v>2386.35</v>
      </c>
      <c r="P2388" s="83">
        <v>0.65075300000000003</v>
      </c>
      <c r="Q2388" s="83">
        <v>2387</v>
      </c>
      <c r="R2388" s="86">
        <v>2.7262400000000001E-4</v>
      </c>
      <c r="S2388" s="86">
        <v>2.61495E-3</v>
      </c>
    </row>
    <row r="2389" spans="2:19" x14ac:dyDescent="0.2">
      <c r="B2389" s="33"/>
      <c r="C2389" s="81">
        <v>0.1384</v>
      </c>
      <c r="D2389" s="80">
        <v>6362</v>
      </c>
      <c r="E2389" s="80">
        <v>455</v>
      </c>
      <c r="F2389" s="80">
        <v>5907</v>
      </c>
      <c r="G2389" s="80">
        <v>910</v>
      </c>
      <c r="H2389" s="80">
        <v>6817</v>
      </c>
      <c r="I2389" s="82">
        <v>0.13349</v>
      </c>
      <c r="J2389" s="80">
        <v>0.13349</v>
      </c>
      <c r="L2389" s="84">
        <v>0.99709999999999999</v>
      </c>
      <c r="M2389" s="83">
        <v>2387.67</v>
      </c>
      <c r="N2389" s="85">
        <v>0.32667800000000002</v>
      </c>
      <c r="O2389" s="83">
        <v>2387.35</v>
      </c>
      <c r="P2389" s="83">
        <v>0.65335500000000002</v>
      </c>
      <c r="Q2389" s="83">
        <v>2388</v>
      </c>
      <c r="R2389" s="86">
        <v>2.7359900000000002E-4</v>
      </c>
      <c r="S2389" s="86">
        <v>2.61495E-3</v>
      </c>
    </row>
    <row r="2390" spans="2:19" x14ac:dyDescent="0.2">
      <c r="B2390" s="33"/>
      <c r="C2390" s="81">
        <v>0.13830000000000001</v>
      </c>
      <c r="D2390" s="80">
        <v>6363</v>
      </c>
      <c r="E2390" s="80">
        <v>456</v>
      </c>
      <c r="F2390" s="80">
        <v>5907</v>
      </c>
      <c r="G2390" s="80">
        <v>912</v>
      </c>
      <c r="H2390" s="80">
        <v>6819</v>
      </c>
      <c r="I2390" s="82">
        <v>0.133744</v>
      </c>
      <c r="J2390" s="80">
        <v>0.133744</v>
      </c>
      <c r="L2390" s="84">
        <v>0.99709999999999999</v>
      </c>
      <c r="M2390" s="83">
        <v>2388.67</v>
      </c>
      <c r="N2390" s="85">
        <v>0.32798300000000002</v>
      </c>
      <c r="O2390" s="83">
        <v>2388.34</v>
      </c>
      <c r="P2390" s="83">
        <v>0.65596600000000005</v>
      </c>
      <c r="Q2390" s="83">
        <v>2389</v>
      </c>
      <c r="R2390" s="86">
        <v>2.7457799999999999E-4</v>
      </c>
      <c r="S2390" s="86">
        <v>2.61495E-3</v>
      </c>
    </row>
    <row r="2391" spans="2:19" x14ac:dyDescent="0.2">
      <c r="B2391" s="33"/>
      <c r="C2391" s="81">
        <v>0.1381</v>
      </c>
      <c r="D2391" s="80">
        <v>6364</v>
      </c>
      <c r="E2391" s="80">
        <v>457</v>
      </c>
      <c r="F2391" s="80">
        <v>5907</v>
      </c>
      <c r="G2391" s="80">
        <v>914</v>
      </c>
      <c r="H2391" s="80">
        <v>6821</v>
      </c>
      <c r="I2391" s="82">
        <v>0.13399800000000001</v>
      </c>
      <c r="J2391" s="80">
        <v>0.13395899999999999</v>
      </c>
      <c r="L2391" s="84">
        <v>0.99709999999999999</v>
      </c>
      <c r="M2391" s="83">
        <v>2389.67</v>
      </c>
      <c r="N2391" s="85">
        <v>0.329293</v>
      </c>
      <c r="O2391" s="83">
        <v>2389.34</v>
      </c>
      <c r="P2391" s="83">
        <v>0.65858499999999998</v>
      </c>
      <c r="Q2391" s="83">
        <v>2390</v>
      </c>
      <c r="R2391" s="86">
        <v>2.7555899999999998E-4</v>
      </c>
      <c r="S2391" s="86">
        <v>2.61495E-3</v>
      </c>
    </row>
    <row r="2392" spans="2:19" x14ac:dyDescent="0.2">
      <c r="B2392" s="33"/>
      <c r="C2392" s="81">
        <v>0.13800000000000001</v>
      </c>
      <c r="D2392" s="80">
        <v>6366</v>
      </c>
      <c r="E2392" s="80">
        <v>457</v>
      </c>
      <c r="F2392" s="80">
        <v>5909</v>
      </c>
      <c r="G2392" s="80">
        <v>914</v>
      </c>
      <c r="H2392" s="80">
        <v>6823</v>
      </c>
      <c r="I2392" s="82">
        <v>0.13395899999999999</v>
      </c>
      <c r="J2392" s="80">
        <v>0.13395899999999999</v>
      </c>
      <c r="L2392" s="84">
        <v>0.99709999999999999</v>
      </c>
      <c r="M2392" s="83">
        <v>2390.67</v>
      </c>
      <c r="N2392" s="85">
        <v>0.33060600000000001</v>
      </c>
      <c r="O2392" s="83">
        <v>2390.34</v>
      </c>
      <c r="P2392" s="83">
        <v>0.66121300000000005</v>
      </c>
      <c r="Q2392" s="83">
        <v>2391</v>
      </c>
      <c r="R2392" s="86">
        <v>2.7654200000000001E-4</v>
      </c>
      <c r="S2392" s="86">
        <v>2.61495E-3</v>
      </c>
    </row>
    <row r="2393" spans="2:19" x14ac:dyDescent="0.2">
      <c r="B2393" s="33"/>
      <c r="C2393" s="81">
        <v>0.13789999999999999</v>
      </c>
      <c r="D2393" s="80">
        <v>6366</v>
      </c>
      <c r="E2393" s="80">
        <v>459</v>
      </c>
      <c r="F2393" s="80">
        <v>5907</v>
      </c>
      <c r="G2393" s="80">
        <v>918</v>
      </c>
      <c r="H2393" s="80">
        <v>6825</v>
      </c>
      <c r="I2393" s="82">
        <v>0.13450500000000001</v>
      </c>
      <c r="J2393" s="80">
        <v>0.13450500000000001</v>
      </c>
      <c r="L2393" s="84">
        <v>0.99709999999999999</v>
      </c>
      <c r="M2393" s="83">
        <v>2391.67</v>
      </c>
      <c r="N2393" s="85">
        <v>0.331924</v>
      </c>
      <c r="O2393" s="83">
        <v>2391.34</v>
      </c>
      <c r="P2393" s="83">
        <v>0.66384900000000002</v>
      </c>
      <c r="Q2393" s="83">
        <v>2392</v>
      </c>
      <c r="R2393" s="86">
        <v>2.7752899999999999E-4</v>
      </c>
      <c r="S2393" s="86">
        <v>2.61495E-3</v>
      </c>
    </row>
    <row r="2394" spans="2:19" x14ac:dyDescent="0.2">
      <c r="B2394" s="33"/>
      <c r="C2394" s="81">
        <v>0.13780000000000001</v>
      </c>
      <c r="D2394" s="80">
        <v>6367</v>
      </c>
      <c r="E2394" s="80">
        <v>460</v>
      </c>
      <c r="F2394" s="80">
        <v>5907</v>
      </c>
      <c r="G2394" s="80">
        <v>920</v>
      </c>
      <c r="H2394" s="80">
        <v>6827</v>
      </c>
      <c r="I2394" s="82">
        <v>0.13475899999999999</v>
      </c>
      <c r="J2394" s="80">
        <v>0.13475899999999999</v>
      </c>
      <c r="L2394" s="84">
        <v>0.99709999999999999</v>
      </c>
      <c r="M2394" s="83">
        <v>2392.67</v>
      </c>
      <c r="N2394" s="85">
        <v>0.33324700000000002</v>
      </c>
      <c r="O2394" s="83">
        <v>2392.33</v>
      </c>
      <c r="P2394" s="83">
        <v>0.666493</v>
      </c>
      <c r="Q2394" s="83">
        <v>2393</v>
      </c>
      <c r="R2394" s="86">
        <v>2.7851800000000001E-4</v>
      </c>
      <c r="S2394" s="86">
        <v>2.61495E-3</v>
      </c>
    </row>
    <row r="2395" spans="2:19" x14ac:dyDescent="0.2">
      <c r="B2395" s="33"/>
      <c r="C2395" s="81">
        <v>0.1376</v>
      </c>
      <c r="D2395" s="80">
        <v>6367</v>
      </c>
      <c r="E2395" s="80">
        <v>461</v>
      </c>
      <c r="F2395" s="80">
        <v>5906</v>
      </c>
      <c r="G2395" s="80">
        <v>922</v>
      </c>
      <c r="H2395" s="80">
        <v>6828</v>
      </c>
      <c r="I2395" s="82">
        <v>0.13503200000000001</v>
      </c>
      <c r="J2395" s="80">
        <v>0.13497300000000001</v>
      </c>
      <c r="L2395" s="84">
        <v>0.99709999999999999</v>
      </c>
      <c r="M2395" s="83">
        <v>2393.67</v>
      </c>
      <c r="N2395" s="85">
        <v>0.33457300000000001</v>
      </c>
      <c r="O2395" s="83">
        <v>2393.33</v>
      </c>
      <c r="P2395" s="83">
        <v>0.66914600000000002</v>
      </c>
      <c r="Q2395" s="83">
        <v>2394</v>
      </c>
      <c r="R2395" s="86">
        <v>2.7951000000000001E-4</v>
      </c>
      <c r="S2395" s="86">
        <v>2.61495E-3</v>
      </c>
    </row>
    <row r="2396" spans="2:19" x14ac:dyDescent="0.2">
      <c r="B2396" s="33"/>
      <c r="C2396" s="81">
        <v>0.13739999999999999</v>
      </c>
      <c r="D2396" s="80">
        <v>6368</v>
      </c>
      <c r="E2396" s="80">
        <v>461</v>
      </c>
      <c r="F2396" s="80">
        <v>5907</v>
      </c>
      <c r="G2396" s="80">
        <v>922</v>
      </c>
      <c r="H2396" s="80">
        <v>6829</v>
      </c>
      <c r="I2396" s="82">
        <v>0.13501199999999999</v>
      </c>
      <c r="J2396" s="80">
        <v>0.13497300000000001</v>
      </c>
      <c r="L2396" s="84">
        <v>0.99709999999999999</v>
      </c>
      <c r="M2396" s="83">
        <v>2394.66</v>
      </c>
      <c r="N2396" s="85">
        <v>0.33590399999999998</v>
      </c>
      <c r="O2396" s="83">
        <v>2394.33</v>
      </c>
      <c r="P2396" s="83">
        <v>0.67180700000000004</v>
      </c>
      <c r="Q2396" s="83">
        <v>2395</v>
      </c>
      <c r="R2396" s="86">
        <v>2.80504E-4</v>
      </c>
      <c r="S2396" s="86">
        <v>2.61495E-3</v>
      </c>
    </row>
    <row r="2397" spans="2:19" x14ac:dyDescent="0.2">
      <c r="B2397" s="33"/>
      <c r="C2397" s="81">
        <v>0.13719999999999999</v>
      </c>
      <c r="D2397" s="80">
        <v>6370</v>
      </c>
      <c r="E2397" s="80">
        <v>461</v>
      </c>
      <c r="F2397" s="80">
        <v>5909</v>
      </c>
      <c r="G2397" s="80">
        <v>922</v>
      </c>
      <c r="H2397" s="80">
        <v>6831</v>
      </c>
      <c r="I2397" s="82">
        <v>0.13497300000000001</v>
      </c>
      <c r="J2397" s="80">
        <v>0.13497300000000001</v>
      </c>
      <c r="L2397" s="84">
        <v>0.99709999999999999</v>
      </c>
      <c r="M2397" s="83">
        <v>2395.66</v>
      </c>
      <c r="N2397" s="85">
        <v>0.33723799999999998</v>
      </c>
      <c r="O2397" s="83">
        <v>2395.33</v>
      </c>
      <c r="P2397" s="83">
        <v>0.67447699999999999</v>
      </c>
      <c r="Q2397" s="83">
        <v>2396</v>
      </c>
      <c r="R2397" s="86">
        <v>2.8150099999999997E-4</v>
      </c>
      <c r="S2397" s="86">
        <v>2.61495E-3</v>
      </c>
    </row>
    <row r="2398" spans="2:19" x14ac:dyDescent="0.2">
      <c r="B2398" s="33"/>
      <c r="C2398" s="81">
        <v>0.1371</v>
      </c>
      <c r="D2398" s="80">
        <v>6371</v>
      </c>
      <c r="E2398" s="80">
        <v>462</v>
      </c>
      <c r="F2398" s="80">
        <v>5909</v>
      </c>
      <c r="G2398" s="80">
        <v>924</v>
      </c>
      <c r="H2398" s="80">
        <v>6833</v>
      </c>
      <c r="I2398" s="82">
        <v>0.13522600000000001</v>
      </c>
      <c r="J2398" s="80">
        <v>0.13520599999999999</v>
      </c>
      <c r="L2398" s="84">
        <v>0.99709999999999999</v>
      </c>
      <c r="M2398" s="83">
        <v>2396.66</v>
      </c>
      <c r="N2398" s="85">
        <v>0.33857799999999999</v>
      </c>
      <c r="O2398" s="83">
        <v>2396.3200000000002</v>
      </c>
      <c r="P2398" s="83">
        <v>0.67715499999999995</v>
      </c>
      <c r="Q2398" s="83">
        <v>2397</v>
      </c>
      <c r="R2398" s="86">
        <v>2.82501E-4</v>
      </c>
      <c r="S2398" s="86">
        <v>2.61495E-3</v>
      </c>
    </row>
    <row r="2399" spans="2:19" x14ac:dyDescent="0.2">
      <c r="B2399" s="33"/>
      <c r="C2399" s="81">
        <v>0.13700000000000001</v>
      </c>
      <c r="D2399" s="80">
        <v>6372</v>
      </c>
      <c r="E2399" s="80">
        <v>462</v>
      </c>
      <c r="F2399" s="80">
        <v>5910</v>
      </c>
      <c r="G2399" s="80">
        <v>924</v>
      </c>
      <c r="H2399" s="80">
        <v>6834</v>
      </c>
      <c r="I2399" s="82">
        <v>0.13520599999999999</v>
      </c>
      <c r="J2399" s="80">
        <v>0.13520599999999999</v>
      </c>
      <c r="L2399" s="84">
        <v>0.99709999999999999</v>
      </c>
      <c r="M2399" s="83">
        <v>2397.66</v>
      </c>
      <c r="N2399" s="85">
        <v>0.33992099999999997</v>
      </c>
      <c r="O2399" s="83">
        <v>2397.3200000000002</v>
      </c>
      <c r="P2399" s="83">
        <v>0.67984199999999995</v>
      </c>
      <c r="Q2399" s="83">
        <v>2398</v>
      </c>
      <c r="R2399" s="86">
        <v>2.8350400000000002E-4</v>
      </c>
      <c r="S2399" s="86">
        <v>2.61495E-3</v>
      </c>
    </row>
    <row r="2400" spans="2:19" x14ac:dyDescent="0.2">
      <c r="B2400" s="33"/>
      <c r="C2400" s="81">
        <v>0.13689999999999999</v>
      </c>
      <c r="D2400" s="80">
        <v>6372</v>
      </c>
      <c r="E2400" s="80">
        <v>463</v>
      </c>
      <c r="F2400" s="80">
        <v>5909</v>
      </c>
      <c r="G2400" s="80">
        <v>926</v>
      </c>
      <c r="H2400" s="80">
        <v>6835</v>
      </c>
      <c r="I2400" s="82">
        <v>0.13547899999999999</v>
      </c>
      <c r="J2400" s="80">
        <v>0.13547899999999999</v>
      </c>
      <c r="L2400" s="84">
        <v>0.997</v>
      </c>
      <c r="M2400" s="83">
        <v>2398.66</v>
      </c>
      <c r="N2400" s="85">
        <v>0.34126899999999999</v>
      </c>
      <c r="O2400" s="83">
        <v>2398.3200000000002</v>
      </c>
      <c r="P2400" s="83">
        <v>0.68253699999999995</v>
      </c>
      <c r="Q2400" s="83">
        <v>2399</v>
      </c>
      <c r="R2400" s="86">
        <v>2.8450900000000001E-4</v>
      </c>
      <c r="S2400" s="86">
        <v>2.7600400000000001E-3</v>
      </c>
    </row>
    <row r="2401" spans="2:19" x14ac:dyDescent="0.2">
      <c r="B2401" s="33"/>
      <c r="C2401" s="81">
        <v>0.1368</v>
      </c>
      <c r="D2401" s="80">
        <v>6372</v>
      </c>
      <c r="E2401" s="80">
        <v>464</v>
      </c>
      <c r="F2401" s="80">
        <v>5908</v>
      </c>
      <c r="G2401" s="80">
        <v>928</v>
      </c>
      <c r="H2401" s="80">
        <v>6836</v>
      </c>
      <c r="I2401" s="82">
        <v>0.13575200000000001</v>
      </c>
      <c r="J2401" s="80">
        <v>0.13575200000000001</v>
      </c>
      <c r="L2401" s="84">
        <v>0.997</v>
      </c>
      <c r="M2401" s="83">
        <v>2399.66</v>
      </c>
      <c r="N2401" s="85">
        <v>0.34262100000000001</v>
      </c>
      <c r="O2401" s="83">
        <v>2399.31</v>
      </c>
      <c r="P2401" s="83">
        <v>0.68524099999999999</v>
      </c>
      <c r="Q2401" s="83">
        <v>2400</v>
      </c>
      <c r="R2401" s="86">
        <v>2.85517E-4</v>
      </c>
      <c r="S2401" s="86">
        <v>2.7600400000000001E-3</v>
      </c>
    </row>
    <row r="2402" spans="2:19" x14ac:dyDescent="0.2">
      <c r="B2402" s="33"/>
      <c r="C2402" s="81">
        <v>0.1366</v>
      </c>
      <c r="D2402" s="80">
        <v>6373</v>
      </c>
      <c r="E2402" s="80">
        <v>465</v>
      </c>
      <c r="F2402" s="80">
        <v>5908</v>
      </c>
      <c r="G2402" s="80">
        <v>930</v>
      </c>
      <c r="H2402" s="80">
        <v>6838</v>
      </c>
      <c r="I2402" s="82">
        <v>0.13600499999999999</v>
      </c>
      <c r="J2402" s="80">
        <v>0.13600499999999999</v>
      </c>
      <c r="L2402" s="84">
        <v>0.997</v>
      </c>
      <c r="M2402" s="83">
        <v>2400.66</v>
      </c>
      <c r="N2402" s="85">
        <v>0.34397699999999998</v>
      </c>
      <c r="O2402" s="83">
        <v>2400.31</v>
      </c>
      <c r="P2402" s="83">
        <v>0.68795399999999995</v>
      </c>
      <c r="Q2402" s="83">
        <v>2401</v>
      </c>
      <c r="R2402" s="86">
        <v>2.8652799999999998E-4</v>
      </c>
      <c r="S2402" s="86">
        <v>2.7600400000000001E-3</v>
      </c>
    </row>
    <row r="2403" spans="2:19" x14ac:dyDescent="0.2">
      <c r="B2403" s="33"/>
      <c r="C2403" s="81">
        <v>0.13650000000000001</v>
      </c>
      <c r="D2403" s="80">
        <v>6373</v>
      </c>
      <c r="E2403" s="80">
        <v>467</v>
      </c>
      <c r="F2403" s="80">
        <v>5906</v>
      </c>
      <c r="G2403" s="80">
        <v>934</v>
      </c>
      <c r="H2403" s="80">
        <v>6840</v>
      </c>
      <c r="I2403" s="82">
        <v>0.13655</v>
      </c>
      <c r="J2403" s="80">
        <v>0.13653000000000001</v>
      </c>
      <c r="L2403" s="84">
        <v>0.997</v>
      </c>
      <c r="M2403" s="83">
        <v>2401.65</v>
      </c>
      <c r="N2403" s="85">
        <v>0.34533700000000001</v>
      </c>
      <c r="O2403" s="83">
        <v>2401.31</v>
      </c>
      <c r="P2403" s="83">
        <v>0.69067500000000004</v>
      </c>
      <c r="Q2403" s="83">
        <v>2402</v>
      </c>
      <c r="R2403" s="86">
        <v>2.8754200000000001E-4</v>
      </c>
      <c r="S2403" s="86">
        <v>2.7600400000000001E-3</v>
      </c>
    </row>
    <row r="2404" spans="2:19" x14ac:dyDescent="0.2">
      <c r="B2404" s="33"/>
      <c r="C2404" s="81">
        <v>0.13639999999999999</v>
      </c>
      <c r="D2404" s="80">
        <v>6374</v>
      </c>
      <c r="E2404" s="80">
        <v>467</v>
      </c>
      <c r="F2404" s="80">
        <v>5907</v>
      </c>
      <c r="G2404" s="80">
        <v>934</v>
      </c>
      <c r="H2404" s="80">
        <v>6841</v>
      </c>
      <c r="I2404" s="82">
        <v>0.13653000000000001</v>
      </c>
      <c r="J2404" s="80">
        <v>0.13653000000000001</v>
      </c>
      <c r="L2404" s="84">
        <v>0.997</v>
      </c>
      <c r="M2404" s="83">
        <v>2402.65</v>
      </c>
      <c r="N2404" s="85">
        <v>0.34670200000000001</v>
      </c>
      <c r="O2404" s="83">
        <v>2402.31</v>
      </c>
      <c r="P2404" s="83">
        <v>0.69340400000000002</v>
      </c>
      <c r="Q2404" s="83">
        <v>2403</v>
      </c>
      <c r="R2404" s="86">
        <v>2.8855800000000001E-4</v>
      </c>
      <c r="S2404" s="86">
        <v>2.7600400000000001E-3</v>
      </c>
    </row>
    <row r="2405" spans="2:19" x14ac:dyDescent="0.2">
      <c r="B2405" s="33"/>
      <c r="C2405" s="81">
        <v>0.1363</v>
      </c>
      <c r="D2405" s="80">
        <v>6379</v>
      </c>
      <c r="E2405" s="80">
        <v>468</v>
      </c>
      <c r="F2405" s="80">
        <v>5911</v>
      </c>
      <c r="G2405" s="80">
        <v>936</v>
      </c>
      <c r="H2405" s="80">
        <v>6847</v>
      </c>
      <c r="I2405" s="82">
        <v>0.13670199999999999</v>
      </c>
      <c r="J2405" s="80">
        <v>0.13670199999999999</v>
      </c>
      <c r="L2405" s="84">
        <v>0.997</v>
      </c>
      <c r="M2405" s="83">
        <v>2403.65</v>
      </c>
      <c r="N2405" s="85">
        <v>0.34807100000000002</v>
      </c>
      <c r="O2405" s="83">
        <v>2403.3000000000002</v>
      </c>
      <c r="P2405" s="83">
        <v>0.69614299999999996</v>
      </c>
      <c r="Q2405" s="83">
        <v>2404</v>
      </c>
      <c r="R2405" s="86">
        <v>2.8957700000000001E-4</v>
      </c>
      <c r="S2405" s="86">
        <v>2.7600400000000001E-3</v>
      </c>
    </row>
    <row r="2406" spans="2:19" x14ac:dyDescent="0.2">
      <c r="B2406" s="33"/>
      <c r="C2406" s="81">
        <v>0.13619999999999999</v>
      </c>
      <c r="D2406" s="80">
        <v>6380</v>
      </c>
      <c r="E2406" s="80">
        <v>470</v>
      </c>
      <c r="F2406" s="80">
        <v>5910</v>
      </c>
      <c r="G2406" s="80">
        <v>940</v>
      </c>
      <c r="H2406" s="80">
        <v>6850</v>
      </c>
      <c r="I2406" s="82">
        <v>0.13722599999999999</v>
      </c>
      <c r="J2406" s="80">
        <v>0.13716600000000001</v>
      </c>
      <c r="L2406" s="84">
        <v>0.997</v>
      </c>
      <c r="M2406" s="83">
        <v>2404.65</v>
      </c>
      <c r="N2406" s="85">
        <v>0.34944500000000001</v>
      </c>
      <c r="O2406" s="83">
        <v>2404.3000000000002</v>
      </c>
      <c r="P2406" s="83">
        <v>0.69889000000000001</v>
      </c>
      <c r="Q2406" s="83">
        <v>2405</v>
      </c>
      <c r="R2406" s="86">
        <v>2.90599E-4</v>
      </c>
      <c r="S2406" s="86">
        <v>2.7600400000000001E-3</v>
      </c>
    </row>
    <row r="2407" spans="2:19" x14ac:dyDescent="0.2">
      <c r="B2407" s="33"/>
      <c r="C2407" s="81">
        <v>0.1361</v>
      </c>
      <c r="D2407" s="80">
        <v>6381</v>
      </c>
      <c r="E2407" s="80">
        <v>470</v>
      </c>
      <c r="F2407" s="80">
        <v>5911</v>
      </c>
      <c r="G2407" s="80">
        <v>940</v>
      </c>
      <c r="H2407" s="80">
        <v>6851</v>
      </c>
      <c r="I2407" s="82">
        <v>0.13720599999999999</v>
      </c>
      <c r="J2407" s="80">
        <v>0.13716600000000001</v>
      </c>
      <c r="L2407" s="84">
        <v>0.997</v>
      </c>
      <c r="M2407" s="83">
        <v>2405.65</v>
      </c>
      <c r="N2407" s="85">
        <v>0.350823</v>
      </c>
      <c r="O2407" s="83">
        <v>2405.3000000000002</v>
      </c>
      <c r="P2407" s="83">
        <v>0.70164499999999996</v>
      </c>
      <c r="Q2407" s="83">
        <v>2406</v>
      </c>
      <c r="R2407" s="86">
        <v>2.9162300000000002E-4</v>
      </c>
      <c r="S2407" s="86">
        <v>2.7600400000000001E-3</v>
      </c>
    </row>
    <row r="2408" spans="2:19" x14ac:dyDescent="0.2">
      <c r="B2408" s="33"/>
      <c r="C2408" s="81">
        <v>0.13600000000000001</v>
      </c>
      <c r="D2408" s="80">
        <v>6383</v>
      </c>
      <c r="E2408" s="80">
        <v>470</v>
      </c>
      <c r="F2408" s="80">
        <v>5913</v>
      </c>
      <c r="G2408" s="80">
        <v>940</v>
      </c>
      <c r="H2408" s="80">
        <v>6853</v>
      </c>
      <c r="I2408" s="82">
        <v>0.13716600000000001</v>
      </c>
      <c r="J2408" s="80">
        <v>0.13716600000000001</v>
      </c>
      <c r="L2408" s="84">
        <v>0.997</v>
      </c>
      <c r="M2408" s="83">
        <v>2406.65</v>
      </c>
      <c r="N2408" s="85">
        <v>0.35220499999999999</v>
      </c>
      <c r="O2408" s="83">
        <v>2406.3000000000002</v>
      </c>
      <c r="P2408" s="83">
        <v>0.70440999999999998</v>
      </c>
      <c r="Q2408" s="83">
        <v>2407</v>
      </c>
      <c r="R2408" s="86">
        <v>2.92651E-4</v>
      </c>
      <c r="S2408" s="86">
        <v>2.7600400000000001E-3</v>
      </c>
    </row>
    <row r="2409" spans="2:19" x14ac:dyDescent="0.2">
      <c r="B2409" s="33"/>
      <c r="C2409" s="81">
        <v>0.13589999999999999</v>
      </c>
      <c r="D2409" s="80">
        <v>6387</v>
      </c>
      <c r="E2409" s="80">
        <v>471</v>
      </c>
      <c r="F2409" s="80">
        <v>5916</v>
      </c>
      <c r="G2409" s="80">
        <v>942</v>
      </c>
      <c r="H2409" s="80">
        <v>6858</v>
      </c>
      <c r="I2409" s="82">
        <v>0.13735800000000001</v>
      </c>
      <c r="J2409" s="80">
        <v>0.13735800000000001</v>
      </c>
      <c r="L2409" s="84">
        <v>0.997</v>
      </c>
      <c r="M2409" s="83">
        <v>2407.65</v>
      </c>
      <c r="N2409" s="85">
        <v>0.35359099999999999</v>
      </c>
      <c r="O2409" s="83">
        <v>2407.29</v>
      </c>
      <c r="P2409" s="83">
        <v>0.70718300000000001</v>
      </c>
      <c r="Q2409" s="83">
        <v>2408</v>
      </c>
      <c r="R2409" s="86">
        <v>2.9368100000000001E-4</v>
      </c>
      <c r="S2409" s="86">
        <v>2.7600400000000001E-3</v>
      </c>
    </row>
    <row r="2410" spans="2:19" x14ac:dyDescent="0.2">
      <c r="B2410" s="33"/>
      <c r="C2410" s="81">
        <v>0.1358</v>
      </c>
      <c r="D2410" s="80">
        <v>6393</v>
      </c>
      <c r="E2410" s="80">
        <v>472</v>
      </c>
      <c r="F2410" s="80">
        <v>5921</v>
      </c>
      <c r="G2410" s="80">
        <v>944</v>
      </c>
      <c r="H2410" s="80">
        <v>6865</v>
      </c>
      <c r="I2410" s="82">
        <v>0.13750899999999999</v>
      </c>
      <c r="J2410" s="80">
        <v>0.13750899999999999</v>
      </c>
      <c r="L2410" s="84">
        <v>0.997</v>
      </c>
      <c r="M2410" s="83">
        <v>2408.65</v>
      </c>
      <c r="N2410" s="85">
        <v>0.35498200000000002</v>
      </c>
      <c r="O2410" s="83">
        <v>2408.29</v>
      </c>
      <c r="P2410" s="83">
        <v>0.70996499999999996</v>
      </c>
      <c r="Q2410" s="83">
        <v>2409</v>
      </c>
      <c r="R2410" s="86">
        <v>2.9471400000000001E-4</v>
      </c>
      <c r="S2410" s="86">
        <v>2.7600400000000001E-3</v>
      </c>
    </row>
    <row r="2411" spans="2:19" x14ac:dyDescent="0.2">
      <c r="B2411" s="33"/>
      <c r="C2411" s="81">
        <v>0.13569999999999999</v>
      </c>
      <c r="D2411" s="80">
        <v>6394</v>
      </c>
      <c r="E2411" s="80">
        <v>473</v>
      </c>
      <c r="F2411" s="80">
        <v>5921</v>
      </c>
      <c r="G2411" s="80">
        <v>946</v>
      </c>
      <c r="H2411" s="80">
        <v>6867</v>
      </c>
      <c r="I2411" s="82">
        <v>0.13775999999999999</v>
      </c>
      <c r="J2411" s="80">
        <v>0.13775999999999999</v>
      </c>
      <c r="L2411" s="84">
        <v>0.997</v>
      </c>
      <c r="M2411" s="83">
        <v>2409.64</v>
      </c>
      <c r="N2411" s="85">
        <v>0.35637799999999997</v>
      </c>
      <c r="O2411" s="83">
        <v>2409.29</v>
      </c>
      <c r="P2411" s="83">
        <v>0.71275500000000003</v>
      </c>
      <c r="Q2411" s="83">
        <v>2410</v>
      </c>
      <c r="R2411" s="86">
        <v>2.9574899999999999E-4</v>
      </c>
      <c r="S2411" s="86">
        <v>2.7600400000000001E-3</v>
      </c>
    </row>
    <row r="2412" spans="2:19" x14ac:dyDescent="0.2">
      <c r="B2412" s="33"/>
      <c r="C2412" s="81">
        <v>0.1356</v>
      </c>
      <c r="D2412" s="80">
        <v>6395</v>
      </c>
      <c r="E2412" s="80">
        <v>474</v>
      </c>
      <c r="F2412" s="80">
        <v>5921</v>
      </c>
      <c r="G2412" s="80">
        <v>948</v>
      </c>
      <c r="H2412" s="80">
        <v>6869</v>
      </c>
      <c r="I2412" s="82">
        <v>0.13801099999999999</v>
      </c>
      <c r="J2412" s="80">
        <v>0.137991</v>
      </c>
      <c r="L2412" s="84">
        <v>0.997</v>
      </c>
      <c r="M2412" s="83">
        <v>2410.64</v>
      </c>
      <c r="N2412" s="85">
        <v>0.35777700000000001</v>
      </c>
      <c r="O2412" s="83">
        <v>2410.2800000000002</v>
      </c>
      <c r="P2412" s="83">
        <v>0.71555500000000005</v>
      </c>
      <c r="Q2412" s="83">
        <v>2411</v>
      </c>
      <c r="R2412" s="86">
        <v>2.9678799999999998E-4</v>
      </c>
      <c r="S2412" s="86">
        <v>2.7600400000000001E-3</v>
      </c>
    </row>
    <row r="2413" spans="2:19" x14ac:dyDescent="0.2">
      <c r="B2413" s="33"/>
      <c r="C2413" s="81">
        <v>0.13539999999999999</v>
      </c>
      <c r="D2413" s="80">
        <v>6396</v>
      </c>
      <c r="E2413" s="80">
        <v>474</v>
      </c>
      <c r="F2413" s="80">
        <v>5922</v>
      </c>
      <c r="G2413" s="80">
        <v>948</v>
      </c>
      <c r="H2413" s="80">
        <v>6870</v>
      </c>
      <c r="I2413" s="82">
        <v>0.137991</v>
      </c>
      <c r="J2413" s="80">
        <v>0.137991</v>
      </c>
      <c r="L2413" s="84">
        <v>0.997</v>
      </c>
      <c r="M2413" s="83">
        <v>2411.64</v>
      </c>
      <c r="N2413" s="85">
        <v>0.359182</v>
      </c>
      <c r="O2413" s="83">
        <v>2411.2800000000002</v>
      </c>
      <c r="P2413" s="83">
        <v>0.71836299999999997</v>
      </c>
      <c r="Q2413" s="83">
        <v>2412</v>
      </c>
      <c r="R2413" s="86">
        <v>2.97829E-4</v>
      </c>
      <c r="S2413" s="86">
        <v>2.7600400000000001E-3</v>
      </c>
    </row>
    <row r="2414" spans="2:19" x14ac:dyDescent="0.2">
      <c r="B2414" s="33"/>
      <c r="C2414" s="81">
        <v>0.1353</v>
      </c>
      <c r="D2414" s="80">
        <v>6398</v>
      </c>
      <c r="E2414" s="80">
        <v>475</v>
      </c>
      <c r="F2414" s="80">
        <v>5923</v>
      </c>
      <c r="G2414" s="80">
        <v>950</v>
      </c>
      <c r="H2414" s="80">
        <v>6873</v>
      </c>
      <c r="I2414" s="82">
        <v>0.13822200000000001</v>
      </c>
      <c r="J2414" s="80">
        <v>0.138182</v>
      </c>
      <c r="L2414" s="84">
        <v>0.997</v>
      </c>
      <c r="M2414" s="83">
        <v>2412.64</v>
      </c>
      <c r="N2414" s="85">
        <v>0.36059000000000002</v>
      </c>
      <c r="O2414" s="83">
        <v>2412.2800000000002</v>
      </c>
      <c r="P2414" s="83">
        <v>0.72118000000000004</v>
      </c>
      <c r="Q2414" s="83">
        <v>2413</v>
      </c>
      <c r="R2414" s="86">
        <v>2.9887300000000001E-4</v>
      </c>
      <c r="S2414" s="86">
        <v>2.7600400000000001E-3</v>
      </c>
    </row>
    <row r="2415" spans="2:19" x14ac:dyDescent="0.2">
      <c r="B2415" s="33"/>
      <c r="C2415" s="81">
        <v>0.13519999999999999</v>
      </c>
      <c r="D2415" s="80">
        <v>6399</v>
      </c>
      <c r="E2415" s="80">
        <v>475</v>
      </c>
      <c r="F2415" s="80">
        <v>5924</v>
      </c>
      <c r="G2415" s="80">
        <v>950</v>
      </c>
      <c r="H2415" s="80">
        <v>6874</v>
      </c>
      <c r="I2415" s="82">
        <v>0.13820199999999999</v>
      </c>
      <c r="J2415" s="80">
        <v>0.138182</v>
      </c>
      <c r="L2415" s="84">
        <v>0.997</v>
      </c>
      <c r="M2415" s="83">
        <v>2413.64</v>
      </c>
      <c r="N2415" s="85">
        <v>0.36200300000000002</v>
      </c>
      <c r="O2415" s="83">
        <v>2413.2800000000002</v>
      </c>
      <c r="P2415" s="83">
        <v>0.72400600000000004</v>
      </c>
      <c r="Q2415" s="83">
        <v>2414</v>
      </c>
      <c r="R2415" s="86">
        <v>2.9992000000000002E-4</v>
      </c>
      <c r="S2415" s="86">
        <v>2.7600400000000001E-3</v>
      </c>
    </row>
    <row r="2416" spans="2:19" x14ac:dyDescent="0.2">
      <c r="B2416" s="33"/>
      <c r="C2416" s="81">
        <v>0.1351</v>
      </c>
      <c r="D2416" s="80">
        <v>6400</v>
      </c>
      <c r="E2416" s="80">
        <v>475</v>
      </c>
      <c r="F2416" s="80">
        <v>5925</v>
      </c>
      <c r="G2416" s="80">
        <v>950</v>
      </c>
      <c r="H2416" s="80">
        <v>6875</v>
      </c>
      <c r="I2416" s="82">
        <v>0.138182</v>
      </c>
      <c r="J2416" s="80">
        <v>0.138182</v>
      </c>
      <c r="L2416" s="84">
        <v>0.99690000000000001</v>
      </c>
      <c r="M2416" s="83">
        <v>2414.64</v>
      </c>
      <c r="N2416" s="85">
        <v>0.36342000000000002</v>
      </c>
      <c r="O2416" s="83">
        <v>2414.27</v>
      </c>
      <c r="P2416" s="83">
        <v>0.72684099999999996</v>
      </c>
      <c r="Q2416" s="83">
        <v>2415</v>
      </c>
      <c r="R2416" s="86">
        <v>3.00969E-4</v>
      </c>
      <c r="S2416" s="86">
        <v>2.9063800000000001E-3</v>
      </c>
    </row>
    <row r="2417" spans="2:19" x14ac:dyDescent="0.2">
      <c r="B2417" s="33"/>
      <c r="C2417" s="81">
        <v>0.13500000000000001</v>
      </c>
      <c r="D2417" s="80">
        <v>6400</v>
      </c>
      <c r="E2417" s="80">
        <v>476</v>
      </c>
      <c r="F2417" s="80">
        <v>5924</v>
      </c>
      <c r="G2417" s="80">
        <v>952</v>
      </c>
      <c r="H2417" s="80">
        <v>6876</v>
      </c>
      <c r="I2417" s="82">
        <v>0.13845299999999999</v>
      </c>
      <c r="J2417" s="80">
        <v>0.13845299999999999</v>
      </c>
      <c r="L2417" s="84">
        <v>0.99690000000000001</v>
      </c>
      <c r="M2417" s="83">
        <v>2415.64</v>
      </c>
      <c r="N2417" s="85">
        <v>0.364842</v>
      </c>
      <c r="O2417" s="83">
        <v>2415.27</v>
      </c>
      <c r="P2417" s="83">
        <v>0.729684</v>
      </c>
      <c r="Q2417" s="83">
        <v>2416</v>
      </c>
      <c r="R2417" s="86">
        <v>3.0202199999999999E-4</v>
      </c>
      <c r="S2417" s="86">
        <v>2.9063800000000001E-3</v>
      </c>
    </row>
    <row r="2418" spans="2:19" x14ac:dyDescent="0.2">
      <c r="B2418" s="33"/>
      <c r="C2418" s="81">
        <v>0.13489999999999999</v>
      </c>
      <c r="D2418" s="80">
        <v>6401</v>
      </c>
      <c r="E2418" s="80">
        <v>477</v>
      </c>
      <c r="F2418" s="80">
        <v>5924</v>
      </c>
      <c r="G2418" s="80">
        <v>954</v>
      </c>
      <c r="H2418" s="80">
        <v>6878</v>
      </c>
      <c r="I2418" s="82">
        <v>0.13870299999999999</v>
      </c>
      <c r="J2418" s="80">
        <v>0.13870299999999999</v>
      </c>
      <c r="L2418" s="84">
        <v>0.99690000000000001</v>
      </c>
      <c r="M2418" s="83">
        <v>2416.63</v>
      </c>
      <c r="N2418" s="85">
        <v>0.36626799999999998</v>
      </c>
      <c r="O2418" s="83">
        <v>2416.27</v>
      </c>
      <c r="P2418" s="83">
        <v>0.73253699999999999</v>
      </c>
      <c r="Q2418" s="83">
        <v>2417</v>
      </c>
      <c r="R2418" s="86">
        <v>3.0307700000000001E-4</v>
      </c>
      <c r="S2418" s="86">
        <v>2.9063800000000001E-3</v>
      </c>
    </row>
    <row r="2419" spans="2:19" x14ac:dyDescent="0.2">
      <c r="B2419" s="33"/>
      <c r="C2419" s="81">
        <v>0.1348</v>
      </c>
      <c r="D2419" s="80">
        <v>6402</v>
      </c>
      <c r="E2419" s="80">
        <v>479</v>
      </c>
      <c r="F2419" s="80">
        <v>5923</v>
      </c>
      <c r="G2419" s="80">
        <v>958</v>
      </c>
      <c r="H2419" s="80">
        <v>6881</v>
      </c>
      <c r="I2419" s="82">
        <v>0.13922399999999999</v>
      </c>
      <c r="J2419" s="80">
        <v>0.13922399999999999</v>
      </c>
      <c r="L2419" s="84">
        <v>0.99690000000000001</v>
      </c>
      <c r="M2419" s="83">
        <v>2417.63</v>
      </c>
      <c r="N2419" s="85">
        <v>0.367699</v>
      </c>
      <c r="O2419" s="83">
        <v>2417.2600000000002</v>
      </c>
      <c r="P2419" s="83">
        <v>0.735398</v>
      </c>
      <c r="Q2419" s="83">
        <v>2418</v>
      </c>
      <c r="R2419" s="86">
        <v>3.0413499999999997E-4</v>
      </c>
      <c r="S2419" s="86">
        <v>2.9063800000000001E-3</v>
      </c>
    </row>
    <row r="2420" spans="2:19" x14ac:dyDescent="0.2">
      <c r="B2420" s="33"/>
      <c r="C2420" s="81">
        <v>0.13469999999999999</v>
      </c>
      <c r="D2420" s="80">
        <v>6403</v>
      </c>
      <c r="E2420" s="80">
        <v>480</v>
      </c>
      <c r="F2420" s="80">
        <v>5923</v>
      </c>
      <c r="G2420" s="80">
        <v>960</v>
      </c>
      <c r="H2420" s="80">
        <v>6883</v>
      </c>
      <c r="I2420" s="82">
        <v>0.13947399999999999</v>
      </c>
      <c r="J2420" s="80">
        <v>0.13947399999999999</v>
      </c>
      <c r="L2420" s="84">
        <v>0.99690000000000001</v>
      </c>
      <c r="M2420" s="83">
        <v>2418.63</v>
      </c>
      <c r="N2420" s="85">
        <v>0.36913400000000002</v>
      </c>
      <c r="O2420" s="83">
        <v>2418.2600000000002</v>
      </c>
      <c r="P2420" s="83">
        <v>0.73826899999999995</v>
      </c>
      <c r="Q2420" s="83">
        <v>2419</v>
      </c>
      <c r="R2420" s="86">
        <v>3.0519599999999998E-4</v>
      </c>
      <c r="S2420" s="86">
        <v>2.9063800000000001E-3</v>
      </c>
    </row>
    <row r="2421" spans="2:19" x14ac:dyDescent="0.2">
      <c r="B2421" s="33"/>
      <c r="C2421" s="81">
        <v>0.13450000000000001</v>
      </c>
      <c r="D2421" s="80">
        <v>6403</v>
      </c>
      <c r="E2421" s="80">
        <v>481</v>
      </c>
      <c r="F2421" s="80">
        <v>5922</v>
      </c>
      <c r="G2421" s="80">
        <v>962</v>
      </c>
      <c r="H2421" s="80">
        <v>6884</v>
      </c>
      <c r="I2421" s="82">
        <v>0.13974400000000001</v>
      </c>
      <c r="J2421" s="80">
        <v>0.139602</v>
      </c>
      <c r="L2421" s="84">
        <v>0.99690000000000001</v>
      </c>
      <c r="M2421" s="83">
        <v>2419.63</v>
      </c>
      <c r="N2421" s="85">
        <v>0.37057400000000001</v>
      </c>
      <c r="O2421" s="83">
        <v>2419.2600000000002</v>
      </c>
      <c r="P2421" s="83">
        <v>0.74114800000000003</v>
      </c>
      <c r="Q2421" s="83">
        <v>2420</v>
      </c>
      <c r="R2421" s="86">
        <v>3.0625999999999998E-4</v>
      </c>
      <c r="S2421" s="86">
        <v>2.9063800000000001E-3</v>
      </c>
    </row>
    <row r="2422" spans="2:19" x14ac:dyDescent="0.2">
      <c r="B2422" s="33"/>
      <c r="C2422" s="81">
        <v>0.13420000000000001</v>
      </c>
      <c r="D2422" s="80">
        <v>6405</v>
      </c>
      <c r="E2422" s="80">
        <v>481</v>
      </c>
      <c r="F2422" s="80">
        <v>5924</v>
      </c>
      <c r="G2422" s="80">
        <v>962</v>
      </c>
      <c r="H2422" s="80">
        <v>6886</v>
      </c>
      <c r="I2422" s="82">
        <v>0.13970399999999999</v>
      </c>
      <c r="J2422" s="80">
        <v>0.139602</v>
      </c>
      <c r="L2422" s="84">
        <v>0.99690000000000001</v>
      </c>
      <c r="M2422" s="83">
        <v>2420.63</v>
      </c>
      <c r="N2422" s="85">
        <v>0.37201800000000002</v>
      </c>
      <c r="O2422" s="83">
        <v>2420.2600000000002</v>
      </c>
      <c r="P2422" s="83">
        <v>0.74403600000000003</v>
      </c>
      <c r="Q2422" s="83">
        <v>2421</v>
      </c>
      <c r="R2422" s="86">
        <v>3.0732600000000002E-4</v>
      </c>
      <c r="S2422" s="86">
        <v>2.9063800000000001E-3</v>
      </c>
    </row>
    <row r="2423" spans="2:19" x14ac:dyDescent="0.2">
      <c r="B2423" s="33"/>
      <c r="C2423" s="81">
        <v>0.1341</v>
      </c>
      <c r="D2423" s="80">
        <v>6406</v>
      </c>
      <c r="E2423" s="80">
        <v>481</v>
      </c>
      <c r="F2423" s="80">
        <v>5925</v>
      </c>
      <c r="G2423" s="80">
        <v>962</v>
      </c>
      <c r="H2423" s="80">
        <v>6887</v>
      </c>
      <c r="I2423" s="82">
        <v>0.139683</v>
      </c>
      <c r="J2423" s="80">
        <v>0.139602</v>
      </c>
      <c r="L2423" s="84">
        <v>0.99690000000000001</v>
      </c>
      <c r="M2423" s="83">
        <v>2421.63</v>
      </c>
      <c r="N2423" s="85">
        <v>0.37346699999999999</v>
      </c>
      <c r="O2423" s="83">
        <v>2421.25</v>
      </c>
      <c r="P2423" s="83">
        <v>0.74693399999999999</v>
      </c>
      <c r="Q2423" s="83">
        <v>2422</v>
      </c>
      <c r="R2423" s="86">
        <v>3.0839499999999999E-4</v>
      </c>
      <c r="S2423" s="86">
        <v>2.9063800000000001E-3</v>
      </c>
    </row>
    <row r="2424" spans="2:19" x14ac:dyDescent="0.2">
      <c r="B2424" s="33"/>
      <c r="C2424" s="81">
        <v>0.13400000000000001</v>
      </c>
      <c r="D2424" s="80">
        <v>6407</v>
      </c>
      <c r="E2424" s="80">
        <v>481</v>
      </c>
      <c r="F2424" s="80">
        <v>5926</v>
      </c>
      <c r="G2424" s="80">
        <v>962</v>
      </c>
      <c r="H2424" s="80">
        <v>6888</v>
      </c>
      <c r="I2424" s="82">
        <v>0.13966300000000001</v>
      </c>
      <c r="J2424" s="80">
        <v>0.139602</v>
      </c>
      <c r="L2424" s="84">
        <v>0.99690000000000001</v>
      </c>
      <c r="M2424" s="83">
        <v>2422.63</v>
      </c>
      <c r="N2424" s="85">
        <v>0.37491999999999998</v>
      </c>
      <c r="O2424" s="83">
        <v>2422.25</v>
      </c>
      <c r="P2424" s="83">
        <v>0.74983999999999995</v>
      </c>
      <c r="Q2424" s="83">
        <v>2423</v>
      </c>
      <c r="R2424" s="86">
        <v>3.0946800000000003E-4</v>
      </c>
      <c r="S2424" s="86">
        <v>2.9063800000000001E-3</v>
      </c>
    </row>
    <row r="2425" spans="2:19" x14ac:dyDescent="0.2">
      <c r="B2425" s="33"/>
      <c r="C2425" s="81">
        <v>0.1338</v>
      </c>
      <c r="D2425" s="80">
        <v>6410</v>
      </c>
      <c r="E2425" s="80">
        <v>481</v>
      </c>
      <c r="F2425" s="80">
        <v>5929</v>
      </c>
      <c r="G2425" s="80">
        <v>962</v>
      </c>
      <c r="H2425" s="80">
        <v>6891</v>
      </c>
      <c r="I2425" s="82">
        <v>0.139602</v>
      </c>
      <c r="J2425" s="80">
        <v>0.139602</v>
      </c>
      <c r="L2425" s="84">
        <v>0.99690000000000001</v>
      </c>
      <c r="M2425" s="83">
        <v>2423.62</v>
      </c>
      <c r="N2425" s="85">
        <v>0.37637799999999999</v>
      </c>
      <c r="O2425" s="83">
        <v>2423.25</v>
      </c>
      <c r="P2425" s="83">
        <v>0.75275599999999998</v>
      </c>
      <c r="Q2425" s="83">
        <v>2424</v>
      </c>
      <c r="R2425" s="86">
        <v>3.1054299999999998E-4</v>
      </c>
      <c r="S2425" s="86">
        <v>2.9063800000000001E-3</v>
      </c>
    </row>
    <row r="2426" spans="2:19" x14ac:dyDescent="0.2">
      <c r="B2426" s="33"/>
      <c r="C2426" s="81">
        <v>0.13370000000000001</v>
      </c>
      <c r="D2426" s="80">
        <v>6411</v>
      </c>
      <c r="E2426" s="80">
        <v>482</v>
      </c>
      <c r="F2426" s="80">
        <v>5929</v>
      </c>
      <c r="G2426" s="80">
        <v>964</v>
      </c>
      <c r="H2426" s="80">
        <v>6893</v>
      </c>
      <c r="I2426" s="82">
        <v>0.139852</v>
      </c>
      <c r="J2426" s="80">
        <v>0.13977100000000001</v>
      </c>
      <c r="L2426" s="84">
        <v>0.99690000000000001</v>
      </c>
      <c r="M2426" s="83">
        <v>2424.62</v>
      </c>
      <c r="N2426" s="85">
        <v>0.37784000000000001</v>
      </c>
      <c r="O2426" s="83">
        <v>2424.2399999999998</v>
      </c>
      <c r="P2426" s="83">
        <v>0.75568000000000002</v>
      </c>
      <c r="Q2426" s="83">
        <v>2425</v>
      </c>
      <c r="R2426" s="86">
        <v>3.1162099999999999E-4</v>
      </c>
      <c r="S2426" s="86">
        <v>2.9063800000000001E-3</v>
      </c>
    </row>
    <row r="2427" spans="2:19" x14ac:dyDescent="0.2">
      <c r="B2427" s="33"/>
      <c r="C2427" s="81">
        <v>0.13350000000000001</v>
      </c>
      <c r="D2427" s="80">
        <v>6415</v>
      </c>
      <c r="E2427" s="80">
        <v>482</v>
      </c>
      <c r="F2427" s="80">
        <v>5933</v>
      </c>
      <c r="G2427" s="80">
        <v>964</v>
      </c>
      <c r="H2427" s="80">
        <v>6897</v>
      </c>
      <c r="I2427" s="82">
        <v>0.13977100000000001</v>
      </c>
      <c r="J2427" s="80">
        <v>0.13977100000000001</v>
      </c>
      <c r="L2427" s="84">
        <v>0.99690000000000001</v>
      </c>
      <c r="M2427" s="83">
        <v>2425.62</v>
      </c>
      <c r="N2427" s="85">
        <v>0.37930700000000001</v>
      </c>
      <c r="O2427" s="83">
        <v>2425.2399999999998</v>
      </c>
      <c r="P2427" s="83">
        <v>0.75861400000000001</v>
      </c>
      <c r="Q2427" s="83">
        <v>2426</v>
      </c>
      <c r="R2427" s="86">
        <v>3.1270099999999997E-4</v>
      </c>
      <c r="S2427" s="86">
        <v>2.9063800000000001E-3</v>
      </c>
    </row>
    <row r="2428" spans="2:19" x14ac:dyDescent="0.2">
      <c r="B2428" s="33"/>
      <c r="C2428" s="81">
        <v>0.1333</v>
      </c>
      <c r="D2428" s="80">
        <v>6417</v>
      </c>
      <c r="E2428" s="80">
        <v>484</v>
      </c>
      <c r="F2428" s="80">
        <v>5933</v>
      </c>
      <c r="G2428" s="80">
        <v>968</v>
      </c>
      <c r="H2428" s="80">
        <v>6901</v>
      </c>
      <c r="I2428" s="82">
        <v>0.14027000000000001</v>
      </c>
      <c r="J2428" s="80">
        <v>0.14016799999999999</v>
      </c>
      <c r="L2428" s="84">
        <v>0.99690000000000001</v>
      </c>
      <c r="M2428" s="83">
        <v>2426.62</v>
      </c>
      <c r="N2428" s="85">
        <v>0.38077800000000001</v>
      </c>
      <c r="O2428" s="83">
        <v>2426.2399999999998</v>
      </c>
      <c r="P2428" s="83">
        <v>0.76155600000000001</v>
      </c>
      <c r="Q2428" s="83">
        <v>2427</v>
      </c>
      <c r="R2428" s="86">
        <v>3.1378500000000002E-4</v>
      </c>
      <c r="S2428" s="86">
        <v>2.9063800000000001E-3</v>
      </c>
    </row>
    <row r="2429" spans="2:19" x14ac:dyDescent="0.2">
      <c r="B2429" s="33"/>
      <c r="C2429" s="81">
        <v>0.13320000000000001</v>
      </c>
      <c r="D2429" s="80">
        <v>6419</v>
      </c>
      <c r="E2429" s="80">
        <v>484</v>
      </c>
      <c r="F2429" s="80">
        <v>5935</v>
      </c>
      <c r="G2429" s="80">
        <v>968</v>
      </c>
      <c r="H2429" s="80">
        <v>6903</v>
      </c>
      <c r="I2429" s="82">
        <v>0.14022899999999999</v>
      </c>
      <c r="J2429" s="80">
        <v>0.14016799999999999</v>
      </c>
      <c r="L2429" s="84">
        <v>0.99690000000000001</v>
      </c>
      <c r="M2429" s="83">
        <v>2427.62</v>
      </c>
      <c r="N2429" s="85">
        <v>0.38225399999999998</v>
      </c>
      <c r="O2429" s="83">
        <v>2427.2399999999998</v>
      </c>
      <c r="P2429" s="83">
        <v>0.76450799999999997</v>
      </c>
      <c r="Q2429" s="83">
        <v>2428</v>
      </c>
      <c r="R2429" s="86">
        <v>3.14872E-4</v>
      </c>
      <c r="S2429" s="86">
        <v>2.9063800000000001E-3</v>
      </c>
    </row>
    <row r="2430" spans="2:19" x14ac:dyDescent="0.2">
      <c r="B2430" s="33"/>
      <c r="C2430" s="81">
        <v>0.1331</v>
      </c>
      <c r="D2430" s="80">
        <v>6420</v>
      </c>
      <c r="E2430" s="80">
        <v>484</v>
      </c>
      <c r="F2430" s="80">
        <v>5936</v>
      </c>
      <c r="G2430" s="80">
        <v>968</v>
      </c>
      <c r="H2430" s="80">
        <v>6904</v>
      </c>
      <c r="I2430" s="82">
        <v>0.140209</v>
      </c>
      <c r="J2430" s="80">
        <v>0.14016799999999999</v>
      </c>
      <c r="L2430" s="84">
        <v>0.99690000000000001</v>
      </c>
      <c r="M2430" s="83">
        <v>2428.62</v>
      </c>
      <c r="N2430" s="85">
        <v>0.38373499999999999</v>
      </c>
      <c r="O2430" s="83">
        <v>2428.23</v>
      </c>
      <c r="P2430" s="83">
        <v>0.76746899999999996</v>
      </c>
      <c r="Q2430" s="83">
        <v>2429</v>
      </c>
      <c r="R2430" s="86">
        <v>3.1596100000000002E-4</v>
      </c>
      <c r="S2430" s="86">
        <v>2.9063800000000001E-3</v>
      </c>
    </row>
    <row r="2431" spans="2:19" x14ac:dyDescent="0.2">
      <c r="B2431" s="33"/>
      <c r="C2431" s="81">
        <v>0.13289999999999999</v>
      </c>
      <c r="D2431" s="80">
        <v>6421</v>
      </c>
      <c r="E2431" s="80">
        <v>484</v>
      </c>
      <c r="F2431" s="80">
        <v>5937</v>
      </c>
      <c r="G2431" s="80">
        <v>968</v>
      </c>
      <c r="H2431" s="80">
        <v>6905</v>
      </c>
      <c r="I2431" s="82">
        <v>0.14018800000000001</v>
      </c>
      <c r="J2431" s="80">
        <v>0.14016799999999999</v>
      </c>
      <c r="L2431" s="84">
        <v>0.99690000000000001</v>
      </c>
      <c r="M2431" s="83">
        <v>2429.61</v>
      </c>
      <c r="N2431" s="85">
        <v>0.38522000000000001</v>
      </c>
      <c r="O2431" s="83">
        <v>2429.23</v>
      </c>
      <c r="P2431" s="83">
        <v>0.77043899999999998</v>
      </c>
      <c r="Q2431" s="83">
        <v>2430</v>
      </c>
      <c r="R2431" s="86">
        <v>3.1705299999999997E-4</v>
      </c>
      <c r="S2431" s="86">
        <v>2.9063800000000001E-3</v>
      </c>
    </row>
    <row r="2432" spans="2:19" x14ac:dyDescent="0.2">
      <c r="B2432" s="33"/>
      <c r="C2432" s="81">
        <v>0.1328</v>
      </c>
      <c r="D2432" s="80">
        <v>6422</v>
      </c>
      <c r="E2432" s="80">
        <v>484</v>
      </c>
      <c r="F2432" s="80">
        <v>5938</v>
      </c>
      <c r="G2432" s="80">
        <v>968</v>
      </c>
      <c r="H2432" s="80">
        <v>6906</v>
      </c>
      <c r="I2432" s="82">
        <v>0.14016799999999999</v>
      </c>
      <c r="J2432" s="80">
        <v>0.14016799999999999</v>
      </c>
      <c r="L2432" s="84">
        <v>0.99690000000000001</v>
      </c>
      <c r="M2432" s="83">
        <v>2430.61</v>
      </c>
      <c r="N2432" s="85">
        <v>0.38670900000000002</v>
      </c>
      <c r="O2432" s="83">
        <v>2430.23</v>
      </c>
      <c r="P2432" s="83">
        <v>0.77341899999999997</v>
      </c>
      <c r="Q2432" s="83">
        <v>2431</v>
      </c>
      <c r="R2432" s="86">
        <v>3.1814799999999998E-4</v>
      </c>
      <c r="S2432" s="86">
        <v>2.9063800000000001E-3</v>
      </c>
    </row>
    <row r="2433" spans="2:19" x14ac:dyDescent="0.2">
      <c r="B2433" s="33"/>
      <c r="C2433" s="81">
        <v>0.13270000000000001</v>
      </c>
      <c r="D2433" s="80">
        <v>6423</v>
      </c>
      <c r="E2433" s="80">
        <v>485</v>
      </c>
      <c r="F2433" s="80">
        <v>5938</v>
      </c>
      <c r="G2433" s="80">
        <v>970</v>
      </c>
      <c r="H2433" s="80">
        <v>6908</v>
      </c>
      <c r="I2433" s="82">
        <v>0.14041699999999999</v>
      </c>
      <c r="J2433" s="80">
        <v>0.14033599999999999</v>
      </c>
      <c r="L2433" s="84">
        <v>0.99680000000000002</v>
      </c>
      <c r="M2433" s="83">
        <v>2431.61</v>
      </c>
      <c r="N2433" s="85">
        <v>0.38820399999999999</v>
      </c>
      <c r="O2433" s="83">
        <v>2431.2199999999998</v>
      </c>
      <c r="P2433" s="83">
        <v>0.77640699999999996</v>
      </c>
      <c r="Q2433" s="83">
        <v>2432</v>
      </c>
      <c r="R2433" s="86">
        <v>3.1924600000000003E-4</v>
      </c>
      <c r="S2433" s="86">
        <v>3.0676599999999998E-3</v>
      </c>
    </row>
    <row r="2434" spans="2:19" x14ac:dyDescent="0.2">
      <c r="B2434" s="33"/>
      <c r="C2434" s="81">
        <v>0.1326</v>
      </c>
      <c r="D2434" s="80">
        <v>6425</v>
      </c>
      <c r="E2434" s="80">
        <v>485</v>
      </c>
      <c r="F2434" s="80">
        <v>5940</v>
      </c>
      <c r="G2434" s="80">
        <v>970</v>
      </c>
      <c r="H2434" s="80">
        <v>6910</v>
      </c>
      <c r="I2434" s="82">
        <v>0.140376</v>
      </c>
      <c r="J2434" s="80">
        <v>0.14033599999999999</v>
      </c>
      <c r="L2434" s="84">
        <v>0.99680000000000002</v>
      </c>
      <c r="M2434" s="83">
        <v>2432.61</v>
      </c>
      <c r="N2434" s="85">
        <v>0.38970199999999999</v>
      </c>
      <c r="O2434" s="83">
        <v>2432.2199999999998</v>
      </c>
      <c r="P2434" s="83">
        <v>0.77940500000000001</v>
      </c>
      <c r="Q2434" s="83">
        <v>2433</v>
      </c>
      <c r="R2434" s="86">
        <v>3.2034700000000001E-4</v>
      </c>
      <c r="S2434" s="86">
        <v>3.0676599999999998E-3</v>
      </c>
    </row>
    <row r="2435" spans="2:19" x14ac:dyDescent="0.2">
      <c r="B2435" s="33"/>
      <c r="C2435" s="81">
        <v>0.13239999999999999</v>
      </c>
      <c r="D2435" s="80">
        <v>6427</v>
      </c>
      <c r="E2435" s="80">
        <v>485</v>
      </c>
      <c r="F2435" s="80">
        <v>5942</v>
      </c>
      <c r="G2435" s="80">
        <v>970</v>
      </c>
      <c r="H2435" s="80">
        <v>6912</v>
      </c>
      <c r="I2435" s="82">
        <v>0.14033599999999999</v>
      </c>
      <c r="J2435" s="80">
        <v>0.14033599999999999</v>
      </c>
      <c r="L2435" s="84">
        <v>0.99680000000000002</v>
      </c>
      <c r="M2435" s="83">
        <v>2433.61</v>
      </c>
      <c r="N2435" s="85">
        <v>0.391206</v>
      </c>
      <c r="O2435" s="83">
        <v>2433.2199999999998</v>
      </c>
      <c r="P2435" s="83">
        <v>0.782412</v>
      </c>
      <c r="Q2435" s="83">
        <v>2434</v>
      </c>
      <c r="R2435" s="86">
        <v>3.21451E-4</v>
      </c>
      <c r="S2435" s="86">
        <v>3.0676599999999998E-3</v>
      </c>
    </row>
    <row r="2436" spans="2:19" x14ac:dyDescent="0.2">
      <c r="B2436" s="33"/>
      <c r="C2436" s="81">
        <v>0.1323</v>
      </c>
      <c r="D2436" s="80">
        <v>6429</v>
      </c>
      <c r="E2436" s="80">
        <v>488</v>
      </c>
      <c r="F2436" s="80">
        <v>5941</v>
      </c>
      <c r="G2436" s="80">
        <v>976</v>
      </c>
      <c r="H2436" s="80">
        <v>6917</v>
      </c>
      <c r="I2436" s="82">
        <v>0.14110200000000001</v>
      </c>
      <c r="J2436" s="80">
        <v>0.14110200000000001</v>
      </c>
      <c r="L2436" s="84">
        <v>0.99680000000000002</v>
      </c>
      <c r="M2436" s="83">
        <v>2434.61</v>
      </c>
      <c r="N2436" s="85">
        <v>0.39271400000000001</v>
      </c>
      <c r="O2436" s="83">
        <v>2434.21</v>
      </c>
      <c r="P2436" s="83">
        <v>0.78542800000000002</v>
      </c>
      <c r="Q2436" s="83">
        <v>2435</v>
      </c>
      <c r="R2436" s="86">
        <v>3.2255800000000002E-4</v>
      </c>
      <c r="S2436" s="86">
        <v>3.0676599999999998E-3</v>
      </c>
    </row>
    <row r="2437" spans="2:19" x14ac:dyDescent="0.2">
      <c r="B2437" s="33"/>
      <c r="C2437" s="81">
        <v>0.13220000000000001</v>
      </c>
      <c r="D2437" s="80">
        <v>6432</v>
      </c>
      <c r="E2437" s="80">
        <v>489</v>
      </c>
      <c r="F2437" s="80">
        <v>5943</v>
      </c>
      <c r="G2437" s="80">
        <v>978</v>
      </c>
      <c r="H2437" s="80">
        <v>6921</v>
      </c>
      <c r="I2437" s="82">
        <v>0.14130899999999999</v>
      </c>
      <c r="J2437" s="80">
        <v>0.14130899999999999</v>
      </c>
      <c r="L2437" s="84">
        <v>0.99680000000000002</v>
      </c>
      <c r="M2437" s="83">
        <v>2435.61</v>
      </c>
      <c r="N2437" s="85">
        <v>0.39422699999999999</v>
      </c>
      <c r="O2437" s="83">
        <v>2435.21</v>
      </c>
      <c r="P2437" s="83">
        <v>0.78845399999999999</v>
      </c>
      <c r="Q2437" s="83">
        <v>2436</v>
      </c>
      <c r="R2437" s="86">
        <v>3.2366699999999998E-4</v>
      </c>
      <c r="S2437" s="86">
        <v>3.0676599999999998E-3</v>
      </c>
    </row>
    <row r="2438" spans="2:19" x14ac:dyDescent="0.2">
      <c r="B2438" s="33"/>
      <c r="C2438" s="81">
        <v>0.13189999999999999</v>
      </c>
      <c r="D2438" s="80">
        <v>6432</v>
      </c>
      <c r="E2438" s="80">
        <v>490</v>
      </c>
      <c r="F2438" s="80">
        <v>5942</v>
      </c>
      <c r="G2438" s="80">
        <v>980</v>
      </c>
      <c r="H2438" s="80">
        <v>6922</v>
      </c>
      <c r="I2438" s="82">
        <v>0.14157800000000001</v>
      </c>
      <c r="J2438" s="80">
        <v>0.14157800000000001</v>
      </c>
      <c r="L2438" s="84">
        <v>0.99680000000000002</v>
      </c>
      <c r="M2438" s="83">
        <v>2436.6</v>
      </c>
      <c r="N2438" s="85">
        <v>0.39574399999999998</v>
      </c>
      <c r="O2438" s="83">
        <v>2436.21</v>
      </c>
      <c r="P2438" s="83">
        <v>0.791489</v>
      </c>
      <c r="Q2438" s="83">
        <v>2437</v>
      </c>
      <c r="R2438" s="86">
        <v>3.2477999999999999E-4</v>
      </c>
      <c r="S2438" s="86">
        <v>3.0676599999999998E-3</v>
      </c>
    </row>
    <row r="2439" spans="2:19" x14ac:dyDescent="0.2">
      <c r="B2439" s="33"/>
      <c r="C2439" s="81">
        <v>0.1318</v>
      </c>
      <c r="D2439" s="80">
        <v>6435</v>
      </c>
      <c r="E2439" s="80">
        <v>492</v>
      </c>
      <c r="F2439" s="80">
        <v>5943</v>
      </c>
      <c r="G2439" s="80">
        <v>984</v>
      </c>
      <c r="H2439" s="80">
        <v>6927</v>
      </c>
      <c r="I2439" s="82">
        <v>0.14205300000000001</v>
      </c>
      <c r="J2439" s="80">
        <v>0.141869</v>
      </c>
      <c r="L2439" s="84">
        <v>0.99680000000000002</v>
      </c>
      <c r="M2439" s="83">
        <v>2437.6</v>
      </c>
      <c r="N2439" s="85">
        <v>0.39726600000000001</v>
      </c>
      <c r="O2439" s="83">
        <v>2437.21</v>
      </c>
      <c r="P2439" s="83">
        <v>0.79453300000000004</v>
      </c>
      <c r="Q2439" s="83">
        <v>2438</v>
      </c>
      <c r="R2439" s="86">
        <v>3.2589499999999998E-4</v>
      </c>
      <c r="S2439" s="86">
        <v>3.0676599999999998E-3</v>
      </c>
    </row>
    <row r="2440" spans="2:19" x14ac:dyDescent="0.2">
      <c r="B2440" s="33"/>
      <c r="C2440" s="81">
        <v>0.13170000000000001</v>
      </c>
      <c r="D2440" s="80">
        <v>6436</v>
      </c>
      <c r="E2440" s="80">
        <v>492</v>
      </c>
      <c r="F2440" s="80">
        <v>5944</v>
      </c>
      <c r="G2440" s="80">
        <v>984</v>
      </c>
      <c r="H2440" s="80">
        <v>6928</v>
      </c>
      <c r="I2440" s="82">
        <v>0.14203199999999999</v>
      </c>
      <c r="J2440" s="80">
        <v>0.141869</v>
      </c>
      <c r="L2440" s="84">
        <v>0.99680000000000002</v>
      </c>
      <c r="M2440" s="83">
        <v>2438.6</v>
      </c>
      <c r="N2440" s="85">
        <v>0.39879300000000001</v>
      </c>
      <c r="O2440" s="83">
        <v>2438.1999999999998</v>
      </c>
      <c r="P2440" s="83">
        <v>0.79758700000000005</v>
      </c>
      <c r="Q2440" s="83">
        <v>2439</v>
      </c>
      <c r="R2440" s="86">
        <v>3.2701399999999998E-4</v>
      </c>
      <c r="S2440" s="86">
        <v>3.0676599999999998E-3</v>
      </c>
    </row>
    <row r="2441" spans="2:19" x14ac:dyDescent="0.2">
      <c r="B2441" s="33"/>
      <c r="C2441" s="81">
        <v>0.13159999999999999</v>
      </c>
      <c r="D2441" s="80">
        <v>6438</v>
      </c>
      <c r="E2441" s="80">
        <v>492</v>
      </c>
      <c r="F2441" s="80">
        <v>5946</v>
      </c>
      <c r="G2441" s="80">
        <v>984</v>
      </c>
      <c r="H2441" s="80">
        <v>6930</v>
      </c>
      <c r="I2441" s="82">
        <v>0.14199100000000001</v>
      </c>
      <c r="J2441" s="80">
        <v>0.141869</v>
      </c>
      <c r="L2441" s="84">
        <v>0.99680000000000002</v>
      </c>
      <c r="M2441" s="83">
        <v>2439.6</v>
      </c>
      <c r="N2441" s="85">
        <v>0.40032499999999999</v>
      </c>
      <c r="O2441" s="83">
        <v>2439.1999999999998</v>
      </c>
      <c r="P2441" s="83">
        <v>0.80064999999999997</v>
      </c>
      <c r="Q2441" s="83">
        <v>2440</v>
      </c>
      <c r="R2441" s="86">
        <v>3.2813500000000002E-4</v>
      </c>
      <c r="S2441" s="86">
        <v>3.0676599999999998E-3</v>
      </c>
    </row>
    <row r="2442" spans="2:19" x14ac:dyDescent="0.2">
      <c r="B2442" s="33"/>
      <c r="C2442" s="81">
        <v>0.1313</v>
      </c>
      <c r="D2442" s="80">
        <v>6439</v>
      </c>
      <c r="E2442" s="80">
        <v>492</v>
      </c>
      <c r="F2442" s="80">
        <v>5947</v>
      </c>
      <c r="G2442" s="80">
        <v>984</v>
      </c>
      <c r="H2442" s="80">
        <v>6931</v>
      </c>
      <c r="I2442" s="82">
        <v>0.14197100000000001</v>
      </c>
      <c r="J2442" s="80">
        <v>0.141869</v>
      </c>
      <c r="L2442" s="84">
        <v>0.99680000000000002</v>
      </c>
      <c r="M2442" s="83">
        <v>2440.6</v>
      </c>
      <c r="N2442" s="85">
        <v>0.40186100000000002</v>
      </c>
      <c r="O2442" s="83">
        <v>2440.1999999999998</v>
      </c>
      <c r="P2442" s="83">
        <v>0.80372200000000005</v>
      </c>
      <c r="Q2442" s="83">
        <v>2441</v>
      </c>
      <c r="R2442" s="86">
        <v>3.2925899999999999E-4</v>
      </c>
      <c r="S2442" s="86">
        <v>3.0676599999999998E-3</v>
      </c>
    </row>
    <row r="2443" spans="2:19" x14ac:dyDescent="0.2">
      <c r="B2443" s="33"/>
      <c r="C2443" s="81">
        <v>0.1308</v>
      </c>
      <c r="D2443" s="80">
        <v>6440</v>
      </c>
      <c r="E2443" s="80">
        <v>492</v>
      </c>
      <c r="F2443" s="80">
        <v>5948</v>
      </c>
      <c r="G2443" s="80">
        <v>984</v>
      </c>
      <c r="H2443" s="80">
        <v>6932</v>
      </c>
      <c r="I2443" s="82">
        <v>0.14194999999999999</v>
      </c>
      <c r="J2443" s="80">
        <v>0.141869</v>
      </c>
      <c r="L2443" s="84">
        <v>0.99680000000000002</v>
      </c>
      <c r="M2443" s="83">
        <v>2441.6</v>
      </c>
      <c r="N2443" s="85">
        <v>0.40340199999999998</v>
      </c>
      <c r="O2443" s="83">
        <v>2441.19</v>
      </c>
      <c r="P2443" s="83">
        <v>0.80680399999999997</v>
      </c>
      <c r="Q2443" s="83">
        <v>2442</v>
      </c>
      <c r="R2443" s="86">
        <v>3.30386E-4</v>
      </c>
      <c r="S2443" s="86">
        <v>3.0676599999999998E-3</v>
      </c>
    </row>
    <row r="2444" spans="2:19" x14ac:dyDescent="0.2">
      <c r="B2444" s="33"/>
      <c r="C2444" s="81">
        <v>0.13059999999999999</v>
      </c>
      <c r="D2444" s="80">
        <v>6441</v>
      </c>
      <c r="E2444" s="80">
        <v>492</v>
      </c>
      <c r="F2444" s="80">
        <v>5949</v>
      </c>
      <c r="G2444" s="80">
        <v>984</v>
      </c>
      <c r="H2444" s="80">
        <v>6933</v>
      </c>
      <c r="I2444" s="82">
        <v>0.14193</v>
      </c>
      <c r="J2444" s="80">
        <v>0.141869</v>
      </c>
      <c r="L2444" s="84">
        <v>0.99680000000000002</v>
      </c>
      <c r="M2444" s="83">
        <v>2442.6</v>
      </c>
      <c r="N2444" s="85">
        <v>0.404947</v>
      </c>
      <c r="O2444" s="83">
        <v>2442.19</v>
      </c>
      <c r="P2444" s="83">
        <v>0.80989500000000003</v>
      </c>
      <c r="Q2444" s="83">
        <v>2443</v>
      </c>
      <c r="R2444" s="86">
        <v>3.3151699999999998E-4</v>
      </c>
      <c r="S2444" s="86">
        <v>3.0676599999999998E-3</v>
      </c>
    </row>
    <row r="2445" spans="2:19" x14ac:dyDescent="0.2">
      <c r="B2445" s="33"/>
      <c r="C2445" s="81">
        <v>0.1303</v>
      </c>
      <c r="D2445" s="80">
        <v>6442</v>
      </c>
      <c r="E2445" s="80">
        <v>492</v>
      </c>
      <c r="F2445" s="80">
        <v>5950</v>
      </c>
      <c r="G2445" s="80">
        <v>984</v>
      </c>
      <c r="H2445" s="80">
        <v>6934</v>
      </c>
      <c r="I2445" s="82">
        <v>0.14190900000000001</v>
      </c>
      <c r="J2445" s="80">
        <v>0.141869</v>
      </c>
      <c r="L2445" s="84">
        <v>0.99680000000000002</v>
      </c>
      <c r="M2445" s="83">
        <v>2443.59</v>
      </c>
      <c r="N2445" s="85">
        <v>0.40649800000000003</v>
      </c>
      <c r="O2445" s="83">
        <v>2443.19</v>
      </c>
      <c r="P2445" s="83">
        <v>0.81299600000000005</v>
      </c>
      <c r="Q2445" s="83">
        <v>2444</v>
      </c>
      <c r="R2445" s="86">
        <v>3.3264999999999998E-4</v>
      </c>
      <c r="S2445" s="86">
        <v>3.0676599999999998E-3</v>
      </c>
    </row>
    <row r="2446" spans="2:19" x14ac:dyDescent="0.2">
      <c r="B2446" s="33"/>
      <c r="C2446" s="81">
        <v>0.13</v>
      </c>
      <c r="D2446" s="80">
        <v>6443</v>
      </c>
      <c r="E2446" s="80">
        <v>492</v>
      </c>
      <c r="F2446" s="80">
        <v>5951</v>
      </c>
      <c r="G2446" s="80">
        <v>984</v>
      </c>
      <c r="H2446" s="80">
        <v>6935</v>
      </c>
      <c r="I2446" s="82">
        <v>0.14188899999999999</v>
      </c>
      <c r="J2446" s="80">
        <v>0.141869</v>
      </c>
      <c r="L2446" s="84">
        <v>0.99680000000000002</v>
      </c>
      <c r="M2446" s="83">
        <v>2444.59</v>
      </c>
      <c r="N2446" s="85">
        <v>0.408053</v>
      </c>
      <c r="O2446" s="83">
        <v>2444.1799999999998</v>
      </c>
      <c r="P2446" s="83">
        <v>0.816106</v>
      </c>
      <c r="Q2446" s="83">
        <v>2445</v>
      </c>
      <c r="R2446" s="86">
        <v>3.3378599999999998E-4</v>
      </c>
      <c r="S2446" s="86">
        <v>3.0676599999999998E-3</v>
      </c>
    </row>
    <row r="2447" spans="2:19" x14ac:dyDescent="0.2">
      <c r="B2447" s="33"/>
      <c r="C2447" s="81">
        <v>0.12939999999999999</v>
      </c>
      <c r="D2447" s="80">
        <v>6444</v>
      </c>
      <c r="E2447" s="80">
        <v>492</v>
      </c>
      <c r="F2447" s="80">
        <v>5952</v>
      </c>
      <c r="G2447" s="80">
        <v>984</v>
      </c>
      <c r="H2447" s="80">
        <v>6936</v>
      </c>
      <c r="I2447" s="82">
        <v>0.141869</v>
      </c>
      <c r="J2447" s="80">
        <v>0.141869</v>
      </c>
      <c r="L2447" s="84">
        <v>0.99680000000000002</v>
      </c>
      <c r="M2447" s="83">
        <v>2445.59</v>
      </c>
      <c r="N2447" s="85">
        <v>0.409613</v>
      </c>
      <c r="O2447" s="83">
        <v>2445.1799999999998</v>
      </c>
      <c r="P2447" s="83">
        <v>0.81922499999999998</v>
      </c>
      <c r="Q2447" s="83">
        <v>2446</v>
      </c>
      <c r="R2447" s="86">
        <v>3.3492500000000002E-4</v>
      </c>
      <c r="S2447" s="86">
        <v>3.0676599999999998E-3</v>
      </c>
    </row>
    <row r="2448" spans="2:19" x14ac:dyDescent="0.2">
      <c r="B2448" s="33"/>
      <c r="C2448" s="81">
        <v>0.12889999999999999</v>
      </c>
      <c r="D2448" s="80">
        <v>6444</v>
      </c>
      <c r="E2448" s="80">
        <v>493</v>
      </c>
      <c r="F2448" s="80">
        <v>5951</v>
      </c>
      <c r="G2448" s="80">
        <v>986</v>
      </c>
      <c r="H2448" s="80">
        <v>6937</v>
      </c>
      <c r="I2448" s="82">
        <v>0.14213600000000001</v>
      </c>
      <c r="J2448" s="80">
        <v>0.14211599999999999</v>
      </c>
      <c r="L2448" s="84">
        <v>0.99680000000000002</v>
      </c>
      <c r="M2448" s="83">
        <v>2446.59</v>
      </c>
      <c r="N2448" s="85">
        <v>0.41117700000000001</v>
      </c>
      <c r="O2448" s="83">
        <v>2446.1799999999998</v>
      </c>
      <c r="P2448" s="83">
        <v>0.82235499999999995</v>
      </c>
      <c r="Q2448" s="83">
        <v>2447</v>
      </c>
      <c r="R2448" s="86">
        <v>3.3606599999999999E-4</v>
      </c>
      <c r="S2448" s="86">
        <v>3.0676599999999998E-3</v>
      </c>
    </row>
    <row r="2449" spans="2:19" x14ac:dyDescent="0.2">
      <c r="B2449" s="33"/>
      <c r="C2449" s="81">
        <v>0.1288</v>
      </c>
      <c r="D2449" s="80">
        <v>6445</v>
      </c>
      <c r="E2449" s="80">
        <v>493</v>
      </c>
      <c r="F2449" s="80">
        <v>5952</v>
      </c>
      <c r="G2449" s="80">
        <v>986</v>
      </c>
      <c r="H2449" s="80">
        <v>6938</v>
      </c>
      <c r="I2449" s="82">
        <v>0.14211599999999999</v>
      </c>
      <c r="J2449" s="80">
        <v>0.14211599999999999</v>
      </c>
      <c r="L2449" s="84">
        <v>0.99680000000000002</v>
      </c>
      <c r="M2449" s="83">
        <v>2447.59</v>
      </c>
      <c r="N2449" s="85">
        <v>0.41274699999999998</v>
      </c>
      <c r="O2449" s="83">
        <v>2447.17</v>
      </c>
      <c r="P2449" s="83">
        <v>0.82549300000000003</v>
      </c>
      <c r="Q2449" s="83">
        <v>2448</v>
      </c>
      <c r="R2449" s="86">
        <v>3.3721100000000002E-4</v>
      </c>
      <c r="S2449" s="86">
        <v>3.0676599999999998E-3</v>
      </c>
    </row>
    <row r="2450" spans="2:19" x14ac:dyDescent="0.2">
      <c r="B2450" s="33"/>
      <c r="C2450" s="81">
        <v>0.12839999999999999</v>
      </c>
      <c r="D2450" s="80">
        <v>6446</v>
      </c>
      <c r="E2450" s="80">
        <v>494</v>
      </c>
      <c r="F2450" s="80">
        <v>5952</v>
      </c>
      <c r="G2450" s="80">
        <v>988</v>
      </c>
      <c r="H2450" s="80">
        <v>6940</v>
      </c>
      <c r="I2450" s="82">
        <v>0.14236299999999999</v>
      </c>
      <c r="J2450" s="80">
        <v>0.14236299999999999</v>
      </c>
      <c r="L2450" s="84">
        <v>0.99680000000000002</v>
      </c>
      <c r="M2450" s="83">
        <v>2448.59</v>
      </c>
      <c r="N2450" s="85">
        <v>0.41432099999999999</v>
      </c>
      <c r="O2450" s="83">
        <v>2448.17</v>
      </c>
      <c r="P2450" s="83">
        <v>0.82864199999999999</v>
      </c>
      <c r="Q2450" s="83">
        <v>2449</v>
      </c>
      <c r="R2450" s="86">
        <v>3.3835899999999999E-4</v>
      </c>
      <c r="S2450" s="86">
        <v>3.0676599999999998E-3</v>
      </c>
    </row>
    <row r="2451" spans="2:19" x14ac:dyDescent="0.2">
      <c r="B2451" s="33"/>
      <c r="C2451" s="81">
        <v>0.12790000000000001</v>
      </c>
      <c r="D2451" s="80">
        <v>6447</v>
      </c>
      <c r="E2451" s="80">
        <v>496</v>
      </c>
      <c r="F2451" s="80">
        <v>5951</v>
      </c>
      <c r="G2451" s="80">
        <v>992</v>
      </c>
      <c r="H2451" s="80">
        <v>6943</v>
      </c>
      <c r="I2451" s="82">
        <v>0.142878</v>
      </c>
      <c r="J2451" s="80">
        <v>0.14283699999999999</v>
      </c>
      <c r="L2451" s="84">
        <v>0.99670000000000003</v>
      </c>
      <c r="M2451" s="83">
        <v>2449.58</v>
      </c>
      <c r="N2451" s="85">
        <v>0.41589999999999999</v>
      </c>
      <c r="O2451" s="83">
        <v>2449.17</v>
      </c>
      <c r="P2451" s="83">
        <v>0.83179899999999996</v>
      </c>
      <c r="Q2451" s="83">
        <v>2450</v>
      </c>
      <c r="R2451" s="86">
        <v>3.3951000000000001E-4</v>
      </c>
      <c r="S2451" s="86">
        <v>3.24509E-3</v>
      </c>
    </row>
    <row r="2452" spans="2:19" x14ac:dyDescent="0.2">
      <c r="B2452" s="33"/>
      <c r="C2452" s="81">
        <v>0.1275</v>
      </c>
      <c r="D2452" s="80">
        <v>6448</v>
      </c>
      <c r="E2452" s="80">
        <v>496</v>
      </c>
      <c r="F2452" s="80">
        <v>5952</v>
      </c>
      <c r="G2452" s="80">
        <v>992</v>
      </c>
      <c r="H2452" s="80">
        <v>6944</v>
      </c>
      <c r="I2452" s="82">
        <v>0.14285700000000001</v>
      </c>
      <c r="J2452" s="80">
        <v>0.14283699999999999</v>
      </c>
      <c r="L2452" s="84">
        <v>0.99670000000000003</v>
      </c>
      <c r="M2452" s="83">
        <v>2450.58</v>
      </c>
      <c r="N2452" s="85">
        <v>0.41748299999999999</v>
      </c>
      <c r="O2452" s="83">
        <v>2450.17</v>
      </c>
      <c r="P2452" s="83">
        <v>0.83496700000000001</v>
      </c>
      <c r="Q2452" s="83">
        <v>2451</v>
      </c>
      <c r="R2452" s="86">
        <v>3.4066400000000002E-4</v>
      </c>
      <c r="S2452" s="86">
        <v>3.24509E-3</v>
      </c>
    </row>
    <row r="2453" spans="2:19" x14ac:dyDescent="0.2">
      <c r="B2453" s="33"/>
      <c r="C2453" s="81">
        <v>0.12740000000000001</v>
      </c>
      <c r="D2453" s="80">
        <v>6449</v>
      </c>
      <c r="E2453" s="80">
        <v>496</v>
      </c>
      <c r="F2453" s="80">
        <v>5953</v>
      </c>
      <c r="G2453" s="80">
        <v>992</v>
      </c>
      <c r="H2453" s="80">
        <v>6945</v>
      </c>
      <c r="I2453" s="82">
        <v>0.14283699999999999</v>
      </c>
      <c r="J2453" s="80">
        <v>0.14283699999999999</v>
      </c>
      <c r="L2453" s="84">
        <v>0.99670000000000003</v>
      </c>
      <c r="M2453" s="83">
        <v>2451.58</v>
      </c>
      <c r="N2453" s="85">
        <v>0.419072</v>
      </c>
      <c r="O2453" s="83">
        <v>2451.16</v>
      </c>
      <c r="P2453" s="83">
        <v>0.838144</v>
      </c>
      <c r="Q2453" s="83">
        <v>2452</v>
      </c>
      <c r="R2453" s="86">
        <v>3.4182100000000002E-4</v>
      </c>
      <c r="S2453" s="86">
        <v>3.24509E-3</v>
      </c>
    </row>
    <row r="2454" spans="2:19" x14ac:dyDescent="0.2">
      <c r="B2454" s="33"/>
      <c r="C2454" s="81">
        <v>0.127</v>
      </c>
      <c r="D2454" s="80">
        <v>6449</v>
      </c>
      <c r="E2454" s="80">
        <v>497</v>
      </c>
      <c r="F2454" s="80">
        <v>5952</v>
      </c>
      <c r="G2454" s="80">
        <v>994</v>
      </c>
      <c r="H2454" s="80">
        <v>6946</v>
      </c>
      <c r="I2454" s="82">
        <v>0.14310400000000001</v>
      </c>
      <c r="J2454" s="80">
        <v>0.14308299999999999</v>
      </c>
      <c r="L2454" s="84">
        <v>0.99670000000000003</v>
      </c>
      <c r="M2454" s="83">
        <v>2452.58</v>
      </c>
      <c r="N2454" s="85">
        <v>0.42066500000000001</v>
      </c>
      <c r="O2454" s="83">
        <v>2452.16</v>
      </c>
      <c r="P2454" s="83">
        <v>0.84133100000000005</v>
      </c>
      <c r="Q2454" s="83">
        <v>2453</v>
      </c>
      <c r="R2454" s="86">
        <v>3.4298E-4</v>
      </c>
      <c r="S2454" s="86">
        <v>3.24509E-3</v>
      </c>
    </row>
    <row r="2455" spans="2:19" x14ac:dyDescent="0.2">
      <c r="B2455" s="33"/>
      <c r="C2455" s="81">
        <v>0.12690000000000001</v>
      </c>
      <c r="D2455" s="80">
        <v>6450</v>
      </c>
      <c r="E2455" s="80">
        <v>497</v>
      </c>
      <c r="F2455" s="80">
        <v>5953</v>
      </c>
      <c r="G2455" s="80">
        <v>994</v>
      </c>
      <c r="H2455" s="80">
        <v>6947</v>
      </c>
      <c r="I2455" s="82">
        <v>0.14308299999999999</v>
      </c>
      <c r="J2455" s="80">
        <v>0.14308299999999999</v>
      </c>
      <c r="L2455" s="84">
        <v>0.99670000000000003</v>
      </c>
      <c r="M2455" s="83">
        <v>2453.58</v>
      </c>
      <c r="N2455" s="85">
        <v>0.42226399999999997</v>
      </c>
      <c r="O2455" s="83">
        <v>2453.16</v>
      </c>
      <c r="P2455" s="83">
        <v>0.84452700000000003</v>
      </c>
      <c r="Q2455" s="83">
        <v>2454</v>
      </c>
      <c r="R2455" s="86">
        <v>3.4414299999999999E-4</v>
      </c>
      <c r="S2455" s="86">
        <v>3.24509E-3</v>
      </c>
    </row>
    <row r="2456" spans="2:19" x14ac:dyDescent="0.2">
      <c r="B2456" s="33"/>
      <c r="C2456" s="81">
        <v>0.1265</v>
      </c>
      <c r="D2456" s="80">
        <v>6450</v>
      </c>
      <c r="E2456" s="80">
        <v>498</v>
      </c>
      <c r="F2456" s="80">
        <v>5952</v>
      </c>
      <c r="G2456" s="80">
        <v>996</v>
      </c>
      <c r="H2456" s="80">
        <v>6948</v>
      </c>
      <c r="I2456" s="82">
        <v>0.14335100000000001</v>
      </c>
      <c r="J2456" s="80">
        <v>0.14322699999999999</v>
      </c>
      <c r="L2456" s="84">
        <v>0.99670000000000003</v>
      </c>
      <c r="M2456" s="83">
        <v>2454.58</v>
      </c>
      <c r="N2456" s="85">
        <v>0.42386699999999999</v>
      </c>
      <c r="O2456" s="83">
        <v>2454.15</v>
      </c>
      <c r="P2456" s="83">
        <v>0.84773299999999996</v>
      </c>
      <c r="Q2456" s="83">
        <v>2455</v>
      </c>
      <c r="R2456" s="86">
        <v>3.4530900000000002E-4</v>
      </c>
      <c r="S2456" s="86">
        <v>3.24509E-3</v>
      </c>
    </row>
    <row r="2457" spans="2:19" x14ac:dyDescent="0.2">
      <c r="B2457" s="33"/>
      <c r="C2457" s="81">
        <v>0.1263</v>
      </c>
      <c r="D2457" s="80">
        <v>6451</v>
      </c>
      <c r="E2457" s="80">
        <v>498</v>
      </c>
      <c r="F2457" s="80">
        <v>5953</v>
      </c>
      <c r="G2457" s="80">
        <v>996</v>
      </c>
      <c r="H2457" s="80">
        <v>6949</v>
      </c>
      <c r="I2457" s="82">
        <v>0.14333000000000001</v>
      </c>
      <c r="J2457" s="80">
        <v>0.14322699999999999</v>
      </c>
      <c r="L2457" s="84">
        <v>0.99670000000000003</v>
      </c>
      <c r="M2457" s="83">
        <v>2455.5700000000002</v>
      </c>
      <c r="N2457" s="85">
        <v>0.42547499999999999</v>
      </c>
      <c r="O2457" s="83">
        <v>2455.15</v>
      </c>
      <c r="P2457" s="83">
        <v>0.85094899999999996</v>
      </c>
      <c r="Q2457" s="83">
        <v>2456</v>
      </c>
      <c r="R2457" s="86">
        <v>3.46478E-4</v>
      </c>
      <c r="S2457" s="86">
        <v>3.24509E-3</v>
      </c>
    </row>
    <row r="2458" spans="2:19" x14ac:dyDescent="0.2">
      <c r="B2458" s="33"/>
      <c r="C2458" s="81">
        <v>0.12559999999999999</v>
      </c>
      <c r="D2458" s="80">
        <v>6453</v>
      </c>
      <c r="E2458" s="80">
        <v>498</v>
      </c>
      <c r="F2458" s="80">
        <v>5955</v>
      </c>
      <c r="G2458" s="80">
        <v>996</v>
      </c>
      <c r="H2458" s="80">
        <v>6951</v>
      </c>
      <c r="I2458" s="82">
        <v>0.143289</v>
      </c>
      <c r="J2458" s="80">
        <v>0.14322699999999999</v>
      </c>
      <c r="L2458" s="84">
        <v>0.99670000000000003</v>
      </c>
      <c r="M2458" s="83">
        <v>2456.5700000000002</v>
      </c>
      <c r="N2458" s="85">
        <v>0.42708699999999999</v>
      </c>
      <c r="O2458" s="83">
        <v>2456.15</v>
      </c>
      <c r="P2458" s="83">
        <v>0.85417500000000002</v>
      </c>
      <c r="Q2458" s="83">
        <v>2457</v>
      </c>
      <c r="R2458" s="86">
        <v>3.47649E-4</v>
      </c>
      <c r="S2458" s="86">
        <v>3.24509E-3</v>
      </c>
    </row>
    <row r="2459" spans="2:19" x14ac:dyDescent="0.2">
      <c r="B2459" s="33"/>
      <c r="C2459" s="81">
        <v>0.1255</v>
      </c>
      <c r="D2459" s="80">
        <v>6454</v>
      </c>
      <c r="E2459" s="80">
        <v>498</v>
      </c>
      <c r="F2459" s="80">
        <v>5956</v>
      </c>
      <c r="G2459" s="80">
        <v>996</v>
      </c>
      <c r="H2459" s="80">
        <v>6952</v>
      </c>
      <c r="I2459" s="82">
        <v>0.14326800000000001</v>
      </c>
      <c r="J2459" s="80">
        <v>0.14322699999999999</v>
      </c>
      <c r="L2459" s="84">
        <v>0.99670000000000003</v>
      </c>
      <c r="M2459" s="83">
        <v>2457.5700000000002</v>
      </c>
      <c r="N2459" s="85">
        <v>0.428705</v>
      </c>
      <c r="O2459" s="83">
        <v>2457.14</v>
      </c>
      <c r="P2459" s="83">
        <v>0.85741000000000001</v>
      </c>
      <c r="Q2459" s="83">
        <v>2458</v>
      </c>
      <c r="R2459" s="86">
        <v>3.4882400000000002E-4</v>
      </c>
      <c r="S2459" s="86">
        <v>3.24509E-3</v>
      </c>
    </row>
    <row r="2460" spans="2:19" x14ac:dyDescent="0.2">
      <c r="B2460" s="33"/>
      <c r="C2460" s="81">
        <v>0.12520000000000001</v>
      </c>
      <c r="D2460" s="80">
        <v>6455</v>
      </c>
      <c r="E2460" s="80">
        <v>498</v>
      </c>
      <c r="F2460" s="80">
        <v>5957</v>
      </c>
      <c r="G2460" s="80">
        <v>996</v>
      </c>
      <c r="H2460" s="80">
        <v>6953</v>
      </c>
      <c r="I2460" s="82">
        <v>0.14324799999999999</v>
      </c>
      <c r="J2460" s="80">
        <v>0.14322699999999999</v>
      </c>
      <c r="L2460" s="84">
        <v>0.99670000000000003</v>
      </c>
      <c r="M2460" s="83">
        <v>2458.5700000000002</v>
      </c>
      <c r="N2460" s="85">
        <v>0.43032799999999999</v>
      </c>
      <c r="O2460" s="83">
        <v>2458.14</v>
      </c>
      <c r="P2460" s="83">
        <v>0.86065499999999995</v>
      </c>
      <c r="Q2460" s="83">
        <v>2459</v>
      </c>
      <c r="R2460" s="86">
        <v>3.5000199999999997E-4</v>
      </c>
      <c r="S2460" s="86">
        <v>3.24509E-3</v>
      </c>
    </row>
    <row r="2461" spans="2:19" x14ac:dyDescent="0.2">
      <c r="B2461" s="33"/>
      <c r="C2461" s="81">
        <v>0.12470000000000001</v>
      </c>
      <c r="D2461" s="80">
        <v>6456</v>
      </c>
      <c r="E2461" s="80">
        <v>498</v>
      </c>
      <c r="F2461" s="80">
        <v>5958</v>
      </c>
      <c r="G2461" s="80">
        <v>996</v>
      </c>
      <c r="H2461" s="80">
        <v>6954</v>
      </c>
      <c r="I2461" s="82">
        <v>0.14322699999999999</v>
      </c>
      <c r="J2461" s="80">
        <v>0.14322699999999999</v>
      </c>
      <c r="L2461" s="84">
        <v>0.99670000000000003</v>
      </c>
      <c r="M2461" s="83">
        <v>2459.5700000000002</v>
      </c>
      <c r="N2461" s="85">
        <v>0.43195499999999998</v>
      </c>
      <c r="O2461" s="83">
        <v>2459.14</v>
      </c>
      <c r="P2461" s="83">
        <v>0.86390999999999996</v>
      </c>
      <c r="Q2461" s="83">
        <v>2460</v>
      </c>
      <c r="R2461" s="86">
        <v>3.5118299999999997E-4</v>
      </c>
      <c r="S2461" s="86">
        <v>3.24509E-3</v>
      </c>
    </row>
    <row r="2462" spans="2:19" x14ac:dyDescent="0.2">
      <c r="B2462" s="33"/>
      <c r="C2462" s="81">
        <v>0.1245</v>
      </c>
      <c r="D2462" s="80">
        <v>6456</v>
      </c>
      <c r="E2462" s="80">
        <v>499</v>
      </c>
      <c r="F2462" s="80">
        <v>5957</v>
      </c>
      <c r="G2462" s="80">
        <v>998</v>
      </c>
      <c r="H2462" s="80">
        <v>6955</v>
      </c>
      <c r="I2462" s="82">
        <v>0.14349400000000001</v>
      </c>
      <c r="J2462" s="80">
        <v>0.14337</v>
      </c>
      <c r="L2462" s="84">
        <v>0.99670000000000003</v>
      </c>
      <c r="M2462" s="83">
        <v>2460.5700000000002</v>
      </c>
      <c r="N2462" s="85">
        <v>0.433587</v>
      </c>
      <c r="O2462" s="83">
        <v>2460.13</v>
      </c>
      <c r="P2462" s="83">
        <v>0.86717500000000003</v>
      </c>
      <c r="Q2462" s="83">
        <v>2461</v>
      </c>
      <c r="R2462" s="86">
        <v>3.5236700000000002E-4</v>
      </c>
      <c r="S2462" s="86">
        <v>3.24509E-3</v>
      </c>
    </row>
    <row r="2463" spans="2:19" x14ac:dyDescent="0.2">
      <c r="B2463" s="33"/>
      <c r="C2463" s="81">
        <v>0.1244</v>
      </c>
      <c r="D2463" s="80">
        <v>6457</v>
      </c>
      <c r="E2463" s="80">
        <v>499</v>
      </c>
      <c r="F2463" s="80">
        <v>5958</v>
      </c>
      <c r="G2463" s="80">
        <v>998</v>
      </c>
      <c r="H2463" s="80">
        <v>6956</v>
      </c>
      <c r="I2463" s="82">
        <v>0.14347299999999999</v>
      </c>
      <c r="J2463" s="80">
        <v>0.14337</v>
      </c>
      <c r="L2463" s="84">
        <v>0.99670000000000003</v>
      </c>
      <c r="M2463" s="83">
        <v>2461.56</v>
      </c>
      <c r="N2463" s="85">
        <v>0.43522499999999997</v>
      </c>
      <c r="O2463" s="83">
        <v>2461.13</v>
      </c>
      <c r="P2463" s="83">
        <v>0.87044900000000003</v>
      </c>
      <c r="Q2463" s="83">
        <v>2462</v>
      </c>
      <c r="R2463" s="86">
        <v>3.5355400000000001E-4</v>
      </c>
      <c r="S2463" s="86">
        <v>3.24509E-3</v>
      </c>
    </row>
    <row r="2464" spans="2:19" x14ac:dyDescent="0.2">
      <c r="B2464" s="33"/>
      <c r="C2464" s="81">
        <v>0.1241</v>
      </c>
      <c r="D2464" s="80">
        <v>6458</v>
      </c>
      <c r="E2464" s="80">
        <v>499</v>
      </c>
      <c r="F2464" s="80">
        <v>5959</v>
      </c>
      <c r="G2464" s="80">
        <v>998</v>
      </c>
      <c r="H2464" s="80">
        <v>6957</v>
      </c>
      <c r="I2464" s="82">
        <v>0.143453</v>
      </c>
      <c r="J2464" s="80">
        <v>0.14337</v>
      </c>
      <c r="L2464" s="84">
        <v>0.99670000000000003</v>
      </c>
      <c r="M2464" s="83">
        <v>2462.56</v>
      </c>
      <c r="N2464" s="85">
        <v>0.43686700000000001</v>
      </c>
      <c r="O2464" s="83">
        <v>2462.13</v>
      </c>
      <c r="P2464" s="83">
        <v>0.87373400000000001</v>
      </c>
      <c r="Q2464" s="83">
        <v>2463</v>
      </c>
      <c r="R2464" s="86">
        <v>3.5474399999999999E-4</v>
      </c>
      <c r="S2464" s="86">
        <v>3.24509E-3</v>
      </c>
    </row>
    <row r="2465" spans="2:19" x14ac:dyDescent="0.2">
      <c r="B2465" s="33"/>
      <c r="C2465" s="81">
        <v>0.1239</v>
      </c>
      <c r="D2465" s="80">
        <v>6461</v>
      </c>
      <c r="E2465" s="80">
        <v>499</v>
      </c>
      <c r="F2465" s="80">
        <v>5962</v>
      </c>
      <c r="G2465" s="80">
        <v>998</v>
      </c>
      <c r="H2465" s="80">
        <v>6960</v>
      </c>
      <c r="I2465" s="82">
        <v>0.14339099999999999</v>
      </c>
      <c r="J2465" s="80">
        <v>0.14337</v>
      </c>
      <c r="L2465" s="84">
        <v>0.99670000000000003</v>
      </c>
      <c r="M2465" s="83">
        <v>2463.56</v>
      </c>
      <c r="N2465" s="85">
        <v>0.43851400000000001</v>
      </c>
      <c r="O2465" s="83">
        <v>2463.12</v>
      </c>
      <c r="P2465" s="83">
        <v>0.87702800000000003</v>
      </c>
      <c r="Q2465" s="83">
        <v>2464</v>
      </c>
      <c r="R2465" s="86">
        <v>3.5593700000000002E-4</v>
      </c>
      <c r="S2465" s="86">
        <v>3.24509E-3</v>
      </c>
    </row>
    <row r="2466" spans="2:19" x14ac:dyDescent="0.2">
      <c r="B2466" s="33"/>
      <c r="C2466" s="81">
        <v>0.1237</v>
      </c>
      <c r="D2466" s="80">
        <v>6462</v>
      </c>
      <c r="E2466" s="80">
        <v>499</v>
      </c>
      <c r="F2466" s="80">
        <v>5963</v>
      </c>
      <c r="G2466" s="80">
        <v>998</v>
      </c>
      <c r="H2466" s="80">
        <v>6961</v>
      </c>
      <c r="I2466" s="82">
        <v>0.14337</v>
      </c>
      <c r="J2466" s="80">
        <v>0.14337</v>
      </c>
      <c r="L2466" s="84">
        <v>0.99670000000000003</v>
      </c>
      <c r="M2466" s="83">
        <v>2464.56</v>
      </c>
      <c r="N2466" s="85">
        <v>0.440166</v>
      </c>
      <c r="O2466" s="83">
        <v>2464.12</v>
      </c>
      <c r="P2466" s="83">
        <v>0.880332</v>
      </c>
      <c r="Q2466" s="83">
        <v>2465</v>
      </c>
      <c r="R2466" s="86">
        <v>3.5713299999999998E-4</v>
      </c>
      <c r="S2466" s="86">
        <v>3.24509E-3</v>
      </c>
    </row>
    <row r="2467" spans="2:19" x14ac:dyDescent="0.2">
      <c r="B2467" s="33"/>
      <c r="C2467" s="81">
        <v>0.1234</v>
      </c>
      <c r="D2467" s="80">
        <v>6462</v>
      </c>
      <c r="E2467" s="80">
        <v>500</v>
      </c>
      <c r="F2467" s="80">
        <v>5962</v>
      </c>
      <c r="G2467" s="80">
        <v>1000</v>
      </c>
      <c r="H2467" s="80">
        <v>6962</v>
      </c>
      <c r="I2467" s="82">
        <v>0.14363699999999999</v>
      </c>
      <c r="J2467" s="80">
        <v>0.14361599999999999</v>
      </c>
      <c r="L2467" s="84">
        <v>0.99670000000000003</v>
      </c>
      <c r="M2467" s="83">
        <v>2465.56</v>
      </c>
      <c r="N2467" s="85">
        <v>0.44182300000000002</v>
      </c>
      <c r="O2467" s="83">
        <v>2465.12</v>
      </c>
      <c r="P2467" s="83">
        <v>0.88364600000000004</v>
      </c>
      <c r="Q2467" s="83">
        <v>2466</v>
      </c>
      <c r="R2467" s="86">
        <v>3.58332E-4</v>
      </c>
      <c r="S2467" s="86">
        <v>3.24509E-3</v>
      </c>
    </row>
    <row r="2468" spans="2:19" x14ac:dyDescent="0.2">
      <c r="B2468" s="33"/>
      <c r="C2468" s="81">
        <v>0.12330000000000001</v>
      </c>
      <c r="D2468" s="80">
        <v>6463</v>
      </c>
      <c r="E2468" s="80">
        <v>500</v>
      </c>
      <c r="F2468" s="80">
        <v>5963</v>
      </c>
      <c r="G2468" s="80">
        <v>1000</v>
      </c>
      <c r="H2468" s="80">
        <v>6963</v>
      </c>
      <c r="I2468" s="82">
        <v>0.14361599999999999</v>
      </c>
      <c r="J2468" s="80">
        <v>0.14361599999999999</v>
      </c>
      <c r="L2468" s="84">
        <v>0.99670000000000003</v>
      </c>
      <c r="M2468" s="83">
        <v>2466.56</v>
      </c>
      <c r="N2468" s="85">
        <v>0.44348500000000002</v>
      </c>
      <c r="O2468" s="83">
        <v>2466.11</v>
      </c>
      <c r="P2468" s="83">
        <v>0.88697000000000004</v>
      </c>
      <c r="Q2468" s="83">
        <v>2467</v>
      </c>
      <c r="R2468" s="86">
        <v>3.59534E-4</v>
      </c>
      <c r="S2468" s="86">
        <v>3.24509E-3</v>
      </c>
    </row>
    <row r="2469" spans="2:19" x14ac:dyDescent="0.2">
      <c r="B2469" s="33"/>
      <c r="C2469" s="81">
        <v>0.1232</v>
      </c>
      <c r="D2469" s="80">
        <v>6464</v>
      </c>
      <c r="E2469" s="80">
        <v>501</v>
      </c>
      <c r="F2469" s="80">
        <v>5963</v>
      </c>
      <c r="G2469" s="80">
        <v>1002</v>
      </c>
      <c r="H2469" s="80">
        <v>6965</v>
      </c>
      <c r="I2469" s="82">
        <v>0.14386199999999999</v>
      </c>
      <c r="J2469" s="80">
        <v>0.14386199999999999</v>
      </c>
      <c r="L2469" s="84">
        <v>0.99670000000000003</v>
      </c>
      <c r="M2469" s="83">
        <v>2467.5500000000002</v>
      </c>
      <c r="N2469" s="85">
        <v>0.44515199999999999</v>
      </c>
      <c r="O2469" s="83">
        <v>2467.11</v>
      </c>
      <c r="P2469" s="83">
        <v>0.89030399999999998</v>
      </c>
      <c r="Q2469" s="83">
        <v>2468</v>
      </c>
      <c r="R2469" s="86">
        <v>3.60739E-4</v>
      </c>
      <c r="S2469" s="86">
        <v>3.24509E-3</v>
      </c>
    </row>
    <row r="2470" spans="2:19" x14ac:dyDescent="0.2">
      <c r="B2470" s="33"/>
      <c r="C2470" s="81">
        <v>0.1227</v>
      </c>
      <c r="D2470" s="80">
        <v>6464</v>
      </c>
      <c r="E2470" s="80">
        <v>502</v>
      </c>
      <c r="F2470" s="80">
        <v>5962</v>
      </c>
      <c r="G2470" s="80">
        <v>1004</v>
      </c>
      <c r="H2470" s="80">
        <v>6966</v>
      </c>
      <c r="I2470" s="82">
        <v>0.14412900000000001</v>
      </c>
      <c r="J2470" s="80">
        <v>0.14412900000000001</v>
      </c>
      <c r="L2470" s="84">
        <v>0.99660000000000004</v>
      </c>
      <c r="M2470" s="83">
        <v>2468.5500000000002</v>
      </c>
      <c r="N2470" s="85">
        <v>0.446824</v>
      </c>
      <c r="O2470" s="83">
        <v>2468.11</v>
      </c>
      <c r="P2470" s="83">
        <v>0.893648</v>
      </c>
      <c r="Q2470" s="83">
        <v>2469</v>
      </c>
      <c r="R2470" s="86">
        <v>3.61947E-4</v>
      </c>
      <c r="S2470" s="86">
        <v>3.38924E-3</v>
      </c>
    </row>
    <row r="2471" spans="2:19" x14ac:dyDescent="0.2">
      <c r="B2471" s="33"/>
      <c r="C2471" s="81">
        <v>0.1226</v>
      </c>
      <c r="D2471" s="80">
        <v>6464</v>
      </c>
      <c r="E2471" s="80">
        <v>503</v>
      </c>
      <c r="F2471" s="80">
        <v>5961</v>
      </c>
      <c r="G2471" s="80">
        <v>1006</v>
      </c>
      <c r="H2471" s="80">
        <v>6967</v>
      </c>
      <c r="I2471" s="82">
        <v>0.144395</v>
      </c>
      <c r="J2471" s="80">
        <v>0.14435400000000001</v>
      </c>
      <c r="L2471" s="84">
        <v>0.99660000000000004</v>
      </c>
      <c r="M2471" s="83">
        <v>2469.5500000000002</v>
      </c>
      <c r="N2471" s="85">
        <v>0.44850099999999998</v>
      </c>
      <c r="O2471" s="83">
        <v>2469.1</v>
      </c>
      <c r="P2471" s="83">
        <v>0.89700199999999997</v>
      </c>
      <c r="Q2471" s="83">
        <v>2470</v>
      </c>
      <c r="R2471" s="86">
        <v>3.63159E-4</v>
      </c>
      <c r="S2471" s="86">
        <v>3.38924E-3</v>
      </c>
    </row>
    <row r="2472" spans="2:19" x14ac:dyDescent="0.2">
      <c r="B2472" s="33"/>
      <c r="C2472" s="81">
        <v>0.1221</v>
      </c>
      <c r="D2472" s="80">
        <v>6465</v>
      </c>
      <c r="E2472" s="80">
        <v>503</v>
      </c>
      <c r="F2472" s="80">
        <v>5962</v>
      </c>
      <c r="G2472" s="80">
        <v>1006</v>
      </c>
      <c r="H2472" s="80">
        <v>6968</v>
      </c>
      <c r="I2472" s="82">
        <v>0.144374</v>
      </c>
      <c r="J2472" s="80">
        <v>0.14435400000000001</v>
      </c>
      <c r="L2472" s="84">
        <v>0.99660000000000004</v>
      </c>
      <c r="M2472" s="83">
        <v>2470.5500000000002</v>
      </c>
      <c r="N2472" s="85">
        <v>0.450183</v>
      </c>
      <c r="O2472" s="83">
        <v>2470.1</v>
      </c>
      <c r="P2472" s="83">
        <v>0.900366</v>
      </c>
      <c r="Q2472" s="83">
        <v>2471</v>
      </c>
      <c r="R2472" s="86">
        <v>3.6437299999999998E-4</v>
      </c>
      <c r="S2472" s="86">
        <v>3.38924E-3</v>
      </c>
    </row>
    <row r="2473" spans="2:19" x14ac:dyDescent="0.2">
      <c r="B2473" s="33"/>
      <c r="C2473" s="81">
        <v>0.12189999999999999</v>
      </c>
      <c r="D2473" s="80">
        <v>6466</v>
      </c>
      <c r="E2473" s="80">
        <v>503</v>
      </c>
      <c r="F2473" s="80">
        <v>5963</v>
      </c>
      <c r="G2473" s="80">
        <v>1006</v>
      </c>
      <c r="H2473" s="80">
        <v>6969</v>
      </c>
      <c r="I2473" s="82">
        <v>0.14435400000000001</v>
      </c>
      <c r="J2473" s="80">
        <v>0.14435400000000001</v>
      </c>
      <c r="L2473" s="84">
        <v>0.99660000000000004</v>
      </c>
      <c r="M2473" s="83">
        <v>2471.5500000000002</v>
      </c>
      <c r="N2473" s="85">
        <v>0.45186999999999999</v>
      </c>
      <c r="O2473" s="83">
        <v>2471.1</v>
      </c>
      <c r="P2473" s="83">
        <v>0.90373999999999999</v>
      </c>
      <c r="Q2473" s="83">
        <v>2472</v>
      </c>
      <c r="R2473" s="86">
        <v>3.6559100000000002E-4</v>
      </c>
      <c r="S2473" s="86">
        <v>3.38924E-3</v>
      </c>
    </row>
    <row r="2474" spans="2:19" x14ac:dyDescent="0.2">
      <c r="B2474" s="33"/>
      <c r="C2474" s="81">
        <v>0.1217</v>
      </c>
      <c r="D2474" s="80">
        <v>6467</v>
      </c>
      <c r="E2474" s="80">
        <v>504</v>
      </c>
      <c r="F2474" s="80">
        <v>5963</v>
      </c>
      <c r="G2474" s="80">
        <v>1008</v>
      </c>
      <c r="H2474" s="80">
        <v>6971</v>
      </c>
      <c r="I2474" s="82">
        <v>0.14459900000000001</v>
      </c>
      <c r="J2474" s="80">
        <v>0.14459900000000001</v>
      </c>
      <c r="L2474" s="84">
        <v>0.99660000000000004</v>
      </c>
      <c r="M2474" s="83">
        <v>2472.5500000000002</v>
      </c>
      <c r="N2474" s="85">
        <v>0.45356200000000002</v>
      </c>
      <c r="O2474" s="83">
        <v>2472.09</v>
      </c>
      <c r="P2474" s="83">
        <v>0.90712499999999996</v>
      </c>
      <c r="Q2474" s="83">
        <v>2473</v>
      </c>
      <c r="R2474" s="86">
        <v>3.6681099999999998E-4</v>
      </c>
      <c r="S2474" s="86">
        <v>3.38924E-3</v>
      </c>
    </row>
    <row r="2475" spans="2:19" x14ac:dyDescent="0.2">
      <c r="B2475" s="33"/>
      <c r="C2475" s="81">
        <v>0.1215</v>
      </c>
      <c r="D2475" s="80">
        <v>6468</v>
      </c>
      <c r="E2475" s="80">
        <v>506</v>
      </c>
      <c r="F2475" s="80">
        <v>5962</v>
      </c>
      <c r="G2475" s="80">
        <v>1012</v>
      </c>
      <c r="H2475" s="80">
        <v>6974</v>
      </c>
      <c r="I2475" s="82">
        <v>0.14510999999999999</v>
      </c>
      <c r="J2475" s="80">
        <v>0.14509</v>
      </c>
      <c r="L2475" s="84">
        <v>0.99660000000000004</v>
      </c>
      <c r="M2475" s="83">
        <v>2473.54</v>
      </c>
      <c r="N2475" s="85">
        <v>0.45525900000000002</v>
      </c>
      <c r="O2475" s="83">
        <v>2473.09</v>
      </c>
      <c r="P2475" s="83">
        <v>0.91051899999999997</v>
      </c>
      <c r="Q2475" s="83">
        <v>2474</v>
      </c>
      <c r="R2475" s="86">
        <v>3.6803500000000001E-4</v>
      </c>
      <c r="S2475" s="86">
        <v>3.38924E-3</v>
      </c>
    </row>
    <row r="2476" spans="2:19" x14ac:dyDescent="0.2">
      <c r="B2476" s="33"/>
      <c r="C2476" s="81">
        <v>0.12130000000000001</v>
      </c>
      <c r="D2476" s="80">
        <v>6469</v>
      </c>
      <c r="E2476" s="80">
        <v>506</v>
      </c>
      <c r="F2476" s="80">
        <v>5963</v>
      </c>
      <c r="G2476" s="80">
        <v>1012</v>
      </c>
      <c r="H2476" s="80">
        <v>6975</v>
      </c>
      <c r="I2476" s="82">
        <v>0.14509</v>
      </c>
      <c r="J2476" s="80">
        <v>0.14509</v>
      </c>
      <c r="L2476" s="84">
        <v>0.99660000000000004</v>
      </c>
      <c r="M2476" s="83">
        <v>2474.54</v>
      </c>
      <c r="N2476" s="85">
        <v>0.45696199999999998</v>
      </c>
      <c r="O2476" s="83">
        <v>2474.09</v>
      </c>
      <c r="P2476" s="83">
        <v>0.91392300000000004</v>
      </c>
      <c r="Q2476" s="83">
        <v>2475</v>
      </c>
      <c r="R2476" s="86">
        <v>3.6926199999999998E-4</v>
      </c>
      <c r="S2476" s="86">
        <v>3.38924E-3</v>
      </c>
    </row>
    <row r="2477" spans="2:19" x14ac:dyDescent="0.2">
      <c r="B2477" s="33"/>
      <c r="C2477" s="81">
        <v>0.1211</v>
      </c>
      <c r="D2477" s="80">
        <v>6470</v>
      </c>
      <c r="E2477" s="80">
        <v>507</v>
      </c>
      <c r="F2477" s="80">
        <v>5963</v>
      </c>
      <c r="G2477" s="80">
        <v>1014</v>
      </c>
      <c r="H2477" s="80">
        <v>6977</v>
      </c>
      <c r="I2477" s="82">
        <v>0.14533499999999999</v>
      </c>
      <c r="J2477" s="80">
        <v>0.145314</v>
      </c>
      <c r="L2477" s="84">
        <v>0.99660000000000004</v>
      </c>
      <c r="M2477" s="83">
        <v>2475.54</v>
      </c>
      <c r="N2477" s="85">
        <v>0.45866899999999999</v>
      </c>
      <c r="O2477" s="83">
        <v>2475.08</v>
      </c>
      <c r="P2477" s="83">
        <v>0.91733799999999999</v>
      </c>
      <c r="Q2477" s="83">
        <v>2476</v>
      </c>
      <c r="R2477" s="86">
        <v>3.7049199999999999E-4</v>
      </c>
      <c r="S2477" s="86">
        <v>3.38924E-3</v>
      </c>
    </row>
    <row r="2478" spans="2:19" x14ac:dyDescent="0.2">
      <c r="B2478" s="33"/>
      <c r="C2478" s="81">
        <v>0.1208</v>
      </c>
      <c r="D2478" s="80">
        <v>6471</v>
      </c>
      <c r="E2478" s="80">
        <v>507</v>
      </c>
      <c r="F2478" s="80">
        <v>5964</v>
      </c>
      <c r="G2478" s="80">
        <v>1014</v>
      </c>
      <c r="H2478" s="80">
        <v>6978</v>
      </c>
      <c r="I2478" s="82">
        <v>0.145314</v>
      </c>
      <c r="J2478" s="80">
        <v>0.145314</v>
      </c>
      <c r="L2478" s="84">
        <v>0.99660000000000004</v>
      </c>
      <c r="M2478" s="83">
        <v>2476.54</v>
      </c>
      <c r="N2478" s="85">
        <v>0.46038099999999998</v>
      </c>
      <c r="O2478" s="83">
        <v>2476.08</v>
      </c>
      <c r="P2478" s="83">
        <v>0.920763</v>
      </c>
      <c r="Q2478" s="83">
        <v>2477</v>
      </c>
      <c r="R2478" s="86">
        <v>3.71725E-4</v>
      </c>
      <c r="S2478" s="86">
        <v>3.38924E-3</v>
      </c>
    </row>
    <row r="2479" spans="2:19" x14ac:dyDescent="0.2">
      <c r="B2479" s="33"/>
      <c r="C2479" s="81">
        <v>0.12039999999999999</v>
      </c>
      <c r="D2479" s="80">
        <v>6471</v>
      </c>
      <c r="E2479" s="80">
        <v>508</v>
      </c>
      <c r="F2479" s="80">
        <v>5963</v>
      </c>
      <c r="G2479" s="80">
        <v>1016</v>
      </c>
      <c r="H2479" s="80">
        <v>6979</v>
      </c>
      <c r="I2479" s="82">
        <v>0.14557999999999999</v>
      </c>
      <c r="J2479" s="80">
        <v>0.14557999999999999</v>
      </c>
      <c r="L2479" s="84">
        <v>0.99660000000000004</v>
      </c>
      <c r="M2479" s="83">
        <v>2477.54</v>
      </c>
      <c r="N2479" s="85">
        <v>0.46209899999999998</v>
      </c>
      <c r="O2479" s="83">
        <v>2477.08</v>
      </c>
      <c r="P2479" s="83">
        <v>0.92419799999999996</v>
      </c>
      <c r="Q2479" s="83">
        <v>2478</v>
      </c>
      <c r="R2479" s="86">
        <v>3.72961E-4</v>
      </c>
      <c r="S2479" s="86">
        <v>3.38924E-3</v>
      </c>
    </row>
    <row r="2480" spans="2:19" x14ac:dyDescent="0.2">
      <c r="B2480" s="33"/>
      <c r="C2480" s="81">
        <v>0.1203</v>
      </c>
      <c r="D2480" s="80">
        <v>6471</v>
      </c>
      <c r="E2480" s="80">
        <v>509</v>
      </c>
      <c r="F2480" s="80">
        <v>5962</v>
      </c>
      <c r="G2480" s="80">
        <v>1018</v>
      </c>
      <c r="H2480" s="80">
        <v>6980</v>
      </c>
      <c r="I2480" s="82">
        <v>0.145845</v>
      </c>
      <c r="J2480" s="80">
        <v>0.145845</v>
      </c>
      <c r="L2480" s="84">
        <v>0.99650000000000005</v>
      </c>
      <c r="M2480" s="83">
        <v>2478.54</v>
      </c>
      <c r="N2480" s="85">
        <v>0.46382099999999998</v>
      </c>
      <c r="O2480" s="83">
        <v>2478.0700000000002</v>
      </c>
      <c r="P2480" s="83">
        <v>0.927643</v>
      </c>
      <c r="Q2480" s="83">
        <v>2479</v>
      </c>
      <c r="R2480" s="86">
        <v>3.7419999999999999E-4</v>
      </c>
      <c r="S2480" s="86">
        <v>3.5379500000000002E-3</v>
      </c>
    </row>
    <row r="2481" spans="2:19" x14ac:dyDescent="0.2">
      <c r="B2481" s="33"/>
      <c r="C2481" s="81">
        <v>0.12</v>
      </c>
      <c r="D2481" s="80">
        <v>6472</v>
      </c>
      <c r="E2481" s="80">
        <v>510</v>
      </c>
      <c r="F2481" s="80">
        <v>5962</v>
      </c>
      <c r="G2481" s="80">
        <v>1020</v>
      </c>
      <c r="H2481" s="80">
        <v>6982</v>
      </c>
      <c r="I2481" s="82">
        <v>0.14609</v>
      </c>
      <c r="J2481" s="80">
        <v>0.14602699999999999</v>
      </c>
      <c r="L2481" s="84">
        <v>0.99650000000000005</v>
      </c>
      <c r="M2481" s="83">
        <v>2479.5300000000002</v>
      </c>
      <c r="N2481" s="85">
        <v>0.46554899999999999</v>
      </c>
      <c r="O2481" s="83">
        <v>2479.0700000000002</v>
      </c>
      <c r="P2481" s="83">
        <v>0.93109799999999998</v>
      </c>
      <c r="Q2481" s="83">
        <v>2480</v>
      </c>
      <c r="R2481" s="86">
        <v>3.7544299999999999E-4</v>
      </c>
      <c r="S2481" s="86">
        <v>3.5379500000000002E-3</v>
      </c>
    </row>
    <row r="2482" spans="2:19" x14ac:dyDescent="0.2">
      <c r="B2482" s="33"/>
      <c r="C2482" s="81">
        <v>0.11940000000000001</v>
      </c>
      <c r="D2482" s="80">
        <v>6473</v>
      </c>
      <c r="E2482" s="80">
        <v>510</v>
      </c>
      <c r="F2482" s="80">
        <v>5963</v>
      </c>
      <c r="G2482" s="80">
        <v>1020</v>
      </c>
      <c r="H2482" s="80">
        <v>6983</v>
      </c>
      <c r="I2482" s="82">
        <v>0.146069</v>
      </c>
      <c r="J2482" s="80">
        <v>0.14602699999999999</v>
      </c>
      <c r="L2482" s="84">
        <v>0.99650000000000005</v>
      </c>
      <c r="M2482" s="83">
        <v>2480.5300000000002</v>
      </c>
      <c r="N2482" s="85">
        <v>0.46728199999999998</v>
      </c>
      <c r="O2482" s="83">
        <v>2480.0700000000002</v>
      </c>
      <c r="P2482" s="83">
        <v>0.93456399999999995</v>
      </c>
      <c r="Q2482" s="83">
        <v>2481</v>
      </c>
      <c r="R2482" s="86">
        <v>3.7668800000000002E-4</v>
      </c>
      <c r="S2482" s="86">
        <v>3.5379500000000002E-3</v>
      </c>
    </row>
    <row r="2483" spans="2:19" x14ac:dyDescent="0.2">
      <c r="B2483" s="33"/>
      <c r="C2483" s="81">
        <v>0.11899999999999999</v>
      </c>
      <c r="D2483" s="80">
        <v>6475</v>
      </c>
      <c r="E2483" s="80">
        <v>510</v>
      </c>
      <c r="F2483" s="80">
        <v>5965</v>
      </c>
      <c r="G2483" s="80">
        <v>1020</v>
      </c>
      <c r="H2483" s="80">
        <v>6985</v>
      </c>
      <c r="I2483" s="82">
        <v>0.14602699999999999</v>
      </c>
      <c r="J2483" s="80">
        <v>0.14602699999999999</v>
      </c>
      <c r="L2483" s="84">
        <v>0.99650000000000005</v>
      </c>
      <c r="M2483" s="83">
        <v>2481.5300000000002</v>
      </c>
      <c r="N2483" s="85">
        <v>0.46901999999999999</v>
      </c>
      <c r="O2483" s="83">
        <v>2481.06</v>
      </c>
      <c r="P2483" s="83">
        <v>0.93803899999999996</v>
      </c>
      <c r="Q2483" s="83">
        <v>2482</v>
      </c>
      <c r="R2483" s="86">
        <v>3.7793700000000001E-4</v>
      </c>
      <c r="S2483" s="86">
        <v>3.5379500000000002E-3</v>
      </c>
    </row>
    <row r="2484" spans="2:19" x14ac:dyDescent="0.2">
      <c r="B2484" s="33"/>
      <c r="C2484" s="81">
        <v>0.11890000000000001</v>
      </c>
      <c r="D2484" s="80">
        <v>6475</v>
      </c>
      <c r="E2484" s="80">
        <v>511</v>
      </c>
      <c r="F2484" s="80">
        <v>5964</v>
      </c>
      <c r="G2484" s="80">
        <v>1022</v>
      </c>
      <c r="H2484" s="80">
        <v>6986</v>
      </c>
      <c r="I2484" s="82">
        <v>0.14629300000000001</v>
      </c>
      <c r="J2484" s="80">
        <v>0.14618800000000001</v>
      </c>
      <c r="L2484" s="84">
        <v>0.99650000000000005</v>
      </c>
      <c r="M2484" s="83">
        <v>2482.5300000000002</v>
      </c>
      <c r="N2484" s="85">
        <v>0.47076299999999999</v>
      </c>
      <c r="O2484" s="83">
        <v>2482.06</v>
      </c>
      <c r="P2484" s="83">
        <v>0.94152599999999997</v>
      </c>
      <c r="Q2484" s="83">
        <v>2483</v>
      </c>
      <c r="R2484" s="86">
        <v>3.7918899999999999E-4</v>
      </c>
      <c r="S2484" s="86">
        <v>3.5379500000000002E-3</v>
      </c>
    </row>
    <row r="2485" spans="2:19" x14ac:dyDescent="0.2">
      <c r="B2485" s="33"/>
      <c r="C2485" s="81">
        <v>0.1187</v>
      </c>
      <c r="D2485" s="80">
        <v>6476</v>
      </c>
      <c r="E2485" s="80">
        <v>511</v>
      </c>
      <c r="F2485" s="80">
        <v>5965</v>
      </c>
      <c r="G2485" s="80">
        <v>1022</v>
      </c>
      <c r="H2485" s="80">
        <v>6987</v>
      </c>
      <c r="I2485" s="82">
        <v>0.14627200000000001</v>
      </c>
      <c r="J2485" s="80">
        <v>0.14618800000000001</v>
      </c>
      <c r="L2485" s="84">
        <v>0.99650000000000005</v>
      </c>
      <c r="M2485" s="83">
        <v>2483.5300000000002</v>
      </c>
      <c r="N2485" s="85">
        <v>0.47251100000000001</v>
      </c>
      <c r="O2485" s="83">
        <v>2483.0500000000002</v>
      </c>
      <c r="P2485" s="83">
        <v>0.94502200000000003</v>
      </c>
      <c r="Q2485" s="83">
        <v>2484</v>
      </c>
      <c r="R2485" s="86">
        <v>3.8044400000000002E-4</v>
      </c>
      <c r="S2485" s="86">
        <v>3.5379500000000002E-3</v>
      </c>
    </row>
    <row r="2486" spans="2:19" x14ac:dyDescent="0.2">
      <c r="B2486" s="33"/>
      <c r="C2486" s="81">
        <v>0.11840000000000001</v>
      </c>
      <c r="D2486" s="80">
        <v>6477</v>
      </c>
      <c r="E2486" s="80">
        <v>511</v>
      </c>
      <c r="F2486" s="80">
        <v>5966</v>
      </c>
      <c r="G2486" s="80">
        <v>1022</v>
      </c>
      <c r="H2486" s="80">
        <v>6988</v>
      </c>
      <c r="I2486" s="82">
        <v>0.14625099999999999</v>
      </c>
      <c r="J2486" s="80">
        <v>0.14618800000000001</v>
      </c>
      <c r="L2486" s="84">
        <v>0.99650000000000005</v>
      </c>
      <c r="M2486" s="83">
        <v>2484.5300000000002</v>
      </c>
      <c r="N2486" s="85">
        <v>0.47426400000000002</v>
      </c>
      <c r="O2486" s="83">
        <v>2484.0500000000002</v>
      </c>
      <c r="P2486" s="83">
        <v>0.94852899999999996</v>
      </c>
      <c r="Q2486" s="83">
        <v>2485</v>
      </c>
      <c r="R2486" s="86">
        <v>3.8170199999999999E-4</v>
      </c>
      <c r="S2486" s="86">
        <v>3.5379500000000002E-3</v>
      </c>
    </row>
    <row r="2487" spans="2:19" x14ac:dyDescent="0.2">
      <c r="B2487" s="33"/>
      <c r="C2487" s="81">
        <v>0.11799999999999999</v>
      </c>
      <c r="D2487" s="80">
        <v>6478</v>
      </c>
      <c r="E2487" s="80">
        <v>511</v>
      </c>
      <c r="F2487" s="80">
        <v>5967</v>
      </c>
      <c r="G2487" s="80">
        <v>1022</v>
      </c>
      <c r="H2487" s="80">
        <v>6989</v>
      </c>
      <c r="I2487" s="82">
        <v>0.14623</v>
      </c>
      <c r="J2487" s="80">
        <v>0.14618800000000001</v>
      </c>
      <c r="L2487" s="84">
        <v>0.99650000000000005</v>
      </c>
      <c r="M2487" s="83">
        <v>2485.52</v>
      </c>
      <c r="N2487" s="85">
        <v>0.47602299999999997</v>
      </c>
      <c r="O2487" s="83">
        <v>2485.0500000000002</v>
      </c>
      <c r="P2487" s="83">
        <v>0.95204599999999995</v>
      </c>
      <c r="Q2487" s="83">
        <v>2486</v>
      </c>
      <c r="R2487" s="86">
        <v>3.82963E-4</v>
      </c>
      <c r="S2487" s="86">
        <v>3.5379500000000002E-3</v>
      </c>
    </row>
    <row r="2488" spans="2:19" x14ac:dyDescent="0.2">
      <c r="B2488" s="33"/>
      <c r="C2488" s="81">
        <v>0.1179</v>
      </c>
      <c r="D2488" s="80">
        <v>6479</v>
      </c>
      <c r="E2488" s="80">
        <v>511</v>
      </c>
      <c r="F2488" s="80">
        <v>5968</v>
      </c>
      <c r="G2488" s="80">
        <v>1022</v>
      </c>
      <c r="H2488" s="80">
        <v>6990</v>
      </c>
      <c r="I2488" s="82">
        <v>0.14620900000000001</v>
      </c>
      <c r="J2488" s="80">
        <v>0.14618800000000001</v>
      </c>
      <c r="L2488" s="84">
        <v>0.99650000000000005</v>
      </c>
      <c r="M2488" s="83">
        <v>2486.52</v>
      </c>
      <c r="N2488" s="85">
        <v>0.47778700000000002</v>
      </c>
      <c r="O2488" s="83">
        <v>2486.04</v>
      </c>
      <c r="P2488" s="83">
        <v>0.95557400000000003</v>
      </c>
      <c r="Q2488" s="83">
        <v>2487</v>
      </c>
      <c r="R2488" s="86">
        <v>3.8422700000000001E-4</v>
      </c>
      <c r="S2488" s="86">
        <v>3.5379500000000002E-3</v>
      </c>
    </row>
    <row r="2489" spans="2:19" x14ac:dyDescent="0.2">
      <c r="B2489" s="33"/>
      <c r="C2489" s="81">
        <v>0.1178</v>
      </c>
      <c r="D2489" s="80">
        <v>6480</v>
      </c>
      <c r="E2489" s="80">
        <v>511</v>
      </c>
      <c r="F2489" s="80">
        <v>5969</v>
      </c>
      <c r="G2489" s="80">
        <v>1022</v>
      </c>
      <c r="H2489" s="80">
        <v>6991</v>
      </c>
      <c r="I2489" s="82">
        <v>0.14618800000000001</v>
      </c>
      <c r="J2489" s="80">
        <v>0.14618800000000001</v>
      </c>
      <c r="L2489" s="84">
        <v>0.99650000000000005</v>
      </c>
      <c r="M2489" s="83">
        <v>2487.52</v>
      </c>
      <c r="N2489" s="85">
        <v>0.47955599999999998</v>
      </c>
      <c r="O2489" s="83">
        <v>2487.04</v>
      </c>
      <c r="P2489" s="83">
        <v>0.95911199999999996</v>
      </c>
      <c r="Q2489" s="83">
        <v>2488</v>
      </c>
      <c r="R2489" s="86">
        <v>3.8549500000000002E-4</v>
      </c>
      <c r="S2489" s="86">
        <v>3.5379500000000002E-3</v>
      </c>
    </row>
    <row r="2490" spans="2:19" x14ac:dyDescent="0.2">
      <c r="B2490" s="33"/>
      <c r="C2490" s="81">
        <v>0.1171</v>
      </c>
      <c r="D2490" s="80">
        <v>6481</v>
      </c>
      <c r="E2490" s="80">
        <v>512</v>
      </c>
      <c r="F2490" s="80">
        <v>5969</v>
      </c>
      <c r="G2490" s="80">
        <v>1024</v>
      </c>
      <c r="H2490" s="80">
        <v>6993</v>
      </c>
      <c r="I2490" s="82">
        <v>0.14643200000000001</v>
      </c>
      <c r="J2490" s="80">
        <v>0.14641100000000001</v>
      </c>
      <c r="L2490" s="84">
        <v>0.99650000000000005</v>
      </c>
      <c r="M2490" s="83">
        <v>2488.52</v>
      </c>
      <c r="N2490" s="85">
        <v>0.48132999999999998</v>
      </c>
      <c r="O2490" s="83">
        <v>2488.04</v>
      </c>
      <c r="P2490" s="83">
        <v>0.96265999999999996</v>
      </c>
      <c r="Q2490" s="83">
        <v>2489</v>
      </c>
      <c r="R2490" s="86">
        <v>3.8676599999999998E-4</v>
      </c>
      <c r="S2490" s="86">
        <v>3.5379500000000002E-3</v>
      </c>
    </row>
    <row r="2491" spans="2:19" x14ac:dyDescent="0.2">
      <c r="B2491" s="33"/>
      <c r="C2491" s="81">
        <v>0.1169</v>
      </c>
      <c r="D2491" s="80">
        <v>6482</v>
      </c>
      <c r="E2491" s="80">
        <v>512</v>
      </c>
      <c r="F2491" s="80">
        <v>5970</v>
      </c>
      <c r="G2491" s="80">
        <v>1024</v>
      </c>
      <c r="H2491" s="80">
        <v>6994</v>
      </c>
      <c r="I2491" s="82">
        <v>0.14641100000000001</v>
      </c>
      <c r="J2491" s="80">
        <v>0.14641100000000001</v>
      </c>
      <c r="L2491" s="84">
        <v>0.99650000000000005</v>
      </c>
      <c r="M2491" s="83">
        <v>2489.52</v>
      </c>
      <c r="N2491" s="85">
        <v>0.48310900000000001</v>
      </c>
      <c r="O2491" s="83">
        <v>2489.0300000000002</v>
      </c>
      <c r="P2491" s="83">
        <v>0.96621900000000005</v>
      </c>
      <c r="Q2491" s="83">
        <v>2490</v>
      </c>
      <c r="R2491" s="86">
        <v>3.8803999999999998E-4</v>
      </c>
      <c r="S2491" s="86">
        <v>3.5379500000000002E-3</v>
      </c>
    </row>
    <row r="2492" spans="2:19" x14ac:dyDescent="0.2">
      <c r="B2492" s="33"/>
      <c r="C2492" s="81">
        <v>0.1167</v>
      </c>
      <c r="D2492" s="80">
        <v>6482</v>
      </c>
      <c r="E2492" s="80">
        <v>514</v>
      </c>
      <c r="F2492" s="80">
        <v>5968</v>
      </c>
      <c r="G2492" s="80">
        <v>1028</v>
      </c>
      <c r="H2492" s="80">
        <v>6996</v>
      </c>
      <c r="I2492" s="82">
        <v>0.14694099999999999</v>
      </c>
      <c r="J2492" s="80">
        <v>0.14687800000000001</v>
      </c>
      <c r="L2492" s="84">
        <v>0.99650000000000005</v>
      </c>
      <c r="M2492" s="83">
        <v>2490.52</v>
      </c>
      <c r="N2492" s="85">
        <v>0.48489399999999999</v>
      </c>
      <c r="O2492" s="83">
        <v>2490.0300000000002</v>
      </c>
      <c r="P2492" s="83">
        <v>0.96978799999999998</v>
      </c>
      <c r="Q2492" s="83">
        <v>2491</v>
      </c>
      <c r="R2492" s="86">
        <v>3.8931700000000003E-4</v>
      </c>
      <c r="S2492" s="86">
        <v>3.5379500000000002E-3</v>
      </c>
    </row>
    <row r="2493" spans="2:19" x14ac:dyDescent="0.2">
      <c r="B2493" s="33"/>
      <c r="C2493" s="81">
        <v>0.1163</v>
      </c>
      <c r="D2493" s="80">
        <v>6483</v>
      </c>
      <c r="E2493" s="80">
        <v>514</v>
      </c>
      <c r="F2493" s="80">
        <v>5969</v>
      </c>
      <c r="G2493" s="80">
        <v>1028</v>
      </c>
      <c r="H2493" s="80">
        <v>6997</v>
      </c>
      <c r="I2493" s="82">
        <v>0.14692</v>
      </c>
      <c r="J2493" s="80">
        <v>0.14687800000000001</v>
      </c>
      <c r="L2493" s="84">
        <v>0.99650000000000005</v>
      </c>
      <c r="M2493" s="83">
        <v>2491.5100000000002</v>
      </c>
      <c r="N2493" s="85">
        <v>0.48668400000000001</v>
      </c>
      <c r="O2493" s="83">
        <v>2491.0300000000002</v>
      </c>
      <c r="P2493" s="83">
        <v>0.97336800000000001</v>
      </c>
      <c r="Q2493" s="83">
        <v>2492</v>
      </c>
      <c r="R2493" s="86">
        <v>3.9059700000000001E-4</v>
      </c>
      <c r="S2493" s="86">
        <v>3.5379500000000002E-3</v>
      </c>
    </row>
    <row r="2494" spans="2:19" x14ac:dyDescent="0.2">
      <c r="B2494" s="33"/>
      <c r="C2494" s="81">
        <v>0.1158</v>
      </c>
      <c r="D2494" s="80">
        <v>6484</v>
      </c>
      <c r="E2494" s="80">
        <v>514</v>
      </c>
      <c r="F2494" s="80">
        <v>5970</v>
      </c>
      <c r="G2494" s="80">
        <v>1028</v>
      </c>
      <c r="H2494" s="80">
        <v>6998</v>
      </c>
      <c r="I2494" s="82">
        <v>0.146899</v>
      </c>
      <c r="J2494" s="80">
        <v>0.14687800000000001</v>
      </c>
      <c r="L2494" s="84">
        <v>0.99650000000000005</v>
      </c>
      <c r="M2494" s="83">
        <v>2492.5100000000002</v>
      </c>
      <c r="N2494" s="85">
        <v>0.488479</v>
      </c>
      <c r="O2494" s="83">
        <v>2492.02</v>
      </c>
      <c r="P2494" s="83">
        <v>0.97695799999999999</v>
      </c>
      <c r="Q2494" s="83">
        <v>2493</v>
      </c>
      <c r="R2494" s="86">
        <v>3.9188100000000001E-4</v>
      </c>
      <c r="S2494" s="86">
        <v>3.5379500000000002E-3</v>
      </c>
    </row>
    <row r="2495" spans="2:19" x14ac:dyDescent="0.2">
      <c r="B2495" s="33"/>
      <c r="C2495" s="81">
        <v>0.11550000000000001</v>
      </c>
      <c r="D2495" s="80">
        <v>6485</v>
      </c>
      <c r="E2495" s="80">
        <v>514</v>
      </c>
      <c r="F2495" s="80">
        <v>5971</v>
      </c>
      <c r="G2495" s="80">
        <v>1028</v>
      </c>
      <c r="H2495" s="80">
        <v>6999</v>
      </c>
      <c r="I2495" s="82">
        <v>0.14687800000000001</v>
      </c>
      <c r="J2495" s="80">
        <v>0.14687800000000001</v>
      </c>
      <c r="L2495" s="84">
        <v>0.99650000000000005</v>
      </c>
      <c r="M2495" s="83">
        <v>2493.5100000000002</v>
      </c>
      <c r="N2495" s="85">
        <v>0.49027900000000002</v>
      </c>
      <c r="O2495" s="83">
        <v>2493.02</v>
      </c>
      <c r="P2495" s="83">
        <v>0.98055899999999996</v>
      </c>
      <c r="Q2495" s="83">
        <v>2494</v>
      </c>
      <c r="R2495" s="86">
        <v>3.9316699999999998E-4</v>
      </c>
      <c r="S2495" s="86">
        <v>3.5379500000000002E-3</v>
      </c>
    </row>
    <row r="2496" spans="2:19" x14ac:dyDescent="0.2">
      <c r="B2496" s="33"/>
      <c r="C2496" s="81">
        <v>0.1149</v>
      </c>
      <c r="D2496" s="80">
        <v>6485</v>
      </c>
      <c r="E2496" s="80">
        <v>515</v>
      </c>
      <c r="F2496" s="80">
        <v>5970</v>
      </c>
      <c r="G2496" s="80">
        <v>1030</v>
      </c>
      <c r="H2496" s="80">
        <v>7000</v>
      </c>
      <c r="I2496" s="82">
        <v>0.147143</v>
      </c>
      <c r="J2496" s="80">
        <v>0.147122</v>
      </c>
      <c r="L2496" s="84">
        <v>0.99650000000000005</v>
      </c>
      <c r="M2496" s="83">
        <v>2494.5100000000002</v>
      </c>
      <c r="N2496" s="85">
        <v>0.49208499999999999</v>
      </c>
      <c r="O2496" s="83">
        <v>2494.02</v>
      </c>
      <c r="P2496" s="83">
        <v>0.98416999999999999</v>
      </c>
      <c r="Q2496" s="83">
        <v>2495</v>
      </c>
      <c r="R2496" s="86">
        <v>3.9445700000000002E-4</v>
      </c>
      <c r="S2496" s="86">
        <v>3.5379500000000002E-3</v>
      </c>
    </row>
    <row r="2497" spans="2:19" x14ac:dyDescent="0.2">
      <c r="B2497" s="33"/>
      <c r="C2497" s="81">
        <v>0.11459999999999999</v>
      </c>
      <c r="D2497" s="80">
        <v>6486</v>
      </c>
      <c r="E2497" s="80">
        <v>515</v>
      </c>
      <c r="F2497" s="80">
        <v>5971</v>
      </c>
      <c r="G2497" s="80">
        <v>1030</v>
      </c>
      <c r="H2497" s="80">
        <v>7001</v>
      </c>
      <c r="I2497" s="82">
        <v>0.147122</v>
      </c>
      <c r="J2497" s="80">
        <v>0.147122</v>
      </c>
      <c r="L2497" s="84">
        <v>0.99650000000000005</v>
      </c>
      <c r="M2497" s="83">
        <v>2495.5100000000002</v>
      </c>
      <c r="N2497" s="85">
        <v>0.493896</v>
      </c>
      <c r="O2497" s="83">
        <v>2495.0100000000002</v>
      </c>
      <c r="P2497" s="83">
        <v>0.987792</v>
      </c>
      <c r="Q2497" s="83">
        <v>2496</v>
      </c>
      <c r="R2497" s="86">
        <v>3.9575E-4</v>
      </c>
      <c r="S2497" s="86">
        <v>3.5379500000000002E-3</v>
      </c>
    </row>
    <row r="2498" spans="2:19" x14ac:dyDescent="0.2">
      <c r="B2498" s="33"/>
      <c r="C2498" s="81">
        <v>0.1143</v>
      </c>
      <c r="D2498" s="80">
        <v>6487</v>
      </c>
      <c r="E2498" s="80">
        <v>516</v>
      </c>
      <c r="F2498" s="80">
        <v>5971</v>
      </c>
      <c r="G2498" s="80">
        <v>1032</v>
      </c>
      <c r="H2498" s="80">
        <v>7003</v>
      </c>
      <c r="I2498" s="82">
        <v>0.147365</v>
      </c>
      <c r="J2498" s="80">
        <v>0.147344</v>
      </c>
      <c r="L2498" s="84">
        <v>0.99650000000000005</v>
      </c>
      <c r="M2498" s="83">
        <v>2496.5</v>
      </c>
      <c r="N2498" s="85">
        <v>0.49571199999999999</v>
      </c>
      <c r="O2498" s="83">
        <v>2496.0100000000002</v>
      </c>
      <c r="P2498" s="83">
        <v>0.991425</v>
      </c>
      <c r="Q2498" s="83">
        <v>2497</v>
      </c>
      <c r="R2498" s="86">
        <v>3.9704600000000002E-4</v>
      </c>
      <c r="S2498" s="86">
        <v>3.5379500000000002E-3</v>
      </c>
    </row>
    <row r="2499" spans="2:19" x14ac:dyDescent="0.2">
      <c r="B2499" s="33"/>
      <c r="C2499" s="81">
        <v>0.11409999999999999</v>
      </c>
      <c r="D2499" s="80">
        <v>6488</v>
      </c>
      <c r="E2499" s="80">
        <v>516</v>
      </c>
      <c r="F2499" s="80">
        <v>5972</v>
      </c>
      <c r="G2499" s="80">
        <v>1032</v>
      </c>
      <c r="H2499" s="80">
        <v>7004</v>
      </c>
      <c r="I2499" s="82">
        <v>0.147344</v>
      </c>
      <c r="J2499" s="80">
        <v>0.147344</v>
      </c>
      <c r="L2499" s="84">
        <v>0.99639999999999995</v>
      </c>
      <c r="M2499" s="83">
        <v>2497.5</v>
      </c>
      <c r="N2499" s="85">
        <v>0.49753399999999998</v>
      </c>
      <c r="O2499" s="83">
        <v>2497</v>
      </c>
      <c r="P2499" s="83">
        <v>0.99506799999999995</v>
      </c>
      <c r="Q2499" s="83">
        <v>2498</v>
      </c>
      <c r="R2499" s="86">
        <v>3.98346E-4</v>
      </c>
      <c r="S2499" s="86">
        <v>3.7615600000000002E-3</v>
      </c>
    </row>
    <row r="2500" spans="2:19" x14ac:dyDescent="0.2">
      <c r="B2500" s="33"/>
      <c r="C2500" s="81">
        <v>0.1139</v>
      </c>
      <c r="D2500" s="80">
        <v>6489</v>
      </c>
      <c r="E2500" s="80">
        <v>517</v>
      </c>
      <c r="F2500" s="80">
        <v>5972</v>
      </c>
      <c r="G2500" s="80">
        <v>1034</v>
      </c>
      <c r="H2500" s="80">
        <v>7006</v>
      </c>
      <c r="I2500" s="82">
        <v>0.147588</v>
      </c>
      <c r="J2500" s="80">
        <v>0.147588</v>
      </c>
      <c r="L2500" s="84">
        <v>0.99639999999999995</v>
      </c>
      <c r="M2500" s="83">
        <v>2498.5</v>
      </c>
      <c r="N2500" s="85">
        <v>0.499361</v>
      </c>
      <c r="O2500" s="83">
        <v>2498</v>
      </c>
      <c r="P2500" s="83">
        <v>0.998722</v>
      </c>
      <c r="Q2500" s="83">
        <v>2499</v>
      </c>
      <c r="R2500" s="86">
        <v>3.9964900000000002E-4</v>
      </c>
      <c r="S2500" s="86">
        <v>3.7615600000000002E-3</v>
      </c>
    </row>
    <row r="2501" spans="2:19" x14ac:dyDescent="0.2">
      <c r="B2501" s="33"/>
      <c r="C2501" s="81">
        <v>0.113</v>
      </c>
      <c r="D2501" s="80">
        <v>6489</v>
      </c>
      <c r="E2501" s="80">
        <v>518</v>
      </c>
      <c r="F2501" s="80">
        <v>5971</v>
      </c>
      <c r="G2501" s="80">
        <v>1036</v>
      </c>
      <c r="H2501" s="80">
        <v>7007</v>
      </c>
      <c r="I2501" s="82">
        <v>0.14785200000000001</v>
      </c>
      <c r="J2501" s="80">
        <v>0.14783099999999999</v>
      </c>
      <c r="L2501" s="84">
        <v>0.99639999999999995</v>
      </c>
      <c r="M2501" s="83">
        <v>2499.5</v>
      </c>
      <c r="N2501" s="85">
        <v>0.501193</v>
      </c>
      <c r="O2501" s="83">
        <v>2499</v>
      </c>
      <c r="P2501" s="83">
        <v>1.0023899999999999</v>
      </c>
      <c r="Q2501" s="83">
        <v>2500</v>
      </c>
      <c r="R2501" s="86">
        <v>4.0095499999999999E-4</v>
      </c>
      <c r="S2501" s="86">
        <v>3.7615600000000002E-3</v>
      </c>
    </row>
    <row r="2502" spans="2:19" x14ac:dyDescent="0.2">
      <c r="B2502" s="33"/>
      <c r="C2502" s="81">
        <v>0.11210000000000001</v>
      </c>
      <c r="D2502" s="80">
        <v>6490</v>
      </c>
      <c r="E2502" s="80">
        <v>518</v>
      </c>
      <c r="F2502" s="80">
        <v>5972</v>
      </c>
      <c r="G2502" s="80">
        <v>1036</v>
      </c>
      <c r="H2502" s="80">
        <v>7008</v>
      </c>
      <c r="I2502" s="82">
        <v>0.14783099999999999</v>
      </c>
      <c r="J2502" s="80">
        <v>0.14783099999999999</v>
      </c>
      <c r="L2502" s="84">
        <v>0.99639999999999995</v>
      </c>
      <c r="M2502" s="83">
        <v>2500.5</v>
      </c>
      <c r="N2502" s="85">
        <v>0.50303100000000001</v>
      </c>
      <c r="O2502" s="83">
        <v>2499.9899999999998</v>
      </c>
      <c r="P2502" s="83">
        <v>1.00606</v>
      </c>
      <c r="Q2502" s="83">
        <v>2501</v>
      </c>
      <c r="R2502" s="86">
        <v>4.02264E-4</v>
      </c>
      <c r="S2502" s="86">
        <v>3.7615600000000002E-3</v>
      </c>
    </row>
    <row r="2503" spans="2:19" x14ac:dyDescent="0.2">
      <c r="B2503" s="33"/>
      <c r="C2503" s="81">
        <v>0.112</v>
      </c>
      <c r="D2503" s="80">
        <v>6490</v>
      </c>
      <c r="E2503" s="80">
        <v>519</v>
      </c>
      <c r="F2503" s="80">
        <v>5971</v>
      </c>
      <c r="G2503" s="80">
        <v>1038</v>
      </c>
      <c r="H2503" s="80">
        <v>7009</v>
      </c>
      <c r="I2503" s="82">
        <v>0.148095</v>
      </c>
      <c r="J2503" s="80">
        <v>0.148095</v>
      </c>
      <c r="L2503" s="84">
        <v>0.99639999999999995</v>
      </c>
      <c r="M2503" s="83">
        <v>2501.5</v>
      </c>
      <c r="N2503" s="85">
        <v>0.50487400000000004</v>
      </c>
      <c r="O2503" s="83">
        <v>2500.9899999999998</v>
      </c>
      <c r="P2503" s="83">
        <v>1.0097499999999999</v>
      </c>
      <c r="Q2503" s="83">
        <v>2502</v>
      </c>
      <c r="R2503" s="86">
        <v>4.03576E-4</v>
      </c>
      <c r="S2503" s="86">
        <v>3.7615600000000002E-3</v>
      </c>
    </row>
    <row r="2504" spans="2:19" x14ac:dyDescent="0.2">
      <c r="B2504" s="33"/>
      <c r="C2504" s="81">
        <v>0.1116</v>
      </c>
      <c r="D2504" s="80">
        <v>6490</v>
      </c>
      <c r="E2504" s="80">
        <v>520</v>
      </c>
      <c r="F2504" s="80">
        <v>5970</v>
      </c>
      <c r="G2504" s="80">
        <v>1040</v>
      </c>
      <c r="H2504" s="80">
        <v>7010</v>
      </c>
      <c r="I2504" s="82">
        <v>0.14835899999999999</v>
      </c>
      <c r="J2504" s="80">
        <v>0.14835899999999999</v>
      </c>
      <c r="L2504" s="84">
        <v>0.99639999999999995</v>
      </c>
      <c r="M2504" s="83">
        <v>2502.4899999999998</v>
      </c>
      <c r="N2504" s="85">
        <v>0.50672200000000001</v>
      </c>
      <c r="O2504" s="83">
        <v>2501.9899999999998</v>
      </c>
      <c r="P2504" s="83">
        <v>1.0134399999999999</v>
      </c>
      <c r="Q2504" s="83">
        <v>2503</v>
      </c>
      <c r="R2504" s="86">
        <v>4.0489200000000001E-4</v>
      </c>
      <c r="S2504" s="86">
        <v>3.7615600000000002E-3</v>
      </c>
    </row>
    <row r="2505" spans="2:19" x14ac:dyDescent="0.2">
      <c r="B2505" s="33"/>
      <c r="C2505" s="81">
        <v>0.1113</v>
      </c>
      <c r="D2505" s="80">
        <v>6490</v>
      </c>
      <c r="E2505" s="80">
        <v>521</v>
      </c>
      <c r="F2505" s="80">
        <v>5969</v>
      </c>
      <c r="G2505" s="80">
        <v>1042</v>
      </c>
      <c r="H2505" s="80">
        <v>7011</v>
      </c>
      <c r="I2505" s="82">
        <v>0.14862400000000001</v>
      </c>
      <c r="J2505" s="80">
        <v>0.148539</v>
      </c>
      <c r="L2505" s="84">
        <v>0.99639999999999995</v>
      </c>
      <c r="M2505" s="83">
        <v>2503.4899999999998</v>
      </c>
      <c r="N2505" s="85">
        <v>0.50857600000000003</v>
      </c>
      <c r="O2505" s="83">
        <v>2502.98</v>
      </c>
      <c r="P2505" s="83">
        <v>1.01715</v>
      </c>
      <c r="Q2505" s="83">
        <v>2504</v>
      </c>
      <c r="R2505" s="86">
        <v>4.0621100000000002E-4</v>
      </c>
      <c r="S2505" s="86">
        <v>3.7615600000000002E-3</v>
      </c>
    </row>
    <row r="2506" spans="2:19" x14ac:dyDescent="0.2">
      <c r="B2506" s="33"/>
      <c r="C2506" s="81">
        <v>0.11119999999999999</v>
      </c>
      <c r="D2506" s="80">
        <v>6491</v>
      </c>
      <c r="E2506" s="80">
        <v>521</v>
      </c>
      <c r="F2506" s="80">
        <v>5970</v>
      </c>
      <c r="G2506" s="80">
        <v>1042</v>
      </c>
      <c r="H2506" s="80">
        <v>7012</v>
      </c>
      <c r="I2506" s="82">
        <v>0.14860200000000001</v>
      </c>
      <c r="J2506" s="80">
        <v>0.148539</v>
      </c>
      <c r="L2506" s="84">
        <v>0.99639999999999995</v>
      </c>
      <c r="M2506" s="83">
        <v>2504.4899999999998</v>
      </c>
      <c r="N2506" s="85">
        <v>0.51043499999999997</v>
      </c>
      <c r="O2506" s="83">
        <v>2503.98</v>
      </c>
      <c r="P2506" s="83">
        <v>1.0208699999999999</v>
      </c>
      <c r="Q2506" s="83">
        <v>2505</v>
      </c>
      <c r="R2506" s="86">
        <v>4.0753300000000002E-4</v>
      </c>
      <c r="S2506" s="86">
        <v>3.7615600000000002E-3</v>
      </c>
    </row>
    <row r="2507" spans="2:19" x14ac:dyDescent="0.2">
      <c r="B2507" s="33"/>
      <c r="C2507" s="81">
        <v>0.1108</v>
      </c>
      <c r="D2507" s="80">
        <v>6492</v>
      </c>
      <c r="E2507" s="80">
        <v>521</v>
      </c>
      <c r="F2507" s="80">
        <v>5971</v>
      </c>
      <c r="G2507" s="80">
        <v>1042</v>
      </c>
      <c r="H2507" s="80">
        <v>7013</v>
      </c>
      <c r="I2507" s="82">
        <v>0.14858099999999999</v>
      </c>
      <c r="J2507" s="80">
        <v>0.148539</v>
      </c>
      <c r="L2507" s="84">
        <v>0.99639999999999995</v>
      </c>
      <c r="M2507" s="83">
        <v>2505.4899999999998</v>
      </c>
      <c r="N2507" s="85">
        <v>0.51229899999999995</v>
      </c>
      <c r="O2507" s="83">
        <v>2504.98</v>
      </c>
      <c r="P2507" s="83">
        <v>1.0246</v>
      </c>
      <c r="Q2507" s="83">
        <v>2506</v>
      </c>
      <c r="R2507" s="86">
        <v>4.0885800000000001E-4</v>
      </c>
      <c r="S2507" s="86">
        <v>3.7615600000000002E-3</v>
      </c>
    </row>
    <row r="2508" spans="2:19" x14ac:dyDescent="0.2">
      <c r="B2508" s="33"/>
      <c r="C2508" s="81">
        <v>0.1104</v>
      </c>
      <c r="D2508" s="80">
        <v>6493</v>
      </c>
      <c r="E2508" s="80">
        <v>521</v>
      </c>
      <c r="F2508" s="80">
        <v>5972</v>
      </c>
      <c r="G2508" s="80">
        <v>1042</v>
      </c>
      <c r="H2508" s="80">
        <v>7014</v>
      </c>
      <c r="I2508" s="82">
        <v>0.14856</v>
      </c>
      <c r="J2508" s="80">
        <v>0.148539</v>
      </c>
      <c r="L2508" s="84">
        <v>0.99639999999999995</v>
      </c>
      <c r="M2508" s="83">
        <v>2506.4899999999998</v>
      </c>
      <c r="N2508" s="85">
        <v>0.51416899999999999</v>
      </c>
      <c r="O2508" s="83">
        <v>2505.9699999999998</v>
      </c>
      <c r="P2508" s="83">
        <v>1.02834</v>
      </c>
      <c r="Q2508" s="83">
        <v>2507</v>
      </c>
      <c r="R2508" s="86">
        <v>4.1018700000000001E-4</v>
      </c>
      <c r="S2508" s="86">
        <v>3.7615600000000002E-3</v>
      </c>
    </row>
    <row r="2509" spans="2:19" x14ac:dyDescent="0.2">
      <c r="B2509" s="33"/>
      <c r="C2509" s="81">
        <v>0.1103</v>
      </c>
      <c r="D2509" s="80">
        <v>6494</v>
      </c>
      <c r="E2509" s="80">
        <v>521</v>
      </c>
      <c r="F2509" s="80">
        <v>5973</v>
      </c>
      <c r="G2509" s="80">
        <v>1042</v>
      </c>
      <c r="H2509" s="80">
        <v>7015</v>
      </c>
      <c r="I2509" s="82">
        <v>0.148539</v>
      </c>
      <c r="J2509" s="80">
        <v>0.148539</v>
      </c>
      <c r="L2509" s="84">
        <v>0.99639999999999995</v>
      </c>
      <c r="M2509" s="83">
        <v>2507.48</v>
      </c>
      <c r="N2509" s="85">
        <v>0.51604499999999998</v>
      </c>
      <c r="O2509" s="83">
        <v>2506.9699999999998</v>
      </c>
      <c r="P2509" s="83">
        <v>1.03209</v>
      </c>
      <c r="Q2509" s="83">
        <v>2508</v>
      </c>
      <c r="R2509" s="86">
        <v>4.11519E-4</v>
      </c>
      <c r="S2509" s="86">
        <v>3.7615600000000002E-3</v>
      </c>
    </row>
    <row r="2510" spans="2:19" x14ac:dyDescent="0.2">
      <c r="B2510" s="33"/>
      <c r="C2510" s="81">
        <v>0.1101</v>
      </c>
      <c r="D2510" s="80">
        <v>6494</v>
      </c>
      <c r="E2510" s="80">
        <v>522</v>
      </c>
      <c r="F2510" s="80">
        <v>5972</v>
      </c>
      <c r="G2510" s="80">
        <v>1044</v>
      </c>
      <c r="H2510" s="80">
        <v>7016</v>
      </c>
      <c r="I2510" s="82">
        <v>0.14880299999999999</v>
      </c>
      <c r="J2510" s="80">
        <v>0.14880299999999999</v>
      </c>
      <c r="L2510" s="84">
        <v>0.99639999999999995</v>
      </c>
      <c r="M2510" s="83">
        <v>2508.48</v>
      </c>
      <c r="N2510" s="85">
        <v>0.517926</v>
      </c>
      <c r="O2510" s="83">
        <v>2507.96</v>
      </c>
      <c r="P2510" s="83">
        <v>1.0358499999999999</v>
      </c>
      <c r="Q2510" s="83">
        <v>2509</v>
      </c>
      <c r="R2510" s="86">
        <v>4.1285399999999999E-4</v>
      </c>
      <c r="S2510" s="86">
        <v>3.7615600000000002E-3</v>
      </c>
    </row>
    <row r="2511" spans="2:19" x14ac:dyDescent="0.2">
      <c r="B2511" s="33"/>
      <c r="C2511" s="81">
        <v>0.1099</v>
      </c>
      <c r="D2511" s="80">
        <v>6494</v>
      </c>
      <c r="E2511" s="80">
        <v>523</v>
      </c>
      <c r="F2511" s="80">
        <v>5971</v>
      </c>
      <c r="G2511" s="80">
        <v>1046</v>
      </c>
      <c r="H2511" s="80">
        <v>7017</v>
      </c>
      <c r="I2511" s="82">
        <v>0.14906700000000001</v>
      </c>
      <c r="J2511" s="80">
        <v>0.14902399999999999</v>
      </c>
      <c r="L2511" s="84">
        <v>0.99639999999999995</v>
      </c>
      <c r="M2511" s="83">
        <v>2509.48</v>
      </c>
      <c r="N2511" s="85">
        <v>0.51981200000000005</v>
      </c>
      <c r="O2511" s="83">
        <v>2508.96</v>
      </c>
      <c r="P2511" s="83">
        <v>1.03962</v>
      </c>
      <c r="Q2511" s="83">
        <v>2510</v>
      </c>
      <c r="R2511" s="86">
        <v>4.1419299999999998E-4</v>
      </c>
      <c r="S2511" s="86">
        <v>3.7615600000000002E-3</v>
      </c>
    </row>
    <row r="2512" spans="2:19" x14ac:dyDescent="0.2">
      <c r="B2512" s="33"/>
      <c r="C2512" s="81">
        <v>0.1096</v>
      </c>
      <c r="D2512" s="80">
        <v>6495</v>
      </c>
      <c r="E2512" s="80">
        <v>523</v>
      </c>
      <c r="F2512" s="80">
        <v>5972</v>
      </c>
      <c r="G2512" s="80">
        <v>1046</v>
      </c>
      <c r="H2512" s="80">
        <v>7018</v>
      </c>
      <c r="I2512" s="82">
        <v>0.14904500000000001</v>
      </c>
      <c r="J2512" s="80">
        <v>0.14902399999999999</v>
      </c>
      <c r="L2512" s="84">
        <v>0.99639999999999995</v>
      </c>
      <c r="M2512" s="83">
        <v>2510.48</v>
      </c>
      <c r="N2512" s="85">
        <v>0.52170300000000003</v>
      </c>
      <c r="O2512" s="83">
        <v>2509.96</v>
      </c>
      <c r="P2512" s="83">
        <v>1.0434099999999999</v>
      </c>
      <c r="Q2512" s="83">
        <v>2511</v>
      </c>
      <c r="R2512" s="86">
        <v>4.1553400000000001E-4</v>
      </c>
      <c r="S2512" s="86">
        <v>3.7615600000000002E-3</v>
      </c>
    </row>
    <row r="2513" spans="2:19" x14ac:dyDescent="0.2">
      <c r="B2513" s="33"/>
      <c r="C2513" s="81">
        <v>0.10929999999999999</v>
      </c>
      <c r="D2513" s="80">
        <v>6496</v>
      </c>
      <c r="E2513" s="80">
        <v>523</v>
      </c>
      <c r="F2513" s="80">
        <v>5973</v>
      </c>
      <c r="G2513" s="80">
        <v>1046</v>
      </c>
      <c r="H2513" s="80">
        <v>7019</v>
      </c>
      <c r="I2513" s="82">
        <v>0.14902399999999999</v>
      </c>
      <c r="J2513" s="80">
        <v>0.14902399999999999</v>
      </c>
      <c r="L2513" s="84">
        <v>0.99639999999999995</v>
      </c>
      <c r="M2513" s="83">
        <v>2511.48</v>
      </c>
      <c r="N2513" s="85">
        <v>0.52360099999999998</v>
      </c>
      <c r="O2513" s="83">
        <v>2510.9499999999998</v>
      </c>
      <c r="P2513" s="83">
        <v>1.0471999999999999</v>
      </c>
      <c r="Q2513" s="83">
        <v>2512</v>
      </c>
      <c r="R2513" s="86">
        <v>4.1687899999999999E-4</v>
      </c>
      <c r="S2513" s="86">
        <v>3.7615600000000002E-3</v>
      </c>
    </row>
    <row r="2514" spans="2:19" x14ac:dyDescent="0.2">
      <c r="B2514" s="33"/>
      <c r="C2514" s="81">
        <v>0.1086</v>
      </c>
      <c r="D2514" s="80">
        <v>6497</v>
      </c>
      <c r="E2514" s="80">
        <v>524</v>
      </c>
      <c r="F2514" s="80">
        <v>5973</v>
      </c>
      <c r="G2514" s="80">
        <v>1048</v>
      </c>
      <c r="H2514" s="80">
        <v>7021</v>
      </c>
      <c r="I2514" s="82">
        <v>0.14926600000000001</v>
      </c>
      <c r="J2514" s="80">
        <v>0.14926600000000001</v>
      </c>
      <c r="L2514" s="84">
        <v>0.99639999999999995</v>
      </c>
      <c r="M2514" s="83">
        <v>2512.4699999999998</v>
      </c>
      <c r="N2514" s="85">
        <v>0.52550300000000005</v>
      </c>
      <c r="O2514" s="83">
        <v>2511.9499999999998</v>
      </c>
      <c r="P2514" s="83">
        <v>1.05101</v>
      </c>
      <c r="Q2514" s="83">
        <v>2513</v>
      </c>
      <c r="R2514" s="86">
        <v>4.1822799999999998E-4</v>
      </c>
      <c r="S2514" s="86">
        <v>3.7615600000000002E-3</v>
      </c>
    </row>
    <row r="2515" spans="2:19" x14ac:dyDescent="0.2">
      <c r="B2515" s="33"/>
      <c r="C2515" s="81">
        <v>0.1077</v>
      </c>
      <c r="D2515" s="80">
        <v>6497</v>
      </c>
      <c r="E2515" s="80">
        <v>525</v>
      </c>
      <c r="F2515" s="80">
        <v>5972</v>
      </c>
      <c r="G2515" s="80">
        <v>1050</v>
      </c>
      <c r="H2515" s="80">
        <v>7022</v>
      </c>
      <c r="I2515" s="82">
        <v>0.14953</v>
      </c>
      <c r="J2515" s="80">
        <v>0.14953</v>
      </c>
      <c r="L2515" s="84">
        <v>0.99639999999999995</v>
      </c>
      <c r="M2515" s="83">
        <v>2513.4699999999998</v>
      </c>
      <c r="N2515" s="85">
        <v>0.52741099999999996</v>
      </c>
      <c r="O2515" s="83">
        <v>2512.9499999999998</v>
      </c>
      <c r="P2515" s="83">
        <v>1.0548200000000001</v>
      </c>
      <c r="Q2515" s="83">
        <v>2514</v>
      </c>
      <c r="R2515" s="86">
        <v>4.19579E-4</v>
      </c>
      <c r="S2515" s="86">
        <v>3.7615600000000002E-3</v>
      </c>
    </row>
    <row r="2516" spans="2:19" x14ac:dyDescent="0.2">
      <c r="B2516" s="33"/>
      <c r="C2516" s="81">
        <v>0.1076</v>
      </c>
      <c r="D2516" s="80">
        <v>6497</v>
      </c>
      <c r="E2516" s="80">
        <v>526</v>
      </c>
      <c r="F2516" s="80">
        <v>5971</v>
      </c>
      <c r="G2516" s="80">
        <v>1052</v>
      </c>
      <c r="H2516" s="80">
        <v>7023</v>
      </c>
      <c r="I2516" s="82">
        <v>0.14979400000000001</v>
      </c>
      <c r="J2516" s="80">
        <v>0.14979400000000001</v>
      </c>
      <c r="L2516" s="84">
        <v>0.99639999999999995</v>
      </c>
      <c r="M2516" s="83">
        <v>2514.4699999999998</v>
      </c>
      <c r="N2516" s="85">
        <v>0.52932500000000005</v>
      </c>
      <c r="O2516" s="83">
        <v>2513.94</v>
      </c>
      <c r="P2516" s="83">
        <v>1.0586500000000001</v>
      </c>
      <c r="Q2516" s="83">
        <v>2515</v>
      </c>
      <c r="R2516" s="86">
        <v>4.2093399999999998E-4</v>
      </c>
      <c r="S2516" s="86">
        <v>3.7615600000000002E-3</v>
      </c>
    </row>
    <row r="2517" spans="2:19" x14ac:dyDescent="0.2">
      <c r="B2517" s="33"/>
      <c r="C2517" s="81">
        <v>0.1075</v>
      </c>
      <c r="D2517" s="80">
        <v>6497</v>
      </c>
      <c r="E2517" s="80">
        <v>527</v>
      </c>
      <c r="F2517" s="80">
        <v>5970</v>
      </c>
      <c r="G2517" s="80">
        <v>1054</v>
      </c>
      <c r="H2517" s="80">
        <v>7024</v>
      </c>
      <c r="I2517" s="82">
        <v>0.150057</v>
      </c>
      <c r="J2517" s="80">
        <v>0.15001400000000001</v>
      </c>
      <c r="L2517" s="84">
        <v>0.99639999999999995</v>
      </c>
      <c r="M2517" s="83">
        <v>2515.4699999999998</v>
      </c>
      <c r="N2517" s="85">
        <v>0.53124400000000005</v>
      </c>
      <c r="O2517" s="83">
        <v>2514.94</v>
      </c>
      <c r="P2517" s="83">
        <v>1.0624899999999999</v>
      </c>
      <c r="Q2517" s="83">
        <v>2516</v>
      </c>
      <c r="R2517" s="86">
        <v>4.2229300000000002E-4</v>
      </c>
      <c r="S2517" s="86">
        <v>3.7615600000000002E-3</v>
      </c>
    </row>
    <row r="2518" spans="2:19" x14ac:dyDescent="0.2">
      <c r="B2518" s="33"/>
      <c r="C2518" s="81">
        <v>0.1072</v>
      </c>
      <c r="D2518" s="80">
        <v>6498</v>
      </c>
      <c r="E2518" s="80">
        <v>527</v>
      </c>
      <c r="F2518" s="80">
        <v>5971</v>
      </c>
      <c r="G2518" s="80">
        <v>1054</v>
      </c>
      <c r="H2518" s="80">
        <v>7025</v>
      </c>
      <c r="I2518" s="82">
        <v>0.150036</v>
      </c>
      <c r="J2518" s="80">
        <v>0.15001400000000001</v>
      </c>
      <c r="L2518" s="84">
        <v>0.99639999999999995</v>
      </c>
      <c r="M2518" s="83">
        <v>2516.4699999999998</v>
      </c>
      <c r="N2518" s="85">
        <v>0.533169</v>
      </c>
      <c r="O2518" s="83">
        <v>2515.9299999999998</v>
      </c>
      <c r="P2518" s="83">
        <v>1.0663400000000001</v>
      </c>
      <c r="Q2518" s="83">
        <v>2517</v>
      </c>
      <c r="R2518" s="86">
        <v>4.2365399999999998E-4</v>
      </c>
      <c r="S2518" s="86">
        <v>3.7615600000000002E-3</v>
      </c>
    </row>
    <row r="2519" spans="2:19" x14ac:dyDescent="0.2">
      <c r="B2519" s="33"/>
      <c r="C2519" s="81">
        <v>0.1071</v>
      </c>
      <c r="D2519" s="80">
        <v>6499</v>
      </c>
      <c r="E2519" s="80">
        <v>527</v>
      </c>
      <c r="F2519" s="80">
        <v>5972</v>
      </c>
      <c r="G2519" s="80">
        <v>1054</v>
      </c>
      <c r="H2519" s="80">
        <v>7026</v>
      </c>
      <c r="I2519" s="82">
        <v>0.15001400000000001</v>
      </c>
      <c r="J2519" s="80">
        <v>0.15001400000000001</v>
      </c>
      <c r="L2519" s="84">
        <v>0.99639999999999995</v>
      </c>
      <c r="M2519" s="83">
        <v>2517.46</v>
      </c>
      <c r="N2519" s="85">
        <v>0.53509899999999999</v>
      </c>
      <c r="O2519" s="83">
        <v>2516.9299999999998</v>
      </c>
      <c r="P2519" s="83">
        <v>1.0702</v>
      </c>
      <c r="Q2519" s="83">
        <v>2518</v>
      </c>
      <c r="R2519" s="86">
        <v>4.25019E-4</v>
      </c>
      <c r="S2519" s="86">
        <v>3.7615600000000002E-3</v>
      </c>
    </row>
    <row r="2520" spans="2:19" x14ac:dyDescent="0.2">
      <c r="B2520" s="33"/>
      <c r="C2520" s="81">
        <v>0.1069</v>
      </c>
      <c r="D2520" s="80">
        <v>6499</v>
      </c>
      <c r="E2520" s="80">
        <v>528</v>
      </c>
      <c r="F2520" s="80">
        <v>5971</v>
      </c>
      <c r="G2520" s="80">
        <v>1056</v>
      </c>
      <c r="H2520" s="80">
        <v>7027</v>
      </c>
      <c r="I2520" s="82">
        <v>0.15027799999999999</v>
      </c>
      <c r="J2520" s="80">
        <v>0.150064</v>
      </c>
      <c r="L2520" s="84">
        <v>0.99639999999999995</v>
      </c>
      <c r="M2520" s="83">
        <v>2518.46</v>
      </c>
      <c r="N2520" s="85">
        <v>0.53703500000000004</v>
      </c>
      <c r="O2520" s="83">
        <v>2517.9299999999998</v>
      </c>
      <c r="P2520" s="83">
        <v>1.0740700000000001</v>
      </c>
      <c r="Q2520" s="83">
        <v>2519</v>
      </c>
      <c r="R2520" s="86">
        <v>4.2638700000000002E-4</v>
      </c>
      <c r="S2520" s="86">
        <v>3.7615600000000002E-3</v>
      </c>
    </row>
    <row r="2521" spans="2:19" x14ac:dyDescent="0.2">
      <c r="B2521" s="33"/>
      <c r="C2521" s="81">
        <v>0.10680000000000001</v>
      </c>
      <c r="D2521" s="80">
        <v>6500</v>
      </c>
      <c r="E2521" s="80">
        <v>528</v>
      </c>
      <c r="F2521" s="80">
        <v>5972</v>
      </c>
      <c r="G2521" s="80">
        <v>1056</v>
      </c>
      <c r="H2521" s="80">
        <v>7028</v>
      </c>
      <c r="I2521" s="82">
        <v>0.150256</v>
      </c>
      <c r="J2521" s="80">
        <v>0.150064</v>
      </c>
      <c r="L2521" s="84">
        <v>0.99639999999999995</v>
      </c>
      <c r="M2521" s="83">
        <v>2519.46</v>
      </c>
      <c r="N2521" s="85">
        <v>0.53897600000000001</v>
      </c>
      <c r="O2521" s="83">
        <v>2518.92</v>
      </c>
      <c r="P2521" s="83">
        <v>1.07795</v>
      </c>
      <c r="Q2521" s="83">
        <v>2520</v>
      </c>
      <c r="R2521" s="86">
        <v>4.27759E-4</v>
      </c>
      <c r="S2521" s="86">
        <v>3.7615600000000002E-3</v>
      </c>
    </row>
    <row r="2522" spans="2:19" x14ac:dyDescent="0.2">
      <c r="B2522" s="33"/>
      <c r="C2522" s="81">
        <v>0.1067</v>
      </c>
      <c r="D2522" s="80">
        <v>6502</v>
      </c>
      <c r="E2522" s="80">
        <v>528</v>
      </c>
      <c r="F2522" s="80">
        <v>5974</v>
      </c>
      <c r="G2522" s="80">
        <v>1056</v>
      </c>
      <c r="H2522" s="80">
        <v>7030</v>
      </c>
      <c r="I2522" s="82">
        <v>0.15021300000000001</v>
      </c>
      <c r="J2522" s="80">
        <v>0.150064</v>
      </c>
      <c r="L2522" s="84">
        <v>0.99629999999999996</v>
      </c>
      <c r="M2522" s="83">
        <v>2520.46</v>
      </c>
      <c r="N2522" s="85">
        <v>0.54092300000000004</v>
      </c>
      <c r="O2522" s="83">
        <v>2519.92</v>
      </c>
      <c r="P2522" s="83">
        <v>1.08185</v>
      </c>
      <c r="Q2522" s="83">
        <v>2521</v>
      </c>
      <c r="R2522" s="86">
        <v>4.2913400000000002E-4</v>
      </c>
      <c r="S2522" s="86">
        <v>4.0121799999999997E-3</v>
      </c>
    </row>
    <row r="2523" spans="2:19" x14ac:dyDescent="0.2">
      <c r="B2523" s="33"/>
      <c r="C2523" s="81">
        <v>0.1062</v>
      </c>
      <c r="D2523" s="80">
        <v>6503</v>
      </c>
      <c r="E2523" s="80">
        <v>528</v>
      </c>
      <c r="F2523" s="80">
        <v>5975</v>
      </c>
      <c r="G2523" s="80">
        <v>1056</v>
      </c>
      <c r="H2523" s="80">
        <v>7031</v>
      </c>
      <c r="I2523" s="82">
        <v>0.15019199999999999</v>
      </c>
      <c r="J2523" s="80">
        <v>0.150064</v>
      </c>
      <c r="L2523" s="84">
        <v>0.99629999999999996</v>
      </c>
      <c r="M2523" s="83">
        <v>2521.46</v>
      </c>
      <c r="N2523" s="85">
        <v>0.542875</v>
      </c>
      <c r="O2523" s="83">
        <v>2520.91</v>
      </c>
      <c r="P2523" s="83">
        <v>1.08575</v>
      </c>
      <c r="Q2523" s="83">
        <v>2522</v>
      </c>
      <c r="R2523" s="86">
        <v>4.3051199999999997E-4</v>
      </c>
      <c r="S2523" s="86">
        <v>4.0121799999999997E-3</v>
      </c>
    </row>
    <row r="2524" spans="2:19" x14ac:dyDescent="0.2">
      <c r="B2524" s="33"/>
      <c r="C2524" s="81">
        <v>0.1061</v>
      </c>
      <c r="D2524" s="80">
        <v>6504</v>
      </c>
      <c r="E2524" s="80">
        <v>528</v>
      </c>
      <c r="F2524" s="80">
        <v>5976</v>
      </c>
      <c r="G2524" s="80">
        <v>1056</v>
      </c>
      <c r="H2524" s="80">
        <v>7032</v>
      </c>
      <c r="I2524" s="82">
        <v>0.150171</v>
      </c>
      <c r="J2524" s="80">
        <v>0.150064</v>
      </c>
      <c r="L2524" s="84">
        <v>0.99629999999999996</v>
      </c>
      <c r="M2524" s="83">
        <v>2522.46</v>
      </c>
      <c r="N2524" s="85">
        <v>0.54483300000000001</v>
      </c>
      <c r="O2524" s="83">
        <v>2521.91</v>
      </c>
      <c r="P2524" s="83">
        <v>1.0896699999999999</v>
      </c>
      <c r="Q2524" s="83">
        <v>2523</v>
      </c>
      <c r="R2524" s="86">
        <v>4.3189299999999998E-4</v>
      </c>
      <c r="S2524" s="86">
        <v>4.0121799999999997E-3</v>
      </c>
    </row>
    <row r="2525" spans="2:19" x14ac:dyDescent="0.2">
      <c r="B2525" s="33"/>
      <c r="C2525" s="81">
        <v>0.1057</v>
      </c>
      <c r="D2525" s="80">
        <v>6505</v>
      </c>
      <c r="E2525" s="80">
        <v>528</v>
      </c>
      <c r="F2525" s="80">
        <v>5977</v>
      </c>
      <c r="G2525" s="80">
        <v>1056</v>
      </c>
      <c r="H2525" s="80">
        <v>7033</v>
      </c>
      <c r="I2525" s="82">
        <v>0.150149</v>
      </c>
      <c r="J2525" s="80">
        <v>0.150064</v>
      </c>
      <c r="L2525" s="84">
        <v>0.99629999999999996</v>
      </c>
      <c r="M2525" s="83">
        <v>2523.4499999999998</v>
      </c>
      <c r="N2525" s="85">
        <v>0.54679699999999998</v>
      </c>
      <c r="O2525" s="83">
        <v>2522.91</v>
      </c>
      <c r="P2525" s="83">
        <v>1.0935900000000001</v>
      </c>
      <c r="Q2525" s="83">
        <v>2524</v>
      </c>
      <c r="R2525" s="86">
        <v>4.3327799999999999E-4</v>
      </c>
      <c r="S2525" s="86">
        <v>4.0121799999999997E-3</v>
      </c>
    </row>
    <row r="2526" spans="2:19" x14ac:dyDescent="0.2">
      <c r="B2526" s="33"/>
      <c r="C2526" s="81">
        <v>0.1046</v>
      </c>
      <c r="D2526" s="80">
        <v>6506</v>
      </c>
      <c r="E2526" s="80">
        <v>528</v>
      </c>
      <c r="F2526" s="80">
        <v>5978</v>
      </c>
      <c r="G2526" s="80">
        <v>1056</v>
      </c>
      <c r="H2526" s="80">
        <v>7034</v>
      </c>
      <c r="I2526" s="82">
        <v>0.15012800000000001</v>
      </c>
      <c r="J2526" s="80">
        <v>0.150064</v>
      </c>
      <c r="L2526" s="84">
        <v>0.99629999999999996</v>
      </c>
      <c r="M2526" s="83">
        <v>2524.4499999999998</v>
      </c>
      <c r="N2526" s="85">
        <v>0.54876599999999998</v>
      </c>
      <c r="O2526" s="83">
        <v>2523.9</v>
      </c>
      <c r="P2526" s="83">
        <v>1.0975299999999999</v>
      </c>
      <c r="Q2526" s="83">
        <v>2525</v>
      </c>
      <c r="R2526" s="86">
        <v>4.3466700000000002E-4</v>
      </c>
      <c r="S2526" s="86">
        <v>4.0121799999999997E-3</v>
      </c>
    </row>
    <row r="2527" spans="2:19" x14ac:dyDescent="0.2">
      <c r="B2527" s="33"/>
      <c r="C2527" s="81">
        <v>0.1045</v>
      </c>
      <c r="D2527" s="80">
        <v>6507</v>
      </c>
      <c r="E2527" s="80">
        <v>528</v>
      </c>
      <c r="F2527" s="80">
        <v>5979</v>
      </c>
      <c r="G2527" s="80">
        <v>1056</v>
      </c>
      <c r="H2527" s="80">
        <v>7035</v>
      </c>
      <c r="I2527" s="82">
        <v>0.15010699999999999</v>
      </c>
      <c r="J2527" s="80">
        <v>0.150064</v>
      </c>
      <c r="L2527" s="84">
        <v>0.99629999999999996</v>
      </c>
      <c r="M2527" s="83">
        <v>2525.4499999999998</v>
      </c>
      <c r="N2527" s="85">
        <v>0.55074100000000004</v>
      </c>
      <c r="O2527" s="83">
        <v>2524.9</v>
      </c>
      <c r="P2527" s="83">
        <v>1.10148</v>
      </c>
      <c r="Q2527" s="83">
        <v>2526</v>
      </c>
      <c r="R2527" s="86">
        <v>4.3605800000000002E-4</v>
      </c>
      <c r="S2527" s="86">
        <v>4.0121799999999997E-3</v>
      </c>
    </row>
    <row r="2528" spans="2:19" x14ac:dyDescent="0.2">
      <c r="B2528" s="33"/>
      <c r="C2528" s="81">
        <v>0.1043</v>
      </c>
      <c r="D2528" s="80">
        <v>6508</v>
      </c>
      <c r="E2528" s="80">
        <v>528</v>
      </c>
      <c r="F2528" s="80">
        <v>5980</v>
      </c>
      <c r="G2528" s="80">
        <v>1056</v>
      </c>
      <c r="H2528" s="80">
        <v>7036</v>
      </c>
      <c r="I2528" s="82">
        <v>0.150085</v>
      </c>
      <c r="J2528" s="80">
        <v>0.150064</v>
      </c>
      <c r="L2528" s="84">
        <v>0.99629999999999996</v>
      </c>
      <c r="M2528" s="83">
        <v>2526.4499999999998</v>
      </c>
      <c r="N2528" s="85">
        <v>0.55272200000000005</v>
      </c>
      <c r="O2528" s="83">
        <v>2525.89</v>
      </c>
      <c r="P2528" s="83">
        <v>1.10544</v>
      </c>
      <c r="Q2528" s="83">
        <v>2527</v>
      </c>
      <c r="R2528" s="86">
        <v>4.3745299999999997E-4</v>
      </c>
      <c r="S2528" s="86">
        <v>4.0121799999999997E-3</v>
      </c>
    </row>
    <row r="2529" spans="2:19" x14ac:dyDescent="0.2">
      <c r="B2529" s="33"/>
      <c r="C2529" s="81">
        <v>0.1041</v>
      </c>
      <c r="D2529" s="80">
        <v>6509</v>
      </c>
      <c r="E2529" s="80">
        <v>528</v>
      </c>
      <c r="F2529" s="80">
        <v>5981</v>
      </c>
      <c r="G2529" s="80">
        <v>1056</v>
      </c>
      <c r="H2529" s="80">
        <v>7037</v>
      </c>
      <c r="I2529" s="82">
        <v>0.150064</v>
      </c>
      <c r="J2529" s="80">
        <v>0.150064</v>
      </c>
      <c r="L2529" s="84">
        <v>0.99629999999999996</v>
      </c>
      <c r="M2529" s="83">
        <v>2527.4499999999998</v>
      </c>
      <c r="N2529" s="85">
        <v>0.55470799999999998</v>
      </c>
      <c r="O2529" s="83">
        <v>2526.89</v>
      </c>
      <c r="P2529" s="83">
        <v>1.1094200000000001</v>
      </c>
      <c r="Q2529" s="83">
        <v>2528</v>
      </c>
      <c r="R2529" s="86">
        <v>4.3885099999999998E-4</v>
      </c>
      <c r="S2529" s="86">
        <v>4.0121799999999997E-3</v>
      </c>
    </row>
    <row r="2530" spans="2:19" x14ac:dyDescent="0.2">
      <c r="B2530" s="33"/>
      <c r="C2530" s="81">
        <v>0.10390000000000001</v>
      </c>
      <c r="D2530" s="80">
        <v>6509</v>
      </c>
      <c r="E2530" s="80">
        <v>529</v>
      </c>
      <c r="F2530" s="80">
        <v>5980</v>
      </c>
      <c r="G2530" s="80">
        <v>1058</v>
      </c>
      <c r="H2530" s="80">
        <v>7038</v>
      </c>
      <c r="I2530" s="82">
        <v>0.15032699999999999</v>
      </c>
      <c r="J2530" s="80">
        <v>0.15013499999999999</v>
      </c>
      <c r="L2530" s="84">
        <v>0.99629999999999996</v>
      </c>
      <c r="M2530" s="83">
        <v>2528.44</v>
      </c>
      <c r="N2530" s="85">
        <v>0.55669999999999997</v>
      </c>
      <c r="O2530" s="83">
        <v>2527.89</v>
      </c>
      <c r="P2530" s="83">
        <v>1.1133999999999999</v>
      </c>
      <c r="Q2530" s="83">
        <v>2529</v>
      </c>
      <c r="R2530" s="86">
        <v>4.4025299999999999E-4</v>
      </c>
      <c r="S2530" s="86">
        <v>4.0121799999999997E-3</v>
      </c>
    </row>
    <row r="2531" spans="2:19" x14ac:dyDescent="0.2">
      <c r="B2531" s="33"/>
      <c r="C2531" s="81">
        <v>0.1037</v>
      </c>
      <c r="D2531" s="80">
        <v>6510</v>
      </c>
      <c r="E2531" s="80">
        <v>529</v>
      </c>
      <c r="F2531" s="80">
        <v>5981</v>
      </c>
      <c r="G2531" s="80">
        <v>1058</v>
      </c>
      <c r="H2531" s="80">
        <v>7039</v>
      </c>
      <c r="I2531" s="82">
        <v>0.15030499999999999</v>
      </c>
      <c r="J2531" s="80">
        <v>0.15013499999999999</v>
      </c>
      <c r="L2531" s="84">
        <v>0.99629999999999996</v>
      </c>
      <c r="M2531" s="83">
        <v>2529.44</v>
      </c>
      <c r="N2531" s="85">
        <v>0.55869800000000003</v>
      </c>
      <c r="O2531" s="83">
        <v>2528.88</v>
      </c>
      <c r="P2531" s="83">
        <v>1.1173999999999999</v>
      </c>
      <c r="Q2531" s="83">
        <v>2530</v>
      </c>
      <c r="R2531" s="86">
        <v>4.4165799999999999E-4</v>
      </c>
      <c r="S2531" s="86">
        <v>4.0121799999999997E-3</v>
      </c>
    </row>
    <row r="2532" spans="2:19" x14ac:dyDescent="0.2">
      <c r="B2532" s="33"/>
      <c r="C2532" s="81">
        <v>0.1036</v>
      </c>
      <c r="D2532" s="80">
        <v>6511</v>
      </c>
      <c r="E2532" s="80">
        <v>529</v>
      </c>
      <c r="F2532" s="80">
        <v>5982</v>
      </c>
      <c r="G2532" s="80">
        <v>1058</v>
      </c>
      <c r="H2532" s="80">
        <v>7040</v>
      </c>
      <c r="I2532" s="82">
        <v>0.150284</v>
      </c>
      <c r="J2532" s="80">
        <v>0.15013499999999999</v>
      </c>
      <c r="L2532" s="84">
        <v>0.99629999999999996</v>
      </c>
      <c r="M2532" s="83">
        <v>2530.44</v>
      </c>
      <c r="N2532" s="85">
        <v>0.560701</v>
      </c>
      <c r="O2532" s="83">
        <v>2529.88</v>
      </c>
      <c r="P2532" s="83">
        <v>1.1214</v>
      </c>
      <c r="Q2532" s="83">
        <v>2531</v>
      </c>
      <c r="R2532" s="86">
        <v>4.4306700000000001E-4</v>
      </c>
      <c r="S2532" s="86">
        <v>4.0121799999999997E-3</v>
      </c>
    </row>
    <row r="2533" spans="2:19" x14ac:dyDescent="0.2">
      <c r="B2533" s="33"/>
      <c r="C2533" s="81">
        <v>0.10340000000000001</v>
      </c>
      <c r="D2533" s="80">
        <v>6512</v>
      </c>
      <c r="E2533" s="80">
        <v>529</v>
      </c>
      <c r="F2533" s="80">
        <v>5983</v>
      </c>
      <c r="G2533" s="80">
        <v>1058</v>
      </c>
      <c r="H2533" s="80">
        <v>7041</v>
      </c>
      <c r="I2533" s="82">
        <v>0.15026300000000001</v>
      </c>
      <c r="J2533" s="80">
        <v>0.15013499999999999</v>
      </c>
      <c r="L2533" s="84">
        <v>0.99629999999999996</v>
      </c>
      <c r="M2533" s="83">
        <v>2531.44</v>
      </c>
      <c r="N2533" s="85">
        <v>0.56271000000000004</v>
      </c>
      <c r="O2533" s="83">
        <v>2530.87</v>
      </c>
      <c r="P2533" s="83">
        <v>1.1254200000000001</v>
      </c>
      <c r="Q2533" s="83">
        <v>2532</v>
      </c>
      <c r="R2533" s="86">
        <v>4.4447900000000001E-4</v>
      </c>
      <c r="S2533" s="86">
        <v>4.0121799999999997E-3</v>
      </c>
    </row>
    <row r="2534" spans="2:19" x14ac:dyDescent="0.2">
      <c r="B2534" s="33"/>
      <c r="C2534" s="81">
        <v>0.10299999999999999</v>
      </c>
      <c r="D2534" s="80">
        <v>6513</v>
      </c>
      <c r="E2534" s="80">
        <v>529</v>
      </c>
      <c r="F2534" s="80">
        <v>5984</v>
      </c>
      <c r="G2534" s="80">
        <v>1058</v>
      </c>
      <c r="H2534" s="80">
        <v>7042</v>
      </c>
      <c r="I2534" s="82">
        <v>0.15024100000000001</v>
      </c>
      <c r="J2534" s="80">
        <v>0.15013499999999999</v>
      </c>
      <c r="L2534" s="84">
        <v>0.99629999999999996</v>
      </c>
      <c r="M2534" s="83">
        <v>2532.44</v>
      </c>
      <c r="N2534" s="85">
        <v>0.564724</v>
      </c>
      <c r="O2534" s="83">
        <v>2531.87</v>
      </c>
      <c r="P2534" s="83">
        <v>1.1294500000000001</v>
      </c>
      <c r="Q2534" s="83">
        <v>2533</v>
      </c>
      <c r="R2534" s="86">
        <v>4.4589400000000001E-4</v>
      </c>
      <c r="S2534" s="86">
        <v>4.0121799999999997E-3</v>
      </c>
    </row>
    <row r="2535" spans="2:19" x14ac:dyDescent="0.2">
      <c r="B2535" s="33"/>
      <c r="C2535" s="81">
        <v>0.1022</v>
      </c>
      <c r="D2535" s="80">
        <v>6514</v>
      </c>
      <c r="E2535" s="80">
        <v>529</v>
      </c>
      <c r="F2535" s="80">
        <v>5985</v>
      </c>
      <c r="G2535" s="80">
        <v>1058</v>
      </c>
      <c r="H2535" s="80">
        <v>7043</v>
      </c>
      <c r="I2535" s="82">
        <v>0.15021999999999999</v>
      </c>
      <c r="J2535" s="80">
        <v>0.15013499999999999</v>
      </c>
      <c r="L2535" s="84">
        <v>0.99629999999999996</v>
      </c>
      <c r="M2535" s="83">
        <v>2533.4299999999998</v>
      </c>
      <c r="N2535" s="85">
        <v>0.56674500000000005</v>
      </c>
      <c r="O2535" s="83">
        <v>2532.87</v>
      </c>
      <c r="P2535" s="83">
        <v>1.1334900000000001</v>
      </c>
      <c r="Q2535" s="83">
        <v>2534</v>
      </c>
      <c r="R2535" s="86">
        <v>4.47312E-4</v>
      </c>
      <c r="S2535" s="86">
        <v>4.0121799999999997E-3</v>
      </c>
    </row>
    <row r="2536" spans="2:19" x14ac:dyDescent="0.2">
      <c r="B2536" s="33"/>
      <c r="C2536" s="81">
        <v>0.1018</v>
      </c>
      <c r="D2536" s="80">
        <v>6515</v>
      </c>
      <c r="E2536" s="80">
        <v>529</v>
      </c>
      <c r="F2536" s="80">
        <v>5986</v>
      </c>
      <c r="G2536" s="80">
        <v>1058</v>
      </c>
      <c r="H2536" s="80">
        <v>7044</v>
      </c>
      <c r="I2536" s="82">
        <v>0.150199</v>
      </c>
      <c r="J2536" s="80">
        <v>0.15013499999999999</v>
      </c>
      <c r="L2536" s="84">
        <v>0.99629999999999996</v>
      </c>
      <c r="M2536" s="83">
        <v>2534.4299999999998</v>
      </c>
      <c r="N2536" s="85">
        <v>0.56877100000000003</v>
      </c>
      <c r="O2536" s="83">
        <v>2533.86</v>
      </c>
      <c r="P2536" s="83">
        <v>1.13754</v>
      </c>
      <c r="Q2536" s="83">
        <v>2535</v>
      </c>
      <c r="R2536" s="86">
        <v>4.48734E-4</v>
      </c>
      <c r="S2536" s="86">
        <v>4.0121799999999997E-3</v>
      </c>
    </row>
    <row r="2537" spans="2:19" x14ac:dyDescent="0.2">
      <c r="B2537" s="33"/>
      <c r="C2537" s="81">
        <v>0.1016</v>
      </c>
      <c r="D2537" s="80">
        <v>6516</v>
      </c>
      <c r="E2537" s="80">
        <v>529</v>
      </c>
      <c r="F2537" s="80">
        <v>5987</v>
      </c>
      <c r="G2537" s="80">
        <v>1058</v>
      </c>
      <c r="H2537" s="80">
        <v>7045</v>
      </c>
      <c r="I2537" s="82">
        <v>0.150177</v>
      </c>
      <c r="J2537" s="80">
        <v>0.15013499999999999</v>
      </c>
      <c r="L2537" s="84">
        <v>0.99629999999999996</v>
      </c>
      <c r="M2537" s="83">
        <v>2535.4299999999998</v>
      </c>
      <c r="N2537" s="85">
        <v>0.57080299999999995</v>
      </c>
      <c r="O2537" s="83">
        <v>2534.86</v>
      </c>
      <c r="P2537" s="83">
        <v>1.14161</v>
      </c>
      <c r="Q2537" s="83">
        <v>2536</v>
      </c>
      <c r="R2537" s="86">
        <v>4.5016000000000001E-4</v>
      </c>
      <c r="S2537" s="86">
        <v>4.0121799999999997E-3</v>
      </c>
    </row>
    <row r="2538" spans="2:19" x14ac:dyDescent="0.2">
      <c r="B2538" s="33"/>
      <c r="C2538" s="81">
        <v>0.10150000000000001</v>
      </c>
      <c r="D2538" s="80">
        <v>6517</v>
      </c>
      <c r="E2538" s="80">
        <v>529</v>
      </c>
      <c r="F2538" s="80">
        <v>5988</v>
      </c>
      <c r="G2538" s="80">
        <v>1058</v>
      </c>
      <c r="H2538" s="80">
        <v>7046</v>
      </c>
      <c r="I2538" s="82">
        <v>0.15015600000000001</v>
      </c>
      <c r="J2538" s="80">
        <v>0.15013499999999999</v>
      </c>
      <c r="L2538" s="84">
        <v>0.99629999999999996</v>
      </c>
      <c r="M2538" s="83">
        <v>2536.4299999999998</v>
      </c>
      <c r="N2538" s="85">
        <v>0.57284000000000002</v>
      </c>
      <c r="O2538" s="83">
        <v>2535.85</v>
      </c>
      <c r="P2538" s="83">
        <v>1.14568</v>
      </c>
      <c r="Q2538" s="83">
        <v>2537</v>
      </c>
      <c r="R2538" s="86">
        <v>4.5158900000000002E-4</v>
      </c>
      <c r="S2538" s="86">
        <v>4.0121799999999997E-3</v>
      </c>
    </row>
    <row r="2539" spans="2:19" x14ac:dyDescent="0.2">
      <c r="B2539" s="33"/>
      <c r="C2539" s="81">
        <v>0.1007</v>
      </c>
      <c r="D2539" s="80">
        <v>6518</v>
      </c>
      <c r="E2539" s="80">
        <v>529</v>
      </c>
      <c r="F2539" s="80">
        <v>5989</v>
      </c>
      <c r="G2539" s="80">
        <v>1058</v>
      </c>
      <c r="H2539" s="80">
        <v>7047</v>
      </c>
      <c r="I2539" s="82">
        <v>0.15013499999999999</v>
      </c>
      <c r="J2539" s="80">
        <v>0.15013499999999999</v>
      </c>
      <c r="L2539" s="84">
        <v>0.99629999999999996</v>
      </c>
      <c r="M2539" s="83">
        <v>2537.4299999999998</v>
      </c>
      <c r="N2539" s="85">
        <v>0.57488399999999995</v>
      </c>
      <c r="O2539" s="83">
        <v>2536.85</v>
      </c>
      <c r="P2539" s="83">
        <v>1.14977</v>
      </c>
      <c r="Q2539" s="83">
        <v>2538</v>
      </c>
      <c r="R2539" s="86">
        <v>4.5302100000000001E-4</v>
      </c>
      <c r="S2539" s="86">
        <v>4.0121799999999997E-3</v>
      </c>
    </row>
    <row r="2540" spans="2:19" x14ac:dyDescent="0.2">
      <c r="B2540" s="33"/>
      <c r="C2540" s="81">
        <v>0.10050000000000001</v>
      </c>
      <c r="D2540" s="80">
        <v>6518</v>
      </c>
      <c r="E2540" s="80">
        <v>530</v>
      </c>
      <c r="F2540" s="80">
        <v>5988</v>
      </c>
      <c r="G2540" s="80">
        <v>1060</v>
      </c>
      <c r="H2540" s="80">
        <v>7048</v>
      </c>
      <c r="I2540" s="82">
        <v>0.150397</v>
      </c>
      <c r="J2540" s="80">
        <v>0.150397</v>
      </c>
      <c r="L2540" s="84">
        <v>0.99629999999999996</v>
      </c>
      <c r="M2540" s="83">
        <v>2538.42</v>
      </c>
      <c r="N2540" s="85">
        <v>0.57693300000000003</v>
      </c>
      <c r="O2540" s="83">
        <v>2537.85</v>
      </c>
      <c r="P2540" s="83">
        <v>1.15387</v>
      </c>
      <c r="Q2540" s="83">
        <v>2539</v>
      </c>
      <c r="R2540" s="86">
        <v>4.5445700000000002E-4</v>
      </c>
      <c r="S2540" s="86">
        <v>4.0121799999999997E-3</v>
      </c>
    </row>
    <row r="2541" spans="2:19" x14ac:dyDescent="0.2">
      <c r="B2541" s="33"/>
      <c r="C2541" s="81">
        <v>0.1004</v>
      </c>
      <c r="D2541" s="80">
        <v>6518</v>
      </c>
      <c r="E2541" s="80">
        <v>531</v>
      </c>
      <c r="F2541" s="80">
        <v>5987</v>
      </c>
      <c r="G2541" s="80">
        <v>1062</v>
      </c>
      <c r="H2541" s="80">
        <v>7049</v>
      </c>
      <c r="I2541" s="82">
        <v>0.15065999999999999</v>
      </c>
      <c r="J2541" s="80">
        <v>0.15063799999999999</v>
      </c>
      <c r="L2541" s="84">
        <v>0.99629999999999996</v>
      </c>
      <c r="M2541" s="83">
        <v>2539.42</v>
      </c>
      <c r="N2541" s="85">
        <v>0.57898799999999995</v>
      </c>
      <c r="O2541" s="83">
        <v>2538.84</v>
      </c>
      <c r="P2541" s="83">
        <v>1.15798</v>
      </c>
      <c r="Q2541" s="83">
        <v>2540</v>
      </c>
      <c r="R2541" s="86">
        <v>4.5589600000000001E-4</v>
      </c>
      <c r="S2541" s="86">
        <v>4.0121799999999997E-3</v>
      </c>
    </row>
    <row r="2542" spans="2:19" x14ac:dyDescent="0.2">
      <c r="B2542" s="33"/>
      <c r="C2542" s="81">
        <v>9.9559999999999996E-2</v>
      </c>
      <c r="D2542" s="80">
        <v>6519</v>
      </c>
      <c r="E2542" s="80">
        <v>531</v>
      </c>
      <c r="F2542" s="80">
        <v>5988</v>
      </c>
      <c r="G2542" s="80">
        <v>1062</v>
      </c>
      <c r="H2542" s="80">
        <v>7050</v>
      </c>
      <c r="I2542" s="82">
        <v>0.15063799999999999</v>
      </c>
      <c r="J2542" s="80">
        <v>0.15063799999999999</v>
      </c>
      <c r="L2542" s="84">
        <v>0.99629999999999996</v>
      </c>
      <c r="M2542" s="83">
        <v>2540.42</v>
      </c>
      <c r="N2542" s="85">
        <v>0.58104900000000004</v>
      </c>
      <c r="O2542" s="83">
        <v>2539.84</v>
      </c>
      <c r="P2542" s="83">
        <v>1.1620999999999999</v>
      </c>
      <c r="Q2542" s="83">
        <v>2541</v>
      </c>
      <c r="R2542" s="86">
        <v>4.5733900000000002E-4</v>
      </c>
      <c r="S2542" s="86">
        <v>4.0121799999999997E-3</v>
      </c>
    </row>
    <row r="2543" spans="2:19" x14ac:dyDescent="0.2">
      <c r="B2543" s="33"/>
      <c r="C2543" s="81">
        <v>9.9159999999999998E-2</v>
      </c>
      <c r="D2543" s="80">
        <v>6519</v>
      </c>
      <c r="E2543" s="80">
        <v>532</v>
      </c>
      <c r="F2543" s="80">
        <v>5987</v>
      </c>
      <c r="G2543" s="80">
        <v>1064</v>
      </c>
      <c r="H2543" s="80">
        <v>7051</v>
      </c>
      <c r="I2543" s="82">
        <v>0.15090100000000001</v>
      </c>
      <c r="J2543" s="80">
        <v>0.15087900000000001</v>
      </c>
      <c r="L2543" s="84">
        <v>0.99629999999999996</v>
      </c>
      <c r="M2543" s="83">
        <v>2541.42</v>
      </c>
      <c r="N2543" s="85">
        <v>0.58311500000000005</v>
      </c>
      <c r="O2543" s="83">
        <v>2540.83</v>
      </c>
      <c r="P2543" s="83">
        <v>1.1662300000000001</v>
      </c>
      <c r="Q2543" s="83">
        <v>2542</v>
      </c>
      <c r="R2543" s="86">
        <v>4.5878500000000002E-4</v>
      </c>
      <c r="S2543" s="86">
        <v>4.0121799999999997E-3</v>
      </c>
    </row>
    <row r="2544" spans="2:19" x14ac:dyDescent="0.2">
      <c r="B2544" s="33"/>
      <c r="C2544" s="81">
        <v>9.8330000000000001E-2</v>
      </c>
      <c r="D2544" s="80">
        <v>6520</v>
      </c>
      <c r="E2544" s="80">
        <v>532</v>
      </c>
      <c r="F2544" s="80">
        <v>5988</v>
      </c>
      <c r="G2544" s="80">
        <v>1064</v>
      </c>
      <c r="H2544" s="80">
        <v>7052</v>
      </c>
      <c r="I2544" s="82">
        <v>0.15087900000000001</v>
      </c>
      <c r="J2544" s="80">
        <v>0.15087900000000001</v>
      </c>
      <c r="L2544" s="84">
        <v>0.99619999999999997</v>
      </c>
      <c r="M2544" s="83">
        <v>2542.41</v>
      </c>
      <c r="N2544" s="85">
        <v>0.58518800000000004</v>
      </c>
      <c r="O2544" s="83">
        <v>2541.83</v>
      </c>
      <c r="P2544" s="83">
        <v>1.17038</v>
      </c>
      <c r="Q2544" s="83">
        <v>2543</v>
      </c>
      <c r="R2544" s="86">
        <v>4.6023400000000001E-4</v>
      </c>
      <c r="S2544" s="86">
        <v>4.3163899999999998E-3</v>
      </c>
    </row>
    <row r="2545" spans="2:19" x14ac:dyDescent="0.2">
      <c r="B2545" s="33"/>
      <c r="C2545" s="81">
        <v>9.8049999999999998E-2</v>
      </c>
      <c r="D2545" s="80">
        <v>6520</v>
      </c>
      <c r="E2545" s="80">
        <v>533</v>
      </c>
      <c r="F2545" s="80">
        <v>5987</v>
      </c>
      <c r="G2545" s="80">
        <v>1066</v>
      </c>
      <c r="H2545" s="80">
        <v>7053</v>
      </c>
      <c r="I2545" s="82">
        <v>0.151141</v>
      </c>
      <c r="J2545" s="80">
        <v>0.151141</v>
      </c>
      <c r="L2545" s="84">
        <v>0.99619999999999997</v>
      </c>
      <c r="M2545" s="83">
        <v>2543.41</v>
      </c>
      <c r="N2545" s="85">
        <v>0.58726599999999995</v>
      </c>
      <c r="O2545" s="83">
        <v>2542.83</v>
      </c>
      <c r="P2545" s="83">
        <v>1.1745300000000001</v>
      </c>
      <c r="Q2545" s="83">
        <v>2544</v>
      </c>
      <c r="R2545" s="86">
        <v>4.6168700000000001E-4</v>
      </c>
      <c r="S2545" s="86">
        <v>4.3163899999999998E-3</v>
      </c>
    </row>
    <row r="2546" spans="2:19" x14ac:dyDescent="0.2">
      <c r="B2546" s="33"/>
      <c r="C2546" s="81">
        <v>9.7489999999999993E-2</v>
      </c>
      <c r="D2546" s="80">
        <v>6520</v>
      </c>
      <c r="E2546" s="80">
        <v>534</v>
      </c>
      <c r="F2546" s="80">
        <v>5986</v>
      </c>
      <c r="G2546" s="80">
        <v>1068</v>
      </c>
      <c r="H2546" s="80">
        <v>7054</v>
      </c>
      <c r="I2546" s="82">
        <v>0.15140300000000001</v>
      </c>
      <c r="J2546" s="80">
        <v>0.15129600000000001</v>
      </c>
      <c r="L2546" s="84">
        <v>0.99619999999999997</v>
      </c>
      <c r="M2546" s="83">
        <v>2544.41</v>
      </c>
      <c r="N2546" s="85">
        <v>0.58935000000000004</v>
      </c>
      <c r="O2546" s="83">
        <v>2543.8200000000002</v>
      </c>
      <c r="P2546" s="83">
        <v>1.1787000000000001</v>
      </c>
      <c r="Q2546" s="83">
        <v>2545</v>
      </c>
      <c r="R2546" s="86">
        <v>4.6314300000000001E-4</v>
      </c>
      <c r="S2546" s="86">
        <v>4.3163899999999998E-3</v>
      </c>
    </row>
    <row r="2547" spans="2:19" x14ac:dyDescent="0.2">
      <c r="B2547" s="33"/>
      <c r="C2547" s="81">
        <v>9.7479999999999997E-2</v>
      </c>
      <c r="D2547" s="80">
        <v>6521</v>
      </c>
      <c r="E2547" s="80">
        <v>534</v>
      </c>
      <c r="F2547" s="80">
        <v>5987</v>
      </c>
      <c r="G2547" s="80">
        <v>1068</v>
      </c>
      <c r="H2547" s="80">
        <v>7055</v>
      </c>
      <c r="I2547" s="82">
        <v>0.15138199999999999</v>
      </c>
      <c r="J2547" s="80">
        <v>0.15129600000000001</v>
      </c>
      <c r="L2547" s="84">
        <v>0.99619999999999997</v>
      </c>
      <c r="M2547" s="83">
        <v>2545.41</v>
      </c>
      <c r="N2547" s="85">
        <v>0.59143999999999997</v>
      </c>
      <c r="O2547" s="83">
        <v>2544.8200000000002</v>
      </c>
      <c r="P2547" s="83">
        <v>1.1828799999999999</v>
      </c>
      <c r="Q2547" s="83">
        <v>2546</v>
      </c>
      <c r="R2547" s="86">
        <v>4.6460300000000001E-4</v>
      </c>
      <c r="S2547" s="86">
        <v>4.3163899999999998E-3</v>
      </c>
    </row>
    <row r="2548" spans="2:19" x14ac:dyDescent="0.2">
      <c r="B2548" s="33"/>
      <c r="C2548" s="81">
        <v>9.6740000000000007E-2</v>
      </c>
      <c r="D2548" s="80">
        <v>6522</v>
      </c>
      <c r="E2548" s="80">
        <v>534</v>
      </c>
      <c r="F2548" s="80">
        <v>5988</v>
      </c>
      <c r="G2548" s="80">
        <v>1068</v>
      </c>
      <c r="H2548" s="80">
        <v>7056</v>
      </c>
      <c r="I2548" s="82">
        <v>0.151361</v>
      </c>
      <c r="J2548" s="80">
        <v>0.15129600000000001</v>
      </c>
      <c r="L2548" s="84">
        <v>0.99619999999999997</v>
      </c>
      <c r="M2548" s="83">
        <v>2546.41</v>
      </c>
      <c r="N2548" s="85">
        <v>0.59353599999999995</v>
      </c>
      <c r="O2548" s="83">
        <v>2545.81</v>
      </c>
      <c r="P2548" s="83">
        <v>1.1870700000000001</v>
      </c>
      <c r="Q2548" s="83">
        <v>2547</v>
      </c>
      <c r="R2548" s="86">
        <v>4.6606600000000001E-4</v>
      </c>
      <c r="S2548" s="86">
        <v>4.3163899999999998E-3</v>
      </c>
    </row>
    <row r="2549" spans="2:19" x14ac:dyDescent="0.2">
      <c r="B2549" s="33"/>
      <c r="C2549" s="81">
        <v>9.6549999999999997E-2</v>
      </c>
      <c r="D2549" s="80">
        <v>6523</v>
      </c>
      <c r="E2549" s="80">
        <v>534</v>
      </c>
      <c r="F2549" s="80">
        <v>5989</v>
      </c>
      <c r="G2549" s="80">
        <v>1068</v>
      </c>
      <c r="H2549" s="80">
        <v>7057</v>
      </c>
      <c r="I2549" s="82">
        <v>0.151339</v>
      </c>
      <c r="J2549" s="80">
        <v>0.15129600000000001</v>
      </c>
      <c r="L2549" s="84">
        <v>0.99619999999999997</v>
      </c>
      <c r="M2549" s="83">
        <v>2547.4</v>
      </c>
      <c r="N2549" s="85">
        <v>0.59563699999999997</v>
      </c>
      <c r="O2549" s="83">
        <v>2546.81</v>
      </c>
      <c r="P2549" s="83">
        <v>1.1912700000000001</v>
      </c>
      <c r="Q2549" s="83">
        <v>2548</v>
      </c>
      <c r="R2549" s="86">
        <v>4.6753300000000001E-4</v>
      </c>
      <c r="S2549" s="86">
        <v>4.3163899999999998E-3</v>
      </c>
    </row>
    <row r="2550" spans="2:19" x14ac:dyDescent="0.2">
      <c r="B2550" s="33"/>
      <c r="C2550" s="81">
        <v>9.6379999999999993E-2</v>
      </c>
      <c r="D2550" s="80">
        <v>6524</v>
      </c>
      <c r="E2550" s="80">
        <v>534</v>
      </c>
      <c r="F2550" s="80">
        <v>5990</v>
      </c>
      <c r="G2550" s="80">
        <v>1068</v>
      </c>
      <c r="H2550" s="80">
        <v>7058</v>
      </c>
      <c r="I2550" s="82">
        <v>0.15131800000000001</v>
      </c>
      <c r="J2550" s="80">
        <v>0.15129600000000001</v>
      </c>
      <c r="L2550" s="84">
        <v>0.99619999999999997</v>
      </c>
      <c r="M2550" s="83">
        <v>2548.4</v>
      </c>
      <c r="N2550" s="85">
        <v>0.59774499999999997</v>
      </c>
      <c r="O2550" s="83">
        <v>2547.8000000000002</v>
      </c>
      <c r="P2550" s="83">
        <v>1.1954899999999999</v>
      </c>
      <c r="Q2550" s="83">
        <v>2549</v>
      </c>
      <c r="R2550" s="86">
        <v>4.6900300000000001E-4</v>
      </c>
      <c r="S2550" s="86">
        <v>4.3163899999999998E-3</v>
      </c>
    </row>
    <row r="2551" spans="2:19" x14ac:dyDescent="0.2">
      <c r="B2551" s="33"/>
      <c r="C2551" s="81">
        <v>9.6060000000000006E-2</v>
      </c>
      <c r="D2551" s="80">
        <v>6525</v>
      </c>
      <c r="E2551" s="80">
        <v>534</v>
      </c>
      <c r="F2551" s="80">
        <v>5991</v>
      </c>
      <c r="G2551" s="80">
        <v>1068</v>
      </c>
      <c r="H2551" s="80">
        <v>7059</v>
      </c>
      <c r="I2551" s="82">
        <v>0.15129600000000001</v>
      </c>
      <c r="J2551" s="80">
        <v>0.15129600000000001</v>
      </c>
      <c r="L2551" s="84">
        <v>0.99619999999999997</v>
      </c>
      <c r="M2551" s="83">
        <v>2549.4</v>
      </c>
      <c r="N2551" s="85">
        <v>0.599858</v>
      </c>
      <c r="O2551" s="83">
        <v>2548.8000000000002</v>
      </c>
      <c r="P2551" s="83">
        <v>1.1997199999999999</v>
      </c>
      <c r="Q2551" s="83">
        <v>2550</v>
      </c>
      <c r="R2551" s="86">
        <v>4.7047700000000002E-4</v>
      </c>
      <c r="S2551" s="86">
        <v>4.3163899999999998E-3</v>
      </c>
    </row>
    <row r="2552" spans="2:19" x14ac:dyDescent="0.2">
      <c r="B2552" s="33"/>
      <c r="C2552" s="81">
        <v>9.5909999999999995E-2</v>
      </c>
      <c r="D2552" s="80">
        <v>6525</v>
      </c>
      <c r="E2552" s="80">
        <v>535</v>
      </c>
      <c r="F2552" s="80">
        <v>5990</v>
      </c>
      <c r="G2552" s="80">
        <v>1070</v>
      </c>
      <c r="H2552" s="80">
        <v>7060</v>
      </c>
      <c r="I2552" s="82">
        <v>0.151558</v>
      </c>
      <c r="J2552" s="80">
        <v>0.15153700000000001</v>
      </c>
      <c r="L2552" s="84">
        <v>0.99619999999999997</v>
      </c>
      <c r="M2552" s="83">
        <v>2550.4</v>
      </c>
      <c r="N2552" s="85">
        <v>0.60197800000000001</v>
      </c>
      <c r="O2552" s="83">
        <v>2549.8000000000002</v>
      </c>
      <c r="P2552" s="83">
        <v>1.2039599999999999</v>
      </c>
      <c r="Q2552" s="83">
        <v>2551</v>
      </c>
      <c r="R2552" s="86">
        <v>4.7195400000000001E-4</v>
      </c>
      <c r="S2552" s="86">
        <v>4.3163899999999998E-3</v>
      </c>
    </row>
    <row r="2553" spans="2:19" x14ac:dyDescent="0.2">
      <c r="B2553" s="33"/>
      <c r="C2553" s="81">
        <v>9.5750000000000002E-2</v>
      </c>
      <c r="D2553" s="80">
        <v>6526</v>
      </c>
      <c r="E2553" s="80">
        <v>535</v>
      </c>
      <c r="F2553" s="80">
        <v>5991</v>
      </c>
      <c r="G2553" s="80">
        <v>1070</v>
      </c>
      <c r="H2553" s="80">
        <v>7061</v>
      </c>
      <c r="I2553" s="82">
        <v>0.15153700000000001</v>
      </c>
      <c r="J2553" s="80">
        <v>0.15153700000000001</v>
      </c>
      <c r="L2553" s="84">
        <v>0.99619999999999997</v>
      </c>
      <c r="M2553" s="83">
        <v>2551.4</v>
      </c>
      <c r="N2553" s="85">
        <v>0.60410299999999995</v>
      </c>
      <c r="O2553" s="83">
        <v>2550.79</v>
      </c>
      <c r="P2553" s="83">
        <v>1.20821</v>
      </c>
      <c r="Q2553" s="83">
        <v>2552</v>
      </c>
      <c r="R2553" s="86">
        <v>4.7343500000000002E-4</v>
      </c>
      <c r="S2553" s="86">
        <v>4.3163899999999998E-3</v>
      </c>
    </row>
    <row r="2554" spans="2:19" x14ac:dyDescent="0.2">
      <c r="B2554" s="33"/>
      <c r="C2554" s="81">
        <v>9.5670000000000005E-2</v>
      </c>
      <c r="D2554" s="80">
        <v>6526</v>
      </c>
      <c r="E2554" s="80">
        <v>536</v>
      </c>
      <c r="F2554" s="80">
        <v>5990</v>
      </c>
      <c r="G2554" s="80">
        <v>1072</v>
      </c>
      <c r="H2554" s="80">
        <v>7062</v>
      </c>
      <c r="I2554" s="82">
        <v>0.15179799999999999</v>
      </c>
      <c r="J2554" s="80">
        <v>0.15179799999999999</v>
      </c>
      <c r="L2554" s="84">
        <v>0.99619999999999997</v>
      </c>
      <c r="M2554" s="83">
        <v>2552.39</v>
      </c>
      <c r="N2554" s="85">
        <v>0.60623400000000005</v>
      </c>
      <c r="O2554" s="83">
        <v>2551.79</v>
      </c>
      <c r="P2554" s="83">
        <v>1.2124699999999999</v>
      </c>
      <c r="Q2554" s="83">
        <v>2553</v>
      </c>
      <c r="R2554" s="86">
        <v>4.7491900000000002E-4</v>
      </c>
      <c r="S2554" s="86">
        <v>4.3163899999999998E-3</v>
      </c>
    </row>
    <row r="2555" spans="2:19" x14ac:dyDescent="0.2">
      <c r="B2555" s="33"/>
      <c r="C2555" s="81">
        <v>9.5409999999999995E-2</v>
      </c>
      <c r="D2555" s="80">
        <v>6526</v>
      </c>
      <c r="E2555" s="80">
        <v>537</v>
      </c>
      <c r="F2555" s="80">
        <v>5989</v>
      </c>
      <c r="G2555" s="80">
        <v>1074</v>
      </c>
      <c r="H2555" s="80">
        <v>7063</v>
      </c>
      <c r="I2555" s="82">
        <v>0.15206</v>
      </c>
      <c r="J2555" s="80">
        <v>0.15206</v>
      </c>
      <c r="L2555" s="84">
        <v>0.99619999999999997</v>
      </c>
      <c r="M2555" s="83">
        <v>2553.39</v>
      </c>
      <c r="N2555" s="85">
        <v>0.60837200000000002</v>
      </c>
      <c r="O2555" s="83">
        <v>2552.7800000000002</v>
      </c>
      <c r="P2555" s="83">
        <v>1.2167399999999999</v>
      </c>
      <c r="Q2555" s="83">
        <v>2554</v>
      </c>
      <c r="R2555" s="86">
        <v>4.7640699999999998E-4</v>
      </c>
      <c r="S2555" s="86">
        <v>4.3163899999999998E-3</v>
      </c>
    </row>
    <row r="2556" spans="2:19" x14ac:dyDescent="0.2">
      <c r="B2556" s="33"/>
      <c r="C2556" s="81">
        <v>9.4969999999999999E-2</v>
      </c>
      <c r="D2556" s="80">
        <v>6526</v>
      </c>
      <c r="E2556" s="80">
        <v>538</v>
      </c>
      <c r="F2556" s="80">
        <v>5988</v>
      </c>
      <c r="G2556" s="80">
        <v>1076</v>
      </c>
      <c r="H2556" s="80">
        <v>7064</v>
      </c>
      <c r="I2556" s="82">
        <v>0.15232200000000001</v>
      </c>
      <c r="J2556" s="80">
        <v>0.152279</v>
      </c>
      <c r="L2556" s="84">
        <v>0.99619999999999997</v>
      </c>
      <c r="M2556" s="83">
        <v>2554.39</v>
      </c>
      <c r="N2556" s="85">
        <v>0.61051500000000003</v>
      </c>
      <c r="O2556" s="83">
        <v>2553.7800000000002</v>
      </c>
      <c r="P2556" s="83">
        <v>1.2210300000000001</v>
      </c>
      <c r="Q2556" s="83">
        <v>2555</v>
      </c>
      <c r="R2556" s="86">
        <v>4.7789799999999998E-4</v>
      </c>
      <c r="S2556" s="86">
        <v>4.3163899999999998E-3</v>
      </c>
    </row>
    <row r="2557" spans="2:19" x14ac:dyDescent="0.2">
      <c r="B2557" s="33"/>
      <c r="C2557" s="81">
        <v>9.4960000000000003E-2</v>
      </c>
      <c r="D2557" s="80">
        <v>6527</v>
      </c>
      <c r="E2557" s="80">
        <v>538</v>
      </c>
      <c r="F2557" s="80">
        <v>5989</v>
      </c>
      <c r="G2557" s="80">
        <v>1076</v>
      </c>
      <c r="H2557" s="80">
        <v>7065</v>
      </c>
      <c r="I2557" s="82">
        <v>0.15229999999999999</v>
      </c>
      <c r="J2557" s="80">
        <v>0.152279</v>
      </c>
      <c r="L2557" s="84">
        <v>0.99619999999999997</v>
      </c>
      <c r="M2557" s="83">
        <v>2555.39</v>
      </c>
      <c r="N2557" s="85">
        <v>0.61266399999999999</v>
      </c>
      <c r="O2557" s="83">
        <v>2554.77</v>
      </c>
      <c r="P2557" s="83">
        <v>1.22533</v>
      </c>
      <c r="Q2557" s="83">
        <v>2556</v>
      </c>
      <c r="R2557" s="86">
        <v>4.79393E-4</v>
      </c>
      <c r="S2557" s="86">
        <v>4.3163899999999998E-3</v>
      </c>
    </row>
    <row r="2558" spans="2:19" x14ac:dyDescent="0.2">
      <c r="B2558" s="33"/>
      <c r="C2558" s="81">
        <v>9.4329999999999997E-2</v>
      </c>
      <c r="D2558" s="80">
        <v>6528</v>
      </c>
      <c r="E2558" s="80">
        <v>538</v>
      </c>
      <c r="F2558" s="80">
        <v>5990</v>
      </c>
      <c r="G2558" s="80">
        <v>1076</v>
      </c>
      <c r="H2558" s="80">
        <v>7066</v>
      </c>
      <c r="I2558" s="82">
        <v>0.152279</v>
      </c>
      <c r="J2558" s="80">
        <v>0.152279</v>
      </c>
      <c r="L2558" s="84">
        <v>0.99619999999999997</v>
      </c>
      <c r="M2558" s="83">
        <v>2556.39</v>
      </c>
      <c r="N2558" s="85">
        <v>0.614819</v>
      </c>
      <c r="O2558" s="83">
        <v>2555.77</v>
      </c>
      <c r="P2558" s="83">
        <v>1.2296400000000001</v>
      </c>
      <c r="Q2558" s="83">
        <v>2557</v>
      </c>
      <c r="R2558" s="86">
        <v>4.80891E-4</v>
      </c>
      <c r="S2558" s="86">
        <v>4.3163899999999998E-3</v>
      </c>
    </row>
    <row r="2559" spans="2:19" x14ac:dyDescent="0.2">
      <c r="B2559" s="33"/>
      <c r="C2559" s="81">
        <v>9.4170000000000004E-2</v>
      </c>
      <c r="D2559" s="80">
        <v>6528</v>
      </c>
      <c r="E2559" s="80">
        <v>539</v>
      </c>
      <c r="F2559" s="80">
        <v>5989</v>
      </c>
      <c r="G2559" s="80">
        <v>1078</v>
      </c>
      <c r="H2559" s="80">
        <v>7067</v>
      </c>
      <c r="I2559" s="82">
        <v>0.15254000000000001</v>
      </c>
      <c r="J2559" s="80">
        <v>0.152475</v>
      </c>
      <c r="L2559" s="84">
        <v>0.99619999999999997</v>
      </c>
      <c r="M2559" s="83">
        <v>2557.38</v>
      </c>
      <c r="N2559" s="85">
        <v>0.616981</v>
      </c>
      <c r="O2559" s="83">
        <v>2556.77</v>
      </c>
      <c r="P2559" s="83">
        <v>1.2339599999999999</v>
      </c>
      <c r="Q2559" s="83">
        <v>2558</v>
      </c>
      <c r="R2559" s="86">
        <v>4.8239300000000001E-4</v>
      </c>
      <c r="S2559" s="86">
        <v>4.3163899999999998E-3</v>
      </c>
    </row>
    <row r="2560" spans="2:19" x14ac:dyDescent="0.2">
      <c r="B2560" s="33"/>
      <c r="C2560" s="81">
        <v>9.357E-2</v>
      </c>
      <c r="D2560" s="80">
        <v>6529</v>
      </c>
      <c r="E2560" s="80">
        <v>539</v>
      </c>
      <c r="F2560" s="80">
        <v>5990</v>
      </c>
      <c r="G2560" s="80">
        <v>1078</v>
      </c>
      <c r="H2560" s="80">
        <v>7068</v>
      </c>
      <c r="I2560" s="82">
        <v>0.15251799999999999</v>
      </c>
      <c r="J2560" s="80">
        <v>0.152475</v>
      </c>
      <c r="L2560" s="84">
        <v>0.99619999999999997</v>
      </c>
      <c r="M2560" s="83">
        <v>2558.38</v>
      </c>
      <c r="N2560" s="85">
        <v>0.61914800000000003</v>
      </c>
      <c r="O2560" s="83">
        <v>2557.7600000000002</v>
      </c>
      <c r="P2560" s="83">
        <v>1.2383</v>
      </c>
      <c r="Q2560" s="83">
        <v>2559</v>
      </c>
      <c r="R2560" s="86">
        <v>4.8389800000000002E-4</v>
      </c>
      <c r="S2560" s="86">
        <v>4.3163899999999998E-3</v>
      </c>
    </row>
    <row r="2561" spans="2:19" x14ac:dyDescent="0.2">
      <c r="B2561" s="33"/>
      <c r="C2561" s="81">
        <v>9.3390000000000001E-2</v>
      </c>
      <c r="D2561" s="80">
        <v>6530</v>
      </c>
      <c r="E2561" s="80">
        <v>539</v>
      </c>
      <c r="F2561" s="80">
        <v>5991</v>
      </c>
      <c r="G2561" s="80">
        <v>1078</v>
      </c>
      <c r="H2561" s="80">
        <v>7069</v>
      </c>
      <c r="I2561" s="82">
        <v>0.15249699999999999</v>
      </c>
      <c r="J2561" s="80">
        <v>0.152475</v>
      </c>
      <c r="L2561" s="84">
        <v>0.99619999999999997</v>
      </c>
      <c r="M2561" s="83">
        <v>2559.38</v>
      </c>
      <c r="N2561" s="85">
        <v>0.62132100000000001</v>
      </c>
      <c r="O2561" s="83">
        <v>2558.7600000000002</v>
      </c>
      <c r="P2561" s="83">
        <v>1.24264</v>
      </c>
      <c r="Q2561" s="83">
        <v>2560</v>
      </c>
      <c r="R2561" s="86">
        <v>4.8540699999999998E-4</v>
      </c>
      <c r="S2561" s="86">
        <v>4.3163899999999998E-3</v>
      </c>
    </row>
    <row r="2562" spans="2:19" x14ac:dyDescent="0.2">
      <c r="B2562" s="33"/>
      <c r="C2562" s="81">
        <v>9.3350000000000002E-2</v>
      </c>
      <c r="D2562" s="80">
        <v>6531</v>
      </c>
      <c r="E2562" s="80">
        <v>539</v>
      </c>
      <c r="F2562" s="80">
        <v>5992</v>
      </c>
      <c r="G2562" s="80">
        <v>1078</v>
      </c>
      <c r="H2562" s="80">
        <v>7070</v>
      </c>
      <c r="I2562" s="82">
        <v>0.152475</v>
      </c>
      <c r="J2562" s="80">
        <v>0.152475</v>
      </c>
      <c r="L2562" s="84">
        <v>0.99619999999999997</v>
      </c>
      <c r="M2562" s="83">
        <v>2560.38</v>
      </c>
      <c r="N2562" s="85">
        <v>0.62350000000000005</v>
      </c>
      <c r="O2562" s="83">
        <v>2559.75</v>
      </c>
      <c r="P2562" s="83">
        <v>1.2470000000000001</v>
      </c>
      <c r="Q2562" s="83">
        <v>2561</v>
      </c>
      <c r="R2562" s="86">
        <v>4.8691899999999999E-4</v>
      </c>
      <c r="S2562" s="86">
        <v>4.3163899999999998E-3</v>
      </c>
    </row>
    <row r="2563" spans="2:19" x14ac:dyDescent="0.2">
      <c r="B2563" s="33"/>
      <c r="C2563" s="81">
        <v>9.3109999999999998E-2</v>
      </c>
      <c r="D2563" s="80">
        <v>6531</v>
      </c>
      <c r="E2563" s="80">
        <v>540</v>
      </c>
      <c r="F2563" s="80">
        <v>5991</v>
      </c>
      <c r="G2563" s="80">
        <v>1080</v>
      </c>
      <c r="H2563" s="80">
        <v>7071</v>
      </c>
      <c r="I2563" s="82">
        <v>0.15273700000000001</v>
      </c>
      <c r="J2563" s="80">
        <v>0.15271499999999999</v>
      </c>
      <c r="L2563" s="84">
        <v>0.99619999999999997</v>
      </c>
      <c r="M2563" s="83">
        <v>2561.37</v>
      </c>
      <c r="N2563" s="85">
        <v>0.62568599999999996</v>
      </c>
      <c r="O2563" s="83">
        <v>2560.75</v>
      </c>
      <c r="P2563" s="83">
        <v>1.2513700000000001</v>
      </c>
      <c r="Q2563" s="83">
        <v>2562</v>
      </c>
      <c r="R2563" s="86">
        <v>4.8843499999999995E-4</v>
      </c>
      <c r="S2563" s="86">
        <v>4.3163899999999998E-3</v>
      </c>
    </row>
    <row r="2564" spans="2:19" x14ac:dyDescent="0.2">
      <c r="B2564" s="33"/>
      <c r="C2564" s="81">
        <v>9.3079999999999996E-2</v>
      </c>
      <c r="D2564" s="80">
        <v>6532</v>
      </c>
      <c r="E2564" s="80">
        <v>540</v>
      </c>
      <c r="F2564" s="80">
        <v>5992</v>
      </c>
      <c r="G2564" s="80">
        <v>1080</v>
      </c>
      <c r="H2564" s="80">
        <v>7072</v>
      </c>
      <c r="I2564" s="82">
        <v>0.15271499999999999</v>
      </c>
      <c r="J2564" s="80">
        <v>0.15271499999999999</v>
      </c>
      <c r="L2564" s="84">
        <v>0.99619999999999997</v>
      </c>
      <c r="M2564" s="83">
        <v>2562.37</v>
      </c>
      <c r="N2564" s="85">
        <v>0.62787700000000002</v>
      </c>
      <c r="O2564" s="83">
        <v>2561.7399999999998</v>
      </c>
      <c r="P2564" s="83">
        <v>1.2557499999999999</v>
      </c>
      <c r="Q2564" s="83">
        <v>2563</v>
      </c>
      <c r="R2564" s="86">
        <v>4.8995500000000003E-4</v>
      </c>
      <c r="S2564" s="86">
        <v>4.3163899999999998E-3</v>
      </c>
    </row>
    <row r="2565" spans="2:19" x14ac:dyDescent="0.2">
      <c r="B2565" s="33"/>
      <c r="C2565" s="81">
        <v>9.2880000000000004E-2</v>
      </c>
      <c r="D2565" s="80">
        <v>6532</v>
      </c>
      <c r="E2565" s="80">
        <v>541</v>
      </c>
      <c r="F2565" s="80">
        <v>5991</v>
      </c>
      <c r="G2565" s="80">
        <v>1082</v>
      </c>
      <c r="H2565" s="80">
        <v>7073</v>
      </c>
      <c r="I2565" s="82">
        <v>0.152976</v>
      </c>
      <c r="J2565" s="80">
        <v>0.15291099999999999</v>
      </c>
      <c r="L2565" s="84">
        <v>0.99619999999999997</v>
      </c>
      <c r="M2565" s="83">
        <v>2563.37</v>
      </c>
      <c r="N2565" s="85">
        <v>0.63007400000000002</v>
      </c>
      <c r="O2565" s="83">
        <v>2562.7399999999998</v>
      </c>
      <c r="P2565" s="83">
        <v>1.2601500000000001</v>
      </c>
      <c r="Q2565" s="83">
        <v>2564</v>
      </c>
      <c r="R2565" s="86">
        <v>4.9147800000000005E-4</v>
      </c>
      <c r="S2565" s="86">
        <v>4.3163899999999998E-3</v>
      </c>
    </row>
    <row r="2566" spans="2:19" x14ac:dyDescent="0.2">
      <c r="B2566" s="33"/>
      <c r="C2566" s="81">
        <v>9.2619999999999994E-2</v>
      </c>
      <c r="D2566" s="80">
        <v>6533</v>
      </c>
      <c r="E2566" s="80">
        <v>541</v>
      </c>
      <c r="F2566" s="80">
        <v>5992</v>
      </c>
      <c r="G2566" s="80">
        <v>1082</v>
      </c>
      <c r="H2566" s="80">
        <v>7074</v>
      </c>
      <c r="I2566" s="82">
        <v>0.15295400000000001</v>
      </c>
      <c r="J2566" s="80">
        <v>0.15291099999999999</v>
      </c>
      <c r="L2566" s="84">
        <v>0.99619999999999997</v>
      </c>
      <c r="M2566" s="83">
        <v>2564.37</v>
      </c>
      <c r="N2566" s="85">
        <v>0.63227800000000001</v>
      </c>
      <c r="O2566" s="83">
        <v>2563.7399999999998</v>
      </c>
      <c r="P2566" s="83">
        <v>1.2645599999999999</v>
      </c>
      <c r="Q2566" s="83">
        <v>2565</v>
      </c>
      <c r="R2566" s="86">
        <v>4.9300400000000001E-4</v>
      </c>
      <c r="S2566" s="86">
        <v>4.3163899999999998E-3</v>
      </c>
    </row>
    <row r="2567" spans="2:19" x14ac:dyDescent="0.2">
      <c r="B2567" s="33"/>
      <c r="C2567" s="81">
        <v>9.2200000000000004E-2</v>
      </c>
      <c r="D2567" s="80">
        <v>6534</v>
      </c>
      <c r="E2567" s="80">
        <v>541</v>
      </c>
      <c r="F2567" s="80">
        <v>5993</v>
      </c>
      <c r="G2567" s="80">
        <v>1082</v>
      </c>
      <c r="H2567" s="80">
        <v>7075</v>
      </c>
      <c r="I2567" s="82">
        <v>0.15293300000000001</v>
      </c>
      <c r="J2567" s="80">
        <v>0.15291099999999999</v>
      </c>
      <c r="L2567" s="84">
        <v>0.99619999999999997</v>
      </c>
      <c r="M2567" s="83">
        <v>2565.37</v>
      </c>
      <c r="N2567" s="85">
        <v>0.63448800000000005</v>
      </c>
      <c r="O2567" s="83">
        <v>2564.73</v>
      </c>
      <c r="P2567" s="83">
        <v>1.26898</v>
      </c>
      <c r="Q2567" s="83">
        <v>2566</v>
      </c>
      <c r="R2567" s="86">
        <v>4.9453400000000003E-4</v>
      </c>
      <c r="S2567" s="86">
        <v>4.3163899999999998E-3</v>
      </c>
    </row>
    <row r="2568" spans="2:19" x14ac:dyDescent="0.2">
      <c r="B2568" s="33"/>
      <c r="C2568" s="81">
        <v>9.1859999999999997E-2</v>
      </c>
      <c r="D2568" s="80">
        <v>6535</v>
      </c>
      <c r="E2568" s="80">
        <v>541</v>
      </c>
      <c r="F2568" s="80">
        <v>5994</v>
      </c>
      <c r="G2568" s="80">
        <v>1082</v>
      </c>
      <c r="H2568" s="80">
        <v>7076</v>
      </c>
      <c r="I2568" s="82">
        <v>0.15291099999999999</v>
      </c>
      <c r="J2568" s="80">
        <v>0.15291099999999999</v>
      </c>
      <c r="L2568" s="84">
        <v>0.99619999999999997</v>
      </c>
      <c r="M2568" s="83">
        <v>2566.36</v>
      </c>
      <c r="N2568" s="85">
        <v>0.63670300000000002</v>
      </c>
      <c r="O2568" s="83">
        <v>2565.73</v>
      </c>
      <c r="P2568" s="83">
        <v>1.2734099999999999</v>
      </c>
      <c r="Q2568" s="83">
        <v>2567</v>
      </c>
      <c r="R2568" s="86">
        <v>4.9606800000000001E-4</v>
      </c>
      <c r="S2568" s="86">
        <v>4.3163899999999998E-3</v>
      </c>
    </row>
    <row r="2569" spans="2:19" x14ac:dyDescent="0.2">
      <c r="B2569" s="33"/>
      <c r="C2569" s="81">
        <v>9.1719999999999996E-2</v>
      </c>
      <c r="D2569" s="80">
        <v>6535</v>
      </c>
      <c r="E2569" s="80">
        <v>542</v>
      </c>
      <c r="F2569" s="80">
        <v>5993</v>
      </c>
      <c r="G2569" s="80">
        <v>1084</v>
      </c>
      <c r="H2569" s="80">
        <v>7077</v>
      </c>
      <c r="I2569" s="82">
        <v>0.153172</v>
      </c>
      <c r="J2569" s="80">
        <v>0.153086</v>
      </c>
      <c r="L2569" s="84">
        <v>0.99619999999999997</v>
      </c>
      <c r="M2569" s="83">
        <v>2567.36</v>
      </c>
      <c r="N2569" s="85">
        <v>0.63892499999999997</v>
      </c>
      <c r="O2569" s="83">
        <v>2566.7199999999998</v>
      </c>
      <c r="P2569" s="83">
        <v>1.2778499999999999</v>
      </c>
      <c r="Q2569" s="83">
        <v>2568</v>
      </c>
      <c r="R2569" s="86">
        <v>4.9760500000000003E-4</v>
      </c>
      <c r="S2569" s="86">
        <v>4.3163899999999998E-3</v>
      </c>
    </row>
    <row r="2570" spans="2:19" x14ac:dyDescent="0.2">
      <c r="B2570" s="33"/>
      <c r="C2570" s="81">
        <v>9.1179999999999997E-2</v>
      </c>
      <c r="D2570" s="80">
        <v>6536</v>
      </c>
      <c r="E2570" s="80">
        <v>542</v>
      </c>
      <c r="F2570" s="80">
        <v>5994</v>
      </c>
      <c r="G2570" s="80">
        <v>1084</v>
      </c>
      <c r="H2570" s="80">
        <v>7078</v>
      </c>
      <c r="I2570" s="82">
        <v>0.15315100000000001</v>
      </c>
      <c r="J2570" s="80">
        <v>0.153086</v>
      </c>
      <c r="L2570" s="84">
        <v>0.99619999999999997</v>
      </c>
      <c r="M2570" s="83">
        <v>2568.36</v>
      </c>
      <c r="N2570" s="85">
        <v>0.64115299999999997</v>
      </c>
      <c r="O2570" s="83">
        <v>2567.7199999999998</v>
      </c>
      <c r="P2570" s="83">
        <v>1.2823100000000001</v>
      </c>
      <c r="Q2570" s="83">
        <v>2569</v>
      </c>
      <c r="R2570" s="86">
        <v>4.9914600000000001E-4</v>
      </c>
      <c r="S2570" s="86">
        <v>4.3163899999999998E-3</v>
      </c>
    </row>
    <row r="2571" spans="2:19" x14ac:dyDescent="0.2">
      <c r="B2571" s="33"/>
      <c r="C2571" s="81">
        <v>9.1160000000000005E-2</v>
      </c>
      <c r="D2571" s="80">
        <v>6537</v>
      </c>
      <c r="E2571" s="80">
        <v>542</v>
      </c>
      <c r="F2571" s="80">
        <v>5995</v>
      </c>
      <c r="G2571" s="80">
        <v>1084</v>
      </c>
      <c r="H2571" s="80">
        <v>7079</v>
      </c>
      <c r="I2571" s="82">
        <v>0.15312899999999999</v>
      </c>
      <c r="J2571" s="80">
        <v>0.153086</v>
      </c>
      <c r="L2571" s="84">
        <v>0.99619999999999997</v>
      </c>
      <c r="M2571" s="83">
        <v>2569.36</v>
      </c>
      <c r="N2571" s="85">
        <v>0.64338799999999996</v>
      </c>
      <c r="O2571" s="83">
        <v>2568.71</v>
      </c>
      <c r="P2571" s="83">
        <v>1.28678</v>
      </c>
      <c r="Q2571" s="83">
        <v>2570</v>
      </c>
      <c r="R2571" s="86">
        <v>5.0069100000000005E-4</v>
      </c>
      <c r="S2571" s="86">
        <v>4.3163899999999998E-3</v>
      </c>
    </row>
    <row r="2572" spans="2:19" x14ac:dyDescent="0.2">
      <c r="B2572" s="33"/>
      <c r="C2572" s="81">
        <v>9.0340000000000004E-2</v>
      </c>
      <c r="D2572" s="80">
        <v>6538</v>
      </c>
      <c r="E2572" s="80">
        <v>542</v>
      </c>
      <c r="F2572" s="80">
        <v>5996</v>
      </c>
      <c r="G2572" s="80">
        <v>1084</v>
      </c>
      <c r="H2572" s="80">
        <v>7080</v>
      </c>
      <c r="I2572" s="82">
        <v>0.15310699999999999</v>
      </c>
      <c r="J2572" s="80">
        <v>0.153086</v>
      </c>
      <c r="L2572" s="84">
        <v>0.99619999999999997</v>
      </c>
      <c r="M2572" s="83">
        <v>2570.35</v>
      </c>
      <c r="N2572" s="85">
        <v>0.64562799999999998</v>
      </c>
      <c r="O2572" s="83">
        <v>2569.71</v>
      </c>
      <c r="P2572" s="83">
        <v>1.2912600000000001</v>
      </c>
      <c r="Q2572" s="83">
        <v>2571</v>
      </c>
      <c r="R2572" s="86">
        <v>5.0223900000000003E-4</v>
      </c>
      <c r="S2572" s="86">
        <v>4.3163899999999998E-3</v>
      </c>
    </row>
    <row r="2573" spans="2:19" x14ac:dyDescent="0.2">
      <c r="B2573" s="33"/>
      <c r="C2573" s="81">
        <v>9.0160000000000004E-2</v>
      </c>
      <c r="D2573" s="80">
        <v>6539</v>
      </c>
      <c r="E2573" s="80">
        <v>542</v>
      </c>
      <c r="F2573" s="80">
        <v>5997</v>
      </c>
      <c r="G2573" s="80">
        <v>1084</v>
      </c>
      <c r="H2573" s="80">
        <v>7081</v>
      </c>
      <c r="I2573" s="82">
        <v>0.153086</v>
      </c>
      <c r="J2573" s="80">
        <v>0.153086</v>
      </c>
      <c r="L2573" s="84">
        <v>0.99619999999999997</v>
      </c>
      <c r="M2573" s="83">
        <v>2571.35</v>
      </c>
      <c r="N2573" s="85">
        <v>0.64787399999999995</v>
      </c>
      <c r="O2573" s="83">
        <v>2570.6999999999998</v>
      </c>
      <c r="P2573" s="83">
        <v>1.29575</v>
      </c>
      <c r="Q2573" s="83">
        <v>2572</v>
      </c>
      <c r="R2573" s="86">
        <v>5.0379000000000005E-4</v>
      </c>
      <c r="S2573" s="86">
        <v>4.3163899999999998E-3</v>
      </c>
    </row>
    <row r="2574" spans="2:19" x14ac:dyDescent="0.2">
      <c r="B2574" s="33"/>
      <c r="C2574" s="81">
        <v>8.9889999999999998E-2</v>
      </c>
      <c r="D2574" s="80">
        <v>6539</v>
      </c>
      <c r="E2574" s="80">
        <v>543</v>
      </c>
      <c r="F2574" s="80">
        <v>5996</v>
      </c>
      <c r="G2574" s="80">
        <v>1086</v>
      </c>
      <c r="H2574" s="80">
        <v>7082</v>
      </c>
      <c r="I2574" s="82">
        <v>0.15334700000000001</v>
      </c>
      <c r="J2574" s="80">
        <v>0.15334700000000001</v>
      </c>
      <c r="L2574" s="84">
        <v>0.99609999999999999</v>
      </c>
      <c r="M2574" s="83">
        <v>2572.35</v>
      </c>
      <c r="N2574" s="85">
        <v>0.65012700000000001</v>
      </c>
      <c r="O2574" s="83">
        <v>2571.6999999999998</v>
      </c>
      <c r="P2574" s="83">
        <v>1.3002499999999999</v>
      </c>
      <c r="Q2574" s="83">
        <v>2573</v>
      </c>
      <c r="R2574" s="86">
        <v>5.0534600000000005E-4</v>
      </c>
      <c r="S2574" s="86">
        <v>4.6114499999999996E-3</v>
      </c>
    </row>
    <row r="2575" spans="2:19" x14ac:dyDescent="0.2">
      <c r="B2575" s="33"/>
      <c r="C2575" s="81">
        <v>8.9749999999999996E-2</v>
      </c>
      <c r="D2575" s="80">
        <v>6539</v>
      </c>
      <c r="E2575" s="80">
        <v>544</v>
      </c>
      <c r="F2575" s="80">
        <v>5995</v>
      </c>
      <c r="G2575" s="80">
        <v>1088</v>
      </c>
      <c r="H2575" s="80">
        <v>7083</v>
      </c>
      <c r="I2575" s="82">
        <v>0.15360699999999999</v>
      </c>
      <c r="J2575" s="80">
        <v>0.153586</v>
      </c>
      <c r="L2575" s="84">
        <v>0.99609999999999999</v>
      </c>
      <c r="M2575" s="83">
        <v>2573.35</v>
      </c>
      <c r="N2575" s="85">
        <v>0.65238600000000002</v>
      </c>
      <c r="O2575" s="83">
        <v>2572.6999999999998</v>
      </c>
      <c r="P2575" s="83">
        <v>1.30477</v>
      </c>
      <c r="Q2575" s="83">
        <v>2574</v>
      </c>
      <c r="R2575" s="86">
        <v>5.0690399999999997E-4</v>
      </c>
      <c r="S2575" s="86">
        <v>4.6114499999999996E-3</v>
      </c>
    </row>
    <row r="2576" spans="2:19" x14ac:dyDescent="0.2">
      <c r="B2576" s="33"/>
      <c r="C2576" s="81">
        <v>8.9709999999999998E-2</v>
      </c>
      <c r="D2576" s="80">
        <v>6540</v>
      </c>
      <c r="E2576" s="80">
        <v>544</v>
      </c>
      <c r="F2576" s="80">
        <v>5996</v>
      </c>
      <c r="G2576" s="80">
        <v>1088</v>
      </c>
      <c r="H2576" s="80">
        <v>7084</v>
      </c>
      <c r="I2576" s="82">
        <v>0.153586</v>
      </c>
      <c r="J2576" s="80">
        <v>0.153586</v>
      </c>
      <c r="L2576" s="84">
        <v>0.99609999999999999</v>
      </c>
      <c r="M2576" s="83">
        <v>2574.35</v>
      </c>
      <c r="N2576" s="85">
        <v>0.65465099999999998</v>
      </c>
      <c r="O2576" s="83">
        <v>2573.69</v>
      </c>
      <c r="P2576" s="83">
        <v>1.3092999999999999</v>
      </c>
      <c r="Q2576" s="83">
        <v>2575</v>
      </c>
      <c r="R2576" s="86">
        <v>5.0846699999999997E-4</v>
      </c>
      <c r="S2576" s="86">
        <v>4.6114499999999996E-3</v>
      </c>
    </row>
    <row r="2577" spans="2:19" x14ac:dyDescent="0.2">
      <c r="B2577" s="33"/>
      <c r="C2577" s="81">
        <v>8.9599999999999999E-2</v>
      </c>
      <c r="D2577" s="80">
        <v>6541</v>
      </c>
      <c r="E2577" s="80">
        <v>545</v>
      </c>
      <c r="F2577" s="80">
        <v>5996</v>
      </c>
      <c r="G2577" s="80">
        <v>1090</v>
      </c>
      <c r="H2577" s="80">
        <v>7086</v>
      </c>
      <c r="I2577" s="82">
        <v>0.15382399999999999</v>
      </c>
      <c r="J2577" s="80">
        <v>0.15371599999999999</v>
      </c>
      <c r="L2577" s="84">
        <v>0.99609999999999999</v>
      </c>
      <c r="M2577" s="83">
        <v>2575.34</v>
      </c>
      <c r="N2577" s="85">
        <v>0.65692200000000001</v>
      </c>
      <c r="O2577" s="83">
        <v>2574.69</v>
      </c>
      <c r="P2577" s="83">
        <v>1.3138399999999999</v>
      </c>
      <c r="Q2577" s="83">
        <v>2576</v>
      </c>
      <c r="R2577" s="86">
        <v>5.1003300000000001E-4</v>
      </c>
      <c r="S2577" s="86">
        <v>4.6114499999999996E-3</v>
      </c>
    </row>
    <row r="2578" spans="2:19" x14ac:dyDescent="0.2">
      <c r="B2578" s="33"/>
      <c r="C2578" s="81">
        <v>8.9289999999999994E-2</v>
      </c>
      <c r="D2578" s="80">
        <v>6542</v>
      </c>
      <c r="E2578" s="80">
        <v>545</v>
      </c>
      <c r="F2578" s="80">
        <v>5997</v>
      </c>
      <c r="G2578" s="80">
        <v>1090</v>
      </c>
      <c r="H2578" s="80">
        <v>7087</v>
      </c>
      <c r="I2578" s="82">
        <v>0.153803</v>
      </c>
      <c r="J2578" s="80">
        <v>0.15371599999999999</v>
      </c>
      <c r="L2578" s="84">
        <v>0.99609999999999999</v>
      </c>
      <c r="M2578" s="83">
        <v>2576.34</v>
      </c>
      <c r="N2578" s="85">
        <v>0.65920000000000001</v>
      </c>
      <c r="O2578" s="83">
        <v>2575.6799999999998</v>
      </c>
      <c r="P2578" s="83">
        <v>1.3184</v>
      </c>
      <c r="Q2578" s="83">
        <v>2577</v>
      </c>
      <c r="R2578" s="86">
        <v>5.1160300000000001E-4</v>
      </c>
      <c r="S2578" s="86">
        <v>4.6114499999999996E-3</v>
      </c>
    </row>
    <row r="2579" spans="2:19" x14ac:dyDescent="0.2">
      <c r="B2579" s="33"/>
      <c r="C2579" s="81">
        <v>8.9230000000000004E-2</v>
      </c>
      <c r="D2579" s="80">
        <v>6543</v>
      </c>
      <c r="E2579" s="80">
        <v>545</v>
      </c>
      <c r="F2579" s="80">
        <v>5998</v>
      </c>
      <c r="G2579" s="80">
        <v>1090</v>
      </c>
      <c r="H2579" s="80">
        <v>7088</v>
      </c>
      <c r="I2579" s="82">
        <v>0.153781</v>
      </c>
      <c r="J2579" s="80">
        <v>0.15371599999999999</v>
      </c>
      <c r="L2579" s="84">
        <v>0.99609999999999999</v>
      </c>
      <c r="M2579" s="83">
        <v>2577.34</v>
      </c>
      <c r="N2579" s="85">
        <v>0.66148399999999996</v>
      </c>
      <c r="O2579" s="83">
        <v>2576.6799999999998</v>
      </c>
      <c r="P2579" s="83">
        <v>1.32297</v>
      </c>
      <c r="Q2579" s="83">
        <v>2578</v>
      </c>
      <c r="R2579" s="86">
        <v>5.1317599999999995E-4</v>
      </c>
      <c r="S2579" s="86">
        <v>4.6114499999999996E-3</v>
      </c>
    </row>
    <row r="2580" spans="2:19" x14ac:dyDescent="0.2">
      <c r="B2580" s="33"/>
      <c r="C2580" s="81">
        <v>8.9160000000000003E-2</v>
      </c>
      <c r="D2580" s="80">
        <v>6546</v>
      </c>
      <c r="E2580" s="80">
        <v>545</v>
      </c>
      <c r="F2580" s="80">
        <v>6001</v>
      </c>
      <c r="G2580" s="80">
        <v>1090</v>
      </c>
      <c r="H2580" s="80">
        <v>7091</v>
      </c>
      <c r="I2580" s="82">
        <v>0.15371599999999999</v>
      </c>
      <c r="J2580" s="80">
        <v>0.15371599999999999</v>
      </c>
      <c r="L2580" s="84">
        <v>0.99609999999999999</v>
      </c>
      <c r="M2580" s="83">
        <v>2578.34</v>
      </c>
      <c r="N2580" s="85">
        <v>0.66377399999999998</v>
      </c>
      <c r="O2580" s="83">
        <v>2577.67</v>
      </c>
      <c r="P2580" s="83">
        <v>1.32755</v>
      </c>
      <c r="Q2580" s="83">
        <v>2579</v>
      </c>
      <c r="R2580" s="86">
        <v>5.1475299999999996E-4</v>
      </c>
      <c r="S2580" s="86">
        <v>4.6114499999999996E-3</v>
      </c>
    </row>
    <row r="2581" spans="2:19" x14ac:dyDescent="0.2">
      <c r="B2581" s="33"/>
      <c r="C2581" s="81">
        <v>8.8889999999999997E-2</v>
      </c>
      <c r="D2581" s="80">
        <v>6548</v>
      </c>
      <c r="E2581" s="80">
        <v>547</v>
      </c>
      <c r="F2581" s="80">
        <v>6001</v>
      </c>
      <c r="G2581" s="80">
        <v>1094</v>
      </c>
      <c r="H2581" s="80">
        <v>7095</v>
      </c>
      <c r="I2581" s="82">
        <v>0.154193</v>
      </c>
      <c r="J2581" s="80">
        <v>0.154193</v>
      </c>
      <c r="L2581" s="84">
        <v>0.99609999999999999</v>
      </c>
      <c r="M2581" s="83">
        <v>2579.33</v>
      </c>
      <c r="N2581" s="85">
        <v>0.66607000000000005</v>
      </c>
      <c r="O2581" s="83">
        <v>2578.67</v>
      </c>
      <c r="P2581" s="83">
        <v>1.3321400000000001</v>
      </c>
      <c r="Q2581" s="83">
        <v>2580</v>
      </c>
      <c r="R2581" s="86">
        <v>5.16333E-4</v>
      </c>
      <c r="S2581" s="86">
        <v>4.6114499999999996E-3</v>
      </c>
    </row>
    <row r="2582" spans="2:19" x14ac:dyDescent="0.2">
      <c r="B2582" s="33"/>
      <c r="C2582" s="81">
        <v>8.8830000000000006E-2</v>
      </c>
      <c r="D2582" s="80">
        <v>6548</v>
      </c>
      <c r="E2582" s="80">
        <v>548</v>
      </c>
      <c r="F2582" s="80">
        <v>6000</v>
      </c>
      <c r="G2582" s="80">
        <v>1096</v>
      </c>
      <c r="H2582" s="80">
        <v>7096</v>
      </c>
      <c r="I2582" s="82">
        <v>0.15445300000000001</v>
      </c>
      <c r="J2582" s="80">
        <v>0.15443100000000001</v>
      </c>
      <c r="L2582" s="84">
        <v>0.99609999999999999</v>
      </c>
      <c r="M2582" s="83">
        <v>2580.33</v>
      </c>
      <c r="N2582" s="85">
        <v>0.66837299999999999</v>
      </c>
      <c r="O2582" s="83">
        <v>2579.66</v>
      </c>
      <c r="P2582" s="83">
        <v>1.3367500000000001</v>
      </c>
      <c r="Q2582" s="83">
        <v>2581</v>
      </c>
      <c r="R2582" s="86">
        <v>5.1791700000000001E-4</v>
      </c>
      <c r="S2582" s="86">
        <v>4.6114499999999996E-3</v>
      </c>
    </row>
    <row r="2583" spans="2:19" x14ac:dyDescent="0.2">
      <c r="B2583" s="33"/>
      <c r="C2583" s="81">
        <v>8.856E-2</v>
      </c>
      <c r="D2583" s="80">
        <v>6549</v>
      </c>
      <c r="E2583" s="80">
        <v>548</v>
      </c>
      <c r="F2583" s="80">
        <v>6001</v>
      </c>
      <c r="G2583" s="80">
        <v>1096</v>
      </c>
      <c r="H2583" s="80">
        <v>7097</v>
      </c>
      <c r="I2583" s="82">
        <v>0.15443100000000001</v>
      </c>
      <c r="J2583" s="80">
        <v>0.15443100000000001</v>
      </c>
      <c r="L2583" s="84">
        <v>0.99609999999999999</v>
      </c>
      <c r="M2583" s="83">
        <v>2581.33</v>
      </c>
      <c r="N2583" s="85">
        <v>0.67068099999999997</v>
      </c>
      <c r="O2583" s="83">
        <v>2580.66</v>
      </c>
      <c r="P2583" s="83">
        <v>1.3413600000000001</v>
      </c>
      <c r="Q2583" s="83">
        <v>2582</v>
      </c>
      <c r="R2583" s="86">
        <v>5.1950499999999997E-4</v>
      </c>
      <c r="S2583" s="86">
        <v>4.6114499999999996E-3</v>
      </c>
    </row>
    <row r="2584" spans="2:19" x14ac:dyDescent="0.2">
      <c r="B2584" s="33"/>
      <c r="C2584" s="81">
        <v>8.8270000000000001E-2</v>
      </c>
      <c r="D2584" s="80">
        <v>6549</v>
      </c>
      <c r="E2584" s="80">
        <v>549</v>
      </c>
      <c r="F2584" s="80">
        <v>6000</v>
      </c>
      <c r="G2584" s="80">
        <v>1098</v>
      </c>
      <c r="H2584" s="80">
        <v>7098</v>
      </c>
      <c r="I2584" s="82">
        <v>0.154691</v>
      </c>
      <c r="J2584" s="80">
        <v>0.154583</v>
      </c>
      <c r="L2584" s="84">
        <v>0.99609999999999999</v>
      </c>
      <c r="M2584" s="83">
        <v>2582.33</v>
      </c>
      <c r="N2584" s="85">
        <v>0.67299699999999996</v>
      </c>
      <c r="O2584" s="83">
        <v>2581.65</v>
      </c>
      <c r="P2584" s="83">
        <v>1.34599</v>
      </c>
      <c r="Q2584" s="83">
        <v>2583</v>
      </c>
      <c r="R2584" s="86">
        <v>5.2109699999999999E-4</v>
      </c>
      <c r="S2584" s="86">
        <v>4.6114499999999996E-3</v>
      </c>
    </row>
    <row r="2585" spans="2:19" x14ac:dyDescent="0.2">
      <c r="B2585" s="33"/>
      <c r="C2585" s="81">
        <v>8.8169999999999998E-2</v>
      </c>
      <c r="D2585" s="80">
        <v>6550</v>
      </c>
      <c r="E2585" s="80">
        <v>549</v>
      </c>
      <c r="F2585" s="80">
        <v>6001</v>
      </c>
      <c r="G2585" s="80">
        <v>1098</v>
      </c>
      <c r="H2585" s="80">
        <v>7099</v>
      </c>
      <c r="I2585" s="82">
        <v>0.15467</v>
      </c>
      <c r="J2585" s="80">
        <v>0.154583</v>
      </c>
      <c r="L2585" s="84">
        <v>0.99609999999999999</v>
      </c>
      <c r="M2585" s="83">
        <v>2583.3200000000002</v>
      </c>
      <c r="N2585" s="85">
        <v>0.67531799999999997</v>
      </c>
      <c r="O2585" s="83">
        <v>2582.65</v>
      </c>
      <c r="P2585" s="83">
        <v>1.3506400000000001</v>
      </c>
      <c r="Q2585" s="83">
        <v>2584</v>
      </c>
      <c r="R2585" s="86">
        <v>5.2269199999999995E-4</v>
      </c>
      <c r="S2585" s="86">
        <v>4.6114499999999996E-3</v>
      </c>
    </row>
    <row r="2586" spans="2:19" x14ac:dyDescent="0.2">
      <c r="B2586" s="33"/>
      <c r="C2586" s="81">
        <v>8.7980000000000003E-2</v>
      </c>
      <c r="D2586" s="80">
        <v>6551</v>
      </c>
      <c r="E2586" s="80">
        <v>549</v>
      </c>
      <c r="F2586" s="80">
        <v>6002</v>
      </c>
      <c r="G2586" s="80">
        <v>1098</v>
      </c>
      <c r="H2586" s="80">
        <v>7100</v>
      </c>
      <c r="I2586" s="82">
        <v>0.15464800000000001</v>
      </c>
      <c r="J2586" s="80">
        <v>0.154583</v>
      </c>
      <c r="L2586" s="84">
        <v>0.99609999999999999</v>
      </c>
      <c r="M2586" s="83">
        <v>2584.3200000000002</v>
      </c>
      <c r="N2586" s="85">
        <v>0.67764599999999997</v>
      </c>
      <c r="O2586" s="83">
        <v>2583.64</v>
      </c>
      <c r="P2586" s="83">
        <v>1.3552900000000001</v>
      </c>
      <c r="Q2586" s="83">
        <v>2585</v>
      </c>
      <c r="R2586" s="86">
        <v>5.2429099999999997E-4</v>
      </c>
      <c r="S2586" s="86">
        <v>4.6114499999999996E-3</v>
      </c>
    </row>
    <row r="2587" spans="2:19" x14ac:dyDescent="0.2">
      <c r="B2587" s="33"/>
      <c r="C2587" s="81">
        <v>8.7790000000000007E-2</v>
      </c>
      <c r="D2587" s="80">
        <v>6552</v>
      </c>
      <c r="E2587" s="80">
        <v>549</v>
      </c>
      <c r="F2587" s="80">
        <v>6003</v>
      </c>
      <c r="G2587" s="80">
        <v>1098</v>
      </c>
      <c r="H2587" s="80">
        <v>7101</v>
      </c>
      <c r="I2587" s="82">
        <v>0.15462600000000001</v>
      </c>
      <c r="J2587" s="80">
        <v>0.154583</v>
      </c>
      <c r="L2587" s="84">
        <v>0.99609999999999999</v>
      </c>
      <c r="M2587" s="83">
        <v>2585.3200000000002</v>
      </c>
      <c r="N2587" s="85">
        <v>0.67998000000000003</v>
      </c>
      <c r="O2587" s="83">
        <v>2584.64</v>
      </c>
      <c r="P2587" s="83">
        <v>1.3599600000000001</v>
      </c>
      <c r="Q2587" s="83">
        <v>2586</v>
      </c>
      <c r="R2587" s="86">
        <v>5.2589300000000004E-4</v>
      </c>
      <c r="S2587" s="86">
        <v>4.6114499999999996E-3</v>
      </c>
    </row>
    <row r="2588" spans="2:19" x14ac:dyDescent="0.2">
      <c r="B2588" s="33"/>
      <c r="C2588" s="81">
        <v>8.7540000000000007E-2</v>
      </c>
      <c r="D2588" s="80">
        <v>6553</v>
      </c>
      <c r="E2588" s="80">
        <v>549</v>
      </c>
      <c r="F2588" s="80">
        <v>6004</v>
      </c>
      <c r="G2588" s="80">
        <v>1098</v>
      </c>
      <c r="H2588" s="80">
        <v>7102</v>
      </c>
      <c r="I2588" s="82">
        <v>0.15460399999999999</v>
      </c>
      <c r="J2588" s="80">
        <v>0.154583</v>
      </c>
      <c r="L2588" s="84">
        <v>0.99609999999999999</v>
      </c>
      <c r="M2588" s="83">
        <v>2586.3200000000002</v>
      </c>
      <c r="N2588" s="85">
        <v>0.68232099999999996</v>
      </c>
      <c r="O2588" s="83">
        <v>2585.64</v>
      </c>
      <c r="P2588" s="83">
        <v>1.3646400000000001</v>
      </c>
      <c r="Q2588" s="83">
        <v>2587</v>
      </c>
      <c r="R2588" s="86">
        <v>5.2749899999999996E-4</v>
      </c>
      <c r="S2588" s="86">
        <v>4.6114499999999996E-3</v>
      </c>
    </row>
    <row r="2589" spans="2:19" x14ac:dyDescent="0.2">
      <c r="B2589" s="33"/>
      <c r="C2589" s="81">
        <v>8.7510000000000004E-2</v>
      </c>
      <c r="D2589" s="80">
        <v>6554</v>
      </c>
      <c r="E2589" s="80">
        <v>549</v>
      </c>
      <c r="F2589" s="80">
        <v>6005</v>
      </c>
      <c r="G2589" s="80">
        <v>1098</v>
      </c>
      <c r="H2589" s="80">
        <v>7103</v>
      </c>
      <c r="I2589" s="82">
        <v>0.154583</v>
      </c>
      <c r="J2589" s="80">
        <v>0.154583</v>
      </c>
      <c r="L2589" s="84">
        <v>0.99609999999999999</v>
      </c>
      <c r="M2589" s="83">
        <v>2587.3200000000002</v>
      </c>
      <c r="N2589" s="85">
        <v>0.68466700000000003</v>
      </c>
      <c r="O2589" s="83">
        <v>2586.63</v>
      </c>
      <c r="P2589" s="83">
        <v>1.3693299999999999</v>
      </c>
      <c r="Q2589" s="83">
        <v>2588</v>
      </c>
      <c r="R2589" s="86">
        <v>5.2910900000000005E-4</v>
      </c>
      <c r="S2589" s="86">
        <v>4.6114499999999996E-3</v>
      </c>
    </row>
    <row r="2590" spans="2:19" x14ac:dyDescent="0.2">
      <c r="B2590" s="33"/>
      <c r="C2590" s="81">
        <v>8.7290000000000006E-2</v>
      </c>
      <c r="D2590" s="80">
        <v>6554</v>
      </c>
      <c r="E2590" s="80">
        <v>550</v>
      </c>
      <c r="F2590" s="80">
        <v>6004</v>
      </c>
      <c r="G2590" s="80">
        <v>1100</v>
      </c>
      <c r="H2590" s="80">
        <v>7104</v>
      </c>
      <c r="I2590" s="82">
        <v>0.15484200000000001</v>
      </c>
      <c r="J2590" s="80">
        <v>0.15484200000000001</v>
      </c>
      <c r="L2590" s="84">
        <v>0.99609999999999999</v>
      </c>
      <c r="M2590" s="83">
        <v>2588.31</v>
      </c>
      <c r="N2590" s="85">
        <v>0.68702099999999999</v>
      </c>
      <c r="O2590" s="83">
        <v>2587.63</v>
      </c>
      <c r="P2590" s="83">
        <v>1.3740399999999999</v>
      </c>
      <c r="Q2590" s="83">
        <v>2589</v>
      </c>
      <c r="R2590" s="86">
        <v>5.3072299999999998E-4</v>
      </c>
      <c r="S2590" s="86">
        <v>4.6114499999999996E-3</v>
      </c>
    </row>
    <row r="2591" spans="2:19" x14ac:dyDescent="0.2">
      <c r="B2591" s="33"/>
      <c r="C2591" s="81">
        <v>8.6860000000000007E-2</v>
      </c>
      <c r="D2591" s="80">
        <v>6554</v>
      </c>
      <c r="E2591" s="80">
        <v>551</v>
      </c>
      <c r="F2591" s="80">
        <v>6003</v>
      </c>
      <c r="G2591" s="80">
        <v>1102</v>
      </c>
      <c r="H2591" s="80">
        <v>7105</v>
      </c>
      <c r="I2591" s="82">
        <v>0.15510199999999999</v>
      </c>
      <c r="J2591" s="80">
        <v>0.154949</v>
      </c>
      <c r="L2591" s="84">
        <v>0.99609999999999999</v>
      </c>
      <c r="M2591" s="83">
        <v>2589.31</v>
      </c>
      <c r="N2591" s="85">
        <v>0.68937999999999999</v>
      </c>
      <c r="O2591" s="83">
        <v>2588.62</v>
      </c>
      <c r="P2591" s="83">
        <v>1.37876</v>
      </c>
      <c r="Q2591" s="83">
        <v>2590</v>
      </c>
      <c r="R2591" s="86">
        <v>5.3233999999999996E-4</v>
      </c>
      <c r="S2591" s="86">
        <v>4.6114499999999996E-3</v>
      </c>
    </row>
    <row r="2592" spans="2:19" x14ac:dyDescent="0.2">
      <c r="B2592" s="33"/>
      <c r="C2592" s="81">
        <v>8.6840000000000001E-2</v>
      </c>
      <c r="D2592" s="80">
        <v>6555</v>
      </c>
      <c r="E2592" s="80">
        <v>551</v>
      </c>
      <c r="F2592" s="80">
        <v>6004</v>
      </c>
      <c r="G2592" s="80">
        <v>1102</v>
      </c>
      <c r="H2592" s="80">
        <v>7106</v>
      </c>
      <c r="I2592" s="82">
        <v>0.15508</v>
      </c>
      <c r="J2592" s="80">
        <v>0.154949</v>
      </c>
      <c r="L2592" s="84">
        <v>0.996</v>
      </c>
      <c r="M2592" s="83">
        <v>2590.31</v>
      </c>
      <c r="N2592" s="85">
        <v>0.69174599999999997</v>
      </c>
      <c r="O2592" s="83">
        <v>2589.62</v>
      </c>
      <c r="P2592" s="83">
        <v>1.3834900000000001</v>
      </c>
      <c r="Q2592" s="83">
        <v>2591</v>
      </c>
      <c r="R2592" s="86">
        <v>5.3396100000000001E-4</v>
      </c>
      <c r="S2592" s="86">
        <v>4.7835600000000001E-3</v>
      </c>
    </row>
    <row r="2593" spans="2:19" x14ac:dyDescent="0.2">
      <c r="B2593" s="33"/>
      <c r="C2593" s="81">
        <v>8.6819999999999994E-2</v>
      </c>
      <c r="D2593" s="80">
        <v>6556</v>
      </c>
      <c r="E2593" s="80">
        <v>551</v>
      </c>
      <c r="F2593" s="80">
        <v>6005</v>
      </c>
      <c r="G2593" s="80">
        <v>1102</v>
      </c>
      <c r="H2593" s="80">
        <v>7107</v>
      </c>
      <c r="I2593" s="82">
        <v>0.155058</v>
      </c>
      <c r="J2593" s="80">
        <v>0.154949</v>
      </c>
      <c r="L2593" s="84">
        <v>0.996</v>
      </c>
      <c r="M2593" s="83">
        <v>2591.31</v>
      </c>
      <c r="N2593" s="85">
        <v>0.69411900000000004</v>
      </c>
      <c r="O2593" s="83">
        <v>2590.61</v>
      </c>
      <c r="P2593" s="83">
        <v>1.3882399999999999</v>
      </c>
      <c r="Q2593" s="83">
        <v>2592</v>
      </c>
      <c r="R2593" s="86">
        <v>5.35586E-4</v>
      </c>
      <c r="S2593" s="86">
        <v>4.7835600000000001E-3</v>
      </c>
    </row>
    <row r="2594" spans="2:19" x14ac:dyDescent="0.2">
      <c r="B2594" s="33"/>
      <c r="C2594" s="81">
        <v>8.6389999999999995E-2</v>
      </c>
      <c r="D2594" s="80">
        <v>6557</v>
      </c>
      <c r="E2594" s="80">
        <v>551</v>
      </c>
      <c r="F2594" s="80">
        <v>6006</v>
      </c>
      <c r="G2594" s="80">
        <v>1102</v>
      </c>
      <c r="H2594" s="80">
        <v>7108</v>
      </c>
      <c r="I2594" s="82">
        <v>0.15503700000000001</v>
      </c>
      <c r="J2594" s="80">
        <v>0.154949</v>
      </c>
      <c r="L2594" s="84">
        <v>0.996</v>
      </c>
      <c r="M2594" s="83">
        <v>2592.3000000000002</v>
      </c>
      <c r="N2594" s="85">
        <v>0.69649799999999995</v>
      </c>
      <c r="O2594" s="83">
        <v>2591.61</v>
      </c>
      <c r="P2594" s="83">
        <v>1.393</v>
      </c>
      <c r="Q2594" s="83">
        <v>2593</v>
      </c>
      <c r="R2594" s="86">
        <v>5.3721400000000005E-4</v>
      </c>
      <c r="S2594" s="86">
        <v>4.7835600000000001E-3</v>
      </c>
    </row>
    <row r="2595" spans="2:19" x14ac:dyDescent="0.2">
      <c r="B2595" s="33"/>
      <c r="C2595" s="81">
        <v>8.5559999999999997E-2</v>
      </c>
      <c r="D2595" s="80">
        <v>6558</v>
      </c>
      <c r="E2595" s="80">
        <v>551</v>
      </c>
      <c r="F2595" s="80">
        <v>6007</v>
      </c>
      <c r="G2595" s="80">
        <v>1102</v>
      </c>
      <c r="H2595" s="80">
        <v>7109</v>
      </c>
      <c r="I2595" s="82">
        <v>0.15501499999999999</v>
      </c>
      <c r="J2595" s="80">
        <v>0.154949</v>
      </c>
      <c r="L2595" s="84">
        <v>0.996</v>
      </c>
      <c r="M2595" s="83">
        <v>2593.3000000000002</v>
      </c>
      <c r="N2595" s="85">
        <v>0.69888300000000003</v>
      </c>
      <c r="O2595" s="83">
        <v>2592.6</v>
      </c>
      <c r="P2595" s="83">
        <v>1.39777</v>
      </c>
      <c r="Q2595" s="83">
        <v>2594</v>
      </c>
      <c r="R2595" s="86">
        <v>5.3884600000000005E-4</v>
      </c>
      <c r="S2595" s="86">
        <v>4.7835600000000001E-3</v>
      </c>
    </row>
    <row r="2596" spans="2:19" x14ac:dyDescent="0.2">
      <c r="B2596" s="33"/>
      <c r="C2596" s="81">
        <v>8.4820000000000007E-2</v>
      </c>
      <c r="D2596" s="80">
        <v>6559</v>
      </c>
      <c r="E2596" s="80">
        <v>551</v>
      </c>
      <c r="F2596" s="80">
        <v>6008</v>
      </c>
      <c r="G2596" s="80">
        <v>1102</v>
      </c>
      <c r="H2596" s="80">
        <v>7110</v>
      </c>
      <c r="I2596" s="82">
        <v>0.15499299999999999</v>
      </c>
      <c r="J2596" s="80">
        <v>0.154949</v>
      </c>
      <c r="L2596" s="84">
        <v>0.996</v>
      </c>
      <c r="M2596" s="83">
        <v>2594.3000000000002</v>
      </c>
      <c r="N2596" s="85">
        <v>0.70127499999999998</v>
      </c>
      <c r="O2596" s="83">
        <v>2593.6</v>
      </c>
      <c r="P2596" s="83">
        <v>1.40255</v>
      </c>
      <c r="Q2596" s="83">
        <v>2595</v>
      </c>
      <c r="R2596" s="86">
        <v>5.4048200000000001E-4</v>
      </c>
      <c r="S2596" s="86">
        <v>4.7835600000000001E-3</v>
      </c>
    </row>
    <row r="2597" spans="2:19" x14ac:dyDescent="0.2">
      <c r="B2597" s="33"/>
      <c r="C2597" s="81">
        <v>8.4599999999999995E-2</v>
      </c>
      <c r="D2597" s="80">
        <v>6560</v>
      </c>
      <c r="E2597" s="80">
        <v>551</v>
      </c>
      <c r="F2597" s="80">
        <v>6009</v>
      </c>
      <c r="G2597" s="80">
        <v>1102</v>
      </c>
      <c r="H2597" s="80">
        <v>7111</v>
      </c>
      <c r="I2597" s="82">
        <v>0.154971</v>
      </c>
      <c r="J2597" s="80">
        <v>0.154949</v>
      </c>
      <c r="L2597" s="84">
        <v>0.996</v>
      </c>
      <c r="M2597" s="83">
        <v>2595.3000000000002</v>
      </c>
      <c r="N2597" s="85">
        <v>0.70367299999999999</v>
      </c>
      <c r="O2597" s="83">
        <v>2594.59</v>
      </c>
      <c r="P2597" s="83">
        <v>1.4073500000000001</v>
      </c>
      <c r="Q2597" s="83">
        <v>2596</v>
      </c>
      <c r="R2597" s="86">
        <v>5.4212100000000001E-4</v>
      </c>
      <c r="S2597" s="86">
        <v>4.7835600000000001E-3</v>
      </c>
    </row>
    <row r="2598" spans="2:19" x14ac:dyDescent="0.2">
      <c r="B2598" s="33"/>
      <c r="C2598" s="81">
        <v>8.4540000000000004E-2</v>
      </c>
      <c r="D2598" s="80">
        <v>6561</v>
      </c>
      <c r="E2598" s="80">
        <v>551</v>
      </c>
      <c r="F2598" s="80">
        <v>6010</v>
      </c>
      <c r="G2598" s="80">
        <v>1102</v>
      </c>
      <c r="H2598" s="80">
        <v>7112</v>
      </c>
      <c r="I2598" s="82">
        <v>0.154949</v>
      </c>
      <c r="J2598" s="80">
        <v>0.154949</v>
      </c>
      <c r="L2598" s="84">
        <v>0.996</v>
      </c>
      <c r="M2598" s="83">
        <v>2596.29</v>
      </c>
      <c r="N2598" s="85">
        <v>0.70607799999999998</v>
      </c>
      <c r="O2598" s="83">
        <v>2595.59</v>
      </c>
      <c r="P2598" s="83">
        <v>1.4121600000000001</v>
      </c>
      <c r="Q2598" s="83">
        <v>2597</v>
      </c>
      <c r="R2598" s="86">
        <v>5.4376399999999997E-4</v>
      </c>
      <c r="S2598" s="86">
        <v>4.7835600000000001E-3</v>
      </c>
    </row>
    <row r="2599" spans="2:19" x14ac:dyDescent="0.2">
      <c r="B2599" s="33"/>
      <c r="C2599" s="81">
        <v>8.3650000000000002E-2</v>
      </c>
      <c r="D2599" s="80">
        <v>6561</v>
      </c>
      <c r="E2599" s="80">
        <v>552</v>
      </c>
      <c r="F2599" s="80">
        <v>6009</v>
      </c>
      <c r="G2599" s="80">
        <v>1104</v>
      </c>
      <c r="H2599" s="80">
        <v>7113</v>
      </c>
      <c r="I2599" s="82">
        <v>0.15520900000000001</v>
      </c>
      <c r="J2599" s="80">
        <v>0.15520900000000001</v>
      </c>
      <c r="L2599" s="84">
        <v>0.996</v>
      </c>
      <c r="M2599" s="83">
        <v>2597.29</v>
      </c>
      <c r="N2599" s="85">
        <v>0.70848900000000004</v>
      </c>
      <c r="O2599" s="83">
        <v>2596.58</v>
      </c>
      <c r="P2599" s="83">
        <v>1.4169799999999999</v>
      </c>
      <c r="Q2599" s="83">
        <v>2598</v>
      </c>
      <c r="R2599" s="86">
        <v>5.4541099999999999E-4</v>
      </c>
      <c r="S2599" s="86">
        <v>4.7835600000000001E-3</v>
      </c>
    </row>
    <row r="2600" spans="2:19" x14ac:dyDescent="0.2">
      <c r="B2600" s="33"/>
      <c r="C2600" s="81">
        <v>8.3559999999999995E-2</v>
      </c>
      <c r="D2600" s="80">
        <v>6562</v>
      </c>
      <c r="E2600" s="80">
        <v>553</v>
      </c>
      <c r="F2600" s="80">
        <v>6009</v>
      </c>
      <c r="G2600" s="80">
        <v>1106</v>
      </c>
      <c r="H2600" s="80">
        <v>7115</v>
      </c>
      <c r="I2600" s="82">
        <v>0.155446</v>
      </c>
      <c r="J2600" s="80">
        <v>0.15538099999999999</v>
      </c>
      <c r="L2600" s="84">
        <v>0.996</v>
      </c>
      <c r="M2600" s="83">
        <v>2598.29</v>
      </c>
      <c r="N2600" s="85">
        <v>0.71090699999999996</v>
      </c>
      <c r="O2600" s="83">
        <v>2597.58</v>
      </c>
      <c r="P2600" s="83">
        <v>1.42181</v>
      </c>
      <c r="Q2600" s="83">
        <v>2599</v>
      </c>
      <c r="R2600" s="86">
        <v>5.4706199999999996E-4</v>
      </c>
      <c r="S2600" s="86">
        <v>4.7835600000000001E-3</v>
      </c>
    </row>
    <row r="2601" spans="2:19" x14ac:dyDescent="0.2">
      <c r="B2601" s="33"/>
      <c r="C2601" s="81">
        <v>8.3019999999999997E-2</v>
      </c>
      <c r="D2601" s="80">
        <v>6563</v>
      </c>
      <c r="E2601" s="80">
        <v>553</v>
      </c>
      <c r="F2601" s="80">
        <v>6010</v>
      </c>
      <c r="G2601" s="80">
        <v>1106</v>
      </c>
      <c r="H2601" s="80">
        <v>7116</v>
      </c>
      <c r="I2601" s="82">
        <v>0.15542400000000001</v>
      </c>
      <c r="J2601" s="80">
        <v>0.15538099999999999</v>
      </c>
      <c r="L2601" s="84">
        <v>0.99590000000000001</v>
      </c>
      <c r="M2601" s="83">
        <v>2599.29</v>
      </c>
      <c r="N2601" s="85">
        <v>0.71333100000000005</v>
      </c>
      <c r="O2601" s="83">
        <v>2598.5700000000002</v>
      </c>
      <c r="P2601" s="83">
        <v>1.42666</v>
      </c>
      <c r="Q2601" s="83">
        <v>2600</v>
      </c>
      <c r="R2601" s="86">
        <v>5.4871599999999998E-4</v>
      </c>
      <c r="S2601" s="86">
        <v>4.9205400000000002E-3</v>
      </c>
    </row>
    <row r="2602" spans="2:19" x14ac:dyDescent="0.2">
      <c r="B2602" s="33"/>
      <c r="C2602" s="81">
        <v>8.2320000000000004E-2</v>
      </c>
      <c r="D2602" s="80">
        <v>6564</v>
      </c>
      <c r="E2602" s="80">
        <v>553</v>
      </c>
      <c r="F2602" s="80">
        <v>6011</v>
      </c>
      <c r="G2602" s="80">
        <v>1106</v>
      </c>
      <c r="H2602" s="80">
        <v>7117</v>
      </c>
      <c r="I2602" s="82">
        <v>0.15540300000000001</v>
      </c>
      <c r="J2602" s="80">
        <v>0.15538099999999999</v>
      </c>
      <c r="L2602" s="84">
        <v>0.99590000000000001</v>
      </c>
      <c r="M2602" s="83">
        <v>2600.2800000000002</v>
      </c>
      <c r="N2602" s="85">
        <v>0.71576200000000001</v>
      </c>
      <c r="O2602" s="83">
        <v>2599.5700000000002</v>
      </c>
      <c r="P2602" s="83">
        <v>1.4315199999999999</v>
      </c>
      <c r="Q2602" s="83">
        <v>2601</v>
      </c>
      <c r="R2602" s="86">
        <v>5.5037399999999996E-4</v>
      </c>
      <c r="S2602" s="86">
        <v>4.9205400000000002E-3</v>
      </c>
    </row>
    <row r="2603" spans="2:19" x14ac:dyDescent="0.2">
      <c r="B2603" s="33"/>
      <c r="C2603" s="81">
        <v>8.2170000000000007E-2</v>
      </c>
      <c r="D2603" s="80">
        <v>6565</v>
      </c>
      <c r="E2603" s="80">
        <v>553</v>
      </c>
      <c r="F2603" s="80">
        <v>6012</v>
      </c>
      <c r="G2603" s="80">
        <v>1106</v>
      </c>
      <c r="H2603" s="80">
        <v>7118</v>
      </c>
      <c r="I2603" s="82">
        <v>0.15538099999999999</v>
      </c>
      <c r="J2603" s="80">
        <v>0.15538099999999999</v>
      </c>
      <c r="L2603" s="84">
        <v>0.99590000000000001</v>
      </c>
      <c r="M2603" s="83">
        <v>2601.2800000000002</v>
      </c>
      <c r="N2603" s="85">
        <v>0.71819900000000003</v>
      </c>
      <c r="O2603" s="83">
        <v>2600.56</v>
      </c>
      <c r="P2603" s="83">
        <v>1.4363999999999999</v>
      </c>
      <c r="Q2603" s="83">
        <v>2602</v>
      </c>
      <c r="R2603" s="86">
        <v>5.52036E-4</v>
      </c>
      <c r="S2603" s="86">
        <v>4.9205400000000002E-3</v>
      </c>
    </row>
    <row r="2604" spans="2:19" x14ac:dyDescent="0.2">
      <c r="B2604" s="33"/>
      <c r="C2604" s="81">
        <v>8.1460000000000005E-2</v>
      </c>
      <c r="D2604" s="80">
        <v>6565</v>
      </c>
      <c r="E2604" s="80">
        <v>554</v>
      </c>
      <c r="F2604" s="80">
        <v>6011</v>
      </c>
      <c r="G2604" s="80">
        <v>1108</v>
      </c>
      <c r="H2604" s="80">
        <v>7119</v>
      </c>
      <c r="I2604" s="82">
        <v>0.15564</v>
      </c>
      <c r="J2604" s="80">
        <v>0.15561800000000001</v>
      </c>
      <c r="L2604" s="84">
        <v>0.99590000000000001</v>
      </c>
      <c r="M2604" s="83">
        <v>2602.2800000000002</v>
      </c>
      <c r="N2604" s="85">
        <v>0.72064300000000003</v>
      </c>
      <c r="O2604" s="83">
        <v>2601.56</v>
      </c>
      <c r="P2604" s="83">
        <v>1.44129</v>
      </c>
      <c r="Q2604" s="83">
        <v>2603</v>
      </c>
      <c r="R2604" s="86">
        <v>5.5370199999999999E-4</v>
      </c>
      <c r="S2604" s="86">
        <v>4.9205400000000002E-3</v>
      </c>
    </row>
    <row r="2605" spans="2:19" x14ac:dyDescent="0.2">
      <c r="B2605" s="33"/>
      <c r="C2605" s="81">
        <v>8.0689999999999998E-2</v>
      </c>
      <c r="D2605" s="80">
        <v>6566</v>
      </c>
      <c r="E2605" s="80">
        <v>554</v>
      </c>
      <c r="F2605" s="80">
        <v>6012</v>
      </c>
      <c r="G2605" s="80">
        <v>1108</v>
      </c>
      <c r="H2605" s="80">
        <v>7120</v>
      </c>
      <c r="I2605" s="82">
        <v>0.15561800000000001</v>
      </c>
      <c r="J2605" s="80">
        <v>0.15561800000000001</v>
      </c>
      <c r="L2605" s="84">
        <v>0.99590000000000001</v>
      </c>
      <c r="M2605" s="83">
        <v>2603.2800000000002</v>
      </c>
      <c r="N2605" s="85">
        <v>0.72309299999999999</v>
      </c>
      <c r="O2605" s="83">
        <v>2602.5500000000002</v>
      </c>
      <c r="P2605" s="83">
        <v>1.4461900000000001</v>
      </c>
      <c r="Q2605" s="83">
        <v>2604</v>
      </c>
      <c r="R2605" s="86">
        <v>5.5537100000000003E-4</v>
      </c>
      <c r="S2605" s="86">
        <v>4.9205400000000002E-3</v>
      </c>
    </row>
    <row r="2606" spans="2:19" x14ac:dyDescent="0.2">
      <c r="B2606" s="33"/>
      <c r="C2606" s="81">
        <v>8.0530000000000004E-2</v>
      </c>
      <c r="D2606" s="80">
        <v>6566</v>
      </c>
      <c r="E2606" s="80">
        <v>555</v>
      </c>
      <c r="F2606" s="80">
        <v>6011</v>
      </c>
      <c r="G2606" s="80">
        <v>1110</v>
      </c>
      <c r="H2606" s="80">
        <v>7121</v>
      </c>
      <c r="I2606" s="82">
        <v>0.15587699999999999</v>
      </c>
      <c r="J2606" s="80">
        <v>0.155833</v>
      </c>
      <c r="L2606" s="84">
        <v>0.99590000000000001</v>
      </c>
      <c r="M2606" s="83">
        <v>2604.27</v>
      </c>
      <c r="N2606" s="85">
        <v>0.72555000000000003</v>
      </c>
      <c r="O2606" s="83">
        <v>2603.5500000000002</v>
      </c>
      <c r="P2606" s="83">
        <v>1.4511000000000001</v>
      </c>
      <c r="Q2606" s="83">
        <v>2605</v>
      </c>
      <c r="R2606" s="86">
        <v>5.5704400000000003E-4</v>
      </c>
      <c r="S2606" s="86">
        <v>4.9205400000000002E-3</v>
      </c>
    </row>
    <row r="2607" spans="2:19" x14ac:dyDescent="0.2">
      <c r="B2607" s="33"/>
      <c r="C2607" s="81">
        <v>7.9920000000000005E-2</v>
      </c>
      <c r="D2607" s="80">
        <v>6567</v>
      </c>
      <c r="E2607" s="80">
        <v>555</v>
      </c>
      <c r="F2607" s="80">
        <v>6012</v>
      </c>
      <c r="G2607" s="80">
        <v>1110</v>
      </c>
      <c r="H2607" s="80">
        <v>7122</v>
      </c>
      <c r="I2607" s="82">
        <v>0.15585499999999999</v>
      </c>
      <c r="J2607" s="80">
        <v>0.155833</v>
      </c>
      <c r="L2607" s="84">
        <v>0.99590000000000001</v>
      </c>
      <c r="M2607" s="83">
        <v>2605.27</v>
      </c>
      <c r="N2607" s="85">
        <v>0.72801400000000005</v>
      </c>
      <c r="O2607" s="83">
        <v>2604.54</v>
      </c>
      <c r="P2607" s="83">
        <v>1.4560299999999999</v>
      </c>
      <c r="Q2607" s="83">
        <v>2606</v>
      </c>
      <c r="R2607" s="86">
        <v>5.5872099999999998E-4</v>
      </c>
      <c r="S2607" s="86">
        <v>4.9205400000000002E-3</v>
      </c>
    </row>
    <row r="2608" spans="2:19" x14ac:dyDescent="0.2">
      <c r="B2608" s="33"/>
      <c r="C2608" s="81">
        <v>7.9850000000000004E-2</v>
      </c>
      <c r="D2608" s="80">
        <v>6568</v>
      </c>
      <c r="E2608" s="80">
        <v>555</v>
      </c>
      <c r="F2608" s="80">
        <v>6013</v>
      </c>
      <c r="G2608" s="80">
        <v>1110</v>
      </c>
      <c r="H2608" s="80">
        <v>7123</v>
      </c>
      <c r="I2608" s="82">
        <v>0.155833</v>
      </c>
      <c r="J2608" s="80">
        <v>0.155833</v>
      </c>
      <c r="L2608" s="84">
        <v>0.99590000000000001</v>
      </c>
      <c r="M2608" s="83">
        <v>2606.27</v>
      </c>
      <c r="N2608" s="85">
        <v>0.73048400000000002</v>
      </c>
      <c r="O2608" s="83">
        <v>2605.54</v>
      </c>
      <c r="P2608" s="83">
        <v>1.4609700000000001</v>
      </c>
      <c r="Q2608" s="83">
        <v>2607</v>
      </c>
      <c r="R2608" s="86">
        <v>5.6040199999999999E-4</v>
      </c>
      <c r="S2608" s="86">
        <v>4.9205400000000002E-3</v>
      </c>
    </row>
    <row r="2609" spans="2:19" x14ac:dyDescent="0.2">
      <c r="B2609" s="33"/>
      <c r="C2609" s="81">
        <v>7.9799999999999996E-2</v>
      </c>
      <c r="D2609" s="80">
        <v>6568</v>
      </c>
      <c r="E2609" s="80">
        <v>556</v>
      </c>
      <c r="F2609" s="80">
        <v>6012</v>
      </c>
      <c r="G2609" s="80">
        <v>1112</v>
      </c>
      <c r="H2609" s="80">
        <v>7124</v>
      </c>
      <c r="I2609" s="82">
        <v>0.15609200000000001</v>
      </c>
      <c r="J2609" s="80">
        <v>0.15609200000000001</v>
      </c>
      <c r="L2609" s="84">
        <v>0.99590000000000001</v>
      </c>
      <c r="M2609" s="83">
        <v>2607.27</v>
      </c>
      <c r="N2609" s="85">
        <v>0.73296099999999997</v>
      </c>
      <c r="O2609" s="83">
        <v>2606.5300000000002</v>
      </c>
      <c r="P2609" s="83">
        <v>1.4659199999999999</v>
      </c>
      <c r="Q2609" s="83">
        <v>2608</v>
      </c>
      <c r="R2609" s="86">
        <v>5.6208600000000005E-4</v>
      </c>
      <c r="S2609" s="86">
        <v>4.9205400000000002E-3</v>
      </c>
    </row>
    <row r="2610" spans="2:19" x14ac:dyDescent="0.2">
      <c r="B2610" s="33"/>
      <c r="C2610" s="81">
        <v>7.9219999999999999E-2</v>
      </c>
      <c r="D2610" s="80">
        <v>6568</v>
      </c>
      <c r="E2610" s="80">
        <v>557</v>
      </c>
      <c r="F2610" s="80">
        <v>6011</v>
      </c>
      <c r="G2610" s="80">
        <v>1114</v>
      </c>
      <c r="H2610" s="80">
        <v>7125</v>
      </c>
      <c r="I2610" s="82">
        <v>0.15635099999999999</v>
      </c>
      <c r="J2610" s="80">
        <v>0.156329</v>
      </c>
      <c r="L2610" s="84">
        <v>0.99590000000000001</v>
      </c>
      <c r="M2610" s="83">
        <v>2608.2600000000002</v>
      </c>
      <c r="N2610" s="85">
        <v>0.73544399999999999</v>
      </c>
      <c r="O2610" s="83">
        <v>2607.5300000000002</v>
      </c>
      <c r="P2610" s="83">
        <v>1.47089</v>
      </c>
      <c r="Q2610" s="83">
        <v>2609</v>
      </c>
      <c r="R2610" s="86">
        <v>5.6377499999999997E-4</v>
      </c>
      <c r="S2610" s="86">
        <v>4.9205400000000002E-3</v>
      </c>
    </row>
    <row r="2611" spans="2:19" x14ac:dyDescent="0.2">
      <c r="B2611" s="33"/>
      <c r="C2611" s="81">
        <v>7.843E-2</v>
      </c>
      <c r="D2611" s="80">
        <v>6569</v>
      </c>
      <c r="E2611" s="80">
        <v>557</v>
      </c>
      <c r="F2611" s="80">
        <v>6012</v>
      </c>
      <c r="G2611" s="80">
        <v>1114</v>
      </c>
      <c r="H2611" s="80">
        <v>7126</v>
      </c>
      <c r="I2611" s="82">
        <v>0.156329</v>
      </c>
      <c r="J2611" s="80">
        <v>0.156329</v>
      </c>
      <c r="L2611" s="84">
        <v>0.99590000000000001</v>
      </c>
      <c r="M2611" s="83">
        <v>2609.2600000000002</v>
      </c>
      <c r="N2611" s="85">
        <v>0.73793399999999998</v>
      </c>
      <c r="O2611" s="83">
        <v>2608.52</v>
      </c>
      <c r="P2611" s="83">
        <v>1.47587</v>
      </c>
      <c r="Q2611" s="83">
        <v>2610</v>
      </c>
      <c r="R2611" s="86">
        <v>5.6546700000000005E-4</v>
      </c>
      <c r="S2611" s="86">
        <v>4.9205400000000002E-3</v>
      </c>
    </row>
    <row r="2612" spans="2:19" x14ac:dyDescent="0.2">
      <c r="B2612" s="33"/>
      <c r="C2612" s="81">
        <v>7.8310000000000005E-2</v>
      </c>
      <c r="D2612" s="80">
        <v>6569</v>
      </c>
      <c r="E2612" s="80">
        <v>558</v>
      </c>
      <c r="F2612" s="80">
        <v>6011</v>
      </c>
      <c r="G2612" s="80">
        <v>1116</v>
      </c>
      <c r="H2612" s="80">
        <v>7127</v>
      </c>
      <c r="I2612" s="82">
        <v>0.156588</v>
      </c>
      <c r="J2612" s="80">
        <v>0.15643399999999999</v>
      </c>
      <c r="L2612" s="84">
        <v>0.99590000000000001</v>
      </c>
      <c r="M2612" s="83">
        <v>2610.2600000000002</v>
      </c>
      <c r="N2612" s="85">
        <v>0.74043099999999995</v>
      </c>
      <c r="O2612" s="83">
        <v>2609.52</v>
      </c>
      <c r="P2612" s="83">
        <v>1.4808600000000001</v>
      </c>
      <c r="Q2612" s="83">
        <v>2611</v>
      </c>
      <c r="R2612" s="86">
        <v>5.6716299999999998E-4</v>
      </c>
      <c r="S2612" s="86">
        <v>4.9205400000000002E-3</v>
      </c>
    </row>
    <row r="2613" spans="2:19" x14ac:dyDescent="0.2">
      <c r="B2613" s="33"/>
      <c r="C2613" s="81">
        <v>7.7780000000000002E-2</v>
      </c>
      <c r="D2613" s="80">
        <v>6570</v>
      </c>
      <c r="E2613" s="80">
        <v>558</v>
      </c>
      <c r="F2613" s="80">
        <v>6012</v>
      </c>
      <c r="G2613" s="80">
        <v>1116</v>
      </c>
      <c r="H2613" s="80">
        <v>7128</v>
      </c>
      <c r="I2613" s="82">
        <v>0.15656600000000001</v>
      </c>
      <c r="J2613" s="80">
        <v>0.15643399999999999</v>
      </c>
      <c r="L2613" s="84">
        <v>0.99580000000000002</v>
      </c>
      <c r="M2613" s="83">
        <v>2611.2600000000002</v>
      </c>
      <c r="N2613" s="85">
        <v>0.74293399999999998</v>
      </c>
      <c r="O2613" s="83">
        <v>2610.5100000000002</v>
      </c>
      <c r="P2613" s="83">
        <v>1.48587</v>
      </c>
      <c r="Q2613" s="83">
        <v>2612</v>
      </c>
      <c r="R2613" s="86">
        <v>5.6886199999999995E-4</v>
      </c>
      <c r="S2613" s="86">
        <v>5.0669900000000004E-3</v>
      </c>
    </row>
    <row r="2614" spans="2:19" x14ac:dyDescent="0.2">
      <c r="B2614" s="33"/>
      <c r="C2614" s="81">
        <v>7.7539999999999998E-2</v>
      </c>
      <c r="D2614" s="80">
        <v>6571</v>
      </c>
      <c r="E2614" s="80">
        <v>558</v>
      </c>
      <c r="F2614" s="80">
        <v>6013</v>
      </c>
      <c r="G2614" s="80">
        <v>1116</v>
      </c>
      <c r="H2614" s="80">
        <v>7129</v>
      </c>
      <c r="I2614" s="82">
        <v>0.15654399999999999</v>
      </c>
      <c r="J2614" s="80">
        <v>0.15643399999999999</v>
      </c>
      <c r="L2614" s="84">
        <v>0.99580000000000002</v>
      </c>
      <c r="M2614" s="83">
        <v>2612.25</v>
      </c>
      <c r="N2614" s="85">
        <v>0.745444</v>
      </c>
      <c r="O2614" s="83">
        <v>2611.5100000000002</v>
      </c>
      <c r="P2614" s="83">
        <v>1.49089</v>
      </c>
      <c r="Q2614" s="83">
        <v>2613</v>
      </c>
      <c r="R2614" s="86">
        <v>5.70566E-4</v>
      </c>
      <c r="S2614" s="86">
        <v>5.0669900000000004E-3</v>
      </c>
    </row>
    <row r="2615" spans="2:19" x14ac:dyDescent="0.2">
      <c r="B2615" s="33"/>
      <c r="C2615" s="81">
        <v>7.7520000000000006E-2</v>
      </c>
      <c r="D2615" s="80">
        <v>6572</v>
      </c>
      <c r="E2615" s="80">
        <v>558</v>
      </c>
      <c r="F2615" s="80">
        <v>6014</v>
      </c>
      <c r="G2615" s="80">
        <v>1116</v>
      </c>
      <c r="H2615" s="80">
        <v>7130</v>
      </c>
      <c r="I2615" s="82">
        <v>0.15652199999999999</v>
      </c>
      <c r="J2615" s="80">
        <v>0.15643399999999999</v>
      </c>
      <c r="L2615" s="84">
        <v>0.99580000000000002</v>
      </c>
      <c r="M2615" s="83">
        <v>2613.25</v>
      </c>
      <c r="N2615" s="85">
        <v>0.74796099999999999</v>
      </c>
      <c r="O2615" s="83">
        <v>2612.5</v>
      </c>
      <c r="P2615" s="83">
        <v>1.4959199999999999</v>
      </c>
      <c r="Q2615" s="83">
        <v>2614</v>
      </c>
      <c r="R2615" s="86">
        <v>5.7227299999999999E-4</v>
      </c>
      <c r="S2615" s="86">
        <v>5.0669900000000004E-3</v>
      </c>
    </row>
    <row r="2616" spans="2:19" x14ac:dyDescent="0.2">
      <c r="B2616" s="33"/>
      <c r="C2616" s="81">
        <v>7.7499999999999999E-2</v>
      </c>
      <c r="D2616" s="80">
        <v>6573</v>
      </c>
      <c r="E2616" s="80">
        <v>558</v>
      </c>
      <c r="F2616" s="80">
        <v>6015</v>
      </c>
      <c r="G2616" s="80">
        <v>1116</v>
      </c>
      <c r="H2616" s="80">
        <v>7131</v>
      </c>
      <c r="I2616" s="82">
        <v>0.1565</v>
      </c>
      <c r="J2616" s="80">
        <v>0.15643399999999999</v>
      </c>
      <c r="L2616" s="84">
        <v>0.99580000000000002</v>
      </c>
      <c r="M2616" s="83">
        <v>2614.25</v>
      </c>
      <c r="N2616" s="85">
        <v>0.75048400000000004</v>
      </c>
      <c r="O2616" s="83">
        <v>2613.5</v>
      </c>
      <c r="P2616" s="83">
        <v>1.5009699999999999</v>
      </c>
      <c r="Q2616" s="83">
        <v>2615</v>
      </c>
      <c r="R2616" s="86">
        <v>5.7398400000000004E-4</v>
      </c>
      <c r="S2616" s="86">
        <v>5.0669900000000004E-3</v>
      </c>
    </row>
    <row r="2617" spans="2:19" x14ac:dyDescent="0.2">
      <c r="B2617" s="33"/>
      <c r="C2617" s="81">
        <v>7.7160000000000006E-2</v>
      </c>
      <c r="D2617" s="80">
        <v>6574</v>
      </c>
      <c r="E2617" s="80">
        <v>558</v>
      </c>
      <c r="F2617" s="80">
        <v>6016</v>
      </c>
      <c r="G2617" s="80">
        <v>1116</v>
      </c>
      <c r="H2617" s="80">
        <v>7132</v>
      </c>
      <c r="I2617" s="82">
        <v>0.15647800000000001</v>
      </c>
      <c r="J2617" s="80">
        <v>0.15643399999999999</v>
      </c>
      <c r="L2617" s="84">
        <v>0.99580000000000002</v>
      </c>
      <c r="M2617" s="83">
        <v>2615.25</v>
      </c>
      <c r="N2617" s="85">
        <v>0.75301499999999999</v>
      </c>
      <c r="O2617" s="83">
        <v>2614.4899999999998</v>
      </c>
      <c r="P2617" s="83">
        <v>1.50603</v>
      </c>
      <c r="Q2617" s="83">
        <v>2616</v>
      </c>
      <c r="R2617" s="86">
        <v>5.7569900000000005E-4</v>
      </c>
      <c r="S2617" s="86">
        <v>5.0669900000000004E-3</v>
      </c>
    </row>
    <row r="2618" spans="2:19" x14ac:dyDescent="0.2">
      <c r="B2618" s="33"/>
      <c r="C2618" s="81">
        <v>7.6999999999999999E-2</v>
      </c>
      <c r="D2618" s="80">
        <v>6575</v>
      </c>
      <c r="E2618" s="80">
        <v>558</v>
      </c>
      <c r="F2618" s="80">
        <v>6017</v>
      </c>
      <c r="G2618" s="80">
        <v>1116</v>
      </c>
      <c r="H2618" s="80">
        <v>7133</v>
      </c>
      <c r="I2618" s="82">
        <v>0.15645600000000001</v>
      </c>
      <c r="J2618" s="80">
        <v>0.15643399999999999</v>
      </c>
      <c r="L2618" s="84">
        <v>0.99580000000000002</v>
      </c>
      <c r="M2618" s="83">
        <v>2616.2399999999998</v>
      </c>
      <c r="N2618" s="85">
        <v>0.75555099999999997</v>
      </c>
      <c r="O2618" s="83">
        <v>2615.4899999999998</v>
      </c>
      <c r="P2618" s="83">
        <v>1.5111000000000001</v>
      </c>
      <c r="Q2618" s="83">
        <v>2617</v>
      </c>
      <c r="R2618" s="86">
        <v>5.7741800000000001E-4</v>
      </c>
      <c r="S2618" s="86">
        <v>5.0669900000000004E-3</v>
      </c>
    </row>
    <row r="2619" spans="2:19" x14ac:dyDescent="0.2">
      <c r="B2619" s="33"/>
      <c r="C2619" s="81">
        <v>7.6910000000000006E-2</v>
      </c>
      <c r="D2619" s="80">
        <v>6576</v>
      </c>
      <c r="E2619" s="80">
        <v>558</v>
      </c>
      <c r="F2619" s="80">
        <v>6018</v>
      </c>
      <c r="G2619" s="80">
        <v>1116</v>
      </c>
      <c r="H2619" s="80">
        <v>7134</v>
      </c>
      <c r="I2619" s="82">
        <v>0.15643399999999999</v>
      </c>
      <c r="J2619" s="80">
        <v>0.15643399999999999</v>
      </c>
      <c r="L2619" s="84">
        <v>0.99580000000000002</v>
      </c>
      <c r="M2619" s="83">
        <v>2617.2399999999998</v>
      </c>
      <c r="N2619" s="85">
        <v>0.75809499999999996</v>
      </c>
      <c r="O2619" s="83">
        <v>2616.48</v>
      </c>
      <c r="P2619" s="83">
        <v>1.5161899999999999</v>
      </c>
      <c r="Q2619" s="83">
        <v>2618</v>
      </c>
      <c r="R2619" s="86">
        <v>5.7914100000000003E-4</v>
      </c>
      <c r="S2619" s="86">
        <v>5.0669900000000004E-3</v>
      </c>
    </row>
    <row r="2620" spans="2:19" x14ac:dyDescent="0.2">
      <c r="B2620" s="33"/>
      <c r="C2620" s="81">
        <v>7.6740000000000003E-2</v>
      </c>
      <c r="D2620" s="80">
        <v>6576</v>
      </c>
      <c r="E2620" s="80">
        <v>559</v>
      </c>
      <c r="F2620" s="80">
        <v>6017</v>
      </c>
      <c r="G2620" s="80">
        <v>1118</v>
      </c>
      <c r="H2620" s="80">
        <v>7135</v>
      </c>
      <c r="I2620" s="82">
        <v>0.156692</v>
      </c>
      <c r="J2620" s="80">
        <v>0.15660499999999999</v>
      </c>
      <c r="L2620" s="84">
        <v>0.99580000000000002</v>
      </c>
      <c r="M2620" s="83">
        <v>2618.2399999999998</v>
      </c>
      <c r="N2620" s="85">
        <v>0.76064500000000002</v>
      </c>
      <c r="O2620" s="83">
        <v>2617.48</v>
      </c>
      <c r="P2620" s="83">
        <v>1.52129</v>
      </c>
      <c r="Q2620" s="83">
        <v>2619</v>
      </c>
      <c r="R2620" s="86">
        <v>5.8086699999999999E-4</v>
      </c>
      <c r="S2620" s="86">
        <v>5.0669900000000004E-3</v>
      </c>
    </row>
    <row r="2621" spans="2:19" x14ac:dyDescent="0.2">
      <c r="B2621" s="33"/>
      <c r="C2621" s="81">
        <v>7.6609999999999998E-2</v>
      </c>
      <c r="D2621" s="80">
        <v>6577</v>
      </c>
      <c r="E2621" s="80">
        <v>559</v>
      </c>
      <c r="F2621" s="80">
        <v>6018</v>
      </c>
      <c r="G2621" s="80">
        <v>1118</v>
      </c>
      <c r="H2621" s="80">
        <v>7136</v>
      </c>
      <c r="I2621" s="82">
        <v>0.15667</v>
      </c>
      <c r="J2621" s="80">
        <v>0.15660499999999999</v>
      </c>
      <c r="L2621" s="84">
        <v>0.99580000000000002</v>
      </c>
      <c r="M2621" s="83">
        <v>2619.2399999999998</v>
      </c>
      <c r="N2621" s="85">
        <v>0.76320299999999996</v>
      </c>
      <c r="O2621" s="83">
        <v>2618.4699999999998</v>
      </c>
      <c r="P2621" s="83">
        <v>1.52641</v>
      </c>
      <c r="Q2621" s="83">
        <v>2620</v>
      </c>
      <c r="R2621" s="86">
        <v>5.8259700000000002E-4</v>
      </c>
      <c r="S2621" s="86">
        <v>5.0669900000000004E-3</v>
      </c>
    </row>
    <row r="2622" spans="2:19" x14ac:dyDescent="0.2">
      <c r="B2622" s="33"/>
      <c r="C2622" s="81">
        <v>7.6399999999999996E-2</v>
      </c>
      <c r="D2622" s="80">
        <v>6578</v>
      </c>
      <c r="E2622" s="80">
        <v>559</v>
      </c>
      <c r="F2622" s="80">
        <v>6019</v>
      </c>
      <c r="G2622" s="80">
        <v>1118</v>
      </c>
      <c r="H2622" s="80">
        <v>7137</v>
      </c>
      <c r="I2622" s="82">
        <v>0.15664800000000001</v>
      </c>
      <c r="J2622" s="80">
        <v>0.15660499999999999</v>
      </c>
      <c r="L2622" s="84">
        <v>0.99580000000000002</v>
      </c>
      <c r="M2622" s="83">
        <v>2620.23</v>
      </c>
      <c r="N2622" s="85">
        <v>0.76576599999999995</v>
      </c>
      <c r="O2622" s="83">
        <v>2619.4699999999998</v>
      </c>
      <c r="P2622" s="83">
        <v>1.5315300000000001</v>
      </c>
      <c r="Q2622" s="83">
        <v>2621</v>
      </c>
      <c r="R2622" s="86">
        <v>5.84331E-4</v>
      </c>
      <c r="S2622" s="86">
        <v>5.0669900000000004E-3</v>
      </c>
    </row>
    <row r="2623" spans="2:19" x14ac:dyDescent="0.2">
      <c r="B2623" s="33"/>
      <c r="C2623" s="81">
        <v>7.6359999999999997E-2</v>
      </c>
      <c r="D2623" s="80">
        <v>6579</v>
      </c>
      <c r="E2623" s="80">
        <v>559</v>
      </c>
      <c r="F2623" s="80">
        <v>6020</v>
      </c>
      <c r="G2623" s="80">
        <v>1118</v>
      </c>
      <c r="H2623" s="80">
        <v>7138</v>
      </c>
      <c r="I2623" s="82">
        <v>0.15662699999999999</v>
      </c>
      <c r="J2623" s="80">
        <v>0.15660499999999999</v>
      </c>
      <c r="L2623" s="84">
        <v>0.99570000000000003</v>
      </c>
      <c r="M2623" s="83">
        <v>2621.23</v>
      </c>
      <c r="N2623" s="85">
        <v>0.76833700000000005</v>
      </c>
      <c r="O2623" s="83">
        <v>2620.46</v>
      </c>
      <c r="P2623" s="83">
        <v>1.53667</v>
      </c>
      <c r="Q2623" s="83">
        <v>2622</v>
      </c>
      <c r="R2623" s="86">
        <v>5.8606900000000004E-4</v>
      </c>
      <c r="S2623" s="86">
        <v>5.2233699999999997E-3</v>
      </c>
    </row>
    <row r="2624" spans="2:19" x14ac:dyDescent="0.2">
      <c r="B2624" s="33"/>
      <c r="C2624" s="81">
        <v>7.6139999999999999E-2</v>
      </c>
      <c r="D2624" s="80">
        <v>6580</v>
      </c>
      <c r="E2624" s="80">
        <v>559</v>
      </c>
      <c r="F2624" s="80">
        <v>6021</v>
      </c>
      <c r="G2624" s="80">
        <v>1118</v>
      </c>
      <c r="H2624" s="80">
        <v>7139</v>
      </c>
      <c r="I2624" s="82">
        <v>0.15660499999999999</v>
      </c>
      <c r="J2624" s="80">
        <v>0.15660499999999999</v>
      </c>
      <c r="L2624" s="84">
        <v>0.99570000000000003</v>
      </c>
      <c r="M2624" s="83">
        <v>2622.23</v>
      </c>
      <c r="N2624" s="85">
        <v>0.77091500000000002</v>
      </c>
      <c r="O2624" s="83">
        <v>2621.46</v>
      </c>
      <c r="P2624" s="83">
        <v>1.54183</v>
      </c>
      <c r="Q2624" s="83">
        <v>2623</v>
      </c>
      <c r="R2624" s="86">
        <v>5.8781100000000004E-4</v>
      </c>
      <c r="S2624" s="86">
        <v>5.2233699999999997E-3</v>
      </c>
    </row>
    <row r="2625" spans="2:19" x14ac:dyDescent="0.2">
      <c r="B2625" s="33"/>
      <c r="C2625" s="81">
        <v>7.5340000000000004E-2</v>
      </c>
      <c r="D2625" s="80">
        <v>6580</v>
      </c>
      <c r="E2625" s="80">
        <v>560</v>
      </c>
      <c r="F2625" s="80">
        <v>6020</v>
      </c>
      <c r="G2625" s="80">
        <v>1120</v>
      </c>
      <c r="H2625" s="80">
        <v>7140</v>
      </c>
      <c r="I2625" s="82">
        <v>0.156863</v>
      </c>
      <c r="J2625" s="80">
        <v>0.156863</v>
      </c>
      <c r="L2625" s="84">
        <v>0.99570000000000003</v>
      </c>
      <c r="M2625" s="83">
        <v>2623.23</v>
      </c>
      <c r="N2625" s="85">
        <v>0.77349900000000005</v>
      </c>
      <c r="O2625" s="83">
        <v>2622.45</v>
      </c>
      <c r="P2625" s="83">
        <v>1.5469999999999999</v>
      </c>
      <c r="Q2625" s="83">
        <v>2624</v>
      </c>
      <c r="R2625" s="86">
        <v>5.8955699999999999E-4</v>
      </c>
      <c r="S2625" s="86">
        <v>5.2233699999999997E-3</v>
      </c>
    </row>
    <row r="2626" spans="2:19" x14ac:dyDescent="0.2">
      <c r="B2626" s="33"/>
      <c r="C2626" s="81">
        <v>7.5270000000000004E-2</v>
      </c>
      <c r="D2626" s="80">
        <v>6580</v>
      </c>
      <c r="E2626" s="80">
        <v>561</v>
      </c>
      <c r="F2626" s="80">
        <v>6019</v>
      </c>
      <c r="G2626" s="80">
        <v>1122</v>
      </c>
      <c r="H2626" s="80">
        <v>7141</v>
      </c>
      <c r="I2626" s="82">
        <v>0.15712100000000001</v>
      </c>
      <c r="J2626" s="80">
        <v>0.15712100000000001</v>
      </c>
      <c r="L2626" s="84">
        <v>0.99570000000000003</v>
      </c>
      <c r="M2626" s="83">
        <v>2624.22</v>
      </c>
      <c r="N2626" s="85">
        <v>0.77608999999999995</v>
      </c>
      <c r="O2626" s="83">
        <v>2623.45</v>
      </c>
      <c r="P2626" s="83">
        <v>1.5521799999999999</v>
      </c>
      <c r="Q2626" s="83">
        <v>2625</v>
      </c>
      <c r="R2626" s="86">
        <v>5.9130700000000001E-4</v>
      </c>
      <c r="S2626" s="86">
        <v>5.2233699999999997E-3</v>
      </c>
    </row>
    <row r="2627" spans="2:19" x14ac:dyDescent="0.2">
      <c r="B2627" s="33"/>
      <c r="C2627" s="81">
        <v>7.5139999999999998E-2</v>
      </c>
      <c r="D2627" s="80">
        <v>6580</v>
      </c>
      <c r="E2627" s="80">
        <v>562</v>
      </c>
      <c r="F2627" s="80">
        <v>6018</v>
      </c>
      <c r="G2627" s="80">
        <v>1124</v>
      </c>
      <c r="H2627" s="80">
        <v>7142</v>
      </c>
      <c r="I2627" s="82">
        <v>0.15737899999999999</v>
      </c>
      <c r="J2627" s="80">
        <v>0.157357</v>
      </c>
      <c r="L2627" s="84">
        <v>0.99570000000000003</v>
      </c>
      <c r="M2627" s="83">
        <v>2625.22</v>
      </c>
      <c r="N2627" s="85">
        <v>0.77868800000000005</v>
      </c>
      <c r="O2627" s="83">
        <v>2624.44</v>
      </c>
      <c r="P2627" s="83">
        <v>1.55738</v>
      </c>
      <c r="Q2627" s="83">
        <v>2626</v>
      </c>
      <c r="R2627" s="86">
        <v>5.9305999999999996E-4</v>
      </c>
      <c r="S2627" s="86">
        <v>5.2233699999999997E-3</v>
      </c>
    </row>
    <row r="2628" spans="2:19" x14ac:dyDescent="0.2">
      <c r="B2628" s="33"/>
      <c r="C2628" s="81">
        <v>7.4959999999999999E-2</v>
      </c>
      <c r="D2628" s="80">
        <v>6581</v>
      </c>
      <c r="E2628" s="80">
        <v>562</v>
      </c>
      <c r="F2628" s="80">
        <v>6019</v>
      </c>
      <c r="G2628" s="80">
        <v>1124</v>
      </c>
      <c r="H2628" s="80">
        <v>7143</v>
      </c>
      <c r="I2628" s="82">
        <v>0.157357</v>
      </c>
      <c r="J2628" s="80">
        <v>0.157357</v>
      </c>
      <c r="L2628" s="84">
        <v>0.99570000000000003</v>
      </c>
      <c r="M2628" s="83">
        <v>2626.22</v>
      </c>
      <c r="N2628" s="85">
        <v>0.78129300000000002</v>
      </c>
      <c r="O2628" s="83">
        <v>2625.44</v>
      </c>
      <c r="P2628" s="83">
        <v>1.5625899999999999</v>
      </c>
      <c r="Q2628" s="83">
        <v>2627</v>
      </c>
      <c r="R2628" s="86">
        <v>5.9481699999999998E-4</v>
      </c>
      <c r="S2628" s="86">
        <v>5.2233699999999997E-3</v>
      </c>
    </row>
    <row r="2629" spans="2:19" x14ac:dyDescent="0.2">
      <c r="B2629" s="33"/>
      <c r="C2629" s="81">
        <v>7.4700000000000003E-2</v>
      </c>
      <c r="D2629" s="80">
        <v>6581</v>
      </c>
      <c r="E2629" s="80">
        <v>563</v>
      </c>
      <c r="F2629" s="80">
        <v>6018</v>
      </c>
      <c r="G2629" s="80">
        <v>1126</v>
      </c>
      <c r="H2629" s="80">
        <v>7144</v>
      </c>
      <c r="I2629" s="82">
        <v>0.15761500000000001</v>
      </c>
      <c r="J2629" s="80">
        <v>0.157527</v>
      </c>
      <c r="L2629" s="84">
        <v>0.99570000000000003</v>
      </c>
      <c r="M2629" s="83">
        <v>2627.22</v>
      </c>
      <c r="N2629" s="85">
        <v>0.78390400000000005</v>
      </c>
      <c r="O2629" s="83">
        <v>2626.43</v>
      </c>
      <c r="P2629" s="83">
        <v>1.5678099999999999</v>
      </c>
      <c r="Q2629" s="83">
        <v>2628</v>
      </c>
      <c r="R2629" s="86">
        <v>5.9657899999999997E-4</v>
      </c>
      <c r="S2629" s="86">
        <v>5.2233699999999997E-3</v>
      </c>
    </row>
    <row r="2630" spans="2:19" x14ac:dyDescent="0.2">
      <c r="B2630" s="33"/>
      <c r="C2630" s="81">
        <v>7.4510000000000007E-2</v>
      </c>
      <c r="D2630" s="80">
        <v>6582</v>
      </c>
      <c r="E2630" s="80">
        <v>563</v>
      </c>
      <c r="F2630" s="80">
        <v>6019</v>
      </c>
      <c r="G2630" s="80">
        <v>1126</v>
      </c>
      <c r="H2630" s="80">
        <v>7145</v>
      </c>
      <c r="I2630" s="82">
        <v>0.15759300000000001</v>
      </c>
      <c r="J2630" s="80">
        <v>0.157527</v>
      </c>
      <c r="L2630" s="84">
        <v>0.99570000000000003</v>
      </c>
      <c r="M2630" s="83">
        <v>2628.21</v>
      </c>
      <c r="N2630" s="85">
        <v>0.78652299999999997</v>
      </c>
      <c r="O2630" s="83">
        <v>2627.43</v>
      </c>
      <c r="P2630" s="83">
        <v>1.5730500000000001</v>
      </c>
      <c r="Q2630" s="83">
        <v>2629</v>
      </c>
      <c r="R2630" s="86">
        <v>5.98344E-4</v>
      </c>
      <c r="S2630" s="86">
        <v>5.2233699999999997E-3</v>
      </c>
    </row>
    <row r="2631" spans="2:19" x14ac:dyDescent="0.2">
      <c r="B2631" s="33"/>
      <c r="C2631" s="81">
        <v>7.4450000000000002E-2</v>
      </c>
      <c r="D2631" s="80">
        <v>6583</v>
      </c>
      <c r="E2631" s="80">
        <v>563</v>
      </c>
      <c r="F2631" s="80">
        <v>6020</v>
      </c>
      <c r="G2631" s="80">
        <v>1126</v>
      </c>
      <c r="H2631" s="80">
        <v>7146</v>
      </c>
      <c r="I2631" s="82">
        <v>0.15757099999999999</v>
      </c>
      <c r="J2631" s="80">
        <v>0.157527</v>
      </c>
      <c r="L2631" s="84">
        <v>0.99570000000000003</v>
      </c>
      <c r="M2631" s="83">
        <v>2629.21</v>
      </c>
      <c r="N2631" s="85">
        <v>0.78914799999999996</v>
      </c>
      <c r="O2631" s="83">
        <v>2628.42</v>
      </c>
      <c r="P2631" s="83">
        <v>1.5783</v>
      </c>
      <c r="Q2631" s="83">
        <v>2630</v>
      </c>
      <c r="R2631" s="86">
        <v>6.0011299999999999E-4</v>
      </c>
      <c r="S2631" s="86">
        <v>5.2233699999999997E-3</v>
      </c>
    </row>
    <row r="2632" spans="2:19" x14ac:dyDescent="0.2">
      <c r="B2632" s="33"/>
      <c r="C2632" s="81">
        <v>7.4329999999999993E-2</v>
      </c>
      <c r="D2632" s="80">
        <v>6584</v>
      </c>
      <c r="E2632" s="80">
        <v>563</v>
      </c>
      <c r="F2632" s="80">
        <v>6021</v>
      </c>
      <c r="G2632" s="80">
        <v>1126</v>
      </c>
      <c r="H2632" s="80">
        <v>7147</v>
      </c>
      <c r="I2632" s="82">
        <v>0.15754899999999999</v>
      </c>
      <c r="J2632" s="80">
        <v>0.157527</v>
      </c>
      <c r="L2632" s="84">
        <v>0.99570000000000003</v>
      </c>
      <c r="M2632" s="83">
        <v>2630.21</v>
      </c>
      <c r="N2632" s="85">
        <v>0.79178099999999996</v>
      </c>
      <c r="O2632" s="83">
        <v>2629.42</v>
      </c>
      <c r="P2632" s="83">
        <v>1.5835600000000001</v>
      </c>
      <c r="Q2632" s="83">
        <v>2631</v>
      </c>
      <c r="R2632" s="86">
        <v>6.0188600000000004E-4</v>
      </c>
      <c r="S2632" s="86">
        <v>5.2233699999999997E-3</v>
      </c>
    </row>
    <row r="2633" spans="2:19" x14ac:dyDescent="0.2">
      <c r="B2633" s="33"/>
      <c r="C2633" s="81">
        <v>7.4260000000000007E-2</v>
      </c>
      <c r="D2633" s="80">
        <v>6585</v>
      </c>
      <c r="E2633" s="80">
        <v>563</v>
      </c>
      <c r="F2633" s="80">
        <v>6022</v>
      </c>
      <c r="G2633" s="80">
        <v>1126</v>
      </c>
      <c r="H2633" s="80">
        <v>7148</v>
      </c>
      <c r="I2633" s="82">
        <v>0.157527</v>
      </c>
      <c r="J2633" s="80">
        <v>0.157527</v>
      </c>
      <c r="L2633" s="84">
        <v>0.99570000000000003</v>
      </c>
      <c r="M2633" s="83">
        <v>2631.21</v>
      </c>
      <c r="N2633" s="85">
        <v>0.79442000000000002</v>
      </c>
      <c r="O2633" s="83">
        <v>2630.41</v>
      </c>
      <c r="P2633" s="83">
        <v>1.58884</v>
      </c>
      <c r="Q2633" s="83">
        <v>2632</v>
      </c>
      <c r="R2633" s="86">
        <v>6.0366300000000005E-4</v>
      </c>
      <c r="S2633" s="86">
        <v>5.2233699999999997E-3</v>
      </c>
    </row>
    <row r="2634" spans="2:19" x14ac:dyDescent="0.2">
      <c r="B2634" s="33"/>
      <c r="C2634" s="81">
        <v>7.4200000000000002E-2</v>
      </c>
      <c r="D2634" s="80">
        <v>6585</v>
      </c>
      <c r="E2634" s="80">
        <v>564</v>
      </c>
      <c r="F2634" s="80">
        <v>6021</v>
      </c>
      <c r="G2634" s="80">
        <v>1128</v>
      </c>
      <c r="H2634" s="80">
        <v>7149</v>
      </c>
      <c r="I2634" s="82">
        <v>0.15778400000000001</v>
      </c>
      <c r="J2634" s="80">
        <v>0.15776200000000001</v>
      </c>
      <c r="L2634" s="84">
        <v>0.99570000000000003</v>
      </c>
      <c r="M2634" s="83">
        <v>2632.2</v>
      </c>
      <c r="N2634" s="85">
        <v>0.79706600000000005</v>
      </c>
      <c r="O2634" s="83">
        <v>2631.41</v>
      </c>
      <c r="P2634" s="83">
        <v>1.59413</v>
      </c>
      <c r="Q2634" s="83">
        <v>2633</v>
      </c>
      <c r="R2634" s="86">
        <v>6.05443E-4</v>
      </c>
      <c r="S2634" s="86">
        <v>5.2233699999999997E-3</v>
      </c>
    </row>
    <row r="2635" spans="2:19" x14ac:dyDescent="0.2">
      <c r="B2635" s="33"/>
      <c r="C2635" s="81">
        <v>7.3830000000000007E-2</v>
      </c>
      <c r="D2635" s="80">
        <v>6586</v>
      </c>
      <c r="E2635" s="80">
        <v>564</v>
      </c>
      <c r="F2635" s="80">
        <v>6022</v>
      </c>
      <c r="G2635" s="80">
        <v>1128</v>
      </c>
      <c r="H2635" s="80">
        <v>7150</v>
      </c>
      <c r="I2635" s="82">
        <v>0.15776200000000001</v>
      </c>
      <c r="J2635" s="80">
        <v>0.15776200000000001</v>
      </c>
      <c r="L2635" s="84">
        <v>0.99570000000000003</v>
      </c>
      <c r="M2635" s="83">
        <v>2633.2</v>
      </c>
      <c r="N2635" s="85">
        <v>0.79971899999999996</v>
      </c>
      <c r="O2635" s="83">
        <v>2632.4</v>
      </c>
      <c r="P2635" s="83">
        <v>1.59944</v>
      </c>
      <c r="Q2635" s="83">
        <v>2634</v>
      </c>
      <c r="R2635" s="86">
        <v>6.0722800000000002E-4</v>
      </c>
      <c r="S2635" s="86">
        <v>5.2233699999999997E-3</v>
      </c>
    </row>
    <row r="2636" spans="2:19" x14ac:dyDescent="0.2">
      <c r="B2636" s="33"/>
      <c r="C2636" s="81">
        <v>7.3620000000000005E-2</v>
      </c>
      <c r="D2636" s="80">
        <v>6588</v>
      </c>
      <c r="E2636" s="80">
        <v>565</v>
      </c>
      <c r="F2636" s="80">
        <v>6023</v>
      </c>
      <c r="G2636" s="80">
        <v>1130</v>
      </c>
      <c r="H2636" s="80">
        <v>7153</v>
      </c>
      <c r="I2636" s="82">
        <v>0.15797600000000001</v>
      </c>
      <c r="J2636" s="80">
        <v>0.15797600000000001</v>
      </c>
      <c r="L2636" s="84">
        <v>0.99560000000000004</v>
      </c>
      <c r="M2636" s="83">
        <v>2634.2</v>
      </c>
      <c r="N2636" s="85">
        <v>0.80237999999999998</v>
      </c>
      <c r="O2636" s="83">
        <v>2633.4</v>
      </c>
      <c r="P2636" s="83">
        <v>1.60476</v>
      </c>
      <c r="Q2636" s="83">
        <v>2635</v>
      </c>
      <c r="R2636" s="86">
        <v>6.09017E-4</v>
      </c>
      <c r="S2636" s="86">
        <v>5.37609E-3</v>
      </c>
    </row>
    <row r="2637" spans="2:19" x14ac:dyDescent="0.2">
      <c r="B2637" s="33"/>
      <c r="C2637" s="81">
        <v>7.3450000000000001E-2</v>
      </c>
      <c r="D2637" s="80">
        <v>6588</v>
      </c>
      <c r="E2637" s="80">
        <v>566</v>
      </c>
      <c r="F2637" s="80">
        <v>6022</v>
      </c>
      <c r="G2637" s="80">
        <v>1132</v>
      </c>
      <c r="H2637" s="80">
        <v>7154</v>
      </c>
      <c r="I2637" s="82">
        <v>0.15823300000000001</v>
      </c>
      <c r="J2637" s="80">
        <v>0.15823300000000001</v>
      </c>
      <c r="L2637" s="84">
        <v>0.99560000000000004</v>
      </c>
      <c r="M2637" s="83">
        <v>2635.19</v>
      </c>
      <c r="N2637" s="85">
        <v>0.80504699999999996</v>
      </c>
      <c r="O2637" s="83">
        <v>2634.39</v>
      </c>
      <c r="P2637" s="83">
        <v>1.61009</v>
      </c>
      <c r="Q2637" s="83">
        <v>2636</v>
      </c>
      <c r="R2637" s="86">
        <v>6.1080900000000003E-4</v>
      </c>
      <c r="S2637" s="86">
        <v>5.37609E-3</v>
      </c>
    </row>
    <row r="2638" spans="2:19" x14ac:dyDescent="0.2">
      <c r="B2638" s="33"/>
      <c r="C2638" s="81">
        <v>7.3429999999999995E-2</v>
      </c>
      <c r="D2638" s="80">
        <v>6588</v>
      </c>
      <c r="E2638" s="80">
        <v>567</v>
      </c>
      <c r="F2638" s="80">
        <v>6021</v>
      </c>
      <c r="G2638" s="80">
        <v>1134</v>
      </c>
      <c r="H2638" s="80">
        <v>7155</v>
      </c>
      <c r="I2638" s="82">
        <v>0.15849099999999999</v>
      </c>
      <c r="J2638" s="80">
        <v>0.15842400000000001</v>
      </c>
      <c r="L2638" s="84">
        <v>0.99560000000000004</v>
      </c>
      <c r="M2638" s="83">
        <v>2636.19</v>
      </c>
      <c r="N2638" s="85">
        <v>0.80772100000000002</v>
      </c>
      <c r="O2638" s="83">
        <v>2635.38</v>
      </c>
      <c r="P2638" s="83">
        <v>1.61544</v>
      </c>
      <c r="Q2638" s="83">
        <v>2637</v>
      </c>
      <c r="R2638" s="86">
        <v>6.1260600000000002E-4</v>
      </c>
      <c r="S2638" s="86">
        <v>5.37609E-3</v>
      </c>
    </row>
    <row r="2639" spans="2:19" x14ac:dyDescent="0.2">
      <c r="B2639" s="33"/>
      <c r="C2639" s="81">
        <v>7.3209999999999997E-2</v>
      </c>
      <c r="D2639" s="80">
        <v>6589</v>
      </c>
      <c r="E2639" s="80">
        <v>567</v>
      </c>
      <c r="F2639" s="80">
        <v>6022</v>
      </c>
      <c r="G2639" s="80">
        <v>1134</v>
      </c>
      <c r="H2639" s="80">
        <v>7156</v>
      </c>
      <c r="I2639" s="82">
        <v>0.158468</v>
      </c>
      <c r="J2639" s="80">
        <v>0.15842400000000001</v>
      </c>
      <c r="L2639" s="84">
        <v>0.99560000000000004</v>
      </c>
      <c r="M2639" s="83">
        <v>2637.19</v>
      </c>
      <c r="N2639" s="85">
        <v>0.81040199999999996</v>
      </c>
      <c r="O2639" s="83">
        <v>2636.38</v>
      </c>
      <c r="P2639" s="83">
        <v>1.6208</v>
      </c>
      <c r="Q2639" s="83">
        <v>2638</v>
      </c>
      <c r="R2639" s="86">
        <v>6.1440599999999996E-4</v>
      </c>
      <c r="S2639" s="86">
        <v>5.37609E-3</v>
      </c>
    </row>
    <row r="2640" spans="2:19" x14ac:dyDescent="0.2">
      <c r="B2640" s="33"/>
      <c r="C2640" s="81">
        <v>7.2980000000000003E-2</v>
      </c>
      <c r="D2640" s="80">
        <v>6590</v>
      </c>
      <c r="E2640" s="80">
        <v>567</v>
      </c>
      <c r="F2640" s="80">
        <v>6023</v>
      </c>
      <c r="G2640" s="80">
        <v>1134</v>
      </c>
      <c r="H2640" s="80">
        <v>7157</v>
      </c>
      <c r="I2640" s="82">
        <v>0.158446</v>
      </c>
      <c r="J2640" s="80">
        <v>0.15842400000000001</v>
      </c>
      <c r="L2640" s="84">
        <v>0.99560000000000004</v>
      </c>
      <c r="M2640" s="83">
        <v>2638.19</v>
      </c>
      <c r="N2640" s="85">
        <v>0.81308999999999998</v>
      </c>
      <c r="O2640" s="83">
        <v>2637.37</v>
      </c>
      <c r="P2640" s="83">
        <v>1.62618</v>
      </c>
      <c r="Q2640" s="83">
        <v>2639</v>
      </c>
      <c r="R2640" s="86">
        <v>6.1620999999999996E-4</v>
      </c>
      <c r="S2640" s="86">
        <v>5.37609E-3</v>
      </c>
    </row>
    <row r="2641" spans="2:19" x14ac:dyDescent="0.2">
      <c r="B2641" s="33"/>
      <c r="C2641" s="81">
        <v>7.2959999999999997E-2</v>
      </c>
      <c r="D2641" s="80">
        <v>6591</v>
      </c>
      <c r="E2641" s="80">
        <v>567</v>
      </c>
      <c r="F2641" s="80">
        <v>6024</v>
      </c>
      <c r="G2641" s="80">
        <v>1134</v>
      </c>
      <c r="H2641" s="80">
        <v>7158</v>
      </c>
      <c r="I2641" s="82">
        <v>0.15842400000000001</v>
      </c>
      <c r="J2641" s="80">
        <v>0.15842400000000001</v>
      </c>
      <c r="L2641" s="84">
        <v>0.99560000000000004</v>
      </c>
      <c r="M2641" s="83">
        <v>2639.18</v>
      </c>
      <c r="N2641" s="85">
        <v>0.81578499999999998</v>
      </c>
      <c r="O2641" s="83">
        <v>2638.37</v>
      </c>
      <c r="P2641" s="83">
        <v>1.63157</v>
      </c>
      <c r="Q2641" s="83">
        <v>2640</v>
      </c>
      <c r="R2641" s="86">
        <v>6.1801900000000003E-4</v>
      </c>
      <c r="S2641" s="86">
        <v>5.37609E-3</v>
      </c>
    </row>
    <row r="2642" spans="2:19" x14ac:dyDescent="0.2">
      <c r="B2642" s="33"/>
      <c r="C2642" s="81">
        <v>7.2340000000000002E-2</v>
      </c>
      <c r="D2642" s="80">
        <v>6591</v>
      </c>
      <c r="E2642" s="80">
        <v>568</v>
      </c>
      <c r="F2642" s="80">
        <v>6023</v>
      </c>
      <c r="G2642" s="80">
        <v>1136</v>
      </c>
      <c r="H2642" s="80">
        <v>7159</v>
      </c>
      <c r="I2642" s="82">
        <v>0.15868099999999999</v>
      </c>
      <c r="J2642" s="80">
        <v>0.15868099999999999</v>
      </c>
      <c r="L2642" s="84">
        <v>0.99560000000000004</v>
      </c>
      <c r="M2642" s="83">
        <v>2640.18</v>
      </c>
      <c r="N2642" s="85">
        <v>0.81848699999999996</v>
      </c>
      <c r="O2642" s="83">
        <v>2639.36</v>
      </c>
      <c r="P2642" s="83">
        <v>1.63697</v>
      </c>
      <c r="Q2642" s="83">
        <v>2641</v>
      </c>
      <c r="R2642" s="86">
        <v>6.1983100000000005E-4</v>
      </c>
      <c r="S2642" s="86">
        <v>5.37609E-3</v>
      </c>
    </row>
    <row r="2643" spans="2:19" x14ac:dyDescent="0.2">
      <c r="B2643" s="33"/>
      <c r="C2643" s="81">
        <v>7.2260000000000005E-2</v>
      </c>
      <c r="D2643" s="80">
        <v>6591</v>
      </c>
      <c r="E2643" s="80">
        <v>569</v>
      </c>
      <c r="F2643" s="80">
        <v>6022</v>
      </c>
      <c r="G2643" s="80">
        <v>1138</v>
      </c>
      <c r="H2643" s="80">
        <v>7160</v>
      </c>
      <c r="I2643" s="82">
        <v>0.158939</v>
      </c>
      <c r="J2643" s="80">
        <v>0.158939</v>
      </c>
      <c r="L2643" s="84">
        <v>0.99560000000000004</v>
      </c>
      <c r="M2643" s="83">
        <v>2641.18</v>
      </c>
      <c r="N2643" s="85">
        <v>0.82119600000000004</v>
      </c>
      <c r="O2643" s="83">
        <v>2640.36</v>
      </c>
      <c r="P2643" s="83">
        <v>1.64239</v>
      </c>
      <c r="Q2643" s="83">
        <v>2642</v>
      </c>
      <c r="R2643" s="86">
        <v>6.2164700000000002E-4</v>
      </c>
      <c r="S2643" s="86">
        <v>5.37609E-3</v>
      </c>
    </row>
    <row r="2644" spans="2:19" x14ac:dyDescent="0.2">
      <c r="B2644" s="33"/>
      <c r="C2644" s="81">
        <v>7.2249999999999995E-2</v>
      </c>
      <c r="D2644" s="80">
        <v>6591</v>
      </c>
      <c r="E2644" s="80">
        <v>570</v>
      </c>
      <c r="F2644" s="80">
        <v>6021</v>
      </c>
      <c r="G2644" s="80">
        <v>1140</v>
      </c>
      <c r="H2644" s="80">
        <v>7161</v>
      </c>
      <c r="I2644" s="82">
        <v>0.159196</v>
      </c>
      <c r="J2644" s="80">
        <v>0.159196</v>
      </c>
      <c r="L2644" s="84">
        <v>0.99560000000000004</v>
      </c>
      <c r="M2644" s="83">
        <v>2642.18</v>
      </c>
      <c r="N2644" s="85">
        <v>0.82391199999999998</v>
      </c>
      <c r="O2644" s="83">
        <v>2641.35</v>
      </c>
      <c r="P2644" s="83">
        <v>1.6478200000000001</v>
      </c>
      <c r="Q2644" s="83">
        <v>2643</v>
      </c>
      <c r="R2644" s="86">
        <v>6.2346700000000005E-4</v>
      </c>
      <c r="S2644" s="86">
        <v>5.37609E-3</v>
      </c>
    </row>
    <row r="2645" spans="2:19" x14ac:dyDescent="0.2">
      <c r="B2645" s="33"/>
      <c r="C2645" s="81">
        <v>7.1980000000000002E-2</v>
      </c>
      <c r="D2645" s="80">
        <v>6591</v>
      </c>
      <c r="E2645" s="80">
        <v>571</v>
      </c>
      <c r="F2645" s="80">
        <v>6020</v>
      </c>
      <c r="G2645" s="80">
        <v>1142</v>
      </c>
      <c r="H2645" s="80">
        <v>7162</v>
      </c>
      <c r="I2645" s="82">
        <v>0.15945300000000001</v>
      </c>
      <c r="J2645" s="80">
        <v>0.15945300000000001</v>
      </c>
      <c r="L2645" s="84">
        <v>0.99550000000000005</v>
      </c>
      <c r="M2645" s="83">
        <v>2643.17</v>
      </c>
      <c r="N2645" s="85">
        <v>0.82663600000000004</v>
      </c>
      <c r="O2645" s="83">
        <v>2642.35</v>
      </c>
      <c r="P2645" s="83">
        <v>1.65327</v>
      </c>
      <c r="Q2645" s="83">
        <v>2644</v>
      </c>
      <c r="R2645" s="86">
        <v>6.2529199999999995E-4</v>
      </c>
      <c r="S2645" s="86">
        <v>5.5033699999999996E-3</v>
      </c>
    </row>
    <row r="2646" spans="2:19" x14ac:dyDescent="0.2">
      <c r="B2646" s="33"/>
      <c r="C2646" s="81">
        <v>7.1889999999999996E-2</v>
      </c>
      <c r="D2646" s="80">
        <v>6591</v>
      </c>
      <c r="E2646" s="80">
        <v>572</v>
      </c>
      <c r="F2646" s="80">
        <v>6019</v>
      </c>
      <c r="G2646" s="80">
        <v>1144</v>
      </c>
      <c r="H2646" s="80">
        <v>7163</v>
      </c>
      <c r="I2646" s="82">
        <v>0.15970999999999999</v>
      </c>
      <c r="J2646" s="80">
        <v>0.15970999999999999</v>
      </c>
      <c r="L2646" s="84">
        <v>0.99550000000000005</v>
      </c>
      <c r="M2646" s="83">
        <v>2644.17</v>
      </c>
      <c r="N2646" s="85">
        <v>0.82936600000000005</v>
      </c>
      <c r="O2646" s="83">
        <v>2643.34</v>
      </c>
      <c r="P2646" s="83">
        <v>1.65873</v>
      </c>
      <c r="Q2646" s="83">
        <v>2645</v>
      </c>
      <c r="R2646" s="86">
        <v>6.2712E-4</v>
      </c>
      <c r="S2646" s="86">
        <v>5.5033699999999996E-3</v>
      </c>
    </row>
    <row r="2647" spans="2:19" x14ac:dyDescent="0.2">
      <c r="B2647" s="33"/>
      <c r="C2647" s="81">
        <v>7.1730000000000002E-2</v>
      </c>
      <c r="D2647" s="80">
        <v>6591</v>
      </c>
      <c r="E2647" s="80">
        <v>573</v>
      </c>
      <c r="F2647" s="80">
        <v>6018</v>
      </c>
      <c r="G2647" s="80">
        <v>1146</v>
      </c>
      <c r="H2647" s="80">
        <v>7164</v>
      </c>
      <c r="I2647" s="82">
        <v>0.159966</v>
      </c>
      <c r="J2647" s="80">
        <v>0.159855</v>
      </c>
      <c r="L2647" s="84">
        <v>0.99550000000000005</v>
      </c>
      <c r="M2647" s="83">
        <v>2645.17</v>
      </c>
      <c r="N2647" s="85">
        <v>0.83210300000000004</v>
      </c>
      <c r="O2647" s="83">
        <v>2644.34</v>
      </c>
      <c r="P2647" s="83">
        <v>1.66421</v>
      </c>
      <c r="Q2647" s="83">
        <v>2646</v>
      </c>
      <c r="R2647" s="86">
        <v>6.28952E-4</v>
      </c>
      <c r="S2647" s="86">
        <v>5.5033699999999996E-3</v>
      </c>
    </row>
    <row r="2648" spans="2:19" x14ac:dyDescent="0.2">
      <c r="B2648" s="33"/>
      <c r="C2648" s="81">
        <v>7.1370000000000003E-2</v>
      </c>
      <c r="D2648" s="80">
        <v>6592</v>
      </c>
      <c r="E2648" s="80">
        <v>573</v>
      </c>
      <c r="F2648" s="80">
        <v>6019</v>
      </c>
      <c r="G2648" s="80">
        <v>1146</v>
      </c>
      <c r="H2648" s="80">
        <v>7165</v>
      </c>
      <c r="I2648" s="82">
        <v>0.159944</v>
      </c>
      <c r="J2648" s="80">
        <v>0.159855</v>
      </c>
      <c r="L2648" s="84">
        <v>0.99550000000000005</v>
      </c>
      <c r="M2648" s="83">
        <v>2646.17</v>
      </c>
      <c r="N2648" s="85">
        <v>0.83484800000000003</v>
      </c>
      <c r="O2648" s="83">
        <v>2645.33</v>
      </c>
      <c r="P2648" s="83">
        <v>1.6697</v>
      </c>
      <c r="Q2648" s="83">
        <v>2647</v>
      </c>
      <c r="R2648" s="86">
        <v>6.3078799999999997E-4</v>
      </c>
      <c r="S2648" s="86">
        <v>5.5033699999999996E-3</v>
      </c>
    </row>
    <row r="2649" spans="2:19" x14ac:dyDescent="0.2">
      <c r="B2649" s="33"/>
      <c r="C2649" s="81">
        <v>7.0830000000000004E-2</v>
      </c>
      <c r="D2649" s="80">
        <v>6593</v>
      </c>
      <c r="E2649" s="80">
        <v>573</v>
      </c>
      <c r="F2649" s="80">
        <v>6020</v>
      </c>
      <c r="G2649" s="80">
        <v>1146</v>
      </c>
      <c r="H2649" s="80">
        <v>7166</v>
      </c>
      <c r="I2649" s="82">
        <v>0.15992200000000001</v>
      </c>
      <c r="J2649" s="80">
        <v>0.159855</v>
      </c>
      <c r="L2649" s="84">
        <v>0.99550000000000005</v>
      </c>
      <c r="M2649" s="83">
        <v>2647.16</v>
      </c>
      <c r="N2649" s="85">
        <v>0.83760000000000001</v>
      </c>
      <c r="O2649" s="83">
        <v>2646.32</v>
      </c>
      <c r="P2649" s="83">
        <v>1.6752</v>
      </c>
      <c r="Q2649" s="83">
        <v>2648</v>
      </c>
      <c r="R2649" s="86">
        <v>6.3262799999999999E-4</v>
      </c>
      <c r="S2649" s="86">
        <v>5.5033699999999996E-3</v>
      </c>
    </row>
    <row r="2650" spans="2:19" x14ac:dyDescent="0.2">
      <c r="B2650" s="33"/>
      <c r="C2650" s="81">
        <v>7.0760000000000003E-2</v>
      </c>
      <c r="D2650" s="80">
        <v>6594</v>
      </c>
      <c r="E2650" s="80">
        <v>573</v>
      </c>
      <c r="F2650" s="80">
        <v>6021</v>
      </c>
      <c r="G2650" s="80">
        <v>1146</v>
      </c>
      <c r="H2650" s="80">
        <v>7167</v>
      </c>
      <c r="I2650" s="82">
        <v>0.15989999999999999</v>
      </c>
      <c r="J2650" s="80">
        <v>0.159855</v>
      </c>
      <c r="L2650" s="84">
        <v>0.99550000000000005</v>
      </c>
      <c r="M2650" s="83">
        <v>2648.16</v>
      </c>
      <c r="N2650" s="85">
        <v>0.84035800000000005</v>
      </c>
      <c r="O2650" s="83">
        <v>2647.32</v>
      </c>
      <c r="P2650" s="83">
        <v>1.68072</v>
      </c>
      <c r="Q2650" s="83">
        <v>2649</v>
      </c>
      <c r="R2650" s="86">
        <v>6.3447199999999997E-4</v>
      </c>
      <c r="S2650" s="86">
        <v>5.5033699999999996E-3</v>
      </c>
    </row>
    <row r="2651" spans="2:19" x14ac:dyDescent="0.2">
      <c r="B2651" s="33"/>
      <c r="C2651" s="81">
        <v>7.0550000000000002E-2</v>
      </c>
      <c r="D2651" s="80">
        <v>6595</v>
      </c>
      <c r="E2651" s="80">
        <v>573</v>
      </c>
      <c r="F2651" s="80">
        <v>6022</v>
      </c>
      <c r="G2651" s="80">
        <v>1146</v>
      </c>
      <c r="H2651" s="80">
        <v>7168</v>
      </c>
      <c r="I2651" s="82">
        <v>0.15987699999999999</v>
      </c>
      <c r="J2651" s="80">
        <v>0.159855</v>
      </c>
      <c r="L2651" s="84">
        <v>0.99550000000000005</v>
      </c>
      <c r="M2651" s="83">
        <v>2649.16</v>
      </c>
      <c r="N2651" s="85">
        <v>0.84312399999999998</v>
      </c>
      <c r="O2651" s="83">
        <v>2648.31</v>
      </c>
      <c r="P2651" s="83">
        <v>1.68625</v>
      </c>
      <c r="Q2651" s="83">
        <v>2650</v>
      </c>
      <c r="R2651" s="86">
        <v>6.3632000000000001E-4</v>
      </c>
      <c r="S2651" s="86">
        <v>5.5033699999999996E-3</v>
      </c>
    </row>
    <row r="2652" spans="2:19" x14ac:dyDescent="0.2">
      <c r="B2652" s="33"/>
      <c r="C2652" s="81">
        <v>6.9809999999999997E-2</v>
      </c>
      <c r="D2652" s="80">
        <v>6596</v>
      </c>
      <c r="E2652" s="80">
        <v>573</v>
      </c>
      <c r="F2652" s="80">
        <v>6023</v>
      </c>
      <c r="G2652" s="80">
        <v>1146</v>
      </c>
      <c r="H2652" s="80">
        <v>7169</v>
      </c>
      <c r="I2652" s="82">
        <v>0.159855</v>
      </c>
      <c r="J2652" s="80">
        <v>0.159855</v>
      </c>
      <c r="L2652" s="84">
        <v>0.99550000000000005</v>
      </c>
      <c r="M2652" s="83">
        <v>2650.15</v>
      </c>
      <c r="N2652" s="85">
        <v>0.84589800000000004</v>
      </c>
      <c r="O2652" s="83">
        <v>2649.31</v>
      </c>
      <c r="P2652" s="83">
        <v>1.6918</v>
      </c>
      <c r="Q2652" s="83">
        <v>2651</v>
      </c>
      <c r="R2652" s="86">
        <v>6.38172E-4</v>
      </c>
      <c r="S2652" s="86">
        <v>5.5033699999999996E-3</v>
      </c>
    </row>
    <row r="2653" spans="2:19" x14ac:dyDescent="0.2">
      <c r="B2653" s="33"/>
      <c r="C2653" s="81">
        <v>6.9669999999999996E-2</v>
      </c>
      <c r="D2653" s="80">
        <v>6596</v>
      </c>
      <c r="E2653" s="80">
        <v>574</v>
      </c>
      <c r="F2653" s="80">
        <v>6022</v>
      </c>
      <c r="G2653" s="80">
        <v>1148</v>
      </c>
      <c r="H2653" s="80">
        <v>7170</v>
      </c>
      <c r="I2653" s="82">
        <v>0.160112</v>
      </c>
      <c r="J2653" s="80">
        <v>0.160112</v>
      </c>
      <c r="L2653" s="84">
        <v>0.99550000000000005</v>
      </c>
      <c r="M2653" s="83">
        <v>2651.15</v>
      </c>
      <c r="N2653" s="85">
        <v>0.84867800000000004</v>
      </c>
      <c r="O2653" s="83">
        <v>2650.3</v>
      </c>
      <c r="P2653" s="83">
        <v>1.69736</v>
      </c>
      <c r="Q2653" s="83">
        <v>2652</v>
      </c>
      <c r="R2653" s="86">
        <v>6.4002899999999997E-4</v>
      </c>
      <c r="S2653" s="86">
        <v>5.5033699999999996E-3</v>
      </c>
    </row>
    <row r="2654" spans="2:19" x14ac:dyDescent="0.2">
      <c r="B2654" s="33"/>
      <c r="C2654" s="81">
        <v>6.9330000000000003E-2</v>
      </c>
      <c r="D2654" s="80">
        <v>6596</v>
      </c>
      <c r="E2654" s="80">
        <v>575</v>
      </c>
      <c r="F2654" s="80">
        <v>6021</v>
      </c>
      <c r="G2654" s="80">
        <v>1150</v>
      </c>
      <c r="H2654" s="80">
        <v>7171</v>
      </c>
      <c r="I2654" s="82">
        <v>0.16036800000000001</v>
      </c>
      <c r="J2654" s="80">
        <v>0.16036800000000001</v>
      </c>
      <c r="L2654" s="84">
        <v>0.99539999999999995</v>
      </c>
      <c r="M2654" s="83">
        <v>2652.15</v>
      </c>
      <c r="N2654" s="85">
        <v>0.85146500000000003</v>
      </c>
      <c r="O2654" s="83">
        <v>2651.3</v>
      </c>
      <c r="P2654" s="83">
        <v>1.7029300000000001</v>
      </c>
      <c r="Q2654" s="83">
        <v>2653</v>
      </c>
      <c r="R2654" s="86">
        <v>6.4188899999999998E-4</v>
      </c>
      <c r="S2654" s="86">
        <v>5.66907E-3</v>
      </c>
    </row>
    <row r="2655" spans="2:19" x14ac:dyDescent="0.2">
      <c r="B2655" s="33"/>
      <c r="C2655" s="81">
        <v>6.8879999999999997E-2</v>
      </c>
      <c r="D2655" s="80">
        <v>6596</v>
      </c>
      <c r="E2655" s="80">
        <v>576</v>
      </c>
      <c r="F2655" s="80">
        <v>6020</v>
      </c>
      <c r="G2655" s="80">
        <v>1152</v>
      </c>
      <c r="H2655" s="80">
        <v>7172</v>
      </c>
      <c r="I2655" s="82">
        <v>0.16062499999999999</v>
      </c>
      <c r="J2655" s="80">
        <v>0.16062499999999999</v>
      </c>
      <c r="L2655" s="84">
        <v>0.99539999999999995</v>
      </c>
      <c r="M2655" s="83">
        <v>2653.15</v>
      </c>
      <c r="N2655" s="85">
        <v>0.85426000000000002</v>
      </c>
      <c r="O2655" s="83">
        <v>2652.29</v>
      </c>
      <c r="P2655" s="83">
        <v>1.70852</v>
      </c>
      <c r="Q2655" s="83">
        <v>2654</v>
      </c>
      <c r="R2655" s="86">
        <v>6.4375299999999995E-4</v>
      </c>
      <c r="S2655" s="86">
        <v>5.66907E-3</v>
      </c>
    </row>
    <row r="2656" spans="2:19" x14ac:dyDescent="0.2">
      <c r="B2656" s="33"/>
      <c r="C2656" s="81">
        <v>6.862E-2</v>
      </c>
      <c r="D2656" s="80">
        <v>6596</v>
      </c>
      <c r="E2656" s="80">
        <v>577</v>
      </c>
      <c r="F2656" s="80">
        <v>6019</v>
      </c>
      <c r="G2656" s="80">
        <v>1154</v>
      </c>
      <c r="H2656" s="80">
        <v>7173</v>
      </c>
      <c r="I2656" s="82">
        <v>0.160881</v>
      </c>
      <c r="J2656" s="80">
        <v>0.160881</v>
      </c>
      <c r="L2656" s="84">
        <v>0.99539999999999995</v>
      </c>
      <c r="M2656" s="83">
        <v>2654.14</v>
      </c>
      <c r="N2656" s="85">
        <v>0.85706199999999999</v>
      </c>
      <c r="O2656" s="83">
        <v>2653.29</v>
      </c>
      <c r="P2656" s="83">
        <v>1.7141200000000001</v>
      </c>
      <c r="Q2656" s="83">
        <v>2655</v>
      </c>
      <c r="R2656" s="86">
        <v>6.4562099999999998E-4</v>
      </c>
      <c r="S2656" s="86">
        <v>5.66907E-3</v>
      </c>
    </row>
    <row r="2657" spans="2:19" x14ac:dyDescent="0.2">
      <c r="B2657" s="33"/>
      <c r="C2657" s="81">
        <v>6.8559999999999996E-2</v>
      </c>
      <c r="D2657" s="80">
        <v>6596</v>
      </c>
      <c r="E2657" s="80">
        <v>578</v>
      </c>
      <c r="F2657" s="80">
        <v>6018</v>
      </c>
      <c r="G2657" s="80">
        <v>1156</v>
      </c>
      <c r="H2657" s="80">
        <v>7174</v>
      </c>
      <c r="I2657" s="82">
        <v>0.161137</v>
      </c>
      <c r="J2657" s="80">
        <v>0.161137</v>
      </c>
      <c r="L2657" s="84">
        <v>0.99539999999999995</v>
      </c>
      <c r="M2657" s="83">
        <v>2655.14</v>
      </c>
      <c r="N2657" s="85">
        <v>0.85987100000000005</v>
      </c>
      <c r="O2657" s="83">
        <v>2654.28</v>
      </c>
      <c r="P2657" s="83">
        <v>1.71974</v>
      </c>
      <c r="Q2657" s="83">
        <v>2656</v>
      </c>
      <c r="R2657" s="86">
        <v>6.4749299999999996E-4</v>
      </c>
      <c r="S2657" s="86">
        <v>5.66907E-3</v>
      </c>
    </row>
    <row r="2658" spans="2:19" x14ac:dyDescent="0.2">
      <c r="B2658" s="33"/>
      <c r="C2658" s="81">
        <v>6.8540000000000004E-2</v>
      </c>
      <c r="D2658" s="80">
        <v>6596</v>
      </c>
      <c r="E2658" s="80">
        <v>579</v>
      </c>
      <c r="F2658" s="80">
        <v>6017</v>
      </c>
      <c r="G2658" s="80">
        <v>1158</v>
      </c>
      <c r="H2658" s="80">
        <v>7175</v>
      </c>
      <c r="I2658" s="82">
        <v>0.16139400000000001</v>
      </c>
      <c r="J2658" s="80">
        <v>0.16137099999999999</v>
      </c>
      <c r="L2658" s="84">
        <v>0.99539999999999995</v>
      </c>
      <c r="M2658" s="83">
        <v>2656.14</v>
      </c>
      <c r="N2658" s="85">
        <v>0.86268699999999998</v>
      </c>
      <c r="O2658" s="83">
        <v>2655.27</v>
      </c>
      <c r="P2658" s="83">
        <v>1.7253700000000001</v>
      </c>
      <c r="Q2658" s="83">
        <v>2657</v>
      </c>
      <c r="R2658" s="86">
        <v>6.4937000000000003E-4</v>
      </c>
      <c r="S2658" s="86">
        <v>5.66907E-3</v>
      </c>
    </row>
    <row r="2659" spans="2:19" x14ac:dyDescent="0.2">
      <c r="B2659" s="33"/>
      <c r="C2659" s="81">
        <v>6.8390000000000006E-2</v>
      </c>
      <c r="D2659" s="80">
        <v>6597</v>
      </c>
      <c r="E2659" s="80">
        <v>579</v>
      </c>
      <c r="F2659" s="80">
        <v>6018</v>
      </c>
      <c r="G2659" s="80">
        <v>1158</v>
      </c>
      <c r="H2659" s="80">
        <v>7176</v>
      </c>
      <c r="I2659" s="82">
        <v>0.16137099999999999</v>
      </c>
      <c r="J2659" s="80">
        <v>0.16137099999999999</v>
      </c>
      <c r="L2659" s="84">
        <v>0.99539999999999995</v>
      </c>
      <c r="M2659" s="83">
        <v>2657.13</v>
      </c>
      <c r="N2659" s="85">
        <v>0.86551100000000003</v>
      </c>
      <c r="O2659" s="83">
        <v>2656.27</v>
      </c>
      <c r="P2659" s="83">
        <v>1.73102</v>
      </c>
      <c r="Q2659" s="83">
        <v>2658</v>
      </c>
      <c r="R2659" s="86">
        <v>6.5125000000000003E-4</v>
      </c>
      <c r="S2659" s="86">
        <v>5.66907E-3</v>
      </c>
    </row>
    <row r="2660" spans="2:19" x14ac:dyDescent="0.2">
      <c r="B2660" s="33"/>
      <c r="C2660" s="81">
        <v>6.8150000000000002E-2</v>
      </c>
      <c r="D2660" s="80">
        <v>6597</v>
      </c>
      <c r="E2660" s="80">
        <v>580</v>
      </c>
      <c r="F2660" s="80">
        <v>6017</v>
      </c>
      <c r="G2660" s="80">
        <v>1160</v>
      </c>
      <c r="H2660" s="80">
        <v>7177</v>
      </c>
      <c r="I2660" s="82">
        <v>0.16162699999999999</v>
      </c>
      <c r="J2660" s="80">
        <v>0.16162699999999999</v>
      </c>
      <c r="L2660" s="84">
        <v>0.99539999999999995</v>
      </c>
      <c r="M2660" s="83">
        <v>2658.13</v>
      </c>
      <c r="N2660" s="85">
        <v>0.86834199999999995</v>
      </c>
      <c r="O2660" s="83">
        <v>2657.26</v>
      </c>
      <c r="P2660" s="83">
        <v>1.73668</v>
      </c>
      <c r="Q2660" s="83">
        <v>2659</v>
      </c>
      <c r="R2660" s="86">
        <v>6.5313399999999998E-4</v>
      </c>
      <c r="S2660" s="86">
        <v>5.66907E-3</v>
      </c>
    </row>
    <row r="2661" spans="2:19" x14ac:dyDescent="0.2">
      <c r="B2661" s="33"/>
      <c r="C2661" s="81">
        <v>6.8029999999999993E-2</v>
      </c>
      <c r="D2661" s="80">
        <v>6598</v>
      </c>
      <c r="E2661" s="80">
        <v>581</v>
      </c>
      <c r="F2661" s="80">
        <v>6017</v>
      </c>
      <c r="G2661" s="80">
        <v>1162</v>
      </c>
      <c r="H2661" s="80">
        <v>7179</v>
      </c>
      <c r="I2661" s="82">
        <v>0.161861</v>
      </c>
      <c r="J2661" s="80">
        <v>0.16179299999999999</v>
      </c>
      <c r="L2661" s="84">
        <v>0.99539999999999995</v>
      </c>
      <c r="M2661" s="83">
        <v>2659.13</v>
      </c>
      <c r="N2661" s="85">
        <v>0.87117999999999995</v>
      </c>
      <c r="O2661" s="83">
        <v>2658.26</v>
      </c>
      <c r="P2661" s="83">
        <v>1.7423599999999999</v>
      </c>
      <c r="Q2661" s="83">
        <v>2660</v>
      </c>
      <c r="R2661" s="86">
        <v>6.5502300000000002E-4</v>
      </c>
      <c r="S2661" s="86">
        <v>5.66907E-3</v>
      </c>
    </row>
    <row r="2662" spans="2:19" x14ac:dyDescent="0.2">
      <c r="B2662" s="33"/>
      <c r="C2662" s="81">
        <v>6.7229999999999998E-2</v>
      </c>
      <c r="D2662" s="80">
        <v>6599</v>
      </c>
      <c r="E2662" s="80">
        <v>581</v>
      </c>
      <c r="F2662" s="80">
        <v>6018</v>
      </c>
      <c r="G2662" s="80">
        <v>1162</v>
      </c>
      <c r="H2662" s="80">
        <v>7180</v>
      </c>
      <c r="I2662" s="82">
        <v>0.16183800000000001</v>
      </c>
      <c r="J2662" s="80">
        <v>0.16179299999999999</v>
      </c>
      <c r="L2662" s="84">
        <v>0.99539999999999995</v>
      </c>
      <c r="M2662" s="83">
        <v>2660.13</v>
      </c>
      <c r="N2662" s="85">
        <v>0.87402599999999997</v>
      </c>
      <c r="O2662" s="83">
        <v>2659.25</v>
      </c>
      <c r="P2662" s="83">
        <v>1.7480500000000001</v>
      </c>
      <c r="Q2662" s="83">
        <v>2661</v>
      </c>
      <c r="R2662" s="86">
        <v>6.5691499999999999E-4</v>
      </c>
      <c r="S2662" s="86">
        <v>5.66907E-3</v>
      </c>
    </row>
    <row r="2663" spans="2:19" x14ac:dyDescent="0.2">
      <c r="B2663" s="33"/>
      <c r="C2663" s="81">
        <v>6.7220000000000002E-2</v>
      </c>
      <c r="D2663" s="80">
        <v>6600</v>
      </c>
      <c r="E2663" s="80">
        <v>581</v>
      </c>
      <c r="F2663" s="80">
        <v>6019</v>
      </c>
      <c r="G2663" s="80">
        <v>1162</v>
      </c>
      <c r="H2663" s="80">
        <v>7181</v>
      </c>
      <c r="I2663" s="82">
        <v>0.16181599999999999</v>
      </c>
      <c r="J2663" s="80">
        <v>0.16179299999999999</v>
      </c>
      <c r="L2663" s="84">
        <v>0.99539999999999995</v>
      </c>
      <c r="M2663" s="83">
        <v>2661.12</v>
      </c>
      <c r="N2663" s="85">
        <v>0.87687800000000005</v>
      </c>
      <c r="O2663" s="83">
        <v>2660.25</v>
      </c>
      <c r="P2663" s="83">
        <v>1.75376</v>
      </c>
      <c r="Q2663" s="83">
        <v>2662</v>
      </c>
      <c r="R2663" s="86">
        <v>6.5881200000000005E-4</v>
      </c>
      <c r="S2663" s="86">
        <v>5.66907E-3</v>
      </c>
    </row>
    <row r="2664" spans="2:19" x14ac:dyDescent="0.2">
      <c r="B2664" s="33"/>
      <c r="C2664" s="81">
        <v>6.7100000000000007E-2</v>
      </c>
      <c r="D2664" s="80">
        <v>6601</v>
      </c>
      <c r="E2664" s="80">
        <v>581</v>
      </c>
      <c r="F2664" s="80">
        <v>6020</v>
      </c>
      <c r="G2664" s="80">
        <v>1162</v>
      </c>
      <c r="H2664" s="80">
        <v>7182</v>
      </c>
      <c r="I2664" s="82">
        <v>0.16179299999999999</v>
      </c>
      <c r="J2664" s="80">
        <v>0.16179299999999999</v>
      </c>
      <c r="L2664" s="84">
        <v>0.99539999999999995</v>
      </c>
      <c r="M2664" s="83">
        <v>2662.12</v>
      </c>
      <c r="N2664" s="85">
        <v>0.87973800000000002</v>
      </c>
      <c r="O2664" s="83">
        <v>2661.24</v>
      </c>
      <c r="P2664" s="83">
        <v>1.7594799999999999</v>
      </c>
      <c r="Q2664" s="83">
        <v>2663</v>
      </c>
      <c r="R2664" s="86">
        <v>6.6071200000000004E-4</v>
      </c>
      <c r="S2664" s="86">
        <v>5.66907E-3</v>
      </c>
    </row>
    <row r="2665" spans="2:19" x14ac:dyDescent="0.2">
      <c r="B2665" s="33"/>
      <c r="C2665" s="81">
        <v>6.6989999999999994E-2</v>
      </c>
      <c r="D2665" s="80">
        <v>6601</v>
      </c>
      <c r="E2665" s="80">
        <v>582</v>
      </c>
      <c r="F2665" s="80">
        <v>6019</v>
      </c>
      <c r="G2665" s="80">
        <v>1164</v>
      </c>
      <c r="H2665" s="80">
        <v>7183</v>
      </c>
      <c r="I2665" s="82">
        <v>0.162049</v>
      </c>
      <c r="J2665" s="80">
        <v>0.162049</v>
      </c>
      <c r="L2665" s="84">
        <v>0.99539999999999995</v>
      </c>
      <c r="M2665" s="83">
        <v>2663.12</v>
      </c>
      <c r="N2665" s="85">
        <v>0.882606</v>
      </c>
      <c r="O2665" s="83">
        <v>2662.23</v>
      </c>
      <c r="P2665" s="83">
        <v>1.7652099999999999</v>
      </c>
      <c r="Q2665" s="83">
        <v>2664</v>
      </c>
      <c r="R2665" s="86">
        <v>6.62617E-4</v>
      </c>
      <c r="S2665" s="86">
        <v>5.66907E-3</v>
      </c>
    </row>
    <row r="2666" spans="2:19" x14ac:dyDescent="0.2">
      <c r="B2666" s="33"/>
      <c r="C2666" s="81">
        <v>6.6689999999999999E-2</v>
      </c>
      <c r="D2666" s="80">
        <v>6601</v>
      </c>
      <c r="E2666" s="80">
        <v>583</v>
      </c>
      <c r="F2666" s="80">
        <v>6018</v>
      </c>
      <c r="G2666" s="80">
        <v>1166</v>
      </c>
      <c r="H2666" s="80">
        <v>7184</v>
      </c>
      <c r="I2666" s="82">
        <v>0.162305</v>
      </c>
      <c r="J2666" s="80">
        <v>0.16223699999999999</v>
      </c>
      <c r="L2666" s="84">
        <v>0.99539999999999995</v>
      </c>
      <c r="M2666" s="83">
        <v>2664.11</v>
      </c>
      <c r="N2666" s="85">
        <v>0.88548099999999996</v>
      </c>
      <c r="O2666" s="83">
        <v>2663.23</v>
      </c>
      <c r="P2666" s="83">
        <v>1.7709600000000001</v>
      </c>
      <c r="Q2666" s="83">
        <v>2665</v>
      </c>
      <c r="R2666" s="86">
        <v>6.6452600000000003E-4</v>
      </c>
      <c r="S2666" s="86">
        <v>5.66907E-3</v>
      </c>
    </row>
    <row r="2667" spans="2:19" x14ac:dyDescent="0.2">
      <c r="B2667" s="33"/>
      <c r="C2667" s="81">
        <v>6.6530000000000006E-2</v>
      </c>
      <c r="D2667" s="80">
        <v>6602</v>
      </c>
      <c r="E2667" s="80">
        <v>583</v>
      </c>
      <c r="F2667" s="80">
        <v>6019</v>
      </c>
      <c r="G2667" s="80">
        <v>1166</v>
      </c>
      <c r="H2667" s="80">
        <v>7185</v>
      </c>
      <c r="I2667" s="82">
        <v>0.16228300000000001</v>
      </c>
      <c r="J2667" s="80">
        <v>0.16223699999999999</v>
      </c>
      <c r="L2667" s="84">
        <v>0.99539999999999995</v>
      </c>
      <c r="M2667" s="83">
        <v>2665.11</v>
      </c>
      <c r="N2667" s="85">
        <v>0.88836300000000001</v>
      </c>
      <c r="O2667" s="83">
        <v>2664.22</v>
      </c>
      <c r="P2667" s="83">
        <v>1.7767299999999999</v>
      </c>
      <c r="Q2667" s="83">
        <v>2666</v>
      </c>
      <c r="R2667" s="86">
        <v>6.6643900000000001E-4</v>
      </c>
      <c r="S2667" s="86">
        <v>5.66907E-3</v>
      </c>
    </row>
    <row r="2668" spans="2:19" x14ac:dyDescent="0.2">
      <c r="B2668" s="33"/>
      <c r="C2668" s="81">
        <v>6.6420000000000007E-2</v>
      </c>
      <c r="D2668" s="80">
        <v>6604</v>
      </c>
      <c r="E2668" s="80">
        <v>583</v>
      </c>
      <c r="F2668" s="80">
        <v>6021</v>
      </c>
      <c r="G2668" s="80">
        <v>1166</v>
      </c>
      <c r="H2668" s="80">
        <v>7187</v>
      </c>
      <c r="I2668" s="82">
        <v>0.16223699999999999</v>
      </c>
      <c r="J2668" s="80">
        <v>0.16223699999999999</v>
      </c>
      <c r="L2668" s="84">
        <v>0.99529999999999996</v>
      </c>
      <c r="M2668" s="83">
        <v>2666.11</v>
      </c>
      <c r="N2668" s="85">
        <v>0.89125200000000004</v>
      </c>
      <c r="O2668" s="83">
        <v>2665.22</v>
      </c>
      <c r="P2668" s="83">
        <v>1.7825</v>
      </c>
      <c r="Q2668" s="83">
        <v>2667</v>
      </c>
      <c r="R2668" s="86">
        <v>6.6835600000000005E-4</v>
      </c>
      <c r="S2668" s="86">
        <v>5.8531199999999999E-3</v>
      </c>
    </row>
    <row r="2669" spans="2:19" x14ac:dyDescent="0.2">
      <c r="B2669" s="33"/>
      <c r="C2669" s="81">
        <v>6.615E-2</v>
      </c>
      <c r="D2669" s="80">
        <v>6604</v>
      </c>
      <c r="E2669" s="80">
        <v>584</v>
      </c>
      <c r="F2669" s="80">
        <v>6020</v>
      </c>
      <c r="G2669" s="80">
        <v>1168</v>
      </c>
      <c r="H2669" s="80">
        <v>7188</v>
      </c>
      <c r="I2669" s="82">
        <v>0.162493</v>
      </c>
      <c r="J2669" s="80">
        <v>0.16247</v>
      </c>
      <c r="L2669" s="84">
        <v>0.99529999999999996</v>
      </c>
      <c r="M2669" s="83">
        <v>2667.11</v>
      </c>
      <c r="N2669" s="85">
        <v>0.89414899999999997</v>
      </c>
      <c r="O2669" s="83">
        <v>2666.21</v>
      </c>
      <c r="P2669" s="83">
        <v>1.7883</v>
      </c>
      <c r="Q2669" s="83">
        <v>2668</v>
      </c>
      <c r="R2669" s="86">
        <v>6.7027700000000005E-4</v>
      </c>
      <c r="S2669" s="86">
        <v>5.8531199999999999E-3</v>
      </c>
    </row>
    <row r="2670" spans="2:19" x14ac:dyDescent="0.2">
      <c r="B2670" s="33"/>
      <c r="C2670" s="81">
        <v>6.6040000000000001E-2</v>
      </c>
      <c r="D2670" s="80">
        <v>6605</v>
      </c>
      <c r="E2670" s="80">
        <v>584</v>
      </c>
      <c r="F2670" s="80">
        <v>6021</v>
      </c>
      <c r="G2670" s="80">
        <v>1168</v>
      </c>
      <c r="H2670" s="80">
        <v>7189</v>
      </c>
      <c r="I2670" s="82">
        <v>0.16247</v>
      </c>
      <c r="J2670" s="80">
        <v>0.16247</v>
      </c>
      <c r="L2670" s="84">
        <v>0.99529999999999996</v>
      </c>
      <c r="M2670" s="83">
        <v>2668.1</v>
      </c>
      <c r="N2670" s="85">
        <v>0.89705299999999999</v>
      </c>
      <c r="O2670" s="83">
        <v>2667.21</v>
      </c>
      <c r="P2670" s="83">
        <v>1.7941100000000001</v>
      </c>
      <c r="Q2670" s="83">
        <v>2669</v>
      </c>
      <c r="R2670" s="86">
        <v>6.72202E-4</v>
      </c>
      <c r="S2670" s="86">
        <v>5.8531199999999999E-3</v>
      </c>
    </row>
    <row r="2671" spans="2:19" x14ac:dyDescent="0.2">
      <c r="B2671" s="33"/>
      <c r="C2671" s="81">
        <v>6.5640000000000004E-2</v>
      </c>
      <c r="D2671" s="80">
        <v>6605</v>
      </c>
      <c r="E2671" s="80">
        <v>585</v>
      </c>
      <c r="F2671" s="80">
        <v>6020</v>
      </c>
      <c r="G2671" s="80">
        <v>1170</v>
      </c>
      <c r="H2671" s="80">
        <v>7190</v>
      </c>
      <c r="I2671" s="82">
        <v>0.16272600000000001</v>
      </c>
      <c r="J2671" s="80">
        <v>0.16261300000000001</v>
      </c>
      <c r="L2671" s="84">
        <v>0.99529999999999996</v>
      </c>
      <c r="M2671" s="83">
        <v>2669.1</v>
      </c>
      <c r="N2671" s="85">
        <v>0.89996500000000001</v>
      </c>
      <c r="O2671" s="83">
        <v>2668.2</v>
      </c>
      <c r="P2671" s="83">
        <v>1.79993</v>
      </c>
      <c r="Q2671" s="83">
        <v>2670</v>
      </c>
      <c r="R2671" s="86">
        <v>6.7413100000000001E-4</v>
      </c>
      <c r="S2671" s="86">
        <v>5.8531199999999999E-3</v>
      </c>
    </row>
    <row r="2672" spans="2:19" x14ac:dyDescent="0.2">
      <c r="B2672" s="33"/>
      <c r="C2672" s="81">
        <v>6.5390000000000004E-2</v>
      </c>
      <c r="D2672" s="80">
        <v>6606</v>
      </c>
      <c r="E2672" s="80">
        <v>585</v>
      </c>
      <c r="F2672" s="80">
        <v>6021</v>
      </c>
      <c r="G2672" s="80">
        <v>1170</v>
      </c>
      <c r="H2672" s="80">
        <v>7191</v>
      </c>
      <c r="I2672" s="82">
        <v>0.16270299999999999</v>
      </c>
      <c r="J2672" s="80">
        <v>0.16261300000000001</v>
      </c>
      <c r="L2672" s="84">
        <v>0.99529999999999996</v>
      </c>
      <c r="M2672" s="83">
        <v>2670.1</v>
      </c>
      <c r="N2672" s="85">
        <v>0.90288400000000002</v>
      </c>
      <c r="O2672" s="83">
        <v>2669.19</v>
      </c>
      <c r="P2672" s="83">
        <v>1.8057700000000001</v>
      </c>
      <c r="Q2672" s="83">
        <v>2671</v>
      </c>
      <c r="R2672" s="86">
        <v>6.76065E-4</v>
      </c>
      <c r="S2672" s="86">
        <v>5.8531199999999999E-3</v>
      </c>
    </row>
    <row r="2673" spans="2:19" x14ac:dyDescent="0.2">
      <c r="B2673" s="33"/>
      <c r="C2673" s="81">
        <v>6.5159999999999996E-2</v>
      </c>
      <c r="D2673" s="80">
        <v>6607</v>
      </c>
      <c r="E2673" s="80">
        <v>585</v>
      </c>
      <c r="F2673" s="80">
        <v>6022</v>
      </c>
      <c r="G2673" s="80">
        <v>1170</v>
      </c>
      <c r="H2673" s="80">
        <v>7192</v>
      </c>
      <c r="I2673" s="82">
        <v>0.16268099999999999</v>
      </c>
      <c r="J2673" s="80">
        <v>0.16261300000000001</v>
      </c>
      <c r="L2673" s="84">
        <v>0.99529999999999996</v>
      </c>
      <c r="M2673" s="83">
        <v>2671.09</v>
      </c>
      <c r="N2673" s="85">
        <v>0.90581100000000003</v>
      </c>
      <c r="O2673" s="83">
        <v>2670.19</v>
      </c>
      <c r="P2673" s="83">
        <v>1.81162</v>
      </c>
      <c r="Q2673" s="83">
        <v>2672</v>
      </c>
      <c r="R2673" s="86">
        <v>6.7800200000000003E-4</v>
      </c>
      <c r="S2673" s="86">
        <v>5.8531199999999999E-3</v>
      </c>
    </row>
    <row r="2674" spans="2:19" x14ac:dyDescent="0.2">
      <c r="B2674" s="33"/>
      <c r="C2674" s="81">
        <v>6.4930000000000002E-2</v>
      </c>
      <c r="D2674" s="80">
        <v>6608</v>
      </c>
      <c r="E2674" s="80">
        <v>585</v>
      </c>
      <c r="F2674" s="80">
        <v>6023</v>
      </c>
      <c r="G2674" s="80">
        <v>1170</v>
      </c>
      <c r="H2674" s="80">
        <v>7193</v>
      </c>
      <c r="I2674" s="82">
        <v>0.162658</v>
      </c>
      <c r="J2674" s="80">
        <v>0.16261300000000001</v>
      </c>
      <c r="L2674" s="84">
        <v>0.99529999999999996</v>
      </c>
      <c r="M2674" s="83">
        <v>2672.09</v>
      </c>
      <c r="N2674" s="85">
        <v>0.90874500000000002</v>
      </c>
      <c r="O2674" s="83">
        <v>2671.18</v>
      </c>
      <c r="P2674" s="83">
        <v>1.81749</v>
      </c>
      <c r="Q2674" s="83">
        <v>2673</v>
      </c>
      <c r="R2674" s="86">
        <v>6.7994400000000003E-4</v>
      </c>
      <c r="S2674" s="86">
        <v>5.8531199999999999E-3</v>
      </c>
    </row>
    <row r="2675" spans="2:19" x14ac:dyDescent="0.2">
      <c r="B2675" s="33"/>
      <c r="C2675" s="81">
        <v>6.4710000000000004E-2</v>
      </c>
      <c r="D2675" s="80">
        <v>6609</v>
      </c>
      <c r="E2675" s="80">
        <v>585</v>
      </c>
      <c r="F2675" s="80">
        <v>6024</v>
      </c>
      <c r="G2675" s="80">
        <v>1170</v>
      </c>
      <c r="H2675" s="80">
        <v>7194</v>
      </c>
      <c r="I2675" s="82">
        <v>0.162636</v>
      </c>
      <c r="J2675" s="80">
        <v>0.16261300000000001</v>
      </c>
      <c r="L2675" s="84">
        <v>0.99529999999999996</v>
      </c>
      <c r="M2675" s="83">
        <v>2673.09</v>
      </c>
      <c r="N2675" s="85">
        <v>0.911686</v>
      </c>
      <c r="O2675" s="83">
        <v>2672.18</v>
      </c>
      <c r="P2675" s="83">
        <v>1.8233699999999999</v>
      </c>
      <c r="Q2675" s="83">
        <v>2674</v>
      </c>
      <c r="R2675" s="86">
        <v>6.8188999999999999E-4</v>
      </c>
      <c r="S2675" s="86">
        <v>5.8531199999999999E-3</v>
      </c>
    </row>
    <row r="2676" spans="2:19" x14ac:dyDescent="0.2">
      <c r="B2676" s="33"/>
      <c r="C2676" s="81">
        <v>6.4619999999999997E-2</v>
      </c>
      <c r="D2676" s="80">
        <v>6610</v>
      </c>
      <c r="E2676" s="80">
        <v>585</v>
      </c>
      <c r="F2676" s="80">
        <v>6025</v>
      </c>
      <c r="G2676" s="80">
        <v>1170</v>
      </c>
      <c r="H2676" s="80">
        <v>7195</v>
      </c>
      <c r="I2676" s="82">
        <v>0.16261300000000001</v>
      </c>
      <c r="J2676" s="80">
        <v>0.16261300000000001</v>
      </c>
      <c r="L2676" s="84">
        <v>0.99529999999999996</v>
      </c>
      <c r="M2676" s="83">
        <v>2674.09</v>
      </c>
      <c r="N2676" s="85">
        <v>0.91463499999999998</v>
      </c>
      <c r="O2676" s="83">
        <v>2673.17</v>
      </c>
      <c r="P2676" s="83">
        <v>1.82927</v>
      </c>
      <c r="Q2676" s="83">
        <v>2675</v>
      </c>
      <c r="R2676" s="86">
        <v>6.83839E-4</v>
      </c>
      <c r="S2676" s="86">
        <v>5.8531199999999999E-3</v>
      </c>
    </row>
    <row r="2677" spans="2:19" x14ac:dyDescent="0.2">
      <c r="B2677" s="33"/>
      <c r="C2677" s="81">
        <v>6.4479999999999996E-2</v>
      </c>
      <c r="D2677" s="80">
        <v>6610</v>
      </c>
      <c r="E2677" s="80">
        <v>586</v>
      </c>
      <c r="F2677" s="80">
        <v>6024</v>
      </c>
      <c r="G2677" s="80">
        <v>1172</v>
      </c>
      <c r="H2677" s="80">
        <v>7196</v>
      </c>
      <c r="I2677" s="82">
        <v>0.16286800000000001</v>
      </c>
      <c r="J2677" s="80">
        <v>0.16286800000000001</v>
      </c>
      <c r="L2677" s="84">
        <v>0.99529999999999996</v>
      </c>
      <c r="M2677" s="83">
        <v>2675.08</v>
      </c>
      <c r="N2677" s="85">
        <v>0.91759199999999996</v>
      </c>
      <c r="O2677" s="83">
        <v>2674.16</v>
      </c>
      <c r="P2677" s="83">
        <v>1.83518</v>
      </c>
      <c r="Q2677" s="83">
        <v>2676</v>
      </c>
      <c r="R2677" s="86">
        <v>6.8579399999999999E-4</v>
      </c>
      <c r="S2677" s="86">
        <v>5.8531199999999999E-3</v>
      </c>
    </row>
    <row r="2678" spans="2:19" x14ac:dyDescent="0.2">
      <c r="B2678" s="33"/>
      <c r="C2678" s="81">
        <v>6.3479999999999995E-2</v>
      </c>
      <c r="D2678" s="80">
        <v>6611</v>
      </c>
      <c r="E2678" s="80">
        <v>587</v>
      </c>
      <c r="F2678" s="80">
        <v>6024</v>
      </c>
      <c r="G2678" s="80">
        <v>1174</v>
      </c>
      <c r="H2678" s="80">
        <v>7198</v>
      </c>
      <c r="I2678" s="82">
        <v>0.163101</v>
      </c>
      <c r="J2678" s="80">
        <v>0.16298799999999999</v>
      </c>
      <c r="L2678" s="84">
        <v>0.99529999999999996</v>
      </c>
      <c r="M2678" s="83">
        <v>2676.08</v>
      </c>
      <c r="N2678" s="85">
        <v>0.92055600000000004</v>
      </c>
      <c r="O2678" s="83">
        <v>2675.16</v>
      </c>
      <c r="P2678" s="83">
        <v>1.84111</v>
      </c>
      <c r="Q2678" s="83">
        <v>2677</v>
      </c>
      <c r="R2678" s="86">
        <v>6.8775200000000002E-4</v>
      </c>
      <c r="S2678" s="86">
        <v>5.8531199999999999E-3</v>
      </c>
    </row>
    <row r="2679" spans="2:19" x14ac:dyDescent="0.2">
      <c r="B2679" s="33"/>
      <c r="C2679" s="81">
        <v>6.3329999999999997E-2</v>
      </c>
      <c r="D2679" s="80">
        <v>6612</v>
      </c>
      <c r="E2679" s="80">
        <v>587</v>
      </c>
      <c r="F2679" s="80">
        <v>6025</v>
      </c>
      <c r="G2679" s="80">
        <v>1174</v>
      </c>
      <c r="H2679" s="80">
        <v>7199</v>
      </c>
      <c r="I2679" s="82">
        <v>0.163078</v>
      </c>
      <c r="J2679" s="80">
        <v>0.16298799999999999</v>
      </c>
      <c r="L2679" s="84">
        <v>0.99519999999999997</v>
      </c>
      <c r="M2679" s="83">
        <v>2677.08</v>
      </c>
      <c r="N2679" s="85">
        <v>0.92352699999999999</v>
      </c>
      <c r="O2679" s="83">
        <v>2676.15</v>
      </c>
      <c r="P2679" s="83">
        <v>1.8470500000000001</v>
      </c>
      <c r="Q2679" s="83">
        <v>2678</v>
      </c>
      <c r="R2679" s="86">
        <v>6.8971400000000002E-4</v>
      </c>
      <c r="S2679" s="86">
        <v>5.9881999999999999E-3</v>
      </c>
    </row>
    <row r="2680" spans="2:19" x14ac:dyDescent="0.2">
      <c r="B2680" s="33"/>
      <c r="C2680" s="81">
        <v>6.3149999999999998E-2</v>
      </c>
      <c r="D2680" s="80">
        <v>6613</v>
      </c>
      <c r="E2680" s="80">
        <v>587</v>
      </c>
      <c r="F2680" s="80">
        <v>6026</v>
      </c>
      <c r="G2680" s="80">
        <v>1174</v>
      </c>
      <c r="H2680" s="80">
        <v>7200</v>
      </c>
      <c r="I2680" s="82">
        <v>0.16305600000000001</v>
      </c>
      <c r="J2680" s="80">
        <v>0.16298799999999999</v>
      </c>
      <c r="L2680" s="84">
        <v>0.99519999999999997</v>
      </c>
      <c r="M2680" s="83">
        <v>2678.07</v>
      </c>
      <c r="N2680" s="85">
        <v>0.92650600000000005</v>
      </c>
      <c r="O2680" s="83">
        <v>2677.15</v>
      </c>
      <c r="P2680" s="83">
        <v>1.85301</v>
      </c>
      <c r="Q2680" s="83">
        <v>2679</v>
      </c>
      <c r="R2680" s="86">
        <v>6.9168099999999998E-4</v>
      </c>
      <c r="S2680" s="86">
        <v>5.9881999999999999E-3</v>
      </c>
    </row>
    <row r="2681" spans="2:19" x14ac:dyDescent="0.2">
      <c r="B2681" s="33"/>
      <c r="C2681" s="81">
        <v>6.2899999999999998E-2</v>
      </c>
      <c r="D2681" s="80">
        <v>6614</v>
      </c>
      <c r="E2681" s="80">
        <v>587</v>
      </c>
      <c r="F2681" s="80">
        <v>6027</v>
      </c>
      <c r="G2681" s="80">
        <v>1174</v>
      </c>
      <c r="H2681" s="80">
        <v>7201</v>
      </c>
      <c r="I2681" s="82">
        <v>0.16303300000000001</v>
      </c>
      <c r="J2681" s="80">
        <v>0.16298799999999999</v>
      </c>
      <c r="L2681" s="84">
        <v>0.99519999999999997</v>
      </c>
      <c r="M2681" s="83">
        <v>2679.07</v>
      </c>
      <c r="N2681" s="85">
        <v>0.92949300000000001</v>
      </c>
      <c r="O2681" s="83">
        <v>2678.14</v>
      </c>
      <c r="P2681" s="83">
        <v>1.8589899999999999</v>
      </c>
      <c r="Q2681" s="83">
        <v>2680</v>
      </c>
      <c r="R2681" s="86">
        <v>6.9365099999999999E-4</v>
      </c>
      <c r="S2681" s="86">
        <v>5.9881999999999999E-3</v>
      </c>
    </row>
    <row r="2682" spans="2:19" x14ac:dyDescent="0.2">
      <c r="B2682" s="33"/>
      <c r="C2682" s="81">
        <v>6.2759999999999996E-2</v>
      </c>
      <c r="D2682" s="80">
        <v>6615</v>
      </c>
      <c r="E2682" s="80">
        <v>587</v>
      </c>
      <c r="F2682" s="80">
        <v>6028</v>
      </c>
      <c r="G2682" s="80">
        <v>1174</v>
      </c>
      <c r="H2682" s="80">
        <v>7202</v>
      </c>
      <c r="I2682" s="82">
        <v>0.16300999999999999</v>
      </c>
      <c r="J2682" s="80">
        <v>0.16298799999999999</v>
      </c>
      <c r="L2682" s="84">
        <v>0.99519999999999997</v>
      </c>
      <c r="M2682" s="83">
        <v>2680.07</v>
      </c>
      <c r="N2682" s="85">
        <v>0.93248699999999995</v>
      </c>
      <c r="O2682" s="83">
        <v>2679.14</v>
      </c>
      <c r="P2682" s="83">
        <v>1.86497</v>
      </c>
      <c r="Q2682" s="83">
        <v>2681</v>
      </c>
      <c r="R2682" s="86">
        <v>6.9562599999999997E-4</v>
      </c>
      <c r="S2682" s="86">
        <v>5.9881999999999999E-3</v>
      </c>
    </row>
    <row r="2683" spans="2:19" x14ac:dyDescent="0.2">
      <c r="B2683" s="33"/>
      <c r="C2683" s="81">
        <v>6.2689999999999996E-2</v>
      </c>
      <c r="D2683" s="80">
        <v>6616</v>
      </c>
      <c r="E2683" s="80">
        <v>587</v>
      </c>
      <c r="F2683" s="80">
        <v>6029</v>
      </c>
      <c r="G2683" s="80">
        <v>1174</v>
      </c>
      <c r="H2683" s="80">
        <v>7203</v>
      </c>
      <c r="I2683" s="82">
        <v>0.16298799999999999</v>
      </c>
      <c r="J2683" s="80">
        <v>0.16298799999999999</v>
      </c>
      <c r="L2683" s="84">
        <v>0.99519999999999997</v>
      </c>
      <c r="M2683" s="83">
        <v>2681.06</v>
      </c>
      <c r="N2683" s="85">
        <v>0.93548799999999999</v>
      </c>
      <c r="O2683" s="83">
        <v>2680.13</v>
      </c>
      <c r="P2683" s="83">
        <v>1.8709800000000001</v>
      </c>
      <c r="Q2683" s="83">
        <v>2682</v>
      </c>
      <c r="R2683" s="86">
        <v>6.9760500000000001E-4</v>
      </c>
      <c r="S2683" s="86">
        <v>5.9881999999999999E-3</v>
      </c>
    </row>
    <row r="2684" spans="2:19" x14ac:dyDescent="0.2">
      <c r="B2684" s="33"/>
      <c r="C2684" s="81">
        <v>6.2480000000000001E-2</v>
      </c>
      <c r="D2684" s="80">
        <v>6616</v>
      </c>
      <c r="E2684" s="80">
        <v>588</v>
      </c>
      <c r="F2684" s="80">
        <v>6028</v>
      </c>
      <c r="G2684" s="80">
        <v>1176</v>
      </c>
      <c r="H2684" s="80">
        <v>7204</v>
      </c>
      <c r="I2684" s="82">
        <v>0.163243</v>
      </c>
      <c r="J2684" s="80">
        <v>0.16322</v>
      </c>
      <c r="L2684" s="84">
        <v>0.99519999999999997</v>
      </c>
      <c r="M2684" s="83">
        <v>2682.06</v>
      </c>
      <c r="N2684" s="85">
        <v>0.93849800000000005</v>
      </c>
      <c r="O2684" s="83">
        <v>2681.12</v>
      </c>
      <c r="P2684" s="83">
        <v>1.877</v>
      </c>
      <c r="Q2684" s="83">
        <v>2683</v>
      </c>
      <c r="R2684" s="86">
        <v>6.9958800000000001E-4</v>
      </c>
      <c r="S2684" s="86">
        <v>5.9881999999999999E-3</v>
      </c>
    </row>
    <row r="2685" spans="2:19" x14ac:dyDescent="0.2">
      <c r="B2685" s="33"/>
      <c r="C2685" s="81">
        <v>6.2379999999999998E-2</v>
      </c>
      <c r="D2685" s="80">
        <v>6617</v>
      </c>
      <c r="E2685" s="80">
        <v>588</v>
      </c>
      <c r="F2685" s="80">
        <v>6029</v>
      </c>
      <c r="G2685" s="80">
        <v>1176</v>
      </c>
      <c r="H2685" s="80">
        <v>7205</v>
      </c>
      <c r="I2685" s="82">
        <v>0.16322</v>
      </c>
      <c r="J2685" s="80">
        <v>0.16322</v>
      </c>
      <c r="L2685" s="84">
        <v>0.99519999999999997</v>
      </c>
      <c r="M2685" s="83">
        <v>2683.06</v>
      </c>
      <c r="N2685" s="85">
        <v>0.94151499999999999</v>
      </c>
      <c r="O2685" s="83">
        <v>2682.12</v>
      </c>
      <c r="P2685" s="83">
        <v>1.88303</v>
      </c>
      <c r="Q2685" s="83">
        <v>2684</v>
      </c>
      <c r="R2685" s="86">
        <v>7.0157599999999998E-4</v>
      </c>
      <c r="S2685" s="86">
        <v>5.9881999999999999E-3</v>
      </c>
    </row>
    <row r="2686" spans="2:19" x14ac:dyDescent="0.2">
      <c r="B2686" s="33"/>
      <c r="C2686" s="81">
        <v>6.1179999999999998E-2</v>
      </c>
      <c r="D2686" s="80">
        <v>6617</v>
      </c>
      <c r="E2686" s="80">
        <v>589</v>
      </c>
      <c r="F2686" s="80">
        <v>6028</v>
      </c>
      <c r="G2686" s="80">
        <v>1178</v>
      </c>
      <c r="H2686" s="80">
        <v>7206</v>
      </c>
      <c r="I2686" s="82">
        <v>0.16347500000000001</v>
      </c>
      <c r="J2686" s="80">
        <v>0.16347500000000001</v>
      </c>
      <c r="L2686" s="84">
        <v>0.99509999999999998</v>
      </c>
      <c r="M2686" s="83">
        <v>2684.06</v>
      </c>
      <c r="N2686" s="85">
        <v>0.94453900000000002</v>
      </c>
      <c r="O2686" s="83">
        <v>2683.11</v>
      </c>
      <c r="P2686" s="83">
        <v>1.8890800000000001</v>
      </c>
      <c r="Q2686" s="83">
        <v>2685</v>
      </c>
      <c r="R2686" s="86">
        <v>7.0356699999999999E-4</v>
      </c>
      <c r="S2686" s="86">
        <v>6.0947600000000003E-3</v>
      </c>
    </row>
    <row r="2687" spans="2:19" x14ac:dyDescent="0.2">
      <c r="B2687" s="33"/>
      <c r="C2687" s="81">
        <v>6.0359999999999997E-2</v>
      </c>
      <c r="D2687" s="80">
        <v>6617</v>
      </c>
      <c r="E2687" s="80">
        <v>590</v>
      </c>
      <c r="F2687" s="80">
        <v>6027</v>
      </c>
      <c r="G2687" s="80">
        <v>1180</v>
      </c>
      <c r="H2687" s="80">
        <v>7207</v>
      </c>
      <c r="I2687" s="82">
        <v>0.16372999999999999</v>
      </c>
      <c r="J2687" s="80">
        <v>0.16363900000000001</v>
      </c>
      <c r="L2687" s="84">
        <v>0.99509999999999998</v>
      </c>
      <c r="M2687" s="83">
        <v>2685.05</v>
      </c>
      <c r="N2687" s="85">
        <v>0.94757100000000005</v>
      </c>
      <c r="O2687" s="83">
        <v>2684.1</v>
      </c>
      <c r="P2687" s="83">
        <v>1.89514</v>
      </c>
      <c r="Q2687" s="83">
        <v>2686</v>
      </c>
      <c r="R2687" s="86">
        <v>7.0556299999999998E-4</v>
      </c>
      <c r="S2687" s="86">
        <v>6.0947600000000003E-3</v>
      </c>
    </row>
    <row r="2688" spans="2:19" x14ac:dyDescent="0.2">
      <c r="B2688" s="33"/>
      <c r="C2688" s="81">
        <v>6.0350000000000001E-2</v>
      </c>
      <c r="D2688" s="80">
        <v>6618</v>
      </c>
      <c r="E2688" s="80">
        <v>590</v>
      </c>
      <c r="F2688" s="80">
        <v>6028</v>
      </c>
      <c r="G2688" s="80">
        <v>1180</v>
      </c>
      <c r="H2688" s="80">
        <v>7208</v>
      </c>
      <c r="I2688" s="82">
        <v>0.16370699999999999</v>
      </c>
      <c r="J2688" s="80">
        <v>0.16363900000000001</v>
      </c>
      <c r="L2688" s="84">
        <v>0.99509999999999998</v>
      </c>
      <c r="M2688" s="83">
        <v>2686.05</v>
      </c>
      <c r="N2688" s="85">
        <v>0.95061099999999998</v>
      </c>
      <c r="O2688" s="83">
        <v>2685.1</v>
      </c>
      <c r="P2688" s="83">
        <v>1.9012199999999999</v>
      </c>
      <c r="Q2688" s="83">
        <v>2687</v>
      </c>
      <c r="R2688" s="86">
        <v>7.0756300000000003E-4</v>
      </c>
      <c r="S2688" s="86">
        <v>6.0947600000000003E-3</v>
      </c>
    </row>
    <row r="2689" spans="2:19" x14ac:dyDescent="0.2">
      <c r="B2689" s="33"/>
      <c r="C2689" s="81">
        <v>6.0269999999999997E-2</v>
      </c>
      <c r="D2689" s="80">
        <v>6619</v>
      </c>
      <c r="E2689" s="80">
        <v>590</v>
      </c>
      <c r="F2689" s="80">
        <v>6029</v>
      </c>
      <c r="G2689" s="80">
        <v>1180</v>
      </c>
      <c r="H2689" s="80">
        <v>7209</v>
      </c>
      <c r="I2689" s="82">
        <v>0.163684</v>
      </c>
      <c r="J2689" s="80">
        <v>0.16363900000000001</v>
      </c>
      <c r="L2689" s="84">
        <v>0.99509999999999998</v>
      </c>
      <c r="M2689" s="83">
        <v>2687.05</v>
      </c>
      <c r="N2689" s="85">
        <v>0.95365800000000001</v>
      </c>
      <c r="O2689" s="83">
        <v>2686.09</v>
      </c>
      <c r="P2689" s="83">
        <v>1.9073199999999999</v>
      </c>
      <c r="Q2689" s="83">
        <v>2688</v>
      </c>
      <c r="R2689" s="86">
        <v>7.0956700000000003E-4</v>
      </c>
      <c r="S2689" s="86">
        <v>6.0947600000000003E-3</v>
      </c>
    </row>
    <row r="2690" spans="2:19" x14ac:dyDescent="0.2">
      <c r="B2690" s="33"/>
      <c r="C2690" s="81">
        <v>0.06</v>
      </c>
      <c r="D2690" s="80">
        <v>6620</v>
      </c>
      <c r="E2690" s="80">
        <v>590</v>
      </c>
      <c r="F2690" s="80">
        <v>6030</v>
      </c>
      <c r="G2690" s="80">
        <v>1180</v>
      </c>
      <c r="H2690" s="80">
        <v>7210</v>
      </c>
      <c r="I2690" s="82">
        <v>0.163662</v>
      </c>
      <c r="J2690" s="80">
        <v>0.16363900000000001</v>
      </c>
      <c r="L2690" s="84">
        <v>0.99509999999999998</v>
      </c>
      <c r="M2690" s="83">
        <v>2688.04</v>
      </c>
      <c r="N2690" s="85">
        <v>0.95671300000000004</v>
      </c>
      <c r="O2690" s="83">
        <v>2687.09</v>
      </c>
      <c r="P2690" s="83">
        <v>1.91343</v>
      </c>
      <c r="Q2690" s="83">
        <v>2689</v>
      </c>
      <c r="R2690" s="86">
        <v>7.1157600000000001E-4</v>
      </c>
      <c r="S2690" s="86">
        <v>6.0947600000000003E-3</v>
      </c>
    </row>
    <row r="2691" spans="2:19" x14ac:dyDescent="0.2">
      <c r="B2691" s="33"/>
      <c r="C2691" s="81">
        <v>5.9560000000000002E-2</v>
      </c>
      <c r="D2691" s="80">
        <v>6621</v>
      </c>
      <c r="E2691" s="80">
        <v>590</v>
      </c>
      <c r="F2691" s="80">
        <v>6031</v>
      </c>
      <c r="G2691" s="80">
        <v>1180</v>
      </c>
      <c r="H2691" s="80">
        <v>7211</v>
      </c>
      <c r="I2691" s="82">
        <v>0.16363900000000001</v>
      </c>
      <c r="J2691" s="80">
        <v>0.16363900000000001</v>
      </c>
      <c r="L2691" s="84">
        <v>0.99509999999999998</v>
      </c>
      <c r="M2691" s="83">
        <v>2689.04</v>
      </c>
      <c r="N2691" s="85">
        <v>0.95977599999999996</v>
      </c>
      <c r="O2691" s="83">
        <v>2688.08</v>
      </c>
      <c r="P2691" s="83">
        <v>1.9195500000000001</v>
      </c>
      <c r="Q2691" s="83">
        <v>2690</v>
      </c>
      <c r="R2691" s="86">
        <v>7.1358800000000003E-4</v>
      </c>
      <c r="S2691" s="86">
        <v>6.0947600000000003E-3</v>
      </c>
    </row>
    <row r="2692" spans="2:19" x14ac:dyDescent="0.2">
      <c r="B2692" s="33"/>
      <c r="C2692" s="81">
        <v>5.9470000000000002E-2</v>
      </c>
      <c r="D2692" s="80">
        <v>6621</v>
      </c>
      <c r="E2692" s="80">
        <v>591</v>
      </c>
      <c r="F2692" s="80">
        <v>6030</v>
      </c>
      <c r="G2692" s="80">
        <v>1182</v>
      </c>
      <c r="H2692" s="80">
        <v>7212</v>
      </c>
      <c r="I2692" s="82">
        <v>0.16389400000000001</v>
      </c>
      <c r="J2692" s="80">
        <v>0.16387099999999999</v>
      </c>
      <c r="L2692" s="84">
        <v>0.99509999999999998</v>
      </c>
      <c r="M2692" s="83">
        <v>2690.04</v>
      </c>
      <c r="N2692" s="85">
        <v>0.96284599999999998</v>
      </c>
      <c r="O2692" s="83">
        <v>2689.07</v>
      </c>
      <c r="P2692" s="83">
        <v>1.9256899999999999</v>
      </c>
      <c r="Q2692" s="83">
        <v>2691</v>
      </c>
      <c r="R2692" s="86">
        <v>7.1560500000000002E-4</v>
      </c>
      <c r="S2692" s="86">
        <v>6.0947600000000003E-3</v>
      </c>
    </row>
    <row r="2693" spans="2:19" x14ac:dyDescent="0.2">
      <c r="B2693" s="33"/>
      <c r="C2693" s="81">
        <v>5.926E-2</v>
      </c>
      <c r="D2693" s="80">
        <v>6622</v>
      </c>
      <c r="E2693" s="80">
        <v>591</v>
      </c>
      <c r="F2693" s="80">
        <v>6031</v>
      </c>
      <c r="G2693" s="80">
        <v>1182</v>
      </c>
      <c r="H2693" s="80">
        <v>7213</v>
      </c>
      <c r="I2693" s="82">
        <v>0.16387099999999999</v>
      </c>
      <c r="J2693" s="80">
        <v>0.16387099999999999</v>
      </c>
      <c r="L2693" s="84">
        <v>0.995</v>
      </c>
      <c r="M2693" s="83">
        <v>2691.03</v>
      </c>
      <c r="N2693" s="85">
        <v>0.96592500000000003</v>
      </c>
      <c r="O2693" s="83">
        <v>2690.07</v>
      </c>
      <c r="P2693" s="83">
        <v>1.9318500000000001</v>
      </c>
      <c r="Q2693" s="83">
        <v>2692</v>
      </c>
      <c r="R2693" s="86">
        <v>7.1762599999999996E-4</v>
      </c>
      <c r="S2693" s="86">
        <v>6.2103999999999996E-3</v>
      </c>
    </row>
    <row r="2694" spans="2:19" x14ac:dyDescent="0.2">
      <c r="B2694" s="33"/>
      <c r="C2694" s="81">
        <v>5.9040000000000002E-2</v>
      </c>
      <c r="D2694" s="80">
        <v>6622</v>
      </c>
      <c r="E2694" s="80">
        <v>592</v>
      </c>
      <c r="F2694" s="80">
        <v>6030</v>
      </c>
      <c r="G2694" s="80">
        <v>1184</v>
      </c>
      <c r="H2694" s="80">
        <v>7214</v>
      </c>
      <c r="I2694" s="82">
        <v>0.16412499999999999</v>
      </c>
      <c r="J2694" s="80">
        <v>0.164103</v>
      </c>
      <c r="L2694" s="84">
        <v>0.995</v>
      </c>
      <c r="M2694" s="83">
        <v>2692.03</v>
      </c>
      <c r="N2694" s="85">
        <v>0.96901000000000004</v>
      </c>
      <c r="O2694" s="83">
        <v>2691.06</v>
      </c>
      <c r="P2694" s="83">
        <v>1.9380200000000001</v>
      </c>
      <c r="Q2694" s="83">
        <v>2693</v>
      </c>
      <c r="R2694" s="86">
        <v>7.1965099999999997E-4</v>
      </c>
      <c r="S2694" s="86">
        <v>6.2103999999999996E-3</v>
      </c>
    </row>
    <row r="2695" spans="2:19" x14ac:dyDescent="0.2">
      <c r="B2695" s="33"/>
      <c r="C2695" s="81">
        <v>5.8860000000000003E-2</v>
      </c>
      <c r="D2695" s="80">
        <v>6623</v>
      </c>
      <c r="E2695" s="80">
        <v>592</v>
      </c>
      <c r="F2695" s="80">
        <v>6031</v>
      </c>
      <c r="G2695" s="80">
        <v>1184</v>
      </c>
      <c r="H2695" s="80">
        <v>7215</v>
      </c>
      <c r="I2695" s="82">
        <v>0.164103</v>
      </c>
      <c r="J2695" s="80">
        <v>0.164103</v>
      </c>
      <c r="L2695" s="84">
        <v>0.995</v>
      </c>
      <c r="M2695" s="83">
        <v>2693.03</v>
      </c>
      <c r="N2695" s="85">
        <v>0.97210399999999997</v>
      </c>
      <c r="O2695" s="83">
        <v>2692.06</v>
      </c>
      <c r="P2695" s="83">
        <v>1.94421</v>
      </c>
      <c r="Q2695" s="83">
        <v>2694</v>
      </c>
      <c r="R2695" s="86">
        <v>7.2168099999999995E-4</v>
      </c>
      <c r="S2695" s="86">
        <v>6.2103999999999996E-3</v>
      </c>
    </row>
    <row r="2696" spans="2:19" x14ac:dyDescent="0.2">
      <c r="B2696" s="33"/>
      <c r="C2696" s="81">
        <v>5.883E-2</v>
      </c>
      <c r="D2696" s="80">
        <v>6623</v>
      </c>
      <c r="E2696" s="80">
        <v>593</v>
      </c>
      <c r="F2696" s="80">
        <v>6030</v>
      </c>
      <c r="G2696" s="80">
        <v>1186</v>
      </c>
      <c r="H2696" s="80">
        <v>7216</v>
      </c>
      <c r="I2696" s="82">
        <v>0.164357</v>
      </c>
      <c r="J2696" s="80">
        <v>0.16428899999999999</v>
      </c>
      <c r="L2696" s="84">
        <v>0.995</v>
      </c>
      <c r="M2696" s="83">
        <v>2694.02</v>
      </c>
      <c r="N2696" s="85">
        <v>0.97520499999999999</v>
      </c>
      <c r="O2696" s="83">
        <v>2693.05</v>
      </c>
      <c r="P2696" s="83">
        <v>1.95041</v>
      </c>
      <c r="Q2696" s="83">
        <v>2695</v>
      </c>
      <c r="R2696" s="86">
        <v>7.2371499999999999E-4</v>
      </c>
      <c r="S2696" s="86">
        <v>6.2103999999999996E-3</v>
      </c>
    </row>
    <row r="2697" spans="2:19" x14ac:dyDescent="0.2">
      <c r="B2697" s="33"/>
      <c r="C2697" s="81">
        <v>5.8630000000000002E-2</v>
      </c>
      <c r="D2697" s="80">
        <v>6624</v>
      </c>
      <c r="E2697" s="80">
        <v>593</v>
      </c>
      <c r="F2697" s="80">
        <v>6031</v>
      </c>
      <c r="G2697" s="80">
        <v>1186</v>
      </c>
      <c r="H2697" s="80">
        <v>7217</v>
      </c>
      <c r="I2697" s="82">
        <v>0.16433400000000001</v>
      </c>
      <c r="J2697" s="80">
        <v>0.16428899999999999</v>
      </c>
      <c r="L2697" s="84">
        <v>0.995</v>
      </c>
      <c r="M2697" s="83">
        <v>2695.02</v>
      </c>
      <c r="N2697" s="85">
        <v>0.97831400000000002</v>
      </c>
      <c r="O2697" s="83">
        <v>2694.04</v>
      </c>
      <c r="P2697" s="83">
        <v>1.9566300000000001</v>
      </c>
      <c r="Q2697" s="83">
        <v>2696</v>
      </c>
      <c r="R2697" s="86">
        <v>7.2575299999999999E-4</v>
      </c>
      <c r="S2697" s="86">
        <v>6.2103999999999996E-3</v>
      </c>
    </row>
    <row r="2698" spans="2:19" x14ac:dyDescent="0.2">
      <c r="B2698" s="33"/>
      <c r="C2698" s="81">
        <v>5.8099999999999999E-2</v>
      </c>
      <c r="D2698" s="80">
        <v>6625</v>
      </c>
      <c r="E2698" s="80">
        <v>593</v>
      </c>
      <c r="F2698" s="80">
        <v>6032</v>
      </c>
      <c r="G2698" s="80">
        <v>1186</v>
      </c>
      <c r="H2698" s="80">
        <v>7218</v>
      </c>
      <c r="I2698" s="82">
        <v>0.16431100000000001</v>
      </c>
      <c r="J2698" s="80">
        <v>0.16428899999999999</v>
      </c>
      <c r="L2698" s="84">
        <v>0.995</v>
      </c>
      <c r="M2698" s="83">
        <v>2696.02</v>
      </c>
      <c r="N2698" s="85">
        <v>0.98143100000000005</v>
      </c>
      <c r="O2698" s="83">
        <v>2695.04</v>
      </c>
      <c r="P2698" s="83">
        <v>1.96286</v>
      </c>
      <c r="Q2698" s="83">
        <v>2697</v>
      </c>
      <c r="R2698" s="86">
        <v>7.2779500000000005E-4</v>
      </c>
      <c r="S2698" s="86">
        <v>6.2103999999999996E-3</v>
      </c>
    </row>
    <row r="2699" spans="2:19" x14ac:dyDescent="0.2">
      <c r="B2699" s="33"/>
      <c r="C2699" s="81">
        <v>5.8069999999999997E-2</v>
      </c>
      <c r="D2699" s="80">
        <v>6626</v>
      </c>
      <c r="E2699" s="80">
        <v>593</v>
      </c>
      <c r="F2699" s="80">
        <v>6033</v>
      </c>
      <c r="G2699" s="80">
        <v>1186</v>
      </c>
      <c r="H2699" s="80">
        <v>7219</v>
      </c>
      <c r="I2699" s="82">
        <v>0.16428899999999999</v>
      </c>
      <c r="J2699" s="80">
        <v>0.16428899999999999</v>
      </c>
      <c r="L2699" s="84">
        <v>0.995</v>
      </c>
      <c r="M2699" s="83">
        <v>2697.02</v>
      </c>
      <c r="N2699" s="85">
        <v>0.98455599999999999</v>
      </c>
      <c r="O2699" s="83">
        <v>2696.03</v>
      </c>
      <c r="P2699" s="83">
        <v>1.9691099999999999</v>
      </c>
      <c r="Q2699" s="83">
        <v>2698</v>
      </c>
      <c r="R2699" s="86">
        <v>7.2984099999999995E-4</v>
      </c>
      <c r="S2699" s="86">
        <v>6.2103999999999996E-3</v>
      </c>
    </row>
    <row r="2700" spans="2:19" x14ac:dyDescent="0.2">
      <c r="B2700" s="33"/>
      <c r="C2700" s="81">
        <v>5.8000000000000003E-2</v>
      </c>
      <c r="D2700" s="80">
        <v>6626</v>
      </c>
      <c r="E2700" s="80">
        <v>594</v>
      </c>
      <c r="F2700" s="80">
        <v>6032</v>
      </c>
      <c r="G2700" s="80">
        <v>1188</v>
      </c>
      <c r="H2700" s="80">
        <v>7220</v>
      </c>
      <c r="I2700" s="82">
        <v>0.16454299999999999</v>
      </c>
      <c r="J2700" s="80">
        <v>0.16454299999999999</v>
      </c>
      <c r="L2700" s="84">
        <v>0.995</v>
      </c>
      <c r="M2700" s="83">
        <v>2698.01</v>
      </c>
      <c r="N2700" s="85">
        <v>0.98768800000000001</v>
      </c>
      <c r="O2700" s="83">
        <v>2697.02</v>
      </c>
      <c r="P2700" s="83">
        <v>1.9753799999999999</v>
      </c>
      <c r="Q2700" s="83">
        <v>2699</v>
      </c>
      <c r="R2700" s="86">
        <v>7.3189200000000005E-4</v>
      </c>
      <c r="S2700" s="86">
        <v>6.2103999999999996E-3</v>
      </c>
    </row>
    <row r="2701" spans="2:19" x14ac:dyDescent="0.2">
      <c r="B2701" s="33"/>
      <c r="C2701" s="81">
        <v>5.7820000000000003E-2</v>
      </c>
      <c r="D2701" s="80">
        <v>6626</v>
      </c>
      <c r="E2701" s="80">
        <v>595</v>
      </c>
      <c r="F2701" s="80">
        <v>6031</v>
      </c>
      <c r="G2701" s="80">
        <v>1190</v>
      </c>
      <c r="H2701" s="80">
        <v>7221</v>
      </c>
      <c r="I2701" s="82">
        <v>0.164797</v>
      </c>
      <c r="J2701" s="80">
        <v>0.164797</v>
      </c>
      <c r="L2701" s="84">
        <v>0.99490000000000001</v>
      </c>
      <c r="M2701" s="83">
        <v>2699.01</v>
      </c>
      <c r="N2701" s="85">
        <v>0.99082899999999996</v>
      </c>
      <c r="O2701" s="83">
        <v>2698.02</v>
      </c>
      <c r="P2701" s="83">
        <v>1.98166</v>
      </c>
      <c r="Q2701" s="83">
        <v>2700</v>
      </c>
      <c r="R2701" s="86">
        <v>7.3394699999999998E-4</v>
      </c>
      <c r="S2701" s="86">
        <v>6.3748700000000004E-3</v>
      </c>
    </row>
    <row r="2702" spans="2:19" x14ac:dyDescent="0.2">
      <c r="B2702" s="33"/>
      <c r="C2702" s="81">
        <v>5.7799999999999997E-2</v>
      </c>
      <c r="D2702" s="80">
        <v>6626</v>
      </c>
      <c r="E2702" s="80">
        <v>596</v>
      </c>
      <c r="F2702" s="80">
        <v>6030</v>
      </c>
      <c r="G2702" s="80">
        <v>1192</v>
      </c>
      <c r="H2702" s="80">
        <v>7222</v>
      </c>
      <c r="I2702" s="82">
        <v>0.165051</v>
      </c>
      <c r="J2702" s="80">
        <v>0.16500600000000001</v>
      </c>
      <c r="L2702" s="84">
        <v>0.99490000000000001</v>
      </c>
      <c r="M2702" s="83">
        <v>2700.01</v>
      </c>
      <c r="N2702" s="83">
        <v>0.993977</v>
      </c>
      <c r="O2702" s="83">
        <v>2699.01</v>
      </c>
      <c r="P2702" s="83">
        <v>1.9879500000000001</v>
      </c>
      <c r="Q2702" s="83">
        <v>2701</v>
      </c>
      <c r="R2702" s="86">
        <v>7.3600599999999999E-4</v>
      </c>
      <c r="S2702" s="86">
        <v>6.3748700000000004E-3</v>
      </c>
    </row>
    <row r="2703" spans="2:19" x14ac:dyDescent="0.2">
      <c r="B2703" s="33"/>
      <c r="C2703" s="81">
        <v>5.6989999999999999E-2</v>
      </c>
      <c r="D2703" s="80">
        <v>6627</v>
      </c>
      <c r="E2703" s="80">
        <v>596</v>
      </c>
      <c r="F2703" s="80">
        <v>6031</v>
      </c>
      <c r="G2703" s="80">
        <v>1192</v>
      </c>
      <c r="H2703" s="80">
        <v>7223</v>
      </c>
      <c r="I2703" s="82">
        <v>0.16502800000000001</v>
      </c>
      <c r="J2703" s="80">
        <v>0.16500600000000001</v>
      </c>
      <c r="L2703" s="84">
        <v>0.99490000000000001</v>
      </c>
      <c r="M2703" s="83">
        <v>2701</v>
      </c>
      <c r="N2703" s="83">
        <v>0.99713300000000005</v>
      </c>
      <c r="O2703" s="83">
        <v>2700.01</v>
      </c>
      <c r="P2703" s="83">
        <v>1.99427</v>
      </c>
      <c r="Q2703" s="83">
        <v>2702</v>
      </c>
      <c r="R2703" s="86">
        <v>7.3806999999999996E-4</v>
      </c>
      <c r="S2703" s="86">
        <v>6.3748700000000004E-3</v>
      </c>
    </row>
    <row r="2704" spans="2:19" x14ac:dyDescent="0.2">
      <c r="B2704" s="33"/>
      <c r="C2704" s="81">
        <v>5.6759999999999998E-2</v>
      </c>
      <c r="D2704" s="80">
        <v>6628</v>
      </c>
      <c r="E2704" s="80">
        <v>596</v>
      </c>
      <c r="F2704" s="80">
        <v>6032</v>
      </c>
      <c r="G2704" s="80">
        <v>1192</v>
      </c>
      <c r="H2704" s="80">
        <v>7224</v>
      </c>
      <c r="I2704" s="82">
        <v>0.16500600000000001</v>
      </c>
      <c r="J2704" s="80">
        <v>0.16500600000000001</v>
      </c>
      <c r="L2704" s="84">
        <v>0.99490000000000001</v>
      </c>
      <c r="M2704" s="83">
        <v>2702</v>
      </c>
      <c r="N2704" s="83">
        <v>1.0003</v>
      </c>
      <c r="O2704" s="83">
        <v>2701</v>
      </c>
      <c r="P2704" s="83">
        <v>2.0005899999999999</v>
      </c>
      <c r="Q2704" s="83">
        <v>2703</v>
      </c>
      <c r="R2704" s="86">
        <v>7.4013799999999999E-4</v>
      </c>
      <c r="S2704" s="86">
        <v>6.3748700000000004E-3</v>
      </c>
    </row>
    <row r="2705" spans="2:19" x14ac:dyDescent="0.2">
      <c r="B2705" s="33"/>
      <c r="C2705" s="81">
        <v>5.6349999999999997E-2</v>
      </c>
      <c r="D2705" s="80">
        <v>6628</v>
      </c>
      <c r="E2705" s="80">
        <v>597</v>
      </c>
      <c r="F2705" s="80">
        <v>6031</v>
      </c>
      <c r="G2705" s="80">
        <v>1194</v>
      </c>
      <c r="H2705" s="80">
        <v>7225</v>
      </c>
      <c r="I2705" s="82">
        <v>0.16525999999999999</v>
      </c>
      <c r="J2705" s="80">
        <v>0.16512199999999999</v>
      </c>
      <c r="L2705" s="84">
        <v>0.99490000000000001</v>
      </c>
      <c r="M2705" s="83">
        <v>2703</v>
      </c>
      <c r="N2705" s="83">
        <v>1.0034700000000001</v>
      </c>
      <c r="O2705" s="83">
        <v>2701.99</v>
      </c>
      <c r="P2705" s="83">
        <v>2.0069400000000002</v>
      </c>
      <c r="Q2705" s="83">
        <v>2704</v>
      </c>
      <c r="R2705" s="86">
        <v>7.4220999999999998E-4</v>
      </c>
      <c r="S2705" s="86">
        <v>6.3748700000000004E-3</v>
      </c>
    </row>
    <row r="2706" spans="2:19" x14ac:dyDescent="0.2">
      <c r="B2706" s="33"/>
      <c r="C2706" s="81">
        <v>5.6320000000000002E-2</v>
      </c>
      <c r="D2706" s="80">
        <v>6629</v>
      </c>
      <c r="E2706" s="80">
        <v>597</v>
      </c>
      <c r="F2706" s="80">
        <v>6032</v>
      </c>
      <c r="G2706" s="80">
        <v>1194</v>
      </c>
      <c r="H2706" s="80">
        <v>7226</v>
      </c>
      <c r="I2706" s="82">
        <v>0.16523699999999999</v>
      </c>
      <c r="J2706" s="80">
        <v>0.16512199999999999</v>
      </c>
      <c r="L2706" s="84">
        <v>0.99490000000000001</v>
      </c>
      <c r="M2706" s="83">
        <v>2703.99</v>
      </c>
      <c r="N2706" s="83">
        <v>1.00665</v>
      </c>
      <c r="O2706" s="83">
        <v>2702.99</v>
      </c>
      <c r="P2706" s="83">
        <v>2.0133000000000001</v>
      </c>
      <c r="Q2706" s="83">
        <v>2705</v>
      </c>
      <c r="R2706" s="86">
        <v>7.4428700000000005E-4</v>
      </c>
      <c r="S2706" s="86">
        <v>6.3748700000000004E-3</v>
      </c>
    </row>
    <row r="2707" spans="2:19" x14ac:dyDescent="0.2">
      <c r="B2707" s="33"/>
      <c r="C2707" s="81">
        <v>5.5329999999999997E-2</v>
      </c>
      <c r="D2707" s="80">
        <v>6631</v>
      </c>
      <c r="E2707" s="80">
        <v>597</v>
      </c>
      <c r="F2707" s="80">
        <v>6034</v>
      </c>
      <c r="G2707" s="80">
        <v>1194</v>
      </c>
      <c r="H2707" s="80">
        <v>7228</v>
      </c>
      <c r="I2707" s="82">
        <v>0.165191</v>
      </c>
      <c r="J2707" s="80">
        <v>0.16512199999999999</v>
      </c>
      <c r="L2707" s="84">
        <v>0.99490000000000001</v>
      </c>
      <c r="M2707" s="83">
        <v>2704.99</v>
      </c>
      <c r="N2707" s="83">
        <v>1.0098400000000001</v>
      </c>
      <c r="O2707" s="83">
        <v>2703.98</v>
      </c>
      <c r="P2707" s="83">
        <v>2.0196700000000001</v>
      </c>
      <c r="Q2707" s="83">
        <v>2706</v>
      </c>
      <c r="R2707" s="86">
        <v>7.4636699999999995E-4</v>
      </c>
      <c r="S2707" s="86">
        <v>6.3748700000000004E-3</v>
      </c>
    </row>
    <row r="2708" spans="2:19" x14ac:dyDescent="0.2">
      <c r="B2708" s="33"/>
      <c r="C2708" s="81">
        <v>5.5230000000000001E-2</v>
      </c>
      <c r="D2708" s="80">
        <v>6632</v>
      </c>
      <c r="E2708" s="80">
        <v>597</v>
      </c>
      <c r="F2708" s="80">
        <v>6035</v>
      </c>
      <c r="G2708" s="80">
        <v>1194</v>
      </c>
      <c r="H2708" s="80">
        <v>7229</v>
      </c>
      <c r="I2708" s="82">
        <v>0.16516800000000001</v>
      </c>
      <c r="J2708" s="80">
        <v>0.16512199999999999</v>
      </c>
      <c r="L2708" s="84">
        <v>0.99490000000000001</v>
      </c>
      <c r="M2708" s="83">
        <v>2705.99</v>
      </c>
      <c r="N2708" s="83">
        <v>1.0130300000000001</v>
      </c>
      <c r="O2708" s="83">
        <v>2704.97</v>
      </c>
      <c r="P2708" s="83">
        <v>2.0260600000000002</v>
      </c>
      <c r="Q2708" s="83">
        <v>2707</v>
      </c>
      <c r="R2708" s="86">
        <v>7.4845200000000004E-4</v>
      </c>
      <c r="S2708" s="86">
        <v>6.3748700000000004E-3</v>
      </c>
    </row>
    <row r="2709" spans="2:19" x14ac:dyDescent="0.2">
      <c r="B2709" s="33"/>
      <c r="C2709" s="81">
        <v>5.493E-2</v>
      </c>
      <c r="D2709" s="80">
        <v>6633</v>
      </c>
      <c r="E2709" s="80">
        <v>597</v>
      </c>
      <c r="F2709" s="80">
        <v>6036</v>
      </c>
      <c r="G2709" s="80">
        <v>1194</v>
      </c>
      <c r="H2709" s="80">
        <v>7230</v>
      </c>
      <c r="I2709" s="82">
        <v>0.16514499999999999</v>
      </c>
      <c r="J2709" s="80">
        <v>0.16512199999999999</v>
      </c>
      <c r="L2709" s="84">
        <v>0.99490000000000001</v>
      </c>
      <c r="M2709" s="83">
        <v>2706.98</v>
      </c>
      <c r="N2709" s="83">
        <v>1.01623</v>
      </c>
      <c r="O2709" s="83">
        <v>2705.97</v>
      </c>
      <c r="P2709" s="83">
        <v>2.03247</v>
      </c>
      <c r="Q2709" s="83">
        <v>2708</v>
      </c>
      <c r="R2709" s="86">
        <v>7.5054199999999998E-4</v>
      </c>
      <c r="S2709" s="86">
        <v>6.3748700000000004E-3</v>
      </c>
    </row>
    <row r="2710" spans="2:19" x14ac:dyDescent="0.2">
      <c r="B2710" s="33"/>
      <c r="C2710" s="81">
        <v>5.484E-2</v>
      </c>
      <c r="D2710" s="80">
        <v>6634</v>
      </c>
      <c r="E2710" s="80">
        <v>597</v>
      </c>
      <c r="F2710" s="80">
        <v>6037</v>
      </c>
      <c r="G2710" s="80">
        <v>1194</v>
      </c>
      <c r="H2710" s="80">
        <v>7231</v>
      </c>
      <c r="I2710" s="82">
        <v>0.16512199999999999</v>
      </c>
      <c r="J2710" s="80">
        <v>0.16512199999999999</v>
      </c>
      <c r="L2710" s="84">
        <v>0.99490000000000001</v>
      </c>
      <c r="M2710" s="83">
        <v>2707.98</v>
      </c>
      <c r="N2710" s="83">
        <v>1.0194399999999999</v>
      </c>
      <c r="O2710" s="83">
        <v>2706.96</v>
      </c>
      <c r="P2710" s="83">
        <v>2.0388899999999999</v>
      </c>
      <c r="Q2710" s="83">
        <v>2709</v>
      </c>
      <c r="R2710" s="86">
        <v>7.52636E-4</v>
      </c>
      <c r="S2710" s="86">
        <v>6.3748700000000004E-3</v>
      </c>
    </row>
    <row r="2711" spans="2:19" x14ac:dyDescent="0.2">
      <c r="B2711" s="33"/>
      <c r="C2711" s="81">
        <v>5.4829999999999997E-2</v>
      </c>
      <c r="D2711" s="80">
        <v>6634</v>
      </c>
      <c r="E2711" s="80">
        <v>598</v>
      </c>
      <c r="F2711" s="80">
        <v>6036</v>
      </c>
      <c r="G2711" s="80">
        <v>1196</v>
      </c>
      <c r="H2711" s="80">
        <v>7232</v>
      </c>
      <c r="I2711" s="82">
        <v>0.165376</v>
      </c>
      <c r="J2711" s="80">
        <v>0.16533</v>
      </c>
      <c r="L2711" s="84">
        <v>0.99490000000000001</v>
      </c>
      <c r="M2711" s="83">
        <v>2708.98</v>
      </c>
      <c r="N2711" s="83">
        <v>1.0226599999999999</v>
      </c>
      <c r="O2711" s="83">
        <v>2707.95</v>
      </c>
      <c r="P2711" s="83">
        <v>2.0453299999999999</v>
      </c>
      <c r="Q2711" s="83">
        <v>2710</v>
      </c>
      <c r="R2711" s="86">
        <v>7.5473399999999996E-4</v>
      </c>
      <c r="S2711" s="86">
        <v>6.3748700000000004E-3</v>
      </c>
    </row>
    <row r="2712" spans="2:19" x14ac:dyDescent="0.2">
      <c r="B2712" s="33"/>
      <c r="C2712" s="81">
        <v>5.4730000000000001E-2</v>
      </c>
      <c r="D2712" s="80">
        <v>6635</v>
      </c>
      <c r="E2712" s="80">
        <v>598</v>
      </c>
      <c r="F2712" s="80">
        <v>6037</v>
      </c>
      <c r="G2712" s="80">
        <v>1196</v>
      </c>
      <c r="H2712" s="80">
        <v>7233</v>
      </c>
      <c r="I2712" s="82">
        <v>0.165353</v>
      </c>
      <c r="J2712" s="80">
        <v>0.16533</v>
      </c>
      <c r="L2712" s="84">
        <v>0.99490000000000001</v>
      </c>
      <c r="M2712" s="83">
        <v>2709.97</v>
      </c>
      <c r="N2712" s="83">
        <v>1.02589</v>
      </c>
      <c r="O2712" s="83">
        <v>2708.95</v>
      </c>
      <c r="P2712" s="83">
        <v>2.0517799999999999</v>
      </c>
      <c r="Q2712" s="83">
        <v>2711</v>
      </c>
      <c r="R2712" s="86">
        <v>7.5683599999999999E-4</v>
      </c>
      <c r="S2712" s="86">
        <v>6.3748700000000004E-3</v>
      </c>
    </row>
    <row r="2713" spans="2:19" x14ac:dyDescent="0.2">
      <c r="B2713" s="33"/>
      <c r="C2713" s="81">
        <v>5.4030000000000002E-2</v>
      </c>
      <c r="D2713" s="80">
        <v>6636</v>
      </c>
      <c r="E2713" s="80">
        <v>598</v>
      </c>
      <c r="F2713" s="80">
        <v>6038</v>
      </c>
      <c r="G2713" s="80">
        <v>1196</v>
      </c>
      <c r="H2713" s="80">
        <v>7234</v>
      </c>
      <c r="I2713" s="82">
        <v>0.16533</v>
      </c>
      <c r="J2713" s="80">
        <v>0.16533</v>
      </c>
      <c r="L2713" s="84">
        <v>0.99490000000000001</v>
      </c>
      <c r="M2713" s="83">
        <v>2710.97</v>
      </c>
      <c r="N2713" s="83">
        <v>1.0291300000000001</v>
      </c>
      <c r="O2713" s="83">
        <v>2709.94</v>
      </c>
      <c r="P2713" s="83">
        <v>2.0582500000000001</v>
      </c>
      <c r="Q2713" s="83">
        <v>2712</v>
      </c>
      <c r="R2713" s="86">
        <v>7.5894299999999999E-4</v>
      </c>
      <c r="S2713" s="86">
        <v>6.3748700000000004E-3</v>
      </c>
    </row>
    <row r="2714" spans="2:19" x14ac:dyDescent="0.2">
      <c r="B2714" s="33"/>
      <c r="C2714" s="81">
        <v>5.3629999999999997E-2</v>
      </c>
      <c r="D2714" s="80">
        <v>6636</v>
      </c>
      <c r="E2714" s="80">
        <v>599</v>
      </c>
      <c r="F2714" s="80">
        <v>6037</v>
      </c>
      <c r="G2714" s="80">
        <v>1198</v>
      </c>
      <c r="H2714" s="80">
        <v>7235</v>
      </c>
      <c r="I2714" s="82">
        <v>0.16558400000000001</v>
      </c>
      <c r="J2714" s="80">
        <v>0.16553799999999999</v>
      </c>
      <c r="L2714" s="84">
        <v>0.99480000000000002</v>
      </c>
      <c r="M2714" s="83">
        <v>2711.97</v>
      </c>
      <c r="N2714" s="83">
        <v>1.03237</v>
      </c>
      <c r="O2714" s="83">
        <v>2710.94</v>
      </c>
      <c r="P2714" s="83">
        <v>2.06474</v>
      </c>
      <c r="Q2714" s="83">
        <v>2713</v>
      </c>
      <c r="R2714" s="86">
        <v>7.6105400000000005E-4</v>
      </c>
      <c r="S2714" s="86">
        <v>6.5907600000000002E-3</v>
      </c>
    </row>
    <row r="2715" spans="2:19" x14ac:dyDescent="0.2">
      <c r="B2715" s="33"/>
      <c r="C2715" s="81">
        <v>5.314E-2</v>
      </c>
      <c r="D2715" s="80">
        <v>6637</v>
      </c>
      <c r="E2715" s="80">
        <v>599</v>
      </c>
      <c r="F2715" s="80">
        <v>6038</v>
      </c>
      <c r="G2715" s="80">
        <v>1198</v>
      </c>
      <c r="H2715" s="80">
        <v>7236</v>
      </c>
      <c r="I2715" s="82">
        <v>0.16556100000000001</v>
      </c>
      <c r="J2715" s="80">
        <v>0.16553799999999999</v>
      </c>
      <c r="L2715" s="84">
        <v>0.99480000000000002</v>
      </c>
      <c r="M2715" s="83">
        <v>2712.96</v>
      </c>
      <c r="N2715" s="83">
        <v>1.03562</v>
      </c>
      <c r="O2715" s="83">
        <v>2711.93</v>
      </c>
      <c r="P2715" s="83">
        <v>2.07124</v>
      </c>
      <c r="Q2715" s="83">
        <v>2714</v>
      </c>
      <c r="R2715" s="86">
        <v>7.6316899999999996E-4</v>
      </c>
      <c r="S2715" s="86">
        <v>6.5907600000000002E-3</v>
      </c>
    </row>
    <row r="2716" spans="2:19" x14ac:dyDescent="0.2">
      <c r="B2716" s="33"/>
      <c r="C2716" s="81">
        <v>5.2740000000000002E-2</v>
      </c>
      <c r="D2716" s="80">
        <v>6638</v>
      </c>
      <c r="E2716" s="80">
        <v>599</v>
      </c>
      <c r="F2716" s="80">
        <v>6039</v>
      </c>
      <c r="G2716" s="80">
        <v>1198</v>
      </c>
      <c r="H2716" s="80">
        <v>7237</v>
      </c>
      <c r="I2716" s="82">
        <v>0.16553799999999999</v>
      </c>
      <c r="J2716" s="80">
        <v>0.16553799999999999</v>
      </c>
      <c r="L2716" s="84">
        <v>0.99480000000000002</v>
      </c>
      <c r="M2716" s="83">
        <v>2713.96</v>
      </c>
      <c r="N2716" s="83">
        <v>1.03888</v>
      </c>
      <c r="O2716" s="83">
        <v>2712.92</v>
      </c>
      <c r="P2716" s="83">
        <v>2.0777600000000001</v>
      </c>
      <c r="Q2716" s="83">
        <v>2715</v>
      </c>
      <c r="R2716" s="86">
        <v>7.6528900000000005E-4</v>
      </c>
      <c r="S2716" s="86">
        <v>6.5907600000000002E-3</v>
      </c>
    </row>
    <row r="2717" spans="2:19" x14ac:dyDescent="0.2">
      <c r="B2717" s="33"/>
      <c r="C2717" s="81">
        <v>5.2549999999999999E-2</v>
      </c>
      <c r="D2717" s="80">
        <v>6638</v>
      </c>
      <c r="E2717" s="80">
        <v>600</v>
      </c>
      <c r="F2717" s="80">
        <v>6038</v>
      </c>
      <c r="G2717" s="80">
        <v>1200</v>
      </c>
      <c r="H2717" s="80">
        <v>7238</v>
      </c>
      <c r="I2717" s="82">
        <v>0.16579199999999999</v>
      </c>
      <c r="J2717" s="80">
        <v>0.16579199999999999</v>
      </c>
      <c r="L2717" s="84">
        <v>0.99480000000000002</v>
      </c>
      <c r="M2717" s="83">
        <v>2714.96</v>
      </c>
      <c r="N2717" s="83">
        <v>1.0421499999999999</v>
      </c>
      <c r="O2717" s="83">
        <v>2713.92</v>
      </c>
      <c r="P2717" s="83">
        <v>2.0842900000000002</v>
      </c>
      <c r="Q2717" s="83">
        <v>2716</v>
      </c>
      <c r="R2717" s="86">
        <v>7.6741299999999999E-4</v>
      </c>
      <c r="S2717" s="86">
        <v>6.5907600000000002E-3</v>
      </c>
    </row>
    <row r="2718" spans="2:19" x14ac:dyDescent="0.2">
      <c r="B2718" s="33"/>
      <c r="C2718" s="81">
        <v>5.2179999999999997E-2</v>
      </c>
      <c r="D2718" s="80">
        <v>6638</v>
      </c>
      <c r="E2718" s="80">
        <v>601</v>
      </c>
      <c r="F2718" s="80">
        <v>6037</v>
      </c>
      <c r="G2718" s="80">
        <v>1202</v>
      </c>
      <c r="H2718" s="80">
        <v>7239</v>
      </c>
      <c r="I2718" s="82">
        <v>0.166045</v>
      </c>
      <c r="J2718" s="80">
        <v>0.166045</v>
      </c>
      <c r="L2718" s="84">
        <v>0.99480000000000002</v>
      </c>
      <c r="M2718" s="83">
        <v>2715.95</v>
      </c>
      <c r="N2718" s="83">
        <v>1.04542</v>
      </c>
      <c r="O2718" s="83">
        <v>2714.91</v>
      </c>
      <c r="P2718" s="83">
        <v>2.09084</v>
      </c>
      <c r="Q2718" s="83">
        <v>2717</v>
      </c>
      <c r="R2718" s="86">
        <v>7.69541E-4</v>
      </c>
      <c r="S2718" s="86">
        <v>6.5907600000000002E-3</v>
      </c>
    </row>
    <row r="2719" spans="2:19" x14ac:dyDescent="0.2">
      <c r="B2719" s="33"/>
      <c r="C2719" s="81">
        <v>5.2049999999999999E-2</v>
      </c>
      <c r="D2719" s="80">
        <v>6638</v>
      </c>
      <c r="E2719" s="80">
        <v>602</v>
      </c>
      <c r="F2719" s="80">
        <v>6036</v>
      </c>
      <c r="G2719" s="80">
        <v>1204</v>
      </c>
      <c r="H2719" s="80">
        <v>7240</v>
      </c>
      <c r="I2719" s="82">
        <v>0.166298</v>
      </c>
      <c r="J2719" s="80">
        <v>0.16625200000000001</v>
      </c>
      <c r="L2719" s="84">
        <v>0.99480000000000002</v>
      </c>
      <c r="M2719" s="83">
        <v>2716.95</v>
      </c>
      <c r="N2719" s="83">
        <v>1.04871</v>
      </c>
      <c r="O2719" s="83">
        <v>2715.9</v>
      </c>
      <c r="P2719" s="83">
        <v>2.09741</v>
      </c>
      <c r="Q2719" s="83">
        <v>2718</v>
      </c>
      <c r="R2719" s="86">
        <v>7.7167399999999997E-4</v>
      </c>
      <c r="S2719" s="86">
        <v>6.5907600000000002E-3</v>
      </c>
    </row>
    <row r="2720" spans="2:19" x14ac:dyDescent="0.2">
      <c r="B2720" s="33"/>
      <c r="C2720" s="81">
        <v>5.1869999999999999E-2</v>
      </c>
      <c r="D2720" s="80">
        <v>6639</v>
      </c>
      <c r="E2720" s="80">
        <v>602</v>
      </c>
      <c r="F2720" s="80">
        <v>6037</v>
      </c>
      <c r="G2720" s="80">
        <v>1204</v>
      </c>
      <c r="H2720" s="80">
        <v>7241</v>
      </c>
      <c r="I2720" s="82">
        <v>0.16627500000000001</v>
      </c>
      <c r="J2720" s="80">
        <v>0.16625200000000001</v>
      </c>
      <c r="L2720" s="84">
        <v>0.99480000000000002</v>
      </c>
      <c r="M2720" s="83">
        <v>2717.95</v>
      </c>
      <c r="N2720" s="83">
        <v>1.052</v>
      </c>
      <c r="O2720" s="83">
        <v>2716.9</v>
      </c>
      <c r="P2720" s="83">
        <v>2.10399</v>
      </c>
      <c r="Q2720" s="83">
        <v>2719</v>
      </c>
      <c r="R2720" s="86">
        <v>7.7381100000000001E-4</v>
      </c>
      <c r="S2720" s="86">
        <v>6.5907600000000002E-3</v>
      </c>
    </row>
    <row r="2721" spans="2:19" x14ac:dyDescent="0.2">
      <c r="B2721" s="33"/>
      <c r="C2721" s="81">
        <v>5.1580000000000001E-2</v>
      </c>
      <c r="D2721" s="80">
        <v>6640</v>
      </c>
      <c r="E2721" s="80">
        <v>602</v>
      </c>
      <c r="F2721" s="80">
        <v>6038</v>
      </c>
      <c r="G2721" s="80">
        <v>1204</v>
      </c>
      <c r="H2721" s="80">
        <v>7242</v>
      </c>
      <c r="I2721" s="82">
        <v>0.16625200000000001</v>
      </c>
      <c r="J2721" s="80">
        <v>0.16625200000000001</v>
      </c>
      <c r="L2721" s="84">
        <v>0.99480000000000002</v>
      </c>
      <c r="M2721" s="83">
        <v>2718.94</v>
      </c>
      <c r="N2721" s="83">
        <v>1.0552999999999999</v>
      </c>
      <c r="O2721" s="83">
        <v>2717.89</v>
      </c>
      <c r="P2721" s="83">
        <v>2.1105900000000002</v>
      </c>
      <c r="Q2721" s="83">
        <v>2720</v>
      </c>
      <c r="R2721" s="86">
        <v>7.7595300000000002E-4</v>
      </c>
      <c r="S2721" s="86">
        <v>6.5907600000000002E-3</v>
      </c>
    </row>
    <row r="2722" spans="2:19" x14ac:dyDescent="0.2">
      <c r="B2722" s="33"/>
      <c r="C2722" s="81">
        <v>5.1189999999999999E-2</v>
      </c>
      <c r="D2722" s="80">
        <v>6640</v>
      </c>
      <c r="E2722" s="80">
        <v>603</v>
      </c>
      <c r="F2722" s="80">
        <v>6037</v>
      </c>
      <c r="G2722" s="80">
        <v>1206</v>
      </c>
      <c r="H2722" s="80">
        <v>7243</v>
      </c>
      <c r="I2722" s="82">
        <v>0.16650599999999999</v>
      </c>
      <c r="J2722" s="80">
        <v>0.16650599999999999</v>
      </c>
      <c r="L2722" s="84">
        <v>0.99480000000000002</v>
      </c>
      <c r="M2722" s="83">
        <v>2719.94</v>
      </c>
      <c r="N2722" s="83">
        <v>1.0586</v>
      </c>
      <c r="O2722" s="83">
        <v>2718.88</v>
      </c>
      <c r="P2722" s="83">
        <v>2.11721</v>
      </c>
      <c r="Q2722" s="83">
        <v>2721</v>
      </c>
      <c r="R2722" s="86">
        <v>7.7809899999999998E-4</v>
      </c>
      <c r="S2722" s="86">
        <v>6.5907600000000002E-3</v>
      </c>
    </row>
    <row r="2723" spans="2:19" x14ac:dyDescent="0.2">
      <c r="B2723" s="33"/>
      <c r="C2723" s="81">
        <v>5.0900000000000001E-2</v>
      </c>
      <c r="D2723" s="80">
        <v>6640</v>
      </c>
      <c r="E2723" s="80">
        <v>605</v>
      </c>
      <c r="F2723" s="80">
        <v>6035</v>
      </c>
      <c r="G2723" s="80">
        <v>1210</v>
      </c>
      <c r="H2723" s="80">
        <v>7245</v>
      </c>
      <c r="I2723" s="82">
        <v>0.16701199999999999</v>
      </c>
      <c r="J2723" s="80">
        <v>0.16701199999999999</v>
      </c>
      <c r="L2723" s="84">
        <v>0.99480000000000002</v>
      </c>
      <c r="M2723" s="83">
        <v>2720.94</v>
      </c>
      <c r="N2723" s="83">
        <v>1.06192</v>
      </c>
      <c r="O2723" s="83">
        <v>2719.88</v>
      </c>
      <c r="P2723" s="83">
        <v>2.12384</v>
      </c>
      <c r="Q2723" s="83">
        <v>2722</v>
      </c>
      <c r="R2723" s="86">
        <v>7.80249E-4</v>
      </c>
      <c r="S2723" s="86">
        <v>6.5907600000000002E-3</v>
      </c>
    </row>
    <row r="2724" spans="2:19" x14ac:dyDescent="0.2">
      <c r="B2724" s="33"/>
      <c r="C2724" s="81">
        <v>5.0040000000000001E-2</v>
      </c>
      <c r="D2724" s="80">
        <v>6640</v>
      </c>
      <c r="E2724" s="80">
        <v>606</v>
      </c>
      <c r="F2724" s="80">
        <v>6034</v>
      </c>
      <c r="G2724" s="80">
        <v>1212</v>
      </c>
      <c r="H2724" s="80">
        <v>7246</v>
      </c>
      <c r="I2724" s="82">
        <v>0.167265</v>
      </c>
      <c r="J2724" s="80">
        <v>0.167242</v>
      </c>
      <c r="L2724" s="84">
        <v>0.99480000000000002</v>
      </c>
      <c r="M2724" s="83">
        <v>2721.93</v>
      </c>
      <c r="N2724" s="83">
        <v>1.06524</v>
      </c>
      <c r="O2724" s="83">
        <v>2720.87</v>
      </c>
      <c r="P2724" s="83">
        <v>2.13049</v>
      </c>
      <c r="Q2724" s="83">
        <v>2723</v>
      </c>
      <c r="R2724" s="86">
        <v>7.82404E-4</v>
      </c>
      <c r="S2724" s="86">
        <v>6.5907600000000002E-3</v>
      </c>
    </row>
    <row r="2725" spans="2:19" x14ac:dyDescent="0.2">
      <c r="B2725" s="33"/>
      <c r="C2725" s="81">
        <v>5.0029999999999998E-2</v>
      </c>
      <c r="D2725" s="80">
        <v>6641</v>
      </c>
      <c r="E2725" s="80">
        <v>606</v>
      </c>
      <c r="F2725" s="80">
        <v>6035</v>
      </c>
      <c r="G2725" s="80">
        <v>1212</v>
      </c>
      <c r="H2725" s="80">
        <v>7247</v>
      </c>
      <c r="I2725" s="82">
        <v>0.167242</v>
      </c>
      <c r="J2725" s="80">
        <v>0.167242</v>
      </c>
      <c r="L2725" s="84">
        <v>0.99480000000000002</v>
      </c>
      <c r="M2725" s="83">
        <v>2722.93</v>
      </c>
      <c r="N2725" s="83">
        <v>1.06857</v>
      </c>
      <c r="O2725" s="83">
        <v>2721.86</v>
      </c>
      <c r="P2725" s="83">
        <v>2.1371500000000001</v>
      </c>
      <c r="Q2725" s="83">
        <v>2724</v>
      </c>
      <c r="R2725" s="86">
        <v>7.8456299999999995E-4</v>
      </c>
      <c r="S2725" s="86">
        <v>6.5907600000000002E-3</v>
      </c>
    </row>
    <row r="2726" spans="2:19" x14ac:dyDescent="0.2">
      <c r="B2726" s="33"/>
      <c r="C2726" s="81">
        <v>4.9880000000000001E-2</v>
      </c>
      <c r="D2726" s="80">
        <v>6641</v>
      </c>
      <c r="E2726" s="80">
        <v>607</v>
      </c>
      <c r="F2726" s="80">
        <v>6034</v>
      </c>
      <c r="G2726" s="80">
        <v>1214</v>
      </c>
      <c r="H2726" s="80">
        <v>7248</v>
      </c>
      <c r="I2726" s="82">
        <v>0.167494</v>
      </c>
      <c r="J2726" s="80">
        <v>0.167494</v>
      </c>
      <c r="L2726" s="84">
        <v>0.99480000000000002</v>
      </c>
      <c r="M2726" s="83">
        <v>2723.93</v>
      </c>
      <c r="N2726" s="83">
        <v>1.0719099999999999</v>
      </c>
      <c r="O2726" s="83">
        <v>2722.86</v>
      </c>
      <c r="P2726" s="83">
        <v>2.1438299999999999</v>
      </c>
      <c r="Q2726" s="83">
        <v>2725</v>
      </c>
      <c r="R2726" s="86">
        <v>7.8672699999999998E-4</v>
      </c>
      <c r="S2726" s="86">
        <v>6.5907600000000002E-3</v>
      </c>
    </row>
    <row r="2727" spans="2:19" x14ac:dyDescent="0.2">
      <c r="B2727" s="33"/>
      <c r="C2727" s="81">
        <v>4.9570000000000003E-2</v>
      </c>
      <c r="D2727" s="80">
        <v>6641</v>
      </c>
      <c r="E2727" s="80">
        <v>608</v>
      </c>
      <c r="F2727" s="80">
        <v>6033</v>
      </c>
      <c r="G2727" s="80">
        <v>1216</v>
      </c>
      <c r="H2727" s="80">
        <v>7249</v>
      </c>
      <c r="I2727" s="82">
        <v>0.16774700000000001</v>
      </c>
      <c r="J2727" s="80">
        <v>0.16770099999999999</v>
      </c>
      <c r="L2727" s="84">
        <v>0.99480000000000002</v>
      </c>
      <c r="M2727" s="83">
        <v>2724.92</v>
      </c>
      <c r="N2727" s="83">
        <v>1.0752600000000001</v>
      </c>
      <c r="O2727" s="83">
        <v>2723.85</v>
      </c>
      <c r="P2727" s="83">
        <v>2.1505299999999998</v>
      </c>
      <c r="Q2727" s="83">
        <v>2726</v>
      </c>
      <c r="R2727" s="86">
        <v>7.8889400000000005E-4</v>
      </c>
      <c r="S2727" s="86">
        <v>6.5907600000000002E-3</v>
      </c>
    </row>
    <row r="2728" spans="2:19" x14ac:dyDescent="0.2">
      <c r="B2728" s="33"/>
      <c r="C2728" s="81">
        <v>4.9099999999999998E-2</v>
      </c>
      <c r="D2728" s="80">
        <v>6642</v>
      </c>
      <c r="E2728" s="80">
        <v>608</v>
      </c>
      <c r="F2728" s="80">
        <v>6034</v>
      </c>
      <c r="G2728" s="80">
        <v>1216</v>
      </c>
      <c r="H2728" s="80">
        <v>7250</v>
      </c>
      <c r="I2728" s="82">
        <v>0.16772400000000001</v>
      </c>
      <c r="J2728" s="80">
        <v>0.16770099999999999</v>
      </c>
      <c r="L2728" s="84">
        <v>0.99470000000000003</v>
      </c>
      <c r="M2728" s="83">
        <v>2725.92</v>
      </c>
      <c r="N2728" s="83">
        <v>1.0786199999999999</v>
      </c>
      <c r="O2728" s="83">
        <v>2724.84</v>
      </c>
      <c r="P2728" s="83">
        <v>2.1572399999999998</v>
      </c>
      <c r="Q2728" s="83">
        <v>2727</v>
      </c>
      <c r="R2728" s="86">
        <v>7.9106700000000001E-4</v>
      </c>
      <c r="S2728" s="86">
        <v>6.7869000000000002E-3</v>
      </c>
    </row>
    <row r="2729" spans="2:19" x14ac:dyDescent="0.2">
      <c r="B2729" s="33"/>
      <c r="C2729" s="81">
        <v>4.8820000000000002E-2</v>
      </c>
      <c r="D2729" s="80">
        <v>6643</v>
      </c>
      <c r="E2729" s="80">
        <v>608</v>
      </c>
      <c r="F2729" s="80">
        <v>6035</v>
      </c>
      <c r="G2729" s="80">
        <v>1216</v>
      </c>
      <c r="H2729" s="80">
        <v>7251</v>
      </c>
      <c r="I2729" s="82">
        <v>0.16770099999999999</v>
      </c>
      <c r="J2729" s="80">
        <v>0.16770099999999999</v>
      </c>
      <c r="L2729" s="84">
        <v>0.99470000000000003</v>
      </c>
      <c r="M2729" s="83">
        <v>2726.92</v>
      </c>
      <c r="N2729" s="83">
        <v>1.0819799999999999</v>
      </c>
      <c r="O2729" s="83">
        <v>2725.84</v>
      </c>
      <c r="P2729" s="83">
        <v>2.1639699999999999</v>
      </c>
      <c r="Q2729" s="83">
        <v>2728</v>
      </c>
      <c r="R2729" s="86">
        <v>7.9324400000000002E-4</v>
      </c>
      <c r="S2729" s="86">
        <v>6.7869000000000002E-3</v>
      </c>
    </row>
    <row r="2730" spans="2:19" x14ac:dyDescent="0.2">
      <c r="B2730" s="33"/>
      <c r="C2730" s="81">
        <v>4.8259999999999997E-2</v>
      </c>
      <c r="D2730" s="80">
        <v>6644</v>
      </c>
      <c r="E2730" s="80">
        <v>609</v>
      </c>
      <c r="F2730" s="80">
        <v>6035</v>
      </c>
      <c r="G2730" s="80">
        <v>1218</v>
      </c>
      <c r="H2730" s="80">
        <v>7253</v>
      </c>
      <c r="I2730" s="82">
        <v>0.167931</v>
      </c>
      <c r="J2730" s="80">
        <v>0.167931</v>
      </c>
      <c r="L2730" s="84">
        <v>0.99470000000000003</v>
      </c>
      <c r="M2730" s="83">
        <v>2727.91</v>
      </c>
      <c r="N2730" s="83">
        <v>1.0853600000000001</v>
      </c>
      <c r="O2730" s="83">
        <v>2726.83</v>
      </c>
      <c r="P2730" s="83">
        <v>2.1707100000000001</v>
      </c>
      <c r="Q2730" s="83">
        <v>2729</v>
      </c>
      <c r="R2730" s="86">
        <v>7.9542499999999999E-4</v>
      </c>
      <c r="S2730" s="86">
        <v>6.7869000000000002E-3</v>
      </c>
    </row>
    <row r="2731" spans="2:19" x14ac:dyDescent="0.2">
      <c r="B2731" s="33"/>
      <c r="C2731" s="81">
        <v>4.7940000000000003E-2</v>
      </c>
      <c r="D2731" s="80">
        <v>6644</v>
      </c>
      <c r="E2731" s="80">
        <v>610</v>
      </c>
      <c r="F2731" s="80">
        <v>6034</v>
      </c>
      <c r="G2731" s="80">
        <v>1220</v>
      </c>
      <c r="H2731" s="80">
        <v>7254</v>
      </c>
      <c r="I2731" s="82">
        <v>0.168183</v>
      </c>
      <c r="J2731" s="80">
        <v>0.16806699999999999</v>
      </c>
      <c r="L2731" s="84">
        <v>0.99470000000000003</v>
      </c>
      <c r="M2731" s="83">
        <v>2728.91</v>
      </c>
      <c r="N2731" s="83">
        <v>1.08874</v>
      </c>
      <c r="O2731" s="83">
        <v>2727.82</v>
      </c>
      <c r="P2731" s="83">
        <v>2.1774800000000001</v>
      </c>
      <c r="Q2731" s="83">
        <v>2730</v>
      </c>
      <c r="R2731" s="86">
        <v>7.9761000000000003E-4</v>
      </c>
      <c r="S2731" s="86">
        <v>6.7869000000000002E-3</v>
      </c>
    </row>
    <row r="2732" spans="2:19" x14ac:dyDescent="0.2">
      <c r="B2732" s="33"/>
      <c r="C2732" s="81">
        <v>4.7800000000000002E-2</v>
      </c>
      <c r="D2732" s="80">
        <v>6645</v>
      </c>
      <c r="E2732" s="80">
        <v>610</v>
      </c>
      <c r="F2732" s="80">
        <v>6035</v>
      </c>
      <c r="G2732" s="80">
        <v>1220</v>
      </c>
      <c r="H2732" s="80">
        <v>7255</v>
      </c>
      <c r="I2732" s="82">
        <v>0.16816</v>
      </c>
      <c r="J2732" s="80">
        <v>0.16806699999999999</v>
      </c>
      <c r="L2732" s="84">
        <v>0.99470000000000003</v>
      </c>
      <c r="M2732" s="83">
        <v>2729.91</v>
      </c>
      <c r="N2732" s="83">
        <v>1.09213</v>
      </c>
      <c r="O2732" s="83">
        <v>2728.82</v>
      </c>
      <c r="P2732" s="83">
        <v>2.1842600000000001</v>
      </c>
      <c r="Q2732" s="83">
        <v>2731</v>
      </c>
      <c r="R2732" s="86">
        <v>7.9980000000000003E-4</v>
      </c>
      <c r="S2732" s="86">
        <v>6.7869000000000002E-3</v>
      </c>
    </row>
    <row r="2733" spans="2:19" x14ac:dyDescent="0.2">
      <c r="B2733" s="33"/>
      <c r="C2733" s="81">
        <v>4.725E-2</v>
      </c>
      <c r="D2733" s="80">
        <v>6646</v>
      </c>
      <c r="E2733" s="80">
        <v>610</v>
      </c>
      <c r="F2733" s="80">
        <v>6036</v>
      </c>
      <c r="G2733" s="80">
        <v>1220</v>
      </c>
      <c r="H2733" s="80">
        <v>7256</v>
      </c>
      <c r="I2733" s="82">
        <v>0.16813700000000001</v>
      </c>
      <c r="J2733" s="80">
        <v>0.16806699999999999</v>
      </c>
      <c r="L2733" s="84">
        <v>0.99470000000000003</v>
      </c>
      <c r="M2733" s="83">
        <v>2730.9</v>
      </c>
      <c r="N2733" s="83">
        <v>1.0955299999999999</v>
      </c>
      <c r="O2733" s="83">
        <v>2729.81</v>
      </c>
      <c r="P2733" s="83">
        <v>2.1910500000000002</v>
      </c>
      <c r="Q2733" s="83">
        <v>2732</v>
      </c>
      <c r="R2733" s="86">
        <v>8.0199500000000001E-4</v>
      </c>
      <c r="S2733" s="86">
        <v>6.7869000000000002E-3</v>
      </c>
    </row>
    <row r="2734" spans="2:19" x14ac:dyDescent="0.2">
      <c r="B2734" s="33"/>
      <c r="C2734" s="81">
        <v>4.7219999999999998E-2</v>
      </c>
      <c r="D2734" s="80">
        <v>6647</v>
      </c>
      <c r="E2734" s="80">
        <v>610</v>
      </c>
      <c r="F2734" s="80">
        <v>6037</v>
      </c>
      <c r="G2734" s="80">
        <v>1220</v>
      </c>
      <c r="H2734" s="80">
        <v>7257</v>
      </c>
      <c r="I2734" s="82">
        <v>0.16811400000000001</v>
      </c>
      <c r="J2734" s="80">
        <v>0.16806699999999999</v>
      </c>
      <c r="L2734" s="84">
        <v>0.99470000000000003</v>
      </c>
      <c r="M2734" s="83">
        <v>2731.9</v>
      </c>
      <c r="N2734" s="83">
        <v>1.09893</v>
      </c>
      <c r="O2734" s="83">
        <v>2730.8</v>
      </c>
      <c r="P2734" s="83">
        <v>2.1978599999999999</v>
      </c>
      <c r="Q2734" s="83">
        <v>2733</v>
      </c>
      <c r="R2734" s="86">
        <v>8.0419400000000005E-4</v>
      </c>
      <c r="S2734" s="86">
        <v>6.7869000000000002E-3</v>
      </c>
    </row>
    <row r="2735" spans="2:19" x14ac:dyDescent="0.2">
      <c r="B2735" s="33"/>
      <c r="C2735" s="81">
        <v>4.7019999999999999E-2</v>
      </c>
      <c r="D2735" s="80">
        <v>6648</v>
      </c>
      <c r="E2735" s="80">
        <v>610</v>
      </c>
      <c r="F2735" s="80">
        <v>6038</v>
      </c>
      <c r="G2735" s="80">
        <v>1220</v>
      </c>
      <c r="H2735" s="80">
        <v>7258</v>
      </c>
      <c r="I2735" s="82">
        <v>0.16808999999999999</v>
      </c>
      <c r="J2735" s="80">
        <v>0.16806699999999999</v>
      </c>
      <c r="L2735" s="84">
        <v>0.99470000000000003</v>
      </c>
      <c r="M2735" s="83">
        <v>2732.9</v>
      </c>
      <c r="N2735" s="83">
        <v>1.1023499999999999</v>
      </c>
      <c r="O2735" s="83">
        <v>2731.8</v>
      </c>
      <c r="P2735" s="83">
        <v>2.2046899999999998</v>
      </c>
      <c r="Q2735" s="83">
        <v>2734</v>
      </c>
      <c r="R2735" s="86">
        <v>8.0639700000000004E-4</v>
      </c>
      <c r="S2735" s="86">
        <v>6.7869000000000002E-3</v>
      </c>
    </row>
    <row r="2736" spans="2:19" x14ac:dyDescent="0.2">
      <c r="B2736" s="33"/>
      <c r="C2736" s="81">
        <v>4.6859999999999999E-2</v>
      </c>
      <c r="D2736" s="80">
        <v>6649</v>
      </c>
      <c r="E2736" s="80">
        <v>610</v>
      </c>
      <c r="F2736" s="80">
        <v>6039</v>
      </c>
      <c r="G2736" s="80">
        <v>1220</v>
      </c>
      <c r="H2736" s="80">
        <v>7259</v>
      </c>
      <c r="I2736" s="82">
        <v>0.16806699999999999</v>
      </c>
      <c r="J2736" s="80">
        <v>0.16806699999999999</v>
      </c>
      <c r="L2736" s="84">
        <v>0.99470000000000003</v>
      </c>
      <c r="M2736" s="83">
        <v>2733.89</v>
      </c>
      <c r="N2736" s="83">
        <v>1.1057699999999999</v>
      </c>
      <c r="O2736" s="83">
        <v>2732.79</v>
      </c>
      <c r="P2736" s="83">
        <v>2.2115399999999998</v>
      </c>
      <c r="Q2736" s="83">
        <v>2735</v>
      </c>
      <c r="R2736" s="86">
        <v>8.08605E-4</v>
      </c>
      <c r="S2736" s="86">
        <v>6.7869000000000002E-3</v>
      </c>
    </row>
    <row r="2737" spans="2:19" x14ac:dyDescent="0.2">
      <c r="B2737" s="33"/>
      <c r="C2737" s="81">
        <v>4.6190000000000002E-2</v>
      </c>
      <c r="D2737" s="80">
        <v>6649</v>
      </c>
      <c r="E2737" s="80">
        <v>611</v>
      </c>
      <c r="F2737" s="80">
        <v>6038</v>
      </c>
      <c r="G2737" s="80">
        <v>1222</v>
      </c>
      <c r="H2737" s="80">
        <v>7260</v>
      </c>
      <c r="I2737" s="82">
        <v>0.16832</v>
      </c>
      <c r="J2737" s="80">
        <v>0.168296</v>
      </c>
      <c r="L2737" s="84">
        <v>0.99470000000000003</v>
      </c>
      <c r="M2737" s="83">
        <v>2734.89</v>
      </c>
      <c r="N2737" s="83">
        <v>1.1092</v>
      </c>
      <c r="O2737" s="83">
        <v>2733.78</v>
      </c>
      <c r="P2737" s="83">
        <v>2.2183999999999999</v>
      </c>
      <c r="Q2737" s="83">
        <v>2736</v>
      </c>
      <c r="R2737" s="86">
        <v>8.1081700000000003E-4</v>
      </c>
      <c r="S2737" s="86">
        <v>6.7869000000000002E-3</v>
      </c>
    </row>
    <row r="2738" spans="2:19" x14ac:dyDescent="0.2">
      <c r="B2738" s="33"/>
      <c r="C2738" s="81">
        <v>4.564E-2</v>
      </c>
      <c r="D2738" s="80">
        <v>6650</v>
      </c>
      <c r="E2738" s="80">
        <v>611</v>
      </c>
      <c r="F2738" s="80">
        <v>6039</v>
      </c>
      <c r="G2738" s="80">
        <v>1222</v>
      </c>
      <c r="H2738" s="80">
        <v>7261</v>
      </c>
      <c r="I2738" s="82">
        <v>0.168296</v>
      </c>
      <c r="J2738" s="80">
        <v>0.168296</v>
      </c>
      <c r="L2738" s="84">
        <v>0.99460000000000004</v>
      </c>
      <c r="M2738" s="83">
        <v>2735.89</v>
      </c>
      <c r="N2738" s="83">
        <v>1.1126400000000001</v>
      </c>
      <c r="O2738" s="83">
        <v>2734.77</v>
      </c>
      <c r="P2738" s="83">
        <v>2.2252700000000001</v>
      </c>
      <c r="Q2738" s="83">
        <v>2737</v>
      </c>
      <c r="R2738" s="86">
        <v>8.1303400000000002E-4</v>
      </c>
      <c r="S2738" s="86">
        <v>6.9955099999999999E-3</v>
      </c>
    </row>
    <row r="2739" spans="2:19" x14ac:dyDescent="0.2">
      <c r="B2739" s="33"/>
      <c r="C2739" s="81">
        <v>4.5170000000000002E-2</v>
      </c>
      <c r="D2739" s="80">
        <v>6650</v>
      </c>
      <c r="E2739" s="80">
        <v>612</v>
      </c>
      <c r="F2739" s="80">
        <v>6038</v>
      </c>
      <c r="G2739" s="80">
        <v>1224</v>
      </c>
      <c r="H2739" s="80">
        <v>7262</v>
      </c>
      <c r="I2739" s="82">
        <v>0.168549</v>
      </c>
      <c r="J2739" s="80">
        <v>0.16852500000000001</v>
      </c>
      <c r="L2739" s="84">
        <v>0.99460000000000004</v>
      </c>
      <c r="M2739" s="83">
        <v>2736.88</v>
      </c>
      <c r="N2739" s="83">
        <v>1.11608</v>
      </c>
      <c r="O2739" s="83">
        <v>2735.77</v>
      </c>
      <c r="P2739" s="83">
        <v>2.23217</v>
      </c>
      <c r="Q2739" s="83">
        <v>2738</v>
      </c>
      <c r="R2739" s="86">
        <v>8.1525599999999999E-4</v>
      </c>
      <c r="S2739" s="86">
        <v>6.9955099999999999E-3</v>
      </c>
    </row>
    <row r="2740" spans="2:19" x14ac:dyDescent="0.2">
      <c r="B2740" s="33"/>
      <c r="C2740" s="81">
        <v>4.4519999999999997E-2</v>
      </c>
      <c r="D2740" s="80">
        <v>6651</v>
      </c>
      <c r="E2740" s="80">
        <v>612</v>
      </c>
      <c r="F2740" s="80">
        <v>6039</v>
      </c>
      <c r="G2740" s="80">
        <v>1224</v>
      </c>
      <c r="H2740" s="80">
        <v>7263</v>
      </c>
      <c r="I2740" s="82">
        <v>0.16852500000000001</v>
      </c>
      <c r="J2740" s="80">
        <v>0.16852500000000001</v>
      </c>
      <c r="L2740" s="84">
        <v>0.99460000000000004</v>
      </c>
      <c r="M2740" s="83">
        <v>2737.88</v>
      </c>
      <c r="N2740" s="83">
        <v>1.11954</v>
      </c>
      <c r="O2740" s="83">
        <v>2736.76</v>
      </c>
      <c r="P2740" s="83">
        <v>2.23908</v>
      </c>
      <c r="Q2740" s="83">
        <v>2739</v>
      </c>
      <c r="R2740" s="86">
        <v>8.17481E-4</v>
      </c>
      <c r="S2740" s="86">
        <v>6.9955099999999999E-3</v>
      </c>
    </row>
    <row r="2741" spans="2:19" x14ac:dyDescent="0.2">
      <c r="B2741" s="33"/>
      <c r="C2741" s="81">
        <v>4.446E-2</v>
      </c>
      <c r="D2741" s="80">
        <v>6651</v>
      </c>
      <c r="E2741" s="80">
        <v>613</v>
      </c>
      <c r="F2741" s="80">
        <v>6038</v>
      </c>
      <c r="G2741" s="80">
        <v>1226</v>
      </c>
      <c r="H2741" s="80">
        <v>7264</v>
      </c>
      <c r="I2741" s="82">
        <v>0.16877800000000001</v>
      </c>
      <c r="J2741" s="80">
        <v>0.16877800000000001</v>
      </c>
      <c r="L2741" s="84">
        <v>0.99460000000000004</v>
      </c>
      <c r="M2741" s="83">
        <v>2738.88</v>
      </c>
      <c r="N2741" s="83">
        <v>1.123</v>
      </c>
      <c r="O2741" s="83">
        <v>2737.75</v>
      </c>
      <c r="P2741" s="83">
        <v>2.2460100000000001</v>
      </c>
      <c r="Q2741" s="83">
        <v>2740</v>
      </c>
      <c r="R2741" s="86">
        <v>8.1971099999999999E-4</v>
      </c>
      <c r="S2741" s="86">
        <v>6.9955099999999999E-3</v>
      </c>
    </row>
    <row r="2742" spans="2:19" x14ac:dyDescent="0.2">
      <c r="B2742" s="33"/>
      <c r="C2742" s="81">
        <v>4.437E-2</v>
      </c>
      <c r="D2742" s="80">
        <v>6651</v>
      </c>
      <c r="E2742" s="80">
        <v>614</v>
      </c>
      <c r="F2742" s="80">
        <v>6037</v>
      </c>
      <c r="G2742" s="80">
        <v>1228</v>
      </c>
      <c r="H2742" s="80">
        <v>7265</v>
      </c>
      <c r="I2742" s="82">
        <v>0.16903000000000001</v>
      </c>
      <c r="J2742" s="80">
        <v>0.16900599999999999</v>
      </c>
      <c r="L2742" s="84">
        <v>0.99460000000000004</v>
      </c>
      <c r="M2742" s="83">
        <v>2739.87</v>
      </c>
      <c r="N2742" s="83">
        <v>1.1264799999999999</v>
      </c>
      <c r="O2742" s="83">
        <v>2738.75</v>
      </c>
      <c r="P2742" s="83">
        <v>2.2529499999999998</v>
      </c>
      <c r="Q2742" s="83">
        <v>2741</v>
      </c>
      <c r="R2742" s="86">
        <v>8.2194600000000005E-4</v>
      </c>
      <c r="S2742" s="86">
        <v>6.9955099999999999E-3</v>
      </c>
    </row>
    <row r="2743" spans="2:19" x14ac:dyDescent="0.2">
      <c r="B2743" s="33"/>
      <c r="C2743" s="81">
        <v>4.4200000000000003E-2</v>
      </c>
      <c r="D2743" s="80">
        <v>6652</v>
      </c>
      <c r="E2743" s="80">
        <v>614</v>
      </c>
      <c r="F2743" s="80">
        <v>6038</v>
      </c>
      <c r="G2743" s="80">
        <v>1228</v>
      </c>
      <c r="H2743" s="80">
        <v>7266</v>
      </c>
      <c r="I2743" s="82">
        <v>0.16900599999999999</v>
      </c>
      <c r="J2743" s="80">
        <v>0.16900599999999999</v>
      </c>
      <c r="L2743" s="84">
        <v>0.99460000000000004</v>
      </c>
      <c r="M2743" s="83">
        <v>2740.87</v>
      </c>
      <c r="N2743" s="83">
        <v>1.1299600000000001</v>
      </c>
      <c r="O2743" s="83">
        <v>2739.74</v>
      </c>
      <c r="P2743" s="83">
        <v>2.2599200000000002</v>
      </c>
      <c r="Q2743" s="83">
        <v>2742</v>
      </c>
      <c r="R2743" s="86">
        <v>8.2418499999999996E-4</v>
      </c>
      <c r="S2743" s="86">
        <v>6.9955099999999999E-3</v>
      </c>
    </row>
    <row r="2744" spans="2:19" x14ac:dyDescent="0.2">
      <c r="B2744" s="33"/>
      <c r="C2744" s="81">
        <v>4.419E-2</v>
      </c>
      <c r="D2744" s="80">
        <v>6652</v>
      </c>
      <c r="E2744" s="80">
        <v>615</v>
      </c>
      <c r="F2744" s="80">
        <v>6037</v>
      </c>
      <c r="G2744" s="80">
        <v>1230</v>
      </c>
      <c r="H2744" s="80">
        <v>7267</v>
      </c>
      <c r="I2744" s="82">
        <v>0.16925799999999999</v>
      </c>
      <c r="J2744" s="80">
        <v>0.16918800000000001</v>
      </c>
      <c r="L2744" s="84">
        <v>0.99460000000000004</v>
      </c>
      <c r="M2744" s="83">
        <v>2741.87</v>
      </c>
      <c r="N2744" s="83">
        <v>1.1334500000000001</v>
      </c>
      <c r="O2744" s="83">
        <v>2740.73</v>
      </c>
      <c r="P2744" s="83">
        <v>2.2668900000000001</v>
      </c>
      <c r="Q2744" s="83">
        <v>2743</v>
      </c>
      <c r="R2744" s="86">
        <v>8.2642900000000005E-4</v>
      </c>
      <c r="S2744" s="86">
        <v>6.9955099999999999E-3</v>
      </c>
    </row>
    <row r="2745" spans="2:19" x14ac:dyDescent="0.2">
      <c r="B2745" s="33"/>
      <c r="C2745" s="81">
        <v>4.4069999999999998E-2</v>
      </c>
      <c r="D2745" s="80">
        <v>6654</v>
      </c>
      <c r="E2745" s="80">
        <v>615</v>
      </c>
      <c r="F2745" s="80">
        <v>6039</v>
      </c>
      <c r="G2745" s="80">
        <v>1230</v>
      </c>
      <c r="H2745" s="80">
        <v>7269</v>
      </c>
      <c r="I2745" s="82">
        <v>0.169212</v>
      </c>
      <c r="J2745" s="80">
        <v>0.16918800000000001</v>
      </c>
      <c r="L2745" s="84">
        <v>0.99460000000000004</v>
      </c>
      <c r="M2745" s="83">
        <v>2742.86</v>
      </c>
      <c r="N2745" s="83">
        <v>1.1369499999999999</v>
      </c>
      <c r="O2745" s="83">
        <v>2741.73</v>
      </c>
      <c r="P2745" s="83">
        <v>2.2738900000000002</v>
      </c>
      <c r="Q2745" s="83">
        <v>2744</v>
      </c>
      <c r="R2745" s="86">
        <v>8.2867699999999999E-4</v>
      </c>
      <c r="S2745" s="86">
        <v>6.9955099999999999E-3</v>
      </c>
    </row>
    <row r="2746" spans="2:19" x14ac:dyDescent="0.2">
      <c r="B2746" s="33"/>
      <c r="C2746" s="81">
        <v>4.3869999999999999E-2</v>
      </c>
      <c r="D2746" s="80">
        <v>6655</v>
      </c>
      <c r="E2746" s="80">
        <v>615</v>
      </c>
      <c r="F2746" s="80">
        <v>6040</v>
      </c>
      <c r="G2746" s="80">
        <v>1230</v>
      </c>
      <c r="H2746" s="80">
        <v>7270</v>
      </c>
      <c r="I2746" s="82">
        <v>0.16918800000000001</v>
      </c>
      <c r="J2746" s="80">
        <v>0.16918800000000001</v>
      </c>
      <c r="L2746" s="84">
        <v>0.99460000000000004</v>
      </c>
      <c r="M2746" s="83">
        <v>2743.86</v>
      </c>
      <c r="N2746" s="83">
        <v>1.14045</v>
      </c>
      <c r="O2746" s="83">
        <v>2742.72</v>
      </c>
      <c r="P2746" s="83">
        <v>2.2808999999999999</v>
      </c>
      <c r="Q2746" s="83">
        <v>2745</v>
      </c>
      <c r="R2746" s="86">
        <v>8.3093000000000001E-4</v>
      </c>
      <c r="S2746" s="86">
        <v>6.9955099999999999E-3</v>
      </c>
    </row>
    <row r="2747" spans="2:19" x14ac:dyDescent="0.2">
      <c r="B2747" s="33"/>
      <c r="C2747" s="81">
        <v>4.3630000000000002E-2</v>
      </c>
      <c r="D2747" s="80">
        <v>6655</v>
      </c>
      <c r="E2747" s="80">
        <v>616</v>
      </c>
      <c r="F2747" s="80">
        <v>6039</v>
      </c>
      <c r="G2747" s="80">
        <v>1232</v>
      </c>
      <c r="H2747" s="80">
        <v>7271</v>
      </c>
      <c r="I2747" s="82">
        <v>0.16944000000000001</v>
      </c>
      <c r="J2747" s="80">
        <v>0.16941700000000001</v>
      </c>
      <c r="L2747" s="84">
        <v>0.99460000000000004</v>
      </c>
      <c r="M2747" s="83">
        <v>2744.86</v>
      </c>
      <c r="N2747" s="83">
        <v>1.1439699999999999</v>
      </c>
      <c r="O2747" s="83">
        <v>2743.71</v>
      </c>
      <c r="P2747" s="83">
        <v>2.2879299999999998</v>
      </c>
      <c r="Q2747" s="83">
        <v>2746</v>
      </c>
      <c r="R2747" s="86">
        <v>8.3318699999999999E-4</v>
      </c>
      <c r="S2747" s="86">
        <v>6.9955099999999999E-3</v>
      </c>
    </row>
    <row r="2748" spans="2:19" x14ac:dyDescent="0.2">
      <c r="B2748" s="33"/>
      <c r="C2748" s="81">
        <v>4.3540000000000002E-2</v>
      </c>
      <c r="D2748" s="80">
        <v>6656</v>
      </c>
      <c r="E2748" s="80">
        <v>616</v>
      </c>
      <c r="F2748" s="80">
        <v>6040</v>
      </c>
      <c r="G2748" s="80">
        <v>1232</v>
      </c>
      <c r="H2748" s="80">
        <v>7272</v>
      </c>
      <c r="I2748" s="82">
        <v>0.16941700000000001</v>
      </c>
      <c r="J2748" s="80">
        <v>0.16941700000000001</v>
      </c>
      <c r="L2748" s="84">
        <v>0.99460000000000004</v>
      </c>
      <c r="M2748" s="83">
        <v>2745.85</v>
      </c>
      <c r="N2748" s="83">
        <v>1.1474899999999999</v>
      </c>
      <c r="O2748" s="83">
        <v>2744.71</v>
      </c>
      <c r="P2748" s="83">
        <v>2.2949799999999998</v>
      </c>
      <c r="Q2748" s="83">
        <v>2747</v>
      </c>
      <c r="R2748" s="86">
        <v>8.3544900000000004E-4</v>
      </c>
      <c r="S2748" s="86">
        <v>6.9955099999999999E-3</v>
      </c>
    </row>
    <row r="2749" spans="2:19" x14ac:dyDescent="0.2">
      <c r="B2749" s="33"/>
      <c r="C2749" s="81">
        <v>4.3400000000000001E-2</v>
      </c>
      <c r="D2749" s="80">
        <v>6656</v>
      </c>
      <c r="E2749" s="80">
        <v>617</v>
      </c>
      <c r="F2749" s="80">
        <v>6039</v>
      </c>
      <c r="G2749" s="80">
        <v>1234</v>
      </c>
      <c r="H2749" s="80">
        <v>7273</v>
      </c>
      <c r="I2749" s="82">
        <v>0.16966899999999999</v>
      </c>
      <c r="J2749" s="80">
        <v>0.16964499999999999</v>
      </c>
      <c r="L2749" s="84">
        <v>0.99460000000000004</v>
      </c>
      <c r="M2749" s="83">
        <v>2746.85</v>
      </c>
      <c r="N2749" s="83">
        <v>1.1510199999999999</v>
      </c>
      <c r="O2749" s="83">
        <v>2745.7</v>
      </c>
      <c r="P2749" s="83">
        <v>2.3020399999999999</v>
      </c>
      <c r="Q2749" s="83">
        <v>2748</v>
      </c>
      <c r="R2749" s="86">
        <v>8.3771500000000005E-4</v>
      </c>
      <c r="S2749" s="86">
        <v>6.9955099999999999E-3</v>
      </c>
    </row>
    <row r="2750" spans="2:19" x14ac:dyDescent="0.2">
      <c r="B2750" s="33"/>
      <c r="C2750" s="81">
        <v>4.3290000000000002E-2</v>
      </c>
      <c r="D2750" s="80">
        <v>6657</v>
      </c>
      <c r="E2750" s="80">
        <v>617</v>
      </c>
      <c r="F2750" s="80">
        <v>6040</v>
      </c>
      <c r="G2750" s="80">
        <v>1234</v>
      </c>
      <c r="H2750" s="80">
        <v>7274</v>
      </c>
      <c r="I2750" s="82">
        <v>0.16964499999999999</v>
      </c>
      <c r="J2750" s="80">
        <v>0.16964499999999999</v>
      </c>
      <c r="L2750" s="84">
        <v>0.99460000000000004</v>
      </c>
      <c r="M2750" s="83">
        <v>2747.85</v>
      </c>
      <c r="N2750" s="83">
        <v>1.15456</v>
      </c>
      <c r="O2750" s="83">
        <v>2746.69</v>
      </c>
      <c r="P2750" s="83">
        <v>2.3091200000000001</v>
      </c>
      <c r="Q2750" s="83">
        <v>2749</v>
      </c>
      <c r="R2750" s="86">
        <v>8.3998600000000003E-4</v>
      </c>
      <c r="S2750" s="86">
        <v>6.9955099999999999E-3</v>
      </c>
    </row>
    <row r="2751" spans="2:19" x14ac:dyDescent="0.2">
      <c r="B2751" s="33"/>
      <c r="C2751" s="81">
        <v>4.3229999999999998E-2</v>
      </c>
      <c r="D2751" s="80">
        <v>6657</v>
      </c>
      <c r="E2751" s="80">
        <v>618</v>
      </c>
      <c r="F2751" s="80">
        <v>6039</v>
      </c>
      <c r="G2751" s="80">
        <v>1236</v>
      </c>
      <c r="H2751" s="80">
        <v>7275</v>
      </c>
      <c r="I2751" s="82">
        <v>0.16989699999999999</v>
      </c>
      <c r="J2751" s="80">
        <v>0.16989699999999999</v>
      </c>
      <c r="L2751" s="84">
        <v>0.99460000000000004</v>
      </c>
      <c r="M2751" s="83">
        <v>2748.84</v>
      </c>
      <c r="N2751" s="83">
        <v>1.15811</v>
      </c>
      <c r="O2751" s="83">
        <v>2747.68</v>
      </c>
      <c r="P2751" s="83">
        <v>2.3162199999999999</v>
      </c>
      <c r="Q2751" s="83">
        <v>2750</v>
      </c>
      <c r="R2751" s="86">
        <v>8.4226099999999996E-4</v>
      </c>
      <c r="S2751" s="86">
        <v>6.9955099999999999E-3</v>
      </c>
    </row>
    <row r="2752" spans="2:19" x14ac:dyDescent="0.2">
      <c r="B2752" s="33"/>
      <c r="C2752" s="81">
        <v>4.3180000000000003E-2</v>
      </c>
      <c r="D2752" s="80">
        <v>6657</v>
      </c>
      <c r="E2752" s="80">
        <v>619</v>
      </c>
      <c r="F2752" s="80">
        <v>6038</v>
      </c>
      <c r="G2752" s="80">
        <v>1238</v>
      </c>
      <c r="H2752" s="80">
        <v>7276</v>
      </c>
      <c r="I2752" s="82">
        <v>0.17014799999999999</v>
      </c>
      <c r="J2752" s="80">
        <v>0.17014799999999999</v>
      </c>
      <c r="L2752" s="84">
        <v>0.99460000000000004</v>
      </c>
      <c r="M2752" s="83">
        <v>2749.84</v>
      </c>
      <c r="N2752" s="83">
        <v>1.16167</v>
      </c>
      <c r="O2752" s="83">
        <v>2748.68</v>
      </c>
      <c r="P2752" s="83">
        <v>2.3233299999999999</v>
      </c>
      <c r="Q2752" s="83">
        <v>2751</v>
      </c>
      <c r="R2752" s="86">
        <v>8.4454099999999998E-4</v>
      </c>
      <c r="S2752" s="86">
        <v>6.9955099999999999E-3</v>
      </c>
    </row>
    <row r="2753" spans="2:19" x14ac:dyDescent="0.2">
      <c r="B2753" s="33"/>
      <c r="C2753" s="81">
        <v>4.2509999999999999E-2</v>
      </c>
      <c r="D2753" s="80">
        <v>6657</v>
      </c>
      <c r="E2753" s="80">
        <v>620</v>
      </c>
      <c r="F2753" s="80">
        <v>6037</v>
      </c>
      <c r="G2753" s="80">
        <v>1240</v>
      </c>
      <c r="H2753" s="80">
        <v>7277</v>
      </c>
      <c r="I2753" s="82">
        <v>0.1704</v>
      </c>
      <c r="J2753" s="80">
        <v>0.170353</v>
      </c>
      <c r="L2753" s="84">
        <v>0.99450000000000005</v>
      </c>
      <c r="M2753" s="83">
        <v>2750.83</v>
      </c>
      <c r="N2753" s="83">
        <v>1.16523</v>
      </c>
      <c r="O2753" s="83">
        <v>2749.67</v>
      </c>
      <c r="P2753" s="83">
        <v>2.33046</v>
      </c>
      <c r="Q2753" s="83">
        <v>2752</v>
      </c>
      <c r="R2753" s="86">
        <v>8.4682599999999996E-4</v>
      </c>
      <c r="S2753" s="86">
        <v>7.2085300000000003E-3</v>
      </c>
    </row>
    <row r="2754" spans="2:19" x14ac:dyDescent="0.2">
      <c r="B2754" s="33"/>
      <c r="C2754" s="81">
        <v>4.2450000000000002E-2</v>
      </c>
      <c r="D2754" s="80">
        <v>6658</v>
      </c>
      <c r="E2754" s="80">
        <v>620</v>
      </c>
      <c r="F2754" s="80">
        <v>6038</v>
      </c>
      <c r="G2754" s="80">
        <v>1240</v>
      </c>
      <c r="H2754" s="80">
        <v>7278</v>
      </c>
      <c r="I2754" s="82">
        <v>0.170376</v>
      </c>
      <c r="J2754" s="80">
        <v>0.170353</v>
      </c>
      <c r="L2754" s="84">
        <v>0.99450000000000005</v>
      </c>
      <c r="M2754" s="83">
        <v>2751.83</v>
      </c>
      <c r="N2754" s="83">
        <v>1.1688099999999999</v>
      </c>
      <c r="O2754" s="83">
        <v>2750.66</v>
      </c>
      <c r="P2754" s="83">
        <v>2.3376100000000002</v>
      </c>
      <c r="Q2754" s="83">
        <v>2753</v>
      </c>
      <c r="R2754" s="86">
        <v>8.49115E-4</v>
      </c>
      <c r="S2754" s="86">
        <v>7.2085300000000003E-3</v>
      </c>
    </row>
    <row r="2755" spans="2:19" x14ac:dyDescent="0.2">
      <c r="B2755" s="33"/>
      <c r="C2755" s="81">
        <v>4.2270000000000002E-2</v>
      </c>
      <c r="D2755" s="80">
        <v>6659</v>
      </c>
      <c r="E2755" s="80">
        <v>620</v>
      </c>
      <c r="F2755" s="80">
        <v>6039</v>
      </c>
      <c r="G2755" s="80">
        <v>1240</v>
      </c>
      <c r="H2755" s="80">
        <v>7279</v>
      </c>
      <c r="I2755" s="82">
        <v>0.170353</v>
      </c>
      <c r="J2755" s="80">
        <v>0.170353</v>
      </c>
      <c r="L2755" s="84">
        <v>0.99450000000000005</v>
      </c>
      <c r="M2755" s="83">
        <v>2752.83</v>
      </c>
      <c r="N2755" s="83">
        <v>1.17239</v>
      </c>
      <c r="O2755" s="83">
        <v>2751.66</v>
      </c>
      <c r="P2755" s="83">
        <v>2.3447800000000001</v>
      </c>
      <c r="Q2755" s="83">
        <v>2754</v>
      </c>
      <c r="R2755" s="86">
        <v>8.51408E-4</v>
      </c>
      <c r="S2755" s="86">
        <v>7.2085300000000003E-3</v>
      </c>
    </row>
    <row r="2756" spans="2:19" x14ac:dyDescent="0.2">
      <c r="B2756" s="33"/>
      <c r="C2756" s="81">
        <v>4.2220000000000001E-2</v>
      </c>
      <c r="D2756" s="80">
        <v>6659</v>
      </c>
      <c r="E2756" s="80">
        <v>621</v>
      </c>
      <c r="F2756" s="80">
        <v>6038</v>
      </c>
      <c r="G2756" s="80">
        <v>1242</v>
      </c>
      <c r="H2756" s="80">
        <v>7280</v>
      </c>
      <c r="I2756" s="82">
        <v>0.17060400000000001</v>
      </c>
      <c r="J2756" s="80">
        <v>0.17060400000000001</v>
      </c>
      <c r="L2756" s="84">
        <v>0.99450000000000005</v>
      </c>
      <c r="M2756" s="83">
        <v>2753.82</v>
      </c>
      <c r="N2756" s="83">
        <v>1.17598</v>
      </c>
      <c r="O2756" s="83">
        <v>2752.65</v>
      </c>
      <c r="P2756" s="83">
        <v>2.3519600000000001</v>
      </c>
      <c r="Q2756" s="83">
        <v>2755</v>
      </c>
      <c r="R2756" s="86">
        <v>8.5370599999999997E-4</v>
      </c>
      <c r="S2756" s="86">
        <v>7.2085300000000003E-3</v>
      </c>
    </row>
    <row r="2757" spans="2:19" x14ac:dyDescent="0.2">
      <c r="B2757" s="33"/>
      <c r="C2757" s="81">
        <v>4.0980000000000003E-2</v>
      </c>
      <c r="D2757" s="80">
        <v>6659</v>
      </c>
      <c r="E2757" s="80">
        <v>622</v>
      </c>
      <c r="F2757" s="80">
        <v>6037</v>
      </c>
      <c r="G2757" s="80">
        <v>1244</v>
      </c>
      <c r="H2757" s="80">
        <v>7281</v>
      </c>
      <c r="I2757" s="82">
        <v>0.17085600000000001</v>
      </c>
      <c r="J2757" s="80">
        <v>0.17085600000000001</v>
      </c>
      <c r="L2757" s="84">
        <v>0.99450000000000005</v>
      </c>
      <c r="M2757" s="83">
        <v>2754.82</v>
      </c>
      <c r="N2757" s="83">
        <v>1.1795800000000001</v>
      </c>
      <c r="O2757" s="83">
        <v>2753.64</v>
      </c>
      <c r="P2757" s="83">
        <v>2.3591600000000001</v>
      </c>
      <c r="Q2757" s="83">
        <v>2756</v>
      </c>
      <c r="R2757" s="86">
        <v>8.5600900000000002E-4</v>
      </c>
      <c r="S2757" s="86">
        <v>7.2085300000000003E-3</v>
      </c>
    </row>
    <row r="2758" spans="2:19" x14ac:dyDescent="0.2">
      <c r="B2758" s="33"/>
      <c r="C2758" s="81">
        <v>4.0960000000000003E-2</v>
      </c>
      <c r="D2758" s="80">
        <v>6659</v>
      </c>
      <c r="E2758" s="80">
        <v>623</v>
      </c>
      <c r="F2758" s="80">
        <v>6036</v>
      </c>
      <c r="G2758" s="80">
        <v>1246</v>
      </c>
      <c r="H2758" s="80">
        <v>7282</v>
      </c>
      <c r="I2758" s="82">
        <v>0.17110700000000001</v>
      </c>
      <c r="J2758" s="80">
        <v>0.17105999999999999</v>
      </c>
      <c r="L2758" s="84">
        <v>0.99450000000000005</v>
      </c>
      <c r="M2758" s="83">
        <v>2755.82</v>
      </c>
      <c r="N2758" s="83">
        <v>1.18319</v>
      </c>
      <c r="O2758" s="83">
        <v>2754.63</v>
      </c>
      <c r="P2758" s="83">
        <v>2.3663799999999999</v>
      </c>
      <c r="Q2758" s="83">
        <v>2757</v>
      </c>
      <c r="R2758" s="86">
        <v>8.5831600000000003E-4</v>
      </c>
      <c r="S2758" s="86">
        <v>7.2085300000000003E-3</v>
      </c>
    </row>
    <row r="2759" spans="2:19" x14ac:dyDescent="0.2">
      <c r="B2759" s="33"/>
      <c r="C2759" s="81">
        <v>4.0320000000000002E-2</v>
      </c>
      <c r="D2759" s="80">
        <v>6661</v>
      </c>
      <c r="E2759" s="80">
        <v>623</v>
      </c>
      <c r="F2759" s="80">
        <v>6038</v>
      </c>
      <c r="G2759" s="80">
        <v>1246</v>
      </c>
      <c r="H2759" s="80">
        <v>7284</v>
      </c>
      <c r="I2759" s="82">
        <v>0.17105999999999999</v>
      </c>
      <c r="J2759" s="80">
        <v>0.17105999999999999</v>
      </c>
      <c r="L2759" s="84">
        <v>0.99450000000000005</v>
      </c>
      <c r="M2759" s="83">
        <v>2756.81</v>
      </c>
      <c r="N2759" s="83">
        <v>1.1868099999999999</v>
      </c>
      <c r="O2759" s="83">
        <v>2755.63</v>
      </c>
      <c r="P2759" s="83">
        <v>2.3736100000000002</v>
      </c>
      <c r="Q2759" s="83">
        <v>2758</v>
      </c>
      <c r="R2759" s="86">
        <v>8.60628E-4</v>
      </c>
      <c r="S2759" s="86">
        <v>7.2085300000000003E-3</v>
      </c>
    </row>
    <row r="2760" spans="2:19" x14ac:dyDescent="0.2">
      <c r="B2760" s="33"/>
      <c r="C2760" s="81">
        <v>3.9940000000000003E-2</v>
      </c>
      <c r="D2760" s="80">
        <v>6661</v>
      </c>
      <c r="E2760" s="80">
        <v>624</v>
      </c>
      <c r="F2760" s="80">
        <v>6037</v>
      </c>
      <c r="G2760" s="80">
        <v>1248</v>
      </c>
      <c r="H2760" s="80">
        <v>7285</v>
      </c>
      <c r="I2760" s="82">
        <v>0.17131099999999999</v>
      </c>
      <c r="J2760" s="80">
        <v>0.171264</v>
      </c>
      <c r="L2760" s="84">
        <v>0.99450000000000005</v>
      </c>
      <c r="M2760" s="83">
        <v>2757.81</v>
      </c>
      <c r="N2760" s="83">
        <v>1.1904300000000001</v>
      </c>
      <c r="O2760" s="83">
        <v>2756.62</v>
      </c>
      <c r="P2760" s="83">
        <v>2.3808600000000002</v>
      </c>
      <c r="Q2760" s="83">
        <v>2759</v>
      </c>
      <c r="R2760" s="86">
        <v>8.6294500000000005E-4</v>
      </c>
      <c r="S2760" s="86">
        <v>7.2085300000000003E-3</v>
      </c>
    </row>
    <row r="2761" spans="2:19" x14ac:dyDescent="0.2">
      <c r="B2761" s="33"/>
      <c r="C2761" s="81">
        <v>3.9669999999999997E-2</v>
      </c>
      <c r="D2761" s="80">
        <v>6662</v>
      </c>
      <c r="E2761" s="80">
        <v>624</v>
      </c>
      <c r="F2761" s="80">
        <v>6038</v>
      </c>
      <c r="G2761" s="80">
        <v>1248</v>
      </c>
      <c r="H2761" s="80">
        <v>7286</v>
      </c>
      <c r="I2761" s="82">
        <v>0.17128699999999999</v>
      </c>
      <c r="J2761" s="80">
        <v>0.171264</v>
      </c>
      <c r="L2761" s="84">
        <v>0.99450000000000005</v>
      </c>
      <c r="M2761" s="83">
        <v>2758.81</v>
      </c>
      <c r="N2761" s="83">
        <v>1.19407</v>
      </c>
      <c r="O2761" s="83">
        <v>2757.61</v>
      </c>
      <c r="P2761" s="83">
        <v>2.3881299999999999</v>
      </c>
      <c r="Q2761" s="83">
        <v>2760</v>
      </c>
      <c r="R2761" s="86">
        <v>8.6526599999999995E-4</v>
      </c>
      <c r="S2761" s="86">
        <v>7.2085300000000003E-3</v>
      </c>
    </row>
    <row r="2762" spans="2:19" x14ac:dyDescent="0.2">
      <c r="B2762" s="33"/>
      <c r="C2762" s="81">
        <v>3.9620000000000002E-2</v>
      </c>
      <c r="D2762" s="80">
        <v>6663</v>
      </c>
      <c r="E2762" s="80">
        <v>624</v>
      </c>
      <c r="F2762" s="80">
        <v>6039</v>
      </c>
      <c r="G2762" s="80">
        <v>1248</v>
      </c>
      <c r="H2762" s="80">
        <v>7287</v>
      </c>
      <c r="I2762" s="82">
        <v>0.171264</v>
      </c>
      <c r="J2762" s="80">
        <v>0.171264</v>
      </c>
      <c r="L2762" s="84">
        <v>0.99450000000000005</v>
      </c>
      <c r="M2762" s="83">
        <v>2759.8</v>
      </c>
      <c r="N2762" s="83">
        <v>1.1977100000000001</v>
      </c>
      <c r="O2762" s="83">
        <v>2758.6</v>
      </c>
      <c r="P2762" s="83">
        <v>2.3954200000000001</v>
      </c>
      <c r="Q2762" s="83">
        <v>2761</v>
      </c>
      <c r="R2762" s="86">
        <v>8.6759100000000002E-4</v>
      </c>
      <c r="S2762" s="86">
        <v>7.2085300000000003E-3</v>
      </c>
    </row>
    <row r="2763" spans="2:19" x14ac:dyDescent="0.2">
      <c r="B2763" s="33"/>
      <c r="C2763" s="81">
        <v>3.9419999999999997E-2</v>
      </c>
      <c r="D2763" s="80">
        <v>6663</v>
      </c>
      <c r="E2763" s="80">
        <v>625</v>
      </c>
      <c r="F2763" s="80">
        <v>6038</v>
      </c>
      <c r="G2763" s="80">
        <v>1250</v>
      </c>
      <c r="H2763" s="80">
        <v>7288</v>
      </c>
      <c r="I2763" s="82">
        <v>0.171515</v>
      </c>
      <c r="J2763" s="80">
        <v>0.171491</v>
      </c>
      <c r="L2763" s="84">
        <v>0.99439999999999995</v>
      </c>
      <c r="M2763" s="83">
        <v>2760.8</v>
      </c>
      <c r="N2763" s="83">
        <v>1.20136</v>
      </c>
      <c r="O2763" s="83">
        <v>2759.6</v>
      </c>
      <c r="P2763" s="83">
        <v>2.40272</v>
      </c>
      <c r="Q2763" s="83">
        <v>2762</v>
      </c>
      <c r="R2763" s="86">
        <v>8.6992199999999997E-4</v>
      </c>
      <c r="S2763" s="86">
        <v>7.3821599999999996E-3</v>
      </c>
    </row>
    <row r="2764" spans="2:19" x14ac:dyDescent="0.2">
      <c r="B2764" s="33"/>
      <c r="C2764" s="81">
        <v>3.9300000000000002E-2</v>
      </c>
      <c r="D2764" s="80">
        <v>6664</v>
      </c>
      <c r="E2764" s="80">
        <v>625</v>
      </c>
      <c r="F2764" s="80">
        <v>6039</v>
      </c>
      <c r="G2764" s="80">
        <v>1250</v>
      </c>
      <c r="H2764" s="80">
        <v>7289</v>
      </c>
      <c r="I2764" s="82">
        <v>0.171491</v>
      </c>
      <c r="J2764" s="80">
        <v>0.171491</v>
      </c>
      <c r="L2764" s="84">
        <v>0.99439999999999995</v>
      </c>
      <c r="M2764" s="83">
        <v>2761.79</v>
      </c>
      <c r="N2764" s="83">
        <v>1.20502</v>
      </c>
      <c r="O2764" s="83">
        <v>2760.59</v>
      </c>
      <c r="P2764" s="83">
        <v>2.41004</v>
      </c>
      <c r="Q2764" s="83">
        <v>2763</v>
      </c>
      <c r="R2764" s="86">
        <v>8.7225599999999996E-4</v>
      </c>
      <c r="S2764" s="86">
        <v>7.3821599999999996E-3</v>
      </c>
    </row>
    <row r="2765" spans="2:19" x14ac:dyDescent="0.2">
      <c r="B2765" s="33"/>
      <c r="C2765" s="81">
        <v>3.8969999999999998E-2</v>
      </c>
      <c r="D2765" s="80">
        <v>6664</v>
      </c>
      <c r="E2765" s="80">
        <v>626</v>
      </c>
      <c r="F2765" s="80">
        <v>6038</v>
      </c>
      <c r="G2765" s="80">
        <v>1252</v>
      </c>
      <c r="H2765" s="80">
        <v>7290</v>
      </c>
      <c r="I2765" s="82">
        <v>0.17174200000000001</v>
      </c>
      <c r="J2765" s="80">
        <v>0.17174200000000001</v>
      </c>
      <c r="L2765" s="84">
        <v>0.99439999999999995</v>
      </c>
      <c r="M2765" s="83">
        <v>2762.79</v>
      </c>
      <c r="N2765" s="83">
        <v>1.20869</v>
      </c>
      <c r="O2765" s="83">
        <v>2761.58</v>
      </c>
      <c r="P2765" s="83">
        <v>2.4173800000000001</v>
      </c>
      <c r="Q2765" s="83">
        <v>2764</v>
      </c>
      <c r="R2765" s="86">
        <v>8.7459600000000005E-4</v>
      </c>
      <c r="S2765" s="86">
        <v>7.3821599999999996E-3</v>
      </c>
    </row>
    <row r="2766" spans="2:19" x14ac:dyDescent="0.2">
      <c r="B2766" s="33"/>
      <c r="C2766" s="81">
        <v>3.8379999999999997E-2</v>
      </c>
      <c r="D2766" s="80">
        <v>6664</v>
      </c>
      <c r="E2766" s="80">
        <v>627</v>
      </c>
      <c r="F2766" s="80">
        <v>6037</v>
      </c>
      <c r="G2766" s="80">
        <v>1254</v>
      </c>
      <c r="H2766" s="80">
        <v>7291</v>
      </c>
      <c r="I2766" s="82">
        <v>0.17199300000000001</v>
      </c>
      <c r="J2766" s="80">
        <v>0.17199300000000001</v>
      </c>
      <c r="L2766" s="84">
        <v>0.99439999999999995</v>
      </c>
      <c r="M2766" s="83">
        <v>2763.79</v>
      </c>
      <c r="N2766" s="83">
        <v>1.2123699999999999</v>
      </c>
      <c r="O2766" s="83">
        <v>2762.58</v>
      </c>
      <c r="P2766" s="83">
        <v>2.4247399999999999</v>
      </c>
      <c r="Q2766" s="83">
        <v>2765</v>
      </c>
      <c r="R2766" s="86">
        <v>8.7693999999999999E-4</v>
      </c>
      <c r="S2766" s="86">
        <v>7.3821599999999996E-3</v>
      </c>
    </row>
    <row r="2767" spans="2:19" x14ac:dyDescent="0.2">
      <c r="B2767" s="33"/>
      <c r="C2767" s="81">
        <v>3.7960000000000001E-2</v>
      </c>
      <c r="D2767" s="80">
        <v>6664</v>
      </c>
      <c r="E2767" s="80">
        <v>628</v>
      </c>
      <c r="F2767" s="80">
        <v>6036</v>
      </c>
      <c r="G2767" s="80">
        <v>1256</v>
      </c>
      <c r="H2767" s="80">
        <v>7292</v>
      </c>
      <c r="I2767" s="82">
        <v>0.17224400000000001</v>
      </c>
      <c r="J2767" s="80">
        <v>0.17219599999999999</v>
      </c>
      <c r="L2767" s="84">
        <v>0.99439999999999995</v>
      </c>
      <c r="M2767" s="83">
        <v>2764.78</v>
      </c>
      <c r="N2767" s="83">
        <v>1.2160599999999999</v>
      </c>
      <c r="O2767" s="83">
        <v>2763.57</v>
      </c>
      <c r="P2767" s="83">
        <v>2.4321100000000002</v>
      </c>
      <c r="Q2767" s="83">
        <v>2766</v>
      </c>
      <c r="R2767" s="86">
        <v>8.79289E-4</v>
      </c>
      <c r="S2767" s="86">
        <v>7.3821599999999996E-3</v>
      </c>
    </row>
    <row r="2768" spans="2:19" x14ac:dyDescent="0.2">
      <c r="B2768" s="33"/>
      <c r="C2768" s="81">
        <v>3.7740000000000003E-2</v>
      </c>
      <c r="D2768" s="80">
        <v>6665</v>
      </c>
      <c r="E2768" s="80">
        <v>628</v>
      </c>
      <c r="F2768" s="80">
        <v>6037</v>
      </c>
      <c r="G2768" s="80">
        <v>1256</v>
      </c>
      <c r="H2768" s="80">
        <v>7293</v>
      </c>
      <c r="I2768" s="82">
        <v>0.17222000000000001</v>
      </c>
      <c r="J2768" s="80">
        <v>0.17219599999999999</v>
      </c>
      <c r="L2768" s="84">
        <v>0.99439999999999995</v>
      </c>
      <c r="M2768" s="83">
        <v>2765.78</v>
      </c>
      <c r="N2768" s="83">
        <v>1.2197499999999999</v>
      </c>
      <c r="O2768" s="83">
        <v>2764.56</v>
      </c>
      <c r="P2768" s="83">
        <v>2.4394999999999998</v>
      </c>
      <c r="Q2768" s="83">
        <v>2767</v>
      </c>
      <c r="R2768" s="86">
        <v>8.8164199999999997E-4</v>
      </c>
      <c r="S2768" s="86">
        <v>7.3821599999999996E-3</v>
      </c>
    </row>
    <row r="2769" spans="2:19" x14ac:dyDescent="0.2">
      <c r="B2769" s="33"/>
      <c r="C2769" s="81">
        <v>3.7690000000000001E-2</v>
      </c>
      <c r="D2769" s="80">
        <v>6666</v>
      </c>
      <c r="E2769" s="80">
        <v>628</v>
      </c>
      <c r="F2769" s="80">
        <v>6038</v>
      </c>
      <c r="G2769" s="80">
        <v>1256</v>
      </c>
      <c r="H2769" s="80">
        <v>7294</v>
      </c>
      <c r="I2769" s="82">
        <v>0.17219599999999999</v>
      </c>
      <c r="J2769" s="80">
        <v>0.17219599999999999</v>
      </c>
      <c r="L2769" s="84">
        <v>0.99439999999999995</v>
      </c>
      <c r="M2769" s="83">
        <v>2766.78</v>
      </c>
      <c r="N2769" s="83">
        <v>1.22346</v>
      </c>
      <c r="O2769" s="83">
        <v>2765.55</v>
      </c>
      <c r="P2769" s="83">
        <v>2.4469099999999999</v>
      </c>
      <c r="Q2769" s="83">
        <v>2768</v>
      </c>
      <c r="R2769" s="86">
        <v>8.8400000000000002E-4</v>
      </c>
      <c r="S2769" s="86">
        <v>7.3821599999999996E-3</v>
      </c>
    </row>
    <row r="2770" spans="2:19" x14ac:dyDescent="0.2">
      <c r="B2770" s="33"/>
      <c r="C2770" s="81">
        <v>3.7530000000000001E-2</v>
      </c>
      <c r="D2770" s="80">
        <v>6666</v>
      </c>
      <c r="E2770" s="80">
        <v>629</v>
      </c>
      <c r="F2770" s="80">
        <v>6037</v>
      </c>
      <c r="G2770" s="80">
        <v>1258</v>
      </c>
      <c r="H2770" s="80">
        <v>7295</v>
      </c>
      <c r="I2770" s="82">
        <v>0.17244699999999999</v>
      </c>
      <c r="J2770" s="80">
        <v>0.17244699999999999</v>
      </c>
      <c r="L2770" s="84">
        <v>0.99439999999999995</v>
      </c>
      <c r="M2770" s="83">
        <v>2767.77</v>
      </c>
      <c r="N2770" s="83">
        <v>1.2271700000000001</v>
      </c>
      <c r="O2770" s="83">
        <v>2766.55</v>
      </c>
      <c r="P2770" s="83">
        <v>2.4543400000000002</v>
      </c>
      <c r="Q2770" s="83">
        <v>2769</v>
      </c>
      <c r="R2770" s="86">
        <v>8.8636200000000002E-4</v>
      </c>
      <c r="S2770" s="86">
        <v>7.3821599999999996E-3</v>
      </c>
    </row>
    <row r="2771" spans="2:19" x14ac:dyDescent="0.2">
      <c r="B2771" s="33"/>
      <c r="C2771" s="81">
        <v>3.7109999999999997E-2</v>
      </c>
      <c r="D2771" s="80">
        <v>6666</v>
      </c>
      <c r="E2771" s="80">
        <v>630</v>
      </c>
      <c r="F2771" s="80">
        <v>6036</v>
      </c>
      <c r="G2771" s="80">
        <v>1260</v>
      </c>
      <c r="H2771" s="80">
        <v>7296</v>
      </c>
      <c r="I2771" s="82">
        <v>0.17269699999999999</v>
      </c>
      <c r="J2771" s="80">
        <v>0.17269699999999999</v>
      </c>
      <c r="L2771" s="84">
        <v>0.99439999999999995</v>
      </c>
      <c r="M2771" s="83">
        <v>2768.77</v>
      </c>
      <c r="N2771" s="83">
        <v>1.23089</v>
      </c>
      <c r="O2771" s="83">
        <v>2767.54</v>
      </c>
      <c r="P2771" s="83">
        <v>2.4617800000000001</v>
      </c>
      <c r="Q2771" s="83">
        <v>2770</v>
      </c>
      <c r="R2771" s="86">
        <v>8.8873000000000001E-4</v>
      </c>
      <c r="S2771" s="86">
        <v>7.3821599999999996E-3</v>
      </c>
    </row>
    <row r="2772" spans="2:19" x14ac:dyDescent="0.2">
      <c r="B2772" s="33"/>
      <c r="C2772" s="81">
        <v>3.6679999999999997E-2</v>
      </c>
      <c r="D2772" s="80">
        <v>6666</v>
      </c>
      <c r="E2772" s="80">
        <v>631</v>
      </c>
      <c r="F2772" s="80">
        <v>6035</v>
      </c>
      <c r="G2772" s="80">
        <v>1262</v>
      </c>
      <c r="H2772" s="80">
        <v>7297</v>
      </c>
      <c r="I2772" s="82">
        <v>0.17294799999999999</v>
      </c>
      <c r="J2772" s="80">
        <v>0.1729</v>
      </c>
      <c r="L2772" s="84">
        <v>0.99439999999999995</v>
      </c>
      <c r="M2772" s="83">
        <v>2769.77</v>
      </c>
      <c r="N2772" s="83">
        <v>1.2346200000000001</v>
      </c>
      <c r="O2772" s="83">
        <v>2768.53</v>
      </c>
      <c r="P2772" s="83">
        <v>2.4692400000000001</v>
      </c>
      <c r="Q2772" s="83">
        <v>2771</v>
      </c>
      <c r="R2772" s="86">
        <v>8.9110199999999995E-4</v>
      </c>
      <c r="S2772" s="86">
        <v>7.3821599999999996E-3</v>
      </c>
    </row>
    <row r="2773" spans="2:19" x14ac:dyDescent="0.2">
      <c r="B2773" s="33"/>
      <c r="C2773" s="81">
        <v>3.6260000000000001E-2</v>
      </c>
      <c r="D2773" s="80">
        <v>6667</v>
      </c>
      <c r="E2773" s="80">
        <v>631</v>
      </c>
      <c r="F2773" s="80">
        <v>6036</v>
      </c>
      <c r="G2773" s="80">
        <v>1262</v>
      </c>
      <c r="H2773" s="80">
        <v>7298</v>
      </c>
      <c r="I2773" s="82">
        <v>0.17292399999999999</v>
      </c>
      <c r="J2773" s="80">
        <v>0.1729</v>
      </c>
      <c r="L2773" s="84">
        <v>0.99429999999999996</v>
      </c>
      <c r="M2773" s="83">
        <v>2770.76</v>
      </c>
      <c r="N2773" s="83">
        <v>1.2383599999999999</v>
      </c>
      <c r="O2773" s="83">
        <v>2769.52</v>
      </c>
      <c r="P2773" s="83">
        <v>2.4767199999999998</v>
      </c>
      <c r="Q2773" s="83">
        <v>2772</v>
      </c>
      <c r="R2773" s="86">
        <v>8.9347799999999996E-4</v>
      </c>
      <c r="S2773" s="86">
        <v>7.5497799999999999E-3</v>
      </c>
    </row>
    <row r="2774" spans="2:19" x14ac:dyDescent="0.2">
      <c r="B2774" s="33"/>
      <c r="C2774" s="81">
        <v>3.6089999999999997E-2</v>
      </c>
      <c r="D2774" s="80">
        <v>6668</v>
      </c>
      <c r="E2774" s="80">
        <v>631</v>
      </c>
      <c r="F2774" s="80">
        <v>6037</v>
      </c>
      <c r="G2774" s="80">
        <v>1262</v>
      </c>
      <c r="H2774" s="80">
        <v>7299</v>
      </c>
      <c r="I2774" s="82">
        <v>0.1729</v>
      </c>
      <c r="J2774" s="80">
        <v>0.1729</v>
      </c>
      <c r="L2774" s="84">
        <v>0.99429999999999996</v>
      </c>
      <c r="M2774" s="83">
        <v>2771.76</v>
      </c>
      <c r="N2774" s="83">
        <v>1.24211</v>
      </c>
      <c r="O2774" s="83">
        <v>2770.52</v>
      </c>
      <c r="P2774" s="83">
        <v>2.4842200000000001</v>
      </c>
      <c r="Q2774" s="83">
        <v>2773</v>
      </c>
      <c r="R2774" s="86">
        <v>8.9585900000000004E-4</v>
      </c>
      <c r="S2774" s="86">
        <v>7.5497799999999999E-3</v>
      </c>
    </row>
    <row r="2775" spans="2:19" x14ac:dyDescent="0.2">
      <c r="B2775" s="33"/>
      <c r="C2775" s="81">
        <v>3.5000000000000003E-2</v>
      </c>
      <c r="D2775" s="80">
        <v>6668</v>
      </c>
      <c r="E2775" s="80">
        <v>632</v>
      </c>
      <c r="F2775" s="80">
        <v>6036</v>
      </c>
      <c r="G2775" s="80">
        <v>1264</v>
      </c>
      <c r="H2775" s="80">
        <v>7300</v>
      </c>
      <c r="I2775" s="82">
        <v>0.173151</v>
      </c>
      <c r="J2775" s="80">
        <v>0.173008</v>
      </c>
      <c r="L2775" s="84">
        <v>0.99429999999999996</v>
      </c>
      <c r="M2775" s="83">
        <v>2772.75</v>
      </c>
      <c r="N2775" s="83">
        <v>1.24587</v>
      </c>
      <c r="O2775" s="83">
        <v>2771.51</v>
      </c>
      <c r="P2775" s="83">
        <v>2.49173</v>
      </c>
      <c r="Q2775" s="83">
        <v>2774</v>
      </c>
      <c r="R2775" s="86">
        <v>8.9824499999999999E-4</v>
      </c>
      <c r="S2775" s="86">
        <v>7.5497799999999999E-3</v>
      </c>
    </row>
    <row r="2776" spans="2:19" x14ac:dyDescent="0.2">
      <c r="B2776" s="33"/>
      <c r="C2776" s="81">
        <v>3.4139999999999997E-2</v>
      </c>
      <c r="D2776" s="80">
        <v>6669</v>
      </c>
      <c r="E2776" s="80">
        <v>632</v>
      </c>
      <c r="F2776" s="80">
        <v>6037</v>
      </c>
      <c r="G2776" s="80">
        <v>1264</v>
      </c>
      <c r="H2776" s="80">
        <v>7301</v>
      </c>
      <c r="I2776" s="82">
        <v>0.173127</v>
      </c>
      <c r="J2776" s="80">
        <v>0.173008</v>
      </c>
      <c r="L2776" s="84">
        <v>0.99429999999999996</v>
      </c>
      <c r="M2776" s="83">
        <v>2773.75</v>
      </c>
      <c r="N2776" s="83">
        <v>1.24963</v>
      </c>
      <c r="O2776" s="83">
        <v>2772.5</v>
      </c>
      <c r="P2776" s="83">
        <v>2.49926</v>
      </c>
      <c r="Q2776" s="83">
        <v>2775</v>
      </c>
      <c r="R2776" s="86">
        <v>9.0063600000000001E-4</v>
      </c>
      <c r="S2776" s="86">
        <v>7.5497799999999999E-3</v>
      </c>
    </row>
    <row r="2777" spans="2:19" x14ac:dyDescent="0.2">
      <c r="B2777" s="33"/>
      <c r="C2777" s="81">
        <v>3.3759999999999998E-2</v>
      </c>
      <c r="D2777" s="80">
        <v>6670</v>
      </c>
      <c r="E2777" s="80">
        <v>632</v>
      </c>
      <c r="F2777" s="80">
        <v>6038</v>
      </c>
      <c r="G2777" s="80">
        <v>1264</v>
      </c>
      <c r="H2777" s="80">
        <v>7302</v>
      </c>
      <c r="I2777" s="82">
        <v>0.17310300000000001</v>
      </c>
      <c r="J2777" s="80">
        <v>0.173008</v>
      </c>
      <c r="L2777" s="84">
        <v>0.99429999999999996</v>
      </c>
      <c r="M2777" s="83">
        <v>2774.75</v>
      </c>
      <c r="N2777" s="83">
        <v>1.2534099999999999</v>
      </c>
      <c r="O2777" s="83">
        <v>2773.49</v>
      </c>
      <c r="P2777" s="83">
        <v>2.5068100000000002</v>
      </c>
      <c r="Q2777" s="83">
        <v>2776</v>
      </c>
      <c r="R2777" s="86">
        <v>9.0303099999999999E-4</v>
      </c>
      <c r="S2777" s="86">
        <v>7.5497799999999999E-3</v>
      </c>
    </row>
    <row r="2778" spans="2:19" x14ac:dyDescent="0.2">
      <c r="B2778" s="33"/>
      <c r="C2778" s="81">
        <v>3.3550000000000003E-2</v>
      </c>
      <c r="D2778" s="80">
        <v>6672</v>
      </c>
      <c r="E2778" s="80">
        <v>632</v>
      </c>
      <c r="F2778" s="80">
        <v>6040</v>
      </c>
      <c r="G2778" s="80">
        <v>1264</v>
      </c>
      <c r="H2778" s="80">
        <v>7304</v>
      </c>
      <c r="I2778" s="82">
        <v>0.17305599999999999</v>
      </c>
      <c r="J2778" s="80">
        <v>0.173008</v>
      </c>
      <c r="L2778" s="84">
        <v>0.99429999999999996</v>
      </c>
      <c r="M2778" s="83">
        <v>2775.74</v>
      </c>
      <c r="N2778" s="83">
        <v>1.25719</v>
      </c>
      <c r="O2778" s="83">
        <v>2774.49</v>
      </c>
      <c r="P2778" s="83">
        <v>2.5143800000000001</v>
      </c>
      <c r="Q2778" s="83">
        <v>2777</v>
      </c>
      <c r="R2778" s="86">
        <v>9.0543100000000005E-4</v>
      </c>
      <c r="S2778" s="86">
        <v>7.5497799999999999E-3</v>
      </c>
    </row>
    <row r="2779" spans="2:19" x14ac:dyDescent="0.2">
      <c r="B2779" s="33"/>
      <c r="C2779" s="81">
        <v>3.3349999999999998E-2</v>
      </c>
      <c r="D2779" s="80">
        <v>6673</v>
      </c>
      <c r="E2779" s="80">
        <v>632</v>
      </c>
      <c r="F2779" s="80">
        <v>6041</v>
      </c>
      <c r="G2779" s="80">
        <v>1264</v>
      </c>
      <c r="H2779" s="80">
        <v>7305</v>
      </c>
      <c r="I2779" s="82">
        <v>0.17303199999999999</v>
      </c>
      <c r="J2779" s="80">
        <v>0.173008</v>
      </c>
      <c r="L2779" s="84">
        <v>0.99429999999999996</v>
      </c>
      <c r="M2779" s="83">
        <v>2776.74</v>
      </c>
      <c r="N2779" s="83">
        <v>1.26098</v>
      </c>
      <c r="O2779" s="83">
        <v>2775.48</v>
      </c>
      <c r="P2779" s="83">
        <v>2.52197</v>
      </c>
      <c r="Q2779" s="83">
        <v>2778</v>
      </c>
      <c r="R2779" s="86">
        <v>9.0783499999999996E-4</v>
      </c>
      <c r="S2779" s="86">
        <v>7.5497799999999999E-3</v>
      </c>
    </row>
    <row r="2780" spans="2:19" x14ac:dyDescent="0.2">
      <c r="B2780" s="33"/>
      <c r="C2780" s="81">
        <v>3.3230000000000003E-2</v>
      </c>
      <c r="D2780" s="80">
        <v>6674</v>
      </c>
      <c r="E2780" s="80">
        <v>632</v>
      </c>
      <c r="F2780" s="80">
        <v>6042</v>
      </c>
      <c r="G2780" s="80">
        <v>1264</v>
      </c>
      <c r="H2780" s="80">
        <v>7306</v>
      </c>
      <c r="I2780" s="82">
        <v>0.173008</v>
      </c>
      <c r="J2780" s="80">
        <v>0.173008</v>
      </c>
      <c r="L2780" s="84">
        <v>0.99429999999999996</v>
      </c>
      <c r="M2780" s="83">
        <v>2777.74</v>
      </c>
      <c r="N2780" s="83">
        <v>1.2647900000000001</v>
      </c>
      <c r="O2780" s="83">
        <v>2776.47</v>
      </c>
      <c r="P2780" s="83">
        <v>2.5295700000000001</v>
      </c>
      <c r="Q2780" s="83">
        <v>2779</v>
      </c>
      <c r="R2780" s="86">
        <v>9.1024499999999996E-4</v>
      </c>
      <c r="S2780" s="86">
        <v>7.5497799999999999E-3</v>
      </c>
    </row>
    <row r="2781" spans="2:19" x14ac:dyDescent="0.2">
      <c r="B2781" s="33"/>
      <c r="C2781" s="81">
        <v>3.2939999999999997E-2</v>
      </c>
      <c r="D2781" s="80">
        <v>6674</v>
      </c>
      <c r="E2781" s="80">
        <v>633</v>
      </c>
      <c r="F2781" s="80">
        <v>6041</v>
      </c>
      <c r="G2781" s="80">
        <v>1266</v>
      </c>
      <c r="H2781" s="80">
        <v>7307</v>
      </c>
      <c r="I2781" s="82">
        <v>0.173259</v>
      </c>
      <c r="J2781" s="80">
        <v>0.173259</v>
      </c>
      <c r="L2781" s="84">
        <v>0.99429999999999996</v>
      </c>
      <c r="M2781" s="83">
        <v>2778.73</v>
      </c>
      <c r="N2781" s="83">
        <v>1.2685999999999999</v>
      </c>
      <c r="O2781" s="83">
        <v>2777.46</v>
      </c>
      <c r="P2781" s="83">
        <v>2.5371899999999998</v>
      </c>
      <c r="Q2781" s="83">
        <v>2780</v>
      </c>
      <c r="R2781" s="86">
        <v>9.1265900000000002E-4</v>
      </c>
      <c r="S2781" s="86">
        <v>7.5497799999999999E-3</v>
      </c>
    </row>
    <row r="2782" spans="2:19" x14ac:dyDescent="0.2">
      <c r="B2782" s="33"/>
      <c r="C2782" s="81">
        <v>3.2730000000000002E-2</v>
      </c>
      <c r="D2782" s="80">
        <v>6674</v>
      </c>
      <c r="E2782" s="80">
        <v>634</v>
      </c>
      <c r="F2782" s="80">
        <v>6040</v>
      </c>
      <c r="G2782" s="80">
        <v>1268</v>
      </c>
      <c r="H2782" s="80">
        <v>7308</v>
      </c>
      <c r="I2782" s="82">
        <v>0.173508</v>
      </c>
      <c r="J2782" s="80">
        <v>0.173508</v>
      </c>
      <c r="L2782" s="84">
        <v>0.99419999999999997</v>
      </c>
      <c r="M2782" s="83">
        <v>2779.73</v>
      </c>
      <c r="N2782" s="83">
        <v>1.2724200000000001</v>
      </c>
      <c r="O2782" s="83">
        <v>2778.46</v>
      </c>
      <c r="P2782" s="83">
        <v>2.5448300000000001</v>
      </c>
      <c r="Q2782" s="83">
        <v>2781</v>
      </c>
      <c r="R2782" s="86">
        <v>9.1507700000000003E-4</v>
      </c>
      <c r="S2782" s="86">
        <v>7.7019799999999998E-3</v>
      </c>
    </row>
    <row r="2783" spans="2:19" x14ac:dyDescent="0.2">
      <c r="B2783" s="33"/>
      <c r="C2783" s="81">
        <v>3.261E-2</v>
      </c>
      <c r="D2783" s="80">
        <v>6674</v>
      </c>
      <c r="E2783" s="80">
        <v>635</v>
      </c>
      <c r="F2783" s="80">
        <v>6039</v>
      </c>
      <c r="G2783" s="80">
        <v>1270</v>
      </c>
      <c r="H2783" s="80">
        <v>7309</v>
      </c>
      <c r="I2783" s="82">
        <v>0.173758</v>
      </c>
      <c r="J2783" s="80">
        <v>0.173735</v>
      </c>
      <c r="L2783" s="84">
        <v>0.99419999999999997</v>
      </c>
      <c r="M2783" s="83">
        <v>2780.72</v>
      </c>
      <c r="N2783" s="83">
        <v>1.27624</v>
      </c>
      <c r="O2783" s="83">
        <v>2779.45</v>
      </c>
      <c r="P2783" s="83">
        <v>2.5524900000000001</v>
      </c>
      <c r="Q2783" s="83">
        <v>2782</v>
      </c>
      <c r="R2783" s="86">
        <v>9.1750100000000004E-4</v>
      </c>
      <c r="S2783" s="86">
        <v>7.7019799999999998E-3</v>
      </c>
    </row>
    <row r="2784" spans="2:19" x14ac:dyDescent="0.2">
      <c r="B2784" s="33"/>
      <c r="C2784" s="81">
        <v>3.2530000000000003E-2</v>
      </c>
      <c r="D2784" s="80">
        <v>6675</v>
      </c>
      <c r="E2784" s="80">
        <v>635</v>
      </c>
      <c r="F2784" s="80">
        <v>6040</v>
      </c>
      <c r="G2784" s="80">
        <v>1270</v>
      </c>
      <c r="H2784" s="80">
        <v>7310</v>
      </c>
      <c r="I2784" s="82">
        <v>0.173735</v>
      </c>
      <c r="J2784" s="80">
        <v>0.173735</v>
      </c>
      <c r="L2784" s="84">
        <v>0.99419999999999997</v>
      </c>
      <c r="M2784" s="83">
        <v>2781.72</v>
      </c>
      <c r="N2784" s="83">
        <v>1.2800800000000001</v>
      </c>
      <c r="O2784" s="83">
        <v>2780.44</v>
      </c>
      <c r="P2784" s="83">
        <v>2.5601600000000002</v>
      </c>
      <c r="Q2784" s="83">
        <v>2783</v>
      </c>
      <c r="R2784" s="86">
        <v>9.1992899999999999E-4</v>
      </c>
      <c r="S2784" s="86">
        <v>7.7019799999999998E-3</v>
      </c>
    </row>
    <row r="2785" spans="2:19" x14ac:dyDescent="0.2">
      <c r="B2785" s="33"/>
      <c r="C2785" s="81">
        <v>3.1980000000000001E-2</v>
      </c>
      <c r="D2785" s="80">
        <v>6675</v>
      </c>
      <c r="E2785" s="80">
        <v>636</v>
      </c>
      <c r="F2785" s="80">
        <v>6039</v>
      </c>
      <c r="G2785" s="80">
        <v>1272</v>
      </c>
      <c r="H2785" s="80">
        <v>7311</v>
      </c>
      <c r="I2785" s="82">
        <v>0.173984</v>
      </c>
      <c r="J2785" s="80">
        <v>0.173984</v>
      </c>
      <c r="L2785" s="84">
        <v>0.99419999999999997</v>
      </c>
      <c r="M2785" s="83">
        <v>2782.72</v>
      </c>
      <c r="N2785" s="83">
        <v>1.28393</v>
      </c>
      <c r="O2785" s="83">
        <v>2781.43</v>
      </c>
      <c r="P2785" s="83">
        <v>2.56786</v>
      </c>
      <c r="Q2785" s="83">
        <v>2784</v>
      </c>
      <c r="R2785" s="86">
        <v>9.2236200000000003E-4</v>
      </c>
      <c r="S2785" s="86">
        <v>7.7019799999999998E-3</v>
      </c>
    </row>
    <row r="2786" spans="2:19" x14ac:dyDescent="0.2">
      <c r="B2786" s="33"/>
      <c r="C2786" s="81">
        <v>3.1910000000000001E-2</v>
      </c>
      <c r="D2786" s="80">
        <v>6675</v>
      </c>
      <c r="E2786" s="80">
        <v>637</v>
      </c>
      <c r="F2786" s="80">
        <v>6038</v>
      </c>
      <c r="G2786" s="80">
        <v>1274</v>
      </c>
      <c r="H2786" s="80">
        <v>7312</v>
      </c>
      <c r="I2786" s="82">
        <v>0.174234</v>
      </c>
      <c r="J2786" s="80">
        <v>0.174234</v>
      </c>
      <c r="L2786" s="84">
        <v>0.99419999999999997</v>
      </c>
      <c r="M2786" s="83">
        <v>2783.71</v>
      </c>
      <c r="N2786" s="83">
        <v>1.2877799999999999</v>
      </c>
      <c r="O2786" s="83">
        <v>2782.42</v>
      </c>
      <c r="P2786" s="83">
        <v>2.5755699999999999</v>
      </c>
      <c r="Q2786" s="83">
        <v>2785</v>
      </c>
      <c r="R2786" s="86">
        <v>9.2479900000000002E-4</v>
      </c>
      <c r="S2786" s="86">
        <v>7.7019799999999998E-3</v>
      </c>
    </row>
    <row r="2787" spans="2:19" x14ac:dyDescent="0.2">
      <c r="B2787" s="33"/>
      <c r="C2787" s="81">
        <v>3.1539999999999999E-2</v>
      </c>
      <c r="D2787" s="80">
        <v>6676</v>
      </c>
      <c r="E2787" s="80">
        <v>638</v>
      </c>
      <c r="F2787" s="80">
        <v>6038</v>
      </c>
      <c r="G2787" s="80">
        <v>1276</v>
      </c>
      <c r="H2787" s="80">
        <v>7314</v>
      </c>
      <c r="I2787" s="82">
        <v>0.17446</v>
      </c>
      <c r="J2787" s="80">
        <v>0.17443600000000001</v>
      </c>
      <c r="L2787" s="84">
        <v>0.99419999999999997</v>
      </c>
      <c r="M2787" s="83">
        <v>2784.71</v>
      </c>
      <c r="N2787" s="83">
        <v>1.29165</v>
      </c>
      <c r="O2787" s="83">
        <v>2783.42</v>
      </c>
      <c r="P2787" s="83">
        <v>2.5832999999999999</v>
      </c>
      <c r="Q2787" s="83">
        <v>2786</v>
      </c>
      <c r="R2787" s="86">
        <v>9.27242E-4</v>
      </c>
      <c r="S2787" s="86">
        <v>7.7019799999999998E-3</v>
      </c>
    </row>
    <row r="2788" spans="2:19" x14ac:dyDescent="0.2">
      <c r="B2788" s="33"/>
      <c r="C2788" s="81">
        <v>3.1309999999999998E-2</v>
      </c>
      <c r="D2788" s="80">
        <v>6677</v>
      </c>
      <c r="E2788" s="80">
        <v>638</v>
      </c>
      <c r="F2788" s="80">
        <v>6039</v>
      </c>
      <c r="G2788" s="80">
        <v>1276</v>
      </c>
      <c r="H2788" s="80">
        <v>7315</v>
      </c>
      <c r="I2788" s="82">
        <v>0.17443600000000001</v>
      </c>
      <c r="J2788" s="80">
        <v>0.17443600000000001</v>
      </c>
      <c r="L2788" s="84">
        <v>0.99419999999999997</v>
      </c>
      <c r="M2788" s="83">
        <v>2785.7</v>
      </c>
      <c r="N2788" s="83">
        <v>1.29552</v>
      </c>
      <c r="O2788" s="83">
        <v>2784.41</v>
      </c>
      <c r="P2788" s="83">
        <v>2.59104</v>
      </c>
      <c r="Q2788" s="83">
        <v>2787</v>
      </c>
      <c r="R2788" s="86">
        <v>9.2968900000000004E-4</v>
      </c>
      <c r="S2788" s="86">
        <v>7.7019799999999998E-3</v>
      </c>
    </row>
    <row r="2789" spans="2:19" x14ac:dyDescent="0.2">
      <c r="B2789" s="33"/>
      <c r="C2789" s="81">
        <v>3.1179999999999999E-2</v>
      </c>
      <c r="D2789" s="80">
        <v>6677</v>
      </c>
      <c r="E2789" s="80">
        <v>639</v>
      </c>
      <c r="F2789" s="80">
        <v>6038</v>
      </c>
      <c r="G2789" s="80">
        <v>1278</v>
      </c>
      <c r="H2789" s="80">
        <v>7316</v>
      </c>
      <c r="I2789" s="82">
        <v>0.17468600000000001</v>
      </c>
      <c r="J2789" s="80">
        <v>0.174542</v>
      </c>
      <c r="L2789" s="84">
        <v>0.99419999999999997</v>
      </c>
      <c r="M2789" s="83">
        <v>2786.7</v>
      </c>
      <c r="N2789" s="83">
        <v>1.2994000000000001</v>
      </c>
      <c r="O2789" s="83">
        <v>2785.4</v>
      </c>
      <c r="P2789" s="83">
        <v>2.5988099999999998</v>
      </c>
      <c r="Q2789" s="83">
        <v>2788</v>
      </c>
      <c r="R2789" s="86">
        <v>9.3214100000000005E-4</v>
      </c>
      <c r="S2789" s="86">
        <v>7.7019799999999998E-3</v>
      </c>
    </row>
    <row r="2790" spans="2:19" x14ac:dyDescent="0.2">
      <c r="B2790" s="33"/>
      <c r="C2790" s="81">
        <v>3.1109999999999999E-2</v>
      </c>
      <c r="D2790" s="80">
        <v>6678</v>
      </c>
      <c r="E2790" s="80">
        <v>639</v>
      </c>
      <c r="F2790" s="80">
        <v>6039</v>
      </c>
      <c r="G2790" s="80">
        <v>1278</v>
      </c>
      <c r="H2790" s="80">
        <v>7317</v>
      </c>
      <c r="I2790" s="82">
        <v>0.17466200000000001</v>
      </c>
      <c r="J2790" s="80">
        <v>0.174542</v>
      </c>
      <c r="L2790" s="84">
        <v>0.99409999999999998</v>
      </c>
      <c r="M2790" s="83">
        <v>2787.7</v>
      </c>
      <c r="N2790" s="83">
        <v>1.3032999999999999</v>
      </c>
      <c r="O2790" s="83">
        <v>2786.39</v>
      </c>
      <c r="P2790" s="83">
        <v>2.6065900000000002</v>
      </c>
      <c r="Q2790" s="83">
        <v>2789</v>
      </c>
      <c r="R2790" s="86">
        <v>9.3459700000000001E-4</v>
      </c>
      <c r="S2790" s="86">
        <v>7.8288999999999997E-3</v>
      </c>
    </row>
    <row r="2791" spans="2:19" x14ac:dyDescent="0.2">
      <c r="B2791" s="33"/>
      <c r="C2791" s="81">
        <v>3.1040000000000002E-2</v>
      </c>
      <c r="D2791" s="80">
        <v>6679</v>
      </c>
      <c r="E2791" s="80">
        <v>639</v>
      </c>
      <c r="F2791" s="80">
        <v>6040</v>
      </c>
      <c r="G2791" s="80">
        <v>1278</v>
      </c>
      <c r="H2791" s="80">
        <v>7318</v>
      </c>
      <c r="I2791" s="82">
        <v>0.17463799999999999</v>
      </c>
      <c r="J2791" s="80">
        <v>0.174542</v>
      </c>
      <c r="L2791" s="84">
        <v>0.99409999999999998</v>
      </c>
      <c r="M2791" s="83">
        <v>2788.69</v>
      </c>
      <c r="N2791" s="83">
        <v>1.3071999999999999</v>
      </c>
      <c r="O2791" s="83">
        <v>2787.39</v>
      </c>
      <c r="P2791" s="83">
        <v>2.6143900000000002</v>
      </c>
      <c r="Q2791" s="83">
        <v>2790</v>
      </c>
      <c r="R2791" s="86">
        <v>9.3705800000000005E-4</v>
      </c>
      <c r="S2791" s="86">
        <v>7.8288999999999997E-3</v>
      </c>
    </row>
    <row r="2792" spans="2:19" x14ac:dyDescent="0.2">
      <c r="B2792" s="33"/>
      <c r="C2792" s="81">
        <v>3.083E-2</v>
      </c>
      <c r="D2792" s="80">
        <v>6681</v>
      </c>
      <c r="E2792" s="80">
        <v>639</v>
      </c>
      <c r="F2792" s="80">
        <v>6042</v>
      </c>
      <c r="G2792" s="80">
        <v>1278</v>
      </c>
      <c r="H2792" s="80">
        <v>7320</v>
      </c>
      <c r="I2792" s="82">
        <v>0.17459</v>
      </c>
      <c r="J2792" s="80">
        <v>0.174542</v>
      </c>
      <c r="L2792" s="84">
        <v>0.99409999999999998</v>
      </c>
      <c r="M2792" s="83">
        <v>2789.69</v>
      </c>
      <c r="N2792" s="83">
        <v>1.31111</v>
      </c>
      <c r="O2792" s="83">
        <v>2788.38</v>
      </c>
      <c r="P2792" s="83">
        <v>2.6222099999999999</v>
      </c>
      <c r="Q2792" s="83">
        <v>2791</v>
      </c>
      <c r="R2792" s="86">
        <v>9.3952399999999996E-4</v>
      </c>
      <c r="S2792" s="86">
        <v>7.8288999999999997E-3</v>
      </c>
    </row>
    <row r="2793" spans="2:19" x14ac:dyDescent="0.2">
      <c r="B2793" s="33"/>
      <c r="C2793" s="81">
        <v>3.073E-2</v>
      </c>
      <c r="D2793" s="80">
        <v>6682</v>
      </c>
      <c r="E2793" s="80">
        <v>639</v>
      </c>
      <c r="F2793" s="80">
        <v>6043</v>
      </c>
      <c r="G2793" s="80">
        <v>1278</v>
      </c>
      <c r="H2793" s="80">
        <v>7321</v>
      </c>
      <c r="I2793" s="82">
        <v>0.174566</v>
      </c>
      <c r="J2793" s="80">
        <v>0.174542</v>
      </c>
      <c r="L2793" s="84">
        <v>0.99409999999999998</v>
      </c>
      <c r="M2793" s="83">
        <v>2790.68</v>
      </c>
      <c r="N2793" s="83">
        <v>1.3150299999999999</v>
      </c>
      <c r="O2793" s="83">
        <v>2789.37</v>
      </c>
      <c r="P2793" s="83">
        <v>2.6300500000000002</v>
      </c>
      <c r="Q2793" s="83">
        <v>2792</v>
      </c>
      <c r="R2793" s="86">
        <v>9.4199500000000005E-4</v>
      </c>
      <c r="S2793" s="86">
        <v>7.8288999999999997E-3</v>
      </c>
    </row>
    <row r="2794" spans="2:19" x14ac:dyDescent="0.2">
      <c r="B2794" s="33"/>
      <c r="C2794" s="81">
        <v>3.0439999999999998E-2</v>
      </c>
      <c r="D2794" s="80">
        <v>6683</v>
      </c>
      <c r="E2794" s="80">
        <v>639</v>
      </c>
      <c r="F2794" s="80">
        <v>6044</v>
      </c>
      <c r="G2794" s="80">
        <v>1278</v>
      </c>
      <c r="H2794" s="80">
        <v>7322</v>
      </c>
      <c r="I2794" s="82">
        <v>0.174542</v>
      </c>
      <c r="J2794" s="80">
        <v>0.174542</v>
      </c>
      <c r="L2794" s="84">
        <v>0.99409999999999998</v>
      </c>
      <c r="M2794" s="83">
        <v>2791.68</v>
      </c>
      <c r="N2794" s="83">
        <v>1.3189500000000001</v>
      </c>
      <c r="O2794" s="83">
        <v>2790.36</v>
      </c>
      <c r="P2794" s="83">
        <v>2.6379100000000002</v>
      </c>
      <c r="Q2794" s="83">
        <v>2793</v>
      </c>
      <c r="R2794" s="86">
        <v>9.44471E-4</v>
      </c>
      <c r="S2794" s="86">
        <v>7.8288999999999997E-3</v>
      </c>
    </row>
    <row r="2795" spans="2:19" x14ac:dyDescent="0.2">
      <c r="B2795" s="33"/>
      <c r="C2795" s="81">
        <v>2.9489999999999999E-2</v>
      </c>
      <c r="D2795" s="80">
        <v>6683</v>
      </c>
      <c r="E2795" s="80">
        <v>640</v>
      </c>
      <c r="F2795" s="80">
        <v>6043</v>
      </c>
      <c r="G2795" s="80">
        <v>1280</v>
      </c>
      <c r="H2795" s="80">
        <v>7323</v>
      </c>
      <c r="I2795" s="82">
        <v>0.174792</v>
      </c>
      <c r="J2795" s="80">
        <v>0.17457700000000001</v>
      </c>
      <c r="L2795" s="84">
        <v>0.99409999999999998</v>
      </c>
      <c r="M2795" s="83">
        <v>2792.68</v>
      </c>
      <c r="N2795" s="83">
        <v>1.3228899999999999</v>
      </c>
      <c r="O2795" s="83">
        <v>2791.35</v>
      </c>
      <c r="P2795" s="83">
        <v>2.6457799999999998</v>
      </c>
      <c r="Q2795" s="83">
        <v>2794</v>
      </c>
      <c r="R2795" s="86">
        <v>9.4695100000000002E-4</v>
      </c>
      <c r="S2795" s="86">
        <v>7.8288999999999997E-3</v>
      </c>
    </row>
    <row r="2796" spans="2:19" x14ac:dyDescent="0.2">
      <c r="B2796" s="33"/>
      <c r="C2796" s="81">
        <v>2.9350000000000001E-2</v>
      </c>
      <c r="D2796" s="80">
        <v>6684</v>
      </c>
      <c r="E2796" s="80">
        <v>640</v>
      </c>
      <c r="F2796" s="80">
        <v>6044</v>
      </c>
      <c r="G2796" s="80">
        <v>1280</v>
      </c>
      <c r="H2796" s="80">
        <v>7324</v>
      </c>
      <c r="I2796" s="82">
        <v>0.17476800000000001</v>
      </c>
      <c r="J2796" s="80">
        <v>0.17457700000000001</v>
      </c>
      <c r="L2796" s="84">
        <v>0.99399999999999999</v>
      </c>
      <c r="M2796" s="83">
        <v>2793.67</v>
      </c>
      <c r="N2796" s="83">
        <v>1.32684</v>
      </c>
      <c r="O2796" s="83">
        <v>2792.35</v>
      </c>
      <c r="P2796" s="83">
        <v>2.65367</v>
      </c>
      <c r="Q2796" s="83">
        <v>2795</v>
      </c>
      <c r="R2796" s="86">
        <v>9.4943600000000001E-4</v>
      </c>
      <c r="S2796" s="86">
        <v>7.9757300000000003E-3</v>
      </c>
    </row>
    <row r="2797" spans="2:19" x14ac:dyDescent="0.2">
      <c r="B2797" s="33"/>
      <c r="C2797" s="81">
        <v>2.8899999999999999E-2</v>
      </c>
      <c r="D2797" s="80">
        <v>6685</v>
      </c>
      <c r="E2797" s="80">
        <v>640</v>
      </c>
      <c r="F2797" s="80">
        <v>6045</v>
      </c>
      <c r="G2797" s="80">
        <v>1280</v>
      </c>
      <c r="H2797" s="80">
        <v>7325</v>
      </c>
      <c r="I2797" s="82">
        <v>0.17474400000000001</v>
      </c>
      <c r="J2797" s="80">
        <v>0.17457700000000001</v>
      </c>
      <c r="L2797" s="84">
        <v>0.99399999999999999</v>
      </c>
      <c r="M2797" s="83">
        <v>2794.67</v>
      </c>
      <c r="N2797" s="83">
        <v>1.3307899999999999</v>
      </c>
      <c r="O2797" s="83">
        <v>2793.34</v>
      </c>
      <c r="P2797" s="83">
        <v>2.6615899999999999</v>
      </c>
      <c r="Q2797" s="83">
        <v>2796</v>
      </c>
      <c r="R2797" s="86">
        <v>9.5192599999999997E-4</v>
      </c>
      <c r="S2797" s="86">
        <v>7.9757300000000003E-3</v>
      </c>
    </row>
    <row r="2798" spans="2:19" x14ac:dyDescent="0.2">
      <c r="B2798" s="33"/>
      <c r="C2798" s="81">
        <v>2.887E-2</v>
      </c>
      <c r="D2798" s="80">
        <v>6686</v>
      </c>
      <c r="E2798" s="80">
        <v>640</v>
      </c>
      <c r="F2798" s="80">
        <v>6046</v>
      </c>
      <c r="G2798" s="80">
        <v>1280</v>
      </c>
      <c r="H2798" s="80">
        <v>7326</v>
      </c>
      <c r="I2798" s="82">
        <v>0.17471999999999999</v>
      </c>
      <c r="J2798" s="80">
        <v>0.17457700000000001</v>
      </c>
      <c r="L2798" s="84">
        <v>0.99399999999999999</v>
      </c>
      <c r="M2798" s="83">
        <v>2795.67</v>
      </c>
      <c r="N2798" s="83">
        <v>1.3347599999999999</v>
      </c>
      <c r="O2798" s="83">
        <v>2794.33</v>
      </c>
      <c r="P2798" s="83">
        <v>2.6695199999999999</v>
      </c>
      <c r="Q2798" s="83">
        <v>2797</v>
      </c>
      <c r="R2798" s="86">
        <v>9.54421E-4</v>
      </c>
      <c r="S2798" s="86">
        <v>7.9757300000000003E-3</v>
      </c>
    </row>
    <row r="2799" spans="2:19" x14ac:dyDescent="0.2">
      <c r="B2799" s="33"/>
      <c r="C2799" s="81">
        <v>2.826E-2</v>
      </c>
      <c r="D2799" s="80">
        <v>6687</v>
      </c>
      <c r="E2799" s="80">
        <v>640</v>
      </c>
      <c r="F2799" s="80">
        <v>6047</v>
      </c>
      <c r="G2799" s="80">
        <v>1280</v>
      </c>
      <c r="H2799" s="80">
        <v>7327</v>
      </c>
      <c r="I2799" s="82">
        <v>0.17469599999999999</v>
      </c>
      <c r="J2799" s="80">
        <v>0.17457700000000001</v>
      </c>
      <c r="L2799" s="84">
        <v>0.99399999999999999</v>
      </c>
      <c r="M2799" s="83">
        <v>2796.66</v>
      </c>
      <c r="N2799" s="83">
        <v>1.33873</v>
      </c>
      <c r="O2799" s="83">
        <v>2795.32</v>
      </c>
      <c r="P2799" s="83">
        <v>2.67746</v>
      </c>
      <c r="Q2799" s="83">
        <v>2798</v>
      </c>
      <c r="R2799" s="86">
        <v>9.5691999999999999E-4</v>
      </c>
      <c r="S2799" s="86">
        <v>7.9757300000000003E-3</v>
      </c>
    </row>
    <row r="2800" spans="2:19" x14ac:dyDescent="0.2">
      <c r="B2800" s="33"/>
      <c r="C2800" s="81">
        <v>2.6110000000000001E-2</v>
      </c>
      <c r="D2800" s="80">
        <v>6688</v>
      </c>
      <c r="E2800" s="80">
        <v>640</v>
      </c>
      <c r="F2800" s="80">
        <v>6048</v>
      </c>
      <c r="G2800" s="80">
        <v>1280</v>
      </c>
      <c r="H2800" s="80">
        <v>7328</v>
      </c>
      <c r="I2800" s="82">
        <v>0.17467199999999999</v>
      </c>
      <c r="J2800" s="80">
        <v>0.17457700000000001</v>
      </c>
      <c r="L2800" s="84">
        <v>0.99399999999999999</v>
      </c>
      <c r="M2800" s="83">
        <v>2797.66</v>
      </c>
      <c r="N2800" s="83">
        <v>1.3427100000000001</v>
      </c>
      <c r="O2800" s="83">
        <v>2796.31</v>
      </c>
      <c r="P2800" s="83">
        <v>2.6854300000000002</v>
      </c>
      <c r="Q2800" s="83">
        <v>2799</v>
      </c>
      <c r="R2800" s="86">
        <v>9.5942499999999997E-4</v>
      </c>
      <c r="S2800" s="86">
        <v>7.9757300000000003E-3</v>
      </c>
    </row>
    <row r="2801" spans="2:19" x14ac:dyDescent="0.2">
      <c r="B2801" s="33"/>
      <c r="C2801" s="81">
        <v>2.5190000000000001E-2</v>
      </c>
      <c r="D2801" s="80">
        <v>6689</v>
      </c>
      <c r="E2801" s="80">
        <v>640</v>
      </c>
      <c r="F2801" s="80">
        <v>6049</v>
      </c>
      <c r="G2801" s="80">
        <v>1280</v>
      </c>
      <c r="H2801" s="80">
        <v>7329</v>
      </c>
      <c r="I2801" s="82">
        <v>0.174649</v>
      </c>
      <c r="J2801" s="80">
        <v>0.17457700000000001</v>
      </c>
      <c r="L2801" s="84">
        <v>0.99399999999999999</v>
      </c>
      <c r="M2801" s="83">
        <v>2798.65</v>
      </c>
      <c r="N2801" s="83">
        <v>1.3467100000000001</v>
      </c>
      <c r="O2801" s="83">
        <v>2797.31</v>
      </c>
      <c r="P2801" s="83">
        <v>2.6934100000000001</v>
      </c>
      <c r="Q2801" s="83">
        <v>2800</v>
      </c>
      <c r="R2801" s="86">
        <v>9.6193400000000001E-4</v>
      </c>
      <c r="S2801" s="86">
        <v>7.9757300000000003E-3</v>
      </c>
    </row>
    <row r="2802" spans="2:19" x14ac:dyDescent="0.2">
      <c r="B2802" s="33"/>
      <c r="C2802" s="81">
        <v>2.4989999999999998E-2</v>
      </c>
      <c r="D2802" s="80">
        <v>6690</v>
      </c>
      <c r="E2802" s="80">
        <v>640</v>
      </c>
      <c r="F2802" s="80">
        <v>6050</v>
      </c>
      <c r="G2802" s="80">
        <v>1280</v>
      </c>
      <c r="H2802" s="80">
        <v>7330</v>
      </c>
      <c r="I2802" s="82">
        <v>0.174625</v>
      </c>
      <c r="J2802" s="80">
        <v>0.17457700000000001</v>
      </c>
      <c r="L2802" s="84">
        <v>0.99399999999999999</v>
      </c>
      <c r="M2802" s="83">
        <v>2799.65</v>
      </c>
      <c r="N2802" s="83">
        <v>1.3507100000000001</v>
      </c>
      <c r="O2802" s="83">
        <v>2798.3</v>
      </c>
      <c r="P2802" s="83">
        <v>2.7014200000000002</v>
      </c>
      <c r="Q2802" s="83">
        <v>2801</v>
      </c>
      <c r="R2802" s="86">
        <v>9.6444800000000002E-4</v>
      </c>
      <c r="S2802" s="86">
        <v>7.9757300000000003E-3</v>
      </c>
    </row>
    <row r="2803" spans="2:19" x14ac:dyDescent="0.2">
      <c r="B2803" s="33"/>
      <c r="C2803" s="81">
        <v>2.4680000000000001E-2</v>
      </c>
      <c r="D2803" s="80">
        <v>6691</v>
      </c>
      <c r="E2803" s="80">
        <v>640</v>
      </c>
      <c r="F2803" s="80">
        <v>6051</v>
      </c>
      <c r="G2803" s="80">
        <v>1280</v>
      </c>
      <c r="H2803" s="80">
        <v>7331</v>
      </c>
      <c r="I2803" s="82">
        <v>0.17460100000000001</v>
      </c>
      <c r="J2803" s="80">
        <v>0.17457700000000001</v>
      </c>
      <c r="L2803" s="84">
        <v>0.99399999999999999</v>
      </c>
      <c r="M2803" s="83">
        <v>2800.65</v>
      </c>
      <c r="N2803" s="83">
        <v>1.3547199999999999</v>
      </c>
      <c r="O2803" s="83">
        <v>2799.29</v>
      </c>
      <c r="P2803" s="83">
        <v>2.7094399999999998</v>
      </c>
      <c r="Q2803" s="83">
        <v>2802</v>
      </c>
      <c r="R2803" s="86">
        <v>9.66967E-4</v>
      </c>
      <c r="S2803" s="86">
        <v>7.9757300000000003E-3</v>
      </c>
    </row>
    <row r="2804" spans="2:19" x14ac:dyDescent="0.2">
      <c r="B2804" s="33"/>
      <c r="C2804" s="81">
        <v>2.4330000000000001E-2</v>
      </c>
      <c r="D2804" s="80">
        <v>6692</v>
      </c>
      <c r="E2804" s="80">
        <v>640</v>
      </c>
      <c r="F2804" s="80">
        <v>6052</v>
      </c>
      <c r="G2804" s="80">
        <v>1280</v>
      </c>
      <c r="H2804" s="80">
        <v>7332</v>
      </c>
      <c r="I2804" s="82">
        <v>0.17457700000000001</v>
      </c>
      <c r="J2804" s="80">
        <v>0.17457700000000001</v>
      </c>
      <c r="L2804" s="84">
        <v>0.99399999999999999</v>
      </c>
      <c r="M2804" s="83">
        <v>2801.64</v>
      </c>
      <c r="N2804" s="83">
        <v>1.3587400000000001</v>
      </c>
      <c r="O2804" s="83">
        <v>2800.28</v>
      </c>
      <c r="P2804" s="83">
        <v>2.7174800000000001</v>
      </c>
      <c r="Q2804" s="83">
        <v>2803</v>
      </c>
      <c r="R2804" s="86">
        <v>9.6949000000000004E-4</v>
      </c>
      <c r="S2804" s="86">
        <v>7.9757300000000003E-3</v>
      </c>
    </row>
    <row r="2805" spans="2:19" x14ac:dyDescent="0.2">
      <c r="B2805" s="33"/>
      <c r="C2805" s="81">
        <v>2.4289999999999999E-2</v>
      </c>
      <c r="D2805" s="80">
        <v>6692</v>
      </c>
      <c r="E2805" s="80">
        <v>641</v>
      </c>
      <c r="F2805" s="80">
        <v>6051</v>
      </c>
      <c r="G2805" s="80">
        <v>1282</v>
      </c>
      <c r="H2805" s="80">
        <v>7333</v>
      </c>
      <c r="I2805" s="82">
        <v>0.17482600000000001</v>
      </c>
      <c r="J2805" s="80">
        <v>0.17482600000000001</v>
      </c>
      <c r="L2805" s="84">
        <v>0.99399999999999999</v>
      </c>
      <c r="M2805" s="83">
        <v>2802.64</v>
      </c>
      <c r="N2805" s="83">
        <v>1.36277</v>
      </c>
      <c r="O2805" s="83">
        <v>2801.27</v>
      </c>
      <c r="P2805" s="83">
        <v>2.7255400000000001</v>
      </c>
      <c r="Q2805" s="83">
        <v>2804</v>
      </c>
      <c r="R2805" s="86">
        <v>9.7201899999999996E-4</v>
      </c>
      <c r="S2805" s="86">
        <v>7.9757300000000003E-3</v>
      </c>
    </row>
    <row r="2806" spans="2:19" x14ac:dyDescent="0.2">
      <c r="B2806" s="33"/>
      <c r="C2806" s="81">
        <v>2.2509999999999999E-2</v>
      </c>
      <c r="D2806" s="80">
        <v>6692</v>
      </c>
      <c r="E2806" s="80">
        <v>642</v>
      </c>
      <c r="F2806" s="80">
        <v>6050</v>
      </c>
      <c r="G2806" s="80">
        <v>1284</v>
      </c>
      <c r="H2806" s="80">
        <v>7334</v>
      </c>
      <c r="I2806" s="82">
        <v>0.17507500000000001</v>
      </c>
      <c r="J2806" s="80">
        <v>0.17507500000000001</v>
      </c>
      <c r="L2806" s="84">
        <v>0.99390000000000001</v>
      </c>
      <c r="M2806" s="83">
        <v>2803.63</v>
      </c>
      <c r="N2806" s="83">
        <v>1.3668100000000001</v>
      </c>
      <c r="O2806" s="83">
        <v>2802.27</v>
      </c>
      <c r="P2806" s="83">
        <v>2.7336200000000002</v>
      </c>
      <c r="Q2806" s="83">
        <v>2805</v>
      </c>
      <c r="R2806" s="86">
        <v>9.7455199999999995E-4</v>
      </c>
      <c r="S2806" s="86">
        <v>8.1244400000000001E-3</v>
      </c>
    </row>
    <row r="2807" spans="2:19" x14ac:dyDescent="0.2">
      <c r="B2807" s="33"/>
      <c r="C2807" s="81">
        <v>2.2210000000000001E-2</v>
      </c>
      <c r="D2807" s="80">
        <v>6692</v>
      </c>
      <c r="E2807" s="80">
        <v>643</v>
      </c>
      <c r="F2807" s="80">
        <v>6049</v>
      </c>
      <c r="G2807" s="80">
        <v>1286</v>
      </c>
      <c r="H2807" s="80">
        <v>7335</v>
      </c>
      <c r="I2807" s="82">
        <v>0.17532400000000001</v>
      </c>
      <c r="J2807" s="80">
        <v>0.17530000000000001</v>
      </c>
      <c r="L2807" s="84">
        <v>0.99390000000000001</v>
      </c>
      <c r="M2807" s="83">
        <v>2804.63</v>
      </c>
      <c r="N2807" s="83">
        <v>1.37086</v>
      </c>
      <c r="O2807" s="83">
        <v>2803.26</v>
      </c>
      <c r="P2807" s="83">
        <v>2.7417099999999999</v>
      </c>
      <c r="Q2807" s="83">
        <v>2806</v>
      </c>
      <c r="R2807" s="86">
        <v>9.770899999999999E-4</v>
      </c>
      <c r="S2807" s="86">
        <v>8.1244400000000001E-3</v>
      </c>
    </row>
    <row r="2808" spans="2:19" x14ac:dyDescent="0.2">
      <c r="B2808" s="33"/>
      <c r="C2808" s="81">
        <v>2.1569999999999999E-2</v>
      </c>
      <c r="D2808" s="80">
        <v>6693</v>
      </c>
      <c r="E2808" s="80">
        <v>643</v>
      </c>
      <c r="F2808" s="80">
        <v>6050</v>
      </c>
      <c r="G2808" s="80">
        <v>1286</v>
      </c>
      <c r="H2808" s="80">
        <v>7336</v>
      </c>
      <c r="I2808" s="82">
        <v>0.17530000000000001</v>
      </c>
      <c r="J2808" s="80">
        <v>0.17530000000000001</v>
      </c>
      <c r="L2808" s="84">
        <v>0.99390000000000001</v>
      </c>
      <c r="M2808" s="83">
        <v>2805.63</v>
      </c>
      <c r="N2808" s="83">
        <v>1.3749100000000001</v>
      </c>
      <c r="O2808" s="83">
        <v>2804.25</v>
      </c>
      <c r="P2808" s="83">
        <v>2.7498300000000002</v>
      </c>
      <c r="Q2808" s="83">
        <v>2807</v>
      </c>
      <c r="R2808" s="86">
        <v>9.7963299999999994E-4</v>
      </c>
      <c r="S2808" s="86">
        <v>8.1244400000000001E-3</v>
      </c>
    </row>
    <row r="2809" spans="2:19" x14ac:dyDescent="0.2">
      <c r="B2809" s="33"/>
      <c r="C2809" s="81">
        <v>2.1510000000000001E-2</v>
      </c>
      <c r="D2809" s="80">
        <v>6693</v>
      </c>
      <c r="E2809" s="80">
        <v>644</v>
      </c>
      <c r="F2809" s="80">
        <v>6049</v>
      </c>
      <c r="G2809" s="80">
        <v>1288</v>
      </c>
      <c r="H2809" s="80">
        <v>7337</v>
      </c>
      <c r="I2809" s="82">
        <v>0.17554900000000001</v>
      </c>
      <c r="J2809" s="80">
        <v>0.17554900000000001</v>
      </c>
      <c r="L2809" s="84">
        <v>0.99390000000000001</v>
      </c>
      <c r="M2809" s="83">
        <v>2806.62</v>
      </c>
      <c r="N2809" s="83">
        <v>1.3789800000000001</v>
      </c>
      <c r="O2809" s="83">
        <v>2805.24</v>
      </c>
      <c r="P2809" s="83">
        <v>2.7579600000000002</v>
      </c>
      <c r="Q2809" s="83">
        <v>2808</v>
      </c>
      <c r="R2809" s="86">
        <v>9.8218099999999994E-4</v>
      </c>
      <c r="S2809" s="86">
        <v>8.1244400000000001E-3</v>
      </c>
    </row>
    <row r="2810" spans="2:19" x14ac:dyDescent="0.2">
      <c r="B2810" s="33"/>
      <c r="C2810" s="81">
        <v>2.0080000000000001E-2</v>
      </c>
      <c r="D2810" s="80">
        <v>6693</v>
      </c>
      <c r="E2810" s="80">
        <v>645</v>
      </c>
      <c r="F2810" s="80">
        <v>6048</v>
      </c>
      <c r="G2810" s="80">
        <v>1290</v>
      </c>
      <c r="H2810" s="80">
        <v>7338</v>
      </c>
      <c r="I2810" s="82">
        <v>0.17579700000000001</v>
      </c>
      <c r="J2810" s="80">
        <v>0.17579700000000001</v>
      </c>
      <c r="L2810" s="84">
        <v>0.99390000000000001</v>
      </c>
      <c r="M2810" s="83">
        <v>2807.62</v>
      </c>
      <c r="N2810" s="83">
        <v>1.38306</v>
      </c>
      <c r="O2810" s="83">
        <v>2806.23</v>
      </c>
      <c r="P2810" s="83">
        <v>2.7661199999999999</v>
      </c>
      <c r="Q2810" s="83">
        <v>2809</v>
      </c>
      <c r="R2810" s="86">
        <v>9.8473300000000001E-4</v>
      </c>
      <c r="S2810" s="86">
        <v>8.1244400000000001E-3</v>
      </c>
    </row>
    <row r="2811" spans="2:19" x14ac:dyDescent="0.2">
      <c r="B2811" s="33"/>
      <c r="C2811" s="81">
        <v>1.9789999999999999E-2</v>
      </c>
      <c r="D2811" s="80">
        <v>6693</v>
      </c>
      <c r="E2811" s="80">
        <v>646</v>
      </c>
      <c r="F2811" s="80">
        <v>6047</v>
      </c>
      <c r="G2811" s="80">
        <v>1292</v>
      </c>
      <c r="H2811" s="80">
        <v>7339</v>
      </c>
      <c r="I2811" s="82">
        <v>0.17604600000000001</v>
      </c>
      <c r="J2811" s="80">
        <v>0.17604600000000001</v>
      </c>
      <c r="L2811" s="84">
        <v>0.99390000000000001</v>
      </c>
      <c r="M2811" s="83">
        <v>2808.61</v>
      </c>
      <c r="N2811" s="83">
        <v>1.38714</v>
      </c>
      <c r="O2811" s="83">
        <v>2807.23</v>
      </c>
      <c r="P2811" s="83">
        <v>2.7742900000000001</v>
      </c>
      <c r="Q2811" s="83">
        <v>2810</v>
      </c>
      <c r="R2811" s="86">
        <v>9.8729099999999995E-4</v>
      </c>
      <c r="S2811" s="86">
        <v>8.1244400000000001E-3</v>
      </c>
    </row>
    <row r="2812" spans="2:19" x14ac:dyDescent="0.2">
      <c r="B2812" s="33"/>
      <c r="C2812" s="81">
        <v>1.8970000000000001E-2</v>
      </c>
      <c r="D2812" s="80">
        <v>6693</v>
      </c>
      <c r="E2812" s="80">
        <v>647</v>
      </c>
      <c r="F2812" s="80">
        <v>6046</v>
      </c>
      <c r="G2812" s="80">
        <v>1294</v>
      </c>
      <c r="H2812" s="80">
        <v>7340</v>
      </c>
      <c r="I2812" s="82">
        <v>0.17629400000000001</v>
      </c>
      <c r="J2812" s="80">
        <v>0.17629400000000001</v>
      </c>
      <c r="L2812" s="84">
        <v>0.99380000000000002</v>
      </c>
      <c r="M2812" s="83">
        <v>2809.61</v>
      </c>
      <c r="N2812" s="83">
        <v>1.39124</v>
      </c>
      <c r="O2812" s="83">
        <v>2808.22</v>
      </c>
      <c r="P2812" s="83">
        <v>2.7824800000000001</v>
      </c>
      <c r="Q2812" s="83">
        <v>2811</v>
      </c>
      <c r="R2812" s="86">
        <v>9.8985299999999996E-4</v>
      </c>
      <c r="S2812" s="86">
        <v>8.2655999999999997E-3</v>
      </c>
    </row>
    <row r="2813" spans="2:19" x14ac:dyDescent="0.2">
      <c r="B2813" s="33"/>
      <c r="C2813" s="81">
        <v>1.8610000000000002E-2</v>
      </c>
      <c r="D2813" s="80">
        <v>6693</v>
      </c>
      <c r="E2813" s="80">
        <v>648</v>
      </c>
      <c r="F2813" s="80">
        <v>6045</v>
      </c>
      <c r="G2813" s="80">
        <v>1296</v>
      </c>
      <c r="H2813" s="80">
        <v>7341</v>
      </c>
      <c r="I2813" s="82">
        <v>0.17654300000000001</v>
      </c>
      <c r="J2813" s="80">
        <v>0.17651900000000001</v>
      </c>
      <c r="L2813" s="84">
        <v>0.99380000000000002</v>
      </c>
      <c r="M2813" s="83">
        <v>2810.6</v>
      </c>
      <c r="N2813" s="83">
        <v>1.39534</v>
      </c>
      <c r="O2813" s="83">
        <v>2809.21</v>
      </c>
      <c r="P2813" s="83">
        <v>2.7906900000000001</v>
      </c>
      <c r="Q2813" s="83">
        <v>2812</v>
      </c>
      <c r="R2813" s="86">
        <v>9.9241999999999993E-4</v>
      </c>
      <c r="S2813" s="86">
        <v>8.2655999999999997E-3</v>
      </c>
    </row>
    <row r="2814" spans="2:19" x14ac:dyDescent="0.2">
      <c r="B2814" s="33"/>
      <c r="C2814" s="81">
        <v>1.8319999999999999E-2</v>
      </c>
      <c r="D2814" s="80">
        <v>6694</v>
      </c>
      <c r="E2814" s="80">
        <v>648</v>
      </c>
      <c r="F2814" s="80">
        <v>6046</v>
      </c>
      <c r="G2814" s="80">
        <v>1296</v>
      </c>
      <c r="H2814" s="80">
        <v>7342</v>
      </c>
      <c r="I2814" s="82">
        <v>0.17651900000000001</v>
      </c>
      <c r="J2814" s="80">
        <v>0.17651900000000001</v>
      </c>
      <c r="L2814" s="84">
        <v>0.99380000000000002</v>
      </c>
      <c r="M2814" s="83">
        <v>2811.6</v>
      </c>
      <c r="N2814" s="83">
        <v>1.3994599999999999</v>
      </c>
      <c r="O2814" s="83">
        <v>2810.2</v>
      </c>
      <c r="P2814" s="83">
        <v>2.7989099999999998</v>
      </c>
      <c r="Q2814" s="83">
        <v>2813</v>
      </c>
      <c r="R2814" s="86">
        <v>9.949920000000001E-4</v>
      </c>
      <c r="S2814" s="86">
        <v>8.2655999999999997E-3</v>
      </c>
    </row>
    <row r="2815" spans="2:19" x14ac:dyDescent="0.2">
      <c r="B2815" s="33"/>
      <c r="C2815" s="81">
        <v>1.8239999999999999E-2</v>
      </c>
      <c r="D2815" s="80">
        <v>6694</v>
      </c>
      <c r="E2815" s="80">
        <v>649</v>
      </c>
      <c r="F2815" s="80">
        <v>6045</v>
      </c>
      <c r="G2815" s="80">
        <v>1298</v>
      </c>
      <c r="H2815" s="80">
        <v>7343</v>
      </c>
      <c r="I2815" s="82">
        <v>0.17676700000000001</v>
      </c>
      <c r="J2815" s="80">
        <v>0.17676700000000001</v>
      </c>
      <c r="L2815" s="84">
        <v>0.99380000000000002</v>
      </c>
      <c r="M2815" s="83">
        <v>2812.6</v>
      </c>
      <c r="N2815" s="83">
        <v>1.40358</v>
      </c>
      <c r="O2815" s="83">
        <v>2811.19</v>
      </c>
      <c r="P2815" s="83">
        <v>2.8071600000000001</v>
      </c>
      <c r="Q2815" s="83">
        <v>2814</v>
      </c>
      <c r="R2815" s="86">
        <v>9.9756900000000002E-4</v>
      </c>
      <c r="S2815" s="86">
        <v>8.2655999999999997E-3</v>
      </c>
    </row>
    <row r="2816" spans="2:19" x14ac:dyDescent="0.2">
      <c r="B2816" s="33"/>
      <c r="C2816" s="81">
        <v>1.7440000000000001E-2</v>
      </c>
      <c r="D2816" s="80">
        <v>6694</v>
      </c>
      <c r="E2816" s="80">
        <v>650</v>
      </c>
      <c r="F2816" s="80">
        <v>6044</v>
      </c>
      <c r="G2816" s="80">
        <v>1300</v>
      </c>
      <c r="H2816" s="80">
        <v>7344</v>
      </c>
      <c r="I2816" s="82">
        <v>0.17701500000000001</v>
      </c>
      <c r="J2816" s="80">
        <v>0.17691899999999999</v>
      </c>
      <c r="L2816" s="84">
        <v>0.99380000000000002</v>
      </c>
      <c r="M2816" s="83">
        <v>2813.59</v>
      </c>
      <c r="N2816" s="83">
        <v>1.40771</v>
      </c>
      <c r="O2816" s="83">
        <v>2812.18</v>
      </c>
      <c r="P2816" s="83">
        <v>2.8154300000000001</v>
      </c>
      <c r="Q2816" s="83">
        <v>2815</v>
      </c>
      <c r="R2816" s="86">
        <v>1.00015E-3</v>
      </c>
      <c r="S2816" s="86">
        <v>8.2655999999999997E-3</v>
      </c>
    </row>
    <row r="2817" spans="2:19" x14ac:dyDescent="0.2">
      <c r="B2817" s="33"/>
      <c r="C2817" s="81">
        <v>1.6240000000000001E-2</v>
      </c>
      <c r="D2817" s="80">
        <v>6696</v>
      </c>
      <c r="E2817" s="80">
        <v>650</v>
      </c>
      <c r="F2817" s="80">
        <v>6046</v>
      </c>
      <c r="G2817" s="80">
        <v>1300</v>
      </c>
      <c r="H2817" s="80">
        <v>7346</v>
      </c>
      <c r="I2817" s="82">
        <v>0.17696700000000001</v>
      </c>
      <c r="J2817" s="80">
        <v>0.17691899999999999</v>
      </c>
      <c r="L2817" s="84">
        <v>0.99380000000000002</v>
      </c>
      <c r="M2817" s="83">
        <v>2814.59</v>
      </c>
      <c r="N2817" s="83">
        <v>1.4118599999999999</v>
      </c>
      <c r="O2817" s="83">
        <v>2813.18</v>
      </c>
      <c r="P2817" s="83">
        <v>2.8237100000000002</v>
      </c>
      <c r="Q2817" s="83">
        <v>2816</v>
      </c>
      <c r="R2817" s="86">
        <v>1.00274E-3</v>
      </c>
      <c r="S2817" s="86">
        <v>8.2655999999999997E-3</v>
      </c>
    </row>
    <row r="2818" spans="2:19" x14ac:dyDescent="0.2">
      <c r="B2818" s="33"/>
      <c r="C2818" s="81">
        <v>1.6060000000000001E-2</v>
      </c>
      <c r="D2818" s="80">
        <v>6697</v>
      </c>
      <c r="E2818" s="80">
        <v>650</v>
      </c>
      <c r="F2818" s="80">
        <v>6047</v>
      </c>
      <c r="G2818" s="80">
        <v>1300</v>
      </c>
      <c r="H2818" s="80">
        <v>7347</v>
      </c>
      <c r="I2818" s="82">
        <v>0.17694299999999999</v>
      </c>
      <c r="J2818" s="80">
        <v>0.17691899999999999</v>
      </c>
      <c r="L2818" s="84">
        <v>0.99380000000000002</v>
      </c>
      <c r="M2818" s="83">
        <v>2815.58</v>
      </c>
      <c r="N2818" s="83">
        <v>1.41601</v>
      </c>
      <c r="O2818" s="83">
        <v>2814.17</v>
      </c>
      <c r="P2818" s="83">
        <v>2.8320099999999999</v>
      </c>
      <c r="Q2818" s="83">
        <v>2817</v>
      </c>
      <c r="R2818" s="86">
        <v>1.00533E-3</v>
      </c>
      <c r="S2818" s="86">
        <v>8.2655999999999997E-3</v>
      </c>
    </row>
    <row r="2819" spans="2:19" x14ac:dyDescent="0.2">
      <c r="B2819" s="33"/>
      <c r="C2819" s="81">
        <v>1.5709999999999998E-2</v>
      </c>
      <c r="D2819" s="80">
        <v>6698</v>
      </c>
      <c r="E2819" s="80">
        <v>650</v>
      </c>
      <c r="F2819" s="80">
        <v>6048</v>
      </c>
      <c r="G2819" s="80">
        <v>1300</v>
      </c>
      <c r="H2819" s="80">
        <v>7348</v>
      </c>
      <c r="I2819" s="82">
        <v>0.17691899999999999</v>
      </c>
      <c r="J2819" s="80">
        <v>0.17691899999999999</v>
      </c>
      <c r="L2819" s="84">
        <v>0.99380000000000002</v>
      </c>
      <c r="M2819" s="83">
        <v>2816.58</v>
      </c>
      <c r="N2819" s="83">
        <v>1.4201699999999999</v>
      </c>
      <c r="O2819" s="83">
        <v>2815.16</v>
      </c>
      <c r="P2819" s="83">
        <v>2.8403399999999999</v>
      </c>
      <c r="Q2819" s="83">
        <v>2818</v>
      </c>
      <c r="R2819" s="86">
        <v>1.00793E-3</v>
      </c>
      <c r="S2819" s="86">
        <v>8.2655999999999997E-3</v>
      </c>
    </row>
    <row r="2820" spans="2:19" x14ac:dyDescent="0.2">
      <c r="B2820" s="33"/>
      <c r="C2820" s="81">
        <v>1.567E-2</v>
      </c>
      <c r="D2820" s="80">
        <v>6698</v>
      </c>
      <c r="E2820" s="80">
        <v>651</v>
      </c>
      <c r="F2820" s="80">
        <v>6047</v>
      </c>
      <c r="G2820" s="80">
        <v>1302</v>
      </c>
      <c r="H2820" s="80">
        <v>7349</v>
      </c>
      <c r="I2820" s="82">
        <v>0.17716699999999999</v>
      </c>
      <c r="J2820" s="80">
        <v>0.177095</v>
      </c>
      <c r="L2820" s="84">
        <v>0.99380000000000002</v>
      </c>
      <c r="M2820" s="83">
        <v>2817.58</v>
      </c>
      <c r="N2820" s="83">
        <v>1.4243399999999999</v>
      </c>
      <c r="O2820" s="83">
        <v>2816.15</v>
      </c>
      <c r="P2820" s="83">
        <v>2.8486799999999999</v>
      </c>
      <c r="Q2820" s="83">
        <v>2819</v>
      </c>
      <c r="R2820" s="86">
        <v>1.0105299999999999E-3</v>
      </c>
      <c r="S2820" s="86">
        <v>8.2655999999999997E-3</v>
      </c>
    </row>
    <row r="2821" spans="2:19" x14ac:dyDescent="0.2">
      <c r="B2821" s="33"/>
      <c r="C2821" s="81">
        <v>1.5350000000000001E-2</v>
      </c>
      <c r="D2821" s="80">
        <v>6699</v>
      </c>
      <c r="E2821" s="80">
        <v>651</v>
      </c>
      <c r="F2821" s="80">
        <v>6048</v>
      </c>
      <c r="G2821" s="80">
        <v>1302</v>
      </c>
      <c r="H2821" s="80">
        <v>7350</v>
      </c>
      <c r="I2821" s="82">
        <v>0.17714299999999999</v>
      </c>
      <c r="J2821" s="80">
        <v>0.177095</v>
      </c>
      <c r="L2821" s="84">
        <v>0.99370000000000003</v>
      </c>
      <c r="M2821" s="83">
        <v>2818.57</v>
      </c>
      <c r="N2821" s="83">
        <v>1.42852</v>
      </c>
      <c r="O2821" s="83">
        <v>2817.14</v>
      </c>
      <c r="P2821" s="83">
        <v>2.85704</v>
      </c>
      <c r="Q2821" s="83">
        <v>2820</v>
      </c>
      <c r="R2821" s="86">
        <v>1.0131300000000001E-3</v>
      </c>
      <c r="S2821" s="86">
        <v>8.4468100000000008E-3</v>
      </c>
    </row>
    <row r="2822" spans="2:19" x14ac:dyDescent="0.2">
      <c r="B2822" s="33"/>
      <c r="C2822" s="81">
        <v>1.4999999999999999E-2</v>
      </c>
      <c r="D2822" s="80">
        <v>6700</v>
      </c>
      <c r="E2822" s="80">
        <v>651</v>
      </c>
      <c r="F2822" s="80">
        <v>6049</v>
      </c>
      <c r="G2822" s="80">
        <v>1302</v>
      </c>
      <c r="H2822" s="80">
        <v>7351</v>
      </c>
      <c r="I2822" s="82">
        <v>0.177119</v>
      </c>
      <c r="J2822" s="80">
        <v>0.177095</v>
      </c>
      <c r="L2822" s="84">
        <v>0.99370000000000003</v>
      </c>
      <c r="M2822" s="83">
        <v>2819.57</v>
      </c>
      <c r="N2822" s="83">
        <v>1.4327099999999999</v>
      </c>
      <c r="O2822" s="83">
        <v>2818.13</v>
      </c>
      <c r="P2822" s="83">
        <v>2.8654199999999999</v>
      </c>
      <c r="Q2822" s="83">
        <v>2821</v>
      </c>
      <c r="R2822" s="86">
        <v>1.0157499999999999E-3</v>
      </c>
      <c r="S2822" s="86">
        <v>8.4468100000000008E-3</v>
      </c>
    </row>
    <row r="2823" spans="2:19" x14ac:dyDescent="0.2">
      <c r="B2823" s="33"/>
      <c r="C2823" s="81">
        <v>1.4659999999999999E-2</v>
      </c>
      <c r="D2823" s="80">
        <v>6701</v>
      </c>
      <c r="E2823" s="80">
        <v>651</v>
      </c>
      <c r="F2823" s="80">
        <v>6050</v>
      </c>
      <c r="G2823" s="80">
        <v>1302</v>
      </c>
      <c r="H2823" s="80">
        <v>7352</v>
      </c>
      <c r="I2823" s="82">
        <v>0.177095</v>
      </c>
      <c r="J2823" s="80">
        <v>0.177095</v>
      </c>
      <c r="L2823" s="84">
        <v>0.99370000000000003</v>
      </c>
      <c r="M2823" s="83">
        <v>2820.56</v>
      </c>
      <c r="N2823" s="83">
        <v>1.4369099999999999</v>
      </c>
      <c r="O2823" s="83">
        <v>2819.13</v>
      </c>
      <c r="P2823" s="83">
        <v>2.8738199999999998</v>
      </c>
      <c r="Q2823" s="83">
        <v>2822</v>
      </c>
      <c r="R2823" s="86">
        <v>1.0183600000000001E-3</v>
      </c>
      <c r="S2823" s="86">
        <v>8.4468100000000008E-3</v>
      </c>
    </row>
    <row r="2824" spans="2:19" x14ac:dyDescent="0.2">
      <c r="B2824" s="33"/>
      <c r="C2824" s="81">
        <v>1.4330000000000001E-2</v>
      </c>
      <c r="D2824" s="80">
        <v>6701</v>
      </c>
      <c r="E2824" s="80">
        <v>652</v>
      </c>
      <c r="F2824" s="80">
        <v>6049</v>
      </c>
      <c r="G2824" s="80">
        <v>1304</v>
      </c>
      <c r="H2824" s="80">
        <v>7353</v>
      </c>
      <c r="I2824" s="82">
        <v>0.177343</v>
      </c>
      <c r="J2824" s="80">
        <v>0.177343</v>
      </c>
      <c r="L2824" s="84">
        <v>0.99370000000000003</v>
      </c>
      <c r="M2824" s="83">
        <v>2821.56</v>
      </c>
      <c r="N2824" s="83">
        <v>1.44112</v>
      </c>
      <c r="O2824" s="83">
        <v>2820.12</v>
      </c>
      <c r="P2824" s="83">
        <v>2.8822399999999999</v>
      </c>
      <c r="Q2824" s="83">
        <v>2823</v>
      </c>
      <c r="R2824" s="86">
        <v>1.0209800000000001E-3</v>
      </c>
      <c r="S2824" s="86">
        <v>8.4468100000000008E-3</v>
      </c>
    </row>
    <row r="2825" spans="2:19" x14ac:dyDescent="0.2">
      <c r="B2825" s="33"/>
      <c r="C2825" s="81">
        <v>1.423E-2</v>
      </c>
      <c r="D2825" s="80">
        <v>6701</v>
      </c>
      <c r="E2825" s="80">
        <v>653</v>
      </c>
      <c r="F2825" s="80">
        <v>6048</v>
      </c>
      <c r="G2825" s="80">
        <v>1306</v>
      </c>
      <c r="H2825" s="80">
        <v>7354</v>
      </c>
      <c r="I2825" s="82">
        <v>0.17759</v>
      </c>
      <c r="J2825" s="80">
        <v>0.17751800000000001</v>
      </c>
      <c r="L2825" s="84">
        <v>0.99370000000000003</v>
      </c>
      <c r="M2825" s="83">
        <v>2822.55</v>
      </c>
      <c r="N2825" s="83">
        <v>1.4453400000000001</v>
      </c>
      <c r="O2825" s="83">
        <v>2821.11</v>
      </c>
      <c r="P2825" s="83">
        <v>2.8906700000000001</v>
      </c>
      <c r="Q2825" s="83">
        <v>2824</v>
      </c>
      <c r="R2825" s="86">
        <v>1.0236100000000001E-3</v>
      </c>
      <c r="S2825" s="86">
        <v>8.4468100000000008E-3</v>
      </c>
    </row>
    <row r="2826" spans="2:19" x14ac:dyDescent="0.2">
      <c r="B2826" s="33"/>
      <c r="C2826" s="81">
        <v>1.3990000000000001E-2</v>
      </c>
      <c r="D2826" s="80">
        <v>6702</v>
      </c>
      <c r="E2826" s="80">
        <v>653</v>
      </c>
      <c r="F2826" s="80">
        <v>6049</v>
      </c>
      <c r="G2826" s="80">
        <v>1306</v>
      </c>
      <c r="H2826" s="80">
        <v>7355</v>
      </c>
      <c r="I2826" s="82">
        <v>0.177566</v>
      </c>
      <c r="J2826" s="80">
        <v>0.17751800000000001</v>
      </c>
      <c r="L2826" s="84">
        <v>0.99370000000000003</v>
      </c>
      <c r="M2826" s="83">
        <v>2823.55</v>
      </c>
      <c r="N2826" s="83">
        <v>1.44956</v>
      </c>
      <c r="O2826" s="83">
        <v>2822.1</v>
      </c>
      <c r="P2826" s="83">
        <v>2.89913</v>
      </c>
      <c r="Q2826" s="83">
        <v>2825</v>
      </c>
      <c r="R2826" s="86">
        <v>1.0262400000000001E-3</v>
      </c>
      <c r="S2826" s="86">
        <v>8.4468100000000008E-3</v>
      </c>
    </row>
    <row r="2827" spans="2:19" x14ac:dyDescent="0.2">
      <c r="B2827" s="33"/>
      <c r="C2827" s="81">
        <v>1.299E-2</v>
      </c>
      <c r="D2827" s="80">
        <v>6703</v>
      </c>
      <c r="E2827" s="80">
        <v>653</v>
      </c>
      <c r="F2827" s="80">
        <v>6050</v>
      </c>
      <c r="G2827" s="80">
        <v>1306</v>
      </c>
      <c r="H2827" s="80">
        <v>7356</v>
      </c>
      <c r="I2827" s="82">
        <v>0.17754200000000001</v>
      </c>
      <c r="J2827" s="80">
        <v>0.17751800000000001</v>
      </c>
      <c r="L2827" s="84">
        <v>0.99370000000000003</v>
      </c>
      <c r="M2827" s="83">
        <v>2824.55</v>
      </c>
      <c r="N2827" s="83">
        <v>1.4538</v>
      </c>
      <c r="O2827" s="83">
        <v>2823.09</v>
      </c>
      <c r="P2827" s="83">
        <v>2.9076</v>
      </c>
      <c r="Q2827" s="83">
        <v>2826</v>
      </c>
      <c r="R2827" s="86">
        <v>1.02888E-3</v>
      </c>
      <c r="S2827" s="86">
        <v>8.4468100000000008E-3</v>
      </c>
    </row>
    <row r="2828" spans="2:19" x14ac:dyDescent="0.2">
      <c r="B2828" s="33"/>
      <c r="C2828" s="81">
        <v>1.2869999999999999E-2</v>
      </c>
      <c r="D2828" s="80">
        <v>6704</v>
      </c>
      <c r="E2828" s="80">
        <v>653</v>
      </c>
      <c r="F2828" s="80">
        <v>6051</v>
      </c>
      <c r="G2828" s="80">
        <v>1306</v>
      </c>
      <c r="H2828" s="80">
        <v>7357</v>
      </c>
      <c r="I2828" s="82">
        <v>0.17751800000000001</v>
      </c>
      <c r="J2828" s="80">
        <v>0.17751800000000001</v>
      </c>
      <c r="L2828" s="84">
        <v>0.99370000000000003</v>
      </c>
      <c r="M2828" s="83">
        <v>2825.54</v>
      </c>
      <c r="N2828" s="83">
        <v>1.4580500000000001</v>
      </c>
      <c r="O2828" s="83">
        <v>2824.08</v>
      </c>
      <c r="P2828" s="83">
        <v>2.9161000000000001</v>
      </c>
      <c r="Q2828" s="83">
        <v>2827</v>
      </c>
      <c r="R2828" s="86">
        <v>1.03152E-3</v>
      </c>
      <c r="S2828" s="86">
        <v>8.4468100000000008E-3</v>
      </c>
    </row>
    <row r="2829" spans="2:19" x14ac:dyDescent="0.2">
      <c r="B2829" s="33"/>
      <c r="C2829" s="81">
        <v>1.222E-2</v>
      </c>
      <c r="D2829" s="80">
        <v>6704</v>
      </c>
      <c r="E2829" s="80">
        <v>654</v>
      </c>
      <c r="F2829" s="80">
        <v>6050</v>
      </c>
      <c r="G2829" s="80">
        <v>1308</v>
      </c>
      <c r="H2829" s="80">
        <v>7358</v>
      </c>
      <c r="I2829" s="82">
        <v>0.17776600000000001</v>
      </c>
      <c r="J2829" s="80">
        <v>0.17774200000000001</v>
      </c>
      <c r="L2829" s="84">
        <v>0.99370000000000003</v>
      </c>
      <c r="M2829" s="83">
        <v>2826.54</v>
      </c>
      <c r="N2829" s="83">
        <v>1.46231</v>
      </c>
      <c r="O2829" s="83">
        <v>2825.08</v>
      </c>
      <c r="P2829" s="83">
        <v>2.9246099999999999</v>
      </c>
      <c r="Q2829" s="83">
        <v>2828</v>
      </c>
      <c r="R2829" s="86">
        <v>1.0341599999999999E-3</v>
      </c>
      <c r="S2829" s="86">
        <v>8.4468100000000008E-3</v>
      </c>
    </row>
    <row r="2830" spans="2:19" x14ac:dyDescent="0.2">
      <c r="B2830" s="33"/>
      <c r="C2830" s="81">
        <v>1.0959999999999999E-2</v>
      </c>
      <c r="D2830" s="80">
        <v>6705</v>
      </c>
      <c r="E2830" s="80">
        <v>654</v>
      </c>
      <c r="F2830" s="80">
        <v>6051</v>
      </c>
      <c r="G2830" s="80">
        <v>1308</v>
      </c>
      <c r="H2830" s="80">
        <v>7359</v>
      </c>
      <c r="I2830" s="82">
        <v>0.17774200000000001</v>
      </c>
      <c r="J2830" s="80">
        <v>0.17774200000000001</v>
      </c>
      <c r="L2830" s="84">
        <v>0.99370000000000003</v>
      </c>
      <c r="M2830" s="83">
        <v>2827.53</v>
      </c>
      <c r="N2830" s="83">
        <v>1.4665699999999999</v>
      </c>
      <c r="O2830" s="83">
        <v>2826.07</v>
      </c>
      <c r="P2830" s="83">
        <v>2.9331499999999999</v>
      </c>
      <c r="Q2830" s="83">
        <v>2829</v>
      </c>
      <c r="R2830" s="86">
        <v>1.03681E-3</v>
      </c>
      <c r="S2830" s="86">
        <v>8.4468100000000008E-3</v>
      </c>
    </row>
    <row r="2831" spans="2:19" x14ac:dyDescent="0.2">
      <c r="B2831" s="33"/>
      <c r="C2831" s="81">
        <v>1.034E-2</v>
      </c>
      <c r="D2831" s="80">
        <v>6705</v>
      </c>
      <c r="E2831" s="80">
        <v>655</v>
      </c>
      <c r="F2831" s="80">
        <v>6050</v>
      </c>
      <c r="G2831" s="80">
        <v>1310</v>
      </c>
      <c r="H2831" s="80">
        <v>7360</v>
      </c>
      <c r="I2831" s="82">
        <v>0.17798900000000001</v>
      </c>
      <c r="J2831" s="80">
        <v>0.17791699999999999</v>
      </c>
      <c r="L2831" s="84">
        <v>0.99360000000000004</v>
      </c>
      <c r="M2831" s="83">
        <v>2828.53</v>
      </c>
      <c r="N2831" s="83">
        <v>1.47085</v>
      </c>
      <c r="O2831" s="83">
        <v>2827.06</v>
      </c>
      <c r="P2831" s="83">
        <v>2.9417</v>
      </c>
      <c r="Q2831" s="83">
        <v>2830</v>
      </c>
      <c r="R2831" s="86">
        <v>1.03947E-3</v>
      </c>
      <c r="S2831" s="86">
        <v>8.6015299999999996E-3</v>
      </c>
    </row>
    <row r="2832" spans="2:19" x14ac:dyDescent="0.2">
      <c r="B2832" s="33"/>
      <c r="C2832" s="81">
        <v>9.6579999999999999E-3</v>
      </c>
      <c r="D2832" s="80">
        <v>6706</v>
      </c>
      <c r="E2832" s="80">
        <v>655</v>
      </c>
      <c r="F2832" s="80">
        <v>6051</v>
      </c>
      <c r="G2832" s="80">
        <v>1310</v>
      </c>
      <c r="H2832" s="80">
        <v>7361</v>
      </c>
      <c r="I2832" s="82">
        <v>0.17796500000000001</v>
      </c>
      <c r="J2832" s="80">
        <v>0.17791699999999999</v>
      </c>
      <c r="L2832" s="84">
        <v>0.99360000000000004</v>
      </c>
      <c r="M2832" s="83">
        <v>2829.52</v>
      </c>
      <c r="N2832" s="83">
        <v>1.4751399999999999</v>
      </c>
      <c r="O2832" s="83">
        <v>2828.05</v>
      </c>
      <c r="P2832" s="83">
        <v>2.9502700000000002</v>
      </c>
      <c r="Q2832" s="83">
        <v>2831</v>
      </c>
      <c r="R2832" s="86">
        <v>1.0421300000000001E-3</v>
      </c>
      <c r="S2832" s="86">
        <v>8.6015299999999996E-3</v>
      </c>
    </row>
    <row r="2833" spans="2:19" x14ac:dyDescent="0.2">
      <c r="B2833" s="33"/>
      <c r="C2833" s="81">
        <v>9.41E-3</v>
      </c>
      <c r="D2833" s="80">
        <v>6707</v>
      </c>
      <c r="E2833" s="80">
        <v>655</v>
      </c>
      <c r="F2833" s="80">
        <v>6052</v>
      </c>
      <c r="G2833" s="80">
        <v>1310</v>
      </c>
      <c r="H2833" s="80">
        <v>7362</v>
      </c>
      <c r="I2833" s="82">
        <v>0.17794099999999999</v>
      </c>
      <c r="J2833" s="80">
        <v>0.17791699999999999</v>
      </c>
      <c r="L2833" s="84">
        <v>0.99360000000000004</v>
      </c>
      <c r="M2833" s="83">
        <v>2830.52</v>
      </c>
      <c r="N2833" s="83">
        <v>1.47943</v>
      </c>
      <c r="O2833" s="83">
        <v>2829.04</v>
      </c>
      <c r="P2833" s="83">
        <v>2.95886</v>
      </c>
      <c r="Q2833" s="83">
        <v>2832</v>
      </c>
      <c r="R2833" s="86">
        <v>1.0448E-3</v>
      </c>
      <c r="S2833" s="86">
        <v>8.6015299999999996E-3</v>
      </c>
    </row>
    <row r="2834" spans="2:19" x14ac:dyDescent="0.2">
      <c r="B2834" s="33"/>
      <c r="C2834" s="81">
        <v>9.0340000000000004E-3</v>
      </c>
      <c r="D2834" s="80">
        <v>6708</v>
      </c>
      <c r="E2834" s="80">
        <v>655</v>
      </c>
      <c r="F2834" s="80">
        <v>6053</v>
      </c>
      <c r="G2834" s="80">
        <v>1310</v>
      </c>
      <c r="H2834" s="80">
        <v>7363</v>
      </c>
      <c r="I2834" s="82">
        <v>0.17791699999999999</v>
      </c>
      <c r="J2834" s="80">
        <v>0.17791699999999999</v>
      </c>
      <c r="L2834" s="84">
        <v>0.99360000000000004</v>
      </c>
      <c r="M2834" s="83">
        <v>2831.52</v>
      </c>
      <c r="N2834" s="83">
        <v>1.4837400000000001</v>
      </c>
      <c r="O2834" s="83">
        <v>2830.03</v>
      </c>
      <c r="P2834" s="83">
        <v>2.9674800000000001</v>
      </c>
      <c r="Q2834" s="83">
        <v>2833</v>
      </c>
      <c r="R2834" s="86">
        <v>1.04747E-3</v>
      </c>
      <c r="S2834" s="86">
        <v>8.6015299999999996E-3</v>
      </c>
    </row>
    <row r="2835" spans="2:19" x14ac:dyDescent="0.2">
      <c r="B2835" s="33"/>
      <c r="C2835" s="81">
        <v>8.3899999999999999E-3</v>
      </c>
      <c r="D2835" s="80">
        <v>6708</v>
      </c>
      <c r="E2835" s="80">
        <v>656</v>
      </c>
      <c r="F2835" s="80">
        <v>6052</v>
      </c>
      <c r="G2835" s="80">
        <v>1312</v>
      </c>
      <c r="H2835" s="80">
        <v>7364</v>
      </c>
      <c r="I2835" s="82">
        <v>0.17816399999999999</v>
      </c>
      <c r="J2835" s="80">
        <v>0.178116</v>
      </c>
      <c r="L2835" s="84">
        <v>0.99360000000000004</v>
      </c>
      <c r="M2835" s="83">
        <v>2832.51</v>
      </c>
      <c r="N2835" s="83">
        <v>1.4880500000000001</v>
      </c>
      <c r="O2835" s="83">
        <v>2831.02</v>
      </c>
      <c r="P2835" s="83">
        <v>2.9761099999999998</v>
      </c>
      <c r="Q2835" s="83">
        <v>2834</v>
      </c>
      <c r="R2835" s="86">
        <v>1.05014E-3</v>
      </c>
      <c r="S2835" s="86">
        <v>8.6015299999999996E-3</v>
      </c>
    </row>
    <row r="2836" spans="2:19" x14ac:dyDescent="0.2">
      <c r="B2836" s="33"/>
      <c r="C2836" s="81">
        <v>8.0520000000000001E-3</v>
      </c>
      <c r="D2836" s="80">
        <v>6709</v>
      </c>
      <c r="E2836" s="80">
        <v>656</v>
      </c>
      <c r="F2836" s="80">
        <v>6053</v>
      </c>
      <c r="G2836" s="80">
        <v>1312</v>
      </c>
      <c r="H2836" s="80">
        <v>7365</v>
      </c>
      <c r="I2836" s="82">
        <v>0.17813999999999999</v>
      </c>
      <c r="J2836" s="80">
        <v>0.178116</v>
      </c>
      <c r="L2836" s="84">
        <v>0.99360000000000004</v>
      </c>
      <c r="M2836" s="83">
        <v>2833.51</v>
      </c>
      <c r="N2836" s="83">
        <v>1.49238</v>
      </c>
      <c r="O2836" s="83">
        <v>2832.02</v>
      </c>
      <c r="P2836" s="83">
        <v>2.9847600000000001</v>
      </c>
      <c r="Q2836" s="83">
        <v>2835</v>
      </c>
      <c r="R2836" s="86">
        <v>1.0528200000000001E-3</v>
      </c>
      <c r="S2836" s="86">
        <v>8.6015299999999996E-3</v>
      </c>
    </row>
    <row r="2837" spans="2:19" x14ac:dyDescent="0.2">
      <c r="B2837" s="33"/>
      <c r="C2837" s="81">
        <v>7.0419999999999996E-3</v>
      </c>
      <c r="D2837" s="80">
        <v>6710</v>
      </c>
      <c r="E2837" s="80">
        <v>656</v>
      </c>
      <c r="F2837" s="80">
        <v>6054</v>
      </c>
      <c r="G2837" s="80">
        <v>1312</v>
      </c>
      <c r="H2837" s="80">
        <v>7366</v>
      </c>
      <c r="I2837" s="82">
        <v>0.178116</v>
      </c>
      <c r="J2837" s="80">
        <v>0.178116</v>
      </c>
      <c r="L2837" s="84">
        <v>0.99350000000000005</v>
      </c>
      <c r="M2837" s="83">
        <v>2834.5</v>
      </c>
      <c r="N2837" s="83">
        <v>1.49671</v>
      </c>
      <c r="O2837" s="83">
        <v>2833.01</v>
      </c>
      <c r="P2837" s="83">
        <v>2.99343</v>
      </c>
      <c r="Q2837" s="83">
        <v>2836</v>
      </c>
      <c r="R2837" s="86">
        <v>1.05551E-3</v>
      </c>
      <c r="S2837" s="86">
        <v>8.6992100000000006E-3</v>
      </c>
    </row>
    <row r="2838" spans="2:19" x14ac:dyDescent="0.2">
      <c r="B2838" s="33"/>
      <c r="C2838" s="81">
        <v>6.0410000000000004E-3</v>
      </c>
      <c r="D2838" s="80">
        <v>6710</v>
      </c>
      <c r="E2838" s="80">
        <v>657</v>
      </c>
      <c r="F2838" s="80">
        <v>6053</v>
      </c>
      <c r="G2838" s="80">
        <v>1314</v>
      </c>
      <c r="H2838" s="80">
        <v>7367</v>
      </c>
      <c r="I2838" s="82">
        <v>0.17836299999999999</v>
      </c>
      <c r="J2838" s="80">
        <v>0.17836299999999999</v>
      </c>
      <c r="L2838" s="84">
        <v>0.99350000000000005</v>
      </c>
      <c r="M2838" s="83">
        <v>2835.5</v>
      </c>
      <c r="N2838" s="83">
        <v>1.5010600000000001</v>
      </c>
      <c r="O2838" s="83">
        <v>2834</v>
      </c>
      <c r="P2838" s="83">
        <v>3.0021200000000001</v>
      </c>
      <c r="Q2838" s="83">
        <v>2837</v>
      </c>
      <c r="R2838" s="86">
        <v>1.0582E-3</v>
      </c>
      <c r="S2838" s="86">
        <v>8.6992100000000006E-3</v>
      </c>
    </row>
    <row r="2839" spans="2:19" x14ac:dyDescent="0.2">
      <c r="B2839" s="33"/>
      <c r="C2839" s="81">
        <v>5.8659999999999997E-3</v>
      </c>
      <c r="D2839" s="80">
        <v>6710</v>
      </c>
      <c r="E2839" s="80">
        <v>658</v>
      </c>
      <c r="F2839" s="80">
        <v>6052</v>
      </c>
      <c r="G2839" s="80">
        <v>1316</v>
      </c>
      <c r="H2839" s="80">
        <v>7368</v>
      </c>
      <c r="I2839" s="82">
        <v>0.17860999999999999</v>
      </c>
      <c r="J2839" s="80">
        <v>0.17858599999999999</v>
      </c>
      <c r="L2839" s="84">
        <v>0.99350000000000005</v>
      </c>
      <c r="M2839" s="83">
        <v>2836.49</v>
      </c>
      <c r="N2839" s="83">
        <v>1.5054099999999999</v>
      </c>
      <c r="O2839" s="83">
        <v>2834.99</v>
      </c>
      <c r="P2839" s="83">
        <v>3.0108299999999999</v>
      </c>
      <c r="Q2839" s="83">
        <v>2838</v>
      </c>
      <c r="R2839" s="86">
        <v>1.0609E-3</v>
      </c>
      <c r="S2839" s="86">
        <v>8.6992100000000006E-3</v>
      </c>
    </row>
    <row r="2840" spans="2:19" x14ac:dyDescent="0.2">
      <c r="B2840" s="33"/>
      <c r="C2840" s="81">
        <v>5.7330000000000002E-3</v>
      </c>
      <c r="D2840" s="80">
        <v>6711</v>
      </c>
      <c r="E2840" s="80">
        <v>658</v>
      </c>
      <c r="F2840" s="80">
        <v>6053</v>
      </c>
      <c r="G2840" s="80">
        <v>1316</v>
      </c>
      <c r="H2840" s="80">
        <v>7369</v>
      </c>
      <c r="I2840" s="82">
        <v>0.17858599999999999</v>
      </c>
      <c r="J2840" s="80">
        <v>0.17858599999999999</v>
      </c>
      <c r="L2840" s="84">
        <v>0.99350000000000005</v>
      </c>
      <c r="M2840" s="83">
        <v>2837.49</v>
      </c>
      <c r="N2840" s="83">
        <v>1.5097799999999999</v>
      </c>
      <c r="O2840" s="83">
        <v>2835.98</v>
      </c>
      <c r="P2840" s="83">
        <v>3.0195500000000002</v>
      </c>
      <c r="Q2840" s="83">
        <v>2839</v>
      </c>
      <c r="R2840" s="86">
        <v>1.0636E-3</v>
      </c>
      <c r="S2840" s="86">
        <v>8.6992100000000006E-3</v>
      </c>
    </row>
    <row r="2841" spans="2:19" x14ac:dyDescent="0.2">
      <c r="B2841" s="33"/>
      <c r="C2841" s="81">
        <v>5.5430000000000002E-3</v>
      </c>
      <c r="D2841" s="80">
        <v>6711</v>
      </c>
      <c r="E2841" s="80">
        <v>659</v>
      </c>
      <c r="F2841" s="80">
        <v>6052</v>
      </c>
      <c r="G2841" s="80">
        <v>1318</v>
      </c>
      <c r="H2841" s="80">
        <v>7370</v>
      </c>
      <c r="I2841" s="82">
        <v>0.17883299999999999</v>
      </c>
      <c r="J2841" s="80">
        <v>0.17873600000000001</v>
      </c>
      <c r="L2841" s="84">
        <v>0.99339999999999995</v>
      </c>
      <c r="M2841" s="83">
        <v>2838.49</v>
      </c>
      <c r="N2841" s="83">
        <v>1.5141500000000001</v>
      </c>
      <c r="O2841" s="83">
        <v>2836.97</v>
      </c>
      <c r="P2841" s="83">
        <v>3.0283000000000002</v>
      </c>
      <c r="Q2841" s="83">
        <v>2840</v>
      </c>
      <c r="R2841" s="86">
        <v>1.0663000000000001E-3</v>
      </c>
      <c r="S2841" s="86">
        <v>8.8075400000000009E-3</v>
      </c>
    </row>
    <row r="2842" spans="2:19" x14ac:dyDescent="0.2">
      <c r="B2842" s="33"/>
      <c r="C2842" s="81">
        <v>5.483E-3</v>
      </c>
      <c r="D2842" s="80">
        <v>6712</v>
      </c>
      <c r="E2842" s="80">
        <v>659</v>
      </c>
      <c r="F2842" s="80">
        <v>6053</v>
      </c>
      <c r="G2842" s="80">
        <v>1318</v>
      </c>
      <c r="H2842" s="80">
        <v>7371</v>
      </c>
      <c r="I2842" s="82">
        <v>0.178809</v>
      </c>
      <c r="J2842" s="80">
        <v>0.17873600000000001</v>
      </c>
      <c r="L2842" s="84">
        <v>0.99339999999999995</v>
      </c>
      <c r="M2842" s="83">
        <v>2839.48</v>
      </c>
      <c r="N2842" s="83">
        <v>1.51854</v>
      </c>
      <c r="O2842" s="83">
        <v>2837.96</v>
      </c>
      <c r="P2842" s="83">
        <v>3.0370699999999999</v>
      </c>
      <c r="Q2842" s="83">
        <v>2841</v>
      </c>
      <c r="R2842" s="86">
        <v>1.06901E-3</v>
      </c>
      <c r="S2842" s="86">
        <v>8.8075400000000009E-3</v>
      </c>
    </row>
    <row r="2843" spans="2:19" x14ac:dyDescent="0.2">
      <c r="B2843" s="33"/>
      <c r="C2843" s="81">
        <v>4.5269999999999998E-3</v>
      </c>
      <c r="D2843" s="80">
        <v>6713</v>
      </c>
      <c r="E2843" s="80">
        <v>659</v>
      </c>
      <c r="F2843" s="80">
        <v>6054</v>
      </c>
      <c r="G2843" s="80">
        <v>1318</v>
      </c>
      <c r="H2843" s="80">
        <v>7372</v>
      </c>
      <c r="I2843" s="82">
        <v>0.178785</v>
      </c>
      <c r="J2843" s="80">
        <v>0.17873600000000001</v>
      </c>
      <c r="L2843" s="84">
        <v>0.99339999999999995</v>
      </c>
      <c r="M2843" s="83">
        <v>2840.48</v>
      </c>
      <c r="N2843" s="83">
        <v>1.5229299999999999</v>
      </c>
      <c r="O2843" s="83">
        <v>2838.95</v>
      </c>
      <c r="P2843" s="83">
        <v>3.0458599999999998</v>
      </c>
      <c r="Q2843" s="83">
        <v>2842</v>
      </c>
      <c r="R2843" s="86">
        <v>1.0717299999999999E-3</v>
      </c>
      <c r="S2843" s="86">
        <v>8.8075400000000009E-3</v>
      </c>
    </row>
    <row r="2844" spans="2:19" x14ac:dyDescent="0.2">
      <c r="B2844" s="33"/>
      <c r="C2844" s="81">
        <v>4.3480000000000003E-3</v>
      </c>
      <c r="D2844" s="80">
        <v>6714</v>
      </c>
      <c r="E2844" s="80">
        <v>659</v>
      </c>
      <c r="F2844" s="80">
        <v>6055</v>
      </c>
      <c r="G2844" s="80">
        <v>1318</v>
      </c>
      <c r="H2844" s="80">
        <v>7373</v>
      </c>
      <c r="I2844" s="82">
        <v>0.17876</v>
      </c>
      <c r="J2844" s="80">
        <v>0.17873600000000001</v>
      </c>
      <c r="L2844" s="84">
        <v>0.99339999999999995</v>
      </c>
      <c r="M2844" s="83">
        <v>2841.47</v>
      </c>
      <c r="N2844" s="83">
        <v>1.5273300000000001</v>
      </c>
      <c r="O2844" s="83">
        <v>2839.95</v>
      </c>
      <c r="P2844" s="83">
        <v>3.0546700000000002</v>
      </c>
      <c r="Q2844" s="83">
        <v>2843</v>
      </c>
      <c r="R2844" s="86">
        <v>1.07445E-3</v>
      </c>
      <c r="S2844" s="86">
        <v>8.8075400000000009E-3</v>
      </c>
    </row>
    <row r="2845" spans="2:19" x14ac:dyDescent="0.2">
      <c r="B2845" s="33"/>
      <c r="C2845" s="81">
        <v>3.8930000000000002E-3</v>
      </c>
      <c r="D2845" s="80">
        <v>6715</v>
      </c>
      <c r="E2845" s="80">
        <v>659</v>
      </c>
      <c r="F2845" s="80">
        <v>6056</v>
      </c>
      <c r="G2845" s="80">
        <v>1318</v>
      </c>
      <c r="H2845" s="80">
        <v>7374</v>
      </c>
      <c r="I2845" s="82">
        <v>0.17873600000000001</v>
      </c>
      <c r="J2845" s="80">
        <v>0.17873600000000001</v>
      </c>
      <c r="L2845" s="84">
        <v>0.99339999999999995</v>
      </c>
      <c r="M2845" s="83">
        <v>2842.47</v>
      </c>
      <c r="N2845" s="83">
        <v>1.5317499999999999</v>
      </c>
      <c r="O2845" s="83">
        <v>2840.94</v>
      </c>
      <c r="P2845" s="83">
        <v>3.0634899999999998</v>
      </c>
      <c r="Q2845" s="83">
        <v>2844</v>
      </c>
      <c r="R2845" s="86">
        <v>1.0771800000000001E-3</v>
      </c>
      <c r="S2845" s="86">
        <v>8.8075400000000009E-3</v>
      </c>
    </row>
    <row r="2846" spans="2:19" x14ac:dyDescent="0.2">
      <c r="B2846" s="33"/>
      <c r="C2846" s="81">
        <v>2.1519999999999998E-3</v>
      </c>
      <c r="D2846" s="80">
        <v>6715</v>
      </c>
      <c r="E2846" s="80">
        <v>660</v>
      </c>
      <c r="F2846" s="80">
        <v>6055</v>
      </c>
      <c r="G2846" s="80">
        <v>1320</v>
      </c>
      <c r="H2846" s="80">
        <v>7375</v>
      </c>
      <c r="I2846" s="82">
        <v>0.178983</v>
      </c>
      <c r="J2846" s="80">
        <v>0.178983</v>
      </c>
      <c r="L2846" s="84">
        <v>0.99339999999999995</v>
      </c>
      <c r="M2846" s="83">
        <v>2843.46</v>
      </c>
      <c r="N2846" s="83">
        <v>1.53617</v>
      </c>
      <c r="O2846" s="83">
        <v>2841.93</v>
      </c>
      <c r="P2846" s="83">
        <v>3.0723400000000001</v>
      </c>
      <c r="Q2846" s="83">
        <v>2845</v>
      </c>
      <c r="R2846" s="86">
        <v>1.0799099999999999E-3</v>
      </c>
      <c r="S2846" s="86">
        <v>8.8075400000000009E-3</v>
      </c>
    </row>
    <row r="2847" spans="2:19" x14ac:dyDescent="0.2">
      <c r="B2847" s="33"/>
      <c r="C2847" s="81">
        <v>2.003E-3</v>
      </c>
      <c r="D2847" s="80">
        <v>6715</v>
      </c>
      <c r="E2847" s="80">
        <v>661</v>
      </c>
      <c r="F2847" s="80">
        <v>6054</v>
      </c>
      <c r="G2847" s="80">
        <v>1322</v>
      </c>
      <c r="H2847" s="80">
        <v>7376</v>
      </c>
      <c r="I2847" s="82">
        <v>0.17923</v>
      </c>
      <c r="J2847" s="80">
        <v>0.17918100000000001</v>
      </c>
      <c r="L2847" s="84">
        <v>0.99339999999999995</v>
      </c>
      <c r="M2847" s="83">
        <v>2844.46</v>
      </c>
      <c r="N2847" s="83">
        <v>1.5406</v>
      </c>
      <c r="O2847" s="83">
        <v>2842.92</v>
      </c>
      <c r="P2847" s="83">
        <v>3.08121</v>
      </c>
      <c r="Q2847" s="83">
        <v>2846</v>
      </c>
      <c r="R2847" s="86">
        <v>1.0826399999999999E-3</v>
      </c>
      <c r="S2847" s="86">
        <v>8.8075400000000009E-3</v>
      </c>
    </row>
    <row r="2848" spans="2:19" x14ac:dyDescent="0.2">
      <c r="B2848" s="33"/>
      <c r="C2848" s="81">
        <v>1.606E-3</v>
      </c>
      <c r="D2848" s="80">
        <v>6716</v>
      </c>
      <c r="E2848" s="80">
        <v>661</v>
      </c>
      <c r="F2848" s="80">
        <v>6055</v>
      </c>
      <c r="G2848" s="80">
        <v>1322</v>
      </c>
      <c r="H2848" s="80">
        <v>7377</v>
      </c>
      <c r="I2848" s="82">
        <v>0.179206</v>
      </c>
      <c r="J2848" s="80">
        <v>0.17918100000000001</v>
      </c>
      <c r="L2848" s="84">
        <v>0.99329999999999996</v>
      </c>
      <c r="M2848" s="83">
        <v>2845.45</v>
      </c>
      <c r="N2848" s="83">
        <v>1.54505</v>
      </c>
      <c r="O2848" s="83">
        <v>2843.91</v>
      </c>
      <c r="P2848" s="83">
        <v>3.09009</v>
      </c>
      <c r="Q2848" s="83">
        <v>2847</v>
      </c>
      <c r="R2848" s="86">
        <v>1.0853900000000001E-3</v>
      </c>
      <c r="S2848" s="86">
        <v>8.9667700000000006E-3</v>
      </c>
    </row>
    <row r="2849" spans="2:19" x14ac:dyDescent="0.2">
      <c r="B2849" s="33"/>
      <c r="C2849" s="81">
        <v>1.3339999999999999E-3</v>
      </c>
      <c r="D2849" s="80">
        <v>6717</v>
      </c>
      <c r="E2849" s="80">
        <v>661</v>
      </c>
      <c r="F2849" s="80">
        <v>6056</v>
      </c>
      <c r="G2849" s="80">
        <v>1322</v>
      </c>
      <c r="H2849" s="80">
        <v>7378</v>
      </c>
      <c r="I2849" s="82">
        <v>0.17918100000000001</v>
      </c>
      <c r="J2849" s="80">
        <v>0.17918100000000001</v>
      </c>
      <c r="L2849" s="84">
        <v>0.99329999999999996</v>
      </c>
      <c r="M2849" s="83">
        <v>2846.45</v>
      </c>
      <c r="N2849" s="83">
        <v>1.5495000000000001</v>
      </c>
      <c r="O2849" s="83">
        <v>2844.9</v>
      </c>
      <c r="P2849" s="83">
        <v>3.0990000000000002</v>
      </c>
      <c r="Q2849" s="83">
        <v>2848</v>
      </c>
      <c r="R2849" s="86">
        <v>1.0881300000000001E-3</v>
      </c>
      <c r="S2849" s="86">
        <v>8.9667700000000006E-3</v>
      </c>
    </row>
    <row r="2850" spans="2:19" x14ac:dyDescent="0.2">
      <c r="B2850" s="33"/>
      <c r="C2850" s="81">
        <v>8.2939999999999999E-4</v>
      </c>
      <c r="D2850" s="80">
        <v>6717</v>
      </c>
      <c r="E2850" s="80">
        <v>662</v>
      </c>
      <c r="F2850" s="80">
        <v>6055</v>
      </c>
      <c r="G2850" s="80">
        <v>1324</v>
      </c>
      <c r="H2850" s="80">
        <v>7379</v>
      </c>
      <c r="I2850" s="82">
        <v>0.179428</v>
      </c>
      <c r="J2850" s="80">
        <v>0.179428</v>
      </c>
      <c r="L2850" s="84">
        <v>0.99329999999999996</v>
      </c>
      <c r="M2850" s="83">
        <v>2847.45</v>
      </c>
      <c r="N2850" s="83">
        <v>1.55396</v>
      </c>
      <c r="O2850" s="83">
        <v>2845.89</v>
      </c>
      <c r="P2850" s="83">
        <v>3.1079300000000001</v>
      </c>
      <c r="Q2850" s="83">
        <v>2849</v>
      </c>
      <c r="R2850" s="86">
        <v>1.09088E-3</v>
      </c>
      <c r="S2850" s="86">
        <v>8.9667700000000006E-3</v>
      </c>
    </row>
    <row r="2851" spans="2:19" x14ac:dyDescent="0.2">
      <c r="B2851" s="33"/>
      <c r="C2851" s="81">
        <v>7.9029999999999997E-4</v>
      </c>
      <c r="D2851" s="80">
        <v>6717</v>
      </c>
      <c r="E2851" s="80">
        <v>663</v>
      </c>
      <c r="F2851" s="80">
        <v>6054</v>
      </c>
      <c r="G2851" s="80">
        <v>1326</v>
      </c>
      <c r="H2851" s="80">
        <v>7380</v>
      </c>
      <c r="I2851" s="82">
        <v>0.179675</v>
      </c>
      <c r="J2851" s="80">
        <v>0.179675</v>
      </c>
      <c r="L2851" s="84">
        <v>0.99329999999999996</v>
      </c>
      <c r="M2851" s="83">
        <v>2848.44</v>
      </c>
      <c r="N2851" s="83">
        <v>1.55844</v>
      </c>
      <c r="O2851" s="83">
        <v>2846.88</v>
      </c>
      <c r="P2851" s="83">
        <v>3.11687</v>
      </c>
      <c r="Q2851" s="83">
        <v>2850</v>
      </c>
      <c r="R2851" s="86">
        <v>1.0936400000000001E-3</v>
      </c>
      <c r="S2851" s="86">
        <v>8.9667700000000006E-3</v>
      </c>
    </row>
    <row r="2852" spans="2:19" x14ac:dyDescent="0.2">
      <c r="B2852" s="33"/>
      <c r="C2852" s="81">
        <v>6.6989999999999997E-4</v>
      </c>
      <c r="D2852" s="80">
        <v>6717</v>
      </c>
      <c r="E2852" s="80">
        <v>664</v>
      </c>
      <c r="F2852" s="80">
        <v>6053</v>
      </c>
      <c r="G2852" s="80">
        <v>1328</v>
      </c>
      <c r="H2852" s="80">
        <v>7381</v>
      </c>
      <c r="I2852" s="82">
        <v>0.179921</v>
      </c>
      <c r="J2852" s="80">
        <v>0.179921</v>
      </c>
      <c r="L2852" s="84">
        <v>0.99329999999999996</v>
      </c>
      <c r="M2852" s="83">
        <v>2849.44</v>
      </c>
      <c r="N2852" s="83">
        <v>1.5629200000000001</v>
      </c>
      <c r="O2852" s="83">
        <v>2847.87</v>
      </c>
      <c r="P2852" s="83">
        <v>3.1258400000000002</v>
      </c>
      <c r="Q2852" s="83">
        <v>2851</v>
      </c>
      <c r="R2852" s="86">
        <v>1.0964E-3</v>
      </c>
      <c r="S2852" s="86">
        <v>8.9667700000000006E-3</v>
      </c>
    </row>
    <row r="2853" spans="2:19" x14ac:dyDescent="0.2">
      <c r="B2853" s="33"/>
      <c r="L2853" s="84">
        <v>0.99329999999999996</v>
      </c>
      <c r="M2853" s="83">
        <v>2850.43</v>
      </c>
      <c r="N2853" s="83">
        <v>1.56741</v>
      </c>
      <c r="O2853" s="83">
        <v>2848.87</v>
      </c>
      <c r="P2853" s="83">
        <v>3.13483</v>
      </c>
      <c r="Q2853" s="83">
        <v>2852</v>
      </c>
      <c r="R2853" s="86">
        <v>1.09917E-3</v>
      </c>
      <c r="S2853" s="86">
        <v>8.9667700000000006E-3</v>
      </c>
    </row>
    <row r="2854" spans="2:19" x14ac:dyDescent="0.2">
      <c r="B2854" s="33"/>
      <c r="L2854" s="84">
        <v>0.99329999999999996</v>
      </c>
      <c r="M2854" s="83">
        <v>2851.43</v>
      </c>
      <c r="N2854" s="83">
        <v>1.57192</v>
      </c>
      <c r="O2854" s="83">
        <v>2849.86</v>
      </c>
      <c r="P2854" s="83">
        <v>3.1438299999999999</v>
      </c>
      <c r="Q2854" s="83">
        <v>2853</v>
      </c>
      <c r="R2854" s="86">
        <v>1.10194E-3</v>
      </c>
      <c r="S2854" s="86">
        <v>8.9667700000000006E-3</v>
      </c>
    </row>
    <row r="2855" spans="2:19" x14ac:dyDescent="0.2">
      <c r="B2855" s="33"/>
      <c r="L2855" s="84">
        <v>0.99329999999999996</v>
      </c>
      <c r="M2855" s="83">
        <v>2852.42</v>
      </c>
      <c r="N2855" s="83">
        <v>1.57643</v>
      </c>
      <c r="O2855" s="83">
        <v>2850.85</v>
      </c>
      <c r="P2855" s="83">
        <v>3.15286</v>
      </c>
      <c r="Q2855" s="83">
        <v>2854</v>
      </c>
      <c r="R2855" s="86">
        <v>1.10472E-3</v>
      </c>
      <c r="S2855" s="86">
        <v>8.9667700000000006E-3</v>
      </c>
    </row>
    <row r="2856" spans="2:19" x14ac:dyDescent="0.2">
      <c r="B2856" s="33"/>
      <c r="L2856" s="84">
        <v>0.99329999999999996</v>
      </c>
      <c r="M2856" s="83">
        <v>2853.42</v>
      </c>
      <c r="N2856" s="83">
        <v>1.5809500000000001</v>
      </c>
      <c r="O2856" s="83">
        <v>2851.84</v>
      </c>
      <c r="P2856" s="83">
        <v>3.1619100000000002</v>
      </c>
      <c r="Q2856" s="83">
        <v>2855</v>
      </c>
      <c r="R2856" s="86">
        <v>1.1075E-3</v>
      </c>
      <c r="S2856" s="86">
        <v>8.9667700000000006E-3</v>
      </c>
    </row>
    <row r="2857" spans="2:19" x14ac:dyDescent="0.2">
      <c r="B2857" s="33"/>
      <c r="L2857" s="84">
        <v>0.99319999999999997</v>
      </c>
      <c r="M2857" s="83">
        <v>2854.41</v>
      </c>
      <c r="N2857" s="83">
        <v>1.5854900000000001</v>
      </c>
      <c r="O2857" s="83">
        <v>2852.83</v>
      </c>
      <c r="P2857" s="83">
        <v>3.1709800000000001</v>
      </c>
      <c r="Q2857" s="83">
        <v>2856</v>
      </c>
      <c r="R2857" s="86">
        <v>1.1102900000000001E-3</v>
      </c>
      <c r="S2857" s="86">
        <v>9.1279800000000008E-3</v>
      </c>
    </row>
    <row r="2858" spans="2:19" x14ac:dyDescent="0.2">
      <c r="B2858" s="33"/>
      <c r="L2858" s="84">
        <v>0.99319999999999997</v>
      </c>
      <c r="M2858" s="83">
        <v>2855.41</v>
      </c>
      <c r="N2858" s="83">
        <v>1.5900300000000001</v>
      </c>
      <c r="O2858" s="83">
        <v>2853.82</v>
      </c>
      <c r="P2858" s="83">
        <v>3.1800600000000001</v>
      </c>
      <c r="Q2858" s="83">
        <v>2857</v>
      </c>
      <c r="R2858" s="86">
        <v>1.11308E-3</v>
      </c>
      <c r="S2858" s="86">
        <v>9.1279800000000008E-3</v>
      </c>
    </row>
    <row r="2859" spans="2:19" x14ac:dyDescent="0.2">
      <c r="B2859" s="33"/>
      <c r="L2859" s="84">
        <v>0.99319999999999997</v>
      </c>
      <c r="M2859" s="83">
        <v>2856.41</v>
      </c>
      <c r="N2859" s="83">
        <v>1.59459</v>
      </c>
      <c r="O2859" s="83">
        <v>2854.81</v>
      </c>
      <c r="P2859" s="83">
        <v>3.1891699999999998</v>
      </c>
      <c r="Q2859" s="83">
        <v>2858</v>
      </c>
      <c r="R2859" s="86">
        <v>1.1158800000000001E-3</v>
      </c>
      <c r="S2859" s="86">
        <v>9.1279800000000008E-3</v>
      </c>
    </row>
    <row r="2860" spans="2:19" x14ac:dyDescent="0.2">
      <c r="B2860" s="33"/>
      <c r="L2860" s="84">
        <v>0.99319999999999997</v>
      </c>
      <c r="M2860" s="83">
        <v>2857.4</v>
      </c>
      <c r="N2860" s="83">
        <v>1.5991500000000001</v>
      </c>
      <c r="O2860" s="83">
        <v>2855.8</v>
      </c>
      <c r="P2860" s="83">
        <v>3.1983000000000001</v>
      </c>
      <c r="Q2860" s="83">
        <v>2859</v>
      </c>
      <c r="R2860" s="86">
        <v>1.1186799999999999E-3</v>
      </c>
      <c r="S2860" s="86">
        <v>9.1279800000000008E-3</v>
      </c>
    </row>
    <row r="2861" spans="2:19" x14ac:dyDescent="0.2">
      <c r="B2861" s="33"/>
      <c r="L2861" s="84">
        <v>0.99319999999999997</v>
      </c>
      <c r="M2861" s="83">
        <v>2858.4</v>
      </c>
      <c r="N2861" s="83">
        <v>1.60372</v>
      </c>
      <c r="O2861" s="83">
        <v>2856.79</v>
      </c>
      <c r="P2861" s="83">
        <v>3.2074500000000001</v>
      </c>
      <c r="Q2861" s="83">
        <v>2860</v>
      </c>
      <c r="R2861" s="86">
        <v>1.1214899999999999E-3</v>
      </c>
      <c r="S2861" s="86">
        <v>9.1279800000000008E-3</v>
      </c>
    </row>
    <row r="2862" spans="2:19" x14ac:dyDescent="0.2">
      <c r="B2862" s="33"/>
      <c r="L2862" s="84">
        <v>0.99319999999999997</v>
      </c>
      <c r="M2862" s="83">
        <v>2859.39</v>
      </c>
      <c r="N2862" s="83">
        <v>1.6083099999999999</v>
      </c>
      <c r="O2862" s="83">
        <v>2857.78</v>
      </c>
      <c r="P2862" s="83">
        <v>3.2166199999999998</v>
      </c>
      <c r="Q2862" s="83">
        <v>2861</v>
      </c>
      <c r="R2862" s="86">
        <v>1.1243E-3</v>
      </c>
      <c r="S2862" s="86">
        <v>9.1279800000000008E-3</v>
      </c>
    </row>
    <row r="2863" spans="2:19" x14ac:dyDescent="0.2">
      <c r="B2863" s="33"/>
      <c r="L2863" s="84">
        <v>0.99319999999999997</v>
      </c>
      <c r="M2863" s="83">
        <v>2860.39</v>
      </c>
      <c r="N2863" s="83">
        <v>1.6129</v>
      </c>
      <c r="O2863" s="83">
        <v>2858.77</v>
      </c>
      <c r="P2863" s="83">
        <v>3.2258100000000001</v>
      </c>
      <c r="Q2863" s="83">
        <v>2862</v>
      </c>
      <c r="R2863" s="86">
        <v>1.1271199999999999E-3</v>
      </c>
      <c r="S2863" s="86">
        <v>9.1279800000000008E-3</v>
      </c>
    </row>
    <row r="2864" spans="2:19" x14ac:dyDescent="0.2">
      <c r="B2864" s="33"/>
      <c r="L2864" s="84">
        <v>0.99309999999999998</v>
      </c>
      <c r="M2864" s="83">
        <v>2861.38</v>
      </c>
      <c r="N2864" s="83">
        <v>1.61751</v>
      </c>
      <c r="O2864" s="83">
        <v>2859.76</v>
      </c>
      <c r="P2864" s="83">
        <v>3.2350099999999999</v>
      </c>
      <c r="Q2864" s="83">
        <v>2863</v>
      </c>
      <c r="R2864" s="86">
        <v>1.1299400000000001E-3</v>
      </c>
      <c r="S2864" s="86">
        <v>9.3014299999999994E-3</v>
      </c>
    </row>
    <row r="2865" spans="2:19" x14ac:dyDescent="0.2">
      <c r="B2865" s="33"/>
      <c r="L2865" s="84">
        <v>0.99309999999999998</v>
      </c>
      <c r="M2865" s="83">
        <v>2862.38</v>
      </c>
      <c r="N2865" s="83">
        <v>1.62212</v>
      </c>
      <c r="O2865" s="83">
        <v>2860.76</v>
      </c>
      <c r="P2865" s="83">
        <v>3.24424</v>
      </c>
      <c r="Q2865" s="83">
        <v>2864</v>
      </c>
      <c r="R2865" s="86">
        <v>1.13277E-3</v>
      </c>
      <c r="S2865" s="86">
        <v>9.3014299999999994E-3</v>
      </c>
    </row>
    <row r="2866" spans="2:19" x14ac:dyDescent="0.2">
      <c r="B2866" s="33"/>
      <c r="L2866" s="84">
        <v>0.99309999999999998</v>
      </c>
      <c r="M2866" s="83">
        <v>2863.37</v>
      </c>
      <c r="N2866" s="83">
        <v>1.6267499999999999</v>
      </c>
      <c r="O2866" s="83">
        <v>2861.75</v>
      </c>
      <c r="P2866" s="83">
        <v>3.2534900000000002</v>
      </c>
      <c r="Q2866" s="83">
        <v>2865</v>
      </c>
      <c r="R2866" s="86">
        <v>1.1356000000000001E-3</v>
      </c>
      <c r="S2866" s="86">
        <v>9.3014299999999994E-3</v>
      </c>
    </row>
    <row r="2867" spans="2:19" x14ac:dyDescent="0.2">
      <c r="B2867" s="33"/>
      <c r="L2867" s="84">
        <v>0.99309999999999998</v>
      </c>
      <c r="M2867" s="83">
        <v>2864.37</v>
      </c>
      <c r="N2867" s="83">
        <v>1.6313800000000001</v>
      </c>
      <c r="O2867" s="83">
        <v>2862.74</v>
      </c>
      <c r="P2867" s="83">
        <v>3.2627700000000002</v>
      </c>
      <c r="Q2867" s="83">
        <v>2866</v>
      </c>
      <c r="R2867" s="86">
        <v>1.1384399999999999E-3</v>
      </c>
      <c r="S2867" s="86">
        <v>9.3014299999999994E-3</v>
      </c>
    </row>
    <row r="2868" spans="2:19" x14ac:dyDescent="0.2">
      <c r="B2868" s="33"/>
      <c r="L2868" s="84">
        <v>0.99309999999999998</v>
      </c>
      <c r="M2868" s="83">
        <v>2865.36</v>
      </c>
      <c r="N2868" s="83">
        <v>1.6360300000000001</v>
      </c>
      <c r="O2868" s="83">
        <v>2863.73</v>
      </c>
      <c r="P2868" s="83">
        <v>3.2720600000000002</v>
      </c>
      <c r="Q2868" s="83">
        <v>2867</v>
      </c>
      <c r="R2868" s="86">
        <v>1.1412799999999999E-3</v>
      </c>
      <c r="S2868" s="86">
        <v>9.3014299999999994E-3</v>
      </c>
    </row>
    <row r="2869" spans="2:19" x14ac:dyDescent="0.2">
      <c r="B2869" s="33"/>
      <c r="L2869" s="84">
        <v>0.99309999999999998</v>
      </c>
      <c r="M2869" s="83">
        <v>2866.36</v>
      </c>
      <c r="N2869" s="83">
        <v>1.6406799999999999</v>
      </c>
      <c r="O2869" s="83">
        <v>2864.72</v>
      </c>
      <c r="P2869" s="83">
        <v>3.2813699999999999</v>
      </c>
      <c r="Q2869" s="83">
        <v>2868</v>
      </c>
      <c r="R2869" s="86">
        <v>1.1441299999999999E-3</v>
      </c>
      <c r="S2869" s="86">
        <v>9.3014299999999994E-3</v>
      </c>
    </row>
    <row r="2870" spans="2:19" x14ac:dyDescent="0.2">
      <c r="B2870" s="33"/>
      <c r="L2870" s="84">
        <v>0.99309999999999998</v>
      </c>
      <c r="M2870" s="83">
        <v>2867.35</v>
      </c>
      <c r="N2870" s="83">
        <v>1.6453500000000001</v>
      </c>
      <c r="O2870" s="83">
        <v>2865.71</v>
      </c>
      <c r="P2870" s="83">
        <v>3.2907000000000002</v>
      </c>
      <c r="Q2870" s="83">
        <v>2869</v>
      </c>
      <c r="R2870" s="86">
        <v>1.1469900000000001E-3</v>
      </c>
      <c r="S2870" s="86">
        <v>9.3014299999999994E-3</v>
      </c>
    </row>
    <row r="2871" spans="2:19" x14ac:dyDescent="0.2">
      <c r="B2871" s="33"/>
      <c r="L2871" s="84">
        <v>0.99309999999999998</v>
      </c>
      <c r="M2871" s="83">
        <v>2868.35</v>
      </c>
      <c r="N2871" s="83">
        <v>1.6500300000000001</v>
      </c>
      <c r="O2871" s="83">
        <v>2866.7</v>
      </c>
      <c r="P2871" s="83">
        <v>3.3000500000000001</v>
      </c>
      <c r="Q2871" s="83">
        <v>2870</v>
      </c>
      <c r="R2871" s="86">
        <v>1.1498400000000001E-3</v>
      </c>
      <c r="S2871" s="86">
        <v>9.3014299999999994E-3</v>
      </c>
    </row>
    <row r="2872" spans="2:19" x14ac:dyDescent="0.2">
      <c r="B2872" s="33"/>
      <c r="L2872" s="84">
        <v>0.99309999999999998</v>
      </c>
      <c r="M2872" s="83">
        <v>2869.35</v>
      </c>
      <c r="N2872" s="83">
        <v>1.6547099999999999</v>
      </c>
      <c r="O2872" s="83">
        <v>2867.69</v>
      </c>
      <c r="P2872" s="83">
        <v>3.3094299999999999</v>
      </c>
      <c r="Q2872" s="83">
        <v>2871</v>
      </c>
      <c r="R2872" s="86">
        <v>1.1527099999999999E-3</v>
      </c>
      <c r="S2872" s="86">
        <v>9.3014299999999994E-3</v>
      </c>
    </row>
    <row r="2873" spans="2:19" x14ac:dyDescent="0.2">
      <c r="B2873" s="33"/>
      <c r="L2873" s="84">
        <v>0.99309999999999998</v>
      </c>
      <c r="M2873" s="83">
        <v>2870.34</v>
      </c>
      <c r="N2873" s="83">
        <v>1.6594100000000001</v>
      </c>
      <c r="O2873" s="83">
        <v>2868.68</v>
      </c>
      <c r="P2873" s="83">
        <v>3.3188200000000001</v>
      </c>
      <c r="Q2873" s="83">
        <v>2872</v>
      </c>
      <c r="R2873" s="86">
        <v>1.15558E-3</v>
      </c>
      <c r="S2873" s="86">
        <v>9.3014299999999994E-3</v>
      </c>
    </row>
    <row r="2874" spans="2:19" x14ac:dyDescent="0.2">
      <c r="B2874" s="33"/>
      <c r="L2874" s="84">
        <v>0.99299999999999999</v>
      </c>
      <c r="M2874" s="83">
        <v>2871.34</v>
      </c>
      <c r="N2874" s="83">
        <v>1.66412</v>
      </c>
      <c r="O2874" s="83">
        <v>2869.67</v>
      </c>
      <c r="P2874" s="83">
        <v>3.3282400000000001</v>
      </c>
      <c r="Q2874" s="83">
        <v>2873</v>
      </c>
      <c r="R2874" s="86">
        <v>1.1584500000000001E-3</v>
      </c>
      <c r="S2874" s="86">
        <v>9.4875399999999992E-3</v>
      </c>
    </row>
    <row r="2875" spans="2:19" x14ac:dyDescent="0.2">
      <c r="B2875" s="33"/>
      <c r="L2875" s="84">
        <v>0.99299999999999999</v>
      </c>
      <c r="M2875" s="83">
        <v>2872.33</v>
      </c>
      <c r="N2875" s="83">
        <v>1.6688400000000001</v>
      </c>
      <c r="O2875" s="83">
        <v>2870.66</v>
      </c>
      <c r="P2875" s="83">
        <v>3.3376700000000001</v>
      </c>
      <c r="Q2875" s="83">
        <v>2874</v>
      </c>
      <c r="R2875" s="86">
        <v>1.1613299999999999E-3</v>
      </c>
      <c r="S2875" s="86">
        <v>9.4875399999999992E-3</v>
      </c>
    </row>
    <row r="2876" spans="2:19" x14ac:dyDescent="0.2">
      <c r="B2876" s="33"/>
      <c r="L2876" s="84">
        <v>0.99299999999999999</v>
      </c>
      <c r="M2876" s="83">
        <v>2873.33</v>
      </c>
      <c r="N2876" s="83">
        <v>1.6735599999999999</v>
      </c>
      <c r="O2876" s="83">
        <v>2871.65</v>
      </c>
      <c r="P2876" s="83">
        <v>3.3471299999999999</v>
      </c>
      <c r="Q2876" s="83">
        <v>2875</v>
      </c>
      <c r="R2876" s="86">
        <v>1.1642200000000001E-3</v>
      </c>
      <c r="S2876" s="86">
        <v>9.4875399999999992E-3</v>
      </c>
    </row>
    <row r="2877" spans="2:19" x14ac:dyDescent="0.2">
      <c r="B2877" s="33"/>
      <c r="L2877" s="84">
        <v>0.99299999999999999</v>
      </c>
      <c r="M2877" s="83">
        <v>2874.32</v>
      </c>
      <c r="N2877" s="83">
        <v>1.6782999999999999</v>
      </c>
      <c r="O2877" s="83">
        <v>2872.64</v>
      </c>
      <c r="P2877" s="83">
        <v>3.3565999999999998</v>
      </c>
      <c r="Q2877" s="83">
        <v>2876</v>
      </c>
      <c r="R2877" s="86">
        <v>1.1671100000000001E-3</v>
      </c>
      <c r="S2877" s="86">
        <v>9.4875399999999992E-3</v>
      </c>
    </row>
    <row r="2878" spans="2:19" x14ac:dyDescent="0.2">
      <c r="B2878" s="33"/>
      <c r="L2878" s="84">
        <v>0.99299999999999999</v>
      </c>
      <c r="M2878" s="83">
        <v>2875.32</v>
      </c>
      <c r="N2878" s="83">
        <v>1.6830499999999999</v>
      </c>
      <c r="O2878" s="83">
        <v>2873.63</v>
      </c>
      <c r="P2878" s="83">
        <v>3.3660999999999999</v>
      </c>
      <c r="Q2878" s="83">
        <v>2877</v>
      </c>
      <c r="R2878" s="86">
        <v>1.17E-3</v>
      </c>
      <c r="S2878" s="86">
        <v>9.4875399999999992E-3</v>
      </c>
    </row>
    <row r="2879" spans="2:19" x14ac:dyDescent="0.2">
      <c r="B2879" s="33"/>
      <c r="L2879" s="84">
        <v>0.99299999999999999</v>
      </c>
      <c r="M2879" s="83">
        <v>2876.31</v>
      </c>
      <c r="N2879" s="83">
        <v>1.68781</v>
      </c>
      <c r="O2879" s="83">
        <v>2874.62</v>
      </c>
      <c r="P2879" s="83">
        <v>3.3756200000000001</v>
      </c>
      <c r="Q2879" s="83">
        <v>2878</v>
      </c>
      <c r="R2879" s="86">
        <v>1.1729100000000001E-3</v>
      </c>
      <c r="S2879" s="86">
        <v>9.4875399999999992E-3</v>
      </c>
    </row>
    <row r="2880" spans="2:19" x14ac:dyDescent="0.2">
      <c r="B2880" s="33"/>
      <c r="L2880" s="84">
        <v>0.99299999999999999</v>
      </c>
      <c r="M2880" s="83">
        <v>2877.31</v>
      </c>
      <c r="N2880" s="83">
        <v>1.69258</v>
      </c>
      <c r="O2880" s="83">
        <v>2875.61</v>
      </c>
      <c r="P2880" s="83">
        <v>3.3851599999999999</v>
      </c>
      <c r="Q2880" s="83">
        <v>2879</v>
      </c>
      <c r="R2880" s="86">
        <v>1.17581E-3</v>
      </c>
      <c r="S2880" s="86">
        <v>9.4875399999999992E-3</v>
      </c>
    </row>
    <row r="2881" spans="2:19" x14ac:dyDescent="0.2">
      <c r="B2881" s="33"/>
      <c r="L2881" s="84">
        <v>0.99299999999999999</v>
      </c>
      <c r="M2881" s="83">
        <v>2878.3</v>
      </c>
      <c r="N2881" s="83">
        <v>1.69736</v>
      </c>
      <c r="O2881" s="83">
        <v>2876.61</v>
      </c>
      <c r="P2881" s="83">
        <v>3.39472</v>
      </c>
      <c r="Q2881" s="83">
        <v>2880</v>
      </c>
      <c r="R2881" s="86">
        <v>1.1787200000000001E-3</v>
      </c>
      <c r="S2881" s="86">
        <v>9.4875399999999992E-3</v>
      </c>
    </row>
    <row r="2882" spans="2:19" x14ac:dyDescent="0.2">
      <c r="B2882" s="33"/>
      <c r="L2882" s="84">
        <v>0.9929</v>
      </c>
      <c r="M2882" s="83">
        <v>2879.3</v>
      </c>
      <c r="N2882" s="83">
        <v>1.7021500000000001</v>
      </c>
      <c r="O2882" s="83">
        <v>2877.6</v>
      </c>
      <c r="P2882" s="83">
        <v>3.4043000000000001</v>
      </c>
      <c r="Q2882" s="83">
        <v>2881</v>
      </c>
      <c r="R2882" s="86">
        <v>1.1816400000000001E-3</v>
      </c>
      <c r="S2882" s="86">
        <v>9.6025299999999997E-3</v>
      </c>
    </row>
    <row r="2883" spans="2:19" x14ac:dyDescent="0.2">
      <c r="B2883" s="33"/>
      <c r="L2883" s="84">
        <v>0.9929</v>
      </c>
      <c r="M2883" s="83">
        <v>2880.29</v>
      </c>
      <c r="N2883" s="83">
        <v>1.70695</v>
      </c>
      <c r="O2883" s="83">
        <v>2878.59</v>
      </c>
      <c r="P2883" s="83">
        <v>3.41391</v>
      </c>
      <c r="Q2883" s="83">
        <v>2882</v>
      </c>
      <c r="R2883" s="86">
        <v>1.1845600000000001E-3</v>
      </c>
      <c r="S2883" s="86">
        <v>9.6025299999999997E-3</v>
      </c>
    </row>
    <row r="2884" spans="2:19" x14ac:dyDescent="0.2">
      <c r="B2884" s="33"/>
      <c r="L2884" s="84">
        <v>0.9929</v>
      </c>
      <c r="M2884" s="83">
        <v>2881.29</v>
      </c>
      <c r="N2884" s="83">
        <v>1.7117599999999999</v>
      </c>
      <c r="O2884" s="83">
        <v>2879.58</v>
      </c>
      <c r="P2884" s="83">
        <v>3.42353</v>
      </c>
      <c r="Q2884" s="83">
        <v>2883</v>
      </c>
      <c r="R2884" s="86">
        <v>1.18749E-3</v>
      </c>
      <c r="S2884" s="86">
        <v>9.6025299999999997E-3</v>
      </c>
    </row>
    <row r="2885" spans="2:19" x14ac:dyDescent="0.2">
      <c r="B2885" s="33"/>
      <c r="L2885" s="84">
        <v>0.99280000000000002</v>
      </c>
      <c r="M2885" s="83">
        <v>2882.28</v>
      </c>
      <c r="N2885" s="83">
        <v>1.7165900000000001</v>
      </c>
      <c r="O2885" s="83">
        <v>2880.57</v>
      </c>
      <c r="P2885" s="83">
        <v>3.4331700000000001</v>
      </c>
      <c r="Q2885" s="83">
        <v>2884</v>
      </c>
      <c r="R2885" s="86">
        <v>1.19042E-3</v>
      </c>
      <c r="S2885" s="86">
        <v>9.7714800000000008E-3</v>
      </c>
    </row>
    <row r="2886" spans="2:19" x14ac:dyDescent="0.2">
      <c r="B2886" s="33"/>
      <c r="L2886" s="84">
        <v>0.99280000000000002</v>
      </c>
      <c r="M2886" s="83">
        <v>2883.28</v>
      </c>
      <c r="N2886" s="83">
        <v>1.72142</v>
      </c>
      <c r="O2886" s="83">
        <v>2881.56</v>
      </c>
      <c r="P2886" s="83">
        <v>3.4428399999999999</v>
      </c>
      <c r="Q2886" s="83">
        <v>2885</v>
      </c>
      <c r="R2886" s="86">
        <v>1.1933600000000001E-3</v>
      </c>
      <c r="S2886" s="86">
        <v>9.7714800000000008E-3</v>
      </c>
    </row>
    <row r="2887" spans="2:19" x14ac:dyDescent="0.2">
      <c r="B2887" s="33"/>
      <c r="L2887" s="84">
        <v>0.99280000000000002</v>
      </c>
      <c r="M2887" s="83">
        <v>2884.27</v>
      </c>
      <c r="N2887" s="83">
        <v>1.7262599999999999</v>
      </c>
      <c r="O2887" s="83">
        <v>2882.55</v>
      </c>
      <c r="P2887" s="83">
        <v>3.4525299999999999</v>
      </c>
      <c r="Q2887" s="83">
        <v>2886</v>
      </c>
      <c r="R2887" s="86">
        <v>1.1963E-3</v>
      </c>
      <c r="S2887" s="86">
        <v>9.7714800000000008E-3</v>
      </c>
    </row>
    <row r="2888" spans="2:19" x14ac:dyDescent="0.2">
      <c r="B2888" s="33"/>
      <c r="L2888" s="84">
        <v>0.99280000000000002</v>
      </c>
      <c r="M2888" s="83">
        <v>2885.27</v>
      </c>
      <c r="N2888" s="83">
        <v>1.73112</v>
      </c>
      <c r="O2888" s="83">
        <v>2883.54</v>
      </c>
      <c r="P2888" s="83">
        <v>3.4622299999999999</v>
      </c>
      <c r="Q2888" s="83">
        <v>2887</v>
      </c>
      <c r="R2888" s="86">
        <v>1.19925E-3</v>
      </c>
      <c r="S2888" s="86">
        <v>9.7714800000000008E-3</v>
      </c>
    </row>
    <row r="2889" spans="2:19" x14ac:dyDescent="0.2">
      <c r="B2889" s="33"/>
      <c r="L2889" s="84">
        <v>0.99280000000000002</v>
      </c>
      <c r="M2889" s="83">
        <v>2886.26</v>
      </c>
      <c r="N2889" s="83">
        <v>1.7359800000000001</v>
      </c>
      <c r="O2889" s="83">
        <v>2884.53</v>
      </c>
      <c r="P2889" s="83">
        <v>3.4719600000000002</v>
      </c>
      <c r="Q2889" s="83">
        <v>2888</v>
      </c>
      <c r="R2889" s="86">
        <v>1.2022000000000001E-3</v>
      </c>
      <c r="S2889" s="86">
        <v>9.7714800000000008E-3</v>
      </c>
    </row>
    <row r="2890" spans="2:19" x14ac:dyDescent="0.2">
      <c r="B2890" s="33"/>
      <c r="L2890" s="84">
        <v>0.99280000000000002</v>
      </c>
      <c r="M2890" s="83">
        <v>2887.26</v>
      </c>
      <c r="N2890" s="83">
        <v>1.7408600000000001</v>
      </c>
      <c r="O2890" s="83">
        <v>2885.52</v>
      </c>
      <c r="P2890" s="83">
        <v>3.4817100000000001</v>
      </c>
      <c r="Q2890" s="83">
        <v>2889</v>
      </c>
      <c r="R2890" s="86">
        <v>1.20516E-3</v>
      </c>
      <c r="S2890" s="86">
        <v>9.7714800000000008E-3</v>
      </c>
    </row>
    <row r="2891" spans="2:19" x14ac:dyDescent="0.2">
      <c r="B2891" s="33"/>
      <c r="L2891" s="84">
        <v>0.99280000000000002</v>
      </c>
      <c r="M2891" s="83">
        <v>2888.25</v>
      </c>
      <c r="N2891" s="83">
        <v>1.7457400000000001</v>
      </c>
      <c r="O2891" s="83">
        <v>2886.51</v>
      </c>
      <c r="P2891" s="83">
        <v>3.4914900000000002</v>
      </c>
      <c r="Q2891" s="83">
        <v>2890</v>
      </c>
      <c r="R2891" s="86">
        <v>1.20813E-3</v>
      </c>
      <c r="S2891" s="86">
        <v>9.7714800000000008E-3</v>
      </c>
    </row>
    <row r="2892" spans="2:19" x14ac:dyDescent="0.2">
      <c r="B2892" s="33"/>
      <c r="L2892" s="84">
        <v>0.99280000000000002</v>
      </c>
      <c r="M2892" s="83">
        <v>2889.25</v>
      </c>
      <c r="N2892" s="83">
        <v>1.75064</v>
      </c>
      <c r="O2892" s="83">
        <v>2887.5</v>
      </c>
      <c r="P2892" s="83">
        <v>3.5012799999999999</v>
      </c>
      <c r="Q2892" s="83">
        <v>2891</v>
      </c>
      <c r="R2892" s="86">
        <v>1.2110999999999999E-3</v>
      </c>
      <c r="S2892" s="86">
        <v>9.7714800000000008E-3</v>
      </c>
    </row>
    <row r="2893" spans="2:19" x14ac:dyDescent="0.2">
      <c r="B2893" s="33"/>
      <c r="L2893" s="84">
        <v>0.99280000000000002</v>
      </c>
      <c r="M2893" s="83">
        <v>2890.24</v>
      </c>
      <c r="N2893" s="83">
        <v>1.7555499999999999</v>
      </c>
      <c r="O2893" s="83">
        <v>2888.49</v>
      </c>
      <c r="P2893" s="83">
        <v>3.5110899999999998</v>
      </c>
      <c r="Q2893" s="83">
        <v>2892</v>
      </c>
      <c r="R2893" s="86">
        <v>1.21407E-3</v>
      </c>
      <c r="S2893" s="86">
        <v>9.7714800000000008E-3</v>
      </c>
    </row>
    <row r="2894" spans="2:19" x14ac:dyDescent="0.2">
      <c r="B2894" s="33"/>
      <c r="L2894" s="84">
        <v>0.99280000000000002</v>
      </c>
      <c r="M2894" s="83">
        <v>2891.24</v>
      </c>
      <c r="N2894" s="83">
        <v>1.7604599999999999</v>
      </c>
      <c r="O2894" s="83">
        <v>2889.48</v>
      </c>
      <c r="P2894" s="83">
        <v>3.5209299999999999</v>
      </c>
      <c r="Q2894" s="83">
        <v>2893</v>
      </c>
      <c r="R2894" s="86">
        <v>1.2170499999999999E-3</v>
      </c>
      <c r="S2894" s="86">
        <v>9.7714800000000008E-3</v>
      </c>
    </row>
    <row r="2895" spans="2:19" x14ac:dyDescent="0.2">
      <c r="B2895" s="33"/>
      <c r="L2895" s="84">
        <v>0.99280000000000002</v>
      </c>
      <c r="M2895" s="83">
        <v>2892.23</v>
      </c>
      <c r="N2895" s="83">
        <v>1.76539</v>
      </c>
      <c r="O2895" s="83">
        <v>2890.47</v>
      </c>
      <c r="P2895" s="83">
        <v>3.53078</v>
      </c>
      <c r="Q2895" s="83">
        <v>2894</v>
      </c>
      <c r="R2895" s="86">
        <v>1.2200399999999999E-3</v>
      </c>
      <c r="S2895" s="86">
        <v>9.7714800000000008E-3</v>
      </c>
    </row>
    <row r="2896" spans="2:19" x14ac:dyDescent="0.2">
      <c r="B2896" s="33"/>
      <c r="L2896" s="84">
        <v>0.99280000000000002</v>
      </c>
      <c r="M2896" s="83">
        <v>2893.23</v>
      </c>
      <c r="N2896" s="83">
        <v>1.77033</v>
      </c>
      <c r="O2896" s="83">
        <v>2891.46</v>
      </c>
      <c r="P2896" s="83">
        <v>3.5406599999999999</v>
      </c>
      <c r="Q2896" s="83">
        <v>2895</v>
      </c>
      <c r="R2896" s="86">
        <v>1.22303E-3</v>
      </c>
      <c r="S2896" s="86">
        <v>9.7714800000000008E-3</v>
      </c>
    </row>
    <row r="2897" spans="2:19" x14ac:dyDescent="0.2">
      <c r="B2897" s="33"/>
      <c r="L2897" s="84">
        <v>0.99280000000000002</v>
      </c>
      <c r="M2897" s="83">
        <v>2894.22</v>
      </c>
      <c r="N2897" s="83">
        <v>1.77528</v>
      </c>
      <c r="O2897" s="83">
        <v>2892.45</v>
      </c>
      <c r="P2897" s="83">
        <v>3.5505599999999999</v>
      </c>
      <c r="Q2897" s="83">
        <v>2896</v>
      </c>
      <c r="R2897" s="86">
        <v>1.22602E-3</v>
      </c>
      <c r="S2897" s="86">
        <v>9.7714800000000008E-3</v>
      </c>
    </row>
    <row r="2898" spans="2:19" x14ac:dyDescent="0.2">
      <c r="B2898" s="33"/>
      <c r="L2898" s="84">
        <v>0.99270000000000003</v>
      </c>
      <c r="M2898" s="83">
        <v>2895.22</v>
      </c>
      <c r="N2898" s="83">
        <v>1.78024</v>
      </c>
      <c r="O2898" s="83">
        <v>2893.44</v>
      </c>
      <c r="P2898" s="83">
        <v>3.5604800000000001</v>
      </c>
      <c r="Q2898" s="83">
        <v>2897</v>
      </c>
      <c r="R2898" s="86">
        <v>1.2290199999999999E-3</v>
      </c>
      <c r="S2898" s="86">
        <v>1.00938E-2</v>
      </c>
    </row>
    <row r="2899" spans="2:19" x14ac:dyDescent="0.2">
      <c r="B2899" s="33"/>
      <c r="L2899" s="84">
        <v>0.99270000000000003</v>
      </c>
      <c r="M2899" s="83">
        <v>2896.21</v>
      </c>
      <c r="N2899" s="83">
        <v>1.78521</v>
      </c>
      <c r="O2899" s="83">
        <v>2894.43</v>
      </c>
      <c r="P2899" s="83">
        <v>3.57043</v>
      </c>
      <c r="Q2899" s="83">
        <v>2898</v>
      </c>
      <c r="R2899" s="86">
        <v>1.2320300000000001E-3</v>
      </c>
      <c r="S2899" s="86">
        <v>1.00938E-2</v>
      </c>
    </row>
    <row r="2900" spans="2:19" x14ac:dyDescent="0.2">
      <c r="B2900" s="33"/>
      <c r="L2900" s="84">
        <v>0.99270000000000003</v>
      </c>
      <c r="M2900" s="83">
        <v>2897.21</v>
      </c>
      <c r="N2900" s="83">
        <v>1.7901899999999999</v>
      </c>
      <c r="O2900" s="83">
        <v>2895.42</v>
      </c>
      <c r="P2900" s="83">
        <v>3.58039</v>
      </c>
      <c r="Q2900" s="83">
        <v>2899</v>
      </c>
      <c r="R2900" s="86">
        <v>1.23504E-3</v>
      </c>
      <c r="S2900" s="86">
        <v>1.00938E-2</v>
      </c>
    </row>
    <row r="2901" spans="2:19" x14ac:dyDescent="0.2">
      <c r="B2901" s="33"/>
      <c r="L2901" s="84">
        <v>0.99270000000000003</v>
      </c>
      <c r="M2901" s="83">
        <v>2898.2</v>
      </c>
      <c r="N2901" s="83">
        <v>1.7951900000000001</v>
      </c>
      <c r="O2901" s="83">
        <v>2896.41</v>
      </c>
      <c r="P2901" s="83">
        <v>3.5903700000000001</v>
      </c>
      <c r="Q2901" s="83">
        <v>2900</v>
      </c>
      <c r="R2901" s="86">
        <v>1.23806E-3</v>
      </c>
      <c r="S2901" s="86">
        <v>1.00938E-2</v>
      </c>
    </row>
    <row r="2902" spans="2:19" x14ac:dyDescent="0.2">
      <c r="B2902" s="33"/>
      <c r="L2902" s="84">
        <v>0.99270000000000003</v>
      </c>
      <c r="M2902" s="83">
        <v>2899.2</v>
      </c>
      <c r="N2902" s="83">
        <v>1.80019</v>
      </c>
      <c r="O2902" s="83">
        <v>2897.4</v>
      </c>
      <c r="P2902" s="83">
        <v>3.6003799999999999</v>
      </c>
      <c r="Q2902" s="83">
        <v>2901</v>
      </c>
      <c r="R2902" s="86">
        <v>1.2410800000000001E-3</v>
      </c>
      <c r="S2902" s="86">
        <v>1.00938E-2</v>
      </c>
    </row>
    <row r="2903" spans="2:19" x14ac:dyDescent="0.2">
      <c r="B2903" s="33"/>
      <c r="L2903" s="84">
        <v>0.99270000000000003</v>
      </c>
      <c r="M2903" s="83">
        <v>2900.19</v>
      </c>
      <c r="N2903" s="83">
        <v>1.80521</v>
      </c>
      <c r="O2903" s="83">
        <v>2898.39</v>
      </c>
      <c r="P2903" s="83">
        <v>3.6104099999999999</v>
      </c>
      <c r="Q2903" s="83">
        <v>2902</v>
      </c>
      <c r="R2903" s="86">
        <v>1.2441100000000001E-3</v>
      </c>
      <c r="S2903" s="86">
        <v>1.00938E-2</v>
      </c>
    </row>
    <row r="2904" spans="2:19" x14ac:dyDescent="0.2">
      <c r="B2904" s="33"/>
      <c r="L2904" s="84">
        <v>0.99270000000000003</v>
      </c>
      <c r="M2904" s="83">
        <v>2901.19</v>
      </c>
      <c r="N2904" s="83">
        <v>1.81023</v>
      </c>
      <c r="O2904" s="83">
        <v>2899.38</v>
      </c>
      <c r="P2904" s="83">
        <v>3.62046</v>
      </c>
      <c r="Q2904" s="83">
        <v>2903</v>
      </c>
      <c r="R2904" s="86">
        <v>1.2471400000000001E-3</v>
      </c>
      <c r="S2904" s="86">
        <v>1.00938E-2</v>
      </c>
    </row>
    <row r="2905" spans="2:19" x14ac:dyDescent="0.2">
      <c r="B2905" s="33"/>
      <c r="L2905" s="84">
        <v>0.99270000000000003</v>
      </c>
      <c r="M2905" s="83">
        <v>2902.18</v>
      </c>
      <c r="N2905" s="83">
        <v>1.8152699999999999</v>
      </c>
      <c r="O2905" s="83">
        <v>2900.37</v>
      </c>
      <c r="P2905" s="83">
        <v>3.6305299999999998</v>
      </c>
      <c r="Q2905" s="83">
        <v>2904</v>
      </c>
      <c r="R2905" s="86">
        <v>1.25018E-3</v>
      </c>
      <c r="S2905" s="86">
        <v>1.00938E-2</v>
      </c>
    </row>
    <row r="2906" spans="2:19" x14ac:dyDescent="0.2">
      <c r="B2906" s="33"/>
      <c r="L2906" s="84">
        <v>0.99270000000000003</v>
      </c>
      <c r="M2906" s="83">
        <v>2903.18</v>
      </c>
      <c r="N2906" s="83">
        <v>1.8203100000000001</v>
      </c>
      <c r="O2906" s="83">
        <v>2901.36</v>
      </c>
      <c r="P2906" s="83">
        <v>3.6406299999999998</v>
      </c>
      <c r="Q2906" s="83">
        <v>2905</v>
      </c>
      <c r="R2906" s="86">
        <v>1.2532299999999999E-3</v>
      </c>
      <c r="S2906" s="86">
        <v>1.00938E-2</v>
      </c>
    </row>
    <row r="2907" spans="2:19" x14ac:dyDescent="0.2">
      <c r="B2907" s="33"/>
      <c r="L2907" s="84">
        <v>0.99270000000000003</v>
      </c>
      <c r="M2907" s="83">
        <v>2904.17</v>
      </c>
      <c r="N2907" s="83">
        <v>1.8253699999999999</v>
      </c>
      <c r="O2907" s="83">
        <v>2902.35</v>
      </c>
      <c r="P2907" s="83">
        <v>3.6507399999999999</v>
      </c>
      <c r="Q2907" s="83">
        <v>2906</v>
      </c>
      <c r="R2907" s="86">
        <v>1.25628E-3</v>
      </c>
      <c r="S2907" s="86">
        <v>1.00938E-2</v>
      </c>
    </row>
    <row r="2908" spans="2:19" x14ac:dyDescent="0.2">
      <c r="B2908" s="33"/>
      <c r="L2908" s="84">
        <v>0.99270000000000003</v>
      </c>
      <c r="M2908" s="83">
        <v>2905.17</v>
      </c>
      <c r="N2908" s="83">
        <v>1.8304400000000001</v>
      </c>
      <c r="O2908" s="83">
        <v>2903.34</v>
      </c>
      <c r="P2908" s="83">
        <v>3.6608800000000001</v>
      </c>
      <c r="Q2908" s="83">
        <v>2907</v>
      </c>
      <c r="R2908" s="86">
        <v>1.2593299999999999E-3</v>
      </c>
      <c r="S2908" s="86">
        <v>1.00938E-2</v>
      </c>
    </row>
    <row r="2909" spans="2:19" x14ac:dyDescent="0.2">
      <c r="B2909" s="33"/>
      <c r="L2909" s="84">
        <v>0.99270000000000003</v>
      </c>
      <c r="M2909" s="83">
        <v>2906.16</v>
      </c>
      <c r="N2909" s="83">
        <v>1.83552</v>
      </c>
      <c r="O2909" s="83">
        <v>2904.33</v>
      </c>
      <c r="P2909" s="83">
        <v>3.6710400000000001</v>
      </c>
      <c r="Q2909" s="83">
        <v>2908</v>
      </c>
      <c r="R2909" s="86">
        <v>1.26239E-3</v>
      </c>
      <c r="S2909" s="86">
        <v>1.00938E-2</v>
      </c>
    </row>
    <row r="2910" spans="2:19" x14ac:dyDescent="0.2">
      <c r="B2910" s="33"/>
      <c r="L2910" s="84">
        <v>0.99270000000000003</v>
      </c>
      <c r="M2910" s="83">
        <v>2907.16</v>
      </c>
      <c r="N2910" s="83">
        <v>1.8406100000000001</v>
      </c>
      <c r="O2910" s="83">
        <v>2905.32</v>
      </c>
      <c r="P2910" s="83">
        <v>3.6812200000000002</v>
      </c>
      <c r="Q2910" s="83">
        <v>2909</v>
      </c>
      <c r="R2910" s="86">
        <v>1.2654599999999999E-3</v>
      </c>
      <c r="S2910" s="86">
        <v>1.00938E-2</v>
      </c>
    </row>
    <row r="2911" spans="2:19" x14ac:dyDescent="0.2">
      <c r="B2911" s="33"/>
      <c r="L2911" s="84">
        <v>0.99270000000000003</v>
      </c>
      <c r="M2911" s="83">
        <v>2908.15</v>
      </c>
      <c r="N2911" s="83">
        <v>1.84571</v>
      </c>
      <c r="O2911" s="83">
        <v>2906.31</v>
      </c>
      <c r="P2911" s="83">
        <v>3.6914199999999999</v>
      </c>
      <c r="Q2911" s="83">
        <v>2910</v>
      </c>
      <c r="R2911" s="86">
        <v>1.2685299999999999E-3</v>
      </c>
      <c r="S2911" s="86">
        <v>1.00938E-2</v>
      </c>
    </row>
    <row r="2912" spans="2:19" x14ac:dyDescent="0.2">
      <c r="B2912" s="33"/>
      <c r="L2912" s="84">
        <v>0.99270000000000003</v>
      </c>
      <c r="M2912" s="83">
        <v>2909.15</v>
      </c>
      <c r="N2912" s="83">
        <v>1.8508199999999999</v>
      </c>
      <c r="O2912" s="83">
        <v>2907.3</v>
      </c>
      <c r="P2912" s="83">
        <v>3.7016499999999999</v>
      </c>
      <c r="Q2912" s="83">
        <v>2911</v>
      </c>
      <c r="R2912" s="86">
        <v>1.2716100000000001E-3</v>
      </c>
      <c r="S2912" s="86">
        <v>1.00938E-2</v>
      </c>
    </row>
    <row r="2913" spans="2:19" x14ac:dyDescent="0.2">
      <c r="B2913" s="33"/>
      <c r="L2913" s="84">
        <v>0.99270000000000003</v>
      </c>
      <c r="M2913" s="83">
        <v>2910.14</v>
      </c>
      <c r="N2913" s="83">
        <v>1.85595</v>
      </c>
      <c r="O2913" s="83">
        <v>2908.29</v>
      </c>
      <c r="P2913" s="83">
        <v>3.7118899999999999</v>
      </c>
      <c r="Q2913" s="83">
        <v>2912</v>
      </c>
      <c r="R2913" s="86">
        <v>1.27469E-3</v>
      </c>
      <c r="S2913" s="86">
        <v>1.00938E-2</v>
      </c>
    </row>
    <row r="2914" spans="2:19" x14ac:dyDescent="0.2">
      <c r="B2914" s="33"/>
      <c r="L2914" s="84">
        <v>0.99270000000000003</v>
      </c>
      <c r="M2914" s="83">
        <v>2911.14</v>
      </c>
      <c r="N2914" s="83">
        <v>1.8610800000000001</v>
      </c>
      <c r="O2914" s="83">
        <v>2909.28</v>
      </c>
      <c r="P2914" s="83">
        <v>3.7221600000000001</v>
      </c>
      <c r="Q2914" s="83">
        <v>2913</v>
      </c>
      <c r="R2914" s="86">
        <v>1.2777800000000001E-3</v>
      </c>
      <c r="S2914" s="86">
        <v>1.00938E-2</v>
      </c>
    </row>
    <row r="2915" spans="2:19" x14ac:dyDescent="0.2">
      <c r="B2915" s="33"/>
      <c r="L2915" s="84">
        <v>0.99260000000000004</v>
      </c>
      <c r="M2915" s="83">
        <v>2912.13</v>
      </c>
      <c r="N2915" s="83">
        <v>1.8662300000000001</v>
      </c>
      <c r="O2915" s="83">
        <v>2910.27</v>
      </c>
      <c r="P2915" s="83">
        <v>3.73245</v>
      </c>
      <c r="Q2915" s="83">
        <v>2914</v>
      </c>
      <c r="R2915" s="86">
        <v>1.2808699999999999E-3</v>
      </c>
      <c r="S2915" s="86">
        <v>1.03347E-2</v>
      </c>
    </row>
    <row r="2916" spans="2:19" x14ac:dyDescent="0.2">
      <c r="B2916" s="33"/>
      <c r="L2916" s="84">
        <v>0.99260000000000004</v>
      </c>
      <c r="M2916" s="83">
        <v>2913.13</v>
      </c>
      <c r="N2916" s="83">
        <v>1.87138</v>
      </c>
      <c r="O2916" s="83">
        <v>2911.26</v>
      </c>
      <c r="P2916" s="83">
        <v>3.7427700000000002</v>
      </c>
      <c r="Q2916" s="83">
        <v>2915</v>
      </c>
      <c r="R2916" s="86">
        <v>1.2839699999999999E-3</v>
      </c>
      <c r="S2916" s="86">
        <v>1.03347E-2</v>
      </c>
    </row>
    <row r="2917" spans="2:19" x14ac:dyDescent="0.2">
      <c r="B2917" s="33"/>
      <c r="L2917" s="84">
        <v>0.99260000000000004</v>
      </c>
      <c r="M2917" s="83">
        <v>2914.12</v>
      </c>
      <c r="N2917" s="83">
        <v>1.8765499999999999</v>
      </c>
      <c r="O2917" s="83">
        <v>2912.25</v>
      </c>
      <c r="P2917" s="83">
        <v>3.7530999999999999</v>
      </c>
      <c r="Q2917" s="83">
        <v>2916</v>
      </c>
      <c r="R2917" s="86">
        <v>1.28707E-3</v>
      </c>
      <c r="S2917" s="86">
        <v>1.03347E-2</v>
      </c>
    </row>
    <row r="2918" spans="2:19" x14ac:dyDescent="0.2">
      <c r="B2918" s="33"/>
      <c r="L2918" s="84">
        <v>0.99260000000000004</v>
      </c>
      <c r="M2918" s="83">
        <v>2915.12</v>
      </c>
      <c r="N2918" s="83">
        <v>1.8817299999999999</v>
      </c>
      <c r="O2918" s="83">
        <v>2913.24</v>
      </c>
      <c r="P2918" s="83">
        <v>3.7634599999999998</v>
      </c>
      <c r="Q2918" s="83">
        <v>2917</v>
      </c>
      <c r="R2918" s="86">
        <v>1.2901799999999999E-3</v>
      </c>
      <c r="S2918" s="86">
        <v>1.03347E-2</v>
      </c>
    </row>
    <row r="2919" spans="2:19" x14ac:dyDescent="0.2">
      <c r="B2919" s="33"/>
      <c r="L2919" s="84">
        <v>0.99260000000000004</v>
      </c>
      <c r="M2919" s="83">
        <v>2916.11</v>
      </c>
      <c r="N2919" s="83">
        <v>1.8869199999999999</v>
      </c>
      <c r="O2919" s="83">
        <v>2914.23</v>
      </c>
      <c r="P2919" s="83">
        <v>3.7738399999999999</v>
      </c>
      <c r="Q2919" s="83">
        <v>2918</v>
      </c>
      <c r="R2919" s="86">
        <v>1.2933E-3</v>
      </c>
      <c r="S2919" s="86">
        <v>1.03347E-2</v>
      </c>
    </row>
    <row r="2920" spans="2:19" x14ac:dyDescent="0.2">
      <c r="B2920" s="33"/>
      <c r="L2920" s="84">
        <v>0.99250000000000005</v>
      </c>
      <c r="M2920" s="83">
        <v>2917.11</v>
      </c>
      <c r="N2920" s="83">
        <v>1.89212</v>
      </c>
      <c r="O2920" s="83">
        <v>2915.22</v>
      </c>
      <c r="P2920" s="83">
        <v>3.78424</v>
      </c>
      <c r="Q2920" s="83">
        <v>2919</v>
      </c>
      <c r="R2920" s="86">
        <v>1.29642E-3</v>
      </c>
      <c r="S2920" s="86">
        <v>1.0478899999999999E-2</v>
      </c>
    </row>
    <row r="2921" spans="2:19" x14ac:dyDescent="0.2">
      <c r="B2921" s="33"/>
      <c r="L2921" s="84">
        <v>0.99250000000000005</v>
      </c>
      <c r="M2921" s="83">
        <v>2918.1</v>
      </c>
      <c r="N2921" s="83">
        <v>1.89733</v>
      </c>
      <c r="O2921" s="83">
        <v>2916.21</v>
      </c>
      <c r="P2921" s="83">
        <v>3.7946599999999999</v>
      </c>
      <c r="Q2921" s="83">
        <v>2920</v>
      </c>
      <c r="R2921" s="86">
        <v>1.2995400000000001E-3</v>
      </c>
      <c r="S2921" s="86">
        <v>1.0478899999999999E-2</v>
      </c>
    </row>
    <row r="2922" spans="2:19" x14ac:dyDescent="0.2">
      <c r="B2922" s="33"/>
      <c r="L2922" s="84">
        <v>0.99250000000000005</v>
      </c>
      <c r="M2922" s="83">
        <v>2919.1</v>
      </c>
      <c r="N2922" s="83">
        <v>1.90255</v>
      </c>
      <c r="O2922" s="83">
        <v>2917.19</v>
      </c>
      <c r="P2922" s="83">
        <v>3.80511</v>
      </c>
      <c r="Q2922" s="83">
        <v>2921</v>
      </c>
      <c r="R2922" s="86">
        <v>1.3026699999999999E-3</v>
      </c>
      <c r="S2922" s="86">
        <v>1.0478899999999999E-2</v>
      </c>
    </row>
    <row r="2923" spans="2:19" x14ac:dyDescent="0.2">
      <c r="B2923" s="33"/>
      <c r="L2923" s="84">
        <v>0.99250000000000005</v>
      </c>
      <c r="M2923" s="83">
        <v>2920.09</v>
      </c>
      <c r="N2923" s="83">
        <v>1.9077900000000001</v>
      </c>
      <c r="O2923" s="83">
        <v>2918.18</v>
      </c>
      <c r="P2923" s="83">
        <v>3.8155700000000001</v>
      </c>
      <c r="Q2923" s="83">
        <v>2922</v>
      </c>
      <c r="R2923" s="86">
        <v>1.3058099999999999E-3</v>
      </c>
      <c r="S2923" s="86">
        <v>1.0478899999999999E-2</v>
      </c>
    </row>
    <row r="2924" spans="2:19" x14ac:dyDescent="0.2">
      <c r="B2924" s="33"/>
      <c r="L2924" s="84">
        <v>0.99250000000000005</v>
      </c>
      <c r="M2924" s="83">
        <v>2921.09</v>
      </c>
      <c r="N2924" s="83">
        <v>1.91303</v>
      </c>
      <c r="O2924" s="83">
        <v>2919.17</v>
      </c>
      <c r="P2924" s="83">
        <v>3.82606</v>
      </c>
      <c r="Q2924" s="83">
        <v>2923</v>
      </c>
      <c r="R2924" s="86">
        <v>1.3089499999999999E-3</v>
      </c>
      <c r="S2924" s="86">
        <v>1.0478899999999999E-2</v>
      </c>
    </row>
    <row r="2925" spans="2:19" x14ac:dyDescent="0.2">
      <c r="B2925" s="33"/>
      <c r="L2925" s="84">
        <v>0.99250000000000005</v>
      </c>
      <c r="M2925" s="83">
        <v>2922.08</v>
      </c>
      <c r="N2925" s="83">
        <v>1.9182900000000001</v>
      </c>
      <c r="O2925" s="83">
        <v>2920.16</v>
      </c>
      <c r="P2925" s="83">
        <v>3.8365800000000001</v>
      </c>
      <c r="Q2925" s="83">
        <v>2924</v>
      </c>
      <c r="R2925" s="86">
        <v>1.3121000000000001E-3</v>
      </c>
      <c r="S2925" s="86">
        <v>1.0478899999999999E-2</v>
      </c>
    </row>
    <row r="2926" spans="2:19" x14ac:dyDescent="0.2">
      <c r="B2926" s="33"/>
      <c r="L2926" s="84">
        <v>0.99250000000000005</v>
      </c>
      <c r="M2926" s="83">
        <v>2923.08</v>
      </c>
      <c r="N2926" s="83">
        <v>1.9235599999999999</v>
      </c>
      <c r="O2926" s="83">
        <v>2921.15</v>
      </c>
      <c r="P2926" s="83">
        <v>3.8471099999999998</v>
      </c>
      <c r="Q2926" s="83">
        <v>2925</v>
      </c>
      <c r="R2926" s="86">
        <v>1.31525E-3</v>
      </c>
      <c r="S2926" s="86">
        <v>1.0478899999999999E-2</v>
      </c>
    </row>
    <row r="2927" spans="2:19" x14ac:dyDescent="0.2">
      <c r="B2927" s="33"/>
      <c r="L2927" s="84">
        <v>0.99250000000000005</v>
      </c>
      <c r="M2927" s="83">
        <v>2924.07</v>
      </c>
      <c r="N2927" s="83">
        <v>1.92883</v>
      </c>
      <c r="O2927" s="83">
        <v>2922.14</v>
      </c>
      <c r="P2927" s="83">
        <v>3.8576700000000002</v>
      </c>
      <c r="Q2927" s="83">
        <v>2926</v>
      </c>
      <c r="R2927" s="86">
        <v>1.3184099999999999E-3</v>
      </c>
      <c r="S2927" s="86">
        <v>1.0478899999999999E-2</v>
      </c>
    </row>
    <row r="2928" spans="2:19" x14ac:dyDescent="0.2">
      <c r="B2928" s="33"/>
      <c r="L2928" s="84">
        <v>0.99239999999999995</v>
      </c>
      <c r="M2928" s="83">
        <v>2925.07</v>
      </c>
      <c r="N2928" s="83">
        <v>1.9341200000000001</v>
      </c>
      <c r="O2928" s="83">
        <v>2923.13</v>
      </c>
      <c r="P2928" s="83">
        <v>3.8682500000000002</v>
      </c>
      <c r="Q2928" s="83">
        <v>2927</v>
      </c>
      <c r="R2928" s="86">
        <v>1.32157E-3</v>
      </c>
      <c r="S2928" s="86">
        <v>1.0658300000000001E-2</v>
      </c>
    </row>
    <row r="2929" spans="2:19" x14ac:dyDescent="0.2">
      <c r="B2929" s="33"/>
      <c r="L2929" s="84">
        <v>0.99239999999999995</v>
      </c>
      <c r="M2929" s="83">
        <v>2926.06</v>
      </c>
      <c r="N2929" s="83">
        <v>1.9394199999999999</v>
      </c>
      <c r="O2929" s="83">
        <v>2924.12</v>
      </c>
      <c r="P2929" s="83">
        <v>3.8788499999999999</v>
      </c>
      <c r="Q2929" s="83">
        <v>2928</v>
      </c>
      <c r="R2929" s="86">
        <v>1.32474E-3</v>
      </c>
      <c r="S2929" s="86">
        <v>1.0658300000000001E-2</v>
      </c>
    </row>
    <row r="2930" spans="2:19" x14ac:dyDescent="0.2">
      <c r="B2930" s="33"/>
      <c r="L2930" s="84">
        <v>0.99239999999999995</v>
      </c>
      <c r="M2930" s="83">
        <v>2927.06</v>
      </c>
      <c r="N2930" s="83">
        <v>1.9447399999999999</v>
      </c>
      <c r="O2930" s="83">
        <v>2925.11</v>
      </c>
      <c r="P2930" s="83">
        <v>3.8894700000000002</v>
      </c>
      <c r="Q2930" s="83">
        <v>2929</v>
      </c>
      <c r="R2930" s="86">
        <v>1.32792E-3</v>
      </c>
      <c r="S2930" s="86">
        <v>1.0658300000000001E-2</v>
      </c>
    </row>
    <row r="2931" spans="2:19" x14ac:dyDescent="0.2">
      <c r="B2931" s="33"/>
      <c r="L2931" s="84">
        <v>0.99239999999999995</v>
      </c>
      <c r="M2931" s="83">
        <v>2928.05</v>
      </c>
      <c r="N2931" s="83">
        <v>1.9500599999999999</v>
      </c>
      <c r="O2931" s="83">
        <v>2926.1</v>
      </c>
      <c r="P2931" s="83">
        <v>3.9001199999999998</v>
      </c>
      <c r="Q2931" s="83">
        <v>2930</v>
      </c>
      <c r="R2931" s="86">
        <v>1.3311E-3</v>
      </c>
      <c r="S2931" s="86">
        <v>1.0658300000000001E-2</v>
      </c>
    </row>
    <row r="2932" spans="2:19" x14ac:dyDescent="0.2">
      <c r="B2932" s="33"/>
      <c r="L2932" s="84">
        <v>0.99239999999999995</v>
      </c>
      <c r="M2932" s="83">
        <v>2929.04</v>
      </c>
      <c r="N2932" s="83">
        <v>1.9554</v>
      </c>
      <c r="O2932" s="83">
        <v>2927.09</v>
      </c>
      <c r="P2932" s="83">
        <v>3.91079</v>
      </c>
      <c r="Q2932" s="83">
        <v>2931</v>
      </c>
      <c r="R2932" s="86">
        <v>1.3342899999999999E-3</v>
      </c>
      <c r="S2932" s="86">
        <v>1.0658300000000001E-2</v>
      </c>
    </row>
    <row r="2933" spans="2:19" x14ac:dyDescent="0.2">
      <c r="B2933" s="33"/>
      <c r="L2933" s="84">
        <v>0.99239999999999995</v>
      </c>
      <c r="M2933" s="83">
        <v>2930.04</v>
      </c>
      <c r="N2933" s="83">
        <v>1.9607399999999999</v>
      </c>
      <c r="O2933" s="83">
        <v>2928.08</v>
      </c>
      <c r="P2933" s="83">
        <v>3.9214799999999999</v>
      </c>
      <c r="Q2933" s="83">
        <v>2932</v>
      </c>
      <c r="R2933" s="86">
        <v>1.33748E-3</v>
      </c>
      <c r="S2933" s="86">
        <v>1.0658300000000001E-2</v>
      </c>
    </row>
    <row r="2934" spans="2:19" x14ac:dyDescent="0.2">
      <c r="B2934" s="33"/>
      <c r="L2934" s="84">
        <v>0.99239999999999995</v>
      </c>
      <c r="M2934" s="83">
        <v>2931.03</v>
      </c>
      <c r="N2934" s="83">
        <v>1.9661</v>
      </c>
      <c r="O2934" s="83">
        <v>2929.07</v>
      </c>
      <c r="P2934" s="83">
        <v>3.9321999999999999</v>
      </c>
      <c r="Q2934" s="83">
        <v>2933</v>
      </c>
      <c r="R2934" s="86">
        <v>1.34067E-3</v>
      </c>
      <c r="S2934" s="86">
        <v>1.0658300000000001E-2</v>
      </c>
    </row>
    <row r="2935" spans="2:19" x14ac:dyDescent="0.2">
      <c r="B2935" s="33"/>
      <c r="L2935" s="84">
        <v>0.99239999999999995</v>
      </c>
      <c r="M2935" s="83">
        <v>2932.03</v>
      </c>
      <c r="N2935" s="83">
        <v>1.9714700000000001</v>
      </c>
      <c r="O2935" s="83">
        <v>2930.06</v>
      </c>
      <c r="P2935" s="83">
        <v>3.94293</v>
      </c>
      <c r="Q2935" s="83">
        <v>2934</v>
      </c>
      <c r="R2935" s="86">
        <v>1.34388E-3</v>
      </c>
      <c r="S2935" s="86">
        <v>1.0658300000000001E-2</v>
      </c>
    </row>
    <row r="2936" spans="2:19" x14ac:dyDescent="0.2">
      <c r="B2936" s="33"/>
      <c r="L2936" s="84">
        <v>0.99229999999999996</v>
      </c>
      <c r="M2936" s="83">
        <v>2933.02</v>
      </c>
      <c r="N2936" s="83">
        <v>1.97685</v>
      </c>
      <c r="O2936" s="83">
        <v>2931.05</v>
      </c>
      <c r="P2936" s="83">
        <v>3.9536899999999999</v>
      </c>
      <c r="Q2936" s="83">
        <v>2935</v>
      </c>
      <c r="R2936" s="86">
        <v>1.3470800000000001E-3</v>
      </c>
      <c r="S2936" s="86">
        <v>1.0862500000000001E-2</v>
      </c>
    </row>
    <row r="2937" spans="2:19" x14ac:dyDescent="0.2">
      <c r="B2937" s="33"/>
      <c r="L2937" s="84">
        <v>0.99229999999999996</v>
      </c>
      <c r="M2937" s="83">
        <v>2934.02</v>
      </c>
      <c r="N2937" s="83">
        <v>1.98224</v>
      </c>
      <c r="O2937" s="83">
        <v>2932.04</v>
      </c>
      <c r="P2937" s="83">
        <v>3.96448</v>
      </c>
      <c r="Q2937" s="83">
        <v>2936</v>
      </c>
      <c r="R2937" s="86">
        <v>1.3503E-3</v>
      </c>
      <c r="S2937" s="86">
        <v>1.0862500000000001E-2</v>
      </c>
    </row>
    <row r="2938" spans="2:19" x14ac:dyDescent="0.2">
      <c r="B2938" s="33"/>
      <c r="L2938" s="84">
        <v>0.99229999999999996</v>
      </c>
      <c r="M2938" s="83">
        <v>2935.01</v>
      </c>
      <c r="N2938" s="83">
        <v>1.9876400000000001</v>
      </c>
      <c r="O2938" s="83">
        <v>2933.02</v>
      </c>
      <c r="P2938" s="83">
        <v>3.9752800000000001</v>
      </c>
      <c r="Q2938" s="83">
        <v>2937</v>
      </c>
      <c r="R2938" s="86">
        <v>1.35352E-3</v>
      </c>
      <c r="S2938" s="86">
        <v>1.0862500000000001E-2</v>
      </c>
    </row>
    <row r="2939" spans="2:19" x14ac:dyDescent="0.2">
      <c r="B2939" s="33"/>
      <c r="L2939" s="84">
        <v>0.99229999999999996</v>
      </c>
      <c r="M2939" s="83">
        <v>2936.01</v>
      </c>
      <c r="N2939" s="83">
        <v>1.9930600000000001</v>
      </c>
      <c r="O2939" s="83">
        <v>2934.01</v>
      </c>
      <c r="P2939" s="83">
        <v>3.98611</v>
      </c>
      <c r="Q2939" s="83">
        <v>2938</v>
      </c>
      <c r="R2939" s="86">
        <v>1.3567399999999999E-3</v>
      </c>
      <c r="S2939" s="86">
        <v>1.0862500000000001E-2</v>
      </c>
    </row>
    <row r="2940" spans="2:19" x14ac:dyDescent="0.2">
      <c r="B2940" s="33"/>
      <c r="L2940" s="84">
        <v>0.99229999999999996</v>
      </c>
      <c r="M2940" s="83">
        <v>2937</v>
      </c>
      <c r="N2940" s="83">
        <v>1.99848</v>
      </c>
      <c r="O2940" s="83">
        <v>2935</v>
      </c>
      <c r="P2940" s="83">
        <v>3.9969600000000001</v>
      </c>
      <c r="Q2940" s="83">
        <v>2939</v>
      </c>
      <c r="R2940" s="86">
        <v>1.3599700000000001E-3</v>
      </c>
      <c r="S2940" s="86">
        <v>1.0862500000000001E-2</v>
      </c>
    </row>
    <row r="2941" spans="2:19" x14ac:dyDescent="0.2">
      <c r="B2941" s="33"/>
      <c r="L2941" s="84">
        <v>0.99229999999999996</v>
      </c>
      <c r="M2941" s="83">
        <v>2938</v>
      </c>
      <c r="N2941" s="83">
        <v>2.0039199999999999</v>
      </c>
      <c r="O2941" s="83">
        <v>2935.99</v>
      </c>
      <c r="P2941" s="83">
        <v>4.0078399999999998</v>
      </c>
      <c r="Q2941" s="83">
        <v>2940</v>
      </c>
      <c r="R2941" s="86">
        <v>1.3632099999999999E-3</v>
      </c>
      <c r="S2941" s="86">
        <v>1.0862500000000001E-2</v>
      </c>
    </row>
    <row r="2942" spans="2:19" x14ac:dyDescent="0.2">
      <c r="B2942" s="33"/>
      <c r="L2942" s="84">
        <v>0.99229999999999996</v>
      </c>
      <c r="M2942" s="83">
        <v>2938.99</v>
      </c>
      <c r="N2942" s="83">
        <v>2.0093700000000001</v>
      </c>
      <c r="O2942" s="83">
        <v>2936.98</v>
      </c>
      <c r="P2942" s="83">
        <v>4.0187299999999997</v>
      </c>
      <c r="Q2942" s="83">
        <v>2941</v>
      </c>
      <c r="R2942" s="86">
        <v>1.36645E-3</v>
      </c>
      <c r="S2942" s="86">
        <v>1.0862500000000001E-2</v>
      </c>
    </row>
    <row r="2943" spans="2:19" x14ac:dyDescent="0.2">
      <c r="B2943" s="33"/>
      <c r="L2943" s="84">
        <v>0.99229999999999996</v>
      </c>
      <c r="M2943" s="83">
        <v>2939.99</v>
      </c>
      <c r="N2943" s="83">
        <v>2.0148299999999999</v>
      </c>
      <c r="O2943" s="83">
        <v>2937.97</v>
      </c>
      <c r="P2943" s="83">
        <v>4.0296500000000002</v>
      </c>
      <c r="Q2943" s="83">
        <v>2942</v>
      </c>
      <c r="R2943" s="86">
        <v>1.3697E-3</v>
      </c>
      <c r="S2943" s="86">
        <v>1.0862500000000001E-2</v>
      </c>
    </row>
    <row r="2944" spans="2:19" x14ac:dyDescent="0.2">
      <c r="B2944" s="33"/>
      <c r="L2944" s="84">
        <v>0.99229999999999996</v>
      </c>
      <c r="M2944" s="83">
        <v>2940.98</v>
      </c>
      <c r="N2944" s="83">
        <v>2.0203000000000002</v>
      </c>
      <c r="O2944" s="83">
        <v>2938.96</v>
      </c>
      <c r="P2944" s="83">
        <v>4.0406000000000004</v>
      </c>
      <c r="Q2944" s="83">
        <v>2943</v>
      </c>
      <c r="R2944" s="86">
        <v>1.37295E-3</v>
      </c>
      <c r="S2944" s="86">
        <v>1.0862500000000001E-2</v>
      </c>
    </row>
    <row r="2945" spans="2:19" x14ac:dyDescent="0.2">
      <c r="B2945" s="33"/>
      <c r="L2945" s="84">
        <v>0.99229999999999996</v>
      </c>
      <c r="M2945" s="83">
        <v>2941.97</v>
      </c>
      <c r="N2945" s="83">
        <v>2.0257800000000001</v>
      </c>
      <c r="O2945" s="83">
        <v>2939.95</v>
      </c>
      <c r="P2945" s="83">
        <v>4.0515600000000003</v>
      </c>
      <c r="Q2945" s="83">
        <v>2944</v>
      </c>
      <c r="R2945" s="86">
        <v>1.3762100000000001E-3</v>
      </c>
      <c r="S2945" s="86">
        <v>1.0862500000000001E-2</v>
      </c>
    </row>
    <row r="2946" spans="2:19" x14ac:dyDescent="0.2">
      <c r="B2946" s="33"/>
      <c r="L2946" s="84">
        <v>0.99219999999999997</v>
      </c>
      <c r="M2946" s="83">
        <v>2942.97</v>
      </c>
      <c r="N2946" s="83">
        <v>2.0312700000000001</v>
      </c>
      <c r="O2946" s="83">
        <v>2940.94</v>
      </c>
      <c r="P2946" s="83">
        <v>4.0625499999999999</v>
      </c>
      <c r="Q2946" s="83">
        <v>2945</v>
      </c>
      <c r="R2946" s="86">
        <v>1.37947E-3</v>
      </c>
      <c r="S2946" s="86">
        <v>1.10233E-2</v>
      </c>
    </row>
    <row r="2947" spans="2:19" x14ac:dyDescent="0.2">
      <c r="B2947" s="33"/>
      <c r="L2947" s="84">
        <v>0.99219999999999997</v>
      </c>
      <c r="M2947" s="83">
        <v>2943.96</v>
      </c>
      <c r="N2947" s="83">
        <v>2.0367799999999998</v>
      </c>
      <c r="O2947" s="83">
        <v>2941.93</v>
      </c>
      <c r="P2947" s="83">
        <v>4.0735599999999996</v>
      </c>
      <c r="Q2947" s="83">
        <v>2946</v>
      </c>
      <c r="R2947" s="86">
        <v>1.3827399999999999E-3</v>
      </c>
      <c r="S2947" s="86">
        <v>1.10233E-2</v>
      </c>
    </row>
    <row r="2948" spans="2:19" x14ac:dyDescent="0.2">
      <c r="B2948" s="33"/>
      <c r="L2948" s="84">
        <v>0.99219999999999997</v>
      </c>
      <c r="M2948" s="83">
        <v>2944.96</v>
      </c>
      <c r="N2948" s="83">
        <v>2.0423</v>
      </c>
      <c r="O2948" s="83">
        <v>2942.92</v>
      </c>
      <c r="P2948" s="83">
        <v>4.0846</v>
      </c>
      <c r="Q2948" s="83">
        <v>2947</v>
      </c>
      <c r="R2948" s="86">
        <v>1.38602E-3</v>
      </c>
      <c r="S2948" s="86">
        <v>1.10233E-2</v>
      </c>
    </row>
    <row r="2949" spans="2:19" x14ac:dyDescent="0.2">
      <c r="B2949" s="33"/>
      <c r="L2949" s="84">
        <v>0.99219999999999997</v>
      </c>
      <c r="M2949" s="83">
        <v>2945.95</v>
      </c>
      <c r="N2949" s="83">
        <v>2.0478299999999998</v>
      </c>
      <c r="O2949" s="83">
        <v>2943.9</v>
      </c>
      <c r="P2949" s="83">
        <v>4.09565</v>
      </c>
      <c r="Q2949" s="83">
        <v>2948</v>
      </c>
      <c r="R2949" s="86">
        <v>1.3893E-3</v>
      </c>
      <c r="S2949" s="86">
        <v>1.10233E-2</v>
      </c>
    </row>
    <row r="2950" spans="2:19" x14ac:dyDescent="0.2">
      <c r="B2950" s="33"/>
      <c r="L2950" s="84">
        <v>0.99209999999999998</v>
      </c>
      <c r="M2950" s="83">
        <v>2946.95</v>
      </c>
      <c r="N2950" s="83">
        <v>2.0533700000000001</v>
      </c>
      <c r="O2950" s="83">
        <v>2944.89</v>
      </c>
      <c r="P2950" s="83">
        <v>4.1067400000000003</v>
      </c>
      <c r="Q2950" s="83">
        <v>2949</v>
      </c>
      <c r="R2950" s="86">
        <v>1.39259E-3</v>
      </c>
      <c r="S2950" s="86">
        <v>1.1139100000000001E-2</v>
      </c>
    </row>
    <row r="2951" spans="2:19" x14ac:dyDescent="0.2">
      <c r="B2951" s="33"/>
      <c r="L2951" s="84">
        <v>0.99209999999999998</v>
      </c>
      <c r="M2951" s="83">
        <v>2947.94</v>
      </c>
      <c r="N2951" s="83">
        <v>2.0589200000000001</v>
      </c>
      <c r="O2951" s="83">
        <v>2945.88</v>
      </c>
      <c r="P2951" s="83">
        <v>4.1178400000000002</v>
      </c>
      <c r="Q2951" s="83">
        <v>2950</v>
      </c>
      <c r="R2951" s="86">
        <v>1.39588E-3</v>
      </c>
      <c r="S2951" s="86">
        <v>1.1139100000000001E-2</v>
      </c>
    </row>
    <row r="2952" spans="2:19" x14ac:dyDescent="0.2">
      <c r="B2952" s="33"/>
      <c r="L2952" s="84">
        <v>0.99209999999999998</v>
      </c>
      <c r="M2952" s="83">
        <v>2948.94</v>
      </c>
      <c r="N2952" s="83">
        <v>2.0644800000000001</v>
      </c>
      <c r="O2952" s="83">
        <v>2946.87</v>
      </c>
      <c r="P2952" s="83">
        <v>4.1289699999999998</v>
      </c>
      <c r="Q2952" s="83">
        <v>2951</v>
      </c>
      <c r="R2952" s="86">
        <v>1.3991800000000001E-3</v>
      </c>
      <c r="S2952" s="86">
        <v>1.1139100000000001E-2</v>
      </c>
    </row>
    <row r="2953" spans="2:19" x14ac:dyDescent="0.2">
      <c r="B2953" s="33"/>
      <c r="L2953" s="84">
        <v>0.99209999999999998</v>
      </c>
      <c r="M2953" s="83">
        <v>2949.93</v>
      </c>
      <c r="N2953" s="83">
        <v>2.0700599999999998</v>
      </c>
      <c r="O2953" s="83">
        <v>2947.86</v>
      </c>
      <c r="P2953" s="83">
        <v>4.1401199999999996</v>
      </c>
      <c r="Q2953" s="83">
        <v>2952</v>
      </c>
      <c r="R2953" s="86">
        <v>1.40248E-3</v>
      </c>
      <c r="S2953" s="86">
        <v>1.1139100000000001E-2</v>
      </c>
    </row>
    <row r="2954" spans="2:19" x14ac:dyDescent="0.2">
      <c r="B2954" s="33"/>
      <c r="L2954" s="84">
        <v>0.99209999999999998</v>
      </c>
      <c r="M2954" s="83">
        <v>2950.92</v>
      </c>
      <c r="N2954" s="83">
        <v>2.07565</v>
      </c>
      <c r="O2954" s="83">
        <v>2948.85</v>
      </c>
      <c r="P2954" s="83">
        <v>4.1512900000000004</v>
      </c>
      <c r="Q2954" s="83">
        <v>2953</v>
      </c>
      <c r="R2954" s="86">
        <v>1.4057900000000001E-3</v>
      </c>
      <c r="S2954" s="86">
        <v>1.1139100000000001E-2</v>
      </c>
    </row>
    <row r="2955" spans="2:19" x14ac:dyDescent="0.2">
      <c r="B2955" s="33"/>
      <c r="L2955" s="84">
        <v>0.99209999999999998</v>
      </c>
      <c r="M2955" s="83">
        <v>2951.92</v>
      </c>
      <c r="N2955" s="83">
        <v>2.0812400000000002</v>
      </c>
      <c r="O2955" s="83">
        <v>2949.84</v>
      </c>
      <c r="P2955" s="83">
        <v>4.16249</v>
      </c>
      <c r="Q2955" s="83">
        <v>2954</v>
      </c>
      <c r="R2955" s="86">
        <v>1.4090999999999999E-3</v>
      </c>
      <c r="S2955" s="86">
        <v>1.1139100000000001E-2</v>
      </c>
    </row>
    <row r="2956" spans="2:19" x14ac:dyDescent="0.2">
      <c r="B2956" s="33"/>
      <c r="L2956" s="84">
        <v>0.99199999999999999</v>
      </c>
      <c r="M2956" s="83">
        <v>2952.91</v>
      </c>
      <c r="N2956" s="83">
        <v>2.0868500000000001</v>
      </c>
      <c r="O2956" s="83">
        <v>2950.83</v>
      </c>
      <c r="P2956" s="83">
        <v>4.1737099999999998</v>
      </c>
      <c r="Q2956" s="83">
        <v>2955</v>
      </c>
      <c r="R2956" s="86">
        <v>1.41242E-3</v>
      </c>
      <c r="S2956" s="86">
        <v>1.12557E-2</v>
      </c>
    </row>
    <row r="2957" spans="2:19" x14ac:dyDescent="0.2">
      <c r="B2957" s="33"/>
      <c r="L2957" s="84">
        <v>0.99199999999999999</v>
      </c>
      <c r="M2957" s="83">
        <v>2953.91</v>
      </c>
      <c r="N2957" s="83">
        <v>2.0924800000000001</v>
      </c>
      <c r="O2957" s="83">
        <v>2951.82</v>
      </c>
      <c r="P2957" s="83">
        <v>4.1849499999999997</v>
      </c>
      <c r="Q2957" s="83">
        <v>2956</v>
      </c>
      <c r="R2957" s="86">
        <v>1.4157499999999999E-3</v>
      </c>
      <c r="S2957" s="86">
        <v>1.12557E-2</v>
      </c>
    </row>
    <row r="2958" spans="2:19" x14ac:dyDescent="0.2">
      <c r="B2958" s="33"/>
      <c r="L2958" s="84">
        <v>0.99199999999999999</v>
      </c>
      <c r="M2958" s="83">
        <v>2954.9</v>
      </c>
      <c r="N2958" s="83">
        <v>2.0981100000000001</v>
      </c>
      <c r="O2958" s="83">
        <v>2952.8</v>
      </c>
      <c r="P2958" s="83">
        <v>4.1962200000000003</v>
      </c>
      <c r="Q2958" s="83">
        <v>2957</v>
      </c>
      <c r="R2958" s="86">
        <v>1.4190800000000001E-3</v>
      </c>
      <c r="S2958" s="86">
        <v>1.12557E-2</v>
      </c>
    </row>
    <row r="2959" spans="2:19" x14ac:dyDescent="0.2">
      <c r="B2959" s="33"/>
      <c r="L2959" s="84">
        <v>0.99199999999999999</v>
      </c>
      <c r="M2959" s="83">
        <v>2955.9</v>
      </c>
      <c r="N2959" s="83">
        <v>2.1037599999999999</v>
      </c>
      <c r="O2959" s="83">
        <v>2953.79</v>
      </c>
      <c r="P2959" s="83">
        <v>4.2075100000000001</v>
      </c>
      <c r="Q2959" s="83">
        <v>2958</v>
      </c>
      <c r="R2959" s="86">
        <v>1.42242E-3</v>
      </c>
      <c r="S2959" s="86">
        <v>1.12557E-2</v>
      </c>
    </row>
    <row r="2960" spans="2:19" x14ac:dyDescent="0.2">
      <c r="B2960" s="33"/>
      <c r="L2960" s="84">
        <v>0.9919</v>
      </c>
      <c r="M2960" s="83">
        <v>2956.89</v>
      </c>
      <c r="N2960" s="83">
        <v>2.10941</v>
      </c>
      <c r="O2960" s="83">
        <v>2954.78</v>
      </c>
      <c r="P2960" s="83">
        <v>4.2188299999999996</v>
      </c>
      <c r="Q2960" s="83">
        <v>2959</v>
      </c>
      <c r="R2960" s="86">
        <v>1.4257600000000001E-3</v>
      </c>
      <c r="S2960" s="86">
        <v>1.13732E-2</v>
      </c>
    </row>
    <row r="2961" spans="2:19" x14ac:dyDescent="0.2">
      <c r="B2961" s="33"/>
      <c r="L2961" s="84">
        <v>0.9919</v>
      </c>
      <c r="M2961" s="83">
        <v>2957.88</v>
      </c>
      <c r="N2961" s="83">
        <v>2.1150799999999998</v>
      </c>
      <c r="O2961" s="83">
        <v>2955.77</v>
      </c>
      <c r="P2961" s="83">
        <v>4.2301599999999997</v>
      </c>
      <c r="Q2961" s="83">
        <v>2960</v>
      </c>
      <c r="R2961" s="86">
        <v>1.4291099999999999E-3</v>
      </c>
      <c r="S2961" s="86">
        <v>1.13732E-2</v>
      </c>
    </row>
    <row r="2962" spans="2:19" x14ac:dyDescent="0.2">
      <c r="B2962" s="33"/>
      <c r="L2962" s="84">
        <v>0.9919</v>
      </c>
      <c r="M2962" s="83">
        <v>2958.88</v>
      </c>
      <c r="N2962" s="83">
        <v>2.1207600000000002</v>
      </c>
      <c r="O2962" s="83">
        <v>2956.76</v>
      </c>
      <c r="P2962" s="83">
        <v>4.24153</v>
      </c>
      <c r="Q2962" s="83">
        <v>2961</v>
      </c>
      <c r="R2962" s="86">
        <v>1.43246E-3</v>
      </c>
      <c r="S2962" s="86">
        <v>1.13732E-2</v>
      </c>
    </row>
    <row r="2963" spans="2:19" x14ac:dyDescent="0.2">
      <c r="B2963" s="33"/>
      <c r="L2963" s="84">
        <v>0.9919</v>
      </c>
      <c r="M2963" s="83">
        <v>2959.87</v>
      </c>
      <c r="N2963" s="83">
        <v>2.1264599999999998</v>
      </c>
      <c r="O2963" s="83">
        <v>2957.75</v>
      </c>
      <c r="P2963" s="83">
        <v>4.25291</v>
      </c>
      <c r="Q2963" s="83">
        <v>2962</v>
      </c>
      <c r="R2963" s="86">
        <v>1.43582E-3</v>
      </c>
      <c r="S2963" s="86">
        <v>1.13732E-2</v>
      </c>
    </row>
    <row r="2964" spans="2:19" x14ac:dyDescent="0.2">
      <c r="B2964" s="33"/>
      <c r="L2964" s="84">
        <v>0.9919</v>
      </c>
      <c r="M2964" s="83">
        <v>2960.87</v>
      </c>
      <c r="N2964" s="83">
        <v>2.1321599999999998</v>
      </c>
      <c r="O2964" s="83">
        <v>2958.74</v>
      </c>
      <c r="P2964" s="83">
        <v>4.2643199999999997</v>
      </c>
      <c r="Q2964" s="83">
        <v>2963</v>
      </c>
      <c r="R2964" s="86">
        <v>1.4391899999999999E-3</v>
      </c>
      <c r="S2964" s="86">
        <v>1.13732E-2</v>
      </c>
    </row>
    <row r="2965" spans="2:19" x14ac:dyDescent="0.2">
      <c r="B2965" s="33"/>
      <c r="L2965" s="84">
        <v>0.9919</v>
      </c>
      <c r="M2965" s="83">
        <v>2961.86</v>
      </c>
      <c r="N2965" s="83">
        <v>2.13788</v>
      </c>
      <c r="O2965" s="83">
        <v>2959.72</v>
      </c>
      <c r="P2965" s="83">
        <v>4.2757500000000004</v>
      </c>
      <c r="Q2965" s="83">
        <v>2964</v>
      </c>
      <c r="R2965" s="86">
        <v>1.4425600000000001E-3</v>
      </c>
      <c r="S2965" s="86">
        <v>1.13732E-2</v>
      </c>
    </row>
    <row r="2966" spans="2:19" x14ac:dyDescent="0.2">
      <c r="B2966" s="33"/>
      <c r="L2966" s="84">
        <v>0.99180000000000001</v>
      </c>
      <c r="M2966" s="83">
        <v>2962.86</v>
      </c>
      <c r="N2966" s="83">
        <v>2.1436000000000002</v>
      </c>
      <c r="O2966" s="83">
        <v>2960.71</v>
      </c>
      <c r="P2966" s="83">
        <v>4.28721</v>
      </c>
      <c r="Q2966" s="83">
        <v>2965</v>
      </c>
      <c r="R2966" s="86">
        <v>1.4459399999999999E-3</v>
      </c>
      <c r="S2966" s="86">
        <v>1.1539000000000001E-2</v>
      </c>
    </row>
    <row r="2967" spans="2:19" x14ac:dyDescent="0.2">
      <c r="B2967" s="33"/>
      <c r="L2967" s="84">
        <v>0.99180000000000001</v>
      </c>
      <c r="M2967" s="83">
        <v>2963.85</v>
      </c>
      <c r="N2967" s="83">
        <v>2.14934</v>
      </c>
      <c r="O2967" s="83">
        <v>2961.7</v>
      </c>
      <c r="P2967" s="83">
        <v>4.2986899999999997</v>
      </c>
      <c r="Q2967" s="83">
        <v>2966</v>
      </c>
      <c r="R2967" s="86">
        <v>1.44932E-3</v>
      </c>
      <c r="S2967" s="86">
        <v>1.1539000000000001E-2</v>
      </c>
    </row>
    <row r="2968" spans="2:19" x14ac:dyDescent="0.2">
      <c r="B2968" s="33"/>
      <c r="L2968" s="84">
        <v>0.99180000000000001</v>
      </c>
      <c r="M2968" s="83">
        <v>2964.84</v>
      </c>
      <c r="N2968" s="83">
        <v>2.15509</v>
      </c>
      <c r="O2968" s="83">
        <v>2962.69</v>
      </c>
      <c r="P2968" s="83">
        <v>4.3101900000000004</v>
      </c>
      <c r="Q2968" s="83">
        <v>2967</v>
      </c>
      <c r="R2968" s="86">
        <v>1.4527100000000001E-3</v>
      </c>
      <c r="S2968" s="86">
        <v>1.1539000000000001E-2</v>
      </c>
    </row>
    <row r="2969" spans="2:19" x14ac:dyDescent="0.2">
      <c r="B2969" s="33"/>
      <c r="L2969" s="84">
        <v>0.99180000000000001</v>
      </c>
      <c r="M2969" s="83">
        <v>2965.84</v>
      </c>
      <c r="N2969" s="83">
        <v>2.16086</v>
      </c>
      <c r="O2969" s="83">
        <v>2963.68</v>
      </c>
      <c r="P2969" s="83">
        <v>4.32172</v>
      </c>
      <c r="Q2969" s="83">
        <v>2968</v>
      </c>
      <c r="R2969" s="86">
        <v>1.4561000000000001E-3</v>
      </c>
      <c r="S2969" s="86">
        <v>1.1539000000000001E-2</v>
      </c>
    </row>
    <row r="2970" spans="2:19" x14ac:dyDescent="0.2">
      <c r="B2970" s="33"/>
      <c r="L2970" s="84">
        <v>0.99180000000000001</v>
      </c>
      <c r="M2970" s="83">
        <v>2966.83</v>
      </c>
      <c r="N2970" s="83">
        <v>2.1666300000000001</v>
      </c>
      <c r="O2970" s="83">
        <v>2964.67</v>
      </c>
      <c r="P2970" s="83">
        <v>4.3332699999999997</v>
      </c>
      <c r="Q2970" s="83">
        <v>2969</v>
      </c>
      <c r="R2970" s="86">
        <v>1.4595000000000001E-3</v>
      </c>
      <c r="S2970" s="86">
        <v>1.1539000000000001E-2</v>
      </c>
    </row>
    <row r="2971" spans="2:19" x14ac:dyDescent="0.2">
      <c r="B2971" s="33"/>
      <c r="L2971" s="84">
        <v>0.99180000000000001</v>
      </c>
      <c r="M2971" s="83">
        <v>2967.83</v>
      </c>
      <c r="N2971" s="83">
        <v>2.1724199999999998</v>
      </c>
      <c r="O2971" s="83">
        <v>2965.66</v>
      </c>
      <c r="P2971" s="83">
        <v>4.3448399999999996</v>
      </c>
      <c r="Q2971" s="83">
        <v>2970</v>
      </c>
      <c r="R2971" s="86">
        <v>1.46291E-3</v>
      </c>
      <c r="S2971" s="86">
        <v>1.1539000000000001E-2</v>
      </c>
    </row>
    <row r="2972" spans="2:19" x14ac:dyDescent="0.2">
      <c r="B2972" s="33"/>
      <c r="L2972" s="84">
        <v>0.99180000000000001</v>
      </c>
      <c r="M2972" s="83">
        <v>2968.82</v>
      </c>
      <c r="N2972" s="83">
        <v>2.17822</v>
      </c>
      <c r="O2972" s="83">
        <v>2966.64</v>
      </c>
      <c r="P2972" s="83">
        <v>4.3564400000000001</v>
      </c>
      <c r="Q2972" s="83">
        <v>2971</v>
      </c>
      <c r="R2972" s="86">
        <v>1.4663199999999999E-3</v>
      </c>
      <c r="S2972" s="86">
        <v>1.1539000000000001E-2</v>
      </c>
    </row>
    <row r="2973" spans="2:19" x14ac:dyDescent="0.2">
      <c r="B2973" s="33"/>
      <c r="L2973" s="84">
        <v>0.99180000000000001</v>
      </c>
      <c r="M2973" s="83">
        <v>2969.82</v>
      </c>
      <c r="N2973" s="83">
        <v>2.1840299999999999</v>
      </c>
      <c r="O2973" s="83">
        <v>2967.63</v>
      </c>
      <c r="P2973" s="83">
        <v>4.3680599999999998</v>
      </c>
      <c r="Q2973" s="83">
        <v>2972</v>
      </c>
      <c r="R2973" s="86">
        <v>1.46974E-3</v>
      </c>
      <c r="S2973" s="86">
        <v>1.1539000000000001E-2</v>
      </c>
    </row>
    <row r="2974" spans="2:19" x14ac:dyDescent="0.2">
      <c r="B2974" s="33"/>
      <c r="L2974" s="84">
        <v>0.99170000000000003</v>
      </c>
      <c r="M2974" s="83">
        <v>2970.81</v>
      </c>
      <c r="N2974" s="83">
        <v>2.1898599999999999</v>
      </c>
      <c r="O2974" s="83">
        <v>2968.62</v>
      </c>
      <c r="P2974" s="83">
        <v>4.3797100000000002</v>
      </c>
      <c r="Q2974" s="83">
        <v>2973</v>
      </c>
      <c r="R2974" s="86">
        <v>1.4731600000000001E-3</v>
      </c>
      <c r="S2974" s="86">
        <v>1.17065E-2</v>
      </c>
    </row>
    <row r="2975" spans="2:19" x14ac:dyDescent="0.2">
      <c r="B2975" s="33"/>
      <c r="L2975" s="84">
        <v>0.99170000000000003</v>
      </c>
      <c r="M2975" s="83">
        <v>2971.8</v>
      </c>
      <c r="N2975" s="83">
        <v>2.1956899999999999</v>
      </c>
      <c r="O2975" s="83">
        <v>2969.61</v>
      </c>
      <c r="P2975" s="83">
        <v>4.3913799999999998</v>
      </c>
      <c r="Q2975" s="83">
        <v>2974</v>
      </c>
      <c r="R2975" s="86">
        <v>1.4765900000000001E-3</v>
      </c>
      <c r="S2975" s="86">
        <v>1.17065E-2</v>
      </c>
    </row>
    <row r="2976" spans="2:19" x14ac:dyDescent="0.2">
      <c r="B2976" s="33"/>
      <c r="L2976" s="84">
        <v>0.99170000000000003</v>
      </c>
      <c r="M2976" s="83">
        <v>2972.8</v>
      </c>
      <c r="N2976" s="83">
        <v>2.2015400000000001</v>
      </c>
      <c r="O2976" s="83">
        <v>2970.6</v>
      </c>
      <c r="P2976" s="83">
        <v>4.4030800000000001</v>
      </c>
      <c r="Q2976" s="83">
        <v>2975</v>
      </c>
      <c r="R2976" s="86">
        <v>1.48003E-3</v>
      </c>
      <c r="S2976" s="86">
        <v>1.17065E-2</v>
      </c>
    </row>
    <row r="2977" spans="2:19" x14ac:dyDescent="0.2">
      <c r="B2977" s="33"/>
      <c r="L2977" s="84">
        <v>0.99170000000000003</v>
      </c>
      <c r="M2977" s="83">
        <v>2973.79</v>
      </c>
      <c r="N2977" s="83">
        <v>2.2073999999999998</v>
      </c>
      <c r="O2977" s="83">
        <v>2971.59</v>
      </c>
      <c r="P2977" s="83">
        <v>4.41479</v>
      </c>
      <c r="Q2977" s="83">
        <v>2976</v>
      </c>
      <c r="R2977" s="86">
        <v>1.48347E-3</v>
      </c>
      <c r="S2977" s="86">
        <v>1.17065E-2</v>
      </c>
    </row>
    <row r="2978" spans="2:19" x14ac:dyDescent="0.2">
      <c r="B2978" s="33"/>
      <c r="L2978" s="84">
        <v>0.99170000000000003</v>
      </c>
      <c r="M2978" s="83">
        <v>2974.79</v>
      </c>
      <c r="N2978" s="83">
        <v>2.2132700000000001</v>
      </c>
      <c r="O2978" s="83">
        <v>2972.57</v>
      </c>
      <c r="P2978" s="83">
        <v>4.4265400000000001</v>
      </c>
      <c r="Q2978" s="83">
        <v>2977</v>
      </c>
      <c r="R2978" s="86">
        <v>1.4869099999999999E-3</v>
      </c>
      <c r="S2978" s="86">
        <v>1.17065E-2</v>
      </c>
    </row>
    <row r="2979" spans="2:19" x14ac:dyDescent="0.2">
      <c r="B2979" s="33"/>
      <c r="L2979" s="84">
        <v>0.99170000000000003</v>
      </c>
      <c r="M2979" s="83">
        <v>2975.78</v>
      </c>
      <c r="N2979" s="83">
        <v>2.21915</v>
      </c>
      <c r="O2979" s="83">
        <v>2973.56</v>
      </c>
      <c r="P2979" s="83">
        <v>4.4382999999999999</v>
      </c>
      <c r="Q2979" s="83">
        <v>2978</v>
      </c>
      <c r="R2979" s="86">
        <v>1.49036E-3</v>
      </c>
      <c r="S2979" s="86">
        <v>1.17065E-2</v>
      </c>
    </row>
    <row r="2980" spans="2:19" x14ac:dyDescent="0.2">
      <c r="B2980" s="33"/>
      <c r="L2980" s="84">
        <v>0.99160000000000004</v>
      </c>
      <c r="M2980" s="83">
        <v>2976.77</v>
      </c>
      <c r="N2980" s="83">
        <v>2.22505</v>
      </c>
      <c r="O2980" s="83">
        <v>2974.55</v>
      </c>
      <c r="P2980" s="83">
        <v>4.4500900000000003</v>
      </c>
      <c r="Q2980" s="83">
        <v>2979</v>
      </c>
      <c r="R2980" s="86">
        <v>1.4938200000000001E-3</v>
      </c>
      <c r="S2980" s="86">
        <v>1.1863500000000001E-2</v>
      </c>
    </row>
    <row r="2981" spans="2:19" x14ac:dyDescent="0.2">
      <c r="B2981" s="33"/>
      <c r="L2981" s="84">
        <v>0.99160000000000004</v>
      </c>
      <c r="M2981" s="83">
        <v>2977.77</v>
      </c>
      <c r="N2981" s="83">
        <v>2.23095</v>
      </c>
      <c r="O2981" s="83">
        <v>2975.54</v>
      </c>
      <c r="P2981" s="83">
        <v>4.4619099999999996</v>
      </c>
      <c r="Q2981" s="83">
        <v>2980</v>
      </c>
      <c r="R2981" s="86">
        <v>1.4972799999999999E-3</v>
      </c>
      <c r="S2981" s="86">
        <v>1.1863500000000001E-2</v>
      </c>
    </row>
    <row r="2982" spans="2:19" x14ac:dyDescent="0.2">
      <c r="B2982" s="33"/>
      <c r="L2982" s="84">
        <v>0.99160000000000004</v>
      </c>
      <c r="M2982" s="83">
        <v>2978.76</v>
      </c>
      <c r="N2982" s="83">
        <v>2.2368700000000001</v>
      </c>
      <c r="O2982" s="83">
        <v>2976.53</v>
      </c>
      <c r="P2982" s="83">
        <v>4.4737499999999999</v>
      </c>
      <c r="Q2982" s="83">
        <v>2981</v>
      </c>
      <c r="R2982" s="86">
        <v>1.5007499999999999E-3</v>
      </c>
      <c r="S2982" s="86">
        <v>1.1863500000000001E-2</v>
      </c>
    </row>
    <row r="2983" spans="2:19" x14ac:dyDescent="0.2">
      <c r="B2983" s="33"/>
      <c r="L2983" s="84">
        <v>0.99160000000000004</v>
      </c>
      <c r="M2983" s="83">
        <v>2979.76</v>
      </c>
      <c r="N2983" s="83">
        <v>2.24281</v>
      </c>
      <c r="O2983" s="83">
        <v>2977.51</v>
      </c>
      <c r="P2983" s="83">
        <v>4.4856100000000003</v>
      </c>
      <c r="Q2983" s="83">
        <v>2982</v>
      </c>
      <c r="R2983" s="86">
        <v>1.5042300000000001E-3</v>
      </c>
      <c r="S2983" s="86">
        <v>1.1863500000000001E-2</v>
      </c>
    </row>
    <row r="2984" spans="2:19" x14ac:dyDescent="0.2">
      <c r="B2984" s="33"/>
      <c r="L2984" s="84">
        <v>0.99160000000000004</v>
      </c>
      <c r="M2984" s="83">
        <v>2980.75</v>
      </c>
      <c r="N2984" s="83">
        <v>2.2487499999999998</v>
      </c>
      <c r="O2984" s="83">
        <v>2978.5</v>
      </c>
      <c r="P2984" s="83">
        <v>4.4974999999999996</v>
      </c>
      <c r="Q2984" s="83">
        <v>2983</v>
      </c>
      <c r="R2984" s="86">
        <v>1.50771E-3</v>
      </c>
      <c r="S2984" s="86">
        <v>1.1863500000000001E-2</v>
      </c>
    </row>
    <row r="2985" spans="2:19" x14ac:dyDescent="0.2">
      <c r="B2985" s="33"/>
      <c r="L2985" s="84">
        <v>0.99160000000000004</v>
      </c>
      <c r="M2985" s="83">
        <v>2981.75</v>
      </c>
      <c r="N2985" s="83">
        <v>2.2547100000000002</v>
      </c>
      <c r="O2985" s="83">
        <v>2979.49</v>
      </c>
      <c r="P2985" s="83">
        <v>4.5094099999999999</v>
      </c>
      <c r="Q2985" s="83">
        <v>2984</v>
      </c>
      <c r="R2985" s="86">
        <v>1.5112000000000001E-3</v>
      </c>
      <c r="S2985" s="86">
        <v>1.1863500000000001E-2</v>
      </c>
    </row>
    <row r="2986" spans="2:19" x14ac:dyDescent="0.2">
      <c r="B2986" s="33"/>
      <c r="L2986" s="84">
        <v>0.99160000000000004</v>
      </c>
      <c r="M2986" s="83">
        <v>2982.74</v>
      </c>
      <c r="N2986" s="83">
        <v>2.2606700000000002</v>
      </c>
      <c r="O2986" s="83">
        <v>2980.48</v>
      </c>
      <c r="P2986" s="83">
        <v>4.52135</v>
      </c>
      <c r="Q2986" s="83">
        <v>2985</v>
      </c>
      <c r="R2986" s="86">
        <v>1.51469E-3</v>
      </c>
      <c r="S2986" s="86">
        <v>1.1863500000000001E-2</v>
      </c>
    </row>
    <row r="2987" spans="2:19" x14ac:dyDescent="0.2">
      <c r="B2987" s="33"/>
      <c r="L2987" s="84">
        <v>0.99150000000000005</v>
      </c>
      <c r="M2987" s="83">
        <v>2983.73</v>
      </c>
      <c r="N2987" s="83">
        <v>2.2666499999999998</v>
      </c>
      <c r="O2987" s="83">
        <v>2981.47</v>
      </c>
      <c r="P2987" s="83">
        <v>4.5333100000000002</v>
      </c>
      <c r="Q2987" s="83">
        <v>2986</v>
      </c>
      <c r="R2987" s="86">
        <v>1.51819E-3</v>
      </c>
      <c r="S2987" s="86">
        <v>1.1997499999999999E-2</v>
      </c>
    </row>
    <row r="2988" spans="2:19" x14ac:dyDescent="0.2">
      <c r="B2988" s="33"/>
      <c r="L2988" s="84">
        <v>0.99150000000000005</v>
      </c>
      <c r="M2988" s="83">
        <v>2984.73</v>
      </c>
      <c r="N2988" s="83">
        <v>2.2726500000000001</v>
      </c>
      <c r="O2988" s="83">
        <v>2982.45</v>
      </c>
      <c r="P2988" s="83">
        <v>4.5452899999999996</v>
      </c>
      <c r="Q2988" s="83">
        <v>2987</v>
      </c>
      <c r="R2988" s="86">
        <v>1.52169E-3</v>
      </c>
      <c r="S2988" s="86">
        <v>1.1997499999999999E-2</v>
      </c>
    </row>
    <row r="2989" spans="2:19" x14ac:dyDescent="0.2">
      <c r="B2989" s="33"/>
      <c r="L2989" s="84">
        <v>0.99150000000000005</v>
      </c>
      <c r="M2989" s="83">
        <v>2985.72</v>
      </c>
      <c r="N2989" s="83">
        <v>2.2786499999999998</v>
      </c>
      <c r="O2989" s="83">
        <v>2983.44</v>
      </c>
      <c r="P2989" s="83">
        <v>4.5572999999999997</v>
      </c>
      <c r="Q2989" s="83">
        <v>2988</v>
      </c>
      <c r="R2989" s="86">
        <v>1.5252E-3</v>
      </c>
      <c r="S2989" s="86">
        <v>1.1997499999999999E-2</v>
      </c>
    </row>
    <row r="2990" spans="2:19" x14ac:dyDescent="0.2">
      <c r="B2990" s="33"/>
      <c r="L2990" s="84">
        <v>0.99150000000000005</v>
      </c>
      <c r="M2990" s="83">
        <v>2986.72</v>
      </c>
      <c r="N2990" s="83">
        <v>2.2846700000000002</v>
      </c>
      <c r="O2990" s="83">
        <v>2984.43</v>
      </c>
      <c r="P2990" s="83">
        <v>4.5693400000000004</v>
      </c>
      <c r="Q2990" s="83">
        <v>2989</v>
      </c>
      <c r="R2990" s="86">
        <v>1.5287199999999999E-3</v>
      </c>
      <c r="S2990" s="86">
        <v>1.1997499999999999E-2</v>
      </c>
    </row>
    <row r="2991" spans="2:19" x14ac:dyDescent="0.2">
      <c r="B2991" s="33"/>
      <c r="L2991" s="84">
        <v>0.99139999999999995</v>
      </c>
      <c r="M2991" s="83">
        <v>2987.71</v>
      </c>
      <c r="N2991" s="83">
        <v>2.2907000000000002</v>
      </c>
      <c r="O2991" s="83">
        <v>2985.42</v>
      </c>
      <c r="P2991" s="83">
        <v>4.5814000000000004</v>
      </c>
      <c r="Q2991" s="83">
        <v>2990</v>
      </c>
      <c r="R2991" s="86">
        <v>1.53224E-3</v>
      </c>
      <c r="S2991" s="86">
        <v>1.20956E-2</v>
      </c>
    </row>
    <row r="2992" spans="2:19" x14ac:dyDescent="0.2">
      <c r="B2992" s="33"/>
      <c r="L2992" s="84">
        <v>0.99139999999999995</v>
      </c>
      <c r="M2992" s="83">
        <v>2988.7</v>
      </c>
      <c r="N2992" s="83">
        <v>2.2967399999999998</v>
      </c>
      <c r="O2992" s="83">
        <v>2986.41</v>
      </c>
      <c r="P2992" s="83">
        <v>4.5934799999999996</v>
      </c>
      <c r="Q2992" s="83">
        <v>2991</v>
      </c>
      <c r="R2992" s="86">
        <v>1.5357700000000001E-3</v>
      </c>
      <c r="S2992" s="86">
        <v>1.20956E-2</v>
      </c>
    </row>
    <row r="2993" spans="2:19" x14ac:dyDescent="0.2">
      <c r="B2993" s="33"/>
      <c r="L2993" s="84">
        <v>0.99139999999999995</v>
      </c>
      <c r="M2993" s="83">
        <v>2989.7</v>
      </c>
      <c r="N2993" s="83">
        <v>2.3027899999999999</v>
      </c>
      <c r="O2993" s="83">
        <v>2987.39</v>
      </c>
      <c r="P2993" s="83">
        <v>4.6055900000000003</v>
      </c>
      <c r="Q2993" s="83">
        <v>2992</v>
      </c>
      <c r="R2993" s="86">
        <v>1.5393E-3</v>
      </c>
      <c r="S2993" s="86">
        <v>1.20956E-2</v>
      </c>
    </row>
    <row r="2994" spans="2:19" x14ac:dyDescent="0.2">
      <c r="B2994" s="33"/>
      <c r="L2994" s="84">
        <v>0.99139999999999995</v>
      </c>
      <c r="M2994" s="83">
        <v>2990.69</v>
      </c>
      <c r="N2994" s="83">
        <v>2.3088600000000001</v>
      </c>
      <c r="O2994" s="83">
        <v>2988.38</v>
      </c>
      <c r="P2994" s="83">
        <v>4.6177200000000003</v>
      </c>
      <c r="Q2994" s="83">
        <v>2993</v>
      </c>
      <c r="R2994" s="86">
        <v>1.54284E-3</v>
      </c>
      <c r="S2994" s="86">
        <v>1.20956E-2</v>
      </c>
    </row>
    <row r="2995" spans="2:19" x14ac:dyDescent="0.2">
      <c r="B2995" s="33"/>
      <c r="L2995" s="84">
        <v>0.99129999999999996</v>
      </c>
      <c r="M2995" s="83">
        <v>2991.69</v>
      </c>
      <c r="N2995" s="83">
        <v>2.31494</v>
      </c>
      <c r="O2995" s="83">
        <v>2989.37</v>
      </c>
      <c r="P2995" s="83">
        <v>4.62988</v>
      </c>
      <c r="Q2995" s="83">
        <v>2994</v>
      </c>
      <c r="R2995" s="86">
        <v>1.5463899999999999E-3</v>
      </c>
      <c r="S2995" s="86">
        <v>1.2293399999999999E-2</v>
      </c>
    </row>
    <row r="2996" spans="2:19" x14ac:dyDescent="0.2">
      <c r="B2996" s="33"/>
      <c r="L2996" s="84">
        <v>0.99129999999999996</v>
      </c>
      <c r="M2996" s="83">
        <v>2992.68</v>
      </c>
      <c r="N2996" s="83">
        <v>2.3210299999999999</v>
      </c>
      <c r="O2996" s="83">
        <v>2990.36</v>
      </c>
      <c r="P2996" s="83">
        <v>4.6420599999999999</v>
      </c>
      <c r="Q2996" s="83">
        <v>2995</v>
      </c>
      <c r="R2996" s="86">
        <v>1.5499400000000001E-3</v>
      </c>
      <c r="S2996" s="86">
        <v>1.2293399999999999E-2</v>
      </c>
    </row>
    <row r="2997" spans="2:19" x14ac:dyDescent="0.2">
      <c r="B2997" s="33"/>
      <c r="L2997" s="84">
        <v>0.99129999999999996</v>
      </c>
      <c r="M2997" s="83">
        <v>2993.67</v>
      </c>
      <c r="N2997" s="83">
        <v>2.3271299999999999</v>
      </c>
      <c r="O2997" s="83">
        <v>2991.35</v>
      </c>
      <c r="P2997" s="83">
        <v>4.6542700000000004</v>
      </c>
      <c r="Q2997" s="83">
        <v>2996</v>
      </c>
      <c r="R2997" s="86">
        <v>1.55349E-3</v>
      </c>
      <c r="S2997" s="86">
        <v>1.2293399999999999E-2</v>
      </c>
    </row>
    <row r="2998" spans="2:19" x14ac:dyDescent="0.2">
      <c r="B2998" s="33"/>
      <c r="L2998" s="84">
        <v>0.99129999999999996</v>
      </c>
      <c r="M2998" s="83">
        <v>2994.67</v>
      </c>
      <c r="N2998" s="83">
        <v>2.33325</v>
      </c>
      <c r="O2998" s="83">
        <v>2992.33</v>
      </c>
      <c r="P2998" s="83">
        <v>4.6665000000000001</v>
      </c>
      <c r="Q2998" s="83">
        <v>2997</v>
      </c>
      <c r="R2998" s="86">
        <v>1.5570600000000001E-3</v>
      </c>
      <c r="S2998" s="86">
        <v>1.2293399999999999E-2</v>
      </c>
    </row>
    <row r="2999" spans="2:19" x14ac:dyDescent="0.2">
      <c r="B2999" s="33"/>
      <c r="L2999" s="84">
        <v>0.99129999999999996</v>
      </c>
      <c r="M2999" s="83">
        <v>2995.66</v>
      </c>
      <c r="N2999" s="83">
        <v>2.3393799999999998</v>
      </c>
      <c r="O2999" s="83">
        <v>2993.32</v>
      </c>
      <c r="P2999" s="83">
        <v>4.67875</v>
      </c>
      <c r="Q2999" s="83">
        <v>2998</v>
      </c>
      <c r="R2999" s="86">
        <v>1.56062E-3</v>
      </c>
      <c r="S2999" s="86">
        <v>1.2293399999999999E-2</v>
      </c>
    </row>
    <row r="3000" spans="2:19" x14ac:dyDescent="0.2">
      <c r="B3000" s="33"/>
      <c r="L3000" s="84">
        <v>0.99129999999999996</v>
      </c>
      <c r="M3000" s="83">
        <v>2996.65</v>
      </c>
      <c r="N3000" s="83">
        <v>2.34552</v>
      </c>
      <c r="O3000" s="83">
        <v>2994.31</v>
      </c>
      <c r="P3000" s="83">
        <v>4.6910299999999996</v>
      </c>
      <c r="Q3000" s="83">
        <v>2999</v>
      </c>
      <c r="R3000" s="86">
        <v>1.5642E-3</v>
      </c>
      <c r="S3000" s="86">
        <v>1.2293399999999999E-2</v>
      </c>
    </row>
    <row r="3001" spans="2:19" x14ac:dyDescent="0.2">
      <c r="B3001" s="33"/>
      <c r="L3001" s="84">
        <v>0.99129999999999996</v>
      </c>
      <c r="M3001" s="83">
        <v>2997.65</v>
      </c>
      <c r="N3001" s="83">
        <v>2.3516699999999999</v>
      </c>
      <c r="O3001" s="83">
        <v>2995.3</v>
      </c>
      <c r="P3001" s="83">
        <v>4.7033399999999999</v>
      </c>
      <c r="Q3001" s="83">
        <v>3000</v>
      </c>
      <c r="R3001" s="86">
        <v>1.56778E-3</v>
      </c>
      <c r="S3001" s="86">
        <v>1.2293399999999999E-2</v>
      </c>
    </row>
    <row r="3002" spans="2:19" x14ac:dyDescent="0.2">
      <c r="B3002" s="33"/>
      <c r="L3002" s="84">
        <v>0.99129999999999996</v>
      </c>
      <c r="M3002" s="83">
        <v>2998.64</v>
      </c>
      <c r="N3002" s="83">
        <v>2.3578399999999999</v>
      </c>
      <c r="O3002" s="83">
        <v>2996.28</v>
      </c>
      <c r="P3002" s="83">
        <v>4.7156700000000003</v>
      </c>
      <c r="Q3002" s="83">
        <v>3001</v>
      </c>
      <c r="R3002" s="86">
        <v>1.5713700000000001E-3</v>
      </c>
      <c r="S3002" s="86">
        <v>1.2293399999999999E-2</v>
      </c>
    </row>
    <row r="3003" spans="2:19" x14ac:dyDescent="0.2">
      <c r="B3003" s="33"/>
      <c r="L3003" s="84">
        <v>0.99129999999999996</v>
      </c>
      <c r="M3003" s="83">
        <v>2999.64</v>
      </c>
      <c r="N3003" s="83">
        <v>2.3640099999999999</v>
      </c>
      <c r="O3003" s="83">
        <v>2997.27</v>
      </c>
      <c r="P3003" s="83">
        <v>4.7280300000000004</v>
      </c>
      <c r="Q3003" s="83">
        <v>3002</v>
      </c>
      <c r="R3003" s="86">
        <v>1.57496E-3</v>
      </c>
      <c r="S3003" s="86">
        <v>1.2293399999999999E-2</v>
      </c>
    </row>
    <row r="3004" spans="2:19" x14ac:dyDescent="0.2">
      <c r="B3004" s="33"/>
      <c r="L3004" s="84">
        <v>0.99129999999999996</v>
      </c>
      <c r="M3004" s="83">
        <v>3000.63</v>
      </c>
      <c r="N3004" s="83">
        <v>2.3702000000000001</v>
      </c>
      <c r="O3004" s="83">
        <v>2998.26</v>
      </c>
      <c r="P3004" s="83">
        <v>4.7404099999999998</v>
      </c>
      <c r="Q3004" s="83">
        <v>3003</v>
      </c>
      <c r="R3004" s="86">
        <v>1.5785599999999999E-3</v>
      </c>
      <c r="S3004" s="86">
        <v>1.2293399999999999E-2</v>
      </c>
    </row>
    <row r="3005" spans="2:19" x14ac:dyDescent="0.2">
      <c r="B3005" s="33"/>
      <c r="L3005" s="84">
        <v>0.99129999999999996</v>
      </c>
      <c r="M3005" s="83">
        <v>3001.62</v>
      </c>
      <c r="N3005" s="83">
        <v>2.3764099999999999</v>
      </c>
      <c r="O3005" s="83">
        <v>2999.25</v>
      </c>
      <c r="P3005" s="83">
        <v>4.7528100000000002</v>
      </c>
      <c r="Q3005" s="83">
        <v>3004</v>
      </c>
      <c r="R3005" s="86">
        <v>1.58216E-3</v>
      </c>
      <c r="S3005" s="86">
        <v>1.2293399999999999E-2</v>
      </c>
    </row>
    <row r="3006" spans="2:19" x14ac:dyDescent="0.2">
      <c r="B3006" s="33"/>
      <c r="L3006" s="84">
        <v>0.99129999999999996</v>
      </c>
      <c r="M3006" s="83">
        <v>3002.62</v>
      </c>
      <c r="N3006" s="83">
        <v>2.3826200000000002</v>
      </c>
      <c r="O3006" s="83">
        <v>3000.23</v>
      </c>
      <c r="P3006" s="83">
        <v>4.7652400000000004</v>
      </c>
      <c r="Q3006" s="83">
        <v>3005</v>
      </c>
      <c r="R3006" s="86">
        <v>1.58577E-3</v>
      </c>
      <c r="S3006" s="86">
        <v>1.2293399999999999E-2</v>
      </c>
    </row>
    <row r="3007" spans="2:19" x14ac:dyDescent="0.2">
      <c r="B3007" s="33"/>
      <c r="L3007" s="84">
        <v>0.99119999999999997</v>
      </c>
      <c r="M3007" s="83">
        <v>3003.61</v>
      </c>
      <c r="N3007" s="83">
        <v>2.3888500000000001</v>
      </c>
      <c r="O3007" s="83">
        <v>3001.22</v>
      </c>
      <c r="P3007" s="83">
        <v>4.7777000000000003</v>
      </c>
      <c r="Q3007" s="83">
        <v>3006</v>
      </c>
      <c r="R3007" s="86">
        <v>1.58939E-3</v>
      </c>
      <c r="S3007" s="86">
        <v>1.25942E-2</v>
      </c>
    </row>
    <row r="3008" spans="2:19" x14ac:dyDescent="0.2">
      <c r="B3008" s="33"/>
      <c r="L3008" s="84">
        <v>0.99119999999999997</v>
      </c>
      <c r="M3008" s="83">
        <v>3004.6</v>
      </c>
      <c r="N3008" s="83">
        <v>2.3950900000000002</v>
      </c>
      <c r="O3008" s="83">
        <v>3002.21</v>
      </c>
      <c r="P3008" s="83">
        <v>4.7901800000000003</v>
      </c>
      <c r="Q3008" s="83">
        <v>3007</v>
      </c>
      <c r="R3008" s="86">
        <v>1.59301E-3</v>
      </c>
      <c r="S3008" s="86">
        <v>1.25942E-2</v>
      </c>
    </row>
    <row r="3009" spans="2:19" x14ac:dyDescent="0.2">
      <c r="B3009" s="33"/>
      <c r="L3009" s="84">
        <v>0.99119999999999997</v>
      </c>
      <c r="M3009" s="83">
        <v>3005.6</v>
      </c>
      <c r="N3009" s="83">
        <v>2.4013399999999998</v>
      </c>
      <c r="O3009" s="83">
        <v>3003.2</v>
      </c>
      <c r="P3009" s="83">
        <v>4.8026900000000001</v>
      </c>
      <c r="Q3009" s="83">
        <v>3008</v>
      </c>
      <c r="R3009" s="86">
        <v>1.5966400000000001E-3</v>
      </c>
      <c r="S3009" s="86">
        <v>1.25942E-2</v>
      </c>
    </row>
    <row r="3010" spans="2:19" x14ac:dyDescent="0.2">
      <c r="B3010" s="33"/>
      <c r="L3010" s="84">
        <v>0.99119999999999997</v>
      </c>
      <c r="M3010" s="83">
        <v>3006.59</v>
      </c>
      <c r="N3010" s="83">
        <v>2.40761</v>
      </c>
      <c r="O3010" s="83">
        <v>3004.18</v>
      </c>
      <c r="P3010" s="83">
        <v>4.8152200000000001</v>
      </c>
      <c r="Q3010" s="83">
        <v>3009</v>
      </c>
      <c r="R3010" s="86">
        <v>1.60027E-3</v>
      </c>
      <c r="S3010" s="86">
        <v>1.25942E-2</v>
      </c>
    </row>
    <row r="3011" spans="2:19" x14ac:dyDescent="0.2">
      <c r="B3011" s="33"/>
      <c r="L3011" s="84">
        <v>0.99119999999999997</v>
      </c>
      <c r="M3011" s="83">
        <v>3007.59</v>
      </c>
      <c r="N3011" s="83">
        <v>2.4138899999999999</v>
      </c>
      <c r="O3011" s="83">
        <v>3005.17</v>
      </c>
      <c r="P3011" s="83">
        <v>4.8277700000000001</v>
      </c>
      <c r="Q3011" s="83">
        <v>3010</v>
      </c>
      <c r="R3011" s="86">
        <v>1.6039100000000001E-3</v>
      </c>
      <c r="S3011" s="86">
        <v>1.25942E-2</v>
      </c>
    </row>
    <row r="3012" spans="2:19" x14ac:dyDescent="0.2">
      <c r="B3012" s="33"/>
      <c r="L3012" s="84">
        <v>0.99119999999999997</v>
      </c>
      <c r="M3012" s="83">
        <v>3008.58</v>
      </c>
      <c r="N3012" s="83">
        <v>2.4201800000000002</v>
      </c>
      <c r="O3012" s="83">
        <v>3006.16</v>
      </c>
      <c r="P3012" s="83">
        <v>4.8403600000000004</v>
      </c>
      <c r="Q3012" s="83">
        <v>3011</v>
      </c>
      <c r="R3012" s="86">
        <v>1.6075600000000001E-3</v>
      </c>
      <c r="S3012" s="86">
        <v>1.25942E-2</v>
      </c>
    </row>
    <row r="3013" spans="2:19" x14ac:dyDescent="0.2">
      <c r="B3013" s="33"/>
      <c r="L3013" s="84">
        <v>0.99119999999999997</v>
      </c>
      <c r="M3013" s="83">
        <v>3009.57</v>
      </c>
      <c r="N3013" s="83">
        <v>2.4264800000000002</v>
      </c>
      <c r="O3013" s="83">
        <v>3007.15</v>
      </c>
      <c r="P3013" s="83">
        <v>4.8529600000000004</v>
      </c>
      <c r="Q3013" s="83">
        <v>3012</v>
      </c>
      <c r="R3013" s="86">
        <v>1.6112100000000001E-3</v>
      </c>
      <c r="S3013" s="86">
        <v>1.25942E-2</v>
      </c>
    </row>
    <row r="3014" spans="2:19" x14ac:dyDescent="0.2">
      <c r="B3014" s="33"/>
      <c r="L3014" s="84">
        <v>0.99119999999999997</v>
      </c>
      <c r="M3014" s="83">
        <v>3010.57</v>
      </c>
      <c r="N3014" s="83">
        <v>2.4327999999999999</v>
      </c>
      <c r="O3014" s="83">
        <v>3008.13</v>
      </c>
      <c r="P3014" s="83">
        <v>4.8655900000000001</v>
      </c>
      <c r="Q3014" s="83">
        <v>3013</v>
      </c>
      <c r="R3014" s="86">
        <v>1.61487E-3</v>
      </c>
      <c r="S3014" s="86">
        <v>1.25942E-2</v>
      </c>
    </row>
    <row r="3015" spans="2:19" x14ac:dyDescent="0.2">
      <c r="B3015" s="33"/>
      <c r="L3015" s="84">
        <v>0.99119999999999997</v>
      </c>
      <c r="M3015" s="83">
        <v>3011.56</v>
      </c>
      <c r="N3015" s="83">
        <v>2.43913</v>
      </c>
      <c r="O3015" s="83">
        <v>3009.12</v>
      </c>
      <c r="P3015" s="83">
        <v>4.8782500000000004</v>
      </c>
      <c r="Q3015" s="83">
        <v>3014</v>
      </c>
      <c r="R3015" s="86">
        <v>1.61853E-3</v>
      </c>
      <c r="S3015" s="86">
        <v>1.25942E-2</v>
      </c>
    </row>
    <row r="3016" spans="2:19" x14ac:dyDescent="0.2">
      <c r="B3016" s="33"/>
      <c r="L3016" s="84">
        <v>0.99119999999999997</v>
      </c>
      <c r="M3016" s="83">
        <v>3012.55</v>
      </c>
      <c r="N3016" s="83">
        <v>2.4454699999999998</v>
      </c>
      <c r="O3016" s="83">
        <v>3010.11</v>
      </c>
      <c r="P3016" s="83">
        <v>4.89093</v>
      </c>
      <c r="Q3016" s="83">
        <v>3015</v>
      </c>
      <c r="R3016" s="86">
        <v>1.6222000000000001E-3</v>
      </c>
      <c r="S3016" s="86">
        <v>1.25942E-2</v>
      </c>
    </row>
    <row r="3017" spans="2:19" x14ac:dyDescent="0.2">
      <c r="B3017" s="33"/>
      <c r="L3017" s="84">
        <v>0.99119999999999997</v>
      </c>
      <c r="M3017" s="83">
        <v>3013.55</v>
      </c>
      <c r="N3017" s="83">
        <v>2.4518200000000001</v>
      </c>
      <c r="O3017" s="83">
        <v>3011.1</v>
      </c>
      <c r="P3017" s="83">
        <v>4.9036400000000002</v>
      </c>
      <c r="Q3017" s="83">
        <v>3016</v>
      </c>
      <c r="R3017" s="86">
        <v>1.6258799999999999E-3</v>
      </c>
      <c r="S3017" s="86">
        <v>1.25942E-2</v>
      </c>
    </row>
    <row r="3018" spans="2:19" x14ac:dyDescent="0.2">
      <c r="B3018" s="33"/>
      <c r="L3018" s="84">
        <v>0.99119999999999997</v>
      </c>
      <c r="M3018" s="83">
        <v>3014.54</v>
      </c>
      <c r="N3018" s="83">
        <v>2.4581900000000001</v>
      </c>
      <c r="O3018" s="83">
        <v>3012.08</v>
      </c>
      <c r="P3018" s="83">
        <v>4.9163800000000002</v>
      </c>
      <c r="Q3018" s="83">
        <v>3017</v>
      </c>
      <c r="R3018" s="86">
        <v>1.6295599999999999E-3</v>
      </c>
      <c r="S3018" s="86">
        <v>1.25942E-2</v>
      </c>
    </row>
    <row r="3019" spans="2:19" x14ac:dyDescent="0.2">
      <c r="B3019" s="33"/>
      <c r="L3019" s="84">
        <v>0.99109999999999998</v>
      </c>
      <c r="M3019" s="83">
        <v>3015.54</v>
      </c>
      <c r="N3019" s="83">
        <v>2.4645700000000001</v>
      </c>
      <c r="O3019" s="83">
        <v>3013.07</v>
      </c>
      <c r="P3019" s="83">
        <v>4.9291400000000003</v>
      </c>
      <c r="Q3019" s="83">
        <v>3018</v>
      </c>
      <c r="R3019" s="86">
        <v>1.6332499999999999E-3</v>
      </c>
      <c r="S3019" s="86">
        <v>1.2772E-2</v>
      </c>
    </row>
    <row r="3020" spans="2:19" x14ac:dyDescent="0.2">
      <c r="B3020" s="33"/>
      <c r="L3020" s="84">
        <v>0.99109999999999998</v>
      </c>
      <c r="M3020" s="83">
        <v>3016.53</v>
      </c>
      <c r="N3020" s="83">
        <v>2.4709599999999998</v>
      </c>
      <c r="O3020" s="83">
        <v>3014.06</v>
      </c>
      <c r="P3020" s="83">
        <v>4.9419199999999996</v>
      </c>
      <c r="Q3020" s="83">
        <v>3019</v>
      </c>
      <c r="R3020" s="86">
        <v>1.6369399999999999E-3</v>
      </c>
      <c r="S3020" s="86">
        <v>1.2772E-2</v>
      </c>
    </row>
    <row r="3021" spans="2:19" x14ac:dyDescent="0.2">
      <c r="B3021" s="33"/>
      <c r="L3021" s="84">
        <v>0.99099999999999999</v>
      </c>
      <c r="M3021" s="83">
        <v>3017.52</v>
      </c>
      <c r="N3021" s="83">
        <v>2.4773700000000001</v>
      </c>
      <c r="O3021" s="83">
        <v>3015.05</v>
      </c>
      <c r="P3021" s="83">
        <v>4.9547299999999996</v>
      </c>
      <c r="Q3021" s="83">
        <v>3020</v>
      </c>
      <c r="R3021" s="86">
        <v>1.6406400000000001E-3</v>
      </c>
      <c r="S3021" s="86">
        <v>1.2848699999999999E-2</v>
      </c>
    </row>
    <row r="3022" spans="2:19" x14ac:dyDescent="0.2">
      <c r="B3022" s="33"/>
      <c r="L3022" s="84">
        <v>0.99099999999999999</v>
      </c>
      <c r="M3022" s="83">
        <v>3018.52</v>
      </c>
      <c r="N3022" s="83">
        <v>2.4837799999999999</v>
      </c>
      <c r="O3022" s="83">
        <v>3016.03</v>
      </c>
      <c r="P3022" s="83">
        <v>4.9675700000000003</v>
      </c>
      <c r="Q3022" s="83">
        <v>3021</v>
      </c>
      <c r="R3022" s="86">
        <v>1.6443499999999999E-3</v>
      </c>
      <c r="S3022" s="86">
        <v>1.2848699999999999E-2</v>
      </c>
    </row>
    <row r="3023" spans="2:19" x14ac:dyDescent="0.2">
      <c r="B3023" s="33"/>
      <c r="L3023" s="84">
        <v>0.99099999999999999</v>
      </c>
      <c r="M3023" s="83">
        <v>3019.51</v>
      </c>
      <c r="N3023" s="83">
        <v>2.4902099999999998</v>
      </c>
      <c r="O3023" s="83">
        <v>3017.02</v>
      </c>
      <c r="P3023" s="83">
        <v>4.9804300000000001</v>
      </c>
      <c r="Q3023" s="83">
        <v>3022</v>
      </c>
      <c r="R3023" s="86">
        <v>1.64806E-3</v>
      </c>
      <c r="S3023" s="86">
        <v>1.2848699999999999E-2</v>
      </c>
    </row>
    <row r="3024" spans="2:19" x14ac:dyDescent="0.2">
      <c r="B3024" s="33"/>
      <c r="L3024" s="84">
        <v>0.99099999999999999</v>
      </c>
      <c r="M3024" s="83">
        <v>3020.5</v>
      </c>
      <c r="N3024" s="83">
        <v>2.4966599999999999</v>
      </c>
      <c r="O3024" s="83">
        <v>3018.01</v>
      </c>
      <c r="P3024" s="83">
        <v>4.9933199999999998</v>
      </c>
      <c r="Q3024" s="83">
        <v>3023</v>
      </c>
      <c r="R3024" s="86">
        <v>1.6517700000000001E-3</v>
      </c>
      <c r="S3024" s="86">
        <v>1.2848699999999999E-2</v>
      </c>
    </row>
    <row r="3025" spans="2:19" x14ac:dyDescent="0.2">
      <c r="B3025" s="33"/>
      <c r="L3025" s="84">
        <v>0.9909</v>
      </c>
      <c r="M3025" s="83">
        <v>3021.5</v>
      </c>
      <c r="N3025" s="83">
        <v>2.5031099999999999</v>
      </c>
      <c r="O3025" s="83">
        <v>3018.99</v>
      </c>
      <c r="P3025" s="83">
        <v>5.0062300000000004</v>
      </c>
      <c r="Q3025" s="83">
        <v>3024</v>
      </c>
      <c r="R3025" s="86">
        <v>1.6555000000000001E-3</v>
      </c>
      <c r="S3025" s="86">
        <v>1.2951499999999999E-2</v>
      </c>
    </row>
    <row r="3026" spans="2:19" x14ac:dyDescent="0.2">
      <c r="B3026" s="33"/>
      <c r="L3026" s="84">
        <v>0.9909</v>
      </c>
      <c r="M3026" s="83">
        <v>3022.49</v>
      </c>
      <c r="N3026" s="83">
        <v>2.5095800000000001</v>
      </c>
      <c r="O3026" s="83">
        <v>3019.98</v>
      </c>
      <c r="P3026" s="83">
        <v>5.0191699999999999</v>
      </c>
      <c r="Q3026" s="83">
        <v>3025</v>
      </c>
      <c r="R3026" s="86">
        <v>1.65923E-3</v>
      </c>
      <c r="S3026" s="86">
        <v>1.2951499999999999E-2</v>
      </c>
    </row>
    <row r="3027" spans="2:19" x14ac:dyDescent="0.2">
      <c r="B3027" s="33"/>
      <c r="L3027" s="84">
        <v>0.9909</v>
      </c>
      <c r="M3027" s="83">
        <v>3023.48</v>
      </c>
      <c r="N3027" s="83">
        <v>2.51607</v>
      </c>
      <c r="O3027" s="83">
        <v>3020.97</v>
      </c>
      <c r="P3027" s="83">
        <v>5.0321300000000004</v>
      </c>
      <c r="Q3027" s="83">
        <v>3026</v>
      </c>
      <c r="R3027" s="86">
        <v>1.66296E-3</v>
      </c>
      <c r="S3027" s="86">
        <v>1.2951499999999999E-2</v>
      </c>
    </row>
    <row r="3028" spans="2:19" x14ac:dyDescent="0.2">
      <c r="B3028" s="33"/>
      <c r="L3028" s="84">
        <v>0.9909</v>
      </c>
      <c r="M3028" s="83">
        <v>3024.48</v>
      </c>
      <c r="N3028" s="83">
        <v>2.5225599999999999</v>
      </c>
      <c r="O3028" s="83">
        <v>3021.95</v>
      </c>
      <c r="P3028" s="83">
        <v>5.0451199999999998</v>
      </c>
      <c r="Q3028" s="83">
        <v>3027</v>
      </c>
      <c r="R3028" s="86">
        <v>1.6667100000000001E-3</v>
      </c>
      <c r="S3028" s="86">
        <v>1.2951499999999999E-2</v>
      </c>
    </row>
    <row r="3029" spans="2:19" x14ac:dyDescent="0.2">
      <c r="B3029" s="33"/>
      <c r="L3029" s="84">
        <v>0.99080000000000001</v>
      </c>
      <c r="M3029" s="83">
        <v>3025.47</v>
      </c>
      <c r="N3029" s="83">
        <v>2.5290699999999999</v>
      </c>
      <c r="O3029" s="83">
        <v>3022.94</v>
      </c>
      <c r="P3029" s="83">
        <v>5.0581399999999999</v>
      </c>
      <c r="Q3029" s="83">
        <v>3028</v>
      </c>
      <c r="R3029" s="86">
        <v>1.67045E-3</v>
      </c>
      <c r="S3029" s="86">
        <v>1.30419E-2</v>
      </c>
    </row>
    <row r="3030" spans="2:19" x14ac:dyDescent="0.2">
      <c r="B3030" s="33"/>
      <c r="L3030" s="84">
        <v>0.99080000000000001</v>
      </c>
      <c r="M3030" s="83">
        <v>3026.46</v>
      </c>
      <c r="N3030" s="83">
        <v>2.53559</v>
      </c>
      <c r="O3030" s="83">
        <v>3023.93</v>
      </c>
      <c r="P3030" s="83">
        <v>5.07118</v>
      </c>
      <c r="Q3030" s="83">
        <v>3029</v>
      </c>
      <c r="R3030" s="86">
        <v>1.67421E-3</v>
      </c>
      <c r="S3030" s="86">
        <v>1.30419E-2</v>
      </c>
    </row>
    <row r="3031" spans="2:19" x14ac:dyDescent="0.2">
      <c r="B3031" s="33"/>
      <c r="L3031" s="84">
        <v>0.99080000000000001</v>
      </c>
      <c r="M3031" s="83">
        <v>3027.46</v>
      </c>
      <c r="N3031" s="83">
        <v>2.5421200000000002</v>
      </c>
      <c r="O3031" s="83">
        <v>3024.92</v>
      </c>
      <c r="P3031" s="83">
        <v>5.0842499999999999</v>
      </c>
      <c r="Q3031" s="83">
        <v>3030</v>
      </c>
      <c r="R3031" s="86">
        <v>1.67797E-3</v>
      </c>
      <c r="S3031" s="86">
        <v>1.30419E-2</v>
      </c>
    </row>
    <row r="3032" spans="2:19" x14ac:dyDescent="0.2">
      <c r="B3032" s="33"/>
      <c r="L3032" s="84">
        <v>0.99070000000000003</v>
      </c>
      <c r="M3032" s="83">
        <v>3028.45</v>
      </c>
      <c r="N3032" s="83">
        <v>2.54867</v>
      </c>
      <c r="O3032" s="83">
        <v>3025.9</v>
      </c>
      <c r="P3032" s="83">
        <v>5.09734</v>
      </c>
      <c r="Q3032" s="83">
        <v>3031</v>
      </c>
      <c r="R3032" s="86">
        <v>1.6817399999999999E-3</v>
      </c>
      <c r="S3032" s="86">
        <v>1.3158700000000001E-2</v>
      </c>
    </row>
    <row r="3033" spans="2:19" x14ac:dyDescent="0.2">
      <c r="B3033" s="33"/>
      <c r="L3033" s="84">
        <v>0.99070000000000003</v>
      </c>
      <c r="M3033" s="83">
        <v>3029.44</v>
      </c>
      <c r="N3033" s="83">
        <v>2.5552299999999999</v>
      </c>
      <c r="O3033" s="83">
        <v>3026.89</v>
      </c>
      <c r="P3033" s="83">
        <v>5.1104599999999998</v>
      </c>
      <c r="Q3033" s="83">
        <v>3032</v>
      </c>
      <c r="R3033" s="86">
        <v>1.6855100000000001E-3</v>
      </c>
      <c r="S3033" s="86">
        <v>1.3158700000000001E-2</v>
      </c>
    </row>
    <row r="3034" spans="2:19" x14ac:dyDescent="0.2">
      <c r="B3034" s="33"/>
      <c r="L3034" s="84">
        <v>0.99070000000000003</v>
      </c>
      <c r="M3034" s="83">
        <v>3030.44</v>
      </c>
      <c r="N3034" s="83">
        <v>2.5617999999999999</v>
      </c>
      <c r="O3034" s="83">
        <v>3027.88</v>
      </c>
      <c r="P3034" s="83">
        <v>5.1236100000000002</v>
      </c>
      <c r="Q3034" s="83">
        <v>3033</v>
      </c>
      <c r="R3034" s="86">
        <v>1.68929E-3</v>
      </c>
      <c r="S3034" s="86">
        <v>1.3158700000000001E-2</v>
      </c>
    </row>
    <row r="3035" spans="2:19" x14ac:dyDescent="0.2">
      <c r="B3035" s="33"/>
      <c r="L3035" s="84">
        <v>0.99070000000000003</v>
      </c>
      <c r="M3035" s="83">
        <v>3031.43</v>
      </c>
      <c r="N3035" s="83">
        <v>2.56839</v>
      </c>
      <c r="O3035" s="83">
        <v>3028.86</v>
      </c>
      <c r="P3035" s="83">
        <v>5.1367799999999999</v>
      </c>
      <c r="Q3035" s="83">
        <v>3034</v>
      </c>
      <c r="R3035" s="86">
        <v>1.6930700000000001E-3</v>
      </c>
      <c r="S3035" s="86">
        <v>1.3158700000000001E-2</v>
      </c>
    </row>
    <row r="3036" spans="2:19" x14ac:dyDescent="0.2">
      <c r="B3036" s="33"/>
      <c r="L3036" s="84">
        <v>0.99070000000000003</v>
      </c>
      <c r="M3036" s="83">
        <v>3032.43</v>
      </c>
      <c r="N3036" s="83">
        <v>2.5749900000000001</v>
      </c>
      <c r="O3036" s="83">
        <v>3029.85</v>
      </c>
      <c r="P3036" s="83">
        <v>5.1499800000000002</v>
      </c>
      <c r="Q3036" s="83">
        <v>3035</v>
      </c>
      <c r="R3036" s="86">
        <v>1.6968599999999999E-3</v>
      </c>
      <c r="S3036" s="86">
        <v>1.3158700000000001E-2</v>
      </c>
    </row>
    <row r="3037" spans="2:19" x14ac:dyDescent="0.2">
      <c r="B3037" s="33"/>
      <c r="L3037" s="84">
        <v>0.99070000000000003</v>
      </c>
      <c r="M3037" s="83">
        <v>3033.42</v>
      </c>
      <c r="N3037" s="83">
        <v>2.5815999999999999</v>
      </c>
      <c r="O3037" s="83">
        <v>3030.84</v>
      </c>
      <c r="P3037" s="83">
        <v>5.1631999999999998</v>
      </c>
      <c r="Q3037" s="83">
        <v>3036</v>
      </c>
      <c r="R3037" s="86">
        <v>1.7006600000000001E-3</v>
      </c>
      <c r="S3037" s="86">
        <v>1.3158700000000001E-2</v>
      </c>
    </row>
    <row r="3038" spans="2:19" x14ac:dyDescent="0.2">
      <c r="B3038" s="33"/>
      <c r="L3038" s="84">
        <v>0.99060000000000004</v>
      </c>
      <c r="M3038" s="83">
        <v>3034.41</v>
      </c>
      <c r="N3038" s="83">
        <v>2.5882200000000002</v>
      </c>
      <c r="O3038" s="83">
        <v>3031.82</v>
      </c>
      <c r="P3038" s="83">
        <v>5.17645</v>
      </c>
      <c r="Q3038" s="83">
        <v>3037</v>
      </c>
      <c r="R3038" s="86">
        <v>1.7044600000000001E-3</v>
      </c>
      <c r="S3038" s="86">
        <v>1.32763E-2</v>
      </c>
    </row>
    <row r="3039" spans="2:19" x14ac:dyDescent="0.2">
      <c r="B3039" s="33"/>
      <c r="L3039" s="84">
        <v>0.99060000000000004</v>
      </c>
      <c r="M3039" s="83">
        <v>3035.41</v>
      </c>
      <c r="N3039" s="83">
        <v>2.5948600000000002</v>
      </c>
      <c r="O3039" s="83">
        <v>3032.81</v>
      </c>
      <c r="P3039" s="83">
        <v>5.18973</v>
      </c>
      <c r="Q3039" s="83">
        <v>3038</v>
      </c>
      <c r="R3039" s="86">
        <v>1.70827E-3</v>
      </c>
      <c r="S3039" s="86">
        <v>1.32763E-2</v>
      </c>
    </row>
    <row r="3040" spans="2:19" x14ac:dyDescent="0.2">
      <c r="B3040" s="33"/>
      <c r="L3040" s="84">
        <v>0.99060000000000004</v>
      </c>
      <c r="M3040" s="83">
        <v>3036.4</v>
      </c>
      <c r="N3040" s="83">
        <v>2.6015100000000002</v>
      </c>
      <c r="O3040" s="83">
        <v>3033.8</v>
      </c>
      <c r="P3040" s="83">
        <v>5.20303</v>
      </c>
      <c r="Q3040" s="83">
        <v>3039</v>
      </c>
      <c r="R3040" s="86">
        <v>1.7120900000000001E-3</v>
      </c>
      <c r="S3040" s="86">
        <v>1.32763E-2</v>
      </c>
    </row>
    <row r="3041" spans="2:19" x14ac:dyDescent="0.2">
      <c r="B3041" s="33"/>
      <c r="L3041" s="84">
        <v>0.99050000000000005</v>
      </c>
      <c r="M3041" s="83">
        <v>3037.39</v>
      </c>
      <c r="N3041" s="83">
        <v>2.6081799999999999</v>
      </c>
      <c r="O3041" s="83">
        <v>3034.78</v>
      </c>
      <c r="P3041" s="83">
        <v>5.2163599999999999</v>
      </c>
      <c r="Q3041" s="83">
        <v>3040</v>
      </c>
      <c r="R3041" s="86">
        <v>1.71591E-3</v>
      </c>
      <c r="S3041" s="86">
        <v>1.34077E-2</v>
      </c>
    </row>
    <row r="3042" spans="2:19" x14ac:dyDescent="0.2">
      <c r="B3042" s="33"/>
      <c r="L3042" s="84">
        <v>0.99050000000000005</v>
      </c>
      <c r="M3042" s="83">
        <v>3038.39</v>
      </c>
      <c r="N3042" s="83">
        <v>2.6148600000000002</v>
      </c>
      <c r="O3042" s="83">
        <v>3035.77</v>
      </c>
      <c r="P3042" s="83">
        <v>5.2297099999999999</v>
      </c>
      <c r="Q3042" s="83">
        <v>3041</v>
      </c>
      <c r="R3042" s="86">
        <v>1.71973E-3</v>
      </c>
      <c r="S3042" s="86">
        <v>1.34077E-2</v>
      </c>
    </row>
    <row r="3043" spans="2:19" x14ac:dyDescent="0.2">
      <c r="B3043" s="33"/>
      <c r="L3043" s="84">
        <v>0.99050000000000005</v>
      </c>
      <c r="M3043" s="83">
        <v>3039.38</v>
      </c>
      <c r="N3043" s="83">
        <v>2.62155</v>
      </c>
      <c r="O3043" s="83">
        <v>3036.76</v>
      </c>
      <c r="P3043" s="83">
        <v>5.2430899999999996</v>
      </c>
      <c r="Q3043" s="83">
        <v>3042</v>
      </c>
      <c r="R3043" s="86">
        <v>1.72357E-3</v>
      </c>
      <c r="S3043" s="86">
        <v>1.34077E-2</v>
      </c>
    </row>
    <row r="3044" spans="2:19" x14ac:dyDescent="0.2">
      <c r="B3044" s="33"/>
      <c r="L3044" s="84">
        <v>0.99050000000000005</v>
      </c>
      <c r="M3044" s="83">
        <v>3040.37</v>
      </c>
      <c r="N3044" s="83">
        <v>2.62825</v>
      </c>
      <c r="O3044" s="83">
        <v>3037.74</v>
      </c>
      <c r="P3044" s="83">
        <v>5.2565</v>
      </c>
      <c r="Q3044" s="83">
        <v>3043</v>
      </c>
      <c r="R3044" s="86">
        <v>1.72741E-3</v>
      </c>
      <c r="S3044" s="86">
        <v>1.34077E-2</v>
      </c>
    </row>
    <row r="3045" spans="2:19" x14ac:dyDescent="0.2">
      <c r="B3045" s="33"/>
      <c r="L3045" s="84">
        <v>0.99050000000000005</v>
      </c>
      <c r="M3045" s="83">
        <v>3041.37</v>
      </c>
      <c r="N3045" s="83">
        <v>2.63497</v>
      </c>
      <c r="O3045" s="83">
        <v>3038.73</v>
      </c>
      <c r="P3045" s="83">
        <v>5.2699400000000001</v>
      </c>
      <c r="Q3045" s="83">
        <v>3044</v>
      </c>
      <c r="R3045" s="86">
        <v>1.7312499999999999E-3</v>
      </c>
      <c r="S3045" s="86">
        <v>1.34077E-2</v>
      </c>
    </row>
    <row r="3046" spans="2:19" x14ac:dyDescent="0.2">
      <c r="B3046" s="33"/>
      <c r="L3046" s="84">
        <v>0.99050000000000005</v>
      </c>
      <c r="M3046" s="83">
        <v>3042.36</v>
      </c>
      <c r="N3046" s="83">
        <v>2.6417000000000002</v>
      </c>
      <c r="O3046" s="83">
        <v>3039.72</v>
      </c>
      <c r="P3046" s="83">
        <v>5.2834000000000003</v>
      </c>
      <c r="Q3046" s="83">
        <v>3045</v>
      </c>
      <c r="R3046" s="86">
        <v>1.73511E-3</v>
      </c>
      <c r="S3046" s="86">
        <v>1.34077E-2</v>
      </c>
    </row>
    <row r="3047" spans="2:19" x14ac:dyDescent="0.2">
      <c r="B3047" s="33"/>
      <c r="L3047" s="84">
        <v>0.99050000000000005</v>
      </c>
      <c r="M3047" s="83">
        <v>3043.35</v>
      </c>
      <c r="N3047" s="83">
        <v>2.6484399999999999</v>
      </c>
      <c r="O3047" s="83">
        <v>3040.7</v>
      </c>
      <c r="P3047" s="83">
        <v>5.2968799999999998</v>
      </c>
      <c r="Q3047" s="83">
        <v>3046</v>
      </c>
      <c r="R3047" s="86">
        <v>1.7389599999999999E-3</v>
      </c>
      <c r="S3047" s="86">
        <v>1.34077E-2</v>
      </c>
    </row>
    <row r="3048" spans="2:19" x14ac:dyDescent="0.2">
      <c r="B3048" s="33"/>
      <c r="L3048" s="84">
        <v>0.99039999999999995</v>
      </c>
      <c r="M3048" s="83">
        <v>3044.34</v>
      </c>
      <c r="N3048" s="83">
        <v>2.6551999999999998</v>
      </c>
      <c r="O3048" s="83">
        <v>3041.69</v>
      </c>
      <c r="P3048" s="83">
        <v>5.3103999999999996</v>
      </c>
      <c r="Q3048" s="83">
        <v>3047</v>
      </c>
      <c r="R3048" s="86">
        <v>1.7428299999999999E-3</v>
      </c>
      <c r="S3048" s="86">
        <v>1.3540099999999999E-2</v>
      </c>
    </row>
    <row r="3049" spans="2:19" x14ac:dyDescent="0.2">
      <c r="B3049" s="33"/>
      <c r="L3049" s="84">
        <v>0.99039999999999995</v>
      </c>
      <c r="M3049" s="83">
        <v>3045.34</v>
      </c>
      <c r="N3049" s="83">
        <v>2.6619700000000002</v>
      </c>
      <c r="O3049" s="83">
        <v>3042.68</v>
      </c>
      <c r="P3049" s="83">
        <v>5.3239400000000003</v>
      </c>
      <c r="Q3049" s="83">
        <v>3048</v>
      </c>
      <c r="R3049" s="86">
        <v>1.7466999999999999E-3</v>
      </c>
      <c r="S3049" s="86">
        <v>1.3540099999999999E-2</v>
      </c>
    </row>
    <row r="3050" spans="2:19" x14ac:dyDescent="0.2">
      <c r="B3050" s="33"/>
      <c r="L3050" s="84">
        <v>0.99039999999999995</v>
      </c>
      <c r="M3050" s="83">
        <v>3046.33</v>
      </c>
      <c r="N3050" s="83">
        <v>2.6687500000000002</v>
      </c>
      <c r="O3050" s="83">
        <v>3043.66</v>
      </c>
      <c r="P3050" s="83">
        <v>5.3375000000000004</v>
      </c>
      <c r="Q3050" s="83">
        <v>3049</v>
      </c>
      <c r="R3050" s="86">
        <v>1.7505800000000001E-3</v>
      </c>
      <c r="S3050" s="86">
        <v>1.3540099999999999E-2</v>
      </c>
    </row>
    <row r="3051" spans="2:19" x14ac:dyDescent="0.2">
      <c r="B3051" s="33"/>
      <c r="L3051" s="84">
        <v>0.99029999999999996</v>
      </c>
      <c r="M3051" s="83">
        <v>3047.32</v>
      </c>
      <c r="N3051" s="83">
        <v>2.6755499999999999</v>
      </c>
      <c r="O3051" s="83">
        <v>3044.65</v>
      </c>
      <c r="P3051" s="83">
        <v>5.3510999999999997</v>
      </c>
      <c r="Q3051" s="83">
        <v>3050</v>
      </c>
      <c r="R3051" s="86">
        <v>1.75446E-3</v>
      </c>
      <c r="S3051" s="86">
        <v>1.36066E-2</v>
      </c>
    </row>
    <row r="3052" spans="2:19" x14ac:dyDescent="0.2">
      <c r="B3052" s="33"/>
      <c r="L3052" s="84">
        <v>0.99029999999999996</v>
      </c>
      <c r="M3052" s="83">
        <v>3048.32</v>
      </c>
      <c r="N3052" s="83">
        <v>2.6823600000000001</v>
      </c>
      <c r="O3052" s="83">
        <v>3045.64</v>
      </c>
      <c r="P3052" s="83">
        <v>5.3647200000000002</v>
      </c>
      <c r="Q3052" s="83">
        <v>3051</v>
      </c>
      <c r="R3052" s="86">
        <v>1.7583500000000001E-3</v>
      </c>
      <c r="S3052" s="86">
        <v>1.36066E-2</v>
      </c>
    </row>
    <row r="3053" spans="2:19" x14ac:dyDescent="0.2">
      <c r="B3053" s="33"/>
      <c r="L3053" s="84">
        <v>0.99019999999999997</v>
      </c>
      <c r="M3053" s="83">
        <v>3049.31</v>
      </c>
      <c r="N3053" s="83">
        <v>2.6891799999999999</v>
      </c>
      <c r="O3053" s="83">
        <v>3046.62</v>
      </c>
      <c r="P3053" s="83">
        <v>5.3783599999999998</v>
      </c>
      <c r="Q3053" s="83">
        <v>3052</v>
      </c>
      <c r="R3053" s="86">
        <v>1.76224E-3</v>
      </c>
      <c r="S3053" s="86">
        <v>1.3740199999999999E-2</v>
      </c>
    </row>
    <row r="3054" spans="2:19" x14ac:dyDescent="0.2">
      <c r="B3054" s="33"/>
      <c r="L3054" s="84">
        <v>0.99019999999999997</v>
      </c>
      <c r="M3054" s="83">
        <v>3050.3</v>
      </c>
      <c r="N3054" s="83">
        <v>2.6960199999999999</v>
      </c>
      <c r="O3054" s="83">
        <v>3047.61</v>
      </c>
      <c r="P3054" s="83">
        <v>5.3920399999999997</v>
      </c>
      <c r="Q3054" s="83">
        <v>3053</v>
      </c>
      <c r="R3054" s="86">
        <v>1.76614E-3</v>
      </c>
      <c r="S3054" s="86">
        <v>1.3740199999999999E-2</v>
      </c>
    </row>
    <row r="3055" spans="2:19" x14ac:dyDescent="0.2">
      <c r="B3055" s="33"/>
      <c r="L3055" s="84">
        <v>0.99019999999999997</v>
      </c>
      <c r="M3055" s="83">
        <v>3051.3</v>
      </c>
      <c r="N3055" s="83">
        <v>2.7028699999999999</v>
      </c>
      <c r="O3055" s="83">
        <v>3048.59</v>
      </c>
      <c r="P3055" s="83">
        <v>5.4057399999999998</v>
      </c>
      <c r="Q3055" s="83">
        <v>3054</v>
      </c>
      <c r="R3055" s="86">
        <v>1.77005E-3</v>
      </c>
      <c r="S3055" s="86">
        <v>1.3740199999999999E-2</v>
      </c>
    </row>
    <row r="3056" spans="2:19" x14ac:dyDescent="0.2">
      <c r="B3056" s="33"/>
      <c r="L3056" s="84">
        <v>0.99019999999999997</v>
      </c>
      <c r="M3056" s="83">
        <v>3052.29</v>
      </c>
      <c r="N3056" s="83">
        <v>2.70973</v>
      </c>
      <c r="O3056" s="83">
        <v>3049.58</v>
      </c>
      <c r="P3056" s="83">
        <v>5.4194599999999999</v>
      </c>
      <c r="Q3056" s="83">
        <v>3055</v>
      </c>
      <c r="R3056" s="86">
        <v>1.7739699999999999E-3</v>
      </c>
      <c r="S3056" s="86">
        <v>1.3740199999999999E-2</v>
      </c>
    </row>
    <row r="3057" spans="2:19" x14ac:dyDescent="0.2">
      <c r="B3057" s="33"/>
      <c r="L3057" s="84">
        <v>0.99019999999999997</v>
      </c>
      <c r="M3057" s="83">
        <v>3053.28</v>
      </c>
      <c r="N3057" s="83">
        <v>2.7166100000000002</v>
      </c>
      <c r="O3057" s="83">
        <v>3050.57</v>
      </c>
      <c r="P3057" s="83">
        <v>5.4332200000000004</v>
      </c>
      <c r="Q3057" s="83">
        <v>3056</v>
      </c>
      <c r="R3057" s="86">
        <v>1.7778900000000001E-3</v>
      </c>
      <c r="S3057" s="86">
        <v>1.3740199999999999E-2</v>
      </c>
    </row>
    <row r="3058" spans="2:19" x14ac:dyDescent="0.2">
      <c r="B3058" s="33"/>
      <c r="L3058" s="84">
        <v>0.99019999999999997</v>
      </c>
      <c r="M3058" s="83">
        <v>3054.28</v>
      </c>
      <c r="N3058" s="83">
        <v>2.7235</v>
      </c>
      <c r="O3058" s="83">
        <v>3051.55</v>
      </c>
      <c r="P3058" s="83">
        <v>5.4470000000000001</v>
      </c>
      <c r="Q3058" s="83">
        <v>3057</v>
      </c>
      <c r="R3058" s="86">
        <v>1.78181E-3</v>
      </c>
      <c r="S3058" s="86">
        <v>1.3740199999999999E-2</v>
      </c>
    </row>
    <row r="3059" spans="2:19" x14ac:dyDescent="0.2">
      <c r="B3059" s="33"/>
      <c r="L3059" s="84">
        <v>0.99019999999999997</v>
      </c>
      <c r="M3059" s="83">
        <v>3055.27</v>
      </c>
      <c r="N3059" s="83">
        <v>2.7303999999999999</v>
      </c>
      <c r="O3059" s="83">
        <v>3052.54</v>
      </c>
      <c r="P3059" s="83">
        <v>5.4607999999999999</v>
      </c>
      <c r="Q3059" s="83">
        <v>3058</v>
      </c>
      <c r="R3059" s="86">
        <v>1.7857400000000001E-3</v>
      </c>
      <c r="S3059" s="86">
        <v>1.3740199999999999E-2</v>
      </c>
    </row>
    <row r="3060" spans="2:19" x14ac:dyDescent="0.2">
      <c r="B3060" s="33"/>
      <c r="L3060" s="84">
        <v>0.99019999999999997</v>
      </c>
      <c r="M3060" s="83">
        <v>3056.26</v>
      </c>
      <c r="N3060" s="83">
        <v>2.73732</v>
      </c>
      <c r="O3060" s="83">
        <v>3053.53</v>
      </c>
      <c r="P3060" s="83">
        <v>5.47464</v>
      </c>
      <c r="Q3060" s="83">
        <v>3059</v>
      </c>
      <c r="R3060" s="86">
        <v>1.7896800000000001E-3</v>
      </c>
      <c r="S3060" s="86">
        <v>1.3740199999999999E-2</v>
      </c>
    </row>
    <row r="3061" spans="2:19" x14ac:dyDescent="0.2">
      <c r="B3061" s="33"/>
      <c r="L3061" s="84">
        <v>0.99009999999999998</v>
      </c>
      <c r="M3061" s="83">
        <v>3057.26</v>
      </c>
      <c r="N3061" s="83">
        <v>2.7442500000000001</v>
      </c>
      <c r="O3061" s="83">
        <v>3054.51</v>
      </c>
      <c r="P3061" s="83">
        <v>5.4885000000000002</v>
      </c>
      <c r="Q3061" s="83">
        <v>3060</v>
      </c>
      <c r="R3061" s="86">
        <v>1.7936300000000001E-3</v>
      </c>
      <c r="S3061" s="86">
        <v>1.3969499999999999E-2</v>
      </c>
    </row>
    <row r="3062" spans="2:19" x14ac:dyDescent="0.2">
      <c r="B3062" s="33"/>
      <c r="L3062" s="84">
        <v>0.99009999999999998</v>
      </c>
      <c r="M3062" s="83">
        <v>3058.25</v>
      </c>
      <c r="N3062" s="83">
        <v>2.7511899999999998</v>
      </c>
      <c r="O3062" s="83">
        <v>3055.5</v>
      </c>
      <c r="P3062" s="83">
        <v>5.5023900000000001</v>
      </c>
      <c r="Q3062" s="83">
        <v>3061</v>
      </c>
      <c r="R3062" s="86">
        <v>1.79758E-3</v>
      </c>
      <c r="S3062" s="86">
        <v>1.3969499999999999E-2</v>
      </c>
    </row>
    <row r="3063" spans="2:19" x14ac:dyDescent="0.2">
      <c r="B3063" s="33"/>
      <c r="L3063" s="84">
        <v>0.99009999999999998</v>
      </c>
      <c r="M3063" s="83">
        <v>3059.24</v>
      </c>
      <c r="N3063" s="83">
        <v>2.7581500000000001</v>
      </c>
      <c r="O3063" s="83">
        <v>3056.48</v>
      </c>
      <c r="P3063" s="83">
        <v>5.5163000000000002</v>
      </c>
      <c r="Q3063" s="83">
        <v>3062</v>
      </c>
      <c r="R3063" s="86">
        <v>1.8015399999999999E-3</v>
      </c>
      <c r="S3063" s="86">
        <v>1.3969499999999999E-2</v>
      </c>
    </row>
    <row r="3064" spans="2:19" x14ac:dyDescent="0.2">
      <c r="B3064" s="33"/>
      <c r="L3064" s="84">
        <v>0.99009999999999998</v>
      </c>
      <c r="M3064" s="83">
        <v>3060.23</v>
      </c>
      <c r="N3064" s="83">
        <v>2.76512</v>
      </c>
      <c r="O3064" s="83">
        <v>3057.47</v>
      </c>
      <c r="P3064" s="83">
        <v>5.5302499999999997</v>
      </c>
      <c r="Q3064" s="83">
        <v>3063</v>
      </c>
      <c r="R3064" s="86">
        <v>1.8055E-3</v>
      </c>
      <c r="S3064" s="86">
        <v>1.3969499999999999E-2</v>
      </c>
    </row>
    <row r="3065" spans="2:19" x14ac:dyDescent="0.2">
      <c r="B3065" s="33"/>
      <c r="L3065" s="84">
        <v>0.99009999999999998</v>
      </c>
      <c r="M3065" s="83">
        <v>3061.23</v>
      </c>
      <c r="N3065" s="83">
        <v>2.7721100000000001</v>
      </c>
      <c r="O3065" s="83">
        <v>3058.46</v>
      </c>
      <c r="P3065" s="83">
        <v>5.5442200000000001</v>
      </c>
      <c r="Q3065" s="83">
        <v>3064</v>
      </c>
      <c r="R3065" s="86">
        <v>1.8094700000000001E-3</v>
      </c>
      <c r="S3065" s="86">
        <v>1.3969499999999999E-2</v>
      </c>
    </row>
    <row r="3066" spans="2:19" x14ac:dyDescent="0.2">
      <c r="B3066" s="33"/>
      <c r="L3066" s="84">
        <v>0.99009999999999998</v>
      </c>
      <c r="M3066" s="83">
        <v>3062.22</v>
      </c>
      <c r="N3066" s="83">
        <v>2.7791100000000002</v>
      </c>
      <c r="O3066" s="83">
        <v>3059.44</v>
      </c>
      <c r="P3066" s="83">
        <v>5.5582099999999999</v>
      </c>
      <c r="Q3066" s="83">
        <v>3065</v>
      </c>
      <c r="R3066" s="86">
        <v>1.8134500000000001E-3</v>
      </c>
      <c r="S3066" s="86">
        <v>1.3969499999999999E-2</v>
      </c>
    </row>
    <row r="3067" spans="2:19" x14ac:dyDescent="0.2">
      <c r="B3067" s="33"/>
      <c r="L3067" s="84">
        <v>0.99009999999999998</v>
      </c>
      <c r="M3067" s="83">
        <v>3063.21</v>
      </c>
      <c r="N3067" s="83">
        <v>2.7861199999999999</v>
      </c>
      <c r="O3067" s="83">
        <v>3060.43</v>
      </c>
      <c r="P3067" s="83">
        <v>5.5722399999999999</v>
      </c>
      <c r="Q3067" s="83">
        <v>3066</v>
      </c>
      <c r="R3067" s="86">
        <v>1.8174300000000001E-3</v>
      </c>
      <c r="S3067" s="86">
        <v>1.3969499999999999E-2</v>
      </c>
    </row>
    <row r="3068" spans="2:19" x14ac:dyDescent="0.2">
      <c r="B3068" s="33"/>
      <c r="L3068" s="84">
        <v>0.99009999999999998</v>
      </c>
      <c r="M3068" s="83">
        <v>3064.21</v>
      </c>
      <c r="N3068" s="83">
        <v>2.7931400000000002</v>
      </c>
      <c r="O3068" s="83">
        <v>3061.41</v>
      </c>
      <c r="P3068" s="83">
        <v>5.58629</v>
      </c>
      <c r="Q3068" s="83">
        <v>3067</v>
      </c>
      <c r="R3068" s="86">
        <v>1.82142E-3</v>
      </c>
      <c r="S3068" s="86">
        <v>1.3969499999999999E-2</v>
      </c>
    </row>
    <row r="3069" spans="2:19" x14ac:dyDescent="0.2">
      <c r="B3069" s="33"/>
      <c r="L3069" s="84">
        <v>0.99009999999999998</v>
      </c>
      <c r="M3069" s="83">
        <v>3065.2</v>
      </c>
      <c r="N3069" s="83">
        <v>2.8001800000000001</v>
      </c>
      <c r="O3069" s="83">
        <v>3062.4</v>
      </c>
      <c r="P3069" s="83">
        <v>5.6003699999999998</v>
      </c>
      <c r="Q3069" s="83">
        <v>3068</v>
      </c>
      <c r="R3069" s="86">
        <v>1.82541E-3</v>
      </c>
      <c r="S3069" s="86">
        <v>1.3969499999999999E-2</v>
      </c>
    </row>
    <row r="3070" spans="2:19" x14ac:dyDescent="0.2">
      <c r="B3070" s="33"/>
      <c r="L3070" s="84">
        <v>0.99</v>
      </c>
      <c r="M3070" s="83">
        <v>3066.19</v>
      </c>
      <c r="N3070" s="83">
        <v>2.8072400000000002</v>
      </c>
      <c r="O3070" s="83">
        <v>3063.39</v>
      </c>
      <c r="P3070" s="83">
        <v>5.6144699999999998</v>
      </c>
      <c r="Q3070" s="83">
        <v>3069</v>
      </c>
      <c r="R3070" s="86">
        <v>1.8294100000000001E-3</v>
      </c>
      <c r="S3070" s="86">
        <v>1.4174000000000001E-2</v>
      </c>
    </row>
    <row r="3071" spans="2:19" x14ac:dyDescent="0.2">
      <c r="B3071" s="33"/>
      <c r="L3071" s="84">
        <v>0.99</v>
      </c>
      <c r="M3071" s="83">
        <v>3067.19</v>
      </c>
      <c r="N3071" s="83">
        <v>2.8142999999999998</v>
      </c>
      <c r="O3071" s="83">
        <v>3064.37</v>
      </c>
      <c r="P3071" s="83">
        <v>5.6285999999999996</v>
      </c>
      <c r="Q3071" s="83">
        <v>3070</v>
      </c>
      <c r="R3071" s="86">
        <v>1.8334200000000001E-3</v>
      </c>
      <c r="S3071" s="86">
        <v>1.4174000000000001E-2</v>
      </c>
    </row>
    <row r="3072" spans="2:19" x14ac:dyDescent="0.2">
      <c r="B3072" s="33"/>
      <c r="L3072" s="84">
        <v>0.99</v>
      </c>
      <c r="M3072" s="83">
        <v>3068.18</v>
      </c>
      <c r="N3072" s="83">
        <v>2.82138</v>
      </c>
      <c r="O3072" s="83">
        <v>3065.36</v>
      </c>
      <c r="P3072" s="83">
        <v>5.64276</v>
      </c>
      <c r="Q3072" s="83">
        <v>3071</v>
      </c>
      <c r="R3072" s="86">
        <v>1.8374400000000001E-3</v>
      </c>
      <c r="S3072" s="86">
        <v>1.4174000000000001E-2</v>
      </c>
    </row>
    <row r="3073" spans="2:19" x14ac:dyDescent="0.2">
      <c r="B3073" s="33"/>
      <c r="L3073" s="84">
        <v>0.99</v>
      </c>
      <c r="M3073" s="83">
        <v>3069.17</v>
      </c>
      <c r="N3073" s="83">
        <v>2.8284799999999999</v>
      </c>
      <c r="O3073" s="83">
        <v>3066.34</v>
      </c>
      <c r="P3073" s="83">
        <v>5.6569500000000001</v>
      </c>
      <c r="Q3073" s="83">
        <v>3072</v>
      </c>
      <c r="R3073" s="86">
        <v>1.8414600000000001E-3</v>
      </c>
      <c r="S3073" s="86">
        <v>1.4174000000000001E-2</v>
      </c>
    </row>
    <row r="3074" spans="2:19" x14ac:dyDescent="0.2">
      <c r="B3074" s="33"/>
      <c r="L3074" s="84">
        <v>0.99</v>
      </c>
      <c r="M3074" s="83">
        <v>3070.16</v>
      </c>
      <c r="N3074" s="83">
        <v>2.8355800000000002</v>
      </c>
      <c r="O3074" s="83">
        <v>3067.33</v>
      </c>
      <c r="P3074" s="83">
        <v>5.67117</v>
      </c>
      <c r="Q3074" s="83">
        <v>3073</v>
      </c>
      <c r="R3074" s="86">
        <v>1.84548E-3</v>
      </c>
      <c r="S3074" s="86">
        <v>1.4174000000000001E-2</v>
      </c>
    </row>
    <row r="3075" spans="2:19" x14ac:dyDescent="0.2">
      <c r="B3075" s="33"/>
      <c r="L3075" s="84">
        <v>0.99</v>
      </c>
      <c r="M3075" s="83">
        <v>3071.16</v>
      </c>
      <c r="N3075" s="83">
        <v>2.8426999999999998</v>
      </c>
      <c r="O3075" s="83">
        <v>3068.31</v>
      </c>
      <c r="P3075" s="83">
        <v>5.6854100000000001</v>
      </c>
      <c r="Q3075" s="83">
        <v>3074</v>
      </c>
      <c r="R3075" s="86">
        <v>1.8495199999999999E-3</v>
      </c>
      <c r="S3075" s="86">
        <v>1.4174000000000001E-2</v>
      </c>
    </row>
    <row r="3076" spans="2:19" x14ac:dyDescent="0.2">
      <c r="B3076" s="33"/>
      <c r="L3076" s="84">
        <v>0.9899</v>
      </c>
      <c r="M3076" s="83">
        <v>3072.15</v>
      </c>
      <c r="N3076" s="83">
        <v>2.8498399999999999</v>
      </c>
      <c r="O3076" s="83">
        <v>3069.3</v>
      </c>
      <c r="P3076" s="83">
        <v>5.6996799999999999</v>
      </c>
      <c r="Q3076" s="83">
        <v>3075</v>
      </c>
      <c r="R3076" s="86">
        <v>1.85355E-3</v>
      </c>
      <c r="S3076" s="86">
        <v>1.4297600000000001E-2</v>
      </c>
    </row>
    <row r="3077" spans="2:19" x14ac:dyDescent="0.2">
      <c r="B3077" s="33"/>
      <c r="L3077" s="84">
        <v>0.9899</v>
      </c>
      <c r="M3077" s="83">
        <v>3073.14</v>
      </c>
      <c r="N3077" s="83">
        <v>2.8569900000000001</v>
      </c>
      <c r="O3077" s="83">
        <v>3070.29</v>
      </c>
      <c r="P3077" s="83">
        <v>5.7139800000000003</v>
      </c>
      <c r="Q3077" s="83">
        <v>3076</v>
      </c>
      <c r="R3077" s="86">
        <v>1.8576E-3</v>
      </c>
      <c r="S3077" s="86">
        <v>1.4297600000000001E-2</v>
      </c>
    </row>
    <row r="3078" spans="2:19" x14ac:dyDescent="0.2">
      <c r="B3078" s="33"/>
      <c r="L3078" s="84">
        <v>0.9899</v>
      </c>
      <c r="M3078" s="83">
        <v>3074.14</v>
      </c>
      <c r="N3078" s="83">
        <v>2.86415</v>
      </c>
      <c r="O3078" s="83">
        <v>3071.27</v>
      </c>
      <c r="P3078" s="83">
        <v>5.7282999999999999</v>
      </c>
      <c r="Q3078" s="83">
        <v>3077</v>
      </c>
      <c r="R3078" s="86">
        <v>1.8616500000000001E-3</v>
      </c>
      <c r="S3078" s="86">
        <v>1.4297600000000001E-2</v>
      </c>
    </row>
    <row r="3079" spans="2:19" x14ac:dyDescent="0.2">
      <c r="B3079" s="33"/>
      <c r="L3079" s="84">
        <v>0.98980000000000001</v>
      </c>
      <c r="M3079" s="83">
        <v>3075.13</v>
      </c>
      <c r="N3079" s="83">
        <v>2.8713299999999999</v>
      </c>
      <c r="O3079" s="83">
        <v>3072.26</v>
      </c>
      <c r="P3079" s="83">
        <v>5.7426599999999999</v>
      </c>
      <c r="Q3079" s="83">
        <v>3078</v>
      </c>
      <c r="R3079" s="86">
        <v>1.86571E-3</v>
      </c>
      <c r="S3079" s="86">
        <v>1.43943E-2</v>
      </c>
    </row>
    <row r="3080" spans="2:19" x14ac:dyDescent="0.2">
      <c r="B3080" s="33"/>
      <c r="L3080" s="84">
        <v>0.98980000000000001</v>
      </c>
      <c r="M3080" s="83">
        <v>3076.12</v>
      </c>
      <c r="N3080" s="83">
        <v>2.87852</v>
      </c>
      <c r="O3080" s="83">
        <v>3073.24</v>
      </c>
      <c r="P3080" s="83">
        <v>5.7570399999999999</v>
      </c>
      <c r="Q3080" s="83">
        <v>3079</v>
      </c>
      <c r="R3080" s="86">
        <v>1.86977E-3</v>
      </c>
      <c r="S3080" s="86">
        <v>1.43943E-2</v>
      </c>
    </row>
    <row r="3081" spans="2:19" x14ac:dyDescent="0.2">
      <c r="B3081" s="33"/>
      <c r="L3081" s="84">
        <v>0.98980000000000001</v>
      </c>
      <c r="M3081" s="83">
        <v>3077.11</v>
      </c>
      <c r="N3081" s="83">
        <v>2.8857200000000001</v>
      </c>
      <c r="O3081" s="83">
        <v>3074.23</v>
      </c>
      <c r="P3081" s="83">
        <v>5.7714400000000001</v>
      </c>
      <c r="Q3081" s="83">
        <v>3080</v>
      </c>
      <c r="R3081" s="86">
        <v>1.87385E-3</v>
      </c>
      <c r="S3081" s="86">
        <v>1.43943E-2</v>
      </c>
    </row>
    <row r="3082" spans="2:19" x14ac:dyDescent="0.2">
      <c r="B3082" s="33"/>
      <c r="L3082" s="84">
        <v>0.98980000000000001</v>
      </c>
      <c r="M3082" s="83">
        <v>3078.11</v>
      </c>
      <c r="N3082" s="83">
        <v>2.8929399999999998</v>
      </c>
      <c r="O3082" s="83">
        <v>3075.21</v>
      </c>
      <c r="P3082" s="83">
        <v>5.7858799999999997</v>
      </c>
      <c r="Q3082" s="83">
        <v>3081</v>
      </c>
      <c r="R3082" s="86">
        <v>1.8779199999999999E-3</v>
      </c>
      <c r="S3082" s="86">
        <v>1.43943E-2</v>
      </c>
    </row>
    <row r="3083" spans="2:19" x14ac:dyDescent="0.2">
      <c r="B3083" s="33"/>
      <c r="L3083" s="84">
        <v>0.98970000000000002</v>
      </c>
      <c r="M3083" s="83">
        <v>3079.1</v>
      </c>
      <c r="N3083" s="83">
        <v>2.9001700000000001</v>
      </c>
      <c r="O3083" s="83">
        <v>3076.2</v>
      </c>
      <c r="P3083" s="83">
        <v>5.8003400000000003</v>
      </c>
      <c r="Q3083" s="83">
        <v>3082</v>
      </c>
      <c r="R3083" s="86">
        <v>1.8820099999999999E-3</v>
      </c>
      <c r="S3083" s="86">
        <v>1.4645E-2</v>
      </c>
    </row>
    <row r="3084" spans="2:19" x14ac:dyDescent="0.2">
      <c r="B3084" s="33"/>
      <c r="L3084" s="84">
        <v>0.98970000000000002</v>
      </c>
      <c r="M3084" s="83">
        <v>3080.09</v>
      </c>
      <c r="N3084" s="83">
        <v>2.9074200000000001</v>
      </c>
      <c r="O3084" s="83">
        <v>3077.19</v>
      </c>
      <c r="P3084" s="83">
        <v>5.8148400000000002</v>
      </c>
      <c r="Q3084" s="83">
        <v>3083</v>
      </c>
      <c r="R3084" s="86">
        <v>1.8860999999999999E-3</v>
      </c>
      <c r="S3084" s="86">
        <v>1.4645E-2</v>
      </c>
    </row>
    <row r="3085" spans="2:19" x14ac:dyDescent="0.2">
      <c r="B3085" s="33"/>
      <c r="L3085" s="84">
        <v>0.98970000000000002</v>
      </c>
      <c r="M3085" s="83">
        <v>3081.09</v>
      </c>
      <c r="N3085" s="83">
        <v>2.9146800000000002</v>
      </c>
      <c r="O3085" s="83">
        <v>3078.17</v>
      </c>
      <c r="P3085" s="83">
        <v>5.8293499999999998</v>
      </c>
      <c r="Q3085" s="83">
        <v>3084</v>
      </c>
      <c r="R3085" s="86">
        <v>1.8901899999999999E-3</v>
      </c>
      <c r="S3085" s="86">
        <v>1.4645E-2</v>
      </c>
    </row>
    <row r="3086" spans="2:19" x14ac:dyDescent="0.2">
      <c r="B3086" s="33"/>
      <c r="L3086" s="84">
        <v>0.98970000000000002</v>
      </c>
      <c r="M3086" s="83">
        <v>3082.08</v>
      </c>
      <c r="N3086" s="83">
        <v>2.9219499999999998</v>
      </c>
      <c r="O3086" s="83">
        <v>3079.16</v>
      </c>
      <c r="P3086" s="83">
        <v>5.8438999999999997</v>
      </c>
      <c r="Q3086" s="83">
        <v>3085</v>
      </c>
      <c r="R3086" s="86">
        <v>1.8943E-3</v>
      </c>
      <c r="S3086" s="86">
        <v>1.4645E-2</v>
      </c>
    </row>
    <row r="3087" spans="2:19" x14ac:dyDescent="0.2">
      <c r="B3087" s="33"/>
      <c r="L3087" s="84">
        <v>0.98970000000000002</v>
      </c>
      <c r="M3087" s="83">
        <v>3083.07</v>
      </c>
      <c r="N3087" s="83">
        <v>2.9292400000000001</v>
      </c>
      <c r="O3087" s="83">
        <v>3080.14</v>
      </c>
      <c r="P3087" s="83">
        <v>5.8584800000000001</v>
      </c>
      <c r="Q3087" s="83">
        <v>3086</v>
      </c>
      <c r="R3087" s="86">
        <v>1.8984E-3</v>
      </c>
      <c r="S3087" s="86">
        <v>1.4645E-2</v>
      </c>
    </row>
    <row r="3088" spans="2:19" x14ac:dyDescent="0.2">
      <c r="B3088" s="33"/>
      <c r="L3088" s="84">
        <v>0.98970000000000002</v>
      </c>
      <c r="M3088" s="83">
        <v>3084.06</v>
      </c>
      <c r="N3088" s="83">
        <v>2.9365399999999999</v>
      </c>
      <c r="O3088" s="83">
        <v>3081.13</v>
      </c>
      <c r="P3088" s="83">
        <v>5.8730799999999999</v>
      </c>
      <c r="Q3088" s="83">
        <v>3087</v>
      </c>
      <c r="R3088" s="86">
        <v>1.90252E-3</v>
      </c>
      <c r="S3088" s="86">
        <v>1.4645E-2</v>
      </c>
    </row>
    <row r="3089" spans="2:19" x14ac:dyDescent="0.2">
      <c r="B3089" s="33"/>
      <c r="L3089" s="84">
        <v>0.98970000000000002</v>
      </c>
      <c r="M3089" s="83">
        <v>3085.06</v>
      </c>
      <c r="N3089" s="83">
        <v>2.9438599999999999</v>
      </c>
      <c r="O3089" s="83">
        <v>3082.11</v>
      </c>
      <c r="P3089" s="83">
        <v>5.8877100000000002</v>
      </c>
      <c r="Q3089" s="83">
        <v>3088</v>
      </c>
      <c r="R3089" s="86">
        <v>1.90664E-3</v>
      </c>
      <c r="S3089" s="86">
        <v>1.4645E-2</v>
      </c>
    </row>
    <row r="3090" spans="2:19" x14ac:dyDescent="0.2">
      <c r="B3090" s="33"/>
      <c r="L3090" s="84">
        <v>0.98970000000000002</v>
      </c>
      <c r="M3090" s="83">
        <v>3086.05</v>
      </c>
      <c r="N3090" s="83">
        <v>2.9511799999999999</v>
      </c>
      <c r="O3090" s="83">
        <v>3083.1</v>
      </c>
      <c r="P3090" s="83">
        <v>5.9023700000000003</v>
      </c>
      <c r="Q3090" s="83">
        <v>3089</v>
      </c>
      <c r="R3090" s="86">
        <v>1.91077E-3</v>
      </c>
      <c r="S3090" s="86">
        <v>1.4645E-2</v>
      </c>
    </row>
    <row r="3091" spans="2:19" x14ac:dyDescent="0.2">
      <c r="B3091" s="33"/>
      <c r="L3091" s="84">
        <v>0.98970000000000002</v>
      </c>
      <c r="M3091" s="83">
        <v>3087.04</v>
      </c>
      <c r="N3091" s="83">
        <v>2.9585300000000001</v>
      </c>
      <c r="O3091" s="83">
        <v>3084.08</v>
      </c>
      <c r="P3091" s="83">
        <v>5.9170600000000002</v>
      </c>
      <c r="Q3091" s="83">
        <v>3090</v>
      </c>
      <c r="R3091" s="86">
        <v>1.9149099999999999E-3</v>
      </c>
      <c r="S3091" s="86">
        <v>1.4645E-2</v>
      </c>
    </row>
    <row r="3092" spans="2:19" x14ac:dyDescent="0.2">
      <c r="B3092" s="33"/>
      <c r="L3092" s="84">
        <v>0.98970000000000002</v>
      </c>
      <c r="M3092" s="83">
        <v>3088.03</v>
      </c>
      <c r="N3092" s="83">
        <v>2.9658899999999999</v>
      </c>
      <c r="O3092" s="83">
        <v>3085.07</v>
      </c>
      <c r="P3092" s="83">
        <v>5.9317700000000002</v>
      </c>
      <c r="Q3092" s="83">
        <v>3091</v>
      </c>
      <c r="R3092" s="86">
        <v>1.9190500000000001E-3</v>
      </c>
      <c r="S3092" s="86">
        <v>1.4645E-2</v>
      </c>
    </row>
    <row r="3093" spans="2:19" x14ac:dyDescent="0.2">
      <c r="B3093" s="33"/>
      <c r="L3093" s="84">
        <v>0.98970000000000002</v>
      </c>
      <c r="M3093" s="83">
        <v>3089.03</v>
      </c>
      <c r="N3093" s="83">
        <v>2.9732599999999998</v>
      </c>
      <c r="O3093" s="83">
        <v>3086.05</v>
      </c>
      <c r="P3093" s="83">
        <v>5.9465199999999996</v>
      </c>
      <c r="Q3093" s="83">
        <v>3092</v>
      </c>
      <c r="R3093" s="86">
        <v>1.92319E-3</v>
      </c>
      <c r="S3093" s="86">
        <v>1.4645E-2</v>
      </c>
    </row>
    <row r="3094" spans="2:19" x14ac:dyDescent="0.2">
      <c r="B3094" s="33"/>
      <c r="L3094" s="84">
        <v>0.98970000000000002</v>
      </c>
      <c r="M3094" s="83">
        <v>3090.02</v>
      </c>
      <c r="N3094" s="83">
        <v>2.9806400000000002</v>
      </c>
      <c r="O3094" s="83">
        <v>3087.04</v>
      </c>
      <c r="P3094" s="83">
        <v>5.96129</v>
      </c>
      <c r="Q3094" s="83">
        <v>3093</v>
      </c>
      <c r="R3094" s="86">
        <v>1.92735E-3</v>
      </c>
      <c r="S3094" s="86">
        <v>1.4645E-2</v>
      </c>
    </row>
    <row r="3095" spans="2:19" x14ac:dyDescent="0.2">
      <c r="B3095" s="33"/>
      <c r="L3095" s="84">
        <v>0.98970000000000002</v>
      </c>
      <c r="M3095" s="83">
        <v>3091.01</v>
      </c>
      <c r="N3095" s="83">
        <v>2.9880399999999998</v>
      </c>
      <c r="O3095" s="83">
        <v>3088.02</v>
      </c>
      <c r="P3095" s="83">
        <v>5.9760900000000001</v>
      </c>
      <c r="Q3095" s="83">
        <v>3094</v>
      </c>
      <c r="R3095" s="86">
        <v>1.93151E-3</v>
      </c>
      <c r="S3095" s="86">
        <v>1.4645E-2</v>
      </c>
    </row>
    <row r="3096" spans="2:19" x14ac:dyDescent="0.2">
      <c r="B3096" s="33"/>
      <c r="L3096" s="84">
        <v>0.98970000000000002</v>
      </c>
      <c r="M3096" s="83">
        <v>3092</v>
      </c>
      <c r="N3096" s="83">
        <v>2.99546</v>
      </c>
      <c r="O3096" s="83">
        <v>3089.01</v>
      </c>
      <c r="P3096" s="83">
        <v>5.9909100000000004</v>
      </c>
      <c r="Q3096" s="83">
        <v>3095</v>
      </c>
      <c r="R3096" s="86">
        <v>1.93567E-3</v>
      </c>
      <c r="S3096" s="86">
        <v>1.4645E-2</v>
      </c>
    </row>
    <row r="3097" spans="2:19" x14ac:dyDescent="0.2">
      <c r="B3097" s="33"/>
      <c r="L3097" s="84">
        <v>0.98960000000000004</v>
      </c>
      <c r="M3097" s="83">
        <v>3093</v>
      </c>
      <c r="N3097" s="83">
        <v>3.0028899999999998</v>
      </c>
      <c r="O3097" s="83">
        <v>3089.99</v>
      </c>
      <c r="P3097" s="83">
        <v>6.0057700000000001</v>
      </c>
      <c r="Q3097" s="83">
        <v>3096</v>
      </c>
      <c r="R3097" s="86">
        <v>1.9398499999999999E-3</v>
      </c>
      <c r="S3097" s="86">
        <v>1.48702E-2</v>
      </c>
    </row>
    <row r="3098" spans="2:19" x14ac:dyDescent="0.2">
      <c r="B3098" s="33"/>
      <c r="L3098" s="84">
        <v>0.98960000000000004</v>
      </c>
      <c r="M3098" s="83">
        <v>3093.99</v>
      </c>
      <c r="N3098" s="83">
        <v>3.0103300000000002</v>
      </c>
      <c r="O3098" s="83">
        <v>3090.98</v>
      </c>
      <c r="P3098" s="83">
        <v>6.0206499999999998</v>
      </c>
      <c r="Q3098" s="83">
        <v>3097</v>
      </c>
      <c r="R3098" s="86">
        <v>1.94403E-3</v>
      </c>
      <c r="S3098" s="86">
        <v>1.48702E-2</v>
      </c>
    </row>
    <row r="3099" spans="2:19" x14ac:dyDescent="0.2">
      <c r="B3099" s="33"/>
      <c r="L3099" s="84">
        <v>0.98950000000000005</v>
      </c>
      <c r="M3099" s="83">
        <v>3094.98</v>
      </c>
      <c r="N3099" s="83">
        <v>3.0177800000000001</v>
      </c>
      <c r="O3099" s="83">
        <v>3091.96</v>
      </c>
      <c r="P3099" s="83">
        <v>6.0355699999999999</v>
      </c>
      <c r="Q3099" s="83">
        <v>3098</v>
      </c>
      <c r="R3099" s="86">
        <v>1.9482099999999999E-3</v>
      </c>
      <c r="S3099" s="86">
        <v>1.4955299999999999E-2</v>
      </c>
    </row>
    <row r="3100" spans="2:19" x14ac:dyDescent="0.2">
      <c r="B3100" s="33"/>
      <c r="L3100" s="84">
        <v>0.98950000000000005</v>
      </c>
      <c r="M3100" s="83">
        <v>3095.97</v>
      </c>
      <c r="N3100" s="83">
        <v>3.0252500000000002</v>
      </c>
      <c r="O3100" s="83">
        <v>3092.95</v>
      </c>
      <c r="P3100" s="83">
        <v>6.0505100000000001</v>
      </c>
      <c r="Q3100" s="83">
        <v>3099</v>
      </c>
      <c r="R3100" s="86">
        <v>1.9524099999999999E-3</v>
      </c>
      <c r="S3100" s="86">
        <v>1.4955299999999999E-2</v>
      </c>
    </row>
    <row r="3101" spans="2:19" x14ac:dyDescent="0.2">
      <c r="B3101" s="33"/>
      <c r="L3101" s="84">
        <v>0.98950000000000005</v>
      </c>
      <c r="M3101" s="83">
        <v>3096.97</v>
      </c>
      <c r="N3101" s="83">
        <v>3.03274</v>
      </c>
      <c r="O3101" s="83">
        <v>3093.93</v>
      </c>
      <c r="P3101" s="83">
        <v>6.06548</v>
      </c>
      <c r="Q3101" s="83">
        <v>3100</v>
      </c>
      <c r="R3101" s="86">
        <v>1.9566100000000001E-3</v>
      </c>
      <c r="S3101" s="86">
        <v>1.4955299999999999E-2</v>
      </c>
    </row>
    <row r="3102" spans="2:19" x14ac:dyDescent="0.2">
      <c r="B3102" s="33"/>
      <c r="L3102" s="84">
        <v>0.98950000000000005</v>
      </c>
      <c r="M3102" s="83">
        <v>3097.96</v>
      </c>
      <c r="N3102" s="83">
        <v>3.0402399999999998</v>
      </c>
      <c r="O3102" s="83">
        <v>3094.92</v>
      </c>
      <c r="P3102" s="83">
        <v>6.0804799999999997</v>
      </c>
      <c r="Q3102" s="83">
        <v>3101</v>
      </c>
      <c r="R3102" s="86">
        <v>1.9608099999999999E-3</v>
      </c>
      <c r="S3102" s="86">
        <v>1.4955299999999999E-2</v>
      </c>
    </row>
    <row r="3103" spans="2:19" x14ac:dyDescent="0.2">
      <c r="B3103" s="33"/>
      <c r="L3103" s="84">
        <v>0.98939999999999995</v>
      </c>
      <c r="M3103" s="83">
        <v>3098.95</v>
      </c>
      <c r="N3103" s="83">
        <v>3.0477500000000002</v>
      </c>
      <c r="O3103" s="83">
        <v>3095.9</v>
      </c>
      <c r="P3103" s="83">
        <v>6.0955000000000004</v>
      </c>
      <c r="Q3103" s="83">
        <v>3102</v>
      </c>
      <c r="R3103" s="86">
        <v>1.96502E-3</v>
      </c>
      <c r="S3103" s="86">
        <v>1.50408E-2</v>
      </c>
    </row>
    <row r="3104" spans="2:19" x14ac:dyDescent="0.2">
      <c r="B3104" s="33"/>
      <c r="L3104" s="84">
        <v>0.98939999999999995</v>
      </c>
      <c r="M3104" s="83">
        <v>3099.94</v>
      </c>
      <c r="N3104" s="83">
        <v>3.0552800000000002</v>
      </c>
      <c r="O3104" s="83">
        <v>3096.89</v>
      </c>
      <c r="P3104" s="83">
        <v>6.1105600000000004</v>
      </c>
      <c r="Q3104" s="83">
        <v>3103</v>
      </c>
      <c r="R3104" s="86">
        <v>1.9692400000000001E-3</v>
      </c>
      <c r="S3104" s="86">
        <v>1.50408E-2</v>
      </c>
    </row>
    <row r="3105" spans="2:19" x14ac:dyDescent="0.2">
      <c r="B3105" s="33"/>
      <c r="L3105" s="84">
        <v>0.98929999999999996</v>
      </c>
      <c r="M3105" s="83">
        <v>3100.94</v>
      </c>
      <c r="N3105" s="83">
        <v>3.0628199999999999</v>
      </c>
      <c r="O3105" s="83">
        <v>3097.87</v>
      </c>
      <c r="P3105" s="83">
        <v>6.1256399999999998</v>
      </c>
      <c r="Q3105" s="83">
        <v>3104</v>
      </c>
      <c r="R3105" s="86">
        <v>1.9734700000000002E-3</v>
      </c>
      <c r="S3105" s="86">
        <v>1.5126499999999999E-2</v>
      </c>
    </row>
    <row r="3106" spans="2:19" x14ac:dyDescent="0.2">
      <c r="B3106" s="33"/>
      <c r="L3106" s="84">
        <v>0.98929999999999996</v>
      </c>
      <c r="M3106" s="83">
        <v>3101.93</v>
      </c>
      <c r="N3106" s="83">
        <v>3.0703800000000001</v>
      </c>
      <c r="O3106" s="83">
        <v>3098.86</v>
      </c>
      <c r="P3106" s="83">
        <v>6.1407499999999997</v>
      </c>
      <c r="Q3106" s="83">
        <v>3105</v>
      </c>
      <c r="R3106" s="86">
        <v>1.9777000000000002E-3</v>
      </c>
      <c r="S3106" s="86">
        <v>1.5126499999999999E-2</v>
      </c>
    </row>
    <row r="3107" spans="2:19" x14ac:dyDescent="0.2">
      <c r="B3107" s="33"/>
      <c r="L3107" s="84">
        <v>0.98929999999999996</v>
      </c>
      <c r="M3107" s="83">
        <v>3102.92</v>
      </c>
      <c r="N3107" s="83">
        <v>3.07795</v>
      </c>
      <c r="O3107" s="83">
        <v>3099.84</v>
      </c>
      <c r="P3107" s="83">
        <v>6.1558900000000003</v>
      </c>
      <c r="Q3107" s="83">
        <v>3106</v>
      </c>
      <c r="R3107" s="86">
        <v>1.9819400000000002E-3</v>
      </c>
      <c r="S3107" s="86">
        <v>1.5126499999999999E-2</v>
      </c>
    </row>
    <row r="3108" spans="2:19" x14ac:dyDescent="0.2">
      <c r="B3108" s="33"/>
      <c r="L3108" s="84">
        <v>0.98929999999999996</v>
      </c>
      <c r="M3108" s="83">
        <v>3103.91</v>
      </c>
      <c r="N3108" s="83">
        <v>3.0855299999999999</v>
      </c>
      <c r="O3108" s="83">
        <v>3100.83</v>
      </c>
      <c r="P3108" s="83">
        <v>6.1710599999999998</v>
      </c>
      <c r="Q3108" s="83">
        <v>3107</v>
      </c>
      <c r="R3108" s="86">
        <v>1.9861800000000002E-3</v>
      </c>
      <c r="S3108" s="86">
        <v>1.5126499999999999E-2</v>
      </c>
    </row>
    <row r="3109" spans="2:19" x14ac:dyDescent="0.2">
      <c r="B3109" s="33"/>
      <c r="L3109" s="84">
        <v>0.98919999999999997</v>
      </c>
      <c r="M3109" s="83">
        <v>3104.91</v>
      </c>
      <c r="N3109" s="83">
        <v>3.0931299999999999</v>
      </c>
      <c r="O3109" s="83">
        <v>3101.81</v>
      </c>
      <c r="P3109" s="83">
        <v>6.1862599999999999</v>
      </c>
      <c r="Q3109" s="83">
        <v>3108</v>
      </c>
      <c r="R3109" s="86">
        <v>1.9904300000000001E-3</v>
      </c>
      <c r="S3109" s="86">
        <v>1.5255700000000001E-2</v>
      </c>
    </row>
    <row r="3110" spans="2:19" x14ac:dyDescent="0.2">
      <c r="B3110" s="33"/>
      <c r="L3110" s="84">
        <v>0.98919999999999997</v>
      </c>
      <c r="M3110" s="83">
        <v>3105.9</v>
      </c>
      <c r="N3110" s="83">
        <v>3.1007400000000001</v>
      </c>
      <c r="O3110" s="83">
        <v>3102.8</v>
      </c>
      <c r="P3110" s="83">
        <v>6.2014899999999997</v>
      </c>
      <c r="Q3110" s="83">
        <v>3109</v>
      </c>
      <c r="R3110" s="86">
        <v>1.9946899999999999E-3</v>
      </c>
      <c r="S3110" s="86">
        <v>1.5255700000000001E-2</v>
      </c>
    </row>
    <row r="3111" spans="2:19" x14ac:dyDescent="0.2">
      <c r="B3111" s="33"/>
      <c r="L3111" s="84">
        <v>0.98919999999999997</v>
      </c>
      <c r="M3111" s="83">
        <v>3106.89</v>
      </c>
      <c r="N3111" s="83">
        <v>3.1083699999999999</v>
      </c>
      <c r="O3111" s="83">
        <v>3103.78</v>
      </c>
      <c r="P3111" s="83">
        <v>6.2167399999999997</v>
      </c>
      <c r="Q3111" s="83">
        <v>3110</v>
      </c>
      <c r="R3111" s="86">
        <v>1.9989500000000002E-3</v>
      </c>
      <c r="S3111" s="86">
        <v>1.5255700000000001E-2</v>
      </c>
    </row>
    <row r="3112" spans="2:19" x14ac:dyDescent="0.2">
      <c r="B3112" s="33"/>
      <c r="L3112" s="84">
        <v>0.98919999999999997</v>
      </c>
      <c r="M3112" s="83">
        <v>3107.88</v>
      </c>
      <c r="N3112" s="83">
        <v>3.1160100000000002</v>
      </c>
      <c r="O3112" s="83">
        <v>3104.77</v>
      </c>
      <c r="P3112" s="83">
        <v>6.23203</v>
      </c>
      <c r="Q3112" s="83">
        <v>3111</v>
      </c>
      <c r="R3112" s="86">
        <v>2.00322E-3</v>
      </c>
      <c r="S3112" s="86">
        <v>1.5255700000000001E-2</v>
      </c>
    </row>
    <row r="3113" spans="2:19" x14ac:dyDescent="0.2">
      <c r="B3113" s="33"/>
      <c r="L3113" s="84">
        <v>0.98919999999999997</v>
      </c>
      <c r="M3113" s="83">
        <v>3108.88</v>
      </c>
      <c r="N3113" s="83">
        <v>3.1236700000000002</v>
      </c>
      <c r="O3113" s="83">
        <v>3105.75</v>
      </c>
      <c r="P3113" s="83">
        <v>6.2473400000000003</v>
      </c>
      <c r="Q3113" s="83">
        <v>3112</v>
      </c>
      <c r="R3113" s="86">
        <v>2.0075000000000002E-3</v>
      </c>
      <c r="S3113" s="86">
        <v>1.5255700000000001E-2</v>
      </c>
    </row>
    <row r="3114" spans="2:19" x14ac:dyDescent="0.2">
      <c r="B3114" s="33"/>
      <c r="L3114" s="84">
        <v>0.98909999999999998</v>
      </c>
      <c r="M3114" s="83">
        <v>3109.87</v>
      </c>
      <c r="N3114" s="83">
        <v>3.1313399999999998</v>
      </c>
      <c r="O3114" s="83">
        <v>3106.74</v>
      </c>
      <c r="P3114" s="83">
        <v>6.2626799999999996</v>
      </c>
      <c r="Q3114" s="83">
        <v>3113</v>
      </c>
      <c r="R3114" s="86">
        <v>2.0117799999999999E-3</v>
      </c>
      <c r="S3114" s="86">
        <v>1.5371299999999999E-2</v>
      </c>
    </row>
    <row r="3115" spans="2:19" x14ac:dyDescent="0.2">
      <c r="B3115" s="33"/>
      <c r="L3115" s="84">
        <v>0.98909999999999998</v>
      </c>
      <c r="M3115" s="83">
        <v>3110.86</v>
      </c>
      <c r="N3115" s="83">
        <v>3.13903</v>
      </c>
      <c r="O3115" s="83">
        <v>3107.72</v>
      </c>
      <c r="P3115" s="83">
        <v>6.27806</v>
      </c>
      <c r="Q3115" s="83">
        <v>3114</v>
      </c>
      <c r="R3115" s="86">
        <v>2.01607E-3</v>
      </c>
      <c r="S3115" s="86">
        <v>1.5371299999999999E-2</v>
      </c>
    </row>
    <row r="3116" spans="2:19" x14ac:dyDescent="0.2">
      <c r="B3116" s="33"/>
      <c r="L3116" s="84">
        <v>0.98909999999999998</v>
      </c>
      <c r="M3116" s="83">
        <v>3111.85</v>
      </c>
      <c r="N3116" s="83">
        <v>3.1467299999999998</v>
      </c>
      <c r="O3116" s="83">
        <v>3108.71</v>
      </c>
      <c r="P3116" s="83">
        <v>6.2934599999999996</v>
      </c>
      <c r="Q3116" s="83">
        <v>3115</v>
      </c>
      <c r="R3116" s="86">
        <v>2.0203700000000001E-3</v>
      </c>
      <c r="S3116" s="86">
        <v>1.5371299999999999E-2</v>
      </c>
    </row>
    <row r="3117" spans="2:19" x14ac:dyDescent="0.2">
      <c r="B3117" s="33"/>
      <c r="L3117" s="84">
        <v>0.98899999999999999</v>
      </c>
      <c r="M3117" s="83">
        <v>3112.85</v>
      </c>
      <c r="N3117" s="83">
        <v>3.1544400000000001</v>
      </c>
      <c r="O3117" s="83">
        <v>3109.69</v>
      </c>
      <c r="P3117" s="83">
        <v>6.3088899999999999</v>
      </c>
      <c r="Q3117" s="83">
        <v>3116</v>
      </c>
      <c r="R3117" s="86">
        <v>2.0246700000000001E-3</v>
      </c>
      <c r="S3117" s="86">
        <v>1.54728E-2</v>
      </c>
    </row>
    <row r="3118" spans="2:19" x14ac:dyDescent="0.2">
      <c r="B3118" s="33"/>
      <c r="L3118" s="84">
        <v>0.98899999999999999</v>
      </c>
      <c r="M3118" s="83">
        <v>3113.84</v>
      </c>
      <c r="N3118" s="83">
        <v>3.1621700000000001</v>
      </c>
      <c r="O3118" s="83">
        <v>3110.68</v>
      </c>
      <c r="P3118" s="83">
        <v>6.3243400000000003</v>
      </c>
      <c r="Q3118" s="83">
        <v>3117</v>
      </c>
      <c r="R3118" s="86">
        <v>2.0289800000000001E-3</v>
      </c>
      <c r="S3118" s="86">
        <v>1.54728E-2</v>
      </c>
    </row>
    <row r="3119" spans="2:19" x14ac:dyDescent="0.2">
      <c r="B3119" s="33"/>
      <c r="L3119" s="84">
        <v>0.98899999999999999</v>
      </c>
      <c r="M3119" s="83">
        <v>3114.83</v>
      </c>
      <c r="N3119" s="83">
        <v>3.1699199999999998</v>
      </c>
      <c r="O3119" s="83">
        <v>3111.66</v>
      </c>
      <c r="P3119" s="83">
        <v>6.3398300000000001</v>
      </c>
      <c r="Q3119" s="83">
        <v>3118</v>
      </c>
      <c r="R3119" s="86">
        <v>2.0333E-3</v>
      </c>
      <c r="S3119" s="86">
        <v>1.54728E-2</v>
      </c>
    </row>
    <row r="3120" spans="2:19" x14ac:dyDescent="0.2">
      <c r="B3120" s="33"/>
      <c r="L3120" s="84">
        <v>0.98899999999999999</v>
      </c>
      <c r="M3120" s="83">
        <v>3115.82</v>
      </c>
      <c r="N3120" s="83">
        <v>3.17767</v>
      </c>
      <c r="O3120" s="83">
        <v>3112.64</v>
      </c>
      <c r="P3120" s="83">
        <v>6.3553499999999996</v>
      </c>
      <c r="Q3120" s="83">
        <v>3119</v>
      </c>
      <c r="R3120" s="86">
        <v>2.03762E-3</v>
      </c>
      <c r="S3120" s="86">
        <v>1.54728E-2</v>
      </c>
    </row>
    <row r="3121" spans="2:19" x14ac:dyDescent="0.2">
      <c r="B3121" s="33"/>
      <c r="L3121" s="84">
        <v>0.9889</v>
      </c>
      <c r="M3121" s="83">
        <v>3116.81</v>
      </c>
      <c r="N3121" s="83">
        <v>3.1854499999999999</v>
      </c>
      <c r="O3121" s="83">
        <v>3113.63</v>
      </c>
      <c r="P3121" s="83">
        <v>6.3708900000000002</v>
      </c>
      <c r="Q3121" s="83">
        <v>3120</v>
      </c>
      <c r="R3121" s="86">
        <v>2.0419499999999998E-3</v>
      </c>
      <c r="S3121" s="86">
        <v>1.5589499999999999E-2</v>
      </c>
    </row>
    <row r="3122" spans="2:19" x14ac:dyDescent="0.2">
      <c r="B3122" s="33"/>
      <c r="L3122" s="84">
        <v>0.9889</v>
      </c>
      <c r="M3122" s="83">
        <v>3117.81</v>
      </c>
      <c r="N3122" s="83">
        <v>3.1932299999999998</v>
      </c>
      <c r="O3122" s="83">
        <v>3114.61</v>
      </c>
      <c r="P3122" s="83">
        <v>6.3864700000000001</v>
      </c>
      <c r="Q3122" s="83">
        <v>3121</v>
      </c>
      <c r="R3122" s="86">
        <v>2.0462900000000001E-3</v>
      </c>
      <c r="S3122" s="86">
        <v>1.5589499999999999E-2</v>
      </c>
    </row>
    <row r="3123" spans="2:19" x14ac:dyDescent="0.2">
      <c r="B3123" s="33"/>
      <c r="L3123" s="84">
        <v>0.9889</v>
      </c>
      <c r="M3123" s="83">
        <v>3118.8</v>
      </c>
      <c r="N3123" s="83">
        <v>3.2010399999999999</v>
      </c>
      <c r="O3123" s="83">
        <v>3115.6</v>
      </c>
      <c r="P3123" s="83">
        <v>6.4020700000000001</v>
      </c>
      <c r="Q3123" s="83">
        <v>3122</v>
      </c>
      <c r="R3123" s="86">
        <v>2.0506299999999999E-3</v>
      </c>
      <c r="S3123" s="86">
        <v>1.5589499999999999E-2</v>
      </c>
    </row>
    <row r="3124" spans="2:19" x14ac:dyDescent="0.2">
      <c r="B3124" s="33"/>
      <c r="L3124" s="84">
        <v>0.9889</v>
      </c>
      <c r="M3124" s="83">
        <v>3119.79</v>
      </c>
      <c r="N3124" s="83">
        <v>3.20885</v>
      </c>
      <c r="O3124" s="83">
        <v>3116.58</v>
      </c>
      <c r="P3124" s="83">
        <v>6.4177099999999996</v>
      </c>
      <c r="Q3124" s="83">
        <v>3123</v>
      </c>
      <c r="R3124" s="86">
        <v>2.0549800000000001E-3</v>
      </c>
      <c r="S3124" s="86">
        <v>1.5589499999999999E-2</v>
      </c>
    </row>
    <row r="3125" spans="2:19" x14ac:dyDescent="0.2">
      <c r="B3125" s="33"/>
      <c r="L3125" s="84">
        <v>0.98880000000000001</v>
      </c>
      <c r="M3125" s="83">
        <v>3120.78</v>
      </c>
      <c r="N3125" s="83">
        <v>3.2166800000000002</v>
      </c>
      <c r="O3125" s="83">
        <v>3117.57</v>
      </c>
      <c r="P3125" s="83">
        <v>6.43337</v>
      </c>
      <c r="Q3125" s="83">
        <v>3124</v>
      </c>
      <c r="R3125" s="86">
        <v>2.0593400000000002E-3</v>
      </c>
      <c r="S3125" s="86">
        <v>1.5736099999999999E-2</v>
      </c>
    </row>
    <row r="3126" spans="2:19" x14ac:dyDescent="0.2">
      <c r="B3126" s="33"/>
      <c r="L3126" s="84">
        <v>0.98880000000000001</v>
      </c>
      <c r="M3126" s="83">
        <v>3121.78</v>
      </c>
      <c r="N3126" s="83">
        <v>3.2245300000000001</v>
      </c>
      <c r="O3126" s="83">
        <v>3118.55</v>
      </c>
      <c r="P3126" s="83">
        <v>6.4490600000000002</v>
      </c>
      <c r="Q3126" s="83">
        <v>3125</v>
      </c>
      <c r="R3126" s="86">
        <v>2.0636999999999999E-3</v>
      </c>
      <c r="S3126" s="86">
        <v>1.5736099999999999E-2</v>
      </c>
    </row>
    <row r="3127" spans="2:19" x14ac:dyDescent="0.2">
      <c r="B3127" s="33"/>
      <c r="L3127" s="84">
        <v>0.98880000000000001</v>
      </c>
      <c r="M3127" s="83">
        <v>3122.77</v>
      </c>
      <c r="N3127" s="83">
        <v>3.2323900000000001</v>
      </c>
      <c r="O3127" s="83">
        <v>3119.54</v>
      </c>
      <c r="P3127" s="83">
        <v>6.4647800000000002</v>
      </c>
      <c r="Q3127" s="83">
        <v>3126</v>
      </c>
      <c r="R3127" s="86">
        <v>2.06807E-3</v>
      </c>
      <c r="S3127" s="86">
        <v>1.5736099999999999E-2</v>
      </c>
    </row>
    <row r="3128" spans="2:19" x14ac:dyDescent="0.2">
      <c r="B3128" s="33"/>
      <c r="L3128" s="84">
        <v>0.98880000000000001</v>
      </c>
      <c r="M3128" s="83">
        <v>3123.76</v>
      </c>
      <c r="N3128" s="83">
        <v>3.2402700000000002</v>
      </c>
      <c r="O3128" s="83">
        <v>3120.52</v>
      </c>
      <c r="P3128" s="83">
        <v>6.4805299999999999</v>
      </c>
      <c r="Q3128" s="83">
        <v>3127</v>
      </c>
      <c r="R3128" s="86">
        <v>2.07244E-3</v>
      </c>
      <c r="S3128" s="86">
        <v>1.5736099999999999E-2</v>
      </c>
    </row>
    <row r="3129" spans="2:19" x14ac:dyDescent="0.2">
      <c r="B3129" s="33"/>
      <c r="L3129" s="84">
        <v>0.98880000000000001</v>
      </c>
      <c r="M3129" s="83">
        <v>3124.75</v>
      </c>
      <c r="N3129" s="83">
        <v>3.2481599999999999</v>
      </c>
      <c r="O3129" s="83">
        <v>3121.5</v>
      </c>
      <c r="P3129" s="83">
        <v>6.4963100000000003</v>
      </c>
      <c r="Q3129" s="83">
        <v>3128</v>
      </c>
      <c r="R3129" s="86">
        <v>2.07683E-3</v>
      </c>
      <c r="S3129" s="86">
        <v>1.5736099999999999E-2</v>
      </c>
    </row>
    <row r="3130" spans="2:19" x14ac:dyDescent="0.2">
      <c r="B3130" s="33"/>
      <c r="L3130" s="84">
        <v>0.98880000000000001</v>
      </c>
      <c r="M3130" s="83">
        <v>3125.74</v>
      </c>
      <c r="N3130" s="83">
        <v>3.2560600000000002</v>
      </c>
      <c r="O3130" s="83">
        <v>3122.49</v>
      </c>
      <c r="P3130" s="83">
        <v>6.5121200000000004</v>
      </c>
      <c r="Q3130" s="83">
        <v>3129</v>
      </c>
      <c r="R3130" s="86">
        <v>2.0812199999999999E-3</v>
      </c>
      <c r="S3130" s="86">
        <v>1.5736099999999999E-2</v>
      </c>
    </row>
    <row r="3131" spans="2:19" x14ac:dyDescent="0.2">
      <c r="B3131" s="33"/>
      <c r="L3131" s="84">
        <v>0.98870000000000002</v>
      </c>
      <c r="M3131" s="83">
        <v>3126.74</v>
      </c>
      <c r="N3131" s="83">
        <v>3.2639800000000001</v>
      </c>
      <c r="O3131" s="83">
        <v>3123.47</v>
      </c>
      <c r="P3131" s="83">
        <v>6.5279600000000002</v>
      </c>
      <c r="Q3131" s="83">
        <v>3130</v>
      </c>
      <c r="R3131" s="86">
        <v>2.0856099999999999E-3</v>
      </c>
      <c r="S3131" s="86">
        <v>1.5839300000000001E-2</v>
      </c>
    </row>
    <row r="3132" spans="2:19" x14ac:dyDescent="0.2">
      <c r="B3132" s="33"/>
      <c r="L3132" s="84">
        <v>0.98860000000000003</v>
      </c>
      <c r="M3132" s="83">
        <v>3127.73</v>
      </c>
      <c r="N3132" s="83">
        <v>3.2719200000000002</v>
      </c>
      <c r="O3132" s="83">
        <v>3124.46</v>
      </c>
      <c r="P3132" s="83">
        <v>6.5438299999999998</v>
      </c>
      <c r="Q3132" s="83">
        <v>3131</v>
      </c>
      <c r="R3132" s="86">
        <v>2.0900099999999998E-3</v>
      </c>
      <c r="S3132" s="86">
        <v>1.5928100000000001E-2</v>
      </c>
    </row>
    <row r="3133" spans="2:19" x14ac:dyDescent="0.2">
      <c r="B3133" s="33"/>
      <c r="L3133" s="84">
        <v>0.98860000000000003</v>
      </c>
      <c r="M3133" s="83">
        <v>3128.72</v>
      </c>
      <c r="N3133" s="83">
        <v>3.2798600000000002</v>
      </c>
      <c r="O3133" s="83">
        <v>3125.44</v>
      </c>
      <c r="P3133" s="83">
        <v>6.5597300000000001</v>
      </c>
      <c r="Q3133" s="83">
        <v>3132</v>
      </c>
      <c r="R3133" s="86">
        <v>2.09442E-3</v>
      </c>
      <c r="S3133" s="86">
        <v>1.5928100000000001E-2</v>
      </c>
    </row>
    <row r="3134" spans="2:19" x14ac:dyDescent="0.2">
      <c r="B3134" s="33"/>
      <c r="L3134" s="84">
        <v>0.98860000000000003</v>
      </c>
      <c r="M3134" s="83">
        <v>3129.71</v>
      </c>
      <c r="N3134" s="83">
        <v>3.28783</v>
      </c>
      <c r="O3134" s="83">
        <v>3126.42</v>
      </c>
      <c r="P3134" s="83">
        <v>6.5756600000000001</v>
      </c>
      <c r="Q3134" s="83">
        <v>3133</v>
      </c>
      <c r="R3134" s="86">
        <v>2.0988399999999998E-3</v>
      </c>
      <c r="S3134" s="86">
        <v>1.5928100000000001E-2</v>
      </c>
    </row>
    <row r="3135" spans="2:19" x14ac:dyDescent="0.2">
      <c r="B3135" s="33"/>
      <c r="L3135" s="84">
        <v>0.98860000000000003</v>
      </c>
      <c r="M3135" s="83">
        <v>3130.7</v>
      </c>
      <c r="N3135" s="83">
        <v>3.2958099999999999</v>
      </c>
      <c r="O3135" s="83">
        <v>3127.41</v>
      </c>
      <c r="P3135" s="83">
        <v>6.5916100000000002</v>
      </c>
      <c r="Q3135" s="83">
        <v>3134</v>
      </c>
      <c r="R3135" s="86">
        <v>2.10326E-3</v>
      </c>
      <c r="S3135" s="86">
        <v>1.5928100000000001E-2</v>
      </c>
    </row>
    <row r="3136" spans="2:19" x14ac:dyDescent="0.2">
      <c r="B3136" s="33"/>
      <c r="L3136" s="84">
        <v>0.98860000000000003</v>
      </c>
      <c r="M3136" s="83">
        <v>3131.7</v>
      </c>
      <c r="N3136" s="83">
        <v>3.3037999999999998</v>
      </c>
      <c r="O3136" s="83">
        <v>3128.39</v>
      </c>
      <c r="P3136" s="83">
        <v>6.6075999999999997</v>
      </c>
      <c r="Q3136" s="83">
        <v>3135</v>
      </c>
      <c r="R3136" s="86">
        <v>2.1076900000000002E-3</v>
      </c>
      <c r="S3136" s="86">
        <v>1.5928100000000001E-2</v>
      </c>
    </row>
    <row r="3137" spans="2:19" x14ac:dyDescent="0.2">
      <c r="B3137" s="33"/>
      <c r="L3137" s="84">
        <v>0.98850000000000005</v>
      </c>
      <c r="M3137" s="83">
        <v>3132.69</v>
      </c>
      <c r="N3137" s="83">
        <v>3.3118099999999999</v>
      </c>
      <c r="O3137" s="83">
        <v>3129.38</v>
      </c>
      <c r="P3137" s="83">
        <v>6.6236199999999998</v>
      </c>
      <c r="Q3137" s="83">
        <v>3136</v>
      </c>
      <c r="R3137" s="86">
        <v>2.1121199999999999E-3</v>
      </c>
      <c r="S3137" s="86">
        <v>1.6047100000000002E-2</v>
      </c>
    </row>
    <row r="3138" spans="2:19" x14ac:dyDescent="0.2">
      <c r="B3138" s="33"/>
      <c r="L3138" s="84">
        <v>0.98850000000000005</v>
      </c>
      <c r="M3138" s="83">
        <v>3133.68</v>
      </c>
      <c r="N3138" s="83">
        <v>3.3198300000000001</v>
      </c>
      <c r="O3138" s="83">
        <v>3130.36</v>
      </c>
      <c r="P3138" s="83">
        <v>6.6396699999999997</v>
      </c>
      <c r="Q3138" s="83">
        <v>3137</v>
      </c>
      <c r="R3138" s="86">
        <v>2.1165699999999999E-3</v>
      </c>
      <c r="S3138" s="86">
        <v>1.6047100000000002E-2</v>
      </c>
    </row>
    <row r="3139" spans="2:19" x14ac:dyDescent="0.2">
      <c r="B3139" s="33"/>
      <c r="L3139" s="84">
        <v>0.98850000000000005</v>
      </c>
      <c r="M3139" s="83">
        <v>3134.67</v>
      </c>
      <c r="N3139" s="83">
        <v>3.3278699999999999</v>
      </c>
      <c r="O3139" s="83">
        <v>3131.34</v>
      </c>
      <c r="P3139" s="83">
        <v>6.6557399999999998</v>
      </c>
      <c r="Q3139" s="83">
        <v>3138</v>
      </c>
      <c r="R3139" s="86">
        <v>2.12101E-3</v>
      </c>
      <c r="S3139" s="86">
        <v>1.6047100000000002E-2</v>
      </c>
    </row>
    <row r="3140" spans="2:19" x14ac:dyDescent="0.2">
      <c r="B3140" s="33"/>
      <c r="L3140" s="84">
        <v>0.98839999999999995</v>
      </c>
      <c r="M3140" s="83">
        <v>3135.66</v>
      </c>
      <c r="N3140" s="83">
        <v>3.3359299999999998</v>
      </c>
      <c r="O3140" s="83">
        <v>3132.33</v>
      </c>
      <c r="P3140" s="83">
        <v>6.6718500000000001</v>
      </c>
      <c r="Q3140" s="83">
        <v>3139</v>
      </c>
      <c r="R3140" s="86">
        <v>2.12547E-3</v>
      </c>
      <c r="S3140" s="86">
        <v>1.6181600000000001E-2</v>
      </c>
    </row>
    <row r="3141" spans="2:19" x14ac:dyDescent="0.2">
      <c r="B3141" s="33"/>
      <c r="L3141" s="84">
        <v>0.98839999999999995</v>
      </c>
      <c r="M3141" s="83">
        <v>3136.66</v>
      </c>
      <c r="N3141" s="83">
        <v>3.3439899999999998</v>
      </c>
      <c r="O3141" s="83">
        <v>3133.31</v>
      </c>
      <c r="P3141" s="83">
        <v>6.6879900000000001</v>
      </c>
      <c r="Q3141" s="83">
        <v>3140</v>
      </c>
      <c r="R3141" s="86">
        <v>2.1299299999999999E-3</v>
      </c>
      <c r="S3141" s="86">
        <v>1.6181600000000001E-2</v>
      </c>
    </row>
    <row r="3142" spans="2:19" x14ac:dyDescent="0.2">
      <c r="B3142" s="33"/>
      <c r="L3142" s="84">
        <v>0.98839999999999995</v>
      </c>
      <c r="M3142" s="83">
        <v>3137.65</v>
      </c>
      <c r="N3142" s="83">
        <v>3.3520799999999999</v>
      </c>
      <c r="O3142" s="83">
        <v>3134.3</v>
      </c>
      <c r="P3142" s="83">
        <v>6.7041500000000003</v>
      </c>
      <c r="Q3142" s="83">
        <v>3141</v>
      </c>
      <c r="R3142" s="86">
        <v>2.1343999999999998E-3</v>
      </c>
      <c r="S3142" s="86">
        <v>1.6181600000000001E-2</v>
      </c>
    </row>
    <row r="3143" spans="2:19" x14ac:dyDescent="0.2">
      <c r="B3143" s="33"/>
      <c r="L3143" s="84">
        <v>0.98839999999999995</v>
      </c>
      <c r="M3143" s="83">
        <v>3138.64</v>
      </c>
      <c r="N3143" s="83">
        <v>3.3601800000000002</v>
      </c>
      <c r="O3143" s="83">
        <v>3135.28</v>
      </c>
      <c r="P3143" s="83">
        <v>6.7203499999999998</v>
      </c>
      <c r="Q3143" s="83">
        <v>3142</v>
      </c>
      <c r="R3143" s="86">
        <v>2.1388800000000001E-3</v>
      </c>
      <c r="S3143" s="86">
        <v>1.6181600000000001E-2</v>
      </c>
    </row>
    <row r="3144" spans="2:19" x14ac:dyDescent="0.2">
      <c r="B3144" s="33"/>
      <c r="L3144" s="84">
        <v>0.98839999999999995</v>
      </c>
      <c r="M3144" s="83">
        <v>3139.63</v>
      </c>
      <c r="N3144" s="83">
        <v>3.36829</v>
      </c>
      <c r="O3144" s="83">
        <v>3136.26</v>
      </c>
      <c r="P3144" s="83">
        <v>6.73658</v>
      </c>
      <c r="Q3144" s="83">
        <v>3143</v>
      </c>
      <c r="R3144" s="86">
        <v>2.14336E-3</v>
      </c>
      <c r="S3144" s="86">
        <v>1.6181600000000001E-2</v>
      </c>
    </row>
    <row r="3145" spans="2:19" x14ac:dyDescent="0.2">
      <c r="B3145" s="33"/>
      <c r="L3145" s="84">
        <v>0.98839999999999995</v>
      </c>
      <c r="M3145" s="83">
        <v>3140.62</v>
      </c>
      <c r="N3145" s="83">
        <v>3.37642</v>
      </c>
      <c r="O3145" s="83">
        <v>3137.25</v>
      </c>
      <c r="P3145" s="83">
        <v>6.7528300000000003</v>
      </c>
      <c r="Q3145" s="83">
        <v>3144</v>
      </c>
      <c r="R3145" s="86">
        <v>2.1478500000000002E-3</v>
      </c>
      <c r="S3145" s="86">
        <v>1.6181600000000001E-2</v>
      </c>
    </row>
    <row r="3146" spans="2:19" x14ac:dyDescent="0.2">
      <c r="B3146" s="33"/>
      <c r="L3146" s="84">
        <v>0.98829999999999996</v>
      </c>
      <c r="M3146" s="83">
        <v>3141.62</v>
      </c>
      <c r="N3146" s="83">
        <v>3.38456</v>
      </c>
      <c r="O3146" s="83">
        <v>3138.23</v>
      </c>
      <c r="P3146" s="83">
        <v>6.76912</v>
      </c>
      <c r="Q3146" s="83">
        <v>3145</v>
      </c>
      <c r="R3146" s="86">
        <v>2.15234E-3</v>
      </c>
      <c r="S3146" s="86">
        <v>1.6331999999999999E-2</v>
      </c>
    </row>
    <row r="3147" spans="2:19" x14ac:dyDescent="0.2">
      <c r="B3147" s="33"/>
      <c r="L3147" s="84">
        <v>0.98829999999999996</v>
      </c>
      <c r="M3147" s="83">
        <v>3142.61</v>
      </c>
      <c r="N3147" s="83">
        <v>3.3927200000000002</v>
      </c>
      <c r="O3147" s="83">
        <v>3139.21</v>
      </c>
      <c r="P3147" s="83">
        <v>6.7854400000000004</v>
      </c>
      <c r="Q3147" s="83">
        <v>3146</v>
      </c>
      <c r="R3147" s="86">
        <v>2.1568500000000001E-3</v>
      </c>
      <c r="S3147" s="86">
        <v>1.6331999999999999E-2</v>
      </c>
    </row>
    <row r="3148" spans="2:19" x14ac:dyDescent="0.2">
      <c r="B3148" s="33"/>
      <c r="L3148" s="84">
        <v>0.98829999999999996</v>
      </c>
      <c r="M3148" s="83">
        <v>3143.6</v>
      </c>
      <c r="N3148" s="83">
        <v>3.40089</v>
      </c>
      <c r="O3148" s="83">
        <v>3140.2</v>
      </c>
      <c r="P3148" s="83">
        <v>6.8017799999999999</v>
      </c>
      <c r="Q3148" s="83">
        <v>3147</v>
      </c>
      <c r="R3148" s="86">
        <v>2.1613600000000002E-3</v>
      </c>
      <c r="S3148" s="86">
        <v>1.6331999999999999E-2</v>
      </c>
    </row>
    <row r="3149" spans="2:19" x14ac:dyDescent="0.2">
      <c r="B3149" s="33"/>
      <c r="L3149" s="84">
        <v>0.98829999999999996</v>
      </c>
      <c r="M3149" s="83">
        <v>3144.59</v>
      </c>
      <c r="N3149" s="83">
        <v>3.4090799999999999</v>
      </c>
      <c r="O3149" s="83">
        <v>3141.18</v>
      </c>
      <c r="P3149" s="83">
        <v>6.8181599999999998</v>
      </c>
      <c r="Q3149" s="83">
        <v>3148</v>
      </c>
      <c r="R3149" s="86">
        <v>2.1658699999999999E-3</v>
      </c>
      <c r="S3149" s="86">
        <v>1.6331999999999999E-2</v>
      </c>
    </row>
    <row r="3150" spans="2:19" x14ac:dyDescent="0.2">
      <c r="B3150" s="33"/>
      <c r="L3150" s="84">
        <v>0.98819999999999997</v>
      </c>
      <c r="M3150" s="83">
        <v>3145.58</v>
      </c>
      <c r="N3150" s="83">
        <v>3.4172799999999999</v>
      </c>
      <c r="O3150" s="83">
        <v>3142.17</v>
      </c>
      <c r="P3150" s="83">
        <v>6.8345700000000003</v>
      </c>
      <c r="Q3150" s="83">
        <v>3149</v>
      </c>
      <c r="R3150" s="86">
        <v>2.1703899999999999E-3</v>
      </c>
      <c r="S3150" s="86">
        <v>1.6559399999999998E-2</v>
      </c>
    </row>
    <row r="3151" spans="2:19" x14ac:dyDescent="0.2">
      <c r="B3151" s="33"/>
      <c r="L3151" s="84">
        <v>0.98819999999999997</v>
      </c>
      <c r="M3151" s="83">
        <v>3146.57</v>
      </c>
      <c r="N3151" s="83">
        <v>3.4255</v>
      </c>
      <c r="O3151" s="83">
        <v>3143.15</v>
      </c>
      <c r="P3151" s="83">
        <v>6.8510099999999996</v>
      </c>
      <c r="Q3151" s="83">
        <v>3150</v>
      </c>
      <c r="R3151" s="86">
        <v>2.1749199999999999E-3</v>
      </c>
      <c r="S3151" s="86">
        <v>1.6559399999999998E-2</v>
      </c>
    </row>
    <row r="3152" spans="2:19" x14ac:dyDescent="0.2">
      <c r="B3152" s="33"/>
      <c r="L3152" s="84">
        <v>0.98819999999999997</v>
      </c>
      <c r="M3152" s="83">
        <v>3147.57</v>
      </c>
      <c r="N3152" s="83">
        <v>3.4337399999999998</v>
      </c>
      <c r="O3152" s="83">
        <v>3144.13</v>
      </c>
      <c r="P3152" s="83">
        <v>6.8674799999999996</v>
      </c>
      <c r="Q3152" s="83">
        <v>3151</v>
      </c>
      <c r="R3152" s="86">
        <v>2.1794599999999998E-3</v>
      </c>
      <c r="S3152" s="86">
        <v>1.6559399999999998E-2</v>
      </c>
    </row>
    <row r="3153" spans="2:19" x14ac:dyDescent="0.2">
      <c r="B3153" s="33"/>
      <c r="L3153" s="84">
        <v>0.98819999999999997</v>
      </c>
      <c r="M3153" s="83">
        <v>3148.56</v>
      </c>
      <c r="N3153" s="83">
        <v>3.4419900000000001</v>
      </c>
      <c r="O3153" s="83">
        <v>3145.12</v>
      </c>
      <c r="P3153" s="83">
        <v>6.8839699999999997</v>
      </c>
      <c r="Q3153" s="83">
        <v>3152</v>
      </c>
      <c r="R3153" s="86">
        <v>2.1840000000000002E-3</v>
      </c>
      <c r="S3153" s="86">
        <v>1.6559399999999998E-2</v>
      </c>
    </row>
    <row r="3154" spans="2:19" x14ac:dyDescent="0.2">
      <c r="B3154" s="33"/>
      <c r="L3154" s="84">
        <v>0.98819999999999997</v>
      </c>
      <c r="M3154" s="83">
        <v>3149.55</v>
      </c>
      <c r="N3154" s="83">
        <v>3.45025</v>
      </c>
      <c r="O3154" s="83">
        <v>3146.1</v>
      </c>
      <c r="P3154" s="83">
        <v>6.9005000000000001</v>
      </c>
      <c r="Q3154" s="83">
        <v>3153</v>
      </c>
      <c r="R3154" s="86">
        <v>2.18855E-3</v>
      </c>
      <c r="S3154" s="86">
        <v>1.6559399999999998E-2</v>
      </c>
    </row>
    <row r="3155" spans="2:19" x14ac:dyDescent="0.2">
      <c r="B3155" s="33"/>
      <c r="L3155" s="84">
        <v>0.98819999999999997</v>
      </c>
      <c r="M3155" s="83">
        <v>3150.54</v>
      </c>
      <c r="N3155" s="83">
        <v>3.4585300000000001</v>
      </c>
      <c r="O3155" s="83">
        <v>3147.08</v>
      </c>
      <c r="P3155" s="83">
        <v>6.9170600000000002</v>
      </c>
      <c r="Q3155" s="83">
        <v>3154</v>
      </c>
      <c r="R3155" s="86">
        <v>2.1931099999999999E-3</v>
      </c>
      <c r="S3155" s="86">
        <v>1.6559399999999998E-2</v>
      </c>
    </row>
    <row r="3156" spans="2:19" x14ac:dyDescent="0.2">
      <c r="B3156" s="33"/>
      <c r="L3156" s="84">
        <v>0.98819999999999997</v>
      </c>
      <c r="M3156" s="83">
        <v>3151.53</v>
      </c>
      <c r="N3156" s="83">
        <v>3.4668299999999999</v>
      </c>
      <c r="O3156" s="83">
        <v>3148.07</v>
      </c>
      <c r="P3156" s="83">
        <v>6.9336500000000001</v>
      </c>
      <c r="Q3156" s="83">
        <v>3155</v>
      </c>
      <c r="R3156" s="86">
        <v>2.1976700000000001E-3</v>
      </c>
      <c r="S3156" s="86">
        <v>1.6559399999999998E-2</v>
      </c>
    </row>
    <row r="3157" spans="2:19" x14ac:dyDescent="0.2">
      <c r="B3157" s="33"/>
      <c r="L3157" s="84">
        <v>0.98819999999999997</v>
      </c>
      <c r="M3157" s="83">
        <v>3152.52</v>
      </c>
      <c r="N3157" s="83">
        <v>3.4751400000000001</v>
      </c>
      <c r="O3157" s="83">
        <v>3149.05</v>
      </c>
      <c r="P3157" s="83">
        <v>6.9502699999999997</v>
      </c>
      <c r="Q3157" s="83">
        <v>3156</v>
      </c>
      <c r="R3157" s="86">
        <v>2.2022399999999998E-3</v>
      </c>
      <c r="S3157" s="86">
        <v>1.6559399999999998E-2</v>
      </c>
    </row>
    <row r="3158" spans="2:19" x14ac:dyDescent="0.2">
      <c r="B3158" s="33"/>
      <c r="L3158" s="84">
        <v>0.98819999999999997</v>
      </c>
      <c r="M3158" s="83">
        <v>3153.52</v>
      </c>
      <c r="N3158" s="83">
        <v>3.48346</v>
      </c>
      <c r="O3158" s="83">
        <v>3150.03</v>
      </c>
      <c r="P3158" s="83">
        <v>6.96692</v>
      </c>
      <c r="Q3158" s="83">
        <v>3157</v>
      </c>
      <c r="R3158" s="86">
        <v>2.20682E-3</v>
      </c>
      <c r="S3158" s="86">
        <v>1.6559399999999998E-2</v>
      </c>
    </row>
    <row r="3159" spans="2:19" x14ac:dyDescent="0.2">
      <c r="B3159" s="33"/>
      <c r="L3159" s="84">
        <v>0.98819999999999997</v>
      </c>
      <c r="M3159" s="83">
        <v>3154.51</v>
      </c>
      <c r="N3159" s="83">
        <v>3.4918</v>
      </c>
      <c r="O3159" s="83">
        <v>3151.02</v>
      </c>
      <c r="P3159" s="83">
        <v>6.9836</v>
      </c>
      <c r="Q3159" s="83">
        <v>3158</v>
      </c>
      <c r="R3159" s="86">
        <v>2.2114000000000001E-3</v>
      </c>
      <c r="S3159" s="86">
        <v>1.6559399999999998E-2</v>
      </c>
    </row>
    <row r="3160" spans="2:19" x14ac:dyDescent="0.2">
      <c r="B3160" s="33"/>
      <c r="L3160" s="84">
        <v>0.98819999999999997</v>
      </c>
      <c r="M3160" s="83">
        <v>3155.5</v>
      </c>
      <c r="N3160" s="83">
        <v>3.5001600000000002</v>
      </c>
      <c r="O3160" s="83">
        <v>3152</v>
      </c>
      <c r="P3160" s="83">
        <v>7.0003200000000003</v>
      </c>
      <c r="Q3160" s="83">
        <v>3159</v>
      </c>
      <c r="R3160" s="86">
        <v>2.2159900000000001E-3</v>
      </c>
      <c r="S3160" s="86">
        <v>1.6559399999999998E-2</v>
      </c>
    </row>
    <row r="3161" spans="2:19" x14ac:dyDescent="0.2">
      <c r="B3161" s="33"/>
      <c r="L3161" s="84">
        <v>0.98809999999999998</v>
      </c>
      <c r="M3161" s="83">
        <v>3156.49</v>
      </c>
      <c r="N3161" s="83">
        <v>3.5085299999999999</v>
      </c>
      <c r="O3161" s="83">
        <v>3152.98</v>
      </c>
      <c r="P3161" s="83">
        <v>7.0170599999999999</v>
      </c>
      <c r="Q3161" s="83">
        <v>3160</v>
      </c>
      <c r="R3161" s="86">
        <v>2.2205900000000002E-3</v>
      </c>
      <c r="S3161" s="86">
        <v>1.6788899999999999E-2</v>
      </c>
    </row>
    <row r="3162" spans="2:19" x14ac:dyDescent="0.2">
      <c r="B3162" s="33"/>
      <c r="L3162" s="84">
        <v>0.98809999999999998</v>
      </c>
      <c r="M3162" s="83">
        <v>3157.48</v>
      </c>
      <c r="N3162" s="83">
        <v>3.5169199999999998</v>
      </c>
      <c r="O3162" s="83">
        <v>3153.97</v>
      </c>
      <c r="P3162" s="83">
        <v>7.03383</v>
      </c>
      <c r="Q3162" s="83">
        <v>3161</v>
      </c>
      <c r="R3162" s="86">
        <v>2.2251900000000002E-3</v>
      </c>
      <c r="S3162" s="86">
        <v>1.6788899999999999E-2</v>
      </c>
    </row>
    <row r="3163" spans="2:19" x14ac:dyDescent="0.2">
      <c r="B3163" s="33"/>
      <c r="L3163" s="84">
        <v>0.98809999999999998</v>
      </c>
      <c r="M3163" s="83">
        <v>3158.47</v>
      </c>
      <c r="N3163" s="83">
        <v>3.5253199999999998</v>
      </c>
      <c r="O3163" s="83">
        <v>3154.95</v>
      </c>
      <c r="P3163" s="83">
        <v>7.0506399999999996</v>
      </c>
      <c r="Q3163" s="83">
        <v>3162</v>
      </c>
      <c r="R3163" s="86">
        <v>2.2298000000000001E-3</v>
      </c>
      <c r="S3163" s="86">
        <v>1.6788899999999999E-2</v>
      </c>
    </row>
    <row r="3164" spans="2:19" x14ac:dyDescent="0.2">
      <c r="B3164" s="33"/>
      <c r="L3164" s="84">
        <v>0.98809999999999998</v>
      </c>
      <c r="M3164" s="83">
        <v>3159.47</v>
      </c>
      <c r="N3164" s="83">
        <v>3.5337399999999999</v>
      </c>
      <c r="O3164" s="83">
        <v>3155.93</v>
      </c>
      <c r="P3164" s="83">
        <v>7.0674700000000001</v>
      </c>
      <c r="Q3164" s="83">
        <v>3163</v>
      </c>
      <c r="R3164" s="86">
        <v>2.23442E-3</v>
      </c>
      <c r="S3164" s="86">
        <v>1.6788899999999999E-2</v>
      </c>
    </row>
    <row r="3165" spans="2:19" x14ac:dyDescent="0.2">
      <c r="B3165" s="33"/>
      <c r="L3165" s="84">
        <v>0.98799999999999999</v>
      </c>
      <c r="M3165" s="83">
        <v>3160.46</v>
      </c>
      <c r="N3165" s="83">
        <v>3.54217</v>
      </c>
      <c r="O3165" s="83">
        <v>3156.92</v>
      </c>
      <c r="P3165" s="83">
        <v>7.0843400000000001</v>
      </c>
      <c r="Q3165" s="83">
        <v>3164</v>
      </c>
      <c r="R3165" s="86">
        <v>2.2390399999999999E-3</v>
      </c>
      <c r="S3165" s="86">
        <v>1.6881299999999998E-2</v>
      </c>
    </row>
    <row r="3166" spans="2:19" x14ac:dyDescent="0.2">
      <c r="B3166" s="33"/>
      <c r="L3166" s="84">
        <v>0.98799999999999999</v>
      </c>
      <c r="M3166" s="83">
        <v>3161.45</v>
      </c>
      <c r="N3166" s="83">
        <v>3.5506199999999999</v>
      </c>
      <c r="O3166" s="83">
        <v>3157.9</v>
      </c>
      <c r="P3166" s="83">
        <v>7.1012300000000002</v>
      </c>
      <c r="Q3166" s="83">
        <v>3165</v>
      </c>
      <c r="R3166" s="86">
        <v>2.2436800000000001E-3</v>
      </c>
      <c r="S3166" s="86">
        <v>1.6881299999999998E-2</v>
      </c>
    </row>
    <row r="3167" spans="2:19" x14ac:dyDescent="0.2">
      <c r="B3167" s="33"/>
      <c r="L3167" s="84">
        <v>0.9879</v>
      </c>
      <c r="M3167" s="83">
        <v>3162.44</v>
      </c>
      <c r="N3167" s="83">
        <v>3.5590799999999998</v>
      </c>
      <c r="O3167" s="83">
        <v>3158.88</v>
      </c>
      <c r="P3167" s="83">
        <v>7.1181599999999996</v>
      </c>
      <c r="Q3167" s="83">
        <v>3166</v>
      </c>
      <c r="R3167" s="86">
        <v>2.2483099999999999E-3</v>
      </c>
      <c r="S3167" s="86">
        <v>1.6974E-2</v>
      </c>
    </row>
    <row r="3168" spans="2:19" x14ac:dyDescent="0.2">
      <c r="B3168" s="33"/>
      <c r="L3168" s="84">
        <v>0.9879</v>
      </c>
      <c r="M3168" s="83">
        <v>3163.43</v>
      </c>
      <c r="N3168" s="83">
        <v>3.5675599999999998</v>
      </c>
      <c r="O3168" s="83">
        <v>3159.86</v>
      </c>
      <c r="P3168" s="83">
        <v>7.1351199999999997</v>
      </c>
      <c r="Q3168" s="83">
        <v>3167</v>
      </c>
      <c r="R3168" s="86">
        <v>2.25296E-3</v>
      </c>
      <c r="S3168" s="86">
        <v>1.6974E-2</v>
      </c>
    </row>
    <row r="3169" spans="2:19" x14ac:dyDescent="0.2">
      <c r="B3169" s="33"/>
      <c r="L3169" s="84">
        <v>0.9879</v>
      </c>
      <c r="M3169" s="83">
        <v>3164.42</v>
      </c>
      <c r="N3169" s="83">
        <v>3.57606</v>
      </c>
      <c r="O3169" s="83">
        <v>3160.85</v>
      </c>
      <c r="P3169" s="83">
        <v>7.1521100000000004</v>
      </c>
      <c r="Q3169" s="83">
        <v>3168</v>
      </c>
      <c r="R3169" s="86">
        <v>2.2576100000000002E-3</v>
      </c>
      <c r="S3169" s="86">
        <v>1.6974E-2</v>
      </c>
    </row>
    <row r="3170" spans="2:19" x14ac:dyDescent="0.2">
      <c r="B3170" s="33"/>
      <c r="L3170" s="84">
        <v>0.9879</v>
      </c>
      <c r="M3170" s="83">
        <v>3165.42</v>
      </c>
      <c r="N3170" s="83">
        <v>3.5845699999999998</v>
      </c>
      <c r="O3170" s="83">
        <v>3161.83</v>
      </c>
      <c r="P3170" s="83">
        <v>7.16913</v>
      </c>
      <c r="Q3170" s="83">
        <v>3169</v>
      </c>
      <c r="R3170" s="86">
        <v>2.2622699999999998E-3</v>
      </c>
      <c r="S3170" s="86">
        <v>1.6974E-2</v>
      </c>
    </row>
    <row r="3171" spans="2:19" x14ac:dyDescent="0.2">
      <c r="B3171" s="33"/>
      <c r="L3171" s="84">
        <v>0.98780000000000001</v>
      </c>
      <c r="M3171" s="83">
        <v>3166.41</v>
      </c>
      <c r="N3171" s="83">
        <v>3.5930900000000001</v>
      </c>
      <c r="O3171" s="83">
        <v>3162.81</v>
      </c>
      <c r="P3171" s="83">
        <v>7.1861800000000002</v>
      </c>
      <c r="Q3171" s="83">
        <v>3170</v>
      </c>
      <c r="R3171" s="86">
        <v>2.2669299999999999E-3</v>
      </c>
      <c r="S3171" s="86">
        <v>1.7082699999999999E-2</v>
      </c>
    </row>
    <row r="3172" spans="2:19" x14ac:dyDescent="0.2">
      <c r="B3172" s="33"/>
      <c r="L3172" s="84">
        <v>0.98780000000000001</v>
      </c>
      <c r="M3172" s="83">
        <v>3167.4</v>
      </c>
      <c r="N3172" s="83">
        <v>3.6016300000000001</v>
      </c>
      <c r="O3172" s="83">
        <v>3163.8</v>
      </c>
      <c r="P3172" s="83">
        <v>7.2032699999999998</v>
      </c>
      <c r="Q3172" s="83">
        <v>3171</v>
      </c>
      <c r="R3172" s="86">
        <v>2.2716099999999999E-3</v>
      </c>
      <c r="S3172" s="86">
        <v>1.7082699999999999E-2</v>
      </c>
    </row>
    <row r="3173" spans="2:19" x14ac:dyDescent="0.2">
      <c r="B3173" s="33"/>
      <c r="L3173" s="84">
        <v>0.98780000000000001</v>
      </c>
      <c r="M3173" s="83">
        <v>3168.39</v>
      </c>
      <c r="N3173" s="83">
        <v>3.6101899999999998</v>
      </c>
      <c r="O3173" s="83">
        <v>3164.78</v>
      </c>
      <c r="P3173" s="83">
        <v>7.2203799999999996</v>
      </c>
      <c r="Q3173" s="83">
        <v>3172</v>
      </c>
      <c r="R3173" s="86">
        <v>2.2762899999999998E-3</v>
      </c>
      <c r="S3173" s="86">
        <v>1.7082699999999999E-2</v>
      </c>
    </row>
    <row r="3174" spans="2:19" x14ac:dyDescent="0.2">
      <c r="B3174" s="33"/>
      <c r="L3174" s="84">
        <v>0.98770000000000002</v>
      </c>
      <c r="M3174" s="83">
        <v>3169.38</v>
      </c>
      <c r="N3174" s="83">
        <v>3.61876</v>
      </c>
      <c r="O3174" s="83">
        <v>3165.76</v>
      </c>
      <c r="P3174" s="83">
        <v>7.23752</v>
      </c>
      <c r="Q3174" s="83">
        <v>3173</v>
      </c>
      <c r="R3174" s="86">
        <v>2.2809699999999998E-3</v>
      </c>
      <c r="S3174" s="86">
        <v>1.71918E-2</v>
      </c>
    </row>
    <row r="3175" spans="2:19" x14ac:dyDescent="0.2">
      <c r="B3175" s="33"/>
      <c r="L3175" s="84">
        <v>0.98770000000000002</v>
      </c>
      <c r="M3175" s="83">
        <v>3170.37</v>
      </c>
      <c r="N3175" s="83">
        <v>3.6273499999999999</v>
      </c>
      <c r="O3175" s="83">
        <v>3166.75</v>
      </c>
      <c r="P3175" s="83">
        <v>7.2546999999999997</v>
      </c>
      <c r="Q3175" s="83">
        <v>3174</v>
      </c>
      <c r="R3175" s="86">
        <v>2.2856600000000001E-3</v>
      </c>
      <c r="S3175" s="86">
        <v>1.71918E-2</v>
      </c>
    </row>
    <row r="3176" spans="2:19" x14ac:dyDescent="0.2">
      <c r="B3176" s="33"/>
      <c r="L3176" s="84">
        <v>0.98770000000000002</v>
      </c>
      <c r="M3176" s="83">
        <v>3171.36</v>
      </c>
      <c r="N3176" s="83">
        <v>3.6359499999999998</v>
      </c>
      <c r="O3176" s="83">
        <v>3167.73</v>
      </c>
      <c r="P3176" s="83">
        <v>7.2719100000000001</v>
      </c>
      <c r="Q3176" s="83">
        <v>3175</v>
      </c>
      <c r="R3176" s="86">
        <v>2.29036E-3</v>
      </c>
      <c r="S3176" s="86">
        <v>1.71918E-2</v>
      </c>
    </row>
    <row r="3177" spans="2:19" x14ac:dyDescent="0.2">
      <c r="B3177" s="33"/>
      <c r="L3177" s="84">
        <v>0.98770000000000002</v>
      </c>
      <c r="M3177" s="83">
        <v>3172.36</v>
      </c>
      <c r="N3177" s="83">
        <v>3.6445699999999999</v>
      </c>
      <c r="O3177" s="83">
        <v>3168.71</v>
      </c>
      <c r="P3177" s="83">
        <v>7.2891500000000002</v>
      </c>
      <c r="Q3177" s="83">
        <v>3176</v>
      </c>
      <c r="R3177" s="86">
        <v>2.2950700000000002E-3</v>
      </c>
      <c r="S3177" s="86">
        <v>1.71918E-2</v>
      </c>
    </row>
    <row r="3178" spans="2:19" x14ac:dyDescent="0.2">
      <c r="B3178" s="33"/>
      <c r="L3178" s="84">
        <v>0.98760000000000003</v>
      </c>
      <c r="M3178" s="83">
        <v>3173.35</v>
      </c>
      <c r="N3178" s="83">
        <v>3.6532100000000001</v>
      </c>
      <c r="O3178" s="83">
        <v>3169.69</v>
      </c>
      <c r="P3178" s="83">
        <v>7.3064200000000001</v>
      </c>
      <c r="Q3178" s="83">
        <v>3177</v>
      </c>
      <c r="R3178" s="86">
        <v>2.29978E-3</v>
      </c>
      <c r="S3178" s="86">
        <v>1.7301400000000002E-2</v>
      </c>
    </row>
    <row r="3179" spans="2:19" x14ac:dyDescent="0.2">
      <c r="B3179" s="33"/>
      <c r="L3179" s="84">
        <v>0.98760000000000003</v>
      </c>
      <c r="M3179" s="83">
        <v>3174.34</v>
      </c>
      <c r="N3179" s="83">
        <v>3.6618599999999999</v>
      </c>
      <c r="O3179" s="83">
        <v>3170.68</v>
      </c>
      <c r="P3179" s="83">
        <v>7.3237199999999998</v>
      </c>
      <c r="Q3179" s="83">
        <v>3178</v>
      </c>
      <c r="R3179" s="86">
        <v>2.3045100000000001E-3</v>
      </c>
      <c r="S3179" s="86">
        <v>1.7301400000000002E-2</v>
      </c>
    </row>
    <row r="3180" spans="2:19" x14ac:dyDescent="0.2">
      <c r="B3180" s="33"/>
      <c r="L3180" s="84">
        <v>0.98760000000000003</v>
      </c>
      <c r="M3180" s="83">
        <v>3175.33</v>
      </c>
      <c r="N3180" s="83">
        <v>3.6705299999999998</v>
      </c>
      <c r="O3180" s="83">
        <v>3171.66</v>
      </c>
      <c r="P3180" s="83">
        <v>7.3410500000000001</v>
      </c>
      <c r="Q3180" s="83">
        <v>3179</v>
      </c>
      <c r="R3180" s="86">
        <v>2.3092299999999998E-3</v>
      </c>
      <c r="S3180" s="86">
        <v>1.7301400000000002E-2</v>
      </c>
    </row>
    <row r="3181" spans="2:19" x14ac:dyDescent="0.2">
      <c r="B3181" s="33"/>
      <c r="L3181" s="84">
        <v>0.98750000000000004</v>
      </c>
      <c r="M3181" s="83">
        <v>3176.32</v>
      </c>
      <c r="N3181" s="83">
        <v>3.6792099999999999</v>
      </c>
      <c r="O3181" s="83">
        <v>3172.64</v>
      </c>
      <c r="P3181" s="83">
        <v>7.3584100000000001</v>
      </c>
      <c r="Q3181" s="83">
        <v>3180</v>
      </c>
      <c r="R3181" s="86">
        <v>2.3139699999999998E-3</v>
      </c>
      <c r="S3181" s="86">
        <v>1.74588E-2</v>
      </c>
    </row>
    <row r="3182" spans="2:19" x14ac:dyDescent="0.2">
      <c r="B3182" s="33"/>
      <c r="L3182" s="84">
        <v>0.98750000000000004</v>
      </c>
      <c r="M3182" s="83">
        <v>3177.31</v>
      </c>
      <c r="N3182" s="83">
        <v>3.68791</v>
      </c>
      <c r="O3182" s="83">
        <v>3173.62</v>
      </c>
      <c r="P3182" s="83">
        <v>7.3758100000000004</v>
      </c>
      <c r="Q3182" s="83">
        <v>3181</v>
      </c>
      <c r="R3182" s="86">
        <v>2.3187099999999999E-3</v>
      </c>
      <c r="S3182" s="86">
        <v>1.74588E-2</v>
      </c>
    </row>
    <row r="3183" spans="2:19" x14ac:dyDescent="0.2">
      <c r="B3183" s="33"/>
      <c r="L3183" s="84">
        <v>0.98750000000000004</v>
      </c>
      <c r="M3183" s="83">
        <v>3178.3</v>
      </c>
      <c r="N3183" s="83">
        <v>3.6966199999999998</v>
      </c>
      <c r="O3183" s="83">
        <v>3174.61</v>
      </c>
      <c r="P3183" s="83">
        <v>7.3932399999999996</v>
      </c>
      <c r="Q3183" s="83">
        <v>3182</v>
      </c>
      <c r="R3183" s="86">
        <v>2.3234599999999998E-3</v>
      </c>
      <c r="S3183" s="86">
        <v>1.74588E-2</v>
      </c>
    </row>
    <row r="3184" spans="2:19" x14ac:dyDescent="0.2">
      <c r="B3184" s="33"/>
      <c r="L3184" s="84">
        <v>0.98750000000000004</v>
      </c>
      <c r="M3184" s="83">
        <v>3179.29</v>
      </c>
      <c r="N3184" s="83">
        <v>3.7053500000000001</v>
      </c>
      <c r="O3184" s="83">
        <v>3175.59</v>
      </c>
      <c r="P3184" s="83">
        <v>7.4107000000000003</v>
      </c>
      <c r="Q3184" s="83">
        <v>3183</v>
      </c>
      <c r="R3184" s="86">
        <v>2.3282099999999998E-3</v>
      </c>
      <c r="S3184" s="86">
        <v>1.74588E-2</v>
      </c>
    </row>
    <row r="3185" spans="2:19" x14ac:dyDescent="0.2">
      <c r="B3185" s="33"/>
      <c r="L3185" s="84">
        <v>0.98750000000000004</v>
      </c>
      <c r="M3185" s="83">
        <v>3180.29</v>
      </c>
      <c r="N3185" s="83">
        <v>3.7140900000000001</v>
      </c>
      <c r="O3185" s="83">
        <v>3176.57</v>
      </c>
      <c r="P3185" s="83">
        <v>7.4281899999999998</v>
      </c>
      <c r="Q3185" s="83">
        <v>3184</v>
      </c>
      <c r="R3185" s="86">
        <v>2.3329700000000002E-3</v>
      </c>
      <c r="S3185" s="86">
        <v>1.74588E-2</v>
      </c>
    </row>
    <row r="3186" spans="2:19" x14ac:dyDescent="0.2">
      <c r="B3186" s="33"/>
      <c r="L3186" s="84">
        <v>0.98750000000000004</v>
      </c>
      <c r="M3186" s="83">
        <v>3181.28</v>
      </c>
      <c r="N3186" s="83">
        <v>3.7228500000000002</v>
      </c>
      <c r="O3186" s="83">
        <v>3177.55</v>
      </c>
      <c r="P3186" s="83">
        <v>7.4457100000000001</v>
      </c>
      <c r="Q3186" s="83">
        <v>3185</v>
      </c>
      <c r="R3186" s="86">
        <v>2.33774E-3</v>
      </c>
      <c r="S3186" s="86">
        <v>1.74588E-2</v>
      </c>
    </row>
    <row r="3187" spans="2:19" x14ac:dyDescent="0.2">
      <c r="B3187" s="33"/>
      <c r="L3187" s="84">
        <v>0.98750000000000004</v>
      </c>
      <c r="M3187" s="83">
        <v>3182.27</v>
      </c>
      <c r="N3187" s="83">
        <v>3.73163</v>
      </c>
      <c r="O3187" s="83">
        <v>3178.54</v>
      </c>
      <c r="P3187" s="83">
        <v>7.46326</v>
      </c>
      <c r="Q3187" s="83">
        <v>3186</v>
      </c>
      <c r="R3187" s="86">
        <v>2.3425199999999998E-3</v>
      </c>
      <c r="S3187" s="86">
        <v>1.74588E-2</v>
      </c>
    </row>
    <row r="3188" spans="2:19" x14ac:dyDescent="0.2">
      <c r="B3188" s="33"/>
      <c r="L3188" s="84">
        <v>0.98740000000000006</v>
      </c>
      <c r="M3188" s="83">
        <v>3183.26</v>
      </c>
      <c r="N3188" s="83">
        <v>3.7404199999999999</v>
      </c>
      <c r="O3188" s="83">
        <v>3179.52</v>
      </c>
      <c r="P3188" s="83">
        <v>7.4808500000000002</v>
      </c>
      <c r="Q3188" s="83">
        <v>3187</v>
      </c>
      <c r="R3188" s="86">
        <v>2.3473000000000001E-3</v>
      </c>
      <c r="S3188" s="86">
        <v>1.7633099999999999E-2</v>
      </c>
    </row>
    <row r="3189" spans="2:19" x14ac:dyDescent="0.2">
      <c r="B3189" s="33"/>
      <c r="L3189" s="84">
        <v>0.98740000000000006</v>
      </c>
      <c r="M3189" s="83">
        <v>3184.25</v>
      </c>
      <c r="N3189" s="83">
        <v>3.7492299999999998</v>
      </c>
      <c r="O3189" s="83">
        <v>3180.5</v>
      </c>
      <c r="P3189" s="83">
        <v>7.4984700000000002</v>
      </c>
      <c r="Q3189" s="83">
        <v>3188</v>
      </c>
      <c r="R3189" s="86">
        <v>2.3520899999999998E-3</v>
      </c>
      <c r="S3189" s="86">
        <v>1.7633099999999999E-2</v>
      </c>
    </row>
    <row r="3190" spans="2:19" x14ac:dyDescent="0.2">
      <c r="B3190" s="33"/>
      <c r="L3190" s="84">
        <v>0.98740000000000006</v>
      </c>
      <c r="M3190" s="83">
        <v>3185.24</v>
      </c>
      <c r="N3190" s="83">
        <v>3.75806</v>
      </c>
      <c r="O3190" s="83">
        <v>3181.48</v>
      </c>
      <c r="P3190" s="83">
        <v>7.5161100000000003</v>
      </c>
      <c r="Q3190" s="83">
        <v>3189</v>
      </c>
      <c r="R3190" s="86">
        <v>2.3568899999999999E-3</v>
      </c>
      <c r="S3190" s="86">
        <v>1.7633099999999999E-2</v>
      </c>
    </row>
    <row r="3191" spans="2:19" x14ac:dyDescent="0.2">
      <c r="B3191" s="33"/>
      <c r="L3191" s="84">
        <v>0.98740000000000006</v>
      </c>
      <c r="M3191" s="83">
        <v>3186.23</v>
      </c>
      <c r="N3191" s="83">
        <v>3.7669000000000001</v>
      </c>
      <c r="O3191" s="83">
        <v>3182.47</v>
      </c>
      <c r="P3191" s="83">
        <v>7.5338000000000003</v>
      </c>
      <c r="Q3191" s="83">
        <v>3190</v>
      </c>
      <c r="R3191" s="86">
        <v>2.3616900000000001E-3</v>
      </c>
      <c r="S3191" s="86">
        <v>1.7633099999999999E-2</v>
      </c>
    </row>
    <row r="3192" spans="2:19" x14ac:dyDescent="0.2">
      <c r="B3192" s="33"/>
      <c r="L3192" s="84">
        <v>0.98729999999999996</v>
      </c>
      <c r="M3192" s="83">
        <v>3187.22</v>
      </c>
      <c r="N3192" s="83">
        <v>3.7757499999999999</v>
      </c>
      <c r="O3192" s="83">
        <v>3183.45</v>
      </c>
      <c r="P3192" s="83">
        <v>7.5515100000000004</v>
      </c>
      <c r="Q3192" s="83">
        <v>3191</v>
      </c>
      <c r="R3192" s="86">
        <v>2.3665000000000001E-3</v>
      </c>
      <c r="S3192" s="86">
        <v>1.7760499999999999E-2</v>
      </c>
    </row>
    <row r="3193" spans="2:19" x14ac:dyDescent="0.2">
      <c r="B3193" s="33"/>
      <c r="L3193" s="84">
        <v>0.98729999999999996</v>
      </c>
      <c r="M3193" s="83">
        <v>3188.22</v>
      </c>
      <c r="N3193" s="83">
        <v>3.7846299999999999</v>
      </c>
      <c r="O3193" s="83">
        <v>3184.43</v>
      </c>
      <c r="P3193" s="83">
        <v>7.5692500000000003</v>
      </c>
      <c r="Q3193" s="83">
        <v>3192</v>
      </c>
      <c r="R3193" s="86">
        <v>2.3713200000000001E-3</v>
      </c>
      <c r="S3193" s="86">
        <v>1.7760499999999999E-2</v>
      </c>
    </row>
    <row r="3194" spans="2:19" x14ac:dyDescent="0.2">
      <c r="B3194" s="33"/>
      <c r="L3194" s="84">
        <v>0.98729999999999996</v>
      </c>
      <c r="M3194" s="83">
        <v>3189.21</v>
      </c>
      <c r="N3194" s="83">
        <v>3.7935099999999999</v>
      </c>
      <c r="O3194" s="83">
        <v>3185.41</v>
      </c>
      <c r="P3194" s="83">
        <v>7.5870300000000004</v>
      </c>
      <c r="Q3194" s="83">
        <v>3193</v>
      </c>
      <c r="R3194" s="86">
        <v>2.3761400000000001E-3</v>
      </c>
      <c r="S3194" s="86">
        <v>1.7760499999999999E-2</v>
      </c>
    </row>
    <row r="3195" spans="2:19" x14ac:dyDescent="0.2">
      <c r="B3195" s="33"/>
      <c r="L3195" s="84">
        <v>0.98729999999999996</v>
      </c>
      <c r="M3195" s="83">
        <v>3190.2</v>
      </c>
      <c r="N3195" s="83">
        <v>3.8024200000000001</v>
      </c>
      <c r="O3195" s="83">
        <v>3186.4</v>
      </c>
      <c r="P3195" s="83">
        <v>7.6048400000000003</v>
      </c>
      <c r="Q3195" s="83">
        <v>3194</v>
      </c>
      <c r="R3195" s="86">
        <v>2.38098E-3</v>
      </c>
      <c r="S3195" s="86">
        <v>1.7760499999999999E-2</v>
      </c>
    </row>
    <row r="3196" spans="2:19" x14ac:dyDescent="0.2">
      <c r="B3196" s="33"/>
      <c r="L3196" s="84">
        <v>0.98719999999999997</v>
      </c>
      <c r="M3196" s="83">
        <v>3191.19</v>
      </c>
      <c r="N3196" s="83">
        <v>3.81134</v>
      </c>
      <c r="O3196" s="83">
        <v>3187.38</v>
      </c>
      <c r="P3196" s="83">
        <v>7.6226799999999999</v>
      </c>
      <c r="Q3196" s="83">
        <v>3195</v>
      </c>
      <c r="R3196" s="86">
        <v>2.3858099999999999E-3</v>
      </c>
      <c r="S3196" s="86">
        <v>1.7872599999999999E-2</v>
      </c>
    </row>
    <row r="3197" spans="2:19" x14ac:dyDescent="0.2">
      <c r="B3197" s="33"/>
      <c r="L3197" s="84">
        <v>0.98719999999999997</v>
      </c>
      <c r="M3197" s="83">
        <v>3192.18</v>
      </c>
      <c r="N3197" s="83">
        <v>3.8202799999999999</v>
      </c>
      <c r="O3197" s="83">
        <v>3188.36</v>
      </c>
      <c r="P3197" s="83">
        <v>7.6405500000000002</v>
      </c>
      <c r="Q3197" s="83">
        <v>3196</v>
      </c>
      <c r="R3197" s="86">
        <v>2.3906600000000002E-3</v>
      </c>
      <c r="S3197" s="86">
        <v>1.7872599999999999E-2</v>
      </c>
    </row>
    <row r="3198" spans="2:19" x14ac:dyDescent="0.2">
      <c r="B3198" s="33"/>
      <c r="L3198" s="84">
        <v>0.98719999999999997</v>
      </c>
      <c r="M3198" s="83">
        <v>3193.17</v>
      </c>
      <c r="N3198" s="83">
        <v>3.8292299999999999</v>
      </c>
      <c r="O3198" s="83">
        <v>3189.34</v>
      </c>
      <c r="P3198" s="83">
        <v>7.6584599999999998</v>
      </c>
      <c r="Q3198" s="83">
        <v>3197</v>
      </c>
      <c r="R3198" s="86">
        <v>2.39551E-3</v>
      </c>
      <c r="S3198" s="86">
        <v>1.7872599999999999E-2</v>
      </c>
    </row>
    <row r="3199" spans="2:19" x14ac:dyDescent="0.2">
      <c r="B3199" s="33"/>
      <c r="L3199" s="84">
        <v>0.98709999999999998</v>
      </c>
      <c r="M3199" s="83">
        <v>3194.16</v>
      </c>
      <c r="N3199" s="83">
        <v>3.8382000000000001</v>
      </c>
      <c r="O3199" s="83">
        <v>3190.32</v>
      </c>
      <c r="P3199" s="83">
        <v>7.6763899999999996</v>
      </c>
      <c r="Q3199" s="83">
        <v>3198</v>
      </c>
      <c r="R3199" s="86">
        <v>2.4003700000000002E-3</v>
      </c>
      <c r="S3199" s="86">
        <v>1.8049599999999999E-2</v>
      </c>
    </row>
    <row r="3200" spans="2:19" x14ac:dyDescent="0.2">
      <c r="B3200" s="33"/>
      <c r="L3200" s="84">
        <v>0.98709999999999998</v>
      </c>
      <c r="M3200" s="83">
        <v>3195.15</v>
      </c>
      <c r="N3200" s="83">
        <v>3.8471799999999998</v>
      </c>
      <c r="O3200" s="83">
        <v>3191.31</v>
      </c>
      <c r="P3200" s="83">
        <v>7.6943599999999996</v>
      </c>
      <c r="Q3200" s="83">
        <v>3199</v>
      </c>
      <c r="R3200" s="86">
        <v>2.4052399999999999E-3</v>
      </c>
      <c r="S3200" s="86">
        <v>1.8049599999999999E-2</v>
      </c>
    </row>
    <row r="3201" spans="2:19" x14ac:dyDescent="0.2">
      <c r="B3201" s="33"/>
      <c r="L3201" s="84">
        <v>0.98709999999999998</v>
      </c>
      <c r="M3201" s="83">
        <v>3196.14</v>
      </c>
      <c r="N3201" s="83">
        <v>3.8561800000000002</v>
      </c>
      <c r="O3201" s="83">
        <v>3192.29</v>
      </c>
      <c r="P3201" s="83">
        <v>7.7123600000000003</v>
      </c>
      <c r="Q3201" s="83">
        <v>3200</v>
      </c>
      <c r="R3201" s="86">
        <v>2.41011E-3</v>
      </c>
      <c r="S3201" s="86">
        <v>1.8049599999999999E-2</v>
      </c>
    </row>
    <row r="3202" spans="2:19" x14ac:dyDescent="0.2">
      <c r="B3202" s="33"/>
      <c r="L3202" s="84">
        <v>0.98709999999999998</v>
      </c>
      <c r="M3202" s="83">
        <v>3197.13</v>
      </c>
      <c r="N3202" s="83">
        <v>3.8652000000000002</v>
      </c>
      <c r="O3202" s="83">
        <v>3193.27</v>
      </c>
      <c r="P3202" s="83">
        <v>7.7304000000000004</v>
      </c>
      <c r="Q3202" s="83">
        <v>3201</v>
      </c>
      <c r="R3202" s="86">
        <v>2.4149900000000001E-3</v>
      </c>
      <c r="S3202" s="86">
        <v>1.8049599999999999E-2</v>
      </c>
    </row>
    <row r="3203" spans="2:19" x14ac:dyDescent="0.2">
      <c r="B3203" s="33"/>
      <c r="L3203" s="84">
        <v>0.98709999999999998</v>
      </c>
      <c r="M3203" s="83">
        <v>3198.13</v>
      </c>
      <c r="N3203" s="83">
        <v>3.8742299999999998</v>
      </c>
      <c r="O3203" s="83">
        <v>3194.25</v>
      </c>
      <c r="P3203" s="83">
        <v>7.7484599999999997</v>
      </c>
      <c r="Q3203" s="83">
        <v>3202</v>
      </c>
      <c r="R3203" s="86">
        <v>2.4198800000000001E-3</v>
      </c>
      <c r="S3203" s="86">
        <v>1.8049599999999999E-2</v>
      </c>
    </row>
    <row r="3204" spans="2:19" x14ac:dyDescent="0.2">
      <c r="B3204" s="33"/>
      <c r="L3204" s="84">
        <v>0.98709999999999998</v>
      </c>
      <c r="M3204" s="83">
        <v>3199.12</v>
      </c>
      <c r="N3204" s="83">
        <v>3.8832800000000001</v>
      </c>
      <c r="O3204" s="83">
        <v>3195.23</v>
      </c>
      <c r="P3204" s="83">
        <v>7.7665600000000001</v>
      </c>
      <c r="Q3204" s="83">
        <v>3203</v>
      </c>
      <c r="R3204" s="86">
        <v>2.4247800000000001E-3</v>
      </c>
      <c r="S3204" s="86">
        <v>1.8049599999999999E-2</v>
      </c>
    </row>
    <row r="3205" spans="2:19" x14ac:dyDescent="0.2">
      <c r="B3205" s="33"/>
      <c r="L3205" s="84">
        <v>0.98709999999999998</v>
      </c>
      <c r="M3205" s="83">
        <v>3200.11</v>
      </c>
      <c r="N3205" s="83">
        <v>3.89235</v>
      </c>
      <c r="O3205" s="83">
        <v>3196.22</v>
      </c>
      <c r="P3205" s="83">
        <v>7.7846900000000003</v>
      </c>
      <c r="Q3205" s="83">
        <v>3204</v>
      </c>
      <c r="R3205" s="86">
        <v>2.42968E-3</v>
      </c>
      <c r="S3205" s="86">
        <v>1.8049599999999999E-2</v>
      </c>
    </row>
    <row r="3206" spans="2:19" x14ac:dyDescent="0.2">
      <c r="B3206" s="33"/>
      <c r="L3206" s="84">
        <v>0.98709999999999998</v>
      </c>
      <c r="M3206" s="83">
        <v>3201.1</v>
      </c>
      <c r="N3206" s="83">
        <v>3.90143</v>
      </c>
      <c r="O3206" s="83">
        <v>3197.2</v>
      </c>
      <c r="P3206" s="83">
        <v>7.8028500000000003</v>
      </c>
      <c r="Q3206" s="83">
        <v>3205</v>
      </c>
      <c r="R3206" s="86">
        <v>2.4345899999999999E-3</v>
      </c>
      <c r="S3206" s="86">
        <v>1.8049599999999999E-2</v>
      </c>
    </row>
    <row r="3207" spans="2:19" x14ac:dyDescent="0.2">
      <c r="B3207" s="33"/>
      <c r="L3207" s="84">
        <v>0.98699999999999999</v>
      </c>
      <c r="M3207" s="83">
        <v>3202.09</v>
      </c>
      <c r="N3207" s="83">
        <v>3.91052</v>
      </c>
      <c r="O3207" s="83">
        <v>3198.18</v>
      </c>
      <c r="P3207" s="83">
        <v>7.8210499999999996</v>
      </c>
      <c r="Q3207" s="83">
        <v>3206</v>
      </c>
      <c r="R3207" s="86">
        <v>2.4394999999999998E-3</v>
      </c>
      <c r="S3207" s="86">
        <v>1.8227899999999998E-2</v>
      </c>
    </row>
    <row r="3208" spans="2:19" x14ac:dyDescent="0.2">
      <c r="B3208" s="33"/>
      <c r="L3208" s="84">
        <v>0.98699999999999999</v>
      </c>
      <c r="M3208" s="83">
        <v>3203.08</v>
      </c>
      <c r="N3208" s="83">
        <v>3.9196399999999998</v>
      </c>
      <c r="O3208" s="83">
        <v>3199.16</v>
      </c>
      <c r="P3208" s="83">
        <v>7.8392799999999996</v>
      </c>
      <c r="Q3208" s="83">
        <v>3207</v>
      </c>
      <c r="R3208" s="86">
        <v>2.44443E-3</v>
      </c>
      <c r="S3208" s="86">
        <v>1.8227899999999998E-2</v>
      </c>
    </row>
    <row r="3209" spans="2:19" x14ac:dyDescent="0.2">
      <c r="B3209" s="33"/>
      <c r="L3209" s="84">
        <v>0.98699999999999999</v>
      </c>
      <c r="M3209" s="83">
        <v>3204.07</v>
      </c>
      <c r="N3209" s="83">
        <v>3.9287700000000001</v>
      </c>
      <c r="O3209" s="83">
        <v>3200.14</v>
      </c>
      <c r="P3209" s="83">
        <v>7.8575400000000002</v>
      </c>
      <c r="Q3209" s="83">
        <v>3208</v>
      </c>
      <c r="R3209" s="86">
        <v>2.4493599999999998E-3</v>
      </c>
      <c r="S3209" s="86">
        <v>1.8227899999999998E-2</v>
      </c>
    </row>
    <row r="3210" spans="2:19" x14ac:dyDescent="0.2">
      <c r="B3210" s="33"/>
      <c r="L3210" s="84">
        <v>0.9869</v>
      </c>
      <c r="M3210" s="83">
        <v>3205.06</v>
      </c>
      <c r="N3210" s="83">
        <v>3.93791</v>
      </c>
      <c r="O3210" s="83">
        <v>3201.12</v>
      </c>
      <c r="P3210" s="83">
        <v>7.8758299999999997</v>
      </c>
      <c r="Q3210" s="83">
        <v>3209</v>
      </c>
      <c r="R3210" s="86">
        <v>2.45429E-3</v>
      </c>
      <c r="S3210" s="86">
        <v>1.8358300000000001E-2</v>
      </c>
    </row>
    <row r="3211" spans="2:19" x14ac:dyDescent="0.2">
      <c r="B3211" s="33"/>
      <c r="L3211" s="84">
        <v>0.9869</v>
      </c>
      <c r="M3211" s="83">
        <v>3206.05</v>
      </c>
      <c r="N3211" s="83">
        <v>3.9470800000000001</v>
      </c>
      <c r="O3211" s="83">
        <v>3202.11</v>
      </c>
      <c r="P3211" s="83">
        <v>7.8941600000000003</v>
      </c>
      <c r="Q3211" s="83">
        <v>3210</v>
      </c>
      <c r="R3211" s="86">
        <v>2.4592400000000001E-3</v>
      </c>
      <c r="S3211" s="86">
        <v>1.8358300000000001E-2</v>
      </c>
    </row>
    <row r="3212" spans="2:19" x14ac:dyDescent="0.2">
      <c r="B3212" s="33"/>
      <c r="L3212" s="84">
        <v>0.9869</v>
      </c>
      <c r="M3212" s="83">
        <v>3207.04</v>
      </c>
      <c r="N3212" s="83">
        <v>3.9562599999999999</v>
      </c>
      <c r="O3212" s="83">
        <v>3203.09</v>
      </c>
      <c r="P3212" s="83">
        <v>7.9125100000000002</v>
      </c>
      <c r="Q3212" s="83">
        <v>3211</v>
      </c>
      <c r="R3212" s="86">
        <v>2.4641899999999998E-3</v>
      </c>
      <c r="S3212" s="86">
        <v>1.8358300000000001E-2</v>
      </c>
    </row>
    <row r="3213" spans="2:19" x14ac:dyDescent="0.2">
      <c r="B3213" s="33"/>
      <c r="L3213" s="84">
        <v>0.9869</v>
      </c>
      <c r="M3213" s="83">
        <v>3208.03</v>
      </c>
      <c r="N3213" s="83">
        <v>3.9654500000000001</v>
      </c>
      <c r="O3213" s="83">
        <v>3204.07</v>
      </c>
      <c r="P3213" s="83">
        <v>7.9309000000000003</v>
      </c>
      <c r="Q3213" s="83">
        <v>3212</v>
      </c>
      <c r="R3213" s="86">
        <v>2.4691499999999998E-3</v>
      </c>
      <c r="S3213" s="86">
        <v>1.8358300000000001E-2</v>
      </c>
    </row>
    <row r="3214" spans="2:19" x14ac:dyDescent="0.2">
      <c r="B3214" s="33"/>
      <c r="L3214" s="84">
        <v>0.9869</v>
      </c>
      <c r="M3214" s="83">
        <v>3209.03</v>
      </c>
      <c r="N3214" s="83">
        <v>3.9746600000000001</v>
      </c>
      <c r="O3214" s="83">
        <v>3205.05</v>
      </c>
      <c r="P3214" s="83">
        <v>7.9493299999999998</v>
      </c>
      <c r="Q3214" s="83">
        <v>3213</v>
      </c>
      <c r="R3214" s="86">
        <v>2.4741099999999999E-3</v>
      </c>
      <c r="S3214" s="86">
        <v>1.8358300000000001E-2</v>
      </c>
    </row>
    <row r="3215" spans="2:19" x14ac:dyDescent="0.2">
      <c r="B3215" s="33"/>
      <c r="L3215" s="84">
        <v>0.98680000000000001</v>
      </c>
      <c r="M3215" s="83">
        <v>3210.02</v>
      </c>
      <c r="N3215" s="83">
        <v>3.9838900000000002</v>
      </c>
      <c r="O3215" s="83">
        <v>3206.03</v>
      </c>
      <c r="P3215" s="83">
        <v>7.9677800000000003</v>
      </c>
      <c r="Q3215" s="83">
        <v>3214</v>
      </c>
      <c r="R3215" s="86">
        <v>2.4790900000000002E-3</v>
      </c>
      <c r="S3215" s="86">
        <v>1.85221E-2</v>
      </c>
    </row>
    <row r="3216" spans="2:19" x14ac:dyDescent="0.2">
      <c r="B3216" s="33"/>
      <c r="L3216" s="84">
        <v>0.98680000000000001</v>
      </c>
      <c r="M3216" s="83">
        <v>3211.01</v>
      </c>
      <c r="N3216" s="83">
        <v>3.9931399999999999</v>
      </c>
      <c r="O3216" s="83">
        <v>3207.01</v>
      </c>
      <c r="P3216" s="83">
        <v>7.9862700000000002</v>
      </c>
      <c r="Q3216" s="83">
        <v>3215</v>
      </c>
      <c r="R3216" s="86">
        <v>2.4840700000000001E-3</v>
      </c>
      <c r="S3216" s="86">
        <v>1.85221E-2</v>
      </c>
    </row>
    <row r="3217" spans="2:19" x14ac:dyDescent="0.2">
      <c r="B3217" s="33"/>
      <c r="L3217" s="84">
        <v>0.98680000000000001</v>
      </c>
      <c r="M3217" s="83">
        <v>3212</v>
      </c>
      <c r="N3217" s="83">
        <v>4.0023999999999997</v>
      </c>
      <c r="O3217" s="83">
        <v>3208</v>
      </c>
      <c r="P3217" s="83">
        <v>8.0047999999999995</v>
      </c>
      <c r="Q3217" s="83">
        <v>3216</v>
      </c>
      <c r="R3217" s="86">
        <v>2.48905E-3</v>
      </c>
      <c r="S3217" s="86">
        <v>1.85221E-2</v>
      </c>
    </row>
    <row r="3218" spans="2:19" x14ac:dyDescent="0.2">
      <c r="B3218" s="33"/>
      <c r="L3218" s="84">
        <v>0.98680000000000001</v>
      </c>
      <c r="M3218" s="83">
        <v>3212.99</v>
      </c>
      <c r="N3218" s="83">
        <v>4.0116800000000001</v>
      </c>
      <c r="O3218" s="83">
        <v>3208.98</v>
      </c>
      <c r="P3218" s="83">
        <v>8.0233500000000006</v>
      </c>
      <c r="Q3218" s="83">
        <v>3217</v>
      </c>
      <c r="R3218" s="86">
        <v>2.4940499999999998E-3</v>
      </c>
      <c r="S3218" s="86">
        <v>1.85221E-2</v>
      </c>
    </row>
    <row r="3219" spans="2:19" x14ac:dyDescent="0.2">
      <c r="B3219" s="33"/>
      <c r="L3219" s="84">
        <v>0.98680000000000001</v>
      </c>
      <c r="M3219" s="83">
        <v>3213.98</v>
      </c>
      <c r="N3219" s="83">
        <v>4.0209700000000002</v>
      </c>
      <c r="O3219" s="83">
        <v>3209.96</v>
      </c>
      <c r="P3219" s="83">
        <v>8.0419400000000003</v>
      </c>
      <c r="Q3219" s="83">
        <v>3218</v>
      </c>
      <c r="R3219" s="86">
        <v>2.4990500000000001E-3</v>
      </c>
      <c r="S3219" s="86">
        <v>1.85221E-2</v>
      </c>
    </row>
    <row r="3220" spans="2:19" x14ac:dyDescent="0.2">
      <c r="B3220" s="33"/>
      <c r="L3220" s="84">
        <v>0.98670000000000002</v>
      </c>
      <c r="M3220" s="83">
        <v>3214.97</v>
      </c>
      <c r="N3220" s="83">
        <v>4.0302800000000003</v>
      </c>
      <c r="O3220" s="83">
        <v>3210.94</v>
      </c>
      <c r="P3220" s="83">
        <v>8.0605600000000006</v>
      </c>
      <c r="Q3220" s="83">
        <v>3219</v>
      </c>
      <c r="R3220" s="86">
        <v>2.5040599999999998E-3</v>
      </c>
      <c r="S3220" s="86">
        <v>1.8654E-2</v>
      </c>
    </row>
    <row r="3221" spans="2:19" x14ac:dyDescent="0.2">
      <c r="B3221" s="33"/>
      <c r="L3221" s="84">
        <v>0.98670000000000002</v>
      </c>
      <c r="M3221" s="83">
        <v>3215.96</v>
      </c>
      <c r="N3221" s="83">
        <v>4.0396099999999997</v>
      </c>
      <c r="O3221" s="83">
        <v>3211.92</v>
      </c>
      <c r="P3221" s="83">
        <v>8.0792099999999998</v>
      </c>
      <c r="Q3221" s="83">
        <v>3220</v>
      </c>
      <c r="R3221" s="86">
        <v>2.50907E-3</v>
      </c>
      <c r="S3221" s="86">
        <v>1.8654E-2</v>
      </c>
    </row>
    <row r="3222" spans="2:19" x14ac:dyDescent="0.2">
      <c r="B3222" s="33"/>
      <c r="L3222" s="84">
        <v>0.98670000000000002</v>
      </c>
      <c r="M3222" s="83">
        <v>3216.95</v>
      </c>
      <c r="N3222" s="83">
        <v>4.0489499999999996</v>
      </c>
      <c r="O3222" s="83">
        <v>3212.9</v>
      </c>
      <c r="P3222" s="83">
        <v>8.0978999999999992</v>
      </c>
      <c r="Q3222" s="83">
        <v>3221</v>
      </c>
      <c r="R3222" s="86">
        <v>2.5141E-3</v>
      </c>
      <c r="S3222" s="86">
        <v>1.8654E-2</v>
      </c>
    </row>
    <row r="3223" spans="2:19" x14ac:dyDescent="0.2">
      <c r="B3223" s="33"/>
      <c r="L3223" s="84">
        <v>0.98660000000000003</v>
      </c>
      <c r="M3223" s="83">
        <v>3217.94</v>
      </c>
      <c r="N3223" s="83">
        <v>4.0583099999999996</v>
      </c>
      <c r="O3223" s="83">
        <v>3213.88</v>
      </c>
      <c r="P3223" s="83">
        <v>8.1166199999999993</v>
      </c>
      <c r="Q3223" s="83">
        <v>3222</v>
      </c>
      <c r="R3223" s="86">
        <v>2.5191300000000001E-3</v>
      </c>
      <c r="S3223" s="86">
        <v>1.8736699999999998E-2</v>
      </c>
    </row>
    <row r="3224" spans="2:19" x14ac:dyDescent="0.2">
      <c r="B3224" s="33"/>
      <c r="L3224" s="84">
        <v>0.98660000000000003</v>
      </c>
      <c r="M3224" s="83">
        <v>3218.93</v>
      </c>
      <c r="N3224" s="83">
        <v>4.0676899999999998</v>
      </c>
      <c r="O3224" s="83">
        <v>3214.86</v>
      </c>
      <c r="P3224" s="83">
        <v>8.13537</v>
      </c>
      <c r="Q3224" s="83">
        <v>3223</v>
      </c>
      <c r="R3224" s="86">
        <v>2.5241600000000001E-3</v>
      </c>
      <c r="S3224" s="86">
        <v>1.8736699999999998E-2</v>
      </c>
    </row>
    <row r="3225" spans="2:19" x14ac:dyDescent="0.2">
      <c r="B3225" s="33"/>
      <c r="L3225" s="84">
        <v>0.98650000000000004</v>
      </c>
      <c r="M3225" s="83">
        <v>3219.92</v>
      </c>
      <c r="N3225" s="83">
        <v>4.0770799999999996</v>
      </c>
      <c r="O3225" s="83">
        <v>3215.85</v>
      </c>
      <c r="P3225" s="83">
        <v>8.1541599999999992</v>
      </c>
      <c r="Q3225" s="83">
        <v>3224</v>
      </c>
      <c r="R3225" s="86">
        <v>2.5292100000000001E-3</v>
      </c>
      <c r="S3225" s="86">
        <v>1.8819599999999999E-2</v>
      </c>
    </row>
    <row r="3226" spans="2:19" x14ac:dyDescent="0.2">
      <c r="B3226" s="33"/>
      <c r="L3226" s="84">
        <v>0.98650000000000004</v>
      </c>
      <c r="M3226" s="83">
        <v>3220.91</v>
      </c>
      <c r="N3226" s="83">
        <v>4.0864900000000004</v>
      </c>
      <c r="O3226" s="83">
        <v>3216.83</v>
      </c>
      <c r="P3226" s="83">
        <v>8.1729800000000008</v>
      </c>
      <c r="Q3226" s="83">
        <v>3225</v>
      </c>
      <c r="R3226" s="86">
        <v>2.53426E-3</v>
      </c>
      <c r="S3226" s="86">
        <v>1.8819599999999999E-2</v>
      </c>
    </row>
    <row r="3227" spans="2:19" x14ac:dyDescent="0.2">
      <c r="B3227" s="33"/>
      <c r="L3227" s="84">
        <v>0.98650000000000004</v>
      </c>
      <c r="M3227" s="83">
        <v>3221.9</v>
      </c>
      <c r="N3227" s="83">
        <v>4.0959199999999996</v>
      </c>
      <c r="O3227" s="83">
        <v>3217.81</v>
      </c>
      <c r="P3227" s="83">
        <v>8.1918299999999995</v>
      </c>
      <c r="Q3227" s="83">
        <v>3226</v>
      </c>
      <c r="R3227" s="86">
        <v>2.5393199999999999E-3</v>
      </c>
      <c r="S3227" s="86">
        <v>1.8819599999999999E-2</v>
      </c>
    </row>
    <row r="3228" spans="2:19" x14ac:dyDescent="0.2">
      <c r="B3228" s="33"/>
      <c r="L3228" s="84">
        <v>0.98640000000000005</v>
      </c>
      <c r="M3228" s="83">
        <v>3222.89</v>
      </c>
      <c r="N3228" s="83">
        <v>4.1053600000000001</v>
      </c>
      <c r="O3228" s="83">
        <v>3218.79</v>
      </c>
      <c r="P3228" s="83">
        <v>8.2107200000000002</v>
      </c>
      <c r="Q3228" s="83">
        <v>3227</v>
      </c>
      <c r="R3228" s="86">
        <v>2.5443800000000002E-3</v>
      </c>
      <c r="S3228" s="86">
        <v>1.8952900000000002E-2</v>
      </c>
    </row>
    <row r="3229" spans="2:19" x14ac:dyDescent="0.2">
      <c r="B3229" s="33"/>
      <c r="L3229" s="84">
        <v>0.98640000000000005</v>
      </c>
      <c r="M3229" s="83">
        <v>3223.89</v>
      </c>
      <c r="N3229" s="83">
        <v>4.1148199999999999</v>
      </c>
      <c r="O3229" s="83">
        <v>3219.77</v>
      </c>
      <c r="P3229" s="83">
        <v>8.2296399999999998</v>
      </c>
      <c r="Q3229" s="83">
        <v>3228</v>
      </c>
      <c r="R3229" s="86">
        <v>2.54945E-3</v>
      </c>
      <c r="S3229" s="86">
        <v>1.8952900000000002E-2</v>
      </c>
    </row>
    <row r="3230" spans="2:19" x14ac:dyDescent="0.2">
      <c r="B3230" s="33"/>
      <c r="L3230" s="84">
        <v>0.98640000000000005</v>
      </c>
      <c r="M3230" s="83">
        <v>3224.88</v>
      </c>
      <c r="N3230" s="83">
        <v>4.1242999999999999</v>
      </c>
      <c r="O3230" s="83">
        <v>3220.75</v>
      </c>
      <c r="P3230" s="83">
        <v>8.2485900000000001</v>
      </c>
      <c r="Q3230" s="83">
        <v>3229</v>
      </c>
      <c r="R3230" s="86">
        <v>2.5545300000000002E-3</v>
      </c>
      <c r="S3230" s="86">
        <v>1.8952900000000002E-2</v>
      </c>
    </row>
    <row r="3231" spans="2:19" x14ac:dyDescent="0.2">
      <c r="B3231" s="33"/>
      <c r="L3231" s="84">
        <v>0.98640000000000005</v>
      </c>
      <c r="M3231" s="83">
        <v>3225.87</v>
      </c>
      <c r="N3231" s="83">
        <v>4.1337900000000003</v>
      </c>
      <c r="O3231" s="83">
        <v>3221.73</v>
      </c>
      <c r="P3231" s="83">
        <v>8.2675800000000006</v>
      </c>
      <c r="Q3231" s="83">
        <v>3230</v>
      </c>
      <c r="R3231" s="86">
        <v>2.5596199999999999E-3</v>
      </c>
      <c r="S3231" s="86">
        <v>1.8952900000000002E-2</v>
      </c>
    </row>
    <row r="3232" spans="2:19" x14ac:dyDescent="0.2">
      <c r="B3232" s="33"/>
      <c r="L3232" s="84">
        <v>0.98640000000000005</v>
      </c>
      <c r="M3232" s="83">
        <v>3226.86</v>
      </c>
      <c r="N3232" s="83">
        <v>4.1433</v>
      </c>
      <c r="O3232" s="83">
        <v>3222.71</v>
      </c>
      <c r="P3232" s="83">
        <v>8.2866</v>
      </c>
      <c r="Q3232" s="83">
        <v>3231</v>
      </c>
      <c r="R3232" s="86">
        <v>2.5647199999999999E-3</v>
      </c>
      <c r="S3232" s="86">
        <v>1.8952900000000002E-2</v>
      </c>
    </row>
    <row r="3233" spans="2:19" x14ac:dyDescent="0.2">
      <c r="B3233" s="33"/>
      <c r="L3233" s="84">
        <v>0.98629999999999995</v>
      </c>
      <c r="M3233" s="83">
        <v>3227.85</v>
      </c>
      <c r="N3233" s="83">
        <v>4.1528299999999998</v>
      </c>
      <c r="O3233" s="83">
        <v>3223.69</v>
      </c>
      <c r="P3233" s="83">
        <v>8.30565</v>
      </c>
      <c r="Q3233" s="83">
        <v>3232</v>
      </c>
      <c r="R3233" s="86">
        <v>2.56982E-3</v>
      </c>
      <c r="S3233" s="86">
        <v>1.907E-2</v>
      </c>
    </row>
    <row r="3234" spans="2:19" x14ac:dyDescent="0.2">
      <c r="B3234" s="33"/>
      <c r="L3234" s="84">
        <v>0.98629999999999995</v>
      </c>
      <c r="M3234" s="83">
        <v>3228.84</v>
      </c>
      <c r="N3234" s="83">
        <v>4.1623700000000001</v>
      </c>
      <c r="O3234" s="83">
        <v>3224.68</v>
      </c>
      <c r="P3234" s="83">
        <v>8.3247400000000003</v>
      </c>
      <c r="Q3234" s="83">
        <v>3233</v>
      </c>
      <c r="R3234" s="86">
        <v>2.57493E-3</v>
      </c>
      <c r="S3234" s="86">
        <v>1.907E-2</v>
      </c>
    </row>
    <row r="3235" spans="2:19" x14ac:dyDescent="0.2">
      <c r="B3235" s="33"/>
      <c r="L3235" s="84">
        <v>0.98619999999999997</v>
      </c>
      <c r="M3235" s="83">
        <v>3229.83</v>
      </c>
      <c r="N3235" s="83">
        <v>4.1719299999999997</v>
      </c>
      <c r="O3235" s="83">
        <v>3225.66</v>
      </c>
      <c r="P3235" s="83">
        <v>8.3438599999999994</v>
      </c>
      <c r="Q3235" s="83">
        <v>3234</v>
      </c>
      <c r="R3235" s="86">
        <v>2.58004E-3</v>
      </c>
      <c r="S3235" s="86">
        <v>1.9271900000000002E-2</v>
      </c>
    </row>
    <row r="3236" spans="2:19" x14ac:dyDescent="0.2">
      <c r="B3236" s="33"/>
      <c r="L3236" s="84">
        <v>0.98619999999999997</v>
      </c>
      <c r="M3236" s="83">
        <v>3230.82</v>
      </c>
      <c r="N3236" s="83">
        <v>4.1815100000000003</v>
      </c>
      <c r="O3236" s="83">
        <v>3226.64</v>
      </c>
      <c r="P3236" s="83">
        <v>8.3630099999999992</v>
      </c>
      <c r="Q3236" s="83">
        <v>3235</v>
      </c>
      <c r="R3236" s="86">
        <v>2.5851699999999999E-3</v>
      </c>
      <c r="S3236" s="86">
        <v>1.9271900000000002E-2</v>
      </c>
    </row>
    <row r="3237" spans="2:19" x14ac:dyDescent="0.2">
      <c r="B3237" s="33"/>
      <c r="L3237" s="84">
        <v>0.98619999999999997</v>
      </c>
      <c r="M3237" s="83">
        <v>3231.81</v>
      </c>
      <c r="N3237" s="83">
        <v>4.1910999999999996</v>
      </c>
      <c r="O3237" s="83">
        <v>3227.62</v>
      </c>
      <c r="P3237" s="83">
        <v>8.3821999999999992</v>
      </c>
      <c r="Q3237" s="83">
        <v>3236</v>
      </c>
      <c r="R3237" s="86">
        <v>2.5902999999999998E-3</v>
      </c>
      <c r="S3237" s="86">
        <v>1.9271900000000002E-2</v>
      </c>
    </row>
    <row r="3238" spans="2:19" x14ac:dyDescent="0.2">
      <c r="B3238" s="33"/>
      <c r="L3238" s="84">
        <v>0.98619999999999997</v>
      </c>
      <c r="M3238" s="83">
        <v>3232.8</v>
      </c>
      <c r="N3238" s="83">
        <v>4.2007099999999999</v>
      </c>
      <c r="O3238" s="83">
        <v>3228.6</v>
      </c>
      <c r="P3238" s="83">
        <v>8.4014199999999999</v>
      </c>
      <c r="Q3238" s="83">
        <v>3237</v>
      </c>
      <c r="R3238" s="86">
        <v>2.5954300000000001E-3</v>
      </c>
      <c r="S3238" s="86">
        <v>1.9271900000000002E-2</v>
      </c>
    </row>
    <row r="3239" spans="2:19" x14ac:dyDescent="0.2">
      <c r="B3239" s="33"/>
      <c r="L3239" s="84">
        <v>0.98619999999999997</v>
      </c>
      <c r="M3239" s="83">
        <v>3233.79</v>
      </c>
      <c r="N3239" s="83">
        <v>4.2103400000000004</v>
      </c>
      <c r="O3239" s="83">
        <v>3229.58</v>
      </c>
      <c r="P3239" s="83">
        <v>8.4206800000000008</v>
      </c>
      <c r="Q3239" s="83">
        <v>3238</v>
      </c>
      <c r="R3239" s="86">
        <v>2.6005799999999999E-3</v>
      </c>
      <c r="S3239" s="86">
        <v>1.9271900000000002E-2</v>
      </c>
    </row>
    <row r="3240" spans="2:19" x14ac:dyDescent="0.2">
      <c r="B3240" s="33"/>
      <c r="L3240" s="84">
        <v>0.98619999999999997</v>
      </c>
      <c r="M3240" s="83">
        <v>3234.78</v>
      </c>
      <c r="N3240" s="83">
        <v>4.2199799999999996</v>
      </c>
      <c r="O3240" s="83">
        <v>3230.56</v>
      </c>
      <c r="P3240" s="83">
        <v>8.4399700000000006</v>
      </c>
      <c r="Q3240" s="83">
        <v>3239</v>
      </c>
      <c r="R3240" s="86">
        <v>2.6057300000000001E-3</v>
      </c>
      <c r="S3240" s="86">
        <v>1.9271900000000002E-2</v>
      </c>
    </row>
    <row r="3241" spans="2:19" x14ac:dyDescent="0.2">
      <c r="B3241" s="33"/>
      <c r="L3241" s="84">
        <v>0.98619999999999997</v>
      </c>
      <c r="M3241" s="83">
        <v>3235.77</v>
      </c>
      <c r="N3241" s="83">
        <v>4.2296399999999998</v>
      </c>
      <c r="O3241" s="83">
        <v>3231.54</v>
      </c>
      <c r="P3241" s="83">
        <v>8.4592899999999993</v>
      </c>
      <c r="Q3241" s="83">
        <v>3240</v>
      </c>
      <c r="R3241" s="86">
        <v>2.6108899999999998E-3</v>
      </c>
      <c r="S3241" s="86">
        <v>1.9271900000000002E-2</v>
      </c>
    </row>
    <row r="3242" spans="2:19" x14ac:dyDescent="0.2">
      <c r="B3242" s="33"/>
      <c r="L3242" s="84">
        <v>0.98619999999999997</v>
      </c>
      <c r="M3242" s="83">
        <v>3236.76</v>
      </c>
      <c r="N3242" s="83">
        <v>4.2393200000000002</v>
      </c>
      <c r="O3242" s="83">
        <v>3232.52</v>
      </c>
      <c r="P3242" s="83">
        <v>8.4786400000000004</v>
      </c>
      <c r="Q3242" s="83">
        <v>3241</v>
      </c>
      <c r="R3242" s="86">
        <v>2.6160599999999999E-3</v>
      </c>
      <c r="S3242" s="86">
        <v>1.9271900000000002E-2</v>
      </c>
    </row>
    <row r="3243" spans="2:19" x14ac:dyDescent="0.2">
      <c r="B3243" s="33"/>
      <c r="L3243" s="84">
        <v>0.98619999999999997</v>
      </c>
      <c r="M3243" s="83">
        <v>3237.75</v>
      </c>
      <c r="N3243" s="83">
        <v>4.2490199999999998</v>
      </c>
      <c r="O3243" s="83">
        <v>3233.5</v>
      </c>
      <c r="P3243" s="83">
        <v>8.49803</v>
      </c>
      <c r="Q3243" s="83">
        <v>3242</v>
      </c>
      <c r="R3243" s="86">
        <v>2.62123E-3</v>
      </c>
      <c r="S3243" s="86">
        <v>1.9271900000000002E-2</v>
      </c>
    </row>
    <row r="3244" spans="2:19" x14ac:dyDescent="0.2">
      <c r="B3244" s="33"/>
      <c r="L3244" s="84">
        <v>0.98619999999999997</v>
      </c>
      <c r="M3244" s="83">
        <v>3238.74</v>
      </c>
      <c r="N3244" s="83">
        <v>4.2587299999999999</v>
      </c>
      <c r="O3244" s="83">
        <v>3234.48</v>
      </c>
      <c r="P3244" s="83">
        <v>8.5174599999999998</v>
      </c>
      <c r="Q3244" s="83">
        <v>3243</v>
      </c>
      <c r="R3244" s="86">
        <v>2.62641E-3</v>
      </c>
      <c r="S3244" s="86">
        <v>1.9271900000000002E-2</v>
      </c>
    </row>
    <row r="3245" spans="2:19" x14ac:dyDescent="0.2">
      <c r="B3245" s="33"/>
      <c r="L3245" s="84">
        <v>0.98609999999999998</v>
      </c>
      <c r="M3245" s="83">
        <v>3239.73</v>
      </c>
      <c r="N3245" s="83">
        <v>4.2684600000000001</v>
      </c>
      <c r="O3245" s="83">
        <v>3235.46</v>
      </c>
      <c r="P3245" s="83">
        <v>8.5369200000000003</v>
      </c>
      <c r="Q3245" s="83">
        <v>3244</v>
      </c>
      <c r="R3245" s="86">
        <v>2.6316E-3</v>
      </c>
      <c r="S3245" s="86">
        <v>1.95094E-2</v>
      </c>
    </row>
    <row r="3246" spans="2:19" x14ac:dyDescent="0.2">
      <c r="B3246" s="33"/>
      <c r="L3246" s="84">
        <v>0.98609999999999998</v>
      </c>
      <c r="M3246" s="83">
        <v>3240.72</v>
      </c>
      <c r="N3246" s="83">
        <v>4.2782</v>
      </c>
      <c r="O3246" s="83">
        <v>3236.44</v>
      </c>
      <c r="P3246" s="83">
        <v>8.5564099999999996</v>
      </c>
      <c r="Q3246" s="83">
        <v>3245</v>
      </c>
      <c r="R3246" s="86">
        <v>2.6367999999999999E-3</v>
      </c>
      <c r="S3246" s="86">
        <v>1.95094E-2</v>
      </c>
    </row>
    <row r="3247" spans="2:19" x14ac:dyDescent="0.2">
      <c r="B3247" s="33"/>
      <c r="L3247" s="84">
        <v>0.98609999999999998</v>
      </c>
      <c r="M3247" s="83">
        <v>3241.71</v>
      </c>
      <c r="N3247" s="83">
        <v>4.2879699999999996</v>
      </c>
      <c r="O3247" s="83">
        <v>3237.42</v>
      </c>
      <c r="P3247" s="83">
        <v>8.5759399999999992</v>
      </c>
      <c r="Q3247" s="83">
        <v>3246</v>
      </c>
      <c r="R3247" s="86">
        <v>2.6419999999999998E-3</v>
      </c>
      <c r="S3247" s="86">
        <v>1.95094E-2</v>
      </c>
    </row>
    <row r="3248" spans="2:19" x14ac:dyDescent="0.2">
      <c r="B3248" s="33"/>
      <c r="L3248" s="84">
        <v>0.98609999999999998</v>
      </c>
      <c r="M3248" s="83">
        <v>3242.7</v>
      </c>
      <c r="N3248" s="83">
        <v>4.2977499999999997</v>
      </c>
      <c r="O3248" s="83">
        <v>3238.4</v>
      </c>
      <c r="P3248" s="83">
        <v>8.5954999999999995</v>
      </c>
      <c r="Q3248" s="83">
        <v>3247</v>
      </c>
      <c r="R3248" s="86">
        <v>2.6472100000000001E-3</v>
      </c>
      <c r="S3248" s="86">
        <v>1.95094E-2</v>
      </c>
    </row>
    <row r="3249" spans="2:19" x14ac:dyDescent="0.2">
      <c r="B3249" s="33"/>
      <c r="L3249" s="84">
        <v>0.98599999999999999</v>
      </c>
      <c r="M3249" s="83">
        <v>3243.69</v>
      </c>
      <c r="N3249" s="83">
        <v>4.30755</v>
      </c>
      <c r="O3249" s="83">
        <v>3239.38</v>
      </c>
      <c r="P3249" s="83">
        <v>8.6150900000000004</v>
      </c>
      <c r="Q3249" s="83">
        <v>3248</v>
      </c>
      <c r="R3249" s="86">
        <v>2.6524299999999999E-3</v>
      </c>
      <c r="S3249" s="86">
        <v>1.9663E-2</v>
      </c>
    </row>
    <row r="3250" spans="2:19" x14ac:dyDescent="0.2">
      <c r="B3250" s="33"/>
      <c r="L3250" s="84">
        <v>0.98599999999999999</v>
      </c>
      <c r="M3250" s="83">
        <v>3244.68</v>
      </c>
      <c r="N3250" s="83">
        <v>4.3173599999999999</v>
      </c>
      <c r="O3250" s="83">
        <v>3240.37</v>
      </c>
      <c r="P3250" s="83">
        <v>8.6347199999999997</v>
      </c>
      <c r="Q3250" s="83">
        <v>3249</v>
      </c>
      <c r="R3250" s="86">
        <v>2.6576500000000001E-3</v>
      </c>
      <c r="S3250" s="86">
        <v>1.9663E-2</v>
      </c>
    </row>
    <row r="3251" spans="2:19" x14ac:dyDescent="0.2">
      <c r="B3251" s="33"/>
      <c r="L3251" s="84">
        <v>0.98599999999999999</v>
      </c>
      <c r="M3251" s="83">
        <v>3245.67</v>
      </c>
      <c r="N3251" s="83">
        <v>4.3271899999999999</v>
      </c>
      <c r="O3251" s="83">
        <v>3241.35</v>
      </c>
      <c r="P3251" s="83">
        <v>8.6543799999999997</v>
      </c>
      <c r="Q3251" s="83">
        <v>3250</v>
      </c>
      <c r="R3251" s="86">
        <v>2.6628899999999998E-3</v>
      </c>
      <c r="S3251" s="86">
        <v>1.9663E-2</v>
      </c>
    </row>
    <row r="3252" spans="2:19" x14ac:dyDescent="0.2">
      <c r="B3252" s="33"/>
      <c r="L3252" s="84">
        <v>0.98599999999999999</v>
      </c>
      <c r="M3252" s="83">
        <v>3246.66</v>
      </c>
      <c r="N3252" s="83">
        <v>4.33704</v>
      </c>
      <c r="O3252" s="83">
        <v>3242.33</v>
      </c>
      <c r="P3252" s="83">
        <v>8.67408</v>
      </c>
      <c r="Q3252" s="83">
        <v>3251</v>
      </c>
      <c r="R3252" s="86">
        <v>2.6681299999999999E-3</v>
      </c>
      <c r="S3252" s="86">
        <v>1.9663E-2</v>
      </c>
    </row>
    <row r="3253" spans="2:19" x14ac:dyDescent="0.2">
      <c r="B3253" s="33"/>
      <c r="L3253" s="84">
        <v>0.98599999999999999</v>
      </c>
      <c r="M3253" s="83">
        <v>3247.65</v>
      </c>
      <c r="N3253" s="83">
        <v>4.3469100000000003</v>
      </c>
      <c r="O3253" s="83">
        <v>3243.31</v>
      </c>
      <c r="P3253" s="83">
        <v>8.6938099999999991</v>
      </c>
      <c r="Q3253" s="83">
        <v>3252</v>
      </c>
      <c r="R3253" s="86">
        <v>2.67337E-3</v>
      </c>
      <c r="S3253" s="86">
        <v>1.9663E-2</v>
      </c>
    </row>
    <row r="3254" spans="2:19" x14ac:dyDescent="0.2">
      <c r="B3254" s="33"/>
      <c r="L3254" s="84">
        <v>0.9859</v>
      </c>
      <c r="M3254" s="83">
        <v>3248.64</v>
      </c>
      <c r="N3254" s="83">
        <v>4.3567900000000002</v>
      </c>
      <c r="O3254" s="83">
        <v>3244.29</v>
      </c>
      <c r="P3254" s="83">
        <v>8.7135800000000003</v>
      </c>
      <c r="Q3254" s="83">
        <v>3253</v>
      </c>
      <c r="R3254" s="86">
        <v>2.67863E-3</v>
      </c>
      <c r="S3254" s="86">
        <v>1.9817499999999998E-2</v>
      </c>
    </row>
    <row r="3255" spans="2:19" x14ac:dyDescent="0.2">
      <c r="B3255" s="33"/>
      <c r="L3255" s="84">
        <v>0.9859</v>
      </c>
      <c r="M3255" s="83">
        <v>3249.63</v>
      </c>
      <c r="N3255" s="83">
        <v>4.3666900000000002</v>
      </c>
      <c r="O3255" s="83">
        <v>3245.27</v>
      </c>
      <c r="P3255" s="83">
        <v>8.7333800000000004</v>
      </c>
      <c r="Q3255" s="83">
        <v>3254</v>
      </c>
      <c r="R3255" s="86">
        <v>2.68389E-3</v>
      </c>
      <c r="S3255" s="86">
        <v>1.9817499999999998E-2</v>
      </c>
    </row>
    <row r="3256" spans="2:19" x14ac:dyDescent="0.2">
      <c r="B3256" s="33"/>
      <c r="L3256" s="84">
        <v>0.9859</v>
      </c>
      <c r="M3256" s="83">
        <v>3250.62</v>
      </c>
      <c r="N3256" s="83">
        <v>4.3766100000000003</v>
      </c>
      <c r="O3256" s="83">
        <v>3246.25</v>
      </c>
      <c r="P3256" s="83">
        <v>8.7532099999999993</v>
      </c>
      <c r="Q3256" s="83">
        <v>3255</v>
      </c>
      <c r="R3256" s="86">
        <v>2.6891599999999999E-3</v>
      </c>
      <c r="S3256" s="86">
        <v>1.9817499999999998E-2</v>
      </c>
    </row>
    <row r="3257" spans="2:19" x14ac:dyDescent="0.2">
      <c r="B3257" s="33"/>
      <c r="L3257" s="84">
        <v>0.9859</v>
      </c>
      <c r="M3257" s="83">
        <v>3251.61</v>
      </c>
      <c r="N3257" s="83">
        <v>4.3865400000000001</v>
      </c>
      <c r="O3257" s="83">
        <v>3247.23</v>
      </c>
      <c r="P3257" s="83">
        <v>8.7730800000000002</v>
      </c>
      <c r="Q3257" s="83">
        <v>3256</v>
      </c>
      <c r="R3257" s="86">
        <v>2.6944400000000002E-3</v>
      </c>
      <c r="S3257" s="86">
        <v>1.9817499999999998E-2</v>
      </c>
    </row>
    <row r="3258" spans="2:19" x14ac:dyDescent="0.2">
      <c r="B3258" s="33"/>
      <c r="L3258" s="84">
        <v>0.98580000000000001</v>
      </c>
      <c r="M3258" s="83">
        <v>3252.6</v>
      </c>
      <c r="N3258" s="83">
        <v>4.39649</v>
      </c>
      <c r="O3258" s="83">
        <v>3248.21</v>
      </c>
      <c r="P3258" s="83">
        <v>8.7929899999999996</v>
      </c>
      <c r="Q3258" s="83">
        <v>3257</v>
      </c>
      <c r="R3258" s="86">
        <v>2.6997200000000001E-3</v>
      </c>
      <c r="S3258" s="86">
        <v>1.9972899999999998E-2</v>
      </c>
    </row>
    <row r="3259" spans="2:19" x14ac:dyDescent="0.2">
      <c r="B3259" s="33"/>
      <c r="L3259" s="84">
        <v>0.98580000000000001</v>
      </c>
      <c r="M3259" s="83">
        <v>3253.59</v>
      </c>
      <c r="N3259" s="83">
        <v>4.40646</v>
      </c>
      <c r="O3259" s="83">
        <v>3249.19</v>
      </c>
      <c r="P3259" s="83">
        <v>8.8129200000000001</v>
      </c>
      <c r="Q3259" s="83">
        <v>3258</v>
      </c>
      <c r="R3259" s="86">
        <v>2.7050099999999999E-3</v>
      </c>
      <c r="S3259" s="86">
        <v>1.9972899999999998E-2</v>
      </c>
    </row>
    <row r="3260" spans="2:19" x14ac:dyDescent="0.2">
      <c r="B3260" s="33"/>
      <c r="L3260" s="84">
        <v>0.98580000000000001</v>
      </c>
      <c r="M3260" s="83">
        <v>3254.58</v>
      </c>
      <c r="N3260" s="83">
        <v>4.4164500000000002</v>
      </c>
      <c r="O3260" s="83">
        <v>3250.17</v>
      </c>
      <c r="P3260" s="83">
        <v>8.8329000000000004</v>
      </c>
      <c r="Q3260" s="83">
        <v>3259</v>
      </c>
      <c r="R3260" s="86">
        <v>2.7103100000000001E-3</v>
      </c>
      <c r="S3260" s="86">
        <v>1.9972899999999998E-2</v>
      </c>
    </row>
    <row r="3261" spans="2:19" x14ac:dyDescent="0.2">
      <c r="B3261" s="33"/>
      <c r="L3261" s="84">
        <v>0.98580000000000001</v>
      </c>
      <c r="M3261" s="83">
        <v>3255.57</v>
      </c>
      <c r="N3261" s="83">
        <v>4.42645</v>
      </c>
      <c r="O3261" s="83">
        <v>3251.15</v>
      </c>
      <c r="P3261" s="83">
        <v>8.8529</v>
      </c>
      <c r="Q3261" s="83">
        <v>3260</v>
      </c>
      <c r="R3261" s="86">
        <v>2.7156200000000002E-3</v>
      </c>
      <c r="S3261" s="86">
        <v>1.9972899999999998E-2</v>
      </c>
    </row>
    <row r="3262" spans="2:19" x14ac:dyDescent="0.2">
      <c r="B3262" s="33"/>
      <c r="L3262" s="84">
        <v>0.98580000000000001</v>
      </c>
      <c r="M3262" s="83">
        <v>3256.56</v>
      </c>
      <c r="N3262" s="83">
        <v>4.4364699999999999</v>
      </c>
      <c r="O3262" s="83">
        <v>3252.13</v>
      </c>
      <c r="P3262" s="83">
        <v>8.8729499999999994</v>
      </c>
      <c r="Q3262" s="83">
        <v>3261</v>
      </c>
      <c r="R3262" s="86">
        <v>2.7209299999999999E-3</v>
      </c>
      <c r="S3262" s="86">
        <v>1.9972899999999998E-2</v>
      </c>
    </row>
    <row r="3263" spans="2:19" x14ac:dyDescent="0.2">
      <c r="B3263" s="33"/>
      <c r="L3263" s="84">
        <v>0.98570000000000002</v>
      </c>
      <c r="M3263" s="83">
        <v>3257.55</v>
      </c>
      <c r="N3263" s="83">
        <v>4.44651</v>
      </c>
      <c r="O3263" s="83">
        <v>3253.11</v>
      </c>
      <c r="P3263" s="83">
        <v>8.8930199999999999</v>
      </c>
      <c r="Q3263" s="83">
        <v>3262</v>
      </c>
      <c r="R3263" s="86">
        <v>2.7262499999999999E-3</v>
      </c>
      <c r="S3263" s="86">
        <v>2.0094299999999999E-2</v>
      </c>
    </row>
    <row r="3264" spans="2:19" x14ac:dyDescent="0.2">
      <c r="B3264" s="33"/>
      <c r="L3264" s="84">
        <v>0.98570000000000002</v>
      </c>
      <c r="M3264" s="83">
        <v>3258.54</v>
      </c>
      <c r="N3264" s="83">
        <v>4.4565700000000001</v>
      </c>
      <c r="O3264" s="83">
        <v>3254.09</v>
      </c>
      <c r="P3264" s="83">
        <v>8.9131400000000003</v>
      </c>
      <c r="Q3264" s="83">
        <v>3263</v>
      </c>
      <c r="R3264" s="86">
        <v>2.7315799999999999E-3</v>
      </c>
      <c r="S3264" s="86">
        <v>2.0094299999999999E-2</v>
      </c>
    </row>
    <row r="3265" spans="2:19" x14ac:dyDescent="0.2">
      <c r="B3265" s="33"/>
      <c r="L3265" s="84">
        <v>0.98560000000000003</v>
      </c>
      <c r="M3265" s="83">
        <v>3259.53</v>
      </c>
      <c r="N3265" s="83">
        <v>4.4666399999999999</v>
      </c>
      <c r="O3265" s="83">
        <v>3255.07</v>
      </c>
      <c r="P3265" s="83">
        <v>8.9332799999999999</v>
      </c>
      <c r="Q3265" s="83">
        <v>3264</v>
      </c>
      <c r="R3265" s="86">
        <v>2.73691E-3</v>
      </c>
      <c r="S3265" s="86">
        <v>2.0181299999999999E-2</v>
      </c>
    </row>
    <row r="3266" spans="2:19" x14ac:dyDescent="0.2">
      <c r="B3266" s="33"/>
      <c r="L3266" s="84">
        <v>0.98560000000000003</v>
      </c>
      <c r="M3266" s="83">
        <v>3260.52</v>
      </c>
      <c r="N3266" s="83">
        <v>4.4767299999999999</v>
      </c>
      <c r="O3266" s="83">
        <v>3256.05</v>
      </c>
      <c r="P3266" s="83">
        <v>8.9534599999999998</v>
      </c>
      <c r="Q3266" s="83">
        <v>3265</v>
      </c>
      <c r="R3266" s="86">
        <v>2.7422599999999998E-3</v>
      </c>
      <c r="S3266" s="86">
        <v>2.0181299999999999E-2</v>
      </c>
    </row>
    <row r="3267" spans="2:19" x14ac:dyDescent="0.2">
      <c r="B3267" s="33"/>
      <c r="L3267" s="84">
        <v>0.98560000000000003</v>
      </c>
      <c r="M3267" s="83">
        <v>3261.51</v>
      </c>
      <c r="N3267" s="83">
        <v>4.4868399999999999</v>
      </c>
      <c r="O3267" s="83">
        <v>3257.03</v>
      </c>
      <c r="P3267" s="83">
        <v>8.9736799999999999</v>
      </c>
      <c r="Q3267" s="83">
        <v>3266</v>
      </c>
      <c r="R3267" s="86">
        <v>2.7476100000000002E-3</v>
      </c>
      <c r="S3267" s="86">
        <v>2.0181299999999999E-2</v>
      </c>
    </row>
    <row r="3268" spans="2:19" x14ac:dyDescent="0.2">
      <c r="B3268" s="33"/>
      <c r="L3268" s="84">
        <v>0.98550000000000004</v>
      </c>
      <c r="M3268" s="83">
        <v>3262.5</v>
      </c>
      <c r="N3268" s="83">
        <v>4.4969700000000001</v>
      </c>
      <c r="O3268" s="83">
        <v>3258.01</v>
      </c>
      <c r="P3268" s="83">
        <v>8.9939300000000006</v>
      </c>
      <c r="Q3268" s="83">
        <v>3267</v>
      </c>
      <c r="R3268" s="86">
        <v>2.75296E-3</v>
      </c>
      <c r="S3268" s="86">
        <v>2.0303499999999999E-2</v>
      </c>
    </row>
    <row r="3269" spans="2:19" x14ac:dyDescent="0.2">
      <c r="B3269" s="33"/>
      <c r="L3269" s="84">
        <v>0.98550000000000004</v>
      </c>
      <c r="M3269" s="83">
        <v>3263.49</v>
      </c>
      <c r="N3269" s="83">
        <v>4.5071099999999999</v>
      </c>
      <c r="O3269" s="83">
        <v>3258.99</v>
      </c>
      <c r="P3269" s="83">
        <v>9.0142199999999999</v>
      </c>
      <c r="Q3269" s="83">
        <v>3268</v>
      </c>
      <c r="R3269" s="86">
        <v>2.7583299999999998E-3</v>
      </c>
      <c r="S3269" s="86">
        <v>2.0303499999999999E-2</v>
      </c>
    </row>
    <row r="3270" spans="2:19" x14ac:dyDescent="0.2">
      <c r="B3270" s="33"/>
      <c r="L3270" s="84">
        <v>0.98550000000000004</v>
      </c>
      <c r="M3270" s="83">
        <v>3264.48</v>
      </c>
      <c r="N3270" s="83">
        <v>4.5172699999999999</v>
      </c>
      <c r="O3270" s="83">
        <v>3259.97</v>
      </c>
      <c r="P3270" s="83">
        <v>9.0345399999999998</v>
      </c>
      <c r="Q3270" s="83">
        <v>3269</v>
      </c>
      <c r="R3270" s="86">
        <v>2.7637E-3</v>
      </c>
      <c r="S3270" s="86">
        <v>2.0303499999999999E-2</v>
      </c>
    </row>
    <row r="3271" spans="2:19" x14ac:dyDescent="0.2">
      <c r="B3271" s="33"/>
      <c r="L3271" s="84">
        <v>0.98550000000000004</v>
      </c>
      <c r="M3271" s="83">
        <v>3265.47</v>
      </c>
      <c r="N3271" s="83">
        <v>4.52745</v>
      </c>
      <c r="O3271" s="83">
        <v>3260.95</v>
      </c>
      <c r="P3271" s="83">
        <v>9.0548900000000003</v>
      </c>
      <c r="Q3271" s="83">
        <v>3270</v>
      </c>
      <c r="R3271" s="86">
        <v>2.7690800000000002E-3</v>
      </c>
      <c r="S3271" s="86">
        <v>2.0303499999999999E-2</v>
      </c>
    </row>
    <row r="3272" spans="2:19" x14ac:dyDescent="0.2">
      <c r="B3272" s="33"/>
      <c r="L3272" s="84">
        <v>0.98540000000000005</v>
      </c>
      <c r="M3272" s="83">
        <v>3266.46</v>
      </c>
      <c r="N3272" s="83">
        <v>4.5376399999999997</v>
      </c>
      <c r="O3272" s="83">
        <v>3261.92</v>
      </c>
      <c r="P3272" s="83">
        <v>9.0752799999999993</v>
      </c>
      <c r="Q3272" s="83">
        <v>3271</v>
      </c>
      <c r="R3272" s="86">
        <v>2.7744699999999998E-3</v>
      </c>
      <c r="S3272" s="86">
        <v>2.0479000000000001E-2</v>
      </c>
    </row>
    <row r="3273" spans="2:19" x14ac:dyDescent="0.2">
      <c r="B3273" s="33"/>
      <c r="L3273" s="84">
        <v>0.98540000000000005</v>
      </c>
      <c r="M3273" s="83">
        <v>3267.45</v>
      </c>
      <c r="N3273" s="83">
        <v>4.54786</v>
      </c>
      <c r="O3273" s="83">
        <v>3262.9</v>
      </c>
      <c r="P3273" s="83">
        <v>9.0957100000000004</v>
      </c>
      <c r="Q3273" s="83">
        <v>3272</v>
      </c>
      <c r="R3273" s="86">
        <v>2.7798599999999999E-3</v>
      </c>
      <c r="S3273" s="86">
        <v>2.0479000000000001E-2</v>
      </c>
    </row>
    <row r="3274" spans="2:19" x14ac:dyDescent="0.2">
      <c r="B3274" s="33"/>
      <c r="L3274" s="84">
        <v>0.98540000000000005</v>
      </c>
      <c r="M3274" s="83">
        <v>3268.44</v>
      </c>
      <c r="N3274" s="83">
        <v>4.55809</v>
      </c>
      <c r="O3274" s="83">
        <v>3263.88</v>
      </c>
      <c r="P3274" s="83">
        <v>9.1161700000000003</v>
      </c>
      <c r="Q3274" s="83">
        <v>3273</v>
      </c>
      <c r="R3274" s="86">
        <v>2.7852699999999998E-3</v>
      </c>
      <c r="S3274" s="86">
        <v>2.0479000000000001E-2</v>
      </c>
    </row>
    <row r="3275" spans="2:19" x14ac:dyDescent="0.2">
      <c r="B3275" s="33"/>
      <c r="L3275" s="84">
        <v>0.98540000000000005</v>
      </c>
      <c r="M3275" s="83">
        <v>3269.43</v>
      </c>
      <c r="N3275" s="83">
        <v>4.5683299999999996</v>
      </c>
      <c r="O3275" s="83">
        <v>3264.86</v>
      </c>
      <c r="P3275" s="83">
        <v>9.1366700000000005</v>
      </c>
      <c r="Q3275" s="83">
        <v>3274</v>
      </c>
      <c r="R3275" s="86">
        <v>2.7906699999999999E-3</v>
      </c>
      <c r="S3275" s="86">
        <v>2.0479000000000001E-2</v>
      </c>
    </row>
    <row r="3276" spans="2:19" x14ac:dyDescent="0.2">
      <c r="B3276" s="33"/>
      <c r="L3276" s="84">
        <v>0.98540000000000005</v>
      </c>
      <c r="M3276" s="83">
        <v>3270.42</v>
      </c>
      <c r="N3276" s="83">
        <v>4.5785999999999998</v>
      </c>
      <c r="O3276" s="83">
        <v>3265.84</v>
      </c>
      <c r="P3276" s="83">
        <v>9.1571999999999996</v>
      </c>
      <c r="Q3276" s="83">
        <v>3275</v>
      </c>
      <c r="R3276" s="86">
        <v>2.7960900000000002E-3</v>
      </c>
      <c r="S3276" s="86">
        <v>2.0479000000000001E-2</v>
      </c>
    </row>
    <row r="3277" spans="2:19" x14ac:dyDescent="0.2">
      <c r="B3277" s="33"/>
      <c r="L3277" s="84">
        <v>0.98540000000000005</v>
      </c>
      <c r="M3277" s="83">
        <v>3271.41</v>
      </c>
      <c r="N3277" s="83">
        <v>4.5888799999999996</v>
      </c>
      <c r="O3277" s="83">
        <v>3266.82</v>
      </c>
      <c r="P3277" s="83">
        <v>9.1777700000000006</v>
      </c>
      <c r="Q3277" s="83">
        <v>3276</v>
      </c>
      <c r="R3277" s="86">
        <v>2.8015200000000001E-3</v>
      </c>
      <c r="S3277" s="86">
        <v>2.0479000000000001E-2</v>
      </c>
    </row>
    <row r="3278" spans="2:19" x14ac:dyDescent="0.2">
      <c r="B3278" s="33"/>
      <c r="L3278" s="84">
        <v>0.98529999999999995</v>
      </c>
      <c r="M3278" s="83">
        <v>3272.4</v>
      </c>
      <c r="N3278" s="83">
        <v>4.5991900000000001</v>
      </c>
      <c r="O3278" s="83">
        <v>3267.8</v>
      </c>
      <c r="P3278" s="83">
        <v>9.1983700000000006</v>
      </c>
      <c r="Q3278" s="83">
        <v>3277</v>
      </c>
      <c r="R3278" s="86">
        <v>2.8069499999999999E-3</v>
      </c>
      <c r="S3278" s="86">
        <v>2.0637900000000001E-2</v>
      </c>
    </row>
    <row r="3279" spans="2:19" x14ac:dyDescent="0.2">
      <c r="B3279" s="33"/>
      <c r="L3279" s="84">
        <v>0.98529999999999995</v>
      </c>
      <c r="M3279" s="83">
        <v>3273.39</v>
      </c>
      <c r="N3279" s="83">
        <v>4.6094999999999997</v>
      </c>
      <c r="O3279" s="83">
        <v>3268.78</v>
      </c>
      <c r="P3279" s="83">
        <v>9.2190100000000008</v>
      </c>
      <c r="Q3279" s="83">
        <v>3278</v>
      </c>
      <c r="R3279" s="86">
        <v>2.8123900000000001E-3</v>
      </c>
      <c r="S3279" s="86">
        <v>2.0637900000000001E-2</v>
      </c>
    </row>
    <row r="3280" spans="2:19" x14ac:dyDescent="0.2">
      <c r="B3280" s="33"/>
      <c r="L3280" s="84">
        <v>0.98529999999999995</v>
      </c>
      <c r="M3280" s="83">
        <v>3274.38</v>
      </c>
      <c r="N3280" s="83">
        <v>4.6198399999999999</v>
      </c>
      <c r="O3280" s="83">
        <v>3269.76</v>
      </c>
      <c r="P3280" s="83">
        <v>9.2396799999999999</v>
      </c>
      <c r="Q3280" s="83">
        <v>3279</v>
      </c>
      <c r="R3280" s="86">
        <v>2.8178399999999998E-3</v>
      </c>
      <c r="S3280" s="86">
        <v>2.0637900000000001E-2</v>
      </c>
    </row>
    <row r="3281" spans="2:19" x14ac:dyDescent="0.2">
      <c r="B3281" s="33"/>
      <c r="L3281" s="84">
        <v>0.98519999999999996</v>
      </c>
      <c r="M3281" s="83">
        <v>3275.37</v>
      </c>
      <c r="N3281" s="83">
        <v>4.6302000000000003</v>
      </c>
      <c r="O3281" s="83">
        <v>3270.74</v>
      </c>
      <c r="P3281" s="83">
        <v>9.2603899999999992</v>
      </c>
      <c r="Q3281" s="83">
        <v>3280</v>
      </c>
      <c r="R3281" s="86">
        <v>2.82329E-3</v>
      </c>
      <c r="S3281" s="86">
        <v>2.0726499999999998E-2</v>
      </c>
    </row>
    <row r="3282" spans="2:19" x14ac:dyDescent="0.2">
      <c r="B3282" s="33"/>
      <c r="L3282" s="84">
        <v>0.98519999999999996</v>
      </c>
      <c r="M3282" s="83">
        <v>3276.36</v>
      </c>
      <c r="N3282" s="83">
        <v>4.6405700000000003</v>
      </c>
      <c r="O3282" s="83">
        <v>3271.72</v>
      </c>
      <c r="P3282" s="83">
        <v>9.2811400000000006</v>
      </c>
      <c r="Q3282" s="83">
        <v>3281</v>
      </c>
      <c r="R3282" s="86">
        <v>2.8287500000000001E-3</v>
      </c>
      <c r="S3282" s="86">
        <v>2.0726499999999998E-2</v>
      </c>
    </row>
    <row r="3283" spans="2:19" x14ac:dyDescent="0.2">
      <c r="B3283" s="33"/>
      <c r="L3283" s="84">
        <v>0.98509999999999998</v>
      </c>
      <c r="M3283" s="83">
        <v>3277.35</v>
      </c>
      <c r="N3283" s="83">
        <v>4.6509600000000004</v>
      </c>
      <c r="O3283" s="83">
        <v>3272.7</v>
      </c>
      <c r="P3283" s="83">
        <v>9.3019099999999995</v>
      </c>
      <c r="Q3283" s="83">
        <v>3282</v>
      </c>
      <c r="R3283" s="86">
        <v>2.8342200000000001E-3</v>
      </c>
      <c r="S3283" s="86">
        <v>2.0797599999999999E-2</v>
      </c>
    </row>
    <row r="3284" spans="2:19" x14ac:dyDescent="0.2">
      <c r="B3284" s="33"/>
      <c r="L3284" s="84">
        <v>0.98509999999999998</v>
      </c>
      <c r="M3284" s="83">
        <v>3278.34</v>
      </c>
      <c r="N3284" s="83">
        <v>4.6613699999999998</v>
      </c>
      <c r="O3284" s="83">
        <v>3273.68</v>
      </c>
      <c r="P3284" s="83">
        <v>9.32273</v>
      </c>
      <c r="Q3284" s="83">
        <v>3283</v>
      </c>
      <c r="R3284" s="86">
        <v>2.8397000000000001E-3</v>
      </c>
      <c r="S3284" s="86">
        <v>2.0797599999999999E-2</v>
      </c>
    </row>
    <row r="3285" spans="2:19" x14ac:dyDescent="0.2">
      <c r="B3285" s="33"/>
      <c r="L3285" s="84">
        <v>0.98499999999999999</v>
      </c>
      <c r="M3285" s="83">
        <v>3279.33</v>
      </c>
      <c r="N3285" s="83">
        <v>4.6717899999999997</v>
      </c>
      <c r="O3285" s="83">
        <v>3274.66</v>
      </c>
      <c r="P3285" s="83">
        <v>9.3435799999999993</v>
      </c>
      <c r="Q3285" s="83">
        <v>3284</v>
      </c>
      <c r="R3285" s="86">
        <v>2.8451800000000001E-3</v>
      </c>
      <c r="S3285" s="86">
        <v>2.08688E-2</v>
      </c>
    </row>
    <row r="3286" spans="2:19" x14ac:dyDescent="0.2">
      <c r="B3286" s="33"/>
      <c r="L3286" s="84">
        <v>0.98499999999999999</v>
      </c>
      <c r="M3286" s="83">
        <v>3280.32</v>
      </c>
      <c r="N3286" s="83">
        <v>4.6822299999999997</v>
      </c>
      <c r="O3286" s="83">
        <v>3275.64</v>
      </c>
      <c r="P3286" s="83">
        <v>9.3644700000000007</v>
      </c>
      <c r="Q3286" s="83">
        <v>3285</v>
      </c>
      <c r="R3286" s="86">
        <v>2.85068E-3</v>
      </c>
      <c r="S3286" s="86">
        <v>2.08688E-2</v>
      </c>
    </row>
    <row r="3287" spans="2:19" x14ac:dyDescent="0.2">
      <c r="B3287" s="33"/>
      <c r="L3287" s="84">
        <v>0.9849</v>
      </c>
      <c r="M3287" s="83">
        <v>3281.31</v>
      </c>
      <c r="N3287" s="83">
        <v>4.6927000000000003</v>
      </c>
      <c r="O3287" s="83">
        <v>3276.61</v>
      </c>
      <c r="P3287" s="83">
        <v>9.3853899999999992</v>
      </c>
      <c r="Q3287" s="83">
        <v>3286</v>
      </c>
      <c r="R3287" s="86">
        <v>2.8561699999999999E-3</v>
      </c>
      <c r="S3287" s="86">
        <v>2.0940199999999999E-2</v>
      </c>
    </row>
    <row r="3288" spans="2:19" x14ac:dyDescent="0.2">
      <c r="B3288" s="33"/>
      <c r="L3288" s="84">
        <v>0.9849</v>
      </c>
      <c r="M3288" s="83">
        <v>3282.3</v>
      </c>
      <c r="N3288" s="83">
        <v>4.7031700000000001</v>
      </c>
      <c r="O3288" s="83">
        <v>3277.59</v>
      </c>
      <c r="P3288" s="83">
        <v>9.4063499999999998</v>
      </c>
      <c r="Q3288" s="83">
        <v>3287</v>
      </c>
      <c r="R3288" s="86">
        <v>2.8616800000000001E-3</v>
      </c>
      <c r="S3288" s="86">
        <v>2.0940199999999999E-2</v>
      </c>
    </row>
    <row r="3289" spans="2:19" x14ac:dyDescent="0.2">
      <c r="B3289" s="33"/>
      <c r="L3289" s="84">
        <v>0.98480000000000001</v>
      </c>
      <c r="M3289" s="83">
        <v>3283.29</v>
      </c>
      <c r="N3289" s="83">
        <v>4.7136699999999996</v>
      </c>
      <c r="O3289" s="83">
        <v>3278.57</v>
      </c>
      <c r="P3289" s="83">
        <v>9.4273399999999992</v>
      </c>
      <c r="Q3289" s="83">
        <v>3288</v>
      </c>
      <c r="R3289" s="86">
        <v>2.8671999999999999E-3</v>
      </c>
      <c r="S3289" s="86">
        <v>2.1011800000000001E-2</v>
      </c>
    </row>
    <row r="3290" spans="2:19" x14ac:dyDescent="0.2">
      <c r="B3290" s="33"/>
      <c r="L3290" s="84">
        <v>0.98480000000000001</v>
      </c>
      <c r="M3290" s="83">
        <v>3284.28</v>
      </c>
      <c r="N3290" s="83">
        <v>4.7241900000000001</v>
      </c>
      <c r="O3290" s="83">
        <v>3279.55</v>
      </c>
      <c r="P3290" s="83">
        <v>9.4483700000000006</v>
      </c>
      <c r="Q3290" s="83">
        <v>3289</v>
      </c>
      <c r="R3290" s="86">
        <v>2.87272E-3</v>
      </c>
      <c r="S3290" s="86">
        <v>2.1011800000000001E-2</v>
      </c>
    </row>
    <row r="3291" spans="2:19" x14ac:dyDescent="0.2">
      <c r="B3291" s="33"/>
      <c r="L3291" s="84">
        <v>0.98470000000000002</v>
      </c>
      <c r="M3291" s="83">
        <v>3285.27</v>
      </c>
      <c r="N3291" s="83">
        <v>4.7347200000000003</v>
      </c>
      <c r="O3291" s="83">
        <v>3280.53</v>
      </c>
      <c r="P3291" s="83">
        <v>9.4694400000000005</v>
      </c>
      <c r="Q3291" s="83">
        <v>3290</v>
      </c>
      <c r="R3291" s="86">
        <v>2.8782500000000002E-3</v>
      </c>
      <c r="S3291" s="86">
        <v>2.1119499999999999E-2</v>
      </c>
    </row>
    <row r="3292" spans="2:19" x14ac:dyDescent="0.2">
      <c r="B3292" s="33"/>
      <c r="L3292" s="84">
        <v>0.98470000000000002</v>
      </c>
      <c r="M3292" s="83">
        <v>3286.25</v>
      </c>
      <c r="N3292" s="83">
        <v>4.7452699999999997</v>
      </c>
      <c r="O3292" s="83">
        <v>3281.51</v>
      </c>
      <c r="P3292" s="83">
        <v>9.4905399999999993</v>
      </c>
      <c r="Q3292" s="83">
        <v>3291</v>
      </c>
      <c r="R3292" s="86">
        <v>2.8837899999999998E-3</v>
      </c>
      <c r="S3292" s="86">
        <v>2.1119499999999999E-2</v>
      </c>
    </row>
    <row r="3293" spans="2:19" x14ac:dyDescent="0.2">
      <c r="B3293" s="33"/>
      <c r="L3293" s="84">
        <v>0.98470000000000002</v>
      </c>
      <c r="M3293" s="83">
        <v>3287.24</v>
      </c>
      <c r="N3293" s="83">
        <v>4.7558400000000001</v>
      </c>
      <c r="O3293" s="83">
        <v>3282.49</v>
      </c>
      <c r="P3293" s="83">
        <v>9.5116800000000001</v>
      </c>
      <c r="Q3293" s="83">
        <v>3292</v>
      </c>
      <c r="R3293" s="86">
        <v>2.8893299999999998E-3</v>
      </c>
      <c r="S3293" s="86">
        <v>2.1119499999999999E-2</v>
      </c>
    </row>
    <row r="3294" spans="2:19" x14ac:dyDescent="0.2">
      <c r="B3294" s="33"/>
      <c r="L3294" s="84">
        <v>0.98470000000000002</v>
      </c>
      <c r="M3294" s="83">
        <v>3288.23</v>
      </c>
      <c r="N3294" s="83">
        <v>4.7664299999999997</v>
      </c>
      <c r="O3294" s="83">
        <v>3283.47</v>
      </c>
      <c r="P3294" s="83">
        <v>9.5328499999999998</v>
      </c>
      <c r="Q3294" s="83">
        <v>3293</v>
      </c>
      <c r="R3294" s="86">
        <v>2.8948799999999998E-3</v>
      </c>
      <c r="S3294" s="86">
        <v>2.1119499999999999E-2</v>
      </c>
    </row>
    <row r="3295" spans="2:19" x14ac:dyDescent="0.2">
      <c r="B3295" s="33"/>
      <c r="L3295" s="84">
        <v>0.98460000000000003</v>
      </c>
      <c r="M3295" s="83">
        <v>3289.22</v>
      </c>
      <c r="N3295" s="83">
        <v>4.7770299999999999</v>
      </c>
      <c r="O3295" s="83">
        <v>3284.45</v>
      </c>
      <c r="P3295" s="83">
        <v>9.5540599999999998</v>
      </c>
      <c r="Q3295" s="83">
        <v>3294</v>
      </c>
      <c r="R3295" s="86">
        <v>2.9004399999999998E-3</v>
      </c>
      <c r="S3295" s="86">
        <v>2.12637E-2</v>
      </c>
    </row>
    <row r="3296" spans="2:19" x14ac:dyDescent="0.2">
      <c r="B3296" s="33"/>
      <c r="L3296" s="84">
        <v>0.98460000000000003</v>
      </c>
      <c r="M3296" s="83">
        <v>3290.21</v>
      </c>
      <c r="N3296" s="83">
        <v>4.7876500000000002</v>
      </c>
      <c r="O3296" s="83">
        <v>3285.42</v>
      </c>
      <c r="P3296" s="83">
        <v>9.57531</v>
      </c>
      <c r="Q3296" s="83">
        <v>3295</v>
      </c>
      <c r="R3296" s="86">
        <v>2.9060100000000001E-3</v>
      </c>
      <c r="S3296" s="86">
        <v>2.12637E-2</v>
      </c>
    </row>
    <row r="3297" spans="2:19" x14ac:dyDescent="0.2">
      <c r="B3297" s="33"/>
      <c r="L3297" s="84">
        <v>0.98460000000000003</v>
      </c>
      <c r="M3297" s="83">
        <v>3291.2</v>
      </c>
      <c r="N3297" s="83">
        <v>4.7982899999999997</v>
      </c>
      <c r="O3297" s="83">
        <v>3286.4</v>
      </c>
      <c r="P3297" s="83">
        <v>9.5965900000000008</v>
      </c>
      <c r="Q3297" s="83">
        <v>3296</v>
      </c>
      <c r="R3297" s="86">
        <v>2.9115899999999999E-3</v>
      </c>
      <c r="S3297" s="86">
        <v>2.12637E-2</v>
      </c>
    </row>
    <row r="3298" spans="2:19" x14ac:dyDescent="0.2">
      <c r="B3298" s="33"/>
      <c r="L3298" s="84">
        <v>0.98460000000000003</v>
      </c>
      <c r="M3298" s="83">
        <v>3292.19</v>
      </c>
      <c r="N3298" s="83">
        <v>4.8089500000000003</v>
      </c>
      <c r="O3298" s="83">
        <v>3287.38</v>
      </c>
      <c r="P3298" s="83">
        <v>9.6179000000000006</v>
      </c>
      <c r="Q3298" s="83">
        <v>3297</v>
      </c>
      <c r="R3298" s="86">
        <v>2.9171700000000002E-3</v>
      </c>
      <c r="S3298" s="86">
        <v>2.12637E-2</v>
      </c>
    </row>
    <row r="3299" spans="2:19" x14ac:dyDescent="0.2">
      <c r="B3299" s="33"/>
      <c r="L3299" s="84">
        <v>0.98450000000000004</v>
      </c>
      <c r="M3299" s="83">
        <v>3293.18</v>
      </c>
      <c r="N3299" s="83">
        <v>4.8196300000000001</v>
      </c>
      <c r="O3299" s="83">
        <v>3288.36</v>
      </c>
      <c r="P3299" s="83">
        <v>9.6392600000000002</v>
      </c>
      <c r="Q3299" s="83">
        <v>3298</v>
      </c>
      <c r="R3299" s="86">
        <v>2.9227599999999999E-3</v>
      </c>
      <c r="S3299" s="86">
        <v>2.14448E-2</v>
      </c>
    </row>
    <row r="3300" spans="2:19" x14ac:dyDescent="0.2">
      <c r="B3300" s="33"/>
      <c r="L3300" s="84">
        <v>0.98450000000000004</v>
      </c>
      <c r="M3300" s="83">
        <v>3294.17</v>
      </c>
      <c r="N3300" s="83">
        <v>4.8303200000000004</v>
      </c>
      <c r="O3300" s="83">
        <v>3289.34</v>
      </c>
      <c r="P3300" s="83">
        <v>9.6606500000000004</v>
      </c>
      <c r="Q3300" s="83">
        <v>3299</v>
      </c>
      <c r="R3300" s="86">
        <v>2.9283600000000001E-3</v>
      </c>
      <c r="S3300" s="86">
        <v>2.14448E-2</v>
      </c>
    </row>
    <row r="3301" spans="2:19" x14ac:dyDescent="0.2">
      <c r="B3301" s="33"/>
      <c r="L3301" s="84">
        <v>0.98450000000000004</v>
      </c>
      <c r="M3301" s="83">
        <v>3295.16</v>
      </c>
      <c r="N3301" s="83">
        <v>4.8410399999999996</v>
      </c>
      <c r="O3301" s="83">
        <v>3290.32</v>
      </c>
      <c r="P3301" s="83">
        <v>9.6820799999999991</v>
      </c>
      <c r="Q3301" s="83">
        <v>3300</v>
      </c>
      <c r="R3301" s="86">
        <v>2.9339600000000002E-3</v>
      </c>
      <c r="S3301" s="86">
        <v>2.14448E-2</v>
      </c>
    </row>
    <row r="3302" spans="2:19" x14ac:dyDescent="0.2">
      <c r="B3302" s="33"/>
      <c r="L3302" s="84">
        <v>0.98450000000000004</v>
      </c>
      <c r="M3302" s="83">
        <v>3296.15</v>
      </c>
      <c r="N3302" s="83">
        <v>4.8517700000000001</v>
      </c>
      <c r="O3302" s="83">
        <v>3291.3</v>
      </c>
      <c r="P3302" s="83">
        <v>9.7035400000000003</v>
      </c>
      <c r="Q3302" s="83">
        <v>3301</v>
      </c>
      <c r="R3302" s="86">
        <v>2.9395799999999998E-3</v>
      </c>
      <c r="S3302" s="86">
        <v>2.14448E-2</v>
      </c>
    </row>
    <row r="3303" spans="2:19" x14ac:dyDescent="0.2">
      <c r="B3303" s="33"/>
      <c r="L3303" s="84">
        <v>0.98450000000000004</v>
      </c>
      <c r="M3303" s="83">
        <v>3297.14</v>
      </c>
      <c r="N3303" s="83">
        <v>4.86252</v>
      </c>
      <c r="O3303" s="83">
        <v>3292.27</v>
      </c>
      <c r="P3303" s="83">
        <v>9.7250399999999999</v>
      </c>
      <c r="Q3303" s="83">
        <v>3302</v>
      </c>
      <c r="R3303" s="86">
        <v>2.9451999999999998E-3</v>
      </c>
      <c r="S3303" s="86">
        <v>2.14448E-2</v>
      </c>
    </row>
    <row r="3304" spans="2:19" x14ac:dyDescent="0.2">
      <c r="B3304" s="33"/>
      <c r="L3304" s="84">
        <v>0.98450000000000004</v>
      </c>
      <c r="M3304" s="83">
        <v>3298.13</v>
      </c>
      <c r="N3304" s="83">
        <v>4.8732899999999999</v>
      </c>
      <c r="O3304" s="83">
        <v>3293.25</v>
      </c>
      <c r="P3304" s="83">
        <v>9.7465700000000002</v>
      </c>
      <c r="Q3304" s="83">
        <v>3303</v>
      </c>
      <c r="R3304" s="86">
        <v>2.9508199999999998E-3</v>
      </c>
      <c r="S3304" s="86">
        <v>2.14448E-2</v>
      </c>
    </row>
    <row r="3305" spans="2:19" x14ac:dyDescent="0.2">
      <c r="B3305" s="33"/>
      <c r="L3305" s="84">
        <v>0.98440000000000005</v>
      </c>
      <c r="M3305" s="83">
        <v>3299.12</v>
      </c>
      <c r="N3305" s="83">
        <v>4.8840700000000004</v>
      </c>
      <c r="O3305" s="83">
        <v>3294.23</v>
      </c>
      <c r="P3305" s="83">
        <v>9.7681500000000003</v>
      </c>
      <c r="Q3305" s="83">
        <v>3304</v>
      </c>
      <c r="R3305" s="86">
        <v>2.9564600000000002E-3</v>
      </c>
      <c r="S3305" s="86">
        <v>2.1608700000000002E-2</v>
      </c>
    </row>
    <row r="3306" spans="2:19" x14ac:dyDescent="0.2">
      <c r="B3306" s="33"/>
      <c r="L3306" s="84">
        <v>0.98440000000000005</v>
      </c>
      <c r="M3306" s="83">
        <v>3300.11</v>
      </c>
      <c r="N3306" s="83">
        <v>4.8948799999999997</v>
      </c>
      <c r="O3306" s="83">
        <v>3295.21</v>
      </c>
      <c r="P3306" s="83">
        <v>9.7897599999999994</v>
      </c>
      <c r="Q3306" s="83">
        <v>3305</v>
      </c>
      <c r="R3306" s="86">
        <v>2.9621000000000001E-3</v>
      </c>
      <c r="S3306" s="86">
        <v>2.1608700000000002E-2</v>
      </c>
    </row>
    <row r="3307" spans="2:19" x14ac:dyDescent="0.2">
      <c r="B3307" s="33"/>
      <c r="L3307" s="84">
        <v>0.98440000000000005</v>
      </c>
      <c r="M3307" s="83">
        <v>3301.09</v>
      </c>
      <c r="N3307" s="83">
        <v>4.9057000000000004</v>
      </c>
      <c r="O3307" s="83">
        <v>3296.19</v>
      </c>
      <c r="P3307" s="83">
        <v>9.8114000000000008</v>
      </c>
      <c r="Q3307" s="83">
        <v>3306</v>
      </c>
      <c r="R3307" s="86">
        <v>2.9677599999999998E-3</v>
      </c>
      <c r="S3307" s="86">
        <v>2.1608700000000002E-2</v>
      </c>
    </row>
    <row r="3308" spans="2:19" x14ac:dyDescent="0.2">
      <c r="B3308" s="33"/>
      <c r="L3308" s="84">
        <v>0.98429999999999995</v>
      </c>
      <c r="M3308" s="83">
        <v>3302.08</v>
      </c>
      <c r="N3308" s="83">
        <v>4.9165400000000004</v>
      </c>
      <c r="O3308" s="83">
        <v>3297.17</v>
      </c>
      <c r="P3308" s="83">
        <v>9.8330800000000007</v>
      </c>
      <c r="Q3308" s="83">
        <v>3307</v>
      </c>
      <c r="R3308" s="86">
        <v>2.9734100000000001E-3</v>
      </c>
      <c r="S3308" s="86">
        <v>2.18654E-2</v>
      </c>
    </row>
    <row r="3309" spans="2:19" x14ac:dyDescent="0.2">
      <c r="B3309" s="33"/>
      <c r="L3309" s="84">
        <v>0.98429999999999995</v>
      </c>
      <c r="M3309" s="83">
        <v>3303.07</v>
      </c>
      <c r="N3309" s="83">
        <v>4.9273999999999996</v>
      </c>
      <c r="O3309" s="83">
        <v>3298.15</v>
      </c>
      <c r="P3309" s="83">
        <v>9.8547999999999991</v>
      </c>
      <c r="Q3309" s="83">
        <v>3308</v>
      </c>
      <c r="R3309" s="86">
        <v>2.9790799999999998E-3</v>
      </c>
      <c r="S3309" s="86">
        <v>2.18654E-2</v>
      </c>
    </row>
    <row r="3310" spans="2:19" x14ac:dyDescent="0.2">
      <c r="B3310" s="33"/>
      <c r="L3310" s="84">
        <v>0.98429999999999995</v>
      </c>
      <c r="M3310" s="83">
        <v>3304.06</v>
      </c>
      <c r="N3310" s="83">
        <v>4.9382799999999998</v>
      </c>
      <c r="O3310" s="83">
        <v>3299.12</v>
      </c>
      <c r="P3310" s="83">
        <v>9.8765599999999996</v>
      </c>
      <c r="Q3310" s="83">
        <v>3309</v>
      </c>
      <c r="R3310" s="86">
        <v>2.9847599999999999E-3</v>
      </c>
      <c r="S3310" s="86">
        <v>2.18654E-2</v>
      </c>
    </row>
    <row r="3311" spans="2:19" x14ac:dyDescent="0.2">
      <c r="B3311" s="33"/>
      <c r="L3311" s="84">
        <v>0.98429999999999995</v>
      </c>
      <c r="M3311" s="83">
        <v>3305.05</v>
      </c>
      <c r="N3311" s="83">
        <v>4.9491699999999996</v>
      </c>
      <c r="O3311" s="83">
        <v>3300.1</v>
      </c>
      <c r="P3311" s="83">
        <v>9.8983500000000006</v>
      </c>
      <c r="Q3311" s="83">
        <v>3310</v>
      </c>
      <c r="R3311" s="86">
        <v>2.99044E-3</v>
      </c>
      <c r="S3311" s="86">
        <v>2.18654E-2</v>
      </c>
    </row>
    <row r="3312" spans="2:19" x14ac:dyDescent="0.2">
      <c r="B3312" s="33"/>
      <c r="L3312" s="84">
        <v>0.98429999999999995</v>
      </c>
      <c r="M3312" s="83">
        <v>3306.04</v>
      </c>
      <c r="N3312" s="83">
        <v>4.9600900000000001</v>
      </c>
      <c r="O3312" s="83">
        <v>3301.08</v>
      </c>
      <c r="P3312" s="83">
        <v>9.9201800000000002</v>
      </c>
      <c r="Q3312" s="83">
        <v>3311</v>
      </c>
      <c r="R3312" s="86">
        <v>2.9961300000000001E-3</v>
      </c>
      <c r="S3312" s="86">
        <v>2.18654E-2</v>
      </c>
    </row>
    <row r="3313" spans="2:19" x14ac:dyDescent="0.2">
      <c r="B3313" s="33"/>
      <c r="L3313" s="84">
        <v>0.98429999999999995</v>
      </c>
      <c r="M3313" s="83">
        <v>3307.03</v>
      </c>
      <c r="N3313" s="83">
        <v>4.9710200000000002</v>
      </c>
      <c r="O3313" s="83">
        <v>3302.06</v>
      </c>
      <c r="P3313" s="83">
        <v>9.9420400000000004</v>
      </c>
      <c r="Q3313" s="83">
        <v>3312</v>
      </c>
      <c r="R3313" s="86">
        <v>3.0018200000000001E-3</v>
      </c>
      <c r="S3313" s="86">
        <v>2.18654E-2</v>
      </c>
    </row>
    <row r="3314" spans="2:19" x14ac:dyDescent="0.2">
      <c r="B3314" s="33"/>
      <c r="L3314" s="84">
        <v>0.98429999999999995</v>
      </c>
      <c r="M3314" s="83">
        <v>3308.02</v>
      </c>
      <c r="N3314" s="83">
        <v>4.9819699999999996</v>
      </c>
      <c r="O3314" s="83">
        <v>3303.04</v>
      </c>
      <c r="P3314" s="83">
        <v>9.9639399999999991</v>
      </c>
      <c r="Q3314" s="83">
        <v>3313</v>
      </c>
      <c r="R3314" s="86">
        <v>3.00753E-3</v>
      </c>
      <c r="S3314" s="86">
        <v>2.18654E-2</v>
      </c>
    </row>
    <row r="3315" spans="2:19" x14ac:dyDescent="0.2">
      <c r="B3315" s="33"/>
      <c r="L3315" s="84">
        <v>0.98429999999999995</v>
      </c>
      <c r="M3315" s="83">
        <v>3309.01</v>
      </c>
      <c r="N3315" s="83">
        <v>4.9929399999999999</v>
      </c>
      <c r="O3315" s="83">
        <v>3304.01</v>
      </c>
      <c r="P3315" s="83">
        <v>9.9858799999999999</v>
      </c>
      <c r="Q3315" s="83">
        <v>3314</v>
      </c>
      <c r="R3315" s="86">
        <v>3.0132399999999999E-3</v>
      </c>
      <c r="S3315" s="86">
        <v>2.18654E-2</v>
      </c>
    </row>
    <row r="3316" spans="2:19" x14ac:dyDescent="0.2">
      <c r="B3316" s="33"/>
      <c r="L3316" s="84">
        <v>0.98429999999999995</v>
      </c>
      <c r="M3316" s="83">
        <v>3310</v>
      </c>
      <c r="N3316" s="83">
        <v>5.0039300000000004</v>
      </c>
      <c r="O3316" s="83">
        <v>3304.99</v>
      </c>
      <c r="P3316" s="83">
        <v>10.007899999999999</v>
      </c>
      <c r="Q3316" s="83">
        <v>3315</v>
      </c>
      <c r="R3316" s="86">
        <v>3.0189599999999998E-3</v>
      </c>
      <c r="S3316" s="86">
        <v>2.18654E-2</v>
      </c>
    </row>
    <row r="3317" spans="2:19" x14ac:dyDescent="0.2">
      <c r="B3317" s="33"/>
      <c r="L3317" s="84">
        <v>0.98429999999999995</v>
      </c>
      <c r="M3317" s="83">
        <v>3310.99</v>
      </c>
      <c r="N3317" s="83">
        <v>5.0149400000000002</v>
      </c>
      <c r="O3317" s="83">
        <v>3305.97</v>
      </c>
      <c r="P3317" s="83">
        <v>10.0299</v>
      </c>
      <c r="Q3317" s="83">
        <v>3316</v>
      </c>
      <c r="R3317" s="86">
        <v>3.02469E-3</v>
      </c>
      <c r="S3317" s="86">
        <v>2.18654E-2</v>
      </c>
    </row>
    <row r="3318" spans="2:19" x14ac:dyDescent="0.2">
      <c r="B3318" s="33"/>
      <c r="L3318" s="84">
        <v>0.98429999999999995</v>
      </c>
      <c r="M3318" s="83">
        <v>3311.97</v>
      </c>
      <c r="N3318" s="83">
        <v>5.0259600000000004</v>
      </c>
      <c r="O3318" s="83">
        <v>3306.95</v>
      </c>
      <c r="P3318" s="83">
        <v>10.0519</v>
      </c>
      <c r="Q3318" s="83">
        <v>3317</v>
      </c>
      <c r="R3318" s="86">
        <v>3.0304300000000002E-3</v>
      </c>
      <c r="S3318" s="86">
        <v>2.18654E-2</v>
      </c>
    </row>
    <row r="3319" spans="2:19" x14ac:dyDescent="0.2">
      <c r="B3319" s="33"/>
      <c r="L3319" s="84">
        <v>0.98419999999999996</v>
      </c>
      <c r="M3319" s="83">
        <v>3312.96</v>
      </c>
      <c r="N3319" s="83">
        <v>5.0369999999999999</v>
      </c>
      <c r="O3319" s="83">
        <v>3307.93</v>
      </c>
      <c r="P3319" s="83">
        <v>10.074</v>
      </c>
      <c r="Q3319" s="83">
        <v>3318</v>
      </c>
      <c r="R3319" s="86">
        <v>3.0361699999999999E-3</v>
      </c>
      <c r="S3319" s="86">
        <v>2.2161400000000001E-2</v>
      </c>
    </row>
    <row r="3320" spans="2:19" x14ac:dyDescent="0.2">
      <c r="B3320" s="33"/>
      <c r="L3320" s="84">
        <v>0.98419999999999996</v>
      </c>
      <c r="M3320" s="83">
        <v>3313.95</v>
      </c>
      <c r="N3320" s="83">
        <v>5.0480700000000001</v>
      </c>
      <c r="O3320" s="83">
        <v>3308.9</v>
      </c>
      <c r="P3320" s="83">
        <v>10.0961</v>
      </c>
      <c r="Q3320" s="83">
        <v>3319</v>
      </c>
      <c r="R3320" s="86">
        <v>3.04192E-3</v>
      </c>
      <c r="S3320" s="86">
        <v>2.2161400000000001E-2</v>
      </c>
    </row>
    <row r="3321" spans="2:19" x14ac:dyDescent="0.2">
      <c r="B3321" s="33"/>
      <c r="L3321" s="84">
        <v>0.98419999999999996</v>
      </c>
      <c r="M3321" s="83">
        <v>3314.94</v>
      </c>
      <c r="N3321" s="83">
        <v>5.0591499999999998</v>
      </c>
      <c r="O3321" s="83">
        <v>3309.88</v>
      </c>
      <c r="P3321" s="83">
        <v>10.1183</v>
      </c>
      <c r="Q3321" s="83">
        <v>3320</v>
      </c>
      <c r="R3321" s="86">
        <v>3.0476800000000001E-3</v>
      </c>
      <c r="S3321" s="86">
        <v>2.2161400000000001E-2</v>
      </c>
    </row>
    <row r="3322" spans="2:19" x14ac:dyDescent="0.2">
      <c r="B3322" s="33"/>
      <c r="L3322" s="84">
        <v>0.98419999999999996</v>
      </c>
      <c r="M3322" s="83">
        <v>3315.93</v>
      </c>
      <c r="N3322" s="83">
        <v>5.0702499999999997</v>
      </c>
      <c r="O3322" s="83">
        <v>3310.86</v>
      </c>
      <c r="P3322" s="83">
        <v>10.140499999999999</v>
      </c>
      <c r="Q3322" s="83">
        <v>3321</v>
      </c>
      <c r="R3322" s="86">
        <v>3.0534500000000001E-3</v>
      </c>
      <c r="S3322" s="86">
        <v>2.2161400000000001E-2</v>
      </c>
    </row>
    <row r="3323" spans="2:19" x14ac:dyDescent="0.2">
      <c r="B3323" s="33"/>
      <c r="L3323" s="84">
        <v>0.98419999999999996</v>
      </c>
      <c r="M3323" s="83">
        <v>3316.92</v>
      </c>
      <c r="N3323" s="83">
        <v>5.0813600000000001</v>
      </c>
      <c r="O3323" s="83">
        <v>3311.84</v>
      </c>
      <c r="P3323" s="83">
        <v>10.162699999999999</v>
      </c>
      <c r="Q3323" s="83">
        <v>3322</v>
      </c>
      <c r="R3323" s="86">
        <v>3.0592200000000001E-3</v>
      </c>
      <c r="S3323" s="86">
        <v>2.2161400000000001E-2</v>
      </c>
    </row>
    <row r="3324" spans="2:19" x14ac:dyDescent="0.2">
      <c r="B3324" s="33"/>
      <c r="L3324" s="84">
        <v>0.98409999999999997</v>
      </c>
      <c r="M3324" s="83">
        <v>3317.91</v>
      </c>
      <c r="N3324" s="83">
        <v>5.0925000000000002</v>
      </c>
      <c r="O3324" s="83">
        <v>3312.81</v>
      </c>
      <c r="P3324" s="83">
        <v>10.185</v>
      </c>
      <c r="Q3324" s="83">
        <v>3323</v>
      </c>
      <c r="R3324" s="86">
        <v>3.065E-3</v>
      </c>
      <c r="S3324" s="86">
        <v>2.2310300000000002E-2</v>
      </c>
    </row>
    <row r="3325" spans="2:19" x14ac:dyDescent="0.2">
      <c r="B3325" s="33"/>
      <c r="L3325" s="84">
        <v>0.98409999999999997</v>
      </c>
      <c r="M3325" s="83">
        <v>3318.9</v>
      </c>
      <c r="N3325" s="83">
        <v>5.1036599999999996</v>
      </c>
      <c r="O3325" s="83">
        <v>3313.79</v>
      </c>
      <c r="P3325" s="83">
        <v>10.2073</v>
      </c>
      <c r="Q3325" s="83">
        <v>3324</v>
      </c>
      <c r="R3325" s="86">
        <v>3.0707899999999999E-3</v>
      </c>
      <c r="S3325" s="86">
        <v>2.2310300000000002E-2</v>
      </c>
    </row>
    <row r="3326" spans="2:19" x14ac:dyDescent="0.2">
      <c r="B3326" s="33"/>
      <c r="L3326" s="84">
        <v>0.98409999999999997</v>
      </c>
      <c r="M3326" s="83">
        <v>3319.89</v>
      </c>
      <c r="N3326" s="83">
        <v>5.1148300000000004</v>
      </c>
      <c r="O3326" s="83">
        <v>3314.77</v>
      </c>
      <c r="P3326" s="83">
        <v>10.229699999999999</v>
      </c>
      <c r="Q3326" s="83">
        <v>3325</v>
      </c>
      <c r="R3326" s="86">
        <v>3.0765900000000001E-3</v>
      </c>
      <c r="S3326" s="86">
        <v>2.2310300000000002E-2</v>
      </c>
    </row>
    <row r="3327" spans="2:19" x14ac:dyDescent="0.2">
      <c r="B3327" s="33"/>
      <c r="L3327" s="84">
        <v>0.98399999999999999</v>
      </c>
      <c r="M3327" s="83">
        <v>3320.87</v>
      </c>
      <c r="N3327" s="83">
        <v>5.1260199999999996</v>
      </c>
      <c r="O3327" s="83">
        <v>3315.75</v>
      </c>
      <c r="P3327" s="83">
        <v>10.252000000000001</v>
      </c>
      <c r="Q3327" s="83">
        <v>3326</v>
      </c>
      <c r="R3327" s="86">
        <v>3.08239E-3</v>
      </c>
      <c r="S3327" s="86">
        <v>2.2460000000000001E-2</v>
      </c>
    </row>
    <row r="3328" spans="2:19" x14ac:dyDescent="0.2">
      <c r="B3328" s="33"/>
      <c r="L3328" s="84">
        <v>0.98399999999999999</v>
      </c>
      <c r="M3328" s="83">
        <v>3321.86</v>
      </c>
      <c r="N3328" s="83">
        <v>5.1372299999999997</v>
      </c>
      <c r="O3328" s="83">
        <v>3316.73</v>
      </c>
      <c r="P3328" s="83">
        <v>10.2745</v>
      </c>
      <c r="Q3328" s="83">
        <v>3327</v>
      </c>
      <c r="R3328" s="86">
        <v>3.0882100000000001E-3</v>
      </c>
      <c r="S3328" s="86">
        <v>2.2460000000000001E-2</v>
      </c>
    </row>
    <row r="3329" spans="2:19" x14ac:dyDescent="0.2">
      <c r="B3329" s="33"/>
      <c r="L3329" s="84">
        <v>0.98399999999999999</v>
      </c>
      <c r="M3329" s="83">
        <v>3322.85</v>
      </c>
      <c r="N3329" s="83">
        <v>5.14846</v>
      </c>
      <c r="O3329" s="83">
        <v>3317.7</v>
      </c>
      <c r="P3329" s="83">
        <v>10.296900000000001</v>
      </c>
      <c r="Q3329" s="83">
        <v>3328</v>
      </c>
      <c r="R3329" s="86">
        <v>3.0940299999999998E-3</v>
      </c>
      <c r="S3329" s="86">
        <v>2.2460000000000001E-2</v>
      </c>
    </row>
    <row r="3330" spans="2:19" x14ac:dyDescent="0.2">
      <c r="B3330" s="33"/>
      <c r="L3330" s="84">
        <v>0.98399999999999999</v>
      </c>
      <c r="M3330" s="83">
        <v>3323.84</v>
      </c>
      <c r="N3330" s="83">
        <v>5.1597099999999996</v>
      </c>
      <c r="O3330" s="83">
        <v>3318.68</v>
      </c>
      <c r="P3330" s="83">
        <v>10.3194</v>
      </c>
      <c r="Q3330" s="83">
        <v>3329</v>
      </c>
      <c r="R3330" s="86">
        <v>3.0998599999999999E-3</v>
      </c>
      <c r="S3330" s="86">
        <v>2.2460000000000001E-2</v>
      </c>
    </row>
    <row r="3331" spans="2:19" x14ac:dyDescent="0.2">
      <c r="B3331" s="33"/>
      <c r="L3331" s="84">
        <v>0.98399999999999999</v>
      </c>
      <c r="M3331" s="83">
        <v>3324.83</v>
      </c>
      <c r="N3331" s="83">
        <v>5.1709800000000001</v>
      </c>
      <c r="O3331" s="83">
        <v>3319.66</v>
      </c>
      <c r="P3331" s="83">
        <v>10.342000000000001</v>
      </c>
      <c r="Q3331" s="83">
        <v>3330</v>
      </c>
      <c r="R3331" s="86">
        <v>3.1056899999999999E-3</v>
      </c>
      <c r="S3331" s="86">
        <v>2.2460000000000001E-2</v>
      </c>
    </row>
    <row r="3332" spans="2:19" x14ac:dyDescent="0.2">
      <c r="B3332" s="33"/>
      <c r="L3332" s="84">
        <v>0.9839</v>
      </c>
      <c r="M3332" s="83">
        <v>3325.82</v>
      </c>
      <c r="N3332" s="83">
        <v>5.1822699999999999</v>
      </c>
      <c r="O3332" s="83">
        <v>3320.64</v>
      </c>
      <c r="P3332" s="83">
        <v>10.3645</v>
      </c>
      <c r="Q3332" s="83">
        <v>3331</v>
      </c>
      <c r="R3332" s="86">
        <v>3.1115399999999999E-3</v>
      </c>
      <c r="S3332" s="86">
        <v>2.2629199999999999E-2</v>
      </c>
    </row>
    <row r="3333" spans="2:19" x14ac:dyDescent="0.2">
      <c r="B3333" s="33"/>
      <c r="L3333" s="84">
        <v>0.9839</v>
      </c>
      <c r="M3333" s="83">
        <v>3326.81</v>
      </c>
      <c r="N3333" s="83">
        <v>5.1935700000000002</v>
      </c>
      <c r="O3333" s="83">
        <v>3321.61</v>
      </c>
      <c r="P3333" s="83">
        <v>10.3871</v>
      </c>
      <c r="Q3333" s="83">
        <v>3332</v>
      </c>
      <c r="R3333" s="86">
        <v>3.1173899999999998E-3</v>
      </c>
      <c r="S3333" s="86">
        <v>2.2629199999999999E-2</v>
      </c>
    </row>
    <row r="3334" spans="2:19" x14ac:dyDescent="0.2">
      <c r="B3334" s="33"/>
      <c r="L3334" s="84">
        <v>0.9839</v>
      </c>
      <c r="M3334" s="83">
        <v>3327.8</v>
      </c>
      <c r="N3334" s="83">
        <v>5.2049000000000003</v>
      </c>
      <c r="O3334" s="83">
        <v>3322.59</v>
      </c>
      <c r="P3334" s="83">
        <v>10.409800000000001</v>
      </c>
      <c r="Q3334" s="83">
        <v>3333</v>
      </c>
      <c r="R3334" s="86">
        <v>3.1232500000000002E-3</v>
      </c>
      <c r="S3334" s="86">
        <v>2.2629199999999999E-2</v>
      </c>
    </row>
    <row r="3335" spans="2:19" x14ac:dyDescent="0.2">
      <c r="B3335" s="33"/>
      <c r="L3335" s="84">
        <v>0.9839</v>
      </c>
      <c r="M3335" s="83">
        <v>3328.78</v>
      </c>
      <c r="N3335" s="83">
        <v>5.21624</v>
      </c>
      <c r="O3335" s="83">
        <v>3323.57</v>
      </c>
      <c r="P3335" s="83">
        <v>10.432499999999999</v>
      </c>
      <c r="Q3335" s="83">
        <v>3334</v>
      </c>
      <c r="R3335" s="86">
        <v>3.12912E-3</v>
      </c>
      <c r="S3335" s="86">
        <v>2.2629199999999999E-2</v>
      </c>
    </row>
    <row r="3336" spans="2:19" x14ac:dyDescent="0.2">
      <c r="B3336" s="33"/>
      <c r="L3336" s="84">
        <v>0.98380000000000001</v>
      </c>
      <c r="M3336" s="83">
        <v>3329.77</v>
      </c>
      <c r="N3336" s="83">
        <v>5.2275999999999998</v>
      </c>
      <c r="O3336" s="83">
        <v>3324.54</v>
      </c>
      <c r="P3336" s="83">
        <v>10.4552</v>
      </c>
      <c r="Q3336" s="83">
        <v>3335</v>
      </c>
      <c r="R3336" s="86">
        <v>3.1349899999999998E-3</v>
      </c>
      <c r="S3336" s="86">
        <v>2.2742499999999999E-2</v>
      </c>
    </row>
    <row r="3337" spans="2:19" x14ac:dyDescent="0.2">
      <c r="B3337" s="33"/>
      <c r="L3337" s="84">
        <v>0.98380000000000001</v>
      </c>
      <c r="M3337" s="83">
        <v>3330.76</v>
      </c>
      <c r="N3337" s="83">
        <v>5.2389799999999997</v>
      </c>
      <c r="O3337" s="83">
        <v>3325.52</v>
      </c>
      <c r="P3337" s="83">
        <v>10.478</v>
      </c>
      <c r="Q3337" s="83">
        <v>3336</v>
      </c>
      <c r="R3337" s="86">
        <v>3.14088E-3</v>
      </c>
      <c r="S3337" s="86">
        <v>2.2742499999999999E-2</v>
      </c>
    </row>
    <row r="3338" spans="2:19" x14ac:dyDescent="0.2">
      <c r="B3338" s="33"/>
      <c r="L3338" s="84">
        <v>0.98370000000000002</v>
      </c>
      <c r="M3338" s="83">
        <v>3331.75</v>
      </c>
      <c r="N3338" s="83">
        <v>5.2503799999999998</v>
      </c>
      <c r="O3338" s="83">
        <v>3326.5</v>
      </c>
      <c r="P3338" s="83">
        <v>10.5008</v>
      </c>
      <c r="Q3338" s="83">
        <v>3337</v>
      </c>
      <c r="R3338" s="86">
        <v>3.1467700000000001E-3</v>
      </c>
      <c r="S3338" s="86">
        <v>2.28182E-2</v>
      </c>
    </row>
    <row r="3339" spans="2:19" x14ac:dyDescent="0.2">
      <c r="B3339" s="33"/>
      <c r="L3339" s="84">
        <v>0.98370000000000002</v>
      </c>
      <c r="M3339" s="83">
        <v>3332.74</v>
      </c>
      <c r="N3339" s="83">
        <v>5.2618</v>
      </c>
      <c r="O3339" s="83">
        <v>3327.48</v>
      </c>
      <c r="P3339" s="83">
        <v>10.5236</v>
      </c>
      <c r="Q3339" s="83">
        <v>3338</v>
      </c>
      <c r="R3339" s="86">
        <v>3.1526700000000002E-3</v>
      </c>
      <c r="S3339" s="86">
        <v>2.28182E-2</v>
      </c>
    </row>
    <row r="3340" spans="2:19" x14ac:dyDescent="0.2">
      <c r="B3340" s="33"/>
      <c r="L3340" s="84">
        <v>0.98360000000000003</v>
      </c>
      <c r="M3340" s="83">
        <v>3333.73</v>
      </c>
      <c r="N3340" s="83">
        <v>5.2732400000000004</v>
      </c>
      <c r="O3340" s="83">
        <v>3328.45</v>
      </c>
      <c r="P3340" s="83">
        <v>10.5465</v>
      </c>
      <c r="Q3340" s="83">
        <v>3339</v>
      </c>
      <c r="R3340" s="86">
        <v>3.1585699999999999E-3</v>
      </c>
      <c r="S3340" s="86">
        <v>2.28942E-2</v>
      </c>
    </row>
    <row r="3341" spans="2:19" x14ac:dyDescent="0.2">
      <c r="B3341" s="33"/>
      <c r="L3341" s="84">
        <v>0.98360000000000003</v>
      </c>
      <c r="M3341" s="83">
        <v>3334.72</v>
      </c>
      <c r="N3341" s="83">
        <v>5.2846900000000003</v>
      </c>
      <c r="O3341" s="83">
        <v>3329.43</v>
      </c>
      <c r="P3341" s="83">
        <v>10.5694</v>
      </c>
      <c r="Q3341" s="83">
        <v>3340</v>
      </c>
      <c r="R3341" s="86">
        <v>3.1644899999999998E-3</v>
      </c>
      <c r="S3341" s="86">
        <v>2.28942E-2</v>
      </c>
    </row>
    <row r="3342" spans="2:19" x14ac:dyDescent="0.2">
      <c r="B3342" s="33"/>
      <c r="L3342" s="84">
        <v>0.98350000000000004</v>
      </c>
      <c r="M3342" s="83">
        <v>3335.7</v>
      </c>
      <c r="N3342" s="83">
        <v>5.29617</v>
      </c>
      <c r="O3342" s="83">
        <v>3330.41</v>
      </c>
      <c r="P3342" s="83">
        <v>10.5923</v>
      </c>
      <c r="Q3342" s="83">
        <v>3341</v>
      </c>
      <c r="R3342" s="86">
        <v>3.1704099999999998E-3</v>
      </c>
      <c r="S3342" s="86">
        <v>2.2989300000000001E-2</v>
      </c>
    </row>
    <row r="3343" spans="2:19" x14ac:dyDescent="0.2">
      <c r="B3343" s="33"/>
      <c r="L3343" s="84">
        <v>0.98350000000000004</v>
      </c>
      <c r="M3343" s="83">
        <v>3336.69</v>
      </c>
      <c r="N3343" s="83">
        <v>5.3076600000000003</v>
      </c>
      <c r="O3343" s="83">
        <v>3331.38</v>
      </c>
      <c r="P3343" s="83">
        <v>10.6153</v>
      </c>
      <c r="Q3343" s="83">
        <v>3342</v>
      </c>
      <c r="R3343" s="86">
        <v>3.1763400000000002E-3</v>
      </c>
      <c r="S3343" s="86">
        <v>2.2989300000000001E-2</v>
      </c>
    </row>
    <row r="3344" spans="2:19" x14ac:dyDescent="0.2">
      <c r="B3344" s="33"/>
      <c r="L3344" s="84">
        <v>0.98350000000000004</v>
      </c>
      <c r="M3344" s="83">
        <v>3337.68</v>
      </c>
      <c r="N3344" s="83">
        <v>5.3191800000000002</v>
      </c>
      <c r="O3344" s="83">
        <v>3332.36</v>
      </c>
      <c r="P3344" s="83">
        <v>10.638400000000001</v>
      </c>
      <c r="Q3344" s="83">
        <v>3343</v>
      </c>
      <c r="R3344" s="86">
        <v>3.18228E-3</v>
      </c>
      <c r="S3344" s="86">
        <v>2.2989300000000001E-2</v>
      </c>
    </row>
    <row r="3345" spans="2:19" x14ac:dyDescent="0.2">
      <c r="B3345" s="33"/>
      <c r="L3345" s="84">
        <v>0.98340000000000005</v>
      </c>
      <c r="M3345" s="83">
        <v>3338.67</v>
      </c>
      <c r="N3345" s="83">
        <v>5.3307099999999998</v>
      </c>
      <c r="O3345" s="83">
        <v>3333.34</v>
      </c>
      <c r="P3345" s="83">
        <v>10.6614</v>
      </c>
      <c r="Q3345" s="83">
        <v>3344</v>
      </c>
      <c r="R3345" s="86">
        <v>3.1882199999999999E-3</v>
      </c>
      <c r="S3345" s="86">
        <v>2.30847E-2</v>
      </c>
    </row>
    <row r="3346" spans="2:19" x14ac:dyDescent="0.2">
      <c r="B3346" s="33"/>
      <c r="L3346" s="84">
        <v>0.98340000000000005</v>
      </c>
      <c r="M3346" s="83">
        <v>3339.66</v>
      </c>
      <c r="N3346" s="83">
        <v>5.3422599999999996</v>
      </c>
      <c r="O3346" s="83">
        <v>3334.32</v>
      </c>
      <c r="P3346" s="83">
        <v>10.6845</v>
      </c>
      <c r="Q3346" s="83">
        <v>3345</v>
      </c>
      <c r="R3346" s="86">
        <v>3.19418E-3</v>
      </c>
      <c r="S3346" s="86">
        <v>2.30847E-2</v>
      </c>
    </row>
    <row r="3347" spans="2:19" x14ac:dyDescent="0.2">
      <c r="B3347" s="33"/>
      <c r="L3347" s="84">
        <v>0.98329999999999995</v>
      </c>
      <c r="M3347" s="83">
        <v>3340.65</v>
      </c>
      <c r="N3347" s="83">
        <v>5.3538300000000003</v>
      </c>
      <c r="O3347" s="83">
        <v>3335.29</v>
      </c>
      <c r="P3347" s="83">
        <v>10.707700000000001</v>
      </c>
      <c r="Q3347" s="83">
        <v>3346</v>
      </c>
      <c r="R3347" s="86">
        <v>3.2001400000000002E-3</v>
      </c>
      <c r="S3347" s="86">
        <v>2.31804E-2</v>
      </c>
    </row>
    <row r="3348" spans="2:19" x14ac:dyDescent="0.2">
      <c r="B3348" s="33"/>
      <c r="L3348" s="84">
        <v>0.98329999999999995</v>
      </c>
      <c r="M3348" s="83">
        <v>3341.63</v>
      </c>
      <c r="N3348" s="83">
        <v>5.3654200000000003</v>
      </c>
      <c r="O3348" s="83">
        <v>3336.27</v>
      </c>
      <c r="P3348" s="83">
        <v>10.7308</v>
      </c>
      <c r="Q3348" s="83">
        <v>3347</v>
      </c>
      <c r="R3348" s="86">
        <v>3.2061099999999999E-3</v>
      </c>
      <c r="S3348" s="86">
        <v>2.31804E-2</v>
      </c>
    </row>
    <row r="3349" spans="2:19" x14ac:dyDescent="0.2">
      <c r="B3349" s="33"/>
      <c r="L3349" s="84">
        <v>0.98329999999999995</v>
      </c>
      <c r="M3349" s="83">
        <v>3342.62</v>
      </c>
      <c r="N3349" s="83">
        <v>5.3770300000000004</v>
      </c>
      <c r="O3349" s="83">
        <v>3337.25</v>
      </c>
      <c r="P3349" s="83">
        <v>10.754099999999999</v>
      </c>
      <c r="Q3349" s="83">
        <v>3348</v>
      </c>
      <c r="R3349" s="86">
        <v>3.2120899999999999E-3</v>
      </c>
      <c r="S3349" s="86">
        <v>2.31804E-2</v>
      </c>
    </row>
    <row r="3350" spans="2:19" x14ac:dyDescent="0.2">
      <c r="B3350" s="33"/>
      <c r="L3350" s="84">
        <v>0.98319999999999996</v>
      </c>
      <c r="M3350" s="83">
        <v>3343.61</v>
      </c>
      <c r="N3350" s="83">
        <v>5.3886599999999998</v>
      </c>
      <c r="O3350" s="83">
        <v>3338.22</v>
      </c>
      <c r="P3350" s="83">
        <v>10.7773</v>
      </c>
      <c r="Q3350" s="83">
        <v>3349</v>
      </c>
      <c r="R3350" s="86">
        <v>3.21807E-3</v>
      </c>
      <c r="S3350" s="86">
        <v>2.32763E-2</v>
      </c>
    </row>
    <row r="3351" spans="2:19" x14ac:dyDescent="0.2">
      <c r="B3351" s="33"/>
      <c r="L3351" s="84">
        <v>0.98319999999999996</v>
      </c>
      <c r="M3351" s="83">
        <v>3344.6</v>
      </c>
      <c r="N3351" s="83">
        <v>5.4003100000000002</v>
      </c>
      <c r="O3351" s="83">
        <v>3339.2</v>
      </c>
      <c r="P3351" s="83">
        <v>10.800599999999999</v>
      </c>
      <c r="Q3351" s="83">
        <v>3350</v>
      </c>
      <c r="R3351" s="86">
        <v>3.2240699999999999E-3</v>
      </c>
      <c r="S3351" s="86">
        <v>2.32763E-2</v>
      </c>
    </row>
    <row r="3352" spans="2:19" x14ac:dyDescent="0.2">
      <c r="B3352" s="33"/>
      <c r="L3352" s="84">
        <v>0.98309999999999997</v>
      </c>
      <c r="M3352" s="83">
        <v>3345.59</v>
      </c>
      <c r="N3352" s="83">
        <v>5.4119799999999998</v>
      </c>
      <c r="O3352" s="83">
        <v>3340.18</v>
      </c>
      <c r="P3352" s="83">
        <v>10.824</v>
      </c>
      <c r="Q3352" s="83">
        <v>3351</v>
      </c>
      <c r="R3352" s="86">
        <v>3.2300699999999998E-3</v>
      </c>
      <c r="S3352" s="86">
        <v>2.33533E-2</v>
      </c>
    </row>
    <row r="3353" spans="2:19" x14ac:dyDescent="0.2">
      <c r="B3353" s="33"/>
      <c r="L3353" s="84">
        <v>0.98309999999999997</v>
      </c>
      <c r="M3353" s="83">
        <v>3346.58</v>
      </c>
      <c r="N3353" s="83">
        <v>5.4236599999999999</v>
      </c>
      <c r="O3353" s="83">
        <v>3341.15</v>
      </c>
      <c r="P3353" s="83">
        <v>10.847300000000001</v>
      </c>
      <c r="Q3353" s="83">
        <v>3352</v>
      </c>
      <c r="R3353" s="86">
        <v>3.2360800000000001E-3</v>
      </c>
      <c r="S3353" s="86">
        <v>2.33533E-2</v>
      </c>
    </row>
    <row r="3354" spans="2:19" x14ac:dyDescent="0.2">
      <c r="B3354" s="33"/>
      <c r="L3354" s="84">
        <v>0.98299999999999998</v>
      </c>
      <c r="M3354" s="83">
        <v>3347.56</v>
      </c>
      <c r="N3354" s="83">
        <v>5.4353699999999998</v>
      </c>
      <c r="O3354" s="83">
        <v>3342.13</v>
      </c>
      <c r="P3354" s="83">
        <v>10.870699999999999</v>
      </c>
      <c r="Q3354" s="83">
        <v>3353</v>
      </c>
      <c r="R3354" s="86">
        <v>3.24209E-3</v>
      </c>
      <c r="S3354" s="86">
        <v>2.3469E-2</v>
      </c>
    </row>
    <row r="3355" spans="2:19" x14ac:dyDescent="0.2">
      <c r="B3355" s="33"/>
      <c r="L3355" s="84">
        <v>0.98299999999999998</v>
      </c>
      <c r="M3355" s="83">
        <v>3348.55</v>
      </c>
      <c r="N3355" s="83">
        <v>5.4470900000000002</v>
      </c>
      <c r="O3355" s="83">
        <v>3343.11</v>
      </c>
      <c r="P3355" s="83">
        <v>10.8942</v>
      </c>
      <c r="Q3355" s="83">
        <v>3354</v>
      </c>
      <c r="R3355" s="86">
        <v>3.2481200000000002E-3</v>
      </c>
      <c r="S3355" s="86">
        <v>2.3469E-2</v>
      </c>
    </row>
    <row r="3356" spans="2:19" x14ac:dyDescent="0.2">
      <c r="B3356" s="33"/>
      <c r="L3356" s="84">
        <v>0.98299999999999998</v>
      </c>
      <c r="M3356" s="83">
        <v>3349.54</v>
      </c>
      <c r="N3356" s="83">
        <v>5.4588400000000004</v>
      </c>
      <c r="O3356" s="83">
        <v>3344.08</v>
      </c>
      <c r="P3356" s="83">
        <v>10.9177</v>
      </c>
      <c r="Q3356" s="83">
        <v>3355</v>
      </c>
      <c r="R3356" s="86">
        <v>3.2541499999999999E-3</v>
      </c>
      <c r="S3356" s="86">
        <v>2.3469E-2</v>
      </c>
    </row>
    <row r="3357" spans="2:19" x14ac:dyDescent="0.2">
      <c r="B3357" s="33"/>
      <c r="L3357" s="84">
        <v>0.98299999999999998</v>
      </c>
      <c r="M3357" s="83">
        <v>3350.53</v>
      </c>
      <c r="N3357" s="83">
        <v>5.4706000000000001</v>
      </c>
      <c r="O3357" s="83">
        <v>3345.06</v>
      </c>
      <c r="P3357" s="83">
        <v>10.9412</v>
      </c>
      <c r="Q3357" s="83">
        <v>3356</v>
      </c>
      <c r="R3357" s="86">
        <v>3.26019E-3</v>
      </c>
      <c r="S3357" s="86">
        <v>2.3469E-2</v>
      </c>
    </row>
    <row r="3358" spans="2:19" x14ac:dyDescent="0.2">
      <c r="B3358" s="33"/>
      <c r="L3358" s="84">
        <v>0.9829</v>
      </c>
      <c r="M3358" s="83">
        <v>3351.52</v>
      </c>
      <c r="N3358" s="83">
        <v>5.48238</v>
      </c>
      <c r="O3358" s="83">
        <v>3346.04</v>
      </c>
      <c r="P3358" s="83">
        <v>10.9648</v>
      </c>
      <c r="Q3358" s="83">
        <v>3357</v>
      </c>
      <c r="R3358" s="86">
        <v>3.2662400000000001E-3</v>
      </c>
      <c r="S3358" s="86">
        <v>2.36046E-2</v>
      </c>
    </row>
    <row r="3359" spans="2:19" x14ac:dyDescent="0.2">
      <c r="B3359" s="33"/>
      <c r="L3359" s="84">
        <v>0.9829</v>
      </c>
      <c r="M3359" s="83">
        <v>3352.51</v>
      </c>
      <c r="N3359" s="83">
        <v>5.4941899999999997</v>
      </c>
      <c r="O3359" s="83">
        <v>3347.01</v>
      </c>
      <c r="P3359" s="83">
        <v>10.9884</v>
      </c>
      <c r="Q3359" s="83">
        <v>3358</v>
      </c>
      <c r="R3359" s="86">
        <v>3.2723000000000001E-3</v>
      </c>
      <c r="S3359" s="86">
        <v>2.36046E-2</v>
      </c>
    </row>
    <row r="3360" spans="2:19" x14ac:dyDescent="0.2">
      <c r="B3360" s="33"/>
      <c r="L3360" s="84">
        <v>0.9829</v>
      </c>
      <c r="M3360" s="83">
        <v>3353.49</v>
      </c>
      <c r="N3360" s="83">
        <v>5.5060099999999998</v>
      </c>
      <c r="O3360" s="83">
        <v>3347.99</v>
      </c>
      <c r="P3360" s="83">
        <v>11.012</v>
      </c>
      <c r="Q3360" s="83">
        <v>3359</v>
      </c>
      <c r="R3360" s="86">
        <v>3.2783600000000001E-3</v>
      </c>
      <c r="S3360" s="86">
        <v>2.36046E-2</v>
      </c>
    </row>
    <row r="3361" spans="2:19" x14ac:dyDescent="0.2">
      <c r="B3361" s="33"/>
      <c r="L3361" s="84">
        <v>0.98280000000000001</v>
      </c>
      <c r="M3361" s="83">
        <v>3354.48</v>
      </c>
      <c r="N3361" s="83">
        <v>5.5178500000000001</v>
      </c>
      <c r="O3361" s="83">
        <v>3348.96</v>
      </c>
      <c r="P3361" s="83">
        <v>11.0357</v>
      </c>
      <c r="Q3361" s="83">
        <v>3360</v>
      </c>
      <c r="R3361" s="86">
        <v>3.2844300000000001E-3</v>
      </c>
      <c r="S3361" s="86">
        <v>2.3935999999999999E-2</v>
      </c>
    </row>
    <row r="3362" spans="2:19" x14ac:dyDescent="0.2">
      <c r="B3362" s="33"/>
      <c r="L3362" s="84">
        <v>0.98280000000000001</v>
      </c>
      <c r="M3362" s="83">
        <v>3355.47</v>
      </c>
      <c r="N3362" s="83">
        <v>5.5297099999999997</v>
      </c>
      <c r="O3362" s="83">
        <v>3349.94</v>
      </c>
      <c r="P3362" s="83">
        <v>11.0594</v>
      </c>
      <c r="Q3362" s="83">
        <v>3361</v>
      </c>
      <c r="R3362" s="86">
        <v>3.29051E-3</v>
      </c>
      <c r="S3362" s="86">
        <v>2.3935999999999999E-2</v>
      </c>
    </row>
    <row r="3363" spans="2:19" x14ac:dyDescent="0.2">
      <c r="B3363" s="33"/>
      <c r="L3363" s="84">
        <v>0.98280000000000001</v>
      </c>
      <c r="M3363" s="83">
        <v>3356.46</v>
      </c>
      <c r="N3363" s="83">
        <v>5.5415900000000002</v>
      </c>
      <c r="O3363" s="83">
        <v>3350.92</v>
      </c>
      <c r="P3363" s="83">
        <v>11.0832</v>
      </c>
      <c r="Q3363" s="83">
        <v>3362</v>
      </c>
      <c r="R3363" s="86">
        <v>3.2965999999999998E-3</v>
      </c>
      <c r="S3363" s="86">
        <v>2.3935999999999999E-2</v>
      </c>
    </row>
    <row r="3364" spans="2:19" x14ac:dyDescent="0.2">
      <c r="B3364" s="33"/>
      <c r="L3364" s="84">
        <v>0.98280000000000001</v>
      </c>
      <c r="M3364" s="83">
        <v>3357.45</v>
      </c>
      <c r="N3364" s="83">
        <v>5.55349</v>
      </c>
      <c r="O3364" s="83">
        <v>3351.89</v>
      </c>
      <c r="P3364" s="83">
        <v>11.106999999999999</v>
      </c>
      <c r="Q3364" s="83">
        <v>3363</v>
      </c>
      <c r="R3364" s="86">
        <v>3.3027E-3</v>
      </c>
      <c r="S3364" s="86">
        <v>2.3935999999999999E-2</v>
      </c>
    </row>
    <row r="3365" spans="2:19" x14ac:dyDescent="0.2">
      <c r="B3365" s="33"/>
      <c r="L3365" s="84">
        <v>0.98280000000000001</v>
      </c>
      <c r="M3365" s="83">
        <v>3358.43</v>
      </c>
      <c r="N3365" s="83">
        <v>5.56541</v>
      </c>
      <c r="O3365" s="83">
        <v>3352.87</v>
      </c>
      <c r="P3365" s="83">
        <v>11.130800000000001</v>
      </c>
      <c r="Q3365" s="83">
        <v>3364</v>
      </c>
      <c r="R3365" s="86">
        <v>3.3088000000000002E-3</v>
      </c>
      <c r="S3365" s="86">
        <v>2.3935999999999999E-2</v>
      </c>
    </row>
    <row r="3366" spans="2:19" x14ac:dyDescent="0.2">
      <c r="B3366" s="33"/>
      <c r="L3366" s="84">
        <v>0.98280000000000001</v>
      </c>
      <c r="M3366" s="83">
        <v>3359.42</v>
      </c>
      <c r="N3366" s="83">
        <v>5.57735</v>
      </c>
      <c r="O3366" s="83">
        <v>3353.85</v>
      </c>
      <c r="P3366" s="83">
        <v>11.1547</v>
      </c>
      <c r="Q3366" s="83">
        <v>3365</v>
      </c>
      <c r="R3366" s="86">
        <v>3.3149199999999998E-3</v>
      </c>
      <c r="S3366" s="86">
        <v>2.3935999999999999E-2</v>
      </c>
    </row>
    <row r="3367" spans="2:19" x14ac:dyDescent="0.2">
      <c r="B3367" s="33"/>
      <c r="L3367" s="84">
        <v>0.98280000000000001</v>
      </c>
      <c r="M3367" s="83">
        <v>3360.41</v>
      </c>
      <c r="N3367" s="83">
        <v>5.5892999999999997</v>
      </c>
      <c r="O3367" s="83">
        <v>3354.82</v>
      </c>
      <c r="P3367" s="83">
        <v>11.178599999999999</v>
      </c>
      <c r="Q3367" s="83">
        <v>3366</v>
      </c>
      <c r="R3367" s="86">
        <v>3.3210399999999999E-3</v>
      </c>
      <c r="S3367" s="86">
        <v>2.3935999999999999E-2</v>
      </c>
    </row>
    <row r="3368" spans="2:19" x14ac:dyDescent="0.2">
      <c r="B3368" s="33"/>
      <c r="L3368" s="84">
        <v>0.98280000000000001</v>
      </c>
      <c r="M3368" s="83">
        <v>3361.4</v>
      </c>
      <c r="N3368" s="83">
        <v>5.60128</v>
      </c>
      <c r="O3368" s="83">
        <v>3355.8</v>
      </c>
      <c r="P3368" s="83">
        <v>11.2026</v>
      </c>
      <c r="Q3368" s="83">
        <v>3367</v>
      </c>
      <c r="R3368" s="86">
        <v>3.32717E-3</v>
      </c>
      <c r="S3368" s="86">
        <v>2.3935999999999999E-2</v>
      </c>
    </row>
    <row r="3369" spans="2:19" x14ac:dyDescent="0.2">
      <c r="B3369" s="33"/>
      <c r="L3369" s="84">
        <v>0.98280000000000001</v>
      </c>
      <c r="M3369" s="83">
        <v>3362.39</v>
      </c>
      <c r="N3369" s="83">
        <v>5.6132799999999996</v>
      </c>
      <c r="O3369" s="83">
        <v>3356.77</v>
      </c>
      <c r="P3369" s="83">
        <v>11.226599999999999</v>
      </c>
      <c r="Q3369" s="83">
        <v>3368</v>
      </c>
      <c r="R3369" s="86">
        <v>3.3333E-3</v>
      </c>
      <c r="S3369" s="86">
        <v>2.3935999999999999E-2</v>
      </c>
    </row>
    <row r="3370" spans="2:19" x14ac:dyDescent="0.2">
      <c r="B3370" s="33"/>
      <c r="L3370" s="84">
        <v>0.98280000000000001</v>
      </c>
      <c r="M3370" s="83">
        <v>3363.37</v>
      </c>
      <c r="N3370" s="83">
        <v>5.6253000000000002</v>
      </c>
      <c r="O3370" s="83">
        <v>3357.75</v>
      </c>
      <c r="P3370" s="83">
        <v>11.2506</v>
      </c>
      <c r="Q3370" s="83">
        <v>3369</v>
      </c>
      <c r="R3370" s="86">
        <v>3.3394499999999999E-3</v>
      </c>
      <c r="S3370" s="86">
        <v>2.3935999999999999E-2</v>
      </c>
    </row>
    <row r="3371" spans="2:19" x14ac:dyDescent="0.2">
      <c r="B3371" s="33"/>
      <c r="L3371" s="84">
        <v>0.98280000000000001</v>
      </c>
      <c r="M3371" s="83">
        <v>3364.36</v>
      </c>
      <c r="N3371" s="83">
        <v>5.6373300000000004</v>
      </c>
      <c r="O3371" s="83">
        <v>3358.73</v>
      </c>
      <c r="P3371" s="83">
        <v>11.274699999999999</v>
      </c>
      <c r="Q3371" s="83">
        <v>3370</v>
      </c>
      <c r="R3371" s="86">
        <v>3.3455999999999998E-3</v>
      </c>
      <c r="S3371" s="86">
        <v>2.3935999999999999E-2</v>
      </c>
    </row>
    <row r="3372" spans="2:19" x14ac:dyDescent="0.2">
      <c r="B3372" s="33"/>
      <c r="L3372" s="84">
        <v>0.98280000000000001</v>
      </c>
      <c r="M3372" s="83">
        <v>3365.35</v>
      </c>
      <c r="N3372" s="83">
        <v>5.6493900000000004</v>
      </c>
      <c r="O3372" s="83">
        <v>3359.7</v>
      </c>
      <c r="P3372" s="83">
        <v>11.2988</v>
      </c>
      <c r="Q3372" s="83">
        <v>3371</v>
      </c>
      <c r="R3372" s="86">
        <v>3.3517600000000001E-3</v>
      </c>
      <c r="S3372" s="86">
        <v>2.3935999999999999E-2</v>
      </c>
    </row>
    <row r="3373" spans="2:19" x14ac:dyDescent="0.2">
      <c r="B3373" s="33"/>
      <c r="L3373" s="84">
        <v>0.98280000000000001</v>
      </c>
      <c r="M3373" s="83">
        <v>3366.34</v>
      </c>
      <c r="N3373" s="83">
        <v>5.6614699999999996</v>
      </c>
      <c r="O3373" s="83">
        <v>3360.68</v>
      </c>
      <c r="P3373" s="83">
        <v>11.322900000000001</v>
      </c>
      <c r="Q3373" s="83">
        <v>3372</v>
      </c>
      <c r="R3373" s="86">
        <v>3.3579299999999999E-3</v>
      </c>
      <c r="S3373" s="86">
        <v>2.3935999999999999E-2</v>
      </c>
    </row>
    <row r="3374" spans="2:19" x14ac:dyDescent="0.2">
      <c r="B3374" s="33"/>
      <c r="L3374" s="84">
        <v>0.98280000000000001</v>
      </c>
      <c r="M3374" s="83">
        <v>3367.33</v>
      </c>
      <c r="N3374" s="83">
        <v>5.6735600000000002</v>
      </c>
      <c r="O3374" s="83">
        <v>3361.65</v>
      </c>
      <c r="P3374" s="83">
        <v>11.347099999999999</v>
      </c>
      <c r="Q3374" s="83">
        <v>3373</v>
      </c>
      <c r="R3374" s="86">
        <v>3.3641000000000001E-3</v>
      </c>
      <c r="S3374" s="86">
        <v>2.3935999999999999E-2</v>
      </c>
    </row>
    <row r="3375" spans="2:19" x14ac:dyDescent="0.2">
      <c r="B3375" s="33"/>
      <c r="L3375" s="84">
        <v>0.98270000000000002</v>
      </c>
      <c r="M3375" s="83">
        <v>3368.31</v>
      </c>
      <c r="N3375" s="83">
        <v>5.6856799999999996</v>
      </c>
      <c r="O3375" s="83">
        <v>3362.63</v>
      </c>
      <c r="P3375" s="83">
        <v>11.3714</v>
      </c>
      <c r="Q3375" s="83">
        <v>3374</v>
      </c>
      <c r="R3375" s="86">
        <v>3.3702900000000002E-3</v>
      </c>
      <c r="S3375" s="86">
        <v>2.42706E-2</v>
      </c>
    </row>
    <row r="3376" spans="2:19" x14ac:dyDescent="0.2">
      <c r="B3376" s="33"/>
      <c r="L3376" s="84">
        <v>0.98270000000000002</v>
      </c>
      <c r="M3376" s="83">
        <v>3369.3</v>
      </c>
      <c r="N3376" s="83">
        <v>5.6978099999999996</v>
      </c>
      <c r="O3376" s="83">
        <v>3363.6</v>
      </c>
      <c r="P3376" s="83">
        <v>11.3956</v>
      </c>
      <c r="Q3376" s="83">
        <v>3375</v>
      </c>
      <c r="R3376" s="86">
        <v>3.3764799999999998E-3</v>
      </c>
      <c r="S3376" s="86">
        <v>2.42706E-2</v>
      </c>
    </row>
    <row r="3377" spans="2:19" x14ac:dyDescent="0.2">
      <c r="B3377" s="33"/>
      <c r="L3377" s="84">
        <v>0.98270000000000002</v>
      </c>
      <c r="M3377" s="83">
        <v>3370.29</v>
      </c>
      <c r="N3377" s="83">
        <v>5.7099700000000002</v>
      </c>
      <c r="O3377" s="83">
        <v>3364.58</v>
      </c>
      <c r="P3377" s="83">
        <v>11.4199</v>
      </c>
      <c r="Q3377" s="83">
        <v>3376</v>
      </c>
      <c r="R3377" s="86">
        <v>3.3826799999999999E-3</v>
      </c>
      <c r="S3377" s="86">
        <v>2.42706E-2</v>
      </c>
    </row>
    <row r="3378" spans="2:19" x14ac:dyDescent="0.2">
      <c r="B3378" s="33"/>
      <c r="L3378" s="84">
        <v>0.98260000000000003</v>
      </c>
      <c r="M3378" s="83">
        <v>3371.28</v>
      </c>
      <c r="N3378" s="83">
        <v>5.7221399999999996</v>
      </c>
      <c r="O3378" s="83">
        <v>3365.56</v>
      </c>
      <c r="P3378" s="83">
        <v>11.4443</v>
      </c>
      <c r="Q3378" s="83">
        <v>3377</v>
      </c>
      <c r="R3378" s="86">
        <v>3.3888899999999999E-3</v>
      </c>
      <c r="S3378" s="86">
        <v>2.4349800000000001E-2</v>
      </c>
    </row>
    <row r="3379" spans="2:19" x14ac:dyDescent="0.2">
      <c r="B3379" s="33"/>
      <c r="L3379" s="84">
        <v>0.98250000000000004</v>
      </c>
      <c r="M3379" s="83">
        <v>3372.27</v>
      </c>
      <c r="N3379" s="83">
        <v>5.7343400000000004</v>
      </c>
      <c r="O3379" s="83">
        <v>3366.53</v>
      </c>
      <c r="P3379" s="83">
        <v>11.4687</v>
      </c>
      <c r="Q3379" s="83">
        <v>3378</v>
      </c>
      <c r="R3379" s="86">
        <v>3.3951099999999998E-3</v>
      </c>
      <c r="S3379" s="86">
        <v>2.4468899999999998E-2</v>
      </c>
    </row>
    <row r="3380" spans="2:19" x14ac:dyDescent="0.2">
      <c r="B3380" s="33"/>
      <c r="L3380" s="84">
        <v>0.98250000000000004</v>
      </c>
      <c r="M3380" s="83">
        <v>3373.25</v>
      </c>
      <c r="N3380" s="83">
        <v>5.74655</v>
      </c>
      <c r="O3380" s="83">
        <v>3367.51</v>
      </c>
      <c r="P3380" s="83">
        <v>11.4931</v>
      </c>
      <c r="Q3380" s="83">
        <v>3379</v>
      </c>
      <c r="R3380" s="86">
        <v>3.4013300000000002E-3</v>
      </c>
      <c r="S3380" s="86">
        <v>2.4468899999999998E-2</v>
      </c>
    </row>
    <row r="3381" spans="2:19" x14ac:dyDescent="0.2">
      <c r="B3381" s="33"/>
      <c r="L3381" s="84">
        <v>0.98250000000000004</v>
      </c>
      <c r="M3381" s="83">
        <v>3374.24</v>
      </c>
      <c r="N3381" s="83">
        <v>5.7587900000000003</v>
      </c>
      <c r="O3381" s="83">
        <v>3368.48</v>
      </c>
      <c r="P3381" s="83">
        <v>11.5176</v>
      </c>
      <c r="Q3381" s="83">
        <v>3380</v>
      </c>
      <c r="R3381" s="86">
        <v>3.40757E-3</v>
      </c>
      <c r="S3381" s="86">
        <v>2.4468899999999998E-2</v>
      </c>
    </row>
    <row r="3382" spans="2:19" x14ac:dyDescent="0.2">
      <c r="B3382" s="33"/>
      <c r="L3382" s="84">
        <v>0.98250000000000004</v>
      </c>
      <c r="M3382" s="83">
        <v>3375.23</v>
      </c>
      <c r="N3382" s="83">
        <v>5.7710400000000002</v>
      </c>
      <c r="O3382" s="83">
        <v>3369.46</v>
      </c>
      <c r="P3382" s="83">
        <v>11.5421</v>
      </c>
      <c r="Q3382" s="83">
        <v>3381</v>
      </c>
      <c r="R3382" s="86">
        <v>3.4138100000000002E-3</v>
      </c>
      <c r="S3382" s="86">
        <v>2.4468899999999998E-2</v>
      </c>
    </row>
    <row r="3383" spans="2:19" x14ac:dyDescent="0.2">
      <c r="B3383" s="33"/>
      <c r="L3383" s="84">
        <v>0.98250000000000004</v>
      </c>
      <c r="M3383" s="83">
        <v>3376.22</v>
      </c>
      <c r="N3383" s="83">
        <v>5.7833199999999998</v>
      </c>
      <c r="O3383" s="83">
        <v>3370.43</v>
      </c>
      <c r="P3383" s="83">
        <v>11.566599999999999</v>
      </c>
      <c r="Q3383" s="83">
        <v>3382</v>
      </c>
      <c r="R3383" s="86">
        <v>3.4200599999999999E-3</v>
      </c>
      <c r="S3383" s="86">
        <v>2.4468899999999998E-2</v>
      </c>
    </row>
    <row r="3384" spans="2:19" x14ac:dyDescent="0.2">
      <c r="B3384" s="33"/>
      <c r="L3384" s="84">
        <v>0.98240000000000005</v>
      </c>
      <c r="M3384" s="83">
        <v>3377.2</v>
      </c>
      <c r="N3384" s="83">
        <v>5.7956099999999999</v>
      </c>
      <c r="O3384" s="83">
        <v>3371.41</v>
      </c>
      <c r="P3384" s="83">
        <v>11.591200000000001</v>
      </c>
      <c r="Q3384" s="83">
        <v>3383</v>
      </c>
      <c r="R3384" s="86">
        <v>3.4263100000000001E-3</v>
      </c>
      <c r="S3384" s="86">
        <v>2.46684E-2</v>
      </c>
    </row>
    <row r="3385" spans="2:19" x14ac:dyDescent="0.2">
      <c r="B3385" s="33"/>
      <c r="L3385" s="84">
        <v>0.98240000000000005</v>
      </c>
      <c r="M3385" s="83">
        <v>3378.19</v>
      </c>
      <c r="N3385" s="83">
        <v>5.8079200000000002</v>
      </c>
      <c r="O3385" s="83">
        <v>3372.38</v>
      </c>
      <c r="P3385" s="83">
        <v>11.6158</v>
      </c>
      <c r="Q3385" s="83">
        <v>3384</v>
      </c>
      <c r="R3385" s="86">
        <v>3.4325800000000002E-3</v>
      </c>
      <c r="S3385" s="86">
        <v>2.46684E-2</v>
      </c>
    </row>
    <row r="3386" spans="2:19" x14ac:dyDescent="0.2">
      <c r="B3386" s="33"/>
      <c r="L3386" s="84">
        <v>0.98240000000000005</v>
      </c>
      <c r="M3386" s="83">
        <v>3379.18</v>
      </c>
      <c r="N3386" s="83">
        <v>5.8202600000000002</v>
      </c>
      <c r="O3386" s="83">
        <v>3373.36</v>
      </c>
      <c r="P3386" s="83">
        <v>11.640499999999999</v>
      </c>
      <c r="Q3386" s="83">
        <v>3385</v>
      </c>
      <c r="R3386" s="86">
        <v>3.4388499999999998E-3</v>
      </c>
      <c r="S3386" s="86">
        <v>2.46684E-2</v>
      </c>
    </row>
    <row r="3387" spans="2:19" x14ac:dyDescent="0.2">
      <c r="B3387" s="33"/>
      <c r="L3387" s="84">
        <v>0.98240000000000005</v>
      </c>
      <c r="M3387" s="83">
        <v>3380.17</v>
      </c>
      <c r="N3387" s="83">
        <v>5.8326099999999999</v>
      </c>
      <c r="O3387" s="83">
        <v>3374.33</v>
      </c>
      <c r="P3387" s="83">
        <v>11.6652</v>
      </c>
      <c r="Q3387" s="83">
        <v>3386</v>
      </c>
      <c r="R3387" s="86">
        <v>3.4451299999999998E-3</v>
      </c>
      <c r="S3387" s="86">
        <v>2.46684E-2</v>
      </c>
    </row>
    <row r="3388" spans="2:19" x14ac:dyDescent="0.2">
      <c r="B3388" s="33"/>
      <c r="L3388" s="84">
        <v>0.98240000000000005</v>
      </c>
      <c r="M3388" s="83">
        <v>3381.16</v>
      </c>
      <c r="N3388" s="83">
        <v>5.8449900000000001</v>
      </c>
      <c r="O3388" s="83">
        <v>3375.31</v>
      </c>
      <c r="P3388" s="83">
        <v>11.69</v>
      </c>
      <c r="Q3388" s="83">
        <v>3387</v>
      </c>
      <c r="R3388" s="86">
        <v>3.4514200000000002E-3</v>
      </c>
      <c r="S3388" s="86">
        <v>2.46684E-2</v>
      </c>
    </row>
    <row r="3389" spans="2:19" x14ac:dyDescent="0.2">
      <c r="B3389" s="33"/>
      <c r="L3389" s="84">
        <v>0.98229999999999995</v>
      </c>
      <c r="M3389" s="83">
        <v>3382.14</v>
      </c>
      <c r="N3389" s="83">
        <v>5.85738</v>
      </c>
      <c r="O3389" s="83">
        <v>3376.29</v>
      </c>
      <c r="P3389" s="83">
        <v>11.7148</v>
      </c>
      <c r="Q3389" s="83">
        <v>3388</v>
      </c>
      <c r="R3389" s="86">
        <v>3.4577200000000001E-3</v>
      </c>
      <c r="S3389" s="86">
        <v>2.4828699999999999E-2</v>
      </c>
    </row>
    <row r="3390" spans="2:19" x14ac:dyDescent="0.2">
      <c r="B3390" s="33"/>
      <c r="L3390" s="84">
        <v>0.98229999999999995</v>
      </c>
      <c r="M3390" s="83">
        <v>3383.13</v>
      </c>
      <c r="N3390" s="83">
        <v>5.8697999999999997</v>
      </c>
      <c r="O3390" s="83">
        <v>3377.26</v>
      </c>
      <c r="P3390" s="83">
        <v>11.739599999999999</v>
      </c>
      <c r="Q3390" s="83">
        <v>3389</v>
      </c>
      <c r="R3390" s="86">
        <v>3.4640299999999999E-3</v>
      </c>
      <c r="S3390" s="86">
        <v>2.4828699999999999E-2</v>
      </c>
    </row>
    <row r="3391" spans="2:19" x14ac:dyDescent="0.2">
      <c r="B3391" s="33"/>
      <c r="L3391" s="84">
        <v>0.98229999999999995</v>
      </c>
      <c r="M3391" s="83">
        <v>3384.12</v>
      </c>
      <c r="N3391" s="83">
        <v>5.8822299999999998</v>
      </c>
      <c r="O3391" s="83">
        <v>3378.24</v>
      </c>
      <c r="P3391" s="83">
        <v>11.7645</v>
      </c>
      <c r="Q3391" s="83">
        <v>3390</v>
      </c>
      <c r="R3391" s="86">
        <v>3.4703400000000001E-3</v>
      </c>
      <c r="S3391" s="86">
        <v>2.4828699999999999E-2</v>
      </c>
    </row>
    <row r="3392" spans="2:19" x14ac:dyDescent="0.2">
      <c r="B3392" s="33"/>
      <c r="L3392" s="84">
        <v>0.98219999999999996</v>
      </c>
      <c r="M3392" s="83">
        <v>3385.11</v>
      </c>
      <c r="N3392" s="83">
        <v>5.8946800000000001</v>
      </c>
      <c r="O3392" s="83">
        <v>3379.21</v>
      </c>
      <c r="P3392" s="83">
        <v>11.789400000000001</v>
      </c>
      <c r="Q3392" s="83">
        <v>3391</v>
      </c>
      <c r="R3392" s="86">
        <v>3.4766599999999999E-3</v>
      </c>
      <c r="S3392" s="86">
        <v>2.4929300000000001E-2</v>
      </c>
    </row>
    <row r="3393" spans="2:19" x14ac:dyDescent="0.2">
      <c r="B3393" s="33"/>
      <c r="L3393" s="84">
        <v>0.98219999999999996</v>
      </c>
      <c r="M3393" s="83">
        <v>3386.09</v>
      </c>
      <c r="N3393" s="83">
        <v>5.9071600000000002</v>
      </c>
      <c r="O3393" s="83">
        <v>3380.19</v>
      </c>
      <c r="P3393" s="83">
        <v>11.814299999999999</v>
      </c>
      <c r="Q3393" s="83">
        <v>3392</v>
      </c>
      <c r="R3393" s="86">
        <v>3.48299E-3</v>
      </c>
      <c r="S3393" s="86">
        <v>2.4929300000000001E-2</v>
      </c>
    </row>
    <row r="3394" spans="2:19" x14ac:dyDescent="0.2">
      <c r="B3394" s="33"/>
      <c r="L3394" s="84">
        <v>0.98209999999999997</v>
      </c>
      <c r="M3394" s="83">
        <v>3387.08</v>
      </c>
      <c r="N3394" s="83">
        <v>5.9196499999999999</v>
      </c>
      <c r="O3394" s="83">
        <v>3381.16</v>
      </c>
      <c r="P3394" s="83">
        <v>11.8393</v>
      </c>
      <c r="Q3394" s="83">
        <v>3393</v>
      </c>
      <c r="R3394" s="86">
        <v>3.4893300000000001E-3</v>
      </c>
      <c r="S3394" s="86">
        <v>2.5070599999999998E-2</v>
      </c>
    </row>
    <row r="3395" spans="2:19" x14ac:dyDescent="0.2">
      <c r="B3395" s="33"/>
      <c r="L3395" s="84">
        <v>0.98209999999999997</v>
      </c>
      <c r="M3395" s="83">
        <v>3388.07</v>
      </c>
      <c r="N3395" s="83">
        <v>5.9321700000000002</v>
      </c>
      <c r="O3395" s="83">
        <v>3382.14</v>
      </c>
      <c r="P3395" s="83">
        <v>11.8643</v>
      </c>
      <c r="Q3395" s="83">
        <v>3394</v>
      </c>
      <c r="R3395" s="86">
        <v>3.4956800000000001E-3</v>
      </c>
      <c r="S3395" s="86">
        <v>2.5070599999999998E-2</v>
      </c>
    </row>
    <row r="3396" spans="2:19" x14ac:dyDescent="0.2">
      <c r="B3396" s="33"/>
      <c r="L3396" s="84">
        <v>0.98209999999999997</v>
      </c>
      <c r="M3396" s="83">
        <v>3389.06</v>
      </c>
      <c r="N3396" s="83">
        <v>5.9447000000000001</v>
      </c>
      <c r="O3396" s="83">
        <v>3383.11</v>
      </c>
      <c r="P3396" s="83">
        <v>11.8894</v>
      </c>
      <c r="Q3396" s="83">
        <v>3395</v>
      </c>
      <c r="R3396" s="86">
        <v>3.5020300000000002E-3</v>
      </c>
      <c r="S3396" s="86">
        <v>2.5070599999999998E-2</v>
      </c>
    </row>
    <row r="3397" spans="2:19" x14ac:dyDescent="0.2">
      <c r="B3397" s="33"/>
      <c r="L3397" s="84">
        <v>0.98209999999999997</v>
      </c>
      <c r="M3397" s="83">
        <v>3390.04</v>
      </c>
      <c r="N3397" s="83">
        <v>5.9572599999999998</v>
      </c>
      <c r="O3397" s="83">
        <v>3384.09</v>
      </c>
      <c r="P3397" s="83">
        <v>11.9145</v>
      </c>
      <c r="Q3397" s="83">
        <v>3396</v>
      </c>
      <c r="R3397" s="86">
        <v>3.5084000000000001E-3</v>
      </c>
      <c r="S3397" s="86">
        <v>2.5070599999999998E-2</v>
      </c>
    </row>
    <row r="3398" spans="2:19" x14ac:dyDescent="0.2">
      <c r="B3398" s="33"/>
      <c r="L3398" s="84">
        <v>0.98209999999999997</v>
      </c>
      <c r="M3398" s="83">
        <v>3391.03</v>
      </c>
      <c r="N3398" s="83">
        <v>5.9698399999999996</v>
      </c>
      <c r="O3398" s="83">
        <v>3385.06</v>
      </c>
      <c r="P3398" s="83">
        <v>11.9397</v>
      </c>
      <c r="Q3398" s="83">
        <v>3397</v>
      </c>
      <c r="R3398" s="86">
        <v>3.51477E-3</v>
      </c>
      <c r="S3398" s="86">
        <v>2.5070599999999998E-2</v>
      </c>
    </row>
    <row r="3399" spans="2:19" x14ac:dyDescent="0.2">
      <c r="B3399" s="33"/>
      <c r="L3399" s="84">
        <v>0.98199999999999998</v>
      </c>
      <c r="M3399" s="83">
        <v>3392.02</v>
      </c>
      <c r="N3399" s="83">
        <v>5.9824299999999999</v>
      </c>
      <c r="O3399" s="83">
        <v>3386.04</v>
      </c>
      <c r="P3399" s="83">
        <v>11.9649</v>
      </c>
      <c r="Q3399" s="83">
        <v>3398</v>
      </c>
      <c r="R3399" s="86">
        <v>3.5211499999999998E-3</v>
      </c>
      <c r="S3399" s="86">
        <v>2.52328E-2</v>
      </c>
    </row>
    <row r="3400" spans="2:19" x14ac:dyDescent="0.2">
      <c r="B3400" s="33"/>
      <c r="L3400" s="84">
        <v>0.98199999999999998</v>
      </c>
      <c r="M3400" s="83">
        <v>3393</v>
      </c>
      <c r="N3400" s="83">
        <v>5.99505</v>
      </c>
      <c r="O3400" s="83">
        <v>3387.01</v>
      </c>
      <c r="P3400" s="83">
        <v>11.9901</v>
      </c>
      <c r="Q3400" s="83">
        <v>3399</v>
      </c>
      <c r="R3400" s="86">
        <v>3.52754E-3</v>
      </c>
      <c r="S3400" s="86">
        <v>2.52328E-2</v>
      </c>
    </row>
    <row r="3401" spans="2:19" x14ac:dyDescent="0.2">
      <c r="B3401" s="33"/>
      <c r="L3401" s="84">
        <v>0.98199999999999998</v>
      </c>
      <c r="M3401" s="83">
        <v>3393.99</v>
      </c>
      <c r="N3401" s="83">
        <v>6.0076799999999997</v>
      </c>
      <c r="O3401" s="83">
        <v>3387.98</v>
      </c>
      <c r="P3401" s="83">
        <v>12.0154</v>
      </c>
      <c r="Q3401" s="83">
        <v>3400</v>
      </c>
      <c r="R3401" s="86">
        <v>3.5339299999999998E-3</v>
      </c>
      <c r="S3401" s="86">
        <v>2.52328E-2</v>
      </c>
    </row>
    <row r="3402" spans="2:19" x14ac:dyDescent="0.2">
      <c r="B3402" s="33"/>
      <c r="L3402" s="84">
        <v>0.9819</v>
      </c>
      <c r="M3402" s="83">
        <v>3394.98</v>
      </c>
      <c r="N3402" s="83">
        <v>6.02034</v>
      </c>
      <c r="O3402" s="83">
        <v>3388.96</v>
      </c>
      <c r="P3402" s="83">
        <v>12.040699999999999</v>
      </c>
      <c r="Q3402" s="83">
        <v>3401</v>
      </c>
      <c r="R3402" s="86">
        <v>3.5403399999999999E-3</v>
      </c>
      <c r="S3402" s="86">
        <v>2.5334499999999999E-2</v>
      </c>
    </row>
    <row r="3403" spans="2:19" x14ac:dyDescent="0.2">
      <c r="B3403" s="33"/>
      <c r="L3403" s="84">
        <v>0.9819</v>
      </c>
      <c r="M3403" s="83">
        <v>3395.97</v>
      </c>
      <c r="N3403" s="83">
        <v>6.0330199999999996</v>
      </c>
      <c r="O3403" s="83">
        <v>3389.93</v>
      </c>
      <c r="P3403" s="83">
        <v>12.066000000000001</v>
      </c>
      <c r="Q3403" s="83">
        <v>3402</v>
      </c>
      <c r="R3403" s="86">
        <v>3.54675E-3</v>
      </c>
      <c r="S3403" s="86">
        <v>2.5334499999999999E-2</v>
      </c>
    </row>
    <row r="3404" spans="2:19" x14ac:dyDescent="0.2">
      <c r="B3404" s="33"/>
      <c r="L3404" s="84">
        <v>0.98180000000000001</v>
      </c>
      <c r="M3404" s="83">
        <v>3396.95</v>
      </c>
      <c r="N3404" s="83">
        <v>6.0457200000000002</v>
      </c>
      <c r="O3404" s="83">
        <v>3390.91</v>
      </c>
      <c r="P3404" s="83">
        <v>12.0914</v>
      </c>
      <c r="Q3404" s="83">
        <v>3403</v>
      </c>
      <c r="R3404" s="86">
        <v>3.55317E-3</v>
      </c>
      <c r="S3404" s="86">
        <v>2.5436500000000001E-2</v>
      </c>
    </row>
    <row r="3405" spans="2:19" x14ac:dyDescent="0.2">
      <c r="B3405" s="33"/>
      <c r="L3405" s="84">
        <v>0.98180000000000001</v>
      </c>
      <c r="M3405" s="83">
        <v>3397.94</v>
      </c>
      <c r="N3405" s="83">
        <v>6.05844</v>
      </c>
      <c r="O3405" s="83">
        <v>3391.88</v>
      </c>
      <c r="P3405" s="83">
        <v>12.116899999999999</v>
      </c>
      <c r="Q3405" s="83">
        <v>3404</v>
      </c>
      <c r="R3405" s="86">
        <v>3.5596E-3</v>
      </c>
      <c r="S3405" s="86">
        <v>2.5436500000000001E-2</v>
      </c>
    </row>
    <row r="3406" spans="2:19" x14ac:dyDescent="0.2">
      <c r="B3406" s="33"/>
      <c r="L3406" s="84">
        <v>0.98180000000000001</v>
      </c>
      <c r="M3406" s="83">
        <v>3398.93</v>
      </c>
      <c r="N3406" s="83">
        <v>6.0711700000000004</v>
      </c>
      <c r="O3406" s="83">
        <v>3392.86</v>
      </c>
      <c r="P3406" s="83">
        <v>12.142300000000001</v>
      </c>
      <c r="Q3406" s="83">
        <v>3405</v>
      </c>
      <c r="R3406" s="86">
        <v>3.56603E-3</v>
      </c>
      <c r="S3406" s="86">
        <v>2.5436500000000001E-2</v>
      </c>
    </row>
    <row r="3407" spans="2:19" x14ac:dyDescent="0.2">
      <c r="B3407" s="33"/>
      <c r="L3407" s="84">
        <v>0.98170000000000002</v>
      </c>
      <c r="M3407" s="83">
        <v>3399.92</v>
      </c>
      <c r="N3407" s="83">
        <v>6.0839299999999996</v>
      </c>
      <c r="O3407" s="83">
        <v>3393.83</v>
      </c>
      <c r="P3407" s="83">
        <v>12.167899999999999</v>
      </c>
      <c r="Q3407" s="83">
        <v>3406</v>
      </c>
      <c r="R3407" s="86">
        <v>3.5724799999999998E-3</v>
      </c>
      <c r="S3407" s="86">
        <v>2.5559200000000001E-2</v>
      </c>
    </row>
    <row r="3408" spans="2:19" x14ac:dyDescent="0.2">
      <c r="B3408" s="33"/>
      <c r="L3408" s="84">
        <v>0.98170000000000002</v>
      </c>
      <c r="M3408" s="83">
        <v>3400.9</v>
      </c>
      <c r="N3408" s="83">
        <v>6.0967099999999999</v>
      </c>
      <c r="O3408" s="83">
        <v>3394.81</v>
      </c>
      <c r="P3408" s="83">
        <v>12.1934</v>
      </c>
      <c r="Q3408" s="83">
        <v>3407</v>
      </c>
      <c r="R3408" s="86">
        <v>3.5789300000000001E-3</v>
      </c>
      <c r="S3408" s="86">
        <v>2.5559200000000001E-2</v>
      </c>
    </row>
    <row r="3409" spans="2:19" x14ac:dyDescent="0.2">
      <c r="B3409" s="33"/>
      <c r="L3409" s="84">
        <v>0.98170000000000002</v>
      </c>
      <c r="M3409" s="83">
        <v>3401.89</v>
      </c>
      <c r="N3409" s="83">
        <v>6.1095100000000002</v>
      </c>
      <c r="O3409" s="83">
        <v>3395.78</v>
      </c>
      <c r="P3409" s="83">
        <v>12.218999999999999</v>
      </c>
      <c r="Q3409" s="83">
        <v>3408</v>
      </c>
      <c r="R3409" s="86">
        <v>3.5853899999999999E-3</v>
      </c>
      <c r="S3409" s="86">
        <v>2.5559200000000001E-2</v>
      </c>
    </row>
    <row r="3410" spans="2:19" x14ac:dyDescent="0.2">
      <c r="B3410" s="33"/>
      <c r="L3410" s="84">
        <v>0.98160000000000003</v>
      </c>
      <c r="M3410" s="83">
        <v>3402.88</v>
      </c>
      <c r="N3410" s="83">
        <v>6.1223299999999998</v>
      </c>
      <c r="O3410" s="83">
        <v>3396.76</v>
      </c>
      <c r="P3410" s="83">
        <v>12.2447</v>
      </c>
      <c r="Q3410" s="83">
        <v>3409</v>
      </c>
      <c r="R3410" s="86">
        <v>3.5918600000000001E-3</v>
      </c>
      <c r="S3410" s="86">
        <v>2.5641299999999999E-2</v>
      </c>
    </row>
    <row r="3411" spans="2:19" x14ac:dyDescent="0.2">
      <c r="B3411" s="33"/>
      <c r="L3411" s="84">
        <v>0.98150000000000004</v>
      </c>
      <c r="M3411" s="83">
        <v>3403.86</v>
      </c>
      <c r="N3411" s="83">
        <v>6.1351699999999996</v>
      </c>
      <c r="O3411" s="83">
        <v>3397.73</v>
      </c>
      <c r="P3411" s="83">
        <v>12.270300000000001</v>
      </c>
      <c r="Q3411" s="83">
        <v>3410</v>
      </c>
      <c r="R3411" s="86">
        <v>3.5983399999999998E-3</v>
      </c>
      <c r="S3411" s="86">
        <v>2.5703E-2</v>
      </c>
    </row>
    <row r="3412" spans="2:19" x14ac:dyDescent="0.2">
      <c r="B3412" s="33"/>
      <c r="L3412" s="84">
        <v>0.98150000000000004</v>
      </c>
      <c r="M3412" s="83">
        <v>3404.85</v>
      </c>
      <c r="N3412" s="83">
        <v>6.1480399999999999</v>
      </c>
      <c r="O3412" s="83">
        <v>3398.7</v>
      </c>
      <c r="P3412" s="83">
        <v>12.296099999999999</v>
      </c>
      <c r="Q3412" s="83">
        <v>3411</v>
      </c>
      <c r="R3412" s="86">
        <v>3.6048299999999998E-3</v>
      </c>
      <c r="S3412" s="86">
        <v>2.5703E-2</v>
      </c>
    </row>
    <row r="3413" spans="2:19" x14ac:dyDescent="0.2">
      <c r="B3413" s="33"/>
      <c r="L3413" s="84">
        <v>0.98140000000000005</v>
      </c>
      <c r="M3413" s="83">
        <v>3405.84</v>
      </c>
      <c r="N3413" s="83">
        <v>6.16092</v>
      </c>
      <c r="O3413" s="83">
        <v>3399.68</v>
      </c>
      <c r="P3413" s="83">
        <v>12.3218</v>
      </c>
      <c r="Q3413" s="83">
        <v>3412</v>
      </c>
      <c r="R3413" s="86">
        <v>3.6113199999999999E-3</v>
      </c>
      <c r="S3413" s="86">
        <v>2.58473E-2</v>
      </c>
    </row>
    <row r="3414" spans="2:19" x14ac:dyDescent="0.2">
      <c r="B3414" s="33"/>
      <c r="L3414" s="84">
        <v>0.98140000000000005</v>
      </c>
      <c r="M3414" s="83">
        <v>3406.83</v>
      </c>
      <c r="N3414" s="83">
        <v>6.1738200000000001</v>
      </c>
      <c r="O3414" s="83">
        <v>3400.65</v>
      </c>
      <c r="P3414" s="83">
        <v>12.3476</v>
      </c>
      <c r="Q3414" s="83">
        <v>3413</v>
      </c>
      <c r="R3414" s="86">
        <v>3.6178299999999998E-3</v>
      </c>
      <c r="S3414" s="86">
        <v>2.58473E-2</v>
      </c>
    </row>
    <row r="3415" spans="2:19" x14ac:dyDescent="0.2">
      <c r="B3415" s="33"/>
      <c r="L3415" s="84">
        <v>0.98140000000000005</v>
      </c>
      <c r="M3415" s="83">
        <v>3407.81</v>
      </c>
      <c r="N3415" s="83">
        <v>6.18675</v>
      </c>
      <c r="O3415" s="83">
        <v>3401.63</v>
      </c>
      <c r="P3415" s="83">
        <v>12.3735</v>
      </c>
      <c r="Q3415" s="83">
        <v>3414</v>
      </c>
      <c r="R3415" s="86">
        <v>3.6243400000000002E-3</v>
      </c>
      <c r="S3415" s="86">
        <v>2.58473E-2</v>
      </c>
    </row>
    <row r="3416" spans="2:19" x14ac:dyDescent="0.2">
      <c r="B3416" s="33"/>
      <c r="L3416" s="84">
        <v>0.98140000000000005</v>
      </c>
      <c r="M3416" s="83">
        <v>3408.8</v>
      </c>
      <c r="N3416" s="83">
        <v>6.1996900000000004</v>
      </c>
      <c r="O3416" s="83">
        <v>3402.6</v>
      </c>
      <c r="P3416" s="83">
        <v>12.3994</v>
      </c>
      <c r="Q3416" s="83">
        <v>3415</v>
      </c>
      <c r="R3416" s="86">
        <v>3.6308600000000001E-3</v>
      </c>
      <c r="S3416" s="86">
        <v>2.58473E-2</v>
      </c>
    </row>
    <row r="3417" spans="2:19" x14ac:dyDescent="0.2">
      <c r="B3417" s="33"/>
      <c r="L3417" s="84">
        <v>0.98140000000000005</v>
      </c>
      <c r="M3417" s="83">
        <v>3409.79</v>
      </c>
      <c r="N3417" s="83">
        <v>6.2126599999999996</v>
      </c>
      <c r="O3417" s="83">
        <v>3403.57</v>
      </c>
      <c r="P3417" s="83">
        <v>12.4253</v>
      </c>
      <c r="Q3417" s="83">
        <v>3416</v>
      </c>
      <c r="R3417" s="86">
        <v>3.6373899999999999E-3</v>
      </c>
      <c r="S3417" s="86">
        <v>2.58473E-2</v>
      </c>
    </row>
    <row r="3418" spans="2:19" x14ac:dyDescent="0.2">
      <c r="B3418" s="33"/>
      <c r="L3418" s="84">
        <v>0.98129999999999995</v>
      </c>
      <c r="M3418" s="83">
        <v>3410.77</v>
      </c>
      <c r="N3418" s="83">
        <v>6.2256400000000003</v>
      </c>
      <c r="O3418" s="83">
        <v>3404.55</v>
      </c>
      <c r="P3418" s="83">
        <v>12.4513</v>
      </c>
      <c r="Q3418" s="83">
        <v>3417</v>
      </c>
      <c r="R3418" s="86">
        <v>3.6439200000000001E-3</v>
      </c>
      <c r="S3418" s="86">
        <v>2.5971399999999999E-2</v>
      </c>
    </row>
    <row r="3419" spans="2:19" x14ac:dyDescent="0.2">
      <c r="B3419" s="33"/>
      <c r="L3419" s="84">
        <v>0.98119999999999996</v>
      </c>
      <c r="M3419" s="83">
        <v>3411.76</v>
      </c>
      <c r="N3419" s="83">
        <v>6.2386499999999998</v>
      </c>
      <c r="O3419" s="83">
        <v>3405.52</v>
      </c>
      <c r="P3419" s="83">
        <v>12.4773</v>
      </c>
      <c r="Q3419" s="83">
        <v>3418</v>
      </c>
      <c r="R3419" s="86">
        <v>3.6504699999999998E-3</v>
      </c>
      <c r="S3419" s="86">
        <v>2.6096000000000001E-2</v>
      </c>
    </row>
    <row r="3420" spans="2:19" x14ac:dyDescent="0.2">
      <c r="B3420" s="33"/>
      <c r="L3420" s="84">
        <v>0.98119999999999996</v>
      </c>
      <c r="M3420" s="83">
        <v>3412.75</v>
      </c>
      <c r="N3420" s="83">
        <v>6.2516699999999998</v>
      </c>
      <c r="O3420" s="83">
        <v>3406.5</v>
      </c>
      <c r="P3420" s="83">
        <v>12.503299999999999</v>
      </c>
      <c r="Q3420" s="83">
        <v>3419</v>
      </c>
      <c r="R3420" s="86">
        <v>3.65702E-3</v>
      </c>
      <c r="S3420" s="86">
        <v>2.6096000000000001E-2</v>
      </c>
    </row>
    <row r="3421" spans="2:19" x14ac:dyDescent="0.2">
      <c r="B3421" s="33"/>
      <c r="L3421" s="84">
        <v>0.98119999999999996</v>
      </c>
      <c r="M3421" s="83">
        <v>3413.74</v>
      </c>
      <c r="N3421" s="83">
        <v>6.2647199999999996</v>
      </c>
      <c r="O3421" s="83">
        <v>3407.47</v>
      </c>
      <c r="P3421" s="83">
        <v>12.529400000000001</v>
      </c>
      <c r="Q3421" s="83">
        <v>3420</v>
      </c>
      <c r="R3421" s="86">
        <v>3.66358E-3</v>
      </c>
      <c r="S3421" s="86">
        <v>2.6096000000000001E-2</v>
      </c>
    </row>
    <row r="3422" spans="2:19" x14ac:dyDescent="0.2">
      <c r="B3422" s="33"/>
      <c r="L3422" s="84">
        <v>0.98119999999999996</v>
      </c>
      <c r="M3422" s="83">
        <v>3414.72</v>
      </c>
      <c r="N3422" s="83">
        <v>6.2777900000000004</v>
      </c>
      <c r="O3422" s="83">
        <v>3408.44</v>
      </c>
      <c r="P3422" s="83">
        <v>12.5556</v>
      </c>
      <c r="Q3422" s="83">
        <v>3421</v>
      </c>
      <c r="R3422" s="86">
        <v>3.6701500000000001E-3</v>
      </c>
      <c r="S3422" s="86">
        <v>2.6096000000000001E-2</v>
      </c>
    </row>
    <row r="3423" spans="2:19" x14ac:dyDescent="0.2">
      <c r="B3423" s="33"/>
      <c r="L3423" s="84">
        <v>0.98119999999999996</v>
      </c>
      <c r="M3423" s="83">
        <v>3415.71</v>
      </c>
      <c r="N3423" s="83">
        <v>6.2908799999999996</v>
      </c>
      <c r="O3423" s="83">
        <v>3409.42</v>
      </c>
      <c r="P3423" s="83">
        <v>12.581799999999999</v>
      </c>
      <c r="Q3423" s="83">
        <v>3422</v>
      </c>
      <c r="R3423" s="86">
        <v>3.67673E-3</v>
      </c>
      <c r="S3423" s="86">
        <v>2.6096000000000001E-2</v>
      </c>
    </row>
    <row r="3424" spans="2:19" x14ac:dyDescent="0.2">
      <c r="B3424" s="33"/>
      <c r="L3424" s="84">
        <v>0.98109999999999997</v>
      </c>
      <c r="M3424" s="83">
        <v>3416.7</v>
      </c>
      <c r="N3424" s="83">
        <v>6.3039899999999998</v>
      </c>
      <c r="O3424" s="83">
        <v>3410.39</v>
      </c>
      <c r="P3424" s="83">
        <v>12.608000000000001</v>
      </c>
      <c r="Q3424" s="83">
        <v>3423</v>
      </c>
      <c r="R3424" s="86">
        <v>3.68331E-3</v>
      </c>
      <c r="S3424" s="86">
        <v>2.6241799999999999E-2</v>
      </c>
    </row>
    <row r="3425" spans="2:19" x14ac:dyDescent="0.2">
      <c r="B3425" s="33"/>
      <c r="L3425" s="84">
        <v>0.98109999999999997</v>
      </c>
      <c r="M3425" s="83">
        <v>3417.68</v>
      </c>
      <c r="N3425" s="83">
        <v>6.3171200000000001</v>
      </c>
      <c r="O3425" s="83">
        <v>3411.37</v>
      </c>
      <c r="P3425" s="83">
        <v>12.6342</v>
      </c>
      <c r="Q3425" s="83">
        <v>3424</v>
      </c>
      <c r="R3425" s="86">
        <v>3.6899099999999998E-3</v>
      </c>
      <c r="S3425" s="86">
        <v>2.6241799999999999E-2</v>
      </c>
    </row>
    <row r="3426" spans="2:19" x14ac:dyDescent="0.2">
      <c r="B3426" s="33"/>
      <c r="L3426" s="84">
        <v>0.98099999999999998</v>
      </c>
      <c r="M3426" s="83">
        <v>3418.67</v>
      </c>
      <c r="N3426" s="83">
        <v>6.3302699999999996</v>
      </c>
      <c r="O3426" s="83">
        <v>3412.34</v>
      </c>
      <c r="P3426" s="83">
        <v>12.660500000000001</v>
      </c>
      <c r="Q3426" s="83">
        <v>3425</v>
      </c>
      <c r="R3426" s="86">
        <v>3.6965100000000001E-3</v>
      </c>
      <c r="S3426" s="86">
        <v>2.63463E-2</v>
      </c>
    </row>
    <row r="3427" spans="2:19" x14ac:dyDescent="0.2">
      <c r="B3427" s="33"/>
      <c r="L3427" s="84">
        <v>0.98099999999999998</v>
      </c>
      <c r="M3427" s="83">
        <v>3419.66</v>
      </c>
      <c r="N3427" s="83">
        <v>6.3434499999999998</v>
      </c>
      <c r="O3427" s="83">
        <v>3413.31</v>
      </c>
      <c r="P3427" s="83">
        <v>12.6869</v>
      </c>
      <c r="Q3427" s="83">
        <v>3426</v>
      </c>
      <c r="R3427" s="86">
        <v>3.7031199999999998E-3</v>
      </c>
      <c r="S3427" s="86">
        <v>2.63463E-2</v>
      </c>
    </row>
    <row r="3428" spans="2:19" x14ac:dyDescent="0.2">
      <c r="B3428" s="33"/>
      <c r="L3428" s="84">
        <v>0.98099999999999998</v>
      </c>
      <c r="M3428" s="83">
        <v>3420.64</v>
      </c>
      <c r="N3428" s="83">
        <v>6.3566399999999996</v>
      </c>
      <c r="O3428" s="83">
        <v>3414.29</v>
      </c>
      <c r="P3428" s="83">
        <v>12.7133</v>
      </c>
      <c r="Q3428" s="83">
        <v>3427</v>
      </c>
      <c r="R3428" s="86">
        <v>3.70974E-3</v>
      </c>
      <c r="S3428" s="86">
        <v>2.63463E-2</v>
      </c>
    </row>
    <row r="3429" spans="2:19" x14ac:dyDescent="0.2">
      <c r="B3429" s="33"/>
      <c r="L3429" s="84">
        <v>0.98089999999999999</v>
      </c>
      <c r="M3429" s="83">
        <v>3421.63</v>
      </c>
      <c r="N3429" s="83">
        <v>6.3698600000000001</v>
      </c>
      <c r="O3429" s="83">
        <v>3415.26</v>
      </c>
      <c r="P3429" s="83">
        <v>12.739699999999999</v>
      </c>
      <c r="Q3429" s="83">
        <v>3428</v>
      </c>
      <c r="R3429" s="86">
        <v>3.7163700000000001E-3</v>
      </c>
      <c r="S3429" s="86">
        <v>2.6472099999999998E-2</v>
      </c>
    </row>
    <row r="3430" spans="2:19" x14ac:dyDescent="0.2">
      <c r="B3430" s="33"/>
      <c r="L3430" s="84">
        <v>0.98089999999999999</v>
      </c>
      <c r="M3430" s="83">
        <v>3422.62</v>
      </c>
      <c r="N3430" s="83">
        <v>6.3830900000000002</v>
      </c>
      <c r="O3430" s="83">
        <v>3416.23</v>
      </c>
      <c r="P3430" s="83">
        <v>12.7662</v>
      </c>
      <c r="Q3430" s="83">
        <v>3429</v>
      </c>
      <c r="R3430" s="86">
        <v>3.7230100000000001E-3</v>
      </c>
      <c r="S3430" s="86">
        <v>2.6472099999999998E-2</v>
      </c>
    </row>
    <row r="3431" spans="2:19" x14ac:dyDescent="0.2">
      <c r="B3431" s="33"/>
      <c r="L3431" s="84">
        <v>0.98089999999999999</v>
      </c>
      <c r="M3431" s="83">
        <v>3423.6</v>
      </c>
      <c r="N3431" s="83">
        <v>6.39635</v>
      </c>
      <c r="O3431" s="83">
        <v>3417.21</v>
      </c>
      <c r="P3431" s="83">
        <v>12.7927</v>
      </c>
      <c r="Q3431" s="83">
        <v>3430</v>
      </c>
      <c r="R3431" s="86">
        <v>3.7296500000000002E-3</v>
      </c>
      <c r="S3431" s="86">
        <v>2.6472099999999998E-2</v>
      </c>
    </row>
    <row r="3432" spans="2:19" x14ac:dyDescent="0.2">
      <c r="B3432" s="33"/>
      <c r="L3432" s="84">
        <v>0.98080000000000001</v>
      </c>
      <c r="M3432" s="83">
        <v>3424.59</v>
      </c>
      <c r="N3432" s="83">
        <v>6.4096299999999999</v>
      </c>
      <c r="O3432" s="83">
        <v>3418.18</v>
      </c>
      <c r="P3432" s="83">
        <v>12.8193</v>
      </c>
      <c r="Q3432" s="83">
        <v>3431</v>
      </c>
      <c r="R3432" s="86">
        <v>3.7363000000000001E-3</v>
      </c>
      <c r="S3432" s="86">
        <v>2.6556099999999999E-2</v>
      </c>
    </row>
    <row r="3433" spans="2:19" x14ac:dyDescent="0.2">
      <c r="B3433" s="33"/>
      <c r="L3433" s="84">
        <v>0.98070000000000002</v>
      </c>
      <c r="M3433" s="83">
        <v>3425.58</v>
      </c>
      <c r="N3433" s="83">
        <v>6.42293</v>
      </c>
      <c r="O3433" s="83">
        <v>3419.15</v>
      </c>
      <c r="P3433" s="83">
        <v>12.8459</v>
      </c>
      <c r="Q3433" s="83">
        <v>3432</v>
      </c>
      <c r="R3433" s="86">
        <v>3.74296E-3</v>
      </c>
      <c r="S3433" s="86">
        <v>2.6640400000000002E-2</v>
      </c>
    </row>
    <row r="3434" spans="2:19" x14ac:dyDescent="0.2">
      <c r="B3434" s="33"/>
      <c r="L3434" s="84">
        <v>0.98070000000000002</v>
      </c>
      <c r="M3434" s="83">
        <v>3426.56</v>
      </c>
      <c r="N3434" s="83">
        <v>6.4362500000000002</v>
      </c>
      <c r="O3434" s="83">
        <v>3420.13</v>
      </c>
      <c r="P3434" s="83">
        <v>12.8725</v>
      </c>
      <c r="Q3434" s="83">
        <v>3433</v>
      </c>
      <c r="R3434" s="86">
        <v>3.7496299999999999E-3</v>
      </c>
      <c r="S3434" s="86">
        <v>2.6640400000000002E-2</v>
      </c>
    </row>
    <row r="3435" spans="2:19" x14ac:dyDescent="0.2">
      <c r="B3435" s="33"/>
      <c r="L3435" s="84">
        <v>0.98070000000000002</v>
      </c>
      <c r="M3435" s="83">
        <v>3427.55</v>
      </c>
      <c r="N3435" s="83">
        <v>6.4495899999999997</v>
      </c>
      <c r="O3435" s="83">
        <v>3421.1</v>
      </c>
      <c r="P3435" s="83">
        <v>12.8992</v>
      </c>
      <c r="Q3435" s="83">
        <v>3434</v>
      </c>
      <c r="R3435" s="86">
        <v>3.7563100000000001E-3</v>
      </c>
      <c r="S3435" s="86">
        <v>2.6640400000000002E-2</v>
      </c>
    </row>
    <row r="3436" spans="2:19" x14ac:dyDescent="0.2">
      <c r="B3436" s="33"/>
      <c r="L3436" s="84">
        <v>0.98060000000000003</v>
      </c>
      <c r="M3436" s="83">
        <v>3428.54</v>
      </c>
      <c r="N3436" s="83">
        <v>6.4629500000000002</v>
      </c>
      <c r="O3436" s="83">
        <v>3422.07</v>
      </c>
      <c r="P3436" s="83">
        <v>12.9259</v>
      </c>
      <c r="Q3436" s="83">
        <v>3435</v>
      </c>
      <c r="R3436" s="86">
        <v>3.7629999999999999E-3</v>
      </c>
      <c r="S3436" s="86">
        <v>2.68095E-2</v>
      </c>
    </row>
    <row r="3437" spans="2:19" x14ac:dyDescent="0.2">
      <c r="B3437" s="33"/>
      <c r="L3437" s="84">
        <v>0.98060000000000003</v>
      </c>
      <c r="M3437" s="83">
        <v>3429.52</v>
      </c>
      <c r="N3437" s="83">
        <v>6.4763299999999999</v>
      </c>
      <c r="O3437" s="83">
        <v>3423.05</v>
      </c>
      <c r="P3437" s="83">
        <v>12.9527</v>
      </c>
      <c r="Q3437" s="83">
        <v>3436</v>
      </c>
      <c r="R3437" s="86">
        <v>3.76969E-3</v>
      </c>
      <c r="S3437" s="86">
        <v>2.68095E-2</v>
      </c>
    </row>
    <row r="3438" spans="2:19" x14ac:dyDescent="0.2">
      <c r="B3438" s="33"/>
      <c r="L3438" s="84">
        <v>0.98060000000000003</v>
      </c>
      <c r="M3438" s="83">
        <v>3430.51</v>
      </c>
      <c r="N3438" s="83">
        <v>6.4897400000000003</v>
      </c>
      <c r="O3438" s="83">
        <v>3424.02</v>
      </c>
      <c r="P3438" s="83">
        <v>12.9795</v>
      </c>
      <c r="Q3438" s="83">
        <v>3437</v>
      </c>
      <c r="R3438" s="86">
        <v>3.7764000000000001E-3</v>
      </c>
      <c r="S3438" s="86">
        <v>2.68095E-2</v>
      </c>
    </row>
    <row r="3439" spans="2:19" x14ac:dyDescent="0.2">
      <c r="B3439" s="33"/>
      <c r="L3439" s="84">
        <v>0.98060000000000003</v>
      </c>
      <c r="M3439" s="83">
        <v>3431.5</v>
      </c>
      <c r="N3439" s="83">
        <v>6.5031699999999999</v>
      </c>
      <c r="O3439" s="83">
        <v>3424.99</v>
      </c>
      <c r="P3439" s="83">
        <v>13.0063</v>
      </c>
      <c r="Q3439" s="83">
        <v>3438</v>
      </c>
      <c r="R3439" s="86">
        <v>3.7831100000000001E-3</v>
      </c>
      <c r="S3439" s="86">
        <v>2.68095E-2</v>
      </c>
    </row>
    <row r="3440" spans="2:19" x14ac:dyDescent="0.2">
      <c r="B3440" s="33"/>
      <c r="L3440" s="84">
        <v>0.98060000000000003</v>
      </c>
      <c r="M3440" s="83">
        <v>3432.48</v>
      </c>
      <c r="N3440" s="83">
        <v>6.51661</v>
      </c>
      <c r="O3440" s="83">
        <v>3425.97</v>
      </c>
      <c r="P3440" s="83">
        <v>13.033200000000001</v>
      </c>
      <c r="Q3440" s="83">
        <v>3439</v>
      </c>
      <c r="R3440" s="86">
        <v>3.7898300000000001E-3</v>
      </c>
      <c r="S3440" s="86">
        <v>2.68095E-2</v>
      </c>
    </row>
    <row r="3441" spans="2:19" x14ac:dyDescent="0.2">
      <c r="B3441" s="33"/>
      <c r="L3441" s="84">
        <v>0.98050000000000004</v>
      </c>
      <c r="M3441" s="83">
        <v>3433.47</v>
      </c>
      <c r="N3441" s="83">
        <v>6.5300799999999999</v>
      </c>
      <c r="O3441" s="83">
        <v>3426.94</v>
      </c>
      <c r="P3441" s="83">
        <v>13.0602</v>
      </c>
      <c r="Q3441" s="83">
        <v>3440</v>
      </c>
      <c r="R3441" s="86">
        <v>3.79656E-3</v>
      </c>
      <c r="S3441" s="86">
        <v>2.70006E-2</v>
      </c>
    </row>
    <row r="3442" spans="2:19" x14ac:dyDescent="0.2">
      <c r="B3442" s="33"/>
      <c r="L3442" s="84">
        <v>0.98050000000000004</v>
      </c>
      <c r="M3442" s="83">
        <v>3434.46</v>
      </c>
      <c r="N3442" s="83">
        <v>6.5435699999999999</v>
      </c>
      <c r="O3442" s="83">
        <v>3427.91</v>
      </c>
      <c r="P3442" s="83">
        <v>13.0871</v>
      </c>
      <c r="Q3442" s="83">
        <v>3441</v>
      </c>
      <c r="R3442" s="86">
        <v>3.8032999999999999E-3</v>
      </c>
      <c r="S3442" s="86">
        <v>2.70006E-2</v>
      </c>
    </row>
    <row r="3443" spans="2:19" x14ac:dyDescent="0.2">
      <c r="B3443" s="33"/>
      <c r="L3443" s="84">
        <v>0.98050000000000004</v>
      </c>
      <c r="M3443" s="83">
        <v>3435.44</v>
      </c>
      <c r="N3443" s="83">
        <v>6.55708</v>
      </c>
      <c r="O3443" s="83">
        <v>3428.89</v>
      </c>
      <c r="P3443" s="83">
        <v>13.1142</v>
      </c>
      <c r="Q3443" s="83">
        <v>3442</v>
      </c>
      <c r="R3443" s="86">
        <v>3.8100400000000002E-3</v>
      </c>
      <c r="S3443" s="86">
        <v>2.70006E-2</v>
      </c>
    </row>
    <row r="3444" spans="2:19" x14ac:dyDescent="0.2">
      <c r="B3444" s="33"/>
      <c r="L3444" s="84">
        <v>0.98050000000000004</v>
      </c>
      <c r="M3444" s="83">
        <v>3436.43</v>
      </c>
      <c r="N3444" s="83">
        <v>6.5706100000000003</v>
      </c>
      <c r="O3444" s="83">
        <v>3429.86</v>
      </c>
      <c r="P3444" s="83">
        <v>13.1412</v>
      </c>
      <c r="Q3444" s="83">
        <v>3443</v>
      </c>
      <c r="R3444" s="86">
        <v>3.8168E-3</v>
      </c>
      <c r="S3444" s="86">
        <v>2.70006E-2</v>
      </c>
    </row>
    <row r="3445" spans="2:19" x14ac:dyDescent="0.2">
      <c r="B3445" s="33"/>
      <c r="L3445" s="84">
        <v>0.98040000000000005</v>
      </c>
      <c r="M3445" s="83">
        <v>3437.42</v>
      </c>
      <c r="N3445" s="83">
        <v>6.5841700000000003</v>
      </c>
      <c r="O3445" s="83">
        <v>3430.83</v>
      </c>
      <c r="P3445" s="83">
        <v>13.1683</v>
      </c>
      <c r="Q3445" s="83">
        <v>3444</v>
      </c>
      <c r="R3445" s="86">
        <v>3.8235600000000002E-3</v>
      </c>
      <c r="S3445" s="86">
        <v>2.71927E-2</v>
      </c>
    </row>
    <row r="3446" spans="2:19" x14ac:dyDescent="0.2">
      <c r="B3446" s="33"/>
      <c r="L3446" s="84">
        <v>0.98040000000000005</v>
      </c>
      <c r="M3446" s="83">
        <v>3438.4</v>
      </c>
      <c r="N3446" s="83">
        <v>6.5977399999999999</v>
      </c>
      <c r="O3446" s="83">
        <v>3431.8</v>
      </c>
      <c r="P3446" s="83">
        <v>13.195499999999999</v>
      </c>
      <c r="Q3446" s="83">
        <v>3445</v>
      </c>
      <c r="R3446" s="86">
        <v>3.8303299999999998E-3</v>
      </c>
      <c r="S3446" s="86">
        <v>2.71927E-2</v>
      </c>
    </row>
    <row r="3447" spans="2:19" x14ac:dyDescent="0.2">
      <c r="B3447" s="33"/>
      <c r="L3447" s="84">
        <v>0.98040000000000005</v>
      </c>
      <c r="M3447" s="83">
        <v>3439.39</v>
      </c>
      <c r="N3447" s="83">
        <v>6.6113400000000002</v>
      </c>
      <c r="O3447" s="83">
        <v>3432.78</v>
      </c>
      <c r="P3447" s="83">
        <v>13.2227</v>
      </c>
      <c r="Q3447" s="83">
        <v>3446</v>
      </c>
      <c r="R3447" s="86">
        <v>3.8371099999999999E-3</v>
      </c>
      <c r="S3447" s="86">
        <v>2.71927E-2</v>
      </c>
    </row>
    <row r="3448" spans="2:19" x14ac:dyDescent="0.2">
      <c r="B3448" s="33"/>
      <c r="L3448" s="84">
        <v>0.98040000000000005</v>
      </c>
      <c r="M3448" s="83">
        <v>3440.38</v>
      </c>
      <c r="N3448" s="83">
        <v>6.6249599999999997</v>
      </c>
      <c r="O3448" s="83">
        <v>3433.75</v>
      </c>
      <c r="P3448" s="83">
        <v>13.2499</v>
      </c>
      <c r="Q3448" s="83">
        <v>3447</v>
      </c>
      <c r="R3448" s="86">
        <v>3.8438999999999999E-3</v>
      </c>
      <c r="S3448" s="86">
        <v>2.71927E-2</v>
      </c>
    </row>
    <row r="3449" spans="2:19" x14ac:dyDescent="0.2">
      <c r="B3449" s="33"/>
      <c r="L3449" s="84">
        <v>0.98040000000000005</v>
      </c>
      <c r="M3449" s="83">
        <v>3441.36</v>
      </c>
      <c r="N3449" s="83">
        <v>6.6386000000000003</v>
      </c>
      <c r="O3449" s="83">
        <v>3434.72</v>
      </c>
      <c r="P3449" s="83">
        <v>13.277200000000001</v>
      </c>
      <c r="Q3449" s="83">
        <v>3448</v>
      </c>
      <c r="R3449" s="86">
        <v>3.8506899999999999E-3</v>
      </c>
      <c r="S3449" s="86">
        <v>2.71927E-2</v>
      </c>
    </row>
    <row r="3450" spans="2:19" x14ac:dyDescent="0.2">
      <c r="B3450" s="33"/>
      <c r="L3450" s="84">
        <v>0.98029999999999995</v>
      </c>
      <c r="M3450" s="83">
        <v>3442.35</v>
      </c>
      <c r="N3450" s="83">
        <v>6.6522600000000001</v>
      </c>
      <c r="O3450" s="83">
        <v>3435.7</v>
      </c>
      <c r="P3450" s="83">
        <v>13.304500000000001</v>
      </c>
      <c r="Q3450" s="83">
        <v>3449</v>
      </c>
      <c r="R3450" s="86">
        <v>3.8574999999999998E-3</v>
      </c>
      <c r="S3450" s="86">
        <v>2.73212E-2</v>
      </c>
    </row>
    <row r="3451" spans="2:19" x14ac:dyDescent="0.2">
      <c r="B3451" s="33"/>
      <c r="L3451" s="84">
        <v>0.98019999999999996</v>
      </c>
      <c r="M3451" s="83">
        <v>3443.33</v>
      </c>
      <c r="N3451" s="83">
        <v>6.66594</v>
      </c>
      <c r="O3451" s="83">
        <v>3436.67</v>
      </c>
      <c r="P3451" s="83">
        <v>13.331899999999999</v>
      </c>
      <c r="Q3451" s="83">
        <v>3450</v>
      </c>
      <c r="R3451" s="86">
        <v>3.8643100000000001E-3</v>
      </c>
      <c r="S3451" s="86">
        <v>2.74287E-2</v>
      </c>
    </row>
    <row r="3452" spans="2:19" x14ac:dyDescent="0.2">
      <c r="B3452" s="33"/>
      <c r="L3452" s="84">
        <v>0.98019999999999996</v>
      </c>
      <c r="M3452" s="83">
        <v>3444.32</v>
      </c>
      <c r="N3452" s="83">
        <v>6.67964</v>
      </c>
      <c r="O3452" s="83">
        <v>3437.64</v>
      </c>
      <c r="P3452" s="83">
        <v>13.359299999999999</v>
      </c>
      <c r="Q3452" s="83">
        <v>3451</v>
      </c>
      <c r="R3452" s="86">
        <v>3.87113E-3</v>
      </c>
      <c r="S3452" s="86">
        <v>2.74287E-2</v>
      </c>
    </row>
    <row r="3453" spans="2:19" x14ac:dyDescent="0.2">
      <c r="B3453" s="33"/>
      <c r="L3453" s="84">
        <v>0.98019999999999996</v>
      </c>
      <c r="M3453" s="83">
        <v>3445.31</v>
      </c>
      <c r="N3453" s="83">
        <v>6.6933699999999998</v>
      </c>
      <c r="O3453" s="83">
        <v>3438.61</v>
      </c>
      <c r="P3453" s="83">
        <v>13.386699999999999</v>
      </c>
      <c r="Q3453" s="83">
        <v>3452</v>
      </c>
      <c r="R3453" s="86">
        <v>3.8779600000000002E-3</v>
      </c>
      <c r="S3453" s="86">
        <v>2.74287E-2</v>
      </c>
    </row>
    <row r="3454" spans="2:19" x14ac:dyDescent="0.2">
      <c r="B3454" s="33"/>
      <c r="L3454" s="84">
        <v>0.98019999999999996</v>
      </c>
      <c r="M3454" s="83">
        <v>3446.29</v>
      </c>
      <c r="N3454" s="83">
        <v>6.7071100000000001</v>
      </c>
      <c r="O3454" s="83">
        <v>3439.59</v>
      </c>
      <c r="P3454" s="83">
        <v>13.414199999999999</v>
      </c>
      <c r="Q3454" s="83">
        <v>3453</v>
      </c>
      <c r="R3454" s="86">
        <v>3.8847999999999999E-3</v>
      </c>
      <c r="S3454" s="86">
        <v>2.74287E-2</v>
      </c>
    </row>
    <row r="3455" spans="2:19" x14ac:dyDescent="0.2">
      <c r="B3455" s="33"/>
      <c r="L3455" s="84">
        <v>0.98</v>
      </c>
      <c r="M3455" s="83">
        <v>3447.28</v>
      </c>
      <c r="N3455" s="83">
        <v>6.7208800000000002</v>
      </c>
      <c r="O3455" s="83">
        <v>3440.56</v>
      </c>
      <c r="P3455" s="83">
        <v>13.441800000000001</v>
      </c>
      <c r="Q3455" s="83">
        <v>3454</v>
      </c>
      <c r="R3455" s="86">
        <v>3.89165E-3</v>
      </c>
      <c r="S3455" s="86">
        <v>2.7579599999999999E-2</v>
      </c>
    </row>
    <row r="3456" spans="2:19" x14ac:dyDescent="0.2">
      <c r="B3456" s="33"/>
      <c r="L3456" s="84">
        <v>0.98</v>
      </c>
      <c r="M3456" s="83">
        <v>3448.27</v>
      </c>
      <c r="N3456" s="83">
        <v>6.7346700000000004</v>
      </c>
      <c r="O3456" s="83">
        <v>3441.53</v>
      </c>
      <c r="P3456" s="83">
        <v>13.4693</v>
      </c>
      <c r="Q3456" s="83">
        <v>3455</v>
      </c>
      <c r="R3456" s="86">
        <v>3.89851E-3</v>
      </c>
      <c r="S3456" s="86">
        <v>2.7579599999999999E-2</v>
      </c>
    </row>
    <row r="3457" spans="2:19" x14ac:dyDescent="0.2">
      <c r="B3457" s="33"/>
      <c r="L3457" s="84">
        <v>0.98</v>
      </c>
      <c r="M3457" s="83">
        <v>3449.25</v>
      </c>
      <c r="N3457" s="83">
        <v>6.7484799999999998</v>
      </c>
      <c r="O3457" s="83">
        <v>3442.5</v>
      </c>
      <c r="P3457" s="83">
        <v>13.497</v>
      </c>
      <c r="Q3457" s="83">
        <v>3456</v>
      </c>
      <c r="R3457" s="86">
        <v>3.90537E-3</v>
      </c>
      <c r="S3457" s="86">
        <v>2.7579599999999999E-2</v>
      </c>
    </row>
    <row r="3458" spans="2:19" x14ac:dyDescent="0.2">
      <c r="B3458" s="33"/>
      <c r="L3458" s="84">
        <v>0.97989999999999999</v>
      </c>
      <c r="M3458" s="83">
        <v>3450.24</v>
      </c>
      <c r="N3458" s="83">
        <v>6.7623199999999999</v>
      </c>
      <c r="O3458" s="83">
        <v>3443.48</v>
      </c>
      <c r="P3458" s="83">
        <v>13.5246</v>
      </c>
      <c r="Q3458" s="83">
        <v>3457</v>
      </c>
      <c r="R3458" s="86">
        <v>3.9122499999999999E-3</v>
      </c>
      <c r="S3458" s="86">
        <v>2.7666099999999999E-2</v>
      </c>
    </row>
    <row r="3459" spans="2:19" x14ac:dyDescent="0.2">
      <c r="B3459" s="33"/>
      <c r="L3459" s="84">
        <v>0.9798</v>
      </c>
      <c r="M3459" s="83">
        <v>3451.22</v>
      </c>
      <c r="N3459" s="83">
        <v>6.7761699999999996</v>
      </c>
      <c r="O3459" s="83">
        <v>3444.45</v>
      </c>
      <c r="P3459" s="83">
        <v>13.552300000000001</v>
      </c>
      <c r="Q3459" s="83">
        <v>3458</v>
      </c>
      <c r="R3459" s="86">
        <v>3.9191299999999998E-3</v>
      </c>
      <c r="S3459" s="86">
        <v>2.7752800000000001E-2</v>
      </c>
    </row>
    <row r="3460" spans="2:19" x14ac:dyDescent="0.2">
      <c r="B3460" s="33"/>
      <c r="L3460" s="84">
        <v>0.9798</v>
      </c>
      <c r="M3460" s="83">
        <v>3452.21</v>
      </c>
      <c r="N3460" s="83">
        <v>6.7900499999999999</v>
      </c>
      <c r="O3460" s="83">
        <v>3445.42</v>
      </c>
      <c r="P3460" s="83">
        <v>13.5801</v>
      </c>
      <c r="Q3460" s="83">
        <v>3459</v>
      </c>
      <c r="R3460" s="86">
        <v>3.9260199999999997E-3</v>
      </c>
      <c r="S3460" s="86">
        <v>2.7752800000000001E-2</v>
      </c>
    </row>
    <row r="3461" spans="2:19" x14ac:dyDescent="0.2">
      <c r="B3461" s="33"/>
      <c r="L3461" s="84">
        <v>0.9798</v>
      </c>
      <c r="M3461" s="83">
        <v>3453.2</v>
      </c>
      <c r="N3461" s="83">
        <v>6.8039500000000004</v>
      </c>
      <c r="O3461" s="83">
        <v>3446.39</v>
      </c>
      <c r="P3461" s="83">
        <v>13.607900000000001</v>
      </c>
      <c r="Q3461" s="83">
        <v>3460</v>
      </c>
      <c r="R3461" s="86">
        <v>3.9329200000000003E-3</v>
      </c>
      <c r="S3461" s="86">
        <v>2.7752800000000001E-2</v>
      </c>
    </row>
    <row r="3462" spans="2:19" x14ac:dyDescent="0.2">
      <c r="B3462" s="33"/>
      <c r="L3462" s="84">
        <v>0.97970000000000002</v>
      </c>
      <c r="M3462" s="83">
        <v>3454.18</v>
      </c>
      <c r="N3462" s="83">
        <v>6.8178700000000001</v>
      </c>
      <c r="O3462" s="83">
        <v>3447.36</v>
      </c>
      <c r="P3462" s="83">
        <v>13.6357</v>
      </c>
      <c r="Q3462" s="83">
        <v>3461</v>
      </c>
      <c r="R3462" s="86">
        <v>3.9398200000000001E-3</v>
      </c>
      <c r="S3462" s="86">
        <v>2.7904999999999999E-2</v>
      </c>
    </row>
    <row r="3463" spans="2:19" x14ac:dyDescent="0.2">
      <c r="B3463" s="33"/>
      <c r="L3463" s="84">
        <v>0.97970000000000002</v>
      </c>
      <c r="M3463" s="83">
        <v>3455.17</v>
      </c>
      <c r="N3463" s="83">
        <v>6.8318099999999999</v>
      </c>
      <c r="O3463" s="83">
        <v>3448.34</v>
      </c>
      <c r="P3463" s="83">
        <v>13.663600000000001</v>
      </c>
      <c r="Q3463" s="83">
        <v>3462</v>
      </c>
      <c r="R3463" s="86">
        <v>3.9467399999999998E-3</v>
      </c>
      <c r="S3463" s="86">
        <v>2.7904999999999999E-2</v>
      </c>
    </row>
    <row r="3464" spans="2:19" x14ac:dyDescent="0.2">
      <c r="B3464" s="33"/>
      <c r="L3464" s="84">
        <v>0.97970000000000002</v>
      </c>
      <c r="M3464" s="83">
        <v>3456.15</v>
      </c>
      <c r="N3464" s="83">
        <v>6.8457699999999999</v>
      </c>
      <c r="O3464" s="83">
        <v>3449.31</v>
      </c>
      <c r="P3464" s="83">
        <v>13.6915</v>
      </c>
      <c r="Q3464" s="83">
        <v>3463</v>
      </c>
      <c r="R3464" s="86">
        <v>3.9536600000000003E-3</v>
      </c>
      <c r="S3464" s="86">
        <v>2.7904999999999999E-2</v>
      </c>
    </row>
    <row r="3465" spans="2:19" x14ac:dyDescent="0.2">
      <c r="B3465" s="33"/>
      <c r="L3465" s="84">
        <v>0.97970000000000002</v>
      </c>
      <c r="M3465" s="83">
        <v>3457.14</v>
      </c>
      <c r="N3465" s="83">
        <v>6.8597599999999996</v>
      </c>
      <c r="O3465" s="83">
        <v>3450.28</v>
      </c>
      <c r="P3465" s="83">
        <v>13.7195</v>
      </c>
      <c r="Q3465" s="83">
        <v>3464</v>
      </c>
      <c r="R3465" s="86">
        <v>3.9605999999999999E-3</v>
      </c>
      <c r="S3465" s="86">
        <v>2.7904999999999999E-2</v>
      </c>
    </row>
    <row r="3466" spans="2:19" x14ac:dyDescent="0.2">
      <c r="B3466" s="33"/>
      <c r="L3466" s="84">
        <v>0.97960000000000003</v>
      </c>
      <c r="M3466" s="83">
        <v>3458.13</v>
      </c>
      <c r="N3466" s="83">
        <v>6.8737599999999999</v>
      </c>
      <c r="O3466" s="83">
        <v>3451.25</v>
      </c>
      <c r="P3466" s="83">
        <v>13.7475</v>
      </c>
      <c r="Q3466" s="83">
        <v>3465</v>
      </c>
      <c r="R3466" s="86">
        <v>3.9675400000000003E-3</v>
      </c>
      <c r="S3466" s="86">
        <v>2.8014000000000001E-2</v>
      </c>
    </row>
    <row r="3467" spans="2:19" x14ac:dyDescent="0.2">
      <c r="B3467" s="33"/>
      <c r="L3467" s="84">
        <v>0.97950000000000004</v>
      </c>
      <c r="M3467" s="83">
        <v>3459.11</v>
      </c>
      <c r="N3467" s="83">
        <v>6.8877899999999999</v>
      </c>
      <c r="O3467" s="83">
        <v>3452.22</v>
      </c>
      <c r="P3467" s="83">
        <v>13.775600000000001</v>
      </c>
      <c r="Q3467" s="83">
        <v>3466</v>
      </c>
      <c r="R3467" s="86">
        <v>3.9744899999999998E-3</v>
      </c>
      <c r="S3467" s="86">
        <v>2.8057700000000001E-2</v>
      </c>
    </row>
    <row r="3468" spans="2:19" x14ac:dyDescent="0.2">
      <c r="B3468" s="33"/>
      <c r="L3468" s="84">
        <v>0.97940000000000005</v>
      </c>
      <c r="M3468" s="83">
        <v>3460.1</v>
      </c>
      <c r="N3468" s="83">
        <v>6.90184</v>
      </c>
      <c r="O3468" s="83">
        <v>3453.2</v>
      </c>
      <c r="P3468" s="83">
        <v>13.803699999999999</v>
      </c>
      <c r="Q3468" s="83">
        <v>3467</v>
      </c>
      <c r="R3468" s="86">
        <v>3.9814500000000001E-3</v>
      </c>
      <c r="S3468" s="86">
        <v>2.81233E-2</v>
      </c>
    </row>
    <row r="3469" spans="2:19" x14ac:dyDescent="0.2">
      <c r="B3469" s="33"/>
      <c r="L3469" s="84">
        <v>0.97940000000000005</v>
      </c>
      <c r="M3469" s="83">
        <v>3461.08</v>
      </c>
      <c r="N3469" s="83">
        <v>6.9159100000000002</v>
      </c>
      <c r="O3469" s="83">
        <v>3454.17</v>
      </c>
      <c r="P3469" s="83">
        <v>13.831799999999999</v>
      </c>
      <c r="Q3469" s="83">
        <v>3468</v>
      </c>
      <c r="R3469" s="86">
        <v>3.9884200000000003E-3</v>
      </c>
      <c r="S3469" s="86">
        <v>2.81233E-2</v>
      </c>
    </row>
    <row r="3470" spans="2:19" x14ac:dyDescent="0.2">
      <c r="B3470" s="33"/>
      <c r="L3470" s="84">
        <v>0.97929999999999995</v>
      </c>
      <c r="M3470" s="83">
        <v>3462.07</v>
      </c>
      <c r="N3470" s="83">
        <v>6.9300100000000002</v>
      </c>
      <c r="O3470" s="83">
        <v>3455.14</v>
      </c>
      <c r="P3470" s="83">
        <v>13.86</v>
      </c>
      <c r="Q3470" s="83">
        <v>3469</v>
      </c>
      <c r="R3470" s="86">
        <v>3.9953899999999997E-3</v>
      </c>
      <c r="S3470" s="86">
        <v>2.8233000000000001E-2</v>
      </c>
    </row>
    <row r="3471" spans="2:19" x14ac:dyDescent="0.2">
      <c r="B3471" s="33"/>
      <c r="L3471" s="84">
        <v>0.97929999999999995</v>
      </c>
      <c r="M3471" s="83">
        <v>3463.06</v>
      </c>
      <c r="N3471" s="83">
        <v>6.9441300000000004</v>
      </c>
      <c r="O3471" s="83">
        <v>3456.11</v>
      </c>
      <c r="P3471" s="83">
        <v>13.888299999999999</v>
      </c>
      <c r="Q3471" s="83">
        <v>3470</v>
      </c>
      <c r="R3471" s="86">
        <v>4.0023799999999998E-3</v>
      </c>
      <c r="S3471" s="86">
        <v>2.8233000000000001E-2</v>
      </c>
    </row>
    <row r="3472" spans="2:19" x14ac:dyDescent="0.2">
      <c r="B3472" s="33"/>
      <c r="L3472" s="84">
        <v>0.97929999999999995</v>
      </c>
      <c r="M3472" s="83">
        <v>3464.04</v>
      </c>
      <c r="N3472" s="83">
        <v>6.9582600000000001</v>
      </c>
      <c r="O3472" s="83">
        <v>3457.08</v>
      </c>
      <c r="P3472" s="83">
        <v>13.916499999999999</v>
      </c>
      <c r="Q3472" s="83">
        <v>3471</v>
      </c>
      <c r="R3472" s="86">
        <v>4.0093699999999999E-3</v>
      </c>
      <c r="S3472" s="86">
        <v>2.8233000000000001E-2</v>
      </c>
    </row>
    <row r="3473" spans="2:19" x14ac:dyDescent="0.2">
      <c r="B3473" s="33"/>
      <c r="L3473" s="84">
        <v>0.97909999999999997</v>
      </c>
      <c r="M3473" s="83">
        <v>3465.03</v>
      </c>
      <c r="N3473" s="83">
        <v>6.9724199999999996</v>
      </c>
      <c r="O3473" s="83">
        <v>3458.06</v>
      </c>
      <c r="P3473" s="83">
        <v>13.944800000000001</v>
      </c>
      <c r="Q3473" s="83">
        <v>3472</v>
      </c>
      <c r="R3473" s="86">
        <v>4.01637E-3</v>
      </c>
      <c r="S3473" s="86">
        <v>2.8342900000000001E-2</v>
      </c>
    </row>
    <row r="3474" spans="2:19" x14ac:dyDescent="0.2">
      <c r="B3474" s="33"/>
      <c r="L3474" s="84">
        <v>0.97909999999999997</v>
      </c>
      <c r="M3474" s="83">
        <v>3466.01</v>
      </c>
      <c r="N3474" s="83">
        <v>6.9866099999999998</v>
      </c>
      <c r="O3474" s="83">
        <v>3459.03</v>
      </c>
      <c r="P3474" s="83">
        <v>13.9732</v>
      </c>
      <c r="Q3474" s="83">
        <v>3473</v>
      </c>
      <c r="R3474" s="86">
        <v>4.02338E-3</v>
      </c>
      <c r="S3474" s="86">
        <v>2.8342900000000001E-2</v>
      </c>
    </row>
    <row r="3475" spans="2:19" x14ac:dyDescent="0.2">
      <c r="B3475" s="33"/>
      <c r="L3475" s="84">
        <v>0.97899999999999998</v>
      </c>
      <c r="M3475" s="83">
        <v>3467</v>
      </c>
      <c r="N3475" s="83">
        <v>7.0008100000000004</v>
      </c>
      <c r="O3475" s="83">
        <v>3460</v>
      </c>
      <c r="P3475" s="83">
        <v>14.0016</v>
      </c>
      <c r="Q3475" s="83">
        <v>3474</v>
      </c>
      <c r="R3475" s="86">
        <v>4.0304E-3</v>
      </c>
      <c r="S3475" s="86">
        <v>2.84973E-2</v>
      </c>
    </row>
    <row r="3476" spans="2:19" x14ac:dyDescent="0.2">
      <c r="B3476" s="33"/>
      <c r="L3476" s="84">
        <v>0.97899999999999998</v>
      </c>
      <c r="M3476" s="83">
        <v>3467.98</v>
      </c>
      <c r="N3476" s="83">
        <v>7.0150399999999999</v>
      </c>
      <c r="O3476" s="83">
        <v>3460.97</v>
      </c>
      <c r="P3476" s="83">
        <v>14.030099999999999</v>
      </c>
      <c r="Q3476" s="83">
        <v>3475</v>
      </c>
      <c r="R3476" s="86">
        <v>4.0374299999999998E-3</v>
      </c>
      <c r="S3476" s="86">
        <v>2.84973E-2</v>
      </c>
    </row>
    <row r="3477" spans="2:19" x14ac:dyDescent="0.2">
      <c r="B3477" s="33"/>
      <c r="L3477" s="84">
        <v>0.97899999999999998</v>
      </c>
      <c r="M3477" s="83">
        <v>3468.97</v>
      </c>
      <c r="N3477" s="83">
        <v>7.0292899999999996</v>
      </c>
      <c r="O3477" s="83">
        <v>3461.94</v>
      </c>
      <c r="P3477" s="83">
        <v>14.0586</v>
      </c>
      <c r="Q3477" s="83">
        <v>3476</v>
      </c>
      <c r="R3477" s="86">
        <v>4.0444699999999997E-3</v>
      </c>
      <c r="S3477" s="86">
        <v>2.84973E-2</v>
      </c>
    </row>
    <row r="3478" spans="2:19" x14ac:dyDescent="0.2">
      <c r="B3478" s="33"/>
      <c r="L3478" s="84">
        <v>0.97899999999999998</v>
      </c>
      <c r="M3478" s="83">
        <v>3469.96</v>
      </c>
      <c r="N3478" s="83">
        <v>7.0435600000000003</v>
      </c>
      <c r="O3478" s="83">
        <v>3462.91</v>
      </c>
      <c r="P3478" s="83">
        <v>14.0871</v>
      </c>
      <c r="Q3478" s="83">
        <v>3477</v>
      </c>
      <c r="R3478" s="86">
        <v>4.0515100000000004E-3</v>
      </c>
      <c r="S3478" s="86">
        <v>2.84973E-2</v>
      </c>
    </row>
    <row r="3479" spans="2:19" x14ac:dyDescent="0.2">
      <c r="B3479" s="33"/>
      <c r="L3479" s="84">
        <v>0.97899999999999998</v>
      </c>
      <c r="M3479" s="83">
        <v>3470.94</v>
      </c>
      <c r="N3479" s="83">
        <v>7.0578500000000002</v>
      </c>
      <c r="O3479" s="83">
        <v>3463.88</v>
      </c>
      <c r="P3479" s="83">
        <v>14.1157</v>
      </c>
      <c r="Q3479" s="83">
        <v>3478</v>
      </c>
      <c r="R3479" s="86">
        <v>4.0585700000000001E-3</v>
      </c>
      <c r="S3479" s="86">
        <v>2.84973E-2</v>
      </c>
    </row>
    <row r="3480" spans="2:19" x14ac:dyDescent="0.2">
      <c r="B3480" s="33"/>
      <c r="L3480" s="84">
        <v>0.97889999999999999</v>
      </c>
      <c r="M3480" s="83">
        <v>3471.93</v>
      </c>
      <c r="N3480" s="83">
        <v>7.0721699999999998</v>
      </c>
      <c r="O3480" s="83">
        <v>3464.86</v>
      </c>
      <c r="P3480" s="83">
        <v>14.144299999999999</v>
      </c>
      <c r="Q3480" s="83">
        <v>3479</v>
      </c>
      <c r="R3480" s="86">
        <v>4.0656299999999998E-3</v>
      </c>
      <c r="S3480" s="86">
        <v>2.8718899999999999E-2</v>
      </c>
    </row>
    <row r="3481" spans="2:19" x14ac:dyDescent="0.2">
      <c r="B3481" s="33"/>
      <c r="L3481" s="84">
        <v>0.97889999999999999</v>
      </c>
      <c r="M3481" s="83">
        <v>3472.91</v>
      </c>
      <c r="N3481" s="83">
        <v>7.0865</v>
      </c>
      <c r="O3481" s="83">
        <v>3465.83</v>
      </c>
      <c r="P3481" s="83">
        <v>14.173</v>
      </c>
      <c r="Q3481" s="83">
        <v>3480</v>
      </c>
      <c r="R3481" s="86">
        <v>4.0727000000000003E-3</v>
      </c>
      <c r="S3481" s="86">
        <v>2.8718899999999999E-2</v>
      </c>
    </row>
    <row r="3482" spans="2:19" x14ac:dyDescent="0.2">
      <c r="B3482" s="33"/>
      <c r="L3482" s="84">
        <v>0.97889999999999999</v>
      </c>
      <c r="M3482" s="83">
        <v>3473.9</v>
      </c>
      <c r="N3482" s="83">
        <v>7.1008599999999999</v>
      </c>
      <c r="O3482" s="83">
        <v>3466.8</v>
      </c>
      <c r="P3482" s="83">
        <v>14.201700000000001</v>
      </c>
      <c r="Q3482" s="83">
        <v>3481</v>
      </c>
      <c r="R3482" s="86">
        <v>4.0797799999999999E-3</v>
      </c>
      <c r="S3482" s="86">
        <v>2.8718899999999999E-2</v>
      </c>
    </row>
    <row r="3483" spans="2:19" x14ac:dyDescent="0.2">
      <c r="B3483" s="33"/>
      <c r="L3483" s="84">
        <v>0.97889999999999999</v>
      </c>
      <c r="M3483" s="83">
        <v>3474.88</v>
      </c>
      <c r="N3483" s="83">
        <v>7.11524</v>
      </c>
      <c r="O3483" s="83">
        <v>3467.77</v>
      </c>
      <c r="P3483" s="83">
        <v>14.230499999999999</v>
      </c>
      <c r="Q3483" s="83">
        <v>3482</v>
      </c>
      <c r="R3483" s="86">
        <v>4.0868700000000003E-3</v>
      </c>
      <c r="S3483" s="86">
        <v>2.8718899999999999E-2</v>
      </c>
    </row>
    <row r="3484" spans="2:19" x14ac:dyDescent="0.2">
      <c r="B3484" s="33"/>
      <c r="L3484" s="84">
        <v>0.97889999999999999</v>
      </c>
      <c r="M3484" s="83">
        <v>3475.87</v>
      </c>
      <c r="N3484" s="83">
        <v>7.1296499999999998</v>
      </c>
      <c r="O3484" s="83">
        <v>3468.74</v>
      </c>
      <c r="P3484" s="83">
        <v>14.2593</v>
      </c>
      <c r="Q3484" s="83">
        <v>3483</v>
      </c>
      <c r="R3484" s="86">
        <v>4.0939699999999997E-3</v>
      </c>
      <c r="S3484" s="86">
        <v>2.8718899999999999E-2</v>
      </c>
    </row>
    <row r="3485" spans="2:19" x14ac:dyDescent="0.2">
      <c r="B3485" s="33"/>
      <c r="L3485" s="84">
        <v>0.9788</v>
      </c>
      <c r="M3485" s="83">
        <v>3476.86</v>
      </c>
      <c r="N3485" s="83">
        <v>7.1440700000000001</v>
      </c>
      <c r="O3485" s="83">
        <v>3469.71</v>
      </c>
      <c r="P3485" s="83">
        <v>14.2881</v>
      </c>
      <c r="Q3485" s="83">
        <v>3484</v>
      </c>
      <c r="R3485" s="86">
        <v>4.10108E-3</v>
      </c>
      <c r="S3485" s="86">
        <v>2.88747E-2</v>
      </c>
    </row>
    <row r="3486" spans="2:19" x14ac:dyDescent="0.2">
      <c r="B3486" s="33"/>
      <c r="L3486" s="84">
        <v>0.9788</v>
      </c>
      <c r="M3486" s="83">
        <v>3477.84</v>
      </c>
      <c r="N3486" s="83">
        <v>7.1585200000000002</v>
      </c>
      <c r="O3486" s="83">
        <v>3470.68</v>
      </c>
      <c r="P3486" s="83">
        <v>14.317</v>
      </c>
      <c r="Q3486" s="83">
        <v>3485</v>
      </c>
      <c r="R3486" s="86">
        <v>4.1081900000000003E-3</v>
      </c>
      <c r="S3486" s="86">
        <v>2.88747E-2</v>
      </c>
    </row>
    <row r="3487" spans="2:19" x14ac:dyDescent="0.2">
      <c r="B3487" s="33"/>
      <c r="L3487" s="84">
        <v>0.97870000000000001</v>
      </c>
      <c r="M3487" s="83">
        <v>3478.83</v>
      </c>
      <c r="N3487" s="83">
        <v>7.1729900000000004</v>
      </c>
      <c r="O3487" s="83">
        <v>3471.65</v>
      </c>
      <c r="P3487" s="83">
        <v>14.346</v>
      </c>
      <c r="Q3487" s="83">
        <v>3486</v>
      </c>
      <c r="R3487" s="86">
        <v>4.1153099999999996E-3</v>
      </c>
      <c r="S3487" s="86">
        <v>2.8964E-2</v>
      </c>
    </row>
    <row r="3488" spans="2:19" x14ac:dyDescent="0.2">
      <c r="B3488" s="33"/>
      <c r="L3488" s="84">
        <v>0.97870000000000001</v>
      </c>
      <c r="M3488" s="83">
        <v>3479.81</v>
      </c>
      <c r="N3488" s="83">
        <v>7.1874900000000004</v>
      </c>
      <c r="O3488" s="83">
        <v>3472.63</v>
      </c>
      <c r="P3488" s="83">
        <v>14.375</v>
      </c>
      <c r="Q3488" s="83">
        <v>3487</v>
      </c>
      <c r="R3488" s="86">
        <v>4.1224499999999997E-3</v>
      </c>
      <c r="S3488" s="86">
        <v>2.8964E-2</v>
      </c>
    </row>
    <row r="3489" spans="2:19" x14ac:dyDescent="0.2">
      <c r="B3489" s="33"/>
      <c r="L3489" s="84">
        <v>0.97860000000000003</v>
      </c>
      <c r="M3489" s="83">
        <v>3480.8</v>
      </c>
      <c r="N3489" s="83">
        <v>7.202</v>
      </c>
      <c r="O3489" s="83">
        <v>3473.6</v>
      </c>
      <c r="P3489" s="83">
        <v>14.404</v>
      </c>
      <c r="Q3489" s="83">
        <v>3488</v>
      </c>
      <c r="R3489" s="86">
        <v>4.1295899999999998E-3</v>
      </c>
      <c r="S3489" s="86">
        <v>2.9075899999999998E-2</v>
      </c>
    </row>
    <row r="3490" spans="2:19" x14ac:dyDescent="0.2">
      <c r="B3490" s="33"/>
      <c r="L3490" s="84">
        <v>0.97860000000000003</v>
      </c>
      <c r="M3490" s="83">
        <v>3481.78</v>
      </c>
      <c r="N3490" s="83">
        <v>7.2165400000000002</v>
      </c>
      <c r="O3490" s="83">
        <v>3474.57</v>
      </c>
      <c r="P3490" s="83">
        <v>14.4331</v>
      </c>
      <c r="Q3490" s="83">
        <v>3489</v>
      </c>
      <c r="R3490" s="86">
        <v>4.1367399999999999E-3</v>
      </c>
      <c r="S3490" s="86">
        <v>2.9075899999999998E-2</v>
      </c>
    </row>
    <row r="3491" spans="2:19" x14ac:dyDescent="0.2">
      <c r="B3491" s="33"/>
      <c r="L3491" s="84">
        <v>0.97860000000000003</v>
      </c>
      <c r="M3491" s="83">
        <v>3482.77</v>
      </c>
      <c r="N3491" s="83">
        <v>7.2310999999999996</v>
      </c>
      <c r="O3491" s="83">
        <v>3475.54</v>
      </c>
      <c r="P3491" s="83">
        <v>14.462199999999999</v>
      </c>
      <c r="Q3491" s="83">
        <v>3490</v>
      </c>
      <c r="R3491" s="86">
        <v>4.1438999999999998E-3</v>
      </c>
      <c r="S3491" s="86">
        <v>2.9075899999999998E-2</v>
      </c>
    </row>
    <row r="3492" spans="2:19" x14ac:dyDescent="0.2">
      <c r="B3492" s="33"/>
      <c r="L3492" s="84">
        <v>0.97850000000000004</v>
      </c>
      <c r="M3492" s="83">
        <v>3483.75</v>
      </c>
      <c r="N3492" s="83">
        <v>7.2456800000000001</v>
      </c>
      <c r="O3492" s="83">
        <v>3476.51</v>
      </c>
      <c r="P3492" s="83">
        <v>14.491400000000001</v>
      </c>
      <c r="Q3492" s="83">
        <v>3491</v>
      </c>
      <c r="R3492" s="86">
        <v>4.1510599999999998E-3</v>
      </c>
      <c r="S3492" s="86">
        <v>2.92106E-2</v>
      </c>
    </row>
    <row r="3493" spans="2:19" x14ac:dyDescent="0.2">
      <c r="B3493" s="33"/>
      <c r="L3493" s="84">
        <v>0.97850000000000004</v>
      </c>
      <c r="M3493" s="83">
        <v>3484.74</v>
      </c>
      <c r="N3493" s="83">
        <v>7.2602900000000004</v>
      </c>
      <c r="O3493" s="83">
        <v>3477.48</v>
      </c>
      <c r="P3493" s="83">
        <v>14.5206</v>
      </c>
      <c r="Q3493" s="83">
        <v>3492</v>
      </c>
      <c r="R3493" s="86">
        <v>4.1582399999999997E-3</v>
      </c>
      <c r="S3493" s="86">
        <v>2.92106E-2</v>
      </c>
    </row>
    <row r="3494" spans="2:19" x14ac:dyDescent="0.2">
      <c r="B3494" s="33"/>
      <c r="L3494" s="84">
        <v>0.97850000000000004</v>
      </c>
      <c r="M3494" s="83">
        <v>3485.73</v>
      </c>
      <c r="N3494" s="83">
        <v>7.2749199999999998</v>
      </c>
      <c r="O3494" s="83">
        <v>3478.45</v>
      </c>
      <c r="P3494" s="83">
        <v>14.549799999999999</v>
      </c>
      <c r="Q3494" s="83">
        <v>3493</v>
      </c>
      <c r="R3494" s="86">
        <v>4.1654300000000003E-3</v>
      </c>
      <c r="S3494" s="86">
        <v>2.92106E-2</v>
      </c>
    </row>
    <row r="3495" spans="2:19" x14ac:dyDescent="0.2">
      <c r="B3495" s="33"/>
      <c r="L3495" s="84">
        <v>0.97840000000000005</v>
      </c>
      <c r="M3495" s="83">
        <v>3486.71</v>
      </c>
      <c r="N3495" s="83">
        <v>7.2895700000000003</v>
      </c>
      <c r="O3495" s="83">
        <v>3479.42</v>
      </c>
      <c r="P3495" s="83">
        <v>14.5791</v>
      </c>
      <c r="Q3495" s="83">
        <v>3494</v>
      </c>
      <c r="R3495" s="86">
        <v>4.1726200000000001E-3</v>
      </c>
      <c r="S3495" s="86">
        <v>2.9323100000000001E-2</v>
      </c>
    </row>
    <row r="3496" spans="2:19" x14ac:dyDescent="0.2">
      <c r="B3496" s="33"/>
      <c r="L3496" s="84">
        <v>0.97840000000000005</v>
      </c>
      <c r="M3496" s="83">
        <v>3487.7</v>
      </c>
      <c r="N3496" s="83">
        <v>7.3042400000000001</v>
      </c>
      <c r="O3496" s="83">
        <v>3480.39</v>
      </c>
      <c r="P3496" s="83">
        <v>14.608499999999999</v>
      </c>
      <c r="Q3496" s="83">
        <v>3495</v>
      </c>
      <c r="R3496" s="86">
        <v>4.1798199999999999E-3</v>
      </c>
      <c r="S3496" s="86">
        <v>2.9323100000000001E-2</v>
      </c>
    </row>
    <row r="3497" spans="2:19" x14ac:dyDescent="0.2">
      <c r="B3497" s="33"/>
      <c r="L3497" s="84">
        <v>0.97829999999999995</v>
      </c>
      <c r="M3497" s="83">
        <v>3488.68</v>
      </c>
      <c r="N3497" s="83">
        <v>7.3189299999999999</v>
      </c>
      <c r="O3497" s="83">
        <v>3481.36</v>
      </c>
      <c r="P3497" s="83">
        <v>14.6379</v>
      </c>
      <c r="Q3497" s="83">
        <v>3496</v>
      </c>
      <c r="R3497" s="86">
        <v>4.1870299999999996E-3</v>
      </c>
      <c r="S3497" s="86">
        <v>2.9390800000000002E-2</v>
      </c>
    </row>
    <row r="3498" spans="2:19" x14ac:dyDescent="0.2">
      <c r="B3498" s="33"/>
      <c r="L3498" s="84">
        <v>0.97819999999999996</v>
      </c>
      <c r="M3498" s="83">
        <v>3489.67</v>
      </c>
      <c r="N3498" s="83">
        <v>7.3336499999999996</v>
      </c>
      <c r="O3498" s="83">
        <v>3482.33</v>
      </c>
      <c r="P3498" s="83">
        <v>14.667299999999999</v>
      </c>
      <c r="Q3498" s="83">
        <v>3497</v>
      </c>
      <c r="R3498" s="86">
        <v>4.1942500000000001E-3</v>
      </c>
      <c r="S3498" s="86">
        <v>2.9458600000000001E-2</v>
      </c>
    </row>
    <row r="3499" spans="2:19" x14ac:dyDescent="0.2">
      <c r="B3499" s="33"/>
      <c r="L3499" s="84">
        <v>0.97819999999999996</v>
      </c>
      <c r="M3499" s="83">
        <v>3490.65</v>
      </c>
      <c r="N3499" s="83">
        <v>7.3483900000000002</v>
      </c>
      <c r="O3499" s="83">
        <v>3483.3</v>
      </c>
      <c r="P3499" s="83">
        <v>14.6968</v>
      </c>
      <c r="Q3499" s="83">
        <v>3498</v>
      </c>
      <c r="R3499" s="86">
        <v>4.2014799999999996E-3</v>
      </c>
      <c r="S3499" s="86">
        <v>2.9458600000000001E-2</v>
      </c>
    </row>
    <row r="3500" spans="2:19" x14ac:dyDescent="0.2">
      <c r="B3500" s="33"/>
      <c r="L3500" s="84">
        <v>0.97809999999999997</v>
      </c>
      <c r="M3500" s="83">
        <v>3491.64</v>
      </c>
      <c r="N3500" s="83">
        <v>7.3631599999999997</v>
      </c>
      <c r="O3500" s="83">
        <v>3484.27</v>
      </c>
      <c r="P3500" s="83">
        <v>14.7263</v>
      </c>
      <c r="Q3500" s="83">
        <v>3499</v>
      </c>
      <c r="R3500" s="86">
        <v>4.20872E-3</v>
      </c>
      <c r="S3500" s="86">
        <v>2.9730800000000002E-2</v>
      </c>
    </row>
    <row r="3501" spans="2:19" x14ac:dyDescent="0.2">
      <c r="B3501" s="33"/>
      <c r="L3501" s="84">
        <v>0.97809999999999997</v>
      </c>
      <c r="M3501" s="83">
        <v>3492.62</v>
      </c>
      <c r="N3501" s="83">
        <v>7.3779399999999997</v>
      </c>
      <c r="O3501" s="83">
        <v>3485.24</v>
      </c>
      <c r="P3501" s="83">
        <v>14.7559</v>
      </c>
      <c r="Q3501" s="83">
        <v>3500</v>
      </c>
      <c r="R3501" s="86">
        <v>4.2159700000000003E-3</v>
      </c>
      <c r="S3501" s="86">
        <v>2.9730800000000002E-2</v>
      </c>
    </row>
    <row r="3502" spans="2:19" x14ac:dyDescent="0.2">
      <c r="B3502" s="33"/>
      <c r="L3502" s="84">
        <v>0.97809999999999997</v>
      </c>
      <c r="M3502" s="83">
        <v>3493.61</v>
      </c>
      <c r="N3502" s="83">
        <v>7.3927500000000004</v>
      </c>
      <c r="O3502" s="83">
        <v>3486.21</v>
      </c>
      <c r="P3502" s="83">
        <v>14.785500000000001</v>
      </c>
      <c r="Q3502" s="83">
        <v>3501</v>
      </c>
      <c r="R3502" s="86">
        <v>4.2232199999999998E-3</v>
      </c>
      <c r="S3502" s="86">
        <v>2.9730800000000002E-2</v>
      </c>
    </row>
    <row r="3503" spans="2:19" x14ac:dyDescent="0.2">
      <c r="B3503" s="33"/>
      <c r="L3503" s="84">
        <v>0.97809999999999997</v>
      </c>
      <c r="M3503" s="83">
        <v>3494.59</v>
      </c>
      <c r="N3503" s="83">
        <v>7.4075800000000003</v>
      </c>
      <c r="O3503" s="83">
        <v>3487.18</v>
      </c>
      <c r="P3503" s="83">
        <v>14.815200000000001</v>
      </c>
      <c r="Q3503" s="83">
        <v>3502</v>
      </c>
      <c r="R3503" s="86">
        <v>4.2304899999999999E-3</v>
      </c>
      <c r="S3503" s="86">
        <v>2.9730800000000002E-2</v>
      </c>
    </row>
    <row r="3504" spans="2:19" x14ac:dyDescent="0.2">
      <c r="B3504" s="33"/>
      <c r="L3504" s="84">
        <v>0.97809999999999997</v>
      </c>
      <c r="M3504" s="83">
        <v>3495.58</v>
      </c>
      <c r="N3504" s="83">
        <v>7.4224399999999999</v>
      </c>
      <c r="O3504" s="83">
        <v>3488.16</v>
      </c>
      <c r="P3504" s="83">
        <v>14.844900000000001</v>
      </c>
      <c r="Q3504" s="83">
        <v>3503</v>
      </c>
      <c r="R3504" s="86">
        <v>4.2377600000000001E-3</v>
      </c>
      <c r="S3504" s="86">
        <v>2.9730800000000002E-2</v>
      </c>
    </row>
    <row r="3505" spans="2:19" x14ac:dyDescent="0.2">
      <c r="B3505" s="33"/>
      <c r="L3505" s="84">
        <v>0.97809999999999997</v>
      </c>
      <c r="M3505" s="83">
        <v>3496.56</v>
      </c>
      <c r="N3505" s="83">
        <v>7.4373100000000001</v>
      </c>
      <c r="O3505" s="83">
        <v>3489.13</v>
      </c>
      <c r="P3505" s="83">
        <v>14.874599999999999</v>
      </c>
      <c r="Q3505" s="83">
        <v>3504</v>
      </c>
      <c r="R3505" s="86">
        <v>4.2450400000000003E-3</v>
      </c>
      <c r="S3505" s="86">
        <v>2.9730800000000002E-2</v>
      </c>
    </row>
    <row r="3506" spans="2:19" x14ac:dyDescent="0.2">
      <c r="B3506" s="33"/>
      <c r="L3506" s="84">
        <v>0.97809999999999997</v>
      </c>
      <c r="M3506" s="83">
        <v>3497.55</v>
      </c>
      <c r="N3506" s="83">
        <v>7.45221</v>
      </c>
      <c r="O3506" s="83">
        <v>3490.1</v>
      </c>
      <c r="P3506" s="83">
        <v>14.904400000000001</v>
      </c>
      <c r="Q3506" s="83">
        <v>3505</v>
      </c>
      <c r="R3506" s="86">
        <v>4.2523300000000003E-3</v>
      </c>
      <c r="S3506" s="86">
        <v>2.9730800000000002E-2</v>
      </c>
    </row>
    <row r="3507" spans="2:19" x14ac:dyDescent="0.2">
      <c r="B3507" s="33"/>
      <c r="L3507" s="84">
        <v>0.97809999999999997</v>
      </c>
      <c r="M3507" s="83">
        <v>3498.53</v>
      </c>
      <c r="N3507" s="83">
        <v>7.46713</v>
      </c>
      <c r="O3507" s="83">
        <v>3491.07</v>
      </c>
      <c r="P3507" s="83">
        <v>14.9343</v>
      </c>
      <c r="Q3507" s="83">
        <v>3506</v>
      </c>
      <c r="R3507" s="86">
        <v>4.2596300000000004E-3</v>
      </c>
      <c r="S3507" s="86">
        <v>2.9730800000000002E-2</v>
      </c>
    </row>
    <row r="3508" spans="2:19" x14ac:dyDescent="0.2">
      <c r="B3508" s="33"/>
      <c r="L3508" s="84">
        <v>0.97809999999999997</v>
      </c>
      <c r="M3508" s="83">
        <v>3499.52</v>
      </c>
      <c r="N3508" s="83">
        <v>7.4820799999999998</v>
      </c>
      <c r="O3508" s="83">
        <v>3492.04</v>
      </c>
      <c r="P3508" s="83">
        <v>14.9642</v>
      </c>
      <c r="Q3508" s="83">
        <v>3507</v>
      </c>
      <c r="R3508" s="86">
        <v>4.2669400000000003E-3</v>
      </c>
      <c r="S3508" s="86">
        <v>2.9730800000000002E-2</v>
      </c>
    </row>
    <row r="3509" spans="2:19" x14ac:dyDescent="0.2">
      <c r="B3509" s="33"/>
      <c r="L3509" s="84">
        <v>0.97809999999999997</v>
      </c>
      <c r="M3509" s="83">
        <v>3500.5</v>
      </c>
      <c r="N3509" s="83">
        <v>7.4970499999999998</v>
      </c>
      <c r="O3509" s="83">
        <v>3493.01</v>
      </c>
      <c r="P3509" s="83">
        <v>14.9941</v>
      </c>
      <c r="Q3509" s="83">
        <v>3508</v>
      </c>
      <c r="R3509" s="86">
        <v>4.2742600000000002E-3</v>
      </c>
      <c r="S3509" s="86">
        <v>2.9730800000000002E-2</v>
      </c>
    </row>
    <row r="3510" spans="2:19" x14ac:dyDescent="0.2">
      <c r="B3510" s="33"/>
      <c r="L3510" s="84">
        <v>0.97799999999999998</v>
      </c>
      <c r="M3510" s="83">
        <v>3501.49</v>
      </c>
      <c r="N3510" s="83">
        <v>7.5120399999999998</v>
      </c>
      <c r="O3510" s="83">
        <v>3493.98</v>
      </c>
      <c r="P3510" s="83">
        <v>15.024100000000001</v>
      </c>
      <c r="Q3510" s="83">
        <v>3509</v>
      </c>
      <c r="R3510" s="86">
        <v>4.2815800000000001E-3</v>
      </c>
      <c r="S3510" s="86">
        <v>2.9981899999999999E-2</v>
      </c>
    </row>
    <row r="3511" spans="2:19" x14ac:dyDescent="0.2">
      <c r="B3511" s="33"/>
      <c r="L3511" s="84">
        <v>0.97789999999999999</v>
      </c>
      <c r="M3511" s="83">
        <v>3502.47</v>
      </c>
      <c r="N3511" s="83">
        <v>7.52705</v>
      </c>
      <c r="O3511" s="83">
        <v>3494.95</v>
      </c>
      <c r="P3511" s="83">
        <v>15.0541</v>
      </c>
      <c r="Q3511" s="83">
        <v>3510</v>
      </c>
      <c r="R3511" s="86">
        <v>4.2889199999999999E-3</v>
      </c>
      <c r="S3511" s="86">
        <v>3.01195E-2</v>
      </c>
    </row>
    <row r="3512" spans="2:19" x14ac:dyDescent="0.2">
      <c r="B3512" s="33"/>
      <c r="L3512" s="84">
        <v>0.97789999999999999</v>
      </c>
      <c r="M3512" s="83">
        <v>3503.46</v>
      </c>
      <c r="N3512" s="83">
        <v>7.54209</v>
      </c>
      <c r="O3512" s="83">
        <v>3495.92</v>
      </c>
      <c r="P3512" s="83">
        <v>15.084199999999999</v>
      </c>
      <c r="Q3512" s="83">
        <v>3511</v>
      </c>
      <c r="R3512" s="86">
        <v>4.2962599999999997E-3</v>
      </c>
      <c r="S3512" s="86">
        <v>3.01195E-2</v>
      </c>
    </row>
    <row r="3513" spans="2:19" x14ac:dyDescent="0.2">
      <c r="B3513" s="33"/>
      <c r="L3513" s="84">
        <v>0.97789999999999999</v>
      </c>
      <c r="M3513" s="83">
        <v>3504.44</v>
      </c>
      <c r="N3513" s="83">
        <v>7.55715</v>
      </c>
      <c r="O3513" s="83">
        <v>3496.89</v>
      </c>
      <c r="P3513" s="83">
        <v>15.1143</v>
      </c>
      <c r="Q3513" s="83">
        <v>3512</v>
      </c>
      <c r="R3513" s="86">
        <v>4.3036200000000002E-3</v>
      </c>
      <c r="S3513" s="86">
        <v>3.01195E-2</v>
      </c>
    </row>
    <row r="3514" spans="2:19" x14ac:dyDescent="0.2">
      <c r="B3514" s="33"/>
      <c r="L3514" s="84">
        <v>0.97789999999999999</v>
      </c>
      <c r="M3514" s="83">
        <v>3505.43</v>
      </c>
      <c r="N3514" s="83">
        <v>7.5722300000000002</v>
      </c>
      <c r="O3514" s="83">
        <v>3497.86</v>
      </c>
      <c r="P3514" s="83">
        <v>15.144500000000001</v>
      </c>
      <c r="Q3514" s="83">
        <v>3513</v>
      </c>
      <c r="R3514" s="86">
        <v>4.3109799999999998E-3</v>
      </c>
      <c r="S3514" s="86">
        <v>3.01195E-2</v>
      </c>
    </row>
    <row r="3515" spans="2:19" x14ac:dyDescent="0.2">
      <c r="B3515" s="33"/>
      <c r="L3515" s="84">
        <v>0.97789999999999999</v>
      </c>
      <c r="M3515" s="83">
        <v>3506.41</v>
      </c>
      <c r="N3515" s="83">
        <v>7.5873400000000002</v>
      </c>
      <c r="O3515" s="83">
        <v>3498.83</v>
      </c>
      <c r="P3515" s="83">
        <v>15.1747</v>
      </c>
      <c r="Q3515" s="83">
        <v>3514</v>
      </c>
      <c r="R3515" s="86">
        <v>4.3183500000000003E-3</v>
      </c>
      <c r="S3515" s="86">
        <v>3.01195E-2</v>
      </c>
    </row>
    <row r="3516" spans="2:19" x14ac:dyDescent="0.2">
      <c r="B3516" s="33"/>
      <c r="L3516" s="84">
        <v>0.9778</v>
      </c>
      <c r="M3516" s="83">
        <v>3507.4</v>
      </c>
      <c r="N3516" s="83">
        <v>7.6024700000000003</v>
      </c>
      <c r="O3516" s="83">
        <v>3499.8</v>
      </c>
      <c r="P3516" s="83">
        <v>15.2049</v>
      </c>
      <c r="Q3516" s="83">
        <v>3515</v>
      </c>
      <c r="R3516" s="86">
        <v>4.3257299999999999E-3</v>
      </c>
      <c r="S3516" s="86">
        <v>3.02575E-2</v>
      </c>
    </row>
    <row r="3517" spans="2:19" x14ac:dyDescent="0.2">
      <c r="B3517" s="33"/>
      <c r="L3517" s="84">
        <v>0.97770000000000001</v>
      </c>
      <c r="M3517" s="83">
        <v>3508.38</v>
      </c>
      <c r="N3517" s="83">
        <v>7.6176199999999996</v>
      </c>
      <c r="O3517" s="83">
        <v>3500.76</v>
      </c>
      <c r="P3517" s="83">
        <v>15.235200000000001</v>
      </c>
      <c r="Q3517" s="83">
        <v>3516</v>
      </c>
      <c r="R3517" s="86">
        <v>4.3331200000000002E-3</v>
      </c>
      <c r="S3517" s="86">
        <v>3.0326700000000002E-2</v>
      </c>
    </row>
    <row r="3518" spans="2:19" x14ac:dyDescent="0.2">
      <c r="B3518" s="33"/>
      <c r="L3518" s="84">
        <v>0.97770000000000001</v>
      </c>
      <c r="M3518" s="83">
        <v>3509.37</v>
      </c>
      <c r="N3518" s="83">
        <v>7.63279</v>
      </c>
      <c r="O3518" s="83">
        <v>3501.73</v>
      </c>
      <c r="P3518" s="83">
        <v>15.265599999999999</v>
      </c>
      <c r="Q3518" s="83">
        <v>3517</v>
      </c>
      <c r="R3518" s="86">
        <v>4.3405099999999997E-3</v>
      </c>
      <c r="S3518" s="86">
        <v>3.0326700000000002E-2</v>
      </c>
    </row>
    <row r="3519" spans="2:19" x14ac:dyDescent="0.2">
      <c r="B3519" s="33"/>
      <c r="L3519" s="84">
        <v>0.97760000000000002</v>
      </c>
      <c r="M3519" s="83">
        <v>3510.35</v>
      </c>
      <c r="N3519" s="83">
        <v>7.6479900000000001</v>
      </c>
      <c r="O3519" s="83">
        <v>3502.7</v>
      </c>
      <c r="P3519" s="83">
        <v>15.295999999999999</v>
      </c>
      <c r="Q3519" s="83">
        <v>3518</v>
      </c>
      <c r="R3519" s="86">
        <v>4.3479199999999999E-3</v>
      </c>
      <c r="S3519" s="86">
        <v>3.0419100000000001E-2</v>
      </c>
    </row>
    <row r="3520" spans="2:19" x14ac:dyDescent="0.2">
      <c r="B3520" s="33"/>
      <c r="L3520" s="84">
        <v>0.97760000000000002</v>
      </c>
      <c r="M3520" s="83">
        <v>3511.34</v>
      </c>
      <c r="N3520" s="83">
        <v>7.6632100000000003</v>
      </c>
      <c r="O3520" s="83">
        <v>3503.67</v>
      </c>
      <c r="P3520" s="83">
        <v>15.3264</v>
      </c>
      <c r="Q3520" s="83">
        <v>3519</v>
      </c>
      <c r="R3520" s="86">
        <v>4.3553400000000001E-3</v>
      </c>
      <c r="S3520" s="86">
        <v>3.0419100000000001E-2</v>
      </c>
    </row>
    <row r="3521" spans="2:19" x14ac:dyDescent="0.2">
      <c r="B3521" s="33"/>
      <c r="L3521" s="84">
        <v>0.97750000000000004</v>
      </c>
      <c r="M3521" s="83">
        <v>3512.32</v>
      </c>
      <c r="N3521" s="83">
        <v>7.6784600000000003</v>
      </c>
      <c r="O3521" s="83">
        <v>3504.64</v>
      </c>
      <c r="P3521" s="83">
        <v>15.3569</v>
      </c>
      <c r="Q3521" s="83">
        <v>3520</v>
      </c>
      <c r="R3521" s="86">
        <v>4.3627600000000002E-3</v>
      </c>
      <c r="S3521" s="86">
        <v>3.06045E-2</v>
      </c>
    </row>
    <row r="3522" spans="2:19" x14ac:dyDescent="0.2">
      <c r="B3522" s="33"/>
      <c r="L3522" s="84">
        <v>0.97750000000000004</v>
      </c>
      <c r="M3522" s="83">
        <v>3513.31</v>
      </c>
      <c r="N3522" s="83">
        <v>7.6937199999999999</v>
      </c>
      <c r="O3522" s="83">
        <v>3505.61</v>
      </c>
      <c r="P3522" s="83">
        <v>15.3874</v>
      </c>
      <c r="Q3522" s="83">
        <v>3521</v>
      </c>
      <c r="R3522" s="86">
        <v>4.3701900000000004E-3</v>
      </c>
      <c r="S3522" s="86">
        <v>3.06045E-2</v>
      </c>
    </row>
    <row r="3523" spans="2:19" x14ac:dyDescent="0.2">
      <c r="B3523" s="33"/>
      <c r="L3523" s="84">
        <v>0.97750000000000004</v>
      </c>
      <c r="M3523" s="83">
        <v>3514.29</v>
      </c>
      <c r="N3523" s="83">
        <v>7.7090199999999998</v>
      </c>
      <c r="O3523" s="83">
        <v>3506.58</v>
      </c>
      <c r="P3523" s="83">
        <v>15.417999999999999</v>
      </c>
      <c r="Q3523" s="83">
        <v>3522</v>
      </c>
      <c r="R3523" s="86">
        <v>4.3776300000000004E-3</v>
      </c>
      <c r="S3523" s="86">
        <v>3.06045E-2</v>
      </c>
    </row>
    <row r="3524" spans="2:19" x14ac:dyDescent="0.2">
      <c r="B3524" s="33"/>
      <c r="L3524" s="84">
        <v>0.97750000000000004</v>
      </c>
      <c r="M3524" s="83">
        <v>3515.28</v>
      </c>
      <c r="N3524" s="83">
        <v>7.7243300000000001</v>
      </c>
      <c r="O3524" s="83">
        <v>3507.55</v>
      </c>
      <c r="P3524" s="83">
        <v>15.448700000000001</v>
      </c>
      <c r="Q3524" s="83">
        <v>3523</v>
      </c>
      <c r="R3524" s="86">
        <v>4.3850900000000003E-3</v>
      </c>
      <c r="S3524" s="86">
        <v>3.06045E-2</v>
      </c>
    </row>
    <row r="3525" spans="2:19" x14ac:dyDescent="0.2">
      <c r="B3525" s="33"/>
      <c r="L3525" s="84">
        <v>0.97750000000000004</v>
      </c>
      <c r="M3525" s="83">
        <v>3516.26</v>
      </c>
      <c r="N3525" s="83">
        <v>7.7396700000000003</v>
      </c>
      <c r="O3525" s="83">
        <v>3508.52</v>
      </c>
      <c r="P3525" s="83">
        <v>15.4793</v>
      </c>
      <c r="Q3525" s="83">
        <v>3524</v>
      </c>
      <c r="R3525" s="86">
        <v>4.3925500000000003E-3</v>
      </c>
      <c r="S3525" s="86">
        <v>3.06045E-2</v>
      </c>
    </row>
    <row r="3526" spans="2:19" x14ac:dyDescent="0.2">
      <c r="B3526" s="33"/>
      <c r="L3526" s="84">
        <v>0.97750000000000004</v>
      </c>
      <c r="M3526" s="83">
        <v>3517.24</v>
      </c>
      <c r="N3526" s="83">
        <v>7.7550299999999996</v>
      </c>
      <c r="O3526" s="83">
        <v>3509.49</v>
      </c>
      <c r="P3526" s="83">
        <v>15.5101</v>
      </c>
      <c r="Q3526" s="83">
        <v>3525</v>
      </c>
      <c r="R3526" s="86">
        <v>4.4000200000000001E-3</v>
      </c>
      <c r="S3526" s="86">
        <v>3.06045E-2</v>
      </c>
    </row>
    <row r="3527" spans="2:19" x14ac:dyDescent="0.2">
      <c r="B3527" s="33"/>
      <c r="L3527" s="84">
        <v>0.97729999999999995</v>
      </c>
      <c r="M3527" s="83">
        <v>3518.23</v>
      </c>
      <c r="N3527" s="83">
        <v>7.77041</v>
      </c>
      <c r="O3527" s="83">
        <v>3510.46</v>
      </c>
      <c r="P3527" s="83">
        <v>15.540800000000001</v>
      </c>
      <c r="Q3527" s="83">
        <v>3526</v>
      </c>
      <c r="R3527" s="86">
        <v>4.40749E-3</v>
      </c>
      <c r="S3527" s="86">
        <v>3.0837400000000001E-2</v>
      </c>
    </row>
    <row r="3528" spans="2:19" x14ac:dyDescent="0.2">
      <c r="B3528" s="33"/>
      <c r="L3528" s="84">
        <v>0.97729999999999995</v>
      </c>
      <c r="M3528" s="83">
        <v>3519.21</v>
      </c>
      <c r="N3528" s="83">
        <v>7.7858200000000002</v>
      </c>
      <c r="O3528" s="83">
        <v>3511.43</v>
      </c>
      <c r="P3528" s="83">
        <v>15.5716</v>
      </c>
      <c r="Q3528" s="83">
        <v>3527</v>
      </c>
      <c r="R3528" s="86">
        <v>4.4149799999999998E-3</v>
      </c>
      <c r="S3528" s="86">
        <v>3.0837400000000001E-2</v>
      </c>
    </row>
    <row r="3529" spans="2:19" x14ac:dyDescent="0.2">
      <c r="B3529" s="33"/>
      <c r="L3529" s="84">
        <v>0.97729999999999995</v>
      </c>
      <c r="M3529" s="83">
        <v>3520.2</v>
      </c>
      <c r="N3529" s="83">
        <v>7.8012499999999996</v>
      </c>
      <c r="O3529" s="83">
        <v>3512.4</v>
      </c>
      <c r="P3529" s="83">
        <v>15.602499999999999</v>
      </c>
      <c r="Q3529" s="83">
        <v>3528</v>
      </c>
      <c r="R3529" s="86">
        <v>4.4224800000000003E-3</v>
      </c>
      <c r="S3529" s="86">
        <v>3.0837400000000001E-2</v>
      </c>
    </row>
    <row r="3530" spans="2:19" x14ac:dyDescent="0.2">
      <c r="B3530" s="33"/>
      <c r="L3530" s="84">
        <v>0.97729999999999995</v>
      </c>
      <c r="M3530" s="83">
        <v>3521.18</v>
      </c>
      <c r="N3530" s="83">
        <v>7.8167</v>
      </c>
      <c r="O3530" s="83">
        <v>3513.37</v>
      </c>
      <c r="P3530" s="83">
        <v>15.6334</v>
      </c>
      <c r="Q3530" s="83">
        <v>3529</v>
      </c>
      <c r="R3530" s="86">
        <v>4.42998E-3</v>
      </c>
      <c r="S3530" s="86">
        <v>3.0837400000000001E-2</v>
      </c>
    </row>
    <row r="3531" spans="2:19" x14ac:dyDescent="0.2">
      <c r="B3531" s="33"/>
      <c r="L3531" s="84">
        <v>0.97719999999999996</v>
      </c>
      <c r="M3531" s="83">
        <v>3522.17</v>
      </c>
      <c r="N3531" s="83">
        <v>7.8321800000000001</v>
      </c>
      <c r="O3531" s="83">
        <v>3514.34</v>
      </c>
      <c r="P3531" s="83">
        <v>15.664400000000001</v>
      </c>
      <c r="Q3531" s="83">
        <v>3530</v>
      </c>
      <c r="R3531" s="86">
        <v>4.4374899999999997E-3</v>
      </c>
      <c r="S3531" s="86">
        <v>3.0954300000000001E-2</v>
      </c>
    </row>
    <row r="3532" spans="2:19" x14ac:dyDescent="0.2">
      <c r="B3532" s="33"/>
      <c r="L3532" s="84">
        <v>0.97709999999999997</v>
      </c>
      <c r="M3532" s="83">
        <v>3523.15</v>
      </c>
      <c r="N3532" s="83">
        <v>7.8476800000000004</v>
      </c>
      <c r="O3532" s="83">
        <v>3515.3</v>
      </c>
      <c r="P3532" s="83">
        <v>15.695399999999999</v>
      </c>
      <c r="Q3532" s="83">
        <v>3531</v>
      </c>
      <c r="R3532" s="86">
        <v>4.44502E-3</v>
      </c>
      <c r="S3532" s="86">
        <v>3.1024599999999999E-2</v>
      </c>
    </row>
    <row r="3533" spans="2:19" x14ac:dyDescent="0.2">
      <c r="B3533" s="33"/>
      <c r="L3533" s="84">
        <v>0.97709999999999997</v>
      </c>
      <c r="M3533" s="83">
        <v>3524.14</v>
      </c>
      <c r="N3533" s="83">
        <v>7.8632</v>
      </c>
      <c r="O3533" s="83">
        <v>3516.27</v>
      </c>
      <c r="P3533" s="83">
        <v>15.7264</v>
      </c>
      <c r="Q3533" s="83">
        <v>3532</v>
      </c>
      <c r="R3533" s="86">
        <v>4.4525500000000004E-3</v>
      </c>
      <c r="S3533" s="86">
        <v>3.1024599999999999E-2</v>
      </c>
    </row>
    <row r="3534" spans="2:19" x14ac:dyDescent="0.2">
      <c r="B3534" s="33"/>
      <c r="L3534" s="84">
        <v>0.97699999999999998</v>
      </c>
      <c r="M3534" s="83">
        <v>3525.12</v>
      </c>
      <c r="N3534" s="83">
        <v>7.8787500000000001</v>
      </c>
      <c r="O3534" s="83">
        <v>3517.24</v>
      </c>
      <c r="P3534" s="83">
        <v>15.7575</v>
      </c>
      <c r="Q3534" s="83">
        <v>3533</v>
      </c>
      <c r="R3534" s="86">
        <v>4.4600899999999999E-3</v>
      </c>
      <c r="S3534" s="86">
        <v>3.11185E-2</v>
      </c>
    </row>
    <row r="3535" spans="2:19" x14ac:dyDescent="0.2">
      <c r="B3535" s="33"/>
      <c r="L3535" s="84">
        <v>0.97699999999999998</v>
      </c>
      <c r="M3535" s="83">
        <v>3526.11</v>
      </c>
      <c r="N3535" s="83">
        <v>7.8943199999999996</v>
      </c>
      <c r="O3535" s="83">
        <v>3518.21</v>
      </c>
      <c r="P3535" s="83">
        <v>15.788600000000001</v>
      </c>
      <c r="Q3535" s="83">
        <v>3534</v>
      </c>
      <c r="R3535" s="86">
        <v>4.4676400000000002E-3</v>
      </c>
      <c r="S3535" s="86">
        <v>3.11185E-2</v>
      </c>
    </row>
    <row r="3536" spans="2:19" x14ac:dyDescent="0.2">
      <c r="B3536" s="33"/>
      <c r="L3536" s="84">
        <v>0.97689999999999999</v>
      </c>
      <c r="M3536" s="83">
        <v>3527.09</v>
      </c>
      <c r="N3536" s="83">
        <v>7.9099199999999996</v>
      </c>
      <c r="O3536" s="83">
        <v>3519.18</v>
      </c>
      <c r="P3536" s="83">
        <v>15.819800000000001</v>
      </c>
      <c r="Q3536" s="83">
        <v>3535</v>
      </c>
      <c r="R3536" s="86">
        <v>4.4752000000000004E-3</v>
      </c>
      <c r="S3536" s="86">
        <v>3.1189000000000001E-2</v>
      </c>
    </row>
    <row r="3537" spans="2:19" x14ac:dyDescent="0.2">
      <c r="B3537" s="33"/>
      <c r="L3537" s="84">
        <v>0.9768</v>
      </c>
      <c r="M3537" s="83">
        <v>3528.07</v>
      </c>
      <c r="N3537" s="83">
        <v>7.9255300000000002</v>
      </c>
      <c r="O3537" s="83">
        <v>3520.15</v>
      </c>
      <c r="P3537" s="83">
        <v>15.851100000000001</v>
      </c>
      <c r="Q3537" s="83">
        <v>3536</v>
      </c>
      <c r="R3537" s="86">
        <v>4.4827699999999996E-3</v>
      </c>
      <c r="S3537" s="86">
        <v>3.1236099999999999E-2</v>
      </c>
    </row>
    <row r="3538" spans="2:19" x14ac:dyDescent="0.2">
      <c r="B3538" s="33"/>
      <c r="L3538" s="84">
        <v>0.97670000000000001</v>
      </c>
      <c r="M3538" s="83">
        <v>3529.06</v>
      </c>
      <c r="N3538" s="83">
        <v>7.9411800000000001</v>
      </c>
      <c r="O3538" s="83">
        <v>3521.12</v>
      </c>
      <c r="P3538" s="83">
        <v>15.882400000000001</v>
      </c>
      <c r="Q3538" s="83">
        <v>3537</v>
      </c>
      <c r="R3538" s="86">
        <v>4.4903499999999997E-3</v>
      </c>
      <c r="S3538" s="86">
        <v>3.1377700000000001E-2</v>
      </c>
    </row>
    <row r="3539" spans="2:19" x14ac:dyDescent="0.2">
      <c r="B3539" s="33"/>
      <c r="L3539" s="84">
        <v>0.97670000000000001</v>
      </c>
      <c r="M3539" s="83">
        <v>3530.04</v>
      </c>
      <c r="N3539" s="83">
        <v>7.9568399999999997</v>
      </c>
      <c r="O3539" s="83">
        <v>3522.09</v>
      </c>
      <c r="P3539" s="83">
        <v>15.9137</v>
      </c>
      <c r="Q3539" s="83">
        <v>3538</v>
      </c>
      <c r="R3539" s="86">
        <v>4.4979299999999998E-3</v>
      </c>
      <c r="S3539" s="86">
        <v>3.1377700000000001E-2</v>
      </c>
    </row>
    <row r="3540" spans="2:19" x14ac:dyDescent="0.2">
      <c r="B3540" s="33"/>
      <c r="L3540" s="84">
        <v>0.97670000000000001</v>
      </c>
      <c r="M3540" s="83">
        <v>3531.03</v>
      </c>
      <c r="N3540" s="83">
        <v>7.9725299999999999</v>
      </c>
      <c r="O3540" s="83">
        <v>3523.05</v>
      </c>
      <c r="P3540" s="83">
        <v>15.9451</v>
      </c>
      <c r="Q3540" s="83">
        <v>3539</v>
      </c>
      <c r="R3540" s="86">
        <v>4.5055299999999998E-3</v>
      </c>
      <c r="S3540" s="86">
        <v>3.1377700000000001E-2</v>
      </c>
    </row>
    <row r="3541" spans="2:19" x14ac:dyDescent="0.2">
      <c r="B3541" s="33"/>
      <c r="L3541" s="84">
        <v>0.97670000000000001</v>
      </c>
      <c r="M3541" s="83">
        <v>3532.01</v>
      </c>
      <c r="N3541" s="83">
        <v>7.9882400000000002</v>
      </c>
      <c r="O3541" s="83">
        <v>3524.02</v>
      </c>
      <c r="P3541" s="83">
        <v>15.9765</v>
      </c>
      <c r="Q3541" s="83">
        <v>3540</v>
      </c>
      <c r="R3541" s="86">
        <v>4.5131299999999997E-3</v>
      </c>
      <c r="S3541" s="86">
        <v>3.1377700000000001E-2</v>
      </c>
    </row>
    <row r="3542" spans="2:19" x14ac:dyDescent="0.2">
      <c r="B3542" s="33"/>
      <c r="L3542" s="84">
        <v>0.97670000000000001</v>
      </c>
      <c r="M3542" s="83">
        <v>3533</v>
      </c>
      <c r="N3542" s="83">
        <v>8.0039800000000003</v>
      </c>
      <c r="O3542" s="83">
        <v>3524.99</v>
      </c>
      <c r="P3542" s="83">
        <v>16.007999999999999</v>
      </c>
      <c r="Q3542" s="83">
        <v>3541</v>
      </c>
      <c r="R3542" s="86">
        <v>4.5207399999999997E-3</v>
      </c>
      <c r="S3542" s="86">
        <v>3.1377700000000001E-2</v>
      </c>
    </row>
    <row r="3543" spans="2:19" x14ac:dyDescent="0.2">
      <c r="B3543" s="33"/>
      <c r="L3543" s="84">
        <v>0.97650000000000003</v>
      </c>
      <c r="M3543" s="83">
        <v>3533.98</v>
      </c>
      <c r="N3543" s="83">
        <v>8.0197400000000005</v>
      </c>
      <c r="O3543" s="83">
        <v>3525.96</v>
      </c>
      <c r="P3543" s="83">
        <v>16.0395</v>
      </c>
      <c r="Q3543" s="83">
        <v>3542</v>
      </c>
      <c r="R3543" s="86">
        <v>4.5283700000000003E-3</v>
      </c>
      <c r="S3543" s="86">
        <v>3.1519699999999998E-2</v>
      </c>
    </row>
    <row r="3544" spans="2:19" x14ac:dyDescent="0.2">
      <c r="B3544" s="33"/>
      <c r="L3544" s="84">
        <v>0.97640000000000005</v>
      </c>
      <c r="M3544" s="83">
        <v>3534.96</v>
      </c>
      <c r="N3544" s="83">
        <v>8.03552</v>
      </c>
      <c r="O3544" s="83">
        <v>3526.93</v>
      </c>
      <c r="P3544" s="83">
        <v>16.071000000000002</v>
      </c>
      <c r="Q3544" s="83">
        <v>3543</v>
      </c>
      <c r="R3544" s="86">
        <v>4.5360000000000001E-3</v>
      </c>
      <c r="S3544" s="86">
        <v>3.1567100000000001E-2</v>
      </c>
    </row>
    <row r="3545" spans="2:19" x14ac:dyDescent="0.2">
      <c r="B3545" s="33"/>
      <c r="L3545" s="84">
        <v>0.97629999999999995</v>
      </c>
      <c r="M3545" s="83">
        <v>3535.95</v>
      </c>
      <c r="N3545" s="83">
        <v>8.0513300000000001</v>
      </c>
      <c r="O3545" s="83">
        <v>3527.9</v>
      </c>
      <c r="P3545" s="83">
        <v>16.102699999999999</v>
      </c>
      <c r="Q3545" s="83">
        <v>3544</v>
      </c>
      <c r="R3545" s="86">
        <v>4.5436399999999998E-3</v>
      </c>
      <c r="S3545" s="86">
        <v>3.1685999999999999E-2</v>
      </c>
    </row>
    <row r="3546" spans="2:19" x14ac:dyDescent="0.2">
      <c r="B3546" s="33"/>
      <c r="L3546" s="84">
        <v>0.97629999999999995</v>
      </c>
      <c r="M3546" s="83">
        <v>3536.93</v>
      </c>
      <c r="N3546" s="83">
        <v>8.0671599999999994</v>
      </c>
      <c r="O3546" s="83">
        <v>3528.87</v>
      </c>
      <c r="P3546" s="83">
        <v>16.1343</v>
      </c>
      <c r="Q3546" s="83">
        <v>3545</v>
      </c>
      <c r="R3546" s="86">
        <v>4.5512900000000004E-3</v>
      </c>
      <c r="S3546" s="86">
        <v>3.1685999999999999E-2</v>
      </c>
    </row>
    <row r="3547" spans="2:19" x14ac:dyDescent="0.2">
      <c r="B3547" s="33"/>
      <c r="L3547" s="84">
        <v>0.97629999999999995</v>
      </c>
      <c r="M3547" s="83">
        <v>3537.92</v>
      </c>
      <c r="N3547" s="83">
        <v>8.0830199999999994</v>
      </c>
      <c r="O3547" s="83">
        <v>3529.83</v>
      </c>
      <c r="P3547" s="83">
        <v>16.166</v>
      </c>
      <c r="Q3547" s="83">
        <v>3546</v>
      </c>
      <c r="R3547" s="86">
        <v>4.55895E-3</v>
      </c>
      <c r="S3547" s="86">
        <v>3.1685999999999999E-2</v>
      </c>
    </row>
    <row r="3548" spans="2:19" x14ac:dyDescent="0.2">
      <c r="B3548" s="33"/>
      <c r="L3548" s="84">
        <v>0.97629999999999995</v>
      </c>
      <c r="M3548" s="83">
        <v>3538.9</v>
      </c>
      <c r="N3548" s="83">
        <v>8.0988900000000008</v>
      </c>
      <c r="O3548" s="83">
        <v>3530.8</v>
      </c>
      <c r="P3548" s="83">
        <v>16.197800000000001</v>
      </c>
      <c r="Q3548" s="83">
        <v>3547</v>
      </c>
      <c r="R3548" s="86">
        <v>4.5666200000000004E-3</v>
      </c>
      <c r="S3548" s="86">
        <v>3.1685999999999999E-2</v>
      </c>
    </row>
    <row r="3549" spans="2:19" x14ac:dyDescent="0.2">
      <c r="B3549" s="33"/>
      <c r="L3549" s="84">
        <v>0.97619999999999996</v>
      </c>
      <c r="M3549" s="83">
        <v>3539.89</v>
      </c>
      <c r="N3549" s="83">
        <v>8.1148000000000007</v>
      </c>
      <c r="O3549" s="83">
        <v>3531.77</v>
      </c>
      <c r="P3549" s="83">
        <v>16.229600000000001</v>
      </c>
      <c r="Q3549" s="83">
        <v>3548</v>
      </c>
      <c r="R3549" s="86">
        <v>4.57429E-3</v>
      </c>
      <c r="S3549" s="86">
        <v>3.1829000000000003E-2</v>
      </c>
    </row>
    <row r="3550" spans="2:19" x14ac:dyDescent="0.2">
      <c r="B3550" s="33"/>
      <c r="L3550" s="84">
        <v>0.97619999999999996</v>
      </c>
      <c r="M3550" s="83">
        <v>3540.87</v>
      </c>
      <c r="N3550" s="83">
        <v>8.1307200000000002</v>
      </c>
      <c r="O3550" s="83">
        <v>3532.74</v>
      </c>
      <c r="P3550" s="83">
        <v>16.261399999999998</v>
      </c>
      <c r="Q3550" s="83">
        <v>3549</v>
      </c>
      <c r="R3550" s="86">
        <v>4.5819800000000003E-3</v>
      </c>
      <c r="S3550" s="86">
        <v>3.1829000000000003E-2</v>
      </c>
    </row>
    <row r="3551" spans="2:19" x14ac:dyDescent="0.2">
      <c r="B3551" s="33"/>
      <c r="L3551" s="84">
        <v>0.97609999999999997</v>
      </c>
      <c r="M3551" s="83">
        <v>3541.85</v>
      </c>
      <c r="N3551" s="83">
        <v>8.1466700000000003</v>
      </c>
      <c r="O3551" s="83">
        <v>3533.71</v>
      </c>
      <c r="P3551" s="83">
        <v>16.293299999999999</v>
      </c>
      <c r="Q3551" s="83">
        <v>3550</v>
      </c>
      <c r="R3551" s="86">
        <v>4.5896799999999996E-3</v>
      </c>
      <c r="S3551" s="86">
        <v>3.1924599999999997E-2</v>
      </c>
    </row>
    <row r="3552" spans="2:19" x14ac:dyDescent="0.2">
      <c r="B3552" s="33"/>
      <c r="L3552" s="84">
        <v>0.97609999999999997</v>
      </c>
      <c r="M3552" s="83">
        <v>3542.84</v>
      </c>
      <c r="N3552" s="83">
        <v>8.1626499999999993</v>
      </c>
      <c r="O3552" s="83">
        <v>3534.67</v>
      </c>
      <c r="P3552" s="83">
        <v>16.325299999999999</v>
      </c>
      <c r="Q3552" s="83">
        <v>3551</v>
      </c>
      <c r="R3552" s="86">
        <v>4.5973799999999999E-3</v>
      </c>
      <c r="S3552" s="86">
        <v>3.1924599999999997E-2</v>
      </c>
    </row>
    <row r="3553" spans="2:19" x14ac:dyDescent="0.2">
      <c r="B3553" s="33"/>
      <c r="L3553" s="84">
        <v>0.97599999999999998</v>
      </c>
      <c r="M3553" s="83">
        <v>3543.82</v>
      </c>
      <c r="N3553" s="83">
        <v>8.1786499999999993</v>
      </c>
      <c r="O3553" s="83">
        <v>3535.64</v>
      </c>
      <c r="P3553" s="83">
        <v>16.357299999999999</v>
      </c>
      <c r="Q3553" s="83">
        <v>3552</v>
      </c>
      <c r="R3553" s="86">
        <v>4.6050900000000001E-3</v>
      </c>
      <c r="S3553" s="86">
        <v>3.2020300000000002E-2</v>
      </c>
    </row>
    <row r="3554" spans="2:19" x14ac:dyDescent="0.2">
      <c r="B3554" s="33"/>
      <c r="L3554" s="84">
        <v>0.97599999999999998</v>
      </c>
      <c r="M3554" s="83">
        <v>3544.81</v>
      </c>
      <c r="N3554" s="83">
        <v>8.1946700000000003</v>
      </c>
      <c r="O3554" s="83">
        <v>3536.61</v>
      </c>
      <c r="P3554" s="83">
        <v>16.389299999999999</v>
      </c>
      <c r="Q3554" s="83">
        <v>3553</v>
      </c>
      <c r="R3554" s="86">
        <v>4.6128200000000001E-3</v>
      </c>
      <c r="S3554" s="86">
        <v>3.2020300000000002E-2</v>
      </c>
    </row>
    <row r="3555" spans="2:19" x14ac:dyDescent="0.2">
      <c r="B3555" s="33"/>
      <c r="L3555" s="84">
        <v>0.97589999999999999</v>
      </c>
      <c r="M3555" s="83">
        <v>3545.79</v>
      </c>
      <c r="N3555" s="83">
        <v>8.2107100000000006</v>
      </c>
      <c r="O3555" s="83">
        <v>3537.58</v>
      </c>
      <c r="P3555" s="83">
        <v>16.421399999999998</v>
      </c>
      <c r="Q3555" s="83">
        <v>3554</v>
      </c>
      <c r="R3555" s="86">
        <v>4.6205500000000002E-3</v>
      </c>
      <c r="S3555" s="86">
        <v>3.21163E-2</v>
      </c>
    </row>
    <row r="3556" spans="2:19" x14ac:dyDescent="0.2">
      <c r="B3556" s="33"/>
      <c r="L3556" s="84">
        <v>0.97589999999999999</v>
      </c>
      <c r="M3556" s="83">
        <v>3546.77</v>
      </c>
      <c r="N3556" s="83">
        <v>8.2267799999999998</v>
      </c>
      <c r="O3556" s="83">
        <v>3538.55</v>
      </c>
      <c r="P3556" s="83">
        <v>16.453600000000002</v>
      </c>
      <c r="Q3556" s="83">
        <v>3555</v>
      </c>
      <c r="R3556" s="86">
        <v>4.6282900000000002E-3</v>
      </c>
      <c r="S3556" s="86">
        <v>3.21163E-2</v>
      </c>
    </row>
    <row r="3557" spans="2:19" x14ac:dyDescent="0.2">
      <c r="B3557" s="33"/>
      <c r="L3557" s="84">
        <v>0.9758</v>
      </c>
      <c r="M3557" s="83">
        <v>3547.76</v>
      </c>
      <c r="N3557" s="83">
        <v>8.2428799999999995</v>
      </c>
      <c r="O3557" s="83">
        <v>3539.51</v>
      </c>
      <c r="P3557" s="83">
        <v>16.485800000000001</v>
      </c>
      <c r="Q3557" s="83">
        <v>3556</v>
      </c>
      <c r="R3557" s="86">
        <v>4.6360400000000001E-3</v>
      </c>
      <c r="S3557" s="86">
        <v>3.2212499999999998E-2</v>
      </c>
    </row>
    <row r="3558" spans="2:19" x14ac:dyDescent="0.2">
      <c r="B3558" s="33"/>
      <c r="L3558" s="84">
        <v>0.9758</v>
      </c>
      <c r="M3558" s="83">
        <v>3548.74</v>
      </c>
      <c r="N3558" s="83">
        <v>8.2590000000000003</v>
      </c>
      <c r="O3558" s="83">
        <v>3540.48</v>
      </c>
      <c r="P3558" s="83">
        <v>16.518000000000001</v>
      </c>
      <c r="Q3558" s="83">
        <v>3557</v>
      </c>
      <c r="R3558" s="86">
        <v>4.6438E-3</v>
      </c>
      <c r="S3558" s="86">
        <v>3.2212499999999998E-2</v>
      </c>
    </row>
    <row r="3559" spans="2:19" x14ac:dyDescent="0.2">
      <c r="B3559" s="33"/>
      <c r="L3559" s="84">
        <v>0.97570000000000001</v>
      </c>
      <c r="M3559" s="83">
        <v>3549.72</v>
      </c>
      <c r="N3559" s="83">
        <v>8.2751400000000004</v>
      </c>
      <c r="O3559" s="83">
        <v>3541.45</v>
      </c>
      <c r="P3559" s="83">
        <v>16.5503</v>
      </c>
      <c r="Q3559" s="83">
        <v>3558</v>
      </c>
      <c r="R3559" s="86">
        <v>4.6515699999999998E-3</v>
      </c>
      <c r="S3559" s="86">
        <v>3.2333099999999997E-2</v>
      </c>
    </row>
    <row r="3560" spans="2:19" x14ac:dyDescent="0.2">
      <c r="B3560" s="33"/>
      <c r="L3560" s="84">
        <v>0.97570000000000001</v>
      </c>
      <c r="M3560" s="83">
        <v>3550.71</v>
      </c>
      <c r="N3560" s="83">
        <v>8.2913099999999993</v>
      </c>
      <c r="O3560" s="83">
        <v>3542.42</v>
      </c>
      <c r="P3560" s="83">
        <v>16.582599999999999</v>
      </c>
      <c r="Q3560" s="83">
        <v>3559</v>
      </c>
      <c r="R3560" s="86">
        <v>4.6593499999999996E-3</v>
      </c>
      <c r="S3560" s="86">
        <v>3.2333099999999997E-2</v>
      </c>
    </row>
    <row r="3561" spans="2:19" x14ac:dyDescent="0.2">
      <c r="B3561" s="33"/>
      <c r="L3561" s="84">
        <v>0.97570000000000001</v>
      </c>
      <c r="M3561" s="83">
        <v>3551.69</v>
      </c>
      <c r="N3561" s="83">
        <v>8.3074999999999992</v>
      </c>
      <c r="O3561" s="83">
        <v>3543.39</v>
      </c>
      <c r="P3561" s="83">
        <v>16.614999999999998</v>
      </c>
      <c r="Q3561" s="83">
        <v>3560</v>
      </c>
      <c r="R3561" s="86">
        <v>4.6671300000000002E-3</v>
      </c>
      <c r="S3561" s="86">
        <v>3.2333099999999997E-2</v>
      </c>
    </row>
    <row r="3562" spans="2:19" x14ac:dyDescent="0.2">
      <c r="B3562" s="33"/>
      <c r="L3562" s="84">
        <v>0.97560000000000002</v>
      </c>
      <c r="M3562" s="83">
        <v>3552.68</v>
      </c>
      <c r="N3562" s="83">
        <v>8.3237100000000002</v>
      </c>
      <c r="O3562" s="83">
        <v>3544.35</v>
      </c>
      <c r="P3562" s="83">
        <v>16.647400000000001</v>
      </c>
      <c r="Q3562" s="83">
        <v>3561</v>
      </c>
      <c r="R3562" s="86">
        <v>4.6749299999999999E-3</v>
      </c>
      <c r="S3562" s="86">
        <v>3.2429699999999999E-2</v>
      </c>
    </row>
    <row r="3563" spans="2:19" x14ac:dyDescent="0.2">
      <c r="B3563" s="33"/>
      <c r="L3563" s="84">
        <v>0.97550000000000003</v>
      </c>
      <c r="M3563" s="83">
        <v>3553.66</v>
      </c>
      <c r="N3563" s="83">
        <v>8.33995</v>
      </c>
      <c r="O3563" s="83">
        <v>3545.32</v>
      </c>
      <c r="P3563" s="83">
        <v>16.6799</v>
      </c>
      <c r="Q3563" s="83">
        <v>3562</v>
      </c>
      <c r="R3563" s="86">
        <v>4.6827300000000004E-3</v>
      </c>
      <c r="S3563" s="86">
        <v>3.2502299999999998E-2</v>
      </c>
    </row>
    <row r="3564" spans="2:19" x14ac:dyDescent="0.2">
      <c r="B3564" s="33"/>
      <c r="L3564" s="84">
        <v>0.97550000000000003</v>
      </c>
      <c r="M3564" s="83">
        <v>3554.64</v>
      </c>
      <c r="N3564" s="83">
        <v>8.3562100000000008</v>
      </c>
      <c r="O3564" s="83">
        <v>3546.29</v>
      </c>
      <c r="P3564" s="83">
        <v>16.712399999999999</v>
      </c>
      <c r="Q3564" s="83">
        <v>3563</v>
      </c>
      <c r="R3564" s="86">
        <v>4.6905499999999999E-3</v>
      </c>
      <c r="S3564" s="86">
        <v>3.2502299999999998E-2</v>
      </c>
    </row>
    <row r="3565" spans="2:19" x14ac:dyDescent="0.2">
      <c r="B3565" s="33"/>
      <c r="L3565" s="84">
        <v>0.97540000000000004</v>
      </c>
      <c r="M3565" s="83">
        <v>3555.63</v>
      </c>
      <c r="N3565" s="83">
        <v>8.3725000000000005</v>
      </c>
      <c r="O3565" s="83">
        <v>3547.25</v>
      </c>
      <c r="P3565" s="83">
        <v>16.745000000000001</v>
      </c>
      <c r="Q3565" s="83">
        <v>3564</v>
      </c>
      <c r="R3565" s="86">
        <v>4.6983700000000003E-3</v>
      </c>
      <c r="S3565" s="86">
        <v>3.2575E-2</v>
      </c>
    </row>
    <row r="3566" spans="2:19" x14ac:dyDescent="0.2">
      <c r="B3566" s="33"/>
      <c r="L3566" s="84">
        <v>0.97529999999999994</v>
      </c>
      <c r="M3566" s="83">
        <v>3556.61</v>
      </c>
      <c r="N3566" s="83">
        <v>8.3888099999999994</v>
      </c>
      <c r="O3566" s="83">
        <v>3548.22</v>
      </c>
      <c r="P3566" s="83">
        <v>16.7776</v>
      </c>
      <c r="Q3566" s="83">
        <v>3565</v>
      </c>
      <c r="R3566" s="86">
        <v>4.7062099999999997E-3</v>
      </c>
      <c r="S3566" s="86">
        <v>3.2672199999999998E-2</v>
      </c>
    </row>
    <row r="3567" spans="2:19" x14ac:dyDescent="0.2">
      <c r="B3567" s="33"/>
      <c r="L3567" s="84">
        <v>0.97529999999999994</v>
      </c>
      <c r="M3567" s="83">
        <v>3557.59</v>
      </c>
      <c r="N3567" s="83">
        <v>8.4051500000000008</v>
      </c>
      <c r="O3567" s="83">
        <v>3549.19</v>
      </c>
      <c r="P3567" s="83">
        <v>16.810300000000002</v>
      </c>
      <c r="Q3567" s="83">
        <v>3566</v>
      </c>
      <c r="R3567" s="86">
        <v>4.71405E-3</v>
      </c>
      <c r="S3567" s="86">
        <v>3.2672199999999998E-2</v>
      </c>
    </row>
    <row r="3568" spans="2:19" x14ac:dyDescent="0.2">
      <c r="B3568" s="33"/>
      <c r="L3568" s="84">
        <v>0.97529999999999994</v>
      </c>
      <c r="M3568" s="83">
        <v>3558.58</v>
      </c>
      <c r="N3568" s="83">
        <v>8.4215099999999996</v>
      </c>
      <c r="O3568" s="83">
        <v>3550.16</v>
      </c>
      <c r="P3568" s="83">
        <v>16.843</v>
      </c>
      <c r="Q3568" s="83">
        <v>3567</v>
      </c>
      <c r="R3568" s="86">
        <v>4.7219000000000002E-3</v>
      </c>
      <c r="S3568" s="86">
        <v>3.2672199999999998E-2</v>
      </c>
    </row>
    <row r="3569" spans="2:19" x14ac:dyDescent="0.2">
      <c r="B3569" s="33"/>
      <c r="L3569" s="84">
        <v>0.97519999999999996</v>
      </c>
      <c r="M3569" s="83">
        <v>3559.56</v>
      </c>
      <c r="N3569" s="83">
        <v>8.4378899999999994</v>
      </c>
      <c r="O3569" s="83">
        <v>3551.12</v>
      </c>
      <c r="P3569" s="83">
        <v>16.875800000000002</v>
      </c>
      <c r="Q3569" s="83">
        <v>3568</v>
      </c>
      <c r="R3569" s="86">
        <v>4.7297600000000004E-3</v>
      </c>
      <c r="S3569" s="86">
        <v>3.2940400000000002E-2</v>
      </c>
    </row>
    <row r="3570" spans="2:19" x14ac:dyDescent="0.2">
      <c r="B3570" s="33"/>
      <c r="L3570" s="84">
        <v>0.97519999999999996</v>
      </c>
      <c r="M3570" s="83">
        <v>3560.55</v>
      </c>
      <c r="N3570" s="83">
        <v>8.4542999999999999</v>
      </c>
      <c r="O3570" s="83">
        <v>3552.09</v>
      </c>
      <c r="P3570" s="83">
        <v>16.9086</v>
      </c>
      <c r="Q3570" s="83">
        <v>3569</v>
      </c>
      <c r="R3570" s="86">
        <v>4.7376299999999996E-3</v>
      </c>
      <c r="S3570" s="86">
        <v>3.2940400000000002E-2</v>
      </c>
    </row>
    <row r="3571" spans="2:19" x14ac:dyDescent="0.2">
      <c r="B3571" s="33"/>
      <c r="L3571" s="84">
        <v>0.97519999999999996</v>
      </c>
      <c r="M3571" s="83">
        <v>3561.53</v>
      </c>
      <c r="N3571" s="83">
        <v>8.4707399999999993</v>
      </c>
      <c r="O3571" s="83">
        <v>3553.06</v>
      </c>
      <c r="P3571" s="83">
        <v>16.941500000000001</v>
      </c>
      <c r="Q3571" s="83">
        <v>3570</v>
      </c>
      <c r="R3571" s="86">
        <v>4.7455099999999997E-3</v>
      </c>
      <c r="S3571" s="86">
        <v>3.2940400000000002E-2</v>
      </c>
    </row>
    <row r="3572" spans="2:19" x14ac:dyDescent="0.2">
      <c r="B3572" s="33"/>
      <c r="L3572" s="84">
        <v>0.97519999999999996</v>
      </c>
      <c r="M3572" s="83">
        <v>3562.51</v>
      </c>
      <c r="N3572" s="83">
        <v>8.48719</v>
      </c>
      <c r="O3572" s="83">
        <v>3554.03</v>
      </c>
      <c r="P3572" s="83">
        <v>16.974399999999999</v>
      </c>
      <c r="Q3572" s="83">
        <v>3571</v>
      </c>
      <c r="R3572" s="86">
        <v>4.7533999999999996E-3</v>
      </c>
      <c r="S3572" s="86">
        <v>3.2940400000000002E-2</v>
      </c>
    </row>
    <row r="3573" spans="2:19" x14ac:dyDescent="0.2">
      <c r="B3573" s="33"/>
      <c r="L3573" s="84">
        <v>0.97519999999999996</v>
      </c>
      <c r="M3573" s="83">
        <v>3563.5</v>
      </c>
      <c r="N3573" s="83">
        <v>8.5036799999999992</v>
      </c>
      <c r="O3573" s="83">
        <v>3554.99</v>
      </c>
      <c r="P3573" s="83">
        <v>17.007400000000001</v>
      </c>
      <c r="Q3573" s="83">
        <v>3572</v>
      </c>
      <c r="R3573" s="86">
        <v>4.7613000000000004E-3</v>
      </c>
      <c r="S3573" s="86">
        <v>3.2940400000000002E-2</v>
      </c>
    </row>
    <row r="3574" spans="2:19" x14ac:dyDescent="0.2">
      <c r="B3574" s="33"/>
      <c r="L3574" s="84">
        <v>0.97519999999999996</v>
      </c>
      <c r="M3574" s="83">
        <v>3564.48</v>
      </c>
      <c r="N3574" s="83">
        <v>8.5201799999999999</v>
      </c>
      <c r="O3574" s="83">
        <v>3555.96</v>
      </c>
      <c r="P3574" s="83">
        <v>17.040400000000002</v>
      </c>
      <c r="Q3574" s="83">
        <v>3573</v>
      </c>
      <c r="R3574" s="86">
        <v>4.7692000000000003E-3</v>
      </c>
      <c r="S3574" s="86">
        <v>3.2940400000000002E-2</v>
      </c>
    </row>
    <row r="3575" spans="2:19" x14ac:dyDescent="0.2">
      <c r="B3575" s="33"/>
      <c r="L3575" s="84">
        <v>0.97519999999999996</v>
      </c>
      <c r="M3575" s="83">
        <v>3565.46</v>
      </c>
      <c r="N3575" s="83">
        <v>8.5367200000000008</v>
      </c>
      <c r="O3575" s="83">
        <v>3556.93</v>
      </c>
      <c r="P3575" s="83">
        <v>17.073399999999999</v>
      </c>
      <c r="Q3575" s="83">
        <v>3574</v>
      </c>
      <c r="R3575" s="86">
        <v>4.7771200000000002E-3</v>
      </c>
      <c r="S3575" s="86">
        <v>3.2940400000000002E-2</v>
      </c>
    </row>
    <row r="3576" spans="2:19" x14ac:dyDescent="0.2">
      <c r="B3576" s="33"/>
      <c r="L3576" s="84">
        <v>0.97519999999999996</v>
      </c>
      <c r="M3576" s="83">
        <v>3566.45</v>
      </c>
      <c r="N3576" s="83">
        <v>8.5532699999999995</v>
      </c>
      <c r="O3576" s="83">
        <v>3557.89</v>
      </c>
      <c r="P3576" s="83">
        <v>17.1065</v>
      </c>
      <c r="Q3576" s="83">
        <v>3575</v>
      </c>
      <c r="R3576" s="86">
        <v>4.7850499999999999E-3</v>
      </c>
      <c r="S3576" s="86">
        <v>3.2940400000000002E-2</v>
      </c>
    </row>
    <row r="3577" spans="2:19" x14ac:dyDescent="0.2">
      <c r="B3577" s="33"/>
      <c r="L3577" s="84">
        <v>0.97509999999999997</v>
      </c>
      <c r="M3577" s="83">
        <v>3567.43</v>
      </c>
      <c r="N3577" s="83">
        <v>8.5698500000000006</v>
      </c>
      <c r="O3577" s="83">
        <v>3558.86</v>
      </c>
      <c r="P3577" s="83">
        <v>17.139700000000001</v>
      </c>
      <c r="Q3577" s="83">
        <v>3576</v>
      </c>
      <c r="R3577" s="86">
        <v>4.7929799999999996E-3</v>
      </c>
      <c r="S3577" s="86">
        <v>3.3161000000000003E-2</v>
      </c>
    </row>
    <row r="3578" spans="2:19" x14ac:dyDescent="0.2">
      <c r="B3578" s="33"/>
      <c r="L3578" s="84">
        <v>0.97499999999999998</v>
      </c>
      <c r="M3578" s="83">
        <v>3568.41</v>
      </c>
      <c r="N3578" s="83">
        <v>8.5864600000000006</v>
      </c>
      <c r="O3578" s="83">
        <v>3559.83</v>
      </c>
      <c r="P3578" s="83">
        <v>17.172899999999998</v>
      </c>
      <c r="Q3578" s="83">
        <v>3577</v>
      </c>
      <c r="R3578" s="86">
        <v>4.8009300000000001E-3</v>
      </c>
      <c r="S3578" s="86">
        <v>3.3210200000000002E-2</v>
      </c>
    </row>
    <row r="3579" spans="2:19" x14ac:dyDescent="0.2">
      <c r="B3579" s="33"/>
      <c r="L3579" s="84">
        <v>0.97489999999999999</v>
      </c>
      <c r="M3579" s="83">
        <v>3569.4</v>
      </c>
      <c r="N3579" s="83">
        <v>8.6030899999999999</v>
      </c>
      <c r="O3579" s="83">
        <v>3560.79</v>
      </c>
      <c r="P3579" s="83">
        <v>17.206199999999999</v>
      </c>
      <c r="Q3579" s="83">
        <v>3578</v>
      </c>
      <c r="R3579" s="86">
        <v>4.8088799999999998E-3</v>
      </c>
      <c r="S3579" s="86">
        <v>3.3333300000000003E-2</v>
      </c>
    </row>
    <row r="3580" spans="2:19" x14ac:dyDescent="0.2">
      <c r="B3580" s="33"/>
      <c r="L3580" s="84">
        <v>0.97489999999999999</v>
      </c>
      <c r="M3580" s="83">
        <v>3570.38</v>
      </c>
      <c r="N3580" s="83">
        <v>8.6197400000000002</v>
      </c>
      <c r="O3580" s="83">
        <v>3561.76</v>
      </c>
      <c r="P3580" s="83">
        <v>17.2395</v>
      </c>
      <c r="Q3580" s="83">
        <v>3579</v>
      </c>
      <c r="R3580" s="86">
        <v>4.8168400000000002E-3</v>
      </c>
      <c r="S3580" s="86">
        <v>3.3333300000000003E-2</v>
      </c>
    </row>
    <row r="3581" spans="2:19" x14ac:dyDescent="0.2">
      <c r="B3581" s="33"/>
      <c r="L3581" s="84">
        <v>0.97489999999999999</v>
      </c>
      <c r="M3581" s="83">
        <v>3571.36</v>
      </c>
      <c r="N3581" s="83">
        <v>8.6364199999999993</v>
      </c>
      <c r="O3581" s="83">
        <v>3562.73</v>
      </c>
      <c r="P3581" s="83">
        <v>17.2728</v>
      </c>
      <c r="Q3581" s="83">
        <v>3580</v>
      </c>
      <c r="R3581" s="86">
        <v>4.8248199999999996E-3</v>
      </c>
      <c r="S3581" s="86">
        <v>3.3333300000000003E-2</v>
      </c>
    </row>
    <row r="3582" spans="2:19" x14ac:dyDescent="0.2">
      <c r="B3582" s="33"/>
      <c r="L3582" s="84">
        <v>0.97489999999999999</v>
      </c>
      <c r="M3582" s="83">
        <v>3572.35</v>
      </c>
      <c r="N3582" s="83">
        <v>8.6531199999999995</v>
      </c>
      <c r="O3582" s="83">
        <v>3563.69</v>
      </c>
      <c r="P3582" s="83">
        <v>17.3062</v>
      </c>
      <c r="Q3582" s="83">
        <v>3581</v>
      </c>
      <c r="R3582" s="86">
        <v>4.8327999999999999E-3</v>
      </c>
      <c r="S3582" s="86">
        <v>3.3333300000000003E-2</v>
      </c>
    </row>
    <row r="3583" spans="2:19" x14ac:dyDescent="0.2">
      <c r="B3583" s="33"/>
      <c r="L3583" s="84">
        <v>0.9748</v>
      </c>
      <c r="M3583" s="83">
        <v>3573.33</v>
      </c>
      <c r="N3583" s="83">
        <v>8.6698500000000003</v>
      </c>
      <c r="O3583" s="83">
        <v>3564.66</v>
      </c>
      <c r="P3583" s="83">
        <v>17.339700000000001</v>
      </c>
      <c r="Q3583" s="83">
        <v>3582</v>
      </c>
      <c r="R3583" s="86">
        <v>4.8407900000000002E-3</v>
      </c>
      <c r="S3583" s="86">
        <v>3.3481499999999997E-2</v>
      </c>
    </row>
    <row r="3584" spans="2:19" x14ac:dyDescent="0.2">
      <c r="B3584" s="33"/>
      <c r="L3584" s="84">
        <v>0.9748</v>
      </c>
      <c r="M3584" s="83">
        <v>3574.31</v>
      </c>
      <c r="N3584" s="83">
        <v>8.6866099999999999</v>
      </c>
      <c r="O3584" s="83">
        <v>3565.63</v>
      </c>
      <c r="P3584" s="83">
        <v>17.373200000000001</v>
      </c>
      <c r="Q3584" s="83">
        <v>3583</v>
      </c>
      <c r="R3584" s="86">
        <v>4.8487900000000004E-3</v>
      </c>
      <c r="S3584" s="86">
        <v>3.3481499999999997E-2</v>
      </c>
    </row>
    <row r="3585" spans="2:19" x14ac:dyDescent="0.2">
      <c r="B3585" s="33"/>
      <c r="L3585" s="84">
        <v>0.97470000000000001</v>
      </c>
      <c r="M3585" s="83">
        <v>3575.3</v>
      </c>
      <c r="N3585" s="83">
        <v>8.7033799999999992</v>
      </c>
      <c r="O3585" s="83">
        <v>3566.59</v>
      </c>
      <c r="P3585" s="83">
        <v>17.4068</v>
      </c>
      <c r="Q3585" s="83">
        <v>3584</v>
      </c>
      <c r="R3585" s="86">
        <v>4.8567999999999997E-3</v>
      </c>
      <c r="S3585" s="86">
        <v>3.3630199999999999E-2</v>
      </c>
    </row>
    <row r="3586" spans="2:19" x14ac:dyDescent="0.2">
      <c r="B3586" s="33"/>
      <c r="L3586" s="84">
        <v>0.97470000000000001</v>
      </c>
      <c r="M3586" s="83">
        <v>3576.28</v>
      </c>
      <c r="N3586" s="83">
        <v>8.7201900000000006</v>
      </c>
      <c r="O3586" s="83">
        <v>3567.56</v>
      </c>
      <c r="P3586" s="83">
        <v>17.4404</v>
      </c>
      <c r="Q3586" s="83">
        <v>3585</v>
      </c>
      <c r="R3586" s="86">
        <v>4.8648199999999997E-3</v>
      </c>
      <c r="S3586" s="86">
        <v>3.3630199999999999E-2</v>
      </c>
    </row>
    <row r="3587" spans="2:19" x14ac:dyDescent="0.2">
      <c r="B3587" s="33"/>
      <c r="L3587" s="84">
        <v>0.97470000000000001</v>
      </c>
      <c r="M3587" s="83">
        <v>3577.26</v>
      </c>
      <c r="N3587" s="83">
        <v>8.7370099999999997</v>
      </c>
      <c r="O3587" s="83">
        <v>3568.53</v>
      </c>
      <c r="P3587" s="83">
        <v>17.474</v>
      </c>
      <c r="Q3587" s="83">
        <v>3586</v>
      </c>
      <c r="R3587" s="86">
        <v>4.8728499999999998E-3</v>
      </c>
      <c r="S3587" s="86">
        <v>3.3630199999999999E-2</v>
      </c>
    </row>
    <row r="3588" spans="2:19" x14ac:dyDescent="0.2">
      <c r="B3588" s="33"/>
      <c r="L3588" s="84">
        <v>0.97470000000000001</v>
      </c>
      <c r="M3588" s="83">
        <v>3578.25</v>
      </c>
      <c r="N3588" s="83">
        <v>8.7538699999999992</v>
      </c>
      <c r="O3588" s="83">
        <v>3569.49</v>
      </c>
      <c r="P3588" s="83">
        <v>17.5077</v>
      </c>
      <c r="Q3588" s="83">
        <v>3587</v>
      </c>
      <c r="R3588" s="86">
        <v>4.8808799999999998E-3</v>
      </c>
      <c r="S3588" s="86">
        <v>3.3630199999999999E-2</v>
      </c>
    </row>
    <row r="3589" spans="2:19" x14ac:dyDescent="0.2">
      <c r="B3589" s="33"/>
      <c r="L3589" s="84">
        <v>0.97450000000000003</v>
      </c>
      <c r="M3589" s="83">
        <v>3579.23</v>
      </c>
      <c r="N3589" s="83">
        <v>8.77074</v>
      </c>
      <c r="O3589" s="83">
        <v>3570.46</v>
      </c>
      <c r="P3589" s="83">
        <v>17.541499999999999</v>
      </c>
      <c r="Q3589" s="83">
        <v>3588</v>
      </c>
      <c r="R3589" s="86">
        <v>4.8889299999999997E-3</v>
      </c>
      <c r="S3589" s="86">
        <v>3.3903900000000001E-2</v>
      </c>
    </row>
    <row r="3590" spans="2:19" x14ac:dyDescent="0.2">
      <c r="B3590" s="33"/>
      <c r="L3590" s="84">
        <v>0.97450000000000003</v>
      </c>
      <c r="M3590" s="83">
        <v>3580.21</v>
      </c>
      <c r="N3590" s="83">
        <v>8.7876399999999997</v>
      </c>
      <c r="O3590" s="83">
        <v>3571.42</v>
      </c>
      <c r="P3590" s="83">
        <v>17.575299999999999</v>
      </c>
      <c r="Q3590" s="83">
        <v>3589</v>
      </c>
      <c r="R3590" s="86">
        <v>4.8969900000000004E-3</v>
      </c>
      <c r="S3590" s="86">
        <v>3.3903900000000001E-2</v>
      </c>
    </row>
    <row r="3591" spans="2:19" x14ac:dyDescent="0.2">
      <c r="B3591" s="33"/>
      <c r="L3591" s="84">
        <v>0.97450000000000003</v>
      </c>
      <c r="M3591" s="83">
        <v>3581.2</v>
      </c>
      <c r="N3591" s="83">
        <v>8.80457</v>
      </c>
      <c r="O3591" s="83">
        <v>3572.39</v>
      </c>
      <c r="P3591" s="83">
        <v>17.609100000000002</v>
      </c>
      <c r="Q3591" s="83">
        <v>3590</v>
      </c>
      <c r="R3591" s="86">
        <v>4.9050500000000002E-3</v>
      </c>
      <c r="S3591" s="86">
        <v>3.3903900000000001E-2</v>
      </c>
    </row>
    <row r="3592" spans="2:19" x14ac:dyDescent="0.2">
      <c r="B3592" s="33"/>
      <c r="L3592" s="84">
        <v>0.97450000000000003</v>
      </c>
      <c r="M3592" s="83">
        <v>3582.18</v>
      </c>
      <c r="N3592" s="83">
        <v>8.8215199999999996</v>
      </c>
      <c r="O3592" s="83">
        <v>3573.36</v>
      </c>
      <c r="P3592" s="83">
        <v>17.643000000000001</v>
      </c>
      <c r="Q3592" s="83">
        <v>3591</v>
      </c>
      <c r="R3592" s="86">
        <v>4.9131299999999999E-3</v>
      </c>
      <c r="S3592" s="86">
        <v>3.3903900000000001E-2</v>
      </c>
    </row>
    <row r="3593" spans="2:19" x14ac:dyDescent="0.2">
      <c r="B3593" s="33"/>
      <c r="L3593" s="84">
        <v>0.97450000000000003</v>
      </c>
      <c r="M3593" s="83">
        <v>3583.16</v>
      </c>
      <c r="N3593" s="83">
        <v>8.8384999999999998</v>
      </c>
      <c r="O3593" s="83">
        <v>3574.32</v>
      </c>
      <c r="P3593" s="83">
        <v>17.677</v>
      </c>
      <c r="Q3593" s="83">
        <v>3592</v>
      </c>
      <c r="R3593" s="86">
        <v>4.9212099999999996E-3</v>
      </c>
      <c r="S3593" s="86">
        <v>3.3903900000000001E-2</v>
      </c>
    </row>
    <row r="3594" spans="2:19" x14ac:dyDescent="0.2">
      <c r="B3594" s="33"/>
      <c r="L3594" s="84">
        <v>0.97450000000000003</v>
      </c>
      <c r="M3594" s="83">
        <v>3584.14</v>
      </c>
      <c r="N3594" s="83">
        <v>8.8554999999999993</v>
      </c>
      <c r="O3594" s="83">
        <v>3575.29</v>
      </c>
      <c r="P3594" s="83">
        <v>17.710999999999999</v>
      </c>
      <c r="Q3594" s="83">
        <v>3593</v>
      </c>
      <c r="R3594" s="86">
        <v>4.9293100000000001E-3</v>
      </c>
      <c r="S3594" s="86">
        <v>3.3903900000000001E-2</v>
      </c>
    </row>
    <row r="3595" spans="2:19" x14ac:dyDescent="0.2">
      <c r="B3595" s="33"/>
      <c r="L3595" s="84">
        <v>0.97450000000000003</v>
      </c>
      <c r="M3595" s="83">
        <v>3585.13</v>
      </c>
      <c r="N3595" s="83">
        <v>8.8725299999999994</v>
      </c>
      <c r="O3595" s="83">
        <v>3576.25</v>
      </c>
      <c r="P3595" s="83">
        <v>17.745100000000001</v>
      </c>
      <c r="Q3595" s="83">
        <v>3594</v>
      </c>
      <c r="R3595" s="86">
        <v>4.9374099999999997E-3</v>
      </c>
      <c r="S3595" s="86">
        <v>3.3903900000000001E-2</v>
      </c>
    </row>
    <row r="3596" spans="2:19" x14ac:dyDescent="0.2">
      <c r="B3596" s="33"/>
      <c r="L3596" s="84">
        <v>0.97430000000000005</v>
      </c>
      <c r="M3596" s="83">
        <v>3586.11</v>
      </c>
      <c r="N3596" s="83">
        <v>8.8895800000000005</v>
      </c>
      <c r="O3596" s="83">
        <v>3577.22</v>
      </c>
      <c r="P3596" s="83">
        <v>17.779199999999999</v>
      </c>
      <c r="Q3596" s="83">
        <v>3595</v>
      </c>
      <c r="R3596" s="86">
        <v>4.9455300000000001E-3</v>
      </c>
      <c r="S3596" s="86">
        <v>3.41541E-2</v>
      </c>
    </row>
    <row r="3597" spans="2:19" x14ac:dyDescent="0.2">
      <c r="B3597" s="33"/>
      <c r="L3597" s="84">
        <v>0.97430000000000005</v>
      </c>
      <c r="M3597" s="83">
        <v>3587.09</v>
      </c>
      <c r="N3597" s="83">
        <v>8.9066600000000005</v>
      </c>
      <c r="O3597" s="83">
        <v>3578.19</v>
      </c>
      <c r="P3597" s="83">
        <v>17.813300000000002</v>
      </c>
      <c r="Q3597" s="83">
        <v>3596</v>
      </c>
      <c r="R3597" s="86">
        <v>4.9536500000000004E-3</v>
      </c>
      <c r="S3597" s="86">
        <v>3.41541E-2</v>
      </c>
    </row>
    <row r="3598" spans="2:19" x14ac:dyDescent="0.2">
      <c r="B3598" s="33"/>
      <c r="L3598" s="84">
        <v>0.97430000000000005</v>
      </c>
      <c r="M3598" s="83">
        <v>3588.08</v>
      </c>
      <c r="N3598" s="83">
        <v>8.9237599999999997</v>
      </c>
      <c r="O3598" s="83">
        <v>3579.15</v>
      </c>
      <c r="P3598" s="83">
        <v>17.8475</v>
      </c>
      <c r="Q3598" s="83">
        <v>3597</v>
      </c>
      <c r="R3598" s="86">
        <v>4.9617799999999998E-3</v>
      </c>
      <c r="S3598" s="86">
        <v>3.41541E-2</v>
      </c>
    </row>
    <row r="3599" spans="2:19" x14ac:dyDescent="0.2">
      <c r="B3599" s="33"/>
      <c r="L3599" s="84">
        <v>0.97419999999999995</v>
      </c>
      <c r="M3599" s="83">
        <v>3589.06</v>
      </c>
      <c r="N3599" s="83">
        <v>8.9408899999999996</v>
      </c>
      <c r="O3599" s="83">
        <v>3580.12</v>
      </c>
      <c r="P3599" s="83">
        <v>17.881799999999998</v>
      </c>
      <c r="Q3599" s="83">
        <v>3598</v>
      </c>
      <c r="R3599" s="86">
        <v>4.9699200000000001E-3</v>
      </c>
      <c r="S3599" s="86">
        <v>3.4430799999999998E-2</v>
      </c>
    </row>
    <row r="3600" spans="2:19" x14ac:dyDescent="0.2">
      <c r="B3600" s="33"/>
      <c r="L3600" s="84">
        <v>0.97419999999999995</v>
      </c>
      <c r="M3600" s="83">
        <v>3590.04</v>
      </c>
      <c r="N3600" s="83">
        <v>8.9580400000000004</v>
      </c>
      <c r="O3600" s="83">
        <v>3581.08</v>
      </c>
      <c r="P3600" s="83">
        <v>17.9161</v>
      </c>
      <c r="Q3600" s="83">
        <v>3599</v>
      </c>
      <c r="R3600" s="86">
        <v>4.9780700000000002E-3</v>
      </c>
      <c r="S3600" s="86">
        <v>3.4430799999999998E-2</v>
      </c>
    </row>
    <row r="3601" spans="2:19" x14ac:dyDescent="0.2">
      <c r="B3601" s="33"/>
      <c r="L3601" s="84">
        <v>0.97419999999999995</v>
      </c>
      <c r="M3601" s="83">
        <v>3591.02</v>
      </c>
      <c r="N3601" s="83">
        <v>8.9752200000000002</v>
      </c>
      <c r="O3601" s="83">
        <v>3582.05</v>
      </c>
      <c r="P3601" s="83">
        <v>17.950399999999998</v>
      </c>
      <c r="Q3601" s="83">
        <v>3600</v>
      </c>
      <c r="R3601" s="86">
        <v>4.9862300000000003E-3</v>
      </c>
      <c r="S3601" s="86">
        <v>3.4430799999999998E-2</v>
      </c>
    </row>
    <row r="3602" spans="2:19" x14ac:dyDescent="0.2">
      <c r="B3602" s="33"/>
      <c r="L3602" s="84">
        <v>0.97419999999999995</v>
      </c>
      <c r="M3602" s="83">
        <v>3592.01</v>
      </c>
      <c r="N3602" s="83">
        <v>8.9924199999999992</v>
      </c>
      <c r="O3602" s="83">
        <v>3583.02</v>
      </c>
      <c r="P3602" s="83">
        <v>17.9848</v>
      </c>
      <c r="Q3602" s="83">
        <v>3601</v>
      </c>
      <c r="R3602" s="86">
        <v>4.9944000000000004E-3</v>
      </c>
      <c r="S3602" s="86">
        <v>3.4430799999999998E-2</v>
      </c>
    </row>
    <row r="3603" spans="2:19" x14ac:dyDescent="0.2">
      <c r="B3603" s="33"/>
      <c r="L3603" s="84">
        <v>0.97419999999999995</v>
      </c>
      <c r="M3603" s="83">
        <v>3592.99</v>
      </c>
      <c r="N3603" s="83">
        <v>9.0096500000000006</v>
      </c>
      <c r="O3603" s="83">
        <v>3583.98</v>
      </c>
      <c r="P3603" s="83">
        <v>18.019300000000001</v>
      </c>
      <c r="Q3603" s="83">
        <v>3602</v>
      </c>
      <c r="R3603" s="86">
        <v>5.0025800000000004E-3</v>
      </c>
      <c r="S3603" s="86">
        <v>3.4430799999999998E-2</v>
      </c>
    </row>
    <row r="3604" spans="2:19" x14ac:dyDescent="0.2">
      <c r="B3604" s="33"/>
      <c r="L3604" s="84">
        <v>0.97419999999999995</v>
      </c>
      <c r="M3604" s="83">
        <v>3593.97</v>
      </c>
      <c r="N3604" s="83">
        <v>9.0268999999999995</v>
      </c>
      <c r="O3604" s="83">
        <v>3584.95</v>
      </c>
      <c r="P3604" s="83">
        <v>18.053799999999999</v>
      </c>
      <c r="Q3604" s="83">
        <v>3603</v>
      </c>
      <c r="R3604" s="86">
        <v>5.0107700000000003E-3</v>
      </c>
      <c r="S3604" s="86">
        <v>3.4430799999999998E-2</v>
      </c>
    </row>
    <row r="3605" spans="2:19" x14ac:dyDescent="0.2">
      <c r="B3605" s="33"/>
      <c r="L3605" s="84">
        <v>0.97419999999999995</v>
      </c>
      <c r="M3605" s="83">
        <v>3594.96</v>
      </c>
      <c r="N3605" s="83">
        <v>9.0441800000000008</v>
      </c>
      <c r="O3605" s="83">
        <v>3585.91</v>
      </c>
      <c r="P3605" s="83">
        <v>18.0884</v>
      </c>
      <c r="Q3605" s="83">
        <v>3604</v>
      </c>
      <c r="R3605" s="86">
        <v>5.0189700000000002E-3</v>
      </c>
      <c r="S3605" s="86">
        <v>3.4430799999999998E-2</v>
      </c>
    </row>
    <row r="3606" spans="2:19" x14ac:dyDescent="0.2">
      <c r="B3606" s="33"/>
      <c r="L3606" s="84">
        <v>0.97419999999999995</v>
      </c>
      <c r="M3606" s="83">
        <v>3595.94</v>
      </c>
      <c r="N3606" s="83">
        <v>9.0614799999999995</v>
      </c>
      <c r="O3606" s="83">
        <v>3586.88</v>
      </c>
      <c r="P3606" s="83">
        <v>18.123000000000001</v>
      </c>
      <c r="Q3606" s="83">
        <v>3605</v>
      </c>
      <c r="R3606" s="86">
        <v>5.02718E-3</v>
      </c>
      <c r="S3606" s="86">
        <v>3.4430799999999998E-2</v>
      </c>
    </row>
    <row r="3607" spans="2:19" x14ac:dyDescent="0.2">
      <c r="B3607" s="33"/>
      <c r="L3607" s="84">
        <v>0.97399999999999998</v>
      </c>
      <c r="M3607" s="83">
        <v>3596.92</v>
      </c>
      <c r="N3607" s="83">
        <v>9.0788100000000007</v>
      </c>
      <c r="O3607" s="83">
        <v>3587.84</v>
      </c>
      <c r="P3607" s="83">
        <v>18.157599999999999</v>
      </c>
      <c r="Q3607" s="83">
        <v>3606</v>
      </c>
      <c r="R3607" s="86">
        <v>5.0353899999999998E-3</v>
      </c>
      <c r="S3607" s="86">
        <v>3.4658399999999999E-2</v>
      </c>
    </row>
    <row r="3608" spans="2:19" x14ac:dyDescent="0.2">
      <c r="B3608" s="33"/>
      <c r="L3608" s="84">
        <v>0.97389999999999999</v>
      </c>
      <c r="M3608" s="83">
        <v>3597.9</v>
      </c>
      <c r="N3608" s="83">
        <v>9.0961700000000008</v>
      </c>
      <c r="O3608" s="83">
        <v>3588.81</v>
      </c>
      <c r="P3608" s="83">
        <v>18.192299999999999</v>
      </c>
      <c r="Q3608" s="83">
        <v>3607</v>
      </c>
      <c r="R3608" s="86">
        <v>5.0436200000000004E-3</v>
      </c>
      <c r="S3608" s="86">
        <v>3.4734500000000001E-2</v>
      </c>
    </row>
    <row r="3609" spans="2:19" x14ac:dyDescent="0.2">
      <c r="B3609" s="33"/>
      <c r="L3609" s="84">
        <v>0.97389999999999999</v>
      </c>
      <c r="M3609" s="83">
        <v>3598.89</v>
      </c>
      <c r="N3609" s="83">
        <v>9.11355</v>
      </c>
      <c r="O3609" s="83">
        <v>3589.77</v>
      </c>
      <c r="P3609" s="83">
        <v>18.2271</v>
      </c>
      <c r="Q3609" s="83">
        <v>3608</v>
      </c>
      <c r="R3609" s="86">
        <v>5.05186E-3</v>
      </c>
      <c r="S3609" s="86">
        <v>3.4734500000000001E-2</v>
      </c>
    </row>
    <row r="3610" spans="2:19" x14ac:dyDescent="0.2">
      <c r="B3610" s="33"/>
      <c r="L3610" s="84">
        <v>0.9738</v>
      </c>
      <c r="M3610" s="83">
        <v>3599.87</v>
      </c>
      <c r="N3610" s="83">
        <v>9.1309500000000003</v>
      </c>
      <c r="O3610" s="83">
        <v>3590.74</v>
      </c>
      <c r="P3610" s="83">
        <v>18.261900000000001</v>
      </c>
      <c r="Q3610" s="83">
        <v>3609</v>
      </c>
      <c r="R3610" s="86">
        <v>5.0600999999999997E-3</v>
      </c>
      <c r="S3610" s="86">
        <v>3.48616E-2</v>
      </c>
    </row>
    <row r="3611" spans="2:19" x14ac:dyDescent="0.2">
      <c r="B3611" s="33"/>
      <c r="L3611" s="84">
        <v>0.9738</v>
      </c>
      <c r="M3611" s="83">
        <v>3600.85</v>
      </c>
      <c r="N3611" s="83">
        <v>9.1483799999999995</v>
      </c>
      <c r="O3611" s="83">
        <v>3591.7</v>
      </c>
      <c r="P3611" s="83">
        <v>18.296800000000001</v>
      </c>
      <c r="Q3611" s="83">
        <v>3610</v>
      </c>
      <c r="R3611" s="86">
        <v>5.0683600000000001E-3</v>
      </c>
      <c r="S3611" s="86">
        <v>3.48616E-2</v>
      </c>
    </row>
    <row r="3612" spans="2:19" x14ac:dyDescent="0.2">
      <c r="B3612" s="33"/>
      <c r="L3612" s="84">
        <v>0.9738</v>
      </c>
      <c r="M3612" s="83">
        <v>3601.83</v>
      </c>
      <c r="N3612" s="83">
        <v>9.1658399999999993</v>
      </c>
      <c r="O3612" s="83">
        <v>3592.67</v>
      </c>
      <c r="P3612" s="83">
        <v>18.331700000000001</v>
      </c>
      <c r="Q3612" s="83">
        <v>3611</v>
      </c>
      <c r="R3612" s="86">
        <v>5.0766199999999996E-3</v>
      </c>
      <c r="S3612" s="86">
        <v>3.48616E-2</v>
      </c>
    </row>
    <row r="3613" spans="2:19" x14ac:dyDescent="0.2">
      <c r="B3613" s="33"/>
      <c r="L3613" s="84">
        <v>0.97370000000000001</v>
      </c>
      <c r="M3613" s="83">
        <v>3602.82</v>
      </c>
      <c r="N3613" s="83">
        <v>9.1833200000000001</v>
      </c>
      <c r="O3613" s="83">
        <v>3593.63</v>
      </c>
      <c r="P3613" s="83">
        <v>18.366599999999998</v>
      </c>
      <c r="Q3613" s="83">
        <v>3612</v>
      </c>
      <c r="R3613" s="86">
        <v>5.0848999999999998E-3</v>
      </c>
      <c r="S3613" s="86">
        <v>3.5065600000000002E-2</v>
      </c>
    </row>
    <row r="3614" spans="2:19" x14ac:dyDescent="0.2">
      <c r="B3614" s="33"/>
      <c r="L3614" s="84">
        <v>0.97370000000000001</v>
      </c>
      <c r="M3614" s="83">
        <v>3603.8</v>
      </c>
      <c r="N3614" s="83">
        <v>9.2008299999999998</v>
      </c>
      <c r="O3614" s="83">
        <v>3594.6</v>
      </c>
      <c r="P3614" s="83">
        <v>18.401700000000002</v>
      </c>
      <c r="Q3614" s="83">
        <v>3613</v>
      </c>
      <c r="R3614" s="86">
        <v>5.0931800000000001E-3</v>
      </c>
      <c r="S3614" s="86">
        <v>3.5065600000000002E-2</v>
      </c>
    </row>
    <row r="3615" spans="2:19" x14ac:dyDescent="0.2">
      <c r="B3615" s="33"/>
      <c r="L3615" s="84">
        <v>0.97370000000000001</v>
      </c>
      <c r="M3615" s="83">
        <v>3604.78</v>
      </c>
      <c r="N3615" s="83">
        <v>9.2183600000000006</v>
      </c>
      <c r="O3615" s="83">
        <v>3595.56</v>
      </c>
      <c r="P3615" s="83">
        <v>18.436699999999998</v>
      </c>
      <c r="Q3615" s="83">
        <v>3614</v>
      </c>
      <c r="R3615" s="86">
        <v>5.1014700000000003E-3</v>
      </c>
      <c r="S3615" s="86">
        <v>3.5065600000000002E-2</v>
      </c>
    </row>
    <row r="3616" spans="2:19" x14ac:dyDescent="0.2">
      <c r="B3616" s="33"/>
      <c r="L3616" s="84">
        <v>0.97370000000000001</v>
      </c>
      <c r="M3616" s="83">
        <v>3605.76</v>
      </c>
      <c r="N3616" s="83">
        <v>9.2359200000000001</v>
      </c>
      <c r="O3616" s="83">
        <v>3596.53</v>
      </c>
      <c r="P3616" s="83">
        <v>18.471800000000002</v>
      </c>
      <c r="Q3616" s="83">
        <v>3615</v>
      </c>
      <c r="R3616" s="86">
        <v>5.1097800000000004E-3</v>
      </c>
      <c r="S3616" s="86">
        <v>3.5065600000000002E-2</v>
      </c>
    </row>
    <row r="3617" spans="2:19" x14ac:dyDescent="0.2">
      <c r="B3617" s="33"/>
      <c r="L3617" s="84">
        <v>0.97370000000000001</v>
      </c>
      <c r="M3617" s="83">
        <v>3606.75</v>
      </c>
      <c r="N3617" s="83">
        <v>9.2535000000000007</v>
      </c>
      <c r="O3617" s="83">
        <v>3597.49</v>
      </c>
      <c r="P3617" s="83">
        <v>18.507000000000001</v>
      </c>
      <c r="Q3617" s="83">
        <v>3616</v>
      </c>
      <c r="R3617" s="86">
        <v>5.1180899999999996E-3</v>
      </c>
      <c r="S3617" s="86">
        <v>3.5065600000000002E-2</v>
      </c>
    </row>
    <row r="3618" spans="2:19" x14ac:dyDescent="0.2">
      <c r="B3618" s="33"/>
      <c r="L3618" s="84">
        <v>0.97360000000000002</v>
      </c>
      <c r="M3618" s="83">
        <v>3607.73</v>
      </c>
      <c r="N3618" s="83">
        <v>9.2711100000000002</v>
      </c>
      <c r="O3618" s="83">
        <v>3598.46</v>
      </c>
      <c r="P3618" s="83">
        <v>18.542200000000001</v>
      </c>
      <c r="Q3618" s="83">
        <v>3617</v>
      </c>
      <c r="R3618" s="86">
        <v>5.1264099999999996E-3</v>
      </c>
      <c r="S3618" s="86">
        <v>3.5219199999999999E-2</v>
      </c>
    </row>
    <row r="3619" spans="2:19" x14ac:dyDescent="0.2">
      <c r="B3619" s="33"/>
      <c r="L3619" s="84">
        <v>0.97350000000000003</v>
      </c>
      <c r="M3619" s="83">
        <v>3608.71</v>
      </c>
      <c r="N3619" s="83">
        <v>9.2887500000000003</v>
      </c>
      <c r="O3619" s="83">
        <v>3599.42</v>
      </c>
      <c r="P3619" s="83">
        <v>18.577500000000001</v>
      </c>
      <c r="Q3619" s="83">
        <v>3618</v>
      </c>
      <c r="R3619" s="86">
        <v>5.1347399999999996E-3</v>
      </c>
      <c r="S3619" s="86">
        <v>3.52962E-2</v>
      </c>
    </row>
    <row r="3620" spans="2:19" x14ac:dyDescent="0.2">
      <c r="B3620" s="33"/>
      <c r="L3620" s="84">
        <v>0.97350000000000003</v>
      </c>
      <c r="M3620" s="83">
        <v>3609.69</v>
      </c>
      <c r="N3620" s="83">
        <v>9.3064099999999996</v>
      </c>
      <c r="O3620" s="83">
        <v>3600.39</v>
      </c>
      <c r="P3620" s="83">
        <v>18.6128</v>
      </c>
      <c r="Q3620" s="83">
        <v>3619</v>
      </c>
      <c r="R3620" s="86">
        <v>5.1430800000000004E-3</v>
      </c>
      <c r="S3620" s="86">
        <v>3.52962E-2</v>
      </c>
    </row>
    <row r="3621" spans="2:19" x14ac:dyDescent="0.2">
      <c r="B3621" s="33"/>
      <c r="L3621" s="84">
        <v>0.97340000000000004</v>
      </c>
      <c r="M3621" s="83">
        <v>3610.68</v>
      </c>
      <c r="N3621" s="83">
        <v>9.3240999999999996</v>
      </c>
      <c r="O3621" s="83">
        <v>3601.35</v>
      </c>
      <c r="P3621" s="83">
        <v>18.648199999999999</v>
      </c>
      <c r="Q3621" s="83">
        <v>3620</v>
      </c>
      <c r="R3621" s="86">
        <v>5.1514300000000002E-3</v>
      </c>
      <c r="S3621" s="86">
        <v>3.5373300000000003E-2</v>
      </c>
    </row>
    <row r="3622" spans="2:19" x14ac:dyDescent="0.2">
      <c r="B3622" s="33"/>
      <c r="L3622" s="84">
        <v>0.97330000000000005</v>
      </c>
      <c r="M3622" s="83">
        <v>3611.66</v>
      </c>
      <c r="N3622" s="83">
        <v>9.3418100000000006</v>
      </c>
      <c r="O3622" s="83">
        <v>3602.32</v>
      </c>
      <c r="P3622" s="83">
        <v>18.683599999999998</v>
      </c>
      <c r="Q3622" s="83">
        <v>3621</v>
      </c>
      <c r="R3622" s="86">
        <v>5.1598E-3</v>
      </c>
      <c r="S3622" s="86">
        <v>3.5450500000000003E-2</v>
      </c>
    </row>
    <row r="3623" spans="2:19" x14ac:dyDescent="0.2">
      <c r="B3623" s="33"/>
      <c r="L3623" s="84">
        <v>0.97330000000000005</v>
      </c>
      <c r="M3623" s="83">
        <v>3612.64</v>
      </c>
      <c r="N3623" s="83">
        <v>9.3595500000000005</v>
      </c>
      <c r="O3623" s="83">
        <v>3603.28</v>
      </c>
      <c r="P3623" s="83">
        <v>18.719100000000001</v>
      </c>
      <c r="Q3623" s="83">
        <v>3622</v>
      </c>
      <c r="R3623" s="86">
        <v>5.1681699999999997E-3</v>
      </c>
      <c r="S3623" s="86">
        <v>3.5450500000000003E-2</v>
      </c>
    </row>
    <row r="3624" spans="2:19" x14ac:dyDescent="0.2">
      <c r="B3624" s="33"/>
      <c r="L3624" s="84">
        <v>0.97319999999999995</v>
      </c>
      <c r="M3624" s="83">
        <v>3613.62</v>
      </c>
      <c r="N3624" s="83">
        <v>9.3773099999999996</v>
      </c>
      <c r="O3624" s="83">
        <v>3604.25</v>
      </c>
      <c r="P3624" s="83">
        <v>18.7546</v>
      </c>
      <c r="Q3624" s="83">
        <v>3623</v>
      </c>
      <c r="R3624" s="86">
        <v>5.1765500000000002E-3</v>
      </c>
      <c r="S3624" s="86">
        <v>3.5553599999999998E-2</v>
      </c>
    </row>
    <row r="3625" spans="2:19" x14ac:dyDescent="0.2">
      <c r="B3625" s="33"/>
      <c r="L3625" s="84">
        <v>0.97319999999999995</v>
      </c>
      <c r="M3625" s="83">
        <v>3614.6</v>
      </c>
      <c r="N3625" s="83">
        <v>9.3950999999999993</v>
      </c>
      <c r="O3625" s="83">
        <v>3605.21</v>
      </c>
      <c r="P3625" s="83">
        <v>18.790199999999999</v>
      </c>
      <c r="Q3625" s="83">
        <v>3624</v>
      </c>
      <c r="R3625" s="86">
        <v>5.1849299999999999E-3</v>
      </c>
      <c r="S3625" s="86">
        <v>3.5553599999999998E-2</v>
      </c>
    </row>
    <row r="3626" spans="2:19" x14ac:dyDescent="0.2">
      <c r="B3626" s="33"/>
      <c r="L3626" s="84">
        <v>0.97309999999999997</v>
      </c>
      <c r="M3626" s="83">
        <v>3615.59</v>
      </c>
      <c r="N3626" s="83">
        <v>9.4129199999999997</v>
      </c>
      <c r="O3626" s="83">
        <v>3606.17</v>
      </c>
      <c r="P3626" s="83">
        <v>18.825800000000001</v>
      </c>
      <c r="Q3626" s="83">
        <v>3625</v>
      </c>
      <c r="R3626" s="86">
        <v>5.1933300000000003E-3</v>
      </c>
      <c r="S3626" s="86">
        <v>3.5656899999999998E-2</v>
      </c>
    </row>
    <row r="3627" spans="2:19" x14ac:dyDescent="0.2">
      <c r="B3627" s="33"/>
      <c r="L3627" s="84">
        <v>0.97309999999999997</v>
      </c>
      <c r="M3627" s="83">
        <v>3616.57</v>
      </c>
      <c r="N3627" s="83">
        <v>9.4307599999999994</v>
      </c>
      <c r="O3627" s="83">
        <v>3607.14</v>
      </c>
      <c r="P3627" s="83">
        <v>18.861499999999999</v>
      </c>
      <c r="Q3627" s="83">
        <v>3626</v>
      </c>
      <c r="R3627" s="86">
        <v>5.2017399999999998E-3</v>
      </c>
      <c r="S3627" s="86">
        <v>3.5656899999999998E-2</v>
      </c>
    </row>
    <row r="3628" spans="2:19" x14ac:dyDescent="0.2">
      <c r="B3628" s="33"/>
      <c r="L3628" s="84">
        <v>0.97299999999999998</v>
      </c>
      <c r="M3628" s="83">
        <v>3617.55</v>
      </c>
      <c r="N3628" s="83">
        <v>9.4486299999999996</v>
      </c>
      <c r="O3628" s="83">
        <v>3608.1</v>
      </c>
      <c r="P3628" s="83">
        <v>18.897300000000001</v>
      </c>
      <c r="Q3628" s="83">
        <v>3627</v>
      </c>
      <c r="R3628" s="86">
        <v>5.2101600000000001E-3</v>
      </c>
      <c r="S3628" s="86">
        <v>3.5812299999999998E-2</v>
      </c>
    </row>
    <row r="3629" spans="2:19" x14ac:dyDescent="0.2">
      <c r="B3629" s="33"/>
      <c r="L3629" s="84">
        <v>0.97299999999999998</v>
      </c>
      <c r="M3629" s="83">
        <v>3618.53</v>
      </c>
      <c r="N3629" s="83">
        <v>9.4665199999999992</v>
      </c>
      <c r="O3629" s="83">
        <v>3609.07</v>
      </c>
      <c r="P3629" s="83">
        <v>18.933</v>
      </c>
      <c r="Q3629" s="83">
        <v>3628</v>
      </c>
      <c r="R3629" s="86">
        <v>5.2185900000000004E-3</v>
      </c>
      <c r="S3629" s="86">
        <v>3.5812299999999998E-2</v>
      </c>
    </row>
    <row r="3630" spans="2:19" x14ac:dyDescent="0.2">
      <c r="B3630" s="33"/>
      <c r="L3630" s="84">
        <v>0.97299999999999998</v>
      </c>
      <c r="M3630" s="83">
        <v>3619.52</v>
      </c>
      <c r="N3630" s="83">
        <v>9.4844399999999993</v>
      </c>
      <c r="O3630" s="83">
        <v>3610.03</v>
      </c>
      <c r="P3630" s="83">
        <v>18.968900000000001</v>
      </c>
      <c r="Q3630" s="83">
        <v>3629</v>
      </c>
      <c r="R3630" s="86">
        <v>5.2270299999999997E-3</v>
      </c>
      <c r="S3630" s="86">
        <v>3.5812299999999998E-2</v>
      </c>
    </row>
    <row r="3631" spans="2:19" x14ac:dyDescent="0.2">
      <c r="B3631" s="33"/>
      <c r="L3631" s="84">
        <v>0.97299999999999998</v>
      </c>
      <c r="M3631" s="83">
        <v>3620.5</v>
      </c>
      <c r="N3631" s="83">
        <v>9.5023800000000005</v>
      </c>
      <c r="O3631" s="83">
        <v>3611</v>
      </c>
      <c r="P3631" s="83">
        <v>19.004799999999999</v>
      </c>
      <c r="Q3631" s="83">
        <v>3630</v>
      </c>
      <c r="R3631" s="86">
        <v>5.2354699999999999E-3</v>
      </c>
      <c r="S3631" s="86">
        <v>3.5812299999999998E-2</v>
      </c>
    </row>
    <row r="3632" spans="2:19" x14ac:dyDescent="0.2">
      <c r="B3632" s="33"/>
      <c r="L3632" s="84">
        <v>0.97289999999999999</v>
      </c>
      <c r="M3632" s="83">
        <v>3621.48</v>
      </c>
      <c r="N3632" s="83">
        <v>9.5203500000000005</v>
      </c>
      <c r="O3632" s="83">
        <v>3611.96</v>
      </c>
      <c r="P3632" s="83">
        <v>19.040700000000001</v>
      </c>
      <c r="Q3632" s="83">
        <v>3631</v>
      </c>
      <c r="R3632" s="86">
        <v>5.2439299999999999E-3</v>
      </c>
      <c r="S3632" s="86">
        <v>3.5968199999999999E-2</v>
      </c>
    </row>
    <row r="3633" spans="2:19" x14ac:dyDescent="0.2">
      <c r="B3633" s="33"/>
      <c r="L3633" s="84">
        <v>0.97289999999999999</v>
      </c>
      <c r="M3633" s="83">
        <v>3622.46</v>
      </c>
      <c r="N3633" s="83">
        <v>9.5383499999999994</v>
      </c>
      <c r="O3633" s="83">
        <v>3612.92</v>
      </c>
      <c r="P3633" s="83">
        <v>19.076699999999999</v>
      </c>
      <c r="Q3633" s="83">
        <v>3632</v>
      </c>
      <c r="R3633" s="86">
        <v>5.2524E-3</v>
      </c>
      <c r="S3633" s="86">
        <v>3.5968199999999999E-2</v>
      </c>
    </row>
    <row r="3634" spans="2:19" x14ac:dyDescent="0.2">
      <c r="B3634" s="33"/>
      <c r="L3634" s="84">
        <v>0.9728</v>
      </c>
      <c r="M3634" s="83">
        <v>3623.44</v>
      </c>
      <c r="N3634" s="83">
        <v>9.5563699999999994</v>
      </c>
      <c r="O3634" s="83">
        <v>3613.89</v>
      </c>
      <c r="P3634" s="83">
        <v>19.1127</v>
      </c>
      <c r="Q3634" s="83">
        <v>3633</v>
      </c>
      <c r="R3634" s="86">
        <v>5.26087E-3</v>
      </c>
      <c r="S3634" s="86">
        <v>3.6046300000000003E-2</v>
      </c>
    </row>
    <row r="3635" spans="2:19" x14ac:dyDescent="0.2">
      <c r="B3635" s="33"/>
      <c r="L3635" s="84">
        <v>0.97270000000000001</v>
      </c>
      <c r="M3635" s="83">
        <v>3624.43</v>
      </c>
      <c r="N3635" s="83">
        <v>9.5744199999999999</v>
      </c>
      <c r="O3635" s="83">
        <v>3614.85</v>
      </c>
      <c r="P3635" s="83">
        <v>19.148800000000001</v>
      </c>
      <c r="Q3635" s="83">
        <v>3634</v>
      </c>
      <c r="R3635" s="86">
        <v>5.2693599999999998E-3</v>
      </c>
      <c r="S3635" s="86">
        <v>3.6098499999999999E-2</v>
      </c>
    </row>
    <row r="3636" spans="2:19" x14ac:dyDescent="0.2">
      <c r="B3636" s="33"/>
      <c r="L3636" s="84">
        <v>0.97260000000000002</v>
      </c>
      <c r="M3636" s="83">
        <v>3625.41</v>
      </c>
      <c r="N3636" s="83">
        <v>9.5924999999999994</v>
      </c>
      <c r="O3636" s="83">
        <v>3615.82</v>
      </c>
      <c r="P3636" s="83">
        <v>19.184999999999999</v>
      </c>
      <c r="Q3636" s="83">
        <v>3635</v>
      </c>
      <c r="R3636" s="86">
        <v>5.2778499999999997E-3</v>
      </c>
      <c r="S3636" s="86">
        <v>3.6176800000000002E-2</v>
      </c>
    </row>
    <row r="3637" spans="2:19" x14ac:dyDescent="0.2">
      <c r="B3637" s="33"/>
      <c r="L3637" s="84">
        <v>0.97260000000000002</v>
      </c>
      <c r="M3637" s="83">
        <v>3626.39</v>
      </c>
      <c r="N3637" s="83">
        <v>9.6105999999999998</v>
      </c>
      <c r="O3637" s="83">
        <v>3616.78</v>
      </c>
      <c r="P3637" s="83">
        <v>19.2212</v>
      </c>
      <c r="Q3637" s="83">
        <v>3636</v>
      </c>
      <c r="R3637" s="86">
        <v>5.2863600000000004E-3</v>
      </c>
      <c r="S3637" s="86">
        <v>3.6176800000000002E-2</v>
      </c>
    </row>
    <row r="3638" spans="2:19" x14ac:dyDescent="0.2">
      <c r="B3638" s="33"/>
      <c r="L3638" s="84">
        <v>0.97250000000000003</v>
      </c>
      <c r="M3638" s="83">
        <v>3627.37</v>
      </c>
      <c r="N3638" s="83">
        <v>9.6287299999999991</v>
      </c>
      <c r="O3638" s="83">
        <v>3617.74</v>
      </c>
      <c r="P3638" s="83">
        <v>19.2575</v>
      </c>
      <c r="Q3638" s="83">
        <v>3637</v>
      </c>
      <c r="R3638" s="86">
        <v>5.2948700000000001E-3</v>
      </c>
      <c r="S3638" s="86">
        <v>3.6281399999999998E-2</v>
      </c>
    </row>
    <row r="3639" spans="2:19" x14ac:dyDescent="0.2">
      <c r="B3639" s="33"/>
      <c r="L3639" s="84">
        <v>0.97250000000000003</v>
      </c>
      <c r="M3639" s="83">
        <v>3628.35</v>
      </c>
      <c r="N3639" s="83">
        <v>9.6468799999999995</v>
      </c>
      <c r="O3639" s="83">
        <v>3618.71</v>
      </c>
      <c r="P3639" s="83">
        <v>19.293800000000001</v>
      </c>
      <c r="Q3639" s="83">
        <v>3638</v>
      </c>
      <c r="R3639" s="86">
        <v>5.3033999999999998E-3</v>
      </c>
      <c r="S3639" s="86">
        <v>3.6281399999999998E-2</v>
      </c>
    </row>
    <row r="3640" spans="2:19" x14ac:dyDescent="0.2">
      <c r="B3640" s="33"/>
      <c r="L3640" s="84">
        <v>0.97230000000000005</v>
      </c>
      <c r="M3640" s="83">
        <v>3629.33</v>
      </c>
      <c r="N3640" s="83">
        <v>9.6650600000000004</v>
      </c>
      <c r="O3640" s="83">
        <v>3619.67</v>
      </c>
      <c r="P3640" s="83">
        <v>19.330100000000002</v>
      </c>
      <c r="Q3640" s="83">
        <v>3639</v>
      </c>
      <c r="R3640" s="86">
        <v>5.3119300000000003E-3</v>
      </c>
      <c r="S3640" s="86">
        <v>3.6386300000000003E-2</v>
      </c>
    </row>
    <row r="3641" spans="2:19" x14ac:dyDescent="0.2">
      <c r="B3641" s="33"/>
      <c r="L3641" s="84">
        <v>0.97230000000000005</v>
      </c>
      <c r="M3641" s="83">
        <v>3630.32</v>
      </c>
      <c r="N3641" s="83">
        <v>9.6832700000000003</v>
      </c>
      <c r="O3641" s="83">
        <v>3620.63</v>
      </c>
      <c r="P3641" s="83">
        <v>19.366499999999998</v>
      </c>
      <c r="Q3641" s="83">
        <v>3640</v>
      </c>
      <c r="R3641" s="86">
        <v>5.3204799999999998E-3</v>
      </c>
      <c r="S3641" s="86">
        <v>3.6386300000000003E-2</v>
      </c>
    </row>
    <row r="3642" spans="2:19" x14ac:dyDescent="0.2">
      <c r="B3642" s="33"/>
      <c r="L3642" s="84">
        <v>0.97219999999999995</v>
      </c>
      <c r="M3642" s="83">
        <v>3631.3</v>
      </c>
      <c r="N3642" s="83">
        <v>9.7014999999999993</v>
      </c>
      <c r="O3642" s="83">
        <v>3621.6</v>
      </c>
      <c r="P3642" s="83">
        <v>19.402999999999999</v>
      </c>
      <c r="Q3642" s="83">
        <v>3641</v>
      </c>
      <c r="R3642" s="86">
        <v>5.3290300000000002E-3</v>
      </c>
      <c r="S3642" s="86">
        <v>3.6491299999999997E-2</v>
      </c>
    </row>
    <row r="3643" spans="2:19" x14ac:dyDescent="0.2">
      <c r="B3643" s="33"/>
      <c r="L3643" s="84">
        <v>0.97219999999999995</v>
      </c>
      <c r="M3643" s="83">
        <v>3632.28</v>
      </c>
      <c r="N3643" s="83">
        <v>9.7197600000000008</v>
      </c>
      <c r="O3643" s="83">
        <v>3622.56</v>
      </c>
      <c r="P3643" s="83">
        <v>19.439499999999999</v>
      </c>
      <c r="Q3643" s="83">
        <v>3642</v>
      </c>
      <c r="R3643" s="86">
        <v>5.3375899999999997E-3</v>
      </c>
      <c r="S3643" s="86">
        <v>3.6491299999999997E-2</v>
      </c>
    </row>
    <row r="3644" spans="2:19" x14ac:dyDescent="0.2">
      <c r="B3644" s="33"/>
      <c r="L3644" s="84">
        <v>0.97209999999999996</v>
      </c>
      <c r="M3644" s="83">
        <v>3633.26</v>
      </c>
      <c r="N3644" s="83">
        <v>9.7380399999999998</v>
      </c>
      <c r="O3644" s="83">
        <v>3623.52</v>
      </c>
      <c r="P3644" s="83">
        <v>19.476099999999999</v>
      </c>
      <c r="Q3644" s="83">
        <v>3643</v>
      </c>
      <c r="R3644" s="86">
        <v>5.3461699999999999E-3</v>
      </c>
      <c r="S3644" s="86">
        <v>3.65966E-2</v>
      </c>
    </row>
    <row r="3645" spans="2:19" x14ac:dyDescent="0.2">
      <c r="B3645" s="33"/>
      <c r="L3645" s="84">
        <v>0.97209999999999996</v>
      </c>
      <c r="M3645" s="83">
        <v>3634.24</v>
      </c>
      <c r="N3645" s="83">
        <v>9.7563600000000008</v>
      </c>
      <c r="O3645" s="83">
        <v>3624.49</v>
      </c>
      <c r="P3645" s="83">
        <v>19.512699999999999</v>
      </c>
      <c r="Q3645" s="83">
        <v>3644</v>
      </c>
      <c r="R3645" s="86">
        <v>5.3547500000000001E-3</v>
      </c>
      <c r="S3645" s="86">
        <v>3.65966E-2</v>
      </c>
    </row>
    <row r="3646" spans="2:19" x14ac:dyDescent="0.2">
      <c r="B3646" s="33"/>
      <c r="L3646" s="84">
        <v>0.97199999999999998</v>
      </c>
      <c r="M3646" s="83">
        <v>3635.23</v>
      </c>
      <c r="N3646" s="83">
        <v>9.7746899999999997</v>
      </c>
      <c r="O3646" s="83">
        <v>3625.45</v>
      </c>
      <c r="P3646" s="83">
        <v>19.549399999999999</v>
      </c>
      <c r="Q3646" s="83">
        <v>3645</v>
      </c>
      <c r="R3646" s="86">
        <v>5.3633400000000003E-3</v>
      </c>
      <c r="S3646" s="86">
        <v>3.6913700000000001E-2</v>
      </c>
    </row>
    <row r="3647" spans="2:19" x14ac:dyDescent="0.2">
      <c r="B3647" s="33"/>
      <c r="L3647" s="84">
        <v>0.97199999999999998</v>
      </c>
      <c r="M3647" s="83">
        <v>3636.21</v>
      </c>
      <c r="N3647" s="83">
        <v>9.7930600000000005</v>
      </c>
      <c r="O3647" s="83">
        <v>3626.41</v>
      </c>
      <c r="P3647" s="83">
        <v>19.586099999999998</v>
      </c>
      <c r="Q3647" s="83">
        <v>3646</v>
      </c>
      <c r="R3647" s="86">
        <v>5.3719500000000003E-3</v>
      </c>
      <c r="S3647" s="86">
        <v>3.6913700000000001E-2</v>
      </c>
    </row>
    <row r="3648" spans="2:19" x14ac:dyDescent="0.2">
      <c r="B3648" s="33"/>
      <c r="L3648" s="84">
        <v>0.97199999999999998</v>
      </c>
      <c r="M3648" s="83">
        <v>3637.19</v>
      </c>
      <c r="N3648" s="83">
        <v>9.8114500000000007</v>
      </c>
      <c r="O3648" s="83">
        <v>3627.38</v>
      </c>
      <c r="P3648" s="83">
        <v>19.622900000000001</v>
      </c>
      <c r="Q3648" s="83">
        <v>3647</v>
      </c>
      <c r="R3648" s="86">
        <v>5.3805600000000004E-3</v>
      </c>
      <c r="S3648" s="86">
        <v>3.6913700000000001E-2</v>
      </c>
    </row>
    <row r="3649" spans="2:19" x14ac:dyDescent="0.2">
      <c r="B3649" s="33"/>
      <c r="L3649" s="84">
        <v>0.97199999999999998</v>
      </c>
      <c r="M3649" s="83">
        <v>3638.17</v>
      </c>
      <c r="N3649" s="83">
        <v>9.8298699999999997</v>
      </c>
      <c r="O3649" s="83">
        <v>3628.34</v>
      </c>
      <c r="P3649" s="83">
        <v>19.659700000000001</v>
      </c>
      <c r="Q3649" s="83">
        <v>3648</v>
      </c>
      <c r="R3649" s="86">
        <v>5.3891800000000004E-3</v>
      </c>
      <c r="S3649" s="86">
        <v>3.6913700000000001E-2</v>
      </c>
    </row>
    <row r="3650" spans="2:19" x14ac:dyDescent="0.2">
      <c r="B3650" s="33"/>
      <c r="L3650" s="84">
        <v>0.97199999999999998</v>
      </c>
      <c r="M3650" s="83">
        <v>3639.15</v>
      </c>
      <c r="N3650" s="83">
        <v>9.8483099999999997</v>
      </c>
      <c r="O3650" s="83">
        <v>3629.3</v>
      </c>
      <c r="P3650" s="83">
        <v>19.6966</v>
      </c>
      <c r="Q3650" s="83">
        <v>3649</v>
      </c>
      <c r="R3650" s="86">
        <v>5.3978100000000003E-3</v>
      </c>
      <c r="S3650" s="86">
        <v>3.6913700000000001E-2</v>
      </c>
    </row>
    <row r="3651" spans="2:19" x14ac:dyDescent="0.2">
      <c r="B3651" s="33"/>
      <c r="L3651" s="84">
        <v>0.97199999999999998</v>
      </c>
      <c r="M3651" s="83">
        <v>3640.13</v>
      </c>
      <c r="N3651" s="83">
        <v>9.8667800000000003</v>
      </c>
      <c r="O3651" s="83">
        <v>3630.27</v>
      </c>
      <c r="P3651" s="83">
        <v>19.733599999999999</v>
      </c>
      <c r="Q3651" s="83">
        <v>3650</v>
      </c>
      <c r="R3651" s="86">
        <v>5.4064500000000001E-3</v>
      </c>
      <c r="S3651" s="86">
        <v>3.6913700000000001E-2</v>
      </c>
    </row>
    <row r="3652" spans="2:19" x14ac:dyDescent="0.2">
      <c r="B3652" s="33"/>
      <c r="L3652" s="84">
        <v>0.97199999999999998</v>
      </c>
      <c r="M3652" s="83">
        <v>3641.11</v>
      </c>
      <c r="N3652" s="83">
        <v>9.8852799999999998</v>
      </c>
      <c r="O3652" s="83">
        <v>3631.23</v>
      </c>
      <c r="P3652" s="83">
        <v>19.770600000000002</v>
      </c>
      <c r="Q3652" s="83">
        <v>3651</v>
      </c>
      <c r="R3652" s="86">
        <v>5.4151099999999999E-3</v>
      </c>
      <c r="S3652" s="86">
        <v>3.6913700000000001E-2</v>
      </c>
    </row>
    <row r="3653" spans="2:19" x14ac:dyDescent="0.2">
      <c r="B3653" s="33"/>
      <c r="L3653" s="84">
        <v>0.97199999999999998</v>
      </c>
      <c r="M3653" s="83">
        <v>3642.1</v>
      </c>
      <c r="N3653" s="83">
        <v>9.9038000000000004</v>
      </c>
      <c r="O3653" s="83">
        <v>3632.19</v>
      </c>
      <c r="P3653" s="83">
        <v>19.807600000000001</v>
      </c>
      <c r="Q3653" s="83">
        <v>3652</v>
      </c>
      <c r="R3653" s="86">
        <v>5.4237699999999996E-3</v>
      </c>
      <c r="S3653" s="86">
        <v>3.6913700000000001E-2</v>
      </c>
    </row>
    <row r="3654" spans="2:19" x14ac:dyDescent="0.2">
      <c r="B3654" s="33"/>
      <c r="L3654" s="84">
        <v>0.97199999999999998</v>
      </c>
      <c r="M3654" s="83">
        <v>3643.08</v>
      </c>
      <c r="N3654" s="83">
        <v>9.9223499999999998</v>
      </c>
      <c r="O3654" s="83">
        <v>3633.16</v>
      </c>
      <c r="P3654" s="83">
        <v>19.8447</v>
      </c>
      <c r="Q3654" s="83">
        <v>3653</v>
      </c>
      <c r="R3654" s="86">
        <v>5.4324400000000002E-3</v>
      </c>
      <c r="S3654" s="86">
        <v>3.6913700000000001E-2</v>
      </c>
    </row>
    <row r="3655" spans="2:19" x14ac:dyDescent="0.2">
      <c r="B3655" s="33"/>
      <c r="L3655" s="84">
        <v>0.97199999999999998</v>
      </c>
      <c r="M3655" s="83">
        <v>3644.06</v>
      </c>
      <c r="N3655" s="83">
        <v>9.9409299999999998</v>
      </c>
      <c r="O3655" s="83">
        <v>3634.12</v>
      </c>
      <c r="P3655" s="83">
        <v>19.881900000000002</v>
      </c>
      <c r="Q3655" s="83">
        <v>3654</v>
      </c>
      <c r="R3655" s="86">
        <v>5.4411199999999998E-3</v>
      </c>
      <c r="S3655" s="86">
        <v>3.6913700000000001E-2</v>
      </c>
    </row>
    <row r="3656" spans="2:19" x14ac:dyDescent="0.2">
      <c r="B3656" s="33"/>
      <c r="L3656" s="84">
        <v>0.9718</v>
      </c>
      <c r="M3656" s="83">
        <v>3645.04</v>
      </c>
      <c r="N3656" s="83">
        <v>9.9595300000000009</v>
      </c>
      <c r="O3656" s="83">
        <v>3635.08</v>
      </c>
      <c r="P3656" s="83">
        <v>19.9191</v>
      </c>
      <c r="Q3656" s="83">
        <v>3655</v>
      </c>
      <c r="R3656" s="86">
        <v>5.4498100000000002E-3</v>
      </c>
      <c r="S3656" s="86">
        <v>3.7259399999999998E-2</v>
      </c>
    </row>
    <row r="3657" spans="2:19" x14ac:dyDescent="0.2">
      <c r="B3657" s="33"/>
      <c r="L3657" s="84">
        <v>0.9718</v>
      </c>
      <c r="M3657" s="83">
        <v>3646.02</v>
      </c>
      <c r="N3657" s="83">
        <v>9.9781600000000008</v>
      </c>
      <c r="O3657" s="83">
        <v>3636.04</v>
      </c>
      <c r="P3657" s="83">
        <v>19.956299999999999</v>
      </c>
      <c r="Q3657" s="83">
        <v>3656</v>
      </c>
      <c r="R3657" s="86">
        <v>5.4585099999999998E-3</v>
      </c>
      <c r="S3657" s="86">
        <v>3.7259399999999998E-2</v>
      </c>
    </row>
    <row r="3658" spans="2:19" x14ac:dyDescent="0.2">
      <c r="B3658" s="33"/>
      <c r="L3658" s="84">
        <v>0.9718</v>
      </c>
      <c r="M3658" s="83">
        <v>3647</v>
      </c>
      <c r="N3658" s="83">
        <v>9.99681</v>
      </c>
      <c r="O3658" s="83">
        <v>3637.01</v>
      </c>
      <c r="P3658" s="83">
        <v>19.993600000000001</v>
      </c>
      <c r="Q3658" s="83">
        <v>3657</v>
      </c>
      <c r="R3658" s="86">
        <v>5.4672200000000001E-3</v>
      </c>
      <c r="S3658" s="86">
        <v>3.7259399999999998E-2</v>
      </c>
    </row>
    <row r="3659" spans="2:19" x14ac:dyDescent="0.2">
      <c r="B3659" s="33"/>
      <c r="L3659" s="84">
        <v>0.97160000000000002</v>
      </c>
      <c r="M3659" s="83">
        <v>3647.98</v>
      </c>
      <c r="N3659" s="83">
        <v>10.015499999999999</v>
      </c>
      <c r="O3659" s="83">
        <v>3637.97</v>
      </c>
      <c r="P3659" s="83">
        <v>20.030999999999999</v>
      </c>
      <c r="Q3659" s="83">
        <v>3658</v>
      </c>
      <c r="R3659" s="86">
        <v>5.4759400000000003E-3</v>
      </c>
      <c r="S3659" s="86">
        <v>3.7366200000000002E-2</v>
      </c>
    </row>
    <row r="3660" spans="2:19" x14ac:dyDescent="0.2">
      <c r="B3660" s="33"/>
      <c r="L3660" s="84">
        <v>0.97150000000000003</v>
      </c>
      <c r="M3660" s="83">
        <v>3648.97</v>
      </c>
      <c r="N3660" s="83">
        <v>10.0342</v>
      </c>
      <c r="O3660" s="83">
        <v>3638.93</v>
      </c>
      <c r="P3660" s="83">
        <v>20.0684</v>
      </c>
      <c r="Q3660" s="83">
        <v>3659</v>
      </c>
      <c r="R3660" s="86">
        <v>5.4846699999999996E-3</v>
      </c>
      <c r="S3660" s="86">
        <v>3.74197E-2</v>
      </c>
    </row>
    <row r="3661" spans="2:19" x14ac:dyDescent="0.2">
      <c r="B3661" s="33"/>
      <c r="L3661" s="84">
        <v>0.97140000000000004</v>
      </c>
      <c r="M3661" s="83">
        <v>3649.95</v>
      </c>
      <c r="N3661" s="83">
        <v>10.052899999999999</v>
      </c>
      <c r="O3661" s="83">
        <v>3639.89</v>
      </c>
      <c r="P3661" s="83">
        <v>20.105899999999998</v>
      </c>
      <c r="Q3661" s="83">
        <v>3660</v>
      </c>
      <c r="R3661" s="86">
        <v>5.4934099999999998E-3</v>
      </c>
      <c r="S3661" s="86">
        <v>3.7500100000000001E-2</v>
      </c>
    </row>
    <row r="3662" spans="2:19" x14ac:dyDescent="0.2">
      <c r="B3662" s="33"/>
      <c r="L3662" s="84">
        <v>0.97140000000000004</v>
      </c>
      <c r="M3662" s="83">
        <v>3650.93</v>
      </c>
      <c r="N3662" s="83">
        <v>10.0717</v>
      </c>
      <c r="O3662" s="83">
        <v>3640.86</v>
      </c>
      <c r="P3662" s="83">
        <v>20.1434</v>
      </c>
      <c r="Q3662" s="83">
        <v>3661</v>
      </c>
      <c r="R3662" s="86">
        <v>5.5021599999999999E-3</v>
      </c>
      <c r="S3662" s="86">
        <v>3.7500100000000001E-2</v>
      </c>
    </row>
    <row r="3663" spans="2:19" x14ac:dyDescent="0.2">
      <c r="B3663" s="33"/>
      <c r="L3663" s="84">
        <v>0.97130000000000005</v>
      </c>
      <c r="M3663" s="83">
        <v>3651.91</v>
      </c>
      <c r="N3663" s="83">
        <v>10.0905</v>
      </c>
      <c r="O3663" s="83">
        <v>3641.82</v>
      </c>
      <c r="P3663" s="83">
        <v>20.181000000000001</v>
      </c>
      <c r="Q3663" s="83">
        <v>3662</v>
      </c>
      <c r="R3663" s="86">
        <v>5.5109199999999999E-3</v>
      </c>
      <c r="S3663" s="86">
        <v>3.7580500000000003E-2</v>
      </c>
    </row>
    <row r="3664" spans="2:19" x14ac:dyDescent="0.2">
      <c r="B3664" s="33"/>
      <c r="L3664" s="84">
        <v>0.97119999999999995</v>
      </c>
      <c r="M3664" s="83">
        <v>3652.89</v>
      </c>
      <c r="N3664" s="83">
        <v>10.109299999999999</v>
      </c>
      <c r="O3664" s="83">
        <v>3642.78</v>
      </c>
      <c r="P3664" s="83">
        <v>20.218599999999999</v>
      </c>
      <c r="Q3664" s="83">
        <v>3663</v>
      </c>
      <c r="R3664" s="86">
        <v>5.5196899999999998E-3</v>
      </c>
      <c r="S3664" s="86">
        <v>3.7661100000000003E-2</v>
      </c>
    </row>
    <row r="3665" spans="2:19" x14ac:dyDescent="0.2">
      <c r="B3665" s="33"/>
      <c r="L3665" s="84">
        <v>0.97119999999999995</v>
      </c>
      <c r="M3665" s="83">
        <v>3653.87</v>
      </c>
      <c r="N3665" s="83">
        <v>10.1282</v>
      </c>
      <c r="O3665" s="83">
        <v>3643.74</v>
      </c>
      <c r="P3665" s="83">
        <v>20.2563</v>
      </c>
      <c r="Q3665" s="83">
        <v>3664</v>
      </c>
      <c r="R3665" s="86">
        <v>5.5284699999999997E-3</v>
      </c>
      <c r="S3665" s="86">
        <v>3.7661100000000003E-2</v>
      </c>
    </row>
    <row r="3666" spans="2:19" x14ac:dyDescent="0.2">
      <c r="B3666" s="33"/>
      <c r="L3666" s="84">
        <v>0.97109999999999996</v>
      </c>
      <c r="M3666" s="83">
        <v>3654.85</v>
      </c>
      <c r="N3666" s="83">
        <v>10.147</v>
      </c>
      <c r="O3666" s="83">
        <v>3644.71</v>
      </c>
      <c r="P3666" s="83">
        <v>20.2941</v>
      </c>
      <c r="Q3666" s="83">
        <v>3665</v>
      </c>
      <c r="R3666" s="86">
        <v>5.5372599999999996E-3</v>
      </c>
      <c r="S3666" s="86">
        <v>3.7741900000000002E-2</v>
      </c>
    </row>
    <row r="3667" spans="2:19" x14ac:dyDescent="0.2">
      <c r="B3667" s="33"/>
      <c r="L3667" s="84">
        <v>0.97099999999999997</v>
      </c>
      <c r="M3667" s="83">
        <v>3655.83</v>
      </c>
      <c r="N3667" s="83">
        <v>10.165900000000001</v>
      </c>
      <c r="O3667" s="83">
        <v>3645.67</v>
      </c>
      <c r="P3667" s="83">
        <v>20.331900000000001</v>
      </c>
      <c r="Q3667" s="83">
        <v>3666</v>
      </c>
      <c r="R3667" s="86">
        <v>5.5460600000000002E-3</v>
      </c>
      <c r="S3667" s="86">
        <v>3.7822700000000001E-2</v>
      </c>
    </row>
    <row r="3668" spans="2:19" x14ac:dyDescent="0.2">
      <c r="B3668" s="33"/>
      <c r="L3668" s="84">
        <v>0.97099999999999997</v>
      </c>
      <c r="M3668" s="83">
        <v>3656.82</v>
      </c>
      <c r="N3668" s="83">
        <v>10.184900000000001</v>
      </c>
      <c r="O3668" s="83">
        <v>3646.63</v>
      </c>
      <c r="P3668" s="83">
        <v>20.369700000000002</v>
      </c>
      <c r="Q3668" s="83">
        <v>3667</v>
      </c>
      <c r="R3668" s="86">
        <v>5.5548699999999999E-3</v>
      </c>
      <c r="S3668" s="86">
        <v>3.7822700000000001E-2</v>
      </c>
    </row>
    <row r="3669" spans="2:19" x14ac:dyDescent="0.2">
      <c r="B3669" s="33"/>
      <c r="L3669" s="84">
        <v>0.9708</v>
      </c>
      <c r="M3669" s="83">
        <v>3657.8</v>
      </c>
      <c r="N3669" s="83">
        <v>10.203799999999999</v>
      </c>
      <c r="O3669" s="83">
        <v>3647.59</v>
      </c>
      <c r="P3669" s="83">
        <v>20.407599999999999</v>
      </c>
      <c r="Q3669" s="83">
        <v>3668</v>
      </c>
      <c r="R3669" s="86">
        <v>5.5636899999999996E-3</v>
      </c>
      <c r="S3669" s="86">
        <v>3.7984799999999999E-2</v>
      </c>
    </row>
    <row r="3670" spans="2:19" x14ac:dyDescent="0.2">
      <c r="B3670" s="33"/>
      <c r="L3670" s="84">
        <v>0.9708</v>
      </c>
      <c r="M3670" s="83">
        <v>3658.78</v>
      </c>
      <c r="N3670" s="83">
        <v>10.222799999999999</v>
      </c>
      <c r="O3670" s="83">
        <v>3648.55</v>
      </c>
      <c r="P3670" s="83">
        <v>20.445599999999999</v>
      </c>
      <c r="Q3670" s="83">
        <v>3669</v>
      </c>
      <c r="R3670" s="86">
        <v>5.5725200000000001E-3</v>
      </c>
      <c r="S3670" s="86">
        <v>3.7984799999999999E-2</v>
      </c>
    </row>
    <row r="3671" spans="2:19" x14ac:dyDescent="0.2">
      <c r="B3671" s="33"/>
      <c r="L3671" s="84">
        <v>0.9708</v>
      </c>
      <c r="M3671" s="83">
        <v>3659.76</v>
      </c>
      <c r="N3671" s="83">
        <v>10.2418</v>
      </c>
      <c r="O3671" s="83">
        <v>3649.52</v>
      </c>
      <c r="P3671" s="83">
        <v>20.483599999999999</v>
      </c>
      <c r="Q3671" s="83">
        <v>3670</v>
      </c>
      <c r="R3671" s="86">
        <v>5.5813599999999996E-3</v>
      </c>
      <c r="S3671" s="86">
        <v>3.7984799999999999E-2</v>
      </c>
    </row>
    <row r="3672" spans="2:19" x14ac:dyDescent="0.2">
      <c r="B3672" s="33"/>
      <c r="L3672" s="84">
        <v>0.9708</v>
      </c>
      <c r="M3672" s="83">
        <v>3660.74</v>
      </c>
      <c r="N3672" s="83">
        <v>10.2608</v>
      </c>
      <c r="O3672" s="83">
        <v>3650.48</v>
      </c>
      <c r="P3672" s="83">
        <v>20.521599999999999</v>
      </c>
      <c r="Q3672" s="83">
        <v>3671</v>
      </c>
      <c r="R3672" s="86">
        <v>5.59021E-3</v>
      </c>
      <c r="S3672" s="86">
        <v>3.7984799999999999E-2</v>
      </c>
    </row>
    <row r="3673" spans="2:19" x14ac:dyDescent="0.2">
      <c r="B3673" s="33"/>
      <c r="L3673" s="84">
        <v>0.97070000000000001</v>
      </c>
      <c r="M3673" s="83">
        <v>3661.72</v>
      </c>
      <c r="N3673" s="83">
        <v>10.2799</v>
      </c>
      <c r="O3673" s="83">
        <v>3651.44</v>
      </c>
      <c r="P3673" s="83">
        <v>20.559799999999999</v>
      </c>
      <c r="Q3673" s="83">
        <v>3672</v>
      </c>
      <c r="R3673" s="86">
        <v>5.5990600000000003E-3</v>
      </c>
      <c r="S3673" s="86">
        <v>3.8147300000000002E-2</v>
      </c>
    </row>
    <row r="3674" spans="2:19" x14ac:dyDescent="0.2">
      <c r="B3674" s="33"/>
      <c r="L3674" s="84">
        <v>0.97070000000000001</v>
      </c>
      <c r="M3674" s="83">
        <v>3662.7</v>
      </c>
      <c r="N3674" s="83">
        <v>10.298999999999999</v>
      </c>
      <c r="O3674" s="83">
        <v>3652.4</v>
      </c>
      <c r="P3674" s="83">
        <v>20.597899999999999</v>
      </c>
      <c r="Q3674" s="83">
        <v>3673</v>
      </c>
      <c r="R3674" s="86">
        <v>5.6079299999999997E-3</v>
      </c>
      <c r="S3674" s="86">
        <v>3.8147300000000002E-2</v>
      </c>
    </row>
    <row r="3675" spans="2:19" x14ac:dyDescent="0.2">
      <c r="B3675" s="33"/>
      <c r="L3675" s="84">
        <v>0.97060000000000002</v>
      </c>
      <c r="M3675" s="83">
        <v>3663.68</v>
      </c>
      <c r="N3675" s="83">
        <v>10.318099999999999</v>
      </c>
      <c r="O3675" s="83">
        <v>3653.36</v>
      </c>
      <c r="P3675" s="83">
        <v>20.636199999999999</v>
      </c>
      <c r="Q3675" s="83">
        <v>3674</v>
      </c>
      <c r="R3675" s="86">
        <v>5.6168099999999999E-3</v>
      </c>
      <c r="S3675" s="86">
        <v>3.8283200000000003E-2</v>
      </c>
    </row>
    <row r="3676" spans="2:19" x14ac:dyDescent="0.2">
      <c r="B3676" s="33"/>
      <c r="L3676" s="84">
        <v>0.97060000000000002</v>
      </c>
      <c r="M3676" s="83">
        <v>3664.66</v>
      </c>
      <c r="N3676" s="83">
        <v>10.337199999999999</v>
      </c>
      <c r="O3676" s="83">
        <v>3654.33</v>
      </c>
      <c r="P3676" s="83">
        <v>20.674499999999998</v>
      </c>
      <c r="Q3676" s="83">
        <v>3675</v>
      </c>
      <c r="R3676" s="86">
        <v>5.6257E-3</v>
      </c>
      <c r="S3676" s="86">
        <v>3.8283200000000003E-2</v>
      </c>
    </row>
    <row r="3677" spans="2:19" x14ac:dyDescent="0.2">
      <c r="B3677" s="33"/>
      <c r="L3677" s="84">
        <v>0.97060000000000002</v>
      </c>
      <c r="M3677" s="83">
        <v>3665.64</v>
      </c>
      <c r="N3677" s="83">
        <v>10.356400000000001</v>
      </c>
      <c r="O3677" s="83">
        <v>3655.29</v>
      </c>
      <c r="P3677" s="83">
        <v>20.712800000000001</v>
      </c>
      <c r="Q3677" s="83">
        <v>3676</v>
      </c>
      <c r="R3677" s="86">
        <v>5.6346E-3</v>
      </c>
      <c r="S3677" s="86">
        <v>3.8283200000000003E-2</v>
      </c>
    </row>
    <row r="3678" spans="2:19" x14ac:dyDescent="0.2">
      <c r="B3678" s="33"/>
      <c r="L3678" s="84">
        <v>0.97050000000000003</v>
      </c>
      <c r="M3678" s="83">
        <v>3666.62</v>
      </c>
      <c r="N3678" s="83">
        <v>10.3756</v>
      </c>
      <c r="O3678" s="83">
        <v>3656.25</v>
      </c>
      <c r="P3678" s="83">
        <v>20.751200000000001</v>
      </c>
      <c r="Q3678" s="83">
        <v>3677</v>
      </c>
      <c r="R3678" s="86">
        <v>5.64351E-3</v>
      </c>
      <c r="S3678" s="86">
        <v>3.8446599999999997E-2</v>
      </c>
    </row>
    <row r="3679" spans="2:19" x14ac:dyDescent="0.2">
      <c r="B3679" s="33"/>
      <c r="L3679" s="84">
        <v>0.97050000000000003</v>
      </c>
      <c r="M3679" s="83">
        <v>3667.61</v>
      </c>
      <c r="N3679" s="83">
        <v>10.3948</v>
      </c>
      <c r="O3679" s="83">
        <v>3657.21</v>
      </c>
      <c r="P3679" s="83">
        <v>20.7896</v>
      </c>
      <c r="Q3679" s="83">
        <v>3678</v>
      </c>
      <c r="R3679" s="86">
        <v>5.65243E-3</v>
      </c>
      <c r="S3679" s="86">
        <v>3.8446599999999997E-2</v>
      </c>
    </row>
    <row r="3680" spans="2:19" x14ac:dyDescent="0.2">
      <c r="B3680" s="33"/>
      <c r="L3680" s="84">
        <v>0.97050000000000003</v>
      </c>
      <c r="M3680" s="83">
        <v>3668.59</v>
      </c>
      <c r="N3680" s="83">
        <v>10.414099999999999</v>
      </c>
      <c r="O3680" s="83">
        <v>3658.17</v>
      </c>
      <c r="P3680" s="83">
        <v>20.828099999999999</v>
      </c>
      <c r="Q3680" s="83">
        <v>3679</v>
      </c>
      <c r="R3680" s="86">
        <v>5.6613599999999998E-3</v>
      </c>
      <c r="S3680" s="86">
        <v>3.8446599999999997E-2</v>
      </c>
    </row>
    <row r="3681" spans="2:19" x14ac:dyDescent="0.2">
      <c r="B3681" s="33"/>
      <c r="L3681" s="84">
        <v>0.97040000000000004</v>
      </c>
      <c r="M3681" s="83">
        <v>3669.57</v>
      </c>
      <c r="N3681" s="83">
        <v>10.433299999999999</v>
      </c>
      <c r="O3681" s="83">
        <v>3659.13</v>
      </c>
      <c r="P3681" s="83">
        <v>20.866700000000002</v>
      </c>
      <c r="Q3681" s="83">
        <v>3680</v>
      </c>
      <c r="R3681" s="86">
        <v>5.6702899999999997E-3</v>
      </c>
      <c r="S3681" s="86">
        <v>3.8555899999999997E-2</v>
      </c>
    </row>
    <row r="3682" spans="2:19" x14ac:dyDescent="0.2">
      <c r="B3682" s="33"/>
      <c r="L3682" s="84">
        <v>0.97019999999999995</v>
      </c>
      <c r="M3682" s="83">
        <v>3670.55</v>
      </c>
      <c r="N3682" s="83">
        <v>10.4526</v>
      </c>
      <c r="O3682" s="83">
        <v>3660.09</v>
      </c>
      <c r="P3682" s="83">
        <v>20.9053</v>
      </c>
      <c r="Q3682" s="83">
        <v>3681</v>
      </c>
      <c r="R3682" s="86">
        <v>5.6792400000000003E-3</v>
      </c>
      <c r="S3682" s="86">
        <v>3.8857500000000003E-2</v>
      </c>
    </row>
    <row r="3683" spans="2:19" x14ac:dyDescent="0.2">
      <c r="B3683" s="33"/>
      <c r="L3683" s="84">
        <v>0.97019999999999995</v>
      </c>
      <c r="M3683" s="83">
        <v>3671.53</v>
      </c>
      <c r="N3683" s="83">
        <v>10.472</v>
      </c>
      <c r="O3683" s="83">
        <v>3661.06</v>
      </c>
      <c r="P3683" s="83">
        <v>20.943999999999999</v>
      </c>
      <c r="Q3683" s="83">
        <v>3682</v>
      </c>
      <c r="R3683" s="86">
        <v>5.6882E-3</v>
      </c>
      <c r="S3683" s="86">
        <v>3.8857500000000003E-2</v>
      </c>
    </row>
    <row r="3684" spans="2:19" x14ac:dyDescent="0.2">
      <c r="B3684" s="33"/>
      <c r="L3684" s="84">
        <v>0.97019999999999995</v>
      </c>
      <c r="M3684" s="83">
        <v>3672.51</v>
      </c>
      <c r="N3684" s="83">
        <v>10.491300000000001</v>
      </c>
      <c r="O3684" s="83">
        <v>3662.02</v>
      </c>
      <c r="P3684" s="83">
        <v>20.982700000000001</v>
      </c>
      <c r="Q3684" s="83">
        <v>3683</v>
      </c>
      <c r="R3684" s="86">
        <v>5.6971699999999997E-3</v>
      </c>
      <c r="S3684" s="86">
        <v>3.8857500000000003E-2</v>
      </c>
    </row>
    <row r="3685" spans="2:19" x14ac:dyDescent="0.2">
      <c r="B3685" s="33"/>
      <c r="L3685" s="84">
        <v>0.97019999999999995</v>
      </c>
      <c r="M3685" s="83">
        <v>3673.49</v>
      </c>
      <c r="N3685" s="83">
        <v>10.5107</v>
      </c>
      <c r="O3685" s="83">
        <v>3662.98</v>
      </c>
      <c r="P3685" s="83">
        <v>21.0215</v>
      </c>
      <c r="Q3685" s="83">
        <v>3684</v>
      </c>
      <c r="R3685" s="86">
        <v>5.7061500000000001E-3</v>
      </c>
      <c r="S3685" s="86">
        <v>3.8857500000000003E-2</v>
      </c>
    </row>
    <row r="3686" spans="2:19" x14ac:dyDescent="0.2">
      <c r="B3686" s="33"/>
      <c r="L3686" s="84">
        <v>0.97019999999999995</v>
      </c>
      <c r="M3686" s="83">
        <v>3674.47</v>
      </c>
      <c r="N3686" s="83">
        <v>10.530099999999999</v>
      </c>
      <c r="O3686" s="83">
        <v>3663.94</v>
      </c>
      <c r="P3686" s="83">
        <v>21.060300000000002</v>
      </c>
      <c r="Q3686" s="83">
        <v>3685</v>
      </c>
      <c r="R3686" s="86">
        <v>5.7151399999999996E-3</v>
      </c>
      <c r="S3686" s="86">
        <v>3.8857500000000003E-2</v>
      </c>
    </row>
    <row r="3687" spans="2:19" x14ac:dyDescent="0.2">
      <c r="B3687" s="33"/>
      <c r="L3687" s="84">
        <v>0.97019999999999995</v>
      </c>
      <c r="M3687" s="83">
        <v>3675.45</v>
      </c>
      <c r="N3687" s="83">
        <v>10.5496</v>
      </c>
      <c r="O3687" s="83">
        <v>3664.9</v>
      </c>
      <c r="P3687" s="83">
        <v>21.0992</v>
      </c>
      <c r="Q3687" s="83">
        <v>3686</v>
      </c>
      <c r="R3687" s="86">
        <v>5.72414E-3</v>
      </c>
      <c r="S3687" s="86">
        <v>3.8857500000000003E-2</v>
      </c>
    </row>
    <row r="3688" spans="2:19" x14ac:dyDescent="0.2">
      <c r="B3688" s="33"/>
      <c r="L3688" s="84">
        <v>0.97019999999999995</v>
      </c>
      <c r="M3688" s="83">
        <v>3676.43</v>
      </c>
      <c r="N3688" s="83">
        <v>10.569100000000001</v>
      </c>
      <c r="O3688" s="83">
        <v>3665.86</v>
      </c>
      <c r="P3688" s="83">
        <v>21.138100000000001</v>
      </c>
      <c r="Q3688" s="83">
        <v>3687</v>
      </c>
      <c r="R3688" s="86">
        <v>5.7331500000000002E-3</v>
      </c>
      <c r="S3688" s="86">
        <v>3.8857500000000003E-2</v>
      </c>
    </row>
    <row r="3689" spans="2:19" x14ac:dyDescent="0.2">
      <c r="B3689" s="33"/>
      <c r="L3689" s="84">
        <v>0.97019999999999995</v>
      </c>
      <c r="M3689" s="83">
        <v>3677.41</v>
      </c>
      <c r="N3689" s="83">
        <v>10.5886</v>
      </c>
      <c r="O3689" s="83">
        <v>3666.82</v>
      </c>
      <c r="P3689" s="83">
        <v>21.177099999999999</v>
      </c>
      <c r="Q3689" s="83">
        <v>3688</v>
      </c>
      <c r="R3689" s="86">
        <v>5.7421699999999996E-3</v>
      </c>
      <c r="S3689" s="86">
        <v>3.8857500000000003E-2</v>
      </c>
    </row>
    <row r="3690" spans="2:19" x14ac:dyDescent="0.2">
      <c r="B3690" s="33"/>
      <c r="L3690" s="84">
        <v>0.97019999999999995</v>
      </c>
      <c r="M3690" s="83">
        <v>3678.39</v>
      </c>
      <c r="N3690" s="83">
        <v>10.6081</v>
      </c>
      <c r="O3690" s="83">
        <v>3667.78</v>
      </c>
      <c r="P3690" s="83">
        <v>21.216200000000001</v>
      </c>
      <c r="Q3690" s="83">
        <v>3689</v>
      </c>
      <c r="R3690" s="86">
        <v>5.7511899999999998E-3</v>
      </c>
      <c r="S3690" s="86">
        <v>3.8857500000000003E-2</v>
      </c>
    </row>
    <row r="3691" spans="2:19" x14ac:dyDescent="0.2">
      <c r="B3691" s="33"/>
      <c r="L3691" s="84">
        <v>0.97019999999999995</v>
      </c>
      <c r="M3691" s="83">
        <v>3679.37</v>
      </c>
      <c r="N3691" s="83">
        <v>10.627599999999999</v>
      </c>
      <c r="O3691" s="83">
        <v>3668.74</v>
      </c>
      <c r="P3691" s="83">
        <v>21.255299999999998</v>
      </c>
      <c r="Q3691" s="83">
        <v>3690</v>
      </c>
      <c r="R3691" s="86">
        <v>5.7602299999999999E-3</v>
      </c>
      <c r="S3691" s="86">
        <v>3.8857500000000003E-2</v>
      </c>
    </row>
    <row r="3692" spans="2:19" x14ac:dyDescent="0.2">
      <c r="B3692" s="33"/>
      <c r="L3692" s="84">
        <v>0.97</v>
      </c>
      <c r="M3692" s="83">
        <v>3680.35</v>
      </c>
      <c r="N3692" s="83">
        <v>10.6472</v>
      </c>
      <c r="O3692" s="83">
        <v>3669.71</v>
      </c>
      <c r="P3692" s="83">
        <v>21.2944</v>
      </c>
      <c r="Q3692" s="83">
        <v>3691</v>
      </c>
      <c r="R3692" s="86">
        <v>5.7692799999999999E-3</v>
      </c>
      <c r="S3692" s="86">
        <v>3.9243800000000002E-2</v>
      </c>
    </row>
    <row r="3693" spans="2:19" x14ac:dyDescent="0.2">
      <c r="B3693" s="33"/>
      <c r="L3693" s="84">
        <v>0.97</v>
      </c>
      <c r="M3693" s="83">
        <v>3681.33</v>
      </c>
      <c r="N3693" s="83">
        <v>10.6668</v>
      </c>
      <c r="O3693" s="83">
        <v>3670.67</v>
      </c>
      <c r="P3693" s="83">
        <v>21.333600000000001</v>
      </c>
      <c r="Q3693" s="83">
        <v>3692</v>
      </c>
      <c r="R3693" s="86">
        <v>5.7783399999999999E-3</v>
      </c>
      <c r="S3693" s="86">
        <v>3.9243800000000002E-2</v>
      </c>
    </row>
    <row r="3694" spans="2:19" x14ac:dyDescent="0.2">
      <c r="B3694" s="33"/>
      <c r="L3694" s="84">
        <v>0.97</v>
      </c>
      <c r="M3694" s="83">
        <v>3682.31</v>
      </c>
      <c r="N3694" s="83">
        <v>10.686500000000001</v>
      </c>
      <c r="O3694" s="83">
        <v>3671.63</v>
      </c>
      <c r="P3694" s="83">
        <v>21.372900000000001</v>
      </c>
      <c r="Q3694" s="83">
        <v>3693</v>
      </c>
      <c r="R3694" s="86">
        <v>5.7874099999999998E-3</v>
      </c>
      <c r="S3694" s="86">
        <v>3.9243800000000002E-2</v>
      </c>
    </row>
    <row r="3695" spans="2:19" x14ac:dyDescent="0.2">
      <c r="B3695" s="33"/>
      <c r="L3695" s="84">
        <v>0.97</v>
      </c>
      <c r="M3695" s="83">
        <v>3683.29</v>
      </c>
      <c r="N3695" s="83">
        <v>10.706099999999999</v>
      </c>
      <c r="O3695" s="83">
        <v>3672.59</v>
      </c>
      <c r="P3695" s="83">
        <v>21.412199999999999</v>
      </c>
      <c r="Q3695" s="83">
        <v>3694</v>
      </c>
      <c r="R3695" s="86">
        <v>5.7964899999999996E-3</v>
      </c>
      <c r="S3695" s="86">
        <v>3.9243800000000002E-2</v>
      </c>
    </row>
    <row r="3696" spans="2:19" x14ac:dyDescent="0.2">
      <c r="B3696" s="33"/>
      <c r="L3696" s="84">
        <v>0.9698</v>
      </c>
      <c r="M3696" s="83">
        <v>3684.27</v>
      </c>
      <c r="N3696" s="83">
        <v>10.7258</v>
      </c>
      <c r="O3696" s="83">
        <v>3673.55</v>
      </c>
      <c r="P3696" s="83">
        <v>21.451599999999999</v>
      </c>
      <c r="Q3696" s="83">
        <v>3695</v>
      </c>
      <c r="R3696" s="86">
        <v>5.8055800000000003E-3</v>
      </c>
      <c r="S3696" s="86">
        <v>3.9465699999999999E-2</v>
      </c>
    </row>
    <row r="3697" spans="2:19" x14ac:dyDescent="0.2">
      <c r="B3697" s="33"/>
      <c r="L3697" s="84">
        <v>0.9698</v>
      </c>
      <c r="M3697" s="83">
        <v>3685.25</v>
      </c>
      <c r="N3697" s="83">
        <v>10.7455</v>
      </c>
      <c r="O3697" s="83">
        <v>3674.51</v>
      </c>
      <c r="P3697" s="83">
        <v>21.491099999999999</v>
      </c>
      <c r="Q3697" s="83">
        <v>3696</v>
      </c>
      <c r="R3697" s="86">
        <v>5.81468E-3</v>
      </c>
      <c r="S3697" s="86">
        <v>3.9465699999999999E-2</v>
      </c>
    </row>
    <row r="3698" spans="2:19" x14ac:dyDescent="0.2">
      <c r="B3698" s="33"/>
      <c r="L3698" s="84">
        <v>0.9698</v>
      </c>
      <c r="M3698" s="83">
        <v>3686.23</v>
      </c>
      <c r="N3698" s="83">
        <v>10.7653</v>
      </c>
      <c r="O3698" s="83">
        <v>3675.47</v>
      </c>
      <c r="P3698" s="83">
        <v>21.5306</v>
      </c>
      <c r="Q3698" s="83">
        <v>3697</v>
      </c>
      <c r="R3698" s="86">
        <v>5.8237899999999997E-3</v>
      </c>
      <c r="S3698" s="86">
        <v>3.9465699999999999E-2</v>
      </c>
    </row>
    <row r="3699" spans="2:19" x14ac:dyDescent="0.2">
      <c r="B3699" s="33"/>
      <c r="L3699" s="84">
        <v>0.9698</v>
      </c>
      <c r="M3699" s="83">
        <v>3687.21</v>
      </c>
      <c r="N3699" s="83">
        <v>10.7851</v>
      </c>
      <c r="O3699" s="83">
        <v>3676.43</v>
      </c>
      <c r="P3699" s="83">
        <v>21.5701</v>
      </c>
      <c r="Q3699" s="83">
        <v>3698</v>
      </c>
      <c r="R3699" s="86">
        <v>5.8329100000000002E-3</v>
      </c>
      <c r="S3699" s="86">
        <v>3.9465699999999999E-2</v>
      </c>
    </row>
    <row r="3700" spans="2:19" x14ac:dyDescent="0.2">
      <c r="B3700" s="33"/>
      <c r="L3700" s="84">
        <v>0.96970000000000001</v>
      </c>
      <c r="M3700" s="83">
        <v>3688.2</v>
      </c>
      <c r="N3700" s="83">
        <v>10.8049</v>
      </c>
      <c r="O3700" s="83">
        <v>3677.39</v>
      </c>
      <c r="P3700" s="83">
        <v>21.6097</v>
      </c>
      <c r="Q3700" s="83">
        <v>3699</v>
      </c>
      <c r="R3700" s="86">
        <v>5.8420399999999997E-3</v>
      </c>
      <c r="S3700" s="86">
        <v>3.9604899999999998E-2</v>
      </c>
    </row>
    <row r="3701" spans="2:19" x14ac:dyDescent="0.2">
      <c r="B3701" s="33"/>
      <c r="L3701" s="84">
        <v>0.96960000000000002</v>
      </c>
      <c r="M3701" s="83">
        <v>3689.18</v>
      </c>
      <c r="N3701" s="83">
        <v>10.8247</v>
      </c>
      <c r="O3701" s="83">
        <v>3678.35</v>
      </c>
      <c r="P3701" s="83">
        <v>21.6494</v>
      </c>
      <c r="Q3701" s="83">
        <v>3700</v>
      </c>
      <c r="R3701" s="86">
        <v>5.8511800000000001E-3</v>
      </c>
      <c r="S3701" s="86">
        <v>3.9772399999999999E-2</v>
      </c>
    </row>
    <row r="3702" spans="2:19" x14ac:dyDescent="0.2">
      <c r="B3702" s="33"/>
      <c r="L3702" s="84">
        <v>0.96960000000000002</v>
      </c>
      <c r="M3702" s="83">
        <v>3690.16</v>
      </c>
      <c r="N3702" s="83">
        <v>10.8445</v>
      </c>
      <c r="O3702" s="83">
        <v>3679.31</v>
      </c>
      <c r="P3702" s="83">
        <v>21.6891</v>
      </c>
      <c r="Q3702" s="83">
        <v>3701</v>
      </c>
      <c r="R3702" s="86">
        <v>5.8603300000000004E-3</v>
      </c>
      <c r="S3702" s="86">
        <v>3.9772399999999999E-2</v>
      </c>
    </row>
    <row r="3703" spans="2:19" x14ac:dyDescent="0.2">
      <c r="B3703" s="33"/>
      <c r="L3703" s="84">
        <v>0.96960000000000002</v>
      </c>
      <c r="M3703" s="83">
        <v>3691.14</v>
      </c>
      <c r="N3703" s="83">
        <v>10.8644</v>
      </c>
      <c r="O3703" s="83">
        <v>3680.27</v>
      </c>
      <c r="P3703" s="83">
        <v>21.728899999999999</v>
      </c>
      <c r="Q3703" s="83">
        <v>3702</v>
      </c>
      <c r="R3703" s="86">
        <v>5.8694899999999998E-3</v>
      </c>
      <c r="S3703" s="86">
        <v>3.9772399999999999E-2</v>
      </c>
    </row>
    <row r="3704" spans="2:19" x14ac:dyDescent="0.2">
      <c r="B3704" s="33"/>
      <c r="L3704" s="84">
        <v>0.96960000000000002</v>
      </c>
      <c r="M3704" s="83">
        <v>3692.12</v>
      </c>
      <c r="N3704" s="83">
        <v>10.8843</v>
      </c>
      <c r="O3704" s="83">
        <v>3681.23</v>
      </c>
      <c r="P3704" s="83">
        <v>21.768699999999999</v>
      </c>
      <c r="Q3704" s="83">
        <v>3703</v>
      </c>
      <c r="R3704" s="86">
        <v>5.87866E-3</v>
      </c>
      <c r="S3704" s="86">
        <v>3.9772399999999999E-2</v>
      </c>
    </row>
    <row r="3705" spans="2:19" x14ac:dyDescent="0.2">
      <c r="B3705" s="33"/>
      <c r="L3705" s="84">
        <v>0.96960000000000002</v>
      </c>
      <c r="M3705" s="83">
        <v>3693.1</v>
      </c>
      <c r="N3705" s="83">
        <v>10.904299999999999</v>
      </c>
      <c r="O3705" s="83">
        <v>3682.19</v>
      </c>
      <c r="P3705" s="83">
        <v>21.808599999999998</v>
      </c>
      <c r="Q3705" s="83">
        <v>3704</v>
      </c>
      <c r="R3705" s="86">
        <v>5.8878400000000001E-3</v>
      </c>
      <c r="S3705" s="86">
        <v>3.9772399999999999E-2</v>
      </c>
    </row>
    <row r="3706" spans="2:19" x14ac:dyDescent="0.2">
      <c r="B3706" s="33"/>
      <c r="L3706" s="84">
        <v>0.96940000000000004</v>
      </c>
      <c r="M3706" s="83">
        <v>3694.08</v>
      </c>
      <c r="N3706" s="83">
        <v>10.924300000000001</v>
      </c>
      <c r="O3706" s="83">
        <v>3683.15</v>
      </c>
      <c r="P3706" s="83">
        <v>21.848500000000001</v>
      </c>
      <c r="Q3706" s="83">
        <v>3705</v>
      </c>
      <c r="R3706" s="86">
        <v>5.8970300000000002E-3</v>
      </c>
      <c r="S3706" s="86">
        <v>3.9940400000000001E-2</v>
      </c>
    </row>
    <row r="3707" spans="2:19" x14ac:dyDescent="0.2">
      <c r="B3707" s="33"/>
      <c r="L3707" s="84">
        <v>0.96930000000000005</v>
      </c>
      <c r="M3707" s="83">
        <v>3695.06</v>
      </c>
      <c r="N3707" s="83">
        <v>10.9443</v>
      </c>
      <c r="O3707" s="83">
        <v>3684.11</v>
      </c>
      <c r="P3707" s="83">
        <v>21.888500000000001</v>
      </c>
      <c r="Q3707" s="83">
        <v>3706</v>
      </c>
      <c r="R3707" s="86">
        <v>5.9062300000000002E-3</v>
      </c>
      <c r="S3707" s="86">
        <v>4.0108900000000003E-2</v>
      </c>
    </row>
    <row r="3708" spans="2:19" x14ac:dyDescent="0.2">
      <c r="B3708" s="33"/>
      <c r="L3708" s="84">
        <v>0.96930000000000005</v>
      </c>
      <c r="M3708" s="83">
        <v>3696.04</v>
      </c>
      <c r="N3708" s="83">
        <v>10.9643</v>
      </c>
      <c r="O3708" s="83">
        <v>3685.07</v>
      </c>
      <c r="P3708" s="83">
        <v>21.928599999999999</v>
      </c>
      <c r="Q3708" s="83">
        <v>3707</v>
      </c>
      <c r="R3708" s="86">
        <v>5.91545E-3</v>
      </c>
      <c r="S3708" s="86">
        <v>4.0108900000000003E-2</v>
      </c>
    </row>
    <row r="3709" spans="2:19" x14ac:dyDescent="0.2">
      <c r="B3709" s="33"/>
      <c r="L3709" s="84">
        <v>0.96930000000000005</v>
      </c>
      <c r="M3709" s="83">
        <v>3697.02</v>
      </c>
      <c r="N3709" s="83">
        <v>10.984299999999999</v>
      </c>
      <c r="O3709" s="83">
        <v>3686.03</v>
      </c>
      <c r="P3709" s="83">
        <v>21.968699999999998</v>
      </c>
      <c r="Q3709" s="83">
        <v>3708</v>
      </c>
      <c r="R3709" s="86">
        <v>5.9246699999999999E-3</v>
      </c>
      <c r="S3709" s="86">
        <v>4.0108900000000003E-2</v>
      </c>
    </row>
    <row r="3710" spans="2:19" x14ac:dyDescent="0.2">
      <c r="B3710" s="33"/>
      <c r="L3710" s="84">
        <v>0.96930000000000005</v>
      </c>
      <c r="M3710" s="83">
        <v>3698</v>
      </c>
      <c r="N3710" s="83">
        <v>11.0044</v>
      </c>
      <c r="O3710" s="83">
        <v>3686.99</v>
      </c>
      <c r="P3710" s="83">
        <v>22.008800000000001</v>
      </c>
      <c r="Q3710" s="83">
        <v>3709</v>
      </c>
      <c r="R3710" s="86">
        <v>5.9338999999999998E-3</v>
      </c>
      <c r="S3710" s="86">
        <v>4.0108900000000003E-2</v>
      </c>
    </row>
    <row r="3711" spans="2:19" x14ac:dyDescent="0.2">
      <c r="B3711" s="33"/>
      <c r="L3711" s="84">
        <v>0.96930000000000005</v>
      </c>
      <c r="M3711" s="83">
        <v>3698.98</v>
      </c>
      <c r="N3711" s="83">
        <v>11.0245</v>
      </c>
      <c r="O3711" s="83">
        <v>3687.95</v>
      </c>
      <c r="P3711" s="83">
        <v>22.049099999999999</v>
      </c>
      <c r="Q3711" s="83">
        <v>3710</v>
      </c>
      <c r="R3711" s="86">
        <v>5.9431400000000004E-3</v>
      </c>
      <c r="S3711" s="86">
        <v>4.0108900000000003E-2</v>
      </c>
    </row>
    <row r="3712" spans="2:19" x14ac:dyDescent="0.2">
      <c r="B3712" s="33"/>
      <c r="L3712" s="84">
        <v>0.96919999999999995</v>
      </c>
      <c r="M3712" s="83">
        <v>3699.96</v>
      </c>
      <c r="N3712" s="83">
        <v>11.044700000000001</v>
      </c>
      <c r="O3712" s="83">
        <v>3688.91</v>
      </c>
      <c r="P3712" s="83">
        <v>22.089300000000001</v>
      </c>
      <c r="Q3712" s="83">
        <v>3711</v>
      </c>
      <c r="R3712" s="86">
        <v>5.9523900000000001E-3</v>
      </c>
      <c r="S3712" s="86">
        <v>4.03909E-2</v>
      </c>
    </row>
    <row r="3713" spans="2:19" x14ac:dyDescent="0.2">
      <c r="B3713" s="33"/>
      <c r="L3713" s="84">
        <v>0.96919999999999995</v>
      </c>
      <c r="M3713" s="83">
        <v>3700.94</v>
      </c>
      <c r="N3713" s="83">
        <v>11.0648</v>
      </c>
      <c r="O3713" s="83">
        <v>3689.87</v>
      </c>
      <c r="P3713" s="83">
        <v>22.1297</v>
      </c>
      <c r="Q3713" s="83">
        <v>3712</v>
      </c>
      <c r="R3713" s="86">
        <v>5.9616599999999997E-3</v>
      </c>
      <c r="S3713" s="86">
        <v>4.03909E-2</v>
      </c>
    </row>
    <row r="3714" spans="2:19" x14ac:dyDescent="0.2">
      <c r="B3714" s="33"/>
      <c r="L3714" s="84">
        <v>0.96919999999999995</v>
      </c>
      <c r="M3714" s="83">
        <v>3701.91</v>
      </c>
      <c r="N3714" s="83">
        <v>11.085000000000001</v>
      </c>
      <c r="O3714" s="83">
        <v>3690.83</v>
      </c>
      <c r="P3714" s="83">
        <v>22.170100000000001</v>
      </c>
      <c r="Q3714" s="83">
        <v>3713</v>
      </c>
      <c r="R3714" s="86">
        <v>5.9709300000000002E-3</v>
      </c>
      <c r="S3714" s="86">
        <v>4.03909E-2</v>
      </c>
    </row>
    <row r="3715" spans="2:19" x14ac:dyDescent="0.2">
      <c r="B3715" s="33"/>
      <c r="L3715" s="84">
        <v>0.96919999999999995</v>
      </c>
      <c r="M3715" s="83">
        <v>3702.89</v>
      </c>
      <c r="N3715" s="83">
        <v>11.1053</v>
      </c>
      <c r="O3715" s="83">
        <v>3691.79</v>
      </c>
      <c r="P3715" s="83">
        <v>22.2105</v>
      </c>
      <c r="Q3715" s="83">
        <v>3714</v>
      </c>
      <c r="R3715" s="86">
        <v>5.9802099999999997E-3</v>
      </c>
      <c r="S3715" s="86">
        <v>4.03909E-2</v>
      </c>
    </row>
    <row r="3716" spans="2:19" x14ac:dyDescent="0.2">
      <c r="B3716" s="33"/>
      <c r="L3716" s="84">
        <v>0.96919999999999995</v>
      </c>
      <c r="M3716" s="83">
        <v>3703.87</v>
      </c>
      <c r="N3716" s="83">
        <v>11.125500000000001</v>
      </c>
      <c r="O3716" s="83">
        <v>3692.75</v>
      </c>
      <c r="P3716" s="83">
        <v>22.251000000000001</v>
      </c>
      <c r="Q3716" s="83">
        <v>3715</v>
      </c>
      <c r="R3716" s="86">
        <v>5.9895E-3</v>
      </c>
      <c r="S3716" s="86">
        <v>4.03909E-2</v>
      </c>
    </row>
    <row r="3717" spans="2:19" x14ac:dyDescent="0.2">
      <c r="B3717" s="33"/>
      <c r="L3717" s="84">
        <v>0.96909999999999996</v>
      </c>
      <c r="M3717" s="83">
        <v>3704.85</v>
      </c>
      <c r="N3717" s="83">
        <v>11.145799999999999</v>
      </c>
      <c r="O3717" s="83">
        <v>3693.71</v>
      </c>
      <c r="P3717" s="83">
        <v>22.291599999999999</v>
      </c>
      <c r="Q3717" s="83">
        <v>3716</v>
      </c>
      <c r="R3717" s="86">
        <v>5.9988100000000003E-3</v>
      </c>
      <c r="S3717" s="86">
        <v>4.0560699999999998E-2</v>
      </c>
    </row>
    <row r="3718" spans="2:19" x14ac:dyDescent="0.2">
      <c r="B3718" s="33"/>
      <c r="L3718" s="84">
        <v>0.96899999999999997</v>
      </c>
      <c r="M3718" s="83">
        <v>3705.83</v>
      </c>
      <c r="N3718" s="83">
        <v>11.1661</v>
      </c>
      <c r="O3718" s="83">
        <v>3694.67</v>
      </c>
      <c r="P3718" s="83">
        <v>22.3322</v>
      </c>
      <c r="Q3718" s="83">
        <v>3717</v>
      </c>
      <c r="R3718" s="86">
        <v>6.0081199999999996E-3</v>
      </c>
      <c r="S3718" s="86">
        <v>4.0731099999999999E-2</v>
      </c>
    </row>
    <row r="3719" spans="2:19" x14ac:dyDescent="0.2">
      <c r="B3719" s="33"/>
      <c r="L3719" s="84">
        <v>0.96899999999999997</v>
      </c>
      <c r="M3719" s="83">
        <v>3706.81</v>
      </c>
      <c r="N3719" s="83">
        <v>11.186400000000001</v>
      </c>
      <c r="O3719" s="83">
        <v>3695.63</v>
      </c>
      <c r="P3719" s="83">
        <v>22.372900000000001</v>
      </c>
      <c r="Q3719" s="83">
        <v>3718</v>
      </c>
      <c r="R3719" s="86">
        <v>6.0174399999999998E-3</v>
      </c>
      <c r="S3719" s="86">
        <v>4.0731099999999999E-2</v>
      </c>
    </row>
    <row r="3720" spans="2:19" x14ac:dyDescent="0.2">
      <c r="B3720" s="33"/>
      <c r="L3720" s="84">
        <v>0.96899999999999997</v>
      </c>
      <c r="M3720" s="83">
        <v>3707.79</v>
      </c>
      <c r="N3720" s="83">
        <v>11.206799999999999</v>
      </c>
      <c r="O3720" s="83">
        <v>3696.59</v>
      </c>
      <c r="P3720" s="83">
        <v>22.413599999999999</v>
      </c>
      <c r="Q3720" s="83">
        <v>3719</v>
      </c>
      <c r="R3720" s="86">
        <v>6.0267799999999998E-3</v>
      </c>
      <c r="S3720" s="86">
        <v>4.0731099999999999E-2</v>
      </c>
    </row>
    <row r="3721" spans="2:19" x14ac:dyDescent="0.2">
      <c r="B3721" s="33"/>
      <c r="L3721" s="84">
        <v>0.96899999999999997</v>
      </c>
      <c r="M3721" s="83">
        <v>3708.77</v>
      </c>
      <c r="N3721" s="83">
        <v>11.2272</v>
      </c>
      <c r="O3721" s="83">
        <v>3697.55</v>
      </c>
      <c r="P3721" s="83">
        <v>22.4544</v>
      </c>
      <c r="Q3721" s="83">
        <v>3720</v>
      </c>
      <c r="R3721" s="86">
        <v>6.0361199999999999E-3</v>
      </c>
      <c r="S3721" s="86">
        <v>4.0731099999999999E-2</v>
      </c>
    </row>
    <row r="3722" spans="2:19" x14ac:dyDescent="0.2">
      <c r="B3722" s="33"/>
      <c r="L3722" s="84">
        <v>0.96899999999999997</v>
      </c>
      <c r="M3722" s="83">
        <v>3709.75</v>
      </c>
      <c r="N3722" s="83">
        <v>11.2476</v>
      </c>
      <c r="O3722" s="83">
        <v>3698.5</v>
      </c>
      <c r="P3722" s="83">
        <v>22.495200000000001</v>
      </c>
      <c r="Q3722" s="83">
        <v>3721</v>
      </c>
      <c r="R3722" s="86">
        <v>6.0454799999999998E-3</v>
      </c>
      <c r="S3722" s="86">
        <v>4.0731099999999999E-2</v>
      </c>
    </row>
    <row r="3723" spans="2:19" x14ac:dyDescent="0.2">
      <c r="B3723" s="33"/>
      <c r="L3723" s="84">
        <v>0.96889999999999998</v>
      </c>
      <c r="M3723" s="83">
        <v>3710.73</v>
      </c>
      <c r="N3723" s="83">
        <v>11.2681</v>
      </c>
      <c r="O3723" s="83">
        <v>3699.46</v>
      </c>
      <c r="P3723" s="83">
        <v>22.536100000000001</v>
      </c>
      <c r="Q3723" s="83">
        <v>3722</v>
      </c>
      <c r="R3723" s="86">
        <v>6.0548399999999997E-3</v>
      </c>
      <c r="S3723" s="86">
        <v>4.0902000000000001E-2</v>
      </c>
    </row>
    <row r="3724" spans="2:19" x14ac:dyDescent="0.2">
      <c r="B3724" s="33"/>
      <c r="L3724" s="84">
        <v>0.96879999999999999</v>
      </c>
      <c r="M3724" s="83">
        <v>3711.71</v>
      </c>
      <c r="N3724" s="83">
        <v>11.288500000000001</v>
      </c>
      <c r="O3724" s="83">
        <v>3700.42</v>
      </c>
      <c r="P3724" s="83">
        <v>22.577100000000002</v>
      </c>
      <c r="Q3724" s="83">
        <v>3723</v>
      </c>
      <c r="R3724" s="86">
        <v>6.0642200000000004E-3</v>
      </c>
      <c r="S3724" s="86">
        <v>4.1073400000000003E-2</v>
      </c>
    </row>
    <row r="3725" spans="2:19" x14ac:dyDescent="0.2">
      <c r="B3725" s="33"/>
      <c r="L3725" s="84">
        <v>0.96879999999999999</v>
      </c>
      <c r="M3725" s="83">
        <v>3712.69</v>
      </c>
      <c r="N3725" s="83">
        <v>11.309100000000001</v>
      </c>
      <c r="O3725" s="83">
        <v>3701.38</v>
      </c>
      <c r="P3725" s="83">
        <v>22.618099999999998</v>
      </c>
      <c r="Q3725" s="83">
        <v>3724</v>
      </c>
      <c r="R3725" s="86">
        <v>6.0736000000000002E-3</v>
      </c>
      <c r="S3725" s="86">
        <v>4.1073400000000003E-2</v>
      </c>
    </row>
    <row r="3726" spans="2:19" x14ac:dyDescent="0.2">
      <c r="B3726" s="33"/>
      <c r="L3726" s="84">
        <v>0.96879999999999999</v>
      </c>
      <c r="M3726" s="83">
        <v>3713.67</v>
      </c>
      <c r="N3726" s="83">
        <v>11.329599999999999</v>
      </c>
      <c r="O3726" s="83">
        <v>3702.34</v>
      </c>
      <c r="P3726" s="83">
        <v>22.659199999999998</v>
      </c>
      <c r="Q3726" s="83">
        <v>3725</v>
      </c>
      <c r="R3726" s="86">
        <v>6.0829999999999999E-3</v>
      </c>
      <c r="S3726" s="86">
        <v>4.1073400000000003E-2</v>
      </c>
    </row>
    <row r="3727" spans="2:19" x14ac:dyDescent="0.2">
      <c r="B3727" s="33"/>
      <c r="L3727" s="84">
        <v>0.96879999999999999</v>
      </c>
      <c r="M3727" s="83">
        <v>3714.65</v>
      </c>
      <c r="N3727" s="83">
        <v>11.350199999999999</v>
      </c>
      <c r="O3727" s="83">
        <v>3703.3</v>
      </c>
      <c r="P3727" s="83">
        <v>22.700299999999999</v>
      </c>
      <c r="Q3727" s="83">
        <v>3726</v>
      </c>
      <c r="R3727" s="86">
        <v>6.0924100000000004E-3</v>
      </c>
      <c r="S3727" s="86">
        <v>4.1073400000000003E-2</v>
      </c>
    </row>
    <row r="3728" spans="2:19" x14ac:dyDescent="0.2">
      <c r="B3728" s="33"/>
      <c r="L3728" s="84">
        <v>0.96879999999999999</v>
      </c>
      <c r="M3728" s="83">
        <v>3715.63</v>
      </c>
      <c r="N3728" s="83">
        <v>11.370699999999999</v>
      </c>
      <c r="O3728" s="83">
        <v>3704.26</v>
      </c>
      <c r="P3728" s="83">
        <v>22.741499999999998</v>
      </c>
      <c r="Q3728" s="83">
        <v>3727</v>
      </c>
      <c r="R3728" s="86">
        <v>6.10182E-3</v>
      </c>
      <c r="S3728" s="86">
        <v>4.1073400000000003E-2</v>
      </c>
    </row>
    <row r="3729" spans="2:19" x14ac:dyDescent="0.2">
      <c r="B3729" s="33"/>
      <c r="L3729" s="84">
        <v>0.96870000000000001</v>
      </c>
      <c r="M3729" s="83">
        <v>3716.61</v>
      </c>
      <c r="N3729" s="83">
        <v>11.391400000000001</v>
      </c>
      <c r="O3729" s="83">
        <v>3705.22</v>
      </c>
      <c r="P3729" s="83">
        <v>22.782699999999998</v>
      </c>
      <c r="Q3729" s="83">
        <v>3728</v>
      </c>
      <c r="R3729" s="86">
        <v>6.1112500000000004E-3</v>
      </c>
      <c r="S3729" s="86">
        <v>4.1273999999999998E-2</v>
      </c>
    </row>
    <row r="3730" spans="2:19" x14ac:dyDescent="0.2">
      <c r="B3730" s="33"/>
      <c r="L3730" s="84">
        <v>0.96870000000000001</v>
      </c>
      <c r="M3730" s="83">
        <v>3717.59</v>
      </c>
      <c r="N3730" s="83">
        <v>11.412000000000001</v>
      </c>
      <c r="O3730" s="83">
        <v>3706.18</v>
      </c>
      <c r="P3730" s="83">
        <v>22.824000000000002</v>
      </c>
      <c r="Q3730" s="83">
        <v>3729</v>
      </c>
      <c r="R3730" s="86">
        <v>6.1206899999999998E-3</v>
      </c>
      <c r="S3730" s="86">
        <v>4.1273999999999998E-2</v>
      </c>
    </row>
    <row r="3731" spans="2:19" x14ac:dyDescent="0.2">
      <c r="B3731" s="33"/>
      <c r="L3731" s="84">
        <v>0.96850000000000003</v>
      </c>
      <c r="M3731" s="83">
        <v>3718.57</v>
      </c>
      <c r="N3731" s="83">
        <v>11.432700000000001</v>
      </c>
      <c r="O3731" s="83">
        <v>3707.13</v>
      </c>
      <c r="P3731" s="83">
        <v>22.865400000000001</v>
      </c>
      <c r="Q3731" s="83">
        <v>3730</v>
      </c>
      <c r="R3731" s="86">
        <v>6.1301300000000001E-3</v>
      </c>
      <c r="S3731" s="86">
        <v>4.1417799999999998E-2</v>
      </c>
    </row>
    <row r="3732" spans="2:19" x14ac:dyDescent="0.2">
      <c r="B3732" s="33"/>
      <c r="L3732" s="84">
        <v>0.96850000000000003</v>
      </c>
      <c r="M3732" s="83">
        <v>3719.55</v>
      </c>
      <c r="N3732" s="83">
        <v>11.4534</v>
      </c>
      <c r="O3732" s="83">
        <v>3708.09</v>
      </c>
      <c r="P3732" s="83">
        <v>22.9068</v>
      </c>
      <c r="Q3732" s="83">
        <v>3731</v>
      </c>
      <c r="R3732" s="86">
        <v>6.1395900000000003E-3</v>
      </c>
      <c r="S3732" s="86">
        <v>4.1417799999999998E-2</v>
      </c>
    </row>
    <row r="3733" spans="2:19" x14ac:dyDescent="0.2">
      <c r="B3733" s="33"/>
      <c r="L3733" s="84">
        <v>0.96850000000000003</v>
      </c>
      <c r="M3733" s="83">
        <v>3720.53</v>
      </c>
      <c r="N3733" s="83">
        <v>11.4741</v>
      </c>
      <c r="O3733" s="83">
        <v>3709.05</v>
      </c>
      <c r="P3733" s="83">
        <v>22.9483</v>
      </c>
      <c r="Q3733" s="83">
        <v>3732</v>
      </c>
      <c r="R3733" s="86">
        <v>6.1490599999999996E-3</v>
      </c>
      <c r="S3733" s="86">
        <v>4.1417799999999998E-2</v>
      </c>
    </row>
    <row r="3734" spans="2:19" x14ac:dyDescent="0.2">
      <c r="B3734" s="33"/>
      <c r="L3734" s="84">
        <v>0.96830000000000005</v>
      </c>
      <c r="M3734" s="83">
        <v>3721.51</v>
      </c>
      <c r="N3734" s="83">
        <v>11.494899999999999</v>
      </c>
      <c r="O3734" s="83">
        <v>3710.01</v>
      </c>
      <c r="P3734" s="83">
        <v>22.989799999999999</v>
      </c>
      <c r="Q3734" s="83">
        <v>3733</v>
      </c>
      <c r="R3734" s="86">
        <v>6.1585399999999997E-3</v>
      </c>
      <c r="S3734" s="86">
        <v>4.1590700000000001E-2</v>
      </c>
    </row>
    <row r="3735" spans="2:19" x14ac:dyDescent="0.2">
      <c r="B3735" s="33"/>
      <c r="L3735" s="84">
        <v>0.96830000000000005</v>
      </c>
      <c r="M3735" s="83">
        <v>3722.48</v>
      </c>
      <c r="N3735" s="83">
        <v>11.515700000000001</v>
      </c>
      <c r="O3735" s="83">
        <v>3710.97</v>
      </c>
      <c r="P3735" s="83">
        <v>23.031400000000001</v>
      </c>
      <c r="Q3735" s="83">
        <v>3734</v>
      </c>
      <c r="R3735" s="86">
        <v>6.1680299999999997E-3</v>
      </c>
      <c r="S3735" s="86">
        <v>4.1590700000000001E-2</v>
      </c>
    </row>
    <row r="3736" spans="2:19" x14ac:dyDescent="0.2">
      <c r="B3736" s="33"/>
      <c r="L3736" s="84">
        <v>0.96830000000000005</v>
      </c>
      <c r="M3736" s="83">
        <v>3723.46</v>
      </c>
      <c r="N3736" s="83">
        <v>11.5365</v>
      </c>
      <c r="O3736" s="83">
        <v>3711.93</v>
      </c>
      <c r="P3736" s="83">
        <v>23.0731</v>
      </c>
      <c r="Q3736" s="83">
        <v>3735</v>
      </c>
      <c r="R3736" s="86">
        <v>6.1775299999999997E-3</v>
      </c>
      <c r="S3736" s="86">
        <v>4.1590700000000001E-2</v>
      </c>
    </row>
    <row r="3737" spans="2:19" x14ac:dyDescent="0.2">
      <c r="B3737" s="33"/>
      <c r="L3737" s="84">
        <v>0.96809999999999996</v>
      </c>
      <c r="M3737" s="83">
        <v>3724.44</v>
      </c>
      <c r="N3737" s="83">
        <v>11.557399999999999</v>
      </c>
      <c r="O3737" s="83">
        <v>3712.89</v>
      </c>
      <c r="P3737" s="83">
        <v>23.114799999999999</v>
      </c>
      <c r="Q3737" s="83">
        <v>3736</v>
      </c>
      <c r="R3737" s="86">
        <v>6.1870400000000004E-3</v>
      </c>
      <c r="S3737" s="86">
        <v>4.1735300000000003E-2</v>
      </c>
    </row>
    <row r="3738" spans="2:19" x14ac:dyDescent="0.2">
      <c r="B3738" s="33"/>
      <c r="L3738" s="84">
        <v>0.96809999999999996</v>
      </c>
      <c r="M3738" s="83">
        <v>3725.42</v>
      </c>
      <c r="N3738" s="83">
        <v>11.5783</v>
      </c>
      <c r="O3738" s="83">
        <v>3713.84</v>
      </c>
      <c r="P3738" s="83">
        <v>23.156500000000001</v>
      </c>
      <c r="Q3738" s="83">
        <v>3737</v>
      </c>
      <c r="R3738" s="86">
        <v>6.1965600000000003E-3</v>
      </c>
      <c r="S3738" s="86">
        <v>4.1735300000000003E-2</v>
      </c>
    </row>
    <row r="3739" spans="2:19" x14ac:dyDescent="0.2">
      <c r="B3739" s="33"/>
      <c r="L3739" s="84">
        <v>0.96799999999999997</v>
      </c>
      <c r="M3739" s="83">
        <v>3726.4</v>
      </c>
      <c r="N3739" s="83">
        <v>11.5992</v>
      </c>
      <c r="O3739" s="83">
        <v>3714.8</v>
      </c>
      <c r="P3739" s="83">
        <v>23.198399999999999</v>
      </c>
      <c r="Q3739" s="83">
        <v>3738</v>
      </c>
      <c r="R3739" s="86">
        <v>6.20609E-3</v>
      </c>
      <c r="S3739" s="86">
        <v>4.1822199999999997E-2</v>
      </c>
    </row>
    <row r="3740" spans="2:19" x14ac:dyDescent="0.2">
      <c r="B3740" s="33"/>
      <c r="L3740" s="84">
        <v>0.96789999999999998</v>
      </c>
      <c r="M3740" s="83">
        <v>3727.38</v>
      </c>
      <c r="N3740" s="83">
        <v>11.620100000000001</v>
      </c>
      <c r="O3740" s="83">
        <v>3715.76</v>
      </c>
      <c r="P3740" s="83">
        <v>23.240200000000002</v>
      </c>
      <c r="Q3740" s="83">
        <v>3739</v>
      </c>
      <c r="R3740" s="86">
        <v>6.2156299999999998E-3</v>
      </c>
      <c r="S3740" s="86">
        <v>4.1938200000000002E-2</v>
      </c>
    </row>
    <row r="3741" spans="2:19" x14ac:dyDescent="0.2">
      <c r="B3741" s="33"/>
      <c r="L3741" s="84">
        <v>0.96789999999999998</v>
      </c>
      <c r="M3741" s="83">
        <v>3728.36</v>
      </c>
      <c r="N3741" s="83">
        <v>11.6411</v>
      </c>
      <c r="O3741" s="83">
        <v>3716.72</v>
      </c>
      <c r="P3741" s="83">
        <v>23.2822</v>
      </c>
      <c r="Q3741" s="83">
        <v>3740</v>
      </c>
      <c r="R3741" s="86">
        <v>6.2251800000000003E-3</v>
      </c>
      <c r="S3741" s="86">
        <v>4.1938200000000002E-2</v>
      </c>
    </row>
    <row r="3742" spans="2:19" x14ac:dyDescent="0.2">
      <c r="B3742" s="33"/>
      <c r="L3742" s="84">
        <v>0.96789999999999998</v>
      </c>
      <c r="M3742" s="83">
        <v>3729.34</v>
      </c>
      <c r="N3742" s="83">
        <v>11.662100000000001</v>
      </c>
      <c r="O3742" s="83">
        <v>3717.68</v>
      </c>
      <c r="P3742" s="83">
        <v>23.324200000000001</v>
      </c>
      <c r="Q3742" s="83">
        <v>3741</v>
      </c>
      <c r="R3742" s="86">
        <v>6.2347399999999999E-3</v>
      </c>
      <c r="S3742" s="86">
        <v>4.1938200000000002E-2</v>
      </c>
    </row>
    <row r="3743" spans="2:19" x14ac:dyDescent="0.2">
      <c r="B3743" s="33"/>
      <c r="L3743" s="84">
        <v>0.96779999999999999</v>
      </c>
      <c r="M3743" s="83">
        <v>3730.32</v>
      </c>
      <c r="N3743" s="83">
        <v>11.6831</v>
      </c>
      <c r="O3743" s="83">
        <v>3718.63</v>
      </c>
      <c r="P3743" s="83">
        <v>23.366199999999999</v>
      </c>
      <c r="Q3743" s="83">
        <v>3742</v>
      </c>
      <c r="R3743" s="86">
        <v>6.2443200000000003E-3</v>
      </c>
      <c r="S3743" s="86">
        <v>4.2054500000000002E-2</v>
      </c>
    </row>
    <row r="3744" spans="2:19" x14ac:dyDescent="0.2">
      <c r="B3744" s="33"/>
      <c r="L3744" s="84">
        <v>0.9677</v>
      </c>
      <c r="M3744" s="83">
        <v>3731.3</v>
      </c>
      <c r="N3744" s="83">
        <v>11.7042</v>
      </c>
      <c r="O3744" s="83">
        <v>3719.59</v>
      </c>
      <c r="P3744" s="83">
        <v>23.408300000000001</v>
      </c>
      <c r="Q3744" s="83">
        <v>3743</v>
      </c>
      <c r="R3744" s="86">
        <v>6.2538999999999997E-3</v>
      </c>
      <c r="S3744" s="86">
        <v>4.2141900000000003E-2</v>
      </c>
    </row>
    <row r="3745" spans="2:19" x14ac:dyDescent="0.2">
      <c r="B3745" s="33"/>
      <c r="L3745" s="84">
        <v>0.9677</v>
      </c>
      <c r="M3745" s="83">
        <v>3732.27</v>
      </c>
      <c r="N3745" s="83">
        <v>11.725300000000001</v>
      </c>
      <c r="O3745" s="83">
        <v>3720.55</v>
      </c>
      <c r="P3745" s="83">
        <v>23.450500000000002</v>
      </c>
      <c r="Q3745" s="83">
        <v>3744</v>
      </c>
      <c r="R3745" s="86">
        <v>6.26349E-3</v>
      </c>
      <c r="S3745" s="86">
        <v>4.2141900000000003E-2</v>
      </c>
    </row>
    <row r="3746" spans="2:19" x14ac:dyDescent="0.2">
      <c r="B3746" s="33"/>
      <c r="L3746" s="84">
        <v>0.96760000000000002</v>
      </c>
      <c r="M3746" s="83">
        <v>3733.25</v>
      </c>
      <c r="N3746" s="83">
        <v>11.7464</v>
      </c>
      <c r="O3746" s="83">
        <v>3721.51</v>
      </c>
      <c r="P3746" s="83">
        <v>23.492699999999999</v>
      </c>
      <c r="Q3746" s="83">
        <v>3745</v>
      </c>
      <c r="R3746" s="86">
        <v>6.2731000000000002E-3</v>
      </c>
      <c r="S3746" s="86">
        <v>4.22586E-2</v>
      </c>
    </row>
    <row r="3747" spans="2:19" x14ac:dyDescent="0.2">
      <c r="B3747" s="33"/>
      <c r="L3747" s="84">
        <v>0.96760000000000002</v>
      </c>
      <c r="M3747" s="83">
        <v>3734.23</v>
      </c>
      <c r="N3747" s="83">
        <v>11.7675</v>
      </c>
      <c r="O3747" s="83">
        <v>3722.46</v>
      </c>
      <c r="P3747" s="83">
        <v>23.535</v>
      </c>
      <c r="Q3747" s="83">
        <v>3746</v>
      </c>
      <c r="R3747" s="86">
        <v>6.2827100000000004E-3</v>
      </c>
      <c r="S3747" s="86">
        <v>4.22586E-2</v>
      </c>
    </row>
    <row r="3748" spans="2:19" x14ac:dyDescent="0.2">
      <c r="B3748" s="33"/>
      <c r="L3748" s="84">
        <v>0.96750000000000003</v>
      </c>
      <c r="M3748" s="83">
        <v>3735.21</v>
      </c>
      <c r="N3748" s="83">
        <v>11.7887</v>
      </c>
      <c r="O3748" s="83">
        <v>3723.42</v>
      </c>
      <c r="P3748" s="83">
        <v>23.577400000000001</v>
      </c>
      <c r="Q3748" s="83">
        <v>3747</v>
      </c>
      <c r="R3748" s="86">
        <v>6.2923299999999996E-3</v>
      </c>
      <c r="S3748" s="86">
        <v>4.2375500000000003E-2</v>
      </c>
    </row>
    <row r="3749" spans="2:19" x14ac:dyDescent="0.2">
      <c r="B3749" s="33"/>
      <c r="L3749" s="84">
        <v>0.96750000000000003</v>
      </c>
      <c r="M3749" s="83">
        <v>3736.19</v>
      </c>
      <c r="N3749" s="83">
        <v>11.809900000000001</v>
      </c>
      <c r="O3749" s="83">
        <v>3724.38</v>
      </c>
      <c r="P3749" s="83">
        <v>23.619800000000001</v>
      </c>
      <c r="Q3749" s="83">
        <v>3748</v>
      </c>
      <c r="R3749" s="86">
        <v>6.3019699999999996E-3</v>
      </c>
      <c r="S3749" s="86">
        <v>4.2375500000000003E-2</v>
      </c>
    </row>
    <row r="3750" spans="2:19" x14ac:dyDescent="0.2">
      <c r="B3750" s="33"/>
      <c r="L3750" s="84">
        <v>0.96730000000000005</v>
      </c>
      <c r="M3750" s="83">
        <v>3737.17</v>
      </c>
      <c r="N3750" s="83">
        <v>11.831099999999999</v>
      </c>
      <c r="O3750" s="83">
        <v>3725.34</v>
      </c>
      <c r="P3750" s="83">
        <v>23.662199999999999</v>
      </c>
      <c r="Q3750" s="83">
        <v>3749</v>
      </c>
      <c r="R3750" s="86">
        <v>6.3116099999999996E-3</v>
      </c>
      <c r="S3750" s="86">
        <v>4.2521999999999997E-2</v>
      </c>
    </row>
    <row r="3751" spans="2:19" x14ac:dyDescent="0.2">
      <c r="B3751" s="33"/>
      <c r="L3751" s="84">
        <v>0.96730000000000005</v>
      </c>
      <c r="M3751" s="83">
        <v>3738.15</v>
      </c>
      <c r="N3751" s="83">
        <v>11.852399999999999</v>
      </c>
      <c r="O3751" s="83">
        <v>3726.3</v>
      </c>
      <c r="P3751" s="83">
        <v>23.704799999999999</v>
      </c>
      <c r="Q3751" s="83">
        <v>3750</v>
      </c>
      <c r="R3751" s="86">
        <v>6.3212700000000004E-3</v>
      </c>
      <c r="S3751" s="86">
        <v>4.2521999999999997E-2</v>
      </c>
    </row>
    <row r="3752" spans="2:19" x14ac:dyDescent="0.2">
      <c r="B3752" s="33"/>
      <c r="L3752" s="84">
        <v>0.96730000000000005</v>
      </c>
      <c r="M3752" s="83">
        <v>3739.13</v>
      </c>
      <c r="N3752" s="83">
        <v>11.873699999999999</v>
      </c>
      <c r="O3752" s="83">
        <v>3727.25</v>
      </c>
      <c r="P3752" s="83">
        <v>23.747299999999999</v>
      </c>
      <c r="Q3752" s="83">
        <v>3751</v>
      </c>
      <c r="R3752" s="86">
        <v>6.3309400000000002E-3</v>
      </c>
      <c r="S3752" s="86">
        <v>4.2521999999999997E-2</v>
      </c>
    </row>
    <row r="3753" spans="2:19" x14ac:dyDescent="0.2">
      <c r="B3753" s="33"/>
      <c r="L3753" s="84">
        <v>0.96719999999999995</v>
      </c>
      <c r="M3753" s="83">
        <v>3740.11</v>
      </c>
      <c r="N3753" s="83">
        <v>11.895</v>
      </c>
      <c r="O3753" s="83">
        <v>3728.21</v>
      </c>
      <c r="P3753" s="83">
        <v>23.79</v>
      </c>
      <c r="Q3753" s="83">
        <v>3752</v>
      </c>
      <c r="R3753" s="86">
        <v>6.34061E-3</v>
      </c>
      <c r="S3753" s="86">
        <v>4.2668900000000003E-2</v>
      </c>
    </row>
    <row r="3754" spans="2:19" x14ac:dyDescent="0.2">
      <c r="B3754" s="33"/>
      <c r="L3754" s="84">
        <v>0.96719999999999995</v>
      </c>
      <c r="M3754" s="83">
        <v>3741.08</v>
      </c>
      <c r="N3754" s="83">
        <v>11.9163</v>
      </c>
      <c r="O3754" s="83">
        <v>3729.17</v>
      </c>
      <c r="P3754" s="83">
        <v>23.832699999999999</v>
      </c>
      <c r="Q3754" s="83">
        <v>3753</v>
      </c>
      <c r="R3754" s="86">
        <v>6.3502999999999997E-3</v>
      </c>
      <c r="S3754" s="86">
        <v>4.2668900000000003E-2</v>
      </c>
    </row>
    <row r="3755" spans="2:19" x14ac:dyDescent="0.2">
      <c r="B3755" s="33"/>
      <c r="L3755" s="84">
        <v>0.96699999999999997</v>
      </c>
      <c r="M3755" s="83">
        <v>3742.06</v>
      </c>
      <c r="N3755" s="83">
        <v>11.9377</v>
      </c>
      <c r="O3755" s="83">
        <v>3730.12</v>
      </c>
      <c r="P3755" s="83">
        <v>23.875399999999999</v>
      </c>
      <c r="Q3755" s="83">
        <v>3754</v>
      </c>
      <c r="R3755" s="86">
        <v>6.3600000000000002E-3</v>
      </c>
      <c r="S3755" s="86">
        <v>4.2904600000000001E-2</v>
      </c>
    </row>
    <row r="3756" spans="2:19" x14ac:dyDescent="0.2">
      <c r="B3756" s="33"/>
      <c r="L3756" s="84">
        <v>0.96699999999999997</v>
      </c>
      <c r="M3756" s="83">
        <v>3743.04</v>
      </c>
      <c r="N3756" s="83">
        <v>11.959099999999999</v>
      </c>
      <c r="O3756" s="83">
        <v>3731.08</v>
      </c>
      <c r="P3756" s="83">
        <v>23.918299999999999</v>
      </c>
      <c r="Q3756" s="83">
        <v>3755</v>
      </c>
      <c r="R3756" s="86">
        <v>6.3697099999999998E-3</v>
      </c>
      <c r="S3756" s="86">
        <v>4.2904600000000001E-2</v>
      </c>
    </row>
    <row r="3757" spans="2:19" x14ac:dyDescent="0.2">
      <c r="B3757" s="33"/>
      <c r="L3757" s="84">
        <v>0.96699999999999997</v>
      </c>
      <c r="M3757" s="83">
        <v>3744.02</v>
      </c>
      <c r="N3757" s="83">
        <v>11.980600000000001</v>
      </c>
      <c r="O3757" s="83">
        <v>3732.04</v>
      </c>
      <c r="P3757" s="83">
        <v>23.961099999999998</v>
      </c>
      <c r="Q3757" s="83">
        <v>3756</v>
      </c>
      <c r="R3757" s="86">
        <v>6.3794300000000002E-3</v>
      </c>
      <c r="S3757" s="86">
        <v>4.2904600000000001E-2</v>
      </c>
    </row>
    <row r="3758" spans="2:19" x14ac:dyDescent="0.2">
      <c r="B3758" s="33"/>
      <c r="L3758" s="84">
        <v>0.96699999999999997</v>
      </c>
      <c r="M3758" s="83">
        <v>3745</v>
      </c>
      <c r="N3758" s="83">
        <v>12.002000000000001</v>
      </c>
      <c r="O3758" s="83">
        <v>3733</v>
      </c>
      <c r="P3758" s="83">
        <v>24.004100000000001</v>
      </c>
      <c r="Q3758" s="83">
        <v>3757</v>
      </c>
      <c r="R3758" s="86">
        <v>6.3891599999999996E-3</v>
      </c>
      <c r="S3758" s="86">
        <v>4.2904600000000001E-2</v>
      </c>
    </row>
    <row r="3759" spans="2:19" x14ac:dyDescent="0.2">
      <c r="B3759" s="33"/>
      <c r="L3759" s="84">
        <v>0.96699999999999997</v>
      </c>
      <c r="M3759" s="83">
        <v>3745.98</v>
      </c>
      <c r="N3759" s="83">
        <v>12.0235</v>
      </c>
      <c r="O3759" s="83">
        <v>3733.95</v>
      </c>
      <c r="P3759" s="83">
        <v>24.0471</v>
      </c>
      <c r="Q3759" s="83">
        <v>3758</v>
      </c>
      <c r="R3759" s="86">
        <v>6.3988999999999999E-3</v>
      </c>
      <c r="S3759" s="86">
        <v>4.2904600000000001E-2</v>
      </c>
    </row>
    <row r="3760" spans="2:19" x14ac:dyDescent="0.2">
      <c r="B3760" s="33"/>
      <c r="L3760" s="84">
        <v>0.96699999999999997</v>
      </c>
      <c r="M3760" s="83">
        <v>3746.95</v>
      </c>
      <c r="N3760" s="83">
        <v>12.0451</v>
      </c>
      <c r="O3760" s="83">
        <v>3734.91</v>
      </c>
      <c r="P3760" s="83">
        <v>24.0901</v>
      </c>
      <c r="Q3760" s="83">
        <v>3759</v>
      </c>
      <c r="R3760" s="86">
        <v>6.4086500000000001E-3</v>
      </c>
      <c r="S3760" s="86">
        <v>4.2904600000000001E-2</v>
      </c>
    </row>
    <row r="3761" spans="2:19" x14ac:dyDescent="0.2">
      <c r="B3761" s="33"/>
      <c r="L3761" s="84">
        <v>0.96689999999999998</v>
      </c>
      <c r="M3761" s="83">
        <v>3747.93</v>
      </c>
      <c r="N3761" s="83">
        <v>12.066599999999999</v>
      </c>
      <c r="O3761" s="83">
        <v>3735.87</v>
      </c>
      <c r="P3761" s="83">
        <v>24.133199999999999</v>
      </c>
      <c r="Q3761" s="83">
        <v>3760</v>
      </c>
      <c r="R3761" s="86">
        <v>6.4184100000000003E-3</v>
      </c>
      <c r="S3761" s="86">
        <v>4.3111700000000003E-2</v>
      </c>
    </row>
    <row r="3762" spans="2:19" x14ac:dyDescent="0.2">
      <c r="B3762" s="33"/>
      <c r="L3762" s="84">
        <v>0.96679999999999999</v>
      </c>
      <c r="M3762" s="83">
        <v>3748.91</v>
      </c>
      <c r="N3762" s="83">
        <v>12.088200000000001</v>
      </c>
      <c r="O3762" s="83">
        <v>3736.82</v>
      </c>
      <c r="P3762" s="83">
        <v>24.176400000000001</v>
      </c>
      <c r="Q3762" s="83">
        <v>3761</v>
      </c>
      <c r="R3762" s="86">
        <v>6.4281800000000004E-3</v>
      </c>
      <c r="S3762" s="86">
        <v>4.3171000000000001E-2</v>
      </c>
    </row>
    <row r="3763" spans="2:19" x14ac:dyDescent="0.2">
      <c r="B3763" s="33"/>
      <c r="L3763" s="84">
        <v>0.9667</v>
      </c>
      <c r="M3763" s="83">
        <v>3749.89</v>
      </c>
      <c r="N3763" s="83">
        <v>12.1098</v>
      </c>
      <c r="O3763" s="83">
        <v>3737.78</v>
      </c>
      <c r="P3763" s="83">
        <v>24.2196</v>
      </c>
      <c r="Q3763" s="83">
        <v>3762</v>
      </c>
      <c r="R3763" s="86">
        <v>6.4379700000000003E-3</v>
      </c>
      <c r="S3763" s="86">
        <v>4.326E-2</v>
      </c>
    </row>
    <row r="3764" spans="2:19" x14ac:dyDescent="0.2">
      <c r="B3764" s="33"/>
      <c r="L3764" s="84">
        <v>0.9667</v>
      </c>
      <c r="M3764" s="83">
        <v>3750.87</v>
      </c>
      <c r="N3764" s="83">
        <v>12.131500000000001</v>
      </c>
      <c r="O3764" s="83">
        <v>3738.74</v>
      </c>
      <c r="P3764" s="83">
        <v>24.262899999999998</v>
      </c>
      <c r="Q3764" s="83">
        <v>3763</v>
      </c>
      <c r="R3764" s="86">
        <v>6.4477600000000003E-3</v>
      </c>
      <c r="S3764" s="86">
        <v>4.326E-2</v>
      </c>
    </row>
    <row r="3765" spans="2:19" x14ac:dyDescent="0.2">
      <c r="B3765" s="33"/>
      <c r="L3765" s="84">
        <v>0.96650000000000003</v>
      </c>
      <c r="M3765" s="83">
        <v>3751.85</v>
      </c>
      <c r="N3765" s="83">
        <v>12.1531</v>
      </c>
      <c r="O3765" s="83">
        <v>3739.69</v>
      </c>
      <c r="P3765" s="83">
        <v>24.3063</v>
      </c>
      <c r="Q3765" s="83">
        <v>3764</v>
      </c>
      <c r="R3765" s="86">
        <v>6.4575600000000002E-3</v>
      </c>
      <c r="S3765" s="86">
        <v>4.3378899999999998E-2</v>
      </c>
    </row>
    <row r="3766" spans="2:19" x14ac:dyDescent="0.2">
      <c r="B3766" s="33"/>
      <c r="L3766" s="84">
        <v>0.96650000000000003</v>
      </c>
      <c r="M3766" s="83">
        <v>3752.83</v>
      </c>
      <c r="N3766" s="83">
        <v>12.174799999999999</v>
      </c>
      <c r="O3766" s="83">
        <v>3740.65</v>
      </c>
      <c r="P3766" s="83">
        <v>24.349699999999999</v>
      </c>
      <c r="Q3766" s="83">
        <v>3765</v>
      </c>
      <c r="R3766" s="86">
        <v>6.46738E-3</v>
      </c>
      <c r="S3766" s="86">
        <v>4.3378899999999998E-2</v>
      </c>
    </row>
    <row r="3767" spans="2:19" x14ac:dyDescent="0.2">
      <c r="B3767" s="33"/>
      <c r="L3767" s="84">
        <v>0.96640000000000004</v>
      </c>
      <c r="M3767" s="83">
        <v>3753.8</v>
      </c>
      <c r="N3767" s="83">
        <v>12.1966</v>
      </c>
      <c r="O3767" s="83">
        <v>3741.61</v>
      </c>
      <c r="P3767" s="83">
        <v>24.3931</v>
      </c>
      <c r="Q3767" s="83">
        <v>3766</v>
      </c>
      <c r="R3767" s="86">
        <v>6.4771999999999998E-3</v>
      </c>
      <c r="S3767" s="86">
        <v>4.3587599999999997E-2</v>
      </c>
    </row>
    <row r="3768" spans="2:19" x14ac:dyDescent="0.2">
      <c r="B3768" s="33"/>
      <c r="L3768" s="84">
        <v>0.96640000000000004</v>
      </c>
      <c r="M3768" s="83">
        <v>3754.78</v>
      </c>
      <c r="N3768" s="83">
        <v>12.218299999999999</v>
      </c>
      <c r="O3768" s="83">
        <v>3742.56</v>
      </c>
      <c r="P3768" s="83">
        <v>24.436699999999998</v>
      </c>
      <c r="Q3768" s="83">
        <v>3767</v>
      </c>
      <c r="R3768" s="86">
        <v>6.4870400000000003E-3</v>
      </c>
      <c r="S3768" s="86">
        <v>4.3587599999999997E-2</v>
      </c>
    </row>
    <row r="3769" spans="2:19" x14ac:dyDescent="0.2">
      <c r="B3769" s="33"/>
      <c r="L3769" s="84">
        <v>0.96640000000000004</v>
      </c>
      <c r="M3769" s="83">
        <v>3755.76</v>
      </c>
      <c r="N3769" s="83">
        <v>12.2401</v>
      </c>
      <c r="O3769" s="83">
        <v>3743.52</v>
      </c>
      <c r="P3769" s="83">
        <v>24.4803</v>
      </c>
      <c r="Q3769" s="83">
        <v>3768</v>
      </c>
      <c r="R3769" s="86">
        <v>6.49688E-3</v>
      </c>
      <c r="S3769" s="86">
        <v>4.3587599999999997E-2</v>
      </c>
    </row>
    <row r="3770" spans="2:19" x14ac:dyDescent="0.2">
      <c r="B3770" s="33"/>
      <c r="L3770" s="84">
        <v>0.96640000000000004</v>
      </c>
      <c r="M3770" s="83">
        <v>3756.74</v>
      </c>
      <c r="N3770" s="83">
        <v>12.262</v>
      </c>
      <c r="O3770" s="83">
        <v>3744.48</v>
      </c>
      <c r="P3770" s="83">
        <v>24.523900000000001</v>
      </c>
      <c r="Q3770" s="83">
        <v>3769</v>
      </c>
      <c r="R3770" s="86">
        <v>6.5067399999999996E-3</v>
      </c>
      <c r="S3770" s="86">
        <v>4.3587599999999997E-2</v>
      </c>
    </row>
    <row r="3771" spans="2:19" x14ac:dyDescent="0.2">
      <c r="B3771" s="33"/>
      <c r="L3771" s="84">
        <v>0.96640000000000004</v>
      </c>
      <c r="M3771" s="83">
        <v>3757.72</v>
      </c>
      <c r="N3771" s="83">
        <v>12.283799999999999</v>
      </c>
      <c r="O3771" s="83">
        <v>3745.43</v>
      </c>
      <c r="P3771" s="83">
        <v>24.567599999999999</v>
      </c>
      <c r="Q3771" s="83">
        <v>3770</v>
      </c>
      <c r="R3771" s="86">
        <v>6.5166099999999999E-3</v>
      </c>
      <c r="S3771" s="86">
        <v>4.3587599999999997E-2</v>
      </c>
    </row>
    <row r="3772" spans="2:19" x14ac:dyDescent="0.2">
      <c r="B3772" s="33"/>
      <c r="L3772" s="84">
        <v>0.96630000000000005</v>
      </c>
      <c r="M3772" s="83">
        <v>3758.69</v>
      </c>
      <c r="N3772" s="83">
        <v>12.3057</v>
      </c>
      <c r="O3772" s="83">
        <v>3746.39</v>
      </c>
      <c r="P3772" s="83">
        <v>24.6114</v>
      </c>
      <c r="Q3772" s="83">
        <v>3771</v>
      </c>
      <c r="R3772" s="86">
        <v>6.5264900000000002E-3</v>
      </c>
      <c r="S3772" s="86">
        <v>4.3826999999999998E-2</v>
      </c>
    </row>
    <row r="3773" spans="2:19" x14ac:dyDescent="0.2">
      <c r="B3773" s="33"/>
      <c r="L3773" s="84">
        <v>0.96630000000000005</v>
      </c>
      <c r="M3773" s="83">
        <v>3759.67</v>
      </c>
      <c r="N3773" s="83">
        <v>12.3276</v>
      </c>
      <c r="O3773" s="83">
        <v>3747.34</v>
      </c>
      <c r="P3773" s="83">
        <v>24.655200000000001</v>
      </c>
      <c r="Q3773" s="83">
        <v>3772</v>
      </c>
      <c r="R3773" s="86">
        <v>6.5363699999999997E-3</v>
      </c>
      <c r="S3773" s="86">
        <v>4.3826999999999998E-2</v>
      </c>
    </row>
    <row r="3774" spans="2:19" x14ac:dyDescent="0.2">
      <c r="B3774" s="33"/>
      <c r="L3774" s="84">
        <v>0.96630000000000005</v>
      </c>
      <c r="M3774" s="83">
        <v>3760.65</v>
      </c>
      <c r="N3774" s="83">
        <v>12.349500000000001</v>
      </c>
      <c r="O3774" s="83">
        <v>3748.3</v>
      </c>
      <c r="P3774" s="83">
        <v>24.699100000000001</v>
      </c>
      <c r="Q3774" s="83">
        <v>3773</v>
      </c>
      <c r="R3774" s="86">
        <v>6.5462699999999999E-3</v>
      </c>
      <c r="S3774" s="86">
        <v>4.3826999999999998E-2</v>
      </c>
    </row>
    <row r="3775" spans="2:19" x14ac:dyDescent="0.2">
      <c r="B3775" s="33"/>
      <c r="L3775" s="84">
        <v>0.96619999999999995</v>
      </c>
      <c r="M3775" s="83">
        <v>3761.63</v>
      </c>
      <c r="N3775" s="83">
        <v>12.371499999999999</v>
      </c>
      <c r="O3775" s="83">
        <v>3749.26</v>
      </c>
      <c r="P3775" s="83">
        <v>24.742999999999999</v>
      </c>
      <c r="Q3775" s="83">
        <v>3774</v>
      </c>
      <c r="R3775" s="86">
        <v>6.55618E-3</v>
      </c>
      <c r="S3775" s="86">
        <v>4.3947100000000003E-2</v>
      </c>
    </row>
    <row r="3776" spans="2:19" x14ac:dyDescent="0.2">
      <c r="B3776" s="33"/>
      <c r="L3776" s="84">
        <v>0.96609999999999996</v>
      </c>
      <c r="M3776" s="83">
        <v>3762.61</v>
      </c>
      <c r="N3776" s="83">
        <v>12.3935</v>
      </c>
      <c r="O3776" s="83">
        <v>3750.21</v>
      </c>
      <c r="P3776" s="83">
        <v>24.786999999999999</v>
      </c>
      <c r="Q3776" s="83">
        <v>3775</v>
      </c>
      <c r="R3776" s="86">
        <v>6.56611E-3</v>
      </c>
      <c r="S3776" s="86">
        <v>4.4157799999999997E-2</v>
      </c>
    </row>
    <row r="3777" spans="2:19" x14ac:dyDescent="0.2">
      <c r="B3777" s="33"/>
      <c r="L3777" s="84">
        <v>0.96609999999999996</v>
      </c>
      <c r="M3777" s="83">
        <v>3763.58</v>
      </c>
      <c r="N3777" s="83">
        <v>12.4156</v>
      </c>
      <c r="O3777" s="83">
        <v>3751.17</v>
      </c>
      <c r="P3777" s="83">
        <v>24.831099999999999</v>
      </c>
      <c r="Q3777" s="83">
        <v>3776</v>
      </c>
      <c r="R3777" s="86">
        <v>6.57604E-3</v>
      </c>
      <c r="S3777" s="86">
        <v>4.4157799999999997E-2</v>
      </c>
    </row>
    <row r="3778" spans="2:19" x14ac:dyDescent="0.2">
      <c r="B3778" s="33"/>
      <c r="L3778" s="84">
        <v>0.96609999999999996</v>
      </c>
      <c r="M3778" s="83">
        <v>3764.56</v>
      </c>
      <c r="N3778" s="83">
        <v>12.4376</v>
      </c>
      <c r="O3778" s="83">
        <v>3752.12</v>
      </c>
      <c r="P3778" s="83">
        <v>24.8752</v>
      </c>
      <c r="Q3778" s="83">
        <v>3777</v>
      </c>
      <c r="R3778" s="86">
        <v>6.58598E-3</v>
      </c>
      <c r="S3778" s="86">
        <v>4.4157799999999997E-2</v>
      </c>
    </row>
    <row r="3779" spans="2:19" x14ac:dyDescent="0.2">
      <c r="B3779" s="33"/>
      <c r="L3779" s="84">
        <v>0.96609999999999996</v>
      </c>
      <c r="M3779" s="83">
        <v>3765.54</v>
      </c>
      <c r="N3779" s="83">
        <v>12.4597</v>
      </c>
      <c r="O3779" s="83">
        <v>3753.08</v>
      </c>
      <c r="P3779" s="83">
        <v>24.9194</v>
      </c>
      <c r="Q3779" s="83">
        <v>3778</v>
      </c>
      <c r="R3779" s="86">
        <v>6.5959299999999998E-3</v>
      </c>
      <c r="S3779" s="86">
        <v>4.4157799999999997E-2</v>
      </c>
    </row>
    <row r="3780" spans="2:19" x14ac:dyDescent="0.2">
      <c r="B3780" s="33"/>
      <c r="L3780" s="84">
        <v>0.96609999999999996</v>
      </c>
      <c r="M3780" s="83">
        <v>3766.52</v>
      </c>
      <c r="N3780" s="83">
        <v>12.4818</v>
      </c>
      <c r="O3780" s="83">
        <v>3754.04</v>
      </c>
      <c r="P3780" s="83">
        <v>24.963699999999999</v>
      </c>
      <c r="Q3780" s="83">
        <v>3779</v>
      </c>
      <c r="R3780" s="86">
        <v>6.6058999999999996E-3</v>
      </c>
      <c r="S3780" s="86">
        <v>4.4157799999999997E-2</v>
      </c>
    </row>
    <row r="3781" spans="2:19" x14ac:dyDescent="0.2">
      <c r="B3781" s="33"/>
      <c r="L3781" s="84">
        <v>0.96609999999999996</v>
      </c>
      <c r="M3781" s="83">
        <v>3767.5</v>
      </c>
      <c r="N3781" s="83">
        <v>12.504</v>
      </c>
      <c r="O3781" s="83">
        <v>3754.99</v>
      </c>
      <c r="P3781" s="83">
        <v>25.007999999999999</v>
      </c>
      <c r="Q3781" s="83">
        <v>3780</v>
      </c>
      <c r="R3781" s="86">
        <v>6.6158700000000003E-3</v>
      </c>
      <c r="S3781" s="86">
        <v>4.4157799999999997E-2</v>
      </c>
    </row>
    <row r="3782" spans="2:19" x14ac:dyDescent="0.2">
      <c r="B3782" s="33"/>
      <c r="L3782" s="84">
        <v>0.96589999999999998</v>
      </c>
      <c r="M3782" s="83">
        <v>3768.47</v>
      </c>
      <c r="N3782" s="83">
        <v>12.526199999999999</v>
      </c>
      <c r="O3782" s="83">
        <v>3755.95</v>
      </c>
      <c r="P3782" s="83">
        <v>25.052399999999999</v>
      </c>
      <c r="Q3782" s="83">
        <v>3781</v>
      </c>
      <c r="R3782" s="86">
        <v>6.62585E-3</v>
      </c>
      <c r="S3782" s="86">
        <v>4.4429700000000003E-2</v>
      </c>
    </row>
    <row r="3783" spans="2:19" x14ac:dyDescent="0.2">
      <c r="B3783" s="33"/>
      <c r="L3783" s="84">
        <v>0.96589999999999998</v>
      </c>
      <c r="M3783" s="83">
        <v>3769.45</v>
      </c>
      <c r="N3783" s="83">
        <v>12.548400000000001</v>
      </c>
      <c r="O3783" s="83">
        <v>3756.9</v>
      </c>
      <c r="P3783" s="83">
        <v>25.096800000000002</v>
      </c>
      <c r="Q3783" s="83">
        <v>3782</v>
      </c>
      <c r="R3783" s="86">
        <v>6.6358500000000004E-3</v>
      </c>
      <c r="S3783" s="86">
        <v>4.4429700000000003E-2</v>
      </c>
    </row>
    <row r="3784" spans="2:19" x14ac:dyDescent="0.2">
      <c r="B3784" s="33"/>
      <c r="L3784" s="84">
        <v>0.96589999999999998</v>
      </c>
      <c r="M3784" s="83">
        <v>3770.43</v>
      </c>
      <c r="N3784" s="83">
        <v>12.570600000000001</v>
      </c>
      <c r="O3784" s="83">
        <v>3757.86</v>
      </c>
      <c r="P3784" s="83">
        <v>25.141300000000001</v>
      </c>
      <c r="Q3784" s="83">
        <v>3783</v>
      </c>
      <c r="R3784" s="86">
        <v>6.64586E-3</v>
      </c>
      <c r="S3784" s="86">
        <v>4.4429700000000003E-2</v>
      </c>
    </row>
    <row r="3785" spans="2:19" x14ac:dyDescent="0.2">
      <c r="B3785" s="33"/>
      <c r="L3785" s="84">
        <v>0.96579999999999999</v>
      </c>
      <c r="M3785" s="83">
        <v>3771.41</v>
      </c>
      <c r="N3785" s="83">
        <v>12.5929</v>
      </c>
      <c r="O3785" s="83">
        <v>3758.81</v>
      </c>
      <c r="P3785" s="83">
        <v>25.1858</v>
      </c>
      <c r="Q3785" s="83">
        <v>3784</v>
      </c>
      <c r="R3785" s="86">
        <v>6.6558700000000004E-3</v>
      </c>
      <c r="S3785" s="86">
        <v>4.45814E-2</v>
      </c>
    </row>
    <row r="3786" spans="2:19" x14ac:dyDescent="0.2">
      <c r="B3786" s="33"/>
      <c r="L3786" s="84">
        <v>0.96579999999999999</v>
      </c>
      <c r="M3786" s="83">
        <v>3772.38</v>
      </c>
      <c r="N3786" s="83">
        <v>12.6152</v>
      </c>
      <c r="O3786" s="83">
        <v>3759.77</v>
      </c>
      <c r="P3786" s="83">
        <v>25.230399999999999</v>
      </c>
      <c r="Q3786" s="83">
        <v>3785</v>
      </c>
      <c r="R3786" s="86">
        <v>6.6658999999999998E-3</v>
      </c>
      <c r="S3786" s="86">
        <v>4.45814E-2</v>
      </c>
    </row>
    <row r="3787" spans="2:19" x14ac:dyDescent="0.2">
      <c r="B3787" s="33"/>
      <c r="L3787" s="84">
        <v>0.9657</v>
      </c>
      <c r="M3787" s="83">
        <v>3773.36</v>
      </c>
      <c r="N3787" s="83">
        <v>12.637600000000001</v>
      </c>
      <c r="O3787" s="83">
        <v>3760.72</v>
      </c>
      <c r="P3787" s="83">
        <v>25.275099999999998</v>
      </c>
      <c r="Q3787" s="83">
        <v>3786</v>
      </c>
      <c r="R3787" s="86">
        <v>6.67594E-3</v>
      </c>
      <c r="S3787" s="86">
        <v>4.4672499999999997E-2</v>
      </c>
    </row>
    <row r="3788" spans="2:19" x14ac:dyDescent="0.2">
      <c r="B3788" s="33"/>
      <c r="L3788" s="84">
        <v>0.96560000000000001</v>
      </c>
      <c r="M3788" s="83">
        <v>3774.34</v>
      </c>
      <c r="N3788" s="83">
        <v>12.6599</v>
      </c>
      <c r="O3788" s="83">
        <v>3761.68</v>
      </c>
      <c r="P3788" s="83">
        <v>25.319800000000001</v>
      </c>
      <c r="Q3788" s="83">
        <v>3787</v>
      </c>
      <c r="R3788" s="86">
        <v>6.6859900000000002E-3</v>
      </c>
      <c r="S3788" s="86">
        <v>4.4824700000000002E-2</v>
      </c>
    </row>
    <row r="3789" spans="2:19" x14ac:dyDescent="0.2">
      <c r="B3789" s="33"/>
      <c r="L3789" s="84">
        <v>0.96560000000000001</v>
      </c>
      <c r="M3789" s="83">
        <v>3775.32</v>
      </c>
      <c r="N3789" s="83">
        <v>12.6823</v>
      </c>
      <c r="O3789" s="83">
        <v>3762.64</v>
      </c>
      <c r="P3789" s="83">
        <v>25.364599999999999</v>
      </c>
      <c r="Q3789" s="83">
        <v>3788</v>
      </c>
      <c r="R3789" s="86">
        <v>6.6960500000000003E-3</v>
      </c>
      <c r="S3789" s="86">
        <v>4.4824700000000002E-2</v>
      </c>
    </row>
    <row r="3790" spans="2:19" x14ac:dyDescent="0.2">
      <c r="B3790" s="33"/>
      <c r="L3790" s="84">
        <v>0.96560000000000001</v>
      </c>
      <c r="M3790" s="83">
        <v>3776.3</v>
      </c>
      <c r="N3790" s="83">
        <v>12.704700000000001</v>
      </c>
      <c r="O3790" s="83">
        <v>3763.59</v>
      </c>
      <c r="P3790" s="83">
        <v>25.409500000000001</v>
      </c>
      <c r="Q3790" s="83">
        <v>3789</v>
      </c>
      <c r="R3790" s="86">
        <v>6.7061200000000003E-3</v>
      </c>
      <c r="S3790" s="86">
        <v>4.4824700000000002E-2</v>
      </c>
    </row>
    <row r="3791" spans="2:19" x14ac:dyDescent="0.2">
      <c r="B3791" s="33"/>
      <c r="L3791" s="84">
        <v>0.96560000000000001</v>
      </c>
      <c r="M3791" s="83">
        <v>3777.27</v>
      </c>
      <c r="N3791" s="83">
        <v>12.7272</v>
      </c>
      <c r="O3791" s="83">
        <v>3764.55</v>
      </c>
      <c r="P3791" s="83">
        <v>25.4544</v>
      </c>
      <c r="Q3791" s="83">
        <v>3790</v>
      </c>
      <c r="R3791" s="86">
        <v>6.7162000000000003E-3</v>
      </c>
      <c r="S3791" s="86">
        <v>4.4824700000000002E-2</v>
      </c>
    </row>
    <row r="3792" spans="2:19" x14ac:dyDescent="0.2">
      <c r="B3792" s="33"/>
      <c r="L3792" s="84">
        <v>0.96550000000000002</v>
      </c>
      <c r="M3792" s="83">
        <v>3778.25</v>
      </c>
      <c r="N3792" s="83">
        <v>12.749700000000001</v>
      </c>
      <c r="O3792" s="83">
        <v>3765.5</v>
      </c>
      <c r="P3792" s="83">
        <v>25.499400000000001</v>
      </c>
      <c r="Q3792" s="83">
        <v>3791</v>
      </c>
      <c r="R3792" s="86">
        <v>6.7263000000000002E-3</v>
      </c>
      <c r="S3792" s="86">
        <v>4.5007900000000003E-2</v>
      </c>
    </row>
    <row r="3793" spans="2:19" x14ac:dyDescent="0.2">
      <c r="B3793" s="33"/>
      <c r="L3793" s="84">
        <v>0.96550000000000002</v>
      </c>
      <c r="M3793" s="83">
        <v>3779.23</v>
      </c>
      <c r="N3793" s="83">
        <v>12.7722</v>
      </c>
      <c r="O3793" s="83">
        <v>3766.46</v>
      </c>
      <c r="P3793" s="83">
        <v>25.5444</v>
      </c>
      <c r="Q3793" s="83">
        <v>3792</v>
      </c>
      <c r="R3793" s="86">
        <v>6.7364E-3</v>
      </c>
      <c r="S3793" s="86">
        <v>4.5007900000000003E-2</v>
      </c>
    </row>
    <row r="3794" spans="2:19" x14ac:dyDescent="0.2">
      <c r="B3794" s="33"/>
      <c r="L3794" s="84">
        <v>0.96540000000000004</v>
      </c>
      <c r="M3794" s="83">
        <v>3780.21</v>
      </c>
      <c r="N3794" s="83">
        <v>12.7948</v>
      </c>
      <c r="O3794" s="83">
        <v>3767.41</v>
      </c>
      <c r="P3794" s="83">
        <v>25.589500000000001</v>
      </c>
      <c r="Q3794" s="83">
        <v>3793</v>
      </c>
      <c r="R3794" s="86">
        <v>6.7465099999999998E-3</v>
      </c>
      <c r="S3794" s="86">
        <v>4.50997E-2</v>
      </c>
    </row>
    <row r="3795" spans="2:19" x14ac:dyDescent="0.2">
      <c r="B3795" s="33"/>
      <c r="L3795" s="84">
        <v>0.96530000000000005</v>
      </c>
      <c r="M3795" s="83">
        <v>3781.18</v>
      </c>
      <c r="N3795" s="83">
        <v>12.817299999999999</v>
      </c>
      <c r="O3795" s="83">
        <v>3768.37</v>
      </c>
      <c r="P3795" s="83">
        <v>25.634699999999999</v>
      </c>
      <c r="Q3795" s="83">
        <v>3794</v>
      </c>
      <c r="R3795" s="86">
        <v>6.7566400000000004E-3</v>
      </c>
      <c r="S3795" s="86">
        <v>4.5160899999999997E-2</v>
      </c>
    </row>
    <row r="3796" spans="2:19" x14ac:dyDescent="0.2">
      <c r="B3796" s="33"/>
      <c r="L3796" s="84">
        <v>0.96509999999999996</v>
      </c>
      <c r="M3796" s="83">
        <v>3782.16</v>
      </c>
      <c r="N3796" s="83">
        <v>12.84</v>
      </c>
      <c r="O3796" s="83">
        <v>3769.32</v>
      </c>
      <c r="P3796" s="83">
        <v>25.6799</v>
      </c>
      <c r="Q3796" s="83">
        <v>3795</v>
      </c>
      <c r="R3796" s="86">
        <v>6.7667700000000001E-3</v>
      </c>
      <c r="S3796" s="86">
        <v>4.5252899999999999E-2</v>
      </c>
    </row>
    <row r="3797" spans="2:19" x14ac:dyDescent="0.2">
      <c r="B3797" s="33"/>
      <c r="L3797" s="84">
        <v>0.96509999999999996</v>
      </c>
      <c r="M3797" s="83">
        <v>3783.14</v>
      </c>
      <c r="N3797" s="83">
        <v>12.8626</v>
      </c>
      <c r="O3797" s="83">
        <v>3770.27</v>
      </c>
      <c r="P3797" s="83">
        <v>25.725200000000001</v>
      </c>
      <c r="Q3797" s="83">
        <v>3796</v>
      </c>
      <c r="R3797" s="86">
        <v>6.7769199999999996E-3</v>
      </c>
      <c r="S3797" s="86">
        <v>4.5252899999999999E-2</v>
      </c>
    </row>
    <row r="3798" spans="2:19" x14ac:dyDescent="0.2">
      <c r="B3798" s="33"/>
      <c r="L3798" s="84">
        <v>0.96489999999999998</v>
      </c>
      <c r="M3798" s="83">
        <v>3784.11</v>
      </c>
      <c r="N3798" s="83">
        <v>12.885300000000001</v>
      </c>
      <c r="O3798" s="83">
        <v>3771.23</v>
      </c>
      <c r="P3798" s="83">
        <v>25.770499999999998</v>
      </c>
      <c r="Q3798" s="83">
        <v>3797</v>
      </c>
      <c r="R3798" s="86">
        <v>6.78708E-3</v>
      </c>
      <c r="S3798" s="86">
        <v>4.5375800000000001E-2</v>
      </c>
    </row>
    <row r="3799" spans="2:19" x14ac:dyDescent="0.2">
      <c r="B3799" s="33"/>
      <c r="L3799" s="84">
        <v>0.96489999999999998</v>
      </c>
      <c r="M3799" s="83">
        <v>3785.09</v>
      </c>
      <c r="N3799" s="83">
        <v>12.907999999999999</v>
      </c>
      <c r="O3799" s="83">
        <v>3772.18</v>
      </c>
      <c r="P3799" s="83">
        <v>25.815899999999999</v>
      </c>
      <c r="Q3799" s="83">
        <v>3798</v>
      </c>
      <c r="R3799" s="86">
        <v>6.7972500000000003E-3</v>
      </c>
      <c r="S3799" s="86">
        <v>4.5375800000000001E-2</v>
      </c>
    </row>
    <row r="3800" spans="2:19" x14ac:dyDescent="0.2">
      <c r="B3800" s="33"/>
      <c r="L3800" s="84">
        <v>0.96479999999999999</v>
      </c>
      <c r="M3800" s="83">
        <v>3786.07</v>
      </c>
      <c r="N3800" s="83">
        <v>12.9307</v>
      </c>
      <c r="O3800" s="83">
        <v>3773.14</v>
      </c>
      <c r="P3800" s="83">
        <v>25.8614</v>
      </c>
      <c r="Q3800" s="83">
        <v>3799</v>
      </c>
      <c r="R3800" s="86">
        <v>6.8074299999999997E-3</v>
      </c>
      <c r="S3800" s="86">
        <v>4.5498999999999998E-2</v>
      </c>
    </row>
    <row r="3801" spans="2:19" x14ac:dyDescent="0.2">
      <c r="B3801" s="33"/>
      <c r="L3801" s="84">
        <v>0.96479999999999999</v>
      </c>
      <c r="M3801" s="83">
        <v>3787.05</v>
      </c>
      <c r="N3801" s="83">
        <v>12.9535</v>
      </c>
      <c r="O3801" s="83">
        <v>3774.09</v>
      </c>
      <c r="P3801" s="83">
        <v>25.9069</v>
      </c>
      <c r="Q3801" s="83">
        <v>3800</v>
      </c>
      <c r="R3801" s="86">
        <v>6.8176199999999999E-3</v>
      </c>
      <c r="S3801" s="86">
        <v>4.5498999999999998E-2</v>
      </c>
    </row>
    <row r="3802" spans="2:19" x14ac:dyDescent="0.2">
      <c r="B3802" s="33"/>
      <c r="L3802" s="84">
        <v>0.9647</v>
      </c>
      <c r="M3802" s="83">
        <v>3788.02</v>
      </c>
      <c r="N3802" s="83">
        <v>12.9763</v>
      </c>
      <c r="O3802" s="83">
        <v>3775.05</v>
      </c>
      <c r="P3802" s="83">
        <v>25.952500000000001</v>
      </c>
      <c r="Q3802" s="83">
        <v>3801</v>
      </c>
      <c r="R3802" s="86">
        <v>6.8278200000000001E-3</v>
      </c>
      <c r="S3802" s="86">
        <v>4.5684099999999998E-2</v>
      </c>
    </row>
    <row r="3803" spans="2:19" x14ac:dyDescent="0.2">
      <c r="B3803" s="33"/>
      <c r="L3803" s="84">
        <v>0.9647</v>
      </c>
      <c r="M3803" s="83">
        <v>3789</v>
      </c>
      <c r="N3803" s="83">
        <v>12.9991</v>
      </c>
      <c r="O3803" s="83">
        <v>3776</v>
      </c>
      <c r="P3803" s="83">
        <v>25.998200000000001</v>
      </c>
      <c r="Q3803" s="83">
        <v>3802</v>
      </c>
      <c r="R3803" s="86">
        <v>6.8380300000000001E-3</v>
      </c>
      <c r="S3803" s="86">
        <v>4.5684099999999998E-2</v>
      </c>
    </row>
    <row r="3804" spans="2:19" x14ac:dyDescent="0.2">
      <c r="B3804" s="33"/>
      <c r="L3804" s="84">
        <v>0.9647</v>
      </c>
      <c r="M3804" s="83">
        <v>3789.98</v>
      </c>
      <c r="N3804" s="83">
        <v>13.022</v>
      </c>
      <c r="O3804" s="83">
        <v>3776.96</v>
      </c>
      <c r="P3804" s="83">
        <v>26.043900000000001</v>
      </c>
      <c r="Q3804" s="83">
        <v>3803</v>
      </c>
      <c r="R3804" s="86">
        <v>6.8482500000000002E-3</v>
      </c>
      <c r="S3804" s="86">
        <v>4.5684099999999998E-2</v>
      </c>
    </row>
    <row r="3805" spans="2:19" x14ac:dyDescent="0.2">
      <c r="B3805" s="33"/>
      <c r="L3805" s="84">
        <v>0.9647</v>
      </c>
      <c r="M3805" s="83">
        <v>3790.96</v>
      </c>
      <c r="N3805" s="83">
        <v>13.0448</v>
      </c>
      <c r="O3805" s="83">
        <v>3777.91</v>
      </c>
      <c r="P3805" s="83">
        <v>26.089700000000001</v>
      </c>
      <c r="Q3805" s="83">
        <v>3804</v>
      </c>
      <c r="R3805" s="86">
        <v>6.8584900000000001E-3</v>
      </c>
      <c r="S3805" s="86">
        <v>4.5684099999999998E-2</v>
      </c>
    </row>
    <row r="3806" spans="2:19" x14ac:dyDescent="0.2">
      <c r="B3806" s="33"/>
      <c r="L3806" s="84">
        <v>0.96450000000000002</v>
      </c>
      <c r="M3806" s="83">
        <v>3791.93</v>
      </c>
      <c r="N3806" s="83">
        <v>13.0678</v>
      </c>
      <c r="O3806" s="83">
        <v>3778.86</v>
      </c>
      <c r="P3806" s="83">
        <v>26.1355</v>
      </c>
      <c r="Q3806" s="83">
        <v>3805</v>
      </c>
      <c r="R3806" s="86">
        <v>6.86873E-3</v>
      </c>
      <c r="S3806" s="86">
        <v>4.5900799999999999E-2</v>
      </c>
    </row>
    <row r="3807" spans="2:19" x14ac:dyDescent="0.2">
      <c r="B3807" s="33"/>
      <c r="L3807" s="84">
        <v>0.96450000000000002</v>
      </c>
      <c r="M3807" s="83">
        <v>3792.91</v>
      </c>
      <c r="N3807" s="83">
        <v>13.0907</v>
      </c>
      <c r="O3807" s="83">
        <v>3779.82</v>
      </c>
      <c r="P3807" s="83">
        <v>26.1814</v>
      </c>
      <c r="Q3807" s="83">
        <v>3806</v>
      </c>
      <c r="R3807" s="86">
        <v>6.8789899999999998E-3</v>
      </c>
      <c r="S3807" s="86">
        <v>4.5900799999999999E-2</v>
      </c>
    </row>
    <row r="3808" spans="2:19" x14ac:dyDescent="0.2">
      <c r="B3808" s="33"/>
      <c r="L3808" s="84">
        <v>0.96450000000000002</v>
      </c>
      <c r="M3808" s="83">
        <v>3793.89</v>
      </c>
      <c r="N3808" s="83">
        <v>13.1137</v>
      </c>
      <c r="O3808" s="83">
        <v>3780.77</v>
      </c>
      <c r="P3808" s="83">
        <v>26.227399999999999</v>
      </c>
      <c r="Q3808" s="83">
        <v>3807</v>
      </c>
      <c r="R3808" s="86">
        <v>6.8892500000000004E-3</v>
      </c>
      <c r="S3808" s="86">
        <v>4.5900799999999999E-2</v>
      </c>
    </row>
    <row r="3809" spans="2:19" x14ac:dyDescent="0.2">
      <c r="B3809" s="33"/>
      <c r="L3809" s="84">
        <v>0.96440000000000003</v>
      </c>
      <c r="M3809" s="83">
        <v>3794.86</v>
      </c>
      <c r="N3809" s="83">
        <v>13.136699999999999</v>
      </c>
      <c r="O3809" s="83">
        <v>3781.73</v>
      </c>
      <c r="P3809" s="83">
        <v>26.273399999999999</v>
      </c>
      <c r="Q3809" s="83">
        <v>3808</v>
      </c>
      <c r="R3809" s="86">
        <v>6.8995300000000001E-3</v>
      </c>
      <c r="S3809" s="86">
        <v>4.6025000000000003E-2</v>
      </c>
    </row>
    <row r="3810" spans="2:19" x14ac:dyDescent="0.2">
      <c r="B3810" s="33"/>
      <c r="L3810" s="84">
        <v>0.96409999999999996</v>
      </c>
      <c r="M3810" s="83">
        <v>3795.84</v>
      </c>
      <c r="N3810" s="83">
        <v>13.159700000000001</v>
      </c>
      <c r="O3810" s="83">
        <v>3782.68</v>
      </c>
      <c r="P3810" s="83">
        <v>26.319500000000001</v>
      </c>
      <c r="Q3810" s="83">
        <v>3809</v>
      </c>
      <c r="R3810" s="86">
        <v>6.9098199999999997E-3</v>
      </c>
      <c r="S3810" s="86">
        <v>4.6180600000000002E-2</v>
      </c>
    </row>
    <row r="3811" spans="2:19" x14ac:dyDescent="0.2">
      <c r="B3811" s="33"/>
      <c r="L3811" s="84">
        <v>0.96409999999999996</v>
      </c>
      <c r="M3811" s="83">
        <v>3796.82</v>
      </c>
      <c r="N3811" s="83">
        <v>13.1828</v>
      </c>
      <c r="O3811" s="83">
        <v>3783.63</v>
      </c>
      <c r="P3811" s="83">
        <v>26.365600000000001</v>
      </c>
      <c r="Q3811" s="83">
        <v>3810</v>
      </c>
      <c r="R3811" s="86">
        <v>6.9201200000000001E-3</v>
      </c>
      <c r="S3811" s="86">
        <v>4.6180600000000002E-2</v>
      </c>
    </row>
    <row r="3812" spans="2:19" x14ac:dyDescent="0.2">
      <c r="B3812" s="33"/>
      <c r="L3812" s="84">
        <v>0.96409999999999996</v>
      </c>
      <c r="M3812" s="83">
        <v>3797.79</v>
      </c>
      <c r="N3812" s="83">
        <v>13.2059</v>
      </c>
      <c r="O3812" s="83">
        <v>3784.59</v>
      </c>
      <c r="P3812" s="83">
        <v>26.411899999999999</v>
      </c>
      <c r="Q3812" s="83">
        <v>3811</v>
      </c>
      <c r="R3812" s="86">
        <v>6.9304299999999996E-3</v>
      </c>
      <c r="S3812" s="86">
        <v>4.6180600000000002E-2</v>
      </c>
    </row>
    <row r="3813" spans="2:19" x14ac:dyDescent="0.2">
      <c r="B3813" s="33"/>
      <c r="L3813" s="84">
        <v>0.96409999999999996</v>
      </c>
      <c r="M3813" s="83">
        <v>3798.77</v>
      </c>
      <c r="N3813" s="83">
        <v>13.229100000000001</v>
      </c>
      <c r="O3813" s="83">
        <v>3785.54</v>
      </c>
      <c r="P3813" s="83">
        <v>26.458100000000002</v>
      </c>
      <c r="Q3813" s="83">
        <v>3812</v>
      </c>
      <c r="R3813" s="86">
        <v>6.9407499999999999E-3</v>
      </c>
      <c r="S3813" s="86">
        <v>4.6180600000000002E-2</v>
      </c>
    </row>
    <row r="3814" spans="2:19" x14ac:dyDescent="0.2">
      <c r="B3814" s="33"/>
      <c r="L3814" s="84">
        <v>0.96399999999999997</v>
      </c>
      <c r="M3814" s="83">
        <v>3799.75</v>
      </c>
      <c r="N3814" s="83">
        <v>13.2522</v>
      </c>
      <c r="O3814" s="83">
        <v>3786.5</v>
      </c>
      <c r="P3814" s="83">
        <v>26.5045</v>
      </c>
      <c r="Q3814" s="83">
        <v>3813</v>
      </c>
      <c r="R3814" s="86">
        <v>6.9510800000000001E-3</v>
      </c>
      <c r="S3814" s="86">
        <v>4.6367699999999998E-2</v>
      </c>
    </row>
    <row r="3815" spans="2:19" x14ac:dyDescent="0.2">
      <c r="B3815" s="33"/>
      <c r="L3815" s="84">
        <v>0.96399999999999997</v>
      </c>
      <c r="M3815" s="83">
        <v>3800.72</v>
      </c>
      <c r="N3815" s="83">
        <v>13.275399999999999</v>
      </c>
      <c r="O3815" s="83">
        <v>3787.45</v>
      </c>
      <c r="P3815" s="83">
        <v>26.550899999999999</v>
      </c>
      <c r="Q3815" s="83">
        <v>3814</v>
      </c>
      <c r="R3815" s="86">
        <v>6.9614200000000003E-3</v>
      </c>
      <c r="S3815" s="86">
        <v>4.6367699999999998E-2</v>
      </c>
    </row>
    <row r="3816" spans="2:19" x14ac:dyDescent="0.2">
      <c r="B3816" s="33"/>
      <c r="L3816" s="84">
        <v>0.96389999999999998</v>
      </c>
      <c r="M3816" s="83">
        <v>3801.7</v>
      </c>
      <c r="N3816" s="83">
        <v>13.2987</v>
      </c>
      <c r="O3816" s="83">
        <v>3788.4</v>
      </c>
      <c r="P3816" s="83">
        <v>26.597300000000001</v>
      </c>
      <c r="Q3816" s="83">
        <v>3815</v>
      </c>
      <c r="R3816" s="86">
        <v>6.9717800000000003E-3</v>
      </c>
      <c r="S3816" s="86">
        <v>4.6461500000000003E-2</v>
      </c>
    </row>
    <row r="3817" spans="2:19" x14ac:dyDescent="0.2">
      <c r="B3817" s="33"/>
      <c r="L3817" s="84">
        <v>0.96379999999999999</v>
      </c>
      <c r="M3817" s="83">
        <v>3802.68</v>
      </c>
      <c r="N3817" s="83">
        <v>13.321899999999999</v>
      </c>
      <c r="O3817" s="83">
        <v>3789.36</v>
      </c>
      <c r="P3817" s="83">
        <v>26.643899999999999</v>
      </c>
      <c r="Q3817" s="83">
        <v>3816</v>
      </c>
      <c r="R3817" s="86">
        <v>6.9821400000000004E-3</v>
      </c>
      <c r="S3817" s="86">
        <v>4.6618199999999999E-2</v>
      </c>
    </row>
    <row r="3818" spans="2:19" x14ac:dyDescent="0.2">
      <c r="B3818" s="33"/>
      <c r="L3818" s="84">
        <v>0.96379999999999999</v>
      </c>
      <c r="M3818" s="83">
        <v>3803.65</v>
      </c>
      <c r="N3818" s="83">
        <v>13.3452</v>
      </c>
      <c r="O3818" s="83">
        <v>3790.31</v>
      </c>
      <c r="P3818" s="83">
        <v>26.6904</v>
      </c>
      <c r="Q3818" s="83">
        <v>3817</v>
      </c>
      <c r="R3818" s="86">
        <v>6.9925200000000003E-3</v>
      </c>
      <c r="S3818" s="86">
        <v>4.6618199999999999E-2</v>
      </c>
    </row>
    <row r="3819" spans="2:19" x14ac:dyDescent="0.2">
      <c r="B3819" s="33"/>
      <c r="L3819" s="84">
        <v>0.96379999999999999</v>
      </c>
      <c r="M3819" s="83">
        <v>3804.63</v>
      </c>
      <c r="N3819" s="83">
        <v>13.368499999999999</v>
      </c>
      <c r="O3819" s="83">
        <v>3791.26</v>
      </c>
      <c r="P3819" s="83">
        <v>26.737100000000002</v>
      </c>
      <c r="Q3819" s="83">
        <v>3818</v>
      </c>
      <c r="R3819" s="86">
        <v>7.0029000000000003E-3</v>
      </c>
      <c r="S3819" s="86">
        <v>4.6618199999999999E-2</v>
      </c>
    </row>
    <row r="3820" spans="2:19" x14ac:dyDescent="0.2">
      <c r="B3820" s="33"/>
      <c r="L3820" s="84">
        <v>0.96379999999999999</v>
      </c>
      <c r="M3820" s="83">
        <v>3805.61</v>
      </c>
      <c r="N3820" s="83">
        <v>13.3919</v>
      </c>
      <c r="O3820" s="83">
        <v>3792.22</v>
      </c>
      <c r="P3820" s="83">
        <v>26.783799999999999</v>
      </c>
      <c r="Q3820" s="83">
        <v>3819</v>
      </c>
      <c r="R3820" s="86">
        <v>7.0133000000000001E-3</v>
      </c>
      <c r="S3820" s="86">
        <v>4.6618199999999999E-2</v>
      </c>
    </row>
    <row r="3821" spans="2:19" x14ac:dyDescent="0.2">
      <c r="B3821" s="33"/>
      <c r="L3821" s="84">
        <v>0.9637</v>
      </c>
      <c r="M3821" s="83">
        <v>3806.58</v>
      </c>
      <c r="N3821" s="83">
        <v>13.4153</v>
      </c>
      <c r="O3821" s="83">
        <v>3793.17</v>
      </c>
      <c r="P3821" s="83">
        <v>26.8306</v>
      </c>
      <c r="Q3821" s="83">
        <v>3820</v>
      </c>
      <c r="R3821" s="86">
        <v>7.0237099999999998E-3</v>
      </c>
      <c r="S3821" s="86">
        <v>4.68067E-2</v>
      </c>
    </row>
    <row r="3822" spans="2:19" x14ac:dyDescent="0.2">
      <c r="B3822" s="33"/>
      <c r="L3822" s="84">
        <v>0.9637</v>
      </c>
      <c r="M3822" s="83">
        <v>3807.56</v>
      </c>
      <c r="N3822" s="83">
        <v>13.438700000000001</v>
      </c>
      <c r="O3822" s="83">
        <v>3794.12</v>
      </c>
      <c r="P3822" s="83">
        <v>26.877400000000002</v>
      </c>
      <c r="Q3822" s="83">
        <v>3821</v>
      </c>
      <c r="R3822" s="86">
        <v>7.0341300000000004E-3</v>
      </c>
      <c r="S3822" s="86">
        <v>4.68067E-2</v>
      </c>
    </row>
    <row r="3823" spans="2:19" x14ac:dyDescent="0.2">
      <c r="B3823" s="33"/>
      <c r="L3823" s="84">
        <v>0.96360000000000001</v>
      </c>
      <c r="M3823" s="83">
        <v>3808.54</v>
      </c>
      <c r="N3823" s="83">
        <v>13.462199999999999</v>
      </c>
      <c r="O3823" s="83">
        <v>3795.08</v>
      </c>
      <c r="P3823" s="83">
        <v>26.924299999999999</v>
      </c>
      <c r="Q3823" s="83">
        <v>3822</v>
      </c>
      <c r="R3823" s="86">
        <v>7.0445600000000001E-3</v>
      </c>
      <c r="S3823" s="86">
        <v>4.6901100000000001E-2</v>
      </c>
    </row>
    <row r="3824" spans="2:19" x14ac:dyDescent="0.2">
      <c r="B3824" s="33"/>
      <c r="L3824" s="84">
        <v>0.96350000000000002</v>
      </c>
      <c r="M3824" s="83">
        <v>3809.51</v>
      </c>
      <c r="N3824" s="83">
        <v>13.4856</v>
      </c>
      <c r="O3824" s="83">
        <v>3796.03</v>
      </c>
      <c r="P3824" s="83">
        <v>26.971299999999999</v>
      </c>
      <c r="Q3824" s="83">
        <v>3823</v>
      </c>
      <c r="R3824" s="86">
        <v>7.0549999999999996E-3</v>
      </c>
      <c r="S3824" s="86">
        <v>4.6995700000000001E-2</v>
      </c>
    </row>
    <row r="3825" spans="2:19" x14ac:dyDescent="0.2">
      <c r="B3825" s="33"/>
      <c r="L3825" s="84">
        <v>0.96350000000000002</v>
      </c>
      <c r="M3825" s="83">
        <v>3810.49</v>
      </c>
      <c r="N3825" s="83">
        <v>13.5092</v>
      </c>
      <c r="O3825" s="83">
        <v>3796.98</v>
      </c>
      <c r="P3825" s="83">
        <v>27.0183</v>
      </c>
      <c r="Q3825" s="83">
        <v>3824</v>
      </c>
      <c r="R3825" s="86">
        <v>7.06546E-3</v>
      </c>
      <c r="S3825" s="86">
        <v>4.6995700000000001E-2</v>
      </c>
    </row>
    <row r="3826" spans="2:19" x14ac:dyDescent="0.2">
      <c r="B3826" s="33"/>
      <c r="L3826" s="84">
        <v>0.96340000000000003</v>
      </c>
      <c r="M3826" s="83">
        <v>3811.47</v>
      </c>
      <c r="N3826" s="83">
        <v>13.5327</v>
      </c>
      <c r="O3826" s="83">
        <v>3797.93</v>
      </c>
      <c r="P3826" s="83">
        <v>27.0654</v>
      </c>
      <c r="Q3826" s="83">
        <v>3825</v>
      </c>
      <c r="R3826" s="86">
        <v>7.0759200000000003E-3</v>
      </c>
      <c r="S3826" s="86">
        <v>4.7090399999999998E-2</v>
      </c>
    </row>
    <row r="3827" spans="2:19" x14ac:dyDescent="0.2">
      <c r="B3827" s="33"/>
      <c r="L3827" s="84">
        <v>0.96330000000000005</v>
      </c>
      <c r="M3827" s="83">
        <v>3812.44</v>
      </c>
      <c r="N3827" s="83">
        <v>13.5563</v>
      </c>
      <c r="O3827" s="83">
        <v>3798.89</v>
      </c>
      <c r="P3827" s="83">
        <v>27.112500000000001</v>
      </c>
      <c r="Q3827" s="83">
        <v>3826</v>
      </c>
      <c r="R3827" s="86">
        <v>7.0863999999999996E-3</v>
      </c>
      <c r="S3827" s="86">
        <v>4.7153599999999997E-2</v>
      </c>
    </row>
    <row r="3828" spans="2:19" x14ac:dyDescent="0.2">
      <c r="B3828" s="33"/>
      <c r="L3828" s="84">
        <v>0.96319999999999995</v>
      </c>
      <c r="M3828" s="83">
        <v>3813.42</v>
      </c>
      <c r="N3828" s="83">
        <v>13.5799</v>
      </c>
      <c r="O3828" s="83">
        <v>3799.84</v>
      </c>
      <c r="P3828" s="83">
        <v>27.159800000000001</v>
      </c>
      <c r="Q3828" s="83">
        <v>3827</v>
      </c>
      <c r="R3828" s="86">
        <v>7.0968799999999999E-3</v>
      </c>
      <c r="S3828" s="86">
        <v>4.7343700000000002E-2</v>
      </c>
    </row>
    <row r="3829" spans="2:19" x14ac:dyDescent="0.2">
      <c r="B3829" s="33"/>
      <c r="L3829" s="84">
        <v>0.96319999999999995</v>
      </c>
      <c r="M3829" s="83">
        <v>3814.4</v>
      </c>
      <c r="N3829" s="83">
        <v>13.6035</v>
      </c>
      <c r="O3829" s="83">
        <v>3800.79</v>
      </c>
      <c r="P3829" s="83">
        <v>27.207000000000001</v>
      </c>
      <c r="Q3829" s="83">
        <v>3828</v>
      </c>
      <c r="R3829" s="86">
        <v>7.1073799999999999E-3</v>
      </c>
      <c r="S3829" s="86">
        <v>4.7343700000000002E-2</v>
      </c>
    </row>
    <row r="3830" spans="2:19" x14ac:dyDescent="0.2">
      <c r="B3830" s="33"/>
      <c r="L3830" s="84">
        <v>0.96319999999999995</v>
      </c>
      <c r="M3830" s="83">
        <v>3815.37</v>
      </c>
      <c r="N3830" s="83">
        <v>13.6272</v>
      </c>
      <c r="O3830" s="83">
        <v>3801.75</v>
      </c>
      <c r="P3830" s="83">
        <v>27.2544</v>
      </c>
      <c r="Q3830" s="83">
        <v>3829</v>
      </c>
      <c r="R3830" s="86">
        <v>7.11789E-3</v>
      </c>
      <c r="S3830" s="86">
        <v>4.7343700000000002E-2</v>
      </c>
    </row>
    <row r="3831" spans="2:19" x14ac:dyDescent="0.2">
      <c r="B3831" s="33"/>
      <c r="L3831" s="84">
        <v>0.96319999999999995</v>
      </c>
      <c r="M3831" s="83">
        <v>3816.35</v>
      </c>
      <c r="N3831" s="83">
        <v>13.6509</v>
      </c>
      <c r="O3831" s="83">
        <v>3802.7</v>
      </c>
      <c r="P3831" s="83">
        <v>27.3018</v>
      </c>
      <c r="Q3831" s="83">
        <v>3830</v>
      </c>
      <c r="R3831" s="86">
        <v>7.12841E-3</v>
      </c>
      <c r="S3831" s="86">
        <v>4.7343700000000002E-2</v>
      </c>
    </row>
    <row r="3832" spans="2:19" x14ac:dyDescent="0.2">
      <c r="B3832" s="33"/>
      <c r="L3832" s="84">
        <v>0.96319999999999995</v>
      </c>
      <c r="M3832" s="83">
        <v>3817.33</v>
      </c>
      <c r="N3832" s="83">
        <v>13.6746</v>
      </c>
      <c r="O3832" s="83">
        <v>3803.65</v>
      </c>
      <c r="P3832" s="83">
        <v>27.349299999999999</v>
      </c>
      <c r="Q3832" s="83">
        <v>3831</v>
      </c>
      <c r="R3832" s="86">
        <v>7.1389399999999999E-3</v>
      </c>
      <c r="S3832" s="86">
        <v>4.7343700000000002E-2</v>
      </c>
    </row>
    <row r="3833" spans="2:19" x14ac:dyDescent="0.2">
      <c r="B3833" s="33"/>
      <c r="L3833" s="84">
        <v>0.96299999999999997</v>
      </c>
      <c r="M3833" s="83">
        <v>3818.3</v>
      </c>
      <c r="N3833" s="83">
        <v>13.698399999999999</v>
      </c>
      <c r="O3833" s="83">
        <v>3804.6</v>
      </c>
      <c r="P3833" s="83">
        <v>27.396799999999999</v>
      </c>
      <c r="Q3833" s="83">
        <v>3832</v>
      </c>
      <c r="R3833" s="86">
        <v>7.1494799999999997E-3</v>
      </c>
      <c r="S3833" s="86">
        <v>4.7566200000000003E-2</v>
      </c>
    </row>
    <row r="3834" spans="2:19" x14ac:dyDescent="0.2">
      <c r="B3834" s="33"/>
      <c r="L3834" s="84">
        <v>0.96299999999999997</v>
      </c>
      <c r="M3834" s="83">
        <v>3819.28</v>
      </c>
      <c r="N3834" s="83">
        <v>13.722200000000001</v>
      </c>
      <c r="O3834" s="83">
        <v>3805.56</v>
      </c>
      <c r="P3834" s="83">
        <v>27.444400000000002</v>
      </c>
      <c r="Q3834" s="83">
        <v>3833</v>
      </c>
      <c r="R3834" s="86">
        <v>7.1600300000000004E-3</v>
      </c>
      <c r="S3834" s="86">
        <v>4.7566200000000003E-2</v>
      </c>
    </row>
    <row r="3835" spans="2:19" x14ac:dyDescent="0.2">
      <c r="B3835" s="33"/>
      <c r="L3835" s="84">
        <v>0.96279999999999999</v>
      </c>
      <c r="M3835" s="83">
        <v>3820.25</v>
      </c>
      <c r="N3835" s="83">
        <v>13.746</v>
      </c>
      <c r="O3835" s="83">
        <v>3806.51</v>
      </c>
      <c r="P3835" s="83">
        <v>27.492100000000001</v>
      </c>
      <c r="Q3835" s="83">
        <v>3834</v>
      </c>
      <c r="R3835" s="86">
        <v>7.1706000000000001E-3</v>
      </c>
      <c r="S3835" s="86">
        <v>4.7693600000000003E-2</v>
      </c>
    </row>
    <row r="3836" spans="2:19" x14ac:dyDescent="0.2">
      <c r="B3836" s="33"/>
      <c r="L3836" s="84">
        <v>0.96279999999999999</v>
      </c>
      <c r="M3836" s="83">
        <v>3821.23</v>
      </c>
      <c r="N3836" s="83">
        <v>13.7699</v>
      </c>
      <c r="O3836" s="83">
        <v>3807.46</v>
      </c>
      <c r="P3836" s="83">
        <v>27.5398</v>
      </c>
      <c r="Q3836" s="83">
        <v>3835</v>
      </c>
      <c r="R3836" s="86">
        <v>7.1811699999999997E-3</v>
      </c>
      <c r="S3836" s="86">
        <v>4.7693600000000003E-2</v>
      </c>
    </row>
    <row r="3837" spans="2:19" x14ac:dyDescent="0.2">
      <c r="B3837" s="33"/>
      <c r="L3837" s="84">
        <v>0.9627</v>
      </c>
      <c r="M3837" s="83">
        <v>3822.21</v>
      </c>
      <c r="N3837" s="83">
        <v>13.793799999999999</v>
      </c>
      <c r="O3837" s="83">
        <v>3808.41</v>
      </c>
      <c r="P3837" s="83">
        <v>27.587599999999998</v>
      </c>
      <c r="Q3837" s="83">
        <v>3836</v>
      </c>
      <c r="R3837" s="86">
        <v>7.1917600000000002E-3</v>
      </c>
      <c r="S3837" s="86">
        <v>4.7789400000000003E-2</v>
      </c>
    </row>
    <row r="3838" spans="2:19" x14ac:dyDescent="0.2">
      <c r="B3838" s="33"/>
      <c r="L3838" s="84">
        <v>0.96250000000000002</v>
      </c>
      <c r="M3838" s="83">
        <v>3823.18</v>
      </c>
      <c r="N3838" s="83">
        <v>13.8177</v>
      </c>
      <c r="O3838" s="83">
        <v>3809.36</v>
      </c>
      <c r="P3838" s="83">
        <v>27.635400000000001</v>
      </c>
      <c r="Q3838" s="83">
        <v>3837</v>
      </c>
      <c r="R3838" s="86">
        <v>7.2023499999999997E-3</v>
      </c>
      <c r="S3838" s="86">
        <v>4.7885299999999999E-2</v>
      </c>
    </row>
    <row r="3839" spans="2:19" x14ac:dyDescent="0.2">
      <c r="B3839" s="33"/>
      <c r="L3839" s="84">
        <v>0.96250000000000002</v>
      </c>
      <c r="M3839" s="83">
        <v>3824.16</v>
      </c>
      <c r="N3839" s="83">
        <v>13.841699999999999</v>
      </c>
      <c r="O3839" s="83">
        <v>3810.32</v>
      </c>
      <c r="P3839" s="83">
        <v>27.683299999999999</v>
      </c>
      <c r="Q3839" s="83">
        <v>3838</v>
      </c>
      <c r="R3839" s="86">
        <v>7.21296E-3</v>
      </c>
      <c r="S3839" s="86">
        <v>4.7885299999999999E-2</v>
      </c>
    </row>
    <row r="3840" spans="2:19" x14ac:dyDescent="0.2">
      <c r="B3840" s="33"/>
      <c r="L3840" s="84">
        <v>0.96240000000000003</v>
      </c>
      <c r="M3840" s="83">
        <v>3825.13</v>
      </c>
      <c r="N3840" s="83">
        <v>13.8657</v>
      </c>
      <c r="O3840" s="83">
        <v>3811.27</v>
      </c>
      <c r="P3840" s="83">
        <v>27.731300000000001</v>
      </c>
      <c r="Q3840" s="83">
        <v>3839</v>
      </c>
      <c r="R3840" s="86">
        <v>7.2235800000000003E-3</v>
      </c>
      <c r="S3840" s="86">
        <v>4.8045400000000002E-2</v>
      </c>
    </row>
    <row r="3841" spans="2:19" x14ac:dyDescent="0.2">
      <c r="B3841" s="33"/>
      <c r="L3841" s="84">
        <v>0.96240000000000003</v>
      </c>
      <c r="M3841" s="83">
        <v>3826.11</v>
      </c>
      <c r="N3841" s="83">
        <v>13.889699999999999</v>
      </c>
      <c r="O3841" s="83">
        <v>3812.22</v>
      </c>
      <c r="P3841" s="83">
        <v>27.779399999999999</v>
      </c>
      <c r="Q3841" s="83">
        <v>3840</v>
      </c>
      <c r="R3841" s="86">
        <v>7.2342099999999996E-3</v>
      </c>
      <c r="S3841" s="86">
        <v>4.8045400000000002E-2</v>
      </c>
    </row>
    <row r="3842" spans="2:19" x14ac:dyDescent="0.2">
      <c r="B3842" s="33"/>
      <c r="L3842" s="84">
        <v>0.96240000000000003</v>
      </c>
      <c r="M3842" s="83">
        <v>3827.09</v>
      </c>
      <c r="N3842" s="83">
        <v>13.9137</v>
      </c>
      <c r="O3842" s="83">
        <v>3813.17</v>
      </c>
      <c r="P3842" s="83">
        <v>27.827500000000001</v>
      </c>
      <c r="Q3842" s="83">
        <v>3841</v>
      </c>
      <c r="R3842" s="86">
        <v>7.2448499999999997E-3</v>
      </c>
      <c r="S3842" s="86">
        <v>4.8045400000000002E-2</v>
      </c>
    </row>
    <row r="3843" spans="2:19" x14ac:dyDescent="0.2">
      <c r="B3843" s="33"/>
      <c r="L3843" s="84">
        <v>0.96230000000000004</v>
      </c>
      <c r="M3843" s="83">
        <v>3828.06</v>
      </c>
      <c r="N3843" s="83">
        <v>13.937799999999999</v>
      </c>
      <c r="O3843" s="83">
        <v>3814.12</v>
      </c>
      <c r="P3843" s="83">
        <v>27.875699999999998</v>
      </c>
      <c r="Q3843" s="83">
        <v>3842</v>
      </c>
      <c r="R3843" s="86">
        <v>7.2555099999999997E-3</v>
      </c>
      <c r="S3843" s="86">
        <v>4.8173800000000003E-2</v>
      </c>
    </row>
    <row r="3844" spans="2:19" x14ac:dyDescent="0.2">
      <c r="B3844" s="33"/>
      <c r="L3844" s="84">
        <v>0.96220000000000006</v>
      </c>
      <c r="M3844" s="83">
        <v>3829.04</v>
      </c>
      <c r="N3844" s="83">
        <v>13.9619</v>
      </c>
      <c r="O3844" s="83">
        <v>3815.08</v>
      </c>
      <c r="P3844" s="83">
        <v>27.9239</v>
      </c>
      <c r="Q3844" s="83">
        <v>3843</v>
      </c>
      <c r="R3844" s="86">
        <v>7.2661699999999997E-3</v>
      </c>
      <c r="S3844" s="86">
        <v>4.8238099999999999E-2</v>
      </c>
    </row>
    <row r="3845" spans="2:19" x14ac:dyDescent="0.2">
      <c r="B3845" s="33"/>
      <c r="L3845" s="84">
        <v>0.96209999999999996</v>
      </c>
      <c r="M3845" s="83">
        <v>3830.01</v>
      </c>
      <c r="N3845" s="83">
        <v>13.9861</v>
      </c>
      <c r="O3845" s="83">
        <v>3816.03</v>
      </c>
      <c r="P3845" s="83">
        <v>27.972200000000001</v>
      </c>
      <c r="Q3845" s="83">
        <v>3844</v>
      </c>
      <c r="R3845" s="86">
        <v>7.2768499999999996E-3</v>
      </c>
      <c r="S3845" s="86">
        <v>4.8334700000000001E-2</v>
      </c>
    </row>
    <row r="3846" spans="2:19" x14ac:dyDescent="0.2">
      <c r="B3846" s="33"/>
      <c r="L3846" s="84">
        <v>0.96209999999999996</v>
      </c>
      <c r="M3846" s="83">
        <v>3830.99</v>
      </c>
      <c r="N3846" s="83">
        <v>14.010300000000001</v>
      </c>
      <c r="O3846" s="83">
        <v>3816.98</v>
      </c>
      <c r="P3846" s="83">
        <v>28.020600000000002</v>
      </c>
      <c r="Q3846" s="83">
        <v>3845</v>
      </c>
      <c r="R3846" s="86">
        <v>7.2875300000000004E-3</v>
      </c>
      <c r="S3846" s="86">
        <v>4.8334700000000001E-2</v>
      </c>
    </row>
    <row r="3847" spans="2:19" x14ac:dyDescent="0.2">
      <c r="B3847" s="33"/>
      <c r="L3847" s="84">
        <v>0.96189999999999998</v>
      </c>
      <c r="M3847" s="83">
        <v>3831.97</v>
      </c>
      <c r="N3847" s="83">
        <v>14.0345</v>
      </c>
      <c r="O3847" s="83">
        <v>3817.93</v>
      </c>
      <c r="P3847" s="83">
        <v>28.068999999999999</v>
      </c>
      <c r="Q3847" s="83">
        <v>3846</v>
      </c>
      <c r="R3847" s="86">
        <v>7.2982300000000002E-3</v>
      </c>
      <c r="S3847" s="86">
        <v>4.8463600000000003E-2</v>
      </c>
    </row>
    <row r="3848" spans="2:19" x14ac:dyDescent="0.2">
      <c r="B3848" s="33"/>
      <c r="L3848" s="84">
        <v>0.96189999999999998</v>
      </c>
      <c r="M3848" s="83">
        <v>3832.94</v>
      </c>
      <c r="N3848" s="83">
        <v>14.0587</v>
      </c>
      <c r="O3848" s="83">
        <v>3818.88</v>
      </c>
      <c r="P3848" s="83">
        <v>28.1175</v>
      </c>
      <c r="Q3848" s="83">
        <v>3847</v>
      </c>
      <c r="R3848" s="86">
        <v>7.3089399999999999E-3</v>
      </c>
      <c r="S3848" s="86">
        <v>4.8463600000000003E-2</v>
      </c>
    </row>
    <row r="3849" spans="2:19" x14ac:dyDescent="0.2">
      <c r="B3849" s="33"/>
      <c r="L3849" s="84">
        <v>0.96179999999999999</v>
      </c>
      <c r="M3849" s="83">
        <v>3833.92</v>
      </c>
      <c r="N3849" s="83">
        <v>14.083</v>
      </c>
      <c r="O3849" s="83">
        <v>3819.83</v>
      </c>
      <c r="P3849" s="83">
        <v>28.1661</v>
      </c>
      <c r="Q3849" s="83">
        <v>3848</v>
      </c>
      <c r="R3849" s="86">
        <v>7.3196600000000004E-3</v>
      </c>
      <c r="S3849" s="86">
        <v>4.86252E-2</v>
      </c>
    </row>
    <row r="3850" spans="2:19" x14ac:dyDescent="0.2">
      <c r="B3850" s="33"/>
      <c r="L3850" s="84">
        <v>0.96179999999999999</v>
      </c>
      <c r="M3850" s="83">
        <v>3834.89</v>
      </c>
      <c r="N3850" s="83">
        <v>14.1073</v>
      </c>
      <c r="O3850" s="83">
        <v>3820.79</v>
      </c>
      <c r="P3850" s="83">
        <v>28.214700000000001</v>
      </c>
      <c r="Q3850" s="83">
        <v>3849</v>
      </c>
      <c r="R3850" s="86">
        <v>7.33039E-3</v>
      </c>
      <c r="S3850" s="86">
        <v>4.86252E-2</v>
      </c>
    </row>
    <row r="3851" spans="2:19" x14ac:dyDescent="0.2">
      <c r="B3851" s="33"/>
      <c r="L3851" s="84">
        <v>0.96179999999999999</v>
      </c>
      <c r="M3851" s="83">
        <v>3835.87</v>
      </c>
      <c r="N3851" s="83">
        <v>14.1317</v>
      </c>
      <c r="O3851" s="83">
        <v>3821.74</v>
      </c>
      <c r="P3851" s="83">
        <v>28.263400000000001</v>
      </c>
      <c r="Q3851" s="83">
        <v>3850</v>
      </c>
      <c r="R3851" s="86">
        <v>7.3411300000000004E-3</v>
      </c>
      <c r="S3851" s="86">
        <v>4.86252E-2</v>
      </c>
    </row>
    <row r="3852" spans="2:19" x14ac:dyDescent="0.2">
      <c r="B3852" s="33"/>
      <c r="L3852" s="84">
        <v>0.9617</v>
      </c>
      <c r="M3852" s="83">
        <v>3836.84</v>
      </c>
      <c r="N3852" s="83">
        <v>14.1561</v>
      </c>
      <c r="O3852" s="83">
        <v>3822.69</v>
      </c>
      <c r="P3852" s="83">
        <v>28.312100000000001</v>
      </c>
      <c r="Q3852" s="83">
        <v>3851</v>
      </c>
      <c r="R3852" s="86">
        <v>7.3518899999999998E-3</v>
      </c>
      <c r="S3852" s="86">
        <v>4.8852E-2</v>
      </c>
    </row>
    <row r="3853" spans="2:19" x14ac:dyDescent="0.2">
      <c r="B3853" s="33"/>
      <c r="L3853" s="84">
        <v>0.9617</v>
      </c>
      <c r="M3853" s="83">
        <v>3837.82</v>
      </c>
      <c r="N3853" s="83">
        <v>14.1805</v>
      </c>
      <c r="O3853" s="83">
        <v>3823.64</v>
      </c>
      <c r="P3853" s="83">
        <v>28.360900000000001</v>
      </c>
      <c r="Q3853" s="83">
        <v>3852</v>
      </c>
      <c r="R3853" s="86">
        <v>7.3626500000000001E-3</v>
      </c>
      <c r="S3853" s="86">
        <v>4.8852E-2</v>
      </c>
    </row>
    <row r="3854" spans="2:19" x14ac:dyDescent="0.2">
      <c r="B3854" s="33"/>
      <c r="L3854" s="84">
        <v>0.9617</v>
      </c>
      <c r="M3854" s="83">
        <v>3838.8</v>
      </c>
      <c r="N3854" s="83">
        <v>14.2049</v>
      </c>
      <c r="O3854" s="83">
        <v>3824.59</v>
      </c>
      <c r="P3854" s="83">
        <v>28.409800000000001</v>
      </c>
      <c r="Q3854" s="83">
        <v>3853</v>
      </c>
      <c r="R3854" s="86">
        <v>7.3734300000000003E-3</v>
      </c>
      <c r="S3854" s="86">
        <v>4.8852E-2</v>
      </c>
    </row>
    <row r="3855" spans="2:19" x14ac:dyDescent="0.2">
      <c r="B3855" s="33"/>
      <c r="L3855" s="84">
        <v>0.9617</v>
      </c>
      <c r="M3855" s="83">
        <v>3839.77</v>
      </c>
      <c r="N3855" s="83">
        <v>14.2294</v>
      </c>
      <c r="O3855" s="83">
        <v>3825.54</v>
      </c>
      <c r="P3855" s="83">
        <v>28.4588</v>
      </c>
      <c r="Q3855" s="83">
        <v>3854</v>
      </c>
      <c r="R3855" s="86">
        <v>7.3842200000000004E-3</v>
      </c>
      <c r="S3855" s="86">
        <v>4.8852E-2</v>
      </c>
    </row>
    <row r="3856" spans="2:19" x14ac:dyDescent="0.2">
      <c r="B3856" s="33"/>
      <c r="L3856" s="84">
        <v>0.96160000000000001</v>
      </c>
      <c r="M3856" s="83">
        <v>3840.75</v>
      </c>
      <c r="N3856" s="83">
        <v>14.2539</v>
      </c>
      <c r="O3856" s="83">
        <v>3826.49</v>
      </c>
      <c r="P3856" s="83">
        <v>28.5078</v>
      </c>
      <c r="Q3856" s="83">
        <v>3855</v>
      </c>
      <c r="R3856" s="86">
        <v>7.3950200000000004E-3</v>
      </c>
      <c r="S3856" s="86">
        <v>4.9014599999999998E-2</v>
      </c>
    </row>
    <row r="3857" spans="2:19" x14ac:dyDescent="0.2">
      <c r="B3857" s="33"/>
      <c r="L3857" s="84">
        <v>0.96140000000000003</v>
      </c>
      <c r="M3857" s="83">
        <v>3841.72</v>
      </c>
      <c r="N3857" s="83">
        <v>14.2784</v>
      </c>
      <c r="O3857" s="83">
        <v>3827.44</v>
      </c>
      <c r="P3857" s="83">
        <v>28.556899999999999</v>
      </c>
      <c r="Q3857" s="83">
        <v>3856</v>
      </c>
      <c r="R3857" s="86">
        <v>7.4058300000000004E-3</v>
      </c>
      <c r="S3857" s="86">
        <v>4.9144800000000002E-2</v>
      </c>
    </row>
    <row r="3858" spans="2:19" x14ac:dyDescent="0.2">
      <c r="B3858" s="33"/>
      <c r="L3858" s="84">
        <v>0.96140000000000003</v>
      </c>
      <c r="M3858" s="83">
        <v>3842.7</v>
      </c>
      <c r="N3858" s="83">
        <v>14.303000000000001</v>
      </c>
      <c r="O3858" s="83">
        <v>3828.39</v>
      </c>
      <c r="P3858" s="83">
        <v>28.606000000000002</v>
      </c>
      <c r="Q3858" s="83">
        <v>3857</v>
      </c>
      <c r="R3858" s="86">
        <v>7.4166500000000003E-3</v>
      </c>
      <c r="S3858" s="86">
        <v>4.9144800000000002E-2</v>
      </c>
    </row>
    <row r="3859" spans="2:19" x14ac:dyDescent="0.2">
      <c r="B3859" s="33"/>
      <c r="L3859" s="84">
        <v>0.96140000000000003</v>
      </c>
      <c r="M3859" s="83">
        <v>3843.67</v>
      </c>
      <c r="N3859" s="83">
        <v>14.3276</v>
      </c>
      <c r="O3859" s="83">
        <v>3829.34</v>
      </c>
      <c r="P3859" s="83">
        <v>28.655200000000001</v>
      </c>
      <c r="Q3859" s="83">
        <v>3858</v>
      </c>
      <c r="R3859" s="86">
        <v>7.4274800000000002E-3</v>
      </c>
      <c r="S3859" s="86">
        <v>4.9144800000000002E-2</v>
      </c>
    </row>
    <row r="3860" spans="2:19" x14ac:dyDescent="0.2">
      <c r="B3860" s="33"/>
      <c r="L3860" s="84">
        <v>0.96130000000000004</v>
      </c>
      <c r="M3860" s="83">
        <v>3844.65</v>
      </c>
      <c r="N3860" s="83">
        <v>14.3523</v>
      </c>
      <c r="O3860" s="83">
        <v>3830.3</v>
      </c>
      <c r="P3860" s="83">
        <v>28.704499999999999</v>
      </c>
      <c r="Q3860" s="83">
        <v>3859</v>
      </c>
      <c r="R3860" s="86">
        <v>7.4383299999999999E-3</v>
      </c>
      <c r="S3860" s="86">
        <v>4.9275399999999997E-2</v>
      </c>
    </row>
    <row r="3861" spans="2:19" x14ac:dyDescent="0.2">
      <c r="B3861" s="33"/>
      <c r="L3861" s="84">
        <v>0.96109999999999995</v>
      </c>
      <c r="M3861" s="83">
        <v>3845.62</v>
      </c>
      <c r="N3861" s="83">
        <v>14.376899999999999</v>
      </c>
      <c r="O3861" s="83">
        <v>3831.25</v>
      </c>
      <c r="P3861" s="83">
        <v>28.753799999999998</v>
      </c>
      <c r="Q3861" s="83">
        <v>3860</v>
      </c>
      <c r="R3861" s="86">
        <v>7.4491799999999997E-3</v>
      </c>
      <c r="S3861" s="86">
        <v>4.9406199999999997E-2</v>
      </c>
    </row>
    <row r="3862" spans="2:19" x14ac:dyDescent="0.2">
      <c r="B3862" s="33"/>
      <c r="L3862" s="84">
        <v>0.96109999999999995</v>
      </c>
      <c r="M3862" s="83">
        <v>3846.6</v>
      </c>
      <c r="N3862" s="83">
        <v>14.4016</v>
      </c>
      <c r="O3862" s="83">
        <v>3832.2</v>
      </c>
      <c r="P3862" s="83">
        <v>28.8032</v>
      </c>
      <c r="Q3862" s="83">
        <v>3861</v>
      </c>
      <c r="R3862" s="86">
        <v>7.4600500000000002E-3</v>
      </c>
      <c r="S3862" s="86">
        <v>4.9406199999999997E-2</v>
      </c>
    </row>
    <row r="3863" spans="2:19" x14ac:dyDescent="0.2">
      <c r="B3863" s="33"/>
      <c r="L3863" s="84">
        <v>0.96109999999999995</v>
      </c>
      <c r="M3863" s="83">
        <v>3847.57</v>
      </c>
      <c r="N3863" s="83">
        <v>14.426399999999999</v>
      </c>
      <c r="O3863" s="83">
        <v>3833.15</v>
      </c>
      <c r="P3863" s="83">
        <v>28.852699999999999</v>
      </c>
      <c r="Q3863" s="83">
        <v>3862</v>
      </c>
      <c r="R3863" s="86">
        <v>7.4709299999999998E-3</v>
      </c>
      <c r="S3863" s="86">
        <v>4.9406199999999997E-2</v>
      </c>
    </row>
    <row r="3864" spans="2:19" x14ac:dyDescent="0.2">
      <c r="B3864" s="33"/>
      <c r="L3864" s="84">
        <v>0.96099999999999997</v>
      </c>
      <c r="M3864" s="83">
        <v>3848.55</v>
      </c>
      <c r="N3864" s="83">
        <v>14.4511</v>
      </c>
      <c r="O3864" s="83">
        <v>3834.1</v>
      </c>
      <c r="P3864" s="83">
        <v>28.9023</v>
      </c>
      <c r="Q3864" s="83">
        <v>3863</v>
      </c>
      <c r="R3864" s="86">
        <v>7.4818200000000001E-3</v>
      </c>
      <c r="S3864" s="86">
        <v>4.9537299999999999E-2</v>
      </c>
    </row>
    <row r="3865" spans="2:19" x14ac:dyDescent="0.2">
      <c r="B3865" s="33"/>
      <c r="L3865" s="84">
        <v>0.96089999999999998</v>
      </c>
      <c r="M3865" s="83">
        <v>3849.52</v>
      </c>
      <c r="N3865" s="83">
        <v>14.475899999999999</v>
      </c>
      <c r="O3865" s="83">
        <v>3835.05</v>
      </c>
      <c r="P3865" s="83">
        <v>28.951899999999998</v>
      </c>
      <c r="Q3865" s="83">
        <v>3864</v>
      </c>
      <c r="R3865" s="86">
        <v>7.4927199999999996E-3</v>
      </c>
      <c r="S3865" s="86">
        <v>4.9701500000000003E-2</v>
      </c>
    </row>
    <row r="3866" spans="2:19" x14ac:dyDescent="0.2">
      <c r="B3866" s="33"/>
      <c r="L3866" s="84">
        <v>0.96089999999999998</v>
      </c>
      <c r="M3866" s="83">
        <v>3850.5</v>
      </c>
      <c r="N3866" s="83">
        <v>14.5008</v>
      </c>
      <c r="O3866" s="83">
        <v>3836</v>
      </c>
      <c r="P3866" s="83">
        <v>29.0015</v>
      </c>
      <c r="Q3866" s="83">
        <v>3865</v>
      </c>
      <c r="R3866" s="86">
        <v>7.5036299999999998E-3</v>
      </c>
      <c r="S3866" s="86">
        <v>4.9701500000000003E-2</v>
      </c>
    </row>
    <row r="3867" spans="2:19" x14ac:dyDescent="0.2">
      <c r="B3867" s="33"/>
      <c r="L3867" s="84">
        <v>0.96089999999999998</v>
      </c>
      <c r="M3867" s="83">
        <v>3851.47</v>
      </c>
      <c r="N3867" s="83">
        <v>14.525600000000001</v>
      </c>
      <c r="O3867" s="83">
        <v>3836.95</v>
      </c>
      <c r="P3867" s="83">
        <v>29.051300000000001</v>
      </c>
      <c r="Q3867" s="83">
        <v>3866</v>
      </c>
      <c r="R3867" s="86">
        <v>7.51455E-3</v>
      </c>
      <c r="S3867" s="86">
        <v>4.9701500000000003E-2</v>
      </c>
    </row>
    <row r="3868" spans="2:19" x14ac:dyDescent="0.2">
      <c r="B3868" s="33"/>
      <c r="L3868" s="84">
        <v>0.96089999999999998</v>
      </c>
      <c r="M3868" s="83">
        <v>3852.45</v>
      </c>
      <c r="N3868" s="83">
        <v>14.5505</v>
      </c>
      <c r="O3868" s="83">
        <v>3837.9</v>
      </c>
      <c r="P3868" s="83">
        <v>29.101099999999999</v>
      </c>
      <c r="Q3868" s="83">
        <v>3867</v>
      </c>
      <c r="R3868" s="86">
        <v>7.5254900000000001E-3</v>
      </c>
      <c r="S3868" s="86">
        <v>4.9701500000000003E-2</v>
      </c>
    </row>
    <row r="3869" spans="2:19" x14ac:dyDescent="0.2">
      <c r="B3869" s="33"/>
      <c r="L3869" s="84">
        <v>0.9607</v>
      </c>
      <c r="M3869" s="83">
        <v>3853.42</v>
      </c>
      <c r="N3869" s="83">
        <v>14.5755</v>
      </c>
      <c r="O3869" s="83">
        <v>3838.85</v>
      </c>
      <c r="P3869" s="83">
        <v>29.1509</v>
      </c>
      <c r="Q3869" s="83">
        <v>3868</v>
      </c>
      <c r="R3869" s="86">
        <v>7.5364300000000002E-3</v>
      </c>
      <c r="S3869" s="86">
        <v>4.9866099999999997E-2</v>
      </c>
    </row>
    <row r="3870" spans="2:19" x14ac:dyDescent="0.2">
      <c r="B3870" s="33"/>
      <c r="L3870" s="84">
        <v>0.96060000000000001</v>
      </c>
      <c r="M3870" s="83">
        <v>3854.4</v>
      </c>
      <c r="N3870" s="83">
        <v>14.6004</v>
      </c>
      <c r="O3870" s="83">
        <v>3839.8</v>
      </c>
      <c r="P3870" s="83">
        <v>29.200900000000001</v>
      </c>
      <c r="Q3870" s="83">
        <v>3869</v>
      </c>
      <c r="R3870" s="86">
        <v>7.5473900000000002E-3</v>
      </c>
      <c r="S3870" s="86">
        <v>4.9931999999999997E-2</v>
      </c>
    </row>
    <row r="3871" spans="2:19" x14ac:dyDescent="0.2">
      <c r="B3871" s="33"/>
      <c r="L3871" s="84">
        <v>0.96050000000000002</v>
      </c>
      <c r="M3871" s="83">
        <v>3855.37</v>
      </c>
      <c r="N3871" s="83">
        <v>14.625400000000001</v>
      </c>
      <c r="O3871" s="83">
        <v>3840.75</v>
      </c>
      <c r="P3871" s="83">
        <v>29.250900000000001</v>
      </c>
      <c r="Q3871" s="83">
        <v>3870</v>
      </c>
      <c r="R3871" s="86">
        <v>7.5583600000000001E-3</v>
      </c>
      <c r="S3871" s="86">
        <v>4.9998000000000001E-2</v>
      </c>
    </row>
    <row r="3872" spans="2:19" x14ac:dyDescent="0.2">
      <c r="B3872" s="33"/>
      <c r="L3872" s="84">
        <v>0.96040000000000003</v>
      </c>
      <c r="M3872" s="83">
        <v>3856.35</v>
      </c>
      <c r="N3872" s="83">
        <v>14.650499999999999</v>
      </c>
      <c r="O3872" s="83">
        <v>3841.7</v>
      </c>
      <c r="P3872" s="83">
        <v>29.300899999999999</v>
      </c>
      <c r="Q3872" s="83">
        <v>3871</v>
      </c>
      <c r="R3872" s="86">
        <v>7.5693399999999999E-3</v>
      </c>
      <c r="S3872" s="86">
        <v>5.00641E-2</v>
      </c>
    </row>
    <row r="3873" spans="2:19" x14ac:dyDescent="0.2">
      <c r="B3873" s="33"/>
      <c r="L3873" s="84">
        <v>0.96030000000000004</v>
      </c>
      <c r="M3873" s="83">
        <v>3857.32</v>
      </c>
      <c r="N3873" s="83">
        <v>14.6755</v>
      </c>
      <c r="O3873" s="83">
        <v>3842.65</v>
      </c>
      <c r="P3873" s="83">
        <v>29.351099999999999</v>
      </c>
      <c r="Q3873" s="83">
        <v>3872</v>
      </c>
      <c r="R3873" s="86">
        <v>7.5803299999999997E-3</v>
      </c>
      <c r="S3873" s="86">
        <v>5.0163300000000001E-2</v>
      </c>
    </row>
    <row r="3874" spans="2:19" x14ac:dyDescent="0.2">
      <c r="B3874" s="33"/>
      <c r="L3874" s="84">
        <v>0.96030000000000004</v>
      </c>
      <c r="M3874" s="83">
        <v>3858.3</v>
      </c>
      <c r="N3874" s="83">
        <v>14.7006</v>
      </c>
      <c r="O3874" s="83">
        <v>3843.6</v>
      </c>
      <c r="P3874" s="83">
        <v>29.401199999999999</v>
      </c>
      <c r="Q3874" s="83">
        <v>3873</v>
      </c>
      <c r="R3874" s="86">
        <v>7.5913400000000002E-3</v>
      </c>
      <c r="S3874" s="86">
        <v>5.0163300000000001E-2</v>
      </c>
    </row>
    <row r="3875" spans="2:19" x14ac:dyDescent="0.2">
      <c r="B3875" s="33"/>
      <c r="L3875" s="84">
        <v>0.96020000000000005</v>
      </c>
      <c r="M3875" s="83">
        <v>3859.27</v>
      </c>
      <c r="N3875" s="83">
        <v>14.7258</v>
      </c>
      <c r="O3875" s="83">
        <v>3844.55</v>
      </c>
      <c r="P3875" s="83">
        <v>29.451499999999999</v>
      </c>
      <c r="Q3875" s="83">
        <v>3874</v>
      </c>
      <c r="R3875" s="86">
        <v>7.6023499999999999E-3</v>
      </c>
      <c r="S3875" s="86">
        <v>5.0329100000000002E-2</v>
      </c>
    </row>
    <row r="3876" spans="2:19" x14ac:dyDescent="0.2">
      <c r="B3876" s="33"/>
      <c r="L3876" s="84">
        <v>0.96020000000000005</v>
      </c>
      <c r="M3876" s="83">
        <v>3860.25</v>
      </c>
      <c r="N3876" s="83">
        <v>14.7509</v>
      </c>
      <c r="O3876" s="83">
        <v>3845.5</v>
      </c>
      <c r="P3876" s="83">
        <v>29.501799999999999</v>
      </c>
      <c r="Q3876" s="83">
        <v>3875</v>
      </c>
      <c r="R3876" s="86">
        <v>7.6133800000000003E-3</v>
      </c>
      <c r="S3876" s="86">
        <v>5.0329100000000002E-2</v>
      </c>
    </row>
    <row r="3877" spans="2:19" x14ac:dyDescent="0.2">
      <c r="B3877" s="33"/>
      <c r="L3877" s="84">
        <v>0.96020000000000005</v>
      </c>
      <c r="M3877" s="83">
        <v>3861.22</v>
      </c>
      <c r="N3877" s="83">
        <v>14.7761</v>
      </c>
      <c r="O3877" s="83">
        <v>3846.45</v>
      </c>
      <c r="P3877" s="83">
        <v>29.552199999999999</v>
      </c>
      <c r="Q3877" s="83">
        <v>3876</v>
      </c>
      <c r="R3877" s="86">
        <v>7.6244199999999998E-3</v>
      </c>
      <c r="S3877" s="86">
        <v>5.0329100000000002E-2</v>
      </c>
    </row>
    <row r="3878" spans="2:19" x14ac:dyDescent="0.2">
      <c r="B3878" s="33"/>
      <c r="L3878" s="84">
        <v>0.96009999999999995</v>
      </c>
      <c r="M3878" s="83">
        <v>3862.2</v>
      </c>
      <c r="N3878" s="83">
        <v>14.801299999999999</v>
      </c>
      <c r="O3878" s="83">
        <v>3847.4</v>
      </c>
      <c r="P3878" s="83">
        <v>29.602699999999999</v>
      </c>
      <c r="Q3878" s="83">
        <v>3877</v>
      </c>
      <c r="R3878" s="86">
        <v>7.6354700000000001E-3</v>
      </c>
      <c r="S3878" s="86">
        <v>5.0561799999999997E-2</v>
      </c>
    </row>
    <row r="3879" spans="2:19" x14ac:dyDescent="0.2">
      <c r="B3879" s="33"/>
      <c r="L3879" s="84">
        <v>0.96009999999999995</v>
      </c>
      <c r="M3879" s="83">
        <v>3863.17</v>
      </c>
      <c r="N3879" s="83">
        <v>14.826599999999999</v>
      </c>
      <c r="O3879" s="83">
        <v>3848.35</v>
      </c>
      <c r="P3879" s="83">
        <v>29.653199999999998</v>
      </c>
      <c r="Q3879" s="83">
        <v>3878</v>
      </c>
      <c r="R3879" s="86">
        <v>7.6465300000000003E-3</v>
      </c>
      <c r="S3879" s="86">
        <v>5.0561799999999997E-2</v>
      </c>
    </row>
    <row r="3880" spans="2:19" x14ac:dyDescent="0.2">
      <c r="B3880" s="33"/>
      <c r="L3880" s="84">
        <v>0.96009999999999995</v>
      </c>
      <c r="M3880" s="83">
        <v>3864.15</v>
      </c>
      <c r="N3880" s="83">
        <v>14.851900000000001</v>
      </c>
      <c r="O3880" s="83">
        <v>3849.3</v>
      </c>
      <c r="P3880" s="83">
        <v>29.703800000000001</v>
      </c>
      <c r="Q3880" s="83">
        <v>3879</v>
      </c>
      <c r="R3880" s="86">
        <v>7.6575999999999997E-3</v>
      </c>
      <c r="S3880" s="86">
        <v>5.0561799999999997E-2</v>
      </c>
    </row>
    <row r="3881" spans="2:19" x14ac:dyDescent="0.2">
      <c r="B3881" s="33"/>
      <c r="L3881" s="84">
        <v>0.96009999999999995</v>
      </c>
      <c r="M3881" s="83">
        <v>3865.12</v>
      </c>
      <c r="N3881" s="83">
        <v>14.8772</v>
      </c>
      <c r="O3881" s="83">
        <v>3850.25</v>
      </c>
      <c r="P3881" s="83">
        <v>29.7545</v>
      </c>
      <c r="Q3881" s="83">
        <v>3880</v>
      </c>
      <c r="R3881" s="86">
        <v>7.6686799999999998E-3</v>
      </c>
      <c r="S3881" s="86">
        <v>5.0561799999999997E-2</v>
      </c>
    </row>
    <row r="3882" spans="2:19" x14ac:dyDescent="0.2">
      <c r="B3882" s="33"/>
      <c r="L3882" s="84">
        <v>0.96</v>
      </c>
      <c r="M3882" s="83">
        <v>3866.1</v>
      </c>
      <c r="N3882" s="83">
        <v>14.9026</v>
      </c>
      <c r="O3882" s="83">
        <v>3851.19</v>
      </c>
      <c r="P3882" s="83">
        <v>29.805199999999999</v>
      </c>
      <c r="Q3882" s="83">
        <v>3881</v>
      </c>
      <c r="R3882" s="86">
        <v>7.6797799999999998E-3</v>
      </c>
      <c r="S3882" s="86">
        <v>5.0728500000000003E-2</v>
      </c>
    </row>
    <row r="3883" spans="2:19" x14ac:dyDescent="0.2">
      <c r="B3883" s="33"/>
      <c r="L3883" s="84">
        <v>0.95989999999999998</v>
      </c>
      <c r="M3883" s="83">
        <v>3867.07</v>
      </c>
      <c r="N3883" s="83">
        <v>14.928000000000001</v>
      </c>
      <c r="O3883" s="83">
        <v>3852.14</v>
      </c>
      <c r="P3883" s="83">
        <v>29.856000000000002</v>
      </c>
      <c r="Q3883" s="83">
        <v>3882</v>
      </c>
      <c r="R3883" s="86">
        <v>7.6908799999999998E-3</v>
      </c>
      <c r="S3883" s="86">
        <v>5.0795199999999999E-2</v>
      </c>
    </row>
    <row r="3884" spans="2:19" x14ac:dyDescent="0.2">
      <c r="B3884" s="33"/>
      <c r="L3884" s="84">
        <v>0.95979999999999999</v>
      </c>
      <c r="M3884" s="83">
        <v>3868.05</v>
      </c>
      <c r="N3884" s="83">
        <v>14.9534</v>
      </c>
      <c r="O3884" s="83">
        <v>3853.09</v>
      </c>
      <c r="P3884" s="83">
        <v>29.9069</v>
      </c>
      <c r="Q3884" s="83">
        <v>3883</v>
      </c>
      <c r="R3884" s="86">
        <v>7.7019999999999996E-3</v>
      </c>
      <c r="S3884" s="86">
        <v>5.1029499999999998E-2</v>
      </c>
    </row>
    <row r="3885" spans="2:19" x14ac:dyDescent="0.2">
      <c r="B3885" s="33"/>
      <c r="L3885" s="84">
        <v>0.95979999999999999</v>
      </c>
      <c r="M3885" s="83">
        <v>3869.02</v>
      </c>
      <c r="N3885" s="83">
        <v>14.978899999999999</v>
      </c>
      <c r="O3885" s="83">
        <v>3854.04</v>
      </c>
      <c r="P3885" s="83">
        <v>29.957799999999999</v>
      </c>
      <c r="Q3885" s="83">
        <v>3884</v>
      </c>
      <c r="R3885" s="86">
        <v>7.7131300000000003E-3</v>
      </c>
      <c r="S3885" s="86">
        <v>5.1029499999999998E-2</v>
      </c>
    </row>
    <row r="3886" spans="2:19" x14ac:dyDescent="0.2">
      <c r="B3886" s="33"/>
      <c r="L3886" s="84">
        <v>0.95979999999999999</v>
      </c>
      <c r="M3886" s="83">
        <v>3870</v>
      </c>
      <c r="N3886" s="83">
        <v>15.0044</v>
      </c>
      <c r="O3886" s="83">
        <v>3854.99</v>
      </c>
      <c r="P3886" s="83">
        <v>30.008800000000001</v>
      </c>
      <c r="Q3886" s="83">
        <v>3885</v>
      </c>
      <c r="R3886" s="86">
        <v>7.7242700000000001E-3</v>
      </c>
      <c r="S3886" s="86">
        <v>5.1029499999999998E-2</v>
      </c>
    </row>
    <row r="3887" spans="2:19" x14ac:dyDescent="0.2">
      <c r="B3887" s="33"/>
      <c r="L3887" s="84">
        <v>0.95979999999999999</v>
      </c>
      <c r="M3887" s="83">
        <v>3870.97</v>
      </c>
      <c r="N3887" s="83">
        <v>15.0299</v>
      </c>
      <c r="O3887" s="83">
        <v>3855.94</v>
      </c>
      <c r="P3887" s="83">
        <v>30.059899999999999</v>
      </c>
      <c r="Q3887" s="83">
        <v>3886</v>
      </c>
      <c r="R3887" s="86">
        <v>7.7354199999999998E-3</v>
      </c>
      <c r="S3887" s="86">
        <v>5.1029499999999998E-2</v>
      </c>
    </row>
    <row r="3888" spans="2:19" x14ac:dyDescent="0.2">
      <c r="B3888" s="33"/>
      <c r="L3888" s="84">
        <v>0.95979999999999999</v>
      </c>
      <c r="M3888" s="83">
        <v>3871.94</v>
      </c>
      <c r="N3888" s="83">
        <v>15.0555</v>
      </c>
      <c r="O3888" s="83">
        <v>3856.89</v>
      </c>
      <c r="P3888" s="83">
        <v>30.111000000000001</v>
      </c>
      <c r="Q3888" s="83">
        <v>3887</v>
      </c>
      <c r="R3888" s="86">
        <v>7.7465900000000002E-3</v>
      </c>
      <c r="S3888" s="86">
        <v>5.1029499999999998E-2</v>
      </c>
    </row>
    <row r="3889" spans="2:19" x14ac:dyDescent="0.2">
      <c r="B3889" s="33"/>
      <c r="L3889" s="84">
        <v>0.95979999999999999</v>
      </c>
      <c r="M3889" s="83">
        <v>3872.92</v>
      </c>
      <c r="N3889" s="83">
        <v>15.081099999999999</v>
      </c>
      <c r="O3889" s="83">
        <v>3857.84</v>
      </c>
      <c r="P3889" s="83">
        <v>30.162199999999999</v>
      </c>
      <c r="Q3889" s="83">
        <v>3888</v>
      </c>
      <c r="R3889" s="86">
        <v>7.7577599999999998E-3</v>
      </c>
      <c r="S3889" s="86">
        <v>5.1029499999999998E-2</v>
      </c>
    </row>
    <row r="3890" spans="2:19" x14ac:dyDescent="0.2">
      <c r="B3890" s="33"/>
      <c r="L3890" s="84">
        <v>0.95950000000000002</v>
      </c>
      <c r="M3890" s="83">
        <v>3873.89</v>
      </c>
      <c r="N3890" s="83">
        <v>15.1067</v>
      </c>
      <c r="O3890" s="83">
        <v>3858.79</v>
      </c>
      <c r="P3890" s="83">
        <v>30.2135</v>
      </c>
      <c r="Q3890" s="83">
        <v>3889</v>
      </c>
      <c r="R3890" s="86">
        <v>7.7689500000000002E-3</v>
      </c>
      <c r="S3890" s="86">
        <v>5.13319E-2</v>
      </c>
    </row>
    <row r="3891" spans="2:19" x14ac:dyDescent="0.2">
      <c r="B3891" s="33"/>
      <c r="L3891" s="84">
        <v>0.95950000000000002</v>
      </c>
      <c r="M3891" s="83">
        <v>3874.87</v>
      </c>
      <c r="N3891" s="83">
        <v>15.132400000000001</v>
      </c>
      <c r="O3891" s="83">
        <v>3859.74</v>
      </c>
      <c r="P3891" s="83">
        <v>30.264800000000001</v>
      </c>
      <c r="Q3891" s="83">
        <v>3890</v>
      </c>
      <c r="R3891" s="86">
        <v>7.7801500000000004E-3</v>
      </c>
      <c r="S3891" s="86">
        <v>5.13319E-2</v>
      </c>
    </row>
    <row r="3892" spans="2:19" x14ac:dyDescent="0.2">
      <c r="B3892" s="33"/>
      <c r="L3892" s="84">
        <v>0.95950000000000002</v>
      </c>
      <c r="M3892" s="83">
        <v>3875.84</v>
      </c>
      <c r="N3892" s="83">
        <v>15.158099999999999</v>
      </c>
      <c r="O3892" s="83">
        <v>3860.68</v>
      </c>
      <c r="P3892" s="83">
        <v>30.316199999999998</v>
      </c>
      <c r="Q3892" s="83">
        <v>3891</v>
      </c>
      <c r="R3892" s="86">
        <v>7.7913599999999998E-3</v>
      </c>
      <c r="S3892" s="86">
        <v>5.13319E-2</v>
      </c>
    </row>
    <row r="3893" spans="2:19" x14ac:dyDescent="0.2">
      <c r="B3893" s="33"/>
      <c r="L3893" s="84">
        <v>0.95930000000000004</v>
      </c>
      <c r="M3893" s="83">
        <v>3876.82</v>
      </c>
      <c r="N3893" s="83">
        <v>15.1838</v>
      </c>
      <c r="O3893" s="83">
        <v>3861.63</v>
      </c>
      <c r="P3893" s="83">
        <v>30.367599999999999</v>
      </c>
      <c r="Q3893" s="83">
        <v>3892</v>
      </c>
      <c r="R3893" s="86">
        <v>7.8025799999999999E-3</v>
      </c>
      <c r="S3893" s="86">
        <v>5.14668E-2</v>
      </c>
    </row>
    <row r="3894" spans="2:19" x14ac:dyDescent="0.2">
      <c r="B3894" s="33"/>
      <c r="L3894" s="84">
        <v>0.95920000000000005</v>
      </c>
      <c r="M3894" s="83">
        <v>3877.79</v>
      </c>
      <c r="N3894" s="83">
        <v>15.2096</v>
      </c>
      <c r="O3894" s="83">
        <v>3862.58</v>
      </c>
      <c r="P3894" s="83">
        <v>30.4192</v>
      </c>
      <c r="Q3894" s="83">
        <v>3893</v>
      </c>
      <c r="R3894" s="86">
        <v>7.8138200000000008E-3</v>
      </c>
      <c r="S3894" s="86">
        <v>5.1568000000000003E-2</v>
      </c>
    </row>
    <row r="3895" spans="2:19" x14ac:dyDescent="0.2">
      <c r="B3895" s="33"/>
      <c r="L3895" s="84">
        <v>0.95920000000000005</v>
      </c>
      <c r="M3895" s="83">
        <v>3878.76</v>
      </c>
      <c r="N3895" s="83">
        <v>15.2354</v>
      </c>
      <c r="O3895" s="83">
        <v>3863.53</v>
      </c>
      <c r="P3895" s="83">
        <v>30.470800000000001</v>
      </c>
      <c r="Q3895" s="83">
        <v>3894</v>
      </c>
      <c r="R3895" s="86">
        <v>7.82506E-3</v>
      </c>
      <c r="S3895" s="86">
        <v>5.1568000000000003E-2</v>
      </c>
    </row>
    <row r="3896" spans="2:19" x14ac:dyDescent="0.2">
      <c r="B3896" s="33"/>
      <c r="L3896" s="84">
        <v>0.95899999999999996</v>
      </c>
      <c r="M3896" s="83">
        <v>3879.74</v>
      </c>
      <c r="N3896" s="83">
        <v>15.261200000000001</v>
      </c>
      <c r="O3896" s="83">
        <v>3864.48</v>
      </c>
      <c r="P3896" s="83">
        <v>30.522500000000001</v>
      </c>
      <c r="Q3896" s="83">
        <v>3895</v>
      </c>
      <c r="R3896" s="86">
        <v>7.8363200000000008E-3</v>
      </c>
      <c r="S3896" s="86">
        <v>5.16695E-2</v>
      </c>
    </row>
    <row r="3897" spans="2:19" x14ac:dyDescent="0.2">
      <c r="B3897" s="33"/>
      <c r="L3897" s="84">
        <v>0.9587</v>
      </c>
      <c r="M3897" s="83">
        <v>3880.71</v>
      </c>
      <c r="N3897" s="83">
        <v>15.287100000000001</v>
      </c>
      <c r="O3897" s="83">
        <v>3865.43</v>
      </c>
      <c r="P3897" s="83">
        <v>30.574200000000001</v>
      </c>
      <c r="Q3897" s="83">
        <v>3896</v>
      </c>
      <c r="R3897" s="86">
        <v>7.8475899999999998E-3</v>
      </c>
      <c r="S3897" s="86">
        <v>5.17711E-2</v>
      </c>
    </row>
    <row r="3898" spans="2:19" x14ac:dyDescent="0.2">
      <c r="B3898" s="33"/>
      <c r="L3898" s="84">
        <v>0.9587</v>
      </c>
      <c r="M3898" s="83">
        <v>3881.69</v>
      </c>
      <c r="N3898" s="83">
        <v>15.313000000000001</v>
      </c>
      <c r="O3898" s="83">
        <v>3866.37</v>
      </c>
      <c r="P3898" s="83">
        <v>30.626000000000001</v>
      </c>
      <c r="Q3898" s="83">
        <v>3897</v>
      </c>
      <c r="R3898" s="86">
        <v>7.8588600000000005E-3</v>
      </c>
      <c r="S3898" s="86">
        <v>5.17711E-2</v>
      </c>
    </row>
    <row r="3899" spans="2:19" x14ac:dyDescent="0.2">
      <c r="B3899" s="33"/>
      <c r="L3899" s="84">
        <v>0.95860000000000001</v>
      </c>
      <c r="M3899" s="83">
        <v>3882.66</v>
      </c>
      <c r="N3899" s="83">
        <v>15.338900000000001</v>
      </c>
      <c r="O3899" s="83">
        <v>3867.32</v>
      </c>
      <c r="P3899" s="83">
        <v>30.677900000000001</v>
      </c>
      <c r="Q3899" s="83">
        <v>3898</v>
      </c>
      <c r="R3899" s="86">
        <v>7.8701599999999993E-3</v>
      </c>
      <c r="S3899" s="86">
        <v>5.1872799999999997E-2</v>
      </c>
    </row>
    <row r="3900" spans="2:19" x14ac:dyDescent="0.2">
      <c r="B3900" s="33"/>
      <c r="L3900" s="84">
        <v>0.95850000000000002</v>
      </c>
      <c r="M3900" s="83">
        <v>3883.64</v>
      </c>
      <c r="N3900" s="83">
        <v>15.3649</v>
      </c>
      <c r="O3900" s="83">
        <v>3868.27</v>
      </c>
      <c r="P3900" s="83">
        <v>30.729800000000001</v>
      </c>
      <c r="Q3900" s="83">
        <v>3899</v>
      </c>
      <c r="R3900" s="86">
        <v>7.8814599999999999E-3</v>
      </c>
      <c r="S3900" s="86">
        <v>5.1940699999999999E-2</v>
      </c>
    </row>
    <row r="3901" spans="2:19" x14ac:dyDescent="0.2">
      <c r="B3901" s="33"/>
      <c r="L3901" s="84">
        <v>0.95840000000000003</v>
      </c>
      <c r="M3901" s="83">
        <v>3884.61</v>
      </c>
      <c r="N3901" s="83">
        <v>15.3909</v>
      </c>
      <c r="O3901" s="83">
        <v>3869.22</v>
      </c>
      <c r="P3901" s="83">
        <v>30.7818</v>
      </c>
      <c r="Q3901" s="83">
        <v>3900</v>
      </c>
      <c r="R3901" s="86">
        <v>7.8927700000000003E-3</v>
      </c>
      <c r="S3901" s="86">
        <v>5.2144799999999998E-2</v>
      </c>
    </row>
    <row r="3902" spans="2:19" x14ac:dyDescent="0.2">
      <c r="B3902" s="33"/>
      <c r="L3902" s="84">
        <v>0.95840000000000003</v>
      </c>
      <c r="M3902" s="83">
        <v>3885.58</v>
      </c>
      <c r="N3902" s="83">
        <v>15.4169</v>
      </c>
      <c r="O3902" s="83">
        <v>3870.17</v>
      </c>
      <c r="P3902" s="83">
        <v>30.8339</v>
      </c>
      <c r="Q3902" s="83">
        <v>3901</v>
      </c>
      <c r="R3902" s="86">
        <v>7.9041000000000007E-3</v>
      </c>
      <c r="S3902" s="86">
        <v>5.2144799999999998E-2</v>
      </c>
    </row>
    <row r="3903" spans="2:19" x14ac:dyDescent="0.2">
      <c r="B3903" s="33"/>
      <c r="L3903" s="84">
        <v>0.95840000000000003</v>
      </c>
      <c r="M3903" s="83">
        <v>3886.56</v>
      </c>
      <c r="N3903" s="83">
        <v>15.443</v>
      </c>
      <c r="O3903" s="83">
        <v>3871.11</v>
      </c>
      <c r="P3903" s="83">
        <v>30.885999999999999</v>
      </c>
      <c r="Q3903" s="83">
        <v>3902</v>
      </c>
      <c r="R3903" s="86">
        <v>7.9154399999999993E-3</v>
      </c>
      <c r="S3903" s="86">
        <v>5.2144799999999998E-2</v>
      </c>
    </row>
    <row r="3904" spans="2:19" x14ac:dyDescent="0.2">
      <c r="B3904" s="33"/>
      <c r="L3904" s="84">
        <v>0.95840000000000003</v>
      </c>
      <c r="M3904" s="83">
        <v>3887.53</v>
      </c>
      <c r="N3904" s="83">
        <v>15.469099999999999</v>
      </c>
      <c r="O3904" s="83">
        <v>3872.06</v>
      </c>
      <c r="P3904" s="83">
        <v>30.938300000000002</v>
      </c>
      <c r="Q3904" s="83">
        <v>3903</v>
      </c>
      <c r="R3904" s="86">
        <v>7.9267899999999995E-3</v>
      </c>
      <c r="S3904" s="86">
        <v>5.2144799999999998E-2</v>
      </c>
    </row>
    <row r="3905" spans="2:19" x14ac:dyDescent="0.2">
      <c r="B3905" s="33"/>
      <c r="L3905" s="84">
        <v>0.95840000000000003</v>
      </c>
      <c r="M3905" s="83">
        <v>3888.5</v>
      </c>
      <c r="N3905" s="83">
        <v>15.4953</v>
      </c>
      <c r="O3905" s="83">
        <v>3873.01</v>
      </c>
      <c r="P3905" s="83">
        <v>30.990500000000001</v>
      </c>
      <c r="Q3905" s="83">
        <v>3904</v>
      </c>
      <c r="R3905" s="86">
        <v>7.9381499999999997E-3</v>
      </c>
      <c r="S3905" s="86">
        <v>5.2144799999999998E-2</v>
      </c>
    </row>
    <row r="3906" spans="2:19" x14ac:dyDescent="0.2">
      <c r="B3906" s="33"/>
      <c r="L3906" s="84">
        <v>0.95830000000000004</v>
      </c>
      <c r="M3906" s="83">
        <v>3889.48</v>
      </c>
      <c r="N3906" s="83">
        <v>15.5214</v>
      </c>
      <c r="O3906" s="83">
        <v>3873.96</v>
      </c>
      <c r="P3906" s="83">
        <v>31.042899999999999</v>
      </c>
      <c r="Q3906" s="83">
        <v>3905</v>
      </c>
      <c r="R3906" s="86">
        <v>7.9495199999999999E-3</v>
      </c>
      <c r="S3906" s="86">
        <v>5.2417900000000003E-2</v>
      </c>
    </row>
    <row r="3907" spans="2:19" x14ac:dyDescent="0.2">
      <c r="B3907" s="33"/>
      <c r="L3907" s="84">
        <v>0.95830000000000004</v>
      </c>
      <c r="M3907" s="83">
        <v>3890.45</v>
      </c>
      <c r="N3907" s="83">
        <v>15.547700000000001</v>
      </c>
      <c r="O3907" s="83">
        <v>3874.9</v>
      </c>
      <c r="P3907" s="83">
        <v>31.095300000000002</v>
      </c>
      <c r="Q3907" s="83">
        <v>3906</v>
      </c>
      <c r="R3907" s="86">
        <v>7.9609099999999999E-3</v>
      </c>
      <c r="S3907" s="86">
        <v>5.2417900000000003E-2</v>
      </c>
    </row>
    <row r="3908" spans="2:19" x14ac:dyDescent="0.2">
      <c r="B3908" s="33"/>
      <c r="L3908" s="84">
        <v>0.95830000000000004</v>
      </c>
      <c r="M3908" s="83">
        <v>3891.43</v>
      </c>
      <c r="N3908" s="83">
        <v>15.5739</v>
      </c>
      <c r="O3908" s="83">
        <v>3875.85</v>
      </c>
      <c r="P3908" s="83">
        <v>31.1478</v>
      </c>
      <c r="Q3908" s="83">
        <v>3907</v>
      </c>
      <c r="R3908" s="86">
        <v>7.9722999999999999E-3</v>
      </c>
      <c r="S3908" s="86">
        <v>5.2417900000000003E-2</v>
      </c>
    </row>
    <row r="3909" spans="2:19" x14ac:dyDescent="0.2">
      <c r="B3909" s="33"/>
      <c r="L3909" s="84">
        <v>0.95820000000000005</v>
      </c>
      <c r="M3909" s="83">
        <v>3892.4</v>
      </c>
      <c r="N3909" s="83">
        <v>15.600199999999999</v>
      </c>
      <c r="O3909" s="83">
        <v>3876.8</v>
      </c>
      <c r="P3909" s="83">
        <v>31.200299999999999</v>
      </c>
      <c r="Q3909" s="83">
        <v>3908</v>
      </c>
      <c r="R3909" s="86">
        <v>7.9837099999999998E-3</v>
      </c>
      <c r="S3909" s="86">
        <v>5.2554799999999999E-2</v>
      </c>
    </row>
    <row r="3910" spans="2:19" x14ac:dyDescent="0.2">
      <c r="B3910" s="33"/>
      <c r="L3910" s="84">
        <v>0.95809999999999995</v>
      </c>
      <c r="M3910" s="83">
        <v>3893.37</v>
      </c>
      <c r="N3910" s="83">
        <v>15.6265</v>
      </c>
      <c r="O3910" s="83">
        <v>3877.75</v>
      </c>
      <c r="P3910" s="83">
        <v>31.253</v>
      </c>
      <c r="Q3910" s="83">
        <v>3909</v>
      </c>
      <c r="R3910" s="86">
        <v>7.9951299999999996E-3</v>
      </c>
      <c r="S3910" s="86">
        <v>5.2692000000000003E-2</v>
      </c>
    </row>
    <row r="3911" spans="2:19" x14ac:dyDescent="0.2">
      <c r="B3911" s="33"/>
      <c r="L3911" s="84">
        <v>0.95809999999999995</v>
      </c>
      <c r="M3911" s="83">
        <v>3894.35</v>
      </c>
      <c r="N3911" s="83">
        <v>15.652799999999999</v>
      </c>
      <c r="O3911" s="83">
        <v>3878.69</v>
      </c>
      <c r="P3911" s="83">
        <v>31.305700000000002</v>
      </c>
      <c r="Q3911" s="83">
        <v>3910</v>
      </c>
      <c r="R3911" s="86">
        <v>8.0065599999999994E-3</v>
      </c>
      <c r="S3911" s="86">
        <v>5.2692000000000003E-2</v>
      </c>
    </row>
    <row r="3912" spans="2:19" x14ac:dyDescent="0.2">
      <c r="B3912" s="33"/>
      <c r="L3912" s="84">
        <v>0.95809999999999995</v>
      </c>
      <c r="M3912" s="83">
        <v>3895.32</v>
      </c>
      <c r="N3912" s="83">
        <v>15.6792</v>
      </c>
      <c r="O3912" s="83">
        <v>3879.64</v>
      </c>
      <c r="P3912" s="83">
        <v>31.3584</v>
      </c>
      <c r="Q3912" s="83">
        <v>3911</v>
      </c>
      <c r="R3912" s="86">
        <v>8.0180100000000008E-3</v>
      </c>
      <c r="S3912" s="86">
        <v>5.2692000000000003E-2</v>
      </c>
    </row>
    <row r="3913" spans="2:19" x14ac:dyDescent="0.2">
      <c r="B3913" s="33"/>
      <c r="L3913" s="84">
        <v>0.95799999999999996</v>
      </c>
      <c r="M3913" s="83">
        <v>3896.29</v>
      </c>
      <c r="N3913" s="83">
        <v>15.7056</v>
      </c>
      <c r="O3913" s="83">
        <v>3880.59</v>
      </c>
      <c r="P3913" s="83">
        <v>31.411200000000001</v>
      </c>
      <c r="Q3913" s="83">
        <v>3912</v>
      </c>
      <c r="R3913" s="86">
        <v>8.0294600000000004E-3</v>
      </c>
      <c r="S3913" s="86">
        <v>5.2829500000000001E-2</v>
      </c>
    </row>
    <row r="3914" spans="2:19" x14ac:dyDescent="0.2">
      <c r="B3914" s="33"/>
      <c r="L3914" s="84">
        <v>0.95789999999999997</v>
      </c>
      <c r="M3914" s="83">
        <v>3897.27</v>
      </c>
      <c r="N3914" s="83">
        <v>15.732100000000001</v>
      </c>
      <c r="O3914" s="83">
        <v>3881.54</v>
      </c>
      <c r="P3914" s="83">
        <v>31.464099999999998</v>
      </c>
      <c r="Q3914" s="83">
        <v>3913</v>
      </c>
      <c r="R3914" s="86">
        <v>8.04093E-3</v>
      </c>
      <c r="S3914" s="86">
        <v>5.2898300000000002E-2</v>
      </c>
    </row>
    <row r="3915" spans="2:19" x14ac:dyDescent="0.2">
      <c r="B3915" s="33"/>
      <c r="L3915" s="84">
        <v>0.95760000000000001</v>
      </c>
      <c r="M3915" s="83">
        <v>3898.24</v>
      </c>
      <c r="N3915" s="83">
        <v>15.758599999999999</v>
      </c>
      <c r="O3915" s="83">
        <v>3882.48</v>
      </c>
      <c r="P3915" s="83">
        <v>31.517099999999999</v>
      </c>
      <c r="Q3915" s="83">
        <v>3914</v>
      </c>
      <c r="R3915" s="86">
        <v>8.0524099999999994E-3</v>
      </c>
      <c r="S3915" s="86">
        <v>5.3036199999999999E-2</v>
      </c>
    </row>
    <row r="3916" spans="2:19" x14ac:dyDescent="0.2">
      <c r="B3916" s="33"/>
      <c r="L3916" s="84">
        <v>0.95760000000000001</v>
      </c>
      <c r="M3916" s="83">
        <v>3899.21</v>
      </c>
      <c r="N3916" s="83">
        <v>15.7851</v>
      </c>
      <c r="O3916" s="83">
        <v>3883.43</v>
      </c>
      <c r="P3916" s="83">
        <v>31.5702</v>
      </c>
      <c r="Q3916" s="83">
        <v>3915</v>
      </c>
      <c r="R3916" s="86">
        <v>8.0639000000000006E-3</v>
      </c>
      <c r="S3916" s="86">
        <v>5.3036199999999999E-2</v>
      </c>
    </row>
    <row r="3917" spans="2:19" x14ac:dyDescent="0.2">
      <c r="B3917" s="33"/>
      <c r="L3917" s="84">
        <v>0.95760000000000001</v>
      </c>
      <c r="M3917" s="83">
        <v>3900.19</v>
      </c>
      <c r="N3917" s="83">
        <v>15.8116</v>
      </c>
      <c r="O3917" s="83">
        <v>3884.38</v>
      </c>
      <c r="P3917" s="83">
        <v>31.6233</v>
      </c>
      <c r="Q3917" s="83">
        <v>3916</v>
      </c>
      <c r="R3917" s="86">
        <v>8.0753999999999999E-3</v>
      </c>
      <c r="S3917" s="86">
        <v>5.3036199999999999E-2</v>
      </c>
    </row>
    <row r="3918" spans="2:19" x14ac:dyDescent="0.2">
      <c r="B3918" s="33"/>
      <c r="L3918" s="84">
        <v>0.95750000000000002</v>
      </c>
      <c r="M3918" s="83">
        <v>3901.16</v>
      </c>
      <c r="N3918" s="83">
        <v>15.838200000000001</v>
      </c>
      <c r="O3918" s="83">
        <v>3885.32</v>
      </c>
      <c r="P3918" s="83">
        <v>31.676400000000001</v>
      </c>
      <c r="Q3918" s="83">
        <v>3917</v>
      </c>
      <c r="R3918" s="86">
        <v>8.0869099999999992E-3</v>
      </c>
      <c r="S3918" s="86">
        <v>5.3243499999999999E-2</v>
      </c>
    </row>
    <row r="3919" spans="2:19" x14ac:dyDescent="0.2">
      <c r="B3919" s="33"/>
      <c r="L3919" s="84">
        <v>0.95750000000000002</v>
      </c>
      <c r="M3919" s="83">
        <v>3902.14</v>
      </c>
      <c r="N3919" s="83">
        <v>15.864800000000001</v>
      </c>
      <c r="O3919" s="83">
        <v>3886.27</v>
      </c>
      <c r="P3919" s="83">
        <v>31.729700000000001</v>
      </c>
      <c r="Q3919" s="83">
        <v>3918</v>
      </c>
      <c r="R3919" s="86">
        <v>8.0984400000000002E-3</v>
      </c>
      <c r="S3919" s="86">
        <v>5.3243499999999999E-2</v>
      </c>
    </row>
    <row r="3920" spans="2:19" x14ac:dyDescent="0.2">
      <c r="B3920" s="33"/>
      <c r="L3920" s="84">
        <v>0.95750000000000002</v>
      </c>
      <c r="M3920" s="83">
        <v>3903.11</v>
      </c>
      <c r="N3920" s="83">
        <v>15.891500000000001</v>
      </c>
      <c r="O3920" s="83">
        <v>3887.22</v>
      </c>
      <c r="P3920" s="83">
        <v>31.783000000000001</v>
      </c>
      <c r="Q3920" s="83">
        <v>3919</v>
      </c>
      <c r="R3920" s="86">
        <v>8.1099699999999993E-3</v>
      </c>
      <c r="S3920" s="86">
        <v>5.3243499999999999E-2</v>
      </c>
    </row>
    <row r="3921" spans="2:19" x14ac:dyDescent="0.2">
      <c r="B3921" s="33"/>
      <c r="L3921" s="84">
        <v>0.95730000000000004</v>
      </c>
      <c r="M3921" s="83">
        <v>3904.08</v>
      </c>
      <c r="N3921" s="83">
        <v>15.918200000000001</v>
      </c>
      <c r="O3921" s="83">
        <v>3888.16</v>
      </c>
      <c r="P3921" s="83">
        <v>31.836400000000001</v>
      </c>
      <c r="Q3921" s="83">
        <v>3920</v>
      </c>
      <c r="R3921" s="86">
        <v>8.1215200000000001E-3</v>
      </c>
      <c r="S3921" s="86">
        <v>5.3382100000000002E-2</v>
      </c>
    </row>
    <row r="3922" spans="2:19" x14ac:dyDescent="0.2">
      <c r="B3922" s="33"/>
      <c r="L3922" s="84">
        <v>0.95720000000000005</v>
      </c>
      <c r="M3922" s="83">
        <v>3905.06</v>
      </c>
      <c r="N3922" s="83">
        <v>15.944900000000001</v>
      </c>
      <c r="O3922" s="83">
        <v>3889.11</v>
      </c>
      <c r="P3922" s="83">
        <v>31.889800000000001</v>
      </c>
      <c r="Q3922" s="83">
        <v>3921</v>
      </c>
      <c r="R3922" s="86">
        <v>8.1330800000000009E-3</v>
      </c>
      <c r="S3922" s="86">
        <v>5.3451400000000003E-2</v>
      </c>
    </row>
    <row r="3923" spans="2:19" x14ac:dyDescent="0.2">
      <c r="B3923" s="33"/>
      <c r="L3923" s="84">
        <v>0.95709999999999995</v>
      </c>
      <c r="M3923" s="83">
        <v>3906.03</v>
      </c>
      <c r="N3923" s="83">
        <v>15.9717</v>
      </c>
      <c r="O3923" s="83">
        <v>3890.06</v>
      </c>
      <c r="P3923" s="83">
        <v>31.943300000000001</v>
      </c>
      <c r="Q3923" s="83">
        <v>3922</v>
      </c>
      <c r="R3923" s="86">
        <v>8.1446599999999997E-3</v>
      </c>
      <c r="S3923" s="86">
        <v>5.3520900000000003E-2</v>
      </c>
    </row>
    <row r="3924" spans="2:19" x14ac:dyDescent="0.2">
      <c r="B3924" s="33"/>
      <c r="L3924" s="84">
        <v>0.95699999999999996</v>
      </c>
      <c r="M3924" s="83">
        <v>3907</v>
      </c>
      <c r="N3924" s="83">
        <v>15.9985</v>
      </c>
      <c r="O3924" s="83">
        <v>3891</v>
      </c>
      <c r="P3924" s="83">
        <v>31.9969</v>
      </c>
      <c r="Q3924" s="83">
        <v>3923</v>
      </c>
      <c r="R3924" s="86">
        <v>8.1562400000000004E-3</v>
      </c>
      <c r="S3924" s="86">
        <v>5.3590400000000003E-2</v>
      </c>
    </row>
    <row r="3925" spans="2:19" x14ac:dyDescent="0.2">
      <c r="B3925" s="33"/>
      <c r="L3925" s="84">
        <v>0.95689999999999997</v>
      </c>
      <c r="M3925" s="83">
        <v>3907.97</v>
      </c>
      <c r="N3925" s="83">
        <v>16.025300000000001</v>
      </c>
      <c r="O3925" s="83">
        <v>3891.95</v>
      </c>
      <c r="P3925" s="83">
        <v>32.050600000000003</v>
      </c>
      <c r="Q3925" s="83">
        <v>3924</v>
      </c>
      <c r="R3925" s="86">
        <v>8.1678400000000009E-3</v>
      </c>
      <c r="S3925" s="86">
        <v>5.3659900000000003E-2</v>
      </c>
    </row>
    <row r="3926" spans="2:19" x14ac:dyDescent="0.2">
      <c r="B3926" s="33"/>
      <c r="L3926" s="84">
        <v>0.95679999999999998</v>
      </c>
      <c r="M3926" s="83">
        <v>3908.95</v>
      </c>
      <c r="N3926" s="83">
        <v>16.052199999999999</v>
      </c>
      <c r="O3926" s="83">
        <v>3892.9</v>
      </c>
      <c r="P3926" s="83">
        <v>32.104300000000002</v>
      </c>
      <c r="Q3926" s="83">
        <v>3925</v>
      </c>
      <c r="R3926" s="86">
        <v>8.1794399999999996E-3</v>
      </c>
      <c r="S3926" s="86">
        <v>5.3729600000000002E-2</v>
      </c>
    </row>
    <row r="3927" spans="2:19" x14ac:dyDescent="0.2">
      <c r="B3927" s="33"/>
      <c r="L3927" s="84">
        <v>0.95669999999999999</v>
      </c>
      <c r="M3927" s="83">
        <v>3909.92</v>
      </c>
      <c r="N3927" s="83">
        <v>16.0791</v>
      </c>
      <c r="O3927" s="83">
        <v>3893.84</v>
      </c>
      <c r="P3927" s="83">
        <v>32.158099999999997</v>
      </c>
      <c r="Q3927" s="83">
        <v>3926</v>
      </c>
      <c r="R3927" s="86">
        <v>8.19106E-3</v>
      </c>
      <c r="S3927" s="86">
        <v>5.3834199999999999E-2</v>
      </c>
    </row>
    <row r="3928" spans="2:19" x14ac:dyDescent="0.2">
      <c r="B3928" s="33"/>
      <c r="L3928" s="84">
        <v>0.95669999999999999</v>
      </c>
      <c r="M3928" s="83">
        <v>3910.89</v>
      </c>
      <c r="N3928" s="83">
        <v>16.106000000000002</v>
      </c>
      <c r="O3928" s="83">
        <v>3894.79</v>
      </c>
      <c r="P3928" s="83">
        <v>32.212000000000003</v>
      </c>
      <c r="Q3928" s="83">
        <v>3927</v>
      </c>
      <c r="R3928" s="86">
        <v>8.2027000000000003E-3</v>
      </c>
      <c r="S3928" s="86">
        <v>5.3834199999999999E-2</v>
      </c>
    </row>
    <row r="3929" spans="2:19" x14ac:dyDescent="0.2">
      <c r="B3929" s="33"/>
      <c r="L3929" s="84">
        <v>0.95660000000000001</v>
      </c>
      <c r="M3929" s="83">
        <v>3911.87</v>
      </c>
      <c r="N3929" s="83">
        <v>16.132999999999999</v>
      </c>
      <c r="O3929" s="83">
        <v>3895.73</v>
      </c>
      <c r="P3929" s="83">
        <v>32.265900000000002</v>
      </c>
      <c r="Q3929" s="83">
        <v>3928</v>
      </c>
      <c r="R3929" s="86">
        <v>8.2143400000000005E-3</v>
      </c>
      <c r="S3929" s="86">
        <v>5.3973899999999998E-2</v>
      </c>
    </row>
    <row r="3930" spans="2:19" x14ac:dyDescent="0.2">
      <c r="B3930" s="33"/>
      <c r="L3930" s="84">
        <v>0.95660000000000001</v>
      </c>
      <c r="M3930" s="83">
        <v>3912.84</v>
      </c>
      <c r="N3930" s="83">
        <v>16.16</v>
      </c>
      <c r="O3930" s="83">
        <v>3896.68</v>
      </c>
      <c r="P3930" s="83">
        <v>32.319899999999997</v>
      </c>
      <c r="Q3930" s="83">
        <v>3929</v>
      </c>
      <c r="R3930" s="86">
        <v>8.2260000000000007E-3</v>
      </c>
      <c r="S3930" s="86">
        <v>5.3973899999999998E-2</v>
      </c>
    </row>
    <row r="3931" spans="2:19" x14ac:dyDescent="0.2">
      <c r="B3931" s="33"/>
      <c r="L3931" s="84">
        <v>0.95650000000000002</v>
      </c>
      <c r="M3931" s="83">
        <v>3913.81</v>
      </c>
      <c r="N3931" s="83">
        <v>16.187000000000001</v>
      </c>
      <c r="O3931" s="83">
        <v>3897.63</v>
      </c>
      <c r="P3931" s="83">
        <v>32.374000000000002</v>
      </c>
      <c r="Q3931" s="83">
        <v>3930</v>
      </c>
      <c r="R3931" s="86">
        <v>8.2376600000000008E-3</v>
      </c>
      <c r="S3931" s="86">
        <v>5.4078800000000003E-2</v>
      </c>
    </row>
    <row r="3932" spans="2:19" x14ac:dyDescent="0.2">
      <c r="B3932" s="33"/>
      <c r="L3932" s="84">
        <v>0.95640000000000003</v>
      </c>
      <c r="M3932" s="83">
        <v>3914.79</v>
      </c>
      <c r="N3932" s="83">
        <v>16.214099999999998</v>
      </c>
      <c r="O3932" s="83">
        <v>3898.57</v>
      </c>
      <c r="P3932" s="83">
        <v>32.428199999999997</v>
      </c>
      <c r="Q3932" s="83">
        <v>3931</v>
      </c>
      <c r="R3932" s="86">
        <v>8.2493400000000008E-3</v>
      </c>
      <c r="S3932" s="86">
        <v>5.41839E-2</v>
      </c>
    </row>
    <row r="3933" spans="2:19" x14ac:dyDescent="0.2">
      <c r="B3933" s="33"/>
      <c r="L3933" s="84">
        <v>0.95640000000000003</v>
      </c>
      <c r="M3933" s="83">
        <v>3915.76</v>
      </c>
      <c r="N3933" s="83">
        <v>16.241199999999999</v>
      </c>
      <c r="O3933" s="83">
        <v>3899.52</v>
      </c>
      <c r="P3933" s="83">
        <v>32.482399999999998</v>
      </c>
      <c r="Q3933" s="83">
        <v>3932</v>
      </c>
      <c r="R3933" s="86">
        <v>8.2610300000000008E-3</v>
      </c>
      <c r="S3933" s="86">
        <v>5.41839E-2</v>
      </c>
    </row>
    <row r="3934" spans="2:19" x14ac:dyDescent="0.2">
      <c r="B3934" s="33"/>
      <c r="L3934" s="84">
        <v>0.95609999999999995</v>
      </c>
      <c r="M3934" s="83">
        <v>3916.73</v>
      </c>
      <c r="N3934" s="83">
        <v>16.2683</v>
      </c>
      <c r="O3934" s="83">
        <v>3900.46</v>
      </c>
      <c r="P3934" s="83">
        <v>32.536700000000003</v>
      </c>
      <c r="Q3934" s="83">
        <v>3933</v>
      </c>
      <c r="R3934" s="86">
        <v>8.2727400000000006E-3</v>
      </c>
      <c r="S3934" s="86">
        <v>5.42891E-2</v>
      </c>
    </row>
    <row r="3935" spans="2:19" x14ac:dyDescent="0.2">
      <c r="B3935" s="33"/>
      <c r="L3935" s="84">
        <v>0.95599999999999996</v>
      </c>
      <c r="M3935" s="83">
        <v>3917.7</v>
      </c>
      <c r="N3935" s="83">
        <v>16.295500000000001</v>
      </c>
      <c r="O3935" s="83">
        <v>3901.41</v>
      </c>
      <c r="P3935" s="83">
        <v>32.591000000000001</v>
      </c>
      <c r="Q3935" s="83">
        <v>3934</v>
      </c>
      <c r="R3935" s="86">
        <v>8.2844500000000005E-3</v>
      </c>
      <c r="S3935" s="86">
        <v>5.4359400000000002E-2</v>
      </c>
    </row>
    <row r="3936" spans="2:19" x14ac:dyDescent="0.2">
      <c r="B3936" s="33"/>
      <c r="L3936" s="84">
        <v>0.95589999999999997</v>
      </c>
      <c r="M3936" s="83">
        <v>3918.68</v>
      </c>
      <c r="N3936" s="83">
        <v>16.322700000000001</v>
      </c>
      <c r="O3936" s="83">
        <v>3902.35</v>
      </c>
      <c r="P3936" s="83">
        <v>32.645499999999998</v>
      </c>
      <c r="Q3936" s="83">
        <v>3935</v>
      </c>
      <c r="R3936" s="86">
        <v>8.2961800000000002E-3</v>
      </c>
      <c r="S3936" s="86">
        <v>5.4429699999999998E-2</v>
      </c>
    </row>
    <row r="3937" spans="2:19" x14ac:dyDescent="0.2">
      <c r="B3937" s="33"/>
      <c r="L3937" s="84">
        <v>0.95579999999999998</v>
      </c>
      <c r="M3937" s="83">
        <v>3919.65</v>
      </c>
      <c r="N3937" s="83">
        <v>16.350000000000001</v>
      </c>
      <c r="O3937" s="83">
        <v>3903.3</v>
      </c>
      <c r="P3937" s="83">
        <v>32.700000000000003</v>
      </c>
      <c r="Q3937" s="83">
        <v>3936</v>
      </c>
      <c r="R3937" s="86">
        <v>8.3079199999999999E-3</v>
      </c>
      <c r="S3937" s="86">
        <v>5.4500100000000003E-2</v>
      </c>
    </row>
    <row r="3938" spans="2:19" x14ac:dyDescent="0.2">
      <c r="B3938" s="33"/>
      <c r="L3938" s="84">
        <v>0.95569999999999999</v>
      </c>
      <c r="M3938" s="83">
        <v>3920.62</v>
      </c>
      <c r="N3938" s="83">
        <v>16.377300000000002</v>
      </c>
      <c r="O3938" s="83">
        <v>3904.25</v>
      </c>
      <c r="P3938" s="83">
        <v>32.7545</v>
      </c>
      <c r="Q3938" s="83">
        <v>3937</v>
      </c>
      <c r="R3938" s="86">
        <v>8.3196699999999995E-3</v>
      </c>
      <c r="S3938" s="86">
        <v>5.4605800000000003E-2</v>
      </c>
    </row>
    <row r="3939" spans="2:19" x14ac:dyDescent="0.2">
      <c r="B3939" s="33"/>
      <c r="L3939" s="84">
        <v>0.95569999999999999</v>
      </c>
      <c r="M3939" s="83">
        <v>3921.6</v>
      </c>
      <c r="N3939" s="83">
        <v>16.404599999999999</v>
      </c>
      <c r="O3939" s="83">
        <v>3905.19</v>
      </c>
      <c r="P3939" s="83">
        <v>32.809199999999997</v>
      </c>
      <c r="Q3939" s="83">
        <v>3938</v>
      </c>
      <c r="R3939" s="86">
        <v>8.3314300000000008E-3</v>
      </c>
      <c r="S3939" s="86">
        <v>5.4605800000000003E-2</v>
      </c>
    </row>
    <row r="3940" spans="2:19" x14ac:dyDescent="0.2">
      <c r="B3940" s="33"/>
      <c r="L3940" s="84">
        <v>0.9556</v>
      </c>
      <c r="M3940" s="83">
        <v>3922.57</v>
      </c>
      <c r="N3940" s="83">
        <v>16.431899999999999</v>
      </c>
      <c r="O3940" s="83">
        <v>3906.14</v>
      </c>
      <c r="P3940" s="83">
        <v>32.863900000000001</v>
      </c>
      <c r="Q3940" s="83">
        <v>3939</v>
      </c>
      <c r="R3940" s="86">
        <v>8.3432100000000002E-3</v>
      </c>
      <c r="S3940" s="86">
        <v>5.4746999999999997E-2</v>
      </c>
    </row>
    <row r="3941" spans="2:19" x14ac:dyDescent="0.2">
      <c r="B3941" s="33"/>
      <c r="L3941" s="84">
        <v>0.9556</v>
      </c>
      <c r="M3941" s="83">
        <v>3923.54</v>
      </c>
      <c r="N3941" s="83">
        <v>16.459299999999999</v>
      </c>
      <c r="O3941" s="83">
        <v>3907.08</v>
      </c>
      <c r="P3941" s="83">
        <v>32.918700000000001</v>
      </c>
      <c r="Q3941" s="83">
        <v>3940</v>
      </c>
      <c r="R3941" s="86">
        <v>8.3549899999999996E-3</v>
      </c>
      <c r="S3941" s="86">
        <v>5.4746999999999997E-2</v>
      </c>
    </row>
    <row r="3942" spans="2:19" x14ac:dyDescent="0.2">
      <c r="B3942" s="33"/>
      <c r="L3942" s="84">
        <v>0.95550000000000002</v>
      </c>
      <c r="M3942" s="83">
        <v>3924.51</v>
      </c>
      <c r="N3942" s="83">
        <v>16.486799999999999</v>
      </c>
      <c r="O3942" s="83">
        <v>3908.03</v>
      </c>
      <c r="P3942" s="83">
        <v>32.973500000000001</v>
      </c>
      <c r="Q3942" s="83">
        <v>3941</v>
      </c>
      <c r="R3942" s="86">
        <v>8.3667900000000007E-3</v>
      </c>
      <c r="S3942" s="86">
        <v>5.4888399999999997E-2</v>
      </c>
    </row>
    <row r="3943" spans="2:19" x14ac:dyDescent="0.2">
      <c r="B3943" s="33"/>
      <c r="L3943" s="84">
        <v>0.95550000000000002</v>
      </c>
      <c r="M3943" s="83">
        <v>3925.49</v>
      </c>
      <c r="N3943" s="83">
        <v>16.514199999999999</v>
      </c>
      <c r="O3943" s="83">
        <v>3908.97</v>
      </c>
      <c r="P3943" s="83">
        <v>33.028399999999998</v>
      </c>
      <c r="Q3943" s="83">
        <v>3942</v>
      </c>
      <c r="R3943" s="86">
        <v>8.3785999999999999E-3</v>
      </c>
      <c r="S3943" s="86">
        <v>5.4888399999999997E-2</v>
      </c>
    </row>
    <row r="3944" spans="2:19" x14ac:dyDescent="0.2">
      <c r="B3944" s="33"/>
      <c r="L3944" s="84">
        <v>0.95530000000000004</v>
      </c>
      <c r="M3944" s="83">
        <v>3926.46</v>
      </c>
      <c r="N3944" s="83">
        <v>16.541699999999999</v>
      </c>
      <c r="O3944" s="83">
        <v>3909.92</v>
      </c>
      <c r="P3944" s="83">
        <v>33.083399999999997</v>
      </c>
      <c r="Q3944" s="83">
        <v>3943</v>
      </c>
      <c r="R3944" s="86">
        <v>8.3904200000000009E-3</v>
      </c>
      <c r="S3944" s="86">
        <v>5.4994700000000001E-2</v>
      </c>
    </row>
    <row r="3945" spans="2:19" x14ac:dyDescent="0.2">
      <c r="B3945" s="33"/>
      <c r="L3945" s="84">
        <v>0.95520000000000005</v>
      </c>
      <c r="M3945" s="83">
        <v>3927.43</v>
      </c>
      <c r="N3945" s="83">
        <v>16.569299999999998</v>
      </c>
      <c r="O3945" s="83">
        <v>3910.86</v>
      </c>
      <c r="P3945" s="83">
        <v>33.138500000000001</v>
      </c>
      <c r="Q3945" s="83">
        <v>3944</v>
      </c>
      <c r="R3945" s="86">
        <v>8.4022599999999999E-3</v>
      </c>
      <c r="S3945" s="86">
        <v>5.5136600000000001E-2</v>
      </c>
    </row>
    <row r="3946" spans="2:19" x14ac:dyDescent="0.2">
      <c r="B3946" s="33"/>
      <c r="L3946" s="84">
        <v>0.95520000000000005</v>
      </c>
      <c r="M3946" s="83">
        <v>3928.4</v>
      </c>
      <c r="N3946" s="83">
        <v>16.596800000000002</v>
      </c>
      <c r="O3946" s="83">
        <v>3911.81</v>
      </c>
      <c r="P3946" s="83">
        <v>33.193600000000004</v>
      </c>
      <c r="Q3946" s="83">
        <v>3945</v>
      </c>
      <c r="R3946" s="86">
        <v>8.4141000000000007E-3</v>
      </c>
      <c r="S3946" s="86">
        <v>5.5136600000000001E-2</v>
      </c>
    </row>
    <row r="3947" spans="2:19" x14ac:dyDescent="0.2">
      <c r="B3947" s="33"/>
      <c r="L3947" s="84">
        <v>0.95520000000000005</v>
      </c>
      <c r="M3947" s="83">
        <v>3929.38</v>
      </c>
      <c r="N3947" s="83">
        <v>16.624400000000001</v>
      </c>
      <c r="O3947" s="83">
        <v>3912.75</v>
      </c>
      <c r="P3947" s="83">
        <v>33.248800000000003</v>
      </c>
      <c r="Q3947" s="83">
        <v>3946</v>
      </c>
      <c r="R3947" s="86">
        <v>8.4259599999999997E-3</v>
      </c>
      <c r="S3947" s="86">
        <v>5.5136600000000001E-2</v>
      </c>
    </row>
    <row r="3948" spans="2:19" x14ac:dyDescent="0.2">
      <c r="B3948" s="33"/>
      <c r="L3948" s="84">
        <v>0.95499999999999996</v>
      </c>
      <c r="M3948" s="83">
        <v>3930.35</v>
      </c>
      <c r="N3948" s="83">
        <v>16.652100000000001</v>
      </c>
      <c r="O3948" s="83">
        <v>3913.7</v>
      </c>
      <c r="P3948" s="83">
        <v>33.304099999999998</v>
      </c>
      <c r="Q3948" s="83">
        <v>3947</v>
      </c>
      <c r="R3948" s="86">
        <v>8.4378300000000003E-3</v>
      </c>
      <c r="S3948" s="86">
        <v>5.5278800000000003E-2</v>
      </c>
    </row>
    <row r="3949" spans="2:19" x14ac:dyDescent="0.2">
      <c r="B3949" s="33"/>
      <c r="L3949" s="84">
        <v>0.95469999999999999</v>
      </c>
      <c r="M3949" s="83">
        <v>3931.32</v>
      </c>
      <c r="N3949" s="83">
        <v>16.6797</v>
      </c>
      <c r="O3949" s="83">
        <v>3914.64</v>
      </c>
      <c r="P3949" s="83">
        <v>33.359499999999997</v>
      </c>
      <c r="Q3949" s="83">
        <v>3948</v>
      </c>
      <c r="R3949" s="86">
        <v>8.4497200000000008E-3</v>
      </c>
      <c r="S3949" s="86">
        <v>5.5492600000000003E-2</v>
      </c>
    </row>
    <row r="3950" spans="2:19" x14ac:dyDescent="0.2">
      <c r="B3950" s="33"/>
      <c r="L3950" s="84">
        <v>0.95469999999999999</v>
      </c>
      <c r="M3950" s="83">
        <v>3932.29</v>
      </c>
      <c r="N3950" s="83">
        <v>16.7074</v>
      </c>
      <c r="O3950" s="83">
        <v>3915.59</v>
      </c>
      <c r="P3950" s="83">
        <v>33.414900000000003</v>
      </c>
      <c r="Q3950" s="83">
        <v>3949</v>
      </c>
      <c r="R3950" s="86">
        <v>8.4616099999999996E-3</v>
      </c>
      <c r="S3950" s="86">
        <v>5.5492600000000003E-2</v>
      </c>
    </row>
    <row r="3951" spans="2:19" x14ac:dyDescent="0.2">
      <c r="B3951" s="33"/>
      <c r="L3951" s="84">
        <v>0.95469999999999999</v>
      </c>
      <c r="M3951" s="83">
        <v>3933.26</v>
      </c>
      <c r="N3951" s="83">
        <v>16.735199999999999</v>
      </c>
      <c r="O3951" s="83">
        <v>3916.53</v>
      </c>
      <c r="P3951" s="83">
        <v>33.470399999999998</v>
      </c>
      <c r="Q3951" s="83">
        <v>3950</v>
      </c>
      <c r="R3951" s="86">
        <v>8.47352E-3</v>
      </c>
      <c r="S3951" s="86">
        <v>5.5492600000000003E-2</v>
      </c>
    </row>
    <row r="3952" spans="2:19" x14ac:dyDescent="0.2">
      <c r="B3952" s="33"/>
      <c r="L3952" s="84">
        <v>0.95469999999999999</v>
      </c>
      <c r="M3952" s="83">
        <v>3934.24</v>
      </c>
      <c r="N3952" s="83">
        <v>16.763000000000002</v>
      </c>
      <c r="O3952" s="83">
        <v>3917.47</v>
      </c>
      <c r="P3952" s="83">
        <v>33.526000000000003</v>
      </c>
      <c r="Q3952" s="83">
        <v>3951</v>
      </c>
      <c r="R3952" s="86">
        <v>8.4854400000000003E-3</v>
      </c>
      <c r="S3952" s="86">
        <v>5.5492600000000003E-2</v>
      </c>
    </row>
    <row r="3953" spans="2:19" x14ac:dyDescent="0.2">
      <c r="B3953" s="33"/>
      <c r="L3953" s="84">
        <v>0.95469999999999999</v>
      </c>
      <c r="M3953" s="83">
        <v>3935.21</v>
      </c>
      <c r="N3953" s="83">
        <v>16.790800000000001</v>
      </c>
      <c r="O3953" s="83">
        <v>3918.42</v>
      </c>
      <c r="P3953" s="83">
        <v>33.581600000000002</v>
      </c>
      <c r="Q3953" s="83">
        <v>3952</v>
      </c>
      <c r="R3953" s="86">
        <v>8.4973700000000006E-3</v>
      </c>
      <c r="S3953" s="86">
        <v>5.5492600000000003E-2</v>
      </c>
    </row>
    <row r="3954" spans="2:19" x14ac:dyDescent="0.2">
      <c r="B3954" s="33"/>
      <c r="L3954" s="84">
        <v>0.9546</v>
      </c>
      <c r="M3954" s="83">
        <v>3936.18</v>
      </c>
      <c r="N3954" s="83">
        <v>16.8186</v>
      </c>
      <c r="O3954" s="83">
        <v>3919.36</v>
      </c>
      <c r="P3954" s="83">
        <v>33.637300000000003</v>
      </c>
      <c r="Q3954" s="83">
        <v>3953</v>
      </c>
      <c r="R3954" s="86">
        <v>8.5093100000000008E-3</v>
      </c>
      <c r="S3954" s="86">
        <v>5.5707100000000002E-2</v>
      </c>
    </row>
    <row r="3955" spans="2:19" x14ac:dyDescent="0.2">
      <c r="B3955" s="33"/>
      <c r="L3955" s="84">
        <v>0.95450000000000002</v>
      </c>
      <c r="M3955" s="83">
        <v>3937.15</v>
      </c>
      <c r="N3955" s="83">
        <v>16.846499999999999</v>
      </c>
      <c r="O3955" s="83">
        <v>3920.31</v>
      </c>
      <c r="P3955" s="83">
        <v>33.693100000000001</v>
      </c>
      <c r="Q3955" s="83">
        <v>3954</v>
      </c>
      <c r="R3955" s="86">
        <v>8.5212599999999993E-3</v>
      </c>
      <c r="S3955" s="86">
        <v>5.5814500000000003E-2</v>
      </c>
    </row>
    <row r="3956" spans="2:19" x14ac:dyDescent="0.2">
      <c r="B3956" s="33"/>
      <c r="L3956" s="84">
        <v>0.95450000000000002</v>
      </c>
      <c r="M3956" s="83">
        <v>3938.13</v>
      </c>
      <c r="N3956" s="83">
        <v>16.874500000000001</v>
      </c>
      <c r="O3956" s="83">
        <v>3921.25</v>
      </c>
      <c r="P3956" s="83">
        <v>33.748899999999999</v>
      </c>
      <c r="Q3956" s="83">
        <v>3955</v>
      </c>
      <c r="R3956" s="86">
        <v>8.5332299999999993E-3</v>
      </c>
      <c r="S3956" s="86">
        <v>5.5814500000000003E-2</v>
      </c>
    </row>
    <row r="3957" spans="2:19" x14ac:dyDescent="0.2">
      <c r="B3957" s="33"/>
      <c r="L3957" s="84">
        <v>0.95430000000000004</v>
      </c>
      <c r="M3957" s="83">
        <v>3939.1</v>
      </c>
      <c r="N3957" s="83">
        <v>16.9024</v>
      </c>
      <c r="O3957" s="83">
        <v>3922.2</v>
      </c>
      <c r="P3957" s="83">
        <v>33.8048</v>
      </c>
      <c r="Q3957" s="83">
        <v>3956</v>
      </c>
      <c r="R3957" s="86">
        <v>8.5452099999999993E-3</v>
      </c>
      <c r="S3957" s="86">
        <v>5.5958000000000001E-2</v>
      </c>
    </row>
    <row r="3958" spans="2:19" x14ac:dyDescent="0.2">
      <c r="B3958" s="33"/>
      <c r="L3958" s="84">
        <v>0.95430000000000004</v>
      </c>
      <c r="M3958" s="83">
        <v>3940.07</v>
      </c>
      <c r="N3958" s="83">
        <v>16.930399999999999</v>
      </c>
      <c r="O3958" s="83">
        <v>3923.14</v>
      </c>
      <c r="P3958" s="83">
        <v>33.860799999999998</v>
      </c>
      <c r="Q3958" s="83">
        <v>3957</v>
      </c>
      <c r="R3958" s="86">
        <v>8.5571999999999992E-3</v>
      </c>
      <c r="S3958" s="86">
        <v>5.5958000000000001E-2</v>
      </c>
    </row>
    <row r="3959" spans="2:19" x14ac:dyDescent="0.2">
      <c r="B3959" s="33"/>
      <c r="L3959" s="84">
        <v>0.95420000000000005</v>
      </c>
      <c r="M3959" s="83">
        <v>3941.04</v>
      </c>
      <c r="N3959" s="83">
        <v>16.958500000000001</v>
      </c>
      <c r="O3959" s="83">
        <v>3924.08</v>
      </c>
      <c r="P3959" s="83">
        <v>33.916899999999998</v>
      </c>
      <c r="Q3959" s="83">
        <v>3958</v>
      </c>
      <c r="R3959" s="86">
        <v>8.5692000000000008E-3</v>
      </c>
      <c r="S3959" s="86">
        <v>5.6065900000000002E-2</v>
      </c>
    </row>
    <row r="3960" spans="2:19" x14ac:dyDescent="0.2">
      <c r="B3960" s="33"/>
      <c r="L3960" s="84">
        <v>0.95399999999999996</v>
      </c>
      <c r="M3960" s="83">
        <v>3942.01</v>
      </c>
      <c r="N3960" s="83">
        <v>16.986499999999999</v>
      </c>
      <c r="O3960" s="83">
        <v>3925.03</v>
      </c>
      <c r="P3960" s="83">
        <v>33.972999999999999</v>
      </c>
      <c r="Q3960" s="83">
        <v>3959</v>
      </c>
      <c r="R3960" s="86">
        <v>8.5812200000000005E-3</v>
      </c>
      <c r="S3960" s="86">
        <v>5.6137800000000002E-2</v>
      </c>
    </row>
    <row r="3961" spans="2:19" x14ac:dyDescent="0.2">
      <c r="B3961" s="33"/>
      <c r="L3961" s="84">
        <v>0.95389999999999997</v>
      </c>
      <c r="M3961" s="83">
        <v>3942.99</v>
      </c>
      <c r="N3961" s="83">
        <v>17.014600000000002</v>
      </c>
      <c r="O3961" s="83">
        <v>3925.97</v>
      </c>
      <c r="P3961" s="83">
        <v>34.029299999999999</v>
      </c>
      <c r="Q3961" s="83">
        <v>3960</v>
      </c>
      <c r="R3961" s="86">
        <v>8.5932500000000002E-3</v>
      </c>
      <c r="S3961" s="86">
        <v>5.6281999999999999E-2</v>
      </c>
    </row>
    <row r="3962" spans="2:19" x14ac:dyDescent="0.2">
      <c r="B3962" s="33"/>
      <c r="L3962" s="84">
        <v>0.95389999999999997</v>
      </c>
      <c r="M3962" s="83">
        <v>3943.96</v>
      </c>
      <c r="N3962" s="83">
        <v>17.0428</v>
      </c>
      <c r="O3962" s="83">
        <v>3926.91</v>
      </c>
      <c r="P3962" s="83">
        <v>34.085500000000003</v>
      </c>
      <c r="Q3962" s="83">
        <v>3961</v>
      </c>
      <c r="R3962" s="86">
        <v>8.6052899999999998E-3</v>
      </c>
      <c r="S3962" s="86">
        <v>5.6281999999999999E-2</v>
      </c>
    </row>
    <row r="3963" spans="2:19" x14ac:dyDescent="0.2">
      <c r="B3963" s="33"/>
      <c r="L3963" s="84">
        <v>0.95389999999999997</v>
      </c>
      <c r="M3963" s="83">
        <v>3944.93</v>
      </c>
      <c r="N3963" s="83">
        <v>17.070900000000002</v>
      </c>
      <c r="O3963" s="83">
        <v>3927.86</v>
      </c>
      <c r="P3963" s="83">
        <v>34.1419</v>
      </c>
      <c r="Q3963" s="83">
        <v>3962</v>
      </c>
      <c r="R3963" s="86">
        <v>8.6173399999999994E-3</v>
      </c>
      <c r="S3963" s="86">
        <v>5.6281999999999999E-2</v>
      </c>
    </row>
    <row r="3964" spans="2:19" x14ac:dyDescent="0.2">
      <c r="B3964" s="33"/>
      <c r="L3964" s="84">
        <v>0.95379999999999998</v>
      </c>
      <c r="M3964" s="83">
        <v>3945.9</v>
      </c>
      <c r="N3964" s="83">
        <v>17.0992</v>
      </c>
      <c r="O3964" s="83">
        <v>3928.8</v>
      </c>
      <c r="P3964" s="83">
        <v>34.198300000000003</v>
      </c>
      <c r="Q3964" s="83">
        <v>3963</v>
      </c>
      <c r="R3964" s="86">
        <v>8.6294000000000006E-3</v>
      </c>
      <c r="S3964" s="86">
        <v>5.6462499999999999E-2</v>
      </c>
    </row>
    <row r="3965" spans="2:19" x14ac:dyDescent="0.2">
      <c r="B3965" s="33"/>
      <c r="L3965" s="84">
        <v>0.95379999999999998</v>
      </c>
      <c r="M3965" s="83">
        <v>3946.87</v>
      </c>
      <c r="N3965" s="83">
        <v>17.127400000000002</v>
      </c>
      <c r="O3965" s="83">
        <v>3929.75</v>
      </c>
      <c r="P3965" s="83">
        <v>34.254800000000003</v>
      </c>
      <c r="Q3965" s="83">
        <v>3964</v>
      </c>
      <c r="R3965" s="86">
        <v>8.64148E-3</v>
      </c>
      <c r="S3965" s="86">
        <v>5.6462499999999999E-2</v>
      </c>
    </row>
    <row r="3966" spans="2:19" x14ac:dyDescent="0.2">
      <c r="B3966" s="33"/>
      <c r="L3966" s="84">
        <v>0.9536</v>
      </c>
      <c r="M3966" s="83">
        <v>3947.84</v>
      </c>
      <c r="N3966" s="83">
        <v>17.1557</v>
      </c>
      <c r="O3966" s="83">
        <v>3930.69</v>
      </c>
      <c r="P3966" s="83">
        <v>34.311399999999999</v>
      </c>
      <c r="Q3966" s="83">
        <v>3965</v>
      </c>
      <c r="R3966" s="86">
        <v>8.6535699999999993E-3</v>
      </c>
      <c r="S3966" s="86">
        <v>5.6571099999999999E-2</v>
      </c>
    </row>
    <row r="3967" spans="2:19" x14ac:dyDescent="0.2">
      <c r="B3967" s="33"/>
      <c r="L3967" s="84">
        <v>0.95340000000000003</v>
      </c>
      <c r="M3967" s="83">
        <v>3948.82</v>
      </c>
      <c r="N3967" s="83">
        <v>17.184000000000001</v>
      </c>
      <c r="O3967" s="83">
        <v>3931.63</v>
      </c>
      <c r="P3967" s="83">
        <v>34.368000000000002</v>
      </c>
      <c r="Q3967" s="83">
        <v>3966</v>
      </c>
      <c r="R3967" s="86">
        <v>8.6656700000000003E-3</v>
      </c>
      <c r="S3967" s="86">
        <v>5.6752299999999999E-2</v>
      </c>
    </row>
    <row r="3968" spans="2:19" x14ac:dyDescent="0.2">
      <c r="B3968" s="33"/>
      <c r="L3968" s="84">
        <v>0.95340000000000003</v>
      </c>
      <c r="M3968" s="83">
        <v>3949.79</v>
      </c>
      <c r="N3968" s="83">
        <v>17.212399999999999</v>
      </c>
      <c r="O3968" s="83">
        <v>3932.58</v>
      </c>
      <c r="P3968" s="83">
        <v>34.424700000000001</v>
      </c>
      <c r="Q3968" s="83">
        <v>3967</v>
      </c>
      <c r="R3968" s="86">
        <v>8.6777799999999995E-3</v>
      </c>
      <c r="S3968" s="86">
        <v>5.6752299999999999E-2</v>
      </c>
    </row>
    <row r="3969" spans="2:19" x14ac:dyDescent="0.2">
      <c r="B3969" s="33"/>
      <c r="L3969" s="84">
        <v>0.95340000000000003</v>
      </c>
      <c r="M3969" s="83">
        <v>3950.76</v>
      </c>
      <c r="N3969" s="83">
        <v>17.2408</v>
      </c>
      <c r="O3969" s="83">
        <v>3933.52</v>
      </c>
      <c r="P3969" s="83">
        <v>34.481499999999997</v>
      </c>
      <c r="Q3969" s="83">
        <v>3968</v>
      </c>
      <c r="R3969" s="86">
        <v>8.6899000000000004E-3</v>
      </c>
      <c r="S3969" s="86">
        <v>5.6752299999999999E-2</v>
      </c>
    </row>
    <row r="3970" spans="2:19" x14ac:dyDescent="0.2">
      <c r="B3970" s="33"/>
      <c r="L3970" s="84">
        <v>0.95340000000000003</v>
      </c>
      <c r="M3970" s="83">
        <v>3951.73</v>
      </c>
      <c r="N3970" s="83">
        <v>17.269200000000001</v>
      </c>
      <c r="O3970" s="83">
        <v>3934.46</v>
      </c>
      <c r="P3970" s="83">
        <v>34.538400000000003</v>
      </c>
      <c r="Q3970" s="83">
        <v>3969</v>
      </c>
      <c r="R3970" s="86">
        <v>8.7020399999999994E-3</v>
      </c>
      <c r="S3970" s="86">
        <v>5.6752299999999999E-2</v>
      </c>
    </row>
    <row r="3971" spans="2:19" x14ac:dyDescent="0.2">
      <c r="B3971" s="33"/>
      <c r="L3971" s="84">
        <v>0.95330000000000004</v>
      </c>
      <c r="M3971" s="83">
        <v>3952.7</v>
      </c>
      <c r="N3971" s="83">
        <v>17.297699999999999</v>
      </c>
      <c r="O3971" s="83">
        <v>3935.4</v>
      </c>
      <c r="P3971" s="83">
        <v>34.595300000000002</v>
      </c>
      <c r="Q3971" s="83">
        <v>3970</v>
      </c>
      <c r="R3971" s="86">
        <v>8.7141900000000001E-3</v>
      </c>
      <c r="S3971" s="86">
        <v>5.6933999999999998E-2</v>
      </c>
    </row>
    <row r="3972" spans="2:19" x14ac:dyDescent="0.2">
      <c r="B3972" s="33"/>
      <c r="L3972" s="84">
        <v>0.95309999999999995</v>
      </c>
      <c r="M3972" s="83">
        <v>3953.67</v>
      </c>
      <c r="N3972" s="83">
        <v>17.3262</v>
      </c>
      <c r="O3972" s="83">
        <v>3936.35</v>
      </c>
      <c r="P3972" s="83">
        <v>34.652299999999997</v>
      </c>
      <c r="Q3972" s="83">
        <v>3971</v>
      </c>
      <c r="R3972" s="86">
        <v>8.7263500000000008E-3</v>
      </c>
      <c r="S3972" s="86">
        <v>5.7006800000000003E-2</v>
      </c>
    </row>
    <row r="3973" spans="2:19" x14ac:dyDescent="0.2">
      <c r="B3973" s="33"/>
      <c r="L3973" s="84">
        <v>0.95299999999999996</v>
      </c>
      <c r="M3973" s="83">
        <v>3954.65</v>
      </c>
      <c r="N3973" s="83">
        <v>17.354700000000001</v>
      </c>
      <c r="O3973" s="83">
        <v>3937.29</v>
      </c>
      <c r="P3973" s="83">
        <v>34.709400000000002</v>
      </c>
      <c r="Q3973" s="83">
        <v>3972</v>
      </c>
      <c r="R3973" s="86">
        <v>8.7385199999999996E-3</v>
      </c>
      <c r="S3973" s="86">
        <v>5.7152599999999998E-2</v>
      </c>
    </row>
    <row r="3974" spans="2:19" x14ac:dyDescent="0.2">
      <c r="B3974" s="33"/>
      <c r="L3974" s="84">
        <v>0.95299999999999996</v>
      </c>
      <c r="M3974" s="83">
        <v>3955.62</v>
      </c>
      <c r="N3974" s="83">
        <v>17.383299999999998</v>
      </c>
      <c r="O3974" s="83">
        <v>3938.23</v>
      </c>
      <c r="P3974" s="83">
        <v>34.766599999999997</v>
      </c>
      <c r="Q3974" s="83">
        <v>3973</v>
      </c>
      <c r="R3974" s="86">
        <v>8.7507100000000001E-3</v>
      </c>
      <c r="S3974" s="86">
        <v>5.7152599999999998E-2</v>
      </c>
    </row>
    <row r="3975" spans="2:19" x14ac:dyDescent="0.2">
      <c r="B3975" s="33"/>
      <c r="L3975" s="84">
        <v>0.95299999999999996</v>
      </c>
      <c r="M3975" s="83">
        <v>3956.59</v>
      </c>
      <c r="N3975" s="83">
        <v>17.411899999999999</v>
      </c>
      <c r="O3975" s="83">
        <v>3939.18</v>
      </c>
      <c r="P3975" s="83">
        <v>34.823799999999999</v>
      </c>
      <c r="Q3975" s="83">
        <v>3974</v>
      </c>
      <c r="R3975" s="86">
        <v>8.7629100000000005E-3</v>
      </c>
      <c r="S3975" s="86">
        <v>5.7152599999999998E-2</v>
      </c>
    </row>
    <row r="3976" spans="2:19" x14ac:dyDescent="0.2">
      <c r="B3976" s="33"/>
      <c r="L3976" s="84">
        <v>0.95289999999999997</v>
      </c>
      <c r="M3976" s="83">
        <v>3957.56</v>
      </c>
      <c r="N3976" s="83">
        <v>17.4405</v>
      </c>
      <c r="O3976" s="83">
        <v>3940.12</v>
      </c>
      <c r="P3976" s="83">
        <v>34.881100000000004</v>
      </c>
      <c r="Q3976" s="83">
        <v>3975</v>
      </c>
      <c r="R3976" s="86">
        <v>8.7751200000000008E-3</v>
      </c>
      <c r="S3976" s="86">
        <v>5.7298700000000001E-2</v>
      </c>
    </row>
    <row r="3977" spans="2:19" x14ac:dyDescent="0.2">
      <c r="B3977" s="33"/>
      <c r="L3977" s="84">
        <v>0.95279999999999998</v>
      </c>
      <c r="M3977" s="83">
        <v>3958.53</v>
      </c>
      <c r="N3977" s="83">
        <v>17.469200000000001</v>
      </c>
      <c r="O3977" s="83">
        <v>3941.06</v>
      </c>
      <c r="P3977" s="83">
        <v>34.938499999999998</v>
      </c>
      <c r="Q3977" s="83">
        <v>3976</v>
      </c>
      <c r="R3977" s="86">
        <v>8.7873399999999994E-3</v>
      </c>
      <c r="S3977" s="86">
        <v>5.7371900000000003E-2</v>
      </c>
    </row>
    <row r="3978" spans="2:19" x14ac:dyDescent="0.2">
      <c r="B3978" s="33"/>
      <c r="L3978" s="84">
        <v>0.95269999999999999</v>
      </c>
      <c r="M3978" s="83">
        <v>3959.5</v>
      </c>
      <c r="N3978" s="83">
        <v>17.498000000000001</v>
      </c>
      <c r="O3978" s="83">
        <v>3942</v>
      </c>
      <c r="P3978" s="83">
        <v>34.995899999999999</v>
      </c>
      <c r="Q3978" s="83">
        <v>3977</v>
      </c>
      <c r="R3978" s="86">
        <v>8.7995799999999996E-3</v>
      </c>
      <c r="S3978" s="86">
        <v>5.7481699999999997E-2</v>
      </c>
    </row>
    <row r="3979" spans="2:19" x14ac:dyDescent="0.2">
      <c r="B3979" s="33"/>
      <c r="L3979" s="84">
        <v>0.95269999999999999</v>
      </c>
      <c r="M3979" s="83">
        <v>3960.47</v>
      </c>
      <c r="N3979" s="83">
        <v>17.526700000000002</v>
      </c>
      <c r="O3979" s="83">
        <v>3942.95</v>
      </c>
      <c r="P3979" s="83">
        <v>35.053400000000003</v>
      </c>
      <c r="Q3979" s="83">
        <v>3978</v>
      </c>
      <c r="R3979" s="86">
        <v>8.8118199999999997E-3</v>
      </c>
      <c r="S3979" s="86">
        <v>5.7481699999999997E-2</v>
      </c>
    </row>
    <row r="3980" spans="2:19" x14ac:dyDescent="0.2">
      <c r="B3980" s="33"/>
      <c r="L3980" s="84">
        <v>0.9526</v>
      </c>
      <c r="M3980" s="83">
        <v>3961.44</v>
      </c>
      <c r="N3980" s="83">
        <v>17.555499999999999</v>
      </c>
      <c r="O3980" s="83">
        <v>3943.89</v>
      </c>
      <c r="P3980" s="83">
        <v>35.110999999999997</v>
      </c>
      <c r="Q3980" s="83">
        <v>3979</v>
      </c>
      <c r="R3980" s="86">
        <v>8.8240799999999998E-3</v>
      </c>
      <c r="S3980" s="86">
        <v>5.7591700000000003E-2</v>
      </c>
    </row>
    <row r="3981" spans="2:19" x14ac:dyDescent="0.2">
      <c r="B3981" s="33"/>
      <c r="L3981" s="84">
        <v>0.95230000000000004</v>
      </c>
      <c r="M3981" s="83">
        <v>3962.42</v>
      </c>
      <c r="N3981" s="83">
        <v>17.584299999999999</v>
      </c>
      <c r="O3981" s="83">
        <v>3944.83</v>
      </c>
      <c r="P3981" s="83">
        <v>35.168700000000001</v>
      </c>
      <c r="Q3981" s="83">
        <v>3980</v>
      </c>
      <c r="R3981" s="86">
        <v>8.8363499999999998E-3</v>
      </c>
      <c r="S3981" s="86">
        <v>5.77019E-2</v>
      </c>
    </row>
    <row r="3982" spans="2:19" x14ac:dyDescent="0.2">
      <c r="B3982" s="33"/>
      <c r="L3982" s="84">
        <v>0.95230000000000004</v>
      </c>
      <c r="M3982" s="83">
        <v>3963.39</v>
      </c>
      <c r="N3982" s="83">
        <v>17.613199999999999</v>
      </c>
      <c r="O3982" s="83">
        <v>3945.77</v>
      </c>
      <c r="P3982" s="83">
        <v>35.226399999999998</v>
      </c>
      <c r="Q3982" s="83">
        <v>3981</v>
      </c>
      <c r="R3982" s="86">
        <v>8.8486399999999996E-3</v>
      </c>
      <c r="S3982" s="86">
        <v>5.77019E-2</v>
      </c>
    </row>
    <row r="3983" spans="2:19" x14ac:dyDescent="0.2">
      <c r="B3983" s="33"/>
      <c r="L3983" s="84">
        <v>0.95209999999999995</v>
      </c>
      <c r="M3983" s="83">
        <v>3964.36</v>
      </c>
      <c r="N3983" s="83">
        <v>17.642099999999999</v>
      </c>
      <c r="O3983" s="83">
        <v>3946.72</v>
      </c>
      <c r="P3983" s="83">
        <v>35.284199999999998</v>
      </c>
      <c r="Q3983" s="83">
        <v>3982</v>
      </c>
      <c r="R3983" s="86">
        <v>8.8609299999999995E-3</v>
      </c>
      <c r="S3983" s="86">
        <v>5.7812200000000001E-2</v>
      </c>
    </row>
    <row r="3984" spans="2:19" x14ac:dyDescent="0.2">
      <c r="B3984" s="33"/>
      <c r="L3984" s="84">
        <v>0.95199999999999996</v>
      </c>
      <c r="M3984" s="83">
        <v>3965.33</v>
      </c>
      <c r="N3984" s="83">
        <v>17.671099999999999</v>
      </c>
      <c r="O3984" s="83">
        <v>3947.66</v>
      </c>
      <c r="P3984" s="83">
        <v>35.342100000000002</v>
      </c>
      <c r="Q3984" s="83">
        <v>3983</v>
      </c>
      <c r="R3984" s="86">
        <v>8.8732399999999993E-3</v>
      </c>
      <c r="S3984" s="86">
        <v>5.7885899999999997E-2</v>
      </c>
    </row>
    <row r="3985" spans="2:19" x14ac:dyDescent="0.2">
      <c r="B3985" s="33"/>
      <c r="L3985" s="84">
        <v>0.95179999999999998</v>
      </c>
      <c r="M3985" s="83">
        <v>3966.3</v>
      </c>
      <c r="N3985" s="83">
        <v>17.7</v>
      </c>
      <c r="O3985" s="83">
        <v>3948.6</v>
      </c>
      <c r="P3985" s="83">
        <v>35.400100000000002</v>
      </c>
      <c r="Q3985" s="83">
        <v>3984</v>
      </c>
      <c r="R3985" s="86">
        <v>8.8855600000000007E-3</v>
      </c>
      <c r="S3985" s="86">
        <v>5.8070299999999998E-2</v>
      </c>
    </row>
    <row r="3986" spans="2:19" x14ac:dyDescent="0.2">
      <c r="B3986" s="33"/>
      <c r="L3986" s="84">
        <v>0.95179999999999998</v>
      </c>
      <c r="M3986" s="83">
        <v>3967.27</v>
      </c>
      <c r="N3986" s="83">
        <v>17.729099999999999</v>
      </c>
      <c r="O3986" s="83">
        <v>3949.54</v>
      </c>
      <c r="P3986" s="83">
        <v>35.458100000000002</v>
      </c>
      <c r="Q3986" s="83">
        <v>3985</v>
      </c>
      <c r="R3986" s="86">
        <v>8.8979000000000003E-3</v>
      </c>
      <c r="S3986" s="86">
        <v>5.8070299999999998E-2</v>
      </c>
    </row>
    <row r="3987" spans="2:19" x14ac:dyDescent="0.2">
      <c r="B3987" s="33"/>
      <c r="L3987" s="84">
        <v>0.95179999999999998</v>
      </c>
      <c r="M3987" s="83">
        <v>3968.24</v>
      </c>
      <c r="N3987" s="83">
        <v>17.758099999999999</v>
      </c>
      <c r="O3987" s="83">
        <v>3950.48</v>
      </c>
      <c r="P3987" s="83">
        <v>35.516199999999998</v>
      </c>
      <c r="Q3987" s="83">
        <v>3986</v>
      </c>
      <c r="R3987" s="86">
        <v>8.9102399999999998E-3</v>
      </c>
      <c r="S3987" s="86">
        <v>5.8070299999999998E-2</v>
      </c>
    </row>
    <row r="3988" spans="2:19" x14ac:dyDescent="0.2">
      <c r="B3988" s="33"/>
      <c r="L3988" s="84">
        <v>0.95179999999999998</v>
      </c>
      <c r="M3988" s="83">
        <v>3969.21</v>
      </c>
      <c r="N3988" s="83">
        <v>17.787199999999999</v>
      </c>
      <c r="O3988" s="83">
        <v>3951.43</v>
      </c>
      <c r="P3988" s="83">
        <v>35.574399999999997</v>
      </c>
      <c r="Q3988" s="83">
        <v>3987</v>
      </c>
      <c r="R3988" s="86">
        <v>8.9225999999999993E-3</v>
      </c>
      <c r="S3988" s="86">
        <v>5.8070299999999998E-2</v>
      </c>
    </row>
    <row r="3989" spans="2:19" x14ac:dyDescent="0.2">
      <c r="B3989" s="33"/>
      <c r="L3989" s="84">
        <v>0.95169999999999999</v>
      </c>
      <c r="M3989" s="83">
        <v>3970.18</v>
      </c>
      <c r="N3989" s="83">
        <v>17.816299999999998</v>
      </c>
      <c r="O3989" s="83">
        <v>3952.37</v>
      </c>
      <c r="P3989" s="83">
        <v>35.6327</v>
      </c>
      <c r="Q3989" s="83">
        <v>3988</v>
      </c>
      <c r="R3989" s="86">
        <v>8.9349700000000004E-3</v>
      </c>
      <c r="S3989" s="86">
        <v>5.8292200000000002E-2</v>
      </c>
    </row>
    <row r="3990" spans="2:19" x14ac:dyDescent="0.2">
      <c r="B3990" s="33"/>
      <c r="L3990" s="84">
        <v>0.95169999999999999</v>
      </c>
      <c r="M3990" s="83">
        <v>3971.15</v>
      </c>
      <c r="N3990" s="83">
        <v>17.845500000000001</v>
      </c>
      <c r="O3990" s="83">
        <v>3953.31</v>
      </c>
      <c r="P3990" s="83">
        <v>35.691000000000003</v>
      </c>
      <c r="Q3990" s="83">
        <v>3989</v>
      </c>
      <c r="R3990" s="86">
        <v>8.9473499999999997E-3</v>
      </c>
      <c r="S3990" s="86">
        <v>5.8292200000000002E-2</v>
      </c>
    </row>
    <row r="3991" spans="2:19" x14ac:dyDescent="0.2">
      <c r="B3991" s="33"/>
      <c r="L3991" s="84">
        <v>0.9516</v>
      </c>
      <c r="M3991" s="83">
        <v>3972.13</v>
      </c>
      <c r="N3991" s="83">
        <v>17.874700000000001</v>
      </c>
      <c r="O3991" s="83">
        <v>3954.25</v>
      </c>
      <c r="P3991" s="83">
        <v>35.749400000000001</v>
      </c>
      <c r="Q3991" s="83">
        <v>3990</v>
      </c>
      <c r="R3991" s="86">
        <v>8.9597500000000007E-3</v>
      </c>
      <c r="S3991" s="86">
        <v>5.8403400000000001E-2</v>
      </c>
    </row>
    <row r="3992" spans="2:19" x14ac:dyDescent="0.2">
      <c r="B3992" s="33"/>
      <c r="L3992" s="84">
        <v>0.95150000000000001</v>
      </c>
      <c r="M3992" s="83">
        <v>3973.1</v>
      </c>
      <c r="N3992" s="83">
        <v>17.9039</v>
      </c>
      <c r="O3992" s="83">
        <v>3955.19</v>
      </c>
      <c r="P3992" s="83">
        <v>35.807899999999997</v>
      </c>
      <c r="Q3992" s="83">
        <v>3991</v>
      </c>
      <c r="R3992" s="86">
        <v>8.9721599999999999E-3</v>
      </c>
      <c r="S3992" s="86">
        <v>5.8551899999999997E-2</v>
      </c>
    </row>
    <row r="3993" spans="2:19" x14ac:dyDescent="0.2">
      <c r="B3993" s="33"/>
      <c r="L3993" s="84">
        <v>0.95150000000000001</v>
      </c>
      <c r="M3993" s="83">
        <v>3974.07</v>
      </c>
      <c r="N3993" s="83">
        <v>17.933199999999999</v>
      </c>
      <c r="O3993" s="83">
        <v>3956.13</v>
      </c>
      <c r="P3993" s="83">
        <v>35.866399999999999</v>
      </c>
      <c r="Q3993" s="83">
        <v>3992</v>
      </c>
      <c r="R3993" s="86">
        <v>8.9845800000000007E-3</v>
      </c>
      <c r="S3993" s="86">
        <v>5.8551899999999997E-2</v>
      </c>
    </row>
    <row r="3994" spans="2:19" x14ac:dyDescent="0.2">
      <c r="B3994" s="33"/>
      <c r="L3994" s="84">
        <v>0.95150000000000001</v>
      </c>
      <c r="M3994" s="83">
        <v>3975.04</v>
      </c>
      <c r="N3994" s="83">
        <v>17.962499999999999</v>
      </c>
      <c r="O3994" s="83">
        <v>3957.07</v>
      </c>
      <c r="P3994" s="83">
        <v>35.924999999999997</v>
      </c>
      <c r="Q3994" s="83">
        <v>3993</v>
      </c>
      <c r="R3994" s="86">
        <v>8.9970099999999997E-3</v>
      </c>
      <c r="S3994" s="86">
        <v>5.8551899999999997E-2</v>
      </c>
    </row>
    <row r="3995" spans="2:19" x14ac:dyDescent="0.2">
      <c r="B3995" s="33"/>
      <c r="L3995" s="84">
        <v>0.95140000000000002</v>
      </c>
      <c r="M3995" s="83">
        <v>3976.01</v>
      </c>
      <c r="N3995" s="83">
        <v>17.991900000000001</v>
      </c>
      <c r="O3995" s="83">
        <v>3958.02</v>
      </c>
      <c r="P3995" s="83">
        <v>35.983800000000002</v>
      </c>
      <c r="Q3995" s="83">
        <v>3994</v>
      </c>
      <c r="R3995" s="86">
        <v>9.0094500000000004E-3</v>
      </c>
      <c r="S3995" s="86">
        <v>5.8700700000000001E-2</v>
      </c>
    </row>
    <row r="3996" spans="2:19" x14ac:dyDescent="0.2">
      <c r="B3996" s="33"/>
      <c r="L3996" s="84">
        <v>0.95120000000000005</v>
      </c>
      <c r="M3996" s="83">
        <v>3976.98</v>
      </c>
      <c r="N3996" s="83">
        <v>18.0213</v>
      </c>
      <c r="O3996" s="83">
        <v>3958.96</v>
      </c>
      <c r="P3996" s="83">
        <v>36.042499999999997</v>
      </c>
      <c r="Q3996" s="83">
        <v>3995</v>
      </c>
      <c r="R3996" s="86">
        <v>9.0219099999999993E-3</v>
      </c>
      <c r="S3996" s="86">
        <v>5.9073800000000003E-2</v>
      </c>
    </row>
    <row r="3997" spans="2:19" x14ac:dyDescent="0.2">
      <c r="B3997" s="33"/>
      <c r="L3997" s="84">
        <v>0.95120000000000005</v>
      </c>
      <c r="M3997" s="83">
        <v>3977.95</v>
      </c>
      <c r="N3997" s="83">
        <v>18.050699999999999</v>
      </c>
      <c r="O3997" s="83">
        <v>3959.9</v>
      </c>
      <c r="P3997" s="83">
        <v>36.101399999999998</v>
      </c>
      <c r="Q3997" s="83">
        <v>3996</v>
      </c>
      <c r="R3997" s="86">
        <v>9.0343799999999998E-3</v>
      </c>
      <c r="S3997" s="86">
        <v>5.9073800000000003E-2</v>
      </c>
    </row>
    <row r="3998" spans="2:19" x14ac:dyDescent="0.2">
      <c r="B3998" s="33"/>
      <c r="L3998" s="84">
        <v>0.95120000000000005</v>
      </c>
      <c r="M3998" s="83">
        <v>3978.92</v>
      </c>
      <c r="N3998" s="83">
        <v>18.080100000000002</v>
      </c>
      <c r="O3998" s="83">
        <v>3960.84</v>
      </c>
      <c r="P3998" s="83">
        <v>36.160299999999999</v>
      </c>
      <c r="Q3998" s="83">
        <v>3997</v>
      </c>
      <c r="R3998" s="86">
        <v>9.0468600000000003E-3</v>
      </c>
      <c r="S3998" s="86">
        <v>5.9073800000000003E-2</v>
      </c>
    </row>
    <row r="3999" spans="2:19" x14ac:dyDescent="0.2">
      <c r="B3999" s="33"/>
      <c r="L3999" s="84">
        <v>0.95120000000000005</v>
      </c>
      <c r="M3999" s="83">
        <v>3979.89</v>
      </c>
      <c r="N3999" s="83">
        <v>18.1096</v>
      </c>
      <c r="O3999" s="83">
        <v>3961.78</v>
      </c>
      <c r="P3999" s="83">
        <v>36.219299999999997</v>
      </c>
      <c r="Q3999" s="83">
        <v>3998</v>
      </c>
      <c r="R3999" s="86">
        <v>9.0593500000000007E-3</v>
      </c>
      <c r="S3999" s="86">
        <v>5.9073800000000003E-2</v>
      </c>
    </row>
    <row r="4000" spans="2:19" x14ac:dyDescent="0.2">
      <c r="B4000" s="33"/>
      <c r="L4000" s="84">
        <v>0.95120000000000005</v>
      </c>
      <c r="M4000" s="83">
        <v>3980.86</v>
      </c>
      <c r="N4000" s="83">
        <v>18.139199999999999</v>
      </c>
      <c r="O4000" s="83">
        <v>3962.72</v>
      </c>
      <c r="P4000" s="83">
        <v>36.278399999999998</v>
      </c>
      <c r="Q4000" s="83">
        <v>3999</v>
      </c>
      <c r="R4000" s="86">
        <v>9.0718599999999993E-3</v>
      </c>
      <c r="S4000" s="86">
        <v>5.9073800000000003E-2</v>
      </c>
    </row>
    <row r="4001" spans="2:19" x14ac:dyDescent="0.2">
      <c r="B4001" s="33"/>
      <c r="L4001" s="84">
        <v>0.95120000000000005</v>
      </c>
      <c r="M4001" s="83">
        <v>3981.83</v>
      </c>
      <c r="N4001" s="83">
        <v>18.168800000000001</v>
      </c>
      <c r="O4001" s="83">
        <v>3963.66</v>
      </c>
      <c r="P4001" s="83">
        <v>36.337499999999999</v>
      </c>
      <c r="Q4001" s="83">
        <v>4000</v>
      </c>
      <c r="R4001" s="86">
        <v>9.0843799999999995E-3</v>
      </c>
      <c r="S4001" s="86">
        <v>5.9073800000000003E-2</v>
      </c>
    </row>
    <row r="4002" spans="2:19" x14ac:dyDescent="0.2">
      <c r="B4002" s="33"/>
      <c r="L4002" s="84">
        <v>0.95120000000000005</v>
      </c>
      <c r="M4002" s="83">
        <v>3982.8</v>
      </c>
      <c r="N4002" s="83">
        <v>18.198399999999999</v>
      </c>
      <c r="O4002" s="83">
        <v>3964.6</v>
      </c>
      <c r="P4002" s="83">
        <v>36.396700000000003</v>
      </c>
      <c r="Q4002" s="83">
        <v>4001</v>
      </c>
      <c r="R4002" s="86">
        <v>9.0969099999999997E-3</v>
      </c>
      <c r="S4002" s="86">
        <v>5.9073800000000003E-2</v>
      </c>
    </row>
    <row r="4003" spans="2:19" x14ac:dyDescent="0.2">
      <c r="B4003" s="33"/>
      <c r="L4003" s="84">
        <v>0.95120000000000005</v>
      </c>
      <c r="M4003" s="83">
        <v>3983.77</v>
      </c>
      <c r="N4003" s="83">
        <v>18.228000000000002</v>
      </c>
      <c r="O4003" s="83">
        <v>3965.54</v>
      </c>
      <c r="P4003" s="83">
        <v>36.456000000000003</v>
      </c>
      <c r="Q4003" s="83">
        <v>4002</v>
      </c>
      <c r="R4003" s="86">
        <v>9.1094599999999998E-3</v>
      </c>
      <c r="S4003" s="86">
        <v>5.9073800000000003E-2</v>
      </c>
    </row>
    <row r="4004" spans="2:19" x14ac:dyDescent="0.2">
      <c r="B4004" s="33"/>
      <c r="L4004" s="84">
        <v>0.95120000000000005</v>
      </c>
      <c r="M4004" s="83">
        <v>3984.74</v>
      </c>
      <c r="N4004" s="83">
        <v>18.2577</v>
      </c>
      <c r="O4004" s="83">
        <v>3966.48</v>
      </c>
      <c r="P4004" s="83">
        <v>36.5154</v>
      </c>
      <c r="Q4004" s="83">
        <v>4003</v>
      </c>
      <c r="R4004" s="86">
        <v>9.1220099999999998E-3</v>
      </c>
      <c r="S4004" s="86">
        <v>5.9073800000000003E-2</v>
      </c>
    </row>
    <row r="4005" spans="2:19" x14ac:dyDescent="0.2">
      <c r="B4005" s="33"/>
      <c r="L4005" s="84">
        <v>0.95079999999999998</v>
      </c>
      <c r="M4005" s="83">
        <v>3985.71</v>
      </c>
      <c r="N4005" s="83">
        <v>18.287400000000002</v>
      </c>
      <c r="O4005" s="83">
        <v>3967.43</v>
      </c>
      <c r="P4005" s="83">
        <v>36.5749</v>
      </c>
      <c r="Q4005" s="83">
        <v>4004</v>
      </c>
      <c r="R4005" s="86">
        <v>9.1345799999999998E-3</v>
      </c>
      <c r="S4005" s="86">
        <v>5.9524100000000003E-2</v>
      </c>
    </row>
    <row r="4006" spans="2:19" x14ac:dyDescent="0.2">
      <c r="B4006" s="33"/>
      <c r="L4006" s="84">
        <v>0.95079999999999998</v>
      </c>
      <c r="M4006" s="83">
        <v>3986.68</v>
      </c>
      <c r="N4006" s="83">
        <v>18.3172</v>
      </c>
      <c r="O4006" s="83">
        <v>3968.37</v>
      </c>
      <c r="P4006" s="83">
        <v>36.634399999999999</v>
      </c>
      <c r="Q4006" s="83">
        <v>4005</v>
      </c>
      <c r="R4006" s="86">
        <v>9.1471599999999997E-3</v>
      </c>
      <c r="S4006" s="86">
        <v>5.9524100000000003E-2</v>
      </c>
    </row>
    <row r="4007" spans="2:19" x14ac:dyDescent="0.2">
      <c r="B4007" s="33"/>
      <c r="L4007" s="84">
        <v>0.95079999999999998</v>
      </c>
      <c r="M4007" s="83">
        <v>3987.65</v>
      </c>
      <c r="N4007" s="83">
        <v>18.347000000000001</v>
      </c>
      <c r="O4007" s="83">
        <v>3969.31</v>
      </c>
      <c r="P4007" s="83">
        <v>36.694000000000003</v>
      </c>
      <c r="Q4007" s="83">
        <v>4006</v>
      </c>
      <c r="R4007" s="86">
        <v>9.1597599999999994E-3</v>
      </c>
      <c r="S4007" s="86">
        <v>5.9524100000000003E-2</v>
      </c>
    </row>
    <row r="4008" spans="2:19" x14ac:dyDescent="0.2">
      <c r="B4008" s="33"/>
      <c r="L4008" s="84">
        <v>0.95069999999999999</v>
      </c>
      <c r="M4008" s="83">
        <v>3988.62</v>
      </c>
      <c r="N4008" s="83">
        <v>18.376799999999999</v>
      </c>
      <c r="O4008" s="83">
        <v>3970.25</v>
      </c>
      <c r="P4008" s="83">
        <v>36.753700000000002</v>
      </c>
      <c r="Q4008" s="83">
        <v>4007</v>
      </c>
      <c r="R4008" s="86">
        <v>9.1723599999999992E-3</v>
      </c>
      <c r="S4008" s="86">
        <v>5.9712399999999999E-2</v>
      </c>
    </row>
    <row r="4009" spans="2:19" x14ac:dyDescent="0.2">
      <c r="B4009" s="33"/>
      <c r="L4009" s="84">
        <v>0.95069999999999999</v>
      </c>
      <c r="M4009" s="83">
        <v>3989.59</v>
      </c>
      <c r="N4009" s="83">
        <v>18.406700000000001</v>
      </c>
      <c r="O4009" s="83">
        <v>3971.19</v>
      </c>
      <c r="P4009" s="83">
        <v>36.813400000000001</v>
      </c>
      <c r="Q4009" s="83">
        <v>4008</v>
      </c>
      <c r="R4009" s="86">
        <v>9.1849800000000006E-3</v>
      </c>
      <c r="S4009" s="86">
        <v>5.9712399999999999E-2</v>
      </c>
    </row>
    <row r="4010" spans="2:19" x14ac:dyDescent="0.2">
      <c r="B4010" s="33"/>
      <c r="L4010" s="84">
        <v>0.95040000000000002</v>
      </c>
      <c r="M4010" s="83">
        <v>3990.56</v>
      </c>
      <c r="N4010" s="83">
        <v>18.436599999999999</v>
      </c>
      <c r="O4010" s="83">
        <v>3972.13</v>
      </c>
      <c r="P4010" s="83">
        <v>36.873199999999997</v>
      </c>
      <c r="Q4010" s="83">
        <v>4009</v>
      </c>
      <c r="R4010" s="86">
        <v>9.1976200000000001E-3</v>
      </c>
      <c r="S4010" s="86">
        <v>5.9863399999999997E-2</v>
      </c>
    </row>
    <row r="4011" spans="2:19" x14ac:dyDescent="0.2">
      <c r="B4011" s="33"/>
      <c r="L4011" s="84">
        <v>0.95040000000000002</v>
      </c>
      <c r="M4011" s="83">
        <v>3991.53</v>
      </c>
      <c r="N4011" s="83">
        <v>18.4666</v>
      </c>
      <c r="O4011" s="83">
        <v>3973.07</v>
      </c>
      <c r="P4011" s="83">
        <v>36.933100000000003</v>
      </c>
      <c r="Q4011" s="83">
        <v>4010</v>
      </c>
      <c r="R4011" s="86">
        <v>9.2102599999999996E-3</v>
      </c>
      <c r="S4011" s="86">
        <v>5.9863399999999997E-2</v>
      </c>
    </row>
    <row r="4012" spans="2:19" x14ac:dyDescent="0.2">
      <c r="B4012" s="33"/>
      <c r="L4012" s="84">
        <v>0.95030000000000003</v>
      </c>
      <c r="M4012" s="83">
        <v>3992.5</v>
      </c>
      <c r="N4012" s="83">
        <v>18.496600000000001</v>
      </c>
      <c r="O4012" s="83">
        <v>3974.01</v>
      </c>
      <c r="P4012" s="83">
        <v>36.993099999999998</v>
      </c>
      <c r="Q4012" s="83">
        <v>4011</v>
      </c>
      <c r="R4012" s="86">
        <v>9.2229200000000008E-3</v>
      </c>
      <c r="S4012" s="86">
        <v>5.9976799999999997E-2</v>
      </c>
    </row>
    <row r="4013" spans="2:19" x14ac:dyDescent="0.2">
      <c r="B4013" s="33"/>
      <c r="L4013" s="84">
        <v>0.95009999999999994</v>
      </c>
      <c r="M4013" s="83">
        <v>3993.47</v>
      </c>
      <c r="N4013" s="83">
        <v>18.526599999999998</v>
      </c>
      <c r="O4013" s="83">
        <v>3974.95</v>
      </c>
      <c r="P4013" s="83">
        <v>37.053199999999997</v>
      </c>
      <c r="Q4013" s="83">
        <v>4012</v>
      </c>
      <c r="R4013" s="86">
        <v>9.2355900000000001E-3</v>
      </c>
      <c r="S4013" s="86">
        <v>6.0090499999999998E-2</v>
      </c>
    </row>
    <row r="4014" spans="2:19" x14ac:dyDescent="0.2">
      <c r="B4014" s="33"/>
      <c r="L4014" s="84">
        <v>0.95009999999999994</v>
      </c>
      <c r="M4014" s="83">
        <v>3994.44</v>
      </c>
      <c r="N4014" s="83">
        <v>18.5566</v>
      </c>
      <c r="O4014" s="83">
        <v>3975.89</v>
      </c>
      <c r="P4014" s="83">
        <v>37.113300000000002</v>
      </c>
      <c r="Q4014" s="83">
        <v>4013</v>
      </c>
      <c r="R4014" s="86">
        <v>9.2482699999999994E-3</v>
      </c>
      <c r="S4014" s="86">
        <v>6.0090499999999998E-2</v>
      </c>
    </row>
    <row r="4015" spans="2:19" x14ac:dyDescent="0.2">
      <c r="B4015" s="33"/>
      <c r="L4015" s="84">
        <v>0.95</v>
      </c>
      <c r="M4015" s="83">
        <v>3995.41</v>
      </c>
      <c r="N4015" s="83">
        <v>18.5868</v>
      </c>
      <c r="O4015" s="83">
        <v>3976.83</v>
      </c>
      <c r="P4015" s="83">
        <v>37.173499999999997</v>
      </c>
      <c r="Q4015" s="83">
        <v>4014</v>
      </c>
      <c r="R4015" s="86">
        <v>9.2609600000000004E-3</v>
      </c>
      <c r="S4015" s="86">
        <v>6.0204199999999999E-2</v>
      </c>
    </row>
    <row r="4016" spans="2:19" x14ac:dyDescent="0.2">
      <c r="B4016" s="33"/>
      <c r="L4016" s="84">
        <v>0.94979999999999998</v>
      </c>
      <c r="M4016" s="83">
        <v>3996.38</v>
      </c>
      <c r="N4016" s="83">
        <v>18.616900000000001</v>
      </c>
      <c r="O4016" s="83">
        <v>3977.77</v>
      </c>
      <c r="P4016" s="83">
        <v>37.233800000000002</v>
      </c>
      <c r="Q4016" s="83">
        <v>4015</v>
      </c>
      <c r="R4016" s="86">
        <v>9.2736699999999995E-3</v>
      </c>
      <c r="S4016" s="86">
        <v>6.0356199999999999E-2</v>
      </c>
    </row>
    <row r="4017" spans="2:19" x14ac:dyDescent="0.2">
      <c r="B4017" s="33"/>
      <c r="L4017" s="84">
        <v>0.94979999999999998</v>
      </c>
      <c r="M4017" s="83">
        <v>3997.35</v>
      </c>
      <c r="N4017" s="83">
        <v>18.647099999999998</v>
      </c>
      <c r="O4017" s="83">
        <v>3978.71</v>
      </c>
      <c r="P4017" s="83">
        <v>37.2941</v>
      </c>
      <c r="Q4017" s="83">
        <v>4016</v>
      </c>
      <c r="R4017" s="86">
        <v>9.2863900000000003E-3</v>
      </c>
      <c r="S4017" s="86">
        <v>6.0356199999999999E-2</v>
      </c>
    </row>
    <row r="4018" spans="2:19" x14ac:dyDescent="0.2">
      <c r="B4018" s="33"/>
      <c r="L4018" s="84">
        <v>0.94979999999999998</v>
      </c>
      <c r="M4018" s="83">
        <v>3998.32</v>
      </c>
      <c r="N4018" s="83">
        <v>18.677299999999999</v>
      </c>
      <c r="O4018" s="83">
        <v>3979.65</v>
      </c>
      <c r="P4018" s="83">
        <v>37.354599999999998</v>
      </c>
      <c r="Q4018" s="83">
        <v>4017</v>
      </c>
      <c r="R4018" s="86">
        <v>9.2991199999999993E-3</v>
      </c>
      <c r="S4018" s="86">
        <v>6.0356199999999999E-2</v>
      </c>
    </row>
    <row r="4019" spans="2:19" x14ac:dyDescent="0.2">
      <c r="B4019" s="33"/>
      <c r="L4019" s="84">
        <v>0.94969999999999999</v>
      </c>
      <c r="M4019" s="83">
        <v>3999.29</v>
      </c>
      <c r="N4019" s="83">
        <v>18.7075</v>
      </c>
      <c r="O4019" s="83">
        <v>3980.58</v>
      </c>
      <c r="P4019" s="83">
        <v>37.415100000000002</v>
      </c>
      <c r="Q4019" s="83">
        <v>4018</v>
      </c>
      <c r="R4019" s="86">
        <v>9.3118699999999999E-3</v>
      </c>
      <c r="S4019" s="86">
        <v>6.0737300000000001E-2</v>
      </c>
    </row>
    <row r="4020" spans="2:19" x14ac:dyDescent="0.2">
      <c r="B4020" s="33"/>
      <c r="L4020" s="84">
        <v>0.94969999999999999</v>
      </c>
      <c r="M4020" s="83">
        <v>4000.26</v>
      </c>
      <c r="N4020" s="83">
        <v>18.7378</v>
      </c>
      <c r="O4020" s="83">
        <v>3981.52</v>
      </c>
      <c r="P4020" s="83">
        <v>37.475700000000003</v>
      </c>
      <c r="Q4020" s="83">
        <v>4019</v>
      </c>
      <c r="R4020" s="86">
        <v>9.3246200000000005E-3</v>
      </c>
      <c r="S4020" s="86">
        <v>6.0737300000000001E-2</v>
      </c>
    </row>
    <row r="4021" spans="2:19" x14ac:dyDescent="0.2">
      <c r="B4021" s="33"/>
      <c r="L4021" s="84">
        <v>0.94969999999999999</v>
      </c>
      <c r="M4021" s="83">
        <v>4001.23</v>
      </c>
      <c r="N4021" s="83">
        <v>18.7682</v>
      </c>
      <c r="O4021" s="83">
        <v>3982.46</v>
      </c>
      <c r="P4021" s="83">
        <v>37.536299999999997</v>
      </c>
      <c r="Q4021" s="83">
        <v>4020</v>
      </c>
      <c r="R4021" s="86">
        <v>9.3373899999999992E-3</v>
      </c>
      <c r="S4021" s="86">
        <v>6.0737300000000001E-2</v>
      </c>
    </row>
    <row r="4022" spans="2:19" x14ac:dyDescent="0.2">
      <c r="B4022" s="33"/>
      <c r="L4022" s="84">
        <v>0.94969999999999999</v>
      </c>
      <c r="M4022" s="83">
        <v>4002.2</v>
      </c>
      <c r="N4022" s="83">
        <v>18.798500000000001</v>
      </c>
      <c r="O4022" s="83">
        <v>3983.4</v>
      </c>
      <c r="P4022" s="83">
        <v>37.597099999999998</v>
      </c>
      <c r="Q4022" s="83">
        <v>4021</v>
      </c>
      <c r="R4022" s="86">
        <v>9.3501799999999996E-3</v>
      </c>
      <c r="S4022" s="86">
        <v>6.0737300000000001E-2</v>
      </c>
    </row>
    <row r="4023" spans="2:19" x14ac:dyDescent="0.2">
      <c r="B4023" s="33"/>
      <c r="L4023" s="84">
        <v>0.94969999999999999</v>
      </c>
      <c r="M4023" s="83">
        <v>4003.17</v>
      </c>
      <c r="N4023" s="83">
        <v>18.828900000000001</v>
      </c>
      <c r="O4023" s="83">
        <v>3984.34</v>
      </c>
      <c r="P4023" s="83">
        <v>37.657899999999998</v>
      </c>
      <c r="Q4023" s="83">
        <v>4022</v>
      </c>
      <c r="R4023" s="86">
        <v>9.36297E-3</v>
      </c>
      <c r="S4023" s="86">
        <v>6.0737300000000001E-2</v>
      </c>
    </row>
    <row r="4024" spans="2:19" x14ac:dyDescent="0.2">
      <c r="B4024" s="33"/>
      <c r="L4024" s="84">
        <v>0.94969999999999999</v>
      </c>
      <c r="M4024" s="83">
        <v>4004.14</v>
      </c>
      <c r="N4024" s="83">
        <v>18.859400000000001</v>
      </c>
      <c r="O4024" s="83">
        <v>3985.28</v>
      </c>
      <c r="P4024" s="83">
        <v>37.718800000000002</v>
      </c>
      <c r="Q4024" s="83">
        <v>4023</v>
      </c>
      <c r="R4024" s="86">
        <v>9.3757800000000002E-3</v>
      </c>
      <c r="S4024" s="86">
        <v>6.0737300000000001E-2</v>
      </c>
    </row>
    <row r="4025" spans="2:19" x14ac:dyDescent="0.2">
      <c r="B4025" s="33"/>
      <c r="L4025" s="84">
        <v>0.94969999999999999</v>
      </c>
      <c r="M4025" s="83">
        <v>4005.11</v>
      </c>
      <c r="N4025" s="83">
        <v>18.889900000000001</v>
      </c>
      <c r="O4025" s="83">
        <v>3986.22</v>
      </c>
      <c r="P4025" s="83">
        <v>37.779699999999998</v>
      </c>
      <c r="Q4025" s="83">
        <v>4024</v>
      </c>
      <c r="R4025" s="86">
        <v>9.3886000000000004E-3</v>
      </c>
      <c r="S4025" s="86">
        <v>6.0737300000000001E-2</v>
      </c>
    </row>
    <row r="4026" spans="2:19" x14ac:dyDescent="0.2">
      <c r="B4026" s="33"/>
      <c r="L4026" s="84">
        <v>0.94950000000000001</v>
      </c>
      <c r="M4026" s="83">
        <v>4006.08</v>
      </c>
      <c r="N4026" s="83">
        <v>18.920400000000001</v>
      </c>
      <c r="O4026" s="83">
        <v>3987.16</v>
      </c>
      <c r="P4026" s="83">
        <v>37.840800000000002</v>
      </c>
      <c r="Q4026" s="83">
        <v>4025</v>
      </c>
      <c r="R4026" s="86">
        <v>9.4014400000000005E-3</v>
      </c>
      <c r="S4026" s="86">
        <v>6.1043500000000001E-2</v>
      </c>
    </row>
    <row r="4027" spans="2:19" x14ac:dyDescent="0.2">
      <c r="B4027" s="33"/>
      <c r="L4027" s="84">
        <v>0.94930000000000003</v>
      </c>
      <c r="M4027" s="83">
        <v>4007.05</v>
      </c>
      <c r="N4027" s="83">
        <v>18.950900000000001</v>
      </c>
      <c r="O4027" s="83">
        <v>3988.1</v>
      </c>
      <c r="P4027" s="83">
        <v>37.901899999999998</v>
      </c>
      <c r="Q4027" s="83">
        <v>4026</v>
      </c>
      <c r="R4027" s="86">
        <v>9.4142800000000006E-3</v>
      </c>
      <c r="S4027" s="86">
        <v>6.1158700000000003E-2</v>
      </c>
    </row>
    <row r="4028" spans="2:19" x14ac:dyDescent="0.2">
      <c r="B4028" s="33"/>
      <c r="L4028" s="84">
        <v>0.94930000000000003</v>
      </c>
      <c r="M4028" s="83">
        <v>4008.02</v>
      </c>
      <c r="N4028" s="83">
        <v>18.9815</v>
      </c>
      <c r="O4028" s="83">
        <v>3989.04</v>
      </c>
      <c r="P4028" s="83">
        <v>37.963099999999997</v>
      </c>
      <c r="Q4028" s="83">
        <v>4027</v>
      </c>
      <c r="R4028" s="86">
        <v>9.4271400000000005E-3</v>
      </c>
      <c r="S4028" s="86">
        <v>6.1158700000000003E-2</v>
      </c>
    </row>
    <row r="4029" spans="2:19" x14ac:dyDescent="0.2">
      <c r="B4029" s="33"/>
      <c r="L4029" s="84">
        <v>0.94920000000000004</v>
      </c>
      <c r="M4029" s="83">
        <v>4008.99</v>
      </c>
      <c r="N4029" s="83">
        <v>19.0122</v>
      </c>
      <c r="O4029" s="83">
        <v>3989.98</v>
      </c>
      <c r="P4029" s="83">
        <v>38.0244</v>
      </c>
      <c r="Q4029" s="83">
        <v>4028</v>
      </c>
      <c r="R4029" s="86">
        <v>9.4400100000000004E-3</v>
      </c>
      <c r="S4029" s="86">
        <v>6.1274000000000002E-2</v>
      </c>
    </row>
    <row r="4030" spans="2:19" x14ac:dyDescent="0.2">
      <c r="B4030" s="33"/>
      <c r="L4030" s="84">
        <v>0.94889999999999997</v>
      </c>
      <c r="M4030" s="83">
        <v>4009.96</v>
      </c>
      <c r="N4030" s="83">
        <v>19.042899999999999</v>
      </c>
      <c r="O4030" s="83">
        <v>3990.91</v>
      </c>
      <c r="P4030" s="83">
        <v>38.085700000000003</v>
      </c>
      <c r="Q4030" s="83">
        <v>4029</v>
      </c>
      <c r="R4030" s="86">
        <v>9.4529000000000002E-3</v>
      </c>
      <c r="S4030" s="86">
        <v>6.1428000000000003E-2</v>
      </c>
    </row>
    <row r="4031" spans="2:19" x14ac:dyDescent="0.2">
      <c r="B4031" s="33"/>
      <c r="L4031" s="84">
        <v>0.94889999999999997</v>
      </c>
      <c r="M4031" s="83">
        <v>4010.93</v>
      </c>
      <c r="N4031" s="83">
        <v>19.073599999999999</v>
      </c>
      <c r="O4031" s="83">
        <v>3991.85</v>
      </c>
      <c r="P4031" s="83">
        <v>38.147100000000002</v>
      </c>
      <c r="Q4031" s="83">
        <v>4030</v>
      </c>
      <c r="R4031" s="86">
        <v>9.46579E-3</v>
      </c>
      <c r="S4031" s="86">
        <v>6.1428000000000003E-2</v>
      </c>
    </row>
    <row r="4032" spans="2:19" x14ac:dyDescent="0.2">
      <c r="B4032" s="33"/>
      <c r="L4032" s="84">
        <v>0.94889999999999997</v>
      </c>
      <c r="M4032" s="83">
        <v>4011.9</v>
      </c>
      <c r="N4032" s="83">
        <v>19.104299999999999</v>
      </c>
      <c r="O4032" s="83">
        <v>3992.79</v>
      </c>
      <c r="P4032" s="83">
        <v>38.2087</v>
      </c>
      <c r="Q4032" s="83">
        <v>4031</v>
      </c>
      <c r="R4032" s="86">
        <v>9.4786999999999996E-3</v>
      </c>
      <c r="S4032" s="86">
        <v>6.1428000000000003E-2</v>
      </c>
    </row>
    <row r="4033" spans="2:19" x14ac:dyDescent="0.2">
      <c r="B4033" s="33"/>
      <c r="L4033" s="84">
        <v>0.9486</v>
      </c>
      <c r="M4033" s="83">
        <v>4012.86</v>
      </c>
      <c r="N4033" s="83">
        <v>19.135100000000001</v>
      </c>
      <c r="O4033" s="83">
        <v>3993.73</v>
      </c>
      <c r="P4033" s="83">
        <v>38.270200000000003</v>
      </c>
      <c r="Q4033" s="83">
        <v>4032</v>
      </c>
      <c r="R4033" s="86">
        <v>9.4916299999999992E-3</v>
      </c>
      <c r="S4033" s="86">
        <v>6.1620899999999999E-2</v>
      </c>
    </row>
    <row r="4034" spans="2:19" x14ac:dyDescent="0.2">
      <c r="B4034" s="33"/>
      <c r="L4034" s="84">
        <v>0.9486</v>
      </c>
      <c r="M4034" s="83">
        <v>4013.83</v>
      </c>
      <c r="N4034" s="83">
        <v>19.165900000000001</v>
      </c>
      <c r="O4034" s="83">
        <v>3994.67</v>
      </c>
      <c r="P4034" s="83">
        <v>38.331899999999997</v>
      </c>
      <c r="Q4034" s="83">
        <v>4033</v>
      </c>
      <c r="R4034" s="86">
        <v>9.5045600000000004E-3</v>
      </c>
      <c r="S4034" s="86">
        <v>6.1620899999999999E-2</v>
      </c>
    </row>
    <row r="4035" spans="2:19" x14ac:dyDescent="0.2">
      <c r="B4035" s="33"/>
      <c r="L4035" s="84">
        <v>0.94850000000000001</v>
      </c>
      <c r="M4035" s="83">
        <v>4014.8</v>
      </c>
      <c r="N4035" s="83">
        <v>19.1968</v>
      </c>
      <c r="O4035" s="83">
        <v>3995.61</v>
      </c>
      <c r="P4035" s="83">
        <v>38.393599999999999</v>
      </c>
      <c r="Q4035" s="83">
        <v>4034</v>
      </c>
      <c r="R4035" s="86">
        <v>9.5175099999999999E-3</v>
      </c>
      <c r="S4035" s="86">
        <v>6.1736800000000001E-2</v>
      </c>
    </row>
    <row r="4036" spans="2:19" x14ac:dyDescent="0.2">
      <c r="B4036" s="33"/>
      <c r="L4036" s="84">
        <v>0.94840000000000002</v>
      </c>
      <c r="M4036" s="83">
        <v>4015.77</v>
      </c>
      <c r="N4036" s="83">
        <v>19.227699999999999</v>
      </c>
      <c r="O4036" s="83">
        <v>3996.54</v>
      </c>
      <c r="P4036" s="83">
        <v>38.455399999999997</v>
      </c>
      <c r="Q4036" s="83">
        <v>4035</v>
      </c>
      <c r="R4036" s="86">
        <v>9.5304699999999992E-3</v>
      </c>
      <c r="S4036" s="86">
        <v>6.18142E-2</v>
      </c>
    </row>
    <row r="4037" spans="2:19" x14ac:dyDescent="0.2">
      <c r="B4037" s="33"/>
      <c r="L4037" s="84">
        <v>0.94830000000000003</v>
      </c>
      <c r="M4037" s="83">
        <v>4016.74</v>
      </c>
      <c r="N4037" s="83">
        <v>19.258700000000001</v>
      </c>
      <c r="O4037" s="83">
        <v>3997.48</v>
      </c>
      <c r="P4037" s="83">
        <v>38.517299999999999</v>
      </c>
      <c r="Q4037" s="83">
        <v>4036</v>
      </c>
      <c r="R4037" s="86">
        <v>9.5434400000000003E-3</v>
      </c>
      <c r="S4037" s="86">
        <v>6.1891700000000001E-2</v>
      </c>
    </row>
    <row r="4038" spans="2:19" x14ac:dyDescent="0.2">
      <c r="B4038" s="33"/>
      <c r="L4038" s="84">
        <v>0.94810000000000005</v>
      </c>
      <c r="M4038" s="83">
        <v>4017.71</v>
      </c>
      <c r="N4038" s="83">
        <v>19.2897</v>
      </c>
      <c r="O4038" s="83">
        <v>3998.42</v>
      </c>
      <c r="P4038" s="83">
        <v>38.579300000000003</v>
      </c>
      <c r="Q4038" s="83">
        <v>4037</v>
      </c>
      <c r="R4038" s="86">
        <v>9.5564299999999994E-3</v>
      </c>
      <c r="S4038" s="86">
        <v>6.1969200000000002E-2</v>
      </c>
    </row>
    <row r="4039" spans="2:19" x14ac:dyDescent="0.2">
      <c r="B4039" s="33"/>
      <c r="L4039" s="84">
        <v>0.94789999999999996</v>
      </c>
      <c r="M4039" s="83">
        <v>4018.68</v>
      </c>
      <c r="N4039" s="83">
        <v>19.320699999999999</v>
      </c>
      <c r="O4039" s="83">
        <v>3999.36</v>
      </c>
      <c r="P4039" s="83">
        <v>38.641399999999997</v>
      </c>
      <c r="Q4039" s="83">
        <v>4038</v>
      </c>
      <c r="R4039" s="86">
        <v>9.5694300000000003E-3</v>
      </c>
      <c r="S4039" s="86">
        <v>6.2085700000000001E-2</v>
      </c>
    </row>
    <row r="4040" spans="2:19" x14ac:dyDescent="0.2">
      <c r="B4040" s="33"/>
      <c r="L4040" s="84">
        <v>0.94789999999999996</v>
      </c>
      <c r="M4040" s="83">
        <v>4019.65</v>
      </c>
      <c r="N4040" s="83">
        <v>19.351700000000001</v>
      </c>
      <c r="O4040" s="83">
        <v>4000.3</v>
      </c>
      <c r="P4040" s="83">
        <v>38.703499999999998</v>
      </c>
      <c r="Q4040" s="83">
        <v>4039</v>
      </c>
      <c r="R4040" s="86">
        <v>9.5824399999999994E-3</v>
      </c>
      <c r="S4040" s="86">
        <v>6.2085700000000001E-2</v>
      </c>
    </row>
    <row r="4041" spans="2:19" x14ac:dyDescent="0.2">
      <c r="B4041" s="33"/>
      <c r="L4041" s="84">
        <v>0.94779999999999998</v>
      </c>
      <c r="M4041" s="83">
        <v>4020.62</v>
      </c>
      <c r="N4041" s="83">
        <v>19.3828</v>
      </c>
      <c r="O4041" s="83">
        <v>4001.23</v>
      </c>
      <c r="P4041" s="83">
        <v>38.765700000000002</v>
      </c>
      <c r="Q4041" s="83">
        <v>4040</v>
      </c>
      <c r="R4041" s="86">
        <v>9.59547E-3</v>
      </c>
      <c r="S4041" s="86">
        <v>6.2241199999999997E-2</v>
      </c>
    </row>
    <row r="4042" spans="2:19" x14ac:dyDescent="0.2">
      <c r="B4042" s="33"/>
      <c r="L4042" s="84">
        <v>0.94779999999999998</v>
      </c>
      <c r="M4042" s="83">
        <v>4021.59</v>
      </c>
      <c r="N4042" s="83">
        <v>19.414000000000001</v>
      </c>
      <c r="O4042" s="83">
        <v>4002.17</v>
      </c>
      <c r="P4042" s="83">
        <v>38.828000000000003</v>
      </c>
      <c r="Q4042" s="83">
        <v>4041</v>
      </c>
      <c r="R4042" s="86">
        <v>9.6085000000000007E-3</v>
      </c>
      <c r="S4042" s="86">
        <v>6.2241199999999997E-2</v>
      </c>
    </row>
    <row r="4043" spans="2:19" x14ac:dyDescent="0.2">
      <c r="B4043" s="33"/>
      <c r="L4043" s="84">
        <v>0.94769999999999999</v>
      </c>
      <c r="M4043" s="83">
        <v>4022.55</v>
      </c>
      <c r="N4043" s="83">
        <v>19.4452</v>
      </c>
      <c r="O4043" s="83">
        <v>4003.11</v>
      </c>
      <c r="P4043" s="83">
        <v>38.890300000000003</v>
      </c>
      <c r="Q4043" s="83">
        <v>4042</v>
      </c>
      <c r="R4043" s="86">
        <v>9.6215499999999995E-3</v>
      </c>
      <c r="S4043" s="86">
        <v>6.23581E-2</v>
      </c>
    </row>
    <row r="4044" spans="2:19" x14ac:dyDescent="0.2">
      <c r="B4044" s="33"/>
      <c r="L4044" s="84">
        <v>0.9476</v>
      </c>
      <c r="M4044" s="83">
        <v>4023.52</v>
      </c>
      <c r="N4044" s="83">
        <v>19.476400000000002</v>
      </c>
      <c r="O4044" s="83">
        <v>4004.05</v>
      </c>
      <c r="P4044" s="83">
        <v>38.952800000000003</v>
      </c>
      <c r="Q4044" s="83">
        <v>4043</v>
      </c>
      <c r="R4044" s="86">
        <v>9.63462E-3</v>
      </c>
      <c r="S4044" s="86">
        <v>6.2592300000000003E-2</v>
      </c>
    </row>
    <row r="4045" spans="2:19" x14ac:dyDescent="0.2">
      <c r="B4045" s="33"/>
      <c r="L4045" s="84">
        <v>0.9476</v>
      </c>
      <c r="M4045" s="83">
        <v>4024.49</v>
      </c>
      <c r="N4045" s="83">
        <v>19.5076</v>
      </c>
      <c r="O4045" s="83">
        <v>4004.98</v>
      </c>
      <c r="P4045" s="83">
        <v>39.015300000000003</v>
      </c>
      <c r="Q4045" s="83">
        <v>4044</v>
      </c>
      <c r="R4045" s="86">
        <v>9.6476900000000004E-3</v>
      </c>
      <c r="S4045" s="86">
        <v>6.2592300000000003E-2</v>
      </c>
    </row>
    <row r="4046" spans="2:19" x14ac:dyDescent="0.2">
      <c r="B4046" s="33"/>
      <c r="L4046" s="84">
        <v>0.9476</v>
      </c>
      <c r="M4046" s="83">
        <v>4025.46</v>
      </c>
      <c r="N4046" s="83">
        <v>19.538900000000002</v>
      </c>
      <c r="O4046" s="83">
        <v>4005.92</v>
      </c>
      <c r="P4046" s="83">
        <v>39.0779</v>
      </c>
      <c r="Q4046" s="83">
        <v>4045</v>
      </c>
      <c r="R4046" s="86">
        <v>9.6607800000000008E-3</v>
      </c>
      <c r="S4046" s="86">
        <v>6.2592300000000003E-2</v>
      </c>
    </row>
    <row r="4047" spans="2:19" x14ac:dyDescent="0.2">
      <c r="B4047" s="33"/>
      <c r="L4047" s="84">
        <v>0.9476</v>
      </c>
      <c r="M4047" s="83">
        <v>4026.43</v>
      </c>
      <c r="N4047" s="83">
        <v>19.5703</v>
      </c>
      <c r="O4047" s="83">
        <v>4006.86</v>
      </c>
      <c r="P4047" s="83">
        <v>39.140500000000003</v>
      </c>
      <c r="Q4047" s="83">
        <v>4046</v>
      </c>
      <c r="R4047" s="86">
        <v>9.6738799999999993E-3</v>
      </c>
      <c r="S4047" s="86">
        <v>6.2592300000000003E-2</v>
      </c>
    </row>
    <row r="4048" spans="2:19" x14ac:dyDescent="0.2">
      <c r="B4048" s="33"/>
      <c r="L4048" s="84">
        <v>0.9476</v>
      </c>
      <c r="M4048" s="83">
        <v>4027.4</v>
      </c>
      <c r="N4048" s="83">
        <v>19.601600000000001</v>
      </c>
      <c r="O4048" s="83">
        <v>4007.8</v>
      </c>
      <c r="P4048" s="83">
        <v>39.203299999999999</v>
      </c>
      <c r="Q4048" s="83">
        <v>4047</v>
      </c>
      <c r="R4048" s="86">
        <v>9.6869999999999994E-3</v>
      </c>
      <c r="S4048" s="86">
        <v>6.2592300000000003E-2</v>
      </c>
    </row>
    <row r="4049" spans="2:19" x14ac:dyDescent="0.2">
      <c r="B4049" s="33"/>
      <c r="L4049" s="84">
        <v>0.94740000000000002</v>
      </c>
      <c r="M4049" s="83">
        <v>4028.37</v>
      </c>
      <c r="N4049" s="83">
        <v>19.633099999999999</v>
      </c>
      <c r="O4049" s="83">
        <v>4008.73</v>
      </c>
      <c r="P4049" s="83">
        <v>39.266100000000002</v>
      </c>
      <c r="Q4049" s="83">
        <v>4048</v>
      </c>
      <c r="R4049" s="86">
        <v>9.7001299999999995E-3</v>
      </c>
      <c r="S4049" s="86">
        <v>6.2944899999999998E-2</v>
      </c>
    </row>
    <row r="4050" spans="2:19" x14ac:dyDescent="0.2">
      <c r="B4050" s="33"/>
      <c r="L4050" s="84">
        <v>0.94740000000000002</v>
      </c>
      <c r="M4050" s="83">
        <v>4029.34</v>
      </c>
      <c r="N4050" s="83">
        <v>19.6645</v>
      </c>
      <c r="O4050" s="83">
        <v>4009.67</v>
      </c>
      <c r="P4050" s="83">
        <v>39.329000000000001</v>
      </c>
      <c r="Q4050" s="83">
        <v>4049</v>
      </c>
      <c r="R4050" s="86">
        <v>9.7132699999999995E-3</v>
      </c>
      <c r="S4050" s="86">
        <v>6.2944899999999998E-2</v>
      </c>
    </row>
    <row r="4051" spans="2:19" x14ac:dyDescent="0.2">
      <c r="B4051" s="33"/>
      <c r="L4051" s="84">
        <v>0.94740000000000002</v>
      </c>
      <c r="M4051" s="83">
        <v>4030.3</v>
      </c>
      <c r="N4051" s="83">
        <v>19.696000000000002</v>
      </c>
      <c r="O4051" s="83">
        <v>4010.61</v>
      </c>
      <c r="P4051" s="83">
        <v>39.392000000000003</v>
      </c>
      <c r="Q4051" s="83">
        <v>4050</v>
      </c>
      <c r="R4051" s="86">
        <v>9.7264199999999995E-3</v>
      </c>
      <c r="S4051" s="86">
        <v>6.2944899999999998E-2</v>
      </c>
    </row>
    <row r="4052" spans="2:19" x14ac:dyDescent="0.2">
      <c r="B4052" s="33"/>
      <c r="L4052" s="84">
        <v>0.94740000000000002</v>
      </c>
      <c r="M4052" s="83">
        <v>4031.27</v>
      </c>
      <c r="N4052" s="83">
        <v>19.727499999999999</v>
      </c>
      <c r="O4052" s="83">
        <v>4011.54</v>
      </c>
      <c r="P4052" s="83">
        <v>39.455100000000002</v>
      </c>
      <c r="Q4052" s="83">
        <v>4051</v>
      </c>
      <c r="R4052" s="86">
        <v>9.7395899999999994E-3</v>
      </c>
      <c r="S4052" s="86">
        <v>6.2944899999999998E-2</v>
      </c>
    </row>
    <row r="4053" spans="2:19" x14ac:dyDescent="0.2">
      <c r="B4053" s="33"/>
      <c r="L4053" s="84">
        <v>0.94720000000000004</v>
      </c>
      <c r="M4053" s="83">
        <v>4032.24</v>
      </c>
      <c r="N4053" s="83">
        <v>19.7591</v>
      </c>
      <c r="O4053" s="83">
        <v>4012.48</v>
      </c>
      <c r="P4053" s="83">
        <v>39.5182</v>
      </c>
      <c r="Q4053" s="83">
        <v>4052</v>
      </c>
      <c r="R4053" s="86">
        <v>9.7527599999999992E-3</v>
      </c>
      <c r="S4053" s="86">
        <v>6.3180700000000006E-2</v>
      </c>
    </row>
    <row r="4054" spans="2:19" x14ac:dyDescent="0.2">
      <c r="B4054" s="33"/>
      <c r="L4054" s="84">
        <v>0.94720000000000004</v>
      </c>
      <c r="M4054" s="83">
        <v>4033.21</v>
      </c>
      <c r="N4054" s="83">
        <v>19.790700000000001</v>
      </c>
      <c r="O4054" s="83">
        <v>4013.42</v>
      </c>
      <c r="P4054" s="83">
        <v>39.581400000000002</v>
      </c>
      <c r="Q4054" s="83">
        <v>4053</v>
      </c>
      <c r="R4054" s="86">
        <v>9.7659600000000006E-3</v>
      </c>
      <c r="S4054" s="86">
        <v>6.3180700000000006E-2</v>
      </c>
    </row>
    <row r="4055" spans="2:19" x14ac:dyDescent="0.2">
      <c r="B4055" s="33"/>
      <c r="L4055" s="84">
        <v>0.94689999999999996</v>
      </c>
      <c r="M4055" s="83">
        <v>4034.18</v>
      </c>
      <c r="N4055" s="83">
        <v>19.822399999999998</v>
      </c>
      <c r="O4055" s="83">
        <v>4014.36</v>
      </c>
      <c r="P4055" s="83">
        <v>39.6447</v>
      </c>
      <c r="Q4055" s="83">
        <v>4054</v>
      </c>
      <c r="R4055" s="86">
        <v>9.7791600000000003E-3</v>
      </c>
      <c r="S4055" s="86">
        <v>6.3338400000000003E-2</v>
      </c>
    </row>
    <row r="4056" spans="2:19" x14ac:dyDescent="0.2">
      <c r="B4056" s="33"/>
      <c r="L4056" s="84">
        <v>0.94689999999999996</v>
      </c>
      <c r="M4056" s="83">
        <v>4035.15</v>
      </c>
      <c r="N4056" s="83">
        <v>19.853999999999999</v>
      </c>
      <c r="O4056" s="83">
        <v>4015.29</v>
      </c>
      <c r="P4056" s="83">
        <v>39.708100000000002</v>
      </c>
      <c r="Q4056" s="83">
        <v>4055</v>
      </c>
      <c r="R4056" s="86">
        <v>9.7923799999999998E-3</v>
      </c>
      <c r="S4056" s="86">
        <v>6.3338400000000003E-2</v>
      </c>
    </row>
    <row r="4057" spans="2:19" x14ac:dyDescent="0.2">
      <c r="B4057" s="33"/>
      <c r="L4057" s="84">
        <v>0.94650000000000001</v>
      </c>
      <c r="M4057" s="83">
        <v>4036.11</v>
      </c>
      <c r="N4057" s="83">
        <v>19.8858</v>
      </c>
      <c r="O4057" s="83">
        <v>4016.23</v>
      </c>
      <c r="P4057" s="83">
        <v>39.771599999999999</v>
      </c>
      <c r="Q4057" s="83">
        <v>4056</v>
      </c>
      <c r="R4057" s="86">
        <v>9.8056099999999993E-3</v>
      </c>
      <c r="S4057" s="86">
        <v>6.3496300000000006E-2</v>
      </c>
    </row>
    <row r="4058" spans="2:19" x14ac:dyDescent="0.2">
      <c r="B4058" s="33"/>
      <c r="L4058" s="84">
        <v>0.94650000000000001</v>
      </c>
      <c r="M4058" s="83">
        <v>4037.08</v>
      </c>
      <c r="N4058" s="83">
        <v>19.9175</v>
      </c>
      <c r="O4058" s="83">
        <v>4017.16</v>
      </c>
      <c r="P4058" s="83">
        <v>39.835099999999997</v>
      </c>
      <c r="Q4058" s="83">
        <v>4057</v>
      </c>
      <c r="R4058" s="86">
        <v>9.8188500000000005E-3</v>
      </c>
      <c r="S4058" s="86">
        <v>6.3496300000000006E-2</v>
      </c>
    </row>
    <row r="4059" spans="2:19" x14ac:dyDescent="0.2">
      <c r="B4059" s="33"/>
      <c r="L4059" s="84">
        <v>0.94640000000000002</v>
      </c>
      <c r="M4059" s="83">
        <v>4038.05</v>
      </c>
      <c r="N4059" s="83">
        <v>19.949400000000001</v>
      </c>
      <c r="O4059" s="83">
        <v>4018.1</v>
      </c>
      <c r="P4059" s="83">
        <v>39.898699999999998</v>
      </c>
      <c r="Q4059" s="83">
        <v>4058</v>
      </c>
      <c r="R4059" s="86">
        <v>9.8321099999999998E-3</v>
      </c>
      <c r="S4059" s="86">
        <v>6.3614900000000002E-2</v>
      </c>
    </row>
    <row r="4060" spans="2:19" x14ac:dyDescent="0.2">
      <c r="B4060" s="33"/>
      <c r="L4060" s="84">
        <v>0.94610000000000005</v>
      </c>
      <c r="M4060" s="83">
        <v>4039.02</v>
      </c>
      <c r="N4060" s="83">
        <v>19.981200000000001</v>
      </c>
      <c r="O4060" s="83">
        <v>4019.04</v>
      </c>
      <c r="P4060" s="83">
        <v>39.962400000000002</v>
      </c>
      <c r="Q4060" s="83">
        <v>4059</v>
      </c>
      <c r="R4060" s="86">
        <v>9.8453800000000008E-3</v>
      </c>
      <c r="S4060" s="86">
        <v>6.3694100000000003E-2</v>
      </c>
    </row>
    <row r="4061" spans="2:19" x14ac:dyDescent="0.2">
      <c r="B4061" s="33"/>
      <c r="L4061" s="84">
        <v>0.94589999999999996</v>
      </c>
      <c r="M4061" s="83">
        <v>4039.99</v>
      </c>
      <c r="N4061" s="83">
        <v>20.013100000000001</v>
      </c>
      <c r="O4061" s="83">
        <v>4019.97</v>
      </c>
      <c r="P4061" s="83">
        <v>40.026200000000003</v>
      </c>
      <c r="Q4061" s="83">
        <v>4060</v>
      </c>
      <c r="R4061" s="86">
        <v>9.85866E-3</v>
      </c>
      <c r="S4061" s="86">
        <v>6.3812999999999995E-2</v>
      </c>
    </row>
    <row r="4062" spans="2:19" x14ac:dyDescent="0.2">
      <c r="B4062" s="33"/>
      <c r="L4062" s="84">
        <v>0.94589999999999996</v>
      </c>
      <c r="M4062" s="83">
        <v>4040.95</v>
      </c>
      <c r="N4062" s="83">
        <v>20.045000000000002</v>
      </c>
      <c r="O4062" s="83">
        <v>4020.91</v>
      </c>
      <c r="P4062" s="83">
        <v>40.090000000000003</v>
      </c>
      <c r="Q4062" s="83">
        <v>4061</v>
      </c>
      <c r="R4062" s="86">
        <v>9.8719600000000008E-3</v>
      </c>
      <c r="S4062" s="86">
        <v>6.3812999999999995E-2</v>
      </c>
    </row>
    <row r="4063" spans="2:19" x14ac:dyDescent="0.2">
      <c r="B4063" s="33"/>
      <c r="L4063" s="84">
        <v>0.94579999999999997</v>
      </c>
      <c r="M4063" s="83">
        <v>4041.92</v>
      </c>
      <c r="N4063" s="83">
        <v>20.077000000000002</v>
      </c>
      <c r="O4063" s="83">
        <v>4021.85</v>
      </c>
      <c r="P4063" s="83">
        <v>40.154000000000003</v>
      </c>
      <c r="Q4063" s="83">
        <v>4062</v>
      </c>
      <c r="R4063" s="86">
        <v>9.8852699999999998E-3</v>
      </c>
      <c r="S4063" s="86">
        <v>6.3932100000000006E-2</v>
      </c>
    </row>
    <row r="4064" spans="2:19" x14ac:dyDescent="0.2">
      <c r="B4064" s="33"/>
      <c r="L4064" s="84">
        <v>0.94569999999999999</v>
      </c>
      <c r="M4064" s="83">
        <v>4042.89</v>
      </c>
      <c r="N4064" s="83">
        <v>20.109000000000002</v>
      </c>
      <c r="O4064" s="83">
        <v>4022.78</v>
      </c>
      <c r="P4064" s="83">
        <v>40.218000000000004</v>
      </c>
      <c r="Q4064" s="83">
        <v>4063</v>
      </c>
      <c r="R4064" s="86">
        <v>9.8985900000000005E-3</v>
      </c>
      <c r="S4064" s="86">
        <v>6.4130999999999994E-2</v>
      </c>
    </row>
    <row r="4065" spans="2:19" x14ac:dyDescent="0.2">
      <c r="B4065" s="33"/>
      <c r="L4065" s="84">
        <v>0.94569999999999999</v>
      </c>
      <c r="M4065" s="83">
        <v>4043.86</v>
      </c>
      <c r="N4065" s="83">
        <v>20.140999999999998</v>
      </c>
      <c r="O4065" s="83">
        <v>4023.72</v>
      </c>
      <c r="P4065" s="83">
        <v>40.2821</v>
      </c>
      <c r="Q4065" s="83">
        <v>4064</v>
      </c>
      <c r="R4065" s="86">
        <v>9.9119199999999994E-3</v>
      </c>
      <c r="S4065" s="86">
        <v>6.4130999999999994E-2</v>
      </c>
    </row>
    <row r="4066" spans="2:19" x14ac:dyDescent="0.2">
      <c r="B4066" s="33"/>
      <c r="L4066" s="84">
        <v>0.94569999999999999</v>
      </c>
      <c r="M4066" s="83">
        <v>4044.83</v>
      </c>
      <c r="N4066" s="83">
        <v>20.173100000000002</v>
      </c>
      <c r="O4066" s="83">
        <v>4024.65</v>
      </c>
      <c r="P4066" s="83">
        <v>40.346200000000003</v>
      </c>
      <c r="Q4066" s="83">
        <v>4065</v>
      </c>
      <c r="R4066" s="86">
        <v>9.9252699999999999E-3</v>
      </c>
      <c r="S4066" s="86">
        <v>6.4130999999999994E-2</v>
      </c>
    </row>
    <row r="4067" spans="2:19" x14ac:dyDescent="0.2">
      <c r="B4067" s="33"/>
      <c r="L4067" s="84">
        <v>0.94569999999999999</v>
      </c>
      <c r="M4067" s="83">
        <v>4045.79</v>
      </c>
      <c r="N4067" s="83">
        <v>20.205200000000001</v>
      </c>
      <c r="O4067" s="83">
        <v>4025.59</v>
      </c>
      <c r="P4067" s="83">
        <v>40.410499999999999</v>
      </c>
      <c r="Q4067" s="83">
        <v>4066</v>
      </c>
      <c r="R4067" s="86">
        <v>9.9386300000000004E-3</v>
      </c>
      <c r="S4067" s="86">
        <v>6.4130999999999994E-2</v>
      </c>
    </row>
    <row r="4068" spans="2:19" x14ac:dyDescent="0.2">
      <c r="B4068" s="33"/>
      <c r="L4068" s="84">
        <v>0.94540000000000002</v>
      </c>
      <c r="M4068" s="83">
        <v>4046.76</v>
      </c>
      <c r="N4068" s="83">
        <v>20.237400000000001</v>
      </c>
      <c r="O4068" s="83">
        <v>4026.53</v>
      </c>
      <c r="P4068" s="83">
        <v>40.474800000000002</v>
      </c>
      <c r="Q4068" s="83">
        <v>4067</v>
      </c>
      <c r="R4068" s="86">
        <v>9.9520100000000007E-3</v>
      </c>
      <c r="S4068" s="86">
        <v>6.4370300000000005E-2</v>
      </c>
    </row>
    <row r="4069" spans="2:19" x14ac:dyDescent="0.2">
      <c r="B4069" s="33"/>
      <c r="L4069" s="84">
        <v>0.94540000000000002</v>
      </c>
      <c r="M4069" s="83">
        <v>4047.73</v>
      </c>
      <c r="N4069" s="83">
        <v>20.269600000000001</v>
      </c>
      <c r="O4069" s="83">
        <v>4027.46</v>
      </c>
      <c r="P4069" s="83">
        <v>40.539200000000001</v>
      </c>
      <c r="Q4069" s="83">
        <v>4068</v>
      </c>
      <c r="R4069" s="86">
        <v>9.9653899999999993E-3</v>
      </c>
      <c r="S4069" s="86">
        <v>6.4370300000000005E-2</v>
      </c>
    </row>
    <row r="4070" spans="2:19" x14ac:dyDescent="0.2">
      <c r="B4070" s="33"/>
      <c r="L4070" s="84">
        <v>0.94530000000000003</v>
      </c>
      <c r="M4070" s="83">
        <v>4048.7</v>
      </c>
      <c r="N4070" s="83">
        <v>20.3019</v>
      </c>
      <c r="O4070" s="83">
        <v>4028.4</v>
      </c>
      <c r="P4070" s="83">
        <v>40.603700000000003</v>
      </c>
      <c r="Q4070" s="83">
        <v>4069</v>
      </c>
      <c r="R4070" s="86">
        <v>9.9787899999999995E-3</v>
      </c>
      <c r="S4070" s="86">
        <v>6.4570199999999994E-2</v>
      </c>
    </row>
    <row r="4071" spans="2:19" x14ac:dyDescent="0.2">
      <c r="B4071" s="33"/>
      <c r="L4071" s="84">
        <v>0.94530000000000003</v>
      </c>
      <c r="M4071" s="83">
        <v>4049.67</v>
      </c>
      <c r="N4071" s="83">
        <v>20.334099999999999</v>
      </c>
      <c r="O4071" s="83">
        <v>4029.33</v>
      </c>
      <c r="P4071" s="83">
        <v>40.668300000000002</v>
      </c>
      <c r="Q4071" s="83">
        <v>4070</v>
      </c>
      <c r="R4071" s="86">
        <v>9.9922099999999996E-3</v>
      </c>
      <c r="S4071" s="86">
        <v>6.4570199999999994E-2</v>
      </c>
    </row>
    <row r="4072" spans="2:19" x14ac:dyDescent="0.2">
      <c r="B4072" s="33"/>
      <c r="L4072" s="84">
        <v>0.94530000000000003</v>
      </c>
      <c r="M4072" s="83">
        <v>4050.63</v>
      </c>
      <c r="N4072" s="83">
        <v>20.366499999999998</v>
      </c>
      <c r="O4072" s="83">
        <v>4030.27</v>
      </c>
      <c r="P4072" s="83">
        <v>40.732900000000001</v>
      </c>
      <c r="Q4072" s="83">
        <v>4071</v>
      </c>
      <c r="R4072" s="86">
        <v>1.00056E-2</v>
      </c>
      <c r="S4072" s="86">
        <v>6.4570199999999994E-2</v>
      </c>
    </row>
    <row r="4073" spans="2:19" x14ac:dyDescent="0.2">
      <c r="B4073" s="33"/>
      <c r="L4073" s="84">
        <v>0.94499999999999995</v>
      </c>
      <c r="M4073" s="83">
        <v>4051.6</v>
      </c>
      <c r="N4073" s="83">
        <v>20.398800000000001</v>
      </c>
      <c r="O4073" s="83">
        <v>4031.2</v>
      </c>
      <c r="P4073" s="83">
        <v>40.797699999999999</v>
      </c>
      <c r="Q4073" s="83">
        <v>4072</v>
      </c>
      <c r="R4073" s="86">
        <v>1.00191E-2</v>
      </c>
      <c r="S4073" s="86">
        <v>6.4730499999999996E-2</v>
      </c>
    </row>
    <row r="4074" spans="2:19" x14ac:dyDescent="0.2">
      <c r="B4074" s="33"/>
      <c r="L4074" s="84">
        <v>0.94489999999999996</v>
      </c>
      <c r="M4074" s="83">
        <v>4052.57</v>
      </c>
      <c r="N4074" s="83">
        <v>20.4312</v>
      </c>
      <c r="O4074" s="83">
        <v>4032.14</v>
      </c>
      <c r="P4074" s="83">
        <v>40.862499999999997</v>
      </c>
      <c r="Q4074" s="83">
        <v>4073</v>
      </c>
      <c r="R4074" s="86">
        <v>1.00325E-2</v>
      </c>
      <c r="S4074" s="86">
        <v>6.4810699999999999E-2</v>
      </c>
    </row>
    <row r="4075" spans="2:19" x14ac:dyDescent="0.2">
      <c r="B4075" s="33"/>
      <c r="L4075" s="84">
        <v>0.94469999999999998</v>
      </c>
      <c r="M4075" s="83">
        <v>4053.54</v>
      </c>
      <c r="N4075" s="83">
        <v>20.463699999999999</v>
      </c>
      <c r="O4075" s="83">
        <v>4033.07</v>
      </c>
      <c r="P4075" s="83">
        <v>40.927399999999999</v>
      </c>
      <c r="Q4075" s="83">
        <v>4074</v>
      </c>
      <c r="R4075" s="86">
        <v>1.0045999999999999E-2</v>
      </c>
      <c r="S4075" s="86">
        <v>6.4891000000000004E-2</v>
      </c>
    </row>
    <row r="4076" spans="2:19" x14ac:dyDescent="0.2">
      <c r="B4076" s="33"/>
      <c r="L4076" s="84">
        <v>0.94440000000000002</v>
      </c>
      <c r="M4076" s="83">
        <v>4054.5</v>
      </c>
      <c r="N4076" s="83">
        <v>20.496200000000002</v>
      </c>
      <c r="O4076" s="83">
        <v>4034.01</v>
      </c>
      <c r="P4076" s="83">
        <v>40.9923</v>
      </c>
      <c r="Q4076" s="83">
        <v>4075</v>
      </c>
      <c r="R4076" s="86">
        <v>1.0059500000000001E-2</v>
      </c>
      <c r="S4076" s="86">
        <v>6.4971399999999999E-2</v>
      </c>
    </row>
    <row r="4077" spans="2:19" x14ac:dyDescent="0.2">
      <c r="B4077" s="33"/>
      <c r="L4077" s="84">
        <v>0.94430000000000003</v>
      </c>
      <c r="M4077" s="83">
        <v>4055.47</v>
      </c>
      <c r="N4077" s="83">
        <v>20.528700000000001</v>
      </c>
      <c r="O4077" s="83">
        <v>4034.94</v>
      </c>
      <c r="P4077" s="83">
        <v>41.057400000000001</v>
      </c>
      <c r="Q4077" s="83">
        <v>4076</v>
      </c>
      <c r="R4077" s="86">
        <v>1.0073E-2</v>
      </c>
      <c r="S4077" s="86">
        <v>6.5051899999999996E-2</v>
      </c>
    </row>
    <row r="4078" spans="2:19" x14ac:dyDescent="0.2">
      <c r="B4078" s="33"/>
      <c r="L4078" s="84">
        <v>0.94410000000000005</v>
      </c>
      <c r="M4078" s="83">
        <v>4056.44</v>
      </c>
      <c r="N4078" s="83">
        <v>20.561299999999999</v>
      </c>
      <c r="O4078" s="83">
        <v>4035.88</v>
      </c>
      <c r="P4078" s="83">
        <v>41.122500000000002</v>
      </c>
      <c r="Q4078" s="83">
        <v>4077</v>
      </c>
      <c r="R4078" s="86">
        <v>1.00865E-2</v>
      </c>
      <c r="S4078" s="86">
        <v>6.5132499999999996E-2</v>
      </c>
    </row>
    <row r="4079" spans="2:19" x14ac:dyDescent="0.2">
      <c r="B4079" s="33"/>
      <c r="L4079" s="84">
        <v>0.94399999999999995</v>
      </c>
      <c r="M4079" s="83">
        <v>4057.41</v>
      </c>
      <c r="N4079" s="83">
        <v>20.593900000000001</v>
      </c>
      <c r="O4079" s="83">
        <v>4036.81</v>
      </c>
      <c r="P4079" s="83">
        <v>41.1877</v>
      </c>
      <c r="Q4079" s="83">
        <v>4078</v>
      </c>
      <c r="R4079" s="86">
        <v>1.01E-2</v>
      </c>
      <c r="S4079" s="86">
        <v>6.5253400000000003E-2</v>
      </c>
    </row>
    <row r="4080" spans="2:19" x14ac:dyDescent="0.2">
      <c r="B4080" s="33"/>
      <c r="L4080" s="84">
        <v>0.94399999999999995</v>
      </c>
      <c r="M4080" s="83">
        <v>4058.37</v>
      </c>
      <c r="N4080" s="83">
        <v>20.6265</v>
      </c>
      <c r="O4080" s="83">
        <v>4037.75</v>
      </c>
      <c r="P4080" s="83">
        <v>41.253</v>
      </c>
      <c r="Q4080" s="83">
        <v>4079</v>
      </c>
      <c r="R4080" s="86">
        <v>1.0113499999999999E-2</v>
      </c>
      <c r="S4080" s="86">
        <v>6.5253400000000003E-2</v>
      </c>
    </row>
    <row r="4081" spans="2:19" x14ac:dyDescent="0.2">
      <c r="B4081" s="33"/>
      <c r="L4081" s="84">
        <v>0.94389999999999996</v>
      </c>
      <c r="M4081" s="83">
        <v>4059.34</v>
      </c>
      <c r="N4081" s="83">
        <v>20.659199999999998</v>
      </c>
      <c r="O4081" s="83">
        <v>4038.68</v>
      </c>
      <c r="P4081" s="83">
        <v>41.318399999999997</v>
      </c>
      <c r="Q4081" s="83">
        <v>4080</v>
      </c>
      <c r="R4081" s="86">
        <v>1.01271E-2</v>
      </c>
      <c r="S4081" s="86">
        <v>6.5415000000000001E-2</v>
      </c>
    </row>
    <row r="4082" spans="2:19" x14ac:dyDescent="0.2">
      <c r="B4082" s="33"/>
      <c r="L4082" s="84">
        <v>0.94389999999999996</v>
      </c>
      <c r="M4082" s="83">
        <v>4060.31</v>
      </c>
      <c r="N4082" s="83">
        <v>20.6919</v>
      </c>
      <c r="O4082" s="83">
        <v>4039.62</v>
      </c>
      <c r="P4082" s="83">
        <v>41.383899999999997</v>
      </c>
      <c r="Q4082" s="83">
        <v>4081</v>
      </c>
      <c r="R4082" s="86">
        <v>1.01406E-2</v>
      </c>
      <c r="S4082" s="86">
        <v>6.5415000000000001E-2</v>
      </c>
    </row>
    <row r="4083" spans="2:19" x14ac:dyDescent="0.2">
      <c r="B4083" s="33"/>
      <c r="L4083" s="84">
        <v>0.94369999999999998</v>
      </c>
      <c r="M4083" s="83">
        <v>4061.28</v>
      </c>
      <c r="N4083" s="83">
        <v>20.724699999999999</v>
      </c>
      <c r="O4083" s="83">
        <v>4040.55</v>
      </c>
      <c r="P4083" s="83">
        <v>41.449399999999997</v>
      </c>
      <c r="Q4083" s="83">
        <v>4082</v>
      </c>
      <c r="R4083" s="86">
        <v>1.01542E-2</v>
      </c>
      <c r="S4083" s="86">
        <v>6.5617400000000006E-2</v>
      </c>
    </row>
    <row r="4084" spans="2:19" x14ac:dyDescent="0.2">
      <c r="B4084" s="33"/>
      <c r="L4084" s="84">
        <v>0.94369999999999998</v>
      </c>
      <c r="M4084" s="83">
        <v>4062.24</v>
      </c>
      <c r="N4084" s="83">
        <v>20.7575</v>
      </c>
      <c r="O4084" s="83">
        <v>4041.48</v>
      </c>
      <c r="P4084" s="83">
        <v>41.515000000000001</v>
      </c>
      <c r="Q4084" s="83">
        <v>4083</v>
      </c>
      <c r="R4084" s="86">
        <v>1.0167799999999999E-2</v>
      </c>
      <c r="S4084" s="86">
        <v>6.5617400000000006E-2</v>
      </c>
    </row>
    <row r="4085" spans="2:19" x14ac:dyDescent="0.2">
      <c r="B4085" s="33"/>
      <c r="L4085" s="84">
        <v>0.94369999999999998</v>
      </c>
      <c r="M4085" s="83">
        <v>4063.21</v>
      </c>
      <c r="N4085" s="83">
        <v>20.790400000000002</v>
      </c>
      <c r="O4085" s="83">
        <v>4042.42</v>
      </c>
      <c r="P4085" s="83">
        <v>41.5807</v>
      </c>
      <c r="Q4085" s="83">
        <v>4084</v>
      </c>
      <c r="R4085" s="86">
        <v>1.01814E-2</v>
      </c>
      <c r="S4085" s="86">
        <v>6.5617400000000006E-2</v>
      </c>
    </row>
    <row r="4086" spans="2:19" x14ac:dyDescent="0.2">
      <c r="B4086" s="33"/>
      <c r="L4086" s="84">
        <v>0.94359999999999999</v>
      </c>
      <c r="M4086" s="83">
        <v>4064.18</v>
      </c>
      <c r="N4086" s="83">
        <v>20.8232</v>
      </c>
      <c r="O4086" s="83">
        <v>4043.35</v>
      </c>
      <c r="P4086" s="83">
        <v>41.646500000000003</v>
      </c>
      <c r="Q4086" s="83">
        <v>4085</v>
      </c>
      <c r="R4086" s="86">
        <v>1.0194999999999999E-2</v>
      </c>
      <c r="S4086" s="86">
        <v>6.5820299999999998E-2</v>
      </c>
    </row>
    <row r="4087" spans="2:19" x14ac:dyDescent="0.2">
      <c r="B4087" s="33"/>
      <c r="L4087" s="84">
        <v>0.94359999999999999</v>
      </c>
      <c r="M4087" s="83">
        <v>4065.14</v>
      </c>
      <c r="N4087" s="83">
        <v>20.856200000000001</v>
      </c>
      <c r="O4087" s="83">
        <v>4044.29</v>
      </c>
      <c r="P4087" s="83">
        <v>41.712400000000002</v>
      </c>
      <c r="Q4087" s="83">
        <v>4086</v>
      </c>
      <c r="R4087" s="86">
        <v>1.02086E-2</v>
      </c>
      <c r="S4087" s="86">
        <v>6.5820299999999998E-2</v>
      </c>
    </row>
    <row r="4088" spans="2:19" x14ac:dyDescent="0.2">
      <c r="B4088" s="33"/>
      <c r="L4088" s="84">
        <v>0.94350000000000001</v>
      </c>
      <c r="M4088" s="83">
        <v>4066.11</v>
      </c>
      <c r="N4088" s="83">
        <v>20.889099999999999</v>
      </c>
      <c r="O4088" s="83">
        <v>4045.22</v>
      </c>
      <c r="P4088" s="83">
        <v>41.778300000000002</v>
      </c>
      <c r="Q4088" s="83">
        <v>4087</v>
      </c>
      <c r="R4088" s="86">
        <v>1.0222200000000001E-2</v>
      </c>
      <c r="S4088" s="86">
        <v>6.5942200000000006E-2</v>
      </c>
    </row>
    <row r="4089" spans="2:19" x14ac:dyDescent="0.2">
      <c r="B4089" s="33"/>
      <c r="L4089" s="84">
        <v>0.94340000000000002</v>
      </c>
      <c r="M4089" s="83">
        <v>4067.08</v>
      </c>
      <c r="N4089" s="83">
        <v>20.9222</v>
      </c>
      <c r="O4089" s="83">
        <v>4046.16</v>
      </c>
      <c r="P4089" s="83">
        <v>41.844299999999997</v>
      </c>
      <c r="Q4089" s="83">
        <v>4088</v>
      </c>
      <c r="R4089" s="86">
        <v>1.0235899999999999E-2</v>
      </c>
      <c r="S4089" s="86">
        <v>6.6023600000000002E-2</v>
      </c>
    </row>
    <row r="4090" spans="2:19" x14ac:dyDescent="0.2">
      <c r="B4090" s="33"/>
      <c r="L4090" s="84">
        <v>0.94310000000000005</v>
      </c>
      <c r="M4090" s="83">
        <v>4068.04</v>
      </c>
      <c r="N4090" s="83">
        <v>20.955200000000001</v>
      </c>
      <c r="O4090" s="83">
        <v>4047.09</v>
      </c>
      <c r="P4090" s="83">
        <v>41.910400000000003</v>
      </c>
      <c r="Q4090" s="83">
        <v>4089</v>
      </c>
      <c r="R4090" s="86">
        <v>1.0249599999999999E-2</v>
      </c>
      <c r="S4090" s="86">
        <v>6.6145899999999994E-2</v>
      </c>
    </row>
    <row r="4091" spans="2:19" x14ac:dyDescent="0.2">
      <c r="B4091" s="33"/>
      <c r="L4091" s="84">
        <v>0.94310000000000005</v>
      </c>
      <c r="M4091" s="83">
        <v>4069.01</v>
      </c>
      <c r="N4091" s="83">
        <v>20.988299999999999</v>
      </c>
      <c r="O4091" s="83">
        <v>4048.02</v>
      </c>
      <c r="P4091" s="83">
        <v>41.976599999999998</v>
      </c>
      <c r="Q4091" s="83">
        <v>4090</v>
      </c>
      <c r="R4091" s="86">
        <v>1.02632E-2</v>
      </c>
      <c r="S4091" s="86">
        <v>6.6145899999999994E-2</v>
      </c>
    </row>
    <row r="4092" spans="2:19" x14ac:dyDescent="0.2">
      <c r="B4092" s="33"/>
      <c r="L4092" s="84">
        <v>0.94289999999999996</v>
      </c>
      <c r="M4092" s="83">
        <v>4069.98</v>
      </c>
      <c r="N4092" s="83">
        <v>21.0214</v>
      </c>
      <c r="O4092" s="83">
        <v>4048.96</v>
      </c>
      <c r="P4092" s="83">
        <v>42.042900000000003</v>
      </c>
      <c r="Q4092" s="83">
        <v>4091</v>
      </c>
      <c r="R4092" s="86">
        <v>1.02769E-2</v>
      </c>
      <c r="S4092" s="86">
        <v>6.6309099999999996E-2</v>
      </c>
    </row>
    <row r="4093" spans="2:19" x14ac:dyDescent="0.2">
      <c r="B4093" s="33"/>
      <c r="L4093" s="84">
        <v>0.94289999999999996</v>
      </c>
      <c r="M4093" s="83">
        <v>4070.95</v>
      </c>
      <c r="N4093" s="83">
        <v>21.054600000000001</v>
      </c>
      <c r="O4093" s="83">
        <v>4049.89</v>
      </c>
      <c r="P4093" s="83">
        <v>42.109200000000001</v>
      </c>
      <c r="Q4093" s="83">
        <v>4092</v>
      </c>
      <c r="R4093" s="86">
        <v>1.02906E-2</v>
      </c>
      <c r="S4093" s="86">
        <v>6.6309099999999996E-2</v>
      </c>
    </row>
    <row r="4094" spans="2:19" x14ac:dyDescent="0.2">
      <c r="B4094" s="33"/>
      <c r="L4094" s="84">
        <v>0.94279999999999997</v>
      </c>
      <c r="M4094" s="83">
        <v>4071.91</v>
      </c>
      <c r="N4094" s="83">
        <v>21.087800000000001</v>
      </c>
      <c r="O4094" s="83">
        <v>4050.82</v>
      </c>
      <c r="P4094" s="83">
        <v>42.175699999999999</v>
      </c>
      <c r="Q4094" s="83">
        <v>4093</v>
      </c>
      <c r="R4094" s="86">
        <v>1.0304300000000001E-2</v>
      </c>
      <c r="S4094" s="86">
        <v>6.6472699999999996E-2</v>
      </c>
    </row>
    <row r="4095" spans="2:19" x14ac:dyDescent="0.2">
      <c r="B4095" s="33"/>
      <c r="L4095" s="84">
        <v>0.94279999999999997</v>
      </c>
      <c r="M4095" s="83">
        <v>4072.88</v>
      </c>
      <c r="N4095" s="83">
        <v>21.121099999999998</v>
      </c>
      <c r="O4095" s="83">
        <v>4051.76</v>
      </c>
      <c r="P4095" s="83">
        <v>42.242199999999997</v>
      </c>
      <c r="Q4095" s="83">
        <v>4094</v>
      </c>
      <c r="R4095" s="86">
        <v>1.03181E-2</v>
      </c>
      <c r="S4095" s="86">
        <v>6.6472699999999996E-2</v>
      </c>
    </row>
    <row r="4096" spans="2:19" x14ac:dyDescent="0.2">
      <c r="B4096" s="33"/>
      <c r="L4096" s="84">
        <v>0.94269999999999998</v>
      </c>
      <c r="M4096" s="83">
        <v>4073.85</v>
      </c>
      <c r="N4096" s="83">
        <v>21.154399999999999</v>
      </c>
      <c r="O4096" s="83">
        <v>4052.69</v>
      </c>
      <c r="P4096" s="83">
        <v>42.308799999999998</v>
      </c>
      <c r="Q4096" s="83">
        <v>4095</v>
      </c>
      <c r="R4096" s="86">
        <v>1.03318E-2</v>
      </c>
      <c r="S4096" s="86">
        <v>6.6636600000000004E-2</v>
      </c>
    </row>
    <row r="4097" spans="2:19" x14ac:dyDescent="0.2">
      <c r="B4097" s="33"/>
      <c r="L4097" s="84">
        <v>0.94269999999999998</v>
      </c>
      <c r="M4097" s="83">
        <v>4074.81</v>
      </c>
      <c r="N4097" s="83">
        <v>21.1877</v>
      </c>
      <c r="O4097" s="83">
        <v>4053.62</v>
      </c>
      <c r="P4097" s="83">
        <v>42.375399999999999</v>
      </c>
      <c r="Q4097" s="83">
        <v>4096</v>
      </c>
      <c r="R4097" s="86">
        <v>1.03456E-2</v>
      </c>
      <c r="S4097" s="86">
        <v>6.6636600000000004E-2</v>
      </c>
    </row>
    <row r="4098" spans="2:19" x14ac:dyDescent="0.2">
      <c r="B4098" s="33"/>
      <c r="L4098" s="84">
        <v>0.94230000000000003</v>
      </c>
      <c r="M4098" s="83">
        <v>4075.78</v>
      </c>
      <c r="N4098" s="83">
        <v>21.2211</v>
      </c>
      <c r="O4098" s="83">
        <v>4054.56</v>
      </c>
      <c r="P4098" s="83">
        <v>42.4422</v>
      </c>
      <c r="Q4098" s="83">
        <v>4097</v>
      </c>
      <c r="R4098" s="86">
        <v>1.03593E-2</v>
      </c>
      <c r="S4098" s="86">
        <v>6.6800799999999994E-2</v>
      </c>
    </row>
    <row r="4099" spans="2:19" x14ac:dyDescent="0.2">
      <c r="B4099" s="33"/>
      <c r="L4099" s="84">
        <v>0.94230000000000003</v>
      </c>
      <c r="M4099" s="83">
        <v>4076.75</v>
      </c>
      <c r="N4099" s="83">
        <v>21.2545</v>
      </c>
      <c r="O4099" s="83">
        <v>4055.49</v>
      </c>
      <c r="P4099" s="83">
        <v>42.509</v>
      </c>
      <c r="Q4099" s="83">
        <v>4098</v>
      </c>
      <c r="R4099" s="86">
        <v>1.03731E-2</v>
      </c>
      <c r="S4099" s="86">
        <v>6.6800799999999994E-2</v>
      </c>
    </row>
    <row r="4100" spans="2:19" x14ac:dyDescent="0.2">
      <c r="B4100" s="33"/>
      <c r="L4100" s="84">
        <v>0.94210000000000005</v>
      </c>
      <c r="M4100" s="83">
        <v>4077.71</v>
      </c>
      <c r="N4100" s="83">
        <v>21.288</v>
      </c>
      <c r="O4100" s="83">
        <v>4056.42</v>
      </c>
      <c r="P4100" s="83">
        <v>42.576000000000001</v>
      </c>
      <c r="Q4100" s="83">
        <v>4099</v>
      </c>
      <c r="R4100" s="86">
        <v>1.0386899999999999E-2</v>
      </c>
      <c r="S4100" s="86">
        <v>6.69241E-2</v>
      </c>
    </row>
    <row r="4101" spans="2:19" x14ac:dyDescent="0.2">
      <c r="B4101" s="33"/>
      <c r="L4101" s="84">
        <v>0.94199999999999995</v>
      </c>
      <c r="M4101" s="83">
        <v>4078.68</v>
      </c>
      <c r="N4101" s="83">
        <v>21.3215</v>
      </c>
      <c r="O4101" s="83">
        <v>4057.36</v>
      </c>
      <c r="P4101" s="83">
        <v>42.643000000000001</v>
      </c>
      <c r="Q4101" s="83">
        <v>4100</v>
      </c>
      <c r="R4101" s="86">
        <v>1.0400700000000001E-2</v>
      </c>
      <c r="S4101" s="86">
        <v>6.7006499999999997E-2</v>
      </c>
    </row>
    <row r="4102" spans="2:19" x14ac:dyDescent="0.2">
      <c r="B4102" s="33"/>
      <c r="L4102" s="84">
        <v>0.94179999999999997</v>
      </c>
      <c r="M4102" s="83">
        <v>4079.64</v>
      </c>
      <c r="N4102" s="83">
        <v>21.355</v>
      </c>
      <c r="O4102" s="83">
        <v>4058.29</v>
      </c>
      <c r="P4102" s="83">
        <v>42.710099999999997</v>
      </c>
      <c r="Q4102" s="83">
        <v>4101</v>
      </c>
      <c r="R4102" s="86">
        <v>1.04145E-2</v>
      </c>
      <c r="S4102" s="86">
        <v>6.7171300000000003E-2</v>
      </c>
    </row>
    <row r="4103" spans="2:19" x14ac:dyDescent="0.2">
      <c r="B4103" s="33"/>
      <c r="L4103" s="84">
        <v>0.94179999999999997</v>
      </c>
      <c r="M4103" s="83">
        <v>4080.61</v>
      </c>
      <c r="N4103" s="83">
        <v>21.3886</v>
      </c>
      <c r="O4103" s="83">
        <v>4059.22</v>
      </c>
      <c r="P4103" s="83">
        <v>42.777200000000001</v>
      </c>
      <c r="Q4103" s="83">
        <v>4102</v>
      </c>
      <c r="R4103" s="86">
        <v>1.0428400000000001E-2</v>
      </c>
      <c r="S4103" s="86">
        <v>6.7171300000000003E-2</v>
      </c>
    </row>
    <row r="4104" spans="2:19" x14ac:dyDescent="0.2">
      <c r="B4104" s="33"/>
      <c r="L4104" s="84">
        <v>0.94179999999999997</v>
      </c>
      <c r="M4104" s="83">
        <v>4081.58</v>
      </c>
      <c r="N4104" s="83">
        <v>21.4222</v>
      </c>
      <c r="O4104" s="83">
        <v>4060.16</v>
      </c>
      <c r="P4104" s="83">
        <v>42.844499999999996</v>
      </c>
      <c r="Q4104" s="83">
        <v>4103</v>
      </c>
      <c r="R4104" s="86">
        <v>1.04422E-2</v>
      </c>
      <c r="S4104" s="86">
        <v>6.7171300000000003E-2</v>
      </c>
    </row>
    <row r="4105" spans="2:19" x14ac:dyDescent="0.2">
      <c r="B4105" s="33"/>
      <c r="L4105" s="84">
        <v>0.94169999999999998</v>
      </c>
      <c r="M4105" s="83">
        <v>4082.54</v>
      </c>
      <c r="N4105" s="83">
        <v>21.4559</v>
      </c>
      <c r="O4105" s="83">
        <v>4061.09</v>
      </c>
      <c r="P4105" s="83">
        <v>42.911799999999999</v>
      </c>
      <c r="Q4105" s="83">
        <v>4104</v>
      </c>
      <c r="R4105" s="86">
        <v>1.0456099999999999E-2</v>
      </c>
      <c r="S4105" s="86">
        <v>6.7336599999999996E-2</v>
      </c>
    </row>
    <row r="4106" spans="2:19" x14ac:dyDescent="0.2">
      <c r="B4106" s="33"/>
      <c r="L4106" s="84">
        <v>0.94140000000000001</v>
      </c>
      <c r="M4106" s="83">
        <v>4083.51</v>
      </c>
      <c r="N4106" s="83">
        <v>21.489599999999999</v>
      </c>
      <c r="O4106" s="83">
        <v>4062.02</v>
      </c>
      <c r="P4106" s="83">
        <v>42.979199999999999</v>
      </c>
      <c r="Q4106" s="83">
        <v>4105</v>
      </c>
      <c r="R4106" s="86">
        <v>1.047E-2</v>
      </c>
      <c r="S4106" s="86">
        <v>6.7460699999999998E-2</v>
      </c>
    </row>
    <row r="4107" spans="2:19" x14ac:dyDescent="0.2">
      <c r="B4107" s="33"/>
      <c r="L4107" s="84">
        <v>0.94140000000000001</v>
      </c>
      <c r="M4107" s="83">
        <v>4084.48</v>
      </c>
      <c r="N4107" s="83">
        <v>21.523399999999999</v>
      </c>
      <c r="O4107" s="83">
        <v>4062.95</v>
      </c>
      <c r="P4107" s="83">
        <v>43.046799999999998</v>
      </c>
      <c r="Q4107" s="83">
        <v>4106</v>
      </c>
      <c r="R4107" s="86">
        <v>1.0483900000000001E-2</v>
      </c>
      <c r="S4107" s="86">
        <v>6.7460699999999998E-2</v>
      </c>
    </row>
    <row r="4108" spans="2:19" x14ac:dyDescent="0.2">
      <c r="B4108" s="33"/>
      <c r="L4108" s="84">
        <v>0.94120000000000004</v>
      </c>
      <c r="M4108" s="83">
        <v>4085.44</v>
      </c>
      <c r="N4108" s="83">
        <v>21.557200000000002</v>
      </c>
      <c r="O4108" s="83">
        <v>4063.89</v>
      </c>
      <c r="P4108" s="83">
        <v>43.1143</v>
      </c>
      <c r="Q4108" s="83">
        <v>4107</v>
      </c>
      <c r="R4108" s="86">
        <v>1.04978E-2</v>
      </c>
      <c r="S4108" s="86">
        <v>6.7626400000000003E-2</v>
      </c>
    </row>
    <row r="4109" spans="2:19" x14ac:dyDescent="0.2">
      <c r="B4109" s="33"/>
      <c r="L4109" s="84">
        <v>0.94120000000000004</v>
      </c>
      <c r="M4109" s="83">
        <v>4086.41</v>
      </c>
      <c r="N4109" s="83">
        <v>21.591000000000001</v>
      </c>
      <c r="O4109" s="83">
        <v>4064.82</v>
      </c>
      <c r="P4109" s="83">
        <v>43.182000000000002</v>
      </c>
      <c r="Q4109" s="83">
        <v>4108</v>
      </c>
      <c r="R4109" s="86">
        <v>1.0511700000000001E-2</v>
      </c>
      <c r="S4109" s="86">
        <v>6.7626400000000003E-2</v>
      </c>
    </row>
    <row r="4110" spans="2:19" x14ac:dyDescent="0.2">
      <c r="B4110" s="33"/>
      <c r="L4110" s="84">
        <v>0.94110000000000005</v>
      </c>
      <c r="M4110" s="83">
        <v>4087.38</v>
      </c>
      <c r="N4110" s="83">
        <v>21.6249</v>
      </c>
      <c r="O4110" s="83">
        <v>4065.75</v>
      </c>
      <c r="P4110" s="83">
        <v>43.2498</v>
      </c>
      <c r="Q4110" s="83">
        <v>4109</v>
      </c>
      <c r="R4110" s="86">
        <v>1.05256E-2</v>
      </c>
      <c r="S4110" s="86">
        <v>6.7875599999999994E-2</v>
      </c>
    </row>
    <row r="4111" spans="2:19" x14ac:dyDescent="0.2">
      <c r="B4111" s="33"/>
      <c r="L4111" s="84">
        <v>0.94110000000000005</v>
      </c>
      <c r="M4111" s="83">
        <v>4088.34</v>
      </c>
      <c r="N4111" s="83">
        <v>21.658799999999999</v>
      </c>
      <c r="O4111" s="83">
        <v>4066.68</v>
      </c>
      <c r="P4111" s="83">
        <v>43.317599999999999</v>
      </c>
      <c r="Q4111" s="83">
        <v>4110</v>
      </c>
      <c r="R4111" s="86">
        <v>1.05396E-2</v>
      </c>
      <c r="S4111" s="86">
        <v>6.7875599999999994E-2</v>
      </c>
    </row>
    <row r="4112" spans="2:19" x14ac:dyDescent="0.2">
      <c r="B4112" s="33"/>
      <c r="L4112" s="84">
        <v>0.94110000000000005</v>
      </c>
      <c r="M4112" s="83">
        <v>4089.31</v>
      </c>
      <c r="N4112" s="83">
        <v>21.692799999999998</v>
      </c>
      <c r="O4112" s="83">
        <v>4067.61</v>
      </c>
      <c r="P4112" s="83">
        <v>43.3855</v>
      </c>
      <c r="Q4112" s="83">
        <v>4111</v>
      </c>
      <c r="R4112" s="86">
        <v>1.05535E-2</v>
      </c>
      <c r="S4112" s="86">
        <v>6.7875599999999994E-2</v>
      </c>
    </row>
    <row r="4113" spans="2:19" x14ac:dyDescent="0.2">
      <c r="B4113" s="33"/>
      <c r="L4113" s="84">
        <v>0.94110000000000005</v>
      </c>
      <c r="M4113" s="83">
        <v>4090.27</v>
      </c>
      <c r="N4113" s="83">
        <v>21.726800000000001</v>
      </c>
      <c r="O4113" s="83">
        <v>4068.55</v>
      </c>
      <c r="P4113" s="83">
        <v>43.453499999999998</v>
      </c>
      <c r="Q4113" s="83">
        <v>4112</v>
      </c>
      <c r="R4113" s="86">
        <v>1.0567500000000001E-2</v>
      </c>
      <c r="S4113" s="86">
        <v>6.7875599999999994E-2</v>
      </c>
    </row>
    <row r="4114" spans="2:19" x14ac:dyDescent="0.2">
      <c r="B4114" s="33"/>
      <c r="L4114" s="84">
        <v>0.94089999999999996</v>
      </c>
      <c r="M4114" s="83">
        <v>4091.24</v>
      </c>
      <c r="N4114" s="83">
        <v>21.7608</v>
      </c>
      <c r="O4114" s="83">
        <v>4069.48</v>
      </c>
      <c r="P4114" s="83">
        <v>43.521599999999999</v>
      </c>
      <c r="Q4114" s="83">
        <v>4113</v>
      </c>
      <c r="R4114" s="86">
        <v>1.0581500000000001E-2</v>
      </c>
      <c r="S4114" s="86">
        <v>6.80838E-2</v>
      </c>
    </row>
    <row r="4115" spans="2:19" x14ac:dyDescent="0.2">
      <c r="B4115" s="33"/>
      <c r="L4115" s="84">
        <v>0.94079999999999997</v>
      </c>
      <c r="M4115" s="83">
        <v>4092.21</v>
      </c>
      <c r="N4115" s="83">
        <v>21.794899999999998</v>
      </c>
      <c r="O4115" s="83">
        <v>4070.41</v>
      </c>
      <c r="P4115" s="83">
        <v>43.589799999999997</v>
      </c>
      <c r="Q4115" s="83">
        <v>4114</v>
      </c>
      <c r="R4115" s="86">
        <v>1.0595500000000001E-2</v>
      </c>
      <c r="S4115" s="86">
        <v>6.8209000000000006E-2</v>
      </c>
    </row>
    <row r="4116" spans="2:19" x14ac:dyDescent="0.2">
      <c r="B4116" s="33"/>
      <c r="L4116" s="84">
        <v>0.94079999999999997</v>
      </c>
      <c r="M4116" s="83">
        <v>4093.17</v>
      </c>
      <c r="N4116" s="83">
        <v>21.829000000000001</v>
      </c>
      <c r="O4116" s="83">
        <v>4071.34</v>
      </c>
      <c r="P4116" s="83">
        <v>43.658000000000001</v>
      </c>
      <c r="Q4116" s="83">
        <v>4115</v>
      </c>
      <c r="R4116" s="86">
        <v>1.0609499999999999E-2</v>
      </c>
      <c r="S4116" s="86">
        <v>6.8209000000000006E-2</v>
      </c>
    </row>
    <row r="4117" spans="2:19" x14ac:dyDescent="0.2">
      <c r="B4117" s="33"/>
      <c r="L4117" s="84">
        <v>0.94069999999999998</v>
      </c>
      <c r="M4117" s="83">
        <v>4094.14</v>
      </c>
      <c r="N4117" s="83">
        <v>21.863199999999999</v>
      </c>
      <c r="O4117" s="83">
        <v>4072.27</v>
      </c>
      <c r="P4117" s="83">
        <v>43.726300000000002</v>
      </c>
      <c r="Q4117" s="83">
        <v>4116</v>
      </c>
      <c r="R4117" s="86">
        <v>1.0623499999999999E-2</v>
      </c>
      <c r="S4117" s="86">
        <v>6.8376199999999998E-2</v>
      </c>
    </row>
    <row r="4118" spans="2:19" x14ac:dyDescent="0.2">
      <c r="B4118" s="33"/>
      <c r="L4118" s="84">
        <v>0.94069999999999998</v>
      </c>
      <c r="M4118" s="83">
        <v>4095.1</v>
      </c>
      <c r="N4118" s="83">
        <v>21.897400000000001</v>
      </c>
      <c r="O4118" s="83">
        <v>4073.21</v>
      </c>
      <c r="P4118" s="83">
        <v>43.794800000000002</v>
      </c>
      <c r="Q4118" s="83">
        <v>4117</v>
      </c>
      <c r="R4118" s="86">
        <v>1.0637499999999999E-2</v>
      </c>
      <c r="S4118" s="86">
        <v>6.8376199999999998E-2</v>
      </c>
    </row>
    <row r="4119" spans="2:19" x14ac:dyDescent="0.2">
      <c r="B4119" s="33"/>
      <c r="L4119" s="84">
        <v>0.9405</v>
      </c>
      <c r="M4119" s="83">
        <v>4096.07</v>
      </c>
      <c r="N4119" s="83">
        <v>21.9316</v>
      </c>
      <c r="O4119" s="83">
        <v>4074.14</v>
      </c>
      <c r="P4119" s="83">
        <v>43.863300000000002</v>
      </c>
      <c r="Q4119" s="83">
        <v>4118</v>
      </c>
      <c r="R4119" s="86">
        <v>1.0651600000000001E-2</v>
      </c>
      <c r="S4119" s="86">
        <v>6.8669499999999994E-2</v>
      </c>
    </row>
    <row r="4120" spans="2:19" x14ac:dyDescent="0.2">
      <c r="B4120" s="33"/>
      <c r="L4120" s="84">
        <v>0.9405</v>
      </c>
      <c r="M4120" s="83">
        <v>4097.03</v>
      </c>
      <c r="N4120" s="83">
        <v>21.965900000000001</v>
      </c>
      <c r="O4120" s="83">
        <v>4075.07</v>
      </c>
      <c r="P4120" s="83">
        <v>43.931800000000003</v>
      </c>
      <c r="Q4120" s="83">
        <v>4119</v>
      </c>
      <c r="R4120" s="86">
        <v>1.06657E-2</v>
      </c>
      <c r="S4120" s="86">
        <v>6.8669499999999994E-2</v>
      </c>
    </row>
    <row r="4121" spans="2:19" x14ac:dyDescent="0.2">
      <c r="B4121" s="33"/>
      <c r="L4121" s="84">
        <v>0.9405</v>
      </c>
      <c r="M4121" s="83">
        <v>4098</v>
      </c>
      <c r="N4121" s="83">
        <v>22.000299999999999</v>
      </c>
      <c r="O4121" s="83">
        <v>4076</v>
      </c>
      <c r="P4121" s="83">
        <v>44.000500000000002</v>
      </c>
      <c r="Q4121" s="83">
        <v>4120</v>
      </c>
      <c r="R4121" s="86">
        <v>1.06797E-2</v>
      </c>
      <c r="S4121" s="86">
        <v>6.8669499999999994E-2</v>
      </c>
    </row>
    <row r="4122" spans="2:19" x14ac:dyDescent="0.2">
      <c r="B4122" s="33"/>
      <c r="L4122" s="84">
        <v>0.9405</v>
      </c>
      <c r="M4122" s="83">
        <v>4098.97</v>
      </c>
      <c r="N4122" s="83">
        <v>22.034600000000001</v>
      </c>
      <c r="O4122" s="83">
        <v>4076.93</v>
      </c>
      <c r="P4122" s="83">
        <v>44.069299999999998</v>
      </c>
      <c r="Q4122" s="83">
        <v>4121</v>
      </c>
      <c r="R4122" s="86">
        <v>1.06938E-2</v>
      </c>
      <c r="S4122" s="86">
        <v>6.8669499999999994E-2</v>
      </c>
    </row>
    <row r="4123" spans="2:19" x14ac:dyDescent="0.2">
      <c r="B4123" s="33"/>
      <c r="L4123" s="84">
        <v>0.9405</v>
      </c>
      <c r="M4123" s="83">
        <v>4099.93</v>
      </c>
      <c r="N4123" s="83">
        <v>22.069099999999999</v>
      </c>
      <c r="O4123" s="83">
        <v>4077.86</v>
      </c>
      <c r="P4123" s="83">
        <v>44.138100000000001</v>
      </c>
      <c r="Q4123" s="83">
        <v>4122</v>
      </c>
      <c r="R4123" s="86">
        <v>1.0707899999999999E-2</v>
      </c>
      <c r="S4123" s="86">
        <v>6.8669499999999994E-2</v>
      </c>
    </row>
    <row r="4124" spans="2:19" x14ac:dyDescent="0.2">
      <c r="B4124" s="33"/>
      <c r="L4124" s="84">
        <v>0.94040000000000001</v>
      </c>
      <c r="M4124" s="83">
        <v>4100.8999999999996</v>
      </c>
      <c r="N4124" s="83">
        <v>22.1035</v>
      </c>
      <c r="O4124" s="83">
        <v>4078.79</v>
      </c>
      <c r="P4124" s="83">
        <v>44.207000000000001</v>
      </c>
      <c r="Q4124" s="83">
        <v>4123</v>
      </c>
      <c r="R4124" s="86">
        <v>1.07221E-2</v>
      </c>
      <c r="S4124" s="86">
        <v>6.8921700000000002E-2</v>
      </c>
    </row>
    <row r="4125" spans="2:19" x14ac:dyDescent="0.2">
      <c r="B4125" s="33"/>
      <c r="L4125" s="84">
        <v>0.94010000000000005</v>
      </c>
      <c r="M4125" s="83">
        <v>4101.8599999999997</v>
      </c>
      <c r="N4125" s="83">
        <v>22.138000000000002</v>
      </c>
      <c r="O4125" s="83">
        <v>4079.72</v>
      </c>
      <c r="P4125" s="83">
        <v>44.276000000000003</v>
      </c>
      <c r="Q4125" s="83">
        <v>4124</v>
      </c>
      <c r="R4125" s="86">
        <v>1.07362E-2</v>
      </c>
      <c r="S4125" s="86">
        <v>6.9132399999999997E-2</v>
      </c>
    </row>
    <row r="4126" spans="2:19" x14ac:dyDescent="0.2">
      <c r="B4126" s="33"/>
      <c r="L4126" s="84">
        <v>0.94010000000000005</v>
      </c>
      <c r="M4126" s="83">
        <v>4102.83</v>
      </c>
      <c r="N4126" s="83">
        <v>22.172599999999999</v>
      </c>
      <c r="O4126" s="83">
        <v>4080.65</v>
      </c>
      <c r="P4126" s="83">
        <v>44.345100000000002</v>
      </c>
      <c r="Q4126" s="83">
        <v>4125</v>
      </c>
      <c r="R4126" s="86">
        <v>1.0750300000000001E-2</v>
      </c>
      <c r="S4126" s="86">
        <v>6.9132399999999997E-2</v>
      </c>
    </row>
    <row r="4127" spans="2:19" x14ac:dyDescent="0.2">
      <c r="B4127" s="33"/>
      <c r="L4127" s="84">
        <v>0.94010000000000005</v>
      </c>
      <c r="M4127" s="83">
        <v>4103.79</v>
      </c>
      <c r="N4127" s="83">
        <v>22.2072</v>
      </c>
      <c r="O4127" s="83">
        <v>4081.59</v>
      </c>
      <c r="P4127" s="83">
        <v>44.414299999999997</v>
      </c>
      <c r="Q4127" s="83">
        <v>4126</v>
      </c>
      <c r="R4127" s="86">
        <v>1.07645E-2</v>
      </c>
      <c r="S4127" s="86">
        <v>6.9132399999999997E-2</v>
      </c>
    </row>
    <row r="4128" spans="2:19" x14ac:dyDescent="0.2">
      <c r="B4128" s="33"/>
      <c r="L4128" s="84">
        <v>0.94010000000000005</v>
      </c>
      <c r="M4128" s="83">
        <v>4104.76</v>
      </c>
      <c r="N4128" s="83">
        <v>22.241800000000001</v>
      </c>
      <c r="O4128" s="83">
        <v>4082.52</v>
      </c>
      <c r="P4128" s="83">
        <v>44.483600000000003</v>
      </c>
      <c r="Q4128" s="83">
        <v>4127</v>
      </c>
      <c r="R4128" s="86">
        <v>1.07787E-2</v>
      </c>
      <c r="S4128" s="86">
        <v>6.9132399999999997E-2</v>
      </c>
    </row>
    <row r="4129" spans="2:19" x14ac:dyDescent="0.2">
      <c r="B4129" s="33"/>
      <c r="L4129" s="84">
        <v>0.94</v>
      </c>
      <c r="M4129" s="83">
        <v>4105.72</v>
      </c>
      <c r="N4129" s="83">
        <v>22.276499999999999</v>
      </c>
      <c r="O4129" s="83">
        <v>4083.45</v>
      </c>
      <c r="P4129" s="83">
        <v>44.552900000000001</v>
      </c>
      <c r="Q4129" s="83">
        <v>4128</v>
      </c>
      <c r="R4129" s="86">
        <v>1.0792899999999999E-2</v>
      </c>
      <c r="S4129" s="86">
        <v>6.9343500000000002E-2</v>
      </c>
    </row>
    <row r="4130" spans="2:19" x14ac:dyDescent="0.2">
      <c r="B4130" s="33"/>
      <c r="L4130" s="84">
        <v>0.93989999999999996</v>
      </c>
      <c r="M4130" s="83">
        <v>4106.6899999999996</v>
      </c>
      <c r="N4130" s="83">
        <v>22.311199999999999</v>
      </c>
      <c r="O4130" s="83">
        <v>4084.38</v>
      </c>
      <c r="P4130" s="83">
        <v>44.622300000000003</v>
      </c>
      <c r="Q4130" s="83">
        <v>4129</v>
      </c>
      <c r="R4130" s="86">
        <v>1.08071E-2</v>
      </c>
      <c r="S4130" s="86">
        <v>6.9428199999999995E-2</v>
      </c>
    </row>
    <row r="4131" spans="2:19" x14ac:dyDescent="0.2">
      <c r="B4131" s="33"/>
      <c r="L4131" s="84">
        <v>0.9395</v>
      </c>
      <c r="M4131" s="83">
        <v>4107.6499999999996</v>
      </c>
      <c r="N4131" s="83">
        <v>22.3459</v>
      </c>
      <c r="O4131" s="83">
        <v>4085.31</v>
      </c>
      <c r="P4131" s="83">
        <v>44.691800000000001</v>
      </c>
      <c r="Q4131" s="83">
        <v>4130</v>
      </c>
      <c r="R4131" s="86">
        <v>1.0821300000000001E-2</v>
      </c>
      <c r="S4131" s="86">
        <v>6.9555199999999998E-2</v>
      </c>
    </row>
    <row r="4132" spans="2:19" x14ac:dyDescent="0.2">
      <c r="B4132" s="33"/>
      <c r="L4132" s="84">
        <v>0.9395</v>
      </c>
      <c r="M4132" s="83">
        <v>4108.62</v>
      </c>
      <c r="N4132" s="83">
        <v>22.380700000000001</v>
      </c>
      <c r="O4132" s="83">
        <v>4086.24</v>
      </c>
      <c r="P4132" s="83">
        <v>44.761400000000002</v>
      </c>
      <c r="Q4132" s="83">
        <v>4131</v>
      </c>
      <c r="R4132" s="86">
        <v>1.08355E-2</v>
      </c>
      <c r="S4132" s="86">
        <v>6.9555199999999998E-2</v>
      </c>
    </row>
    <row r="4133" spans="2:19" x14ac:dyDescent="0.2">
      <c r="B4133" s="33"/>
      <c r="L4133" s="84">
        <v>0.93940000000000001</v>
      </c>
      <c r="M4133" s="83">
        <v>4109.58</v>
      </c>
      <c r="N4133" s="83">
        <v>22.415600000000001</v>
      </c>
      <c r="O4133" s="83">
        <v>4087.17</v>
      </c>
      <c r="P4133" s="83">
        <v>44.831099999999999</v>
      </c>
      <c r="Q4133" s="83">
        <v>4132</v>
      </c>
      <c r="R4133" s="86">
        <v>1.08497E-2</v>
      </c>
      <c r="S4133" s="86">
        <v>6.9682499999999994E-2</v>
      </c>
    </row>
    <row r="4134" spans="2:19" x14ac:dyDescent="0.2">
      <c r="B4134" s="33"/>
      <c r="L4134" s="84">
        <v>0.93920000000000003</v>
      </c>
      <c r="M4134" s="83">
        <v>4110.55</v>
      </c>
      <c r="N4134" s="83">
        <v>22.450399999999998</v>
      </c>
      <c r="O4134" s="83">
        <v>4088.1</v>
      </c>
      <c r="P4134" s="83">
        <v>44.9009</v>
      </c>
      <c r="Q4134" s="83">
        <v>4133</v>
      </c>
      <c r="R4134" s="86">
        <v>1.0864E-2</v>
      </c>
      <c r="S4134" s="86">
        <v>6.9767399999999993E-2</v>
      </c>
    </row>
    <row r="4135" spans="2:19" x14ac:dyDescent="0.2">
      <c r="B4135" s="33"/>
      <c r="L4135" s="84">
        <v>0.93910000000000005</v>
      </c>
      <c r="M4135" s="83">
        <v>4111.51</v>
      </c>
      <c r="N4135" s="83">
        <v>22.485399999999998</v>
      </c>
      <c r="O4135" s="83">
        <v>4089.03</v>
      </c>
      <c r="P4135" s="83">
        <v>44.970700000000001</v>
      </c>
      <c r="Q4135" s="83">
        <v>4134</v>
      </c>
      <c r="R4135" s="86">
        <v>1.08783E-2</v>
      </c>
      <c r="S4135" s="86">
        <v>7.0022699999999993E-2</v>
      </c>
    </row>
    <row r="4136" spans="2:19" x14ac:dyDescent="0.2">
      <c r="B4136" s="33"/>
      <c r="L4136" s="84">
        <v>0.93910000000000005</v>
      </c>
      <c r="M4136" s="83">
        <v>4112.4799999999996</v>
      </c>
      <c r="N4136" s="83">
        <v>22.520299999999999</v>
      </c>
      <c r="O4136" s="83">
        <v>4089.96</v>
      </c>
      <c r="P4136" s="83">
        <v>45.040700000000001</v>
      </c>
      <c r="Q4136" s="83">
        <v>4135</v>
      </c>
      <c r="R4136" s="86">
        <v>1.0892499999999999E-2</v>
      </c>
      <c r="S4136" s="86">
        <v>7.0022699999999993E-2</v>
      </c>
    </row>
    <row r="4137" spans="2:19" x14ac:dyDescent="0.2">
      <c r="B4137" s="33"/>
      <c r="L4137" s="84">
        <v>0.93910000000000005</v>
      </c>
      <c r="M4137" s="83">
        <v>4113.4399999999996</v>
      </c>
      <c r="N4137" s="83">
        <v>22.555399999999999</v>
      </c>
      <c r="O4137" s="83">
        <v>4090.89</v>
      </c>
      <c r="P4137" s="83">
        <v>45.110700000000001</v>
      </c>
      <c r="Q4137" s="83">
        <v>4136</v>
      </c>
      <c r="R4137" s="86">
        <v>1.0906799999999999E-2</v>
      </c>
      <c r="S4137" s="86">
        <v>7.0022699999999993E-2</v>
      </c>
    </row>
    <row r="4138" spans="2:19" x14ac:dyDescent="0.2">
      <c r="B4138" s="33"/>
      <c r="L4138" s="84">
        <v>0.93910000000000005</v>
      </c>
      <c r="M4138" s="83">
        <v>4114.41</v>
      </c>
      <c r="N4138" s="83">
        <v>22.590399999999999</v>
      </c>
      <c r="O4138" s="83">
        <v>4091.82</v>
      </c>
      <c r="P4138" s="83">
        <v>45.180799999999998</v>
      </c>
      <c r="Q4138" s="83">
        <v>4137</v>
      </c>
      <c r="R4138" s="86">
        <v>1.0921200000000001E-2</v>
      </c>
      <c r="S4138" s="86">
        <v>7.0022699999999993E-2</v>
      </c>
    </row>
    <row r="4139" spans="2:19" x14ac:dyDescent="0.2">
      <c r="B4139" s="33"/>
      <c r="L4139" s="84">
        <v>0.93910000000000005</v>
      </c>
      <c r="M4139" s="83">
        <v>4115.37</v>
      </c>
      <c r="N4139" s="83">
        <v>22.625499999999999</v>
      </c>
      <c r="O4139" s="83">
        <v>4092.75</v>
      </c>
      <c r="P4139" s="83">
        <v>45.250999999999998</v>
      </c>
      <c r="Q4139" s="83">
        <v>4138</v>
      </c>
      <c r="R4139" s="86">
        <v>1.0935500000000001E-2</v>
      </c>
      <c r="S4139" s="86">
        <v>7.0022699999999993E-2</v>
      </c>
    </row>
    <row r="4140" spans="2:19" x14ac:dyDescent="0.2">
      <c r="B4140" s="33"/>
      <c r="L4140" s="84">
        <v>0.93869999999999998</v>
      </c>
      <c r="M4140" s="83">
        <v>4116.34</v>
      </c>
      <c r="N4140" s="83">
        <v>22.660599999999999</v>
      </c>
      <c r="O4140" s="83">
        <v>4093.68</v>
      </c>
      <c r="P4140" s="83">
        <v>45.321300000000001</v>
      </c>
      <c r="Q4140" s="83">
        <v>4139</v>
      </c>
      <c r="R4140" s="86">
        <v>1.0949800000000001E-2</v>
      </c>
      <c r="S4140" s="86">
        <v>7.0321499999999995E-2</v>
      </c>
    </row>
    <row r="4141" spans="2:19" x14ac:dyDescent="0.2">
      <c r="B4141" s="33"/>
      <c r="L4141" s="84">
        <v>0.93869999999999998</v>
      </c>
      <c r="M4141" s="83">
        <v>4117.3</v>
      </c>
      <c r="N4141" s="83">
        <v>22.695799999999998</v>
      </c>
      <c r="O4141" s="83">
        <v>4094.61</v>
      </c>
      <c r="P4141" s="83">
        <v>45.391599999999997</v>
      </c>
      <c r="Q4141" s="83">
        <v>4140</v>
      </c>
      <c r="R4141" s="86">
        <v>1.09642E-2</v>
      </c>
      <c r="S4141" s="86">
        <v>7.0321499999999995E-2</v>
      </c>
    </row>
    <row r="4142" spans="2:19" x14ac:dyDescent="0.2">
      <c r="B4142" s="33"/>
      <c r="L4142" s="84">
        <v>0.93840000000000001</v>
      </c>
      <c r="M4142" s="83">
        <v>4118.2700000000004</v>
      </c>
      <c r="N4142" s="83">
        <v>22.731000000000002</v>
      </c>
      <c r="O4142" s="83">
        <v>4095.54</v>
      </c>
      <c r="P4142" s="83">
        <v>45.4621</v>
      </c>
      <c r="Q4142" s="83">
        <v>4141</v>
      </c>
      <c r="R4142" s="86">
        <v>1.09785E-2</v>
      </c>
      <c r="S4142" s="86">
        <v>7.0449800000000007E-2</v>
      </c>
    </row>
    <row r="4143" spans="2:19" x14ac:dyDescent="0.2">
      <c r="B4143" s="33"/>
      <c r="L4143" s="84">
        <v>0.93830000000000002</v>
      </c>
      <c r="M4143" s="83">
        <v>4119.2299999999996</v>
      </c>
      <c r="N4143" s="83">
        <v>22.766300000000001</v>
      </c>
      <c r="O4143" s="83">
        <v>4096.47</v>
      </c>
      <c r="P4143" s="83">
        <v>45.532600000000002</v>
      </c>
      <c r="Q4143" s="83">
        <v>4142</v>
      </c>
      <c r="R4143" s="86">
        <v>1.09929E-2</v>
      </c>
      <c r="S4143" s="86">
        <v>7.0792900000000006E-2</v>
      </c>
    </row>
    <row r="4144" spans="2:19" x14ac:dyDescent="0.2">
      <c r="B4144" s="33"/>
      <c r="L4144" s="84">
        <v>0.93830000000000002</v>
      </c>
      <c r="M4144" s="83">
        <v>4120.2</v>
      </c>
      <c r="N4144" s="83">
        <v>22.801600000000001</v>
      </c>
      <c r="O4144" s="83">
        <v>4097.3999999999996</v>
      </c>
      <c r="P4144" s="83">
        <v>45.603299999999997</v>
      </c>
      <c r="Q4144" s="83">
        <v>4143</v>
      </c>
      <c r="R4144" s="86">
        <v>1.1007299999999999E-2</v>
      </c>
      <c r="S4144" s="86">
        <v>7.0792900000000006E-2</v>
      </c>
    </row>
    <row r="4145" spans="2:19" x14ac:dyDescent="0.2">
      <c r="B4145" s="33"/>
      <c r="L4145" s="84">
        <v>0.93830000000000002</v>
      </c>
      <c r="M4145" s="83">
        <v>4121.16</v>
      </c>
      <c r="N4145" s="83">
        <v>22.837</v>
      </c>
      <c r="O4145" s="83">
        <v>4098.33</v>
      </c>
      <c r="P4145" s="83">
        <v>45.673999999999999</v>
      </c>
      <c r="Q4145" s="83">
        <v>4144</v>
      </c>
      <c r="R4145" s="86">
        <v>1.1021700000000001E-2</v>
      </c>
      <c r="S4145" s="86">
        <v>7.0792900000000006E-2</v>
      </c>
    </row>
    <row r="4146" spans="2:19" x14ac:dyDescent="0.2">
      <c r="B4146" s="33"/>
      <c r="L4146" s="84">
        <v>0.93830000000000002</v>
      </c>
      <c r="M4146" s="83">
        <v>4122.13</v>
      </c>
      <c r="N4146" s="83">
        <v>22.872399999999999</v>
      </c>
      <c r="O4146" s="83">
        <v>4099.26</v>
      </c>
      <c r="P4146" s="83">
        <v>45.744799999999998</v>
      </c>
      <c r="Q4146" s="83">
        <v>4145</v>
      </c>
      <c r="R4146" s="86">
        <v>1.10361E-2</v>
      </c>
      <c r="S4146" s="86">
        <v>7.0792900000000006E-2</v>
      </c>
    </row>
    <row r="4147" spans="2:19" x14ac:dyDescent="0.2">
      <c r="B4147" s="33"/>
      <c r="L4147" s="84">
        <v>0.93830000000000002</v>
      </c>
      <c r="M4147" s="83">
        <v>4123.09</v>
      </c>
      <c r="N4147" s="83">
        <v>22.907800000000002</v>
      </c>
      <c r="O4147" s="83">
        <v>4100.18</v>
      </c>
      <c r="P4147" s="83">
        <v>45.815600000000003</v>
      </c>
      <c r="Q4147" s="83">
        <v>4146</v>
      </c>
      <c r="R4147" s="86">
        <v>1.1050600000000001E-2</v>
      </c>
      <c r="S4147" s="86">
        <v>7.0792900000000006E-2</v>
      </c>
    </row>
    <row r="4148" spans="2:19" x14ac:dyDescent="0.2">
      <c r="B4148" s="33"/>
      <c r="L4148" s="84">
        <v>0.93830000000000002</v>
      </c>
      <c r="M4148" s="83">
        <v>4124.0600000000004</v>
      </c>
      <c r="N4148" s="83">
        <v>22.943300000000001</v>
      </c>
      <c r="O4148" s="83">
        <v>4101.1099999999997</v>
      </c>
      <c r="P4148" s="83">
        <v>45.886600000000001</v>
      </c>
      <c r="Q4148" s="83">
        <v>4147</v>
      </c>
      <c r="R4148" s="86">
        <v>1.1065E-2</v>
      </c>
      <c r="S4148" s="86">
        <v>7.0792900000000006E-2</v>
      </c>
    </row>
    <row r="4149" spans="2:19" x14ac:dyDescent="0.2">
      <c r="B4149" s="33"/>
      <c r="L4149" s="84">
        <v>0.93830000000000002</v>
      </c>
      <c r="M4149" s="83">
        <v>4125.0200000000004</v>
      </c>
      <c r="N4149" s="83">
        <v>22.9788</v>
      </c>
      <c r="O4149" s="83">
        <v>4102.04</v>
      </c>
      <c r="P4149" s="83">
        <v>45.957599999999999</v>
      </c>
      <c r="Q4149" s="83">
        <v>4148</v>
      </c>
      <c r="R4149" s="86">
        <v>1.1079500000000001E-2</v>
      </c>
      <c r="S4149" s="86">
        <v>7.0792900000000006E-2</v>
      </c>
    </row>
    <row r="4150" spans="2:19" x14ac:dyDescent="0.2">
      <c r="B4150" s="33"/>
      <c r="L4150" s="84">
        <v>0.93820000000000003</v>
      </c>
      <c r="M4150" s="83">
        <v>4125.99</v>
      </c>
      <c r="N4150" s="83">
        <v>23.014399999999998</v>
      </c>
      <c r="O4150" s="83">
        <v>4102.97</v>
      </c>
      <c r="P4150" s="83">
        <v>46.028799999999997</v>
      </c>
      <c r="Q4150" s="83">
        <v>4149</v>
      </c>
      <c r="R4150" s="86">
        <v>1.10939E-2</v>
      </c>
      <c r="S4150" s="86">
        <v>7.1137300000000001E-2</v>
      </c>
    </row>
    <row r="4151" spans="2:19" x14ac:dyDescent="0.2">
      <c r="B4151" s="33"/>
      <c r="L4151" s="84">
        <v>0.93799999999999994</v>
      </c>
      <c r="M4151" s="83">
        <v>4126.95</v>
      </c>
      <c r="N4151" s="83">
        <v>23.05</v>
      </c>
      <c r="O4151" s="83">
        <v>4103.8999999999996</v>
      </c>
      <c r="P4151" s="83">
        <v>46.1</v>
      </c>
      <c r="Q4151" s="83">
        <v>4150</v>
      </c>
      <c r="R4151" s="86">
        <v>1.1108399999999999E-2</v>
      </c>
      <c r="S4151" s="86">
        <v>7.1223599999999998E-2</v>
      </c>
    </row>
    <row r="4152" spans="2:19" x14ac:dyDescent="0.2">
      <c r="B4152" s="33"/>
      <c r="L4152" s="84">
        <v>0.93789999999999996</v>
      </c>
      <c r="M4152" s="83">
        <v>4127.91</v>
      </c>
      <c r="N4152" s="83">
        <v>23.085699999999999</v>
      </c>
      <c r="O4152" s="83">
        <v>4104.83</v>
      </c>
      <c r="P4152" s="83">
        <v>46.171300000000002</v>
      </c>
      <c r="Q4152" s="83">
        <v>4151</v>
      </c>
      <c r="R4152" s="86">
        <v>1.11229E-2</v>
      </c>
      <c r="S4152" s="86">
        <v>7.15697E-2</v>
      </c>
    </row>
    <row r="4153" spans="2:19" x14ac:dyDescent="0.2">
      <c r="B4153" s="33"/>
      <c r="L4153" s="84">
        <v>0.93789999999999996</v>
      </c>
      <c r="M4153" s="83">
        <v>4128.88</v>
      </c>
      <c r="N4153" s="83">
        <v>23.121400000000001</v>
      </c>
      <c r="O4153" s="83">
        <v>4105.76</v>
      </c>
      <c r="P4153" s="83">
        <v>46.242699999999999</v>
      </c>
      <c r="Q4153" s="83">
        <v>4152</v>
      </c>
      <c r="R4153" s="86">
        <v>1.11375E-2</v>
      </c>
      <c r="S4153" s="86">
        <v>7.15697E-2</v>
      </c>
    </row>
    <row r="4154" spans="2:19" x14ac:dyDescent="0.2">
      <c r="B4154" s="33"/>
      <c r="L4154" s="84">
        <v>0.93789999999999996</v>
      </c>
      <c r="M4154" s="83">
        <v>4129.84</v>
      </c>
      <c r="N4154" s="83">
        <v>23.1571</v>
      </c>
      <c r="O4154" s="83">
        <v>4106.6899999999996</v>
      </c>
      <c r="P4154" s="83">
        <v>46.3142</v>
      </c>
      <c r="Q4154" s="83">
        <v>4153</v>
      </c>
      <c r="R4154" s="86">
        <v>1.1152E-2</v>
      </c>
      <c r="S4154" s="86">
        <v>7.15697E-2</v>
      </c>
    </row>
    <row r="4155" spans="2:19" x14ac:dyDescent="0.2">
      <c r="B4155" s="33"/>
      <c r="L4155" s="84">
        <v>0.93789999999999996</v>
      </c>
      <c r="M4155" s="83">
        <v>4130.8100000000004</v>
      </c>
      <c r="N4155" s="83">
        <v>23.192900000000002</v>
      </c>
      <c r="O4155" s="83">
        <v>4107.6099999999997</v>
      </c>
      <c r="P4155" s="83">
        <v>46.385800000000003</v>
      </c>
      <c r="Q4155" s="83">
        <v>4154</v>
      </c>
      <c r="R4155" s="86">
        <v>1.1166499999999999E-2</v>
      </c>
      <c r="S4155" s="86">
        <v>7.15697E-2</v>
      </c>
    </row>
    <row r="4156" spans="2:19" x14ac:dyDescent="0.2">
      <c r="B4156" s="33"/>
      <c r="L4156" s="84">
        <v>0.93789999999999996</v>
      </c>
      <c r="M4156" s="83">
        <v>4131.7700000000004</v>
      </c>
      <c r="N4156" s="83">
        <v>23.2287</v>
      </c>
      <c r="O4156" s="83">
        <v>4108.54</v>
      </c>
      <c r="P4156" s="83">
        <v>46.4574</v>
      </c>
      <c r="Q4156" s="83">
        <v>4155</v>
      </c>
      <c r="R4156" s="86">
        <v>1.1181099999999999E-2</v>
      </c>
      <c r="S4156" s="86">
        <v>7.15697E-2</v>
      </c>
    </row>
    <row r="4157" spans="2:19" x14ac:dyDescent="0.2">
      <c r="B4157" s="33"/>
      <c r="L4157" s="84">
        <v>0.93789999999999996</v>
      </c>
      <c r="M4157" s="83">
        <v>4132.74</v>
      </c>
      <c r="N4157" s="83">
        <v>23.264600000000002</v>
      </c>
      <c r="O4157" s="83">
        <v>4109.47</v>
      </c>
      <c r="P4157" s="83">
        <v>46.529200000000003</v>
      </c>
      <c r="Q4157" s="83">
        <v>4156</v>
      </c>
      <c r="R4157" s="86">
        <v>1.1195699999999999E-2</v>
      </c>
      <c r="S4157" s="86">
        <v>7.15697E-2</v>
      </c>
    </row>
    <row r="4158" spans="2:19" x14ac:dyDescent="0.2">
      <c r="B4158" s="33"/>
      <c r="L4158" s="84">
        <v>0.93789999999999996</v>
      </c>
      <c r="M4158" s="83">
        <v>4133.7</v>
      </c>
      <c r="N4158" s="83">
        <v>23.3005</v>
      </c>
      <c r="O4158" s="83">
        <v>4110.3999999999996</v>
      </c>
      <c r="P4158" s="83">
        <v>46.600999999999999</v>
      </c>
      <c r="Q4158" s="83">
        <v>4157</v>
      </c>
      <c r="R4158" s="86">
        <v>1.12102E-2</v>
      </c>
      <c r="S4158" s="86">
        <v>7.15697E-2</v>
      </c>
    </row>
    <row r="4159" spans="2:19" x14ac:dyDescent="0.2">
      <c r="B4159" s="33"/>
      <c r="L4159" s="84">
        <v>0.93769999999999998</v>
      </c>
      <c r="M4159" s="83">
        <v>4134.66</v>
      </c>
      <c r="N4159" s="83">
        <v>23.336500000000001</v>
      </c>
      <c r="O4159" s="83">
        <v>4111.33</v>
      </c>
      <c r="P4159" s="83">
        <v>46.672899999999998</v>
      </c>
      <c r="Q4159" s="83">
        <v>4158</v>
      </c>
      <c r="R4159" s="86">
        <v>1.12248E-2</v>
      </c>
      <c r="S4159" s="86">
        <v>7.1960499999999997E-2</v>
      </c>
    </row>
    <row r="4160" spans="2:19" x14ac:dyDescent="0.2">
      <c r="B4160" s="33"/>
      <c r="L4160" s="84">
        <v>0.93769999999999998</v>
      </c>
      <c r="M4160" s="83">
        <v>4135.63</v>
      </c>
      <c r="N4160" s="83">
        <v>23.372499999999999</v>
      </c>
      <c r="O4160" s="83">
        <v>4112.26</v>
      </c>
      <c r="P4160" s="83">
        <v>46.744900000000001</v>
      </c>
      <c r="Q4160" s="83">
        <v>4159</v>
      </c>
      <c r="R4160" s="86">
        <v>1.1239499999999999E-2</v>
      </c>
      <c r="S4160" s="86">
        <v>7.1960499999999997E-2</v>
      </c>
    </row>
    <row r="4161" spans="2:19" x14ac:dyDescent="0.2">
      <c r="B4161" s="33"/>
      <c r="L4161" s="84">
        <v>0.93740000000000001</v>
      </c>
      <c r="M4161" s="83">
        <v>4136.59</v>
      </c>
      <c r="N4161" s="83">
        <v>23.4085</v>
      </c>
      <c r="O4161" s="83">
        <v>4113.18</v>
      </c>
      <c r="P4161" s="83">
        <v>46.817</v>
      </c>
      <c r="Q4161" s="83">
        <v>4160</v>
      </c>
      <c r="R4161" s="86">
        <v>1.12541E-2</v>
      </c>
      <c r="S4161" s="86">
        <v>7.2091100000000005E-2</v>
      </c>
    </row>
    <row r="4162" spans="2:19" x14ac:dyDescent="0.2">
      <c r="B4162" s="33"/>
      <c r="L4162" s="84">
        <v>0.93730000000000002</v>
      </c>
      <c r="M4162" s="83">
        <v>4137.5600000000004</v>
      </c>
      <c r="N4162" s="83">
        <v>23.444600000000001</v>
      </c>
      <c r="O4162" s="83">
        <v>4114.1099999999997</v>
      </c>
      <c r="P4162" s="83">
        <v>46.889200000000002</v>
      </c>
      <c r="Q4162" s="83">
        <v>4161</v>
      </c>
      <c r="R4162" s="86">
        <v>1.12687E-2</v>
      </c>
      <c r="S4162" s="86">
        <v>7.2178300000000001E-2</v>
      </c>
    </row>
    <row r="4163" spans="2:19" x14ac:dyDescent="0.2">
      <c r="B4163" s="33"/>
      <c r="L4163" s="84">
        <v>0.93720000000000003</v>
      </c>
      <c r="M4163" s="83">
        <v>4138.5200000000004</v>
      </c>
      <c r="N4163" s="83">
        <v>23.480699999999999</v>
      </c>
      <c r="O4163" s="83">
        <v>4115.04</v>
      </c>
      <c r="P4163" s="83">
        <v>46.961500000000001</v>
      </c>
      <c r="Q4163" s="83">
        <v>4162</v>
      </c>
      <c r="R4163" s="86">
        <v>1.1283400000000001E-2</v>
      </c>
      <c r="S4163" s="86">
        <v>7.2309300000000007E-2</v>
      </c>
    </row>
    <row r="4164" spans="2:19" x14ac:dyDescent="0.2">
      <c r="B4164" s="33"/>
      <c r="L4164" s="84">
        <v>0.93720000000000003</v>
      </c>
      <c r="M4164" s="83">
        <v>4139.4799999999996</v>
      </c>
      <c r="N4164" s="83">
        <v>23.5169</v>
      </c>
      <c r="O4164" s="83">
        <v>4115.97</v>
      </c>
      <c r="P4164" s="83">
        <v>47.033799999999999</v>
      </c>
      <c r="Q4164" s="83">
        <v>4163</v>
      </c>
      <c r="R4164" s="86">
        <v>1.12981E-2</v>
      </c>
      <c r="S4164" s="86">
        <v>7.2309300000000007E-2</v>
      </c>
    </row>
    <row r="4165" spans="2:19" x14ac:dyDescent="0.2">
      <c r="B4165" s="33"/>
      <c r="L4165" s="84">
        <v>0.93700000000000006</v>
      </c>
      <c r="M4165" s="83">
        <v>4140.45</v>
      </c>
      <c r="N4165" s="83">
        <v>23.553100000000001</v>
      </c>
      <c r="O4165" s="83">
        <v>4116.8900000000003</v>
      </c>
      <c r="P4165" s="83">
        <v>47.106200000000001</v>
      </c>
      <c r="Q4165" s="83">
        <v>4164</v>
      </c>
      <c r="R4165" s="86">
        <v>1.13127E-2</v>
      </c>
      <c r="S4165" s="86">
        <v>7.2440400000000002E-2</v>
      </c>
    </row>
    <row r="4166" spans="2:19" x14ac:dyDescent="0.2">
      <c r="B4166" s="33"/>
      <c r="L4166" s="84">
        <v>0.93659999999999999</v>
      </c>
      <c r="M4166" s="83">
        <v>4141.41</v>
      </c>
      <c r="N4166" s="83">
        <v>23.589400000000001</v>
      </c>
      <c r="O4166" s="83">
        <v>4117.82</v>
      </c>
      <c r="P4166" s="83">
        <v>47.178800000000003</v>
      </c>
      <c r="Q4166" s="83">
        <v>4165</v>
      </c>
      <c r="R4166" s="86">
        <v>1.13274E-2</v>
      </c>
      <c r="S4166" s="86">
        <v>7.2571800000000006E-2</v>
      </c>
    </row>
    <row r="4167" spans="2:19" x14ac:dyDescent="0.2">
      <c r="B4167" s="33"/>
      <c r="L4167" s="84">
        <v>0.93659999999999999</v>
      </c>
      <c r="M4167" s="83">
        <v>4142.37</v>
      </c>
      <c r="N4167" s="83">
        <v>23.625699999999998</v>
      </c>
      <c r="O4167" s="83">
        <v>4118.75</v>
      </c>
      <c r="P4167" s="83">
        <v>47.251399999999997</v>
      </c>
      <c r="Q4167" s="83">
        <v>4166</v>
      </c>
      <c r="R4167" s="86">
        <v>1.1342100000000001E-2</v>
      </c>
      <c r="S4167" s="86">
        <v>7.2571800000000006E-2</v>
      </c>
    </row>
    <row r="4168" spans="2:19" x14ac:dyDescent="0.2">
      <c r="B4168" s="33"/>
      <c r="L4168" s="84">
        <v>0.93630000000000002</v>
      </c>
      <c r="M4168" s="83">
        <v>4143.34</v>
      </c>
      <c r="N4168" s="83">
        <v>23.661999999999999</v>
      </c>
      <c r="O4168" s="83">
        <v>4119.68</v>
      </c>
      <c r="P4168" s="83">
        <v>47.324100000000001</v>
      </c>
      <c r="Q4168" s="83">
        <v>4167</v>
      </c>
      <c r="R4168" s="86">
        <v>1.13569E-2</v>
      </c>
      <c r="S4168" s="86">
        <v>7.2791099999999997E-2</v>
      </c>
    </row>
    <row r="4169" spans="2:19" x14ac:dyDescent="0.2">
      <c r="B4169" s="33"/>
      <c r="L4169" s="84">
        <v>0.93630000000000002</v>
      </c>
      <c r="M4169" s="83">
        <v>4144.3</v>
      </c>
      <c r="N4169" s="83">
        <v>23.698399999999999</v>
      </c>
      <c r="O4169" s="83">
        <v>4120.6000000000004</v>
      </c>
      <c r="P4169" s="83">
        <v>47.396900000000002</v>
      </c>
      <c r="Q4169" s="83">
        <v>4168</v>
      </c>
      <c r="R4169" s="86">
        <v>1.1371600000000001E-2</v>
      </c>
      <c r="S4169" s="86">
        <v>7.2791099999999997E-2</v>
      </c>
    </row>
    <row r="4170" spans="2:19" x14ac:dyDescent="0.2">
      <c r="B4170" s="33"/>
      <c r="L4170" s="84">
        <v>0.93630000000000002</v>
      </c>
      <c r="M4170" s="83">
        <v>4145.2700000000004</v>
      </c>
      <c r="N4170" s="83">
        <v>23.7349</v>
      </c>
      <c r="O4170" s="83">
        <v>4121.53</v>
      </c>
      <c r="P4170" s="83">
        <v>47.469799999999999</v>
      </c>
      <c r="Q4170" s="83">
        <v>4169</v>
      </c>
      <c r="R4170" s="86">
        <v>1.13864E-2</v>
      </c>
      <c r="S4170" s="86">
        <v>7.2791099999999997E-2</v>
      </c>
    </row>
    <row r="4171" spans="2:19" x14ac:dyDescent="0.2">
      <c r="B4171" s="33"/>
      <c r="L4171" s="84">
        <v>0.93620000000000003</v>
      </c>
      <c r="M4171" s="83">
        <v>4146.2299999999996</v>
      </c>
      <c r="N4171" s="83">
        <v>23.7714</v>
      </c>
      <c r="O4171" s="83">
        <v>4122.46</v>
      </c>
      <c r="P4171" s="83">
        <v>47.542700000000004</v>
      </c>
      <c r="Q4171" s="83">
        <v>4170</v>
      </c>
      <c r="R4171" s="86">
        <v>1.1401100000000001E-2</v>
      </c>
      <c r="S4171" s="86">
        <v>7.2966900000000001E-2</v>
      </c>
    </row>
    <row r="4172" spans="2:19" x14ac:dyDescent="0.2">
      <c r="B4172" s="33"/>
      <c r="L4172" s="84">
        <v>0.93610000000000004</v>
      </c>
      <c r="M4172" s="83">
        <v>4147.1899999999996</v>
      </c>
      <c r="N4172" s="83">
        <v>23.8079</v>
      </c>
      <c r="O4172" s="83">
        <v>4123.38</v>
      </c>
      <c r="P4172" s="83">
        <v>47.6158</v>
      </c>
      <c r="Q4172" s="83">
        <v>4171</v>
      </c>
      <c r="R4172" s="86">
        <v>1.14159E-2</v>
      </c>
      <c r="S4172" s="86">
        <v>7.3054900000000006E-2</v>
      </c>
    </row>
    <row r="4173" spans="2:19" x14ac:dyDescent="0.2">
      <c r="B4173" s="33"/>
      <c r="L4173" s="84">
        <v>0.93600000000000005</v>
      </c>
      <c r="M4173" s="83">
        <v>4148.16</v>
      </c>
      <c r="N4173" s="83">
        <v>23.8445</v>
      </c>
      <c r="O4173" s="83">
        <v>4124.3100000000004</v>
      </c>
      <c r="P4173" s="83">
        <v>47.688899999999997</v>
      </c>
      <c r="Q4173" s="83">
        <v>4172</v>
      </c>
      <c r="R4173" s="86">
        <v>1.14307E-2</v>
      </c>
      <c r="S4173" s="86">
        <v>7.3143E-2</v>
      </c>
    </row>
    <row r="4174" spans="2:19" x14ac:dyDescent="0.2">
      <c r="B4174" s="33"/>
      <c r="L4174" s="84">
        <v>0.93589999999999995</v>
      </c>
      <c r="M4174" s="83">
        <v>4149.12</v>
      </c>
      <c r="N4174" s="83">
        <v>23.8811</v>
      </c>
      <c r="O4174" s="83">
        <v>4125.24</v>
      </c>
      <c r="P4174" s="83">
        <v>47.7622</v>
      </c>
      <c r="Q4174" s="83">
        <v>4173</v>
      </c>
      <c r="R4174" s="86">
        <v>1.1445500000000001E-2</v>
      </c>
      <c r="S4174" s="86">
        <v>7.3231199999999996E-2</v>
      </c>
    </row>
    <row r="4175" spans="2:19" x14ac:dyDescent="0.2">
      <c r="B4175" s="33"/>
      <c r="L4175" s="84">
        <v>0.93579999999999997</v>
      </c>
      <c r="M4175" s="83">
        <v>4150.08</v>
      </c>
      <c r="N4175" s="83">
        <v>23.9177</v>
      </c>
      <c r="O4175" s="83">
        <v>4126.16</v>
      </c>
      <c r="P4175" s="83">
        <v>47.835500000000003</v>
      </c>
      <c r="Q4175" s="83">
        <v>4174</v>
      </c>
      <c r="R4175" s="86">
        <v>1.14603E-2</v>
      </c>
      <c r="S4175" s="86">
        <v>7.3319499999999996E-2</v>
      </c>
    </row>
    <row r="4176" spans="2:19" x14ac:dyDescent="0.2">
      <c r="B4176" s="33"/>
      <c r="L4176" s="84">
        <v>0.93569999999999998</v>
      </c>
      <c r="M4176" s="83">
        <v>4151.05</v>
      </c>
      <c r="N4176" s="83">
        <v>23.9544</v>
      </c>
      <c r="O4176" s="83">
        <v>4127.09</v>
      </c>
      <c r="P4176" s="83">
        <v>47.908900000000003</v>
      </c>
      <c r="Q4176" s="83">
        <v>4175</v>
      </c>
      <c r="R4176" s="86">
        <v>1.14752E-2</v>
      </c>
      <c r="S4176" s="86">
        <v>7.3452000000000003E-2</v>
      </c>
    </row>
    <row r="4177" spans="2:19" x14ac:dyDescent="0.2">
      <c r="B4177" s="33"/>
      <c r="L4177" s="84">
        <v>0.93569999999999998</v>
      </c>
      <c r="M4177" s="83">
        <v>4152.01</v>
      </c>
      <c r="N4177" s="83">
        <v>23.991199999999999</v>
      </c>
      <c r="O4177" s="83">
        <v>4128.0200000000004</v>
      </c>
      <c r="P4177" s="83">
        <v>47.982399999999998</v>
      </c>
      <c r="Q4177" s="83">
        <v>4176</v>
      </c>
      <c r="R4177" s="86">
        <v>1.149E-2</v>
      </c>
      <c r="S4177" s="86">
        <v>7.3452000000000003E-2</v>
      </c>
    </row>
    <row r="4178" spans="2:19" x14ac:dyDescent="0.2">
      <c r="B4178" s="33"/>
      <c r="L4178" s="84">
        <v>0.9355</v>
      </c>
      <c r="M4178" s="83">
        <v>4152.97</v>
      </c>
      <c r="N4178" s="83">
        <v>24.027999999999999</v>
      </c>
      <c r="O4178" s="83">
        <v>4128.9399999999996</v>
      </c>
      <c r="P4178" s="83">
        <v>48.055999999999997</v>
      </c>
      <c r="Q4178" s="83">
        <v>4177</v>
      </c>
      <c r="R4178" s="86">
        <v>1.15049E-2</v>
      </c>
      <c r="S4178" s="86">
        <v>7.3629100000000003E-2</v>
      </c>
    </row>
    <row r="4179" spans="2:19" x14ac:dyDescent="0.2">
      <c r="B4179" s="33"/>
      <c r="L4179" s="84">
        <v>0.9355</v>
      </c>
      <c r="M4179" s="83">
        <v>4153.9399999999996</v>
      </c>
      <c r="N4179" s="83">
        <v>24.064800000000002</v>
      </c>
      <c r="O4179" s="83">
        <v>4129.87</v>
      </c>
      <c r="P4179" s="83">
        <v>48.129600000000003</v>
      </c>
      <c r="Q4179" s="83">
        <v>4178</v>
      </c>
      <c r="R4179" s="86">
        <v>1.15198E-2</v>
      </c>
      <c r="S4179" s="86">
        <v>7.3629100000000003E-2</v>
      </c>
    </row>
    <row r="4180" spans="2:19" x14ac:dyDescent="0.2">
      <c r="B4180" s="33"/>
      <c r="L4180" s="84">
        <v>0.93530000000000002</v>
      </c>
      <c r="M4180" s="83">
        <v>4154.8999999999996</v>
      </c>
      <c r="N4180" s="83">
        <v>24.101700000000001</v>
      </c>
      <c r="O4180" s="83">
        <v>4130.8</v>
      </c>
      <c r="P4180" s="83">
        <v>48.203400000000002</v>
      </c>
      <c r="Q4180" s="83">
        <v>4179</v>
      </c>
      <c r="R4180" s="86">
        <v>1.15347E-2</v>
      </c>
      <c r="S4180" s="86">
        <v>7.3806399999999994E-2</v>
      </c>
    </row>
    <row r="4181" spans="2:19" x14ac:dyDescent="0.2">
      <c r="B4181" s="33"/>
      <c r="L4181" s="84">
        <v>0.93530000000000002</v>
      </c>
      <c r="M4181" s="83">
        <v>4155.8599999999997</v>
      </c>
      <c r="N4181" s="83">
        <v>24.1386</v>
      </c>
      <c r="O4181" s="83">
        <v>4131.72</v>
      </c>
      <c r="P4181" s="83">
        <v>48.277299999999997</v>
      </c>
      <c r="Q4181" s="83">
        <v>4180</v>
      </c>
      <c r="R4181" s="86">
        <v>1.15496E-2</v>
      </c>
      <c r="S4181" s="86">
        <v>7.3806399999999994E-2</v>
      </c>
    </row>
    <row r="4182" spans="2:19" x14ac:dyDescent="0.2">
      <c r="B4182" s="33"/>
      <c r="L4182" s="84">
        <v>0.93520000000000003</v>
      </c>
      <c r="M4182" s="83">
        <v>4156.82</v>
      </c>
      <c r="N4182" s="83">
        <v>24.175599999999999</v>
      </c>
      <c r="O4182" s="83">
        <v>4132.6499999999996</v>
      </c>
      <c r="P4182" s="83">
        <v>48.351199999999999</v>
      </c>
      <c r="Q4182" s="83">
        <v>4181</v>
      </c>
      <c r="R4182" s="86">
        <v>1.15645E-2</v>
      </c>
      <c r="S4182" s="86">
        <v>7.3939699999999997E-2</v>
      </c>
    </row>
    <row r="4183" spans="2:19" x14ac:dyDescent="0.2">
      <c r="B4183" s="33"/>
      <c r="L4183" s="84">
        <v>0.93489999999999995</v>
      </c>
      <c r="M4183" s="83">
        <v>4157.79</v>
      </c>
      <c r="N4183" s="83">
        <v>24.212599999999998</v>
      </c>
      <c r="O4183" s="83">
        <v>4133.57</v>
      </c>
      <c r="P4183" s="83">
        <v>48.425199999999997</v>
      </c>
      <c r="Q4183" s="83">
        <v>4182</v>
      </c>
      <c r="R4183" s="86">
        <v>1.15794E-2</v>
      </c>
      <c r="S4183" s="86">
        <v>7.40286E-2</v>
      </c>
    </row>
    <row r="4184" spans="2:19" x14ac:dyDescent="0.2">
      <c r="B4184" s="33"/>
      <c r="L4184" s="84">
        <v>0.93440000000000001</v>
      </c>
      <c r="M4184" s="83">
        <v>4158.75</v>
      </c>
      <c r="N4184" s="83">
        <v>24.249700000000001</v>
      </c>
      <c r="O4184" s="83">
        <v>4134.5</v>
      </c>
      <c r="P4184" s="83">
        <v>48.499299999999998</v>
      </c>
      <c r="Q4184" s="83">
        <v>4183</v>
      </c>
      <c r="R4184" s="86">
        <v>1.1594399999999999E-2</v>
      </c>
      <c r="S4184" s="86">
        <v>7.4162199999999998E-2</v>
      </c>
    </row>
    <row r="4185" spans="2:19" x14ac:dyDescent="0.2">
      <c r="B4185" s="33"/>
      <c r="L4185" s="84">
        <v>0.93440000000000001</v>
      </c>
      <c r="M4185" s="83">
        <v>4159.71</v>
      </c>
      <c r="N4185" s="83">
        <v>24.286799999999999</v>
      </c>
      <c r="O4185" s="83">
        <v>4135.43</v>
      </c>
      <c r="P4185" s="83">
        <v>48.573500000000003</v>
      </c>
      <c r="Q4185" s="83">
        <v>4184</v>
      </c>
      <c r="R4185" s="86">
        <v>1.1609400000000001E-2</v>
      </c>
      <c r="S4185" s="86">
        <v>7.4162199999999998E-2</v>
      </c>
    </row>
    <row r="4186" spans="2:19" x14ac:dyDescent="0.2">
      <c r="B4186" s="33"/>
      <c r="L4186" s="84">
        <v>0.93430000000000002</v>
      </c>
      <c r="M4186" s="83">
        <v>4160.68</v>
      </c>
      <c r="N4186" s="83">
        <v>24.323899999999998</v>
      </c>
      <c r="O4186" s="83">
        <v>4136.3500000000004</v>
      </c>
      <c r="P4186" s="83">
        <v>48.647799999999997</v>
      </c>
      <c r="Q4186" s="83">
        <v>4185</v>
      </c>
      <c r="R4186" s="86">
        <v>1.1624300000000001E-2</v>
      </c>
      <c r="S4186" s="86">
        <v>7.4295899999999998E-2</v>
      </c>
    </row>
    <row r="4187" spans="2:19" x14ac:dyDescent="0.2">
      <c r="B4187" s="33"/>
      <c r="L4187" s="84">
        <v>0.93420000000000003</v>
      </c>
      <c r="M4187" s="83">
        <v>4161.6400000000003</v>
      </c>
      <c r="N4187" s="83">
        <v>24.3611</v>
      </c>
      <c r="O4187" s="83">
        <v>4137.28</v>
      </c>
      <c r="P4187" s="83">
        <v>48.722200000000001</v>
      </c>
      <c r="Q4187" s="83">
        <v>4186</v>
      </c>
      <c r="R4187" s="86">
        <v>1.16393E-2</v>
      </c>
      <c r="S4187" s="86">
        <v>7.4385199999999999E-2</v>
      </c>
    </row>
    <row r="4188" spans="2:19" x14ac:dyDescent="0.2">
      <c r="B4188" s="33"/>
      <c r="L4188" s="84">
        <v>0.93389999999999995</v>
      </c>
      <c r="M4188" s="83">
        <v>4162.6000000000004</v>
      </c>
      <c r="N4188" s="83">
        <v>24.398399999999999</v>
      </c>
      <c r="O4188" s="83">
        <v>4138.2</v>
      </c>
      <c r="P4188" s="83">
        <v>48.796700000000001</v>
      </c>
      <c r="Q4188" s="83">
        <v>4187</v>
      </c>
      <c r="R4188" s="86">
        <v>1.1654299999999999E-2</v>
      </c>
      <c r="S4188" s="86">
        <v>7.4519299999999997E-2</v>
      </c>
    </row>
    <row r="4189" spans="2:19" x14ac:dyDescent="0.2">
      <c r="B4189" s="33"/>
      <c r="L4189" s="84">
        <v>0.93389999999999995</v>
      </c>
      <c r="M4189" s="83">
        <v>4163.5600000000004</v>
      </c>
      <c r="N4189" s="83">
        <v>24.435600000000001</v>
      </c>
      <c r="O4189" s="83">
        <v>4139.13</v>
      </c>
      <c r="P4189" s="83">
        <v>48.871299999999998</v>
      </c>
      <c r="Q4189" s="83">
        <v>4188</v>
      </c>
      <c r="R4189" s="86">
        <v>1.16694E-2</v>
      </c>
      <c r="S4189" s="86">
        <v>7.4519299999999997E-2</v>
      </c>
    </row>
    <row r="4190" spans="2:19" x14ac:dyDescent="0.2">
      <c r="B4190" s="33"/>
      <c r="L4190" s="84">
        <v>0.93379999999999996</v>
      </c>
      <c r="M4190" s="83">
        <v>4164.53</v>
      </c>
      <c r="N4190" s="83">
        <v>24.472999999999999</v>
      </c>
      <c r="O4190" s="83">
        <v>4140.05</v>
      </c>
      <c r="P4190" s="83">
        <v>48.945900000000002</v>
      </c>
      <c r="Q4190" s="83">
        <v>4189</v>
      </c>
      <c r="R4190" s="86">
        <v>1.1684399999999999E-2</v>
      </c>
      <c r="S4190" s="86">
        <v>7.4698299999999995E-2</v>
      </c>
    </row>
    <row r="4191" spans="2:19" x14ac:dyDescent="0.2">
      <c r="B4191" s="33"/>
      <c r="L4191" s="84">
        <v>0.93379999999999996</v>
      </c>
      <c r="M4191" s="83">
        <v>4165.49</v>
      </c>
      <c r="N4191" s="83">
        <v>24.510300000000001</v>
      </c>
      <c r="O4191" s="83">
        <v>4140.9799999999996</v>
      </c>
      <c r="P4191" s="83">
        <v>49.020699999999998</v>
      </c>
      <c r="Q4191" s="83">
        <v>4190</v>
      </c>
      <c r="R4191" s="86">
        <v>1.16994E-2</v>
      </c>
      <c r="S4191" s="86">
        <v>7.4698299999999995E-2</v>
      </c>
    </row>
    <row r="4192" spans="2:19" x14ac:dyDescent="0.2">
      <c r="B4192" s="33"/>
      <c r="L4192" s="84">
        <v>0.93369999999999997</v>
      </c>
      <c r="M4192" s="83">
        <v>4166.45</v>
      </c>
      <c r="N4192" s="83">
        <v>24.547699999999999</v>
      </c>
      <c r="O4192" s="83">
        <v>4141.8999999999996</v>
      </c>
      <c r="P4192" s="83">
        <v>49.095500000000001</v>
      </c>
      <c r="Q4192" s="83">
        <v>4191</v>
      </c>
      <c r="R4192" s="86">
        <v>1.1714499999999999E-2</v>
      </c>
      <c r="S4192" s="86">
        <v>7.4832800000000005E-2</v>
      </c>
    </row>
    <row r="4193" spans="2:19" x14ac:dyDescent="0.2">
      <c r="B4193" s="33"/>
      <c r="L4193" s="84">
        <v>0.93359999999999999</v>
      </c>
      <c r="M4193" s="83">
        <v>4167.41</v>
      </c>
      <c r="N4193" s="83">
        <v>24.5852</v>
      </c>
      <c r="O4193" s="83">
        <v>4142.83</v>
      </c>
      <c r="P4193" s="83">
        <v>49.170400000000001</v>
      </c>
      <c r="Q4193" s="83">
        <v>4192</v>
      </c>
      <c r="R4193" s="86">
        <v>1.17296E-2</v>
      </c>
      <c r="S4193" s="86">
        <v>7.4922600000000006E-2</v>
      </c>
    </row>
    <row r="4194" spans="2:19" x14ac:dyDescent="0.2">
      <c r="B4194" s="33"/>
      <c r="L4194" s="84">
        <v>0.9335</v>
      </c>
      <c r="M4194" s="83">
        <v>4168.38</v>
      </c>
      <c r="N4194" s="83">
        <v>24.622699999999998</v>
      </c>
      <c r="O4194" s="83">
        <v>4143.75</v>
      </c>
      <c r="P4194" s="83">
        <v>49.245399999999997</v>
      </c>
      <c r="Q4194" s="83">
        <v>4193</v>
      </c>
      <c r="R4194" s="86">
        <v>1.17447E-2</v>
      </c>
      <c r="S4194" s="86">
        <v>7.5012499999999996E-2</v>
      </c>
    </row>
    <row r="4195" spans="2:19" x14ac:dyDescent="0.2">
      <c r="B4195" s="33"/>
      <c r="L4195" s="84">
        <v>0.93330000000000002</v>
      </c>
      <c r="M4195" s="83">
        <v>4169.34</v>
      </c>
      <c r="N4195" s="83">
        <v>24.660299999999999</v>
      </c>
      <c r="O4195" s="83">
        <v>4144.68</v>
      </c>
      <c r="P4195" s="83">
        <v>49.320500000000003</v>
      </c>
      <c r="Q4195" s="83">
        <v>4194</v>
      </c>
      <c r="R4195" s="86">
        <v>1.1759800000000001E-2</v>
      </c>
      <c r="S4195" s="86">
        <v>7.51024E-2</v>
      </c>
    </row>
    <row r="4196" spans="2:19" x14ac:dyDescent="0.2">
      <c r="B4196" s="33"/>
      <c r="L4196" s="84">
        <v>0.93300000000000005</v>
      </c>
      <c r="M4196" s="83">
        <v>4170.3</v>
      </c>
      <c r="N4196" s="83">
        <v>24.697900000000001</v>
      </c>
      <c r="O4196" s="83">
        <v>4145.6000000000004</v>
      </c>
      <c r="P4196" s="83">
        <v>49.395699999999998</v>
      </c>
      <c r="Q4196" s="83">
        <v>4195</v>
      </c>
      <c r="R4196" s="86">
        <v>1.17749E-2</v>
      </c>
      <c r="S4196" s="86">
        <v>7.5327599999999995E-2</v>
      </c>
    </row>
    <row r="4197" spans="2:19" x14ac:dyDescent="0.2">
      <c r="B4197" s="33"/>
      <c r="L4197" s="84">
        <v>0.93300000000000005</v>
      </c>
      <c r="M4197" s="83">
        <v>4171.26</v>
      </c>
      <c r="N4197" s="83">
        <v>24.735499999999998</v>
      </c>
      <c r="O4197" s="83">
        <v>4146.53</v>
      </c>
      <c r="P4197" s="83">
        <v>49.470999999999997</v>
      </c>
      <c r="Q4197" s="83">
        <v>4196</v>
      </c>
      <c r="R4197" s="86">
        <v>1.179E-2</v>
      </c>
      <c r="S4197" s="86">
        <v>7.5327599999999995E-2</v>
      </c>
    </row>
    <row r="4198" spans="2:19" x14ac:dyDescent="0.2">
      <c r="B4198" s="33"/>
      <c r="L4198" s="84">
        <v>0.93300000000000005</v>
      </c>
      <c r="M4198" s="83">
        <v>4172.2299999999996</v>
      </c>
      <c r="N4198" s="83">
        <v>24.773199999999999</v>
      </c>
      <c r="O4198" s="83">
        <v>4147.45</v>
      </c>
      <c r="P4198" s="83">
        <v>49.546399999999998</v>
      </c>
      <c r="Q4198" s="83">
        <v>4197</v>
      </c>
      <c r="R4198" s="86">
        <v>1.18052E-2</v>
      </c>
      <c r="S4198" s="86">
        <v>7.5327599999999995E-2</v>
      </c>
    </row>
    <row r="4199" spans="2:19" x14ac:dyDescent="0.2">
      <c r="B4199" s="33"/>
      <c r="L4199" s="84">
        <v>0.93300000000000005</v>
      </c>
      <c r="M4199" s="83">
        <v>4173.1899999999996</v>
      </c>
      <c r="N4199" s="83">
        <v>24.8109</v>
      </c>
      <c r="O4199" s="83">
        <v>4148.38</v>
      </c>
      <c r="P4199" s="83">
        <v>49.6218</v>
      </c>
      <c r="Q4199" s="83">
        <v>4198</v>
      </c>
      <c r="R4199" s="86">
        <v>1.18204E-2</v>
      </c>
      <c r="S4199" s="86">
        <v>7.5327599999999995E-2</v>
      </c>
    </row>
    <row r="4200" spans="2:19" x14ac:dyDescent="0.2">
      <c r="B4200" s="33"/>
      <c r="L4200" s="84">
        <v>0.93259999999999998</v>
      </c>
      <c r="M4200" s="83">
        <v>4174.1499999999996</v>
      </c>
      <c r="N4200" s="83">
        <v>24.848700000000001</v>
      </c>
      <c r="O4200" s="83">
        <v>4149.3</v>
      </c>
      <c r="P4200" s="83">
        <v>49.697400000000002</v>
      </c>
      <c r="Q4200" s="83">
        <v>4199</v>
      </c>
      <c r="R4200" s="86">
        <v>1.1835500000000001E-2</v>
      </c>
      <c r="S4200" s="86">
        <v>7.5598600000000002E-2</v>
      </c>
    </row>
    <row r="4201" spans="2:19" x14ac:dyDescent="0.2">
      <c r="B4201" s="33"/>
      <c r="L4201" s="84">
        <v>0.93259999999999998</v>
      </c>
      <c r="M4201" s="83">
        <v>4175.1099999999997</v>
      </c>
      <c r="N4201" s="83">
        <v>24.886500000000002</v>
      </c>
      <c r="O4201" s="83">
        <v>4150.2299999999996</v>
      </c>
      <c r="P4201" s="83">
        <v>49.773000000000003</v>
      </c>
      <c r="Q4201" s="83">
        <v>4200</v>
      </c>
      <c r="R4201" s="86">
        <v>1.18507E-2</v>
      </c>
      <c r="S4201" s="86">
        <v>7.5598600000000002E-2</v>
      </c>
    </row>
    <row r="4202" spans="2:19" x14ac:dyDescent="0.2">
      <c r="B4202" s="33"/>
      <c r="L4202" s="84">
        <v>0.9325</v>
      </c>
      <c r="M4202" s="83">
        <v>4176.08</v>
      </c>
      <c r="N4202" s="83">
        <v>24.924399999999999</v>
      </c>
      <c r="O4202" s="83">
        <v>4151.1499999999996</v>
      </c>
      <c r="P4202" s="83">
        <v>49.848799999999997</v>
      </c>
      <c r="Q4202" s="83">
        <v>4201</v>
      </c>
      <c r="R4202" s="86">
        <v>1.18659E-2</v>
      </c>
      <c r="S4202" s="86">
        <v>7.5734399999999993E-2</v>
      </c>
    </row>
    <row r="4203" spans="2:19" x14ac:dyDescent="0.2">
      <c r="B4203" s="33"/>
      <c r="L4203" s="84">
        <v>0.93240000000000001</v>
      </c>
      <c r="M4203" s="83">
        <v>4177.04</v>
      </c>
      <c r="N4203" s="83">
        <v>24.962299999999999</v>
      </c>
      <c r="O4203" s="83">
        <v>4152.08</v>
      </c>
      <c r="P4203" s="83">
        <v>49.924599999999998</v>
      </c>
      <c r="Q4203" s="83">
        <v>4202</v>
      </c>
      <c r="R4203" s="86">
        <v>1.18812E-2</v>
      </c>
      <c r="S4203" s="86">
        <v>7.5825000000000004E-2</v>
      </c>
    </row>
    <row r="4204" spans="2:19" x14ac:dyDescent="0.2">
      <c r="B4204" s="33"/>
      <c r="L4204" s="84">
        <v>0.93230000000000002</v>
      </c>
      <c r="M4204" s="83">
        <v>4178</v>
      </c>
      <c r="N4204" s="83">
        <v>25.000299999999999</v>
      </c>
      <c r="O4204" s="83">
        <v>4153</v>
      </c>
      <c r="P4204" s="83">
        <v>50.000500000000002</v>
      </c>
      <c r="Q4204" s="83">
        <v>4203</v>
      </c>
      <c r="R4204" s="86">
        <v>1.18964E-2</v>
      </c>
      <c r="S4204" s="86">
        <v>7.5915700000000003E-2</v>
      </c>
    </row>
    <row r="4205" spans="2:19" x14ac:dyDescent="0.2">
      <c r="B4205" s="33"/>
      <c r="L4205" s="84">
        <v>0.93220000000000003</v>
      </c>
      <c r="M4205" s="83">
        <v>4178.96</v>
      </c>
      <c r="N4205" s="83">
        <v>25.0383</v>
      </c>
      <c r="O4205" s="83">
        <v>4153.92</v>
      </c>
      <c r="P4205" s="83">
        <v>50.076500000000003</v>
      </c>
      <c r="Q4205" s="83">
        <v>4204</v>
      </c>
      <c r="R4205" s="86">
        <v>1.19116E-2</v>
      </c>
      <c r="S4205" s="86">
        <v>7.6006500000000005E-2</v>
      </c>
    </row>
    <row r="4206" spans="2:19" x14ac:dyDescent="0.2">
      <c r="B4206" s="33"/>
      <c r="L4206" s="84">
        <v>0.93210000000000004</v>
      </c>
      <c r="M4206" s="83">
        <v>4179.92</v>
      </c>
      <c r="N4206" s="83">
        <v>25.0763</v>
      </c>
      <c r="O4206" s="83">
        <v>4154.8500000000004</v>
      </c>
      <c r="P4206" s="83">
        <v>50.1526</v>
      </c>
      <c r="Q4206" s="83">
        <v>4205</v>
      </c>
      <c r="R4206" s="86">
        <v>1.1926900000000001E-2</v>
      </c>
      <c r="S4206" s="86">
        <v>7.61883E-2</v>
      </c>
    </row>
    <row r="4207" spans="2:19" x14ac:dyDescent="0.2">
      <c r="B4207" s="33"/>
      <c r="L4207" s="84">
        <v>0.93210000000000004</v>
      </c>
      <c r="M4207" s="83">
        <v>4180.8900000000003</v>
      </c>
      <c r="N4207" s="83">
        <v>25.1144</v>
      </c>
      <c r="O4207" s="83">
        <v>4155.7700000000004</v>
      </c>
      <c r="P4207" s="83">
        <v>50.2288</v>
      </c>
      <c r="Q4207" s="83">
        <v>4206</v>
      </c>
      <c r="R4207" s="86">
        <v>1.19422E-2</v>
      </c>
      <c r="S4207" s="86">
        <v>7.61883E-2</v>
      </c>
    </row>
    <row r="4208" spans="2:19" x14ac:dyDescent="0.2">
      <c r="B4208" s="33"/>
      <c r="L4208" s="84">
        <v>0.93210000000000004</v>
      </c>
      <c r="M4208" s="83">
        <v>4181.8500000000004</v>
      </c>
      <c r="N4208" s="83">
        <v>25.1525</v>
      </c>
      <c r="O4208" s="83">
        <v>4156.6899999999996</v>
      </c>
      <c r="P4208" s="83">
        <v>50.305100000000003</v>
      </c>
      <c r="Q4208" s="83">
        <v>4207</v>
      </c>
      <c r="R4208" s="86">
        <v>1.1957499999999999E-2</v>
      </c>
      <c r="S4208" s="86">
        <v>7.61883E-2</v>
      </c>
    </row>
    <row r="4209" spans="2:19" x14ac:dyDescent="0.2">
      <c r="B4209" s="33"/>
      <c r="L4209" s="84">
        <v>0.93179999999999996</v>
      </c>
      <c r="M4209" s="83">
        <v>4182.8100000000004</v>
      </c>
      <c r="N4209" s="83">
        <v>25.1907</v>
      </c>
      <c r="O4209" s="83">
        <v>4157.62</v>
      </c>
      <c r="P4209" s="83">
        <v>50.381500000000003</v>
      </c>
      <c r="Q4209" s="83">
        <v>4208</v>
      </c>
      <c r="R4209" s="86">
        <v>1.19728E-2</v>
      </c>
      <c r="S4209" s="86">
        <v>7.6370499999999994E-2</v>
      </c>
    </row>
    <row r="4210" spans="2:19" x14ac:dyDescent="0.2">
      <c r="B4210" s="33"/>
      <c r="L4210" s="84">
        <v>0.93169999999999997</v>
      </c>
      <c r="M4210" s="83">
        <v>4183.7700000000004</v>
      </c>
      <c r="N4210" s="83">
        <v>25.228999999999999</v>
      </c>
      <c r="O4210" s="83">
        <v>4158.54</v>
      </c>
      <c r="P4210" s="83">
        <v>50.457900000000002</v>
      </c>
      <c r="Q4210" s="83">
        <v>4209</v>
      </c>
      <c r="R4210" s="86">
        <v>1.19881E-2</v>
      </c>
      <c r="S4210" s="86">
        <v>7.6461699999999994E-2</v>
      </c>
    </row>
    <row r="4211" spans="2:19" x14ac:dyDescent="0.2">
      <c r="B4211" s="33"/>
      <c r="L4211" s="84">
        <v>0.93140000000000001</v>
      </c>
      <c r="M4211" s="83">
        <v>4184.7299999999996</v>
      </c>
      <c r="N4211" s="83">
        <v>25.267199999999999</v>
      </c>
      <c r="O4211" s="83">
        <v>4159.47</v>
      </c>
      <c r="P4211" s="83">
        <v>50.534500000000001</v>
      </c>
      <c r="Q4211" s="83">
        <v>4210</v>
      </c>
      <c r="R4211" s="86">
        <v>1.2003399999999999E-2</v>
      </c>
      <c r="S4211" s="86">
        <v>7.6552999999999996E-2</v>
      </c>
    </row>
    <row r="4212" spans="2:19" x14ac:dyDescent="0.2">
      <c r="B4212" s="33"/>
      <c r="L4212" s="84">
        <v>0.93120000000000003</v>
      </c>
      <c r="M4212" s="83">
        <v>4185.6899999999996</v>
      </c>
      <c r="N4212" s="83">
        <v>25.305599999999998</v>
      </c>
      <c r="O4212" s="83">
        <v>4160.3900000000003</v>
      </c>
      <c r="P4212" s="83">
        <v>50.6111</v>
      </c>
      <c r="Q4212" s="83">
        <v>4211</v>
      </c>
      <c r="R4212" s="86">
        <v>1.20188E-2</v>
      </c>
      <c r="S4212" s="86">
        <v>7.6644400000000001E-2</v>
      </c>
    </row>
    <row r="4213" spans="2:19" x14ac:dyDescent="0.2">
      <c r="B4213" s="33"/>
      <c r="L4213" s="84">
        <v>0.93110000000000004</v>
      </c>
      <c r="M4213" s="83">
        <v>4186.66</v>
      </c>
      <c r="N4213" s="83">
        <v>25.343900000000001</v>
      </c>
      <c r="O4213" s="83">
        <v>4161.3100000000004</v>
      </c>
      <c r="P4213" s="83">
        <v>50.687899999999999</v>
      </c>
      <c r="Q4213" s="83">
        <v>4212</v>
      </c>
      <c r="R4213" s="86">
        <v>1.20342E-2</v>
      </c>
      <c r="S4213" s="86">
        <v>7.6827400000000004E-2</v>
      </c>
    </row>
    <row r="4214" spans="2:19" x14ac:dyDescent="0.2">
      <c r="B4214" s="33"/>
      <c r="L4214" s="84">
        <v>0.93110000000000004</v>
      </c>
      <c r="M4214" s="83">
        <v>4187.62</v>
      </c>
      <c r="N4214" s="83">
        <v>25.382300000000001</v>
      </c>
      <c r="O4214" s="83">
        <v>4162.24</v>
      </c>
      <c r="P4214" s="83">
        <v>50.764699999999998</v>
      </c>
      <c r="Q4214" s="83">
        <v>4213</v>
      </c>
      <c r="R4214" s="86">
        <v>1.2049499999999999E-2</v>
      </c>
      <c r="S4214" s="86">
        <v>7.6827400000000004E-2</v>
      </c>
    </row>
    <row r="4215" spans="2:19" x14ac:dyDescent="0.2">
      <c r="B4215" s="33"/>
      <c r="L4215" s="84">
        <v>0.93110000000000004</v>
      </c>
      <c r="M4215" s="83">
        <v>4188.58</v>
      </c>
      <c r="N4215" s="83">
        <v>25.4208</v>
      </c>
      <c r="O4215" s="83">
        <v>4163.16</v>
      </c>
      <c r="P4215" s="83">
        <v>50.8416</v>
      </c>
      <c r="Q4215" s="83">
        <v>4214</v>
      </c>
      <c r="R4215" s="86">
        <v>1.20649E-2</v>
      </c>
      <c r="S4215" s="86">
        <v>7.6827400000000004E-2</v>
      </c>
    </row>
    <row r="4216" spans="2:19" x14ac:dyDescent="0.2">
      <c r="B4216" s="33"/>
      <c r="L4216" s="84">
        <v>0.93069999999999997</v>
      </c>
      <c r="M4216" s="83">
        <v>4189.54</v>
      </c>
      <c r="N4216" s="83">
        <v>25.459299999999999</v>
      </c>
      <c r="O4216" s="83">
        <v>4164.08</v>
      </c>
      <c r="P4216" s="83">
        <v>50.918599999999998</v>
      </c>
      <c r="Q4216" s="83">
        <v>4215</v>
      </c>
      <c r="R4216" s="86">
        <v>1.20803E-2</v>
      </c>
      <c r="S4216" s="86">
        <v>7.7056600000000003E-2</v>
      </c>
    </row>
    <row r="4217" spans="2:19" x14ac:dyDescent="0.2">
      <c r="B4217" s="33"/>
      <c r="L4217" s="84">
        <v>0.93069999999999997</v>
      </c>
      <c r="M4217" s="83">
        <v>4190.5</v>
      </c>
      <c r="N4217" s="83">
        <v>25.497900000000001</v>
      </c>
      <c r="O4217" s="83">
        <v>4165</v>
      </c>
      <c r="P4217" s="83">
        <v>50.995699999999999</v>
      </c>
      <c r="Q4217" s="83">
        <v>4216</v>
      </c>
      <c r="R4217" s="86">
        <v>1.20958E-2</v>
      </c>
      <c r="S4217" s="86">
        <v>7.7056600000000003E-2</v>
      </c>
    </row>
    <row r="4218" spans="2:19" x14ac:dyDescent="0.2">
      <c r="B4218" s="33"/>
      <c r="L4218" s="84">
        <v>0.93049999999999999</v>
      </c>
      <c r="M4218" s="83">
        <v>4191.46</v>
      </c>
      <c r="N4218" s="83">
        <v>25.5365</v>
      </c>
      <c r="O4218" s="83">
        <v>4165.93</v>
      </c>
      <c r="P4218" s="83">
        <v>51.072899999999997</v>
      </c>
      <c r="Q4218" s="83">
        <v>4217</v>
      </c>
      <c r="R4218" s="86">
        <v>1.2111200000000001E-2</v>
      </c>
      <c r="S4218" s="86">
        <v>7.7194499999999999E-2</v>
      </c>
    </row>
    <row r="4219" spans="2:19" x14ac:dyDescent="0.2">
      <c r="B4219" s="33"/>
      <c r="L4219" s="84">
        <v>0.93030000000000002</v>
      </c>
      <c r="M4219" s="83">
        <v>4192.42</v>
      </c>
      <c r="N4219" s="83">
        <v>25.575099999999999</v>
      </c>
      <c r="O4219" s="83">
        <v>4166.8500000000004</v>
      </c>
      <c r="P4219" s="83">
        <v>51.150199999999998</v>
      </c>
      <c r="Q4219" s="83">
        <v>4218</v>
      </c>
      <c r="R4219" s="86">
        <v>1.21266E-2</v>
      </c>
      <c r="S4219" s="86">
        <v>7.7332499999999998E-2</v>
      </c>
    </row>
    <row r="4220" spans="2:19" x14ac:dyDescent="0.2">
      <c r="B4220" s="33"/>
      <c r="L4220" s="84">
        <v>0.93030000000000002</v>
      </c>
      <c r="M4220" s="83">
        <v>4193.3900000000003</v>
      </c>
      <c r="N4220" s="83">
        <v>25.613800000000001</v>
      </c>
      <c r="O4220" s="83">
        <v>4167.7700000000004</v>
      </c>
      <c r="P4220" s="83">
        <v>51.227600000000002</v>
      </c>
      <c r="Q4220" s="83">
        <v>4219</v>
      </c>
      <c r="R4220" s="86">
        <v>1.2142099999999999E-2</v>
      </c>
      <c r="S4220" s="86">
        <v>7.7332499999999998E-2</v>
      </c>
    </row>
    <row r="4221" spans="2:19" x14ac:dyDescent="0.2">
      <c r="B4221" s="33"/>
      <c r="L4221" s="84">
        <v>0.93020000000000003</v>
      </c>
      <c r="M4221" s="83">
        <v>4194.3500000000004</v>
      </c>
      <c r="N4221" s="83">
        <v>25.6525</v>
      </c>
      <c r="O4221" s="83">
        <v>4168.6899999999996</v>
      </c>
      <c r="P4221" s="83">
        <v>51.305</v>
      </c>
      <c r="Q4221" s="83">
        <v>4220</v>
      </c>
      <c r="R4221" s="86">
        <v>1.2157599999999999E-2</v>
      </c>
      <c r="S4221" s="86">
        <v>7.7470700000000003E-2</v>
      </c>
    </row>
    <row r="4222" spans="2:19" x14ac:dyDescent="0.2">
      <c r="B4222" s="33"/>
      <c r="L4222" s="84">
        <v>0.92989999999999995</v>
      </c>
      <c r="M4222" s="83">
        <v>4195.3100000000004</v>
      </c>
      <c r="N4222" s="83">
        <v>25.691299999999998</v>
      </c>
      <c r="O4222" s="83">
        <v>4169.62</v>
      </c>
      <c r="P4222" s="83">
        <v>51.382599999999996</v>
      </c>
      <c r="Q4222" s="83">
        <v>4221</v>
      </c>
      <c r="R4222" s="86">
        <v>1.2173099999999999E-2</v>
      </c>
      <c r="S4222" s="86">
        <v>7.7562900000000004E-2</v>
      </c>
    </row>
    <row r="4223" spans="2:19" x14ac:dyDescent="0.2">
      <c r="B4223" s="33"/>
      <c r="L4223" s="84">
        <v>0.92979999999999996</v>
      </c>
      <c r="M4223" s="83">
        <v>4196.2700000000004</v>
      </c>
      <c r="N4223" s="83">
        <v>25.7301</v>
      </c>
      <c r="O4223" s="83">
        <v>4170.54</v>
      </c>
      <c r="P4223" s="83">
        <v>51.460299999999997</v>
      </c>
      <c r="Q4223" s="83">
        <v>4222</v>
      </c>
      <c r="R4223" s="86">
        <v>1.2188600000000001E-2</v>
      </c>
      <c r="S4223" s="86">
        <v>7.7701400000000004E-2</v>
      </c>
    </row>
    <row r="4224" spans="2:19" x14ac:dyDescent="0.2">
      <c r="B4224" s="33"/>
      <c r="L4224" s="84">
        <v>0.92979999999999996</v>
      </c>
      <c r="M4224" s="83">
        <v>4197.2299999999996</v>
      </c>
      <c r="N4224" s="83">
        <v>25.768999999999998</v>
      </c>
      <c r="O4224" s="83">
        <v>4171.46</v>
      </c>
      <c r="P4224" s="83">
        <v>51.537999999999997</v>
      </c>
      <c r="Q4224" s="83">
        <v>4223</v>
      </c>
      <c r="R4224" s="86">
        <v>1.2204100000000001E-2</v>
      </c>
      <c r="S4224" s="86">
        <v>7.7701400000000004E-2</v>
      </c>
    </row>
    <row r="4225" spans="2:19" x14ac:dyDescent="0.2">
      <c r="B4225" s="33"/>
      <c r="L4225" s="84">
        <v>0.92969999999999997</v>
      </c>
      <c r="M4225" s="83">
        <v>4198.1899999999996</v>
      </c>
      <c r="N4225" s="83">
        <v>25.8079</v>
      </c>
      <c r="O4225" s="83">
        <v>4172.38</v>
      </c>
      <c r="P4225" s="83">
        <v>51.615900000000003</v>
      </c>
      <c r="Q4225" s="83">
        <v>4224</v>
      </c>
      <c r="R4225" s="86">
        <v>1.22197E-2</v>
      </c>
      <c r="S4225" s="86">
        <v>7.7979000000000007E-2</v>
      </c>
    </row>
    <row r="4226" spans="2:19" x14ac:dyDescent="0.2">
      <c r="B4226" s="33"/>
      <c r="L4226" s="84">
        <v>0.92969999999999997</v>
      </c>
      <c r="M4226" s="83">
        <v>4199.1499999999996</v>
      </c>
      <c r="N4226" s="83">
        <v>25.846900000000002</v>
      </c>
      <c r="O4226" s="83">
        <v>4173.3100000000004</v>
      </c>
      <c r="P4226" s="83">
        <v>51.693800000000003</v>
      </c>
      <c r="Q4226" s="83">
        <v>4225</v>
      </c>
      <c r="R4226" s="86">
        <v>1.22352E-2</v>
      </c>
      <c r="S4226" s="86">
        <v>7.7979000000000007E-2</v>
      </c>
    </row>
    <row r="4227" spans="2:19" x14ac:dyDescent="0.2">
      <c r="B4227" s="33"/>
      <c r="L4227" s="84">
        <v>0.92969999999999997</v>
      </c>
      <c r="M4227" s="83">
        <v>4200.1099999999997</v>
      </c>
      <c r="N4227" s="83">
        <v>25.885899999999999</v>
      </c>
      <c r="O4227" s="83">
        <v>4174.2299999999996</v>
      </c>
      <c r="P4227" s="83">
        <v>51.771799999999999</v>
      </c>
      <c r="Q4227" s="83">
        <v>4226</v>
      </c>
      <c r="R4227" s="86">
        <v>1.2250799999999999E-2</v>
      </c>
      <c r="S4227" s="86">
        <v>7.7979000000000007E-2</v>
      </c>
    </row>
    <row r="4228" spans="2:19" x14ac:dyDescent="0.2">
      <c r="B4228" s="33"/>
      <c r="L4228" s="84">
        <v>0.92969999999999997</v>
      </c>
      <c r="M4228" s="83">
        <v>4201.08</v>
      </c>
      <c r="N4228" s="83">
        <v>25.925000000000001</v>
      </c>
      <c r="O4228" s="83">
        <v>4175.1499999999996</v>
      </c>
      <c r="P4228" s="83">
        <v>51.849899999999998</v>
      </c>
      <c r="Q4228" s="83">
        <v>4227</v>
      </c>
      <c r="R4228" s="86">
        <v>1.22664E-2</v>
      </c>
      <c r="S4228" s="86">
        <v>7.7979000000000007E-2</v>
      </c>
    </row>
    <row r="4229" spans="2:19" x14ac:dyDescent="0.2">
      <c r="B4229" s="33"/>
      <c r="L4229" s="84">
        <v>0.92930000000000001</v>
      </c>
      <c r="M4229" s="83">
        <v>4202.04</v>
      </c>
      <c r="N4229" s="83">
        <v>25.964099999999998</v>
      </c>
      <c r="O4229" s="83">
        <v>4176.07</v>
      </c>
      <c r="P4229" s="83">
        <v>51.928100000000001</v>
      </c>
      <c r="Q4229" s="83">
        <v>4228</v>
      </c>
      <c r="R4229" s="86">
        <v>1.2282E-2</v>
      </c>
      <c r="S4229" s="86">
        <v>7.8396900000000005E-2</v>
      </c>
    </row>
    <row r="4230" spans="2:19" x14ac:dyDescent="0.2">
      <c r="B4230" s="33"/>
      <c r="L4230" s="84">
        <v>0.92930000000000001</v>
      </c>
      <c r="M4230" s="83">
        <v>4203</v>
      </c>
      <c r="N4230" s="83">
        <v>26.0032</v>
      </c>
      <c r="O4230" s="83">
        <v>4176.99</v>
      </c>
      <c r="P4230" s="83">
        <v>52.006399999999999</v>
      </c>
      <c r="Q4230" s="83">
        <v>4229</v>
      </c>
      <c r="R4230" s="86">
        <v>1.2297600000000001E-2</v>
      </c>
      <c r="S4230" s="86">
        <v>7.8396900000000005E-2</v>
      </c>
    </row>
    <row r="4231" spans="2:19" x14ac:dyDescent="0.2">
      <c r="B4231" s="33"/>
      <c r="L4231" s="84">
        <v>0.92930000000000001</v>
      </c>
      <c r="M4231" s="83">
        <v>4203.96</v>
      </c>
      <c r="N4231" s="83">
        <v>26.042400000000001</v>
      </c>
      <c r="O4231" s="83">
        <v>4177.92</v>
      </c>
      <c r="P4231" s="83">
        <v>52.084800000000001</v>
      </c>
      <c r="Q4231" s="83">
        <v>4230</v>
      </c>
      <c r="R4231" s="86">
        <v>1.23132E-2</v>
      </c>
      <c r="S4231" s="86">
        <v>7.8396900000000005E-2</v>
      </c>
    </row>
    <row r="4232" spans="2:19" x14ac:dyDescent="0.2">
      <c r="B4232" s="33"/>
      <c r="L4232" s="84">
        <v>0.92930000000000001</v>
      </c>
      <c r="M4232" s="83">
        <v>4204.92</v>
      </c>
      <c r="N4232" s="83">
        <v>26.081700000000001</v>
      </c>
      <c r="O4232" s="83">
        <v>4178.84</v>
      </c>
      <c r="P4232" s="83">
        <v>52.1633</v>
      </c>
      <c r="Q4232" s="83">
        <v>4231</v>
      </c>
      <c r="R4232" s="86">
        <v>1.2328799999999999E-2</v>
      </c>
      <c r="S4232" s="86">
        <v>7.8396900000000005E-2</v>
      </c>
    </row>
    <row r="4233" spans="2:19" x14ac:dyDescent="0.2">
      <c r="B4233" s="33"/>
      <c r="L4233" s="84">
        <v>0.92930000000000001</v>
      </c>
      <c r="M4233" s="83">
        <v>4205.88</v>
      </c>
      <c r="N4233" s="83">
        <v>26.120999999999999</v>
      </c>
      <c r="O4233" s="83">
        <v>4179.76</v>
      </c>
      <c r="P4233" s="83">
        <v>52.241900000000001</v>
      </c>
      <c r="Q4233" s="83">
        <v>4232</v>
      </c>
      <c r="R4233" s="86">
        <v>1.23445E-2</v>
      </c>
      <c r="S4233" s="86">
        <v>7.8396900000000005E-2</v>
      </c>
    </row>
    <row r="4234" spans="2:19" x14ac:dyDescent="0.2">
      <c r="B4234" s="33"/>
      <c r="L4234" s="84">
        <v>0.92910000000000004</v>
      </c>
      <c r="M4234" s="83">
        <v>4206.84</v>
      </c>
      <c r="N4234" s="83">
        <v>26.160299999999999</v>
      </c>
      <c r="O4234" s="83">
        <v>4180.68</v>
      </c>
      <c r="P4234" s="83">
        <v>52.320599999999999</v>
      </c>
      <c r="Q4234" s="83">
        <v>4233</v>
      </c>
      <c r="R4234" s="86">
        <v>1.23602E-2</v>
      </c>
      <c r="S4234" s="86">
        <v>7.8723199999999993E-2</v>
      </c>
    </row>
    <row r="4235" spans="2:19" x14ac:dyDescent="0.2">
      <c r="B4235" s="33"/>
      <c r="L4235" s="84">
        <v>0.92910000000000004</v>
      </c>
      <c r="M4235" s="83">
        <v>4207.8</v>
      </c>
      <c r="N4235" s="83">
        <v>26.1997</v>
      </c>
      <c r="O4235" s="83">
        <v>4181.6000000000004</v>
      </c>
      <c r="P4235" s="83">
        <v>52.3994</v>
      </c>
      <c r="Q4235" s="83">
        <v>4234</v>
      </c>
      <c r="R4235" s="86">
        <v>1.23759E-2</v>
      </c>
      <c r="S4235" s="86">
        <v>7.8723199999999993E-2</v>
      </c>
    </row>
    <row r="4236" spans="2:19" x14ac:dyDescent="0.2">
      <c r="B4236" s="33"/>
      <c r="L4236" s="84">
        <v>0.92900000000000005</v>
      </c>
      <c r="M4236" s="83">
        <v>4208.76</v>
      </c>
      <c r="N4236" s="83">
        <v>26.239100000000001</v>
      </c>
      <c r="O4236" s="83">
        <v>4182.5200000000004</v>
      </c>
      <c r="P4236" s="83">
        <v>52.478200000000001</v>
      </c>
      <c r="Q4236" s="83">
        <v>4235</v>
      </c>
      <c r="R4236" s="86">
        <v>1.2391599999999999E-2</v>
      </c>
      <c r="S4236" s="86">
        <v>7.8863299999999997E-2</v>
      </c>
    </row>
    <row r="4237" spans="2:19" x14ac:dyDescent="0.2">
      <c r="B4237" s="33"/>
      <c r="L4237" s="84">
        <v>0.92879999999999996</v>
      </c>
      <c r="M4237" s="83">
        <v>4209.72</v>
      </c>
      <c r="N4237" s="83">
        <v>26.278600000000001</v>
      </c>
      <c r="O4237" s="83">
        <v>4183.4399999999996</v>
      </c>
      <c r="P4237" s="83">
        <v>52.557200000000002</v>
      </c>
      <c r="Q4237" s="83">
        <v>4236</v>
      </c>
      <c r="R4237" s="86">
        <v>1.24073E-2</v>
      </c>
      <c r="S4237" s="86">
        <v>7.8956899999999997E-2</v>
      </c>
    </row>
    <row r="4238" spans="2:19" x14ac:dyDescent="0.2">
      <c r="B4238" s="33"/>
      <c r="L4238" s="84">
        <v>0.92869999999999997</v>
      </c>
      <c r="M4238" s="83">
        <v>4210.68</v>
      </c>
      <c r="N4238" s="83">
        <v>26.318100000000001</v>
      </c>
      <c r="O4238" s="83">
        <v>4184.3599999999997</v>
      </c>
      <c r="P4238" s="83">
        <v>52.636200000000002</v>
      </c>
      <c r="Q4238" s="83">
        <v>4237</v>
      </c>
      <c r="R4238" s="86">
        <v>1.2423E-2</v>
      </c>
      <c r="S4238" s="86">
        <v>7.9050499999999996E-2</v>
      </c>
    </row>
    <row r="4239" spans="2:19" x14ac:dyDescent="0.2">
      <c r="B4239" s="33"/>
      <c r="L4239" s="84">
        <v>0.92849999999999999</v>
      </c>
      <c r="M4239" s="83">
        <v>4211.6400000000003</v>
      </c>
      <c r="N4239" s="83">
        <v>26.357700000000001</v>
      </c>
      <c r="O4239" s="83">
        <v>4185.28</v>
      </c>
      <c r="P4239" s="83">
        <v>52.715400000000002</v>
      </c>
      <c r="Q4239" s="83">
        <v>4238</v>
      </c>
      <c r="R4239" s="86">
        <v>1.24387E-2</v>
      </c>
      <c r="S4239" s="86">
        <v>7.9144199999999998E-2</v>
      </c>
    </row>
    <row r="4240" spans="2:19" x14ac:dyDescent="0.2">
      <c r="B4240" s="33"/>
      <c r="L4240" s="84">
        <v>0.92830000000000001</v>
      </c>
      <c r="M4240" s="83">
        <v>4212.6000000000004</v>
      </c>
      <c r="N4240" s="83">
        <v>26.397300000000001</v>
      </c>
      <c r="O4240" s="83">
        <v>4186.21</v>
      </c>
      <c r="P4240" s="83">
        <v>52.794600000000003</v>
      </c>
      <c r="Q4240" s="83">
        <v>4239</v>
      </c>
      <c r="R4240" s="86">
        <v>1.24545E-2</v>
      </c>
      <c r="S4240" s="86">
        <v>7.9238000000000003E-2</v>
      </c>
    </row>
    <row r="4241" spans="2:19" x14ac:dyDescent="0.2">
      <c r="B4241" s="33"/>
      <c r="L4241" s="84">
        <v>0.92810000000000004</v>
      </c>
      <c r="M4241" s="83">
        <v>4213.5600000000004</v>
      </c>
      <c r="N4241" s="83">
        <v>26.437000000000001</v>
      </c>
      <c r="O4241" s="83">
        <v>4187.13</v>
      </c>
      <c r="P4241" s="83">
        <v>52.873899999999999</v>
      </c>
      <c r="Q4241" s="83">
        <v>4240</v>
      </c>
      <c r="R4241" s="86">
        <v>1.24703E-2</v>
      </c>
      <c r="S4241" s="86">
        <v>7.9331899999999997E-2</v>
      </c>
    </row>
    <row r="4242" spans="2:19" x14ac:dyDescent="0.2">
      <c r="B4242" s="33"/>
      <c r="L4242" s="84">
        <v>0.92779999999999996</v>
      </c>
      <c r="M4242" s="83">
        <v>4214.5200000000004</v>
      </c>
      <c r="N4242" s="83">
        <v>26.476700000000001</v>
      </c>
      <c r="O4242" s="83">
        <v>4188.05</v>
      </c>
      <c r="P4242" s="83">
        <v>52.953400000000002</v>
      </c>
      <c r="Q4242" s="83">
        <v>4241</v>
      </c>
      <c r="R4242" s="86">
        <v>1.24861E-2</v>
      </c>
      <c r="S4242" s="86">
        <v>7.9425899999999994E-2</v>
      </c>
    </row>
    <row r="4243" spans="2:19" x14ac:dyDescent="0.2">
      <c r="B4243" s="33"/>
      <c r="L4243" s="84">
        <v>0.92749999999999999</v>
      </c>
      <c r="M4243" s="83">
        <v>4215.4799999999996</v>
      </c>
      <c r="N4243" s="83">
        <v>26.516400000000001</v>
      </c>
      <c r="O4243" s="83">
        <v>4188.97</v>
      </c>
      <c r="P4243" s="83">
        <v>53.032899999999998</v>
      </c>
      <c r="Q4243" s="83">
        <v>4242</v>
      </c>
      <c r="R4243" s="86">
        <v>1.25019E-2</v>
      </c>
      <c r="S4243" s="86">
        <v>7.9566999999999999E-2</v>
      </c>
    </row>
    <row r="4244" spans="2:19" x14ac:dyDescent="0.2">
      <c r="B4244" s="33"/>
      <c r="L4244" s="84">
        <v>0.92749999999999999</v>
      </c>
      <c r="M4244" s="83">
        <v>4216.4399999999996</v>
      </c>
      <c r="N4244" s="83">
        <v>26.5563</v>
      </c>
      <c r="O4244" s="83">
        <v>4189.8900000000003</v>
      </c>
      <c r="P4244" s="83">
        <v>53.112499999999997</v>
      </c>
      <c r="Q4244" s="83">
        <v>4243</v>
      </c>
      <c r="R4244" s="86">
        <v>1.25177E-2</v>
      </c>
      <c r="S4244" s="86">
        <v>7.9566999999999999E-2</v>
      </c>
    </row>
    <row r="4245" spans="2:19" x14ac:dyDescent="0.2">
      <c r="B4245" s="33"/>
      <c r="L4245" s="84">
        <v>0.9274</v>
      </c>
      <c r="M4245" s="83">
        <v>4217.3999999999996</v>
      </c>
      <c r="N4245" s="83">
        <v>26.5961</v>
      </c>
      <c r="O4245" s="83">
        <v>4190.8100000000004</v>
      </c>
      <c r="P4245" s="83">
        <v>53.1922</v>
      </c>
      <c r="Q4245" s="83">
        <v>4244</v>
      </c>
      <c r="R4245" s="86">
        <v>1.25335E-2</v>
      </c>
      <c r="S4245" s="86">
        <v>7.9755499999999993E-2</v>
      </c>
    </row>
    <row r="4246" spans="2:19" x14ac:dyDescent="0.2">
      <c r="B4246" s="33"/>
      <c r="L4246" s="84">
        <v>0.9274</v>
      </c>
      <c r="M4246" s="83">
        <v>4218.3599999999997</v>
      </c>
      <c r="N4246" s="83">
        <v>26.635999999999999</v>
      </c>
      <c r="O4246" s="83">
        <v>4191.7299999999996</v>
      </c>
      <c r="P4246" s="83">
        <v>53.271999999999998</v>
      </c>
      <c r="Q4246" s="83">
        <v>4245</v>
      </c>
      <c r="R4246" s="86">
        <v>1.25494E-2</v>
      </c>
      <c r="S4246" s="86">
        <v>7.9755499999999993E-2</v>
      </c>
    </row>
    <row r="4247" spans="2:19" x14ac:dyDescent="0.2">
      <c r="B4247" s="33"/>
      <c r="L4247" s="84">
        <v>0.92720000000000002</v>
      </c>
      <c r="M4247" s="83">
        <v>4219.32</v>
      </c>
      <c r="N4247" s="83">
        <v>26.675999999999998</v>
      </c>
      <c r="O4247" s="83">
        <v>4192.6499999999996</v>
      </c>
      <c r="P4247" s="83">
        <v>53.351900000000001</v>
      </c>
      <c r="Q4247" s="83">
        <v>4246</v>
      </c>
      <c r="R4247" s="86">
        <v>1.25652E-2</v>
      </c>
      <c r="S4247" s="86">
        <v>7.9897099999999999E-2</v>
      </c>
    </row>
    <row r="4248" spans="2:19" x14ac:dyDescent="0.2">
      <c r="B4248" s="33"/>
      <c r="L4248" s="84">
        <v>0.92710000000000004</v>
      </c>
      <c r="M4248" s="83">
        <v>4220.28</v>
      </c>
      <c r="N4248" s="83">
        <v>26.716000000000001</v>
      </c>
      <c r="O4248" s="83">
        <v>4193.57</v>
      </c>
      <c r="P4248" s="83">
        <v>53.431899999999999</v>
      </c>
      <c r="Q4248" s="83">
        <v>4247</v>
      </c>
      <c r="R4248" s="86">
        <v>1.25811E-2</v>
      </c>
      <c r="S4248" s="86">
        <v>7.9991599999999996E-2</v>
      </c>
    </row>
    <row r="4249" spans="2:19" x14ac:dyDescent="0.2">
      <c r="B4249" s="33"/>
      <c r="L4249" s="84">
        <v>0.92700000000000005</v>
      </c>
      <c r="M4249" s="83">
        <v>4221.24</v>
      </c>
      <c r="N4249" s="83">
        <v>26.756</v>
      </c>
      <c r="O4249" s="83">
        <v>4194.49</v>
      </c>
      <c r="P4249" s="83">
        <v>53.512</v>
      </c>
      <c r="Q4249" s="83">
        <v>4248</v>
      </c>
      <c r="R4249" s="86">
        <v>1.2597000000000001E-2</v>
      </c>
      <c r="S4249" s="86">
        <v>8.0086199999999996E-2</v>
      </c>
    </row>
    <row r="4250" spans="2:19" x14ac:dyDescent="0.2">
      <c r="B4250" s="33"/>
      <c r="L4250" s="84">
        <v>0.92689999999999995</v>
      </c>
      <c r="M4250" s="83">
        <v>4222.2</v>
      </c>
      <c r="N4250" s="83">
        <v>26.796099999999999</v>
      </c>
      <c r="O4250" s="83">
        <v>4195.41</v>
      </c>
      <c r="P4250" s="83">
        <v>53.592199999999998</v>
      </c>
      <c r="Q4250" s="83">
        <v>4249</v>
      </c>
      <c r="R4250" s="86">
        <v>1.26129E-2</v>
      </c>
      <c r="S4250" s="86">
        <v>8.0180799999999997E-2</v>
      </c>
    </row>
    <row r="4251" spans="2:19" x14ac:dyDescent="0.2">
      <c r="B4251" s="33"/>
      <c r="L4251" s="84">
        <v>0.92669999999999997</v>
      </c>
      <c r="M4251" s="83">
        <v>4223.16</v>
      </c>
      <c r="N4251" s="83">
        <v>26.836200000000002</v>
      </c>
      <c r="O4251" s="83">
        <v>4196.33</v>
      </c>
      <c r="P4251" s="83">
        <v>53.672400000000003</v>
      </c>
      <c r="Q4251" s="83">
        <v>4250</v>
      </c>
      <c r="R4251" s="86">
        <v>1.2628800000000001E-2</v>
      </c>
      <c r="S4251" s="86">
        <v>8.0275600000000003E-2</v>
      </c>
    </row>
    <row r="4252" spans="2:19" x14ac:dyDescent="0.2">
      <c r="B4252" s="33"/>
      <c r="L4252" s="84">
        <v>0.92659999999999998</v>
      </c>
      <c r="M4252" s="83">
        <v>4224.12</v>
      </c>
      <c r="N4252" s="83">
        <v>26.8764</v>
      </c>
      <c r="O4252" s="83">
        <v>4197.25</v>
      </c>
      <c r="P4252" s="83">
        <v>53.752800000000001</v>
      </c>
      <c r="Q4252" s="83">
        <v>4251</v>
      </c>
      <c r="R4252" s="86">
        <v>1.26447E-2</v>
      </c>
      <c r="S4252" s="86">
        <v>8.0512899999999998E-2</v>
      </c>
    </row>
    <row r="4253" spans="2:19" x14ac:dyDescent="0.2">
      <c r="B4253" s="33"/>
      <c r="L4253" s="84">
        <v>0.92659999999999998</v>
      </c>
      <c r="M4253" s="83">
        <v>4225.08</v>
      </c>
      <c r="N4253" s="83">
        <v>26.916599999999999</v>
      </c>
      <c r="O4253" s="83">
        <v>4198.17</v>
      </c>
      <c r="P4253" s="83">
        <v>53.833300000000001</v>
      </c>
      <c r="Q4253" s="83">
        <v>4252</v>
      </c>
      <c r="R4253" s="86">
        <v>1.26607E-2</v>
      </c>
      <c r="S4253" s="86">
        <v>8.0512899999999998E-2</v>
      </c>
    </row>
    <row r="4254" spans="2:19" x14ac:dyDescent="0.2">
      <c r="B4254" s="33"/>
      <c r="L4254" s="84">
        <v>0.92659999999999998</v>
      </c>
      <c r="M4254" s="83">
        <v>4226.04</v>
      </c>
      <c r="N4254" s="83">
        <v>26.956900000000001</v>
      </c>
      <c r="O4254" s="83">
        <v>4199.09</v>
      </c>
      <c r="P4254" s="83">
        <v>53.913800000000002</v>
      </c>
      <c r="Q4254" s="83">
        <v>4253</v>
      </c>
      <c r="R4254" s="86">
        <v>1.2676700000000001E-2</v>
      </c>
      <c r="S4254" s="86">
        <v>8.0512899999999998E-2</v>
      </c>
    </row>
    <row r="4255" spans="2:19" x14ac:dyDescent="0.2">
      <c r="B4255" s="33"/>
      <c r="L4255" s="84">
        <v>0.92659999999999998</v>
      </c>
      <c r="M4255" s="83">
        <v>4227</v>
      </c>
      <c r="N4255" s="83">
        <v>26.997199999999999</v>
      </c>
      <c r="O4255" s="83">
        <v>4200.01</v>
      </c>
      <c r="P4255" s="83">
        <v>53.994500000000002</v>
      </c>
      <c r="Q4255" s="83">
        <v>4254</v>
      </c>
      <c r="R4255" s="86">
        <v>1.26926E-2</v>
      </c>
      <c r="S4255" s="86">
        <v>8.0512899999999998E-2</v>
      </c>
    </row>
    <row r="4256" spans="2:19" x14ac:dyDescent="0.2">
      <c r="B4256" s="33"/>
      <c r="L4256" s="84">
        <v>0.92649999999999999</v>
      </c>
      <c r="M4256" s="83">
        <v>4227.96</v>
      </c>
      <c r="N4256" s="83">
        <v>27.037600000000001</v>
      </c>
      <c r="O4256" s="83">
        <v>4200.92</v>
      </c>
      <c r="P4256" s="83">
        <v>54.075200000000002</v>
      </c>
      <c r="Q4256" s="83">
        <v>4255</v>
      </c>
      <c r="R4256" s="86">
        <v>1.27086E-2</v>
      </c>
      <c r="S4256" s="86">
        <v>8.0846000000000001E-2</v>
      </c>
    </row>
    <row r="4257" spans="2:19" x14ac:dyDescent="0.2">
      <c r="B4257" s="33"/>
      <c r="L4257" s="84">
        <v>0.92649999999999999</v>
      </c>
      <c r="M4257" s="83">
        <v>4228.92</v>
      </c>
      <c r="N4257" s="83">
        <v>27.077999999999999</v>
      </c>
      <c r="O4257" s="83">
        <v>4201.84</v>
      </c>
      <c r="P4257" s="83">
        <v>54.156100000000002</v>
      </c>
      <c r="Q4257" s="83">
        <v>4256</v>
      </c>
      <c r="R4257" s="86">
        <v>1.2724600000000001E-2</v>
      </c>
      <c r="S4257" s="86">
        <v>8.0846000000000001E-2</v>
      </c>
    </row>
    <row r="4258" spans="2:19" x14ac:dyDescent="0.2">
      <c r="B4258" s="33"/>
      <c r="L4258" s="84">
        <v>0.92649999999999999</v>
      </c>
      <c r="M4258" s="83">
        <v>4229.88</v>
      </c>
      <c r="N4258" s="83">
        <v>27.118500000000001</v>
      </c>
      <c r="O4258" s="83">
        <v>4202.76</v>
      </c>
      <c r="P4258" s="83">
        <v>54.237000000000002</v>
      </c>
      <c r="Q4258" s="83">
        <v>4257</v>
      </c>
      <c r="R4258" s="86">
        <v>1.2740700000000001E-2</v>
      </c>
      <c r="S4258" s="86">
        <v>8.0846000000000001E-2</v>
      </c>
    </row>
    <row r="4259" spans="2:19" x14ac:dyDescent="0.2">
      <c r="B4259" s="33"/>
      <c r="L4259" s="84">
        <v>0.9264</v>
      </c>
      <c r="M4259" s="83">
        <v>4230.84</v>
      </c>
      <c r="N4259" s="83">
        <v>27.158999999999999</v>
      </c>
      <c r="O4259" s="83">
        <v>4203.68</v>
      </c>
      <c r="P4259" s="83">
        <v>54.318100000000001</v>
      </c>
      <c r="Q4259" s="83">
        <v>4258</v>
      </c>
      <c r="R4259" s="86">
        <v>1.2756699999999999E-2</v>
      </c>
      <c r="S4259" s="86">
        <v>8.1036899999999995E-2</v>
      </c>
    </row>
    <row r="4260" spans="2:19" x14ac:dyDescent="0.2">
      <c r="B4260" s="33"/>
      <c r="L4260" s="84">
        <v>0.92600000000000005</v>
      </c>
      <c r="M4260" s="83">
        <v>4231.8</v>
      </c>
      <c r="N4260" s="83">
        <v>27.1996</v>
      </c>
      <c r="O4260" s="83">
        <v>4204.6000000000004</v>
      </c>
      <c r="P4260" s="83">
        <v>54.3992</v>
      </c>
      <c r="Q4260" s="83">
        <v>4259</v>
      </c>
      <c r="R4260" s="86">
        <v>1.2772800000000001E-2</v>
      </c>
      <c r="S4260" s="86">
        <v>8.1228099999999998E-2</v>
      </c>
    </row>
    <row r="4261" spans="2:19" x14ac:dyDescent="0.2">
      <c r="B4261" s="33"/>
      <c r="L4261" s="84">
        <v>0.92600000000000005</v>
      </c>
      <c r="M4261" s="83">
        <v>4232.76</v>
      </c>
      <c r="N4261" s="83">
        <v>27.240200000000002</v>
      </c>
      <c r="O4261" s="83">
        <v>4205.5200000000004</v>
      </c>
      <c r="P4261" s="83">
        <v>54.480400000000003</v>
      </c>
      <c r="Q4261" s="83">
        <v>4260</v>
      </c>
      <c r="R4261" s="86">
        <v>1.2788799999999999E-2</v>
      </c>
      <c r="S4261" s="86">
        <v>8.1228099999999998E-2</v>
      </c>
    </row>
    <row r="4262" spans="2:19" x14ac:dyDescent="0.2">
      <c r="B4262" s="33"/>
      <c r="L4262" s="84">
        <v>0.92600000000000005</v>
      </c>
      <c r="M4262" s="83">
        <v>4233.72</v>
      </c>
      <c r="N4262" s="83">
        <v>27.280899999999999</v>
      </c>
      <c r="O4262" s="83">
        <v>4206.4399999999996</v>
      </c>
      <c r="P4262" s="83">
        <v>54.561799999999998</v>
      </c>
      <c r="Q4262" s="83">
        <v>4261</v>
      </c>
      <c r="R4262" s="86">
        <v>1.2804899999999999E-2</v>
      </c>
      <c r="S4262" s="86">
        <v>8.1228099999999998E-2</v>
      </c>
    </row>
    <row r="4263" spans="2:19" x14ac:dyDescent="0.2">
      <c r="B4263" s="33"/>
      <c r="L4263" s="84">
        <v>0.92589999999999995</v>
      </c>
      <c r="M4263" s="83">
        <v>4234.68</v>
      </c>
      <c r="N4263" s="83">
        <v>27.3216</v>
      </c>
      <c r="O4263" s="83">
        <v>4207.3599999999997</v>
      </c>
      <c r="P4263" s="83">
        <v>54.6432</v>
      </c>
      <c r="Q4263" s="83">
        <v>4262</v>
      </c>
      <c r="R4263" s="86">
        <v>1.2821000000000001E-2</v>
      </c>
      <c r="S4263" s="86">
        <v>8.1467600000000001E-2</v>
      </c>
    </row>
    <row r="4264" spans="2:19" x14ac:dyDescent="0.2">
      <c r="B4264" s="33"/>
      <c r="L4264" s="84">
        <v>0.92589999999999995</v>
      </c>
      <c r="M4264" s="83">
        <v>4235.6400000000003</v>
      </c>
      <c r="N4264" s="83">
        <v>27.362300000000001</v>
      </c>
      <c r="O4264" s="83">
        <v>4208.28</v>
      </c>
      <c r="P4264" s="83">
        <v>54.724699999999999</v>
      </c>
      <c r="Q4264" s="83">
        <v>4263</v>
      </c>
      <c r="R4264" s="86">
        <v>1.2837100000000001E-2</v>
      </c>
      <c r="S4264" s="86">
        <v>8.1467600000000001E-2</v>
      </c>
    </row>
    <row r="4265" spans="2:19" x14ac:dyDescent="0.2">
      <c r="B4265" s="33"/>
      <c r="L4265" s="84">
        <v>0.92579999999999996</v>
      </c>
      <c r="M4265" s="83">
        <v>4236.6000000000004</v>
      </c>
      <c r="N4265" s="83">
        <v>27.403199999999998</v>
      </c>
      <c r="O4265" s="83">
        <v>4209.1899999999996</v>
      </c>
      <c r="P4265" s="83">
        <v>54.8063</v>
      </c>
      <c r="Q4265" s="83">
        <v>4264</v>
      </c>
      <c r="R4265" s="86">
        <v>1.28533E-2</v>
      </c>
      <c r="S4265" s="86">
        <v>8.1659599999999999E-2</v>
      </c>
    </row>
    <row r="4266" spans="2:19" x14ac:dyDescent="0.2">
      <c r="B4266" s="33"/>
      <c r="L4266" s="84">
        <v>0.92579999999999996</v>
      </c>
      <c r="M4266" s="83">
        <v>4237.5600000000004</v>
      </c>
      <c r="N4266" s="83">
        <v>27.443999999999999</v>
      </c>
      <c r="O4266" s="83">
        <v>4210.1099999999997</v>
      </c>
      <c r="P4266" s="83">
        <v>54.887999999999998</v>
      </c>
      <c r="Q4266" s="83">
        <v>4265</v>
      </c>
      <c r="R4266" s="86">
        <v>1.28694E-2</v>
      </c>
      <c r="S4266" s="86">
        <v>8.1659599999999999E-2</v>
      </c>
    </row>
    <row r="4267" spans="2:19" x14ac:dyDescent="0.2">
      <c r="B4267" s="33"/>
      <c r="L4267" s="84">
        <v>0.9254</v>
      </c>
      <c r="M4267" s="83">
        <v>4238.5200000000004</v>
      </c>
      <c r="N4267" s="83">
        <v>27.4849</v>
      </c>
      <c r="O4267" s="83">
        <v>4211.03</v>
      </c>
      <c r="P4267" s="83">
        <v>54.969799999999999</v>
      </c>
      <c r="Q4267" s="83">
        <v>4266</v>
      </c>
      <c r="R4267" s="86">
        <v>1.2885600000000001E-2</v>
      </c>
      <c r="S4267" s="86">
        <v>8.1803899999999999E-2</v>
      </c>
    </row>
    <row r="4268" spans="2:19" x14ac:dyDescent="0.2">
      <c r="B4268" s="33"/>
      <c r="L4268" s="84">
        <v>0.92520000000000002</v>
      </c>
      <c r="M4268" s="83">
        <v>4239.47</v>
      </c>
      <c r="N4268" s="83">
        <v>27.5259</v>
      </c>
      <c r="O4268" s="83">
        <v>4211.95</v>
      </c>
      <c r="P4268" s="83">
        <v>55.051699999999997</v>
      </c>
      <c r="Q4268" s="83">
        <v>4267</v>
      </c>
      <c r="R4268" s="86">
        <v>1.29017E-2</v>
      </c>
      <c r="S4268" s="86">
        <v>8.1900100000000003E-2</v>
      </c>
    </row>
    <row r="4269" spans="2:19" x14ac:dyDescent="0.2">
      <c r="B4269" s="33"/>
      <c r="L4269" s="84">
        <v>0.92500000000000004</v>
      </c>
      <c r="M4269" s="83">
        <v>4240.43</v>
      </c>
      <c r="N4269" s="83">
        <v>27.5669</v>
      </c>
      <c r="O4269" s="83">
        <v>4212.87</v>
      </c>
      <c r="P4269" s="83">
        <v>55.133699999999997</v>
      </c>
      <c r="Q4269" s="83">
        <v>4268</v>
      </c>
      <c r="R4269" s="86">
        <v>1.29179E-2</v>
      </c>
      <c r="S4269" s="86">
        <v>8.2044699999999998E-2</v>
      </c>
    </row>
    <row r="4270" spans="2:19" x14ac:dyDescent="0.2">
      <c r="B4270" s="33"/>
      <c r="L4270" s="84">
        <v>0.92500000000000004</v>
      </c>
      <c r="M4270" s="83">
        <v>4241.3900000000003</v>
      </c>
      <c r="N4270" s="83">
        <v>27.607900000000001</v>
      </c>
      <c r="O4270" s="83">
        <v>4213.78</v>
      </c>
      <c r="P4270" s="83">
        <v>55.215800000000002</v>
      </c>
      <c r="Q4270" s="83">
        <v>4269</v>
      </c>
      <c r="R4270" s="86">
        <v>1.29341E-2</v>
      </c>
      <c r="S4270" s="86">
        <v>8.2044699999999998E-2</v>
      </c>
    </row>
    <row r="4271" spans="2:19" x14ac:dyDescent="0.2">
      <c r="B4271" s="33"/>
      <c r="L4271" s="84">
        <v>0.92479999999999996</v>
      </c>
      <c r="M4271" s="83">
        <v>4242.3500000000004</v>
      </c>
      <c r="N4271" s="83">
        <v>27.649000000000001</v>
      </c>
      <c r="O4271" s="83">
        <v>4214.7</v>
      </c>
      <c r="P4271" s="83">
        <v>55.298000000000002</v>
      </c>
      <c r="Q4271" s="83">
        <v>4270</v>
      </c>
      <c r="R4271" s="86">
        <v>1.2950400000000001E-2</v>
      </c>
      <c r="S4271" s="86">
        <v>8.2189499999999999E-2</v>
      </c>
    </row>
    <row r="4272" spans="2:19" x14ac:dyDescent="0.2">
      <c r="B4272" s="33"/>
      <c r="L4272" s="84">
        <v>0.92469999999999997</v>
      </c>
      <c r="M4272" s="83">
        <v>4243.3100000000004</v>
      </c>
      <c r="N4272" s="83">
        <v>27.690100000000001</v>
      </c>
      <c r="O4272" s="83">
        <v>4215.62</v>
      </c>
      <c r="P4272" s="83">
        <v>55.380299999999998</v>
      </c>
      <c r="Q4272" s="83">
        <v>4271</v>
      </c>
      <c r="R4272" s="86">
        <v>1.29666E-2</v>
      </c>
      <c r="S4272" s="86">
        <v>8.2286100000000001E-2</v>
      </c>
    </row>
    <row r="4273" spans="2:19" x14ac:dyDescent="0.2">
      <c r="B4273" s="33"/>
      <c r="L4273" s="84">
        <v>0.92449999999999999</v>
      </c>
      <c r="M4273" s="83">
        <v>4244.2700000000004</v>
      </c>
      <c r="N4273" s="83">
        <v>27.731300000000001</v>
      </c>
      <c r="O4273" s="83">
        <v>4216.54</v>
      </c>
      <c r="P4273" s="83">
        <v>55.462699999999998</v>
      </c>
      <c r="Q4273" s="83">
        <v>4272</v>
      </c>
      <c r="R4273" s="86">
        <v>1.2982799999999999E-2</v>
      </c>
      <c r="S4273" s="86">
        <v>8.2382899999999995E-2</v>
      </c>
    </row>
    <row r="4274" spans="2:19" x14ac:dyDescent="0.2">
      <c r="B4274" s="33"/>
      <c r="L4274" s="84">
        <v>0.92420000000000002</v>
      </c>
      <c r="M4274" s="83">
        <v>4245.2299999999996</v>
      </c>
      <c r="N4274" s="83">
        <v>27.772600000000001</v>
      </c>
      <c r="O4274" s="83">
        <v>4217.45</v>
      </c>
      <c r="P4274" s="83">
        <v>55.545099999999998</v>
      </c>
      <c r="Q4274" s="83">
        <v>4273</v>
      </c>
      <c r="R4274" s="86">
        <v>1.29991E-2</v>
      </c>
      <c r="S4274" s="86">
        <v>8.2528099999999993E-2</v>
      </c>
    </row>
    <row r="4275" spans="2:19" x14ac:dyDescent="0.2">
      <c r="B4275" s="33"/>
      <c r="L4275" s="84">
        <v>0.92420000000000002</v>
      </c>
      <c r="M4275" s="83">
        <v>4246.1899999999996</v>
      </c>
      <c r="N4275" s="83">
        <v>27.8139</v>
      </c>
      <c r="O4275" s="83">
        <v>4218.37</v>
      </c>
      <c r="P4275" s="83">
        <v>55.627699999999997</v>
      </c>
      <c r="Q4275" s="83">
        <v>4274</v>
      </c>
      <c r="R4275" s="86">
        <v>1.30154E-2</v>
      </c>
      <c r="S4275" s="86">
        <v>8.2528099999999993E-2</v>
      </c>
    </row>
    <row r="4276" spans="2:19" x14ac:dyDescent="0.2">
      <c r="B4276" s="33"/>
      <c r="L4276" s="84">
        <v>0.92379999999999995</v>
      </c>
      <c r="M4276" s="83">
        <v>4247.1400000000003</v>
      </c>
      <c r="N4276" s="83">
        <v>27.8552</v>
      </c>
      <c r="O4276" s="83">
        <v>4219.29</v>
      </c>
      <c r="P4276" s="83">
        <v>55.7104</v>
      </c>
      <c r="Q4276" s="83">
        <v>4275</v>
      </c>
      <c r="R4276" s="86">
        <v>1.30317E-2</v>
      </c>
      <c r="S4276" s="86">
        <v>8.2722100000000007E-2</v>
      </c>
    </row>
    <row r="4277" spans="2:19" x14ac:dyDescent="0.2">
      <c r="B4277" s="33"/>
      <c r="L4277" s="84">
        <v>0.92379999999999995</v>
      </c>
      <c r="M4277" s="83">
        <v>4248.1000000000004</v>
      </c>
      <c r="N4277" s="83">
        <v>27.896599999999999</v>
      </c>
      <c r="O4277" s="83">
        <v>4220.21</v>
      </c>
      <c r="P4277" s="83">
        <v>55.793199999999999</v>
      </c>
      <c r="Q4277" s="83">
        <v>4276</v>
      </c>
      <c r="R4277" s="86">
        <v>1.3048000000000001E-2</v>
      </c>
      <c r="S4277" s="86">
        <v>8.2722100000000007E-2</v>
      </c>
    </row>
    <row r="4278" spans="2:19" x14ac:dyDescent="0.2">
      <c r="B4278" s="33"/>
      <c r="L4278" s="84">
        <v>0.92359999999999998</v>
      </c>
      <c r="M4278" s="83">
        <v>4249.0600000000004</v>
      </c>
      <c r="N4278" s="83">
        <v>27.937999999999999</v>
      </c>
      <c r="O4278" s="83">
        <v>4221.12</v>
      </c>
      <c r="P4278" s="83">
        <v>55.875999999999998</v>
      </c>
      <c r="Q4278" s="83">
        <v>4277</v>
      </c>
      <c r="R4278" s="86">
        <v>1.3064299999999999E-2</v>
      </c>
      <c r="S4278" s="86">
        <v>8.2867800000000005E-2</v>
      </c>
    </row>
    <row r="4279" spans="2:19" x14ac:dyDescent="0.2">
      <c r="B4279" s="33"/>
      <c r="L4279" s="84">
        <v>0.9234</v>
      </c>
      <c r="M4279" s="83">
        <v>4250.0200000000004</v>
      </c>
      <c r="N4279" s="83">
        <v>27.979500000000002</v>
      </c>
      <c r="O4279" s="83">
        <v>4222.04</v>
      </c>
      <c r="P4279" s="83">
        <v>55.959000000000003</v>
      </c>
      <c r="Q4279" s="83">
        <v>4278</v>
      </c>
      <c r="R4279" s="86">
        <v>1.30806E-2</v>
      </c>
      <c r="S4279" s="86">
        <v>8.29651E-2</v>
      </c>
    </row>
    <row r="4280" spans="2:19" x14ac:dyDescent="0.2">
      <c r="B4280" s="33"/>
      <c r="L4280" s="84">
        <v>0.92330000000000001</v>
      </c>
      <c r="M4280" s="83">
        <v>4250.9799999999996</v>
      </c>
      <c r="N4280" s="83">
        <v>28.021000000000001</v>
      </c>
      <c r="O4280" s="83">
        <v>4222.96</v>
      </c>
      <c r="P4280" s="83">
        <v>56.042099999999998</v>
      </c>
      <c r="Q4280" s="83">
        <v>4279</v>
      </c>
      <c r="R4280" s="86">
        <v>1.3096999999999999E-2</v>
      </c>
      <c r="S4280" s="86">
        <v>8.3062399999999995E-2</v>
      </c>
    </row>
    <row r="4281" spans="2:19" x14ac:dyDescent="0.2">
      <c r="B4281" s="33"/>
      <c r="L4281" s="84">
        <v>0.92300000000000004</v>
      </c>
      <c r="M4281" s="83">
        <v>4251.9399999999996</v>
      </c>
      <c r="N4281" s="83">
        <v>28.0626</v>
      </c>
      <c r="O4281" s="83">
        <v>4223.87</v>
      </c>
      <c r="P4281" s="83">
        <v>56.1252</v>
      </c>
      <c r="Q4281" s="83">
        <v>4280</v>
      </c>
      <c r="R4281" s="86">
        <v>1.3113400000000001E-2</v>
      </c>
      <c r="S4281" s="86">
        <v>8.3208599999999994E-2</v>
      </c>
    </row>
    <row r="4282" spans="2:19" x14ac:dyDescent="0.2">
      <c r="B4282" s="33"/>
      <c r="L4282" s="84">
        <v>0.92300000000000004</v>
      </c>
      <c r="M4282" s="83">
        <v>4252.8999999999996</v>
      </c>
      <c r="N4282" s="83">
        <v>28.104199999999999</v>
      </c>
      <c r="O4282" s="83">
        <v>4224.79</v>
      </c>
      <c r="P4282" s="83">
        <v>56.208500000000001</v>
      </c>
      <c r="Q4282" s="83">
        <v>4281</v>
      </c>
      <c r="R4282" s="86">
        <v>1.31298E-2</v>
      </c>
      <c r="S4282" s="86">
        <v>8.3208599999999994E-2</v>
      </c>
    </row>
    <row r="4283" spans="2:19" x14ac:dyDescent="0.2">
      <c r="B4283" s="33"/>
      <c r="L4283" s="84">
        <v>0.92279999999999995</v>
      </c>
      <c r="M4283" s="83">
        <v>4253.8500000000004</v>
      </c>
      <c r="N4283" s="83">
        <v>28.145900000000001</v>
      </c>
      <c r="O4283" s="83">
        <v>4225.71</v>
      </c>
      <c r="P4283" s="83">
        <v>56.291800000000002</v>
      </c>
      <c r="Q4283" s="83">
        <v>4282</v>
      </c>
      <c r="R4283" s="86">
        <v>1.31462E-2</v>
      </c>
      <c r="S4283" s="86">
        <v>8.3354999999999999E-2</v>
      </c>
    </row>
    <row r="4284" spans="2:19" x14ac:dyDescent="0.2">
      <c r="B4284" s="33"/>
      <c r="L4284" s="84">
        <v>0.92249999999999999</v>
      </c>
      <c r="M4284" s="83">
        <v>4254.8100000000004</v>
      </c>
      <c r="N4284" s="83">
        <v>28.1876</v>
      </c>
      <c r="O4284" s="83">
        <v>4226.62</v>
      </c>
      <c r="P4284" s="83">
        <v>56.375300000000003</v>
      </c>
      <c r="Q4284" s="83">
        <v>4283</v>
      </c>
      <c r="R4284" s="86">
        <v>1.31626E-2</v>
      </c>
      <c r="S4284" s="86">
        <v>8.3452700000000005E-2</v>
      </c>
    </row>
    <row r="4285" spans="2:19" x14ac:dyDescent="0.2">
      <c r="B4285" s="33"/>
      <c r="L4285" s="84">
        <v>0.9224</v>
      </c>
      <c r="M4285" s="83">
        <v>4255.7700000000004</v>
      </c>
      <c r="N4285" s="83">
        <v>28.229399999999998</v>
      </c>
      <c r="O4285" s="83">
        <v>4227.54</v>
      </c>
      <c r="P4285" s="83">
        <v>56.458799999999997</v>
      </c>
      <c r="Q4285" s="83">
        <v>4284</v>
      </c>
      <c r="R4285" s="86">
        <v>1.3179E-2</v>
      </c>
      <c r="S4285" s="86">
        <v>8.35505E-2</v>
      </c>
    </row>
    <row r="4286" spans="2:19" x14ac:dyDescent="0.2">
      <c r="B4286" s="33"/>
      <c r="L4286" s="84">
        <v>0.92230000000000001</v>
      </c>
      <c r="M4286" s="83">
        <v>4256.7299999999996</v>
      </c>
      <c r="N4286" s="83">
        <v>28.2712</v>
      </c>
      <c r="O4286" s="83">
        <v>4228.46</v>
      </c>
      <c r="P4286" s="83">
        <v>56.542499999999997</v>
      </c>
      <c r="Q4286" s="83">
        <v>4285</v>
      </c>
      <c r="R4286" s="86">
        <v>1.3195399999999999E-2</v>
      </c>
      <c r="S4286" s="86">
        <v>8.3648399999999998E-2</v>
      </c>
    </row>
    <row r="4287" spans="2:19" x14ac:dyDescent="0.2">
      <c r="B4287" s="33"/>
      <c r="L4287" s="84">
        <v>0.92200000000000004</v>
      </c>
      <c r="M4287" s="83">
        <v>4257.6899999999996</v>
      </c>
      <c r="N4287" s="83">
        <v>28.313099999999999</v>
      </c>
      <c r="O4287" s="83">
        <v>4229.37</v>
      </c>
      <c r="P4287" s="83">
        <v>56.626199999999997</v>
      </c>
      <c r="Q4287" s="83">
        <v>4286</v>
      </c>
      <c r="R4287" s="86">
        <v>1.32119E-2</v>
      </c>
      <c r="S4287" s="86">
        <v>8.3795400000000006E-2</v>
      </c>
    </row>
    <row r="4288" spans="2:19" x14ac:dyDescent="0.2">
      <c r="B4288" s="33"/>
      <c r="L4288" s="84">
        <v>0.92200000000000004</v>
      </c>
      <c r="M4288" s="83">
        <v>4258.6400000000003</v>
      </c>
      <c r="N4288" s="83">
        <v>28.355</v>
      </c>
      <c r="O4288" s="83">
        <v>4230.29</v>
      </c>
      <c r="P4288" s="83">
        <v>56.710099999999997</v>
      </c>
      <c r="Q4288" s="83">
        <v>4287</v>
      </c>
      <c r="R4288" s="86">
        <v>1.32284E-2</v>
      </c>
      <c r="S4288" s="86">
        <v>8.3795400000000006E-2</v>
      </c>
    </row>
    <row r="4289" spans="2:19" x14ac:dyDescent="0.2">
      <c r="B4289" s="33"/>
      <c r="L4289" s="84">
        <v>0.92190000000000005</v>
      </c>
      <c r="M4289" s="83">
        <v>4259.6000000000004</v>
      </c>
      <c r="N4289" s="83">
        <v>28.396999999999998</v>
      </c>
      <c r="O4289" s="83">
        <v>4231.21</v>
      </c>
      <c r="P4289" s="83">
        <v>56.793999999999997</v>
      </c>
      <c r="Q4289" s="83">
        <v>4288</v>
      </c>
      <c r="R4289" s="86">
        <v>1.32449E-2</v>
      </c>
      <c r="S4289" s="86">
        <v>8.3942600000000006E-2</v>
      </c>
    </row>
    <row r="4290" spans="2:19" x14ac:dyDescent="0.2">
      <c r="B4290" s="33"/>
      <c r="L4290" s="84">
        <v>0.92179999999999995</v>
      </c>
      <c r="M4290" s="83">
        <v>4260.5600000000004</v>
      </c>
      <c r="N4290" s="83">
        <v>28.439</v>
      </c>
      <c r="O4290" s="83">
        <v>4232.12</v>
      </c>
      <c r="P4290" s="83">
        <v>56.878100000000003</v>
      </c>
      <c r="Q4290" s="83">
        <v>4289</v>
      </c>
      <c r="R4290" s="86">
        <v>1.32614E-2</v>
      </c>
      <c r="S4290" s="86">
        <v>8.4040900000000002E-2</v>
      </c>
    </row>
    <row r="4291" spans="2:19" x14ac:dyDescent="0.2">
      <c r="B4291" s="33"/>
      <c r="L4291" s="84">
        <v>0.92169999999999996</v>
      </c>
      <c r="M4291" s="83">
        <v>4261.5200000000004</v>
      </c>
      <c r="N4291" s="83">
        <v>28.481100000000001</v>
      </c>
      <c r="O4291" s="83">
        <v>4233.04</v>
      </c>
      <c r="P4291" s="83">
        <v>56.962200000000003</v>
      </c>
      <c r="Q4291" s="83">
        <v>4290</v>
      </c>
      <c r="R4291" s="86">
        <v>1.32779E-2</v>
      </c>
      <c r="S4291" s="86">
        <v>8.4139199999999997E-2</v>
      </c>
    </row>
    <row r="4292" spans="2:19" x14ac:dyDescent="0.2">
      <c r="B4292" s="33"/>
      <c r="L4292" s="84">
        <v>0.92159999999999997</v>
      </c>
      <c r="M4292" s="83">
        <v>4262.4799999999996</v>
      </c>
      <c r="N4292" s="83">
        <v>28.523199999999999</v>
      </c>
      <c r="O4292" s="83">
        <v>4233.95</v>
      </c>
      <c r="P4292" s="83">
        <v>57.046399999999998</v>
      </c>
      <c r="Q4292" s="83">
        <v>4291</v>
      </c>
      <c r="R4292" s="86">
        <v>1.32944E-2</v>
      </c>
      <c r="S4292" s="86">
        <v>8.4286899999999998E-2</v>
      </c>
    </row>
    <row r="4293" spans="2:19" x14ac:dyDescent="0.2">
      <c r="B4293" s="33"/>
      <c r="L4293" s="84">
        <v>0.92159999999999997</v>
      </c>
      <c r="M4293" s="83">
        <v>4263.43</v>
      </c>
      <c r="N4293" s="83">
        <v>28.5654</v>
      </c>
      <c r="O4293" s="83">
        <v>4234.87</v>
      </c>
      <c r="P4293" s="83">
        <v>57.130800000000001</v>
      </c>
      <c r="Q4293" s="83">
        <v>4292</v>
      </c>
      <c r="R4293" s="86">
        <v>1.3311E-2</v>
      </c>
      <c r="S4293" s="86">
        <v>8.4286899999999998E-2</v>
      </c>
    </row>
    <row r="4294" spans="2:19" x14ac:dyDescent="0.2">
      <c r="B4294" s="33"/>
      <c r="L4294" s="84">
        <v>0.92130000000000001</v>
      </c>
      <c r="M4294" s="83">
        <v>4264.3900000000003</v>
      </c>
      <c r="N4294" s="83">
        <v>28.607600000000001</v>
      </c>
      <c r="O4294" s="83">
        <v>4235.78</v>
      </c>
      <c r="P4294" s="83">
        <v>57.215200000000003</v>
      </c>
      <c r="Q4294" s="83">
        <v>4293</v>
      </c>
      <c r="R4294" s="86">
        <v>1.33276E-2</v>
      </c>
      <c r="S4294" s="86">
        <v>8.4434800000000004E-2</v>
      </c>
    </row>
    <row r="4295" spans="2:19" x14ac:dyDescent="0.2">
      <c r="B4295" s="33"/>
      <c r="L4295" s="84">
        <v>0.92090000000000005</v>
      </c>
      <c r="M4295" s="83">
        <v>4265.3500000000004</v>
      </c>
      <c r="N4295" s="83">
        <v>28.649899999999999</v>
      </c>
      <c r="O4295" s="83">
        <v>4236.7</v>
      </c>
      <c r="P4295" s="83">
        <v>57.299700000000001</v>
      </c>
      <c r="Q4295" s="83">
        <v>4294</v>
      </c>
      <c r="R4295" s="86">
        <v>1.3344099999999999E-2</v>
      </c>
      <c r="S4295" s="86">
        <v>8.4533499999999998E-2</v>
      </c>
    </row>
    <row r="4296" spans="2:19" x14ac:dyDescent="0.2">
      <c r="B4296" s="33"/>
      <c r="L4296" s="84">
        <v>0.92069999999999996</v>
      </c>
      <c r="M4296" s="83">
        <v>4266.3100000000004</v>
      </c>
      <c r="N4296" s="83">
        <v>28.6922</v>
      </c>
      <c r="O4296" s="83">
        <v>4237.62</v>
      </c>
      <c r="P4296" s="83">
        <v>57.384399999999999</v>
      </c>
      <c r="Q4296" s="83">
        <v>4295</v>
      </c>
      <c r="R4296" s="86">
        <v>1.33607E-2</v>
      </c>
      <c r="S4296" s="86">
        <v>8.4731200000000007E-2</v>
      </c>
    </row>
    <row r="4297" spans="2:19" x14ac:dyDescent="0.2">
      <c r="B4297" s="33"/>
      <c r="L4297" s="84">
        <v>0.92069999999999996</v>
      </c>
      <c r="M4297" s="83">
        <v>4267.2700000000004</v>
      </c>
      <c r="N4297" s="83">
        <v>28.7346</v>
      </c>
      <c r="O4297" s="83">
        <v>4238.53</v>
      </c>
      <c r="P4297" s="83">
        <v>57.469099999999997</v>
      </c>
      <c r="Q4297" s="83">
        <v>4296</v>
      </c>
      <c r="R4297" s="86">
        <v>1.3377399999999999E-2</v>
      </c>
      <c r="S4297" s="86">
        <v>8.4731200000000007E-2</v>
      </c>
    </row>
    <row r="4298" spans="2:19" x14ac:dyDescent="0.2">
      <c r="B4298" s="33"/>
      <c r="L4298" s="84">
        <v>0.92069999999999996</v>
      </c>
      <c r="M4298" s="83">
        <v>4268.22</v>
      </c>
      <c r="N4298" s="83">
        <v>28.777000000000001</v>
      </c>
      <c r="O4298" s="83">
        <v>4239.45</v>
      </c>
      <c r="P4298" s="83">
        <v>57.553899999999999</v>
      </c>
      <c r="Q4298" s="83">
        <v>4297</v>
      </c>
      <c r="R4298" s="86">
        <v>1.3394E-2</v>
      </c>
      <c r="S4298" s="86">
        <v>8.4731200000000007E-2</v>
      </c>
    </row>
    <row r="4299" spans="2:19" x14ac:dyDescent="0.2">
      <c r="B4299" s="33"/>
      <c r="L4299" s="84">
        <v>0.92049999999999998</v>
      </c>
      <c r="M4299" s="83">
        <v>4269.18</v>
      </c>
      <c r="N4299" s="83">
        <v>28.819400000000002</v>
      </c>
      <c r="O4299" s="83">
        <v>4240.3599999999997</v>
      </c>
      <c r="P4299" s="83">
        <v>57.6389</v>
      </c>
      <c r="Q4299" s="83">
        <v>4298</v>
      </c>
      <c r="R4299" s="86">
        <v>1.34106E-2</v>
      </c>
      <c r="S4299" s="86">
        <v>8.4929299999999999E-2</v>
      </c>
    </row>
    <row r="4300" spans="2:19" x14ac:dyDescent="0.2">
      <c r="B4300" s="33"/>
      <c r="L4300" s="84">
        <v>0.92030000000000001</v>
      </c>
      <c r="M4300" s="83">
        <v>4270.1400000000003</v>
      </c>
      <c r="N4300" s="83">
        <v>28.861899999999999</v>
      </c>
      <c r="O4300" s="83">
        <v>4241.28</v>
      </c>
      <c r="P4300" s="83">
        <v>57.7239</v>
      </c>
      <c r="Q4300" s="83">
        <v>4299</v>
      </c>
      <c r="R4300" s="86">
        <v>1.34273E-2</v>
      </c>
      <c r="S4300" s="86">
        <v>8.5078100000000004E-2</v>
      </c>
    </row>
    <row r="4301" spans="2:19" x14ac:dyDescent="0.2">
      <c r="B4301" s="33"/>
      <c r="L4301" s="84">
        <v>0.92030000000000001</v>
      </c>
      <c r="M4301" s="83">
        <v>4271.1000000000004</v>
      </c>
      <c r="N4301" s="83">
        <v>28.904499999999999</v>
      </c>
      <c r="O4301" s="83">
        <v>4242.1899999999996</v>
      </c>
      <c r="P4301" s="83">
        <v>57.808999999999997</v>
      </c>
      <c r="Q4301" s="83">
        <v>4300</v>
      </c>
      <c r="R4301" s="86">
        <v>1.3443999999999999E-2</v>
      </c>
      <c r="S4301" s="86">
        <v>8.5078100000000004E-2</v>
      </c>
    </row>
    <row r="4302" spans="2:19" x14ac:dyDescent="0.2">
      <c r="B4302" s="33"/>
      <c r="L4302" s="84">
        <v>0.92020000000000002</v>
      </c>
      <c r="M4302" s="83">
        <v>4272.05</v>
      </c>
      <c r="N4302" s="83">
        <v>28.947099999999999</v>
      </c>
      <c r="O4302" s="83">
        <v>4243.1099999999997</v>
      </c>
      <c r="P4302" s="83">
        <v>57.894199999999998</v>
      </c>
      <c r="Q4302" s="83">
        <v>4301</v>
      </c>
      <c r="R4302" s="86">
        <v>1.34606E-2</v>
      </c>
      <c r="S4302" s="86">
        <v>8.52768E-2</v>
      </c>
    </row>
    <row r="4303" spans="2:19" x14ac:dyDescent="0.2">
      <c r="B4303" s="33"/>
      <c r="L4303" s="84">
        <v>0.92020000000000002</v>
      </c>
      <c r="M4303" s="83">
        <v>4273.01</v>
      </c>
      <c r="N4303" s="83">
        <v>28.989799999999999</v>
      </c>
      <c r="O4303" s="83">
        <v>4244.0200000000004</v>
      </c>
      <c r="P4303" s="83">
        <v>57.979599999999998</v>
      </c>
      <c r="Q4303" s="83">
        <v>4302</v>
      </c>
      <c r="R4303" s="86">
        <v>1.34774E-2</v>
      </c>
      <c r="S4303" s="86">
        <v>8.52768E-2</v>
      </c>
    </row>
    <row r="4304" spans="2:19" x14ac:dyDescent="0.2">
      <c r="B4304" s="33"/>
      <c r="L4304" s="84">
        <v>0.92010000000000003</v>
      </c>
      <c r="M4304" s="83">
        <v>4273.97</v>
      </c>
      <c r="N4304" s="83">
        <v>29.032499999999999</v>
      </c>
      <c r="O4304" s="83">
        <v>4244.9399999999996</v>
      </c>
      <c r="P4304" s="83">
        <v>58.064999999999998</v>
      </c>
      <c r="Q4304" s="83">
        <v>4303</v>
      </c>
      <c r="R4304" s="86">
        <v>1.34941E-2</v>
      </c>
      <c r="S4304" s="86">
        <v>8.5525699999999996E-2</v>
      </c>
    </row>
    <row r="4305" spans="2:19" x14ac:dyDescent="0.2">
      <c r="B4305" s="33"/>
      <c r="L4305" s="84">
        <v>0.92010000000000003</v>
      </c>
      <c r="M4305" s="83">
        <v>4274.92</v>
      </c>
      <c r="N4305" s="83">
        <v>29.075299999999999</v>
      </c>
      <c r="O4305" s="83">
        <v>4245.8500000000004</v>
      </c>
      <c r="P4305" s="83">
        <v>58.150500000000001</v>
      </c>
      <c r="Q4305" s="83">
        <v>4304</v>
      </c>
      <c r="R4305" s="86">
        <v>1.35108E-2</v>
      </c>
      <c r="S4305" s="86">
        <v>8.5525699999999996E-2</v>
      </c>
    </row>
    <row r="4306" spans="2:19" x14ac:dyDescent="0.2">
      <c r="B4306" s="33"/>
      <c r="L4306" s="84">
        <v>0.92010000000000003</v>
      </c>
      <c r="M4306" s="83">
        <v>4275.88</v>
      </c>
      <c r="N4306" s="83">
        <v>29.118099999999998</v>
      </c>
      <c r="O4306" s="83">
        <v>4246.76</v>
      </c>
      <c r="P4306" s="83">
        <v>58.2361</v>
      </c>
      <c r="Q4306" s="83">
        <v>4305</v>
      </c>
      <c r="R4306" s="86">
        <v>1.3527600000000001E-2</v>
      </c>
      <c r="S4306" s="86">
        <v>8.5525699999999996E-2</v>
      </c>
    </row>
    <row r="4307" spans="2:19" x14ac:dyDescent="0.2">
      <c r="B4307" s="33"/>
      <c r="L4307" s="84">
        <v>0.91979999999999995</v>
      </c>
      <c r="M4307" s="83">
        <v>4276.84</v>
      </c>
      <c r="N4307" s="83">
        <v>29.160900000000002</v>
      </c>
      <c r="O4307" s="83">
        <v>4247.68</v>
      </c>
      <c r="P4307" s="83">
        <v>58.321899999999999</v>
      </c>
      <c r="Q4307" s="83">
        <v>4306</v>
      </c>
      <c r="R4307" s="86">
        <v>1.35443E-2</v>
      </c>
      <c r="S4307" s="86">
        <v>8.5775199999999996E-2</v>
      </c>
    </row>
    <row r="4308" spans="2:19" x14ac:dyDescent="0.2">
      <c r="B4308" s="33"/>
      <c r="L4308" s="84">
        <v>0.91979999999999995</v>
      </c>
      <c r="M4308" s="83">
        <v>4277.8</v>
      </c>
      <c r="N4308" s="83">
        <v>29.203800000000001</v>
      </c>
      <c r="O4308" s="83">
        <v>4248.59</v>
      </c>
      <c r="P4308" s="83">
        <v>58.407699999999998</v>
      </c>
      <c r="Q4308" s="83">
        <v>4307</v>
      </c>
      <c r="R4308" s="86">
        <v>1.35611E-2</v>
      </c>
      <c r="S4308" s="86">
        <v>8.5775199999999996E-2</v>
      </c>
    </row>
    <row r="4309" spans="2:19" x14ac:dyDescent="0.2">
      <c r="B4309" s="33"/>
      <c r="L4309" s="84">
        <v>0.91959999999999997</v>
      </c>
      <c r="M4309" s="83">
        <v>4278.75</v>
      </c>
      <c r="N4309" s="83">
        <v>29.2468</v>
      </c>
      <c r="O4309" s="83">
        <v>4249.51</v>
      </c>
      <c r="P4309" s="83">
        <v>58.493600000000001</v>
      </c>
      <c r="Q4309" s="83">
        <v>4308</v>
      </c>
      <c r="R4309" s="86">
        <v>1.35779E-2</v>
      </c>
      <c r="S4309" s="86">
        <v>8.5925100000000004E-2</v>
      </c>
    </row>
    <row r="4310" spans="2:19" x14ac:dyDescent="0.2">
      <c r="B4310" s="33"/>
      <c r="L4310" s="84">
        <v>0.9194</v>
      </c>
      <c r="M4310" s="83">
        <v>4279.71</v>
      </c>
      <c r="N4310" s="83">
        <v>29.2898</v>
      </c>
      <c r="O4310" s="83">
        <v>4250.42</v>
      </c>
      <c r="P4310" s="83">
        <v>58.579700000000003</v>
      </c>
      <c r="Q4310" s="83">
        <v>4309</v>
      </c>
      <c r="R4310" s="86">
        <v>1.3594699999999999E-2</v>
      </c>
      <c r="S4310" s="86">
        <v>8.6025199999999996E-2</v>
      </c>
    </row>
    <row r="4311" spans="2:19" x14ac:dyDescent="0.2">
      <c r="B4311" s="33"/>
      <c r="L4311" s="84">
        <v>0.91900000000000004</v>
      </c>
      <c r="M4311" s="83">
        <v>4280.67</v>
      </c>
      <c r="N4311" s="83">
        <v>29.332899999999999</v>
      </c>
      <c r="O4311" s="83">
        <v>4251.33</v>
      </c>
      <c r="P4311" s="83">
        <v>58.665799999999997</v>
      </c>
      <c r="Q4311" s="83">
        <v>4310</v>
      </c>
      <c r="R4311" s="86">
        <v>1.36115E-2</v>
      </c>
      <c r="S4311" s="86">
        <v>8.62758E-2</v>
      </c>
    </row>
    <row r="4312" spans="2:19" x14ac:dyDescent="0.2">
      <c r="B4312" s="33"/>
      <c r="L4312" s="84">
        <v>0.91900000000000004</v>
      </c>
      <c r="M4312" s="83">
        <v>4281.62</v>
      </c>
      <c r="N4312" s="83">
        <v>29.376000000000001</v>
      </c>
      <c r="O4312" s="83">
        <v>4252.25</v>
      </c>
      <c r="P4312" s="83">
        <v>58.752000000000002</v>
      </c>
      <c r="Q4312" s="83">
        <v>4311</v>
      </c>
      <c r="R4312" s="86">
        <v>1.3628400000000001E-2</v>
      </c>
      <c r="S4312" s="86">
        <v>8.62758E-2</v>
      </c>
    </row>
    <row r="4313" spans="2:19" x14ac:dyDescent="0.2">
      <c r="B4313" s="33"/>
      <c r="L4313" s="84">
        <v>0.91900000000000004</v>
      </c>
      <c r="M4313" s="83">
        <v>4282.58</v>
      </c>
      <c r="N4313" s="83">
        <v>29.4192</v>
      </c>
      <c r="O4313" s="83">
        <v>4253.16</v>
      </c>
      <c r="P4313" s="83">
        <v>58.838299999999997</v>
      </c>
      <c r="Q4313" s="83">
        <v>4312</v>
      </c>
      <c r="R4313" s="86">
        <v>1.3645300000000001E-2</v>
      </c>
      <c r="S4313" s="86">
        <v>8.62758E-2</v>
      </c>
    </row>
    <row r="4314" spans="2:19" x14ac:dyDescent="0.2">
      <c r="B4314" s="33"/>
      <c r="L4314" s="84">
        <v>0.91900000000000004</v>
      </c>
      <c r="M4314" s="83">
        <v>4283.54</v>
      </c>
      <c r="N4314" s="83">
        <v>29.462399999999999</v>
      </c>
      <c r="O4314" s="83">
        <v>4254.08</v>
      </c>
      <c r="P4314" s="83">
        <v>58.924799999999998</v>
      </c>
      <c r="Q4314" s="83">
        <v>4313</v>
      </c>
      <c r="R4314" s="86">
        <v>1.36621E-2</v>
      </c>
      <c r="S4314" s="86">
        <v>8.62758E-2</v>
      </c>
    </row>
    <row r="4315" spans="2:19" x14ac:dyDescent="0.2">
      <c r="B4315" s="33"/>
      <c r="L4315" s="84">
        <v>0.91890000000000005</v>
      </c>
      <c r="M4315" s="83">
        <v>4284.49</v>
      </c>
      <c r="N4315" s="83">
        <v>29.505600000000001</v>
      </c>
      <c r="O4315" s="83">
        <v>4254.99</v>
      </c>
      <c r="P4315" s="83">
        <v>59.011299999999999</v>
      </c>
      <c r="Q4315" s="83">
        <v>4314</v>
      </c>
      <c r="R4315" s="86">
        <v>1.3679E-2</v>
      </c>
      <c r="S4315" s="86">
        <v>8.6527000000000007E-2</v>
      </c>
    </row>
    <row r="4316" spans="2:19" x14ac:dyDescent="0.2">
      <c r="B4316" s="33"/>
      <c r="L4316" s="84">
        <v>0.91869999999999996</v>
      </c>
      <c r="M4316" s="83">
        <v>4285.45</v>
      </c>
      <c r="N4316" s="83">
        <v>29.548999999999999</v>
      </c>
      <c r="O4316" s="83">
        <v>4255.8999999999996</v>
      </c>
      <c r="P4316" s="83">
        <v>59.097900000000003</v>
      </c>
      <c r="Q4316" s="83">
        <v>4315</v>
      </c>
      <c r="R4316" s="86">
        <v>1.36959E-2</v>
      </c>
      <c r="S4316" s="86">
        <v>8.6627700000000002E-2</v>
      </c>
    </row>
    <row r="4317" spans="2:19" x14ac:dyDescent="0.2">
      <c r="B4317" s="33"/>
      <c r="L4317" s="84">
        <v>0.91849999999999998</v>
      </c>
      <c r="M4317" s="83">
        <v>4286.41</v>
      </c>
      <c r="N4317" s="83">
        <v>29.592300000000002</v>
      </c>
      <c r="O4317" s="83">
        <v>4256.82</v>
      </c>
      <c r="P4317" s="83">
        <v>59.184600000000003</v>
      </c>
      <c r="Q4317" s="83">
        <v>4316</v>
      </c>
      <c r="R4317" s="86">
        <v>1.3712800000000001E-2</v>
      </c>
      <c r="S4317" s="86">
        <v>8.6829299999999998E-2</v>
      </c>
    </row>
    <row r="4318" spans="2:19" x14ac:dyDescent="0.2">
      <c r="B4318" s="33"/>
      <c r="L4318" s="84">
        <v>0.91849999999999998</v>
      </c>
      <c r="M4318" s="83">
        <v>4287.3599999999997</v>
      </c>
      <c r="N4318" s="83">
        <v>29.6357</v>
      </c>
      <c r="O4318" s="83">
        <v>4257.7299999999996</v>
      </c>
      <c r="P4318" s="83">
        <v>59.271500000000003</v>
      </c>
      <c r="Q4318" s="83">
        <v>4317</v>
      </c>
      <c r="R4318" s="86">
        <v>1.37298E-2</v>
      </c>
      <c r="S4318" s="86">
        <v>8.6829299999999998E-2</v>
      </c>
    </row>
    <row r="4319" spans="2:19" x14ac:dyDescent="0.2">
      <c r="B4319" s="33"/>
      <c r="L4319" s="84">
        <v>0.91849999999999998</v>
      </c>
      <c r="M4319" s="83">
        <v>4288.32</v>
      </c>
      <c r="N4319" s="83">
        <v>29.679200000000002</v>
      </c>
      <c r="O4319" s="83">
        <v>4258.6400000000003</v>
      </c>
      <c r="P4319" s="83">
        <v>59.358400000000003</v>
      </c>
      <c r="Q4319" s="83">
        <v>4318</v>
      </c>
      <c r="R4319" s="86">
        <v>1.3746700000000001E-2</v>
      </c>
      <c r="S4319" s="86">
        <v>8.6829299999999998E-2</v>
      </c>
    </row>
    <row r="4320" spans="2:19" x14ac:dyDescent="0.2">
      <c r="B4320" s="33"/>
      <c r="L4320" s="84">
        <v>0.91830000000000001</v>
      </c>
      <c r="M4320" s="83">
        <v>4289.28</v>
      </c>
      <c r="N4320" s="83">
        <v>29.7227</v>
      </c>
      <c r="O4320" s="83">
        <v>4259.55</v>
      </c>
      <c r="P4320" s="83">
        <v>59.445399999999999</v>
      </c>
      <c r="Q4320" s="83">
        <v>4319</v>
      </c>
      <c r="R4320" s="86">
        <v>1.37637E-2</v>
      </c>
      <c r="S4320" s="86">
        <v>8.7031200000000003E-2</v>
      </c>
    </row>
    <row r="4321" spans="2:19" x14ac:dyDescent="0.2">
      <c r="B4321" s="33"/>
      <c r="L4321" s="84">
        <v>0.91810000000000003</v>
      </c>
      <c r="M4321" s="83">
        <v>4290.2299999999996</v>
      </c>
      <c r="N4321" s="83">
        <v>29.766300000000001</v>
      </c>
      <c r="O4321" s="83">
        <v>4260.47</v>
      </c>
      <c r="P4321" s="83">
        <v>59.532600000000002</v>
      </c>
      <c r="Q4321" s="83">
        <v>4320</v>
      </c>
      <c r="R4321" s="86">
        <v>1.37807E-2</v>
      </c>
      <c r="S4321" s="86">
        <v>8.7132299999999996E-2</v>
      </c>
    </row>
    <row r="4322" spans="2:19" x14ac:dyDescent="0.2">
      <c r="B4322" s="33"/>
      <c r="L4322" s="84">
        <v>0.91790000000000005</v>
      </c>
      <c r="M4322" s="83">
        <v>4291.1899999999996</v>
      </c>
      <c r="N4322" s="83">
        <v>29.809899999999999</v>
      </c>
      <c r="O4322" s="83">
        <v>4261.38</v>
      </c>
      <c r="P4322" s="83">
        <v>59.619799999999998</v>
      </c>
      <c r="Q4322" s="83">
        <v>4321</v>
      </c>
      <c r="R4322" s="86">
        <v>1.37977E-2</v>
      </c>
      <c r="S4322" s="86">
        <v>8.7284200000000006E-2</v>
      </c>
    </row>
    <row r="4323" spans="2:19" x14ac:dyDescent="0.2">
      <c r="B4323" s="33"/>
      <c r="L4323" s="84">
        <v>0.91790000000000005</v>
      </c>
      <c r="M4323" s="83">
        <v>4292.1499999999996</v>
      </c>
      <c r="N4323" s="83">
        <v>29.8536</v>
      </c>
      <c r="O4323" s="83">
        <v>4262.29</v>
      </c>
      <c r="P4323" s="83">
        <v>59.707099999999997</v>
      </c>
      <c r="Q4323" s="83">
        <v>4322</v>
      </c>
      <c r="R4323" s="86">
        <v>1.3814699999999999E-2</v>
      </c>
      <c r="S4323" s="86">
        <v>8.7284200000000006E-2</v>
      </c>
    </row>
    <row r="4324" spans="2:19" x14ac:dyDescent="0.2">
      <c r="B4324" s="33"/>
      <c r="L4324" s="84">
        <v>0.91759999999999997</v>
      </c>
      <c r="M4324" s="83">
        <v>4293.1000000000004</v>
      </c>
      <c r="N4324" s="83">
        <v>29.897300000000001</v>
      </c>
      <c r="O4324" s="83">
        <v>4263.21</v>
      </c>
      <c r="P4324" s="83">
        <v>59.794600000000003</v>
      </c>
      <c r="Q4324" s="83">
        <v>4323</v>
      </c>
      <c r="R4324" s="86">
        <v>1.3831700000000001E-2</v>
      </c>
      <c r="S4324" s="86">
        <v>8.7486900000000006E-2</v>
      </c>
    </row>
    <row r="4325" spans="2:19" x14ac:dyDescent="0.2">
      <c r="B4325" s="33"/>
      <c r="L4325" s="84">
        <v>0.91759999999999997</v>
      </c>
      <c r="M4325" s="83">
        <v>4294.0600000000004</v>
      </c>
      <c r="N4325" s="83">
        <v>29.941099999999999</v>
      </c>
      <c r="O4325" s="83">
        <v>4264.12</v>
      </c>
      <c r="P4325" s="83">
        <v>59.882100000000001</v>
      </c>
      <c r="Q4325" s="83">
        <v>4324</v>
      </c>
      <c r="R4325" s="86">
        <v>1.38488E-2</v>
      </c>
      <c r="S4325" s="86">
        <v>8.7486900000000006E-2</v>
      </c>
    </row>
    <row r="4326" spans="2:19" x14ac:dyDescent="0.2">
      <c r="B4326" s="33"/>
      <c r="L4326" s="84">
        <v>0.91739999999999999</v>
      </c>
      <c r="M4326" s="83">
        <v>4295.0200000000004</v>
      </c>
      <c r="N4326" s="83">
        <v>29.9849</v>
      </c>
      <c r="O4326" s="83">
        <v>4265.03</v>
      </c>
      <c r="P4326" s="83">
        <v>59.969700000000003</v>
      </c>
      <c r="Q4326" s="83">
        <v>4325</v>
      </c>
      <c r="R4326" s="86">
        <v>1.3865799999999999E-2</v>
      </c>
      <c r="S4326" s="86">
        <v>8.7690100000000007E-2</v>
      </c>
    </row>
    <row r="4327" spans="2:19" x14ac:dyDescent="0.2">
      <c r="B4327" s="33"/>
      <c r="L4327" s="84">
        <v>0.91739999999999999</v>
      </c>
      <c r="M4327" s="83">
        <v>4295.97</v>
      </c>
      <c r="N4327" s="83">
        <v>30.028700000000001</v>
      </c>
      <c r="O4327" s="83">
        <v>4265.9399999999996</v>
      </c>
      <c r="P4327" s="83">
        <v>60.057499999999997</v>
      </c>
      <c r="Q4327" s="83">
        <v>4326</v>
      </c>
      <c r="R4327" s="86">
        <v>1.38829E-2</v>
      </c>
      <c r="S4327" s="86">
        <v>8.7690100000000007E-2</v>
      </c>
    </row>
    <row r="4328" spans="2:19" x14ac:dyDescent="0.2">
      <c r="B4328" s="33"/>
      <c r="L4328" s="84">
        <v>0.91720000000000002</v>
      </c>
      <c r="M4328" s="83">
        <v>4296.93</v>
      </c>
      <c r="N4328" s="83">
        <v>30.072700000000001</v>
      </c>
      <c r="O4328" s="83">
        <v>4266.8500000000004</v>
      </c>
      <c r="P4328" s="83">
        <v>60.145299999999999</v>
      </c>
      <c r="Q4328" s="83">
        <v>4327</v>
      </c>
      <c r="R4328" s="86">
        <v>1.3899999999999999E-2</v>
      </c>
      <c r="S4328" s="86">
        <v>8.7842699999999996E-2</v>
      </c>
    </row>
    <row r="4329" spans="2:19" x14ac:dyDescent="0.2">
      <c r="B4329" s="33"/>
      <c r="L4329" s="84">
        <v>0.91710000000000003</v>
      </c>
      <c r="M4329" s="83">
        <v>4297.88</v>
      </c>
      <c r="N4329" s="83">
        <v>30.116599999999998</v>
      </c>
      <c r="O4329" s="83">
        <v>4267.7700000000004</v>
      </c>
      <c r="P4329" s="83">
        <v>60.2333</v>
      </c>
      <c r="Q4329" s="83">
        <v>4328</v>
      </c>
      <c r="R4329" s="86">
        <v>1.39171E-2</v>
      </c>
      <c r="S4329" s="86">
        <v>8.7944599999999998E-2</v>
      </c>
    </row>
    <row r="4330" spans="2:19" x14ac:dyDescent="0.2">
      <c r="B4330" s="33"/>
      <c r="L4330" s="84">
        <v>0.91669999999999996</v>
      </c>
      <c r="M4330" s="83">
        <v>4298.84</v>
      </c>
      <c r="N4330" s="83">
        <v>30.160699999999999</v>
      </c>
      <c r="O4330" s="83">
        <v>4268.68</v>
      </c>
      <c r="P4330" s="83">
        <v>60.321300000000001</v>
      </c>
      <c r="Q4330" s="83">
        <v>4329</v>
      </c>
      <c r="R4330" s="86">
        <v>1.3934200000000001E-2</v>
      </c>
      <c r="S4330" s="86">
        <v>8.8148599999999994E-2</v>
      </c>
    </row>
    <row r="4331" spans="2:19" x14ac:dyDescent="0.2">
      <c r="B4331" s="33"/>
      <c r="L4331" s="84">
        <v>0.91669999999999996</v>
      </c>
      <c r="M4331" s="83">
        <v>4299.8</v>
      </c>
      <c r="N4331" s="83">
        <v>30.204699999999999</v>
      </c>
      <c r="O4331" s="83">
        <v>4269.59</v>
      </c>
      <c r="P4331" s="83">
        <v>60.409500000000001</v>
      </c>
      <c r="Q4331" s="83">
        <v>4330</v>
      </c>
      <c r="R4331" s="86">
        <v>1.3951399999999999E-2</v>
      </c>
      <c r="S4331" s="86">
        <v>8.8148599999999994E-2</v>
      </c>
    </row>
    <row r="4332" spans="2:19" x14ac:dyDescent="0.2">
      <c r="B4332" s="33"/>
      <c r="L4332" s="84">
        <v>0.91669999999999996</v>
      </c>
      <c r="M4332" s="83">
        <v>4300.75</v>
      </c>
      <c r="N4332" s="83">
        <v>30.248899999999999</v>
      </c>
      <c r="O4332" s="83">
        <v>4270.5</v>
      </c>
      <c r="P4332" s="83">
        <v>60.497700000000002</v>
      </c>
      <c r="Q4332" s="83">
        <v>4331</v>
      </c>
      <c r="R4332" s="86">
        <v>1.39685E-2</v>
      </c>
      <c r="S4332" s="86">
        <v>8.8148599999999994E-2</v>
      </c>
    </row>
    <row r="4333" spans="2:19" x14ac:dyDescent="0.2">
      <c r="B4333" s="33"/>
      <c r="L4333" s="84">
        <v>0.91639999999999999</v>
      </c>
      <c r="M4333" s="83">
        <v>4301.71</v>
      </c>
      <c r="N4333" s="83">
        <v>30.292999999999999</v>
      </c>
      <c r="O4333" s="83">
        <v>4271.41</v>
      </c>
      <c r="P4333" s="83">
        <v>60.586100000000002</v>
      </c>
      <c r="Q4333" s="83">
        <v>4332</v>
      </c>
      <c r="R4333" s="86">
        <v>1.39857E-2</v>
      </c>
      <c r="S4333" s="86">
        <v>8.8557700000000003E-2</v>
      </c>
    </row>
    <row r="4334" spans="2:19" x14ac:dyDescent="0.2">
      <c r="B4334" s="33"/>
      <c r="L4334" s="84">
        <v>0.91639999999999999</v>
      </c>
      <c r="M4334" s="83">
        <v>4302.66</v>
      </c>
      <c r="N4334" s="83">
        <v>30.337299999999999</v>
      </c>
      <c r="O4334" s="83">
        <v>4272.33</v>
      </c>
      <c r="P4334" s="83">
        <v>60.674500000000002</v>
      </c>
      <c r="Q4334" s="83">
        <v>4333</v>
      </c>
      <c r="R4334" s="86">
        <v>1.40029E-2</v>
      </c>
      <c r="S4334" s="86">
        <v>8.8557700000000003E-2</v>
      </c>
    </row>
    <row r="4335" spans="2:19" x14ac:dyDescent="0.2">
      <c r="B4335" s="33"/>
      <c r="L4335" s="84">
        <v>0.91639999999999999</v>
      </c>
      <c r="M4335" s="83">
        <v>4303.62</v>
      </c>
      <c r="N4335" s="83">
        <v>30.381499999999999</v>
      </c>
      <c r="O4335" s="83">
        <v>4273.24</v>
      </c>
      <c r="P4335" s="83">
        <v>60.763100000000001</v>
      </c>
      <c r="Q4335" s="83">
        <v>4334</v>
      </c>
      <c r="R4335" s="86">
        <v>1.4020100000000001E-2</v>
      </c>
      <c r="S4335" s="86">
        <v>8.8557700000000003E-2</v>
      </c>
    </row>
    <row r="4336" spans="2:19" x14ac:dyDescent="0.2">
      <c r="B4336" s="33"/>
      <c r="L4336" s="84">
        <v>0.91639999999999999</v>
      </c>
      <c r="M4336" s="83">
        <v>4304.57</v>
      </c>
      <c r="N4336" s="83">
        <v>30.425899999999999</v>
      </c>
      <c r="O4336" s="83">
        <v>4274.1499999999996</v>
      </c>
      <c r="P4336" s="83">
        <v>60.851700000000001</v>
      </c>
      <c r="Q4336" s="83">
        <v>4335</v>
      </c>
      <c r="R4336" s="86">
        <v>1.4037300000000001E-2</v>
      </c>
      <c r="S4336" s="86">
        <v>8.8557700000000003E-2</v>
      </c>
    </row>
    <row r="4337" spans="2:19" x14ac:dyDescent="0.2">
      <c r="B4337" s="33"/>
      <c r="L4337" s="84">
        <v>0.91639999999999999</v>
      </c>
      <c r="M4337" s="83">
        <v>4305.53</v>
      </c>
      <c r="N4337" s="83">
        <v>30.470300000000002</v>
      </c>
      <c r="O4337" s="83">
        <v>4275.0600000000004</v>
      </c>
      <c r="P4337" s="83">
        <v>60.9405</v>
      </c>
      <c r="Q4337" s="83">
        <v>4336</v>
      </c>
      <c r="R4337" s="86">
        <v>1.4054499999999999E-2</v>
      </c>
      <c r="S4337" s="86">
        <v>8.8557700000000003E-2</v>
      </c>
    </row>
    <row r="4338" spans="2:19" x14ac:dyDescent="0.2">
      <c r="B4338" s="33"/>
      <c r="L4338" s="84">
        <v>0.91620000000000001</v>
      </c>
      <c r="M4338" s="83">
        <v>4306.49</v>
      </c>
      <c r="N4338" s="83">
        <v>30.514700000000001</v>
      </c>
      <c r="O4338" s="83">
        <v>4275.97</v>
      </c>
      <c r="P4338" s="83">
        <v>61.029400000000003</v>
      </c>
      <c r="Q4338" s="83">
        <v>4337</v>
      </c>
      <c r="R4338" s="86">
        <v>1.4071800000000001E-2</v>
      </c>
      <c r="S4338" s="86">
        <v>8.8916899999999993E-2</v>
      </c>
    </row>
    <row r="4339" spans="2:19" x14ac:dyDescent="0.2">
      <c r="B4339" s="33"/>
      <c r="L4339" s="84">
        <v>0.91620000000000001</v>
      </c>
      <c r="M4339" s="83">
        <v>4307.4399999999996</v>
      </c>
      <c r="N4339" s="83">
        <v>30.559200000000001</v>
      </c>
      <c r="O4339" s="83">
        <v>4276.88</v>
      </c>
      <c r="P4339" s="83">
        <v>61.118299999999998</v>
      </c>
      <c r="Q4339" s="83">
        <v>4338</v>
      </c>
      <c r="R4339" s="86">
        <v>1.40891E-2</v>
      </c>
      <c r="S4339" s="86">
        <v>8.8916899999999993E-2</v>
      </c>
    </row>
    <row r="4340" spans="2:19" x14ac:dyDescent="0.2">
      <c r="B4340" s="33"/>
      <c r="L4340" s="84">
        <v>0.91579999999999995</v>
      </c>
      <c r="M4340" s="83">
        <v>4308.3999999999996</v>
      </c>
      <c r="N4340" s="83">
        <v>30.6037</v>
      </c>
      <c r="O4340" s="83">
        <v>4277.79</v>
      </c>
      <c r="P4340" s="83">
        <v>61.2074</v>
      </c>
      <c r="Q4340" s="83">
        <v>4339</v>
      </c>
      <c r="R4340" s="86">
        <v>1.41063E-2</v>
      </c>
      <c r="S4340" s="86">
        <v>8.9122699999999999E-2</v>
      </c>
    </row>
    <row r="4341" spans="2:19" x14ac:dyDescent="0.2">
      <c r="B4341" s="33"/>
      <c r="L4341" s="84">
        <v>0.91579999999999995</v>
      </c>
      <c r="M4341" s="83">
        <v>4309.3500000000004</v>
      </c>
      <c r="N4341" s="83">
        <v>30.648299999999999</v>
      </c>
      <c r="O4341" s="83">
        <v>4278.7</v>
      </c>
      <c r="P4341" s="83">
        <v>61.296599999999998</v>
      </c>
      <c r="Q4341" s="83">
        <v>4340</v>
      </c>
      <c r="R4341" s="86">
        <v>1.41236E-2</v>
      </c>
      <c r="S4341" s="86">
        <v>8.9122699999999999E-2</v>
      </c>
    </row>
    <row r="4342" spans="2:19" x14ac:dyDescent="0.2">
      <c r="B4342" s="33"/>
      <c r="L4342" s="84">
        <v>0.91559999999999997</v>
      </c>
      <c r="M4342" s="83">
        <v>4310.3100000000004</v>
      </c>
      <c r="N4342" s="83">
        <v>30.692900000000002</v>
      </c>
      <c r="O4342" s="83">
        <v>4279.6099999999997</v>
      </c>
      <c r="P4342" s="83">
        <v>61.385899999999999</v>
      </c>
      <c r="Q4342" s="83">
        <v>4341</v>
      </c>
      <c r="R4342" s="86">
        <v>1.41409E-2</v>
      </c>
      <c r="S4342" s="86">
        <v>8.9277300000000004E-2</v>
      </c>
    </row>
    <row r="4343" spans="2:19" x14ac:dyDescent="0.2">
      <c r="B4343" s="33"/>
      <c r="L4343" s="84">
        <v>0.9153</v>
      </c>
      <c r="M4343" s="83">
        <v>4311.26</v>
      </c>
      <c r="N4343" s="83">
        <v>30.7376</v>
      </c>
      <c r="O4343" s="83">
        <v>4280.5200000000004</v>
      </c>
      <c r="P4343" s="83">
        <v>61.475200000000001</v>
      </c>
      <c r="Q4343" s="83">
        <v>4342</v>
      </c>
      <c r="R4343" s="86">
        <v>1.41583E-2</v>
      </c>
      <c r="S4343" s="86">
        <v>8.9380500000000002E-2</v>
      </c>
    </row>
    <row r="4344" spans="2:19" x14ac:dyDescent="0.2">
      <c r="B4344" s="33"/>
      <c r="L4344" s="84">
        <v>0.91510000000000002</v>
      </c>
      <c r="M4344" s="83">
        <v>4312.22</v>
      </c>
      <c r="N4344" s="83">
        <v>30.782399999999999</v>
      </c>
      <c r="O4344" s="83">
        <v>4281.4399999999996</v>
      </c>
      <c r="P4344" s="83">
        <v>61.564700000000002</v>
      </c>
      <c r="Q4344" s="83">
        <v>4343</v>
      </c>
      <c r="R4344" s="86">
        <v>1.41756E-2</v>
      </c>
      <c r="S4344" s="86">
        <v>8.9535400000000001E-2</v>
      </c>
    </row>
    <row r="4345" spans="2:19" x14ac:dyDescent="0.2">
      <c r="B4345" s="33"/>
      <c r="L4345" s="84">
        <v>0.91510000000000002</v>
      </c>
      <c r="M4345" s="83">
        <v>4313.17</v>
      </c>
      <c r="N4345" s="83">
        <v>30.827200000000001</v>
      </c>
      <c r="O4345" s="83">
        <v>4282.3500000000004</v>
      </c>
      <c r="P4345" s="83">
        <v>61.654299999999999</v>
      </c>
      <c r="Q4345" s="83">
        <v>4344</v>
      </c>
      <c r="R4345" s="86">
        <v>1.4193000000000001E-2</v>
      </c>
      <c r="S4345" s="86">
        <v>8.9535400000000001E-2</v>
      </c>
    </row>
    <row r="4346" spans="2:19" x14ac:dyDescent="0.2">
      <c r="B4346" s="33"/>
      <c r="L4346" s="84">
        <v>0.91500000000000004</v>
      </c>
      <c r="M4346" s="83">
        <v>4314.13</v>
      </c>
      <c r="N4346" s="83">
        <v>30.872</v>
      </c>
      <c r="O4346" s="83">
        <v>4283.26</v>
      </c>
      <c r="P4346" s="83">
        <v>61.744</v>
      </c>
      <c r="Q4346" s="83">
        <v>4345</v>
      </c>
      <c r="R4346" s="86">
        <v>1.42104E-2</v>
      </c>
      <c r="S4346" s="86">
        <v>8.9690599999999995E-2</v>
      </c>
    </row>
    <row r="4347" spans="2:19" x14ac:dyDescent="0.2">
      <c r="B4347" s="33"/>
      <c r="L4347" s="84">
        <v>0.91490000000000005</v>
      </c>
      <c r="M4347" s="83">
        <v>4315.08</v>
      </c>
      <c r="N4347" s="83">
        <v>30.916899999999998</v>
      </c>
      <c r="O4347" s="83">
        <v>4284.17</v>
      </c>
      <c r="P4347" s="83">
        <v>61.833799999999997</v>
      </c>
      <c r="Q4347" s="83">
        <v>4346</v>
      </c>
      <c r="R4347" s="86">
        <v>1.4227699999999999E-2</v>
      </c>
      <c r="S4347" s="86">
        <v>8.9794100000000002E-2</v>
      </c>
    </row>
    <row r="4348" spans="2:19" x14ac:dyDescent="0.2">
      <c r="B4348" s="33"/>
      <c r="L4348" s="84">
        <v>0.91479999999999995</v>
      </c>
      <c r="M4348" s="83">
        <v>4316.04</v>
      </c>
      <c r="N4348" s="83">
        <v>30.9618</v>
      </c>
      <c r="O4348" s="83">
        <v>4285.08</v>
      </c>
      <c r="P4348" s="83">
        <v>61.923699999999997</v>
      </c>
      <c r="Q4348" s="83">
        <v>4347</v>
      </c>
      <c r="R4348" s="86">
        <v>1.42452E-2</v>
      </c>
      <c r="S4348" s="86">
        <v>9.0001499999999998E-2</v>
      </c>
    </row>
    <row r="4349" spans="2:19" x14ac:dyDescent="0.2">
      <c r="B4349" s="33"/>
      <c r="L4349" s="84">
        <v>0.91479999999999995</v>
      </c>
      <c r="M4349" s="83">
        <v>4316.99</v>
      </c>
      <c r="N4349" s="83">
        <v>31.006799999999998</v>
      </c>
      <c r="O4349" s="83">
        <v>4285.99</v>
      </c>
      <c r="P4349" s="83">
        <v>62.0137</v>
      </c>
      <c r="Q4349" s="83">
        <v>4348</v>
      </c>
      <c r="R4349" s="86">
        <v>1.42626E-2</v>
      </c>
      <c r="S4349" s="86">
        <v>9.0001499999999998E-2</v>
      </c>
    </row>
    <row r="4350" spans="2:19" x14ac:dyDescent="0.2">
      <c r="B4350" s="33"/>
      <c r="L4350" s="84">
        <v>0.91479999999999995</v>
      </c>
      <c r="M4350" s="83">
        <v>4317.95</v>
      </c>
      <c r="N4350" s="83">
        <v>31.0519</v>
      </c>
      <c r="O4350" s="83">
        <v>4286.8999999999996</v>
      </c>
      <c r="P4350" s="83">
        <v>62.1038</v>
      </c>
      <c r="Q4350" s="83">
        <v>4349</v>
      </c>
      <c r="R4350" s="86">
        <v>1.4279999999999999E-2</v>
      </c>
      <c r="S4350" s="86">
        <v>9.0001499999999998E-2</v>
      </c>
    </row>
    <row r="4351" spans="2:19" x14ac:dyDescent="0.2">
      <c r="B4351" s="33"/>
      <c r="L4351" s="84">
        <v>0.91439999999999999</v>
      </c>
      <c r="M4351" s="83">
        <v>4318.8999999999996</v>
      </c>
      <c r="N4351" s="83">
        <v>31.097000000000001</v>
      </c>
      <c r="O4351" s="83">
        <v>4287.8100000000004</v>
      </c>
      <c r="P4351" s="83">
        <v>62.194000000000003</v>
      </c>
      <c r="Q4351" s="83">
        <v>4350</v>
      </c>
      <c r="R4351" s="86">
        <v>1.4297499999999999E-2</v>
      </c>
      <c r="S4351" s="86">
        <v>9.0209300000000006E-2</v>
      </c>
    </row>
    <row r="4352" spans="2:19" x14ac:dyDescent="0.2">
      <c r="B4352" s="33"/>
      <c r="L4352" s="84">
        <v>0.91410000000000002</v>
      </c>
      <c r="M4352" s="83">
        <v>4319.8599999999997</v>
      </c>
      <c r="N4352" s="83">
        <v>31.142199999999999</v>
      </c>
      <c r="O4352" s="83">
        <v>4288.72</v>
      </c>
      <c r="P4352" s="83">
        <v>62.284300000000002</v>
      </c>
      <c r="Q4352" s="83">
        <v>4351</v>
      </c>
      <c r="R4352" s="86">
        <v>1.43149E-2</v>
      </c>
      <c r="S4352" s="86">
        <v>9.0313299999999999E-2</v>
      </c>
    </row>
    <row r="4353" spans="2:19" x14ac:dyDescent="0.2">
      <c r="B4353" s="33"/>
      <c r="L4353" s="84">
        <v>0.91400000000000003</v>
      </c>
      <c r="M4353" s="83">
        <v>4320.8100000000004</v>
      </c>
      <c r="N4353" s="83">
        <v>31.1874</v>
      </c>
      <c r="O4353" s="83">
        <v>4289.63</v>
      </c>
      <c r="P4353" s="83">
        <v>62.374699999999997</v>
      </c>
      <c r="Q4353" s="83">
        <v>4352</v>
      </c>
      <c r="R4353" s="86">
        <v>1.43324E-2</v>
      </c>
      <c r="S4353" s="86">
        <v>9.0417499999999998E-2</v>
      </c>
    </row>
    <row r="4354" spans="2:19" x14ac:dyDescent="0.2">
      <c r="B4354" s="33"/>
      <c r="L4354" s="84">
        <v>0.91390000000000005</v>
      </c>
      <c r="M4354" s="83">
        <v>4321.7700000000004</v>
      </c>
      <c r="N4354" s="83">
        <v>31.232600000000001</v>
      </c>
      <c r="O4354" s="83">
        <v>4290.53</v>
      </c>
      <c r="P4354" s="83">
        <v>62.465299999999999</v>
      </c>
      <c r="Q4354" s="83">
        <v>4353</v>
      </c>
      <c r="R4354" s="86">
        <v>1.4349900000000001E-2</v>
      </c>
      <c r="S4354" s="86">
        <v>9.0521699999999997E-2</v>
      </c>
    </row>
    <row r="4355" spans="2:19" x14ac:dyDescent="0.2">
      <c r="B4355" s="33"/>
      <c r="L4355" s="84">
        <v>0.91339999999999999</v>
      </c>
      <c r="M4355" s="83">
        <v>4322.72</v>
      </c>
      <c r="N4355" s="83">
        <v>31.277899999999999</v>
      </c>
      <c r="O4355" s="83">
        <v>4291.4399999999996</v>
      </c>
      <c r="P4355" s="83">
        <v>62.555900000000001</v>
      </c>
      <c r="Q4355" s="83">
        <v>4354</v>
      </c>
      <c r="R4355" s="86">
        <v>1.43675E-2</v>
      </c>
      <c r="S4355" s="86">
        <v>9.0625999999999998E-2</v>
      </c>
    </row>
    <row r="4356" spans="2:19" x14ac:dyDescent="0.2">
      <c r="B4356" s="33"/>
      <c r="L4356" s="84">
        <v>0.9133</v>
      </c>
      <c r="M4356" s="83">
        <v>4323.68</v>
      </c>
      <c r="N4356" s="83">
        <v>31.3233</v>
      </c>
      <c r="O4356" s="83">
        <v>4292.3500000000004</v>
      </c>
      <c r="P4356" s="83">
        <v>62.646599999999999</v>
      </c>
      <c r="Q4356" s="83">
        <v>4355</v>
      </c>
      <c r="R4356" s="86">
        <v>1.4385E-2</v>
      </c>
      <c r="S4356" s="86">
        <v>9.0834899999999996E-2</v>
      </c>
    </row>
    <row r="4357" spans="2:19" x14ac:dyDescent="0.2">
      <c r="B4357" s="33"/>
      <c r="L4357" s="84">
        <v>0.9133</v>
      </c>
      <c r="M4357" s="83">
        <v>4324.63</v>
      </c>
      <c r="N4357" s="83">
        <v>31.3687</v>
      </c>
      <c r="O4357" s="83">
        <v>4293.26</v>
      </c>
      <c r="P4357" s="83">
        <v>62.737499999999997</v>
      </c>
      <c r="Q4357" s="83">
        <v>4356</v>
      </c>
      <c r="R4357" s="86">
        <v>1.44025E-2</v>
      </c>
      <c r="S4357" s="86">
        <v>9.0834899999999996E-2</v>
      </c>
    </row>
    <row r="4358" spans="2:19" x14ac:dyDescent="0.2">
      <c r="B4358" s="33"/>
      <c r="L4358" s="84">
        <v>0.9133</v>
      </c>
      <c r="M4358" s="83">
        <v>4325.59</v>
      </c>
      <c r="N4358" s="83">
        <v>31.414200000000001</v>
      </c>
      <c r="O4358" s="83">
        <v>4294.17</v>
      </c>
      <c r="P4358" s="83">
        <v>62.828400000000002</v>
      </c>
      <c r="Q4358" s="83">
        <v>4357</v>
      </c>
      <c r="R4358" s="86">
        <v>1.44201E-2</v>
      </c>
      <c r="S4358" s="86">
        <v>9.0834899999999996E-2</v>
      </c>
    </row>
    <row r="4359" spans="2:19" x14ac:dyDescent="0.2">
      <c r="B4359" s="33"/>
      <c r="L4359" s="84">
        <v>0.91279999999999994</v>
      </c>
      <c r="M4359" s="83">
        <v>4326.54</v>
      </c>
      <c r="N4359" s="83">
        <v>31.459700000000002</v>
      </c>
      <c r="O4359" s="83">
        <v>4295.08</v>
      </c>
      <c r="P4359" s="83">
        <v>62.919400000000003</v>
      </c>
      <c r="Q4359" s="83">
        <v>4358</v>
      </c>
      <c r="R4359" s="86">
        <v>1.4437699999999999E-2</v>
      </c>
      <c r="S4359" s="86">
        <v>9.1044299999999995E-2</v>
      </c>
    </row>
    <row r="4360" spans="2:19" x14ac:dyDescent="0.2">
      <c r="B4360" s="33"/>
      <c r="L4360" s="84">
        <v>0.91259999999999997</v>
      </c>
      <c r="M4360" s="83">
        <v>4327.49</v>
      </c>
      <c r="N4360" s="83">
        <v>31.505299999999998</v>
      </c>
      <c r="O4360" s="83">
        <v>4295.99</v>
      </c>
      <c r="P4360" s="83">
        <v>63.010599999999997</v>
      </c>
      <c r="Q4360" s="83">
        <v>4359</v>
      </c>
      <c r="R4360" s="86">
        <v>1.4455300000000001E-2</v>
      </c>
      <c r="S4360" s="86">
        <v>9.1149099999999997E-2</v>
      </c>
    </row>
    <row r="4361" spans="2:19" x14ac:dyDescent="0.2">
      <c r="B4361" s="33"/>
      <c r="L4361" s="84">
        <v>0.91249999999999998</v>
      </c>
      <c r="M4361" s="83">
        <v>4328.45</v>
      </c>
      <c r="N4361" s="83">
        <v>31.550899999999999</v>
      </c>
      <c r="O4361" s="83">
        <v>4296.8999999999996</v>
      </c>
      <c r="P4361" s="83">
        <v>63.101799999999997</v>
      </c>
      <c r="Q4361" s="83">
        <v>4360</v>
      </c>
      <c r="R4361" s="86">
        <v>1.44729E-2</v>
      </c>
      <c r="S4361" s="86">
        <v>9.1254000000000002E-2</v>
      </c>
    </row>
    <row r="4362" spans="2:19" x14ac:dyDescent="0.2">
      <c r="B4362" s="33"/>
      <c r="L4362" s="84">
        <v>0.91239999999999999</v>
      </c>
      <c r="M4362" s="83">
        <v>4329.3999999999996</v>
      </c>
      <c r="N4362" s="83">
        <v>31.596599999999999</v>
      </c>
      <c r="O4362" s="83">
        <v>4297.8100000000004</v>
      </c>
      <c r="P4362" s="83">
        <v>63.193199999999997</v>
      </c>
      <c r="Q4362" s="83">
        <v>4361</v>
      </c>
      <c r="R4362" s="86">
        <v>1.44905E-2</v>
      </c>
      <c r="S4362" s="86">
        <v>9.1358999999999996E-2</v>
      </c>
    </row>
    <row r="4363" spans="2:19" x14ac:dyDescent="0.2">
      <c r="B4363" s="33"/>
      <c r="L4363" s="84">
        <v>0.91220000000000001</v>
      </c>
      <c r="M4363" s="83">
        <v>4330.3599999999997</v>
      </c>
      <c r="N4363" s="83">
        <v>31.642299999999999</v>
      </c>
      <c r="O4363" s="83">
        <v>4298.72</v>
      </c>
      <c r="P4363" s="83">
        <v>63.284700000000001</v>
      </c>
      <c r="Q4363" s="83">
        <v>4362</v>
      </c>
      <c r="R4363" s="86">
        <v>1.4508200000000001E-2</v>
      </c>
      <c r="S4363" s="86">
        <v>9.1464000000000004E-2</v>
      </c>
    </row>
    <row r="4364" spans="2:19" x14ac:dyDescent="0.2">
      <c r="B4364" s="33"/>
      <c r="L4364" s="84">
        <v>0.91200000000000003</v>
      </c>
      <c r="M4364" s="83">
        <v>4331.3100000000004</v>
      </c>
      <c r="N4364" s="83">
        <v>31.688099999999999</v>
      </c>
      <c r="O4364" s="83">
        <v>4299.62</v>
      </c>
      <c r="P4364" s="83">
        <v>63.376199999999997</v>
      </c>
      <c r="Q4364" s="83">
        <v>4363</v>
      </c>
      <c r="R4364" s="86">
        <v>1.45258E-2</v>
      </c>
      <c r="S4364" s="86">
        <v>9.1674500000000006E-2</v>
      </c>
    </row>
    <row r="4365" spans="2:19" x14ac:dyDescent="0.2">
      <c r="B4365" s="33"/>
      <c r="L4365" s="84">
        <v>0.91200000000000003</v>
      </c>
      <c r="M4365" s="83">
        <v>4332.2700000000004</v>
      </c>
      <c r="N4365" s="83">
        <v>31.734000000000002</v>
      </c>
      <c r="O4365" s="83">
        <v>4300.53</v>
      </c>
      <c r="P4365" s="83">
        <v>63.4679</v>
      </c>
      <c r="Q4365" s="83">
        <v>4364</v>
      </c>
      <c r="R4365" s="86">
        <v>1.4543499999999999E-2</v>
      </c>
      <c r="S4365" s="86">
        <v>9.1674500000000006E-2</v>
      </c>
    </row>
    <row r="4366" spans="2:19" x14ac:dyDescent="0.2">
      <c r="B4366" s="33"/>
      <c r="L4366" s="84">
        <v>0.91200000000000003</v>
      </c>
      <c r="M4366" s="83">
        <v>4333.22</v>
      </c>
      <c r="N4366" s="83">
        <v>31.779800000000002</v>
      </c>
      <c r="O4366" s="83">
        <v>4301.4399999999996</v>
      </c>
      <c r="P4366" s="83">
        <v>63.559699999999999</v>
      </c>
      <c r="Q4366" s="83">
        <v>4365</v>
      </c>
      <c r="R4366" s="86">
        <v>1.45612E-2</v>
      </c>
      <c r="S4366" s="86">
        <v>9.1674500000000006E-2</v>
      </c>
    </row>
    <row r="4367" spans="2:19" x14ac:dyDescent="0.2">
      <c r="B4367" s="33"/>
      <c r="L4367" s="84">
        <v>0.91190000000000004</v>
      </c>
      <c r="M4367" s="83">
        <v>4334.17</v>
      </c>
      <c r="N4367" s="83">
        <v>31.825800000000001</v>
      </c>
      <c r="O4367" s="83">
        <v>4302.3500000000004</v>
      </c>
      <c r="P4367" s="83">
        <v>63.651600000000002</v>
      </c>
      <c r="Q4367" s="83">
        <v>4366</v>
      </c>
      <c r="R4367" s="86">
        <v>1.4578900000000001E-2</v>
      </c>
      <c r="S4367" s="86">
        <v>9.19909E-2</v>
      </c>
    </row>
    <row r="4368" spans="2:19" x14ac:dyDescent="0.2">
      <c r="B4368" s="33"/>
      <c r="L4368" s="84">
        <v>0.91190000000000004</v>
      </c>
      <c r="M4368" s="83">
        <v>4335.13</v>
      </c>
      <c r="N4368" s="83">
        <v>31.8718</v>
      </c>
      <c r="O4368" s="83">
        <v>4303.26</v>
      </c>
      <c r="P4368" s="83">
        <v>63.743600000000001</v>
      </c>
      <c r="Q4368" s="83">
        <v>4367</v>
      </c>
      <c r="R4368" s="86">
        <v>1.45966E-2</v>
      </c>
      <c r="S4368" s="86">
        <v>9.19909E-2</v>
      </c>
    </row>
    <row r="4369" spans="2:19" x14ac:dyDescent="0.2">
      <c r="B4369" s="33"/>
      <c r="L4369" s="84">
        <v>0.91190000000000004</v>
      </c>
      <c r="M4369" s="83">
        <v>4336.08</v>
      </c>
      <c r="N4369" s="83">
        <v>31.9178</v>
      </c>
      <c r="O4369" s="83">
        <v>4304.16</v>
      </c>
      <c r="P4369" s="83">
        <v>63.835700000000003</v>
      </c>
      <c r="Q4369" s="83">
        <v>4368</v>
      </c>
      <c r="R4369" s="86">
        <v>1.46144E-2</v>
      </c>
      <c r="S4369" s="86">
        <v>9.19909E-2</v>
      </c>
    </row>
    <row r="4370" spans="2:19" x14ac:dyDescent="0.2">
      <c r="B4370" s="33"/>
      <c r="L4370" s="84">
        <v>0.91159999999999997</v>
      </c>
      <c r="M4370" s="83">
        <v>4337.04</v>
      </c>
      <c r="N4370" s="83">
        <v>31.963899999999999</v>
      </c>
      <c r="O4370" s="83">
        <v>4305.07</v>
      </c>
      <c r="P4370" s="83">
        <v>63.927900000000001</v>
      </c>
      <c r="Q4370" s="83">
        <v>4369</v>
      </c>
      <c r="R4370" s="86">
        <v>1.46321E-2</v>
      </c>
      <c r="S4370" s="86">
        <v>9.2202400000000004E-2</v>
      </c>
    </row>
    <row r="4371" spans="2:19" x14ac:dyDescent="0.2">
      <c r="B4371" s="33"/>
      <c r="L4371" s="84">
        <v>0.91149999999999998</v>
      </c>
      <c r="M4371" s="83">
        <v>4337.99</v>
      </c>
      <c r="N4371" s="83">
        <v>32.010100000000001</v>
      </c>
      <c r="O4371" s="83">
        <v>4305.9799999999996</v>
      </c>
      <c r="P4371" s="83">
        <v>64.020200000000003</v>
      </c>
      <c r="Q4371" s="83">
        <v>4370</v>
      </c>
      <c r="R4371" s="86">
        <v>1.46499E-2</v>
      </c>
      <c r="S4371" s="86">
        <v>9.2308200000000007E-2</v>
      </c>
    </row>
    <row r="4372" spans="2:19" x14ac:dyDescent="0.2">
      <c r="B4372" s="33"/>
      <c r="L4372" s="84">
        <v>0.91139999999999999</v>
      </c>
      <c r="M4372" s="83">
        <v>4338.9399999999996</v>
      </c>
      <c r="N4372" s="83">
        <v>32.0563</v>
      </c>
      <c r="O4372" s="83">
        <v>4306.8900000000003</v>
      </c>
      <c r="P4372" s="83">
        <v>64.1126</v>
      </c>
      <c r="Q4372" s="83">
        <v>4371</v>
      </c>
      <c r="R4372" s="86">
        <v>1.4667700000000001E-2</v>
      </c>
      <c r="S4372" s="86">
        <v>9.2414200000000002E-2</v>
      </c>
    </row>
    <row r="4373" spans="2:19" x14ac:dyDescent="0.2">
      <c r="B4373" s="33"/>
      <c r="L4373" s="84">
        <v>0.91120000000000001</v>
      </c>
      <c r="M4373" s="83">
        <v>4339.8999999999996</v>
      </c>
      <c r="N4373" s="83">
        <v>32.102600000000002</v>
      </c>
      <c r="O4373" s="83">
        <v>4307.79</v>
      </c>
      <c r="P4373" s="83">
        <v>64.205100000000002</v>
      </c>
      <c r="Q4373" s="83">
        <v>4372</v>
      </c>
      <c r="R4373" s="86">
        <v>1.4685500000000001E-2</v>
      </c>
      <c r="S4373" s="86">
        <v>9.25203E-2</v>
      </c>
    </row>
    <row r="4374" spans="2:19" x14ac:dyDescent="0.2">
      <c r="B4374" s="33"/>
      <c r="L4374" s="84">
        <v>0.91100000000000003</v>
      </c>
      <c r="M4374" s="83">
        <v>4340.8500000000004</v>
      </c>
      <c r="N4374" s="83">
        <v>32.148899999999998</v>
      </c>
      <c r="O4374" s="83">
        <v>4308.7</v>
      </c>
      <c r="P4374" s="83">
        <v>64.297700000000006</v>
      </c>
      <c r="Q4374" s="83">
        <v>4373</v>
      </c>
      <c r="R4374" s="86">
        <v>1.4703300000000001E-2</v>
      </c>
      <c r="S4374" s="86">
        <v>9.2679499999999998E-2</v>
      </c>
    </row>
    <row r="4375" spans="2:19" x14ac:dyDescent="0.2">
      <c r="B4375" s="33"/>
      <c r="L4375" s="84">
        <v>0.91100000000000003</v>
      </c>
      <c r="M4375" s="83">
        <v>4341.8</v>
      </c>
      <c r="N4375" s="83">
        <v>32.1952</v>
      </c>
      <c r="O4375" s="83">
        <v>4309.6099999999997</v>
      </c>
      <c r="P4375" s="83">
        <v>64.390500000000003</v>
      </c>
      <c r="Q4375" s="83">
        <v>4374</v>
      </c>
      <c r="R4375" s="86">
        <v>1.47212E-2</v>
      </c>
      <c r="S4375" s="86">
        <v>9.2679499999999998E-2</v>
      </c>
    </row>
    <row r="4376" spans="2:19" x14ac:dyDescent="0.2">
      <c r="B4376" s="33"/>
      <c r="L4376" s="84">
        <v>0.91090000000000004</v>
      </c>
      <c r="M4376" s="83">
        <v>4342.76</v>
      </c>
      <c r="N4376" s="83">
        <v>32.241700000000002</v>
      </c>
      <c r="O4376" s="83">
        <v>4310.5200000000004</v>
      </c>
      <c r="P4376" s="83">
        <v>64.4833</v>
      </c>
      <c r="Q4376" s="83">
        <v>4375</v>
      </c>
      <c r="R4376" s="86">
        <v>1.4739E-2</v>
      </c>
      <c r="S4376" s="86">
        <v>9.2839000000000005E-2</v>
      </c>
    </row>
    <row r="4377" spans="2:19" x14ac:dyDescent="0.2">
      <c r="B4377" s="33"/>
      <c r="L4377" s="84">
        <v>0.91049999999999998</v>
      </c>
      <c r="M4377" s="83">
        <v>4343.71</v>
      </c>
      <c r="N4377" s="83">
        <v>32.2881</v>
      </c>
      <c r="O4377" s="83">
        <v>4311.42</v>
      </c>
      <c r="P4377" s="83">
        <v>64.5762</v>
      </c>
      <c r="Q4377" s="83">
        <v>4376</v>
      </c>
      <c r="R4377" s="86">
        <v>1.47569E-2</v>
      </c>
      <c r="S4377" s="86">
        <v>9.29455E-2</v>
      </c>
    </row>
    <row r="4378" spans="2:19" x14ac:dyDescent="0.2">
      <c r="B4378" s="33"/>
      <c r="L4378" s="84">
        <v>0.91039999999999999</v>
      </c>
      <c r="M4378" s="83">
        <v>4344.67</v>
      </c>
      <c r="N4378" s="83">
        <v>32.334699999999998</v>
      </c>
      <c r="O4378" s="83">
        <v>4312.33</v>
      </c>
      <c r="P4378" s="83">
        <v>64.669300000000007</v>
      </c>
      <c r="Q4378" s="83">
        <v>4377</v>
      </c>
      <c r="R4378" s="86">
        <v>1.4774799999999999E-2</v>
      </c>
      <c r="S4378" s="86">
        <v>9.3051999999999996E-2</v>
      </c>
    </row>
    <row r="4379" spans="2:19" x14ac:dyDescent="0.2">
      <c r="B4379" s="33"/>
      <c r="L4379" s="84">
        <v>0.91020000000000001</v>
      </c>
      <c r="M4379" s="83">
        <v>4345.62</v>
      </c>
      <c r="N4379" s="83">
        <v>32.3812</v>
      </c>
      <c r="O4379" s="83">
        <v>4313.24</v>
      </c>
      <c r="P4379" s="83">
        <v>64.762500000000003</v>
      </c>
      <c r="Q4379" s="83">
        <v>4378</v>
      </c>
      <c r="R4379" s="86">
        <v>1.4792700000000001E-2</v>
      </c>
      <c r="S4379" s="86">
        <v>9.3158699999999997E-2</v>
      </c>
    </row>
    <row r="4380" spans="2:19" x14ac:dyDescent="0.2">
      <c r="B4380" s="33"/>
      <c r="L4380" s="84">
        <v>0.91010000000000002</v>
      </c>
      <c r="M4380" s="83">
        <v>4346.57</v>
      </c>
      <c r="N4380" s="83">
        <v>32.427900000000001</v>
      </c>
      <c r="O4380" s="83">
        <v>4314.1400000000003</v>
      </c>
      <c r="P4380" s="83">
        <v>64.855699999999999</v>
      </c>
      <c r="Q4380" s="83">
        <v>4379</v>
      </c>
      <c r="R4380" s="86">
        <v>1.48106E-2</v>
      </c>
      <c r="S4380" s="86">
        <v>9.3372200000000002E-2</v>
      </c>
    </row>
    <row r="4381" spans="2:19" x14ac:dyDescent="0.2">
      <c r="B4381" s="33"/>
      <c r="L4381" s="84">
        <v>0.91010000000000002</v>
      </c>
      <c r="M4381" s="83">
        <v>4347.53</v>
      </c>
      <c r="N4381" s="83">
        <v>32.474499999999999</v>
      </c>
      <c r="O4381" s="83">
        <v>4315.05</v>
      </c>
      <c r="P4381" s="83">
        <v>64.949100000000001</v>
      </c>
      <c r="Q4381" s="83">
        <v>4380</v>
      </c>
      <c r="R4381" s="86">
        <v>1.4828600000000001E-2</v>
      </c>
      <c r="S4381" s="86">
        <v>9.3372200000000002E-2</v>
      </c>
    </row>
    <row r="4382" spans="2:19" x14ac:dyDescent="0.2">
      <c r="B4382" s="33"/>
      <c r="L4382" s="84">
        <v>0.91010000000000002</v>
      </c>
      <c r="M4382" s="83">
        <v>4348.4799999999996</v>
      </c>
      <c r="N4382" s="83">
        <v>32.521299999999997</v>
      </c>
      <c r="O4382" s="83">
        <v>4315.96</v>
      </c>
      <c r="P4382" s="83">
        <v>65.042599999999993</v>
      </c>
      <c r="Q4382" s="83">
        <v>4381</v>
      </c>
      <c r="R4382" s="86">
        <v>1.48465E-2</v>
      </c>
      <c r="S4382" s="86">
        <v>9.3372200000000002E-2</v>
      </c>
    </row>
    <row r="4383" spans="2:19" x14ac:dyDescent="0.2">
      <c r="B4383" s="33"/>
      <c r="L4383" s="84">
        <v>0.91</v>
      </c>
      <c r="M4383" s="83">
        <v>4349.43</v>
      </c>
      <c r="N4383" s="83">
        <v>32.568100000000001</v>
      </c>
      <c r="O4383" s="83">
        <v>4316.8599999999997</v>
      </c>
      <c r="P4383" s="83">
        <v>65.136200000000002</v>
      </c>
      <c r="Q4383" s="83">
        <v>4382</v>
      </c>
      <c r="R4383" s="86">
        <v>1.4864499999999999E-2</v>
      </c>
      <c r="S4383" s="86">
        <v>9.3639700000000006E-2</v>
      </c>
    </row>
    <row r="4384" spans="2:19" x14ac:dyDescent="0.2">
      <c r="B4384" s="33"/>
      <c r="L4384" s="84">
        <v>0.91</v>
      </c>
      <c r="M4384" s="83">
        <v>4350.3900000000003</v>
      </c>
      <c r="N4384" s="83">
        <v>32.614899999999999</v>
      </c>
      <c r="O4384" s="83">
        <v>4317.7700000000004</v>
      </c>
      <c r="P4384" s="83">
        <v>65.229900000000001</v>
      </c>
      <c r="Q4384" s="83">
        <v>4383</v>
      </c>
      <c r="R4384" s="86">
        <v>1.48825E-2</v>
      </c>
      <c r="S4384" s="86">
        <v>9.3639700000000006E-2</v>
      </c>
    </row>
    <row r="4385" spans="2:19" x14ac:dyDescent="0.2">
      <c r="B4385" s="33"/>
      <c r="L4385" s="84">
        <v>0.90990000000000004</v>
      </c>
      <c r="M4385" s="83">
        <v>4351.34</v>
      </c>
      <c r="N4385" s="83">
        <v>32.661799999999999</v>
      </c>
      <c r="O4385" s="83">
        <v>4318.68</v>
      </c>
      <c r="P4385" s="83">
        <v>65.323700000000002</v>
      </c>
      <c r="Q4385" s="83">
        <v>4384</v>
      </c>
      <c r="R4385" s="86">
        <v>1.4900500000000001E-2</v>
      </c>
      <c r="S4385" s="86">
        <v>9.3800599999999998E-2</v>
      </c>
    </row>
    <row r="4386" spans="2:19" x14ac:dyDescent="0.2">
      <c r="B4386" s="33"/>
      <c r="L4386" s="84">
        <v>0.90980000000000005</v>
      </c>
      <c r="M4386" s="83">
        <v>4352.29</v>
      </c>
      <c r="N4386" s="83">
        <v>32.708799999999997</v>
      </c>
      <c r="O4386" s="83">
        <v>4319.58</v>
      </c>
      <c r="P4386" s="83">
        <v>65.417599999999993</v>
      </c>
      <c r="Q4386" s="83">
        <v>4385</v>
      </c>
      <c r="R4386" s="86">
        <v>1.4918499999999999E-2</v>
      </c>
      <c r="S4386" s="86">
        <v>9.4069100000000003E-2</v>
      </c>
    </row>
    <row r="4387" spans="2:19" x14ac:dyDescent="0.2">
      <c r="B4387" s="33"/>
      <c r="L4387" s="84">
        <v>0.90980000000000005</v>
      </c>
      <c r="M4387" s="83">
        <v>4353.24</v>
      </c>
      <c r="N4387" s="83">
        <v>32.755800000000001</v>
      </c>
      <c r="O4387" s="83">
        <v>4320.49</v>
      </c>
      <c r="P4387" s="83">
        <v>65.511600000000001</v>
      </c>
      <c r="Q4387" s="83">
        <v>4386</v>
      </c>
      <c r="R4387" s="86">
        <v>1.49365E-2</v>
      </c>
      <c r="S4387" s="86">
        <v>9.4069100000000003E-2</v>
      </c>
    </row>
    <row r="4388" spans="2:19" x14ac:dyDescent="0.2">
      <c r="B4388" s="33"/>
      <c r="L4388" s="84">
        <v>0.90980000000000005</v>
      </c>
      <c r="M4388" s="83">
        <v>4354.2</v>
      </c>
      <c r="N4388" s="83">
        <v>32.802900000000001</v>
      </c>
      <c r="O4388" s="83">
        <v>4321.3900000000003</v>
      </c>
      <c r="P4388" s="83">
        <v>65.605699999999999</v>
      </c>
      <c r="Q4388" s="83">
        <v>4387</v>
      </c>
      <c r="R4388" s="86">
        <v>1.49546E-2</v>
      </c>
      <c r="S4388" s="86">
        <v>9.4069100000000003E-2</v>
      </c>
    </row>
    <row r="4389" spans="2:19" x14ac:dyDescent="0.2">
      <c r="B4389" s="33"/>
      <c r="L4389" s="84">
        <v>0.90980000000000005</v>
      </c>
      <c r="M4389" s="83">
        <v>4355.1499999999996</v>
      </c>
      <c r="N4389" s="83">
        <v>32.85</v>
      </c>
      <c r="O4389" s="83">
        <v>4322.3</v>
      </c>
      <c r="P4389" s="83">
        <v>65.6999</v>
      </c>
      <c r="Q4389" s="83">
        <v>4388</v>
      </c>
      <c r="R4389" s="86">
        <v>1.4972600000000001E-2</v>
      </c>
      <c r="S4389" s="86">
        <v>9.4069100000000003E-2</v>
      </c>
    </row>
    <row r="4390" spans="2:19" x14ac:dyDescent="0.2">
      <c r="B4390" s="33"/>
      <c r="L4390" s="84">
        <v>0.90949999999999998</v>
      </c>
      <c r="M4390" s="83">
        <v>4356.1000000000004</v>
      </c>
      <c r="N4390" s="83">
        <v>32.897100000000002</v>
      </c>
      <c r="O4390" s="83">
        <v>4323.21</v>
      </c>
      <c r="P4390" s="83">
        <v>65.794300000000007</v>
      </c>
      <c r="Q4390" s="83">
        <v>4389</v>
      </c>
      <c r="R4390" s="86">
        <v>1.4990699999999999E-2</v>
      </c>
      <c r="S4390" s="86">
        <v>9.4338199999999997E-2</v>
      </c>
    </row>
    <row r="4391" spans="2:19" x14ac:dyDescent="0.2">
      <c r="B4391" s="33"/>
      <c r="L4391" s="84">
        <v>0.90920000000000001</v>
      </c>
      <c r="M4391" s="83">
        <v>4357.0600000000004</v>
      </c>
      <c r="N4391" s="83">
        <v>32.944400000000002</v>
      </c>
      <c r="O4391" s="83">
        <v>4324.1099999999997</v>
      </c>
      <c r="P4391" s="83">
        <v>65.8887</v>
      </c>
      <c r="Q4391" s="83">
        <v>4390</v>
      </c>
      <c r="R4391" s="86">
        <v>1.5008799999999999E-2</v>
      </c>
      <c r="S4391" s="86">
        <v>9.4661899999999993E-2</v>
      </c>
    </row>
    <row r="4392" spans="2:19" x14ac:dyDescent="0.2">
      <c r="B4392" s="33"/>
      <c r="L4392" s="84">
        <v>0.90920000000000001</v>
      </c>
      <c r="M4392" s="83">
        <v>4358.01</v>
      </c>
      <c r="N4392" s="83">
        <v>32.991599999999998</v>
      </c>
      <c r="O4392" s="83">
        <v>4325.0200000000004</v>
      </c>
      <c r="P4392" s="83">
        <v>65.9833</v>
      </c>
      <c r="Q4392" s="83">
        <v>4391</v>
      </c>
      <c r="R4392" s="86">
        <v>1.5026899999999999E-2</v>
      </c>
      <c r="S4392" s="86">
        <v>9.4661899999999993E-2</v>
      </c>
    </row>
    <row r="4393" spans="2:19" x14ac:dyDescent="0.2">
      <c r="B4393" s="33"/>
      <c r="L4393" s="84">
        <v>0.90920000000000001</v>
      </c>
      <c r="M4393" s="83">
        <v>4358.96</v>
      </c>
      <c r="N4393" s="83">
        <v>33.039000000000001</v>
      </c>
      <c r="O4393" s="83">
        <v>4325.92</v>
      </c>
      <c r="P4393" s="83">
        <v>66.0779</v>
      </c>
      <c r="Q4393" s="83">
        <v>4392</v>
      </c>
      <c r="R4393" s="86">
        <v>1.50451E-2</v>
      </c>
      <c r="S4393" s="86">
        <v>9.4661899999999993E-2</v>
      </c>
    </row>
    <row r="4394" spans="2:19" x14ac:dyDescent="0.2">
      <c r="B4394" s="33"/>
      <c r="L4394" s="84">
        <v>0.90920000000000001</v>
      </c>
      <c r="M4394" s="83">
        <v>4359.91</v>
      </c>
      <c r="N4394" s="83">
        <v>33.086399999999998</v>
      </c>
      <c r="O4394" s="83">
        <v>4326.83</v>
      </c>
      <c r="P4394" s="83">
        <v>66.172700000000006</v>
      </c>
      <c r="Q4394" s="83">
        <v>4393</v>
      </c>
      <c r="R4394" s="86">
        <v>1.5063200000000001E-2</v>
      </c>
      <c r="S4394" s="86">
        <v>9.4661899999999993E-2</v>
      </c>
    </row>
    <row r="4395" spans="2:19" x14ac:dyDescent="0.2">
      <c r="B4395" s="33"/>
      <c r="L4395" s="84">
        <v>0.90920000000000001</v>
      </c>
      <c r="M4395" s="83">
        <v>4360.87</v>
      </c>
      <c r="N4395" s="83">
        <v>33.133800000000001</v>
      </c>
      <c r="O4395" s="83">
        <v>4327.7299999999996</v>
      </c>
      <c r="P4395" s="83">
        <v>66.267600000000002</v>
      </c>
      <c r="Q4395" s="83">
        <v>4394</v>
      </c>
      <c r="R4395" s="86">
        <v>1.50814E-2</v>
      </c>
      <c r="S4395" s="86">
        <v>9.4661899999999993E-2</v>
      </c>
    </row>
    <row r="4396" spans="2:19" x14ac:dyDescent="0.2">
      <c r="B4396" s="33"/>
      <c r="L4396" s="84">
        <v>0.90859999999999996</v>
      </c>
      <c r="M4396" s="83">
        <v>4361.82</v>
      </c>
      <c r="N4396" s="83">
        <v>33.1813</v>
      </c>
      <c r="O4396" s="83">
        <v>4328.6400000000003</v>
      </c>
      <c r="P4396" s="83">
        <v>66.3626</v>
      </c>
      <c r="Q4396" s="83">
        <v>4395</v>
      </c>
      <c r="R4396" s="86">
        <v>1.5099599999999999E-2</v>
      </c>
      <c r="S4396" s="86">
        <v>9.4986600000000004E-2</v>
      </c>
    </row>
    <row r="4397" spans="2:19" x14ac:dyDescent="0.2">
      <c r="B4397" s="33"/>
      <c r="L4397" s="84">
        <v>0.90849999999999997</v>
      </c>
      <c r="M4397" s="83">
        <v>4362.7700000000004</v>
      </c>
      <c r="N4397" s="83">
        <v>33.2288</v>
      </c>
      <c r="O4397" s="83">
        <v>4329.54</v>
      </c>
      <c r="P4397" s="83">
        <v>66.457700000000003</v>
      </c>
      <c r="Q4397" s="83">
        <v>4396</v>
      </c>
      <c r="R4397" s="86">
        <v>1.5117800000000001E-2</v>
      </c>
      <c r="S4397" s="86">
        <v>9.5094999999999999E-2</v>
      </c>
    </row>
    <row r="4398" spans="2:19" x14ac:dyDescent="0.2">
      <c r="B4398" s="33"/>
      <c r="L4398" s="84">
        <v>0.90839999999999999</v>
      </c>
      <c r="M4398" s="83">
        <v>4363.72</v>
      </c>
      <c r="N4398" s="83">
        <v>33.276400000000002</v>
      </c>
      <c r="O4398" s="83">
        <v>4330.45</v>
      </c>
      <c r="P4398" s="83">
        <v>66.552899999999994</v>
      </c>
      <c r="Q4398" s="83">
        <v>4397</v>
      </c>
      <c r="R4398" s="86">
        <v>1.5136E-2</v>
      </c>
      <c r="S4398" s="86">
        <v>9.5312099999999997E-2</v>
      </c>
    </row>
    <row r="4399" spans="2:19" x14ac:dyDescent="0.2">
      <c r="B4399" s="33"/>
      <c r="L4399" s="84">
        <v>0.90839999999999999</v>
      </c>
      <c r="M4399" s="83">
        <v>4364.68</v>
      </c>
      <c r="N4399" s="83">
        <v>33.324100000000001</v>
      </c>
      <c r="O4399" s="83">
        <v>4331.3500000000004</v>
      </c>
      <c r="P4399" s="83">
        <v>66.648200000000003</v>
      </c>
      <c r="Q4399" s="83">
        <v>4398</v>
      </c>
      <c r="R4399" s="86">
        <v>1.51542E-2</v>
      </c>
      <c r="S4399" s="86">
        <v>9.5312099999999997E-2</v>
      </c>
    </row>
    <row r="4400" spans="2:19" x14ac:dyDescent="0.2">
      <c r="B4400" s="33"/>
      <c r="L4400" s="84">
        <v>0.90839999999999999</v>
      </c>
      <c r="M4400" s="83">
        <v>4365.63</v>
      </c>
      <c r="N4400" s="83">
        <v>33.3718</v>
      </c>
      <c r="O4400" s="83">
        <v>4332.26</v>
      </c>
      <c r="P4400" s="83">
        <v>66.743600000000001</v>
      </c>
      <c r="Q4400" s="83">
        <v>4399</v>
      </c>
      <c r="R4400" s="86">
        <v>1.5172400000000001E-2</v>
      </c>
      <c r="S4400" s="86">
        <v>9.5312099999999997E-2</v>
      </c>
    </row>
    <row r="4401" spans="2:19" x14ac:dyDescent="0.2">
      <c r="B4401" s="33"/>
      <c r="L4401" s="84">
        <v>0.90800000000000003</v>
      </c>
      <c r="M4401" s="83">
        <v>4366.58</v>
      </c>
      <c r="N4401" s="83">
        <v>33.419600000000003</v>
      </c>
      <c r="O4401" s="83">
        <v>4333.16</v>
      </c>
      <c r="P4401" s="83">
        <v>66.839100000000002</v>
      </c>
      <c r="Q4401" s="83">
        <v>4400</v>
      </c>
      <c r="R4401" s="86">
        <v>1.51907E-2</v>
      </c>
      <c r="S4401" s="86">
        <v>9.5584000000000002E-2</v>
      </c>
    </row>
    <row r="4402" spans="2:19" x14ac:dyDescent="0.2">
      <c r="B4402" s="33"/>
      <c r="L4402" s="84">
        <v>0.90800000000000003</v>
      </c>
      <c r="M4402" s="83">
        <v>4367.53</v>
      </c>
      <c r="N4402" s="83">
        <v>33.467399999999998</v>
      </c>
      <c r="O4402" s="83">
        <v>4334.07</v>
      </c>
      <c r="P4402" s="83">
        <v>66.934799999999996</v>
      </c>
      <c r="Q4402" s="83">
        <v>4401</v>
      </c>
      <c r="R4402" s="86">
        <v>1.5209E-2</v>
      </c>
      <c r="S4402" s="86">
        <v>9.5584000000000002E-2</v>
      </c>
    </row>
    <row r="4403" spans="2:19" x14ac:dyDescent="0.2">
      <c r="B4403" s="33"/>
      <c r="L4403" s="84">
        <v>0.90790000000000004</v>
      </c>
      <c r="M4403" s="83">
        <v>4368.4799999999996</v>
      </c>
      <c r="N4403" s="83">
        <v>33.515300000000003</v>
      </c>
      <c r="O4403" s="83">
        <v>4334.97</v>
      </c>
      <c r="P4403" s="83">
        <v>67.030500000000004</v>
      </c>
      <c r="Q4403" s="83">
        <v>4402</v>
      </c>
      <c r="R4403" s="86">
        <v>1.5227299999999999E-2</v>
      </c>
      <c r="S4403" s="86">
        <v>9.5747499999999999E-2</v>
      </c>
    </row>
    <row r="4404" spans="2:19" x14ac:dyDescent="0.2">
      <c r="B4404" s="33"/>
      <c r="L4404" s="84">
        <v>0.90769999999999995</v>
      </c>
      <c r="M4404" s="83">
        <v>4369.4399999999996</v>
      </c>
      <c r="N4404" s="83">
        <v>33.563200000000002</v>
      </c>
      <c r="O4404" s="83">
        <v>4335.87</v>
      </c>
      <c r="P4404" s="83">
        <v>67.126400000000004</v>
      </c>
      <c r="Q4404" s="83">
        <v>4403</v>
      </c>
      <c r="R4404" s="86">
        <v>1.52456E-2</v>
      </c>
      <c r="S4404" s="86">
        <v>9.58566E-2</v>
      </c>
    </row>
    <row r="4405" spans="2:19" x14ac:dyDescent="0.2">
      <c r="B4405" s="33"/>
      <c r="L4405" s="84">
        <v>0.90759999999999996</v>
      </c>
      <c r="M4405" s="83">
        <v>4370.3900000000003</v>
      </c>
      <c r="N4405" s="83">
        <v>33.611199999999997</v>
      </c>
      <c r="O4405" s="83">
        <v>4336.78</v>
      </c>
      <c r="P4405" s="83">
        <v>67.222300000000004</v>
      </c>
      <c r="Q4405" s="83">
        <v>4404</v>
      </c>
      <c r="R4405" s="86">
        <v>1.52639E-2</v>
      </c>
      <c r="S4405" s="86">
        <v>9.6020499999999995E-2</v>
      </c>
    </row>
    <row r="4406" spans="2:19" x14ac:dyDescent="0.2">
      <c r="B4406" s="33"/>
      <c r="L4406" s="84">
        <v>0.90759999999999996</v>
      </c>
      <c r="M4406" s="83">
        <v>4371.34</v>
      </c>
      <c r="N4406" s="83">
        <v>33.659199999999998</v>
      </c>
      <c r="O4406" s="83">
        <v>4337.68</v>
      </c>
      <c r="P4406" s="83">
        <v>67.318399999999997</v>
      </c>
      <c r="Q4406" s="83">
        <v>4405</v>
      </c>
      <c r="R4406" s="86">
        <v>1.52823E-2</v>
      </c>
      <c r="S4406" s="86">
        <v>9.6020499999999995E-2</v>
      </c>
    </row>
    <row r="4407" spans="2:19" x14ac:dyDescent="0.2">
      <c r="B4407" s="33"/>
      <c r="L4407" s="84">
        <v>0.90749999999999997</v>
      </c>
      <c r="M4407" s="83">
        <v>4372.29</v>
      </c>
      <c r="N4407" s="83">
        <v>33.707299999999996</v>
      </c>
      <c r="O4407" s="83">
        <v>4338.59</v>
      </c>
      <c r="P4407" s="83">
        <v>67.414599999999993</v>
      </c>
      <c r="Q4407" s="83">
        <v>4406</v>
      </c>
      <c r="R4407" s="86">
        <v>1.5300599999999999E-2</v>
      </c>
      <c r="S4407" s="86">
        <v>9.6184500000000006E-2</v>
      </c>
    </row>
    <row r="4408" spans="2:19" x14ac:dyDescent="0.2">
      <c r="B4408" s="33"/>
      <c r="L4408" s="84">
        <v>0.9073</v>
      </c>
      <c r="M4408" s="83">
        <v>4373.24</v>
      </c>
      <c r="N4408" s="83">
        <v>33.755400000000002</v>
      </c>
      <c r="O4408" s="83">
        <v>4339.49</v>
      </c>
      <c r="P4408" s="83">
        <v>67.510900000000007</v>
      </c>
      <c r="Q4408" s="83">
        <v>4407</v>
      </c>
      <c r="R4408" s="86">
        <v>1.5318999999999999E-2</v>
      </c>
      <c r="S4408" s="86">
        <v>9.6513299999999996E-2</v>
      </c>
    </row>
    <row r="4409" spans="2:19" x14ac:dyDescent="0.2">
      <c r="B4409" s="33"/>
      <c r="L4409" s="84">
        <v>0.9073</v>
      </c>
      <c r="M4409" s="83">
        <v>4374.2</v>
      </c>
      <c r="N4409" s="83">
        <v>33.803600000000003</v>
      </c>
      <c r="O4409" s="83">
        <v>4340.3900000000003</v>
      </c>
      <c r="P4409" s="83">
        <v>67.607299999999995</v>
      </c>
      <c r="Q4409" s="83">
        <v>4408</v>
      </c>
      <c r="R4409" s="86">
        <v>1.5337399999999999E-2</v>
      </c>
      <c r="S4409" s="86">
        <v>9.6513299999999996E-2</v>
      </c>
    </row>
    <row r="4410" spans="2:19" x14ac:dyDescent="0.2">
      <c r="B4410" s="33"/>
      <c r="L4410" s="84">
        <v>0.9073</v>
      </c>
      <c r="M4410" s="83">
        <v>4375.1499999999996</v>
      </c>
      <c r="N4410" s="83">
        <v>33.851900000000001</v>
      </c>
      <c r="O4410" s="83">
        <v>4341.3</v>
      </c>
      <c r="P4410" s="83">
        <v>67.703800000000001</v>
      </c>
      <c r="Q4410" s="83">
        <v>4409</v>
      </c>
      <c r="R4410" s="86">
        <v>1.5355799999999999E-2</v>
      </c>
      <c r="S4410" s="86">
        <v>9.6513299999999996E-2</v>
      </c>
    </row>
    <row r="4411" spans="2:19" x14ac:dyDescent="0.2">
      <c r="B4411" s="33"/>
      <c r="L4411" s="84">
        <v>0.9073</v>
      </c>
      <c r="M4411" s="83">
        <v>4376.1000000000004</v>
      </c>
      <c r="N4411" s="83">
        <v>33.900199999999998</v>
      </c>
      <c r="O4411" s="83">
        <v>4342.2</v>
      </c>
      <c r="P4411" s="83">
        <v>67.800399999999996</v>
      </c>
      <c r="Q4411" s="83">
        <v>4410</v>
      </c>
      <c r="R4411" s="86">
        <v>1.5374199999999999E-2</v>
      </c>
      <c r="S4411" s="86">
        <v>9.6513299999999996E-2</v>
      </c>
    </row>
    <row r="4412" spans="2:19" x14ac:dyDescent="0.2">
      <c r="B4412" s="33"/>
      <c r="L4412" s="84">
        <v>0.9073</v>
      </c>
      <c r="M4412" s="83">
        <v>4377.05</v>
      </c>
      <c r="N4412" s="83">
        <v>33.948599999999999</v>
      </c>
      <c r="O4412" s="83">
        <v>4343.1000000000004</v>
      </c>
      <c r="P4412" s="83">
        <v>67.897199999999998</v>
      </c>
      <c r="Q4412" s="83">
        <v>4411</v>
      </c>
      <c r="R4412" s="86">
        <v>1.53927E-2</v>
      </c>
      <c r="S4412" s="86">
        <v>9.6513299999999996E-2</v>
      </c>
    </row>
    <row r="4413" spans="2:19" x14ac:dyDescent="0.2">
      <c r="B4413" s="33"/>
      <c r="L4413" s="84">
        <v>0.90720000000000001</v>
      </c>
      <c r="M4413" s="83">
        <v>4378</v>
      </c>
      <c r="N4413" s="83">
        <v>33.997</v>
      </c>
      <c r="O4413" s="83">
        <v>4344.01</v>
      </c>
      <c r="P4413" s="83">
        <v>67.994</v>
      </c>
      <c r="Q4413" s="83">
        <v>4412</v>
      </c>
      <c r="R4413" s="86">
        <v>1.54112E-2</v>
      </c>
      <c r="S4413" s="86">
        <v>9.6842999999999999E-2</v>
      </c>
    </row>
    <row r="4414" spans="2:19" x14ac:dyDescent="0.2">
      <c r="B4414" s="33"/>
      <c r="L4414" s="84">
        <v>0.90669999999999995</v>
      </c>
      <c r="M4414" s="83">
        <v>4378.95</v>
      </c>
      <c r="N4414" s="83">
        <v>34.045499999999997</v>
      </c>
      <c r="O4414" s="83">
        <v>4344.91</v>
      </c>
      <c r="P4414" s="83">
        <v>68.090999999999994</v>
      </c>
      <c r="Q4414" s="83">
        <v>4413</v>
      </c>
      <c r="R4414" s="86">
        <v>1.54296E-2</v>
      </c>
      <c r="S4414" s="86">
        <v>9.69531E-2</v>
      </c>
    </row>
    <row r="4415" spans="2:19" x14ac:dyDescent="0.2">
      <c r="B4415" s="33"/>
      <c r="L4415" s="84">
        <v>0.90649999999999997</v>
      </c>
      <c r="M4415" s="83">
        <v>4379.91</v>
      </c>
      <c r="N4415" s="83">
        <v>34.094000000000001</v>
      </c>
      <c r="O4415" s="83">
        <v>4345.8100000000004</v>
      </c>
      <c r="P4415" s="83">
        <v>68.188000000000002</v>
      </c>
      <c r="Q4415" s="83">
        <v>4414</v>
      </c>
      <c r="R4415" s="86">
        <v>1.5448099999999999E-2</v>
      </c>
      <c r="S4415" s="86">
        <v>9.7063300000000005E-2</v>
      </c>
    </row>
    <row r="4416" spans="2:19" x14ac:dyDescent="0.2">
      <c r="B4416" s="33"/>
      <c r="L4416" s="84">
        <v>0.90590000000000004</v>
      </c>
      <c r="M4416" s="83">
        <v>4380.8599999999997</v>
      </c>
      <c r="N4416" s="83">
        <v>34.142600000000002</v>
      </c>
      <c r="O4416" s="83">
        <v>4346.71</v>
      </c>
      <c r="P4416" s="83">
        <v>68.285200000000003</v>
      </c>
      <c r="Q4416" s="83">
        <v>4415</v>
      </c>
      <c r="R4416" s="86">
        <v>1.54666E-2</v>
      </c>
      <c r="S4416" s="86">
        <v>9.7173599999999999E-2</v>
      </c>
    </row>
    <row r="4417" spans="2:19" x14ac:dyDescent="0.2">
      <c r="B4417" s="33"/>
      <c r="L4417" s="84">
        <v>0.90580000000000005</v>
      </c>
      <c r="M4417" s="83">
        <v>4381.8100000000004</v>
      </c>
      <c r="N4417" s="83">
        <v>34.191200000000002</v>
      </c>
      <c r="O4417" s="83">
        <v>4347.62</v>
      </c>
      <c r="P4417" s="83">
        <v>68.382499999999993</v>
      </c>
      <c r="Q4417" s="83">
        <v>4416</v>
      </c>
      <c r="R4417" s="86">
        <v>1.5485199999999999E-2</v>
      </c>
      <c r="S4417" s="86">
        <v>9.75052E-2</v>
      </c>
    </row>
    <row r="4418" spans="2:19" x14ac:dyDescent="0.2">
      <c r="B4418" s="33"/>
      <c r="L4418" s="84">
        <v>0.90580000000000005</v>
      </c>
      <c r="M4418" s="83">
        <v>4382.76</v>
      </c>
      <c r="N4418" s="83">
        <v>34.239899999999999</v>
      </c>
      <c r="O4418" s="83">
        <v>4348.5200000000004</v>
      </c>
      <c r="P4418" s="83">
        <v>68.479900000000001</v>
      </c>
      <c r="Q4418" s="83">
        <v>4417</v>
      </c>
      <c r="R4418" s="86">
        <v>1.55037E-2</v>
      </c>
      <c r="S4418" s="86">
        <v>9.75052E-2</v>
      </c>
    </row>
    <row r="4419" spans="2:19" x14ac:dyDescent="0.2">
      <c r="B4419" s="33"/>
      <c r="L4419" s="84">
        <v>0.90580000000000005</v>
      </c>
      <c r="M4419" s="83">
        <v>4383.71</v>
      </c>
      <c r="N4419" s="83">
        <v>34.288699999999999</v>
      </c>
      <c r="O4419" s="83">
        <v>4349.42</v>
      </c>
      <c r="P4419" s="83">
        <v>68.577399999999997</v>
      </c>
      <c r="Q4419" s="83">
        <v>4418</v>
      </c>
      <c r="R4419" s="86">
        <v>1.5522299999999999E-2</v>
      </c>
      <c r="S4419" s="86">
        <v>9.75052E-2</v>
      </c>
    </row>
    <row r="4420" spans="2:19" x14ac:dyDescent="0.2">
      <c r="B4420" s="33"/>
      <c r="L4420" s="84">
        <v>0.90580000000000005</v>
      </c>
      <c r="M4420" s="83">
        <v>4384.66</v>
      </c>
      <c r="N4420" s="83">
        <v>34.337499999999999</v>
      </c>
      <c r="O4420" s="83">
        <v>4350.33</v>
      </c>
      <c r="P4420" s="83">
        <v>68.674999999999997</v>
      </c>
      <c r="Q4420" s="83">
        <v>4419</v>
      </c>
      <c r="R4420" s="86">
        <v>1.55408E-2</v>
      </c>
      <c r="S4420" s="86">
        <v>9.75052E-2</v>
      </c>
    </row>
    <row r="4421" spans="2:19" x14ac:dyDescent="0.2">
      <c r="B4421" s="33"/>
      <c r="L4421" s="84">
        <v>0.90580000000000005</v>
      </c>
      <c r="M4421" s="83">
        <v>4385.6099999999997</v>
      </c>
      <c r="N4421" s="83">
        <v>34.386400000000002</v>
      </c>
      <c r="O4421" s="83">
        <v>4351.2299999999996</v>
      </c>
      <c r="P4421" s="83">
        <v>68.7727</v>
      </c>
      <c r="Q4421" s="83">
        <v>4420</v>
      </c>
      <c r="R4421" s="86">
        <v>1.5559399999999999E-2</v>
      </c>
      <c r="S4421" s="86">
        <v>9.75052E-2</v>
      </c>
    </row>
    <row r="4422" spans="2:19" x14ac:dyDescent="0.2">
      <c r="B4422" s="33"/>
      <c r="L4422" s="84">
        <v>0.90549999999999997</v>
      </c>
      <c r="M4422" s="83">
        <v>4386.5600000000004</v>
      </c>
      <c r="N4422" s="83">
        <v>34.435299999999998</v>
      </c>
      <c r="O4422" s="83">
        <v>4352.13</v>
      </c>
      <c r="P4422" s="83">
        <v>68.870599999999996</v>
      </c>
      <c r="Q4422" s="83">
        <v>4421</v>
      </c>
      <c r="R4422" s="86">
        <v>1.5578099999999999E-2</v>
      </c>
      <c r="S4422" s="86">
        <v>9.7837599999999997E-2</v>
      </c>
    </row>
    <row r="4423" spans="2:19" x14ac:dyDescent="0.2">
      <c r="B4423" s="33"/>
      <c r="L4423" s="84">
        <v>0.90539999999999998</v>
      </c>
      <c r="M4423" s="83">
        <v>4387.5200000000004</v>
      </c>
      <c r="N4423" s="83">
        <v>34.484299999999998</v>
      </c>
      <c r="O4423" s="83">
        <v>4353.03</v>
      </c>
      <c r="P4423" s="83">
        <v>68.968500000000006</v>
      </c>
      <c r="Q4423" s="83">
        <v>4422</v>
      </c>
      <c r="R4423" s="86">
        <v>1.55967E-2</v>
      </c>
      <c r="S4423" s="86">
        <v>9.7948599999999997E-2</v>
      </c>
    </row>
    <row r="4424" spans="2:19" x14ac:dyDescent="0.2">
      <c r="B4424" s="33"/>
      <c r="L4424" s="84">
        <v>0.90510000000000002</v>
      </c>
      <c r="M4424" s="83">
        <v>4388.47</v>
      </c>
      <c r="N4424" s="83">
        <v>34.533299999999997</v>
      </c>
      <c r="O4424" s="83">
        <v>4353.93</v>
      </c>
      <c r="P4424" s="83">
        <v>69.066599999999994</v>
      </c>
      <c r="Q4424" s="83">
        <v>4423</v>
      </c>
      <c r="R4424" s="86">
        <v>1.56153E-2</v>
      </c>
      <c r="S4424" s="86">
        <v>9.80597E-2</v>
      </c>
    </row>
    <row r="4425" spans="2:19" x14ac:dyDescent="0.2">
      <c r="B4425" s="33"/>
      <c r="L4425" s="84">
        <v>0.90500000000000003</v>
      </c>
      <c r="M4425" s="83">
        <v>4389.42</v>
      </c>
      <c r="N4425" s="83">
        <v>34.5824</v>
      </c>
      <c r="O4425" s="83">
        <v>4354.84</v>
      </c>
      <c r="P4425" s="83">
        <v>69.164699999999996</v>
      </c>
      <c r="Q4425" s="83">
        <v>4424</v>
      </c>
      <c r="R4425" s="86">
        <v>1.5633999999999999E-2</v>
      </c>
      <c r="S4425" s="86">
        <v>9.82822E-2</v>
      </c>
    </row>
    <row r="4426" spans="2:19" x14ac:dyDescent="0.2">
      <c r="B4426" s="33"/>
      <c r="L4426" s="84">
        <v>0.90500000000000003</v>
      </c>
      <c r="M4426" s="83">
        <v>4390.37</v>
      </c>
      <c r="N4426" s="83">
        <v>34.631500000000003</v>
      </c>
      <c r="O4426" s="83">
        <v>4355.74</v>
      </c>
      <c r="P4426" s="83">
        <v>69.263000000000005</v>
      </c>
      <c r="Q4426" s="83">
        <v>4425</v>
      </c>
      <c r="R4426" s="86">
        <v>1.5652699999999999E-2</v>
      </c>
      <c r="S4426" s="86">
        <v>9.82822E-2</v>
      </c>
    </row>
    <row r="4427" spans="2:19" x14ac:dyDescent="0.2">
      <c r="B4427" s="33"/>
      <c r="L4427" s="84">
        <v>0.90500000000000003</v>
      </c>
      <c r="M4427" s="83">
        <v>4391.32</v>
      </c>
      <c r="N4427" s="83">
        <v>34.680700000000002</v>
      </c>
      <c r="O4427" s="83">
        <v>4356.6400000000003</v>
      </c>
      <c r="P4427" s="83">
        <v>69.361400000000003</v>
      </c>
      <c r="Q4427" s="83">
        <v>4426</v>
      </c>
      <c r="R4427" s="86">
        <v>1.5671399999999999E-2</v>
      </c>
      <c r="S4427" s="86">
        <v>9.82822E-2</v>
      </c>
    </row>
    <row r="4428" spans="2:19" x14ac:dyDescent="0.2">
      <c r="B4428" s="33"/>
      <c r="L4428" s="84">
        <v>0.90490000000000004</v>
      </c>
      <c r="M4428" s="83">
        <v>4392.2700000000004</v>
      </c>
      <c r="N4428" s="83">
        <v>34.729999999999997</v>
      </c>
      <c r="O4428" s="83">
        <v>4357.54</v>
      </c>
      <c r="P4428" s="83">
        <v>69.459900000000005</v>
      </c>
      <c r="Q4428" s="83">
        <v>4427</v>
      </c>
      <c r="R4428" s="86">
        <v>1.5690099999999998E-2</v>
      </c>
      <c r="S4428" s="86">
        <v>9.8505099999999998E-2</v>
      </c>
    </row>
    <row r="4429" spans="2:19" x14ac:dyDescent="0.2">
      <c r="B4429" s="33"/>
      <c r="L4429" s="84">
        <v>0.90459999999999996</v>
      </c>
      <c r="M4429" s="83">
        <v>4393.22</v>
      </c>
      <c r="N4429" s="83">
        <v>34.779299999999999</v>
      </c>
      <c r="O4429" s="83">
        <v>4358.4399999999996</v>
      </c>
      <c r="P4429" s="83">
        <v>69.558499999999995</v>
      </c>
      <c r="Q4429" s="83">
        <v>4428</v>
      </c>
      <c r="R4429" s="86">
        <v>1.5708799999999998E-2</v>
      </c>
      <c r="S4429" s="86">
        <v>9.8616800000000004E-2</v>
      </c>
    </row>
    <row r="4430" spans="2:19" x14ac:dyDescent="0.2">
      <c r="B4430" s="33"/>
      <c r="L4430" s="84">
        <v>0.90439999999999998</v>
      </c>
      <c r="M4430" s="83">
        <v>4394.17</v>
      </c>
      <c r="N4430" s="83">
        <v>34.828600000000002</v>
      </c>
      <c r="O4430" s="83">
        <v>4359.34</v>
      </c>
      <c r="P4430" s="83">
        <v>69.657300000000006</v>
      </c>
      <c r="Q4430" s="83">
        <v>4429</v>
      </c>
      <c r="R4430" s="86">
        <v>1.5727499999999998E-2</v>
      </c>
      <c r="S4430" s="86">
        <v>9.8784399999999994E-2</v>
      </c>
    </row>
    <row r="4431" spans="2:19" x14ac:dyDescent="0.2">
      <c r="B4431" s="33"/>
      <c r="L4431" s="84">
        <v>0.90439999999999998</v>
      </c>
      <c r="M4431" s="83">
        <v>4395.12</v>
      </c>
      <c r="N4431" s="83">
        <v>34.878100000000003</v>
      </c>
      <c r="O4431" s="83">
        <v>4360.24</v>
      </c>
      <c r="P4431" s="83">
        <v>69.756100000000004</v>
      </c>
      <c r="Q4431" s="83">
        <v>4430</v>
      </c>
      <c r="R4431" s="86">
        <v>1.5746300000000001E-2</v>
      </c>
      <c r="S4431" s="86">
        <v>9.8784399999999994E-2</v>
      </c>
    </row>
    <row r="4432" spans="2:19" x14ac:dyDescent="0.2">
      <c r="B4432" s="33"/>
      <c r="L4432" s="84">
        <v>0.9042</v>
      </c>
      <c r="M4432" s="83">
        <v>4396.07</v>
      </c>
      <c r="N4432" s="83">
        <v>34.927500000000002</v>
      </c>
      <c r="O4432" s="83">
        <v>4361.1400000000003</v>
      </c>
      <c r="P4432" s="83">
        <v>69.855099999999993</v>
      </c>
      <c r="Q4432" s="83">
        <v>4431</v>
      </c>
      <c r="R4432" s="86">
        <v>1.5765100000000001E-2</v>
      </c>
      <c r="S4432" s="86">
        <v>9.9008200000000005E-2</v>
      </c>
    </row>
    <row r="4433" spans="2:19" x14ac:dyDescent="0.2">
      <c r="B4433" s="33"/>
      <c r="L4433" s="84">
        <v>0.9042</v>
      </c>
      <c r="M4433" s="83">
        <v>4397.0200000000004</v>
      </c>
      <c r="N4433" s="83">
        <v>34.9771</v>
      </c>
      <c r="O4433" s="83">
        <v>4362.05</v>
      </c>
      <c r="P4433" s="83">
        <v>69.954099999999997</v>
      </c>
      <c r="Q4433" s="83">
        <v>4432</v>
      </c>
      <c r="R4433" s="86">
        <v>1.57839E-2</v>
      </c>
      <c r="S4433" s="86">
        <v>9.9008200000000005E-2</v>
      </c>
    </row>
    <row r="4434" spans="2:19" x14ac:dyDescent="0.2">
      <c r="B4434" s="33"/>
      <c r="L4434" s="84">
        <v>0.90410000000000001</v>
      </c>
      <c r="M4434" s="83">
        <v>4397.97</v>
      </c>
      <c r="N4434" s="83">
        <v>35.026699999999998</v>
      </c>
      <c r="O4434" s="83">
        <v>4362.95</v>
      </c>
      <c r="P4434" s="83">
        <v>70.053299999999993</v>
      </c>
      <c r="Q4434" s="83">
        <v>4433</v>
      </c>
      <c r="R4434" s="86">
        <v>1.5802699999999999E-2</v>
      </c>
      <c r="S4434" s="86">
        <v>9.9176399999999998E-2</v>
      </c>
    </row>
    <row r="4435" spans="2:19" x14ac:dyDescent="0.2">
      <c r="B4435" s="33"/>
      <c r="L4435" s="84">
        <v>0.90390000000000004</v>
      </c>
      <c r="M4435" s="83">
        <v>4398.92</v>
      </c>
      <c r="N4435" s="83">
        <v>35.076300000000003</v>
      </c>
      <c r="O4435" s="83">
        <v>4363.8500000000004</v>
      </c>
      <c r="P4435" s="83">
        <v>70.152600000000007</v>
      </c>
      <c r="Q4435" s="83">
        <v>4434</v>
      </c>
      <c r="R4435" s="86">
        <v>1.5821499999999999E-2</v>
      </c>
      <c r="S4435" s="86">
        <v>9.9288600000000005E-2</v>
      </c>
    </row>
    <row r="4436" spans="2:19" x14ac:dyDescent="0.2">
      <c r="B4436" s="33"/>
      <c r="L4436" s="84">
        <v>0.90380000000000005</v>
      </c>
      <c r="M4436" s="83">
        <v>4399.87</v>
      </c>
      <c r="N4436" s="83">
        <v>35.125999999999998</v>
      </c>
      <c r="O4436" s="83">
        <v>4364.75</v>
      </c>
      <c r="P4436" s="83">
        <v>70.251999999999995</v>
      </c>
      <c r="Q4436" s="83">
        <v>4435</v>
      </c>
      <c r="R4436" s="86">
        <v>1.5840400000000001E-2</v>
      </c>
      <c r="S4436" s="86">
        <v>9.94009E-2</v>
      </c>
    </row>
    <row r="4437" spans="2:19" x14ac:dyDescent="0.2">
      <c r="B4437" s="33"/>
      <c r="L4437" s="84">
        <v>0.90349999999999997</v>
      </c>
      <c r="M4437" s="83">
        <v>4400.82</v>
      </c>
      <c r="N4437" s="83">
        <v>35.175800000000002</v>
      </c>
      <c r="O4437" s="83">
        <v>4365.6499999999996</v>
      </c>
      <c r="P4437" s="83">
        <v>70.351500000000001</v>
      </c>
      <c r="Q4437" s="83">
        <v>4436</v>
      </c>
      <c r="R4437" s="86">
        <v>1.58592E-2</v>
      </c>
      <c r="S4437" s="86">
        <v>9.99641E-2</v>
      </c>
    </row>
    <row r="4438" spans="2:19" x14ac:dyDescent="0.2">
      <c r="B4438" s="33"/>
      <c r="L4438" s="84">
        <v>0.90349999999999997</v>
      </c>
      <c r="M4438" s="83">
        <v>4401.7700000000004</v>
      </c>
      <c r="N4438" s="83">
        <v>35.2256</v>
      </c>
      <c r="O4438" s="83">
        <v>4366.55</v>
      </c>
      <c r="P4438" s="83">
        <v>70.451099999999997</v>
      </c>
      <c r="Q4438" s="83">
        <v>4437</v>
      </c>
      <c r="R4438" s="86">
        <v>1.5878099999999999E-2</v>
      </c>
      <c r="S4438" s="86">
        <v>9.99641E-2</v>
      </c>
    </row>
    <row r="4439" spans="2:19" x14ac:dyDescent="0.2">
      <c r="B4439" s="33"/>
      <c r="L4439" s="84">
        <v>0.90349999999999997</v>
      </c>
      <c r="M4439" s="83">
        <v>4402.72</v>
      </c>
      <c r="N4439" s="83">
        <v>35.275399999999998</v>
      </c>
      <c r="O4439" s="83">
        <v>4367.45</v>
      </c>
      <c r="P4439" s="83">
        <v>70.550899999999999</v>
      </c>
      <c r="Q4439" s="83">
        <v>4438</v>
      </c>
      <c r="R4439" s="86">
        <v>1.5897000000000001E-2</v>
      </c>
      <c r="S4439" s="86">
        <v>9.99641E-2</v>
      </c>
    </row>
    <row r="4440" spans="2:19" x14ac:dyDescent="0.2">
      <c r="B4440" s="33"/>
      <c r="L4440" s="84">
        <v>0.90349999999999997</v>
      </c>
      <c r="M4440" s="83">
        <v>4403.67</v>
      </c>
      <c r="N4440" s="83">
        <v>35.325400000000002</v>
      </c>
      <c r="O4440" s="83">
        <v>4368.3500000000004</v>
      </c>
      <c r="P4440" s="83">
        <v>70.650700000000001</v>
      </c>
      <c r="Q4440" s="83">
        <v>4439</v>
      </c>
      <c r="R4440" s="86">
        <v>1.59159E-2</v>
      </c>
      <c r="S4440" s="86">
        <v>9.99641E-2</v>
      </c>
    </row>
    <row r="4441" spans="2:19" x14ac:dyDescent="0.2">
      <c r="B4441" s="33"/>
      <c r="L4441" s="84">
        <v>0.90349999999999997</v>
      </c>
      <c r="M4441" s="83">
        <v>4404.62</v>
      </c>
      <c r="N4441" s="83">
        <v>35.375300000000003</v>
      </c>
      <c r="O4441" s="83">
        <v>4369.25</v>
      </c>
      <c r="P4441" s="83">
        <v>70.750699999999995</v>
      </c>
      <c r="Q4441" s="83">
        <v>4440</v>
      </c>
      <c r="R4441" s="86">
        <v>1.5934799999999999E-2</v>
      </c>
      <c r="S4441" s="86">
        <v>9.99641E-2</v>
      </c>
    </row>
    <row r="4442" spans="2:19" x14ac:dyDescent="0.2">
      <c r="B4442" s="33"/>
      <c r="L4442" s="84">
        <v>0.90349999999999997</v>
      </c>
      <c r="M4442" s="83">
        <v>4405.57</v>
      </c>
      <c r="N4442" s="83">
        <v>35.425400000000003</v>
      </c>
      <c r="O4442" s="83">
        <v>4370.1499999999996</v>
      </c>
      <c r="P4442" s="83">
        <v>70.850800000000007</v>
      </c>
      <c r="Q4442" s="83">
        <v>4441</v>
      </c>
      <c r="R4442" s="86">
        <v>1.5953800000000001E-2</v>
      </c>
      <c r="S4442" s="86">
        <v>9.99641E-2</v>
      </c>
    </row>
    <row r="4443" spans="2:19" x14ac:dyDescent="0.2">
      <c r="B4443" s="33"/>
      <c r="L4443" s="84">
        <v>0.90349999999999997</v>
      </c>
      <c r="M4443" s="83">
        <v>4406.5200000000004</v>
      </c>
      <c r="N4443" s="83">
        <v>35.475499999999997</v>
      </c>
      <c r="O4443" s="83">
        <v>4371.05</v>
      </c>
      <c r="P4443" s="83">
        <v>70.950900000000004</v>
      </c>
      <c r="Q4443" s="83">
        <v>4442</v>
      </c>
      <c r="R4443" s="86">
        <v>1.5972699999999999E-2</v>
      </c>
      <c r="S4443" s="86">
        <v>9.99641E-2</v>
      </c>
    </row>
    <row r="4444" spans="2:19" x14ac:dyDescent="0.2">
      <c r="B4444" s="33"/>
      <c r="L4444" s="84">
        <v>0.90349999999999997</v>
      </c>
      <c r="M4444" s="83">
        <v>4407.47</v>
      </c>
      <c r="N4444" s="83">
        <v>35.525599999999997</v>
      </c>
      <c r="O4444" s="83">
        <v>4371.95</v>
      </c>
      <c r="P4444" s="83">
        <v>71.051299999999998</v>
      </c>
      <c r="Q4444" s="83">
        <v>4443</v>
      </c>
      <c r="R4444" s="86">
        <v>1.5991700000000001E-2</v>
      </c>
      <c r="S4444" s="86">
        <v>9.99641E-2</v>
      </c>
    </row>
    <row r="4445" spans="2:19" x14ac:dyDescent="0.2">
      <c r="B4445" s="33"/>
      <c r="L4445" s="84">
        <v>0.90349999999999997</v>
      </c>
      <c r="M4445" s="83">
        <v>4408.42</v>
      </c>
      <c r="N4445" s="83">
        <v>35.575800000000001</v>
      </c>
      <c r="O4445" s="83">
        <v>4372.8500000000004</v>
      </c>
      <c r="P4445" s="83">
        <v>71.151700000000005</v>
      </c>
      <c r="Q4445" s="83">
        <v>4444</v>
      </c>
      <c r="R4445" s="86">
        <v>1.6010699999999999E-2</v>
      </c>
      <c r="S4445" s="86">
        <v>9.99641E-2</v>
      </c>
    </row>
    <row r="4446" spans="2:19" x14ac:dyDescent="0.2">
      <c r="B4446" s="33"/>
      <c r="L4446" s="84">
        <v>0.90339999999999998</v>
      </c>
      <c r="M4446" s="83">
        <v>4409.37</v>
      </c>
      <c r="N4446" s="83">
        <v>35.626100000000001</v>
      </c>
      <c r="O4446" s="83">
        <v>4373.75</v>
      </c>
      <c r="P4446" s="83">
        <v>71.252200000000002</v>
      </c>
      <c r="Q4446" s="83">
        <v>4445</v>
      </c>
      <c r="R4446" s="86">
        <v>1.6029700000000001E-2</v>
      </c>
      <c r="S4446" s="86">
        <v>0.10052999999999999</v>
      </c>
    </row>
    <row r="4447" spans="2:19" x14ac:dyDescent="0.2">
      <c r="B4447" s="33"/>
      <c r="L4447" s="84">
        <v>0.90300000000000002</v>
      </c>
      <c r="M4447" s="83">
        <v>4410.32</v>
      </c>
      <c r="N4447" s="83">
        <v>35.676400000000001</v>
      </c>
      <c r="O4447" s="83">
        <v>4374.6499999999996</v>
      </c>
      <c r="P4447" s="83">
        <v>71.352800000000002</v>
      </c>
      <c r="Q4447" s="83">
        <v>4446</v>
      </c>
      <c r="R4447" s="86">
        <v>1.6048799999999998E-2</v>
      </c>
      <c r="S4447" s="86">
        <v>0.100643</v>
      </c>
    </row>
    <row r="4448" spans="2:19" x14ac:dyDescent="0.2">
      <c r="B4448" s="33"/>
      <c r="L4448" s="84">
        <v>0.90290000000000004</v>
      </c>
      <c r="M4448" s="83">
        <v>4411.2700000000004</v>
      </c>
      <c r="N4448" s="83">
        <v>35.726799999999997</v>
      </c>
      <c r="O4448" s="83">
        <v>4375.55</v>
      </c>
      <c r="P4448" s="83">
        <v>71.453599999999994</v>
      </c>
      <c r="Q4448" s="83">
        <v>4447</v>
      </c>
      <c r="R4448" s="86">
        <v>1.60678E-2</v>
      </c>
      <c r="S4448" s="86">
        <v>0.100757</v>
      </c>
    </row>
    <row r="4449" spans="2:19" x14ac:dyDescent="0.2">
      <c r="B4449" s="33"/>
      <c r="L4449" s="84">
        <v>0.90280000000000005</v>
      </c>
      <c r="M4449" s="83">
        <v>4412.22</v>
      </c>
      <c r="N4449" s="83">
        <v>35.777200000000001</v>
      </c>
      <c r="O4449" s="83">
        <v>4376.45</v>
      </c>
      <c r="P4449" s="83">
        <v>71.554500000000004</v>
      </c>
      <c r="Q4449" s="83">
        <v>4448</v>
      </c>
      <c r="R4449" s="86">
        <v>1.6086900000000001E-2</v>
      </c>
      <c r="S4449" s="86">
        <v>0.10087</v>
      </c>
    </row>
    <row r="4450" spans="2:19" x14ac:dyDescent="0.2">
      <c r="B4450" s="33"/>
      <c r="L4450" s="84">
        <v>0.90239999999999998</v>
      </c>
      <c r="M4450" s="83">
        <v>4413.17</v>
      </c>
      <c r="N4450" s="83">
        <v>35.8277</v>
      </c>
      <c r="O4450" s="83">
        <v>4377.34</v>
      </c>
      <c r="P4450" s="83">
        <v>71.655500000000004</v>
      </c>
      <c r="Q4450" s="83">
        <v>4449</v>
      </c>
      <c r="R4450" s="86">
        <v>1.6105999999999999E-2</v>
      </c>
      <c r="S4450" s="86">
        <v>0.100984</v>
      </c>
    </row>
    <row r="4451" spans="2:19" x14ac:dyDescent="0.2">
      <c r="B4451" s="33"/>
      <c r="L4451" s="84">
        <v>0.90229999999999999</v>
      </c>
      <c r="M4451" s="83">
        <v>4414.12</v>
      </c>
      <c r="N4451" s="83">
        <v>35.878300000000003</v>
      </c>
      <c r="O4451" s="83">
        <v>4378.24</v>
      </c>
      <c r="P4451" s="83">
        <v>71.756600000000006</v>
      </c>
      <c r="Q4451" s="83">
        <v>4450</v>
      </c>
      <c r="R4451" s="86">
        <v>1.61251E-2</v>
      </c>
      <c r="S4451" s="86">
        <v>0.10109799999999999</v>
      </c>
    </row>
    <row r="4452" spans="2:19" x14ac:dyDescent="0.2">
      <c r="B4452" s="33"/>
      <c r="L4452" s="84">
        <v>0.9022</v>
      </c>
      <c r="M4452" s="83">
        <v>4415.07</v>
      </c>
      <c r="N4452" s="83">
        <v>35.928899999999999</v>
      </c>
      <c r="O4452" s="83">
        <v>4379.1400000000003</v>
      </c>
      <c r="P4452" s="83">
        <v>71.857799999999997</v>
      </c>
      <c r="Q4452" s="83">
        <v>4451</v>
      </c>
      <c r="R4452" s="86">
        <v>1.6144200000000001E-2</v>
      </c>
      <c r="S4452" s="86">
        <v>0.10155500000000001</v>
      </c>
    </row>
    <row r="4453" spans="2:19" x14ac:dyDescent="0.2">
      <c r="B4453" s="33"/>
      <c r="L4453" s="84">
        <v>0.9022</v>
      </c>
      <c r="M4453" s="83">
        <v>4416.0200000000004</v>
      </c>
      <c r="N4453" s="83">
        <v>35.979500000000002</v>
      </c>
      <c r="O4453" s="83">
        <v>4380.04</v>
      </c>
      <c r="P4453" s="83">
        <v>71.959100000000007</v>
      </c>
      <c r="Q4453" s="83">
        <v>4452</v>
      </c>
      <c r="R4453" s="86">
        <v>1.6163299999999999E-2</v>
      </c>
      <c r="S4453" s="86">
        <v>0.10155500000000001</v>
      </c>
    </row>
    <row r="4454" spans="2:19" x14ac:dyDescent="0.2">
      <c r="B4454" s="33"/>
      <c r="L4454" s="84">
        <v>0.9022</v>
      </c>
      <c r="M4454" s="83">
        <v>4416.97</v>
      </c>
      <c r="N4454" s="83">
        <v>36.030299999999997</v>
      </c>
      <c r="O4454" s="83">
        <v>4380.9399999999996</v>
      </c>
      <c r="P4454" s="83">
        <v>72.060500000000005</v>
      </c>
      <c r="Q4454" s="83">
        <v>4453</v>
      </c>
      <c r="R4454" s="86">
        <v>1.6182499999999999E-2</v>
      </c>
      <c r="S4454" s="86">
        <v>0.10155500000000001</v>
      </c>
    </row>
    <row r="4455" spans="2:19" x14ac:dyDescent="0.2">
      <c r="B4455" s="33"/>
      <c r="L4455" s="84">
        <v>0.9022</v>
      </c>
      <c r="M4455" s="83">
        <v>4417.92</v>
      </c>
      <c r="N4455" s="83">
        <v>36.081000000000003</v>
      </c>
      <c r="O4455" s="83">
        <v>4381.84</v>
      </c>
      <c r="P4455" s="83">
        <v>72.162099999999995</v>
      </c>
      <c r="Q4455" s="83">
        <v>4454</v>
      </c>
      <c r="R4455" s="86">
        <v>1.62016E-2</v>
      </c>
      <c r="S4455" s="86">
        <v>0.10155500000000001</v>
      </c>
    </row>
    <row r="4456" spans="2:19" x14ac:dyDescent="0.2">
      <c r="B4456" s="33"/>
      <c r="L4456" s="84">
        <v>0.9022</v>
      </c>
      <c r="M4456" s="83">
        <v>4418.87</v>
      </c>
      <c r="N4456" s="83">
        <v>36.131900000000002</v>
      </c>
      <c r="O4456" s="83">
        <v>4382.74</v>
      </c>
      <c r="P4456" s="83">
        <v>72.263800000000003</v>
      </c>
      <c r="Q4456" s="83">
        <v>4455</v>
      </c>
      <c r="R4456" s="86">
        <v>1.62208E-2</v>
      </c>
      <c r="S4456" s="86">
        <v>0.10155500000000001</v>
      </c>
    </row>
    <row r="4457" spans="2:19" x14ac:dyDescent="0.2">
      <c r="B4457" s="33"/>
      <c r="L4457" s="84">
        <v>0.9022</v>
      </c>
      <c r="M4457" s="83">
        <v>4419.82</v>
      </c>
      <c r="N4457" s="83">
        <v>36.1828</v>
      </c>
      <c r="O4457" s="83">
        <v>4383.63</v>
      </c>
      <c r="P4457" s="83">
        <v>72.365499999999997</v>
      </c>
      <c r="Q4457" s="83">
        <v>4456</v>
      </c>
      <c r="R4457" s="86">
        <v>1.6240000000000001E-2</v>
      </c>
      <c r="S4457" s="86">
        <v>0.10155500000000001</v>
      </c>
    </row>
    <row r="4458" spans="2:19" x14ac:dyDescent="0.2">
      <c r="B4458" s="33"/>
      <c r="L4458" s="84">
        <v>0.9022</v>
      </c>
      <c r="M4458" s="83">
        <v>4420.7700000000004</v>
      </c>
      <c r="N4458" s="83">
        <v>36.233699999999999</v>
      </c>
      <c r="O4458" s="83">
        <v>4384.53</v>
      </c>
      <c r="P4458" s="83">
        <v>72.467399999999998</v>
      </c>
      <c r="Q4458" s="83">
        <v>4457</v>
      </c>
      <c r="R4458" s="86">
        <v>1.6259200000000001E-2</v>
      </c>
      <c r="S4458" s="86">
        <v>0.10155500000000001</v>
      </c>
    </row>
    <row r="4459" spans="2:19" x14ac:dyDescent="0.2">
      <c r="B4459" s="33"/>
      <c r="L4459" s="84">
        <v>0.90180000000000005</v>
      </c>
      <c r="M4459" s="83">
        <v>4421.72</v>
      </c>
      <c r="N4459" s="83">
        <v>36.284700000000001</v>
      </c>
      <c r="O4459" s="83">
        <v>4385.43</v>
      </c>
      <c r="P4459" s="83">
        <v>72.569400000000002</v>
      </c>
      <c r="Q4459" s="83">
        <v>4458</v>
      </c>
      <c r="R4459" s="86">
        <v>1.6278500000000001E-2</v>
      </c>
      <c r="S4459" s="86">
        <v>0.102128</v>
      </c>
    </row>
    <row r="4460" spans="2:19" x14ac:dyDescent="0.2">
      <c r="B4460" s="33"/>
      <c r="L4460" s="84">
        <v>0.90180000000000005</v>
      </c>
      <c r="M4460" s="83">
        <v>4422.66</v>
      </c>
      <c r="N4460" s="83">
        <v>36.335799999999999</v>
      </c>
      <c r="O4460" s="83">
        <v>4386.33</v>
      </c>
      <c r="P4460" s="83">
        <v>72.671599999999998</v>
      </c>
      <c r="Q4460" s="83">
        <v>4459</v>
      </c>
      <c r="R4460" s="86">
        <v>1.6297699999999998E-2</v>
      </c>
      <c r="S4460" s="86">
        <v>0.102128</v>
      </c>
    </row>
    <row r="4461" spans="2:19" x14ac:dyDescent="0.2">
      <c r="B4461" s="33"/>
      <c r="L4461" s="84">
        <v>0.90180000000000005</v>
      </c>
      <c r="M4461" s="83">
        <v>4423.6099999999997</v>
      </c>
      <c r="N4461" s="83">
        <v>36.386899999999997</v>
      </c>
      <c r="O4461" s="83">
        <v>4387.2299999999996</v>
      </c>
      <c r="P4461" s="83">
        <v>72.773799999999994</v>
      </c>
      <c r="Q4461" s="83">
        <v>4460</v>
      </c>
      <c r="R4461" s="86">
        <v>1.6317000000000002E-2</v>
      </c>
      <c r="S4461" s="86">
        <v>0.102128</v>
      </c>
    </row>
    <row r="4462" spans="2:19" x14ac:dyDescent="0.2">
      <c r="B4462" s="33"/>
      <c r="L4462" s="84">
        <v>0.90149999999999997</v>
      </c>
      <c r="M4462" s="83">
        <v>4424.5600000000004</v>
      </c>
      <c r="N4462" s="83">
        <v>36.438099999999999</v>
      </c>
      <c r="O4462" s="83">
        <v>4388.12</v>
      </c>
      <c r="P4462" s="83">
        <v>72.876199999999997</v>
      </c>
      <c r="Q4462" s="83">
        <v>4461</v>
      </c>
      <c r="R4462" s="86">
        <v>1.6336300000000002E-2</v>
      </c>
      <c r="S4462" s="86">
        <v>0.10241500000000001</v>
      </c>
    </row>
    <row r="4463" spans="2:19" x14ac:dyDescent="0.2">
      <c r="B4463" s="33"/>
      <c r="L4463" s="84">
        <v>0.90149999999999997</v>
      </c>
      <c r="M4463" s="83">
        <v>4425.51</v>
      </c>
      <c r="N4463" s="83">
        <v>36.4893</v>
      </c>
      <c r="O4463" s="83">
        <v>4389.0200000000004</v>
      </c>
      <c r="P4463" s="83">
        <v>72.9786</v>
      </c>
      <c r="Q4463" s="83">
        <v>4462</v>
      </c>
      <c r="R4463" s="86">
        <v>1.6355600000000001E-2</v>
      </c>
      <c r="S4463" s="86">
        <v>0.10241500000000001</v>
      </c>
    </row>
    <row r="4464" spans="2:19" x14ac:dyDescent="0.2">
      <c r="B4464" s="33"/>
      <c r="L4464" s="84">
        <v>0.9012</v>
      </c>
      <c r="M4464" s="83">
        <v>4426.46</v>
      </c>
      <c r="N4464" s="83">
        <v>36.540599999999998</v>
      </c>
      <c r="O4464" s="83">
        <v>4389.92</v>
      </c>
      <c r="P4464" s="83">
        <v>73.081199999999995</v>
      </c>
      <c r="Q4464" s="83">
        <v>4463</v>
      </c>
      <c r="R4464" s="86">
        <v>1.6374900000000001E-2</v>
      </c>
      <c r="S4464" s="86">
        <v>0.102588</v>
      </c>
    </row>
    <row r="4465" spans="2:19" x14ac:dyDescent="0.2">
      <c r="B4465" s="33"/>
      <c r="L4465" s="84">
        <v>0.90090000000000003</v>
      </c>
      <c r="M4465" s="83">
        <v>4427.41</v>
      </c>
      <c r="N4465" s="83">
        <v>36.591999999999999</v>
      </c>
      <c r="O4465" s="83">
        <v>4390.82</v>
      </c>
      <c r="P4465" s="83">
        <v>73.183899999999994</v>
      </c>
      <c r="Q4465" s="83">
        <v>4464</v>
      </c>
      <c r="R4465" s="86">
        <v>1.6394300000000001E-2</v>
      </c>
      <c r="S4465" s="86">
        <v>0.102703</v>
      </c>
    </row>
    <row r="4466" spans="2:19" x14ac:dyDescent="0.2">
      <c r="B4466" s="33"/>
      <c r="L4466" s="84">
        <v>0.90069999999999995</v>
      </c>
      <c r="M4466" s="83">
        <v>4428.3599999999997</v>
      </c>
      <c r="N4466" s="83">
        <v>36.6434</v>
      </c>
      <c r="O4466" s="83">
        <v>4391.71</v>
      </c>
      <c r="P4466" s="83">
        <v>73.286799999999999</v>
      </c>
      <c r="Q4466" s="83">
        <v>4465</v>
      </c>
      <c r="R4466" s="86">
        <v>1.64136E-2</v>
      </c>
      <c r="S4466" s="86">
        <v>0.10281800000000001</v>
      </c>
    </row>
    <row r="4467" spans="2:19" x14ac:dyDescent="0.2">
      <c r="B4467" s="33"/>
      <c r="L4467" s="84">
        <v>0.90059999999999996</v>
      </c>
      <c r="M4467" s="83">
        <v>4429.3100000000004</v>
      </c>
      <c r="N4467" s="83">
        <v>36.694800000000001</v>
      </c>
      <c r="O4467" s="83">
        <v>4392.6099999999997</v>
      </c>
      <c r="P4467" s="83">
        <v>73.389700000000005</v>
      </c>
      <c r="Q4467" s="83">
        <v>4466</v>
      </c>
      <c r="R4467" s="86">
        <v>1.6433E-2</v>
      </c>
      <c r="S4467" s="86">
        <v>0.102934</v>
      </c>
    </row>
    <row r="4468" spans="2:19" x14ac:dyDescent="0.2">
      <c r="B4468" s="33"/>
      <c r="L4468" s="84">
        <v>0.90039999999999998</v>
      </c>
      <c r="M4468" s="83">
        <v>4430.25</v>
      </c>
      <c r="N4468" s="83">
        <v>36.746400000000001</v>
      </c>
      <c r="O4468" s="83">
        <v>4393.51</v>
      </c>
      <c r="P4468" s="83">
        <v>73.492699999999999</v>
      </c>
      <c r="Q4468" s="83">
        <v>4467</v>
      </c>
      <c r="R4468" s="86">
        <v>1.6452399999999999E-2</v>
      </c>
      <c r="S4468" s="86">
        <v>0.10305</v>
      </c>
    </row>
    <row r="4469" spans="2:19" x14ac:dyDescent="0.2">
      <c r="B4469" s="33"/>
      <c r="L4469" s="84">
        <v>0.9002</v>
      </c>
      <c r="M4469" s="83">
        <v>4431.2</v>
      </c>
      <c r="N4469" s="83">
        <v>36.798000000000002</v>
      </c>
      <c r="O4469" s="83">
        <v>4394.3999999999996</v>
      </c>
      <c r="P4469" s="83">
        <v>73.5959</v>
      </c>
      <c r="Q4469" s="83">
        <v>4468</v>
      </c>
      <c r="R4469" s="86">
        <v>1.6471800000000002E-2</v>
      </c>
      <c r="S4469" s="86">
        <v>0.103223</v>
      </c>
    </row>
    <row r="4470" spans="2:19" x14ac:dyDescent="0.2">
      <c r="B4470" s="33"/>
      <c r="L4470" s="84">
        <v>0.9002</v>
      </c>
      <c r="M4470" s="83">
        <v>4432.1499999999996</v>
      </c>
      <c r="N4470" s="83">
        <v>36.849600000000002</v>
      </c>
      <c r="O4470" s="83">
        <v>4395.3</v>
      </c>
      <c r="P4470" s="83">
        <v>73.699200000000005</v>
      </c>
      <c r="Q4470" s="83">
        <v>4469</v>
      </c>
      <c r="R4470" s="86">
        <v>1.6491200000000001E-2</v>
      </c>
      <c r="S4470" s="86">
        <v>0.103223</v>
      </c>
    </row>
    <row r="4471" spans="2:19" x14ac:dyDescent="0.2">
      <c r="B4471" s="33"/>
      <c r="L4471" s="84">
        <v>0.9</v>
      </c>
      <c r="M4471" s="83">
        <v>4433.1000000000004</v>
      </c>
      <c r="N4471" s="83">
        <v>36.901299999999999</v>
      </c>
      <c r="O4471" s="83">
        <v>4396.2</v>
      </c>
      <c r="P4471" s="83">
        <v>73.802599999999998</v>
      </c>
      <c r="Q4471" s="83">
        <v>4470</v>
      </c>
      <c r="R4471" s="86">
        <v>1.65106E-2</v>
      </c>
      <c r="S4471" s="86">
        <v>0.103397</v>
      </c>
    </row>
    <row r="4472" spans="2:19" x14ac:dyDescent="0.2">
      <c r="B4472" s="33"/>
      <c r="L4472" s="84">
        <v>0.89980000000000004</v>
      </c>
      <c r="M4472" s="83">
        <v>4434.05</v>
      </c>
      <c r="N4472" s="83">
        <v>36.953000000000003</v>
      </c>
      <c r="O4472" s="83">
        <v>4397.09</v>
      </c>
      <c r="P4472" s="83">
        <v>73.906099999999995</v>
      </c>
      <c r="Q4472" s="83">
        <v>4471</v>
      </c>
      <c r="R4472" s="86">
        <v>1.6530099999999999E-2</v>
      </c>
      <c r="S4472" s="86">
        <v>0.10351299999999999</v>
      </c>
    </row>
    <row r="4473" spans="2:19" x14ac:dyDescent="0.2">
      <c r="B4473" s="33"/>
      <c r="L4473" s="84">
        <v>0.89959999999999996</v>
      </c>
      <c r="M4473" s="83">
        <v>4435</v>
      </c>
      <c r="N4473" s="83">
        <v>37.004899999999999</v>
      </c>
      <c r="O4473" s="83">
        <v>4397.99</v>
      </c>
      <c r="P4473" s="83">
        <v>74.009699999999995</v>
      </c>
      <c r="Q4473" s="83">
        <v>4472</v>
      </c>
      <c r="R4473" s="86">
        <v>1.6549600000000001E-2</v>
      </c>
      <c r="S4473" s="86">
        <v>0.103629</v>
      </c>
    </row>
    <row r="4474" spans="2:19" x14ac:dyDescent="0.2">
      <c r="B4474" s="33"/>
      <c r="L4474" s="84">
        <v>0.89910000000000001</v>
      </c>
      <c r="M4474" s="83">
        <v>4435.9399999999996</v>
      </c>
      <c r="N4474" s="83">
        <v>37.056699999999999</v>
      </c>
      <c r="O4474" s="83">
        <v>4398.8900000000003</v>
      </c>
      <c r="P4474" s="83">
        <v>74.113500000000002</v>
      </c>
      <c r="Q4474" s="83">
        <v>4473</v>
      </c>
      <c r="R4474" s="86">
        <v>1.65691E-2</v>
      </c>
      <c r="S4474" s="86">
        <v>0.103746</v>
      </c>
    </row>
    <row r="4475" spans="2:19" x14ac:dyDescent="0.2">
      <c r="B4475" s="33"/>
      <c r="L4475" s="84">
        <v>0.89900000000000002</v>
      </c>
      <c r="M4475" s="83">
        <v>4436.8900000000003</v>
      </c>
      <c r="N4475" s="83">
        <v>37.108699999999999</v>
      </c>
      <c r="O4475" s="83">
        <v>4399.78</v>
      </c>
      <c r="P4475" s="83">
        <v>74.217299999999994</v>
      </c>
      <c r="Q4475" s="83">
        <v>4474</v>
      </c>
      <c r="R4475" s="86">
        <v>1.6588599999999998E-2</v>
      </c>
      <c r="S4475" s="86">
        <v>0.103862</v>
      </c>
    </row>
    <row r="4476" spans="2:19" x14ac:dyDescent="0.2">
      <c r="B4476" s="33"/>
      <c r="L4476" s="84">
        <v>0.89890000000000003</v>
      </c>
      <c r="M4476" s="83">
        <v>4437.84</v>
      </c>
      <c r="N4476" s="83">
        <v>37.160699999999999</v>
      </c>
      <c r="O4476" s="83">
        <v>4400.68</v>
      </c>
      <c r="P4476" s="83">
        <v>74.321299999999994</v>
      </c>
      <c r="Q4476" s="83">
        <v>4475</v>
      </c>
      <c r="R4476" s="86">
        <v>1.6608100000000001E-2</v>
      </c>
      <c r="S4476" s="86">
        <v>0.103978</v>
      </c>
    </row>
    <row r="4477" spans="2:19" x14ac:dyDescent="0.2">
      <c r="B4477" s="33"/>
      <c r="L4477" s="84">
        <v>0.89880000000000004</v>
      </c>
      <c r="M4477" s="83">
        <v>4438.79</v>
      </c>
      <c r="N4477" s="83">
        <v>37.212699999999998</v>
      </c>
      <c r="O4477" s="83">
        <v>4401.57</v>
      </c>
      <c r="P4477" s="83">
        <v>74.425399999999996</v>
      </c>
      <c r="Q4477" s="83">
        <v>4476</v>
      </c>
      <c r="R4477" s="86">
        <v>1.6627699999999999E-2</v>
      </c>
      <c r="S4477" s="86">
        <v>0.10409499999999999</v>
      </c>
    </row>
    <row r="4478" spans="2:19" x14ac:dyDescent="0.2">
      <c r="B4478" s="33"/>
      <c r="L4478" s="84">
        <v>0.89849999999999997</v>
      </c>
      <c r="M4478" s="83">
        <v>4439.74</v>
      </c>
      <c r="N4478" s="83">
        <v>37.264800000000001</v>
      </c>
      <c r="O4478" s="83">
        <v>4402.47</v>
      </c>
      <c r="P4478" s="83">
        <v>74.529600000000002</v>
      </c>
      <c r="Q4478" s="83">
        <v>4477</v>
      </c>
      <c r="R4478" s="86">
        <v>1.6647200000000001E-2</v>
      </c>
      <c r="S4478" s="86">
        <v>0.104212</v>
      </c>
    </row>
    <row r="4479" spans="2:19" x14ac:dyDescent="0.2">
      <c r="B4479" s="33"/>
      <c r="L4479" s="84">
        <v>0.89800000000000002</v>
      </c>
      <c r="M4479" s="83">
        <v>4440.68</v>
      </c>
      <c r="N4479" s="83">
        <v>37.317</v>
      </c>
      <c r="O4479" s="83">
        <v>4403.37</v>
      </c>
      <c r="P4479" s="83">
        <v>74.633899999999997</v>
      </c>
      <c r="Q4479" s="83">
        <v>4478</v>
      </c>
      <c r="R4479" s="86">
        <v>1.6666799999999999E-2</v>
      </c>
      <c r="S4479" s="86">
        <v>0.104328</v>
      </c>
    </row>
    <row r="4480" spans="2:19" x14ac:dyDescent="0.2">
      <c r="B4480" s="33"/>
      <c r="L4480" s="84">
        <v>0.89780000000000004</v>
      </c>
      <c r="M4480" s="83">
        <v>4441.63</v>
      </c>
      <c r="N4480" s="83">
        <v>37.369199999999999</v>
      </c>
      <c r="O4480" s="83">
        <v>4404.26</v>
      </c>
      <c r="P4480" s="83">
        <v>74.738399999999999</v>
      </c>
      <c r="Q4480" s="83">
        <v>4479</v>
      </c>
      <c r="R4480" s="86">
        <v>1.6686400000000001E-2</v>
      </c>
      <c r="S4480" s="86">
        <v>0.104445</v>
      </c>
    </row>
    <row r="4481" spans="2:19" x14ac:dyDescent="0.2">
      <c r="B4481" s="33"/>
      <c r="L4481" s="84">
        <v>0.89770000000000005</v>
      </c>
      <c r="M4481" s="83">
        <v>4442.58</v>
      </c>
      <c r="N4481" s="83">
        <v>37.421500000000002</v>
      </c>
      <c r="O4481" s="83">
        <v>4405.16</v>
      </c>
      <c r="P4481" s="83">
        <v>74.843000000000004</v>
      </c>
      <c r="Q4481" s="83">
        <v>4480</v>
      </c>
      <c r="R4481" s="86">
        <v>1.6705999999999999E-2</v>
      </c>
      <c r="S4481" s="86">
        <v>0.10462100000000001</v>
      </c>
    </row>
    <row r="4482" spans="2:19" x14ac:dyDescent="0.2">
      <c r="B4482" s="33"/>
      <c r="L4482" s="84">
        <v>0.89770000000000005</v>
      </c>
      <c r="M4482" s="83">
        <v>4443.53</v>
      </c>
      <c r="N4482" s="83">
        <v>37.473799999999997</v>
      </c>
      <c r="O4482" s="83">
        <v>4406.05</v>
      </c>
      <c r="P4482" s="83">
        <v>74.947599999999994</v>
      </c>
      <c r="Q4482" s="83">
        <v>4481</v>
      </c>
      <c r="R4482" s="86">
        <v>1.67256E-2</v>
      </c>
      <c r="S4482" s="86">
        <v>0.10462100000000001</v>
      </c>
    </row>
    <row r="4483" spans="2:19" x14ac:dyDescent="0.2">
      <c r="B4483" s="33"/>
      <c r="L4483" s="84">
        <v>0.89749999999999996</v>
      </c>
      <c r="M4483" s="83">
        <v>4444.47</v>
      </c>
      <c r="N4483" s="83">
        <v>37.526200000000003</v>
      </c>
      <c r="O4483" s="83">
        <v>4406.95</v>
      </c>
      <c r="P4483" s="83">
        <v>75.052400000000006</v>
      </c>
      <c r="Q4483" s="83">
        <v>4482</v>
      </c>
      <c r="R4483" s="86">
        <v>1.6745300000000001E-2</v>
      </c>
      <c r="S4483" s="86">
        <v>0.104797</v>
      </c>
    </row>
    <row r="4484" spans="2:19" x14ac:dyDescent="0.2">
      <c r="B4484" s="33"/>
      <c r="L4484" s="84">
        <v>0.89739999999999998</v>
      </c>
      <c r="M4484" s="83">
        <v>4445.42</v>
      </c>
      <c r="N4484" s="83">
        <v>37.578699999999998</v>
      </c>
      <c r="O4484" s="83">
        <v>4407.84</v>
      </c>
      <c r="P4484" s="83">
        <v>75.157300000000006</v>
      </c>
      <c r="Q4484" s="83">
        <v>4483</v>
      </c>
      <c r="R4484" s="86">
        <v>1.6764999999999999E-2</v>
      </c>
      <c r="S4484" s="86">
        <v>0.10491399999999999</v>
      </c>
    </row>
    <row r="4485" spans="2:19" x14ac:dyDescent="0.2">
      <c r="B4485" s="33"/>
      <c r="L4485" s="84">
        <v>0.89700000000000002</v>
      </c>
      <c r="M4485" s="83">
        <v>4446.37</v>
      </c>
      <c r="N4485" s="83">
        <v>37.6312</v>
      </c>
      <c r="O4485" s="83">
        <v>4408.74</v>
      </c>
      <c r="P4485" s="83">
        <v>75.2624</v>
      </c>
      <c r="Q4485" s="83">
        <v>4484</v>
      </c>
      <c r="R4485" s="86">
        <v>1.67847E-2</v>
      </c>
      <c r="S4485" s="86">
        <v>0.10509</v>
      </c>
    </row>
    <row r="4486" spans="2:19" x14ac:dyDescent="0.2">
      <c r="B4486" s="33"/>
      <c r="L4486" s="84">
        <v>0.89700000000000002</v>
      </c>
      <c r="M4486" s="83">
        <v>4447.32</v>
      </c>
      <c r="N4486" s="83">
        <v>37.683799999999998</v>
      </c>
      <c r="O4486" s="83">
        <v>4409.63</v>
      </c>
      <c r="P4486" s="83">
        <v>75.367500000000007</v>
      </c>
      <c r="Q4486" s="83">
        <v>4485</v>
      </c>
      <c r="R4486" s="86">
        <v>1.6804400000000001E-2</v>
      </c>
      <c r="S4486" s="86">
        <v>0.10509</v>
      </c>
    </row>
    <row r="4487" spans="2:19" x14ac:dyDescent="0.2">
      <c r="B4487" s="33"/>
      <c r="L4487" s="84">
        <v>0.89680000000000004</v>
      </c>
      <c r="M4487" s="83">
        <v>4448.26</v>
      </c>
      <c r="N4487" s="83">
        <v>37.736400000000003</v>
      </c>
      <c r="O4487" s="83">
        <v>4410.53</v>
      </c>
      <c r="P4487" s="83">
        <v>75.472800000000007</v>
      </c>
      <c r="Q4487" s="83">
        <v>4486</v>
      </c>
      <c r="R4487" s="86">
        <v>1.6824100000000002E-2</v>
      </c>
      <c r="S4487" s="86">
        <v>0.10538400000000001</v>
      </c>
    </row>
    <row r="4488" spans="2:19" x14ac:dyDescent="0.2">
      <c r="B4488" s="33"/>
      <c r="L4488" s="84">
        <v>0.89680000000000004</v>
      </c>
      <c r="M4488" s="83">
        <v>4449.21</v>
      </c>
      <c r="N4488" s="83">
        <v>37.789099999999998</v>
      </c>
      <c r="O4488" s="83">
        <v>4411.42</v>
      </c>
      <c r="P4488" s="83">
        <v>75.578199999999995</v>
      </c>
      <c r="Q4488" s="83">
        <v>4487</v>
      </c>
      <c r="R4488" s="86">
        <v>1.6843799999999999E-2</v>
      </c>
      <c r="S4488" s="86">
        <v>0.10538400000000001</v>
      </c>
    </row>
    <row r="4489" spans="2:19" x14ac:dyDescent="0.2">
      <c r="B4489" s="33"/>
      <c r="L4489" s="84">
        <v>0.89680000000000004</v>
      </c>
      <c r="M4489" s="83">
        <v>4450.16</v>
      </c>
      <c r="N4489" s="83">
        <v>37.841799999999999</v>
      </c>
      <c r="O4489" s="83">
        <v>4412.32</v>
      </c>
      <c r="P4489" s="83">
        <v>75.683700000000002</v>
      </c>
      <c r="Q4489" s="83">
        <v>4488</v>
      </c>
      <c r="R4489" s="86">
        <v>1.6863599999999999E-2</v>
      </c>
      <c r="S4489" s="86">
        <v>0.10538400000000001</v>
      </c>
    </row>
    <row r="4490" spans="2:19" x14ac:dyDescent="0.2">
      <c r="B4490" s="33"/>
      <c r="L4490" s="84">
        <v>0.89670000000000005</v>
      </c>
      <c r="M4490" s="83">
        <v>4451.1099999999997</v>
      </c>
      <c r="N4490" s="83">
        <v>37.894599999999997</v>
      </c>
      <c r="O4490" s="83">
        <v>4413.21</v>
      </c>
      <c r="P4490" s="83">
        <v>75.789299999999997</v>
      </c>
      <c r="Q4490" s="83">
        <v>4489</v>
      </c>
      <c r="R4490" s="86">
        <v>1.68833E-2</v>
      </c>
      <c r="S4490" s="86">
        <v>0.10562000000000001</v>
      </c>
    </row>
    <row r="4491" spans="2:19" x14ac:dyDescent="0.2">
      <c r="B4491" s="33"/>
      <c r="L4491" s="84">
        <v>0.89629999999999999</v>
      </c>
      <c r="M4491" s="83">
        <v>4452.05</v>
      </c>
      <c r="N4491" s="83">
        <v>37.947499999999998</v>
      </c>
      <c r="O4491" s="83">
        <v>4414.1000000000004</v>
      </c>
      <c r="P4491" s="83">
        <v>75.894999999999996</v>
      </c>
      <c r="Q4491" s="83">
        <v>4490</v>
      </c>
      <c r="R4491" s="86">
        <v>1.6903100000000001E-2</v>
      </c>
      <c r="S4491" s="86">
        <v>0.10585600000000001</v>
      </c>
    </row>
    <row r="4492" spans="2:19" x14ac:dyDescent="0.2">
      <c r="B4492" s="33"/>
      <c r="L4492" s="84">
        <v>0.89629999999999999</v>
      </c>
      <c r="M4492" s="83">
        <v>4453</v>
      </c>
      <c r="N4492" s="83">
        <v>38.000399999999999</v>
      </c>
      <c r="O4492" s="83">
        <v>4415</v>
      </c>
      <c r="P4492" s="83">
        <v>76.000900000000001</v>
      </c>
      <c r="Q4492" s="83">
        <v>4491</v>
      </c>
      <c r="R4492" s="86">
        <v>1.6922900000000001E-2</v>
      </c>
      <c r="S4492" s="86">
        <v>0.10585600000000001</v>
      </c>
    </row>
    <row r="4493" spans="2:19" x14ac:dyDescent="0.2">
      <c r="B4493" s="33"/>
      <c r="L4493" s="84">
        <v>0.89629999999999999</v>
      </c>
      <c r="M4493" s="83">
        <v>4453.95</v>
      </c>
      <c r="N4493" s="83">
        <v>38.053400000000003</v>
      </c>
      <c r="O4493" s="83">
        <v>4415.8900000000003</v>
      </c>
      <c r="P4493" s="83">
        <v>76.106899999999996</v>
      </c>
      <c r="Q4493" s="83">
        <v>4492</v>
      </c>
      <c r="R4493" s="86">
        <v>1.6942800000000001E-2</v>
      </c>
      <c r="S4493" s="86">
        <v>0.10585600000000001</v>
      </c>
    </row>
    <row r="4494" spans="2:19" x14ac:dyDescent="0.2">
      <c r="B4494" s="33"/>
      <c r="L4494" s="84">
        <v>0.89610000000000001</v>
      </c>
      <c r="M4494" s="83">
        <v>4454.8900000000003</v>
      </c>
      <c r="N4494" s="83">
        <v>38.106499999999997</v>
      </c>
      <c r="O4494" s="83">
        <v>4416.79</v>
      </c>
      <c r="P4494" s="83">
        <v>76.212999999999994</v>
      </c>
      <c r="Q4494" s="83">
        <v>4493</v>
      </c>
      <c r="R4494" s="86">
        <v>1.6962600000000001E-2</v>
      </c>
      <c r="S4494" s="86">
        <v>0.10609300000000001</v>
      </c>
    </row>
    <row r="4495" spans="2:19" x14ac:dyDescent="0.2">
      <c r="B4495" s="33"/>
      <c r="L4495" s="84">
        <v>0.89570000000000005</v>
      </c>
      <c r="M4495" s="83">
        <v>4455.84</v>
      </c>
      <c r="N4495" s="83">
        <v>38.159599999999998</v>
      </c>
      <c r="O4495" s="83">
        <v>4417.68</v>
      </c>
      <c r="P4495" s="83">
        <v>76.319199999999995</v>
      </c>
      <c r="Q4495" s="83">
        <v>4494</v>
      </c>
      <c r="R4495" s="86">
        <v>1.6982500000000001E-2</v>
      </c>
      <c r="S4495" s="86">
        <v>0.106211</v>
      </c>
    </row>
    <row r="4496" spans="2:19" x14ac:dyDescent="0.2">
      <c r="B4496" s="33"/>
      <c r="L4496" s="84">
        <v>0.89559999999999995</v>
      </c>
      <c r="M4496" s="83">
        <v>4456.79</v>
      </c>
      <c r="N4496" s="83">
        <v>38.212800000000001</v>
      </c>
      <c r="O4496" s="83">
        <v>4418.57</v>
      </c>
      <c r="P4496" s="83">
        <v>76.4255</v>
      </c>
      <c r="Q4496" s="83">
        <v>4495</v>
      </c>
      <c r="R4496" s="86">
        <v>1.7002300000000001E-2</v>
      </c>
      <c r="S4496" s="86">
        <v>0.10632999999999999</v>
      </c>
    </row>
    <row r="4497" spans="2:19" x14ac:dyDescent="0.2">
      <c r="B4497" s="33"/>
      <c r="L4497" s="84">
        <v>0.89549999999999996</v>
      </c>
      <c r="M4497" s="83">
        <v>4457.7299999999996</v>
      </c>
      <c r="N4497" s="83">
        <v>38.265999999999998</v>
      </c>
      <c r="O4497" s="83">
        <v>4419.47</v>
      </c>
      <c r="P4497" s="83">
        <v>76.531999999999996</v>
      </c>
      <c r="Q4497" s="83">
        <v>4496</v>
      </c>
      <c r="R4497" s="86">
        <v>1.7022200000000001E-2</v>
      </c>
      <c r="S4497" s="86">
        <v>0.106449</v>
      </c>
    </row>
    <row r="4498" spans="2:19" x14ac:dyDescent="0.2">
      <c r="B4498" s="33"/>
      <c r="L4498" s="84">
        <v>0.89510000000000001</v>
      </c>
      <c r="M4498" s="83">
        <v>4458.68</v>
      </c>
      <c r="N4498" s="83">
        <v>38.319299999999998</v>
      </c>
      <c r="O4498" s="83">
        <v>4420.3599999999997</v>
      </c>
      <c r="P4498" s="83">
        <v>76.638499999999993</v>
      </c>
      <c r="Q4498" s="83">
        <v>4497</v>
      </c>
      <c r="R4498" s="86">
        <v>1.7042100000000001E-2</v>
      </c>
      <c r="S4498" s="86">
        <v>0.106567</v>
      </c>
    </row>
    <row r="4499" spans="2:19" x14ac:dyDescent="0.2">
      <c r="B4499" s="33"/>
      <c r="L4499" s="84">
        <v>0.89470000000000005</v>
      </c>
      <c r="M4499" s="83">
        <v>4459.63</v>
      </c>
      <c r="N4499" s="83">
        <v>38.372599999999998</v>
      </c>
      <c r="O4499" s="83">
        <v>4421.25</v>
      </c>
      <c r="P4499" s="83">
        <v>76.745199999999997</v>
      </c>
      <c r="Q4499" s="83">
        <v>4498</v>
      </c>
      <c r="R4499" s="86">
        <v>1.70621E-2</v>
      </c>
      <c r="S4499" s="86">
        <v>0.10674599999999999</v>
      </c>
    </row>
    <row r="4500" spans="2:19" x14ac:dyDescent="0.2">
      <c r="B4500" s="33"/>
      <c r="L4500" s="84">
        <v>0.89470000000000005</v>
      </c>
      <c r="M4500" s="83">
        <v>4460.57</v>
      </c>
      <c r="N4500" s="83">
        <v>38.426000000000002</v>
      </c>
      <c r="O4500" s="83">
        <v>4422.1499999999996</v>
      </c>
      <c r="P4500" s="83">
        <v>76.852000000000004</v>
      </c>
      <c r="Q4500" s="83">
        <v>4499</v>
      </c>
      <c r="R4500" s="86">
        <v>1.7082E-2</v>
      </c>
      <c r="S4500" s="86">
        <v>0.10674599999999999</v>
      </c>
    </row>
    <row r="4501" spans="2:19" x14ac:dyDescent="0.2">
      <c r="B4501" s="33"/>
      <c r="L4501" s="84">
        <v>0.89459999999999995</v>
      </c>
      <c r="M4501" s="83">
        <v>4461.5200000000004</v>
      </c>
      <c r="N4501" s="83">
        <v>38.479500000000002</v>
      </c>
      <c r="O4501" s="83">
        <v>4423.04</v>
      </c>
      <c r="P4501" s="83">
        <v>76.9589</v>
      </c>
      <c r="Q4501" s="83">
        <v>4500</v>
      </c>
      <c r="R4501" s="86">
        <v>1.7101999999999999E-2</v>
      </c>
      <c r="S4501" s="86">
        <v>0.10692400000000001</v>
      </c>
    </row>
    <row r="4502" spans="2:19" x14ac:dyDescent="0.2">
      <c r="B4502" s="33"/>
      <c r="L4502" s="84">
        <v>0.89400000000000002</v>
      </c>
      <c r="M4502" s="83">
        <v>4462.47</v>
      </c>
      <c r="N4502" s="83">
        <v>38.533000000000001</v>
      </c>
      <c r="O4502" s="83">
        <v>4423.93</v>
      </c>
      <c r="P4502" s="83">
        <v>77.066000000000003</v>
      </c>
      <c r="Q4502" s="83">
        <v>4501</v>
      </c>
      <c r="R4502" s="86">
        <v>1.7121999999999998E-2</v>
      </c>
      <c r="S4502" s="86">
        <v>0.107103</v>
      </c>
    </row>
    <row r="4503" spans="2:19" x14ac:dyDescent="0.2">
      <c r="B4503" s="33"/>
      <c r="L4503" s="84">
        <v>0.89400000000000002</v>
      </c>
      <c r="M4503" s="83">
        <v>4463.41</v>
      </c>
      <c r="N4503" s="83">
        <v>38.586599999999997</v>
      </c>
      <c r="O4503" s="83">
        <v>4424.83</v>
      </c>
      <c r="P4503" s="83">
        <v>77.173100000000005</v>
      </c>
      <c r="Q4503" s="83">
        <v>4502</v>
      </c>
      <c r="R4503" s="86">
        <v>1.7142000000000001E-2</v>
      </c>
      <c r="S4503" s="86">
        <v>0.107103</v>
      </c>
    </row>
    <row r="4504" spans="2:19" x14ac:dyDescent="0.2">
      <c r="B4504" s="33"/>
      <c r="L4504" s="84">
        <v>0.89339999999999997</v>
      </c>
      <c r="M4504" s="83">
        <v>4464.3599999999997</v>
      </c>
      <c r="N4504" s="83">
        <v>38.6402</v>
      </c>
      <c r="O4504" s="83">
        <v>4425.72</v>
      </c>
      <c r="P4504" s="83">
        <v>77.2804</v>
      </c>
      <c r="Q4504" s="83">
        <v>4503</v>
      </c>
      <c r="R4504" s="86">
        <v>1.7162E-2</v>
      </c>
      <c r="S4504" s="86">
        <v>0.10734200000000001</v>
      </c>
    </row>
    <row r="4505" spans="2:19" x14ac:dyDescent="0.2">
      <c r="B4505" s="33"/>
      <c r="L4505" s="84">
        <v>0.89339999999999997</v>
      </c>
      <c r="M4505" s="83">
        <v>4465.3100000000004</v>
      </c>
      <c r="N4505" s="83">
        <v>38.693899999999999</v>
      </c>
      <c r="O4505" s="83">
        <v>4426.6099999999997</v>
      </c>
      <c r="P4505" s="83">
        <v>77.387799999999999</v>
      </c>
      <c r="Q4505" s="83">
        <v>4504</v>
      </c>
      <c r="R4505" s="86">
        <v>1.7181999999999999E-2</v>
      </c>
      <c r="S4505" s="86">
        <v>0.10734200000000001</v>
      </c>
    </row>
    <row r="4506" spans="2:19" x14ac:dyDescent="0.2">
      <c r="B4506" s="33"/>
      <c r="L4506" s="84">
        <v>0.89329999999999998</v>
      </c>
      <c r="M4506" s="83">
        <v>4466.25</v>
      </c>
      <c r="N4506" s="83">
        <v>38.747700000000002</v>
      </c>
      <c r="O4506" s="83">
        <v>4427.5</v>
      </c>
      <c r="P4506" s="83">
        <v>77.4953</v>
      </c>
      <c r="Q4506" s="83">
        <v>4505</v>
      </c>
      <c r="R4506" s="86">
        <v>1.7202100000000001E-2</v>
      </c>
      <c r="S4506" s="86">
        <v>0.107581</v>
      </c>
    </row>
    <row r="4507" spans="2:19" x14ac:dyDescent="0.2">
      <c r="B4507" s="33"/>
      <c r="L4507" s="84">
        <v>0.89329999999999998</v>
      </c>
      <c r="M4507" s="83">
        <v>4467.2</v>
      </c>
      <c r="N4507" s="83">
        <v>38.801499999999997</v>
      </c>
      <c r="O4507" s="83">
        <v>4428.3999999999996</v>
      </c>
      <c r="P4507" s="83">
        <v>77.602999999999994</v>
      </c>
      <c r="Q4507" s="83">
        <v>4506</v>
      </c>
      <c r="R4507" s="86">
        <v>1.7222100000000001E-2</v>
      </c>
      <c r="S4507" s="86">
        <v>0.107581</v>
      </c>
    </row>
    <row r="4508" spans="2:19" x14ac:dyDescent="0.2">
      <c r="B4508" s="33"/>
      <c r="L4508" s="84">
        <v>0.89319999999999999</v>
      </c>
      <c r="M4508" s="83">
        <v>4468.1400000000003</v>
      </c>
      <c r="N4508" s="83">
        <v>38.855400000000003</v>
      </c>
      <c r="O4508" s="83">
        <v>4429.29</v>
      </c>
      <c r="P4508" s="83">
        <v>77.710800000000006</v>
      </c>
      <c r="Q4508" s="83">
        <v>4507</v>
      </c>
      <c r="R4508" s="86">
        <v>1.7242199999999999E-2</v>
      </c>
      <c r="S4508" s="86">
        <v>0.107821</v>
      </c>
    </row>
    <row r="4509" spans="2:19" x14ac:dyDescent="0.2">
      <c r="B4509" s="33"/>
      <c r="L4509" s="84">
        <v>0.89319999999999999</v>
      </c>
      <c r="M4509" s="83">
        <v>4469.09</v>
      </c>
      <c r="N4509" s="83">
        <v>38.909300000000002</v>
      </c>
      <c r="O4509" s="83">
        <v>4430.18</v>
      </c>
      <c r="P4509" s="83">
        <v>77.818600000000004</v>
      </c>
      <c r="Q4509" s="83">
        <v>4508</v>
      </c>
      <c r="R4509" s="86">
        <v>1.7262300000000001E-2</v>
      </c>
      <c r="S4509" s="86">
        <v>0.107821</v>
      </c>
    </row>
    <row r="4510" spans="2:19" x14ac:dyDescent="0.2">
      <c r="B4510" s="33"/>
      <c r="L4510" s="84">
        <v>0.89280000000000004</v>
      </c>
      <c r="M4510" s="83">
        <v>4470.04</v>
      </c>
      <c r="N4510" s="83">
        <v>38.963299999999997</v>
      </c>
      <c r="O4510" s="83">
        <v>4431.07</v>
      </c>
      <c r="P4510" s="83">
        <v>77.926599999999993</v>
      </c>
      <c r="Q4510" s="83">
        <v>4509</v>
      </c>
      <c r="R4510" s="86">
        <v>1.7282499999999999E-2</v>
      </c>
      <c r="S4510" s="86">
        <v>0.108001</v>
      </c>
    </row>
    <row r="4511" spans="2:19" x14ac:dyDescent="0.2">
      <c r="B4511" s="33"/>
      <c r="L4511" s="84">
        <v>0.89239999999999997</v>
      </c>
      <c r="M4511" s="83">
        <v>4470.9799999999996</v>
      </c>
      <c r="N4511" s="83">
        <v>39.017400000000002</v>
      </c>
      <c r="O4511" s="83">
        <v>4431.97</v>
      </c>
      <c r="P4511" s="83">
        <v>78.034800000000004</v>
      </c>
      <c r="Q4511" s="83">
        <v>4510</v>
      </c>
      <c r="R4511" s="86">
        <v>1.7302600000000001E-2</v>
      </c>
      <c r="S4511" s="86">
        <v>0.10812099999999999</v>
      </c>
    </row>
    <row r="4512" spans="2:19" x14ac:dyDescent="0.2">
      <c r="B4512" s="33"/>
      <c r="L4512" s="84">
        <v>0.89229999999999998</v>
      </c>
      <c r="M4512" s="83">
        <v>4471.93</v>
      </c>
      <c r="N4512" s="83">
        <v>39.0715</v>
      </c>
      <c r="O4512" s="83">
        <v>4432.8599999999997</v>
      </c>
      <c r="P4512" s="83">
        <v>78.143000000000001</v>
      </c>
      <c r="Q4512" s="83">
        <v>4511</v>
      </c>
      <c r="R4512" s="86">
        <v>1.7322799999999999E-2</v>
      </c>
      <c r="S4512" s="86">
        <v>0.108242</v>
      </c>
    </row>
    <row r="4513" spans="2:19" x14ac:dyDescent="0.2">
      <c r="B4513" s="33"/>
      <c r="L4513" s="84">
        <v>0.89219999999999999</v>
      </c>
      <c r="M4513" s="83">
        <v>4472.87</v>
      </c>
      <c r="N4513" s="83">
        <v>39.125700000000002</v>
      </c>
      <c r="O4513" s="83">
        <v>4433.75</v>
      </c>
      <c r="P4513" s="83">
        <v>78.251400000000004</v>
      </c>
      <c r="Q4513" s="83">
        <v>4512</v>
      </c>
      <c r="R4513" s="86">
        <v>1.7342900000000001E-2</v>
      </c>
      <c r="S4513" s="86">
        <v>0.108362</v>
      </c>
    </row>
    <row r="4514" spans="2:19" x14ac:dyDescent="0.2">
      <c r="B4514" s="33"/>
      <c r="L4514" s="84">
        <v>0.89190000000000003</v>
      </c>
      <c r="M4514" s="83">
        <v>4473.82</v>
      </c>
      <c r="N4514" s="83">
        <v>39.179900000000004</v>
      </c>
      <c r="O4514" s="83">
        <v>4434.6400000000003</v>
      </c>
      <c r="P4514" s="83">
        <v>78.359800000000007</v>
      </c>
      <c r="Q4514" s="83">
        <v>4513</v>
      </c>
      <c r="R4514" s="86">
        <v>1.7363099999999999E-2</v>
      </c>
      <c r="S4514" s="86">
        <v>0.108483</v>
      </c>
    </row>
    <row r="4515" spans="2:19" x14ac:dyDescent="0.2">
      <c r="B4515" s="33"/>
      <c r="L4515" s="84">
        <v>0.89170000000000005</v>
      </c>
      <c r="M4515" s="83">
        <v>4474.7700000000004</v>
      </c>
      <c r="N4515" s="83">
        <v>39.234200000000001</v>
      </c>
      <c r="O4515" s="83">
        <v>4435.53</v>
      </c>
      <c r="P4515" s="83">
        <v>78.468400000000003</v>
      </c>
      <c r="Q4515" s="83">
        <v>4514</v>
      </c>
      <c r="R4515" s="86">
        <v>1.73834E-2</v>
      </c>
      <c r="S4515" s="86">
        <v>0.10878400000000001</v>
      </c>
    </row>
    <row r="4516" spans="2:19" x14ac:dyDescent="0.2">
      <c r="B4516" s="33"/>
      <c r="L4516" s="84">
        <v>0.89170000000000005</v>
      </c>
      <c r="M4516" s="83">
        <v>4475.71</v>
      </c>
      <c r="N4516" s="83">
        <v>39.288600000000002</v>
      </c>
      <c r="O4516" s="83">
        <v>4436.42</v>
      </c>
      <c r="P4516" s="83">
        <v>78.577200000000005</v>
      </c>
      <c r="Q4516" s="83">
        <v>4515</v>
      </c>
      <c r="R4516" s="86">
        <v>1.7403600000000002E-2</v>
      </c>
      <c r="S4516" s="86">
        <v>0.10878400000000001</v>
      </c>
    </row>
    <row r="4517" spans="2:19" x14ac:dyDescent="0.2">
      <c r="B4517" s="33"/>
      <c r="L4517" s="84">
        <v>0.89170000000000005</v>
      </c>
      <c r="M4517" s="83">
        <v>4476.66</v>
      </c>
      <c r="N4517" s="83">
        <v>39.343000000000004</v>
      </c>
      <c r="O4517" s="83">
        <v>4437.3100000000004</v>
      </c>
      <c r="P4517" s="83">
        <v>78.686000000000007</v>
      </c>
      <c r="Q4517" s="83">
        <v>4516</v>
      </c>
      <c r="R4517" s="86">
        <v>1.74238E-2</v>
      </c>
      <c r="S4517" s="86">
        <v>0.10878400000000001</v>
      </c>
    </row>
    <row r="4518" spans="2:19" x14ac:dyDescent="0.2">
      <c r="B4518" s="33"/>
      <c r="L4518" s="84">
        <v>0.89170000000000005</v>
      </c>
      <c r="M4518" s="83">
        <v>4477.6000000000004</v>
      </c>
      <c r="N4518" s="83">
        <v>39.397500000000001</v>
      </c>
      <c r="O4518" s="83">
        <v>4438.21</v>
      </c>
      <c r="P4518" s="83">
        <v>78.795000000000002</v>
      </c>
      <c r="Q4518" s="83">
        <v>4517</v>
      </c>
      <c r="R4518" s="86">
        <v>1.7444100000000001E-2</v>
      </c>
      <c r="S4518" s="86">
        <v>0.10878400000000001</v>
      </c>
    </row>
    <row r="4519" spans="2:19" x14ac:dyDescent="0.2">
      <c r="B4519" s="33"/>
      <c r="L4519" s="84">
        <v>0.89129999999999998</v>
      </c>
      <c r="M4519" s="83">
        <v>4478.55</v>
      </c>
      <c r="N4519" s="83">
        <v>39.451999999999998</v>
      </c>
      <c r="O4519" s="83">
        <v>4439.1000000000004</v>
      </c>
      <c r="P4519" s="83">
        <v>78.9041</v>
      </c>
      <c r="Q4519" s="83">
        <v>4518</v>
      </c>
      <c r="R4519" s="86">
        <v>1.7464400000000001E-2</v>
      </c>
      <c r="S4519" s="86">
        <v>0.109087</v>
      </c>
    </row>
    <row r="4520" spans="2:19" x14ac:dyDescent="0.2">
      <c r="B4520" s="33"/>
      <c r="L4520" s="84">
        <v>0.8911</v>
      </c>
      <c r="M4520" s="83">
        <v>4479.49</v>
      </c>
      <c r="N4520" s="83">
        <v>39.506599999999999</v>
      </c>
      <c r="O4520" s="83">
        <v>4439.99</v>
      </c>
      <c r="P4520" s="83">
        <v>79.013300000000001</v>
      </c>
      <c r="Q4520" s="83">
        <v>4519</v>
      </c>
      <c r="R4520" s="86">
        <v>1.7484699999999999E-2</v>
      </c>
      <c r="S4520" s="86">
        <v>0.109208</v>
      </c>
    </row>
    <row r="4521" spans="2:19" x14ac:dyDescent="0.2">
      <c r="B4521" s="33"/>
      <c r="L4521" s="84">
        <v>0.89080000000000004</v>
      </c>
      <c r="M4521" s="83">
        <v>4480.4399999999996</v>
      </c>
      <c r="N4521" s="83">
        <v>39.561300000000003</v>
      </c>
      <c r="O4521" s="83">
        <v>4440.88</v>
      </c>
      <c r="P4521" s="83">
        <v>79.122600000000006</v>
      </c>
      <c r="Q4521" s="83">
        <v>4520</v>
      </c>
      <c r="R4521" s="86">
        <v>1.7505E-2</v>
      </c>
      <c r="S4521" s="86">
        <v>0.109329</v>
      </c>
    </row>
    <row r="4522" spans="2:19" x14ac:dyDescent="0.2">
      <c r="B4522" s="33"/>
      <c r="L4522" s="84">
        <v>0.89039999999999997</v>
      </c>
      <c r="M4522" s="83">
        <v>4481.38</v>
      </c>
      <c r="N4522" s="83">
        <v>39.616</v>
      </c>
      <c r="O4522" s="83">
        <v>4441.7700000000004</v>
      </c>
      <c r="P4522" s="83">
        <v>79.232100000000003</v>
      </c>
      <c r="Q4522" s="83">
        <v>4521</v>
      </c>
      <c r="R4522" s="86">
        <v>1.7525300000000001E-2</v>
      </c>
      <c r="S4522" s="86">
        <v>0.10945100000000001</v>
      </c>
    </row>
    <row r="4523" spans="2:19" x14ac:dyDescent="0.2">
      <c r="B4523" s="33"/>
      <c r="L4523" s="84">
        <v>0.89029999999999998</v>
      </c>
      <c r="M4523" s="83">
        <v>4482.33</v>
      </c>
      <c r="N4523" s="83">
        <v>39.6708</v>
      </c>
      <c r="O4523" s="83">
        <v>4442.66</v>
      </c>
      <c r="P4523" s="83">
        <v>79.3416</v>
      </c>
      <c r="Q4523" s="83">
        <v>4522</v>
      </c>
      <c r="R4523" s="86">
        <v>1.7545700000000001E-2</v>
      </c>
      <c r="S4523" s="86">
        <v>0.109572</v>
      </c>
    </row>
    <row r="4524" spans="2:19" x14ac:dyDescent="0.2">
      <c r="B4524" s="33"/>
      <c r="L4524" s="84">
        <v>0.88990000000000002</v>
      </c>
      <c r="M4524" s="83">
        <v>4483.2700000000004</v>
      </c>
      <c r="N4524" s="83">
        <v>39.725700000000003</v>
      </c>
      <c r="O4524" s="83">
        <v>4443.55</v>
      </c>
      <c r="P4524" s="83">
        <v>79.451300000000003</v>
      </c>
      <c r="Q4524" s="83">
        <v>4523</v>
      </c>
      <c r="R4524" s="86">
        <v>1.7566100000000001E-2</v>
      </c>
      <c r="S4524" s="86">
        <v>0.109694</v>
      </c>
    </row>
    <row r="4525" spans="2:19" x14ac:dyDescent="0.2">
      <c r="B4525" s="33"/>
      <c r="L4525" s="84">
        <v>0.88970000000000005</v>
      </c>
      <c r="M4525" s="83">
        <v>4484.22</v>
      </c>
      <c r="N4525" s="83">
        <v>39.7806</v>
      </c>
      <c r="O4525" s="83">
        <v>4444.4399999999996</v>
      </c>
      <c r="P4525" s="83">
        <v>79.561099999999996</v>
      </c>
      <c r="Q4525" s="83">
        <v>4524</v>
      </c>
      <c r="R4525" s="86">
        <v>1.7586500000000001E-2</v>
      </c>
      <c r="S4525" s="86">
        <v>0.109816</v>
      </c>
    </row>
    <row r="4526" spans="2:19" x14ac:dyDescent="0.2">
      <c r="B4526" s="33"/>
      <c r="L4526" s="84">
        <v>0.88929999999999998</v>
      </c>
      <c r="M4526" s="83">
        <v>4485.16</v>
      </c>
      <c r="N4526" s="83">
        <v>39.835500000000003</v>
      </c>
      <c r="O4526" s="83">
        <v>4445.33</v>
      </c>
      <c r="P4526" s="83">
        <v>79.671099999999996</v>
      </c>
      <c r="Q4526" s="83">
        <v>4525</v>
      </c>
      <c r="R4526" s="86">
        <v>1.7606900000000002E-2</v>
      </c>
      <c r="S4526" s="86">
        <v>0.10993700000000001</v>
      </c>
    </row>
    <row r="4527" spans="2:19" x14ac:dyDescent="0.2">
      <c r="B4527" s="33"/>
      <c r="L4527" s="84">
        <v>0.88919999999999999</v>
      </c>
      <c r="M4527" s="83">
        <v>4486.1099999999997</v>
      </c>
      <c r="N4527" s="83">
        <v>39.890599999999999</v>
      </c>
      <c r="O4527" s="83">
        <v>4446.22</v>
      </c>
      <c r="P4527" s="83">
        <v>79.781099999999995</v>
      </c>
      <c r="Q4527" s="83">
        <v>4526</v>
      </c>
      <c r="R4527" s="86">
        <v>1.7627299999999999E-2</v>
      </c>
      <c r="S4527" s="86">
        <v>0.110059</v>
      </c>
    </row>
    <row r="4528" spans="2:19" x14ac:dyDescent="0.2">
      <c r="B4528" s="33"/>
      <c r="L4528" s="84">
        <v>0.88900000000000001</v>
      </c>
      <c r="M4528" s="83">
        <v>4487.05</v>
      </c>
      <c r="N4528" s="83">
        <v>39.945700000000002</v>
      </c>
      <c r="O4528" s="83">
        <v>4447.1099999999997</v>
      </c>
      <c r="P4528" s="83">
        <v>79.891300000000001</v>
      </c>
      <c r="Q4528" s="83">
        <v>4527</v>
      </c>
      <c r="R4528" s="86">
        <v>1.7647699999999999E-2</v>
      </c>
      <c r="S4528" s="86">
        <v>0.11024200000000001</v>
      </c>
    </row>
    <row r="4529" spans="2:19" x14ac:dyDescent="0.2">
      <c r="B4529" s="33"/>
      <c r="L4529" s="84">
        <v>0.88900000000000001</v>
      </c>
      <c r="M4529" s="83">
        <v>4488</v>
      </c>
      <c r="N4529" s="83">
        <v>40.000799999999998</v>
      </c>
      <c r="O4529" s="83">
        <v>4448</v>
      </c>
      <c r="P4529" s="83">
        <v>80.001599999999996</v>
      </c>
      <c r="Q4529" s="83">
        <v>4528</v>
      </c>
      <c r="R4529" s="86">
        <v>1.7668199999999998E-2</v>
      </c>
      <c r="S4529" s="86">
        <v>0.11024200000000001</v>
      </c>
    </row>
    <row r="4530" spans="2:19" x14ac:dyDescent="0.2">
      <c r="B4530" s="33"/>
      <c r="L4530" s="84">
        <v>0.88880000000000003</v>
      </c>
      <c r="M4530" s="83">
        <v>4488.9399999999996</v>
      </c>
      <c r="N4530" s="83">
        <v>40.055999999999997</v>
      </c>
      <c r="O4530" s="83">
        <v>4448.8900000000003</v>
      </c>
      <c r="P4530" s="83">
        <v>80.111999999999995</v>
      </c>
      <c r="Q4530" s="83">
        <v>4529</v>
      </c>
      <c r="R4530" s="86">
        <v>1.7688700000000002E-2</v>
      </c>
      <c r="S4530" s="86">
        <v>0.110426</v>
      </c>
    </row>
    <row r="4531" spans="2:19" x14ac:dyDescent="0.2">
      <c r="B4531" s="33"/>
      <c r="L4531" s="84">
        <v>0.88870000000000005</v>
      </c>
      <c r="M4531" s="83">
        <v>4489.8900000000003</v>
      </c>
      <c r="N4531" s="83">
        <v>40.1113</v>
      </c>
      <c r="O4531" s="83">
        <v>4449.78</v>
      </c>
      <c r="P4531" s="83">
        <v>80.2226</v>
      </c>
      <c r="Q4531" s="83">
        <v>4530</v>
      </c>
      <c r="R4531" s="86">
        <v>1.7709200000000001E-2</v>
      </c>
      <c r="S4531" s="86">
        <v>0.11054799999999999</v>
      </c>
    </row>
    <row r="4532" spans="2:19" x14ac:dyDescent="0.2">
      <c r="B4532" s="33"/>
      <c r="L4532" s="84">
        <v>0.88829999999999998</v>
      </c>
      <c r="M4532" s="83">
        <v>4490.83</v>
      </c>
      <c r="N4532" s="83">
        <v>40.166600000000003</v>
      </c>
      <c r="O4532" s="83">
        <v>4450.67</v>
      </c>
      <c r="P4532" s="83">
        <v>80.333299999999994</v>
      </c>
      <c r="Q4532" s="83">
        <v>4531</v>
      </c>
      <c r="R4532" s="86">
        <v>1.7729700000000001E-2</v>
      </c>
      <c r="S4532" s="86">
        <v>0.110732</v>
      </c>
    </row>
    <row r="4533" spans="2:19" x14ac:dyDescent="0.2">
      <c r="B4533" s="33"/>
      <c r="L4533" s="84">
        <v>0.88829999999999998</v>
      </c>
      <c r="M4533" s="83">
        <v>4491.78</v>
      </c>
      <c r="N4533" s="83">
        <v>40.222000000000001</v>
      </c>
      <c r="O4533" s="83">
        <v>4451.5600000000004</v>
      </c>
      <c r="P4533" s="83">
        <v>80.444100000000006</v>
      </c>
      <c r="Q4533" s="83">
        <v>4532</v>
      </c>
      <c r="R4533" s="86">
        <v>1.7750200000000001E-2</v>
      </c>
      <c r="S4533" s="86">
        <v>0.110732</v>
      </c>
    </row>
    <row r="4534" spans="2:19" x14ac:dyDescent="0.2">
      <c r="B4534" s="33"/>
      <c r="L4534" s="84">
        <v>0.88749999999999996</v>
      </c>
      <c r="M4534" s="83">
        <v>4492.72</v>
      </c>
      <c r="N4534" s="83">
        <v>40.277500000000003</v>
      </c>
      <c r="O4534" s="83">
        <v>4452.45</v>
      </c>
      <c r="P4534" s="83">
        <v>80.555000000000007</v>
      </c>
      <c r="Q4534" s="83">
        <v>4533</v>
      </c>
      <c r="R4534" s="86">
        <v>1.77708E-2</v>
      </c>
      <c r="S4534" s="86">
        <v>0.1111</v>
      </c>
    </row>
    <row r="4535" spans="2:19" x14ac:dyDescent="0.2">
      <c r="B4535" s="33"/>
      <c r="L4535" s="84">
        <v>0.88749999999999996</v>
      </c>
      <c r="M4535" s="83">
        <v>4493.67</v>
      </c>
      <c r="N4535" s="83">
        <v>40.332999999999998</v>
      </c>
      <c r="O4535" s="83">
        <v>4453.33</v>
      </c>
      <c r="P4535" s="83">
        <v>80.665999999999997</v>
      </c>
      <c r="Q4535" s="83">
        <v>4534</v>
      </c>
      <c r="R4535" s="86">
        <v>1.7791399999999999E-2</v>
      </c>
      <c r="S4535" s="86">
        <v>0.1111</v>
      </c>
    </row>
    <row r="4536" spans="2:19" x14ac:dyDescent="0.2">
      <c r="B4536" s="33"/>
      <c r="L4536" s="84">
        <v>0.88749999999999996</v>
      </c>
      <c r="M4536" s="83">
        <v>4494.6099999999997</v>
      </c>
      <c r="N4536" s="83">
        <v>40.388599999999997</v>
      </c>
      <c r="O4536" s="83">
        <v>4454.22</v>
      </c>
      <c r="P4536" s="83">
        <v>80.777199999999993</v>
      </c>
      <c r="Q4536" s="83">
        <v>4535</v>
      </c>
      <c r="R4536" s="86">
        <v>1.7811899999999999E-2</v>
      </c>
      <c r="S4536" s="86">
        <v>0.1111</v>
      </c>
    </row>
    <row r="4537" spans="2:19" x14ac:dyDescent="0.2">
      <c r="B4537" s="33"/>
      <c r="L4537" s="84">
        <v>0.88749999999999996</v>
      </c>
      <c r="M4537" s="83">
        <v>4495.5600000000004</v>
      </c>
      <c r="N4537" s="83">
        <v>40.444200000000002</v>
      </c>
      <c r="O4537" s="83">
        <v>4455.1099999999997</v>
      </c>
      <c r="P4537" s="83">
        <v>80.888499999999993</v>
      </c>
      <c r="Q4537" s="83">
        <v>4536</v>
      </c>
      <c r="R4537" s="86">
        <v>1.7832600000000001E-2</v>
      </c>
      <c r="S4537" s="86">
        <v>0.1111</v>
      </c>
    </row>
    <row r="4538" spans="2:19" x14ac:dyDescent="0.2">
      <c r="B4538" s="33"/>
      <c r="L4538" s="84">
        <v>0.88729999999999998</v>
      </c>
      <c r="M4538" s="83">
        <v>4496.5</v>
      </c>
      <c r="N4538" s="83">
        <v>40.499899999999997</v>
      </c>
      <c r="O4538" s="83">
        <v>4456</v>
      </c>
      <c r="P4538" s="83">
        <v>80.999899999999997</v>
      </c>
      <c r="Q4538" s="83">
        <v>4537</v>
      </c>
      <c r="R4538" s="86">
        <v>1.78532E-2</v>
      </c>
      <c r="S4538" s="86">
        <v>0.11140799999999999</v>
      </c>
    </row>
    <row r="4539" spans="2:19" x14ac:dyDescent="0.2">
      <c r="B4539" s="33"/>
      <c r="L4539" s="84">
        <v>0.88670000000000004</v>
      </c>
      <c r="M4539" s="83">
        <v>4497.4399999999996</v>
      </c>
      <c r="N4539" s="83">
        <v>40.555700000000002</v>
      </c>
      <c r="O4539" s="83">
        <v>4456.8900000000003</v>
      </c>
      <c r="P4539" s="83">
        <v>81.111400000000003</v>
      </c>
      <c r="Q4539" s="83">
        <v>4538</v>
      </c>
      <c r="R4539" s="86">
        <v>1.7873799999999999E-2</v>
      </c>
      <c r="S4539" s="86">
        <v>0.11153100000000001</v>
      </c>
    </row>
    <row r="4540" spans="2:19" x14ac:dyDescent="0.2">
      <c r="B4540" s="33"/>
      <c r="L4540" s="84">
        <v>0.88629999999999998</v>
      </c>
      <c r="M4540" s="83">
        <v>4498.3900000000003</v>
      </c>
      <c r="N4540" s="83">
        <v>40.611499999999999</v>
      </c>
      <c r="O4540" s="83">
        <v>4457.78</v>
      </c>
      <c r="P4540" s="83">
        <v>81.222999999999999</v>
      </c>
      <c r="Q4540" s="83">
        <v>4539</v>
      </c>
      <c r="R4540" s="86">
        <v>1.7894500000000001E-2</v>
      </c>
      <c r="S4540" s="86">
        <v>0.111654</v>
      </c>
    </row>
    <row r="4541" spans="2:19" x14ac:dyDescent="0.2">
      <c r="B4541" s="33"/>
      <c r="L4541" s="84">
        <v>0.88600000000000001</v>
      </c>
      <c r="M4541" s="83">
        <v>4499.33</v>
      </c>
      <c r="N4541" s="83">
        <v>40.667400000000001</v>
      </c>
      <c r="O4541" s="83">
        <v>4458.67</v>
      </c>
      <c r="P4541" s="83">
        <v>81.334800000000001</v>
      </c>
      <c r="Q4541" s="83">
        <v>4540</v>
      </c>
      <c r="R4541" s="86">
        <v>1.7915199999999999E-2</v>
      </c>
      <c r="S4541" s="86">
        <v>0.111778</v>
      </c>
    </row>
    <row r="4542" spans="2:19" x14ac:dyDescent="0.2">
      <c r="B4542" s="33"/>
      <c r="L4542" s="84">
        <v>0.88590000000000002</v>
      </c>
      <c r="M4542" s="83">
        <v>4500.28</v>
      </c>
      <c r="N4542" s="83">
        <v>40.723399999999998</v>
      </c>
      <c r="O4542" s="83">
        <v>4459.55</v>
      </c>
      <c r="P4542" s="83">
        <v>81.446700000000007</v>
      </c>
      <c r="Q4542" s="83">
        <v>4541</v>
      </c>
      <c r="R4542" s="86">
        <v>1.7935900000000001E-2</v>
      </c>
      <c r="S4542" s="86">
        <v>0.111901</v>
      </c>
    </row>
    <row r="4543" spans="2:19" x14ac:dyDescent="0.2">
      <c r="B4543" s="33"/>
      <c r="L4543" s="84">
        <v>0.88570000000000004</v>
      </c>
      <c r="M4543" s="83">
        <v>4501.22</v>
      </c>
      <c r="N4543" s="83">
        <v>40.779400000000003</v>
      </c>
      <c r="O4543" s="83">
        <v>4460.4399999999996</v>
      </c>
      <c r="P4543" s="83">
        <v>81.558800000000005</v>
      </c>
      <c r="Q4543" s="83">
        <v>4542</v>
      </c>
      <c r="R4543" s="86">
        <v>1.79566E-2</v>
      </c>
      <c r="S4543" s="86">
        <v>0.112025</v>
      </c>
    </row>
    <row r="4544" spans="2:19" x14ac:dyDescent="0.2">
      <c r="B4544" s="33"/>
      <c r="L4544" s="84">
        <v>0.88529999999999998</v>
      </c>
      <c r="M4544" s="83">
        <v>4502.16</v>
      </c>
      <c r="N4544" s="83">
        <v>40.8354</v>
      </c>
      <c r="O4544" s="83">
        <v>4461.33</v>
      </c>
      <c r="P4544" s="83">
        <v>81.670900000000003</v>
      </c>
      <c r="Q4544" s="83">
        <v>4543</v>
      </c>
      <c r="R4544" s="86">
        <v>1.7977300000000002E-2</v>
      </c>
      <c r="S4544" s="86">
        <v>0.112149</v>
      </c>
    </row>
    <row r="4545" spans="2:19" x14ac:dyDescent="0.2">
      <c r="B4545" s="33"/>
      <c r="L4545" s="84">
        <v>0.88519999999999999</v>
      </c>
      <c r="M4545" s="83">
        <v>4503.1099999999997</v>
      </c>
      <c r="N4545" s="83">
        <v>40.891599999999997</v>
      </c>
      <c r="O4545" s="83">
        <v>4462.22</v>
      </c>
      <c r="P4545" s="83">
        <v>81.783199999999994</v>
      </c>
      <c r="Q4545" s="83">
        <v>4544</v>
      </c>
      <c r="R4545" s="86">
        <v>1.79981E-2</v>
      </c>
      <c r="S4545" s="86">
        <v>0.112335</v>
      </c>
    </row>
    <row r="4546" spans="2:19" x14ac:dyDescent="0.2">
      <c r="B4546" s="33"/>
      <c r="L4546" s="84">
        <v>0.88519999999999999</v>
      </c>
      <c r="M4546" s="83">
        <v>4504.05</v>
      </c>
      <c r="N4546" s="83">
        <v>40.947800000000001</v>
      </c>
      <c r="O4546" s="83">
        <v>4463.1000000000004</v>
      </c>
      <c r="P4546" s="83">
        <v>81.895600000000002</v>
      </c>
      <c r="Q4546" s="83">
        <v>4545</v>
      </c>
      <c r="R4546" s="86">
        <v>1.8018800000000001E-2</v>
      </c>
      <c r="S4546" s="86">
        <v>0.112335</v>
      </c>
    </row>
    <row r="4547" spans="2:19" x14ac:dyDescent="0.2">
      <c r="B4547" s="33"/>
      <c r="L4547" s="84">
        <v>0.8851</v>
      </c>
      <c r="M4547" s="83">
        <v>4505</v>
      </c>
      <c r="N4547" s="83">
        <v>41.003999999999998</v>
      </c>
      <c r="O4547" s="83">
        <v>4463.99</v>
      </c>
      <c r="P4547" s="83">
        <v>82.008099999999999</v>
      </c>
      <c r="Q4547" s="83">
        <v>4546</v>
      </c>
      <c r="R4547" s="86">
        <v>1.8039599999999999E-2</v>
      </c>
      <c r="S4547" s="86">
        <v>0.112521</v>
      </c>
    </row>
    <row r="4548" spans="2:19" x14ac:dyDescent="0.2">
      <c r="B4548" s="33"/>
      <c r="L4548" s="84">
        <v>0.88500000000000001</v>
      </c>
      <c r="M4548" s="83">
        <v>4505.9399999999996</v>
      </c>
      <c r="N4548" s="83">
        <v>41.060400000000001</v>
      </c>
      <c r="O4548" s="83">
        <v>4464.88</v>
      </c>
      <c r="P4548" s="83">
        <v>82.120699999999999</v>
      </c>
      <c r="Q4548" s="83">
        <v>4547</v>
      </c>
      <c r="R4548" s="86">
        <v>1.8060400000000001E-2</v>
      </c>
      <c r="S4548" s="86">
        <v>0.112707</v>
      </c>
    </row>
    <row r="4549" spans="2:19" x14ac:dyDescent="0.2">
      <c r="B4549" s="33"/>
      <c r="L4549" s="84">
        <v>0.88500000000000001</v>
      </c>
      <c r="M4549" s="83">
        <v>4506.88</v>
      </c>
      <c r="N4549" s="83">
        <v>41.116799999999998</v>
      </c>
      <c r="O4549" s="83">
        <v>4465.7700000000004</v>
      </c>
      <c r="P4549" s="83">
        <v>82.233500000000006</v>
      </c>
      <c r="Q4549" s="83">
        <v>4548</v>
      </c>
      <c r="R4549" s="86">
        <v>1.8081199999999999E-2</v>
      </c>
      <c r="S4549" s="86">
        <v>0.112707</v>
      </c>
    </row>
    <row r="4550" spans="2:19" x14ac:dyDescent="0.2">
      <c r="B4550" s="33"/>
      <c r="L4550" s="84">
        <v>0.88470000000000004</v>
      </c>
      <c r="M4550" s="83">
        <v>4507.83</v>
      </c>
      <c r="N4550" s="83">
        <v>41.173200000000001</v>
      </c>
      <c r="O4550" s="83">
        <v>4466.6499999999996</v>
      </c>
      <c r="P4550" s="83">
        <v>82.346400000000003</v>
      </c>
      <c r="Q4550" s="83">
        <v>4549</v>
      </c>
      <c r="R4550" s="86">
        <v>1.8102099999999999E-2</v>
      </c>
      <c r="S4550" s="86">
        <v>0.113205</v>
      </c>
    </row>
    <row r="4551" spans="2:19" x14ac:dyDescent="0.2">
      <c r="B4551" s="33"/>
      <c r="L4551" s="84">
        <v>0.88470000000000004</v>
      </c>
      <c r="M4551" s="83">
        <v>4508.7700000000004</v>
      </c>
      <c r="N4551" s="83">
        <v>41.229700000000001</v>
      </c>
      <c r="O4551" s="83">
        <v>4467.54</v>
      </c>
      <c r="P4551" s="83">
        <v>82.459400000000002</v>
      </c>
      <c r="Q4551" s="83">
        <v>4550</v>
      </c>
      <c r="R4551" s="86">
        <v>1.8122900000000001E-2</v>
      </c>
      <c r="S4551" s="86">
        <v>0.113205</v>
      </c>
    </row>
    <row r="4552" spans="2:19" x14ac:dyDescent="0.2">
      <c r="B4552" s="33"/>
      <c r="L4552" s="84">
        <v>0.88470000000000004</v>
      </c>
      <c r="M4552" s="83">
        <v>4509.71</v>
      </c>
      <c r="N4552" s="83">
        <v>41.286299999999997</v>
      </c>
      <c r="O4552" s="83">
        <v>4468.43</v>
      </c>
      <c r="P4552" s="83">
        <v>82.572599999999994</v>
      </c>
      <c r="Q4552" s="83">
        <v>4551</v>
      </c>
      <c r="R4552" s="86">
        <v>1.8143800000000002E-2</v>
      </c>
      <c r="S4552" s="86">
        <v>0.113205</v>
      </c>
    </row>
    <row r="4553" spans="2:19" x14ac:dyDescent="0.2">
      <c r="B4553" s="33"/>
      <c r="L4553" s="84">
        <v>0.88470000000000004</v>
      </c>
      <c r="M4553" s="83">
        <v>4510.66</v>
      </c>
      <c r="N4553" s="83">
        <v>41.3429</v>
      </c>
      <c r="O4553" s="83">
        <v>4469.3100000000004</v>
      </c>
      <c r="P4553" s="83">
        <v>82.6858</v>
      </c>
      <c r="Q4553" s="83">
        <v>4552</v>
      </c>
      <c r="R4553" s="86">
        <v>1.8164699999999999E-2</v>
      </c>
      <c r="S4553" s="86">
        <v>0.113205</v>
      </c>
    </row>
    <row r="4554" spans="2:19" x14ac:dyDescent="0.2">
      <c r="B4554" s="33"/>
      <c r="L4554" s="84">
        <v>0.88470000000000004</v>
      </c>
      <c r="M4554" s="83">
        <v>4511.6000000000004</v>
      </c>
      <c r="N4554" s="83">
        <v>41.3996</v>
      </c>
      <c r="O4554" s="83">
        <v>4470.2</v>
      </c>
      <c r="P4554" s="83">
        <v>82.799199999999999</v>
      </c>
      <c r="Q4554" s="83">
        <v>4553</v>
      </c>
      <c r="R4554" s="86">
        <v>1.81856E-2</v>
      </c>
      <c r="S4554" s="86">
        <v>0.113205</v>
      </c>
    </row>
    <row r="4555" spans="2:19" x14ac:dyDescent="0.2">
      <c r="B4555" s="33"/>
      <c r="L4555" s="84">
        <v>0.88470000000000004</v>
      </c>
      <c r="M4555" s="83">
        <v>4512.54</v>
      </c>
      <c r="N4555" s="83">
        <v>41.456400000000002</v>
      </c>
      <c r="O4555" s="83">
        <v>4471.09</v>
      </c>
      <c r="P4555" s="83">
        <v>82.912700000000001</v>
      </c>
      <c r="Q4555" s="83">
        <v>4554</v>
      </c>
      <c r="R4555" s="86">
        <v>1.82066E-2</v>
      </c>
      <c r="S4555" s="86">
        <v>0.113205</v>
      </c>
    </row>
    <row r="4556" spans="2:19" x14ac:dyDescent="0.2">
      <c r="B4556" s="33"/>
      <c r="L4556" s="84">
        <v>0.88449999999999995</v>
      </c>
      <c r="M4556" s="83">
        <v>4513.49</v>
      </c>
      <c r="N4556" s="83">
        <v>41.513199999999998</v>
      </c>
      <c r="O4556" s="83">
        <v>4471.97</v>
      </c>
      <c r="P4556" s="83">
        <v>83.026399999999995</v>
      </c>
      <c r="Q4556" s="83">
        <v>4555</v>
      </c>
      <c r="R4556" s="86">
        <v>1.8227500000000001E-2</v>
      </c>
      <c r="S4556" s="86">
        <v>0.11364299999999999</v>
      </c>
    </row>
    <row r="4557" spans="2:19" x14ac:dyDescent="0.2">
      <c r="B4557" s="33"/>
      <c r="L4557" s="84">
        <v>0.88439999999999996</v>
      </c>
      <c r="M4557" s="83">
        <v>4514.43</v>
      </c>
      <c r="N4557" s="83">
        <v>41.570099999999996</v>
      </c>
      <c r="O4557" s="83">
        <v>4472.8599999999997</v>
      </c>
      <c r="P4557" s="83">
        <v>83.140100000000004</v>
      </c>
      <c r="Q4557" s="83">
        <v>4556</v>
      </c>
      <c r="R4557" s="86">
        <v>1.8248500000000001E-2</v>
      </c>
      <c r="S4557" s="86">
        <v>0.113956</v>
      </c>
    </row>
    <row r="4558" spans="2:19" x14ac:dyDescent="0.2">
      <c r="B4558" s="33"/>
      <c r="L4558" s="84">
        <v>0.88439999999999996</v>
      </c>
      <c r="M4558" s="83">
        <v>4515.37</v>
      </c>
      <c r="N4558" s="83">
        <v>41.627000000000002</v>
      </c>
      <c r="O4558" s="83">
        <v>4473.75</v>
      </c>
      <c r="P4558" s="83">
        <v>83.254000000000005</v>
      </c>
      <c r="Q4558" s="83">
        <v>4557</v>
      </c>
      <c r="R4558" s="86">
        <v>1.8269500000000001E-2</v>
      </c>
      <c r="S4558" s="86">
        <v>0.113956</v>
      </c>
    </row>
    <row r="4559" spans="2:19" x14ac:dyDescent="0.2">
      <c r="B4559" s="33"/>
      <c r="L4559" s="84">
        <v>0.88439999999999996</v>
      </c>
      <c r="M4559" s="83">
        <v>4516.32</v>
      </c>
      <c r="N4559" s="83">
        <v>41.683999999999997</v>
      </c>
      <c r="O4559" s="83">
        <v>4474.63</v>
      </c>
      <c r="P4559" s="83">
        <v>83.368099999999998</v>
      </c>
      <c r="Q4559" s="83">
        <v>4558</v>
      </c>
      <c r="R4559" s="86">
        <v>1.8290500000000001E-2</v>
      </c>
      <c r="S4559" s="86">
        <v>0.113956</v>
      </c>
    </row>
    <row r="4560" spans="2:19" x14ac:dyDescent="0.2">
      <c r="B4560" s="33"/>
      <c r="L4560" s="84">
        <v>0.88439999999999996</v>
      </c>
      <c r="M4560" s="83">
        <v>4517.26</v>
      </c>
      <c r="N4560" s="83">
        <v>41.741100000000003</v>
      </c>
      <c r="O4560" s="83">
        <v>4475.5200000000004</v>
      </c>
      <c r="P4560" s="83">
        <v>83.482200000000006</v>
      </c>
      <c r="Q4560" s="83">
        <v>4559</v>
      </c>
      <c r="R4560" s="86">
        <v>1.8311500000000001E-2</v>
      </c>
      <c r="S4560" s="86">
        <v>0.113956</v>
      </c>
    </row>
    <row r="4561" spans="2:19" x14ac:dyDescent="0.2">
      <c r="B4561" s="33"/>
      <c r="L4561" s="84">
        <v>0.88419999999999999</v>
      </c>
      <c r="M4561" s="83">
        <v>4518.2</v>
      </c>
      <c r="N4561" s="83">
        <v>41.798200000000001</v>
      </c>
      <c r="O4561" s="83">
        <v>4476.3999999999996</v>
      </c>
      <c r="P4561" s="83">
        <v>83.596500000000006</v>
      </c>
      <c r="Q4561" s="83">
        <v>4560</v>
      </c>
      <c r="R4561" s="86">
        <v>1.8332600000000001E-2</v>
      </c>
      <c r="S4561" s="86">
        <v>0.11427</v>
      </c>
    </row>
    <row r="4562" spans="2:19" x14ac:dyDescent="0.2">
      <c r="B4562" s="33"/>
      <c r="L4562" s="84">
        <v>0.88390000000000002</v>
      </c>
      <c r="M4562" s="83">
        <v>4519.1400000000003</v>
      </c>
      <c r="N4562" s="83">
        <v>41.855400000000003</v>
      </c>
      <c r="O4562" s="83">
        <v>4477.29</v>
      </c>
      <c r="P4562" s="83">
        <v>83.710899999999995</v>
      </c>
      <c r="Q4562" s="83">
        <v>4561</v>
      </c>
      <c r="R4562" s="86">
        <v>1.8353600000000001E-2</v>
      </c>
      <c r="S4562" s="86">
        <v>0.114396</v>
      </c>
    </row>
    <row r="4563" spans="2:19" x14ac:dyDescent="0.2">
      <c r="B4563" s="33"/>
      <c r="L4563" s="84">
        <v>0.88319999999999999</v>
      </c>
      <c r="M4563" s="83">
        <v>4520.09</v>
      </c>
      <c r="N4563" s="83">
        <v>41.912700000000001</v>
      </c>
      <c r="O4563" s="83">
        <v>4478.17</v>
      </c>
      <c r="P4563" s="83">
        <v>83.825400000000002</v>
      </c>
      <c r="Q4563" s="83">
        <v>4562</v>
      </c>
      <c r="R4563" s="86">
        <v>1.8374700000000001E-2</v>
      </c>
      <c r="S4563" s="86">
        <v>0.114648</v>
      </c>
    </row>
    <row r="4564" spans="2:19" x14ac:dyDescent="0.2">
      <c r="B4564" s="33"/>
      <c r="L4564" s="84">
        <v>0.88319999999999999</v>
      </c>
      <c r="M4564" s="83">
        <v>4521.03</v>
      </c>
      <c r="N4564" s="83">
        <v>41.97</v>
      </c>
      <c r="O4564" s="83">
        <v>4479.0600000000004</v>
      </c>
      <c r="P4564" s="83">
        <v>83.94</v>
      </c>
      <c r="Q4564" s="83">
        <v>4563</v>
      </c>
      <c r="R4564" s="86">
        <v>1.83958E-2</v>
      </c>
      <c r="S4564" s="86">
        <v>0.114648</v>
      </c>
    </row>
    <row r="4565" spans="2:19" x14ac:dyDescent="0.2">
      <c r="B4565" s="33"/>
      <c r="L4565" s="84">
        <v>0.88319999999999999</v>
      </c>
      <c r="M4565" s="83">
        <v>4521.97</v>
      </c>
      <c r="N4565" s="83">
        <v>42.0274</v>
      </c>
      <c r="O4565" s="83">
        <v>4479.95</v>
      </c>
      <c r="P4565" s="83">
        <v>84.0548</v>
      </c>
      <c r="Q4565" s="83">
        <v>4564</v>
      </c>
      <c r="R4565" s="86">
        <v>1.84169E-2</v>
      </c>
      <c r="S4565" s="86">
        <v>0.114648</v>
      </c>
    </row>
    <row r="4566" spans="2:19" x14ac:dyDescent="0.2">
      <c r="B4566" s="33"/>
      <c r="L4566" s="84">
        <v>0.88290000000000002</v>
      </c>
      <c r="M4566" s="83">
        <v>4522.92</v>
      </c>
      <c r="N4566" s="83">
        <v>42.084899999999998</v>
      </c>
      <c r="O4566" s="83">
        <v>4480.83</v>
      </c>
      <c r="P4566" s="83">
        <v>84.169700000000006</v>
      </c>
      <c r="Q4566" s="83">
        <v>4565</v>
      </c>
      <c r="R4566" s="86">
        <v>1.8438099999999999E-2</v>
      </c>
      <c r="S4566" s="86">
        <v>0.1149</v>
      </c>
    </row>
    <row r="4567" spans="2:19" x14ac:dyDescent="0.2">
      <c r="B4567" s="33"/>
      <c r="L4567" s="84">
        <v>0.88260000000000005</v>
      </c>
      <c r="M4567" s="83">
        <v>4523.8599999999997</v>
      </c>
      <c r="N4567" s="83">
        <v>42.142400000000002</v>
      </c>
      <c r="O4567" s="83">
        <v>4481.72</v>
      </c>
      <c r="P4567" s="83">
        <v>84.284700000000001</v>
      </c>
      <c r="Q4567" s="83">
        <v>4566</v>
      </c>
      <c r="R4567" s="86">
        <v>1.8459199999999999E-2</v>
      </c>
      <c r="S4567" s="86">
        <v>0.115026</v>
      </c>
    </row>
    <row r="4568" spans="2:19" x14ac:dyDescent="0.2">
      <c r="B4568" s="33"/>
      <c r="L4568" s="84">
        <v>0.88249999999999995</v>
      </c>
      <c r="M4568" s="83">
        <v>4524.8</v>
      </c>
      <c r="N4568" s="83">
        <v>42.1999</v>
      </c>
      <c r="O4568" s="83">
        <v>4482.6000000000004</v>
      </c>
      <c r="P4568" s="83">
        <v>84.399900000000002</v>
      </c>
      <c r="Q4568" s="83">
        <v>4567</v>
      </c>
      <c r="R4568" s="86">
        <v>1.8480400000000001E-2</v>
      </c>
      <c r="S4568" s="86">
        <v>0.11515300000000001</v>
      </c>
    </row>
    <row r="4569" spans="2:19" x14ac:dyDescent="0.2">
      <c r="B4569" s="33"/>
      <c r="L4569" s="84">
        <v>0.8821</v>
      </c>
      <c r="M4569" s="83">
        <v>4525.74</v>
      </c>
      <c r="N4569" s="83">
        <v>42.257599999999996</v>
      </c>
      <c r="O4569" s="83">
        <v>4483.4799999999996</v>
      </c>
      <c r="P4569" s="83">
        <v>84.515199999999993</v>
      </c>
      <c r="Q4569" s="83">
        <v>4568</v>
      </c>
      <c r="R4569" s="86">
        <v>1.85016E-2</v>
      </c>
      <c r="S4569" s="86">
        <v>0.11584999999999999</v>
      </c>
    </row>
    <row r="4570" spans="2:19" x14ac:dyDescent="0.2">
      <c r="B4570" s="33"/>
      <c r="L4570" s="84">
        <v>0.8821</v>
      </c>
      <c r="M4570" s="83">
        <v>4526.68</v>
      </c>
      <c r="N4570" s="83">
        <v>42.315300000000001</v>
      </c>
      <c r="O4570" s="83">
        <v>4484.37</v>
      </c>
      <c r="P4570" s="83">
        <v>84.630600000000001</v>
      </c>
      <c r="Q4570" s="83">
        <v>4569</v>
      </c>
      <c r="R4570" s="86">
        <v>1.8522799999999999E-2</v>
      </c>
      <c r="S4570" s="86">
        <v>0.11584999999999999</v>
      </c>
    </row>
    <row r="4571" spans="2:19" x14ac:dyDescent="0.2">
      <c r="B4571" s="33"/>
      <c r="L4571" s="84">
        <v>0.8821</v>
      </c>
      <c r="M4571" s="83">
        <v>4527.63</v>
      </c>
      <c r="N4571" s="83">
        <v>42.373100000000001</v>
      </c>
      <c r="O4571" s="83">
        <v>4485.25</v>
      </c>
      <c r="P4571" s="83">
        <v>84.746099999999998</v>
      </c>
      <c r="Q4571" s="83">
        <v>4570</v>
      </c>
      <c r="R4571" s="86">
        <v>1.8544000000000001E-2</v>
      </c>
      <c r="S4571" s="86">
        <v>0.11584999999999999</v>
      </c>
    </row>
    <row r="4572" spans="2:19" x14ac:dyDescent="0.2">
      <c r="B4572" s="33"/>
      <c r="L4572" s="84">
        <v>0.8821</v>
      </c>
      <c r="M4572" s="83">
        <v>4528.57</v>
      </c>
      <c r="N4572" s="83">
        <v>42.430900000000001</v>
      </c>
      <c r="O4572" s="83">
        <v>4486.1400000000003</v>
      </c>
      <c r="P4572" s="83">
        <v>84.861800000000002</v>
      </c>
      <c r="Q4572" s="83">
        <v>4571</v>
      </c>
      <c r="R4572" s="86">
        <v>1.85653E-2</v>
      </c>
      <c r="S4572" s="86">
        <v>0.11584999999999999</v>
      </c>
    </row>
    <row r="4573" spans="2:19" x14ac:dyDescent="0.2">
      <c r="B4573" s="33"/>
      <c r="L4573" s="84">
        <v>0.8821</v>
      </c>
      <c r="M4573" s="83">
        <v>4529.51</v>
      </c>
      <c r="N4573" s="83">
        <v>42.488799999999998</v>
      </c>
      <c r="O4573" s="83">
        <v>4487.0200000000004</v>
      </c>
      <c r="P4573" s="83">
        <v>84.977599999999995</v>
      </c>
      <c r="Q4573" s="83">
        <v>4572</v>
      </c>
      <c r="R4573" s="86">
        <v>1.8586499999999999E-2</v>
      </c>
      <c r="S4573" s="86">
        <v>0.11584999999999999</v>
      </c>
    </row>
    <row r="4574" spans="2:19" x14ac:dyDescent="0.2">
      <c r="B4574" s="33"/>
      <c r="L4574" s="84">
        <v>0.8821</v>
      </c>
      <c r="M4574" s="83">
        <v>4530.45</v>
      </c>
      <c r="N4574" s="83">
        <v>42.546700000000001</v>
      </c>
      <c r="O4574" s="83">
        <v>4487.91</v>
      </c>
      <c r="P4574" s="83">
        <v>85.093500000000006</v>
      </c>
      <c r="Q4574" s="83">
        <v>4573</v>
      </c>
      <c r="R4574" s="86">
        <v>1.8607800000000001E-2</v>
      </c>
      <c r="S4574" s="86">
        <v>0.11584999999999999</v>
      </c>
    </row>
    <row r="4575" spans="2:19" x14ac:dyDescent="0.2">
      <c r="B4575" s="33"/>
      <c r="L4575" s="84">
        <v>0.8821</v>
      </c>
      <c r="M4575" s="83">
        <v>4531.3999999999996</v>
      </c>
      <c r="N4575" s="83">
        <v>42.604799999999997</v>
      </c>
      <c r="O4575" s="83">
        <v>4488.79</v>
      </c>
      <c r="P4575" s="83">
        <v>85.209500000000006</v>
      </c>
      <c r="Q4575" s="83">
        <v>4574</v>
      </c>
      <c r="R4575" s="86">
        <v>1.8629099999999999E-2</v>
      </c>
      <c r="S4575" s="86">
        <v>0.11584999999999999</v>
      </c>
    </row>
    <row r="4576" spans="2:19" x14ac:dyDescent="0.2">
      <c r="B4576" s="33"/>
      <c r="L4576" s="84">
        <v>0.8821</v>
      </c>
      <c r="M4576" s="83">
        <v>4532.34</v>
      </c>
      <c r="N4576" s="83">
        <v>42.662799999999997</v>
      </c>
      <c r="O4576" s="83">
        <v>4489.67</v>
      </c>
      <c r="P4576" s="83">
        <v>85.325699999999998</v>
      </c>
      <c r="Q4576" s="83">
        <v>4575</v>
      </c>
      <c r="R4576" s="86">
        <v>1.8650400000000001E-2</v>
      </c>
      <c r="S4576" s="86">
        <v>0.11584999999999999</v>
      </c>
    </row>
    <row r="4577" spans="2:19" x14ac:dyDescent="0.2">
      <c r="B4577" s="33"/>
      <c r="L4577" s="84">
        <v>0.8821</v>
      </c>
      <c r="M4577" s="83">
        <v>4533.28</v>
      </c>
      <c r="N4577" s="83">
        <v>42.720999999999997</v>
      </c>
      <c r="O4577" s="83">
        <v>4490.5600000000004</v>
      </c>
      <c r="P4577" s="83">
        <v>85.441999999999993</v>
      </c>
      <c r="Q4577" s="83">
        <v>4576</v>
      </c>
      <c r="R4577" s="86">
        <v>1.8671799999999999E-2</v>
      </c>
      <c r="S4577" s="86">
        <v>0.11584999999999999</v>
      </c>
    </row>
    <row r="4578" spans="2:19" x14ac:dyDescent="0.2">
      <c r="B4578" s="33"/>
      <c r="L4578" s="84">
        <v>0.8821</v>
      </c>
      <c r="M4578" s="83">
        <v>4534.22</v>
      </c>
      <c r="N4578" s="83">
        <v>42.779200000000003</v>
      </c>
      <c r="O4578" s="83">
        <v>4491.4399999999996</v>
      </c>
      <c r="P4578" s="83">
        <v>85.558400000000006</v>
      </c>
      <c r="Q4578" s="83">
        <v>4577</v>
      </c>
      <c r="R4578" s="86">
        <v>1.8693100000000001E-2</v>
      </c>
      <c r="S4578" s="86">
        <v>0.11584999999999999</v>
      </c>
    </row>
    <row r="4579" spans="2:19" x14ac:dyDescent="0.2">
      <c r="B4579" s="33"/>
      <c r="L4579" s="84">
        <v>0.88170000000000004</v>
      </c>
      <c r="M4579" s="83">
        <v>4535.16</v>
      </c>
      <c r="N4579" s="83">
        <v>42.837499999999999</v>
      </c>
      <c r="O4579" s="83">
        <v>4492.33</v>
      </c>
      <c r="P4579" s="83">
        <v>85.674999999999997</v>
      </c>
      <c r="Q4579" s="83">
        <v>4578</v>
      </c>
      <c r="R4579" s="86">
        <v>1.8714499999999998E-2</v>
      </c>
      <c r="S4579" s="86">
        <v>0.116615</v>
      </c>
    </row>
    <row r="4580" spans="2:19" x14ac:dyDescent="0.2">
      <c r="B4580" s="33"/>
      <c r="L4580" s="84">
        <v>0.88170000000000004</v>
      </c>
      <c r="M4580" s="83">
        <v>4536.1000000000004</v>
      </c>
      <c r="N4580" s="83">
        <v>42.895800000000001</v>
      </c>
      <c r="O4580" s="83">
        <v>4493.21</v>
      </c>
      <c r="P4580" s="83">
        <v>85.791600000000003</v>
      </c>
      <c r="Q4580" s="83">
        <v>4579</v>
      </c>
      <c r="R4580" s="86">
        <v>1.87359E-2</v>
      </c>
      <c r="S4580" s="86">
        <v>0.116615</v>
      </c>
    </row>
    <row r="4581" spans="2:19" x14ac:dyDescent="0.2">
      <c r="B4581" s="33"/>
      <c r="L4581" s="84">
        <v>0.88160000000000005</v>
      </c>
      <c r="M4581" s="83">
        <v>4537.05</v>
      </c>
      <c r="N4581" s="83">
        <v>42.9542</v>
      </c>
      <c r="O4581" s="83">
        <v>4494.09</v>
      </c>
      <c r="P4581" s="83">
        <v>85.9084</v>
      </c>
      <c r="Q4581" s="83">
        <v>4580</v>
      </c>
      <c r="R4581" s="86">
        <v>1.8757300000000001E-2</v>
      </c>
      <c r="S4581" s="86">
        <v>0.11680699999999999</v>
      </c>
    </row>
    <row r="4582" spans="2:19" x14ac:dyDescent="0.2">
      <c r="B4582" s="33"/>
      <c r="L4582" s="84">
        <v>0.88129999999999997</v>
      </c>
      <c r="M4582" s="83">
        <v>4537.99</v>
      </c>
      <c r="N4582" s="83">
        <v>43.012700000000002</v>
      </c>
      <c r="O4582" s="83">
        <v>4494.97</v>
      </c>
      <c r="P4582" s="83">
        <v>86.025400000000005</v>
      </c>
      <c r="Q4582" s="83">
        <v>4581</v>
      </c>
      <c r="R4582" s="86">
        <v>1.8778699999999999E-2</v>
      </c>
      <c r="S4582" s="86">
        <v>0.11699900000000001</v>
      </c>
    </row>
    <row r="4583" spans="2:19" x14ac:dyDescent="0.2">
      <c r="B4583" s="33"/>
      <c r="L4583" s="84">
        <v>0.88129999999999997</v>
      </c>
      <c r="M4583" s="83">
        <v>4538.93</v>
      </c>
      <c r="N4583" s="83">
        <v>43.071199999999997</v>
      </c>
      <c r="O4583" s="83">
        <v>4495.8599999999997</v>
      </c>
      <c r="P4583" s="83">
        <v>86.142399999999995</v>
      </c>
      <c r="Q4583" s="83">
        <v>4582</v>
      </c>
      <c r="R4583" s="86">
        <v>1.88002E-2</v>
      </c>
      <c r="S4583" s="86">
        <v>0.11699900000000001</v>
      </c>
    </row>
    <row r="4584" spans="2:19" x14ac:dyDescent="0.2">
      <c r="B4584" s="33"/>
      <c r="L4584" s="84">
        <v>0.88109999999999999</v>
      </c>
      <c r="M4584" s="83">
        <v>4539.87</v>
      </c>
      <c r="N4584" s="83">
        <v>43.129800000000003</v>
      </c>
      <c r="O4584" s="83">
        <v>4496.74</v>
      </c>
      <c r="P4584" s="83">
        <v>86.259600000000006</v>
      </c>
      <c r="Q4584" s="83">
        <v>4583</v>
      </c>
      <c r="R4584" s="86">
        <v>1.88217E-2</v>
      </c>
      <c r="S4584" s="86">
        <v>0.117192</v>
      </c>
    </row>
    <row r="4585" spans="2:19" x14ac:dyDescent="0.2">
      <c r="B4585" s="33"/>
      <c r="L4585" s="84">
        <v>0.88080000000000003</v>
      </c>
      <c r="M4585" s="83">
        <v>4540.8100000000004</v>
      </c>
      <c r="N4585" s="83">
        <v>43.188499999999998</v>
      </c>
      <c r="O4585" s="83">
        <v>4497.62</v>
      </c>
      <c r="P4585" s="83">
        <v>86.376999999999995</v>
      </c>
      <c r="Q4585" s="83">
        <v>4584</v>
      </c>
      <c r="R4585" s="86">
        <v>1.8843100000000002E-2</v>
      </c>
      <c r="S4585" s="86">
        <v>0.11731999999999999</v>
      </c>
    </row>
    <row r="4586" spans="2:19" x14ac:dyDescent="0.2">
      <c r="B4586" s="33"/>
      <c r="L4586" s="84">
        <v>0.88070000000000004</v>
      </c>
      <c r="M4586" s="83">
        <v>4541.75</v>
      </c>
      <c r="N4586" s="83">
        <v>43.247199999999999</v>
      </c>
      <c r="O4586" s="83">
        <v>4498.51</v>
      </c>
      <c r="P4586" s="83">
        <v>86.494399999999999</v>
      </c>
      <c r="Q4586" s="83">
        <v>4585</v>
      </c>
      <c r="R4586" s="86">
        <v>1.8864599999999999E-2</v>
      </c>
      <c r="S4586" s="86">
        <v>0.117577</v>
      </c>
    </row>
    <row r="4587" spans="2:19" x14ac:dyDescent="0.2">
      <c r="B4587" s="33"/>
      <c r="L4587" s="84">
        <v>0.88070000000000004</v>
      </c>
      <c r="M4587" s="83">
        <v>4542.6899999999996</v>
      </c>
      <c r="N4587" s="83">
        <v>43.305999999999997</v>
      </c>
      <c r="O4587" s="83">
        <v>4499.3900000000003</v>
      </c>
      <c r="P4587" s="83">
        <v>86.611999999999995</v>
      </c>
      <c r="Q4587" s="83">
        <v>4586</v>
      </c>
      <c r="R4587" s="86">
        <v>1.8886199999999999E-2</v>
      </c>
      <c r="S4587" s="86">
        <v>0.117577</v>
      </c>
    </row>
    <row r="4588" spans="2:19" x14ac:dyDescent="0.2">
      <c r="B4588" s="33"/>
      <c r="L4588" s="84">
        <v>0.88070000000000004</v>
      </c>
      <c r="M4588" s="83">
        <v>4543.6400000000003</v>
      </c>
      <c r="N4588" s="83">
        <v>43.364800000000002</v>
      </c>
      <c r="O4588" s="83">
        <v>4500.2700000000004</v>
      </c>
      <c r="P4588" s="83">
        <v>86.729699999999994</v>
      </c>
      <c r="Q4588" s="83">
        <v>4587</v>
      </c>
      <c r="R4588" s="86">
        <v>1.89077E-2</v>
      </c>
      <c r="S4588" s="86">
        <v>0.117577</v>
      </c>
    </row>
    <row r="4589" spans="2:19" x14ac:dyDescent="0.2">
      <c r="B4589" s="33"/>
      <c r="L4589" s="84">
        <v>0.88039999999999996</v>
      </c>
      <c r="M4589" s="83">
        <v>4544.58</v>
      </c>
      <c r="N4589" s="83">
        <v>43.4238</v>
      </c>
      <c r="O4589" s="83">
        <v>4501.1499999999996</v>
      </c>
      <c r="P4589" s="83">
        <v>86.847499999999997</v>
      </c>
      <c r="Q4589" s="83">
        <v>4588</v>
      </c>
      <c r="R4589" s="86">
        <v>1.89293E-2</v>
      </c>
      <c r="S4589" s="86">
        <v>0.117835</v>
      </c>
    </row>
    <row r="4590" spans="2:19" x14ac:dyDescent="0.2">
      <c r="B4590" s="33"/>
      <c r="L4590" s="84">
        <v>0.88009999999999999</v>
      </c>
      <c r="M4590" s="83">
        <v>4545.5200000000004</v>
      </c>
      <c r="N4590" s="83">
        <v>43.482700000000001</v>
      </c>
      <c r="O4590" s="83">
        <v>4502.03</v>
      </c>
      <c r="P4590" s="83">
        <v>86.965500000000006</v>
      </c>
      <c r="Q4590" s="83">
        <v>4589</v>
      </c>
      <c r="R4590" s="86">
        <v>1.89509E-2</v>
      </c>
      <c r="S4590" s="86">
        <v>0.117964</v>
      </c>
    </row>
    <row r="4591" spans="2:19" x14ac:dyDescent="0.2">
      <c r="B4591" s="33"/>
      <c r="L4591" s="84">
        <v>0.87980000000000003</v>
      </c>
      <c r="M4591" s="83">
        <v>4546.46</v>
      </c>
      <c r="N4591" s="83">
        <v>43.541800000000002</v>
      </c>
      <c r="O4591" s="83">
        <v>4502.92</v>
      </c>
      <c r="P4591" s="83">
        <v>87.083600000000004</v>
      </c>
      <c r="Q4591" s="83">
        <v>4590</v>
      </c>
      <c r="R4591" s="86">
        <v>1.89725E-2</v>
      </c>
      <c r="S4591" s="86">
        <v>0.118093</v>
      </c>
    </row>
    <row r="4592" spans="2:19" x14ac:dyDescent="0.2">
      <c r="B4592" s="33"/>
      <c r="L4592" s="84">
        <v>0.87970000000000004</v>
      </c>
      <c r="M4592" s="83">
        <v>4547.3999999999996</v>
      </c>
      <c r="N4592" s="83">
        <v>43.600900000000003</v>
      </c>
      <c r="O4592" s="83">
        <v>4503.8</v>
      </c>
      <c r="P4592" s="83">
        <v>87.201800000000006</v>
      </c>
      <c r="Q4592" s="83">
        <v>4591</v>
      </c>
      <c r="R4592" s="86">
        <v>1.89941E-2</v>
      </c>
      <c r="S4592" s="86">
        <v>0.11822199999999999</v>
      </c>
    </row>
    <row r="4593" spans="2:19" x14ac:dyDescent="0.2">
      <c r="B4593" s="33"/>
      <c r="L4593" s="84">
        <v>0.87939999999999996</v>
      </c>
      <c r="M4593" s="83">
        <v>4548.34</v>
      </c>
      <c r="N4593" s="83">
        <v>43.6601</v>
      </c>
      <c r="O4593" s="83">
        <v>4504.68</v>
      </c>
      <c r="P4593" s="83">
        <v>87.320099999999996</v>
      </c>
      <c r="Q4593" s="83">
        <v>4592</v>
      </c>
      <c r="R4593" s="86">
        <v>1.90157E-2</v>
      </c>
      <c r="S4593" s="86">
        <v>0.118351</v>
      </c>
    </row>
    <row r="4594" spans="2:19" x14ac:dyDescent="0.2">
      <c r="B4594" s="33"/>
      <c r="L4594" s="84">
        <v>0.879</v>
      </c>
      <c r="M4594" s="83">
        <v>4549.28</v>
      </c>
      <c r="N4594" s="83">
        <v>43.719299999999997</v>
      </c>
      <c r="O4594" s="83">
        <v>4505.5600000000004</v>
      </c>
      <c r="P4594" s="83">
        <v>87.438599999999994</v>
      </c>
      <c r="Q4594" s="83">
        <v>4593</v>
      </c>
      <c r="R4594" s="86">
        <v>1.9037399999999999E-2</v>
      </c>
      <c r="S4594" s="86">
        <v>0.118545</v>
      </c>
    </row>
    <row r="4595" spans="2:19" x14ac:dyDescent="0.2">
      <c r="B4595" s="33"/>
      <c r="L4595" s="84">
        <v>0.879</v>
      </c>
      <c r="M4595" s="83">
        <v>4550.22</v>
      </c>
      <c r="N4595" s="83">
        <v>43.778599999999997</v>
      </c>
      <c r="O4595" s="83">
        <v>4506.4399999999996</v>
      </c>
      <c r="P4595" s="83">
        <v>87.557199999999995</v>
      </c>
      <c r="Q4595" s="83">
        <v>4594</v>
      </c>
      <c r="R4595" s="86">
        <v>1.9059E-2</v>
      </c>
      <c r="S4595" s="86">
        <v>0.118545</v>
      </c>
    </row>
    <row r="4596" spans="2:19" x14ac:dyDescent="0.2">
      <c r="B4596" s="33"/>
      <c r="L4596" s="84">
        <v>0.87880000000000003</v>
      </c>
      <c r="M4596" s="83">
        <v>4551.16</v>
      </c>
      <c r="N4596" s="83">
        <v>43.838000000000001</v>
      </c>
      <c r="O4596" s="83">
        <v>4507.32</v>
      </c>
      <c r="P4596" s="83">
        <v>87.676000000000002</v>
      </c>
      <c r="Q4596" s="83">
        <v>4595</v>
      </c>
      <c r="R4596" s="86">
        <v>1.9080699999999999E-2</v>
      </c>
      <c r="S4596" s="86">
        <v>0.11874</v>
      </c>
    </row>
    <row r="4597" spans="2:19" x14ac:dyDescent="0.2">
      <c r="B4597" s="33"/>
      <c r="L4597" s="84">
        <v>0.87819999999999998</v>
      </c>
      <c r="M4597" s="83">
        <v>4552.1000000000004</v>
      </c>
      <c r="N4597" s="83">
        <v>43.897399999999998</v>
      </c>
      <c r="O4597" s="83">
        <v>4508.21</v>
      </c>
      <c r="P4597" s="83">
        <v>87.794799999999995</v>
      </c>
      <c r="Q4597" s="83">
        <v>4596</v>
      </c>
      <c r="R4597" s="86">
        <v>1.9102399999999999E-2</v>
      </c>
      <c r="S4597" s="86">
        <v>0.118869</v>
      </c>
    </row>
    <row r="4598" spans="2:19" x14ac:dyDescent="0.2">
      <c r="B4598" s="33"/>
      <c r="L4598" s="84">
        <v>0.87809999999999999</v>
      </c>
      <c r="M4598" s="83">
        <v>4553.04</v>
      </c>
      <c r="N4598" s="83">
        <v>43.956899999999997</v>
      </c>
      <c r="O4598" s="83">
        <v>4509.09</v>
      </c>
      <c r="P4598" s="83">
        <v>87.913799999999995</v>
      </c>
      <c r="Q4598" s="83">
        <v>4597</v>
      </c>
      <c r="R4598" s="86">
        <v>1.9124200000000001E-2</v>
      </c>
      <c r="S4598" s="86">
        <v>0.119064</v>
      </c>
    </row>
    <row r="4599" spans="2:19" x14ac:dyDescent="0.2">
      <c r="B4599" s="33"/>
      <c r="L4599" s="84">
        <v>0.87809999999999999</v>
      </c>
      <c r="M4599" s="83">
        <v>4553.9799999999996</v>
      </c>
      <c r="N4599" s="83">
        <v>44.016500000000001</v>
      </c>
      <c r="O4599" s="83">
        <v>4509.97</v>
      </c>
      <c r="P4599" s="83">
        <v>88.033000000000001</v>
      </c>
      <c r="Q4599" s="83">
        <v>4598</v>
      </c>
      <c r="R4599" s="86">
        <v>1.91459E-2</v>
      </c>
      <c r="S4599" s="86">
        <v>0.119064</v>
      </c>
    </row>
    <row r="4600" spans="2:19" x14ac:dyDescent="0.2">
      <c r="B4600" s="33"/>
      <c r="L4600" s="84">
        <v>0.87749999999999995</v>
      </c>
      <c r="M4600" s="83">
        <v>4554.92</v>
      </c>
      <c r="N4600" s="83">
        <v>44.076099999999997</v>
      </c>
      <c r="O4600" s="83">
        <v>4510.8500000000004</v>
      </c>
      <c r="P4600" s="83">
        <v>88.152199999999993</v>
      </c>
      <c r="Q4600" s="83">
        <v>4599</v>
      </c>
      <c r="R4600" s="86">
        <v>1.9167699999999999E-2</v>
      </c>
      <c r="S4600" s="86">
        <v>0.119259</v>
      </c>
    </row>
    <row r="4601" spans="2:19" x14ac:dyDescent="0.2">
      <c r="B4601" s="33"/>
      <c r="L4601" s="84">
        <v>0.87719999999999998</v>
      </c>
      <c r="M4601" s="83">
        <v>4555.8599999999997</v>
      </c>
      <c r="N4601" s="83">
        <v>44.135800000000003</v>
      </c>
      <c r="O4601" s="83">
        <v>4511.7299999999996</v>
      </c>
      <c r="P4601" s="83">
        <v>88.271600000000007</v>
      </c>
      <c r="Q4601" s="83">
        <v>4600</v>
      </c>
      <c r="R4601" s="86">
        <v>1.9189500000000002E-2</v>
      </c>
      <c r="S4601" s="86">
        <v>0.11945500000000001</v>
      </c>
    </row>
    <row r="4602" spans="2:19" x14ac:dyDescent="0.2">
      <c r="B4602" s="33"/>
      <c r="L4602" s="84">
        <v>0.87719999999999998</v>
      </c>
      <c r="M4602" s="83">
        <v>4556.8</v>
      </c>
      <c r="N4602" s="83">
        <v>44.195599999999999</v>
      </c>
      <c r="O4602" s="83">
        <v>4512.6099999999997</v>
      </c>
      <c r="P4602" s="83">
        <v>88.391099999999994</v>
      </c>
      <c r="Q4602" s="83">
        <v>4601</v>
      </c>
      <c r="R4602" s="86">
        <v>1.9211300000000001E-2</v>
      </c>
      <c r="S4602" s="86">
        <v>0.11945500000000001</v>
      </c>
    </row>
    <row r="4603" spans="2:19" x14ac:dyDescent="0.2">
      <c r="B4603" s="33"/>
      <c r="L4603" s="84">
        <v>0.87690000000000001</v>
      </c>
      <c r="M4603" s="83">
        <v>4557.74</v>
      </c>
      <c r="N4603" s="83">
        <v>44.255400000000002</v>
      </c>
      <c r="O4603" s="83">
        <v>4513.49</v>
      </c>
      <c r="P4603" s="83">
        <v>88.510800000000003</v>
      </c>
      <c r="Q4603" s="83">
        <v>4602</v>
      </c>
      <c r="R4603" s="86">
        <v>1.92331E-2</v>
      </c>
      <c r="S4603" s="86">
        <v>0.11965000000000001</v>
      </c>
    </row>
    <row r="4604" spans="2:19" x14ac:dyDescent="0.2">
      <c r="B4604" s="33"/>
      <c r="L4604" s="84">
        <v>0.87680000000000002</v>
      </c>
      <c r="M4604" s="83">
        <v>4558.68</v>
      </c>
      <c r="N4604" s="83">
        <v>44.315300000000001</v>
      </c>
      <c r="O4604" s="83">
        <v>4514.37</v>
      </c>
      <c r="P4604" s="83">
        <v>88.630600000000001</v>
      </c>
      <c r="Q4604" s="83">
        <v>4603</v>
      </c>
      <c r="R4604" s="86">
        <v>1.9255000000000001E-2</v>
      </c>
      <c r="S4604" s="86">
        <v>0.12010800000000001</v>
      </c>
    </row>
    <row r="4605" spans="2:19" x14ac:dyDescent="0.2">
      <c r="B4605" s="33"/>
      <c r="L4605" s="84">
        <v>0.87680000000000002</v>
      </c>
      <c r="M4605" s="83">
        <v>4559.62</v>
      </c>
      <c r="N4605" s="83">
        <v>44.3752</v>
      </c>
      <c r="O4605" s="83">
        <v>4515.25</v>
      </c>
      <c r="P4605" s="83">
        <v>88.750500000000002</v>
      </c>
      <c r="Q4605" s="83">
        <v>4604</v>
      </c>
      <c r="R4605" s="86">
        <v>1.92768E-2</v>
      </c>
      <c r="S4605" s="86">
        <v>0.12010800000000001</v>
      </c>
    </row>
    <row r="4606" spans="2:19" x14ac:dyDescent="0.2">
      <c r="B4606" s="33"/>
      <c r="L4606" s="84">
        <v>0.87680000000000002</v>
      </c>
      <c r="M4606" s="83">
        <v>4560.5600000000004</v>
      </c>
      <c r="N4606" s="83">
        <v>44.435299999999998</v>
      </c>
      <c r="O4606" s="83">
        <v>4516.13</v>
      </c>
      <c r="P4606" s="83">
        <v>88.870500000000007</v>
      </c>
      <c r="Q4606" s="83">
        <v>4605</v>
      </c>
      <c r="R4606" s="86">
        <v>1.9298699999999998E-2</v>
      </c>
      <c r="S4606" s="86">
        <v>0.12010800000000001</v>
      </c>
    </row>
    <row r="4607" spans="2:19" x14ac:dyDescent="0.2">
      <c r="B4607" s="33"/>
      <c r="L4607" s="84">
        <v>0.87680000000000002</v>
      </c>
      <c r="M4607" s="83">
        <v>4561.5</v>
      </c>
      <c r="N4607" s="83">
        <v>44.495399999999997</v>
      </c>
      <c r="O4607" s="83">
        <v>4517.01</v>
      </c>
      <c r="P4607" s="83">
        <v>88.990700000000004</v>
      </c>
      <c r="Q4607" s="83">
        <v>4606</v>
      </c>
      <c r="R4607" s="86">
        <v>1.93206E-2</v>
      </c>
      <c r="S4607" s="86">
        <v>0.12010800000000001</v>
      </c>
    </row>
    <row r="4608" spans="2:19" x14ac:dyDescent="0.2">
      <c r="B4608" s="33"/>
      <c r="L4608" s="84">
        <v>0.87680000000000002</v>
      </c>
      <c r="M4608" s="83">
        <v>4562.4399999999996</v>
      </c>
      <c r="N4608" s="83">
        <v>44.555500000000002</v>
      </c>
      <c r="O4608" s="83">
        <v>4517.8900000000003</v>
      </c>
      <c r="P4608" s="83">
        <v>89.111000000000004</v>
      </c>
      <c r="Q4608" s="83">
        <v>4607</v>
      </c>
      <c r="R4608" s="86">
        <v>1.9342499999999999E-2</v>
      </c>
      <c r="S4608" s="86">
        <v>0.12010800000000001</v>
      </c>
    </row>
    <row r="4609" spans="2:19" x14ac:dyDescent="0.2">
      <c r="B4609" s="33"/>
      <c r="L4609" s="84">
        <v>0.87680000000000002</v>
      </c>
      <c r="M4609" s="83">
        <v>4563.38</v>
      </c>
      <c r="N4609" s="83">
        <v>44.615699999999997</v>
      </c>
      <c r="O4609" s="83">
        <v>4518.7700000000004</v>
      </c>
      <c r="P4609" s="83">
        <v>89.231399999999994</v>
      </c>
      <c r="Q4609" s="83">
        <v>4608</v>
      </c>
      <c r="R4609" s="86">
        <v>1.93645E-2</v>
      </c>
      <c r="S4609" s="86">
        <v>0.12010800000000001</v>
      </c>
    </row>
    <row r="4610" spans="2:19" x14ac:dyDescent="0.2">
      <c r="B4610" s="33"/>
      <c r="L4610" s="84">
        <v>0.87649999999999995</v>
      </c>
      <c r="M4610" s="83">
        <v>4564.32</v>
      </c>
      <c r="N4610" s="83">
        <v>44.676000000000002</v>
      </c>
      <c r="O4610" s="83">
        <v>4519.6499999999996</v>
      </c>
      <c r="P4610" s="83">
        <v>89.352000000000004</v>
      </c>
      <c r="Q4610" s="83">
        <v>4609</v>
      </c>
      <c r="R4610" s="86">
        <v>1.9386400000000002E-2</v>
      </c>
      <c r="S4610" s="86">
        <v>0.12056699999999999</v>
      </c>
    </row>
    <row r="4611" spans="2:19" x14ac:dyDescent="0.2">
      <c r="B4611" s="33"/>
      <c r="L4611" s="84">
        <v>0.87629999999999997</v>
      </c>
      <c r="M4611" s="83">
        <v>4565.26</v>
      </c>
      <c r="N4611" s="83">
        <v>44.736400000000003</v>
      </c>
      <c r="O4611" s="83">
        <v>4520.53</v>
      </c>
      <c r="P4611" s="83">
        <v>89.472700000000003</v>
      </c>
      <c r="Q4611" s="83">
        <v>4610</v>
      </c>
      <c r="R4611" s="86">
        <v>1.9408399999999999E-2</v>
      </c>
      <c r="S4611" s="86">
        <v>0.120698</v>
      </c>
    </row>
    <row r="4612" spans="2:19" x14ac:dyDescent="0.2">
      <c r="B4612" s="33"/>
      <c r="L4612" s="84">
        <v>0.87619999999999998</v>
      </c>
      <c r="M4612" s="83">
        <v>4566.2</v>
      </c>
      <c r="N4612" s="83">
        <v>44.796799999999998</v>
      </c>
      <c r="O4612" s="83">
        <v>4521.41</v>
      </c>
      <c r="P4612" s="83">
        <v>89.593500000000006</v>
      </c>
      <c r="Q4612" s="83">
        <v>4611</v>
      </c>
      <c r="R4612" s="86">
        <v>1.94304E-2</v>
      </c>
      <c r="S4612" s="86">
        <v>0.12082900000000001</v>
      </c>
    </row>
    <row r="4613" spans="2:19" x14ac:dyDescent="0.2">
      <c r="B4613" s="33"/>
      <c r="L4613" s="84">
        <v>0.876</v>
      </c>
      <c r="M4613" s="83">
        <v>4567.1400000000003</v>
      </c>
      <c r="N4613" s="83">
        <v>44.857199999999999</v>
      </c>
      <c r="O4613" s="83">
        <v>4522.29</v>
      </c>
      <c r="P4613" s="83">
        <v>89.714500000000001</v>
      </c>
      <c r="Q4613" s="83">
        <v>4612</v>
      </c>
      <c r="R4613" s="86">
        <v>1.9452400000000002E-2</v>
      </c>
      <c r="S4613" s="86">
        <v>0.120961</v>
      </c>
    </row>
    <row r="4614" spans="2:19" x14ac:dyDescent="0.2">
      <c r="B4614" s="33"/>
      <c r="L4614" s="84">
        <v>0.87570000000000003</v>
      </c>
      <c r="M4614" s="83">
        <v>4568.08</v>
      </c>
      <c r="N4614" s="83">
        <v>44.9178</v>
      </c>
      <c r="O4614" s="83">
        <v>4523.16</v>
      </c>
      <c r="P4614" s="83">
        <v>89.835599999999999</v>
      </c>
      <c r="Q4614" s="83">
        <v>4613</v>
      </c>
      <c r="R4614" s="86">
        <v>1.9474399999999999E-2</v>
      </c>
      <c r="S4614" s="86">
        <v>0.12109300000000001</v>
      </c>
    </row>
    <row r="4615" spans="2:19" x14ac:dyDescent="0.2">
      <c r="B4615" s="33"/>
      <c r="L4615" s="84">
        <v>0.87539999999999996</v>
      </c>
      <c r="M4615" s="83">
        <v>4569.0200000000004</v>
      </c>
      <c r="N4615" s="83">
        <v>44.978400000000001</v>
      </c>
      <c r="O4615" s="83">
        <v>4524.04</v>
      </c>
      <c r="P4615" s="83">
        <v>89.956800000000001</v>
      </c>
      <c r="Q4615" s="83">
        <v>4614</v>
      </c>
      <c r="R4615" s="86">
        <v>1.94965E-2</v>
      </c>
      <c r="S4615" s="86">
        <v>0.121224</v>
      </c>
    </row>
    <row r="4616" spans="2:19" x14ac:dyDescent="0.2">
      <c r="B4616" s="33"/>
      <c r="L4616" s="84">
        <v>0.87490000000000001</v>
      </c>
      <c r="M4616" s="83">
        <v>4569.96</v>
      </c>
      <c r="N4616" s="83">
        <v>45.039099999999998</v>
      </c>
      <c r="O4616" s="83">
        <v>4524.92</v>
      </c>
      <c r="P4616" s="83">
        <v>90.078199999999995</v>
      </c>
      <c r="Q4616" s="83">
        <v>4615</v>
      </c>
      <c r="R4616" s="86">
        <v>1.9518600000000001E-2</v>
      </c>
      <c r="S4616" s="86">
        <v>0.12135600000000001</v>
      </c>
    </row>
    <row r="4617" spans="2:19" x14ac:dyDescent="0.2">
      <c r="B4617" s="33"/>
      <c r="L4617" s="84">
        <v>0.87480000000000002</v>
      </c>
      <c r="M4617" s="83">
        <v>4570.8999999999996</v>
      </c>
      <c r="N4617" s="83">
        <v>45.099800000000002</v>
      </c>
      <c r="O4617" s="83">
        <v>4525.8</v>
      </c>
      <c r="P4617" s="83">
        <v>90.199700000000007</v>
      </c>
      <c r="Q4617" s="83">
        <v>4616</v>
      </c>
      <c r="R4617" s="86">
        <v>1.9540700000000001E-2</v>
      </c>
      <c r="S4617" s="86">
        <v>0.121555</v>
      </c>
    </row>
    <row r="4618" spans="2:19" x14ac:dyDescent="0.2">
      <c r="B4618" s="33"/>
      <c r="L4618" s="84">
        <v>0.87480000000000002</v>
      </c>
      <c r="M4618" s="83">
        <v>4571.84</v>
      </c>
      <c r="N4618" s="83">
        <v>45.160600000000002</v>
      </c>
      <c r="O4618" s="83">
        <v>4526.68</v>
      </c>
      <c r="P4618" s="83">
        <v>90.321299999999994</v>
      </c>
      <c r="Q4618" s="83">
        <v>4617</v>
      </c>
      <c r="R4618" s="86">
        <v>1.9562800000000002E-2</v>
      </c>
      <c r="S4618" s="86">
        <v>0.121555</v>
      </c>
    </row>
    <row r="4619" spans="2:19" x14ac:dyDescent="0.2">
      <c r="B4619" s="33"/>
      <c r="L4619" s="84">
        <v>0.87470000000000003</v>
      </c>
      <c r="M4619" s="83">
        <v>4572.78</v>
      </c>
      <c r="N4619" s="83">
        <v>45.221499999999999</v>
      </c>
      <c r="O4619" s="83">
        <v>4527.5600000000004</v>
      </c>
      <c r="P4619" s="83">
        <v>90.442999999999998</v>
      </c>
      <c r="Q4619" s="83">
        <v>4618</v>
      </c>
      <c r="R4619" s="86">
        <v>1.9584899999999999E-2</v>
      </c>
      <c r="S4619" s="86">
        <v>0.121753</v>
      </c>
    </row>
    <row r="4620" spans="2:19" x14ac:dyDescent="0.2">
      <c r="B4620" s="33"/>
      <c r="L4620" s="84">
        <v>0.87419999999999998</v>
      </c>
      <c r="M4620" s="83">
        <v>4573.72</v>
      </c>
      <c r="N4620" s="83">
        <v>45.282499999999999</v>
      </c>
      <c r="O4620" s="83">
        <v>4528.4399999999996</v>
      </c>
      <c r="P4620" s="83">
        <v>90.564899999999994</v>
      </c>
      <c r="Q4620" s="83">
        <v>4619</v>
      </c>
      <c r="R4620" s="86">
        <v>1.9606999999999999E-2</v>
      </c>
      <c r="S4620" s="86">
        <v>0.12188499999999999</v>
      </c>
    </row>
    <row r="4621" spans="2:19" x14ac:dyDescent="0.2">
      <c r="B4621" s="33"/>
      <c r="L4621" s="84">
        <v>0.87409999999999999</v>
      </c>
      <c r="M4621" s="83">
        <v>4574.66</v>
      </c>
      <c r="N4621" s="83">
        <v>45.343499999999999</v>
      </c>
      <c r="O4621" s="83">
        <v>4529.3100000000004</v>
      </c>
      <c r="P4621" s="83">
        <v>90.686899999999994</v>
      </c>
      <c r="Q4621" s="83">
        <v>4620</v>
      </c>
      <c r="R4621" s="86">
        <v>1.9629199999999999E-2</v>
      </c>
      <c r="S4621" s="86">
        <v>0.12235</v>
      </c>
    </row>
    <row r="4622" spans="2:19" x14ac:dyDescent="0.2">
      <c r="B4622" s="33"/>
      <c r="L4622" s="84">
        <v>0.87409999999999999</v>
      </c>
      <c r="M4622" s="83">
        <v>4575.6000000000004</v>
      </c>
      <c r="N4622" s="83">
        <v>45.404499999999999</v>
      </c>
      <c r="O4622" s="83">
        <v>4530.1899999999996</v>
      </c>
      <c r="P4622" s="83">
        <v>90.809100000000001</v>
      </c>
      <c r="Q4622" s="83">
        <v>4621</v>
      </c>
      <c r="R4622" s="86">
        <v>1.9651399999999999E-2</v>
      </c>
      <c r="S4622" s="86">
        <v>0.12235</v>
      </c>
    </row>
    <row r="4623" spans="2:19" x14ac:dyDescent="0.2">
      <c r="B4623" s="33"/>
      <c r="L4623" s="84">
        <v>0.87409999999999999</v>
      </c>
      <c r="M4623" s="83">
        <v>4576.53</v>
      </c>
      <c r="N4623" s="83">
        <v>45.465699999999998</v>
      </c>
      <c r="O4623" s="83">
        <v>4531.07</v>
      </c>
      <c r="P4623" s="83">
        <v>90.931399999999996</v>
      </c>
      <c r="Q4623" s="83">
        <v>4622</v>
      </c>
      <c r="R4623" s="86">
        <v>1.9673599999999999E-2</v>
      </c>
      <c r="S4623" s="86">
        <v>0.12235</v>
      </c>
    </row>
    <row r="4624" spans="2:19" x14ac:dyDescent="0.2">
      <c r="B4624" s="33"/>
      <c r="L4624" s="84">
        <v>0.87409999999999999</v>
      </c>
      <c r="M4624" s="83">
        <v>4577.47</v>
      </c>
      <c r="N4624" s="83">
        <v>45.526899999999998</v>
      </c>
      <c r="O4624" s="83">
        <v>4531.95</v>
      </c>
      <c r="P4624" s="83">
        <v>91.053799999999995</v>
      </c>
      <c r="Q4624" s="83">
        <v>4623</v>
      </c>
      <c r="R4624" s="86">
        <v>1.9695799999999999E-2</v>
      </c>
      <c r="S4624" s="86">
        <v>0.12235</v>
      </c>
    </row>
    <row r="4625" spans="2:19" x14ac:dyDescent="0.2">
      <c r="B4625" s="33"/>
      <c r="L4625" s="84">
        <v>0.87409999999999999</v>
      </c>
      <c r="M4625" s="83">
        <v>4578.41</v>
      </c>
      <c r="N4625" s="83">
        <v>45.588200000000001</v>
      </c>
      <c r="O4625" s="83">
        <v>4532.82</v>
      </c>
      <c r="P4625" s="83">
        <v>91.176299999999998</v>
      </c>
      <c r="Q4625" s="83">
        <v>4624</v>
      </c>
      <c r="R4625" s="86">
        <v>1.9718099999999999E-2</v>
      </c>
      <c r="S4625" s="86">
        <v>0.12235</v>
      </c>
    </row>
    <row r="4626" spans="2:19" x14ac:dyDescent="0.2">
      <c r="B4626" s="33"/>
      <c r="L4626" s="84">
        <v>0.87409999999999999</v>
      </c>
      <c r="M4626" s="83">
        <v>4579.3500000000004</v>
      </c>
      <c r="N4626" s="83">
        <v>45.649500000000003</v>
      </c>
      <c r="O4626" s="83">
        <v>4533.7</v>
      </c>
      <c r="P4626" s="83">
        <v>91.299000000000007</v>
      </c>
      <c r="Q4626" s="83">
        <v>4625</v>
      </c>
      <c r="R4626" s="86">
        <v>1.9740299999999999E-2</v>
      </c>
      <c r="S4626" s="86">
        <v>0.12235</v>
      </c>
    </row>
    <row r="4627" spans="2:19" x14ac:dyDescent="0.2">
      <c r="B4627" s="33"/>
      <c r="L4627" s="84">
        <v>0.87360000000000004</v>
      </c>
      <c r="M4627" s="83">
        <v>4580.29</v>
      </c>
      <c r="N4627" s="83">
        <v>45.710900000000002</v>
      </c>
      <c r="O4627" s="83">
        <v>4534.58</v>
      </c>
      <c r="P4627" s="83">
        <v>91.421800000000005</v>
      </c>
      <c r="Q4627" s="83">
        <v>4626</v>
      </c>
      <c r="R4627" s="86">
        <v>1.9762600000000002E-2</v>
      </c>
      <c r="S4627" s="86">
        <v>0.12281499999999999</v>
      </c>
    </row>
    <row r="4628" spans="2:19" x14ac:dyDescent="0.2">
      <c r="B4628" s="33"/>
      <c r="L4628" s="84">
        <v>0.87350000000000005</v>
      </c>
      <c r="M4628" s="83">
        <v>4581.2299999999996</v>
      </c>
      <c r="N4628" s="83">
        <v>45.772399999999998</v>
      </c>
      <c r="O4628" s="83">
        <v>4535.46</v>
      </c>
      <c r="P4628" s="83">
        <v>91.544799999999995</v>
      </c>
      <c r="Q4628" s="83">
        <v>4627</v>
      </c>
      <c r="R4628" s="86">
        <v>1.9784900000000001E-2</v>
      </c>
      <c r="S4628" s="86">
        <v>0.122949</v>
      </c>
    </row>
    <row r="4629" spans="2:19" x14ac:dyDescent="0.2">
      <c r="B4629" s="33"/>
      <c r="L4629" s="84">
        <v>0.87319999999999998</v>
      </c>
      <c r="M4629" s="83">
        <v>4582.17</v>
      </c>
      <c r="N4629" s="83">
        <v>45.8339</v>
      </c>
      <c r="O4629" s="83">
        <v>4536.33</v>
      </c>
      <c r="P4629" s="83">
        <v>91.667900000000003</v>
      </c>
      <c r="Q4629" s="83">
        <v>4628</v>
      </c>
      <c r="R4629" s="86">
        <v>1.9807200000000001E-2</v>
      </c>
      <c r="S4629" s="86">
        <v>0.123082</v>
      </c>
    </row>
    <row r="4630" spans="2:19" x14ac:dyDescent="0.2">
      <c r="B4630" s="33"/>
      <c r="L4630" s="84">
        <v>0.87250000000000005</v>
      </c>
      <c r="M4630" s="83">
        <v>4583.1000000000004</v>
      </c>
      <c r="N4630" s="83">
        <v>45.895499999999998</v>
      </c>
      <c r="O4630" s="83">
        <v>4537.21</v>
      </c>
      <c r="P4630" s="83">
        <v>91.7911</v>
      </c>
      <c r="Q4630" s="83">
        <v>4629</v>
      </c>
      <c r="R4630" s="86">
        <v>1.9829599999999999E-2</v>
      </c>
      <c r="S4630" s="86">
        <v>0.12321600000000001</v>
      </c>
    </row>
    <row r="4631" spans="2:19" x14ac:dyDescent="0.2">
      <c r="B4631" s="33"/>
      <c r="L4631" s="84">
        <v>0.87239999999999995</v>
      </c>
      <c r="M4631" s="83">
        <v>4584.04</v>
      </c>
      <c r="N4631" s="83">
        <v>45.9572</v>
      </c>
      <c r="O4631" s="83">
        <v>4538.09</v>
      </c>
      <c r="P4631" s="83">
        <v>91.914400000000001</v>
      </c>
      <c r="Q4631" s="83">
        <v>4630</v>
      </c>
      <c r="R4631" s="86">
        <v>1.9851899999999999E-2</v>
      </c>
      <c r="S4631" s="86">
        <v>0.123416</v>
      </c>
    </row>
    <row r="4632" spans="2:19" x14ac:dyDescent="0.2">
      <c r="B4632" s="33"/>
      <c r="L4632" s="84">
        <v>0.87239999999999995</v>
      </c>
      <c r="M4632" s="83">
        <v>4584.9799999999996</v>
      </c>
      <c r="N4632" s="83">
        <v>46.018999999999998</v>
      </c>
      <c r="O4632" s="83">
        <v>4538.96</v>
      </c>
      <c r="P4632" s="83">
        <v>92.037899999999993</v>
      </c>
      <c r="Q4632" s="83">
        <v>4631</v>
      </c>
      <c r="R4632" s="86">
        <v>1.9874300000000001E-2</v>
      </c>
      <c r="S4632" s="86">
        <v>0.123416</v>
      </c>
    </row>
    <row r="4633" spans="2:19" x14ac:dyDescent="0.2">
      <c r="B4633" s="33"/>
      <c r="L4633" s="84">
        <v>0.87219999999999998</v>
      </c>
      <c r="M4633" s="83">
        <v>4585.92</v>
      </c>
      <c r="N4633" s="83">
        <v>46.080800000000004</v>
      </c>
      <c r="O4633" s="83">
        <v>4539.84</v>
      </c>
      <c r="P4633" s="83">
        <v>92.161500000000004</v>
      </c>
      <c r="Q4633" s="83">
        <v>4632</v>
      </c>
      <c r="R4633" s="86">
        <v>1.98967E-2</v>
      </c>
      <c r="S4633" s="86">
        <v>0.123617</v>
      </c>
    </row>
    <row r="4634" spans="2:19" x14ac:dyDescent="0.2">
      <c r="B4634" s="33"/>
      <c r="L4634" s="84">
        <v>0.87180000000000002</v>
      </c>
      <c r="M4634" s="83">
        <v>4586.8599999999997</v>
      </c>
      <c r="N4634" s="83">
        <v>46.142600000000002</v>
      </c>
      <c r="O4634" s="83">
        <v>4540.71</v>
      </c>
      <c r="P4634" s="83">
        <v>92.285300000000007</v>
      </c>
      <c r="Q4634" s="83">
        <v>4633</v>
      </c>
      <c r="R4634" s="86">
        <v>1.9919099999999999E-2</v>
      </c>
      <c r="S4634" s="86">
        <v>0.123751</v>
      </c>
    </row>
    <row r="4635" spans="2:19" x14ac:dyDescent="0.2">
      <c r="B4635" s="33"/>
      <c r="L4635" s="84">
        <v>0.87160000000000004</v>
      </c>
      <c r="M4635" s="83">
        <v>4587.8</v>
      </c>
      <c r="N4635" s="83">
        <v>46.204599999999999</v>
      </c>
      <c r="O4635" s="83">
        <v>4541.59</v>
      </c>
      <c r="P4635" s="83">
        <v>92.409199999999998</v>
      </c>
      <c r="Q4635" s="83">
        <v>4634</v>
      </c>
      <c r="R4635" s="86">
        <v>1.99416E-2</v>
      </c>
      <c r="S4635" s="86">
        <v>0.123885</v>
      </c>
    </row>
    <row r="4636" spans="2:19" x14ac:dyDescent="0.2">
      <c r="B4636" s="33"/>
      <c r="L4636" s="84">
        <v>0.87150000000000005</v>
      </c>
      <c r="M4636" s="83">
        <v>4588.7299999999996</v>
      </c>
      <c r="N4636" s="83">
        <v>46.266599999999997</v>
      </c>
      <c r="O4636" s="83">
        <v>4542.47</v>
      </c>
      <c r="P4636" s="83">
        <v>92.533199999999994</v>
      </c>
      <c r="Q4636" s="83">
        <v>4635</v>
      </c>
      <c r="R4636" s="86">
        <v>1.9963999999999999E-2</v>
      </c>
      <c r="S4636" s="86">
        <v>0.12402000000000001</v>
      </c>
    </row>
    <row r="4637" spans="2:19" x14ac:dyDescent="0.2">
      <c r="B4637" s="33"/>
      <c r="L4637" s="84">
        <v>0.87139999999999995</v>
      </c>
      <c r="M4637" s="83">
        <v>4589.67</v>
      </c>
      <c r="N4637" s="83">
        <v>46.328699999999998</v>
      </c>
      <c r="O4637" s="83">
        <v>4543.34</v>
      </c>
      <c r="P4637" s="83">
        <v>92.657300000000006</v>
      </c>
      <c r="Q4637" s="83">
        <v>4636</v>
      </c>
      <c r="R4637" s="86">
        <v>1.9986500000000001E-2</v>
      </c>
      <c r="S4637" s="86">
        <v>0.124154</v>
      </c>
    </row>
    <row r="4638" spans="2:19" x14ac:dyDescent="0.2">
      <c r="B4638" s="33"/>
      <c r="L4638" s="84">
        <v>0.87080000000000002</v>
      </c>
      <c r="M4638" s="83">
        <v>4590.6099999999997</v>
      </c>
      <c r="N4638" s="83">
        <v>46.390799999999999</v>
      </c>
      <c r="O4638" s="83">
        <v>4544.22</v>
      </c>
      <c r="P4638" s="83">
        <v>92.781599999999997</v>
      </c>
      <c r="Q4638" s="83">
        <v>4637</v>
      </c>
      <c r="R4638" s="86">
        <v>2.0008999999999999E-2</v>
      </c>
      <c r="S4638" s="86">
        <v>0.124288</v>
      </c>
    </row>
    <row r="4639" spans="2:19" x14ac:dyDescent="0.2">
      <c r="B4639" s="33"/>
      <c r="L4639" s="84">
        <v>0.87019999999999997</v>
      </c>
      <c r="M4639" s="83">
        <v>4591.55</v>
      </c>
      <c r="N4639" s="83">
        <v>46.453000000000003</v>
      </c>
      <c r="O4639" s="83">
        <v>4545.09</v>
      </c>
      <c r="P4639" s="83">
        <v>92.906000000000006</v>
      </c>
      <c r="Q4639" s="83">
        <v>4638</v>
      </c>
      <c r="R4639" s="86">
        <v>2.0031500000000001E-2</v>
      </c>
      <c r="S4639" s="86">
        <v>0.12442300000000001</v>
      </c>
    </row>
    <row r="4640" spans="2:19" x14ac:dyDescent="0.2">
      <c r="B4640" s="33"/>
      <c r="L4640" s="84">
        <v>0.86990000000000001</v>
      </c>
      <c r="M4640" s="83">
        <v>4592.4799999999996</v>
      </c>
      <c r="N4640" s="83">
        <v>46.515300000000003</v>
      </c>
      <c r="O4640" s="83">
        <v>4545.97</v>
      </c>
      <c r="P4640" s="83">
        <v>93.030600000000007</v>
      </c>
      <c r="Q4640" s="83">
        <v>4639</v>
      </c>
      <c r="R4640" s="86">
        <v>2.0053999999999999E-2</v>
      </c>
      <c r="S4640" s="86">
        <v>0.124625</v>
      </c>
    </row>
    <row r="4641" spans="2:19" x14ac:dyDescent="0.2">
      <c r="B4641" s="33"/>
      <c r="L4641" s="84">
        <v>0.86990000000000001</v>
      </c>
      <c r="M4641" s="83">
        <v>4593.42</v>
      </c>
      <c r="N4641" s="83">
        <v>46.577599999999997</v>
      </c>
      <c r="O4641" s="83">
        <v>4546.84</v>
      </c>
      <c r="P4641" s="83">
        <v>93.155299999999997</v>
      </c>
      <c r="Q4641" s="83">
        <v>4640</v>
      </c>
      <c r="R4641" s="86">
        <v>2.00766E-2</v>
      </c>
      <c r="S4641" s="86">
        <v>0.124625</v>
      </c>
    </row>
    <row r="4642" spans="2:19" x14ac:dyDescent="0.2">
      <c r="B4642" s="33"/>
      <c r="L4642" s="84">
        <v>0.86939999999999995</v>
      </c>
      <c r="M4642" s="83">
        <v>4594.3599999999997</v>
      </c>
      <c r="N4642" s="83">
        <v>46.640099999999997</v>
      </c>
      <c r="O4642" s="83">
        <v>4547.72</v>
      </c>
      <c r="P4642" s="83">
        <v>93.280100000000004</v>
      </c>
      <c r="Q4642" s="83">
        <v>4641</v>
      </c>
      <c r="R4642" s="86">
        <v>2.0099100000000002E-2</v>
      </c>
      <c r="S4642" s="86">
        <v>0.12482799999999999</v>
      </c>
    </row>
    <row r="4643" spans="2:19" x14ac:dyDescent="0.2">
      <c r="B4643" s="33"/>
      <c r="L4643" s="84">
        <v>0.86899999999999999</v>
      </c>
      <c r="M4643" s="83">
        <v>4595.3</v>
      </c>
      <c r="N4643" s="83">
        <v>46.702500000000001</v>
      </c>
      <c r="O4643" s="83">
        <v>4548.59</v>
      </c>
      <c r="P4643" s="83">
        <v>93.405100000000004</v>
      </c>
      <c r="Q4643" s="83">
        <v>4642</v>
      </c>
      <c r="R4643" s="86">
        <v>2.0121699999999999E-2</v>
      </c>
      <c r="S4643" s="86">
        <v>0.12509799999999999</v>
      </c>
    </row>
    <row r="4644" spans="2:19" x14ac:dyDescent="0.2">
      <c r="B4644" s="33"/>
      <c r="L4644" s="84">
        <v>0.86899999999999999</v>
      </c>
      <c r="M4644" s="83">
        <v>4596.2299999999996</v>
      </c>
      <c r="N4644" s="83">
        <v>46.765099999999997</v>
      </c>
      <c r="O4644" s="83">
        <v>4549.47</v>
      </c>
      <c r="P4644" s="83">
        <v>93.530199999999994</v>
      </c>
      <c r="Q4644" s="83">
        <v>4643</v>
      </c>
      <c r="R4644" s="86">
        <v>2.01443E-2</v>
      </c>
      <c r="S4644" s="86">
        <v>0.12509799999999999</v>
      </c>
    </row>
    <row r="4645" spans="2:19" x14ac:dyDescent="0.2">
      <c r="B4645" s="33"/>
      <c r="L4645" s="84">
        <v>0.86899999999999999</v>
      </c>
      <c r="M4645" s="83">
        <v>4597.17</v>
      </c>
      <c r="N4645" s="83">
        <v>46.8277</v>
      </c>
      <c r="O4645" s="83">
        <v>4550.34</v>
      </c>
      <c r="P4645" s="83">
        <v>93.6554</v>
      </c>
      <c r="Q4645" s="83">
        <v>4644</v>
      </c>
      <c r="R4645" s="86">
        <v>2.0167000000000001E-2</v>
      </c>
      <c r="S4645" s="86">
        <v>0.12509799999999999</v>
      </c>
    </row>
    <row r="4646" spans="2:19" x14ac:dyDescent="0.2">
      <c r="B4646" s="33"/>
      <c r="L4646" s="84">
        <v>0.86809999999999998</v>
      </c>
      <c r="M4646" s="83">
        <v>4598.1099999999997</v>
      </c>
      <c r="N4646" s="83">
        <v>46.8904</v>
      </c>
      <c r="O4646" s="83">
        <v>4551.22</v>
      </c>
      <c r="P4646" s="83">
        <v>93.780799999999999</v>
      </c>
      <c r="Q4646" s="83">
        <v>4645</v>
      </c>
      <c r="R4646" s="86">
        <v>2.0189599999999999E-2</v>
      </c>
      <c r="S4646" s="86">
        <v>0.12536900000000001</v>
      </c>
    </row>
    <row r="4647" spans="2:19" x14ac:dyDescent="0.2">
      <c r="B4647" s="33"/>
      <c r="L4647" s="84">
        <v>0.86799999999999999</v>
      </c>
      <c r="M4647" s="83">
        <v>4599.05</v>
      </c>
      <c r="N4647" s="83">
        <v>46.953099999999999</v>
      </c>
      <c r="O4647" s="83">
        <v>4552.09</v>
      </c>
      <c r="P4647" s="83">
        <v>93.906300000000002</v>
      </c>
      <c r="Q4647" s="83">
        <v>4646</v>
      </c>
      <c r="R4647" s="86">
        <v>2.0212299999999999E-2</v>
      </c>
      <c r="S4647" s="86">
        <v>0.12557199999999999</v>
      </c>
    </row>
    <row r="4648" spans="2:19" x14ac:dyDescent="0.2">
      <c r="B4648" s="33"/>
      <c r="L4648" s="84">
        <v>0.86799999999999999</v>
      </c>
      <c r="M4648" s="83">
        <v>4599.9799999999996</v>
      </c>
      <c r="N4648" s="83">
        <v>47.015999999999998</v>
      </c>
      <c r="O4648" s="83">
        <v>4552.97</v>
      </c>
      <c r="P4648" s="83">
        <v>94.031899999999993</v>
      </c>
      <c r="Q4648" s="83">
        <v>4647</v>
      </c>
      <c r="R4648" s="86">
        <v>2.0235E-2</v>
      </c>
      <c r="S4648" s="86">
        <v>0.12557199999999999</v>
      </c>
    </row>
    <row r="4649" spans="2:19" x14ac:dyDescent="0.2">
      <c r="B4649" s="33"/>
      <c r="L4649" s="84">
        <v>0.8679</v>
      </c>
      <c r="M4649" s="83">
        <v>4600.92</v>
      </c>
      <c r="N4649" s="83">
        <v>47.078899999999997</v>
      </c>
      <c r="O4649" s="83">
        <v>4553.84</v>
      </c>
      <c r="P4649" s="83">
        <v>94.157700000000006</v>
      </c>
      <c r="Q4649" s="83">
        <v>4648</v>
      </c>
      <c r="R4649" s="86">
        <v>2.02577E-2</v>
      </c>
      <c r="S4649" s="86">
        <v>0.125776</v>
      </c>
    </row>
    <row r="4650" spans="2:19" x14ac:dyDescent="0.2">
      <c r="B4650" s="33"/>
      <c r="L4650" s="84">
        <v>0.86709999999999998</v>
      </c>
      <c r="M4650" s="83">
        <v>4601.8599999999997</v>
      </c>
      <c r="N4650" s="83">
        <v>47.141800000000003</v>
      </c>
      <c r="O4650" s="83">
        <v>4554.72</v>
      </c>
      <c r="P4650" s="83">
        <v>94.283600000000007</v>
      </c>
      <c r="Q4650" s="83">
        <v>4649</v>
      </c>
      <c r="R4650" s="86">
        <v>2.0280400000000001E-2</v>
      </c>
      <c r="S4650" s="86">
        <v>0.12604799999999999</v>
      </c>
    </row>
    <row r="4651" spans="2:19" x14ac:dyDescent="0.2">
      <c r="B4651" s="33"/>
      <c r="L4651" s="84">
        <v>0.86709999999999998</v>
      </c>
      <c r="M4651" s="83">
        <v>4602.8</v>
      </c>
      <c r="N4651" s="83">
        <v>47.204799999999999</v>
      </c>
      <c r="O4651" s="83">
        <v>4555.59</v>
      </c>
      <c r="P4651" s="83">
        <v>94.409700000000001</v>
      </c>
      <c r="Q4651" s="83">
        <v>4650</v>
      </c>
      <c r="R4651" s="86">
        <v>2.03032E-2</v>
      </c>
      <c r="S4651" s="86">
        <v>0.12604799999999999</v>
      </c>
    </row>
    <row r="4652" spans="2:19" x14ac:dyDescent="0.2">
      <c r="B4652" s="33"/>
      <c r="L4652" s="84">
        <v>0.86709999999999998</v>
      </c>
      <c r="M4652" s="83">
        <v>4603.7299999999996</v>
      </c>
      <c r="N4652" s="83">
        <v>47.267899999999997</v>
      </c>
      <c r="O4652" s="83">
        <v>4556.46</v>
      </c>
      <c r="P4652" s="83">
        <v>94.535899999999998</v>
      </c>
      <c r="Q4652" s="83">
        <v>4651</v>
      </c>
      <c r="R4652" s="86">
        <v>2.0325900000000001E-2</v>
      </c>
      <c r="S4652" s="86">
        <v>0.12604799999999999</v>
      </c>
    </row>
    <row r="4653" spans="2:19" x14ac:dyDescent="0.2">
      <c r="B4653" s="33"/>
      <c r="L4653" s="84">
        <v>0.86680000000000001</v>
      </c>
      <c r="M4653" s="83">
        <v>4604.67</v>
      </c>
      <c r="N4653" s="83">
        <v>47.331099999999999</v>
      </c>
      <c r="O4653" s="83">
        <v>4557.34</v>
      </c>
      <c r="P4653" s="83">
        <v>94.662199999999999</v>
      </c>
      <c r="Q4653" s="83">
        <v>4652</v>
      </c>
      <c r="R4653" s="86">
        <v>2.0348700000000001E-2</v>
      </c>
      <c r="S4653" s="86">
        <v>0.12631999999999999</v>
      </c>
    </row>
    <row r="4654" spans="2:19" x14ac:dyDescent="0.2">
      <c r="B4654" s="33"/>
      <c r="L4654" s="84">
        <v>0.86670000000000003</v>
      </c>
      <c r="M4654" s="83">
        <v>4605.6099999999997</v>
      </c>
      <c r="N4654" s="83">
        <v>47.394300000000001</v>
      </c>
      <c r="O4654" s="83">
        <v>4558.21</v>
      </c>
      <c r="P4654" s="83">
        <v>94.788600000000002</v>
      </c>
      <c r="Q4654" s="83">
        <v>4653</v>
      </c>
      <c r="R4654" s="86">
        <v>2.0371500000000001E-2</v>
      </c>
      <c r="S4654" s="86">
        <v>0.126525</v>
      </c>
    </row>
    <row r="4655" spans="2:19" x14ac:dyDescent="0.2">
      <c r="B4655" s="33"/>
      <c r="L4655" s="84">
        <v>0.86670000000000003</v>
      </c>
      <c r="M4655" s="83">
        <v>4606.54</v>
      </c>
      <c r="N4655" s="83">
        <v>47.457599999999999</v>
      </c>
      <c r="O4655" s="83">
        <v>4559.08</v>
      </c>
      <c r="P4655" s="83">
        <v>94.915199999999999</v>
      </c>
      <c r="Q4655" s="83">
        <v>4654</v>
      </c>
      <c r="R4655" s="86">
        <v>2.0394300000000001E-2</v>
      </c>
      <c r="S4655" s="86">
        <v>0.126525</v>
      </c>
    </row>
    <row r="4656" spans="2:19" x14ac:dyDescent="0.2">
      <c r="B4656" s="33"/>
      <c r="L4656" s="84">
        <v>0.86660000000000004</v>
      </c>
      <c r="M4656" s="83">
        <v>4607.4799999999996</v>
      </c>
      <c r="N4656" s="83">
        <v>47.521000000000001</v>
      </c>
      <c r="O4656" s="83">
        <v>4559.96</v>
      </c>
      <c r="P4656" s="83">
        <v>95.042000000000002</v>
      </c>
      <c r="Q4656" s="83">
        <v>4655</v>
      </c>
      <c r="R4656" s="86">
        <v>2.04172E-2</v>
      </c>
      <c r="S4656" s="86">
        <v>0.12673000000000001</v>
      </c>
    </row>
    <row r="4657" spans="2:19" x14ac:dyDescent="0.2">
      <c r="B4657" s="33"/>
      <c r="L4657" s="84">
        <v>0.86639999999999995</v>
      </c>
      <c r="M4657" s="83">
        <v>4608.42</v>
      </c>
      <c r="N4657" s="83">
        <v>47.584400000000002</v>
      </c>
      <c r="O4657" s="83">
        <v>4560.83</v>
      </c>
      <c r="P4657" s="83">
        <v>95.168800000000005</v>
      </c>
      <c r="Q4657" s="83">
        <v>4656</v>
      </c>
      <c r="R4657" s="86">
        <v>2.044E-2</v>
      </c>
      <c r="S4657" s="86">
        <v>0.12686700000000001</v>
      </c>
    </row>
    <row r="4658" spans="2:19" x14ac:dyDescent="0.2">
      <c r="B4658" s="33"/>
      <c r="L4658" s="84">
        <v>0.86609999999999998</v>
      </c>
      <c r="M4658" s="83">
        <v>4609.3500000000004</v>
      </c>
      <c r="N4658" s="83">
        <v>47.6479</v>
      </c>
      <c r="O4658" s="83">
        <v>4561.7</v>
      </c>
      <c r="P4658" s="83">
        <v>95.2958</v>
      </c>
      <c r="Q4658" s="83">
        <v>4657</v>
      </c>
      <c r="R4658" s="86">
        <v>2.0462899999999999E-2</v>
      </c>
      <c r="S4658" s="86">
        <v>0.127003</v>
      </c>
    </row>
    <row r="4659" spans="2:19" x14ac:dyDescent="0.2">
      <c r="B4659" s="33"/>
      <c r="L4659" s="84">
        <v>0.8659</v>
      </c>
      <c r="M4659" s="83">
        <v>4610.29</v>
      </c>
      <c r="N4659" s="83">
        <v>47.711500000000001</v>
      </c>
      <c r="O4659" s="83">
        <v>4562.58</v>
      </c>
      <c r="P4659" s="83">
        <v>95.423000000000002</v>
      </c>
      <c r="Q4659" s="83">
        <v>4658</v>
      </c>
      <c r="R4659" s="86">
        <v>2.0485799999999998E-2</v>
      </c>
      <c r="S4659" s="86">
        <v>0.127277</v>
      </c>
    </row>
    <row r="4660" spans="2:19" x14ac:dyDescent="0.2">
      <c r="B4660" s="33"/>
      <c r="L4660" s="84">
        <v>0.8659</v>
      </c>
      <c r="M4660" s="83">
        <v>4611.22</v>
      </c>
      <c r="N4660" s="83">
        <v>47.775100000000002</v>
      </c>
      <c r="O4660" s="83">
        <v>4563.45</v>
      </c>
      <c r="P4660" s="83">
        <v>95.550200000000004</v>
      </c>
      <c r="Q4660" s="83">
        <v>4659</v>
      </c>
      <c r="R4660" s="86">
        <v>2.0508700000000001E-2</v>
      </c>
      <c r="S4660" s="86">
        <v>0.127277</v>
      </c>
    </row>
    <row r="4661" spans="2:19" x14ac:dyDescent="0.2">
      <c r="B4661" s="33"/>
      <c r="L4661" s="84">
        <v>0.8659</v>
      </c>
      <c r="M4661" s="83">
        <v>4612.16</v>
      </c>
      <c r="N4661" s="83">
        <v>47.838799999999999</v>
      </c>
      <c r="O4661" s="83">
        <v>4564.32</v>
      </c>
      <c r="P4661" s="83">
        <v>95.677700000000002</v>
      </c>
      <c r="Q4661" s="83">
        <v>4660</v>
      </c>
      <c r="R4661" s="86">
        <v>2.05317E-2</v>
      </c>
      <c r="S4661" s="86">
        <v>0.127277</v>
      </c>
    </row>
    <row r="4662" spans="2:19" x14ac:dyDescent="0.2">
      <c r="B4662" s="33"/>
      <c r="L4662" s="84">
        <v>0.86560000000000004</v>
      </c>
      <c r="M4662" s="83">
        <v>4613.1000000000004</v>
      </c>
      <c r="N4662" s="83">
        <v>47.9026</v>
      </c>
      <c r="O4662" s="83">
        <v>4565.1899999999996</v>
      </c>
      <c r="P4662" s="83">
        <v>95.805199999999999</v>
      </c>
      <c r="Q4662" s="83">
        <v>4661</v>
      </c>
      <c r="R4662" s="86">
        <v>2.0554599999999999E-2</v>
      </c>
      <c r="S4662" s="86">
        <v>0.127552</v>
      </c>
    </row>
    <row r="4663" spans="2:19" x14ac:dyDescent="0.2">
      <c r="B4663" s="33"/>
      <c r="L4663" s="84">
        <v>0.86550000000000005</v>
      </c>
      <c r="M4663" s="83">
        <v>4614.03</v>
      </c>
      <c r="N4663" s="83">
        <v>47.9664</v>
      </c>
      <c r="O4663" s="83">
        <v>4566.07</v>
      </c>
      <c r="P4663" s="83">
        <v>95.932900000000004</v>
      </c>
      <c r="Q4663" s="83">
        <v>4662</v>
      </c>
      <c r="R4663" s="86">
        <v>2.0577600000000001E-2</v>
      </c>
      <c r="S4663" s="86">
        <v>0.12789600000000001</v>
      </c>
    </row>
    <row r="4664" spans="2:19" x14ac:dyDescent="0.2">
      <c r="B4664" s="33"/>
      <c r="L4664" s="84">
        <v>0.86550000000000005</v>
      </c>
      <c r="M4664" s="83">
        <v>4614.97</v>
      </c>
      <c r="N4664" s="83">
        <v>48.0304</v>
      </c>
      <c r="O4664" s="83">
        <v>4566.9399999999996</v>
      </c>
      <c r="P4664" s="83">
        <v>96.060699999999997</v>
      </c>
      <c r="Q4664" s="83">
        <v>4663</v>
      </c>
      <c r="R4664" s="86">
        <v>2.06006E-2</v>
      </c>
      <c r="S4664" s="86">
        <v>0.12789600000000001</v>
      </c>
    </row>
    <row r="4665" spans="2:19" x14ac:dyDescent="0.2">
      <c r="B4665" s="33"/>
      <c r="L4665" s="84">
        <v>0.86550000000000005</v>
      </c>
      <c r="M4665" s="83">
        <v>4615.91</v>
      </c>
      <c r="N4665" s="83">
        <v>48.094299999999997</v>
      </c>
      <c r="O4665" s="83">
        <v>4567.8100000000004</v>
      </c>
      <c r="P4665" s="83">
        <v>96.188699999999997</v>
      </c>
      <c r="Q4665" s="83">
        <v>4664</v>
      </c>
      <c r="R4665" s="86">
        <v>2.0623599999999999E-2</v>
      </c>
      <c r="S4665" s="86">
        <v>0.12789600000000001</v>
      </c>
    </row>
    <row r="4666" spans="2:19" x14ac:dyDescent="0.2">
      <c r="B4666" s="33"/>
      <c r="L4666" s="84">
        <v>0.86550000000000005</v>
      </c>
      <c r="M4666" s="83">
        <v>4616.84</v>
      </c>
      <c r="N4666" s="83">
        <v>48.1584</v>
      </c>
      <c r="O4666" s="83">
        <v>4568.68</v>
      </c>
      <c r="P4666" s="83">
        <v>96.316800000000001</v>
      </c>
      <c r="Q4666" s="83">
        <v>4665</v>
      </c>
      <c r="R4666" s="86">
        <v>2.06467E-2</v>
      </c>
      <c r="S4666" s="86">
        <v>0.12789600000000001</v>
      </c>
    </row>
    <row r="4667" spans="2:19" x14ac:dyDescent="0.2">
      <c r="B4667" s="33"/>
      <c r="L4667" s="84">
        <v>0.86519999999999997</v>
      </c>
      <c r="M4667" s="83">
        <v>4617.78</v>
      </c>
      <c r="N4667" s="83">
        <v>48.222499999999997</v>
      </c>
      <c r="O4667" s="83">
        <v>4569.55</v>
      </c>
      <c r="P4667" s="83">
        <v>96.444999999999993</v>
      </c>
      <c r="Q4667" s="83">
        <v>4666</v>
      </c>
      <c r="R4667" s="86">
        <v>2.0669699999999999E-2</v>
      </c>
      <c r="S4667" s="86">
        <v>0.12824099999999999</v>
      </c>
    </row>
    <row r="4668" spans="2:19" x14ac:dyDescent="0.2">
      <c r="B4668" s="33"/>
      <c r="L4668" s="84">
        <v>0.86470000000000002</v>
      </c>
      <c r="M4668" s="83">
        <v>4618.71</v>
      </c>
      <c r="N4668" s="83">
        <v>48.286700000000003</v>
      </c>
      <c r="O4668" s="83">
        <v>4570.43</v>
      </c>
      <c r="P4668" s="83">
        <v>96.573400000000007</v>
      </c>
      <c r="Q4668" s="83">
        <v>4667</v>
      </c>
      <c r="R4668" s="86">
        <v>2.0692800000000001E-2</v>
      </c>
      <c r="S4668" s="86">
        <v>0.12837899999999999</v>
      </c>
    </row>
    <row r="4669" spans="2:19" x14ac:dyDescent="0.2">
      <c r="B4669" s="33"/>
      <c r="L4669" s="84">
        <v>0.86439999999999995</v>
      </c>
      <c r="M4669" s="83">
        <v>4619.6499999999996</v>
      </c>
      <c r="N4669" s="83">
        <v>48.350999999999999</v>
      </c>
      <c r="O4669" s="83">
        <v>4571.3</v>
      </c>
      <c r="P4669" s="83">
        <v>96.701899999999995</v>
      </c>
      <c r="Q4669" s="83">
        <v>4668</v>
      </c>
      <c r="R4669" s="86">
        <v>2.0715899999999999E-2</v>
      </c>
      <c r="S4669" s="86">
        <v>0.12886300000000001</v>
      </c>
    </row>
    <row r="4670" spans="2:19" x14ac:dyDescent="0.2">
      <c r="B4670" s="33"/>
      <c r="L4670" s="84">
        <v>0.86439999999999995</v>
      </c>
      <c r="M4670" s="83">
        <v>4620.58</v>
      </c>
      <c r="N4670" s="83">
        <v>48.415300000000002</v>
      </c>
      <c r="O4670" s="83">
        <v>4572.17</v>
      </c>
      <c r="P4670" s="83">
        <v>96.830600000000004</v>
      </c>
      <c r="Q4670" s="83">
        <v>4669</v>
      </c>
      <c r="R4670" s="86">
        <v>2.0739E-2</v>
      </c>
      <c r="S4670" s="86">
        <v>0.12886300000000001</v>
      </c>
    </row>
    <row r="4671" spans="2:19" x14ac:dyDescent="0.2">
      <c r="B4671" s="33"/>
      <c r="L4671" s="84">
        <v>0.86439999999999995</v>
      </c>
      <c r="M4671" s="83">
        <v>4621.5200000000004</v>
      </c>
      <c r="N4671" s="83">
        <v>48.479700000000001</v>
      </c>
      <c r="O4671" s="83">
        <v>4573.04</v>
      </c>
      <c r="P4671" s="83">
        <v>96.959400000000002</v>
      </c>
      <c r="Q4671" s="83">
        <v>4670</v>
      </c>
      <c r="R4671" s="86">
        <v>2.0762200000000001E-2</v>
      </c>
      <c r="S4671" s="86">
        <v>0.12886300000000001</v>
      </c>
    </row>
    <row r="4672" spans="2:19" x14ac:dyDescent="0.2">
      <c r="B4672" s="33"/>
      <c r="L4672" s="84">
        <v>0.86439999999999995</v>
      </c>
      <c r="M4672" s="83">
        <v>4622.46</v>
      </c>
      <c r="N4672" s="83">
        <v>48.544199999999996</v>
      </c>
      <c r="O4672" s="83">
        <v>4573.91</v>
      </c>
      <c r="P4672" s="83">
        <v>97.088300000000004</v>
      </c>
      <c r="Q4672" s="83">
        <v>4671</v>
      </c>
      <c r="R4672" s="86">
        <v>2.07853E-2</v>
      </c>
      <c r="S4672" s="86">
        <v>0.12886300000000001</v>
      </c>
    </row>
    <row r="4673" spans="2:19" x14ac:dyDescent="0.2">
      <c r="B4673" s="33"/>
      <c r="L4673" s="84">
        <v>0.86439999999999995</v>
      </c>
      <c r="M4673" s="83">
        <v>4623.3900000000003</v>
      </c>
      <c r="N4673" s="83">
        <v>48.608699999999999</v>
      </c>
      <c r="O4673" s="83">
        <v>4574.78</v>
      </c>
      <c r="P4673" s="83">
        <v>97.217399999999998</v>
      </c>
      <c r="Q4673" s="83">
        <v>4672</v>
      </c>
      <c r="R4673" s="86">
        <v>2.0808500000000001E-2</v>
      </c>
      <c r="S4673" s="86">
        <v>0.12886300000000001</v>
      </c>
    </row>
    <row r="4674" spans="2:19" x14ac:dyDescent="0.2">
      <c r="B4674" s="33"/>
      <c r="L4674" s="84">
        <v>0.86439999999999995</v>
      </c>
      <c r="M4674" s="83">
        <v>4624.33</v>
      </c>
      <c r="N4674" s="83">
        <v>48.673299999999998</v>
      </c>
      <c r="O4674" s="83">
        <v>4575.6499999999996</v>
      </c>
      <c r="P4674" s="83">
        <v>97.346599999999995</v>
      </c>
      <c r="Q4674" s="83">
        <v>4673</v>
      </c>
      <c r="R4674" s="86">
        <v>2.0831700000000002E-2</v>
      </c>
      <c r="S4674" s="86">
        <v>0.12886300000000001</v>
      </c>
    </row>
    <row r="4675" spans="2:19" x14ac:dyDescent="0.2">
      <c r="B4675" s="33"/>
      <c r="L4675" s="84">
        <v>0.86419999999999997</v>
      </c>
      <c r="M4675" s="83">
        <v>4625.26</v>
      </c>
      <c r="N4675" s="83">
        <v>48.738</v>
      </c>
      <c r="O4675" s="83">
        <v>4576.5200000000004</v>
      </c>
      <c r="P4675" s="83">
        <v>97.475899999999996</v>
      </c>
      <c r="Q4675" s="83">
        <v>4674</v>
      </c>
      <c r="R4675" s="86">
        <v>2.0854899999999999E-2</v>
      </c>
      <c r="S4675" s="86">
        <v>0.12934899999999999</v>
      </c>
    </row>
    <row r="4676" spans="2:19" x14ac:dyDescent="0.2">
      <c r="B4676" s="33"/>
      <c r="L4676" s="84">
        <v>0.86380000000000001</v>
      </c>
      <c r="M4676" s="83">
        <v>4626.2</v>
      </c>
      <c r="N4676" s="83">
        <v>48.802700000000002</v>
      </c>
      <c r="O4676" s="83">
        <v>4577.3900000000003</v>
      </c>
      <c r="P4676" s="83">
        <v>97.605400000000003</v>
      </c>
      <c r="Q4676" s="83">
        <v>4675</v>
      </c>
      <c r="R4676" s="86">
        <v>2.08782E-2</v>
      </c>
      <c r="S4676" s="86">
        <v>0.12969600000000001</v>
      </c>
    </row>
    <row r="4677" spans="2:19" x14ac:dyDescent="0.2">
      <c r="B4677" s="33"/>
      <c r="L4677" s="84">
        <v>0.86380000000000001</v>
      </c>
      <c r="M4677" s="83">
        <v>4627.13</v>
      </c>
      <c r="N4677" s="83">
        <v>48.8675</v>
      </c>
      <c r="O4677" s="83">
        <v>4578.26</v>
      </c>
      <c r="P4677" s="83">
        <v>97.735100000000003</v>
      </c>
      <c r="Q4677" s="83">
        <v>4676</v>
      </c>
      <c r="R4677" s="86">
        <v>2.0901400000000001E-2</v>
      </c>
      <c r="S4677" s="86">
        <v>0.12969600000000001</v>
      </c>
    </row>
    <row r="4678" spans="2:19" x14ac:dyDescent="0.2">
      <c r="B4678" s="33"/>
      <c r="L4678" s="84">
        <v>0.86380000000000001</v>
      </c>
      <c r="M4678" s="83">
        <v>4628.07</v>
      </c>
      <c r="N4678" s="83">
        <v>48.932400000000001</v>
      </c>
      <c r="O4678" s="83">
        <v>4579.1400000000003</v>
      </c>
      <c r="P4678" s="83">
        <v>97.864800000000002</v>
      </c>
      <c r="Q4678" s="83">
        <v>4677</v>
      </c>
      <c r="R4678" s="86">
        <v>2.0924700000000001E-2</v>
      </c>
      <c r="S4678" s="86">
        <v>0.12969600000000001</v>
      </c>
    </row>
    <row r="4679" spans="2:19" x14ac:dyDescent="0.2">
      <c r="B4679" s="33"/>
      <c r="L4679" s="84">
        <v>0.86380000000000001</v>
      </c>
      <c r="M4679" s="83">
        <v>4629</v>
      </c>
      <c r="N4679" s="83">
        <v>48.997399999999999</v>
      </c>
      <c r="O4679" s="83">
        <v>4580.01</v>
      </c>
      <c r="P4679" s="83">
        <v>97.994699999999995</v>
      </c>
      <c r="Q4679" s="83">
        <v>4678</v>
      </c>
      <c r="R4679" s="86">
        <v>2.0948000000000001E-2</v>
      </c>
      <c r="S4679" s="86">
        <v>0.12969600000000001</v>
      </c>
    </row>
    <row r="4680" spans="2:19" x14ac:dyDescent="0.2">
      <c r="B4680" s="33"/>
      <c r="L4680" s="84">
        <v>0.86370000000000002</v>
      </c>
      <c r="M4680" s="83">
        <v>4629.9399999999996</v>
      </c>
      <c r="N4680" s="83">
        <v>49.062399999999997</v>
      </c>
      <c r="O4680" s="83">
        <v>4580.88</v>
      </c>
      <c r="P4680" s="83">
        <v>98.124799999999993</v>
      </c>
      <c r="Q4680" s="83">
        <v>4679</v>
      </c>
      <c r="R4680" s="86">
        <v>2.0971299999999998E-2</v>
      </c>
      <c r="S4680" s="86">
        <v>0.13004499999999999</v>
      </c>
    </row>
    <row r="4681" spans="2:19" x14ac:dyDescent="0.2">
      <c r="B4681" s="33"/>
      <c r="L4681" s="84">
        <v>0.86319999999999997</v>
      </c>
      <c r="M4681" s="83">
        <v>4630.87</v>
      </c>
      <c r="N4681" s="83">
        <v>49.127499999999998</v>
      </c>
      <c r="O4681" s="83">
        <v>4581.75</v>
      </c>
      <c r="P4681" s="83">
        <v>98.254999999999995</v>
      </c>
      <c r="Q4681" s="83">
        <v>4680</v>
      </c>
      <c r="R4681" s="86">
        <v>2.0994599999999999E-2</v>
      </c>
      <c r="S4681" s="86">
        <v>0.130185</v>
      </c>
    </row>
    <row r="4682" spans="2:19" x14ac:dyDescent="0.2">
      <c r="B4682" s="33"/>
      <c r="L4682" s="84">
        <v>0.8629</v>
      </c>
      <c r="M4682" s="83">
        <v>4631.8100000000004</v>
      </c>
      <c r="N4682" s="83">
        <v>49.192599999999999</v>
      </c>
      <c r="O4682" s="83">
        <v>4582.6099999999997</v>
      </c>
      <c r="P4682" s="83">
        <v>98.385300000000001</v>
      </c>
      <c r="Q4682" s="83">
        <v>4681</v>
      </c>
      <c r="R4682" s="86">
        <v>2.1017999999999998E-2</v>
      </c>
      <c r="S4682" s="86">
        <v>0.130324</v>
      </c>
    </row>
    <row r="4683" spans="2:19" x14ac:dyDescent="0.2">
      <c r="B4683" s="33"/>
      <c r="L4683" s="84">
        <v>0.86240000000000006</v>
      </c>
      <c r="M4683" s="83">
        <v>4632.74</v>
      </c>
      <c r="N4683" s="83">
        <v>49.257899999999999</v>
      </c>
      <c r="O4683" s="83">
        <v>4583.4799999999996</v>
      </c>
      <c r="P4683" s="83">
        <v>98.515699999999995</v>
      </c>
      <c r="Q4683" s="83">
        <v>4682</v>
      </c>
      <c r="R4683" s="86">
        <v>2.1041399999999998E-2</v>
      </c>
      <c r="S4683" s="86">
        <v>0.130464</v>
      </c>
    </row>
    <row r="4684" spans="2:19" x14ac:dyDescent="0.2">
      <c r="B4684" s="33"/>
      <c r="L4684" s="84">
        <v>0.86219999999999997</v>
      </c>
      <c r="M4684" s="83">
        <v>4633.68</v>
      </c>
      <c r="N4684" s="83">
        <v>49.3232</v>
      </c>
      <c r="O4684" s="83">
        <v>4584.3500000000004</v>
      </c>
      <c r="P4684" s="83">
        <v>98.646299999999997</v>
      </c>
      <c r="Q4684" s="83">
        <v>4683</v>
      </c>
      <c r="R4684" s="86">
        <v>2.1064800000000002E-2</v>
      </c>
      <c r="S4684" s="86">
        <v>0.130604</v>
      </c>
    </row>
    <row r="4685" spans="2:19" x14ac:dyDescent="0.2">
      <c r="B4685" s="33"/>
      <c r="L4685" s="84">
        <v>0.86209999999999998</v>
      </c>
      <c r="M4685" s="83">
        <v>4634.6099999999997</v>
      </c>
      <c r="N4685" s="83">
        <v>49.388500000000001</v>
      </c>
      <c r="O4685" s="83">
        <v>4585.22</v>
      </c>
      <c r="P4685" s="83">
        <v>98.777100000000004</v>
      </c>
      <c r="Q4685" s="83">
        <v>4684</v>
      </c>
      <c r="R4685" s="86">
        <v>2.1088200000000001E-2</v>
      </c>
      <c r="S4685" s="86">
        <v>0.13081400000000001</v>
      </c>
    </row>
    <row r="4686" spans="2:19" x14ac:dyDescent="0.2">
      <c r="B4686" s="33"/>
      <c r="L4686" s="84">
        <v>0.86209999999999998</v>
      </c>
      <c r="M4686" s="83">
        <v>4635.55</v>
      </c>
      <c r="N4686" s="83">
        <v>49.454000000000001</v>
      </c>
      <c r="O4686" s="83">
        <v>4586.09</v>
      </c>
      <c r="P4686" s="83">
        <v>98.908000000000001</v>
      </c>
      <c r="Q4686" s="83">
        <v>4685</v>
      </c>
      <c r="R4686" s="86">
        <v>2.1111600000000001E-2</v>
      </c>
      <c r="S4686" s="86">
        <v>0.13081400000000001</v>
      </c>
    </row>
    <row r="4687" spans="2:19" x14ac:dyDescent="0.2">
      <c r="B4687" s="33"/>
      <c r="L4687" s="84">
        <v>0.86180000000000001</v>
      </c>
      <c r="M4687" s="83">
        <v>4636.4799999999996</v>
      </c>
      <c r="N4687" s="83">
        <v>49.519500000000001</v>
      </c>
      <c r="O4687" s="83">
        <v>4586.96</v>
      </c>
      <c r="P4687" s="83">
        <v>99.039000000000001</v>
      </c>
      <c r="Q4687" s="83">
        <v>4686</v>
      </c>
      <c r="R4687" s="86">
        <v>2.11351E-2</v>
      </c>
      <c r="S4687" s="86">
        <v>0.131025</v>
      </c>
    </row>
    <row r="4688" spans="2:19" x14ac:dyDescent="0.2">
      <c r="B4688" s="33"/>
      <c r="L4688" s="84">
        <v>0.86170000000000002</v>
      </c>
      <c r="M4688" s="83">
        <v>4637.41</v>
      </c>
      <c r="N4688" s="83">
        <v>49.585099999999997</v>
      </c>
      <c r="O4688" s="83">
        <v>4587.83</v>
      </c>
      <c r="P4688" s="83">
        <v>99.170199999999994</v>
      </c>
      <c r="Q4688" s="83">
        <v>4687</v>
      </c>
      <c r="R4688" s="86">
        <v>2.11586E-2</v>
      </c>
      <c r="S4688" s="86">
        <v>0.131165</v>
      </c>
    </row>
    <row r="4689" spans="2:19" x14ac:dyDescent="0.2">
      <c r="B4689" s="33"/>
      <c r="L4689" s="84">
        <v>0.86109999999999998</v>
      </c>
      <c r="M4689" s="83">
        <v>4638.3500000000004</v>
      </c>
      <c r="N4689" s="83">
        <v>49.650700000000001</v>
      </c>
      <c r="O4689" s="83">
        <v>4588.7</v>
      </c>
      <c r="P4689" s="83">
        <v>99.301500000000004</v>
      </c>
      <c r="Q4689" s="83">
        <v>4688</v>
      </c>
      <c r="R4689" s="86">
        <v>2.1182099999999999E-2</v>
      </c>
      <c r="S4689" s="86">
        <v>0.13130600000000001</v>
      </c>
    </row>
    <row r="4690" spans="2:19" x14ac:dyDescent="0.2">
      <c r="B4690" s="33"/>
      <c r="L4690" s="84">
        <v>0.8609</v>
      </c>
      <c r="M4690" s="83">
        <v>4639.28</v>
      </c>
      <c r="N4690" s="83">
        <v>49.716500000000003</v>
      </c>
      <c r="O4690" s="83">
        <v>4589.57</v>
      </c>
      <c r="P4690" s="83">
        <v>99.432900000000004</v>
      </c>
      <c r="Q4690" s="83">
        <v>4689</v>
      </c>
      <c r="R4690" s="86">
        <v>2.1205600000000002E-2</v>
      </c>
      <c r="S4690" s="86">
        <v>0.131517</v>
      </c>
    </row>
    <row r="4691" spans="2:19" x14ac:dyDescent="0.2">
      <c r="B4691" s="33"/>
      <c r="L4691" s="84">
        <v>0.8609</v>
      </c>
      <c r="M4691" s="83">
        <v>4640.22</v>
      </c>
      <c r="N4691" s="83">
        <v>49.782299999999999</v>
      </c>
      <c r="O4691" s="83">
        <v>4590.4399999999996</v>
      </c>
      <c r="P4691" s="83">
        <v>99.564499999999995</v>
      </c>
      <c r="Q4691" s="83">
        <v>4690</v>
      </c>
      <c r="R4691" s="86">
        <v>2.1229100000000001E-2</v>
      </c>
      <c r="S4691" s="86">
        <v>0.131517</v>
      </c>
    </row>
    <row r="4692" spans="2:19" x14ac:dyDescent="0.2">
      <c r="B4692" s="33"/>
      <c r="L4692" s="84">
        <v>0.86019999999999996</v>
      </c>
      <c r="M4692" s="83">
        <v>4641.1499999999996</v>
      </c>
      <c r="N4692" s="83">
        <v>49.848100000000002</v>
      </c>
      <c r="O4692" s="83">
        <v>4591.3</v>
      </c>
      <c r="P4692" s="83">
        <v>99.696200000000005</v>
      </c>
      <c r="Q4692" s="83">
        <v>4691</v>
      </c>
      <c r="R4692" s="86">
        <v>2.1252699999999999E-2</v>
      </c>
      <c r="S4692" s="86">
        <v>0.13186999999999999</v>
      </c>
    </row>
    <row r="4693" spans="2:19" x14ac:dyDescent="0.2">
      <c r="B4693" s="33"/>
      <c r="L4693" s="84">
        <v>0.86019999999999996</v>
      </c>
      <c r="M4693" s="83">
        <v>4642.09</v>
      </c>
      <c r="N4693" s="83">
        <v>49.914099999999998</v>
      </c>
      <c r="O4693" s="83">
        <v>4592.17</v>
      </c>
      <c r="P4693" s="83">
        <v>99.828100000000006</v>
      </c>
      <c r="Q4693" s="83">
        <v>4692</v>
      </c>
      <c r="R4693" s="86">
        <v>2.1276199999999999E-2</v>
      </c>
      <c r="S4693" s="86">
        <v>0.13186999999999999</v>
      </c>
    </row>
    <row r="4694" spans="2:19" x14ac:dyDescent="0.2">
      <c r="B4694" s="33"/>
      <c r="L4694" s="84">
        <v>0.86019999999999996</v>
      </c>
      <c r="M4694" s="83">
        <v>4643.0200000000004</v>
      </c>
      <c r="N4694" s="83">
        <v>49.9801</v>
      </c>
      <c r="O4694" s="83">
        <v>4593.04</v>
      </c>
      <c r="P4694" s="83">
        <v>99.960099999999997</v>
      </c>
      <c r="Q4694" s="83">
        <v>4693</v>
      </c>
      <c r="R4694" s="86">
        <v>2.1299800000000001E-2</v>
      </c>
      <c r="S4694" s="86">
        <v>0.13186999999999999</v>
      </c>
    </row>
    <row r="4695" spans="2:19" x14ac:dyDescent="0.2">
      <c r="B4695" s="33"/>
      <c r="L4695" s="84">
        <v>0.85970000000000002</v>
      </c>
      <c r="M4695" s="83">
        <v>4643.95</v>
      </c>
      <c r="N4695" s="83">
        <v>50.046100000000003</v>
      </c>
      <c r="O4695" s="83">
        <v>4593.91</v>
      </c>
      <c r="P4695" s="83">
        <v>100.092</v>
      </c>
      <c r="Q4695" s="83">
        <v>4694</v>
      </c>
      <c r="R4695" s="86">
        <v>2.1323399999999999E-2</v>
      </c>
      <c r="S4695" s="86">
        <v>0.132435</v>
      </c>
    </row>
    <row r="4696" spans="2:19" x14ac:dyDescent="0.2">
      <c r="B4696" s="33"/>
      <c r="L4696" s="84">
        <v>0.85970000000000002</v>
      </c>
      <c r="M4696" s="83">
        <v>4644.8900000000003</v>
      </c>
      <c r="N4696" s="83">
        <v>50.112299999999998</v>
      </c>
      <c r="O4696" s="83">
        <v>4594.78</v>
      </c>
      <c r="P4696" s="83">
        <v>100.22499999999999</v>
      </c>
      <c r="Q4696" s="83">
        <v>4695</v>
      </c>
      <c r="R4696" s="86">
        <v>2.1347100000000001E-2</v>
      </c>
      <c r="S4696" s="86">
        <v>0.132435</v>
      </c>
    </row>
    <row r="4697" spans="2:19" x14ac:dyDescent="0.2">
      <c r="B4697" s="33"/>
      <c r="L4697" s="84">
        <v>0.85970000000000002</v>
      </c>
      <c r="M4697" s="83">
        <v>4645.82</v>
      </c>
      <c r="N4697" s="83">
        <v>50.1785</v>
      </c>
      <c r="O4697" s="83">
        <v>4595.6400000000003</v>
      </c>
      <c r="P4697" s="83">
        <v>100.357</v>
      </c>
      <c r="Q4697" s="83">
        <v>4696</v>
      </c>
      <c r="R4697" s="86">
        <v>2.1370699999999999E-2</v>
      </c>
      <c r="S4697" s="86">
        <v>0.132435</v>
      </c>
    </row>
    <row r="4698" spans="2:19" x14ac:dyDescent="0.2">
      <c r="B4698" s="33"/>
      <c r="L4698" s="84">
        <v>0.85970000000000002</v>
      </c>
      <c r="M4698" s="83">
        <v>4646.76</v>
      </c>
      <c r="N4698" s="83">
        <v>50.244799999999998</v>
      </c>
      <c r="O4698" s="83">
        <v>4596.51</v>
      </c>
      <c r="P4698" s="83">
        <v>100.49</v>
      </c>
      <c r="Q4698" s="83">
        <v>4697</v>
      </c>
      <c r="R4698" s="86">
        <v>2.1394400000000001E-2</v>
      </c>
      <c r="S4698" s="86">
        <v>0.132435</v>
      </c>
    </row>
    <row r="4699" spans="2:19" x14ac:dyDescent="0.2">
      <c r="B4699" s="33"/>
      <c r="L4699" s="84">
        <v>0.85970000000000002</v>
      </c>
      <c r="M4699" s="83">
        <v>4647.6899999999996</v>
      </c>
      <c r="N4699" s="83">
        <v>50.311100000000003</v>
      </c>
      <c r="O4699" s="83">
        <v>4597.38</v>
      </c>
      <c r="P4699" s="83">
        <v>100.622</v>
      </c>
      <c r="Q4699" s="83">
        <v>4698</v>
      </c>
      <c r="R4699" s="86">
        <v>2.1418099999999999E-2</v>
      </c>
      <c r="S4699" s="86">
        <v>0.132435</v>
      </c>
    </row>
    <row r="4700" spans="2:19" x14ac:dyDescent="0.2">
      <c r="B4700" s="33"/>
      <c r="L4700" s="84">
        <v>0.85950000000000004</v>
      </c>
      <c r="M4700" s="83">
        <v>4648.62</v>
      </c>
      <c r="N4700" s="83">
        <v>50.377600000000001</v>
      </c>
      <c r="O4700" s="83">
        <v>4598.24</v>
      </c>
      <c r="P4700" s="83">
        <v>100.755</v>
      </c>
      <c r="Q4700" s="83">
        <v>4699</v>
      </c>
      <c r="R4700" s="86">
        <v>2.14418E-2</v>
      </c>
      <c r="S4700" s="86">
        <v>0.13286100000000001</v>
      </c>
    </row>
    <row r="4701" spans="2:19" x14ac:dyDescent="0.2">
      <c r="B4701" s="33"/>
      <c r="L4701" s="84">
        <v>0.85929999999999995</v>
      </c>
      <c r="M4701" s="83">
        <v>4649.5600000000004</v>
      </c>
      <c r="N4701" s="83">
        <v>50.444099999999999</v>
      </c>
      <c r="O4701" s="83">
        <v>4599.1099999999997</v>
      </c>
      <c r="P4701" s="83">
        <v>100.88800000000001</v>
      </c>
      <c r="Q4701" s="83">
        <v>4700</v>
      </c>
      <c r="R4701" s="86">
        <v>2.1465600000000001E-2</v>
      </c>
      <c r="S4701" s="86">
        <v>0.13300300000000001</v>
      </c>
    </row>
    <row r="4702" spans="2:19" x14ac:dyDescent="0.2">
      <c r="B4702" s="33"/>
      <c r="L4702" s="84">
        <v>0.85899999999999999</v>
      </c>
      <c r="M4702" s="83">
        <v>4650.49</v>
      </c>
      <c r="N4702" s="83">
        <v>50.510599999999997</v>
      </c>
      <c r="O4702" s="83">
        <v>4599.9799999999996</v>
      </c>
      <c r="P4702" s="83">
        <v>101.021</v>
      </c>
      <c r="Q4702" s="83">
        <v>4701</v>
      </c>
      <c r="R4702" s="86">
        <v>2.1489299999999999E-2</v>
      </c>
      <c r="S4702" s="86">
        <v>0.133216</v>
      </c>
    </row>
    <row r="4703" spans="2:19" x14ac:dyDescent="0.2">
      <c r="B4703" s="33"/>
      <c r="L4703" s="84">
        <v>0.85899999999999999</v>
      </c>
      <c r="M4703" s="83">
        <v>4651.42</v>
      </c>
      <c r="N4703" s="83">
        <v>50.577300000000001</v>
      </c>
      <c r="O4703" s="83">
        <v>4600.8500000000004</v>
      </c>
      <c r="P4703" s="83">
        <v>101.155</v>
      </c>
      <c r="Q4703" s="83">
        <v>4702</v>
      </c>
      <c r="R4703" s="86">
        <v>2.15131E-2</v>
      </c>
      <c r="S4703" s="86">
        <v>0.133216</v>
      </c>
    </row>
    <row r="4704" spans="2:19" x14ac:dyDescent="0.2">
      <c r="B4704" s="33"/>
      <c r="L4704" s="84">
        <v>0.85840000000000005</v>
      </c>
      <c r="M4704" s="83">
        <v>4652.3599999999997</v>
      </c>
      <c r="N4704" s="83">
        <v>50.643999999999998</v>
      </c>
      <c r="O4704" s="83">
        <v>4601.71</v>
      </c>
      <c r="P4704" s="83">
        <v>101.288</v>
      </c>
      <c r="Q4704" s="83">
        <v>4703</v>
      </c>
      <c r="R4704" s="86">
        <v>2.1536900000000001E-2</v>
      </c>
      <c r="S4704" s="86">
        <v>0.13342999999999999</v>
      </c>
    </row>
    <row r="4705" spans="2:19" x14ac:dyDescent="0.2">
      <c r="B4705" s="33"/>
      <c r="L4705" s="84">
        <v>0.85829999999999995</v>
      </c>
      <c r="M4705" s="83">
        <v>4653.29</v>
      </c>
      <c r="N4705" s="83">
        <v>50.710799999999999</v>
      </c>
      <c r="O4705" s="83">
        <v>4602.58</v>
      </c>
      <c r="P4705" s="83">
        <v>101.422</v>
      </c>
      <c r="Q4705" s="83">
        <v>4704</v>
      </c>
      <c r="R4705" s="86">
        <v>2.1560699999999999E-2</v>
      </c>
      <c r="S4705" s="86">
        <v>0.133572</v>
      </c>
    </row>
    <row r="4706" spans="2:19" x14ac:dyDescent="0.2">
      <c r="B4706" s="33"/>
      <c r="L4706" s="84">
        <v>0.85819999999999996</v>
      </c>
      <c r="M4706" s="83">
        <v>4654.22</v>
      </c>
      <c r="N4706" s="83">
        <v>50.777700000000003</v>
      </c>
      <c r="O4706" s="83">
        <v>4603.4399999999996</v>
      </c>
      <c r="P4706" s="83">
        <v>101.55500000000001</v>
      </c>
      <c r="Q4706" s="83">
        <v>4705</v>
      </c>
      <c r="R4706" s="86">
        <v>2.15845E-2</v>
      </c>
      <c r="S4706" s="86">
        <v>0.133715</v>
      </c>
    </row>
    <row r="4707" spans="2:19" x14ac:dyDescent="0.2">
      <c r="B4707" s="33"/>
      <c r="L4707" s="84">
        <v>0.85799999999999998</v>
      </c>
      <c r="M4707" s="83">
        <v>4655.16</v>
      </c>
      <c r="N4707" s="83">
        <v>50.8446</v>
      </c>
      <c r="O4707" s="83">
        <v>4604.3100000000004</v>
      </c>
      <c r="P4707" s="83">
        <v>101.68899999999999</v>
      </c>
      <c r="Q4707" s="83">
        <v>4706</v>
      </c>
      <c r="R4707" s="86">
        <v>2.16084E-2</v>
      </c>
      <c r="S4707" s="86">
        <v>0.133858</v>
      </c>
    </row>
    <row r="4708" spans="2:19" x14ac:dyDescent="0.2">
      <c r="B4708" s="33"/>
      <c r="L4708" s="84">
        <v>0.85750000000000004</v>
      </c>
      <c r="M4708" s="83">
        <v>4656.09</v>
      </c>
      <c r="N4708" s="83">
        <v>50.9116</v>
      </c>
      <c r="O4708" s="83">
        <v>4605.18</v>
      </c>
      <c r="P4708" s="83">
        <v>101.82299999999999</v>
      </c>
      <c r="Q4708" s="83">
        <v>4707</v>
      </c>
      <c r="R4708" s="86">
        <v>2.16323E-2</v>
      </c>
      <c r="S4708" s="86">
        <v>0.13400100000000001</v>
      </c>
    </row>
    <row r="4709" spans="2:19" x14ac:dyDescent="0.2">
      <c r="B4709" s="33"/>
      <c r="L4709" s="84">
        <v>0.85740000000000005</v>
      </c>
      <c r="M4709" s="83">
        <v>4657.0200000000004</v>
      </c>
      <c r="N4709" s="83">
        <v>50.978700000000003</v>
      </c>
      <c r="O4709" s="83">
        <v>4606.04</v>
      </c>
      <c r="P4709" s="83">
        <v>101.95699999999999</v>
      </c>
      <c r="Q4709" s="83">
        <v>4708</v>
      </c>
      <c r="R4709" s="86">
        <v>2.16562E-2</v>
      </c>
      <c r="S4709" s="86">
        <v>0.13414400000000001</v>
      </c>
    </row>
    <row r="4710" spans="2:19" x14ac:dyDescent="0.2">
      <c r="B4710" s="33"/>
      <c r="L4710" s="84">
        <v>0.85680000000000001</v>
      </c>
      <c r="M4710" s="83">
        <v>4657.95</v>
      </c>
      <c r="N4710" s="83">
        <v>51.0458</v>
      </c>
      <c r="O4710" s="83">
        <v>4606.91</v>
      </c>
      <c r="P4710" s="83">
        <v>102.092</v>
      </c>
      <c r="Q4710" s="83">
        <v>4709</v>
      </c>
      <c r="R4710" s="86">
        <v>2.1680100000000001E-2</v>
      </c>
      <c r="S4710" s="86">
        <v>0.13435800000000001</v>
      </c>
    </row>
    <row r="4711" spans="2:19" x14ac:dyDescent="0.2">
      <c r="B4711" s="33"/>
      <c r="L4711" s="84">
        <v>0.85680000000000001</v>
      </c>
      <c r="M4711" s="83">
        <v>4658.8900000000003</v>
      </c>
      <c r="N4711" s="83">
        <v>51.113</v>
      </c>
      <c r="O4711" s="83">
        <v>4607.7700000000004</v>
      </c>
      <c r="P4711" s="83">
        <v>102.226</v>
      </c>
      <c r="Q4711" s="83">
        <v>4710</v>
      </c>
      <c r="R4711" s="86">
        <v>2.1704000000000001E-2</v>
      </c>
      <c r="S4711" s="86">
        <v>0.13435800000000001</v>
      </c>
    </row>
    <row r="4712" spans="2:19" x14ac:dyDescent="0.2">
      <c r="B4712" s="33"/>
      <c r="L4712" s="84">
        <v>0.85650000000000004</v>
      </c>
      <c r="M4712" s="83">
        <v>4659.82</v>
      </c>
      <c r="N4712" s="83">
        <v>51.180300000000003</v>
      </c>
      <c r="O4712" s="83">
        <v>4608.6400000000003</v>
      </c>
      <c r="P4712" s="83">
        <v>102.361</v>
      </c>
      <c r="Q4712" s="83">
        <v>4711</v>
      </c>
      <c r="R4712" s="86">
        <v>2.1728000000000001E-2</v>
      </c>
      <c r="S4712" s="86">
        <v>0.134574</v>
      </c>
    </row>
    <row r="4713" spans="2:19" x14ac:dyDescent="0.2">
      <c r="B4713" s="33"/>
      <c r="L4713" s="84">
        <v>0.85619999999999996</v>
      </c>
      <c r="M4713" s="83">
        <v>4660.75</v>
      </c>
      <c r="N4713" s="83">
        <v>51.247700000000002</v>
      </c>
      <c r="O4713" s="83">
        <v>4609.5</v>
      </c>
      <c r="P4713" s="83">
        <v>102.495</v>
      </c>
      <c r="Q4713" s="83">
        <v>4712</v>
      </c>
      <c r="R4713" s="86">
        <v>2.1752000000000001E-2</v>
      </c>
      <c r="S4713" s="86">
        <v>0.13478899999999999</v>
      </c>
    </row>
    <row r="4714" spans="2:19" x14ac:dyDescent="0.2">
      <c r="B4714" s="33"/>
      <c r="L4714" s="84">
        <v>0.85619999999999996</v>
      </c>
      <c r="M4714" s="83">
        <v>4661.68</v>
      </c>
      <c r="N4714" s="83">
        <v>51.315100000000001</v>
      </c>
      <c r="O4714" s="83">
        <v>4610.37</v>
      </c>
      <c r="P4714" s="83">
        <v>102.63</v>
      </c>
      <c r="Q4714" s="83">
        <v>4713</v>
      </c>
      <c r="R4714" s="86">
        <v>2.1776E-2</v>
      </c>
      <c r="S4714" s="86">
        <v>0.13478899999999999</v>
      </c>
    </row>
    <row r="4715" spans="2:19" x14ac:dyDescent="0.2">
      <c r="B4715" s="33"/>
      <c r="L4715" s="84">
        <v>0.85599999999999998</v>
      </c>
      <c r="M4715" s="83">
        <v>4662.62</v>
      </c>
      <c r="N4715" s="83">
        <v>51.382599999999996</v>
      </c>
      <c r="O4715" s="83">
        <v>4611.2299999999996</v>
      </c>
      <c r="P4715" s="83">
        <v>102.765</v>
      </c>
      <c r="Q4715" s="83">
        <v>4714</v>
      </c>
      <c r="R4715" s="86">
        <v>2.18E-2</v>
      </c>
      <c r="S4715" s="86">
        <v>0.13500499999999999</v>
      </c>
    </row>
    <row r="4716" spans="2:19" x14ac:dyDescent="0.2">
      <c r="B4716" s="33"/>
      <c r="L4716" s="84">
        <v>0.85560000000000003</v>
      </c>
      <c r="M4716" s="83">
        <v>4663.55</v>
      </c>
      <c r="N4716" s="83">
        <v>51.450200000000002</v>
      </c>
      <c r="O4716" s="83">
        <v>4612.1000000000004</v>
      </c>
      <c r="P4716" s="83">
        <v>102.9</v>
      </c>
      <c r="Q4716" s="83">
        <v>4715</v>
      </c>
      <c r="R4716" s="86">
        <v>2.1824E-2</v>
      </c>
      <c r="S4716" s="86">
        <v>0.13514799999999999</v>
      </c>
    </row>
    <row r="4717" spans="2:19" x14ac:dyDescent="0.2">
      <c r="B4717" s="33"/>
      <c r="L4717" s="84">
        <v>0.85509999999999997</v>
      </c>
      <c r="M4717" s="83">
        <v>4664.4799999999996</v>
      </c>
      <c r="N4717" s="83">
        <v>51.517800000000001</v>
      </c>
      <c r="O4717" s="83">
        <v>4612.96</v>
      </c>
      <c r="P4717" s="83">
        <v>103.036</v>
      </c>
      <c r="Q4717" s="83">
        <v>4716</v>
      </c>
      <c r="R4717" s="86">
        <v>2.1848099999999999E-2</v>
      </c>
      <c r="S4717" s="86">
        <v>0.135292</v>
      </c>
    </row>
    <row r="4718" spans="2:19" x14ac:dyDescent="0.2">
      <c r="B4718" s="33"/>
      <c r="L4718" s="84">
        <v>0.85499999999999998</v>
      </c>
      <c r="M4718" s="83">
        <v>4665.41</v>
      </c>
      <c r="N4718" s="83">
        <v>51.585500000000003</v>
      </c>
      <c r="O4718" s="83">
        <v>4613.83</v>
      </c>
      <c r="P4718" s="83">
        <v>103.17100000000001</v>
      </c>
      <c r="Q4718" s="83">
        <v>4717</v>
      </c>
      <c r="R4718" s="86">
        <v>2.1872200000000001E-2</v>
      </c>
      <c r="S4718" s="86">
        <v>0.135437</v>
      </c>
    </row>
    <row r="4719" spans="2:19" x14ac:dyDescent="0.2">
      <c r="B4719" s="33"/>
      <c r="L4719" s="84">
        <v>0.85470000000000002</v>
      </c>
      <c r="M4719" s="83">
        <v>4666.3500000000004</v>
      </c>
      <c r="N4719" s="83">
        <v>51.653300000000002</v>
      </c>
      <c r="O4719" s="83">
        <v>4614.6899999999996</v>
      </c>
      <c r="P4719" s="83">
        <v>103.307</v>
      </c>
      <c r="Q4719" s="83">
        <v>4718</v>
      </c>
      <c r="R4719" s="86">
        <v>2.18963E-2</v>
      </c>
      <c r="S4719" s="86">
        <v>0.13594200000000001</v>
      </c>
    </row>
    <row r="4720" spans="2:19" x14ac:dyDescent="0.2">
      <c r="B4720" s="33"/>
      <c r="L4720" s="84">
        <v>0.85470000000000002</v>
      </c>
      <c r="M4720" s="83">
        <v>4667.28</v>
      </c>
      <c r="N4720" s="83">
        <v>51.721200000000003</v>
      </c>
      <c r="O4720" s="83">
        <v>4615.5600000000004</v>
      </c>
      <c r="P4720" s="83">
        <v>103.44199999999999</v>
      </c>
      <c r="Q4720" s="83">
        <v>4719</v>
      </c>
      <c r="R4720" s="86">
        <v>2.19204E-2</v>
      </c>
      <c r="S4720" s="86">
        <v>0.13594200000000001</v>
      </c>
    </row>
    <row r="4721" spans="2:19" x14ac:dyDescent="0.2">
      <c r="B4721" s="33"/>
      <c r="L4721" s="84">
        <v>0.85470000000000002</v>
      </c>
      <c r="M4721" s="83">
        <v>4668.21</v>
      </c>
      <c r="N4721" s="83">
        <v>51.789099999999998</v>
      </c>
      <c r="O4721" s="83">
        <v>4616.42</v>
      </c>
      <c r="P4721" s="83">
        <v>103.578</v>
      </c>
      <c r="Q4721" s="83">
        <v>4720</v>
      </c>
      <c r="R4721" s="86">
        <v>2.1944499999999999E-2</v>
      </c>
      <c r="S4721" s="86">
        <v>0.13594200000000001</v>
      </c>
    </row>
    <row r="4722" spans="2:19" x14ac:dyDescent="0.2">
      <c r="B4722" s="33"/>
      <c r="L4722" s="84">
        <v>0.85470000000000002</v>
      </c>
      <c r="M4722" s="83">
        <v>4669.1400000000003</v>
      </c>
      <c r="N4722" s="83">
        <v>51.857100000000003</v>
      </c>
      <c r="O4722" s="83">
        <v>4617.29</v>
      </c>
      <c r="P4722" s="83">
        <v>103.714</v>
      </c>
      <c r="Q4722" s="83">
        <v>4721</v>
      </c>
      <c r="R4722" s="86">
        <v>2.1968700000000001E-2</v>
      </c>
      <c r="S4722" s="86">
        <v>0.13594200000000001</v>
      </c>
    </row>
    <row r="4723" spans="2:19" x14ac:dyDescent="0.2">
      <c r="B4723" s="33"/>
      <c r="L4723" s="84">
        <v>0.85470000000000002</v>
      </c>
      <c r="M4723" s="83">
        <v>4670.07</v>
      </c>
      <c r="N4723" s="83">
        <v>51.925199999999997</v>
      </c>
      <c r="O4723" s="83">
        <v>4618.1499999999996</v>
      </c>
      <c r="P4723" s="83">
        <v>103.85</v>
      </c>
      <c r="Q4723" s="83">
        <v>4722</v>
      </c>
      <c r="R4723" s="86">
        <v>2.1992899999999999E-2</v>
      </c>
      <c r="S4723" s="86">
        <v>0.13594200000000001</v>
      </c>
    </row>
    <row r="4724" spans="2:19" x14ac:dyDescent="0.2">
      <c r="B4724" s="33"/>
      <c r="L4724" s="84">
        <v>0.85470000000000002</v>
      </c>
      <c r="M4724" s="83">
        <v>4671.01</v>
      </c>
      <c r="N4724" s="83">
        <v>51.993400000000001</v>
      </c>
      <c r="O4724" s="83">
        <v>4619.01</v>
      </c>
      <c r="P4724" s="83">
        <v>103.98699999999999</v>
      </c>
      <c r="Q4724" s="83">
        <v>4723</v>
      </c>
      <c r="R4724" s="86">
        <v>2.2017100000000001E-2</v>
      </c>
      <c r="S4724" s="86">
        <v>0.13594200000000001</v>
      </c>
    </row>
    <row r="4725" spans="2:19" x14ac:dyDescent="0.2">
      <c r="B4725" s="33"/>
      <c r="L4725" s="84">
        <v>0.85409999999999997</v>
      </c>
      <c r="M4725" s="83">
        <v>4671.9399999999996</v>
      </c>
      <c r="N4725" s="83">
        <v>52.061599999999999</v>
      </c>
      <c r="O4725" s="83">
        <v>4619.88</v>
      </c>
      <c r="P4725" s="83">
        <v>104.123</v>
      </c>
      <c r="Q4725" s="83">
        <v>4724</v>
      </c>
      <c r="R4725" s="86">
        <v>2.20413E-2</v>
      </c>
      <c r="S4725" s="86">
        <v>0.13644899999999999</v>
      </c>
    </row>
    <row r="4726" spans="2:19" x14ac:dyDescent="0.2">
      <c r="B4726" s="33"/>
      <c r="L4726" s="84">
        <v>0.85370000000000001</v>
      </c>
      <c r="M4726" s="83">
        <v>4672.87</v>
      </c>
      <c r="N4726" s="83">
        <v>52.129899999999999</v>
      </c>
      <c r="O4726" s="83">
        <v>4620.74</v>
      </c>
      <c r="P4726" s="83">
        <v>104.26</v>
      </c>
      <c r="Q4726" s="83">
        <v>4725</v>
      </c>
      <c r="R4726" s="86">
        <v>2.2065600000000001E-2</v>
      </c>
      <c r="S4726" s="86">
        <v>0.13659399999999999</v>
      </c>
    </row>
    <row r="4727" spans="2:19" x14ac:dyDescent="0.2">
      <c r="B4727" s="33"/>
      <c r="L4727" s="84">
        <v>0.85350000000000004</v>
      </c>
      <c r="M4727" s="83">
        <v>4673.8</v>
      </c>
      <c r="N4727" s="83">
        <v>52.1982</v>
      </c>
      <c r="O4727" s="83">
        <v>4621.6000000000004</v>
      </c>
      <c r="P4727" s="83">
        <v>104.396</v>
      </c>
      <c r="Q4727" s="83">
        <v>4726</v>
      </c>
      <c r="R4727" s="86">
        <v>2.20898E-2</v>
      </c>
      <c r="S4727" s="86">
        <v>0.13681199999999999</v>
      </c>
    </row>
    <row r="4728" spans="2:19" x14ac:dyDescent="0.2">
      <c r="B4728" s="33"/>
      <c r="L4728" s="84">
        <v>0.85350000000000004</v>
      </c>
      <c r="M4728" s="83">
        <v>4674.7299999999996</v>
      </c>
      <c r="N4728" s="83">
        <v>52.2667</v>
      </c>
      <c r="O4728" s="83">
        <v>4622.47</v>
      </c>
      <c r="P4728" s="83">
        <v>104.533</v>
      </c>
      <c r="Q4728" s="83">
        <v>4727</v>
      </c>
      <c r="R4728" s="86">
        <v>2.2114100000000001E-2</v>
      </c>
      <c r="S4728" s="86">
        <v>0.13681199999999999</v>
      </c>
    </row>
    <row r="4729" spans="2:19" x14ac:dyDescent="0.2">
      <c r="B4729" s="33"/>
      <c r="L4729" s="84">
        <v>0.85309999999999997</v>
      </c>
      <c r="M4729" s="83">
        <v>4675.66</v>
      </c>
      <c r="N4729" s="83">
        <v>52.3352</v>
      </c>
      <c r="O4729" s="83">
        <v>4623.33</v>
      </c>
      <c r="P4729" s="83">
        <v>104.67</v>
      </c>
      <c r="Q4729" s="83">
        <v>4728</v>
      </c>
      <c r="R4729" s="86">
        <v>2.2138399999999999E-2</v>
      </c>
      <c r="S4729" s="86">
        <v>0.137103</v>
      </c>
    </row>
    <row r="4730" spans="2:19" x14ac:dyDescent="0.2">
      <c r="B4730" s="33"/>
      <c r="L4730" s="84">
        <v>0.85309999999999997</v>
      </c>
      <c r="M4730" s="83">
        <v>4676.6000000000004</v>
      </c>
      <c r="N4730" s="83">
        <v>52.403799999999997</v>
      </c>
      <c r="O4730" s="83">
        <v>4624.1899999999996</v>
      </c>
      <c r="P4730" s="83">
        <v>104.80800000000001</v>
      </c>
      <c r="Q4730" s="83">
        <v>4729</v>
      </c>
      <c r="R4730" s="86">
        <v>2.21627E-2</v>
      </c>
      <c r="S4730" s="86">
        <v>0.137103</v>
      </c>
    </row>
    <row r="4731" spans="2:19" x14ac:dyDescent="0.2">
      <c r="B4731" s="33"/>
      <c r="L4731" s="84">
        <v>0.85270000000000001</v>
      </c>
      <c r="M4731" s="83">
        <v>4677.53</v>
      </c>
      <c r="N4731" s="83">
        <v>52.472499999999997</v>
      </c>
      <c r="O4731" s="83">
        <v>4625.0600000000004</v>
      </c>
      <c r="P4731" s="83">
        <v>104.94499999999999</v>
      </c>
      <c r="Q4731" s="83">
        <v>4730</v>
      </c>
      <c r="R4731" s="86">
        <v>2.2187100000000001E-2</v>
      </c>
      <c r="S4731" s="86">
        <v>0.13761399999999999</v>
      </c>
    </row>
    <row r="4732" spans="2:19" x14ac:dyDescent="0.2">
      <c r="B4732" s="33"/>
      <c r="L4732" s="84">
        <v>0.85270000000000001</v>
      </c>
      <c r="M4732" s="83">
        <v>4678.46</v>
      </c>
      <c r="N4732" s="83">
        <v>52.541200000000003</v>
      </c>
      <c r="O4732" s="83">
        <v>4625.92</v>
      </c>
      <c r="P4732" s="83">
        <v>105.08199999999999</v>
      </c>
      <c r="Q4732" s="83">
        <v>4731</v>
      </c>
      <c r="R4732" s="86">
        <v>2.2211499999999999E-2</v>
      </c>
      <c r="S4732" s="86">
        <v>0.13761399999999999</v>
      </c>
    </row>
    <row r="4733" spans="2:19" x14ac:dyDescent="0.2">
      <c r="B4733" s="33"/>
      <c r="L4733" s="84">
        <v>0.85270000000000001</v>
      </c>
      <c r="M4733" s="83">
        <v>4679.3900000000003</v>
      </c>
      <c r="N4733" s="83">
        <v>52.61</v>
      </c>
      <c r="O4733" s="83">
        <v>4626.78</v>
      </c>
      <c r="P4733" s="83">
        <v>105.22</v>
      </c>
      <c r="Q4733" s="83">
        <v>4732</v>
      </c>
      <c r="R4733" s="86">
        <v>2.22358E-2</v>
      </c>
      <c r="S4733" s="86">
        <v>0.13761399999999999</v>
      </c>
    </row>
    <row r="4734" spans="2:19" x14ac:dyDescent="0.2">
      <c r="B4734" s="33"/>
      <c r="L4734" s="84">
        <v>0.85270000000000001</v>
      </c>
      <c r="M4734" s="83">
        <v>4680.32</v>
      </c>
      <c r="N4734" s="83">
        <v>52.678899999999999</v>
      </c>
      <c r="O4734" s="83">
        <v>4627.6400000000003</v>
      </c>
      <c r="P4734" s="83">
        <v>105.358</v>
      </c>
      <c r="Q4734" s="83">
        <v>4733</v>
      </c>
      <c r="R4734" s="86">
        <v>2.2260200000000001E-2</v>
      </c>
      <c r="S4734" s="86">
        <v>0.13761399999999999</v>
      </c>
    </row>
    <row r="4735" spans="2:19" x14ac:dyDescent="0.2">
      <c r="B4735" s="33"/>
      <c r="L4735" s="84">
        <v>0.85270000000000001</v>
      </c>
      <c r="M4735" s="83">
        <v>4681.25</v>
      </c>
      <c r="N4735" s="83">
        <v>52.747799999999998</v>
      </c>
      <c r="O4735" s="83">
        <v>4628.5</v>
      </c>
      <c r="P4735" s="83">
        <v>105.496</v>
      </c>
      <c r="Q4735" s="83">
        <v>4734</v>
      </c>
      <c r="R4735" s="86">
        <v>2.2284700000000001E-2</v>
      </c>
      <c r="S4735" s="86">
        <v>0.13761399999999999</v>
      </c>
    </row>
    <row r="4736" spans="2:19" x14ac:dyDescent="0.2">
      <c r="B4736" s="33"/>
      <c r="L4736" s="84">
        <v>0.85199999999999998</v>
      </c>
      <c r="M4736" s="83">
        <v>4682.18</v>
      </c>
      <c r="N4736" s="83">
        <v>52.816899999999997</v>
      </c>
      <c r="O4736" s="83">
        <v>4629.37</v>
      </c>
      <c r="P4736" s="83">
        <v>105.634</v>
      </c>
      <c r="Q4736" s="83">
        <v>4735</v>
      </c>
      <c r="R4736" s="86">
        <v>2.2309099999999998E-2</v>
      </c>
      <c r="S4736" s="86">
        <v>0.13805300000000001</v>
      </c>
    </row>
    <row r="4737" spans="2:19" x14ac:dyDescent="0.2">
      <c r="B4737" s="33"/>
      <c r="L4737" s="84">
        <v>0.85189999999999999</v>
      </c>
      <c r="M4737" s="83">
        <v>4683.1099999999997</v>
      </c>
      <c r="N4737" s="83">
        <v>52.886000000000003</v>
      </c>
      <c r="O4737" s="83">
        <v>4630.2299999999996</v>
      </c>
      <c r="P4737" s="83">
        <v>105.77200000000001</v>
      </c>
      <c r="Q4737" s="83">
        <v>4736</v>
      </c>
      <c r="R4737" s="86">
        <v>2.2333599999999999E-2</v>
      </c>
      <c r="S4737" s="86">
        <v>0.13819899999999999</v>
      </c>
    </row>
    <row r="4738" spans="2:19" x14ac:dyDescent="0.2">
      <c r="B4738" s="33"/>
      <c r="L4738" s="84">
        <v>0.8518</v>
      </c>
      <c r="M4738" s="83">
        <v>4684.04</v>
      </c>
      <c r="N4738" s="83">
        <v>52.955100000000002</v>
      </c>
      <c r="O4738" s="83">
        <v>4631.09</v>
      </c>
      <c r="P4738" s="83">
        <v>105.91</v>
      </c>
      <c r="Q4738" s="83">
        <v>4737</v>
      </c>
      <c r="R4738" s="86">
        <v>2.2358099999999999E-2</v>
      </c>
      <c r="S4738" s="86">
        <v>0.138346</v>
      </c>
    </row>
    <row r="4739" spans="2:19" x14ac:dyDescent="0.2">
      <c r="B4739" s="33"/>
      <c r="L4739" s="84">
        <v>0.85170000000000001</v>
      </c>
      <c r="M4739" s="83">
        <v>4684.9799999999996</v>
      </c>
      <c r="N4739" s="83">
        <v>53.0244</v>
      </c>
      <c r="O4739" s="83">
        <v>4631.95</v>
      </c>
      <c r="P4739" s="83">
        <v>106.04900000000001</v>
      </c>
      <c r="Q4739" s="83">
        <v>4738</v>
      </c>
      <c r="R4739" s="86">
        <v>2.2382599999999999E-2</v>
      </c>
      <c r="S4739" s="86">
        <v>0.138493</v>
      </c>
    </row>
    <row r="4740" spans="2:19" x14ac:dyDescent="0.2">
      <c r="B4740" s="33"/>
      <c r="L4740" s="84">
        <v>0.85140000000000005</v>
      </c>
      <c r="M4740" s="83">
        <v>4685.91</v>
      </c>
      <c r="N4740" s="83">
        <v>53.093699999999998</v>
      </c>
      <c r="O4740" s="83">
        <v>4632.8100000000004</v>
      </c>
      <c r="P4740" s="83">
        <v>106.187</v>
      </c>
      <c r="Q4740" s="83">
        <v>4739</v>
      </c>
      <c r="R4740" s="86">
        <v>2.2407099999999999E-2</v>
      </c>
      <c r="S4740" s="86">
        <v>0.13864000000000001</v>
      </c>
    </row>
    <row r="4741" spans="2:19" x14ac:dyDescent="0.2">
      <c r="B4741" s="33"/>
      <c r="L4741" s="84">
        <v>0.85119999999999996</v>
      </c>
      <c r="M4741" s="83">
        <v>4686.84</v>
      </c>
      <c r="N4741" s="83">
        <v>53.1631</v>
      </c>
      <c r="O4741" s="83">
        <v>4633.67</v>
      </c>
      <c r="P4741" s="83">
        <v>106.32599999999999</v>
      </c>
      <c r="Q4741" s="83">
        <v>4740</v>
      </c>
      <c r="R4741" s="86">
        <v>2.2431699999999999E-2</v>
      </c>
      <c r="S4741" s="86">
        <v>0.13878699999999999</v>
      </c>
    </row>
    <row r="4742" spans="2:19" x14ac:dyDescent="0.2">
      <c r="B4742" s="33"/>
      <c r="L4742" s="84">
        <v>0.85099999999999998</v>
      </c>
      <c r="M4742" s="83">
        <v>4687.7700000000004</v>
      </c>
      <c r="N4742" s="83">
        <v>53.232599999999998</v>
      </c>
      <c r="O4742" s="83">
        <v>4634.53</v>
      </c>
      <c r="P4742" s="83">
        <v>106.465</v>
      </c>
      <c r="Q4742" s="83">
        <v>4741</v>
      </c>
      <c r="R4742" s="86">
        <v>2.2456299999999998E-2</v>
      </c>
      <c r="S4742" s="86">
        <v>0.138934</v>
      </c>
    </row>
    <row r="4743" spans="2:19" x14ac:dyDescent="0.2">
      <c r="B4743" s="33"/>
      <c r="L4743" s="84">
        <v>0.8508</v>
      </c>
      <c r="M4743" s="83">
        <v>4688.7</v>
      </c>
      <c r="N4743" s="83">
        <v>53.302100000000003</v>
      </c>
      <c r="O4743" s="83">
        <v>4635.3999999999996</v>
      </c>
      <c r="P4743" s="83">
        <v>106.604</v>
      </c>
      <c r="Q4743" s="83">
        <v>4742</v>
      </c>
      <c r="R4743" s="86">
        <v>2.2480799999999999E-2</v>
      </c>
      <c r="S4743" s="86">
        <v>0.13930200000000001</v>
      </c>
    </row>
    <row r="4744" spans="2:19" x14ac:dyDescent="0.2">
      <c r="B4744" s="33"/>
      <c r="L4744" s="84">
        <v>0.8508</v>
      </c>
      <c r="M4744" s="83">
        <v>4689.63</v>
      </c>
      <c r="N4744" s="83">
        <v>53.371699999999997</v>
      </c>
      <c r="O4744" s="83">
        <v>4636.26</v>
      </c>
      <c r="P4744" s="83">
        <v>106.74299999999999</v>
      </c>
      <c r="Q4744" s="83">
        <v>4743</v>
      </c>
      <c r="R4744" s="86">
        <v>2.2505500000000001E-2</v>
      </c>
      <c r="S4744" s="86">
        <v>0.13930200000000001</v>
      </c>
    </row>
    <row r="4745" spans="2:19" x14ac:dyDescent="0.2">
      <c r="B4745" s="33"/>
      <c r="L4745" s="84">
        <v>0.8508</v>
      </c>
      <c r="M4745" s="83">
        <v>4690.5600000000004</v>
      </c>
      <c r="N4745" s="83">
        <v>53.441400000000002</v>
      </c>
      <c r="O4745" s="83">
        <v>4637.12</v>
      </c>
      <c r="P4745" s="83">
        <v>106.883</v>
      </c>
      <c r="Q4745" s="83">
        <v>4744</v>
      </c>
      <c r="R4745" s="86">
        <v>2.2530100000000001E-2</v>
      </c>
      <c r="S4745" s="86">
        <v>0.13930200000000001</v>
      </c>
    </row>
    <row r="4746" spans="2:19" x14ac:dyDescent="0.2">
      <c r="B4746" s="33"/>
      <c r="L4746" s="84">
        <v>0.8508</v>
      </c>
      <c r="M4746" s="83">
        <v>4691.49</v>
      </c>
      <c r="N4746" s="83">
        <v>53.511200000000002</v>
      </c>
      <c r="O4746" s="83">
        <v>4637.9799999999996</v>
      </c>
      <c r="P4746" s="83">
        <v>107.02200000000001</v>
      </c>
      <c r="Q4746" s="83">
        <v>4745</v>
      </c>
      <c r="R4746" s="86">
        <v>2.25548E-2</v>
      </c>
      <c r="S4746" s="86">
        <v>0.13930200000000001</v>
      </c>
    </row>
    <row r="4747" spans="2:19" x14ac:dyDescent="0.2">
      <c r="B4747" s="33"/>
      <c r="L4747" s="84">
        <v>0.85050000000000003</v>
      </c>
      <c r="M4747" s="83">
        <v>4692.42</v>
      </c>
      <c r="N4747" s="83">
        <v>53.581000000000003</v>
      </c>
      <c r="O4747" s="83">
        <v>4638.84</v>
      </c>
      <c r="P4747" s="83">
        <v>107.16200000000001</v>
      </c>
      <c r="Q4747" s="83">
        <v>4746</v>
      </c>
      <c r="R4747" s="86">
        <v>2.2579399999999999E-2</v>
      </c>
      <c r="S4747" s="86">
        <v>0.13967099999999999</v>
      </c>
    </row>
    <row r="4748" spans="2:19" x14ac:dyDescent="0.2">
      <c r="B4748" s="33"/>
      <c r="L4748" s="84">
        <v>0.85040000000000004</v>
      </c>
      <c r="M4748" s="83">
        <v>4693.3500000000004</v>
      </c>
      <c r="N4748" s="83">
        <v>53.6509</v>
      </c>
      <c r="O4748" s="83">
        <v>4639.7</v>
      </c>
      <c r="P4748" s="83">
        <v>107.30200000000001</v>
      </c>
      <c r="Q4748" s="83">
        <v>4747</v>
      </c>
      <c r="R4748" s="86">
        <v>2.2604099999999998E-2</v>
      </c>
      <c r="S4748" s="86">
        <v>0.139819</v>
      </c>
    </row>
    <row r="4749" spans="2:19" x14ac:dyDescent="0.2">
      <c r="B4749" s="33"/>
      <c r="L4749" s="84">
        <v>0.84989999999999999</v>
      </c>
      <c r="M4749" s="83">
        <v>4694.28</v>
      </c>
      <c r="N4749" s="83">
        <v>53.7209</v>
      </c>
      <c r="O4749" s="83">
        <v>4640.5600000000004</v>
      </c>
      <c r="P4749" s="83">
        <v>107.44199999999999</v>
      </c>
      <c r="Q4749" s="83">
        <v>4748</v>
      </c>
      <c r="R4749" s="86">
        <v>2.2628800000000001E-2</v>
      </c>
      <c r="S4749" s="86">
        <v>0.13996700000000001</v>
      </c>
    </row>
    <row r="4750" spans="2:19" x14ac:dyDescent="0.2">
      <c r="B4750" s="33"/>
      <c r="L4750" s="84">
        <v>0.8498</v>
      </c>
      <c r="M4750" s="83">
        <v>4695.21</v>
      </c>
      <c r="N4750" s="83">
        <v>53.790900000000001</v>
      </c>
      <c r="O4750" s="83">
        <v>4641.42</v>
      </c>
      <c r="P4750" s="83">
        <v>107.58199999999999</v>
      </c>
      <c r="Q4750" s="83">
        <v>4749</v>
      </c>
      <c r="R4750" s="86">
        <v>2.2653599999999999E-2</v>
      </c>
      <c r="S4750" s="86">
        <v>0.14011499999999999</v>
      </c>
    </row>
    <row r="4751" spans="2:19" x14ac:dyDescent="0.2">
      <c r="B4751" s="33"/>
      <c r="L4751" s="84">
        <v>0.84970000000000001</v>
      </c>
      <c r="M4751" s="83">
        <v>4696.1400000000003</v>
      </c>
      <c r="N4751" s="83">
        <v>53.8611</v>
      </c>
      <c r="O4751" s="83">
        <v>4642.28</v>
      </c>
      <c r="P4751" s="83">
        <v>107.72199999999999</v>
      </c>
      <c r="Q4751" s="83">
        <v>4750</v>
      </c>
      <c r="R4751" s="86">
        <v>2.2678299999999998E-2</v>
      </c>
      <c r="S4751" s="86">
        <v>0.140264</v>
      </c>
    </row>
    <row r="4752" spans="2:19" x14ac:dyDescent="0.2">
      <c r="B4752" s="33"/>
      <c r="L4752" s="84">
        <v>0.84960000000000002</v>
      </c>
      <c r="M4752" s="83">
        <v>4697.07</v>
      </c>
      <c r="N4752" s="83">
        <v>53.9313</v>
      </c>
      <c r="O4752" s="83">
        <v>4643.1400000000003</v>
      </c>
      <c r="P4752" s="83">
        <v>107.863</v>
      </c>
      <c r="Q4752" s="83">
        <v>4751</v>
      </c>
      <c r="R4752" s="86">
        <v>2.27031E-2</v>
      </c>
      <c r="S4752" s="86">
        <v>0.140486</v>
      </c>
    </row>
    <row r="4753" spans="2:19" x14ac:dyDescent="0.2">
      <c r="B4753" s="33"/>
      <c r="L4753" s="84">
        <v>0.84960000000000002</v>
      </c>
      <c r="M4753" s="83">
        <v>4698</v>
      </c>
      <c r="N4753" s="83">
        <v>54.001600000000003</v>
      </c>
      <c r="O4753" s="83">
        <v>4644</v>
      </c>
      <c r="P4753" s="83">
        <v>108.003</v>
      </c>
      <c r="Q4753" s="83">
        <v>4752</v>
      </c>
      <c r="R4753" s="86">
        <v>2.2727899999999999E-2</v>
      </c>
      <c r="S4753" s="86">
        <v>0.140486</v>
      </c>
    </row>
    <row r="4754" spans="2:19" x14ac:dyDescent="0.2">
      <c r="B4754" s="33"/>
      <c r="L4754" s="84">
        <v>0.8488</v>
      </c>
      <c r="M4754" s="83">
        <v>4698.93</v>
      </c>
      <c r="N4754" s="83">
        <v>54.071899999999999</v>
      </c>
      <c r="O4754" s="83">
        <v>4644.8599999999997</v>
      </c>
      <c r="P4754" s="83">
        <v>108.14400000000001</v>
      </c>
      <c r="Q4754" s="83">
        <v>4753</v>
      </c>
      <c r="R4754" s="86">
        <v>2.27528E-2</v>
      </c>
      <c r="S4754" s="86">
        <v>0.14078399999999999</v>
      </c>
    </row>
    <row r="4755" spans="2:19" x14ac:dyDescent="0.2">
      <c r="B4755" s="33"/>
      <c r="L4755" s="84">
        <v>0.8488</v>
      </c>
      <c r="M4755" s="83">
        <v>4699.8599999999997</v>
      </c>
      <c r="N4755" s="83">
        <v>54.142299999999999</v>
      </c>
      <c r="O4755" s="83">
        <v>4645.72</v>
      </c>
      <c r="P4755" s="83">
        <v>108.285</v>
      </c>
      <c r="Q4755" s="83">
        <v>4754</v>
      </c>
      <c r="R4755" s="86">
        <v>2.2777599999999999E-2</v>
      </c>
      <c r="S4755" s="86">
        <v>0.14078399999999999</v>
      </c>
    </row>
    <row r="4756" spans="2:19" x14ac:dyDescent="0.2">
      <c r="B4756" s="33"/>
      <c r="L4756" s="84">
        <v>0.84840000000000004</v>
      </c>
      <c r="M4756" s="83">
        <v>4700.79</v>
      </c>
      <c r="N4756" s="83">
        <v>54.212800000000001</v>
      </c>
      <c r="O4756" s="83">
        <v>4646.57</v>
      </c>
      <c r="P4756" s="83">
        <v>108.426</v>
      </c>
      <c r="Q4756" s="83">
        <v>4755</v>
      </c>
      <c r="R4756" s="86">
        <v>2.28025E-2</v>
      </c>
      <c r="S4756" s="86">
        <v>0.14100699999999999</v>
      </c>
    </row>
    <row r="4757" spans="2:19" x14ac:dyDescent="0.2">
      <c r="B4757" s="33"/>
      <c r="L4757" s="84">
        <v>0.84789999999999999</v>
      </c>
      <c r="M4757" s="83">
        <v>4701.72</v>
      </c>
      <c r="N4757" s="83">
        <v>54.2834</v>
      </c>
      <c r="O4757" s="83">
        <v>4647.43</v>
      </c>
      <c r="P4757" s="83">
        <v>108.56699999999999</v>
      </c>
      <c r="Q4757" s="83">
        <v>4756</v>
      </c>
      <c r="R4757" s="86">
        <v>2.2827299999999998E-2</v>
      </c>
      <c r="S4757" s="86">
        <v>0.141156</v>
      </c>
    </row>
    <row r="4758" spans="2:19" x14ac:dyDescent="0.2">
      <c r="B4758" s="33"/>
      <c r="L4758" s="84">
        <v>0.8478</v>
      </c>
      <c r="M4758" s="83">
        <v>4702.6499999999996</v>
      </c>
      <c r="N4758" s="83">
        <v>54.354100000000003</v>
      </c>
      <c r="O4758" s="83">
        <v>4648.29</v>
      </c>
      <c r="P4758" s="83">
        <v>108.708</v>
      </c>
      <c r="Q4758" s="83">
        <v>4757</v>
      </c>
      <c r="R4758" s="86">
        <v>2.2852299999999999E-2</v>
      </c>
      <c r="S4758" s="86">
        <v>0.14130499999999999</v>
      </c>
    </row>
    <row r="4759" spans="2:19" x14ac:dyDescent="0.2">
      <c r="B4759" s="33"/>
      <c r="L4759" s="84">
        <v>0.84730000000000005</v>
      </c>
      <c r="M4759" s="83">
        <v>4703.58</v>
      </c>
      <c r="N4759" s="83">
        <v>54.424799999999998</v>
      </c>
      <c r="O4759" s="83">
        <v>4649.1499999999996</v>
      </c>
      <c r="P4759" s="83">
        <v>108.85</v>
      </c>
      <c r="Q4759" s="83">
        <v>4758</v>
      </c>
      <c r="R4759" s="86">
        <v>2.28772E-2</v>
      </c>
      <c r="S4759" s="86">
        <v>0.141454</v>
      </c>
    </row>
    <row r="4760" spans="2:19" x14ac:dyDescent="0.2">
      <c r="B4760" s="33"/>
      <c r="L4760" s="84">
        <v>0.84709999999999996</v>
      </c>
      <c r="M4760" s="83">
        <v>4704.5</v>
      </c>
      <c r="N4760" s="83">
        <v>54.495600000000003</v>
      </c>
      <c r="O4760" s="83">
        <v>4650.01</v>
      </c>
      <c r="P4760" s="83">
        <v>108.991</v>
      </c>
      <c r="Q4760" s="83">
        <v>4759</v>
      </c>
      <c r="R4760" s="86">
        <v>2.2902100000000002E-2</v>
      </c>
      <c r="S4760" s="86">
        <v>0.141679</v>
      </c>
    </row>
    <row r="4761" spans="2:19" x14ac:dyDescent="0.2">
      <c r="B4761" s="33"/>
      <c r="L4761" s="84">
        <v>0.84709999999999996</v>
      </c>
      <c r="M4761" s="83">
        <v>4705.43</v>
      </c>
      <c r="N4761" s="83">
        <v>54.566499999999998</v>
      </c>
      <c r="O4761" s="83">
        <v>4650.87</v>
      </c>
      <c r="P4761" s="83">
        <v>109.133</v>
      </c>
      <c r="Q4761" s="83">
        <v>4760</v>
      </c>
      <c r="R4761" s="86">
        <v>2.2927099999999999E-2</v>
      </c>
      <c r="S4761" s="86">
        <v>0.141679</v>
      </c>
    </row>
    <row r="4762" spans="2:19" x14ac:dyDescent="0.2">
      <c r="B4762" s="33"/>
      <c r="L4762" s="84">
        <v>0.84670000000000001</v>
      </c>
      <c r="M4762" s="83">
        <v>4706.3599999999997</v>
      </c>
      <c r="N4762" s="83">
        <v>54.6374</v>
      </c>
      <c r="O4762" s="83">
        <v>4651.7299999999996</v>
      </c>
      <c r="P4762" s="83">
        <v>109.27500000000001</v>
      </c>
      <c r="Q4762" s="83">
        <v>4761</v>
      </c>
      <c r="R4762" s="86">
        <v>2.29521E-2</v>
      </c>
      <c r="S4762" s="86">
        <v>0.141903</v>
      </c>
    </row>
    <row r="4763" spans="2:19" x14ac:dyDescent="0.2">
      <c r="B4763" s="33"/>
      <c r="L4763" s="84">
        <v>0.84650000000000003</v>
      </c>
      <c r="M4763" s="83">
        <v>4707.29</v>
      </c>
      <c r="N4763" s="83">
        <v>54.708500000000001</v>
      </c>
      <c r="O4763" s="83">
        <v>4652.58</v>
      </c>
      <c r="P4763" s="83">
        <v>109.417</v>
      </c>
      <c r="Q4763" s="83">
        <v>4762</v>
      </c>
      <c r="R4763" s="86">
        <v>2.29771E-2</v>
      </c>
      <c r="S4763" s="86">
        <v>0.14205300000000001</v>
      </c>
    </row>
    <row r="4764" spans="2:19" x14ac:dyDescent="0.2">
      <c r="B4764" s="33"/>
      <c r="L4764" s="84">
        <v>0.84630000000000005</v>
      </c>
      <c r="M4764" s="83">
        <v>4708.22</v>
      </c>
      <c r="N4764" s="83">
        <v>54.779600000000002</v>
      </c>
      <c r="O4764" s="83">
        <v>4653.4399999999996</v>
      </c>
      <c r="P4764" s="83">
        <v>109.559</v>
      </c>
      <c r="Q4764" s="83">
        <v>4763</v>
      </c>
      <c r="R4764" s="86">
        <v>2.3002100000000001E-2</v>
      </c>
      <c r="S4764" s="86">
        <v>0.142653</v>
      </c>
    </row>
    <row r="4765" spans="2:19" x14ac:dyDescent="0.2">
      <c r="B4765" s="33"/>
      <c r="L4765" s="84">
        <v>0.84630000000000005</v>
      </c>
      <c r="M4765" s="83">
        <v>4709.1499999999996</v>
      </c>
      <c r="N4765" s="83">
        <v>54.850700000000003</v>
      </c>
      <c r="O4765" s="83">
        <v>4654.3</v>
      </c>
      <c r="P4765" s="83">
        <v>109.70099999999999</v>
      </c>
      <c r="Q4765" s="83">
        <v>4764</v>
      </c>
      <c r="R4765" s="86">
        <v>2.3027200000000001E-2</v>
      </c>
      <c r="S4765" s="86">
        <v>0.142653</v>
      </c>
    </row>
    <row r="4766" spans="2:19" x14ac:dyDescent="0.2">
      <c r="B4766" s="33"/>
      <c r="L4766" s="84">
        <v>0.84630000000000005</v>
      </c>
      <c r="M4766" s="83">
        <v>4710.08</v>
      </c>
      <c r="N4766" s="83">
        <v>54.921999999999997</v>
      </c>
      <c r="O4766" s="83">
        <v>4655.16</v>
      </c>
      <c r="P4766" s="83">
        <v>109.84399999999999</v>
      </c>
      <c r="Q4766" s="83">
        <v>4765</v>
      </c>
      <c r="R4766" s="86">
        <v>2.3052300000000001E-2</v>
      </c>
      <c r="S4766" s="86">
        <v>0.142653</v>
      </c>
    </row>
    <row r="4767" spans="2:19" x14ac:dyDescent="0.2">
      <c r="B4767" s="33"/>
      <c r="L4767" s="84">
        <v>0.84630000000000005</v>
      </c>
      <c r="M4767" s="83">
        <v>4711.01</v>
      </c>
      <c r="N4767" s="83">
        <v>54.993299999999998</v>
      </c>
      <c r="O4767" s="83">
        <v>4656.01</v>
      </c>
      <c r="P4767" s="83">
        <v>109.98699999999999</v>
      </c>
      <c r="Q4767" s="83">
        <v>4766</v>
      </c>
      <c r="R4767" s="86">
        <v>2.3077299999999999E-2</v>
      </c>
      <c r="S4767" s="86">
        <v>0.142653</v>
      </c>
    </row>
    <row r="4768" spans="2:19" x14ac:dyDescent="0.2">
      <c r="B4768" s="33"/>
      <c r="L4768" s="84">
        <v>0.84630000000000005</v>
      </c>
      <c r="M4768" s="83">
        <v>4711.9399999999996</v>
      </c>
      <c r="N4768" s="83">
        <v>55.064700000000002</v>
      </c>
      <c r="O4768" s="83">
        <v>4656.87</v>
      </c>
      <c r="P4768" s="83">
        <v>110.129</v>
      </c>
      <c r="Q4768" s="83">
        <v>4767</v>
      </c>
      <c r="R4768" s="86">
        <v>2.3102500000000002E-2</v>
      </c>
      <c r="S4768" s="86">
        <v>0.142653</v>
      </c>
    </row>
    <row r="4769" spans="2:19" x14ac:dyDescent="0.2">
      <c r="B4769" s="33"/>
      <c r="L4769" s="84">
        <v>0.84630000000000005</v>
      </c>
      <c r="M4769" s="83">
        <v>4712.8599999999997</v>
      </c>
      <c r="N4769" s="83">
        <v>55.136200000000002</v>
      </c>
      <c r="O4769" s="83">
        <v>4657.7299999999996</v>
      </c>
      <c r="P4769" s="83">
        <v>110.27200000000001</v>
      </c>
      <c r="Q4769" s="83">
        <v>4768</v>
      </c>
      <c r="R4769" s="86">
        <v>2.3127600000000002E-2</v>
      </c>
      <c r="S4769" s="86">
        <v>0.142653</v>
      </c>
    </row>
    <row r="4770" spans="2:19" x14ac:dyDescent="0.2">
      <c r="B4770" s="33"/>
      <c r="L4770" s="84">
        <v>0.84630000000000005</v>
      </c>
      <c r="M4770" s="83">
        <v>4713.79</v>
      </c>
      <c r="N4770" s="83">
        <v>55.207799999999999</v>
      </c>
      <c r="O4770" s="83">
        <v>4658.58</v>
      </c>
      <c r="P4770" s="83">
        <v>110.416</v>
      </c>
      <c r="Q4770" s="83">
        <v>4769</v>
      </c>
      <c r="R4770" s="86">
        <v>2.3152800000000001E-2</v>
      </c>
      <c r="S4770" s="86">
        <v>0.142653</v>
      </c>
    </row>
    <row r="4771" spans="2:19" x14ac:dyDescent="0.2">
      <c r="B4771" s="33"/>
      <c r="L4771" s="84">
        <v>0.84589999999999999</v>
      </c>
      <c r="M4771" s="83">
        <v>4714.72</v>
      </c>
      <c r="N4771" s="83">
        <v>55.279400000000003</v>
      </c>
      <c r="O4771" s="83">
        <v>4659.4399999999996</v>
      </c>
      <c r="P4771" s="83">
        <v>110.559</v>
      </c>
      <c r="Q4771" s="83">
        <v>4770</v>
      </c>
      <c r="R4771" s="86">
        <v>2.3177900000000001E-2</v>
      </c>
      <c r="S4771" s="86">
        <v>0.14325599999999999</v>
      </c>
    </row>
    <row r="4772" spans="2:19" x14ac:dyDescent="0.2">
      <c r="B4772" s="33"/>
      <c r="L4772" s="84">
        <v>0.8458</v>
      </c>
      <c r="M4772" s="83">
        <v>4715.6499999999996</v>
      </c>
      <c r="N4772" s="83">
        <v>55.351100000000002</v>
      </c>
      <c r="O4772" s="83">
        <v>4660.3</v>
      </c>
      <c r="P4772" s="83">
        <v>110.702</v>
      </c>
      <c r="Q4772" s="83">
        <v>4771</v>
      </c>
      <c r="R4772" s="86">
        <v>2.3203100000000001E-2</v>
      </c>
      <c r="S4772" s="86">
        <v>0.14340700000000001</v>
      </c>
    </row>
    <row r="4773" spans="2:19" x14ac:dyDescent="0.2">
      <c r="B4773" s="33"/>
      <c r="L4773" s="84">
        <v>0.84570000000000001</v>
      </c>
      <c r="M4773" s="83">
        <v>4716.58</v>
      </c>
      <c r="N4773" s="83">
        <v>55.422899999999998</v>
      </c>
      <c r="O4773" s="83">
        <v>4661.1499999999996</v>
      </c>
      <c r="P4773" s="83">
        <v>110.846</v>
      </c>
      <c r="Q4773" s="83">
        <v>4772</v>
      </c>
      <c r="R4773" s="86">
        <v>2.32284E-2</v>
      </c>
      <c r="S4773" s="86">
        <v>0.14355799999999999</v>
      </c>
    </row>
    <row r="4774" spans="2:19" x14ac:dyDescent="0.2">
      <c r="B4774" s="33"/>
      <c r="L4774" s="84">
        <v>0.84560000000000002</v>
      </c>
      <c r="M4774" s="83">
        <v>4717.51</v>
      </c>
      <c r="N4774" s="83">
        <v>55.494700000000002</v>
      </c>
      <c r="O4774" s="83">
        <v>4662.01</v>
      </c>
      <c r="P4774" s="83">
        <v>110.989</v>
      </c>
      <c r="Q4774" s="83">
        <v>4773</v>
      </c>
      <c r="R4774" s="86">
        <v>2.3253599999999999E-2</v>
      </c>
      <c r="S4774" s="86">
        <v>0.143709</v>
      </c>
    </row>
    <row r="4775" spans="2:19" x14ac:dyDescent="0.2">
      <c r="B4775" s="33"/>
      <c r="L4775" s="84">
        <v>0.84489999999999998</v>
      </c>
      <c r="M4775" s="83">
        <v>4718.43</v>
      </c>
      <c r="N4775" s="83">
        <v>55.566600000000001</v>
      </c>
      <c r="O4775" s="83">
        <v>4662.87</v>
      </c>
      <c r="P4775" s="83">
        <v>111.133</v>
      </c>
      <c r="Q4775" s="83">
        <v>4774</v>
      </c>
      <c r="R4775" s="86">
        <v>2.3278900000000002E-2</v>
      </c>
      <c r="S4775" s="86">
        <v>0.14385999999999999</v>
      </c>
    </row>
    <row r="4776" spans="2:19" x14ac:dyDescent="0.2">
      <c r="B4776" s="33"/>
      <c r="L4776" s="84">
        <v>0.84460000000000002</v>
      </c>
      <c r="M4776" s="83">
        <v>4719.3599999999997</v>
      </c>
      <c r="N4776" s="83">
        <v>55.6387</v>
      </c>
      <c r="O4776" s="83">
        <v>4663.72</v>
      </c>
      <c r="P4776" s="83">
        <v>111.277</v>
      </c>
      <c r="Q4776" s="83">
        <v>4775</v>
      </c>
      <c r="R4776" s="86">
        <v>2.3304100000000001E-2</v>
      </c>
      <c r="S4776" s="86">
        <v>0.144012</v>
      </c>
    </row>
    <row r="4777" spans="2:19" x14ac:dyDescent="0.2">
      <c r="B4777" s="33"/>
      <c r="L4777" s="84">
        <v>0.84450000000000003</v>
      </c>
      <c r="M4777" s="83">
        <v>4720.29</v>
      </c>
      <c r="N4777" s="83">
        <v>55.710700000000003</v>
      </c>
      <c r="O4777" s="83">
        <v>4664.58</v>
      </c>
      <c r="P4777" s="83">
        <v>111.42100000000001</v>
      </c>
      <c r="Q4777" s="83">
        <v>4776</v>
      </c>
      <c r="R4777" s="86">
        <v>2.33295E-2</v>
      </c>
      <c r="S4777" s="86">
        <v>0.14439099999999999</v>
      </c>
    </row>
    <row r="4778" spans="2:19" x14ac:dyDescent="0.2">
      <c r="B4778" s="33"/>
      <c r="L4778" s="84">
        <v>0.84450000000000003</v>
      </c>
      <c r="M4778" s="83">
        <v>4721.22</v>
      </c>
      <c r="N4778" s="83">
        <v>55.782899999999998</v>
      </c>
      <c r="O4778" s="83">
        <v>4665.43</v>
      </c>
      <c r="P4778" s="83">
        <v>111.566</v>
      </c>
      <c r="Q4778" s="83">
        <v>4777</v>
      </c>
      <c r="R4778" s="86">
        <v>2.3354799999999998E-2</v>
      </c>
      <c r="S4778" s="86">
        <v>0.14439099999999999</v>
      </c>
    </row>
    <row r="4779" spans="2:19" x14ac:dyDescent="0.2">
      <c r="B4779" s="33"/>
      <c r="L4779" s="84">
        <v>0.84450000000000003</v>
      </c>
      <c r="M4779" s="83">
        <v>4722.1400000000003</v>
      </c>
      <c r="N4779" s="83">
        <v>55.8551</v>
      </c>
      <c r="O4779" s="83">
        <v>4666.29</v>
      </c>
      <c r="P4779" s="83">
        <v>111.71</v>
      </c>
      <c r="Q4779" s="83">
        <v>4778</v>
      </c>
      <c r="R4779" s="86">
        <v>2.3380100000000001E-2</v>
      </c>
      <c r="S4779" s="86">
        <v>0.14439099999999999</v>
      </c>
    </row>
    <row r="4780" spans="2:19" x14ac:dyDescent="0.2">
      <c r="B4780" s="33"/>
      <c r="L4780" s="84">
        <v>0.84450000000000003</v>
      </c>
      <c r="M4780" s="83">
        <v>4723.07</v>
      </c>
      <c r="N4780" s="83">
        <v>55.927399999999999</v>
      </c>
      <c r="O4780" s="83">
        <v>4667.1499999999996</v>
      </c>
      <c r="P4780" s="83">
        <v>111.855</v>
      </c>
      <c r="Q4780" s="83">
        <v>4779</v>
      </c>
      <c r="R4780" s="86">
        <v>2.3405499999999999E-2</v>
      </c>
      <c r="S4780" s="86">
        <v>0.14439099999999999</v>
      </c>
    </row>
    <row r="4781" spans="2:19" x14ac:dyDescent="0.2">
      <c r="B4781" s="33"/>
      <c r="L4781" s="84">
        <v>0.84409999999999996</v>
      </c>
      <c r="M4781" s="83">
        <v>4724</v>
      </c>
      <c r="N4781" s="83">
        <v>55.9998</v>
      </c>
      <c r="O4781" s="83">
        <v>4668</v>
      </c>
      <c r="P4781" s="83">
        <v>112</v>
      </c>
      <c r="Q4781" s="83">
        <v>4780</v>
      </c>
      <c r="R4781" s="86">
        <v>2.3430900000000001E-2</v>
      </c>
      <c r="S4781" s="86">
        <v>0.14477100000000001</v>
      </c>
    </row>
    <row r="4782" spans="2:19" x14ac:dyDescent="0.2">
      <c r="B4782" s="33"/>
      <c r="L4782" s="84">
        <v>0.84389999999999998</v>
      </c>
      <c r="M4782" s="83">
        <v>4724.93</v>
      </c>
      <c r="N4782" s="83">
        <v>56.072299999999998</v>
      </c>
      <c r="O4782" s="83">
        <v>4668.8599999999997</v>
      </c>
      <c r="P4782" s="83">
        <v>112.145</v>
      </c>
      <c r="Q4782" s="83">
        <v>4781</v>
      </c>
      <c r="R4782" s="86">
        <v>2.3456299999999999E-2</v>
      </c>
      <c r="S4782" s="86">
        <v>0.144923</v>
      </c>
    </row>
    <row r="4783" spans="2:19" x14ac:dyDescent="0.2">
      <c r="B4783" s="33"/>
      <c r="L4783" s="84">
        <v>0.84340000000000004</v>
      </c>
      <c r="M4783" s="83">
        <v>4725.8599999999997</v>
      </c>
      <c r="N4783" s="83">
        <v>56.144799999999996</v>
      </c>
      <c r="O4783" s="83">
        <v>4669.71</v>
      </c>
      <c r="P4783" s="83">
        <v>112.29</v>
      </c>
      <c r="Q4783" s="83">
        <v>4782</v>
      </c>
      <c r="R4783" s="86">
        <v>2.3481700000000001E-2</v>
      </c>
      <c r="S4783" s="86">
        <v>0.14507600000000001</v>
      </c>
    </row>
    <row r="4784" spans="2:19" x14ac:dyDescent="0.2">
      <c r="B4784" s="33"/>
      <c r="L4784" s="84">
        <v>0.84330000000000005</v>
      </c>
      <c r="M4784" s="83">
        <v>4726.78</v>
      </c>
      <c r="N4784" s="83">
        <v>56.217399999999998</v>
      </c>
      <c r="O4784" s="83">
        <v>4670.57</v>
      </c>
      <c r="P4784" s="83">
        <v>112.435</v>
      </c>
      <c r="Q4784" s="83">
        <v>4783</v>
      </c>
      <c r="R4784" s="86">
        <v>2.3507199999999999E-2</v>
      </c>
      <c r="S4784" s="86">
        <v>0.145228</v>
      </c>
    </row>
    <row r="4785" spans="2:19" x14ac:dyDescent="0.2">
      <c r="B4785" s="33"/>
      <c r="L4785" s="84">
        <v>0.84319999999999995</v>
      </c>
      <c r="M4785" s="83">
        <v>4727.71</v>
      </c>
      <c r="N4785" s="83">
        <v>56.290100000000002</v>
      </c>
      <c r="O4785" s="83">
        <v>4671.42</v>
      </c>
      <c r="P4785" s="83">
        <v>112.58</v>
      </c>
      <c r="Q4785" s="83">
        <v>4784</v>
      </c>
      <c r="R4785" s="86">
        <v>2.35327E-2</v>
      </c>
      <c r="S4785" s="86">
        <v>0.14538100000000001</v>
      </c>
    </row>
    <row r="4786" spans="2:19" x14ac:dyDescent="0.2">
      <c r="B4786" s="33"/>
      <c r="L4786" s="84">
        <v>0.84250000000000003</v>
      </c>
      <c r="M4786" s="83">
        <v>4728.6400000000003</v>
      </c>
      <c r="N4786" s="83">
        <v>56.362900000000003</v>
      </c>
      <c r="O4786" s="83">
        <v>4672.2700000000004</v>
      </c>
      <c r="P4786" s="83">
        <v>112.726</v>
      </c>
      <c r="Q4786" s="83">
        <v>4785</v>
      </c>
      <c r="R4786" s="86">
        <v>2.3558200000000001E-2</v>
      </c>
      <c r="S4786" s="86">
        <v>0.145533</v>
      </c>
    </row>
    <row r="4787" spans="2:19" x14ac:dyDescent="0.2">
      <c r="B4787" s="33"/>
      <c r="L4787" s="84">
        <v>0.84189999999999998</v>
      </c>
      <c r="M4787" s="83">
        <v>4729.5600000000004</v>
      </c>
      <c r="N4787" s="83">
        <v>56.435699999999997</v>
      </c>
      <c r="O4787" s="83">
        <v>4673.13</v>
      </c>
      <c r="P4787" s="83">
        <v>112.871</v>
      </c>
      <c r="Q4787" s="83">
        <v>4786</v>
      </c>
      <c r="R4787" s="86">
        <v>2.3583699999999999E-2</v>
      </c>
      <c r="S4787" s="86">
        <v>0.14568600000000001</v>
      </c>
    </row>
    <row r="4788" spans="2:19" x14ac:dyDescent="0.2">
      <c r="B4788" s="33"/>
      <c r="L4788" s="84">
        <v>0.84179999999999999</v>
      </c>
      <c r="M4788" s="83">
        <v>4730.49</v>
      </c>
      <c r="N4788" s="83">
        <v>56.508699999999997</v>
      </c>
      <c r="O4788" s="83">
        <v>4673.9799999999996</v>
      </c>
      <c r="P4788" s="83">
        <v>113.017</v>
      </c>
      <c r="Q4788" s="83">
        <v>4787</v>
      </c>
      <c r="R4788" s="86">
        <v>2.36092E-2</v>
      </c>
      <c r="S4788" s="86">
        <v>0.14591599999999999</v>
      </c>
    </row>
    <row r="4789" spans="2:19" x14ac:dyDescent="0.2">
      <c r="B4789" s="33"/>
      <c r="L4789" s="84">
        <v>0.84179999999999999</v>
      </c>
      <c r="M4789" s="83">
        <v>4731.42</v>
      </c>
      <c r="N4789" s="83">
        <v>56.581600000000002</v>
      </c>
      <c r="O4789" s="83">
        <v>4674.84</v>
      </c>
      <c r="P4789" s="83">
        <v>113.163</v>
      </c>
      <c r="Q4789" s="83">
        <v>4788</v>
      </c>
      <c r="R4789" s="86">
        <v>2.3634800000000001E-2</v>
      </c>
      <c r="S4789" s="86">
        <v>0.14591599999999999</v>
      </c>
    </row>
    <row r="4790" spans="2:19" x14ac:dyDescent="0.2">
      <c r="B4790" s="33"/>
      <c r="L4790" s="84">
        <v>0.84119999999999995</v>
      </c>
      <c r="M4790" s="83">
        <v>4732.3500000000004</v>
      </c>
      <c r="N4790" s="83">
        <v>56.654699999999998</v>
      </c>
      <c r="O4790" s="83">
        <v>4675.6899999999996</v>
      </c>
      <c r="P4790" s="83">
        <v>113.309</v>
      </c>
      <c r="Q4790" s="83">
        <v>4789</v>
      </c>
      <c r="R4790" s="86">
        <v>2.3660400000000002E-2</v>
      </c>
      <c r="S4790" s="86">
        <v>0.146146</v>
      </c>
    </row>
    <row r="4791" spans="2:19" x14ac:dyDescent="0.2">
      <c r="B4791" s="33"/>
      <c r="L4791" s="84">
        <v>0.84089999999999998</v>
      </c>
      <c r="M4791" s="83">
        <v>4733.2700000000004</v>
      </c>
      <c r="N4791" s="83">
        <v>56.727899999999998</v>
      </c>
      <c r="O4791" s="83">
        <v>4676.54</v>
      </c>
      <c r="P4791" s="83">
        <v>113.456</v>
      </c>
      <c r="Q4791" s="83">
        <v>4790</v>
      </c>
      <c r="R4791" s="86">
        <v>2.3685999999999999E-2</v>
      </c>
      <c r="S4791" s="86">
        <v>0.14637600000000001</v>
      </c>
    </row>
    <row r="4792" spans="2:19" x14ac:dyDescent="0.2">
      <c r="B4792" s="33"/>
      <c r="L4792" s="84">
        <v>0.84089999999999998</v>
      </c>
      <c r="M4792" s="83">
        <v>4734.2</v>
      </c>
      <c r="N4792" s="83">
        <v>56.801099999999998</v>
      </c>
      <c r="O4792" s="83">
        <v>4677.3999999999996</v>
      </c>
      <c r="P4792" s="83">
        <v>113.602</v>
      </c>
      <c r="Q4792" s="83">
        <v>4791</v>
      </c>
      <c r="R4792" s="86">
        <v>2.3711599999999999E-2</v>
      </c>
      <c r="S4792" s="86">
        <v>0.14637600000000001</v>
      </c>
    </row>
    <row r="4793" spans="2:19" x14ac:dyDescent="0.2">
      <c r="B4793" s="33"/>
      <c r="L4793" s="84">
        <v>0.84079999999999999</v>
      </c>
      <c r="M4793" s="83">
        <v>4735.13</v>
      </c>
      <c r="N4793" s="83">
        <v>56.874400000000001</v>
      </c>
      <c r="O4793" s="83">
        <v>4678.25</v>
      </c>
      <c r="P4793" s="83">
        <v>113.749</v>
      </c>
      <c r="Q4793" s="83">
        <v>4792</v>
      </c>
      <c r="R4793" s="86">
        <v>2.37372E-2</v>
      </c>
      <c r="S4793" s="86">
        <v>0.14660599999999999</v>
      </c>
    </row>
    <row r="4794" spans="2:19" x14ac:dyDescent="0.2">
      <c r="B4794" s="33"/>
      <c r="L4794" s="84">
        <v>0.84050000000000002</v>
      </c>
      <c r="M4794" s="83">
        <v>4736.05</v>
      </c>
      <c r="N4794" s="83">
        <v>56.947800000000001</v>
      </c>
      <c r="O4794" s="83">
        <v>4679.1000000000004</v>
      </c>
      <c r="P4794" s="83">
        <v>113.896</v>
      </c>
      <c r="Q4794" s="83">
        <v>4793</v>
      </c>
      <c r="R4794" s="86">
        <v>2.37629E-2</v>
      </c>
      <c r="S4794" s="86">
        <v>0.14676</v>
      </c>
    </row>
    <row r="4795" spans="2:19" x14ac:dyDescent="0.2">
      <c r="B4795" s="33"/>
      <c r="L4795" s="84">
        <v>0.83989999999999998</v>
      </c>
      <c r="M4795" s="83">
        <v>4736.9799999999996</v>
      </c>
      <c r="N4795" s="83">
        <v>57.0212</v>
      </c>
      <c r="O4795" s="83">
        <v>4679.96</v>
      </c>
      <c r="P4795" s="83">
        <v>114.042</v>
      </c>
      <c r="Q4795" s="83">
        <v>4794</v>
      </c>
      <c r="R4795" s="86">
        <v>2.37886E-2</v>
      </c>
      <c r="S4795" s="86">
        <v>0.14691399999999999</v>
      </c>
    </row>
    <row r="4796" spans="2:19" x14ac:dyDescent="0.2">
      <c r="B4796" s="33"/>
      <c r="L4796" s="84">
        <v>0.83919999999999995</v>
      </c>
      <c r="M4796" s="83">
        <v>4737.91</v>
      </c>
      <c r="N4796" s="83">
        <v>57.094799999999999</v>
      </c>
      <c r="O4796" s="83">
        <v>4680.8100000000004</v>
      </c>
      <c r="P4796" s="83">
        <v>114.19</v>
      </c>
      <c r="Q4796" s="83">
        <v>4795</v>
      </c>
      <c r="R4796" s="86">
        <v>2.38143E-2</v>
      </c>
      <c r="S4796" s="86">
        <v>0.147145</v>
      </c>
    </row>
    <row r="4797" spans="2:19" x14ac:dyDescent="0.2">
      <c r="B4797" s="33"/>
      <c r="L4797" s="84">
        <v>0.83919999999999995</v>
      </c>
      <c r="M4797" s="83">
        <v>4738.83</v>
      </c>
      <c r="N4797" s="83">
        <v>57.168399999999998</v>
      </c>
      <c r="O4797" s="83">
        <v>4681.66</v>
      </c>
      <c r="P4797" s="83">
        <v>114.337</v>
      </c>
      <c r="Q4797" s="83">
        <v>4796</v>
      </c>
      <c r="R4797" s="86">
        <v>2.384E-2</v>
      </c>
      <c r="S4797" s="86">
        <v>0.147145</v>
      </c>
    </row>
    <row r="4798" spans="2:19" x14ac:dyDescent="0.2">
      <c r="B4798" s="33"/>
      <c r="L4798" s="84">
        <v>0.83899999999999997</v>
      </c>
      <c r="M4798" s="83">
        <v>4739.76</v>
      </c>
      <c r="N4798" s="83">
        <v>57.242100000000001</v>
      </c>
      <c r="O4798" s="83">
        <v>4682.5200000000004</v>
      </c>
      <c r="P4798" s="83">
        <v>114.48399999999999</v>
      </c>
      <c r="Q4798" s="83">
        <v>4797</v>
      </c>
      <c r="R4798" s="86">
        <v>2.38658E-2</v>
      </c>
      <c r="S4798" s="86">
        <v>0.147453</v>
      </c>
    </row>
    <row r="4799" spans="2:19" x14ac:dyDescent="0.2">
      <c r="B4799" s="33"/>
      <c r="L4799" s="84">
        <v>0.83899999999999997</v>
      </c>
      <c r="M4799" s="83">
        <v>4740.68</v>
      </c>
      <c r="N4799" s="83">
        <v>57.315800000000003</v>
      </c>
      <c r="O4799" s="83">
        <v>4683.37</v>
      </c>
      <c r="P4799" s="83">
        <v>114.63200000000001</v>
      </c>
      <c r="Q4799" s="83">
        <v>4798</v>
      </c>
      <c r="R4799" s="86">
        <v>2.3891599999999999E-2</v>
      </c>
      <c r="S4799" s="86">
        <v>0.147453</v>
      </c>
    </row>
    <row r="4800" spans="2:19" x14ac:dyDescent="0.2">
      <c r="B4800" s="33"/>
      <c r="L4800" s="84">
        <v>0.83889999999999998</v>
      </c>
      <c r="M4800" s="83">
        <v>4741.6099999999997</v>
      </c>
      <c r="N4800" s="83">
        <v>57.389699999999998</v>
      </c>
      <c r="O4800" s="83">
        <v>4684.22</v>
      </c>
      <c r="P4800" s="83">
        <v>114.779</v>
      </c>
      <c r="Q4800" s="83">
        <v>4799</v>
      </c>
      <c r="R4800" s="86">
        <v>2.3917299999999999E-2</v>
      </c>
      <c r="S4800" s="86">
        <v>0.14768500000000001</v>
      </c>
    </row>
    <row r="4801" spans="2:19" x14ac:dyDescent="0.2">
      <c r="B4801" s="33"/>
      <c r="L4801" s="84">
        <v>0.83850000000000002</v>
      </c>
      <c r="M4801" s="83">
        <v>4742.54</v>
      </c>
      <c r="N4801" s="83">
        <v>57.4636</v>
      </c>
      <c r="O4801" s="83">
        <v>4685.07</v>
      </c>
      <c r="P4801" s="83">
        <v>114.92700000000001</v>
      </c>
      <c r="Q4801" s="83">
        <v>4800</v>
      </c>
      <c r="R4801" s="86">
        <v>2.3943200000000001E-2</v>
      </c>
      <c r="S4801" s="86">
        <v>0.14784</v>
      </c>
    </row>
    <row r="4802" spans="2:19" x14ac:dyDescent="0.2">
      <c r="B4802" s="33"/>
      <c r="L4802" s="84">
        <v>0.83779999999999999</v>
      </c>
      <c r="M4802" s="83">
        <v>4743.46</v>
      </c>
      <c r="N4802" s="83">
        <v>57.537599999999998</v>
      </c>
      <c r="O4802" s="83">
        <v>4685.92</v>
      </c>
      <c r="P4802" s="83">
        <v>115.075</v>
      </c>
      <c r="Q4802" s="83">
        <v>4801</v>
      </c>
      <c r="R4802" s="86">
        <v>2.3969000000000001E-2</v>
      </c>
      <c r="S4802" s="86">
        <v>0.14815</v>
      </c>
    </row>
    <row r="4803" spans="2:19" x14ac:dyDescent="0.2">
      <c r="B4803" s="33"/>
      <c r="L4803" s="84">
        <v>0.83779999999999999</v>
      </c>
      <c r="M4803" s="83">
        <v>4744.3900000000003</v>
      </c>
      <c r="N4803" s="83">
        <v>57.611699999999999</v>
      </c>
      <c r="O4803" s="83">
        <v>4686.78</v>
      </c>
      <c r="P4803" s="83">
        <v>115.223</v>
      </c>
      <c r="Q4803" s="83">
        <v>4802</v>
      </c>
      <c r="R4803" s="86">
        <v>2.39949E-2</v>
      </c>
      <c r="S4803" s="86">
        <v>0.14815</v>
      </c>
    </row>
    <row r="4804" spans="2:19" x14ac:dyDescent="0.2">
      <c r="B4804" s="33"/>
      <c r="L4804" s="84">
        <v>0.83779999999999999</v>
      </c>
      <c r="M4804" s="83">
        <v>4745.3100000000004</v>
      </c>
      <c r="N4804" s="83">
        <v>57.6858</v>
      </c>
      <c r="O4804" s="83">
        <v>4687.63</v>
      </c>
      <c r="P4804" s="83">
        <v>115.372</v>
      </c>
      <c r="Q4804" s="83">
        <v>4803</v>
      </c>
      <c r="R4804" s="86">
        <v>2.4020699999999999E-2</v>
      </c>
      <c r="S4804" s="86">
        <v>0.14815</v>
      </c>
    </row>
    <row r="4805" spans="2:19" x14ac:dyDescent="0.2">
      <c r="B4805" s="33"/>
      <c r="L4805" s="84">
        <v>0.83760000000000001</v>
      </c>
      <c r="M4805" s="83">
        <v>4746.24</v>
      </c>
      <c r="N4805" s="83">
        <v>57.760100000000001</v>
      </c>
      <c r="O4805" s="83">
        <v>4688.4799999999996</v>
      </c>
      <c r="P4805" s="83">
        <v>115.52</v>
      </c>
      <c r="Q4805" s="83">
        <v>4804</v>
      </c>
      <c r="R4805" s="86">
        <v>2.4046600000000001E-2</v>
      </c>
      <c r="S4805" s="86">
        <v>0.14846000000000001</v>
      </c>
    </row>
    <row r="4806" spans="2:19" x14ac:dyDescent="0.2">
      <c r="B4806" s="33"/>
      <c r="L4806" s="84">
        <v>0.83679999999999999</v>
      </c>
      <c r="M4806" s="83">
        <v>4747.17</v>
      </c>
      <c r="N4806" s="83">
        <v>57.834400000000002</v>
      </c>
      <c r="O4806" s="83">
        <v>4689.33</v>
      </c>
      <c r="P4806" s="83">
        <v>115.669</v>
      </c>
      <c r="Q4806" s="83">
        <v>4805</v>
      </c>
      <c r="R4806" s="86">
        <v>2.40726E-2</v>
      </c>
      <c r="S4806" s="86">
        <v>0.149004</v>
      </c>
    </row>
    <row r="4807" spans="2:19" x14ac:dyDescent="0.2">
      <c r="B4807" s="33"/>
      <c r="L4807" s="84">
        <v>0.83679999999999999</v>
      </c>
      <c r="M4807" s="83">
        <v>4748.09</v>
      </c>
      <c r="N4807" s="83">
        <v>57.908700000000003</v>
      </c>
      <c r="O4807" s="83">
        <v>4690.18</v>
      </c>
      <c r="P4807" s="83">
        <v>115.81699999999999</v>
      </c>
      <c r="Q4807" s="83">
        <v>4806</v>
      </c>
      <c r="R4807" s="86">
        <v>2.4098499999999998E-2</v>
      </c>
      <c r="S4807" s="86">
        <v>0.149004</v>
      </c>
    </row>
    <row r="4808" spans="2:19" x14ac:dyDescent="0.2">
      <c r="B4808" s="33"/>
      <c r="L4808" s="84">
        <v>0.83679999999999999</v>
      </c>
      <c r="M4808" s="83">
        <v>4749.0200000000004</v>
      </c>
      <c r="N4808" s="83">
        <v>57.983199999999997</v>
      </c>
      <c r="O4808" s="83">
        <v>4691.03</v>
      </c>
      <c r="P4808" s="83">
        <v>115.96599999999999</v>
      </c>
      <c r="Q4808" s="83">
        <v>4807</v>
      </c>
      <c r="R4808" s="86">
        <v>2.41245E-2</v>
      </c>
      <c r="S4808" s="86">
        <v>0.149004</v>
      </c>
    </row>
    <row r="4809" spans="2:19" x14ac:dyDescent="0.2">
      <c r="B4809" s="33"/>
      <c r="L4809" s="84">
        <v>0.83679999999999999</v>
      </c>
      <c r="M4809" s="83">
        <v>4749.9399999999996</v>
      </c>
      <c r="N4809" s="83">
        <v>58.057699999999997</v>
      </c>
      <c r="O4809" s="83">
        <v>4691.88</v>
      </c>
      <c r="P4809" s="83">
        <v>116.11499999999999</v>
      </c>
      <c r="Q4809" s="83">
        <v>4808</v>
      </c>
      <c r="R4809" s="86">
        <v>2.4150499999999998E-2</v>
      </c>
      <c r="S4809" s="86">
        <v>0.149004</v>
      </c>
    </row>
    <row r="4810" spans="2:19" x14ac:dyDescent="0.2">
      <c r="B4810" s="33"/>
      <c r="L4810" s="84">
        <v>0.83679999999999999</v>
      </c>
      <c r="M4810" s="83">
        <v>4750.87</v>
      </c>
      <c r="N4810" s="83">
        <v>58.132399999999997</v>
      </c>
      <c r="O4810" s="83">
        <v>4692.74</v>
      </c>
      <c r="P4810" s="83">
        <v>116.265</v>
      </c>
      <c r="Q4810" s="83">
        <v>4809</v>
      </c>
      <c r="R4810" s="86">
        <v>2.41765E-2</v>
      </c>
      <c r="S4810" s="86">
        <v>0.149004</v>
      </c>
    </row>
    <row r="4811" spans="2:19" x14ac:dyDescent="0.2">
      <c r="B4811" s="33"/>
      <c r="L4811" s="84">
        <v>0.83679999999999999</v>
      </c>
      <c r="M4811" s="83">
        <v>4751.79</v>
      </c>
      <c r="N4811" s="83">
        <v>58.207099999999997</v>
      </c>
      <c r="O4811" s="83">
        <v>4693.59</v>
      </c>
      <c r="P4811" s="83">
        <v>116.414</v>
      </c>
      <c r="Q4811" s="83">
        <v>4810</v>
      </c>
      <c r="R4811" s="86">
        <v>2.4202499999999998E-2</v>
      </c>
      <c r="S4811" s="86">
        <v>0.149004</v>
      </c>
    </row>
    <row r="4812" spans="2:19" x14ac:dyDescent="0.2">
      <c r="B4812" s="33"/>
      <c r="L4812" s="84">
        <v>0.8367</v>
      </c>
      <c r="M4812" s="83">
        <v>4752.72</v>
      </c>
      <c r="N4812" s="83">
        <v>58.281799999999997</v>
      </c>
      <c r="O4812" s="83">
        <v>4694.4399999999996</v>
      </c>
      <c r="P4812" s="83">
        <v>116.56399999999999</v>
      </c>
      <c r="Q4812" s="83">
        <v>4811</v>
      </c>
      <c r="R4812" s="86">
        <v>2.4228599999999999E-2</v>
      </c>
      <c r="S4812" s="86">
        <v>0.14954999999999999</v>
      </c>
    </row>
    <row r="4813" spans="2:19" x14ac:dyDescent="0.2">
      <c r="B4813" s="33"/>
      <c r="L4813" s="84">
        <v>0.83640000000000003</v>
      </c>
      <c r="M4813" s="83">
        <v>4753.6400000000003</v>
      </c>
      <c r="N4813" s="83">
        <v>58.356699999999996</v>
      </c>
      <c r="O4813" s="83">
        <v>4695.29</v>
      </c>
      <c r="P4813" s="83">
        <v>116.71299999999999</v>
      </c>
      <c r="Q4813" s="83">
        <v>4812</v>
      </c>
      <c r="R4813" s="86">
        <v>2.4254700000000001E-2</v>
      </c>
      <c r="S4813" s="86">
        <v>0.14970600000000001</v>
      </c>
    </row>
    <row r="4814" spans="2:19" x14ac:dyDescent="0.2">
      <c r="B4814" s="33"/>
      <c r="L4814" s="84">
        <v>0.83589999999999998</v>
      </c>
      <c r="M4814" s="83">
        <v>4754.57</v>
      </c>
      <c r="N4814" s="83">
        <v>58.431600000000003</v>
      </c>
      <c r="O4814" s="83">
        <v>4696.1400000000003</v>
      </c>
      <c r="P4814" s="83">
        <v>116.863</v>
      </c>
      <c r="Q4814" s="83">
        <v>4813</v>
      </c>
      <c r="R4814" s="86">
        <v>2.4280699999999999E-2</v>
      </c>
      <c r="S4814" s="86">
        <v>0.149862</v>
      </c>
    </row>
    <row r="4815" spans="2:19" x14ac:dyDescent="0.2">
      <c r="B4815" s="33"/>
      <c r="L4815" s="84">
        <v>0.83579999999999999</v>
      </c>
      <c r="M4815" s="83">
        <v>4755.49</v>
      </c>
      <c r="N4815" s="83">
        <v>58.506599999999999</v>
      </c>
      <c r="O4815" s="83">
        <v>4696.99</v>
      </c>
      <c r="P4815" s="83">
        <v>117.01300000000001</v>
      </c>
      <c r="Q4815" s="83">
        <v>4814</v>
      </c>
      <c r="R4815" s="86">
        <v>2.4306899999999999E-2</v>
      </c>
      <c r="S4815" s="86">
        <v>0.15001900000000001</v>
      </c>
    </row>
    <row r="4816" spans="2:19" x14ac:dyDescent="0.2">
      <c r="B4816" s="33"/>
      <c r="L4816" s="84">
        <v>0.83540000000000003</v>
      </c>
      <c r="M4816" s="83">
        <v>4756.42</v>
      </c>
      <c r="N4816" s="83">
        <v>58.581699999999998</v>
      </c>
      <c r="O4816" s="83">
        <v>4697.84</v>
      </c>
      <c r="P4816" s="83">
        <v>117.163</v>
      </c>
      <c r="Q4816" s="83">
        <v>4815</v>
      </c>
      <c r="R4816" s="86">
        <v>2.4333E-2</v>
      </c>
      <c r="S4816" s="86">
        <v>0.150254</v>
      </c>
    </row>
    <row r="4817" spans="2:19" x14ac:dyDescent="0.2">
      <c r="B4817" s="33"/>
      <c r="L4817" s="84">
        <v>0.83540000000000003</v>
      </c>
      <c r="M4817" s="83">
        <v>4757.34</v>
      </c>
      <c r="N4817" s="83">
        <v>58.6569</v>
      </c>
      <c r="O4817" s="83">
        <v>4698.6899999999996</v>
      </c>
      <c r="P4817" s="83">
        <v>117.31399999999999</v>
      </c>
      <c r="Q4817" s="83">
        <v>4816</v>
      </c>
      <c r="R4817" s="86">
        <v>2.4359200000000001E-2</v>
      </c>
      <c r="S4817" s="86">
        <v>0.150254</v>
      </c>
    </row>
    <row r="4818" spans="2:19" x14ac:dyDescent="0.2">
      <c r="B4818" s="33"/>
      <c r="L4818" s="84">
        <v>0.83509999999999995</v>
      </c>
      <c r="M4818" s="83">
        <v>4758.2700000000004</v>
      </c>
      <c r="N4818" s="83">
        <v>58.732100000000003</v>
      </c>
      <c r="O4818" s="83">
        <v>4699.54</v>
      </c>
      <c r="P4818" s="83">
        <v>117.464</v>
      </c>
      <c r="Q4818" s="83">
        <v>4817</v>
      </c>
      <c r="R4818" s="86">
        <v>2.4385400000000002E-2</v>
      </c>
      <c r="S4818" s="86">
        <v>0.150646</v>
      </c>
    </row>
    <row r="4819" spans="2:19" x14ac:dyDescent="0.2">
      <c r="B4819" s="33"/>
      <c r="L4819" s="84">
        <v>0.83509999999999995</v>
      </c>
      <c r="M4819" s="83">
        <v>4759.1899999999996</v>
      </c>
      <c r="N4819" s="83">
        <v>58.807499999999997</v>
      </c>
      <c r="O4819" s="83">
        <v>4700.3900000000003</v>
      </c>
      <c r="P4819" s="83">
        <v>117.61499999999999</v>
      </c>
      <c r="Q4819" s="83">
        <v>4818</v>
      </c>
      <c r="R4819" s="86">
        <v>2.4411599999999999E-2</v>
      </c>
      <c r="S4819" s="86">
        <v>0.150646</v>
      </c>
    </row>
    <row r="4820" spans="2:19" x14ac:dyDescent="0.2">
      <c r="B4820" s="33"/>
      <c r="L4820" s="84">
        <v>0.83509999999999995</v>
      </c>
      <c r="M4820" s="83">
        <v>4760.12</v>
      </c>
      <c r="N4820" s="83">
        <v>58.882899999999999</v>
      </c>
      <c r="O4820" s="83">
        <v>4701.2299999999996</v>
      </c>
      <c r="P4820" s="83">
        <v>117.76600000000001</v>
      </c>
      <c r="Q4820" s="83">
        <v>4819</v>
      </c>
      <c r="R4820" s="86">
        <v>2.4437799999999999E-2</v>
      </c>
      <c r="S4820" s="86">
        <v>0.150646</v>
      </c>
    </row>
    <row r="4821" spans="2:19" x14ac:dyDescent="0.2">
      <c r="B4821" s="33"/>
      <c r="L4821" s="84">
        <v>0.8347</v>
      </c>
      <c r="M4821" s="83">
        <v>4761.04</v>
      </c>
      <c r="N4821" s="83">
        <v>58.958300000000001</v>
      </c>
      <c r="O4821" s="83">
        <v>4702.08</v>
      </c>
      <c r="P4821" s="83">
        <v>117.917</v>
      </c>
      <c r="Q4821" s="83">
        <v>4820</v>
      </c>
      <c r="R4821" s="86">
        <v>2.4464E-2</v>
      </c>
      <c r="S4821" s="86">
        <v>0.15096100000000001</v>
      </c>
    </row>
    <row r="4822" spans="2:19" x14ac:dyDescent="0.2">
      <c r="B4822" s="33"/>
      <c r="L4822" s="84">
        <v>0.83440000000000003</v>
      </c>
      <c r="M4822" s="83">
        <v>4761.97</v>
      </c>
      <c r="N4822" s="83">
        <v>59.033900000000003</v>
      </c>
      <c r="O4822" s="83">
        <v>4702.93</v>
      </c>
      <c r="P4822" s="83">
        <v>118.068</v>
      </c>
      <c r="Q4822" s="83">
        <v>4821</v>
      </c>
      <c r="R4822" s="86">
        <v>2.44903E-2</v>
      </c>
      <c r="S4822" s="86">
        <v>0.151118</v>
      </c>
    </row>
    <row r="4823" spans="2:19" x14ac:dyDescent="0.2">
      <c r="B4823" s="33"/>
      <c r="L4823" s="84">
        <v>0.83420000000000005</v>
      </c>
      <c r="M4823" s="83">
        <v>4762.8900000000003</v>
      </c>
      <c r="N4823" s="83">
        <v>59.109499999999997</v>
      </c>
      <c r="O4823" s="83">
        <v>4703.78</v>
      </c>
      <c r="P4823" s="83">
        <v>118.21899999999999</v>
      </c>
      <c r="Q4823" s="83">
        <v>4822</v>
      </c>
      <c r="R4823" s="86">
        <v>2.45166E-2</v>
      </c>
      <c r="S4823" s="86">
        <v>0.15127599999999999</v>
      </c>
    </row>
    <row r="4824" spans="2:19" x14ac:dyDescent="0.2">
      <c r="B4824" s="33"/>
      <c r="L4824" s="84">
        <v>0.8337</v>
      </c>
      <c r="M4824" s="83">
        <v>4763.8100000000004</v>
      </c>
      <c r="N4824" s="83">
        <v>59.185200000000002</v>
      </c>
      <c r="O4824" s="83">
        <v>4704.63</v>
      </c>
      <c r="P4824" s="83">
        <v>118.37</v>
      </c>
      <c r="Q4824" s="83">
        <v>4823</v>
      </c>
      <c r="R4824" s="86">
        <v>2.4542899999999999E-2</v>
      </c>
      <c r="S4824" s="86">
        <v>0.15143300000000001</v>
      </c>
    </row>
    <row r="4825" spans="2:19" x14ac:dyDescent="0.2">
      <c r="B4825" s="33"/>
      <c r="L4825" s="84">
        <v>0.83320000000000005</v>
      </c>
      <c r="M4825" s="83">
        <v>4764.74</v>
      </c>
      <c r="N4825" s="83">
        <v>59.261000000000003</v>
      </c>
      <c r="O4825" s="83">
        <v>4705.4799999999996</v>
      </c>
      <c r="P4825" s="83">
        <v>118.52200000000001</v>
      </c>
      <c r="Q4825" s="83">
        <v>4824</v>
      </c>
      <c r="R4825" s="86">
        <v>2.4569299999999999E-2</v>
      </c>
      <c r="S4825" s="86">
        <v>0.151591</v>
      </c>
    </row>
    <row r="4826" spans="2:19" x14ac:dyDescent="0.2">
      <c r="B4826" s="33"/>
      <c r="L4826" s="84">
        <v>0.8327</v>
      </c>
      <c r="M4826" s="83">
        <v>4765.66</v>
      </c>
      <c r="N4826" s="83">
        <v>59.3369</v>
      </c>
      <c r="O4826" s="83">
        <v>4706.33</v>
      </c>
      <c r="P4826" s="83">
        <v>118.67400000000001</v>
      </c>
      <c r="Q4826" s="83">
        <v>4825</v>
      </c>
      <c r="R4826" s="86">
        <v>2.4595599999999999E-2</v>
      </c>
      <c r="S4826" s="86">
        <v>0.151749</v>
      </c>
    </row>
    <row r="4827" spans="2:19" x14ac:dyDescent="0.2">
      <c r="B4827" s="33"/>
      <c r="L4827" s="84">
        <v>0.83260000000000001</v>
      </c>
      <c r="M4827" s="83">
        <v>4766.59</v>
      </c>
      <c r="N4827" s="83">
        <v>59.4129</v>
      </c>
      <c r="O4827" s="83">
        <v>4707.17</v>
      </c>
      <c r="P4827" s="83">
        <v>118.82599999999999</v>
      </c>
      <c r="Q4827" s="83">
        <v>4826</v>
      </c>
      <c r="R4827" s="86">
        <v>2.4622000000000002E-2</v>
      </c>
      <c r="S4827" s="86">
        <v>0.15190699999999999</v>
      </c>
    </row>
    <row r="4828" spans="2:19" x14ac:dyDescent="0.2">
      <c r="B4828" s="33"/>
      <c r="L4828" s="84">
        <v>0.83250000000000002</v>
      </c>
      <c r="M4828" s="83">
        <v>4767.51</v>
      </c>
      <c r="N4828" s="83">
        <v>59.488900000000001</v>
      </c>
      <c r="O4828" s="83">
        <v>4708.0200000000004</v>
      </c>
      <c r="P4828" s="83">
        <v>118.97799999999999</v>
      </c>
      <c r="Q4828" s="83">
        <v>4827</v>
      </c>
      <c r="R4828" s="86">
        <v>2.4648400000000001E-2</v>
      </c>
      <c r="S4828" s="86">
        <v>0.15206500000000001</v>
      </c>
    </row>
    <row r="4829" spans="2:19" x14ac:dyDescent="0.2">
      <c r="B4829" s="33"/>
      <c r="L4829" s="84">
        <v>0.83230000000000004</v>
      </c>
      <c r="M4829" s="83">
        <v>4768.43</v>
      </c>
      <c r="N4829" s="83">
        <v>59.564999999999998</v>
      </c>
      <c r="O4829" s="83">
        <v>4708.87</v>
      </c>
      <c r="P4829" s="83">
        <v>119.13</v>
      </c>
      <c r="Q4829" s="83">
        <v>4828</v>
      </c>
      <c r="R4829" s="86">
        <v>2.46748E-2</v>
      </c>
      <c r="S4829" s="86">
        <v>0.15230299999999999</v>
      </c>
    </row>
    <row r="4830" spans="2:19" x14ac:dyDescent="0.2">
      <c r="B4830" s="33"/>
      <c r="L4830" s="84">
        <v>0.83230000000000004</v>
      </c>
      <c r="M4830" s="83">
        <v>4769.3599999999997</v>
      </c>
      <c r="N4830" s="83">
        <v>59.641199999999998</v>
      </c>
      <c r="O4830" s="83">
        <v>4709.72</v>
      </c>
      <c r="P4830" s="83">
        <v>119.282</v>
      </c>
      <c r="Q4830" s="83">
        <v>4829</v>
      </c>
      <c r="R4830" s="86">
        <v>2.4701299999999999E-2</v>
      </c>
      <c r="S4830" s="86">
        <v>0.15230299999999999</v>
      </c>
    </row>
    <row r="4831" spans="2:19" x14ac:dyDescent="0.2">
      <c r="B4831" s="33"/>
      <c r="L4831" s="84">
        <v>0.83209999999999995</v>
      </c>
      <c r="M4831" s="83">
        <v>4770.28</v>
      </c>
      <c r="N4831" s="83">
        <v>59.717500000000001</v>
      </c>
      <c r="O4831" s="83">
        <v>4710.57</v>
      </c>
      <c r="P4831" s="83">
        <v>119.435</v>
      </c>
      <c r="Q4831" s="83">
        <v>4830</v>
      </c>
      <c r="R4831" s="86">
        <v>2.4727699999999998E-2</v>
      </c>
      <c r="S4831" s="86">
        <v>0.15254100000000001</v>
      </c>
    </row>
    <row r="4832" spans="2:19" x14ac:dyDescent="0.2">
      <c r="B4832" s="33"/>
      <c r="L4832" s="84">
        <v>0.83160000000000001</v>
      </c>
      <c r="M4832" s="83">
        <v>4771.21</v>
      </c>
      <c r="N4832" s="83">
        <v>59.793799999999997</v>
      </c>
      <c r="O4832" s="83">
        <v>4711.41</v>
      </c>
      <c r="P4832" s="83">
        <v>119.58799999999999</v>
      </c>
      <c r="Q4832" s="83">
        <v>4831</v>
      </c>
      <c r="R4832" s="86">
        <v>2.4754200000000001E-2</v>
      </c>
      <c r="S4832" s="86">
        <v>0.152699</v>
      </c>
    </row>
    <row r="4833" spans="2:19" x14ac:dyDescent="0.2">
      <c r="B4833" s="33"/>
      <c r="L4833" s="84">
        <v>0.83089999999999997</v>
      </c>
      <c r="M4833" s="83">
        <v>4772.13</v>
      </c>
      <c r="N4833" s="83">
        <v>59.8703</v>
      </c>
      <c r="O4833" s="83">
        <v>4712.26</v>
      </c>
      <c r="P4833" s="83">
        <v>119.741</v>
      </c>
      <c r="Q4833" s="83">
        <v>4832</v>
      </c>
      <c r="R4833" s="86">
        <v>2.4780699999999999E-2</v>
      </c>
      <c r="S4833" s="86">
        <v>0.15293799999999999</v>
      </c>
    </row>
    <row r="4834" spans="2:19" x14ac:dyDescent="0.2">
      <c r="B4834" s="33"/>
      <c r="L4834" s="84">
        <v>0.83089999999999997</v>
      </c>
      <c r="M4834" s="83">
        <v>4773.05</v>
      </c>
      <c r="N4834" s="83">
        <v>59.946800000000003</v>
      </c>
      <c r="O4834" s="83">
        <v>4713.1099999999997</v>
      </c>
      <c r="P4834" s="83">
        <v>119.89400000000001</v>
      </c>
      <c r="Q4834" s="83">
        <v>4833</v>
      </c>
      <c r="R4834" s="86">
        <v>2.4807300000000001E-2</v>
      </c>
      <c r="S4834" s="86">
        <v>0.15293799999999999</v>
      </c>
    </row>
    <row r="4835" spans="2:19" x14ac:dyDescent="0.2">
      <c r="B4835" s="33"/>
      <c r="L4835" s="84">
        <v>0.83079999999999998</v>
      </c>
      <c r="M4835" s="83">
        <v>4773.9799999999996</v>
      </c>
      <c r="N4835" s="83">
        <v>60.023400000000002</v>
      </c>
      <c r="O4835" s="83">
        <v>4713.95</v>
      </c>
      <c r="P4835" s="83">
        <v>120.047</v>
      </c>
      <c r="Q4835" s="83">
        <v>4834</v>
      </c>
      <c r="R4835" s="86">
        <v>2.48338E-2</v>
      </c>
      <c r="S4835" s="86">
        <v>0.15317600000000001</v>
      </c>
    </row>
    <row r="4836" spans="2:19" x14ac:dyDescent="0.2">
      <c r="B4836" s="33"/>
      <c r="L4836" s="84">
        <v>0.83050000000000002</v>
      </c>
      <c r="M4836" s="83">
        <v>4774.8999999999996</v>
      </c>
      <c r="N4836" s="83">
        <v>60.1</v>
      </c>
      <c r="O4836" s="83">
        <v>4714.8</v>
      </c>
      <c r="P4836" s="83">
        <v>120.2</v>
      </c>
      <c r="Q4836" s="83">
        <v>4835</v>
      </c>
      <c r="R4836" s="86">
        <v>2.4860400000000001E-2</v>
      </c>
      <c r="S4836" s="86">
        <v>0.153335</v>
      </c>
    </row>
    <row r="4837" spans="2:19" x14ac:dyDescent="0.2">
      <c r="B4837" s="33"/>
      <c r="L4837" s="84">
        <v>0.83</v>
      </c>
      <c r="M4837" s="83">
        <v>4775.82</v>
      </c>
      <c r="N4837" s="83">
        <v>60.1768</v>
      </c>
      <c r="O4837" s="83">
        <v>4715.6499999999996</v>
      </c>
      <c r="P4837" s="83">
        <v>120.354</v>
      </c>
      <c r="Q4837" s="83">
        <v>4836</v>
      </c>
      <c r="R4837" s="86">
        <v>2.4886999999999999E-2</v>
      </c>
      <c r="S4837" s="86">
        <v>0.15349499999999999</v>
      </c>
    </row>
    <row r="4838" spans="2:19" x14ac:dyDescent="0.2">
      <c r="B4838" s="33"/>
      <c r="L4838" s="84">
        <v>0.82969999999999999</v>
      </c>
      <c r="M4838" s="83">
        <v>4776.75</v>
      </c>
      <c r="N4838" s="83">
        <v>60.253599999999999</v>
      </c>
      <c r="O4838" s="83">
        <v>4716.49</v>
      </c>
      <c r="P4838" s="83">
        <v>120.50700000000001</v>
      </c>
      <c r="Q4838" s="83">
        <v>4837</v>
      </c>
      <c r="R4838" s="86">
        <v>2.4913600000000001E-2</v>
      </c>
      <c r="S4838" s="86">
        <v>0.15365400000000001</v>
      </c>
    </row>
    <row r="4839" spans="2:19" x14ac:dyDescent="0.2">
      <c r="B4839" s="33"/>
      <c r="L4839" s="84">
        <v>0.82950000000000002</v>
      </c>
      <c r="M4839" s="83">
        <v>4777.67</v>
      </c>
      <c r="N4839" s="83">
        <v>60.330500000000001</v>
      </c>
      <c r="O4839" s="83">
        <v>4717.34</v>
      </c>
      <c r="P4839" s="83">
        <v>120.661</v>
      </c>
      <c r="Q4839" s="83">
        <v>4838</v>
      </c>
      <c r="R4839" s="86">
        <v>2.4940299999999999E-2</v>
      </c>
      <c r="S4839" s="86">
        <v>0.15381400000000001</v>
      </c>
    </row>
    <row r="4840" spans="2:19" x14ac:dyDescent="0.2">
      <c r="B4840" s="33"/>
      <c r="L4840" s="84">
        <v>0.82940000000000003</v>
      </c>
      <c r="M4840" s="83">
        <v>4778.59</v>
      </c>
      <c r="N4840" s="83">
        <v>60.407499999999999</v>
      </c>
      <c r="O4840" s="83">
        <v>4718.1899999999996</v>
      </c>
      <c r="P4840" s="83">
        <v>120.815</v>
      </c>
      <c r="Q4840" s="83">
        <v>4839</v>
      </c>
      <c r="R4840" s="86">
        <v>2.49669E-2</v>
      </c>
      <c r="S4840" s="86">
        <v>0.154054</v>
      </c>
    </row>
    <row r="4841" spans="2:19" x14ac:dyDescent="0.2">
      <c r="B4841" s="33"/>
      <c r="L4841" s="84">
        <v>0.82940000000000003</v>
      </c>
      <c r="M4841" s="83">
        <v>4779.5200000000004</v>
      </c>
      <c r="N4841" s="83">
        <v>60.4846</v>
      </c>
      <c r="O4841" s="83">
        <v>4719.03</v>
      </c>
      <c r="P4841" s="83">
        <v>120.96899999999999</v>
      </c>
      <c r="Q4841" s="83">
        <v>4840</v>
      </c>
      <c r="R4841" s="86">
        <v>2.4993600000000001E-2</v>
      </c>
      <c r="S4841" s="86">
        <v>0.154054</v>
      </c>
    </row>
    <row r="4842" spans="2:19" x14ac:dyDescent="0.2">
      <c r="B4842" s="33"/>
      <c r="L4842" s="84">
        <v>0.82909999999999995</v>
      </c>
      <c r="M4842" s="83">
        <v>4780.4399999999996</v>
      </c>
      <c r="N4842" s="83">
        <v>60.561700000000002</v>
      </c>
      <c r="O4842" s="83">
        <v>4719.88</v>
      </c>
      <c r="P4842" s="83">
        <v>121.123</v>
      </c>
      <c r="Q4842" s="83">
        <v>4841</v>
      </c>
      <c r="R4842" s="86">
        <v>2.5020299999999999E-2</v>
      </c>
      <c r="S4842" s="86">
        <v>0.15429399999999999</v>
      </c>
    </row>
    <row r="4843" spans="2:19" x14ac:dyDescent="0.2">
      <c r="B4843" s="33"/>
      <c r="L4843" s="84">
        <v>0.82809999999999995</v>
      </c>
      <c r="M4843" s="83">
        <v>4781.3599999999997</v>
      </c>
      <c r="N4843" s="83">
        <v>60.6389</v>
      </c>
      <c r="O4843" s="83">
        <v>4720.72</v>
      </c>
      <c r="P4843" s="83">
        <v>121.27800000000001</v>
      </c>
      <c r="Q4843" s="83">
        <v>4842</v>
      </c>
      <c r="R4843" s="86">
        <v>2.5047099999999999E-2</v>
      </c>
      <c r="S4843" s="86">
        <v>0.154534</v>
      </c>
    </row>
    <row r="4844" spans="2:19" x14ac:dyDescent="0.2">
      <c r="B4844" s="33"/>
      <c r="L4844" s="84">
        <v>0.82809999999999995</v>
      </c>
      <c r="M4844" s="83">
        <v>4782.28</v>
      </c>
      <c r="N4844" s="83">
        <v>60.716200000000001</v>
      </c>
      <c r="O4844" s="83">
        <v>4721.57</v>
      </c>
      <c r="P4844" s="83">
        <v>121.432</v>
      </c>
      <c r="Q4844" s="83">
        <v>4843</v>
      </c>
      <c r="R4844" s="86">
        <v>2.50738E-2</v>
      </c>
      <c r="S4844" s="86">
        <v>0.154534</v>
      </c>
    </row>
    <row r="4845" spans="2:19" x14ac:dyDescent="0.2">
      <c r="B4845" s="33"/>
      <c r="L4845" s="84">
        <v>0.82740000000000002</v>
      </c>
      <c r="M4845" s="83">
        <v>4783.21</v>
      </c>
      <c r="N4845" s="83">
        <v>60.793599999999998</v>
      </c>
      <c r="O4845" s="83">
        <v>4722.41</v>
      </c>
      <c r="P4845" s="83">
        <v>121.587</v>
      </c>
      <c r="Q4845" s="83">
        <v>4844</v>
      </c>
      <c r="R4845" s="86">
        <v>2.5100600000000001E-2</v>
      </c>
      <c r="S4845" s="86">
        <v>0.15485499999999999</v>
      </c>
    </row>
    <row r="4846" spans="2:19" x14ac:dyDescent="0.2">
      <c r="B4846" s="33"/>
      <c r="L4846" s="84">
        <v>0.82740000000000002</v>
      </c>
      <c r="M4846" s="83">
        <v>4784.13</v>
      </c>
      <c r="N4846" s="83">
        <v>60.871099999999998</v>
      </c>
      <c r="O4846" s="83">
        <v>4723.26</v>
      </c>
      <c r="P4846" s="83">
        <v>121.742</v>
      </c>
      <c r="Q4846" s="83">
        <v>4845</v>
      </c>
      <c r="R4846" s="86">
        <v>2.5127400000000001E-2</v>
      </c>
      <c r="S4846" s="86">
        <v>0.15485499999999999</v>
      </c>
    </row>
    <row r="4847" spans="2:19" x14ac:dyDescent="0.2">
      <c r="B4847" s="33"/>
      <c r="L4847" s="84">
        <v>0.82720000000000005</v>
      </c>
      <c r="M4847" s="83">
        <v>4785.05</v>
      </c>
      <c r="N4847" s="83">
        <v>60.948599999999999</v>
      </c>
      <c r="O4847" s="83">
        <v>4724.1000000000004</v>
      </c>
      <c r="P4847" s="83">
        <v>121.89700000000001</v>
      </c>
      <c r="Q4847" s="83">
        <v>4846</v>
      </c>
      <c r="R4847" s="86">
        <v>2.5154200000000002E-2</v>
      </c>
      <c r="S4847" s="86">
        <v>0.15509600000000001</v>
      </c>
    </row>
    <row r="4848" spans="2:19" x14ac:dyDescent="0.2">
      <c r="B4848" s="33"/>
      <c r="L4848" s="84">
        <v>0.8266</v>
      </c>
      <c r="M4848" s="83">
        <v>4785.97</v>
      </c>
      <c r="N4848" s="83">
        <v>61.026299999999999</v>
      </c>
      <c r="O4848" s="83">
        <v>4724.95</v>
      </c>
      <c r="P4848" s="83">
        <v>122.053</v>
      </c>
      <c r="Q4848" s="83">
        <v>4847</v>
      </c>
      <c r="R4848" s="86">
        <v>2.5180999999999999E-2</v>
      </c>
      <c r="S4848" s="86">
        <v>0.15525700000000001</v>
      </c>
    </row>
    <row r="4849" spans="2:19" x14ac:dyDescent="0.2">
      <c r="B4849" s="33"/>
      <c r="L4849" s="84">
        <v>0.82650000000000001</v>
      </c>
      <c r="M4849" s="83">
        <v>4786.8999999999996</v>
      </c>
      <c r="N4849" s="83">
        <v>61.103999999999999</v>
      </c>
      <c r="O4849" s="83">
        <v>4725.79</v>
      </c>
      <c r="P4849" s="83">
        <v>122.208</v>
      </c>
      <c r="Q4849" s="83">
        <v>4848</v>
      </c>
      <c r="R4849" s="86">
        <v>2.5207899999999998E-2</v>
      </c>
      <c r="S4849" s="86">
        <v>0.155418</v>
      </c>
    </row>
    <row r="4850" spans="2:19" x14ac:dyDescent="0.2">
      <c r="B4850" s="33"/>
      <c r="L4850" s="84">
        <v>0.82640000000000002</v>
      </c>
      <c r="M4850" s="83">
        <v>4787.82</v>
      </c>
      <c r="N4850" s="83">
        <v>61.181800000000003</v>
      </c>
      <c r="O4850" s="83">
        <v>4726.6400000000003</v>
      </c>
      <c r="P4850" s="83">
        <v>122.364</v>
      </c>
      <c r="Q4850" s="83">
        <v>4849</v>
      </c>
      <c r="R4850" s="86">
        <v>2.5234800000000002E-2</v>
      </c>
      <c r="S4850" s="86">
        <v>0.155579</v>
      </c>
    </row>
    <row r="4851" spans="2:19" x14ac:dyDescent="0.2">
      <c r="B4851" s="33"/>
      <c r="L4851" s="84">
        <v>0.82589999999999997</v>
      </c>
      <c r="M4851" s="83">
        <v>4788.74</v>
      </c>
      <c r="N4851" s="83">
        <v>61.259599999999999</v>
      </c>
      <c r="O4851" s="83">
        <v>4727.4799999999996</v>
      </c>
      <c r="P4851" s="83">
        <v>122.51900000000001</v>
      </c>
      <c r="Q4851" s="83">
        <v>4850</v>
      </c>
      <c r="R4851" s="86">
        <v>2.5261700000000002E-2</v>
      </c>
      <c r="S4851" s="86">
        <v>0.15573999999999999</v>
      </c>
    </row>
    <row r="4852" spans="2:19" x14ac:dyDescent="0.2">
      <c r="B4852" s="33"/>
      <c r="L4852" s="84">
        <v>0.8256</v>
      </c>
      <c r="M4852" s="83">
        <v>4789.66</v>
      </c>
      <c r="N4852" s="83">
        <v>61.337600000000002</v>
      </c>
      <c r="O4852" s="83">
        <v>4728.32</v>
      </c>
      <c r="P4852" s="83">
        <v>122.675</v>
      </c>
      <c r="Q4852" s="83">
        <v>4851</v>
      </c>
      <c r="R4852" s="86">
        <v>2.5288600000000001E-2</v>
      </c>
      <c r="S4852" s="86">
        <v>0.15590100000000001</v>
      </c>
    </row>
    <row r="4853" spans="2:19" x14ac:dyDescent="0.2">
      <c r="B4853" s="33"/>
      <c r="L4853" s="84">
        <v>0.82520000000000004</v>
      </c>
      <c r="M4853" s="83">
        <v>4790.58</v>
      </c>
      <c r="N4853" s="83">
        <v>61.415599999999998</v>
      </c>
      <c r="O4853" s="83">
        <v>4729.17</v>
      </c>
      <c r="P4853" s="83">
        <v>122.831</v>
      </c>
      <c r="Q4853" s="83">
        <v>4852</v>
      </c>
      <c r="R4853" s="86">
        <v>2.5315600000000001E-2</v>
      </c>
      <c r="S4853" s="86">
        <v>0.15606300000000001</v>
      </c>
    </row>
    <row r="4854" spans="2:19" x14ac:dyDescent="0.2">
      <c r="B4854" s="33"/>
      <c r="L4854" s="84">
        <v>0.82509999999999994</v>
      </c>
      <c r="M4854" s="83">
        <v>4791.51</v>
      </c>
      <c r="N4854" s="83">
        <v>61.493699999999997</v>
      </c>
      <c r="O4854" s="83">
        <v>4730.01</v>
      </c>
      <c r="P4854" s="83">
        <v>122.98699999999999</v>
      </c>
      <c r="Q4854" s="83">
        <v>4853</v>
      </c>
      <c r="R4854" s="86">
        <v>2.53426E-2</v>
      </c>
      <c r="S4854" s="86">
        <v>0.156225</v>
      </c>
    </row>
    <row r="4855" spans="2:19" x14ac:dyDescent="0.2">
      <c r="B4855" s="33"/>
      <c r="L4855" s="84">
        <v>0.82499999999999996</v>
      </c>
      <c r="M4855" s="83">
        <v>4792.43</v>
      </c>
      <c r="N4855" s="83">
        <v>61.571899999999999</v>
      </c>
      <c r="O4855" s="83">
        <v>4730.8599999999997</v>
      </c>
      <c r="P4855" s="83">
        <v>123.14400000000001</v>
      </c>
      <c r="Q4855" s="83">
        <v>4854</v>
      </c>
      <c r="R4855" s="86">
        <v>2.5369599999999999E-2</v>
      </c>
      <c r="S4855" s="86">
        <v>0.156386</v>
      </c>
    </row>
    <row r="4856" spans="2:19" x14ac:dyDescent="0.2">
      <c r="B4856" s="33"/>
      <c r="L4856" s="84">
        <v>0.82479999999999998</v>
      </c>
      <c r="M4856" s="83">
        <v>4793.3500000000004</v>
      </c>
      <c r="N4856" s="83">
        <v>61.650199999999998</v>
      </c>
      <c r="O4856" s="83">
        <v>4731.7</v>
      </c>
      <c r="P4856" s="83">
        <v>123.3</v>
      </c>
      <c r="Q4856" s="83">
        <v>4855</v>
      </c>
      <c r="R4856" s="86">
        <v>2.5396599999999998E-2</v>
      </c>
      <c r="S4856" s="86">
        <v>0.15654799999999999</v>
      </c>
    </row>
    <row r="4857" spans="2:19" x14ac:dyDescent="0.2">
      <c r="B4857" s="33"/>
      <c r="L4857" s="84">
        <v>0.82389999999999997</v>
      </c>
      <c r="M4857" s="83">
        <v>4794.2700000000004</v>
      </c>
      <c r="N4857" s="83">
        <v>61.7286</v>
      </c>
      <c r="O4857" s="83">
        <v>4732.54</v>
      </c>
      <c r="P4857" s="83">
        <v>123.45699999999999</v>
      </c>
      <c r="Q4857" s="83">
        <v>4856</v>
      </c>
      <c r="R4857" s="86">
        <v>2.5423600000000001E-2</v>
      </c>
      <c r="S4857" s="86">
        <v>0.15670999999999999</v>
      </c>
    </row>
    <row r="4858" spans="2:19" x14ac:dyDescent="0.2">
      <c r="B4858" s="33"/>
      <c r="L4858" s="84">
        <v>0.82369999999999999</v>
      </c>
      <c r="M4858" s="83">
        <v>4795.1899999999996</v>
      </c>
      <c r="N4858" s="83">
        <v>61.807000000000002</v>
      </c>
      <c r="O4858" s="83">
        <v>4733.3900000000003</v>
      </c>
      <c r="P4858" s="83">
        <v>123.614</v>
      </c>
      <c r="Q4858" s="83">
        <v>4857</v>
      </c>
      <c r="R4858" s="86">
        <v>2.54507E-2</v>
      </c>
      <c r="S4858" s="86">
        <v>0.15687200000000001</v>
      </c>
    </row>
    <row r="4859" spans="2:19" x14ac:dyDescent="0.2">
      <c r="B4859" s="33"/>
      <c r="L4859" s="84">
        <v>0.82340000000000002</v>
      </c>
      <c r="M4859" s="83">
        <v>4796.1099999999997</v>
      </c>
      <c r="N4859" s="83">
        <v>61.8855</v>
      </c>
      <c r="O4859" s="83">
        <v>4734.2299999999996</v>
      </c>
      <c r="P4859" s="83">
        <v>123.771</v>
      </c>
      <c r="Q4859" s="83">
        <v>4858</v>
      </c>
      <c r="R4859" s="86">
        <v>2.5477799999999998E-2</v>
      </c>
      <c r="S4859" s="86">
        <v>0.15711600000000001</v>
      </c>
    </row>
    <row r="4860" spans="2:19" x14ac:dyDescent="0.2">
      <c r="B4860" s="33"/>
      <c r="L4860" s="84">
        <v>0.82340000000000002</v>
      </c>
      <c r="M4860" s="83">
        <v>4797.04</v>
      </c>
      <c r="N4860" s="83">
        <v>61.964100000000002</v>
      </c>
      <c r="O4860" s="83">
        <v>4735.07</v>
      </c>
      <c r="P4860" s="83">
        <v>123.928</v>
      </c>
      <c r="Q4860" s="83">
        <v>4859</v>
      </c>
      <c r="R4860" s="86">
        <v>2.55049E-2</v>
      </c>
      <c r="S4860" s="86">
        <v>0.15711600000000001</v>
      </c>
    </row>
    <row r="4861" spans="2:19" x14ac:dyDescent="0.2">
      <c r="B4861" s="33"/>
      <c r="L4861" s="84">
        <v>0.82299999999999995</v>
      </c>
      <c r="M4861" s="83">
        <v>4797.96</v>
      </c>
      <c r="N4861" s="83">
        <v>62.0428</v>
      </c>
      <c r="O4861" s="83">
        <v>4735.91</v>
      </c>
      <c r="P4861" s="83">
        <v>124.086</v>
      </c>
      <c r="Q4861" s="83">
        <v>4860</v>
      </c>
      <c r="R4861" s="86">
        <v>2.5531999999999999E-2</v>
      </c>
      <c r="S4861" s="86">
        <v>0.157441</v>
      </c>
    </row>
    <row r="4862" spans="2:19" x14ac:dyDescent="0.2">
      <c r="B4862" s="33"/>
      <c r="L4862" s="84">
        <v>0.82299999999999995</v>
      </c>
      <c r="M4862" s="83">
        <v>4798.88</v>
      </c>
      <c r="N4862" s="83">
        <v>62.121499999999997</v>
      </c>
      <c r="O4862" s="83">
        <v>4736.76</v>
      </c>
      <c r="P4862" s="83">
        <v>124.24299999999999</v>
      </c>
      <c r="Q4862" s="83">
        <v>4861</v>
      </c>
      <c r="R4862" s="86">
        <v>2.5559200000000001E-2</v>
      </c>
      <c r="S4862" s="86">
        <v>0.157441</v>
      </c>
    </row>
    <row r="4863" spans="2:19" x14ac:dyDescent="0.2">
      <c r="B4863" s="33"/>
      <c r="L4863" s="84">
        <v>0.82279999999999998</v>
      </c>
      <c r="M4863" s="83">
        <v>4799.8</v>
      </c>
      <c r="N4863" s="83">
        <v>62.200400000000002</v>
      </c>
      <c r="O4863" s="83">
        <v>4737.6000000000004</v>
      </c>
      <c r="P4863" s="83">
        <v>124.401</v>
      </c>
      <c r="Q4863" s="83">
        <v>4862</v>
      </c>
      <c r="R4863" s="86">
        <v>2.5586299999999999E-2</v>
      </c>
      <c r="S4863" s="86">
        <v>0.15768499999999999</v>
      </c>
    </row>
    <row r="4864" spans="2:19" x14ac:dyDescent="0.2">
      <c r="B4864" s="33"/>
      <c r="L4864" s="84">
        <v>0.82250000000000001</v>
      </c>
      <c r="M4864" s="83">
        <v>4800.72</v>
      </c>
      <c r="N4864" s="83">
        <v>62.279299999999999</v>
      </c>
      <c r="O4864" s="83">
        <v>4738.4399999999996</v>
      </c>
      <c r="P4864" s="83">
        <v>124.559</v>
      </c>
      <c r="Q4864" s="83">
        <v>4863</v>
      </c>
      <c r="R4864" s="86">
        <v>2.5613500000000001E-2</v>
      </c>
      <c r="S4864" s="86">
        <v>0.15784799999999999</v>
      </c>
    </row>
    <row r="4865" spans="2:19" x14ac:dyDescent="0.2">
      <c r="B4865" s="33"/>
      <c r="L4865" s="84">
        <v>0.82210000000000005</v>
      </c>
      <c r="M4865" s="83">
        <v>4801.6400000000003</v>
      </c>
      <c r="N4865" s="83">
        <v>62.3583</v>
      </c>
      <c r="O4865" s="83">
        <v>4739.28</v>
      </c>
      <c r="P4865" s="83">
        <v>124.717</v>
      </c>
      <c r="Q4865" s="83">
        <v>4864</v>
      </c>
      <c r="R4865" s="86">
        <v>2.5640799999999998E-2</v>
      </c>
      <c r="S4865" s="86">
        <v>0.15801100000000001</v>
      </c>
    </row>
    <row r="4866" spans="2:19" x14ac:dyDescent="0.2">
      <c r="B4866" s="33"/>
      <c r="L4866" s="84">
        <v>0.82169999999999999</v>
      </c>
      <c r="M4866" s="83">
        <v>4802.5600000000004</v>
      </c>
      <c r="N4866" s="83">
        <v>62.437399999999997</v>
      </c>
      <c r="O4866" s="83">
        <v>4740.13</v>
      </c>
      <c r="P4866" s="83">
        <v>124.875</v>
      </c>
      <c r="Q4866" s="83">
        <v>4865</v>
      </c>
      <c r="R4866" s="86">
        <v>2.5668E-2</v>
      </c>
      <c r="S4866" s="86">
        <v>0.15817400000000001</v>
      </c>
    </row>
    <row r="4867" spans="2:19" x14ac:dyDescent="0.2">
      <c r="B4867" s="33"/>
      <c r="L4867" s="84">
        <v>0.82120000000000004</v>
      </c>
      <c r="M4867" s="83">
        <v>4803.4799999999996</v>
      </c>
      <c r="N4867" s="83">
        <v>62.516599999999997</v>
      </c>
      <c r="O4867" s="83">
        <v>4740.97</v>
      </c>
      <c r="P4867" s="83">
        <v>125.033</v>
      </c>
      <c r="Q4867" s="83">
        <v>4866</v>
      </c>
      <c r="R4867" s="86">
        <v>2.5695300000000001E-2</v>
      </c>
      <c r="S4867" s="86">
        <v>0.15833800000000001</v>
      </c>
    </row>
    <row r="4868" spans="2:19" x14ac:dyDescent="0.2">
      <c r="B4868" s="33"/>
      <c r="L4868" s="84">
        <v>0.82079999999999997</v>
      </c>
      <c r="M4868" s="83">
        <v>4804.3999999999996</v>
      </c>
      <c r="N4868" s="83">
        <v>62.595799999999997</v>
      </c>
      <c r="O4868" s="83">
        <v>4741.8100000000004</v>
      </c>
      <c r="P4868" s="83">
        <v>125.19199999999999</v>
      </c>
      <c r="Q4868" s="83">
        <v>4867</v>
      </c>
      <c r="R4868" s="86">
        <v>2.5722600000000002E-2</v>
      </c>
      <c r="S4868" s="86">
        <v>0.158501</v>
      </c>
    </row>
    <row r="4869" spans="2:19" x14ac:dyDescent="0.2">
      <c r="B4869" s="33"/>
      <c r="L4869" s="84">
        <v>0.8206</v>
      </c>
      <c r="M4869" s="83">
        <v>4805.32</v>
      </c>
      <c r="N4869" s="83">
        <v>62.675199999999997</v>
      </c>
      <c r="O4869" s="83">
        <v>4742.6499999999996</v>
      </c>
      <c r="P4869" s="83">
        <v>125.35</v>
      </c>
      <c r="Q4869" s="83">
        <v>4868</v>
      </c>
      <c r="R4869" s="86">
        <v>2.5749899999999999E-2</v>
      </c>
      <c r="S4869" s="86">
        <v>0.158665</v>
      </c>
    </row>
    <row r="4870" spans="2:19" x14ac:dyDescent="0.2">
      <c r="B4870" s="33"/>
      <c r="L4870" s="84">
        <v>0.82030000000000003</v>
      </c>
      <c r="M4870" s="83">
        <v>4806.25</v>
      </c>
      <c r="N4870" s="83">
        <v>62.754600000000003</v>
      </c>
      <c r="O4870" s="83">
        <v>4743.49</v>
      </c>
      <c r="P4870" s="83">
        <v>125.509</v>
      </c>
      <c r="Q4870" s="83">
        <v>4869</v>
      </c>
      <c r="R4870" s="86">
        <v>2.57772E-2</v>
      </c>
      <c r="S4870" s="86">
        <v>0.158829</v>
      </c>
    </row>
    <row r="4871" spans="2:19" x14ac:dyDescent="0.2">
      <c r="B4871" s="33"/>
      <c r="L4871" s="84">
        <v>0.81950000000000001</v>
      </c>
      <c r="M4871" s="83">
        <v>4807.17</v>
      </c>
      <c r="N4871" s="83">
        <v>62.834099999999999</v>
      </c>
      <c r="O4871" s="83">
        <v>4744.33</v>
      </c>
      <c r="P4871" s="83">
        <v>125.66800000000001</v>
      </c>
      <c r="Q4871" s="83">
        <v>4870</v>
      </c>
      <c r="R4871" s="86">
        <v>2.5804500000000001E-2</v>
      </c>
      <c r="S4871" s="86">
        <v>0.15923899999999999</v>
      </c>
    </row>
    <row r="4872" spans="2:19" x14ac:dyDescent="0.2">
      <c r="B4872" s="33"/>
      <c r="L4872" s="84">
        <v>0.81950000000000001</v>
      </c>
      <c r="M4872" s="83">
        <v>4808.09</v>
      </c>
      <c r="N4872" s="83">
        <v>62.913600000000002</v>
      </c>
      <c r="O4872" s="83">
        <v>4745.17</v>
      </c>
      <c r="P4872" s="83">
        <v>125.827</v>
      </c>
      <c r="Q4872" s="83">
        <v>4871</v>
      </c>
      <c r="R4872" s="86">
        <v>2.5831900000000001E-2</v>
      </c>
      <c r="S4872" s="86">
        <v>0.15923899999999999</v>
      </c>
    </row>
    <row r="4873" spans="2:19" x14ac:dyDescent="0.2">
      <c r="B4873" s="33"/>
      <c r="L4873" s="84">
        <v>0.81950000000000001</v>
      </c>
      <c r="M4873" s="83">
        <v>4809.01</v>
      </c>
      <c r="N4873" s="83">
        <v>62.993299999999998</v>
      </c>
      <c r="O4873" s="83">
        <v>4746.01</v>
      </c>
      <c r="P4873" s="83">
        <v>125.98699999999999</v>
      </c>
      <c r="Q4873" s="83">
        <v>4872</v>
      </c>
      <c r="R4873" s="86">
        <v>2.5859300000000002E-2</v>
      </c>
      <c r="S4873" s="86">
        <v>0.15923899999999999</v>
      </c>
    </row>
    <row r="4874" spans="2:19" x14ac:dyDescent="0.2">
      <c r="B4874" s="33"/>
      <c r="L4874" s="84">
        <v>0.81950000000000001</v>
      </c>
      <c r="M4874" s="83">
        <v>4809.93</v>
      </c>
      <c r="N4874" s="83">
        <v>63.073099999999997</v>
      </c>
      <c r="O4874" s="83">
        <v>4746.8500000000004</v>
      </c>
      <c r="P4874" s="83">
        <v>126.146</v>
      </c>
      <c r="Q4874" s="83">
        <v>4873</v>
      </c>
      <c r="R4874" s="86">
        <v>2.5886699999999999E-2</v>
      </c>
      <c r="S4874" s="86">
        <v>0.15923899999999999</v>
      </c>
    </row>
    <row r="4875" spans="2:19" x14ac:dyDescent="0.2">
      <c r="B4875" s="33"/>
      <c r="L4875" s="84">
        <v>0.81920000000000004</v>
      </c>
      <c r="M4875" s="83">
        <v>4810.8500000000004</v>
      </c>
      <c r="N4875" s="83">
        <v>63.152900000000002</v>
      </c>
      <c r="O4875" s="83">
        <v>4747.6899999999996</v>
      </c>
      <c r="P4875" s="83">
        <v>126.306</v>
      </c>
      <c r="Q4875" s="83">
        <v>4874</v>
      </c>
      <c r="R4875" s="86">
        <v>2.5914199999999998E-2</v>
      </c>
      <c r="S4875" s="86">
        <v>0.15964999999999999</v>
      </c>
    </row>
    <row r="4876" spans="2:19" x14ac:dyDescent="0.2">
      <c r="B4876" s="33"/>
      <c r="L4876" s="84">
        <v>0.81850000000000001</v>
      </c>
      <c r="M4876" s="83">
        <v>4811.7700000000004</v>
      </c>
      <c r="N4876" s="83">
        <v>63.232799999999997</v>
      </c>
      <c r="O4876" s="83">
        <v>4748.53</v>
      </c>
      <c r="P4876" s="83">
        <v>126.46599999999999</v>
      </c>
      <c r="Q4876" s="83">
        <v>4875</v>
      </c>
      <c r="R4876" s="86">
        <v>2.5941700000000002E-2</v>
      </c>
      <c r="S4876" s="86">
        <v>0.15981400000000001</v>
      </c>
    </row>
    <row r="4877" spans="2:19" x14ac:dyDescent="0.2">
      <c r="B4877" s="33"/>
      <c r="L4877" s="84">
        <v>0.81840000000000002</v>
      </c>
      <c r="M4877" s="83">
        <v>4812.6899999999996</v>
      </c>
      <c r="N4877" s="83">
        <v>63.312800000000003</v>
      </c>
      <c r="O4877" s="83">
        <v>4749.37</v>
      </c>
      <c r="P4877" s="83">
        <v>126.626</v>
      </c>
      <c r="Q4877" s="83">
        <v>4876</v>
      </c>
      <c r="R4877" s="86">
        <v>2.5969099999999998E-2</v>
      </c>
      <c r="S4877" s="86">
        <v>0.15997900000000001</v>
      </c>
    </row>
    <row r="4878" spans="2:19" x14ac:dyDescent="0.2">
      <c r="B4878" s="33"/>
      <c r="L4878" s="84">
        <v>0.81789999999999996</v>
      </c>
      <c r="M4878" s="83">
        <v>4813.6099999999997</v>
      </c>
      <c r="N4878" s="83">
        <v>63.392800000000001</v>
      </c>
      <c r="O4878" s="83">
        <v>4750.21</v>
      </c>
      <c r="P4878" s="83">
        <v>126.786</v>
      </c>
      <c r="Q4878" s="83">
        <v>4877</v>
      </c>
      <c r="R4878" s="86">
        <v>2.5996700000000001E-2</v>
      </c>
      <c r="S4878" s="86">
        <v>0.16014400000000001</v>
      </c>
    </row>
    <row r="4879" spans="2:19" x14ac:dyDescent="0.2">
      <c r="B4879" s="33"/>
      <c r="L4879" s="84">
        <v>0.81759999999999999</v>
      </c>
      <c r="M4879" s="83">
        <v>4814.53</v>
      </c>
      <c r="N4879" s="83">
        <v>63.472999999999999</v>
      </c>
      <c r="O4879" s="83">
        <v>4751.05</v>
      </c>
      <c r="P4879" s="83">
        <v>126.946</v>
      </c>
      <c r="Q4879" s="83">
        <v>4878</v>
      </c>
      <c r="R4879" s="86">
        <v>2.6024200000000001E-2</v>
      </c>
      <c r="S4879" s="86">
        <v>0.16030900000000001</v>
      </c>
    </row>
    <row r="4880" spans="2:19" x14ac:dyDescent="0.2">
      <c r="B4880" s="33"/>
      <c r="L4880" s="84">
        <v>0.81720000000000004</v>
      </c>
      <c r="M4880" s="83">
        <v>4815.45</v>
      </c>
      <c r="N4880" s="83">
        <v>63.553199999999997</v>
      </c>
      <c r="O4880" s="83">
        <v>4751.8900000000003</v>
      </c>
      <c r="P4880" s="83">
        <v>127.10599999999999</v>
      </c>
      <c r="Q4880" s="83">
        <v>4879</v>
      </c>
      <c r="R4880" s="86">
        <v>2.6051700000000001E-2</v>
      </c>
      <c r="S4880" s="86">
        <v>0.160556</v>
      </c>
    </row>
    <row r="4881" spans="2:19" x14ac:dyDescent="0.2">
      <c r="B4881" s="33"/>
      <c r="L4881" s="84">
        <v>0.81720000000000004</v>
      </c>
      <c r="M4881" s="83">
        <v>4816.37</v>
      </c>
      <c r="N4881" s="83">
        <v>63.633600000000001</v>
      </c>
      <c r="O4881" s="83">
        <v>4752.7299999999996</v>
      </c>
      <c r="P4881" s="83">
        <v>127.267</v>
      </c>
      <c r="Q4881" s="83">
        <v>4880</v>
      </c>
      <c r="R4881" s="86">
        <v>2.60793E-2</v>
      </c>
      <c r="S4881" s="86">
        <v>0.160556</v>
      </c>
    </row>
    <row r="4882" spans="2:19" x14ac:dyDescent="0.2">
      <c r="B4882" s="33"/>
      <c r="L4882" s="84">
        <v>0.81669999999999998</v>
      </c>
      <c r="M4882" s="83">
        <v>4817.29</v>
      </c>
      <c r="N4882" s="83">
        <v>63.713999999999999</v>
      </c>
      <c r="O4882" s="83">
        <v>4753.57</v>
      </c>
      <c r="P4882" s="83">
        <v>127.428</v>
      </c>
      <c r="Q4882" s="83">
        <v>4881</v>
      </c>
      <c r="R4882" s="86">
        <v>2.6106899999999999E-2</v>
      </c>
      <c r="S4882" s="86">
        <v>0.160804</v>
      </c>
    </row>
    <row r="4883" spans="2:19" x14ac:dyDescent="0.2">
      <c r="B4883" s="33"/>
      <c r="L4883" s="84">
        <v>0.81640000000000001</v>
      </c>
      <c r="M4883" s="83">
        <v>4818.21</v>
      </c>
      <c r="N4883" s="83">
        <v>63.794400000000003</v>
      </c>
      <c r="O4883" s="83">
        <v>4754.41</v>
      </c>
      <c r="P4883" s="83">
        <v>127.589</v>
      </c>
      <c r="Q4883" s="83">
        <v>4882</v>
      </c>
      <c r="R4883" s="86">
        <v>2.6134600000000001E-2</v>
      </c>
      <c r="S4883" s="86">
        <v>0.161053</v>
      </c>
    </row>
    <row r="4884" spans="2:19" x14ac:dyDescent="0.2">
      <c r="B4884" s="33"/>
      <c r="L4884" s="84">
        <v>0.81640000000000001</v>
      </c>
      <c r="M4884" s="83">
        <v>4819.12</v>
      </c>
      <c r="N4884" s="83">
        <v>63.875</v>
      </c>
      <c r="O4884" s="83">
        <v>4755.25</v>
      </c>
      <c r="P4884" s="83">
        <v>127.75</v>
      </c>
      <c r="Q4884" s="83">
        <v>4883</v>
      </c>
      <c r="R4884" s="86">
        <v>2.61622E-2</v>
      </c>
      <c r="S4884" s="86">
        <v>0.161053</v>
      </c>
    </row>
    <row r="4885" spans="2:19" x14ac:dyDescent="0.2">
      <c r="B4885" s="33"/>
      <c r="L4885" s="84">
        <v>0.81589999999999996</v>
      </c>
      <c r="M4885" s="83">
        <v>4820.04</v>
      </c>
      <c r="N4885" s="83">
        <v>63.9557</v>
      </c>
      <c r="O4885" s="83">
        <v>4756.09</v>
      </c>
      <c r="P4885" s="83">
        <v>127.911</v>
      </c>
      <c r="Q4885" s="83">
        <v>4884</v>
      </c>
      <c r="R4885" s="86">
        <v>2.6189899999999999E-2</v>
      </c>
      <c r="S4885" s="86">
        <v>0.161467</v>
      </c>
    </row>
    <row r="4886" spans="2:19" x14ac:dyDescent="0.2">
      <c r="B4886" s="33"/>
      <c r="L4886" s="84">
        <v>0.81589999999999996</v>
      </c>
      <c r="M4886" s="83">
        <v>4820.96</v>
      </c>
      <c r="N4886" s="83">
        <v>64.0364</v>
      </c>
      <c r="O4886" s="83">
        <v>4756.93</v>
      </c>
      <c r="P4886" s="83">
        <v>128.07300000000001</v>
      </c>
      <c r="Q4886" s="83">
        <v>4885</v>
      </c>
      <c r="R4886" s="86">
        <v>2.6217600000000001E-2</v>
      </c>
      <c r="S4886" s="86">
        <v>0.161467</v>
      </c>
    </row>
    <row r="4887" spans="2:19" x14ac:dyDescent="0.2">
      <c r="B4887" s="33"/>
      <c r="L4887" s="84">
        <v>0.81589999999999996</v>
      </c>
      <c r="M4887" s="83">
        <v>4821.88</v>
      </c>
      <c r="N4887" s="83">
        <v>64.117199999999997</v>
      </c>
      <c r="O4887" s="83">
        <v>4757.7700000000004</v>
      </c>
      <c r="P4887" s="83">
        <v>128.23400000000001</v>
      </c>
      <c r="Q4887" s="83">
        <v>4886</v>
      </c>
      <c r="R4887" s="86">
        <v>2.6245299999999999E-2</v>
      </c>
      <c r="S4887" s="86">
        <v>0.161467</v>
      </c>
    </row>
    <row r="4888" spans="2:19" x14ac:dyDescent="0.2">
      <c r="B4888" s="33"/>
      <c r="L4888" s="84">
        <v>0.81579999999999997</v>
      </c>
      <c r="M4888" s="83">
        <v>4822.8</v>
      </c>
      <c r="N4888" s="83">
        <v>64.198099999999997</v>
      </c>
      <c r="O4888" s="83">
        <v>4758.6000000000004</v>
      </c>
      <c r="P4888" s="83">
        <v>128.39599999999999</v>
      </c>
      <c r="Q4888" s="83">
        <v>4887</v>
      </c>
      <c r="R4888" s="86">
        <v>2.6273000000000001E-2</v>
      </c>
      <c r="S4888" s="86">
        <v>0.1618</v>
      </c>
    </row>
    <row r="4889" spans="2:19" x14ac:dyDescent="0.2">
      <c r="B4889" s="33"/>
      <c r="L4889" s="84">
        <v>0.81510000000000005</v>
      </c>
      <c r="M4889" s="83">
        <v>4823.72</v>
      </c>
      <c r="N4889" s="83">
        <v>64.2791</v>
      </c>
      <c r="O4889" s="83">
        <v>4759.4399999999996</v>
      </c>
      <c r="P4889" s="83">
        <v>128.55799999999999</v>
      </c>
      <c r="Q4889" s="83">
        <v>4888</v>
      </c>
      <c r="R4889" s="86">
        <v>2.6300799999999999E-2</v>
      </c>
      <c r="S4889" s="86">
        <v>0.161966</v>
      </c>
    </row>
    <row r="4890" spans="2:19" x14ac:dyDescent="0.2">
      <c r="B4890" s="33"/>
      <c r="L4890" s="84">
        <v>0.81489999999999996</v>
      </c>
      <c r="M4890" s="83">
        <v>4824.6400000000003</v>
      </c>
      <c r="N4890" s="83">
        <v>64.360200000000006</v>
      </c>
      <c r="O4890" s="83">
        <v>4760.28</v>
      </c>
      <c r="P4890" s="83">
        <v>128.72</v>
      </c>
      <c r="Q4890" s="83">
        <v>4889</v>
      </c>
      <c r="R4890" s="86">
        <v>2.6328600000000001E-2</v>
      </c>
      <c r="S4890" s="86">
        <v>0.162299</v>
      </c>
    </row>
    <row r="4891" spans="2:19" x14ac:dyDescent="0.2">
      <c r="B4891" s="33"/>
      <c r="L4891" s="84">
        <v>0.81489999999999996</v>
      </c>
      <c r="M4891" s="83">
        <v>4825.5600000000004</v>
      </c>
      <c r="N4891" s="83">
        <v>64.441299999999998</v>
      </c>
      <c r="O4891" s="83">
        <v>4761.12</v>
      </c>
      <c r="P4891" s="83">
        <v>128.88300000000001</v>
      </c>
      <c r="Q4891" s="83">
        <v>4890</v>
      </c>
      <c r="R4891" s="86">
        <v>2.6356399999999999E-2</v>
      </c>
      <c r="S4891" s="86">
        <v>0.162299</v>
      </c>
    </row>
    <row r="4892" spans="2:19" x14ac:dyDescent="0.2">
      <c r="B4892" s="33"/>
      <c r="L4892" s="84">
        <v>0.81489999999999996</v>
      </c>
      <c r="M4892" s="83">
        <v>4826.4799999999996</v>
      </c>
      <c r="N4892" s="83">
        <v>64.522499999999994</v>
      </c>
      <c r="O4892" s="83">
        <v>4761.95</v>
      </c>
      <c r="P4892" s="83">
        <v>129.04499999999999</v>
      </c>
      <c r="Q4892" s="83">
        <v>4891</v>
      </c>
      <c r="R4892" s="86">
        <v>2.63842E-2</v>
      </c>
      <c r="S4892" s="86">
        <v>0.162299</v>
      </c>
    </row>
    <row r="4893" spans="2:19" x14ac:dyDescent="0.2">
      <c r="B4893" s="33"/>
      <c r="L4893" s="84">
        <v>0.81389999999999996</v>
      </c>
      <c r="M4893" s="83">
        <v>4827.3999999999996</v>
      </c>
      <c r="N4893" s="83">
        <v>64.603899999999996</v>
      </c>
      <c r="O4893" s="83">
        <v>4762.79</v>
      </c>
      <c r="P4893" s="83">
        <v>129.208</v>
      </c>
      <c r="Q4893" s="83">
        <v>4892</v>
      </c>
      <c r="R4893" s="86">
        <v>2.6412000000000001E-2</v>
      </c>
      <c r="S4893" s="86">
        <v>0.162633</v>
      </c>
    </row>
    <row r="4894" spans="2:19" x14ac:dyDescent="0.2">
      <c r="B4894" s="33"/>
      <c r="L4894" s="84">
        <v>0.81379999999999997</v>
      </c>
      <c r="M4894" s="83">
        <v>4828.3100000000004</v>
      </c>
      <c r="N4894" s="83">
        <v>64.685299999999998</v>
      </c>
      <c r="O4894" s="83">
        <v>4763.63</v>
      </c>
      <c r="P4894" s="83">
        <v>129.37100000000001</v>
      </c>
      <c r="Q4894" s="83">
        <v>4893</v>
      </c>
      <c r="R4894" s="86">
        <v>2.6439899999999999E-2</v>
      </c>
      <c r="S4894" s="86">
        <v>0.1628</v>
      </c>
    </row>
    <row r="4895" spans="2:19" x14ac:dyDescent="0.2">
      <c r="B4895" s="33"/>
      <c r="L4895" s="84">
        <v>0.81369999999999998</v>
      </c>
      <c r="M4895" s="83">
        <v>4829.2299999999996</v>
      </c>
      <c r="N4895" s="83">
        <v>64.7667</v>
      </c>
      <c r="O4895" s="83">
        <v>4764.47</v>
      </c>
      <c r="P4895" s="83">
        <v>129.53299999999999</v>
      </c>
      <c r="Q4895" s="83">
        <v>4894</v>
      </c>
      <c r="R4895" s="86">
        <v>2.64678E-2</v>
      </c>
      <c r="S4895" s="86">
        <v>0.162967</v>
      </c>
    </row>
    <row r="4896" spans="2:19" x14ac:dyDescent="0.2">
      <c r="B4896" s="33"/>
      <c r="L4896" s="84">
        <v>0.81340000000000001</v>
      </c>
      <c r="M4896" s="83">
        <v>4830.1499999999996</v>
      </c>
      <c r="N4896" s="83">
        <v>64.848299999999995</v>
      </c>
      <c r="O4896" s="83">
        <v>4765.3</v>
      </c>
      <c r="P4896" s="83">
        <v>129.697</v>
      </c>
      <c r="Q4896" s="83">
        <v>4895</v>
      </c>
      <c r="R4896" s="86">
        <v>2.6495700000000001E-2</v>
      </c>
      <c r="S4896" s="86">
        <v>0.163301</v>
      </c>
    </row>
    <row r="4897" spans="2:19" x14ac:dyDescent="0.2">
      <c r="B4897" s="33"/>
      <c r="L4897" s="84">
        <v>0.81340000000000001</v>
      </c>
      <c r="M4897" s="83">
        <v>4831.07</v>
      </c>
      <c r="N4897" s="83">
        <v>64.930000000000007</v>
      </c>
      <c r="O4897" s="83">
        <v>4766.1400000000003</v>
      </c>
      <c r="P4897" s="83">
        <v>129.86000000000001</v>
      </c>
      <c r="Q4897" s="83">
        <v>4896</v>
      </c>
      <c r="R4897" s="86">
        <v>2.6523700000000001E-2</v>
      </c>
      <c r="S4897" s="86">
        <v>0.163301</v>
      </c>
    </row>
    <row r="4898" spans="2:19" x14ac:dyDescent="0.2">
      <c r="B4898" s="33"/>
      <c r="L4898" s="84">
        <v>0.81340000000000001</v>
      </c>
      <c r="M4898" s="83">
        <v>4831.99</v>
      </c>
      <c r="N4898" s="83">
        <v>65.011700000000005</v>
      </c>
      <c r="O4898" s="83">
        <v>4766.9799999999996</v>
      </c>
      <c r="P4898" s="83">
        <v>130.023</v>
      </c>
      <c r="Q4898" s="83">
        <v>4897</v>
      </c>
      <c r="R4898" s="86">
        <v>2.6551600000000002E-2</v>
      </c>
      <c r="S4898" s="86">
        <v>0.163301</v>
      </c>
    </row>
    <row r="4899" spans="2:19" x14ac:dyDescent="0.2">
      <c r="B4899" s="33"/>
      <c r="L4899" s="84">
        <v>0.81299999999999994</v>
      </c>
      <c r="M4899" s="83">
        <v>4832.91</v>
      </c>
      <c r="N4899" s="83">
        <v>65.093500000000006</v>
      </c>
      <c r="O4899" s="83">
        <v>4767.8100000000004</v>
      </c>
      <c r="P4899" s="83">
        <v>130.18700000000001</v>
      </c>
      <c r="Q4899" s="83">
        <v>4898</v>
      </c>
      <c r="R4899" s="86">
        <v>2.6579599999999998E-2</v>
      </c>
      <c r="S4899" s="86">
        <v>0.163637</v>
      </c>
    </row>
    <row r="4900" spans="2:19" x14ac:dyDescent="0.2">
      <c r="B4900" s="33"/>
      <c r="L4900" s="84">
        <v>0.81259999999999999</v>
      </c>
      <c r="M4900" s="83">
        <v>4833.82</v>
      </c>
      <c r="N4900" s="83">
        <v>65.175399999999996</v>
      </c>
      <c r="O4900" s="83">
        <v>4768.6499999999996</v>
      </c>
      <c r="P4900" s="83">
        <v>130.351</v>
      </c>
      <c r="Q4900" s="83">
        <v>4899</v>
      </c>
      <c r="R4900" s="86">
        <v>2.6607599999999999E-2</v>
      </c>
      <c r="S4900" s="86">
        <v>0.16397200000000001</v>
      </c>
    </row>
    <row r="4901" spans="2:19" x14ac:dyDescent="0.2">
      <c r="B4901" s="33"/>
      <c r="L4901" s="84">
        <v>0.81259999999999999</v>
      </c>
      <c r="M4901" s="83">
        <v>4834.74</v>
      </c>
      <c r="N4901" s="83">
        <v>65.257400000000004</v>
      </c>
      <c r="O4901" s="83">
        <v>4769.49</v>
      </c>
      <c r="P4901" s="83">
        <v>130.51499999999999</v>
      </c>
      <c r="Q4901" s="83">
        <v>4900</v>
      </c>
      <c r="R4901" s="86">
        <v>2.6635699999999998E-2</v>
      </c>
      <c r="S4901" s="86">
        <v>0.16397200000000001</v>
      </c>
    </row>
    <row r="4902" spans="2:19" x14ac:dyDescent="0.2">
      <c r="B4902" s="33"/>
      <c r="L4902" s="84">
        <v>0.81259999999999999</v>
      </c>
      <c r="M4902" s="83">
        <v>4835.66</v>
      </c>
      <c r="N4902" s="83">
        <v>65.339500000000001</v>
      </c>
      <c r="O4902" s="83">
        <v>4770.32</v>
      </c>
      <c r="P4902" s="83">
        <v>130.679</v>
      </c>
      <c r="Q4902" s="83">
        <v>4901</v>
      </c>
      <c r="R4902" s="86">
        <v>2.6663699999999999E-2</v>
      </c>
      <c r="S4902" s="86">
        <v>0.16397200000000001</v>
      </c>
    </row>
    <row r="4903" spans="2:19" x14ac:dyDescent="0.2">
      <c r="B4903" s="33"/>
      <c r="L4903" s="84">
        <v>0.81179999999999997</v>
      </c>
      <c r="M4903" s="83">
        <v>4836.58</v>
      </c>
      <c r="N4903" s="83">
        <v>65.421599999999998</v>
      </c>
      <c r="O4903" s="83">
        <v>4771.16</v>
      </c>
      <c r="P4903" s="83">
        <v>130.84299999999999</v>
      </c>
      <c r="Q4903" s="83">
        <v>4902</v>
      </c>
      <c r="R4903" s="86">
        <v>2.6691800000000002E-2</v>
      </c>
      <c r="S4903" s="86">
        <v>0.16430900000000001</v>
      </c>
    </row>
    <row r="4904" spans="2:19" x14ac:dyDescent="0.2">
      <c r="B4904" s="33"/>
      <c r="L4904" s="84">
        <v>0.8115</v>
      </c>
      <c r="M4904" s="83">
        <v>4837.5</v>
      </c>
      <c r="N4904" s="83">
        <v>65.503900000000002</v>
      </c>
      <c r="O4904" s="83">
        <v>4771.99</v>
      </c>
      <c r="P4904" s="83">
        <v>131.00800000000001</v>
      </c>
      <c r="Q4904" s="83">
        <v>4903</v>
      </c>
      <c r="R4904" s="86">
        <v>2.6719900000000001E-2</v>
      </c>
      <c r="S4904" s="86">
        <v>0.16447700000000001</v>
      </c>
    </row>
    <row r="4905" spans="2:19" x14ac:dyDescent="0.2">
      <c r="B4905" s="33"/>
      <c r="L4905" s="84">
        <v>0.81120000000000003</v>
      </c>
      <c r="M4905" s="83">
        <v>4838.41</v>
      </c>
      <c r="N4905" s="83">
        <v>65.586200000000005</v>
      </c>
      <c r="O4905" s="83">
        <v>4772.83</v>
      </c>
      <c r="P4905" s="83">
        <v>131.172</v>
      </c>
      <c r="Q4905" s="83">
        <v>4904</v>
      </c>
      <c r="R4905" s="86">
        <v>2.6748000000000001E-2</v>
      </c>
      <c r="S4905" s="86">
        <v>0.16464599999999999</v>
      </c>
    </row>
    <row r="4906" spans="2:19" x14ac:dyDescent="0.2">
      <c r="B4906" s="33"/>
      <c r="L4906" s="84">
        <v>0.81089999999999995</v>
      </c>
      <c r="M4906" s="83">
        <v>4839.33</v>
      </c>
      <c r="N4906" s="83">
        <v>65.668599999999998</v>
      </c>
      <c r="O4906" s="83">
        <v>4773.66</v>
      </c>
      <c r="P4906" s="83">
        <v>131.33699999999999</v>
      </c>
      <c r="Q4906" s="83">
        <v>4905</v>
      </c>
      <c r="R4906" s="86">
        <v>2.67762E-2</v>
      </c>
      <c r="S4906" s="86">
        <v>0.16481399999999999</v>
      </c>
    </row>
    <row r="4907" spans="2:19" x14ac:dyDescent="0.2">
      <c r="B4907" s="33"/>
      <c r="L4907" s="84">
        <v>0.81</v>
      </c>
      <c r="M4907" s="83">
        <v>4840.25</v>
      </c>
      <c r="N4907" s="83">
        <v>65.751099999999994</v>
      </c>
      <c r="O4907" s="83">
        <v>4774.5</v>
      </c>
      <c r="P4907" s="83">
        <v>131.50200000000001</v>
      </c>
      <c r="Q4907" s="83">
        <v>4906</v>
      </c>
      <c r="R4907" s="86">
        <v>2.6804399999999999E-2</v>
      </c>
      <c r="S4907" s="86">
        <v>0.16498299999999999</v>
      </c>
    </row>
    <row r="4908" spans="2:19" x14ac:dyDescent="0.2">
      <c r="B4908" s="33"/>
      <c r="L4908" s="84">
        <v>0.80930000000000002</v>
      </c>
      <c r="M4908" s="83">
        <v>4841.17</v>
      </c>
      <c r="N4908" s="83">
        <v>65.833699999999993</v>
      </c>
      <c r="O4908" s="83">
        <v>4775.33</v>
      </c>
      <c r="P4908" s="83">
        <v>131.667</v>
      </c>
      <c r="Q4908" s="83">
        <v>4907</v>
      </c>
      <c r="R4908" s="86">
        <v>2.6832499999999999E-2</v>
      </c>
      <c r="S4908" s="86">
        <v>0.16515199999999999</v>
      </c>
    </row>
    <row r="4909" spans="2:19" x14ac:dyDescent="0.2">
      <c r="B4909" s="33"/>
      <c r="L4909" s="84">
        <v>0.80910000000000004</v>
      </c>
      <c r="M4909" s="83">
        <v>4842.08</v>
      </c>
      <c r="N4909" s="83">
        <v>65.916300000000007</v>
      </c>
      <c r="O4909" s="83">
        <v>4776.17</v>
      </c>
      <c r="P4909" s="83">
        <v>131.833</v>
      </c>
      <c r="Q4909" s="83">
        <v>4908</v>
      </c>
      <c r="R4909" s="86">
        <v>2.6860800000000001E-2</v>
      </c>
      <c r="S4909" s="86">
        <v>0.165321</v>
      </c>
    </row>
    <row r="4910" spans="2:19" x14ac:dyDescent="0.2">
      <c r="B4910" s="33"/>
      <c r="L4910" s="84">
        <v>0.80879999999999996</v>
      </c>
      <c r="M4910" s="83">
        <v>4843</v>
      </c>
      <c r="N4910" s="83">
        <v>65.999099999999999</v>
      </c>
      <c r="O4910" s="83">
        <v>4777</v>
      </c>
      <c r="P4910" s="83">
        <v>131.99799999999999</v>
      </c>
      <c r="Q4910" s="83">
        <v>4909</v>
      </c>
      <c r="R4910" s="86">
        <v>2.6889E-2</v>
      </c>
      <c r="S4910" s="86">
        <v>0.16549</v>
      </c>
    </row>
    <row r="4911" spans="2:19" x14ac:dyDescent="0.2">
      <c r="B4911" s="33"/>
      <c r="L4911" s="84">
        <v>0.80869999999999997</v>
      </c>
      <c r="M4911" s="83">
        <v>4843.92</v>
      </c>
      <c r="N4911" s="83">
        <v>66.081900000000005</v>
      </c>
      <c r="O4911" s="83">
        <v>4777.84</v>
      </c>
      <c r="P4911" s="83">
        <v>132.16399999999999</v>
      </c>
      <c r="Q4911" s="83">
        <v>4910</v>
      </c>
      <c r="R4911" s="86">
        <v>2.6917300000000002E-2</v>
      </c>
      <c r="S4911" s="86">
        <v>0.16591400000000001</v>
      </c>
    </row>
    <row r="4912" spans="2:19" x14ac:dyDescent="0.2">
      <c r="B4912" s="33"/>
      <c r="L4912" s="84">
        <v>0.80869999999999997</v>
      </c>
      <c r="M4912" s="83">
        <v>4844.84</v>
      </c>
      <c r="N4912" s="83">
        <v>66.1648</v>
      </c>
      <c r="O4912" s="83">
        <v>4778.67</v>
      </c>
      <c r="P4912" s="83">
        <v>132.33000000000001</v>
      </c>
      <c r="Q4912" s="83">
        <v>4911</v>
      </c>
      <c r="R4912" s="86">
        <v>2.69456E-2</v>
      </c>
      <c r="S4912" s="86">
        <v>0.16591400000000001</v>
      </c>
    </row>
    <row r="4913" spans="2:19" x14ac:dyDescent="0.2">
      <c r="B4913" s="33"/>
      <c r="L4913" s="84">
        <v>0.80869999999999997</v>
      </c>
      <c r="M4913" s="83">
        <v>4845.75</v>
      </c>
      <c r="N4913" s="83">
        <v>66.247799999999998</v>
      </c>
      <c r="O4913" s="83">
        <v>4779.5</v>
      </c>
      <c r="P4913" s="83">
        <v>132.49600000000001</v>
      </c>
      <c r="Q4913" s="83">
        <v>4912</v>
      </c>
      <c r="R4913" s="86">
        <v>2.6973899999999999E-2</v>
      </c>
      <c r="S4913" s="86">
        <v>0.16591400000000001</v>
      </c>
    </row>
    <row r="4914" spans="2:19" x14ac:dyDescent="0.2">
      <c r="B4914" s="33"/>
      <c r="L4914" s="84">
        <v>0.80869999999999997</v>
      </c>
      <c r="M4914" s="83">
        <v>4846.67</v>
      </c>
      <c r="N4914" s="83">
        <v>66.3309</v>
      </c>
      <c r="O4914" s="83">
        <v>4780.34</v>
      </c>
      <c r="P4914" s="83">
        <v>132.66200000000001</v>
      </c>
      <c r="Q4914" s="83">
        <v>4913</v>
      </c>
      <c r="R4914" s="86">
        <v>2.7002200000000001E-2</v>
      </c>
      <c r="S4914" s="86">
        <v>0.16591400000000001</v>
      </c>
    </row>
    <row r="4915" spans="2:19" x14ac:dyDescent="0.2">
      <c r="B4915" s="33"/>
      <c r="L4915" s="84">
        <v>0.80740000000000001</v>
      </c>
      <c r="M4915" s="83">
        <v>4847.59</v>
      </c>
      <c r="N4915" s="83">
        <v>66.414100000000005</v>
      </c>
      <c r="O4915" s="83">
        <v>4781.17</v>
      </c>
      <c r="P4915" s="83">
        <v>132.828</v>
      </c>
      <c r="Q4915" s="83">
        <v>4914</v>
      </c>
      <c r="R4915" s="86">
        <v>2.7030599999999998E-2</v>
      </c>
      <c r="S4915" s="86">
        <v>0.16659299999999999</v>
      </c>
    </row>
    <row r="4916" spans="2:19" x14ac:dyDescent="0.2">
      <c r="B4916" s="33"/>
      <c r="L4916" s="84">
        <v>0.80740000000000001</v>
      </c>
      <c r="M4916" s="83">
        <v>4848.5</v>
      </c>
      <c r="N4916" s="83">
        <v>66.497299999999996</v>
      </c>
      <c r="O4916" s="83">
        <v>4782.01</v>
      </c>
      <c r="P4916" s="83">
        <v>132.995</v>
      </c>
      <c r="Q4916" s="83">
        <v>4915</v>
      </c>
      <c r="R4916" s="86">
        <v>2.70589E-2</v>
      </c>
      <c r="S4916" s="86">
        <v>0.16659299999999999</v>
      </c>
    </row>
    <row r="4917" spans="2:19" x14ac:dyDescent="0.2">
      <c r="B4917" s="33"/>
      <c r="L4917" s="84">
        <v>0.80740000000000001</v>
      </c>
      <c r="M4917" s="83">
        <v>4849.42</v>
      </c>
      <c r="N4917" s="83">
        <v>66.580699999999993</v>
      </c>
      <c r="O4917" s="83">
        <v>4782.84</v>
      </c>
      <c r="P4917" s="83">
        <v>133.161</v>
      </c>
      <c r="Q4917" s="83">
        <v>4916</v>
      </c>
      <c r="R4917" s="86">
        <v>2.7087300000000002E-2</v>
      </c>
      <c r="S4917" s="86">
        <v>0.16659299999999999</v>
      </c>
    </row>
    <row r="4918" spans="2:19" x14ac:dyDescent="0.2">
      <c r="B4918" s="33"/>
      <c r="L4918" s="84">
        <v>0.80740000000000001</v>
      </c>
      <c r="M4918" s="83">
        <v>4850.34</v>
      </c>
      <c r="N4918" s="83">
        <v>66.664100000000005</v>
      </c>
      <c r="O4918" s="83">
        <v>4783.67</v>
      </c>
      <c r="P4918" s="83">
        <v>133.328</v>
      </c>
      <c r="Q4918" s="83">
        <v>4917</v>
      </c>
      <c r="R4918" s="86">
        <v>2.7115799999999999E-2</v>
      </c>
      <c r="S4918" s="86">
        <v>0.16659299999999999</v>
      </c>
    </row>
    <row r="4919" spans="2:19" x14ac:dyDescent="0.2">
      <c r="B4919" s="33"/>
      <c r="L4919" s="84">
        <v>0.80679999999999996</v>
      </c>
      <c r="M4919" s="83">
        <v>4851.25</v>
      </c>
      <c r="N4919" s="83">
        <v>66.747600000000006</v>
      </c>
      <c r="O4919" s="83">
        <v>4784.5</v>
      </c>
      <c r="P4919" s="83">
        <v>133.495</v>
      </c>
      <c r="Q4919" s="83">
        <v>4918</v>
      </c>
      <c r="R4919" s="86">
        <v>2.71442E-2</v>
      </c>
      <c r="S4919" s="86">
        <v>0.167019</v>
      </c>
    </row>
    <row r="4920" spans="2:19" x14ac:dyDescent="0.2">
      <c r="B4920" s="33"/>
      <c r="L4920" s="84">
        <v>0.80649999999999999</v>
      </c>
      <c r="M4920" s="83">
        <v>4852.17</v>
      </c>
      <c r="N4920" s="83">
        <v>66.831199999999995</v>
      </c>
      <c r="O4920" s="83">
        <v>4785.34</v>
      </c>
      <c r="P4920" s="83">
        <v>133.66200000000001</v>
      </c>
      <c r="Q4920" s="83">
        <v>4919</v>
      </c>
      <c r="R4920" s="86">
        <v>2.7172700000000001E-2</v>
      </c>
      <c r="S4920" s="86">
        <v>0.167189</v>
      </c>
    </row>
    <row r="4921" spans="2:19" x14ac:dyDescent="0.2">
      <c r="B4921" s="33"/>
      <c r="L4921" s="84">
        <v>0.80569999999999997</v>
      </c>
      <c r="M4921" s="83">
        <v>4853.09</v>
      </c>
      <c r="N4921" s="83">
        <v>66.914900000000003</v>
      </c>
      <c r="O4921" s="83">
        <v>4786.17</v>
      </c>
      <c r="P4921" s="83">
        <v>133.83000000000001</v>
      </c>
      <c r="Q4921" s="83">
        <v>4920</v>
      </c>
      <c r="R4921" s="86">
        <v>2.7201199999999998E-2</v>
      </c>
      <c r="S4921" s="86">
        <v>0.16736000000000001</v>
      </c>
    </row>
    <row r="4922" spans="2:19" x14ac:dyDescent="0.2">
      <c r="B4922" s="33"/>
      <c r="L4922" s="84">
        <v>0.80559999999999998</v>
      </c>
      <c r="M4922" s="83">
        <v>4854</v>
      </c>
      <c r="N4922" s="83">
        <v>66.998599999999996</v>
      </c>
      <c r="O4922" s="83">
        <v>4787</v>
      </c>
      <c r="P4922" s="83">
        <v>133.99700000000001</v>
      </c>
      <c r="Q4922" s="83">
        <v>4921</v>
      </c>
      <c r="R4922" s="86">
        <v>2.7229699999999999E-2</v>
      </c>
      <c r="S4922" s="86">
        <v>0.16753100000000001</v>
      </c>
    </row>
    <row r="4923" spans="2:19" x14ac:dyDescent="0.2">
      <c r="B4923" s="33"/>
      <c r="L4923" s="84">
        <v>0.80549999999999999</v>
      </c>
      <c r="M4923" s="83">
        <v>4854.92</v>
      </c>
      <c r="N4923" s="83">
        <v>67.082499999999996</v>
      </c>
      <c r="O4923" s="83">
        <v>4787.84</v>
      </c>
      <c r="P4923" s="83">
        <v>134.16499999999999</v>
      </c>
      <c r="Q4923" s="83">
        <v>4922</v>
      </c>
      <c r="R4923" s="86">
        <v>2.72582E-2</v>
      </c>
      <c r="S4923" s="86">
        <v>0.16778699999999999</v>
      </c>
    </row>
    <row r="4924" spans="2:19" x14ac:dyDescent="0.2">
      <c r="B4924" s="33"/>
      <c r="L4924" s="84">
        <v>0.80549999999999999</v>
      </c>
      <c r="M4924" s="83">
        <v>4855.83</v>
      </c>
      <c r="N4924" s="83">
        <v>67.166399999999996</v>
      </c>
      <c r="O4924" s="83">
        <v>4788.67</v>
      </c>
      <c r="P4924" s="83">
        <v>134.333</v>
      </c>
      <c r="Q4924" s="83">
        <v>4923</v>
      </c>
      <c r="R4924" s="86">
        <v>2.72868E-2</v>
      </c>
      <c r="S4924" s="86">
        <v>0.16778699999999999</v>
      </c>
    </row>
    <row r="4925" spans="2:19" x14ac:dyDescent="0.2">
      <c r="B4925" s="33"/>
      <c r="L4925" s="84">
        <v>0.80479999999999996</v>
      </c>
      <c r="M4925" s="83">
        <v>4856.75</v>
      </c>
      <c r="N4925" s="83">
        <v>67.250399999999999</v>
      </c>
      <c r="O4925" s="83">
        <v>4789.5</v>
      </c>
      <c r="P4925" s="83">
        <v>134.501</v>
      </c>
      <c r="Q4925" s="83">
        <v>4924</v>
      </c>
      <c r="R4925" s="86">
        <v>2.73154E-2</v>
      </c>
      <c r="S4925" s="86">
        <v>0.168044</v>
      </c>
    </row>
    <row r="4926" spans="2:19" x14ac:dyDescent="0.2">
      <c r="B4926" s="33"/>
      <c r="L4926" s="84">
        <v>0.8044</v>
      </c>
      <c r="M4926" s="83">
        <v>4857.67</v>
      </c>
      <c r="N4926" s="83">
        <v>67.334500000000006</v>
      </c>
      <c r="O4926" s="83">
        <v>4790.33</v>
      </c>
      <c r="P4926" s="83">
        <v>134.66900000000001</v>
      </c>
      <c r="Q4926" s="83">
        <v>4925</v>
      </c>
      <c r="R4926" s="86">
        <v>2.7344E-2</v>
      </c>
      <c r="S4926" s="86">
        <v>0.168216</v>
      </c>
    </row>
    <row r="4927" spans="2:19" x14ac:dyDescent="0.2">
      <c r="B4927" s="33"/>
      <c r="L4927" s="84">
        <v>0.80359999999999998</v>
      </c>
      <c r="M4927" s="83">
        <v>4858.58</v>
      </c>
      <c r="N4927" s="83">
        <v>67.418700000000001</v>
      </c>
      <c r="O4927" s="83">
        <v>4791.16</v>
      </c>
      <c r="P4927" s="83">
        <v>134.83699999999999</v>
      </c>
      <c r="Q4927" s="83">
        <v>4926</v>
      </c>
      <c r="R4927" s="86">
        <v>2.73726E-2</v>
      </c>
      <c r="S4927" s="86">
        <v>0.16838700000000001</v>
      </c>
    </row>
    <row r="4928" spans="2:19" x14ac:dyDescent="0.2">
      <c r="B4928" s="33"/>
      <c r="L4928" s="84">
        <v>0.80259999999999998</v>
      </c>
      <c r="M4928" s="83">
        <v>4859.5</v>
      </c>
      <c r="N4928" s="83">
        <v>67.503</v>
      </c>
      <c r="O4928" s="83">
        <v>4791.99</v>
      </c>
      <c r="P4928" s="83">
        <v>135.006</v>
      </c>
      <c r="Q4928" s="83">
        <v>4927</v>
      </c>
      <c r="R4928" s="86">
        <v>2.74013E-2</v>
      </c>
      <c r="S4928" s="86">
        <v>0.16881599999999999</v>
      </c>
    </row>
    <row r="4929" spans="2:19" x14ac:dyDescent="0.2">
      <c r="B4929" s="33"/>
      <c r="L4929" s="84">
        <v>0.80259999999999998</v>
      </c>
      <c r="M4929" s="83">
        <v>4860.41</v>
      </c>
      <c r="N4929" s="83">
        <v>67.587400000000002</v>
      </c>
      <c r="O4929" s="83">
        <v>4792.83</v>
      </c>
      <c r="P4929" s="83">
        <v>135.17500000000001</v>
      </c>
      <c r="Q4929" s="83">
        <v>4928</v>
      </c>
      <c r="R4929" s="86">
        <v>2.74299E-2</v>
      </c>
      <c r="S4929" s="86">
        <v>0.16881599999999999</v>
      </c>
    </row>
    <row r="4930" spans="2:19" x14ac:dyDescent="0.2">
      <c r="B4930" s="33"/>
      <c r="L4930" s="84">
        <v>0.80259999999999998</v>
      </c>
      <c r="M4930" s="83">
        <v>4861.33</v>
      </c>
      <c r="N4930" s="83">
        <v>67.671800000000005</v>
      </c>
      <c r="O4930" s="83">
        <v>4793.66</v>
      </c>
      <c r="P4930" s="83">
        <v>135.34399999999999</v>
      </c>
      <c r="Q4930" s="83">
        <v>4929</v>
      </c>
      <c r="R4930" s="86">
        <v>2.74586E-2</v>
      </c>
      <c r="S4930" s="86">
        <v>0.16881599999999999</v>
      </c>
    </row>
    <row r="4931" spans="2:19" x14ac:dyDescent="0.2">
      <c r="B4931" s="33"/>
      <c r="L4931" s="84">
        <v>0.80259999999999998</v>
      </c>
      <c r="M4931" s="83">
        <v>4862.24</v>
      </c>
      <c r="N4931" s="83">
        <v>67.756399999999999</v>
      </c>
      <c r="O4931" s="83">
        <v>4794.49</v>
      </c>
      <c r="P4931" s="83">
        <v>135.51300000000001</v>
      </c>
      <c r="Q4931" s="83">
        <v>4930</v>
      </c>
      <c r="R4931" s="86">
        <v>2.7487399999999999E-2</v>
      </c>
      <c r="S4931" s="86">
        <v>0.16881599999999999</v>
      </c>
    </row>
    <row r="4932" spans="2:19" x14ac:dyDescent="0.2">
      <c r="B4932" s="33"/>
      <c r="L4932" s="84">
        <v>0.80249999999999999</v>
      </c>
      <c r="M4932" s="83">
        <v>4863.16</v>
      </c>
      <c r="N4932" s="83">
        <v>67.840999999999994</v>
      </c>
      <c r="O4932" s="83">
        <v>4795.32</v>
      </c>
      <c r="P4932" s="83">
        <v>135.68199999999999</v>
      </c>
      <c r="Q4932" s="83">
        <v>4931</v>
      </c>
      <c r="R4932" s="86">
        <v>2.7516100000000002E-2</v>
      </c>
      <c r="S4932" s="86">
        <v>0.16924700000000001</v>
      </c>
    </row>
    <row r="4933" spans="2:19" x14ac:dyDescent="0.2">
      <c r="B4933" s="33"/>
      <c r="L4933" s="84">
        <v>0.80220000000000002</v>
      </c>
      <c r="M4933" s="83">
        <v>4864.07</v>
      </c>
      <c r="N4933" s="83">
        <v>67.925700000000006</v>
      </c>
      <c r="O4933" s="83">
        <v>4796.1499999999996</v>
      </c>
      <c r="P4933" s="83">
        <v>135.851</v>
      </c>
      <c r="Q4933" s="83">
        <v>4932</v>
      </c>
      <c r="R4933" s="86">
        <v>2.7544900000000001E-2</v>
      </c>
      <c r="S4933" s="86">
        <v>0.16941899999999999</v>
      </c>
    </row>
    <row r="4934" spans="2:19" x14ac:dyDescent="0.2">
      <c r="B4934" s="33"/>
      <c r="L4934" s="84">
        <v>0.80189999999999995</v>
      </c>
      <c r="M4934" s="83">
        <v>4864.99</v>
      </c>
      <c r="N4934" s="83">
        <v>68.010499999999993</v>
      </c>
      <c r="O4934" s="83">
        <v>4796.9799999999996</v>
      </c>
      <c r="P4934" s="83">
        <v>136.02099999999999</v>
      </c>
      <c r="Q4934" s="83">
        <v>4933</v>
      </c>
      <c r="R4934" s="86">
        <v>2.75737E-2</v>
      </c>
      <c r="S4934" s="86">
        <v>0.169764</v>
      </c>
    </row>
    <row r="4935" spans="2:19" x14ac:dyDescent="0.2">
      <c r="B4935" s="33"/>
      <c r="L4935" s="84">
        <v>0.80189999999999995</v>
      </c>
      <c r="M4935" s="83">
        <v>4865.8999999999996</v>
      </c>
      <c r="N4935" s="83">
        <v>68.095399999999998</v>
      </c>
      <c r="O4935" s="83">
        <v>4797.8100000000004</v>
      </c>
      <c r="P4935" s="83">
        <v>136.191</v>
      </c>
      <c r="Q4935" s="83">
        <v>4934</v>
      </c>
      <c r="R4935" s="86">
        <v>2.7602499999999999E-2</v>
      </c>
      <c r="S4935" s="86">
        <v>0.169764</v>
      </c>
    </row>
    <row r="4936" spans="2:19" x14ac:dyDescent="0.2">
      <c r="B4936" s="33"/>
      <c r="L4936" s="84">
        <v>0.80189999999999995</v>
      </c>
      <c r="M4936" s="83">
        <v>4866.82</v>
      </c>
      <c r="N4936" s="83">
        <v>68.180400000000006</v>
      </c>
      <c r="O4936" s="83">
        <v>4798.6400000000003</v>
      </c>
      <c r="P4936" s="83">
        <v>136.36099999999999</v>
      </c>
      <c r="Q4936" s="83">
        <v>4935</v>
      </c>
      <c r="R4936" s="86">
        <v>2.7631300000000001E-2</v>
      </c>
      <c r="S4936" s="86">
        <v>0.169764</v>
      </c>
    </row>
    <row r="4937" spans="2:19" x14ac:dyDescent="0.2">
      <c r="B4937" s="33"/>
      <c r="L4937" s="84">
        <v>0.80169999999999997</v>
      </c>
      <c r="M4937" s="83">
        <v>4867.7299999999996</v>
      </c>
      <c r="N4937" s="83">
        <v>68.2654</v>
      </c>
      <c r="O4937" s="83">
        <v>4799.47</v>
      </c>
      <c r="P4937" s="83">
        <v>136.53100000000001</v>
      </c>
      <c r="Q4937" s="83">
        <v>4936</v>
      </c>
      <c r="R4937" s="86">
        <v>2.7660199999999999E-2</v>
      </c>
      <c r="S4937" s="86">
        <v>0.17011000000000001</v>
      </c>
    </row>
    <row r="4938" spans="2:19" x14ac:dyDescent="0.2">
      <c r="B4938" s="33"/>
      <c r="L4938" s="84">
        <v>0.80100000000000005</v>
      </c>
      <c r="M4938" s="83">
        <v>4868.6499999999996</v>
      </c>
      <c r="N4938" s="83">
        <v>68.350499999999997</v>
      </c>
      <c r="O4938" s="83">
        <v>4800.3</v>
      </c>
      <c r="P4938" s="83">
        <v>136.70099999999999</v>
      </c>
      <c r="Q4938" s="83">
        <v>4937</v>
      </c>
      <c r="R4938" s="86">
        <v>2.7689100000000001E-2</v>
      </c>
      <c r="S4938" s="86">
        <v>0.17028299999999999</v>
      </c>
    </row>
    <row r="4939" spans="2:19" x14ac:dyDescent="0.2">
      <c r="B4939" s="33"/>
      <c r="L4939" s="84">
        <v>0.80089999999999995</v>
      </c>
      <c r="M4939" s="83">
        <v>4869.5600000000004</v>
      </c>
      <c r="N4939" s="83">
        <v>68.4358</v>
      </c>
      <c r="O4939" s="83">
        <v>4801.13</v>
      </c>
      <c r="P4939" s="83">
        <v>136.87200000000001</v>
      </c>
      <c r="Q4939" s="83">
        <v>4938</v>
      </c>
      <c r="R4939" s="86">
        <v>2.7718E-2</v>
      </c>
      <c r="S4939" s="86">
        <v>0.170543</v>
      </c>
    </row>
    <row r="4940" spans="2:19" x14ac:dyDescent="0.2">
      <c r="B4940" s="33"/>
      <c r="L4940" s="84">
        <v>0.80089999999999995</v>
      </c>
      <c r="M4940" s="83">
        <v>4870.4799999999996</v>
      </c>
      <c r="N4940" s="83">
        <v>68.521100000000004</v>
      </c>
      <c r="O4940" s="83">
        <v>4801.96</v>
      </c>
      <c r="P4940" s="83">
        <v>137.042</v>
      </c>
      <c r="Q4940" s="83">
        <v>4939</v>
      </c>
      <c r="R4940" s="86">
        <v>2.7746900000000001E-2</v>
      </c>
      <c r="S4940" s="86">
        <v>0.170543</v>
      </c>
    </row>
    <row r="4941" spans="2:19" x14ac:dyDescent="0.2">
      <c r="B4941" s="33"/>
      <c r="L4941" s="84">
        <v>0.80069999999999997</v>
      </c>
      <c r="M4941" s="83">
        <v>4871.3900000000003</v>
      </c>
      <c r="N4941" s="83">
        <v>68.606499999999997</v>
      </c>
      <c r="O4941" s="83">
        <v>4802.79</v>
      </c>
      <c r="P4941" s="83">
        <v>137.21299999999999</v>
      </c>
      <c r="Q4941" s="83">
        <v>4940</v>
      </c>
      <c r="R4941" s="86">
        <v>2.7775899999999999E-2</v>
      </c>
      <c r="S4941" s="86">
        <v>0.17115</v>
      </c>
    </row>
    <row r="4942" spans="2:19" x14ac:dyDescent="0.2">
      <c r="B4942" s="33"/>
      <c r="L4942" s="84">
        <v>0.80069999999999997</v>
      </c>
      <c r="M4942" s="83">
        <v>4872.3100000000004</v>
      </c>
      <c r="N4942" s="83">
        <v>68.691999999999993</v>
      </c>
      <c r="O4942" s="83">
        <v>4803.62</v>
      </c>
      <c r="P4942" s="83">
        <v>137.38399999999999</v>
      </c>
      <c r="Q4942" s="83">
        <v>4941</v>
      </c>
      <c r="R4942" s="86">
        <v>2.78049E-2</v>
      </c>
      <c r="S4942" s="86">
        <v>0.17115</v>
      </c>
    </row>
    <row r="4943" spans="2:19" x14ac:dyDescent="0.2">
      <c r="B4943" s="33"/>
      <c r="L4943" s="84">
        <v>0.80069999999999997</v>
      </c>
      <c r="M4943" s="83">
        <v>4873.22</v>
      </c>
      <c r="N4943" s="83">
        <v>68.777600000000007</v>
      </c>
      <c r="O4943" s="83">
        <v>4804.4399999999996</v>
      </c>
      <c r="P4943" s="83">
        <v>137.55500000000001</v>
      </c>
      <c r="Q4943" s="83">
        <v>4942</v>
      </c>
      <c r="R4943" s="86">
        <v>2.7833900000000002E-2</v>
      </c>
      <c r="S4943" s="86">
        <v>0.17115</v>
      </c>
    </row>
    <row r="4944" spans="2:19" x14ac:dyDescent="0.2">
      <c r="B4944" s="33"/>
      <c r="L4944" s="84">
        <v>0.80069999999999997</v>
      </c>
      <c r="M4944" s="83">
        <v>4874.1400000000003</v>
      </c>
      <c r="N4944" s="83">
        <v>68.863200000000006</v>
      </c>
      <c r="O4944" s="83">
        <v>4805.2700000000004</v>
      </c>
      <c r="P4944" s="83">
        <v>137.726</v>
      </c>
      <c r="Q4944" s="83">
        <v>4943</v>
      </c>
      <c r="R4944" s="86">
        <v>2.7862899999999999E-2</v>
      </c>
      <c r="S4944" s="86">
        <v>0.17115</v>
      </c>
    </row>
    <row r="4945" spans="2:19" x14ac:dyDescent="0.2">
      <c r="B4945" s="33"/>
      <c r="L4945" s="84">
        <v>0.80069999999999997</v>
      </c>
      <c r="M4945" s="83">
        <v>4875.05</v>
      </c>
      <c r="N4945" s="83">
        <v>68.948999999999998</v>
      </c>
      <c r="O4945" s="83">
        <v>4806.1000000000004</v>
      </c>
      <c r="P4945" s="83">
        <v>137.898</v>
      </c>
      <c r="Q4945" s="83">
        <v>4944</v>
      </c>
      <c r="R4945" s="86">
        <v>2.7892E-2</v>
      </c>
      <c r="S4945" s="86">
        <v>0.17115</v>
      </c>
    </row>
    <row r="4946" spans="2:19" x14ac:dyDescent="0.2">
      <c r="B4946" s="33"/>
      <c r="L4946" s="84">
        <v>0.79969999999999997</v>
      </c>
      <c r="M4946" s="83">
        <v>4875.97</v>
      </c>
      <c r="N4946" s="83">
        <v>69.034800000000004</v>
      </c>
      <c r="O4946" s="83">
        <v>4806.93</v>
      </c>
      <c r="P4946" s="83">
        <v>138.07</v>
      </c>
      <c r="Q4946" s="83">
        <v>4945</v>
      </c>
      <c r="R4946" s="86">
        <v>2.7921100000000001E-2</v>
      </c>
      <c r="S4946" s="86">
        <v>0.17167199999999999</v>
      </c>
    </row>
    <row r="4947" spans="2:19" x14ac:dyDescent="0.2">
      <c r="B4947" s="33"/>
      <c r="L4947" s="84">
        <v>0.79949999999999999</v>
      </c>
      <c r="M4947" s="83">
        <v>4876.88</v>
      </c>
      <c r="N4947" s="83">
        <v>69.120699999999999</v>
      </c>
      <c r="O4947" s="83">
        <v>4807.76</v>
      </c>
      <c r="P4947" s="83">
        <v>138.24100000000001</v>
      </c>
      <c r="Q4947" s="83">
        <v>4946</v>
      </c>
      <c r="R4947" s="86">
        <v>2.7950200000000001E-2</v>
      </c>
      <c r="S4947" s="86">
        <v>0.171933</v>
      </c>
    </row>
    <row r="4948" spans="2:19" x14ac:dyDescent="0.2">
      <c r="B4948" s="33"/>
      <c r="L4948" s="84">
        <v>0.79949999999999999</v>
      </c>
      <c r="M4948" s="83">
        <v>4877.79</v>
      </c>
      <c r="N4948" s="83">
        <v>69.206699999999998</v>
      </c>
      <c r="O4948" s="83">
        <v>4808.59</v>
      </c>
      <c r="P4948" s="83">
        <v>138.41300000000001</v>
      </c>
      <c r="Q4948" s="83">
        <v>4947</v>
      </c>
      <c r="R4948" s="86">
        <v>2.7979299999999999E-2</v>
      </c>
      <c r="S4948" s="86">
        <v>0.171933</v>
      </c>
    </row>
    <row r="4949" spans="2:19" x14ac:dyDescent="0.2">
      <c r="B4949" s="33"/>
      <c r="L4949" s="84">
        <v>0.7994</v>
      </c>
      <c r="M4949" s="83">
        <v>4878.71</v>
      </c>
      <c r="N4949" s="83">
        <v>69.2928</v>
      </c>
      <c r="O4949" s="83">
        <v>4809.41</v>
      </c>
      <c r="P4949" s="83">
        <v>138.58600000000001</v>
      </c>
      <c r="Q4949" s="83">
        <v>4948</v>
      </c>
      <c r="R4949" s="86">
        <v>2.8008399999999999E-2</v>
      </c>
      <c r="S4949" s="86">
        <v>0.17219499999999999</v>
      </c>
    </row>
    <row r="4950" spans="2:19" x14ac:dyDescent="0.2">
      <c r="B4950" s="33"/>
      <c r="L4950" s="84">
        <v>0.79830000000000001</v>
      </c>
      <c r="M4950" s="83">
        <v>4879.62</v>
      </c>
      <c r="N4950" s="83">
        <v>69.379000000000005</v>
      </c>
      <c r="O4950" s="83">
        <v>4810.24</v>
      </c>
      <c r="P4950" s="83">
        <v>138.75800000000001</v>
      </c>
      <c r="Q4950" s="83">
        <v>4949</v>
      </c>
      <c r="R4950" s="86">
        <v>2.8037599999999999E-2</v>
      </c>
      <c r="S4950" s="86">
        <v>0.17237</v>
      </c>
    </row>
    <row r="4951" spans="2:19" x14ac:dyDescent="0.2">
      <c r="B4951" s="33"/>
      <c r="L4951" s="84">
        <v>0.79779999999999995</v>
      </c>
      <c r="M4951" s="83">
        <v>4880.53</v>
      </c>
      <c r="N4951" s="83">
        <v>69.465299999999999</v>
      </c>
      <c r="O4951" s="83">
        <v>4811.07</v>
      </c>
      <c r="P4951" s="83">
        <v>138.93100000000001</v>
      </c>
      <c r="Q4951" s="83">
        <v>4950</v>
      </c>
      <c r="R4951" s="86">
        <v>2.8066799999999999E-2</v>
      </c>
      <c r="S4951" s="86">
        <v>0.172545</v>
      </c>
    </row>
    <row r="4952" spans="2:19" x14ac:dyDescent="0.2">
      <c r="B4952" s="33"/>
      <c r="L4952" s="84">
        <v>0.79710000000000003</v>
      </c>
      <c r="M4952" s="83">
        <v>4881.45</v>
      </c>
      <c r="N4952" s="83">
        <v>69.551699999999997</v>
      </c>
      <c r="O4952" s="83">
        <v>4811.8999999999996</v>
      </c>
      <c r="P4952" s="83">
        <v>139.10300000000001</v>
      </c>
      <c r="Q4952" s="83">
        <v>4951</v>
      </c>
      <c r="R4952" s="86">
        <v>2.8095999999999999E-2</v>
      </c>
      <c r="S4952" s="86">
        <v>0.17272000000000001</v>
      </c>
    </row>
    <row r="4953" spans="2:19" x14ac:dyDescent="0.2">
      <c r="B4953" s="33"/>
      <c r="L4953" s="84">
        <v>0.79679999999999995</v>
      </c>
      <c r="M4953" s="83">
        <v>4882.3599999999997</v>
      </c>
      <c r="N4953" s="83">
        <v>69.638099999999994</v>
      </c>
      <c r="O4953" s="83">
        <v>4812.72</v>
      </c>
      <c r="P4953" s="83">
        <v>139.27600000000001</v>
      </c>
      <c r="Q4953" s="83">
        <v>4952</v>
      </c>
      <c r="R4953" s="86">
        <v>2.81252E-2</v>
      </c>
      <c r="S4953" s="86">
        <v>0.17307</v>
      </c>
    </row>
    <row r="4954" spans="2:19" x14ac:dyDescent="0.2">
      <c r="B4954" s="33"/>
      <c r="L4954" s="84">
        <v>0.79679999999999995</v>
      </c>
      <c r="M4954" s="83">
        <v>4883.28</v>
      </c>
      <c r="N4954" s="83">
        <v>69.724599999999995</v>
      </c>
      <c r="O4954" s="83">
        <v>4813.55</v>
      </c>
      <c r="P4954" s="83">
        <v>139.44900000000001</v>
      </c>
      <c r="Q4954" s="83">
        <v>4953</v>
      </c>
      <c r="R4954" s="86">
        <v>2.8154499999999999E-2</v>
      </c>
      <c r="S4954" s="86">
        <v>0.17307</v>
      </c>
    </row>
    <row r="4955" spans="2:19" x14ac:dyDescent="0.2">
      <c r="B4955" s="33"/>
      <c r="L4955" s="84">
        <v>0.79679999999999995</v>
      </c>
      <c r="M4955" s="83">
        <v>4884.1899999999996</v>
      </c>
      <c r="N4955" s="83">
        <v>69.811300000000003</v>
      </c>
      <c r="O4955" s="83">
        <v>4814.38</v>
      </c>
      <c r="P4955" s="83">
        <v>139.62299999999999</v>
      </c>
      <c r="Q4955" s="83">
        <v>4954</v>
      </c>
      <c r="R4955" s="86">
        <v>2.8183799999999998E-2</v>
      </c>
      <c r="S4955" s="86">
        <v>0.17307</v>
      </c>
    </row>
    <row r="4956" spans="2:19" x14ac:dyDescent="0.2">
      <c r="B4956" s="33"/>
      <c r="L4956" s="84">
        <v>0.79610000000000003</v>
      </c>
      <c r="M4956" s="83">
        <v>4885.1000000000004</v>
      </c>
      <c r="N4956" s="83">
        <v>69.897999999999996</v>
      </c>
      <c r="O4956" s="83">
        <v>4815.2</v>
      </c>
      <c r="P4956" s="83">
        <v>139.79599999999999</v>
      </c>
      <c r="Q4956" s="83">
        <v>4955</v>
      </c>
      <c r="R4956" s="86">
        <v>2.8213100000000001E-2</v>
      </c>
      <c r="S4956" s="86">
        <v>0.17342099999999999</v>
      </c>
    </row>
    <row r="4957" spans="2:19" x14ac:dyDescent="0.2">
      <c r="B4957" s="33"/>
      <c r="L4957" s="84">
        <v>0.79579999999999995</v>
      </c>
      <c r="M4957" s="83">
        <v>4886.0200000000004</v>
      </c>
      <c r="N4957" s="83">
        <v>69.984800000000007</v>
      </c>
      <c r="O4957" s="83">
        <v>4816.03</v>
      </c>
      <c r="P4957" s="83">
        <v>139.97</v>
      </c>
      <c r="Q4957" s="83">
        <v>4956</v>
      </c>
      <c r="R4957" s="86">
        <v>2.8242400000000001E-2</v>
      </c>
      <c r="S4957" s="86">
        <v>0.173596</v>
      </c>
    </row>
    <row r="4958" spans="2:19" x14ac:dyDescent="0.2">
      <c r="B4958" s="33"/>
      <c r="L4958" s="84">
        <v>0.79549999999999998</v>
      </c>
      <c r="M4958" s="83">
        <v>4886.93</v>
      </c>
      <c r="N4958" s="83">
        <v>70.071600000000004</v>
      </c>
      <c r="O4958" s="83">
        <v>4816.8599999999997</v>
      </c>
      <c r="P4958" s="83">
        <v>140.143</v>
      </c>
      <c r="Q4958" s="83">
        <v>4957</v>
      </c>
      <c r="R4958" s="86">
        <v>2.82718E-2</v>
      </c>
      <c r="S4958" s="86">
        <v>0.17377200000000001</v>
      </c>
    </row>
    <row r="4959" spans="2:19" x14ac:dyDescent="0.2">
      <c r="B4959" s="33"/>
      <c r="L4959" s="84">
        <v>0.79479999999999995</v>
      </c>
      <c r="M4959" s="83">
        <v>4887.84</v>
      </c>
      <c r="N4959" s="83">
        <v>70.158600000000007</v>
      </c>
      <c r="O4959" s="83">
        <v>4817.68</v>
      </c>
      <c r="P4959" s="83">
        <v>140.31700000000001</v>
      </c>
      <c r="Q4959" s="83">
        <v>4958</v>
      </c>
      <c r="R4959" s="86">
        <v>2.8301199999999999E-2</v>
      </c>
      <c r="S4959" s="86">
        <v>0.174036</v>
      </c>
    </row>
    <row r="4960" spans="2:19" x14ac:dyDescent="0.2">
      <c r="B4960" s="33"/>
      <c r="L4960" s="84">
        <v>0.79479999999999995</v>
      </c>
      <c r="M4960" s="83">
        <v>4888.75</v>
      </c>
      <c r="N4960" s="83">
        <v>70.245699999999999</v>
      </c>
      <c r="O4960" s="83">
        <v>4818.51</v>
      </c>
      <c r="P4960" s="83">
        <v>140.49100000000001</v>
      </c>
      <c r="Q4960" s="83">
        <v>4959</v>
      </c>
      <c r="R4960" s="86">
        <v>2.8330600000000001E-2</v>
      </c>
      <c r="S4960" s="86">
        <v>0.174036</v>
      </c>
    </row>
    <row r="4961" spans="2:19" x14ac:dyDescent="0.2">
      <c r="B4961" s="33"/>
      <c r="L4961" s="84">
        <v>0.79469999999999996</v>
      </c>
      <c r="M4961" s="83">
        <v>4889.67</v>
      </c>
      <c r="N4961" s="83">
        <v>70.332800000000006</v>
      </c>
      <c r="O4961" s="83">
        <v>4819.33</v>
      </c>
      <c r="P4961" s="83">
        <v>140.666</v>
      </c>
      <c r="Q4961" s="83">
        <v>4960</v>
      </c>
      <c r="R4961" s="86">
        <v>2.836E-2</v>
      </c>
      <c r="S4961" s="86">
        <v>0.17491799999999999</v>
      </c>
    </row>
    <row r="4962" spans="2:19" x14ac:dyDescent="0.2">
      <c r="B4962" s="33"/>
      <c r="L4962" s="84">
        <v>0.79469999999999996</v>
      </c>
      <c r="M4962" s="83">
        <v>4890.58</v>
      </c>
      <c r="N4962" s="83">
        <v>70.420100000000005</v>
      </c>
      <c r="O4962" s="83">
        <v>4820.16</v>
      </c>
      <c r="P4962" s="83">
        <v>140.84</v>
      </c>
      <c r="Q4962" s="83">
        <v>4961</v>
      </c>
      <c r="R4962" s="86">
        <v>2.8389500000000002E-2</v>
      </c>
      <c r="S4962" s="86">
        <v>0.17491799999999999</v>
      </c>
    </row>
    <row r="4963" spans="2:19" x14ac:dyDescent="0.2">
      <c r="B4963" s="33"/>
      <c r="L4963" s="84">
        <v>0.79469999999999996</v>
      </c>
      <c r="M4963" s="83">
        <v>4891.49</v>
      </c>
      <c r="N4963" s="83">
        <v>70.507400000000004</v>
      </c>
      <c r="O4963" s="83">
        <v>4820.99</v>
      </c>
      <c r="P4963" s="83">
        <v>141.01499999999999</v>
      </c>
      <c r="Q4963" s="83">
        <v>4962</v>
      </c>
      <c r="R4963" s="86">
        <v>2.84189E-2</v>
      </c>
      <c r="S4963" s="86">
        <v>0.17491799999999999</v>
      </c>
    </row>
    <row r="4964" spans="2:19" x14ac:dyDescent="0.2">
      <c r="B4964" s="33"/>
      <c r="L4964" s="84">
        <v>0.79469999999999996</v>
      </c>
      <c r="M4964" s="83">
        <v>4892.41</v>
      </c>
      <c r="N4964" s="83">
        <v>70.594800000000006</v>
      </c>
      <c r="O4964" s="83">
        <v>4821.8100000000004</v>
      </c>
      <c r="P4964" s="83">
        <v>141.19</v>
      </c>
      <c r="Q4964" s="83">
        <v>4963</v>
      </c>
      <c r="R4964" s="86">
        <v>2.8448399999999999E-2</v>
      </c>
      <c r="S4964" s="86">
        <v>0.17491799999999999</v>
      </c>
    </row>
    <row r="4965" spans="2:19" x14ac:dyDescent="0.2">
      <c r="B4965" s="33"/>
      <c r="L4965" s="84">
        <v>0.79469999999999996</v>
      </c>
      <c r="M4965" s="83">
        <v>4893.32</v>
      </c>
      <c r="N4965" s="83">
        <v>70.682299999999998</v>
      </c>
      <c r="O4965" s="83">
        <v>4822.6400000000003</v>
      </c>
      <c r="P4965" s="83">
        <v>141.36500000000001</v>
      </c>
      <c r="Q4965" s="83">
        <v>4964</v>
      </c>
      <c r="R4965" s="86">
        <v>2.8478E-2</v>
      </c>
      <c r="S4965" s="86">
        <v>0.17491799999999999</v>
      </c>
    </row>
    <row r="4966" spans="2:19" x14ac:dyDescent="0.2">
      <c r="B4966" s="33"/>
      <c r="L4966" s="84">
        <v>0.79469999999999996</v>
      </c>
      <c r="M4966" s="83">
        <v>4894.2299999999996</v>
      </c>
      <c r="N4966" s="83">
        <v>70.769900000000007</v>
      </c>
      <c r="O4966" s="83">
        <v>4823.46</v>
      </c>
      <c r="P4966" s="83">
        <v>141.54</v>
      </c>
      <c r="Q4966" s="83">
        <v>4965</v>
      </c>
      <c r="R4966" s="86">
        <v>2.8507500000000002E-2</v>
      </c>
      <c r="S4966" s="86">
        <v>0.17491799999999999</v>
      </c>
    </row>
    <row r="4967" spans="2:19" x14ac:dyDescent="0.2">
      <c r="B4967" s="33"/>
      <c r="L4967" s="84">
        <v>0.79469999999999996</v>
      </c>
      <c r="M4967" s="83">
        <v>4895.1400000000003</v>
      </c>
      <c r="N4967" s="83">
        <v>70.857600000000005</v>
      </c>
      <c r="O4967" s="83">
        <v>4824.28</v>
      </c>
      <c r="P4967" s="83">
        <v>141.715</v>
      </c>
      <c r="Q4967" s="83">
        <v>4966</v>
      </c>
      <c r="R4967" s="86">
        <v>2.8537099999999999E-2</v>
      </c>
      <c r="S4967" s="86">
        <v>0.17491799999999999</v>
      </c>
    </row>
    <row r="4968" spans="2:19" x14ac:dyDescent="0.2">
      <c r="B4968" s="33"/>
      <c r="L4968" s="84">
        <v>0.79469999999999996</v>
      </c>
      <c r="M4968" s="83">
        <v>4896.05</v>
      </c>
      <c r="N4968" s="83">
        <v>70.945400000000006</v>
      </c>
      <c r="O4968" s="83">
        <v>4825.1099999999997</v>
      </c>
      <c r="P4968" s="83">
        <v>141.89099999999999</v>
      </c>
      <c r="Q4968" s="83">
        <v>4967</v>
      </c>
      <c r="R4968" s="86">
        <v>2.85667E-2</v>
      </c>
      <c r="S4968" s="86">
        <v>0.17491799999999999</v>
      </c>
    </row>
    <row r="4969" spans="2:19" x14ac:dyDescent="0.2">
      <c r="B4969" s="33"/>
      <c r="L4969" s="84">
        <v>0.79459999999999997</v>
      </c>
      <c r="M4969" s="83">
        <v>4896.97</v>
      </c>
      <c r="N4969" s="83">
        <v>71.033199999999994</v>
      </c>
      <c r="O4969" s="83">
        <v>4825.93</v>
      </c>
      <c r="P4969" s="83">
        <v>142.066</v>
      </c>
      <c r="Q4969" s="83">
        <v>4968</v>
      </c>
      <c r="R4969" s="86">
        <v>2.8596300000000002E-2</v>
      </c>
      <c r="S4969" s="86">
        <v>0.17571500000000001</v>
      </c>
    </row>
    <row r="4970" spans="2:19" x14ac:dyDescent="0.2">
      <c r="B4970" s="33"/>
      <c r="L4970" s="84">
        <v>0.79410000000000003</v>
      </c>
      <c r="M4970" s="83">
        <v>4897.88</v>
      </c>
      <c r="N4970" s="83">
        <v>71.121200000000002</v>
      </c>
      <c r="O4970" s="83">
        <v>4826.76</v>
      </c>
      <c r="P4970" s="83">
        <v>142.24199999999999</v>
      </c>
      <c r="Q4970" s="83">
        <v>4969</v>
      </c>
      <c r="R4970" s="86">
        <v>2.8625899999999999E-2</v>
      </c>
      <c r="S4970" s="86">
        <v>0.17589299999999999</v>
      </c>
    </row>
    <row r="4971" spans="2:19" x14ac:dyDescent="0.2">
      <c r="B4971" s="33"/>
      <c r="L4971" s="84">
        <v>0.79379999999999995</v>
      </c>
      <c r="M4971" s="83">
        <v>4898.79</v>
      </c>
      <c r="N4971" s="83">
        <v>71.209199999999996</v>
      </c>
      <c r="O4971" s="83">
        <v>4827.58</v>
      </c>
      <c r="P4971" s="83">
        <v>142.41800000000001</v>
      </c>
      <c r="Q4971" s="83">
        <v>4970</v>
      </c>
      <c r="R4971" s="86">
        <v>2.86556E-2</v>
      </c>
      <c r="S4971" s="86">
        <v>0.17607</v>
      </c>
    </row>
    <row r="4972" spans="2:19" x14ac:dyDescent="0.2">
      <c r="B4972" s="33"/>
      <c r="L4972" s="84">
        <v>0.79290000000000005</v>
      </c>
      <c r="M4972" s="83">
        <v>4899.7</v>
      </c>
      <c r="N4972" s="83">
        <v>71.297300000000007</v>
      </c>
      <c r="O4972" s="83">
        <v>4828.41</v>
      </c>
      <c r="P4972" s="83">
        <v>142.595</v>
      </c>
      <c r="Q4972" s="83">
        <v>4971</v>
      </c>
      <c r="R4972" s="86">
        <v>2.86853E-2</v>
      </c>
      <c r="S4972" s="86">
        <v>0.17624799999999999</v>
      </c>
    </row>
    <row r="4973" spans="2:19" x14ac:dyDescent="0.2">
      <c r="B4973" s="33"/>
      <c r="L4973" s="84">
        <v>0.79279999999999995</v>
      </c>
      <c r="M4973" s="83">
        <v>4900.6099999999997</v>
      </c>
      <c r="N4973" s="83">
        <v>71.385499999999993</v>
      </c>
      <c r="O4973" s="83">
        <v>4829.2299999999996</v>
      </c>
      <c r="P4973" s="83">
        <v>142.77099999999999</v>
      </c>
      <c r="Q4973" s="83">
        <v>4972</v>
      </c>
      <c r="R4973" s="86">
        <v>2.8715000000000001E-2</v>
      </c>
      <c r="S4973" s="86">
        <v>0.176426</v>
      </c>
    </row>
    <row r="4974" spans="2:19" x14ac:dyDescent="0.2">
      <c r="B4974" s="33"/>
      <c r="L4974" s="84">
        <v>0.79210000000000003</v>
      </c>
      <c r="M4974" s="83">
        <v>4901.53</v>
      </c>
      <c r="N4974" s="83">
        <v>71.473799999999997</v>
      </c>
      <c r="O4974" s="83">
        <v>4830.05</v>
      </c>
      <c r="P4974" s="83">
        <v>142.94800000000001</v>
      </c>
      <c r="Q4974" s="83">
        <v>4973</v>
      </c>
      <c r="R4974" s="86">
        <v>2.8744800000000001E-2</v>
      </c>
      <c r="S4974" s="86">
        <v>0.17660400000000001</v>
      </c>
    </row>
    <row r="4975" spans="2:19" x14ac:dyDescent="0.2">
      <c r="B4975" s="33"/>
      <c r="L4975" s="84">
        <v>0.79179999999999995</v>
      </c>
      <c r="M4975" s="83">
        <v>4902.4399999999996</v>
      </c>
      <c r="N4975" s="83">
        <v>71.562200000000004</v>
      </c>
      <c r="O4975" s="83">
        <v>4830.88</v>
      </c>
      <c r="P4975" s="83">
        <v>143.124</v>
      </c>
      <c r="Q4975" s="83">
        <v>4974</v>
      </c>
      <c r="R4975" s="86">
        <v>2.8774500000000001E-2</v>
      </c>
      <c r="S4975" s="86">
        <v>0.17678199999999999</v>
      </c>
    </row>
    <row r="4976" spans="2:19" x14ac:dyDescent="0.2">
      <c r="B4976" s="33"/>
      <c r="L4976" s="84">
        <v>0.79139999999999999</v>
      </c>
      <c r="M4976" s="83">
        <v>4903.3500000000004</v>
      </c>
      <c r="N4976" s="83">
        <v>71.650700000000001</v>
      </c>
      <c r="O4976" s="83">
        <v>4831.7</v>
      </c>
      <c r="P4976" s="83">
        <v>143.30099999999999</v>
      </c>
      <c r="Q4976" s="83">
        <v>4975</v>
      </c>
      <c r="R4976" s="86">
        <v>2.8804300000000001E-2</v>
      </c>
      <c r="S4976" s="86">
        <v>0.17696000000000001</v>
      </c>
    </row>
    <row r="4977" spans="2:19" x14ac:dyDescent="0.2">
      <c r="B4977" s="33"/>
      <c r="L4977" s="84">
        <v>0.7913</v>
      </c>
      <c r="M4977" s="83">
        <v>4904.26</v>
      </c>
      <c r="N4977" s="83">
        <v>71.7393</v>
      </c>
      <c r="O4977" s="83">
        <v>4832.5200000000004</v>
      </c>
      <c r="P4977" s="83">
        <v>143.47900000000001</v>
      </c>
      <c r="Q4977" s="83">
        <v>4976</v>
      </c>
      <c r="R4977" s="86">
        <v>2.8834100000000001E-2</v>
      </c>
      <c r="S4977" s="86">
        <v>0.17713899999999999</v>
      </c>
    </row>
    <row r="4978" spans="2:19" x14ac:dyDescent="0.2">
      <c r="B4978" s="33"/>
      <c r="L4978" s="84">
        <v>0.79100000000000004</v>
      </c>
      <c r="M4978" s="83">
        <v>4905.17</v>
      </c>
      <c r="N4978" s="83">
        <v>71.8279</v>
      </c>
      <c r="O4978" s="83">
        <v>4833.34</v>
      </c>
      <c r="P4978" s="83">
        <v>143.65600000000001</v>
      </c>
      <c r="Q4978" s="83">
        <v>4977</v>
      </c>
      <c r="R4978" s="86">
        <v>2.8863900000000001E-2</v>
      </c>
      <c r="S4978" s="86">
        <v>0.177317</v>
      </c>
    </row>
    <row r="4979" spans="2:19" x14ac:dyDescent="0.2">
      <c r="B4979" s="33"/>
      <c r="L4979" s="84">
        <v>0.79079999999999995</v>
      </c>
      <c r="M4979" s="83">
        <v>4906.08</v>
      </c>
      <c r="N4979" s="83">
        <v>71.916700000000006</v>
      </c>
      <c r="O4979" s="83">
        <v>4834.17</v>
      </c>
      <c r="P4979" s="83">
        <v>143.833</v>
      </c>
      <c r="Q4979" s="83">
        <v>4978</v>
      </c>
      <c r="R4979" s="86">
        <v>2.8893800000000001E-2</v>
      </c>
      <c r="S4979" s="86">
        <v>0.17758499999999999</v>
      </c>
    </row>
    <row r="4980" spans="2:19" x14ac:dyDescent="0.2">
      <c r="B4980" s="33"/>
      <c r="L4980" s="84">
        <v>0.79079999999999995</v>
      </c>
      <c r="M4980" s="83">
        <v>4906.99</v>
      </c>
      <c r="N4980" s="83">
        <v>72.005499999999998</v>
      </c>
      <c r="O4980" s="83">
        <v>4834.99</v>
      </c>
      <c r="P4980" s="83">
        <v>144.011</v>
      </c>
      <c r="Q4980" s="83">
        <v>4979</v>
      </c>
      <c r="R4980" s="86">
        <v>2.89237E-2</v>
      </c>
      <c r="S4980" s="86">
        <v>0.17758499999999999</v>
      </c>
    </row>
    <row r="4981" spans="2:19" x14ac:dyDescent="0.2">
      <c r="B4981" s="33"/>
      <c r="L4981" s="84">
        <v>0.79</v>
      </c>
      <c r="M4981" s="83">
        <v>4907.91</v>
      </c>
      <c r="N4981" s="83">
        <v>72.094399999999993</v>
      </c>
      <c r="O4981" s="83">
        <v>4835.8100000000004</v>
      </c>
      <c r="P4981" s="83">
        <v>144.18899999999999</v>
      </c>
      <c r="Q4981" s="83">
        <v>4980</v>
      </c>
      <c r="R4981" s="86">
        <v>2.8953599999999999E-2</v>
      </c>
      <c r="S4981" s="86">
        <v>0.17785400000000001</v>
      </c>
    </row>
    <row r="4982" spans="2:19" x14ac:dyDescent="0.2">
      <c r="B4982" s="33"/>
      <c r="L4982" s="84">
        <v>0.78979999999999995</v>
      </c>
      <c r="M4982" s="83">
        <v>4908.82</v>
      </c>
      <c r="N4982" s="83">
        <v>72.183499999999995</v>
      </c>
      <c r="O4982" s="83">
        <v>4836.63</v>
      </c>
      <c r="P4982" s="83">
        <v>144.36699999999999</v>
      </c>
      <c r="Q4982" s="83">
        <v>4981</v>
      </c>
      <c r="R4982" s="86">
        <v>2.8983499999999999E-2</v>
      </c>
      <c r="S4982" s="86">
        <v>0.178033</v>
      </c>
    </row>
    <row r="4983" spans="2:19" x14ac:dyDescent="0.2">
      <c r="B4983" s="33"/>
      <c r="L4983" s="84">
        <v>0.78959999999999997</v>
      </c>
      <c r="M4983" s="83">
        <v>4909.7299999999996</v>
      </c>
      <c r="N4983" s="83">
        <v>72.272599999999997</v>
      </c>
      <c r="O4983" s="83">
        <v>4837.45</v>
      </c>
      <c r="P4983" s="83">
        <v>144.54499999999999</v>
      </c>
      <c r="Q4983" s="83">
        <v>4982</v>
      </c>
      <c r="R4983" s="86">
        <v>2.9013500000000001E-2</v>
      </c>
      <c r="S4983" s="86">
        <v>0.17821200000000001</v>
      </c>
    </row>
    <row r="4984" spans="2:19" x14ac:dyDescent="0.2">
      <c r="B4984" s="33"/>
      <c r="L4984" s="84">
        <v>0.78949999999999998</v>
      </c>
      <c r="M4984" s="83">
        <v>4910.6400000000003</v>
      </c>
      <c r="N4984" s="83">
        <v>72.361800000000002</v>
      </c>
      <c r="O4984" s="83">
        <v>4838.28</v>
      </c>
      <c r="P4984" s="83">
        <v>144.72399999999999</v>
      </c>
      <c r="Q4984" s="83">
        <v>4983</v>
      </c>
      <c r="R4984" s="86">
        <v>2.90435E-2</v>
      </c>
      <c r="S4984" s="86">
        <v>0.178392</v>
      </c>
    </row>
    <row r="4985" spans="2:19" x14ac:dyDescent="0.2">
      <c r="B4985" s="33"/>
      <c r="L4985" s="84">
        <v>0.78879999999999995</v>
      </c>
      <c r="M4985" s="83">
        <v>4911.55</v>
      </c>
      <c r="N4985" s="83">
        <v>72.451099999999997</v>
      </c>
      <c r="O4985" s="83">
        <v>4839.1000000000004</v>
      </c>
      <c r="P4985" s="83">
        <v>144.90199999999999</v>
      </c>
      <c r="Q4985" s="83">
        <v>4984</v>
      </c>
      <c r="R4985" s="86">
        <v>2.9073499999999999E-2</v>
      </c>
      <c r="S4985" s="86">
        <v>0.17857100000000001</v>
      </c>
    </row>
    <row r="4986" spans="2:19" x14ac:dyDescent="0.2">
      <c r="B4986" s="33"/>
      <c r="L4986" s="84">
        <v>0.78859999999999997</v>
      </c>
      <c r="M4986" s="83">
        <v>4912.46</v>
      </c>
      <c r="N4986" s="83">
        <v>72.540400000000005</v>
      </c>
      <c r="O4986" s="83">
        <v>4839.92</v>
      </c>
      <c r="P4986" s="83">
        <v>145.08099999999999</v>
      </c>
      <c r="Q4986" s="83">
        <v>4985</v>
      </c>
      <c r="R4986" s="86">
        <v>2.9103500000000001E-2</v>
      </c>
      <c r="S4986" s="86">
        <v>0.17875099999999999</v>
      </c>
    </row>
    <row r="4987" spans="2:19" x14ac:dyDescent="0.2">
      <c r="B4987" s="33"/>
      <c r="L4987" s="84">
        <v>0.7883</v>
      </c>
      <c r="M4987" s="83">
        <v>4913.37</v>
      </c>
      <c r="N4987" s="83">
        <v>72.629900000000006</v>
      </c>
      <c r="O4987" s="83">
        <v>4840.74</v>
      </c>
      <c r="P4987" s="83">
        <v>145.26</v>
      </c>
      <c r="Q4987" s="83">
        <v>4986</v>
      </c>
      <c r="R4987" s="86">
        <v>2.91335E-2</v>
      </c>
      <c r="S4987" s="86">
        <v>0.17893100000000001</v>
      </c>
    </row>
    <row r="4988" spans="2:19" x14ac:dyDescent="0.2">
      <c r="B4988" s="33"/>
      <c r="L4988" s="84">
        <v>0.78800000000000003</v>
      </c>
      <c r="M4988" s="83">
        <v>4914.28</v>
      </c>
      <c r="N4988" s="83">
        <v>72.719499999999996</v>
      </c>
      <c r="O4988" s="83">
        <v>4841.5600000000004</v>
      </c>
      <c r="P4988" s="83">
        <v>145.43899999999999</v>
      </c>
      <c r="Q4988" s="83">
        <v>4987</v>
      </c>
      <c r="R4988" s="86">
        <v>2.9163600000000001E-2</v>
      </c>
      <c r="S4988" s="86">
        <v>0.17929100000000001</v>
      </c>
    </row>
    <row r="4989" spans="2:19" x14ac:dyDescent="0.2">
      <c r="B4989" s="33"/>
      <c r="L4989" s="84">
        <v>0.78800000000000003</v>
      </c>
      <c r="M4989" s="83">
        <v>4915.1899999999996</v>
      </c>
      <c r="N4989" s="83">
        <v>72.809100000000001</v>
      </c>
      <c r="O4989" s="83">
        <v>4842.38</v>
      </c>
      <c r="P4989" s="83">
        <v>145.61799999999999</v>
      </c>
      <c r="Q4989" s="83">
        <v>4988</v>
      </c>
      <c r="R4989" s="86">
        <v>2.91937E-2</v>
      </c>
      <c r="S4989" s="86">
        <v>0.17929100000000001</v>
      </c>
    </row>
    <row r="4990" spans="2:19" x14ac:dyDescent="0.2">
      <c r="B4990" s="33"/>
      <c r="L4990" s="84">
        <v>0.78800000000000003</v>
      </c>
      <c r="M4990" s="83">
        <v>4916.1000000000004</v>
      </c>
      <c r="N4990" s="83">
        <v>72.898799999999994</v>
      </c>
      <c r="O4990" s="83">
        <v>4843.2</v>
      </c>
      <c r="P4990" s="83">
        <v>145.798</v>
      </c>
      <c r="Q4990" s="83">
        <v>4989</v>
      </c>
      <c r="R4990" s="86">
        <v>2.9223800000000001E-2</v>
      </c>
      <c r="S4990" s="86">
        <v>0.17929100000000001</v>
      </c>
    </row>
    <row r="4991" spans="2:19" x14ac:dyDescent="0.2">
      <c r="B4991" s="33"/>
      <c r="L4991" s="84">
        <v>0.78779999999999994</v>
      </c>
      <c r="M4991" s="83">
        <v>4917.01</v>
      </c>
      <c r="N4991" s="83">
        <v>72.988699999999994</v>
      </c>
      <c r="O4991" s="83">
        <v>4844.0200000000004</v>
      </c>
      <c r="P4991" s="83">
        <v>145.977</v>
      </c>
      <c r="Q4991" s="83">
        <v>4990</v>
      </c>
      <c r="R4991" s="86">
        <v>2.9253999999999999E-2</v>
      </c>
      <c r="S4991" s="86">
        <v>0.17965200000000001</v>
      </c>
    </row>
    <row r="4992" spans="2:19" x14ac:dyDescent="0.2">
      <c r="B4992" s="33"/>
      <c r="L4992" s="84">
        <v>0.7873</v>
      </c>
      <c r="M4992" s="83">
        <v>4917.92</v>
      </c>
      <c r="N4992" s="83">
        <v>73.078599999999994</v>
      </c>
      <c r="O4992" s="83">
        <v>4844.84</v>
      </c>
      <c r="P4992" s="83">
        <v>146.15700000000001</v>
      </c>
      <c r="Q4992" s="83">
        <v>4991</v>
      </c>
      <c r="R4992" s="86">
        <v>2.92841E-2</v>
      </c>
      <c r="S4992" s="86">
        <v>0.179923</v>
      </c>
    </row>
    <row r="4993" spans="2:19" x14ac:dyDescent="0.2">
      <c r="B4993" s="33"/>
      <c r="L4993" s="84">
        <v>0.7873</v>
      </c>
      <c r="M4993" s="83">
        <v>4918.83</v>
      </c>
      <c r="N4993" s="83">
        <v>73.168599999999998</v>
      </c>
      <c r="O4993" s="83">
        <v>4845.66</v>
      </c>
      <c r="P4993" s="83">
        <v>146.33699999999999</v>
      </c>
      <c r="Q4993" s="83">
        <v>4992</v>
      </c>
      <c r="R4993" s="86">
        <v>2.9314300000000001E-2</v>
      </c>
      <c r="S4993" s="86">
        <v>0.179923</v>
      </c>
    </row>
    <row r="4994" spans="2:19" x14ac:dyDescent="0.2">
      <c r="B4994" s="33"/>
      <c r="L4994" s="84">
        <v>0.78720000000000001</v>
      </c>
      <c r="M4994" s="83">
        <v>4919.74</v>
      </c>
      <c r="N4994" s="83">
        <v>73.258700000000005</v>
      </c>
      <c r="O4994" s="83">
        <v>4846.4799999999996</v>
      </c>
      <c r="P4994" s="83">
        <v>146.517</v>
      </c>
      <c r="Q4994" s="83">
        <v>4993</v>
      </c>
      <c r="R4994" s="86">
        <v>2.9344599999999998E-2</v>
      </c>
      <c r="S4994" s="86">
        <v>0.18019399999999999</v>
      </c>
    </row>
    <row r="4995" spans="2:19" x14ac:dyDescent="0.2">
      <c r="B4995" s="33"/>
      <c r="L4995" s="84">
        <v>0.78700000000000003</v>
      </c>
      <c r="M4995" s="83">
        <v>4920.6499999999996</v>
      </c>
      <c r="N4995" s="83">
        <v>73.3489</v>
      </c>
      <c r="O4995" s="83">
        <v>4847.3</v>
      </c>
      <c r="P4995" s="83">
        <v>146.69800000000001</v>
      </c>
      <c r="Q4995" s="83">
        <v>4994</v>
      </c>
      <c r="R4995" s="86">
        <v>2.93748E-2</v>
      </c>
      <c r="S4995" s="86">
        <v>0.18037500000000001</v>
      </c>
    </row>
    <row r="4996" spans="2:19" x14ac:dyDescent="0.2">
      <c r="B4996" s="33"/>
      <c r="L4996" s="84">
        <v>0.78669999999999995</v>
      </c>
      <c r="M4996" s="83">
        <v>4921.5600000000004</v>
      </c>
      <c r="N4996" s="83">
        <v>73.439099999999996</v>
      </c>
      <c r="O4996" s="83">
        <v>4848.12</v>
      </c>
      <c r="P4996" s="83">
        <v>146.87799999999999</v>
      </c>
      <c r="Q4996" s="83">
        <v>4995</v>
      </c>
      <c r="R4996" s="86">
        <v>2.94051E-2</v>
      </c>
      <c r="S4996" s="86">
        <v>0.18073700000000001</v>
      </c>
    </row>
    <row r="4997" spans="2:19" x14ac:dyDescent="0.2">
      <c r="B4997" s="33"/>
      <c r="L4997" s="84">
        <v>0.78669999999999995</v>
      </c>
      <c r="M4997" s="83">
        <v>4922.47</v>
      </c>
      <c r="N4997" s="83">
        <v>73.529499999999999</v>
      </c>
      <c r="O4997" s="83">
        <v>4848.9399999999996</v>
      </c>
      <c r="P4997" s="83">
        <v>147.059</v>
      </c>
      <c r="Q4997" s="83">
        <v>4996</v>
      </c>
      <c r="R4997" s="86">
        <v>2.94354E-2</v>
      </c>
      <c r="S4997" s="86">
        <v>0.18073700000000001</v>
      </c>
    </row>
    <row r="4998" spans="2:19" x14ac:dyDescent="0.2">
      <c r="B4998" s="33"/>
      <c r="L4998" s="84">
        <v>0.78669999999999995</v>
      </c>
      <c r="M4998" s="83">
        <v>4923.38</v>
      </c>
      <c r="N4998" s="83">
        <v>73.62</v>
      </c>
      <c r="O4998" s="83">
        <v>4849.76</v>
      </c>
      <c r="P4998" s="83">
        <v>147.24</v>
      </c>
      <c r="Q4998" s="83">
        <v>4997</v>
      </c>
      <c r="R4998" s="86">
        <v>2.9465700000000001E-2</v>
      </c>
      <c r="S4998" s="86">
        <v>0.18073700000000001</v>
      </c>
    </row>
    <row r="4999" spans="2:19" x14ac:dyDescent="0.2">
      <c r="B4999" s="33"/>
      <c r="L4999" s="84">
        <v>0.7863</v>
      </c>
      <c r="M4999" s="83">
        <v>4924.29</v>
      </c>
      <c r="N4999" s="83">
        <v>73.710499999999996</v>
      </c>
      <c r="O4999" s="83">
        <v>4850.58</v>
      </c>
      <c r="P4999" s="83">
        <v>147.42099999999999</v>
      </c>
      <c r="Q4999" s="83">
        <v>4998</v>
      </c>
      <c r="R4999" s="86">
        <v>2.9496000000000001E-2</v>
      </c>
      <c r="S4999" s="86">
        <v>0.18110000000000001</v>
      </c>
    </row>
    <row r="5000" spans="2:19" x14ac:dyDescent="0.2">
      <c r="B5000" s="33"/>
      <c r="L5000" s="84">
        <v>0.78580000000000005</v>
      </c>
      <c r="M5000" s="83">
        <v>4925.2</v>
      </c>
      <c r="N5000" s="83">
        <v>73.801199999999994</v>
      </c>
      <c r="O5000" s="83">
        <v>4851.3999999999996</v>
      </c>
      <c r="P5000" s="83">
        <v>147.602</v>
      </c>
      <c r="Q5000" s="83">
        <v>4999</v>
      </c>
      <c r="R5000" s="86">
        <v>2.9526400000000001E-2</v>
      </c>
      <c r="S5000" s="86">
        <v>0.181282</v>
      </c>
    </row>
    <row r="5001" spans="2:19" x14ac:dyDescent="0.2">
      <c r="B5001" s="33"/>
      <c r="L5001" s="84">
        <v>0.78569999999999995</v>
      </c>
      <c r="M5001" s="83">
        <v>4926.1099999999997</v>
      </c>
      <c r="N5001" s="83">
        <v>73.891900000000007</v>
      </c>
      <c r="O5001" s="83">
        <v>4852.22</v>
      </c>
      <c r="P5001" s="83">
        <v>147.78399999999999</v>
      </c>
      <c r="Q5001" s="83">
        <v>5000</v>
      </c>
      <c r="R5001" s="86">
        <v>2.9556800000000001E-2</v>
      </c>
      <c r="S5001" s="86">
        <v>0.18146399999999999</v>
      </c>
    </row>
    <row r="5002" spans="2:19" x14ac:dyDescent="0.2">
      <c r="B5002" s="33"/>
      <c r="L5002" s="84">
        <v>0.78439999999999999</v>
      </c>
      <c r="M5002" s="83">
        <v>4927.0200000000004</v>
      </c>
      <c r="N5002" s="83">
        <v>73.982699999999994</v>
      </c>
      <c r="O5002" s="83">
        <v>4853.03</v>
      </c>
      <c r="P5002" s="83">
        <v>147.965</v>
      </c>
      <c r="Q5002" s="83">
        <v>5001</v>
      </c>
      <c r="R5002" s="86">
        <v>2.9587200000000001E-2</v>
      </c>
      <c r="S5002" s="86">
        <v>0.181646</v>
      </c>
    </row>
    <row r="5003" spans="2:19" x14ac:dyDescent="0.2">
      <c r="B5003" s="33"/>
      <c r="L5003" s="84">
        <v>0.78380000000000005</v>
      </c>
      <c r="M5003" s="83">
        <v>4927.93</v>
      </c>
      <c r="N5003" s="83">
        <v>74.073599999999999</v>
      </c>
      <c r="O5003" s="83">
        <v>4853.8500000000004</v>
      </c>
      <c r="P5003" s="83">
        <v>148.14699999999999</v>
      </c>
      <c r="Q5003" s="83">
        <v>5002</v>
      </c>
      <c r="R5003" s="86">
        <v>2.9617600000000001E-2</v>
      </c>
      <c r="S5003" s="86">
        <v>0.18182799999999999</v>
      </c>
    </row>
    <row r="5004" spans="2:19" x14ac:dyDescent="0.2">
      <c r="B5004" s="33"/>
      <c r="L5004" s="84">
        <v>0.78369999999999995</v>
      </c>
      <c r="M5004" s="83">
        <v>4928.84</v>
      </c>
      <c r="N5004" s="83">
        <v>74.164599999999993</v>
      </c>
      <c r="O5004" s="83">
        <v>4854.67</v>
      </c>
      <c r="P5004" s="83">
        <v>148.32900000000001</v>
      </c>
      <c r="Q5004" s="83">
        <v>5003</v>
      </c>
      <c r="R5004" s="86">
        <v>2.96481E-2</v>
      </c>
      <c r="S5004" s="86">
        <v>0.18201000000000001</v>
      </c>
    </row>
    <row r="5005" spans="2:19" x14ac:dyDescent="0.2">
      <c r="B5005" s="33"/>
      <c r="L5005" s="84">
        <v>0.78349999999999997</v>
      </c>
      <c r="M5005" s="83">
        <v>4929.74</v>
      </c>
      <c r="N5005" s="83">
        <v>74.255700000000004</v>
      </c>
      <c r="O5005" s="83">
        <v>4855.49</v>
      </c>
      <c r="P5005" s="83">
        <v>148.511</v>
      </c>
      <c r="Q5005" s="83">
        <v>5004</v>
      </c>
      <c r="R5005" s="86">
        <v>2.96785E-2</v>
      </c>
      <c r="S5005" s="86">
        <v>0.18219199999999999</v>
      </c>
    </row>
    <row r="5006" spans="2:19" x14ac:dyDescent="0.2">
      <c r="B5006" s="33"/>
      <c r="L5006" s="84">
        <v>0.78300000000000003</v>
      </c>
      <c r="M5006" s="83">
        <v>4930.6499999999996</v>
      </c>
      <c r="N5006" s="83">
        <v>74.346900000000005</v>
      </c>
      <c r="O5006" s="83">
        <v>4856.3100000000004</v>
      </c>
      <c r="P5006" s="83">
        <v>148.69399999999999</v>
      </c>
      <c r="Q5006" s="83">
        <v>5005</v>
      </c>
      <c r="R5006" s="86">
        <v>2.9709099999999999E-2</v>
      </c>
      <c r="S5006" s="86">
        <v>0.18237500000000001</v>
      </c>
    </row>
    <row r="5007" spans="2:19" x14ac:dyDescent="0.2">
      <c r="B5007" s="33"/>
      <c r="L5007" s="84">
        <v>0.78290000000000004</v>
      </c>
      <c r="M5007" s="83">
        <v>4931.5600000000004</v>
      </c>
      <c r="N5007" s="83">
        <v>74.438199999999995</v>
      </c>
      <c r="O5007" s="83">
        <v>4857.12</v>
      </c>
      <c r="P5007" s="83">
        <v>148.876</v>
      </c>
      <c r="Q5007" s="83">
        <v>5006</v>
      </c>
      <c r="R5007" s="86">
        <v>2.9739600000000001E-2</v>
      </c>
      <c r="S5007" s="86">
        <v>0.182557</v>
      </c>
    </row>
    <row r="5008" spans="2:19" x14ac:dyDescent="0.2">
      <c r="B5008" s="33"/>
      <c r="L5008" s="84">
        <v>0.78259999999999996</v>
      </c>
      <c r="M5008" s="83">
        <v>4932.47</v>
      </c>
      <c r="N5008" s="83">
        <v>74.529600000000002</v>
      </c>
      <c r="O5008" s="83">
        <v>4857.9399999999996</v>
      </c>
      <c r="P5008" s="83">
        <v>149.059</v>
      </c>
      <c r="Q5008" s="83">
        <v>5007</v>
      </c>
      <c r="R5008" s="86">
        <v>2.9770100000000001E-2</v>
      </c>
      <c r="S5008" s="86">
        <v>0.18283199999999999</v>
      </c>
    </row>
    <row r="5009" spans="2:19" x14ac:dyDescent="0.2">
      <c r="B5009" s="33"/>
      <c r="L5009" s="84">
        <v>0.78259999999999996</v>
      </c>
      <c r="M5009" s="83">
        <v>4933.38</v>
      </c>
      <c r="N5009" s="83">
        <v>74.620999999999995</v>
      </c>
      <c r="O5009" s="83">
        <v>4858.76</v>
      </c>
      <c r="P5009" s="83">
        <v>149.24199999999999</v>
      </c>
      <c r="Q5009" s="83">
        <v>5008</v>
      </c>
      <c r="R5009" s="86">
        <v>2.9800699999999999E-2</v>
      </c>
      <c r="S5009" s="86">
        <v>0.18283199999999999</v>
      </c>
    </row>
    <row r="5010" spans="2:19" x14ac:dyDescent="0.2">
      <c r="B5010" s="33"/>
      <c r="L5010" s="84">
        <v>0.78200000000000003</v>
      </c>
      <c r="M5010" s="83">
        <v>4934.29</v>
      </c>
      <c r="N5010" s="83">
        <v>74.712599999999995</v>
      </c>
      <c r="O5010" s="83">
        <v>4859.57</v>
      </c>
      <c r="P5010" s="83">
        <v>149.42500000000001</v>
      </c>
      <c r="Q5010" s="83">
        <v>5009</v>
      </c>
      <c r="R5010" s="86">
        <v>2.9831300000000002E-2</v>
      </c>
      <c r="S5010" s="86">
        <v>0.183198</v>
      </c>
    </row>
    <row r="5011" spans="2:19" x14ac:dyDescent="0.2">
      <c r="B5011" s="33"/>
      <c r="L5011" s="84">
        <v>0.78200000000000003</v>
      </c>
      <c r="M5011" s="83">
        <v>4935.2</v>
      </c>
      <c r="N5011" s="83">
        <v>74.804199999999994</v>
      </c>
      <c r="O5011" s="83">
        <v>4860.3900000000003</v>
      </c>
      <c r="P5011" s="83">
        <v>149.608</v>
      </c>
      <c r="Q5011" s="83">
        <v>5010</v>
      </c>
      <c r="R5011" s="86">
        <v>2.9862E-2</v>
      </c>
      <c r="S5011" s="86">
        <v>0.183198</v>
      </c>
    </row>
    <row r="5012" spans="2:19" x14ac:dyDescent="0.2">
      <c r="B5012" s="33"/>
      <c r="L5012" s="84">
        <v>0.78180000000000005</v>
      </c>
      <c r="M5012" s="83">
        <v>4936.1000000000004</v>
      </c>
      <c r="N5012" s="83">
        <v>74.896000000000001</v>
      </c>
      <c r="O5012" s="83">
        <v>4861.21</v>
      </c>
      <c r="P5012" s="83">
        <v>149.792</v>
      </c>
      <c r="Q5012" s="83">
        <v>5011</v>
      </c>
      <c r="R5012" s="86">
        <v>2.9892599999999998E-2</v>
      </c>
      <c r="S5012" s="86">
        <v>0.183473</v>
      </c>
    </row>
    <row r="5013" spans="2:19" x14ac:dyDescent="0.2">
      <c r="B5013" s="33"/>
      <c r="L5013" s="84">
        <v>0.78159999999999996</v>
      </c>
      <c r="M5013" s="83">
        <v>4937.01</v>
      </c>
      <c r="N5013" s="83">
        <v>74.987799999999993</v>
      </c>
      <c r="O5013" s="83">
        <v>4862.0200000000004</v>
      </c>
      <c r="P5013" s="83">
        <v>149.976</v>
      </c>
      <c r="Q5013" s="83">
        <v>5012</v>
      </c>
      <c r="R5013" s="86">
        <v>2.99233E-2</v>
      </c>
      <c r="S5013" s="86">
        <v>0.18365600000000001</v>
      </c>
    </row>
    <row r="5014" spans="2:19" x14ac:dyDescent="0.2">
      <c r="B5014" s="33"/>
      <c r="L5014" s="84">
        <v>0.78129999999999999</v>
      </c>
      <c r="M5014" s="83">
        <v>4937.92</v>
      </c>
      <c r="N5014" s="83">
        <v>75.079700000000003</v>
      </c>
      <c r="O5014" s="83">
        <v>4862.84</v>
      </c>
      <c r="P5014" s="83">
        <v>150.15899999999999</v>
      </c>
      <c r="Q5014" s="83">
        <v>5013</v>
      </c>
      <c r="R5014" s="86">
        <v>2.9954000000000001E-2</v>
      </c>
      <c r="S5014" s="86">
        <v>0.18384</v>
      </c>
    </row>
    <row r="5015" spans="2:19" x14ac:dyDescent="0.2">
      <c r="B5015" s="33"/>
      <c r="L5015" s="84">
        <v>0.7802</v>
      </c>
      <c r="M5015" s="83">
        <v>4938.83</v>
      </c>
      <c r="N5015" s="83">
        <v>75.171700000000001</v>
      </c>
      <c r="O5015" s="83">
        <v>4863.66</v>
      </c>
      <c r="P5015" s="83">
        <v>150.34299999999999</v>
      </c>
      <c r="Q5015" s="83">
        <v>5014</v>
      </c>
      <c r="R5015" s="86">
        <v>2.99847E-2</v>
      </c>
      <c r="S5015" s="86">
        <v>0.18402399999999999</v>
      </c>
    </row>
    <row r="5016" spans="2:19" x14ac:dyDescent="0.2">
      <c r="B5016" s="33"/>
      <c r="L5016" s="84">
        <v>0.77969999999999995</v>
      </c>
      <c r="M5016" s="83">
        <v>4939.74</v>
      </c>
      <c r="N5016" s="83">
        <v>75.263800000000003</v>
      </c>
      <c r="O5016" s="83">
        <v>4864.47</v>
      </c>
      <c r="P5016" s="83">
        <v>150.52799999999999</v>
      </c>
      <c r="Q5016" s="83">
        <v>5015</v>
      </c>
      <c r="R5016" s="86">
        <v>3.0015500000000001E-2</v>
      </c>
      <c r="S5016" s="86">
        <v>0.18420800000000001</v>
      </c>
    </row>
    <row r="5017" spans="2:19" x14ac:dyDescent="0.2">
      <c r="B5017" s="33"/>
      <c r="L5017" s="84">
        <v>0.77959999999999996</v>
      </c>
      <c r="M5017" s="83">
        <v>4940.6400000000003</v>
      </c>
      <c r="N5017" s="83">
        <v>75.355999999999995</v>
      </c>
      <c r="O5017" s="83">
        <v>4865.29</v>
      </c>
      <c r="P5017" s="83">
        <v>150.71199999999999</v>
      </c>
      <c r="Q5017" s="83">
        <v>5016</v>
      </c>
      <c r="R5017" s="86">
        <v>3.0046300000000001E-2</v>
      </c>
      <c r="S5017" s="86">
        <v>0.184392</v>
      </c>
    </row>
    <row r="5018" spans="2:19" x14ac:dyDescent="0.2">
      <c r="B5018" s="33"/>
      <c r="L5018" s="84">
        <v>0.77949999999999997</v>
      </c>
      <c r="M5018" s="83">
        <v>4941.55</v>
      </c>
      <c r="N5018" s="83">
        <v>75.448300000000003</v>
      </c>
      <c r="O5018" s="83">
        <v>4866.1000000000004</v>
      </c>
      <c r="P5018" s="83">
        <v>150.89699999999999</v>
      </c>
      <c r="Q5018" s="83">
        <v>5017</v>
      </c>
      <c r="R5018" s="86">
        <v>3.0077099999999999E-2</v>
      </c>
      <c r="S5018" s="86">
        <v>0.18457599999999999</v>
      </c>
    </row>
    <row r="5019" spans="2:19" x14ac:dyDescent="0.2">
      <c r="B5019" s="33"/>
      <c r="L5019" s="84">
        <v>0.7792</v>
      </c>
      <c r="M5019" s="83">
        <v>4942.46</v>
      </c>
      <c r="N5019" s="83">
        <v>75.540700000000001</v>
      </c>
      <c r="O5019" s="83">
        <v>4866.92</v>
      </c>
      <c r="P5019" s="83">
        <v>151.08099999999999</v>
      </c>
      <c r="Q5019" s="83">
        <v>5018</v>
      </c>
      <c r="R5019" s="86">
        <v>3.01079E-2</v>
      </c>
      <c r="S5019" s="86">
        <v>0.18476000000000001</v>
      </c>
    </row>
    <row r="5020" spans="2:19" x14ac:dyDescent="0.2">
      <c r="B5020" s="33"/>
      <c r="L5020" s="84">
        <v>0.77869999999999995</v>
      </c>
      <c r="M5020" s="83">
        <v>4943.37</v>
      </c>
      <c r="N5020" s="83">
        <v>75.633200000000002</v>
      </c>
      <c r="O5020" s="83">
        <v>4867.7299999999996</v>
      </c>
      <c r="P5020" s="83">
        <v>151.26599999999999</v>
      </c>
      <c r="Q5020" s="83">
        <v>5019</v>
      </c>
      <c r="R5020" s="86">
        <v>3.0138700000000001E-2</v>
      </c>
      <c r="S5020" s="86">
        <v>0.18512999999999999</v>
      </c>
    </row>
    <row r="5021" spans="2:19" x14ac:dyDescent="0.2">
      <c r="B5021" s="33"/>
      <c r="L5021" s="84">
        <v>0.77869999999999995</v>
      </c>
      <c r="M5021" s="83">
        <v>4944.2700000000004</v>
      </c>
      <c r="N5021" s="83">
        <v>75.725700000000003</v>
      </c>
      <c r="O5021" s="83">
        <v>4868.55</v>
      </c>
      <c r="P5021" s="83">
        <v>151.45099999999999</v>
      </c>
      <c r="Q5021" s="83">
        <v>5020</v>
      </c>
      <c r="R5021" s="86">
        <v>3.0169600000000001E-2</v>
      </c>
      <c r="S5021" s="86">
        <v>0.18512999999999999</v>
      </c>
    </row>
    <row r="5022" spans="2:19" x14ac:dyDescent="0.2">
      <c r="B5022" s="33"/>
      <c r="L5022" s="84">
        <v>0.77869999999999995</v>
      </c>
      <c r="M5022" s="83">
        <v>4945.18</v>
      </c>
      <c r="N5022" s="83">
        <v>75.818399999999997</v>
      </c>
      <c r="O5022" s="83">
        <v>4869.3599999999997</v>
      </c>
      <c r="P5022" s="83">
        <v>151.637</v>
      </c>
      <c r="Q5022" s="83">
        <v>5021</v>
      </c>
      <c r="R5022" s="86">
        <v>3.0200500000000002E-2</v>
      </c>
      <c r="S5022" s="86">
        <v>0.18512999999999999</v>
      </c>
    </row>
    <row r="5023" spans="2:19" x14ac:dyDescent="0.2">
      <c r="B5023" s="33"/>
      <c r="L5023" s="84">
        <v>0.77849999999999997</v>
      </c>
      <c r="M5023" s="83">
        <v>4946.09</v>
      </c>
      <c r="N5023" s="83">
        <v>75.911100000000005</v>
      </c>
      <c r="O5023" s="83">
        <v>4870.18</v>
      </c>
      <c r="P5023" s="83">
        <v>151.822</v>
      </c>
      <c r="Q5023" s="83">
        <v>5022</v>
      </c>
      <c r="R5023" s="86">
        <v>3.0231399999999999E-2</v>
      </c>
      <c r="S5023" s="86">
        <v>0.185777</v>
      </c>
    </row>
    <row r="5024" spans="2:19" x14ac:dyDescent="0.2">
      <c r="B5024" s="33"/>
      <c r="L5024" s="84">
        <v>0.77849999999999997</v>
      </c>
      <c r="M5024" s="83">
        <v>4947</v>
      </c>
      <c r="N5024" s="83">
        <v>76.004000000000005</v>
      </c>
      <c r="O5024" s="83">
        <v>4870.99</v>
      </c>
      <c r="P5024" s="83">
        <v>152.00800000000001</v>
      </c>
      <c r="Q5024" s="83">
        <v>5023</v>
      </c>
      <c r="R5024" s="86">
        <v>3.0262399999999998E-2</v>
      </c>
      <c r="S5024" s="86">
        <v>0.185777</v>
      </c>
    </row>
    <row r="5025" spans="2:19" x14ac:dyDescent="0.2">
      <c r="B5025" s="33"/>
      <c r="L5025" s="84">
        <v>0.77849999999999997</v>
      </c>
      <c r="M5025" s="83">
        <v>4947.8999999999996</v>
      </c>
      <c r="N5025" s="83">
        <v>76.096900000000005</v>
      </c>
      <c r="O5025" s="83">
        <v>4871.8100000000004</v>
      </c>
      <c r="P5025" s="83">
        <v>152.19399999999999</v>
      </c>
      <c r="Q5025" s="83">
        <v>5024</v>
      </c>
      <c r="R5025" s="86">
        <v>3.0293400000000002E-2</v>
      </c>
      <c r="S5025" s="86">
        <v>0.185777</v>
      </c>
    </row>
    <row r="5026" spans="2:19" x14ac:dyDescent="0.2">
      <c r="B5026" s="33"/>
      <c r="L5026" s="84">
        <v>0.77849999999999997</v>
      </c>
      <c r="M5026" s="83">
        <v>4948.8100000000004</v>
      </c>
      <c r="N5026" s="83">
        <v>76.189899999999994</v>
      </c>
      <c r="O5026" s="83">
        <v>4872.62</v>
      </c>
      <c r="P5026" s="83">
        <v>152.38</v>
      </c>
      <c r="Q5026" s="83">
        <v>5025</v>
      </c>
      <c r="R5026" s="86">
        <v>3.0324400000000001E-2</v>
      </c>
      <c r="S5026" s="86">
        <v>0.185777</v>
      </c>
    </row>
    <row r="5027" spans="2:19" x14ac:dyDescent="0.2">
      <c r="B5027" s="33"/>
      <c r="L5027" s="84">
        <v>0.77780000000000005</v>
      </c>
      <c r="M5027" s="83">
        <v>4949.72</v>
      </c>
      <c r="N5027" s="83">
        <v>76.283100000000005</v>
      </c>
      <c r="O5027" s="83">
        <v>4873.43</v>
      </c>
      <c r="P5027" s="83">
        <v>152.566</v>
      </c>
      <c r="Q5027" s="83">
        <v>5026</v>
      </c>
      <c r="R5027" s="86">
        <v>3.0355400000000001E-2</v>
      </c>
      <c r="S5027" s="86">
        <v>0.18670500000000001</v>
      </c>
    </row>
    <row r="5028" spans="2:19" x14ac:dyDescent="0.2">
      <c r="B5028" s="33"/>
      <c r="L5028" s="84">
        <v>0.77780000000000005</v>
      </c>
      <c r="M5028" s="83">
        <v>4950.62</v>
      </c>
      <c r="N5028" s="83">
        <v>76.376300000000001</v>
      </c>
      <c r="O5028" s="83">
        <v>4874.25</v>
      </c>
      <c r="P5028" s="83">
        <v>152.75299999999999</v>
      </c>
      <c r="Q5028" s="83">
        <v>5027</v>
      </c>
      <c r="R5028" s="86">
        <v>3.0386400000000001E-2</v>
      </c>
      <c r="S5028" s="86">
        <v>0.18670500000000001</v>
      </c>
    </row>
    <row r="5029" spans="2:19" x14ac:dyDescent="0.2">
      <c r="B5029" s="33"/>
      <c r="L5029" s="84">
        <v>0.77780000000000005</v>
      </c>
      <c r="M5029" s="83">
        <v>4951.53</v>
      </c>
      <c r="N5029" s="83">
        <v>76.4696</v>
      </c>
      <c r="O5029" s="83">
        <v>4875.0600000000004</v>
      </c>
      <c r="P5029" s="83">
        <v>152.93899999999999</v>
      </c>
      <c r="Q5029" s="83">
        <v>5028</v>
      </c>
      <c r="R5029" s="86">
        <v>3.04175E-2</v>
      </c>
      <c r="S5029" s="86">
        <v>0.18670500000000001</v>
      </c>
    </row>
    <row r="5030" spans="2:19" x14ac:dyDescent="0.2">
      <c r="B5030" s="33"/>
      <c r="L5030" s="84">
        <v>0.77780000000000005</v>
      </c>
      <c r="M5030" s="83">
        <v>4952.4399999999996</v>
      </c>
      <c r="N5030" s="83">
        <v>76.563000000000002</v>
      </c>
      <c r="O5030" s="83">
        <v>4875.87</v>
      </c>
      <c r="P5030" s="83">
        <v>153.126</v>
      </c>
      <c r="Q5030" s="83">
        <v>5029</v>
      </c>
      <c r="R5030" s="86">
        <v>3.0448599999999999E-2</v>
      </c>
      <c r="S5030" s="86">
        <v>0.18670500000000001</v>
      </c>
    </row>
    <row r="5031" spans="2:19" x14ac:dyDescent="0.2">
      <c r="B5031" s="33"/>
      <c r="L5031" s="84">
        <v>0.77780000000000005</v>
      </c>
      <c r="M5031" s="83">
        <v>4953.34</v>
      </c>
      <c r="N5031" s="83">
        <v>76.656499999999994</v>
      </c>
      <c r="O5031" s="83">
        <v>4876.6899999999996</v>
      </c>
      <c r="P5031" s="83">
        <v>153.31299999999999</v>
      </c>
      <c r="Q5031" s="83">
        <v>5030</v>
      </c>
      <c r="R5031" s="86">
        <v>3.0479699999999998E-2</v>
      </c>
      <c r="S5031" s="86">
        <v>0.18670500000000001</v>
      </c>
    </row>
    <row r="5032" spans="2:19" x14ac:dyDescent="0.2">
      <c r="B5032" s="33"/>
      <c r="L5032" s="84">
        <v>0.77780000000000005</v>
      </c>
      <c r="M5032" s="83">
        <v>4954.25</v>
      </c>
      <c r="N5032" s="83">
        <v>76.750100000000003</v>
      </c>
      <c r="O5032" s="83">
        <v>4877.5</v>
      </c>
      <c r="P5032" s="83">
        <v>153.5</v>
      </c>
      <c r="Q5032" s="83">
        <v>5031</v>
      </c>
      <c r="R5032" s="86">
        <v>3.0510900000000001E-2</v>
      </c>
      <c r="S5032" s="86">
        <v>0.18670500000000001</v>
      </c>
    </row>
    <row r="5033" spans="2:19" x14ac:dyDescent="0.2">
      <c r="B5033" s="33"/>
      <c r="L5033" s="84">
        <v>0.77739999999999998</v>
      </c>
      <c r="M5033" s="83">
        <v>4955.16</v>
      </c>
      <c r="N5033" s="83">
        <v>76.843699999999998</v>
      </c>
      <c r="O5033" s="83">
        <v>4878.3100000000004</v>
      </c>
      <c r="P5033" s="83">
        <v>153.68700000000001</v>
      </c>
      <c r="Q5033" s="83">
        <v>5032</v>
      </c>
      <c r="R5033" s="86">
        <v>3.0542E-2</v>
      </c>
      <c r="S5033" s="86">
        <v>0.18735599999999999</v>
      </c>
    </row>
    <row r="5034" spans="2:19" x14ac:dyDescent="0.2">
      <c r="B5034" s="33"/>
      <c r="L5034" s="84">
        <v>0.77729999999999999</v>
      </c>
      <c r="M5034" s="83">
        <v>4956.0600000000004</v>
      </c>
      <c r="N5034" s="83">
        <v>76.9375</v>
      </c>
      <c r="O5034" s="83">
        <v>4879.12</v>
      </c>
      <c r="P5034" s="83">
        <v>153.875</v>
      </c>
      <c r="Q5034" s="83">
        <v>5033</v>
      </c>
      <c r="R5034" s="86">
        <v>3.0573199999999998E-2</v>
      </c>
      <c r="S5034" s="86">
        <v>0.18754299999999999</v>
      </c>
    </row>
    <row r="5035" spans="2:19" x14ac:dyDescent="0.2">
      <c r="B5035" s="33"/>
      <c r="L5035" s="84">
        <v>0.77659999999999996</v>
      </c>
      <c r="M5035" s="83">
        <v>4956.97</v>
      </c>
      <c r="N5035" s="83">
        <v>77.031400000000005</v>
      </c>
      <c r="O5035" s="83">
        <v>4879.9399999999996</v>
      </c>
      <c r="P5035" s="83">
        <v>154.06299999999999</v>
      </c>
      <c r="Q5035" s="83">
        <v>5034</v>
      </c>
      <c r="R5035" s="86">
        <v>3.06044E-2</v>
      </c>
      <c r="S5035" s="86">
        <v>0.18782299999999999</v>
      </c>
    </row>
    <row r="5036" spans="2:19" x14ac:dyDescent="0.2">
      <c r="B5036" s="33"/>
      <c r="L5036" s="84">
        <v>0.77659999999999996</v>
      </c>
      <c r="M5036" s="83">
        <v>4957.87</v>
      </c>
      <c r="N5036" s="83">
        <v>77.125299999999996</v>
      </c>
      <c r="O5036" s="83">
        <v>4880.75</v>
      </c>
      <c r="P5036" s="83">
        <v>154.251</v>
      </c>
      <c r="Q5036" s="83">
        <v>5035</v>
      </c>
      <c r="R5036" s="86">
        <v>3.0635699999999998E-2</v>
      </c>
      <c r="S5036" s="86">
        <v>0.18782299999999999</v>
      </c>
    </row>
    <row r="5037" spans="2:19" x14ac:dyDescent="0.2">
      <c r="B5037" s="33"/>
      <c r="L5037" s="84">
        <v>0.77639999999999998</v>
      </c>
      <c r="M5037" s="83">
        <v>4958.78</v>
      </c>
      <c r="N5037" s="83">
        <v>77.219399999999993</v>
      </c>
      <c r="O5037" s="83">
        <v>4881.5600000000004</v>
      </c>
      <c r="P5037" s="83">
        <v>154.43899999999999</v>
      </c>
      <c r="Q5037" s="83">
        <v>5036</v>
      </c>
      <c r="R5037" s="86">
        <v>3.06669E-2</v>
      </c>
      <c r="S5037" s="86">
        <v>0.188197</v>
      </c>
    </row>
    <row r="5038" spans="2:19" x14ac:dyDescent="0.2">
      <c r="B5038" s="33"/>
      <c r="L5038" s="84">
        <v>0.77639999999999998</v>
      </c>
      <c r="M5038" s="83">
        <v>4959.6899999999996</v>
      </c>
      <c r="N5038" s="83">
        <v>77.313500000000005</v>
      </c>
      <c r="O5038" s="83">
        <v>4882.37</v>
      </c>
      <c r="P5038" s="83">
        <v>154.62700000000001</v>
      </c>
      <c r="Q5038" s="83">
        <v>5037</v>
      </c>
      <c r="R5038" s="86">
        <v>3.0698199999999998E-2</v>
      </c>
      <c r="S5038" s="86">
        <v>0.188197</v>
      </c>
    </row>
    <row r="5039" spans="2:19" x14ac:dyDescent="0.2">
      <c r="B5039" s="33"/>
      <c r="L5039" s="84">
        <v>0.77610000000000001</v>
      </c>
      <c r="M5039" s="83">
        <v>4960.59</v>
      </c>
      <c r="N5039" s="83">
        <v>77.407799999999995</v>
      </c>
      <c r="O5039" s="83">
        <v>4883.18</v>
      </c>
      <c r="P5039" s="83">
        <v>154.816</v>
      </c>
      <c r="Q5039" s="83">
        <v>5038</v>
      </c>
      <c r="R5039" s="86">
        <v>3.0729599999999999E-2</v>
      </c>
      <c r="S5039" s="86">
        <v>0.18847800000000001</v>
      </c>
    </row>
    <row r="5040" spans="2:19" x14ac:dyDescent="0.2">
      <c r="B5040" s="33"/>
      <c r="L5040" s="84">
        <v>0.77580000000000005</v>
      </c>
      <c r="M5040" s="83">
        <v>4961.5</v>
      </c>
      <c r="N5040" s="83">
        <v>77.502099999999999</v>
      </c>
      <c r="O5040" s="83">
        <v>4884</v>
      </c>
      <c r="P5040" s="83">
        <v>155.00399999999999</v>
      </c>
      <c r="Q5040" s="83">
        <v>5039</v>
      </c>
      <c r="R5040" s="86">
        <v>3.0760900000000001E-2</v>
      </c>
      <c r="S5040" s="86">
        <v>0.188665</v>
      </c>
    </row>
    <row r="5041" spans="2:19" x14ac:dyDescent="0.2">
      <c r="B5041" s="33"/>
      <c r="L5041" s="84">
        <v>0.77559999999999996</v>
      </c>
      <c r="M5041" s="83">
        <v>4962.3999999999996</v>
      </c>
      <c r="N5041" s="83">
        <v>77.596500000000006</v>
      </c>
      <c r="O5041" s="83">
        <v>4884.8100000000004</v>
      </c>
      <c r="P5041" s="83">
        <v>155.19300000000001</v>
      </c>
      <c r="Q5041" s="83">
        <v>5040</v>
      </c>
      <c r="R5041" s="86">
        <v>3.0792300000000002E-2</v>
      </c>
      <c r="S5041" s="86">
        <v>0.18885199999999999</v>
      </c>
    </row>
    <row r="5042" spans="2:19" x14ac:dyDescent="0.2">
      <c r="B5042" s="33"/>
      <c r="L5042" s="84">
        <v>0.77529999999999999</v>
      </c>
      <c r="M5042" s="83">
        <v>4963.3100000000004</v>
      </c>
      <c r="N5042" s="83">
        <v>77.691000000000003</v>
      </c>
      <c r="O5042" s="83">
        <v>4885.62</v>
      </c>
      <c r="P5042" s="83">
        <v>155.38200000000001</v>
      </c>
      <c r="Q5042" s="83">
        <v>5041</v>
      </c>
      <c r="R5042" s="86">
        <v>3.0823699999999999E-2</v>
      </c>
      <c r="S5042" s="86">
        <v>0.18904000000000001</v>
      </c>
    </row>
    <row r="5043" spans="2:19" x14ac:dyDescent="0.2">
      <c r="B5043" s="33"/>
      <c r="L5043" s="84">
        <v>0.77439999999999998</v>
      </c>
      <c r="M5043" s="83">
        <v>4964.21</v>
      </c>
      <c r="N5043" s="83">
        <v>77.785700000000006</v>
      </c>
      <c r="O5043" s="83">
        <v>4886.43</v>
      </c>
      <c r="P5043" s="83">
        <v>155.571</v>
      </c>
      <c r="Q5043" s="83">
        <v>5042</v>
      </c>
      <c r="R5043" s="86">
        <v>3.08551E-2</v>
      </c>
      <c r="S5043" s="86">
        <v>0.18932199999999999</v>
      </c>
    </row>
    <row r="5044" spans="2:19" x14ac:dyDescent="0.2">
      <c r="B5044" s="33"/>
      <c r="L5044" s="84">
        <v>0.77439999999999998</v>
      </c>
      <c r="M5044" s="83">
        <v>4965.12</v>
      </c>
      <c r="N5044" s="83">
        <v>77.880399999999995</v>
      </c>
      <c r="O5044" s="83">
        <v>4887.24</v>
      </c>
      <c r="P5044" s="83">
        <v>155.761</v>
      </c>
      <c r="Q5044" s="83">
        <v>5043</v>
      </c>
      <c r="R5044" s="86">
        <v>3.0886500000000001E-2</v>
      </c>
      <c r="S5044" s="86">
        <v>0.18932199999999999</v>
      </c>
    </row>
    <row r="5045" spans="2:19" x14ac:dyDescent="0.2">
      <c r="B5045" s="33"/>
      <c r="L5045" s="84">
        <v>0.77390000000000003</v>
      </c>
      <c r="M5045" s="83">
        <v>4966.0200000000004</v>
      </c>
      <c r="N5045" s="83">
        <v>77.975200000000001</v>
      </c>
      <c r="O5045" s="83">
        <v>4888.05</v>
      </c>
      <c r="P5045" s="83">
        <v>155.94999999999999</v>
      </c>
      <c r="Q5045" s="83">
        <v>5044</v>
      </c>
      <c r="R5045" s="86">
        <v>3.0918000000000001E-2</v>
      </c>
      <c r="S5045" s="86">
        <v>0.18960399999999999</v>
      </c>
    </row>
    <row r="5046" spans="2:19" x14ac:dyDescent="0.2">
      <c r="B5046" s="33"/>
      <c r="L5046" s="84">
        <v>0.7732</v>
      </c>
      <c r="M5046" s="83">
        <v>4966.93</v>
      </c>
      <c r="N5046" s="83">
        <v>78.070099999999996</v>
      </c>
      <c r="O5046" s="83">
        <v>4888.8599999999997</v>
      </c>
      <c r="P5046" s="83">
        <v>156.13999999999999</v>
      </c>
      <c r="Q5046" s="83">
        <v>5045</v>
      </c>
      <c r="R5046" s="86">
        <v>3.0949500000000001E-2</v>
      </c>
      <c r="S5046" s="86">
        <v>0.18979199999999999</v>
      </c>
    </row>
    <row r="5047" spans="2:19" x14ac:dyDescent="0.2">
      <c r="B5047" s="33"/>
      <c r="L5047" s="84">
        <v>0.77270000000000005</v>
      </c>
      <c r="M5047" s="83">
        <v>4967.83</v>
      </c>
      <c r="N5047" s="83">
        <v>78.165099999999995</v>
      </c>
      <c r="O5047" s="83">
        <v>4889.67</v>
      </c>
      <c r="P5047" s="83">
        <v>156.33000000000001</v>
      </c>
      <c r="Q5047" s="83">
        <v>5046</v>
      </c>
      <c r="R5047" s="86">
        <v>3.0981000000000002E-2</v>
      </c>
      <c r="S5047" s="86">
        <v>0.18998000000000001</v>
      </c>
    </row>
    <row r="5048" spans="2:19" x14ac:dyDescent="0.2">
      <c r="B5048" s="33"/>
      <c r="L5048" s="84">
        <v>0.77190000000000003</v>
      </c>
      <c r="M5048" s="83">
        <v>4968.74</v>
      </c>
      <c r="N5048" s="83">
        <v>78.260099999999994</v>
      </c>
      <c r="O5048" s="83">
        <v>4890.4799999999996</v>
      </c>
      <c r="P5048" s="83">
        <v>156.52000000000001</v>
      </c>
      <c r="Q5048" s="83">
        <v>5047</v>
      </c>
      <c r="R5048" s="86">
        <v>3.1012499999999998E-2</v>
      </c>
      <c r="S5048" s="86">
        <v>0.190169</v>
      </c>
    </row>
    <row r="5049" spans="2:19" x14ac:dyDescent="0.2">
      <c r="B5049" s="33"/>
      <c r="L5049" s="84">
        <v>0.77149999999999996</v>
      </c>
      <c r="M5049" s="83">
        <v>4969.6400000000003</v>
      </c>
      <c r="N5049" s="83">
        <v>78.3553</v>
      </c>
      <c r="O5049" s="83">
        <v>4891.29</v>
      </c>
      <c r="P5049" s="83">
        <v>156.71100000000001</v>
      </c>
      <c r="Q5049" s="83">
        <v>5048</v>
      </c>
      <c r="R5049" s="86">
        <v>3.1044100000000002E-2</v>
      </c>
      <c r="S5049" s="86">
        <v>0.190358</v>
      </c>
    </row>
    <row r="5050" spans="2:19" x14ac:dyDescent="0.2">
      <c r="B5050" s="33"/>
      <c r="L5050" s="84">
        <v>0.7712</v>
      </c>
      <c r="M5050" s="83">
        <v>4970.55</v>
      </c>
      <c r="N5050" s="83">
        <v>78.450599999999994</v>
      </c>
      <c r="O5050" s="83">
        <v>4892.1000000000004</v>
      </c>
      <c r="P5050" s="83">
        <v>156.90100000000001</v>
      </c>
      <c r="Q5050" s="83">
        <v>5049</v>
      </c>
      <c r="R5050" s="86">
        <v>3.1075700000000001E-2</v>
      </c>
      <c r="S5050" s="86">
        <v>0.19054599999999999</v>
      </c>
    </row>
    <row r="5051" spans="2:19" x14ac:dyDescent="0.2">
      <c r="B5051" s="33"/>
      <c r="L5051" s="84">
        <v>0.77100000000000002</v>
      </c>
      <c r="M5051" s="83">
        <v>4971.45</v>
      </c>
      <c r="N5051" s="83">
        <v>78.546000000000006</v>
      </c>
      <c r="O5051" s="83">
        <v>4892.91</v>
      </c>
      <c r="P5051" s="83">
        <v>157.09200000000001</v>
      </c>
      <c r="Q5051" s="83">
        <v>5050</v>
      </c>
      <c r="R5051" s="86">
        <v>3.1107300000000001E-2</v>
      </c>
      <c r="S5051" s="86">
        <v>0.19073499999999999</v>
      </c>
    </row>
    <row r="5052" spans="2:19" x14ac:dyDescent="0.2">
      <c r="B5052" s="33"/>
      <c r="L5052" s="84">
        <v>0.76990000000000003</v>
      </c>
      <c r="M5052" s="83">
        <v>4972.3599999999997</v>
      </c>
      <c r="N5052" s="83">
        <v>78.641400000000004</v>
      </c>
      <c r="O5052" s="83">
        <v>4893.72</v>
      </c>
      <c r="P5052" s="83">
        <v>157.28299999999999</v>
      </c>
      <c r="Q5052" s="83">
        <v>5051</v>
      </c>
      <c r="R5052" s="86">
        <v>3.1139E-2</v>
      </c>
      <c r="S5052" s="86">
        <v>0.19101899999999999</v>
      </c>
    </row>
    <row r="5053" spans="2:19" x14ac:dyDescent="0.2">
      <c r="B5053" s="33"/>
      <c r="L5053" s="84">
        <v>0.76990000000000003</v>
      </c>
      <c r="M5053" s="83">
        <v>4973.26</v>
      </c>
      <c r="N5053" s="83">
        <v>78.736999999999995</v>
      </c>
      <c r="O5053" s="83">
        <v>4894.53</v>
      </c>
      <c r="P5053" s="83">
        <v>157.47399999999999</v>
      </c>
      <c r="Q5053" s="83">
        <v>5052</v>
      </c>
      <c r="R5053" s="86">
        <v>3.11706E-2</v>
      </c>
      <c r="S5053" s="86">
        <v>0.19101899999999999</v>
      </c>
    </row>
    <row r="5054" spans="2:19" x14ac:dyDescent="0.2">
      <c r="B5054" s="33"/>
      <c r="L5054" s="84">
        <v>0.76919999999999999</v>
      </c>
      <c r="M5054" s="83">
        <v>4974.17</v>
      </c>
      <c r="N5054" s="83">
        <v>78.832599999999999</v>
      </c>
      <c r="O5054" s="83">
        <v>4895.33</v>
      </c>
      <c r="P5054" s="83">
        <v>157.66499999999999</v>
      </c>
      <c r="Q5054" s="83">
        <v>5053</v>
      </c>
      <c r="R5054" s="86">
        <v>3.1202299999999999E-2</v>
      </c>
      <c r="S5054" s="86">
        <v>0.191303</v>
      </c>
    </row>
    <row r="5055" spans="2:19" x14ac:dyDescent="0.2">
      <c r="B5055" s="33"/>
      <c r="L5055" s="84">
        <v>0.76849999999999996</v>
      </c>
      <c r="M5055" s="83">
        <v>4975.07</v>
      </c>
      <c r="N5055" s="83">
        <v>78.928399999999996</v>
      </c>
      <c r="O5055" s="83">
        <v>4896.1400000000003</v>
      </c>
      <c r="P5055" s="83">
        <v>157.857</v>
      </c>
      <c r="Q5055" s="83">
        <v>5054</v>
      </c>
      <c r="R5055" s="86">
        <v>3.1234000000000001E-2</v>
      </c>
      <c r="S5055" s="86">
        <v>0.19158700000000001</v>
      </c>
    </row>
    <row r="5056" spans="2:19" x14ac:dyDescent="0.2">
      <c r="B5056" s="33"/>
      <c r="L5056" s="84">
        <v>0.76849999999999996</v>
      </c>
      <c r="M5056" s="83">
        <v>4975.9799999999996</v>
      </c>
      <c r="N5056" s="83">
        <v>79.024199999999993</v>
      </c>
      <c r="O5056" s="83">
        <v>4896.95</v>
      </c>
      <c r="P5056" s="83">
        <v>158.048</v>
      </c>
      <c r="Q5056" s="83">
        <v>5055</v>
      </c>
      <c r="R5056" s="86">
        <v>3.1265800000000003E-2</v>
      </c>
      <c r="S5056" s="86">
        <v>0.19158700000000001</v>
      </c>
    </row>
    <row r="5057" spans="2:19" x14ac:dyDescent="0.2">
      <c r="B5057" s="33"/>
      <c r="L5057" s="84">
        <v>0.76800000000000002</v>
      </c>
      <c r="M5057" s="83">
        <v>4976.88</v>
      </c>
      <c r="N5057" s="83">
        <v>79.120199999999997</v>
      </c>
      <c r="O5057" s="83">
        <v>4897.76</v>
      </c>
      <c r="P5057" s="83">
        <v>158.24</v>
      </c>
      <c r="Q5057" s="83">
        <v>5056</v>
      </c>
      <c r="R5057" s="86">
        <v>3.1297499999999999E-2</v>
      </c>
      <c r="S5057" s="86">
        <v>0.19187199999999999</v>
      </c>
    </row>
    <row r="5058" spans="2:19" x14ac:dyDescent="0.2">
      <c r="B5058" s="33"/>
      <c r="L5058" s="84">
        <v>0.76719999999999999</v>
      </c>
      <c r="M5058" s="83">
        <v>4977.78</v>
      </c>
      <c r="N5058" s="83">
        <v>79.216200000000001</v>
      </c>
      <c r="O5058" s="83">
        <v>4898.57</v>
      </c>
      <c r="P5058" s="83">
        <v>158.43199999999999</v>
      </c>
      <c r="Q5058" s="83">
        <v>5057</v>
      </c>
      <c r="R5058" s="86">
        <v>3.1329299999999997E-2</v>
      </c>
      <c r="S5058" s="86">
        <v>0.19206200000000001</v>
      </c>
    </row>
    <row r="5059" spans="2:19" x14ac:dyDescent="0.2">
      <c r="B5059" s="33"/>
      <c r="L5059" s="84">
        <v>0.76670000000000005</v>
      </c>
      <c r="M5059" s="83">
        <v>4978.6899999999996</v>
      </c>
      <c r="N5059" s="83">
        <v>79.312299999999993</v>
      </c>
      <c r="O5059" s="83">
        <v>4899.38</v>
      </c>
      <c r="P5059" s="83">
        <v>158.625</v>
      </c>
      <c r="Q5059" s="83">
        <v>5058</v>
      </c>
      <c r="R5059" s="86">
        <v>3.1361100000000003E-2</v>
      </c>
      <c r="S5059" s="86">
        <v>0.19225200000000001</v>
      </c>
    </row>
    <row r="5060" spans="2:19" x14ac:dyDescent="0.2">
      <c r="B5060" s="33"/>
      <c r="L5060" s="84">
        <v>0.76580000000000004</v>
      </c>
      <c r="M5060" s="83">
        <v>4979.59</v>
      </c>
      <c r="N5060" s="83">
        <v>79.408500000000004</v>
      </c>
      <c r="O5060" s="83">
        <v>4900.18</v>
      </c>
      <c r="P5060" s="83">
        <v>158.81700000000001</v>
      </c>
      <c r="Q5060" s="83">
        <v>5059</v>
      </c>
      <c r="R5060" s="86">
        <v>3.1392999999999997E-2</v>
      </c>
      <c r="S5060" s="86">
        <v>0.192442</v>
      </c>
    </row>
    <row r="5061" spans="2:19" x14ac:dyDescent="0.2">
      <c r="B5061" s="33"/>
      <c r="L5061" s="84">
        <v>0.76570000000000005</v>
      </c>
      <c r="M5061" s="83">
        <v>4980.5</v>
      </c>
      <c r="N5061" s="83">
        <v>79.504800000000003</v>
      </c>
      <c r="O5061" s="83">
        <v>4900.99</v>
      </c>
      <c r="P5061" s="83">
        <v>159.01</v>
      </c>
      <c r="Q5061" s="83">
        <v>5060</v>
      </c>
      <c r="R5061" s="86">
        <v>3.1424800000000003E-2</v>
      </c>
      <c r="S5061" s="86">
        <v>0.192632</v>
      </c>
    </row>
    <row r="5062" spans="2:19" x14ac:dyDescent="0.2">
      <c r="B5062" s="33"/>
      <c r="L5062" s="84">
        <v>0.76559999999999995</v>
      </c>
      <c r="M5062" s="83">
        <v>4981.3999999999996</v>
      </c>
      <c r="N5062" s="83">
        <v>79.601299999999995</v>
      </c>
      <c r="O5062" s="83">
        <v>4901.8</v>
      </c>
      <c r="P5062" s="83">
        <v>159.203</v>
      </c>
      <c r="Q5062" s="83">
        <v>5061</v>
      </c>
      <c r="R5062" s="86">
        <v>3.1456699999999997E-2</v>
      </c>
      <c r="S5062" s="86">
        <v>0.19282299999999999</v>
      </c>
    </row>
    <row r="5063" spans="2:19" x14ac:dyDescent="0.2">
      <c r="B5063" s="33"/>
      <c r="L5063" s="84">
        <v>0.76449999999999996</v>
      </c>
      <c r="M5063" s="83">
        <v>4982.3</v>
      </c>
      <c r="N5063" s="83">
        <v>79.697800000000001</v>
      </c>
      <c r="O5063" s="83">
        <v>4902.6000000000004</v>
      </c>
      <c r="P5063" s="83">
        <v>159.39599999999999</v>
      </c>
      <c r="Q5063" s="83">
        <v>5062</v>
      </c>
      <c r="R5063" s="86">
        <v>3.1488599999999999E-2</v>
      </c>
      <c r="S5063" s="86">
        <v>0.19301399999999999</v>
      </c>
    </row>
    <row r="5064" spans="2:19" x14ac:dyDescent="0.2">
      <c r="B5064" s="33"/>
      <c r="L5064" s="84">
        <v>0.76400000000000001</v>
      </c>
      <c r="M5064" s="83">
        <v>4983.21</v>
      </c>
      <c r="N5064" s="83">
        <v>79.794399999999996</v>
      </c>
      <c r="O5064" s="83">
        <v>4903.41</v>
      </c>
      <c r="P5064" s="83">
        <v>159.589</v>
      </c>
      <c r="Q5064" s="83">
        <v>5063</v>
      </c>
      <c r="R5064" s="86">
        <v>3.1520600000000003E-2</v>
      </c>
      <c r="S5064" s="86">
        <v>0.19320399999999999</v>
      </c>
    </row>
    <row r="5065" spans="2:19" x14ac:dyDescent="0.2">
      <c r="B5065" s="33"/>
      <c r="L5065" s="84">
        <v>0.76390000000000002</v>
      </c>
      <c r="M5065" s="83">
        <v>4984.1099999999997</v>
      </c>
      <c r="N5065" s="83">
        <v>79.891099999999994</v>
      </c>
      <c r="O5065" s="83">
        <v>4904.22</v>
      </c>
      <c r="P5065" s="83">
        <v>159.78200000000001</v>
      </c>
      <c r="Q5065" s="83">
        <v>5064</v>
      </c>
      <c r="R5065" s="86">
        <v>3.15526E-2</v>
      </c>
      <c r="S5065" s="86">
        <v>0.19339500000000001</v>
      </c>
    </row>
    <row r="5066" spans="2:19" x14ac:dyDescent="0.2">
      <c r="B5066" s="33"/>
      <c r="L5066" s="84">
        <v>0.76300000000000001</v>
      </c>
      <c r="M5066" s="83">
        <v>4985.01</v>
      </c>
      <c r="N5066" s="83">
        <v>79.987899999999996</v>
      </c>
      <c r="O5066" s="83">
        <v>4905.0200000000004</v>
      </c>
      <c r="P5066" s="83">
        <v>159.976</v>
      </c>
      <c r="Q5066" s="83">
        <v>5065</v>
      </c>
      <c r="R5066" s="86">
        <v>3.1584500000000001E-2</v>
      </c>
      <c r="S5066" s="86">
        <v>0.19358600000000001</v>
      </c>
    </row>
    <row r="5067" spans="2:19" x14ac:dyDescent="0.2">
      <c r="B5067" s="33"/>
      <c r="L5067" s="84">
        <v>0.76290000000000002</v>
      </c>
      <c r="M5067" s="83">
        <v>4985.92</v>
      </c>
      <c r="N5067" s="83">
        <v>80.084699999999998</v>
      </c>
      <c r="O5067" s="83">
        <v>4905.83</v>
      </c>
      <c r="P5067" s="83">
        <v>160.16900000000001</v>
      </c>
      <c r="Q5067" s="83">
        <v>5066</v>
      </c>
      <c r="R5067" s="86">
        <v>3.1616600000000002E-2</v>
      </c>
      <c r="S5067" s="86">
        <v>0.19377800000000001</v>
      </c>
    </row>
    <row r="5068" spans="2:19" x14ac:dyDescent="0.2">
      <c r="B5068" s="33"/>
      <c r="L5068" s="84">
        <v>0.76259999999999994</v>
      </c>
      <c r="M5068" s="83">
        <v>4986.82</v>
      </c>
      <c r="N5068" s="83">
        <v>80.181700000000006</v>
      </c>
      <c r="O5068" s="83">
        <v>4906.6400000000003</v>
      </c>
      <c r="P5068" s="83">
        <v>160.363</v>
      </c>
      <c r="Q5068" s="83">
        <v>5067</v>
      </c>
      <c r="R5068" s="86">
        <v>3.1648599999999999E-2</v>
      </c>
      <c r="S5068" s="86">
        <v>0.193969</v>
      </c>
    </row>
    <row r="5069" spans="2:19" x14ac:dyDescent="0.2">
      <c r="B5069" s="33"/>
      <c r="L5069" s="84">
        <v>0.76239999999999997</v>
      </c>
      <c r="M5069" s="83">
        <v>4987.72</v>
      </c>
      <c r="N5069" s="83">
        <v>80.278800000000004</v>
      </c>
      <c r="O5069" s="83">
        <v>4907.4399999999996</v>
      </c>
      <c r="P5069" s="83">
        <v>160.55799999999999</v>
      </c>
      <c r="Q5069" s="83">
        <v>5068</v>
      </c>
      <c r="R5069" s="86">
        <v>3.1680699999999999E-2</v>
      </c>
      <c r="S5069" s="86">
        <v>0.194161</v>
      </c>
    </row>
    <row r="5070" spans="2:19" x14ac:dyDescent="0.2">
      <c r="B5070" s="33"/>
      <c r="L5070" s="84">
        <v>0.7621</v>
      </c>
      <c r="M5070" s="83">
        <v>4988.62</v>
      </c>
      <c r="N5070" s="83">
        <v>80.376000000000005</v>
      </c>
      <c r="O5070" s="83">
        <v>4908.25</v>
      </c>
      <c r="P5070" s="83">
        <v>160.75200000000001</v>
      </c>
      <c r="Q5070" s="83">
        <v>5069</v>
      </c>
      <c r="R5070" s="86">
        <v>3.1712799999999999E-2</v>
      </c>
      <c r="S5070" s="86">
        <v>0.194352</v>
      </c>
    </row>
    <row r="5071" spans="2:19" x14ac:dyDescent="0.2">
      <c r="B5071" s="33"/>
      <c r="L5071" s="84">
        <v>0.76170000000000004</v>
      </c>
      <c r="M5071" s="83">
        <v>4989.53</v>
      </c>
      <c r="N5071" s="83">
        <v>80.473299999999995</v>
      </c>
      <c r="O5071" s="83">
        <v>4909.05</v>
      </c>
      <c r="P5071" s="83">
        <v>160.947</v>
      </c>
      <c r="Q5071" s="83">
        <v>5070</v>
      </c>
      <c r="R5071" s="86">
        <v>3.17449E-2</v>
      </c>
      <c r="S5071" s="86">
        <v>0.19454399999999999</v>
      </c>
    </row>
    <row r="5072" spans="2:19" x14ac:dyDescent="0.2">
      <c r="B5072" s="33"/>
      <c r="L5072" s="84">
        <v>0.76160000000000005</v>
      </c>
      <c r="M5072" s="83">
        <v>4990.43</v>
      </c>
      <c r="N5072" s="83">
        <v>80.570599999999999</v>
      </c>
      <c r="O5072" s="83">
        <v>4909.8599999999997</v>
      </c>
      <c r="P5072" s="83">
        <v>161.14099999999999</v>
      </c>
      <c r="Q5072" s="83">
        <v>5071</v>
      </c>
      <c r="R5072" s="86">
        <v>3.1777E-2</v>
      </c>
      <c r="S5072" s="86">
        <v>0.19473599999999999</v>
      </c>
    </row>
    <row r="5073" spans="2:19" x14ac:dyDescent="0.2">
      <c r="B5073" s="33"/>
      <c r="L5073" s="84">
        <v>0.76129999999999998</v>
      </c>
      <c r="M5073" s="83">
        <v>4991.33</v>
      </c>
      <c r="N5073" s="83">
        <v>80.668099999999995</v>
      </c>
      <c r="O5073" s="83">
        <v>4910.66</v>
      </c>
      <c r="P5073" s="83">
        <v>161.33600000000001</v>
      </c>
      <c r="Q5073" s="83">
        <v>5072</v>
      </c>
      <c r="R5073" s="86">
        <v>3.1809200000000003E-2</v>
      </c>
      <c r="S5073" s="86">
        <v>0.19511999999999999</v>
      </c>
    </row>
    <row r="5074" spans="2:19" x14ac:dyDescent="0.2">
      <c r="B5074" s="33"/>
      <c r="L5074" s="84">
        <v>0.76129999999999998</v>
      </c>
      <c r="M5074" s="83">
        <v>4992.2299999999996</v>
      </c>
      <c r="N5074" s="83">
        <v>80.765600000000006</v>
      </c>
      <c r="O5074" s="83">
        <v>4911.47</v>
      </c>
      <c r="P5074" s="83">
        <v>161.53100000000001</v>
      </c>
      <c r="Q5074" s="83">
        <v>5073</v>
      </c>
      <c r="R5074" s="86">
        <v>3.1841399999999999E-2</v>
      </c>
      <c r="S5074" s="86">
        <v>0.19511999999999999</v>
      </c>
    </row>
    <row r="5075" spans="2:19" x14ac:dyDescent="0.2">
      <c r="B5075" s="33"/>
      <c r="L5075" s="84">
        <v>0.76129999999999998</v>
      </c>
      <c r="M5075" s="83">
        <v>4993.1400000000003</v>
      </c>
      <c r="N5075" s="83">
        <v>80.863299999999995</v>
      </c>
      <c r="O5075" s="83">
        <v>4912.2700000000004</v>
      </c>
      <c r="P5075" s="83">
        <v>161.727</v>
      </c>
      <c r="Q5075" s="83">
        <v>5074</v>
      </c>
      <c r="R5075" s="86">
        <v>3.1873600000000002E-2</v>
      </c>
      <c r="S5075" s="86">
        <v>0.19511999999999999</v>
      </c>
    </row>
    <row r="5076" spans="2:19" x14ac:dyDescent="0.2">
      <c r="B5076" s="33"/>
      <c r="L5076" s="84">
        <v>0.76029999999999998</v>
      </c>
      <c r="M5076" s="83">
        <v>4994.04</v>
      </c>
      <c r="N5076" s="83">
        <v>80.961100000000002</v>
      </c>
      <c r="O5076" s="83">
        <v>4913.08</v>
      </c>
      <c r="P5076" s="83">
        <v>161.922</v>
      </c>
      <c r="Q5076" s="83">
        <v>5075</v>
      </c>
      <c r="R5076" s="86">
        <v>3.1905799999999998E-2</v>
      </c>
      <c r="S5076" s="86">
        <v>0.19550500000000001</v>
      </c>
    </row>
    <row r="5077" spans="2:19" x14ac:dyDescent="0.2">
      <c r="B5077" s="33"/>
      <c r="L5077" s="84">
        <v>0.76019999999999999</v>
      </c>
      <c r="M5077" s="83">
        <v>4994.9399999999996</v>
      </c>
      <c r="N5077" s="83">
        <v>81.058899999999994</v>
      </c>
      <c r="O5077" s="83">
        <v>4913.88</v>
      </c>
      <c r="P5077" s="83">
        <v>162.11799999999999</v>
      </c>
      <c r="Q5077" s="83">
        <v>5076</v>
      </c>
      <c r="R5077" s="86">
        <v>3.1938099999999997E-2</v>
      </c>
      <c r="S5077" s="86">
        <v>0.19569800000000001</v>
      </c>
    </row>
    <row r="5078" spans="2:19" x14ac:dyDescent="0.2">
      <c r="B5078" s="33"/>
      <c r="L5078" s="84">
        <v>0.75990000000000002</v>
      </c>
      <c r="M5078" s="83">
        <v>4995.84</v>
      </c>
      <c r="N5078" s="83">
        <v>81.156899999999993</v>
      </c>
      <c r="O5078" s="83">
        <v>4914.6899999999996</v>
      </c>
      <c r="P5078" s="83">
        <v>162.31399999999999</v>
      </c>
      <c r="Q5078" s="83">
        <v>5077</v>
      </c>
      <c r="R5078" s="86">
        <v>3.1970400000000003E-2</v>
      </c>
      <c r="S5078" s="86">
        <v>0.19589100000000001</v>
      </c>
    </row>
    <row r="5079" spans="2:19" x14ac:dyDescent="0.2">
      <c r="B5079" s="33"/>
      <c r="L5079" s="84">
        <v>0.75949999999999995</v>
      </c>
      <c r="M5079" s="83">
        <v>4996.75</v>
      </c>
      <c r="N5079" s="83">
        <v>81.254900000000006</v>
      </c>
      <c r="O5079" s="83">
        <v>4915.49</v>
      </c>
      <c r="P5079" s="83">
        <v>162.51</v>
      </c>
      <c r="Q5079" s="83">
        <v>5078</v>
      </c>
      <c r="R5079" s="86">
        <v>3.2002700000000002E-2</v>
      </c>
      <c r="S5079" s="86">
        <v>0.19608400000000001</v>
      </c>
    </row>
    <row r="5080" spans="2:19" x14ac:dyDescent="0.2">
      <c r="B5080" s="33"/>
      <c r="L5080" s="84">
        <v>0.75890000000000002</v>
      </c>
      <c r="M5080" s="83">
        <v>4997.6499999999996</v>
      </c>
      <c r="N5080" s="83">
        <v>81.352999999999994</v>
      </c>
      <c r="O5080" s="83">
        <v>4916.29</v>
      </c>
      <c r="P5080" s="83">
        <v>162.70599999999999</v>
      </c>
      <c r="Q5080" s="83">
        <v>5079</v>
      </c>
      <c r="R5080" s="86">
        <v>3.2035099999999997E-2</v>
      </c>
      <c r="S5080" s="86">
        <v>0.19647000000000001</v>
      </c>
    </row>
    <row r="5081" spans="2:19" x14ac:dyDescent="0.2">
      <c r="B5081" s="33"/>
      <c r="L5081" s="84">
        <v>0.75890000000000002</v>
      </c>
      <c r="M5081" s="83">
        <v>4998.55</v>
      </c>
      <c r="N5081" s="83">
        <v>81.451300000000003</v>
      </c>
      <c r="O5081" s="83">
        <v>4917.1000000000004</v>
      </c>
      <c r="P5081" s="83">
        <v>162.90299999999999</v>
      </c>
      <c r="Q5081" s="83">
        <v>5080</v>
      </c>
      <c r="R5081" s="86">
        <v>3.2067400000000003E-2</v>
      </c>
      <c r="S5081" s="86">
        <v>0.19647000000000001</v>
      </c>
    </row>
    <row r="5082" spans="2:19" x14ac:dyDescent="0.2">
      <c r="B5082" s="33"/>
      <c r="L5082" s="84">
        <v>0.75890000000000002</v>
      </c>
      <c r="M5082" s="83">
        <v>4999.45</v>
      </c>
      <c r="N5082" s="83">
        <v>81.549599999999998</v>
      </c>
      <c r="O5082" s="83">
        <v>4917.8999999999996</v>
      </c>
      <c r="P5082" s="83">
        <v>163.09899999999999</v>
      </c>
      <c r="Q5082" s="83">
        <v>5081</v>
      </c>
      <c r="R5082" s="86">
        <v>3.2099799999999998E-2</v>
      </c>
      <c r="S5082" s="86">
        <v>0.19647000000000001</v>
      </c>
    </row>
    <row r="5083" spans="2:19" x14ac:dyDescent="0.2">
      <c r="B5083" s="33"/>
      <c r="L5083" s="84">
        <v>0.75849999999999995</v>
      </c>
      <c r="M5083" s="83">
        <v>5000.3500000000004</v>
      </c>
      <c r="N5083" s="83">
        <v>81.647999999999996</v>
      </c>
      <c r="O5083" s="83">
        <v>4918.7</v>
      </c>
      <c r="P5083" s="83">
        <v>163.29599999999999</v>
      </c>
      <c r="Q5083" s="83">
        <v>5082</v>
      </c>
      <c r="R5083" s="86">
        <v>3.21322E-2</v>
      </c>
      <c r="S5083" s="86">
        <v>0.196857</v>
      </c>
    </row>
    <row r="5084" spans="2:19" x14ac:dyDescent="0.2">
      <c r="B5084" s="33"/>
      <c r="L5084" s="84">
        <v>0.75790000000000002</v>
      </c>
      <c r="M5084" s="83">
        <v>5001.25</v>
      </c>
      <c r="N5084" s="83">
        <v>81.746600000000001</v>
      </c>
      <c r="O5084" s="83">
        <v>4919.51</v>
      </c>
      <c r="P5084" s="83">
        <v>163.49299999999999</v>
      </c>
      <c r="Q5084" s="83">
        <v>5083</v>
      </c>
      <c r="R5084" s="86">
        <v>3.2164699999999997E-2</v>
      </c>
      <c r="S5084" s="86">
        <v>0.19705</v>
      </c>
    </row>
    <row r="5085" spans="2:19" x14ac:dyDescent="0.2">
      <c r="B5085" s="33"/>
      <c r="L5085" s="84">
        <v>0.75749999999999995</v>
      </c>
      <c r="M5085" s="83">
        <v>5002.1499999999996</v>
      </c>
      <c r="N5085" s="83">
        <v>81.845200000000006</v>
      </c>
      <c r="O5085" s="83">
        <v>4920.3100000000004</v>
      </c>
      <c r="P5085" s="83">
        <v>163.69</v>
      </c>
      <c r="Q5085" s="83">
        <v>5084</v>
      </c>
      <c r="R5085" s="86">
        <v>3.2197200000000002E-2</v>
      </c>
      <c r="S5085" s="86">
        <v>0.197244</v>
      </c>
    </row>
    <row r="5086" spans="2:19" x14ac:dyDescent="0.2">
      <c r="B5086" s="33"/>
      <c r="L5086" s="84">
        <v>0.75670000000000004</v>
      </c>
      <c r="M5086" s="83">
        <v>5003.0600000000004</v>
      </c>
      <c r="N5086" s="83">
        <v>81.943899999999999</v>
      </c>
      <c r="O5086" s="83">
        <v>4921.1099999999997</v>
      </c>
      <c r="P5086" s="83">
        <v>163.88800000000001</v>
      </c>
      <c r="Q5086" s="83">
        <v>5085</v>
      </c>
      <c r="R5086" s="86">
        <v>3.22297E-2</v>
      </c>
      <c r="S5086" s="86">
        <v>0.197438</v>
      </c>
    </row>
    <row r="5087" spans="2:19" x14ac:dyDescent="0.2">
      <c r="B5087" s="33"/>
      <c r="L5087" s="84">
        <v>0.75660000000000005</v>
      </c>
      <c r="M5087" s="83">
        <v>5003.96</v>
      </c>
      <c r="N5087" s="83">
        <v>82.042699999999996</v>
      </c>
      <c r="O5087" s="83">
        <v>4921.91</v>
      </c>
      <c r="P5087" s="83">
        <v>164.08500000000001</v>
      </c>
      <c r="Q5087" s="83">
        <v>5086</v>
      </c>
      <c r="R5087" s="86">
        <v>3.2262199999999998E-2</v>
      </c>
      <c r="S5087" s="86">
        <v>0.197632</v>
      </c>
    </row>
    <row r="5088" spans="2:19" x14ac:dyDescent="0.2">
      <c r="B5088" s="33"/>
      <c r="L5088" s="84">
        <v>0.75649999999999995</v>
      </c>
      <c r="M5088" s="83">
        <v>5004.8599999999997</v>
      </c>
      <c r="N5088" s="83">
        <v>82.141599999999997</v>
      </c>
      <c r="O5088" s="83">
        <v>4922.72</v>
      </c>
      <c r="P5088" s="83">
        <v>164.28299999999999</v>
      </c>
      <c r="Q5088" s="83">
        <v>5087</v>
      </c>
      <c r="R5088" s="86">
        <v>3.2294700000000003E-2</v>
      </c>
      <c r="S5088" s="86">
        <v>0.197827</v>
      </c>
    </row>
    <row r="5089" spans="2:19" x14ac:dyDescent="0.2">
      <c r="B5089" s="33"/>
      <c r="L5089" s="84">
        <v>0.75590000000000002</v>
      </c>
      <c r="M5089" s="83">
        <v>5005.76</v>
      </c>
      <c r="N5089" s="83">
        <v>82.240600000000001</v>
      </c>
      <c r="O5089" s="83">
        <v>4923.5200000000004</v>
      </c>
      <c r="P5089" s="83">
        <v>164.48099999999999</v>
      </c>
      <c r="Q5089" s="83">
        <v>5088</v>
      </c>
      <c r="R5089" s="86">
        <v>3.2327300000000003E-2</v>
      </c>
      <c r="S5089" s="86">
        <v>0.19811799999999999</v>
      </c>
    </row>
    <row r="5090" spans="2:19" x14ac:dyDescent="0.2">
      <c r="B5090" s="33"/>
      <c r="L5090" s="84">
        <v>0.75590000000000002</v>
      </c>
      <c r="M5090" s="83">
        <v>5006.66</v>
      </c>
      <c r="N5090" s="83">
        <v>82.339699999999993</v>
      </c>
      <c r="O5090" s="83">
        <v>4924.32</v>
      </c>
      <c r="P5090" s="83">
        <v>164.679</v>
      </c>
      <c r="Q5090" s="83">
        <v>5089</v>
      </c>
      <c r="R5090" s="86">
        <v>3.2359899999999997E-2</v>
      </c>
      <c r="S5090" s="86">
        <v>0.19811799999999999</v>
      </c>
    </row>
    <row r="5091" spans="2:19" x14ac:dyDescent="0.2">
      <c r="B5091" s="33"/>
      <c r="L5091" s="84">
        <v>0.75570000000000004</v>
      </c>
      <c r="M5091" s="83">
        <v>5007.5600000000004</v>
      </c>
      <c r="N5091" s="83">
        <v>82.438900000000004</v>
      </c>
      <c r="O5091" s="83">
        <v>4925.12</v>
      </c>
      <c r="P5091" s="83">
        <v>164.87799999999999</v>
      </c>
      <c r="Q5091" s="83">
        <v>5090</v>
      </c>
      <c r="R5091" s="86">
        <v>3.2392499999999998E-2</v>
      </c>
      <c r="S5091" s="86">
        <v>0.19841</v>
      </c>
    </row>
    <row r="5092" spans="2:19" x14ac:dyDescent="0.2">
      <c r="B5092" s="33"/>
      <c r="L5092" s="84">
        <v>0.75490000000000002</v>
      </c>
      <c r="M5092" s="83">
        <v>5008.46</v>
      </c>
      <c r="N5092" s="83">
        <v>82.538200000000003</v>
      </c>
      <c r="O5092" s="83">
        <v>4925.92</v>
      </c>
      <c r="P5092" s="83">
        <v>165.07599999999999</v>
      </c>
      <c r="Q5092" s="83">
        <v>5091</v>
      </c>
      <c r="R5092" s="86">
        <v>3.2425200000000001E-2</v>
      </c>
      <c r="S5092" s="86">
        <v>0.198605</v>
      </c>
    </row>
    <row r="5093" spans="2:19" x14ac:dyDescent="0.2">
      <c r="B5093" s="33"/>
      <c r="L5093" s="84">
        <v>0.75470000000000004</v>
      </c>
      <c r="M5093" s="83">
        <v>5009.3599999999997</v>
      </c>
      <c r="N5093" s="83">
        <v>82.637600000000006</v>
      </c>
      <c r="O5093" s="83">
        <v>4926.72</v>
      </c>
      <c r="P5093" s="83">
        <v>165.27500000000001</v>
      </c>
      <c r="Q5093" s="83">
        <v>5092</v>
      </c>
      <c r="R5093" s="86">
        <v>3.2457800000000002E-2</v>
      </c>
      <c r="S5093" s="86">
        <v>0.1988</v>
      </c>
    </row>
    <row r="5094" spans="2:19" x14ac:dyDescent="0.2">
      <c r="B5094" s="33"/>
      <c r="L5094" s="84">
        <v>0.75349999999999995</v>
      </c>
      <c r="M5094" s="83">
        <v>5010.26</v>
      </c>
      <c r="N5094" s="83">
        <v>82.737099999999998</v>
      </c>
      <c r="O5094" s="83">
        <v>4927.53</v>
      </c>
      <c r="P5094" s="83">
        <v>165.47399999999999</v>
      </c>
      <c r="Q5094" s="83">
        <v>5093</v>
      </c>
      <c r="R5094" s="86">
        <v>3.2490499999999999E-2</v>
      </c>
      <c r="S5094" s="86">
        <v>0.19899500000000001</v>
      </c>
    </row>
    <row r="5095" spans="2:19" x14ac:dyDescent="0.2">
      <c r="B5095" s="33"/>
      <c r="L5095" s="84">
        <v>0.75339999999999996</v>
      </c>
      <c r="M5095" s="83">
        <v>5011.16</v>
      </c>
      <c r="N5095" s="83">
        <v>82.836699999999993</v>
      </c>
      <c r="O5095" s="83">
        <v>4928.33</v>
      </c>
      <c r="P5095" s="83">
        <v>165.673</v>
      </c>
      <c r="Q5095" s="83">
        <v>5094</v>
      </c>
      <c r="R5095" s="86">
        <v>3.2523299999999998E-2</v>
      </c>
      <c r="S5095" s="86">
        <v>0.19919000000000001</v>
      </c>
    </row>
    <row r="5096" spans="2:19" x14ac:dyDescent="0.2">
      <c r="B5096" s="33"/>
      <c r="L5096" s="84">
        <v>0.753</v>
      </c>
      <c r="M5096" s="83">
        <v>5012.0600000000004</v>
      </c>
      <c r="N5096" s="83">
        <v>82.936400000000006</v>
      </c>
      <c r="O5096" s="83">
        <v>4929.13</v>
      </c>
      <c r="P5096" s="83">
        <v>165.87299999999999</v>
      </c>
      <c r="Q5096" s="83">
        <v>5095</v>
      </c>
      <c r="R5096" s="86">
        <v>3.2556000000000002E-2</v>
      </c>
      <c r="S5096" s="86">
        <v>0.19948299999999999</v>
      </c>
    </row>
    <row r="5097" spans="2:19" x14ac:dyDescent="0.2">
      <c r="B5097" s="33"/>
      <c r="L5097" s="84">
        <v>0.753</v>
      </c>
      <c r="M5097" s="83">
        <v>5012.96</v>
      </c>
      <c r="N5097" s="83">
        <v>83.036199999999994</v>
      </c>
      <c r="O5097" s="83">
        <v>4929.93</v>
      </c>
      <c r="P5097" s="83">
        <v>166.072</v>
      </c>
      <c r="Q5097" s="83">
        <v>5096</v>
      </c>
      <c r="R5097" s="86">
        <v>3.2588800000000001E-2</v>
      </c>
      <c r="S5097" s="86">
        <v>0.19948299999999999</v>
      </c>
    </row>
    <row r="5098" spans="2:19" x14ac:dyDescent="0.2">
      <c r="B5098" s="33"/>
      <c r="L5098" s="84">
        <v>0.75180000000000002</v>
      </c>
      <c r="M5098" s="83">
        <v>5013.8599999999997</v>
      </c>
      <c r="N5098" s="83">
        <v>83.136099999999999</v>
      </c>
      <c r="O5098" s="83">
        <v>4930.7299999999996</v>
      </c>
      <c r="P5098" s="83">
        <v>166.27199999999999</v>
      </c>
      <c r="Q5098" s="83">
        <v>5097</v>
      </c>
      <c r="R5098" s="86">
        <v>3.2621600000000001E-2</v>
      </c>
      <c r="S5098" s="86">
        <v>0.199875</v>
      </c>
    </row>
    <row r="5099" spans="2:19" x14ac:dyDescent="0.2">
      <c r="B5099" s="33"/>
      <c r="L5099" s="84">
        <v>0.75180000000000002</v>
      </c>
      <c r="M5099" s="83">
        <v>5014.76</v>
      </c>
      <c r="N5099" s="83">
        <v>83.236099999999993</v>
      </c>
      <c r="O5099" s="83">
        <v>4931.53</v>
      </c>
      <c r="P5099" s="83">
        <v>166.47200000000001</v>
      </c>
      <c r="Q5099" s="83">
        <v>5098</v>
      </c>
      <c r="R5099" s="86">
        <v>3.26544E-2</v>
      </c>
      <c r="S5099" s="86">
        <v>0.199875</v>
      </c>
    </row>
    <row r="5100" spans="2:19" x14ac:dyDescent="0.2">
      <c r="B5100" s="33"/>
      <c r="L5100" s="84">
        <v>0.75119999999999998</v>
      </c>
      <c r="M5100" s="83">
        <v>5015.66</v>
      </c>
      <c r="N5100" s="83">
        <v>83.336200000000005</v>
      </c>
      <c r="O5100" s="83">
        <v>4932.33</v>
      </c>
      <c r="P5100" s="83">
        <v>166.672</v>
      </c>
      <c r="Q5100" s="83">
        <v>5099</v>
      </c>
      <c r="R5100" s="86">
        <v>3.2687300000000002E-2</v>
      </c>
      <c r="S5100" s="86">
        <v>0.200267</v>
      </c>
    </row>
    <row r="5101" spans="2:19" x14ac:dyDescent="0.2">
      <c r="B5101" s="33"/>
      <c r="L5101" s="84">
        <v>0.75119999999999998</v>
      </c>
      <c r="M5101" s="83">
        <v>5016.5600000000004</v>
      </c>
      <c r="N5101" s="83">
        <v>83.436400000000006</v>
      </c>
      <c r="O5101" s="83">
        <v>4933.13</v>
      </c>
      <c r="P5101" s="83">
        <v>166.87299999999999</v>
      </c>
      <c r="Q5101" s="83">
        <v>5100</v>
      </c>
      <c r="R5101" s="86">
        <v>3.2720100000000002E-2</v>
      </c>
      <c r="S5101" s="86">
        <v>0.200267</v>
      </c>
    </row>
    <row r="5102" spans="2:19" x14ac:dyDescent="0.2">
      <c r="B5102" s="33"/>
      <c r="L5102" s="84">
        <v>0.75039999999999996</v>
      </c>
      <c r="M5102" s="83">
        <v>5017.46</v>
      </c>
      <c r="N5102" s="83">
        <v>83.536600000000007</v>
      </c>
      <c r="O5102" s="83">
        <v>4933.93</v>
      </c>
      <c r="P5102" s="83">
        <v>167.07300000000001</v>
      </c>
      <c r="Q5102" s="83">
        <v>5101</v>
      </c>
      <c r="R5102" s="86">
        <v>3.2752999999999997E-2</v>
      </c>
      <c r="S5102" s="86">
        <v>0.200659</v>
      </c>
    </row>
    <row r="5103" spans="2:19" x14ac:dyDescent="0.2">
      <c r="B5103" s="33"/>
      <c r="L5103" s="84">
        <v>0.75039999999999996</v>
      </c>
      <c r="M5103" s="83">
        <v>5018.3599999999997</v>
      </c>
      <c r="N5103" s="83">
        <v>83.637</v>
      </c>
      <c r="O5103" s="83">
        <v>4934.7299999999996</v>
      </c>
      <c r="P5103" s="83">
        <v>167.274</v>
      </c>
      <c r="Q5103" s="83">
        <v>5102</v>
      </c>
      <c r="R5103" s="86">
        <v>3.2786000000000003E-2</v>
      </c>
      <c r="S5103" s="86">
        <v>0.200659</v>
      </c>
    </row>
    <row r="5104" spans="2:19" x14ac:dyDescent="0.2">
      <c r="B5104" s="33"/>
      <c r="L5104" s="84">
        <v>0.75029999999999997</v>
      </c>
      <c r="M5104" s="83">
        <v>5019.26</v>
      </c>
      <c r="N5104" s="83">
        <v>83.737499999999997</v>
      </c>
      <c r="O5104" s="83">
        <v>4935.5200000000004</v>
      </c>
      <c r="P5104" s="83">
        <v>167.47499999999999</v>
      </c>
      <c r="Q5104" s="83">
        <v>5103</v>
      </c>
      <c r="R5104" s="86">
        <v>3.2818899999999998E-2</v>
      </c>
      <c r="S5104" s="86">
        <v>0.20105300000000001</v>
      </c>
    </row>
    <row r="5105" spans="2:19" x14ac:dyDescent="0.2">
      <c r="B5105" s="33"/>
      <c r="L5105" s="84">
        <v>0.75029999999999997</v>
      </c>
      <c r="M5105" s="83">
        <v>5020.16</v>
      </c>
      <c r="N5105" s="83">
        <v>83.838099999999997</v>
      </c>
      <c r="O5105" s="83">
        <v>4936.32</v>
      </c>
      <c r="P5105" s="83">
        <v>167.67599999999999</v>
      </c>
      <c r="Q5105" s="83">
        <v>5104</v>
      </c>
      <c r="R5105" s="86">
        <v>3.2851900000000003E-2</v>
      </c>
      <c r="S5105" s="86">
        <v>0.20105300000000001</v>
      </c>
    </row>
    <row r="5106" spans="2:19" x14ac:dyDescent="0.2">
      <c r="B5106" s="33"/>
      <c r="L5106" s="84">
        <v>0.75009999999999999</v>
      </c>
      <c r="M5106" s="83">
        <v>5021.0600000000004</v>
      </c>
      <c r="N5106" s="83">
        <v>83.938800000000001</v>
      </c>
      <c r="O5106" s="83">
        <v>4937.12</v>
      </c>
      <c r="P5106" s="83">
        <v>167.87799999999999</v>
      </c>
      <c r="Q5106" s="83">
        <v>5105</v>
      </c>
      <c r="R5106" s="86">
        <v>3.2884900000000002E-2</v>
      </c>
      <c r="S5106" s="86">
        <v>0.20144599999999999</v>
      </c>
    </row>
    <row r="5107" spans="2:19" x14ac:dyDescent="0.2">
      <c r="B5107" s="33"/>
      <c r="L5107" s="84">
        <v>0.75009999999999999</v>
      </c>
      <c r="M5107" s="83">
        <v>5021.96</v>
      </c>
      <c r="N5107" s="83">
        <v>84.039500000000004</v>
      </c>
      <c r="O5107" s="83">
        <v>4937.92</v>
      </c>
      <c r="P5107" s="83">
        <v>168.07900000000001</v>
      </c>
      <c r="Q5107" s="83">
        <v>5106</v>
      </c>
      <c r="R5107" s="86">
        <v>3.29179E-2</v>
      </c>
      <c r="S5107" s="86">
        <v>0.20144599999999999</v>
      </c>
    </row>
    <row r="5108" spans="2:19" x14ac:dyDescent="0.2">
      <c r="B5108" s="33"/>
      <c r="L5108" s="84">
        <v>0.74939999999999996</v>
      </c>
      <c r="M5108" s="83">
        <v>5022.8599999999997</v>
      </c>
      <c r="N5108" s="83">
        <v>84.1404</v>
      </c>
      <c r="O5108" s="83">
        <v>4938.72</v>
      </c>
      <c r="P5108" s="83">
        <v>168.28100000000001</v>
      </c>
      <c r="Q5108" s="83">
        <v>5107</v>
      </c>
      <c r="R5108" s="86">
        <v>3.2951000000000001E-2</v>
      </c>
      <c r="S5108" s="86">
        <v>0.20183999999999999</v>
      </c>
    </row>
    <row r="5109" spans="2:19" x14ac:dyDescent="0.2">
      <c r="B5109" s="33"/>
      <c r="L5109" s="84">
        <v>0.74939999999999996</v>
      </c>
      <c r="M5109" s="83">
        <v>5023.76</v>
      </c>
      <c r="N5109" s="83">
        <v>84.241399999999999</v>
      </c>
      <c r="O5109" s="83">
        <v>4939.5200000000004</v>
      </c>
      <c r="P5109" s="83">
        <v>168.483</v>
      </c>
      <c r="Q5109" s="83">
        <v>5108</v>
      </c>
      <c r="R5109" s="86">
        <v>3.2984100000000002E-2</v>
      </c>
      <c r="S5109" s="86">
        <v>0.20183999999999999</v>
      </c>
    </row>
    <row r="5110" spans="2:19" x14ac:dyDescent="0.2">
      <c r="B5110" s="33"/>
      <c r="L5110" s="84">
        <v>0.749</v>
      </c>
      <c r="M5110" s="83">
        <v>5024.66</v>
      </c>
      <c r="N5110" s="83">
        <v>84.342399999999998</v>
      </c>
      <c r="O5110" s="83">
        <v>4940.32</v>
      </c>
      <c r="P5110" s="83">
        <v>168.685</v>
      </c>
      <c r="Q5110" s="83">
        <v>5109</v>
      </c>
      <c r="R5110" s="86">
        <v>3.3017199999999997E-2</v>
      </c>
      <c r="S5110" s="86">
        <v>0.20213700000000001</v>
      </c>
    </row>
    <row r="5111" spans="2:19" x14ac:dyDescent="0.2">
      <c r="B5111" s="33"/>
      <c r="L5111" s="84">
        <v>0.74890000000000001</v>
      </c>
      <c r="M5111" s="83">
        <v>5025.5600000000004</v>
      </c>
      <c r="N5111" s="83">
        <v>84.443600000000004</v>
      </c>
      <c r="O5111" s="83">
        <v>4941.1099999999997</v>
      </c>
      <c r="P5111" s="83">
        <v>168.887</v>
      </c>
      <c r="Q5111" s="83">
        <v>5110</v>
      </c>
      <c r="R5111" s="86">
        <v>3.3050299999999998E-2</v>
      </c>
      <c r="S5111" s="86">
        <v>0.20233400000000001</v>
      </c>
    </row>
    <row r="5112" spans="2:19" x14ac:dyDescent="0.2">
      <c r="B5112" s="33"/>
      <c r="L5112" s="84">
        <v>0.74760000000000004</v>
      </c>
      <c r="M5112" s="83">
        <v>5026.46</v>
      </c>
      <c r="N5112" s="83">
        <v>84.544899999999998</v>
      </c>
      <c r="O5112" s="83">
        <v>4941.91</v>
      </c>
      <c r="P5112" s="83">
        <v>169.09</v>
      </c>
      <c r="Q5112" s="83">
        <v>5111</v>
      </c>
      <c r="R5112" s="86">
        <v>3.3083500000000002E-2</v>
      </c>
      <c r="S5112" s="86">
        <v>0.20282900000000001</v>
      </c>
    </row>
    <row r="5113" spans="2:19" x14ac:dyDescent="0.2">
      <c r="B5113" s="33"/>
      <c r="L5113" s="84">
        <v>0.74760000000000004</v>
      </c>
      <c r="M5113" s="83">
        <v>5027.3500000000004</v>
      </c>
      <c r="N5113" s="83">
        <v>84.646199999999993</v>
      </c>
      <c r="O5113" s="83">
        <v>4942.71</v>
      </c>
      <c r="P5113" s="83">
        <v>169.292</v>
      </c>
      <c r="Q5113" s="83">
        <v>5112</v>
      </c>
      <c r="R5113" s="86">
        <v>3.3116699999999999E-2</v>
      </c>
      <c r="S5113" s="86">
        <v>0.20282900000000001</v>
      </c>
    </row>
    <row r="5114" spans="2:19" x14ac:dyDescent="0.2">
      <c r="B5114" s="33"/>
      <c r="L5114" s="84">
        <v>0.74760000000000004</v>
      </c>
      <c r="M5114" s="83">
        <v>5028.25</v>
      </c>
      <c r="N5114" s="83">
        <v>84.747699999999995</v>
      </c>
      <c r="O5114" s="83">
        <v>4943.5</v>
      </c>
      <c r="P5114" s="83">
        <v>169.495</v>
      </c>
      <c r="Q5114" s="83">
        <v>5113</v>
      </c>
      <c r="R5114" s="86">
        <v>3.3149900000000003E-2</v>
      </c>
      <c r="S5114" s="86">
        <v>0.20282900000000001</v>
      </c>
    </row>
    <row r="5115" spans="2:19" x14ac:dyDescent="0.2">
      <c r="B5115" s="33"/>
      <c r="L5115" s="84">
        <v>0.74760000000000004</v>
      </c>
      <c r="M5115" s="83">
        <v>5029.1499999999996</v>
      </c>
      <c r="N5115" s="83">
        <v>84.849299999999999</v>
      </c>
      <c r="O5115" s="83">
        <v>4944.3</v>
      </c>
      <c r="P5115" s="83">
        <v>169.69900000000001</v>
      </c>
      <c r="Q5115" s="83">
        <v>5114</v>
      </c>
      <c r="R5115" s="86">
        <v>3.31831E-2</v>
      </c>
      <c r="S5115" s="86">
        <v>0.20282900000000001</v>
      </c>
    </row>
    <row r="5116" spans="2:19" x14ac:dyDescent="0.2">
      <c r="B5116" s="33"/>
      <c r="L5116" s="84">
        <v>0.74750000000000005</v>
      </c>
      <c r="M5116" s="83">
        <v>5030.05</v>
      </c>
      <c r="N5116" s="83">
        <v>84.950900000000004</v>
      </c>
      <c r="O5116" s="83">
        <v>4945.1000000000004</v>
      </c>
      <c r="P5116" s="83">
        <v>169.90199999999999</v>
      </c>
      <c r="Q5116" s="83">
        <v>5115</v>
      </c>
      <c r="R5116" s="86">
        <v>3.32164E-2</v>
      </c>
      <c r="S5116" s="86">
        <v>0.203324</v>
      </c>
    </row>
    <row r="5117" spans="2:19" x14ac:dyDescent="0.2">
      <c r="B5117" s="33"/>
      <c r="L5117" s="84">
        <v>0.74719999999999998</v>
      </c>
      <c r="M5117" s="83">
        <v>5030.95</v>
      </c>
      <c r="N5117" s="83">
        <v>85.052700000000002</v>
      </c>
      <c r="O5117" s="83">
        <v>4945.8900000000003</v>
      </c>
      <c r="P5117" s="83">
        <v>170.10499999999999</v>
      </c>
      <c r="Q5117" s="83">
        <v>5116</v>
      </c>
      <c r="R5117" s="86">
        <v>3.32497E-2</v>
      </c>
      <c r="S5117" s="86">
        <v>0.20352300000000001</v>
      </c>
    </row>
    <row r="5118" spans="2:19" x14ac:dyDescent="0.2">
      <c r="B5118" s="33"/>
      <c r="L5118" s="84">
        <v>0.74670000000000003</v>
      </c>
      <c r="M5118" s="83">
        <v>5031.8500000000004</v>
      </c>
      <c r="N5118" s="83">
        <v>85.154499999999999</v>
      </c>
      <c r="O5118" s="83">
        <v>4946.6899999999996</v>
      </c>
      <c r="P5118" s="83">
        <v>170.309</v>
      </c>
      <c r="Q5118" s="83">
        <v>5117</v>
      </c>
      <c r="R5118" s="86">
        <v>3.3283E-2</v>
      </c>
      <c r="S5118" s="86">
        <v>0.20372100000000001</v>
      </c>
    </row>
    <row r="5119" spans="2:19" x14ac:dyDescent="0.2">
      <c r="B5119" s="33"/>
      <c r="L5119" s="84">
        <v>0.74609999999999999</v>
      </c>
      <c r="M5119" s="83">
        <v>5032.74</v>
      </c>
      <c r="N5119" s="83">
        <v>85.256500000000003</v>
      </c>
      <c r="O5119" s="83">
        <v>4947.49</v>
      </c>
      <c r="P5119" s="83">
        <v>170.51300000000001</v>
      </c>
      <c r="Q5119" s="83">
        <v>5118</v>
      </c>
      <c r="R5119" s="86">
        <v>3.33163E-2</v>
      </c>
      <c r="S5119" s="86">
        <v>0.20391999999999999</v>
      </c>
    </row>
    <row r="5120" spans="2:19" x14ac:dyDescent="0.2">
      <c r="B5120" s="33"/>
      <c r="L5120" s="84">
        <v>0.74580000000000002</v>
      </c>
      <c r="M5120" s="83">
        <v>5033.6400000000003</v>
      </c>
      <c r="N5120" s="83">
        <v>85.358599999999996</v>
      </c>
      <c r="O5120" s="83">
        <v>4948.28</v>
      </c>
      <c r="P5120" s="83">
        <v>170.71700000000001</v>
      </c>
      <c r="Q5120" s="83">
        <v>5119</v>
      </c>
      <c r="R5120" s="86">
        <v>3.3349700000000003E-2</v>
      </c>
      <c r="S5120" s="86">
        <v>0.20411899999999999</v>
      </c>
    </row>
    <row r="5121" spans="2:19" x14ac:dyDescent="0.2">
      <c r="B5121" s="33"/>
      <c r="L5121" s="84">
        <v>0.74439999999999995</v>
      </c>
      <c r="M5121" s="83">
        <v>5034.54</v>
      </c>
      <c r="N5121" s="83">
        <v>85.460700000000003</v>
      </c>
      <c r="O5121" s="83">
        <v>4949.08</v>
      </c>
      <c r="P5121" s="83">
        <v>170.92099999999999</v>
      </c>
      <c r="Q5121" s="83">
        <v>5120</v>
      </c>
      <c r="R5121" s="86">
        <v>3.3383099999999999E-2</v>
      </c>
      <c r="S5121" s="86">
        <v>0.204318</v>
      </c>
    </row>
    <row r="5122" spans="2:19" x14ac:dyDescent="0.2">
      <c r="B5122" s="33"/>
      <c r="L5122" s="84">
        <v>0.74409999999999998</v>
      </c>
      <c r="M5122" s="83">
        <v>5035.4399999999996</v>
      </c>
      <c r="N5122" s="83">
        <v>85.563000000000002</v>
      </c>
      <c r="O5122" s="83">
        <v>4949.87</v>
      </c>
      <c r="P5122" s="83">
        <v>171.126</v>
      </c>
      <c r="Q5122" s="83">
        <v>5121</v>
      </c>
      <c r="R5122" s="86">
        <v>3.3416500000000002E-2</v>
      </c>
      <c r="S5122" s="86">
        <v>0.204517</v>
      </c>
    </row>
    <row r="5123" spans="2:19" x14ac:dyDescent="0.2">
      <c r="B5123" s="33"/>
      <c r="L5123" s="84">
        <v>0.74399999999999999</v>
      </c>
      <c r="M5123" s="83">
        <v>5036.33</v>
      </c>
      <c r="N5123" s="83">
        <v>85.665300000000002</v>
      </c>
      <c r="O5123" s="83">
        <v>4950.67</v>
      </c>
      <c r="P5123" s="83">
        <v>171.33099999999999</v>
      </c>
      <c r="Q5123" s="83">
        <v>5122</v>
      </c>
      <c r="R5123" s="86">
        <v>3.3450000000000001E-2</v>
      </c>
      <c r="S5123" s="86">
        <v>0.205315</v>
      </c>
    </row>
    <row r="5124" spans="2:19" x14ac:dyDescent="0.2">
      <c r="B5124" s="33"/>
      <c r="L5124" s="84">
        <v>0.74399999999999999</v>
      </c>
      <c r="M5124" s="83">
        <v>5037.2299999999996</v>
      </c>
      <c r="N5124" s="83">
        <v>85.767799999999994</v>
      </c>
      <c r="O5124" s="83">
        <v>4951.46</v>
      </c>
      <c r="P5124" s="83">
        <v>171.536</v>
      </c>
      <c r="Q5124" s="83">
        <v>5123</v>
      </c>
      <c r="R5124" s="86">
        <v>3.3483400000000003E-2</v>
      </c>
      <c r="S5124" s="86">
        <v>0.205315</v>
      </c>
    </row>
    <row r="5125" spans="2:19" x14ac:dyDescent="0.2">
      <c r="B5125" s="33"/>
      <c r="L5125" s="84">
        <v>0.74399999999999999</v>
      </c>
      <c r="M5125" s="83">
        <v>5038.13</v>
      </c>
      <c r="N5125" s="83">
        <v>85.870400000000004</v>
      </c>
      <c r="O5125" s="83">
        <v>4952.26</v>
      </c>
      <c r="P5125" s="83">
        <v>171.74100000000001</v>
      </c>
      <c r="Q5125" s="83">
        <v>5124</v>
      </c>
      <c r="R5125" s="86">
        <v>3.3516900000000002E-2</v>
      </c>
      <c r="S5125" s="86">
        <v>0.205315</v>
      </c>
    </row>
    <row r="5126" spans="2:19" x14ac:dyDescent="0.2">
      <c r="B5126" s="33"/>
      <c r="L5126" s="84">
        <v>0.74399999999999999</v>
      </c>
      <c r="M5126" s="83">
        <v>5039.03</v>
      </c>
      <c r="N5126" s="83">
        <v>85.972999999999999</v>
      </c>
      <c r="O5126" s="83">
        <v>4953.05</v>
      </c>
      <c r="P5126" s="83">
        <v>171.946</v>
      </c>
      <c r="Q5126" s="83">
        <v>5125</v>
      </c>
      <c r="R5126" s="86">
        <v>3.3550400000000001E-2</v>
      </c>
      <c r="S5126" s="86">
        <v>0.205315</v>
      </c>
    </row>
    <row r="5127" spans="2:19" x14ac:dyDescent="0.2">
      <c r="B5127" s="33"/>
      <c r="L5127" s="84">
        <v>0.74399999999999999</v>
      </c>
      <c r="M5127" s="83">
        <v>5039.92</v>
      </c>
      <c r="N5127" s="83">
        <v>86.075800000000001</v>
      </c>
      <c r="O5127" s="83">
        <v>4953.8500000000004</v>
      </c>
      <c r="P5127" s="83">
        <v>172.15199999999999</v>
      </c>
      <c r="Q5127" s="83">
        <v>5126</v>
      </c>
      <c r="R5127" s="86">
        <v>3.3584000000000003E-2</v>
      </c>
      <c r="S5127" s="86">
        <v>0.205315</v>
      </c>
    </row>
    <row r="5128" spans="2:19" x14ac:dyDescent="0.2">
      <c r="B5128" s="33"/>
      <c r="L5128" s="84">
        <v>0.74399999999999999</v>
      </c>
      <c r="M5128" s="83">
        <v>5040.82</v>
      </c>
      <c r="N5128" s="83">
        <v>86.178600000000003</v>
      </c>
      <c r="O5128" s="83">
        <v>4954.6400000000003</v>
      </c>
      <c r="P5128" s="83">
        <v>172.357</v>
      </c>
      <c r="Q5128" s="83">
        <v>5127</v>
      </c>
      <c r="R5128" s="86">
        <v>3.3617599999999997E-2</v>
      </c>
      <c r="S5128" s="86">
        <v>0.205315</v>
      </c>
    </row>
    <row r="5129" spans="2:19" x14ac:dyDescent="0.2">
      <c r="B5129" s="33"/>
      <c r="L5129" s="84">
        <v>0.74399999999999999</v>
      </c>
      <c r="M5129" s="83">
        <v>5041.72</v>
      </c>
      <c r="N5129" s="83">
        <v>86.281599999999997</v>
      </c>
      <c r="O5129" s="83">
        <v>4955.4399999999996</v>
      </c>
      <c r="P5129" s="83">
        <v>172.56299999999999</v>
      </c>
      <c r="Q5129" s="83">
        <v>5128</v>
      </c>
      <c r="R5129" s="86">
        <v>3.3651199999999999E-2</v>
      </c>
      <c r="S5129" s="86">
        <v>0.205315</v>
      </c>
    </row>
    <row r="5130" spans="2:19" x14ac:dyDescent="0.2">
      <c r="B5130" s="33"/>
      <c r="L5130" s="84">
        <v>0.74380000000000002</v>
      </c>
      <c r="M5130" s="83">
        <v>5042.62</v>
      </c>
      <c r="N5130" s="83">
        <v>86.384600000000006</v>
      </c>
      <c r="O5130" s="83">
        <v>4956.2299999999996</v>
      </c>
      <c r="P5130" s="83">
        <v>172.76900000000001</v>
      </c>
      <c r="Q5130" s="83">
        <v>5129</v>
      </c>
      <c r="R5130" s="86">
        <v>3.3684800000000001E-2</v>
      </c>
      <c r="S5130" s="86">
        <v>0.20611599999999999</v>
      </c>
    </row>
    <row r="5131" spans="2:19" x14ac:dyDescent="0.2">
      <c r="B5131" s="33"/>
      <c r="L5131" s="84">
        <v>0.74350000000000005</v>
      </c>
      <c r="M5131" s="83">
        <v>5043.51</v>
      </c>
      <c r="N5131" s="83">
        <v>86.487799999999993</v>
      </c>
      <c r="O5131" s="83">
        <v>4957.0200000000004</v>
      </c>
      <c r="P5131" s="83">
        <v>172.976</v>
      </c>
      <c r="Q5131" s="83">
        <v>5130</v>
      </c>
      <c r="R5131" s="86">
        <v>3.3718400000000003E-2</v>
      </c>
      <c r="S5131" s="86">
        <v>0.206316</v>
      </c>
    </row>
    <row r="5132" spans="2:19" x14ac:dyDescent="0.2">
      <c r="B5132" s="33"/>
      <c r="L5132" s="84">
        <v>0.74319999999999997</v>
      </c>
      <c r="M5132" s="83">
        <v>5044.41</v>
      </c>
      <c r="N5132" s="83">
        <v>86.591099999999997</v>
      </c>
      <c r="O5132" s="83">
        <v>4957.82</v>
      </c>
      <c r="P5132" s="83">
        <v>173.18199999999999</v>
      </c>
      <c r="Q5132" s="83">
        <v>5131</v>
      </c>
      <c r="R5132" s="86">
        <v>3.37521E-2</v>
      </c>
      <c r="S5132" s="86">
        <v>0.206617</v>
      </c>
    </row>
    <row r="5133" spans="2:19" x14ac:dyDescent="0.2">
      <c r="B5133" s="33"/>
      <c r="L5133" s="84">
        <v>0.74319999999999997</v>
      </c>
      <c r="M5133" s="83">
        <v>5045.3100000000004</v>
      </c>
      <c r="N5133" s="83">
        <v>86.694400000000002</v>
      </c>
      <c r="O5133" s="83">
        <v>4958.6099999999997</v>
      </c>
      <c r="P5133" s="83">
        <v>173.38900000000001</v>
      </c>
      <c r="Q5133" s="83">
        <v>5132</v>
      </c>
      <c r="R5133" s="86">
        <v>3.3785799999999998E-2</v>
      </c>
      <c r="S5133" s="86">
        <v>0.206617</v>
      </c>
    </row>
    <row r="5134" spans="2:19" x14ac:dyDescent="0.2">
      <c r="B5134" s="33"/>
      <c r="L5134" s="84">
        <v>0.74199999999999999</v>
      </c>
      <c r="M5134" s="83">
        <v>5046.2</v>
      </c>
      <c r="N5134" s="83">
        <v>86.797899999999998</v>
      </c>
      <c r="O5134" s="83">
        <v>4959.3999999999996</v>
      </c>
      <c r="P5134" s="83">
        <v>173.596</v>
      </c>
      <c r="Q5134" s="83">
        <v>5133</v>
      </c>
      <c r="R5134" s="86">
        <v>3.3819599999999998E-2</v>
      </c>
      <c r="S5134" s="86">
        <v>0.20691799999999999</v>
      </c>
    </row>
    <row r="5135" spans="2:19" x14ac:dyDescent="0.2">
      <c r="B5135" s="33"/>
      <c r="L5135" s="84">
        <v>0.7409</v>
      </c>
      <c r="M5135" s="83">
        <v>5047.1000000000004</v>
      </c>
      <c r="N5135" s="83">
        <v>86.901399999999995</v>
      </c>
      <c r="O5135" s="83">
        <v>4960.2</v>
      </c>
      <c r="P5135" s="83">
        <v>173.803</v>
      </c>
      <c r="Q5135" s="83">
        <v>5134</v>
      </c>
      <c r="R5135" s="86">
        <v>3.3853300000000003E-2</v>
      </c>
      <c r="S5135" s="86">
        <v>0.20752200000000001</v>
      </c>
    </row>
    <row r="5136" spans="2:19" x14ac:dyDescent="0.2">
      <c r="B5136" s="33"/>
      <c r="L5136" s="84">
        <v>0.7409</v>
      </c>
      <c r="M5136" s="83">
        <v>5047.99</v>
      </c>
      <c r="N5136" s="83">
        <v>87.005099999999999</v>
      </c>
      <c r="O5136" s="83">
        <v>4960.99</v>
      </c>
      <c r="P5136" s="83">
        <v>174.01</v>
      </c>
      <c r="Q5136" s="83">
        <v>5135</v>
      </c>
      <c r="R5136" s="86">
        <v>3.3887100000000003E-2</v>
      </c>
      <c r="S5136" s="86">
        <v>0.20752200000000001</v>
      </c>
    </row>
    <row r="5137" spans="2:19" x14ac:dyDescent="0.2">
      <c r="B5137" s="33"/>
      <c r="L5137" s="84">
        <v>0.7409</v>
      </c>
      <c r="M5137" s="83">
        <v>5048.8900000000003</v>
      </c>
      <c r="N5137" s="83">
        <v>87.108900000000006</v>
      </c>
      <c r="O5137" s="83">
        <v>4961.78</v>
      </c>
      <c r="P5137" s="83">
        <v>174.21799999999999</v>
      </c>
      <c r="Q5137" s="83">
        <v>5136</v>
      </c>
      <c r="R5137" s="86">
        <v>3.3920899999999997E-2</v>
      </c>
      <c r="S5137" s="86">
        <v>0.20752200000000001</v>
      </c>
    </row>
    <row r="5138" spans="2:19" x14ac:dyDescent="0.2">
      <c r="B5138" s="33"/>
      <c r="L5138" s="84">
        <v>0.7409</v>
      </c>
      <c r="M5138" s="83">
        <v>5049.79</v>
      </c>
      <c r="N5138" s="83">
        <v>87.212699999999998</v>
      </c>
      <c r="O5138" s="83">
        <v>4962.57</v>
      </c>
      <c r="P5138" s="83">
        <v>174.42500000000001</v>
      </c>
      <c r="Q5138" s="83">
        <v>5137</v>
      </c>
      <c r="R5138" s="86">
        <v>3.3954699999999997E-2</v>
      </c>
      <c r="S5138" s="86">
        <v>0.20752200000000001</v>
      </c>
    </row>
    <row r="5139" spans="2:19" x14ac:dyDescent="0.2">
      <c r="B5139" s="33"/>
      <c r="L5139" s="84">
        <v>0.7409</v>
      </c>
      <c r="M5139" s="83">
        <v>5050.68</v>
      </c>
      <c r="N5139" s="83">
        <v>87.316699999999997</v>
      </c>
      <c r="O5139" s="83">
        <v>4963.37</v>
      </c>
      <c r="P5139" s="83">
        <v>174.63300000000001</v>
      </c>
      <c r="Q5139" s="83">
        <v>5138</v>
      </c>
      <c r="R5139" s="86">
        <v>3.3988600000000001E-2</v>
      </c>
      <c r="S5139" s="86">
        <v>0.20752200000000001</v>
      </c>
    </row>
    <row r="5140" spans="2:19" x14ac:dyDescent="0.2">
      <c r="B5140" s="33"/>
      <c r="L5140" s="84">
        <v>0.74029999999999996</v>
      </c>
      <c r="M5140" s="83">
        <v>5051.58</v>
      </c>
      <c r="N5140" s="83">
        <v>87.420699999999997</v>
      </c>
      <c r="O5140" s="83">
        <v>4964.16</v>
      </c>
      <c r="P5140" s="83">
        <v>174.84100000000001</v>
      </c>
      <c r="Q5140" s="83">
        <v>5139</v>
      </c>
      <c r="R5140" s="86">
        <v>3.4022499999999997E-2</v>
      </c>
      <c r="S5140" s="86">
        <v>0.20812700000000001</v>
      </c>
    </row>
    <row r="5141" spans="2:19" x14ac:dyDescent="0.2">
      <c r="B5141" s="33"/>
      <c r="L5141" s="84">
        <v>0.74</v>
      </c>
      <c r="M5141" s="83">
        <v>5052.4799999999996</v>
      </c>
      <c r="N5141" s="83">
        <v>87.524900000000002</v>
      </c>
      <c r="O5141" s="83">
        <v>4964.95</v>
      </c>
      <c r="P5141" s="83">
        <v>175.05</v>
      </c>
      <c r="Q5141" s="83">
        <v>5140</v>
      </c>
      <c r="R5141" s="86">
        <v>3.4056400000000001E-2</v>
      </c>
      <c r="S5141" s="86">
        <v>0.20832899999999999</v>
      </c>
    </row>
    <row r="5142" spans="2:19" x14ac:dyDescent="0.2">
      <c r="B5142" s="33"/>
      <c r="L5142" s="84">
        <v>0.73970000000000002</v>
      </c>
      <c r="M5142" s="83">
        <v>5053.37</v>
      </c>
      <c r="N5142" s="83">
        <v>87.629199999999997</v>
      </c>
      <c r="O5142" s="83">
        <v>4965.74</v>
      </c>
      <c r="P5142" s="83">
        <v>175.25800000000001</v>
      </c>
      <c r="Q5142" s="83">
        <v>5141</v>
      </c>
      <c r="R5142" s="86">
        <v>3.4090299999999997E-2</v>
      </c>
      <c r="S5142" s="86">
        <v>0.20853099999999999</v>
      </c>
    </row>
    <row r="5143" spans="2:19" x14ac:dyDescent="0.2">
      <c r="B5143" s="33"/>
      <c r="L5143" s="84">
        <v>0.73929999999999996</v>
      </c>
      <c r="M5143" s="83">
        <v>5054.2700000000004</v>
      </c>
      <c r="N5143" s="83">
        <v>87.733500000000006</v>
      </c>
      <c r="O5143" s="83">
        <v>4966.53</v>
      </c>
      <c r="P5143" s="83">
        <v>175.46700000000001</v>
      </c>
      <c r="Q5143" s="83">
        <v>5142</v>
      </c>
      <c r="R5143" s="86">
        <v>3.4124300000000003E-2</v>
      </c>
      <c r="S5143" s="86">
        <v>0.208733</v>
      </c>
    </row>
    <row r="5144" spans="2:19" x14ac:dyDescent="0.2">
      <c r="B5144" s="33"/>
      <c r="L5144" s="84">
        <v>0.73880000000000001</v>
      </c>
      <c r="M5144" s="83">
        <v>5055.16</v>
      </c>
      <c r="N5144" s="83">
        <v>87.837999999999994</v>
      </c>
      <c r="O5144" s="83">
        <v>4967.32</v>
      </c>
      <c r="P5144" s="83">
        <v>175.67599999999999</v>
      </c>
      <c r="Q5144" s="83">
        <v>5143</v>
      </c>
      <c r="R5144" s="86">
        <v>3.4158300000000003E-2</v>
      </c>
      <c r="S5144" s="86">
        <v>0.20893600000000001</v>
      </c>
    </row>
    <row r="5145" spans="2:19" x14ac:dyDescent="0.2">
      <c r="B5145" s="33"/>
      <c r="L5145" s="84">
        <v>0.73770000000000002</v>
      </c>
      <c r="M5145" s="83">
        <v>5056.0600000000004</v>
      </c>
      <c r="N5145" s="83">
        <v>87.942599999999999</v>
      </c>
      <c r="O5145" s="83">
        <v>4968.1099999999997</v>
      </c>
      <c r="P5145" s="83">
        <v>175.88499999999999</v>
      </c>
      <c r="Q5145" s="83">
        <v>5144</v>
      </c>
      <c r="R5145" s="86">
        <v>3.4192300000000002E-2</v>
      </c>
      <c r="S5145" s="86">
        <v>0.20923900000000001</v>
      </c>
    </row>
    <row r="5146" spans="2:19" x14ac:dyDescent="0.2">
      <c r="B5146" s="33"/>
      <c r="L5146" s="84">
        <v>0.73770000000000002</v>
      </c>
      <c r="M5146" s="83">
        <v>5056.95</v>
      </c>
      <c r="N5146" s="83">
        <v>88.047200000000004</v>
      </c>
      <c r="O5146" s="83">
        <v>4968.91</v>
      </c>
      <c r="P5146" s="83">
        <v>176.09399999999999</v>
      </c>
      <c r="Q5146" s="83">
        <v>5145</v>
      </c>
      <c r="R5146" s="86">
        <v>3.4226300000000001E-2</v>
      </c>
      <c r="S5146" s="86">
        <v>0.20923900000000001</v>
      </c>
    </row>
    <row r="5147" spans="2:19" x14ac:dyDescent="0.2">
      <c r="B5147" s="33"/>
      <c r="L5147" s="84">
        <v>0.73740000000000006</v>
      </c>
      <c r="M5147" s="83">
        <v>5057.8500000000004</v>
      </c>
      <c r="N5147" s="83">
        <v>88.152000000000001</v>
      </c>
      <c r="O5147" s="83">
        <v>4969.7</v>
      </c>
      <c r="P5147" s="83">
        <v>176.304</v>
      </c>
      <c r="Q5147" s="83">
        <v>5146</v>
      </c>
      <c r="R5147" s="86">
        <v>3.4260400000000003E-2</v>
      </c>
      <c r="S5147" s="86">
        <v>0.20954400000000001</v>
      </c>
    </row>
    <row r="5148" spans="2:19" x14ac:dyDescent="0.2">
      <c r="B5148" s="33"/>
      <c r="L5148" s="84">
        <v>0.73729999999999996</v>
      </c>
      <c r="M5148" s="83">
        <v>5058.74</v>
      </c>
      <c r="N5148" s="83">
        <v>88.256900000000002</v>
      </c>
      <c r="O5148" s="83">
        <v>4970.49</v>
      </c>
      <c r="P5148" s="83">
        <v>176.51400000000001</v>
      </c>
      <c r="Q5148" s="83">
        <v>5147</v>
      </c>
      <c r="R5148" s="86">
        <v>3.4294499999999999E-2</v>
      </c>
      <c r="S5148" s="86">
        <v>0.20974699999999999</v>
      </c>
    </row>
    <row r="5149" spans="2:19" x14ac:dyDescent="0.2">
      <c r="B5149" s="33"/>
      <c r="L5149" s="84">
        <v>0.73619999999999997</v>
      </c>
      <c r="M5149" s="83">
        <v>5059.6400000000003</v>
      </c>
      <c r="N5149" s="83">
        <v>88.361900000000006</v>
      </c>
      <c r="O5149" s="83">
        <v>4971.28</v>
      </c>
      <c r="P5149" s="83">
        <v>176.72399999999999</v>
      </c>
      <c r="Q5149" s="83">
        <v>5148</v>
      </c>
      <c r="R5149" s="86">
        <v>3.4328600000000001E-2</v>
      </c>
      <c r="S5149" s="86">
        <v>0.20995</v>
      </c>
    </row>
    <row r="5150" spans="2:19" x14ac:dyDescent="0.2">
      <c r="B5150" s="33"/>
      <c r="L5150" s="84">
        <v>0.73499999999999999</v>
      </c>
      <c r="M5150" s="83">
        <v>5060.53</v>
      </c>
      <c r="N5150" s="83">
        <v>88.466899999999995</v>
      </c>
      <c r="O5150" s="83">
        <v>4972.07</v>
      </c>
      <c r="P5150" s="83">
        <v>176.934</v>
      </c>
      <c r="Q5150" s="83">
        <v>5149</v>
      </c>
      <c r="R5150" s="86">
        <v>3.4362799999999999E-2</v>
      </c>
      <c r="S5150" s="86">
        <v>0.210255</v>
      </c>
    </row>
    <row r="5151" spans="2:19" x14ac:dyDescent="0.2">
      <c r="B5151" s="33"/>
      <c r="L5151" s="84">
        <v>0.73499999999999999</v>
      </c>
      <c r="M5151" s="83">
        <v>5061.43</v>
      </c>
      <c r="N5151" s="83">
        <v>88.572100000000006</v>
      </c>
      <c r="O5151" s="83">
        <v>4972.8599999999997</v>
      </c>
      <c r="P5151" s="83">
        <v>177.14400000000001</v>
      </c>
      <c r="Q5151" s="83">
        <v>5150</v>
      </c>
      <c r="R5151" s="86">
        <v>3.4396900000000001E-2</v>
      </c>
      <c r="S5151" s="86">
        <v>0.210255</v>
      </c>
    </row>
    <row r="5152" spans="2:19" x14ac:dyDescent="0.2">
      <c r="B5152" s="33"/>
      <c r="L5152" s="84">
        <v>0.73450000000000004</v>
      </c>
      <c r="M5152" s="83">
        <v>5062.32</v>
      </c>
      <c r="N5152" s="83">
        <v>88.677400000000006</v>
      </c>
      <c r="O5152" s="83">
        <v>4973.6499999999996</v>
      </c>
      <c r="P5152" s="83">
        <v>177.35499999999999</v>
      </c>
      <c r="Q5152" s="83">
        <v>5151</v>
      </c>
      <c r="R5152" s="86">
        <v>3.4431099999999999E-2</v>
      </c>
      <c r="S5152" s="86">
        <v>0.21056</v>
      </c>
    </row>
    <row r="5153" spans="2:19" x14ac:dyDescent="0.2">
      <c r="B5153" s="33"/>
      <c r="L5153" s="84">
        <v>0.73440000000000005</v>
      </c>
      <c r="M5153" s="83">
        <v>5063.22</v>
      </c>
      <c r="N5153" s="83">
        <v>88.782799999999995</v>
      </c>
      <c r="O5153" s="83">
        <v>4974.43</v>
      </c>
      <c r="P5153" s="83">
        <v>177.566</v>
      </c>
      <c r="Q5153" s="83">
        <v>5152</v>
      </c>
      <c r="R5153" s="86">
        <v>3.44654E-2</v>
      </c>
      <c r="S5153" s="86">
        <v>0.21076400000000001</v>
      </c>
    </row>
    <row r="5154" spans="2:19" x14ac:dyDescent="0.2">
      <c r="B5154" s="33"/>
      <c r="L5154" s="84">
        <v>0.73429999999999995</v>
      </c>
      <c r="M5154" s="83">
        <v>5064.1099999999997</v>
      </c>
      <c r="N5154" s="83">
        <v>88.888300000000001</v>
      </c>
      <c r="O5154" s="83">
        <v>4975.22</v>
      </c>
      <c r="P5154" s="83">
        <v>177.77699999999999</v>
      </c>
      <c r="Q5154" s="83">
        <v>5153</v>
      </c>
      <c r="R5154" s="86">
        <v>3.4499599999999998E-2</v>
      </c>
      <c r="S5154" s="86">
        <v>0.21106900000000001</v>
      </c>
    </row>
    <row r="5155" spans="2:19" x14ac:dyDescent="0.2">
      <c r="B5155" s="33"/>
      <c r="L5155" s="84">
        <v>0.73429999999999995</v>
      </c>
      <c r="M5155" s="83">
        <v>5065.01</v>
      </c>
      <c r="N5155" s="83">
        <v>88.993899999999996</v>
      </c>
      <c r="O5155" s="83">
        <v>4976.01</v>
      </c>
      <c r="P5155" s="83">
        <v>177.988</v>
      </c>
      <c r="Q5155" s="83">
        <v>5154</v>
      </c>
      <c r="R5155" s="86">
        <v>3.4533899999999999E-2</v>
      </c>
      <c r="S5155" s="86">
        <v>0.21106900000000001</v>
      </c>
    </row>
    <row r="5156" spans="2:19" x14ac:dyDescent="0.2">
      <c r="B5156" s="33"/>
      <c r="L5156" s="84">
        <v>0.7329</v>
      </c>
      <c r="M5156" s="83">
        <v>5065.8999999999996</v>
      </c>
      <c r="N5156" s="83">
        <v>89.099500000000006</v>
      </c>
      <c r="O5156" s="83">
        <v>4976.8</v>
      </c>
      <c r="P5156" s="83">
        <v>178.19900000000001</v>
      </c>
      <c r="Q5156" s="83">
        <v>5155</v>
      </c>
      <c r="R5156" s="86">
        <v>3.45682E-2</v>
      </c>
      <c r="S5156" s="86">
        <v>0.21137600000000001</v>
      </c>
    </row>
    <row r="5157" spans="2:19" x14ac:dyDescent="0.2">
      <c r="B5157" s="33"/>
      <c r="L5157" s="84">
        <v>0.73270000000000002</v>
      </c>
      <c r="M5157" s="83">
        <v>5066.79</v>
      </c>
      <c r="N5157" s="83">
        <v>89.205299999999994</v>
      </c>
      <c r="O5157" s="83">
        <v>4977.59</v>
      </c>
      <c r="P5157" s="83">
        <v>178.411</v>
      </c>
      <c r="Q5157" s="83">
        <v>5156</v>
      </c>
      <c r="R5157" s="86">
        <v>3.4602500000000001E-2</v>
      </c>
      <c r="S5157" s="86">
        <v>0.21157999999999999</v>
      </c>
    </row>
    <row r="5158" spans="2:19" x14ac:dyDescent="0.2">
      <c r="B5158" s="33"/>
      <c r="L5158" s="84">
        <v>0.73240000000000005</v>
      </c>
      <c r="M5158" s="83">
        <v>5067.6899999999996</v>
      </c>
      <c r="N5158" s="83">
        <v>89.311199999999999</v>
      </c>
      <c r="O5158" s="83">
        <v>4978.38</v>
      </c>
      <c r="P5158" s="83">
        <v>178.62200000000001</v>
      </c>
      <c r="Q5158" s="83">
        <v>5157</v>
      </c>
      <c r="R5158" s="86">
        <v>3.4636899999999998E-2</v>
      </c>
      <c r="S5158" s="86">
        <v>0.211784</v>
      </c>
    </row>
    <row r="5159" spans="2:19" x14ac:dyDescent="0.2">
      <c r="B5159" s="33"/>
      <c r="L5159" s="84">
        <v>0.73140000000000005</v>
      </c>
      <c r="M5159" s="83">
        <v>5068.58</v>
      </c>
      <c r="N5159" s="83">
        <v>89.417199999999994</v>
      </c>
      <c r="O5159" s="83">
        <v>4979.17</v>
      </c>
      <c r="P5159" s="83">
        <v>178.834</v>
      </c>
      <c r="Q5159" s="83">
        <v>5158</v>
      </c>
      <c r="R5159" s="86">
        <v>3.4671300000000002E-2</v>
      </c>
      <c r="S5159" s="86">
        <v>0.21198900000000001</v>
      </c>
    </row>
    <row r="5160" spans="2:19" x14ac:dyDescent="0.2">
      <c r="B5160" s="33"/>
      <c r="L5160" s="84">
        <v>0.73129999999999995</v>
      </c>
      <c r="M5160" s="83">
        <v>5069.4799999999996</v>
      </c>
      <c r="N5160" s="83">
        <v>89.523300000000006</v>
      </c>
      <c r="O5160" s="83">
        <v>4979.95</v>
      </c>
      <c r="P5160" s="83">
        <v>179.047</v>
      </c>
      <c r="Q5160" s="83">
        <v>5159</v>
      </c>
      <c r="R5160" s="86">
        <v>3.4705699999999999E-2</v>
      </c>
      <c r="S5160" s="86">
        <v>0.21219299999999999</v>
      </c>
    </row>
    <row r="5161" spans="2:19" x14ac:dyDescent="0.2">
      <c r="B5161" s="33"/>
      <c r="L5161" s="84">
        <v>0.73050000000000004</v>
      </c>
      <c r="M5161" s="83">
        <v>5070.37</v>
      </c>
      <c r="N5161" s="83">
        <v>89.629499999999993</v>
      </c>
      <c r="O5161" s="83">
        <v>4980.74</v>
      </c>
      <c r="P5161" s="83">
        <v>179.25899999999999</v>
      </c>
      <c r="Q5161" s="83">
        <v>5160</v>
      </c>
      <c r="R5161" s="86">
        <v>3.4740100000000003E-2</v>
      </c>
      <c r="S5161" s="86">
        <v>0.212398</v>
      </c>
    </row>
    <row r="5162" spans="2:19" x14ac:dyDescent="0.2">
      <c r="B5162" s="33"/>
      <c r="L5162" s="84">
        <v>0.73029999999999995</v>
      </c>
      <c r="M5162" s="83">
        <v>5071.26</v>
      </c>
      <c r="N5162" s="83">
        <v>89.735799999999998</v>
      </c>
      <c r="O5162" s="83">
        <v>4981.53</v>
      </c>
      <c r="P5162" s="83">
        <v>179.47200000000001</v>
      </c>
      <c r="Q5162" s="83">
        <v>5161</v>
      </c>
      <c r="R5162" s="86">
        <v>3.4774600000000003E-2</v>
      </c>
      <c r="S5162" s="86">
        <v>0.21260299999999999</v>
      </c>
    </row>
    <row r="5163" spans="2:19" x14ac:dyDescent="0.2">
      <c r="B5163" s="33"/>
      <c r="L5163" s="84">
        <v>0.72960000000000003</v>
      </c>
      <c r="M5163" s="83">
        <v>5072.16</v>
      </c>
      <c r="N5163" s="83">
        <v>89.842200000000005</v>
      </c>
      <c r="O5163" s="83">
        <v>4982.32</v>
      </c>
      <c r="P5163" s="83">
        <v>179.684</v>
      </c>
      <c r="Q5163" s="83">
        <v>5162</v>
      </c>
      <c r="R5163" s="86">
        <v>3.4809100000000003E-2</v>
      </c>
      <c r="S5163" s="86">
        <v>0.212808</v>
      </c>
    </row>
    <row r="5164" spans="2:19" x14ac:dyDescent="0.2">
      <c r="B5164" s="33"/>
      <c r="L5164" s="84">
        <v>0.72940000000000005</v>
      </c>
      <c r="M5164" s="83">
        <v>5073.05</v>
      </c>
      <c r="N5164" s="83">
        <v>89.948700000000002</v>
      </c>
      <c r="O5164" s="83">
        <v>4983.1000000000004</v>
      </c>
      <c r="P5164" s="83">
        <v>179.89699999999999</v>
      </c>
      <c r="Q5164" s="83">
        <v>5163</v>
      </c>
      <c r="R5164" s="86">
        <v>3.4843600000000002E-2</v>
      </c>
      <c r="S5164" s="86">
        <v>0.21301400000000001</v>
      </c>
    </row>
    <row r="5165" spans="2:19" x14ac:dyDescent="0.2">
      <c r="B5165" s="33"/>
      <c r="L5165" s="84">
        <v>0.72909999999999997</v>
      </c>
      <c r="M5165" s="83">
        <v>5073.9399999999996</v>
      </c>
      <c r="N5165" s="83">
        <v>90.055300000000003</v>
      </c>
      <c r="O5165" s="83">
        <v>4983.8900000000003</v>
      </c>
      <c r="P5165" s="83">
        <v>180.11099999999999</v>
      </c>
      <c r="Q5165" s="83">
        <v>5164</v>
      </c>
      <c r="R5165" s="86">
        <v>3.4878100000000002E-2</v>
      </c>
      <c r="S5165" s="86">
        <v>0.213528</v>
      </c>
    </row>
    <row r="5166" spans="2:19" x14ac:dyDescent="0.2">
      <c r="B5166" s="33"/>
      <c r="L5166" s="84">
        <v>0.72909999999999997</v>
      </c>
      <c r="M5166" s="83">
        <v>5074.84</v>
      </c>
      <c r="N5166" s="83">
        <v>90.162099999999995</v>
      </c>
      <c r="O5166" s="83">
        <v>4984.68</v>
      </c>
      <c r="P5166" s="83">
        <v>180.32400000000001</v>
      </c>
      <c r="Q5166" s="83">
        <v>5165</v>
      </c>
      <c r="R5166" s="86">
        <v>3.4912699999999998E-2</v>
      </c>
      <c r="S5166" s="86">
        <v>0.213528</v>
      </c>
    </row>
    <row r="5167" spans="2:19" x14ac:dyDescent="0.2">
      <c r="B5167" s="33"/>
      <c r="L5167" s="84">
        <v>0.72909999999999997</v>
      </c>
      <c r="M5167" s="83">
        <v>5075.7299999999996</v>
      </c>
      <c r="N5167" s="83">
        <v>90.268900000000002</v>
      </c>
      <c r="O5167" s="83">
        <v>4985.46</v>
      </c>
      <c r="P5167" s="83">
        <v>180.53800000000001</v>
      </c>
      <c r="Q5167" s="83">
        <v>5166</v>
      </c>
      <c r="R5167" s="86">
        <v>3.4947300000000001E-2</v>
      </c>
      <c r="S5167" s="86">
        <v>0.213528</v>
      </c>
    </row>
    <row r="5168" spans="2:19" x14ac:dyDescent="0.2">
      <c r="B5168" s="33"/>
      <c r="L5168" s="84">
        <v>0.72909999999999997</v>
      </c>
      <c r="M5168" s="83">
        <v>5076.62</v>
      </c>
      <c r="N5168" s="83">
        <v>90.375799999999998</v>
      </c>
      <c r="O5168" s="83">
        <v>4986.25</v>
      </c>
      <c r="P5168" s="83">
        <v>180.75200000000001</v>
      </c>
      <c r="Q5168" s="83">
        <v>5167</v>
      </c>
      <c r="R5168" s="86">
        <v>3.4981900000000003E-2</v>
      </c>
      <c r="S5168" s="86">
        <v>0.213528</v>
      </c>
    </row>
    <row r="5169" spans="2:19" x14ac:dyDescent="0.2">
      <c r="B5169" s="33"/>
      <c r="L5169" s="84">
        <v>0.72860000000000003</v>
      </c>
      <c r="M5169" s="83">
        <v>5077.5200000000004</v>
      </c>
      <c r="N5169" s="83">
        <v>90.482799999999997</v>
      </c>
      <c r="O5169" s="83">
        <v>4987.03</v>
      </c>
      <c r="P5169" s="83">
        <v>180.96600000000001</v>
      </c>
      <c r="Q5169" s="83">
        <v>5168</v>
      </c>
      <c r="R5169" s="86">
        <v>3.5016600000000002E-2</v>
      </c>
      <c r="S5169" s="86">
        <v>0.21404200000000001</v>
      </c>
    </row>
    <row r="5170" spans="2:19" x14ac:dyDescent="0.2">
      <c r="B5170" s="33"/>
      <c r="L5170" s="84">
        <v>0.72840000000000005</v>
      </c>
      <c r="M5170" s="83">
        <v>5078.41</v>
      </c>
      <c r="N5170" s="83">
        <v>90.5899</v>
      </c>
      <c r="O5170" s="83">
        <v>4987.82</v>
      </c>
      <c r="P5170" s="83">
        <v>181.18</v>
      </c>
      <c r="Q5170" s="83">
        <v>5169</v>
      </c>
      <c r="R5170" s="86">
        <v>3.5051199999999998E-2</v>
      </c>
      <c r="S5170" s="86">
        <v>0.214249</v>
      </c>
    </row>
    <row r="5171" spans="2:19" x14ac:dyDescent="0.2">
      <c r="B5171" s="33"/>
      <c r="L5171" s="84">
        <v>0.72799999999999998</v>
      </c>
      <c r="M5171" s="83">
        <v>5079.3</v>
      </c>
      <c r="N5171" s="83">
        <v>90.697199999999995</v>
      </c>
      <c r="O5171" s="83">
        <v>4988.6099999999997</v>
      </c>
      <c r="P5171" s="83">
        <v>181.39400000000001</v>
      </c>
      <c r="Q5171" s="83">
        <v>5170</v>
      </c>
      <c r="R5171" s="86">
        <v>3.5085900000000003E-2</v>
      </c>
      <c r="S5171" s="86">
        <v>0.21445500000000001</v>
      </c>
    </row>
    <row r="5172" spans="2:19" x14ac:dyDescent="0.2">
      <c r="B5172" s="33"/>
      <c r="L5172" s="84">
        <v>0.72789999999999999</v>
      </c>
      <c r="M5172" s="83">
        <v>5080.2</v>
      </c>
      <c r="N5172" s="83">
        <v>90.804500000000004</v>
      </c>
      <c r="O5172" s="83">
        <v>4989.3900000000003</v>
      </c>
      <c r="P5172" s="83">
        <v>181.60900000000001</v>
      </c>
      <c r="Q5172" s="83">
        <v>5171</v>
      </c>
      <c r="R5172" s="86">
        <v>3.5120699999999998E-2</v>
      </c>
      <c r="S5172" s="86">
        <v>0.21466099999999999</v>
      </c>
    </row>
    <row r="5173" spans="2:19" x14ac:dyDescent="0.2">
      <c r="B5173" s="33"/>
      <c r="L5173" s="84">
        <v>0.72670000000000001</v>
      </c>
      <c r="M5173" s="83">
        <v>5081.09</v>
      </c>
      <c r="N5173" s="83">
        <v>90.911900000000003</v>
      </c>
      <c r="O5173" s="83">
        <v>4990.18</v>
      </c>
      <c r="P5173" s="83">
        <v>181.82400000000001</v>
      </c>
      <c r="Q5173" s="83">
        <v>5172</v>
      </c>
      <c r="R5173" s="86">
        <v>3.5155400000000003E-2</v>
      </c>
      <c r="S5173" s="86">
        <v>0.214868</v>
      </c>
    </row>
    <row r="5174" spans="2:19" x14ac:dyDescent="0.2">
      <c r="B5174" s="33"/>
      <c r="L5174" s="84">
        <v>0.72640000000000005</v>
      </c>
      <c r="M5174" s="83">
        <v>5081.9799999999996</v>
      </c>
      <c r="N5174" s="83">
        <v>91.019499999999994</v>
      </c>
      <c r="O5174" s="83">
        <v>4990.96</v>
      </c>
      <c r="P5174" s="83">
        <v>182.03899999999999</v>
      </c>
      <c r="Q5174" s="83">
        <v>5173</v>
      </c>
      <c r="R5174" s="86">
        <v>3.5190199999999998E-2</v>
      </c>
      <c r="S5174" s="86">
        <v>0.21507499999999999</v>
      </c>
    </row>
    <row r="5175" spans="2:19" x14ac:dyDescent="0.2">
      <c r="B5175" s="33"/>
      <c r="L5175" s="84">
        <v>0.72550000000000003</v>
      </c>
      <c r="M5175" s="83">
        <v>5082.87</v>
      </c>
      <c r="N5175" s="83">
        <v>91.127099999999999</v>
      </c>
      <c r="O5175" s="83">
        <v>4991.75</v>
      </c>
      <c r="P5175" s="83">
        <v>182.25399999999999</v>
      </c>
      <c r="Q5175" s="83">
        <v>5174</v>
      </c>
      <c r="R5175" s="86">
        <v>3.5224999999999999E-2</v>
      </c>
      <c r="S5175" s="86">
        <v>0.215282</v>
      </c>
    </row>
    <row r="5176" spans="2:19" x14ac:dyDescent="0.2">
      <c r="B5176" s="33"/>
      <c r="L5176" s="84">
        <v>0.72529999999999994</v>
      </c>
      <c r="M5176" s="83">
        <v>5083.7700000000004</v>
      </c>
      <c r="N5176" s="83">
        <v>91.234800000000007</v>
      </c>
      <c r="O5176" s="83">
        <v>4992.53</v>
      </c>
      <c r="P5176" s="83">
        <v>182.47</v>
      </c>
      <c r="Q5176" s="83">
        <v>5175</v>
      </c>
      <c r="R5176" s="86">
        <v>3.5259800000000001E-2</v>
      </c>
      <c r="S5176" s="86">
        <v>0.21548900000000001</v>
      </c>
    </row>
    <row r="5177" spans="2:19" x14ac:dyDescent="0.2">
      <c r="B5177" s="33"/>
      <c r="L5177" s="84">
        <v>0.72470000000000001</v>
      </c>
      <c r="M5177" s="83">
        <v>5084.66</v>
      </c>
      <c r="N5177" s="83">
        <v>91.342699999999994</v>
      </c>
      <c r="O5177" s="83">
        <v>4993.3100000000004</v>
      </c>
      <c r="P5177" s="83">
        <v>182.685</v>
      </c>
      <c r="Q5177" s="83">
        <v>5176</v>
      </c>
      <c r="R5177" s="86">
        <v>3.5294699999999998E-2</v>
      </c>
      <c r="S5177" s="86">
        <v>0.21579899999999999</v>
      </c>
    </row>
    <row r="5178" spans="2:19" x14ac:dyDescent="0.2">
      <c r="B5178" s="33"/>
      <c r="L5178" s="84">
        <v>0.72470000000000001</v>
      </c>
      <c r="M5178" s="83">
        <v>5085.55</v>
      </c>
      <c r="N5178" s="83">
        <v>91.450599999999994</v>
      </c>
      <c r="O5178" s="83">
        <v>4994.1000000000004</v>
      </c>
      <c r="P5178" s="83">
        <v>182.90100000000001</v>
      </c>
      <c r="Q5178" s="83">
        <v>5177</v>
      </c>
      <c r="R5178" s="86">
        <v>3.5329600000000003E-2</v>
      </c>
      <c r="S5178" s="86">
        <v>0.21579899999999999</v>
      </c>
    </row>
    <row r="5179" spans="2:19" x14ac:dyDescent="0.2">
      <c r="B5179" s="33"/>
      <c r="L5179" s="84">
        <v>0.72309999999999997</v>
      </c>
      <c r="M5179" s="83">
        <v>5086.4399999999996</v>
      </c>
      <c r="N5179" s="83">
        <v>91.558700000000002</v>
      </c>
      <c r="O5179" s="83">
        <v>4994.88</v>
      </c>
      <c r="P5179" s="83">
        <v>183.11699999999999</v>
      </c>
      <c r="Q5179" s="83">
        <v>5178</v>
      </c>
      <c r="R5179" s="86">
        <v>3.53645E-2</v>
      </c>
      <c r="S5179" s="86">
        <v>0.216111</v>
      </c>
    </row>
    <row r="5180" spans="2:19" x14ac:dyDescent="0.2">
      <c r="B5180" s="33"/>
      <c r="L5180" s="84">
        <v>0.72270000000000001</v>
      </c>
      <c r="M5180" s="83">
        <v>5087.33</v>
      </c>
      <c r="N5180" s="83">
        <v>91.666899999999998</v>
      </c>
      <c r="O5180" s="83">
        <v>4995.67</v>
      </c>
      <c r="P5180" s="83">
        <v>183.334</v>
      </c>
      <c r="Q5180" s="83">
        <v>5179</v>
      </c>
      <c r="R5180" s="86">
        <v>3.5399399999999998E-2</v>
      </c>
      <c r="S5180" s="86">
        <v>0.216422</v>
      </c>
    </row>
    <row r="5181" spans="2:19" x14ac:dyDescent="0.2">
      <c r="B5181" s="33"/>
      <c r="L5181" s="84">
        <v>0.72270000000000001</v>
      </c>
      <c r="M5181" s="83">
        <v>5088.22</v>
      </c>
      <c r="N5181" s="83">
        <v>91.775099999999995</v>
      </c>
      <c r="O5181" s="83">
        <v>4996.45</v>
      </c>
      <c r="P5181" s="83">
        <v>183.55</v>
      </c>
      <c r="Q5181" s="83">
        <v>5180</v>
      </c>
      <c r="R5181" s="86">
        <v>3.5434399999999998E-2</v>
      </c>
      <c r="S5181" s="86">
        <v>0.216422</v>
      </c>
    </row>
    <row r="5182" spans="2:19" x14ac:dyDescent="0.2">
      <c r="B5182" s="33"/>
      <c r="L5182" s="84">
        <v>0.72230000000000005</v>
      </c>
      <c r="M5182" s="83">
        <v>5089.12</v>
      </c>
      <c r="N5182" s="83">
        <v>91.883499999999998</v>
      </c>
      <c r="O5182" s="83">
        <v>4997.2299999999996</v>
      </c>
      <c r="P5182" s="83">
        <v>183.767</v>
      </c>
      <c r="Q5182" s="83">
        <v>5181</v>
      </c>
      <c r="R5182" s="86">
        <v>3.5469399999999998E-2</v>
      </c>
      <c r="S5182" s="86">
        <v>0.21673400000000001</v>
      </c>
    </row>
    <row r="5183" spans="2:19" x14ac:dyDescent="0.2">
      <c r="B5183" s="33"/>
      <c r="L5183" s="84">
        <v>0.72189999999999999</v>
      </c>
      <c r="M5183" s="83">
        <v>5090.01</v>
      </c>
      <c r="N5183" s="83">
        <v>91.992000000000004</v>
      </c>
      <c r="O5183" s="83">
        <v>4998.0200000000004</v>
      </c>
      <c r="P5183" s="83">
        <v>183.98400000000001</v>
      </c>
      <c r="Q5183" s="83">
        <v>5182</v>
      </c>
      <c r="R5183" s="86">
        <v>3.5504399999999998E-2</v>
      </c>
      <c r="S5183" s="86">
        <v>0.21704599999999999</v>
      </c>
    </row>
    <row r="5184" spans="2:19" x14ac:dyDescent="0.2">
      <c r="B5184" s="33"/>
      <c r="L5184" s="84">
        <v>0.72189999999999999</v>
      </c>
      <c r="M5184" s="83">
        <v>5090.8999999999996</v>
      </c>
      <c r="N5184" s="83">
        <v>92.100499999999997</v>
      </c>
      <c r="O5184" s="83">
        <v>4998.8</v>
      </c>
      <c r="P5184" s="83">
        <v>184.20099999999999</v>
      </c>
      <c r="Q5184" s="83">
        <v>5183</v>
      </c>
      <c r="R5184" s="86">
        <v>3.5539500000000002E-2</v>
      </c>
      <c r="S5184" s="86">
        <v>0.21704599999999999</v>
      </c>
    </row>
    <row r="5185" spans="2:19" x14ac:dyDescent="0.2">
      <c r="B5185" s="33"/>
      <c r="L5185" s="84">
        <v>0.72140000000000004</v>
      </c>
      <c r="M5185" s="83">
        <v>5091.79</v>
      </c>
      <c r="N5185" s="83">
        <v>92.209199999999996</v>
      </c>
      <c r="O5185" s="83">
        <v>4999.58</v>
      </c>
      <c r="P5185" s="83">
        <v>184.41800000000001</v>
      </c>
      <c r="Q5185" s="83">
        <v>5184</v>
      </c>
      <c r="R5185" s="86">
        <v>3.5574500000000002E-2</v>
      </c>
      <c r="S5185" s="86">
        <v>0.217359</v>
      </c>
    </row>
    <row r="5186" spans="2:19" x14ac:dyDescent="0.2">
      <c r="B5186" s="33"/>
      <c r="L5186" s="84">
        <v>0.7208</v>
      </c>
      <c r="M5186" s="83">
        <v>5092.68</v>
      </c>
      <c r="N5186" s="83">
        <v>92.317999999999998</v>
      </c>
      <c r="O5186" s="83">
        <v>5000.3599999999997</v>
      </c>
      <c r="P5186" s="83">
        <v>184.636</v>
      </c>
      <c r="Q5186" s="83">
        <v>5185</v>
      </c>
      <c r="R5186" s="86">
        <v>3.5609599999999998E-2</v>
      </c>
      <c r="S5186" s="86">
        <v>0.217671</v>
      </c>
    </row>
    <row r="5187" spans="2:19" x14ac:dyDescent="0.2">
      <c r="B5187" s="33"/>
      <c r="L5187" s="84">
        <v>0.7208</v>
      </c>
      <c r="M5187" s="83">
        <v>5093.57</v>
      </c>
      <c r="N5187" s="83">
        <v>92.426900000000003</v>
      </c>
      <c r="O5187" s="83">
        <v>5001.1499999999996</v>
      </c>
      <c r="P5187" s="83">
        <v>184.85400000000001</v>
      </c>
      <c r="Q5187" s="83">
        <v>5186</v>
      </c>
      <c r="R5187" s="86">
        <v>3.5644799999999997E-2</v>
      </c>
      <c r="S5187" s="86">
        <v>0.217671</v>
      </c>
    </row>
    <row r="5188" spans="2:19" x14ac:dyDescent="0.2">
      <c r="B5188" s="33"/>
      <c r="L5188" s="84">
        <v>0.72070000000000001</v>
      </c>
      <c r="M5188" s="83">
        <v>5094.46</v>
      </c>
      <c r="N5188" s="83">
        <v>92.535899999999998</v>
      </c>
      <c r="O5188" s="83">
        <v>5001.93</v>
      </c>
      <c r="P5188" s="83">
        <v>185.072</v>
      </c>
      <c r="Q5188" s="83">
        <v>5187</v>
      </c>
      <c r="R5188" s="86">
        <v>3.5679900000000001E-2</v>
      </c>
      <c r="S5188" s="86">
        <v>0.21798500000000001</v>
      </c>
    </row>
    <row r="5189" spans="2:19" x14ac:dyDescent="0.2">
      <c r="B5189" s="33"/>
      <c r="L5189" s="84">
        <v>0.7198</v>
      </c>
      <c r="M5189" s="83">
        <v>5095.3599999999997</v>
      </c>
      <c r="N5189" s="83">
        <v>92.644999999999996</v>
      </c>
      <c r="O5189" s="83">
        <v>5002.71</v>
      </c>
      <c r="P5189" s="83">
        <v>185.29</v>
      </c>
      <c r="Q5189" s="83">
        <v>5188</v>
      </c>
      <c r="R5189" s="86">
        <v>3.57151E-2</v>
      </c>
      <c r="S5189" s="86">
        <v>0.21840300000000001</v>
      </c>
    </row>
    <row r="5190" spans="2:19" x14ac:dyDescent="0.2">
      <c r="B5190" s="33"/>
      <c r="L5190" s="84">
        <v>0.7198</v>
      </c>
      <c r="M5190" s="83">
        <v>5096.25</v>
      </c>
      <c r="N5190" s="83">
        <v>92.754199999999997</v>
      </c>
      <c r="O5190" s="83">
        <v>5003.49</v>
      </c>
      <c r="P5190" s="83">
        <v>185.50800000000001</v>
      </c>
      <c r="Q5190" s="83">
        <v>5189</v>
      </c>
      <c r="R5190" s="86">
        <v>3.5750299999999999E-2</v>
      </c>
      <c r="S5190" s="86">
        <v>0.21840300000000001</v>
      </c>
    </row>
    <row r="5191" spans="2:19" x14ac:dyDescent="0.2">
      <c r="B5191" s="33"/>
      <c r="L5191" s="84">
        <v>0.7198</v>
      </c>
      <c r="M5191" s="83">
        <v>5097.1400000000003</v>
      </c>
      <c r="N5191" s="83">
        <v>92.863500000000002</v>
      </c>
      <c r="O5191" s="83">
        <v>5004.2700000000004</v>
      </c>
      <c r="P5191" s="83">
        <v>185.727</v>
      </c>
      <c r="Q5191" s="83">
        <v>5190</v>
      </c>
      <c r="R5191" s="86">
        <v>3.5785499999999998E-2</v>
      </c>
      <c r="S5191" s="86">
        <v>0.21840300000000001</v>
      </c>
    </row>
    <row r="5192" spans="2:19" x14ac:dyDescent="0.2">
      <c r="B5192" s="33"/>
      <c r="L5192" s="84">
        <v>0.71919999999999995</v>
      </c>
      <c r="M5192" s="83">
        <v>5098.03</v>
      </c>
      <c r="N5192" s="83">
        <v>92.972899999999996</v>
      </c>
      <c r="O5192" s="83">
        <v>5005.05</v>
      </c>
      <c r="P5192" s="83">
        <v>185.946</v>
      </c>
      <c r="Q5192" s="83">
        <v>5191</v>
      </c>
      <c r="R5192" s="86">
        <v>3.58208E-2</v>
      </c>
      <c r="S5192" s="86">
        <v>0.21882099999999999</v>
      </c>
    </row>
    <row r="5193" spans="2:19" x14ac:dyDescent="0.2">
      <c r="B5193" s="33"/>
      <c r="L5193" s="84">
        <v>0.71830000000000005</v>
      </c>
      <c r="M5193" s="83">
        <v>5098.92</v>
      </c>
      <c r="N5193" s="83">
        <v>93.082400000000007</v>
      </c>
      <c r="O5193" s="83">
        <v>5005.84</v>
      </c>
      <c r="P5193" s="83">
        <v>186.16499999999999</v>
      </c>
      <c r="Q5193" s="83">
        <v>5192</v>
      </c>
      <c r="R5193" s="86">
        <v>3.5856100000000002E-2</v>
      </c>
      <c r="S5193" s="86">
        <v>0.219031</v>
      </c>
    </row>
    <row r="5194" spans="2:19" x14ac:dyDescent="0.2">
      <c r="B5194" s="33"/>
      <c r="L5194" s="84">
        <v>0.71809999999999996</v>
      </c>
      <c r="M5194" s="83">
        <v>5099.8100000000004</v>
      </c>
      <c r="N5194" s="83">
        <v>93.191999999999993</v>
      </c>
      <c r="O5194" s="83">
        <v>5006.62</v>
      </c>
      <c r="P5194" s="83">
        <v>186.38399999999999</v>
      </c>
      <c r="Q5194" s="83">
        <v>5193</v>
      </c>
      <c r="R5194" s="86">
        <v>3.5891399999999997E-2</v>
      </c>
      <c r="S5194" s="86">
        <v>0.21923999999999999</v>
      </c>
    </row>
    <row r="5195" spans="2:19" x14ac:dyDescent="0.2">
      <c r="B5195" s="33"/>
      <c r="L5195" s="84">
        <v>0.7177</v>
      </c>
      <c r="M5195" s="83">
        <v>5100.7</v>
      </c>
      <c r="N5195" s="83">
        <v>93.3018</v>
      </c>
      <c r="O5195" s="83">
        <v>5007.3999999999996</v>
      </c>
      <c r="P5195" s="83">
        <v>186.60400000000001</v>
      </c>
      <c r="Q5195" s="83">
        <v>5194</v>
      </c>
      <c r="R5195" s="86">
        <v>3.5926699999999999E-2</v>
      </c>
      <c r="S5195" s="86">
        <v>0.21945000000000001</v>
      </c>
    </row>
    <row r="5196" spans="2:19" x14ac:dyDescent="0.2">
      <c r="B5196" s="33"/>
      <c r="L5196" s="84">
        <v>0.71709999999999996</v>
      </c>
      <c r="M5196" s="83">
        <v>5101.59</v>
      </c>
      <c r="N5196" s="83">
        <v>93.411600000000007</v>
      </c>
      <c r="O5196" s="83">
        <v>5008.18</v>
      </c>
      <c r="P5196" s="83">
        <v>186.82300000000001</v>
      </c>
      <c r="Q5196" s="83">
        <v>5195</v>
      </c>
      <c r="R5196" s="86">
        <v>3.5962099999999997E-2</v>
      </c>
      <c r="S5196" s="86">
        <v>0.21965999999999999</v>
      </c>
    </row>
    <row r="5197" spans="2:19" x14ac:dyDescent="0.2">
      <c r="B5197" s="33"/>
      <c r="L5197" s="84">
        <v>0.71679999999999999</v>
      </c>
      <c r="M5197" s="83">
        <v>5102.4799999999996</v>
      </c>
      <c r="N5197" s="83">
        <v>93.521500000000003</v>
      </c>
      <c r="O5197" s="83">
        <v>5008.96</v>
      </c>
      <c r="P5197" s="83">
        <v>187.04300000000001</v>
      </c>
      <c r="Q5197" s="83">
        <v>5196</v>
      </c>
      <c r="R5197" s="86">
        <v>3.5997500000000002E-2</v>
      </c>
      <c r="S5197" s="86">
        <v>0.21987000000000001</v>
      </c>
    </row>
    <row r="5198" spans="2:19" x14ac:dyDescent="0.2">
      <c r="B5198" s="33"/>
      <c r="L5198" s="84">
        <v>0.71609999999999996</v>
      </c>
      <c r="M5198" s="83">
        <v>5103.37</v>
      </c>
      <c r="N5198" s="83">
        <v>93.631600000000006</v>
      </c>
      <c r="O5198" s="83">
        <v>5009.74</v>
      </c>
      <c r="P5198" s="83">
        <v>187.26300000000001</v>
      </c>
      <c r="Q5198" s="83">
        <v>5197</v>
      </c>
      <c r="R5198" s="86">
        <v>3.60329E-2</v>
      </c>
      <c r="S5198" s="86">
        <v>0.220081</v>
      </c>
    </row>
    <row r="5199" spans="2:19" x14ac:dyDescent="0.2">
      <c r="B5199" s="33"/>
      <c r="L5199" s="84">
        <v>0.71579999999999999</v>
      </c>
      <c r="M5199" s="83">
        <v>5104.26</v>
      </c>
      <c r="N5199" s="83">
        <v>93.741699999999994</v>
      </c>
      <c r="O5199" s="83">
        <v>5010.5200000000004</v>
      </c>
      <c r="P5199" s="83">
        <v>187.483</v>
      </c>
      <c r="Q5199" s="83">
        <v>5198</v>
      </c>
      <c r="R5199" s="86">
        <v>3.60684E-2</v>
      </c>
      <c r="S5199" s="86">
        <v>0.22029099999999999</v>
      </c>
    </row>
    <row r="5200" spans="2:19" x14ac:dyDescent="0.2">
      <c r="B5200" s="33"/>
      <c r="L5200" s="84">
        <v>0.71489999999999998</v>
      </c>
      <c r="M5200" s="83">
        <v>5105.1499999999996</v>
      </c>
      <c r="N5200" s="83">
        <v>93.852000000000004</v>
      </c>
      <c r="O5200" s="83">
        <v>5011.3</v>
      </c>
      <c r="P5200" s="83">
        <v>187.70400000000001</v>
      </c>
      <c r="Q5200" s="83">
        <v>5199</v>
      </c>
      <c r="R5200" s="86">
        <v>3.6103799999999998E-2</v>
      </c>
      <c r="S5200" s="86">
        <v>0.220502</v>
      </c>
    </row>
    <row r="5201" spans="2:19" x14ac:dyDescent="0.2">
      <c r="B5201" s="33"/>
      <c r="L5201" s="84">
        <v>0.71479999999999999</v>
      </c>
      <c r="M5201" s="83">
        <v>5106.04</v>
      </c>
      <c r="N5201" s="83">
        <v>93.962299999999999</v>
      </c>
      <c r="O5201" s="83">
        <v>5012.08</v>
      </c>
      <c r="P5201" s="83">
        <v>187.92500000000001</v>
      </c>
      <c r="Q5201" s="83">
        <v>5200</v>
      </c>
      <c r="R5201" s="86">
        <v>3.6139400000000002E-2</v>
      </c>
      <c r="S5201" s="86">
        <v>0.22071199999999999</v>
      </c>
    </row>
    <row r="5202" spans="2:19" x14ac:dyDescent="0.2">
      <c r="B5202" s="33"/>
      <c r="L5202" s="84">
        <v>0.71340000000000003</v>
      </c>
      <c r="M5202" s="83">
        <v>5106.93</v>
      </c>
      <c r="N5202" s="83">
        <v>94.072800000000001</v>
      </c>
      <c r="O5202" s="83">
        <v>5012.8500000000004</v>
      </c>
      <c r="P5202" s="83">
        <v>188.14599999999999</v>
      </c>
      <c r="Q5202" s="83">
        <v>5201</v>
      </c>
      <c r="R5202" s="86">
        <v>3.6174900000000003E-2</v>
      </c>
      <c r="S5202" s="86">
        <v>0.22092300000000001</v>
      </c>
    </row>
    <row r="5203" spans="2:19" x14ac:dyDescent="0.2">
      <c r="B5203" s="33"/>
      <c r="L5203" s="84">
        <v>0.71309999999999996</v>
      </c>
      <c r="M5203" s="83">
        <v>5107.82</v>
      </c>
      <c r="N5203" s="83">
        <v>94.183300000000003</v>
      </c>
      <c r="O5203" s="83">
        <v>5013.63</v>
      </c>
      <c r="P5203" s="83">
        <v>188.36699999999999</v>
      </c>
      <c r="Q5203" s="83">
        <v>5202</v>
      </c>
      <c r="R5203" s="86">
        <v>3.6210399999999997E-2</v>
      </c>
      <c r="S5203" s="86">
        <v>0.221134</v>
      </c>
    </row>
    <row r="5204" spans="2:19" x14ac:dyDescent="0.2">
      <c r="B5204" s="33"/>
      <c r="L5204" s="84">
        <v>0.71299999999999997</v>
      </c>
      <c r="M5204" s="83">
        <v>5108.71</v>
      </c>
      <c r="N5204" s="83">
        <v>94.293999999999997</v>
      </c>
      <c r="O5204" s="83">
        <v>5014.41</v>
      </c>
      <c r="P5204" s="83">
        <v>188.58799999999999</v>
      </c>
      <c r="Q5204" s="83">
        <v>5203</v>
      </c>
      <c r="R5204" s="86">
        <v>3.6246E-2</v>
      </c>
      <c r="S5204" s="86">
        <v>0.22134499999999999</v>
      </c>
    </row>
    <row r="5205" spans="2:19" x14ac:dyDescent="0.2">
      <c r="B5205" s="33"/>
      <c r="L5205" s="84">
        <v>0.71289999999999998</v>
      </c>
      <c r="M5205" s="83">
        <v>5109.6000000000004</v>
      </c>
      <c r="N5205" s="83">
        <v>94.404799999999994</v>
      </c>
      <c r="O5205" s="83">
        <v>5015.1899999999996</v>
      </c>
      <c r="P5205" s="83">
        <v>188.81</v>
      </c>
      <c r="Q5205" s="83">
        <v>5204</v>
      </c>
      <c r="R5205" s="86">
        <v>3.6281599999999997E-2</v>
      </c>
      <c r="S5205" s="86">
        <v>0.221557</v>
      </c>
    </row>
    <row r="5206" spans="2:19" x14ac:dyDescent="0.2">
      <c r="B5206" s="33"/>
      <c r="L5206" s="84">
        <v>0.71220000000000006</v>
      </c>
      <c r="M5206" s="83">
        <v>5110.4799999999996</v>
      </c>
      <c r="N5206" s="83">
        <v>94.515699999999995</v>
      </c>
      <c r="O5206" s="83">
        <v>5015.97</v>
      </c>
      <c r="P5206" s="83">
        <v>189.03100000000001</v>
      </c>
      <c r="Q5206" s="83">
        <v>5205</v>
      </c>
      <c r="R5206" s="86">
        <v>3.6317299999999997E-2</v>
      </c>
      <c r="S5206" s="86">
        <v>0.22176799999999999</v>
      </c>
    </row>
    <row r="5207" spans="2:19" x14ac:dyDescent="0.2">
      <c r="B5207" s="33"/>
      <c r="L5207" s="84">
        <v>0.71150000000000002</v>
      </c>
      <c r="M5207" s="83">
        <v>5111.37</v>
      </c>
      <c r="N5207" s="83">
        <v>94.6267</v>
      </c>
      <c r="O5207" s="83">
        <v>5016.75</v>
      </c>
      <c r="P5207" s="83">
        <v>189.25299999999999</v>
      </c>
      <c r="Q5207" s="83">
        <v>5206</v>
      </c>
      <c r="R5207" s="86">
        <v>3.63529E-2</v>
      </c>
      <c r="S5207" s="86">
        <v>0.222085</v>
      </c>
    </row>
    <row r="5208" spans="2:19" x14ac:dyDescent="0.2">
      <c r="B5208" s="33"/>
      <c r="L5208" s="84">
        <v>0.71150000000000002</v>
      </c>
      <c r="M5208" s="83">
        <v>5112.26</v>
      </c>
      <c r="N5208" s="83">
        <v>94.737799999999993</v>
      </c>
      <c r="O5208" s="83">
        <v>5017.5200000000004</v>
      </c>
      <c r="P5208" s="83">
        <v>189.476</v>
      </c>
      <c r="Q5208" s="83">
        <v>5207</v>
      </c>
      <c r="R5208" s="86">
        <v>3.63886E-2</v>
      </c>
      <c r="S5208" s="86">
        <v>0.222085</v>
      </c>
    </row>
    <row r="5209" spans="2:19" x14ac:dyDescent="0.2">
      <c r="B5209" s="33"/>
      <c r="L5209" s="84">
        <v>0.71140000000000003</v>
      </c>
      <c r="M5209" s="83">
        <v>5113.1499999999996</v>
      </c>
      <c r="N5209" s="83">
        <v>94.849000000000004</v>
      </c>
      <c r="O5209" s="83">
        <v>5018.3</v>
      </c>
      <c r="P5209" s="83">
        <v>189.69800000000001</v>
      </c>
      <c r="Q5209" s="83">
        <v>5208</v>
      </c>
      <c r="R5209" s="86">
        <v>3.64243E-2</v>
      </c>
      <c r="S5209" s="86">
        <v>0.22240299999999999</v>
      </c>
    </row>
    <row r="5210" spans="2:19" x14ac:dyDescent="0.2">
      <c r="B5210" s="33"/>
      <c r="L5210" s="84">
        <v>0.71089999999999998</v>
      </c>
      <c r="M5210" s="83">
        <v>5114.04</v>
      </c>
      <c r="N5210" s="83">
        <v>94.960300000000004</v>
      </c>
      <c r="O5210" s="83">
        <v>5019.08</v>
      </c>
      <c r="P5210" s="83">
        <v>189.92099999999999</v>
      </c>
      <c r="Q5210" s="83">
        <v>5209</v>
      </c>
      <c r="R5210" s="86">
        <v>3.6460100000000002E-2</v>
      </c>
      <c r="S5210" s="86">
        <v>0.22261500000000001</v>
      </c>
    </row>
    <row r="5211" spans="2:19" x14ac:dyDescent="0.2">
      <c r="B5211" s="33"/>
      <c r="L5211" s="84">
        <v>0.70989999999999998</v>
      </c>
      <c r="M5211" s="83">
        <v>5114.93</v>
      </c>
      <c r="N5211" s="83">
        <v>95.071700000000007</v>
      </c>
      <c r="O5211" s="83">
        <v>5019.8599999999997</v>
      </c>
      <c r="P5211" s="83">
        <v>190.143</v>
      </c>
      <c r="Q5211" s="83">
        <v>5210</v>
      </c>
      <c r="R5211" s="86">
        <v>3.6495800000000002E-2</v>
      </c>
      <c r="S5211" s="86">
        <v>0.222827</v>
      </c>
    </row>
    <row r="5212" spans="2:19" x14ac:dyDescent="0.2">
      <c r="B5212" s="33"/>
      <c r="L5212" s="84">
        <v>0.7097</v>
      </c>
      <c r="M5212" s="83">
        <v>5115.82</v>
      </c>
      <c r="N5212" s="83">
        <v>95.183199999999999</v>
      </c>
      <c r="O5212" s="83">
        <v>5020.63</v>
      </c>
      <c r="P5212" s="83">
        <v>190.36600000000001</v>
      </c>
      <c r="Q5212" s="83">
        <v>5211</v>
      </c>
      <c r="R5212" s="86">
        <v>3.6531599999999997E-2</v>
      </c>
      <c r="S5212" s="86">
        <v>0.223465</v>
      </c>
    </row>
    <row r="5213" spans="2:19" x14ac:dyDescent="0.2">
      <c r="B5213" s="33"/>
      <c r="L5213" s="84">
        <v>0.7097</v>
      </c>
      <c r="M5213" s="83">
        <v>5116.71</v>
      </c>
      <c r="N5213" s="83">
        <v>95.294799999999995</v>
      </c>
      <c r="O5213" s="83">
        <v>5021.41</v>
      </c>
      <c r="P5213" s="83">
        <v>190.59</v>
      </c>
      <c r="Q5213" s="83">
        <v>5212</v>
      </c>
      <c r="R5213" s="86">
        <v>3.6567500000000003E-2</v>
      </c>
      <c r="S5213" s="86">
        <v>0.223465</v>
      </c>
    </row>
    <row r="5214" spans="2:19" x14ac:dyDescent="0.2">
      <c r="B5214" s="33"/>
      <c r="L5214" s="84">
        <v>0.7097</v>
      </c>
      <c r="M5214" s="83">
        <v>5117.59</v>
      </c>
      <c r="N5214" s="83">
        <v>95.406599999999997</v>
      </c>
      <c r="O5214" s="83">
        <v>5022.1899999999996</v>
      </c>
      <c r="P5214" s="83">
        <v>190.81299999999999</v>
      </c>
      <c r="Q5214" s="83">
        <v>5213</v>
      </c>
      <c r="R5214" s="86">
        <v>3.6603299999999998E-2</v>
      </c>
      <c r="S5214" s="86">
        <v>0.223465</v>
      </c>
    </row>
    <row r="5215" spans="2:19" x14ac:dyDescent="0.2">
      <c r="B5215" s="33"/>
      <c r="L5215" s="84">
        <v>0.7097</v>
      </c>
      <c r="M5215" s="83">
        <v>5118.4799999999996</v>
      </c>
      <c r="N5215" s="83">
        <v>95.5184</v>
      </c>
      <c r="O5215" s="83">
        <v>5022.96</v>
      </c>
      <c r="P5215" s="83">
        <v>191.03700000000001</v>
      </c>
      <c r="Q5215" s="83">
        <v>5214</v>
      </c>
      <c r="R5215" s="86">
        <v>3.6639199999999997E-2</v>
      </c>
      <c r="S5215" s="86">
        <v>0.223465</v>
      </c>
    </row>
    <row r="5216" spans="2:19" x14ac:dyDescent="0.2">
      <c r="B5216" s="33"/>
      <c r="L5216" s="84">
        <v>0.7097</v>
      </c>
      <c r="M5216" s="83">
        <v>5119.37</v>
      </c>
      <c r="N5216" s="83">
        <v>95.630300000000005</v>
      </c>
      <c r="O5216" s="83">
        <v>5023.74</v>
      </c>
      <c r="P5216" s="83">
        <v>191.261</v>
      </c>
      <c r="Q5216" s="83">
        <v>5215</v>
      </c>
      <c r="R5216" s="86">
        <v>3.6675100000000002E-2</v>
      </c>
      <c r="S5216" s="86">
        <v>0.223465</v>
      </c>
    </row>
    <row r="5217" spans="2:19" x14ac:dyDescent="0.2">
      <c r="B5217" s="33"/>
      <c r="L5217" s="84">
        <v>0.70889999999999997</v>
      </c>
      <c r="M5217" s="83">
        <v>5120.26</v>
      </c>
      <c r="N5217" s="83">
        <v>95.742400000000004</v>
      </c>
      <c r="O5217" s="83">
        <v>5024.5200000000004</v>
      </c>
      <c r="P5217" s="83">
        <v>191.48500000000001</v>
      </c>
      <c r="Q5217" s="83">
        <v>5216</v>
      </c>
      <c r="R5217" s="86">
        <v>3.6711000000000001E-2</v>
      </c>
      <c r="S5217" s="86">
        <v>0.224103</v>
      </c>
    </row>
    <row r="5218" spans="2:19" x14ac:dyDescent="0.2">
      <c r="B5218" s="33"/>
      <c r="L5218" s="84">
        <v>0.70879999999999999</v>
      </c>
      <c r="M5218" s="83">
        <v>5121.1499999999996</v>
      </c>
      <c r="N5218" s="83">
        <v>95.854600000000005</v>
      </c>
      <c r="O5218" s="83">
        <v>5025.29</v>
      </c>
      <c r="P5218" s="83">
        <v>191.709</v>
      </c>
      <c r="Q5218" s="83">
        <v>5217</v>
      </c>
      <c r="R5218" s="86">
        <v>3.6747000000000002E-2</v>
      </c>
      <c r="S5218" s="86">
        <v>0.22431699999999999</v>
      </c>
    </row>
    <row r="5219" spans="2:19" x14ac:dyDescent="0.2">
      <c r="B5219" s="33"/>
      <c r="L5219" s="84">
        <v>0.70850000000000002</v>
      </c>
      <c r="M5219" s="83">
        <v>5122.03</v>
      </c>
      <c r="N5219" s="83">
        <v>95.966800000000006</v>
      </c>
      <c r="O5219" s="83">
        <v>5026.07</v>
      </c>
      <c r="P5219" s="83">
        <v>191.934</v>
      </c>
      <c r="Q5219" s="83">
        <v>5218</v>
      </c>
      <c r="R5219" s="86">
        <v>3.6783000000000003E-2</v>
      </c>
      <c r="S5219" s="86">
        <v>0.22453000000000001</v>
      </c>
    </row>
    <row r="5220" spans="2:19" x14ac:dyDescent="0.2">
      <c r="B5220" s="33"/>
      <c r="L5220" s="84">
        <v>0.70830000000000004</v>
      </c>
      <c r="M5220" s="83">
        <v>5122.92</v>
      </c>
      <c r="N5220" s="83">
        <v>96.0792</v>
      </c>
      <c r="O5220" s="83">
        <v>5026.84</v>
      </c>
      <c r="P5220" s="83">
        <v>192.15799999999999</v>
      </c>
      <c r="Q5220" s="83">
        <v>5219</v>
      </c>
      <c r="R5220" s="86">
        <v>3.6818999999999998E-2</v>
      </c>
      <c r="S5220" s="86">
        <v>0.225385</v>
      </c>
    </row>
    <row r="5221" spans="2:19" x14ac:dyDescent="0.2">
      <c r="B5221" s="33"/>
      <c r="L5221" s="84">
        <v>0.70830000000000004</v>
      </c>
      <c r="M5221" s="83">
        <v>5123.8100000000004</v>
      </c>
      <c r="N5221" s="83">
        <v>96.191699999999997</v>
      </c>
      <c r="O5221" s="83">
        <v>5027.62</v>
      </c>
      <c r="P5221" s="83">
        <v>192.38300000000001</v>
      </c>
      <c r="Q5221" s="83">
        <v>5220</v>
      </c>
      <c r="R5221" s="86">
        <v>3.6854999999999999E-2</v>
      </c>
      <c r="S5221" s="86">
        <v>0.225385</v>
      </c>
    </row>
    <row r="5222" spans="2:19" x14ac:dyDescent="0.2">
      <c r="B5222" s="33"/>
      <c r="L5222" s="84">
        <v>0.70830000000000004</v>
      </c>
      <c r="M5222" s="83">
        <v>5124.7</v>
      </c>
      <c r="N5222" s="83">
        <v>96.304299999999998</v>
      </c>
      <c r="O5222" s="83">
        <v>5028.3900000000003</v>
      </c>
      <c r="P5222" s="83">
        <v>192.60900000000001</v>
      </c>
      <c r="Q5222" s="83">
        <v>5221</v>
      </c>
      <c r="R5222" s="86">
        <v>3.6891100000000003E-2</v>
      </c>
      <c r="S5222" s="86">
        <v>0.225385</v>
      </c>
    </row>
    <row r="5223" spans="2:19" x14ac:dyDescent="0.2">
      <c r="B5223" s="33"/>
      <c r="L5223" s="84">
        <v>0.70830000000000004</v>
      </c>
      <c r="M5223" s="83">
        <v>5125.58</v>
      </c>
      <c r="N5223" s="83">
        <v>96.416899999999998</v>
      </c>
      <c r="O5223" s="83">
        <v>5029.17</v>
      </c>
      <c r="P5223" s="83">
        <v>192.834</v>
      </c>
      <c r="Q5223" s="83">
        <v>5222</v>
      </c>
      <c r="R5223" s="86">
        <v>3.69272E-2</v>
      </c>
      <c r="S5223" s="86">
        <v>0.225385</v>
      </c>
    </row>
    <row r="5224" spans="2:19" x14ac:dyDescent="0.2">
      <c r="B5224" s="33"/>
      <c r="L5224" s="84">
        <v>0.70830000000000004</v>
      </c>
      <c r="M5224" s="83">
        <v>5126.47</v>
      </c>
      <c r="N5224" s="83">
        <v>96.529700000000005</v>
      </c>
      <c r="O5224" s="83">
        <v>5029.9399999999996</v>
      </c>
      <c r="P5224" s="83">
        <v>193.059</v>
      </c>
      <c r="Q5224" s="83">
        <v>5223</v>
      </c>
      <c r="R5224" s="86">
        <v>3.6963299999999998E-2</v>
      </c>
      <c r="S5224" s="86">
        <v>0.225385</v>
      </c>
    </row>
    <row r="5225" spans="2:19" x14ac:dyDescent="0.2">
      <c r="B5225" s="33"/>
      <c r="L5225" s="84">
        <v>0.70830000000000004</v>
      </c>
      <c r="M5225" s="83">
        <v>5127.3599999999997</v>
      </c>
      <c r="N5225" s="83">
        <v>96.642700000000005</v>
      </c>
      <c r="O5225" s="83">
        <v>5030.71</v>
      </c>
      <c r="P5225" s="83">
        <v>193.285</v>
      </c>
      <c r="Q5225" s="83">
        <v>5224</v>
      </c>
      <c r="R5225" s="86">
        <v>3.6999499999999998E-2</v>
      </c>
      <c r="S5225" s="86">
        <v>0.225385</v>
      </c>
    </row>
    <row r="5226" spans="2:19" x14ac:dyDescent="0.2">
      <c r="B5226" s="33"/>
      <c r="L5226" s="84">
        <v>0.70830000000000004</v>
      </c>
      <c r="M5226" s="83">
        <v>5128.24</v>
      </c>
      <c r="N5226" s="83">
        <v>96.755700000000004</v>
      </c>
      <c r="O5226" s="83">
        <v>5031.49</v>
      </c>
      <c r="P5226" s="83">
        <v>193.511</v>
      </c>
      <c r="Q5226" s="83">
        <v>5225</v>
      </c>
      <c r="R5226" s="86">
        <v>3.7035699999999998E-2</v>
      </c>
      <c r="S5226" s="86">
        <v>0.225385</v>
      </c>
    </row>
    <row r="5227" spans="2:19" x14ac:dyDescent="0.2">
      <c r="B5227" s="33"/>
      <c r="L5227" s="84">
        <v>0.70720000000000005</v>
      </c>
      <c r="M5227" s="83">
        <v>5129.13</v>
      </c>
      <c r="N5227" s="83">
        <v>96.868799999999993</v>
      </c>
      <c r="O5227" s="83">
        <v>5032.26</v>
      </c>
      <c r="P5227" s="83">
        <v>193.738</v>
      </c>
      <c r="Q5227" s="83">
        <v>5226</v>
      </c>
      <c r="R5227" s="86">
        <v>3.7071899999999998E-2</v>
      </c>
      <c r="S5227" s="86">
        <v>0.226242</v>
      </c>
    </row>
    <row r="5228" spans="2:19" x14ac:dyDescent="0.2">
      <c r="B5228" s="33"/>
      <c r="L5228" s="84">
        <v>0.70689999999999997</v>
      </c>
      <c r="M5228" s="83">
        <v>5130.0200000000004</v>
      </c>
      <c r="N5228" s="83">
        <v>96.981999999999999</v>
      </c>
      <c r="O5228" s="83">
        <v>5033.04</v>
      </c>
      <c r="P5228" s="83">
        <v>193.964</v>
      </c>
      <c r="Q5228" s="83">
        <v>5227</v>
      </c>
      <c r="R5228" s="86">
        <v>3.7108099999999998E-2</v>
      </c>
      <c r="S5228" s="86">
        <v>0.22656399999999999</v>
      </c>
    </row>
    <row r="5229" spans="2:19" x14ac:dyDescent="0.2">
      <c r="B5229" s="33"/>
      <c r="L5229" s="84">
        <v>0.70689999999999997</v>
      </c>
      <c r="M5229" s="83">
        <v>5130.8999999999996</v>
      </c>
      <c r="N5229" s="83">
        <v>97.095399999999998</v>
      </c>
      <c r="O5229" s="83">
        <v>5033.8100000000004</v>
      </c>
      <c r="P5229" s="83">
        <v>194.191</v>
      </c>
      <c r="Q5229" s="83">
        <v>5228</v>
      </c>
      <c r="R5229" s="86">
        <v>3.7144400000000001E-2</v>
      </c>
      <c r="S5229" s="86">
        <v>0.22656399999999999</v>
      </c>
    </row>
    <row r="5230" spans="2:19" x14ac:dyDescent="0.2">
      <c r="B5230" s="33"/>
      <c r="L5230" s="84">
        <v>0.70679999999999998</v>
      </c>
      <c r="M5230" s="83">
        <v>5131.79</v>
      </c>
      <c r="N5230" s="83">
        <v>97.208799999999997</v>
      </c>
      <c r="O5230" s="83">
        <v>5034.58</v>
      </c>
      <c r="P5230" s="83">
        <v>194.41800000000001</v>
      </c>
      <c r="Q5230" s="83">
        <v>5229</v>
      </c>
      <c r="R5230" s="86">
        <v>3.7180600000000001E-2</v>
      </c>
      <c r="S5230" s="86">
        <v>0.226886</v>
      </c>
    </row>
    <row r="5231" spans="2:19" x14ac:dyDescent="0.2">
      <c r="B5231" s="33"/>
      <c r="L5231" s="84">
        <v>0.70599999999999996</v>
      </c>
      <c r="M5231" s="83">
        <v>5132.68</v>
      </c>
      <c r="N5231" s="83">
        <v>97.322299999999998</v>
      </c>
      <c r="O5231" s="83">
        <v>5035.3599999999997</v>
      </c>
      <c r="P5231" s="83">
        <v>194.64500000000001</v>
      </c>
      <c r="Q5231" s="83">
        <v>5230</v>
      </c>
      <c r="R5231" s="86">
        <v>3.7217E-2</v>
      </c>
      <c r="S5231" s="86">
        <v>0.227101</v>
      </c>
    </row>
    <row r="5232" spans="2:19" x14ac:dyDescent="0.2">
      <c r="B5232" s="33"/>
      <c r="L5232" s="84">
        <v>0.70520000000000005</v>
      </c>
      <c r="M5232" s="83">
        <v>5133.5600000000004</v>
      </c>
      <c r="N5232" s="83">
        <v>97.436000000000007</v>
      </c>
      <c r="O5232" s="83">
        <v>5036.13</v>
      </c>
      <c r="P5232" s="83">
        <v>194.87200000000001</v>
      </c>
      <c r="Q5232" s="83">
        <v>5231</v>
      </c>
      <c r="R5232" s="86">
        <v>3.7253300000000003E-2</v>
      </c>
      <c r="S5232" s="86">
        <v>0.22742399999999999</v>
      </c>
    </row>
    <row r="5233" spans="2:19" x14ac:dyDescent="0.2">
      <c r="B5233" s="33"/>
      <c r="L5233" s="84">
        <v>0.70520000000000005</v>
      </c>
      <c r="M5233" s="83">
        <v>5134.45</v>
      </c>
      <c r="N5233" s="83">
        <v>97.549800000000005</v>
      </c>
      <c r="O5233" s="83">
        <v>5036.8999999999996</v>
      </c>
      <c r="P5233" s="83">
        <v>195.1</v>
      </c>
      <c r="Q5233" s="83">
        <v>5232</v>
      </c>
      <c r="R5233" s="86">
        <v>3.7289700000000002E-2</v>
      </c>
      <c r="S5233" s="86">
        <v>0.22742399999999999</v>
      </c>
    </row>
    <row r="5234" spans="2:19" x14ac:dyDescent="0.2">
      <c r="B5234" s="33"/>
      <c r="L5234" s="84">
        <v>0.70479999999999998</v>
      </c>
      <c r="M5234" s="83">
        <v>5135.34</v>
      </c>
      <c r="N5234" s="83">
        <v>97.663600000000002</v>
      </c>
      <c r="O5234" s="83">
        <v>5037.67</v>
      </c>
      <c r="P5234" s="83">
        <v>195.327</v>
      </c>
      <c r="Q5234" s="83">
        <v>5233</v>
      </c>
      <c r="R5234" s="86">
        <v>3.7326100000000001E-2</v>
      </c>
      <c r="S5234" s="86">
        <v>0.22774800000000001</v>
      </c>
    </row>
    <row r="5235" spans="2:19" x14ac:dyDescent="0.2">
      <c r="B5235" s="33"/>
      <c r="L5235" s="84">
        <v>0.70469999999999999</v>
      </c>
      <c r="M5235" s="83">
        <v>5136.22</v>
      </c>
      <c r="N5235" s="83">
        <v>97.777600000000007</v>
      </c>
      <c r="O5235" s="83">
        <v>5038.4399999999996</v>
      </c>
      <c r="P5235" s="83">
        <v>195.55500000000001</v>
      </c>
      <c r="Q5235" s="83">
        <v>5234</v>
      </c>
      <c r="R5235" s="86">
        <v>3.73625E-2</v>
      </c>
      <c r="S5235" s="86">
        <v>0.227963</v>
      </c>
    </row>
    <row r="5236" spans="2:19" x14ac:dyDescent="0.2">
      <c r="B5236" s="33"/>
      <c r="L5236" s="84">
        <v>0.7046</v>
      </c>
      <c r="M5236" s="83">
        <v>5137.1099999999997</v>
      </c>
      <c r="N5236" s="83">
        <v>97.8917</v>
      </c>
      <c r="O5236" s="83">
        <v>5039.22</v>
      </c>
      <c r="P5236" s="83">
        <v>195.78299999999999</v>
      </c>
      <c r="Q5236" s="83">
        <v>5235</v>
      </c>
      <c r="R5236" s="86">
        <v>3.7398899999999999E-2</v>
      </c>
      <c r="S5236" s="86">
        <v>0.22817899999999999</v>
      </c>
    </row>
    <row r="5237" spans="2:19" x14ac:dyDescent="0.2">
      <c r="B5237" s="33"/>
      <c r="L5237" s="84">
        <v>0.7036</v>
      </c>
      <c r="M5237" s="83">
        <v>5137.99</v>
      </c>
      <c r="N5237" s="83">
        <v>98.005899999999997</v>
      </c>
      <c r="O5237" s="83">
        <v>5039.99</v>
      </c>
      <c r="P5237" s="83">
        <v>196.012</v>
      </c>
      <c r="Q5237" s="83">
        <v>5236</v>
      </c>
      <c r="R5237" s="86">
        <v>3.7435400000000001E-2</v>
      </c>
      <c r="S5237" s="86">
        <v>0.22839499999999999</v>
      </c>
    </row>
    <row r="5238" spans="2:19" x14ac:dyDescent="0.2">
      <c r="B5238" s="33"/>
      <c r="L5238" s="84">
        <v>0.70350000000000001</v>
      </c>
      <c r="M5238" s="83">
        <v>5138.88</v>
      </c>
      <c r="N5238" s="83">
        <v>98.120199999999997</v>
      </c>
      <c r="O5238" s="83">
        <v>5040.76</v>
      </c>
      <c r="P5238" s="83">
        <v>196.24</v>
      </c>
      <c r="Q5238" s="83">
        <v>5237</v>
      </c>
      <c r="R5238" s="86">
        <v>3.7471900000000002E-2</v>
      </c>
      <c r="S5238" s="86">
        <v>0.22861100000000001</v>
      </c>
    </row>
    <row r="5239" spans="2:19" x14ac:dyDescent="0.2">
      <c r="B5239" s="33"/>
      <c r="L5239" s="84">
        <v>0.70340000000000003</v>
      </c>
      <c r="M5239" s="83">
        <v>5139.7700000000004</v>
      </c>
      <c r="N5239" s="83">
        <v>98.2346</v>
      </c>
      <c r="O5239" s="83">
        <v>5041.53</v>
      </c>
      <c r="P5239" s="83">
        <v>196.46899999999999</v>
      </c>
      <c r="Q5239" s="83">
        <v>5238</v>
      </c>
      <c r="R5239" s="86">
        <v>3.75085E-2</v>
      </c>
      <c r="S5239" s="86">
        <v>0.228827</v>
      </c>
    </row>
    <row r="5240" spans="2:19" x14ac:dyDescent="0.2">
      <c r="B5240" s="33"/>
      <c r="L5240" s="84">
        <v>0.70289999999999997</v>
      </c>
      <c r="M5240" s="83">
        <v>5140.6499999999996</v>
      </c>
      <c r="N5240" s="83">
        <v>98.349199999999996</v>
      </c>
      <c r="O5240" s="83">
        <v>5042.3</v>
      </c>
      <c r="P5240" s="83">
        <v>196.69800000000001</v>
      </c>
      <c r="Q5240" s="83">
        <v>5239</v>
      </c>
      <c r="R5240" s="86">
        <v>3.7545000000000002E-2</v>
      </c>
      <c r="S5240" s="86">
        <v>0.229044</v>
      </c>
    </row>
    <row r="5241" spans="2:19" x14ac:dyDescent="0.2">
      <c r="B5241" s="33"/>
      <c r="L5241" s="84">
        <v>0.70120000000000005</v>
      </c>
      <c r="M5241" s="83">
        <v>5141.54</v>
      </c>
      <c r="N5241" s="83">
        <v>98.463800000000006</v>
      </c>
      <c r="O5241" s="83">
        <v>5043.07</v>
      </c>
      <c r="P5241" s="83">
        <v>196.928</v>
      </c>
      <c r="Q5241" s="83">
        <v>5240</v>
      </c>
      <c r="R5241" s="86">
        <v>3.75816E-2</v>
      </c>
      <c r="S5241" s="86">
        <v>0.22925999999999999</v>
      </c>
    </row>
    <row r="5242" spans="2:19" x14ac:dyDescent="0.2">
      <c r="B5242" s="33"/>
      <c r="L5242" s="84">
        <v>0.70099999999999996</v>
      </c>
      <c r="M5242" s="83">
        <v>5142.42</v>
      </c>
      <c r="N5242" s="83">
        <v>98.578500000000005</v>
      </c>
      <c r="O5242" s="83">
        <v>5043.84</v>
      </c>
      <c r="P5242" s="83">
        <v>197.15700000000001</v>
      </c>
      <c r="Q5242" s="83">
        <v>5241</v>
      </c>
      <c r="R5242" s="86">
        <v>3.7618199999999997E-2</v>
      </c>
      <c r="S5242" s="86">
        <v>0.22947699999999999</v>
      </c>
    </row>
    <row r="5243" spans="2:19" x14ac:dyDescent="0.2">
      <c r="B5243" s="33"/>
      <c r="L5243" s="84">
        <v>0.70079999999999998</v>
      </c>
      <c r="M5243" s="83">
        <v>5143.3100000000004</v>
      </c>
      <c r="N5243" s="83">
        <v>98.693399999999997</v>
      </c>
      <c r="O5243" s="83">
        <v>5044.6099999999997</v>
      </c>
      <c r="P5243" s="83">
        <v>197.387</v>
      </c>
      <c r="Q5243" s="83">
        <v>5242</v>
      </c>
      <c r="R5243" s="86">
        <v>3.7654899999999998E-2</v>
      </c>
      <c r="S5243" s="86">
        <v>0.22969400000000001</v>
      </c>
    </row>
    <row r="5244" spans="2:19" x14ac:dyDescent="0.2">
      <c r="B5244" s="33"/>
      <c r="L5244" s="84">
        <v>0.70040000000000002</v>
      </c>
      <c r="M5244" s="83">
        <v>5144.1899999999996</v>
      </c>
      <c r="N5244" s="83">
        <v>98.808300000000003</v>
      </c>
      <c r="O5244" s="83">
        <v>5045.38</v>
      </c>
      <c r="P5244" s="83">
        <v>197.61699999999999</v>
      </c>
      <c r="Q5244" s="83">
        <v>5243</v>
      </c>
      <c r="R5244" s="86">
        <v>3.7691500000000003E-2</v>
      </c>
      <c r="S5244" s="86">
        <v>0.229911</v>
      </c>
    </row>
    <row r="5245" spans="2:19" x14ac:dyDescent="0.2">
      <c r="B5245" s="33"/>
      <c r="L5245" s="84">
        <v>0.69989999999999997</v>
      </c>
      <c r="M5245" s="83">
        <v>5145.08</v>
      </c>
      <c r="N5245" s="83">
        <v>98.923400000000001</v>
      </c>
      <c r="O5245" s="83">
        <v>5046.1499999999996</v>
      </c>
      <c r="P5245" s="83">
        <v>197.84700000000001</v>
      </c>
      <c r="Q5245" s="83">
        <v>5244</v>
      </c>
      <c r="R5245" s="86">
        <v>3.7728200000000003E-2</v>
      </c>
      <c r="S5245" s="86">
        <v>0.230128</v>
      </c>
    </row>
    <row r="5246" spans="2:19" x14ac:dyDescent="0.2">
      <c r="B5246" s="33"/>
      <c r="L5246" s="84">
        <v>0.69879999999999998</v>
      </c>
      <c r="M5246" s="83">
        <v>5145.96</v>
      </c>
      <c r="N5246" s="83">
        <v>99.038600000000002</v>
      </c>
      <c r="O5246" s="83">
        <v>5046.92</v>
      </c>
      <c r="P5246" s="83">
        <v>198.077</v>
      </c>
      <c r="Q5246" s="83">
        <v>5245</v>
      </c>
      <c r="R5246" s="86">
        <v>3.7764899999999997E-2</v>
      </c>
      <c r="S5246" s="86">
        <v>0.23056299999999999</v>
      </c>
    </row>
    <row r="5247" spans="2:19" x14ac:dyDescent="0.2">
      <c r="B5247" s="33"/>
      <c r="L5247" s="84">
        <v>0.69879999999999998</v>
      </c>
      <c r="M5247" s="83">
        <v>5146.8500000000004</v>
      </c>
      <c r="N5247" s="83">
        <v>99.153800000000004</v>
      </c>
      <c r="O5247" s="83">
        <v>5047.6899999999996</v>
      </c>
      <c r="P5247" s="83">
        <v>198.30799999999999</v>
      </c>
      <c r="Q5247" s="83">
        <v>5246</v>
      </c>
      <c r="R5247" s="86">
        <v>3.7801700000000001E-2</v>
      </c>
      <c r="S5247" s="86">
        <v>0.23056299999999999</v>
      </c>
    </row>
    <row r="5248" spans="2:19" x14ac:dyDescent="0.2">
      <c r="B5248" s="33"/>
      <c r="L5248" s="84">
        <v>0.69879999999999998</v>
      </c>
      <c r="M5248" s="83">
        <v>5147.7299999999996</v>
      </c>
      <c r="N5248" s="83">
        <v>99.269199999999998</v>
      </c>
      <c r="O5248" s="83">
        <v>5048.46</v>
      </c>
      <c r="P5248" s="83">
        <v>198.53800000000001</v>
      </c>
      <c r="Q5248" s="83">
        <v>5247</v>
      </c>
      <c r="R5248" s="86">
        <v>3.7838499999999997E-2</v>
      </c>
      <c r="S5248" s="86">
        <v>0.23056299999999999</v>
      </c>
    </row>
    <row r="5249" spans="2:19" x14ac:dyDescent="0.2">
      <c r="B5249" s="33"/>
      <c r="L5249" s="84">
        <v>0.69850000000000001</v>
      </c>
      <c r="M5249" s="83">
        <v>5148.62</v>
      </c>
      <c r="N5249" s="83">
        <v>99.384699999999995</v>
      </c>
      <c r="O5249" s="83">
        <v>5049.2299999999996</v>
      </c>
      <c r="P5249" s="83">
        <v>198.76900000000001</v>
      </c>
      <c r="Q5249" s="83">
        <v>5248</v>
      </c>
      <c r="R5249" s="86">
        <v>3.7875300000000001E-2</v>
      </c>
      <c r="S5249" s="86">
        <v>0.23099800000000001</v>
      </c>
    </row>
    <row r="5250" spans="2:19" x14ac:dyDescent="0.2">
      <c r="B5250" s="33"/>
      <c r="L5250" s="84">
        <v>0.69769999999999999</v>
      </c>
      <c r="M5250" s="83">
        <v>5149.5</v>
      </c>
      <c r="N5250" s="83">
        <v>99.500299999999996</v>
      </c>
      <c r="O5250" s="83">
        <v>5050</v>
      </c>
      <c r="P5250" s="83">
        <v>199.001</v>
      </c>
      <c r="Q5250" s="83">
        <v>5249</v>
      </c>
      <c r="R5250" s="86">
        <v>3.7912099999999997E-2</v>
      </c>
      <c r="S5250" s="86">
        <v>0.231216</v>
      </c>
    </row>
    <row r="5251" spans="2:19" x14ac:dyDescent="0.2">
      <c r="B5251" s="33"/>
      <c r="L5251" s="84">
        <v>0.69720000000000004</v>
      </c>
      <c r="M5251" s="83">
        <v>5150.38</v>
      </c>
      <c r="N5251" s="83">
        <v>99.616100000000003</v>
      </c>
      <c r="O5251" s="83">
        <v>5050.7700000000004</v>
      </c>
      <c r="P5251" s="83">
        <v>199.232</v>
      </c>
      <c r="Q5251" s="83">
        <v>5250</v>
      </c>
      <c r="R5251" s="86">
        <v>3.7948999999999997E-2</v>
      </c>
      <c r="S5251" s="86">
        <v>0.231652</v>
      </c>
    </row>
    <row r="5252" spans="2:19" x14ac:dyDescent="0.2">
      <c r="B5252" s="33"/>
      <c r="L5252" s="84">
        <v>0.69720000000000004</v>
      </c>
      <c r="M5252" s="83">
        <v>5151.2700000000004</v>
      </c>
      <c r="N5252" s="83">
        <v>99.731899999999996</v>
      </c>
      <c r="O5252" s="83">
        <v>5051.54</v>
      </c>
      <c r="P5252" s="83">
        <v>199.464</v>
      </c>
      <c r="Q5252" s="83">
        <v>5251</v>
      </c>
      <c r="R5252" s="86">
        <v>3.7985900000000003E-2</v>
      </c>
      <c r="S5252" s="86">
        <v>0.231652</v>
      </c>
    </row>
    <row r="5253" spans="2:19" x14ac:dyDescent="0.2">
      <c r="B5253" s="33"/>
      <c r="L5253" s="84">
        <v>0.69720000000000004</v>
      </c>
      <c r="M5253" s="83">
        <v>5152.1499999999996</v>
      </c>
      <c r="N5253" s="83">
        <v>99.847800000000007</v>
      </c>
      <c r="O5253" s="83">
        <v>5052.3</v>
      </c>
      <c r="P5253" s="83">
        <v>199.696</v>
      </c>
      <c r="Q5253" s="83">
        <v>5252</v>
      </c>
      <c r="R5253" s="86">
        <v>3.8022800000000002E-2</v>
      </c>
      <c r="S5253" s="86">
        <v>0.231652</v>
      </c>
    </row>
    <row r="5254" spans="2:19" x14ac:dyDescent="0.2">
      <c r="B5254" s="33"/>
      <c r="L5254" s="84">
        <v>0.69669999999999999</v>
      </c>
      <c r="M5254" s="83">
        <v>5153.04</v>
      </c>
      <c r="N5254" s="83">
        <v>99.963899999999995</v>
      </c>
      <c r="O5254" s="83">
        <v>5053.07</v>
      </c>
      <c r="P5254" s="83">
        <v>199.928</v>
      </c>
      <c r="Q5254" s="83">
        <v>5253</v>
      </c>
      <c r="R5254" s="86">
        <v>3.8059700000000002E-2</v>
      </c>
      <c r="S5254" s="86">
        <v>0.23208899999999999</v>
      </c>
    </row>
    <row r="5255" spans="2:19" x14ac:dyDescent="0.2">
      <c r="B5255" s="33"/>
      <c r="L5255" s="84">
        <v>0.69589999999999996</v>
      </c>
      <c r="M5255" s="83">
        <v>5153.92</v>
      </c>
      <c r="N5255" s="83">
        <v>100.08</v>
      </c>
      <c r="O5255" s="83">
        <v>5053.84</v>
      </c>
      <c r="P5255" s="83">
        <v>200.16</v>
      </c>
      <c r="Q5255" s="83">
        <v>5254</v>
      </c>
      <c r="R5255" s="86">
        <v>3.8096699999999997E-2</v>
      </c>
      <c r="S5255" s="86">
        <v>0.23230799999999999</v>
      </c>
    </row>
    <row r="5256" spans="2:19" x14ac:dyDescent="0.2">
      <c r="B5256" s="33"/>
      <c r="L5256" s="84">
        <v>0.69530000000000003</v>
      </c>
      <c r="M5256" s="83">
        <v>5154.8</v>
      </c>
      <c r="N5256" s="83">
        <v>100.196</v>
      </c>
      <c r="O5256" s="83">
        <v>5054.6099999999997</v>
      </c>
      <c r="P5256" s="83">
        <v>200.393</v>
      </c>
      <c r="Q5256" s="83">
        <v>5255</v>
      </c>
      <c r="R5256" s="86">
        <v>3.81337E-2</v>
      </c>
      <c r="S5256" s="86">
        <v>0.23252600000000001</v>
      </c>
    </row>
    <row r="5257" spans="2:19" x14ac:dyDescent="0.2">
      <c r="B5257" s="33"/>
      <c r="L5257" s="84">
        <v>0.69469999999999998</v>
      </c>
      <c r="M5257" s="83">
        <v>5155.6899999999996</v>
      </c>
      <c r="N5257" s="83">
        <v>100.313</v>
      </c>
      <c r="O5257" s="83">
        <v>5055.37</v>
      </c>
      <c r="P5257" s="83">
        <v>200.625</v>
      </c>
      <c r="Q5257" s="83">
        <v>5256</v>
      </c>
      <c r="R5257" s="86">
        <v>3.8170700000000002E-2</v>
      </c>
      <c r="S5257" s="86">
        <v>0.23274500000000001</v>
      </c>
    </row>
    <row r="5258" spans="2:19" x14ac:dyDescent="0.2">
      <c r="B5258" s="33"/>
      <c r="L5258" s="84">
        <v>0.69430000000000003</v>
      </c>
      <c r="M5258" s="83">
        <v>5156.57</v>
      </c>
      <c r="N5258" s="83">
        <v>100.429</v>
      </c>
      <c r="O5258" s="83">
        <v>5056.1400000000003</v>
      </c>
      <c r="P5258" s="83">
        <v>200.858</v>
      </c>
      <c r="Q5258" s="83">
        <v>5257</v>
      </c>
      <c r="R5258" s="86">
        <v>3.82078E-2</v>
      </c>
      <c r="S5258" s="86">
        <v>0.233074</v>
      </c>
    </row>
    <row r="5259" spans="2:19" x14ac:dyDescent="0.2">
      <c r="B5259" s="33"/>
      <c r="L5259" s="84">
        <v>0.69430000000000003</v>
      </c>
      <c r="M5259" s="83">
        <v>5157.45</v>
      </c>
      <c r="N5259" s="83">
        <v>100.54600000000001</v>
      </c>
      <c r="O5259" s="83">
        <v>5056.91</v>
      </c>
      <c r="P5259" s="83">
        <v>201.09100000000001</v>
      </c>
      <c r="Q5259" s="83">
        <v>5258</v>
      </c>
      <c r="R5259" s="86">
        <v>3.8244899999999998E-2</v>
      </c>
      <c r="S5259" s="86">
        <v>0.233074</v>
      </c>
    </row>
    <row r="5260" spans="2:19" x14ac:dyDescent="0.2">
      <c r="B5260" s="33"/>
      <c r="L5260" s="84">
        <v>0.69399999999999995</v>
      </c>
      <c r="M5260" s="83">
        <v>5158.34</v>
      </c>
      <c r="N5260" s="83">
        <v>100.66200000000001</v>
      </c>
      <c r="O5260" s="83">
        <v>5057.68</v>
      </c>
      <c r="P5260" s="83">
        <v>201.32499999999999</v>
      </c>
      <c r="Q5260" s="83">
        <v>5259</v>
      </c>
      <c r="R5260" s="86">
        <v>3.8281999999999997E-2</v>
      </c>
      <c r="S5260" s="86">
        <v>0.233403</v>
      </c>
    </row>
    <row r="5261" spans="2:19" x14ac:dyDescent="0.2">
      <c r="B5261" s="33"/>
      <c r="L5261" s="84">
        <v>0.69340000000000002</v>
      </c>
      <c r="M5261" s="83">
        <v>5159.22</v>
      </c>
      <c r="N5261" s="83">
        <v>100.779</v>
      </c>
      <c r="O5261" s="83">
        <v>5058.4399999999996</v>
      </c>
      <c r="P5261" s="83">
        <v>201.55799999999999</v>
      </c>
      <c r="Q5261" s="83">
        <v>5260</v>
      </c>
      <c r="R5261" s="86">
        <v>3.8319100000000002E-2</v>
      </c>
      <c r="S5261" s="86">
        <v>0.233622</v>
      </c>
    </row>
    <row r="5262" spans="2:19" x14ac:dyDescent="0.2">
      <c r="B5262" s="33"/>
      <c r="L5262" s="84">
        <v>0.69259999999999999</v>
      </c>
      <c r="M5262" s="83">
        <v>5160.1000000000004</v>
      </c>
      <c r="N5262" s="83">
        <v>100.896</v>
      </c>
      <c r="O5262" s="83">
        <v>5059.21</v>
      </c>
      <c r="P5262" s="83">
        <v>201.792</v>
      </c>
      <c r="Q5262" s="83">
        <v>5261</v>
      </c>
      <c r="R5262" s="86">
        <v>3.8356300000000003E-2</v>
      </c>
      <c r="S5262" s="86">
        <v>0.23384199999999999</v>
      </c>
    </row>
    <row r="5263" spans="2:19" x14ac:dyDescent="0.2">
      <c r="B5263" s="33"/>
      <c r="L5263" s="84">
        <v>0.69240000000000002</v>
      </c>
      <c r="M5263" s="83">
        <v>5160.99</v>
      </c>
      <c r="N5263" s="83">
        <v>101.01300000000001</v>
      </c>
      <c r="O5263" s="83">
        <v>5059.97</v>
      </c>
      <c r="P5263" s="83">
        <v>202.02600000000001</v>
      </c>
      <c r="Q5263" s="83">
        <v>5262</v>
      </c>
      <c r="R5263" s="86">
        <v>3.8393499999999997E-2</v>
      </c>
      <c r="S5263" s="86">
        <v>0.23406199999999999</v>
      </c>
    </row>
    <row r="5264" spans="2:19" x14ac:dyDescent="0.2">
      <c r="B5264" s="33"/>
      <c r="L5264" s="84">
        <v>0.69079999999999997</v>
      </c>
      <c r="M5264" s="83">
        <v>5161.87</v>
      </c>
      <c r="N5264" s="83">
        <v>101.13</v>
      </c>
      <c r="O5264" s="83">
        <v>5060.74</v>
      </c>
      <c r="P5264" s="83">
        <v>202.261</v>
      </c>
      <c r="Q5264" s="83">
        <v>5263</v>
      </c>
      <c r="R5264" s="86">
        <v>3.8430699999999998E-2</v>
      </c>
      <c r="S5264" s="86">
        <v>0.23461199999999999</v>
      </c>
    </row>
    <row r="5265" spans="2:19" x14ac:dyDescent="0.2">
      <c r="B5265" s="33"/>
      <c r="L5265" s="84">
        <v>0.69079999999999997</v>
      </c>
      <c r="M5265" s="83">
        <v>5162.75</v>
      </c>
      <c r="N5265" s="83">
        <v>101.248</v>
      </c>
      <c r="O5265" s="83">
        <v>5061.5</v>
      </c>
      <c r="P5265" s="83">
        <v>202.495</v>
      </c>
      <c r="Q5265" s="83">
        <v>5264</v>
      </c>
      <c r="R5265" s="86">
        <v>3.8467899999999999E-2</v>
      </c>
      <c r="S5265" s="86">
        <v>0.23461199999999999</v>
      </c>
    </row>
    <row r="5266" spans="2:19" x14ac:dyDescent="0.2">
      <c r="B5266" s="33"/>
      <c r="L5266" s="84">
        <v>0.69079999999999997</v>
      </c>
      <c r="M5266" s="83">
        <v>5163.6400000000003</v>
      </c>
      <c r="N5266" s="83">
        <v>101.36499999999999</v>
      </c>
      <c r="O5266" s="83">
        <v>5062.2700000000004</v>
      </c>
      <c r="P5266" s="83">
        <v>202.73</v>
      </c>
      <c r="Q5266" s="83">
        <v>5265</v>
      </c>
      <c r="R5266" s="86">
        <v>3.8505200000000003E-2</v>
      </c>
      <c r="S5266" s="86">
        <v>0.23461199999999999</v>
      </c>
    </row>
    <row r="5267" spans="2:19" x14ac:dyDescent="0.2">
      <c r="B5267" s="33"/>
      <c r="L5267" s="84">
        <v>0.69079999999999997</v>
      </c>
      <c r="M5267" s="83">
        <v>5164.5200000000004</v>
      </c>
      <c r="N5267" s="83">
        <v>101.482</v>
      </c>
      <c r="O5267" s="83">
        <v>5063.04</v>
      </c>
      <c r="P5267" s="83">
        <v>202.965</v>
      </c>
      <c r="Q5267" s="83">
        <v>5266</v>
      </c>
      <c r="R5267" s="86">
        <v>3.85425E-2</v>
      </c>
      <c r="S5267" s="86">
        <v>0.23461199999999999</v>
      </c>
    </row>
    <row r="5268" spans="2:19" x14ac:dyDescent="0.2">
      <c r="B5268" s="33"/>
      <c r="L5268" s="84">
        <v>0.69059999999999999</v>
      </c>
      <c r="M5268" s="83">
        <v>5165.3999999999996</v>
      </c>
      <c r="N5268" s="83">
        <v>101.6</v>
      </c>
      <c r="O5268" s="83">
        <v>5063.8</v>
      </c>
      <c r="P5268" s="83">
        <v>203.2</v>
      </c>
      <c r="Q5268" s="83">
        <v>5267</v>
      </c>
      <c r="R5268" s="86">
        <v>3.8579799999999997E-2</v>
      </c>
      <c r="S5268" s="86">
        <v>0.23516300000000001</v>
      </c>
    </row>
    <row r="5269" spans="2:19" x14ac:dyDescent="0.2">
      <c r="B5269" s="33"/>
      <c r="L5269" s="84">
        <v>0.68920000000000003</v>
      </c>
      <c r="M5269" s="83">
        <v>5166.28</v>
      </c>
      <c r="N5269" s="83">
        <v>101.718</v>
      </c>
      <c r="O5269" s="83">
        <v>5064.5600000000004</v>
      </c>
      <c r="P5269" s="83">
        <v>203.435</v>
      </c>
      <c r="Q5269" s="83">
        <v>5268</v>
      </c>
      <c r="R5269" s="86">
        <v>3.8617199999999997E-2</v>
      </c>
      <c r="S5269" s="86">
        <v>0.23538300000000001</v>
      </c>
    </row>
    <row r="5270" spans="2:19" x14ac:dyDescent="0.2">
      <c r="B5270" s="33"/>
      <c r="L5270" s="84">
        <v>0.6885</v>
      </c>
      <c r="M5270" s="83">
        <v>5167.16</v>
      </c>
      <c r="N5270" s="83">
        <v>101.83499999999999</v>
      </c>
      <c r="O5270" s="83">
        <v>5065.33</v>
      </c>
      <c r="P5270" s="83">
        <v>203.67099999999999</v>
      </c>
      <c r="Q5270" s="83">
        <v>5269</v>
      </c>
      <c r="R5270" s="86">
        <v>3.8654599999999997E-2</v>
      </c>
      <c r="S5270" s="86">
        <v>0.23560400000000001</v>
      </c>
    </row>
    <row r="5271" spans="2:19" x14ac:dyDescent="0.2">
      <c r="B5271" s="33"/>
      <c r="L5271" s="84">
        <v>0.68830000000000002</v>
      </c>
      <c r="M5271" s="83">
        <v>5168.05</v>
      </c>
      <c r="N5271" s="83">
        <v>101.953</v>
      </c>
      <c r="O5271" s="83">
        <v>5066.09</v>
      </c>
      <c r="P5271" s="83">
        <v>203.90700000000001</v>
      </c>
      <c r="Q5271" s="83">
        <v>5270</v>
      </c>
      <c r="R5271" s="86">
        <v>3.8691999999999997E-2</v>
      </c>
      <c r="S5271" s="86">
        <v>0.23582500000000001</v>
      </c>
    </row>
    <row r="5272" spans="2:19" x14ac:dyDescent="0.2">
      <c r="B5272" s="33"/>
      <c r="L5272" s="84">
        <v>0.68759999999999999</v>
      </c>
      <c r="M5272" s="83">
        <v>5168.93</v>
      </c>
      <c r="N5272" s="83">
        <v>102.071</v>
      </c>
      <c r="O5272" s="83">
        <v>5066.8599999999997</v>
      </c>
      <c r="P5272" s="83">
        <v>204.143</v>
      </c>
      <c r="Q5272" s="83">
        <v>5271</v>
      </c>
      <c r="R5272" s="86">
        <v>3.8729399999999997E-2</v>
      </c>
      <c r="S5272" s="86">
        <v>0.23604600000000001</v>
      </c>
    </row>
    <row r="5273" spans="2:19" x14ac:dyDescent="0.2">
      <c r="B5273" s="33"/>
      <c r="L5273" s="84">
        <v>0.68730000000000002</v>
      </c>
      <c r="M5273" s="83">
        <v>5169.8100000000004</v>
      </c>
      <c r="N5273" s="83">
        <v>102.19</v>
      </c>
      <c r="O5273" s="83">
        <v>5067.62</v>
      </c>
      <c r="P5273" s="83">
        <v>204.37899999999999</v>
      </c>
      <c r="Q5273" s="83">
        <v>5272</v>
      </c>
      <c r="R5273" s="86">
        <v>3.87669E-2</v>
      </c>
      <c r="S5273" s="86">
        <v>0.236267</v>
      </c>
    </row>
    <row r="5274" spans="2:19" x14ac:dyDescent="0.2">
      <c r="B5274" s="33"/>
      <c r="L5274" s="84">
        <v>0.68700000000000006</v>
      </c>
      <c r="M5274" s="83">
        <v>5170.6899999999996</v>
      </c>
      <c r="N5274" s="83">
        <v>102.30800000000001</v>
      </c>
      <c r="O5274" s="83">
        <v>5068.38</v>
      </c>
      <c r="P5274" s="83">
        <v>204.61600000000001</v>
      </c>
      <c r="Q5274" s="83">
        <v>5273</v>
      </c>
      <c r="R5274" s="86">
        <v>3.8804400000000003E-2</v>
      </c>
      <c r="S5274" s="86">
        <v>0.236489</v>
      </c>
    </row>
    <row r="5275" spans="2:19" x14ac:dyDescent="0.2">
      <c r="B5275" s="33"/>
      <c r="L5275" s="84">
        <v>0.68640000000000001</v>
      </c>
      <c r="M5275" s="83">
        <v>5171.57</v>
      </c>
      <c r="N5275" s="83">
        <v>102.426</v>
      </c>
      <c r="O5275" s="83">
        <v>5069.1499999999996</v>
      </c>
      <c r="P5275" s="83">
        <v>204.852</v>
      </c>
      <c r="Q5275" s="83">
        <v>5274</v>
      </c>
      <c r="R5275" s="86">
        <v>3.8841899999999999E-2</v>
      </c>
      <c r="S5275" s="86">
        <v>0.236821</v>
      </c>
    </row>
    <row r="5276" spans="2:19" x14ac:dyDescent="0.2">
      <c r="B5276" s="33"/>
      <c r="L5276" s="84">
        <v>0.68640000000000001</v>
      </c>
      <c r="M5276" s="83">
        <v>5172.46</v>
      </c>
      <c r="N5276" s="83">
        <v>102.545</v>
      </c>
      <c r="O5276" s="83">
        <v>5069.91</v>
      </c>
      <c r="P5276" s="83">
        <v>205.089</v>
      </c>
      <c r="Q5276" s="83">
        <v>5275</v>
      </c>
      <c r="R5276" s="86">
        <v>3.8879499999999997E-2</v>
      </c>
      <c r="S5276" s="86">
        <v>0.236821</v>
      </c>
    </row>
    <row r="5277" spans="2:19" x14ac:dyDescent="0.2">
      <c r="B5277" s="33"/>
      <c r="L5277" s="84">
        <v>0.68589999999999995</v>
      </c>
      <c r="M5277" s="83">
        <v>5173.34</v>
      </c>
      <c r="N5277" s="83">
        <v>102.663</v>
      </c>
      <c r="O5277" s="83">
        <v>5070.67</v>
      </c>
      <c r="P5277" s="83">
        <v>205.32599999999999</v>
      </c>
      <c r="Q5277" s="83">
        <v>5276</v>
      </c>
      <c r="R5277" s="86">
        <v>3.8917100000000003E-2</v>
      </c>
      <c r="S5277" s="86">
        <v>0.237265</v>
      </c>
    </row>
    <row r="5278" spans="2:19" x14ac:dyDescent="0.2">
      <c r="B5278" s="33"/>
      <c r="L5278" s="84">
        <v>0.68589999999999995</v>
      </c>
      <c r="M5278" s="83">
        <v>5174.22</v>
      </c>
      <c r="N5278" s="83">
        <v>102.782</v>
      </c>
      <c r="O5278" s="83">
        <v>5071.4399999999996</v>
      </c>
      <c r="P5278" s="83">
        <v>205.56399999999999</v>
      </c>
      <c r="Q5278" s="83">
        <v>5277</v>
      </c>
      <c r="R5278" s="86">
        <v>3.8954700000000002E-2</v>
      </c>
      <c r="S5278" s="86">
        <v>0.237265</v>
      </c>
    </row>
    <row r="5279" spans="2:19" x14ac:dyDescent="0.2">
      <c r="B5279" s="33"/>
      <c r="L5279" s="84">
        <v>0.68559999999999999</v>
      </c>
      <c r="M5279" s="83">
        <v>5175.1000000000004</v>
      </c>
      <c r="N5279" s="83">
        <v>102.901</v>
      </c>
      <c r="O5279" s="83">
        <v>5072.2</v>
      </c>
      <c r="P5279" s="83">
        <v>205.80099999999999</v>
      </c>
      <c r="Q5279" s="83">
        <v>5278</v>
      </c>
      <c r="R5279" s="86">
        <v>3.8992300000000001E-2</v>
      </c>
      <c r="S5279" s="86">
        <v>0.237598</v>
      </c>
    </row>
    <row r="5280" spans="2:19" x14ac:dyDescent="0.2">
      <c r="B5280" s="33"/>
      <c r="L5280" s="84">
        <v>0.68430000000000002</v>
      </c>
      <c r="M5280" s="83">
        <v>5175.9799999999996</v>
      </c>
      <c r="N5280" s="83">
        <v>103.02</v>
      </c>
      <c r="O5280" s="83">
        <v>5072.96</v>
      </c>
      <c r="P5280" s="83">
        <v>206.03899999999999</v>
      </c>
      <c r="Q5280" s="83">
        <v>5279</v>
      </c>
      <c r="R5280" s="86">
        <v>3.9030000000000002E-2</v>
      </c>
      <c r="S5280" s="86">
        <v>0.237931</v>
      </c>
    </row>
    <row r="5281" spans="2:19" x14ac:dyDescent="0.2">
      <c r="B5281" s="33"/>
      <c r="L5281" s="84">
        <v>0.68430000000000002</v>
      </c>
      <c r="M5281" s="83">
        <v>5176.8599999999997</v>
      </c>
      <c r="N5281" s="83">
        <v>103.139</v>
      </c>
      <c r="O5281" s="83">
        <v>5073.72</v>
      </c>
      <c r="P5281" s="83">
        <v>206.27699999999999</v>
      </c>
      <c r="Q5281" s="83">
        <v>5280</v>
      </c>
      <c r="R5281" s="86">
        <v>3.9067699999999997E-2</v>
      </c>
      <c r="S5281" s="86">
        <v>0.237931</v>
      </c>
    </row>
    <row r="5282" spans="2:19" x14ac:dyDescent="0.2">
      <c r="B5282" s="33"/>
      <c r="L5282" s="84">
        <v>0.68379999999999996</v>
      </c>
      <c r="M5282" s="83">
        <v>5177.74</v>
      </c>
      <c r="N5282" s="83">
        <v>103.258</v>
      </c>
      <c r="O5282" s="83">
        <v>5074.4799999999996</v>
      </c>
      <c r="P5282" s="83">
        <v>206.51599999999999</v>
      </c>
      <c r="Q5282" s="83">
        <v>5281</v>
      </c>
      <c r="R5282" s="86">
        <v>3.9105399999999998E-2</v>
      </c>
      <c r="S5282" s="86">
        <v>0.238265</v>
      </c>
    </row>
    <row r="5283" spans="2:19" x14ac:dyDescent="0.2">
      <c r="B5283" s="33"/>
      <c r="L5283" s="84">
        <v>0.68310000000000004</v>
      </c>
      <c r="M5283" s="83">
        <v>5178.62</v>
      </c>
      <c r="N5283" s="83">
        <v>103.377</v>
      </c>
      <c r="O5283" s="83">
        <v>5075.25</v>
      </c>
      <c r="P5283" s="83">
        <v>206.75399999999999</v>
      </c>
      <c r="Q5283" s="83">
        <v>5282</v>
      </c>
      <c r="R5283" s="86">
        <v>3.91431E-2</v>
      </c>
      <c r="S5283" s="86">
        <v>0.23848800000000001</v>
      </c>
    </row>
    <row r="5284" spans="2:19" x14ac:dyDescent="0.2">
      <c r="B5284" s="33"/>
      <c r="L5284" s="84">
        <v>0.68259999999999998</v>
      </c>
      <c r="M5284" s="83">
        <v>5179.5</v>
      </c>
      <c r="N5284" s="83">
        <v>103.496</v>
      </c>
      <c r="O5284" s="83">
        <v>5076.01</v>
      </c>
      <c r="P5284" s="83">
        <v>206.99299999999999</v>
      </c>
      <c r="Q5284" s="83">
        <v>5283</v>
      </c>
      <c r="R5284" s="86">
        <v>3.9180899999999998E-2</v>
      </c>
      <c r="S5284" s="86">
        <v>0.23871100000000001</v>
      </c>
    </row>
    <row r="5285" spans="2:19" x14ac:dyDescent="0.2">
      <c r="B5285" s="33"/>
      <c r="L5285" s="84">
        <v>0.68230000000000002</v>
      </c>
      <c r="M5285" s="83">
        <v>5180.38</v>
      </c>
      <c r="N5285" s="83">
        <v>103.616</v>
      </c>
      <c r="O5285" s="83">
        <v>5076.7700000000004</v>
      </c>
      <c r="P5285" s="83">
        <v>207.232</v>
      </c>
      <c r="Q5285" s="83">
        <v>5284</v>
      </c>
      <c r="R5285" s="86">
        <v>3.9218700000000002E-2</v>
      </c>
      <c r="S5285" s="86">
        <v>0.23893400000000001</v>
      </c>
    </row>
    <row r="5286" spans="2:19" x14ac:dyDescent="0.2">
      <c r="B5286" s="33"/>
      <c r="L5286" s="84">
        <v>0.68159999999999998</v>
      </c>
      <c r="M5286" s="83">
        <v>5181.26</v>
      </c>
      <c r="N5286" s="83">
        <v>103.735</v>
      </c>
      <c r="O5286" s="83">
        <v>5077.53</v>
      </c>
      <c r="P5286" s="83">
        <v>207.471</v>
      </c>
      <c r="Q5286" s="83">
        <v>5285</v>
      </c>
      <c r="R5286" s="86">
        <v>3.92565E-2</v>
      </c>
      <c r="S5286" s="86">
        <v>0.23915700000000001</v>
      </c>
    </row>
    <row r="5287" spans="2:19" x14ac:dyDescent="0.2">
      <c r="B5287" s="33"/>
      <c r="L5287" s="84">
        <v>0.68100000000000005</v>
      </c>
      <c r="M5287" s="83">
        <v>5182.1400000000003</v>
      </c>
      <c r="N5287" s="83">
        <v>103.855</v>
      </c>
      <c r="O5287" s="83">
        <v>5078.29</v>
      </c>
      <c r="P5287" s="83">
        <v>207.71</v>
      </c>
      <c r="Q5287" s="83">
        <v>5286</v>
      </c>
      <c r="R5287" s="86">
        <v>3.92944E-2</v>
      </c>
      <c r="S5287" s="86">
        <v>0.23938000000000001</v>
      </c>
    </row>
    <row r="5288" spans="2:19" x14ac:dyDescent="0.2">
      <c r="B5288" s="33"/>
      <c r="L5288" s="84">
        <v>0.68059999999999998</v>
      </c>
      <c r="M5288" s="83">
        <v>5183.03</v>
      </c>
      <c r="N5288" s="83">
        <v>103.97499999999999</v>
      </c>
      <c r="O5288" s="83">
        <v>5079.05</v>
      </c>
      <c r="P5288" s="83">
        <v>207.95</v>
      </c>
      <c r="Q5288" s="83">
        <v>5287</v>
      </c>
      <c r="R5288" s="86">
        <v>3.9332300000000001E-2</v>
      </c>
      <c r="S5288" s="86">
        <v>0.23960400000000001</v>
      </c>
    </row>
    <row r="5289" spans="2:19" x14ac:dyDescent="0.2">
      <c r="B5289" s="33"/>
      <c r="L5289" s="84">
        <v>0.68030000000000002</v>
      </c>
      <c r="M5289" s="83">
        <v>5183.91</v>
      </c>
      <c r="N5289" s="83">
        <v>104.095</v>
      </c>
      <c r="O5289" s="83">
        <v>5079.8100000000004</v>
      </c>
      <c r="P5289" s="83">
        <v>208.19</v>
      </c>
      <c r="Q5289" s="83">
        <v>5288</v>
      </c>
      <c r="R5289" s="86">
        <v>3.9370200000000001E-2</v>
      </c>
      <c r="S5289" s="86">
        <v>0.23982700000000001</v>
      </c>
    </row>
    <row r="5290" spans="2:19" x14ac:dyDescent="0.2">
      <c r="B5290" s="33"/>
      <c r="L5290" s="84">
        <v>0.68020000000000003</v>
      </c>
      <c r="M5290" s="83">
        <v>5184.79</v>
      </c>
      <c r="N5290" s="83">
        <v>104.215</v>
      </c>
      <c r="O5290" s="83">
        <v>5080.57</v>
      </c>
      <c r="P5290" s="83">
        <v>208.43</v>
      </c>
      <c r="Q5290" s="83">
        <v>5289</v>
      </c>
      <c r="R5290" s="86">
        <v>3.9408100000000001E-2</v>
      </c>
      <c r="S5290" s="86">
        <v>0.24005099999999999</v>
      </c>
    </row>
    <row r="5291" spans="2:19" x14ac:dyDescent="0.2">
      <c r="B5291" s="33"/>
      <c r="L5291" s="84">
        <v>0.67849999999999999</v>
      </c>
      <c r="M5291" s="83">
        <v>5185.67</v>
      </c>
      <c r="N5291" s="83">
        <v>104.33499999999999</v>
      </c>
      <c r="O5291" s="83">
        <v>5081.33</v>
      </c>
      <c r="P5291" s="83">
        <v>208.67</v>
      </c>
      <c r="Q5291" s="83">
        <v>5290</v>
      </c>
      <c r="R5291" s="86">
        <v>3.9446099999999998E-2</v>
      </c>
      <c r="S5291" s="86">
        <v>0.24027499999999999</v>
      </c>
    </row>
    <row r="5292" spans="2:19" x14ac:dyDescent="0.2">
      <c r="B5292" s="33"/>
      <c r="L5292" s="84">
        <v>0.67810000000000004</v>
      </c>
      <c r="M5292" s="83">
        <v>5186.54</v>
      </c>
      <c r="N5292" s="83">
        <v>104.455</v>
      </c>
      <c r="O5292" s="83">
        <v>5082.09</v>
      </c>
      <c r="P5292" s="83">
        <v>208.91</v>
      </c>
      <c r="Q5292" s="83">
        <v>5291</v>
      </c>
      <c r="R5292" s="86">
        <v>3.9484100000000001E-2</v>
      </c>
      <c r="S5292" s="86">
        <v>0.24049899999999999</v>
      </c>
    </row>
    <row r="5293" spans="2:19" x14ac:dyDescent="0.2">
      <c r="B5293" s="33"/>
      <c r="L5293" s="84">
        <v>0.67800000000000005</v>
      </c>
      <c r="M5293" s="83">
        <v>5187.42</v>
      </c>
      <c r="N5293" s="83">
        <v>104.57599999999999</v>
      </c>
      <c r="O5293" s="83">
        <v>5082.8500000000004</v>
      </c>
      <c r="P5293" s="83">
        <v>209.15100000000001</v>
      </c>
      <c r="Q5293" s="83">
        <v>5292</v>
      </c>
      <c r="R5293" s="86">
        <v>3.9522099999999998E-2</v>
      </c>
      <c r="S5293" s="86">
        <v>0.24072299999999999</v>
      </c>
    </row>
    <row r="5294" spans="2:19" x14ac:dyDescent="0.2">
      <c r="B5294" s="33"/>
      <c r="L5294" s="84">
        <v>0.67769999999999997</v>
      </c>
      <c r="M5294" s="83">
        <v>5188.3</v>
      </c>
      <c r="N5294" s="83">
        <v>104.696</v>
      </c>
      <c r="O5294" s="83">
        <v>5083.6099999999997</v>
      </c>
      <c r="P5294" s="83">
        <v>209.392</v>
      </c>
      <c r="Q5294" s="83">
        <v>5293</v>
      </c>
      <c r="R5294" s="86">
        <v>3.9560199999999997E-2</v>
      </c>
      <c r="S5294" s="86">
        <v>0.24094699999999999</v>
      </c>
    </row>
    <row r="5295" spans="2:19" x14ac:dyDescent="0.2">
      <c r="B5295" s="33"/>
      <c r="L5295" s="84">
        <v>0.67700000000000005</v>
      </c>
      <c r="M5295" s="83">
        <v>5189.18</v>
      </c>
      <c r="N5295" s="83">
        <v>104.81699999999999</v>
      </c>
      <c r="O5295" s="83">
        <v>5084.37</v>
      </c>
      <c r="P5295" s="83">
        <v>209.63300000000001</v>
      </c>
      <c r="Q5295" s="83">
        <v>5294</v>
      </c>
      <c r="R5295" s="86">
        <v>3.9598300000000003E-2</v>
      </c>
      <c r="S5295" s="86">
        <v>0.241172</v>
      </c>
    </row>
    <row r="5296" spans="2:19" x14ac:dyDescent="0.2">
      <c r="B5296" s="33"/>
      <c r="L5296" s="84">
        <v>0.67669999999999997</v>
      </c>
      <c r="M5296" s="83">
        <v>5190.0600000000004</v>
      </c>
      <c r="N5296" s="83">
        <v>104.937</v>
      </c>
      <c r="O5296" s="83">
        <v>5085.13</v>
      </c>
      <c r="P5296" s="83">
        <v>209.875</v>
      </c>
      <c r="Q5296" s="83">
        <v>5295</v>
      </c>
      <c r="R5296" s="86">
        <v>3.9636400000000002E-2</v>
      </c>
      <c r="S5296" s="86">
        <v>0.241396</v>
      </c>
    </row>
    <row r="5297" spans="2:19" x14ac:dyDescent="0.2">
      <c r="B5297" s="33"/>
      <c r="L5297" s="84">
        <v>0.67610000000000003</v>
      </c>
      <c r="M5297" s="83">
        <v>5190.9399999999996</v>
      </c>
      <c r="N5297" s="83">
        <v>105.05800000000001</v>
      </c>
      <c r="O5297" s="83">
        <v>5085.88</v>
      </c>
      <c r="P5297" s="83">
        <v>210.11600000000001</v>
      </c>
      <c r="Q5297" s="83">
        <v>5296</v>
      </c>
      <c r="R5297" s="86">
        <v>3.9674500000000001E-2</v>
      </c>
      <c r="S5297" s="86">
        <v>0.241621</v>
      </c>
    </row>
    <row r="5298" spans="2:19" x14ac:dyDescent="0.2">
      <c r="B5298" s="33"/>
      <c r="L5298" s="84">
        <v>0.67600000000000005</v>
      </c>
      <c r="M5298" s="83">
        <v>5191.82</v>
      </c>
      <c r="N5298" s="83">
        <v>105.179</v>
      </c>
      <c r="O5298" s="83">
        <v>5086.6400000000003</v>
      </c>
      <c r="P5298" s="83">
        <v>210.358</v>
      </c>
      <c r="Q5298" s="83">
        <v>5297</v>
      </c>
      <c r="R5298" s="86">
        <v>3.9712699999999997E-2</v>
      </c>
      <c r="S5298" s="86">
        <v>0.24184600000000001</v>
      </c>
    </row>
    <row r="5299" spans="2:19" x14ac:dyDescent="0.2">
      <c r="B5299" s="33"/>
      <c r="L5299" s="84">
        <v>0.67559999999999998</v>
      </c>
      <c r="M5299" s="83">
        <v>5192.7</v>
      </c>
      <c r="N5299" s="83">
        <v>105.3</v>
      </c>
      <c r="O5299" s="83">
        <v>5087.3999999999996</v>
      </c>
      <c r="P5299" s="83">
        <v>210.6</v>
      </c>
      <c r="Q5299" s="83">
        <v>5298</v>
      </c>
      <c r="R5299" s="86">
        <v>3.9750899999999999E-2</v>
      </c>
      <c r="S5299" s="86">
        <v>0.24207100000000001</v>
      </c>
    </row>
    <row r="5300" spans="2:19" x14ac:dyDescent="0.2">
      <c r="B5300" s="33"/>
      <c r="L5300" s="84">
        <v>0.6754</v>
      </c>
      <c r="M5300" s="83">
        <v>5193.58</v>
      </c>
      <c r="N5300" s="83">
        <v>105.42100000000001</v>
      </c>
      <c r="O5300" s="83">
        <v>5088.16</v>
      </c>
      <c r="P5300" s="83">
        <v>210.84200000000001</v>
      </c>
      <c r="Q5300" s="83">
        <v>5299</v>
      </c>
      <c r="R5300" s="86">
        <v>3.9789100000000001E-2</v>
      </c>
      <c r="S5300" s="86">
        <v>0.24229600000000001</v>
      </c>
    </row>
    <row r="5301" spans="2:19" x14ac:dyDescent="0.2">
      <c r="B5301" s="33"/>
      <c r="L5301" s="84">
        <v>0.6744</v>
      </c>
      <c r="M5301" s="83">
        <v>5194.46</v>
      </c>
      <c r="N5301" s="83">
        <v>105.54300000000001</v>
      </c>
      <c r="O5301" s="83">
        <v>5088.91</v>
      </c>
      <c r="P5301" s="83">
        <v>211.08500000000001</v>
      </c>
      <c r="Q5301" s="83">
        <v>5300</v>
      </c>
      <c r="R5301" s="86">
        <v>3.9827399999999999E-2</v>
      </c>
      <c r="S5301" s="86">
        <v>0.24252099999999999</v>
      </c>
    </row>
    <row r="5302" spans="2:19" x14ac:dyDescent="0.2">
      <c r="B5302" s="33"/>
      <c r="L5302" s="84">
        <v>0.67320000000000002</v>
      </c>
      <c r="M5302" s="83">
        <v>5195.34</v>
      </c>
      <c r="N5302" s="83">
        <v>105.664</v>
      </c>
      <c r="O5302" s="83">
        <v>5089.67</v>
      </c>
      <c r="P5302" s="83">
        <v>211.328</v>
      </c>
      <c r="Q5302" s="83">
        <v>5301</v>
      </c>
      <c r="R5302" s="86">
        <v>3.9865600000000001E-2</v>
      </c>
      <c r="S5302" s="86">
        <v>0.24274699999999999</v>
      </c>
    </row>
    <row r="5303" spans="2:19" x14ac:dyDescent="0.2">
      <c r="B5303" s="33"/>
      <c r="L5303" s="84">
        <v>0.67279999999999995</v>
      </c>
      <c r="M5303" s="83">
        <v>5196.21</v>
      </c>
      <c r="N5303" s="83">
        <v>105.785</v>
      </c>
      <c r="O5303" s="83">
        <v>5090.43</v>
      </c>
      <c r="P5303" s="83">
        <v>211.571</v>
      </c>
      <c r="Q5303" s="83">
        <v>5302</v>
      </c>
      <c r="R5303" s="86">
        <v>3.9903899999999999E-2</v>
      </c>
      <c r="S5303" s="86">
        <v>0.24297199999999999</v>
      </c>
    </row>
    <row r="5304" spans="2:19" x14ac:dyDescent="0.2">
      <c r="B5304" s="33"/>
      <c r="L5304" s="84">
        <v>0.67269999999999996</v>
      </c>
      <c r="M5304" s="83">
        <v>5197.09</v>
      </c>
      <c r="N5304" s="83">
        <v>105.907</v>
      </c>
      <c r="O5304" s="83">
        <v>5091.1899999999996</v>
      </c>
      <c r="P5304" s="83">
        <v>211.81399999999999</v>
      </c>
      <c r="Q5304" s="83">
        <v>5303</v>
      </c>
      <c r="R5304" s="86">
        <v>3.99423E-2</v>
      </c>
      <c r="S5304" s="86">
        <v>0.243537</v>
      </c>
    </row>
    <row r="5305" spans="2:19" x14ac:dyDescent="0.2">
      <c r="B5305" s="33"/>
      <c r="L5305" s="84">
        <v>0.67269999999999996</v>
      </c>
      <c r="M5305" s="83">
        <v>5197.97</v>
      </c>
      <c r="N5305" s="83">
        <v>106.029</v>
      </c>
      <c r="O5305" s="83">
        <v>5091.9399999999996</v>
      </c>
      <c r="P5305" s="83">
        <v>212.05699999999999</v>
      </c>
      <c r="Q5305" s="83">
        <v>5304</v>
      </c>
      <c r="R5305" s="86">
        <v>3.9980599999999998E-2</v>
      </c>
      <c r="S5305" s="86">
        <v>0.243537</v>
      </c>
    </row>
    <row r="5306" spans="2:19" x14ac:dyDescent="0.2">
      <c r="B5306" s="33"/>
      <c r="L5306" s="84">
        <v>0.67269999999999996</v>
      </c>
      <c r="M5306" s="83">
        <v>5198.8500000000004</v>
      </c>
      <c r="N5306" s="83">
        <v>106.151</v>
      </c>
      <c r="O5306" s="83">
        <v>5092.7</v>
      </c>
      <c r="P5306" s="83">
        <v>212.30099999999999</v>
      </c>
      <c r="Q5306" s="83">
        <v>5305</v>
      </c>
      <c r="R5306" s="86">
        <v>4.0018999999999999E-2</v>
      </c>
      <c r="S5306" s="86">
        <v>0.243537</v>
      </c>
    </row>
    <row r="5307" spans="2:19" x14ac:dyDescent="0.2">
      <c r="B5307" s="33"/>
      <c r="L5307" s="84">
        <v>0.67269999999999996</v>
      </c>
      <c r="M5307" s="83">
        <v>5199.7299999999996</v>
      </c>
      <c r="N5307" s="83">
        <v>106.27200000000001</v>
      </c>
      <c r="O5307" s="83">
        <v>5093.46</v>
      </c>
      <c r="P5307" s="83">
        <v>212.54499999999999</v>
      </c>
      <c r="Q5307" s="83">
        <v>5306</v>
      </c>
      <c r="R5307" s="86">
        <v>4.0057500000000003E-2</v>
      </c>
      <c r="S5307" s="86">
        <v>0.243537</v>
      </c>
    </row>
    <row r="5308" spans="2:19" x14ac:dyDescent="0.2">
      <c r="B5308" s="33"/>
      <c r="L5308" s="84">
        <v>0.6724</v>
      </c>
      <c r="M5308" s="83">
        <v>5200.6099999999997</v>
      </c>
      <c r="N5308" s="83">
        <v>106.39400000000001</v>
      </c>
      <c r="O5308" s="83">
        <v>5094.21</v>
      </c>
      <c r="P5308" s="83">
        <v>212.78899999999999</v>
      </c>
      <c r="Q5308" s="83">
        <v>5307</v>
      </c>
      <c r="R5308" s="86">
        <v>4.0095899999999997E-2</v>
      </c>
      <c r="S5308" s="86">
        <v>0.24410299999999999</v>
      </c>
    </row>
    <row r="5309" spans="2:19" x14ac:dyDescent="0.2">
      <c r="B5309" s="33"/>
      <c r="L5309" s="84">
        <v>0.67179999999999995</v>
      </c>
      <c r="M5309" s="83">
        <v>5201.4799999999996</v>
      </c>
      <c r="N5309" s="83">
        <v>106.517</v>
      </c>
      <c r="O5309" s="83">
        <v>5094.97</v>
      </c>
      <c r="P5309" s="83">
        <v>213.03299999999999</v>
      </c>
      <c r="Q5309" s="83">
        <v>5308</v>
      </c>
      <c r="R5309" s="86">
        <v>4.0134400000000001E-2</v>
      </c>
      <c r="S5309" s="86">
        <v>0.24432899999999999</v>
      </c>
    </row>
    <row r="5310" spans="2:19" x14ac:dyDescent="0.2">
      <c r="B5310" s="33"/>
      <c r="L5310" s="84">
        <v>0.67110000000000003</v>
      </c>
      <c r="M5310" s="83">
        <v>5202.3599999999997</v>
      </c>
      <c r="N5310" s="83">
        <v>106.639</v>
      </c>
      <c r="O5310" s="83">
        <v>5095.72</v>
      </c>
      <c r="P5310" s="83">
        <v>213.27799999999999</v>
      </c>
      <c r="Q5310" s="83">
        <v>5309</v>
      </c>
      <c r="R5310" s="86">
        <v>4.0172899999999998E-2</v>
      </c>
      <c r="S5310" s="86">
        <v>0.244556</v>
      </c>
    </row>
    <row r="5311" spans="2:19" x14ac:dyDescent="0.2">
      <c r="B5311" s="33"/>
      <c r="L5311" s="84">
        <v>0.67010000000000003</v>
      </c>
      <c r="M5311" s="83">
        <v>5203.24</v>
      </c>
      <c r="N5311" s="83">
        <v>106.761</v>
      </c>
      <c r="O5311" s="83">
        <v>5096.4799999999996</v>
      </c>
      <c r="P5311" s="83">
        <v>213.523</v>
      </c>
      <c r="Q5311" s="83">
        <v>5310</v>
      </c>
      <c r="R5311" s="86">
        <v>4.0211400000000001E-2</v>
      </c>
      <c r="S5311" s="86">
        <v>0.244783</v>
      </c>
    </row>
    <row r="5312" spans="2:19" x14ac:dyDescent="0.2">
      <c r="B5312" s="33"/>
      <c r="L5312" s="84">
        <v>0.66959999999999997</v>
      </c>
      <c r="M5312" s="83">
        <v>5204.12</v>
      </c>
      <c r="N5312" s="83">
        <v>106.884</v>
      </c>
      <c r="O5312" s="83">
        <v>5097.2299999999996</v>
      </c>
      <c r="P5312" s="83">
        <v>213.768</v>
      </c>
      <c r="Q5312" s="83">
        <v>5311</v>
      </c>
      <c r="R5312" s="86">
        <v>4.0250000000000001E-2</v>
      </c>
      <c r="S5312" s="86">
        <v>0.24501000000000001</v>
      </c>
    </row>
    <row r="5313" spans="2:19" x14ac:dyDescent="0.2">
      <c r="B5313" s="33"/>
      <c r="L5313" s="84">
        <v>0.6694</v>
      </c>
      <c r="M5313" s="83">
        <v>5204.99</v>
      </c>
      <c r="N5313" s="83">
        <v>107.006</v>
      </c>
      <c r="O5313" s="83">
        <v>5097.99</v>
      </c>
      <c r="P5313" s="83">
        <v>214.01300000000001</v>
      </c>
      <c r="Q5313" s="83">
        <v>5312</v>
      </c>
      <c r="R5313" s="86">
        <v>4.0288600000000001E-2</v>
      </c>
      <c r="S5313" s="86">
        <v>0.24523700000000001</v>
      </c>
    </row>
    <row r="5314" spans="2:19" x14ac:dyDescent="0.2">
      <c r="B5314" s="33"/>
      <c r="L5314" s="84">
        <v>0.66879999999999995</v>
      </c>
      <c r="M5314" s="83">
        <v>5205.87</v>
      </c>
      <c r="N5314" s="83">
        <v>107.129</v>
      </c>
      <c r="O5314" s="83">
        <v>5098.74</v>
      </c>
      <c r="P5314" s="83">
        <v>214.25800000000001</v>
      </c>
      <c r="Q5314" s="83">
        <v>5313</v>
      </c>
      <c r="R5314" s="86">
        <v>4.0327200000000001E-2</v>
      </c>
      <c r="S5314" s="86">
        <v>0.24546399999999999</v>
      </c>
    </row>
    <row r="5315" spans="2:19" x14ac:dyDescent="0.2">
      <c r="B5315" s="33"/>
      <c r="L5315" s="84">
        <v>0.66769999999999996</v>
      </c>
      <c r="M5315" s="83">
        <v>5206.75</v>
      </c>
      <c r="N5315" s="83">
        <v>107.252</v>
      </c>
      <c r="O5315" s="83">
        <v>5099.5</v>
      </c>
      <c r="P5315" s="83">
        <v>214.50399999999999</v>
      </c>
      <c r="Q5315" s="83">
        <v>5314</v>
      </c>
      <c r="R5315" s="86">
        <v>4.03658E-2</v>
      </c>
      <c r="S5315" s="86">
        <v>0.24569099999999999</v>
      </c>
    </row>
    <row r="5316" spans="2:19" x14ac:dyDescent="0.2">
      <c r="B5316" s="33"/>
      <c r="L5316" s="84">
        <v>0.66749999999999998</v>
      </c>
      <c r="M5316" s="83">
        <v>5207.63</v>
      </c>
      <c r="N5316" s="83">
        <v>107.375</v>
      </c>
      <c r="O5316" s="83">
        <v>5100.25</v>
      </c>
      <c r="P5316" s="83">
        <v>214.75</v>
      </c>
      <c r="Q5316" s="83">
        <v>5315</v>
      </c>
      <c r="R5316" s="86">
        <v>4.0404500000000003E-2</v>
      </c>
      <c r="S5316" s="86">
        <v>0.246032</v>
      </c>
    </row>
    <row r="5317" spans="2:19" x14ac:dyDescent="0.2">
      <c r="B5317" s="33"/>
      <c r="L5317" s="84">
        <v>0.66749999999999998</v>
      </c>
      <c r="M5317" s="83">
        <v>5208.5</v>
      </c>
      <c r="N5317" s="83">
        <v>107.498</v>
      </c>
      <c r="O5317" s="83">
        <v>5101</v>
      </c>
      <c r="P5317" s="83">
        <v>214.99600000000001</v>
      </c>
      <c r="Q5317" s="83">
        <v>5316</v>
      </c>
      <c r="R5317" s="86">
        <v>4.0443199999999999E-2</v>
      </c>
      <c r="S5317" s="86">
        <v>0.246032</v>
      </c>
    </row>
    <row r="5318" spans="2:19" x14ac:dyDescent="0.2">
      <c r="B5318" s="33"/>
      <c r="L5318" s="84">
        <v>0.66600000000000004</v>
      </c>
      <c r="M5318" s="83">
        <v>5209.38</v>
      </c>
      <c r="N5318" s="83">
        <v>107.621</v>
      </c>
      <c r="O5318" s="83">
        <v>5101.76</v>
      </c>
      <c r="P5318" s="83">
        <v>215.24299999999999</v>
      </c>
      <c r="Q5318" s="83">
        <v>5317</v>
      </c>
      <c r="R5318" s="86">
        <v>4.0481900000000001E-2</v>
      </c>
      <c r="S5318" s="86">
        <v>0.24637400000000001</v>
      </c>
    </row>
    <row r="5319" spans="2:19" x14ac:dyDescent="0.2">
      <c r="B5319" s="33"/>
      <c r="L5319" s="84">
        <v>0.66539999999999999</v>
      </c>
      <c r="M5319" s="83">
        <v>5210.26</v>
      </c>
      <c r="N5319" s="83">
        <v>107.745</v>
      </c>
      <c r="O5319" s="83">
        <v>5102.51</v>
      </c>
      <c r="P5319" s="83">
        <v>215.489</v>
      </c>
      <c r="Q5319" s="83">
        <v>5318</v>
      </c>
      <c r="R5319" s="86">
        <v>4.05207E-2</v>
      </c>
      <c r="S5319" s="86">
        <v>0.24660199999999999</v>
      </c>
    </row>
    <row r="5320" spans="2:19" x14ac:dyDescent="0.2">
      <c r="B5320" s="33"/>
      <c r="L5320" s="84">
        <v>0.66490000000000005</v>
      </c>
      <c r="M5320" s="83">
        <v>5211.13</v>
      </c>
      <c r="N5320" s="83">
        <v>107.86799999999999</v>
      </c>
      <c r="O5320" s="83">
        <v>5103.26</v>
      </c>
      <c r="P5320" s="83">
        <v>215.73599999999999</v>
      </c>
      <c r="Q5320" s="83">
        <v>5319</v>
      </c>
      <c r="R5320" s="86">
        <v>4.0559499999999998E-2</v>
      </c>
      <c r="S5320" s="86">
        <v>0.246944</v>
      </c>
    </row>
    <row r="5321" spans="2:19" x14ac:dyDescent="0.2">
      <c r="B5321" s="33"/>
      <c r="L5321" s="84">
        <v>0.66490000000000005</v>
      </c>
      <c r="M5321" s="83">
        <v>5212.01</v>
      </c>
      <c r="N5321" s="83">
        <v>107.991</v>
      </c>
      <c r="O5321" s="83">
        <v>5104.0200000000004</v>
      </c>
      <c r="P5321" s="83">
        <v>215.983</v>
      </c>
      <c r="Q5321" s="83">
        <v>5320</v>
      </c>
      <c r="R5321" s="86">
        <v>4.0598299999999997E-2</v>
      </c>
      <c r="S5321" s="86">
        <v>0.246944</v>
      </c>
    </row>
    <row r="5322" spans="2:19" x14ac:dyDescent="0.2">
      <c r="B5322" s="33"/>
      <c r="L5322" s="84">
        <v>0.66439999999999999</v>
      </c>
      <c r="M5322" s="83">
        <v>5212.88</v>
      </c>
      <c r="N5322" s="83">
        <v>108.11499999999999</v>
      </c>
      <c r="O5322" s="83">
        <v>5104.7700000000004</v>
      </c>
      <c r="P5322" s="83">
        <v>216.23</v>
      </c>
      <c r="Q5322" s="83">
        <v>5321</v>
      </c>
      <c r="R5322" s="86">
        <v>4.0637199999999998E-2</v>
      </c>
      <c r="S5322" s="86">
        <v>0.24740100000000001</v>
      </c>
    </row>
    <row r="5323" spans="2:19" x14ac:dyDescent="0.2">
      <c r="B5323" s="33"/>
      <c r="L5323" s="84">
        <v>0.66439999999999999</v>
      </c>
      <c r="M5323" s="83">
        <v>5213.76</v>
      </c>
      <c r="N5323" s="83">
        <v>108.239</v>
      </c>
      <c r="O5323" s="83">
        <v>5105.5200000000004</v>
      </c>
      <c r="P5323" s="83">
        <v>216.47800000000001</v>
      </c>
      <c r="Q5323" s="83">
        <v>5322</v>
      </c>
      <c r="R5323" s="86">
        <v>4.0675999999999997E-2</v>
      </c>
      <c r="S5323" s="86">
        <v>0.24740100000000001</v>
      </c>
    </row>
    <row r="5324" spans="2:19" x14ac:dyDescent="0.2">
      <c r="B5324" s="33"/>
      <c r="L5324" s="84">
        <v>0.66349999999999998</v>
      </c>
      <c r="M5324" s="83">
        <v>5214.6400000000003</v>
      </c>
      <c r="N5324" s="83">
        <v>108.363</v>
      </c>
      <c r="O5324" s="83">
        <v>5106.2700000000004</v>
      </c>
      <c r="P5324" s="83">
        <v>216.726</v>
      </c>
      <c r="Q5324" s="83">
        <v>5323</v>
      </c>
      <c r="R5324" s="86">
        <v>4.0714899999999998E-2</v>
      </c>
      <c r="S5324" s="86">
        <v>0.24774399999999999</v>
      </c>
    </row>
    <row r="5325" spans="2:19" x14ac:dyDescent="0.2">
      <c r="B5325" s="33"/>
      <c r="L5325" s="84">
        <v>0.6633</v>
      </c>
      <c r="M5325" s="83">
        <v>5215.51</v>
      </c>
      <c r="N5325" s="83">
        <v>108.48699999999999</v>
      </c>
      <c r="O5325" s="83">
        <v>5107.03</v>
      </c>
      <c r="P5325" s="83">
        <v>216.97399999999999</v>
      </c>
      <c r="Q5325" s="83">
        <v>5324</v>
      </c>
      <c r="R5325" s="86">
        <v>4.0753900000000003E-2</v>
      </c>
      <c r="S5325" s="86">
        <v>0.247973</v>
      </c>
    </row>
    <row r="5326" spans="2:19" x14ac:dyDescent="0.2">
      <c r="B5326" s="33"/>
      <c r="L5326" s="84">
        <v>0.66310000000000002</v>
      </c>
      <c r="M5326" s="83">
        <v>5216.3900000000003</v>
      </c>
      <c r="N5326" s="83">
        <v>108.611</v>
      </c>
      <c r="O5326" s="83">
        <v>5107.78</v>
      </c>
      <c r="P5326" s="83">
        <v>217.22200000000001</v>
      </c>
      <c r="Q5326" s="83">
        <v>5325</v>
      </c>
      <c r="R5326" s="86">
        <v>4.0792799999999997E-2</v>
      </c>
      <c r="S5326" s="86">
        <v>0.24831600000000001</v>
      </c>
    </row>
    <row r="5327" spans="2:19" x14ac:dyDescent="0.2">
      <c r="B5327" s="33"/>
      <c r="L5327" s="84">
        <v>0.66310000000000002</v>
      </c>
      <c r="M5327" s="83">
        <v>5217.26</v>
      </c>
      <c r="N5327" s="83">
        <v>108.735</v>
      </c>
      <c r="O5327" s="83">
        <v>5108.53</v>
      </c>
      <c r="P5327" s="83">
        <v>217.47</v>
      </c>
      <c r="Q5327" s="83">
        <v>5326</v>
      </c>
      <c r="R5327" s="86">
        <v>4.0831800000000001E-2</v>
      </c>
      <c r="S5327" s="86">
        <v>0.24831600000000001</v>
      </c>
    </row>
    <row r="5328" spans="2:19" x14ac:dyDescent="0.2">
      <c r="B5328" s="33"/>
      <c r="L5328" s="84">
        <v>0.66239999999999999</v>
      </c>
      <c r="M5328" s="83">
        <v>5218.1400000000003</v>
      </c>
      <c r="N5328" s="83">
        <v>108.85899999999999</v>
      </c>
      <c r="O5328" s="83">
        <v>5109.28</v>
      </c>
      <c r="P5328" s="83">
        <v>217.71899999999999</v>
      </c>
      <c r="Q5328" s="83">
        <v>5327</v>
      </c>
      <c r="R5328" s="86">
        <v>4.0870799999999999E-2</v>
      </c>
      <c r="S5328" s="86">
        <v>0.24865999999999999</v>
      </c>
    </row>
    <row r="5329" spans="2:19" x14ac:dyDescent="0.2">
      <c r="B5329" s="33"/>
      <c r="L5329" s="84">
        <v>0.66220000000000001</v>
      </c>
      <c r="M5329" s="83">
        <v>5219.0200000000004</v>
      </c>
      <c r="N5329" s="83">
        <v>108.98399999999999</v>
      </c>
      <c r="O5329" s="83">
        <v>5110.03</v>
      </c>
      <c r="P5329" s="83">
        <v>217.96799999999999</v>
      </c>
      <c r="Q5329" s="83">
        <v>5328</v>
      </c>
      <c r="R5329" s="86">
        <v>4.0909899999999999E-2</v>
      </c>
      <c r="S5329" s="86">
        <v>0.248889</v>
      </c>
    </row>
    <row r="5330" spans="2:19" x14ac:dyDescent="0.2">
      <c r="B5330" s="33"/>
      <c r="L5330" s="84">
        <v>0.6613</v>
      </c>
      <c r="M5330" s="83">
        <v>5219.8900000000003</v>
      </c>
      <c r="N5330" s="83">
        <v>109.108</v>
      </c>
      <c r="O5330" s="83">
        <v>5110.78</v>
      </c>
      <c r="P5330" s="83">
        <v>218.21700000000001</v>
      </c>
      <c r="Q5330" s="83">
        <v>5329</v>
      </c>
      <c r="R5330" s="86">
        <v>4.0948900000000003E-2</v>
      </c>
      <c r="S5330" s="86">
        <v>0.24911900000000001</v>
      </c>
    </row>
    <row r="5331" spans="2:19" x14ac:dyDescent="0.2">
      <c r="B5331" s="33"/>
      <c r="L5331" s="84">
        <v>0.66110000000000002</v>
      </c>
      <c r="M5331" s="83">
        <v>5220.7700000000004</v>
      </c>
      <c r="N5331" s="83">
        <v>109.233</v>
      </c>
      <c r="O5331" s="83">
        <v>5111.53</v>
      </c>
      <c r="P5331" s="83">
        <v>218.46600000000001</v>
      </c>
      <c r="Q5331" s="83">
        <v>5330</v>
      </c>
      <c r="R5331" s="86">
        <v>4.0987999999999997E-2</v>
      </c>
      <c r="S5331" s="86">
        <v>0.24934899999999999</v>
      </c>
    </row>
    <row r="5332" spans="2:19" x14ac:dyDescent="0.2">
      <c r="B5332" s="33"/>
      <c r="L5332" s="84">
        <v>0.66059999999999997</v>
      </c>
      <c r="M5332" s="83">
        <v>5221.6400000000003</v>
      </c>
      <c r="N5332" s="83">
        <v>109.358</v>
      </c>
      <c r="O5332" s="83">
        <v>5112.28</v>
      </c>
      <c r="P5332" s="83">
        <v>218.71600000000001</v>
      </c>
      <c r="Q5332" s="83">
        <v>5331</v>
      </c>
      <c r="R5332" s="86">
        <v>4.10272E-2</v>
      </c>
      <c r="S5332" s="86">
        <v>0.24957799999999999</v>
      </c>
    </row>
    <row r="5333" spans="2:19" x14ac:dyDescent="0.2">
      <c r="B5333" s="33"/>
      <c r="L5333" s="84">
        <v>0.65959999999999996</v>
      </c>
      <c r="M5333" s="83">
        <v>5222.5200000000004</v>
      </c>
      <c r="N5333" s="83">
        <v>109.483</v>
      </c>
      <c r="O5333" s="83">
        <v>5113.03</v>
      </c>
      <c r="P5333" s="83">
        <v>218.96600000000001</v>
      </c>
      <c r="Q5333" s="83">
        <v>5332</v>
      </c>
      <c r="R5333" s="86">
        <v>4.10663E-2</v>
      </c>
      <c r="S5333" s="86">
        <v>0.249808</v>
      </c>
    </row>
    <row r="5334" spans="2:19" x14ac:dyDescent="0.2">
      <c r="B5334" s="33"/>
      <c r="L5334" s="84">
        <v>0.65939999999999999</v>
      </c>
      <c r="M5334" s="83">
        <v>5223.3900000000003</v>
      </c>
      <c r="N5334" s="83">
        <v>109.608</v>
      </c>
      <c r="O5334" s="83">
        <v>5113.78</v>
      </c>
      <c r="P5334" s="83">
        <v>219.21600000000001</v>
      </c>
      <c r="Q5334" s="83">
        <v>5333</v>
      </c>
      <c r="R5334" s="86">
        <v>4.1105500000000003E-2</v>
      </c>
      <c r="S5334" s="86">
        <v>0.250384</v>
      </c>
    </row>
    <row r="5335" spans="2:19" x14ac:dyDescent="0.2">
      <c r="B5335" s="33"/>
      <c r="L5335" s="84">
        <v>0.65939999999999999</v>
      </c>
      <c r="M5335" s="83">
        <v>5224.2700000000004</v>
      </c>
      <c r="N5335" s="83">
        <v>109.733</v>
      </c>
      <c r="O5335" s="83">
        <v>5114.53</v>
      </c>
      <c r="P5335" s="83">
        <v>219.46600000000001</v>
      </c>
      <c r="Q5335" s="83">
        <v>5334</v>
      </c>
      <c r="R5335" s="86">
        <v>4.1144699999999999E-2</v>
      </c>
      <c r="S5335" s="86">
        <v>0.250384</v>
      </c>
    </row>
    <row r="5336" spans="2:19" x14ac:dyDescent="0.2">
      <c r="B5336" s="33"/>
      <c r="L5336" s="84">
        <v>0.65939999999999999</v>
      </c>
      <c r="M5336" s="83">
        <v>5225.1400000000003</v>
      </c>
      <c r="N5336" s="83">
        <v>109.858</v>
      </c>
      <c r="O5336" s="83">
        <v>5115.28</v>
      </c>
      <c r="P5336" s="83">
        <v>219.71600000000001</v>
      </c>
      <c r="Q5336" s="83">
        <v>5335</v>
      </c>
      <c r="R5336" s="86">
        <v>4.1183900000000002E-2</v>
      </c>
      <c r="S5336" s="86">
        <v>0.250384</v>
      </c>
    </row>
    <row r="5337" spans="2:19" x14ac:dyDescent="0.2">
      <c r="B5337" s="33"/>
      <c r="L5337" s="84">
        <v>0.65939999999999999</v>
      </c>
      <c r="M5337" s="83">
        <v>5226.0200000000004</v>
      </c>
      <c r="N5337" s="83">
        <v>109.98399999999999</v>
      </c>
      <c r="O5337" s="83">
        <v>5116.03</v>
      </c>
      <c r="P5337" s="83">
        <v>219.96700000000001</v>
      </c>
      <c r="Q5337" s="83">
        <v>5336</v>
      </c>
      <c r="R5337" s="86">
        <v>4.1223200000000002E-2</v>
      </c>
      <c r="S5337" s="86">
        <v>0.250384</v>
      </c>
    </row>
    <row r="5338" spans="2:19" x14ac:dyDescent="0.2">
      <c r="B5338" s="33"/>
      <c r="L5338" s="84">
        <v>0.6593</v>
      </c>
      <c r="M5338" s="83">
        <v>5226.8900000000003</v>
      </c>
      <c r="N5338" s="83">
        <v>110.10899999999999</v>
      </c>
      <c r="O5338" s="83">
        <v>5116.78</v>
      </c>
      <c r="P5338" s="83">
        <v>220.21799999999999</v>
      </c>
      <c r="Q5338" s="83">
        <v>5337</v>
      </c>
      <c r="R5338" s="86">
        <v>4.1262500000000001E-2</v>
      </c>
      <c r="S5338" s="86">
        <v>0.25096000000000002</v>
      </c>
    </row>
    <row r="5339" spans="2:19" x14ac:dyDescent="0.2">
      <c r="B5339" s="33"/>
      <c r="L5339" s="84">
        <v>0.65900000000000003</v>
      </c>
      <c r="M5339" s="83">
        <v>5227.7700000000004</v>
      </c>
      <c r="N5339" s="83">
        <v>110.235</v>
      </c>
      <c r="O5339" s="83">
        <v>5117.53</v>
      </c>
      <c r="P5339" s="83">
        <v>220.46899999999999</v>
      </c>
      <c r="Q5339" s="83">
        <v>5338</v>
      </c>
      <c r="R5339" s="86">
        <v>4.13018E-2</v>
      </c>
      <c r="S5339" s="86">
        <v>0.251191</v>
      </c>
    </row>
    <row r="5340" spans="2:19" x14ac:dyDescent="0.2">
      <c r="B5340" s="33"/>
      <c r="L5340" s="84">
        <v>0.65880000000000005</v>
      </c>
      <c r="M5340" s="83">
        <v>5228.6400000000003</v>
      </c>
      <c r="N5340" s="83">
        <v>110.36</v>
      </c>
      <c r="O5340" s="83">
        <v>5118.28</v>
      </c>
      <c r="P5340" s="83">
        <v>220.721</v>
      </c>
      <c r="Q5340" s="83">
        <v>5339</v>
      </c>
      <c r="R5340" s="86">
        <v>4.1341200000000002E-2</v>
      </c>
      <c r="S5340" s="86">
        <v>0.25142199999999998</v>
      </c>
    </row>
    <row r="5341" spans="2:19" x14ac:dyDescent="0.2">
      <c r="B5341" s="33"/>
      <c r="L5341" s="84">
        <v>0.65839999999999999</v>
      </c>
      <c r="M5341" s="83">
        <v>5229.51</v>
      </c>
      <c r="N5341" s="83">
        <v>110.486</v>
      </c>
      <c r="O5341" s="83">
        <v>5119.03</v>
      </c>
      <c r="P5341" s="83">
        <v>220.97200000000001</v>
      </c>
      <c r="Q5341" s="83">
        <v>5340</v>
      </c>
      <c r="R5341" s="86">
        <v>4.1380599999999997E-2</v>
      </c>
      <c r="S5341" s="86">
        <v>0.25176900000000002</v>
      </c>
    </row>
    <row r="5342" spans="2:19" x14ac:dyDescent="0.2">
      <c r="B5342" s="33"/>
      <c r="L5342" s="84">
        <v>0.65839999999999999</v>
      </c>
      <c r="M5342" s="83">
        <v>5230.3900000000003</v>
      </c>
      <c r="N5342" s="83">
        <v>110.61199999999999</v>
      </c>
      <c r="O5342" s="83">
        <v>5119.78</v>
      </c>
      <c r="P5342" s="83">
        <v>221.22399999999999</v>
      </c>
      <c r="Q5342" s="83">
        <v>5341</v>
      </c>
      <c r="R5342" s="86">
        <v>4.1419999999999998E-2</v>
      </c>
      <c r="S5342" s="86">
        <v>0.25176900000000002</v>
      </c>
    </row>
    <row r="5343" spans="2:19" x14ac:dyDescent="0.2">
      <c r="B5343" s="33"/>
      <c r="L5343" s="84">
        <v>0.65759999999999996</v>
      </c>
      <c r="M5343" s="83">
        <v>5231.26</v>
      </c>
      <c r="N5343" s="83">
        <v>110.738</v>
      </c>
      <c r="O5343" s="83">
        <v>5120.5200000000004</v>
      </c>
      <c r="P5343" s="83">
        <v>221.476</v>
      </c>
      <c r="Q5343" s="83">
        <v>5342</v>
      </c>
      <c r="R5343" s="86">
        <v>4.14594E-2</v>
      </c>
      <c r="S5343" s="86">
        <v>0.25223200000000001</v>
      </c>
    </row>
    <row r="5344" spans="2:19" x14ac:dyDescent="0.2">
      <c r="B5344" s="33"/>
      <c r="L5344" s="84">
        <v>0.65759999999999996</v>
      </c>
      <c r="M5344" s="83">
        <v>5232.1400000000003</v>
      </c>
      <c r="N5344" s="83">
        <v>110.864</v>
      </c>
      <c r="O5344" s="83">
        <v>5121.2700000000004</v>
      </c>
      <c r="P5344" s="83">
        <v>221.72900000000001</v>
      </c>
      <c r="Q5344" s="83">
        <v>5343</v>
      </c>
      <c r="R5344" s="86">
        <v>4.1498899999999998E-2</v>
      </c>
      <c r="S5344" s="86">
        <v>0.25223200000000001</v>
      </c>
    </row>
    <row r="5345" spans="2:19" x14ac:dyDescent="0.2">
      <c r="B5345" s="33"/>
      <c r="L5345" s="84">
        <v>0.65700000000000003</v>
      </c>
      <c r="M5345" s="83">
        <v>5233.01</v>
      </c>
      <c r="N5345" s="83">
        <v>110.991</v>
      </c>
      <c r="O5345" s="83">
        <v>5122.0200000000004</v>
      </c>
      <c r="P5345" s="83">
        <v>221.98099999999999</v>
      </c>
      <c r="Q5345" s="83">
        <v>5344</v>
      </c>
      <c r="R5345" s="86">
        <v>4.1538400000000003E-2</v>
      </c>
      <c r="S5345" s="86">
        <v>0.252695</v>
      </c>
    </row>
    <row r="5346" spans="2:19" x14ac:dyDescent="0.2">
      <c r="B5346" s="33"/>
      <c r="L5346" s="84">
        <v>0.65700000000000003</v>
      </c>
      <c r="M5346" s="83">
        <v>5233.88</v>
      </c>
      <c r="N5346" s="83">
        <v>111.117</v>
      </c>
      <c r="O5346" s="83">
        <v>5122.7700000000004</v>
      </c>
      <c r="P5346" s="83">
        <v>222.23400000000001</v>
      </c>
      <c r="Q5346" s="83">
        <v>5345</v>
      </c>
      <c r="R5346" s="86">
        <v>4.1577900000000001E-2</v>
      </c>
      <c r="S5346" s="86">
        <v>0.252695</v>
      </c>
    </row>
    <row r="5347" spans="2:19" x14ac:dyDescent="0.2">
      <c r="B5347" s="33"/>
      <c r="L5347" s="84">
        <v>0.65690000000000004</v>
      </c>
      <c r="M5347" s="83">
        <v>5234.76</v>
      </c>
      <c r="N5347" s="83">
        <v>111.244</v>
      </c>
      <c r="O5347" s="83">
        <v>5123.51</v>
      </c>
      <c r="P5347" s="83">
        <v>222.48699999999999</v>
      </c>
      <c r="Q5347" s="83">
        <v>5346</v>
      </c>
      <c r="R5347" s="86">
        <v>4.1617500000000002E-2</v>
      </c>
      <c r="S5347" s="86">
        <v>0.25339099999999998</v>
      </c>
    </row>
    <row r="5348" spans="2:19" x14ac:dyDescent="0.2">
      <c r="B5348" s="33"/>
      <c r="L5348" s="84">
        <v>0.65690000000000004</v>
      </c>
      <c r="M5348" s="83">
        <v>5235.63</v>
      </c>
      <c r="N5348" s="83">
        <v>111.37</v>
      </c>
      <c r="O5348" s="83">
        <v>5124.26</v>
      </c>
      <c r="P5348" s="83">
        <v>222.74</v>
      </c>
      <c r="Q5348" s="83">
        <v>5347</v>
      </c>
      <c r="R5348" s="86">
        <v>4.1657100000000002E-2</v>
      </c>
      <c r="S5348" s="86">
        <v>0.25339099999999998</v>
      </c>
    </row>
    <row r="5349" spans="2:19" x14ac:dyDescent="0.2">
      <c r="B5349" s="33"/>
      <c r="L5349" s="84">
        <v>0.65690000000000004</v>
      </c>
      <c r="M5349" s="83">
        <v>5236.5</v>
      </c>
      <c r="N5349" s="83">
        <v>111.497</v>
      </c>
      <c r="O5349" s="83">
        <v>5125.01</v>
      </c>
      <c r="P5349" s="83">
        <v>222.994</v>
      </c>
      <c r="Q5349" s="83">
        <v>5348</v>
      </c>
      <c r="R5349" s="86">
        <v>4.1696700000000003E-2</v>
      </c>
      <c r="S5349" s="86">
        <v>0.25339099999999998</v>
      </c>
    </row>
    <row r="5350" spans="2:19" x14ac:dyDescent="0.2">
      <c r="B5350" s="33"/>
      <c r="L5350" s="84">
        <v>0.65690000000000004</v>
      </c>
      <c r="M5350" s="83">
        <v>5237.38</v>
      </c>
      <c r="N5350" s="83">
        <v>111.624</v>
      </c>
      <c r="O5350" s="83">
        <v>5125.75</v>
      </c>
      <c r="P5350" s="83">
        <v>223.24799999999999</v>
      </c>
      <c r="Q5350" s="83">
        <v>5349</v>
      </c>
      <c r="R5350" s="86">
        <v>4.1736299999999997E-2</v>
      </c>
      <c r="S5350" s="86">
        <v>0.25339099999999998</v>
      </c>
    </row>
    <row r="5351" spans="2:19" x14ac:dyDescent="0.2">
      <c r="B5351" s="33"/>
      <c r="L5351" s="84">
        <v>0.65629999999999999</v>
      </c>
      <c r="M5351" s="83">
        <v>5238.25</v>
      </c>
      <c r="N5351" s="83">
        <v>111.751</v>
      </c>
      <c r="O5351" s="83">
        <v>5126.5</v>
      </c>
      <c r="P5351" s="83">
        <v>223.50200000000001</v>
      </c>
      <c r="Q5351" s="83">
        <v>5350</v>
      </c>
      <c r="R5351" s="86">
        <v>4.1776000000000001E-2</v>
      </c>
      <c r="S5351" s="86">
        <v>0.253973</v>
      </c>
    </row>
    <row r="5352" spans="2:19" x14ac:dyDescent="0.2">
      <c r="B5352" s="33"/>
      <c r="L5352" s="84">
        <v>0.65569999999999995</v>
      </c>
      <c r="M5352" s="83">
        <v>5239.12</v>
      </c>
      <c r="N5352" s="83">
        <v>111.878</v>
      </c>
      <c r="O5352" s="83">
        <v>5127.24</v>
      </c>
      <c r="P5352" s="83">
        <v>223.756</v>
      </c>
      <c r="Q5352" s="83">
        <v>5351</v>
      </c>
      <c r="R5352" s="86">
        <v>4.1815699999999997E-2</v>
      </c>
      <c r="S5352" s="86">
        <v>0.25420500000000001</v>
      </c>
    </row>
    <row r="5353" spans="2:19" x14ac:dyDescent="0.2">
      <c r="B5353" s="33"/>
      <c r="L5353" s="84">
        <v>0.6552</v>
      </c>
      <c r="M5353" s="83">
        <v>5239.99</v>
      </c>
      <c r="N5353" s="83">
        <v>112.005</v>
      </c>
      <c r="O5353" s="83">
        <v>5127.99</v>
      </c>
      <c r="P5353" s="83">
        <v>224.01</v>
      </c>
      <c r="Q5353" s="83">
        <v>5352</v>
      </c>
      <c r="R5353" s="86">
        <v>4.1855400000000001E-2</v>
      </c>
      <c r="S5353" s="86">
        <v>0.254438</v>
      </c>
    </row>
    <row r="5354" spans="2:19" x14ac:dyDescent="0.2">
      <c r="B5354" s="33"/>
      <c r="L5354" s="84">
        <v>0.65469999999999995</v>
      </c>
      <c r="M5354" s="83">
        <v>5240.87</v>
      </c>
      <c r="N5354" s="83">
        <v>112.13200000000001</v>
      </c>
      <c r="O5354" s="83">
        <v>5128.74</v>
      </c>
      <c r="P5354" s="83">
        <v>224.26499999999999</v>
      </c>
      <c r="Q5354" s="83">
        <v>5353</v>
      </c>
      <c r="R5354" s="86">
        <v>4.18952E-2</v>
      </c>
      <c r="S5354" s="86">
        <v>0.25467099999999998</v>
      </c>
    </row>
    <row r="5355" spans="2:19" x14ac:dyDescent="0.2">
      <c r="B5355" s="33"/>
      <c r="L5355" s="84">
        <v>0.6542</v>
      </c>
      <c r="M5355" s="83">
        <v>5241.74</v>
      </c>
      <c r="N5355" s="83">
        <v>112.26</v>
      </c>
      <c r="O5355" s="83">
        <v>5129.4799999999996</v>
      </c>
      <c r="P5355" s="83">
        <v>224.52</v>
      </c>
      <c r="Q5355" s="83">
        <v>5354</v>
      </c>
      <c r="R5355" s="86">
        <v>4.1935E-2</v>
      </c>
      <c r="S5355" s="86">
        <v>0.255021</v>
      </c>
    </row>
    <row r="5356" spans="2:19" x14ac:dyDescent="0.2">
      <c r="B5356" s="33"/>
      <c r="L5356" s="84">
        <v>0.6542</v>
      </c>
      <c r="M5356" s="83">
        <v>5242.6099999999997</v>
      </c>
      <c r="N5356" s="83">
        <v>112.387</v>
      </c>
      <c r="O5356" s="83">
        <v>5130.2299999999996</v>
      </c>
      <c r="P5356" s="83">
        <v>224.77500000000001</v>
      </c>
      <c r="Q5356" s="83">
        <v>5355</v>
      </c>
      <c r="R5356" s="86">
        <v>4.19748E-2</v>
      </c>
      <c r="S5356" s="86">
        <v>0.255021</v>
      </c>
    </row>
    <row r="5357" spans="2:19" x14ac:dyDescent="0.2">
      <c r="B5357" s="33"/>
      <c r="L5357" s="84">
        <v>0.65390000000000004</v>
      </c>
      <c r="M5357" s="83">
        <v>5243.48</v>
      </c>
      <c r="N5357" s="83">
        <v>112.515</v>
      </c>
      <c r="O5357" s="83">
        <v>5130.97</v>
      </c>
      <c r="P5357" s="83">
        <v>225.03</v>
      </c>
      <c r="Q5357" s="83">
        <v>5356</v>
      </c>
      <c r="R5357" s="86">
        <v>4.2014599999999999E-2</v>
      </c>
      <c r="S5357" s="86">
        <v>0.25537100000000001</v>
      </c>
    </row>
    <row r="5358" spans="2:19" x14ac:dyDescent="0.2">
      <c r="B5358" s="33"/>
      <c r="L5358" s="84">
        <v>0.65369999999999995</v>
      </c>
      <c r="M5358" s="83">
        <v>5244.36</v>
      </c>
      <c r="N5358" s="83">
        <v>112.643</v>
      </c>
      <c r="O5358" s="83">
        <v>5131.71</v>
      </c>
      <c r="P5358" s="83">
        <v>225.286</v>
      </c>
      <c r="Q5358" s="83">
        <v>5357</v>
      </c>
      <c r="R5358" s="86">
        <v>4.2054500000000002E-2</v>
      </c>
      <c r="S5358" s="86">
        <v>0.25560500000000003</v>
      </c>
    </row>
    <row r="5359" spans="2:19" x14ac:dyDescent="0.2">
      <c r="B5359" s="33"/>
      <c r="L5359" s="84">
        <v>0.65210000000000001</v>
      </c>
      <c r="M5359" s="83">
        <v>5245.23</v>
      </c>
      <c r="N5359" s="83">
        <v>112.771</v>
      </c>
      <c r="O5359" s="83">
        <v>5132.46</v>
      </c>
      <c r="P5359" s="83">
        <v>225.542</v>
      </c>
      <c r="Q5359" s="83">
        <v>5358</v>
      </c>
      <c r="R5359" s="86">
        <v>4.2094399999999997E-2</v>
      </c>
      <c r="S5359" s="86">
        <v>0.256189</v>
      </c>
    </row>
    <row r="5360" spans="2:19" x14ac:dyDescent="0.2">
      <c r="B5360" s="33"/>
      <c r="L5360" s="84">
        <v>0.65210000000000001</v>
      </c>
      <c r="M5360" s="83">
        <v>5246.1</v>
      </c>
      <c r="N5360" s="83">
        <v>112.899</v>
      </c>
      <c r="O5360" s="83">
        <v>5133.2</v>
      </c>
      <c r="P5360" s="83">
        <v>225.798</v>
      </c>
      <c r="Q5360" s="83">
        <v>5359</v>
      </c>
      <c r="R5360" s="86">
        <v>4.21343E-2</v>
      </c>
      <c r="S5360" s="86">
        <v>0.256189</v>
      </c>
    </row>
    <row r="5361" spans="2:19" x14ac:dyDescent="0.2">
      <c r="B5361" s="33"/>
      <c r="L5361" s="84">
        <v>0.65210000000000001</v>
      </c>
      <c r="M5361" s="83">
        <v>5246.97</v>
      </c>
      <c r="N5361" s="83">
        <v>113.027</v>
      </c>
      <c r="O5361" s="83">
        <v>5133.95</v>
      </c>
      <c r="P5361" s="83">
        <v>226.054</v>
      </c>
      <c r="Q5361" s="83">
        <v>5360</v>
      </c>
      <c r="R5361" s="86">
        <v>4.2174299999999998E-2</v>
      </c>
      <c r="S5361" s="86">
        <v>0.256189</v>
      </c>
    </row>
    <row r="5362" spans="2:19" x14ac:dyDescent="0.2">
      <c r="B5362" s="33"/>
      <c r="L5362" s="84">
        <v>0.65210000000000001</v>
      </c>
      <c r="M5362" s="83">
        <v>5247.84</v>
      </c>
      <c r="N5362" s="83">
        <v>113.155</v>
      </c>
      <c r="O5362" s="83">
        <v>5134.6899999999996</v>
      </c>
      <c r="P5362" s="83">
        <v>226.31100000000001</v>
      </c>
      <c r="Q5362" s="83">
        <v>5361</v>
      </c>
      <c r="R5362" s="86">
        <v>4.2214300000000003E-2</v>
      </c>
      <c r="S5362" s="86">
        <v>0.256189</v>
      </c>
    </row>
    <row r="5363" spans="2:19" x14ac:dyDescent="0.2">
      <c r="B5363" s="33"/>
      <c r="L5363" s="84">
        <v>0.65159999999999996</v>
      </c>
      <c r="M5363" s="83">
        <v>5248.72</v>
      </c>
      <c r="N5363" s="83">
        <v>113.28400000000001</v>
      </c>
      <c r="O5363" s="83">
        <v>5135.43</v>
      </c>
      <c r="P5363" s="83">
        <v>226.56700000000001</v>
      </c>
      <c r="Q5363" s="83">
        <v>5362</v>
      </c>
      <c r="R5363" s="86">
        <v>4.2254300000000002E-2</v>
      </c>
      <c r="S5363" s="86">
        <v>0.25689200000000001</v>
      </c>
    </row>
    <row r="5364" spans="2:19" x14ac:dyDescent="0.2">
      <c r="B5364" s="33"/>
      <c r="L5364" s="84">
        <v>0.65159999999999996</v>
      </c>
      <c r="M5364" s="83">
        <v>5249.59</v>
      </c>
      <c r="N5364" s="83">
        <v>113.41200000000001</v>
      </c>
      <c r="O5364" s="83">
        <v>5136.18</v>
      </c>
      <c r="P5364" s="83">
        <v>226.82400000000001</v>
      </c>
      <c r="Q5364" s="83">
        <v>5363</v>
      </c>
      <c r="R5364" s="86">
        <v>4.22943E-2</v>
      </c>
      <c r="S5364" s="86">
        <v>0.25689200000000001</v>
      </c>
    </row>
    <row r="5365" spans="2:19" x14ac:dyDescent="0.2">
      <c r="B5365" s="33"/>
      <c r="L5365" s="84">
        <v>0.65080000000000005</v>
      </c>
      <c r="M5365" s="83">
        <v>5250.46</v>
      </c>
      <c r="N5365" s="83">
        <v>113.541</v>
      </c>
      <c r="O5365" s="83">
        <v>5136.92</v>
      </c>
      <c r="P5365" s="83">
        <v>227.08199999999999</v>
      </c>
      <c r="Q5365" s="83">
        <v>5364</v>
      </c>
      <c r="R5365" s="86">
        <v>4.2334400000000001E-2</v>
      </c>
      <c r="S5365" s="86">
        <v>0.25724399999999997</v>
      </c>
    </row>
    <row r="5366" spans="2:19" x14ac:dyDescent="0.2">
      <c r="B5366" s="33"/>
      <c r="L5366" s="84">
        <v>0.65039999999999998</v>
      </c>
      <c r="M5366" s="83">
        <v>5251.33</v>
      </c>
      <c r="N5366" s="83">
        <v>113.67</v>
      </c>
      <c r="O5366" s="83">
        <v>5137.66</v>
      </c>
      <c r="P5366" s="83">
        <v>227.339</v>
      </c>
      <c r="Q5366" s="83">
        <v>5365</v>
      </c>
      <c r="R5366" s="86">
        <v>4.2374500000000002E-2</v>
      </c>
      <c r="S5366" s="86">
        <v>0.25747900000000001</v>
      </c>
    </row>
    <row r="5367" spans="2:19" x14ac:dyDescent="0.2">
      <c r="B5367" s="33"/>
      <c r="L5367" s="84">
        <v>0.6502</v>
      </c>
      <c r="M5367" s="83">
        <v>5252.2</v>
      </c>
      <c r="N5367" s="83">
        <v>113.798</v>
      </c>
      <c r="O5367" s="83">
        <v>5138.3999999999996</v>
      </c>
      <c r="P5367" s="83">
        <v>227.59700000000001</v>
      </c>
      <c r="Q5367" s="83">
        <v>5366</v>
      </c>
      <c r="R5367" s="86">
        <v>4.2414599999999997E-2</v>
      </c>
      <c r="S5367" s="86">
        <v>0.25771300000000003</v>
      </c>
    </row>
    <row r="5368" spans="2:19" x14ac:dyDescent="0.2">
      <c r="B5368" s="33"/>
      <c r="L5368" s="84">
        <v>0.64970000000000006</v>
      </c>
      <c r="M5368" s="83">
        <v>5253.07</v>
      </c>
      <c r="N5368" s="83">
        <v>113.92700000000001</v>
      </c>
      <c r="O5368" s="83">
        <v>5139.1499999999996</v>
      </c>
      <c r="P5368" s="83">
        <v>227.85499999999999</v>
      </c>
      <c r="Q5368" s="83">
        <v>5367</v>
      </c>
      <c r="R5368" s="86">
        <v>4.2454800000000001E-2</v>
      </c>
      <c r="S5368" s="86">
        <v>0.25794800000000001</v>
      </c>
    </row>
    <row r="5369" spans="2:19" x14ac:dyDescent="0.2">
      <c r="B5369" s="33"/>
      <c r="L5369" s="84">
        <v>0.64900000000000002</v>
      </c>
      <c r="M5369" s="83">
        <v>5253.94</v>
      </c>
      <c r="N5369" s="83">
        <v>114.057</v>
      </c>
      <c r="O5369" s="83">
        <v>5139.8900000000003</v>
      </c>
      <c r="P5369" s="83">
        <v>228.113</v>
      </c>
      <c r="Q5369" s="83">
        <v>5368</v>
      </c>
      <c r="R5369" s="86">
        <v>4.2494999999999998E-2</v>
      </c>
      <c r="S5369" s="86">
        <v>0.25818400000000002</v>
      </c>
    </row>
    <row r="5370" spans="2:19" x14ac:dyDescent="0.2">
      <c r="B5370" s="33"/>
      <c r="L5370" s="84">
        <v>0.64890000000000003</v>
      </c>
      <c r="M5370" s="83">
        <v>5254.81</v>
      </c>
      <c r="N5370" s="83">
        <v>114.18600000000001</v>
      </c>
      <c r="O5370" s="83">
        <v>5140.63</v>
      </c>
      <c r="P5370" s="83">
        <v>228.37100000000001</v>
      </c>
      <c r="Q5370" s="83">
        <v>5369</v>
      </c>
      <c r="R5370" s="86">
        <v>4.2535200000000002E-2</v>
      </c>
      <c r="S5370" s="86">
        <v>0.25841900000000001</v>
      </c>
    </row>
    <row r="5371" spans="2:19" x14ac:dyDescent="0.2">
      <c r="B5371" s="33"/>
      <c r="L5371" s="84">
        <v>0.64839999999999998</v>
      </c>
      <c r="M5371" s="83">
        <v>5255.68</v>
      </c>
      <c r="N5371" s="83">
        <v>114.315</v>
      </c>
      <c r="O5371" s="83">
        <v>5141.37</v>
      </c>
      <c r="P5371" s="83">
        <v>228.63</v>
      </c>
      <c r="Q5371" s="83">
        <v>5370</v>
      </c>
      <c r="R5371" s="86">
        <v>4.2575399999999999E-2</v>
      </c>
      <c r="S5371" s="86">
        <v>0.258654</v>
      </c>
    </row>
    <row r="5372" spans="2:19" x14ac:dyDescent="0.2">
      <c r="B5372" s="33"/>
      <c r="L5372" s="84">
        <v>0.6482</v>
      </c>
      <c r="M5372" s="83">
        <v>5256.56</v>
      </c>
      <c r="N5372" s="83">
        <v>114.444</v>
      </c>
      <c r="O5372" s="83">
        <v>5142.1099999999997</v>
      </c>
      <c r="P5372" s="83">
        <v>228.88900000000001</v>
      </c>
      <c r="Q5372" s="83">
        <v>5371</v>
      </c>
      <c r="R5372" s="86">
        <v>4.2615699999999999E-2</v>
      </c>
      <c r="S5372" s="86">
        <v>0.25889000000000001</v>
      </c>
    </row>
    <row r="5373" spans="2:19" x14ac:dyDescent="0.2">
      <c r="B5373" s="33"/>
      <c r="L5373" s="84">
        <v>0.64790000000000003</v>
      </c>
      <c r="M5373" s="83">
        <v>5257.43</v>
      </c>
      <c r="N5373" s="83">
        <v>114.574</v>
      </c>
      <c r="O5373" s="83">
        <v>5142.8500000000004</v>
      </c>
      <c r="P5373" s="83">
        <v>229.148</v>
      </c>
      <c r="Q5373" s="83">
        <v>5372</v>
      </c>
      <c r="R5373" s="86">
        <v>4.2655999999999999E-2</v>
      </c>
      <c r="S5373" s="86">
        <v>0.25912600000000002</v>
      </c>
    </row>
    <row r="5374" spans="2:19" x14ac:dyDescent="0.2">
      <c r="B5374" s="33"/>
      <c r="L5374" s="84">
        <v>0.64739999999999998</v>
      </c>
      <c r="M5374" s="83">
        <v>5258.3</v>
      </c>
      <c r="N5374" s="83">
        <v>114.70399999999999</v>
      </c>
      <c r="O5374" s="83">
        <v>5143.59</v>
      </c>
      <c r="P5374" s="83">
        <v>229.40700000000001</v>
      </c>
      <c r="Q5374" s="83">
        <v>5373</v>
      </c>
      <c r="R5374" s="86">
        <v>4.26963E-2</v>
      </c>
      <c r="S5374" s="86">
        <v>0.25936199999999998</v>
      </c>
    </row>
    <row r="5375" spans="2:19" x14ac:dyDescent="0.2">
      <c r="B5375" s="33"/>
      <c r="L5375" s="84">
        <v>0.64649999999999996</v>
      </c>
      <c r="M5375" s="83">
        <v>5259.17</v>
      </c>
      <c r="N5375" s="83">
        <v>114.834</v>
      </c>
      <c r="O5375" s="83">
        <v>5144.33</v>
      </c>
      <c r="P5375" s="83">
        <v>229.667</v>
      </c>
      <c r="Q5375" s="83">
        <v>5374</v>
      </c>
      <c r="R5375" s="86">
        <v>4.2736700000000002E-2</v>
      </c>
      <c r="S5375" s="86">
        <v>0.259598</v>
      </c>
    </row>
    <row r="5376" spans="2:19" x14ac:dyDescent="0.2">
      <c r="B5376" s="33"/>
      <c r="L5376" s="84">
        <v>0.64639999999999997</v>
      </c>
      <c r="M5376" s="83">
        <v>5260.04</v>
      </c>
      <c r="N5376" s="83">
        <v>114.96299999999999</v>
      </c>
      <c r="O5376" s="83">
        <v>5145.07</v>
      </c>
      <c r="P5376" s="83">
        <v>229.92699999999999</v>
      </c>
      <c r="Q5376" s="83">
        <v>5375</v>
      </c>
      <c r="R5376" s="86">
        <v>4.2777099999999998E-2</v>
      </c>
      <c r="S5376" s="86">
        <v>0.25983400000000001</v>
      </c>
    </row>
    <row r="5377" spans="2:19" x14ac:dyDescent="0.2">
      <c r="B5377" s="33"/>
      <c r="L5377" s="84">
        <v>0.6462</v>
      </c>
      <c r="M5377" s="83">
        <v>5260.91</v>
      </c>
      <c r="N5377" s="83">
        <v>115.093</v>
      </c>
      <c r="O5377" s="83">
        <v>5145.8100000000004</v>
      </c>
      <c r="P5377" s="83">
        <v>230.18700000000001</v>
      </c>
      <c r="Q5377" s="83">
        <v>5376</v>
      </c>
      <c r="R5377" s="86">
        <v>4.2817500000000001E-2</v>
      </c>
      <c r="S5377" s="86">
        <v>0.26007000000000002</v>
      </c>
    </row>
    <row r="5378" spans="2:19" x14ac:dyDescent="0.2">
      <c r="B5378" s="33"/>
      <c r="L5378" s="84">
        <v>0.64610000000000001</v>
      </c>
      <c r="M5378" s="83">
        <v>5261.78</v>
      </c>
      <c r="N5378" s="83">
        <v>115.224</v>
      </c>
      <c r="O5378" s="83">
        <v>5146.55</v>
      </c>
      <c r="P5378" s="83">
        <v>230.447</v>
      </c>
      <c r="Q5378" s="83">
        <v>5377</v>
      </c>
      <c r="R5378" s="86">
        <v>4.2858E-2</v>
      </c>
      <c r="S5378" s="86">
        <v>0.26030599999999998</v>
      </c>
    </row>
    <row r="5379" spans="2:19" x14ac:dyDescent="0.2">
      <c r="B5379" s="33"/>
      <c r="L5379" s="84">
        <v>0.64570000000000005</v>
      </c>
      <c r="M5379" s="83">
        <v>5262.65</v>
      </c>
      <c r="N5379" s="83">
        <v>115.354</v>
      </c>
      <c r="O5379" s="83">
        <v>5147.29</v>
      </c>
      <c r="P5379" s="83">
        <v>230.708</v>
      </c>
      <c r="Q5379" s="83">
        <v>5378</v>
      </c>
      <c r="R5379" s="86">
        <v>4.2898400000000003E-2</v>
      </c>
      <c r="S5379" s="86">
        <v>0.26066099999999998</v>
      </c>
    </row>
    <row r="5380" spans="2:19" x14ac:dyDescent="0.2">
      <c r="B5380" s="33"/>
      <c r="L5380" s="84">
        <v>0.64570000000000005</v>
      </c>
      <c r="M5380" s="83">
        <v>5263.52</v>
      </c>
      <c r="N5380" s="83">
        <v>115.48399999999999</v>
      </c>
      <c r="O5380" s="83">
        <v>5148.03</v>
      </c>
      <c r="P5380" s="83">
        <v>230.96899999999999</v>
      </c>
      <c r="Q5380" s="83">
        <v>5379</v>
      </c>
      <c r="R5380" s="86">
        <v>4.2938900000000002E-2</v>
      </c>
      <c r="S5380" s="86">
        <v>0.26066099999999998</v>
      </c>
    </row>
    <row r="5381" spans="2:19" x14ac:dyDescent="0.2">
      <c r="B5381" s="33"/>
      <c r="L5381" s="84">
        <v>0.64490000000000003</v>
      </c>
      <c r="M5381" s="83">
        <v>5264.39</v>
      </c>
      <c r="N5381" s="83">
        <v>115.61499999999999</v>
      </c>
      <c r="O5381" s="83">
        <v>5148.7700000000004</v>
      </c>
      <c r="P5381" s="83">
        <v>231.23</v>
      </c>
      <c r="Q5381" s="83">
        <v>5380</v>
      </c>
      <c r="R5381" s="86">
        <v>4.2979499999999997E-2</v>
      </c>
      <c r="S5381" s="86">
        <v>0.261017</v>
      </c>
    </row>
    <row r="5382" spans="2:19" x14ac:dyDescent="0.2">
      <c r="B5382" s="33"/>
      <c r="L5382" s="84">
        <v>0.64470000000000005</v>
      </c>
      <c r="M5382" s="83">
        <v>5265.25</v>
      </c>
      <c r="N5382" s="83">
        <v>115.745</v>
      </c>
      <c r="O5382" s="83">
        <v>5149.51</v>
      </c>
      <c r="P5382" s="83">
        <v>231.49100000000001</v>
      </c>
      <c r="Q5382" s="83">
        <v>5381</v>
      </c>
      <c r="R5382" s="86">
        <v>4.3020000000000003E-2</v>
      </c>
      <c r="S5382" s="86">
        <v>0.26125399999999999</v>
      </c>
    </row>
    <row r="5383" spans="2:19" x14ac:dyDescent="0.2">
      <c r="B5383" s="33"/>
      <c r="L5383" s="84">
        <v>0.64419999999999999</v>
      </c>
      <c r="M5383" s="83">
        <v>5266.12</v>
      </c>
      <c r="N5383" s="83">
        <v>115.876</v>
      </c>
      <c r="O5383" s="83">
        <v>5150.25</v>
      </c>
      <c r="P5383" s="83">
        <v>231.75200000000001</v>
      </c>
      <c r="Q5383" s="83">
        <v>5382</v>
      </c>
      <c r="R5383" s="86">
        <v>4.3060599999999997E-2</v>
      </c>
      <c r="S5383" s="86">
        <v>0.26161000000000001</v>
      </c>
    </row>
    <row r="5384" spans="2:19" x14ac:dyDescent="0.2">
      <c r="B5384" s="33"/>
      <c r="L5384" s="84">
        <v>0.64419999999999999</v>
      </c>
      <c r="M5384" s="83">
        <v>5266.99</v>
      </c>
      <c r="N5384" s="83">
        <v>116.00700000000001</v>
      </c>
      <c r="O5384" s="83">
        <v>5150.99</v>
      </c>
      <c r="P5384" s="83">
        <v>232.01400000000001</v>
      </c>
      <c r="Q5384" s="83">
        <v>5383</v>
      </c>
      <c r="R5384" s="86">
        <v>4.3101300000000002E-2</v>
      </c>
      <c r="S5384" s="86">
        <v>0.26161000000000001</v>
      </c>
    </row>
    <row r="5385" spans="2:19" x14ac:dyDescent="0.2">
      <c r="B5385" s="33"/>
      <c r="L5385" s="84">
        <v>0.64390000000000003</v>
      </c>
      <c r="M5385" s="83">
        <v>5267.86</v>
      </c>
      <c r="N5385" s="83">
        <v>116.13800000000001</v>
      </c>
      <c r="O5385" s="83">
        <v>5151.72</v>
      </c>
      <c r="P5385" s="83">
        <v>232.27600000000001</v>
      </c>
      <c r="Q5385" s="83">
        <v>5384</v>
      </c>
      <c r="R5385" s="86">
        <v>4.3141899999999997E-2</v>
      </c>
      <c r="S5385" s="86">
        <v>0.26196599999999998</v>
      </c>
    </row>
    <row r="5386" spans="2:19" x14ac:dyDescent="0.2">
      <c r="B5386" s="33"/>
      <c r="L5386" s="84">
        <v>0.64349999999999996</v>
      </c>
      <c r="M5386" s="83">
        <v>5268.73</v>
      </c>
      <c r="N5386" s="83">
        <v>116.26900000000001</v>
      </c>
      <c r="O5386" s="83">
        <v>5152.46</v>
      </c>
      <c r="P5386" s="83">
        <v>232.53800000000001</v>
      </c>
      <c r="Q5386" s="83">
        <v>5385</v>
      </c>
      <c r="R5386" s="86">
        <v>4.3182600000000002E-2</v>
      </c>
      <c r="S5386" s="86">
        <v>0.26220300000000002</v>
      </c>
    </row>
    <row r="5387" spans="2:19" x14ac:dyDescent="0.2">
      <c r="B5387" s="33"/>
      <c r="L5387" s="84">
        <v>0.64280000000000004</v>
      </c>
      <c r="M5387" s="83">
        <v>5269.6</v>
      </c>
      <c r="N5387" s="83">
        <v>116.4</v>
      </c>
      <c r="O5387" s="83">
        <v>5153.2</v>
      </c>
      <c r="P5387" s="83">
        <v>232.80099999999999</v>
      </c>
      <c r="Q5387" s="83">
        <v>5386</v>
      </c>
      <c r="R5387" s="86">
        <v>4.3223299999999999E-2</v>
      </c>
      <c r="S5387" s="86">
        <v>0.26244099999999998</v>
      </c>
    </row>
    <row r="5388" spans="2:19" x14ac:dyDescent="0.2">
      <c r="B5388" s="33"/>
      <c r="L5388" s="84">
        <v>0.64170000000000005</v>
      </c>
      <c r="M5388" s="83">
        <v>5270.47</v>
      </c>
      <c r="N5388" s="83">
        <v>116.532</v>
      </c>
      <c r="O5388" s="83">
        <v>5153.9399999999996</v>
      </c>
      <c r="P5388" s="83">
        <v>233.06299999999999</v>
      </c>
      <c r="Q5388" s="83">
        <v>5387</v>
      </c>
      <c r="R5388" s="86">
        <v>4.3263999999999997E-2</v>
      </c>
      <c r="S5388" s="86">
        <v>0.262679</v>
      </c>
    </row>
    <row r="5389" spans="2:19" x14ac:dyDescent="0.2">
      <c r="B5389" s="33"/>
      <c r="L5389" s="84">
        <v>0.64080000000000004</v>
      </c>
      <c r="M5389" s="83">
        <v>5271.34</v>
      </c>
      <c r="N5389" s="83">
        <v>116.663</v>
      </c>
      <c r="O5389" s="83">
        <v>5154.67</v>
      </c>
      <c r="P5389" s="83">
        <v>233.32599999999999</v>
      </c>
      <c r="Q5389" s="83">
        <v>5388</v>
      </c>
      <c r="R5389" s="86">
        <v>4.3304799999999997E-2</v>
      </c>
      <c r="S5389" s="86">
        <v>0.26291700000000001</v>
      </c>
    </row>
    <row r="5390" spans="2:19" x14ac:dyDescent="0.2">
      <c r="B5390" s="33"/>
      <c r="L5390" s="84">
        <v>0.64059999999999995</v>
      </c>
      <c r="M5390" s="83">
        <v>5272.21</v>
      </c>
      <c r="N5390" s="83">
        <v>116.795</v>
      </c>
      <c r="O5390" s="83">
        <v>5155.41</v>
      </c>
      <c r="P5390" s="83">
        <v>233.589</v>
      </c>
      <c r="Q5390" s="83">
        <v>5389</v>
      </c>
      <c r="R5390" s="86">
        <v>4.3345599999999998E-2</v>
      </c>
      <c r="S5390" s="86">
        <v>0.26315499999999997</v>
      </c>
    </row>
    <row r="5391" spans="2:19" x14ac:dyDescent="0.2">
      <c r="B5391" s="33"/>
      <c r="L5391" s="84">
        <v>0.64049999999999996</v>
      </c>
      <c r="M5391" s="83">
        <v>5273.07</v>
      </c>
      <c r="N5391" s="83">
        <v>116.926</v>
      </c>
      <c r="O5391" s="83">
        <v>5156.1499999999996</v>
      </c>
      <c r="P5391" s="83">
        <v>233.85300000000001</v>
      </c>
      <c r="Q5391" s="83">
        <v>5390</v>
      </c>
      <c r="R5391" s="86">
        <v>4.3386399999999999E-2</v>
      </c>
      <c r="S5391" s="86">
        <v>0.26339299999999999</v>
      </c>
    </row>
    <row r="5392" spans="2:19" x14ac:dyDescent="0.2">
      <c r="B5392" s="33"/>
      <c r="L5392" s="84">
        <v>0.63949999999999996</v>
      </c>
      <c r="M5392" s="83">
        <v>5273.94</v>
      </c>
      <c r="N5392" s="83">
        <v>117.05800000000001</v>
      </c>
      <c r="O5392" s="83">
        <v>5156.88</v>
      </c>
      <c r="P5392" s="83">
        <v>234.11600000000001</v>
      </c>
      <c r="Q5392" s="83">
        <v>5391</v>
      </c>
      <c r="R5392" s="86">
        <v>4.3427300000000002E-2</v>
      </c>
      <c r="S5392" s="86">
        <v>0.26363199999999998</v>
      </c>
    </row>
    <row r="5393" spans="2:19" x14ac:dyDescent="0.2">
      <c r="B5393" s="33"/>
      <c r="L5393" s="84">
        <v>0.6391</v>
      </c>
      <c r="M5393" s="83">
        <v>5274.81</v>
      </c>
      <c r="N5393" s="83">
        <v>117.19</v>
      </c>
      <c r="O5393" s="83">
        <v>5157.62</v>
      </c>
      <c r="P5393" s="83">
        <v>234.38</v>
      </c>
      <c r="Q5393" s="83">
        <v>5392</v>
      </c>
      <c r="R5393" s="86">
        <v>4.3468199999999999E-2</v>
      </c>
      <c r="S5393" s="86">
        <v>0.26386999999999999</v>
      </c>
    </row>
    <row r="5394" spans="2:19" x14ac:dyDescent="0.2">
      <c r="B5394" s="33"/>
      <c r="L5394" s="84">
        <v>0.63870000000000005</v>
      </c>
      <c r="M5394" s="83">
        <v>5275.68</v>
      </c>
      <c r="N5394" s="83">
        <v>117.322</v>
      </c>
      <c r="O5394" s="83">
        <v>5158.3599999999997</v>
      </c>
      <c r="P5394" s="83">
        <v>234.64400000000001</v>
      </c>
      <c r="Q5394" s="83">
        <v>5393</v>
      </c>
      <c r="R5394" s="86">
        <v>4.3509100000000002E-2</v>
      </c>
      <c r="S5394" s="86">
        <v>0.26410899999999998</v>
      </c>
    </row>
    <row r="5395" spans="2:19" x14ac:dyDescent="0.2">
      <c r="B5395" s="33"/>
      <c r="L5395" s="84">
        <v>0.6381</v>
      </c>
      <c r="M5395" s="83">
        <v>5276.55</v>
      </c>
      <c r="N5395" s="83">
        <v>117.45399999999999</v>
      </c>
      <c r="O5395" s="83">
        <v>5159.09</v>
      </c>
      <c r="P5395" s="83">
        <v>234.90899999999999</v>
      </c>
      <c r="Q5395" s="83">
        <v>5394</v>
      </c>
      <c r="R5395" s="86">
        <v>4.3549999999999998E-2</v>
      </c>
      <c r="S5395" s="86">
        <v>0.26434800000000003</v>
      </c>
    </row>
    <row r="5396" spans="2:19" x14ac:dyDescent="0.2">
      <c r="B5396" s="33"/>
      <c r="L5396" s="84">
        <v>0.63739999999999997</v>
      </c>
      <c r="M5396" s="83">
        <v>5277.41</v>
      </c>
      <c r="N5396" s="83">
        <v>117.587</v>
      </c>
      <c r="O5396" s="83">
        <v>5159.83</v>
      </c>
      <c r="P5396" s="83">
        <v>235.173</v>
      </c>
      <c r="Q5396" s="83">
        <v>5395</v>
      </c>
      <c r="R5396" s="86">
        <v>4.3590999999999998E-2</v>
      </c>
      <c r="S5396" s="86">
        <v>0.26458700000000002</v>
      </c>
    </row>
    <row r="5397" spans="2:19" x14ac:dyDescent="0.2">
      <c r="B5397" s="33"/>
      <c r="L5397" s="84">
        <v>0.63729999999999998</v>
      </c>
      <c r="M5397" s="83">
        <v>5278.28</v>
      </c>
      <c r="N5397" s="83">
        <v>117.71899999999999</v>
      </c>
      <c r="O5397" s="83">
        <v>5160.5600000000004</v>
      </c>
      <c r="P5397" s="83">
        <v>235.43799999999999</v>
      </c>
      <c r="Q5397" s="83">
        <v>5396</v>
      </c>
      <c r="R5397" s="86">
        <v>4.3631999999999997E-2</v>
      </c>
      <c r="S5397" s="86">
        <v>0.26506600000000002</v>
      </c>
    </row>
    <row r="5398" spans="2:19" x14ac:dyDescent="0.2">
      <c r="B5398" s="33"/>
      <c r="L5398" s="84">
        <v>0.63729999999999998</v>
      </c>
      <c r="M5398" s="83">
        <v>5279.15</v>
      </c>
      <c r="N5398" s="83">
        <v>117.852</v>
      </c>
      <c r="O5398" s="83">
        <v>5161.3</v>
      </c>
      <c r="P5398" s="83">
        <v>235.703</v>
      </c>
      <c r="Q5398" s="83">
        <v>5397</v>
      </c>
      <c r="R5398" s="86">
        <v>4.3672999999999997E-2</v>
      </c>
      <c r="S5398" s="86">
        <v>0.26506600000000002</v>
      </c>
    </row>
    <row r="5399" spans="2:19" x14ac:dyDescent="0.2">
      <c r="B5399" s="33"/>
      <c r="L5399" s="84">
        <v>0.63729999999999998</v>
      </c>
      <c r="M5399" s="83">
        <v>5280.02</v>
      </c>
      <c r="N5399" s="83">
        <v>117.98399999999999</v>
      </c>
      <c r="O5399" s="83">
        <v>5162.03</v>
      </c>
      <c r="P5399" s="83">
        <v>235.96899999999999</v>
      </c>
      <c r="Q5399" s="83">
        <v>5398</v>
      </c>
      <c r="R5399" s="86">
        <v>4.3714099999999999E-2</v>
      </c>
      <c r="S5399" s="86">
        <v>0.26506600000000002</v>
      </c>
    </row>
    <row r="5400" spans="2:19" x14ac:dyDescent="0.2">
      <c r="B5400" s="33"/>
      <c r="L5400" s="84">
        <v>0.63700000000000001</v>
      </c>
      <c r="M5400" s="83">
        <v>5280.88</v>
      </c>
      <c r="N5400" s="83">
        <v>118.117</v>
      </c>
      <c r="O5400" s="83">
        <v>5162.7700000000004</v>
      </c>
      <c r="P5400" s="83">
        <v>236.23400000000001</v>
      </c>
      <c r="Q5400" s="83">
        <v>5399</v>
      </c>
      <c r="R5400" s="86">
        <v>4.3755200000000001E-2</v>
      </c>
      <c r="S5400" s="86">
        <v>0.26554499999999998</v>
      </c>
    </row>
    <row r="5401" spans="2:19" x14ac:dyDescent="0.2">
      <c r="B5401" s="33"/>
      <c r="L5401" s="84">
        <v>0.63690000000000002</v>
      </c>
      <c r="M5401" s="83">
        <v>5281.75</v>
      </c>
      <c r="N5401" s="83">
        <v>118.25</v>
      </c>
      <c r="O5401" s="83">
        <v>5163.5</v>
      </c>
      <c r="P5401" s="83">
        <v>236.5</v>
      </c>
      <c r="Q5401" s="83">
        <v>5400</v>
      </c>
      <c r="R5401" s="86">
        <v>4.3796300000000003E-2</v>
      </c>
      <c r="S5401" s="86">
        <v>0.26578400000000002</v>
      </c>
    </row>
    <row r="5402" spans="2:19" x14ac:dyDescent="0.2">
      <c r="B5402" s="33"/>
      <c r="L5402" s="84">
        <v>0.63639999999999997</v>
      </c>
      <c r="M5402" s="83">
        <v>5282.62</v>
      </c>
      <c r="N5402" s="83">
        <v>118.383</v>
      </c>
      <c r="O5402" s="83">
        <v>5164.2299999999996</v>
      </c>
      <c r="P5402" s="83">
        <v>236.76599999999999</v>
      </c>
      <c r="Q5402" s="83">
        <v>5401</v>
      </c>
      <c r="R5402" s="86">
        <v>4.3837399999999999E-2</v>
      </c>
      <c r="S5402" s="86">
        <v>0.26602399999999998</v>
      </c>
    </row>
    <row r="5403" spans="2:19" x14ac:dyDescent="0.2">
      <c r="B5403" s="33"/>
      <c r="L5403" s="84">
        <v>0.63539999999999996</v>
      </c>
      <c r="M5403" s="83">
        <v>5283.48</v>
      </c>
      <c r="N5403" s="83">
        <v>118.51600000000001</v>
      </c>
      <c r="O5403" s="83">
        <v>5164.97</v>
      </c>
      <c r="P5403" s="83">
        <v>237.03200000000001</v>
      </c>
      <c r="Q5403" s="83">
        <v>5402</v>
      </c>
      <c r="R5403" s="86">
        <v>4.3878599999999997E-2</v>
      </c>
      <c r="S5403" s="86">
        <v>0.26638400000000001</v>
      </c>
    </row>
    <row r="5404" spans="2:19" x14ac:dyDescent="0.2">
      <c r="B5404" s="33"/>
      <c r="L5404" s="84">
        <v>0.63539999999999996</v>
      </c>
      <c r="M5404" s="83">
        <v>5284.35</v>
      </c>
      <c r="N5404" s="83">
        <v>118.649</v>
      </c>
      <c r="O5404" s="83">
        <v>5165.7</v>
      </c>
      <c r="P5404" s="83">
        <v>237.29900000000001</v>
      </c>
      <c r="Q5404" s="83">
        <v>5403</v>
      </c>
      <c r="R5404" s="86">
        <v>4.3919800000000002E-2</v>
      </c>
      <c r="S5404" s="86">
        <v>0.26638400000000001</v>
      </c>
    </row>
    <row r="5405" spans="2:19" x14ac:dyDescent="0.2">
      <c r="B5405" s="33"/>
      <c r="L5405" s="84">
        <v>0.63519999999999999</v>
      </c>
      <c r="M5405" s="83">
        <v>5285.22</v>
      </c>
      <c r="N5405" s="83">
        <v>118.783</v>
      </c>
      <c r="O5405" s="83">
        <v>5166.43</v>
      </c>
      <c r="P5405" s="83">
        <v>237.565</v>
      </c>
      <c r="Q5405" s="83">
        <v>5404</v>
      </c>
      <c r="R5405" s="86">
        <v>4.3961E-2</v>
      </c>
      <c r="S5405" s="86">
        <v>0.26674500000000001</v>
      </c>
    </row>
    <row r="5406" spans="2:19" x14ac:dyDescent="0.2">
      <c r="B5406" s="33"/>
      <c r="L5406" s="84">
        <v>0.63480000000000003</v>
      </c>
      <c r="M5406" s="83">
        <v>5286.08</v>
      </c>
      <c r="N5406" s="83">
        <v>118.916</v>
      </c>
      <c r="O5406" s="83">
        <v>5167.17</v>
      </c>
      <c r="P5406" s="83">
        <v>237.83199999999999</v>
      </c>
      <c r="Q5406" s="83">
        <v>5405</v>
      </c>
      <c r="R5406" s="86">
        <v>4.4002300000000001E-2</v>
      </c>
      <c r="S5406" s="86">
        <v>0.26698499999999997</v>
      </c>
    </row>
    <row r="5407" spans="2:19" x14ac:dyDescent="0.2">
      <c r="B5407" s="33"/>
      <c r="L5407" s="84">
        <v>0.63400000000000001</v>
      </c>
      <c r="M5407" s="83">
        <v>5286.95</v>
      </c>
      <c r="N5407" s="83">
        <v>119.05</v>
      </c>
      <c r="O5407" s="83">
        <v>5167.8999999999996</v>
      </c>
      <c r="P5407" s="83">
        <v>238.1</v>
      </c>
      <c r="Q5407" s="83">
        <v>5406</v>
      </c>
      <c r="R5407" s="86">
        <v>4.4043600000000002E-2</v>
      </c>
      <c r="S5407" s="86">
        <v>0.26734599999999997</v>
      </c>
    </row>
    <row r="5408" spans="2:19" x14ac:dyDescent="0.2">
      <c r="B5408" s="33"/>
      <c r="L5408" s="84">
        <v>0.63400000000000001</v>
      </c>
      <c r="M5408" s="83">
        <v>5287.82</v>
      </c>
      <c r="N5408" s="83">
        <v>119.184</v>
      </c>
      <c r="O5408" s="83">
        <v>5168.63</v>
      </c>
      <c r="P5408" s="83">
        <v>238.36699999999999</v>
      </c>
      <c r="Q5408" s="83">
        <v>5407</v>
      </c>
      <c r="R5408" s="86">
        <v>4.4084900000000003E-2</v>
      </c>
      <c r="S5408" s="86">
        <v>0.26734599999999997</v>
      </c>
    </row>
    <row r="5409" spans="2:19" x14ac:dyDescent="0.2">
      <c r="B5409" s="33"/>
      <c r="L5409" s="84">
        <v>0.63349999999999995</v>
      </c>
      <c r="M5409" s="83">
        <v>5288.68</v>
      </c>
      <c r="N5409" s="83">
        <v>119.31699999999999</v>
      </c>
      <c r="O5409" s="83">
        <v>5169.37</v>
      </c>
      <c r="P5409" s="83">
        <v>238.63499999999999</v>
      </c>
      <c r="Q5409" s="83">
        <v>5408</v>
      </c>
      <c r="R5409" s="86">
        <v>4.41263E-2</v>
      </c>
      <c r="S5409" s="86">
        <v>0.26770699999999997</v>
      </c>
    </row>
    <row r="5410" spans="2:19" x14ac:dyDescent="0.2">
      <c r="B5410" s="33"/>
      <c r="L5410" s="84">
        <v>0.63319999999999999</v>
      </c>
      <c r="M5410" s="83">
        <v>5289.55</v>
      </c>
      <c r="N5410" s="83">
        <v>119.45099999999999</v>
      </c>
      <c r="O5410" s="83">
        <v>5170.1000000000004</v>
      </c>
      <c r="P5410" s="83">
        <v>238.90299999999999</v>
      </c>
      <c r="Q5410" s="83">
        <v>5409</v>
      </c>
      <c r="R5410" s="86">
        <v>4.4167600000000001E-2</v>
      </c>
      <c r="S5410" s="86">
        <v>0.26794800000000002</v>
      </c>
    </row>
    <row r="5411" spans="2:19" x14ac:dyDescent="0.2">
      <c r="B5411" s="33"/>
      <c r="L5411" s="84">
        <v>0.63300000000000001</v>
      </c>
      <c r="M5411" s="83">
        <v>5290.41</v>
      </c>
      <c r="N5411" s="83">
        <v>119.58499999999999</v>
      </c>
      <c r="O5411" s="83">
        <v>5170.83</v>
      </c>
      <c r="P5411" s="83">
        <v>239.17099999999999</v>
      </c>
      <c r="Q5411" s="83">
        <v>5410</v>
      </c>
      <c r="R5411" s="86">
        <v>4.4209100000000001E-2</v>
      </c>
      <c r="S5411" s="86">
        <v>0.26818999999999998</v>
      </c>
    </row>
    <row r="5412" spans="2:19" x14ac:dyDescent="0.2">
      <c r="B5412" s="33"/>
      <c r="L5412" s="84">
        <v>0.63270000000000004</v>
      </c>
      <c r="M5412" s="83">
        <v>5291.28</v>
      </c>
      <c r="N5412" s="83">
        <v>119.72</v>
      </c>
      <c r="O5412" s="83">
        <v>5171.5600000000004</v>
      </c>
      <c r="P5412" s="83">
        <v>239.43899999999999</v>
      </c>
      <c r="Q5412" s="83">
        <v>5411</v>
      </c>
      <c r="R5412" s="86">
        <v>4.4250499999999998E-2</v>
      </c>
      <c r="S5412" s="86">
        <v>0.26843099999999998</v>
      </c>
    </row>
    <row r="5413" spans="2:19" x14ac:dyDescent="0.2">
      <c r="B5413" s="33"/>
      <c r="L5413" s="84">
        <v>0.63170000000000004</v>
      </c>
      <c r="M5413" s="83">
        <v>5292.15</v>
      </c>
      <c r="N5413" s="83">
        <v>119.854</v>
      </c>
      <c r="O5413" s="83">
        <v>5172.29</v>
      </c>
      <c r="P5413" s="83">
        <v>239.708</v>
      </c>
      <c r="Q5413" s="83">
        <v>5412</v>
      </c>
      <c r="R5413" s="86">
        <v>4.4291999999999998E-2</v>
      </c>
      <c r="S5413" s="86">
        <v>0.26867200000000002</v>
      </c>
    </row>
    <row r="5414" spans="2:19" x14ac:dyDescent="0.2">
      <c r="B5414" s="33"/>
      <c r="L5414" s="84">
        <v>0.63080000000000003</v>
      </c>
      <c r="M5414" s="83">
        <v>5293.01</v>
      </c>
      <c r="N5414" s="83">
        <v>119.989</v>
      </c>
      <c r="O5414" s="83">
        <v>5173.0200000000004</v>
      </c>
      <c r="P5414" s="83">
        <v>239.977</v>
      </c>
      <c r="Q5414" s="83">
        <v>5413</v>
      </c>
      <c r="R5414" s="86">
        <v>4.4333499999999998E-2</v>
      </c>
      <c r="S5414" s="86">
        <v>0.26891399999999999</v>
      </c>
    </row>
    <row r="5415" spans="2:19" x14ac:dyDescent="0.2">
      <c r="B5415" s="33"/>
      <c r="L5415" s="84">
        <v>0.63009999999999999</v>
      </c>
      <c r="M5415" s="83">
        <v>5293.88</v>
      </c>
      <c r="N5415" s="83">
        <v>120.123</v>
      </c>
      <c r="O5415" s="83">
        <v>5173.75</v>
      </c>
      <c r="P5415" s="83">
        <v>240.24600000000001</v>
      </c>
      <c r="Q5415" s="83">
        <v>5414</v>
      </c>
      <c r="R5415" s="86">
        <v>4.4374999999999998E-2</v>
      </c>
      <c r="S5415" s="86">
        <v>0.26915600000000001</v>
      </c>
    </row>
    <row r="5416" spans="2:19" x14ac:dyDescent="0.2">
      <c r="B5416" s="33"/>
      <c r="L5416" s="84">
        <v>0.63</v>
      </c>
      <c r="M5416" s="83">
        <v>5294.74</v>
      </c>
      <c r="N5416" s="83">
        <v>120.258</v>
      </c>
      <c r="O5416" s="83">
        <v>5174.4799999999996</v>
      </c>
      <c r="P5416" s="83">
        <v>240.51599999999999</v>
      </c>
      <c r="Q5416" s="83">
        <v>5415</v>
      </c>
      <c r="R5416" s="86">
        <v>4.4416499999999998E-2</v>
      </c>
      <c r="S5416" s="86">
        <v>0.26963900000000002</v>
      </c>
    </row>
    <row r="5417" spans="2:19" x14ac:dyDescent="0.2">
      <c r="B5417" s="33"/>
      <c r="L5417" s="84">
        <v>0.63</v>
      </c>
      <c r="M5417" s="83">
        <v>5295.61</v>
      </c>
      <c r="N5417" s="83">
        <v>120.393</v>
      </c>
      <c r="O5417" s="83">
        <v>5175.21</v>
      </c>
      <c r="P5417" s="83">
        <v>240.785</v>
      </c>
      <c r="Q5417" s="83">
        <v>5416</v>
      </c>
      <c r="R5417" s="86">
        <v>4.44581E-2</v>
      </c>
      <c r="S5417" s="86">
        <v>0.26963900000000002</v>
      </c>
    </row>
    <row r="5418" spans="2:19" x14ac:dyDescent="0.2">
      <c r="B5418" s="33"/>
      <c r="L5418" s="84">
        <v>0.63</v>
      </c>
      <c r="M5418" s="83">
        <v>5296.47</v>
      </c>
      <c r="N5418" s="83">
        <v>120.52800000000001</v>
      </c>
      <c r="O5418" s="83">
        <v>5175.9399999999996</v>
      </c>
      <c r="P5418" s="83">
        <v>241.05500000000001</v>
      </c>
      <c r="Q5418" s="83">
        <v>5417</v>
      </c>
      <c r="R5418" s="86">
        <v>4.4499700000000003E-2</v>
      </c>
      <c r="S5418" s="86">
        <v>0.26963900000000002</v>
      </c>
    </row>
    <row r="5419" spans="2:19" x14ac:dyDescent="0.2">
      <c r="B5419" s="33"/>
      <c r="L5419" s="84">
        <v>0.62990000000000002</v>
      </c>
      <c r="M5419" s="83">
        <v>5297.34</v>
      </c>
      <c r="N5419" s="83">
        <v>120.663</v>
      </c>
      <c r="O5419" s="83">
        <v>5176.67</v>
      </c>
      <c r="P5419" s="83">
        <v>241.32499999999999</v>
      </c>
      <c r="Q5419" s="83">
        <v>5418</v>
      </c>
      <c r="R5419" s="86">
        <v>4.4541400000000002E-2</v>
      </c>
      <c r="S5419" s="86">
        <v>0.27012399999999998</v>
      </c>
    </row>
    <row r="5420" spans="2:19" x14ac:dyDescent="0.2">
      <c r="B5420" s="33"/>
      <c r="L5420" s="84">
        <v>0.62980000000000003</v>
      </c>
      <c r="M5420" s="83">
        <v>5298.2</v>
      </c>
      <c r="N5420" s="83">
        <v>120.798</v>
      </c>
      <c r="O5420" s="83">
        <v>5177.3999999999996</v>
      </c>
      <c r="P5420" s="83">
        <v>241.596</v>
      </c>
      <c r="Q5420" s="83">
        <v>5419</v>
      </c>
      <c r="R5420" s="86">
        <v>4.4583100000000001E-2</v>
      </c>
      <c r="S5420" s="86">
        <v>0.27060899999999999</v>
      </c>
    </row>
    <row r="5421" spans="2:19" x14ac:dyDescent="0.2">
      <c r="B5421" s="33"/>
      <c r="L5421" s="84">
        <v>0.62980000000000003</v>
      </c>
      <c r="M5421" s="83">
        <v>5299.07</v>
      </c>
      <c r="N5421" s="83">
        <v>120.93300000000001</v>
      </c>
      <c r="O5421" s="83">
        <v>5178.13</v>
      </c>
      <c r="P5421" s="83">
        <v>241.86600000000001</v>
      </c>
      <c r="Q5421" s="83">
        <v>5420</v>
      </c>
      <c r="R5421" s="86">
        <v>4.4624799999999999E-2</v>
      </c>
      <c r="S5421" s="86">
        <v>0.27060899999999999</v>
      </c>
    </row>
    <row r="5422" spans="2:19" x14ac:dyDescent="0.2">
      <c r="B5422" s="33"/>
      <c r="L5422" s="84">
        <v>0.62980000000000003</v>
      </c>
      <c r="M5422" s="83">
        <v>5299.93</v>
      </c>
      <c r="N5422" s="83">
        <v>121.069</v>
      </c>
      <c r="O5422" s="83">
        <v>5178.8599999999997</v>
      </c>
      <c r="P5422" s="83">
        <v>242.137</v>
      </c>
      <c r="Q5422" s="83">
        <v>5421</v>
      </c>
      <c r="R5422" s="86">
        <v>4.4666499999999998E-2</v>
      </c>
      <c r="S5422" s="86">
        <v>0.27060899999999999</v>
      </c>
    </row>
    <row r="5423" spans="2:19" x14ac:dyDescent="0.2">
      <c r="B5423" s="33"/>
      <c r="L5423" s="84">
        <v>0.62949999999999995</v>
      </c>
      <c r="M5423" s="83">
        <v>5300.8</v>
      </c>
      <c r="N5423" s="83">
        <v>121.20399999999999</v>
      </c>
      <c r="O5423" s="83">
        <v>5179.59</v>
      </c>
      <c r="P5423" s="83">
        <v>242.40799999999999</v>
      </c>
      <c r="Q5423" s="83">
        <v>5422</v>
      </c>
      <c r="R5423" s="86">
        <v>4.4708199999999997E-2</v>
      </c>
      <c r="S5423" s="86">
        <v>0.271094</v>
      </c>
    </row>
    <row r="5424" spans="2:19" x14ac:dyDescent="0.2">
      <c r="B5424" s="33"/>
      <c r="L5424" s="84">
        <v>0.62860000000000005</v>
      </c>
      <c r="M5424" s="83">
        <v>5301.66</v>
      </c>
      <c r="N5424" s="83">
        <v>121.34</v>
      </c>
      <c r="O5424" s="83">
        <v>5180.32</v>
      </c>
      <c r="P5424" s="83">
        <v>242.679</v>
      </c>
      <c r="Q5424" s="83">
        <v>5423</v>
      </c>
      <c r="R5424" s="86">
        <v>4.4749999999999998E-2</v>
      </c>
      <c r="S5424" s="86">
        <v>0.27133699999999999</v>
      </c>
    </row>
    <row r="5425" spans="2:19" x14ac:dyDescent="0.2">
      <c r="B5425" s="33"/>
      <c r="L5425" s="84">
        <v>0.62829999999999997</v>
      </c>
      <c r="M5425" s="83">
        <v>5302.52</v>
      </c>
      <c r="N5425" s="83">
        <v>121.476</v>
      </c>
      <c r="O5425" s="83">
        <v>5181.05</v>
      </c>
      <c r="P5425" s="83">
        <v>242.95099999999999</v>
      </c>
      <c r="Q5425" s="83">
        <v>5424</v>
      </c>
      <c r="R5425" s="86">
        <v>4.4791900000000003E-2</v>
      </c>
      <c r="S5425" s="86">
        <v>0.27182400000000001</v>
      </c>
    </row>
    <row r="5426" spans="2:19" x14ac:dyDescent="0.2">
      <c r="B5426" s="33"/>
      <c r="L5426" s="84">
        <v>0.62829999999999997</v>
      </c>
      <c r="M5426" s="83">
        <v>5303.39</v>
      </c>
      <c r="N5426" s="83">
        <v>121.611</v>
      </c>
      <c r="O5426" s="83">
        <v>5181.78</v>
      </c>
      <c r="P5426" s="83">
        <v>243.22300000000001</v>
      </c>
      <c r="Q5426" s="83">
        <v>5425</v>
      </c>
      <c r="R5426" s="86">
        <v>4.4833699999999997E-2</v>
      </c>
      <c r="S5426" s="86">
        <v>0.27182400000000001</v>
      </c>
    </row>
    <row r="5427" spans="2:19" x14ac:dyDescent="0.2">
      <c r="B5427" s="33"/>
      <c r="L5427" s="84">
        <v>0.62829999999999997</v>
      </c>
      <c r="M5427" s="83">
        <v>5304.25</v>
      </c>
      <c r="N5427" s="83">
        <v>121.747</v>
      </c>
      <c r="O5427" s="83">
        <v>5182.51</v>
      </c>
      <c r="P5427" s="83">
        <v>243.495</v>
      </c>
      <c r="Q5427" s="83">
        <v>5426</v>
      </c>
      <c r="R5427" s="86">
        <v>4.4875600000000002E-2</v>
      </c>
      <c r="S5427" s="86">
        <v>0.27182400000000001</v>
      </c>
    </row>
    <row r="5428" spans="2:19" x14ac:dyDescent="0.2">
      <c r="B5428" s="33"/>
      <c r="L5428" s="84">
        <v>0.628</v>
      </c>
      <c r="M5428" s="83">
        <v>5305.12</v>
      </c>
      <c r="N5428" s="83">
        <v>121.884</v>
      </c>
      <c r="O5428" s="83">
        <v>5183.2299999999996</v>
      </c>
      <c r="P5428" s="83">
        <v>243.767</v>
      </c>
      <c r="Q5428" s="83">
        <v>5427</v>
      </c>
      <c r="R5428" s="86">
        <v>4.4917499999999999E-2</v>
      </c>
      <c r="S5428" s="86">
        <v>0.27231100000000003</v>
      </c>
    </row>
    <row r="5429" spans="2:19" x14ac:dyDescent="0.2">
      <c r="B5429" s="33"/>
      <c r="L5429" s="84">
        <v>0.62719999999999998</v>
      </c>
      <c r="M5429" s="83">
        <v>5305.98</v>
      </c>
      <c r="N5429" s="83">
        <v>122.02</v>
      </c>
      <c r="O5429" s="83">
        <v>5183.96</v>
      </c>
      <c r="P5429" s="83">
        <v>244.04</v>
      </c>
      <c r="Q5429" s="83">
        <v>5428</v>
      </c>
      <c r="R5429" s="86">
        <v>4.4959399999999997E-2</v>
      </c>
      <c r="S5429" s="86">
        <v>0.27255400000000002</v>
      </c>
    </row>
    <row r="5430" spans="2:19" x14ac:dyDescent="0.2">
      <c r="B5430" s="33"/>
      <c r="L5430" s="84">
        <v>0.62660000000000005</v>
      </c>
      <c r="M5430" s="83">
        <v>5306.84</v>
      </c>
      <c r="N5430" s="83">
        <v>122.15600000000001</v>
      </c>
      <c r="O5430" s="83">
        <v>5184.6899999999996</v>
      </c>
      <c r="P5430" s="83">
        <v>244.31299999999999</v>
      </c>
      <c r="Q5430" s="83">
        <v>5429</v>
      </c>
      <c r="R5430" s="86">
        <v>4.5001399999999997E-2</v>
      </c>
      <c r="S5430" s="86">
        <v>0.27279799999999998</v>
      </c>
    </row>
    <row r="5431" spans="2:19" x14ac:dyDescent="0.2">
      <c r="B5431" s="33"/>
      <c r="L5431" s="84">
        <v>0.62619999999999998</v>
      </c>
      <c r="M5431" s="83">
        <v>5307.71</v>
      </c>
      <c r="N5431" s="83">
        <v>122.29300000000001</v>
      </c>
      <c r="O5431" s="83">
        <v>5185.41</v>
      </c>
      <c r="P5431" s="83">
        <v>244.58600000000001</v>
      </c>
      <c r="Q5431" s="83">
        <v>5430</v>
      </c>
      <c r="R5431" s="86">
        <v>4.5043399999999997E-2</v>
      </c>
      <c r="S5431" s="86">
        <v>0.27316400000000002</v>
      </c>
    </row>
    <row r="5432" spans="2:19" x14ac:dyDescent="0.2">
      <c r="B5432" s="33"/>
      <c r="L5432" s="84">
        <v>0.62619999999999998</v>
      </c>
      <c r="M5432" s="83">
        <v>5308.57</v>
      </c>
      <c r="N5432" s="83">
        <v>122.429</v>
      </c>
      <c r="O5432" s="83">
        <v>5186.1400000000003</v>
      </c>
      <c r="P5432" s="83">
        <v>244.85900000000001</v>
      </c>
      <c r="Q5432" s="83">
        <v>5431</v>
      </c>
      <c r="R5432" s="86">
        <v>4.5085399999999998E-2</v>
      </c>
      <c r="S5432" s="86">
        <v>0.27316400000000002</v>
      </c>
    </row>
    <row r="5433" spans="2:19" x14ac:dyDescent="0.2">
      <c r="B5433" s="33"/>
      <c r="L5433" s="84">
        <v>0.62580000000000002</v>
      </c>
      <c r="M5433" s="83">
        <v>5309.43</v>
      </c>
      <c r="N5433" s="83">
        <v>122.566</v>
      </c>
      <c r="O5433" s="83">
        <v>5186.87</v>
      </c>
      <c r="P5433" s="83">
        <v>245.13200000000001</v>
      </c>
      <c r="Q5433" s="83">
        <v>5432</v>
      </c>
      <c r="R5433" s="86">
        <v>4.5127500000000001E-2</v>
      </c>
      <c r="S5433" s="86">
        <v>0.27353100000000002</v>
      </c>
    </row>
    <row r="5434" spans="2:19" x14ac:dyDescent="0.2">
      <c r="B5434" s="33"/>
      <c r="L5434" s="84">
        <v>0.62529999999999997</v>
      </c>
      <c r="M5434" s="83">
        <v>5310.3</v>
      </c>
      <c r="N5434" s="83">
        <v>122.703</v>
      </c>
      <c r="O5434" s="83">
        <v>5187.59</v>
      </c>
      <c r="P5434" s="83">
        <v>245.40600000000001</v>
      </c>
      <c r="Q5434" s="83">
        <v>5433</v>
      </c>
      <c r="R5434" s="86">
        <v>4.5169599999999997E-2</v>
      </c>
      <c r="S5434" s="86">
        <v>0.27377499999999999</v>
      </c>
    </row>
    <row r="5435" spans="2:19" x14ac:dyDescent="0.2">
      <c r="B5435" s="33"/>
      <c r="L5435" s="84">
        <v>0.62450000000000006</v>
      </c>
      <c r="M5435" s="83">
        <v>5311.16</v>
      </c>
      <c r="N5435" s="83">
        <v>122.84</v>
      </c>
      <c r="O5435" s="83">
        <v>5188.32</v>
      </c>
      <c r="P5435" s="83">
        <v>245.68</v>
      </c>
      <c r="Q5435" s="83">
        <v>5434</v>
      </c>
      <c r="R5435" s="86">
        <v>4.52117E-2</v>
      </c>
      <c r="S5435" s="86">
        <v>0.27401999999999999</v>
      </c>
    </row>
    <row r="5436" spans="2:19" x14ac:dyDescent="0.2">
      <c r="B5436" s="33"/>
      <c r="L5436" s="84">
        <v>0.62419999999999998</v>
      </c>
      <c r="M5436" s="83">
        <v>5312.02</v>
      </c>
      <c r="N5436" s="83">
        <v>122.977</v>
      </c>
      <c r="O5436" s="83">
        <v>5189.05</v>
      </c>
      <c r="P5436" s="83">
        <v>245.95500000000001</v>
      </c>
      <c r="Q5436" s="83">
        <v>5435</v>
      </c>
      <c r="R5436" s="86">
        <v>4.5253799999999997E-2</v>
      </c>
      <c r="S5436" s="86">
        <v>0.27438699999999999</v>
      </c>
    </row>
    <row r="5437" spans="2:19" x14ac:dyDescent="0.2">
      <c r="B5437" s="33"/>
      <c r="L5437" s="84">
        <v>0.62419999999999998</v>
      </c>
      <c r="M5437" s="83">
        <v>5312.89</v>
      </c>
      <c r="N5437" s="83">
        <v>123.11499999999999</v>
      </c>
      <c r="O5437" s="83">
        <v>5189.7700000000004</v>
      </c>
      <c r="P5437" s="83">
        <v>246.22900000000001</v>
      </c>
      <c r="Q5437" s="83">
        <v>5436</v>
      </c>
      <c r="R5437" s="86">
        <v>4.5296000000000003E-2</v>
      </c>
      <c r="S5437" s="86">
        <v>0.27438699999999999</v>
      </c>
    </row>
    <row r="5438" spans="2:19" x14ac:dyDescent="0.2">
      <c r="B5438" s="33"/>
      <c r="L5438" s="84">
        <v>0.62390000000000001</v>
      </c>
      <c r="M5438" s="83">
        <v>5313.75</v>
      </c>
      <c r="N5438" s="83">
        <v>123.252</v>
      </c>
      <c r="O5438" s="83">
        <v>5190.5</v>
      </c>
      <c r="P5438" s="83">
        <v>246.50399999999999</v>
      </c>
      <c r="Q5438" s="83">
        <v>5437</v>
      </c>
      <c r="R5438" s="86">
        <v>4.5338200000000002E-2</v>
      </c>
      <c r="S5438" s="86">
        <v>0.274754</v>
      </c>
    </row>
    <row r="5439" spans="2:19" x14ac:dyDescent="0.2">
      <c r="B5439" s="33"/>
      <c r="L5439" s="84">
        <v>0.62309999999999999</v>
      </c>
      <c r="M5439" s="83">
        <v>5314.61</v>
      </c>
      <c r="N5439" s="83">
        <v>123.389</v>
      </c>
      <c r="O5439" s="83">
        <v>5191.22</v>
      </c>
      <c r="P5439" s="83">
        <v>246.779</v>
      </c>
      <c r="Q5439" s="83">
        <v>5438</v>
      </c>
      <c r="R5439" s="86">
        <v>4.5380400000000001E-2</v>
      </c>
      <c r="S5439" s="86">
        <v>0.27499899999999999</v>
      </c>
    </row>
    <row r="5440" spans="2:19" x14ac:dyDescent="0.2">
      <c r="B5440" s="33"/>
      <c r="L5440" s="84">
        <v>0.62239999999999995</v>
      </c>
      <c r="M5440" s="83">
        <v>5315.47</v>
      </c>
      <c r="N5440" s="83">
        <v>123.527</v>
      </c>
      <c r="O5440" s="83">
        <v>5191.95</v>
      </c>
      <c r="P5440" s="83">
        <v>247.054</v>
      </c>
      <c r="Q5440" s="83">
        <v>5439</v>
      </c>
      <c r="R5440" s="86">
        <v>4.5422700000000003E-2</v>
      </c>
      <c r="S5440" s="86">
        <v>0.27536699999999997</v>
      </c>
    </row>
    <row r="5441" spans="2:19" x14ac:dyDescent="0.2">
      <c r="B5441" s="33"/>
      <c r="L5441" s="84">
        <v>0.62239999999999995</v>
      </c>
      <c r="M5441" s="83">
        <v>5316.34</v>
      </c>
      <c r="N5441" s="83">
        <v>123.66500000000001</v>
      </c>
      <c r="O5441" s="83">
        <v>5192.67</v>
      </c>
      <c r="P5441" s="83">
        <v>247.33</v>
      </c>
      <c r="Q5441" s="83">
        <v>5440</v>
      </c>
      <c r="R5441" s="86">
        <v>4.5464999999999998E-2</v>
      </c>
      <c r="S5441" s="86">
        <v>0.27536699999999997</v>
      </c>
    </row>
    <row r="5442" spans="2:19" x14ac:dyDescent="0.2">
      <c r="B5442" s="33"/>
      <c r="L5442" s="84">
        <v>0.62209999999999999</v>
      </c>
      <c r="M5442" s="83">
        <v>5317.2</v>
      </c>
      <c r="N5442" s="83">
        <v>123.803</v>
      </c>
      <c r="O5442" s="83">
        <v>5193.3900000000003</v>
      </c>
      <c r="P5442" s="83">
        <v>247.60499999999999</v>
      </c>
      <c r="Q5442" s="83">
        <v>5441</v>
      </c>
      <c r="R5442" s="86">
        <v>4.5507300000000001E-2</v>
      </c>
      <c r="S5442" s="86">
        <v>0.27573500000000001</v>
      </c>
    </row>
    <row r="5443" spans="2:19" x14ac:dyDescent="0.2">
      <c r="B5443" s="33"/>
      <c r="L5443" s="84">
        <v>0.62170000000000003</v>
      </c>
      <c r="M5443" s="83">
        <v>5318.06</v>
      </c>
      <c r="N5443" s="83">
        <v>123.941</v>
      </c>
      <c r="O5443" s="83">
        <v>5194.12</v>
      </c>
      <c r="P5443" s="83">
        <v>247.881</v>
      </c>
      <c r="Q5443" s="83">
        <v>5442</v>
      </c>
      <c r="R5443" s="86">
        <v>4.5549699999999999E-2</v>
      </c>
      <c r="S5443" s="86">
        <v>0.27598099999999998</v>
      </c>
    </row>
    <row r="5444" spans="2:19" x14ac:dyDescent="0.2">
      <c r="B5444" s="33"/>
      <c r="L5444" s="84">
        <v>0.62050000000000005</v>
      </c>
      <c r="M5444" s="83">
        <v>5318.92</v>
      </c>
      <c r="N5444" s="83">
        <v>124.07899999999999</v>
      </c>
      <c r="O5444" s="83">
        <v>5194.84</v>
      </c>
      <c r="P5444" s="83">
        <v>248.15700000000001</v>
      </c>
      <c r="Q5444" s="83">
        <v>5443</v>
      </c>
      <c r="R5444" s="86">
        <v>4.5592000000000001E-2</v>
      </c>
      <c r="S5444" s="86">
        <v>0.27634999999999998</v>
      </c>
    </row>
    <row r="5445" spans="2:19" x14ac:dyDescent="0.2">
      <c r="B5445" s="33"/>
      <c r="L5445" s="84">
        <v>0.62050000000000005</v>
      </c>
      <c r="M5445" s="83">
        <v>5319.78</v>
      </c>
      <c r="N5445" s="83">
        <v>124.217</v>
      </c>
      <c r="O5445" s="83">
        <v>5195.57</v>
      </c>
      <c r="P5445" s="83">
        <v>248.434</v>
      </c>
      <c r="Q5445" s="83">
        <v>5444</v>
      </c>
      <c r="R5445" s="86">
        <v>4.5634399999999999E-2</v>
      </c>
      <c r="S5445" s="86">
        <v>0.27634999999999998</v>
      </c>
    </row>
    <row r="5446" spans="2:19" x14ac:dyDescent="0.2">
      <c r="B5446" s="33"/>
      <c r="L5446" s="84">
        <v>0.61980000000000002</v>
      </c>
      <c r="M5446" s="83">
        <v>5320.64</v>
      </c>
      <c r="N5446" s="83">
        <v>124.355</v>
      </c>
      <c r="O5446" s="83">
        <v>5196.29</v>
      </c>
      <c r="P5446" s="83">
        <v>248.71100000000001</v>
      </c>
      <c r="Q5446" s="83">
        <v>5445</v>
      </c>
      <c r="R5446" s="86">
        <v>4.5676899999999999E-2</v>
      </c>
      <c r="S5446" s="86">
        <v>0.27671899999999999</v>
      </c>
    </row>
    <row r="5447" spans="2:19" x14ac:dyDescent="0.2">
      <c r="B5447" s="33"/>
      <c r="L5447" s="84">
        <v>0.61960000000000004</v>
      </c>
      <c r="M5447" s="83">
        <v>5321.51</v>
      </c>
      <c r="N5447" s="83">
        <v>124.494</v>
      </c>
      <c r="O5447" s="83">
        <v>5197.01</v>
      </c>
      <c r="P5447" s="83">
        <v>248.988</v>
      </c>
      <c r="Q5447" s="83">
        <v>5446</v>
      </c>
      <c r="R5447" s="86">
        <v>4.57194E-2</v>
      </c>
      <c r="S5447" s="86">
        <v>0.27696500000000002</v>
      </c>
    </row>
    <row r="5448" spans="2:19" x14ac:dyDescent="0.2">
      <c r="B5448" s="33"/>
      <c r="L5448" s="84">
        <v>0.61899999999999999</v>
      </c>
      <c r="M5448" s="83">
        <v>5322.37</v>
      </c>
      <c r="N5448" s="83">
        <v>124.63200000000001</v>
      </c>
      <c r="O5448" s="83">
        <v>5197.74</v>
      </c>
      <c r="P5448" s="83">
        <v>249.26499999999999</v>
      </c>
      <c r="Q5448" s="83">
        <v>5447</v>
      </c>
      <c r="R5448" s="86">
        <v>4.5761900000000001E-2</v>
      </c>
      <c r="S5448" s="86">
        <v>0.27721099999999999</v>
      </c>
    </row>
    <row r="5449" spans="2:19" x14ac:dyDescent="0.2">
      <c r="B5449" s="33"/>
      <c r="L5449" s="84">
        <v>0.61870000000000003</v>
      </c>
      <c r="M5449" s="83">
        <v>5323.23</v>
      </c>
      <c r="N5449" s="83">
        <v>124.771</v>
      </c>
      <c r="O5449" s="83">
        <v>5198.46</v>
      </c>
      <c r="P5449" s="83">
        <v>249.542</v>
      </c>
      <c r="Q5449" s="83">
        <v>5448</v>
      </c>
      <c r="R5449" s="86">
        <v>4.5804400000000002E-2</v>
      </c>
      <c r="S5449" s="86">
        <v>0.27782800000000002</v>
      </c>
    </row>
    <row r="5450" spans="2:19" x14ac:dyDescent="0.2">
      <c r="B5450" s="33"/>
      <c r="L5450" s="84">
        <v>0.61870000000000003</v>
      </c>
      <c r="M5450" s="83">
        <v>5324.09</v>
      </c>
      <c r="N5450" s="83">
        <v>124.91</v>
      </c>
      <c r="O5450" s="83">
        <v>5199.18</v>
      </c>
      <c r="P5450" s="83">
        <v>249.82</v>
      </c>
      <c r="Q5450" s="83">
        <v>5449</v>
      </c>
      <c r="R5450" s="86">
        <v>4.5846900000000003E-2</v>
      </c>
      <c r="S5450" s="86">
        <v>0.27782800000000002</v>
      </c>
    </row>
    <row r="5451" spans="2:19" x14ac:dyDescent="0.2">
      <c r="B5451" s="33"/>
      <c r="L5451" s="84">
        <v>0.61870000000000003</v>
      </c>
      <c r="M5451" s="83">
        <v>5324.95</v>
      </c>
      <c r="N5451" s="83">
        <v>125.04900000000001</v>
      </c>
      <c r="O5451" s="83">
        <v>5199.8999999999996</v>
      </c>
      <c r="P5451" s="83">
        <v>250.09800000000001</v>
      </c>
      <c r="Q5451" s="83">
        <v>5450</v>
      </c>
      <c r="R5451" s="86">
        <v>4.58895E-2</v>
      </c>
      <c r="S5451" s="86">
        <v>0.27782800000000002</v>
      </c>
    </row>
    <row r="5452" spans="2:19" x14ac:dyDescent="0.2">
      <c r="B5452" s="33"/>
      <c r="L5452" s="84">
        <v>0.61870000000000003</v>
      </c>
      <c r="M5452" s="83">
        <v>5325.81</v>
      </c>
      <c r="N5452" s="83">
        <v>125.188</v>
      </c>
      <c r="O5452" s="83">
        <v>5200.62</v>
      </c>
      <c r="P5452" s="83">
        <v>250.376</v>
      </c>
      <c r="Q5452" s="83">
        <v>5451</v>
      </c>
      <c r="R5452" s="86">
        <v>4.5932099999999997E-2</v>
      </c>
      <c r="S5452" s="86">
        <v>0.27782800000000002</v>
      </c>
    </row>
    <row r="5453" spans="2:19" x14ac:dyDescent="0.2">
      <c r="B5453" s="33"/>
      <c r="L5453" s="84">
        <v>0.61839999999999995</v>
      </c>
      <c r="M5453" s="83">
        <v>5326.67</v>
      </c>
      <c r="N5453" s="83">
        <v>125.327</v>
      </c>
      <c r="O5453" s="83">
        <v>5201.3500000000004</v>
      </c>
      <c r="P5453" s="83">
        <v>250.655</v>
      </c>
      <c r="Q5453" s="83">
        <v>5452</v>
      </c>
      <c r="R5453" s="86">
        <v>4.5974800000000003E-2</v>
      </c>
      <c r="S5453" s="86">
        <v>0.278445</v>
      </c>
    </row>
    <row r="5454" spans="2:19" x14ac:dyDescent="0.2">
      <c r="B5454" s="33"/>
      <c r="L5454" s="84">
        <v>0.61760000000000004</v>
      </c>
      <c r="M5454" s="83">
        <v>5327.53</v>
      </c>
      <c r="N5454" s="83">
        <v>125.467</v>
      </c>
      <c r="O5454" s="83">
        <v>5202.07</v>
      </c>
      <c r="P5454" s="83">
        <v>250.93299999999999</v>
      </c>
      <c r="Q5454" s="83">
        <v>5453</v>
      </c>
      <c r="R5454" s="86">
        <v>4.6017500000000003E-2</v>
      </c>
      <c r="S5454" s="86">
        <v>0.27894000000000002</v>
      </c>
    </row>
    <row r="5455" spans="2:19" x14ac:dyDescent="0.2">
      <c r="B5455" s="33"/>
      <c r="L5455" s="84">
        <v>0.61760000000000004</v>
      </c>
      <c r="M5455" s="83">
        <v>5328.39</v>
      </c>
      <c r="N5455" s="83">
        <v>125.60599999999999</v>
      </c>
      <c r="O5455" s="83">
        <v>5202.79</v>
      </c>
      <c r="P5455" s="83">
        <v>251.21199999999999</v>
      </c>
      <c r="Q5455" s="83">
        <v>5454</v>
      </c>
      <c r="R5455" s="86">
        <v>4.6060200000000003E-2</v>
      </c>
      <c r="S5455" s="86">
        <v>0.27894000000000002</v>
      </c>
    </row>
    <row r="5456" spans="2:19" x14ac:dyDescent="0.2">
      <c r="B5456" s="33"/>
      <c r="L5456" s="84">
        <v>0.61760000000000004</v>
      </c>
      <c r="M5456" s="83">
        <v>5329.25</v>
      </c>
      <c r="N5456" s="83">
        <v>125.746</v>
      </c>
      <c r="O5456" s="83">
        <v>5203.51</v>
      </c>
      <c r="P5456" s="83">
        <v>251.49100000000001</v>
      </c>
      <c r="Q5456" s="83">
        <v>5455</v>
      </c>
      <c r="R5456" s="86">
        <v>4.6102900000000002E-2</v>
      </c>
      <c r="S5456" s="86">
        <v>0.27894000000000002</v>
      </c>
    </row>
    <row r="5457" spans="2:19" x14ac:dyDescent="0.2">
      <c r="B5457" s="33"/>
      <c r="L5457" s="84">
        <v>0.61680000000000001</v>
      </c>
      <c r="M5457" s="83">
        <v>5330.11</v>
      </c>
      <c r="N5457" s="83">
        <v>125.88500000000001</v>
      </c>
      <c r="O5457" s="83">
        <v>5204.2299999999996</v>
      </c>
      <c r="P5457" s="83">
        <v>251.77099999999999</v>
      </c>
      <c r="Q5457" s="83">
        <v>5456</v>
      </c>
      <c r="R5457" s="86">
        <v>4.6145699999999998E-2</v>
      </c>
      <c r="S5457" s="86">
        <v>0.27943499999999999</v>
      </c>
    </row>
    <row r="5458" spans="2:19" x14ac:dyDescent="0.2">
      <c r="B5458" s="33"/>
      <c r="L5458" s="84">
        <v>0.61650000000000005</v>
      </c>
      <c r="M5458" s="83">
        <v>5330.97</v>
      </c>
      <c r="N5458" s="83">
        <v>126.02500000000001</v>
      </c>
      <c r="O5458" s="83">
        <v>5204.95</v>
      </c>
      <c r="P5458" s="83">
        <v>252.05099999999999</v>
      </c>
      <c r="Q5458" s="83">
        <v>5457</v>
      </c>
      <c r="R5458" s="86">
        <v>4.61885E-2</v>
      </c>
      <c r="S5458" s="86">
        <v>0.28005400000000003</v>
      </c>
    </row>
    <row r="5459" spans="2:19" x14ac:dyDescent="0.2">
      <c r="B5459" s="33"/>
      <c r="L5459" s="84">
        <v>0.61650000000000005</v>
      </c>
      <c r="M5459" s="83">
        <v>5331.83</v>
      </c>
      <c r="N5459" s="83">
        <v>126.16500000000001</v>
      </c>
      <c r="O5459" s="83">
        <v>5205.67</v>
      </c>
      <c r="P5459" s="83">
        <v>252.33</v>
      </c>
      <c r="Q5459" s="83">
        <v>5458</v>
      </c>
      <c r="R5459" s="86">
        <v>4.6231300000000003E-2</v>
      </c>
      <c r="S5459" s="86">
        <v>0.28005400000000003</v>
      </c>
    </row>
    <row r="5460" spans="2:19" x14ac:dyDescent="0.2">
      <c r="B5460" s="33"/>
      <c r="L5460" s="84">
        <v>0.61650000000000005</v>
      </c>
      <c r="M5460" s="83">
        <v>5332.69</v>
      </c>
      <c r="N5460" s="83">
        <v>126.30500000000001</v>
      </c>
      <c r="O5460" s="83">
        <v>5206.3900000000003</v>
      </c>
      <c r="P5460" s="83">
        <v>252.61099999999999</v>
      </c>
      <c r="Q5460" s="83">
        <v>5459</v>
      </c>
      <c r="R5460" s="86">
        <v>4.6274200000000001E-2</v>
      </c>
      <c r="S5460" s="86">
        <v>0.28005400000000003</v>
      </c>
    </row>
    <row r="5461" spans="2:19" x14ac:dyDescent="0.2">
      <c r="B5461" s="33"/>
      <c r="L5461" s="84">
        <v>0.61650000000000005</v>
      </c>
      <c r="M5461" s="83">
        <v>5333.55</v>
      </c>
      <c r="N5461" s="83">
        <v>126.446</v>
      </c>
      <c r="O5461" s="83">
        <v>5207.1099999999997</v>
      </c>
      <c r="P5461" s="83">
        <v>252.89099999999999</v>
      </c>
      <c r="Q5461" s="83">
        <v>5460</v>
      </c>
      <c r="R5461" s="86">
        <v>4.6316999999999997E-2</v>
      </c>
      <c r="S5461" s="86">
        <v>0.28005400000000003</v>
      </c>
    </row>
    <row r="5462" spans="2:19" x14ac:dyDescent="0.2">
      <c r="B5462" s="33"/>
      <c r="L5462" s="84">
        <v>0.61619999999999997</v>
      </c>
      <c r="M5462" s="83">
        <v>5334.41</v>
      </c>
      <c r="N5462" s="83">
        <v>126.586</v>
      </c>
      <c r="O5462" s="83">
        <v>5207.83</v>
      </c>
      <c r="P5462" s="83">
        <v>253.172</v>
      </c>
      <c r="Q5462" s="83">
        <v>5461</v>
      </c>
      <c r="R5462" s="86">
        <v>4.6359999999999998E-2</v>
      </c>
      <c r="S5462" s="86">
        <v>0.28067500000000001</v>
      </c>
    </row>
    <row r="5463" spans="2:19" x14ac:dyDescent="0.2">
      <c r="B5463" s="33"/>
      <c r="L5463" s="84">
        <v>0.61599999999999999</v>
      </c>
      <c r="M5463" s="83">
        <v>5335.27</v>
      </c>
      <c r="N5463" s="83">
        <v>126.726</v>
      </c>
      <c r="O5463" s="83">
        <v>5208.55</v>
      </c>
      <c r="P5463" s="83">
        <v>253.453</v>
      </c>
      <c r="Q5463" s="83">
        <v>5462</v>
      </c>
      <c r="R5463" s="86">
        <v>4.6402899999999997E-2</v>
      </c>
      <c r="S5463" s="86">
        <v>0.28092299999999998</v>
      </c>
    </row>
    <row r="5464" spans="2:19" x14ac:dyDescent="0.2">
      <c r="B5464" s="33"/>
      <c r="L5464" s="84">
        <v>0.61580000000000001</v>
      </c>
      <c r="M5464" s="83">
        <v>5336.13</v>
      </c>
      <c r="N5464" s="83">
        <v>126.867</v>
      </c>
      <c r="O5464" s="83">
        <v>5209.2700000000004</v>
      </c>
      <c r="P5464" s="83">
        <v>253.73400000000001</v>
      </c>
      <c r="Q5464" s="83">
        <v>5463</v>
      </c>
      <c r="R5464" s="86">
        <v>4.6445899999999998E-2</v>
      </c>
      <c r="S5464" s="86">
        <v>0.28117199999999998</v>
      </c>
    </row>
    <row r="5465" spans="2:19" x14ac:dyDescent="0.2">
      <c r="B5465" s="33"/>
      <c r="L5465" s="84">
        <v>0.61570000000000003</v>
      </c>
      <c r="M5465" s="83">
        <v>5336.99</v>
      </c>
      <c r="N5465" s="83">
        <v>127.008</v>
      </c>
      <c r="O5465" s="83">
        <v>5209.9799999999996</v>
      </c>
      <c r="P5465" s="83">
        <v>254.01499999999999</v>
      </c>
      <c r="Q5465" s="83">
        <v>5464</v>
      </c>
      <c r="R5465" s="86">
        <v>4.64889E-2</v>
      </c>
      <c r="S5465" s="86">
        <v>0.28142099999999998</v>
      </c>
    </row>
    <row r="5466" spans="2:19" x14ac:dyDescent="0.2">
      <c r="B5466" s="33"/>
      <c r="L5466" s="84">
        <v>0.61539999999999995</v>
      </c>
      <c r="M5466" s="83">
        <v>5337.85</v>
      </c>
      <c r="N5466" s="83">
        <v>127.148</v>
      </c>
      <c r="O5466" s="83">
        <v>5210.7</v>
      </c>
      <c r="P5466" s="83">
        <v>254.297</v>
      </c>
      <c r="Q5466" s="83">
        <v>5465</v>
      </c>
      <c r="R5466" s="86">
        <v>4.6531900000000001E-2</v>
      </c>
      <c r="S5466" s="86">
        <v>0.28166999999999998</v>
      </c>
    </row>
    <row r="5467" spans="2:19" x14ac:dyDescent="0.2">
      <c r="B5467" s="33"/>
      <c r="L5467" s="84">
        <v>0.6149</v>
      </c>
      <c r="M5467" s="83">
        <v>5338.71</v>
      </c>
      <c r="N5467" s="83">
        <v>127.289</v>
      </c>
      <c r="O5467" s="83">
        <v>5211.42</v>
      </c>
      <c r="P5467" s="83">
        <v>254.57900000000001</v>
      </c>
      <c r="Q5467" s="83">
        <v>5466</v>
      </c>
      <c r="R5467" s="86">
        <v>4.6574999999999998E-2</v>
      </c>
      <c r="S5467" s="86">
        <v>0.28204299999999999</v>
      </c>
    </row>
    <row r="5468" spans="2:19" x14ac:dyDescent="0.2">
      <c r="B5468" s="33"/>
      <c r="L5468" s="84">
        <v>0.6149</v>
      </c>
      <c r="M5468" s="83">
        <v>5339.57</v>
      </c>
      <c r="N5468" s="83">
        <v>127.43</v>
      </c>
      <c r="O5468" s="83">
        <v>5212.1400000000003</v>
      </c>
      <c r="P5468" s="83">
        <v>254.86099999999999</v>
      </c>
      <c r="Q5468" s="83">
        <v>5467</v>
      </c>
      <c r="R5468" s="86">
        <v>4.6618100000000003E-2</v>
      </c>
      <c r="S5468" s="86">
        <v>0.28204299999999999</v>
      </c>
    </row>
    <row r="5469" spans="2:19" x14ac:dyDescent="0.2">
      <c r="B5469" s="33"/>
      <c r="L5469" s="84">
        <v>0.61460000000000004</v>
      </c>
      <c r="M5469" s="83">
        <v>5340.43</v>
      </c>
      <c r="N5469" s="83">
        <v>127.572</v>
      </c>
      <c r="O5469" s="83">
        <v>5212.8599999999997</v>
      </c>
      <c r="P5469" s="83">
        <v>255.143</v>
      </c>
      <c r="Q5469" s="83">
        <v>5468</v>
      </c>
      <c r="R5469" s="86">
        <v>4.66612E-2</v>
      </c>
      <c r="S5469" s="86">
        <v>0.28241699999999997</v>
      </c>
    </row>
    <row r="5470" spans="2:19" x14ac:dyDescent="0.2">
      <c r="B5470" s="33"/>
      <c r="L5470" s="84">
        <v>0.61350000000000005</v>
      </c>
      <c r="M5470" s="83">
        <v>5341.29</v>
      </c>
      <c r="N5470" s="83">
        <v>127.71299999999999</v>
      </c>
      <c r="O5470" s="83">
        <v>5213.57</v>
      </c>
      <c r="P5470" s="83">
        <v>255.42599999999999</v>
      </c>
      <c r="Q5470" s="83">
        <v>5469</v>
      </c>
      <c r="R5470" s="86">
        <v>4.6704299999999997E-2</v>
      </c>
      <c r="S5470" s="86">
        <v>0.28266599999999997</v>
      </c>
    </row>
    <row r="5471" spans="2:19" x14ac:dyDescent="0.2">
      <c r="B5471" s="33"/>
      <c r="L5471" s="84">
        <v>0.61299999999999999</v>
      </c>
      <c r="M5471" s="83">
        <v>5342.15</v>
      </c>
      <c r="N5471" s="83">
        <v>127.854</v>
      </c>
      <c r="O5471" s="83">
        <v>5214.29</v>
      </c>
      <c r="P5471" s="83">
        <v>255.709</v>
      </c>
      <c r="Q5471" s="83">
        <v>5470</v>
      </c>
      <c r="R5471" s="86">
        <v>4.6747499999999997E-2</v>
      </c>
      <c r="S5471" s="86">
        <v>0.282916</v>
      </c>
    </row>
    <row r="5472" spans="2:19" x14ac:dyDescent="0.2">
      <c r="B5472" s="33"/>
      <c r="L5472" s="84">
        <v>0.61250000000000004</v>
      </c>
      <c r="M5472" s="83">
        <v>5343</v>
      </c>
      <c r="N5472" s="83">
        <v>127.996</v>
      </c>
      <c r="O5472" s="83">
        <v>5215.01</v>
      </c>
      <c r="P5472" s="83">
        <v>255.99199999999999</v>
      </c>
      <c r="Q5472" s="83">
        <v>5471</v>
      </c>
      <c r="R5472" s="86">
        <v>4.6790699999999998E-2</v>
      </c>
      <c r="S5472" s="86">
        <v>0.28316599999999997</v>
      </c>
    </row>
    <row r="5473" spans="2:19" x14ac:dyDescent="0.2">
      <c r="B5473" s="33"/>
      <c r="L5473" s="84">
        <v>0.61099999999999999</v>
      </c>
      <c r="M5473" s="83">
        <v>5343.86</v>
      </c>
      <c r="N5473" s="83">
        <v>128.13800000000001</v>
      </c>
      <c r="O5473" s="83">
        <v>5215.72</v>
      </c>
      <c r="P5473" s="83">
        <v>256.27600000000001</v>
      </c>
      <c r="Q5473" s="83">
        <v>5472</v>
      </c>
      <c r="R5473" s="86">
        <v>4.6834000000000001E-2</v>
      </c>
      <c r="S5473" s="86">
        <v>0.28404099999999999</v>
      </c>
    </row>
    <row r="5474" spans="2:19" x14ac:dyDescent="0.2">
      <c r="B5474" s="33"/>
      <c r="L5474" s="84">
        <v>0.61099999999999999</v>
      </c>
      <c r="M5474" s="83">
        <v>5344.72</v>
      </c>
      <c r="N5474" s="83">
        <v>128.28</v>
      </c>
      <c r="O5474" s="83">
        <v>5216.4399999999996</v>
      </c>
      <c r="P5474" s="83">
        <v>256.55900000000003</v>
      </c>
      <c r="Q5474" s="83">
        <v>5473</v>
      </c>
      <c r="R5474" s="86">
        <v>4.6877299999999997E-2</v>
      </c>
      <c r="S5474" s="86">
        <v>0.28404099999999999</v>
      </c>
    </row>
    <row r="5475" spans="2:19" x14ac:dyDescent="0.2">
      <c r="B5475" s="33"/>
      <c r="L5475" s="84">
        <v>0.61099999999999999</v>
      </c>
      <c r="M5475" s="83">
        <v>5345.58</v>
      </c>
      <c r="N5475" s="83">
        <v>128.422</v>
      </c>
      <c r="O5475" s="83">
        <v>5217.16</v>
      </c>
      <c r="P5475" s="83">
        <v>256.84300000000002</v>
      </c>
      <c r="Q5475" s="83">
        <v>5474</v>
      </c>
      <c r="R5475" s="86">
        <v>4.69206E-2</v>
      </c>
      <c r="S5475" s="86">
        <v>0.28404099999999999</v>
      </c>
    </row>
    <row r="5476" spans="2:19" x14ac:dyDescent="0.2">
      <c r="B5476" s="33"/>
      <c r="L5476" s="84">
        <v>0.61099999999999999</v>
      </c>
      <c r="M5476" s="83">
        <v>5346.44</v>
      </c>
      <c r="N5476" s="83">
        <v>128.56399999999999</v>
      </c>
      <c r="O5476" s="83">
        <v>5217.87</v>
      </c>
      <c r="P5476" s="83">
        <v>257.12700000000001</v>
      </c>
      <c r="Q5476" s="83">
        <v>5475</v>
      </c>
      <c r="R5476" s="86">
        <v>4.6963900000000003E-2</v>
      </c>
      <c r="S5476" s="86">
        <v>0.28404099999999999</v>
      </c>
    </row>
    <row r="5477" spans="2:19" x14ac:dyDescent="0.2">
      <c r="B5477" s="33"/>
      <c r="L5477" s="84">
        <v>0.61099999999999999</v>
      </c>
      <c r="M5477" s="83">
        <v>5347.29</v>
      </c>
      <c r="N5477" s="83">
        <v>128.70599999999999</v>
      </c>
      <c r="O5477" s="83">
        <v>5218.59</v>
      </c>
      <c r="P5477" s="83">
        <v>257.41199999999998</v>
      </c>
      <c r="Q5477" s="83">
        <v>5476</v>
      </c>
      <c r="R5477" s="86">
        <v>4.7007300000000002E-2</v>
      </c>
      <c r="S5477" s="86">
        <v>0.28404099999999999</v>
      </c>
    </row>
    <row r="5478" spans="2:19" x14ac:dyDescent="0.2">
      <c r="B5478" s="33"/>
      <c r="L5478" s="84">
        <v>0.61099999999999999</v>
      </c>
      <c r="M5478" s="83">
        <v>5348.15</v>
      </c>
      <c r="N5478" s="83">
        <v>128.84800000000001</v>
      </c>
      <c r="O5478" s="83">
        <v>5219.3</v>
      </c>
      <c r="P5478" s="83">
        <v>257.69600000000003</v>
      </c>
      <c r="Q5478" s="83">
        <v>5477</v>
      </c>
      <c r="R5478" s="86">
        <v>4.7050599999999998E-2</v>
      </c>
      <c r="S5478" s="86">
        <v>0.28404099999999999</v>
      </c>
    </row>
    <row r="5479" spans="2:19" x14ac:dyDescent="0.2">
      <c r="B5479" s="33"/>
      <c r="L5479" s="84">
        <v>0.6109</v>
      </c>
      <c r="M5479" s="83">
        <v>5349.01</v>
      </c>
      <c r="N5479" s="83">
        <v>128.99100000000001</v>
      </c>
      <c r="O5479" s="83">
        <v>5220.0200000000004</v>
      </c>
      <c r="P5479" s="83">
        <v>257.98099999999999</v>
      </c>
      <c r="Q5479" s="83">
        <v>5478</v>
      </c>
      <c r="R5479" s="86">
        <v>4.70941E-2</v>
      </c>
      <c r="S5479" s="86">
        <v>0.28491699999999998</v>
      </c>
    </row>
    <row r="5480" spans="2:19" x14ac:dyDescent="0.2">
      <c r="B5480" s="33"/>
      <c r="L5480" s="84">
        <v>0.61070000000000002</v>
      </c>
      <c r="M5480" s="83">
        <v>5349.87</v>
      </c>
      <c r="N5480" s="83">
        <v>129.13300000000001</v>
      </c>
      <c r="O5480" s="83">
        <v>5220.7299999999996</v>
      </c>
      <c r="P5480" s="83">
        <v>258.26600000000002</v>
      </c>
      <c r="Q5480" s="83">
        <v>5479</v>
      </c>
      <c r="R5480" s="86">
        <v>4.7137499999999999E-2</v>
      </c>
      <c r="S5480" s="86">
        <v>0.28516799999999998</v>
      </c>
    </row>
    <row r="5481" spans="2:19" x14ac:dyDescent="0.2">
      <c r="B5481" s="33"/>
      <c r="L5481" s="84">
        <v>0.60929999999999995</v>
      </c>
      <c r="M5481" s="83">
        <v>5350.72</v>
      </c>
      <c r="N5481" s="83">
        <v>129.27600000000001</v>
      </c>
      <c r="O5481" s="83">
        <v>5221.45</v>
      </c>
      <c r="P5481" s="83">
        <v>258.55200000000002</v>
      </c>
      <c r="Q5481" s="83">
        <v>5480</v>
      </c>
      <c r="R5481" s="86">
        <v>4.7181000000000001E-2</v>
      </c>
      <c r="S5481" s="86">
        <v>0.28541899999999998</v>
      </c>
    </row>
    <row r="5482" spans="2:19" x14ac:dyDescent="0.2">
      <c r="B5482" s="33"/>
      <c r="L5482" s="84">
        <v>0.60899999999999999</v>
      </c>
      <c r="M5482" s="83">
        <v>5351.58</v>
      </c>
      <c r="N5482" s="83">
        <v>129.41900000000001</v>
      </c>
      <c r="O5482" s="83">
        <v>5222.16</v>
      </c>
      <c r="P5482" s="83">
        <v>258.83800000000002</v>
      </c>
      <c r="Q5482" s="83">
        <v>5481</v>
      </c>
      <c r="R5482" s="86">
        <v>4.7224500000000003E-2</v>
      </c>
      <c r="S5482" s="86">
        <v>0.28579599999999999</v>
      </c>
    </row>
    <row r="5483" spans="2:19" x14ac:dyDescent="0.2">
      <c r="B5483" s="33"/>
      <c r="L5483" s="84">
        <v>0.60899999999999999</v>
      </c>
      <c r="M5483" s="83">
        <v>5352.44</v>
      </c>
      <c r="N5483" s="83">
        <v>129.56200000000001</v>
      </c>
      <c r="O5483" s="83">
        <v>5222.88</v>
      </c>
      <c r="P5483" s="83">
        <v>259.12400000000002</v>
      </c>
      <c r="Q5483" s="83">
        <v>5482</v>
      </c>
      <c r="R5483" s="86">
        <v>4.72681E-2</v>
      </c>
      <c r="S5483" s="86">
        <v>0.28579599999999999</v>
      </c>
    </row>
    <row r="5484" spans="2:19" x14ac:dyDescent="0.2">
      <c r="B5484" s="33"/>
      <c r="L5484" s="84">
        <v>0.60799999999999998</v>
      </c>
      <c r="M5484" s="83">
        <v>5353.3</v>
      </c>
      <c r="N5484" s="83">
        <v>129.70500000000001</v>
      </c>
      <c r="O5484" s="83">
        <v>5223.59</v>
      </c>
      <c r="P5484" s="83">
        <v>259.41000000000003</v>
      </c>
      <c r="Q5484" s="83">
        <v>5483</v>
      </c>
      <c r="R5484" s="86">
        <v>4.7311600000000002E-2</v>
      </c>
      <c r="S5484" s="86">
        <v>0.28617300000000001</v>
      </c>
    </row>
    <row r="5485" spans="2:19" x14ac:dyDescent="0.2">
      <c r="B5485" s="33"/>
      <c r="L5485" s="84">
        <v>0.60719999999999996</v>
      </c>
      <c r="M5485" s="83">
        <v>5354.15</v>
      </c>
      <c r="N5485" s="83">
        <v>129.84800000000001</v>
      </c>
      <c r="O5485" s="83">
        <v>5224.3</v>
      </c>
      <c r="P5485" s="83">
        <v>259.69600000000003</v>
      </c>
      <c r="Q5485" s="83">
        <v>5484</v>
      </c>
      <c r="R5485" s="86">
        <v>4.73552E-2</v>
      </c>
      <c r="S5485" s="86">
        <v>0.28642400000000001</v>
      </c>
    </row>
    <row r="5486" spans="2:19" x14ac:dyDescent="0.2">
      <c r="B5486" s="33"/>
      <c r="L5486" s="84">
        <v>0.60650000000000004</v>
      </c>
      <c r="M5486" s="83">
        <v>5355.01</v>
      </c>
      <c r="N5486" s="83">
        <v>129.99100000000001</v>
      </c>
      <c r="O5486" s="83">
        <v>5225.0200000000004</v>
      </c>
      <c r="P5486" s="83">
        <v>259.983</v>
      </c>
      <c r="Q5486" s="83">
        <v>5485</v>
      </c>
      <c r="R5486" s="86">
        <v>4.7398900000000001E-2</v>
      </c>
      <c r="S5486" s="86">
        <v>0.28667599999999999</v>
      </c>
    </row>
    <row r="5487" spans="2:19" x14ac:dyDescent="0.2">
      <c r="B5487" s="33"/>
      <c r="L5487" s="84">
        <v>0.60619999999999996</v>
      </c>
      <c r="M5487" s="83">
        <v>5355.87</v>
      </c>
      <c r="N5487" s="83">
        <v>130.13499999999999</v>
      </c>
      <c r="O5487" s="83">
        <v>5225.7299999999996</v>
      </c>
      <c r="P5487" s="83">
        <v>260.27</v>
      </c>
      <c r="Q5487" s="83">
        <v>5486</v>
      </c>
      <c r="R5487" s="86">
        <v>4.7442499999999999E-2</v>
      </c>
      <c r="S5487" s="86">
        <v>0.28692800000000002</v>
      </c>
    </row>
    <row r="5488" spans="2:19" x14ac:dyDescent="0.2">
      <c r="B5488" s="33"/>
      <c r="L5488" s="84">
        <v>0.60550000000000004</v>
      </c>
      <c r="M5488" s="83">
        <v>5356.72</v>
      </c>
      <c r="N5488" s="83">
        <v>130.27799999999999</v>
      </c>
      <c r="O5488" s="83">
        <v>5226.4399999999996</v>
      </c>
      <c r="P5488" s="83">
        <v>260.55700000000002</v>
      </c>
      <c r="Q5488" s="83">
        <v>5487</v>
      </c>
      <c r="R5488" s="86">
        <v>4.7486199999999999E-2</v>
      </c>
      <c r="S5488" s="86">
        <v>0.28717900000000002</v>
      </c>
    </row>
    <row r="5489" spans="2:19" x14ac:dyDescent="0.2">
      <c r="B5489" s="33"/>
      <c r="L5489" s="84">
        <v>0.60540000000000005</v>
      </c>
      <c r="M5489" s="83">
        <v>5357.58</v>
      </c>
      <c r="N5489" s="83">
        <v>130.422</v>
      </c>
      <c r="O5489" s="83">
        <v>5227.16</v>
      </c>
      <c r="P5489" s="83">
        <v>260.84399999999999</v>
      </c>
      <c r="Q5489" s="83">
        <v>5488</v>
      </c>
      <c r="R5489" s="86">
        <v>4.75299E-2</v>
      </c>
      <c r="S5489" s="86">
        <v>0.28743099999999999</v>
      </c>
    </row>
    <row r="5490" spans="2:19" x14ac:dyDescent="0.2">
      <c r="B5490" s="33"/>
      <c r="L5490" s="84">
        <v>0.60519999999999996</v>
      </c>
      <c r="M5490" s="83">
        <v>5358.43</v>
      </c>
      <c r="N5490" s="83">
        <v>130.566</v>
      </c>
      <c r="O5490" s="83">
        <v>5227.87</v>
      </c>
      <c r="P5490" s="83">
        <v>261.13200000000001</v>
      </c>
      <c r="Q5490" s="83">
        <v>5489</v>
      </c>
      <c r="R5490" s="86">
        <v>4.7573699999999997E-2</v>
      </c>
      <c r="S5490" s="86">
        <v>0.287684</v>
      </c>
    </row>
    <row r="5491" spans="2:19" x14ac:dyDescent="0.2">
      <c r="B5491" s="33"/>
      <c r="L5491" s="84">
        <v>0.60360000000000003</v>
      </c>
      <c r="M5491" s="83">
        <v>5359.29</v>
      </c>
      <c r="N5491" s="83">
        <v>130.71</v>
      </c>
      <c r="O5491" s="83">
        <v>5228.58</v>
      </c>
      <c r="P5491" s="83">
        <v>261.42</v>
      </c>
      <c r="Q5491" s="83">
        <v>5490</v>
      </c>
      <c r="R5491" s="86">
        <v>4.76175E-2</v>
      </c>
      <c r="S5491" s="86">
        <v>0.28793600000000003</v>
      </c>
    </row>
    <row r="5492" spans="2:19" x14ac:dyDescent="0.2">
      <c r="B5492" s="33"/>
      <c r="L5492" s="84">
        <v>0.60340000000000005</v>
      </c>
      <c r="M5492" s="83">
        <v>5360.15</v>
      </c>
      <c r="N5492" s="83">
        <v>130.85400000000001</v>
      </c>
      <c r="O5492" s="83">
        <v>5229.29</v>
      </c>
      <c r="P5492" s="83">
        <v>261.70800000000003</v>
      </c>
      <c r="Q5492" s="83">
        <v>5491</v>
      </c>
      <c r="R5492" s="86">
        <v>4.7661299999999997E-2</v>
      </c>
      <c r="S5492" s="86">
        <v>0.288188</v>
      </c>
    </row>
    <row r="5493" spans="2:19" x14ac:dyDescent="0.2">
      <c r="B5493" s="33"/>
      <c r="L5493" s="84">
        <v>0.60250000000000004</v>
      </c>
      <c r="M5493" s="83">
        <v>5361</v>
      </c>
      <c r="N5493" s="83">
        <v>130.99799999999999</v>
      </c>
      <c r="O5493" s="83">
        <v>5230</v>
      </c>
      <c r="P5493" s="83">
        <v>261.99700000000001</v>
      </c>
      <c r="Q5493" s="83">
        <v>5492</v>
      </c>
      <c r="R5493" s="86">
        <v>4.77051E-2</v>
      </c>
      <c r="S5493" s="86">
        <v>0.288441</v>
      </c>
    </row>
    <row r="5494" spans="2:19" x14ac:dyDescent="0.2">
      <c r="B5494" s="33"/>
      <c r="L5494" s="84">
        <v>0.60209999999999997</v>
      </c>
      <c r="M5494" s="83">
        <v>5361.86</v>
      </c>
      <c r="N5494" s="83">
        <v>131.143</v>
      </c>
      <c r="O5494" s="83">
        <v>5230.71</v>
      </c>
      <c r="P5494" s="83">
        <v>262.28500000000003</v>
      </c>
      <c r="Q5494" s="83">
        <v>5493</v>
      </c>
      <c r="R5494" s="86">
        <v>4.7749E-2</v>
      </c>
      <c r="S5494" s="86">
        <v>0.28869400000000001</v>
      </c>
    </row>
    <row r="5495" spans="2:19" x14ac:dyDescent="0.2">
      <c r="B5495" s="33"/>
      <c r="L5495" s="84">
        <v>0.60189999999999999</v>
      </c>
      <c r="M5495" s="83">
        <v>5362.71</v>
      </c>
      <c r="N5495" s="83">
        <v>131.28700000000001</v>
      </c>
      <c r="O5495" s="83">
        <v>5231.43</v>
      </c>
      <c r="P5495" s="83">
        <v>262.57400000000001</v>
      </c>
      <c r="Q5495" s="83">
        <v>5494</v>
      </c>
      <c r="R5495" s="86">
        <v>4.7792899999999999E-2</v>
      </c>
      <c r="S5495" s="86">
        <v>0.28894599999999998</v>
      </c>
    </row>
    <row r="5496" spans="2:19" x14ac:dyDescent="0.2">
      <c r="B5496" s="33"/>
      <c r="L5496" s="84">
        <v>0.60160000000000002</v>
      </c>
      <c r="M5496" s="83">
        <v>5363.57</v>
      </c>
      <c r="N5496" s="83">
        <v>131.43199999999999</v>
      </c>
      <c r="O5496" s="83">
        <v>5232.1400000000003</v>
      </c>
      <c r="P5496" s="83">
        <v>262.863</v>
      </c>
      <c r="Q5496" s="83">
        <v>5495</v>
      </c>
      <c r="R5496" s="86">
        <v>4.7836799999999999E-2</v>
      </c>
      <c r="S5496" s="86">
        <v>0.28919899999999998</v>
      </c>
    </row>
    <row r="5497" spans="2:19" x14ac:dyDescent="0.2">
      <c r="B5497" s="33"/>
      <c r="L5497" s="84">
        <v>0.60140000000000005</v>
      </c>
      <c r="M5497" s="83">
        <v>5364.42</v>
      </c>
      <c r="N5497" s="83">
        <v>131.57599999999999</v>
      </c>
      <c r="O5497" s="83">
        <v>5232.8500000000004</v>
      </c>
      <c r="P5497" s="83">
        <v>263.15300000000002</v>
      </c>
      <c r="Q5497" s="83">
        <v>5496</v>
      </c>
      <c r="R5497" s="86">
        <v>4.7880800000000001E-2</v>
      </c>
      <c r="S5497" s="86">
        <v>0.28957899999999998</v>
      </c>
    </row>
    <row r="5498" spans="2:19" x14ac:dyDescent="0.2">
      <c r="B5498" s="33"/>
      <c r="L5498" s="84">
        <v>0.60140000000000005</v>
      </c>
      <c r="M5498" s="83">
        <v>5365.28</v>
      </c>
      <c r="N5498" s="83">
        <v>131.721</v>
      </c>
      <c r="O5498" s="83">
        <v>5233.5600000000004</v>
      </c>
      <c r="P5498" s="83">
        <v>263.44299999999998</v>
      </c>
      <c r="Q5498" s="83">
        <v>5497</v>
      </c>
      <c r="R5498" s="86">
        <v>4.7924799999999997E-2</v>
      </c>
      <c r="S5498" s="86">
        <v>0.28957899999999998</v>
      </c>
    </row>
    <row r="5499" spans="2:19" x14ac:dyDescent="0.2">
      <c r="B5499" s="33"/>
      <c r="L5499" s="84">
        <v>0.60009999999999997</v>
      </c>
      <c r="M5499" s="83">
        <v>5366.13</v>
      </c>
      <c r="N5499" s="83">
        <v>131.86600000000001</v>
      </c>
      <c r="O5499" s="83">
        <v>5234.2700000000004</v>
      </c>
      <c r="P5499" s="83">
        <v>263.733</v>
      </c>
      <c r="Q5499" s="83">
        <v>5498</v>
      </c>
      <c r="R5499" s="86">
        <v>4.7968799999999999E-2</v>
      </c>
      <c r="S5499" s="86">
        <v>0.28995900000000002</v>
      </c>
    </row>
    <row r="5500" spans="2:19" x14ac:dyDescent="0.2">
      <c r="B5500" s="33"/>
      <c r="L5500" s="84">
        <v>0.59970000000000001</v>
      </c>
      <c r="M5500" s="83">
        <v>5366.99</v>
      </c>
      <c r="N5500" s="83">
        <v>132.011</v>
      </c>
      <c r="O5500" s="83">
        <v>5234.9799999999996</v>
      </c>
      <c r="P5500" s="83">
        <v>264.02300000000002</v>
      </c>
      <c r="Q5500" s="83">
        <v>5499</v>
      </c>
      <c r="R5500" s="86">
        <v>4.8012899999999997E-2</v>
      </c>
      <c r="S5500" s="86">
        <v>0.29033900000000001</v>
      </c>
    </row>
    <row r="5501" spans="2:19" x14ac:dyDescent="0.2">
      <c r="B5501" s="33"/>
      <c r="L5501" s="84">
        <v>0.59970000000000001</v>
      </c>
      <c r="M5501" s="83">
        <v>5367.84</v>
      </c>
      <c r="N5501" s="83">
        <v>132.15700000000001</v>
      </c>
      <c r="O5501" s="83">
        <v>5235.6899999999996</v>
      </c>
      <c r="P5501" s="83">
        <v>264.31299999999999</v>
      </c>
      <c r="Q5501" s="83">
        <v>5500</v>
      </c>
      <c r="R5501" s="86">
        <v>4.80569E-2</v>
      </c>
      <c r="S5501" s="86">
        <v>0.29033900000000001</v>
      </c>
    </row>
    <row r="5502" spans="2:19" x14ac:dyDescent="0.2">
      <c r="B5502" s="33"/>
      <c r="L5502" s="84">
        <v>0.59830000000000005</v>
      </c>
      <c r="M5502" s="83">
        <v>5368.7</v>
      </c>
      <c r="N5502" s="83">
        <v>132.30199999999999</v>
      </c>
      <c r="O5502" s="83">
        <v>5236.3999999999996</v>
      </c>
      <c r="P5502" s="83">
        <v>264.60399999999998</v>
      </c>
      <c r="Q5502" s="83">
        <v>5501</v>
      </c>
      <c r="R5502" s="86">
        <v>4.8101100000000001E-2</v>
      </c>
      <c r="S5502" s="86">
        <v>0.29071999999999998</v>
      </c>
    </row>
    <row r="5503" spans="2:19" x14ac:dyDescent="0.2">
      <c r="B5503" s="33"/>
      <c r="L5503" s="84">
        <v>0.59799999999999998</v>
      </c>
      <c r="M5503" s="83">
        <v>5369.55</v>
      </c>
      <c r="N5503" s="83">
        <v>132.447</v>
      </c>
      <c r="O5503" s="83">
        <v>5237.1099999999997</v>
      </c>
      <c r="P5503" s="83">
        <v>264.89499999999998</v>
      </c>
      <c r="Q5503" s="83">
        <v>5502</v>
      </c>
      <c r="R5503" s="86">
        <v>4.8145199999999999E-2</v>
      </c>
      <c r="S5503" s="86">
        <v>0.29097400000000001</v>
      </c>
    </row>
    <row r="5504" spans="2:19" x14ac:dyDescent="0.2">
      <c r="B5504" s="33"/>
      <c r="L5504" s="84">
        <v>0.5978</v>
      </c>
      <c r="M5504" s="83">
        <v>5370.41</v>
      </c>
      <c r="N5504" s="83">
        <v>132.59299999999999</v>
      </c>
      <c r="O5504" s="83">
        <v>5237.8100000000004</v>
      </c>
      <c r="P5504" s="83">
        <v>265.18599999999998</v>
      </c>
      <c r="Q5504" s="83">
        <v>5503</v>
      </c>
      <c r="R5504" s="86">
        <v>4.81894E-2</v>
      </c>
      <c r="S5504" s="86">
        <v>0.29122799999999999</v>
      </c>
    </row>
    <row r="5505" spans="2:19" x14ac:dyDescent="0.2">
      <c r="B5505" s="33"/>
      <c r="L5505" s="84">
        <v>0.59760000000000002</v>
      </c>
      <c r="M5505" s="83">
        <v>5371.26</v>
      </c>
      <c r="N5505" s="83">
        <v>132.739</v>
      </c>
      <c r="O5505" s="83">
        <v>5238.5200000000004</v>
      </c>
      <c r="P5505" s="83">
        <v>265.47800000000001</v>
      </c>
      <c r="Q5505" s="83">
        <v>5504</v>
      </c>
      <c r="R5505" s="86">
        <v>4.8233600000000001E-2</v>
      </c>
      <c r="S5505" s="86">
        <v>0.29148200000000002</v>
      </c>
    </row>
    <row r="5506" spans="2:19" x14ac:dyDescent="0.2">
      <c r="B5506" s="33"/>
      <c r="L5506" s="84">
        <v>0.59689999999999999</v>
      </c>
      <c r="M5506" s="83">
        <v>5372.12</v>
      </c>
      <c r="N5506" s="83">
        <v>132.88499999999999</v>
      </c>
      <c r="O5506" s="83">
        <v>5239.2299999999996</v>
      </c>
      <c r="P5506" s="83">
        <v>265.76900000000001</v>
      </c>
      <c r="Q5506" s="83">
        <v>5505</v>
      </c>
      <c r="R5506" s="86">
        <v>4.8277800000000003E-2</v>
      </c>
      <c r="S5506" s="86">
        <v>0.29173700000000002</v>
      </c>
    </row>
    <row r="5507" spans="2:19" x14ac:dyDescent="0.2">
      <c r="B5507" s="33"/>
      <c r="L5507" s="84">
        <v>0.59670000000000001</v>
      </c>
      <c r="M5507" s="83">
        <v>5372.97</v>
      </c>
      <c r="N5507" s="83">
        <v>133.03100000000001</v>
      </c>
      <c r="O5507" s="83">
        <v>5239.9399999999996</v>
      </c>
      <c r="P5507" s="83">
        <v>266.06099999999998</v>
      </c>
      <c r="Q5507" s="83">
        <v>5506</v>
      </c>
      <c r="R5507" s="86">
        <v>4.83221E-2</v>
      </c>
      <c r="S5507" s="86">
        <v>0.291991</v>
      </c>
    </row>
    <row r="5508" spans="2:19" x14ac:dyDescent="0.2">
      <c r="B5508" s="33"/>
      <c r="L5508" s="84">
        <v>0.59650000000000003</v>
      </c>
      <c r="M5508" s="83">
        <v>5373.82</v>
      </c>
      <c r="N5508" s="83">
        <v>133.17699999999999</v>
      </c>
      <c r="O5508" s="83">
        <v>5240.6499999999996</v>
      </c>
      <c r="P5508" s="83">
        <v>266.35399999999998</v>
      </c>
      <c r="Q5508" s="83">
        <v>5507</v>
      </c>
      <c r="R5508" s="86">
        <v>4.8366399999999997E-2</v>
      </c>
      <c r="S5508" s="86">
        <v>0.29224600000000001</v>
      </c>
    </row>
    <row r="5509" spans="2:19" x14ac:dyDescent="0.2">
      <c r="B5509" s="33"/>
      <c r="L5509" s="84">
        <v>0.59589999999999999</v>
      </c>
      <c r="M5509" s="83">
        <v>5374.68</v>
      </c>
      <c r="N5509" s="83">
        <v>133.32300000000001</v>
      </c>
      <c r="O5509" s="83">
        <v>5241.3500000000004</v>
      </c>
      <c r="P5509" s="83">
        <v>266.64600000000002</v>
      </c>
      <c r="Q5509" s="83">
        <v>5508</v>
      </c>
      <c r="R5509" s="86">
        <v>4.8410700000000001E-2</v>
      </c>
      <c r="S5509" s="86">
        <v>0.29249999999999998</v>
      </c>
    </row>
    <row r="5510" spans="2:19" x14ac:dyDescent="0.2">
      <c r="B5510" s="33"/>
      <c r="L5510" s="84">
        <v>0.59550000000000003</v>
      </c>
      <c r="M5510" s="83">
        <v>5375.53</v>
      </c>
      <c r="N5510" s="83">
        <v>133.46899999999999</v>
      </c>
      <c r="O5510" s="83">
        <v>5242.0600000000004</v>
      </c>
      <c r="P5510" s="83">
        <v>266.93900000000002</v>
      </c>
      <c r="Q5510" s="83">
        <v>5509</v>
      </c>
      <c r="R5510" s="86">
        <v>4.8454999999999998E-2</v>
      </c>
      <c r="S5510" s="86">
        <v>0.292883</v>
      </c>
    </row>
    <row r="5511" spans="2:19" x14ac:dyDescent="0.2">
      <c r="B5511" s="33"/>
      <c r="L5511" s="84">
        <v>0.59550000000000003</v>
      </c>
      <c r="M5511" s="83">
        <v>5376.38</v>
      </c>
      <c r="N5511" s="83">
        <v>133.61600000000001</v>
      </c>
      <c r="O5511" s="83">
        <v>5242.7700000000004</v>
      </c>
      <c r="P5511" s="83">
        <v>267.23200000000003</v>
      </c>
      <c r="Q5511" s="83">
        <v>5510</v>
      </c>
      <c r="R5511" s="86">
        <v>4.8499399999999998E-2</v>
      </c>
      <c r="S5511" s="86">
        <v>0.292883</v>
      </c>
    </row>
    <row r="5512" spans="2:19" x14ac:dyDescent="0.2">
      <c r="B5512" s="33"/>
      <c r="L5512" s="84">
        <v>0.59540000000000004</v>
      </c>
      <c r="M5512" s="83">
        <v>5377.24</v>
      </c>
      <c r="N5512" s="83">
        <v>133.76300000000001</v>
      </c>
      <c r="O5512" s="83">
        <v>5243.47</v>
      </c>
      <c r="P5512" s="83">
        <v>267.52499999999998</v>
      </c>
      <c r="Q5512" s="83">
        <v>5511</v>
      </c>
      <c r="R5512" s="86">
        <v>4.8543799999999998E-2</v>
      </c>
      <c r="S5512" s="86">
        <v>0.29326600000000003</v>
      </c>
    </row>
    <row r="5513" spans="2:19" x14ac:dyDescent="0.2">
      <c r="B5513" s="33"/>
      <c r="L5513" s="84">
        <v>0.59470000000000001</v>
      </c>
      <c r="M5513" s="83">
        <v>5378.09</v>
      </c>
      <c r="N5513" s="83">
        <v>133.90899999999999</v>
      </c>
      <c r="O5513" s="83">
        <v>5244.18</v>
      </c>
      <c r="P5513" s="83">
        <v>267.81900000000002</v>
      </c>
      <c r="Q5513" s="83">
        <v>5512</v>
      </c>
      <c r="R5513" s="86">
        <v>4.8588300000000001E-2</v>
      </c>
      <c r="S5513" s="86">
        <v>0.29364800000000002</v>
      </c>
    </row>
    <row r="5514" spans="2:19" x14ac:dyDescent="0.2">
      <c r="B5514" s="33"/>
      <c r="L5514" s="84">
        <v>0.59470000000000001</v>
      </c>
      <c r="M5514" s="83">
        <v>5378.94</v>
      </c>
      <c r="N5514" s="83">
        <v>134.05600000000001</v>
      </c>
      <c r="O5514" s="83">
        <v>5244.89</v>
      </c>
      <c r="P5514" s="83">
        <v>268.11200000000002</v>
      </c>
      <c r="Q5514" s="83">
        <v>5513</v>
      </c>
      <c r="R5514" s="86">
        <v>4.8632799999999997E-2</v>
      </c>
      <c r="S5514" s="86">
        <v>0.29364800000000002</v>
      </c>
    </row>
    <row r="5515" spans="2:19" x14ac:dyDescent="0.2">
      <c r="B5515" s="33"/>
      <c r="L5515" s="84">
        <v>0.59430000000000005</v>
      </c>
      <c r="M5515" s="83">
        <v>5379.8</v>
      </c>
      <c r="N5515" s="83">
        <v>134.203</v>
      </c>
      <c r="O5515" s="83">
        <v>5245.59</v>
      </c>
      <c r="P5515" s="83">
        <v>268.40600000000001</v>
      </c>
      <c r="Q5515" s="83">
        <v>5514</v>
      </c>
      <c r="R5515" s="86">
        <v>4.86773E-2</v>
      </c>
      <c r="S5515" s="86">
        <v>0.29403200000000002</v>
      </c>
    </row>
    <row r="5516" spans="2:19" x14ac:dyDescent="0.2">
      <c r="B5516" s="33"/>
      <c r="L5516" s="84">
        <v>0.59409999999999996</v>
      </c>
      <c r="M5516" s="83">
        <v>5380.65</v>
      </c>
      <c r="N5516" s="83">
        <v>134.35</v>
      </c>
      <c r="O5516" s="83">
        <v>5246.3</v>
      </c>
      <c r="P5516" s="83">
        <v>268.70100000000002</v>
      </c>
      <c r="Q5516" s="83">
        <v>5515</v>
      </c>
      <c r="R5516" s="86">
        <v>4.8721800000000003E-2</v>
      </c>
      <c r="S5516" s="86">
        <v>0.294543</v>
      </c>
    </row>
    <row r="5517" spans="2:19" x14ac:dyDescent="0.2">
      <c r="B5517" s="33"/>
      <c r="L5517" s="84">
        <v>0.59409999999999996</v>
      </c>
      <c r="M5517" s="83">
        <v>5381.5</v>
      </c>
      <c r="N5517" s="83">
        <v>134.49799999999999</v>
      </c>
      <c r="O5517" s="83">
        <v>5247</v>
      </c>
      <c r="P5517" s="83">
        <v>268.995</v>
      </c>
      <c r="Q5517" s="83">
        <v>5516</v>
      </c>
      <c r="R5517" s="86">
        <v>4.8766400000000001E-2</v>
      </c>
      <c r="S5517" s="86">
        <v>0.294543</v>
      </c>
    </row>
    <row r="5518" spans="2:19" x14ac:dyDescent="0.2">
      <c r="B5518" s="33"/>
      <c r="L5518" s="84">
        <v>0.59409999999999996</v>
      </c>
      <c r="M5518" s="83">
        <v>5382.35</v>
      </c>
      <c r="N5518" s="83">
        <v>134.64500000000001</v>
      </c>
      <c r="O5518" s="83">
        <v>5247.71</v>
      </c>
      <c r="P5518" s="83">
        <v>269.29000000000002</v>
      </c>
      <c r="Q5518" s="83">
        <v>5517</v>
      </c>
      <c r="R5518" s="86">
        <v>4.8811E-2</v>
      </c>
      <c r="S5518" s="86">
        <v>0.294543</v>
      </c>
    </row>
    <row r="5519" spans="2:19" x14ac:dyDescent="0.2">
      <c r="B5519" s="33"/>
      <c r="L5519" s="84">
        <v>0.59319999999999995</v>
      </c>
      <c r="M5519" s="83">
        <v>5383.21</v>
      </c>
      <c r="N5519" s="83">
        <v>134.79300000000001</v>
      </c>
      <c r="O5519" s="83">
        <v>5248.41</v>
      </c>
      <c r="P5519" s="83">
        <v>269.58499999999998</v>
      </c>
      <c r="Q5519" s="83">
        <v>5518</v>
      </c>
      <c r="R5519" s="86">
        <v>4.8855599999999999E-2</v>
      </c>
      <c r="S5519" s="86">
        <v>0.29505500000000001</v>
      </c>
    </row>
    <row r="5520" spans="2:19" x14ac:dyDescent="0.2">
      <c r="B5520" s="33"/>
      <c r="L5520" s="84">
        <v>0.59279999999999999</v>
      </c>
      <c r="M5520" s="83">
        <v>5384.06</v>
      </c>
      <c r="N5520" s="83">
        <v>134.94</v>
      </c>
      <c r="O5520" s="83">
        <v>5249.12</v>
      </c>
      <c r="P5520" s="83">
        <v>269.88</v>
      </c>
      <c r="Q5520" s="83">
        <v>5519</v>
      </c>
      <c r="R5520" s="86">
        <v>4.8900199999999998E-2</v>
      </c>
      <c r="S5520" s="86">
        <v>0.29531200000000002</v>
      </c>
    </row>
    <row r="5521" spans="2:19" x14ac:dyDescent="0.2">
      <c r="B5521" s="33"/>
      <c r="L5521" s="84">
        <v>0.59219999999999995</v>
      </c>
      <c r="M5521" s="83">
        <v>5384.91</v>
      </c>
      <c r="N5521" s="83">
        <v>135.08799999999999</v>
      </c>
      <c r="O5521" s="83">
        <v>5249.82</v>
      </c>
      <c r="P5521" s="83">
        <v>270.17599999999999</v>
      </c>
      <c r="Q5521" s="83">
        <v>5520</v>
      </c>
      <c r="R5521" s="86">
        <v>4.89449E-2</v>
      </c>
      <c r="S5521" s="86">
        <v>0.295568</v>
      </c>
    </row>
    <row r="5522" spans="2:19" x14ac:dyDescent="0.2">
      <c r="B5522" s="33"/>
      <c r="L5522" s="84">
        <v>0.59189999999999998</v>
      </c>
      <c r="M5522" s="83">
        <v>5385.76</v>
      </c>
      <c r="N5522" s="83">
        <v>135.23599999999999</v>
      </c>
      <c r="O5522" s="83">
        <v>5250.53</v>
      </c>
      <c r="P5522" s="83">
        <v>270.47199999999998</v>
      </c>
      <c r="Q5522" s="83">
        <v>5521</v>
      </c>
      <c r="R5522" s="86">
        <v>4.8989600000000001E-2</v>
      </c>
      <c r="S5522" s="86">
        <v>0.29595300000000002</v>
      </c>
    </row>
    <row r="5523" spans="2:19" x14ac:dyDescent="0.2">
      <c r="B5523" s="33"/>
      <c r="L5523" s="84">
        <v>0.59189999999999998</v>
      </c>
      <c r="M5523" s="83">
        <v>5386.62</v>
      </c>
      <c r="N5523" s="83">
        <v>135.38399999999999</v>
      </c>
      <c r="O5523" s="83">
        <v>5251.23</v>
      </c>
      <c r="P5523" s="83">
        <v>270.76799999999997</v>
      </c>
      <c r="Q5523" s="83">
        <v>5522</v>
      </c>
      <c r="R5523" s="86">
        <v>4.9034399999999999E-2</v>
      </c>
      <c r="S5523" s="86">
        <v>0.29595300000000002</v>
      </c>
    </row>
    <row r="5524" spans="2:19" x14ac:dyDescent="0.2">
      <c r="B5524" s="33"/>
      <c r="L5524" s="84">
        <v>0.59140000000000004</v>
      </c>
      <c r="M5524" s="83">
        <v>5387.47</v>
      </c>
      <c r="N5524" s="83">
        <v>135.53200000000001</v>
      </c>
      <c r="O5524" s="83">
        <v>5251.94</v>
      </c>
      <c r="P5524" s="83">
        <v>271.06400000000002</v>
      </c>
      <c r="Q5524" s="83">
        <v>5523</v>
      </c>
      <c r="R5524" s="86">
        <v>4.9079200000000003E-2</v>
      </c>
      <c r="S5524" s="86">
        <v>0.29633799999999999</v>
      </c>
    </row>
    <row r="5525" spans="2:19" x14ac:dyDescent="0.2">
      <c r="B5525" s="33"/>
      <c r="L5525" s="84">
        <v>0.59119999999999995</v>
      </c>
      <c r="M5525" s="83">
        <v>5388.32</v>
      </c>
      <c r="N5525" s="83">
        <v>135.68</v>
      </c>
      <c r="O5525" s="83">
        <v>5252.64</v>
      </c>
      <c r="P5525" s="83">
        <v>271.36099999999999</v>
      </c>
      <c r="Q5525" s="83">
        <v>5524</v>
      </c>
      <c r="R5525" s="86">
        <v>4.9124000000000001E-2</v>
      </c>
      <c r="S5525" s="86">
        <v>0.296595</v>
      </c>
    </row>
    <row r="5526" spans="2:19" x14ac:dyDescent="0.2">
      <c r="B5526" s="33"/>
      <c r="L5526" s="84">
        <v>0.59089999999999998</v>
      </c>
      <c r="M5526" s="83">
        <v>5389.17</v>
      </c>
      <c r="N5526" s="83">
        <v>135.82900000000001</v>
      </c>
      <c r="O5526" s="83">
        <v>5253.34</v>
      </c>
      <c r="P5526" s="83">
        <v>271.65800000000002</v>
      </c>
      <c r="Q5526" s="83">
        <v>5525</v>
      </c>
      <c r="R5526" s="86">
        <v>4.9168799999999999E-2</v>
      </c>
      <c r="S5526" s="86">
        <v>0.29698000000000002</v>
      </c>
    </row>
    <row r="5527" spans="2:19" x14ac:dyDescent="0.2">
      <c r="B5527" s="33"/>
      <c r="L5527" s="84">
        <v>0.59089999999999998</v>
      </c>
      <c r="M5527" s="83">
        <v>5390.02</v>
      </c>
      <c r="N5527" s="83">
        <v>135.977</v>
      </c>
      <c r="O5527" s="83">
        <v>5254.05</v>
      </c>
      <c r="P5527" s="83">
        <v>271.95499999999998</v>
      </c>
      <c r="Q5527" s="83">
        <v>5526</v>
      </c>
      <c r="R5527" s="86">
        <v>4.9213699999999999E-2</v>
      </c>
      <c r="S5527" s="86">
        <v>0.29698000000000002</v>
      </c>
    </row>
    <row r="5528" spans="2:19" x14ac:dyDescent="0.2">
      <c r="B5528" s="33"/>
      <c r="L5528" s="84">
        <v>0.59050000000000002</v>
      </c>
      <c r="M5528" s="83">
        <v>5390.87</v>
      </c>
      <c r="N5528" s="83">
        <v>136.126</v>
      </c>
      <c r="O5528" s="83">
        <v>5254.75</v>
      </c>
      <c r="P5528" s="83">
        <v>272.25200000000001</v>
      </c>
      <c r="Q5528" s="83">
        <v>5527</v>
      </c>
      <c r="R5528" s="86">
        <v>4.92586E-2</v>
      </c>
      <c r="S5528" s="86">
        <v>0.29736600000000002</v>
      </c>
    </row>
    <row r="5529" spans="2:19" x14ac:dyDescent="0.2">
      <c r="B5529" s="33"/>
      <c r="L5529" s="84">
        <v>0.59030000000000005</v>
      </c>
      <c r="M5529" s="83">
        <v>5391.73</v>
      </c>
      <c r="N5529" s="83">
        <v>136.27500000000001</v>
      </c>
      <c r="O5529" s="83">
        <v>5255.45</v>
      </c>
      <c r="P5529" s="83">
        <v>272.55</v>
      </c>
      <c r="Q5529" s="83">
        <v>5528</v>
      </c>
      <c r="R5529" s="86">
        <v>4.93035E-2</v>
      </c>
      <c r="S5529" s="86">
        <v>0.29788100000000001</v>
      </c>
    </row>
    <row r="5530" spans="2:19" x14ac:dyDescent="0.2">
      <c r="B5530" s="33"/>
      <c r="L5530" s="84">
        <v>0.59030000000000005</v>
      </c>
      <c r="M5530" s="83">
        <v>5392.58</v>
      </c>
      <c r="N5530" s="83">
        <v>136.42400000000001</v>
      </c>
      <c r="O5530" s="83">
        <v>5256.15</v>
      </c>
      <c r="P5530" s="83">
        <v>272.84800000000001</v>
      </c>
      <c r="Q5530" s="83">
        <v>5529</v>
      </c>
      <c r="R5530" s="86">
        <v>4.9348499999999997E-2</v>
      </c>
      <c r="S5530" s="86">
        <v>0.29788100000000001</v>
      </c>
    </row>
    <row r="5531" spans="2:19" x14ac:dyDescent="0.2">
      <c r="B5531" s="33"/>
      <c r="L5531" s="84">
        <v>0.59030000000000005</v>
      </c>
      <c r="M5531" s="83">
        <v>5393.43</v>
      </c>
      <c r="N5531" s="83">
        <v>136.57300000000001</v>
      </c>
      <c r="O5531" s="83">
        <v>5256.85</v>
      </c>
      <c r="P5531" s="83">
        <v>273.14600000000002</v>
      </c>
      <c r="Q5531" s="83">
        <v>5530</v>
      </c>
      <c r="R5531" s="86">
        <v>4.93935E-2</v>
      </c>
      <c r="S5531" s="86">
        <v>0.29788100000000001</v>
      </c>
    </row>
    <row r="5532" spans="2:19" x14ac:dyDescent="0.2">
      <c r="B5532" s="33"/>
      <c r="L5532" s="84">
        <v>0.58940000000000003</v>
      </c>
      <c r="M5532" s="83">
        <v>5394.28</v>
      </c>
      <c r="N5532" s="83">
        <v>136.72200000000001</v>
      </c>
      <c r="O5532" s="83">
        <v>5257.56</v>
      </c>
      <c r="P5532" s="83">
        <v>273.44400000000002</v>
      </c>
      <c r="Q5532" s="83">
        <v>5531</v>
      </c>
      <c r="R5532" s="86">
        <v>4.9438500000000003E-2</v>
      </c>
      <c r="S5532" s="86">
        <v>0.29839700000000002</v>
      </c>
    </row>
    <row r="5533" spans="2:19" x14ac:dyDescent="0.2">
      <c r="B5533" s="33"/>
      <c r="L5533" s="84">
        <v>0.5887</v>
      </c>
      <c r="M5533" s="83">
        <v>5395.13</v>
      </c>
      <c r="N5533" s="83">
        <v>136.87100000000001</v>
      </c>
      <c r="O5533" s="83">
        <v>5258.26</v>
      </c>
      <c r="P5533" s="83">
        <v>273.74299999999999</v>
      </c>
      <c r="Q5533" s="83">
        <v>5532</v>
      </c>
      <c r="R5533" s="86">
        <v>4.94835E-2</v>
      </c>
      <c r="S5533" s="86">
        <v>0.298655</v>
      </c>
    </row>
    <row r="5534" spans="2:19" x14ac:dyDescent="0.2">
      <c r="B5534" s="33"/>
      <c r="L5534" s="84">
        <v>0.58860000000000001</v>
      </c>
      <c r="M5534" s="83">
        <v>5395.98</v>
      </c>
      <c r="N5534" s="83">
        <v>137.02099999999999</v>
      </c>
      <c r="O5534" s="83">
        <v>5258.96</v>
      </c>
      <c r="P5534" s="83">
        <v>274.04199999999997</v>
      </c>
      <c r="Q5534" s="83">
        <v>5533</v>
      </c>
      <c r="R5534" s="86">
        <v>4.9528599999999999E-2</v>
      </c>
      <c r="S5534" s="86">
        <v>0.29930000000000001</v>
      </c>
    </row>
    <row r="5535" spans="2:19" x14ac:dyDescent="0.2">
      <c r="B5535" s="33"/>
      <c r="L5535" s="84">
        <v>0.58860000000000001</v>
      </c>
      <c r="M5535" s="83">
        <v>5396.83</v>
      </c>
      <c r="N5535" s="83">
        <v>137.16999999999999</v>
      </c>
      <c r="O5535" s="83">
        <v>5259.66</v>
      </c>
      <c r="P5535" s="83">
        <v>274.34100000000001</v>
      </c>
      <c r="Q5535" s="83">
        <v>5534</v>
      </c>
      <c r="R5535" s="86">
        <v>4.9573699999999998E-2</v>
      </c>
      <c r="S5535" s="86">
        <v>0.29930000000000001</v>
      </c>
    </row>
    <row r="5536" spans="2:19" x14ac:dyDescent="0.2">
      <c r="B5536" s="33"/>
      <c r="L5536" s="84">
        <v>0.58860000000000001</v>
      </c>
      <c r="M5536" s="83">
        <v>5397.68</v>
      </c>
      <c r="N5536" s="83">
        <v>137.32</v>
      </c>
      <c r="O5536" s="83">
        <v>5260.36</v>
      </c>
      <c r="P5536" s="83">
        <v>274.64</v>
      </c>
      <c r="Q5536" s="83">
        <v>5535</v>
      </c>
      <c r="R5536" s="86">
        <v>4.9618900000000001E-2</v>
      </c>
      <c r="S5536" s="86">
        <v>0.29930000000000001</v>
      </c>
    </row>
    <row r="5537" spans="2:19" x14ac:dyDescent="0.2">
      <c r="B5537" s="33"/>
      <c r="L5537" s="84">
        <v>0.58860000000000001</v>
      </c>
      <c r="M5537" s="83">
        <v>5398.53</v>
      </c>
      <c r="N5537" s="83">
        <v>137.47</v>
      </c>
      <c r="O5537" s="83">
        <v>5261.06</v>
      </c>
      <c r="P5537" s="83">
        <v>274.94</v>
      </c>
      <c r="Q5537" s="83">
        <v>5536</v>
      </c>
      <c r="R5537" s="86">
        <v>4.9664E-2</v>
      </c>
      <c r="S5537" s="86">
        <v>0.29930000000000001</v>
      </c>
    </row>
    <row r="5538" spans="2:19" x14ac:dyDescent="0.2">
      <c r="B5538" s="33"/>
      <c r="L5538" s="84">
        <v>0.58840000000000003</v>
      </c>
      <c r="M5538" s="83">
        <v>5399.38</v>
      </c>
      <c r="N5538" s="83">
        <v>137.62</v>
      </c>
      <c r="O5538" s="83">
        <v>5261.76</v>
      </c>
      <c r="P5538" s="83">
        <v>275.24</v>
      </c>
      <c r="Q5538" s="83">
        <v>5537</v>
      </c>
      <c r="R5538" s="86">
        <v>4.9709200000000002E-2</v>
      </c>
      <c r="S5538" s="86">
        <v>0.29994599999999999</v>
      </c>
    </row>
    <row r="5539" spans="2:19" x14ac:dyDescent="0.2">
      <c r="B5539" s="33"/>
      <c r="L5539" s="84">
        <v>0.58760000000000001</v>
      </c>
      <c r="M5539" s="83">
        <v>5400.23</v>
      </c>
      <c r="N5539" s="83">
        <v>137.77000000000001</v>
      </c>
      <c r="O5539" s="83">
        <v>5262.46</v>
      </c>
      <c r="P5539" s="83">
        <v>275.54000000000002</v>
      </c>
      <c r="Q5539" s="83">
        <v>5538</v>
      </c>
      <c r="R5539" s="86">
        <v>4.97545E-2</v>
      </c>
      <c r="S5539" s="86">
        <v>0.300205</v>
      </c>
    </row>
    <row r="5540" spans="2:19" x14ac:dyDescent="0.2">
      <c r="B5540" s="33"/>
      <c r="L5540" s="84">
        <v>0.5867</v>
      </c>
      <c r="M5540" s="83">
        <v>5401.08</v>
      </c>
      <c r="N5540" s="83">
        <v>137.91999999999999</v>
      </c>
      <c r="O5540" s="83">
        <v>5263.16</v>
      </c>
      <c r="P5540" s="83">
        <v>275.84100000000001</v>
      </c>
      <c r="Q5540" s="83">
        <v>5539</v>
      </c>
      <c r="R5540" s="86">
        <v>4.9799700000000002E-2</v>
      </c>
      <c r="S5540" s="86">
        <v>0.30046400000000001</v>
      </c>
    </row>
    <row r="5541" spans="2:19" x14ac:dyDescent="0.2">
      <c r="B5541" s="33"/>
      <c r="L5541" s="84">
        <v>0.58579999999999999</v>
      </c>
      <c r="M5541" s="83">
        <v>5401.93</v>
      </c>
      <c r="N5541" s="83">
        <v>138.071</v>
      </c>
      <c r="O5541" s="83">
        <v>5263.86</v>
      </c>
      <c r="P5541" s="83">
        <v>276.14100000000002</v>
      </c>
      <c r="Q5541" s="83">
        <v>5540</v>
      </c>
      <c r="R5541" s="86">
        <v>4.9845E-2</v>
      </c>
      <c r="S5541" s="86">
        <v>0.30072300000000002</v>
      </c>
    </row>
    <row r="5542" spans="2:19" x14ac:dyDescent="0.2">
      <c r="B5542" s="33"/>
      <c r="L5542" s="84">
        <v>0.5847</v>
      </c>
      <c r="M5542" s="83">
        <v>5402.78</v>
      </c>
      <c r="N5542" s="83">
        <v>138.221</v>
      </c>
      <c r="O5542" s="83">
        <v>5264.56</v>
      </c>
      <c r="P5542" s="83">
        <v>276.44200000000001</v>
      </c>
      <c r="Q5542" s="83">
        <v>5541</v>
      </c>
      <c r="R5542" s="86">
        <v>4.9890299999999999E-2</v>
      </c>
      <c r="S5542" s="86">
        <v>0.30098200000000003</v>
      </c>
    </row>
    <row r="5543" spans="2:19" x14ac:dyDescent="0.2">
      <c r="B5543" s="33"/>
      <c r="L5543" s="84">
        <v>0.58440000000000003</v>
      </c>
      <c r="M5543" s="83">
        <v>5403.63</v>
      </c>
      <c r="N5543" s="83">
        <v>138.37200000000001</v>
      </c>
      <c r="O5543" s="83">
        <v>5265.26</v>
      </c>
      <c r="P5543" s="83">
        <v>276.74400000000003</v>
      </c>
      <c r="Q5543" s="83">
        <v>5542</v>
      </c>
      <c r="R5543" s="86">
        <v>4.99357E-2</v>
      </c>
      <c r="S5543" s="86">
        <v>0.301371</v>
      </c>
    </row>
    <row r="5544" spans="2:19" x14ac:dyDescent="0.2">
      <c r="B5544" s="33"/>
      <c r="L5544" s="84">
        <v>0.58440000000000003</v>
      </c>
      <c r="M5544" s="83">
        <v>5404.48</v>
      </c>
      <c r="N5544" s="83">
        <v>138.523</v>
      </c>
      <c r="O5544" s="83">
        <v>5265.95</v>
      </c>
      <c r="P5544" s="83">
        <v>277.04500000000002</v>
      </c>
      <c r="Q5544" s="83">
        <v>5543</v>
      </c>
      <c r="R5544" s="86">
        <v>4.9981100000000001E-2</v>
      </c>
      <c r="S5544" s="86">
        <v>0.301371</v>
      </c>
    </row>
    <row r="5545" spans="2:19" x14ac:dyDescent="0.2">
      <c r="B5545" s="33"/>
      <c r="L5545" s="84">
        <v>0.58420000000000005</v>
      </c>
      <c r="M5545" s="83">
        <v>5405.33</v>
      </c>
      <c r="N5545" s="83">
        <v>138.673</v>
      </c>
      <c r="O5545" s="83">
        <v>5266.65</v>
      </c>
      <c r="P5545" s="83">
        <v>277.34699999999998</v>
      </c>
      <c r="Q5545" s="83">
        <v>5544</v>
      </c>
      <c r="R5545" s="86">
        <v>5.0026500000000002E-2</v>
      </c>
      <c r="S5545" s="86">
        <v>0.301761</v>
      </c>
    </row>
    <row r="5546" spans="2:19" x14ac:dyDescent="0.2">
      <c r="B5546" s="33"/>
      <c r="L5546" s="84">
        <v>0.58399999999999996</v>
      </c>
      <c r="M5546" s="83">
        <v>5406.18</v>
      </c>
      <c r="N5546" s="83">
        <v>138.82400000000001</v>
      </c>
      <c r="O5546" s="83">
        <v>5267.35</v>
      </c>
      <c r="P5546" s="83">
        <v>277.649</v>
      </c>
      <c r="Q5546" s="83">
        <v>5545</v>
      </c>
      <c r="R5546" s="86">
        <v>5.0071900000000003E-2</v>
      </c>
      <c r="S5546" s="86">
        <v>0.30202000000000001</v>
      </c>
    </row>
    <row r="5547" spans="2:19" x14ac:dyDescent="0.2">
      <c r="B5547" s="33"/>
      <c r="L5547" s="84">
        <v>0.58299999999999996</v>
      </c>
      <c r="M5547" s="83">
        <v>5407.02</v>
      </c>
      <c r="N5547" s="83">
        <v>138.976</v>
      </c>
      <c r="O5547" s="83">
        <v>5268.05</v>
      </c>
      <c r="P5547" s="83">
        <v>277.95100000000002</v>
      </c>
      <c r="Q5547" s="83">
        <v>5546</v>
      </c>
      <c r="R5547" s="86">
        <v>5.0117399999999999E-2</v>
      </c>
      <c r="S5547" s="86">
        <v>0.30241000000000001</v>
      </c>
    </row>
    <row r="5548" spans="2:19" x14ac:dyDescent="0.2">
      <c r="B5548" s="33"/>
      <c r="L5548" s="84">
        <v>0.58299999999999996</v>
      </c>
      <c r="M5548" s="83">
        <v>5407.87</v>
      </c>
      <c r="N5548" s="83">
        <v>139.12700000000001</v>
      </c>
      <c r="O5548" s="83">
        <v>5268.75</v>
      </c>
      <c r="P5548" s="83">
        <v>278.25400000000002</v>
      </c>
      <c r="Q5548" s="83">
        <v>5547</v>
      </c>
      <c r="R5548" s="86">
        <v>5.0162900000000003E-2</v>
      </c>
      <c r="S5548" s="86">
        <v>0.30241000000000001</v>
      </c>
    </row>
    <row r="5549" spans="2:19" x14ac:dyDescent="0.2">
      <c r="B5549" s="33"/>
      <c r="L5549" s="84">
        <v>0.58279999999999998</v>
      </c>
      <c r="M5549" s="83">
        <v>5408.72</v>
      </c>
      <c r="N5549" s="83">
        <v>139.27799999999999</v>
      </c>
      <c r="O5549" s="83">
        <v>5269.44</v>
      </c>
      <c r="P5549" s="83">
        <v>278.55700000000002</v>
      </c>
      <c r="Q5549" s="83">
        <v>5548</v>
      </c>
      <c r="R5549" s="86">
        <v>5.0208500000000003E-2</v>
      </c>
      <c r="S5549" s="86">
        <v>0.30280000000000001</v>
      </c>
    </row>
    <row r="5550" spans="2:19" x14ac:dyDescent="0.2">
      <c r="B5550" s="33"/>
      <c r="L5550" s="84">
        <v>0.58240000000000003</v>
      </c>
      <c r="M5550" s="83">
        <v>5409.57</v>
      </c>
      <c r="N5550" s="83">
        <v>139.43</v>
      </c>
      <c r="O5550" s="83">
        <v>5270.14</v>
      </c>
      <c r="P5550" s="83">
        <v>278.86</v>
      </c>
      <c r="Q5550" s="83">
        <v>5549</v>
      </c>
      <c r="R5550" s="86">
        <v>5.0254E-2</v>
      </c>
      <c r="S5550" s="86">
        <v>0.30306</v>
      </c>
    </row>
    <row r="5551" spans="2:19" x14ac:dyDescent="0.2">
      <c r="B5551" s="33"/>
      <c r="L5551" s="84">
        <v>0.58160000000000001</v>
      </c>
      <c r="M5551" s="83">
        <v>5410.42</v>
      </c>
      <c r="N5551" s="83">
        <v>139.58099999999999</v>
      </c>
      <c r="O5551" s="83">
        <v>5270.84</v>
      </c>
      <c r="P5551" s="83">
        <v>279.16300000000001</v>
      </c>
      <c r="Q5551" s="83">
        <v>5550</v>
      </c>
      <c r="R5551" s="86">
        <v>5.02996E-2</v>
      </c>
      <c r="S5551" s="86">
        <v>0.30332100000000001</v>
      </c>
    </row>
    <row r="5552" spans="2:19" x14ac:dyDescent="0.2">
      <c r="B5552" s="33"/>
      <c r="L5552" s="84">
        <v>0.58089999999999997</v>
      </c>
      <c r="M5552" s="83">
        <v>5411.27</v>
      </c>
      <c r="N5552" s="83">
        <v>139.733</v>
      </c>
      <c r="O5552" s="83">
        <v>5271.53</v>
      </c>
      <c r="P5552" s="83">
        <v>279.46600000000001</v>
      </c>
      <c r="Q5552" s="83">
        <v>5551</v>
      </c>
      <c r="R5552" s="86">
        <v>5.0345300000000003E-2</v>
      </c>
      <c r="S5552" s="86">
        <v>0.30358099999999999</v>
      </c>
    </row>
    <row r="5553" spans="2:19" x14ac:dyDescent="0.2">
      <c r="B5553" s="33"/>
      <c r="L5553" s="84">
        <v>0.58040000000000003</v>
      </c>
      <c r="M5553" s="83">
        <v>5412.11</v>
      </c>
      <c r="N5553" s="83">
        <v>139.88499999999999</v>
      </c>
      <c r="O5553" s="83">
        <v>5272.23</v>
      </c>
      <c r="P5553" s="83">
        <v>279.77</v>
      </c>
      <c r="Q5553" s="83">
        <v>5552</v>
      </c>
      <c r="R5553" s="86">
        <v>5.0390900000000002E-2</v>
      </c>
      <c r="S5553" s="86">
        <v>0.303842</v>
      </c>
    </row>
    <row r="5554" spans="2:19" x14ac:dyDescent="0.2">
      <c r="B5554" s="33"/>
      <c r="L5554" s="84">
        <v>0.58020000000000005</v>
      </c>
      <c r="M5554" s="83">
        <v>5412.96</v>
      </c>
      <c r="N5554" s="83">
        <v>140.03700000000001</v>
      </c>
      <c r="O5554" s="83">
        <v>5272.93</v>
      </c>
      <c r="P5554" s="83">
        <v>280.07400000000001</v>
      </c>
      <c r="Q5554" s="83">
        <v>5553</v>
      </c>
      <c r="R5554" s="86">
        <v>5.0436599999999998E-2</v>
      </c>
      <c r="S5554" s="86">
        <v>0.30410199999999998</v>
      </c>
    </row>
    <row r="5555" spans="2:19" x14ac:dyDescent="0.2">
      <c r="B5555" s="33"/>
      <c r="L5555" s="84">
        <v>0.57979999999999998</v>
      </c>
      <c r="M5555" s="83">
        <v>5413.81</v>
      </c>
      <c r="N5555" s="83">
        <v>140.18899999999999</v>
      </c>
      <c r="O5555" s="83">
        <v>5273.62</v>
      </c>
      <c r="P5555" s="83">
        <v>280.37900000000002</v>
      </c>
      <c r="Q5555" s="83">
        <v>5554</v>
      </c>
      <c r="R5555" s="86">
        <v>5.0482300000000001E-2</v>
      </c>
      <c r="S5555" s="86">
        <v>0.30436299999999999</v>
      </c>
    </row>
    <row r="5556" spans="2:19" x14ac:dyDescent="0.2">
      <c r="B5556" s="33"/>
      <c r="L5556" s="84">
        <v>0.57920000000000005</v>
      </c>
      <c r="M5556" s="83">
        <v>5414.66</v>
      </c>
      <c r="N5556" s="83">
        <v>140.34200000000001</v>
      </c>
      <c r="O5556" s="83">
        <v>5274.32</v>
      </c>
      <c r="P5556" s="83">
        <v>280.68299999999999</v>
      </c>
      <c r="Q5556" s="83">
        <v>5555</v>
      </c>
      <c r="R5556" s="86">
        <v>5.0528099999999999E-2</v>
      </c>
      <c r="S5556" s="86">
        <v>0.30462400000000001</v>
      </c>
    </row>
    <row r="5557" spans="2:19" x14ac:dyDescent="0.2">
      <c r="B5557" s="33"/>
      <c r="L5557" s="84">
        <v>0.57769999999999999</v>
      </c>
      <c r="M5557" s="83">
        <v>5415.51</v>
      </c>
      <c r="N5557" s="83">
        <v>140.494</v>
      </c>
      <c r="O5557" s="83">
        <v>5275.01</v>
      </c>
      <c r="P5557" s="83">
        <v>280.988</v>
      </c>
      <c r="Q5557" s="83">
        <v>5556</v>
      </c>
      <c r="R5557" s="86">
        <v>5.0573800000000002E-2</v>
      </c>
      <c r="S5557" s="86">
        <v>0.30488500000000002</v>
      </c>
    </row>
    <row r="5558" spans="2:19" x14ac:dyDescent="0.2">
      <c r="B5558" s="33"/>
      <c r="L5558" s="84">
        <v>0.57750000000000001</v>
      </c>
      <c r="M5558" s="83">
        <v>5416.35</v>
      </c>
      <c r="N5558" s="83">
        <v>140.64699999999999</v>
      </c>
      <c r="O5558" s="83">
        <v>5275.71</v>
      </c>
      <c r="P5558" s="83">
        <v>281.29300000000001</v>
      </c>
      <c r="Q5558" s="83">
        <v>5557</v>
      </c>
      <c r="R5558" s="86">
        <v>5.0619699999999997E-2</v>
      </c>
      <c r="S5558" s="86">
        <v>0.305147</v>
      </c>
    </row>
    <row r="5559" spans="2:19" x14ac:dyDescent="0.2">
      <c r="B5559" s="33"/>
      <c r="L5559" s="84">
        <v>0.57730000000000004</v>
      </c>
      <c r="M5559" s="83">
        <v>5417.2</v>
      </c>
      <c r="N5559" s="83">
        <v>140.79900000000001</v>
      </c>
      <c r="O5559" s="83">
        <v>5276.4</v>
      </c>
      <c r="P5559" s="83">
        <v>281.59899999999999</v>
      </c>
      <c r="Q5559" s="83">
        <v>5558</v>
      </c>
      <c r="R5559" s="86">
        <v>5.0665500000000002E-2</v>
      </c>
      <c r="S5559" s="86">
        <v>0.30567</v>
      </c>
    </row>
    <row r="5560" spans="2:19" x14ac:dyDescent="0.2">
      <c r="B5560" s="33"/>
      <c r="L5560" s="84">
        <v>0.57730000000000004</v>
      </c>
      <c r="M5560" s="83">
        <v>5418.05</v>
      </c>
      <c r="N5560" s="83">
        <v>140.952</v>
      </c>
      <c r="O5560" s="83">
        <v>5277.1</v>
      </c>
      <c r="P5560" s="83">
        <v>281.90499999999997</v>
      </c>
      <c r="Q5560" s="83">
        <v>5559</v>
      </c>
      <c r="R5560" s="86">
        <v>5.0711399999999997E-2</v>
      </c>
      <c r="S5560" s="86">
        <v>0.30567</v>
      </c>
    </row>
    <row r="5561" spans="2:19" x14ac:dyDescent="0.2">
      <c r="B5561" s="33"/>
      <c r="L5561" s="84">
        <v>0.57730000000000004</v>
      </c>
      <c r="M5561" s="83">
        <v>5418.89</v>
      </c>
      <c r="N5561" s="83">
        <v>141.10499999999999</v>
      </c>
      <c r="O5561" s="83">
        <v>5277.79</v>
      </c>
      <c r="P5561" s="83">
        <v>282.20999999999998</v>
      </c>
      <c r="Q5561" s="83">
        <v>5560</v>
      </c>
      <c r="R5561" s="86">
        <v>5.0757299999999998E-2</v>
      </c>
      <c r="S5561" s="86">
        <v>0.30567</v>
      </c>
    </row>
    <row r="5562" spans="2:19" x14ac:dyDescent="0.2">
      <c r="B5562" s="33"/>
      <c r="L5562" s="84">
        <v>0.57720000000000005</v>
      </c>
      <c r="M5562" s="83">
        <v>5419.74</v>
      </c>
      <c r="N5562" s="83">
        <v>141.25800000000001</v>
      </c>
      <c r="O5562" s="83">
        <v>5278.48</v>
      </c>
      <c r="P5562" s="83">
        <v>282.517</v>
      </c>
      <c r="Q5562" s="83">
        <v>5561</v>
      </c>
      <c r="R5562" s="86">
        <v>5.08032E-2</v>
      </c>
      <c r="S5562" s="86">
        <v>0.30619299999999999</v>
      </c>
    </row>
    <row r="5563" spans="2:19" x14ac:dyDescent="0.2">
      <c r="B5563" s="33"/>
      <c r="L5563" s="84">
        <v>0.57679999999999998</v>
      </c>
      <c r="M5563" s="83">
        <v>5420.59</v>
      </c>
      <c r="N5563" s="83">
        <v>141.41200000000001</v>
      </c>
      <c r="O5563" s="83">
        <v>5279.18</v>
      </c>
      <c r="P5563" s="83">
        <v>282.82299999999998</v>
      </c>
      <c r="Q5563" s="83">
        <v>5562</v>
      </c>
      <c r="R5563" s="86">
        <v>5.0849199999999997E-2</v>
      </c>
      <c r="S5563" s="86">
        <v>0.30645499999999998</v>
      </c>
    </row>
    <row r="5564" spans="2:19" x14ac:dyDescent="0.2">
      <c r="B5564" s="33"/>
      <c r="L5564" s="84">
        <v>0.57609999999999995</v>
      </c>
      <c r="M5564" s="83">
        <v>5421.44</v>
      </c>
      <c r="N5564" s="83">
        <v>141.565</v>
      </c>
      <c r="O5564" s="83">
        <v>5279.87</v>
      </c>
      <c r="P5564" s="83">
        <v>283.13</v>
      </c>
      <c r="Q5564" s="83">
        <v>5563</v>
      </c>
      <c r="R5564" s="86">
        <v>5.0895200000000002E-2</v>
      </c>
      <c r="S5564" s="86">
        <v>0.30684800000000001</v>
      </c>
    </row>
    <row r="5565" spans="2:19" x14ac:dyDescent="0.2">
      <c r="B5565" s="33"/>
      <c r="L5565" s="84">
        <v>0.57609999999999995</v>
      </c>
      <c r="M5565" s="83">
        <v>5422.28</v>
      </c>
      <c r="N5565" s="83">
        <v>141.71799999999999</v>
      </c>
      <c r="O5565" s="83">
        <v>5280.56</v>
      </c>
      <c r="P5565" s="83">
        <v>283.43700000000001</v>
      </c>
      <c r="Q5565" s="83">
        <v>5564</v>
      </c>
      <c r="R5565" s="86">
        <v>5.0941199999999999E-2</v>
      </c>
      <c r="S5565" s="86">
        <v>0.30684800000000001</v>
      </c>
    </row>
    <row r="5566" spans="2:19" x14ac:dyDescent="0.2">
      <c r="B5566" s="33"/>
      <c r="L5566" s="84">
        <v>0.57540000000000002</v>
      </c>
      <c r="M5566" s="83">
        <v>5423.13</v>
      </c>
      <c r="N5566" s="83">
        <v>141.87200000000001</v>
      </c>
      <c r="O5566" s="83">
        <v>5281.26</v>
      </c>
      <c r="P5566" s="83">
        <v>283.74400000000003</v>
      </c>
      <c r="Q5566" s="83">
        <v>5565</v>
      </c>
      <c r="R5566" s="86">
        <v>5.0987299999999999E-2</v>
      </c>
      <c r="S5566" s="86">
        <v>0.30724200000000002</v>
      </c>
    </row>
    <row r="5567" spans="2:19" x14ac:dyDescent="0.2">
      <c r="B5567" s="33"/>
      <c r="L5567" s="84">
        <v>0.57499999999999996</v>
      </c>
      <c r="M5567" s="83">
        <v>5423.97</v>
      </c>
      <c r="N5567" s="83">
        <v>142.02600000000001</v>
      </c>
      <c r="O5567" s="83">
        <v>5281.95</v>
      </c>
      <c r="P5567" s="83">
        <v>284.05200000000002</v>
      </c>
      <c r="Q5567" s="83">
        <v>5566</v>
      </c>
      <c r="R5567" s="86">
        <v>5.1033299999999997E-2</v>
      </c>
      <c r="S5567" s="86">
        <v>0.308029</v>
      </c>
    </row>
    <row r="5568" spans="2:19" x14ac:dyDescent="0.2">
      <c r="B5568" s="33"/>
      <c r="L5568" s="84">
        <v>0.57499999999999996</v>
      </c>
      <c r="M5568" s="83">
        <v>5424.82</v>
      </c>
      <c r="N5568" s="83">
        <v>142.18</v>
      </c>
      <c r="O5568" s="83">
        <v>5282.64</v>
      </c>
      <c r="P5568" s="83">
        <v>284.35899999999998</v>
      </c>
      <c r="Q5568" s="83">
        <v>5567</v>
      </c>
      <c r="R5568" s="86">
        <v>5.10795E-2</v>
      </c>
      <c r="S5568" s="86">
        <v>0.308029</v>
      </c>
    </row>
    <row r="5569" spans="2:19" x14ac:dyDescent="0.2">
      <c r="B5569" s="33"/>
      <c r="L5569" s="84">
        <v>0.57499999999999996</v>
      </c>
      <c r="M5569" s="83">
        <v>5425.67</v>
      </c>
      <c r="N5569" s="83">
        <v>142.334</v>
      </c>
      <c r="O5569" s="83">
        <v>5283.33</v>
      </c>
      <c r="P5569" s="83">
        <v>284.66699999999997</v>
      </c>
      <c r="Q5569" s="83">
        <v>5568</v>
      </c>
      <c r="R5569" s="86">
        <v>5.11256E-2</v>
      </c>
      <c r="S5569" s="86">
        <v>0.308029</v>
      </c>
    </row>
    <row r="5570" spans="2:19" x14ac:dyDescent="0.2">
      <c r="B5570" s="33"/>
      <c r="L5570" s="84">
        <v>0.57499999999999996</v>
      </c>
      <c r="M5570" s="83">
        <v>5426.51</v>
      </c>
      <c r="N5570" s="83">
        <v>142.488</v>
      </c>
      <c r="O5570" s="83">
        <v>5284.02</v>
      </c>
      <c r="P5570" s="83">
        <v>284.976</v>
      </c>
      <c r="Q5570" s="83">
        <v>5569</v>
      </c>
      <c r="R5570" s="86">
        <v>5.1171800000000003E-2</v>
      </c>
      <c r="S5570" s="86">
        <v>0.308029</v>
      </c>
    </row>
    <row r="5571" spans="2:19" x14ac:dyDescent="0.2">
      <c r="B5571" s="33"/>
      <c r="L5571" s="84">
        <v>0.57499999999999996</v>
      </c>
      <c r="M5571" s="83">
        <v>5427.36</v>
      </c>
      <c r="N5571" s="83">
        <v>142.642</v>
      </c>
      <c r="O5571" s="83">
        <v>5284.72</v>
      </c>
      <c r="P5571" s="83">
        <v>285.28399999999999</v>
      </c>
      <c r="Q5571" s="83">
        <v>5570</v>
      </c>
      <c r="R5571" s="86">
        <v>5.1218E-2</v>
      </c>
      <c r="S5571" s="86">
        <v>0.308029</v>
      </c>
    </row>
    <row r="5572" spans="2:19" x14ac:dyDescent="0.2">
      <c r="B5572" s="33"/>
      <c r="L5572" s="84">
        <v>0.57469999999999999</v>
      </c>
      <c r="M5572" s="83">
        <v>5428.2</v>
      </c>
      <c r="N5572" s="83">
        <v>142.797</v>
      </c>
      <c r="O5572" s="83">
        <v>5285.41</v>
      </c>
      <c r="P5572" s="83">
        <v>285.59300000000002</v>
      </c>
      <c r="Q5572" s="83">
        <v>5571</v>
      </c>
      <c r="R5572" s="86">
        <v>5.1264200000000003E-2</v>
      </c>
      <c r="S5572" s="86">
        <v>0.30881799999999998</v>
      </c>
    </row>
    <row r="5573" spans="2:19" x14ac:dyDescent="0.2">
      <c r="B5573" s="33"/>
      <c r="L5573" s="84">
        <v>0.57350000000000001</v>
      </c>
      <c r="M5573" s="83">
        <v>5429.05</v>
      </c>
      <c r="N5573" s="83">
        <v>142.95099999999999</v>
      </c>
      <c r="O5573" s="83">
        <v>5286.1</v>
      </c>
      <c r="P5573" s="83">
        <v>285.90199999999999</v>
      </c>
      <c r="Q5573" s="83">
        <v>5572</v>
      </c>
      <c r="R5573" s="86">
        <v>5.1310500000000002E-2</v>
      </c>
      <c r="S5573" s="86">
        <v>0.30908099999999999</v>
      </c>
    </row>
    <row r="5574" spans="2:19" x14ac:dyDescent="0.2">
      <c r="B5574" s="33"/>
      <c r="L5574" s="84">
        <v>0.57340000000000002</v>
      </c>
      <c r="M5574" s="83">
        <v>5429.89</v>
      </c>
      <c r="N5574" s="83">
        <v>143.10599999999999</v>
      </c>
      <c r="O5574" s="83">
        <v>5286.79</v>
      </c>
      <c r="P5574" s="83">
        <v>286.21100000000001</v>
      </c>
      <c r="Q5574" s="83">
        <v>5573</v>
      </c>
      <c r="R5574" s="86">
        <v>5.1356800000000001E-2</v>
      </c>
      <c r="S5574" s="86">
        <v>0.30934499999999998</v>
      </c>
    </row>
    <row r="5575" spans="2:19" x14ac:dyDescent="0.2">
      <c r="B5575" s="33"/>
      <c r="L5575" s="84">
        <v>0.57320000000000004</v>
      </c>
      <c r="M5575" s="83">
        <v>5430.74</v>
      </c>
      <c r="N5575" s="83">
        <v>143.261</v>
      </c>
      <c r="O5575" s="83">
        <v>5287.48</v>
      </c>
      <c r="P5575" s="83">
        <v>286.52100000000002</v>
      </c>
      <c r="Q5575" s="83">
        <v>5574</v>
      </c>
      <c r="R5575" s="86">
        <v>5.14031E-2</v>
      </c>
      <c r="S5575" s="86">
        <v>0.30960799999999999</v>
      </c>
    </row>
    <row r="5576" spans="2:19" x14ac:dyDescent="0.2">
      <c r="B5576" s="33"/>
      <c r="L5576" s="84">
        <v>0.57310000000000005</v>
      </c>
      <c r="M5576" s="83">
        <v>5431.58</v>
      </c>
      <c r="N5576" s="83">
        <v>143.41499999999999</v>
      </c>
      <c r="O5576" s="83">
        <v>5288.17</v>
      </c>
      <c r="P5576" s="83">
        <v>286.83100000000002</v>
      </c>
      <c r="Q5576" s="83">
        <v>5575</v>
      </c>
      <c r="R5576" s="86">
        <v>5.1449500000000002E-2</v>
      </c>
      <c r="S5576" s="86">
        <v>0.31039899999999998</v>
      </c>
    </row>
    <row r="5577" spans="2:19" x14ac:dyDescent="0.2">
      <c r="B5577" s="33"/>
      <c r="L5577" s="84">
        <v>0.57310000000000005</v>
      </c>
      <c r="M5577" s="83">
        <v>5432.43</v>
      </c>
      <c r="N5577" s="83">
        <v>143.571</v>
      </c>
      <c r="O5577" s="83">
        <v>5288.86</v>
      </c>
      <c r="P5577" s="83">
        <v>287.14100000000002</v>
      </c>
      <c r="Q5577" s="83">
        <v>5576</v>
      </c>
      <c r="R5577" s="86">
        <v>5.1495899999999997E-2</v>
      </c>
      <c r="S5577" s="86">
        <v>0.31039899999999998</v>
      </c>
    </row>
    <row r="5578" spans="2:19" x14ac:dyDescent="0.2">
      <c r="B5578" s="33"/>
      <c r="L5578" s="84">
        <v>0.57310000000000005</v>
      </c>
      <c r="M5578" s="83">
        <v>5433.27</v>
      </c>
      <c r="N5578" s="83">
        <v>143.726</v>
      </c>
      <c r="O5578" s="83">
        <v>5289.55</v>
      </c>
      <c r="P5578" s="83">
        <v>287.45100000000002</v>
      </c>
      <c r="Q5578" s="83">
        <v>5577</v>
      </c>
      <c r="R5578" s="86">
        <v>5.1542299999999999E-2</v>
      </c>
      <c r="S5578" s="86">
        <v>0.31039899999999998</v>
      </c>
    </row>
    <row r="5579" spans="2:19" x14ac:dyDescent="0.2">
      <c r="B5579" s="33"/>
      <c r="L5579" s="84">
        <v>0.57310000000000005</v>
      </c>
      <c r="M5579" s="83">
        <v>5434.12</v>
      </c>
      <c r="N5579" s="83">
        <v>143.881</v>
      </c>
      <c r="O5579" s="83">
        <v>5290.24</v>
      </c>
      <c r="P5579" s="83">
        <v>287.762</v>
      </c>
      <c r="Q5579" s="83">
        <v>5578</v>
      </c>
      <c r="R5579" s="86">
        <v>5.1588799999999997E-2</v>
      </c>
      <c r="S5579" s="86">
        <v>0.31039899999999998</v>
      </c>
    </row>
    <row r="5580" spans="2:19" x14ac:dyDescent="0.2">
      <c r="B5580" s="33"/>
      <c r="L5580" s="84">
        <v>0.57310000000000005</v>
      </c>
      <c r="M5580" s="83">
        <v>5434.96</v>
      </c>
      <c r="N5580" s="83">
        <v>144.03700000000001</v>
      </c>
      <c r="O5580" s="83">
        <v>5290.93</v>
      </c>
      <c r="P5580" s="83">
        <v>288.07299999999998</v>
      </c>
      <c r="Q5580" s="83">
        <v>5579</v>
      </c>
      <c r="R5580" s="86">
        <v>5.1635199999999999E-2</v>
      </c>
      <c r="S5580" s="86">
        <v>0.31039899999999998</v>
      </c>
    </row>
    <row r="5581" spans="2:19" x14ac:dyDescent="0.2">
      <c r="B5581" s="33"/>
      <c r="L5581" s="84">
        <v>0.57299999999999995</v>
      </c>
      <c r="M5581" s="83">
        <v>5435.81</v>
      </c>
      <c r="N5581" s="83">
        <v>144.19200000000001</v>
      </c>
      <c r="O5581" s="83">
        <v>5291.62</v>
      </c>
      <c r="P5581" s="83">
        <v>288.38400000000001</v>
      </c>
      <c r="Q5581" s="83">
        <v>5580</v>
      </c>
      <c r="R5581" s="86">
        <v>5.16818E-2</v>
      </c>
      <c r="S5581" s="86">
        <v>0.31119200000000002</v>
      </c>
    </row>
    <row r="5582" spans="2:19" x14ac:dyDescent="0.2">
      <c r="B5582" s="33"/>
      <c r="L5582" s="84">
        <v>0.5716</v>
      </c>
      <c r="M5582" s="83">
        <v>5436.65</v>
      </c>
      <c r="N5582" s="83">
        <v>144.34800000000001</v>
      </c>
      <c r="O5582" s="83">
        <v>5292.3</v>
      </c>
      <c r="P5582" s="83">
        <v>288.69600000000003</v>
      </c>
      <c r="Q5582" s="83">
        <v>5581</v>
      </c>
      <c r="R5582" s="86">
        <v>5.1728299999999998E-2</v>
      </c>
      <c r="S5582" s="86">
        <v>0.31145600000000001</v>
      </c>
    </row>
    <row r="5583" spans="2:19" x14ac:dyDescent="0.2">
      <c r="B5583" s="33"/>
      <c r="L5583" s="84">
        <v>0.57150000000000001</v>
      </c>
      <c r="M5583" s="83">
        <v>5437.5</v>
      </c>
      <c r="N5583" s="83">
        <v>144.50399999999999</v>
      </c>
      <c r="O5583" s="83">
        <v>5292.99</v>
      </c>
      <c r="P5583" s="83">
        <v>289.00700000000001</v>
      </c>
      <c r="Q5583" s="83">
        <v>5582</v>
      </c>
      <c r="R5583" s="86">
        <v>5.1774899999999999E-2</v>
      </c>
      <c r="S5583" s="86">
        <v>0.31211800000000001</v>
      </c>
    </row>
    <row r="5584" spans="2:19" x14ac:dyDescent="0.2">
      <c r="B5584" s="33"/>
      <c r="L5584" s="84">
        <v>0.57150000000000001</v>
      </c>
      <c r="M5584" s="83">
        <v>5438.34</v>
      </c>
      <c r="N5584" s="83">
        <v>144.66</v>
      </c>
      <c r="O5584" s="83">
        <v>5293.68</v>
      </c>
      <c r="P5584" s="83">
        <v>289.31900000000002</v>
      </c>
      <c r="Q5584" s="83">
        <v>5583</v>
      </c>
      <c r="R5584" s="86">
        <v>5.18215E-2</v>
      </c>
      <c r="S5584" s="86">
        <v>0.31211800000000001</v>
      </c>
    </row>
    <row r="5585" spans="2:19" x14ac:dyDescent="0.2">
      <c r="B5585" s="33"/>
      <c r="L5585" s="84">
        <v>0.57150000000000001</v>
      </c>
      <c r="M5585" s="83">
        <v>5439.18</v>
      </c>
      <c r="N5585" s="83">
        <v>144.816</v>
      </c>
      <c r="O5585" s="83">
        <v>5294.37</v>
      </c>
      <c r="P5585" s="83">
        <v>289.63200000000001</v>
      </c>
      <c r="Q5585" s="83">
        <v>5584</v>
      </c>
      <c r="R5585" s="86">
        <v>5.18681E-2</v>
      </c>
      <c r="S5585" s="86">
        <v>0.31211800000000001</v>
      </c>
    </row>
    <row r="5586" spans="2:19" x14ac:dyDescent="0.2">
      <c r="B5586" s="33"/>
      <c r="L5586" s="84">
        <v>0.57150000000000001</v>
      </c>
      <c r="M5586" s="83">
        <v>5440.03</v>
      </c>
      <c r="N5586" s="83">
        <v>144.97200000000001</v>
      </c>
      <c r="O5586" s="83">
        <v>5295.06</v>
      </c>
      <c r="P5586" s="83">
        <v>289.94400000000002</v>
      </c>
      <c r="Q5586" s="83">
        <v>5585</v>
      </c>
      <c r="R5586" s="86">
        <v>5.1914799999999997E-2</v>
      </c>
      <c r="S5586" s="86">
        <v>0.31211800000000001</v>
      </c>
    </row>
    <row r="5587" spans="2:19" x14ac:dyDescent="0.2">
      <c r="B5587" s="33"/>
      <c r="L5587" s="84">
        <v>0.57079999999999997</v>
      </c>
      <c r="M5587" s="83">
        <v>5440.87</v>
      </c>
      <c r="N5587" s="83">
        <v>145.12799999999999</v>
      </c>
      <c r="O5587" s="83">
        <v>5295.74</v>
      </c>
      <c r="P5587" s="83">
        <v>290.25700000000001</v>
      </c>
      <c r="Q5587" s="83">
        <v>5586</v>
      </c>
      <c r="R5587" s="86">
        <v>5.1961500000000001E-2</v>
      </c>
      <c r="S5587" s="86">
        <v>0.31278</v>
      </c>
    </row>
    <row r="5588" spans="2:19" x14ac:dyDescent="0.2">
      <c r="B5588" s="33"/>
      <c r="L5588" s="84">
        <v>0.56969999999999998</v>
      </c>
      <c r="M5588" s="83">
        <v>5441.72</v>
      </c>
      <c r="N5588" s="83">
        <v>145.285</v>
      </c>
      <c r="O5588" s="83">
        <v>5296.43</v>
      </c>
      <c r="P5588" s="83">
        <v>290.57</v>
      </c>
      <c r="Q5588" s="83">
        <v>5587</v>
      </c>
      <c r="R5588" s="86">
        <v>5.2008199999999997E-2</v>
      </c>
      <c r="S5588" s="86">
        <v>0.31304500000000002</v>
      </c>
    </row>
    <row r="5589" spans="2:19" x14ac:dyDescent="0.2">
      <c r="B5589" s="33"/>
      <c r="L5589" s="84">
        <v>0.5696</v>
      </c>
      <c r="M5589" s="83">
        <v>5442.56</v>
      </c>
      <c r="N5589" s="83">
        <v>145.44200000000001</v>
      </c>
      <c r="O5589" s="83">
        <v>5297.12</v>
      </c>
      <c r="P5589" s="83">
        <v>290.88299999999998</v>
      </c>
      <c r="Q5589" s="83">
        <v>5588</v>
      </c>
      <c r="R5589" s="86">
        <v>5.2054999999999997E-2</v>
      </c>
      <c r="S5589" s="86">
        <v>0.31330999999999998</v>
      </c>
    </row>
    <row r="5590" spans="2:19" x14ac:dyDescent="0.2">
      <c r="B5590" s="33"/>
      <c r="L5590" s="84">
        <v>0.56910000000000005</v>
      </c>
      <c r="M5590" s="83">
        <v>5443.4</v>
      </c>
      <c r="N5590" s="83">
        <v>145.59800000000001</v>
      </c>
      <c r="O5590" s="83">
        <v>5297.8</v>
      </c>
      <c r="P5590" s="83">
        <v>291.197</v>
      </c>
      <c r="Q5590" s="83">
        <v>5589</v>
      </c>
      <c r="R5590" s="86">
        <v>5.2101799999999997E-2</v>
      </c>
      <c r="S5590" s="86">
        <v>0.31357600000000002</v>
      </c>
    </row>
    <row r="5591" spans="2:19" x14ac:dyDescent="0.2">
      <c r="B5591" s="33"/>
      <c r="L5591" s="84">
        <v>0.56830000000000003</v>
      </c>
      <c r="M5591" s="83">
        <v>5444.24</v>
      </c>
      <c r="N5591" s="83">
        <v>145.755</v>
      </c>
      <c r="O5591" s="83">
        <v>5298.49</v>
      </c>
      <c r="P5591" s="83">
        <v>291.51100000000002</v>
      </c>
      <c r="Q5591" s="83">
        <v>5590</v>
      </c>
      <c r="R5591" s="86">
        <v>5.2148600000000003E-2</v>
      </c>
      <c r="S5591" s="86">
        <v>0.31384099999999998</v>
      </c>
    </row>
    <row r="5592" spans="2:19" x14ac:dyDescent="0.2">
      <c r="B5592" s="33"/>
      <c r="L5592" s="84">
        <v>0.56789999999999996</v>
      </c>
      <c r="M5592" s="83">
        <v>5445.09</v>
      </c>
      <c r="N5592" s="83">
        <v>145.91200000000001</v>
      </c>
      <c r="O5592" s="83">
        <v>5299.18</v>
      </c>
      <c r="P5592" s="83">
        <v>291.82499999999999</v>
      </c>
      <c r="Q5592" s="83">
        <v>5591</v>
      </c>
      <c r="R5592" s="86">
        <v>5.2195499999999999E-2</v>
      </c>
      <c r="S5592" s="86">
        <v>0.31410700000000003</v>
      </c>
    </row>
    <row r="5593" spans="2:19" x14ac:dyDescent="0.2">
      <c r="B5593" s="33"/>
      <c r="L5593" s="84">
        <v>0.56779999999999997</v>
      </c>
      <c r="M5593" s="83">
        <v>5445.93</v>
      </c>
      <c r="N5593" s="83">
        <v>146.07</v>
      </c>
      <c r="O5593" s="83">
        <v>5299.86</v>
      </c>
      <c r="P5593" s="83">
        <v>292.13900000000001</v>
      </c>
      <c r="Q5593" s="83">
        <v>5592</v>
      </c>
      <c r="R5593" s="86">
        <v>5.2242299999999998E-2</v>
      </c>
      <c r="S5593" s="86">
        <v>0.31477100000000002</v>
      </c>
    </row>
    <row r="5594" spans="2:19" x14ac:dyDescent="0.2">
      <c r="B5594" s="33"/>
      <c r="L5594" s="84">
        <v>0.56779999999999997</v>
      </c>
      <c r="M5594" s="83">
        <v>5446.77</v>
      </c>
      <c r="N5594" s="83">
        <v>146.227</v>
      </c>
      <c r="O5594" s="83">
        <v>5300.55</v>
      </c>
      <c r="P5594" s="83">
        <v>292.45400000000001</v>
      </c>
      <c r="Q5594" s="83">
        <v>5593</v>
      </c>
      <c r="R5594" s="86">
        <v>5.2289299999999997E-2</v>
      </c>
      <c r="S5594" s="86">
        <v>0.31477100000000002</v>
      </c>
    </row>
    <row r="5595" spans="2:19" x14ac:dyDescent="0.2">
      <c r="B5595" s="33"/>
      <c r="L5595" s="84">
        <v>0.56779999999999997</v>
      </c>
      <c r="M5595" s="83">
        <v>5447.62</v>
      </c>
      <c r="N5595" s="83">
        <v>146.38399999999999</v>
      </c>
      <c r="O5595" s="83">
        <v>5301.23</v>
      </c>
      <c r="P5595" s="83">
        <v>292.76900000000001</v>
      </c>
      <c r="Q5595" s="83">
        <v>5594</v>
      </c>
      <c r="R5595" s="86">
        <v>5.2336199999999999E-2</v>
      </c>
      <c r="S5595" s="86">
        <v>0.31477100000000002</v>
      </c>
    </row>
    <row r="5596" spans="2:19" x14ac:dyDescent="0.2">
      <c r="B5596" s="33"/>
      <c r="L5596" s="84">
        <v>0.56779999999999997</v>
      </c>
      <c r="M5596" s="83">
        <v>5448.46</v>
      </c>
      <c r="N5596" s="83">
        <v>146.542</v>
      </c>
      <c r="O5596" s="83">
        <v>5301.92</v>
      </c>
      <c r="P5596" s="83">
        <v>293.084</v>
      </c>
      <c r="Q5596" s="83">
        <v>5595</v>
      </c>
      <c r="R5596" s="86">
        <v>5.2383199999999998E-2</v>
      </c>
      <c r="S5596" s="86">
        <v>0.31477100000000002</v>
      </c>
    </row>
    <row r="5597" spans="2:19" x14ac:dyDescent="0.2">
      <c r="B5597" s="33"/>
      <c r="L5597" s="84">
        <v>0.56640000000000001</v>
      </c>
      <c r="M5597" s="83">
        <v>5449.3</v>
      </c>
      <c r="N5597" s="83">
        <v>146.69999999999999</v>
      </c>
      <c r="O5597" s="83">
        <v>5302.6</v>
      </c>
      <c r="P5597" s="83">
        <v>293.399</v>
      </c>
      <c r="Q5597" s="83">
        <v>5596</v>
      </c>
      <c r="R5597" s="86">
        <v>5.2430200000000003E-2</v>
      </c>
      <c r="S5597" s="86">
        <v>0.31543700000000002</v>
      </c>
    </row>
    <row r="5598" spans="2:19" x14ac:dyDescent="0.2">
      <c r="B5598" s="33"/>
      <c r="L5598" s="84">
        <v>0.56630000000000003</v>
      </c>
      <c r="M5598" s="83">
        <v>5450.14</v>
      </c>
      <c r="N5598" s="83">
        <v>146.858</v>
      </c>
      <c r="O5598" s="83">
        <v>5303.28</v>
      </c>
      <c r="P5598" s="83">
        <v>293.71499999999997</v>
      </c>
      <c r="Q5598" s="83">
        <v>5597</v>
      </c>
      <c r="R5598" s="86">
        <v>5.2477200000000002E-2</v>
      </c>
      <c r="S5598" s="86">
        <v>0.31570300000000001</v>
      </c>
    </row>
    <row r="5599" spans="2:19" x14ac:dyDescent="0.2">
      <c r="B5599" s="33"/>
      <c r="L5599" s="84">
        <v>0.56599999999999995</v>
      </c>
      <c r="M5599" s="83">
        <v>5450.98</v>
      </c>
      <c r="N5599" s="83">
        <v>147.01599999999999</v>
      </c>
      <c r="O5599" s="83">
        <v>5303.97</v>
      </c>
      <c r="P5599" s="83">
        <v>294.03100000000001</v>
      </c>
      <c r="Q5599" s="83">
        <v>5598</v>
      </c>
      <c r="R5599" s="86">
        <v>5.2524300000000003E-2</v>
      </c>
      <c r="S5599" s="86">
        <v>0.31650299999999998</v>
      </c>
    </row>
    <row r="5600" spans="2:19" x14ac:dyDescent="0.2">
      <c r="B5600" s="33"/>
      <c r="L5600" s="84">
        <v>0.56599999999999995</v>
      </c>
      <c r="M5600" s="83">
        <v>5451.83</v>
      </c>
      <c r="N5600" s="83">
        <v>147.17400000000001</v>
      </c>
      <c r="O5600" s="83">
        <v>5304.65</v>
      </c>
      <c r="P5600" s="83">
        <v>294.34699999999998</v>
      </c>
      <c r="Q5600" s="83">
        <v>5599</v>
      </c>
      <c r="R5600" s="86">
        <v>5.2571399999999997E-2</v>
      </c>
      <c r="S5600" s="86">
        <v>0.31650299999999998</v>
      </c>
    </row>
    <row r="5601" spans="2:19" x14ac:dyDescent="0.2">
      <c r="B5601" s="33"/>
      <c r="L5601" s="84">
        <v>0.56599999999999995</v>
      </c>
      <c r="M5601" s="83">
        <v>5452.67</v>
      </c>
      <c r="N5601" s="83">
        <v>147.33199999999999</v>
      </c>
      <c r="O5601" s="83">
        <v>5305.34</v>
      </c>
      <c r="P5601" s="83">
        <v>294.66399999999999</v>
      </c>
      <c r="Q5601" s="83">
        <v>5600</v>
      </c>
      <c r="R5601" s="86">
        <v>5.2618499999999999E-2</v>
      </c>
      <c r="S5601" s="86">
        <v>0.31650299999999998</v>
      </c>
    </row>
    <row r="5602" spans="2:19" x14ac:dyDescent="0.2">
      <c r="B5602" s="33"/>
      <c r="L5602" s="84">
        <v>0.56599999999999995</v>
      </c>
      <c r="M5602" s="83">
        <v>5453.51</v>
      </c>
      <c r="N5602" s="83">
        <v>147.49</v>
      </c>
      <c r="O5602" s="83">
        <v>5306.02</v>
      </c>
      <c r="P5602" s="83">
        <v>294.98099999999999</v>
      </c>
      <c r="Q5602" s="83">
        <v>5601</v>
      </c>
      <c r="R5602" s="86">
        <v>5.2665700000000003E-2</v>
      </c>
      <c r="S5602" s="86">
        <v>0.31650299999999998</v>
      </c>
    </row>
    <row r="5603" spans="2:19" x14ac:dyDescent="0.2">
      <c r="B5603" s="33"/>
      <c r="L5603" s="84">
        <v>0.56599999999999995</v>
      </c>
      <c r="M5603" s="83">
        <v>5454.35</v>
      </c>
      <c r="N5603" s="83">
        <v>147.649</v>
      </c>
      <c r="O5603" s="83">
        <v>5306.7</v>
      </c>
      <c r="P5603" s="83">
        <v>295.298</v>
      </c>
      <c r="Q5603" s="83">
        <v>5602</v>
      </c>
      <c r="R5603" s="86">
        <v>5.27129E-2</v>
      </c>
      <c r="S5603" s="86">
        <v>0.31650299999999998</v>
      </c>
    </row>
    <row r="5604" spans="2:19" x14ac:dyDescent="0.2">
      <c r="B5604" s="33"/>
      <c r="L5604" s="84">
        <v>0.56589999999999996</v>
      </c>
      <c r="M5604" s="83">
        <v>5455.19</v>
      </c>
      <c r="N5604" s="83">
        <v>147.80699999999999</v>
      </c>
      <c r="O5604" s="83">
        <v>5307.39</v>
      </c>
      <c r="P5604" s="83">
        <v>295.61500000000001</v>
      </c>
      <c r="Q5604" s="83">
        <v>5603</v>
      </c>
      <c r="R5604" s="86">
        <v>5.2760099999999997E-2</v>
      </c>
      <c r="S5604" s="86">
        <v>0.317305</v>
      </c>
    </row>
    <row r="5605" spans="2:19" x14ac:dyDescent="0.2">
      <c r="B5605" s="33"/>
      <c r="L5605" s="84">
        <v>0.56420000000000003</v>
      </c>
      <c r="M5605" s="83">
        <v>5456.03</v>
      </c>
      <c r="N5605" s="83">
        <v>147.96600000000001</v>
      </c>
      <c r="O5605" s="83">
        <v>5308.07</v>
      </c>
      <c r="P5605" s="83">
        <v>295.93200000000002</v>
      </c>
      <c r="Q5605" s="83">
        <v>5604</v>
      </c>
      <c r="R5605" s="86">
        <v>5.2807399999999997E-2</v>
      </c>
      <c r="S5605" s="86">
        <v>0.31783899999999998</v>
      </c>
    </row>
    <row r="5606" spans="2:19" x14ac:dyDescent="0.2">
      <c r="B5606" s="33"/>
      <c r="L5606" s="84">
        <v>0.56420000000000003</v>
      </c>
      <c r="M5606" s="83">
        <v>5456.87</v>
      </c>
      <c r="N5606" s="83">
        <v>148.125</v>
      </c>
      <c r="O5606" s="83">
        <v>5308.75</v>
      </c>
      <c r="P5606" s="83">
        <v>296.25</v>
      </c>
      <c r="Q5606" s="83">
        <v>5605</v>
      </c>
      <c r="R5606" s="86">
        <v>5.2854600000000002E-2</v>
      </c>
      <c r="S5606" s="86">
        <v>0.31783899999999998</v>
      </c>
    </row>
    <row r="5607" spans="2:19" x14ac:dyDescent="0.2">
      <c r="B5607" s="33"/>
      <c r="L5607" s="84">
        <v>0.56420000000000003</v>
      </c>
      <c r="M5607" s="83">
        <v>5457.72</v>
      </c>
      <c r="N5607" s="83">
        <v>148.28399999999999</v>
      </c>
      <c r="O5607" s="83">
        <v>5309.43</v>
      </c>
      <c r="P5607" s="83">
        <v>296.56799999999998</v>
      </c>
      <c r="Q5607" s="83">
        <v>5606</v>
      </c>
      <c r="R5607" s="86">
        <v>5.2901999999999998E-2</v>
      </c>
      <c r="S5607" s="86">
        <v>0.31783899999999998</v>
      </c>
    </row>
    <row r="5608" spans="2:19" x14ac:dyDescent="0.2">
      <c r="B5608" s="33"/>
      <c r="L5608" s="84">
        <v>0.56410000000000005</v>
      </c>
      <c r="M5608" s="83">
        <v>5458.56</v>
      </c>
      <c r="N5608" s="83">
        <v>148.44300000000001</v>
      </c>
      <c r="O5608" s="83">
        <v>5310.11</v>
      </c>
      <c r="P5608" s="83">
        <v>296.887</v>
      </c>
      <c r="Q5608" s="83">
        <v>5607</v>
      </c>
      <c r="R5608" s="86">
        <v>5.2949299999999998E-2</v>
      </c>
      <c r="S5608" s="86">
        <v>0.31837399999999999</v>
      </c>
    </row>
    <row r="5609" spans="2:19" x14ac:dyDescent="0.2">
      <c r="B5609" s="33"/>
      <c r="L5609" s="84">
        <v>0.56359999999999999</v>
      </c>
      <c r="M5609" s="83">
        <v>5459.4</v>
      </c>
      <c r="N5609" s="83">
        <v>148.60300000000001</v>
      </c>
      <c r="O5609" s="83">
        <v>5310.79</v>
      </c>
      <c r="P5609" s="83">
        <v>297.20499999999998</v>
      </c>
      <c r="Q5609" s="83">
        <v>5608</v>
      </c>
      <c r="R5609" s="86">
        <v>5.2996700000000001E-2</v>
      </c>
      <c r="S5609" s="86">
        <v>0.318776</v>
      </c>
    </row>
    <row r="5610" spans="2:19" x14ac:dyDescent="0.2">
      <c r="B5610" s="33"/>
      <c r="L5610" s="84">
        <v>0.56359999999999999</v>
      </c>
      <c r="M5610" s="83">
        <v>5460.24</v>
      </c>
      <c r="N5610" s="83">
        <v>148.762</v>
      </c>
      <c r="O5610" s="83">
        <v>5311.48</v>
      </c>
      <c r="P5610" s="83">
        <v>297.524</v>
      </c>
      <c r="Q5610" s="83">
        <v>5609</v>
      </c>
      <c r="R5610" s="86">
        <v>5.3044099999999997E-2</v>
      </c>
      <c r="S5610" s="86">
        <v>0.318776</v>
      </c>
    </row>
    <row r="5611" spans="2:19" x14ac:dyDescent="0.2">
      <c r="B5611" s="33"/>
      <c r="L5611" s="84">
        <v>0.5635</v>
      </c>
      <c r="M5611" s="83">
        <v>5461.08</v>
      </c>
      <c r="N5611" s="83">
        <v>148.922</v>
      </c>
      <c r="O5611" s="83">
        <v>5312.16</v>
      </c>
      <c r="P5611" s="83">
        <v>297.84300000000002</v>
      </c>
      <c r="Q5611" s="83">
        <v>5610</v>
      </c>
      <c r="R5611" s="86">
        <v>5.30915E-2</v>
      </c>
      <c r="S5611" s="86">
        <v>0.31917800000000002</v>
      </c>
    </row>
    <row r="5612" spans="2:19" x14ac:dyDescent="0.2">
      <c r="B5612" s="33"/>
      <c r="L5612" s="84">
        <v>0.56240000000000001</v>
      </c>
      <c r="M5612" s="83">
        <v>5461.92</v>
      </c>
      <c r="N5612" s="83">
        <v>149.08099999999999</v>
      </c>
      <c r="O5612" s="83">
        <v>5312.84</v>
      </c>
      <c r="P5612" s="83">
        <v>298.16300000000001</v>
      </c>
      <c r="Q5612" s="83">
        <v>5611</v>
      </c>
      <c r="R5612" s="86">
        <v>5.3138999999999999E-2</v>
      </c>
      <c r="S5612" s="86">
        <v>0.31944600000000001</v>
      </c>
    </row>
    <row r="5613" spans="2:19" x14ac:dyDescent="0.2">
      <c r="B5613" s="33"/>
      <c r="L5613" s="84">
        <v>0.56220000000000003</v>
      </c>
      <c r="M5613" s="83">
        <v>5462.76</v>
      </c>
      <c r="N5613" s="83">
        <v>149.24100000000001</v>
      </c>
      <c r="O5613" s="83">
        <v>5313.52</v>
      </c>
      <c r="P5613" s="83">
        <v>298.483</v>
      </c>
      <c r="Q5613" s="83">
        <v>5612</v>
      </c>
      <c r="R5613" s="86">
        <v>5.3186499999999998E-2</v>
      </c>
      <c r="S5613" s="86">
        <v>0.31984899999999999</v>
      </c>
    </row>
    <row r="5614" spans="2:19" x14ac:dyDescent="0.2">
      <c r="B5614" s="33"/>
      <c r="L5614" s="84">
        <v>0.56220000000000003</v>
      </c>
      <c r="M5614" s="83">
        <v>5463.6</v>
      </c>
      <c r="N5614" s="83">
        <v>149.40100000000001</v>
      </c>
      <c r="O5614" s="83">
        <v>5314.2</v>
      </c>
      <c r="P5614" s="83">
        <v>298.803</v>
      </c>
      <c r="Q5614" s="83">
        <v>5613</v>
      </c>
      <c r="R5614" s="86">
        <v>5.3233999999999997E-2</v>
      </c>
      <c r="S5614" s="86">
        <v>0.31984899999999999</v>
      </c>
    </row>
    <row r="5615" spans="2:19" x14ac:dyDescent="0.2">
      <c r="B5615" s="33"/>
      <c r="L5615" s="84">
        <v>0.56210000000000004</v>
      </c>
      <c r="M5615" s="83">
        <v>5464.44</v>
      </c>
      <c r="N5615" s="83">
        <v>149.56100000000001</v>
      </c>
      <c r="O5615" s="83">
        <v>5314.88</v>
      </c>
      <c r="P5615" s="83">
        <v>299.12299999999999</v>
      </c>
      <c r="Q5615" s="83">
        <v>5614</v>
      </c>
      <c r="R5615" s="86">
        <v>5.3281599999999998E-2</v>
      </c>
      <c r="S5615" s="86">
        <v>0.32052000000000003</v>
      </c>
    </row>
    <row r="5616" spans="2:19" x14ac:dyDescent="0.2">
      <c r="B5616" s="33"/>
      <c r="L5616" s="84">
        <v>0.56210000000000004</v>
      </c>
      <c r="M5616" s="83">
        <v>5465.28</v>
      </c>
      <c r="N5616" s="83">
        <v>149.72200000000001</v>
      </c>
      <c r="O5616" s="83">
        <v>5315.56</v>
      </c>
      <c r="P5616" s="83">
        <v>299.44299999999998</v>
      </c>
      <c r="Q5616" s="83">
        <v>5615</v>
      </c>
      <c r="R5616" s="86">
        <v>5.33292E-2</v>
      </c>
      <c r="S5616" s="86">
        <v>0.32052000000000003</v>
      </c>
    </row>
    <row r="5617" spans="2:19" x14ac:dyDescent="0.2">
      <c r="B5617" s="33"/>
      <c r="L5617" s="84">
        <v>0.56210000000000004</v>
      </c>
      <c r="M5617" s="83">
        <v>5466.12</v>
      </c>
      <c r="N5617" s="83">
        <v>149.88200000000001</v>
      </c>
      <c r="O5617" s="83">
        <v>5316.24</v>
      </c>
      <c r="P5617" s="83">
        <v>299.76400000000001</v>
      </c>
      <c r="Q5617" s="83">
        <v>5616</v>
      </c>
      <c r="R5617" s="86">
        <v>5.3376800000000002E-2</v>
      </c>
      <c r="S5617" s="86">
        <v>0.32052000000000003</v>
      </c>
    </row>
    <row r="5618" spans="2:19" x14ac:dyDescent="0.2">
      <c r="B5618" s="33"/>
      <c r="L5618" s="84">
        <v>0.56200000000000006</v>
      </c>
      <c r="M5618" s="83">
        <v>5466.96</v>
      </c>
      <c r="N5618" s="83">
        <v>150.04300000000001</v>
      </c>
      <c r="O5618" s="83">
        <v>5316.91</v>
      </c>
      <c r="P5618" s="83">
        <v>300.08499999999998</v>
      </c>
      <c r="Q5618" s="83">
        <v>5617</v>
      </c>
      <c r="R5618" s="86">
        <v>5.34245E-2</v>
      </c>
      <c r="S5618" s="86">
        <v>0.32119300000000001</v>
      </c>
    </row>
    <row r="5619" spans="2:19" x14ac:dyDescent="0.2">
      <c r="B5619" s="33"/>
      <c r="L5619" s="84">
        <v>0.56200000000000006</v>
      </c>
      <c r="M5619" s="83">
        <v>5467.8</v>
      </c>
      <c r="N5619" s="83">
        <v>150.203</v>
      </c>
      <c r="O5619" s="83">
        <v>5317.59</v>
      </c>
      <c r="P5619" s="83">
        <v>300.40699999999998</v>
      </c>
      <c r="Q5619" s="83">
        <v>5618</v>
      </c>
      <c r="R5619" s="86">
        <v>5.3472199999999998E-2</v>
      </c>
      <c r="S5619" s="86">
        <v>0.32119300000000001</v>
      </c>
    </row>
    <row r="5620" spans="2:19" x14ac:dyDescent="0.2">
      <c r="B5620" s="33"/>
      <c r="L5620" s="84">
        <v>0.56189999999999996</v>
      </c>
      <c r="M5620" s="83">
        <v>5468.64</v>
      </c>
      <c r="N5620" s="83">
        <v>150.364</v>
      </c>
      <c r="O5620" s="83">
        <v>5318.27</v>
      </c>
      <c r="P5620" s="83">
        <v>300.72800000000001</v>
      </c>
      <c r="Q5620" s="83">
        <v>5619</v>
      </c>
      <c r="R5620" s="86">
        <v>5.3519900000000002E-2</v>
      </c>
      <c r="S5620" s="86">
        <v>0.32159599999999999</v>
      </c>
    </row>
    <row r="5621" spans="2:19" x14ac:dyDescent="0.2">
      <c r="B5621" s="33"/>
      <c r="L5621" s="84">
        <v>0.56079999999999997</v>
      </c>
      <c r="M5621" s="83">
        <v>5469.47</v>
      </c>
      <c r="N5621" s="83">
        <v>150.52500000000001</v>
      </c>
      <c r="O5621" s="83">
        <v>5318.95</v>
      </c>
      <c r="P5621" s="83">
        <v>301.05</v>
      </c>
      <c r="Q5621" s="83">
        <v>5620</v>
      </c>
      <c r="R5621" s="86">
        <v>5.35676E-2</v>
      </c>
      <c r="S5621" s="86">
        <v>0.32186599999999999</v>
      </c>
    </row>
    <row r="5622" spans="2:19" x14ac:dyDescent="0.2">
      <c r="B5622" s="33"/>
      <c r="L5622" s="84">
        <v>0.56030000000000002</v>
      </c>
      <c r="M5622" s="83">
        <v>5470.31</v>
      </c>
      <c r="N5622" s="83">
        <v>150.68600000000001</v>
      </c>
      <c r="O5622" s="83">
        <v>5319.63</v>
      </c>
      <c r="P5622" s="83">
        <v>301.37200000000001</v>
      </c>
      <c r="Q5622" s="83">
        <v>5621</v>
      </c>
      <c r="R5622" s="86">
        <v>5.3615400000000001E-2</v>
      </c>
      <c r="S5622" s="86">
        <v>0.322135</v>
      </c>
    </row>
    <row r="5623" spans="2:19" x14ac:dyDescent="0.2">
      <c r="B5623" s="33"/>
      <c r="L5623" s="84">
        <v>0.55969999999999998</v>
      </c>
      <c r="M5623" s="83">
        <v>5471.15</v>
      </c>
      <c r="N5623" s="83">
        <v>150.84700000000001</v>
      </c>
      <c r="O5623" s="83">
        <v>5320.31</v>
      </c>
      <c r="P5623" s="83">
        <v>301.69499999999999</v>
      </c>
      <c r="Q5623" s="83">
        <v>5622</v>
      </c>
      <c r="R5623" s="86">
        <v>5.3663200000000001E-2</v>
      </c>
      <c r="S5623" s="86">
        <v>0.32253900000000002</v>
      </c>
    </row>
    <row r="5624" spans="2:19" x14ac:dyDescent="0.2">
      <c r="B5624" s="33"/>
      <c r="L5624" s="84">
        <v>0.55969999999999998</v>
      </c>
      <c r="M5624" s="83">
        <v>5471.99</v>
      </c>
      <c r="N5624" s="83">
        <v>151.00899999999999</v>
      </c>
      <c r="O5624" s="83">
        <v>5320.98</v>
      </c>
      <c r="P5624" s="83">
        <v>302.017</v>
      </c>
      <c r="Q5624" s="83">
        <v>5623</v>
      </c>
      <c r="R5624" s="86">
        <v>5.3711099999999998E-2</v>
      </c>
      <c r="S5624" s="86">
        <v>0.32253900000000002</v>
      </c>
    </row>
    <row r="5625" spans="2:19" x14ac:dyDescent="0.2">
      <c r="B5625" s="33"/>
      <c r="L5625" s="84">
        <v>0.55940000000000001</v>
      </c>
      <c r="M5625" s="83">
        <v>5472.83</v>
      </c>
      <c r="N5625" s="83">
        <v>151.16999999999999</v>
      </c>
      <c r="O5625" s="83">
        <v>5321.66</v>
      </c>
      <c r="P5625" s="83">
        <v>302.33999999999997</v>
      </c>
      <c r="Q5625" s="83">
        <v>5624</v>
      </c>
      <c r="R5625" s="86">
        <v>5.3758899999999998E-2</v>
      </c>
      <c r="S5625" s="86">
        <v>0.32294400000000001</v>
      </c>
    </row>
    <row r="5626" spans="2:19" x14ac:dyDescent="0.2">
      <c r="B5626" s="33"/>
      <c r="L5626" s="84">
        <v>0.55889999999999995</v>
      </c>
      <c r="M5626" s="83">
        <v>5473.67</v>
      </c>
      <c r="N5626" s="83">
        <v>151.33199999999999</v>
      </c>
      <c r="O5626" s="83">
        <v>5322.34</v>
      </c>
      <c r="P5626" s="83">
        <v>302.66300000000001</v>
      </c>
      <c r="Q5626" s="83">
        <v>5625</v>
      </c>
      <c r="R5626" s="86">
        <v>5.3806800000000002E-2</v>
      </c>
      <c r="S5626" s="86">
        <v>0.323214</v>
      </c>
    </row>
    <row r="5627" spans="2:19" x14ac:dyDescent="0.2">
      <c r="B5627" s="33"/>
      <c r="L5627" s="84">
        <v>0.55879999999999996</v>
      </c>
      <c r="M5627" s="83">
        <v>5474.51</v>
      </c>
      <c r="N5627" s="83">
        <v>151.49299999999999</v>
      </c>
      <c r="O5627" s="83">
        <v>5323.01</v>
      </c>
      <c r="P5627" s="83">
        <v>302.98700000000002</v>
      </c>
      <c r="Q5627" s="83">
        <v>5626</v>
      </c>
      <c r="R5627" s="86">
        <v>5.3854800000000001E-2</v>
      </c>
      <c r="S5627" s="86">
        <v>0.32348399999999999</v>
      </c>
    </row>
    <row r="5628" spans="2:19" x14ac:dyDescent="0.2">
      <c r="B5628" s="33"/>
      <c r="L5628" s="84">
        <v>0.55840000000000001</v>
      </c>
      <c r="M5628" s="83">
        <v>5475.34</v>
      </c>
      <c r="N5628" s="83">
        <v>151.655</v>
      </c>
      <c r="O5628" s="83">
        <v>5323.69</v>
      </c>
      <c r="P5628" s="83">
        <v>303.31099999999998</v>
      </c>
      <c r="Q5628" s="83">
        <v>5627</v>
      </c>
      <c r="R5628" s="86">
        <v>5.3902699999999998E-2</v>
      </c>
      <c r="S5628" s="86">
        <v>0.32402500000000001</v>
      </c>
    </row>
    <row r="5629" spans="2:19" x14ac:dyDescent="0.2">
      <c r="B5629" s="33"/>
      <c r="L5629" s="84">
        <v>0.55840000000000001</v>
      </c>
      <c r="M5629" s="83">
        <v>5476.18</v>
      </c>
      <c r="N5629" s="83">
        <v>151.81700000000001</v>
      </c>
      <c r="O5629" s="83">
        <v>5324.37</v>
      </c>
      <c r="P5629" s="83">
        <v>303.63499999999999</v>
      </c>
      <c r="Q5629" s="83">
        <v>5628</v>
      </c>
      <c r="R5629" s="86">
        <v>5.3950699999999997E-2</v>
      </c>
      <c r="S5629" s="86">
        <v>0.32402500000000001</v>
      </c>
    </row>
    <row r="5630" spans="2:19" x14ac:dyDescent="0.2">
      <c r="B5630" s="33"/>
      <c r="L5630" s="84">
        <v>0.55840000000000001</v>
      </c>
      <c r="M5630" s="83">
        <v>5477.02</v>
      </c>
      <c r="N5630" s="83">
        <v>151.97900000000001</v>
      </c>
      <c r="O5630" s="83">
        <v>5325.04</v>
      </c>
      <c r="P5630" s="83">
        <v>303.959</v>
      </c>
      <c r="Q5630" s="83">
        <v>5629</v>
      </c>
      <c r="R5630" s="86">
        <v>5.39988E-2</v>
      </c>
      <c r="S5630" s="86">
        <v>0.32402500000000001</v>
      </c>
    </row>
    <row r="5631" spans="2:19" x14ac:dyDescent="0.2">
      <c r="B5631" s="33"/>
      <c r="L5631" s="84">
        <v>0.55800000000000005</v>
      </c>
      <c r="M5631" s="83">
        <v>5477.86</v>
      </c>
      <c r="N5631" s="83">
        <v>152.142</v>
      </c>
      <c r="O5631" s="83">
        <v>5325.72</v>
      </c>
      <c r="P5631" s="83">
        <v>304.28399999999999</v>
      </c>
      <c r="Q5631" s="83">
        <v>5630</v>
      </c>
      <c r="R5631" s="86">
        <v>5.4046799999999999E-2</v>
      </c>
      <c r="S5631" s="86">
        <v>0.32456499999999999</v>
      </c>
    </row>
    <row r="5632" spans="2:19" x14ac:dyDescent="0.2">
      <c r="B5632" s="33"/>
      <c r="L5632" s="84">
        <v>0.5575</v>
      </c>
      <c r="M5632" s="83">
        <v>5478.7</v>
      </c>
      <c r="N5632" s="83">
        <v>152.304</v>
      </c>
      <c r="O5632" s="83">
        <v>5326.39</v>
      </c>
      <c r="P5632" s="83">
        <v>304.608</v>
      </c>
      <c r="Q5632" s="83">
        <v>5631</v>
      </c>
      <c r="R5632" s="86">
        <v>5.4094900000000001E-2</v>
      </c>
      <c r="S5632" s="86">
        <v>0.32483600000000001</v>
      </c>
    </row>
    <row r="5633" spans="2:19" x14ac:dyDescent="0.2">
      <c r="B5633" s="33"/>
      <c r="L5633" s="84">
        <v>0.55700000000000005</v>
      </c>
      <c r="M5633" s="83">
        <v>5479.53</v>
      </c>
      <c r="N5633" s="83">
        <v>152.46700000000001</v>
      </c>
      <c r="O5633" s="83">
        <v>5327.07</v>
      </c>
      <c r="P5633" s="83">
        <v>304.93299999999999</v>
      </c>
      <c r="Q5633" s="83">
        <v>5632</v>
      </c>
      <c r="R5633" s="86">
        <v>5.4142999999999997E-2</v>
      </c>
      <c r="S5633" s="86">
        <v>0.32510699999999998</v>
      </c>
    </row>
    <row r="5634" spans="2:19" x14ac:dyDescent="0.2">
      <c r="B5634" s="33"/>
      <c r="L5634" s="84">
        <v>0.55659999999999998</v>
      </c>
      <c r="M5634" s="83">
        <v>5480.37</v>
      </c>
      <c r="N5634" s="83">
        <v>152.62899999999999</v>
      </c>
      <c r="O5634" s="83">
        <v>5327.74</v>
      </c>
      <c r="P5634" s="83">
        <v>305.25900000000001</v>
      </c>
      <c r="Q5634" s="83">
        <v>5633</v>
      </c>
      <c r="R5634" s="86">
        <v>5.4191200000000002E-2</v>
      </c>
      <c r="S5634" s="86">
        <v>0.325378</v>
      </c>
    </row>
    <row r="5635" spans="2:19" x14ac:dyDescent="0.2">
      <c r="B5635" s="33"/>
      <c r="L5635" s="84">
        <v>0.55649999999999999</v>
      </c>
      <c r="M5635" s="83">
        <v>5481.21</v>
      </c>
      <c r="N5635" s="83">
        <v>152.792</v>
      </c>
      <c r="O5635" s="83">
        <v>5328.42</v>
      </c>
      <c r="P5635" s="83">
        <v>305.58499999999998</v>
      </c>
      <c r="Q5635" s="83">
        <v>5634</v>
      </c>
      <c r="R5635" s="86">
        <v>5.42394E-2</v>
      </c>
      <c r="S5635" s="86">
        <v>0.32564900000000002</v>
      </c>
    </row>
    <row r="5636" spans="2:19" x14ac:dyDescent="0.2">
      <c r="B5636" s="33"/>
      <c r="L5636" s="84">
        <v>0.55520000000000003</v>
      </c>
      <c r="M5636" s="83">
        <v>5482.04</v>
      </c>
      <c r="N5636" s="83">
        <v>152.95500000000001</v>
      </c>
      <c r="O5636" s="83">
        <v>5329.09</v>
      </c>
      <c r="P5636" s="83">
        <v>305.91000000000003</v>
      </c>
      <c r="Q5636" s="83">
        <v>5635</v>
      </c>
      <c r="R5636" s="86">
        <v>5.4287599999999998E-2</v>
      </c>
      <c r="S5636" s="86">
        <v>0.32605600000000001</v>
      </c>
    </row>
    <row r="5637" spans="2:19" x14ac:dyDescent="0.2">
      <c r="B5637" s="33"/>
      <c r="L5637" s="84">
        <v>0.55520000000000003</v>
      </c>
      <c r="M5637" s="83">
        <v>5482.88</v>
      </c>
      <c r="N5637" s="83">
        <v>153.11799999999999</v>
      </c>
      <c r="O5637" s="83">
        <v>5329.76</v>
      </c>
      <c r="P5637" s="83">
        <v>306.23700000000002</v>
      </c>
      <c r="Q5637" s="83">
        <v>5636</v>
      </c>
      <c r="R5637" s="86">
        <v>5.4335799999999997E-2</v>
      </c>
      <c r="S5637" s="86">
        <v>0.32605600000000001</v>
      </c>
    </row>
    <row r="5638" spans="2:19" x14ac:dyDescent="0.2">
      <c r="B5638" s="33"/>
      <c r="L5638" s="84">
        <v>0.55469999999999997</v>
      </c>
      <c r="M5638" s="83">
        <v>5483.72</v>
      </c>
      <c r="N5638" s="83">
        <v>153.28200000000001</v>
      </c>
      <c r="O5638" s="83">
        <v>5330.44</v>
      </c>
      <c r="P5638" s="83">
        <v>306.56299999999999</v>
      </c>
      <c r="Q5638" s="83">
        <v>5637</v>
      </c>
      <c r="R5638" s="86">
        <v>5.4384099999999998E-2</v>
      </c>
      <c r="S5638" s="86">
        <v>0.326463</v>
      </c>
    </row>
    <row r="5639" spans="2:19" x14ac:dyDescent="0.2">
      <c r="B5639" s="33"/>
      <c r="L5639" s="84">
        <v>0.55420000000000003</v>
      </c>
      <c r="M5639" s="83">
        <v>5484.56</v>
      </c>
      <c r="N5639" s="83">
        <v>153.44499999999999</v>
      </c>
      <c r="O5639" s="83">
        <v>5331.11</v>
      </c>
      <c r="P5639" s="83">
        <v>306.89</v>
      </c>
      <c r="Q5639" s="83">
        <v>5638</v>
      </c>
      <c r="R5639" s="86">
        <v>5.4432399999999999E-2</v>
      </c>
      <c r="S5639" s="86">
        <v>0.32673400000000002</v>
      </c>
    </row>
    <row r="5640" spans="2:19" x14ac:dyDescent="0.2">
      <c r="B5640" s="33"/>
      <c r="L5640" s="84">
        <v>0.55379999999999996</v>
      </c>
      <c r="M5640" s="83">
        <v>5485.39</v>
      </c>
      <c r="N5640" s="83">
        <v>153.608</v>
      </c>
      <c r="O5640" s="83">
        <v>5331.78</v>
      </c>
      <c r="P5640" s="83">
        <v>307.21699999999998</v>
      </c>
      <c r="Q5640" s="83">
        <v>5639</v>
      </c>
      <c r="R5640" s="86">
        <v>5.44807E-2</v>
      </c>
      <c r="S5640" s="86">
        <v>0.32700600000000002</v>
      </c>
    </row>
    <row r="5641" spans="2:19" x14ac:dyDescent="0.2">
      <c r="B5641" s="33"/>
      <c r="L5641" s="84">
        <v>0.55300000000000005</v>
      </c>
      <c r="M5641" s="83">
        <v>5486.23</v>
      </c>
      <c r="N5641" s="83">
        <v>153.77199999999999</v>
      </c>
      <c r="O5641" s="83">
        <v>5332.46</v>
      </c>
      <c r="P5641" s="83">
        <v>307.54399999999998</v>
      </c>
      <c r="Q5641" s="83">
        <v>5640</v>
      </c>
      <c r="R5641" s="86">
        <v>5.4529099999999997E-2</v>
      </c>
      <c r="S5641" s="86">
        <v>0.32727800000000001</v>
      </c>
    </row>
    <row r="5642" spans="2:19" x14ac:dyDescent="0.2">
      <c r="B5642" s="33"/>
      <c r="L5642" s="84">
        <v>0.55269999999999997</v>
      </c>
      <c r="M5642" s="83">
        <v>5487.06</v>
      </c>
      <c r="N5642" s="83">
        <v>153.93600000000001</v>
      </c>
      <c r="O5642" s="83">
        <v>5333.13</v>
      </c>
      <c r="P5642" s="83">
        <v>307.87200000000001</v>
      </c>
      <c r="Q5642" s="83">
        <v>5641</v>
      </c>
      <c r="R5642" s="86">
        <v>5.4577500000000001E-2</v>
      </c>
      <c r="S5642" s="86">
        <v>0.32754899999999998</v>
      </c>
    </row>
    <row r="5643" spans="2:19" x14ac:dyDescent="0.2">
      <c r="B5643" s="33"/>
      <c r="L5643" s="84">
        <v>0.5524</v>
      </c>
      <c r="M5643" s="83">
        <v>5487.9</v>
      </c>
      <c r="N5643" s="83">
        <v>154.1</v>
      </c>
      <c r="O5643" s="83">
        <v>5333.8</v>
      </c>
      <c r="P5643" s="83">
        <v>308.19900000000001</v>
      </c>
      <c r="Q5643" s="83">
        <v>5642</v>
      </c>
      <c r="R5643" s="86">
        <v>5.4625899999999998E-2</v>
      </c>
      <c r="S5643" s="86">
        <v>0.32782099999999997</v>
      </c>
    </row>
    <row r="5644" spans="2:19" x14ac:dyDescent="0.2">
      <c r="B5644" s="33"/>
      <c r="L5644" s="84">
        <v>0.55159999999999998</v>
      </c>
      <c r="M5644" s="83">
        <v>5488.74</v>
      </c>
      <c r="N5644" s="83">
        <v>154.26400000000001</v>
      </c>
      <c r="O5644" s="83">
        <v>5334.47</v>
      </c>
      <c r="P5644" s="83">
        <v>308.52800000000002</v>
      </c>
      <c r="Q5644" s="83">
        <v>5643</v>
      </c>
      <c r="R5644" s="86">
        <v>5.4674399999999998E-2</v>
      </c>
      <c r="S5644" s="86">
        <v>0.328094</v>
      </c>
    </row>
    <row r="5645" spans="2:19" x14ac:dyDescent="0.2">
      <c r="B5645" s="33"/>
      <c r="L5645" s="84">
        <v>0.55089999999999995</v>
      </c>
      <c r="M5645" s="83">
        <v>5489.57</v>
      </c>
      <c r="N5645" s="83">
        <v>154.428</v>
      </c>
      <c r="O5645" s="83">
        <v>5335.14</v>
      </c>
      <c r="P5645" s="83">
        <v>308.85599999999999</v>
      </c>
      <c r="Q5645" s="83">
        <v>5644</v>
      </c>
      <c r="R5645" s="86">
        <v>5.4722899999999998E-2</v>
      </c>
      <c r="S5645" s="86">
        <v>0.32836599999999999</v>
      </c>
    </row>
    <row r="5646" spans="2:19" x14ac:dyDescent="0.2">
      <c r="B5646" s="33"/>
      <c r="L5646" s="84">
        <v>0.55079999999999996</v>
      </c>
      <c r="M5646" s="83">
        <v>5490.41</v>
      </c>
      <c r="N5646" s="83">
        <v>154.59200000000001</v>
      </c>
      <c r="O5646" s="83">
        <v>5335.82</v>
      </c>
      <c r="P5646" s="83">
        <v>309.185</v>
      </c>
      <c r="Q5646" s="83">
        <v>5645</v>
      </c>
      <c r="R5646" s="86">
        <v>5.4771399999999998E-2</v>
      </c>
      <c r="S5646" s="86">
        <v>0.32891100000000001</v>
      </c>
    </row>
    <row r="5647" spans="2:19" x14ac:dyDescent="0.2">
      <c r="B5647" s="33"/>
      <c r="L5647" s="84">
        <v>0.55079999999999996</v>
      </c>
      <c r="M5647" s="83">
        <v>5491.24</v>
      </c>
      <c r="N5647" s="83">
        <v>154.75700000000001</v>
      </c>
      <c r="O5647" s="83">
        <v>5336.49</v>
      </c>
      <c r="P5647" s="83">
        <v>309.51299999999998</v>
      </c>
      <c r="Q5647" s="83">
        <v>5646</v>
      </c>
      <c r="R5647" s="86">
        <v>5.4820000000000001E-2</v>
      </c>
      <c r="S5647" s="86">
        <v>0.32891100000000001</v>
      </c>
    </row>
    <row r="5648" spans="2:19" x14ac:dyDescent="0.2">
      <c r="B5648" s="33"/>
      <c r="L5648" s="84">
        <v>0.55079999999999996</v>
      </c>
      <c r="M5648" s="83">
        <v>5492.08</v>
      </c>
      <c r="N5648" s="83">
        <v>154.92099999999999</v>
      </c>
      <c r="O5648" s="83">
        <v>5337.16</v>
      </c>
      <c r="P5648" s="83">
        <v>309.84300000000002</v>
      </c>
      <c r="Q5648" s="83">
        <v>5647</v>
      </c>
      <c r="R5648" s="86">
        <v>5.4868500000000001E-2</v>
      </c>
      <c r="S5648" s="86">
        <v>0.32891100000000001</v>
      </c>
    </row>
    <row r="5649" spans="2:19" x14ac:dyDescent="0.2">
      <c r="B5649" s="33"/>
      <c r="L5649" s="84">
        <v>0.54959999999999998</v>
      </c>
      <c r="M5649" s="83">
        <v>5492.91</v>
      </c>
      <c r="N5649" s="83">
        <v>155.08600000000001</v>
      </c>
      <c r="O5649" s="83">
        <v>5337.83</v>
      </c>
      <c r="P5649" s="83">
        <v>310.17200000000003</v>
      </c>
      <c r="Q5649" s="83">
        <v>5648</v>
      </c>
      <c r="R5649" s="86">
        <v>5.4917199999999999E-2</v>
      </c>
      <c r="S5649" s="86">
        <v>0.32945600000000003</v>
      </c>
    </row>
    <row r="5650" spans="2:19" x14ac:dyDescent="0.2">
      <c r="B5650" s="33"/>
      <c r="L5650" s="84">
        <v>0.54949999999999999</v>
      </c>
      <c r="M5650" s="83">
        <v>5493.75</v>
      </c>
      <c r="N5650" s="83">
        <v>155.251</v>
      </c>
      <c r="O5650" s="83">
        <v>5338.5</v>
      </c>
      <c r="P5650" s="83">
        <v>310.50200000000001</v>
      </c>
      <c r="Q5650" s="83">
        <v>5649</v>
      </c>
      <c r="R5650" s="86">
        <v>5.4965800000000002E-2</v>
      </c>
      <c r="S5650" s="86">
        <v>0.32972899999999999</v>
      </c>
    </row>
    <row r="5651" spans="2:19" x14ac:dyDescent="0.2">
      <c r="B5651" s="33"/>
      <c r="L5651" s="84">
        <v>0.54910000000000003</v>
      </c>
      <c r="M5651" s="83">
        <v>5494.58</v>
      </c>
      <c r="N5651" s="83">
        <v>155.416</v>
      </c>
      <c r="O5651" s="83">
        <v>5339.17</v>
      </c>
      <c r="P5651" s="83">
        <v>310.83199999999999</v>
      </c>
      <c r="Q5651" s="83">
        <v>5650</v>
      </c>
      <c r="R5651" s="86">
        <v>5.5014500000000001E-2</v>
      </c>
      <c r="S5651" s="86">
        <v>0.33000200000000002</v>
      </c>
    </row>
    <row r="5652" spans="2:19" x14ac:dyDescent="0.2">
      <c r="B5652" s="33"/>
      <c r="L5652" s="84">
        <v>0.54890000000000005</v>
      </c>
      <c r="M5652" s="83">
        <v>5495.42</v>
      </c>
      <c r="N5652" s="83">
        <v>155.58099999999999</v>
      </c>
      <c r="O5652" s="83">
        <v>5339.84</v>
      </c>
      <c r="P5652" s="83">
        <v>311.16199999999998</v>
      </c>
      <c r="Q5652" s="83">
        <v>5651</v>
      </c>
      <c r="R5652" s="86">
        <v>5.50632E-2</v>
      </c>
      <c r="S5652" s="86">
        <v>0.33027499999999999</v>
      </c>
    </row>
    <row r="5653" spans="2:19" x14ac:dyDescent="0.2">
      <c r="B5653" s="33"/>
      <c r="L5653" s="84">
        <v>0.54849999999999999</v>
      </c>
      <c r="M5653" s="83">
        <v>5496.25</v>
      </c>
      <c r="N5653" s="83">
        <v>155.74600000000001</v>
      </c>
      <c r="O5653" s="83">
        <v>5340.51</v>
      </c>
      <c r="P5653" s="83">
        <v>311.49299999999999</v>
      </c>
      <c r="Q5653" s="83">
        <v>5652</v>
      </c>
      <c r="R5653" s="86">
        <v>5.5111899999999998E-2</v>
      </c>
      <c r="S5653" s="86">
        <v>0.33054800000000001</v>
      </c>
    </row>
    <row r="5654" spans="2:19" x14ac:dyDescent="0.2">
      <c r="B5654" s="33"/>
      <c r="L5654" s="84">
        <v>0.54820000000000002</v>
      </c>
      <c r="M5654" s="83">
        <v>5497.09</v>
      </c>
      <c r="N5654" s="83">
        <v>155.91200000000001</v>
      </c>
      <c r="O5654" s="83">
        <v>5341.18</v>
      </c>
      <c r="P5654" s="83">
        <v>311.82299999999998</v>
      </c>
      <c r="Q5654" s="83">
        <v>5653</v>
      </c>
      <c r="R5654" s="86">
        <v>5.51607E-2</v>
      </c>
      <c r="S5654" s="86">
        <v>0.33095799999999997</v>
      </c>
    </row>
    <row r="5655" spans="2:19" x14ac:dyDescent="0.2">
      <c r="B5655" s="33"/>
      <c r="L5655" s="84">
        <v>0.54820000000000002</v>
      </c>
      <c r="M5655" s="83">
        <v>5497.92</v>
      </c>
      <c r="N5655" s="83">
        <v>156.077</v>
      </c>
      <c r="O5655" s="83">
        <v>5341.85</v>
      </c>
      <c r="P5655" s="83">
        <v>312.15499999999997</v>
      </c>
      <c r="Q5655" s="83">
        <v>5654</v>
      </c>
      <c r="R5655" s="86">
        <v>5.5209500000000002E-2</v>
      </c>
      <c r="S5655" s="86">
        <v>0.33095799999999997</v>
      </c>
    </row>
    <row r="5656" spans="2:19" x14ac:dyDescent="0.2">
      <c r="B5656" s="33"/>
      <c r="L5656" s="84">
        <v>0.54800000000000004</v>
      </c>
      <c r="M5656" s="83">
        <v>5498.76</v>
      </c>
      <c r="N5656" s="83">
        <v>156.24299999999999</v>
      </c>
      <c r="O5656" s="83">
        <v>5342.51</v>
      </c>
      <c r="P5656" s="83">
        <v>312.48599999999999</v>
      </c>
      <c r="Q5656" s="83">
        <v>5655</v>
      </c>
      <c r="R5656" s="86">
        <v>5.5258300000000003E-2</v>
      </c>
      <c r="S5656" s="86">
        <v>0.33136900000000002</v>
      </c>
    </row>
    <row r="5657" spans="2:19" x14ac:dyDescent="0.2">
      <c r="B5657" s="33"/>
      <c r="L5657" s="84">
        <v>0.54720000000000002</v>
      </c>
      <c r="M5657" s="83">
        <v>5499.59</v>
      </c>
      <c r="N5657" s="83">
        <v>156.40899999999999</v>
      </c>
      <c r="O5657" s="83">
        <v>5343.18</v>
      </c>
      <c r="P5657" s="83">
        <v>312.81799999999998</v>
      </c>
      <c r="Q5657" s="83">
        <v>5656</v>
      </c>
      <c r="R5657" s="86">
        <v>5.5307200000000001E-2</v>
      </c>
      <c r="S5657" s="86">
        <v>0.33164199999999999</v>
      </c>
    </row>
    <row r="5658" spans="2:19" x14ac:dyDescent="0.2">
      <c r="B5658" s="33"/>
      <c r="L5658" s="84">
        <v>0.54700000000000004</v>
      </c>
      <c r="M5658" s="83">
        <v>5500.43</v>
      </c>
      <c r="N5658" s="83">
        <v>156.57499999999999</v>
      </c>
      <c r="O5658" s="83">
        <v>5343.85</v>
      </c>
      <c r="P5658" s="83">
        <v>313.14999999999998</v>
      </c>
      <c r="Q5658" s="83">
        <v>5657</v>
      </c>
      <c r="R5658" s="86">
        <v>5.5356099999999998E-2</v>
      </c>
      <c r="S5658" s="86">
        <v>0.33191599999999999</v>
      </c>
    </row>
    <row r="5659" spans="2:19" x14ac:dyDescent="0.2">
      <c r="B5659" s="33"/>
      <c r="L5659" s="84">
        <v>0.54679999999999995</v>
      </c>
      <c r="M5659" s="83">
        <v>5501.26</v>
      </c>
      <c r="N5659" s="83">
        <v>156.74100000000001</v>
      </c>
      <c r="O5659" s="83">
        <v>5344.52</v>
      </c>
      <c r="P5659" s="83">
        <v>313.48200000000003</v>
      </c>
      <c r="Q5659" s="83">
        <v>5658</v>
      </c>
      <c r="R5659" s="86">
        <v>5.5405000000000003E-2</v>
      </c>
      <c r="S5659" s="86">
        <v>0.33218999999999999</v>
      </c>
    </row>
    <row r="5660" spans="2:19" x14ac:dyDescent="0.2">
      <c r="B5660" s="33"/>
      <c r="L5660" s="84">
        <v>0.54620000000000002</v>
      </c>
      <c r="M5660" s="83">
        <v>5502.09</v>
      </c>
      <c r="N5660" s="83">
        <v>156.90700000000001</v>
      </c>
      <c r="O5660" s="83">
        <v>5345.19</v>
      </c>
      <c r="P5660" s="83">
        <v>313.81400000000002</v>
      </c>
      <c r="Q5660" s="83">
        <v>5659</v>
      </c>
      <c r="R5660" s="86">
        <v>5.5454000000000003E-2</v>
      </c>
      <c r="S5660" s="86">
        <v>0.33273799999999998</v>
      </c>
    </row>
    <row r="5661" spans="2:19" x14ac:dyDescent="0.2">
      <c r="B5661" s="33"/>
      <c r="L5661" s="84">
        <v>0.54620000000000002</v>
      </c>
      <c r="M5661" s="83">
        <v>5502.93</v>
      </c>
      <c r="N5661" s="83">
        <v>157.07300000000001</v>
      </c>
      <c r="O5661" s="83">
        <v>5345.85</v>
      </c>
      <c r="P5661" s="83">
        <v>314.14699999999999</v>
      </c>
      <c r="Q5661" s="83">
        <v>5660</v>
      </c>
      <c r="R5661" s="86">
        <v>5.5502999999999997E-2</v>
      </c>
      <c r="S5661" s="86">
        <v>0.33273799999999998</v>
      </c>
    </row>
    <row r="5662" spans="2:19" x14ac:dyDescent="0.2">
      <c r="B5662" s="33"/>
      <c r="L5662" s="84">
        <v>0.54620000000000002</v>
      </c>
      <c r="M5662" s="83">
        <v>5503.76</v>
      </c>
      <c r="N5662" s="83">
        <v>157.24</v>
      </c>
      <c r="O5662" s="83">
        <v>5346.52</v>
      </c>
      <c r="P5662" s="83">
        <v>314.48</v>
      </c>
      <c r="Q5662" s="83">
        <v>5661</v>
      </c>
      <c r="R5662" s="86">
        <v>5.5551999999999997E-2</v>
      </c>
      <c r="S5662" s="86">
        <v>0.33273799999999998</v>
      </c>
    </row>
    <row r="5663" spans="2:19" x14ac:dyDescent="0.2">
      <c r="B5663" s="33"/>
      <c r="L5663" s="84">
        <v>0.54510000000000003</v>
      </c>
      <c r="M5663" s="83">
        <v>5504.59</v>
      </c>
      <c r="N5663" s="83">
        <v>157.40700000000001</v>
      </c>
      <c r="O5663" s="83">
        <v>5347.19</v>
      </c>
      <c r="P5663" s="83">
        <v>314.81299999999999</v>
      </c>
      <c r="Q5663" s="83">
        <v>5662</v>
      </c>
      <c r="R5663" s="86">
        <v>5.5601100000000001E-2</v>
      </c>
      <c r="S5663" s="86">
        <v>0.333287</v>
      </c>
    </row>
    <row r="5664" spans="2:19" x14ac:dyDescent="0.2">
      <c r="B5664" s="33"/>
      <c r="L5664" s="84">
        <v>0.54490000000000005</v>
      </c>
      <c r="M5664" s="83">
        <v>5505.43</v>
      </c>
      <c r="N5664" s="83">
        <v>157.57300000000001</v>
      </c>
      <c r="O5664" s="83">
        <v>5347.85</v>
      </c>
      <c r="P5664" s="83">
        <v>315.14699999999999</v>
      </c>
      <c r="Q5664" s="83">
        <v>5663</v>
      </c>
      <c r="R5664" s="86">
        <v>5.5650100000000001E-2</v>
      </c>
      <c r="S5664" s="86">
        <v>0.33383600000000002</v>
      </c>
    </row>
    <row r="5665" spans="2:19" x14ac:dyDescent="0.2">
      <c r="B5665" s="33"/>
      <c r="L5665" s="84">
        <v>0.54490000000000005</v>
      </c>
      <c r="M5665" s="83">
        <v>5506.26</v>
      </c>
      <c r="N5665" s="83">
        <v>157.74</v>
      </c>
      <c r="O5665" s="83">
        <v>5348.52</v>
      </c>
      <c r="P5665" s="83">
        <v>315.48099999999999</v>
      </c>
      <c r="Q5665" s="83">
        <v>5664</v>
      </c>
      <c r="R5665" s="86">
        <v>5.56993E-2</v>
      </c>
      <c r="S5665" s="86">
        <v>0.33383600000000002</v>
      </c>
    </row>
    <row r="5666" spans="2:19" x14ac:dyDescent="0.2">
      <c r="B5666" s="33"/>
      <c r="L5666" s="84">
        <v>0.54490000000000005</v>
      </c>
      <c r="M5666" s="83">
        <v>5507.09</v>
      </c>
      <c r="N5666" s="83">
        <v>157.90700000000001</v>
      </c>
      <c r="O5666" s="83">
        <v>5349.19</v>
      </c>
      <c r="P5666" s="83">
        <v>315.815</v>
      </c>
      <c r="Q5666" s="83">
        <v>5665</v>
      </c>
      <c r="R5666" s="86">
        <v>5.5748399999999997E-2</v>
      </c>
      <c r="S5666" s="86">
        <v>0.33383600000000002</v>
      </c>
    </row>
    <row r="5667" spans="2:19" x14ac:dyDescent="0.2">
      <c r="B5667" s="33"/>
      <c r="L5667" s="84">
        <v>0.5444</v>
      </c>
      <c r="M5667" s="83">
        <v>5507.93</v>
      </c>
      <c r="N5667" s="83">
        <v>158.07499999999999</v>
      </c>
      <c r="O5667" s="83">
        <v>5349.85</v>
      </c>
      <c r="P5667" s="83">
        <v>316.149</v>
      </c>
      <c r="Q5667" s="83">
        <v>5666</v>
      </c>
      <c r="R5667" s="86">
        <v>5.5797600000000003E-2</v>
      </c>
      <c r="S5667" s="86">
        <v>0.33438600000000002</v>
      </c>
    </row>
    <row r="5668" spans="2:19" x14ac:dyDescent="0.2">
      <c r="B5668" s="33"/>
      <c r="L5668" s="84">
        <v>0.54410000000000003</v>
      </c>
      <c r="M5668" s="83">
        <v>5508.76</v>
      </c>
      <c r="N5668" s="83">
        <v>158.24199999999999</v>
      </c>
      <c r="O5668" s="83">
        <v>5350.52</v>
      </c>
      <c r="P5668" s="83">
        <v>316.48399999999998</v>
      </c>
      <c r="Q5668" s="83">
        <v>5667</v>
      </c>
      <c r="R5668" s="86">
        <v>5.5846800000000002E-2</v>
      </c>
      <c r="S5668" s="86">
        <v>0.33466099999999999</v>
      </c>
    </row>
    <row r="5669" spans="2:19" x14ac:dyDescent="0.2">
      <c r="B5669" s="33"/>
      <c r="L5669" s="84">
        <v>0.54349999999999998</v>
      </c>
      <c r="M5669" s="83">
        <v>5509.59</v>
      </c>
      <c r="N5669" s="83">
        <v>158.40899999999999</v>
      </c>
      <c r="O5669" s="83">
        <v>5351.18</v>
      </c>
      <c r="P5669" s="83">
        <v>316.81900000000002</v>
      </c>
      <c r="Q5669" s="83">
        <v>5668</v>
      </c>
      <c r="R5669" s="86">
        <v>5.5896000000000001E-2</v>
      </c>
      <c r="S5669" s="86">
        <v>0.33493600000000001</v>
      </c>
    </row>
    <row r="5670" spans="2:19" x14ac:dyDescent="0.2">
      <c r="B5670" s="33"/>
      <c r="L5670" s="84">
        <v>0.54320000000000002</v>
      </c>
      <c r="M5670" s="83">
        <v>5510.42</v>
      </c>
      <c r="N5670" s="83">
        <v>158.577</v>
      </c>
      <c r="O5670" s="83">
        <v>5351.85</v>
      </c>
      <c r="P5670" s="83">
        <v>317.154</v>
      </c>
      <c r="Q5670" s="83">
        <v>5669</v>
      </c>
      <c r="R5670" s="86">
        <v>5.5945300000000003E-2</v>
      </c>
      <c r="S5670" s="86">
        <v>0.33534900000000001</v>
      </c>
    </row>
    <row r="5671" spans="2:19" x14ac:dyDescent="0.2">
      <c r="B5671" s="33"/>
      <c r="L5671" s="84">
        <v>0.54320000000000002</v>
      </c>
      <c r="M5671" s="83">
        <v>5511.26</v>
      </c>
      <c r="N5671" s="83">
        <v>158.745</v>
      </c>
      <c r="O5671" s="83">
        <v>5352.51</v>
      </c>
      <c r="P5671" s="83">
        <v>317.48899999999998</v>
      </c>
      <c r="Q5671" s="83">
        <v>5670</v>
      </c>
      <c r="R5671" s="86">
        <v>5.5994599999999999E-2</v>
      </c>
      <c r="S5671" s="86">
        <v>0.33534900000000001</v>
      </c>
    </row>
    <row r="5672" spans="2:19" x14ac:dyDescent="0.2">
      <c r="B5672" s="33"/>
      <c r="L5672" s="84">
        <v>0.54269999999999996</v>
      </c>
      <c r="M5672" s="83">
        <v>5512.09</v>
      </c>
      <c r="N5672" s="83">
        <v>158.91300000000001</v>
      </c>
      <c r="O5672" s="83">
        <v>5353.17</v>
      </c>
      <c r="P5672" s="83">
        <v>317.82499999999999</v>
      </c>
      <c r="Q5672" s="83">
        <v>5671</v>
      </c>
      <c r="R5672" s="86">
        <v>5.6043900000000001E-2</v>
      </c>
      <c r="S5672" s="86">
        <v>0.335762</v>
      </c>
    </row>
    <row r="5673" spans="2:19" x14ac:dyDescent="0.2">
      <c r="B5673" s="33"/>
      <c r="L5673" s="84">
        <v>0.54190000000000005</v>
      </c>
      <c r="M5673" s="83">
        <v>5512.92</v>
      </c>
      <c r="N5673" s="83">
        <v>159.08099999999999</v>
      </c>
      <c r="O5673" s="83">
        <v>5353.84</v>
      </c>
      <c r="P5673" s="83">
        <v>318.161</v>
      </c>
      <c r="Q5673" s="83">
        <v>5672</v>
      </c>
      <c r="R5673" s="86">
        <v>5.6093299999999999E-2</v>
      </c>
      <c r="S5673" s="86">
        <v>0.336175</v>
      </c>
    </row>
    <row r="5674" spans="2:19" x14ac:dyDescent="0.2">
      <c r="B5674" s="33"/>
      <c r="L5674" s="84">
        <v>0.54190000000000005</v>
      </c>
      <c r="M5674" s="83">
        <v>5513.75</v>
      </c>
      <c r="N5674" s="83">
        <v>159.249</v>
      </c>
      <c r="O5674" s="83">
        <v>5354.5</v>
      </c>
      <c r="P5674" s="83">
        <v>318.49799999999999</v>
      </c>
      <c r="Q5674" s="83">
        <v>5673</v>
      </c>
      <c r="R5674" s="86">
        <v>5.6142699999999997E-2</v>
      </c>
      <c r="S5674" s="86">
        <v>0.336175</v>
      </c>
    </row>
    <row r="5675" spans="2:19" x14ac:dyDescent="0.2">
      <c r="B5675" s="33"/>
      <c r="L5675" s="84">
        <v>0.54159999999999997</v>
      </c>
      <c r="M5675" s="83">
        <v>5514.58</v>
      </c>
      <c r="N5675" s="83">
        <v>159.417</v>
      </c>
      <c r="O5675" s="83">
        <v>5355.17</v>
      </c>
      <c r="P5675" s="83">
        <v>318.834</v>
      </c>
      <c r="Q5675" s="83">
        <v>5674</v>
      </c>
      <c r="R5675" s="86">
        <v>5.6192100000000002E-2</v>
      </c>
      <c r="S5675" s="86">
        <v>0.337003</v>
      </c>
    </row>
    <row r="5676" spans="2:19" x14ac:dyDescent="0.2">
      <c r="B5676" s="33"/>
      <c r="L5676" s="84">
        <v>0.54159999999999997</v>
      </c>
      <c r="M5676" s="83">
        <v>5515.41</v>
      </c>
      <c r="N5676" s="83">
        <v>159.58500000000001</v>
      </c>
      <c r="O5676" s="83">
        <v>5355.83</v>
      </c>
      <c r="P5676" s="83">
        <v>319.17099999999999</v>
      </c>
      <c r="Q5676" s="83">
        <v>5675</v>
      </c>
      <c r="R5676" s="86">
        <v>5.6241600000000003E-2</v>
      </c>
      <c r="S5676" s="86">
        <v>0.337003</v>
      </c>
    </row>
    <row r="5677" spans="2:19" x14ac:dyDescent="0.2">
      <c r="B5677" s="33"/>
      <c r="L5677" s="84">
        <v>0.54159999999999997</v>
      </c>
      <c r="M5677" s="83">
        <v>5516.25</v>
      </c>
      <c r="N5677" s="83">
        <v>159.75399999999999</v>
      </c>
      <c r="O5677" s="83">
        <v>5356.49</v>
      </c>
      <c r="P5677" s="83">
        <v>319.50799999999998</v>
      </c>
      <c r="Q5677" s="83">
        <v>5676</v>
      </c>
      <c r="R5677" s="86">
        <v>5.6291099999999997E-2</v>
      </c>
      <c r="S5677" s="86">
        <v>0.337003</v>
      </c>
    </row>
    <row r="5678" spans="2:19" x14ac:dyDescent="0.2">
      <c r="B5678" s="33"/>
      <c r="L5678" s="84">
        <v>0.54159999999999997</v>
      </c>
      <c r="M5678" s="83">
        <v>5517.08</v>
      </c>
      <c r="N5678" s="83">
        <v>159.923</v>
      </c>
      <c r="O5678" s="83">
        <v>5357.15</v>
      </c>
      <c r="P5678" s="83">
        <v>319.846</v>
      </c>
      <c r="Q5678" s="83">
        <v>5677</v>
      </c>
      <c r="R5678" s="86">
        <v>5.6340599999999998E-2</v>
      </c>
      <c r="S5678" s="86">
        <v>0.337003</v>
      </c>
    </row>
    <row r="5679" spans="2:19" x14ac:dyDescent="0.2">
      <c r="B5679" s="33"/>
      <c r="L5679" s="84">
        <v>0.5413</v>
      </c>
      <c r="M5679" s="83">
        <v>5517.91</v>
      </c>
      <c r="N5679" s="83">
        <v>160.09200000000001</v>
      </c>
      <c r="O5679" s="83">
        <v>5357.82</v>
      </c>
      <c r="P5679" s="83">
        <v>320.18299999999999</v>
      </c>
      <c r="Q5679" s="83">
        <v>5678</v>
      </c>
      <c r="R5679" s="86">
        <v>5.6390099999999999E-2</v>
      </c>
      <c r="S5679" s="86">
        <v>0.33783200000000002</v>
      </c>
    </row>
    <row r="5680" spans="2:19" x14ac:dyDescent="0.2">
      <c r="B5680" s="33"/>
      <c r="L5680" s="84">
        <v>0.5413</v>
      </c>
      <c r="M5680" s="83">
        <v>5518.74</v>
      </c>
      <c r="N5680" s="83">
        <v>160.261</v>
      </c>
      <c r="O5680" s="83">
        <v>5358.48</v>
      </c>
      <c r="P5680" s="83">
        <v>320.52100000000002</v>
      </c>
      <c r="Q5680" s="83">
        <v>5679</v>
      </c>
      <c r="R5680" s="86">
        <v>5.6439700000000002E-2</v>
      </c>
      <c r="S5680" s="86">
        <v>0.33783200000000002</v>
      </c>
    </row>
    <row r="5681" spans="2:19" x14ac:dyDescent="0.2">
      <c r="B5681" s="33"/>
      <c r="L5681" s="84">
        <v>0.54079999999999995</v>
      </c>
      <c r="M5681" s="83">
        <v>5519.57</v>
      </c>
      <c r="N5681" s="83">
        <v>160.43</v>
      </c>
      <c r="O5681" s="83">
        <v>5359.14</v>
      </c>
      <c r="P5681" s="83">
        <v>320.85899999999998</v>
      </c>
      <c r="Q5681" s="83">
        <v>5680</v>
      </c>
      <c r="R5681" s="86">
        <v>5.6489299999999999E-2</v>
      </c>
      <c r="S5681" s="86">
        <v>0.33824700000000002</v>
      </c>
    </row>
    <row r="5682" spans="2:19" x14ac:dyDescent="0.2">
      <c r="B5682" s="33"/>
      <c r="L5682" s="84">
        <v>0.5403</v>
      </c>
      <c r="M5682" s="83">
        <v>5520.4</v>
      </c>
      <c r="N5682" s="83">
        <v>160.59899999999999</v>
      </c>
      <c r="O5682" s="83">
        <v>5359.8</v>
      </c>
      <c r="P5682" s="83">
        <v>321.19799999999998</v>
      </c>
      <c r="Q5682" s="83">
        <v>5681</v>
      </c>
      <c r="R5682" s="86">
        <v>5.6538999999999999E-2</v>
      </c>
      <c r="S5682" s="86">
        <v>0.33852300000000002</v>
      </c>
    </row>
    <row r="5683" spans="2:19" x14ac:dyDescent="0.2">
      <c r="B5683" s="33"/>
      <c r="L5683" s="84">
        <v>0.53979999999999995</v>
      </c>
      <c r="M5683" s="83">
        <v>5521.23</v>
      </c>
      <c r="N5683" s="83">
        <v>160.768</v>
      </c>
      <c r="O5683" s="83">
        <v>5360.46</v>
      </c>
      <c r="P5683" s="83">
        <v>321.53699999999998</v>
      </c>
      <c r="Q5683" s="83">
        <v>5682</v>
      </c>
      <c r="R5683" s="86">
        <v>5.6588699999999999E-2</v>
      </c>
      <c r="S5683" s="86">
        <v>0.33879999999999999</v>
      </c>
    </row>
    <row r="5684" spans="2:19" x14ac:dyDescent="0.2">
      <c r="B5684" s="33"/>
      <c r="L5684" s="84">
        <v>0.53969999999999996</v>
      </c>
      <c r="M5684" s="83">
        <v>5522.06</v>
      </c>
      <c r="N5684" s="83">
        <v>160.93799999999999</v>
      </c>
      <c r="O5684" s="83">
        <v>5361.12</v>
      </c>
      <c r="P5684" s="83">
        <v>321.87599999999998</v>
      </c>
      <c r="Q5684" s="83">
        <v>5683</v>
      </c>
      <c r="R5684" s="86">
        <v>5.6638399999999998E-2</v>
      </c>
      <c r="S5684" s="86">
        <v>0.33907700000000002</v>
      </c>
    </row>
    <row r="5685" spans="2:19" x14ac:dyDescent="0.2">
      <c r="B5685" s="33"/>
      <c r="L5685" s="84">
        <v>0.53849999999999998</v>
      </c>
      <c r="M5685" s="83">
        <v>5522.89</v>
      </c>
      <c r="N5685" s="83">
        <v>161.108</v>
      </c>
      <c r="O5685" s="83">
        <v>5361.78</v>
      </c>
      <c r="P5685" s="83">
        <v>322.21499999999997</v>
      </c>
      <c r="Q5685" s="83">
        <v>5684</v>
      </c>
      <c r="R5685" s="86">
        <v>5.6688099999999998E-2</v>
      </c>
      <c r="S5685" s="86">
        <v>0.33935399999999999</v>
      </c>
    </row>
    <row r="5686" spans="2:19" x14ac:dyDescent="0.2">
      <c r="B5686" s="33"/>
      <c r="L5686" s="84">
        <v>0.53749999999999998</v>
      </c>
      <c r="M5686" s="83">
        <v>5523.72</v>
      </c>
      <c r="N5686" s="83">
        <v>161.27699999999999</v>
      </c>
      <c r="O5686" s="83">
        <v>5362.45</v>
      </c>
      <c r="P5686" s="83">
        <v>322.55500000000001</v>
      </c>
      <c r="Q5686" s="83">
        <v>5685</v>
      </c>
      <c r="R5686" s="86">
        <v>5.6737900000000001E-2</v>
      </c>
      <c r="S5686" s="86">
        <v>0.33963100000000002</v>
      </c>
    </row>
    <row r="5687" spans="2:19" x14ac:dyDescent="0.2">
      <c r="B5687" s="33"/>
      <c r="L5687" s="84">
        <v>0.53720000000000001</v>
      </c>
      <c r="M5687" s="83">
        <v>5524.55</v>
      </c>
      <c r="N5687" s="83">
        <v>161.447</v>
      </c>
      <c r="O5687" s="83">
        <v>5363.11</v>
      </c>
      <c r="P5687" s="83">
        <v>322.89499999999998</v>
      </c>
      <c r="Q5687" s="83">
        <v>5686</v>
      </c>
      <c r="R5687" s="86">
        <v>5.6787700000000003E-2</v>
      </c>
      <c r="S5687" s="86">
        <v>0.33990799999999999</v>
      </c>
    </row>
    <row r="5688" spans="2:19" x14ac:dyDescent="0.2">
      <c r="B5688" s="33"/>
      <c r="L5688" s="84">
        <v>0.53600000000000003</v>
      </c>
      <c r="M5688" s="83">
        <v>5525.38</v>
      </c>
      <c r="N5688" s="83">
        <v>161.61699999999999</v>
      </c>
      <c r="O5688" s="83">
        <v>5363.77</v>
      </c>
      <c r="P5688" s="83">
        <v>323.23500000000001</v>
      </c>
      <c r="Q5688" s="83">
        <v>5687</v>
      </c>
      <c r="R5688" s="86">
        <v>5.6837499999999999E-2</v>
      </c>
      <c r="S5688" s="86">
        <v>0.34018599999999999</v>
      </c>
    </row>
    <row r="5689" spans="2:19" x14ac:dyDescent="0.2">
      <c r="B5689" s="33"/>
      <c r="L5689" s="84">
        <v>0.53580000000000005</v>
      </c>
      <c r="M5689" s="83">
        <v>5526.21</v>
      </c>
      <c r="N5689" s="83">
        <v>161.78800000000001</v>
      </c>
      <c r="O5689" s="83">
        <v>5364.42</v>
      </c>
      <c r="P5689" s="83">
        <v>323.57499999999999</v>
      </c>
      <c r="Q5689" s="83">
        <v>5688</v>
      </c>
      <c r="R5689" s="86">
        <v>5.6887399999999998E-2</v>
      </c>
      <c r="S5689" s="86">
        <v>0.34046300000000002</v>
      </c>
    </row>
    <row r="5690" spans="2:19" x14ac:dyDescent="0.2">
      <c r="B5690" s="33"/>
      <c r="L5690" s="84">
        <v>0.53569999999999995</v>
      </c>
      <c r="M5690" s="83">
        <v>5527.04</v>
      </c>
      <c r="N5690" s="83">
        <v>161.958</v>
      </c>
      <c r="O5690" s="83">
        <v>5365.08</v>
      </c>
      <c r="P5690" s="83">
        <v>323.916</v>
      </c>
      <c r="Q5690" s="83">
        <v>5689</v>
      </c>
      <c r="R5690" s="86">
        <v>5.6937300000000003E-2</v>
      </c>
      <c r="S5690" s="86">
        <v>0.34074100000000002</v>
      </c>
    </row>
    <row r="5691" spans="2:19" x14ac:dyDescent="0.2">
      <c r="B5691" s="33"/>
      <c r="L5691" s="84">
        <v>0.53539999999999999</v>
      </c>
      <c r="M5691" s="83">
        <v>5527.87</v>
      </c>
      <c r="N5691" s="83">
        <v>162.12899999999999</v>
      </c>
      <c r="O5691" s="83">
        <v>5365.74</v>
      </c>
      <c r="P5691" s="83">
        <v>324.25700000000001</v>
      </c>
      <c r="Q5691" s="83">
        <v>5690</v>
      </c>
      <c r="R5691" s="86">
        <v>5.6987200000000002E-2</v>
      </c>
      <c r="S5691" s="86">
        <v>0.34101799999999999</v>
      </c>
    </row>
    <row r="5692" spans="2:19" x14ac:dyDescent="0.2">
      <c r="B5692" s="33"/>
      <c r="L5692" s="84">
        <v>0.53520000000000001</v>
      </c>
      <c r="M5692" s="83">
        <v>5528.7</v>
      </c>
      <c r="N5692" s="83">
        <v>162.29900000000001</v>
      </c>
      <c r="O5692" s="83">
        <v>5366.4</v>
      </c>
      <c r="P5692" s="83">
        <v>324.59800000000001</v>
      </c>
      <c r="Q5692" s="83">
        <v>5691</v>
      </c>
      <c r="R5692" s="86">
        <v>5.7037200000000003E-2</v>
      </c>
      <c r="S5692" s="86">
        <v>0.34129599999999999</v>
      </c>
    </row>
    <row r="5693" spans="2:19" x14ac:dyDescent="0.2">
      <c r="B5693" s="33"/>
      <c r="L5693" s="84">
        <v>0.53369999999999995</v>
      </c>
      <c r="M5693" s="83">
        <v>5529.53</v>
      </c>
      <c r="N5693" s="83">
        <v>162.47</v>
      </c>
      <c r="O5693" s="83">
        <v>5367.06</v>
      </c>
      <c r="P5693" s="83">
        <v>324.94</v>
      </c>
      <c r="Q5693" s="83">
        <v>5692</v>
      </c>
      <c r="R5693" s="86">
        <v>5.7087100000000002E-2</v>
      </c>
      <c r="S5693" s="86">
        <v>0.34157399999999999</v>
      </c>
    </row>
    <row r="5694" spans="2:19" x14ac:dyDescent="0.2">
      <c r="B5694" s="33"/>
      <c r="L5694" s="84">
        <v>0.53359999999999996</v>
      </c>
      <c r="M5694" s="83">
        <v>5530.36</v>
      </c>
      <c r="N5694" s="83">
        <v>162.64099999999999</v>
      </c>
      <c r="O5694" s="83">
        <v>5367.72</v>
      </c>
      <c r="P5694" s="83">
        <v>325.28199999999998</v>
      </c>
      <c r="Q5694" s="83">
        <v>5693</v>
      </c>
      <c r="R5694" s="86">
        <v>5.7137199999999999E-2</v>
      </c>
      <c r="S5694" s="86">
        <v>0.34185199999999999</v>
      </c>
    </row>
    <row r="5695" spans="2:19" x14ac:dyDescent="0.2">
      <c r="B5695" s="33"/>
      <c r="L5695" s="84">
        <v>0.53300000000000003</v>
      </c>
      <c r="M5695" s="83">
        <v>5531.19</v>
      </c>
      <c r="N5695" s="83">
        <v>162.81200000000001</v>
      </c>
      <c r="O5695" s="83">
        <v>5368.38</v>
      </c>
      <c r="P5695" s="83">
        <v>325.62400000000002</v>
      </c>
      <c r="Q5695" s="83">
        <v>5694</v>
      </c>
      <c r="R5695" s="86">
        <v>5.7187200000000001E-2</v>
      </c>
      <c r="S5695" s="86">
        <v>0.34212999999999999</v>
      </c>
    </row>
    <row r="5696" spans="2:19" x14ac:dyDescent="0.2">
      <c r="B5696" s="33"/>
      <c r="L5696" s="84">
        <v>0.5323</v>
      </c>
      <c r="M5696" s="83">
        <v>5532.02</v>
      </c>
      <c r="N5696" s="83">
        <v>162.983</v>
      </c>
      <c r="O5696" s="83">
        <v>5369.03</v>
      </c>
      <c r="P5696" s="83">
        <v>325.96600000000001</v>
      </c>
      <c r="Q5696" s="83">
        <v>5695</v>
      </c>
      <c r="R5696" s="86">
        <v>5.7237299999999998E-2</v>
      </c>
      <c r="S5696" s="86">
        <v>0.34240900000000002</v>
      </c>
    </row>
    <row r="5697" spans="2:19" x14ac:dyDescent="0.2">
      <c r="B5697" s="33"/>
      <c r="L5697" s="84">
        <v>0.53169999999999995</v>
      </c>
      <c r="M5697" s="83">
        <v>5532.85</v>
      </c>
      <c r="N5697" s="83">
        <v>163.155</v>
      </c>
      <c r="O5697" s="83">
        <v>5369.69</v>
      </c>
      <c r="P5697" s="83">
        <v>326.30900000000003</v>
      </c>
      <c r="Q5697" s="83">
        <v>5696</v>
      </c>
      <c r="R5697" s="86">
        <v>5.7287400000000002E-2</v>
      </c>
      <c r="S5697" s="86">
        <v>0.34268700000000002</v>
      </c>
    </row>
    <row r="5698" spans="2:19" x14ac:dyDescent="0.2">
      <c r="B5698" s="33"/>
      <c r="L5698" s="84">
        <v>0.53159999999999996</v>
      </c>
      <c r="M5698" s="83">
        <v>5533.67</v>
      </c>
      <c r="N5698" s="83">
        <v>163.32599999999999</v>
      </c>
      <c r="O5698" s="83">
        <v>5370.35</v>
      </c>
      <c r="P5698" s="83">
        <v>326.65199999999999</v>
      </c>
      <c r="Q5698" s="83">
        <v>5697</v>
      </c>
      <c r="R5698" s="86">
        <v>5.7337600000000002E-2</v>
      </c>
      <c r="S5698" s="86">
        <v>0.34324399999999999</v>
      </c>
    </row>
    <row r="5699" spans="2:19" x14ac:dyDescent="0.2">
      <c r="B5699" s="33"/>
      <c r="L5699" s="84">
        <v>0.53159999999999996</v>
      </c>
      <c r="M5699" s="83">
        <v>5534.5</v>
      </c>
      <c r="N5699" s="83">
        <v>163.49799999999999</v>
      </c>
      <c r="O5699" s="83">
        <v>5371</v>
      </c>
      <c r="P5699" s="83">
        <v>326.995</v>
      </c>
      <c r="Q5699" s="83">
        <v>5698</v>
      </c>
      <c r="R5699" s="86">
        <v>5.73877E-2</v>
      </c>
      <c r="S5699" s="86">
        <v>0.34324399999999999</v>
      </c>
    </row>
    <row r="5700" spans="2:19" x14ac:dyDescent="0.2">
      <c r="B5700" s="33"/>
      <c r="L5700" s="84">
        <v>0.53159999999999996</v>
      </c>
      <c r="M5700" s="83">
        <v>5535.33</v>
      </c>
      <c r="N5700" s="83">
        <v>163.66900000000001</v>
      </c>
      <c r="O5700" s="83">
        <v>5371.66</v>
      </c>
      <c r="P5700" s="83">
        <v>327.339</v>
      </c>
      <c r="Q5700" s="83">
        <v>5699</v>
      </c>
      <c r="R5700" s="86">
        <v>5.74379E-2</v>
      </c>
      <c r="S5700" s="86">
        <v>0.34324399999999999</v>
      </c>
    </row>
    <row r="5701" spans="2:19" x14ac:dyDescent="0.2">
      <c r="B5701" s="33"/>
      <c r="L5701" s="84">
        <v>0.53110000000000002</v>
      </c>
      <c r="M5701" s="83">
        <v>5536.16</v>
      </c>
      <c r="N5701" s="83">
        <v>163.84100000000001</v>
      </c>
      <c r="O5701" s="83">
        <v>5372.32</v>
      </c>
      <c r="P5701" s="83">
        <v>327.68299999999999</v>
      </c>
      <c r="Q5701" s="83">
        <v>5700</v>
      </c>
      <c r="R5701" s="86">
        <v>5.7488200000000003E-2</v>
      </c>
      <c r="S5701" s="86">
        <v>0.343802</v>
      </c>
    </row>
    <row r="5702" spans="2:19" x14ac:dyDescent="0.2">
      <c r="B5702" s="33"/>
      <c r="L5702" s="84">
        <v>0.53080000000000005</v>
      </c>
      <c r="M5702" s="83">
        <v>5536.99</v>
      </c>
      <c r="N5702" s="83">
        <v>164.01300000000001</v>
      </c>
      <c r="O5702" s="83">
        <v>5372.97</v>
      </c>
      <c r="P5702" s="83">
        <v>328.02699999999999</v>
      </c>
      <c r="Q5702" s="83">
        <v>5701</v>
      </c>
      <c r="R5702" s="86">
        <v>5.7538400000000003E-2</v>
      </c>
      <c r="S5702" s="86">
        <v>0.34408100000000003</v>
      </c>
    </row>
    <row r="5703" spans="2:19" x14ac:dyDescent="0.2">
      <c r="B5703" s="33"/>
      <c r="L5703" s="84">
        <v>0.53049999999999997</v>
      </c>
      <c r="M5703" s="83">
        <v>5537.81</v>
      </c>
      <c r="N5703" s="83">
        <v>164.18600000000001</v>
      </c>
      <c r="O5703" s="83">
        <v>5373.63</v>
      </c>
      <c r="P5703" s="83">
        <v>328.37099999999998</v>
      </c>
      <c r="Q5703" s="83">
        <v>5702</v>
      </c>
      <c r="R5703" s="86">
        <v>5.7588800000000002E-2</v>
      </c>
      <c r="S5703" s="86">
        <v>0.344499</v>
      </c>
    </row>
    <row r="5704" spans="2:19" x14ac:dyDescent="0.2">
      <c r="B5704" s="33"/>
      <c r="L5704" s="84">
        <v>0.53049999999999997</v>
      </c>
      <c r="M5704" s="83">
        <v>5538.64</v>
      </c>
      <c r="N5704" s="83">
        <v>164.358</v>
      </c>
      <c r="O5704" s="83">
        <v>5374.28</v>
      </c>
      <c r="P5704" s="83">
        <v>328.71600000000001</v>
      </c>
      <c r="Q5704" s="83">
        <v>5703</v>
      </c>
      <c r="R5704" s="86">
        <v>5.7639099999999999E-2</v>
      </c>
      <c r="S5704" s="86">
        <v>0.344499</v>
      </c>
    </row>
    <row r="5705" spans="2:19" x14ac:dyDescent="0.2">
      <c r="B5705" s="33"/>
      <c r="L5705" s="84">
        <v>0.5302</v>
      </c>
      <c r="M5705" s="83">
        <v>5539.47</v>
      </c>
      <c r="N5705" s="83">
        <v>164.53</v>
      </c>
      <c r="O5705" s="83">
        <v>5374.94</v>
      </c>
      <c r="P5705" s="83">
        <v>329.06099999999998</v>
      </c>
      <c r="Q5705" s="83">
        <v>5704</v>
      </c>
      <c r="R5705" s="86">
        <v>5.7689400000000002E-2</v>
      </c>
      <c r="S5705" s="86">
        <v>0.344918</v>
      </c>
    </row>
    <row r="5706" spans="2:19" x14ac:dyDescent="0.2">
      <c r="B5706" s="33"/>
      <c r="L5706" s="84">
        <v>0.52990000000000004</v>
      </c>
      <c r="M5706" s="83">
        <v>5540.3</v>
      </c>
      <c r="N5706" s="83">
        <v>164.703</v>
      </c>
      <c r="O5706" s="83">
        <v>5375.59</v>
      </c>
      <c r="P5706" s="83">
        <v>329.40600000000001</v>
      </c>
      <c r="Q5706" s="83">
        <v>5705</v>
      </c>
      <c r="R5706" s="86">
        <v>5.7739800000000001E-2</v>
      </c>
      <c r="S5706" s="86">
        <v>0.34533700000000001</v>
      </c>
    </row>
    <row r="5707" spans="2:19" x14ac:dyDescent="0.2">
      <c r="B5707" s="33"/>
      <c r="L5707" s="84">
        <v>0.52990000000000004</v>
      </c>
      <c r="M5707" s="83">
        <v>5541.12</v>
      </c>
      <c r="N5707" s="83">
        <v>164.876</v>
      </c>
      <c r="O5707" s="83">
        <v>5376.25</v>
      </c>
      <c r="P5707" s="83">
        <v>329.75099999999998</v>
      </c>
      <c r="Q5707" s="83">
        <v>5706</v>
      </c>
      <c r="R5707" s="86">
        <v>5.7790300000000003E-2</v>
      </c>
      <c r="S5707" s="86">
        <v>0.34533700000000001</v>
      </c>
    </row>
    <row r="5708" spans="2:19" x14ac:dyDescent="0.2">
      <c r="B5708" s="33"/>
      <c r="L5708" s="84">
        <v>0.52880000000000005</v>
      </c>
      <c r="M5708" s="83">
        <v>5541.95</v>
      </c>
      <c r="N5708" s="83">
        <v>165.04900000000001</v>
      </c>
      <c r="O5708" s="83">
        <v>5376.9</v>
      </c>
      <c r="P5708" s="83">
        <v>330.09699999999998</v>
      </c>
      <c r="Q5708" s="83">
        <v>5707</v>
      </c>
      <c r="R5708" s="86">
        <v>5.7840700000000002E-2</v>
      </c>
      <c r="S5708" s="86">
        <v>0.34575699999999998</v>
      </c>
    </row>
    <row r="5709" spans="2:19" x14ac:dyDescent="0.2">
      <c r="B5709" s="33"/>
      <c r="L5709" s="84">
        <v>0.52859999999999996</v>
      </c>
      <c r="M5709" s="83">
        <v>5542.78</v>
      </c>
      <c r="N5709" s="83">
        <v>165.22200000000001</v>
      </c>
      <c r="O5709" s="83">
        <v>5377.56</v>
      </c>
      <c r="P5709" s="83">
        <v>330.44299999999998</v>
      </c>
      <c r="Q5709" s="83">
        <v>5708</v>
      </c>
      <c r="R5709" s="86">
        <v>5.7891199999999997E-2</v>
      </c>
      <c r="S5709" s="86">
        <v>0.34603699999999998</v>
      </c>
    </row>
    <row r="5710" spans="2:19" x14ac:dyDescent="0.2">
      <c r="B5710" s="33"/>
      <c r="L5710" s="84">
        <v>0.52829999999999999</v>
      </c>
      <c r="M5710" s="83">
        <v>5543.61</v>
      </c>
      <c r="N5710" s="83">
        <v>165.39500000000001</v>
      </c>
      <c r="O5710" s="83">
        <v>5378.21</v>
      </c>
      <c r="P5710" s="83">
        <v>330.78899999999999</v>
      </c>
      <c r="Q5710" s="83">
        <v>5709</v>
      </c>
      <c r="R5710" s="86">
        <v>5.7941699999999999E-2</v>
      </c>
      <c r="S5710" s="86">
        <v>0.34631600000000001</v>
      </c>
    </row>
    <row r="5711" spans="2:19" x14ac:dyDescent="0.2">
      <c r="B5711" s="33"/>
      <c r="L5711" s="84">
        <v>0.52810000000000001</v>
      </c>
      <c r="M5711" s="83">
        <v>5544.43</v>
      </c>
      <c r="N5711" s="83">
        <v>165.56800000000001</v>
      </c>
      <c r="O5711" s="83">
        <v>5378.86</v>
      </c>
      <c r="P5711" s="83">
        <v>331.13600000000002</v>
      </c>
      <c r="Q5711" s="83">
        <v>5710</v>
      </c>
      <c r="R5711" s="86">
        <v>5.7992299999999997E-2</v>
      </c>
      <c r="S5711" s="86">
        <v>0.34659600000000002</v>
      </c>
    </row>
    <row r="5712" spans="2:19" x14ac:dyDescent="0.2">
      <c r="B5712" s="33"/>
      <c r="L5712" s="84">
        <v>0.52749999999999997</v>
      </c>
      <c r="M5712" s="83">
        <v>5545.26</v>
      </c>
      <c r="N5712" s="83">
        <v>165.74100000000001</v>
      </c>
      <c r="O5712" s="83">
        <v>5379.52</v>
      </c>
      <c r="P5712" s="83">
        <v>331.483</v>
      </c>
      <c r="Q5712" s="83">
        <v>5711</v>
      </c>
      <c r="R5712" s="86">
        <v>5.8042900000000001E-2</v>
      </c>
      <c r="S5712" s="86">
        <v>0.34687600000000002</v>
      </c>
    </row>
    <row r="5713" spans="2:19" x14ac:dyDescent="0.2">
      <c r="B5713" s="33"/>
      <c r="L5713" s="84">
        <v>0.52680000000000005</v>
      </c>
      <c r="M5713" s="83">
        <v>5546.08</v>
      </c>
      <c r="N5713" s="83">
        <v>165.91499999999999</v>
      </c>
      <c r="O5713" s="83">
        <v>5380.17</v>
      </c>
      <c r="P5713" s="83">
        <v>331.83</v>
      </c>
      <c r="Q5713" s="83">
        <v>5712</v>
      </c>
      <c r="R5713" s="86">
        <v>5.8093499999999999E-2</v>
      </c>
      <c r="S5713" s="86">
        <v>0.34729700000000002</v>
      </c>
    </row>
    <row r="5714" spans="2:19" x14ac:dyDescent="0.2">
      <c r="B5714" s="33"/>
      <c r="L5714" s="84">
        <v>0.52680000000000005</v>
      </c>
      <c r="M5714" s="83">
        <v>5546.91</v>
      </c>
      <c r="N5714" s="83">
        <v>166.089</v>
      </c>
      <c r="O5714" s="83">
        <v>5380.82</v>
      </c>
      <c r="P5714" s="83">
        <v>332.17700000000002</v>
      </c>
      <c r="Q5714" s="83">
        <v>5713</v>
      </c>
      <c r="R5714" s="86">
        <v>5.8144099999999997E-2</v>
      </c>
      <c r="S5714" s="86">
        <v>0.34729700000000002</v>
      </c>
    </row>
    <row r="5715" spans="2:19" x14ac:dyDescent="0.2">
      <c r="B5715" s="33"/>
      <c r="L5715" s="84">
        <v>0.52659999999999996</v>
      </c>
      <c r="M5715" s="83">
        <v>5547.74</v>
      </c>
      <c r="N5715" s="83">
        <v>166.26300000000001</v>
      </c>
      <c r="O5715" s="83">
        <v>5381.47</v>
      </c>
      <c r="P5715" s="83">
        <v>332.52499999999998</v>
      </c>
      <c r="Q5715" s="83">
        <v>5714</v>
      </c>
      <c r="R5715" s="86">
        <v>5.8194799999999998E-2</v>
      </c>
      <c r="S5715" s="86">
        <v>0.347717</v>
      </c>
    </row>
    <row r="5716" spans="2:19" x14ac:dyDescent="0.2">
      <c r="B5716" s="33"/>
      <c r="L5716" s="84">
        <v>0.52639999999999998</v>
      </c>
      <c r="M5716" s="83">
        <v>5548.56</v>
      </c>
      <c r="N5716" s="83">
        <v>166.43700000000001</v>
      </c>
      <c r="O5716" s="83">
        <v>5382.13</v>
      </c>
      <c r="P5716" s="83">
        <v>332.87299999999999</v>
      </c>
      <c r="Q5716" s="83">
        <v>5715</v>
      </c>
      <c r="R5716" s="86">
        <v>5.8245499999999999E-2</v>
      </c>
      <c r="S5716" s="86">
        <v>0.34799799999999997</v>
      </c>
    </row>
    <row r="5717" spans="2:19" x14ac:dyDescent="0.2">
      <c r="B5717" s="33"/>
      <c r="L5717" s="84">
        <v>0.52629999999999999</v>
      </c>
      <c r="M5717" s="83">
        <v>5549.39</v>
      </c>
      <c r="N5717" s="83">
        <v>166.61099999999999</v>
      </c>
      <c r="O5717" s="83">
        <v>5382.78</v>
      </c>
      <c r="P5717" s="83">
        <v>333.221</v>
      </c>
      <c r="Q5717" s="83">
        <v>5716</v>
      </c>
      <c r="R5717" s="86">
        <v>5.8296300000000002E-2</v>
      </c>
      <c r="S5717" s="86">
        <v>0.34827900000000001</v>
      </c>
    </row>
    <row r="5718" spans="2:19" x14ac:dyDescent="0.2">
      <c r="B5718" s="33"/>
      <c r="L5718" s="84">
        <v>0.52610000000000001</v>
      </c>
      <c r="M5718" s="83">
        <v>5550.21</v>
      </c>
      <c r="N5718" s="83">
        <v>166.785</v>
      </c>
      <c r="O5718" s="83">
        <v>5383.43</v>
      </c>
      <c r="P5718" s="83">
        <v>333.57</v>
      </c>
      <c r="Q5718" s="83">
        <v>5717</v>
      </c>
      <c r="R5718" s="86">
        <v>5.8347000000000003E-2</v>
      </c>
      <c r="S5718" s="86">
        <v>0.34855900000000001</v>
      </c>
    </row>
    <row r="5719" spans="2:19" x14ac:dyDescent="0.2">
      <c r="B5719" s="33"/>
      <c r="L5719" s="84">
        <v>0.52490000000000003</v>
      </c>
      <c r="M5719" s="83">
        <v>5551.04</v>
      </c>
      <c r="N5719" s="83">
        <v>166.959</v>
      </c>
      <c r="O5719" s="83">
        <v>5384.08</v>
      </c>
      <c r="P5719" s="83">
        <v>333.91899999999998</v>
      </c>
      <c r="Q5719" s="83">
        <v>5718</v>
      </c>
      <c r="R5719" s="86">
        <v>5.83978E-2</v>
      </c>
      <c r="S5719" s="86">
        <v>0.34883999999999998</v>
      </c>
    </row>
    <row r="5720" spans="2:19" x14ac:dyDescent="0.2">
      <c r="B5720" s="33"/>
      <c r="L5720" s="84">
        <v>0.52470000000000006</v>
      </c>
      <c r="M5720" s="83">
        <v>5551.87</v>
      </c>
      <c r="N5720" s="83">
        <v>167.13399999999999</v>
      </c>
      <c r="O5720" s="83">
        <v>5384.73</v>
      </c>
      <c r="P5720" s="83">
        <v>334.26799999999997</v>
      </c>
      <c r="Q5720" s="83">
        <v>5719</v>
      </c>
      <c r="R5720" s="86">
        <v>5.8448699999999999E-2</v>
      </c>
      <c r="S5720" s="86">
        <v>0.34912100000000001</v>
      </c>
    </row>
    <row r="5721" spans="2:19" x14ac:dyDescent="0.2">
      <c r="B5721" s="33"/>
      <c r="L5721" s="84">
        <v>0.5242</v>
      </c>
      <c r="M5721" s="83">
        <v>5552.69</v>
      </c>
      <c r="N5721" s="83">
        <v>167.309</v>
      </c>
      <c r="O5721" s="83">
        <v>5385.38</v>
      </c>
      <c r="P5721" s="83">
        <v>334.61700000000002</v>
      </c>
      <c r="Q5721" s="83">
        <v>5720</v>
      </c>
      <c r="R5721" s="86">
        <v>5.8499500000000003E-2</v>
      </c>
      <c r="S5721" s="86">
        <v>0.34954299999999999</v>
      </c>
    </row>
    <row r="5722" spans="2:19" x14ac:dyDescent="0.2">
      <c r="B5722" s="33"/>
      <c r="L5722" s="84">
        <v>0.5242</v>
      </c>
      <c r="M5722" s="83">
        <v>5553.52</v>
      </c>
      <c r="N5722" s="83">
        <v>167.48400000000001</v>
      </c>
      <c r="O5722" s="83">
        <v>5386.03</v>
      </c>
      <c r="P5722" s="83">
        <v>334.96699999999998</v>
      </c>
      <c r="Q5722" s="83">
        <v>5721</v>
      </c>
      <c r="R5722" s="86">
        <v>5.8550400000000002E-2</v>
      </c>
      <c r="S5722" s="86">
        <v>0.34954299999999999</v>
      </c>
    </row>
    <row r="5723" spans="2:19" x14ac:dyDescent="0.2">
      <c r="B5723" s="33"/>
      <c r="L5723" s="84">
        <v>0.52280000000000004</v>
      </c>
      <c r="M5723" s="83">
        <v>5554.34</v>
      </c>
      <c r="N5723" s="83">
        <v>167.65899999999999</v>
      </c>
      <c r="O5723" s="83">
        <v>5386.68</v>
      </c>
      <c r="P5723" s="83">
        <v>335.31700000000001</v>
      </c>
      <c r="Q5723" s="83">
        <v>5722</v>
      </c>
      <c r="R5723" s="86">
        <v>5.8601399999999998E-2</v>
      </c>
      <c r="S5723" s="86">
        <v>0.34996500000000003</v>
      </c>
    </row>
    <row r="5724" spans="2:19" x14ac:dyDescent="0.2">
      <c r="B5724" s="33"/>
      <c r="L5724" s="84">
        <v>0.52239999999999998</v>
      </c>
      <c r="M5724" s="83">
        <v>5555.17</v>
      </c>
      <c r="N5724" s="83">
        <v>167.834</v>
      </c>
      <c r="O5724" s="83">
        <v>5387.33</v>
      </c>
      <c r="P5724" s="83">
        <v>335.66699999999997</v>
      </c>
      <c r="Q5724" s="83">
        <v>5723</v>
      </c>
      <c r="R5724" s="86">
        <v>5.8652299999999997E-2</v>
      </c>
      <c r="S5724" s="86">
        <v>0.350246</v>
      </c>
    </row>
    <row r="5725" spans="2:19" x14ac:dyDescent="0.2">
      <c r="B5725" s="33"/>
      <c r="L5725" s="84">
        <v>0.52200000000000002</v>
      </c>
      <c r="M5725" s="83">
        <v>5555.99</v>
      </c>
      <c r="N5725" s="83">
        <v>168.00899999999999</v>
      </c>
      <c r="O5725" s="83">
        <v>5387.98</v>
      </c>
      <c r="P5725" s="83">
        <v>336.01799999999997</v>
      </c>
      <c r="Q5725" s="83">
        <v>5724</v>
      </c>
      <c r="R5725" s="86">
        <v>5.87033E-2</v>
      </c>
      <c r="S5725" s="86">
        <v>0.35081000000000001</v>
      </c>
    </row>
    <row r="5726" spans="2:19" x14ac:dyDescent="0.2">
      <c r="B5726" s="33"/>
      <c r="L5726" s="84">
        <v>0.52200000000000002</v>
      </c>
      <c r="M5726" s="83">
        <v>5556.82</v>
      </c>
      <c r="N5726" s="83">
        <v>168.184</v>
      </c>
      <c r="O5726" s="83">
        <v>5388.63</v>
      </c>
      <c r="P5726" s="83">
        <v>336.36900000000003</v>
      </c>
      <c r="Q5726" s="83">
        <v>5725</v>
      </c>
      <c r="R5726" s="86">
        <v>5.8754300000000002E-2</v>
      </c>
      <c r="S5726" s="86">
        <v>0.35081000000000001</v>
      </c>
    </row>
    <row r="5727" spans="2:19" x14ac:dyDescent="0.2">
      <c r="B5727" s="33"/>
      <c r="L5727" s="84">
        <v>0.52200000000000002</v>
      </c>
      <c r="M5727" s="83">
        <v>5557.64</v>
      </c>
      <c r="N5727" s="83">
        <v>168.36</v>
      </c>
      <c r="O5727" s="83">
        <v>5389.28</v>
      </c>
      <c r="P5727" s="83">
        <v>336.72</v>
      </c>
      <c r="Q5727" s="83">
        <v>5726</v>
      </c>
      <c r="R5727" s="86">
        <v>5.8805400000000001E-2</v>
      </c>
      <c r="S5727" s="86">
        <v>0.35081000000000001</v>
      </c>
    </row>
    <row r="5728" spans="2:19" x14ac:dyDescent="0.2">
      <c r="B5728" s="33"/>
      <c r="L5728" s="84">
        <v>0.52059999999999995</v>
      </c>
      <c r="M5728" s="83">
        <v>5558.46</v>
      </c>
      <c r="N5728" s="83">
        <v>168.536</v>
      </c>
      <c r="O5728" s="83">
        <v>5389.93</v>
      </c>
      <c r="P5728" s="83">
        <v>337.07100000000003</v>
      </c>
      <c r="Q5728" s="83">
        <v>5727</v>
      </c>
      <c r="R5728" s="86">
        <v>5.8856499999999999E-2</v>
      </c>
      <c r="S5728" s="86">
        <v>0.35151399999999999</v>
      </c>
    </row>
    <row r="5729" spans="2:19" x14ac:dyDescent="0.2">
      <c r="B5729" s="33"/>
      <c r="L5729" s="84">
        <v>0.52059999999999995</v>
      </c>
      <c r="M5729" s="83">
        <v>5559.29</v>
      </c>
      <c r="N5729" s="83">
        <v>168.71100000000001</v>
      </c>
      <c r="O5729" s="83">
        <v>5390.58</v>
      </c>
      <c r="P5729" s="83">
        <v>337.423</v>
      </c>
      <c r="Q5729" s="83">
        <v>5728</v>
      </c>
      <c r="R5729" s="86">
        <v>5.8907599999999997E-2</v>
      </c>
      <c r="S5729" s="86">
        <v>0.35151399999999999</v>
      </c>
    </row>
    <row r="5730" spans="2:19" x14ac:dyDescent="0.2">
      <c r="B5730" s="33"/>
      <c r="L5730" s="84">
        <v>0.52049999999999996</v>
      </c>
      <c r="M5730" s="83">
        <v>5560.11</v>
      </c>
      <c r="N5730" s="83">
        <v>168.887</v>
      </c>
      <c r="O5730" s="83">
        <v>5391.23</v>
      </c>
      <c r="P5730" s="83">
        <v>337.77499999999998</v>
      </c>
      <c r="Q5730" s="83">
        <v>5729</v>
      </c>
      <c r="R5730" s="86">
        <v>5.8958700000000003E-2</v>
      </c>
      <c r="S5730" s="86">
        <v>0.352078</v>
      </c>
    </row>
    <row r="5731" spans="2:19" x14ac:dyDescent="0.2">
      <c r="B5731" s="33"/>
      <c r="L5731" s="84">
        <v>0.52049999999999996</v>
      </c>
      <c r="M5731" s="83">
        <v>5560.94</v>
      </c>
      <c r="N5731" s="83">
        <v>169.06299999999999</v>
      </c>
      <c r="O5731" s="83">
        <v>5391.87</v>
      </c>
      <c r="P5731" s="83">
        <v>338.12700000000001</v>
      </c>
      <c r="Q5731" s="83">
        <v>5730</v>
      </c>
      <c r="R5731" s="86">
        <v>5.9009899999999997E-2</v>
      </c>
      <c r="S5731" s="86">
        <v>0.352078</v>
      </c>
    </row>
    <row r="5732" spans="2:19" x14ac:dyDescent="0.2">
      <c r="B5732" s="33"/>
      <c r="L5732" s="84">
        <v>0.51980000000000004</v>
      </c>
      <c r="M5732" s="83">
        <v>5561.76</v>
      </c>
      <c r="N5732" s="83">
        <v>169.24</v>
      </c>
      <c r="O5732" s="83">
        <v>5392.52</v>
      </c>
      <c r="P5732" s="83">
        <v>338.47899999999998</v>
      </c>
      <c r="Q5732" s="83">
        <v>5731</v>
      </c>
      <c r="R5732" s="86">
        <v>5.9061099999999998E-2</v>
      </c>
      <c r="S5732" s="86">
        <v>0.35278399999999999</v>
      </c>
    </row>
    <row r="5733" spans="2:19" x14ac:dyDescent="0.2">
      <c r="B5733" s="33"/>
      <c r="L5733" s="84">
        <v>0.51980000000000004</v>
      </c>
      <c r="M5733" s="83">
        <v>5562.58</v>
      </c>
      <c r="N5733" s="83">
        <v>169.416</v>
      </c>
      <c r="O5733" s="83">
        <v>5393.17</v>
      </c>
      <c r="P5733" s="83">
        <v>338.83199999999999</v>
      </c>
      <c r="Q5733" s="83">
        <v>5732</v>
      </c>
      <c r="R5733" s="86">
        <v>5.9112400000000002E-2</v>
      </c>
      <c r="S5733" s="86">
        <v>0.35278399999999999</v>
      </c>
    </row>
    <row r="5734" spans="2:19" x14ac:dyDescent="0.2">
      <c r="B5734" s="33"/>
      <c r="L5734" s="84">
        <v>0.51980000000000004</v>
      </c>
      <c r="M5734" s="83">
        <v>5563.41</v>
      </c>
      <c r="N5734" s="83">
        <v>169.59299999999999</v>
      </c>
      <c r="O5734" s="83">
        <v>5393.81</v>
      </c>
      <c r="P5734" s="83">
        <v>339.185</v>
      </c>
      <c r="Q5734" s="83">
        <v>5733</v>
      </c>
      <c r="R5734" s="86">
        <v>5.91637E-2</v>
      </c>
      <c r="S5734" s="86">
        <v>0.35278399999999999</v>
      </c>
    </row>
    <row r="5735" spans="2:19" x14ac:dyDescent="0.2">
      <c r="B5735" s="33"/>
      <c r="L5735" s="84">
        <v>0.51939999999999997</v>
      </c>
      <c r="M5735" s="83">
        <v>5564.23</v>
      </c>
      <c r="N5735" s="83">
        <v>169.76900000000001</v>
      </c>
      <c r="O5735" s="83">
        <v>5394.46</v>
      </c>
      <c r="P5735" s="83">
        <v>339.53899999999999</v>
      </c>
      <c r="Q5735" s="83">
        <v>5734</v>
      </c>
      <c r="R5735" s="86">
        <v>5.9214999999999997E-2</v>
      </c>
      <c r="S5735" s="86">
        <v>0.35334900000000002</v>
      </c>
    </row>
    <row r="5736" spans="2:19" x14ac:dyDescent="0.2">
      <c r="B5736" s="33"/>
      <c r="L5736" s="84">
        <v>0.51919999999999999</v>
      </c>
      <c r="M5736" s="83">
        <v>5565.05</v>
      </c>
      <c r="N5736" s="83">
        <v>169.946</v>
      </c>
      <c r="O5736" s="83">
        <v>5395.11</v>
      </c>
      <c r="P5736" s="83">
        <v>339.892</v>
      </c>
      <c r="Q5736" s="83">
        <v>5735</v>
      </c>
      <c r="R5736" s="86">
        <v>5.9266300000000001E-2</v>
      </c>
      <c r="S5736" s="86">
        <v>0.35377399999999998</v>
      </c>
    </row>
    <row r="5737" spans="2:19" x14ac:dyDescent="0.2">
      <c r="B5737" s="33"/>
      <c r="L5737" s="84">
        <v>0.51919999999999999</v>
      </c>
      <c r="M5737" s="83">
        <v>5565.88</v>
      </c>
      <c r="N5737" s="83">
        <v>170.12299999999999</v>
      </c>
      <c r="O5737" s="83">
        <v>5395.75</v>
      </c>
      <c r="P5737" s="83">
        <v>340.24599999999998</v>
      </c>
      <c r="Q5737" s="83">
        <v>5736</v>
      </c>
      <c r="R5737" s="86">
        <v>5.9317700000000001E-2</v>
      </c>
      <c r="S5737" s="86">
        <v>0.35377399999999998</v>
      </c>
    </row>
    <row r="5738" spans="2:19" x14ac:dyDescent="0.2">
      <c r="B5738" s="33"/>
      <c r="L5738" s="84">
        <v>0.51859999999999995</v>
      </c>
      <c r="M5738" s="83">
        <v>5566.7</v>
      </c>
      <c r="N5738" s="83">
        <v>170.3</v>
      </c>
      <c r="O5738" s="83">
        <v>5396.4</v>
      </c>
      <c r="P5738" s="83">
        <v>340.6</v>
      </c>
      <c r="Q5738" s="83">
        <v>5737</v>
      </c>
      <c r="R5738" s="86">
        <v>5.9369100000000001E-2</v>
      </c>
      <c r="S5738" s="86">
        <v>0.35419800000000001</v>
      </c>
    </row>
    <row r="5739" spans="2:19" x14ac:dyDescent="0.2">
      <c r="B5739" s="33"/>
      <c r="L5739" s="84">
        <v>0.51759999999999995</v>
      </c>
      <c r="M5739" s="83">
        <v>5567.52</v>
      </c>
      <c r="N5739" s="83">
        <v>170.477</v>
      </c>
      <c r="O5739" s="83">
        <v>5397.05</v>
      </c>
      <c r="P5739" s="83">
        <v>340.95499999999998</v>
      </c>
      <c r="Q5739" s="83">
        <v>5738</v>
      </c>
      <c r="R5739" s="86">
        <v>5.9420500000000001E-2</v>
      </c>
      <c r="S5739" s="86">
        <v>0.35448099999999999</v>
      </c>
    </row>
    <row r="5740" spans="2:19" x14ac:dyDescent="0.2">
      <c r="B5740" s="33"/>
      <c r="L5740" s="84">
        <v>0.51749999999999996</v>
      </c>
      <c r="M5740" s="83">
        <v>5568.35</v>
      </c>
      <c r="N5740" s="83">
        <v>170.655</v>
      </c>
      <c r="O5740" s="83">
        <v>5397.69</v>
      </c>
      <c r="P5740" s="83">
        <v>341.31</v>
      </c>
      <c r="Q5740" s="83">
        <v>5739</v>
      </c>
      <c r="R5740" s="86">
        <v>5.9471999999999997E-2</v>
      </c>
      <c r="S5740" s="86">
        <v>0.35547299999999998</v>
      </c>
    </row>
    <row r="5741" spans="2:19" x14ac:dyDescent="0.2">
      <c r="B5741" s="33"/>
      <c r="L5741" s="84">
        <v>0.51749999999999996</v>
      </c>
      <c r="M5741" s="83">
        <v>5569.17</v>
      </c>
      <c r="N5741" s="83">
        <v>170.83199999999999</v>
      </c>
      <c r="O5741" s="83">
        <v>5398.34</v>
      </c>
      <c r="P5741" s="83">
        <v>341.66500000000002</v>
      </c>
      <c r="Q5741" s="83">
        <v>5740</v>
      </c>
      <c r="R5741" s="86">
        <v>5.95235E-2</v>
      </c>
      <c r="S5741" s="86">
        <v>0.35547299999999998</v>
      </c>
    </row>
    <row r="5742" spans="2:19" x14ac:dyDescent="0.2">
      <c r="B5742" s="33"/>
      <c r="L5742" s="84">
        <v>0.51749999999999996</v>
      </c>
      <c r="M5742" s="83">
        <v>5569.99</v>
      </c>
      <c r="N5742" s="83">
        <v>171.01</v>
      </c>
      <c r="O5742" s="83">
        <v>5398.98</v>
      </c>
      <c r="P5742" s="83">
        <v>342.02</v>
      </c>
      <c r="Q5742" s="83">
        <v>5741</v>
      </c>
      <c r="R5742" s="86">
        <v>5.9575000000000003E-2</v>
      </c>
      <c r="S5742" s="86">
        <v>0.35547299999999998</v>
      </c>
    </row>
    <row r="5743" spans="2:19" x14ac:dyDescent="0.2">
      <c r="B5743" s="33"/>
      <c r="L5743" s="84">
        <v>0.51749999999999996</v>
      </c>
      <c r="M5743" s="83">
        <v>5570.81</v>
      </c>
      <c r="N5743" s="83">
        <v>171.18799999999999</v>
      </c>
      <c r="O5743" s="83">
        <v>5399.62</v>
      </c>
      <c r="P5743" s="83">
        <v>342.37599999999998</v>
      </c>
      <c r="Q5743" s="83">
        <v>5742</v>
      </c>
      <c r="R5743" s="86">
        <v>5.9626499999999999E-2</v>
      </c>
      <c r="S5743" s="86">
        <v>0.35547299999999998</v>
      </c>
    </row>
    <row r="5744" spans="2:19" x14ac:dyDescent="0.2">
      <c r="B5744" s="33"/>
      <c r="L5744" s="84">
        <v>0.51749999999999996</v>
      </c>
      <c r="M5744" s="83">
        <v>5571.63</v>
      </c>
      <c r="N5744" s="83">
        <v>171.36600000000001</v>
      </c>
      <c r="O5744" s="83">
        <v>5400.27</v>
      </c>
      <c r="P5744" s="83">
        <v>342.73099999999999</v>
      </c>
      <c r="Q5744" s="83">
        <v>5743</v>
      </c>
      <c r="R5744" s="86">
        <v>5.9678099999999998E-2</v>
      </c>
      <c r="S5744" s="86">
        <v>0.35547299999999998</v>
      </c>
    </row>
    <row r="5745" spans="2:19" x14ac:dyDescent="0.2">
      <c r="B5745" s="33"/>
      <c r="L5745" s="84">
        <v>0.51749999999999996</v>
      </c>
      <c r="M5745" s="83">
        <v>5572.46</v>
      </c>
      <c r="N5745" s="83">
        <v>171.54400000000001</v>
      </c>
      <c r="O5745" s="83">
        <v>5400.91</v>
      </c>
      <c r="P5745" s="83">
        <v>343.08800000000002</v>
      </c>
      <c r="Q5745" s="83">
        <v>5744</v>
      </c>
      <c r="R5745" s="86">
        <v>5.9729699999999997E-2</v>
      </c>
      <c r="S5745" s="86">
        <v>0.35547299999999998</v>
      </c>
    </row>
    <row r="5746" spans="2:19" x14ac:dyDescent="0.2">
      <c r="B5746" s="33"/>
      <c r="L5746" s="84">
        <v>0.51690000000000003</v>
      </c>
      <c r="M5746" s="83">
        <v>5573.28</v>
      </c>
      <c r="N5746" s="83">
        <v>171.72200000000001</v>
      </c>
      <c r="O5746" s="83">
        <v>5401.56</v>
      </c>
      <c r="P5746" s="83">
        <v>343.44400000000002</v>
      </c>
      <c r="Q5746" s="83">
        <v>5745</v>
      </c>
      <c r="R5746" s="86">
        <v>5.9781399999999998E-2</v>
      </c>
      <c r="S5746" s="86">
        <v>0.35660799999999998</v>
      </c>
    </row>
    <row r="5747" spans="2:19" x14ac:dyDescent="0.2">
      <c r="B5747" s="33"/>
      <c r="L5747" s="84">
        <v>0.51690000000000003</v>
      </c>
      <c r="M5747" s="83">
        <v>5574.1</v>
      </c>
      <c r="N5747" s="83">
        <v>171.9</v>
      </c>
      <c r="O5747" s="83">
        <v>5402.2</v>
      </c>
      <c r="P5747" s="83">
        <v>343.80099999999999</v>
      </c>
      <c r="Q5747" s="83">
        <v>5746</v>
      </c>
      <c r="R5747" s="86">
        <v>5.98331E-2</v>
      </c>
      <c r="S5747" s="86">
        <v>0.35660799999999998</v>
      </c>
    </row>
    <row r="5748" spans="2:19" x14ac:dyDescent="0.2">
      <c r="B5748" s="33"/>
      <c r="L5748" s="84">
        <v>0.51670000000000005</v>
      </c>
      <c r="M5748" s="83">
        <v>5574.92</v>
      </c>
      <c r="N5748" s="83">
        <v>172.07900000000001</v>
      </c>
      <c r="O5748" s="83">
        <v>5402.84</v>
      </c>
      <c r="P5748" s="83">
        <v>344.15800000000002</v>
      </c>
      <c r="Q5748" s="83">
        <v>5747</v>
      </c>
      <c r="R5748" s="86">
        <v>5.9884800000000002E-2</v>
      </c>
      <c r="S5748" s="86">
        <v>0.35731800000000002</v>
      </c>
    </row>
    <row r="5749" spans="2:19" x14ac:dyDescent="0.2">
      <c r="B5749" s="33"/>
      <c r="L5749" s="84">
        <v>0.51670000000000005</v>
      </c>
      <c r="M5749" s="83">
        <v>5575.74</v>
      </c>
      <c r="N5749" s="83">
        <v>172.25800000000001</v>
      </c>
      <c r="O5749" s="83">
        <v>5403.48</v>
      </c>
      <c r="P5749" s="83">
        <v>344.51499999999999</v>
      </c>
      <c r="Q5749" s="83">
        <v>5748</v>
      </c>
      <c r="R5749" s="86">
        <v>5.9936499999999997E-2</v>
      </c>
      <c r="S5749" s="86">
        <v>0.35731800000000002</v>
      </c>
    </row>
    <row r="5750" spans="2:19" x14ac:dyDescent="0.2">
      <c r="B5750" s="33"/>
      <c r="L5750" s="84">
        <v>0.51670000000000005</v>
      </c>
      <c r="M5750" s="83">
        <v>5576.56</v>
      </c>
      <c r="N5750" s="83">
        <v>172.43600000000001</v>
      </c>
      <c r="O5750" s="83">
        <v>5404.13</v>
      </c>
      <c r="P5750" s="83">
        <v>344.87299999999999</v>
      </c>
      <c r="Q5750" s="83">
        <v>5749</v>
      </c>
      <c r="R5750" s="86">
        <v>5.9988300000000001E-2</v>
      </c>
      <c r="S5750" s="86">
        <v>0.35731800000000002</v>
      </c>
    </row>
    <row r="5751" spans="2:19" x14ac:dyDescent="0.2">
      <c r="B5751" s="33"/>
      <c r="L5751" s="84">
        <v>0.51649999999999996</v>
      </c>
      <c r="M5751" s="83">
        <v>5577.38</v>
      </c>
      <c r="N5751" s="83">
        <v>172.61500000000001</v>
      </c>
      <c r="O5751" s="83">
        <v>5404.77</v>
      </c>
      <c r="P5751" s="83">
        <v>345.23099999999999</v>
      </c>
      <c r="Q5751" s="83">
        <v>5750</v>
      </c>
      <c r="R5751" s="86">
        <v>6.0040099999999999E-2</v>
      </c>
      <c r="S5751" s="86">
        <v>0.35788700000000001</v>
      </c>
    </row>
    <row r="5752" spans="2:19" x14ac:dyDescent="0.2">
      <c r="B5752" s="33"/>
      <c r="L5752" s="84">
        <v>0.51559999999999995</v>
      </c>
      <c r="M5752" s="83">
        <v>5578.21</v>
      </c>
      <c r="N5752" s="83">
        <v>172.79400000000001</v>
      </c>
      <c r="O5752" s="83">
        <v>5405.41</v>
      </c>
      <c r="P5752" s="83">
        <v>345.589</v>
      </c>
      <c r="Q5752" s="83">
        <v>5751</v>
      </c>
      <c r="R5752" s="86">
        <v>6.0092E-2</v>
      </c>
      <c r="S5752" s="86">
        <v>0.35817100000000002</v>
      </c>
    </row>
    <row r="5753" spans="2:19" x14ac:dyDescent="0.2">
      <c r="B5753" s="33"/>
      <c r="L5753" s="84">
        <v>0.51480000000000004</v>
      </c>
      <c r="M5753" s="83">
        <v>5579.03</v>
      </c>
      <c r="N5753" s="83">
        <v>172.97399999999999</v>
      </c>
      <c r="O5753" s="83">
        <v>5406.05</v>
      </c>
      <c r="P5753" s="83">
        <v>345.947</v>
      </c>
      <c r="Q5753" s="83">
        <v>5752</v>
      </c>
      <c r="R5753" s="86">
        <v>6.0143799999999997E-2</v>
      </c>
      <c r="S5753" s="86">
        <v>0.358456</v>
      </c>
    </row>
    <row r="5754" spans="2:19" x14ac:dyDescent="0.2">
      <c r="B5754" s="33"/>
      <c r="L5754" s="84">
        <v>0.51390000000000002</v>
      </c>
      <c r="M5754" s="83">
        <v>5579.85</v>
      </c>
      <c r="N5754" s="83">
        <v>173.15299999999999</v>
      </c>
      <c r="O5754" s="83">
        <v>5406.69</v>
      </c>
      <c r="P5754" s="83">
        <v>346.30599999999998</v>
      </c>
      <c r="Q5754" s="83">
        <v>5753</v>
      </c>
      <c r="R5754" s="86">
        <v>6.0195699999999998E-2</v>
      </c>
      <c r="S5754" s="86">
        <v>0.35888300000000001</v>
      </c>
    </row>
    <row r="5755" spans="2:19" x14ac:dyDescent="0.2">
      <c r="B5755" s="33"/>
      <c r="L5755" s="84">
        <v>0.51390000000000002</v>
      </c>
      <c r="M5755" s="83">
        <v>5580.67</v>
      </c>
      <c r="N5755" s="83">
        <v>173.333</v>
      </c>
      <c r="O5755" s="83">
        <v>5407.33</v>
      </c>
      <c r="P5755" s="83">
        <v>346.66500000000002</v>
      </c>
      <c r="Q5755" s="83">
        <v>5754</v>
      </c>
      <c r="R5755" s="86">
        <v>6.0247700000000001E-2</v>
      </c>
      <c r="S5755" s="86">
        <v>0.35888300000000001</v>
      </c>
    </row>
    <row r="5756" spans="2:19" x14ac:dyDescent="0.2">
      <c r="B5756" s="33"/>
      <c r="L5756" s="84">
        <v>0.51370000000000005</v>
      </c>
      <c r="M5756" s="83">
        <v>5581.49</v>
      </c>
      <c r="N5756" s="83">
        <v>173.512</v>
      </c>
      <c r="O5756" s="83">
        <v>5407.98</v>
      </c>
      <c r="P5756" s="83">
        <v>347.024</v>
      </c>
      <c r="Q5756" s="83">
        <v>5755</v>
      </c>
      <c r="R5756" s="86">
        <v>6.0299600000000002E-2</v>
      </c>
      <c r="S5756" s="86">
        <v>0.35931000000000002</v>
      </c>
    </row>
    <row r="5757" spans="2:19" x14ac:dyDescent="0.2">
      <c r="B5757" s="33"/>
      <c r="L5757" s="84">
        <v>0.51319999999999999</v>
      </c>
      <c r="M5757" s="83">
        <v>5582.31</v>
      </c>
      <c r="N5757" s="83">
        <v>173.69200000000001</v>
      </c>
      <c r="O5757" s="83">
        <v>5408.62</v>
      </c>
      <c r="P5757" s="83">
        <v>347.38400000000001</v>
      </c>
      <c r="Q5757" s="83">
        <v>5756</v>
      </c>
      <c r="R5757" s="86">
        <v>6.0351599999999998E-2</v>
      </c>
      <c r="S5757" s="86">
        <v>0.359595</v>
      </c>
    </row>
    <row r="5758" spans="2:19" x14ac:dyDescent="0.2">
      <c r="B5758" s="33"/>
      <c r="L5758" s="84">
        <v>0.5131</v>
      </c>
      <c r="M5758" s="83">
        <v>5583.13</v>
      </c>
      <c r="N5758" s="83">
        <v>173.87200000000001</v>
      </c>
      <c r="O5758" s="83">
        <v>5409.26</v>
      </c>
      <c r="P5758" s="83">
        <v>347.74400000000003</v>
      </c>
      <c r="Q5758" s="83">
        <v>5757</v>
      </c>
      <c r="R5758" s="86">
        <v>6.0403699999999998E-2</v>
      </c>
      <c r="S5758" s="86">
        <v>0.35987999999999998</v>
      </c>
    </row>
    <row r="5759" spans="2:19" x14ac:dyDescent="0.2">
      <c r="B5759" s="33"/>
      <c r="L5759" s="84">
        <v>0.51229999999999998</v>
      </c>
      <c r="M5759" s="83">
        <v>5583.95</v>
      </c>
      <c r="N5759" s="83">
        <v>174.05199999999999</v>
      </c>
      <c r="O5759" s="83">
        <v>5409.9</v>
      </c>
      <c r="P5759" s="83">
        <v>348.10399999999998</v>
      </c>
      <c r="Q5759" s="83">
        <v>5758</v>
      </c>
      <c r="R5759" s="86">
        <v>6.0455700000000001E-2</v>
      </c>
      <c r="S5759" s="86">
        <v>0.36016500000000001</v>
      </c>
    </row>
    <row r="5760" spans="2:19" x14ac:dyDescent="0.2">
      <c r="B5760" s="33"/>
      <c r="L5760" s="84">
        <v>0.51200000000000001</v>
      </c>
      <c r="M5760" s="83">
        <v>5584.77</v>
      </c>
      <c r="N5760" s="83">
        <v>174.232</v>
      </c>
      <c r="O5760" s="83">
        <v>5410.54</v>
      </c>
      <c r="P5760" s="83">
        <v>348.46499999999997</v>
      </c>
      <c r="Q5760" s="83">
        <v>5759</v>
      </c>
      <c r="R5760" s="86">
        <v>6.05078E-2</v>
      </c>
      <c r="S5760" s="86">
        <v>0.36045100000000002</v>
      </c>
    </row>
    <row r="5761" spans="2:19" x14ac:dyDescent="0.2">
      <c r="B5761" s="33"/>
      <c r="L5761" s="84">
        <v>0.51100000000000001</v>
      </c>
      <c r="M5761" s="83">
        <v>5585.59</v>
      </c>
      <c r="N5761" s="83">
        <v>174.41300000000001</v>
      </c>
      <c r="O5761" s="83">
        <v>5411.17</v>
      </c>
      <c r="P5761" s="83">
        <v>348.82499999999999</v>
      </c>
      <c r="Q5761" s="83">
        <v>5760</v>
      </c>
      <c r="R5761" s="86">
        <v>6.05599E-2</v>
      </c>
      <c r="S5761" s="86">
        <v>0.361593</v>
      </c>
    </row>
    <row r="5762" spans="2:19" x14ac:dyDescent="0.2">
      <c r="B5762" s="33"/>
      <c r="L5762" s="84">
        <v>0.51100000000000001</v>
      </c>
      <c r="M5762" s="83">
        <v>5586.41</v>
      </c>
      <c r="N5762" s="83">
        <v>174.59299999999999</v>
      </c>
      <c r="O5762" s="83">
        <v>5411.81</v>
      </c>
      <c r="P5762" s="83">
        <v>349.18599999999998</v>
      </c>
      <c r="Q5762" s="83">
        <v>5761</v>
      </c>
      <c r="R5762" s="86">
        <v>6.0612100000000002E-2</v>
      </c>
      <c r="S5762" s="86">
        <v>0.361593</v>
      </c>
    </row>
    <row r="5763" spans="2:19" x14ac:dyDescent="0.2">
      <c r="B5763" s="33"/>
      <c r="L5763" s="84">
        <v>0.51100000000000001</v>
      </c>
      <c r="M5763" s="83">
        <v>5587.23</v>
      </c>
      <c r="N5763" s="83">
        <v>174.774</v>
      </c>
      <c r="O5763" s="83">
        <v>5412.45</v>
      </c>
      <c r="P5763" s="83">
        <v>349.548</v>
      </c>
      <c r="Q5763" s="83">
        <v>5762</v>
      </c>
      <c r="R5763" s="86">
        <v>6.0664299999999997E-2</v>
      </c>
      <c r="S5763" s="86">
        <v>0.361593</v>
      </c>
    </row>
    <row r="5764" spans="2:19" x14ac:dyDescent="0.2">
      <c r="B5764" s="33"/>
      <c r="L5764" s="84">
        <v>0.51100000000000001</v>
      </c>
      <c r="M5764" s="83">
        <v>5588.05</v>
      </c>
      <c r="N5764" s="83">
        <v>174.95500000000001</v>
      </c>
      <c r="O5764" s="83">
        <v>5413.09</v>
      </c>
      <c r="P5764" s="83">
        <v>349.90899999999999</v>
      </c>
      <c r="Q5764" s="83">
        <v>5763</v>
      </c>
      <c r="R5764" s="86">
        <v>6.07165E-2</v>
      </c>
      <c r="S5764" s="86">
        <v>0.361593</v>
      </c>
    </row>
    <row r="5765" spans="2:19" x14ac:dyDescent="0.2">
      <c r="B5765" s="33"/>
      <c r="L5765" s="84">
        <v>0.51100000000000001</v>
      </c>
      <c r="M5765" s="83">
        <v>5588.86</v>
      </c>
      <c r="N5765" s="83">
        <v>175.136</v>
      </c>
      <c r="O5765" s="83">
        <v>5413.73</v>
      </c>
      <c r="P5765" s="83">
        <v>350.27100000000002</v>
      </c>
      <c r="Q5765" s="83">
        <v>5764</v>
      </c>
      <c r="R5765" s="86">
        <v>6.0768700000000002E-2</v>
      </c>
      <c r="S5765" s="86">
        <v>0.361593</v>
      </c>
    </row>
    <row r="5766" spans="2:19" x14ac:dyDescent="0.2">
      <c r="B5766" s="33"/>
      <c r="L5766" s="84">
        <v>0.51100000000000001</v>
      </c>
      <c r="M5766" s="83">
        <v>5589.68</v>
      </c>
      <c r="N5766" s="83">
        <v>175.31700000000001</v>
      </c>
      <c r="O5766" s="83">
        <v>5414.37</v>
      </c>
      <c r="P5766" s="83">
        <v>350.63299999999998</v>
      </c>
      <c r="Q5766" s="83">
        <v>5765</v>
      </c>
      <c r="R5766" s="86">
        <v>6.0821E-2</v>
      </c>
      <c r="S5766" s="86">
        <v>0.361593</v>
      </c>
    </row>
    <row r="5767" spans="2:19" x14ac:dyDescent="0.2">
      <c r="B5767" s="33"/>
      <c r="L5767" s="84">
        <v>0.51100000000000001</v>
      </c>
      <c r="M5767" s="83">
        <v>5590.5</v>
      </c>
      <c r="N5767" s="83">
        <v>175.49799999999999</v>
      </c>
      <c r="O5767" s="83">
        <v>5415</v>
      </c>
      <c r="P5767" s="83">
        <v>350.99599999999998</v>
      </c>
      <c r="Q5767" s="83">
        <v>5766</v>
      </c>
      <c r="R5767" s="86">
        <v>6.0873299999999998E-2</v>
      </c>
      <c r="S5767" s="86">
        <v>0.361593</v>
      </c>
    </row>
    <row r="5768" spans="2:19" x14ac:dyDescent="0.2">
      <c r="B5768" s="33"/>
      <c r="L5768" s="84">
        <v>0.51029999999999998</v>
      </c>
      <c r="M5768" s="83">
        <v>5591.32</v>
      </c>
      <c r="N5768" s="83">
        <v>175.679</v>
      </c>
      <c r="O5768" s="83">
        <v>5415.64</v>
      </c>
      <c r="P5768" s="83">
        <v>351.358</v>
      </c>
      <c r="Q5768" s="83">
        <v>5767</v>
      </c>
      <c r="R5768" s="86">
        <v>6.0925699999999999E-2</v>
      </c>
      <c r="S5768" s="86">
        <v>0.36273699999999998</v>
      </c>
    </row>
    <row r="5769" spans="2:19" x14ac:dyDescent="0.2">
      <c r="B5769" s="33"/>
      <c r="L5769" s="84">
        <v>0.50880000000000003</v>
      </c>
      <c r="M5769" s="83">
        <v>5592.14</v>
      </c>
      <c r="N5769" s="83">
        <v>175.86099999999999</v>
      </c>
      <c r="O5769" s="83">
        <v>5416.28</v>
      </c>
      <c r="P5769" s="83">
        <v>351.721</v>
      </c>
      <c r="Q5769" s="83">
        <v>5768</v>
      </c>
      <c r="R5769" s="86">
        <v>6.09781E-2</v>
      </c>
      <c r="S5769" s="86">
        <v>0.36302299999999998</v>
      </c>
    </row>
    <row r="5770" spans="2:19" x14ac:dyDescent="0.2">
      <c r="B5770" s="33"/>
      <c r="L5770" s="84">
        <v>0.50860000000000005</v>
      </c>
      <c r="M5770" s="83">
        <v>5592.96</v>
      </c>
      <c r="N5770" s="83">
        <v>176.042</v>
      </c>
      <c r="O5770" s="83">
        <v>5416.92</v>
      </c>
      <c r="P5770" s="83">
        <v>352.08499999999998</v>
      </c>
      <c r="Q5770" s="83">
        <v>5769</v>
      </c>
      <c r="R5770" s="86">
        <v>6.1030500000000001E-2</v>
      </c>
      <c r="S5770" s="86">
        <v>0.36345300000000003</v>
      </c>
    </row>
    <row r="5771" spans="2:19" x14ac:dyDescent="0.2">
      <c r="B5771" s="33"/>
      <c r="L5771" s="84">
        <v>0.50860000000000005</v>
      </c>
      <c r="M5771" s="83">
        <v>5593.78</v>
      </c>
      <c r="N5771" s="83">
        <v>176.22399999999999</v>
      </c>
      <c r="O5771" s="83">
        <v>5417.55</v>
      </c>
      <c r="P5771" s="83">
        <v>352.44799999999998</v>
      </c>
      <c r="Q5771" s="83">
        <v>5770</v>
      </c>
      <c r="R5771" s="86">
        <v>6.1082900000000002E-2</v>
      </c>
      <c r="S5771" s="86">
        <v>0.36345300000000003</v>
      </c>
    </row>
    <row r="5772" spans="2:19" x14ac:dyDescent="0.2">
      <c r="B5772" s="33"/>
      <c r="L5772" s="84">
        <v>0.50829999999999997</v>
      </c>
      <c r="M5772" s="83">
        <v>5594.59</v>
      </c>
      <c r="N5772" s="83">
        <v>176.40600000000001</v>
      </c>
      <c r="O5772" s="83">
        <v>5418.19</v>
      </c>
      <c r="P5772" s="83">
        <v>352.81200000000001</v>
      </c>
      <c r="Q5772" s="83">
        <v>5771</v>
      </c>
      <c r="R5772" s="86">
        <v>6.1135399999999999E-2</v>
      </c>
      <c r="S5772" s="86">
        <v>0.36388300000000001</v>
      </c>
    </row>
    <row r="5773" spans="2:19" x14ac:dyDescent="0.2">
      <c r="B5773" s="33"/>
      <c r="L5773" s="84">
        <v>0.50719999999999998</v>
      </c>
      <c r="M5773" s="83">
        <v>5595.41</v>
      </c>
      <c r="N5773" s="83">
        <v>176.58799999999999</v>
      </c>
      <c r="O5773" s="83">
        <v>5418.82</v>
      </c>
      <c r="P5773" s="83">
        <v>353.17599999999999</v>
      </c>
      <c r="Q5773" s="83">
        <v>5772</v>
      </c>
      <c r="R5773" s="86">
        <v>6.1187900000000003E-2</v>
      </c>
      <c r="S5773" s="86">
        <v>0.36416999999999999</v>
      </c>
    </row>
    <row r="5774" spans="2:19" x14ac:dyDescent="0.2">
      <c r="B5774" s="33"/>
      <c r="L5774" s="84">
        <v>0.50690000000000002</v>
      </c>
      <c r="M5774" s="83">
        <v>5596.23</v>
      </c>
      <c r="N5774" s="83">
        <v>176.77</v>
      </c>
      <c r="O5774" s="83">
        <v>5419.46</v>
      </c>
      <c r="P5774" s="83">
        <v>353.541</v>
      </c>
      <c r="Q5774" s="83">
        <v>5773</v>
      </c>
      <c r="R5774" s="86">
        <v>6.12404E-2</v>
      </c>
      <c r="S5774" s="86">
        <v>0.364456</v>
      </c>
    </row>
    <row r="5775" spans="2:19" x14ac:dyDescent="0.2">
      <c r="B5775" s="33"/>
      <c r="L5775" s="84">
        <v>0.50660000000000005</v>
      </c>
      <c r="M5775" s="83">
        <v>5597.05</v>
      </c>
      <c r="N5775" s="83">
        <v>176.953</v>
      </c>
      <c r="O5775" s="83">
        <v>5420.09</v>
      </c>
      <c r="P5775" s="83">
        <v>353.90600000000001</v>
      </c>
      <c r="Q5775" s="83">
        <v>5774</v>
      </c>
      <c r="R5775" s="86">
        <v>6.1293E-2</v>
      </c>
      <c r="S5775" s="86">
        <v>0.36488700000000002</v>
      </c>
    </row>
    <row r="5776" spans="2:19" x14ac:dyDescent="0.2">
      <c r="B5776" s="33"/>
      <c r="L5776" s="84">
        <v>0.50660000000000005</v>
      </c>
      <c r="M5776" s="83">
        <v>5597.86</v>
      </c>
      <c r="N5776" s="83">
        <v>177.13499999999999</v>
      </c>
      <c r="O5776" s="83">
        <v>5420.73</v>
      </c>
      <c r="P5776" s="83">
        <v>354.27100000000002</v>
      </c>
      <c r="Q5776" s="83">
        <v>5775</v>
      </c>
      <c r="R5776" s="86">
        <v>6.13456E-2</v>
      </c>
      <c r="S5776" s="86">
        <v>0.36488700000000002</v>
      </c>
    </row>
    <row r="5777" spans="2:19" x14ac:dyDescent="0.2">
      <c r="B5777" s="33"/>
      <c r="L5777" s="84">
        <v>0.50549999999999995</v>
      </c>
      <c r="M5777" s="83">
        <v>5598.68</v>
      </c>
      <c r="N5777" s="83">
        <v>177.31800000000001</v>
      </c>
      <c r="O5777" s="83">
        <v>5421.36</v>
      </c>
      <c r="P5777" s="83">
        <v>354.63600000000002</v>
      </c>
      <c r="Q5777" s="83">
        <v>5776</v>
      </c>
      <c r="R5777" s="86">
        <v>6.13982E-2</v>
      </c>
      <c r="S5777" s="86">
        <v>0.365317</v>
      </c>
    </row>
    <row r="5778" spans="2:19" x14ac:dyDescent="0.2">
      <c r="B5778" s="33"/>
      <c r="L5778" s="84">
        <v>0.50539999999999996</v>
      </c>
      <c r="M5778" s="83">
        <v>5599.5</v>
      </c>
      <c r="N5778" s="83">
        <v>177.501</v>
      </c>
      <c r="O5778" s="83">
        <v>5422</v>
      </c>
      <c r="P5778" s="83">
        <v>355.00200000000001</v>
      </c>
      <c r="Q5778" s="83">
        <v>5777</v>
      </c>
      <c r="R5778" s="86">
        <v>6.14508E-2</v>
      </c>
      <c r="S5778" s="86">
        <v>0.36560500000000001</v>
      </c>
    </row>
    <row r="5779" spans="2:19" x14ac:dyDescent="0.2">
      <c r="B5779" s="33"/>
      <c r="L5779" s="84">
        <v>0.50529999999999997</v>
      </c>
      <c r="M5779" s="83">
        <v>5600.32</v>
      </c>
      <c r="N5779" s="83">
        <v>177.684</v>
      </c>
      <c r="O5779" s="83">
        <v>5422.63</v>
      </c>
      <c r="P5779" s="83">
        <v>355.36700000000002</v>
      </c>
      <c r="Q5779" s="83">
        <v>5778</v>
      </c>
      <c r="R5779" s="86">
        <v>6.1503500000000003E-2</v>
      </c>
      <c r="S5779" s="86">
        <v>0.36603599999999997</v>
      </c>
    </row>
    <row r="5780" spans="2:19" x14ac:dyDescent="0.2">
      <c r="B5780" s="33"/>
      <c r="L5780" s="84">
        <v>0.50529999999999997</v>
      </c>
      <c r="M5780" s="83">
        <v>5601.13</v>
      </c>
      <c r="N5780" s="83">
        <v>177.86699999999999</v>
      </c>
      <c r="O5780" s="83">
        <v>5423.27</v>
      </c>
      <c r="P5780" s="83">
        <v>355.73399999999998</v>
      </c>
      <c r="Q5780" s="83">
        <v>5779</v>
      </c>
      <c r="R5780" s="86">
        <v>6.1556300000000001E-2</v>
      </c>
      <c r="S5780" s="86">
        <v>0.36603599999999997</v>
      </c>
    </row>
    <row r="5781" spans="2:19" x14ac:dyDescent="0.2">
      <c r="B5781" s="33"/>
      <c r="L5781" s="84">
        <v>0.50480000000000003</v>
      </c>
      <c r="M5781" s="83">
        <v>5601.95</v>
      </c>
      <c r="N5781" s="83">
        <v>178.05</v>
      </c>
      <c r="O5781" s="83">
        <v>5423.9</v>
      </c>
      <c r="P5781" s="83">
        <v>356.1</v>
      </c>
      <c r="Q5781" s="83">
        <v>5780</v>
      </c>
      <c r="R5781" s="86">
        <v>6.1608999999999997E-2</v>
      </c>
      <c r="S5781" s="86">
        <v>0.36646699999999999</v>
      </c>
    </row>
    <row r="5782" spans="2:19" x14ac:dyDescent="0.2">
      <c r="B5782" s="33"/>
      <c r="L5782" s="84">
        <v>0.50449999999999995</v>
      </c>
      <c r="M5782" s="83">
        <v>5602.77</v>
      </c>
      <c r="N5782" s="83">
        <v>178.233</v>
      </c>
      <c r="O5782" s="83">
        <v>5424.53</v>
      </c>
      <c r="P5782" s="83">
        <v>356.46699999999998</v>
      </c>
      <c r="Q5782" s="83">
        <v>5781</v>
      </c>
      <c r="R5782" s="86">
        <v>6.1661800000000003E-2</v>
      </c>
      <c r="S5782" s="86">
        <v>0.366755</v>
      </c>
    </row>
    <row r="5783" spans="2:19" x14ac:dyDescent="0.2">
      <c r="B5783" s="33"/>
      <c r="L5783" s="84">
        <v>0.50419999999999998</v>
      </c>
      <c r="M5783" s="83">
        <v>5603.58</v>
      </c>
      <c r="N5783" s="83">
        <v>178.417</v>
      </c>
      <c r="O5783" s="83">
        <v>5425.17</v>
      </c>
      <c r="P5783" s="83">
        <v>356.834</v>
      </c>
      <c r="Q5783" s="83">
        <v>5782</v>
      </c>
      <c r="R5783" s="86">
        <v>6.1714600000000001E-2</v>
      </c>
      <c r="S5783" s="86">
        <v>0.36704199999999998</v>
      </c>
    </row>
    <row r="5784" spans="2:19" x14ac:dyDescent="0.2">
      <c r="B5784" s="33"/>
      <c r="L5784" s="84">
        <v>0.50339999999999996</v>
      </c>
      <c r="M5784" s="83">
        <v>5604.4</v>
      </c>
      <c r="N5784" s="83">
        <v>178.601</v>
      </c>
      <c r="O5784" s="83">
        <v>5425.8</v>
      </c>
      <c r="P5784" s="83">
        <v>357.20100000000002</v>
      </c>
      <c r="Q5784" s="83">
        <v>5783</v>
      </c>
      <c r="R5784" s="86">
        <v>6.1767500000000003E-2</v>
      </c>
      <c r="S5784" s="86">
        <v>0.36732999999999999</v>
      </c>
    </row>
    <row r="5785" spans="2:19" x14ac:dyDescent="0.2">
      <c r="B5785" s="33"/>
      <c r="L5785" s="84">
        <v>0.50309999999999999</v>
      </c>
      <c r="M5785" s="83">
        <v>5605.22</v>
      </c>
      <c r="N5785" s="83">
        <v>178.78399999999999</v>
      </c>
      <c r="O5785" s="83">
        <v>5426.43</v>
      </c>
      <c r="P5785" s="83">
        <v>357.56900000000002</v>
      </c>
      <c r="Q5785" s="83">
        <v>5784</v>
      </c>
      <c r="R5785" s="86">
        <v>6.1820300000000002E-2</v>
      </c>
      <c r="S5785" s="86">
        <v>0.367618</v>
      </c>
    </row>
    <row r="5786" spans="2:19" x14ac:dyDescent="0.2">
      <c r="B5786" s="33"/>
      <c r="L5786" s="84">
        <v>0.503</v>
      </c>
      <c r="M5786" s="83">
        <v>5606.03</v>
      </c>
      <c r="N5786" s="83">
        <v>178.96799999999999</v>
      </c>
      <c r="O5786" s="83">
        <v>5427.06</v>
      </c>
      <c r="P5786" s="83">
        <v>357.93700000000001</v>
      </c>
      <c r="Q5786" s="83">
        <v>5785</v>
      </c>
      <c r="R5786" s="86">
        <v>6.1873200000000003E-2</v>
      </c>
      <c r="S5786" s="86">
        <v>0.36790600000000001</v>
      </c>
    </row>
    <row r="5787" spans="2:19" x14ac:dyDescent="0.2">
      <c r="B5787" s="33"/>
      <c r="L5787" s="84">
        <v>0.50280000000000002</v>
      </c>
      <c r="M5787" s="83">
        <v>5606.85</v>
      </c>
      <c r="N5787" s="83">
        <v>179.15199999999999</v>
      </c>
      <c r="O5787" s="83">
        <v>5427.7</v>
      </c>
      <c r="P5787" s="83">
        <v>358.30500000000001</v>
      </c>
      <c r="Q5787" s="83">
        <v>5786</v>
      </c>
      <c r="R5787" s="86">
        <v>6.1926200000000001E-2</v>
      </c>
      <c r="S5787" s="86">
        <v>0.36819400000000002</v>
      </c>
    </row>
    <row r="5788" spans="2:19" x14ac:dyDescent="0.2">
      <c r="B5788" s="33"/>
      <c r="L5788" s="84">
        <v>0.50229999999999997</v>
      </c>
      <c r="M5788" s="83">
        <v>5607.66</v>
      </c>
      <c r="N5788" s="83">
        <v>179.33699999999999</v>
      </c>
      <c r="O5788" s="83">
        <v>5428.33</v>
      </c>
      <c r="P5788" s="83">
        <v>358.673</v>
      </c>
      <c r="Q5788" s="83">
        <v>5787</v>
      </c>
      <c r="R5788" s="86">
        <v>6.1979199999999998E-2</v>
      </c>
      <c r="S5788" s="86">
        <v>0.36848199999999998</v>
      </c>
    </row>
    <row r="5789" spans="2:19" x14ac:dyDescent="0.2">
      <c r="B5789" s="33"/>
      <c r="L5789" s="84">
        <v>0.50139999999999996</v>
      </c>
      <c r="M5789" s="83">
        <v>5608.48</v>
      </c>
      <c r="N5789" s="83">
        <v>179.52099999999999</v>
      </c>
      <c r="O5789" s="83">
        <v>5428.96</v>
      </c>
      <c r="P5789" s="83">
        <v>359.04199999999997</v>
      </c>
      <c r="Q5789" s="83">
        <v>5788</v>
      </c>
      <c r="R5789" s="86">
        <v>6.2032200000000003E-2</v>
      </c>
      <c r="S5789" s="86">
        <v>0.36905900000000003</v>
      </c>
    </row>
    <row r="5790" spans="2:19" x14ac:dyDescent="0.2">
      <c r="B5790" s="33"/>
      <c r="L5790" s="84">
        <v>0.50139999999999996</v>
      </c>
      <c r="M5790" s="83">
        <v>5609.29</v>
      </c>
      <c r="N5790" s="83">
        <v>179.70599999999999</v>
      </c>
      <c r="O5790" s="83">
        <v>5429.59</v>
      </c>
      <c r="P5790" s="83">
        <v>359.411</v>
      </c>
      <c r="Q5790" s="83">
        <v>5789</v>
      </c>
      <c r="R5790" s="86">
        <v>6.20852E-2</v>
      </c>
      <c r="S5790" s="86">
        <v>0.36905900000000003</v>
      </c>
    </row>
    <row r="5791" spans="2:19" x14ac:dyDescent="0.2">
      <c r="B5791" s="33"/>
      <c r="L5791" s="84">
        <v>0.50139999999999996</v>
      </c>
      <c r="M5791" s="83">
        <v>5610.11</v>
      </c>
      <c r="N5791" s="83">
        <v>179.89</v>
      </c>
      <c r="O5791" s="83">
        <v>5430.22</v>
      </c>
      <c r="P5791" s="83">
        <v>359.78100000000001</v>
      </c>
      <c r="Q5791" s="83">
        <v>5790</v>
      </c>
      <c r="R5791" s="86">
        <v>6.21383E-2</v>
      </c>
      <c r="S5791" s="86">
        <v>0.36905900000000003</v>
      </c>
    </row>
    <row r="5792" spans="2:19" x14ac:dyDescent="0.2">
      <c r="B5792" s="33"/>
      <c r="L5792" s="84">
        <v>0.50129999999999997</v>
      </c>
      <c r="M5792" s="83">
        <v>5610.92</v>
      </c>
      <c r="N5792" s="83">
        <v>180.07499999999999</v>
      </c>
      <c r="O5792" s="83">
        <v>5430.85</v>
      </c>
      <c r="P5792" s="83">
        <v>360.15</v>
      </c>
      <c r="Q5792" s="83">
        <v>5791</v>
      </c>
      <c r="R5792" s="86">
        <v>6.2191400000000001E-2</v>
      </c>
      <c r="S5792" s="86">
        <v>0.36963600000000002</v>
      </c>
    </row>
    <row r="5793" spans="2:19" x14ac:dyDescent="0.2">
      <c r="B5793" s="33"/>
      <c r="L5793" s="84">
        <v>0.4995</v>
      </c>
      <c r="M5793" s="83">
        <v>5611.74</v>
      </c>
      <c r="N5793" s="83">
        <v>180.26</v>
      </c>
      <c r="O5793" s="83">
        <v>5431.48</v>
      </c>
      <c r="P5793" s="83">
        <v>360.52</v>
      </c>
      <c r="Q5793" s="83">
        <v>5792</v>
      </c>
      <c r="R5793" s="86">
        <v>6.2244500000000001E-2</v>
      </c>
      <c r="S5793" s="86">
        <v>0.369925</v>
      </c>
    </row>
    <row r="5794" spans="2:19" x14ac:dyDescent="0.2">
      <c r="B5794" s="33"/>
      <c r="L5794" s="84">
        <v>0.49940000000000001</v>
      </c>
      <c r="M5794" s="83">
        <v>5612.55</v>
      </c>
      <c r="N5794" s="83">
        <v>180.44499999999999</v>
      </c>
      <c r="O5794" s="83">
        <v>5432.11</v>
      </c>
      <c r="P5794" s="83">
        <v>360.89</v>
      </c>
      <c r="Q5794" s="83">
        <v>5793</v>
      </c>
      <c r="R5794" s="86">
        <v>6.2297699999999998E-2</v>
      </c>
      <c r="S5794" s="86">
        <v>0.37021399999999999</v>
      </c>
    </row>
    <row r="5795" spans="2:19" x14ac:dyDescent="0.2">
      <c r="B5795" s="33"/>
      <c r="L5795" s="84">
        <v>0.49869999999999998</v>
      </c>
      <c r="M5795" s="83">
        <v>5613.37</v>
      </c>
      <c r="N5795" s="83">
        <v>180.63</v>
      </c>
      <c r="O5795" s="83">
        <v>5432.74</v>
      </c>
      <c r="P5795" s="83">
        <v>361.26100000000002</v>
      </c>
      <c r="Q5795" s="83">
        <v>5794</v>
      </c>
      <c r="R5795" s="86">
        <v>6.2350900000000001E-2</v>
      </c>
      <c r="S5795" s="86">
        <v>0.370647</v>
      </c>
    </row>
    <row r="5796" spans="2:19" x14ac:dyDescent="0.2">
      <c r="B5796" s="33"/>
      <c r="L5796" s="84">
        <v>0.49869999999999998</v>
      </c>
      <c r="M5796" s="83">
        <v>5614.18</v>
      </c>
      <c r="N5796" s="83">
        <v>180.816</v>
      </c>
      <c r="O5796" s="83">
        <v>5433.37</v>
      </c>
      <c r="P5796" s="83">
        <v>361.63200000000001</v>
      </c>
      <c r="Q5796" s="83">
        <v>5795</v>
      </c>
      <c r="R5796" s="86">
        <v>6.2404099999999997E-2</v>
      </c>
      <c r="S5796" s="86">
        <v>0.370647</v>
      </c>
    </row>
    <row r="5797" spans="2:19" x14ac:dyDescent="0.2">
      <c r="B5797" s="33"/>
      <c r="L5797" s="84">
        <v>0.49769999999999998</v>
      </c>
      <c r="M5797" s="83">
        <v>5615</v>
      </c>
      <c r="N5797" s="83">
        <v>181.001</v>
      </c>
      <c r="O5797" s="83">
        <v>5434</v>
      </c>
      <c r="P5797" s="83">
        <v>362.00299999999999</v>
      </c>
      <c r="Q5797" s="83">
        <v>5796</v>
      </c>
      <c r="R5797" s="86">
        <v>6.24573E-2</v>
      </c>
      <c r="S5797" s="86">
        <v>0.37108099999999999</v>
      </c>
    </row>
    <row r="5798" spans="2:19" x14ac:dyDescent="0.2">
      <c r="B5798" s="33"/>
      <c r="L5798" s="84">
        <v>0.49759999999999999</v>
      </c>
      <c r="M5798" s="83">
        <v>5615.81</v>
      </c>
      <c r="N5798" s="83">
        <v>181.18700000000001</v>
      </c>
      <c r="O5798" s="83">
        <v>5434.63</v>
      </c>
      <c r="P5798" s="83">
        <v>362.37400000000002</v>
      </c>
      <c r="Q5798" s="83">
        <v>5797</v>
      </c>
      <c r="R5798" s="86">
        <v>6.2510599999999999E-2</v>
      </c>
      <c r="S5798" s="86">
        <v>0.37136999999999998</v>
      </c>
    </row>
    <row r="5799" spans="2:19" x14ac:dyDescent="0.2">
      <c r="B5799" s="33"/>
      <c r="L5799" s="84">
        <v>0.49590000000000001</v>
      </c>
      <c r="M5799" s="83">
        <v>5616.63</v>
      </c>
      <c r="N5799" s="83">
        <v>181.37299999999999</v>
      </c>
      <c r="O5799" s="83">
        <v>5435.25</v>
      </c>
      <c r="P5799" s="83">
        <v>362.74599999999998</v>
      </c>
      <c r="Q5799" s="83">
        <v>5798</v>
      </c>
      <c r="R5799" s="86">
        <v>6.2563900000000006E-2</v>
      </c>
      <c r="S5799" s="86">
        <v>0.37180400000000002</v>
      </c>
    </row>
    <row r="5800" spans="2:19" x14ac:dyDescent="0.2">
      <c r="B5800" s="33"/>
      <c r="L5800" s="84">
        <v>0.49590000000000001</v>
      </c>
      <c r="M5800" s="83">
        <v>5617.44</v>
      </c>
      <c r="N5800" s="83">
        <v>181.559</v>
      </c>
      <c r="O5800" s="83">
        <v>5435.88</v>
      </c>
      <c r="P5800" s="83">
        <v>363.11799999999999</v>
      </c>
      <c r="Q5800" s="83">
        <v>5799</v>
      </c>
      <c r="R5800" s="86">
        <v>6.2617300000000001E-2</v>
      </c>
      <c r="S5800" s="86">
        <v>0.37180400000000002</v>
      </c>
    </row>
    <row r="5801" spans="2:19" x14ac:dyDescent="0.2">
      <c r="B5801" s="33"/>
      <c r="L5801" s="84">
        <v>0.49580000000000002</v>
      </c>
      <c r="M5801" s="83">
        <v>5618.26</v>
      </c>
      <c r="N5801" s="83">
        <v>181.745</v>
      </c>
      <c r="O5801" s="83">
        <v>5436.51</v>
      </c>
      <c r="P5801" s="83">
        <v>363.49</v>
      </c>
      <c r="Q5801" s="83">
        <v>5800</v>
      </c>
      <c r="R5801" s="86">
        <v>6.2670699999999996E-2</v>
      </c>
      <c r="S5801" s="86">
        <v>0.37238300000000002</v>
      </c>
    </row>
    <row r="5802" spans="2:19" x14ac:dyDescent="0.2">
      <c r="B5802" s="33"/>
      <c r="L5802" s="84">
        <v>0.49580000000000002</v>
      </c>
      <c r="M5802" s="83">
        <v>5619.07</v>
      </c>
      <c r="N5802" s="83">
        <v>181.93100000000001</v>
      </c>
      <c r="O5802" s="83">
        <v>5437.14</v>
      </c>
      <c r="P5802" s="83">
        <v>363.86200000000002</v>
      </c>
      <c r="Q5802" s="83">
        <v>5801</v>
      </c>
      <c r="R5802" s="86">
        <v>6.2724100000000005E-2</v>
      </c>
      <c r="S5802" s="86">
        <v>0.37238300000000002</v>
      </c>
    </row>
    <row r="5803" spans="2:19" x14ac:dyDescent="0.2">
      <c r="B5803" s="33"/>
      <c r="L5803" s="84">
        <v>0.49469999999999997</v>
      </c>
      <c r="M5803" s="83">
        <v>5619.88</v>
      </c>
      <c r="N5803" s="83">
        <v>182.11799999999999</v>
      </c>
      <c r="O5803" s="83">
        <v>5437.76</v>
      </c>
      <c r="P5803" s="83">
        <v>364.23500000000001</v>
      </c>
      <c r="Q5803" s="83">
        <v>5802</v>
      </c>
      <c r="R5803" s="86">
        <v>6.27775E-2</v>
      </c>
      <c r="S5803" s="86">
        <v>0.37281799999999998</v>
      </c>
    </row>
    <row r="5804" spans="2:19" x14ac:dyDescent="0.2">
      <c r="B5804" s="33"/>
      <c r="L5804" s="84">
        <v>0.49419999999999997</v>
      </c>
      <c r="M5804" s="83">
        <v>5620.7</v>
      </c>
      <c r="N5804" s="83">
        <v>182.304</v>
      </c>
      <c r="O5804" s="83">
        <v>5438.39</v>
      </c>
      <c r="P5804" s="83">
        <v>364.608</v>
      </c>
      <c r="Q5804" s="83">
        <v>5803</v>
      </c>
      <c r="R5804" s="86">
        <v>6.2830999999999998E-2</v>
      </c>
      <c r="S5804" s="86">
        <v>0.373108</v>
      </c>
    </row>
    <row r="5805" spans="2:19" x14ac:dyDescent="0.2">
      <c r="B5805" s="33"/>
      <c r="L5805" s="84">
        <v>0.49380000000000002</v>
      </c>
      <c r="M5805" s="83">
        <v>5621.51</v>
      </c>
      <c r="N5805" s="83">
        <v>182.49100000000001</v>
      </c>
      <c r="O5805" s="83">
        <v>5439.02</v>
      </c>
      <c r="P5805" s="83">
        <v>364.98200000000003</v>
      </c>
      <c r="Q5805" s="83">
        <v>5804</v>
      </c>
      <c r="R5805" s="86">
        <v>6.2884499999999996E-2</v>
      </c>
      <c r="S5805" s="86">
        <v>0.37368800000000002</v>
      </c>
    </row>
    <row r="5806" spans="2:19" x14ac:dyDescent="0.2">
      <c r="B5806" s="33"/>
      <c r="L5806" s="84">
        <v>0.49380000000000002</v>
      </c>
      <c r="M5806" s="83">
        <v>5622.32</v>
      </c>
      <c r="N5806" s="83">
        <v>182.678</v>
      </c>
      <c r="O5806" s="83">
        <v>5439.64</v>
      </c>
      <c r="P5806" s="83">
        <v>365.35500000000002</v>
      </c>
      <c r="Q5806" s="83">
        <v>5805</v>
      </c>
      <c r="R5806" s="86">
        <v>6.2938099999999997E-2</v>
      </c>
      <c r="S5806" s="86">
        <v>0.37368800000000002</v>
      </c>
    </row>
    <row r="5807" spans="2:19" x14ac:dyDescent="0.2">
      <c r="B5807" s="33"/>
      <c r="L5807" s="84">
        <v>0.49380000000000002</v>
      </c>
      <c r="M5807" s="83">
        <v>5623.14</v>
      </c>
      <c r="N5807" s="83">
        <v>182.86500000000001</v>
      </c>
      <c r="O5807" s="83">
        <v>5440.27</v>
      </c>
      <c r="P5807" s="83">
        <v>365.72899999999998</v>
      </c>
      <c r="Q5807" s="83">
        <v>5806</v>
      </c>
      <c r="R5807" s="86">
        <v>6.2991599999999995E-2</v>
      </c>
      <c r="S5807" s="86">
        <v>0.37368800000000002</v>
      </c>
    </row>
    <row r="5808" spans="2:19" x14ac:dyDescent="0.2">
      <c r="B5808" s="33"/>
      <c r="L5808" s="84">
        <v>0.49359999999999998</v>
      </c>
      <c r="M5808" s="83">
        <v>5623.95</v>
      </c>
      <c r="N5808" s="83">
        <v>183.05199999999999</v>
      </c>
      <c r="O5808" s="83">
        <v>5440.9</v>
      </c>
      <c r="P5808" s="83">
        <v>366.10399999999998</v>
      </c>
      <c r="Q5808" s="83">
        <v>5807</v>
      </c>
      <c r="R5808" s="86">
        <v>6.3045199999999996E-2</v>
      </c>
      <c r="S5808" s="86">
        <v>0.37426799999999999</v>
      </c>
    </row>
    <row r="5809" spans="2:19" x14ac:dyDescent="0.2">
      <c r="B5809" s="33"/>
      <c r="L5809" s="84">
        <v>0.49330000000000002</v>
      </c>
      <c r="M5809" s="83">
        <v>5624.76</v>
      </c>
      <c r="N5809" s="83">
        <v>183.239</v>
      </c>
      <c r="O5809" s="83">
        <v>5441.52</v>
      </c>
      <c r="P5809" s="83">
        <v>366.47800000000001</v>
      </c>
      <c r="Q5809" s="83">
        <v>5808</v>
      </c>
      <c r="R5809" s="86">
        <v>6.3098899999999999E-2</v>
      </c>
      <c r="S5809" s="86">
        <v>0.374558</v>
      </c>
    </row>
    <row r="5810" spans="2:19" x14ac:dyDescent="0.2">
      <c r="B5810" s="33"/>
      <c r="L5810" s="84">
        <v>0.49220000000000003</v>
      </c>
      <c r="M5810" s="83">
        <v>5625.57</v>
      </c>
      <c r="N5810" s="83">
        <v>183.42699999999999</v>
      </c>
      <c r="O5810" s="83">
        <v>5442.15</v>
      </c>
      <c r="P5810" s="83">
        <v>366.85300000000001</v>
      </c>
      <c r="Q5810" s="83">
        <v>5809</v>
      </c>
      <c r="R5810" s="86">
        <v>6.31525E-2</v>
      </c>
      <c r="S5810" s="86">
        <v>0.37484899999999999</v>
      </c>
    </row>
    <row r="5811" spans="2:19" x14ac:dyDescent="0.2">
      <c r="B5811" s="33"/>
      <c r="L5811" s="84">
        <v>0.49199999999999999</v>
      </c>
      <c r="M5811" s="83">
        <v>5626.39</v>
      </c>
      <c r="N5811" s="83">
        <v>183.614</v>
      </c>
      <c r="O5811" s="83">
        <v>5442.77</v>
      </c>
      <c r="P5811" s="83">
        <v>367.22800000000001</v>
      </c>
      <c r="Q5811" s="83">
        <v>5810</v>
      </c>
      <c r="R5811" s="86">
        <v>6.3206200000000004E-2</v>
      </c>
      <c r="S5811" s="86">
        <v>0.375139</v>
      </c>
    </row>
    <row r="5812" spans="2:19" x14ac:dyDescent="0.2">
      <c r="B5812" s="33"/>
      <c r="L5812" s="84">
        <v>0.49149999999999999</v>
      </c>
      <c r="M5812" s="83">
        <v>5627.2</v>
      </c>
      <c r="N5812" s="83">
        <v>183.80199999999999</v>
      </c>
      <c r="O5812" s="83">
        <v>5443.4</v>
      </c>
      <c r="P5812" s="83">
        <v>367.60399999999998</v>
      </c>
      <c r="Q5812" s="83">
        <v>5811</v>
      </c>
      <c r="R5812" s="86">
        <v>6.3259999999999997E-2</v>
      </c>
      <c r="S5812" s="86">
        <v>0.37542999999999999</v>
      </c>
    </row>
    <row r="5813" spans="2:19" x14ac:dyDescent="0.2">
      <c r="B5813" s="33"/>
      <c r="L5813" s="84">
        <v>0.49109999999999998</v>
      </c>
      <c r="M5813" s="83">
        <v>5628.01</v>
      </c>
      <c r="N5813" s="83">
        <v>183.99</v>
      </c>
      <c r="O5813" s="83">
        <v>5444.02</v>
      </c>
      <c r="P5813" s="83">
        <v>367.97899999999998</v>
      </c>
      <c r="Q5813" s="83">
        <v>5812</v>
      </c>
      <c r="R5813" s="86">
        <v>6.3313700000000001E-2</v>
      </c>
      <c r="S5813" s="86">
        <v>0.37586599999999998</v>
      </c>
    </row>
    <row r="5814" spans="2:19" x14ac:dyDescent="0.2">
      <c r="B5814" s="33"/>
      <c r="L5814" s="84">
        <v>0.49109999999999998</v>
      </c>
      <c r="M5814" s="83">
        <v>5628.82</v>
      </c>
      <c r="N5814" s="83">
        <v>184.178</v>
      </c>
      <c r="O5814" s="83">
        <v>5444.64</v>
      </c>
      <c r="P5814" s="83">
        <v>368.35500000000002</v>
      </c>
      <c r="Q5814" s="83">
        <v>5813</v>
      </c>
      <c r="R5814" s="86">
        <v>6.3367499999999993E-2</v>
      </c>
      <c r="S5814" s="86">
        <v>0.37586599999999998</v>
      </c>
    </row>
    <row r="5815" spans="2:19" x14ac:dyDescent="0.2">
      <c r="B5815" s="33"/>
      <c r="L5815" s="84">
        <v>0.49059999999999998</v>
      </c>
      <c r="M5815" s="83">
        <v>5629.63</v>
      </c>
      <c r="N5815" s="83">
        <v>184.36600000000001</v>
      </c>
      <c r="O5815" s="83">
        <v>5445.27</v>
      </c>
      <c r="P5815" s="83">
        <v>368.73200000000003</v>
      </c>
      <c r="Q5815" s="83">
        <v>5814</v>
      </c>
      <c r="R5815" s="86">
        <v>6.3421400000000003E-2</v>
      </c>
      <c r="S5815" s="86">
        <v>0.37630200000000003</v>
      </c>
    </row>
    <row r="5816" spans="2:19" x14ac:dyDescent="0.2">
      <c r="B5816" s="33"/>
      <c r="L5816" s="84">
        <v>0.48930000000000001</v>
      </c>
      <c r="M5816" s="83">
        <v>5630.45</v>
      </c>
      <c r="N5816" s="83">
        <v>184.554</v>
      </c>
      <c r="O5816" s="83">
        <v>5445.89</v>
      </c>
      <c r="P5816" s="83">
        <v>369.108</v>
      </c>
      <c r="Q5816" s="83">
        <v>5815</v>
      </c>
      <c r="R5816" s="86">
        <v>6.3475199999999996E-2</v>
      </c>
      <c r="S5816" s="86">
        <v>0.37702999999999998</v>
      </c>
    </row>
    <row r="5817" spans="2:19" x14ac:dyDescent="0.2">
      <c r="B5817" s="33"/>
      <c r="L5817" s="84">
        <v>0.48930000000000001</v>
      </c>
      <c r="M5817" s="83">
        <v>5631.26</v>
      </c>
      <c r="N5817" s="83">
        <v>184.74299999999999</v>
      </c>
      <c r="O5817" s="83">
        <v>5446.51</v>
      </c>
      <c r="P5817" s="83">
        <v>369.48500000000001</v>
      </c>
      <c r="Q5817" s="83">
        <v>5816</v>
      </c>
      <c r="R5817" s="86">
        <v>6.3529100000000005E-2</v>
      </c>
      <c r="S5817" s="86">
        <v>0.37702999999999998</v>
      </c>
    </row>
    <row r="5818" spans="2:19" x14ac:dyDescent="0.2">
      <c r="B5818" s="33"/>
      <c r="L5818" s="84">
        <v>0.48930000000000001</v>
      </c>
      <c r="M5818" s="83">
        <v>5632.07</v>
      </c>
      <c r="N5818" s="83">
        <v>184.93100000000001</v>
      </c>
      <c r="O5818" s="83">
        <v>5447.14</v>
      </c>
      <c r="P5818" s="83">
        <v>369.86200000000002</v>
      </c>
      <c r="Q5818" s="83">
        <v>5817</v>
      </c>
      <c r="R5818" s="86">
        <v>6.3583000000000001E-2</v>
      </c>
      <c r="S5818" s="86">
        <v>0.37702999999999998</v>
      </c>
    </row>
    <row r="5819" spans="2:19" x14ac:dyDescent="0.2">
      <c r="B5819" s="33"/>
      <c r="L5819" s="84">
        <v>0.48930000000000001</v>
      </c>
      <c r="M5819" s="83">
        <v>5632.88</v>
      </c>
      <c r="N5819" s="83">
        <v>185.12</v>
      </c>
      <c r="O5819" s="83">
        <v>5447.76</v>
      </c>
      <c r="P5819" s="83">
        <v>370.24</v>
      </c>
      <c r="Q5819" s="83">
        <v>5818</v>
      </c>
      <c r="R5819" s="86">
        <v>6.3636999999999999E-2</v>
      </c>
      <c r="S5819" s="86">
        <v>0.37702999999999998</v>
      </c>
    </row>
    <row r="5820" spans="2:19" x14ac:dyDescent="0.2">
      <c r="B5820" s="33"/>
      <c r="L5820" s="84">
        <v>0.48880000000000001</v>
      </c>
      <c r="M5820" s="83">
        <v>5633.69</v>
      </c>
      <c r="N5820" s="83">
        <v>185.309</v>
      </c>
      <c r="O5820" s="83">
        <v>5448.38</v>
      </c>
      <c r="P5820" s="83">
        <v>370.61799999999999</v>
      </c>
      <c r="Q5820" s="83">
        <v>5819</v>
      </c>
      <c r="R5820" s="86">
        <v>6.3690899999999995E-2</v>
      </c>
      <c r="S5820" s="86">
        <v>0.37790400000000002</v>
      </c>
    </row>
    <row r="5821" spans="2:19" x14ac:dyDescent="0.2">
      <c r="B5821" s="33"/>
      <c r="L5821" s="84">
        <v>0.48880000000000001</v>
      </c>
      <c r="M5821" s="83">
        <v>5634.5</v>
      </c>
      <c r="N5821" s="83">
        <v>185.49799999999999</v>
      </c>
      <c r="O5821" s="83">
        <v>5449</v>
      </c>
      <c r="P5821" s="83">
        <v>370.99599999999998</v>
      </c>
      <c r="Q5821" s="83">
        <v>5820</v>
      </c>
      <c r="R5821" s="86">
        <v>6.3744999999999996E-2</v>
      </c>
      <c r="S5821" s="86">
        <v>0.37790400000000002</v>
      </c>
    </row>
    <row r="5822" spans="2:19" x14ac:dyDescent="0.2">
      <c r="B5822" s="33"/>
      <c r="L5822" s="84">
        <v>0.48859999999999998</v>
      </c>
      <c r="M5822" s="83">
        <v>5635.31</v>
      </c>
      <c r="N5822" s="83">
        <v>185.68700000000001</v>
      </c>
      <c r="O5822" s="83">
        <v>5449.63</v>
      </c>
      <c r="P5822" s="83">
        <v>371.37400000000002</v>
      </c>
      <c r="Q5822" s="83">
        <v>5821</v>
      </c>
      <c r="R5822" s="86">
        <v>6.3798999999999995E-2</v>
      </c>
      <c r="S5822" s="86">
        <v>0.37834200000000001</v>
      </c>
    </row>
    <row r="5823" spans="2:19" x14ac:dyDescent="0.2">
      <c r="B5823" s="33"/>
      <c r="L5823" s="84">
        <v>0.48720000000000002</v>
      </c>
      <c r="M5823" s="83">
        <v>5636.12</v>
      </c>
      <c r="N5823" s="83">
        <v>185.876</v>
      </c>
      <c r="O5823" s="83">
        <v>5450.25</v>
      </c>
      <c r="P5823" s="83">
        <v>371.75299999999999</v>
      </c>
      <c r="Q5823" s="83">
        <v>5822</v>
      </c>
      <c r="R5823" s="86">
        <v>6.3853099999999996E-2</v>
      </c>
      <c r="S5823" s="86">
        <v>0.378633</v>
      </c>
    </row>
    <row r="5824" spans="2:19" x14ac:dyDescent="0.2">
      <c r="B5824" s="33"/>
      <c r="L5824" s="84">
        <v>0.48709999999999998</v>
      </c>
      <c r="M5824" s="83">
        <v>5636.93</v>
      </c>
      <c r="N5824" s="83">
        <v>186.066</v>
      </c>
      <c r="O5824" s="83">
        <v>5450.87</v>
      </c>
      <c r="P5824" s="83">
        <v>372.13200000000001</v>
      </c>
      <c r="Q5824" s="83">
        <v>5823</v>
      </c>
      <c r="R5824" s="86">
        <v>6.3907199999999997E-2</v>
      </c>
      <c r="S5824" s="86">
        <v>0.37892500000000001</v>
      </c>
    </row>
    <row r="5825" spans="2:19" x14ac:dyDescent="0.2">
      <c r="B5825" s="33"/>
      <c r="L5825" s="84">
        <v>0.48680000000000001</v>
      </c>
      <c r="M5825" s="83">
        <v>5637.74</v>
      </c>
      <c r="N5825" s="83">
        <v>186.255</v>
      </c>
      <c r="O5825" s="83">
        <v>5451.49</v>
      </c>
      <c r="P5825" s="83">
        <v>372.51100000000002</v>
      </c>
      <c r="Q5825" s="83">
        <v>5824</v>
      </c>
      <c r="R5825" s="86">
        <v>6.3961299999999999E-2</v>
      </c>
      <c r="S5825" s="86">
        <v>0.37921700000000003</v>
      </c>
    </row>
    <row r="5826" spans="2:19" x14ac:dyDescent="0.2">
      <c r="B5826" s="33"/>
      <c r="L5826" s="84">
        <v>0.48659999999999998</v>
      </c>
      <c r="M5826" s="83">
        <v>5638.55</v>
      </c>
      <c r="N5826" s="83">
        <v>186.44499999999999</v>
      </c>
      <c r="O5826" s="83">
        <v>5452.11</v>
      </c>
      <c r="P5826" s="83">
        <v>372.89</v>
      </c>
      <c r="Q5826" s="83">
        <v>5825</v>
      </c>
      <c r="R5826" s="86">
        <v>6.4015500000000003E-2</v>
      </c>
      <c r="S5826" s="86">
        <v>0.37950899999999999</v>
      </c>
    </row>
    <row r="5827" spans="2:19" x14ac:dyDescent="0.2">
      <c r="B5827" s="33"/>
      <c r="L5827" s="84">
        <v>0.48530000000000001</v>
      </c>
      <c r="M5827" s="83">
        <v>5639.36</v>
      </c>
      <c r="N5827" s="83">
        <v>186.63499999999999</v>
      </c>
      <c r="O5827" s="83">
        <v>5452.73</v>
      </c>
      <c r="P5827" s="83">
        <v>373.27</v>
      </c>
      <c r="Q5827" s="83">
        <v>5826</v>
      </c>
      <c r="R5827" s="86">
        <v>6.4069699999999993E-2</v>
      </c>
      <c r="S5827" s="86">
        <v>0.379801</v>
      </c>
    </row>
    <row r="5828" spans="2:19" x14ac:dyDescent="0.2">
      <c r="B5828" s="33"/>
      <c r="L5828" s="84">
        <v>0.48499999999999999</v>
      </c>
      <c r="M5828" s="83">
        <v>5640.17</v>
      </c>
      <c r="N5828" s="83">
        <v>186.82499999999999</v>
      </c>
      <c r="O5828" s="83">
        <v>5453.35</v>
      </c>
      <c r="P5828" s="83">
        <v>373.65</v>
      </c>
      <c r="Q5828" s="83">
        <v>5827</v>
      </c>
      <c r="R5828" s="86">
        <v>6.4123899999999998E-2</v>
      </c>
      <c r="S5828" s="86">
        <v>0.38009300000000001</v>
      </c>
    </row>
    <row r="5829" spans="2:19" x14ac:dyDescent="0.2">
      <c r="B5829" s="33"/>
      <c r="L5829" s="84">
        <v>0.4839</v>
      </c>
      <c r="M5829" s="83">
        <v>5640.98</v>
      </c>
      <c r="N5829" s="83">
        <v>187.01499999999999</v>
      </c>
      <c r="O5829" s="83">
        <v>5453.97</v>
      </c>
      <c r="P5829" s="83">
        <v>374.03100000000001</v>
      </c>
      <c r="Q5829" s="83">
        <v>5828</v>
      </c>
      <c r="R5829" s="86">
        <v>6.4178200000000005E-2</v>
      </c>
      <c r="S5829" s="86">
        <v>0.38038499999999997</v>
      </c>
    </row>
    <row r="5830" spans="2:19" x14ac:dyDescent="0.2">
      <c r="B5830" s="33"/>
      <c r="L5830" s="84">
        <v>0.48349999999999999</v>
      </c>
      <c r="M5830" s="83">
        <v>5641.79</v>
      </c>
      <c r="N5830" s="83">
        <v>187.20599999999999</v>
      </c>
      <c r="O5830" s="83">
        <v>5454.59</v>
      </c>
      <c r="P5830" s="83">
        <v>374.411</v>
      </c>
      <c r="Q5830" s="83">
        <v>5829</v>
      </c>
      <c r="R5830" s="86">
        <v>6.4232499999999998E-2</v>
      </c>
      <c r="S5830" s="86">
        <v>0.38067800000000002</v>
      </c>
    </row>
    <row r="5831" spans="2:19" x14ac:dyDescent="0.2">
      <c r="B5831" s="33"/>
      <c r="L5831" s="84">
        <v>0.4829</v>
      </c>
      <c r="M5831" s="83">
        <v>5642.6</v>
      </c>
      <c r="N5831" s="83">
        <v>187.39599999999999</v>
      </c>
      <c r="O5831" s="83">
        <v>5455.21</v>
      </c>
      <c r="P5831" s="83">
        <v>374.79199999999997</v>
      </c>
      <c r="Q5831" s="83">
        <v>5830</v>
      </c>
      <c r="R5831" s="86">
        <v>6.4286800000000005E-2</v>
      </c>
      <c r="S5831" s="86">
        <v>0.38096999999999998</v>
      </c>
    </row>
    <row r="5832" spans="2:19" x14ac:dyDescent="0.2">
      <c r="B5832" s="33"/>
      <c r="L5832" s="84">
        <v>0.48249999999999998</v>
      </c>
      <c r="M5832" s="83">
        <v>5643.41</v>
      </c>
      <c r="N5832" s="83">
        <v>187.58699999999999</v>
      </c>
      <c r="O5832" s="83">
        <v>5455.83</v>
      </c>
      <c r="P5832" s="83">
        <v>375.173</v>
      </c>
      <c r="Q5832" s="83">
        <v>5831</v>
      </c>
      <c r="R5832" s="86">
        <v>6.4341200000000001E-2</v>
      </c>
      <c r="S5832" s="86">
        <v>0.381409</v>
      </c>
    </row>
    <row r="5833" spans="2:19" x14ac:dyDescent="0.2">
      <c r="B5833" s="33"/>
      <c r="L5833" s="84">
        <v>0.48249999999999998</v>
      </c>
      <c r="M5833" s="83">
        <v>5644.22</v>
      </c>
      <c r="N5833" s="83">
        <v>187.77799999999999</v>
      </c>
      <c r="O5833" s="83">
        <v>5456.44</v>
      </c>
      <c r="P5833" s="83">
        <v>375.55500000000001</v>
      </c>
      <c r="Q5833" s="83">
        <v>5832</v>
      </c>
      <c r="R5833" s="86">
        <v>6.4395599999999997E-2</v>
      </c>
      <c r="S5833" s="86">
        <v>0.381409</v>
      </c>
    </row>
    <row r="5834" spans="2:19" x14ac:dyDescent="0.2">
      <c r="B5834" s="33"/>
      <c r="L5834" s="84">
        <v>0.48220000000000002</v>
      </c>
      <c r="M5834" s="83">
        <v>5645.03</v>
      </c>
      <c r="N5834" s="83">
        <v>187.96799999999999</v>
      </c>
      <c r="O5834" s="83">
        <v>5457.06</v>
      </c>
      <c r="P5834" s="83">
        <v>375.93700000000001</v>
      </c>
      <c r="Q5834" s="83">
        <v>5833</v>
      </c>
      <c r="R5834" s="86">
        <v>6.4449999999999993E-2</v>
      </c>
      <c r="S5834" s="86">
        <v>0.38184800000000002</v>
      </c>
    </row>
    <row r="5835" spans="2:19" x14ac:dyDescent="0.2">
      <c r="B5835" s="33"/>
      <c r="L5835" s="84">
        <v>0.48149999999999998</v>
      </c>
      <c r="M5835" s="83">
        <v>5645.84</v>
      </c>
      <c r="N5835" s="83">
        <v>188.16</v>
      </c>
      <c r="O5835" s="83">
        <v>5457.68</v>
      </c>
      <c r="P5835" s="83">
        <v>376.31900000000002</v>
      </c>
      <c r="Q5835" s="83">
        <v>5834</v>
      </c>
      <c r="R5835" s="86">
        <v>6.4504500000000006E-2</v>
      </c>
      <c r="S5835" s="86">
        <v>0.38214100000000001</v>
      </c>
    </row>
    <row r="5836" spans="2:19" x14ac:dyDescent="0.2">
      <c r="B5836" s="33"/>
      <c r="L5836" s="84">
        <v>0.48130000000000001</v>
      </c>
      <c r="M5836" s="83">
        <v>5646.65</v>
      </c>
      <c r="N5836" s="83">
        <v>188.351</v>
      </c>
      <c r="O5836" s="83">
        <v>5458.3</v>
      </c>
      <c r="P5836" s="83">
        <v>376.70100000000002</v>
      </c>
      <c r="Q5836" s="83">
        <v>5835</v>
      </c>
      <c r="R5836" s="86">
        <v>6.4558900000000002E-2</v>
      </c>
      <c r="S5836" s="86">
        <v>0.382434</v>
      </c>
    </row>
    <row r="5837" spans="2:19" x14ac:dyDescent="0.2">
      <c r="B5837" s="33"/>
      <c r="L5837" s="84">
        <v>0.48080000000000001</v>
      </c>
      <c r="M5837" s="83">
        <v>5647.46</v>
      </c>
      <c r="N5837" s="83">
        <v>188.542</v>
      </c>
      <c r="O5837" s="83">
        <v>5458.92</v>
      </c>
      <c r="P5837" s="83">
        <v>377.084</v>
      </c>
      <c r="Q5837" s="83">
        <v>5836</v>
      </c>
      <c r="R5837" s="86">
        <v>6.4613500000000004E-2</v>
      </c>
      <c r="S5837" s="86">
        <v>0.38272699999999998</v>
      </c>
    </row>
    <row r="5838" spans="2:19" x14ac:dyDescent="0.2">
      <c r="B5838" s="33"/>
      <c r="L5838" s="84">
        <v>0.48</v>
      </c>
      <c r="M5838" s="83">
        <v>5648.27</v>
      </c>
      <c r="N5838" s="83">
        <v>188.73400000000001</v>
      </c>
      <c r="O5838" s="83">
        <v>5459.53</v>
      </c>
      <c r="P5838" s="83">
        <v>377.46699999999998</v>
      </c>
      <c r="Q5838" s="83">
        <v>5837</v>
      </c>
      <c r="R5838" s="86">
        <v>6.4668000000000003E-2</v>
      </c>
      <c r="S5838" s="86">
        <v>0.38302000000000003</v>
      </c>
    </row>
    <row r="5839" spans="2:19" x14ac:dyDescent="0.2">
      <c r="B5839" s="33"/>
      <c r="L5839" s="84">
        <v>0.47870000000000001</v>
      </c>
      <c r="M5839" s="83">
        <v>5649.07</v>
      </c>
      <c r="N5839" s="83">
        <v>188.92500000000001</v>
      </c>
      <c r="O5839" s="83">
        <v>5460.15</v>
      </c>
      <c r="P5839" s="83">
        <v>377.851</v>
      </c>
      <c r="Q5839" s="83">
        <v>5838</v>
      </c>
      <c r="R5839" s="86">
        <v>6.4722600000000005E-2</v>
      </c>
      <c r="S5839" s="86">
        <v>0.38331300000000001</v>
      </c>
    </row>
    <row r="5840" spans="2:19" x14ac:dyDescent="0.2">
      <c r="B5840" s="33"/>
      <c r="L5840" s="84">
        <v>0.47860000000000003</v>
      </c>
      <c r="M5840" s="83">
        <v>5649.88</v>
      </c>
      <c r="N5840" s="83">
        <v>189.11699999999999</v>
      </c>
      <c r="O5840" s="83">
        <v>5460.77</v>
      </c>
      <c r="P5840" s="83">
        <v>378.23399999999998</v>
      </c>
      <c r="Q5840" s="83">
        <v>5839</v>
      </c>
      <c r="R5840" s="86">
        <v>6.4777199999999993E-2</v>
      </c>
      <c r="S5840" s="86">
        <v>0.383606</v>
      </c>
    </row>
    <row r="5841" spans="2:19" x14ac:dyDescent="0.2">
      <c r="B5841" s="33"/>
      <c r="L5841" s="84">
        <v>0.4783</v>
      </c>
      <c r="M5841" s="83">
        <v>5650.69</v>
      </c>
      <c r="N5841" s="83">
        <v>189.309</v>
      </c>
      <c r="O5841" s="83">
        <v>5461.38</v>
      </c>
      <c r="P5841" s="83">
        <v>378.61799999999999</v>
      </c>
      <c r="Q5841" s="83">
        <v>5840</v>
      </c>
      <c r="R5841" s="86">
        <v>6.4831899999999998E-2</v>
      </c>
      <c r="S5841" s="86">
        <v>0.384046</v>
      </c>
    </row>
    <row r="5842" spans="2:19" x14ac:dyDescent="0.2">
      <c r="B5842" s="33"/>
      <c r="L5842" s="84">
        <v>0.4783</v>
      </c>
      <c r="M5842" s="83">
        <v>5651.5</v>
      </c>
      <c r="N5842" s="83">
        <v>189.501</v>
      </c>
      <c r="O5842" s="83">
        <v>5462</v>
      </c>
      <c r="P5842" s="83">
        <v>379.00200000000001</v>
      </c>
      <c r="Q5842" s="83">
        <v>5841</v>
      </c>
      <c r="R5842" s="86">
        <v>6.48865E-2</v>
      </c>
      <c r="S5842" s="86">
        <v>0.384046</v>
      </c>
    </row>
    <row r="5843" spans="2:19" x14ac:dyDescent="0.2">
      <c r="B5843" s="33"/>
      <c r="L5843" s="84">
        <v>0.47789999999999999</v>
      </c>
      <c r="M5843" s="83">
        <v>5652.31</v>
      </c>
      <c r="N5843" s="83">
        <v>189.69300000000001</v>
      </c>
      <c r="O5843" s="83">
        <v>5462.61</v>
      </c>
      <c r="P5843" s="83">
        <v>379.387</v>
      </c>
      <c r="Q5843" s="83">
        <v>5842</v>
      </c>
      <c r="R5843" s="86">
        <v>6.4941200000000004E-2</v>
      </c>
      <c r="S5843" s="86">
        <v>0.38448700000000002</v>
      </c>
    </row>
    <row r="5844" spans="2:19" x14ac:dyDescent="0.2">
      <c r="B5844" s="33"/>
      <c r="L5844" s="84">
        <v>0.47660000000000002</v>
      </c>
      <c r="M5844" s="83">
        <v>5653.11</v>
      </c>
      <c r="N5844" s="83">
        <v>189.886</v>
      </c>
      <c r="O5844" s="83">
        <v>5463.23</v>
      </c>
      <c r="P5844" s="83">
        <v>379.77100000000002</v>
      </c>
      <c r="Q5844" s="83">
        <v>5843</v>
      </c>
      <c r="R5844" s="86">
        <v>6.4995999999999998E-2</v>
      </c>
      <c r="S5844" s="86">
        <v>0.38492700000000002</v>
      </c>
    </row>
    <row r="5845" spans="2:19" x14ac:dyDescent="0.2">
      <c r="B5845" s="33"/>
      <c r="L5845" s="84">
        <v>0.47660000000000002</v>
      </c>
      <c r="M5845" s="83">
        <v>5653.92</v>
      </c>
      <c r="N5845" s="83">
        <v>190.078</v>
      </c>
      <c r="O5845" s="83">
        <v>5463.84</v>
      </c>
      <c r="P5845" s="83">
        <v>380.15699999999998</v>
      </c>
      <c r="Q5845" s="83">
        <v>5844</v>
      </c>
      <c r="R5845" s="86">
        <v>6.5050700000000003E-2</v>
      </c>
      <c r="S5845" s="86">
        <v>0.38492700000000002</v>
      </c>
    </row>
    <row r="5846" spans="2:19" x14ac:dyDescent="0.2">
      <c r="B5846" s="33"/>
      <c r="L5846" s="84">
        <v>0.47649999999999998</v>
      </c>
      <c r="M5846" s="83">
        <v>5654.73</v>
      </c>
      <c r="N5846" s="83">
        <v>190.27099999999999</v>
      </c>
      <c r="O5846" s="83">
        <v>5464.46</v>
      </c>
      <c r="P5846" s="83">
        <v>380.54199999999997</v>
      </c>
      <c r="Q5846" s="83">
        <v>5845</v>
      </c>
      <c r="R5846" s="86">
        <v>6.5105499999999997E-2</v>
      </c>
      <c r="S5846" s="86">
        <v>0.38536799999999999</v>
      </c>
    </row>
    <row r="5847" spans="2:19" x14ac:dyDescent="0.2">
      <c r="B5847" s="33"/>
      <c r="L5847" s="84">
        <v>0.47620000000000001</v>
      </c>
      <c r="M5847" s="83">
        <v>5655.54</v>
      </c>
      <c r="N5847" s="83">
        <v>190.464</v>
      </c>
      <c r="O5847" s="83">
        <v>5465.07</v>
      </c>
      <c r="P5847" s="83">
        <v>380.928</v>
      </c>
      <c r="Q5847" s="83">
        <v>5846</v>
      </c>
      <c r="R5847" s="86">
        <v>6.5160399999999993E-2</v>
      </c>
      <c r="S5847" s="86">
        <v>0.385662</v>
      </c>
    </row>
    <row r="5848" spans="2:19" x14ac:dyDescent="0.2">
      <c r="B5848" s="33"/>
      <c r="L5848" s="84">
        <v>0.47589999999999999</v>
      </c>
      <c r="M5848" s="83">
        <v>5656.34</v>
      </c>
      <c r="N5848" s="83">
        <v>190.65700000000001</v>
      </c>
      <c r="O5848" s="83">
        <v>5465.69</v>
      </c>
      <c r="P5848" s="83">
        <v>381.31400000000002</v>
      </c>
      <c r="Q5848" s="83">
        <v>5847</v>
      </c>
      <c r="R5848" s="86">
        <v>6.5215200000000001E-2</v>
      </c>
      <c r="S5848" s="86">
        <v>0.38595600000000002</v>
      </c>
    </row>
    <row r="5849" spans="2:19" x14ac:dyDescent="0.2">
      <c r="B5849" s="33"/>
      <c r="L5849" s="84">
        <v>0.47439999999999999</v>
      </c>
      <c r="M5849" s="83">
        <v>5657.15</v>
      </c>
      <c r="N5849" s="83">
        <v>190.85</v>
      </c>
      <c r="O5849" s="83">
        <v>5466.3</v>
      </c>
      <c r="P5849" s="83">
        <v>381.7</v>
      </c>
      <c r="Q5849" s="83">
        <v>5848</v>
      </c>
      <c r="R5849" s="86">
        <v>6.5270099999999998E-2</v>
      </c>
      <c r="S5849" s="86">
        <v>0.38639699999999999</v>
      </c>
    </row>
    <row r="5850" spans="2:19" x14ac:dyDescent="0.2">
      <c r="B5850" s="33"/>
      <c r="L5850" s="84">
        <v>0.47439999999999999</v>
      </c>
      <c r="M5850" s="83">
        <v>5657.96</v>
      </c>
      <c r="N5850" s="83">
        <v>191.04300000000001</v>
      </c>
      <c r="O5850" s="83">
        <v>5466.91</v>
      </c>
      <c r="P5850" s="83">
        <v>382.08600000000001</v>
      </c>
      <c r="Q5850" s="83">
        <v>5849</v>
      </c>
      <c r="R5850" s="86">
        <v>6.5325099999999997E-2</v>
      </c>
      <c r="S5850" s="86">
        <v>0.38639699999999999</v>
      </c>
    </row>
    <row r="5851" spans="2:19" x14ac:dyDescent="0.2">
      <c r="B5851" s="33"/>
      <c r="L5851" s="84">
        <v>0.47410000000000002</v>
      </c>
      <c r="M5851" s="83">
        <v>5658.76</v>
      </c>
      <c r="N5851" s="83">
        <v>191.23699999999999</v>
      </c>
      <c r="O5851" s="83">
        <v>5467.53</v>
      </c>
      <c r="P5851" s="83">
        <v>382.47300000000001</v>
      </c>
      <c r="Q5851" s="83">
        <v>5850</v>
      </c>
      <c r="R5851" s="86">
        <v>6.5379999999999994E-2</v>
      </c>
      <c r="S5851" s="86">
        <v>0.387133</v>
      </c>
    </row>
    <row r="5852" spans="2:19" x14ac:dyDescent="0.2">
      <c r="B5852" s="33"/>
      <c r="L5852" s="84">
        <v>0.47410000000000002</v>
      </c>
      <c r="M5852" s="83">
        <v>5659.57</v>
      </c>
      <c r="N5852" s="83">
        <v>191.43</v>
      </c>
      <c r="O5852" s="83">
        <v>5468.14</v>
      </c>
      <c r="P5852" s="83">
        <v>382.86</v>
      </c>
      <c r="Q5852" s="83">
        <v>5851</v>
      </c>
      <c r="R5852" s="86">
        <v>6.5434999999999993E-2</v>
      </c>
      <c r="S5852" s="86">
        <v>0.387133</v>
      </c>
    </row>
    <row r="5853" spans="2:19" x14ac:dyDescent="0.2">
      <c r="B5853" s="33"/>
      <c r="L5853" s="84">
        <v>0.47410000000000002</v>
      </c>
      <c r="M5853" s="83">
        <v>5660.38</v>
      </c>
      <c r="N5853" s="83">
        <v>191.624</v>
      </c>
      <c r="O5853" s="83">
        <v>5468.75</v>
      </c>
      <c r="P5853" s="83">
        <v>383.24799999999999</v>
      </c>
      <c r="Q5853" s="83">
        <v>5852</v>
      </c>
      <c r="R5853" s="86">
        <v>6.5490000000000007E-2</v>
      </c>
      <c r="S5853" s="86">
        <v>0.387133</v>
      </c>
    </row>
    <row r="5854" spans="2:19" x14ac:dyDescent="0.2">
      <c r="B5854" s="33"/>
      <c r="L5854" s="84">
        <v>0.4733</v>
      </c>
      <c r="M5854" s="83">
        <v>5661.18</v>
      </c>
      <c r="N5854" s="83">
        <v>191.81800000000001</v>
      </c>
      <c r="O5854" s="83">
        <v>5469.36</v>
      </c>
      <c r="P5854" s="83">
        <v>383.63499999999999</v>
      </c>
      <c r="Q5854" s="83">
        <v>5853</v>
      </c>
      <c r="R5854" s="86">
        <v>6.5545099999999995E-2</v>
      </c>
      <c r="S5854" s="86">
        <v>0.38772200000000001</v>
      </c>
    </row>
    <row r="5855" spans="2:19" x14ac:dyDescent="0.2">
      <c r="B5855" s="33"/>
      <c r="L5855" s="84">
        <v>0.47299999999999998</v>
      </c>
      <c r="M5855" s="83">
        <v>5661.99</v>
      </c>
      <c r="N5855" s="83">
        <v>192.012</v>
      </c>
      <c r="O5855" s="83">
        <v>5469.98</v>
      </c>
      <c r="P5855" s="83">
        <v>384.02300000000002</v>
      </c>
      <c r="Q5855" s="83">
        <v>5854</v>
      </c>
      <c r="R5855" s="86">
        <v>6.5600199999999997E-2</v>
      </c>
      <c r="S5855" s="86">
        <v>0.388017</v>
      </c>
    </row>
    <row r="5856" spans="2:19" x14ac:dyDescent="0.2">
      <c r="B5856" s="33"/>
      <c r="L5856" s="84">
        <v>0.47270000000000001</v>
      </c>
      <c r="M5856" s="83">
        <v>5662.79</v>
      </c>
      <c r="N5856" s="83">
        <v>192.20599999999999</v>
      </c>
      <c r="O5856" s="83">
        <v>5470.59</v>
      </c>
      <c r="P5856" s="83">
        <v>384.41199999999998</v>
      </c>
      <c r="Q5856" s="83">
        <v>5855</v>
      </c>
      <c r="R5856" s="86">
        <v>6.56553E-2</v>
      </c>
      <c r="S5856" s="86">
        <v>0.38831100000000002</v>
      </c>
    </row>
    <row r="5857" spans="2:19" x14ac:dyDescent="0.2">
      <c r="B5857" s="33"/>
      <c r="L5857" s="84">
        <v>0.47089999999999999</v>
      </c>
      <c r="M5857" s="83">
        <v>5663.6</v>
      </c>
      <c r="N5857" s="83">
        <v>192.4</v>
      </c>
      <c r="O5857" s="83">
        <v>5471.2</v>
      </c>
      <c r="P5857" s="83">
        <v>384.8</v>
      </c>
      <c r="Q5857" s="83">
        <v>5856</v>
      </c>
      <c r="R5857" s="86">
        <v>6.5710500000000005E-2</v>
      </c>
      <c r="S5857" s="86">
        <v>0.38860600000000001</v>
      </c>
    </row>
    <row r="5858" spans="2:19" x14ac:dyDescent="0.2">
      <c r="B5858" s="33"/>
      <c r="L5858" s="84">
        <v>0.47060000000000002</v>
      </c>
      <c r="M5858" s="83">
        <v>5664.41</v>
      </c>
      <c r="N5858" s="83">
        <v>192.595</v>
      </c>
      <c r="O5858" s="83">
        <v>5471.81</v>
      </c>
      <c r="P5858" s="83">
        <v>385.18900000000002</v>
      </c>
      <c r="Q5858" s="83">
        <v>5857</v>
      </c>
      <c r="R5858" s="86">
        <v>6.5765599999999994E-2</v>
      </c>
      <c r="S5858" s="86">
        <v>0.38904899999999998</v>
      </c>
    </row>
    <row r="5859" spans="2:19" x14ac:dyDescent="0.2">
      <c r="B5859" s="33"/>
      <c r="L5859" s="84">
        <v>0.47060000000000002</v>
      </c>
      <c r="M5859" s="83">
        <v>5665.21</v>
      </c>
      <c r="N5859" s="83">
        <v>192.78899999999999</v>
      </c>
      <c r="O5859" s="83">
        <v>5472.42</v>
      </c>
      <c r="P5859" s="83">
        <v>385.57799999999997</v>
      </c>
      <c r="Q5859" s="83">
        <v>5858</v>
      </c>
      <c r="R5859" s="86">
        <v>6.5820799999999999E-2</v>
      </c>
      <c r="S5859" s="86">
        <v>0.38904899999999998</v>
      </c>
    </row>
    <row r="5860" spans="2:19" x14ac:dyDescent="0.2">
      <c r="B5860" s="33"/>
      <c r="L5860" s="84">
        <v>0.47020000000000001</v>
      </c>
      <c r="M5860" s="83">
        <v>5666.02</v>
      </c>
      <c r="N5860" s="83">
        <v>192.98400000000001</v>
      </c>
      <c r="O5860" s="83">
        <v>5473.03</v>
      </c>
      <c r="P5860" s="83">
        <v>385.96800000000002</v>
      </c>
      <c r="Q5860" s="83">
        <v>5859</v>
      </c>
      <c r="R5860" s="86">
        <v>6.5876100000000007E-2</v>
      </c>
      <c r="S5860" s="86">
        <v>0.38949099999999998</v>
      </c>
    </row>
    <row r="5861" spans="2:19" x14ac:dyDescent="0.2">
      <c r="B5861" s="33"/>
      <c r="L5861" s="84">
        <v>0.46989999999999998</v>
      </c>
      <c r="M5861" s="83">
        <v>5666.82</v>
      </c>
      <c r="N5861" s="83">
        <v>193.179</v>
      </c>
      <c r="O5861" s="83">
        <v>5473.64</v>
      </c>
      <c r="P5861" s="83">
        <v>386.358</v>
      </c>
      <c r="Q5861" s="83">
        <v>5860</v>
      </c>
      <c r="R5861" s="86">
        <v>6.5931400000000001E-2</v>
      </c>
      <c r="S5861" s="86">
        <v>0.38978600000000002</v>
      </c>
    </row>
    <row r="5862" spans="2:19" x14ac:dyDescent="0.2">
      <c r="B5862" s="33"/>
      <c r="L5862" s="84">
        <v>0.46949999999999997</v>
      </c>
      <c r="M5862" s="83">
        <v>5667.63</v>
      </c>
      <c r="N5862" s="83">
        <v>193.374</v>
      </c>
      <c r="O5862" s="83">
        <v>5474.25</v>
      </c>
      <c r="P5862" s="83">
        <v>386.74799999999999</v>
      </c>
      <c r="Q5862" s="83">
        <v>5861</v>
      </c>
      <c r="R5862" s="86">
        <v>6.5986699999999995E-2</v>
      </c>
      <c r="S5862" s="86">
        <v>0.39008199999999998</v>
      </c>
    </row>
    <row r="5863" spans="2:19" x14ac:dyDescent="0.2">
      <c r="B5863" s="33"/>
      <c r="L5863" s="84">
        <v>0.46800000000000003</v>
      </c>
      <c r="M5863" s="83">
        <v>5668.43</v>
      </c>
      <c r="N5863" s="83">
        <v>193.56899999999999</v>
      </c>
      <c r="O5863" s="83">
        <v>5474.86</v>
      </c>
      <c r="P5863" s="83">
        <v>387.13799999999998</v>
      </c>
      <c r="Q5863" s="83">
        <v>5862</v>
      </c>
      <c r="R5863" s="86">
        <v>6.6042000000000003E-2</v>
      </c>
      <c r="S5863" s="86">
        <v>0.39037699999999997</v>
      </c>
    </row>
    <row r="5864" spans="2:19" x14ac:dyDescent="0.2">
      <c r="B5864" s="33"/>
      <c r="L5864" s="84">
        <v>0.46739999999999998</v>
      </c>
      <c r="M5864" s="83">
        <v>5669.24</v>
      </c>
      <c r="N5864" s="83">
        <v>193.76400000000001</v>
      </c>
      <c r="O5864" s="83">
        <v>5475.47</v>
      </c>
      <c r="P5864" s="83">
        <v>387.529</v>
      </c>
      <c r="Q5864" s="83">
        <v>5863</v>
      </c>
      <c r="R5864" s="86">
        <v>6.6097400000000001E-2</v>
      </c>
      <c r="S5864" s="86">
        <v>0.39067200000000002</v>
      </c>
    </row>
    <row r="5865" spans="2:19" x14ac:dyDescent="0.2">
      <c r="B5865" s="33"/>
      <c r="L5865" s="84">
        <v>0.4667</v>
      </c>
      <c r="M5865" s="83">
        <v>5670.04</v>
      </c>
      <c r="N5865" s="83">
        <v>193.96</v>
      </c>
      <c r="O5865" s="83">
        <v>5476.08</v>
      </c>
      <c r="P5865" s="83">
        <v>387.92</v>
      </c>
      <c r="Q5865" s="83">
        <v>5864</v>
      </c>
      <c r="R5865" s="86">
        <v>6.6152799999999998E-2</v>
      </c>
      <c r="S5865" s="86">
        <v>0.39096799999999998</v>
      </c>
    </row>
    <row r="5866" spans="2:19" x14ac:dyDescent="0.2">
      <c r="B5866" s="33"/>
      <c r="L5866" s="84">
        <v>0.46600000000000003</v>
      </c>
      <c r="M5866" s="83">
        <v>5670.84</v>
      </c>
      <c r="N5866" s="83">
        <v>194.15600000000001</v>
      </c>
      <c r="O5866" s="83">
        <v>5476.69</v>
      </c>
      <c r="P5866" s="83">
        <v>388.31099999999998</v>
      </c>
      <c r="Q5866" s="83">
        <v>5865</v>
      </c>
      <c r="R5866" s="86">
        <v>6.6208199999999995E-2</v>
      </c>
      <c r="S5866" s="86">
        <v>0.39141199999999998</v>
      </c>
    </row>
    <row r="5867" spans="2:19" x14ac:dyDescent="0.2">
      <c r="B5867" s="33"/>
      <c r="L5867" s="84">
        <v>0.46600000000000003</v>
      </c>
      <c r="M5867" s="83">
        <v>5671.65</v>
      </c>
      <c r="N5867" s="83">
        <v>194.351</v>
      </c>
      <c r="O5867" s="83">
        <v>5477.3</v>
      </c>
      <c r="P5867" s="83">
        <v>388.70299999999997</v>
      </c>
      <c r="Q5867" s="83">
        <v>5866</v>
      </c>
      <c r="R5867" s="86">
        <v>6.6263699999999995E-2</v>
      </c>
      <c r="S5867" s="86">
        <v>0.39141199999999998</v>
      </c>
    </row>
    <row r="5868" spans="2:19" x14ac:dyDescent="0.2">
      <c r="B5868" s="33"/>
      <c r="L5868" s="84">
        <v>0.4657</v>
      </c>
      <c r="M5868" s="83">
        <v>5672.45</v>
      </c>
      <c r="N5868" s="83">
        <v>194.547</v>
      </c>
      <c r="O5868" s="83">
        <v>5477.91</v>
      </c>
      <c r="P5868" s="83">
        <v>389.09500000000003</v>
      </c>
      <c r="Q5868" s="83">
        <v>5867</v>
      </c>
      <c r="R5868" s="86">
        <v>6.6319199999999995E-2</v>
      </c>
      <c r="S5868" s="86">
        <v>0.39185500000000001</v>
      </c>
    </row>
    <row r="5869" spans="2:19" x14ac:dyDescent="0.2">
      <c r="B5869" s="33"/>
      <c r="L5869" s="84">
        <v>0.46539999999999998</v>
      </c>
      <c r="M5869" s="83">
        <v>5673.26</v>
      </c>
      <c r="N5869" s="83">
        <v>194.74299999999999</v>
      </c>
      <c r="O5869" s="83">
        <v>5478.51</v>
      </c>
      <c r="P5869" s="83">
        <v>389.48700000000002</v>
      </c>
      <c r="Q5869" s="83">
        <v>5868</v>
      </c>
      <c r="R5869" s="86">
        <v>6.6374699999999995E-2</v>
      </c>
      <c r="S5869" s="86">
        <v>0.39215100000000003</v>
      </c>
    </row>
    <row r="5870" spans="2:19" x14ac:dyDescent="0.2">
      <c r="B5870" s="33"/>
      <c r="L5870" s="84">
        <v>0.46400000000000002</v>
      </c>
      <c r="M5870" s="83">
        <v>5674.06</v>
      </c>
      <c r="N5870" s="83">
        <v>194.94</v>
      </c>
      <c r="O5870" s="83">
        <v>5479.12</v>
      </c>
      <c r="P5870" s="83">
        <v>389.87900000000002</v>
      </c>
      <c r="Q5870" s="83">
        <v>5869</v>
      </c>
      <c r="R5870" s="86">
        <v>6.6430299999999998E-2</v>
      </c>
      <c r="S5870" s="86">
        <v>0.39259500000000003</v>
      </c>
    </row>
    <row r="5871" spans="2:19" x14ac:dyDescent="0.2">
      <c r="B5871" s="33"/>
      <c r="L5871" s="84">
        <v>0.46400000000000002</v>
      </c>
      <c r="M5871" s="83">
        <v>5674.86</v>
      </c>
      <c r="N5871" s="83">
        <v>195.136</v>
      </c>
      <c r="O5871" s="83">
        <v>5479.73</v>
      </c>
      <c r="P5871" s="83">
        <v>390.27199999999999</v>
      </c>
      <c r="Q5871" s="83">
        <v>5870</v>
      </c>
      <c r="R5871" s="86">
        <v>6.6485799999999998E-2</v>
      </c>
      <c r="S5871" s="86">
        <v>0.39259500000000003</v>
      </c>
    </row>
    <row r="5872" spans="2:19" x14ac:dyDescent="0.2">
      <c r="B5872" s="33"/>
      <c r="L5872" s="84">
        <v>0.46250000000000002</v>
      </c>
      <c r="M5872" s="83">
        <v>5675.67</v>
      </c>
      <c r="N5872" s="83">
        <v>195.33199999999999</v>
      </c>
      <c r="O5872" s="83">
        <v>5480.34</v>
      </c>
      <c r="P5872" s="83">
        <v>390.66500000000002</v>
      </c>
      <c r="Q5872" s="83">
        <v>5871</v>
      </c>
      <c r="R5872" s="86">
        <v>6.6541500000000003E-2</v>
      </c>
      <c r="S5872" s="86">
        <v>0.39303900000000003</v>
      </c>
    </row>
    <row r="5873" spans="2:19" x14ac:dyDescent="0.2">
      <c r="B5873" s="33"/>
      <c r="L5873" s="84">
        <v>0.46189999999999998</v>
      </c>
      <c r="M5873" s="83">
        <v>5676.47</v>
      </c>
      <c r="N5873" s="83">
        <v>195.529</v>
      </c>
      <c r="O5873" s="83">
        <v>5480.94</v>
      </c>
      <c r="P5873" s="83">
        <v>391.05799999999999</v>
      </c>
      <c r="Q5873" s="83">
        <v>5872</v>
      </c>
      <c r="R5873" s="86">
        <v>6.6597100000000006E-2</v>
      </c>
      <c r="S5873" s="86">
        <v>0.39333600000000002</v>
      </c>
    </row>
    <row r="5874" spans="2:19" x14ac:dyDescent="0.2">
      <c r="B5874" s="33"/>
      <c r="L5874" s="84">
        <v>0.4617</v>
      </c>
      <c r="M5874" s="83">
        <v>5677.27</v>
      </c>
      <c r="N5874" s="83">
        <v>195.726</v>
      </c>
      <c r="O5874" s="83">
        <v>5481.55</v>
      </c>
      <c r="P5874" s="83">
        <v>391.452</v>
      </c>
      <c r="Q5874" s="83">
        <v>5873</v>
      </c>
      <c r="R5874" s="86">
        <v>6.6652799999999998E-2</v>
      </c>
      <c r="S5874" s="86">
        <v>0.39363199999999998</v>
      </c>
    </row>
    <row r="5875" spans="2:19" x14ac:dyDescent="0.2">
      <c r="B5875" s="33"/>
      <c r="L5875" s="84">
        <v>0.46150000000000002</v>
      </c>
      <c r="M5875" s="83">
        <v>5678.08</v>
      </c>
      <c r="N5875" s="83">
        <v>195.923</v>
      </c>
      <c r="O5875" s="83">
        <v>5482.15</v>
      </c>
      <c r="P5875" s="83">
        <v>391.846</v>
      </c>
      <c r="Q5875" s="83">
        <v>5874</v>
      </c>
      <c r="R5875" s="86">
        <v>6.6708500000000004E-2</v>
      </c>
      <c r="S5875" s="86">
        <v>0.393928</v>
      </c>
    </row>
    <row r="5876" spans="2:19" x14ac:dyDescent="0.2">
      <c r="B5876" s="33"/>
      <c r="L5876" s="84">
        <v>0.45979999999999999</v>
      </c>
      <c r="M5876" s="83">
        <v>5678.88</v>
      </c>
      <c r="N5876" s="83">
        <v>196.12</v>
      </c>
      <c r="O5876" s="83">
        <v>5482.76</v>
      </c>
      <c r="P5876" s="83">
        <v>392.24</v>
      </c>
      <c r="Q5876" s="83">
        <v>5875</v>
      </c>
      <c r="R5876" s="86">
        <v>6.6764299999999999E-2</v>
      </c>
      <c r="S5876" s="86">
        <v>0.39422499999999999</v>
      </c>
    </row>
    <row r="5877" spans="2:19" x14ac:dyDescent="0.2">
      <c r="B5877" s="33"/>
      <c r="L5877" s="84">
        <v>0.45910000000000001</v>
      </c>
      <c r="M5877" s="83">
        <v>5679.68</v>
      </c>
      <c r="N5877" s="83">
        <v>196.31700000000001</v>
      </c>
      <c r="O5877" s="83">
        <v>5483.37</v>
      </c>
      <c r="P5877" s="83">
        <v>392.63499999999999</v>
      </c>
      <c r="Q5877" s="83">
        <v>5876</v>
      </c>
      <c r="R5877" s="86">
        <v>6.6820000000000004E-2</v>
      </c>
      <c r="S5877" s="86">
        <v>0.39452100000000001</v>
      </c>
    </row>
    <row r="5878" spans="2:19" x14ac:dyDescent="0.2">
      <c r="B5878" s="33"/>
      <c r="L5878" s="84">
        <v>0.45879999999999999</v>
      </c>
      <c r="M5878" s="83">
        <v>5680.49</v>
      </c>
      <c r="N5878" s="83">
        <v>196.51499999999999</v>
      </c>
      <c r="O5878" s="83">
        <v>5483.97</v>
      </c>
      <c r="P5878" s="83">
        <v>393.029</v>
      </c>
      <c r="Q5878" s="83">
        <v>5877</v>
      </c>
      <c r="R5878" s="86">
        <v>6.6875900000000002E-2</v>
      </c>
      <c r="S5878" s="86">
        <v>0.39496700000000001</v>
      </c>
    </row>
    <row r="5879" spans="2:19" x14ac:dyDescent="0.2">
      <c r="B5879" s="33"/>
      <c r="L5879" s="84">
        <v>0.45879999999999999</v>
      </c>
      <c r="M5879" s="83">
        <v>5681.29</v>
      </c>
      <c r="N5879" s="83">
        <v>196.71199999999999</v>
      </c>
      <c r="O5879" s="83">
        <v>5484.58</v>
      </c>
      <c r="P5879" s="83">
        <v>393.42500000000001</v>
      </c>
      <c r="Q5879" s="83">
        <v>5878</v>
      </c>
      <c r="R5879" s="86">
        <v>6.6931699999999997E-2</v>
      </c>
      <c r="S5879" s="86">
        <v>0.39496700000000001</v>
      </c>
    </row>
    <row r="5880" spans="2:19" x14ac:dyDescent="0.2">
      <c r="B5880" s="33"/>
      <c r="L5880" s="84">
        <v>0.4577</v>
      </c>
      <c r="M5880" s="83">
        <v>5682.09</v>
      </c>
      <c r="N5880" s="83">
        <v>196.91</v>
      </c>
      <c r="O5880" s="83">
        <v>5485.18</v>
      </c>
      <c r="P5880" s="83">
        <v>393.82</v>
      </c>
      <c r="Q5880" s="83">
        <v>5879</v>
      </c>
      <c r="R5880" s="86">
        <v>6.6987599999999994E-2</v>
      </c>
      <c r="S5880" s="86">
        <v>0.39541199999999999</v>
      </c>
    </row>
    <row r="5881" spans="2:19" x14ac:dyDescent="0.2">
      <c r="B5881" s="33"/>
      <c r="L5881" s="84">
        <v>0.45760000000000001</v>
      </c>
      <c r="M5881" s="83">
        <v>5682.89</v>
      </c>
      <c r="N5881" s="83">
        <v>197.108</v>
      </c>
      <c r="O5881" s="83">
        <v>5485.78</v>
      </c>
      <c r="P5881" s="83">
        <v>394.21600000000001</v>
      </c>
      <c r="Q5881" s="83">
        <v>5880</v>
      </c>
      <c r="R5881" s="86">
        <v>6.7043500000000006E-2</v>
      </c>
      <c r="S5881" s="86">
        <v>0.39570899999999998</v>
      </c>
    </row>
    <row r="5882" spans="2:19" x14ac:dyDescent="0.2">
      <c r="B5882" s="33"/>
      <c r="L5882" s="84">
        <v>0.45629999999999998</v>
      </c>
      <c r="M5882" s="83">
        <v>5683.69</v>
      </c>
      <c r="N5882" s="83">
        <v>197.30600000000001</v>
      </c>
      <c r="O5882" s="83">
        <v>5486.39</v>
      </c>
      <c r="P5882" s="83">
        <v>394.61200000000002</v>
      </c>
      <c r="Q5882" s="83">
        <v>5881</v>
      </c>
      <c r="R5882" s="86">
        <v>6.7099400000000003E-2</v>
      </c>
      <c r="S5882" s="86">
        <v>0.39600600000000002</v>
      </c>
    </row>
    <row r="5883" spans="2:19" x14ac:dyDescent="0.2">
      <c r="B5883" s="33"/>
      <c r="L5883" s="84">
        <v>0.4556</v>
      </c>
      <c r="M5883" s="83">
        <v>5684.5</v>
      </c>
      <c r="N5883" s="83">
        <v>197.50399999999999</v>
      </c>
      <c r="O5883" s="83">
        <v>5486.99</v>
      </c>
      <c r="P5883" s="83">
        <v>395.00799999999998</v>
      </c>
      <c r="Q5883" s="83">
        <v>5882</v>
      </c>
      <c r="R5883" s="86">
        <v>6.7155400000000004E-2</v>
      </c>
      <c r="S5883" s="86">
        <v>0.39630300000000002</v>
      </c>
    </row>
    <row r="5884" spans="2:19" x14ac:dyDescent="0.2">
      <c r="B5884" s="33"/>
      <c r="L5884" s="84">
        <v>0.45529999999999998</v>
      </c>
      <c r="M5884" s="83">
        <v>5685.3</v>
      </c>
      <c r="N5884" s="83">
        <v>197.702</v>
      </c>
      <c r="O5884" s="83">
        <v>5487.6</v>
      </c>
      <c r="P5884" s="83">
        <v>395.40499999999997</v>
      </c>
      <c r="Q5884" s="83">
        <v>5883</v>
      </c>
      <c r="R5884" s="86">
        <v>6.7211400000000004E-2</v>
      </c>
      <c r="S5884" s="86">
        <v>0.39660000000000001</v>
      </c>
    </row>
    <row r="5885" spans="2:19" x14ac:dyDescent="0.2">
      <c r="B5885" s="33"/>
      <c r="L5885" s="84">
        <v>0.45500000000000002</v>
      </c>
      <c r="M5885" s="83">
        <v>5686.1</v>
      </c>
      <c r="N5885" s="83">
        <v>197.90100000000001</v>
      </c>
      <c r="O5885" s="83">
        <v>5488.2</v>
      </c>
      <c r="P5885" s="83">
        <v>395.80099999999999</v>
      </c>
      <c r="Q5885" s="83">
        <v>5884</v>
      </c>
      <c r="R5885" s="86">
        <v>6.7267400000000005E-2</v>
      </c>
      <c r="S5885" s="86">
        <v>0.396897</v>
      </c>
    </row>
    <row r="5886" spans="2:19" x14ac:dyDescent="0.2">
      <c r="B5886" s="33"/>
      <c r="L5886" s="84">
        <v>0.45369999999999999</v>
      </c>
      <c r="M5886" s="83">
        <v>5686.9</v>
      </c>
      <c r="N5886" s="83">
        <v>198.09899999999999</v>
      </c>
      <c r="O5886" s="83">
        <v>5488.8</v>
      </c>
      <c r="P5886" s="83">
        <v>396.19900000000001</v>
      </c>
      <c r="Q5886" s="83">
        <v>5885</v>
      </c>
      <c r="R5886" s="86">
        <v>6.7323499999999994E-2</v>
      </c>
      <c r="S5886" s="86">
        <v>0.39719500000000002</v>
      </c>
    </row>
    <row r="5887" spans="2:19" x14ac:dyDescent="0.2">
      <c r="B5887" s="33"/>
      <c r="L5887" s="84">
        <v>0.4536</v>
      </c>
      <c r="M5887" s="83">
        <v>5687.7</v>
      </c>
      <c r="N5887" s="83">
        <v>198.298</v>
      </c>
      <c r="O5887" s="83">
        <v>5489.4</v>
      </c>
      <c r="P5887" s="83">
        <v>396.596</v>
      </c>
      <c r="Q5887" s="83">
        <v>5886</v>
      </c>
      <c r="R5887" s="86">
        <v>6.7379599999999998E-2</v>
      </c>
      <c r="S5887" s="86">
        <v>0.39778999999999998</v>
      </c>
    </row>
    <row r="5888" spans="2:19" x14ac:dyDescent="0.2">
      <c r="B5888" s="33"/>
      <c r="L5888" s="84">
        <v>0.4536</v>
      </c>
      <c r="M5888" s="83">
        <v>5688.5</v>
      </c>
      <c r="N5888" s="83">
        <v>198.49700000000001</v>
      </c>
      <c r="O5888" s="83">
        <v>5490.01</v>
      </c>
      <c r="P5888" s="83">
        <v>396.99400000000003</v>
      </c>
      <c r="Q5888" s="83">
        <v>5887</v>
      </c>
      <c r="R5888" s="86">
        <v>6.7435700000000001E-2</v>
      </c>
      <c r="S5888" s="86">
        <v>0.39778999999999998</v>
      </c>
    </row>
    <row r="5889" spans="2:19" x14ac:dyDescent="0.2">
      <c r="B5889" s="33"/>
      <c r="L5889" s="84">
        <v>0.4536</v>
      </c>
      <c r="M5889" s="83">
        <v>5689.3</v>
      </c>
      <c r="N5889" s="83">
        <v>198.696</v>
      </c>
      <c r="O5889" s="83">
        <v>5490.61</v>
      </c>
      <c r="P5889" s="83">
        <v>397.392</v>
      </c>
      <c r="Q5889" s="83">
        <v>5888</v>
      </c>
      <c r="R5889" s="86">
        <v>6.7491800000000005E-2</v>
      </c>
      <c r="S5889" s="86">
        <v>0.39778999999999998</v>
      </c>
    </row>
    <row r="5890" spans="2:19" x14ac:dyDescent="0.2">
      <c r="B5890" s="33"/>
      <c r="L5890" s="84">
        <v>0.45219999999999999</v>
      </c>
      <c r="M5890" s="83">
        <v>5690.1</v>
      </c>
      <c r="N5890" s="83">
        <v>198.89500000000001</v>
      </c>
      <c r="O5890" s="83">
        <v>5491.21</v>
      </c>
      <c r="P5890" s="83">
        <v>397.79</v>
      </c>
      <c r="Q5890" s="83">
        <v>5889</v>
      </c>
      <c r="R5890" s="86">
        <v>6.7547999999999997E-2</v>
      </c>
      <c r="S5890" s="86">
        <v>0.39838499999999999</v>
      </c>
    </row>
    <row r="5891" spans="2:19" x14ac:dyDescent="0.2">
      <c r="B5891" s="33"/>
      <c r="L5891" s="84">
        <v>0.4511</v>
      </c>
      <c r="M5891" s="83">
        <v>5690.91</v>
      </c>
      <c r="N5891" s="83">
        <v>199.095</v>
      </c>
      <c r="O5891" s="83">
        <v>5491.81</v>
      </c>
      <c r="P5891" s="83">
        <v>398.18900000000002</v>
      </c>
      <c r="Q5891" s="83">
        <v>5890</v>
      </c>
      <c r="R5891" s="86">
        <v>6.7604300000000006E-2</v>
      </c>
      <c r="S5891" s="86">
        <v>0.39868300000000001</v>
      </c>
    </row>
    <row r="5892" spans="2:19" x14ac:dyDescent="0.2">
      <c r="B5892" s="33"/>
      <c r="L5892" s="84">
        <v>0.45050000000000001</v>
      </c>
      <c r="M5892" s="83">
        <v>5691.71</v>
      </c>
      <c r="N5892" s="83">
        <v>199.29400000000001</v>
      </c>
      <c r="O5892" s="83">
        <v>5492.41</v>
      </c>
      <c r="P5892" s="83">
        <v>398.58800000000002</v>
      </c>
      <c r="Q5892" s="83">
        <v>5891</v>
      </c>
      <c r="R5892" s="86">
        <v>6.7660499999999998E-2</v>
      </c>
      <c r="S5892" s="86">
        <v>0.399279</v>
      </c>
    </row>
    <row r="5893" spans="2:19" x14ac:dyDescent="0.2">
      <c r="B5893" s="33"/>
      <c r="L5893" s="84">
        <v>0.45050000000000001</v>
      </c>
      <c r="M5893" s="83">
        <v>5692.51</v>
      </c>
      <c r="N5893" s="83">
        <v>199.494</v>
      </c>
      <c r="O5893" s="83">
        <v>5493.01</v>
      </c>
      <c r="P5893" s="83">
        <v>398.98700000000002</v>
      </c>
      <c r="Q5893" s="83">
        <v>5892</v>
      </c>
      <c r="R5893" s="86">
        <v>6.7716799999999994E-2</v>
      </c>
      <c r="S5893" s="86">
        <v>0.399279</v>
      </c>
    </row>
    <row r="5894" spans="2:19" x14ac:dyDescent="0.2">
      <c r="B5894" s="33"/>
      <c r="L5894" s="84">
        <v>0.45050000000000001</v>
      </c>
      <c r="M5894" s="83">
        <v>5693.31</v>
      </c>
      <c r="N5894" s="83">
        <v>199.69300000000001</v>
      </c>
      <c r="O5894" s="83">
        <v>5493.61</v>
      </c>
      <c r="P5894" s="83">
        <v>399.387</v>
      </c>
      <c r="Q5894" s="83">
        <v>5893</v>
      </c>
      <c r="R5894" s="86">
        <v>6.7773100000000003E-2</v>
      </c>
      <c r="S5894" s="86">
        <v>0.399279</v>
      </c>
    </row>
    <row r="5895" spans="2:19" x14ac:dyDescent="0.2">
      <c r="B5895" s="33"/>
      <c r="L5895" s="84">
        <v>0.45019999999999999</v>
      </c>
      <c r="M5895" s="83">
        <v>5694.11</v>
      </c>
      <c r="N5895" s="83">
        <v>199.893</v>
      </c>
      <c r="O5895" s="83">
        <v>5494.21</v>
      </c>
      <c r="P5895" s="83">
        <v>399.78699999999998</v>
      </c>
      <c r="Q5895" s="83">
        <v>5894</v>
      </c>
      <c r="R5895" s="86">
        <v>6.7829399999999998E-2</v>
      </c>
      <c r="S5895" s="86">
        <v>0.39987499999999998</v>
      </c>
    </row>
    <row r="5896" spans="2:19" x14ac:dyDescent="0.2">
      <c r="B5896" s="33"/>
      <c r="L5896" s="84">
        <v>0.44950000000000001</v>
      </c>
      <c r="M5896" s="83">
        <v>5694.91</v>
      </c>
      <c r="N5896" s="83">
        <v>200.09299999999999</v>
      </c>
      <c r="O5896" s="83">
        <v>5494.81</v>
      </c>
      <c r="P5896" s="83">
        <v>400.18700000000001</v>
      </c>
      <c r="Q5896" s="83">
        <v>5895</v>
      </c>
      <c r="R5896" s="86">
        <v>6.7885799999999996E-2</v>
      </c>
      <c r="S5896" s="86">
        <v>0.400173</v>
      </c>
    </row>
    <row r="5897" spans="2:19" x14ac:dyDescent="0.2">
      <c r="B5897" s="33"/>
      <c r="L5897" s="84">
        <v>0.44879999999999998</v>
      </c>
      <c r="M5897" s="83">
        <v>5695.71</v>
      </c>
      <c r="N5897" s="83">
        <v>200.29400000000001</v>
      </c>
      <c r="O5897" s="83">
        <v>5495.41</v>
      </c>
      <c r="P5897" s="83">
        <v>400.58699999999999</v>
      </c>
      <c r="Q5897" s="83">
        <v>5896</v>
      </c>
      <c r="R5897" s="86">
        <v>6.7942199999999994E-2</v>
      </c>
      <c r="S5897" s="86">
        <v>0.40047100000000002</v>
      </c>
    </row>
    <row r="5898" spans="2:19" x14ac:dyDescent="0.2">
      <c r="B5898" s="33"/>
      <c r="L5898" s="84">
        <v>0.44750000000000001</v>
      </c>
      <c r="M5898" s="83">
        <v>5696.51</v>
      </c>
      <c r="N5898" s="83">
        <v>200.494</v>
      </c>
      <c r="O5898" s="83">
        <v>5496.01</v>
      </c>
      <c r="P5898" s="83">
        <v>400.988</v>
      </c>
      <c r="Q5898" s="83">
        <v>5897</v>
      </c>
      <c r="R5898" s="86">
        <v>6.7998699999999995E-2</v>
      </c>
      <c r="S5898" s="86">
        <v>0.40077000000000002</v>
      </c>
    </row>
    <row r="5899" spans="2:19" x14ac:dyDescent="0.2">
      <c r="B5899" s="33"/>
      <c r="L5899" s="84">
        <v>0.44729999999999998</v>
      </c>
      <c r="M5899" s="83">
        <v>5697.31</v>
      </c>
      <c r="N5899" s="83">
        <v>200.69499999999999</v>
      </c>
      <c r="O5899" s="83">
        <v>5496.61</v>
      </c>
      <c r="P5899" s="83">
        <v>401.38900000000001</v>
      </c>
      <c r="Q5899" s="83">
        <v>5898</v>
      </c>
      <c r="R5899" s="86">
        <v>6.8055099999999993E-2</v>
      </c>
      <c r="S5899" s="86">
        <v>0.40106799999999998</v>
      </c>
    </row>
    <row r="5900" spans="2:19" x14ac:dyDescent="0.2">
      <c r="B5900" s="33"/>
      <c r="L5900" s="84">
        <v>0.4471</v>
      </c>
      <c r="M5900" s="83">
        <v>5698.1</v>
      </c>
      <c r="N5900" s="83">
        <v>200.89500000000001</v>
      </c>
      <c r="O5900" s="83">
        <v>5497.21</v>
      </c>
      <c r="P5900" s="83">
        <v>401.791</v>
      </c>
      <c r="Q5900" s="83">
        <v>5899</v>
      </c>
      <c r="R5900" s="86">
        <v>6.8111699999999997E-2</v>
      </c>
      <c r="S5900" s="86">
        <v>0.40136699999999997</v>
      </c>
    </row>
    <row r="5901" spans="2:19" x14ac:dyDescent="0.2">
      <c r="B5901" s="33"/>
      <c r="L5901" s="84">
        <v>0.44700000000000001</v>
      </c>
      <c r="M5901" s="83">
        <v>5698.9</v>
      </c>
      <c r="N5901" s="83">
        <v>201.096</v>
      </c>
      <c r="O5901" s="83">
        <v>5497.81</v>
      </c>
      <c r="P5901" s="83">
        <v>402.19200000000001</v>
      </c>
      <c r="Q5901" s="83">
        <v>5900</v>
      </c>
      <c r="R5901" s="86">
        <v>6.8168199999999998E-2</v>
      </c>
      <c r="S5901" s="86">
        <v>0.40166499999999999</v>
      </c>
    </row>
    <row r="5902" spans="2:19" x14ac:dyDescent="0.2">
      <c r="B5902" s="33"/>
      <c r="L5902" s="84">
        <v>0.44679999999999997</v>
      </c>
      <c r="M5902" s="83">
        <v>5699.7</v>
      </c>
      <c r="N5902" s="83">
        <v>201.297</v>
      </c>
      <c r="O5902" s="83">
        <v>5498.41</v>
      </c>
      <c r="P5902" s="83">
        <v>402.59399999999999</v>
      </c>
      <c r="Q5902" s="83">
        <v>5901</v>
      </c>
      <c r="R5902" s="86">
        <v>6.8224800000000002E-2</v>
      </c>
      <c r="S5902" s="86">
        <v>0.40196399999999999</v>
      </c>
    </row>
    <row r="5903" spans="2:19" x14ac:dyDescent="0.2">
      <c r="B5903" s="33"/>
      <c r="L5903" s="84">
        <v>0.44600000000000001</v>
      </c>
      <c r="M5903" s="83">
        <v>5700.5</v>
      </c>
      <c r="N5903" s="83">
        <v>201.49799999999999</v>
      </c>
      <c r="O5903" s="83">
        <v>5499</v>
      </c>
      <c r="P5903" s="83">
        <v>402.99700000000001</v>
      </c>
      <c r="Q5903" s="83">
        <v>5902</v>
      </c>
      <c r="R5903" s="86">
        <v>6.8281300000000003E-2</v>
      </c>
      <c r="S5903" s="86">
        <v>0.40226299999999998</v>
      </c>
    </row>
    <row r="5904" spans="2:19" x14ac:dyDescent="0.2">
      <c r="B5904" s="33"/>
      <c r="L5904" s="84">
        <v>0.44540000000000002</v>
      </c>
      <c r="M5904" s="83">
        <v>5701.3</v>
      </c>
      <c r="N5904" s="83">
        <v>201.7</v>
      </c>
      <c r="O5904" s="83">
        <v>5499.6</v>
      </c>
      <c r="P5904" s="83">
        <v>403.399</v>
      </c>
      <c r="Q5904" s="83">
        <v>5903</v>
      </c>
      <c r="R5904" s="86">
        <v>6.8337999999999996E-2</v>
      </c>
      <c r="S5904" s="86">
        <v>0.40256199999999998</v>
      </c>
    </row>
    <row r="5905" spans="2:19" x14ac:dyDescent="0.2">
      <c r="B5905" s="33"/>
      <c r="L5905" s="84">
        <v>0.44519999999999998</v>
      </c>
      <c r="M5905" s="83">
        <v>5702.1</v>
      </c>
      <c r="N5905" s="83">
        <v>201.90100000000001</v>
      </c>
      <c r="O5905" s="83">
        <v>5500.2</v>
      </c>
      <c r="P5905" s="83">
        <v>403.80200000000002</v>
      </c>
      <c r="Q5905" s="83">
        <v>5904</v>
      </c>
      <c r="R5905" s="86">
        <v>6.83946E-2</v>
      </c>
      <c r="S5905" s="86">
        <v>0.40286100000000002</v>
      </c>
    </row>
    <row r="5906" spans="2:19" x14ac:dyDescent="0.2">
      <c r="B5906" s="33"/>
      <c r="L5906" s="84">
        <v>0.44369999999999998</v>
      </c>
      <c r="M5906" s="83">
        <v>5702.9</v>
      </c>
      <c r="N5906" s="83">
        <v>202.10300000000001</v>
      </c>
      <c r="O5906" s="83">
        <v>5500.79</v>
      </c>
      <c r="P5906" s="83">
        <v>404.20499999999998</v>
      </c>
      <c r="Q5906" s="83">
        <v>5905</v>
      </c>
      <c r="R5906" s="86">
        <v>6.8451300000000007E-2</v>
      </c>
      <c r="S5906" s="86">
        <v>0.40316000000000002</v>
      </c>
    </row>
    <row r="5907" spans="2:19" x14ac:dyDescent="0.2">
      <c r="B5907" s="33"/>
      <c r="L5907" s="84">
        <v>0.44350000000000001</v>
      </c>
      <c r="M5907" s="83">
        <v>5703.7</v>
      </c>
      <c r="N5907" s="83">
        <v>202.304</v>
      </c>
      <c r="O5907" s="83">
        <v>5501.39</v>
      </c>
      <c r="P5907" s="83">
        <v>404.60899999999998</v>
      </c>
      <c r="Q5907" s="83">
        <v>5906</v>
      </c>
      <c r="R5907" s="86">
        <v>6.8508100000000002E-2</v>
      </c>
      <c r="S5907" s="86">
        <v>0.40345900000000001</v>
      </c>
    </row>
    <row r="5908" spans="2:19" x14ac:dyDescent="0.2">
      <c r="B5908" s="33"/>
      <c r="L5908" s="84">
        <v>0.44340000000000002</v>
      </c>
      <c r="M5908" s="83">
        <v>5704.49</v>
      </c>
      <c r="N5908" s="83">
        <v>202.506</v>
      </c>
      <c r="O5908" s="83">
        <v>5501.99</v>
      </c>
      <c r="P5908" s="83">
        <v>405.012</v>
      </c>
      <c r="Q5908" s="83">
        <v>5907</v>
      </c>
      <c r="R5908" s="86">
        <v>6.8564799999999995E-2</v>
      </c>
      <c r="S5908" s="86">
        <v>0.40420699999999998</v>
      </c>
    </row>
    <row r="5909" spans="2:19" x14ac:dyDescent="0.2">
      <c r="B5909" s="33"/>
      <c r="L5909" s="84">
        <v>0.44340000000000002</v>
      </c>
      <c r="M5909" s="83">
        <v>5705.29</v>
      </c>
      <c r="N5909" s="83">
        <v>202.708</v>
      </c>
      <c r="O5909" s="83">
        <v>5502.58</v>
      </c>
      <c r="P5909" s="83">
        <v>405.416</v>
      </c>
      <c r="Q5909" s="83">
        <v>5908</v>
      </c>
      <c r="R5909" s="86">
        <v>6.8621600000000005E-2</v>
      </c>
      <c r="S5909" s="86">
        <v>0.40420699999999998</v>
      </c>
    </row>
    <row r="5910" spans="2:19" x14ac:dyDescent="0.2">
      <c r="B5910" s="33"/>
      <c r="L5910" s="84">
        <v>0.44340000000000002</v>
      </c>
      <c r="M5910" s="83">
        <v>5706.09</v>
      </c>
      <c r="N5910" s="83">
        <v>202.91</v>
      </c>
      <c r="O5910" s="83">
        <v>5503.18</v>
      </c>
      <c r="P5910" s="83">
        <v>405.82100000000003</v>
      </c>
      <c r="Q5910" s="83">
        <v>5909</v>
      </c>
      <c r="R5910" s="86">
        <v>6.8678400000000001E-2</v>
      </c>
      <c r="S5910" s="86">
        <v>0.40420699999999998</v>
      </c>
    </row>
    <row r="5911" spans="2:19" x14ac:dyDescent="0.2">
      <c r="B5911" s="33"/>
      <c r="L5911" s="84">
        <v>0.44340000000000002</v>
      </c>
      <c r="M5911" s="83">
        <v>5706.89</v>
      </c>
      <c r="N5911" s="83">
        <v>203.113</v>
      </c>
      <c r="O5911" s="83">
        <v>5503.77</v>
      </c>
      <c r="P5911" s="83">
        <v>406.22500000000002</v>
      </c>
      <c r="Q5911" s="83">
        <v>5910</v>
      </c>
      <c r="R5911" s="86">
        <v>6.8735299999999999E-2</v>
      </c>
      <c r="S5911" s="86">
        <v>0.40420699999999998</v>
      </c>
    </row>
    <row r="5912" spans="2:19" x14ac:dyDescent="0.2">
      <c r="B5912" s="33"/>
      <c r="L5912" s="84">
        <v>0.44180000000000003</v>
      </c>
      <c r="M5912" s="83">
        <v>5707.68</v>
      </c>
      <c r="N5912" s="83">
        <v>203.315</v>
      </c>
      <c r="O5912" s="83">
        <v>5504.37</v>
      </c>
      <c r="P5912" s="83">
        <v>406.63</v>
      </c>
      <c r="Q5912" s="83">
        <v>5911</v>
      </c>
      <c r="R5912" s="86">
        <v>6.8792099999999995E-2</v>
      </c>
      <c r="S5912" s="86">
        <v>0.40525499999999998</v>
      </c>
    </row>
    <row r="5913" spans="2:19" x14ac:dyDescent="0.2">
      <c r="B5913" s="33"/>
      <c r="L5913" s="84">
        <v>0.44180000000000003</v>
      </c>
      <c r="M5913" s="83">
        <v>5708.48</v>
      </c>
      <c r="N5913" s="83">
        <v>203.518</v>
      </c>
      <c r="O5913" s="83">
        <v>5504.96</v>
      </c>
      <c r="P5913" s="83">
        <v>407.036</v>
      </c>
      <c r="Q5913" s="83">
        <v>5912</v>
      </c>
      <c r="R5913" s="86">
        <v>6.8849099999999996E-2</v>
      </c>
      <c r="S5913" s="86">
        <v>0.40525499999999998</v>
      </c>
    </row>
    <row r="5914" spans="2:19" x14ac:dyDescent="0.2">
      <c r="B5914" s="33"/>
      <c r="L5914" s="84">
        <v>0.44180000000000003</v>
      </c>
      <c r="M5914" s="83">
        <v>5709.28</v>
      </c>
      <c r="N5914" s="83">
        <v>203.721</v>
      </c>
      <c r="O5914" s="83">
        <v>5505.56</v>
      </c>
      <c r="P5914" s="83">
        <v>407.44099999999997</v>
      </c>
      <c r="Q5914" s="83">
        <v>5913</v>
      </c>
      <c r="R5914" s="86">
        <v>6.8905999999999995E-2</v>
      </c>
      <c r="S5914" s="86">
        <v>0.40525499999999998</v>
      </c>
    </row>
    <row r="5915" spans="2:19" x14ac:dyDescent="0.2">
      <c r="B5915" s="33"/>
      <c r="L5915" s="84">
        <v>0.44140000000000001</v>
      </c>
      <c r="M5915" s="83">
        <v>5710.08</v>
      </c>
      <c r="N5915" s="83">
        <v>203.92400000000001</v>
      </c>
      <c r="O5915" s="83">
        <v>5506.15</v>
      </c>
      <c r="P5915" s="83">
        <v>407.84699999999998</v>
      </c>
      <c r="Q5915" s="83">
        <v>5914</v>
      </c>
      <c r="R5915" s="86">
        <v>6.8962999999999997E-2</v>
      </c>
      <c r="S5915" s="86">
        <v>0.40585500000000002</v>
      </c>
    </row>
    <row r="5916" spans="2:19" x14ac:dyDescent="0.2">
      <c r="B5916" s="33"/>
      <c r="L5916" s="84">
        <v>0.44090000000000001</v>
      </c>
      <c r="M5916" s="83">
        <v>5710.87</v>
      </c>
      <c r="N5916" s="83">
        <v>204.12700000000001</v>
      </c>
      <c r="O5916" s="83">
        <v>5506.75</v>
      </c>
      <c r="P5916" s="83">
        <v>408.25299999999999</v>
      </c>
      <c r="Q5916" s="83">
        <v>5915</v>
      </c>
      <c r="R5916" s="86">
        <v>6.9019999999999998E-2</v>
      </c>
      <c r="S5916" s="86">
        <v>0.40630500000000003</v>
      </c>
    </row>
    <row r="5917" spans="2:19" x14ac:dyDescent="0.2">
      <c r="B5917" s="33"/>
      <c r="L5917" s="84">
        <v>0.44090000000000001</v>
      </c>
      <c r="M5917" s="83">
        <v>5711.67</v>
      </c>
      <c r="N5917" s="83">
        <v>204.33</v>
      </c>
      <c r="O5917" s="83">
        <v>5507.34</v>
      </c>
      <c r="P5917" s="83">
        <v>408.66</v>
      </c>
      <c r="Q5917" s="83">
        <v>5916</v>
      </c>
      <c r="R5917" s="86">
        <v>6.9077E-2</v>
      </c>
      <c r="S5917" s="86">
        <v>0.40630500000000003</v>
      </c>
    </row>
    <row r="5918" spans="2:19" x14ac:dyDescent="0.2">
      <c r="B5918" s="33"/>
      <c r="L5918" s="84">
        <v>0.44030000000000002</v>
      </c>
      <c r="M5918" s="83">
        <v>5712.47</v>
      </c>
      <c r="N5918" s="83">
        <v>204.53299999999999</v>
      </c>
      <c r="O5918" s="83">
        <v>5507.93</v>
      </c>
      <c r="P5918" s="83">
        <v>409.06599999999997</v>
      </c>
      <c r="Q5918" s="83">
        <v>5917</v>
      </c>
      <c r="R5918" s="86">
        <v>6.9134100000000004E-2</v>
      </c>
      <c r="S5918" s="86">
        <v>0.40750500000000001</v>
      </c>
    </row>
    <row r="5919" spans="2:19" x14ac:dyDescent="0.2">
      <c r="B5919" s="33"/>
      <c r="L5919" s="84">
        <v>0.44030000000000002</v>
      </c>
      <c r="M5919" s="83">
        <v>5713.26</v>
      </c>
      <c r="N5919" s="83">
        <v>204.73699999999999</v>
      </c>
      <c r="O5919" s="83">
        <v>5508.53</v>
      </c>
      <c r="P5919" s="83">
        <v>409.47300000000001</v>
      </c>
      <c r="Q5919" s="83">
        <v>5918</v>
      </c>
      <c r="R5919" s="86">
        <v>6.9191199999999994E-2</v>
      </c>
      <c r="S5919" s="86">
        <v>0.40750500000000001</v>
      </c>
    </row>
    <row r="5920" spans="2:19" x14ac:dyDescent="0.2">
      <c r="B5920" s="33"/>
      <c r="L5920" s="84">
        <v>0.44030000000000002</v>
      </c>
      <c r="M5920" s="83">
        <v>5714.06</v>
      </c>
      <c r="N5920" s="83">
        <v>204.94</v>
      </c>
      <c r="O5920" s="83">
        <v>5509.12</v>
      </c>
      <c r="P5920" s="83">
        <v>409.88099999999997</v>
      </c>
      <c r="Q5920" s="83">
        <v>5919</v>
      </c>
      <c r="R5920" s="86">
        <v>6.9248299999999999E-2</v>
      </c>
      <c r="S5920" s="86">
        <v>0.40750500000000001</v>
      </c>
    </row>
    <row r="5921" spans="2:19" x14ac:dyDescent="0.2">
      <c r="B5921" s="33"/>
      <c r="L5921" s="84">
        <v>0.44030000000000002</v>
      </c>
      <c r="M5921" s="83">
        <v>5714.86</v>
      </c>
      <c r="N5921" s="83">
        <v>205.14400000000001</v>
      </c>
      <c r="O5921" s="83">
        <v>5509.71</v>
      </c>
      <c r="P5921" s="83">
        <v>410.28800000000001</v>
      </c>
      <c r="Q5921" s="83">
        <v>5920</v>
      </c>
      <c r="R5921" s="86">
        <v>6.9305500000000006E-2</v>
      </c>
      <c r="S5921" s="86">
        <v>0.40750500000000001</v>
      </c>
    </row>
    <row r="5922" spans="2:19" x14ac:dyDescent="0.2">
      <c r="B5922" s="33"/>
      <c r="L5922" s="84">
        <v>0.44030000000000002</v>
      </c>
      <c r="M5922" s="83">
        <v>5715.65</v>
      </c>
      <c r="N5922" s="83">
        <v>205.34800000000001</v>
      </c>
      <c r="O5922" s="83">
        <v>5510.3</v>
      </c>
      <c r="P5922" s="83">
        <v>410.69600000000003</v>
      </c>
      <c r="Q5922" s="83">
        <v>5921</v>
      </c>
      <c r="R5922" s="86">
        <v>6.9362699999999999E-2</v>
      </c>
      <c r="S5922" s="86">
        <v>0.40750500000000001</v>
      </c>
    </row>
    <row r="5923" spans="2:19" x14ac:dyDescent="0.2">
      <c r="B5923" s="33"/>
      <c r="L5923" s="84">
        <v>0.44030000000000002</v>
      </c>
      <c r="M5923" s="83">
        <v>5716.45</v>
      </c>
      <c r="N5923" s="83">
        <v>205.55199999999999</v>
      </c>
      <c r="O5923" s="83">
        <v>5510.9</v>
      </c>
      <c r="P5923" s="83">
        <v>411.10500000000002</v>
      </c>
      <c r="Q5923" s="83">
        <v>5922</v>
      </c>
      <c r="R5923" s="86">
        <v>6.9419900000000007E-2</v>
      </c>
      <c r="S5923" s="86">
        <v>0.40750500000000001</v>
      </c>
    </row>
    <row r="5924" spans="2:19" x14ac:dyDescent="0.2">
      <c r="B5924" s="33"/>
      <c r="L5924" s="84">
        <v>0.44009999999999999</v>
      </c>
      <c r="M5924" s="83">
        <v>5717.24</v>
      </c>
      <c r="N5924" s="83">
        <v>205.75700000000001</v>
      </c>
      <c r="O5924" s="83">
        <v>5511.49</v>
      </c>
      <c r="P5924" s="83">
        <v>411.51299999999998</v>
      </c>
      <c r="Q5924" s="83">
        <v>5923</v>
      </c>
      <c r="R5924" s="86">
        <v>6.9477200000000003E-2</v>
      </c>
      <c r="S5924" s="86">
        <v>0.40855599999999997</v>
      </c>
    </row>
    <row r="5925" spans="2:19" x14ac:dyDescent="0.2">
      <c r="B5925" s="33"/>
      <c r="L5925" s="84">
        <v>0.43959999999999999</v>
      </c>
      <c r="M5925" s="83">
        <v>5718.04</v>
      </c>
      <c r="N5925" s="83">
        <v>205.96100000000001</v>
      </c>
      <c r="O5925" s="83">
        <v>5512.08</v>
      </c>
      <c r="P5925" s="83">
        <v>411.92200000000003</v>
      </c>
      <c r="Q5925" s="83">
        <v>5924</v>
      </c>
      <c r="R5925" s="86">
        <v>6.9534399999999996E-2</v>
      </c>
      <c r="S5925" s="86">
        <v>0.40885700000000003</v>
      </c>
    </row>
    <row r="5926" spans="2:19" x14ac:dyDescent="0.2">
      <c r="B5926" s="33"/>
      <c r="L5926" s="84">
        <v>0.43940000000000001</v>
      </c>
      <c r="M5926" s="83">
        <v>5718.83</v>
      </c>
      <c r="N5926" s="83">
        <v>206.166</v>
      </c>
      <c r="O5926" s="83">
        <v>5512.67</v>
      </c>
      <c r="P5926" s="83">
        <v>412.33100000000002</v>
      </c>
      <c r="Q5926" s="83">
        <v>5925</v>
      </c>
      <c r="R5926" s="86">
        <v>6.9591799999999995E-2</v>
      </c>
      <c r="S5926" s="86">
        <v>0.40960800000000003</v>
      </c>
    </row>
    <row r="5927" spans="2:19" x14ac:dyDescent="0.2">
      <c r="B5927" s="33"/>
      <c r="L5927" s="84">
        <v>0.43940000000000001</v>
      </c>
      <c r="M5927" s="83">
        <v>5719.63</v>
      </c>
      <c r="N5927" s="83">
        <v>206.37</v>
      </c>
      <c r="O5927" s="83">
        <v>5513.26</v>
      </c>
      <c r="P5927" s="83">
        <v>412.74099999999999</v>
      </c>
      <c r="Q5927" s="83">
        <v>5926</v>
      </c>
      <c r="R5927" s="86">
        <v>6.9649100000000005E-2</v>
      </c>
      <c r="S5927" s="86">
        <v>0.40960800000000003</v>
      </c>
    </row>
    <row r="5928" spans="2:19" x14ac:dyDescent="0.2">
      <c r="B5928" s="33"/>
      <c r="L5928" s="84">
        <v>0.43940000000000001</v>
      </c>
      <c r="M5928" s="83">
        <v>5720.42</v>
      </c>
      <c r="N5928" s="83">
        <v>206.57499999999999</v>
      </c>
      <c r="O5928" s="83">
        <v>5513.85</v>
      </c>
      <c r="P5928" s="83">
        <v>413.15</v>
      </c>
      <c r="Q5928" s="83">
        <v>5927</v>
      </c>
      <c r="R5928" s="86">
        <v>6.9706500000000005E-2</v>
      </c>
      <c r="S5928" s="86">
        <v>0.40960800000000003</v>
      </c>
    </row>
    <row r="5929" spans="2:19" x14ac:dyDescent="0.2">
      <c r="B5929" s="33"/>
      <c r="L5929" s="84">
        <v>0.43940000000000001</v>
      </c>
      <c r="M5929" s="83">
        <v>5721.22</v>
      </c>
      <c r="N5929" s="83">
        <v>206.78</v>
      </c>
      <c r="O5929" s="83">
        <v>5514.44</v>
      </c>
      <c r="P5929" s="83">
        <v>413.56</v>
      </c>
      <c r="Q5929" s="83">
        <v>5928</v>
      </c>
      <c r="R5929" s="86">
        <v>6.9763900000000004E-2</v>
      </c>
      <c r="S5929" s="86">
        <v>0.40960800000000003</v>
      </c>
    </row>
    <row r="5930" spans="2:19" x14ac:dyDescent="0.2">
      <c r="B5930" s="33"/>
      <c r="L5930" s="84">
        <v>0.43859999999999999</v>
      </c>
      <c r="M5930" s="83">
        <v>5722.01</v>
      </c>
      <c r="N5930" s="83">
        <v>206.98500000000001</v>
      </c>
      <c r="O5930" s="83">
        <v>5515.03</v>
      </c>
      <c r="P5930" s="83">
        <v>413.971</v>
      </c>
      <c r="Q5930" s="83">
        <v>5929</v>
      </c>
      <c r="R5930" s="86">
        <v>6.9821400000000006E-2</v>
      </c>
      <c r="S5930" s="86">
        <v>0.41036099999999998</v>
      </c>
    </row>
    <row r="5931" spans="2:19" x14ac:dyDescent="0.2">
      <c r="B5931" s="33"/>
      <c r="L5931" s="84">
        <v>0.43740000000000001</v>
      </c>
      <c r="M5931" s="83">
        <v>5722.81</v>
      </c>
      <c r="N5931" s="83">
        <v>207.191</v>
      </c>
      <c r="O5931" s="83">
        <v>5515.62</v>
      </c>
      <c r="P5931" s="83">
        <v>414.38200000000001</v>
      </c>
      <c r="Q5931" s="83">
        <v>5930</v>
      </c>
      <c r="R5931" s="86">
        <v>6.9878800000000005E-2</v>
      </c>
      <c r="S5931" s="86">
        <v>0.41066200000000003</v>
      </c>
    </row>
    <row r="5932" spans="2:19" x14ac:dyDescent="0.2">
      <c r="B5932" s="33"/>
      <c r="L5932" s="84">
        <v>0.43709999999999999</v>
      </c>
      <c r="M5932" s="83">
        <v>5723.6</v>
      </c>
      <c r="N5932" s="83">
        <v>207.39599999999999</v>
      </c>
      <c r="O5932" s="83">
        <v>5516.21</v>
      </c>
      <c r="P5932" s="83">
        <v>414.79199999999997</v>
      </c>
      <c r="Q5932" s="83">
        <v>5931</v>
      </c>
      <c r="R5932" s="86">
        <v>6.9936300000000007E-2</v>
      </c>
      <c r="S5932" s="86">
        <v>0.41096300000000002</v>
      </c>
    </row>
    <row r="5933" spans="2:19" x14ac:dyDescent="0.2">
      <c r="B5933" s="33"/>
      <c r="L5933" s="84">
        <v>0.43690000000000001</v>
      </c>
      <c r="M5933" s="83">
        <v>5724.4</v>
      </c>
      <c r="N5933" s="83">
        <v>207.602</v>
      </c>
      <c r="O5933" s="83">
        <v>5516.8</v>
      </c>
      <c r="P5933" s="83">
        <v>415.20400000000001</v>
      </c>
      <c r="Q5933" s="83">
        <v>5932</v>
      </c>
      <c r="R5933" s="86">
        <v>6.9993899999999998E-2</v>
      </c>
      <c r="S5933" s="86">
        <v>0.411414</v>
      </c>
    </row>
    <row r="5934" spans="2:19" x14ac:dyDescent="0.2">
      <c r="B5934" s="33"/>
      <c r="L5934" s="84">
        <v>0.43690000000000001</v>
      </c>
      <c r="M5934" s="83">
        <v>5725.19</v>
      </c>
      <c r="N5934" s="83">
        <v>207.80799999999999</v>
      </c>
      <c r="O5934" s="83">
        <v>5517.38</v>
      </c>
      <c r="P5934" s="83">
        <v>415.61500000000001</v>
      </c>
      <c r="Q5934" s="83">
        <v>5933</v>
      </c>
      <c r="R5934" s="86">
        <v>7.0051500000000003E-2</v>
      </c>
      <c r="S5934" s="86">
        <v>0.411414</v>
      </c>
    </row>
    <row r="5935" spans="2:19" x14ac:dyDescent="0.2">
      <c r="B5935" s="33"/>
      <c r="L5935" s="84">
        <v>0.43680000000000002</v>
      </c>
      <c r="M5935" s="83">
        <v>5725.99</v>
      </c>
      <c r="N5935" s="83">
        <v>208.01400000000001</v>
      </c>
      <c r="O5935" s="83">
        <v>5517.97</v>
      </c>
      <c r="P5935" s="83">
        <v>416.02699999999999</v>
      </c>
      <c r="Q5935" s="83">
        <v>5934</v>
      </c>
      <c r="R5935" s="86">
        <v>7.0109099999999994E-2</v>
      </c>
      <c r="S5935" s="86">
        <v>0.41186600000000001</v>
      </c>
    </row>
    <row r="5936" spans="2:19" x14ac:dyDescent="0.2">
      <c r="B5936" s="33"/>
      <c r="L5936" s="84">
        <v>0.43519999999999998</v>
      </c>
      <c r="M5936" s="83">
        <v>5726.78</v>
      </c>
      <c r="N5936" s="83">
        <v>208.22</v>
      </c>
      <c r="O5936" s="83">
        <v>5518.56</v>
      </c>
      <c r="P5936" s="83">
        <v>416.43900000000002</v>
      </c>
      <c r="Q5936" s="83">
        <v>5935</v>
      </c>
      <c r="R5936" s="86">
        <v>7.0166699999999999E-2</v>
      </c>
      <c r="S5936" s="86">
        <v>0.41231800000000002</v>
      </c>
    </row>
    <row r="5937" spans="2:19" x14ac:dyDescent="0.2">
      <c r="B5937" s="33"/>
      <c r="L5937" s="84">
        <v>0.43519999999999998</v>
      </c>
      <c r="M5937" s="83">
        <v>5727.57</v>
      </c>
      <c r="N5937" s="83">
        <v>208.42599999999999</v>
      </c>
      <c r="O5937" s="83">
        <v>5519.15</v>
      </c>
      <c r="P5937" s="83">
        <v>416.85199999999998</v>
      </c>
      <c r="Q5937" s="83">
        <v>5936</v>
      </c>
      <c r="R5937" s="86">
        <v>7.0224400000000006E-2</v>
      </c>
      <c r="S5937" s="86">
        <v>0.41231800000000002</v>
      </c>
    </row>
    <row r="5938" spans="2:19" x14ac:dyDescent="0.2">
      <c r="B5938" s="33"/>
      <c r="L5938" s="84">
        <v>0.43509999999999999</v>
      </c>
      <c r="M5938" s="83">
        <v>5728.37</v>
      </c>
      <c r="N5938" s="83">
        <v>208.63200000000001</v>
      </c>
      <c r="O5938" s="83">
        <v>5519.74</v>
      </c>
      <c r="P5938" s="83">
        <v>417.26499999999999</v>
      </c>
      <c r="Q5938" s="83">
        <v>5937</v>
      </c>
      <c r="R5938" s="86">
        <v>7.02821E-2</v>
      </c>
      <c r="S5938" s="86">
        <v>0.41292200000000001</v>
      </c>
    </row>
    <row r="5939" spans="2:19" x14ac:dyDescent="0.2">
      <c r="B5939" s="33"/>
      <c r="L5939" s="84">
        <v>0.43509999999999999</v>
      </c>
      <c r="M5939" s="83">
        <v>5729.16</v>
      </c>
      <c r="N5939" s="83">
        <v>208.839</v>
      </c>
      <c r="O5939" s="83">
        <v>5520.32</v>
      </c>
      <c r="P5939" s="83">
        <v>417.678</v>
      </c>
      <c r="Q5939" s="83">
        <v>5938</v>
      </c>
      <c r="R5939" s="86">
        <v>7.0339799999999994E-2</v>
      </c>
      <c r="S5939" s="86">
        <v>0.41292200000000001</v>
      </c>
    </row>
    <row r="5940" spans="2:19" x14ac:dyDescent="0.2">
      <c r="B5940" s="33"/>
      <c r="L5940" s="84">
        <v>0.43459999999999999</v>
      </c>
      <c r="M5940" s="83">
        <v>5729.95</v>
      </c>
      <c r="N5940" s="83">
        <v>209.04599999999999</v>
      </c>
      <c r="O5940" s="83">
        <v>5520.91</v>
      </c>
      <c r="P5940" s="83">
        <v>418.09100000000001</v>
      </c>
      <c r="Q5940" s="83">
        <v>5939</v>
      </c>
      <c r="R5940" s="86">
        <v>7.0397500000000002E-2</v>
      </c>
      <c r="S5940" s="86">
        <v>0.41337400000000002</v>
      </c>
    </row>
    <row r="5941" spans="2:19" x14ac:dyDescent="0.2">
      <c r="B5941" s="33"/>
      <c r="L5941" s="84">
        <v>0.43340000000000001</v>
      </c>
      <c r="M5941" s="83">
        <v>5730.75</v>
      </c>
      <c r="N5941" s="83">
        <v>209.25200000000001</v>
      </c>
      <c r="O5941" s="83">
        <v>5521.5</v>
      </c>
      <c r="P5941" s="83">
        <v>418.505</v>
      </c>
      <c r="Q5941" s="83">
        <v>5940</v>
      </c>
      <c r="R5941" s="86">
        <v>7.0455299999999998E-2</v>
      </c>
      <c r="S5941" s="86">
        <v>0.41367599999999999</v>
      </c>
    </row>
    <row r="5942" spans="2:19" x14ac:dyDescent="0.2">
      <c r="B5942" s="33"/>
      <c r="L5942" s="84">
        <v>0.43330000000000002</v>
      </c>
      <c r="M5942" s="83">
        <v>5731.54</v>
      </c>
      <c r="N5942" s="83">
        <v>209.459</v>
      </c>
      <c r="O5942" s="83">
        <v>5522.08</v>
      </c>
      <c r="P5942" s="83">
        <v>418.91899999999998</v>
      </c>
      <c r="Q5942" s="83">
        <v>5941</v>
      </c>
      <c r="R5942" s="86">
        <v>7.0513199999999998E-2</v>
      </c>
      <c r="S5942" s="86">
        <v>0.41443099999999999</v>
      </c>
    </row>
    <row r="5943" spans="2:19" x14ac:dyDescent="0.2">
      <c r="B5943" s="33"/>
      <c r="L5943" s="84">
        <v>0.43330000000000002</v>
      </c>
      <c r="M5943" s="83">
        <v>5732.33</v>
      </c>
      <c r="N5943" s="83">
        <v>209.666</v>
      </c>
      <c r="O5943" s="83">
        <v>5522.67</v>
      </c>
      <c r="P5943" s="83">
        <v>419.33300000000003</v>
      </c>
      <c r="Q5943" s="83">
        <v>5942</v>
      </c>
      <c r="R5943" s="86">
        <v>7.0570999999999995E-2</v>
      </c>
      <c r="S5943" s="86">
        <v>0.41443099999999999</v>
      </c>
    </row>
    <row r="5944" spans="2:19" x14ac:dyDescent="0.2">
      <c r="B5944" s="33"/>
      <c r="L5944" s="84">
        <v>0.43330000000000002</v>
      </c>
      <c r="M5944" s="83">
        <v>5733.13</v>
      </c>
      <c r="N5944" s="83">
        <v>209.874</v>
      </c>
      <c r="O5944" s="83">
        <v>5523.25</v>
      </c>
      <c r="P5944" s="83">
        <v>419.74799999999999</v>
      </c>
      <c r="Q5944" s="83">
        <v>5943</v>
      </c>
      <c r="R5944" s="86">
        <v>7.0628899999999994E-2</v>
      </c>
      <c r="S5944" s="86">
        <v>0.41443099999999999</v>
      </c>
    </row>
    <row r="5945" spans="2:19" x14ac:dyDescent="0.2">
      <c r="B5945" s="33"/>
      <c r="L5945" s="84">
        <v>0.43330000000000002</v>
      </c>
      <c r="M5945" s="83">
        <v>5733.92</v>
      </c>
      <c r="N5945" s="83">
        <v>210.08099999999999</v>
      </c>
      <c r="O5945" s="83">
        <v>5523.84</v>
      </c>
      <c r="P5945" s="83">
        <v>420.16199999999998</v>
      </c>
      <c r="Q5945" s="83">
        <v>5944</v>
      </c>
      <c r="R5945" s="86">
        <v>7.0686799999999994E-2</v>
      </c>
      <c r="S5945" s="86">
        <v>0.41443099999999999</v>
      </c>
    </row>
    <row r="5946" spans="2:19" x14ac:dyDescent="0.2">
      <c r="B5946" s="33"/>
      <c r="L5946" s="84">
        <v>0.43209999999999998</v>
      </c>
      <c r="M5946" s="83">
        <v>5734.71</v>
      </c>
      <c r="N5946" s="83">
        <v>210.28899999999999</v>
      </c>
      <c r="O5946" s="83">
        <v>5524.42</v>
      </c>
      <c r="P5946" s="83">
        <v>420.57799999999997</v>
      </c>
      <c r="Q5946" s="83">
        <v>5945</v>
      </c>
      <c r="R5946" s="86">
        <v>7.0744799999999997E-2</v>
      </c>
      <c r="S5946" s="86">
        <v>0.415186</v>
      </c>
    </row>
    <row r="5947" spans="2:19" x14ac:dyDescent="0.2">
      <c r="B5947" s="33"/>
      <c r="L5947" s="84">
        <v>0.43180000000000002</v>
      </c>
      <c r="M5947" s="83">
        <v>5735.5</v>
      </c>
      <c r="N5947" s="83">
        <v>210.49700000000001</v>
      </c>
      <c r="O5947" s="83">
        <v>5525.01</v>
      </c>
      <c r="P5947" s="83">
        <v>420.99299999999999</v>
      </c>
      <c r="Q5947" s="83">
        <v>5946</v>
      </c>
      <c r="R5947" s="86">
        <v>7.0802699999999996E-2</v>
      </c>
      <c r="S5947" s="86">
        <v>0.41563899999999998</v>
      </c>
    </row>
    <row r="5948" spans="2:19" x14ac:dyDescent="0.2">
      <c r="B5948" s="33"/>
      <c r="L5948" s="84">
        <v>0.43180000000000002</v>
      </c>
      <c r="M5948" s="83">
        <v>5736.3</v>
      </c>
      <c r="N5948" s="83">
        <v>210.70400000000001</v>
      </c>
      <c r="O5948" s="83">
        <v>5525.59</v>
      </c>
      <c r="P5948" s="83">
        <v>421.40899999999999</v>
      </c>
      <c r="Q5948" s="83">
        <v>5947</v>
      </c>
      <c r="R5948" s="86">
        <v>7.0860800000000002E-2</v>
      </c>
      <c r="S5948" s="86">
        <v>0.41563899999999998</v>
      </c>
    </row>
    <row r="5949" spans="2:19" x14ac:dyDescent="0.2">
      <c r="B5949" s="33"/>
      <c r="L5949" s="84">
        <v>0.43030000000000002</v>
      </c>
      <c r="M5949" s="83">
        <v>5737.09</v>
      </c>
      <c r="N5949" s="83">
        <v>210.91200000000001</v>
      </c>
      <c r="O5949" s="83">
        <v>5526.18</v>
      </c>
      <c r="P5949" s="83">
        <v>421.82499999999999</v>
      </c>
      <c r="Q5949" s="83">
        <v>5948</v>
      </c>
      <c r="R5949" s="86">
        <v>7.0918800000000004E-2</v>
      </c>
      <c r="S5949" s="86">
        <v>0.41609299999999999</v>
      </c>
    </row>
    <row r="5950" spans="2:19" x14ac:dyDescent="0.2">
      <c r="B5950" s="33"/>
      <c r="L5950" s="84">
        <v>0.43020000000000003</v>
      </c>
      <c r="M5950" s="83">
        <v>5737.88</v>
      </c>
      <c r="N5950" s="83">
        <v>211.12100000000001</v>
      </c>
      <c r="O5950" s="83">
        <v>5526.76</v>
      </c>
      <c r="P5950" s="83">
        <v>422.24099999999999</v>
      </c>
      <c r="Q5950" s="83">
        <v>5949</v>
      </c>
      <c r="R5950" s="86">
        <v>7.0976899999999996E-2</v>
      </c>
      <c r="S5950" s="86">
        <v>0.41639500000000002</v>
      </c>
    </row>
    <row r="5951" spans="2:19" x14ac:dyDescent="0.2">
      <c r="B5951" s="33"/>
      <c r="L5951" s="84">
        <v>0.4294</v>
      </c>
      <c r="M5951" s="83">
        <v>5738.67</v>
      </c>
      <c r="N5951" s="83">
        <v>211.32900000000001</v>
      </c>
      <c r="O5951" s="83">
        <v>5527.34</v>
      </c>
      <c r="P5951" s="83">
        <v>422.65800000000002</v>
      </c>
      <c r="Q5951" s="83">
        <v>5950</v>
      </c>
      <c r="R5951" s="86">
        <v>7.1035000000000001E-2</v>
      </c>
      <c r="S5951" s="86">
        <v>0.41669800000000001</v>
      </c>
    </row>
    <row r="5952" spans="2:19" x14ac:dyDescent="0.2">
      <c r="B5952" s="33"/>
      <c r="L5952" s="84">
        <v>0.42849999999999999</v>
      </c>
      <c r="M5952" s="83">
        <v>5739.46</v>
      </c>
      <c r="N5952" s="83">
        <v>211.53800000000001</v>
      </c>
      <c r="O5952" s="83">
        <v>5527.92</v>
      </c>
      <c r="P5952" s="83">
        <v>423.07499999999999</v>
      </c>
      <c r="Q5952" s="83">
        <v>5951</v>
      </c>
      <c r="R5952" s="86">
        <v>7.1093100000000006E-2</v>
      </c>
      <c r="S5952" s="86">
        <v>0.41699999999999998</v>
      </c>
    </row>
    <row r="5953" spans="2:19" x14ac:dyDescent="0.2">
      <c r="B5953" s="33"/>
      <c r="L5953" s="84">
        <v>0.42830000000000001</v>
      </c>
      <c r="M5953" s="83">
        <v>5740.25</v>
      </c>
      <c r="N5953" s="83">
        <v>211.74600000000001</v>
      </c>
      <c r="O5953" s="83">
        <v>5528.51</v>
      </c>
      <c r="P5953" s="83">
        <v>423.49200000000002</v>
      </c>
      <c r="Q5953" s="83">
        <v>5952</v>
      </c>
      <c r="R5953" s="86">
        <v>7.1151300000000001E-2</v>
      </c>
      <c r="S5953" s="86">
        <v>0.41730299999999998</v>
      </c>
    </row>
    <row r="5954" spans="2:19" x14ac:dyDescent="0.2">
      <c r="B5954" s="33"/>
      <c r="L5954" s="84">
        <v>0.42749999999999999</v>
      </c>
      <c r="M5954" s="83">
        <v>5741.05</v>
      </c>
      <c r="N5954" s="83">
        <v>211.95500000000001</v>
      </c>
      <c r="O5954" s="83">
        <v>5529.09</v>
      </c>
      <c r="P5954" s="83">
        <v>423.91</v>
      </c>
      <c r="Q5954" s="83">
        <v>5953</v>
      </c>
      <c r="R5954" s="86">
        <v>7.1209499999999995E-2</v>
      </c>
      <c r="S5954" s="86">
        <v>0.41760599999999998</v>
      </c>
    </row>
    <row r="5955" spans="2:19" x14ac:dyDescent="0.2">
      <c r="B5955" s="33"/>
      <c r="L5955" s="84">
        <v>0.4269</v>
      </c>
      <c r="M5955" s="83">
        <v>5741.84</v>
      </c>
      <c r="N5955" s="83">
        <v>212.16399999999999</v>
      </c>
      <c r="O5955" s="83">
        <v>5529.67</v>
      </c>
      <c r="P5955" s="83">
        <v>424.32799999999997</v>
      </c>
      <c r="Q5955" s="83">
        <v>5954</v>
      </c>
      <c r="R5955" s="86">
        <v>7.1267700000000003E-2</v>
      </c>
      <c r="S5955" s="86">
        <v>0.417908</v>
      </c>
    </row>
    <row r="5956" spans="2:19" x14ac:dyDescent="0.2">
      <c r="B5956" s="33"/>
      <c r="L5956" s="84">
        <v>0.42580000000000001</v>
      </c>
      <c r="M5956" s="83">
        <v>5742.63</v>
      </c>
      <c r="N5956" s="83">
        <v>212.37299999999999</v>
      </c>
      <c r="O5956" s="83">
        <v>5530.25</v>
      </c>
      <c r="P5956" s="83">
        <v>424.74599999999998</v>
      </c>
      <c r="Q5956" s="83">
        <v>5955</v>
      </c>
      <c r="R5956" s="86">
        <v>7.1326000000000001E-2</v>
      </c>
      <c r="S5956" s="86">
        <v>0.418211</v>
      </c>
    </row>
    <row r="5957" spans="2:19" x14ac:dyDescent="0.2">
      <c r="B5957" s="33"/>
      <c r="L5957" s="84">
        <v>0.42549999999999999</v>
      </c>
      <c r="M5957" s="83">
        <v>5743.42</v>
      </c>
      <c r="N5957" s="83">
        <v>212.58199999999999</v>
      </c>
      <c r="O5957" s="83">
        <v>5530.84</v>
      </c>
      <c r="P5957" s="83">
        <v>425.16500000000002</v>
      </c>
      <c r="Q5957" s="83">
        <v>5956</v>
      </c>
      <c r="R5957" s="86">
        <v>7.1384299999999998E-2</v>
      </c>
      <c r="S5957" s="86">
        <v>0.418514</v>
      </c>
    </row>
    <row r="5958" spans="2:19" x14ac:dyDescent="0.2">
      <c r="B5958" s="33"/>
      <c r="L5958" s="84">
        <v>0.42509999999999998</v>
      </c>
      <c r="M5958" s="83">
        <v>5744.21</v>
      </c>
      <c r="N5958" s="83">
        <v>212.792</v>
      </c>
      <c r="O5958" s="83">
        <v>5531.42</v>
      </c>
      <c r="P5958" s="83">
        <v>425.58300000000003</v>
      </c>
      <c r="Q5958" s="83">
        <v>5957</v>
      </c>
      <c r="R5958" s="86">
        <v>7.1442599999999995E-2</v>
      </c>
      <c r="S5958" s="86">
        <v>0.41881699999999999</v>
      </c>
    </row>
    <row r="5959" spans="2:19" x14ac:dyDescent="0.2">
      <c r="B5959" s="33"/>
      <c r="L5959" s="84">
        <v>0.42459999999999998</v>
      </c>
      <c r="M5959" s="83">
        <v>5745</v>
      </c>
      <c r="N5959" s="83">
        <v>213.001</v>
      </c>
      <c r="O5959" s="83">
        <v>5532</v>
      </c>
      <c r="P5959" s="83">
        <v>426.00299999999999</v>
      </c>
      <c r="Q5959" s="83">
        <v>5958</v>
      </c>
      <c r="R5959" s="86">
        <v>7.1500900000000006E-2</v>
      </c>
      <c r="S5959" s="86">
        <v>0.41911999999999999</v>
      </c>
    </row>
    <row r="5960" spans="2:19" x14ac:dyDescent="0.2">
      <c r="B5960" s="33"/>
      <c r="L5960" s="84">
        <v>0.42370000000000002</v>
      </c>
      <c r="M5960" s="83">
        <v>5745.79</v>
      </c>
      <c r="N5960" s="83">
        <v>213.21100000000001</v>
      </c>
      <c r="O5960" s="83">
        <v>5532.58</v>
      </c>
      <c r="P5960" s="83">
        <v>426.42200000000003</v>
      </c>
      <c r="Q5960" s="83">
        <v>5959</v>
      </c>
      <c r="R5960" s="86">
        <v>7.1559300000000006E-2</v>
      </c>
      <c r="S5960" s="86">
        <v>0.41942299999999999</v>
      </c>
    </row>
    <row r="5961" spans="2:19" x14ac:dyDescent="0.2">
      <c r="B5961" s="33"/>
      <c r="L5961" s="84">
        <v>0.4234</v>
      </c>
      <c r="M5961" s="83">
        <v>5746.58</v>
      </c>
      <c r="N5961" s="83">
        <v>213.42099999999999</v>
      </c>
      <c r="O5961" s="83">
        <v>5533.16</v>
      </c>
      <c r="P5961" s="83">
        <v>426.84199999999998</v>
      </c>
      <c r="Q5961" s="83">
        <v>5960</v>
      </c>
      <c r="R5961" s="86">
        <v>7.1617700000000006E-2</v>
      </c>
      <c r="S5961" s="86">
        <v>0.42003000000000001</v>
      </c>
    </row>
    <row r="5962" spans="2:19" x14ac:dyDescent="0.2">
      <c r="B5962" s="33"/>
      <c r="L5962" s="84">
        <v>0.4234</v>
      </c>
      <c r="M5962" s="83">
        <v>5747.37</v>
      </c>
      <c r="N5962" s="83">
        <v>213.631</v>
      </c>
      <c r="O5962" s="83">
        <v>5533.74</v>
      </c>
      <c r="P5962" s="83">
        <v>427.262</v>
      </c>
      <c r="Q5962" s="83">
        <v>5961</v>
      </c>
      <c r="R5962" s="86">
        <v>7.1676199999999995E-2</v>
      </c>
      <c r="S5962" s="86">
        <v>0.42003000000000001</v>
      </c>
    </row>
    <row r="5963" spans="2:19" x14ac:dyDescent="0.2">
      <c r="B5963" s="33"/>
      <c r="L5963" s="84">
        <v>0.4234</v>
      </c>
      <c r="M5963" s="83">
        <v>5748.16</v>
      </c>
      <c r="N5963" s="83">
        <v>213.84100000000001</v>
      </c>
      <c r="O5963" s="83">
        <v>5534.32</v>
      </c>
      <c r="P5963" s="83">
        <v>427.68200000000002</v>
      </c>
      <c r="Q5963" s="83">
        <v>5962</v>
      </c>
      <c r="R5963" s="86">
        <v>7.1734699999999998E-2</v>
      </c>
      <c r="S5963" s="86">
        <v>0.42003000000000001</v>
      </c>
    </row>
    <row r="5964" spans="2:19" x14ac:dyDescent="0.2">
      <c r="B5964" s="33"/>
      <c r="L5964" s="84">
        <v>0.4229</v>
      </c>
      <c r="M5964" s="83">
        <v>5748.95</v>
      </c>
      <c r="N5964" s="83">
        <v>214.05099999999999</v>
      </c>
      <c r="O5964" s="83">
        <v>5534.9</v>
      </c>
      <c r="P5964" s="83">
        <v>428.10300000000001</v>
      </c>
      <c r="Q5964" s="83">
        <v>5963</v>
      </c>
      <c r="R5964" s="86">
        <v>7.1793200000000001E-2</v>
      </c>
      <c r="S5964" s="86">
        <v>0.42063699999999998</v>
      </c>
    </row>
    <row r="5965" spans="2:19" x14ac:dyDescent="0.2">
      <c r="B5965" s="33"/>
      <c r="L5965" s="84">
        <v>0.42209999999999998</v>
      </c>
      <c r="M5965" s="83">
        <v>5749.74</v>
      </c>
      <c r="N5965" s="83">
        <v>214.262</v>
      </c>
      <c r="O5965" s="83">
        <v>5535.48</v>
      </c>
      <c r="P5965" s="83">
        <v>428.524</v>
      </c>
      <c r="Q5965" s="83">
        <v>5964</v>
      </c>
      <c r="R5965" s="86">
        <v>7.1851700000000004E-2</v>
      </c>
      <c r="S5965" s="86">
        <v>0.42093999999999998</v>
      </c>
    </row>
    <row r="5966" spans="2:19" x14ac:dyDescent="0.2">
      <c r="B5966" s="33"/>
      <c r="L5966" s="84">
        <v>0.42180000000000001</v>
      </c>
      <c r="M5966" s="83">
        <v>5750.53</v>
      </c>
      <c r="N5966" s="83">
        <v>214.47200000000001</v>
      </c>
      <c r="O5966" s="83">
        <v>5536.06</v>
      </c>
      <c r="P5966" s="83">
        <v>428.94499999999999</v>
      </c>
      <c r="Q5966" s="83">
        <v>5965</v>
      </c>
      <c r="R5966" s="86">
        <v>7.1910299999999996E-2</v>
      </c>
      <c r="S5966" s="86">
        <v>0.42124400000000001</v>
      </c>
    </row>
    <row r="5967" spans="2:19" x14ac:dyDescent="0.2">
      <c r="B5967" s="33"/>
      <c r="L5967" s="84">
        <v>0.4204</v>
      </c>
      <c r="M5967" s="83">
        <v>5751.32</v>
      </c>
      <c r="N5967" s="83">
        <v>214.68299999999999</v>
      </c>
      <c r="O5967" s="83">
        <v>5536.63</v>
      </c>
      <c r="P5967" s="83">
        <v>429.36599999999999</v>
      </c>
      <c r="Q5967" s="83">
        <v>5966</v>
      </c>
      <c r="R5967" s="86">
        <v>7.1968900000000002E-2</v>
      </c>
      <c r="S5967" s="86">
        <v>0.42154799999999998</v>
      </c>
    </row>
    <row r="5968" spans="2:19" x14ac:dyDescent="0.2">
      <c r="B5968" s="33"/>
      <c r="L5968" s="84">
        <v>0.42020000000000002</v>
      </c>
      <c r="M5968" s="83">
        <v>5752.11</v>
      </c>
      <c r="N5968" s="83">
        <v>214.89400000000001</v>
      </c>
      <c r="O5968" s="83">
        <v>5537.21</v>
      </c>
      <c r="P5968" s="83">
        <v>429.78800000000001</v>
      </c>
      <c r="Q5968" s="83">
        <v>5967</v>
      </c>
      <c r="R5968" s="86">
        <v>7.2027499999999994E-2</v>
      </c>
      <c r="S5968" s="86">
        <v>0.422155</v>
      </c>
    </row>
    <row r="5969" spans="2:19" x14ac:dyDescent="0.2">
      <c r="B5969" s="33"/>
      <c r="L5969" s="84">
        <v>0.42020000000000002</v>
      </c>
      <c r="M5969" s="83">
        <v>5752.89</v>
      </c>
      <c r="N5969" s="83">
        <v>215.10499999999999</v>
      </c>
      <c r="O5969" s="83">
        <v>5537.79</v>
      </c>
      <c r="P5969" s="83">
        <v>430.21</v>
      </c>
      <c r="Q5969" s="83">
        <v>5968</v>
      </c>
      <c r="R5969" s="86">
        <v>7.2086200000000003E-2</v>
      </c>
      <c r="S5969" s="86">
        <v>0.422155</v>
      </c>
    </row>
    <row r="5970" spans="2:19" x14ac:dyDescent="0.2">
      <c r="B5970" s="33"/>
      <c r="L5970" s="84">
        <v>0.42020000000000002</v>
      </c>
      <c r="M5970" s="83">
        <v>5753.68</v>
      </c>
      <c r="N5970" s="83">
        <v>215.316</v>
      </c>
      <c r="O5970" s="83">
        <v>5538.37</v>
      </c>
      <c r="P5970" s="83">
        <v>430.63299999999998</v>
      </c>
      <c r="Q5970" s="83">
        <v>5969</v>
      </c>
      <c r="R5970" s="86">
        <v>7.2144899999999998E-2</v>
      </c>
      <c r="S5970" s="86">
        <v>0.422155</v>
      </c>
    </row>
    <row r="5971" spans="2:19" x14ac:dyDescent="0.2">
      <c r="B5971" s="33"/>
      <c r="L5971" s="84">
        <v>0.41970000000000002</v>
      </c>
      <c r="M5971" s="83">
        <v>5754.47</v>
      </c>
      <c r="N5971" s="83">
        <v>215.52799999999999</v>
      </c>
      <c r="O5971" s="83">
        <v>5538.94</v>
      </c>
      <c r="P5971" s="83">
        <v>431.05599999999998</v>
      </c>
      <c r="Q5971" s="83">
        <v>5970</v>
      </c>
      <c r="R5971" s="86">
        <v>7.2203600000000007E-2</v>
      </c>
      <c r="S5971" s="86">
        <v>0.422763</v>
      </c>
    </row>
    <row r="5972" spans="2:19" x14ac:dyDescent="0.2">
      <c r="B5972" s="33"/>
      <c r="L5972" s="84">
        <v>0.41959999999999997</v>
      </c>
      <c r="M5972" s="83">
        <v>5755.26</v>
      </c>
      <c r="N5972" s="83">
        <v>215.739</v>
      </c>
      <c r="O5972" s="83">
        <v>5539.52</v>
      </c>
      <c r="P5972" s="83">
        <v>431.47899999999998</v>
      </c>
      <c r="Q5972" s="83">
        <v>5971</v>
      </c>
      <c r="R5972" s="86">
        <v>7.2262400000000004E-2</v>
      </c>
      <c r="S5972" s="86">
        <v>0.42306700000000003</v>
      </c>
    </row>
    <row r="5973" spans="2:19" x14ac:dyDescent="0.2">
      <c r="B5973" s="33"/>
      <c r="L5973" s="84">
        <v>0.41880000000000001</v>
      </c>
      <c r="M5973" s="83">
        <v>5756.05</v>
      </c>
      <c r="N5973" s="83">
        <v>215.95099999999999</v>
      </c>
      <c r="O5973" s="83">
        <v>5540.1</v>
      </c>
      <c r="P5973" s="83">
        <v>431.90199999999999</v>
      </c>
      <c r="Q5973" s="83">
        <v>5972</v>
      </c>
      <c r="R5973" s="86">
        <v>7.2321200000000002E-2</v>
      </c>
      <c r="S5973" s="86">
        <v>0.42352299999999998</v>
      </c>
    </row>
    <row r="5974" spans="2:19" x14ac:dyDescent="0.2">
      <c r="B5974" s="33"/>
      <c r="L5974" s="84">
        <v>0.41880000000000001</v>
      </c>
      <c r="M5974" s="83">
        <v>5756.84</v>
      </c>
      <c r="N5974" s="83">
        <v>216.16300000000001</v>
      </c>
      <c r="O5974" s="83">
        <v>5540.67</v>
      </c>
      <c r="P5974" s="83">
        <v>432.32600000000002</v>
      </c>
      <c r="Q5974" s="83">
        <v>5973</v>
      </c>
      <c r="R5974" s="86">
        <v>7.238E-2</v>
      </c>
      <c r="S5974" s="86">
        <v>0.42352299999999998</v>
      </c>
    </row>
    <row r="5975" spans="2:19" x14ac:dyDescent="0.2">
      <c r="B5975" s="33"/>
      <c r="L5975" s="84">
        <v>0.4173</v>
      </c>
      <c r="M5975" s="83">
        <v>5757.63</v>
      </c>
      <c r="N5975" s="83">
        <v>216.375</v>
      </c>
      <c r="O5975" s="83">
        <v>5541.25</v>
      </c>
      <c r="P5975" s="83">
        <v>432.75</v>
      </c>
      <c r="Q5975" s="83">
        <v>5974</v>
      </c>
      <c r="R5975" s="86">
        <v>7.2438900000000001E-2</v>
      </c>
      <c r="S5975" s="86">
        <v>0.42397899999999999</v>
      </c>
    </row>
    <row r="5976" spans="2:19" x14ac:dyDescent="0.2">
      <c r="B5976" s="33"/>
      <c r="L5976" s="84">
        <v>0.41720000000000002</v>
      </c>
      <c r="M5976" s="83">
        <v>5758.41</v>
      </c>
      <c r="N5976" s="83">
        <v>216.58699999999999</v>
      </c>
      <c r="O5976" s="83">
        <v>5541.83</v>
      </c>
      <c r="P5976" s="83">
        <v>433.17399999999998</v>
      </c>
      <c r="Q5976" s="83">
        <v>5975</v>
      </c>
      <c r="R5976" s="86">
        <v>7.2497699999999998E-2</v>
      </c>
      <c r="S5976" s="86">
        <v>0.42428399999999999</v>
      </c>
    </row>
    <row r="5977" spans="2:19" x14ac:dyDescent="0.2">
      <c r="B5977" s="33"/>
      <c r="L5977" s="84">
        <v>0.41689999999999999</v>
      </c>
      <c r="M5977" s="83">
        <v>5759.2</v>
      </c>
      <c r="N5977" s="83">
        <v>216.79900000000001</v>
      </c>
      <c r="O5977" s="83">
        <v>5542.4</v>
      </c>
      <c r="P5977" s="83">
        <v>433.59899999999999</v>
      </c>
      <c r="Q5977" s="83">
        <v>5976</v>
      </c>
      <c r="R5977" s="86">
        <v>7.2556700000000002E-2</v>
      </c>
      <c r="S5977" s="86">
        <v>0.42458800000000002</v>
      </c>
    </row>
    <row r="5978" spans="2:19" x14ac:dyDescent="0.2">
      <c r="B5978" s="33"/>
      <c r="L5978" s="84">
        <v>0.41560000000000002</v>
      </c>
      <c r="M5978" s="83">
        <v>5759.99</v>
      </c>
      <c r="N5978" s="83">
        <v>217.012</v>
      </c>
      <c r="O5978" s="83">
        <v>5542.98</v>
      </c>
      <c r="P5978" s="83">
        <v>434.024</v>
      </c>
      <c r="Q5978" s="83">
        <v>5977</v>
      </c>
      <c r="R5978" s="86">
        <v>7.2615600000000002E-2</v>
      </c>
      <c r="S5978" s="86">
        <v>0.42504500000000001</v>
      </c>
    </row>
    <row r="5979" spans="2:19" x14ac:dyDescent="0.2">
      <c r="B5979" s="33"/>
      <c r="L5979" s="84">
        <v>0.41560000000000002</v>
      </c>
      <c r="M5979" s="83">
        <v>5760.78</v>
      </c>
      <c r="N5979" s="83">
        <v>217.22399999999999</v>
      </c>
      <c r="O5979" s="83">
        <v>5543.55</v>
      </c>
      <c r="P5979" s="83">
        <v>434.44900000000001</v>
      </c>
      <c r="Q5979" s="83">
        <v>5978</v>
      </c>
      <c r="R5979" s="86">
        <v>7.2674600000000006E-2</v>
      </c>
      <c r="S5979" s="86">
        <v>0.42504500000000001</v>
      </c>
    </row>
    <row r="5980" spans="2:19" x14ac:dyDescent="0.2">
      <c r="B5980" s="33"/>
      <c r="L5980" s="84">
        <v>0.4148</v>
      </c>
      <c r="M5980" s="83">
        <v>5761.56</v>
      </c>
      <c r="N5980" s="83">
        <v>217.43700000000001</v>
      </c>
      <c r="O5980" s="83">
        <v>5544.13</v>
      </c>
      <c r="P5980" s="83">
        <v>434.87400000000002</v>
      </c>
      <c r="Q5980" s="83">
        <v>5979</v>
      </c>
      <c r="R5980" s="86">
        <v>7.2733599999999995E-2</v>
      </c>
      <c r="S5980" s="86">
        <v>0.42550100000000002</v>
      </c>
    </row>
    <row r="5981" spans="2:19" x14ac:dyDescent="0.2">
      <c r="B5981" s="33"/>
      <c r="L5981" s="84">
        <v>0.41399999999999998</v>
      </c>
      <c r="M5981" s="83">
        <v>5762.35</v>
      </c>
      <c r="N5981" s="83">
        <v>217.65</v>
      </c>
      <c r="O5981" s="83">
        <v>5544.7</v>
      </c>
      <c r="P5981" s="83">
        <v>435.3</v>
      </c>
      <c r="Q5981" s="83">
        <v>5980</v>
      </c>
      <c r="R5981" s="86">
        <v>7.2792599999999999E-2</v>
      </c>
      <c r="S5981" s="86">
        <v>0.42580600000000002</v>
      </c>
    </row>
    <row r="5982" spans="2:19" x14ac:dyDescent="0.2">
      <c r="B5982" s="33"/>
      <c r="L5982" s="84">
        <v>0.41389999999999999</v>
      </c>
      <c r="M5982" s="83">
        <v>5763.14</v>
      </c>
      <c r="N5982" s="83">
        <v>217.863</v>
      </c>
      <c r="O5982" s="83">
        <v>5545.27</v>
      </c>
      <c r="P5982" s="83">
        <v>435.726</v>
      </c>
      <c r="Q5982" s="83">
        <v>5981</v>
      </c>
      <c r="R5982" s="86">
        <v>7.2851700000000005E-2</v>
      </c>
      <c r="S5982" s="86">
        <v>0.42611100000000002</v>
      </c>
    </row>
    <row r="5983" spans="2:19" x14ac:dyDescent="0.2">
      <c r="B5983" s="33"/>
      <c r="L5983" s="84">
        <v>0.41239999999999999</v>
      </c>
      <c r="M5983" s="83">
        <v>5763.92</v>
      </c>
      <c r="N5983" s="83">
        <v>218.07599999999999</v>
      </c>
      <c r="O5983" s="83">
        <v>5545.85</v>
      </c>
      <c r="P5983" s="83">
        <v>436.15300000000002</v>
      </c>
      <c r="Q5983" s="83">
        <v>5982</v>
      </c>
      <c r="R5983" s="86">
        <v>7.2910799999999998E-2</v>
      </c>
      <c r="S5983" s="86">
        <v>0.426568</v>
      </c>
    </row>
    <row r="5984" spans="2:19" x14ac:dyDescent="0.2">
      <c r="B5984" s="33"/>
      <c r="L5984" s="84">
        <v>0.41239999999999999</v>
      </c>
      <c r="M5984" s="83">
        <v>5764.71</v>
      </c>
      <c r="N5984" s="83">
        <v>218.29</v>
      </c>
      <c r="O5984" s="83">
        <v>5546.42</v>
      </c>
      <c r="P5984" s="83">
        <v>436.57900000000001</v>
      </c>
      <c r="Q5984" s="83">
        <v>5983</v>
      </c>
      <c r="R5984" s="86">
        <v>7.2969999999999993E-2</v>
      </c>
      <c r="S5984" s="86">
        <v>0.426568</v>
      </c>
    </row>
    <row r="5985" spans="2:19" x14ac:dyDescent="0.2">
      <c r="B5985" s="33"/>
      <c r="L5985" s="84">
        <v>0.41199999999999998</v>
      </c>
      <c r="M5985" s="83">
        <v>5765.5</v>
      </c>
      <c r="N5985" s="83">
        <v>218.50299999999999</v>
      </c>
      <c r="O5985" s="83">
        <v>5546.99</v>
      </c>
      <c r="P5985" s="83">
        <v>437.00599999999997</v>
      </c>
      <c r="Q5985" s="83">
        <v>5984</v>
      </c>
      <c r="R5985" s="86">
        <v>7.30291E-2</v>
      </c>
      <c r="S5985" s="86">
        <v>0.42702499999999999</v>
      </c>
    </row>
    <row r="5986" spans="2:19" x14ac:dyDescent="0.2">
      <c r="B5986" s="33"/>
      <c r="L5986" s="84">
        <v>0.41170000000000001</v>
      </c>
      <c r="M5986" s="83">
        <v>5766.28</v>
      </c>
      <c r="N5986" s="83">
        <v>218.71700000000001</v>
      </c>
      <c r="O5986" s="83">
        <v>5547.57</v>
      </c>
      <c r="P5986" s="83">
        <v>437.43400000000003</v>
      </c>
      <c r="Q5986" s="83">
        <v>5985</v>
      </c>
      <c r="R5986" s="86">
        <v>7.3088299999999995E-2</v>
      </c>
      <c r="S5986" s="86">
        <v>0.42732999999999999</v>
      </c>
    </row>
    <row r="5987" spans="2:19" x14ac:dyDescent="0.2">
      <c r="B5987" s="33"/>
      <c r="L5987" s="84">
        <v>0.41089999999999999</v>
      </c>
      <c r="M5987" s="83">
        <v>5767.07</v>
      </c>
      <c r="N5987" s="83">
        <v>218.93100000000001</v>
      </c>
      <c r="O5987" s="83">
        <v>5548.14</v>
      </c>
      <c r="P5987" s="83">
        <v>437.86099999999999</v>
      </c>
      <c r="Q5987" s="83">
        <v>5986</v>
      </c>
      <c r="R5987" s="86">
        <v>7.3147599999999993E-2</v>
      </c>
      <c r="S5987" s="86">
        <v>0.42763499999999999</v>
      </c>
    </row>
    <row r="5988" spans="2:19" x14ac:dyDescent="0.2">
      <c r="B5988" s="33"/>
      <c r="L5988" s="84">
        <v>0.41010000000000002</v>
      </c>
      <c r="M5988" s="83">
        <v>5767.86</v>
      </c>
      <c r="N5988" s="83">
        <v>219.14500000000001</v>
      </c>
      <c r="O5988" s="83">
        <v>5548.71</v>
      </c>
      <c r="P5988" s="83">
        <v>438.28899999999999</v>
      </c>
      <c r="Q5988" s="83">
        <v>5987</v>
      </c>
      <c r="R5988" s="86">
        <v>7.3206800000000002E-2</v>
      </c>
      <c r="S5988" s="86">
        <v>0.42793999999999999</v>
      </c>
    </row>
    <row r="5989" spans="2:19" x14ac:dyDescent="0.2">
      <c r="B5989" s="33"/>
      <c r="L5989" s="84">
        <v>0.41</v>
      </c>
      <c r="M5989" s="83">
        <v>5768.64</v>
      </c>
      <c r="N5989" s="83">
        <v>219.35900000000001</v>
      </c>
      <c r="O5989" s="83">
        <v>5549.28</v>
      </c>
      <c r="P5989" s="83">
        <v>438.71699999999998</v>
      </c>
      <c r="Q5989" s="83">
        <v>5988</v>
      </c>
      <c r="R5989" s="86">
        <v>7.3266100000000001E-2</v>
      </c>
      <c r="S5989" s="86">
        <v>0.42824499999999999</v>
      </c>
    </row>
    <row r="5990" spans="2:19" x14ac:dyDescent="0.2">
      <c r="B5990" s="33"/>
      <c r="L5990" s="84">
        <v>0.4088</v>
      </c>
      <c r="M5990" s="83">
        <v>5769.43</v>
      </c>
      <c r="N5990" s="83">
        <v>219.57300000000001</v>
      </c>
      <c r="O5990" s="83">
        <v>5549.85</v>
      </c>
      <c r="P5990" s="83">
        <v>439.14600000000002</v>
      </c>
      <c r="Q5990" s="83">
        <v>5989</v>
      </c>
      <c r="R5990" s="86">
        <v>7.3325399999999999E-2</v>
      </c>
      <c r="S5990" s="86">
        <v>0.42855100000000002</v>
      </c>
    </row>
    <row r="5991" spans="2:19" x14ac:dyDescent="0.2">
      <c r="B5991" s="33"/>
      <c r="L5991" s="84">
        <v>0.40870000000000001</v>
      </c>
      <c r="M5991" s="83">
        <v>5770.21</v>
      </c>
      <c r="N5991" s="83">
        <v>219.78700000000001</v>
      </c>
      <c r="O5991" s="83">
        <v>5550.43</v>
      </c>
      <c r="P5991" s="83">
        <v>439.57499999999999</v>
      </c>
      <c r="Q5991" s="83">
        <v>5990</v>
      </c>
      <c r="R5991" s="86">
        <v>7.33848E-2</v>
      </c>
      <c r="S5991" s="86">
        <v>0.42885600000000001</v>
      </c>
    </row>
    <row r="5992" spans="2:19" x14ac:dyDescent="0.2">
      <c r="B5992" s="33"/>
      <c r="L5992" s="84">
        <v>0.40849999999999997</v>
      </c>
      <c r="M5992" s="83">
        <v>5771</v>
      </c>
      <c r="N5992" s="83">
        <v>220.00200000000001</v>
      </c>
      <c r="O5992" s="83">
        <v>5551</v>
      </c>
      <c r="P5992" s="83">
        <v>440.00400000000002</v>
      </c>
      <c r="Q5992" s="83">
        <v>5991</v>
      </c>
      <c r="R5992" s="86">
        <v>7.3444200000000001E-2</v>
      </c>
      <c r="S5992" s="86">
        <v>0.42916100000000001</v>
      </c>
    </row>
    <row r="5993" spans="2:19" x14ac:dyDescent="0.2">
      <c r="B5993" s="33"/>
      <c r="L5993" s="84">
        <v>0.40760000000000002</v>
      </c>
      <c r="M5993" s="83">
        <v>5771.78</v>
      </c>
      <c r="N5993" s="83">
        <v>220.21700000000001</v>
      </c>
      <c r="O5993" s="83">
        <v>5551.57</v>
      </c>
      <c r="P5993" s="83">
        <v>440.43299999999999</v>
      </c>
      <c r="Q5993" s="83">
        <v>5992</v>
      </c>
      <c r="R5993" s="86">
        <v>7.3503600000000002E-2</v>
      </c>
      <c r="S5993" s="86">
        <v>0.42946699999999999</v>
      </c>
    </row>
    <row r="5994" spans="2:19" x14ac:dyDescent="0.2">
      <c r="B5994" s="33"/>
      <c r="L5994" s="84">
        <v>0.40610000000000002</v>
      </c>
      <c r="M5994" s="83">
        <v>5772.57</v>
      </c>
      <c r="N5994" s="83">
        <v>220.43199999999999</v>
      </c>
      <c r="O5994" s="83">
        <v>5552.14</v>
      </c>
      <c r="P5994" s="83">
        <v>440.863</v>
      </c>
      <c r="Q5994" s="83">
        <v>5993</v>
      </c>
      <c r="R5994" s="86">
        <v>7.3563000000000003E-2</v>
      </c>
      <c r="S5994" s="86">
        <v>0.42977199999999999</v>
      </c>
    </row>
    <row r="5995" spans="2:19" x14ac:dyDescent="0.2">
      <c r="B5995" s="33"/>
      <c r="L5995" s="84">
        <v>0.40550000000000003</v>
      </c>
      <c r="M5995" s="83">
        <v>5773.35</v>
      </c>
      <c r="N5995" s="83">
        <v>220.64699999999999</v>
      </c>
      <c r="O5995" s="83">
        <v>5552.71</v>
      </c>
      <c r="P5995" s="83">
        <v>441.29300000000001</v>
      </c>
      <c r="Q5995" s="83">
        <v>5994</v>
      </c>
      <c r="R5995" s="86">
        <v>7.3622499999999994E-2</v>
      </c>
      <c r="S5995" s="86">
        <v>0.43007800000000002</v>
      </c>
    </row>
    <row r="5996" spans="2:19" x14ac:dyDescent="0.2">
      <c r="B5996" s="33"/>
      <c r="L5996" s="84">
        <v>0.4052</v>
      </c>
      <c r="M5996" s="83">
        <v>5774.14</v>
      </c>
      <c r="N5996" s="83">
        <v>220.86199999999999</v>
      </c>
      <c r="O5996" s="83">
        <v>5553.28</v>
      </c>
      <c r="P5996" s="83">
        <v>441.72399999999999</v>
      </c>
      <c r="Q5996" s="83">
        <v>5995</v>
      </c>
      <c r="R5996" s="86">
        <v>7.3681999999999997E-2</v>
      </c>
      <c r="S5996" s="86">
        <v>0.43038300000000002</v>
      </c>
    </row>
    <row r="5997" spans="2:19" x14ac:dyDescent="0.2">
      <c r="B5997" s="33"/>
      <c r="L5997" s="84">
        <v>0.40439999999999998</v>
      </c>
      <c r="M5997" s="83">
        <v>5774.92</v>
      </c>
      <c r="N5997" s="83">
        <v>221.077</v>
      </c>
      <c r="O5997" s="83">
        <v>5553.85</v>
      </c>
      <c r="P5997" s="83">
        <v>442.154</v>
      </c>
      <c r="Q5997" s="83">
        <v>5996</v>
      </c>
      <c r="R5997" s="86">
        <v>7.3741600000000004E-2</v>
      </c>
      <c r="S5997" s="86">
        <v>0.43068899999999999</v>
      </c>
    </row>
    <row r="5998" spans="2:19" x14ac:dyDescent="0.2">
      <c r="B5998" s="33"/>
      <c r="L5998" s="84">
        <v>0.40400000000000003</v>
      </c>
      <c r="M5998" s="83">
        <v>5775.71</v>
      </c>
      <c r="N5998" s="83">
        <v>221.29300000000001</v>
      </c>
      <c r="O5998" s="83">
        <v>5554.41</v>
      </c>
      <c r="P5998" s="83">
        <v>442.58499999999998</v>
      </c>
      <c r="Q5998" s="83">
        <v>5997</v>
      </c>
      <c r="R5998" s="86">
        <v>7.3801099999999994E-2</v>
      </c>
      <c r="S5998" s="86">
        <v>0.43099500000000002</v>
      </c>
    </row>
    <row r="5999" spans="2:19" x14ac:dyDescent="0.2">
      <c r="B5999" s="33"/>
      <c r="L5999" s="84">
        <v>0.40279999999999999</v>
      </c>
      <c r="M5999" s="83">
        <v>5776.49</v>
      </c>
      <c r="N5999" s="83">
        <v>221.50800000000001</v>
      </c>
      <c r="O5999" s="83">
        <v>5554.98</v>
      </c>
      <c r="P5999" s="83">
        <v>443.017</v>
      </c>
      <c r="Q5999" s="83">
        <v>5998</v>
      </c>
      <c r="R5999" s="86">
        <v>7.3860700000000001E-2</v>
      </c>
      <c r="S5999" s="86">
        <v>0.43130000000000002</v>
      </c>
    </row>
    <row r="6000" spans="2:19" x14ac:dyDescent="0.2">
      <c r="B6000" s="33"/>
      <c r="L6000" s="84">
        <v>0.4022</v>
      </c>
      <c r="M6000" s="83">
        <v>5777.28</v>
      </c>
      <c r="N6000" s="83">
        <v>221.72399999999999</v>
      </c>
      <c r="O6000" s="83">
        <v>5555.55</v>
      </c>
      <c r="P6000" s="83">
        <v>443.44799999999998</v>
      </c>
      <c r="Q6000" s="83">
        <v>5999</v>
      </c>
      <c r="R6000" s="86">
        <v>7.3920399999999997E-2</v>
      </c>
      <c r="S6000" s="86">
        <v>0.43160599999999999</v>
      </c>
    </row>
    <row r="6001" spans="2:19" x14ac:dyDescent="0.2">
      <c r="B6001" s="33"/>
      <c r="L6001" s="84">
        <v>0.40150000000000002</v>
      </c>
      <c r="M6001" s="83">
        <v>5778.06</v>
      </c>
      <c r="N6001" s="83">
        <v>221.94</v>
      </c>
      <c r="O6001" s="83">
        <v>5556.12</v>
      </c>
      <c r="P6001" s="83">
        <v>443.88</v>
      </c>
      <c r="Q6001" s="83">
        <v>6000</v>
      </c>
      <c r="R6001" s="86">
        <v>7.3980000000000004E-2</v>
      </c>
      <c r="S6001" s="86">
        <v>0.43206499999999998</v>
      </c>
    </row>
    <row r="6002" spans="2:19" x14ac:dyDescent="0.2">
      <c r="B6002" s="33"/>
      <c r="L6002" s="84">
        <v>0.40150000000000002</v>
      </c>
      <c r="M6002" s="83">
        <v>5778.84</v>
      </c>
      <c r="N6002" s="83">
        <v>222.15600000000001</v>
      </c>
      <c r="O6002" s="83">
        <v>5556.69</v>
      </c>
      <c r="P6002" s="83">
        <v>444.31200000000001</v>
      </c>
      <c r="Q6002" s="83">
        <v>6001</v>
      </c>
      <c r="R6002" s="86">
        <v>7.40397E-2</v>
      </c>
      <c r="S6002" s="86">
        <v>0.43206499999999998</v>
      </c>
    </row>
    <row r="6003" spans="2:19" x14ac:dyDescent="0.2">
      <c r="B6003" s="33"/>
      <c r="L6003" s="84">
        <v>0.39839999999999998</v>
      </c>
      <c r="M6003" s="83">
        <v>5779.63</v>
      </c>
      <c r="N6003" s="83">
        <v>222.37200000000001</v>
      </c>
      <c r="O6003" s="83">
        <v>5557.26</v>
      </c>
      <c r="P6003" s="83">
        <v>444.745</v>
      </c>
      <c r="Q6003" s="83">
        <v>6002</v>
      </c>
      <c r="R6003" s="86">
        <v>7.4099499999999999E-2</v>
      </c>
      <c r="S6003" s="86">
        <v>0.43252400000000002</v>
      </c>
    </row>
    <row r="6004" spans="2:19" x14ac:dyDescent="0.2">
      <c r="B6004" s="33"/>
      <c r="L6004" s="84">
        <v>0.39739999999999998</v>
      </c>
      <c r="M6004" s="83">
        <v>5780.41</v>
      </c>
      <c r="N6004" s="83">
        <v>222.589</v>
      </c>
      <c r="O6004" s="83">
        <v>5557.82</v>
      </c>
      <c r="P6004" s="83">
        <v>445.178</v>
      </c>
      <c r="Q6004" s="83">
        <v>6003</v>
      </c>
      <c r="R6004" s="86">
        <v>7.4159199999999995E-2</v>
      </c>
      <c r="S6004" s="86">
        <v>0.43282999999999999</v>
      </c>
    </row>
    <row r="6005" spans="2:19" x14ac:dyDescent="0.2">
      <c r="B6005" s="33"/>
      <c r="L6005" s="84">
        <v>0.39689999999999998</v>
      </c>
      <c r="M6005" s="83">
        <v>5781.19</v>
      </c>
      <c r="N6005" s="83">
        <v>222.80500000000001</v>
      </c>
      <c r="O6005" s="83">
        <v>5558.39</v>
      </c>
      <c r="P6005" s="83">
        <v>445.61099999999999</v>
      </c>
      <c r="Q6005" s="83">
        <v>6004</v>
      </c>
      <c r="R6005" s="86">
        <v>7.4218999999999993E-2</v>
      </c>
      <c r="S6005" s="86">
        <v>0.43329000000000001</v>
      </c>
    </row>
    <row r="6006" spans="2:19" x14ac:dyDescent="0.2">
      <c r="B6006" s="33"/>
      <c r="L6006" s="84">
        <v>0.39689999999999998</v>
      </c>
      <c r="M6006" s="83">
        <v>5781.98</v>
      </c>
      <c r="N6006" s="83">
        <v>223.02199999999999</v>
      </c>
      <c r="O6006" s="83">
        <v>5558.96</v>
      </c>
      <c r="P6006" s="83">
        <v>446.04399999999998</v>
      </c>
      <c r="Q6006" s="83">
        <v>6005</v>
      </c>
      <c r="R6006" s="86">
        <v>7.4278800000000006E-2</v>
      </c>
      <c r="S6006" s="86">
        <v>0.43329000000000001</v>
      </c>
    </row>
    <row r="6007" spans="2:19" x14ac:dyDescent="0.2">
      <c r="B6007" s="33"/>
      <c r="L6007" s="84">
        <v>0.39529999999999998</v>
      </c>
      <c r="M6007" s="83">
        <v>5782.76</v>
      </c>
      <c r="N6007" s="83">
        <v>223.239</v>
      </c>
      <c r="O6007" s="83">
        <v>5559.52</v>
      </c>
      <c r="P6007" s="83">
        <v>446.47800000000001</v>
      </c>
      <c r="Q6007" s="83">
        <v>6006</v>
      </c>
      <c r="R6007" s="86">
        <v>7.4338699999999994E-2</v>
      </c>
      <c r="S6007" s="86">
        <v>0.433749</v>
      </c>
    </row>
    <row r="6008" spans="2:19" x14ac:dyDescent="0.2">
      <c r="B6008" s="33"/>
      <c r="L6008" s="84">
        <v>0.39340000000000003</v>
      </c>
      <c r="M6008" s="83">
        <v>5783.54</v>
      </c>
      <c r="N6008" s="83">
        <v>223.45599999999999</v>
      </c>
      <c r="O6008" s="83">
        <v>5560.09</v>
      </c>
      <c r="P6008" s="83">
        <v>446.91199999999998</v>
      </c>
      <c r="Q6008" s="83">
        <v>6007</v>
      </c>
      <c r="R6008" s="86">
        <v>7.4398599999999995E-2</v>
      </c>
      <c r="S6008" s="86">
        <v>0.434056</v>
      </c>
    </row>
    <row r="6009" spans="2:19" x14ac:dyDescent="0.2">
      <c r="B6009" s="33"/>
      <c r="L6009" s="84">
        <v>0.39269999999999999</v>
      </c>
      <c r="M6009" s="83">
        <v>5784.33</v>
      </c>
      <c r="N6009" s="83">
        <v>223.673</v>
      </c>
      <c r="O6009" s="83">
        <v>5560.65</v>
      </c>
      <c r="P6009" s="83">
        <v>447.34699999999998</v>
      </c>
      <c r="Q6009" s="83">
        <v>6008</v>
      </c>
      <c r="R6009" s="86">
        <v>7.4458499999999997E-2</v>
      </c>
      <c r="S6009" s="86">
        <v>0.43436200000000003</v>
      </c>
    </row>
    <row r="6010" spans="2:19" x14ac:dyDescent="0.2">
      <c r="B6010" s="33"/>
      <c r="L6010" s="84">
        <v>0.39140000000000003</v>
      </c>
      <c r="M6010" s="83">
        <v>5785.11</v>
      </c>
      <c r="N6010" s="83">
        <v>223.89099999999999</v>
      </c>
      <c r="O6010" s="83">
        <v>5561.22</v>
      </c>
      <c r="P6010" s="83">
        <v>447.78100000000001</v>
      </c>
      <c r="Q6010" s="83">
        <v>6009</v>
      </c>
      <c r="R6010" s="86">
        <v>7.4518399999999999E-2</v>
      </c>
      <c r="S6010" s="86">
        <v>0.43482199999999999</v>
      </c>
    </row>
    <row r="6011" spans="2:19" x14ac:dyDescent="0.2">
      <c r="B6011" s="33"/>
      <c r="L6011" s="84">
        <v>0.39140000000000003</v>
      </c>
      <c r="M6011" s="83">
        <v>5785.89</v>
      </c>
      <c r="N6011" s="83">
        <v>224.108</v>
      </c>
      <c r="O6011" s="83">
        <v>5561.78</v>
      </c>
      <c r="P6011" s="83">
        <v>448.21600000000001</v>
      </c>
      <c r="Q6011" s="83">
        <v>6010</v>
      </c>
      <c r="R6011" s="86">
        <v>7.4578400000000003E-2</v>
      </c>
      <c r="S6011" s="86">
        <v>0.43482199999999999</v>
      </c>
    </row>
    <row r="6012" spans="2:19" x14ac:dyDescent="0.2">
      <c r="B6012" s="33"/>
      <c r="L6012" s="84">
        <v>0.3911</v>
      </c>
      <c r="M6012" s="83">
        <v>5786.67</v>
      </c>
      <c r="N6012" s="83">
        <v>224.32599999999999</v>
      </c>
      <c r="O6012" s="83">
        <v>5562.35</v>
      </c>
      <c r="P6012" s="83">
        <v>448.65100000000001</v>
      </c>
      <c r="Q6012" s="83">
        <v>6011</v>
      </c>
      <c r="R6012" s="86">
        <v>7.4638399999999994E-2</v>
      </c>
      <c r="S6012" s="86">
        <v>0.435282</v>
      </c>
    </row>
    <row r="6013" spans="2:19" x14ac:dyDescent="0.2">
      <c r="B6013" s="33"/>
      <c r="L6013" s="84">
        <v>0.39079999999999998</v>
      </c>
      <c r="M6013" s="83">
        <v>5787.46</v>
      </c>
      <c r="N6013" s="83">
        <v>224.54400000000001</v>
      </c>
      <c r="O6013" s="83">
        <v>5562.91</v>
      </c>
      <c r="P6013" s="83">
        <v>449.08699999999999</v>
      </c>
      <c r="Q6013" s="83">
        <v>6012</v>
      </c>
      <c r="R6013" s="86">
        <v>7.4698399999999998E-2</v>
      </c>
      <c r="S6013" s="86">
        <v>0.43558799999999998</v>
      </c>
    </row>
    <row r="6014" spans="2:19" x14ac:dyDescent="0.2">
      <c r="B6014" s="33"/>
      <c r="L6014" s="84">
        <v>0.38950000000000001</v>
      </c>
      <c r="M6014" s="83">
        <v>5788.24</v>
      </c>
      <c r="N6014" s="83">
        <v>224.761</v>
      </c>
      <c r="O6014" s="83">
        <v>5563.48</v>
      </c>
      <c r="P6014" s="83">
        <v>449.52300000000002</v>
      </c>
      <c r="Q6014" s="83">
        <v>6013</v>
      </c>
      <c r="R6014" s="86">
        <v>7.4758500000000006E-2</v>
      </c>
      <c r="S6014" s="86">
        <v>0.43589499999999998</v>
      </c>
    </row>
    <row r="6015" spans="2:19" x14ac:dyDescent="0.2">
      <c r="B6015" s="33"/>
      <c r="L6015" s="84">
        <v>0.3881</v>
      </c>
      <c r="M6015" s="83">
        <v>5789.02</v>
      </c>
      <c r="N6015" s="83">
        <v>224.98</v>
      </c>
      <c r="O6015" s="83">
        <v>5564.04</v>
      </c>
      <c r="P6015" s="83">
        <v>449.959</v>
      </c>
      <c r="Q6015" s="83">
        <v>6014</v>
      </c>
      <c r="R6015" s="86">
        <v>7.4818599999999999E-2</v>
      </c>
      <c r="S6015" s="86">
        <v>0.43620199999999998</v>
      </c>
    </row>
    <row r="6016" spans="2:19" x14ac:dyDescent="0.2">
      <c r="B6016" s="33"/>
      <c r="L6016" s="84">
        <v>0.38779999999999998</v>
      </c>
      <c r="M6016" s="83">
        <v>5789.8</v>
      </c>
      <c r="N6016" s="83">
        <v>225.19800000000001</v>
      </c>
      <c r="O6016" s="83">
        <v>5564.6</v>
      </c>
      <c r="P6016" s="83">
        <v>450.39600000000002</v>
      </c>
      <c r="Q6016" s="83">
        <v>6015</v>
      </c>
      <c r="R6016" s="86">
        <v>7.4878700000000006E-2</v>
      </c>
      <c r="S6016" s="86">
        <v>0.43666199999999999</v>
      </c>
    </row>
    <row r="6017" spans="2:19" x14ac:dyDescent="0.2">
      <c r="B6017" s="33"/>
      <c r="L6017" s="84">
        <v>0.38779999999999998</v>
      </c>
      <c r="M6017" s="83">
        <v>5790.58</v>
      </c>
      <c r="N6017" s="83">
        <v>225.416</v>
      </c>
      <c r="O6017" s="83">
        <v>5565.17</v>
      </c>
      <c r="P6017" s="83">
        <v>450.83199999999999</v>
      </c>
      <c r="Q6017" s="83">
        <v>6016</v>
      </c>
      <c r="R6017" s="86">
        <v>7.4938900000000003E-2</v>
      </c>
      <c r="S6017" s="86">
        <v>0.43666199999999999</v>
      </c>
    </row>
    <row r="6018" spans="2:19" x14ac:dyDescent="0.2">
      <c r="B6018" s="33"/>
      <c r="L6018" s="84">
        <v>0.38650000000000001</v>
      </c>
      <c r="M6018" s="83">
        <v>5791.37</v>
      </c>
      <c r="N6018" s="83">
        <v>225.63499999999999</v>
      </c>
      <c r="O6018" s="83">
        <v>5565.73</v>
      </c>
      <c r="P6018" s="83">
        <v>451.27</v>
      </c>
      <c r="Q6018" s="83">
        <v>6017</v>
      </c>
      <c r="R6018" s="86">
        <v>7.4999099999999999E-2</v>
      </c>
      <c r="S6018" s="86">
        <v>0.43712299999999998</v>
      </c>
    </row>
    <row r="6019" spans="2:19" x14ac:dyDescent="0.2">
      <c r="B6019" s="33"/>
      <c r="L6019" s="84">
        <v>0.38640000000000002</v>
      </c>
      <c r="M6019" s="83">
        <v>5792.15</v>
      </c>
      <c r="N6019" s="83">
        <v>225.85400000000001</v>
      </c>
      <c r="O6019" s="83">
        <v>5566.29</v>
      </c>
      <c r="P6019" s="83">
        <v>451.70699999999999</v>
      </c>
      <c r="Q6019" s="83">
        <v>6018</v>
      </c>
      <c r="R6019" s="86">
        <v>7.5059299999999995E-2</v>
      </c>
      <c r="S6019" s="86">
        <v>0.43742999999999999</v>
      </c>
    </row>
    <row r="6020" spans="2:19" x14ac:dyDescent="0.2">
      <c r="B6020" s="33"/>
      <c r="L6020" s="84">
        <v>0.38629999999999998</v>
      </c>
      <c r="M6020" s="83">
        <v>5792.93</v>
      </c>
      <c r="N6020" s="83">
        <v>226.072</v>
      </c>
      <c r="O6020" s="83">
        <v>5566.86</v>
      </c>
      <c r="P6020" s="83">
        <v>452.14499999999998</v>
      </c>
      <c r="Q6020" s="83">
        <v>6019</v>
      </c>
      <c r="R6020" s="86">
        <v>7.5119599999999995E-2</v>
      </c>
      <c r="S6020" s="86">
        <v>0.43773699999999999</v>
      </c>
    </row>
    <row r="6021" spans="2:19" x14ac:dyDescent="0.2">
      <c r="B6021" s="33"/>
      <c r="L6021" s="84">
        <v>0.38479999999999998</v>
      </c>
      <c r="M6021" s="83">
        <v>5793.71</v>
      </c>
      <c r="N6021" s="83">
        <v>226.291</v>
      </c>
      <c r="O6021" s="83">
        <v>5567.42</v>
      </c>
      <c r="P6021" s="83">
        <v>452.58300000000003</v>
      </c>
      <c r="Q6021" s="83">
        <v>6020</v>
      </c>
      <c r="R6021" s="86">
        <v>7.5179899999999994E-2</v>
      </c>
      <c r="S6021" s="86">
        <v>0.43819799999999998</v>
      </c>
    </row>
    <row r="6022" spans="2:19" x14ac:dyDescent="0.2">
      <c r="B6022" s="33"/>
      <c r="L6022" s="84">
        <v>0.38479999999999998</v>
      </c>
      <c r="M6022" s="83">
        <v>5794.49</v>
      </c>
      <c r="N6022" s="83">
        <v>226.511</v>
      </c>
      <c r="O6022" s="83">
        <v>5567.98</v>
      </c>
      <c r="P6022" s="83">
        <v>453.02100000000002</v>
      </c>
      <c r="Q6022" s="83">
        <v>6021</v>
      </c>
      <c r="R6022" s="86">
        <v>7.5240199999999993E-2</v>
      </c>
      <c r="S6022" s="86">
        <v>0.43819799999999998</v>
      </c>
    </row>
    <row r="6023" spans="2:19" x14ac:dyDescent="0.2">
      <c r="B6023" s="33"/>
      <c r="L6023" s="84">
        <v>0.38429999999999997</v>
      </c>
      <c r="M6023" s="83">
        <v>5795.27</v>
      </c>
      <c r="N6023" s="83">
        <v>226.73</v>
      </c>
      <c r="O6023" s="83">
        <v>5568.54</v>
      </c>
      <c r="P6023" s="83">
        <v>453.46</v>
      </c>
      <c r="Q6023" s="83">
        <v>6022</v>
      </c>
      <c r="R6023" s="86">
        <v>7.5300500000000006E-2</v>
      </c>
      <c r="S6023" s="86">
        <v>0.43865799999999999</v>
      </c>
    </row>
    <row r="6024" spans="2:19" x14ac:dyDescent="0.2">
      <c r="B6024" s="33"/>
      <c r="L6024" s="84">
        <v>0.38419999999999999</v>
      </c>
      <c r="M6024" s="83">
        <v>5796.05</v>
      </c>
      <c r="N6024" s="83">
        <v>226.94900000000001</v>
      </c>
      <c r="O6024" s="83">
        <v>5569.1</v>
      </c>
      <c r="P6024" s="83">
        <v>453.899</v>
      </c>
      <c r="Q6024" s="83">
        <v>6023</v>
      </c>
      <c r="R6024" s="86">
        <v>7.5360899999999995E-2</v>
      </c>
      <c r="S6024" s="86">
        <v>0.43896600000000002</v>
      </c>
    </row>
    <row r="6025" spans="2:19" x14ac:dyDescent="0.2">
      <c r="B6025" s="33"/>
      <c r="L6025" s="84">
        <v>0.38329999999999997</v>
      </c>
      <c r="M6025" s="83">
        <v>5796.83</v>
      </c>
      <c r="N6025" s="83">
        <v>227.16900000000001</v>
      </c>
      <c r="O6025" s="83">
        <v>5569.66</v>
      </c>
      <c r="P6025" s="83">
        <v>454.33800000000002</v>
      </c>
      <c r="Q6025" s="83">
        <v>6024</v>
      </c>
      <c r="R6025" s="86">
        <v>7.5421299999999997E-2</v>
      </c>
      <c r="S6025" s="86">
        <v>0.43942700000000001</v>
      </c>
    </row>
    <row r="6026" spans="2:19" x14ac:dyDescent="0.2">
      <c r="B6026" s="33"/>
      <c r="L6026" s="84">
        <v>0.38329999999999997</v>
      </c>
      <c r="M6026" s="83">
        <v>5797.61</v>
      </c>
      <c r="N6026" s="83">
        <v>227.38900000000001</v>
      </c>
      <c r="O6026" s="83">
        <v>5570.22</v>
      </c>
      <c r="P6026" s="83">
        <v>454.77800000000002</v>
      </c>
      <c r="Q6026" s="83">
        <v>6025</v>
      </c>
      <c r="R6026" s="86">
        <v>7.5481800000000002E-2</v>
      </c>
      <c r="S6026" s="86">
        <v>0.43942700000000001</v>
      </c>
    </row>
    <row r="6027" spans="2:19" x14ac:dyDescent="0.2">
      <c r="B6027" s="33"/>
      <c r="L6027" s="84">
        <v>0.38200000000000001</v>
      </c>
      <c r="M6027" s="83">
        <v>5798.39</v>
      </c>
      <c r="N6027" s="83">
        <v>227.60900000000001</v>
      </c>
      <c r="O6027" s="83">
        <v>5570.78</v>
      </c>
      <c r="P6027" s="83">
        <v>455.21800000000002</v>
      </c>
      <c r="Q6027" s="83">
        <v>6026</v>
      </c>
      <c r="R6027" s="86">
        <v>7.5542200000000004E-2</v>
      </c>
      <c r="S6027" s="86">
        <v>0.439888</v>
      </c>
    </row>
    <row r="6028" spans="2:19" x14ac:dyDescent="0.2">
      <c r="B6028" s="33"/>
      <c r="L6028" s="84">
        <v>0.38179999999999997</v>
      </c>
      <c r="M6028" s="83">
        <v>5799.17</v>
      </c>
      <c r="N6028" s="83">
        <v>227.82900000000001</v>
      </c>
      <c r="O6028" s="83">
        <v>5571.34</v>
      </c>
      <c r="P6028" s="83">
        <v>455.65800000000002</v>
      </c>
      <c r="Q6028" s="83">
        <v>6027</v>
      </c>
      <c r="R6028" s="86">
        <v>7.5602699999999995E-2</v>
      </c>
      <c r="S6028" s="86">
        <v>0.44019599999999998</v>
      </c>
    </row>
    <row r="6029" spans="2:19" x14ac:dyDescent="0.2">
      <c r="B6029" s="33"/>
      <c r="L6029" s="84">
        <v>0.38169999999999998</v>
      </c>
      <c r="M6029" s="83">
        <v>5799.95</v>
      </c>
      <c r="N6029" s="83">
        <v>228.04900000000001</v>
      </c>
      <c r="O6029" s="83">
        <v>5571.9</v>
      </c>
      <c r="P6029" s="83">
        <v>456.09800000000001</v>
      </c>
      <c r="Q6029" s="83">
        <v>6028</v>
      </c>
      <c r="R6029" s="86">
        <v>7.5663300000000003E-2</v>
      </c>
      <c r="S6029" s="86">
        <v>0.44050299999999998</v>
      </c>
    </row>
    <row r="6030" spans="2:19" x14ac:dyDescent="0.2">
      <c r="B6030" s="33"/>
      <c r="L6030" s="84">
        <v>0.38159999999999999</v>
      </c>
      <c r="M6030" s="83">
        <v>5800.73</v>
      </c>
      <c r="N6030" s="83">
        <v>228.27</v>
      </c>
      <c r="O6030" s="83">
        <v>5572.46</v>
      </c>
      <c r="P6030" s="83">
        <v>456.53899999999999</v>
      </c>
      <c r="Q6030" s="83">
        <v>6029</v>
      </c>
      <c r="R6030" s="86">
        <v>7.5723799999999994E-2</v>
      </c>
      <c r="S6030" s="86">
        <v>0.44081100000000001</v>
      </c>
    </row>
    <row r="6031" spans="2:19" x14ac:dyDescent="0.2">
      <c r="B6031" s="33"/>
      <c r="L6031" s="84">
        <v>0.38069999999999998</v>
      </c>
      <c r="M6031" s="83">
        <v>5801.51</v>
      </c>
      <c r="N6031" s="83">
        <v>228.49</v>
      </c>
      <c r="O6031" s="83">
        <v>5573.02</v>
      </c>
      <c r="P6031" s="83">
        <v>456.98</v>
      </c>
      <c r="Q6031" s="83">
        <v>6030</v>
      </c>
      <c r="R6031" s="86">
        <v>7.5784400000000002E-2</v>
      </c>
      <c r="S6031" s="86">
        <v>0.44111899999999998</v>
      </c>
    </row>
    <row r="6032" spans="2:19" x14ac:dyDescent="0.2">
      <c r="B6032" s="33"/>
      <c r="L6032" s="84">
        <v>0.38030000000000003</v>
      </c>
      <c r="M6032" s="83">
        <v>5802.29</v>
      </c>
      <c r="N6032" s="83">
        <v>228.71100000000001</v>
      </c>
      <c r="O6032" s="83">
        <v>5573.58</v>
      </c>
      <c r="P6032" s="83">
        <v>457.42200000000003</v>
      </c>
      <c r="Q6032" s="83">
        <v>6031</v>
      </c>
      <c r="R6032" s="86">
        <v>7.5845099999999999E-2</v>
      </c>
      <c r="S6032" s="86">
        <v>0.44142700000000001</v>
      </c>
    </row>
    <row r="6033" spans="2:19" x14ac:dyDescent="0.2">
      <c r="B6033" s="33"/>
      <c r="L6033" s="84">
        <v>0.37969999999999998</v>
      </c>
      <c r="M6033" s="83">
        <v>5803.07</v>
      </c>
      <c r="N6033" s="83">
        <v>228.93199999999999</v>
      </c>
      <c r="O6033" s="83">
        <v>5574.14</v>
      </c>
      <c r="P6033" s="83">
        <v>457.863</v>
      </c>
      <c r="Q6033" s="83">
        <v>6032</v>
      </c>
      <c r="R6033" s="86">
        <v>7.5905700000000006E-2</v>
      </c>
      <c r="S6033" s="86">
        <v>0.44173499999999999</v>
      </c>
    </row>
    <row r="6034" spans="2:19" x14ac:dyDescent="0.2">
      <c r="B6034" s="33"/>
      <c r="L6034" s="84">
        <v>0.37890000000000001</v>
      </c>
      <c r="M6034" s="83">
        <v>5803.85</v>
      </c>
      <c r="N6034" s="83">
        <v>229.15299999999999</v>
      </c>
      <c r="O6034" s="83">
        <v>5574.69</v>
      </c>
      <c r="P6034" s="83">
        <v>458.30500000000001</v>
      </c>
      <c r="Q6034" s="83">
        <v>6033</v>
      </c>
      <c r="R6034" s="86">
        <v>7.5966400000000003E-2</v>
      </c>
      <c r="S6034" s="86">
        <v>0.44204199999999999</v>
      </c>
    </row>
    <row r="6035" spans="2:19" x14ac:dyDescent="0.2">
      <c r="B6035" s="33"/>
      <c r="L6035" s="84">
        <v>0.37859999999999999</v>
      </c>
      <c r="M6035" s="83">
        <v>5804.63</v>
      </c>
      <c r="N6035" s="83">
        <v>229.374</v>
      </c>
      <c r="O6035" s="83">
        <v>5575.25</v>
      </c>
      <c r="P6035" s="83">
        <v>458.74799999999999</v>
      </c>
      <c r="Q6035" s="83">
        <v>6034</v>
      </c>
      <c r="R6035" s="86">
        <v>7.60271E-2</v>
      </c>
      <c r="S6035" s="86">
        <v>0.442658</v>
      </c>
    </row>
    <row r="6036" spans="2:19" x14ac:dyDescent="0.2">
      <c r="B6036" s="33"/>
      <c r="L6036" s="84">
        <v>0.37859999999999999</v>
      </c>
      <c r="M6036" s="83">
        <v>5805.4</v>
      </c>
      <c r="N6036" s="83">
        <v>229.595</v>
      </c>
      <c r="O6036" s="83">
        <v>5575.81</v>
      </c>
      <c r="P6036" s="83">
        <v>459.19</v>
      </c>
      <c r="Q6036" s="83">
        <v>6035</v>
      </c>
      <c r="R6036" s="86">
        <v>7.60879E-2</v>
      </c>
      <c r="S6036" s="86">
        <v>0.442658</v>
      </c>
    </row>
    <row r="6037" spans="2:19" x14ac:dyDescent="0.2">
      <c r="B6037" s="33"/>
      <c r="L6037" s="84">
        <v>0.37859999999999999</v>
      </c>
      <c r="M6037" s="83">
        <v>5806.18</v>
      </c>
      <c r="N6037" s="83">
        <v>229.81700000000001</v>
      </c>
      <c r="O6037" s="83">
        <v>5576.37</v>
      </c>
      <c r="P6037" s="83">
        <v>459.63299999999998</v>
      </c>
      <c r="Q6037" s="83">
        <v>6036</v>
      </c>
      <c r="R6037" s="86">
        <v>7.61487E-2</v>
      </c>
      <c r="S6037" s="86">
        <v>0.442658</v>
      </c>
    </row>
    <row r="6038" spans="2:19" x14ac:dyDescent="0.2">
      <c r="B6038" s="33"/>
      <c r="L6038" s="84">
        <v>0.3775</v>
      </c>
      <c r="M6038" s="83">
        <v>5806.96</v>
      </c>
      <c r="N6038" s="83">
        <v>230.03800000000001</v>
      </c>
      <c r="O6038" s="83">
        <v>5576.92</v>
      </c>
      <c r="P6038" s="83">
        <v>460.077</v>
      </c>
      <c r="Q6038" s="83">
        <v>6037</v>
      </c>
      <c r="R6038" s="86">
        <v>7.6209499999999999E-2</v>
      </c>
      <c r="S6038" s="86">
        <v>0.44327499999999997</v>
      </c>
    </row>
    <row r="6039" spans="2:19" x14ac:dyDescent="0.2">
      <c r="B6039" s="33"/>
      <c r="L6039" s="84">
        <v>0.37740000000000001</v>
      </c>
      <c r="M6039" s="83">
        <v>5807.74</v>
      </c>
      <c r="N6039" s="83">
        <v>230.26</v>
      </c>
      <c r="O6039" s="83">
        <v>5577.48</v>
      </c>
      <c r="P6039" s="83">
        <v>460.52</v>
      </c>
      <c r="Q6039" s="83">
        <v>6038</v>
      </c>
      <c r="R6039" s="86">
        <v>7.6270299999999999E-2</v>
      </c>
      <c r="S6039" s="86">
        <v>0.44358300000000001</v>
      </c>
    </row>
    <row r="6040" spans="2:19" x14ac:dyDescent="0.2">
      <c r="B6040" s="33"/>
      <c r="L6040" s="84">
        <v>0.37709999999999999</v>
      </c>
      <c r="M6040" s="83">
        <v>5808.52</v>
      </c>
      <c r="N6040" s="83">
        <v>230.482</v>
      </c>
      <c r="O6040" s="83">
        <v>5578.04</v>
      </c>
      <c r="P6040" s="83">
        <v>460.964</v>
      </c>
      <c r="Q6040" s="83">
        <v>6039</v>
      </c>
      <c r="R6040" s="86">
        <v>7.6331200000000002E-2</v>
      </c>
      <c r="S6040" s="86">
        <v>0.44389099999999998</v>
      </c>
    </row>
    <row r="6041" spans="2:19" x14ac:dyDescent="0.2">
      <c r="B6041" s="33"/>
      <c r="L6041" s="84">
        <v>0.37630000000000002</v>
      </c>
      <c r="M6041" s="83">
        <v>5809.3</v>
      </c>
      <c r="N6041" s="83">
        <v>230.70400000000001</v>
      </c>
      <c r="O6041" s="83">
        <v>5578.59</v>
      </c>
      <c r="P6041" s="83">
        <v>461.40800000000002</v>
      </c>
      <c r="Q6041" s="83">
        <v>6040</v>
      </c>
      <c r="R6041" s="86">
        <v>7.6392100000000004E-2</v>
      </c>
      <c r="S6041" s="86">
        <v>0.44419999999999998</v>
      </c>
    </row>
    <row r="6042" spans="2:19" x14ac:dyDescent="0.2">
      <c r="B6042" s="33"/>
      <c r="L6042" s="84">
        <v>0.37590000000000001</v>
      </c>
      <c r="M6042" s="83">
        <v>5810.07</v>
      </c>
      <c r="N6042" s="83">
        <v>230.92599999999999</v>
      </c>
      <c r="O6042" s="83">
        <v>5579.15</v>
      </c>
      <c r="P6042" s="83">
        <v>461.85300000000001</v>
      </c>
      <c r="Q6042" s="83">
        <v>6041</v>
      </c>
      <c r="R6042" s="86">
        <v>7.6452999999999993E-2</v>
      </c>
      <c r="S6042" s="86">
        <v>0.44450800000000001</v>
      </c>
    </row>
    <row r="6043" spans="2:19" x14ac:dyDescent="0.2">
      <c r="B6043" s="33"/>
      <c r="L6043" s="84">
        <v>0.37540000000000001</v>
      </c>
      <c r="M6043" s="83">
        <v>5810.85</v>
      </c>
      <c r="N6043" s="83">
        <v>231.149</v>
      </c>
      <c r="O6043" s="83">
        <v>5579.7</v>
      </c>
      <c r="P6043" s="83">
        <v>462.298</v>
      </c>
      <c r="Q6043" s="83">
        <v>6042</v>
      </c>
      <c r="R6043" s="86">
        <v>7.6513999999999999E-2</v>
      </c>
      <c r="S6043" s="86">
        <v>0.44481599999999999</v>
      </c>
    </row>
    <row r="6044" spans="2:19" x14ac:dyDescent="0.2">
      <c r="B6044" s="33"/>
      <c r="L6044" s="84">
        <v>0.37530000000000002</v>
      </c>
      <c r="M6044" s="83">
        <v>5811.63</v>
      </c>
      <c r="N6044" s="83">
        <v>231.37100000000001</v>
      </c>
      <c r="O6044" s="83">
        <v>5580.26</v>
      </c>
      <c r="P6044" s="83">
        <v>462.74299999999999</v>
      </c>
      <c r="Q6044" s="83">
        <v>6043</v>
      </c>
      <c r="R6044" s="86">
        <v>7.6575000000000004E-2</v>
      </c>
      <c r="S6044" s="86">
        <v>0.44512499999999999</v>
      </c>
    </row>
    <row r="6045" spans="2:19" x14ac:dyDescent="0.2">
      <c r="B6045" s="33"/>
      <c r="L6045" s="84">
        <v>0.37409999999999999</v>
      </c>
      <c r="M6045" s="83">
        <v>5812.41</v>
      </c>
      <c r="N6045" s="83">
        <v>231.59399999999999</v>
      </c>
      <c r="O6045" s="83">
        <v>5580.81</v>
      </c>
      <c r="P6045" s="83">
        <v>463.18799999999999</v>
      </c>
      <c r="Q6045" s="83">
        <v>6044</v>
      </c>
      <c r="R6045" s="86">
        <v>7.6635999999999996E-2</v>
      </c>
      <c r="S6045" s="86">
        <v>0.44558799999999998</v>
      </c>
    </row>
    <row r="6046" spans="2:19" x14ac:dyDescent="0.2">
      <c r="B6046" s="33"/>
      <c r="L6046" s="84">
        <v>0.37409999999999999</v>
      </c>
      <c r="M6046" s="83">
        <v>5813.18</v>
      </c>
      <c r="N6046" s="83">
        <v>231.81700000000001</v>
      </c>
      <c r="O6046" s="83">
        <v>5581.37</v>
      </c>
      <c r="P6046" s="83">
        <v>463.63400000000001</v>
      </c>
      <c r="Q6046" s="83">
        <v>6045</v>
      </c>
      <c r="R6046" s="86">
        <v>7.6697100000000004E-2</v>
      </c>
      <c r="S6046" s="86">
        <v>0.44558799999999998</v>
      </c>
    </row>
    <row r="6047" spans="2:19" x14ac:dyDescent="0.2">
      <c r="B6047" s="33"/>
      <c r="L6047" s="84">
        <v>0.374</v>
      </c>
      <c r="M6047" s="83">
        <v>5813.96</v>
      </c>
      <c r="N6047" s="83">
        <v>232.04</v>
      </c>
      <c r="O6047" s="83">
        <v>5581.92</v>
      </c>
      <c r="P6047" s="83">
        <v>464.08</v>
      </c>
      <c r="Q6047" s="83">
        <v>6046</v>
      </c>
      <c r="R6047" s="86">
        <v>7.6758199999999999E-2</v>
      </c>
      <c r="S6047" s="86">
        <v>0.44605099999999998</v>
      </c>
    </row>
    <row r="6048" spans="2:19" x14ac:dyDescent="0.2">
      <c r="B6048" s="33"/>
      <c r="L6048" s="84">
        <v>0.373</v>
      </c>
      <c r="M6048" s="83">
        <v>5814.74</v>
      </c>
      <c r="N6048" s="83">
        <v>232.26300000000001</v>
      </c>
      <c r="O6048" s="83">
        <v>5582.47</v>
      </c>
      <c r="P6048" s="83">
        <v>464.52600000000001</v>
      </c>
      <c r="Q6048" s="83">
        <v>6047</v>
      </c>
      <c r="R6048" s="86">
        <v>7.6819299999999993E-2</v>
      </c>
      <c r="S6048" s="86">
        <v>0.44651400000000002</v>
      </c>
    </row>
    <row r="6049" spans="2:19" x14ac:dyDescent="0.2">
      <c r="B6049" s="33"/>
      <c r="L6049" s="84">
        <v>0.373</v>
      </c>
      <c r="M6049" s="83">
        <v>5815.51</v>
      </c>
      <c r="N6049" s="83">
        <v>232.48599999999999</v>
      </c>
      <c r="O6049" s="83">
        <v>5583.03</v>
      </c>
      <c r="P6049" s="83">
        <v>464.97300000000001</v>
      </c>
      <c r="Q6049" s="83">
        <v>6048</v>
      </c>
      <c r="R6049" s="86">
        <v>7.6880500000000004E-2</v>
      </c>
      <c r="S6049" s="86">
        <v>0.44651400000000002</v>
      </c>
    </row>
    <row r="6050" spans="2:19" x14ac:dyDescent="0.2">
      <c r="B6050" s="33"/>
      <c r="L6050" s="84">
        <v>0.37219999999999998</v>
      </c>
      <c r="M6050" s="83">
        <v>5816.29</v>
      </c>
      <c r="N6050" s="83">
        <v>232.71</v>
      </c>
      <c r="O6050" s="83">
        <v>5583.58</v>
      </c>
      <c r="P6050" s="83">
        <v>465.42</v>
      </c>
      <c r="Q6050" s="83">
        <v>6049</v>
      </c>
      <c r="R6050" s="86">
        <v>7.6941599999999999E-2</v>
      </c>
      <c r="S6050" s="86">
        <v>0.44697700000000001</v>
      </c>
    </row>
    <row r="6051" spans="2:19" x14ac:dyDescent="0.2">
      <c r="B6051" s="33"/>
      <c r="L6051" s="84">
        <v>0.37190000000000001</v>
      </c>
      <c r="M6051" s="83">
        <v>5817.07</v>
      </c>
      <c r="N6051" s="83">
        <v>232.934</v>
      </c>
      <c r="O6051" s="83">
        <v>5584.13</v>
      </c>
      <c r="P6051" s="83">
        <v>465.86700000000002</v>
      </c>
      <c r="Q6051" s="83">
        <v>6050</v>
      </c>
      <c r="R6051" s="86">
        <v>7.7002899999999999E-2</v>
      </c>
      <c r="S6051" s="86">
        <v>0.44774900000000001</v>
      </c>
    </row>
    <row r="6052" spans="2:19" x14ac:dyDescent="0.2">
      <c r="B6052" s="33"/>
      <c r="L6052" s="84">
        <v>0.37190000000000001</v>
      </c>
      <c r="M6052" s="83">
        <v>5817.84</v>
      </c>
      <c r="N6052" s="83">
        <v>233.15700000000001</v>
      </c>
      <c r="O6052" s="83">
        <v>5584.69</v>
      </c>
      <c r="P6052" s="83">
        <v>466.315</v>
      </c>
      <c r="Q6052" s="83">
        <v>6051</v>
      </c>
      <c r="R6052" s="86">
        <v>7.7064099999999996E-2</v>
      </c>
      <c r="S6052" s="86">
        <v>0.44774900000000001</v>
      </c>
    </row>
    <row r="6053" spans="2:19" x14ac:dyDescent="0.2">
      <c r="B6053" s="33"/>
      <c r="L6053" s="84">
        <v>0.37190000000000001</v>
      </c>
      <c r="M6053" s="83">
        <v>5818.62</v>
      </c>
      <c r="N6053" s="83">
        <v>233.381</v>
      </c>
      <c r="O6053" s="83">
        <v>5585.24</v>
      </c>
      <c r="P6053" s="83">
        <v>466.76299999999998</v>
      </c>
      <c r="Q6053" s="83">
        <v>6052</v>
      </c>
      <c r="R6053" s="86">
        <v>7.7125399999999997E-2</v>
      </c>
      <c r="S6053" s="86">
        <v>0.44774900000000001</v>
      </c>
    </row>
    <row r="6054" spans="2:19" x14ac:dyDescent="0.2">
      <c r="B6054" s="33"/>
      <c r="L6054" s="84">
        <v>0.37190000000000001</v>
      </c>
      <c r="M6054" s="83">
        <v>5819.39</v>
      </c>
      <c r="N6054" s="83">
        <v>233.60499999999999</v>
      </c>
      <c r="O6054" s="83">
        <v>5585.79</v>
      </c>
      <c r="P6054" s="83">
        <v>467.21100000000001</v>
      </c>
      <c r="Q6054" s="83">
        <v>6053</v>
      </c>
      <c r="R6054" s="86">
        <v>7.7186699999999997E-2</v>
      </c>
      <c r="S6054" s="86">
        <v>0.44774900000000001</v>
      </c>
    </row>
    <row r="6055" spans="2:19" x14ac:dyDescent="0.2">
      <c r="B6055" s="33"/>
      <c r="L6055" s="84">
        <v>0.371</v>
      </c>
      <c r="M6055" s="83">
        <v>5820.17</v>
      </c>
      <c r="N6055" s="83">
        <v>233.83</v>
      </c>
      <c r="O6055" s="83">
        <v>5586.34</v>
      </c>
      <c r="P6055" s="83">
        <v>467.65899999999999</v>
      </c>
      <c r="Q6055" s="83">
        <v>6054</v>
      </c>
      <c r="R6055" s="86">
        <v>7.7247999999999997E-2</v>
      </c>
      <c r="S6055" s="86">
        <v>0.44852199999999998</v>
      </c>
    </row>
    <row r="6056" spans="2:19" x14ac:dyDescent="0.2">
      <c r="B6056" s="33"/>
      <c r="L6056" s="84">
        <v>0.37080000000000002</v>
      </c>
      <c r="M6056" s="83">
        <v>5820.95</v>
      </c>
      <c r="N6056" s="83">
        <v>234.054</v>
      </c>
      <c r="O6056" s="83">
        <v>5586.89</v>
      </c>
      <c r="P6056" s="83">
        <v>468.108</v>
      </c>
      <c r="Q6056" s="83">
        <v>6055</v>
      </c>
      <c r="R6056" s="86">
        <v>7.73094E-2</v>
      </c>
      <c r="S6056" s="86">
        <v>0.44883099999999998</v>
      </c>
    </row>
    <row r="6057" spans="2:19" x14ac:dyDescent="0.2">
      <c r="B6057" s="33"/>
      <c r="L6057" s="84">
        <v>0.37019999999999997</v>
      </c>
      <c r="M6057" s="83">
        <v>5821.72</v>
      </c>
      <c r="N6057" s="83">
        <v>234.279</v>
      </c>
      <c r="O6057" s="83">
        <v>5587.44</v>
      </c>
      <c r="P6057" s="83">
        <v>468.55700000000002</v>
      </c>
      <c r="Q6057" s="83">
        <v>6056</v>
      </c>
      <c r="R6057" s="86">
        <v>7.7370800000000003E-2</v>
      </c>
      <c r="S6057" s="86">
        <v>0.449295</v>
      </c>
    </row>
    <row r="6058" spans="2:19" x14ac:dyDescent="0.2">
      <c r="B6058" s="33"/>
      <c r="L6058" s="84">
        <v>0.37019999999999997</v>
      </c>
      <c r="M6058" s="83">
        <v>5822.5</v>
      </c>
      <c r="N6058" s="83">
        <v>234.50299999999999</v>
      </c>
      <c r="O6058" s="83">
        <v>5587.99</v>
      </c>
      <c r="P6058" s="83">
        <v>469.00700000000001</v>
      </c>
      <c r="Q6058" s="83">
        <v>6057</v>
      </c>
      <c r="R6058" s="86">
        <v>7.7432200000000007E-2</v>
      </c>
      <c r="S6058" s="86">
        <v>0.449295</v>
      </c>
    </row>
    <row r="6059" spans="2:19" x14ac:dyDescent="0.2">
      <c r="B6059" s="33"/>
      <c r="L6059" s="84">
        <v>0.36849999999999999</v>
      </c>
      <c r="M6059" s="83">
        <v>5823.27</v>
      </c>
      <c r="N6059" s="83">
        <v>234.72800000000001</v>
      </c>
      <c r="O6059" s="83">
        <v>5588.54</v>
      </c>
      <c r="P6059" s="83">
        <v>469.45699999999999</v>
      </c>
      <c r="Q6059" s="83">
        <v>6058</v>
      </c>
      <c r="R6059" s="86">
        <v>7.7493699999999999E-2</v>
      </c>
      <c r="S6059" s="86">
        <v>0.44991300000000001</v>
      </c>
    </row>
    <row r="6060" spans="2:19" x14ac:dyDescent="0.2">
      <c r="B6060" s="33"/>
      <c r="L6060" s="84">
        <v>0.36849999999999999</v>
      </c>
      <c r="M6060" s="83">
        <v>5824.05</v>
      </c>
      <c r="N6060" s="83">
        <v>234.953</v>
      </c>
      <c r="O6060" s="83">
        <v>5589.09</v>
      </c>
      <c r="P6060" s="83">
        <v>469.90699999999998</v>
      </c>
      <c r="Q6060" s="83">
        <v>6059</v>
      </c>
      <c r="R6060" s="86">
        <v>7.7555200000000005E-2</v>
      </c>
      <c r="S6060" s="86">
        <v>0.44991300000000001</v>
      </c>
    </row>
    <row r="6061" spans="2:19" x14ac:dyDescent="0.2">
      <c r="B6061" s="33"/>
      <c r="L6061" s="84">
        <v>0.36749999999999999</v>
      </c>
      <c r="M6061" s="83">
        <v>5824.82</v>
      </c>
      <c r="N6061" s="83">
        <v>235.179</v>
      </c>
      <c r="O6061" s="83">
        <v>5589.64</v>
      </c>
      <c r="P6061" s="83">
        <v>470.35700000000003</v>
      </c>
      <c r="Q6061" s="83">
        <v>6060</v>
      </c>
      <c r="R6061" s="86">
        <v>7.7616699999999997E-2</v>
      </c>
      <c r="S6061" s="86">
        <v>0.45037700000000003</v>
      </c>
    </row>
    <row r="6062" spans="2:19" x14ac:dyDescent="0.2">
      <c r="B6062" s="33"/>
      <c r="L6062" s="84">
        <v>0.36680000000000001</v>
      </c>
      <c r="M6062" s="83">
        <v>5825.6</v>
      </c>
      <c r="N6062" s="83">
        <v>235.404</v>
      </c>
      <c r="O6062" s="83">
        <v>5590.19</v>
      </c>
      <c r="P6062" s="83">
        <v>470.80799999999999</v>
      </c>
      <c r="Q6062" s="83">
        <v>6061</v>
      </c>
      <c r="R6062" s="86">
        <v>7.7678200000000003E-2</v>
      </c>
      <c r="S6062" s="86">
        <v>0.450687</v>
      </c>
    </row>
    <row r="6063" spans="2:19" x14ac:dyDescent="0.2">
      <c r="B6063" s="33"/>
      <c r="L6063" s="84">
        <v>0.36459999999999998</v>
      </c>
      <c r="M6063" s="83">
        <v>5826.37</v>
      </c>
      <c r="N6063" s="83">
        <v>235.62899999999999</v>
      </c>
      <c r="O6063" s="83">
        <v>5590.74</v>
      </c>
      <c r="P6063" s="83">
        <v>471.25900000000001</v>
      </c>
      <c r="Q6063" s="83">
        <v>6062</v>
      </c>
      <c r="R6063" s="86">
        <v>7.7739799999999998E-2</v>
      </c>
      <c r="S6063" s="86">
        <v>0.45099600000000001</v>
      </c>
    </row>
    <row r="6064" spans="2:19" x14ac:dyDescent="0.2">
      <c r="B6064" s="33"/>
      <c r="L6064" s="84">
        <v>0.3634</v>
      </c>
      <c r="M6064" s="83">
        <v>5827.14</v>
      </c>
      <c r="N6064" s="83">
        <v>235.85499999999999</v>
      </c>
      <c r="O6064" s="83">
        <v>5591.29</v>
      </c>
      <c r="P6064" s="83">
        <v>471.71</v>
      </c>
      <c r="Q6064" s="83">
        <v>6063</v>
      </c>
      <c r="R6064" s="86">
        <v>7.7801400000000007E-2</v>
      </c>
      <c r="S6064" s="86">
        <v>0.45130599999999998</v>
      </c>
    </row>
    <row r="6065" spans="2:19" x14ac:dyDescent="0.2">
      <c r="B6065" s="33"/>
      <c r="L6065" s="84">
        <v>0.36320000000000002</v>
      </c>
      <c r="M6065" s="83">
        <v>5827.92</v>
      </c>
      <c r="N6065" s="83">
        <v>236.08099999999999</v>
      </c>
      <c r="O6065" s="83">
        <v>5591.84</v>
      </c>
      <c r="P6065" s="83">
        <v>472.16199999999998</v>
      </c>
      <c r="Q6065" s="83">
        <v>6064</v>
      </c>
      <c r="R6065" s="86">
        <v>7.7863100000000005E-2</v>
      </c>
      <c r="S6065" s="86">
        <v>0.45177</v>
      </c>
    </row>
    <row r="6066" spans="2:19" x14ac:dyDescent="0.2">
      <c r="B6066" s="33"/>
      <c r="L6066" s="84">
        <v>0.36320000000000002</v>
      </c>
      <c r="M6066" s="83">
        <v>5828.69</v>
      </c>
      <c r="N6066" s="83">
        <v>236.30699999999999</v>
      </c>
      <c r="O6066" s="83">
        <v>5592.39</v>
      </c>
      <c r="P6066" s="83">
        <v>472.61399999999998</v>
      </c>
      <c r="Q6066" s="83">
        <v>6065</v>
      </c>
      <c r="R6066" s="86">
        <v>7.7924800000000002E-2</v>
      </c>
      <c r="S6066" s="86">
        <v>0.45177</v>
      </c>
    </row>
    <row r="6067" spans="2:19" x14ac:dyDescent="0.2">
      <c r="B6067" s="33"/>
      <c r="L6067" s="84">
        <v>0.36309999999999998</v>
      </c>
      <c r="M6067" s="83">
        <v>5829.47</v>
      </c>
      <c r="N6067" s="83">
        <v>236.53299999999999</v>
      </c>
      <c r="O6067" s="83">
        <v>5592.93</v>
      </c>
      <c r="P6067" s="83">
        <v>473.06599999999997</v>
      </c>
      <c r="Q6067" s="83">
        <v>6066</v>
      </c>
      <c r="R6067" s="86">
        <v>7.79865E-2</v>
      </c>
      <c r="S6067" s="86">
        <v>0.452235</v>
      </c>
    </row>
    <row r="6068" spans="2:19" x14ac:dyDescent="0.2">
      <c r="B6068" s="33"/>
      <c r="L6068" s="84">
        <v>0.36109999999999998</v>
      </c>
      <c r="M6068" s="83">
        <v>5830.24</v>
      </c>
      <c r="N6068" s="83">
        <v>236.75899999999999</v>
      </c>
      <c r="O6068" s="83">
        <v>5593.48</v>
      </c>
      <c r="P6068" s="83">
        <v>473.51799999999997</v>
      </c>
      <c r="Q6068" s="83">
        <v>6067</v>
      </c>
      <c r="R6068" s="86">
        <v>7.8048199999999998E-2</v>
      </c>
      <c r="S6068" s="86">
        <v>0.45254499999999998</v>
      </c>
    </row>
    <row r="6069" spans="2:19" x14ac:dyDescent="0.2">
      <c r="B6069" s="33"/>
      <c r="L6069" s="84">
        <v>0.36049999999999999</v>
      </c>
      <c r="M6069" s="83">
        <v>5831.01</v>
      </c>
      <c r="N6069" s="83">
        <v>236.98599999999999</v>
      </c>
      <c r="O6069" s="83">
        <v>5594.03</v>
      </c>
      <c r="P6069" s="83">
        <v>473.971</v>
      </c>
      <c r="Q6069" s="83">
        <v>6068</v>
      </c>
      <c r="R6069" s="86">
        <v>7.8109999999999999E-2</v>
      </c>
      <c r="S6069" s="86">
        <v>0.45285500000000001</v>
      </c>
    </row>
    <row r="6070" spans="2:19" x14ac:dyDescent="0.2">
      <c r="B6070" s="33"/>
      <c r="L6070" s="84">
        <v>0.36030000000000001</v>
      </c>
      <c r="M6070" s="83">
        <v>5831.79</v>
      </c>
      <c r="N6070" s="83">
        <v>237.21199999999999</v>
      </c>
      <c r="O6070" s="83">
        <v>5594.58</v>
      </c>
      <c r="P6070" s="83">
        <v>474.42399999999998</v>
      </c>
      <c r="Q6070" s="83">
        <v>6069</v>
      </c>
      <c r="R6070" s="86">
        <v>7.81718E-2</v>
      </c>
      <c r="S6070" s="86">
        <v>0.45331900000000003</v>
      </c>
    </row>
    <row r="6071" spans="2:19" x14ac:dyDescent="0.2">
      <c r="B6071" s="33"/>
      <c r="L6071" s="84">
        <v>0.36030000000000001</v>
      </c>
      <c r="M6071" s="83">
        <v>5832.56</v>
      </c>
      <c r="N6071" s="83">
        <v>237.43899999999999</v>
      </c>
      <c r="O6071" s="83">
        <v>5595.12</v>
      </c>
      <c r="P6071" s="83">
        <v>474.87799999999999</v>
      </c>
      <c r="Q6071" s="83">
        <v>6070</v>
      </c>
      <c r="R6071" s="86">
        <v>7.82336E-2</v>
      </c>
      <c r="S6071" s="86">
        <v>0.45331900000000003</v>
      </c>
    </row>
    <row r="6072" spans="2:19" x14ac:dyDescent="0.2">
      <c r="B6072" s="33"/>
      <c r="L6072" s="84">
        <v>0.36</v>
      </c>
      <c r="M6072" s="83">
        <v>5833.33</v>
      </c>
      <c r="N6072" s="83">
        <v>237.666</v>
      </c>
      <c r="O6072" s="83">
        <v>5595.67</v>
      </c>
      <c r="P6072" s="83">
        <v>475.33199999999999</v>
      </c>
      <c r="Q6072" s="83">
        <v>6071</v>
      </c>
      <c r="R6072" s="86">
        <v>7.8295500000000004E-2</v>
      </c>
      <c r="S6072" s="86">
        <v>0.45378400000000002</v>
      </c>
    </row>
    <row r="6073" spans="2:19" x14ac:dyDescent="0.2">
      <c r="B6073" s="33"/>
      <c r="L6073" s="84">
        <v>0.3579</v>
      </c>
      <c r="M6073" s="83">
        <v>5834.11</v>
      </c>
      <c r="N6073" s="83">
        <v>237.893</v>
      </c>
      <c r="O6073" s="83">
        <v>5596.21</v>
      </c>
      <c r="P6073" s="83">
        <v>475.786</v>
      </c>
      <c r="Q6073" s="83">
        <v>6072</v>
      </c>
      <c r="R6073" s="86">
        <v>7.8357300000000005E-2</v>
      </c>
      <c r="S6073" s="86">
        <v>0.454094</v>
      </c>
    </row>
    <row r="6074" spans="2:19" x14ac:dyDescent="0.2">
      <c r="B6074" s="33"/>
      <c r="L6074" s="84">
        <v>0.35749999999999998</v>
      </c>
      <c r="M6074" s="83">
        <v>5834.88</v>
      </c>
      <c r="N6074" s="83">
        <v>238.12</v>
      </c>
      <c r="O6074" s="83">
        <v>5596.76</v>
      </c>
      <c r="P6074" s="83">
        <v>476.24</v>
      </c>
      <c r="Q6074" s="83">
        <v>6073</v>
      </c>
      <c r="R6074" s="86">
        <v>7.8419299999999997E-2</v>
      </c>
      <c r="S6074" s="86">
        <v>0.45471400000000001</v>
      </c>
    </row>
    <row r="6075" spans="2:19" x14ac:dyDescent="0.2">
      <c r="B6075" s="33"/>
      <c r="L6075" s="84">
        <v>0.35749999999999998</v>
      </c>
      <c r="M6075" s="83">
        <v>5835.65</v>
      </c>
      <c r="N6075" s="83">
        <v>238.34700000000001</v>
      </c>
      <c r="O6075" s="83">
        <v>5597.31</v>
      </c>
      <c r="P6075" s="83">
        <v>476.69499999999999</v>
      </c>
      <c r="Q6075" s="83">
        <v>6074</v>
      </c>
      <c r="R6075" s="86">
        <v>7.8481200000000001E-2</v>
      </c>
      <c r="S6075" s="86">
        <v>0.45471400000000001</v>
      </c>
    </row>
    <row r="6076" spans="2:19" x14ac:dyDescent="0.2">
      <c r="B6076" s="33"/>
      <c r="L6076" s="84">
        <v>0.35749999999999998</v>
      </c>
      <c r="M6076" s="83">
        <v>5836.43</v>
      </c>
      <c r="N6076" s="83">
        <v>238.57499999999999</v>
      </c>
      <c r="O6076" s="83">
        <v>5597.85</v>
      </c>
      <c r="P6076" s="83">
        <v>477.15</v>
      </c>
      <c r="Q6076" s="83">
        <v>6075</v>
      </c>
      <c r="R6076" s="86">
        <v>7.8543199999999994E-2</v>
      </c>
      <c r="S6076" s="86">
        <v>0.45471400000000001</v>
      </c>
    </row>
    <row r="6077" spans="2:19" x14ac:dyDescent="0.2">
      <c r="B6077" s="33"/>
      <c r="L6077" s="84">
        <v>0.35680000000000001</v>
      </c>
      <c r="M6077" s="83">
        <v>5837.2</v>
      </c>
      <c r="N6077" s="83">
        <v>238.803</v>
      </c>
      <c r="O6077" s="83">
        <v>5598.39</v>
      </c>
      <c r="P6077" s="83">
        <v>477.60500000000002</v>
      </c>
      <c r="Q6077" s="83">
        <v>6076</v>
      </c>
      <c r="R6077" s="86">
        <v>7.86052E-2</v>
      </c>
      <c r="S6077" s="86">
        <v>0.45533499999999999</v>
      </c>
    </row>
    <row r="6078" spans="2:19" x14ac:dyDescent="0.2">
      <c r="B6078" s="33"/>
      <c r="L6078" s="84">
        <v>0.35610000000000003</v>
      </c>
      <c r="M6078" s="83">
        <v>5837.97</v>
      </c>
      <c r="N6078" s="83">
        <v>239.03</v>
      </c>
      <c r="O6078" s="83">
        <v>5598.94</v>
      </c>
      <c r="P6078" s="83">
        <v>478.06099999999998</v>
      </c>
      <c r="Q6078" s="83">
        <v>6077</v>
      </c>
      <c r="R6078" s="86">
        <v>7.8667299999999996E-2</v>
      </c>
      <c r="S6078" s="86">
        <v>0.45564500000000002</v>
      </c>
    </row>
    <row r="6079" spans="2:19" x14ac:dyDescent="0.2">
      <c r="B6079" s="33"/>
      <c r="L6079" s="84">
        <v>0.35599999999999998</v>
      </c>
      <c r="M6079" s="83">
        <v>5838.74</v>
      </c>
      <c r="N6079" s="83">
        <v>239.25800000000001</v>
      </c>
      <c r="O6079" s="83">
        <v>5599.48</v>
      </c>
      <c r="P6079" s="83">
        <v>478.517</v>
      </c>
      <c r="Q6079" s="83">
        <v>6078</v>
      </c>
      <c r="R6079" s="86">
        <v>7.8729300000000002E-2</v>
      </c>
      <c r="S6079" s="86">
        <v>0.455955</v>
      </c>
    </row>
    <row r="6080" spans="2:19" x14ac:dyDescent="0.2">
      <c r="B6080" s="33"/>
      <c r="L6080" s="84">
        <v>0.35570000000000002</v>
      </c>
      <c r="M6080" s="83">
        <v>5839.51</v>
      </c>
      <c r="N6080" s="83">
        <v>239.48699999999999</v>
      </c>
      <c r="O6080" s="83">
        <v>5600.03</v>
      </c>
      <c r="P6080" s="83">
        <v>478.97300000000001</v>
      </c>
      <c r="Q6080" s="83">
        <v>6079</v>
      </c>
      <c r="R6080" s="86">
        <v>7.8791399999999998E-2</v>
      </c>
      <c r="S6080" s="86">
        <v>0.456266</v>
      </c>
    </row>
    <row r="6081" spans="2:19" x14ac:dyDescent="0.2">
      <c r="B6081" s="33"/>
      <c r="L6081" s="84">
        <v>0.35510000000000003</v>
      </c>
      <c r="M6081" s="83">
        <v>5840.29</v>
      </c>
      <c r="N6081" s="83">
        <v>239.715</v>
      </c>
      <c r="O6081" s="83">
        <v>5600.57</v>
      </c>
      <c r="P6081" s="83">
        <v>479.43</v>
      </c>
      <c r="Q6081" s="83">
        <v>6080</v>
      </c>
      <c r="R6081" s="86">
        <v>7.8853599999999996E-2</v>
      </c>
      <c r="S6081" s="86">
        <v>0.45657599999999998</v>
      </c>
    </row>
    <row r="6082" spans="2:19" x14ac:dyDescent="0.2">
      <c r="B6082" s="33"/>
      <c r="L6082" s="84">
        <v>0.3548</v>
      </c>
      <c r="M6082" s="83">
        <v>5841.06</v>
      </c>
      <c r="N6082" s="83">
        <v>239.94300000000001</v>
      </c>
      <c r="O6082" s="83">
        <v>5601.11</v>
      </c>
      <c r="P6082" s="83">
        <v>479.887</v>
      </c>
      <c r="Q6082" s="83">
        <v>6081</v>
      </c>
      <c r="R6082" s="86">
        <v>7.8915700000000005E-2</v>
      </c>
      <c r="S6082" s="86">
        <v>0.45688699999999999</v>
      </c>
    </row>
    <row r="6083" spans="2:19" x14ac:dyDescent="0.2">
      <c r="B6083" s="33"/>
      <c r="L6083" s="84">
        <v>0.35449999999999998</v>
      </c>
      <c r="M6083" s="83">
        <v>5841.83</v>
      </c>
      <c r="N6083" s="83">
        <v>240.172</v>
      </c>
      <c r="O6083" s="83">
        <v>5601.66</v>
      </c>
      <c r="P6083" s="83">
        <v>480.34399999999999</v>
      </c>
      <c r="Q6083" s="83">
        <v>6082</v>
      </c>
      <c r="R6083" s="86">
        <v>7.8977900000000004E-2</v>
      </c>
      <c r="S6083" s="86">
        <v>0.45719700000000002</v>
      </c>
    </row>
    <row r="6084" spans="2:19" x14ac:dyDescent="0.2">
      <c r="B6084" s="33"/>
      <c r="L6084" s="84">
        <v>0.35360000000000003</v>
      </c>
      <c r="M6084" s="83">
        <v>5842.6</v>
      </c>
      <c r="N6084" s="83">
        <v>240.40100000000001</v>
      </c>
      <c r="O6084" s="83">
        <v>5602.2</v>
      </c>
      <c r="P6084" s="83">
        <v>480.80099999999999</v>
      </c>
      <c r="Q6084" s="83">
        <v>6083</v>
      </c>
      <c r="R6084" s="86">
        <v>7.9040200000000005E-2</v>
      </c>
      <c r="S6084" s="86">
        <v>0.45750800000000003</v>
      </c>
    </row>
    <row r="6085" spans="2:19" x14ac:dyDescent="0.2">
      <c r="B6085" s="33"/>
      <c r="L6085" s="84">
        <v>0.35289999999999999</v>
      </c>
      <c r="M6085" s="83">
        <v>5843.37</v>
      </c>
      <c r="N6085" s="83">
        <v>240.63</v>
      </c>
      <c r="O6085" s="83">
        <v>5602.74</v>
      </c>
      <c r="P6085" s="83">
        <v>481.25900000000001</v>
      </c>
      <c r="Q6085" s="83">
        <v>6084</v>
      </c>
      <c r="R6085" s="86">
        <v>7.9102400000000003E-2</v>
      </c>
      <c r="S6085" s="86">
        <v>0.457818</v>
      </c>
    </row>
    <row r="6086" spans="2:19" x14ac:dyDescent="0.2">
      <c r="B6086" s="33"/>
      <c r="L6086" s="84">
        <v>0.35199999999999998</v>
      </c>
      <c r="M6086" s="83">
        <v>5844.14</v>
      </c>
      <c r="N6086" s="83">
        <v>240.85900000000001</v>
      </c>
      <c r="O6086" s="83">
        <v>5603.28</v>
      </c>
      <c r="P6086" s="83">
        <v>481.71699999999998</v>
      </c>
      <c r="Q6086" s="83">
        <v>6085</v>
      </c>
      <c r="R6086" s="86">
        <v>7.9164700000000005E-2</v>
      </c>
      <c r="S6086" s="86">
        <v>0.45812900000000001</v>
      </c>
    </row>
    <row r="6087" spans="2:19" x14ac:dyDescent="0.2">
      <c r="B6087" s="33"/>
      <c r="L6087" s="84">
        <v>0.3518</v>
      </c>
      <c r="M6087" s="83">
        <v>5844.91</v>
      </c>
      <c r="N6087" s="83">
        <v>241.08799999999999</v>
      </c>
      <c r="O6087" s="83">
        <v>5603.82</v>
      </c>
      <c r="P6087" s="83">
        <v>482.17599999999999</v>
      </c>
      <c r="Q6087" s="83">
        <v>6086</v>
      </c>
      <c r="R6087" s="86">
        <v>7.9227000000000006E-2</v>
      </c>
      <c r="S6087" s="86">
        <v>0.45844000000000001</v>
      </c>
    </row>
    <row r="6088" spans="2:19" x14ac:dyDescent="0.2">
      <c r="B6088" s="33"/>
      <c r="L6088" s="84">
        <v>0.35170000000000001</v>
      </c>
      <c r="M6088" s="83">
        <v>5845.68</v>
      </c>
      <c r="N6088" s="83">
        <v>241.31700000000001</v>
      </c>
      <c r="O6088" s="83">
        <v>5604.37</v>
      </c>
      <c r="P6088" s="83">
        <v>482.63400000000001</v>
      </c>
      <c r="Q6088" s="83">
        <v>6087</v>
      </c>
      <c r="R6088" s="86">
        <v>7.9289399999999996E-2</v>
      </c>
      <c r="S6088" s="86">
        <v>0.45874999999999999</v>
      </c>
    </row>
    <row r="6089" spans="2:19" x14ac:dyDescent="0.2">
      <c r="B6089" s="33"/>
      <c r="L6089" s="84">
        <v>0.35160000000000002</v>
      </c>
      <c r="M6089" s="83">
        <v>5846.45</v>
      </c>
      <c r="N6089" s="83">
        <v>241.547</v>
      </c>
      <c r="O6089" s="83">
        <v>5604.91</v>
      </c>
      <c r="P6089" s="83">
        <v>483.09300000000002</v>
      </c>
      <c r="Q6089" s="83">
        <v>6088</v>
      </c>
      <c r="R6089" s="86">
        <v>7.93518E-2</v>
      </c>
      <c r="S6089" s="86">
        <v>0.459061</v>
      </c>
    </row>
    <row r="6090" spans="2:19" x14ac:dyDescent="0.2">
      <c r="B6090" s="33"/>
      <c r="L6090" s="84">
        <v>0.35020000000000001</v>
      </c>
      <c r="M6090" s="83">
        <v>5847.22</v>
      </c>
      <c r="N6090" s="83">
        <v>241.77600000000001</v>
      </c>
      <c r="O6090" s="83">
        <v>5605.45</v>
      </c>
      <c r="P6090" s="83">
        <v>483.553</v>
      </c>
      <c r="Q6090" s="83">
        <v>6089</v>
      </c>
      <c r="R6090" s="86">
        <v>7.9414200000000004E-2</v>
      </c>
      <c r="S6090" s="86">
        <v>0.45952700000000002</v>
      </c>
    </row>
    <row r="6091" spans="2:19" x14ac:dyDescent="0.2">
      <c r="B6091" s="33"/>
      <c r="L6091" s="84">
        <v>0.35020000000000001</v>
      </c>
      <c r="M6091" s="83">
        <v>5847.99</v>
      </c>
      <c r="N6091" s="83">
        <v>242.006</v>
      </c>
      <c r="O6091" s="83">
        <v>5605.99</v>
      </c>
      <c r="P6091" s="83">
        <v>484.01299999999998</v>
      </c>
      <c r="Q6091" s="83">
        <v>6090</v>
      </c>
      <c r="R6091" s="86">
        <v>7.9476599999999994E-2</v>
      </c>
      <c r="S6091" s="86">
        <v>0.45952700000000002</v>
      </c>
    </row>
    <row r="6092" spans="2:19" x14ac:dyDescent="0.2">
      <c r="B6092" s="33"/>
      <c r="L6092" s="84">
        <v>0.3493</v>
      </c>
      <c r="M6092" s="83">
        <v>5848.76</v>
      </c>
      <c r="N6092" s="83">
        <v>242.23599999999999</v>
      </c>
      <c r="O6092" s="83">
        <v>5606.53</v>
      </c>
      <c r="P6092" s="83">
        <v>484.47300000000001</v>
      </c>
      <c r="Q6092" s="83">
        <v>6091</v>
      </c>
      <c r="R6092" s="86">
        <v>7.9539100000000001E-2</v>
      </c>
      <c r="S6092" s="86">
        <v>0.45999400000000001</v>
      </c>
    </row>
    <row r="6093" spans="2:19" x14ac:dyDescent="0.2">
      <c r="B6093" s="33"/>
      <c r="L6093" s="84">
        <v>0.34870000000000001</v>
      </c>
      <c r="M6093" s="83">
        <v>5849.53</v>
      </c>
      <c r="N6093" s="83">
        <v>242.46600000000001</v>
      </c>
      <c r="O6093" s="83">
        <v>5607.07</v>
      </c>
      <c r="P6093" s="83">
        <v>484.93299999999999</v>
      </c>
      <c r="Q6093" s="83">
        <v>6092</v>
      </c>
      <c r="R6093" s="86">
        <v>7.9601599999999995E-2</v>
      </c>
      <c r="S6093" s="86">
        <v>0.46030500000000002</v>
      </c>
    </row>
    <row r="6094" spans="2:19" x14ac:dyDescent="0.2">
      <c r="B6094" s="33"/>
      <c r="L6094" s="84">
        <v>0.3473</v>
      </c>
      <c r="M6094" s="83">
        <v>5850.3</v>
      </c>
      <c r="N6094" s="83">
        <v>242.697</v>
      </c>
      <c r="O6094" s="83">
        <v>5607.61</v>
      </c>
      <c r="P6094" s="83">
        <v>485.39299999999997</v>
      </c>
      <c r="Q6094" s="83">
        <v>6093</v>
      </c>
      <c r="R6094" s="86">
        <v>7.9664100000000002E-2</v>
      </c>
      <c r="S6094" s="86">
        <v>0.46061600000000003</v>
      </c>
    </row>
    <row r="6095" spans="2:19" x14ac:dyDescent="0.2">
      <c r="B6095" s="33"/>
      <c r="L6095" s="84">
        <v>0.34699999999999998</v>
      </c>
      <c r="M6095" s="83">
        <v>5851.07</v>
      </c>
      <c r="N6095" s="83">
        <v>242.92699999999999</v>
      </c>
      <c r="O6095" s="83">
        <v>5608.15</v>
      </c>
      <c r="P6095" s="83">
        <v>485.85399999999998</v>
      </c>
      <c r="Q6095" s="83">
        <v>6094</v>
      </c>
      <c r="R6095" s="86">
        <v>7.9726699999999998E-2</v>
      </c>
      <c r="S6095" s="86">
        <v>0.46092699999999998</v>
      </c>
    </row>
    <row r="6096" spans="2:19" x14ac:dyDescent="0.2">
      <c r="B6096" s="33"/>
      <c r="L6096" s="84">
        <v>0.34639999999999999</v>
      </c>
      <c r="M6096" s="83">
        <v>5851.84</v>
      </c>
      <c r="N6096" s="83">
        <v>243.15799999999999</v>
      </c>
      <c r="O6096" s="83">
        <v>5608.68</v>
      </c>
      <c r="P6096" s="83">
        <v>486.31599999999997</v>
      </c>
      <c r="Q6096" s="83">
        <v>6095</v>
      </c>
      <c r="R6096" s="86">
        <v>7.9789299999999994E-2</v>
      </c>
      <c r="S6096" s="86">
        <v>0.46123799999999998</v>
      </c>
    </row>
    <row r="6097" spans="2:19" x14ac:dyDescent="0.2">
      <c r="B6097" s="33"/>
      <c r="L6097" s="84">
        <v>0.34620000000000001</v>
      </c>
      <c r="M6097" s="83">
        <v>5852.61</v>
      </c>
      <c r="N6097" s="83">
        <v>243.38900000000001</v>
      </c>
      <c r="O6097" s="83">
        <v>5609.22</v>
      </c>
      <c r="P6097" s="83">
        <v>486.77699999999999</v>
      </c>
      <c r="Q6097" s="83">
        <v>6096</v>
      </c>
      <c r="R6097" s="86">
        <v>7.9851900000000003E-2</v>
      </c>
      <c r="S6097" s="86">
        <v>0.46154899999999999</v>
      </c>
    </row>
    <row r="6098" spans="2:19" x14ac:dyDescent="0.2">
      <c r="B6098" s="33"/>
      <c r="L6098" s="84">
        <v>0.34589999999999999</v>
      </c>
      <c r="M6098" s="83">
        <v>5853.38</v>
      </c>
      <c r="N6098" s="83">
        <v>243.62</v>
      </c>
      <c r="O6098" s="83">
        <v>5609.76</v>
      </c>
      <c r="P6098" s="83">
        <v>487.23899999999998</v>
      </c>
      <c r="Q6098" s="83">
        <v>6097</v>
      </c>
      <c r="R6098" s="86">
        <v>7.9914600000000002E-2</v>
      </c>
      <c r="S6098" s="86">
        <v>0.46185999999999999</v>
      </c>
    </row>
    <row r="6099" spans="2:19" x14ac:dyDescent="0.2">
      <c r="B6099" s="33"/>
      <c r="L6099" s="84">
        <v>0.34439999999999998</v>
      </c>
      <c r="M6099" s="83">
        <v>5854.15</v>
      </c>
      <c r="N6099" s="83">
        <v>243.851</v>
      </c>
      <c r="O6099" s="83">
        <v>5610.3</v>
      </c>
      <c r="P6099" s="83">
        <v>487.70100000000002</v>
      </c>
      <c r="Q6099" s="83">
        <v>6098</v>
      </c>
      <c r="R6099" s="86">
        <v>7.9977199999999998E-2</v>
      </c>
      <c r="S6099" s="86">
        <v>0.46217200000000003</v>
      </c>
    </row>
    <row r="6100" spans="2:19" x14ac:dyDescent="0.2">
      <c r="B6100" s="33"/>
      <c r="L6100" s="84">
        <v>0.34399999999999997</v>
      </c>
      <c r="M6100" s="83">
        <v>5854.92</v>
      </c>
      <c r="N6100" s="83">
        <v>244.08199999999999</v>
      </c>
      <c r="O6100" s="83">
        <v>5610.84</v>
      </c>
      <c r="P6100" s="83">
        <v>488.16399999999999</v>
      </c>
      <c r="Q6100" s="83">
        <v>6099</v>
      </c>
      <c r="R6100" s="86">
        <v>8.004E-2</v>
      </c>
      <c r="S6100" s="86">
        <v>0.46248299999999998</v>
      </c>
    </row>
    <row r="6101" spans="2:19" x14ac:dyDescent="0.2">
      <c r="B6101" s="33"/>
      <c r="L6101" s="84">
        <v>0.34379999999999999</v>
      </c>
      <c r="M6101" s="83">
        <v>5855.69</v>
      </c>
      <c r="N6101" s="83">
        <v>244.31299999999999</v>
      </c>
      <c r="O6101" s="83">
        <v>5611.37</v>
      </c>
      <c r="P6101" s="83">
        <v>488.62599999999998</v>
      </c>
      <c r="Q6101" s="83">
        <v>6100</v>
      </c>
      <c r="R6101" s="86">
        <v>8.0102699999999999E-2</v>
      </c>
      <c r="S6101" s="86">
        <v>0.46279399999999998</v>
      </c>
    </row>
    <row r="6102" spans="2:19" x14ac:dyDescent="0.2">
      <c r="B6102" s="33"/>
      <c r="L6102" s="84">
        <v>0.34229999999999999</v>
      </c>
      <c r="M6102" s="83">
        <v>5856.46</v>
      </c>
      <c r="N6102" s="83">
        <v>244.54499999999999</v>
      </c>
      <c r="O6102" s="83">
        <v>5611.91</v>
      </c>
      <c r="P6102" s="83">
        <v>489.09</v>
      </c>
      <c r="Q6102" s="83">
        <v>6101</v>
      </c>
      <c r="R6102" s="86">
        <v>8.0165500000000001E-2</v>
      </c>
      <c r="S6102" s="86">
        <v>0.46326099999999998</v>
      </c>
    </row>
    <row r="6103" spans="2:19" x14ac:dyDescent="0.2">
      <c r="B6103" s="33"/>
      <c r="L6103" s="84">
        <v>0.34229999999999999</v>
      </c>
      <c r="M6103" s="83">
        <v>5857.22</v>
      </c>
      <c r="N6103" s="83">
        <v>244.77699999999999</v>
      </c>
      <c r="O6103" s="83">
        <v>5612.45</v>
      </c>
      <c r="P6103" s="83">
        <v>489.553</v>
      </c>
      <c r="Q6103" s="83">
        <v>6102</v>
      </c>
      <c r="R6103" s="86">
        <v>8.0228300000000002E-2</v>
      </c>
      <c r="S6103" s="86">
        <v>0.46326099999999998</v>
      </c>
    </row>
    <row r="6104" spans="2:19" x14ac:dyDescent="0.2">
      <c r="B6104" s="33"/>
      <c r="L6104" s="84">
        <v>0.34160000000000001</v>
      </c>
      <c r="M6104" s="83">
        <v>5857.99</v>
      </c>
      <c r="N6104" s="83">
        <v>245.00800000000001</v>
      </c>
      <c r="O6104" s="83">
        <v>5612.98</v>
      </c>
      <c r="P6104" s="83">
        <v>490.017</v>
      </c>
      <c r="Q6104" s="83">
        <v>6103</v>
      </c>
      <c r="R6104" s="86">
        <v>8.0291100000000004E-2</v>
      </c>
      <c r="S6104" s="86">
        <v>0.46372799999999997</v>
      </c>
    </row>
    <row r="6105" spans="2:19" x14ac:dyDescent="0.2">
      <c r="B6105" s="33"/>
      <c r="L6105" s="84">
        <v>0.34129999999999999</v>
      </c>
      <c r="M6105" s="83">
        <v>5858.76</v>
      </c>
      <c r="N6105" s="83">
        <v>245.24</v>
      </c>
      <c r="O6105" s="83">
        <v>5613.52</v>
      </c>
      <c r="P6105" s="83">
        <v>490.48099999999999</v>
      </c>
      <c r="Q6105" s="83">
        <v>6104</v>
      </c>
      <c r="R6105" s="86">
        <v>8.0353999999999995E-2</v>
      </c>
      <c r="S6105" s="86">
        <v>0.464196</v>
      </c>
    </row>
    <row r="6106" spans="2:19" x14ac:dyDescent="0.2">
      <c r="B6106" s="33"/>
      <c r="L6106" s="84">
        <v>0.34129999999999999</v>
      </c>
      <c r="M6106" s="83">
        <v>5859.53</v>
      </c>
      <c r="N6106" s="83">
        <v>245.47300000000001</v>
      </c>
      <c r="O6106" s="83">
        <v>5614.05</v>
      </c>
      <c r="P6106" s="83">
        <v>490.94499999999999</v>
      </c>
      <c r="Q6106" s="83">
        <v>6105</v>
      </c>
      <c r="R6106" s="86">
        <v>8.0416899999999999E-2</v>
      </c>
      <c r="S6106" s="86">
        <v>0.464196</v>
      </c>
    </row>
    <row r="6107" spans="2:19" x14ac:dyDescent="0.2">
      <c r="B6107" s="33"/>
      <c r="L6107" s="84">
        <v>0.3407</v>
      </c>
      <c r="M6107" s="83">
        <v>5860.3</v>
      </c>
      <c r="N6107" s="83">
        <v>245.70500000000001</v>
      </c>
      <c r="O6107" s="83">
        <v>5614.59</v>
      </c>
      <c r="P6107" s="83">
        <v>491.41</v>
      </c>
      <c r="Q6107" s="83">
        <v>6106</v>
      </c>
      <c r="R6107" s="86">
        <v>8.0479800000000004E-2</v>
      </c>
      <c r="S6107" s="86">
        <v>0.46466299999999999</v>
      </c>
    </row>
    <row r="6108" spans="2:19" x14ac:dyDescent="0.2">
      <c r="B6108" s="33"/>
      <c r="L6108" s="84">
        <v>0.33929999999999999</v>
      </c>
      <c r="M6108" s="83">
        <v>5861.06</v>
      </c>
      <c r="N6108" s="83">
        <v>245.93700000000001</v>
      </c>
      <c r="O6108" s="83">
        <v>5615.13</v>
      </c>
      <c r="P6108" s="83">
        <v>491.875</v>
      </c>
      <c r="Q6108" s="83">
        <v>6107</v>
      </c>
      <c r="R6108" s="86">
        <v>8.0542799999999998E-2</v>
      </c>
      <c r="S6108" s="86">
        <v>0.46497500000000003</v>
      </c>
    </row>
    <row r="6109" spans="2:19" x14ac:dyDescent="0.2">
      <c r="B6109" s="33"/>
      <c r="L6109" s="84">
        <v>0.3387</v>
      </c>
      <c r="M6109" s="83">
        <v>5861.83</v>
      </c>
      <c r="N6109" s="83">
        <v>246.17</v>
      </c>
      <c r="O6109" s="83">
        <v>5615.66</v>
      </c>
      <c r="P6109" s="83">
        <v>492.34</v>
      </c>
      <c r="Q6109" s="83">
        <v>6108</v>
      </c>
      <c r="R6109" s="86">
        <v>8.0605800000000005E-2</v>
      </c>
      <c r="S6109" s="86">
        <v>0.46528599999999998</v>
      </c>
    </row>
    <row r="6110" spans="2:19" x14ac:dyDescent="0.2">
      <c r="B6110" s="33"/>
      <c r="L6110" s="84">
        <v>0.33760000000000001</v>
      </c>
      <c r="M6110" s="83">
        <v>5862.6</v>
      </c>
      <c r="N6110" s="83">
        <v>246.40299999999999</v>
      </c>
      <c r="O6110" s="83">
        <v>5616.19</v>
      </c>
      <c r="P6110" s="83">
        <v>492.80599999999998</v>
      </c>
      <c r="Q6110" s="83">
        <v>6109</v>
      </c>
      <c r="R6110" s="86">
        <v>8.0668799999999999E-2</v>
      </c>
      <c r="S6110" s="86">
        <v>0.46559800000000001</v>
      </c>
    </row>
    <row r="6111" spans="2:19" x14ac:dyDescent="0.2">
      <c r="B6111" s="33"/>
      <c r="L6111" s="84">
        <v>0.33729999999999999</v>
      </c>
      <c r="M6111" s="83">
        <v>5863.36</v>
      </c>
      <c r="N6111" s="83">
        <v>246.636</v>
      </c>
      <c r="O6111" s="83">
        <v>5616.73</v>
      </c>
      <c r="P6111" s="83">
        <v>493.27199999999999</v>
      </c>
      <c r="Q6111" s="83">
        <v>6110</v>
      </c>
      <c r="R6111" s="86">
        <v>8.0731800000000006E-2</v>
      </c>
      <c r="S6111" s="86">
        <v>0.46590999999999999</v>
      </c>
    </row>
    <row r="6112" spans="2:19" x14ac:dyDescent="0.2">
      <c r="B6112" s="33"/>
      <c r="L6112" s="84">
        <v>0.3357</v>
      </c>
      <c r="M6112" s="83">
        <v>5864.13</v>
      </c>
      <c r="N6112" s="83">
        <v>246.869</v>
      </c>
      <c r="O6112" s="83">
        <v>5617.26</v>
      </c>
      <c r="P6112" s="83">
        <v>493.738</v>
      </c>
      <c r="Q6112" s="83">
        <v>6111</v>
      </c>
      <c r="R6112" s="86">
        <v>8.0794900000000003E-2</v>
      </c>
      <c r="S6112" s="86">
        <v>0.46622200000000003</v>
      </c>
    </row>
    <row r="6113" spans="2:19" x14ac:dyDescent="0.2">
      <c r="B6113" s="33"/>
      <c r="L6113" s="84">
        <v>0.33450000000000002</v>
      </c>
      <c r="M6113" s="83">
        <v>5864.9</v>
      </c>
      <c r="N6113" s="83">
        <v>247.102</v>
      </c>
      <c r="O6113" s="83">
        <v>5617.8</v>
      </c>
      <c r="P6113" s="83">
        <v>494.20400000000001</v>
      </c>
      <c r="Q6113" s="83">
        <v>6112</v>
      </c>
      <c r="R6113" s="86">
        <v>8.0857999999999999E-2</v>
      </c>
      <c r="S6113" s="86">
        <v>0.466534</v>
      </c>
    </row>
    <row r="6114" spans="2:19" x14ac:dyDescent="0.2">
      <c r="B6114" s="33"/>
      <c r="L6114" s="84">
        <v>0.33429999999999999</v>
      </c>
      <c r="M6114" s="83">
        <v>5865.66</v>
      </c>
      <c r="N6114" s="83">
        <v>247.33600000000001</v>
      </c>
      <c r="O6114" s="83">
        <v>5618.33</v>
      </c>
      <c r="P6114" s="83">
        <v>494.67099999999999</v>
      </c>
      <c r="Q6114" s="83">
        <v>6113</v>
      </c>
      <c r="R6114" s="86">
        <v>8.0921199999999999E-2</v>
      </c>
      <c r="S6114" s="86">
        <v>0.46684500000000001</v>
      </c>
    </row>
    <row r="6115" spans="2:19" x14ac:dyDescent="0.2">
      <c r="B6115" s="33"/>
      <c r="L6115" s="84">
        <v>0.33350000000000002</v>
      </c>
      <c r="M6115" s="83">
        <v>5866.43</v>
      </c>
      <c r="N6115" s="83">
        <v>247.56899999999999</v>
      </c>
      <c r="O6115" s="83">
        <v>5618.86</v>
      </c>
      <c r="P6115" s="83">
        <v>495.13799999999998</v>
      </c>
      <c r="Q6115" s="83">
        <v>6114</v>
      </c>
      <c r="R6115" s="86">
        <v>8.0984399999999998E-2</v>
      </c>
      <c r="S6115" s="86">
        <v>0.46715699999999999</v>
      </c>
    </row>
    <row r="6116" spans="2:19" x14ac:dyDescent="0.2">
      <c r="B6116" s="33"/>
      <c r="L6116" s="84">
        <v>0.3332</v>
      </c>
      <c r="M6116" s="83">
        <v>5867.2</v>
      </c>
      <c r="N6116" s="83">
        <v>247.803</v>
      </c>
      <c r="O6116" s="83">
        <v>5619.39</v>
      </c>
      <c r="P6116" s="83">
        <v>495.60599999999999</v>
      </c>
      <c r="Q6116" s="83">
        <v>6115</v>
      </c>
      <c r="R6116" s="86">
        <v>8.1047599999999997E-2</v>
      </c>
      <c r="S6116" s="86">
        <v>0.46746900000000002</v>
      </c>
    </row>
    <row r="6117" spans="2:19" x14ac:dyDescent="0.2">
      <c r="B6117" s="33"/>
      <c r="L6117" s="84">
        <v>0.33300000000000002</v>
      </c>
      <c r="M6117" s="83">
        <v>5867.96</v>
      </c>
      <c r="N6117" s="83">
        <v>248.03700000000001</v>
      </c>
      <c r="O6117" s="83">
        <v>5619.93</v>
      </c>
      <c r="P6117" s="83">
        <v>496.07400000000001</v>
      </c>
      <c r="Q6117" s="83">
        <v>6116</v>
      </c>
      <c r="R6117" s="86">
        <v>8.1110799999999997E-2</v>
      </c>
      <c r="S6117" s="86">
        <v>0.467781</v>
      </c>
    </row>
    <row r="6118" spans="2:19" x14ac:dyDescent="0.2">
      <c r="B6118" s="33"/>
      <c r="L6118" s="84">
        <v>0.33179999999999998</v>
      </c>
      <c r="M6118" s="83">
        <v>5868.73</v>
      </c>
      <c r="N6118" s="83">
        <v>248.27099999999999</v>
      </c>
      <c r="O6118" s="83">
        <v>5620.46</v>
      </c>
      <c r="P6118" s="83">
        <v>496.54199999999997</v>
      </c>
      <c r="Q6118" s="83">
        <v>6117</v>
      </c>
      <c r="R6118" s="86">
        <v>8.1174099999999999E-2</v>
      </c>
      <c r="S6118" s="86">
        <v>0.46825</v>
      </c>
    </row>
    <row r="6119" spans="2:19" x14ac:dyDescent="0.2">
      <c r="B6119" s="33"/>
      <c r="L6119" s="84">
        <v>0.33179999999999998</v>
      </c>
      <c r="M6119" s="83">
        <v>5869.49</v>
      </c>
      <c r="N6119" s="83">
        <v>248.505</v>
      </c>
      <c r="O6119" s="83">
        <v>5620.99</v>
      </c>
      <c r="P6119" s="83">
        <v>497.01</v>
      </c>
      <c r="Q6119" s="83">
        <v>6118</v>
      </c>
      <c r="R6119" s="86">
        <v>8.1237299999999998E-2</v>
      </c>
      <c r="S6119" s="86">
        <v>0.46825</v>
      </c>
    </row>
    <row r="6120" spans="2:19" x14ac:dyDescent="0.2">
      <c r="B6120" s="33"/>
      <c r="L6120" s="84">
        <v>0.33150000000000002</v>
      </c>
      <c r="M6120" s="83">
        <v>5870.26</v>
      </c>
      <c r="N6120" s="83">
        <v>248.739</v>
      </c>
      <c r="O6120" s="83">
        <v>5621.52</v>
      </c>
      <c r="P6120" s="83">
        <v>497.47899999999998</v>
      </c>
      <c r="Q6120" s="83">
        <v>6119</v>
      </c>
      <c r="R6120" s="86">
        <v>8.1300700000000004E-2</v>
      </c>
      <c r="S6120" s="86">
        <v>0.46871800000000002</v>
      </c>
    </row>
    <row r="6121" spans="2:19" x14ac:dyDescent="0.2">
      <c r="B6121" s="33"/>
      <c r="L6121" s="84">
        <v>0.33119999999999999</v>
      </c>
      <c r="M6121" s="83">
        <v>5871.03</v>
      </c>
      <c r="N6121" s="83">
        <v>248.97399999999999</v>
      </c>
      <c r="O6121" s="83">
        <v>5622.05</v>
      </c>
      <c r="P6121" s="83">
        <v>497.94799999999998</v>
      </c>
      <c r="Q6121" s="83">
        <v>6120</v>
      </c>
      <c r="R6121" s="86">
        <v>8.1364000000000006E-2</v>
      </c>
      <c r="S6121" s="86">
        <v>0.46903</v>
      </c>
    </row>
    <row r="6122" spans="2:19" x14ac:dyDescent="0.2">
      <c r="B6122" s="33"/>
      <c r="L6122" s="84">
        <v>0.33040000000000003</v>
      </c>
      <c r="M6122" s="83">
        <v>5871.79</v>
      </c>
      <c r="N6122" s="83">
        <v>249.209</v>
      </c>
      <c r="O6122" s="83">
        <v>5622.58</v>
      </c>
      <c r="P6122" s="83">
        <v>498.41699999999997</v>
      </c>
      <c r="Q6122" s="83">
        <v>6121</v>
      </c>
      <c r="R6122" s="86">
        <v>8.1427399999999997E-2</v>
      </c>
      <c r="S6122" s="86">
        <v>0.46934199999999998</v>
      </c>
    </row>
    <row r="6123" spans="2:19" x14ac:dyDescent="0.2">
      <c r="B6123" s="33"/>
      <c r="L6123" s="84">
        <v>0.32969999999999999</v>
      </c>
      <c r="M6123" s="83">
        <v>5872.56</v>
      </c>
      <c r="N6123" s="83">
        <v>249.44300000000001</v>
      </c>
      <c r="O6123" s="83">
        <v>5623.11</v>
      </c>
      <c r="P6123" s="83">
        <v>498.887</v>
      </c>
      <c r="Q6123" s="83">
        <v>6122</v>
      </c>
      <c r="R6123" s="86">
        <v>8.1490800000000002E-2</v>
      </c>
      <c r="S6123" s="86">
        <v>0.46965400000000002</v>
      </c>
    </row>
    <row r="6124" spans="2:19" x14ac:dyDescent="0.2">
      <c r="B6124" s="33"/>
      <c r="L6124" s="84">
        <v>0.32940000000000003</v>
      </c>
      <c r="M6124" s="83">
        <v>5873.32</v>
      </c>
      <c r="N6124" s="83">
        <v>249.678</v>
      </c>
      <c r="O6124" s="83">
        <v>5623.64</v>
      </c>
      <c r="P6124" s="83">
        <v>499.35700000000003</v>
      </c>
      <c r="Q6124" s="83">
        <v>6123</v>
      </c>
      <c r="R6124" s="86">
        <v>8.1554299999999996E-2</v>
      </c>
      <c r="S6124" s="86">
        <v>0.46996700000000002</v>
      </c>
    </row>
    <row r="6125" spans="2:19" x14ac:dyDescent="0.2">
      <c r="B6125" s="33"/>
      <c r="L6125" s="84">
        <v>0.32850000000000001</v>
      </c>
      <c r="M6125" s="83">
        <v>5874.09</v>
      </c>
      <c r="N6125" s="83">
        <v>249.91399999999999</v>
      </c>
      <c r="O6125" s="83">
        <v>5624.17</v>
      </c>
      <c r="P6125" s="83">
        <v>499.827</v>
      </c>
      <c r="Q6125" s="83">
        <v>6124</v>
      </c>
      <c r="R6125" s="86">
        <v>8.1617700000000001E-2</v>
      </c>
      <c r="S6125" s="86">
        <v>0.470279</v>
      </c>
    </row>
    <row r="6126" spans="2:19" x14ac:dyDescent="0.2">
      <c r="B6126" s="33"/>
      <c r="L6126" s="84">
        <v>0.3281</v>
      </c>
      <c r="M6126" s="83">
        <v>5874.85</v>
      </c>
      <c r="N6126" s="83">
        <v>250.149</v>
      </c>
      <c r="O6126" s="83">
        <v>5624.7</v>
      </c>
      <c r="P6126" s="83">
        <v>500.298</v>
      </c>
      <c r="Q6126" s="83">
        <v>6125</v>
      </c>
      <c r="R6126" s="86">
        <v>8.1681199999999995E-2</v>
      </c>
      <c r="S6126" s="86">
        <v>0.47059099999999998</v>
      </c>
    </row>
    <row r="6127" spans="2:19" x14ac:dyDescent="0.2">
      <c r="B6127" s="33"/>
      <c r="L6127" s="84">
        <v>0.3276</v>
      </c>
      <c r="M6127" s="83">
        <v>5875.62</v>
      </c>
      <c r="N6127" s="83">
        <v>250.38399999999999</v>
      </c>
      <c r="O6127" s="83">
        <v>5625.23</v>
      </c>
      <c r="P6127" s="83">
        <v>500.76900000000001</v>
      </c>
      <c r="Q6127" s="83">
        <v>6126</v>
      </c>
      <c r="R6127" s="86">
        <v>8.1744800000000006E-2</v>
      </c>
      <c r="S6127" s="86">
        <v>0.47090399999999999</v>
      </c>
    </row>
    <row r="6128" spans="2:19" x14ac:dyDescent="0.2">
      <c r="B6128" s="33"/>
      <c r="L6128" s="84">
        <v>0.32750000000000001</v>
      </c>
      <c r="M6128" s="83">
        <v>5876.38</v>
      </c>
      <c r="N6128" s="83">
        <v>250.62</v>
      </c>
      <c r="O6128" s="83">
        <v>5625.76</v>
      </c>
      <c r="P6128" s="83">
        <v>501.24</v>
      </c>
      <c r="Q6128" s="83">
        <v>6127</v>
      </c>
      <c r="R6128" s="86">
        <v>8.1808400000000003E-2</v>
      </c>
      <c r="S6128" s="86">
        <v>0.47121600000000002</v>
      </c>
    </row>
    <row r="6129" spans="2:19" x14ac:dyDescent="0.2">
      <c r="B6129" s="33"/>
      <c r="L6129" s="84">
        <v>0.32719999999999999</v>
      </c>
      <c r="M6129" s="83">
        <v>5877.14</v>
      </c>
      <c r="N6129" s="83">
        <v>250.85599999999999</v>
      </c>
      <c r="O6129" s="83">
        <v>5626.29</v>
      </c>
      <c r="P6129" s="83">
        <v>501.71100000000001</v>
      </c>
      <c r="Q6129" s="83">
        <v>6128</v>
      </c>
      <c r="R6129" s="86">
        <v>8.1871899999999997E-2</v>
      </c>
      <c r="S6129" s="86">
        <v>0.47152899999999998</v>
      </c>
    </row>
    <row r="6130" spans="2:19" x14ac:dyDescent="0.2">
      <c r="B6130" s="33"/>
      <c r="L6130" s="84">
        <v>0.3256</v>
      </c>
      <c r="M6130" s="83">
        <v>5877.91</v>
      </c>
      <c r="N6130" s="83">
        <v>251.09200000000001</v>
      </c>
      <c r="O6130" s="83">
        <v>5626.82</v>
      </c>
      <c r="P6130" s="83">
        <v>502.18299999999999</v>
      </c>
      <c r="Q6130" s="83">
        <v>6129</v>
      </c>
      <c r="R6130" s="86">
        <v>8.1935599999999997E-2</v>
      </c>
      <c r="S6130" s="86">
        <v>0.47184100000000001</v>
      </c>
    </row>
    <row r="6131" spans="2:19" x14ac:dyDescent="0.2">
      <c r="B6131" s="33"/>
      <c r="L6131" s="84">
        <v>0.32550000000000001</v>
      </c>
      <c r="M6131" s="83">
        <v>5878.67</v>
      </c>
      <c r="N6131" s="83">
        <v>251.328</v>
      </c>
      <c r="O6131" s="83">
        <v>5627.34</v>
      </c>
      <c r="P6131" s="83">
        <v>502.65499999999997</v>
      </c>
      <c r="Q6131" s="83">
        <v>6130</v>
      </c>
      <c r="R6131" s="86">
        <v>8.1999199999999994E-2</v>
      </c>
      <c r="S6131" s="86">
        <v>0.47215400000000002</v>
      </c>
    </row>
    <row r="6132" spans="2:19" x14ac:dyDescent="0.2">
      <c r="B6132" s="33"/>
      <c r="L6132" s="84">
        <v>0.3236</v>
      </c>
      <c r="M6132" s="83">
        <v>5879.44</v>
      </c>
      <c r="N6132" s="83">
        <v>251.56399999999999</v>
      </c>
      <c r="O6132" s="83">
        <v>5627.87</v>
      </c>
      <c r="P6132" s="83">
        <v>503.12799999999999</v>
      </c>
      <c r="Q6132" s="83">
        <v>6131</v>
      </c>
      <c r="R6132" s="86">
        <v>8.2062899999999994E-2</v>
      </c>
      <c r="S6132" s="86">
        <v>0.47246700000000003</v>
      </c>
    </row>
    <row r="6133" spans="2:19" x14ac:dyDescent="0.2">
      <c r="B6133" s="33"/>
      <c r="L6133" s="84">
        <v>0.32269999999999999</v>
      </c>
      <c r="M6133" s="83">
        <v>5880.2</v>
      </c>
      <c r="N6133" s="83">
        <v>251.8</v>
      </c>
      <c r="O6133" s="83">
        <v>5628.4</v>
      </c>
      <c r="P6133" s="83">
        <v>503.601</v>
      </c>
      <c r="Q6133" s="83">
        <v>6132</v>
      </c>
      <c r="R6133" s="86">
        <v>8.2126599999999994E-2</v>
      </c>
      <c r="S6133" s="86">
        <v>0.472779</v>
      </c>
    </row>
    <row r="6134" spans="2:19" x14ac:dyDescent="0.2">
      <c r="B6134" s="33"/>
      <c r="L6134" s="84">
        <v>0.3226</v>
      </c>
      <c r="M6134" s="83">
        <v>5880.96</v>
      </c>
      <c r="N6134" s="83">
        <v>252.03700000000001</v>
      </c>
      <c r="O6134" s="83">
        <v>5628.93</v>
      </c>
      <c r="P6134" s="83">
        <v>504.07400000000001</v>
      </c>
      <c r="Q6134" s="83">
        <v>6133</v>
      </c>
      <c r="R6134" s="86">
        <v>8.2190399999999997E-2</v>
      </c>
      <c r="S6134" s="86">
        <v>0.47309200000000001</v>
      </c>
    </row>
    <row r="6135" spans="2:19" x14ac:dyDescent="0.2">
      <c r="B6135" s="33"/>
      <c r="L6135" s="84">
        <v>0.32119999999999999</v>
      </c>
      <c r="M6135" s="83">
        <v>5881.73</v>
      </c>
      <c r="N6135" s="83">
        <v>252.274</v>
      </c>
      <c r="O6135" s="83">
        <v>5629.45</v>
      </c>
      <c r="P6135" s="83">
        <v>504.54700000000003</v>
      </c>
      <c r="Q6135" s="83">
        <v>6134</v>
      </c>
      <c r="R6135" s="86">
        <v>8.22542E-2</v>
      </c>
      <c r="S6135" s="86">
        <v>0.47356100000000001</v>
      </c>
    </row>
    <row r="6136" spans="2:19" x14ac:dyDescent="0.2">
      <c r="B6136" s="33"/>
      <c r="L6136" s="84">
        <v>0.32119999999999999</v>
      </c>
      <c r="M6136" s="83">
        <v>5882.49</v>
      </c>
      <c r="N6136" s="83">
        <v>252.51</v>
      </c>
      <c r="O6136" s="83">
        <v>5629.98</v>
      </c>
      <c r="P6136" s="83">
        <v>505.02100000000002</v>
      </c>
      <c r="Q6136" s="83">
        <v>6135</v>
      </c>
      <c r="R6136" s="86">
        <v>8.2318000000000002E-2</v>
      </c>
      <c r="S6136" s="86">
        <v>0.47356100000000001</v>
      </c>
    </row>
    <row r="6137" spans="2:19" x14ac:dyDescent="0.2">
      <c r="B6137" s="33"/>
      <c r="L6137" s="84">
        <v>0.32090000000000002</v>
      </c>
      <c r="M6137" s="83">
        <v>5883.25</v>
      </c>
      <c r="N6137" s="83">
        <v>252.74700000000001</v>
      </c>
      <c r="O6137" s="83">
        <v>5630.51</v>
      </c>
      <c r="P6137" s="83">
        <v>505.495</v>
      </c>
      <c r="Q6137" s="83">
        <v>6136</v>
      </c>
      <c r="R6137" s="86">
        <v>8.2381800000000005E-2</v>
      </c>
      <c r="S6137" s="86">
        <v>0.474499</v>
      </c>
    </row>
    <row r="6138" spans="2:19" x14ac:dyDescent="0.2">
      <c r="B6138" s="33"/>
      <c r="L6138" s="84">
        <v>0.32090000000000002</v>
      </c>
      <c r="M6138" s="83">
        <v>5884.02</v>
      </c>
      <c r="N6138" s="83">
        <v>252.98500000000001</v>
      </c>
      <c r="O6138" s="83">
        <v>5631.03</v>
      </c>
      <c r="P6138" s="83">
        <v>505.96899999999999</v>
      </c>
      <c r="Q6138" s="83">
        <v>6137</v>
      </c>
      <c r="R6138" s="86">
        <v>8.2445699999999997E-2</v>
      </c>
      <c r="S6138" s="86">
        <v>0.474499</v>
      </c>
    </row>
    <row r="6139" spans="2:19" x14ac:dyDescent="0.2">
      <c r="B6139" s="33"/>
      <c r="L6139" s="84">
        <v>0.32090000000000002</v>
      </c>
      <c r="M6139" s="83">
        <v>5884.78</v>
      </c>
      <c r="N6139" s="83">
        <v>253.22200000000001</v>
      </c>
      <c r="O6139" s="83">
        <v>5631.56</v>
      </c>
      <c r="P6139" s="83">
        <v>506.44400000000002</v>
      </c>
      <c r="Q6139" s="83">
        <v>6138</v>
      </c>
      <c r="R6139" s="86">
        <v>8.2509600000000002E-2</v>
      </c>
      <c r="S6139" s="86">
        <v>0.474499</v>
      </c>
    </row>
    <row r="6140" spans="2:19" x14ac:dyDescent="0.2">
      <c r="B6140" s="33"/>
      <c r="L6140" s="84">
        <v>0.32090000000000002</v>
      </c>
      <c r="M6140" s="83">
        <v>5885.54</v>
      </c>
      <c r="N6140" s="83">
        <v>253.459</v>
      </c>
      <c r="O6140" s="83">
        <v>5632.08</v>
      </c>
      <c r="P6140" s="83">
        <v>506.91899999999998</v>
      </c>
      <c r="Q6140" s="83">
        <v>6139</v>
      </c>
      <c r="R6140" s="86">
        <v>8.2573499999999994E-2</v>
      </c>
      <c r="S6140" s="86">
        <v>0.474499</v>
      </c>
    </row>
    <row r="6141" spans="2:19" x14ac:dyDescent="0.2">
      <c r="B6141" s="33"/>
      <c r="L6141" s="84">
        <v>0.31990000000000002</v>
      </c>
      <c r="M6141" s="83">
        <v>5886.3</v>
      </c>
      <c r="N6141" s="83">
        <v>253.697</v>
      </c>
      <c r="O6141" s="83">
        <v>5632.61</v>
      </c>
      <c r="P6141" s="83">
        <v>507.39400000000001</v>
      </c>
      <c r="Q6141" s="83">
        <v>6140</v>
      </c>
      <c r="R6141" s="86">
        <v>8.2637500000000003E-2</v>
      </c>
      <c r="S6141" s="86">
        <v>0.47528199999999998</v>
      </c>
    </row>
    <row r="6142" spans="2:19" x14ac:dyDescent="0.2">
      <c r="B6142" s="33"/>
      <c r="L6142" s="84">
        <v>0.31969999999999998</v>
      </c>
      <c r="M6142" s="83">
        <v>5887.07</v>
      </c>
      <c r="N6142" s="83">
        <v>253.935</v>
      </c>
      <c r="O6142" s="83">
        <v>5633.13</v>
      </c>
      <c r="P6142" s="83">
        <v>507.87</v>
      </c>
      <c r="Q6142" s="83">
        <v>6141</v>
      </c>
      <c r="R6142" s="86">
        <v>8.2701499999999997E-2</v>
      </c>
      <c r="S6142" s="86">
        <v>0.47575099999999998</v>
      </c>
    </row>
    <row r="6143" spans="2:19" x14ac:dyDescent="0.2">
      <c r="B6143" s="33"/>
      <c r="L6143" s="84">
        <v>0.31969999999999998</v>
      </c>
      <c r="M6143" s="83">
        <v>5887.83</v>
      </c>
      <c r="N6143" s="83">
        <v>254.173</v>
      </c>
      <c r="O6143" s="83">
        <v>5633.65</v>
      </c>
      <c r="P6143" s="83">
        <v>508.346</v>
      </c>
      <c r="Q6143" s="83">
        <v>6142</v>
      </c>
      <c r="R6143" s="86">
        <v>8.2765500000000006E-2</v>
      </c>
      <c r="S6143" s="86">
        <v>0.47575099999999998</v>
      </c>
    </row>
    <row r="6144" spans="2:19" x14ac:dyDescent="0.2">
      <c r="B6144" s="33"/>
      <c r="L6144" s="84">
        <v>0.31830000000000003</v>
      </c>
      <c r="M6144" s="83">
        <v>5888.59</v>
      </c>
      <c r="N6144" s="83">
        <v>254.411</v>
      </c>
      <c r="O6144" s="83">
        <v>5634.18</v>
      </c>
      <c r="P6144" s="83">
        <v>508.822</v>
      </c>
      <c r="Q6144" s="83">
        <v>6143</v>
      </c>
      <c r="R6144" s="86">
        <v>8.28295E-2</v>
      </c>
      <c r="S6144" s="86">
        <v>0.47637699999999999</v>
      </c>
    </row>
    <row r="6145" spans="2:19" x14ac:dyDescent="0.2">
      <c r="B6145" s="33"/>
      <c r="L6145" s="84">
        <v>0.31830000000000003</v>
      </c>
      <c r="M6145" s="83">
        <v>5889.35</v>
      </c>
      <c r="N6145" s="83">
        <v>254.649</v>
      </c>
      <c r="O6145" s="83">
        <v>5634.7</v>
      </c>
      <c r="P6145" s="83">
        <v>509.298</v>
      </c>
      <c r="Q6145" s="83">
        <v>6144</v>
      </c>
      <c r="R6145" s="86">
        <v>8.2893599999999998E-2</v>
      </c>
      <c r="S6145" s="86">
        <v>0.47637699999999999</v>
      </c>
    </row>
    <row r="6146" spans="2:19" x14ac:dyDescent="0.2">
      <c r="B6146" s="33"/>
      <c r="L6146" s="84">
        <v>0.318</v>
      </c>
      <c r="M6146" s="83">
        <v>5890.11</v>
      </c>
      <c r="N6146" s="83">
        <v>254.88800000000001</v>
      </c>
      <c r="O6146" s="83">
        <v>5635.22</v>
      </c>
      <c r="P6146" s="83">
        <v>509.77499999999998</v>
      </c>
      <c r="Q6146" s="83">
        <v>6145</v>
      </c>
      <c r="R6146" s="86">
        <v>8.2957699999999995E-2</v>
      </c>
      <c r="S6146" s="86">
        <v>0.47684700000000002</v>
      </c>
    </row>
    <row r="6147" spans="2:19" x14ac:dyDescent="0.2">
      <c r="B6147" s="33"/>
      <c r="L6147" s="84">
        <v>0.31709999999999999</v>
      </c>
      <c r="M6147" s="83">
        <v>5890.87</v>
      </c>
      <c r="N6147" s="83">
        <v>255.126</v>
      </c>
      <c r="O6147" s="83">
        <v>5635.75</v>
      </c>
      <c r="P6147" s="83">
        <v>510.25200000000001</v>
      </c>
      <c r="Q6147" s="83">
        <v>6146</v>
      </c>
      <c r="R6147" s="86">
        <v>8.3021899999999996E-2</v>
      </c>
      <c r="S6147" s="86">
        <v>0.47731699999999999</v>
      </c>
    </row>
    <row r="6148" spans="2:19" x14ac:dyDescent="0.2">
      <c r="B6148" s="33"/>
      <c r="L6148" s="84">
        <v>0.31709999999999999</v>
      </c>
      <c r="M6148" s="83">
        <v>5891.64</v>
      </c>
      <c r="N6148" s="83">
        <v>255.36500000000001</v>
      </c>
      <c r="O6148" s="83">
        <v>5636.27</v>
      </c>
      <c r="P6148" s="83">
        <v>510.73</v>
      </c>
      <c r="Q6148" s="83">
        <v>6147</v>
      </c>
      <c r="R6148" s="86">
        <v>8.3085999999999993E-2</v>
      </c>
      <c r="S6148" s="86">
        <v>0.47731699999999999</v>
      </c>
    </row>
    <row r="6149" spans="2:19" x14ac:dyDescent="0.2">
      <c r="B6149" s="33"/>
      <c r="L6149" s="84">
        <v>0.31690000000000002</v>
      </c>
      <c r="M6149" s="83">
        <v>5892.4</v>
      </c>
      <c r="N6149" s="83">
        <v>255.60400000000001</v>
      </c>
      <c r="O6149" s="83">
        <v>5636.79</v>
      </c>
      <c r="P6149" s="83">
        <v>511.20800000000003</v>
      </c>
      <c r="Q6149" s="83">
        <v>6148</v>
      </c>
      <c r="R6149" s="86">
        <v>8.3150199999999994E-2</v>
      </c>
      <c r="S6149" s="86">
        <v>0.47778700000000002</v>
      </c>
    </row>
    <row r="6150" spans="2:19" x14ac:dyDescent="0.2">
      <c r="B6150" s="33"/>
      <c r="L6150" s="84">
        <v>0.31680000000000003</v>
      </c>
      <c r="M6150" s="83">
        <v>5893.16</v>
      </c>
      <c r="N6150" s="83">
        <v>255.84299999999999</v>
      </c>
      <c r="O6150" s="83">
        <v>5637.31</v>
      </c>
      <c r="P6150" s="83">
        <v>511.68599999999998</v>
      </c>
      <c r="Q6150" s="83">
        <v>6149</v>
      </c>
      <c r="R6150" s="86">
        <v>8.3214499999999997E-2</v>
      </c>
      <c r="S6150" s="86">
        <v>0.47810000000000002</v>
      </c>
    </row>
    <row r="6151" spans="2:19" x14ac:dyDescent="0.2">
      <c r="B6151" s="33"/>
      <c r="L6151" s="84">
        <v>0.31619999999999998</v>
      </c>
      <c r="M6151" s="83">
        <v>5893.92</v>
      </c>
      <c r="N6151" s="83">
        <v>256.08199999999999</v>
      </c>
      <c r="O6151" s="83">
        <v>5637.84</v>
      </c>
      <c r="P6151" s="83">
        <v>512.16399999999999</v>
      </c>
      <c r="Q6151" s="83">
        <v>6150</v>
      </c>
      <c r="R6151" s="86">
        <v>8.3278699999999997E-2</v>
      </c>
      <c r="S6151" s="86">
        <v>0.47841299999999998</v>
      </c>
    </row>
    <row r="6152" spans="2:19" x14ac:dyDescent="0.2">
      <c r="B6152" s="33"/>
      <c r="L6152" s="84">
        <v>0.31609999999999999</v>
      </c>
      <c r="M6152" s="83">
        <v>5894.68</v>
      </c>
      <c r="N6152" s="83">
        <v>256.32100000000003</v>
      </c>
      <c r="O6152" s="83">
        <v>5638.36</v>
      </c>
      <c r="P6152" s="83">
        <v>512.64300000000003</v>
      </c>
      <c r="Q6152" s="83">
        <v>6151</v>
      </c>
      <c r="R6152" s="86">
        <v>8.3343E-2</v>
      </c>
      <c r="S6152" s="86">
        <v>0.478883</v>
      </c>
    </row>
    <row r="6153" spans="2:19" x14ac:dyDescent="0.2">
      <c r="B6153" s="33"/>
      <c r="L6153" s="84">
        <v>0.31609999999999999</v>
      </c>
      <c r="M6153" s="83">
        <v>5895.44</v>
      </c>
      <c r="N6153" s="83">
        <v>256.56099999999998</v>
      </c>
      <c r="O6153" s="83">
        <v>5638.88</v>
      </c>
      <c r="P6153" s="83">
        <v>513.12199999999996</v>
      </c>
      <c r="Q6153" s="83">
        <v>6152</v>
      </c>
      <c r="R6153" s="86">
        <v>8.3407300000000004E-2</v>
      </c>
      <c r="S6153" s="86">
        <v>0.478883</v>
      </c>
    </row>
    <row r="6154" spans="2:19" x14ac:dyDescent="0.2">
      <c r="B6154" s="33"/>
      <c r="L6154" s="84">
        <v>0.31430000000000002</v>
      </c>
      <c r="M6154" s="83">
        <v>5896.2</v>
      </c>
      <c r="N6154" s="83">
        <v>256.80099999999999</v>
      </c>
      <c r="O6154" s="83">
        <v>5639.4</v>
      </c>
      <c r="P6154" s="83">
        <v>513.601</v>
      </c>
      <c r="Q6154" s="83">
        <v>6153</v>
      </c>
      <c r="R6154" s="86">
        <v>8.3471699999999996E-2</v>
      </c>
      <c r="S6154" s="86">
        <v>0.47935299999999997</v>
      </c>
    </row>
    <row r="6155" spans="2:19" x14ac:dyDescent="0.2">
      <c r="B6155" s="33"/>
      <c r="L6155" s="84">
        <v>0.31419999999999998</v>
      </c>
      <c r="M6155" s="83">
        <v>5896.96</v>
      </c>
      <c r="N6155" s="83">
        <v>257.04000000000002</v>
      </c>
      <c r="O6155" s="83">
        <v>5639.92</v>
      </c>
      <c r="P6155" s="83">
        <v>514.08100000000002</v>
      </c>
      <c r="Q6155" s="83">
        <v>6154</v>
      </c>
      <c r="R6155" s="86">
        <v>8.3536100000000002E-2</v>
      </c>
      <c r="S6155" s="86">
        <v>0.47966700000000001</v>
      </c>
    </row>
    <row r="6156" spans="2:19" x14ac:dyDescent="0.2">
      <c r="B6156" s="33"/>
      <c r="L6156" s="84">
        <v>0.31409999999999999</v>
      </c>
      <c r="M6156" s="83">
        <v>5897.72</v>
      </c>
      <c r="N6156" s="83">
        <v>257.27999999999997</v>
      </c>
      <c r="O6156" s="83">
        <v>5640.44</v>
      </c>
      <c r="P6156" s="83">
        <v>514.56100000000004</v>
      </c>
      <c r="Q6156" s="83">
        <v>6155</v>
      </c>
      <c r="R6156" s="86">
        <v>8.3600499999999994E-2</v>
      </c>
      <c r="S6156" s="86">
        <v>0.47998000000000002</v>
      </c>
    </row>
    <row r="6157" spans="2:19" x14ac:dyDescent="0.2">
      <c r="B6157" s="33"/>
      <c r="L6157" s="84">
        <v>0.31369999999999998</v>
      </c>
      <c r="M6157" s="83">
        <v>5898.48</v>
      </c>
      <c r="N6157" s="83">
        <v>257.52100000000002</v>
      </c>
      <c r="O6157" s="83">
        <v>5640.96</v>
      </c>
      <c r="P6157" s="83">
        <v>515.04100000000005</v>
      </c>
      <c r="Q6157" s="83">
        <v>6156</v>
      </c>
      <c r="R6157" s="86">
        <v>8.36649E-2</v>
      </c>
      <c r="S6157" s="86">
        <v>0.480294</v>
      </c>
    </row>
    <row r="6158" spans="2:19" x14ac:dyDescent="0.2">
      <c r="B6158" s="33"/>
      <c r="L6158" s="84">
        <v>0.31290000000000001</v>
      </c>
      <c r="M6158" s="83">
        <v>5899.24</v>
      </c>
      <c r="N6158" s="83">
        <v>257.76100000000002</v>
      </c>
      <c r="O6158" s="83">
        <v>5641.48</v>
      </c>
      <c r="P6158" s="83">
        <v>515.52200000000005</v>
      </c>
      <c r="Q6158" s="83">
        <v>6157</v>
      </c>
      <c r="R6158" s="86">
        <v>8.3729399999999995E-2</v>
      </c>
      <c r="S6158" s="86">
        <v>0.48092099999999999</v>
      </c>
    </row>
    <row r="6159" spans="2:19" x14ac:dyDescent="0.2">
      <c r="B6159" s="33"/>
      <c r="L6159" s="84">
        <v>0.31290000000000001</v>
      </c>
      <c r="M6159" s="83">
        <v>5900</v>
      </c>
      <c r="N6159" s="83">
        <v>258.00099999999998</v>
      </c>
      <c r="O6159" s="83">
        <v>5642</v>
      </c>
      <c r="P6159" s="83">
        <v>516.00300000000004</v>
      </c>
      <c r="Q6159" s="83">
        <v>6158</v>
      </c>
      <c r="R6159" s="86">
        <v>8.3793900000000004E-2</v>
      </c>
      <c r="S6159" s="86">
        <v>0.48092099999999999</v>
      </c>
    </row>
    <row r="6160" spans="2:19" x14ac:dyDescent="0.2">
      <c r="B6160" s="33"/>
      <c r="L6160" s="84">
        <v>0.31290000000000001</v>
      </c>
      <c r="M6160" s="83">
        <v>5900.76</v>
      </c>
      <c r="N6160" s="83">
        <v>258.24200000000002</v>
      </c>
      <c r="O6160" s="83">
        <v>5642.52</v>
      </c>
      <c r="P6160" s="83">
        <v>516.48400000000004</v>
      </c>
      <c r="Q6160" s="83">
        <v>6159</v>
      </c>
      <c r="R6160" s="86">
        <v>8.38584E-2</v>
      </c>
      <c r="S6160" s="86">
        <v>0.48092099999999999</v>
      </c>
    </row>
    <row r="6161" spans="2:19" x14ac:dyDescent="0.2">
      <c r="B6161" s="33"/>
      <c r="L6161" s="84">
        <v>0.3125</v>
      </c>
      <c r="M6161" s="83">
        <v>5901.52</v>
      </c>
      <c r="N6161" s="83">
        <v>258.483</v>
      </c>
      <c r="O6161" s="83">
        <v>5643.03</v>
      </c>
      <c r="P6161" s="83">
        <v>516.96500000000003</v>
      </c>
      <c r="Q6161" s="83">
        <v>6160</v>
      </c>
      <c r="R6161" s="86">
        <v>8.3922999999999998E-2</v>
      </c>
      <c r="S6161" s="86">
        <v>0.48201899999999998</v>
      </c>
    </row>
    <row r="6162" spans="2:19" x14ac:dyDescent="0.2">
      <c r="B6162" s="33"/>
      <c r="L6162" s="84">
        <v>0.3125</v>
      </c>
      <c r="M6162" s="83">
        <v>5902.28</v>
      </c>
      <c r="N6162" s="83">
        <v>258.72399999999999</v>
      </c>
      <c r="O6162" s="83">
        <v>5643.55</v>
      </c>
      <c r="P6162" s="83">
        <v>517.447</v>
      </c>
      <c r="Q6162" s="83">
        <v>6161</v>
      </c>
      <c r="R6162" s="86">
        <v>8.3987599999999996E-2</v>
      </c>
      <c r="S6162" s="86">
        <v>0.48201899999999998</v>
      </c>
    </row>
    <row r="6163" spans="2:19" x14ac:dyDescent="0.2">
      <c r="B6163" s="33"/>
      <c r="L6163" s="84">
        <v>0.3125</v>
      </c>
      <c r="M6163" s="83">
        <v>5903.04</v>
      </c>
      <c r="N6163" s="83">
        <v>258.96499999999997</v>
      </c>
      <c r="O6163" s="83">
        <v>5644.07</v>
      </c>
      <c r="P6163" s="83">
        <v>517.92899999999997</v>
      </c>
      <c r="Q6163" s="83">
        <v>6162</v>
      </c>
      <c r="R6163" s="86">
        <v>8.4052199999999994E-2</v>
      </c>
      <c r="S6163" s="86">
        <v>0.48201899999999998</v>
      </c>
    </row>
    <row r="6164" spans="2:19" x14ac:dyDescent="0.2">
      <c r="B6164" s="33"/>
      <c r="L6164" s="84">
        <v>0.3125</v>
      </c>
      <c r="M6164" s="83">
        <v>5903.79</v>
      </c>
      <c r="N6164" s="83">
        <v>259.20600000000002</v>
      </c>
      <c r="O6164" s="83">
        <v>5644.59</v>
      </c>
      <c r="P6164" s="83">
        <v>518.41200000000003</v>
      </c>
      <c r="Q6164" s="83">
        <v>6163</v>
      </c>
      <c r="R6164" s="86">
        <v>8.4116800000000005E-2</v>
      </c>
      <c r="S6164" s="86">
        <v>0.48201899999999998</v>
      </c>
    </row>
    <row r="6165" spans="2:19" x14ac:dyDescent="0.2">
      <c r="B6165" s="33"/>
      <c r="L6165" s="84">
        <v>0.31159999999999999</v>
      </c>
      <c r="M6165" s="83">
        <v>5904.55</v>
      </c>
      <c r="N6165" s="83">
        <v>259.447</v>
      </c>
      <c r="O6165" s="83">
        <v>5645.11</v>
      </c>
      <c r="P6165" s="83">
        <v>518.89499999999998</v>
      </c>
      <c r="Q6165" s="83">
        <v>6164</v>
      </c>
      <c r="R6165" s="86">
        <v>8.4181500000000006E-2</v>
      </c>
      <c r="S6165" s="86">
        <v>0.48296</v>
      </c>
    </row>
    <row r="6166" spans="2:19" x14ac:dyDescent="0.2">
      <c r="B6166" s="33"/>
      <c r="L6166" s="84">
        <v>0.31159999999999999</v>
      </c>
      <c r="M6166" s="83">
        <v>5905.31</v>
      </c>
      <c r="N6166" s="83">
        <v>259.68900000000002</v>
      </c>
      <c r="O6166" s="83">
        <v>5645.62</v>
      </c>
      <c r="P6166" s="83">
        <v>519.37800000000004</v>
      </c>
      <c r="Q6166" s="83">
        <v>6165</v>
      </c>
      <c r="R6166" s="86">
        <v>8.4246199999999993E-2</v>
      </c>
      <c r="S6166" s="86">
        <v>0.48296</v>
      </c>
    </row>
    <row r="6167" spans="2:19" x14ac:dyDescent="0.2">
      <c r="B6167" s="33"/>
      <c r="L6167" s="84">
        <v>0.31130000000000002</v>
      </c>
      <c r="M6167" s="83">
        <v>5906.07</v>
      </c>
      <c r="N6167" s="83">
        <v>259.93099999999998</v>
      </c>
      <c r="O6167" s="83">
        <v>5646.14</v>
      </c>
      <c r="P6167" s="83">
        <v>519.86099999999999</v>
      </c>
      <c r="Q6167" s="83">
        <v>6166</v>
      </c>
      <c r="R6167" s="86">
        <v>8.4310999999999997E-2</v>
      </c>
      <c r="S6167" s="86">
        <v>0.48358800000000002</v>
      </c>
    </row>
    <row r="6168" spans="2:19" x14ac:dyDescent="0.2">
      <c r="B6168" s="33"/>
      <c r="L6168" s="84">
        <v>0.31130000000000002</v>
      </c>
      <c r="M6168" s="83">
        <v>5906.83</v>
      </c>
      <c r="N6168" s="83">
        <v>260.173</v>
      </c>
      <c r="O6168" s="83">
        <v>5646.65</v>
      </c>
      <c r="P6168" s="83">
        <v>520.34500000000003</v>
      </c>
      <c r="Q6168" s="83">
        <v>6167</v>
      </c>
      <c r="R6168" s="86">
        <v>8.4375699999999998E-2</v>
      </c>
      <c r="S6168" s="86">
        <v>0.48358800000000002</v>
      </c>
    </row>
    <row r="6169" spans="2:19" x14ac:dyDescent="0.2">
      <c r="B6169" s="33"/>
      <c r="L6169" s="84">
        <v>0.31009999999999999</v>
      </c>
      <c r="M6169" s="83">
        <v>5907.59</v>
      </c>
      <c r="N6169" s="83">
        <v>260.41500000000002</v>
      </c>
      <c r="O6169" s="83">
        <v>5647.17</v>
      </c>
      <c r="P6169" s="83">
        <v>520.82899999999995</v>
      </c>
      <c r="Q6169" s="83">
        <v>6168</v>
      </c>
      <c r="R6169" s="86">
        <v>8.4440500000000002E-2</v>
      </c>
      <c r="S6169" s="86">
        <v>0.48405900000000002</v>
      </c>
    </row>
    <row r="6170" spans="2:19" x14ac:dyDescent="0.2">
      <c r="B6170" s="33"/>
      <c r="L6170" s="84">
        <v>0.3095</v>
      </c>
      <c r="M6170" s="83">
        <v>5908.34</v>
      </c>
      <c r="N6170" s="83">
        <v>260.65699999999998</v>
      </c>
      <c r="O6170" s="83">
        <v>5647.69</v>
      </c>
      <c r="P6170" s="83">
        <v>521.31299999999999</v>
      </c>
      <c r="Q6170" s="83">
        <v>6169</v>
      </c>
      <c r="R6170" s="86">
        <v>8.4505300000000005E-2</v>
      </c>
      <c r="S6170" s="86">
        <v>0.48452899999999999</v>
      </c>
    </row>
    <row r="6171" spans="2:19" x14ac:dyDescent="0.2">
      <c r="B6171" s="33"/>
      <c r="L6171" s="84">
        <v>0.3095</v>
      </c>
      <c r="M6171" s="83">
        <v>5909.1</v>
      </c>
      <c r="N6171" s="83">
        <v>260.899</v>
      </c>
      <c r="O6171" s="83">
        <v>5648.2</v>
      </c>
      <c r="P6171" s="83">
        <v>521.798</v>
      </c>
      <c r="Q6171" s="83">
        <v>6170</v>
      </c>
      <c r="R6171" s="86">
        <v>8.4570199999999998E-2</v>
      </c>
      <c r="S6171" s="86">
        <v>0.48452899999999999</v>
      </c>
    </row>
    <row r="6172" spans="2:19" x14ac:dyDescent="0.2">
      <c r="B6172" s="33"/>
      <c r="L6172" s="84">
        <v>0.309</v>
      </c>
      <c r="M6172" s="83">
        <v>5909.86</v>
      </c>
      <c r="N6172" s="83">
        <v>261.142</v>
      </c>
      <c r="O6172" s="83">
        <v>5648.72</v>
      </c>
      <c r="P6172" s="83">
        <v>522.28300000000002</v>
      </c>
      <c r="Q6172" s="83">
        <v>6171</v>
      </c>
      <c r="R6172" s="86">
        <v>8.4635100000000005E-2</v>
      </c>
      <c r="S6172" s="86">
        <v>0.48499999999999999</v>
      </c>
    </row>
    <row r="6173" spans="2:19" x14ac:dyDescent="0.2">
      <c r="B6173" s="33"/>
      <c r="L6173" s="84">
        <v>0.30880000000000002</v>
      </c>
      <c r="M6173" s="83">
        <v>5910.62</v>
      </c>
      <c r="N6173" s="83">
        <v>261.38400000000001</v>
      </c>
      <c r="O6173" s="83">
        <v>5649.23</v>
      </c>
      <c r="P6173" s="83">
        <v>522.76900000000001</v>
      </c>
      <c r="Q6173" s="83">
        <v>6172</v>
      </c>
      <c r="R6173" s="86">
        <v>8.4699999999999998E-2</v>
      </c>
      <c r="S6173" s="86">
        <v>0.48531400000000002</v>
      </c>
    </row>
    <row r="6174" spans="2:19" x14ac:dyDescent="0.2">
      <c r="B6174" s="33"/>
      <c r="L6174" s="84">
        <v>0.3085</v>
      </c>
      <c r="M6174" s="83">
        <v>5911.37</v>
      </c>
      <c r="N6174" s="83">
        <v>261.62700000000001</v>
      </c>
      <c r="O6174" s="83">
        <v>5649.75</v>
      </c>
      <c r="P6174" s="83">
        <v>523.25400000000002</v>
      </c>
      <c r="Q6174" s="83">
        <v>6173</v>
      </c>
      <c r="R6174" s="86">
        <v>8.4764999999999993E-2</v>
      </c>
      <c r="S6174" s="86">
        <v>0.485628</v>
      </c>
    </row>
    <row r="6175" spans="2:19" x14ac:dyDescent="0.2">
      <c r="B6175" s="33"/>
      <c r="L6175" s="84">
        <v>0.30780000000000002</v>
      </c>
      <c r="M6175" s="83">
        <v>5912.13</v>
      </c>
      <c r="N6175" s="83">
        <v>261.87</v>
      </c>
      <c r="O6175" s="83">
        <v>5650.26</v>
      </c>
      <c r="P6175" s="83">
        <v>523.74</v>
      </c>
      <c r="Q6175" s="83">
        <v>6174</v>
      </c>
      <c r="R6175" s="86">
        <v>8.48299E-2</v>
      </c>
      <c r="S6175" s="86">
        <v>0.48594300000000001</v>
      </c>
    </row>
    <row r="6176" spans="2:19" x14ac:dyDescent="0.2">
      <c r="B6176" s="33"/>
      <c r="L6176" s="84">
        <v>0.30730000000000002</v>
      </c>
      <c r="M6176" s="83">
        <v>5912.89</v>
      </c>
      <c r="N6176" s="83">
        <v>262.113</v>
      </c>
      <c r="O6176" s="83">
        <v>5650.77</v>
      </c>
      <c r="P6176" s="83">
        <v>524.226</v>
      </c>
      <c r="Q6176" s="83">
        <v>6175</v>
      </c>
      <c r="R6176" s="86">
        <v>8.4894999999999998E-2</v>
      </c>
      <c r="S6176" s="86">
        <v>0.48625699999999999</v>
      </c>
    </row>
    <row r="6177" spans="2:19" x14ac:dyDescent="0.2">
      <c r="B6177" s="33"/>
      <c r="C6177" s="171"/>
      <c r="D6177" s="33"/>
      <c r="E6177" s="33"/>
      <c r="F6177" s="33"/>
      <c r="G6177" s="33"/>
      <c r="H6177" s="33"/>
      <c r="I6177" s="171"/>
      <c r="J6177" s="33"/>
      <c r="K6177" s="33"/>
      <c r="L6177" s="84">
        <v>0.30719999999999997</v>
      </c>
      <c r="M6177" s="83">
        <v>5913.64</v>
      </c>
      <c r="N6177" s="83">
        <v>262.35599999999999</v>
      </c>
      <c r="O6177" s="83">
        <v>5651.29</v>
      </c>
      <c r="P6177" s="83">
        <v>524.71299999999997</v>
      </c>
      <c r="Q6177" s="83">
        <v>6176</v>
      </c>
      <c r="R6177" s="86">
        <v>8.4959999999999994E-2</v>
      </c>
      <c r="S6177" s="86">
        <v>0.48672799999999999</v>
      </c>
    </row>
    <row r="6178" spans="2:19" x14ac:dyDescent="0.2">
      <c r="B6178" s="33"/>
      <c r="C6178" s="171"/>
      <c r="D6178" s="33"/>
      <c r="E6178" s="33"/>
      <c r="F6178" s="33"/>
      <c r="G6178" s="33"/>
      <c r="H6178" s="33"/>
      <c r="I6178" s="171"/>
      <c r="J6178" s="33"/>
      <c r="K6178" s="33"/>
      <c r="L6178" s="84">
        <v>0.30719999999999997</v>
      </c>
      <c r="M6178" s="83">
        <v>5914.4</v>
      </c>
      <c r="N6178" s="83">
        <v>262.60000000000002</v>
      </c>
      <c r="O6178" s="83">
        <v>5651.8</v>
      </c>
      <c r="P6178" s="83">
        <v>525.20000000000005</v>
      </c>
      <c r="Q6178" s="83">
        <v>6177</v>
      </c>
      <c r="R6178" s="86">
        <v>8.5025100000000006E-2</v>
      </c>
      <c r="S6178" s="86">
        <v>0.48672799999999999</v>
      </c>
    </row>
    <row r="6179" spans="2:19" x14ac:dyDescent="0.2">
      <c r="B6179" s="33"/>
      <c r="C6179" s="171"/>
      <c r="D6179" s="33"/>
      <c r="E6179" s="33"/>
      <c r="F6179" s="33"/>
      <c r="G6179" s="33"/>
      <c r="H6179" s="33"/>
      <c r="I6179" s="171"/>
      <c r="J6179" s="33"/>
      <c r="K6179" s="33"/>
      <c r="L6179" s="84">
        <v>0.307</v>
      </c>
      <c r="M6179" s="83">
        <v>5915.16</v>
      </c>
      <c r="N6179" s="83">
        <v>262.84300000000002</v>
      </c>
      <c r="O6179" s="83">
        <v>5652.31</v>
      </c>
      <c r="P6179" s="83">
        <v>525.68700000000001</v>
      </c>
      <c r="Q6179" s="83">
        <v>6178</v>
      </c>
      <c r="R6179" s="86">
        <v>8.5090200000000005E-2</v>
      </c>
      <c r="S6179" s="86">
        <v>0.48719899999999999</v>
      </c>
    </row>
    <row r="6180" spans="2:19" x14ac:dyDescent="0.2">
      <c r="B6180" s="33"/>
      <c r="C6180" s="171"/>
      <c r="D6180" s="33"/>
      <c r="E6180" s="33"/>
      <c r="F6180" s="33"/>
      <c r="G6180" s="33"/>
      <c r="H6180" s="33"/>
      <c r="I6180" s="171"/>
      <c r="J6180" s="33"/>
      <c r="K6180" s="33"/>
      <c r="L6180" s="84">
        <v>0.30549999999999999</v>
      </c>
      <c r="M6180" s="83">
        <v>5915.91</v>
      </c>
      <c r="N6180" s="83">
        <v>263.08699999999999</v>
      </c>
      <c r="O6180" s="83">
        <v>5652.83</v>
      </c>
      <c r="P6180" s="83">
        <v>526.17399999999998</v>
      </c>
      <c r="Q6180" s="83">
        <v>6179</v>
      </c>
      <c r="R6180" s="86">
        <v>8.5155300000000003E-2</v>
      </c>
      <c r="S6180" s="86">
        <v>0.48751299999999997</v>
      </c>
    </row>
    <row r="6181" spans="2:19" x14ac:dyDescent="0.2">
      <c r="B6181" s="33"/>
      <c r="C6181" s="171"/>
      <c r="D6181" s="33"/>
      <c r="E6181" s="33"/>
      <c r="F6181" s="33"/>
      <c r="G6181" s="33"/>
      <c r="H6181" s="33"/>
      <c r="I6181" s="171"/>
      <c r="J6181" s="33"/>
      <c r="K6181" s="33"/>
      <c r="L6181" s="84">
        <v>0.3044</v>
      </c>
      <c r="M6181" s="83">
        <v>5916.67</v>
      </c>
      <c r="N6181" s="83">
        <v>263.33100000000002</v>
      </c>
      <c r="O6181" s="83">
        <v>5653.34</v>
      </c>
      <c r="P6181" s="83">
        <v>526.66200000000003</v>
      </c>
      <c r="Q6181" s="83">
        <v>6180</v>
      </c>
      <c r="R6181" s="86">
        <v>8.5220400000000002E-2</v>
      </c>
      <c r="S6181" s="86">
        <v>0.48782799999999998</v>
      </c>
    </row>
    <row r="6182" spans="2:19" x14ac:dyDescent="0.2">
      <c r="B6182" s="33"/>
      <c r="C6182" s="171"/>
      <c r="D6182" s="33"/>
      <c r="E6182" s="33"/>
      <c r="F6182" s="33"/>
      <c r="G6182" s="33"/>
      <c r="H6182" s="33"/>
      <c r="I6182" s="171"/>
      <c r="J6182" s="33"/>
      <c r="K6182" s="33"/>
      <c r="L6182" s="84">
        <v>0.30380000000000001</v>
      </c>
      <c r="M6182" s="83">
        <v>5917.42</v>
      </c>
      <c r="N6182" s="83">
        <v>263.57499999999999</v>
      </c>
      <c r="O6182" s="83">
        <v>5653.85</v>
      </c>
      <c r="P6182" s="83">
        <v>527.15</v>
      </c>
      <c r="Q6182" s="83">
        <v>6181</v>
      </c>
      <c r="R6182" s="86">
        <v>8.5285600000000003E-2</v>
      </c>
      <c r="S6182" s="86">
        <v>0.48814200000000002</v>
      </c>
    </row>
    <row r="6183" spans="2:19" x14ac:dyDescent="0.2">
      <c r="B6183" s="33"/>
      <c r="C6183" s="171"/>
      <c r="D6183" s="33"/>
      <c r="E6183" s="33"/>
      <c r="F6183" s="33"/>
      <c r="G6183" s="33"/>
      <c r="H6183" s="33"/>
      <c r="I6183" s="171"/>
      <c r="J6183" s="33"/>
      <c r="K6183" s="33"/>
      <c r="L6183" s="84">
        <v>0.30309999999999998</v>
      </c>
      <c r="M6183" s="83">
        <v>5918.18</v>
      </c>
      <c r="N6183" s="83">
        <v>263.81900000000002</v>
      </c>
      <c r="O6183" s="83">
        <v>5654.36</v>
      </c>
      <c r="P6183" s="83">
        <v>527.63900000000001</v>
      </c>
      <c r="Q6183" s="83">
        <v>6182</v>
      </c>
      <c r="R6183" s="86">
        <v>8.5350800000000004E-2</v>
      </c>
      <c r="S6183" s="86">
        <v>0.488456</v>
      </c>
    </row>
    <row r="6184" spans="2:19" x14ac:dyDescent="0.2">
      <c r="B6184" s="33"/>
      <c r="C6184" s="171"/>
      <c r="D6184" s="33"/>
      <c r="E6184" s="33"/>
      <c r="F6184" s="33"/>
      <c r="G6184" s="33"/>
      <c r="H6184" s="33"/>
      <c r="I6184" s="171"/>
      <c r="J6184" s="33"/>
      <c r="K6184" s="33"/>
      <c r="L6184" s="84">
        <v>0.30259999999999998</v>
      </c>
      <c r="M6184" s="83">
        <v>5918.94</v>
      </c>
      <c r="N6184" s="83">
        <v>264.06400000000002</v>
      </c>
      <c r="O6184" s="83">
        <v>5654.87</v>
      </c>
      <c r="P6184" s="83">
        <v>528.12800000000004</v>
      </c>
      <c r="Q6184" s="83">
        <v>6183</v>
      </c>
      <c r="R6184" s="86">
        <v>8.5416099999999995E-2</v>
      </c>
      <c r="S6184" s="86">
        <v>0.48877100000000001</v>
      </c>
    </row>
    <row r="6185" spans="2:19" x14ac:dyDescent="0.2">
      <c r="B6185" s="33"/>
      <c r="C6185" s="171"/>
      <c r="D6185" s="33"/>
      <c r="E6185" s="33"/>
      <c r="F6185" s="33"/>
      <c r="G6185" s="33"/>
      <c r="H6185" s="33"/>
      <c r="I6185" s="171"/>
      <c r="J6185" s="33"/>
      <c r="K6185" s="33"/>
      <c r="L6185" s="84">
        <v>0.30249999999999999</v>
      </c>
      <c r="M6185" s="83">
        <v>5919.69</v>
      </c>
      <c r="N6185" s="83">
        <v>264.30799999999999</v>
      </c>
      <c r="O6185" s="83">
        <v>5655.38</v>
      </c>
      <c r="P6185" s="83">
        <v>528.61699999999996</v>
      </c>
      <c r="Q6185" s="83">
        <v>6184</v>
      </c>
      <c r="R6185" s="86">
        <v>8.5481399999999999E-2</v>
      </c>
      <c r="S6185" s="86">
        <v>0.48908499999999999</v>
      </c>
    </row>
    <row r="6186" spans="2:19" x14ac:dyDescent="0.2">
      <c r="B6186" s="33"/>
      <c r="C6186" s="171"/>
      <c r="D6186" s="33"/>
      <c r="E6186" s="33"/>
      <c r="F6186" s="33"/>
      <c r="G6186" s="33"/>
      <c r="H6186" s="33"/>
      <c r="I6186" s="171"/>
      <c r="J6186" s="33"/>
      <c r="K6186" s="33"/>
      <c r="L6186" s="84">
        <v>0.30180000000000001</v>
      </c>
      <c r="M6186" s="83">
        <v>5920.45</v>
      </c>
      <c r="N6186" s="83">
        <v>264.553</v>
      </c>
      <c r="O6186" s="83">
        <v>5655.89</v>
      </c>
      <c r="P6186" s="83">
        <v>529.10599999999999</v>
      </c>
      <c r="Q6186" s="83">
        <v>6185</v>
      </c>
      <c r="R6186" s="86">
        <v>8.5546700000000003E-2</v>
      </c>
      <c r="S6186" s="86">
        <v>0.48939899999999997</v>
      </c>
    </row>
    <row r="6187" spans="2:19" x14ac:dyDescent="0.2">
      <c r="B6187" s="33"/>
      <c r="C6187" s="171"/>
      <c r="D6187" s="33"/>
      <c r="E6187" s="33"/>
      <c r="F6187" s="33"/>
      <c r="G6187" s="33"/>
      <c r="H6187" s="33"/>
      <c r="I6187" s="171"/>
      <c r="J6187" s="33"/>
      <c r="K6187" s="33"/>
      <c r="L6187" s="84">
        <v>0.30130000000000001</v>
      </c>
      <c r="M6187" s="83">
        <v>5921.2</v>
      </c>
      <c r="N6187" s="83">
        <v>264.798</v>
      </c>
      <c r="O6187" s="83">
        <v>5656.4</v>
      </c>
      <c r="P6187" s="83">
        <v>529.596</v>
      </c>
      <c r="Q6187" s="83">
        <v>6186</v>
      </c>
      <c r="R6187" s="86">
        <v>8.5611999999999994E-2</v>
      </c>
      <c r="S6187" s="86">
        <v>0.48971399999999998</v>
      </c>
    </row>
    <row r="6188" spans="2:19" x14ac:dyDescent="0.2">
      <c r="B6188" s="33"/>
      <c r="C6188" s="171"/>
      <c r="D6188" s="33"/>
      <c r="E6188" s="33"/>
      <c r="F6188" s="33"/>
      <c r="G6188" s="33"/>
      <c r="H6188" s="33"/>
      <c r="I6188" s="171"/>
      <c r="J6188" s="33"/>
      <c r="K6188" s="33"/>
      <c r="L6188" s="84">
        <v>0.3009</v>
      </c>
      <c r="M6188" s="83">
        <v>5921.96</v>
      </c>
      <c r="N6188" s="83">
        <v>265.04300000000001</v>
      </c>
      <c r="O6188" s="83">
        <v>5656.91</v>
      </c>
      <c r="P6188" s="83">
        <v>530.08600000000001</v>
      </c>
      <c r="Q6188" s="83">
        <v>6187</v>
      </c>
      <c r="R6188" s="86">
        <v>8.5677400000000001E-2</v>
      </c>
      <c r="S6188" s="86">
        <v>0.49002800000000002</v>
      </c>
    </row>
    <row r="6189" spans="2:19" x14ac:dyDescent="0.2">
      <c r="B6189" s="33"/>
      <c r="C6189" s="171"/>
      <c r="D6189" s="33"/>
      <c r="E6189" s="33"/>
      <c r="F6189" s="33"/>
      <c r="G6189" s="33"/>
      <c r="H6189" s="33"/>
      <c r="I6189" s="171"/>
      <c r="J6189" s="33"/>
      <c r="K6189" s="33"/>
      <c r="L6189" s="84">
        <v>0.29970000000000002</v>
      </c>
      <c r="M6189" s="83">
        <v>5922.71</v>
      </c>
      <c r="N6189" s="83">
        <v>265.28800000000001</v>
      </c>
      <c r="O6189" s="83">
        <v>5657.42</v>
      </c>
      <c r="P6189" s="83">
        <v>530.57600000000002</v>
      </c>
      <c r="Q6189" s="83">
        <v>6188</v>
      </c>
      <c r="R6189" s="86">
        <v>8.5742799999999994E-2</v>
      </c>
      <c r="S6189" s="86">
        <v>0.49034299999999997</v>
      </c>
    </row>
    <row r="6190" spans="2:19" x14ac:dyDescent="0.2">
      <c r="B6190" s="33"/>
      <c r="C6190" s="171"/>
      <c r="D6190" s="33"/>
      <c r="E6190" s="33"/>
      <c r="F6190" s="33"/>
      <c r="G6190" s="33"/>
      <c r="H6190" s="33"/>
      <c r="I6190" s="171"/>
      <c r="J6190" s="33"/>
      <c r="K6190" s="33"/>
      <c r="L6190" s="84">
        <v>0.29920000000000002</v>
      </c>
      <c r="M6190" s="83">
        <v>5923.47</v>
      </c>
      <c r="N6190" s="83">
        <v>265.53300000000002</v>
      </c>
      <c r="O6190" s="83">
        <v>5657.93</v>
      </c>
      <c r="P6190" s="83">
        <v>531.06700000000001</v>
      </c>
      <c r="Q6190" s="83">
        <v>6189</v>
      </c>
      <c r="R6190" s="86">
        <v>8.5808200000000001E-2</v>
      </c>
      <c r="S6190" s="86">
        <v>0.49065700000000001</v>
      </c>
    </row>
    <row r="6191" spans="2:19" x14ac:dyDescent="0.2">
      <c r="B6191" s="33"/>
      <c r="C6191" s="171"/>
      <c r="D6191" s="33"/>
      <c r="E6191" s="33"/>
      <c r="F6191" s="33"/>
      <c r="G6191" s="33"/>
      <c r="H6191" s="33"/>
      <c r="I6191" s="171"/>
      <c r="J6191" s="33"/>
      <c r="K6191" s="33"/>
      <c r="L6191" s="84">
        <v>0.29909999999999998</v>
      </c>
      <c r="M6191" s="83">
        <v>5924.22</v>
      </c>
      <c r="N6191" s="83">
        <v>265.779</v>
      </c>
      <c r="O6191" s="83">
        <v>5658.44</v>
      </c>
      <c r="P6191" s="83">
        <v>531.55799999999999</v>
      </c>
      <c r="Q6191" s="83">
        <v>6190</v>
      </c>
      <c r="R6191" s="86">
        <v>8.5873599999999994E-2</v>
      </c>
      <c r="S6191" s="86">
        <v>0.49097200000000002</v>
      </c>
    </row>
    <row r="6192" spans="2:19" x14ac:dyDescent="0.2">
      <c r="B6192" s="33"/>
      <c r="C6192" s="171"/>
      <c r="D6192" s="33"/>
      <c r="E6192" s="33"/>
      <c r="F6192" s="33"/>
      <c r="G6192" s="33"/>
      <c r="H6192" s="33"/>
      <c r="I6192" s="171"/>
      <c r="J6192" s="33"/>
      <c r="K6192" s="33"/>
      <c r="L6192" s="84">
        <v>0.2989</v>
      </c>
      <c r="M6192" s="83">
        <v>5924.98</v>
      </c>
      <c r="N6192" s="83">
        <v>266.02499999999998</v>
      </c>
      <c r="O6192" s="83">
        <v>5658.95</v>
      </c>
      <c r="P6192" s="83">
        <v>532.04899999999998</v>
      </c>
      <c r="Q6192" s="83">
        <v>6191</v>
      </c>
      <c r="R6192" s="86">
        <v>8.5939100000000004E-2</v>
      </c>
      <c r="S6192" s="86">
        <v>0.491286</v>
      </c>
    </row>
    <row r="6193" spans="2:19" x14ac:dyDescent="0.2">
      <c r="B6193" s="33"/>
      <c r="C6193" s="171"/>
      <c r="D6193" s="33"/>
      <c r="E6193" s="33"/>
      <c r="F6193" s="33"/>
      <c r="G6193" s="33"/>
      <c r="H6193" s="33"/>
      <c r="I6193" s="171"/>
      <c r="J6193" s="33"/>
      <c r="K6193" s="33"/>
      <c r="L6193" s="84">
        <v>0.2979</v>
      </c>
      <c r="M6193" s="83">
        <v>5925.73</v>
      </c>
      <c r="N6193" s="83">
        <v>266.27</v>
      </c>
      <c r="O6193" s="83">
        <v>5659.46</v>
      </c>
      <c r="P6193" s="83">
        <v>532.54100000000005</v>
      </c>
      <c r="Q6193" s="83">
        <v>6192</v>
      </c>
      <c r="R6193" s="86">
        <v>8.60046E-2</v>
      </c>
      <c r="S6193" s="86">
        <v>0.49160100000000001</v>
      </c>
    </row>
    <row r="6194" spans="2:19" x14ac:dyDescent="0.2">
      <c r="B6194" s="33"/>
      <c r="C6194" s="171"/>
      <c r="D6194" s="33"/>
      <c r="E6194" s="33"/>
      <c r="F6194" s="33"/>
      <c r="G6194" s="33"/>
      <c r="H6194" s="33"/>
      <c r="I6194" s="171"/>
      <c r="J6194" s="33"/>
      <c r="K6194" s="33"/>
      <c r="L6194" s="84">
        <v>0.29749999999999999</v>
      </c>
      <c r="M6194" s="83">
        <v>5926.48</v>
      </c>
      <c r="N6194" s="83">
        <v>266.51600000000002</v>
      </c>
      <c r="O6194" s="83">
        <v>5659.97</v>
      </c>
      <c r="P6194" s="83">
        <v>533.03300000000002</v>
      </c>
      <c r="Q6194" s="83">
        <v>6193</v>
      </c>
      <c r="R6194" s="86">
        <v>8.6070199999999999E-2</v>
      </c>
      <c r="S6194" s="86">
        <v>0.49191600000000002</v>
      </c>
    </row>
    <row r="6195" spans="2:19" x14ac:dyDescent="0.2">
      <c r="B6195" s="33"/>
      <c r="C6195" s="171"/>
      <c r="D6195" s="33"/>
      <c r="E6195" s="33"/>
      <c r="F6195" s="33"/>
      <c r="G6195" s="33"/>
      <c r="H6195" s="33"/>
      <c r="I6195" s="171"/>
      <c r="J6195" s="33"/>
      <c r="K6195" s="33"/>
      <c r="L6195" s="84">
        <v>0.2969</v>
      </c>
      <c r="M6195" s="83">
        <v>5927.24</v>
      </c>
      <c r="N6195" s="83">
        <v>266.762</v>
      </c>
      <c r="O6195" s="83">
        <v>5660.48</v>
      </c>
      <c r="P6195" s="83">
        <v>533.52499999999998</v>
      </c>
      <c r="Q6195" s="83">
        <v>6194</v>
      </c>
      <c r="R6195" s="86">
        <v>8.6135799999999998E-2</v>
      </c>
      <c r="S6195" s="86">
        <v>0.49223</v>
      </c>
    </row>
    <row r="6196" spans="2:19" x14ac:dyDescent="0.2">
      <c r="B6196" s="33"/>
      <c r="C6196" s="171"/>
      <c r="D6196" s="33"/>
      <c r="E6196" s="33"/>
      <c r="F6196" s="33"/>
      <c r="G6196" s="33"/>
      <c r="H6196" s="33"/>
      <c r="I6196" s="171"/>
      <c r="J6196" s="33"/>
      <c r="K6196" s="33"/>
      <c r="L6196" s="84">
        <v>0.29659999999999997</v>
      </c>
      <c r="M6196" s="83">
        <v>5927.99</v>
      </c>
      <c r="N6196" s="83">
        <v>267.00900000000001</v>
      </c>
      <c r="O6196" s="83">
        <v>5660.98</v>
      </c>
      <c r="P6196" s="83">
        <v>534.01700000000005</v>
      </c>
      <c r="Q6196" s="83">
        <v>6195</v>
      </c>
      <c r="R6196" s="86">
        <v>8.6201399999999997E-2</v>
      </c>
      <c r="S6196" s="86">
        <v>0.49254500000000001</v>
      </c>
    </row>
    <row r="6197" spans="2:19" x14ac:dyDescent="0.2">
      <c r="B6197" s="33"/>
      <c r="C6197" s="171"/>
      <c r="D6197" s="33"/>
      <c r="E6197" s="33"/>
      <c r="F6197" s="33"/>
      <c r="G6197" s="33"/>
      <c r="H6197" s="33"/>
      <c r="I6197" s="171"/>
      <c r="J6197" s="33"/>
      <c r="K6197" s="33"/>
      <c r="L6197" s="84">
        <v>0.29570000000000002</v>
      </c>
      <c r="M6197" s="83">
        <v>5928.74</v>
      </c>
      <c r="N6197" s="83">
        <v>267.255</v>
      </c>
      <c r="O6197" s="83">
        <v>5661.49</v>
      </c>
      <c r="P6197" s="83">
        <v>534.51</v>
      </c>
      <c r="Q6197" s="83">
        <v>6196</v>
      </c>
      <c r="R6197" s="86">
        <v>8.6266999999999996E-2</v>
      </c>
      <c r="S6197" s="86">
        <v>0.49301699999999998</v>
      </c>
    </row>
    <row r="6198" spans="2:19" x14ac:dyDescent="0.2">
      <c r="B6198" s="33"/>
      <c r="C6198" s="171"/>
      <c r="D6198" s="33"/>
      <c r="E6198" s="33"/>
      <c r="F6198" s="33"/>
      <c r="G6198" s="33"/>
      <c r="H6198" s="33"/>
      <c r="I6198" s="171"/>
      <c r="J6198" s="33"/>
      <c r="K6198" s="33"/>
      <c r="L6198" s="84">
        <v>0.29570000000000002</v>
      </c>
      <c r="M6198" s="83">
        <v>5929.5</v>
      </c>
      <c r="N6198" s="83">
        <v>267.50200000000001</v>
      </c>
      <c r="O6198" s="83">
        <v>5662</v>
      </c>
      <c r="P6198" s="83">
        <v>535.00400000000002</v>
      </c>
      <c r="Q6198" s="83">
        <v>6197</v>
      </c>
      <c r="R6198" s="86">
        <v>8.6332699999999998E-2</v>
      </c>
      <c r="S6198" s="86">
        <v>0.49301699999999998</v>
      </c>
    </row>
    <row r="6199" spans="2:19" x14ac:dyDescent="0.2">
      <c r="B6199" s="33"/>
      <c r="C6199" s="171"/>
      <c r="D6199" s="33"/>
      <c r="E6199" s="33"/>
      <c r="F6199" s="33"/>
      <c r="G6199" s="33"/>
      <c r="H6199" s="33"/>
      <c r="I6199" s="171"/>
      <c r="J6199" s="33"/>
      <c r="K6199" s="33"/>
      <c r="L6199" s="84">
        <v>0.29549999999999998</v>
      </c>
      <c r="M6199" s="83">
        <v>5930.25</v>
      </c>
      <c r="N6199" s="83">
        <v>267.74799999999999</v>
      </c>
      <c r="O6199" s="83">
        <v>5662.5</v>
      </c>
      <c r="P6199" s="83">
        <v>535.49699999999996</v>
      </c>
      <c r="Q6199" s="83">
        <v>6198</v>
      </c>
      <c r="R6199" s="86">
        <v>8.63984E-2</v>
      </c>
      <c r="S6199" s="86">
        <v>0.49348900000000001</v>
      </c>
    </row>
    <row r="6200" spans="2:19" x14ac:dyDescent="0.2">
      <c r="B6200" s="33"/>
      <c r="C6200" s="171"/>
      <c r="D6200" s="33"/>
      <c r="E6200" s="33"/>
      <c r="F6200" s="33"/>
      <c r="G6200" s="33"/>
      <c r="H6200" s="33"/>
      <c r="I6200" s="171"/>
      <c r="J6200" s="33"/>
      <c r="K6200" s="33"/>
      <c r="L6200" s="84">
        <v>0.2954</v>
      </c>
      <c r="M6200" s="83">
        <v>5931</v>
      </c>
      <c r="N6200" s="83">
        <v>267.995</v>
      </c>
      <c r="O6200" s="83">
        <v>5663.01</v>
      </c>
      <c r="P6200" s="83">
        <v>535.99099999999999</v>
      </c>
      <c r="Q6200" s="83">
        <v>6199</v>
      </c>
      <c r="R6200" s="86">
        <v>8.6464100000000002E-2</v>
      </c>
      <c r="S6200" s="86">
        <v>0.49380400000000002</v>
      </c>
    </row>
    <row r="6201" spans="2:19" x14ac:dyDescent="0.2">
      <c r="B6201" s="33"/>
      <c r="C6201" s="171"/>
      <c r="D6201" s="33"/>
      <c r="E6201" s="33"/>
      <c r="F6201" s="33"/>
      <c r="G6201" s="33"/>
      <c r="H6201" s="33"/>
      <c r="I6201" s="171"/>
      <c r="J6201" s="33"/>
      <c r="K6201" s="33"/>
      <c r="L6201" s="84">
        <v>0.29520000000000002</v>
      </c>
      <c r="M6201" s="83">
        <v>5931.76</v>
      </c>
      <c r="N6201" s="83">
        <v>268.24200000000002</v>
      </c>
      <c r="O6201" s="83">
        <v>5663.52</v>
      </c>
      <c r="P6201" s="83">
        <v>536.48500000000001</v>
      </c>
      <c r="Q6201" s="83">
        <v>6200</v>
      </c>
      <c r="R6201" s="86">
        <v>8.6529800000000004E-2</v>
      </c>
      <c r="S6201" s="86">
        <v>0.49411899999999997</v>
      </c>
    </row>
    <row r="6202" spans="2:19" x14ac:dyDescent="0.2">
      <c r="B6202" s="33"/>
      <c r="C6202" s="171"/>
      <c r="D6202" s="33"/>
      <c r="E6202" s="33"/>
      <c r="F6202" s="33"/>
      <c r="G6202" s="33"/>
      <c r="H6202" s="33"/>
      <c r="I6202" s="171"/>
      <c r="J6202" s="33"/>
      <c r="K6202" s="33"/>
      <c r="L6202" s="84">
        <v>0.2949</v>
      </c>
      <c r="M6202" s="83">
        <v>5932.51</v>
      </c>
      <c r="N6202" s="83">
        <v>268.49</v>
      </c>
      <c r="O6202" s="83">
        <v>5664.02</v>
      </c>
      <c r="P6202" s="83">
        <v>536.97900000000004</v>
      </c>
      <c r="Q6202" s="83">
        <v>6201</v>
      </c>
      <c r="R6202" s="86">
        <v>8.6595599999999995E-2</v>
      </c>
      <c r="S6202" s="86">
        <v>0.49443399999999998</v>
      </c>
    </row>
    <row r="6203" spans="2:19" x14ac:dyDescent="0.2">
      <c r="B6203" s="33"/>
      <c r="C6203" s="171"/>
      <c r="D6203" s="33"/>
      <c r="E6203" s="33"/>
      <c r="F6203" s="33"/>
      <c r="G6203" s="33"/>
      <c r="H6203" s="33"/>
      <c r="I6203" s="171"/>
      <c r="J6203" s="33"/>
      <c r="K6203" s="33"/>
      <c r="L6203" s="84">
        <v>0.29480000000000001</v>
      </c>
      <c r="M6203" s="83">
        <v>5933.26</v>
      </c>
      <c r="N6203" s="83">
        <v>268.73700000000002</v>
      </c>
      <c r="O6203" s="83">
        <v>5664.53</v>
      </c>
      <c r="P6203" s="83">
        <v>537.47400000000005</v>
      </c>
      <c r="Q6203" s="83">
        <v>6202</v>
      </c>
      <c r="R6203" s="86">
        <v>8.66614E-2</v>
      </c>
      <c r="S6203" s="86">
        <v>0.49474800000000002</v>
      </c>
    </row>
    <row r="6204" spans="2:19" x14ac:dyDescent="0.2">
      <c r="B6204" s="33"/>
      <c r="C6204" s="171"/>
      <c r="D6204" s="33"/>
      <c r="E6204" s="33"/>
      <c r="F6204" s="33"/>
      <c r="G6204" s="33"/>
      <c r="H6204" s="33"/>
      <c r="I6204" s="171"/>
      <c r="J6204" s="33"/>
      <c r="K6204" s="33"/>
      <c r="L6204" s="84">
        <v>0.29409999999999997</v>
      </c>
      <c r="M6204" s="83">
        <v>5934.02</v>
      </c>
      <c r="N6204" s="83">
        <v>268.98500000000001</v>
      </c>
      <c r="O6204" s="83">
        <v>5665.03</v>
      </c>
      <c r="P6204" s="83">
        <v>537.96900000000005</v>
      </c>
      <c r="Q6204" s="83">
        <v>6203</v>
      </c>
      <c r="R6204" s="86">
        <v>8.6727299999999993E-2</v>
      </c>
      <c r="S6204" s="86">
        <v>0.49506299999999998</v>
      </c>
    </row>
    <row r="6205" spans="2:19" x14ac:dyDescent="0.2">
      <c r="B6205" s="33"/>
      <c r="C6205" s="171"/>
      <c r="D6205" s="33"/>
      <c r="E6205" s="33"/>
      <c r="F6205" s="33"/>
      <c r="G6205" s="33"/>
      <c r="H6205" s="33"/>
      <c r="I6205" s="171"/>
      <c r="J6205" s="33"/>
      <c r="K6205" s="33"/>
      <c r="L6205" s="84">
        <v>0.29399999999999998</v>
      </c>
      <c r="M6205" s="83">
        <v>5934.77</v>
      </c>
      <c r="N6205" s="83">
        <v>269.23200000000003</v>
      </c>
      <c r="O6205" s="83">
        <v>5665.54</v>
      </c>
      <c r="P6205" s="83">
        <v>538.46500000000003</v>
      </c>
      <c r="Q6205" s="83">
        <v>6204</v>
      </c>
      <c r="R6205" s="86">
        <v>8.6793099999999998E-2</v>
      </c>
      <c r="S6205" s="86">
        <v>0.49537799999999999</v>
      </c>
    </row>
    <row r="6206" spans="2:19" x14ac:dyDescent="0.2">
      <c r="B6206" s="33"/>
      <c r="C6206" s="171"/>
      <c r="D6206" s="33"/>
      <c r="E6206" s="33"/>
      <c r="F6206" s="33"/>
      <c r="G6206" s="33"/>
      <c r="H6206" s="33"/>
      <c r="I6206" s="171"/>
      <c r="J6206" s="33"/>
      <c r="K6206" s="33"/>
      <c r="L6206" s="84">
        <v>0.29380000000000001</v>
      </c>
      <c r="M6206" s="83">
        <v>5935.52</v>
      </c>
      <c r="N6206" s="83">
        <v>269.48</v>
      </c>
      <c r="O6206" s="83">
        <v>5666.04</v>
      </c>
      <c r="P6206" s="83">
        <v>538.96</v>
      </c>
      <c r="Q6206" s="83">
        <v>6205</v>
      </c>
      <c r="R6206" s="86">
        <v>8.6859000000000006E-2</v>
      </c>
      <c r="S6206" s="86">
        <v>0.49569299999999999</v>
      </c>
    </row>
    <row r="6207" spans="2:19" x14ac:dyDescent="0.2">
      <c r="B6207" s="33"/>
      <c r="C6207" s="171"/>
      <c r="D6207" s="33"/>
      <c r="E6207" s="33"/>
      <c r="F6207" s="33"/>
      <c r="G6207" s="33"/>
      <c r="H6207" s="33"/>
      <c r="I6207" s="171"/>
      <c r="J6207" s="33"/>
      <c r="K6207" s="33"/>
      <c r="L6207" s="84">
        <v>0.29320000000000002</v>
      </c>
      <c r="M6207" s="83">
        <v>5936.27</v>
      </c>
      <c r="N6207" s="83">
        <v>269.72800000000001</v>
      </c>
      <c r="O6207" s="83">
        <v>5666.54</v>
      </c>
      <c r="P6207" s="83">
        <v>539.45600000000002</v>
      </c>
      <c r="Q6207" s="83">
        <v>6206</v>
      </c>
      <c r="R6207" s="86">
        <v>8.6925000000000002E-2</v>
      </c>
      <c r="S6207" s="86">
        <v>0.496008</v>
      </c>
    </row>
    <row r="6208" spans="2:19" x14ac:dyDescent="0.2">
      <c r="B6208" s="33"/>
      <c r="C6208" s="171"/>
      <c r="D6208" s="33"/>
      <c r="E6208" s="33"/>
      <c r="F6208" s="33"/>
      <c r="G6208" s="33"/>
      <c r="H6208" s="33"/>
      <c r="I6208" s="171"/>
      <c r="J6208" s="33"/>
      <c r="K6208" s="33"/>
      <c r="L6208" s="84">
        <v>0.2928</v>
      </c>
      <c r="M6208" s="83">
        <v>5937.02</v>
      </c>
      <c r="N6208" s="83">
        <v>269.976</v>
      </c>
      <c r="O6208" s="83">
        <v>5667.05</v>
      </c>
      <c r="P6208" s="83">
        <v>539.95299999999997</v>
      </c>
      <c r="Q6208" s="83">
        <v>6207</v>
      </c>
      <c r="R6208" s="86">
        <v>8.6990899999999996E-2</v>
      </c>
      <c r="S6208" s="86">
        <v>0.49632300000000001</v>
      </c>
    </row>
    <row r="6209" spans="2:19" x14ac:dyDescent="0.2">
      <c r="B6209" s="33"/>
      <c r="C6209" s="171"/>
      <c r="D6209" s="33"/>
      <c r="E6209" s="33"/>
      <c r="F6209" s="33"/>
      <c r="G6209" s="33"/>
      <c r="H6209" s="33"/>
      <c r="I6209" s="171"/>
      <c r="J6209" s="33"/>
      <c r="K6209" s="33"/>
      <c r="L6209" s="84">
        <v>0.29160000000000003</v>
      </c>
      <c r="M6209" s="83">
        <v>5937.78</v>
      </c>
      <c r="N6209" s="83">
        <v>270.22500000000002</v>
      </c>
      <c r="O6209" s="83">
        <v>5667.55</v>
      </c>
      <c r="P6209" s="83">
        <v>540.44899999999996</v>
      </c>
      <c r="Q6209" s="83">
        <v>6208</v>
      </c>
      <c r="R6209" s="86">
        <v>8.7056900000000007E-2</v>
      </c>
      <c r="S6209" s="86">
        <v>0.49663800000000002</v>
      </c>
    </row>
    <row r="6210" spans="2:19" x14ac:dyDescent="0.2">
      <c r="B6210" s="33"/>
      <c r="C6210" s="171"/>
      <c r="D6210" s="33"/>
      <c r="E6210" s="33"/>
      <c r="F6210" s="33"/>
      <c r="G6210" s="33"/>
      <c r="H6210" s="33"/>
      <c r="I6210" s="171"/>
      <c r="J6210" s="33"/>
      <c r="K6210" s="33"/>
      <c r="L6210" s="84">
        <v>0.29149999999999998</v>
      </c>
      <c r="M6210" s="83">
        <v>5938.53</v>
      </c>
      <c r="N6210" s="83">
        <v>270.47300000000001</v>
      </c>
      <c r="O6210" s="83">
        <v>5668.05</v>
      </c>
      <c r="P6210" s="83">
        <v>540.94600000000003</v>
      </c>
      <c r="Q6210" s="83">
        <v>6209</v>
      </c>
      <c r="R6210" s="86">
        <v>8.7122900000000003E-2</v>
      </c>
      <c r="S6210" s="86">
        <v>0.49695299999999998</v>
      </c>
    </row>
    <row r="6211" spans="2:19" x14ac:dyDescent="0.2">
      <c r="B6211" s="33"/>
      <c r="C6211" s="171"/>
      <c r="D6211" s="33"/>
      <c r="E6211" s="33"/>
      <c r="F6211" s="33"/>
      <c r="G6211" s="33"/>
      <c r="H6211" s="33"/>
      <c r="I6211" s="171"/>
      <c r="J6211" s="33"/>
      <c r="K6211" s="33"/>
      <c r="L6211" s="84">
        <v>0.2913</v>
      </c>
      <c r="M6211" s="83">
        <v>5939.28</v>
      </c>
      <c r="N6211" s="83">
        <v>270.72199999999998</v>
      </c>
      <c r="O6211" s="83">
        <v>5668.56</v>
      </c>
      <c r="P6211" s="83">
        <v>541.44299999999998</v>
      </c>
      <c r="Q6211" s="83">
        <v>6210</v>
      </c>
      <c r="R6211" s="86">
        <v>8.7189000000000003E-2</v>
      </c>
      <c r="S6211" s="86">
        <v>0.49726799999999999</v>
      </c>
    </row>
    <row r="6212" spans="2:19" x14ac:dyDescent="0.2">
      <c r="B6212" s="33"/>
      <c r="C6212" s="171"/>
      <c r="D6212" s="33"/>
      <c r="E6212" s="33"/>
      <c r="F6212" s="33"/>
      <c r="G6212" s="33"/>
      <c r="H6212" s="33"/>
      <c r="I6212" s="171"/>
      <c r="J6212" s="33"/>
      <c r="K6212" s="33"/>
      <c r="L6212" s="84">
        <v>0.29099999999999998</v>
      </c>
      <c r="M6212" s="83">
        <v>5940.03</v>
      </c>
      <c r="N6212" s="83">
        <v>270.971</v>
      </c>
      <c r="O6212" s="83">
        <v>5669.06</v>
      </c>
      <c r="P6212" s="83">
        <v>541.94100000000003</v>
      </c>
      <c r="Q6212" s="83">
        <v>6211</v>
      </c>
      <c r="R6212" s="86">
        <v>8.7254999999999999E-2</v>
      </c>
      <c r="S6212" s="86">
        <v>0.497583</v>
      </c>
    </row>
    <row r="6213" spans="2:19" x14ac:dyDescent="0.2">
      <c r="B6213" s="33"/>
      <c r="C6213" s="171"/>
      <c r="D6213" s="33"/>
      <c r="E6213" s="33"/>
      <c r="F6213" s="33"/>
      <c r="G6213" s="33"/>
      <c r="H6213" s="33"/>
      <c r="I6213" s="171"/>
      <c r="J6213" s="33"/>
      <c r="K6213" s="33"/>
      <c r="L6213" s="84">
        <v>0.2908</v>
      </c>
      <c r="M6213" s="83">
        <v>5940.78</v>
      </c>
      <c r="N6213" s="83">
        <v>271.21899999999999</v>
      </c>
      <c r="O6213" s="83">
        <v>5669.56</v>
      </c>
      <c r="P6213" s="83">
        <v>542.43899999999996</v>
      </c>
      <c r="Q6213" s="83">
        <v>6212</v>
      </c>
      <c r="R6213" s="86">
        <v>8.7321099999999999E-2</v>
      </c>
      <c r="S6213" s="86">
        <v>0.49789800000000001</v>
      </c>
    </row>
    <row r="6214" spans="2:19" x14ac:dyDescent="0.2">
      <c r="B6214" s="33"/>
      <c r="C6214" s="171"/>
      <c r="D6214" s="33"/>
      <c r="E6214" s="33"/>
      <c r="F6214" s="33"/>
      <c r="G6214" s="33"/>
      <c r="H6214" s="33"/>
      <c r="I6214" s="171"/>
      <c r="J6214" s="33"/>
      <c r="K6214" s="33"/>
      <c r="L6214" s="84">
        <v>0.29060000000000002</v>
      </c>
      <c r="M6214" s="83">
        <v>5941.53</v>
      </c>
      <c r="N6214" s="83">
        <v>271.46899999999999</v>
      </c>
      <c r="O6214" s="83">
        <v>5670.06</v>
      </c>
      <c r="P6214" s="83">
        <v>542.93700000000001</v>
      </c>
      <c r="Q6214" s="83">
        <v>6213</v>
      </c>
      <c r="R6214" s="86">
        <v>8.7387300000000001E-2</v>
      </c>
      <c r="S6214" s="86">
        <v>0.49821300000000002</v>
      </c>
    </row>
    <row r="6215" spans="2:19" x14ac:dyDescent="0.2">
      <c r="B6215" s="33"/>
      <c r="C6215" s="171"/>
      <c r="D6215" s="33"/>
      <c r="E6215" s="33"/>
      <c r="F6215" s="33"/>
      <c r="G6215" s="33"/>
      <c r="H6215" s="33"/>
      <c r="I6215" s="171"/>
      <c r="J6215" s="33"/>
      <c r="K6215" s="33"/>
      <c r="L6215" s="84">
        <v>0.2903</v>
      </c>
      <c r="M6215" s="83">
        <v>5942.28</v>
      </c>
      <c r="N6215" s="83">
        <v>271.71800000000002</v>
      </c>
      <c r="O6215" s="83">
        <v>5670.56</v>
      </c>
      <c r="P6215" s="83">
        <v>543.43600000000004</v>
      </c>
      <c r="Q6215" s="83">
        <v>6214</v>
      </c>
      <c r="R6215" s="86">
        <v>8.7453400000000001E-2</v>
      </c>
      <c r="S6215" s="86">
        <v>0.498529</v>
      </c>
    </row>
    <row r="6216" spans="2:19" x14ac:dyDescent="0.2">
      <c r="B6216" s="33"/>
      <c r="C6216" s="171"/>
      <c r="D6216" s="33"/>
      <c r="E6216" s="33"/>
      <c r="F6216" s="33"/>
      <c r="G6216" s="33"/>
      <c r="H6216" s="33"/>
      <c r="I6216" s="171"/>
      <c r="J6216" s="33"/>
      <c r="K6216" s="33"/>
      <c r="L6216" s="84">
        <v>0.28899999999999998</v>
      </c>
      <c r="M6216" s="83">
        <v>5943.03</v>
      </c>
      <c r="N6216" s="83">
        <v>271.96699999999998</v>
      </c>
      <c r="O6216" s="83">
        <v>5671.07</v>
      </c>
      <c r="P6216" s="83">
        <v>543.93399999999997</v>
      </c>
      <c r="Q6216" s="83">
        <v>6215</v>
      </c>
      <c r="R6216" s="86">
        <v>8.7519600000000003E-2</v>
      </c>
      <c r="S6216" s="86">
        <v>0.49884400000000001</v>
      </c>
    </row>
    <row r="6217" spans="2:19" x14ac:dyDescent="0.2">
      <c r="B6217" s="33"/>
      <c r="C6217" s="171"/>
      <c r="D6217" s="33"/>
      <c r="E6217" s="33"/>
      <c r="F6217" s="33"/>
      <c r="G6217" s="33"/>
      <c r="H6217" s="33"/>
      <c r="I6217" s="171"/>
      <c r="J6217" s="33"/>
      <c r="K6217" s="33"/>
      <c r="L6217" s="84">
        <v>0.28889999999999999</v>
      </c>
      <c r="M6217" s="83">
        <v>5943.78</v>
      </c>
      <c r="N6217" s="83">
        <v>272.21699999999998</v>
      </c>
      <c r="O6217" s="83">
        <v>5671.57</v>
      </c>
      <c r="P6217" s="83">
        <v>544.43399999999997</v>
      </c>
      <c r="Q6217" s="83">
        <v>6216</v>
      </c>
      <c r="R6217" s="86">
        <v>8.7585899999999994E-2</v>
      </c>
      <c r="S6217" s="86">
        <v>0.49915900000000002</v>
      </c>
    </row>
    <row r="6218" spans="2:19" x14ac:dyDescent="0.2">
      <c r="B6218" s="33"/>
      <c r="C6218" s="171"/>
      <c r="D6218" s="33"/>
      <c r="E6218" s="33"/>
      <c r="F6218" s="33"/>
      <c r="G6218" s="33"/>
      <c r="H6218" s="33"/>
      <c r="I6218" s="171"/>
      <c r="J6218" s="33"/>
      <c r="K6218" s="33"/>
      <c r="L6218" s="84">
        <v>0.28860000000000002</v>
      </c>
      <c r="M6218" s="83">
        <v>5944.53</v>
      </c>
      <c r="N6218" s="83">
        <v>272.46699999999998</v>
      </c>
      <c r="O6218" s="83">
        <v>5672.07</v>
      </c>
      <c r="P6218" s="83">
        <v>544.93299999999999</v>
      </c>
      <c r="Q6218" s="83">
        <v>6217</v>
      </c>
      <c r="R6218" s="86">
        <v>8.7652099999999997E-2</v>
      </c>
      <c r="S6218" s="86">
        <v>0.49947399999999997</v>
      </c>
    </row>
    <row r="6219" spans="2:19" x14ac:dyDescent="0.2">
      <c r="B6219" s="33"/>
      <c r="C6219" s="171"/>
      <c r="D6219" s="33"/>
      <c r="E6219" s="33"/>
      <c r="F6219" s="33"/>
      <c r="G6219" s="33"/>
      <c r="H6219" s="33"/>
      <c r="I6219" s="171"/>
      <c r="J6219" s="33"/>
      <c r="K6219" s="33"/>
      <c r="L6219" s="84">
        <v>0.28820000000000001</v>
      </c>
      <c r="M6219" s="83">
        <v>5945.28</v>
      </c>
      <c r="N6219" s="83">
        <v>272.71600000000001</v>
      </c>
      <c r="O6219" s="83">
        <v>5672.57</v>
      </c>
      <c r="P6219" s="83">
        <v>545.43299999999999</v>
      </c>
      <c r="Q6219" s="83">
        <v>6218</v>
      </c>
      <c r="R6219" s="86">
        <v>8.7718400000000002E-2</v>
      </c>
      <c r="S6219" s="86">
        <v>0.49978899999999998</v>
      </c>
    </row>
    <row r="6220" spans="2:19" x14ac:dyDescent="0.2">
      <c r="B6220" s="33"/>
      <c r="C6220" s="171"/>
      <c r="D6220" s="33"/>
      <c r="E6220" s="33"/>
      <c r="F6220" s="33"/>
      <c r="G6220" s="33"/>
      <c r="H6220" s="33"/>
      <c r="I6220" s="171"/>
      <c r="J6220" s="33"/>
      <c r="K6220" s="33"/>
      <c r="L6220" s="84">
        <v>0.2873</v>
      </c>
      <c r="M6220" s="83">
        <v>5946.03</v>
      </c>
      <c r="N6220" s="83">
        <v>272.96699999999998</v>
      </c>
      <c r="O6220" s="83">
        <v>5673.07</v>
      </c>
      <c r="P6220" s="83">
        <v>545.93299999999999</v>
      </c>
      <c r="Q6220" s="83">
        <v>6219</v>
      </c>
      <c r="R6220" s="86">
        <v>8.7784699999999993E-2</v>
      </c>
      <c r="S6220" s="86">
        <v>0.50010500000000002</v>
      </c>
    </row>
    <row r="6221" spans="2:19" x14ac:dyDescent="0.2">
      <c r="B6221" s="33"/>
      <c r="C6221" s="171"/>
      <c r="D6221" s="33"/>
      <c r="E6221" s="33"/>
      <c r="F6221" s="33"/>
      <c r="G6221" s="33"/>
      <c r="H6221" s="33"/>
      <c r="I6221" s="171"/>
      <c r="J6221" s="33"/>
      <c r="K6221" s="33"/>
      <c r="L6221" s="84">
        <v>0.28720000000000001</v>
      </c>
      <c r="M6221" s="83">
        <v>5946.78</v>
      </c>
      <c r="N6221" s="83">
        <v>273.21699999999998</v>
      </c>
      <c r="O6221" s="83">
        <v>5673.57</v>
      </c>
      <c r="P6221" s="83">
        <v>546.43299999999999</v>
      </c>
      <c r="Q6221" s="83">
        <v>6220</v>
      </c>
      <c r="R6221" s="86">
        <v>8.7850999999999999E-2</v>
      </c>
      <c r="S6221" s="86">
        <v>0.50041999999999998</v>
      </c>
    </row>
    <row r="6222" spans="2:19" x14ac:dyDescent="0.2">
      <c r="B6222" s="33"/>
      <c r="C6222" s="171"/>
      <c r="D6222" s="33"/>
      <c r="E6222" s="33"/>
      <c r="F6222" s="33"/>
      <c r="G6222" s="33"/>
      <c r="H6222" s="33"/>
      <c r="I6222" s="171"/>
      <c r="J6222" s="33"/>
      <c r="K6222" s="33"/>
      <c r="L6222" s="84">
        <v>0.28670000000000001</v>
      </c>
      <c r="M6222" s="83">
        <v>5947.53</v>
      </c>
      <c r="N6222" s="83">
        <v>273.46699999999998</v>
      </c>
      <c r="O6222" s="83">
        <v>5674.07</v>
      </c>
      <c r="P6222" s="83">
        <v>546.93399999999997</v>
      </c>
      <c r="Q6222" s="83">
        <v>6221</v>
      </c>
      <c r="R6222" s="86">
        <v>8.7917400000000007E-2</v>
      </c>
      <c r="S6222" s="86">
        <v>0.50073500000000004</v>
      </c>
    </row>
    <row r="6223" spans="2:19" x14ac:dyDescent="0.2">
      <c r="B6223" s="33"/>
      <c r="C6223" s="171"/>
      <c r="D6223" s="33"/>
      <c r="E6223" s="33"/>
      <c r="F6223" s="33"/>
      <c r="G6223" s="33"/>
      <c r="H6223" s="33"/>
      <c r="I6223" s="171"/>
      <c r="J6223" s="33"/>
      <c r="K6223" s="33"/>
      <c r="L6223" s="84">
        <v>0.28649999999999998</v>
      </c>
      <c r="M6223" s="83">
        <v>5948.28</v>
      </c>
      <c r="N6223" s="83">
        <v>273.71800000000002</v>
      </c>
      <c r="O6223" s="83">
        <v>5674.56</v>
      </c>
      <c r="P6223" s="83">
        <v>547.43499999999995</v>
      </c>
      <c r="Q6223" s="83">
        <v>6222</v>
      </c>
      <c r="R6223" s="86">
        <v>8.7983800000000001E-2</v>
      </c>
      <c r="S6223" s="86">
        <v>0.50136599999999998</v>
      </c>
    </row>
    <row r="6224" spans="2:19" x14ac:dyDescent="0.2">
      <c r="B6224" s="33"/>
      <c r="C6224" s="171"/>
      <c r="D6224" s="33"/>
      <c r="E6224" s="33"/>
      <c r="F6224" s="33"/>
      <c r="G6224" s="33"/>
      <c r="H6224" s="33"/>
      <c r="I6224" s="171"/>
      <c r="J6224" s="33"/>
      <c r="K6224" s="33"/>
      <c r="L6224" s="84">
        <v>0.28649999999999998</v>
      </c>
      <c r="M6224" s="83">
        <v>5949.03</v>
      </c>
      <c r="N6224" s="83">
        <v>273.96800000000002</v>
      </c>
      <c r="O6224" s="83">
        <v>5675.06</v>
      </c>
      <c r="P6224" s="83">
        <v>547.93700000000001</v>
      </c>
      <c r="Q6224" s="83">
        <v>6223</v>
      </c>
      <c r="R6224" s="86">
        <v>8.8050199999999995E-2</v>
      </c>
      <c r="S6224" s="86">
        <v>0.50136599999999998</v>
      </c>
    </row>
    <row r="6225" spans="2:19" x14ac:dyDescent="0.2">
      <c r="B6225" s="33"/>
      <c r="C6225" s="171"/>
      <c r="D6225" s="33"/>
      <c r="E6225" s="33"/>
      <c r="F6225" s="33"/>
      <c r="G6225" s="33"/>
      <c r="H6225" s="33"/>
      <c r="I6225" s="171"/>
      <c r="J6225" s="33"/>
      <c r="K6225" s="33"/>
      <c r="L6225" s="84">
        <v>0.28649999999999998</v>
      </c>
      <c r="M6225" s="83">
        <v>5949.78</v>
      </c>
      <c r="N6225" s="83">
        <v>274.21899999999999</v>
      </c>
      <c r="O6225" s="83">
        <v>5675.56</v>
      </c>
      <c r="P6225" s="83">
        <v>548.43799999999999</v>
      </c>
      <c r="Q6225" s="83">
        <v>6224</v>
      </c>
      <c r="R6225" s="86">
        <v>8.8116700000000006E-2</v>
      </c>
      <c r="S6225" s="86">
        <v>0.50136599999999998</v>
      </c>
    </row>
    <row r="6226" spans="2:19" x14ac:dyDescent="0.2">
      <c r="B6226" s="33"/>
      <c r="C6226" s="171"/>
      <c r="D6226" s="33"/>
      <c r="E6226" s="33"/>
      <c r="F6226" s="33"/>
      <c r="G6226" s="33"/>
      <c r="H6226" s="33"/>
      <c r="I6226" s="171"/>
      <c r="J6226" s="33"/>
      <c r="K6226" s="33"/>
      <c r="L6226" s="84">
        <v>0.28539999999999999</v>
      </c>
      <c r="M6226" s="83">
        <v>5950.53</v>
      </c>
      <c r="N6226" s="83">
        <v>274.47000000000003</v>
      </c>
      <c r="O6226" s="83">
        <v>5676.06</v>
      </c>
      <c r="P6226" s="83">
        <v>548.94000000000005</v>
      </c>
      <c r="Q6226" s="83">
        <v>6225</v>
      </c>
      <c r="R6226" s="86">
        <v>8.8183200000000003E-2</v>
      </c>
      <c r="S6226" s="86">
        <v>0.50246999999999997</v>
      </c>
    </row>
    <row r="6227" spans="2:19" x14ac:dyDescent="0.2">
      <c r="B6227" s="33"/>
      <c r="C6227" s="171"/>
      <c r="D6227" s="33"/>
      <c r="E6227" s="33"/>
      <c r="F6227" s="33"/>
      <c r="G6227" s="33"/>
      <c r="H6227" s="33"/>
      <c r="I6227" s="171"/>
      <c r="J6227" s="33"/>
      <c r="K6227" s="33"/>
      <c r="L6227" s="84">
        <v>0.28539999999999999</v>
      </c>
      <c r="M6227" s="83">
        <v>5951.28</v>
      </c>
      <c r="N6227" s="83">
        <v>274.721</v>
      </c>
      <c r="O6227" s="83">
        <v>5676.56</v>
      </c>
      <c r="P6227" s="83">
        <v>549.44299999999998</v>
      </c>
      <c r="Q6227" s="83">
        <v>6226</v>
      </c>
      <c r="R6227" s="86">
        <v>8.82497E-2</v>
      </c>
      <c r="S6227" s="86">
        <v>0.50246999999999997</v>
      </c>
    </row>
    <row r="6228" spans="2:19" x14ac:dyDescent="0.2">
      <c r="B6228" s="33"/>
      <c r="C6228" s="171"/>
      <c r="D6228" s="33"/>
      <c r="E6228" s="33"/>
      <c r="F6228" s="33"/>
      <c r="G6228" s="33"/>
      <c r="H6228" s="33"/>
      <c r="I6228" s="171"/>
      <c r="J6228" s="33"/>
      <c r="K6228" s="33"/>
      <c r="L6228" s="84">
        <v>0.28539999999999999</v>
      </c>
      <c r="M6228" s="83">
        <v>5952.03</v>
      </c>
      <c r="N6228" s="83">
        <v>274.97300000000001</v>
      </c>
      <c r="O6228" s="83">
        <v>5677.05</v>
      </c>
      <c r="P6228" s="83">
        <v>549.94500000000005</v>
      </c>
      <c r="Q6228" s="83">
        <v>6227</v>
      </c>
      <c r="R6228" s="86">
        <v>8.8316199999999997E-2</v>
      </c>
      <c r="S6228" s="86">
        <v>0.50246999999999997</v>
      </c>
    </row>
    <row r="6229" spans="2:19" x14ac:dyDescent="0.2">
      <c r="B6229" s="33"/>
      <c r="C6229" s="171"/>
      <c r="D6229" s="33"/>
      <c r="E6229" s="33"/>
      <c r="F6229" s="33"/>
      <c r="G6229" s="33"/>
      <c r="H6229" s="33"/>
      <c r="I6229" s="171"/>
      <c r="J6229" s="33"/>
      <c r="K6229" s="33"/>
      <c r="L6229" s="84">
        <v>0.28539999999999999</v>
      </c>
      <c r="M6229" s="83">
        <v>5952.78</v>
      </c>
      <c r="N6229" s="83">
        <v>275.22399999999999</v>
      </c>
      <c r="O6229" s="83">
        <v>5677.55</v>
      </c>
      <c r="P6229" s="83">
        <v>550.44799999999998</v>
      </c>
      <c r="Q6229" s="83">
        <v>6228</v>
      </c>
      <c r="R6229" s="86">
        <v>8.8382799999999997E-2</v>
      </c>
      <c r="S6229" s="86">
        <v>0.50246999999999997</v>
      </c>
    </row>
    <row r="6230" spans="2:19" x14ac:dyDescent="0.2">
      <c r="B6230" s="33"/>
      <c r="C6230" s="171"/>
      <c r="D6230" s="33"/>
      <c r="E6230" s="33"/>
      <c r="F6230" s="33"/>
      <c r="G6230" s="33"/>
      <c r="H6230" s="33"/>
      <c r="I6230" s="171"/>
      <c r="J6230" s="33"/>
      <c r="K6230" s="33"/>
      <c r="L6230" s="84">
        <v>0.2853</v>
      </c>
      <c r="M6230" s="83">
        <v>5953.52</v>
      </c>
      <c r="N6230" s="83">
        <v>275.476</v>
      </c>
      <c r="O6230" s="83">
        <v>5678.05</v>
      </c>
      <c r="P6230" s="83">
        <v>550.95100000000002</v>
      </c>
      <c r="Q6230" s="83">
        <v>6229</v>
      </c>
      <c r="R6230" s="86">
        <v>8.8449399999999997E-2</v>
      </c>
      <c r="S6230" s="86">
        <v>0.50325799999999998</v>
      </c>
    </row>
    <row r="6231" spans="2:19" x14ac:dyDescent="0.2">
      <c r="B6231" s="33"/>
      <c r="C6231" s="171"/>
      <c r="D6231" s="33"/>
      <c r="E6231" s="33"/>
      <c r="F6231" s="33"/>
      <c r="G6231" s="33"/>
      <c r="H6231" s="33"/>
      <c r="I6231" s="171"/>
      <c r="J6231" s="33"/>
      <c r="K6231" s="33"/>
      <c r="L6231" s="84">
        <v>0.2843</v>
      </c>
      <c r="M6231" s="83">
        <v>5954.27</v>
      </c>
      <c r="N6231" s="83">
        <v>275.72699999999998</v>
      </c>
      <c r="O6231" s="83">
        <v>5678.55</v>
      </c>
      <c r="P6231" s="83">
        <v>551.45500000000004</v>
      </c>
      <c r="Q6231" s="83">
        <v>6230</v>
      </c>
      <c r="R6231" s="86">
        <v>8.8515999999999997E-2</v>
      </c>
      <c r="S6231" s="86">
        <v>0.50388900000000003</v>
      </c>
    </row>
    <row r="6232" spans="2:19" x14ac:dyDescent="0.2">
      <c r="B6232" s="33"/>
      <c r="C6232" s="171"/>
      <c r="D6232" s="33"/>
      <c r="E6232" s="33"/>
      <c r="F6232" s="33"/>
      <c r="G6232" s="33"/>
      <c r="H6232" s="33"/>
      <c r="I6232" s="171"/>
      <c r="J6232" s="33"/>
      <c r="K6232" s="33"/>
      <c r="L6232" s="84">
        <v>0.2843</v>
      </c>
      <c r="M6232" s="83">
        <v>5955.02</v>
      </c>
      <c r="N6232" s="83">
        <v>275.97899999999998</v>
      </c>
      <c r="O6232" s="83">
        <v>5679.04</v>
      </c>
      <c r="P6232" s="83">
        <v>551.95899999999995</v>
      </c>
      <c r="Q6232" s="83">
        <v>6231</v>
      </c>
      <c r="R6232" s="86">
        <v>8.85827E-2</v>
      </c>
      <c r="S6232" s="86">
        <v>0.50388900000000003</v>
      </c>
    </row>
    <row r="6233" spans="2:19" x14ac:dyDescent="0.2">
      <c r="B6233" s="33"/>
      <c r="C6233" s="171"/>
      <c r="D6233" s="33"/>
      <c r="E6233" s="33"/>
      <c r="F6233" s="33"/>
      <c r="G6233" s="33"/>
      <c r="H6233" s="33"/>
      <c r="I6233" s="171"/>
      <c r="J6233" s="33"/>
      <c r="K6233" s="33"/>
      <c r="L6233" s="84">
        <v>0.2843</v>
      </c>
      <c r="M6233" s="83">
        <v>5955.77</v>
      </c>
      <c r="N6233" s="83">
        <v>276.23200000000003</v>
      </c>
      <c r="O6233" s="83">
        <v>5679.54</v>
      </c>
      <c r="P6233" s="83">
        <v>552.46299999999997</v>
      </c>
      <c r="Q6233" s="83">
        <v>6232</v>
      </c>
      <c r="R6233" s="86">
        <v>8.8649400000000003E-2</v>
      </c>
      <c r="S6233" s="86">
        <v>0.50388900000000003</v>
      </c>
    </row>
    <row r="6234" spans="2:19" x14ac:dyDescent="0.2">
      <c r="B6234" s="33"/>
      <c r="C6234" s="171"/>
      <c r="D6234" s="33"/>
      <c r="E6234" s="33"/>
      <c r="F6234" s="33"/>
      <c r="G6234" s="33"/>
      <c r="H6234" s="33"/>
      <c r="I6234" s="171"/>
      <c r="J6234" s="33"/>
      <c r="K6234" s="33"/>
      <c r="L6234" s="84">
        <v>0.28349999999999997</v>
      </c>
      <c r="M6234" s="83">
        <v>5956.52</v>
      </c>
      <c r="N6234" s="83">
        <v>276.48399999999998</v>
      </c>
      <c r="O6234" s="83">
        <v>5680.03</v>
      </c>
      <c r="P6234" s="83">
        <v>552.96799999999996</v>
      </c>
      <c r="Q6234" s="83">
        <v>6233</v>
      </c>
      <c r="R6234" s="86">
        <v>8.8716100000000006E-2</v>
      </c>
      <c r="S6234" s="86">
        <v>0.50451999999999997</v>
      </c>
    </row>
    <row r="6235" spans="2:19" x14ac:dyDescent="0.2">
      <c r="B6235" s="33"/>
      <c r="C6235" s="171"/>
      <c r="D6235" s="33"/>
      <c r="E6235" s="33"/>
      <c r="F6235" s="33"/>
      <c r="G6235" s="33"/>
      <c r="H6235" s="33"/>
      <c r="I6235" s="171"/>
      <c r="J6235" s="33"/>
      <c r="K6235" s="33"/>
      <c r="L6235" s="84">
        <v>0.2833</v>
      </c>
      <c r="M6235" s="83">
        <v>5957.26</v>
      </c>
      <c r="N6235" s="83">
        <v>276.73599999999999</v>
      </c>
      <c r="O6235" s="83">
        <v>5680.53</v>
      </c>
      <c r="P6235" s="83">
        <v>553.47199999999998</v>
      </c>
      <c r="Q6235" s="83">
        <v>6234</v>
      </c>
      <c r="R6235" s="86">
        <v>8.8782899999999998E-2</v>
      </c>
      <c r="S6235" s="86">
        <v>0.50483599999999995</v>
      </c>
    </row>
    <row r="6236" spans="2:19" x14ac:dyDescent="0.2">
      <c r="B6236" s="33"/>
      <c r="C6236" s="171"/>
      <c r="D6236" s="33"/>
      <c r="E6236" s="33"/>
      <c r="F6236" s="33"/>
      <c r="G6236" s="33"/>
      <c r="H6236" s="33"/>
      <c r="I6236" s="171"/>
      <c r="J6236" s="33"/>
      <c r="K6236" s="33"/>
      <c r="L6236" s="84">
        <v>0.28299999999999997</v>
      </c>
      <c r="M6236" s="83">
        <v>5958.01</v>
      </c>
      <c r="N6236" s="83">
        <v>276.98899999999998</v>
      </c>
      <c r="O6236" s="83">
        <v>5681.02</v>
      </c>
      <c r="P6236" s="83">
        <v>553.97799999999995</v>
      </c>
      <c r="Q6236" s="83">
        <v>6235</v>
      </c>
      <c r="R6236" s="86">
        <v>8.8849700000000004E-2</v>
      </c>
      <c r="S6236" s="86">
        <v>0.50515100000000002</v>
      </c>
    </row>
    <row r="6237" spans="2:19" x14ac:dyDescent="0.2">
      <c r="B6237" s="33"/>
      <c r="C6237" s="171"/>
      <c r="D6237" s="33"/>
      <c r="E6237" s="33"/>
      <c r="F6237" s="33"/>
      <c r="G6237" s="33"/>
      <c r="H6237" s="33"/>
      <c r="I6237" s="171"/>
      <c r="J6237" s="33"/>
      <c r="K6237" s="33"/>
      <c r="L6237" s="84">
        <v>0.28289999999999998</v>
      </c>
      <c r="M6237" s="83">
        <v>5958.76</v>
      </c>
      <c r="N6237" s="83">
        <v>277.24200000000002</v>
      </c>
      <c r="O6237" s="83">
        <v>5681.52</v>
      </c>
      <c r="P6237" s="83">
        <v>554.48299999999995</v>
      </c>
      <c r="Q6237" s="83">
        <v>6236</v>
      </c>
      <c r="R6237" s="86">
        <v>8.8916499999999996E-2</v>
      </c>
      <c r="S6237" s="86">
        <v>0.505467</v>
      </c>
    </row>
    <row r="6238" spans="2:19" x14ac:dyDescent="0.2">
      <c r="B6238" s="33"/>
      <c r="C6238" s="171"/>
      <c r="D6238" s="33"/>
      <c r="E6238" s="33"/>
      <c r="F6238" s="33"/>
      <c r="G6238" s="33"/>
      <c r="H6238" s="33"/>
      <c r="I6238" s="171"/>
      <c r="J6238" s="33"/>
      <c r="K6238" s="33"/>
      <c r="L6238" s="84">
        <v>0.28249999999999997</v>
      </c>
      <c r="M6238" s="83">
        <v>5959.51</v>
      </c>
      <c r="N6238" s="83">
        <v>277.49400000000003</v>
      </c>
      <c r="O6238" s="83">
        <v>5682.01</v>
      </c>
      <c r="P6238" s="83">
        <v>554.98900000000003</v>
      </c>
      <c r="Q6238" s="83">
        <v>6237</v>
      </c>
      <c r="R6238" s="86">
        <v>8.8983300000000001E-2</v>
      </c>
      <c r="S6238" s="86">
        <v>0.50578199999999995</v>
      </c>
    </row>
    <row r="6239" spans="2:19" x14ac:dyDescent="0.2">
      <c r="B6239" s="33"/>
      <c r="C6239" s="171"/>
      <c r="D6239" s="33"/>
      <c r="E6239" s="33"/>
      <c r="F6239" s="33"/>
      <c r="G6239" s="33"/>
      <c r="H6239" s="33"/>
      <c r="I6239" s="171"/>
      <c r="J6239" s="33"/>
      <c r="K6239" s="33"/>
      <c r="L6239" s="84">
        <v>0.28189999999999998</v>
      </c>
      <c r="M6239" s="83">
        <v>5960.25</v>
      </c>
      <c r="N6239" s="83">
        <v>277.74700000000001</v>
      </c>
      <c r="O6239" s="83">
        <v>5682.51</v>
      </c>
      <c r="P6239" s="83">
        <v>555.495</v>
      </c>
      <c r="Q6239" s="83">
        <v>6238</v>
      </c>
      <c r="R6239" s="86">
        <v>8.9050199999999996E-2</v>
      </c>
      <c r="S6239" s="86">
        <v>0.50625600000000004</v>
      </c>
    </row>
    <row r="6240" spans="2:19" x14ac:dyDescent="0.2">
      <c r="B6240" s="33"/>
      <c r="C6240" s="171"/>
      <c r="D6240" s="33"/>
      <c r="E6240" s="33"/>
      <c r="F6240" s="33"/>
      <c r="G6240" s="33"/>
      <c r="H6240" s="33"/>
      <c r="I6240" s="171"/>
      <c r="J6240" s="33"/>
      <c r="K6240" s="33"/>
      <c r="L6240" s="84">
        <v>0.28189999999999998</v>
      </c>
      <c r="M6240" s="83">
        <v>5961</v>
      </c>
      <c r="N6240" s="83">
        <v>278.00099999999998</v>
      </c>
      <c r="O6240" s="83">
        <v>5683</v>
      </c>
      <c r="P6240" s="83">
        <v>556.00099999999998</v>
      </c>
      <c r="Q6240" s="83">
        <v>6239</v>
      </c>
      <c r="R6240" s="86">
        <v>8.9117100000000005E-2</v>
      </c>
      <c r="S6240" s="86">
        <v>0.50625600000000004</v>
      </c>
    </row>
    <row r="6241" spans="2:19" x14ac:dyDescent="0.2">
      <c r="B6241" s="33"/>
      <c r="C6241" s="171"/>
      <c r="D6241" s="33"/>
      <c r="E6241" s="33"/>
      <c r="F6241" s="33"/>
      <c r="G6241" s="33"/>
      <c r="H6241" s="33"/>
      <c r="I6241" s="171"/>
      <c r="J6241" s="33"/>
      <c r="K6241" s="33"/>
      <c r="L6241" s="84">
        <v>0.28070000000000001</v>
      </c>
      <c r="M6241" s="83">
        <v>5961.75</v>
      </c>
      <c r="N6241" s="83">
        <v>278.25400000000002</v>
      </c>
      <c r="O6241" s="83">
        <v>5683.49</v>
      </c>
      <c r="P6241" s="83">
        <v>556.50800000000004</v>
      </c>
      <c r="Q6241" s="83">
        <v>6240</v>
      </c>
      <c r="R6241" s="86">
        <v>8.9183999999999999E-2</v>
      </c>
      <c r="S6241" s="86">
        <v>0.50672899999999998</v>
      </c>
    </row>
    <row r="6242" spans="2:19" x14ac:dyDescent="0.2">
      <c r="B6242" s="33"/>
      <c r="C6242" s="171"/>
      <c r="D6242" s="33"/>
      <c r="E6242" s="33"/>
      <c r="F6242" s="33"/>
      <c r="G6242" s="33"/>
      <c r="H6242" s="33"/>
      <c r="I6242" s="171"/>
      <c r="J6242" s="33"/>
      <c r="K6242" s="33"/>
      <c r="L6242" s="84">
        <v>0.28010000000000002</v>
      </c>
      <c r="M6242" s="83">
        <v>5962.49</v>
      </c>
      <c r="N6242" s="83">
        <v>278.50799999999998</v>
      </c>
      <c r="O6242" s="83">
        <v>5683.98</v>
      </c>
      <c r="P6242" s="83">
        <v>557.01499999999999</v>
      </c>
      <c r="Q6242" s="83">
        <v>6241</v>
      </c>
      <c r="R6242" s="86">
        <v>8.9250899999999994E-2</v>
      </c>
      <c r="S6242" s="86">
        <v>0.50720299999999996</v>
      </c>
    </row>
    <row r="6243" spans="2:19" x14ac:dyDescent="0.2">
      <c r="B6243" s="33"/>
      <c r="C6243" s="171"/>
      <c r="D6243" s="33"/>
      <c r="E6243" s="33"/>
      <c r="F6243" s="33"/>
      <c r="G6243" s="33"/>
      <c r="H6243" s="33"/>
      <c r="I6243" s="171"/>
      <c r="J6243" s="33"/>
      <c r="K6243" s="33"/>
      <c r="L6243" s="84">
        <v>0.28010000000000002</v>
      </c>
      <c r="M6243" s="83">
        <v>5963.24</v>
      </c>
      <c r="N6243" s="83">
        <v>278.76100000000002</v>
      </c>
      <c r="O6243" s="83">
        <v>5684.48</v>
      </c>
      <c r="P6243" s="83">
        <v>557.52200000000005</v>
      </c>
      <c r="Q6243" s="83">
        <v>6242</v>
      </c>
      <c r="R6243" s="86">
        <v>8.9317900000000006E-2</v>
      </c>
      <c r="S6243" s="86">
        <v>0.50720299999999996</v>
      </c>
    </row>
    <row r="6244" spans="2:19" x14ac:dyDescent="0.2">
      <c r="B6244" s="33"/>
      <c r="C6244" s="171"/>
      <c r="D6244" s="33"/>
      <c r="E6244" s="33"/>
      <c r="F6244" s="33"/>
      <c r="G6244" s="33"/>
      <c r="H6244" s="33"/>
      <c r="I6244" s="171"/>
      <c r="J6244" s="33"/>
      <c r="K6244" s="33"/>
      <c r="L6244" s="84">
        <v>0.27989999999999998</v>
      </c>
      <c r="M6244" s="83">
        <v>5963.98</v>
      </c>
      <c r="N6244" s="83">
        <v>279.01499999999999</v>
      </c>
      <c r="O6244" s="83">
        <v>5684.97</v>
      </c>
      <c r="P6244" s="83">
        <v>558.03</v>
      </c>
      <c r="Q6244" s="83">
        <v>6243</v>
      </c>
      <c r="R6244" s="86">
        <v>8.9384900000000003E-2</v>
      </c>
      <c r="S6244" s="86">
        <v>0.50767600000000002</v>
      </c>
    </row>
    <row r="6245" spans="2:19" x14ac:dyDescent="0.2">
      <c r="B6245" s="33"/>
      <c r="C6245" s="171"/>
      <c r="D6245" s="33"/>
      <c r="E6245" s="33"/>
      <c r="F6245" s="33"/>
      <c r="G6245" s="33"/>
      <c r="H6245" s="33"/>
      <c r="I6245" s="171"/>
      <c r="J6245" s="33"/>
      <c r="K6245" s="33"/>
      <c r="L6245" s="84">
        <v>0.27910000000000001</v>
      </c>
      <c r="M6245" s="83">
        <v>5964.73</v>
      </c>
      <c r="N6245" s="83">
        <v>279.26900000000001</v>
      </c>
      <c r="O6245" s="83">
        <v>5685.46</v>
      </c>
      <c r="P6245" s="83">
        <v>558.53800000000001</v>
      </c>
      <c r="Q6245" s="83">
        <v>6244</v>
      </c>
      <c r="R6245" s="86">
        <v>8.9452000000000004E-2</v>
      </c>
      <c r="S6245" s="86">
        <v>0.507992</v>
      </c>
    </row>
    <row r="6246" spans="2:19" x14ac:dyDescent="0.2">
      <c r="B6246" s="33"/>
      <c r="C6246" s="171"/>
      <c r="D6246" s="33"/>
      <c r="E6246" s="33"/>
      <c r="F6246" s="33"/>
      <c r="G6246" s="33"/>
      <c r="H6246" s="33"/>
      <c r="I6246" s="171"/>
      <c r="J6246" s="33"/>
      <c r="K6246" s="33"/>
      <c r="L6246" s="84">
        <v>0.27850000000000003</v>
      </c>
      <c r="M6246" s="83">
        <v>5965.48</v>
      </c>
      <c r="N6246" s="83">
        <v>279.52300000000002</v>
      </c>
      <c r="O6246" s="83">
        <v>5685.95</v>
      </c>
      <c r="P6246" s="83">
        <v>559.04600000000005</v>
      </c>
      <c r="Q6246" s="83">
        <v>6245</v>
      </c>
      <c r="R6246" s="86">
        <v>8.9519000000000001E-2</v>
      </c>
      <c r="S6246" s="86">
        <v>0.50830799999999998</v>
      </c>
    </row>
    <row r="6247" spans="2:19" x14ac:dyDescent="0.2">
      <c r="B6247" s="33"/>
      <c r="C6247" s="171"/>
      <c r="D6247" s="33"/>
      <c r="E6247" s="33"/>
      <c r="F6247" s="33"/>
      <c r="G6247" s="33"/>
      <c r="H6247" s="33"/>
      <c r="I6247" s="171"/>
      <c r="J6247" s="33"/>
      <c r="K6247" s="33"/>
      <c r="L6247" s="84">
        <v>0.27810000000000001</v>
      </c>
      <c r="M6247" s="83">
        <v>5966.22</v>
      </c>
      <c r="N6247" s="83">
        <v>279.77800000000002</v>
      </c>
      <c r="O6247" s="83">
        <v>5686.44</v>
      </c>
      <c r="P6247" s="83">
        <v>559.55499999999995</v>
      </c>
      <c r="Q6247" s="83">
        <v>6246</v>
      </c>
      <c r="R6247" s="86">
        <v>8.9586100000000002E-2</v>
      </c>
      <c r="S6247" s="86">
        <v>0.50862399999999997</v>
      </c>
    </row>
    <row r="6248" spans="2:19" x14ac:dyDescent="0.2">
      <c r="B6248" s="33"/>
      <c r="C6248" s="171"/>
      <c r="D6248" s="33"/>
      <c r="E6248" s="33"/>
      <c r="F6248" s="33"/>
      <c r="G6248" s="33"/>
      <c r="H6248" s="33"/>
      <c r="I6248" s="171"/>
      <c r="J6248" s="33"/>
      <c r="K6248" s="33"/>
      <c r="L6248" s="84">
        <v>0.27700000000000002</v>
      </c>
      <c r="M6248" s="83">
        <v>5966.97</v>
      </c>
      <c r="N6248" s="83">
        <v>280.03199999999998</v>
      </c>
      <c r="O6248" s="83">
        <v>5686.94</v>
      </c>
      <c r="P6248" s="83">
        <v>560.06399999999996</v>
      </c>
      <c r="Q6248" s="83">
        <v>6247</v>
      </c>
      <c r="R6248" s="86">
        <v>8.9653300000000005E-2</v>
      </c>
      <c r="S6248" s="86">
        <v>0.50893900000000003</v>
      </c>
    </row>
    <row r="6249" spans="2:19" x14ac:dyDescent="0.2">
      <c r="B6249" s="33"/>
      <c r="C6249" s="171"/>
      <c r="D6249" s="33"/>
      <c r="E6249" s="33"/>
      <c r="F6249" s="33"/>
      <c r="G6249" s="33"/>
      <c r="H6249" s="33"/>
      <c r="I6249" s="171"/>
      <c r="J6249" s="33"/>
      <c r="K6249" s="33"/>
      <c r="L6249" s="84">
        <v>0.27689999999999998</v>
      </c>
      <c r="M6249" s="83">
        <v>5967.71</v>
      </c>
      <c r="N6249" s="83">
        <v>280.28699999999998</v>
      </c>
      <c r="O6249" s="83">
        <v>5687.43</v>
      </c>
      <c r="P6249" s="83">
        <v>560.57299999999998</v>
      </c>
      <c r="Q6249" s="83">
        <v>6248</v>
      </c>
      <c r="R6249" s="86">
        <v>8.9720400000000006E-2</v>
      </c>
      <c r="S6249" s="86">
        <v>0.50925500000000001</v>
      </c>
    </row>
    <row r="6250" spans="2:19" x14ac:dyDescent="0.2">
      <c r="B6250" s="33"/>
      <c r="C6250" s="171"/>
      <c r="D6250" s="33"/>
      <c r="E6250" s="33"/>
      <c r="F6250" s="33"/>
      <c r="G6250" s="33"/>
      <c r="H6250" s="33"/>
      <c r="I6250" s="171"/>
      <c r="J6250" s="33"/>
      <c r="K6250" s="33"/>
      <c r="L6250" s="84">
        <v>0.27639999999999998</v>
      </c>
      <c r="M6250" s="83">
        <v>5968.46</v>
      </c>
      <c r="N6250" s="83">
        <v>280.541</v>
      </c>
      <c r="O6250" s="83">
        <v>5687.92</v>
      </c>
      <c r="P6250" s="83">
        <v>561.08299999999997</v>
      </c>
      <c r="Q6250" s="83">
        <v>6249</v>
      </c>
      <c r="R6250" s="86">
        <v>8.9787599999999995E-2</v>
      </c>
      <c r="S6250" s="86">
        <v>0.509571</v>
      </c>
    </row>
    <row r="6251" spans="2:19" x14ac:dyDescent="0.2">
      <c r="B6251" s="33"/>
      <c r="C6251" s="171"/>
      <c r="D6251" s="33"/>
      <c r="E6251" s="33"/>
      <c r="F6251" s="33"/>
      <c r="G6251" s="33"/>
      <c r="H6251" s="33"/>
      <c r="I6251" s="171"/>
      <c r="J6251" s="33"/>
      <c r="K6251" s="33"/>
      <c r="L6251" s="84">
        <v>0.27610000000000001</v>
      </c>
      <c r="M6251" s="83">
        <v>5969.2</v>
      </c>
      <c r="N6251" s="83">
        <v>280.79599999999999</v>
      </c>
      <c r="O6251" s="83">
        <v>5688.41</v>
      </c>
      <c r="P6251" s="83">
        <v>561.59299999999996</v>
      </c>
      <c r="Q6251" s="83">
        <v>6250</v>
      </c>
      <c r="R6251" s="86">
        <v>8.9854799999999999E-2</v>
      </c>
      <c r="S6251" s="86">
        <v>0.50988699999999998</v>
      </c>
    </row>
    <row r="6252" spans="2:19" x14ac:dyDescent="0.2">
      <c r="B6252" s="33"/>
      <c r="C6252" s="171"/>
      <c r="D6252" s="33"/>
      <c r="E6252" s="33"/>
      <c r="F6252" s="33"/>
      <c r="G6252" s="33"/>
      <c r="H6252" s="33"/>
      <c r="I6252" s="171"/>
      <c r="J6252" s="33"/>
      <c r="K6252" s="33"/>
      <c r="L6252" s="84">
        <v>0.27600000000000002</v>
      </c>
      <c r="M6252" s="83">
        <v>5969.95</v>
      </c>
      <c r="N6252" s="83">
        <v>281.05099999999999</v>
      </c>
      <c r="O6252" s="83">
        <v>5688.9</v>
      </c>
      <c r="P6252" s="83">
        <v>562.10299999999995</v>
      </c>
      <c r="Q6252" s="83">
        <v>6251</v>
      </c>
      <c r="R6252" s="86">
        <v>8.9922100000000005E-2</v>
      </c>
      <c r="S6252" s="86">
        <v>0.51020299999999996</v>
      </c>
    </row>
    <row r="6253" spans="2:19" x14ac:dyDescent="0.2">
      <c r="B6253" s="33"/>
      <c r="C6253" s="171"/>
      <c r="D6253" s="33"/>
      <c r="E6253" s="33"/>
      <c r="F6253" s="33"/>
      <c r="G6253" s="33"/>
      <c r="H6253" s="33"/>
      <c r="I6253" s="171"/>
      <c r="J6253" s="33"/>
      <c r="K6253" s="33"/>
      <c r="L6253" s="84">
        <v>0.27579999999999999</v>
      </c>
      <c r="M6253" s="83">
        <v>5970.69</v>
      </c>
      <c r="N6253" s="83">
        <v>281.30700000000002</v>
      </c>
      <c r="O6253" s="83">
        <v>5689.39</v>
      </c>
      <c r="P6253" s="83">
        <v>562.61300000000006</v>
      </c>
      <c r="Q6253" s="83">
        <v>6252</v>
      </c>
      <c r="R6253" s="86">
        <v>8.9989399999999997E-2</v>
      </c>
      <c r="S6253" s="86">
        <v>0.51051800000000003</v>
      </c>
    </row>
    <row r="6254" spans="2:19" x14ac:dyDescent="0.2">
      <c r="B6254" s="33"/>
      <c r="C6254" s="171"/>
      <c r="D6254" s="33"/>
      <c r="E6254" s="33"/>
      <c r="F6254" s="33"/>
      <c r="G6254" s="33"/>
      <c r="H6254" s="33"/>
      <c r="I6254" s="171"/>
      <c r="J6254" s="33"/>
      <c r="K6254" s="33"/>
      <c r="L6254" s="84">
        <v>0.27539999999999998</v>
      </c>
      <c r="M6254" s="83">
        <v>5971.44</v>
      </c>
      <c r="N6254" s="83">
        <v>281.56200000000001</v>
      </c>
      <c r="O6254" s="83">
        <v>5689.88</v>
      </c>
      <c r="P6254" s="83">
        <v>563.12400000000002</v>
      </c>
      <c r="Q6254" s="83">
        <v>6253</v>
      </c>
      <c r="R6254" s="86">
        <v>9.0056700000000003E-2</v>
      </c>
      <c r="S6254" s="86">
        <v>0.51083400000000001</v>
      </c>
    </row>
    <row r="6255" spans="2:19" x14ac:dyDescent="0.2">
      <c r="B6255" s="33"/>
      <c r="C6255" s="171"/>
      <c r="D6255" s="33"/>
      <c r="E6255" s="33"/>
      <c r="F6255" s="33"/>
      <c r="G6255" s="33"/>
      <c r="H6255" s="33"/>
      <c r="I6255" s="171"/>
      <c r="J6255" s="33"/>
      <c r="K6255" s="33"/>
      <c r="L6255" s="84">
        <v>0.2747</v>
      </c>
      <c r="M6255" s="83">
        <v>5972.18</v>
      </c>
      <c r="N6255" s="83">
        <v>281.81799999999998</v>
      </c>
      <c r="O6255" s="83">
        <v>5690.36</v>
      </c>
      <c r="P6255" s="83">
        <v>563.63499999999999</v>
      </c>
      <c r="Q6255" s="83">
        <v>6254</v>
      </c>
      <c r="R6255" s="86">
        <v>9.0123999999999996E-2</v>
      </c>
      <c r="S6255" s="86">
        <v>0.51114999999999999</v>
      </c>
    </row>
    <row r="6256" spans="2:19" x14ac:dyDescent="0.2">
      <c r="B6256" s="33"/>
      <c r="C6256" s="171"/>
      <c r="D6256" s="33"/>
      <c r="E6256" s="33"/>
      <c r="F6256" s="33"/>
      <c r="G6256" s="33"/>
      <c r="H6256" s="33"/>
      <c r="I6256" s="171"/>
      <c r="J6256" s="33"/>
      <c r="K6256" s="33"/>
      <c r="L6256" s="84">
        <v>0.27379999999999999</v>
      </c>
      <c r="M6256" s="83">
        <v>5972.93</v>
      </c>
      <c r="N6256" s="83">
        <v>282.07299999999998</v>
      </c>
      <c r="O6256" s="83">
        <v>5690.85</v>
      </c>
      <c r="P6256" s="83">
        <v>564.14700000000005</v>
      </c>
      <c r="Q6256" s="83">
        <v>6255</v>
      </c>
      <c r="R6256" s="86">
        <v>9.0191400000000005E-2</v>
      </c>
      <c r="S6256" s="86">
        <v>0.51146599999999998</v>
      </c>
    </row>
    <row r="6257" spans="2:19" x14ac:dyDescent="0.2">
      <c r="B6257" s="33"/>
      <c r="C6257" s="171"/>
      <c r="D6257" s="33"/>
      <c r="E6257" s="33"/>
      <c r="F6257" s="33"/>
      <c r="G6257" s="33"/>
      <c r="H6257" s="33"/>
      <c r="I6257" s="171"/>
      <c r="J6257" s="33"/>
      <c r="K6257" s="33"/>
      <c r="L6257" s="84">
        <v>0.2732</v>
      </c>
      <c r="M6257" s="83">
        <v>5973.67</v>
      </c>
      <c r="N6257" s="83">
        <v>282.32900000000001</v>
      </c>
      <c r="O6257" s="83">
        <v>5691.34</v>
      </c>
      <c r="P6257" s="83">
        <v>564.65899999999999</v>
      </c>
      <c r="Q6257" s="83">
        <v>6256</v>
      </c>
      <c r="R6257" s="86">
        <v>9.0258699999999997E-2</v>
      </c>
      <c r="S6257" s="86">
        <v>0.51178199999999996</v>
      </c>
    </row>
    <row r="6258" spans="2:19" x14ac:dyDescent="0.2">
      <c r="B6258" s="33"/>
      <c r="C6258" s="171"/>
      <c r="D6258" s="33"/>
      <c r="E6258" s="33"/>
      <c r="F6258" s="33"/>
      <c r="G6258" s="33"/>
      <c r="H6258" s="33"/>
      <c r="I6258" s="171"/>
      <c r="J6258" s="33"/>
      <c r="K6258" s="33"/>
      <c r="L6258" s="84">
        <v>0.27300000000000002</v>
      </c>
      <c r="M6258" s="83">
        <v>5974.41</v>
      </c>
      <c r="N6258" s="83">
        <v>282.58499999999998</v>
      </c>
      <c r="O6258" s="83">
        <v>5691.83</v>
      </c>
      <c r="P6258" s="83">
        <v>565.17100000000005</v>
      </c>
      <c r="Q6258" s="83">
        <v>6257</v>
      </c>
      <c r="R6258" s="86">
        <v>9.0326199999999995E-2</v>
      </c>
      <c r="S6258" s="86">
        <v>0.51225600000000004</v>
      </c>
    </row>
    <row r="6259" spans="2:19" x14ac:dyDescent="0.2">
      <c r="B6259" s="33"/>
      <c r="C6259" s="171"/>
      <c r="D6259" s="33"/>
      <c r="E6259" s="33"/>
      <c r="F6259" s="33"/>
      <c r="G6259" s="33"/>
      <c r="H6259" s="33"/>
      <c r="I6259" s="171"/>
      <c r="J6259" s="33"/>
      <c r="K6259" s="33"/>
      <c r="L6259" s="84">
        <v>0.27300000000000002</v>
      </c>
      <c r="M6259" s="83">
        <v>5975.16</v>
      </c>
      <c r="N6259" s="83">
        <v>282.84199999999998</v>
      </c>
      <c r="O6259" s="83">
        <v>5692.32</v>
      </c>
      <c r="P6259" s="83">
        <v>565.68299999999999</v>
      </c>
      <c r="Q6259" s="83">
        <v>6258</v>
      </c>
      <c r="R6259" s="86">
        <v>9.0393600000000005E-2</v>
      </c>
      <c r="S6259" s="86">
        <v>0.51225600000000004</v>
      </c>
    </row>
    <row r="6260" spans="2:19" x14ac:dyDescent="0.2">
      <c r="B6260" s="33"/>
      <c r="C6260" s="171"/>
      <c r="D6260" s="33"/>
      <c r="E6260" s="33"/>
      <c r="F6260" s="33"/>
      <c r="G6260" s="33"/>
      <c r="H6260" s="33"/>
      <c r="I6260" s="171"/>
      <c r="J6260" s="33"/>
      <c r="K6260" s="33"/>
      <c r="L6260" s="84">
        <v>0.27289999999999998</v>
      </c>
      <c r="M6260" s="83">
        <v>5975.9</v>
      </c>
      <c r="N6260" s="83">
        <v>283.09800000000001</v>
      </c>
      <c r="O6260" s="83">
        <v>5692.8</v>
      </c>
      <c r="P6260" s="83">
        <v>566.19600000000003</v>
      </c>
      <c r="Q6260" s="83">
        <v>6259</v>
      </c>
      <c r="R6260" s="86">
        <v>9.0461100000000003E-2</v>
      </c>
      <c r="S6260" s="86">
        <v>0.51273000000000002</v>
      </c>
    </row>
    <row r="6261" spans="2:19" x14ac:dyDescent="0.2">
      <c r="B6261" s="33"/>
      <c r="C6261" s="171"/>
      <c r="D6261" s="33"/>
      <c r="E6261" s="33"/>
      <c r="F6261" s="33"/>
      <c r="G6261" s="33"/>
      <c r="H6261" s="33"/>
      <c r="I6261" s="171"/>
      <c r="J6261" s="33"/>
      <c r="K6261" s="33"/>
      <c r="L6261" s="84">
        <v>0.27229999999999999</v>
      </c>
      <c r="M6261" s="83">
        <v>5976.65</v>
      </c>
      <c r="N6261" s="83">
        <v>283.35399999999998</v>
      </c>
      <c r="O6261" s="83">
        <v>5693.29</v>
      </c>
      <c r="P6261" s="83">
        <v>566.70899999999995</v>
      </c>
      <c r="Q6261" s="83">
        <v>6260</v>
      </c>
      <c r="R6261" s="86">
        <v>9.0528600000000001E-2</v>
      </c>
      <c r="S6261" s="86">
        <v>0.513046</v>
      </c>
    </row>
    <row r="6262" spans="2:19" x14ac:dyDescent="0.2">
      <c r="B6262" s="33"/>
      <c r="C6262" s="171"/>
      <c r="D6262" s="33"/>
      <c r="E6262" s="33"/>
      <c r="F6262" s="33"/>
      <c r="G6262" s="33"/>
      <c r="H6262" s="33"/>
      <c r="I6262" s="171"/>
      <c r="J6262" s="33"/>
      <c r="K6262" s="33"/>
      <c r="L6262" s="84">
        <v>0.27189999999999998</v>
      </c>
      <c r="M6262" s="83">
        <v>5977.39</v>
      </c>
      <c r="N6262" s="83">
        <v>283.61099999999999</v>
      </c>
      <c r="O6262" s="83">
        <v>5693.78</v>
      </c>
      <c r="P6262" s="83">
        <v>567.22199999999998</v>
      </c>
      <c r="Q6262" s="83">
        <v>6261</v>
      </c>
      <c r="R6262" s="86">
        <v>9.0596099999999999E-2</v>
      </c>
      <c r="S6262" s="86">
        <v>0.51336199999999999</v>
      </c>
    </row>
    <row r="6263" spans="2:19" x14ac:dyDescent="0.2">
      <c r="B6263" s="33"/>
      <c r="C6263" s="171"/>
      <c r="D6263" s="33"/>
      <c r="E6263" s="33"/>
      <c r="F6263" s="33"/>
      <c r="G6263" s="33"/>
      <c r="H6263" s="33"/>
      <c r="I6263" s="171"/>
      <c r="J6263" s="33"/>
      <c r="K6263" s="33"/>
      <c r="L6263" s="84">
        <v>0.27160000000000001</v>
      </c>
      <c r="M6263" s="83">
        <v>5978.13</v>
      </c>
      <c r="N6263" s="83">
        <v>283.86799999999999</v>
      </c>
      <c r="O6263" s="83">
        <v>5694.26</v>
      </c>
      <c r="P6263" s="83">
        <v>567.73599999999999</v>
      </c>
      <c r="Q6263" s="83">
        <v>6262</v>
      </c>
      <c r="R6263" s="86">
        <v>9.06637E-2</v>
      </c>
      <c r="S6263" s="86">
        <v>0.51367799999999997</v>
      </c>
    </row>
    <row r="6264" spans="2:19" x14ac:dyDescent="0.2">
      <c r="B6264" s="33"/>
      <c r="C6264" s="171"/>
      <c r="D6264" s="33"/>
      <c r="E6264" s="33"/>
      <c r="F6264" s="33"/>
      <c r="G6264" s="33"/>
      <c r="H6264" s="33"/>
      <c r="I6264" s="171"/>
      <c r="J6264" s="33"/>
      <c r="K6264" s="33"/>
      <c r="L6264" s="84">
        <v>0.27139999999999997</v>
      </c>
      <c r="M6264" s="83">
        <v>5978.87</v>
      </c>
      <c r="N6264" s="83">
        <v>284.125</v>
      </c>
      <c r="O6264" s="83">
        <v>5694.75</v>
      </c>
      <c r="P6264" s="83">
        <v>568.25</v>
      </c>
      <c r="Q6264" s="83">
        <v>6263</v>
      </c>
      <c r="R6264" s="86">
        <v>9.0731300000000001E-2</v>
      </c>
      <c r="S6264" s="86">
        <v>0.51399399999999995</v>
      </c>
    </row>
    <row r="6265" spans="2:19" x14ac:dyDescent="0.2">
      <c r="B6265" s="33"/>
      <c r="C6265" s="171"/>
      <c r="D6265" s="33"/>
      <c r="E6265" s="33"/>
      <c r="F6265" s="33"/>
      <c r="G6265" s="33"/>
      <c r="H6265" s="33"/>
      <c r="I6265" s="171"/>
      <c r="J6265" s="33"/>
      <c r="K6265" s="33"/>
      <c r="L6265" s="84">
        <v>0.27089999999999997</v>
      </c>
      <c r="M6265" s="83">
        <v>5979.62</v>
      </c>
      <c r="N6265" s="83">
        <v>284.38200000000001</v>
      </c>
      <c r="O6265" s="83">
        <v>5695.24</v>
      </c>
      <c r="P6265" s="83">
        <v>568.76400000000001</v>
      </c>
      <c r="Q6265" s="83">
        <v>6264</v>
      </c>
      <c r="R6265" s="86">
        <v>9.0798900000000002E-2</v>
      </c>
      <c r="S6265" s="86">
        <v>0.51431000000000004</v>
      </c>
    </row>
    <row r="6266" spans="2:19" x14ac:dyDescent="0.2">
      <c r="B6266" s="33"/>
      <c r="C6266" s="171"/>
      <c r="D6266" s="33"/>
      <c r="E6266" s="33"/>
      <c r="F6266" s="33"/>
      <c r="G6266" s="33"/>
      <c r="H6266" s="33"/>
      <c r="I6266" s="171"/>
      <c r="J6266" s="33"/>
      <c r="K6266" s="33"/>
      <c r="L6266" s="84">
        <v>0.27</v>
      </c>
      <c r="M6266" s="83">
        <v>5980.36</v>
      </c>
      <c r="N6266" s="83">
        <v>284.63900000000001</v>
      </c>
      <c r="O6266" s="83">
        <v>5695.72</v>
      </c>
      <c r="P6266" s="83">
        <v>569.279</v>
      </c>
      <c r="Q6266" s="83">
        <v>6265</v>
      </c>
      <c r="R6266" s="86">
        <v>9.0866600000000006E-2</v>
      </c>
      <c r="S6266" s="86">
        <v>0.51462600000000003</v>
      </c>
    </row>
    <row r="6267" spans="2:19" x14ac:dyDescent="0.2">
      <c r="B6267" s="33"/>
      <c r="C6267" s="171"/>
      <c r="D6267" s="33"/>
      <c r="E6267" s="33"/>
      <c r="F6267" s="33"/>
      <c r="G6267" s="33"/>
      <c r="H6267" s="33"/>
      <c r="I6267" s="171"/>
      <c r="J6267" s="33"/>
      <c r="K6267" s="33"/>
      <c r="L6267" s="84">
        <v>0.26989999999999997</v>
      </c>
      <c r="M6267" s="83">
        <v>5981.1</v>
      </c>
      <c r="N6267" s="83">
        <v>284.89699999999999</v>
      </c>
      <c r="O6267" s="83">
        <v>5696.21</v>
      </c>
      <c r="P6267" s="83">
        <v>569.79399999999998</v>
      </c>
      <c r="Q6267" s="83">
        <v>6266</v>
      </c>
      <c r="R6267" s="86">
        <v>9.0934200000000007E-2</v>
      </c>
      <c r="S6267" s="86">
        <v>0.51494200000000001</v>
      </c>
    </row>
    <row r="6268" spans="2:19" x14ac:dyDescent="0.2">
      <c r="B6268" s="33"/>
      <c r="C6268" s="171"/>
      <c r="D6268" s="33"/>
      <c r="E6268" s="33"/>
      <c r="F6268" s="33"/>
      <c r="G6268" s="33"/>
      <c r="H6268" s="33"/>
      <c r="I6268" s="171"/>
      <c r="J6268" s="33"/>
      <c r="K6268" s="33"/>
      <c r="L6268" s="84">
        <v>0.2697</v>
      </c>
      <c r="M6268" s="83">
        <v>5981.85</v>
      </c>
      <c r="N6268" s="83">
        <v>285.15499999999997</v>
      </c>
      <c r="O6268" s="83">
        <v>5696.69</v>
      </c>
      <c r="P6268" s="83">
        <v>570.30899999999997</v>
      </c>
      <c r="Q6268" s="83">
        <v>6267</v>
      </c>
      <c r="R6268" s="86">
        <v>9.1001899999999997E-2</v>
      </c>
      <c r="S6268" s="86">
        <v>0.51525799999999999</v>
      </c>
    </row>
    <row r="6269" spans="2:19" x14ac:dyDescent="0.2">
      <c r="B6269" s="33"/>
      <c r="C6269" s="171"/>
      <c r="D6269" s="33"/>
      <c r="E6269" s="33"/>
      <c r="F6269" s="33"/>
      <c r="G6269" s="33"/>
      <c r="H6269" s="33"/>
      <c r="I6269" s="171"/>
      <c r="J6269" s="33"/>
      <c r="K6269" s="33"/>
      <c r="L6269" s="84">
        <v>0.26939999999999997</v>
      </c>
      <c r="M6269" s="83">
        <v>5982.59</v>
      </c>
      <c r="N6269" s="83">
        <v>285.41199999999998</v>
      </c>
      <c r="O6269" s="83">
        <v>5697.18</v>
      </c>
      <c r="P6269" s="83">
        <v>570.82500000000005</v>
      </c>
      <c r="Q6269" s="83">
        <v>6268</v>
      </c>
      <c r="R6269" s="86">
        <v>9.1069700000000003E-2</v>
      </c>
      <c r="S6269" s="86">
        <v>0.51557399999999998</v>
      </c>
    </row>
    <row r="6270" spans="2:19" x14ac:dyDescent="0.2">
      <c r="B6270" s="33"/>
      <c r="C6270" s="171"/>
      <c r="D6270" s="33"/>
      <c r="E6270" s="33"/>
      <c r="F6270" s="33"/>
      <c r="G6270" s="33"/>
      <c r="H6270" s="33"/>
      <c r="I6270" s="171"/>
      <c r="J6270" s="33"/>
      <c r="K6270" s="33"/>
      <c r="L6270" s="84">
        <v>0.26900000000000002</v>
      </c>
      <c r="M6270" s="83">
        <v>5983.33</v>
      </c>
      <c r="N6270" s="83">
        <v>285.67</v>
      </c>
      <c r="O6270" s="83">
        <v>5697.66</v>
      </c>
      <c r="P6270" s="83">
        <v>571.34100000000001</v>
      </c>
      <c r="Q6270" s="83">
        <v>6269</v>
      </c>
      <c r="R6270" s="86">
        <v>9.1137399999999993E-2</v>
      </c>
      <c r="S6270" s="86">
        <v>0.51588999999999996</v>
      </c>
    </row>
    <row r="6271" spans="2:19" x14ac:dyDescent="0.2">
      <c r="B6271" s="33"/>
      <c r="C6271" s="171"/>
      <c r="D6271" s="33"/>
      <c r="E6271" s="33"/>
      <c r="F6271" s="33"/>
      <c r="G6271" s="33"/>
      <c r="H6271" s="33"/>
      <c r="I6271" s="171"/>
      <c r="J6271" s="33"/>
      <c r="K6271" s="33"/>
      <c r="L6271" s="84">
        <v>0.26889999999999997</v>
      </c>
      <c r="M6271" s="83">
        <v>5984.07</v>
      </c>
      <c r="N6271" s="83">
        <v>285.928</v>
      </c>
      <c r="O6271" s="83">
        <v>5698.14</v>
      </c>
      <c r="P6271" s="83">
        <v>571.85699999999997</v>
      </c>
      <c r="Q6271" s="83">
        <v>6270</v>
      </c>
      <c r="R6271" s="86">
        <v>9.12052E-2</v>
      </c>
      <c r="S6271" s="86">
        <v>0.51636400000000005</v>
      </c>
    </row>
    <row r="6272" spans="2:19" x14ac:dyDescent="0.2">
      <c r="B6272" s="33"/>
      <c r="C6272" s="171"/>
      <c r="D6272" s="33"/>
      <c r="E6272" s="33"/>
      <c r="F6272" s="33"/>
      <c r="G6272" s="33"/>
      <c r="H6272" s="33"/>
      <c r="I6272" s="171"/>
      <c r="J6272" s="33"/>
      <c r="K6272" s="33"/>
      <c r="L6272" s="84">
        <v>0.26889999999999997</v>
      </c>
      <c r="M6272" s="83">
        <v>5984.81</v>
      </c>
      <c r="N6272" s="83">
        <v>286.18700000000001</v>
      </c>
      <c r="O6272" s="83">
        <v>5698.63</v>
      </c>
      <c r="P6272" s="83">
        <v>572.37300000000005</v>
      </c>
      <c r="Q6272" s="83">
        <v>6271</v>
      </c>
      <c r="R6272" s="86">
        <v>9.1273099999999996E-2</v>
      </c>
      <c r="S6272" s="86">
        <v>0.51636400000000005</v>
      </c>
    </row>
    <row r="6273" spans="2:19" x14ac:dyDescent="0.2">
      <c r="B6273" s="33"/>
      <c r="C6273" s="171"/>
      <c r="D6273" s="33"/>
      <c r="E6273" s="33"/>
      <c r="F6273" s="33"/>
      <c r="G6273" s="33"/>
      <c r="H6273" s="33"/>
      <c r="I6273" s="171"/>
      <c r="J6273" s="33"/>
      <c r="K6273" s="33"/>
      <c r="L6273" s="84">
        <v>0.26850000000000002</v>
      </c>
      <c r="M6273" s="83">
        <v>5985.55</v>
      </c>
      <c r="N6273" s="83">
        <v>286.44499999999999</v>
      </c>
      <c r="O6273" s="83">
        <v>5699.11</v>
      </c>
      <c r="P6273" s="83">
        <v>572.89</v>
      </c>
      <c r="Q6273" s="83">
        <v>6272</v>
      </c>
      <c r="R6273" s="86">
        <v>9.1340900000000003E-2</v>
      </c>
      <c r="S6273" s="86">
        <v>0.51683800000000002</v>
      </c>
    </row>
    <row r="6274" spans="2:19" x14ac:dyDescent="0.2">
      <c r="B6274" s="33"/>
      <c r="C6274" s="171"/>
      <c r="D6274" s="33"/>
      <c r="E6274" s="33"/>
      <c r="F6274" s="33"/>
      <c r="G6274" s="33"/>
      <c r="H6274" s="33"/>
      <c r="I6274" s="171"/>
      <c r="J6274" s="33"/>
      <c r="K6274" s="33"/>
      <c r="L6274" s="84">
        <v>0.26829999999999998</v>
      </c>
      <c r="M6274" s="83">
        <v>5986.3</v>
      </c>
      <c r="N6274" s="83">
        <v>286.70400000000001</v>
      </c>
      <c r="O6274" s="83">
        <v>5699.59</v>
      </c>
      <c r="P6274" s="83">
        <v>573.40700000000004</v>
      </c>
      <c r="Q6274" s="83">
        <v>6273</v>
      </c>
      <c r="R6274" s="86">
        <v>9.1408799999999998E-2</v>
      </c>
      <c r="S6274" s="86">
        <v>0.51715500000000003</v>
      </c>
    </row>
    <row r="6275" spans="2:19" x14ac:dyDescent="0.2">
      <c r="B6275" s="33"/>
      <c r="C6275" s="171"/>
      <c r="D6275" s="33"/>
      <c r="E6275" s="33"/>
      <c r="F6275" s="33"/>
      <c r="G6275" s="33"/>
      <c r="H6275" s="33"/>
      <c r="I6275" s="171"/>
      <c r="J6275" s="33"/>
      <c r="K6275" s="33"/>
      <c r="L6275" s="84">
        <v>0.26690000000000003</v>
      </c>
      <c r="M6275" s="83">
        <v>5987.04</v>
      </c>
      <c r="N6275" s="83">
        <v>286.96199999999999</v>
      </c>
      <c r="O6275" s="83">
        <v>5700.08</v>
      </c>
      <c r="P6275" s="83">
        <v>573.92499999999995</v>
      </c>
      <c r="Q6275" s="83">
        <v>6274</v>
      </c>
      <c r="R6275" s="86">
        <v>9.1476699999999994E-2</v>
      </c>
      <c r="S6275" s="86">
        <v>0.51747100000000001</v>
      </c>
    </row>
    <row r="6276" spans="2:19" x14ac:dyDescent="0.2">
      <c r="B6276" s="33"/>
      <c r="C6276" s="171"/>
      <c r="D6276" s="33"/>
      <c r="E6276" s="33"/>
      <c r="F6276" s="33"/>
      <c r="G6276" s="33"/>
      <c r="H6276" s="33"/>
      <c r="I6276" s="171"/>
      <c r="J6276" s="33"/>
      <c r="K6276" s="33"/>
      <c r="L6276" s="84">
        <v>0.26629999999999998</v>
      </c>
      <c r="M6276" s="83">
        <v>5987.78</v>
      </c>
      <c r="N6276" s="83">
        <v>287.221</v>
      </c>
      <c r="O6276" s="83">
        <v>5700.56</v>
      </c>
      <c r="P6276" s="83">
        <v>574.44299999999998</v>
      </c>
      <c r="Q6276" s="83">
        <v>6275</v>
      </c>
      <c r="R6276" s="86">
        <v>9.1544600000000004E-2</v>
      </c>
      <c r="S6276" s="86">
        <v>0.517787</v>
      </c>
    </row>
    <row r="6277" spans="2:19" x14ac:dyDescent="0.2">
      <c r="B6277" s="33"/>
      <c r="C6277" s="171"/>
      <c r="D6277" s="33"/>
      <c r="E6277" s="33"/>
      <c r="F6277" s="33"/>
      <c r="G6277" s="33"/>
      <c r="H6277" s="33"/>
      <c r="I6277" s="171"/>
      <c r="J6277" s="33"/>
      <c r="K6277" s="33"/>
      <c r="L6277" s="84">
        <v>0.26619999999999999</v>
      </c>
      <c r="M6277" s="83">
        <v>5988.52</v>
      </c>
      <c r="N6277" s="83">
        <v>287.48</v>
      </c>
      <c r="O6277" s="83">
        <v>5701.04</v>
      </c>
      <c r="P6277" s="83">
        <v>574.96100000000001</v>
      </c>
      <c r="Q6277" s="83">
        <v>6276</v>
      </c>
      <c r="R6277" s="86">
        <v>9.1612600000000002E-2</v>
      </c>
      <c r="S6277" s="86">
        <v>0.51810299999999998</v>
      </c>
    </row>
    <row r="6278" spans="2:19" x14ac:dyDescent="0.2">
      <c r="B6278" s="33"/>
      <c r="C6278" s="171"/>
      <c r="D6278" s="33"/>
      <c r="E6278" s="33"/>
      <c r="F6278" s="33"/>
      <c r="G6278" s="33"/>
      <c r="H6278" s="33"/>
      <c r="I6278" s="171"/>
      <c r="J6278" s="33"/>
      <c r="K6278" s="33"/>
      <c r="L6278" s="84">
        <v>0.26490000000000002</v>
      </c>
      <c r="M6278" s="83">
        <v>5989.26</v>
      </c>
      <c r="N6278" s="83">
        <v>287.74</v>
      </c>
      <c r="O6278" s="83">
        <v>5701.52</v>
      </c>
      <c r="P6278" s="83">
        <v>575.47900000000004</v>
      </c>
      <c r="Q6278" s="83">
        <v>6277</v>
      </c>
      <c r="R6278" s="86">
        <v>9.1680600000000001E-2</v>
      </c>
      <c r="S6278" s="86">
        <v>0.51841899999999996</v>
      </c>
    </row>
    <row r="6279" spans="2:19" x14ac:dyDescent="0.2">
      <c r="B6279" s="33"/>
      <c r="C6279" s="171"/>
      <c r="D6279" s="33"/>
      <c r="E6279" s="33"/>
      <c r="F6279" s="33"/>
      <c r="G6279" s="33"/>
      <c r="H6279" s="33"/>
      <c r="I6279" s="171"/>
      <c r="J6279" s="33"/>
      <c r="K6279" s="33"/>
      <c r="L6279" s="84">
        <v>0.26479999999999998</v>
      </c>
      <c r="M6279" s="83">
        <v>5990</v>
      </c>
      <c r="N6279" s="83">
        <v>287.99900000000002</v>
      </c>
      <c r="O6279" s="83">
        <v>5702</v>
      </c>
      <c r="P6279" s="83">
        <v>575.99800000000005</v>
      </c>
      <c r="Q6279" s="83">
        <v>6278</v>
      </c>
      <c r="R6279" s="86">
        <v>9.17486E-2</v>
      </c>
      <c r="S6279" s="86">
        <v>0.51873499999999995</v>
      </c>
    </row>
    <row r="6280" spans="2:19" x14ac:dyDescent="0.2">
      <c r="B6280" s="33"/>
      <c r="C6280" s="171"/>
      <c r="D6280" s="33"/>
      <c r="E6280" s="33"/>
      <c r="F6280" s="33"/>
      <c r="G6280" s="33"/>
      <c r="H6280" s="33"/>
      <c r="I6280" s="171"/>
      <c r="J6280" s="33"/>
      <c r="K6280" s="33"/>
      <c r="L6280" s="84">
        <v>0.26400000000000001</v>
      </c>
      <c r="M6280" s="83">
        <v>5990.74</v>
      </c>
      <c r="N6280" s="83">
        <v>288.25799999999998</v>
      </c>
      <c r="O6280" s="83">
        <v>5702.48</v>
      </c>
      <c r="P6280" s="83">
        <v>576.51700000000005</v>
      </c>
      <c r="Q6280" s="83">
        <v>6279</v>
      </c>
      <c r="R6280" s="86">
        <v>9.1816700000000001E-2</v>
      </c>
      <c r="S6280" s="86">
        <v>0.51920999999999995</v>
      </c>
    </row>
    <row r="6281" spans="2:19" x14ac:dyDescent="0.2">
      <c r="B6281" s="33"/>
      <c r="C6281" s="171"/>
      <c r="D6281" s="33"/>
      <c r="E6281" s="33"/>
      <c r="F6281" s="33"/>
      <c r="G6281" s="33"/>
      <c r="H6281" s="33"/>
      <c r="I6281" s="171"/>
      <c r="J6281" s="33"/>
      <c r="K6281" s="33"/>
      <c r="L6281" s="84">
        <v>0.26400000000000001</v>
      </c>
      <c r="M6281" s="83">
        <v>5991.48</v>
      </c>
      <c r="N6281" s="83">
        <v>288.51799999999997</v>
      </c>
      <c r="O6281" s="83">
        <v>5702.96</v>
      </c>
      <c r="P6281" s="83">
        <v>577.03599999999994</v>
      </c>
      <c r="Q6281" s="83">
        <v>6280</v>
      </c>
      <c r="R6281" s="86">
        <v>9.1884800000000003E-2</v>
      </c>
      <c r="S6281" s="86">
        <v>0.51920999999999995</v>
      </c>
    </row>
    <row r="6282" spans="2:19" x14ac:dyDescent="0.2">
      <c r="B6282" s="33"/>
      <c r="C6282" s="171"/>
      <c r="D6282" s="33"/>
      <c r="E6282" s="33"/>
      <c r="F6282" s="33"/>
      <c r="G6282" s="33"/>
      <c r="H6282" s="33"/>
      <c r="I6282" s="171"/>
      <c r="J6282" s="33"/>
      <c r="K6282" s="33"/>
      <c r="L6282" s="84">
        <v>0.26340000000000002</v>
      </c>
      <c r="M6282" s="83">
        <v>5992.22</v>
      </c>
      <c r="N6282" s="83">
        <v>288.77800000000002</v>
      </c>
      <c r="O6282" s="83">
        <v>5703.44</v>
      </c>
      <c r="P6282" s="83">
        <v>577.55600000000004</v>
      </c>
      <c r="Q6282" s="83">
        <v>6281</v>
      </c>
      <c r="R6282" s="86">
        <v>9.1952900000000004E-2</v>
      </c>
      <c r="S6282" s="86">
        <v>0.51984200000000003</v>
      </c>
    </row>
    <row r="6283" spans="2:19" x14ac:dyDescent="0.2">
      <c r="B6283" s="33"/>
      <c r="C6283" s="171"/>
      <c r="D6283" s="33"/>
      <c r="E6283" s="33"/>
      <c r="F6283" s="33"/>
      <c r="G6283" s="33"/>
      <c r="H6283" s="33"/>
      <c r="I6283" s="171"/>
      <c r="J6283" s="33"/>
      <c r="K6283" s="33"/>
      <c r="L6283" s="84">
        <v>0.26340000000000002</v>
      </c>
      <c r="M6283" s="83">
        <v>5992.96</v>
      </c>
      <c r="N6283" s="83">
        <v>289.03800000000001</v>
      </c>
      <c r="O6283" s="83">
        <v>5703.92</v>
      </c>
      <c r="P6283" s="83">
        <v>578.07600000000002</v>
      </c>
      <c r="Q6283" s="83">
        <v>6282</v>
      </c>
      <c r="R6283" s="86">
        <v>9.2021000000000006E-2</v>
      </c>
      <c r="S6283" s="86">
        <v>0.51984200000000003</v>
      </c>
    </row>
    <row r="6284" spans="2:19" x14ac:dyDescent="0.2">
      <c r="B6284" s="33"/>
      <c r="C6284" s="171"/>
      <c r="D6284" s="33"/>
      <c r="E6284" s="33"/>
      <c r="F6284" s="33"/>
      <c r="G6284" s="33"/>
      <c r="H6284" s="33"/>
      <c r="I6284" s="171"/>
      <c r="J6284" s="33"/>
      <c r="K6284" s="33"/>
      <c r="L6284" s="84">
        <v>0.2626</v>
      </c>
      <c r="M6284" s="83">
        <v>5993.7</v>
      </c>
      <c r="N6284" s="83">
        <v>289.298</v>
      </c>
      <c r="O6284" s="83">
        <v>5704.4</v>
      </c>
      <c r="P6284" s="83">
        <v>578.596</v>
      </c>
      <c r="Q6284" s="83">
        <v>6283</v>
      </c>
      <c r="R6284" s="86">
        <v>9.2089199999999996E-2</v>
      </c>
      <c r="S6284" s="86">
        <v>0.520316</v>
      </c>
    </row>
    <row r="6285" spans="2:19" x14ac:dyDescent="0.2">
      <c r="B6285" s="33"/>
      <c r="C6285" s="171"/>
      <c r="D6285" s="33"/>
      <c r="E6285" s="33"/>
      <c r="F6285" s="33"/>
      <c r="G6285" s="33"/>
      <c r="H6285" s="33"/>
      <c r="I6285" s="171"/>
      <c r="J6285" s="33"/>
      <c r="K6285" s="33"/>
      <c r="L6285" s="84">
        <v>0.2621</v>
      </c>
      <c r="M6285" s="83">
        <v>5994.44</v>
      </c>
      <c r="N6285" s="83">
        <v>289.55799999999999</v>
      </c>
      <c r="O6285" s="83">
        <v>5704.88</v>
      </c>
      <c r="P6285" s="83">
        <v>579.11699999999996</v>
      </c>
      <c r="Q6285" s="83">
        <v>6284</v>
      </c>
      <c r="R6285" s="86">
        <v>9.21574E-2</v>
      </c>
      <c r="S6285" s="86">
        <v>0.52063300000000001</v>
      </c>
    </row>
    <row r="6286" spans="2:19" x14ac:dyDescent="0.2">
      <c r="B6286" s="33"/>
      <c r="C6286" s="171"/>
      <c r="D6286" s="33"/>
      <c r="E6286" s="33"/>
      <c r="F6286" s="33"/>
      <c r="G6286" s="33"/>
      <c r="H6286" s="33"/>
      <c r="I6286" s="171"/>
      <c r="J6286" s="33"/>
      <c r="K6286" s="33"/>
      <c r="L6286" s="84">
        <v>0.26200000000000001</v>
      </c>
      <c r="M6286" s="83">
        <v>5995.18</v>
      </c>
      <c r="N6286" s="83">
        <v>289.81900000000002</v>
      </c>
      <c r="O6286" s="83">
        <v>5705.36</v>
      </c>
      <c r="P6286" s="83">
        <v>579.63800000000003</v>
      </c>
      <c r="Q6286" s="83">
        <v>6285</v>
      </c>
      <c r="R6286" s="86">
        <v>9.2225600000000005E-2</v>
      </c>
      <c r="S6286" s="86">
        <v>0.52110699999999999</v>
      </c>
    </row>
    <row r="6287" spans="2:19" x14ac:dyDescent="0.2">
      <c r="B6287" s="33"/>
      <c r="C6287" s="171"/>
      <c r="D6287" s="33"/>
      <c r="E6287" s="33"/>
      <c r="F6287" s="33"/>
      <c r="G6287" s="33"/>
      <c r="H6287" s="33"/>
      <c r="I6287" s="171"/>
      <c r="J6287" s="33"/>
      <c r="K6287" s="33"/>
      <c r="L6287" s="84">
        <v>0.26200000000000001</v>
      </c>
      <c r="M6287" s="83">
        <v>5995.92</v>
      </c>
      <c r="N6287" s="83">
        <v>290.08</v>
      </c>
      <c r="O6287" s="83">
        <v>5705.84</v>
      </c>
      <c r="P6287" s="83">
        <v>580.15899999999999</v>
      </c>
      <c r="Q6287" s="83">
        <v>6286</v>
      </c>
      <c r="R6287" s="86">
        <v>9.2293799999999995E-2</v>
      </c>
      <c r="S6287" s="86">
        <v>0.52110699999999999</v>
      </c>
    </row>
    <row r="6288" spans="2:19" x14ac:dyDescent="0.2">
      <c r="B6288" s="33"/>
      <c r="C6288" s="171"/>
      <c r="D6288" s="33"/>
      <c r="E6288" s="33"/>
      <c r="F6288" s="33"/>
      <c r="G6288" s="33"/>
      <c r="H6288" s="33"/>
      <c r="I6288" s="171"/>
      <c r="J6288" s="33"/>
      <c r="K6288" s="33"/>
      <c r="L6288" s="84">
        <v>0.26090000000000002</v>
      </c>
      <c r="M6288" s="83">
        <v>5996.66</v>
      </c>
      <c r="N6288" s="83">
        <v>290.33999999999997</v>
      </c>
      <c r="O6288" s="83">
        <v>5706.32</v>
      </c>
      <c r="P6288" s="83">
        <v>580.68100000000004</v>
      </c>
      <c r="Q6288" s="83">
        <v>6287</v>
      </c>
      <c r="R6288" s="86">
        <v>9.2362100000000003E-2</v>
      </c>
      <c r="S6288" s="86">
        <v>0.52158199999999999</v>
      </c>
    </row>
    <row r="6289" spans="2:19" x14ac:dyDescent="0.2">
      <c r="B6289" s="33"/>
      <c r="C6289" s="171"/>
      <c r="D6289" s="33"/>
      <c r="E6289" s="33"/>
      <c r="F6289" s="33"/>
      <c r="G6289" s="33"/>
      <c r="H6289" s="33"/>
      <c r="I6289" s="171"/>
      <c r="J6289" s="33"/>
      <c r="K6289" s="33"/>
      <c r="L6289" s="84">
        <v>0.26040000000000002</v>
      </c>
      <c r="M6289" s="83">
        <v>5997.4</v>
      </c>
      <c r="N6289" s="83">
        <v>290.601</v>
      </c>
      <c r="O6289" s="83">
        <v>5706.8</v>
      </c>
      <c r="P6289" s="83">
        <v>581.20299999999997</v>
      </c>
      <c r="Q6289" s="83">
        <v>6288</v>
      </c>
      <c r="R6289" s="86">
        <v>9.2430399999999996E-2</v>
      </c>
      <c r="S6289" s="86">
        <v>0.52189799999999997</v>
      </c>
    </row>
    <row r="6290" spans="2:19" x14ac:dyDescent="0.2">
      <c r="B6290" s="33"/>
      <c r="C6290" s="171"/>
      <c r="D6290" s="33"/>
      <c r="E6290" s="33"/>
      <c r="F6290" s="33"/>
      <c r="G6290" s="33"/>
      <c r="H6290" s="33"/>
      <c r="I6290" s="171"/>
      <c r="J6290" s="33"/>
      <c r="K6290" s="33"/>
      <c r="L6290" s="84">
        <v>0.2591</v>
      </c>
      <c r="M6290" s="83">
        <v>5998.14</v>
      </c>
      <c r="N6290" s="83">
        <v>290.86200000000002</v>
      </c>
      <c r="O6290" s="83">
        <v>5707.28</v>
      </c>
      <c r="P6290" s="83">
        <v>581.72500000000002</v>
      </c>
      <c r="Q6290" s="83">
        <v>6289</v>
      </c>
      <c r="R6290" s="86">
        <v>9.2498800000000006E-2</v>
      </c>
      <c r="S6290" s="86">
        <v>0.52237199999999995</v>
      </c>
    </row>
    <row r="6291" spans="2:19" x14ac:dyDescent="0.2">
      <c r="B6291" s="33"/>
      <c r="C6291" s="171"/>
      <c r="D6291" s="33"/>
      <c r="E6291" s="33"/>
      <c r="F6291" s="33"/>
      <c r="G6291" s="33"/>
      <c r="H6291" s="33"/>
      <c r="I6291" s="171"/>
      <c r="J6291" s="33"/>
      <c r="K6291" s="33"/>
      <c r="L6291" s="84">
        <v>0.2591</v>
      </c>
      <c r="M6291" s="83">
        <v>5998.88</v>
      </c>
      <c r="N6291" s="83">
        <v>291.12400000000002</v>
      </c>
      <c r="O6291" s="83">
        <v>5707.75</v>
      </c>
      <c r="P6291" s="83">
        <v>582.24699999999996</v>
      </c>
      <c r="Q6291" s="83">
        <v>6290</v>
      </c>
      <c r="R6291" s="86">
        <v>9.2567099999999999E-2</v>
      </c>
      <c r="S6291" s="86">
        <v>0.52237199999999995</v>
      </c>
    </row>
    <row r="6292" spans="2:19" x14ac:dyDescent="0.2">
      <c r="B6292" s="33"/>
      <c r="C6292" s="171"/>
      <c r="D6292" s="33"/>
      <c r="E6292" s="33"/>
      <c r="F6292" s="33"/>
      <c r="G6292" s="33"/>
      <c r="H6292" s="33"/>
      <c r="I6292" s="171"/>
      <c r="J6292" s="33"/>
      <c r="K6292" s="33"/>
      <c r="L6292" s="84">
        <v>0.25900000000000001</v>
      </c>
      <c r="M6292" s="83">
        <v>5999.61</v>
      </c>
      <c r="N6292" s="83">
        <v>291.38499999999999</v>
      </c>
      <c r="O6292" s="83">
        <v>5708.23</v>
      </c>
      <c r="P6292" s="83">
        <v>582.77</v>
      </c>
      <c r="Q6292" s="83">
        <v>6291</v>
      </c>
      <c r="R6292" s="86">
        <v>9.2635499999999996E-2</v>
      </c>
      <c r="S6292" s="86">
        <v>0.52300500000000005</v>
      </c>
    </row>
    <row r="6293" spans="2:19" x14ac:dyDescent="0.2">
      <c r="B6293" s="33"/>
      <c r="C6293" s="171"/>
      <c r="D6293" s="33"/>
      <c r="E6293" s="33"/>
      <c r="F6293" s="33"/>
      <c r="G6293" s="33"/>
      <c r="H6293" s="33"/>
      <c r="I6293" s="171"/>
      <c r="J6293" s="33"/>
      <c r="K6293" s="33"/>
      <c r="L6293" s="84">
        <v>0.25900000000000001</v>
      </c>
      <c r="M6293" s="83">
        <v>6000.35</v>
      </c>
      <c r="N6293" s="83">
        <v>291.64699999999999</v>
      </c>
      <c r="O6293" s="83">
        <v>5708.71</v>
      </c>
      <c r="P6293" s="83">
        <v>583.29300000000001</v>
      </c>
      <c r="Q6293" s="83">
        <v>6292</v>
      </c>
      <c r="R6293" s="86">
        <v>9.2703999999999995E-2</v>
      </c>
      <c r="S6293" s="86">
        <v>0.52300500000000005</v>
      </c>
    </row>
    <row r="6294" spans="2:19" x14ac:dyDescent="0.2">
      <c r="B6294" s="33"/>
      <c r="C6294" s="171"/>
      <c r="D6294" s="33"/>
      <c r="E6294" s="33"/>
      <c r="F6294" s="33"/>
      <c r="G6294" s="33"/>
      <c r="H6294" s="33"/>
      <c r="I6294" s="171"/>
      <c r="J6294" s="33"/>
      <c r="K6294" s="33"/>
      <c r="L6294" s="84">
        <v>0.25890000000000002</v>
      </c>
      <c r="M6294" s="83">
        <v>6001.09</v>
      </c>
      <c r="N6294" s="83">
        <v>291.90800000000002</v>
      </c>
      <c r="O6294" s="83">
        <v>5709.18</v>
      </c>
      <c r="P6294" s="83">
        <v>583.81700000000001</v>
      </c>
      <c r="Q6294" s="83">
        <v>6293</v>
      </c>
      <c r="R6294" s="86">
        <v>9.2772400000000005E-2</v>
      </c>
      <c r="S6294" s="86">
        <v>0.52363800000000005</v>
      </c>
    </row>
    <row r="6295" spans="2:19" x14ac:dyDescent="0.2">
      <c r="B6295" s="33"/>
      <c r="C6295" s="171"/>
      <c r="D6295" s="33"/>
      <c r="E6295" s="33"/>
      <c r="F6295" s="33"/>
      <c r="G6295" s="33"/>
      <c r="H6295" s="33"/>
      <c r="I6295" s="171"/>
      <c r="J6295" s="33"/>
      <c r="K6295" s="33"/>
      <c r="L6295" s="84">
        <v>0.25890000000000002</v>
      </c>
      <c r="M6295" s="83">
        <v>6001.83</v>
      </c>
      <c r="N6295" s="83">
        <v>292.17</v>
      </c>
      <c r="O6295" s="83">
        <v>5709.66</v>
      </c>
      <c r="P6295" s="83">
        <v>584.34100000000001</v>
      </c>
      <c r="Q6295" s="83">
        <v>6294</v>
      </c>
      <c r="R6295" s="86">
        <v>9.2840900000000004E-2</v>
      </c>
      <c r="S6295" s="86">
        <v>0.52363800000000005</v>
      </c>
    </row>
    <row r="6296" spans="2:19" x14ac:dyDescent="0.2">
      <c r="B6296" s="33"/>
      <c r="C6296" s="171"/>
      <c r="D6296" s="33"/>
      <c r="E6296" s="33"/>
      <c r="F6296" s="33"/>
      <c r="G6296" s="33"/>
      <c r="H6296" s="33"/>
      <c r="I6296" s="171"/>
      <c r="J6296" s="33"/>
      <c r="K6296" s="33"/>
      <c r="L6296" s="84">
        <v>0.25819999999999999</v>
      </c>
      <c r="M6296" s="83">
        <v>6002.57</v>
      </c>
      <c r="N6296" s="83">
        <v>292.43200000000002</v>
      </c>
      <c r="O6296" s="83">
        <v>5710.14</v>
      </c>
      <c r="P6296" s="83">
        <v>584.86500000000001</v>
      </c>
      <c r="Q6296" s="83">
        <v>6295</v>
      </c>
      <c r="R6296" s="86">
        <v>9.2909400000000003E-2</v>
      </c>
      <c r="S6296" s="86">
        <v>0.52411200000000002</v>
      </c>
    </row>
    <row r="6297" spans="2:19" x14ac:dyDescent="0.2">
      <c r="B6297" s="33"/>
      <c r="C6297" s="171"/>
      <c r="D6297" s="33"/>
      <c r="E6297" s="33"/>
      <c r="F6297" s="33"/>
      <c r="G6297" s="33"/>
      <c r="H6297" s="33"/>
      <c r="I6297" s="171"/>
      <c r="J6297" s="33"/>
      <c r="K6297" s="33"/>
      <c r="L6297" s="84">
        <v>0.25790000000000002</v>
      </c>
      <c r="M6297" s="83">
        <v>6003.31</v>
      </c>
      <c r="N6297" s="83">
        <v>292.69499999999999</v>
      </c>
      <c r="O6297" s="83">
        <v>5710.61</v>
      </c>
      <c r="P6297" s="83">
        <v>585.38900000000001</v>
      </c>
      <c r="Q6297" s="83">
        <v>6296</v>
      </c>
      <c r="R6297" s="86">
        <v>9.2977900000000002E-2</v>
      </c>
      <c r="S6297" s="86">
        <v>0.52442800000000001</v>
      </c>
    </row>
    <row r="6298" spans="2:19" x14ac:dyDescent="0.2">
      <c r="B6298" s="33"/>
      <c r="C6298" s="171"/>
      <c r="D6298" s="33"/>
      <c r="E6298" s="33"/>
      <c r="F6298" s="33"/>
      <c r="G6298" s="33"/>
      <c r="H6298" s="33"/>
      <c r="I6298" s="171"/>
      <c r="J6298" s="33"/>
      <c r="K6298" s="33"/>
      <c r="L6298" s="84">
        <v>0.25740000000000002</v>
      </c>
      <c r="M6298" s="83">
        <v>6004.04</v>
      </c>
      <c r="N6298" s="83">
        <v>292.95699999999999</v>
      </c>
      <c r="O6298" s="83">
        <v>5711.09</v>
      </c>
      <c r="P6298" s="83">
        <v>585.91399999999999</v>
      </c>
      <c r="Q6298" s="83">
        <v>6297</v>
      </c>
      <c r="R6298" s="86">
        <v>9.3046500000000004E-2</v>
      </c>
      <c r="S6298" s="86">
        <v>0.52474500000000002</v>
      </c>
    </row>
    <row r="6299" spans="2:19" x14ac:dyDescent="0.2">
      <c r="B6299" s="33"/>
      <c r="C6299" s="171"/>
      <c r="D6299" s="33"/>
      <c r="E6299" s="33"/>
      <c r="F6299" s="33"/>
      <c r="G6299" s="33"/>
      <c r="H6299" s="33"/>
      <c r="I6299" s="171"/>
      <c r="J6299" s="33"/>
      <c r="K6299" s="33"/>
      <c r="L6299" s="84">
        <v>0.25719999999999998</v>
      </c>
      <c r="M6299" s="83">
        <v>6004.78</v>
      </c>
      <c r="N6299" s="83">
        <v>293.21899999999999</v>
      </c>
      <c r="O6299" s="83">
        <v>5711.56</v>
      </c>
      <c r="P6299" s="83">
        <v>586.43899999999996</v>
      </c>
      <c r="Q6299" s="83">
        <v>6298</v>
      </c>
      <c r="R6299" s="86">
        <v>9.3115100000000006E-2</v>
      </c>
      <c r="S6299" s="86">
        <v>0.52521899999999999</v>
      </c>
    </row>
    <row r="6300" spans="2:19" x14ac:dyDescent="0.2">
      <c r="B6300" s="33"/>
      <c r="C6300" s="171"/>
      <c r="D6300" s="33"/>
      <c r="E6300" s="33"/>
      <c r="F6300" s="33"/>
      <c r="G6300" s="33"/>
      <c r="H6300" s="33"/>
      <c r="I6300" s="171"/>
      <c r="J6300" s="33"/>
      <c r="K6300" s="33"/>
      <c r="L6300" s="84">
        <v>0.25719999999999998</v>
      </c>
      <c r="M6300" s="83">
        <v>6005.52</v>
      </c>
      <c r="N6300" s="83">
        <v>293.48200000000003</v>
      </c>
      <c r="O6300" s="83">
        <v>5712.04</v>
      </c>
      <c r="P6300" s="83">
        <v>586.96400000000006</v>
      </c>
      <c r="Q6300" s="83">
        <v>6299</v>
      </c>
      <c r="R6300" s="86">
        <v>9.3183699999999994E-2</v>
      </c>
      <c r="S6300" s="86">
        <v>0.52521899999999999</v>
      </c>
    </row>
    <row r="6301" spans="2:19" x14ac:dyDescent="0.2">
      <c r="B6301" s="33"/>
      <c r="C6301" s="171"/>
      <c r="D6301" s="33"/>
      <c r="E6301" s="33"/>
      <c r="F6301" s="33"/>
      <c r="G6301" s="33"/>
      <c r="H6301" s="33"/>
      <c r="I6301" s="171"/>
      <c r="J6301" s="33"/>
      <c r="K6301" s="33"/>
      <c r="L6301" s="84">
        <v>0.25690000000000002</v>
      </c>
      <c r="M6301" s="83">
        <v>6006.25</v>
      </c>
      <c r="N6301" s="83">
        <v>293.745</v>
      </c>
      <c r="O6301" s="83">
        <v>5712.51</v>
      </c>
      <c r="P6301" s="83">
        <v>587.49</v>
      </c>
      <c r="Q6301" s="83">
        <v>6300</v>
      </c>
      <c r="R6301" s="86">
        <v>9.3252399999999999E-2</v>
      </c>
      <c r="S6301" s="86">
        <v>0.52585199999999999</v>
      </c>
    </row>
    <row r="6302" spans="2:19" x14ac:dyDescent="0.2">
      <c r="B6302" s="33"/>
      <c r="C6302" s="171"/>
      <c r="D6302" s="33"/>
      <c r="E6302" s="33"/>
      <c r="F6302" s="33"/>
      <c r="G6302" s="33"/>
      <c r="H6302" s="33"/>
      <c r="I6302" s="171"/>
      <c r="J6302" s="33"/>
      <c r="K6302" s="33"/>
      <c r="L6302" s="84">
        <v>0.25690000000000002</v>
      </c>
      <c r="M6302" s="83">
        <v>6006.99</v>
      </c>
      <c r="N6302" s="83">
        <v>294.00799999999998</v>
      </c>
      <c r="O6302" s="83">
        <v>5712.98</v>
      </c>
      <c r="P6302" s="83">
        <v>588.01599999999996</v>
      </c>
      <c r="Q6302" s="83">
        <v>6301</v>
      </c>
      <c r="R6302" s="86">
        <v>9.3321100000000004E-2</v>
      </c>
      <c r="S6302" s="86">
        <v>0.52585199999999999</v>
      </c>
    </row>
    <row r="6303" spans="2:19" x14ac:dyDescent="0.2">
      <c r="B6303" s="33"/>
      <c r="C6303" s="171"/>
      <c r="D6303" s="33"/>
      <c r="E6303" s="33"/>
      <c r="F6303" s="33"/>
      <c r="G6303" s="33"/>
      <c r="H6303" s="33"/>
      <c r="I6303" s="171"/>
      <c r="J6303" s="33"/>
      <c r="K6303" s="33"/>
      <c r="L6303" s="84">
        <v>0.25629999999999997</v>
      </c>
      <c r="M6303" s="83">
        <v>6007.73</v>
      </c>
      <c r="N6303" s="83">
        <v>294.27100000000002</v>
      </c>
      <c r="O6303" s="83">
        <v>5713.46</v>
      </c>
      <c r="P6303" s="83">
        <v>588.54200000000003</v>
      </c>
      <c r="Q6303" s="83">
        <v>6302</v>
      </c>
      <c r="R6303" s="86">
        <v>9.3389799999999995E-2</v>
      </c>
      <c r="S6303" s="86">
        <v>0.52632699999999999</v>
      </c>
    </row>
    <row r="6304" spans="2:19" x14ac:dyDescent="0.2">
      <c r="B6304" s="33"/>
      <c r="C6304" s="171"/>
      <c r="D6304" s="33"/>
      <c r="E6304" s="33"/>
      <c r="F6304" s="33"/>
      <c r="G6304" s="33"/>
      <c r="H6304" s="33"/>
      <c r="I6304" s="171"/>
      <c r="J6304" s="33"/>
      <c r="K6304" s="33"/>
      <c r="L6304" s="84">
        <v>0.25619999999999998</v>
      </c>
      <c r="M6304" s="83">
        <v>6008.47</v>
      </c>
      <c r="N6304" s="83">
        <v>294.53500000000003</v>
      </c>
      <c r="O6304" s="83">
        <v>5713.93</v>
      </c>
      <c r="P6304" s="83">
        <v>589.06899999999996</v>
      </c>
      <c r="Q6304" s="83">
        <v>6303</v>
      </c>
      <c r="R6304" s="86">
        <v>9.34585E-2</v>
      </c>
      <c r="S6304" s="86">
        <v>0.52664299999999997</v>
      </c>
    </row>
    <row r="6305" spans="2:19" x14ac:dyDescent="0.2">
      <c r="B6305" s="33"/>
      <c r="C6305" s="171"/>
      <c r="D6305" s="33"/>
      <c r="E6305" s="33"/>
      <c r="F6305" s="33"/>
      <c r="G6305" s="33"/>
      <c r="H6305" s="33"/>
      <c r="I6305" s="171"/>
      <c r="J6305" s="33"/>
      <c r="K6305" s="33"/>
      <c r="L6305" s="84">
        <v>0.25590000000000002</v>
      </c>
      <c r="M6305" s="83">
        <v>6009.2</v>
      </c>
      <c r="N6305" s="83">
        <v>294.798</v>
      </c>
      <c r="O6305" s="83">
        <v>5714.4</v>
      </c>
      <c r="P6305" s="83">
        <v>589.596</v>
      </c>
      <c r="Q6305" s="83">
        <v>6304</v>
      </c>
      <c r="R6305" s="86">
        <v>9.3527299999999994E-2</v>
      </c>
      <c r="S6305" s="86">
        <v>0.52711799999999998</v>
      </c>
    </row>
    <row r="6306" spans="2:19" x14ac:dyDescent="0.2">
      <c r="B6306" s="33"/>
      <c r="C6306" s="171"/>
      <c r="D6306" s="33"/>
      <c r="E6306" s="33"/>
      <c r="F6306" s="33"/>
      <c r="G6306" s="33"/>
      <c r="H6306" s="33"/>
      <c r="I6306" s="171"/>
      <c r="J6306" s="33"/>
      <c r="K6306" s="33"/>
      <c r="L6306" s="84">
        <v>0.25590000000000002</v>
      </c>
      <c r="M6306" s="83">
        <v>6009.94</v>
      </c>
      <c r="N6306" s="83">
        <v>295.06200000000001</v>
      </c>
      <c r="O6306" s="83">
        <v>5714.88</v>
      </c>
      <c r="P6306" s="83">
        <v>590.12300000000005</v>
      </c>
      <c r="Q6306" s="83">
        <v>6305</v>
      </c>
      <c r="R6306" s="86">
        <v>9.3596100000000002E-2</v>
      </c>
      <c r="S6306" s="86">
        <v>0.52711799999999998</v>
      </c>
    </row>
    <row r="6307" spans="2:19" x14ac:dyDescent="0.2">
      <c r="B6307" s="33"/>
      <c r="C6307" s="171"/>
      <c r="D6307" s="33"/>
      <c r="E6307" s="33"/>
      <c r="F6307" s="33"/>
      <c r="G6307" s="33"/>
      <c r="H6307" s="33"/>
      <c r="I6307" s="171"/>
      <c r="J6307" s="33"/>
      <c r="K6307" s="33"/>
      <c r="L6307" s="84">
        <v>0.25490000000000002</v>
      </c>
      <c r="M6307" s="83">
        <v>6010.67</v>
      </c>
      <c r="N6307" s="83">
        <v>295.32499999999999</v>
      </c>
      <c r="O6307" s="83">
        <v>5715.35</v>
      </c>
      <c r="P6307" s="83">
        <v>590.65099999999995</v>
      </c>
      <c r="Q6307" s="83">
        <v>6306</v>
      </c>
      <c r="R6307" s="86">
        <v>9.3664899999999995E-2</v>
      </c>
      <c r="S6307" s="86">
        <v>0.52759199999999995</v>
      </c>
    </row>
    <row r="6308" spans="2:19" x14ac:dyDescent="0.2">
      <c r="B6308" s="33"/>
      <c r="C6308" s="171"/>
      <c r="D6308" s="33"/>
      <c r="E6308" s="33"/>
      <c r="F6308" s="33"/>
      <c r="G6308" s="33"/>
      <c r="H6308" s="33"/>
      <c r="I6308" s="171"/>
      <c r="J6308" s="33"/>
      <c r="K6308" s="33"/>
      <c r="L6308" s="84">
        <v>0.25480000000000003</v>
      </c>
      <c r="M6308" s="83">
        <v>6011.41</v>
      </c>
      <c r="N6308" s="83">
        <v>295.589</v>
      </c>
      <c r="O6308" s="83">
        <v>5715.82</v>
      </c>
      <c r="P6308" s="83">
        <v>591.17899999999997</v>
      </c>
      <c r="Q6308" s="83">
        <v>6307</v>
      </c>
      <c r="R6308" s="86">
        <v>9.3733700000000003E-2</v>
      </c>
      <c r="S6308" s="86">
        <v>0.52790899999999996</v>
      </c>
    </row>
    <row r="6309" spans="2:19" x14ac:dyDescent="0.2">
      <c r="B6309" s="33"/>
      <c r="C6309" s="171"/>
      <c r="D6309" s="33"/>
      <c r="E6309" s="33"/>
      <c r="F6309" s="33"/>
      <c r="G6309" s="33"/>
      <c r="H6309" s="33"/>
      <c r="I6309" s="171"/>
      <c r="J6309" s="33"/>
      <c r="K6309" s="33"/>
      <c r="L6309" s="84">
        <v>0.2545</v>
      </c>
      <c r="M6309" s="83">
        <v>6012.15</v>
      </c>
      <c r="N6309" s="83">
        <v>295.85300000000001</v>
      </c>
      <c r="O6309" s="83">
        <v>5716.29</v>
      </c>
      <c r="P6309" s="83">
        <v>591.70699999999999</v>
      </c>
      <c r="Q6309" s="83">
        <v>6308</v>
      </c>
      <c r="R6309" s="86">
        <v>9.38026E-2</v>
      </c>
      <c r="S6309" s="86">
        <v>0.52822499999999994</v>
      </c>
    </row>
    <row r="6310" spans="2:19" x14ac:dyDescent="0.2">
      <c r="B6310" s="33"/>
      <c r="C6310" s="171"/>
      <c r="D6310" s="33"/>
      <c r="E6310" s="33"/>
      <c r="F6310" s="33"/>
      <c r="G6310" s="33"/>
      <c r="H6310" s="33"/>
      <c r="I6310" s="171"/>
      <c r="J6310" s="33"/>
      <c r="K6310" s="33"/>
      <c r="L6310" s="84">
        <v>0.25369999999999998</v>
      </c>
      <c r="M6310" s="83">
        <v>6012.88</v>
      </c>
      <c r="N6310" s="83">
        <v>296.11799999999999</v>
      </c>
      <c r="O6310" s="83">
        <v>5716.76</v>
      </c>
      <c r="P6310" s="83">
        <v>592.23599999999999</v>
      </c>
      <c r="Q6310" s="83">
        <v>6309</v>
      </c>
      <c r="R6310" s="86">
        <v>9.3871499999999997E-2</v>
      </c>
      <c r="S6310" s="86">
        <v>0.52869999999999995</v>
      </c>
    </row>
    <row r="6311" spans="2:19" x14ac:dyDescent="0.2">
      <c r="B6311" s="33"/>
      <c r="C6311" s="171"/>
      <c r="D6311" s="33"/>
      <c r="E6311" s="33"/>
      <c r="F6311" s="33"/>
      <c r="G6311" s="33"/>
      <c r="H6311" s="33"/>
      <c r="I6311" s="171"/>
      <c r="J6311" s="33"/>
      <c r="K6311" s="33"/>
      <c r="L6311" s="84">
        <v>0.25369999999999998</v>
      </c>
      <c r="M6311" s="83">
        <v>6013.62</v>
      </c>
      <c r="N6311" s="83">
        <v>296.38200000000001</v>
      </c>
      <c r="O6311" s="83">
        <v>5717.24</v>
      </c>
      <c r="P6311" s="83">
        <v>592.76400000000001</v>
      </c>
      <c r="Q6311" s="83">
        <v>6310</v>
      </c>
      <c r="R6311" s="86">
        <v>9.3940499999999996E-2</v>
      </c>
      <c r="S6311" s="86">
        <v>0.52869999999999995</v>
      </c>
    </row>
    <row r="6312" spans="2:19" x14ac:dyDescent="0.2">
      <c r="B6312" s="33"/>
      <c r="C6312" s="171"/>
      <c r="D6312" s="33"/>
      <c r="E6312" s="33"/>
      <c r="F6312" s="33"/>
      <c r="G6312" s="33"/>
      <c r="H6312" s="33"/>
      <c r="I6312" s="171"/>
      <c r="J6312" s="33"/>
      <c r="K6312" s="33"/>
      <c r="L6312" s="84">
        <v>0.25259999999999999</v>
      </c>
      <c r="M6312" s="83">
        <v>6014.35</v>
      </c>
      <c r="N6312" s="83">
        <v>296.64699999999999</v>
      </c>
      <c r="O6312" s="83">
        <v>5717.71</v>
      </c>
      <c r="P6312" s="83">
        <v>593.29399999999998</v>
      </c>
      <c r="Q6312" s="83">
        <v>6311</v>
      </c>
      <c r="R6312" s="86">
        <v>9.4009400000000007E-2</v>
      </c>
      <c r="S6312" s="86">
        <v>0.52917400000000003</v>
      </c>
    </row>
    <row r="6313" spans="2:19" x14ac:dyDescent="0.2">
      <c r="B6313" s="33"/>
      <c r="C6313" s="171"/>
      <c r="D6313" s="33"/>
      <c r="E6313" s="33"/>
      <c r="F6313" s="33"/>
      <c r="G6313" s="33"/>
      <c r="H6313" s="33"/>
      <c r="I6313" s="171"/>
      <c r="J6313" s="33"/>
      <c r="K6313" s="33"/>
      <c r="L6313" s="84">
        <v>0.252</v>
      </c>
      <c r="M6313" s="83">
        <v>6015.09</v>
      </c>
      <c r="N6313" s="83">
        <v>296.91199999999998</v>
      </c>
      <c r="O6313" s="83">
        <v>5718.18</v>
      </c>
      <c r="P6313" s="83">
        <v>593.82299999999998</v>
      </c>
      <c r="Q6313" s="83">
        <v>6312</v>
      </c>
      <c r="R6313" s="86">
        <v>9.4078400000000006E-2</v>
      </c>
      <c r="S6313" s="86">
        <v>0.52949100000000004</v>
      </c>
    </row>
    <row r="6314" spans="2:19" x14ac:dyDescent="0.2">
      <c r="B6314" s="33"/>
      <c r="C6314" s="171"/>
      <c r="D6314" s="33"/>
      <c r="E6314" s="33"/>
      <c r="F6314" s="33"/>
      <c r="G6314" s="33"/>
      <c r="H6314" s="33"/>
      <c r="I6314" s="171"/>
      <c r="J6314" s="33"/>
      <c r="K6314" s="33"/>
      <c r="L6314" s="84">
        <v>0.25169999999999998</v>
      </c>
      <c r="M6314" s="83">
        <v>6015.82</v>
      </c>
      <c r="N6314" s="83">
        <v>297.17599999999999</v>
      </c>
      <c r="O6314" s="83">
        <v>5718.65</v>
      </c>
      <c r="P6314" s="83">
        <v>594.35299999999995</v>
      </c>
      <c r="Q6314" s="83">
        <v>6313</v>
      </c>
      <c r="R6314" s="86">
        <v>9.4147400000000006E-2</v>
      </c>
      <c r="S6314" s="86">
        <v>0.52996600000000005</v>
      </c>
    </row>
    <row r="6315" spans="2:19" x14ac:dyDescent="0.2">
      <c r="B6315" s="33"/>
      <c r="C6315" s="171"/>
      <c r="D6315" s="33"/>
      <c r="E6315" s="33"/>
      <c r="F6315" s="33"/>
      <c r="G6315" s="33"/>
      <c r="H6315" s="33"/>
      <c r="I6315" s="171"/>
      <c r="J6315" s="33"/>
      <c r="K6315" s="33"/>
      <c r="L6315" s="84">
        <v>0.25169999999999998</v>
      </c>
      <c r="M6315" s="83">
        <v>6016.56</v>
      </c>
      <c r="N6315" s="83">
        <v>297.44099999999997</v>
      </c>
      <c r="O6315" s="83">
        <v>5719.12</v>
      </c>
      <c r="P6315" s="83">
        <v>594.88300000000004</v>
      </c>
      <c r="Q6315" s="83">
        <v>6314</v>
      </c>
      <c r="R6315" s="86">
        <v>9.4216499999999995E-2</v>
      </c>
      <c r="S6315" s="86">
        <v>0.52996600000000005</v>
      </c>
    </row>
    <row r="6316" spans="2:19" x14ac:dyDescent="0.2">
      <c r="B6316" s="33"/>
      <c r="C6316" s="171"/>
      <c r="D6316" s="33"/>
      <c r="E6316" s="33"/>
      <c r="F6316" s="33"/>
      <c r="G6316" s="33"/>
      <c r="H6316" s="33"/>
      <c r="I6316" s="171"/>
      <c r="J6316" s="33"/>
      <c r="K6316" s="33"/>
      <c r="L6316" s="84">
        <v>0.25130000000000002</v>
      </c>
      <c r="M6316" s="83">
        <v>6017.29</v>
      </c>
      <c r="N6316" s="83">
        <v>297.70699999999999</v>
      </c>
      <c r="O6316" s="83">
        <v>5719.59</v>
      </c>
      <c r="P6316" s="83">
        <v>595.41300000000001</v>
      </c>
      <c r="Q6316" s="83">
        <v>6315</v>
      </c>
      <c r="R6316" s="86">
        <v>9.4285599999999997E-2</v>
      </c>
      <c r="S6316" s="86">
        <v>0.53044000000000002</v>
      </c>
    </row>
    <row r="6317" spans="2:19" x14ac:dyDescent="0.2">
      <c r="B6317" s="33"/>
      <c r="C6317" s="171"/>
      <c r="D6317" s="33"/>
      <c r="E6317" s="33"/>
      <c r="F6317" s="33"/>
      <c r="G6317" s="33"/>
      <c r="H6317" s="33"/>
      <c r="I6317" s="171"/>
      <c r="J6317" s="33"/>
      <c r="K6317" s="33"/>
      <c r="L6317" s="84">
        <v>0.25119999999999998</v>
      </c>
      <c r="M6317" s="83">
        <v>6018.03</v>
      </c>
      <c r="N6317" s="83">
        <v>297.97199999999998</v>
      </c>
      <c r="O6317" s="83">
        <v>5720.06</v>
      </c>
      <c r="P6317" s="83">
        <v>595.94399999999996</v>
      </c>
      <c r="Q6317" s="83">
        <v>6316</v>
      </c>
      <c r="R6317" s="86">
        <v>9.43547E-2</v>
      </c>
      <c r="S6317" s="86">
        <v>0.53075700000000003</v>
      </c>
    </row>
    <row r="6318" spans="2:19" x14ac:dyDescent="0.2">
      <c r="B6318" s="33"/>
      <c r="C6318" s="171"/>
      <c r="D6318" s="33"/>
      <c r="E6318" s="33"/>
      <c r="F6318" s="33"/>
      <c r="G6318" s="33"/>
      <c r="H6318" s="33"/>
      <c r="I6318" s="171"/>
      <c r="J6318" s="33"/>
      <c r="K6318" s="33"/>
      <c r="L6318" s="84">
        <v>0.25009999999999999</v>
      </c>
      <c r="M6318" s="83">
        <v>6018.76</v>
      </c>
      <c r="N6318" s="83">
        <v>298.238</v>
      </c>
      <c r="O6318" s="83">
        <v>5720.52</v>
      </c>
      <c r="P6318" s="83">
        <v>596.47500000000002</v>
      </c>
      <c r="Q6318" s="83">
        <v>6317</v>
      </c>
      <c r="R6318" s="86">
        <v>9.4423800000000002E-2</v>
      </c>
      <c r="S6318" s="86">
        <v>0.53107300000000002</v>
      </c>
    </row>
    <row r="6319" spans="2:19" x14ac:dyDescent="0.2">
      <c r="B6319" s="33"/>
      <c r="C6319" s="171"/>
      <c r="D6319" s="33"/>
      <c r="E6319" s="33"/>
      <c r="F6319" s="33"/>
      <c r="G6319" s="33"/>
      <c r="H6319" s="33"/>
      <c r="I6319" s="171"/>
      <c r="J6319" s="33"/>
      <c r="K6319" s="33"/>
      <c r="L6319" s="84">
        <v>0.24979999999999999</v>
      </c>
      <c r="M6319" s="83">
        <v>6019.5</v>
      </c>
      <c r="N6319" s="83">
        <v>298.50299999999999</v>
      </c>
      <c r="O6319" s="83">
        <v>5720.99</v>
      </c>
      <c r="P6319" s="83">
        <v>597.00699999999995</v>
      </c>
      <c r="Q6319" s="83">
        <v>6318</v>
      </c>
      <c r="R6319" s="86">
        <v>9.4492999999999994E-2</v>
      </c>
      <c r="S6319" s="86">
        <v>0.53154800000000002</v>
      </c>
    </row>
    <row r="6320" spans="2:19" x14ac:dyDescent="0.2">
      <c r="B6320" s="33"/>
      <c r="C6320" s="171"/>
      <c r="D6320" s="33"/>
      <c r="E6320" s="33"/>
      <c r="F6320" s="33"/>
      <c r="G6320" s="33"/>
      <c r="H6320" s="33"/>
      <c r="I6320" s="171"/>
      <c r="J6320" s="33"/>
      <c r="K6320" s="33"/>
      <c r="L6320" s="84">
        <v>0.24979999999999999</v>
      </c>
      <c r="M6320" s="83">
        <v>6020.23</v>
      </c>
      <c r="N6320" s="83">
        <v>298.76900000000001</v>
      </c>
      <c r="O6320" s="83">
        <v>5721.46</v>
      </c>
      <c r="P6320" s="83">
        <v>597.53800000000001</v>
      </c>
      <c r="Q6320" s="83">
        <v>6319</v>
      </c>
      <c r="R6320" s="86">
        <v>9.4562199999999999E-2</v>
      </c>
      <c r="S6320" s="86">
        <v>0.53154800000000002</v>
      </c>
    </row>
    <row r="6321" spans="2:19" x14ac:dyDescent="0.2">
      <c r="B6321" s="33"/>
      <c r="C6321" s="171"/>
      <c r="D6321" s="33"/>
      <c r="E6321" s="33"/>
      <c r="F6321" s="33"/>
      <c r="G6321" s="33"/>
      <c r="H6321" s="33"/>
      <c r="I6321" s="171"/>
      <c r="J6321" s="33"/>
      <c r="K6321" s="33"/>
      <c r="L6321" s="84">
        <v>0.2492</v>
      </c>
      <c r="M6321" s="83">
        <v>6020.96</v>
      </c>
      <c r="N6321" s="83">
        <v>299.03500000000003</v>
      </c>
      <c r="O6321" s="83">
        <v>5721.93</v>
      </c>
      <c r="P6321" s="83">
        <v>598.07000000000005</v>
      </c>
      <c r="Q6321" s="83">
        <v>6320</v>
      </c>
      <c r="R6321" s="86">
        <v>9.4631400000000004E-2</v>
      </c>
      <c r="S6321" s="86">
        <v>0.53202300000000002</v>
      </c>
    </row>
    <row r="6322" spans="2:19" x14ac:dyDescent="0.2">
      <c r="B6322" s="33"/>
      <c r="C6322" s="171"/>
      <c r="D6322" s="33"/>
      <c r="E6322" s="33"/>
      <c r="F6322" s="33"/>
      <c r="G6322" s="33"/>
      <c r="H6322" s="33"/>
      <c r="I6322" s="171"/>
      <c r="J6322" s="33"/>
      <c r="K6322" s="33"/>
      <c r="L6322" s="84">
        <v>0.24890000000000001</v>
      </c>
      <c r="M6322" s="83">
        <v>6021.7</v>
      </c>
      <c r="N6322" s="83">
        <v>299.30099999999999</v>
      </c>
      <c r="O6322" s="83">
        <v>5722.4</v>
      </c>
      <c r="P6322" s="83">
        <v>598.60299999999995</v>
      </c>
      <c r="Q6322" s="83">
        <v>6321</v>
      </c>
      <c r="R6322" s="86">
        <v>9.4700599999999996E-2</v>
      </c>
      <c r="S6322" s="86">
        <v>0.53233900000000001</v>
      </c>
    </row>
    <row r="6323" spans="2:19" x14ac:dyDescent="0.2">
      <c r="B6323" s="33"/>
      <c r="C6323" s="171"/>
      <c r="D6323" s="33"/>
      <c r="E6323" s="33"/>
      <c r="F6323" s="33"/>
      <c r="G6323" s="33"/>
      <c r="H6323" s="33"/>
      <c r="I6323" s="171"/>
      <c r="J6323" s="33"/>
      <c r="K6323" s="33"/>
      <c r="L6323" s="84">
        <v>0.24859999999999999</v>
      </c>
      <c r="M6323" s="83">
        <v>6022.43</v>
      </c>
      <c r="N6323" s="83">
        <v>299.56799999999998</v>
      </c>
      <c r="O6323" s="83">
        <v>5722.86</v>
      </c>
      <c r="P6323" s="83">
        <v>599.13499999999999</v>
      </c>
      <c r="Q6323" s="83">
        <v>6322</v>
      </c>
      <c r="R6323" s="86">
        <v>9.4769900000000004E-2</v>
      </c>
      <c r="S6323" s="86">
        <v>0.53265600000000002</v>
      </c>
    </row>
    <row r="6324" spans="2:19" x14ac:dyDescent="0.2">
      <c r="B6324" s="33"/>
      <c r="C6324" s="171"/>
      <c r="D6324" s="33"/>
      <c r="E6324" s="33"/>
      <c r="F6324" s="33"/>
      <c r="G6324" s="33"/>
      <c r="H6324" s="33"/>
      <c r="I6324" s="171"/>
      <c r="J6324" s="33"/>
      <c r="K6324" s="33"/>
      <c r="L6324" s="84">
        <v>0.24740000000000001</v>
      </c>
      <c r="M6324" s="83">
        <v>6023.17</v>
      </c>
      <c r="N6324" s="83">
        <v>299.834</v>
      </c>
      <c r="O6324" s="83">
        <v>5723.33</v>
      </c>
      <c r="P6324" s="83">
        <v>599.66800000000001</v>
      </c>
      <c r="Q6324" s="83">
        <v>6323</v>
      </c>
      <c r="R6324" s="86">
        <v>9.4839199999999999E-2</v>
      </c>
      <c r="S6324" s="86">
        <v>0.532972</v>
      </c>
    </row>
    <row r="6325" spans="2:19" x14ac:dyDescent="0.2">
      <c r="B6325" s="33"/>
      <c r="C6325" s="171"/>
      <c r="D6325" s="33"/>
      <c r="E6325" s="33"/>
      <c r="F6325" s="33"/>
      <c r="G6325" s="33"/>
      <c r="H6325" s="33"/>
      <c r="I6325" s="171"/>
      <c r="J6325" s="33"/>
      <c r="K6325" s="33"/>
      <c r="L6325" s="84">
        <v>0.24709999999999999</v>
      </c>
      <c r="M6325" s="83">
        <v>6023.9</v>
      </c>
      <c r="N6325" s="83">
        <v>300.101</v>
      </c>
      <c r="O6325" s="83">
        <v>5723.8</v>
      </c>
      <c r="P6325" s="83">
        <v>600.202</v>
      </c>
      <c r="Q6325" s="83">
        <v>6324</v>
      </c>
      <c r="R6325" s="86">
        <v>9.4908500000000007E-2</v>
      </c>
      <c r="S6325" s="86">
        <v>0.53328799999999998</v>
      </c>
    </row>
    <row r="6326" spans="2:19" x14ac:dyDescent="0.2">
      <c r="B6326" s="33"/>
      <c r="C6326" s="171"/>
      <c r="D6326" s="33"/>
      <c r="E6326" s="33"/>
      <c r="F6326" s="33"/>
      <c r="G6326" s="33"/>
      <c r="H6326" s="33"/>
      <c r="I6326" s="171"/>
      <c r="J6326" s="33"/>
      <c r="K6326" s="33"/>
      <c r="L6326" s="84">
        <v>0.24640000000000001</v>
      </c>
      <c r="M6326" s="83">
        <v>6024.63</v>
      </c>
      <c r="N6326" s="83">
        <v>300.36799999999999</v>
      </c>
      <c r="O6326" s="83">
        <v>5724.26</v>
      </c>
      <c r="P6326" s="83">
        <v>600.73500000000001</v>
      </c>
      <c r="Q6326" s="83">
        <v>6325</v>
      </c>
      <c r="R6326" s="86">
        <v>9.4977900000000004E-2</v>
      </c>
      <c r="S6326" s="86">
        <v>0.533605</v>
      </c>
    </row>
    <row r="6327" spans="2:19" x14ac:dyDescent="0.2">
      <c r="B6327" s="33"/>
      <c r="C6327" s="171"/>
      <c r="D6327" s="33"/>
      <c r="E6327" s="33"/>
      <c r="F6327" s="33"/>
      <c r="G6327" s="33"/>
      <c r="H6327" s="33"/>
      <c r="I6327" s="171"/>
      <c r="J6327" s="33"/>
      <c r="K6327" s="33"/>
      <c r="L6327" s="84">
        <v>0.2462</v>
      </c>
      <c r="M6327" s="83">
        <v>6025.37</v>
      </c>
      <c r="N6327" s="83">
        <v>300.63499999999999</v>
      </c>
      <c r="O6327" s="83">
        <v>5724.73</v>
      </c>
      <c r="P6327" s="83">
        <v>601.26900000000001</v>
      </c>
      <c r="Q6327" s="83">
        <v>6326</v>
      </c>
      <c r="R6327" s="86">
        <v>9.5047300000000001E-2</v>
      </c>
      <c r="S6327" s="86">
        <v>0.53392099999999998</v>
      </c>
    </row>
    <row r="6328" spans="2:19" x14ac:dyDescent="0.2">
      <c r="B6328" s="33"/>
      <c r="C6328" s="171"/>
      <c r="D6328" s="33"/>
      <c r="E6328" s="33"/>
      <c r="F6328" s="33"/>
      <c r="G6328" s="33"/>
      <c r="H6328" s="33"/>
      <c r="I6328" s="171"/>
      <c r="J6328" s="33"/>
      <c r="K6328" s="33"/>
      <c r="L6328" s="84">
        <v>0.24460000000000001</v>
      </c>
      <c r="M6328" s="83">
        <v>6026.1</v>
      </c>
      <c r="N6328" s="83">
        <v>300.90199999999999</v>
      </c>
      <c r="O6328" s="83">
        <v>5725.2</v>
      </c>
      <c r="P6328" s="83">
        <v>601.803</v>
      </c>
      <c r="Q6328" s="83">
        <v>6327</v>
      </c>
      <c r="R6328" s="86">
        <v>9.5116699999999998E-2</v>
      </c>
      <c r="S6328" s="86">
        <v>0.53423799999999999</v>
      </c>
    </row>
    <row r="6329" spans="2:19" x14ac:dyDescent="0.2">
      <c r="B6329" s="33"/>
      <c r="C6329" s="171"/>
      <c r="D6329" s="33"/>
      <c r="E6329" s="33"/>
      <c r="F6329" s="33"/>
      <c r="G6329" s="33"/>
      <c r="H6329" s="33"/>
      <c r="I6329" s="171"/>
      <c r="J6329" s="33"/>
      <c r="K6329" s="33"/>
      <c r="L6329" s="84">
        <v>0.24440000000000001</v>
      </c>
      <c r="M6329" s="83">
        <v>6026.83</v>
      </c>
      <c r="N6329" s="83">
        <v>301.16899999999998</v>
      </c>
      <c r="O6329" s="83">
        <v>5725.66</v>
      </c>
      <c r="P6329" s="83">
        <v>602.33799999999997</v>
      </c>
      <c r="Q6329" s="83">
        <v>6328</v>
      </c>
      <c r="R6329" s="86">
        <v>9.5186099999999996E-2</v>
      </c>
      <c r="S6329" s="86">
        <v>0.53471299999999999</v>
      </c>
    </row>
    <row r="6330" spans="2:19" x14ac:dyDescent="0.2">
      <c r="B6330" s="33"/>
      <c r="C6330" s="171"/>
      <c r="D6330" s="33"/>
      <c r="E6330" s="33"/>
      <c r="F6330" s="33"/>
      <c r="G6330" s="33"/>
      <c r="H6330" s="33"/>
      <c r="I6330" s="171"/>
      <c r="J6330" s="33"/>
      <c r="K6330" s="33"/>
      <c r="L6330" s="84">
        <v>0.24440000000000001</v>
      </c>
      <c r="M6330" s="83">
        <v>6027.56</v>
      </c>
      <c r="N6330" s="83">
        <v>301.43599999999998</v>
      </c>
      <c r="O6330" s="83">
        <v>5726.13</v>
      </c>
      <c r="P6330" s="83">
        <v>602.87300000000005</v>
      </c>
      <c r="Q6330" s="83">
        <v>6329</v>
      </c>
      <c r="R6330" s="86">
        <v>9.5255599999999996E-2</v>
      </c>
      <c r="S6330" s="86">
        <v>0.53471299999999999</v>
      </c>
    </row>
    <row r="6331" spans="2:19" x14ac:dyDescent="0.2">
      <c r="B6331" s="33"/>
      <c r="C6331" s="171"/>
      <c r="D6331" s="33"/>
      <c r="E6331" s="33"/>
      <c r="F6331" s="33"/>
      <c r="G6331" s="33"/>
      <c r="H6331" s="33"/>
      <c r="I6331" s="171"/>
      <c r="J6331" s="33"/>
      <c r="K6331" s="33"/>
      <c r="L6331" s="84">
        <v>0.24399999999999999</v>
      </c>
      <c r="M6331" s="83">
        <v>6028.3</v>
      </c>
      <c r="N6331" s="83">
        <v>301.70400000000001</v>
      </c>
      <c r="O6331" s="83">
        <v>5726.59</v>
      </c>
      <c r="P6331" s="83">
        <v>603.40800000000002</v>
      </c>
      <c r="Q6331" s="83">
        <v>6330</v>
      </c>
      <c r="R6331" s="86">
        <v>9.5325099999999996E-2</v>
      </c>
      <c r="S6331" s="86">
        <v>0.53518699999999997</v>
      </c>
    </row>
    <row r="6332" spans="2:19" x14ac:dyDescent="0.2">
      <c r="B6332" s="33"/>
      <c r="C6332" s="171"/>
      <c r="D6332" s="33"/>
      <c r="E6332" s="33"/>
      <c r="F6332" s="33"/>
      <c r="G6332" s="33"/>
      <c r="H6332" s="33"/>
      <c r="I6332" s="171"/>
      <c r="J6332" s="33"/>
      <c r="K6332" s="33"/>
      <c r="L6332" s="84">
        <v>0.24349999999999999</v>
      </c>
      <c r="M6332" s="83">
        <v>6029.03</v>
      </c>
      <c r="N6332" s="83">
        <v>301.97199999999998</v>
      </c>
      <c r="O6332" s="83">
        <v>5727.06</v>
      </c>
      <c r="P6332" s="83">
        <v>603.94299999999998</v>
      </c>
      <c r="Q6332" s="83">
        <v>6331</v>
      </c>
      <c r="R6332" s="86">
        <v>9.5394599999999996E-2</v>
      </c>
      <c r="S6332" s="86">
        <v>0.53550399999999998</v>
      </c>
    </row>
    <row r="6333" spans="2:19" x14ac:dyDescent="0.2">
      <c r="B6333" s="33"/>
      <c r="C6333" s="171"/>
      <c r="D6333" s="33"/>
      <c r="E6333" s="33"/>
      <c r="F6333" s="33"/>
      <c r="G6333" s="33"/>
      <c r="H6333" s="33"/>
      <c r="I6333" s="171"/>
      <c r="J6333" s="33"/>
      <c r="K6333" s="33"/>
      <c r="L6333" s="84">
        <v>0.24279999999999999</v>
      </c>
      <c r="M6333" s="83">
        <v>6029.76</v>
      </c>
      <c r="N6333" s="83">
        <v>302.24</v>
      </c>
      <c r="O6333" s="83">
        <v>5727.52</v>
      </c>
      <c r="P6333" s="83">
        <v>604.47900000000004</v>
      </c>
      <c r="Q6333" s="83">
        <v>6332</v>
      </c>
      <c r="R6333" s="86">
        <v>9.5464199999999999E-2</v>
      </c>
      <c r="S6333" s="86">
        <v>0.53581999999999996</v>
      </c>
    </row>
    <row r="6334" spans="2:19" x14ac:dyDescent="0.2">
      <c r="B6334" s="33"/>
      <c r="C6334" s="171"/>
      <c r="D6334" s="33"/>
      <c r="E6334" s="33"/>
      <c r="F6334" s="33"/>
      <c r="G6334" s="33"/>
      <c r="H6334" s="33"/>
      <c r="I6334" s="171"/>
      <c r="J6334" s="33"/>
      <c r="K6334" s="33"/>
      <c r="L6334" s="84">
        <v>0.2427</v>
      </c>
      <c r="M6334" s="83">
        <v>6030.49</v>
      </c>
      <c r="N6334" s="83">
        <v>302.50799999999998</v>
      </c>
      <c r="O6334" s="83">
        <v>5727.98</v>
      </c>
      <c r="P6334" s="83">
        <v>605.01499999999999</v>
      </c>
      <c r="Q6334" s="83">
        <v>6333</v>
      </c>
      <c r="R6334" s="86">
        <v>9.5533800000000002E-2</v>
      </c>
      <c r="S6334" s="86">
        <v>0.53661199999999998</v>
      </c>
    </row>
    <row r="6335" spans="2:19" x14ac:dyDescent="0.2">
      <c r="B6335" s="33"/>
      <c r="C6335" s="171"/>
      <c r="D6335" s="33"/>
      <c r="E6335" s="33"/>
      <c r="F6335" s="33"/>
      <c r="G6335" s="33"/>
      <c r="H6335" s="33"/>
      <c r="I6335" s="171"/>
      <c r="J6335" s="33"/>
      <c r="K6335" s="33"/>
      <c r="L6335" s="84">
        <v>0.2427</v>
      </c>
      <c r="M6335" s="83">
        <v>6031.22</v>
      </c>
      <c r="N6335" s="83">
        <v>302.77600000000001</v>
      </c>
      <c r="O6335" s="83">
        <v>5728.45</v>
      </c>
      <c r="P6335" s="83">
        <v>605.55200000000002</v>
      </c>
      <c r="Q6335" s="83">
        <v>6334</v>
      </c>
      <c r="R6335" s="86">
        <v>9.5603400000000005E-2</v>
      </c>
      <c r="S6335" s="86">
        <v>0.53661199999999998</v>
      </c>
    </row>
    <row r="6336" spans="2:19" x14ac:dyDescent="0.2">
      <c r="B6336" s="33"/>
      <c r="C6336" s="171"/>
      <c r="D6336" s="33"/>
      <c r="E6336" s="33"/>
      <c r="F6336" s="33"/>
      <c r="G6336" s="33"/>
      <c r="H6336" s="33"/>
      <c r="I6336" s="171"/>
      <c r="J6336" s="33"/>
      <c r="K6336" s="33"/>
      <c r="L6336" s="84">
        <v>0.2427</v>
      </c>
      <c r="M6336" s="83">
        <v>6031.96</v>
      </c>
      <c r="N6336" s="83">
        <v>303.04399999999998</v>
      </c>
      <c r="O6336" s="83">
        <v>5728.91</v>
      </c>
      <c r="P6336" s="83">
        <v>606.08900000000006</v>
      </c>
      <c r="Q6336" s="83">
        <v>6335</v>
      </c>
      <c r="R6336" s="86">
        <v>9.5672999999999994E-2</v>
      </c>
      <c r="S6336" s="86">
        <v>0.53661199999999998</v>
      </c>
    </row>
    <row r="6337" spans="2:19" x14ac:dyDescent="0.2">
      <c r="B6337" s="33"/>
      <c r="C6337" s="171"/>
      <c r="D6337" s="33"/>
      <c r="E6337" s="33"/>
      <c r="F6337" s="33"/>
      <c r="G6337" s="33"/>
      <c r="H6337" s="33"/>
      <c r="I6337" s="171"/>
      <c r="J6337" s="33"/>
      <c r="K6337" s="33"/>
      <c r="L6337" s="84">
        <v>0.2427</v>
      </c>
      <c r="M6337" s="83">
        <v>6032.69</v>
      </c>
      <c r="N6337" s="83">
        <v>303.31299999999999</v>
      </c>
      <c r="O6337" s="83">
        <v>5729.37</v>
      </c>
      <c r="P6337" s="83">
        <v>606.62599999999998</v>
      </c>
      <c r="Q6337" s="83">
        <v>6336</v>
      </c>
      <c r="R6337" s="86">
        <v>9.57427E-2</v>
      </c>
      <c r="S6337" s="86">
        <v>0.53661199999999998</v>
      </c>
    </row>
    <row r="6338" spans="2:19" x14ac:dyDescent="0.2">
      <c r="B6338" s="33"/>
      <c r="C6338" s="171"/>
      <c r="D6338" s="33"/>
      <c r="E6338" s="33"/>
      <c r="F6338" s="33"/>
      <c r="G6338" s="33"/>
      <c r="H6338" s="33"/>
      <c r="I6338" s="171"/>
      <c r="J6338" s="33"/>
      <c r="K6338" s="33"/>
      <c r="L6338" s="84">
        <v>0.24229999999999999</v>
      </c>
      <c r="M6338" s="83">
        <v>6033.42</v>
      </c>
      <c r="N6338" s="83">
        <v>303.58199999999999</v>
      </c>
      <c r="O6338" s="83">
        <v>5729.84</v>
      </c>
      <c r="P6338" s="83">
        <v>607.16300000000001</v>
      </c>
      <c r="Q6338" s="83">
        <v>6337</v>
      </c>
      <c r="R6338" s="86">
        <v>9.5812400000000006E-2</v>
      </c>
      <c r="S6338" s="86">
        <v>0.53740299999999996</v>
      </c>
    </row>
    <row r="6339" spans="2:19" x14ac:dyDescent="0.2">
      <c r="B6339" s="33"/>
      <c r="C6339" s="171"/>
      <c r="D6339" s="33"/>
      <c r="E6339" s="33"/>
      <c r="F6339" s="33"/>
      <c r="G6339" s="33"/>
      <c r="H6339" s="33"/>
      <c r="I6339" s="171"/>
      <c r="J6339" s="33"/>
      <c r="K6339" s="33"/>
      <c r="L6339" s="84">
        <v>0.2419</v>
      </c>
      <c r="M6339" s="83">
        <v>6034.15</v>
      </c>
      <c r="N6339" s="83">
        <v>303.85000000000002</v>
      </c>
      <c r="O6339" s="83">
        <v>5730.3</v>
      </c>
      <c r="P6339" s="83">
        <v>607.70100000000002</v>
      </c>
      <c r="Q6339" s="83">
        <v>6338</v>
      </c>
      <c r="R6339" s="86">
        <v>9.5882099999999998E-2</v>
      </c>
      <c r="S6339" s="86">
        <v>0.53771899999999995</v>
      </c>
    </row>
    <row r="6340" spans="2:19" x14ac:dyDescent="0.2">
      <c r="B6340" s="33"/>
      <c r="C6340" s="171"/>
      <c r="D6340" s="33"/>
      <c r="E6340" s="33"/>
      <c r="F6340" s="33"/>
      <c r="G6340" s="33"/>
      <c r="H6340" s="33"/>
      <c r="I6340" s="171"/>
      <c r="J6340" s="33"/>
      <c r="K6340" s="33"/>
      <c r="L6340" s="84">
        <v>0.2414</v>
      </c>
      <c r="M6340" s="83">
        <v>6034.88</v>
      </c>
      <c r="N6340" s="83">
        <v>304.11900000000003</v>
      </c>
      <c r="O6340" s="83">
        <v>5730.76</v>
      </c>
      <c r="P6340" s="83">
        <v>608.23900000000003</v>
      </c>
      <c r="Q6340" s="83">
        <v>6339</v>
      </c>
      <c r="R6340" s="86">
        <v>9.5951900000000007E-2</v>
      </c>
      <c r="S6340" s="86">
        <v>0.53803599999999996</v>
      </c>
    </row>
    <row r="6341" spans="2:19" x14ac:dyDescent="0.2">
      <c r="B6341" s="33"/>
      <c r="C6341" s="171"/>
      <c r="D6341" s="33"/>
      <c r="E6341" s="33"/>
      <c r="F6341" s="33"/>
      <c r="G6341" s="33"/>
      <c r="H6341" s="33"/>
      <c r="I6341" s="171"/>
      <c r="J6341" s="33"/>
      <c r="K6341" s="33"/>
      <c r="L6341" s="84">
        <v>0.24110000000000001</v>
      </c>
      <c r="M6341" s="83">
        <v>6035.61</v>
      </c>
      <c r="N6341" s="83">
        <v>304.38900000000001</v>
      </c>
      <c r="O6341" s="83">
        <v>5731.22</v>
      </c>
      <c r="P6341" s="83">
        <v>608.77700000000004</v>
      </c>
      <c r="Q6341" s="83">
        <v>6340</v>
      </c>
      <c r="R6341" s="86">
        <v>9.6021700000000001E-2</v>
      </c>
      <c r="S6341" s="86">
        <v>0.53835200000000005</v>
      </c>
    </row>
    <row r="6342" spans="2:19" x14ac:dyDescent="0.2">
      <c r="B6342" s="33"/>
      <c r="C6342" s="171"/>
      <c r="D6342" s="33"/>
      <c r="E6342" s="33"/>
      <c r="F6342" s="33"/>
      <c r="G6342" s="33"/>
      <c r="H6342" s="33"/>
      <c r="I6342" s="171"/>
      <c r="J6342" s="33"/>
      <c r="K6342" s="33"/>
      <c r="L6342" s="84">
        <v>0.24010000000000001</v>
      </c>
      <c r="M6342" s="83">
        <v>6036.34</v>
      </c>
      <c r="N6342" s="83">
        <v>304.65800000000002</v>
      </c>
      <c r="O6342" s="83">
        <v>5731.68</v>
      </c>
      <c r="P6342" s="83">
        <v>609.31600000000003</v>
      </c>
      <c r="Q6342" s="83">
        <v>6341</v>
      </c>
      <c r="R6342" s="86">
        <v>9.6091499999999996E-2</v>
      </c>
      <c r="S6342" s="86">
        <v>0.53866899999999995</v>
      </c>
    </row>
    <row r="6343" spans="2:19" x14ac:dyDescent="0.2">
      <c r="B6343" s="33"/>
      <c r="C6343" s="171"/>
      <c r="D6343" s="33"/>
      <c r="E6343" s="33"/>
      <c r="F6343" s="33"/>
      <c r="G6343" s="33"/>
      <c r="H6343" s="33"/>
      <c r="I6343" s="171"/>
      <c r="J6343" s="33"/>
      <c r="K6343" s="33"/>
      <c r="L6343" s="84">
        <v>0.24</v>
      </c>
      <c r="M6343" s="83">
        <v>6037.07</v>
      </c>
      <c r="N6343" s="83">
        <v>304.92700000000002</v>
      </c>
      <c r="O6343" s="83">
        <v>5732.15</v>
      </c>
      <c r="P6343" s="83">
        <v>609.85500000000002</v>
      </c>
      <c r="Q6343" s="83">
        <v>6342</v>
      </c>
      <c r="R6343" s="86">
        <v>9.6161300000000005E-2</v>
      </c>
      <c r="S6343" s="86">
        <v>0.53898500000000005</v>
      </c>
    </row>
    <row r="6344" spans="2:19" x14ac:dyDescent="0.2">
      <c r="B6344" s="33"/>
      <c r="C6344" s="171"/>
      <c r="D6344" s="33"/>
      <c r="E6344" s="33"/>
      <c r="F6344" s="33"/>
      <c r="G6344" s="33"/>
      <c r="H6344" s="33"/>
      <c r="I6344" s="171"/>
      <c r="J6344" s="33"/>
      <c r="K6344" s="33"/>
      <c r="L6344" s="84">
        <v>0.23849999999999999</v>
      </c>
      <c r="M6344" s="83">
        <v>6037.8</v>
      </c>
      <c r="N6344" s="83">
        <v>305.197</v>
      </c>
      <c r="O6344" s="83">
        <v>5732.61</v>
      </c>
      <c r="P6344" s="83">
        <v>610.39400000000001</v>
      </c>
      <c r="Q6344" s="83">
        <v>6343</v>
      </c>
      <c r="R6344" s="86">
        <v>9.6231200000000003E-2</v>
      </c>
      <c r="S6344" s="86">
        <v>0.53930199999999995</v>
      </c>
    </row>
    <row r="6345" spans="2:19" x14ac:dyDescent="0.2">
      <c r="B6345" s="33"/>
      <c r="C6345" s="171"/>
      <c r="D6345" s="33"/>
      <c r="E6345" s="33"/>
      <c r="F6345" s="33"/>
      <c r="G6345" s="33"/>
      <c r="H6345" s="33"/>
      <c r="I6345" s="171"/>
      <c r="J6345" s="33"/>
      <c r="K6345" s="33"/>
      <c r="L6345" s="84">
        <v>0.23830000000000001</v>
      </c>
      <c r="M6345" s="83">
        <v>6038.53</v>
      </c>
      <c r="N6345" s="83">
        <v>305.46699999999998</v>
      </c>
      <c r="O6345" s="83">
        <v>5733.07</v>
      </c>
      <c r="P6345" s="83">
        <v>610.93399999999997</v>
      </c>
      <c r="Q6345" s="83">
        <v>6344</v>
      </c>
      <c r="R6345" s="86">
        <v>9.6300999999999998E-2</v>
      </c>
      <c r="S6345" s="86">
        <v>0.53961800000000004</v>
      </c>
    </row>
    <row r="6346" spans="2:19" x14ac:dyDescent="0.2">
      <c r="B6346" s="33"/>
      <c r="C6346" s="171"/>
      <c r="D6346" s="33"/>
      <c r="E6346" s="33"/>
      <c r="F6346" s="33"/>
      <c r="G6346" s="33"/>
      <c r="H6346" s="33"/>
      <c r="I6346" s="171"/>
      <c r="J6346" s="33"/>
      <c r="K6346" s="33"/>
      <c r="L6346" s="84">
        <v>0.23760000000000001</v>
      </c>
      <c r="M6346" s="83">
        <v>6039.26</v>
      </c>
      <c r="N6346" s="83">
        <v>305.73700000000002</v>
      </c>
      <c r="O6346" s="83">
        <v>5733.53</v>
      </c>
      <c r="P6346" s="83">
        <v>611.47400000000005</v>
      </c>
      <c r="Q6346" s="83">
        <v>6345</v>
      </c>
      <c r="R6346" s="86">
        <v>9.6370999999999998E-2</v>
      </c>
      <c r="S6346" s="86">
        <v>0.53993500000000005</v>
      </c>
    </row>
    <row r="6347" spans="2:19" x14ac:dyDescent="0.2">
      <c r="B6347" s="33"/>
      <c r="C6347" s="171"/>
      <c r="D6347" s="33"/>
      <c r="E6347" s="33"/>
      <c r="F6347" s="33"/>
      <c r="G6347" s="33"/>
      <c r="H6347" s="33"/>
      <c r="I6347" s="171"/>
      <c r="J6347" s="33"/>
      <c r="K6347" s="33"/>
      <c r="L6347" s="84">
        <v>0.23730000000000001</v>
      </c>
      <c r="M6347" s="83">
        <v>6039.99</v>
      </c>
      <c r="N6347" s="83">
        <v>306.00700000000001</v>
      </c>
      <c r="O6347" s="83">
        <v>5733.99</v>
      </c>
      <c r="P6347" s="83">
        <v>612.01400000000001</v>
      </c>
      <c r="Q6347" s="83">
        <v>6346</v>
      </c>
      <c r="R6347" s="86">
        <v>9.6440899999999996E-2</v>
      </c>
      <c r="S6347" s="86">
        <v>0.54072600000000004</v>
      </c>
    </row>
    <row r="6348" spans="2:19" x14ac:dyDescent="0.2">
      <c r="B6348" s="33"/>
      <c r="C6348" s="171"/>
      <c r="D6348" s="33"/>
      <c r="E6348" s="33"/>
      <c r="F6348" s="33"/>
      <c r="G6348" s="33"/>
      <c r="H6348" s="33"/>
      <c r="I6348" s="171"/>
      <c r="J6348" s="33"/>
      <c r="K6348" s="33"/>
      <c r="L6348" s="84">
        <v>0.23730000000000001</v>
      </c>
      <c r="M6348" s="83">
        <v>6040.72</v>
      </c>
      <c r="N6348" s="83">
        <v>306.27699999999999</v>
      </c>
      <c r="O6348" s="83">
        <v>5734.45</v>
      </c>
      <c r="P6348" s="83">
        <v>612.55499999999995</v>
      </c>
      <c r="Q6348" s="83">
        <v>6347</v>
      </c>
      <c r="R6348" s="86">
        <v>9.6510899999999997E-2</v>
      </c>
      <c r="S6348" s="86">
        <v>0.54072600000000004</v>
      </c>
    </row>
    <row r="6349" spans="2:19" x14ac:dyDescent="0.2">
      <c r="B6349" s="33"/>
      <c r="C6349" s="171"/>
      <c r="D6349" s="33"/>
      <c r="E6349" s="33"/>
      <c r="F6349" s="33"/>
      <c r="G6349" s="33"/>
      <c r="H6349" s="33"/>
      <c r="I6349" s="171"/>
      <c r="J6349" s="33"/>
      <c r="K6349" s="33"/>
      <c r="L6349" s="84">
        <v>0.23730000000000001</v>
      </c>
      <c r="M6349" s="83">
        <v>6041.45</v>
      </c>
      <c r="N6349" s="83">
        <v>306.548</v>
      </c>
      <c r="O6349" s="83">
        <v>5734.9</v>
      </c>
      <c r="P6349" s="83">
        <v>613.09500000000003</v>
      </c>
      <c r="Q6349" s="83">
        <v>6348</v>
      </c>
      <c r="R6349" s="86">
        <v>9.6580899999999997E-2</v>
      </c>
      <c r="S6349" s="86">
        <v>0.54072600000000004</v>
      </c>
    </row>
    <row r="6350" spans="2:19" x14ac:dyDescent="0.2">
      <c r="B6350" s="33"/>
      <c r="C6350" s="171"/>
      <c r="D6350" s="33"/>
      <c r="E6350" s="33"/>
      <c r="F6350" s="33"/>
      <c r="G6350" s="33"/>
      <c r="H6350" s="33"/>
      <c r="I6350" s="171"/>
      <c r="J6350" s="33"/>
      <c r="K6350" s="33"/>
      <c r="L6350" s="84">
        <v>0.23730000000000001</v>
      </c>
      <c r="M6350" s="83">
        <v>6042.18</v>
      </c>
      <c r="N6350" s="83">
        <v>306.81799999999998</v>
      </c>
      <c r="O6350" s="83">
        <v>5735.36</v>
      </c>
      <c r="P6350" s="83">
        <v>613.63699999999994</v>
      </c>
      <c r="Q6350" s="83">
        <v>6349</v>
      </c>
      <c r="R6350" s="86">
        <v>9.6650899999999998E-2</v>
      </c>
      <c r="S6350" s="86">
        <v>0.54072600000000004</v>
      </c>
    </row>
    <row r="6351" spans="2:19" x14ac:dyDescent="0.2">
      <c r="B6351" s="33"/>
      <c r="C6351" s="171"/>
      <c r="D6351" s="33"/>
      <c r="E6351" s="33"/>
      <c r="F6351" s="33"/>
      <c r="G6351" s="33"/>
      <c r="H6351" s="33"/>
      <c r="I6351" s="171"/>
      <c r="J6351" s="33"/>
      <c r="K6351" s="33"/>
      <c r="L6351" s="84">
        <v>0.2366</v>
      </c>
      <c r="M6351" s="83">
        <v>6042.91</v>
      </c>
      <c r="N6351" s="83">
        <v>307.089</v>
      </c>
      <c r="O6351" s="83">
        <v>5735.82</v>
      </c>
      <c r="P6351" s="83">
        <v>614.178</v>
      </c>
      <c r="Q6351" s="83">
        <v>6350</v>
      </c>
      <c r="R6351" s="86">
        <v>9.6721000000000001E-2</v>
      </c>
      <c r="S6351" s="86">
        <v>0.54151700000000003</v>
      </c>
    </row>
    <row r="6352" spans="2:19" x14ac:dyDescent="0.2">
      <c r="B6352" s="33"/>
      <c r="C6352" s="171"/>
      <c r="D6352" s="33"/>
      <c r="E6352" s="33"/>
      <c r="F6352" s="33"/>
      <c r="G6352" s="33"/>
      <c r="H6352" s="33"/>
      <c r="I6352" s="171"/>
      <c r="J6352" s="33"/>
      <c r="K6352" s="33"/>
      <c r="L6352" s="84">
        <v>0.23630000000000001</v>
      </c>
      <c r="M6352" s="83">
        <v>6043.64</v>
      </c>
      <c r="N6352" s="83">
        <v>307.36</v>
      </c>
      <c r="O6352" s="83">
        <v>5736.28</v>
      </c>
      <c r="P6352" s="83">
        <v>614.72</v>
      </c>
      <c r="Q6352" s="83">
        <v>6351</v>
      </c>
      <c r="R6352" s="86">
        <v>9.6791100000000005E-2</v>
      </c>
      <c r="S6352" s="86">
        <v>0.54199200000000003</v>
      </c>
    </row>
    <row r="6353" spans="2:19" x14ac:dyDescent="0.2">
      <c r="B6353" s="33"/>
      <c r="C6353" s="171"/>
      <c r="D6353" s="33"/>
      <c r="E6353" s="33"/>
      <c r="F6353" s="33"/>
      <c r="G6353" s="33"/>
      <c r="H6353" s="33"/>
      <c r="I6353" s="171"/>
      <c r="J6353" s="33"/>
      <c r="K6353" s="33"/>
      <c r="L6353" s="84">
        <v>0.23630000000000001</v>
      </c>
      <c r="M6353" s="83">
        <v>6044.37</v>
      </c>
      <c r="N6353" s="83">
        <v>307.63099999999997</v>
      </c>
      <c r="O6353" s="83">
        <v>5736.74</v>
      </c>
      <c r="P6353" s="83">
        <v>615.26199999999994</v>
      </c>
      <c r="Q6353" s="83">
        <v>6352</v>
      </c>
      <c r="R6353" s="86">
        <v>9.6861199999999995E-2</v>
      </c>
      <c r="S6353" s="86">
        <v>0.54199200000000003</v>
      </c>
    </row>
    <row r="6354" spans="2:19" x14ac:dyDescent="0.2">
      <c r="B6354" s="33"/>
      <c r="C6354" s="171"/>
      <c r="D6354" s="33"/>
      <c r="E6354" s="33"/>
      <c r="F6354" s="33"/>
      <c r="G6354" s="33"/>
      <c r="H6354" s="33"/>
      <c r="I6354" s="171"/>
      <c r="J6354" s="33"/>
      <c r="K6354" s="33"/>
      <c r="L6354" s="84">
        <v>0.2361</v>
      </c>
      <c r="M6354" s="83">
        <v>6045.1</v>
      </c>
      <c r="N6354" s="83">
        <v>307.90199999999999</v>
      </c>
      <c r="O6354" s="83">
        <v>5737.2</v>
      </c>
      <c r="P6354" s="83">
        <v>615.80499999999995</v>
      </c>
      <c r="Q6354" s="83">
        <v>6353</v>
      </c>
      <c r="R6354" s="86">
        <v>9.6931299999999998E-2</v>
      </c>
      <c r="S6354" s="86">
        <v>0.54246700000000003</v>
      </c>
    </row>
    <row r="6355" spans="2:19" x14ac:dyDescent="0.2">
      <c r="B6355" s="33"/>
      <c r="C6355" s="171"/>
      <c r="D6355" s="33"/>
      <c r="E6355" s="33"/>
      <c r="F6355" s="33"/>
      <c r="G6355" s="33"/>
      <c r="H6355" s="33"/>
      <c r="I6355" s="171"/>
      <c r="J6355" s="33"/>
      <c r="K6355" s="33"/>
      <c r="L6355" s="84">
        <v>0.2354</v>
      </c>
      <c r="M6355" s="83">
        <v>6045.83</v>
      </c>
      <c r="N6355" s="83">
        <v>308.17399999999998</v>
      </c>
      <c r="O6355" s="83">
        <v>5737.65</v>
      </c>
      <c r="P6355" s="83">
        <v>616.34699999999998</v>
      </c>
      <c r="Q6355" s="83">
        <v>6354</v>
      </c>
      <c r="R6355" s="86">
        <v>9.7001500000000004E-2</v>
      </c>
      <c r="S6355" s="86">
        <v>0.54278300000000002</v>
      </c>
    </row>
    <row r="6356" spans="2:19" x14ac:dyDescent="0.2">
      <c r="B6356" s="33"/>
      <c r="C6356" s="171"/>
      <c r="D6356" s="33"/>
      <c r="E6356" s="33"/>
      <c r="F6356" s="33"/>
      <c r="G6356" s="33"/>
      <c r="H6356" s="33"/>
      <c r="I6356" s="171"/>
      <c r="J6356" s="33"/>
      <c r="K6356" s="33"/>
      <c r="L6356" s="84">
        <v>0.23519999999999999</v>
      </c>
      <c r="M6356" s="83">
        <v>6046.55</v>
      </c>
      <c r="N6356" s="83">
        <v>308.44499999999999</v>
      </c>
      <c r="O6356" s="83">
        <v>5738.11</v>
      </c>
      <c r="P6356" s="83">
        <v>616.89099999999996</v>
      </c>
      <c r="Q6356" s="83">
        <v>6355</v>
      </c>
      <c r="R6356" s="86">
        <v>9.7071699999999997E-2</v>
      </c>
      <c r="S6356" s="86">
        <v>0.54310000000000003</v>
      </c>
    </row>
    <row r="6357" spans="2:19" x14ac:dyDescent="0.2">
      <c r="B6357" s="33"/>
      <c r="C6357" s="171"/>
      <c r="D6357" s="33"/>
      <c r="E6357" s="33"/>
      <c r="F6357" s="33"/>
      <c r="G6357" s="33"/>
      <c r="H6357" s="33"/>
      <c r="I6357" s="171"/>
      <c r="J6357" s="33"/>
      <c r="K6357" s="33"/>
      <c r="L6357" s="84">
        <v>0.2351</v>
      </c>
      <c r="M6357" s="83">
        <v>6047.28</v>
      </c>
      <c r="N6357" s="83">
        <v>308.71699999999998</v>
      </c>
      <c r="O6357" s="83">
        <v>5738.57</v>
      </c>
      <c r="P6357" s="83">
        <v>617.43399999999997</v>
      </c>
      <c r="Q6357" s="83">
        <v>6356</v>
      </c>
      <c r="R6357" s="86">
        <v>9.7141900000000003E-2</v>
      </c>
      <c r="S6357" s="86">
        <v>0.54341600000000001</v>
      </c>
    </row>
    <row r="6358" spans="2:19" x14ac:dyDescent="0.2">
      <c r="B6358" s="33"/>
      <c r="C6358" s="171"/>
      <c r="D6358" s="33"/>
      <c r="E6358" s="33"/>
      <c r="F6358" s="33"/>
      <c r="G6358" s="33"/>
      <c r="H6358" s="33"/>
      <c r="I6358" s="171"/>
      <c r="J6358" s="33"/>
      <c r="K6358" s="33"/>
      <c r="L6358" s="84">
        <v>0.2349</v>
      </c>
      <c r="M6358" s="83">
        <v>6048.01</v>
      </c>
      <c r="N6358" s="83">
        <v>308.98899999999998</v>
      </c>
      <c r="O6358" s="83">
        <v>5739.02</v>
      </c>
      <c r="P6358" s="83">
        <v>617.97799999999995</v>
      </c>
      <c r="Q6358" s="83">
        <v>6357</v>
      </c>
      <c r="R6358" s="86">
        <v>9.7212199999999999E-2</v>
      </c>
      <c r="S6358" s="86">
        <v>0.54373300000000002</v>
      </c>
    </row>
    <row r="6359" spans="2:19" x14ac:dyDescent="0.2">
      <c r="B6359" s="33"/>
      <c r="C6359" s="171"/>
      <c r="D6359" s="33"/>
      <c r="E6359" s="33"/>
      <c r="F6359" s="33"/>
      <c r="G6359" s="33"/>
      <c r="H6359" s="33"/>
      <c r="I6359" s="171"/>
      <c r="J6359" s="33"/>
      <c r="K6359" s="33"/>
      <c r="L6359" s="84">
        <v>0.2344</v>
      </c>
      <c r="M6359" s="83">
        <v>6048.74</v>
      </c>
      <c r="N6359" s="83">
        <v>309.26100000000002</v>
      </c>
      <c r="O6359" s="83">
        <v>5739.48</v>
      </c>
      <c r="P6359" s="83">
        <v>618.52200000000005</v>
      </c>
      <c r="Q6359" s="83">
        <v>6358</v>
      </c>
      <c r="R6359" s="86">
        <v>9.7282400000000005E-2</v>
      </c>
      <c r="S6359" s="86">
        <v>0.544049</v>
      </c>
    </row>
    <row r="6360" spans="2:19" x14ac:dyDescent="0.2">
      <c r="B6360" s="33"/>
      <c r="C6360" s="171"/>
      <c r="D6360" s="33"/>
      <c r="E6360" s="33"/>
      <c r="F6360" s="33"/>
      <c r="G6360" s="33"/>
      <c r="H6360" s="33"/>
      <c r="I6360" s="171"/>
      <c r="J6360" s="33"/>
      <c r="K6360" s="33"/>
      <c r="L6360" s="84">
        <v>0.23430000000000001</v>
      </c>
      <c r="M6360" s="83">
        <v>6049.47</v>
      </c>
      <c r="N6360" s="83">
        <v>309.53300000000002</v>
      </c>
      <c r="O6360" s="83">
        <v>5739.93</v>
      </c>
      <c r="P6360" s="83">
        <v>619.06600000000003</v>
      </c>
      <c r="Q6360" s="83">
        <v>6359</v>
      </c>
      <c r="R6360" s="86">
        <v>9.73527E-2</v>
      </c>
      <c r="S6360" s="86">
        <v>0.54452400000000001</v>
      </c>
    </row>
    <row r="6361" spans="2:19" x14ac:dyDescent="0.2">
      <c r="B6361" s="33"/>
      <c r="C6361" s="171"/>
      <c r="D6361" s="33"/>
      <c r="E6361" s="33"/>
      <c r="F6361" s="33"/>
      <c r="G6361" s="33"/>
      <c r="H6361" s="33"/>
      <c r="I6361" s="171"/>
      <c r="J6361" s="33"/>
      <c r="K6361" s="33"/>
      <c r="L6361" s="84">
        <v>0.23430000000000001</v>
      </c>
      <c r="M6361" s="83">
        <v>6050.19</v>
      </c>
      <c r="N6361" s="83">
        <v>309.80500000000001</v>
      </c>
      <c r="O6361" s="83">
        <v>5740.39</v>
      </c>
      <c r="P6361" s="83">
        <v>619.61099999999999</v>
      </c>
      <c r="Q6361" s="83">
        <v>6360</v>
      </c>
      <c r="R6361" s="86">
        <v>9.7423099999999999E-2</v>
      </c>
      <c r="S6361" s="86">
        <v>0.54452400000000001</v>
      </c>
    </row>
    <row r="6362" spans="2:19" x14ac:dyDescent="0.2">
      <c r="B6362" s="33"/>
      <c r="C6362" s="171"/>
      <c r="D6362" s="33"/>
      <c r="E6362" s="33"/>
      <c r="F6362" s="33"/>
      <c r="G6362" s="33"/>
      <c r="H6362" s="33"/>
      <c r="I6362" s="171"/>
      <c r="J6362" s="33"/>
      <c r="K6362" s="33"/>
      <c r="L6362" s="84">
        <v>0.23369999999999999</v>
      </c>
      <c r="M6362" s="83">
        <v>6050.92</v>
      </c>
      <c r="N6362" s="83">
        <v>310.07799999999997</v>
      </c>
      <c r="O6362" s="83">
        <v>5740.84</v>
      </c>
      <c r="P6362" s="83">
        <v>620.15599999999995</v>
      </c>
      <c r="Q6362" s="83">
        <v>6361</v>
      </c>
      <c r="R6362" s="86">
        <v>9.7493399999999994E-2</v>
      </c>
      <c r="S6362" s="86">
        <v>0.54499900000000001</v>
      </c>
    </row>
    <row r="6363" spans="2:19" x14ac:dyDescent="0.2">
      <c r="B6363" s="33"/>
      <c r="C6363" s="171"/>
      <c r="D6363" s="33"/>
      <c r="E6363" s="33"/>
      <c r="F6363" s="33"/>
      <c r="G6363" s="33"/>
      <c r="H6363" s="33"/>
      <c r="I6363" s="171"/>
      <c r="J6363" s="33"/>
      <c r="K6363" s="33"/>
      <c r="L6363" s="84">
        <v>0.23350000000000001</v>
      </c>
      <c r="M6363" s="83">
        <v>6051.65</v>
      </c>
      <c r="N6363" s="83">
        <v>310.351</v>
      </c>
      <c r="O6363" s="83">
        <v>5741.3</v>
      </c>
      <c r="P6363" s="83">
        <v>620.70100000000002</v>
      </c>
      <c r="Q6363" s="83">
        <v>6362</v>
      </c>
      <c r="R6363" s="86">
        <v>9.7563800000000006E-2</v>
      </c>
      <c r="S6363" s="86">
        <v>0.54531499999999999</v>
      </c>
    </row>
    <row r="6364" spans="2:19" x14ac:dyDescent="0.2">
      <c r="B6364" s="33"/>
      <c r="C6364" s="171"/>
      <c r="D6364" s="33"/>
      <c r="E6364" s="33"/>
      <c r="F6364" s="33"/>
      <c r="G6364" s="33"/>
      <c r="H6364" s="33"/>
      <c r="I6364" s="171"/>
      <c r="J6364" s="33"/>
      <c r="K6364" s="33"/>
      <c r="L6364" s="84">
        <v>0.23319999999999999</v>
      </c>
      <c r="M6364" s="83">
        <v>6052.38</v>
      </c>
      <c r="N6364" s="83">
        <v>310.62299999999999</v>
      </c>
      <c r="O6364" s="83">
        <v>5741.75</v>
      </c>
      <c r="P6364" s="83">
        <v>621.24699999999996</v>
      </c>
      <c r="Q6364" s="83">
        <v>6363</v>
      </c>
      <c r="R6364" s="86">
        <v>9.7634200000000004E-2</v>
      </c>
      <c r="S6364" s="86">
        <v>0.54563200000000001</v>
      </c>
    </row>
    <row r="6365" spans="2:19" x14ac:dyDescent="0.2">
      <c r="B6365" s="33"/>
      <c r="C6365" s="171"/>
      <c r="D6365" s="33"/>
      <c r="E6365" s="33"/>
      <c r="F6365" s="33"/>
      <c r="G6365" s="33"/>
      <c r="H6365" s="33"/>
      <c r="I6365" s="171"/>
      <c r="J6365" s="33"/>
      <c r="K6365" s="33"/>
      <c r="L6365" s="84">
        <v>0.23250000000000001</v>
      </c>
      <c r="M6365" s="83">
        <v>6053.1</v>
      </c>
      <c r="N6365" s="83">
        <v>310.89600000000002</v>
      </c>
      <c r="O6365" s="83">
        <v>5742.21</v>
      </c>
      <c r="P6365" s="83">
        <v>621.79300000000001</v>
      </c>
      <c r="Q6365" s="83">
        <v>6364</v>
      </c>
      <c r="R6365" s="86">
        <v>9.7704700000000005E-2</v>
      </c>
      <c r="S6365" s="86">
        <v>0.54594799999999999</v>
      </c>
    </row>
    <row r="6366" spans="2:19" x14ac:dyDescent="0.2">
      <c r="B6366" s="33"/>
      <c r="C6366" s="171"/>
      <c r="D6366" s="33"/>
      <c r="E6366" s="33"/>
      <c r="F6366" s="33"/>
      <c r="G6366" s="33"/>
      <c r="H6366" s="33"/>
      <c r="I6366" s="171"/>
      <c r="J6366" s="33"/>
      <c r="K6366" s="33"/>
      <c r="L6366" s="84">
        <v>0.2319</v>
      </c>
      <c r="M6366" s="83">
        <v>6053.83</v>
      </c>
      <c r="N6366" s="83">
        <v>311.16899999999998</v>
      </c>
      <c r="O6366" s="83">
        <v>5742.66</v>
      </c>
      <c r="P6366" s="83">
        <v>622.33900000000006</v>
      </c>
      <c r="Q6366" s="83">
        <v>6365</v>
      </c>
      <c r="R6366" s="86">
        <v>9.7775200000000007E-2</v>
      </c>
      <c r="S6366" s="86">
        <v>0.54626399999999997</v>
      </c>
    </row>
    <row r="6367" spans="2:19" x14ac:dyDescent="0.2">
      <c r="B6367" s="33"/>
      <c r="C6367" s="171"/>
      <c r="D6367" s="33"/>
      <c r="E6367" s="33"/>
      <c r="F6367" s="33"/>
      <c r="G6367" s="33"/>
      <c r="H6367" s="33"/>
      <c r="I6367" s="171"/>
      <c r="J6367" s="33"/>
      <c r="K6367" s="33"/>
      <c r="L6367" s="84">
        <v>0.23150000000000001</v>
      </c>
      <c r="M6367" s="83">
        <v>6054.56</v>
      </c>
      <c r="N6367" s="83">
        <v>311.44299999999998</v>
      </c>
      <c r="O6367" s="83">
        <v>5743.11</v>
      </c>
      <c r="P6367" s="83">
        <v>622.88599999999997</v>
      </c>
      <c r="Q6367" s="83">
        <v>6366</v>
      </c>
      <c r="R6367" s="86">
        <v>9.7845699999999994E-2</v>
      </c>
      <c r="S6367" s="86">
        <v>0.54658099999999998</v>
      </c>
    </row>
    <row r="6368" spans="2:19" x14ac:dyDescent="0.2">
      <c r="B6368" s="33"/>
      <c r="C6368" s="171"/>
      <c r="D6368" s="33"/>
      <c r="E6368" s="33"/>
      <c r="F6368" s="33"/>
      <c r="G6368" s="33"/>
      <c r="H6368" s="33"/>
      <c r="I6368" s="171"/>
      <c r="J6368" s="33"/>
      <c r="K6368" s="33"/>
      <c r="L6368" s="84">
        <v>0.23080000000000001</v>
      </c>
      <c r="M6368" s="83">
        <v>6055.28</v>
      </c>
      <c r="N6368" s="83">
        <v>311.71600000000001</v>
      </c>
      <c r="O6368" s="83">
        <v>5743.57</v>
      </c>
      <c r="P6368" s="83">
        <v>623.43200000000002</v>
      </c>
      <c r="Q6368" s="83">
        <v>6367</v>
      </c>
      <c r="R6368" s="86">
        <v>9.7916199999999995E-2</v>
      </c>
      <c r="S6368" s="86">
        <v>0.54689699999999997</v>
      </c>
    </row>
    <row r="6369" spans="2:19" x14ac:dyDescent="0.2">
      <c r="B6369" s="33"/>
      <c r="C6369" s="171"/>
      <c r="D6369" s="33"/>
      <c r="E6369" s="33"/>
      <c r="F6369" s="33"/>
      <c r="G6369" s="33"/>
      <c r="H6369" s="33"/>
      <c r="I6369" s="171"/>
      <c r="J6369" s="33"/>
      <c r="K6369" s="33"/>
      <c r="L6369" s="84">
        <v>0.23050000000000001</v>
      </c>
      <c r="M6369" s="83">
        <v>6056.01</v>
      </c>
      <c r="N6369" s="83">
        <v>311.99</v>
      </c>
      <c r="O6369" s="83">
        <v>5744.02</v>
      </c>
      <c r="P6369" s="83">
        <v>623.98</v>
      </c>
      <c r="Q6369" s="83">
        <v>6368</v>
      </c>
      <c r="R6369" s="86">
        <v>9.7986799999999999E-2</v>
      </c>
      <c r="S6369" s="86">
        <v>0.54721399999999998</v>
      </c>
    </row>
    <row r="6370" spans="2:19" x14ac:dyDescent="0.2">
      <c r="B6370" s="33"/>
      <c r="C6370" s="171"/>
      <c r="D6370" s="33"/>
      <c r="E6370" s="33"/>
      <c r="F6370" s="33"/>
      <c r="G6370" s="33"/>
      <c r="H6370" s="33"/>
      <c r="I6370" s="171"/>
      <c r="J6370" s="33"/>
      <c r="K6370" s="33"/>
      <c r="L6370" s="84">
        <v>0.23039999999999999</v>
      </c>
      <c r="M6370" s="83">
        <v>6056.74</v>
      </c>
      <c r="N6370" s="83">
        <v>312.26400000000001</v>
      </c>
      <c r="O6370" s="83">
        <v>5744.47</v>
      </c>
      <c r="P6370" s="83">
        <v>624.52700000000004</v>
      </c>
      <c r="Q6370" s="83">
        <v>6369</v>
      </c>
      <c r="R6370" s="86">
        <v>9.80573E-2</v>
      </c>
      <c r="S6370" s="86">
        <v>0.54752999999999996</v>
      </c>
    </row>
    <row r="6371" spans="2:19" x14ac:dyDescent="0.2">
      <c r="B6371" s="33"/>
      <c r="C6371" s="171"/>
      <c r="D6371" s="33"/>
      <c r="E6371" s="33"/>
      <c r="F6371" s="33"/>
      <c r="G6371" s="33"/>
      <c r="H6371" s="33"/>
      <c r="I6371" s="171"/>
      <c r="J6371" s="33"/>
      <c r="K6371" s="33"/>
      <c r="L6371" s="84">
        <v>0.22989999999999999</v>
      </c>
      <c r="M6371" s="83">
        <v>6057.46</v>
      </c>
      <c r="N6371" s="83">
        <v>312.53800000000001</v>
      </c>
      <c r="O6371" s="83">
        <v>5744.92</v>
      </c>
      <c r="P6371" s="83">
        <v>625.07500000000005</v>
      </c>
      <c r="Q6371" s="83">
        <v>6370</v>
      </c>
      <c r="R6371" s="86">
        <v>9.8127900000000004E-2</v>
      </c>
      <c r="S6371" s="86">
        <v>0.54784699999999997</v>
      </c>
    </row>
    <row r="6372" spans="2:19" x14ac:dyDescent="0.2">
      <c r="B6372" s="33"/>
      <c r="C6372" s="171"/>
      <c r="D6372" s="33"/>
      <c r="E6372" s="33"/>
      <c r="F6372" s="33"/>
      <c r="G6372" s="33"/>
      <c r="H6372" s="33"/>
      <c r="I6372" s="171"/>
      <c r="J6372" s="33"/>
      <c r="K6372" s="33"/>
      <c r="L6372" s="84">
        <v>0.2298</v>
      </c>
      <c r="M6372" s="83">
        <v>6058.19</v>
      </c>
      <c r="N6372" s="83">
        <v>312.81200000000001</v>
      </c>
      <c r="O6372" s="83">
        <v>5745.38</v>
      </c>
      <c r="P6372" s="83">
        <v>625.62300000000005</v>
      </c>
      <c r="Q6372" s="83">
        <v>6371</v>
      </c>
      <c r="R6372" s="86">
        <v>9.8198599999999997E-2</v>
      </c>
      <c r="S6372" s="86">
        <v>0.54816299999999996</v>
      </c>
    </row>
    <row r="6373" spans="2:19" x14ac:dyDescent="0.2">
      <c r="B6373" s="33"/>
      <c r="C6373" s="171"/>
      <c r="D6373" s="33"/>
      <c r="E6373" s="33"/>
      <c r="F6373" s="33"/>
      <c r="G6373" s="33"/>
      <c r="H6373" s="33"/>
      <c r="I6373" s="171"/>
      <c r="J6373" s="33"/>
      <c r="K6373" s="33"/>
      <c r="L6373" s="84">
        <v>0.2296</v>
      </c>
      <c r="M6373" s="83">
        <v>6058.91</v>
      </c>
      <c r="N6373" s="83">
        <v>313.08600000000001</v>
      </c>
      <c r="O6373" s="83">
        <v>5745.83</v>
      </c>
      <c r="P6373" s="83">
        <v>626.17200000000003</v>
      </c>
      <c r="Q6373" s="83">
        <v>6372</v>
      </c>
      <c r="R6373" s="86">
        <v>9.8269200000000001E-2</v>
      </c>
      <c r="S6373" s="86">
        <v>0.54863799999999996</v>
      </c>
    </row>
    <row r="6374" spans="2:19" x14ac:dyDescent="0.2">
      <c r="B6374" s="33"/>
      <c r="C6374" s="171"/>
      <c r="D6374" s="33"/>
      <c r="E6374" s="33"/>
      <c r="F6374" s="33"/>
      <c r="G6374" s="33"/>
      <c r="H6374" s="33"/>
      <c r="I6374" s="171"/>
      <c r="J6374" s="33"/>
      <c r="K6374" s="33"/>
      <c r="L6374" s="84">
        <v>0.2296</v>
      </c>
      <c r="M6374" s="83">
        <v>6059.64</v>
      </c>
      <c r="N6374" s="83">
        <v>313.36</v>
      </c>
      <c r="O6374" s="83">
        <v>5746.28</v>
      </c>
      <c r="P6374" s="83">
        <v>626.72</v>
      </c>
      <c r="Q6374" s="83">
        <v>6373</v>
      </c>
      <c r="R6374" s="86">
        <v>9.8339899999999994E-2</v>
      </c>
      <c r="S6374" s="86">
        <v>0.54863799999999996</v>
      </c>
    </row>
    <row r="6375" spans="2:19" x14ac:dyDescent="0.2">
      <c r="B6375" s="33"/>
      <c r="C6375" s="171"/>
      <c r="D6375" s="33"/>
      <c r="E6375" s="33"/>
      <c r="F6375" s="33"/>
      <c r="G6375" s="33"/>
      <c r="H6375" s="33"/>
      <c r="I6375" s="171"/>
      <c r="J6375" s="33"/>
      <c r="K6375" s="33"/>
      <c r="L6375" s="84">
        <v>0.2291</v>
      </c>
      <c r="M6375" s="83">
        <v>6060.37</v>
      </c>
      <c r="N6375" s="83">
        <v>313.63499999999999</v>
      </c>
      <c r="O6375" s="83">
        <v>5746.73</v>
      </c>
      <c r="P6375" s="83">
        <v>627.27</v>
      </c>
      <c r="Q6375" s="83">
        <v>6374</v>
      </c>
      <c r="R6375" s="86">
        <v>9.8410700000000004E-2</v>
      </c>
      <c r="S6375" s="86">
        <v>0.54911200000000004</v>
      </c>
    </row>
    <row r="6376" spans="2:19" x14ac:dyDescent="0.2">
      <c r="B6376" s="33"/>
      <c r="C6376" s="171"/>
      <c r="D6376" s="33"/>
      <c r="E6376" s="33"/>
      <c r="F6376" s="33"/>
      <c r="G6376" s="33"/>
      <c r="H6376" s="33"/>
      <c r="I6376" s="171"/>
      <c r="J6376" s="33"/>
      <c r="K6376" s="33"/>
      <c r="L6376" s="84">
        <v>0.22900000000000001</v>
      </c>
      <c r="M6376" s="83">
        <v>6061.09</v>
      </c>
      <c r="N6376" s="83">
        <v>313.90899999999999</v>
      </c>
      <c r="O6376" s="83">
        <v>5747.18</v>
      </c>
      <c r="P6376" s="83">
        <v>627.81899999999996</v>
      </c>
      <c r="Q6376" s="83">
        <v>6375</v>
      </c>
      <c r="R6376" s="86">
        <v>9.8481399999999997E-2</v>
      </c>
      <c r="S6376" s="86">
        <v>0.54942899999999995</v>
      </c>
    </row>
    <row r="6377" spans="2:19" x14ac:dyDescent="0.2">
      <c r="B6377" s="33"/>
      <c r="C6377" s="171"/>
      <c r="D6377" s="33"/>
      <c r="E6377" s="33"/>
      <c r="F6377" s="33"/>
      <c r="G6377" s="33"/>
      <c r="H6377" s="33"/>
      <c r="I6377" s="171"/>
      <c r="J6377" s="33"/>
      <c r="K6377" s="33"/>
      <c r="L6377" s="84">
        <v>0.2288</v>
      </c>
      <c r="M6377" s="83">
        <v>6061.82</v>
      </c>
      <c r="N6377" s="83">
        <v>314.18400000000003</v>
      </c>
      <c r="O6377" s="83">
        <v>5747.63</v>
      </c>
      <c r="P6377" s="83">
        <v>628.36900000000003</v>
      </c>
      <c r="Q6377" s="83">
        <v>6376</v>
      </c>
      <c r="R6377" s="86">
        <v>9.8552200000000006E-2</v>
      </c>
      <c r="S6377" s="86">
        <v>0.54974500000000004</v>
      </c>
    </row>
    <row r="6378" spans="2:19" x14ac:dyDescent="0.2">
      <c r="B6378" s="33"/>
      <c r="C6378" s="171"/>
      <c r="D6378" s="33"/>
      <c r="E6378" s="33"/>
      <c r="F6378" s="33"/>
      <c r="G6378" s="33"/>
      <c r="H6378" s="33"/>
      <c r="I6378" s="171"/>
      <c r="J6378" s="33"/>
      <c r="K6378" s="33"/>
      <c r="L6378" s="84">
        <v>0.2286</v>
      </c>
      <c r="M6378" s="83">
        <v>6062.54</v>
      </c>
      <c r="N6378" s="83">
        <v>314.459</v>
      </c>
      <c r="O6378" s="83">
        <v>5748.08</v>
      </c>
      <c r="P6378" s="83">
        <v>628.91899999999998</v>
      </c>
      <c r="Q6378" s="83">
        <v>6377</v>
      </c>
      <c r="R6378" s="86">
        <v>9.8623000000000002E-2</v>
      </c>
      <c r="S6378" s="86">
        <v>0.55006100000000002</v>
      </c>
    </row>
    <row r="6379" spans="2:19" x14ac:dyDescent="0.2">
      <c r="B6379" s="33"/>
      <c r="C6379" s="171"/>
      <c r="D6379" s="33"/>
      <c r="E6379" s="33"/>
      <c r="F6379" s="33"/>
      <c r="G6379" s="33"/>
      <c r="H6379" s="33"/>
      <c r="I6379" s="171"/>
      <c r="J6379" s="33"/>
      <c r="K6379" s="33"/>
      <c r="L6379" s="84">
        <v>0.22800000000000001</v>
      </c>
      <c r="M6379" s="83">
        <v>6063.27</v>
      </c>
      <c r="N6379" s="83">
        <v>314.73500000000001</v>
      </c>
      <c r="O6379" s="83">
        <v>5748.53</v>
      </c>
      <c r="P6379" s="83">
        <v>629.46900000000005</v>
      </c>
      <c r="Q6379" s="83">
        <v>6378</v>
      </c>
      <c r="R6379" s="86">
        <v>9.8693799999999998E-2</v>
      </c>
      <c r="S6379" s="86">
        <v>0.55037800000000003</v>
      </c>
    </row>
    <row r="6380" spans="2:19" x14ac:dyDescent="0.2">
      <c r="B6380" s="33"/>
      <c r="C6380" s="171"/>
      <c r="D6380" s="33"/>
      <c r="E6380" s="33"/>
      <c r="F6380" s="33"/>
      <c r="G6380" s="33"/>
      <c r="H6380" s="33"/>
      <c r="I6380" s="171"/>
      <c r="J6380" s="33"/>
      <c r="K6380" s="33"/>
      <c r="L6380" s="84">
        <v>0.22689999999999999</v>
      </c>
      <c r="M6380" s="83">
        <v>6063.99</v>
      </c>
      <c r="N6380" s="83">
        <v>315.01</v>
      </c>
      <c r="O6380" s="83">
        <v>5748.98</v>
      </c>
      <c r="P6380" s="83">
        <v>630.02</v>
      </c>
      <c r="Q6380" s="83">
        <v>6379</v>
      </c>
      <c r="R6380" s="86">
        <v>9.8764699999999997E-2</v>
      </c>
      <c r="S6380" s="86">
        <v>0.55069400000000002</v>
      </c>
    </row>
    <row r="6381" spans="2:19" x14ac:dyDescent="0.2">
      <c r="B6381" s="33"/>
      <c r="C6381" s="171"/>
      <c r="D6381" s="33"/>
      <c r="E6381" s="33"/>
      <c r="F6381" s="33"/>
      <c r="G6381" s="33"/>
      <c r="H6381" s="33"/>
      <c r="I6381" s="171"/>
      <c r="J6381" s="33"/>
      <c r="K6381" s="33"/>
      <c r="L6381" s="84">
        <v>0.22670000000000001</v>
      </c>
      <c r="M6381" s="83">
        <v>6064.71</v>
      </c>
      <c r="N6381" s="83">
        <v>315.28500000000003</v>
      </c>
      <c r="O6381" s="83">
        <v>5749.43</v>
      </c>
      <c r="P6381" s="83">
        <v>630.57100000000003</v>
      </c>
      <c r="Q6381" s="83">
        <v>6380</v>
      </c>
      <c r="R6381" s="86">
        <v>9.8835599999999996E-2</v>
      </c>
      <c r="S6381" s="86">
        <v>0.55101</v>
      </c>
    </row>
    <row r="6382" spans="2:19" x14ac:dyDescent="0.2">
      <c r="B6382" s="33"/>
      <c r="C6382" s="171"/>
      <c r="D6382" s="33"/>
      <c r="E6382" s="33"/>
      <c r="F6382" s="33"/>
      <c r="G6382" s="33"/>
      <c r="H6382" s="33"/>
      <c r="I6382" s="171"/>
      <c r="J6382" s="33"/>
      <c r="K6382" s="33"/>
      <c r="L6382" s="84">
        <v>0.2258</v>
      </c>
      <c r="M6382" s="83">
        <v>6065.44</v>
      </c>
      <c r="N6382" s="83">
        <v>315.56099999999998</v>
      </c>
      <c r="O6382" s="83">
        <v>5749.88</v>
      </c>
      <c r="P6382" s="83">
        <v>631.12199999999996</v>
      </c>
      <c r="Q6382" s="83">
        <v>6381</v>
      </c>
      <c r="R6382" s="86">
        <v>9.8906499999999994E-2</v>
      </c>
      <c r="S6382" s="86">
        <v>0.551485</v>
      </c>
    </row>
    <row r="6383" spans="2:19" x14ac:dyDescent="0.2">
      <c r="B6383" s="33"/>
      <c r="C6383" s="171"/>
      <c r="D6383" s="33"/>
      <c r="E6383" s="33"/>
      <c r="F6383" s="33"/>
      <c r="G6383" s="33"/>
      <c r="H6383" s="33"/>
      <c r="I6383" s="171"/>
      <c r="J6383" s="33"/>
      <c r="K6383" s="33"/>
      <c r="L6383" s="84">
        <v>0.2258</v>
      </c>
      <c r="M6383" s="83">
        <v>6066.16</v>
      </c>
      <c r="N6383" s="83">
        <v>315.83699999999999</v>
      </c>
      <c r="O6383" s="83">
        <v>5750.33</v>
      </c>
      <c r="P6383" s="83">
        <v>631.67399999999998</v>
      </c>
      <c r="Q6383" s="83">
        <v>6382</v>
      </c>
      <c r="R6383" s="86">
        <v>9.8977399999999993E-2</v>
      </c>
      <c r="S6383" s="86">
        <v>0.551485</v>
      </c>
    </row>
    <row r="6384" spans="2:19" x14ac:dyDescent="0.2">
      <c r="B6384" s="33"/>
      <c r="C6384" s="171"/>
      <c r="D6384" s="33"/>
      <c r="E6384" s="33"/>
      <c r="F6384" s="33"/>
      <c r="G6384" s="33"/>
      <c r="H6384" s="33"/>
      <c r="I6384" s="171"/>
      <c r="J6384" s="33"/>
      <c r="K6384" s="33"/>
      <c r="L6384" s="84">
        <v>0.22500000000000001</v>
      </c>
      <c r="M6384" s="83">
        <v>6066.89</v>
      </c>
      <c r="N6384" s="83">
        <v>316.113</v>
      </c>
      <c r="O6384" s="83">
        <v>5750.77</v>
      </c>
      <c r="P6384" s="83">
        <v>632.226</v>
      </c>
      <c r="Q6384" s="83">
        <v>6383</v>
      </c>
      <c r="R6384" s="86">
        <v>9.9048399999999995E-2</v>
      </c>
      <c r="S6384" s="86">
        <v>0.55259199999999997</v>
      </c>
    </row>
    <row r="6385" spans="2:19" x14ac:dyDescent="0.2">
      <c r="B6385" s="33"/>
      <c r="C6385" s="171"/>
      <c r="D6385" s="33"/>
      <c r="E6385" s="33"/>
      <c r="F6385" s="33"/>
      <c r="G6385" s="33"/>
      <c r="H6385" s="33"/>
      <c r="I6385" s="171"/>
      <c r="J6385" s="33"/>
      <c r="K6385" s="33"/>
      <c r="L6385" s="84">
        <v>0.22500000000000001</v>
      </c>
      <c r="M6385" s="83">
        <v>6067.61</v>
      </c>
      <c r="N6385" s="83">
        <v>316.38900000000001</v>
      </c>
      <c r="O6385" s="83">
        <v>5751.22</v>
      </c>
      <c r="P6385" s="83">
        <v>632.77800000000002</v>
      </c>
      <c r="Q6385" s="83">
        <v>6384</v>
      </c>
      <c r="R6385" s="86">
        <v>9.9119399999999996E-2</v>
      </c>
      <c r="S6385" s="86">
        <v>0.55259199999999997</v>
      </c>
    </row>
    <row r="6386" spans="2:19" x14ac:dyDescent="0.2">
      <c r="B6386" s="33"/>
      <c r="C6386" s="171"/>
      <c r="D6386" s="33"/>
      <c r="E6386" s="33"/>
      <c r="F6386" s="33"/>
      <c r="G6386" s="33"/>
      <c r="H6386" s="33"/>
      <c r="I6386" s="171"/>
      <c r="J6386" s="33"/>
      <c r="K6386" s="33"/>
      <c r="L6386" s="84">
        <v>0.22500000000000001</v>
      </c>
      <c r="M6386" s="83">
        <v>6068.33</v>
      </c>
      <c r="N6386" s="83">
        <v>316.66500000000002</v>
      </c>
      <c r="O6386" s="83">
        <v>5751.67</v>
      </c>
      <c r="P6386" s="83">
        <v>633.33100000000002</v>
      </c>
      <c r="Q6386" s="83">
        <v>6385</v>
      </c>
      <c r="R6386" s="86">
        <v>9.9190399999999998E-2</v>
      </c>
      <c r="S6386" s="86">
        <v>0.55259199999999997</v>
      </c>
    </row>
    <row r="6387" spans="2:19" x14ac:dyDescent="0.2">
      <c r="B6387" s="33"/>
      <c r="C6387" s="171"/>
      <c r="D6387" s="33"/>
      <c r="E6387" s="33"/>
      <c r="F6387" s="33"/>
      <c r="G6387" s="33"/>
      <c r="H6387" s="33"/>
      <c r="I6387" s="171"/>
      <c r="J6387" s="33"/>
      <c r="K6387" s="33"/>
      <c r="L6387" s="84">
        <v>0.22500000000000001</v>
      </c>
      <c r="M6387" s="83">
        <v>6069.06</v>
      </c>
      <c r="N6387" s="83">
        <v>316.94200000000001</v>
      </c>
      <c r="O6387" s="83">
        <v>5752.12</v>
      </c>
      <c r="P6387" s="83">
        <v>633.88400000000001</v>
      </c>
      <c r="Q6387" s="83">
        <v>6386</v>
      </c>
      <c r="R6387" s="86">
        <v>9.92614E-2</v>
      </c>
      <c r="S6387" s="86">
        <v>0.55259199999999997</v>
      </c>
    </row>
    <row r="6388" spans="2:19" x14ac:dyDescent="0.2">
      <c r="B6388" s="33"/>
      <c r="C6388" s="171"/>
      <c r="D6388" s="33"/>
      <c r="E6388" s="33"/>
      <c r="F6388" s="33"/>
      <c r="G6388" s="33"/>
      <c r="H6388" s="33"/>
      <c r="I6388" s="171"/>
      <c r="J6388" s="33"/>
      <c r="K6388" s="33"/>
      <c r="L6388" s="84">
        <v>0.22500000000000001</v>
      </c>
      <c r="M6388" s="83">
        <v>6069.78</v>
      </c>
      <c r="N6388" s="83">
        <v>317.21800000000002</v>
      </c>
      <c r="O6388" s="83">
        <v>5752.56</v>
      </c>
      <c r="P6388" s="83">
        <v>634.43700000000001</v>
      </c>
      <c r="Q6388" s="83">
        <v>6387</v>
      </c>
      <c r="R6388" s="86">
        <v>9.9332500000000004E-2</v>
      </c>
      <c r="S6388" s="86">
        <v>0.55259199999999997</v>
      </c>
    </row>
    <row r="6389" spans="2:19" x14ac:dyDescent="0.2">
      <c r="B6389" s="33"/>
      <c r="C6389" s="171"/>
      <c r="D6389" s="33"/>
      <c r="E6389" s="33"/>
      <c r="F6389" s="33"/>
      <c r="G6389" s="33"/>
      <c r="H6389" s="33"/>
      <c r="I6389" s="171"/>
      <c r="J6389" s="33"/>
      <c r="K6389" s="33"/>
      <c r="L6389" s="84">
        <v>0.22470000000000001</v>
      </c>
      <c r="M6389" s="83">
        <v>6070.5</v>
      </c>
      <c r="N6389" s="83">
        <v>317.495</v>
      </c>
      <c r="O6389" s="83">
        <v>5753.01</v>
      </c>
      <c r="P6389" s="83">
        <v>634.99</v>
      </c>
      <c r="Q6389" s="83">
        <v>6388</v>
      </c>
      <c r="R6389" s="86">
        <v>9.9403599999999995E-2</v>
      </c>
      <c r="S6389" s="86">
        <v>0.55354099999999995</v>
      </c>
    </row>
    <row r="6390" spans="2:19" x14ac:dyDescent="0.2">
      <c r="B6390" s="33"/>
      <c r="C6390" s="171"/>
      <c r="D6390" s="33"/>
      <c r="E6390" s="33"/>
      <c r="F6390" s="33"/>
      <c r="G6390" s="33"/>
      <c r="H6390" s="33"/>
      <c r="I6390" s="171"/>
      <c r="J6390" s="33"/>
      <c r="K6390" s="33"/>
      <c r="L6390" s="84">
        <v>0.2243</v>
      </c>
      <c r="M6390" s="83">
        <v>6071.23</v>
      </c>
      <c r="N6390" s="83">
        <v>317.77199999999999</v>
      </c>
      <c r="O6390" s="83">
        <v>5753.46</v>
      </c>
      <c r="P6390" s="83">
        <v>635.54399999999998</v>
      </c>
      <c r="Q6390" s="83">
        <v>6389</v>
      </c>
      <c r="R6390" s="86">
        <v>9.9474800000000002E-2</v>
      </c>
      <c r="S6390" s="86">
        <v>0.55385700000000004</v>
      </c>
    </row>
    <row r="6391" spans="2:19" x14ac:dyDescent="0.2">
      <c r="B6391" s="33"/>
      <c r="C6391" s="171"/>
      <c r="D6391" s="33"/>
      <c r="E6391" s="33"/>
      <c r="F6391" s="33"/>
      <c r="G6391" s="33"/>
      <c r="H6391" s="33"/>
      <c r="I6391" s="171"/>
      <c r="J6391" s="33"/>
      <c r="K6391" s="33"/>
      <c r="L6391" s="84">
        <v>0.22359999999999999</v>
      </c>
      <c r="M6391" s="83">
        <v>6071.95</v>
      </c>
      <c r="N6391" s="83">
        <v>318.04899999999998</v>
      </c>
      <c r="O6391" s="83">
        <v>5753.9</v>
      </c>
      <c r="P6391" s="83">
        <v>636.09799999999996</v>
      </c>
      <c r="Q6391" s="83">
        <v>6390</v>
      </c>
      <c r="R6391" s="86">
        <v>9.9545900000000007E-2</v>
      </c>
      <c r="S6391" s="86">
        <v>0.55417300000000003</v>
      </c>
    </row>
    <row r="6392" spans="2:19" x14ac:dyDescent="0.2">
      <c r="B6392" s="33"/>
      <c r="C6392" s="171"/>
      <c r="D6392" s="33"/>
      <c r="E6392" s="33"/>
      <c r="F6392" s="33"/>
      <c r="G6392" s="33"/>
      <c r="H6392" s="33"/>
      <c r="I6392" s="171"/>
      <c r="J6392" s="33"/>
      <c r="K6392" s="33"/>
      <c r="L6392" s="84">
        <v>0.22339999999999999</v>
      </c>
      <c r="M6392" s="83">
        <v>6072.67</v>
      </c>
      <c r="N6392" s="83">
        <v>318.32600000000002</v>
      </c>
      <c r="O6392" s="83">
        <v>5754.35</v>
      </c>
      <c r="P6392" s="83">
        <v>636.65300000000002</v>
      </c>
      <c r="Q6392" s="83">
        <v>6391</v>
      </c>
      <c r="R6392" s="86">
        <v>9.96171E-2</v>
      </c>
      <c r="S6392" s="86">
        <v>0.55449000000000004</v>
      </c>
    </row>
    <row r="6393" spans="2:19" x14ac:dyDescent="0.2">
      <c r="B6393" s="33"/>
      <c r="C6393" s="171"/>
      <c r="D6393" s="33"/>
      <c r="E6393" s="33"/>
      <c r="F6393" s="33"/>
      <c r="G6393" s="33"/>
      <c r="H6393" s="33"/>
      <c r="I6393" s="171"/>
      <c r="J6393" s="33"/>
      <c r="K6393" s="33"/>
      <c r="L6393" s="84">
        <v>0.22320000000000001</v>
      </c>
      <c r="M6393" s="83">
        <v>6073.4</v>
      </c>
      <c r="N6393" s="83">
        <v>318.60399999999998</v>
      </c>
      <c r="O6393" s="83">
        <v>5754.79</v>
      </c>
      <c r="P6393" s="83">
        <v>637.20799999999997</v>
      </c>
      <c r="Q6393" s="83">
        <v>6392</v>
      </c>
      <c r="R6393" s="86">
        <v>9.9688299999999994E-2</v>
      </c>
      <c r="S6393" s="86">
        <v>0.55480600000000002</v>
      </c>
    </row>
    <row r="6394" spans="2:19" x14ac:dyDescent="0.2">
      <c r="B6394" s="33"/>
      <c r="C6394" s="171"/>
      <c r="D6394" s="33"/>
      <c r="E6394" s="33"/>
      <c r="F6394" s="33"/>
      <c r="G6394" s="33"/>
      <c r="H6394" s="33"/>
      <c r="I6394" s="171"/>
      <c r="J6394" s="33"/>
      <c r="K6394" s="33"/>
      <c r="L6394" s="84">
        <v>0.22309999999999999</v>
      </c>
      <c r="M6394" s="83">
        <v>6074.12</v>
      </c>
      <c r="N6394" s="83">
        <v>318.88099999999997</v>
      </c>
      <c r="O6394" s="83">
        <v>5755.24</v>
      </c>
      <c r="P6394" s="83">
        <v>637.76300000000003</v>
      </c>
      <c r="Q6394" s="83">
        <v>6393</v>
      </c>
      <c r="R6394" s="86">
        <v>9.9759500000000001E-2</v>
      </c>
      <c r="S6394" s="86">
        <v>0.555122</v>
      </c>
    </row>
    <row r="6395" spans="2:19" x14ac:dyDescent="0.2">
      <c r="B6395" s="33"/>
      <c r="C6395" s="171"/>
      <c r="D6395" s="33"/>
      <c r="E6395" s="33"/>
      <c r="F6395" s="33"/>
      <c r="G6395" s="33"/>
      <c r="H6395" s="33"/>
      <c r="I6395" s="171"/>
      <c r="J6395" s="33"/>
      <c r="K6395" s="33"/>
      <c r="L6395" s="84">
        <v>0.22289999999999999</v>
      </c>
      <c r="M6395" s="83">
        <v>6074.84</v>
      </c>
      <c r="N6395" s="83">
        <v>319.15899999999999</v>
      </c>
      <c r="O6395" s="83">
        <v>5755.68</v>
      </c>
      <c r="P6395" s="83">
        <v>638.31799999999998</v>
      </c>
      <c r="Q6395" s="83">
        <v>6394</v>
      </c>
      <c r="R6395" s="86">
        <v>9.9830799999999997E-2</v>
      </c>
      <c r="S6395" s="86">
        <v>0.55543799999999999</v>
      </c>
    </row>
    <row r="6396" spans="2:19" x14ac:dyDescent="0.2">
      <c r="B6396" s="33"/>
      <c r="C6396" s="171"/>
      <c r="D6396" s="33"/>
      <c r="E6396" s="33"/>
      <c r="F6396" s="33"/>
      <c r="G6396" s="33"/>
      <c r="H6396" s="33"/>
      <c r="I6396" s="171"/>
      <c r="J6396" s="33"/>
      <c r="K6396" s="33"/>
      <c r="L6396" s="84">
        <v>0.2225</v>
      </c>
      <c r="M6396" s="83">
        <v>6075.56</v>
      </c>
      <c r="N6396" s="83">
        <v>319.43700000000001</v>
      </c>
      <c r="O6396" s="83">
        <v>5756.13</v>
      </c>
      <c r="P6396" s="83">
        <v>638.87400000000002</v>
      </c>
      <c r="Q6396" s="83">
        <v>6395</v>
      </c>
      <c r="R6396" s="86">
        <v>9.9902099999999994E-2</v>
      </c>
      <c r="S6396" s="86">
        <v>0.555755</v>
      </c>
    </row>
    <row r="6397" spans="2:19" x14ac:dyDescent="0.2">
      <c r="B6397" s="33"/>
      <c r="C6397" s="171"/>
      <c r="D6397" s="33"/>
      <c r="E6397" s="33"/>
      <c r="F6397" s="33"/>
      <c r="G6397" s="33"/>
      <c r="H6397" s="33"/>
      <c r="I6397" s="171"/>
      <c r="J6397" s="33"/>
      <c r="K6397" s="33"/>
      <c r="L6397" s="84">
        <v>0.2218</v>
      </c>
      <c r="M6397" s="83">
        <v>6076.28</v>
      </c>
      <c r="N6397" s="83">
        <v>319.71499999999997</v>
      </c>
      <c r="O6397" s="83">
        <v>5756.57</v>
      </c>
      <c r="P6397" s="83">
        <v>639.42999999999995</v>
      </c>
      <c r="Q6397" s="83">
        <v>6396</v>
      </c>
      <c r="R6397" s="86">
        <v>9.9973400000000004E-2</v>
      </c>
      <c r="S6397" s="86">
        <v>0.55607099999999998</v>
      </c>
    </row>
    <row r="6398" spans="2:19" x14ac:dyDescent="0.2">
      <c r="B6398" s="33"/>
      <c r="C6398" s="171"/>
      <c r="D6398" s="33"/>
      <c r="E6398" s="33"/>
      <c r="F6398" s="33"/>
      <c r="G6398" s="33"/>
      <c r="H6398" s="33"/>
      <c r="I6398" s="171"/>
      <c r="J6398" s="33"/>
      <c r="K6398" s="33"/>
      <c r="L6398" s="84">
        <v>0.2215</v>
      </c>
      <c r="M6398" s="83">
        <v>6077.01</v>
      </c>
      <c r="N6398" s="83">
        <v>319.99299999999999</v>
      </c>
      <c r="O6398" s="83">
        <v>5757.01</v>
      </c>
      <c r="P6398" s="83">
        <v>639.98599999999999</v>
      </c>
      <c r="Q6398" s="83">
        <v>6397</v>
      </c>
      <c r="R6398" s="86">
        <v>0.100045</v>
      </c>
      <c r="S6398" s="86">
        <v>0.55638699999999996</v>
      </c>
    </row>
    <row r="6399" spans="2:19" x14ac:dyDescent="0.2">
      <c r="B6399" s="33"/>
      <c r="C6399" s="171"/>
      <c r="D6399" s="33"/>
      <c r="E6399" s="33"/>
      <c r="F6399" s="33"/>
      <c r="G6399" s="33"/>
      <c r="H6399" s="33"/>
      <c r="I6399" s="171"/>
      <c r="J6399" s="33"/>
      <c r="K6399" s="33"/>
      <c r="L6399" s="84">
        <v>0.22120000000000001</v>
      </c>
      <c r="M6399" s="83">
        <v>6077.73</v>
      </c>
      <c r="N6399" s="83">
        <v>320.27199999999999</v>
      </c>
      <c r="O6399" s="83">
        <v>5757.46</v>
      </c>
      <c r="P6399" s="83">
        <v>640.54300000000001</v>
      </c>
      <c r="Q6399" s="83">
        <v>6398</v>
      </c>
      <c r="R6399" s="86">
        <v>0.100116</v>
      </c>
      <c r="S6399" s="86">
        <v>0.55670299999999995</v>
      </c>
    </row>
    <row r="6400" spans="2:19" x14ac:dyDescent="0.2">
      <c r="B6400" s="33"/>
      <c r="C6400" s="171"/>
      <c r="D6400" s="33"/>
      <c r="E6400" s="33"/>
      <c r="F6400" s="33"/>
      <c r="G6400" s="33"/>
      <c r="H6400" s="33"/>
      <c r="I6400" s="171"/>
      <c r="J6400" s="33"/>
      <c r="K6400" s="33"/>
      <c r="L6400" s="84">
        <v>0.22070000000000001</v>
      </c>
      <c r="M6400" s="83">
        <v>6078.45</v>
      </c>
      <c r="N6400" s="83">
        <v>320.55</v>
      </c>
      <c r="O6400" s="83">
        <v>5757.9</v>
      </c>
      <c r="P6400" s="83">
        <v>641.1</v>
      </c>
      <c r="Q6400" s="83">
        <v>6399</v>
      </c>
      <c r="R6400" s="86">
        <v>0.100188</v>
      </c>
      <c r="S6400" s="86">
        <v>0.55701900000000004</v>
      </c>
    </row>
    <row r="6401" spans="2:19" x14ac:dyDescent="0.2">
      <c r="B6401" s="33"/>
      <c r="C6401" s="171"/>
      <c r="D6401" s="33"/>
      <c r="E6401" s="33"/>
      <c r="F6401" s="33"/>
      <c r="G6401" s="33"/>
      <c r="H6401" s="33"/>
      <c r="I6401" s="171"/>
      <c r="J6401" s="33"/>
      <c r="K6401" s="33"/>
      <c r="L6401" s="84">
        <v>0.22020000000000001</v>
      </c>
      <c r="M6401" s="83">
        <v>6079.17</v>
      </c>
      <c r="N6401" s="83">
        <v>320.82900000000001</v>
      </c>
      <c r="O6401" s="83">
        <v>5758.34</v>
      </c>
      <c r="P6401" s="83">
        <v>641.65800000000002</v>
      </c>
      <c r="Q6401" s="83">
        <v>6400</v>
      </c>
      <c r="R6401" s="86">
        <v>0.100259</v>
      </c>
      <c r="S6401" s="86">
        <v>0.55733600000000005</v>
      </c>
    </row>
    <row r="6402" spans="2:19" x14ac:dyDescent="0.2">
      <c r="B6402" s="33"/>
      <c r="C6402" s="171"/>
      <c r="D6402" s="33"/>
      <c r="E6402" s="33"/>
      <c r="F6402" s="33"/>
      <c r="G6402" s="33"/>
      <c r="H6402" s="33"/>
      <c r="I6402" s="171"/>
      <c r="J6402" s="33"/>
      <c r="K6402" s="33"/>
      <c r="L6402" s="84">
        <v>0.2198</v>
      </c>
      <c r="M6402" s="83">
        <v>6079.89</v>
      </c>
      <c r="N6402" s="83">
        <v>321.108</v>
      </c>
      <c r="O6402" s="83">
        <v>5758.78</v>
      </c>
      <c r="P6402" s="83">
        <v>642.21500000000003</v>
      </c>
      <c r="Q6402" s="83">
        <v>6401</v>
      </c>
      <c r="R6402" s="86">
        <v>0.10033</v>
      </c>
      <c r="S6402" s="86">
        <v>0.55765200000000004</v>
      </c>
    </row>
    <row r="6403" spans="2:19" x14ac:dyDescent="0.2">
      <c r="B6403" s="33"/>
      <c r="C6403" s="171"/>
      <c r="D6403" s="33"/>
      <c r="E6403" s="33"/>
      <c r="F6403" s="33"/>
      <c r="G6403" s="33"/>
      <c r="H6403" s="33"/>
      <c r="I6403" s="171"/>
      <c r="J6403" s="33"/>
      <c r="K6403" s="33"/>
      <c r="L6403" s="84">
        <v>0.21940000000000001</v>
      </c>
      <c r="M6403" s="83">
        <v>6080.61</v>
      </c>
      <c r="N6403" s="83">
        <v>321.387</v>
      </c>
      <c r="O6403" s="83">
        <v>5759.23</v>
      </c>
      <c r="P6403" s="83">
        <v>642.77300000000002</v>
      </c>
      <c r="Q6403" s="83">
        <v>6402</v>
      </c>
      <c r="R6403" s="86">
        <v>0.10040200000000001</v>
      </c>
      <c r="S6403" s="86">
        <v>0.55844199999999999</v>
      </c>
    </row>
    <row r="6404" spans="2:19" x14ac:dyDescent="0.2">
      <c r="B6404" s="33"/>
      <c r="C6404" s="171"/>
      <c r="D6404" s="33"/>
      <c r="E6404" s="33"/>
      <c r="F6404" s="33"/>
      <c r="G6404" s="33"/>
      <c r="H6404" s="33"/>
      <c r="I6404" s="171"/>
      <c r="J6404" s="33"/>
      <c r="K6404" s="33"/>
      <c r="L6404" s="84">
        <v>0.21940000000000001</v>
      </c>
      <c r="M6404" s="83">
        <v>6081.33</v>
      </c>
      <c r="N6404" s="83">
        <v>321.666</v>
      </c>
      <c r="O6404" s="83">
        <v>5759.67</v>
      </c>
      <c r="P6404" s="83">
        <v>643.33100000000002</v>
      </c>
      <c r="Q6404" s="83">
        <v>6403</v>
      </c>
      <c r="R6404" s="86">
        <v>0.10047300000000001</v>
      </c>
      <c r="S6404" s="86">
        <v>0.55844199999999999</v>
      </c>
    </row>
    <row r="6405" spans="2:19" x14ac:dyDescent="0.2">
      <c r="B6405" s="33"/>
      <c r="C6405" s="171"/>
      <c r="D6405" s="33"/>
      <c r="E6405" s="33"/>
      <c r="F6405" s="33"/>
      <c r="G6405" s="33"/>
      <c r="H6405" s="33"/>
      <c r="I6405" s="171"/>
      <c r="J6405" s="33"/>
      <c r="K6405" s="33"/>
      <c r="L6405" s="84">
        <v>0.21940000000000001</v>
      </c>
      <c r="M6405" s="83">
        <v>6082.05</v>
      </c>
      <c r="N6405" s="83">
        <v>321.94499999999999</v>
      </c>
      <c r="O6405" s="83">
        <v>5760.11</v>
      </c>
      <c r="P6405" s="83">
        <v>643.89</v>
      </c>
      <c r="Q6405" s="83">
        <v>6404</v>
      </c>
      <c r="R6405" s="86">
        <v>0.100545</v>
      </c>
      <c r="S6405" s="86">
        <v>0.55844199999999999</v>
      </c>
    </row>
    <row r="6406" spans="2:19" x14ac:dyDescent="0.2">
      <c r="B6406" s="33"/>
      <c r="C6406" s="171"/>
      <c r="D6406" s="33"/>
      <c r="E6406" s="33"/>
      <c r="F6406" s="33"/>
      <c r="G6406" s="33"/>
      <c r="H6406" s="33"/>
      <c r="I6406" s="171"/>
      <c r="J6406" s="33"/>
      <c r="K6406" s="33"/>
      <c r="L6406" s="84">
        <v>0.21940000000000001</v>
      </c>
      <c r="M6406" s="83">
        <v>6082.78</v>
      </c>
      <c r="N6406" s="83">
        <v>322.22399999999999</v>
      </c>
      <c r="O6406" s="83">
        <v>5760.55</v>
      </c>
      <c r="P6406" s="83">
        <v>644.44899999999996</v>
      </c>
      <c r="Q6406" s="83">
        <v>6405</v>
      </c>
      <c r="R6406" s="86">
        <v>0.100617</v>
      </c>
      <c r="S6406" s="86">
        <v>0.55844199999999999</v>
      </c>
    </row>
    <row r="6407" spans="2:19" x14ac:dyDescent="0.2">
      <c r="B6407" s="33"/>
      <c r="C6407" s="171"/>
      <c r="D6407" s="33"/>
      <c r="E6407" s="33"/>
      <c r="F6407" s="33"/>
      <c r="G6407" s="33"/>
      <c r="H6407" s="33"/>
      <c r="I6407" s="171"/>
      <c r="J6407" s="33"/>
      <c r="K6407" s="33"/>
      <c r="L6407" s="84">
        <v>0.21870000000000001</v>
      </c>
      <c r="M6407" s="83">
        <v>6083.5</v>
      </c>
      <c r="N6407" s="83">
        <v>322.50400000000002</v>
      </c>
      <c r="O6407" s="83">
        <v>5760.99</v>
      </c>
      <c r="P6407" s="83">
        <v>645.00800000000004</v>
      </c>
      <c r="Q6407" s="83">
        <v>6406</v>
      </c>
      <c r="R6407" s="86">
        <v>0.100688</v>
      </c>
      <c r="S6407" s="86">
        <v>0.55939099999999997</v>
      </c>
    </row>
    <row r="6408" spans="2:19" x14ac:dyDescent="0.2">
      <c r="B6408" s="33"/>
      <c r="C6408" s="171"/>
      <c r="D6408" s="33"/>
      <c r="E6408" s="33"/>
      <c r="F6408" s="33"/>
      <c r="G6408" s="33"/>
      <c r="H6408" s="33"/>
      <c r="I6408" s="171"/>
      <c r="J6408" s="33"/>
      <c r="K6408" s="33"/>
      <c r="L6408" s="84">
        <v>0.21870000000000001</v>
      </c>
      <c r="M6408" s="83">
        <v>6084.22</v>
      </c>
      <c r="N6408" s="83">
        <v>322.78399999999999</v>
      </c>
      <c r="O6408" s="83">
        <v>5761.43</v>
      </c>
      <c r="P6408" s="83">
        <v>645.56799999999998</v>
      </c>
      <c r="Q6408" s="83">
        <v>6407</v>
      </c>
      <c r="R6408" s="86">
        <v>0.10076</v>
      </c>
      <c r="S6408" s="86">
        <v>0.55939099999999997</v>
      </c>
    </row>
    <row r="6409" spans="2:19" x14ac:dyDescent="0.2">
      <c r="B6409" s="33"/>
      <c r="C6409" s="171"/>
      <c r="D6409" s="33"/>
      <c r="E6409" s="33"/>
      <c r="F6409" s="33"/>
      <c r="G6409" s="33"/>
      <c r="H6409" s="33"/>
      <c r="I6409" s="171"/>
      <c r="J6409" s="33"/>
      <c r="K6409" s="33"/>
      <c r="L6409" s="84">
        <v>0.21859999999999999</v>
      </c>
      <c r="M6409" s="83">
        <v>6084.94</v>
      </c>
      <c r="N6409" s="83">
        <v>323.06400000000002</v>
      </c>
      <c r="O6409" s="83">
        <v>5761.87</v>
      </c>
      <c r="P6409" s="83">
        <v>646.12800000000004</v>
      </c>
      <c r="Q6409" s="83">
        <v>6408</v>
      </c>
      <c r="R6409" s="86">
        <v>0.100831</v>
      </c>
      <c r="S6409" s="86">
        <v>0.55986499999999995</v>
      </c>
    </row>
    <row r="6410" spans="2:19" x14ac:dyDescent="0.2">
      <c r="B6410" s="33"/>
      <c r="C6410" s="171"/>
      <c r="D6410" s="33"/>
      <c r="E6410" s="33"/>
      <c r="F6410" s="33"/>
      <c r="G6410" s="33"/>
      <c r="H6410" s="33"/>
      <c r="I6410" s="171"/>
      <c r="J6410" s="33"/>
      <c r="K6410" s="33"/>
      <c r="L6410" s="84">
        <v>0.2185</v>
      </c>
      <c r="M6410" s="83">
        <v>6085.66</v>
      </c>
      <c r="N6410" s="83">
        <v>323.34399999999999</v>
      </c>
      <c r="O6410" s="83">
        <v>5762.31</v>
      </c>
      <c r="P6410" s="83">
        <v>646.68799999999999</v>
      </c>
      <c r="Q6410" s="83">
        <v>6409</v>
      </c>
      <c r="R6410" s="86">
        <v>0.10090300000000001</v>
      </c>
      <c r="S6410" s="86">
        <v>0.56018100000000004</v>
      </c>
    </row>
    <row r="6411" spans="2:19" x14ac:dyDescent="0.2">
      <c r="B6411" s="33"/>
      <c r="C6411" s="171"/>
      <c r="D6411" s="33"/>
      <c r="E6411" s="33"/>
      <c r="F6411" s="33"/>
      <c r="G6411" s="33"/>
      <c r="H6411" s="33"/>
      <c r="I6411" s="171"/>
      <c r="J6411" s="33"/>
      <c r="K6411" s="33"/>
      <c r="L6411" s="84">
        <v>0.218</v>
      </c>
      <c r="M6411" s="83">
        <v>6086.38</v>
      </c>
      <c r="N6411" s="83">
        <v>323.62400000000002</v>
      </c>
      <c r="O6411" s="83">
        <v>5762.75</v>
      </c>
      <c r="P6411" s="83">
        <v>647.24800000000005</v>
      </c>
      <c r="Q6411" s="83">
        <v>6410</v>
      </c>
      <c r="R6411" s="86">
        <v>0.100975</v>
      </c>
      <c r="S6411" s="86">
        <v>0.56049700000000002</v>
      </c>
    </row>
    <row r="6412" spans="2:19" x14ac:dyDescent="0.2">
      <c r="B6412" s="33"/>
      <c r="C6412" s="171"/>
      <c r="D6412" s="33"/>
      <c r="E6412" s="33"/>
      <c r="F6412" s="33"/>
      <c r="G6412" s="33"/>
      <c r="H6412" s="33"/>
      <c r="I6412" s="171"/>
      <c r="J6412" s="33"/>
      <c r="K6412" s="33"/>
      <c r="L6412" s="84">
        <v>0.2177</v>
      </c>
      <c r="M6412" s="83">
        <v>6087.1</v>
      </c>
      <c r="N6412" s="83">
        <v>323.90499999999997</v>
      </c>
      <c r="O6412" s="83">
        <v>5763.19</v>
      </c>
      <c r="P6412" s="83">
        <v>647.80899999999997</v>
      </c>
      <c r="Q6412" s="83">
        <v>6411</v>
      </c>
      <c r="R6412" s="86">
        <v>0.101046</v>
      </c>
      <c r="S6412" s="86">
        <v>0.56081300000000001</v>
      </c>
    </row>
    <row r="6413" spans="2:19" x14ac:dyDescent="0.2">
      <c r="B6413" s="33"/>
      <c r="C6413" s="171"/>
      <c r="D6413" s="33"/>
      <c r="E6413" s="33"/>
      <c r="F6413" s="33"/>
      <c r="G6413" s="33"/>
      <c r="H6413" s="33"/>
      <c r="I6413" s="171"/>
      <c r="J6413" s="33"/>
      <c r="K6413" s="33"/>
      <c r="L6413" s="84">
        <v>0.21759999999999999</v>
      </c>
      <c r="M6413" s="83">
        <v>6087.81</v>
      </c>
      <c r="N6413" s="83">
        <v>324.185</v>
      </c>
      <c r="O6413" s="83">
        <v>5763.63</v>
      </c>
      <c r="P6413" s="83">
        <v>648.37</v>
      </c>
      <c r="Q6413" s="83">
        <v>6412</v>
      </c>
      <c r="R6413" s="86">
        <v>0.101118</v>
      </c>
      <c r="S6413" s="86">
        <v>0.56112899999999999</v>
      </c>
    </row>
    <row r="6414" spans="2:19" x14ac:dyDescent="0.2">
      <c r="B6414" s="33"/>
      <c r="C6414" s="171"/>
      <c r="D6414" s="33"/>
      <c r="E6414" s="33"/>
      <c r="F6414" s="33"/>
      <c r="G6414" s="33"/>
      <c r="H6414" s="33"/>
      <c r="I6414" s="171"/>
      <c r="J6414" s="33"/>
      <c r="K6414" s="33"/>
      <c r="L6414" s="84">
        <v>0.21659999999999999</v>
      </c>
      <c r="M6414" s="83">
        <v>6088.53</v>
      </c>
      <c r="N6414" s="83">
        <v>324.46600000000001</v>
      </c>
      <c r="O6414" s="83">
        <v>5764.07</v>
      </c>
      <c r="P6414" s="83">
        <v>648.93200000000002</v>
      </c>
      <c r="Q6414" s="83">
        <v>6413</v>
      </c>
      <c r="R6414" s="86">
        <v>0.10119</v>
      </c>
      <c r="S6414" s="86">
        <v>0.56144499999999997</v>
      </c>
    </row>
    <row r="6415" spans="2:19" x14ac:dyDescent="0.2">
      <c r="B6415" s="33"/>
      <c r="C6415" s="171"/>
      <c r="D6415" s="33"/>
      <c r="E6415" s="33"/>
      <c r="F6415" s="33"/>
      <c r="G6415" s="33"/>
      <c r="H6415" s="33"/>
      <c r="I6415" s="171"/>
      <c r="J6415" s="33"/>
      <c r="K6415" s="33"/>
      <c r="L6415" s="84">
        <v>0.21640000000000001</v>
      </c>
      <c r="M6415" s="83">
        <v>6089.25</v>
      </c>
      <c r="N6415" s="83">
        <v>324.74700000000001</v>
      </c>
      <c r="O6415" s="83">
        <v>5764.51</v>
      </c>
      <c r="P6415" s="83">
        <v>649.49300000000005</v>
      </c>
      <c r="Q6415" s="83">
        <v>6414</v>
      </c>
      <c r="R6415" s="86">
        <v>0.101262</v>
      </c>
      <c r="S6415" s="86">
        <v>0.56176099999999995</v>
      </c>
    </row>
    <row r="6416" spans="2:19" x14ac:dyDescent="0.2">
      <c r="B6416" s="33"/>
      <c r="C6416" s="171"/>
      <c r="D6416" s="33"/>
      <c r="E6416" s="33"/>
      <c r="F6416" s="33"/>
      <c r="G6416" s="33"/>
      <c r="H6416" s="33"/>
      <c r="I6416" s="171"/>
      <c r="J6416" s="33"/>
      <c r="K6416" s="33"/>
      <c r="L6416" s="84">
        <v>0.216</v>
      </c>
      <c r="M6416" s="83">
        <v>6089.97</v>
      </c>
      <c r="N6416" s="83">
        <v>325.02800000000002</v>
      </c>
      <c r="O6416" s="83">
        <v>5764.94</v>
      </c>
      <c r="P6416" s="83">
        <v>650.05499999999995</v>
      </c>
      <c r="Q6416" s="83">
        <v>6415</v>
      </c>
      <c r="R6416" s="86">
        <v>0.10133399999999999</v>
      </c>
      <c r="S6416" s="86">
        <v>0.56207700000000005</v>
      </c>
    </row>
    <row r="6417" spans="2:19" x14ac:dyDescent="0.2">
      <c r="B6417" s="33"/>
      <c r="C6417" s="171"/>
      <c r="D6417" s="33"/>
      <c r="E6417" s="33"/>
      <c r="F6417" s="33"/>
      <c r="G6417" s="33"/>
      <c r="H6417" s="33"/>
      <c r="I6417" s="171"/>
      <c r="J6417" s="33"/>
      <c r="K6417" s="33"/>
      <c r="L6417" s="84">
        <v>0.21440000000000001</v>
      </c>
      <c r="M6417" s="83">
        <v>6090.69</v>
      </c>
      <c r="N6417" s="83">
        <v>325.30900000000003</v>
      </c>
      <c r="O6417" s="83">
        <v>5765.38</v>
      </c>
      <c r="P6417" s="83">
        <v>650.61800000000005</v>
      </c>
      <c r="Q6417" s="83">
        <v>6416</v>
      </c>
      <c r="R6417" s="86">
        <v>0.101406</v>
      </c>
      <c r="S6417" s="86">
        <v>0.56239300000000003</v>
      </c>
    </row>
    <row r="6418" spans="2:19" x14ac:dyDescent="0.2">
      <c r="B6418" s="33"/>
      <c r="C6418" s="171"/>
      <c r="D6418" s="33"/>
      <c r="E6418" s="33"/>
      <c r="F6418" s="33"/>
      <c r="G6418" s="33"/>
      <c r="H6418" s="33"/>
      <c r="I6418" s="171"/>
      <c r="J6418" s="33"/>
      <c r="K6418" s="33"/>
      <c r="L6418" s="84">
        <v>0.214</v>
      </c>
      <c r="M6418" s="83">
        <v>6091.41</v>
      </c>
      <c r="N6418" s="83">
        <v>325.58999999999997</v>
      </c>
      <c r="O6418" s="83">
        <v>5765.82</v>
      </c>
      <c r="P6418" s="83">
        <v>651.18100000000004</v>
      </c>
      <c r="Q6418" s="83">
        <v>6417</v>
      </c>
      <c r="R6418" s="86">
        <v>0.101477</v>
      </c>
      <c r="S6418" s="86">
        <v>0.56286700000000001</v>
      </c>
    </row>
    <row r="6419" spans="2:19" x14ac:dyDescent="0.2">
      <c r="B6419" s="33"/>
      <c r="C6419" s="171"/>
      <c r="D6419" s="33"/>
      <c r="E6419" s="33"/>
      <c r="F6419" s="33"/>
      <c r="G6419" s="33"/>
      <c r="H6419" s="33"/>
      <c r="I6419" s="171"/>
      <c r="J6419" s="33"/>
      <c r="K6419" s="33"/>
      <c r="L6419" s="84">
        <v>0.214</v>
      </c>
      <c r="M6419" s="83">
        <v>6092.13</v>
      </c>
      <c r="N6419" s="83">
        <v>325.87200000000001</v>
      </c>
      <c r="O6419" s="83">
        <v>5766.26</v>
      </c>
      <c r="P6419" s="83">
        <v>651.74400000000003</v>
      </c>
      <c r="Q6419" s="83">
        <v>6418</v>
      </c>
      <c r="R6419" s="86">
        <v>0.101549</v>
      </c>
      <c r="S6419" s="86">
        <v>0.56286700000000001</v>
      </c>
    </row>
    <row r="6420" spans="2:19" x14ac:dyDescent="0.2">
      <c r="B6420" s="33"/>
      <c r="C6420" s="171"/>
      <c r="D6420" s="33"/>
      <c r="E6420" s="33"/>
      <c r="F6420" s="33"/>
      <c r="G6420" s="33"/>
      <c r="H6420" s="33"/>
      <c r="I6420" s="171"/>
      <c r="J6420" s="33"/>
      <c r="K6420" s="33"/>
      <c r="L6420" s="84">
        <v>0.21340000000000001</v>
      </c>
      <c r="M6420" s="83">
        <v>6092.85</v>
      </c>
      <c r="N6420" s="83">
        <v>326.15300000000002</v>
      </c>
      <c r="O6420" s="83">
        <v>5766.69</v>
      </c>
      <c r="P6420" s="83">
        <v>652.30700000000002</v>
      </c>
      <c r="Q6420" s="83">
        <v>6419</v>
      </c>
      <c r="R6420" s="86">
        <v>0.101621</v>
      </c>
      <c r="S6420" s="86">
        <v>0.56334099999999998</v>
      </c>
    </row>
    <row r="6421" spans="2:19" x14ac:dyDescent="0.2">
      <c r="B6421" s="33"/>
      <c r="C6421" s="171"/>
      <c r="D6421" s="33"/>
      <c r="E6421" s="33"/>
      <c r="F6421" s="33"/>
      <c r="G6421" s="33"/>
      <c r="H6421" s="33"/>
      <c r="I6421" s="171"/>
      <c r="J6421" s="33"/>
      <c r="K6421" s="33"/>
      <c r="L6421" s="84">
        <v>0.21249999999999999</v>
      </c>
      <c r="M6421" s="83">
        <v>6093.56</v>
      </c>
      <c r="N6421" s="83">
        <v>326.435</v>
      </c>
      <c r="O6421" s="83">
        <v>5767.13</v>
      </c>
      <c r="P6421" s="83">
        <v>652.87099999999998</v>
      </c>
      <c r="Q6421" s="83">
        <v>6420</v>
      </c>
      <c r="R6421" s="86">
        <v>0.10169300000000001</v>
      </c>
      <c r="S6421" s="86">
        <v>0.56365699999999996</v>
      </c>
    </row>
    <row r="6422" spans="2:19" x14ac:dyDescent="0.2">
      <c r="B6422" s="33"/>
      <c r="C6422" s="171"/>
      <c r="D6422" s="33"/>
      <c r="E6422" s="33"/>
      <c r="F6422" s="33"/>
      <c r="G6422" s="33"/>
      <c r="H6422" s="33"/>
      <c r="I6422" s="171"/>
      <c r="J6422" s="33"/>
      <c r="K6422" s="33"/>
      <c r="L6422" s="84">
        <v>0.21240000000000001</v>
      </c>
      <c r="M6422" s="83">
        <v>6094.28</v>
      </c>
      <c r="N6422" s="83">
        <v>326.71699999999998</v>
      </c>
      <c r="O6422" s="83">
        <v>5767.57</v>
      </c>
      <c r="P6422" s="83">
        <v>653.43499999999995</v>
      </c>
      <c r="Q6422" s="83">
        <v>6421</v>
      </c>
      <c r="R6422" s="86">
        <v>0.10176499999999999</v>
      </c>
      <c r="S6422" s="86">
        <v>0.56413100000000005</v>
      </c>
    </row>
    <row r="6423" spans="2:19" x14ac:dyDescent="0.2">
      <c r="B6423" s="33"/>
      <c r="C6423" s="171"/>
      <c r="D6423" s="33"/>
      <c r="E6423" s="33"/>
      <c r="F6423" s="33"/>
      <c r="G6423" s="33"/>
      <c r="H6423" s="33"/>
      <c r="I6423" s="171"/>
      <c r="J6423" s="33"/>
      <c r="K6423" s="33"/>
      <c r="L6423" s="84">
        <v>0.21240000000000001</v>
      </c>
      <c r="M6423" s="83">
        <v>6095</v>
      </c>
      <c r="N6423" s="83">
        <v>326.99900000000002</v>
      </c>
      <c r="O6423" s="83">
        <v>5768</v>
      </c>
      <c r="P6423" s="83">
        <v>653.99900000000002</v>
      </c>
      <c r="Q6423" s="83">
        <v>6422</v>
      </c>
      <c r="R6423" s="86">
        <v>0.101837</v>
      </c>
      <c r="S6423" s="86">
        <v>0.56413100000000005</v>
      </c>
    </row>
    <row r="6424" spans="2:19" x14ac:dyDescent="0.2">
      <c r="B6424" s="33"/>
      <c r="C6424" s="171"/>
      <c r="D6424" s="33"/>
      <c r="E6424" s="33"/>
      <c r="F6424" s="33"/>
      <c r="G6424" s="33"/>
      <c r="H6424" s="33"/>
      <c r="I6424" s="171"/>
      <c r="J6424" s="33"/>
      <c r="K6424" s="33"/>
      <c r="L6424" s="84">
        <v>0.21229999999999999</v>
      </c>
      <c r="M6424" s="83">
        <v>6095.72</v>
      </c>
      <c r="N6424" s="83">
        <v>327.28199999999998</v>
      </c>
      <c r="O6424" s="83">
        <v>5768.44</v>
      </c>
      <c r="P6424" s="83">
        <v>654.56299999999999</v>
      </c>
      <c r="Q6424" s="83">
        <v>6423</v>
      </c>
      <c r="R6424" s="86">
        <v>0.101909</v>
      </c>
      <c r="S6424" s="86">
        <v>0.56460500000000002</v>
      </c>
    </row>
    <row r="6425" spans="2:19" x14ac:dyDescent="0.2">
      <c r="B6425" s="33"/>
      <c r="C6425" s="171"/>
      <c r="D6425" s="33"/>
      <c r="E6425" s="33"/>
      <c r="F6425" s="33"/>
      <c r="G6425" s="33"/>
      <c r="H6425" s="33"/>
      <c r="I6425" s="171"/>
      <c r="J6425" s="33"/>
      <c r="K6425" s="33"/>
      <c r="L6425" s="84">
        <v>0.21210000000000001</v>
      </c>
      <c r="M6425" s="83">
        <v>6096.44</v>
      </c>
      <c r="N6425" s="83">
        <v>327.56400000000002</v>
      </c>
      <c r="O6425" s="83">
        <v>5768.87</v>
      </c>
      <c r="P6425" s="83">
        <v>655.12800000000004</v>
      </c>
      <c r="Q6425" s="83">
        <v>6424</v>
      </c>
      <c r="R6425" s="86">
        <v>0.101981</v>
      </c>
      <c r="S6425" s="86">
        <v>0.56491999999999998</v>
      </c>
    </row>
    <row r="6426" spans="2:19" x14ac:dyDescent="0.2">
      <c r="B6426" s="33"/>
      <c r="C6426" s="171"/>
      <c r="D6426" s="33"/>
      <c r="E6426" s="33"/>
      <c r="F6426" s="33"/>
      <c r="G6426" s="33"/>
      <c r="H6426" s="33"/>
      <c r="I6426" s="171"/>
      <c r="J6426" s="33"/>
      <c r="K6426" s="33"/>
      <c r="L6426" s="84">
        <v>0.2112</v>
      </c>
      <c r="M6426" s="83">
        <v>6097.15</v>
      </c>
      <c r="N6426" s="83">
        <v>327.84699999999998</v>
      </c>
      <c r="O6426" s="83">
        <v>5769.31</v>
      </c>
      <c r="P6426" s="83">
        <v>655.69399999999996</v>
      </c>
      <c r="Q6426" s="83">
        <v>6425</v>
      </c>
      <c r="R6426" s="86">
        <v>0.102053</v>
      </c>
      <c r="S6426" s="86">
        <v>0.56523599999999996</v>
      </c>
    </row>
    <row r="6427" spans="2:19" x14ac:dyDescent="0.2">
      <c r="B6427" s="33"/>
      <c r="C6427" s="171"/>
      <c r="D6427" s="33"/>
      <c r="E6427" s="33"/>
      <c r="F6427" s="33"/>
      <c r="G6427" s="33"/>
      <c r="H6427" s="33"/>
      <c r="I6427" s="171"/>
      <c r="J6427" s="33"/>
      <c r="K6427" s="33"/>
      <c r="L6427" s="84">
        <v>0.2107</v>
      </c>
      <c r="M6427" s="83">
        <v>6097.87</v>
      </c>
      <c r="N6427" s="83">
        <v>328.13</v>
      </c>
      <c r="O6427" s="83">
        <v>5769.74</v>
      </c>
      <c r="P6427" s="83">
        <v>656.25900000000001</v>
      </c>
      <c r="Q6427" s="83">
        <v>6426</v>
      </c>
      <c r="R6427" s="86">
        <v>0.10212599999999999</v>
      </c>
      <c r="S6427" s="86">
        <v>0.56555200000000005</v>
      </c>
    </row>
    <row r="6428" spans="2:19" x14ac:dyDescent="0.2">
      <c r="B6428" s="33"/>
      <c r="C6428" s="171"/>
      <c r="D6428" s="33"/>
      <c r="E6428" s="33"/>
      <c r="F6428" s="33"/>
      <c r="G6428" s="33"/>
      <c r="H6428" s="33"/>
      <c r="I6428" s="171"/>
      <c r="J6428" s="33"/>
      <c r="K6428" s="33"/>
      <c r="L6428" s="84">
        <v>0.21049999999999999</v>
      </c>
      <c r="M6428" s="83">
        <v>6098.59</v>
      </c>
      <c r="N6428" s="83">
        <v>328.41300000000001</v>
      </c>
      <c r="O6428" s="83">
        <v>5770.17</v>
      </c>
      <c r="P6428" s="83">
        <v>656.82500000000005</v>
      </c>
      <c r="Q6428" s="83">
        <v>6427</v>
      </c>
      <c r="R6428" s="86">
        <v>0.102198</v>
      </c>
      <c r="S6428" s="86">
        <v>0.56586800000000004</v>
      </c>
    </row>
    <row r="6429" spans="2:19" x14ac:dyDescent="0.2">
      <c r="B6429" s="33"/>
      <c r="C6429" s="171"/>
      <c r="D6429" s="33"/>
      <c r="E6429" s="33"/>
      <c r="F6429" s="33"/>
      <c r="G6429" s="33"/>
      <c r="H6429" s="33"/>
      <c r="I6429" s="171"/>
      <c r="J6429" s="33"/>
      <c r="K6429" s="33"/>
      <c r="L6429" s="84">
        <v>0.21029999999999999</v>
      </c>
      <c r="M6429" s="83">
        <v>6099.3</v>
      </c>
      <c r="N6429" s="83">
        <v>328.69600000000003</v>
      </c>
      <c r="O6429" s="83">
        <v>5770.61</v>
      </c>
      <c r="P6429" s="83">
        <v>657.39099999999996</v>
      </c>
      <c r="Q6429" s="83">
        <v>6428</v>
      </c>
      <c r="R6429" s="86">
        <v>0.10227</v>
      </c>
      <c r="S6429" s="86">
        <v>0.56618400000000002</v>
      </c>
    </row>
    <row r="6430" spans="2:19" x14ac:dyDescent="0.2">
      <c r="B6430" s="33"/>
      <c r="C6430" s="171"/>
      <c r="D6430" s="33"/>
      <c r="E6430" s="33"/>
      <c r="F6430" s="33"/>
      <c r="G6430" s="33"/>
      <c r="H6430" s="33"/>
      <c r="I6430" s="171"/>
      <c r="J6430" s="33"/>
      <c r="K6430" s="33"/>
      <c r="L6430" s="84">
        <v>0.2102</v>
      </c>
      <c r="M6430" s="83">
        <v>6100.02</v>
      </c>
      <c r="N6430" s="83">
        <v>328.97899999999998</v>
      </c>
      <c r="O6430" s="83">
        <v>5771.04</v>
      </c>
      <c r="P6430" s="83">
        <v>657.95799999999997</v>
      </c>
      <c r="Q6430" s="83">
        <v>6429</v>
      </c>
      <c r="R6430" s="86">
        <v>0.102342</v>
      </c>
      <c r="S6430" s="86">
        <v>0.566658</v>
      </c>
    </row>
    <row r="6431" spans="2:19" x14ac:dyDescent="0.2">
      <c r="B6431" s="33"/>
      <c r="C6431" s="171"/>
      <c r="D6431" s="33"/>
      <c r="E6431" s="33"/>
      <c r="F6431" s="33"/>
      <c r="G6431" s="33"/>
      <c r="H6431" s="33"/>
      <c r="I6431" s="171"/>
      <c r="J6431" s="33"/>
      <c r="K6431" s="33"/>
      <c r="L6431" s="84">
        <v>0.2102</v>
      </c>
      <c r="M6431" s="83">
        <v>6100.74</v>
      </c>
      <c r="N6431" s="83">
        <v>329.262</v>
      </c>
      <c r="O6431" s="83">
        <v>5771.48</v>
      </c>
      <c r="P6431" s="83">
        <v>658.52499999999998</v>
      </c>
      <c r="Q6431" s="83">
        <v>6430</v>
      </c>
      <c r="R6431" s="86">
        <v>0.10241400000000001</v>
      </c>
      <c r="S6431" s="86">
        <v>0.566658</v>
      </c>
    </row>
    <row r="6432" spans="2:19" x14ac:dyDescent="0.2">
      <c r="B6432" s="33"/>
      <c r="C6432" s="171"/>
      <c r="D6432" s="33"/>
      <c r="E6432" s="33"/>
      <c r="F6432" s="33"/>
      <c r="G6432" s="33"/>
      <c r="H6432" s="33"/>
      <c r="I6432" s="171"/>
      <c r="J6432" s="33"/>
      <c r="K6432" s="33"/>
      <c r="L6432" s="84">
        <v>0.20949999999999999</v>
      </c>
      <c r="M6432" s="83">
        <v>6101.45</v>
      </c>
      <c r="N6432" s="83">
        <v>329.54599999999999</v>
      </c>
      <c r="O6432" s="83">
        <v>5771.91</v>
      </c>
      <c r="P6432" s="83">
        <v>659.09199999999998</v>
      </c>
      <c r="Q6432" s="83">
        <v>6431</v>
      </c>
      <c r="R6432" s="86">
        <v>0.10248699999999999</v>
      </c>
      <c r="S6432" s="86">
        <v>0.56713100000000005</v>
      </c>
    </row>
    <row r="6433" spans="2:19" x14ac:dyDescent="0.2">
      <c r="B6433" s="33"/>
      <c r="C6433" s="171"/>
      <c r="D6433" s="33"/>
      <c r="E6433" s="33"/>
      <c r="F6433" s="33"/>
      <c r="G6433" s="33"/>
      <c r="H6433" s="33"/>
      <c r="I6433" s="171"/>
      <c r="J6433" s="33"/>
      <c r="K6433" s="33"/>
      <c r="L6433" s="84">
        <v>0.20899999999999999</v>
      </c>
      <c r="M6433" s="83">
        <v>6102.17</v>
      </c>
      <c r="N6433" s="83">
        <v>329.83</v>
      </c>
      <c r="O6433" s="83">
        <v>5772.34</v>
      </c>
      <c r="P6433" s="83">
        <v>659.65899999999999</v>
      </c>
      <c r="Q6433" s="83">
        <v>6432</v>
      </c>
      <c r="R6433" s="86">
        <v>0.102559</v>
      </c>
      <c r="S6433" s="86">
        <v>0.56744700000000003</v>
      </c>
    </row>
    <row r="6434" spans="2:19" x14ac:dyDescent="0.2">
      <c r="B6434" s="33"/>
      <c r="C6434" s="171"/>
      <c r="D6434" s="33"/>
      <c r="E6434" s="33"/>
      <c r="F6434" s="33"/>
      <c r="G6434" s="33"/>
      <c r="H6434" s="33"/>
      <c r="I6434" s="171"/>
      <c r="J6434" s="33"/>
      <c r="K6434" s="33"/>
      <c r="L6434" s="84">
        <v>0.20860000000000001</v>
      </c>
      <c r="M6434" s="83">
        <v>6102.89</v>
      </c>
      <c r="N6434" s="83">
        <v>330.113</v>
      </c>
      <c r="O6434" s="83">
        <v>5772.77</v>
      </c>
      <c r="P6434" s="83">
        <v>660.22699999999998</v>
      </c>
      <c r="Q6434" s="83">
        <v>6433</v>
      </c>
      <c r="R6434" s="86">
        <v>0.102631</v>
      </c>
      <c r="S6434" s="86">
        <v>0.56792100000000001</v>
      </c>
    </row>
    <row r="6435" spans="2:19" x14ac:dyDescent="0.2">
      <c r="B6435" s="33"/>
      <c r="C6435" s="171"/>
      <c r="D6435" s="33"/>
      <c r="E6435" s="33"/>
      <c r="F6435" s="33"/>
      <c r="G6435" s="33"/>
      <c r="H6435" s="33"/>
      <c r="I6435" s="171"/>
      <c r="J6435" s="33"/>
      <c r="K6435" s="33"/>
      <c r="L6435" s="84">
        <v>0.20860000000000001</v>
      </c>
      <c r="M6435" s="83">
        <v>6103.6</v>
      </c>
      <c r="N6435" s="83">
        <v>330.39699999999999</v>
      </c>
      <c r="O6435" s="83">
        <v>5773.21</v>
      </c>
      <c r="P6435" s="83">
        <v>660.79499999999996</v>
      </c>
      <c r="Q6435" s="83">
        <v>6434</v>
      </c>
      <c r="R6435" s="86">
        <v>0.102704</v>
      </c>
      <c r="S6435" s="86">
        <v>0.56792100000000001</v>
      </c>
    </row>
    <row r="6436" spans="2:19" x14ac:dyDescent="0.2">
      <c r="B6436" s="33"/>
      <c r="C6436" s="171"/>
      <c r="D6436" s="33"/>
      <c r="E6436" s="33"/>
      <c r="F6436" s="33"/>
      <c r="G6436" s="33"/>
      <c r="H6436" s="33"/>
      <c r="I6436" s="171"/>
      <c r="J6436" s="33"/>
      <c r="K6436" s="33"/>
      <c r="L6436" s="84">
        <v>0.20810000000000001</v>
      </c>
      <c r="M6436" s="83">
        <v>6104.32</v>
      </c>
      <c r="N6436" s="83">
        <v>330.68200000000002</v>
      </c>
      <c r="O6436" s="83">
        <v>5773.64</v>
      </c>
      <c r="P6436" s="83">
        <v>661.36300000000006</v>
      </c>
      <c r="Q6436" s="83">
        <v>6435</v>
      </c>
      <c r="R6436" s="86">
        <v>0.10277600000000001</v>
      </c>
      <c r="S6436" s="86">
        <v>0.56855199999999995</v>
      </c>
    </row>
    <row r="6437" spans="2:19" x14ac:dyDescent="0.2">
      <c r="B6437" s="33"/>
      <c r="C6437" s="171"/>
      <c r="D6437" s="33"/>
      <c r="E6437" s="33"/>
      <c r="F6437" s="33"/>
      <c r="G6437" s="33"/>
      <c r="H6437" s="33"/>
      <c r="I6437" s="171"/>
      <c r="J6437" s="33"/>
      <c r="K6437" s="33"/>
      <c r="L6437" s="84">
        <v>0.20810000000000001</v>
      </c>
      <c r="M6437" s="83">
        <v>6105.03</v>
      </c>
      <c r="N6437" s="83">
        <v>330.96600000000001</v>
      </c>
      <c r="O6437" s="83">
        <v>5774.07</v>
      </c>
      <c r="P6437" s="83">
        <v>661.93200000000002</v>
      </c>
      <c r="Q6437" s="83">
        <v>6436</v>
      </c>
      <c r="R6437" s="86">
        <v>0.10284799999999999</v>
      </c>
      <c r="S6437" s="86">
        <v>0.56855199999999995</v>
      </c>
    </row>
    <row r="6438" spans="2:19" x14ac:dyDescent="0.2">
      <c r="B6438" s="33"/>
      <c r="C6438" s="171"/>
      <c r="D6438" s="33"/>
      <c r="E6438" s="33"/>
      <c r="F6438" s="33"/>
      <c r="G6438" s="33"/>
      <c r="H6438" s="33"/>
      <c r="I6438" s="171"/>
      <c r="J6438" s="33"/>
      <c r="K6438" s="33"/>
      <c r="L6438" s="84">
        <v>0.20669999999999999</v>
      </c>
      <c r="M6438" s="83">
        <v>6105.75</v>
      </c>
      <c r="N6438" s="83">
        <v>331.25099999999998</v>
      </c>
      <c r="O6438" s="83">
        <v>5774.5</v>
      </c>
      <c r="P6438" s="83">
        <v>662.50099999999998</v>
      </c>
      <c r="Q6438" s="83">
        <v>6437</v>
      </c>
      <c r="R6438" s="86">
        <v>0.102921</v>
      </c>
      <c r="S6438" s="86">
        <v>0.56918299999999999</v>
      </c>
    </row>
    <row r="6439" spans="2:19" x14ac:dyDescent="0.2">
      <c r="B6439" s="33"/>
      <c r="C6439" s="171"/>
      <c r="D6439" s="33"/>
      <c r="E6439" s="33"/>
      <c r="F6439" s="33"/>
      <c r="G6439" s="33"/>
      <c r="H6439" s="33"/>
      <c r="I6439" s="171"/>
      <c r="J6439" s="33"/>
      <c r="K6439" s="33"/>
      <c r="L6439" s="84">
        <v>0.20669999999999999</v>
      </c>
      <c r="M6439" s="83">
        <v>6106.46</v>
      </c>
      <c r="N6439" s="83">
        <v>331.53500000000003</v>
      </c>
      <c r="O6439" s="83">
        <v>5774.93</v>
      </c>
      <c r="P6439" s="83">
        <v>663.07</v>
      </c>
      <c r="Q6439" s="83">
        <v>6438</v>
      </c>
      <c r="R6439" s="86">
        <v>0.102993</v>
      </c>
      <c r="S6439" s="86">
        <v>0.56918299999999999</v>
      </c>
    </row>
    <row r="6440" spans="2:19" x14ac:dyDescent="0.2">
      <c r="B6440" s="33"/>
      <c r="C6440" s="171"/>
      <c r="D6440" s="33"/>
      <c r="E6440" s="33"/>
      <c r="F6440" s="33"/>
      <c r="G6440" s="33"/>
      <c r="H6440" s="33"/>
      <c r="I6440" s="171"/>
      <c r="J6440" s="33"/>
      <c r="K6440" s="33"/>
      <c r="L6440" s="84">
        <v>0.20660000000000001</v>
      </c>
      <c r="M6440" s="83">
        <v>6107.18</v>
      </c>
      <c r="N6440" s="83">
        <v>331.82</v>
      </c>
      <c r="O6440" s="83">
        <v>5775.36</v>
      </c>
      <c r="P6440" s="83">
        <v>663.64</v>
      </c>
      <c r="Q6440" s="83">
        <v>6439</v>
      </c>
      <c r="R6440" s="86">
        <v>0.103066</v>
      </c>
      <c r="S6440" s="86">
        <v>0.56965699999999997</v>
      </c>
    </row>
    <row r="6441" spans="2:19" x14ac:dyDescent="0.2">
      <c r="B6441" s="33"/>
      <c r="C6441" s="171"/>
      <c r="D6441" s="33"/>
      <c r="E6441" s="33"/>
      <c r="F6441" s="33"/>
      <c r="G6441" s="33"/>
      <c r="H6441" s="33"/>
      <c r="I6441" s="171"/>
      <c r="J6441" s="33"/>
      <c r="K6441" s="33"/>
      <c r="L6441" s="84">
        <v>0.20610000000000001</v>
      </c>
      <c r="M6441" s="83">
        <v>6107.89</v>
      </c>
      <c r="N6441" s="83">
        <v>332.10500000000002</v>
      </c>
      <c r="O6441" s="83">
        <v>5775.79</v>
      </c>
      <c r="P6441" s="83">
        <v>664.21</v>
      </c>
      <c r="Q6441" s="83">
        <v>6440</v>
      </c>
      <c r="R6441" s="86">
        <v>0.10313799999999999</v>
      </c>
      <c r="S6441" s="86">
        <v>0.56997299999999995</v>
      </c>
    </row>
    <row r="6442" spans="2:19" x14ac:dyDescent="0.2">
      <c r="B6442" s="33"/>
      <c r="C6442" s="171"/>
      <c r="D6442" s="33"/>
      <c r="E6442" s="33"/>
      <c r="F6442" s="33"/>
      <c r="G6442" s="33"/>
      <c r="H6442" s="33"/>
      <c r="I6442" s="171"/>
      <c r="J6442" s="33"/>
      <c r="K6442" s="33"/>
      <c r="L6442" s="84">
        <v>0.2059</v>
      </c>
      <c r="M6442" s="83">
        <v>6108.61</v>
      </c>
      <c r="N6442" s="83">
        <v>332.39</v>
      </c>
      <c r="O6442" s="83">
        <v>5776.22</v>
      </c>
      <c r="P6442" s="83">
        <v>664.78</v>
      </c>
      <c r="Q6442" s="83">
        <v>6441</v>
      </c>
      <c r="R6442" s="86">
        <v>0.103211</v>
      </c>
      <c r="S6442" s="86">
        <v>0.57028800000000002</v>
      </c>
    </row>
    <row r="6443" spans="2:19" x14ac:dyDescent="0.2">
      <c r="B6443" s="33"/>
      <c r="C6443" s="171"/>
      <c r="D6443" s="33"/>
      <c r="E6443" s="33"/>
      <c r="F6443" s="33"/>
      <c r="G6443" s="33"/>
      <c r="H6443" s="33"/>
      <c r="I6443" s="171"/>
      <c r="J6443" s="33"/>
      <c r="K6443" s="33"/>
      <c r="L6443" s="84">
        <v>0.2051</v>
      </c>
      <c r="M6443" s="83">
        <v>6109.32</v>
      </c>
      <c r="N6443" s="83">
        <v>332.67500000000001</v>
      </c>
      <c r="O6443" s="83">
        <v>5776.65</v>
      </c>
      <c r="P6443" s="83">
        <v>665.351</v>
      </c>
      <c r="Q6443" s="83">
        <v>6442</v>
      </c>
      <c r="R6443" s="86">
        <v>0.103283</v>
      </c>
      <c r="S6443" s="86">
        <v>0.57076199999999999</v>
      </c>
    </row>
    <row r="6444" spans="2:19" x14ac:dyDescent="0.2">
      <c r="B6444" s="33"/>
      <c r="C6444" s="171"/>
      <c r="D6444" s="33"/>
      <c r="E6444" s="33"/>
      <c r="F6444" s="33"/>
      <c r="G6444" s="33"/>
      <c r="H6444" s="33"/>
      <c r="I6444" s="171"/>
      <c r="J6444" s="33"/>
      <c r="K6444" s="33"/>
      <c r="L6444" s="84">
        <v>0.2051</v>
      </c>
      <c r="M6444" s="83">
        <v>6110.04</v>
      </c>
      <c r="N6444" s="83">
        <v>332.96100000000001</v>
      </c>
      <c r="O6444" s="83">
        <v>5777.08</v>
      </c>
      <c r="P6444" s="83">
        <v>665.92200000000003</v>
      </c>
      <c r="Q6444" s="83">
        <v>6443</v>
      </c>
      <c r="R6444" s="86">
        <v>0.103356</v>
      </c>
      <c r="S6444" s="86">
        <v>0.57076199999999999</v>
      </c>
    </row>
    <row r="6445" spans="2:19" x14ac:dyDescent="0.2">
      <c r="B6445" s="33"/>
      <c r="C6445" s="171"/>
      <c r="D6445" s="33"/>
      <c r="E6445" s="33"/>
      <c r="F6445" s="33"/>
      <c r="G6445" s="33"/>
      <c r="H6445" s="33"/>
      <c r="I6445" s="171"/>
      <c r="J6445" s="33"/>
      <c r="K6445" s="33"/>
      <c r="L6445" s="84">
        <v>0.2049</v>
      </c>
      <c r="M6445" s="83">
        <v>6110.75</v>
      </c>
      <c r="N6445" s="83">
        <v>333.24700000000001</v>
      </c>
      <c r="O6445" s="83">
        <v>5777.51</v>
      </c>
      <c r="P6445" s="83">
        <v>666.49300000000005</v>
      </c>
      <c r="Q6445" s="83">
        <v>6444</v>
      </c>
      <c r="R6445" s="86">
        <v>0.10342800000000001</v>
      </c>
      <c r="S6445" s="86">
        <v>0.57123500000000005</v>
      </c>
    </row>
    <row r="6446" spans="2:19" x14ac:dyDescent="0.2">
      <c r="B6446" s="33"/>
      <c r="C6446" s="171"/>
      <c r="D6446" s="33"/>
      <c r="E6446" s="33"/>
      <c r="F6446" s="33"/>
      <c r="G6446" s="33"/>
      <c r="H6446" s="33"/>
      <c r="I6446" s="171"/>
      <c r="J6446" s="33"/>
      <c r="K6446" s="33"/>
      <c r="L6446" s="84">
        <v>0.2046</v>
      </c>
      <c r="M6446" s="83">
        <v>6111.47</v>
      </c>
      <c r="N6446" s="83">
        <v>333.53199999999998</v>
      </c>
      <c r="O6446" s="83">
        <v>5777.94</v>
      </c>
      <c r="P6446" s="83">
        <v>667.06500000000005</v>
      </c>
      <c r="Q6446" s="83">
        <v>6445</v>
      </c>
      <c r="R6446" s="86">
        <v>0.103501</v>
      </c>
      <c r="S6446" s="86">
        <v>0.57155100000000003</v>
      </c>
    </row>
    <row r="6447" spans="2:19" x14ac:dyDescent="0.2">
      <c r="B6447" s="33"/>
      <c r="C6447" s="171"/>
      <c r="D6447" s="33"/>
      <c r="E6447" s="33"/>
      <c r="F6447" s="33"/>
      <c r="G6447" s="33"/>
      <c r="H6447" s="33"/>
      <c r="I6447" s="171"/>
      <c r="J6447" s="33"/>
      <c r="K6447" s="33"/>
      <c r="L6447" s="84">
        <v>0.2044</v>
      </c>
      <c r="M6447" s="83">
        <v>6112.18</v>
      </c>
      <c r="N6447" s="83">
        <v>333.81799999999998</v>
      </c>
      <c r="O6447" s="83">
        <v>5778.36</v>
      </c>
      <c r="P6447" s="83">
        <v>667.63699999999994</v>
      </c>
      <c r="Q6447" s="83">
        <v>6446</v>
      </c>
      <c r="R6447" s="86">
        <v>0.103574</v>
      </c>
      <c r="S6447" s="86">
        <v>0.57186599999999999</v>
      </c>
    </row>
    <row r="6448" spans="2:19" x14ac:dyDescent="0.2">
      <c r="B6448" s="33"/>
      <c r="C6448" s="171"/>
      <c r="D6448" s="33"/>
      <c r="E6448" s="33"/>
      <c r="F6448" s="33"/>
      <c r="G6448" s="33"/>
      <c r="H6448" s="33"/>
      <c r="I6448" s="171"/>
      <c r="J6448" s="33"/>
      <c r="K6448" s="33"/>
      <c r="L6448" s="84">
        <v>0.2041</v>
      </c>
      <c r="M6448" s="83">
        <v>6112.9</v>
      </c>
      <c r="N6448" s="83">
        <v>334.10399999999998</v>
      </c>
      <c r="O6448" s="83">
        <v>5778.79</v>
      </c>
      <c r="P6448" s="83">
        <v>668.20899999999995</v>
      </c>
      <c r="Q6448" s="83">
        <v>6447</v>
      </c>
      <c r="R6448" s="86">
        <v>0.103646</v>
      </c>
      <c r="S6448" s="86">
        <v>0.57218199999999997</v>
      </c>
    </row>
    <row r="6449" spans="2:19" x14ac:dyDescent="0.2">
      <c r="B6449" s="33"/>
      <c r="C6449" s="171"/>
      <c r="D6449" s="33"/>
      <c r="E6449" s="33"/>
      <c r="F6449" s="33"/>
      <c r="G6449" s="33"/>
      <c r="H6449" s="33"/>
      <c r="I6449" s="171"/>
      <c r="J6449" s="33"/>
      <c r="K6449" s="33"/>
      <c r="L6449" s="84">
        <v>0.20369999999999999</v>
      </c>
      <c r="M6449" s="83">
        <v>6113.61</v>
      </c>
      <c r="N6449" s="83">
        <v>334.39100000000002</v>
      </c>
      <c r="O6449" s="83">
        <v>5779.22</v>
      </c>
      <c r="P6449" s="83">
        <v>668.78099999999995</v>
      </c>
      <c r="Q6449" s="83">
        <v>6448</v>
      </c>
      <c r="R6449" s="86">
        <v>0.10371900000000001</v>
      </c>
      <c r="S6449" s="86">
        <v>0.57249700000000003</v>
      </c>
    </row>
    <row r="6450" spans="2:19" x14ac:dyDescent="0.2">
      <c r="B6450" s="33"/>
      <c r="C6450" s="171"/>
      <c r="D6450" s="33"/>
      <c r="E6450" s="33"/>
      <c r="F6450" s="33"/>
      <c r="G6450" s="33"/>
      <c r="H6450" s="33"/>
      <c r="I6450" s="171"/>
      <c r="J6450" s="33"/>
      <c r="K6450" s="33"/>
      <c r="L6450" s="84">
        <v>0.20330000000000001</v>
      </c>
      <c r="M6450" s="83">
        <v>6114.32</v>
      </c>
      <c r="N6450" s="83">
        <v>334.67700000000002</v>
      </c>
      <c r="O6450" s="83">
        <v>5779.65</v>
      </c>
      <c r="P6450" s="83">
        <v>669.35400000000004</v>
      </c>
      <c r="Q6450" s="83">
        <v>6449</v>
      </c>
      <c r="R6450" s="86">
        <v>0.103792</v>
      </c>
      <c r="S6450" s="86">
        <v>0.57281300000000002</v>
      </c>
    </row>
    <row r="6451" spans="2:19" x14ac:dyDescent="0.2">
      <c r="B6451" s="33"/>
      <c r="C6451" s="171"/>
      <c r="D6451" s="33"/>
      <c r="E6451" s="33"/>
      <c r="F6451" s="33"/>
      <c r="G6451" s="33"/>
      <c r="H6451" s="33"/>
      <c r="I6451" s="171"/>
      <c r="J6451" s="33"/>
      <c r="K6451" s="33"/>
      <c r="L6451" s="84">
        <v>0.2031</v>
      </c>
      <c r="M6451" s="83">
        <v>6115.04</v>
      </c>
      <c r="N6451" s="83">
        <v>334.964</v>
      </c>
      <c r="O6451" s="83">
        <v>5780.07</v>
      </c>
      <c r="P6451" s="83">
        <v>669.92700000000002</v>
      </c>
      <c r="Q6451" s="83">
        <v>6450</v>
      </c>
      <c r="R6451" s="86">
        <v>0.103865</v>
      </c>
      <c r="S6451" s="86">
        <v>0.57344399999999995</v>
      </c>
    </row>
    <row r="6452" spans="2:19" x14ac:dyDescent="0.2">
      <c r="B6452" s="33"/>
      <c r="C6452" s="171"/>
      <c r="D6452" s="33"/>
      <c r="E6452" s="33"/>
      <c r="F6452" s="33"/>
      <c r="G6452" s="33"/>
      <c r="H6452" s="33"/>
      <c r="I6452" s="171"/>
      <c r="J6452" s="33"/>
      <c r="K6452" s="33"/>
      <c r="L6452" s="84">
        <v>0.2031</v>
      </c>
      <c r="M6452" s="83">
        <v>6115.75</v>
      </c>
      <c r="N6452" s="83">
        <v>335.25</v>
      </c>
      <c r="O6452" s="83">
        <v>5780.5</v>
      </c>
      <c r="P6452" s="83">
        <v>670.50099999999998</v>
      </c>
      <c r="Q6452" s="83">
        <v>6451</v>
      </c>
      <c r="R6452" s="86">
        <v>0.103937</v>
      </c>
      <c r="S6452" s="86">
        <v>0.57344399999999995</v>
      </c>
    </row>
    <row r="6453" spans="2:19" x14ac:dyDescent="0.2">
      <c r="B6453" s="33"/>
      <c r="C6453" s="171"/>
      <c r="D6453" s="33"/>
      <c r="E6453" s="33"/>
      <c r="F6453" s="33"/>
      <c r="G6453" s="33"/>
      <c r="H6453" s="33"/>
      <c r="I6453" s="171"/>
      <c r="J6453" s="33"/>
      <c r="K6453" s="33"/>
      <c r="L6453" s="84">
        <v>0.2031</v>
      </c>
      <c r="M6453" s="83">
        <v>6116.46</v>
      </c>
      <c r="N6453" s="83">
        <v>335.53699999999998</v>
      </c>
      <c r="O6453" s="83">
        <v>5780.93</v>
      </c>
      <c r="P6453" s="83">
        <v>671.07399999999996</v>
      </c>
      <c r="Q6453" s="83">
        <v>6452</v>
      </c>
      <c r="R6453" s="86">
        <v>0.10401000000000001</v>
      </c>
      <c r="S6453" s="86">
        <v>0.57344399999999995</v>
      </c>
    </row>
    <row r="6454" spans="2:19" x14ac:dyDescent="0.2">
      <c r="B6454" s="33"/>
      <c r="C6454" s="171"/>
      <c r="D6454" s="33"/>
      <c r="E6454" s="33"/>
      <c r="F6454" s="33"/>
      <c r="G6454" s="33"/>
      <c r="H6454" s="33"/>
      <c r="I6454" s="171"/>
      <c r="J6454" s="33"/>
      <c r="K6454" s="33"/>
      <c r="L6454" s="84">
        <v>0.20230000000000001</v>
      </c>
      <c r="M6454" s="83">
        <v>6117.18</v>
      </c>
      <c r="N6454" s="83">
        <v>335.82400000000001</v>
      </c>
      <c r="O6454" s="83">
        <v>5781.35</v>
      </c>
      <c r="P6454" s="83">
        <v>671.64800000000002</v>
      </c>
      <c r="Q6454" s="83">
        <v>6453</v>
      </c>
      <c r="R6454" s="86">
        <v>0.10408299999999999</v>
      </c>
      <c r="S6454" s="86">
        <v>0.57423199999999996</v>
      </c>
    </row>
    <row r="6455" spans="2:19" x14ac:dyDescent="0.2">
      <c r="B6455" s="33"/>
      <c r="C6455" s="171"/>
      <c r="D6455" s="33"/>
      <c r="E6455" s="33"/>
      <c r="F6455" s="33"/>
      <c r="G6455" s="33"/>
      <c r="H6455" s="33"/>
      <c r="I6455" s="171"/>
      <c r="J6455" s="33"/>
      <c r="K6455" s="33"/>
      <c r="L6455" s="84">
        <v>0.20230000000000001</v>
      </c>
      <c r="M6455" s="83">
        <v>6117.89</v>
      </c>
      <c r="N6455" s="83">
        <v>336.11099999999999</v>
      </c>
      <c r="O6455" s="83">
        <v>5781.78</v>
      </c>
      <c r="P6455" s="83">
        <v>672.22299999999996</v>
      </c>
      <c r="Q6455" s="83">
        <v>6454</v>
      </c>
      <c r="R6455" s="86">
        <v>0.104156</v>
      </c>
      <c r="S6455" s="86">
        <v>0.57423199999999996</v>
      </c>
    </row>
    <row r="6456" spans="2:19" x14ac:dyDescent="0.2">
      <c r="B6456" s="33"/>
      <c r="C6456" s="171"/>
      <c r="D6456" s="33"/>
      <c r="E6456" s="33"/>
      <c r="F6456" s="33"/>
      <c r="G6456" s="33"/>
      <c r="H6456" s="33"/>
      <c r="I6456" s="171"/>
      <c r="J6456" s="33"/>
      <c r="K6456" s="33"/>
      <c r="L6456" s="84">
        <v>0.20219999999999999</v>
      </c>
      <c r="M6456" s="83">
        <v>6118.6</v>
      </c>
      <c r="N6456" s="83">
        <v>336.399</v>
      </c>
      <c r="O6456" s="83">
        <v>5782.2</v>
      </c>
      <c r="P6456" s="83">
        <v>672.798</v>
      </c>
      <c r="Q6456" s="83">
        <v>6455</v>
      </c>
      <c r="R6456" s="86">
        <v>0.104229</v>
      </c>
      <c r="S6456" s="86">
        <v>0.57517799999999997</v>
      </c>
    </row>
    <row r="6457" spans="2:19" x14ac:dyDescent="0.2">
      <c r="B6457" s="33"/>
      <c r="C6457" s="171"/>
      <c r="D6457" s="33"/>
      <c r="E6457" s="33"/>
      <c r="F6457" s="33"/>
      <c r="G6457" s="33"/>
      <c r="H6457" s="33"/>
      <c r="I6457" s="171"/>
      <c r="J6457" s="33"/>
      <c r="K6457" s="33"/>
      <c r="L6457" s="84">
        <v>0.20219999999999999</v>
      </c>
      <c r="M6457" s="83">
        <v>6119.31</v>
      </c>
      <c r="N6457" s="83">
        <v>336.68599999999998</v>
      </c>
      <c r="O6457" s="83">
        <v>5782.63</v>
      </c>
      <c r="P6457" s="83">
        <v>673.37300000000005</v>
      </c>
      <c r="Q6457" s="83">
        <v>6456</v>
      </c>
      <c r="R6457" s="86">
        <v>0.10430200000000001</v>
      </c>
      <c r="S6457" s="86">
        <v>0.57517799999999997</v>
      </c>
    </row>
    <row r="6458" spans="2:19" x14ac:dyDescent="0.2">
      <c r="B6458" s="33"/>
      <c r="C6458" s="171"/>
      <c r="D6458" s="33"/>
      <c r="E6458" s="33"/>
      <c r="F6458" s="33"/>
      <c r="G6458" s="33"/>
      <c r="H6458" s="33"/>
      <c r="I6458" s="171"/>
      <c r="J6458" s="33"/>
      <c r="K6458" s="33"/>
      <c r="L6458" s="84">
        <v>0.20219999999999999</v>
      </c>
      <c r="M6458" s="83">
        <v>6120.03</v>
      </c>
      <c r="N6458" s="83">
        <v>336.97399999999999</v>
      </c>
      <c r="O6458" s="83">
        <v>5783.05</v>
      </c>
      <c r="P6458" s="83">
        <v>673.94799999999998</v>
      </c>
      <c r="Q6458" s="83">
        <v>6457</v>
      </c>
      <c r="R6458" s="86">
        <v>0.104375</v>
      </c>
      <c r="S6458" s="86">
        <v>0.57517799999999997</v>
      </c>
    </row>
    <row r="6459" spans="2:19" x14ac:dyDescent="0.2">
      <c r="B6459" s="33"/>
      <c r="C6459" s="171"/>
      <c r="D6459" s="33"/>
      <c r="E6459" s="33"/>
      <c r="F6459" s="33"/>
      <c r="G6459" s="33"/>
      <c r="H6459" s="33"/>
      <c r="I6459" s="171"/>
      <c r="J6459" s="33"/>
      <c r="K6459" s="33"/>
      <c r="L6459" s="84">
        <v>0.20219999999999999</v>
      </c>
      <c r="M6459" s="83">
        <v>6120.74</v>
      </c>
      <c r="N6459" s="83">
        <v>337.262</v>
      </c>
      <c r="O6459" s="83">
        <v>5783.48</v>
      </c>
      <c r="P6459" s="83">
        <v>674.524</v>
      </c>
      <c r="Q6459" s="83">
        <v>6458</v>
      </c>
      <c r="R6459" s="86">
        <v>0.104448</v>
      </c>
      <c r="S6459" s="86">
        <v>0.57517799999999997</v>
      </c>
    </row>
    <row r="6460" spans="2:19" x14ac:dyDescent="0.2">
      <c r="B6460" s="33"/>
      <c r="C6460" s="171"/>
      <c r="D6460" s="33"/>
      <c r="E6460" s="33"/>
      <c r="F6460" s="33"/>
      <c r="G6460" s="33"/>
      <c r="H6460" s="33"/>
      <c r="I6460" s="171"/>
      <c r="J6460" s="33"/>
      <c r="K6460" s="33"/>
      <c r="L6460" s="84">
        <v>0.2014</v>
      </c>
      <c r="M6460" s="83">
        <v>6121.45</v>
      </c>
      <c r="N6460" s="83">
        <v>337.55</v>
      </c>
      <c r="O6460" s="83">
        <v>5783.9</v>
      </c>
      <c r="P6460" s="83">
        <v>675.09900000000005</v>
      </c>
      <c r="Q6460" s="83">
        <v>6459</v>
      </c>
      <c r="R6460" s="86">
        <v>0.104521</v>
      </c>
      <c r="S6460" s="86">
        <v>0.57596599999999998</v>
      </c>
    </row>
    <row r="6461" spans="2:19" x14ac:dyDescent="0.2">
      <c r="B6461" s="33"/>
      <c r="C6461" s="171"/>
      <c r="D6461" s="33"/>
      <c r="E6461" s="33"/>
      <c r="F6461" s="33"/>
      <c r="G6461" s="33"/>
      <c r="H6461" s="33"/>
      <c r="I6461" s="171"/>
      <c r="J6461" s="33"/>
      <c r="K6461" s="33"/>
      <c r="L6461" s="84">
        <v>0.2011</v>
      </c>
      <c r="M6461" s="83">
        <v>6122.16</v>
      </c>
      <c r="N6461" s="83">
        <v>337.83800000000002</v>
      </c>
      <c r="O6461" s="83">
        <v>5784.32</v>
      </c>
      <c r="P6461" s="83">
        <v>675.67600000000004</v>
      </c>
      <c r="Q6461" s="83">
        <v>6460</v>
      </c>
      <c r="R6461" s="86">
        <v>0.10459400000000001</v>
      </c>
      <c r="S6461" s="86">
        <v>0.57628199999999996</v>
      </c>
    </row>
    <row r="6462" spans="2:19" x14ac:dyDescent="0.2">
      <c r="B6462" s="33"/>
      <c r="C6462" s="171"/>
      <c r="D6462" s="33"/>
      <c r="E6462" s="33"/>
      <c r="F6462" s="33"/>
      <c r="G6462" s="33"/>
      <c r="H6462" s="33"/>
      <c r="I6462" s="171"/>
      <c r="J6462" s="33"/>
      <c r="K6462" s="33"/>
      <c r="L6462" s="84">
        <v>0.20069999999999999</v>
      </c>
      <c r="M6462" s="83">
        <v>6122.87</v>
      </c>
      <c r="N6462" s="83">
        <v>338.12599999999998</v>
      </c>
      <c r="O6462" s="83">
        <v>5784.75</v>
      </c>
      <c r="P6462" s="83">
        <v>676.25199999999995</v>
      </c>
      <c r="Q6462" s="83">
        <v>6461</v>
      </c>
      <c r="R6462" s="86">
        <v>0.104667</v>
      </c>
      <c r="S6462" s="86">
        <v>0.57675500000000002</v>
      </c>
    </row>
    <row r="6463" spans="2:19" x14ac:dyDescent="0.2">
      <c r="B6463" s="33"/>
      <c r="C6463" s="171"/>
      <c r="D6463" s="33"/>
      <c r="E6463" s="33"/>
      <c r="F6463" s="33"/>
      <c r="G6463" s="33"/>
      <c r="H6463" s="33"/>
      <c r="I6463" s="171"/>
      <c r="J6463" s="33"/>
      <c r="K6463" s="33"/>
      <c r="L6463" s="84">
        <v>0.20069999999999999</v>
      </c>
      <c r="M6463" s="83">
        <v>6123.59</v>
      </c>
      <c r="N6463" s="83">
        <v>338.41500000000002</v>
      </c>
      <c r="O6463" s="83">
        <v>5785.17</v>
      </c>
      <c r="P6463" s="83">
        <v>676.82899999999995</v>
      </c>
      <c r="Q6463" s="83">
        <v>6462</v>
      </c>
      <c r="R6463" s="86">
        <v>0.10474</v>
      </c>
      <c r="S6463" s="86">
        <v>0.57675500000000002</v>
      </c>
    </row>
    <row r="6464" spans="2:19" x14ac:dyDescent="0.2">
      <c r="B6464" s="33"/>
      <c r="C6464" s="171"/>
      <c r="D6464" s="33"/>
      <c r="E6464" s="33"/>
      <c r="F6464" s="33"/>
      <c r="G6464" s="33"/>
      <c r="H6464" s="33"/>
      <c r="I6464" s="171"/>
      <c r="J6464" s="33"/>
      <c r="K6464" s="33"/>
      <c r="L6464" s="84">
        <v>0.20019999999999999</v>
      </c>
      <c r="M6464" s="83">
        <v>6124.3</v>
      </c>
      <c r="N6464" s="83">
        <v>338.70299999999997</v>
      </c>
      <c r="O6464" s="83">
        <v>5785.59</v>
      </c>
      <c r="P6464" s="83">
        <v>677.40700000000004</v>
      </c>
      <c r="Q6464" s="83">
        <v>6463</v>
      </c>
      <c r="R6464" s="86">
        <v>0.104813</v>
      </c>
      <c r="S6464" s="86">
        <v>0.57722700000000005</v>
      </c>
    </row>
    <row r="6465" spans="2:19" x14ac:dyDescent="0.2">
      <c r="B6465" s="33"/>
      <c r="C6465" s="171"/>
      <c r="D6465" s="33"/>
      <c r="E6465" s="33"/>
      <c r="F6465" s="33"/>
      <c r="G6465" s="33"/>
      <c r="H6465" s="33"/>
      <c r="I6465" s="171"/>
      <c r="J6465" s="33"/>
      <c r="K6465" s="33"/>
      <c r="L6465" s="84">
        <v>0.19989999999999999</v>
      </c>
      <c r="M6465" s="83">
        <v>6125.01</v>
      </c>
      <c r="N6465" s="83">
        <v>338.99200000000002</v>
      </c>
      <c r="O6465" s="83">
        <v>5786.02</v>
      </c>
      <c r="P6465" s="83">
        <v>677.98400000000004</v>
      </c>
      <c r="Q6465" s="83">
        <v>6464</v>
      </c>
      <c r="R6465" s="86">
        <v>0.10488599999999999</v>
      </c>
      <c r="S6465" s="86">
        <v>0.57769999999999999</v>
      </c>
    </row>
    <row r="6466" spans="2:19" x14ac:dyDescent="0.2">
      <c r="B6466" s="33"/>
      <c r="C6466" s="171"/>
      <c r="D6466" s="33"/>
      <c r="E6466" s="33"/>
      <c r="F6466" s="33"/>
      <c r="G6466" s="33"/>
      <c r="H6466" s="33"/>
      <c r="I6466" s="171"/>
      <c r="J6466" s="33"/>
      <c r="K6466" s="33"/>
      <c r="L6466" s="84">
        <v>0.19989999999999999</v>
      </c>
      <c r="M6466" s="83">
        <v>6125.72</v>
      </c>
      <c r="N6466" s="83">
        <v>339.28100000000001</v>
      </c>
      <c r="O6466" s="83">
        <v>5786.44</v>
      </c>
      <c r="P6466" s="83">
        <v>678.56200000000001</v>
      </c>
      <c r="Q6466" s="83">
        <v>6465</v>
      </c>
      <c r="R6466" s="86">
        <v>0.104959</v>
      </c>
      <c r="S6466" s="86">
        <v>0.57769999999999999</v>
      </c>
    </row>
    <row r="6467" spans="2:19" x14ac:dyDescent="0.2">
      <c r="B6467" s="33"/>
      <c r="C6467" s="171"/>
      <c r="D6467" s="33"/>
      <c r="E6467" s="33"/>
      <c r="F6467" s="33"/>
      <c r="G6467" s="33"/>
      <c r="H6467" s="33"/>
      <c r="I6467" s="171"/>
      <c r="J6467" s="33"/>
      <c r="K6467" s="33"/>
      <c r="L6467" s="84">
        <v>0.1996</v>
      </c>
      <c r="M6467" s="83">
        <v>6126.43</v>
      </c>
      <c r="N6467" s="83">
        <v>339.57</v>
      </c>
      <c r="O6467" s="83">
        <v>5786.86</v>
      </c>
      <c r="P6467" s="83">
        <v>679.14</v>
      </c>
      <c r="Q6467" s="83">
        <v>6466</v>
      </c>
      <c r="R6467" s="86">
        <v>0.105032</v>
      </c>
      <c r="S6467" s="86">
        <v>0.57817300000000005</v>
      </c>
    </row>
    <row r="6468" spans="2:19" x14ac:dyDescent="0.2">
      <c r="B6468" s="33"/>
      <c r="C6468" s="171"/>
      <c r="D6468" s="33"/>
      <c r="E6468" s="33"/>
      <c r="F6468" s="33"/>
      <c r="G6468" s="33"/>
      <c r="H6468" s="33"/>
      <c r="I6468" s="171"/>
      <c r="J6468" s="33"/>
      <c r="K6468" s="33"/>
      <c r="L6468" s="84">
        <v>0.19950000000000001</v>
      </c>
      <c r="M6468" s="83">
        <v>6127.14</v>
      </c>
      <c r="N6468" s="83">
        <v>339.85899999999998</v>
      </c>
      <c r="O6468" s="83">
        <v>5787.28</v>
      </c>
      <c r="P6468" s="83">
        <v>679.71900000000005</v>
      </c>
      <c r="Q6468" s="83">
        <v>6467</v>
      </c>
      <c r="R6468" s="86">
        <v>0.105106</v>
      </c>
      <c r="S6468" s="86">
        <v>0.578488</v>
      </c>
    </row>
    <row r="6469" spans="2:19" x14ac:dyDescent="0.2">
      <c r="B6469" s="33"/>
      <c r="C6469" s="171"/>
      <c r="D6469" s="33"/>
      <c r="E6469" s="33"/>
      <c r="F6469" s="33"/>
      <c r="G6469" s="33"/>
      <c r="H6469" s="33"/>
      <c r="I6469" s="171"/>
      <c r="J6469" s="33"/>
      <c r="K6469" s="33"/>
      <c r="L6469" s="84">
        <v>0.19939999999999999</v>
      </c>
      <c r="M6469" s="83">
        <v>6127.85</v>
      </c>
      <c r="N6469" s="83">
        <v>340.149</v>
      </c>
      <c r="O6469" s="83">
        <v>5787.7</v>
      </c>
      <c r="P6469" s="83">
        <v>680.29700000000003</v>
      </c>
      <c r="Q6469" s="83">
        <v>6468</v>
      </c>
      <c r="R6469" s="86">
        <v>0.10517899999999999</v>
      </c>
      <c r="S6469" s="86">
        <v>0.57880299999999996</v>
      </c>
    </row>
    <row r="6470" spans="2:19" x14ac:dyDescent="0.2">
      <c r="B6470" s="33"/>
      <c r="C6470" s="171"/>
      <c r="D6470" s="33"/>
      <c r="E6470" s="33"/>
      <c r="F6470" s="33"/>
      <c r="G6470" s="33"/>
      <c r="H6470" s="33"/>
      <c r="I6470" s="171"/>
      <c r="J6470" s="33"/>
      <c r="K6470" s="33"/>
      <c r="L6470" s="84">
        <v>0.1991</v>
      </c>
      <c r="M6470" s="83">
        <v>6128.56</v>
      </c>
      <c r="N6470" s="83">
        <v>340.43799999999999</v>
      </c>
      <c r="O6470" s="83">
        <v>5788.12</v>
      </c>
      <c r="P6470" s="83">
        <v>680.87599999999998</v>
      </c>
      <c r="Q6470" s="83">
        <v>6469</v>
      </c>
      <c r="R6470" s="86">
        <v>0.105252</v>
      </c>
      <c r="S6470" s="86">
        <v>0.57911800000000002</v>
      </c>
    </row>
    <row r="6471" spans="2:19" x14ac:dyDescent="0.2">
      <c r="B6471" s="33"/>
      <c r="C6471" s="171"/>
      <c r="D6471" s="33"/>
      <c r="E6471" s="33"/>
      <c r="F6471" s="33"/>
      <c r="G6471" s="33"/>
      <c r="H6471" s="33"/>
      <c r="I6471" s="171"/>
      <c r="J6471" s="33"/>
      <c r="K6471" s="33"/>
      <c r="L6471" s="84">
        <v>0.19869999999999999</v>
      </c>
      <c r="M6471" s="83">
        <v>6129.27</v>
      </c>
      <c r="N6471" s="83">
        <v>340.72800000000001</v>
      </c>
      <c r="O6471" s="83">
        <v>5788.54</v>
      </c>
      <c r="P6471" s="83">
        <v>681.45600000000002</v>
      </c>
      <c r="Q6471" s="83">
        <v>6470</v>
      </c>
      <c r="R6471" s="86">
        <v>0.105325</v>
      </c>
      <c r="S6471" s="86">
        <v>0.57943299999999998</v>
      </c>
    </row>
    <row r="6472" spans="2:19" x14ac:dyDescent="0.2">
      <c r="B6472" s="33"/>
      <c r="C6472" s="171"/>
      <c r="D6472" s="33"/>
      <c r="E6472" s="33"/>
      <c r="F6472" s="33"/>
      <c r="G6472" s="33"/>
      <c r="H6472" s="33"/>
      <c r="I6472" s="171"/>
      <c r="J6472" s="33"/>
      <c r="K6472" s="33"/>
      <c r="L6472" s="84">
        <v>0.1983</v>
      </c>
      <c r="M6472" s="83">
        <v>6129.98</v>
      </c>
      <c r="N6472" s="83">
        <v>341.01799999999997</v>
      </c>
      <c r="O6472" s="83">
        <v>5788.96</v>
      </c>
      <c r="P6472" s="83">
        <v>682.03599999999994</v>
      </c>
      <c r="Q6472" s="83">
        <v>6471</v>
      </c>
      <c r="R6472" s="86">
        <v>0.10539900000000001</v>
      </c>
      <c r="S6472" s="86">
        <v>0.57990600000000003</v>
      </c>
    </row>
    <row r="6473" spans="2:19" x14ac:dyDescent="0.2">
      <c r="B6473" s="33"/>
      <c r="C6473" s="171"/>
      <c r="D6473" s="33"/>
      <c r="E6473" s="33"/>
      <c r="F6473" s="33"/>
      <c r="G6473" s="33"/>
      <c r="H6473" s="33"/>
      <c r="I6473" s="171"/>
      <c r="J6473" s="33"/>
      <c r="K6473" s="33"/>
      <c r="L6473" s="84">
        <v>0.1983</v>
      </c>
      <c r="M6473" s="83">
        <v>6130.69</v>
      </c>
      <c r="N6473" s="83">
        <v>341.30799999999999</v>
      </c>
      <c r="O6473" s="83">
        <v>5789.38</v>
      </c>
      <c r="P6473" s="83">
        <v>682.61599999999999</v>
      </c>
      <c r="Q6473" s="83">
        <v>6472</v>
      </c>
      <c r="R6473" s="86">
        <v>0.105472</v>
      </c>
      <c r="S6473" s="86">
        <v>0.57990600000000003</v>
      </c>
    </row>
    <row r="6474" spans="2:19" x14ac:dyDescent="0.2">
      <c r="B6474" s="33"/>
      <c r="C6474" s="171"/>
      <c r="D6474" s="33"/>
      <c r="E6474" s="33"/>
      <c r="F6474" s="33"/>
      <c r="G6474" s="33"/>
      <c r="H6474" s="33"/>
      <c r="I6474" s="171"/>
      <c r="J6474" s="33"/>
      <c r="K6474" s="33"/>
      <c r="L6474" s="84">
        <v>0.19789999999999999</v>
      </c>
      <c r="M6474" s="83">
        <v>6131.4</v>
      </c>
      <c r="N6474" s="83">
        <v>341.59800000000001</v>
      </c>
      <c r="O6474" s="83">
        <v>5789.8</v>
      </c>
      <c r="P6474" s="83">
        <v>683.19600000000003</v>
      </c>
      <c r="Q6474" s="83">
        <v>6473</v>
      </c>
      <c r="R6474" s="86">
        <v>0.105546</v>
      </c>
      <c r="S6474" s="86">
        <v>0.58037899999999998</v>
      </c>
    </row>
    <row r="6475" spans="2:19" x14ac:dyDescent="0.2">
      <c r="B6475" s="33"/>
      <c r="C6475" s="171"/>
      <c r="D6475" s="33"/>
      <c r="E6475" s="33"/>
      <c r="F6475" s="33"/>
      <c r="G6475" s="33"/>
      <c r="H6475" s="33"/>
      <c r="I6475" s="171"/>
      <c r="J6475" s="33"/>
      <c r="K6475" s="33"/>
      <c r="L6475" s="84">
        <v>0.19750000000000001</v>
      </c>
      <c r="M6475" s="83">
        <v>6132.11</v>
      </c>
      <c r="N6475" s="83">
        <v>341.88799999999998</v>
      </c>
      <c r="O6475" s="83">
        <v>5790.22</v>
      </c>
      <c r="P6475" s="83">
        <v>683.77700000000004</v>
      </c>
      <c r="Q6475" s="83">
        <v>6474</v>
      </c>
      <c r="R6475" s="86">
        <v>0.105619</v>
      </c>
      <c r="S6475" s="86">
        <v>0.58069300000000001</v>
      </c>
    </row>
    <row r="6476" spans="2:19" x14ac:dyDescent="0.2">
      <c r="B6476" s="33"/>
      <c r="C6476" s="171"/>
      <c r="D6476" s="33"/>
      <c r="E6476" s="33"/>
      <c r="F6476" s="33"/>
      <c r="G6476" s="33"/>
      <c r="H6476" s="33"/>
      <c r="I6476" s="171"/>
      <c r="J6476" s="33"/>
      <c r="K6476" s="33"/>
      <c r="L6476" s="84">
        <v>0.19739999999999999</v>
      </c>
      <c r="M6476" s="83">
        <v>6132.82</v>
      </c>
      <c r="N6476" s="83">
        <v>342.17899999999997</v>
      </c>
      <c r="O6476" s="83">
        <v>5790.64</v>
      </c>
      <c r="P6476" s="83">
        <v>684.35799999999995</v>
      </c>
      <c r="Q6476" s="83">
        <v>6475</v>
      </c>
      <c r="R6476" s="86">
        <v>0.10569199999999999</v>
      </c>
      <c r="S6476" s="86">
        <v>0.58100799999999997</v>
      </c>
    </row>
    <row r="6477" spans="2:19" x14ac:dyDescent="0.2">
      <c r="B6477" s="33"/>
      <c r="C6477" s="171"/>
      <c r="D6477" s="33"/>
      <c r="E6477" s="33"/>
      <c r="F6477" s="33"/>
      <c r="G6477" s="33"/>
      <c r="H6477" s="33"/>
      <c r="I6477" s="171"/>
      <c r="J6477" s="33"/>
      <c r="K6477" s="33"/>
      <c r="L6477" s="84">
        <v>0.19650000000000001</v>
      </c>
      <c r="M6477" s="83">
        <v>6133.53</v>
      </c>
      <c r="N6477" s="83">
        <v>342.47</v>
      </c>
      <c r="O6477" s="83">
        <v>5791.06</v>
      </c>
      <c r="P6477" s="83">
        <v>684.93899999999996</v>
      </c>
      <c r="Q6477" s="83">
        <v>6476</v>
      </c>
      <c r="R6477" s="86">
        <v>0.105766</v>
      </c>
      <c r="S6477" s="86">
        <v>0.58132300000000003</v>
      </c>
    </row>
    <row r="6478" spans="2:19" x14ac:dyDescent="0.2">
      <c r="B6478" s="33"/>
      <c r="C6478" s="171"/>
      <c r="D6478" s="33"/>
      <c r="E6478" s="33"/>
      <c r="F6478" s="33"/>
      <c r="G6478" s="33"/>
      <c r="H6478" s="33"/>
      <c r="I6478" s="171"/>
      <c r="J6478" s="33"/>
      <c r="K6478" s="33"/>
      <c r="L6478" s="84">
        <v>0.19639999999999999</v>
      </c>
      <c r="M6478" s="83">
        <v>6134.24</v>
      </c>
      <c r="N6478" s="83">
        <v>342.76</v>
      </c>
      <c r="O6478" s="83">
        <v>5791.48</v>
      </c>
      <c r="P6478" s="83">
        <v>685.52099999999996</v>
      </c>
      <c r="Q6478" s="83">
        <v>6477</v>
      </c>
      <c r="R6478" s="86">
        <v>0.105839</v>
      </c>
      <c r="S6478" s="86">
        <v>0.58163799999999999</v>
      </c>
    </row>
    <row r="6479" spans="2:19" x14ac:dyDescent="0.2">
      <c r="B6479" s="33"/>
      <c r="C6479" s="171"/>
      <c r="D6479" s="33"/>
      <c r="E6479" s="33"/>
      <c r="F6479" s="33"/>
      <c r="G6479" s="33"/>
      <c r="H6479" s="33"/>
      <c r="I6479" s="171"/>
      <c r="J6479" s="33"/>
      <c r="K6479" s="33"/>
      <c r="L6479" s="84">
        <v>0.19600000000000001</v>
      </c>
      <c r="M6479" s="83">
        <v>6134.95</v>
      </c>
      <c r="N6479" s="83">
        <v>343.05099999999999</v>
      </c>
      <c r="O6479" s="83">
        <v>5791.9</v>
      </c>
      <c r="P6479" s="83">
        <v>686.10299999999995</v>
      </c>
      <c r="Q6479" s="83">
        <v>6478</v>
      </c>
      <c r="R6479" s="86">
        <v>0.10591299999999999</v>
      </c>
      <c r="S6479" s="86">
        <v>0.58195300000000005</v>
      </c>
    </row>
    <row r="6480" spans="2:19" x14ac:dyDescent="0.2">
      <c r="B6480" s="33"/>
      <c r="C6480" s="171"/>
      <c r="D6480" s="33"/>
      <c r="E6480" s="33"/>
      <c r="F6480" s="33"/>
      <c r="G6480" s="33"/>
      <c r="H6480" s="33"/>
      <c r="I6480" s="171"/>
      <c r="J6480" s="33"/>
      <c r="K6480" s="33"/>
      <c r="L6480" s="84">
        <v>0.19589999999999999</v>
      </c>
      <c r="M6480" s="83">
        <v>6135.66</v>
      </c>
      <c r="N6480" s="83">
        <v>343.34199999999998</v>
      </c>
      <c r="O6480" s="83">
        <v>5792.32</v>
      </c>
      <c r="P6480" s="83">
        <v>686.68499999999995</v>
      </c>
      <c r="Q6480" s="83">
        <v>6479</v>
      </c>
      <c r="R6480" s="86">
        <v>0.105986</v>
      </c>
      <c r="S6480" s="86">
        <v>0.582426</v>
      </c>
    </row>
    <row r="6481" spans="2:19" x14ac:dyDescent="0.2">
      <c r="B6481" s="33"/>
      <c r="C6481" s="171"/>
      <c r="D6481" s="33"/>
      <c r="E6481" s="33"/>
      <c r="F6481" s="33"/>
      <c r="G6481" s="33"/>
      <c r="H6481" s="33"/>
      <c r="I6481" s="171"/>
      <c r="J6481" s="33"/>
      <c r="K6481" s="33"/>
      <c r="L6481" s="84">
        <v>0.19589999999999999</v>
      </c>
      <c r="M6481" s="83">
        <v>6136.37</v>
      </c>
      <c r="N6481" s="83">
        <v>343.63400000000001</v>
      </c>
      <c r="O6481" s="83">
        <v>5792.73</v>
      </c>
      <c r="P6481" s="83">
        <v>687.26800000000003</v>
      </c>
      <c r="Q6481" s="83">
        <v>6480</v>
      </c>
      <c r="R6481" s="86">
        <v>0.10606</v>
      </c>
      <c r="S6481" s="86">
        <v>0.582426</v>
      </c>
    </row>
    <row r="6482" spans="2:19" x14ac:dyDescent="0.2">
      <c r="B6482" s="33"/>
      <c r="C6482" s="171"/>
      <c r="D6482" s="33"/>
      <c r="E6482" s="33"/>
      <c r="F6482" s="33"/>
      <c r="G6482" s="33"/>
      <c r="H6482" s="33"/>
      <c r="I6482" s="171"/>
      <c r="J6482" s="33"/>
      <c r="K6482" s="33"/>
      <c r="L6482" s="84">
        <v>0.19550000000000001</v>
      </c>
      <c r="M6482" s="83">
        <v>6137.07</v>
      </c>
      <c r="N6482" s="83">
        <v>343.92500000000001</v>
      </c>
      <c r="O6482" s="83">
        <v>5793.15</v>
      </c>
      <c r="P6482" s="83">
        <v>687.85</v>
      </c>
      <c r="Q6482" s="83">
        <v>6481</v>
      </c>
      <c r="R6482" s="86">
        <v>0.10613300000000001</v>
      </c>
      <c r="S6482" s="86">
        <v>0.58305499999999999</v>
      </c>
    </row>
    <row r="6483" spans="2:19" x14ac:dyDescent="0.2">
      <c r="B6483" s="33"/>
      <c r="C6483" s="171"/>
      <c r="D6483" s="33"/>
      <c r="E6483" s="33"/>
      <c r="F6483" s="33"/>
      <c r="G6483" s="33"/>
      <c r="H6483" s="33"/>
      <c r="I6483" s="171"/>
      <c r="J6483" s="33"/>
      <c r="K6483" s="33"/>
      <c r="L6483" s="84">
        <v>0.19550000000000001</v>
      </c>
      <c r="M6483" s="83">
        <v>6137.78</v>
      </c>
      <c r="N6483" s="83">
        <v>344.21699999999998</v>
      </c>
      <c r="O6483" s="83">
        <v>5793.57</v>
      </c>
      <c r="P6483" s="83">
        <v>688.43399999999997</v>
      </c>
      <c r="Q6483" s="83">
        <v>6482</v>
      </c>
      <c r="R6483" s="86">
        <v>0.106207</v>
      </c>
      <c r="S6483" s="86">
        <v>0.58305499999999999</v>
      </c>
    </row>
    <row r="6484" spans="2:19" x14ac:dyDescent="0.2">
      <c r="B6484" s="33"/>
      <c r="C6484" s="171"/>
      <c r="D6484" s="33"/>
      <c r="E6484" s="33"/>
      <c r="F6484" s="33"/>
      <c r="G6484" s="33"/>
      <c r="H6484" s="33"/>
      <c r="I6484" s="171"/>
      <c r="J6484" s="33"/>
      <c r="K6484" s="33"/>
      <c r="L6484" s="84">
        <v>0.1953</v>
      </c>
      <c r="M6484" s="83">
        <v>6138.49</v>
      </c>
      <c r="N6484" s="83">
        <v>344.50900000000001</v>
      </c>
      <c r="O6484" s="83">
        <v>5793.98</v>
      </c>
      <c r="P6484" s="83">
        <v>689.01700000000005</v>
      </c>
      <c r="Q6484" s="83">
        <v>6483</v>
      </c>
      <c r="R6484" s="86">
        <v>0.106281</v>
      </c>
      <c r="S6484" s="86">
        <v>0.58352700000000002</v>
      </c>
    </row>
    <row r="6485" spans="2:19" x14ac:dyDescent="0.2">
      <c r="B6485" s="33"/>
      <c r="C6485" s="171"/>
      <c r="D6485" s="33"/>
      <c r="E6485" s="33"/>
      <c r="F6485" s="33"/>
      <c r="G6485" s="33"/>
      <c r="H6485" s="33"/>
      <c r="I6485" s="171"/>
      <c r="J6485" s="33"/>
      <c r="K6485" s="33"/>
      <c r="L6485" s="84">
        <v>0.1951</v>
      </c>
      <c r="M6485" s="83">
        <v>6139.2</v>
      </c>
      <c r="N6485" s="83">
        <v>344.80099999999999</v>
      </c>
      <c r="O6485" s="83">
        <v>5794.4</v>
      </c>
      <c r="P6485" s="83">
        <v>689.601</v>
      </c>
      <c r="Q6485" s="83">
        <v>6484</v>
      </c>
      <c r="R6485" s="86">
        <v>0.106354</v>
      </c>
      <c r="S6485" s="86">
        <v>0.58384199999999997</v>
      </c>
    </row>
    <row r="6486" spans="2:19" x14ac:dyDescent="0.2">
      <c r="B6486" s="33"/>
      <c r="C6486" s="171"/>
      <c r="D6486" s="33"/>
      <c r="E6486" s="33"/>
      <c r="F6486" s="33"/>
      <c r="G6486" s="33"/>
      <c r="H6486" s="33"/>
      <c r="I6486" s="171"/>
      <c r="J6486" s="33"/>
      <c r="K6486" s="33"/>
      <c r="L6486" s="84">
        <v>0.1943</v>
      </c>
      <c r="M6486" s="83">
        <v>6139.91</v>
      </c>
      <c r="N6486" s="83">
        <v>345.09300000000002</v>
      </c>
      <c r="O6486" s="83">
        <v>5794.81</v>
      </c>
      <c r="P6486" s="83">
        <v>690.18499999999995</v>
      </c>
      <c r="Q6486" s="83">
        <v>6485</v>
      </c>
      <c r="R6486" s="86">
        <v>0.10642799999999999</v>
      </c>
      <c r="S6486" s="86">
        <v>0.58415700000000004</v>
      </c>
    </row>
    <row r="6487" spans="2:19" x14ac:dyDescent="0.2">
      <c r="B6487" s="33"/>
      <c r="C6487" s="171"/>
      <c r="D6487" s="33"/>
      <c r="E6487" s="33"/>
      <c r="F6487" s="33"/>
      <c r="G6487" s="33"/>
      <c r="H6487" s="33"/>
      <c r="I6487" s="171"/>
      <c r="J6487" s="33"/>
      <c r="K6487" s="33"/>
      <c r="L6487" s="84">
        <v>0.19409999999999999</v>
      </c>
      <c r="M6487" s="83">
        <v>6140.62</v>
      </c>
      <c r="N6487" s="83">
        <v>345.38499999999999</v>
      </c>
      <c r="O6487" s="83">
        <v>5795.23</v>
      </c>
      <c r="P6487" s="83">
        <v>690.77</v>
      </c>
      <c r="Q6487" s="83">
        <v>6486</v>
      </c>
      <c r="R6487" s="86">
        <v>0.106502</v>
      </c>
      <c r="S6487" s="86">
        <v>0.58447199999999999</v>
      </c>
    </row>
    <row r="6488" spans="2:19" x14ac:dyDescent="0.2">
      <c r="B6488" s="33"/>
      <c r="C6488" s="171"/>
      <c r="D6488" s="33"/>
      <c r="E6488" s="33"/>
      <c r="F6488" s="33"/>
      <c r="G6488" s="33"/>
      <c r="H6488" s="33"/>
      <c r="I6488" s="171"/>
      <c r="J6488" s="33"/>
      <c r="K6488" s="33"/>
      <c r="L6488" s="84">
        <v>0.19389999999999999</v>
      </c>
      <c r="M6488" s="83">
        <v>6141.32</v>
      </c>
      <c r="N6488" s="83">
        <v>345.67700000000002</v>
      </c>
      <c r="O6488" s="83">
        <v>5795.65</v>
      </c>
      <c r="P6488" s="83">
        <v>691.35400000000004</v>
      </c>
      <c r="Q6488" s="83">
        <v>6487</v>
      </c>
      <c r="R6488" s="86">
        <v>0.106575</v>
      </c>
      <c r="S6488" s="86">
        <v>0.58478600000000003</v>
      </c>
    </row>
    <row r="6489" spans="2:19" x14ac:dyDescent="0.2">
      <c r="B6489" s="33"/>
      <c r="C6489" s="171"/>
      <c r="D6489" s="33"/>
      <c r="E6489" s="33"/>
      <c r="F6489" s="33"/>
      <c r="G6489" s="33"/>
      <c r="H6489" s="33"/>
      <c r="I6489" s="171"/>
      <c r="J6489" s="33"/>
      <c r="K6489" s="33"/>
      <c r="L6489" s="84">
        <v>0.19359999999999999</v>
      </c>
      <c r="M6489" s="83">
        <v>6142.03</v>
      </c>
      <c r="N6489" s="83">
        <v>345.97</v>
      </c>
      <c r="O6489" s="83">
        <v>5796.06</v>
      </c>
      <c r="P6489" s="83">
        <v>691.94</v>
      </c>
      <c r="Q6489" s="83">
        <v>6488</v>
      </c>
      <c r="R6489" s="86">
        <v>0.10664899999999999</v>
      </c>
      <c r="S6489" s="86">
        <v>0.58510099999999998</v>
      </c>
    </row>
    <row r="6490" spans="2:19" x14ac:dyDescent="0.2">
      <c r="B6490" s="33"/>
      <c r="C6490" s="171"/>
      <c r="D6490" s="33"/>
      <c r="E6490" s="33"/>
      <c r="F6490" s="33"/>
      <c r="G6490" s="33"/>
      <c r="H6490" s="33"/>
      <c r="I6490" s="171"/>
      <c r="J6490" s="33"/>
      <c r="K6490" s="33"/>
      <c r="L6490" s="84">
        <v>0.1928</v>
      </c>
      <c r="M6490" s="83">
        <v>6142.74</v>
      </c>
      <c r="N6490" s="83">
        <v>346.262</v>
      </c>
      <c r="O6490" s="83">
        <v>5796.48</v>
      </c>
      <c r="P6490" s="83">
        <v>692.52499999999998</v>
      </c>
      <c r="Q6490" s="83">
        <v>6489</v>
      </c>
      <c r="R6490" s="86">
        <v>0.106723</v>
      </c>
      <c r="S6490" s="86">
        <v>0.58557300000000001</v>
      </c>
    </row>
    <row r="6491" spans="2:19" x14ac:dyDescent="0.2">
      <c r="B6491" s="33"/>
      <c r="C6491" s="171"/>
      <c r="D6491" s="33"/>
      <c r="E6491" s="33"/>
      <c r="F6491" s="33"/>
      <c r="G6491" s="33"/>
      <c r="H6491" s="33"/>
      <c r="I6491" s="171"/>
      <c r="J6491" s="33"/>
      <c r="K6491" s="33"/>
      <c r="L6491" s="84">
        <v>0.1928</v>
      </c>
      <c r="M6491" s="83">
        <v>6143.44</v>
      </c>
      <c r="N6491" s="83">
        <v>346.55500000000001</v>
      </c>
      <c r="O6491" s="83">
        <v>5796.89</v>
      </c>
      <c r="P6491" s="83">
        <v>693.11099999999999</v>
      </c>
      <c r="Q6491" s="83">
        <v>6490</v>
      </c>
      <c r="R6491" s="86">
        <v>0.106797</v>
      </c>
      <c r="S6491" s="86">
        <v>0.58557300000000001</v>
      </c>
    </row>
    <row r="6492" spans="2:19" x14ac:dyDescent="0.2">
      <c r="B6492" s="33"/>
      <c r="C6492" s="171"/>
      <c r="D6492" s="33"/>
      <c r="E6492" s="33"/>
      <c r="F6492" s="33"/>
      <c r="G6492" s="33"/>
      <c r="H6492" s="33"/>
      <c r="I6492" s="171"/>
      <c r="J6492" s="33"/>
      <c r="K6492" s="33"/>
      <c r="L6492" s="84">
        <v>0.19270000000000001</v>
      </c>
      <c r="M6492" s="83">
        <v>6144.15</v>
      </c>
      <c r="N6492" s="83">
        <v>346.84800000000001</v>
      </c>
      <c r="O6492" s="83">
        <v>5797.3</v>
      </c>
      <c r="P6492" s="83">
        <v>693.697</v>
      </c>
      <c r="Q6492" s="83">
        <v>6491</v>
      </c>
      <c r="R6492" s="86">
        <v>0.10687099999999999</v>
      </c>
      <c r="S6492" s="86">
        <v>0.58604500000000004</v>
      </c>
    </row>
    <row r="6493" spans="2:19" x14ac:dyDescent="0.2">
      <c r="B6493" s="33"/>
      <c r="C6493" s="171"/>
      <c r="D6493" s="33"/>
      <c r="E6493" s="33"/>
      <c r="F6493" s="33"/>
      <c r="G6493" s="33"/>
      <c r="H6493" s="33"/>
      <c r="I6493" s="171"/>
      <c r="J6493" s="33"/>
      <c r="K6493" s="33"/>
      <c r="L6493" s="84">
        <v>0.1923</v>
      </c>
      <c r="M6493" s="83">
        <v>6144.86</v>
      </c>
      <c r="N6493" s="83">
        <v>347.142</v>
      </c>
      <c r="O6493" s="83">
        <v>5797.72</v>
      </c>
      <c r="P6493" s="83">
        <v>694.28300000000002</v>
      </c>
      <c r="Q6493" s="83">
        <v>6492</v>
      </c>
      <c r="R6493" s="86">
        <v>0.106944</v>
      </c>
      <c r="S6493" s="86">
        <v>0.58651699999999996</v>
      </c>
    </row>
    <row r="6494" spans="2:19" x14ac:dyDescent="0.2">
      <c r="B6494" s="33"/>
      <c r="C6494" s="171"/>
      <c r="D6494" s="33"/>
      <c r="E6494" s="33"/>
      <c r="F6494" s="33"/>
      <c r="G6494" s="33"/>
      <c r="H6494" s="33"/>
      <c r="I6494" s="171"/>
      <c r="J6494" s="33"/>
      <c r="K6494" s="33"/>
      <c r="L6494" s="84">
        <v>0.1923</v>
      </c>
      <c r="M6494" s="83">
        <v>6145.57</v>
      </c>
      <c r="N6494" s="83">
        <v>347.435</v>
      </c>
      <c r="O6494" s="83">
        <v>5798.13</v>
      </c>
      <c r="P6494" s="83">
        <v>694.87</v>
      </c>
      <c r="Q6494" s="83">
        <v>6493</v>
      </c>
      <c r="R6494" s="86">
        <v>0.107018</v>
      </c>
      <c r="S6494" s="86">
        <v>0.58651699999999996</v>
      </c>
    </row>
    <row r="6495" spans="2:19" x14ac:dyDescent="0.2">
      <c r="B6495" s="33"/>
      <c r="C6495" s="171"/>
      <c r="D6495" s="33"/>
      <c r="E6495" s="33"/>
      <c r="F6495" s="33"/>
      <c r="G6495" s="33"/>
      <c r="H6495" s="33"/>
      <c r="I6495" s="171"/>
      <c r="J6495" s="33"/>
      <c r="K6495" s="33"/>
      <c r="L6495" s="84">
        <v>0.19139999999999999</v>
      </c>
      <c r="M6495" s="83">
        <v>6146.27</v>
      </c>
      <c r="N6495" s="83">
        <v>347.72800000000001</v>
      </c>
      <c r="O6495" s="83">
        <v>5798.54</v>
      </c>
      <c r="P6495" s="83">
        <v>695.45699999999999</v>
      </c>
      <c r="Q6495" s="83">
        <v>6494</v>
      </c>
      <c r="R6495" s="86">
        <v>0.10709200000000001</v>
      </c>
      <c r="S6495" s="86">
        <v>0.58698899999999998</v>
      </c>
    </row>
    <row r="6496" spans="2:19" x14ac:dyDescent="0.2">
      <c r="B6496" s="33"/>
      <c r="C6496" s="171"/>
      <c r="D6496" s="33"/>
      <c r="E6496" s="33"/>
      <c r="F6496" s="33"/>
      <c r="G6496" s="33"/>
      <c r="H6496" s="33"/>
      <c r="I6496" s="171"/>
      <c r="J6496" s="33"/>
      <c r="K6496" s="33"/>
      <c r="L6496" s="84">
        <v>0.19120000000000001</v>
      </c>
      <c r="M6496" s="83">
        <v>6146.98</v>
      </c>
      <c r="N6496" s="83">
        <v>348.02199999999999</v>
      </c>
      <c r="O6496" s="83">
        <v>5798.96</v>
      </c>
      <c r="P6496" s="83">
        <v>696.04399999999998</v>
      </c>
      <c r="Q6496" s="83">
        <v>6495</v>
      </c>
      <c r="R6496" s="86">
        <v>0.107166</v>
      </c>
      <c r="S6496" s="86">
        <v>0.58745999999999998</v>
      </c>
    </row>
    <row r="6497" spans="2:19" x14ac:dyDescent="0.2">
      <c r="B6497" s="33"/>
      <c r="C6497" s="171"/>
      <c r="D6497" s="33"/>
      <c r="E6497" s="33"/>
      <c r="F6497" s="33"/>
      <c r="G6497" s="33"/>
      <c r="H6497" s="33"/>
      <c r="I6497" s="171"/>
      <c r="J6497" s="33"/>
      <c r="K6497" s="33"/>
      <c r="L6497" s="84">
        <v>0.19120000000000001</v>
      </c>
      <c r="M6497" s="83">
        <v>6147.68</v>
      </c>
      <c r="N6497" s="83">
        <v>348.31599999999997</v>
      </c>
      <c r="O6497" s="83">
        <v>5799.37</v>
      </c>
      <c r="P6497" s="83">
        <v>696.63199999999995</v>
      </c>
      <c r="Q6497" s="83">
        <v>6496</v>
      </c>
      <c r="R6497" s="86">
        <v>0.10724</v>
      </c>
      <c r="S6497" s="86">
        <v>0.58745999999999998</v>
      </c>
    </row>
    <row r="6498" spans="2:19" x14ac:dyDescent="0.2">
      <c r="B6498" s="33"/>
      <c r="C6498" s="171"/>
      <c r="D6498" s="33"/>
      <c r="E6498" s="33"/>
      <c r="F6498" s="33"/>
      <c r="G6498" s="33"/>
      <c r="H6498" s="33"/>
      <c r="I6498" s="171"/>
      <c r="J6498" s="33"/>
      <c r="K6498" s="33"/>
      <c r="L6498" s="84">
        <v>0.191</v>
      </c>
      <c r="M6498" s="83">
        <v>6148.39</v>
      </c>
      <c r="N6498" s="83">
        <v>348.61</v>
      </c>
      <c r="O6498" s="83">
        <v>5799.78</v>
      </c>
      <c r="P6498" s="83">
        <v>697.22</v>
      </c>
      <c r="Q6498" s="83">
        <v>6497</v>
      </c>
      <c r="R6498" s="86">
        <v>0.10731400000000001</v>
      </c>
      <c r="S6498" s="86">
        <v>0.58793200000000001</v>
      </c>
    </row>
    <row r="6499" spans="2:19" x14ac:dyDescent="0.2">
      <c r="B6499" s="33"/>
      <c r="C6499" s="171"/>
      <c r="D6499" s="33"/>
      <c r="E6499" s="33"/>
      <c r="F6499" s="33"/>
      <c r="G6499" s="33"/>
      <c r="H6499" s="33"/>
      <c r="I6499" s="171"/>
      <c r="J6499" s="33"/>
      <c r="K6499" s="33"/>
      <c r="L6499" s="84">
        <v>0.19089999999999999</v>
      </c>
      <c r="M6499" s="83">
        <v>6149.1</v>
      </c>
      <c r="N6499" s="83">
        <v>348.904</v>
      </c>
      <c r="O6499" s="83">
        <v>5800.19</v>
      </c>
      <c r="P6499" s="83">
        <v>697.80799999999999</v>
      </c>
      <c r="Q6499" s="83">
        <v>6498</v>
      </c>
      <c r="R6499" s="86">
        <v>0.107388</v>
      </c>
      <c r="S6499" s="86">
        <v>0.58824600000000005</v>
      </c>
    </row>
    <row r="6500" spans="2:19" x14ac:dyDescent="0.2">
      <c r="B6500" s="33"/>
      <c r="C6500" s="171"/>
      <c r="D6500" s="33"/>
      <c r="E6500" s="33"/>
      <c r="F6500" s="33"/>
      <c r="G6500" s="33"/>
      <c r="H6500" s="33"/>
      <c r="I6500" s="171"/>
      <c r="J6500" s="33"/>
      <c r="K6500" s="33"/>
      <c r="L6500" s="84">
        <v>0.1905</v>
      </c>
      <c r="M6500" s="83">
        <v>6149.8</v>
      </c>
      <c r="N6500" s="83">
        <v>349.19799999999998</v>
      </c>
      <c r="O6500" s="83">
        <v>5800.6</v>
      </c>
      <c r="P6500" s="83">
        <v>698.39599999999996</v>
      </c>
      <c r="Q6500" s="83">
        <v>6499</v>
      </c>
      <c r="R6500" s="86">
        <v>0.107462</v>
      </c>
      <c r="S6500" s="86">
        <v>0.58887500000000004</v>
      </c>
    </row>
    <row r="6501" spans="2:19" x14ac:dyDescent="0.2">
      <c r="B6501" s="33"/>
      <c r="C6501" s="171"/>
      <c r="D6501" s="33"/>
      <c r="E6501" s="33"/>
      <c r="F6501" s="33"/>
      <c r="G6501" s="33"/>
      <c r="H6501" s="33"/>
      <c r="I6501" s="171"/>
      <c r="J6501" s="33"/>
      <c r="K6501" s="33"/>
      <c r="L6501" s="84">
        <v>0.1905</v>
      </c>
      <c r="M6501" s="83">
        <v>6150.51</v>
      </c>
      <c r="N6501" s="83">
        <v>349.49299999999999</v>
      </c>
      <c r="O6501" s="83">
        <v>5801.01</v>
      </c>
      <c r="P6501" s="83">
        <v>698.98500000000001</v>
      </c>
      <c r="Q6501" s="83">
        <v>6500</v>
      </c>
      <c r="R6501" s="86">
        <v>0.10753600000000001</v>
      </c>
      <c r="S6501" s="86">
        <v>0.58887500000000004</v>
      </c>
    </row>
    <row r="6502" spans="2:19" x14ac:dyDescent="0.2">
      <c r="B6502" s="33"/>
      <c r="C6502" s="171"/>
      <c r="D6502" s="33"/>
      <c r="E6502" s="33"/>
      <c r="F6502" s="33"/>
      <c r="G6502" s="33"/>
      <c r="H6502" s="33"/>
      <c r="I6502" s="171"/>
      <c r="J6502" s="33"/>
      <c r="K6502" s="33"/>
      <c r="L6502" s="84">
        <v>0.1905</v>
      </c>
      <c r="M6502" s="83">
        <v>6151.21</v>
      </c>
      <c r="N6502" s="83">
        <v>349.78699999999998</v>
      </c>
      <c r="O6502" s="83">
        <v>5801.43</v>
      </c>
      <c r="P6502" s="83">
        <v>699.57500000000005</v>
      </c>
      <c r="Q6502" s="83">
        <v>6501</v>
      </c>
      <c r="R6502" s="86">
        <v>0.10761</v>
      </c>
      <c r="S6502" s="86">
        <v>0.58887500000000004</v>
      </c>
    </row>
    <row r="6503" spans="2:19" x14ac:dyDescent="0.2">
      <c r="B6503" s="33"/>
      <c r="C6503" s="171"/>
      <c r="D6503" s="33"/>
      <c r="E6503" s="33"/>
      <c r="F6503" s="33"/>
      <c r="G6503" s="33"/>
      <c r="H6503" s="33"/>
      <c r="I6503" s="171"/>
      <c r="J6503" s="33"/>
      <c r="K6503" s="33"/>
      <c r="L6503" s="84">
        <v>0.19009999999999999</v>
      </c>
      <c r="M6503" s="83">
        <v>6151.92</v>
      </c>
      <c r="N6503" s="83">
        <v>350.08199999999999</v>
      </c>
      <c r="O6503" s="83">
        <v>5801.84</v>
      </c>
      <c r="P6503" s="83">
        <v>700.16399999999999</v>
      </c>
      <c r="Q6503" s="83">
        <v>6502</v>
      </c>
      <c r="R6503" s="86">
        <v>0.107684</v>
      </c>
      <c r="S6503" s="86">
        <v>0.58950400000000003</v>
      </c>
    </row>
    <row r="6504" spans="2:19" x14ac:dyDescent="0.2">
      <c r="B6504" s="33"/>
      <c r="C6504" s="171"/>
      <c r="D6504" s="33"/>
      <c r="E6504" s="33"/>
      <c r="F6504" s="33"/>
      <c r="G6504" s="33"/>
      <c r="H6504" s="33"/>
      <c r="I6504" s="171"/>
      <c r="J6504" s="33"/>
      <c r="K6504" s="33"/>
      <c r="L6504" s="84">
        <v>0.1898</v>
      </c>
      <c r="M6504" s="83">
        <v>6152.62</v>
      </c>
      <c r="N6504" s="83">
        <v>350.37700000000001</v>
      </c>
      <c r="O6504" s="83">
        <v>5802.25</v>
      </c>
      <c r="P6504" s="83">
        <v>700.75400000000002</v>
      </c>
      <c r="Q6504" s="83">
        <v>6503</v>
      </c>
      <c r="R6504" s="86">
        <v>0.10775899999999999</v>
      </c>
      <c r="S6504" s="86">
        <v>0.58981799999999995</v>
      </c>
    </row>
    <row r="6505" spans="2:19" x14ac:dyDescent="0.2">
      <c r="B6505" s="33"/>
      <c r="C6505" s="171"/>
      <c r="D6505" s="33"/>
      <c r="E6505" s="33"/>
      <c r="F6505" s="33"/>
      <c r="G6505" s="33"/>
      <c r="H6505" s="33"/>
      <c r="I6505" s="171"/>
      <c r="J6505" s="33"/>
      <c r="K6505" s="33"/>
      <c r="L6505" s="84">
        <v>0.18970000000000001</v>
      </c>
      <c r="M6505" s="83">
        <v>6153.33</v>
      </c>
      <c r="N6505" s="83">
        <v>350.67200000000003</v>
      </c>
      <c r="O6505" s="83">
        <v>5802.66</v>
      </c>
      <c r="P6505" s="83">
        <v>701.34400000000005</v>
      </c>
      <c r="Q6505" s="83">
        <v>6504</v>
      </c>
      <c r="R6505" s="86">
        <v>0.107833</v>
      </c>
      <c r="S6505" s="86">
        <v>0.59013300000000002</v>
      </c>
    </row>
    <row r="6506" spans="2:19" x14ac:dyDescent="0.2">
      <c r="B6506" s="33"/>
      <c r="C6506" s="171"/>
      <c r="D6506" s="33"/>
      <c r="E6506" s="33"/>
      <c r="F6506" s="33"/>
      <c r="G6506" s="33"/>
      <c r="H6506" s="33"/>
      <c r="I6506" s="171"/>
      <c r="J6506" s="33"/>
      <c r="K6506" s="33"/>
      <c r="L6506" s="84">
        <v>0.18920000000000001</v>
      </c>
      <c r="M6506" s="83">
        <v>6154.03</v>
      </c>
      <c r="N6506" s="83">
        <v>350.96699999999998</v>
      </c>
      <c r="O6506" s="83">
        <v>5803.07</v>
      </c>
      <c r="P6506" s="83">
        <v>701.93399999999997</v>
      </c>
      <c r="Q6506" s="83">
        <v>6505</v>
      </c>
      <c r="R6506" s="86">
        <v>0.107907</v>
      </c>
      <c r="S6506" s="86">
        <v>0.59060400000000002</v>
      </c>
    </row>
    <row r="6507" spans="2:19" x14ac:dyDescent="0.2">
      <c r="B6507" s="33"/>
      <c r="C6507" s="171"/>
      <c r="D6507" s="33"/>
      <c r="E6507" s="33"/>
      <c r="F6507" s="33"/>
      <c r="G6507" s="33"/>
      <c r="H6507" s="33"/>
      <c r="I6507" s="171"/>
      <c r="J6507" s="33"/>
      <c r="K6507" s="33"/>
      <c r="L6507" s="84">
        <v>0.18920000000000001</v>
      </c>
      <c r="M6507" s="83">
        <v>6154.74</v>
      </c>
      <c r="N6507" s="83">
        <v>351.26299999999998</v>
      </c>
      <c r="O6507" s="83">
        <v>5803.47</v>
      </c>
      <c r="P6507" s="83">
        <v>702.52499999999998</v>
      </c>
      <c r="Q6507" s="83">
        <v>6506</v>
      </c>
      <c r="R6507" s="86">
        <v>0.10798099999999999</v>
      </c>
      <c r="S6507" s="86">
        <v>0.59060400000000002</v>
      </c>
    </row>
    <row r="6508" spans="2:19" x14ac:dyDescent="0.2">
      <c r="B6508" s="33"/>
      <c r="C6508" s="171"/>
      <c r="D6508" s="33"/>
      <c r="E6508" s="33"/>
      <c r="F6508" s="33"/>
      <c r="G6508" s="33"/>
      <c r="H6508" s="33"/>
      <c r="I6508" s="171"/>
      <c r="J6508" s="33"/>
      <c r="K6508" s="33"/>
      <c r="L6508" s="84">
        <v>0.18820000000000001</v>
      </c>
      <c r="M6508" s="83">
        <v>6155.44</v>
      </c>
      <c r="N6508" s="83">
        <v>351.55799999999999</v>
      </c>
      <c r="O6508" s="83">
        <v>5803.88</v>
      </c>
      <c r="P6508" s="83">
        <v>703.11599999999999</v>
      </c>
      <c r="Q6508" s="83">
        <v>6507</v>
      </c>
      <c r="R6508" s="86">
        <v>0.108055</v>
      </c>
      <c r="S6508" s="86">
        <v>0.59107500000000002</v>
      </c>
    </row>
    <row r="6509" spans="2:19" x14ac:dyDescent="0.2">
      <c r="B6509" s="33"/>
      <c r="C6509" s="171"/>
      <c r="D6509" s="33"/>
      <c r="E6509" s="33"/>
      <c r="F6509" s="33"/>
      <c r="G6509" s="33"/>
      <c r="H6509" s="33"/>
      <c r="I6509" s="171"/>
      <c r="J6509" s="33"/>
      <c r="K6509" s="33"/>
      <c r="L6509" s="84">
        <v>0.188</v>
      </c>
      <c r="M6509" s="83">
        <v>6156.15</v>
      </c>
      <c r="N6509" s="83">
        <v>351.85399999999998</v>
      </c>
      <c r="O6509" s="83">
        <v>5804.29</v>
      </c>
      <c r="P6509" s="83">
        <v>703.70799999999997</v>
      </c>
      <c r="Q6509" s="83">
        <v>6508</v>
      </c>
      <c r="R6509" s="86">
        <v>0.10813</v>
      </c>
      <c r="S6509" s="86">
        <v>0.59138900000000005</v>
      </c>
    </row>
    <row r="6510" spans="2:19" x14ac:dyDescent="0.2">
      <c r="B6510" s="33"/>
      <c r="C6510" s="171"/>
      <c r="D6510" s="33"/>
      <c r="E6510" s="33"/>
      <c r="F6510" s="33"/>
      <c r="G6510" s="33"/>
      <c r="H6510" s="33"/>
      <c r="I6510" s="171"/>
      <c r="J6510" s="33"/>
      <c r="K6510" s="33"/>
      <c r="L6510" s="84">
        <v>0.18790000000000001</v>
      </c>
      <c r="M6510" s="83">
        <v>6156.85</v>
      </c>
      <c r="N6510" s="83">
        <v>352.15</v>
      </c>
      <c r="O6510" s="83">
        <v>5804.7</v>
      </c>
      <c r="P6510" s="83">
        <v>704.29899999999998</v>
      </c>
      <c r="Q6510" s="83">
        <v>6509</v>
      </c>
      <c r="R6510" s="86">
        <v>0.10820399999999999</v>
      </c>
      <c r="S6510" s="86">
        <v>0.59170400000000001</v>
      </c>
    </row>
    <row r="6511" spans="2:19" x14ac:dyDescent="0.2">
      <c r="B6511" s="33"/>
      <c r="C6511" s="171"/>
      <c r="D6511" s="33"/>
      <c r="E6511" s="33"/>
      <c r="F6511" s="33"/>
      <c r="G6511" s="33"/>
      <c r="H6511" s="33"/>
      <c r="I6511" s="171"/>
      <c r="J6511" s="33"/>
      <c r="K6511" s="33"/>
      <c r="L6511" s="84">
        <v>0.18779999999999999</v>
      </c>
      <c r="M6511" s="83">
        <v>6157.55</v>
      </c>
      <c r="N6511" s="83">
        <v>352.44600000000003</v>
      </c>
      <c r="O6511" s="83">
        <v>5805.11</v>
      </c>
      <c r="P6511" s="83">
        <v>704.89099999999996</v>
      </c>
      <c r="Q6511" s="83">
        <v>6510</v>
      </c>
      <c r="R6511" s="86">
        <v>0.108278</v>
      </c>
      <c r="S6511" s="86">
        <v>0.59201800000000004</v>
      </c>
    </row>
    <row r="6512" spans="2:19" x14ac:dyDescent="0.2">
      <c r="B6512" s="33"/>
      <c r="C6512" s="171"/>
      <c r="D6512" s="33"/>
      <c r="E6512" s="33"/>
      <c r="F6512" s="33"/>
      <c r="G6512" s="33"/>
      <c r="H6512" s="33"/>
      <c r="I6512" s="171"/>
      <c r="J6512" s="33"/>
      <c r="K6512" s="33"/>
      <c r="L6512" s="84">
        <v>0.1875</v>
      </c>
      <c r="M6512" s="83">
        <v>6158.26</v>
      </c>
      <c r="N6512" s="83">
        <v>352.74200000000002</v>
      </c>
      <c r="O6512" s="83">
        <v>5805.52</v>
      </c>
      <c r="P6512" s="83">
        <v>705.48400000000004</v>
      </c>
      <c r="Q6512" s="83">
        <v>6511</v>
      </c>
      <c r="R6512" s="86">
        <v>0.108353</v>
      </c>
      <c r="S6512" s="86">
        <v>0.59248900000000004</v>
      </c>
    </row>
    <row r="6513" spans="2:19" x14ac:dyDescent="0.2">
      <c r="B6513" s="33"/>
      <c r="C6513" s="171"/>
      <c r="D6513" s="33"/>
      <c r="E6513" s="33"/>
      <c r="F6513" s="33"/>
      <c r="G6513" s="33"/>
      <c r="H6513" s="33"/>
      <c r="I6513" s="171"/>
      <c r="J6513" s="33"/>
      <c r="K6513" s="33"/>
      <c r="L6513" s="84">
        <v>0.1875</v>
      </c>
      <c r="M6513" s="83">
        <v>6158.96</v>
      </c>
      <c r="N6513" s="83">
        <v>353.03800000000001</v>
      </c>
      <c r="O6513" s="83">
        <v>5805.92</v>
      </c>
      <c r="P6513" s="83">
        <v>706.07600000000002</v>
      </c>
      <c r="Q6513" s="83">
        <v>6512</v>
      </c>
      <c r="R6513" s="86">
        <v>0.108427</v>
      </c>
      <c r="S6513" s="86">
        <v>0.59248900000000004</v>
      </c>
    </row>
    <row r="6514" spans="2:19" x14ac:dyDescent="0.2">
      <c r="B6514" s="33"/>
      <c r="C6514" s="171"/>
      <c r="D6514" s="33"/>
      <c r="E6514" s="33"/>
      <c r="F6514" s="33"/>
      <c r="G6514" s="33"/>
      <c r="H6514" s="33"/>
      <c r="I6514" s="171"/>
      <c r="J6514" s="33"/>
      <c r="K6514" s="33"/>
      <c r="L6514" s="84">
        <v>0.18720000000000001</v>
      </c>
      <c r="M6514" s="83">
        <v>6159.67</v>
      </c>
      <c r="N6514" s="83">
        <v>353.33499999999998</v>
      </c>
      <c r="O6514" s="83">
        <v>5806.33</v>
      </c>
      <c r="P6514" s="83">
        <v>706.66899999999998</v>
      </c>
      <c r="Q6514" s="83">
        <v>6513</v>
      </c>
      <c r="R6514" s="86">
        <v>0.108501</v>
      </c>
      <c r="S6514" s="86">
        <v>0.59296000000000004</v>
      </c>
    </row>
    <row r="6515" spans="2:19" x14ac:dyDescent="0.2">
      <c r="B6515" s="33"/>
      <c r="C6515" s="171"/>
      <c r="D6515" s="33"/>
      <c r="E6515" s="33"/>
      <c r="F6515" s="33"/>
      <c r="G6515" s="33"/>
      <c r="H6515" s="33"/>
      <c r="I6515" s="171"/>
      <c r="J6515" s="33"/>
      <c r="K6515" s="33"/>
      <c r="L6515" s="84">
        <v>0.1867</v>
      </c>
      <c r="M6515" s="83">
        <v>6160.37</v>
      </c>
      <c r="N6515" s="83">
        <v>353.63099999999997</v>
      </c>
      <c r="O6515" s="83">
        <v>5806.74</v>
      </c>
      <c r="P6515" s="83">
        <v>707.26300000000003</v>
      </c>
      <c r="Q6515" s="83">
        <v>6514</v>
      </c>
      <c r="R6515" s="86">
        <v>0.10857600000000001</v>
      </c>
      <c r="S6515" s="86">
        <v>0.59327399999999997</v>
      </c>
    </row>
    <row r="6516" spans="2:19" x14ac:dyDescent="0.2">
      <c r="B6516" s="33"/>
      <c r="C6516" s="171"/>
      <c r="D6516" s="33"/>
      <c r="E6516" s="33"/>
      <c r="F6516" s="33"/>
      <c r="G6516" s="33"/>
      <c r="H6516" s="33"/>
      <c r="I6516" s="171"/>
      <c r="J6516" s="33"/>
      <c r="K6516" s="33"/>
      <c r="L6516" s="84">
        <v>0.1865</v>
      </c>
      <c r="M6516" s="83">
        <v>6161.07</v>
      </c>
      <c r="N6516" s="83">
        <v>353.928</v>
      </c>
      <c r="O6516" s="83">
        <v>5807.14</v>
      </c>
      <c r="P6516" s="83">
        <v>707.85599999999999</v>
      </c>
      <c r="Q6516" s="83">
        <v>6515</v>
      </c>
      <c r="R6516" s="86">
        <v>0.10865</v>
      </c>
      <c r="S6516" s="86">
        <v>0.593588</v>
      </c>
    </row>
    <row r="6517" spans="2:19" x14ac:dyDescent="0.2">
      <c r="B6517" s="33"/>
      <c r="C6517" s="171"/>
      <c r="D6517" s="33"/>
      <c r="E6517" s="33"/>
      <c r="F6517" s="33"/>
      <c r="G6517" s="33"/>
      <c r="H6517" s="33"/>
      <c r="I6517" s="171"/>
      <c r="J6517" s="33"/>
      <c r="K6517" s="33"/>
      <c r="L6517" s="84">
        <v>0.1862</v>
      </c>
      <c r="M6517" s="83">
        <v>6161.77</v>
      </c>
      <c r="N6517" s="83">
        <v>354.22500000000002</v>
      </c>
      <c r="O6517" s="83">
        <v>5807.55</v>
      </c>
      <c r="P6517" s="83">
        <v>708.45</v>
      </c>
      <c r="Q6517" s="83">
        <v>6516</v>
      </c>
      <c r="R6517" s="86">
        <v>0.108725</v>
      </c>
      <c r="S6517" s="86">
        <v>0.59390200000000004</v>
      </c>
    </row>
    <row r="6518" spans="2:19" x14ac:dyDescent="0.2">
      <c r="B6518" s="33"/>
      <c r="C6518" s="171"/>
      <c r="D6518" s="33"/>
      <c r="E6518" s="33"/>
      <c r="F6518" s="33"/>
      <c r="G6518" s="33"/>
      <c r="H6518" s="33"/>
      <c r="I6518" s="171"/>
      <c r="J6518" s="33"/>
      <c r="K6518" s="33"/>
      <c r="L6518" s="84">
        <v>0.1857</v>
      </c>
      <c r="M6518" s="83">
        <v>6162.48</v>
      </c>
      <c r="N6518" s="83">
        <v>354.52199999999999</v>
      </c>
      <c r="O6518" s="83">
        <v>5807.96</v>
      </c>
      <c r="P6518" s="83">
        <v>709.04399999999998</v>
      </c>
      <c r="Q6518" s="83">
        <v>6517</v>
      </c>
      <c r="R6518" s="86">
        <v>0.10879900000000001</v>
      </c>
      <c r="S6518" s="86">
        <v>0.59421599999999997</v>
      </c>
    </row>
    <row r="6519" spans="2:19" x14ac:dyDescent="0.2">
      <c r="B6519" s="33"/>
      <c r="C6519" s="171"/>
      <c r="D6519" s="33"/>
      <c r="E6519" s="33"/>
      <c r="F6519" s="33"/>
      <c r="G6519" s="33"/>
      <c r="H6519" s="33"/>
      <c r="I6519" s="171"/>
      <c r="J6519" s="33"/>
      <c r="K6519" s="33"/>
      <c r="L6519" s="84">
        <v>0.1855</v>
      </c>
      <c r="M6519" s="83">
        <v>6163.18</v>
      </c>
      <c r="N6519" s="83">
        <v>354.81900000000002</v>
      </c>
      <c r="O6519" s="83">
        <v>5808.36</v>
      </c>
      <c r="P6519" s="83">
        <v>709.63900000000001</v>
      </c>
      <c r="Q6519" s="83">
        <v>6518</v>
      </c>
      <c r="R6519" s="86">
        <v>0.108874</v>
      </c>
      <c r="S6519" s="86">
        <v>0.59453</v>
      </c>
    </row>
    <row r="6520" spans="2:19" x14ac:dyDescent="0.2">
      <c r="B6520" s="33"/>
      <c r="C6520" s="171"/>
      <c r="D6520" s="33"/>
      <c r="E6520" s="33"/>
      <c r="F6520" s="33"/>
      <c r="G6520" s="33"/>
      <c r="H6520" s="33"/>
      <c r="I6520" s="171"/>
      <c r="J6520" s="33"/>
      <c r="K6520" s="33"/>
      <c r="L6520" s="84">
        <v>0.18529999999999999</v>
      </c>
      <c r="M6520" s="83">
        <v>6163.88</v>
      </c>
      <c r="N6520" s="83">
        <v>355.11700000000002</v>
      </c>
      <c r="O6520" s="83">
        <v>5808.77</v>
      </c>
      <c r="P6520" s="83">
        <v>710.23400000000004</v>
      </c>
      <c r="Q6520" s="83">
        <v>6519</v>
      </c>
      <c r="R6520" s="86">
        <v>0.108948</v>
      </c>
      <c r="S6520" s="86">
        <v>0.59484400000000004</v>
      </c>
    </row>
    <row r="6521" spans="2:19" x14ac:dyDescent="0.2">
      <c r="B6521" s="33"/>
      <c r="C6521" s="171"/>
      <c r="D6521" s="33"/>
      <c r="E6521" s="33"/>
      <c r="F6521" s="33"/>
      <c r="G6521" s="33"/>
      <c r="H6521" s="33"/>
      <c r="I6521" s="171"/>
      <c r="J6521" s="33"/>
      <c r="K6521" s="33"/>
      <c r="L6521" s="84">
        <v>0.185</v>
      </c>
      <c r="M6521" s="83">
        <v>6164.59</v>
      </c>
      <c r="N6521" s="83">
        <v>355.41399999999999</v>
      </c>
      <c r="O6521" s="83">
        <v>5809.17</v>
      </c>
      <c r="P6521" s="83">
        <v>710.82899999999995</v>
      </c>
      <c r="Q6521" s="83">
        <v>6520</v>
      </c>
      <c r="R6521" s="86">
        <v>0.10902299999999999</v>
      </c>
      <c r="S6521" s="86">
        <v>0.59515700000000005</v>
      </c>
    </row>
    <row r="6522" spans="2:19" x14ac:dyDescent="0.2">
      <c r="B6522" s="33"/>
      <c r="C6522" s="171"/>
      <c r="D6522" s="33"/>
      <c r="E6522" s="33"/>
      <c r="F6522" s="33"/>
      <c r="G6522" s="33"/>
      <c r="H6522" s="33"/>
      <c r="I6522" s="171"/>
      <c r="J6522" s="33"/>
      <c r="K6522" s="33"/>
      <c r="L6522" s="84">
        <v>0.18459999999999999</v>
      </c>
      <c r="M6522" s="83">
        <v>6165.29</v>
      </c>
      <c r="N6522" s="83">
        <v>355.71199999999999</v>
      </c>
      <c r="O6522" s="83">
        <v>5809.58</v>
      </c>
      <c r="P6522" s="83">
        <v>711.42399999999998</v>
      </c>
      <c r="Q6522" s="83">
        <v>6521</v>
      </c>
      <c r="R6522" s="86">
        <v>0.109097</v>
      </c>
      <c r="S6522" s="86">
        <v>0.59562800000000005</v>
      </c>
    </row>
    <row r="6523" spans="2:19" x14ac:dyDescent="0.2">
      <c r="B6523" s="33"/>
      <c r="C6523" s="171"/>
      <c r="D6523" s="33"/>
      <c r="E6523" s="33"/>
      <c r="F6523" s="33"/>
      <c r="G6523" s="33"/>
      <c r="H6523" s="33"/>
      <c r="I6523" s="171"/>
      <c r="J6523" s="33"/>
      <c r="K6523" s="33"/>
      <c r="L6523" s="84">
        <v>0.18459999999999999</v>
      </c>
      <c r="M6523" s="83">
        <v>6165.99</v>
      </c>
      <c r="N6523" s="83">
        <v>356.01</v>
      </c>
      <c r="O6523" s="83">
        <v>5809.98</v>
      </c>
      <c r="P6523" s="83">
        <v>712.02</v>
      </c>
      <c r="Q6523" s="83">
        <v>6522</v>
      </c>
      <c r="R6523" s="86">
        <v>0.10917200000000001</v>
      </c>
      <c r="S6523" s="86">
        <v>0.59562800000000005</v>
      </c>
    </row>
    <row r="6524" spans="2:19" x14ac:dyDescent="0.2">
      <c r="B6524" s="33"/>
      <c r="C6524" s="171"/>
      <c r="D6524" s="33"/>
      <c r="E6524" s="33"/>
      <c r="F6524" s="33"/>
      <c r="G6524" s="33"/>
      <c r="H6524" s="33"/>
      <c r="I6524" s="171"/>
      <c r="J6524" s="33"/>
      <c r="K6524" s="33"/>
      <c r="L6524" s="84">
        <v>0.1845</v>
      </c>
      <c r="M6524" s="83">
        <v>6166.69</v>
      </c>
      <c r="N6524" s="83">
        <v>356.30799999999999</v>
      </c>
      <c r="O6524" s="83">
        <v>5810.38</v>
      </c>
      <c r="P6524" s="83">
        <v>712.61599999999999</v>
      </c>
      <c r="Q6524" s="83">
        <v>6523</v>
      </c>
      <c r="R6524" s="86">
        <v>0.109247</v>
      </c>
      <c r="S6524" s="86">
        <v>0.59609900000000005</v>
      </c>
    </row>
    <row r="6525" spans="2:19" x14ac:dyDescent="0.2">
      <c r="B6525" s="33"/>
      <c r="C6525" s="171"/>
      <c r="D6525" s="33"/>
      <c r="E6525" s="33"/>
      <c r="F6525" s="33"/>
      <c r="G6525" s="33"/>
      <c r="H6525" s="33"/>
      <c r="I6525" s="171"/>
      <c r="J6525" s="33"/>
      <c r="K6525" s="33"/>
      <c r="L6525" s="84">
        <v>0.18410000000000001</v>
      </c>
      <c r="M6525" s="83">
        <v>6167.39</v>
      </c>
      <c r="N6525" s="83">
        <v>356.60599999999999</v>
      </c>
      <c r="O6525" s="83">
        <v>5810.79</v>
      </c>
      <c r="P6525" s="83">
        <v>713.21299999999997</v>
      </c>
      <c r="Q6525" s="83">
        <v>6524</v>
      </c>
      <c r="R6525" s="86">
        <v>0.109321</v>
      </c>
      <c r="S6525" s="86">
        <v>0.59641299999999997</v>
      </c>
    </row>
    <row r="6526" spans="2:19" x14ac:dyDescent="0.2">
      <c r="B6526" s="33"/>
      <c r="C6526" s="171"/>
      <c r="D6526" s="33"/>
      <c r="E6526" s="33"/>
      <c r="F6526" s="33"/>
      <c r="G6526" s="33"/>
      <c r="H6526" s="33"/>
      <c r="I6526" s="171"/>
      <c r="J6526" s="33"/>
      <c r="K6526" s="33"/>
      <c r="L6526" s="84">
        <v>0.184</v>
      </c>
      <c r="M6526" s="83">
        <v>6168.1</v>
      </c>
      <c r="N6526" s="83">
        <v>356.90499999999997</v>
      </c>
      <c r="O6526" s="83">
        <v>5811.19</v>
      </c>
      <c r="P6526" s="83">
        <v>713.80899999999997</v>
      </c>
      <c r="Q6526" s="83">
        <v>6525</v>
      </c>
      <c r="R6526" s="86">
        <v>0.10939599999999999</v>
      </c>
      <c r="S6526" s="86">
        <v>0.59672599999999998</v>
      </c>
    </row>
    <row r="6527" spans="2:19" x14ac:dyDescent="0.2">
      <c r="B6527" s="33"/>
      <c r="C6527" s="171"/>
      <c r="D6527" s="33"/>
      <c r="E6527" s="33"/>
      <c r="F6527" s="33"/>
      <c r="G6527" s="33"/>
      <c r="H6527" s="33"/>
      <c r="I6527" s="171"/>
      <c r="J6527" s="33"/>
      <c r="K6527" s="33"/>
      <c r="L6527" s="84">
        <v>0.18379999999999999</v>
      </c>
      <c r="M6527" s="83">
        <v>6168.8</v>
      </c>
      <c r="N6527" s="83">
        <v>357.20299999999997</v>
      </c>
      <c r="O6527" s="83">
        <v>5811.59</v>
      </c>
      <c r="P6527" s="83">
        <v>714.40599999999995</v>
      </c>
      <c r="Q6527" s="83">
        <v>6526</v>
      </c>
      <c r="R6527" s="86">
        <v>0.109471</v>
      </c>
      <c r="S6527" s="86">
        <v>0.59704000000000002</v>
      </c>
    </row>
    <row r="6528" spans="2:19" x14ac:dyDescent="0.2">
      <c r="B6528" s="33"/>
      <c r="C6528" s="171"/>
      <c r="D6528" s="33"/>
      <c r="E6528" s="33"/>
      <c r="F6528" s="33"/>
      <c r="G6528" s="33"/>
      <c r="H6528" s="33"/>
      <c r="I6528" s="171"/>
      <c r="J6528" s="33"/>
      <c r="K6528" s="33"/>
      <c r="L6528" s="84">
        <v>0.18340000000000001</v>
      </c>
      <c r="M6528" s="83">
        <v>6169.5</v>
      </c>
      <c r="N6528" s="83">
        <v>357.50200000000001</v>
      </c>
      <c r="O6528" s="83">
        <v>5812</v>
      </c>
      <c r="P6528" s="83">
        <v>715.00400000000002</v>
      </c>
      <c r="Q6528" s="83">
        <v>6527</v>
      </c>
      <c r="R6528" s="86">
        <v>0.109546</v>
      </c>
      <c r="S6528" s="86">
        <v>0.59735400000000005</v>
      </c>
    </row>
    <row r="6529" spans="2:19" x14ac:dyDescent="0.2">
      <c r="B6529" s="33"/>
      <c r="C6529" s="171"/>
      <c r="D6529" s="33"/>
      <c r="E6529" s="33"/>
      <c r="F6529" s="33"/>
      <c r="G6529" s="33"/>
      <c r="H6529" s="33"/>
      <c r="I6529" s="171"/>
      <c r="J6529" s="33"/>
      <c r="K6529" s="33"/>
      <c r="L6529" s="84">
        <v>0.18310000000000001</v>
      </c>
      <c r="M6529" s="83">
        <v>6170.2</v>
      </c>
      <c r="N6529" s="83">
        <v>357.80099999999999</v>
      </c>
      <c r="O6529" s="83">
        <v>5812.4</v>
      </c>
      <c r="P6529" s="83">
        <v>715.601</v>
      </c>
      <c r="Q6529" s="83">
        <v>6528</v>
      </c>
      <c r="R6529" s="86">
        <v>0.10962</v>
      </c>
      <c r="S6529" s="86">
        <v>0.59813799999999995</v>
      </c>
    </row>
    <row r="6530" spans="2:19" x14ac:dyDescent="0.2">
      <c r="B6530" s="33"/>
      <c r="C6530" s="171"/>
      <c r="D6530" s="33"/>
      <c r="E6530" s="33"/>
      <c r="F6530" s="33"/>
      <c r="G6530" s="33"/>
      <c r="H6530" s="33"/>
      <c r="I6530" s="171"/>
      <c r="J6530" s="33"/>
      <c r="K6530" s="33"/>
      <c r="L6530" s="84">
        <v>0.18310000000000001</v>
      </c>
      <c r="M6530" s="83">
        <v>6170.9</v>
      </c>
      <c r="N6530" s="83">
        <v>358.1</v>
      </c>
      <c r="O6530" s="83">
        <v>5812.8</v>
      </c>
      <c r="P6530" s="83">
        <v>716.19899999999996</v>
      </c>
      <c r="Q6530" s="83">
        <v>6529</v>
      </c>
      <c r="R6530" s="86">
        <v>0.109695</v>
      </c>
      <c r="S6530" s="86">
        <v>0.59813799999999995</v>
      </c>
    </row>
    <row r="6531" spans="2:19" x14ac:dyDescent="0.2">
      <c r="B6531" s="33"/>
      <c r="C6531" s="171"/>
      <c r="D6531" s="33"/>
      <c r="E6531" s="33"/>
      <c r="F6531" s="33"/>
      <c r="G6531" s="33"/>
      <c r="H6531" s="33"/>
      <c r="I6531" s="171"/>
      <c r="J6531" s="33"/>
      <c r="K6531" s="33"/>
      <c r="L6531" s="84">
        <v>0.18310000000000001</v>
      </c>
      <c r="M6531" s="83">
        <v>6171.6</v>
      </c>
      <c r="N6531" s="83">
        <v>358.399</v>
      </c>
      <c r="O6531" s="83">
        <v>5813.2</v>
      </c>
      <c r="P6531" s="83">
        <v>716.798</v>
      </c>
      <c r="Q6531" s="83">
        <v>6530</v>
      </c>
      <c r="R6531" s="86">
        <v>0.10977000000000001</v>
      </c>
      <c r="S6531" s="86">
        <v>0.59813799999999995</v>
      </c>
    </row>
    <row r="6532" spans="2:19" x14ac:dyDescent="0.2">
      <c r="B6532" s="33"/>
      <c r="C6532" s="171"/>
      <c r="D6532" s="33"/>
      <c r="E6532" s="33"/>
      <c r="F6532" s="33"/>
      <c r="G6532" s="33"/>
      <c r="H6532" s="33"/>
      <c r="I6532" s="171"/>
      <c r="J6532" s="33"/>
      <c r="K6532" s="33"/>
      <c r="L6532" s="84">
        <v>0.18310000000000001</v>
      </c>
      <c r="M6532" s="83">
        <v>6172.3</v>
      </c>
      <c r="N6532" s="83">
        <v>358.69799999999998</v>
      </c>
      <c r="O6532" s="83">
        <v>5813.6</v>
      </c>
      <c r="P6532" s="83">
        <v>717.39599999999996</v>
      </c>
      <c r="Q6532" s="83">
        <v>6531</v>
      </c>
      <c r="R6532" s="86">
        <v>0.109845</v>
      </c>
      <c r="S6532" s="86">
        <v>0.59813799999999995</v>
      </c>
    </row>
    <row r="6533" spans="2:19" x14ac:dyDescent="0.2">
      <c r="B6533" s="33"/>
      <c r="C6533" s="171"/>
      <c r="D6533" s="33"/>
      <c r="E6533" s="33"/>
      <c r="F6533" s="33"/>
      <c r="G6533" s="33"/>
      <c r="H6533" s="33"/>
      <c r="I6533" s="171"/>
      <c r="J6533" s="33"/>
      <c r="K6533" s="33"/>
      <c r="L6533" s="84">
        <v>0.18260000000000001</v>
      </c>
      <c r="M6533" s="83">
        <v>6173</v>
      </c>
      <c r="N6533" s="83">
        <v>358.99799999999999</v>
      </c>
      <c r="O6533" s="83">
        <v>5814</v>
      </c>
      <c r="P6533" s="83">
        <v>717.995</v>
      </c>
      <c r="Q6533" s="83">
        <v>6532</v>
      </c>
      <c r="R6533" s="86">
        <v>0.10992</v>
      </c>
      <c r="S6533" s="86">
        <v>0.59892199999999995</v>
      </c>
    </row>
    <row r="6534" spans="2:19" x14ac:dyDescent="0.2">
      <c r="B6534" s="33"/>
      <c r="C6534" s="171"/>
      <c r="D6534" s="33"/>
      <c r="E6534" s="33"/>
      <c r="F6534" s="33"/>
      <c r="G6534" s="33"/>
      <c r="H6534" s="33"/>
      <c r="I6534" s="171"/>
      <c r="J6534" s="33"/>
      <c r="K6534" s="33"/>
      <c r="L6534" s="84">
        <v>0.1825</v>
      </c>
      <c r="M6534" s="83">
        <v>6173.7</v>
      </c>
      <c r="N6534" s="83">
        <v>359.29700000000003</v>
      </c>
      <c r="O6534" s="83">
        <v>5814.41</v>
      </c>
      <c r="P6534" s="83">
        <v>718.59400000000005</v>
      </c>
      <c r="Q6534" s="83">
        <v>6533</v>
      </c>
      <c r="R6534" s="86">
        <v>0.109995</v>
      </c>
      <c r="S6534" s="86">
        <v>0.59939200000000004</v>
      </c>
    </row>
    <row r="6535" spans="2:19" x14ac:dyDescent="0.2">
      <c r="B6535" s="33"/>
      <c r="C6535" s="171"/>
      <c r="D6535" s="33"/>
      <c r="E6535" s="33"/>
      <c r="F6535" s="33"/>
      <c r="G6535" s="33"/>
      <c r="H6535" s="33"/>
      <c r="I6535" s="171"/>
      <c r="J6535" s="33"/>
      <c r="K6535" s="33"/>
      <c r="L6535" s="84">
        <v>0.1825</v>
      </c>
      <c r="M6535" s="83">
        <v>6174.4</v>
      </c>
      <c r="N6535" s="83">
        <v>359.59699999999998</v>
      </c>
      <c r="O6535" s="83">
        <v>5814.81</v>
      </c>
      <c r="P6535" s="83">
        <v>719.19399999999996</v>
      </c>
      <c r="Q6535" s="83">
        <v>6534</v>
      </c>
      <c r="R6535" s="86">
        <v>0.110069</v>
      </c>
      <c r="S6535" s="86">
        <v>0.59939200000000004</v>
      </c>
    </row>
    <row r="6536" spans="2:19" x14ac:dyDescent="0.2">
      <c r="B6536" s="33"/>
      <c r="C6536" s="171"/>
      <c r="D6536" s="33"/>
      <c r="E6536" s="33"/>
      <c r="F6536" s="33"/>
      <c r="G6536" s="33"/>
      <c r="H6536" s="33"/>
      <c r="I6536" s="171"/>
      <c r="J6536" s="33"/>
      <c r="K6536" s="33"/>
      <c r="L6536" s="84">
        <v>0.18240000000000001</v>
      </c>
      <c r="M6536" s="83">
        <v>6175.1</v>
      </c>
      <c r="N6536" s="83">
        <v>359.89699999999999</v>
      </c>
      <c r="O6536" s="83">
        <v>5815.21</v>
      </c>
      <c r="P6536" s="83">
        <v>719.79399999999998</v>
      </c>
      <c r="Q6536" s="83">
        <v>6535</v>
      </c>
      <c r="R6536" s="86">
        <v>0.11014400000000001</v>
      </c>
      <c r="S6536" s="86">
        <v>0.59986200000000001</v>
      </c>
    </row>
    <row r="6537" spans="2:19" x14ac:dyDescent="0.2">
      <c r="B6537" s="33"/>
      <c r="C6537" s="171"/>
      <c r="D6537" s="33"/>
      <c r="E6537" s="33"/>
      <c r="F6537" s="33"/>
      <c r="G6537" s="33"/>
      <c r="H6537" s="33"/>
      <c r="I6537" s="171"/>
      <c r="J6537" s="33"/>
      <c r="K6537" s="33"/>
      <c r="L6537" s="84">
        <v>0.18190000000000001</v>
      </c>
      <c r="M6537" s="83">
        <v>6175.8</v>
      </c>
      <c r="N6537" s="83">
        <v>360.197</v>
      </c>
      <c r="O6537" s="83">
        <v>5815.61</v>
      </c>
      <c r="P6537" s="83">
        <v>720.39400000000001</v>
      </c>
      <c r="Q6537" s="83">
        <v>6536</v>
      </c>
      <c r="R6537" s="86">
        <v>0.110219</v>
      </c>
      <c r="S6537" s="86">
        <v>0.60017500000000001</v>
      </c>
    </row>
    <row r="6538" spans="2:19" x14ac:dyDescent="0.2">
      <c r="B6538" s="33"/>
      <c r="C6538" s="171"/>
      <c r="D6538" s="33"/>
      <c r="E6538" s="33"/>
      <c r="F6538" s="33"/>
      <c r="G6538" s="33"/>
      <c r="H6538" s="33"/>
      <c r="I6538" s="171"/>
      <c r="J6538" s="33"/>
      <c r="K6538" s="33"/>
      <c r="L6538" s="84">
        <v>0.18179999999999999</v>
      </c>
      <c r="M6538" s="83">
        <v>6176.5</v>
      </c>
      <c r="N6538" s="83">
        <v>360.49700000000001</v>
      </c>
      <c r="O6538" s="83">
        <v>5816.01</v>
      </c>
      <c r="P6538" s="83">
        <v>720.99400000000003</v>
      </c>
      <c r="Q6538" s="83">
        <v>6537</v>
      </c>
      <c r="R6538" s="86">
        <v>0.110294</v>
      </c>
      <c r="S6538" s="86">
        <v>0.60048900000000005</v>
      </c>
    </row>
    <row r="6539" spans="2:19" x14ac:dyDescent="0.2">
      <c r="B6539" s="33"/>
      <c r="C6539" s="171"/>
      <c r="D6539" s="33"/>
      <c r="E6539" s="33"/>
      <c r="F6539" s="33"/>
      <c r="G6539" s="33"/>
      <c r="H6539" s="33"/>
      <c r="I6539" s="171"/>
      <c r="J6539" s="33"/>
      <c r="K6539" s="33"/>
      <c r="L6539" s="84">
        <v>0.18140000000000001</v>
      </c>
      <c r="M6539" s="83">
        <v>6177.2</v>
      </c>
      <c r="N6539" s="83">
        <v>360.798</v>
      </c>
      <c r="O6539" s="83">
        <v>5816.4</v>
      </c>
      <c r="P6539" s="83">
        <v>721.59500000000003</v>
      </c>
      <c r="Q6539" s="83">
        <v>6538</v>
      </c>
      <c r="R6539" s="86">
        <v>0.11036899999999999</v>
      </c>
      <c r="S6539" s="86">
        <v>0.60080199999999995</v>
      </c>
    </row>
    <row r="6540" spans="2:19" x14ac:dyDescent="0.2">
      <c r="B6540" s="33"/>
      <c r="C6540" s="171"/>
      <c r="D6540" s="33"/>
      <c r="E6540" s="33"/>
      <c r="F6540" s="33"/>
      <c r="G6540" s="33"/>
      <c r="H6540" s="33"/>
      <c r="I6540" s="171"/>
      <c r="J6540" s="33"/>
      <c r="K6540" s="33"/>
      <c r="L6540" s="84">
        <v>0.18110000000000001</v>
      </c>
      <c r="M6540" s="83">
        <v>6177.9</v>
      </c>
      <c r="N6540" s="83">
        <v>361.09800000000001</v>
      </c>
      <c r="O6540" s="83">
        <v>5816.8</v>
      </c>
      <c r="P6540" s="83">
        <v>722.19600000000003</v>
      </c>
      <c r="Q6540" s="83">
        <v>6539</v>
      </c>
      <c r="R6540" s="86">
        <v>0.110444</v>
      </c>
      <c r="S6540" s="86">
        <v>0.60111499999999995</v>
      </c>
    </row>
    <row r="6541" spans="2:19" x14ac:dyDescent="0.2">
      <c r="B6541" s="33"/>
      <c r="C6541" s="171"/>
      <c r="D6541" s="33"/>
      <c r="E6541" s="33"/>
      <c r="F6541" s="33"/>
      <c r="G6541" s="33"/>
      <c r="H6541" s="33"/>
      <c r="I6541" s="171"/>
      <c r="J6541" s="33"/>
      <c r="K6541" s="33"/>
      <c r="L6541" s="84">
        <v>0.18090000000000001</v>
      </c>
      <c r="M6541" s="83">
        <v>6178.6</v>
      </c>
      <c r="N6541" s="83">
        <v>361.399</v>
      </c>
      <c r="O6541" s="83">
        <v>5817.2</v>
      </c>
      <c r="P6541" s="83">
        <v>722.798</v>
      </c>
      <c r="Q6541" s="83">
        <v>6540</v>
      </c>
      <c r="R6541" s="86">
        <v>0.11051999999999999</v>
      </c>
      <c r="S6541" s="86">
        <v>0.60142899999999999</v>
      </c>
    </row>
    <row r="6542" spans="2:19" x14ac:dyDescent="0.2">
      <c r="B6542" s="33"/>
      <c r="C6542" s="171"/>
      <c r="D6542" s="33"/>
      <c r="E6542" s="33"/>
      <c r="F6542" s="33"/>
      <c r="G6542" s="33"/>
      <c r="H6542" s="33"/>
      <c r="I6542" s="171"/>
      <c r="J6542" s="33"/>
      <c r="K6542" s="33"/>
      <c r="L6542" s="84">
        <v>0.1807</v>
      </c>
      <c r="M6542" s="83">
        <v>6179.3</v>
      </c>
      <c r="N6542" s="83">
        <v>361.7</v>
      </c>
      <c r="O6542" s="83">
        <v>5817.6</v>
      </c>
      <c r="P6542" s="83">
        <v>723.4</v>
      </c>
      <c r="Q6542" s="83">
        <v>6541</v>
      </c>
      <c r="R6542" s="86">
        <v>0.110595</v>
      </c>
      <c r="S6542" s="86">
        <v>0.601742</v>
      </c>
    </row>
    <row r="6543" spans="2:19" x14ac:dyDescent="0.2">
      <c r="B6543" s="33"/>
      <c r="C6543" s="171"/>
      <c r="D6543" s="33"/>
      <c r="E6543" s="33"/>
      <c r="F6543" s="33"/>
      <c r="G6543" s="33"/>
      <c r="H6543" s="33"/>
      <c r="I6543" s="171"/>
      <c r="J6543" s="33"/>
      <c r="K6543" s="33"/>
      <c r="L6543" s="84">
        <v>0.1804</v>
      </c>
      <c r="M6543" s="83">
        <v>6180</v>
      </c>
      <c r="N6543" s="83">
        <v>362.00099999999998</v>
      </c>
      <c r="O6543" s="83">
        <v>5818</v>
      </c>
      <c r="P6543" s="83">
        <v>724.00199999999995</v>
      </c>
      <c r="Q6543" s="83">
        <v>6542</v>
      </c>
      <c r="R6543" s="86">
        <v>0.11067</v>
      </c>
      <c r="S6543" s="86">
        <v>0.60205500000000001</v>
      </c>
    </row>
    <row r="6544" spans="2:19" x14ac:dyDescent="0.2">
      <c r="B6544" s="33"/>
      <c r="C6544" s="171"/>
      <c r="D6544" s="33"/>
      <c r="E6544" s="33"/>
      <c r="F6544" s="33"/>
      <c r="G6544" s="33"/>
      <c r="H6544" s="33"/>
      <c r="I6544" s="171"/>
      <c r="J6544" s="33"/>
      <c r="K6544" s="33"/>
      <c r="L6544" s="84">
        <v>0.18</v>
      </c>
      <c r="M6544" s="83">
        <v>6180.7</v>
      </c>
      <c r="N6544" s="83">
        <v>362.30200000000002</v>
      </c>
      <c r="O6544" s="83">
        <v>5818.4</v>
      </c>
      <c r="P6544" s="83">
        <v>724.60400000000004</v>
      </c>
      <c r="Q6544" s="83">
        <v>6543</v>
      </c>
      <c r="R6544" s="86">
        <v>0.110745</v>
      </c>
      <c r="S6544" s="86">
        <v>0.60236800000000001</v>
      </c>
    </row>
    <row r="6545" spans="2:19" x14ac:dyDescent="0.2">
      <c r="B6545" s="33"/>
      <c r="C6545" s="171"/>
      <c r="D6545" s="33"/>
      <c r="E6545" s="33"/>
      <c r="F6545" s="33"/>
      <c r="G6545" s="33"/>
      <c r="H6545" s="33"/>
      <c r="I6545" s="171"/>
      <c r="J6545" s="33"/>
      <c r="K6545" s="33"/>
      <c r="L6545" s="84">
        <v>0.17929999999999999</v>
      </c>
      <c r="M6545" s="83">
        <v>6181.4</v>
      </c>
      <c r="N6545" s="83">
        <v>362.60300000000001</v>
      </c>
      <c r="O6545" s="83">
        <v>5818.79</v>
      </c>
      <c r="P6545" s="83">
        <v>725.20699999999999</v>
      </c>
      <c r="Q6545" s="83">
        <v>6544</v>
      </c>
      <c r="R6545" s="86">
        <v>0.11082</v>
      </c>
      <c r="S6545" s="86">
        <v>0.60268100000000002</v>
      </c>
    </row>
    <row r="6546" spans="2:19" x14ac:dyDescent="0.2">
      <c r="B6546" s="33"/>
      <c r="C6546" s="171"/>
      <c r="D6546" s="33"/>
      <c r="E6546" s="33"/>
      <c r="F6546" s="33"/>
      <c r="G6546" s="33"/>
      <c r="H6546" s="33"/>
      <c r="I6546" s="171"/>
      <c r="J6546" s="33"/>
      <c r="K6546" s="33"/>
      <c r="L6546" s="84">
        <v>0.17899999999999999</v>
      </c>
      <c r="M6546" s="83">
        <v>6182.1</v>
      </c>
      <c r="N6546" s="83">
        <v>362.90499999999997</v>
      </c>
      <c r="O6546" s="83">
        <v>5819.19</v>
      </c>
      <c r="P6546" s="83">
        <v>725.81</v>
      </c>
      <c r="Q6546" s="83">
        <v>6545</v>
      </c>
      <c r="R6546" s="86">
        <v>0.11089499999999999</v>
      </c>
      <c r="S6546" s="86">
        <v>0.60299400000000003</v>
      </c>
    </row>
    <row r="6547" spans="2:19" x14ac:dyDescent="0.2">
      <c r="B6547" s="33"/>
      <c r="C6547" s="171"/>
      <c r="D6547" s="33"/>
      <c r="E6547" s="33"/>
      <c r="F6547" s="33"/>
      <c r="G6547" s="33"/>
      <c r="H6547" s="33"/>
      <c r="I6547" s="171"/>
      <c r="J6547" s="33"/>
      <c r="K6547" s="33"/>
      <c r="L6547" s="84">
        <v>0.1789</v>
      </c>
      <c r="M6547" s="83">
        <v>6182.79</v>
      </c>
      <c r="N6547" s="83">
        <v>363.20600000000002</v>
      </c>
      <c r="O6547" s="83">
        <v>5819.59</v>
      </c>
      <c r="P6547" s="83">
        <v>726.41300000000001</v>
      </c>
      <c r="Q6547" s="83">
        <v>6546</v>
      </c>
      <c r="R6547" s="86">
        <v>0.110971</v>
      </c>
      <c r="S6547" s="86">
        <v>0.60330700000000004</v>
      </c>
    </row>
    <row r="6548" spans="2:19" x14ac:dyDescent="0.2">
      <c r="B6548" s="33"/>
      <c r="C6548" s="171"/>
      <c r="D6548" s="33"/>
      <c r="E6548" s="33"/>
      <c r="F6548" s="33"/>
      <c r="G6548" s="33"/>
      <c r="H6548" s="33"/>
      <c r="I6548" s="171"/>
      <c r="J6548" s="33"/>
      <c r="K6548" s="33"/>
      <c r="L6548" s="84">
        <v>0.17879999999999999</v>
      </c>
      <c r="M6548" s="83">
        <v>6183.49</v>
      </c>
      <c r="N6548" s="83">
        <v>363.50799999999998</v>
      </c>
      <c r="O6548" s="83">
        <v>5819.98</v>
      </c>
      <c r="P6548" s="83">
        <v>727.01700000000005</v>
      </c>
      <c r="Q6548" s="83">
        <v>6547</v>
      </c>
      <c r="R6548" s="86">
        <v>0.11104600000000001</v>
      </c>
      <c r="S6548" s="86">
        <v>0.60377700000000001</v>
      </c>
    </row>
    <row r="6549" spans="2:19" x14ac:dyDescent="0.2">
      <c r="B6549" s="33"/>
      <c r="C6549" s="171"/>
      <c r="D6549" s="33"/>
      <c r="E6549" s="33"/>
      <c r="F6549" s="33"/>
      <c r="G6549" s="33"/>
      <c r="H6549" s="33"/>
      <c r="I6549" s="171"/>
      <c r="J6549" s="33"/>
      <c r="K6549" s="33"/>
      <c r="L6549" s="84">
        <v>0.17879999999999999</v>
      </c>
      <c r="M6549" s="83">
        <v>6184.19</v>
      </c>
      <c r="N6549" s="83">
        <v>363.81</v>
      </c>
      <c r="O6549" s="83">
        <v>5820.38</v>
      </c>
      <c r="P6549" s="83">
        <v>727.62099999999998</v>
      </c>
      <c r="Q6549" s="83">
        <v>6548</v>
      </c>
      <c r="R6549" s="86">
        <v>0.111121</v>
      </c>
      <c r="S6549" s="86">
        <v>0.60377700000000001</v>
      </c>
    </row>
    <row r="6550" spans="2:19" x14ac:dyDescent="0.2">
      <c r="B6550" s="33"/>
      <c r="C6550" s="171"/>
      <c r="D6550" s="33"/>
      <c r="E6550" s="33"/>
      <c r="F6550" s="33"/>
      <c r="G6550" s="33"/>
      <c r="H6550" s="33"/>
      <c r="I6550" s="171"/>
      <c r="J6550" s="33"/>
      <c r="K6550" s="33"/>
      <c r="L6550" s="84">
        <v>0.17829999999999999</v>
      </c>
      <c r="M6550" s="83">
        <v>6184.89</v>
      </c>
      <c r="N6550" s="83">
        <v>364.11200000000002</v>
      </c>
      <c r="O6550" s="83">
        <v>5820.78</v>
      </c>
      <c r="P6550" s="83">
        <v>728.22500000000002</v>
      </c>
      <c r="Q6550" s="83">
        <v>6549</v>
      </c>
      <c r="R6550" s="86">
        <v>0.111196</v>
      </c>
      <c r="S6550" s="86">
        <v>0.60424699999999998</v>
      </c>
    </row>
    <row r="6551" spans="2:19" x14ac:dyDescent="0.2">
      <c r="B6551" s="33"/>
      <c r="C6551" s="171"/>
      <c r="D6551" s="33"/>
      <c r="E6551" s="33"/>
      <c r="F6551" s="33"/>
      <c r="G6551" s="33"/>
      <c r="H6551" s="33"/>
      <c r="I6551" s="171"/>
      <c r="J6551" s="33"/>
      <c r="K6551" s="33"/>
      <c r="L6551" s="84">
        <v>0.17810000000000001</v>
      </c>
      <c r="M6551" s="83">
        <v>6185.59</v>
      </c>
      <c r="N6551" s="83">
        <v>364.41500000000002</v>
      </c>
      <c r="O6551" s="83">
        <v>5821.17</v>
      </c>
      <c r="P6551" s="83">
        <v>728.82899999999995</v>
      </c>
      <c r="Q6551" s="83">
        <v>6550</v>
      </c>
      <c r="R6551" s="86">
        <v>0.111272</v>
      </c>
      <c r="S6551" s="86">
        <v>0.60455999999999999</v>
      </c>
    </row>
    <row r="6552" spans="2:19" x14ac:dyDescent="0.2">
      <c r="B6552" s="33"/>
      <c r="C6552" s="171"/>
      <c r="D6552" s="33"/>
      <c r="E6552" s="33"/>
      <c r="F6552" s="33"/>
      <c r="G6552" s="33"/>
      <c r="H6552" s="33"/>
      <c r="I6552" s="171"/>
      <c r="J6552" s="33"/>
      <c r="K6552" s="33"/>
      <c r="L6552" s="84">
        <v>0.17799999999999999</v>
      </c>
      <c r="M6552" s="83">
        <v>6186.28</v>
      </c>
      <c r="N6552" s="83">
        <v>364.71699999999998</v>
      </c>
      <c r="O6552" s="83">
        <v>5821.57</v>
      </c>
      <c r="P6552" s="83">
        <v>729.43399999999997</v>
      </c>
      <c r="Q6552" s="83">
        <v>6551</v>
      </c>
      <c r="R6552" s="86">
        <v>0.111347</v>
      </c>
      <c r="S6552" s="86">
        <v>0.60487199999999997</v>
      </c>
    </row>
    <row r="6553" spans="2:19" x14ac:dyDescent="0.2">
      <c r="B6553" s="33"/>
      <c r="C6553" s="171"/>
      <c r="D6553" s="33"/>
      <c r="E6553" s="33"/>
      <c r="F6553" s="33"/>
      <c r="G6553" s="33"/>
      <c r="H6553" s="33"/>
      <c r="I6553" s="171"/>
      <c r="J6553" s="33"/>
      <c r="K6553" s="33"/>
      <c r="L6553" s="84">
        <v>0.1777</v>
      </c>
      <c r="M6553" s="83">
        <v>6186.98</v>
      </c>
      <c r="N6553" s="83">
        <v>365.02</v>
      </c>
      <c r="O6553" s="83">
        <v>5821.96</v>
      </c>
      <c r="P6553" s="83">
        <v>730.03899999999999</v>
      </c>
      <c r="Q6553" s="83">
        <v>6552</v>
      </c>
      <c r="R6553" s="86">
        <v>0.11142199999999999</v>
      </c>
      <c r="S6553" s="86">
        <v>0.60518499999999997</v>
      </c>
    </row>
    <row r="6554" spans="2:19" x14ac:dyDescent="0.2">
      <c r="B6554" s="33"/>
      <c r="C6554" s="171"/>
      <c r="D6554" s="33"/>
      <c r="E6554" s="33"/>
      <c r="F6554" s="33"/>
      <c r="G6554" s="33"/>
      <c r="H6554" s="33"/>
      <c r="I6554" s="171"/>
      <c r="J6554" s="33"/>
      <c r="K6554" s="33"/>
      <c r="L6554" s="84">
        <v>0.1774</v>
      </c>
      <c r="M6554" s="83">
        <v>6187.68</v>
      </c>
      <c r="N6554" s="83">
        <v>365.322</v>
      </c>
      <c r="O6554" s="83">
        <v>5822.36</v>
      </c>
      <c r="P6554" s="83">
        <v>730.64499999999998</v>
      </c>
      <c r="Q6554" s="83">
        <v>6553</v>
      </c>
      <c r="R6554" s="86">
        <v>0.111498</v>
      </c>
      <c r="S6554" s="86">
        <v>0.60565500000000005</v>
      </c>
    </row>
    <row r="6555" spans="2:19" x14ac:dyDescent="0.2">
      <c r="B6555" s="33"/>
      <c r="C6555" s="171"/>
      <c r="D6555" s="33"/>
      <c r="E6555" s="33"/>
      <c r="F6555" s="33"/>
      <c r="G6555" s="33"/>
      <c r="H6555" s="33"/>
      <c r="I6555" s="171"/>
      <c r="J6555" s="33"/>
      <c r="K6555" s="33"/>
      <c r="L6555" s="84">
        <v>0.1774</v>
      </c>
      <c r="M6555" s="83">
        <v>6188.37</v>
      </c>
      <c r="N6555" s="83">
        <v>365.625</v>
      </c>
      <c r="O6555" s="83">
        <v>5822.75</v>
      </c>
      <c r="P6555" s="83">
        <v>731.25099999999998</v>
      </c>
      <c r="Q6555" s="83">
        <v>6554</v>
      </c>
      <c r="R6555" s="86">
        <v>0.11157300000000001</v>
      </c>
      <c r="S6555" s="86">
        <v>0.60565500000000005</v>
      </c>
    </row>
    <row r="6556" spans="2:19" x14ac:dyDescent="0.2">
      <c r="B6556" s="33"/>
      <c r="C6556" s="171"/>
      <c r="D6556" s="33"/>
      <c r="E6556" s="33"/>
      <c r="F6556" s="33"/>
      <c r="G6556" s="33"/>
      <c r="H6556" s="33"/>
      <c r="I6556" s="171"/>
      <c r="J6556" s="33"/>
      <c r="K6556" s="33"/>
      <c r="L6556" s="84">
        <v>0.1769</v>
      </c>
      <c r="M6556" s="83">
        <v>6189.07</v>
      </c>
      <c r="N6556" s="83">
        <v>365.928</v>
      </c>
      <c r="O6556" s="83">
        <v>5823.14</v>
      </c>
      <c r="P6556" s="83">
        <v>731.85699999999997</v>
      </c>
      <c r="Q6556" s="83">
        <v>6555</v>
      </c>
      <c r="R6556" s="86">
        <v>0.111649</v>
      </c>
      <c r="S6556" s="86">
        <v>0.60628000000000004</v>
      </c>
    </row>
    <row r="6557" spans="2:19" x14ac:dyDescent="0.2">
      <c r="B6557" s="33"/>
      <c r="C6557" s="171"/>
      <c r="D6557" s="33"/>
      <c r="E6557" s="33"/>
      <c r="F6557" s="33"/>
      <c r="G6557" s="33"/>
      <c r="H6557" s="33"/>
      <c r="I6557" s="171"/>
      <c r="J6557" s="33"/>
      <c r="K6557" s="33"/>
      <c r="L6557" s="84">
        <v>0.1769</v>
      </c>
      <c r="M6557" s="83">
        <v>6189.77</v>
      </c>
      <c r="N6557" s="83">
        <v>366.23200000000003</v>
      </c>
      <c r="O6557" s="83">
        <v>5823.54</v>
      </c>
      <c r="P6557" s="83">
        <v>732.46299999999997</v>
      </c>
      <c r="Q6557" s="83">
        <v>6556</v>
      </c>
      <c r="R6557" s="86">
        <v>0.111724</v>
      </c>
      <c r="S6557" s="86">
        <v>0.60628000000000004</v>
      </c>
    </row>
    <row r="6558" spans="2:19" x14ac:dyDescent="0.2">
      <c r="B6558" s="33"/>
      <c r="C6558" s="171"/>
      <c r="D6558" s="33"/>
      <c r="E6558" s="33"/>
      <c r="F6558" s="33"/>
      <c r="G6558" s="33"/>
      <c r="H6558" s="33"/>
      <c r="I6558" s="171"/>
      <c r="J6558" s="33"/>
      <c r="K6558" s="33"/>
      <c r="L6558" s="84">
        <v>0.1767</v>
      </c>
      <c r="M6558" s="83">
        <v>6190.46</v>
      </c>
      <c r="N6558" s="83">
        <v>366.53500000000003</v>
      </c>
      <c r="O6558" s="83">
        <v>5823.93</v>
      </c>
      <c r="P6558" s="83">
        <v>733.07</v>
      </c>
      <c r="Q6558" s="83">
        <v>6557</v>
      </c>
      <c r="R6558" s="86">
        <v>0.1118</v>
      </c>
      <c r="S6558" s="86">
        <v>0.60674899999999998</v>
      </c>
    </row>
    <row r="6559" spans="2:19" x14ac:dyDescent="0.2">
      <c r="B6559" s="33"/>
      <c r="C6559" s="171"/>
      <c r="D6559" s="33"/>
      <c r="E6559" s="33"/>
      <c r="F6559" s="33"/>
      <c r="G6559" s="33"/>
      <c r="H6559" s="33"/>
      <c r="I6559" s="171"/>
      <c r="J6559" s="33"/>
      <c r="K6559" s="33"/>
      <c r="L6559" s="84">
        <v>0.17630000000000001</v>
      </c>
      <c r="M6559" s="83">
        <v>6191.16</v>
      </c>
      <c r="N6559" s="83">
        <v>366.839</v>
      </c>
      <c r="O6559" s="83">
        <v>5824.32</v>
      </c>
      <c r="P6559" s="83">
        <v>733.67700000000002</v>
      </c>
      <c r="Q6559" s="83">
        <v>6558</v>
      </c>
      <c r="R6559" s="86">
        <v>0.111875</v>
      </c>
      <c r="S6559" s="86">
        <v>0.60706199999999999</v>
      </c>
    </row>
    <row r="6560" spans="2:19" x14ac:dyDescent="0.2">
      <c r="B6560" s="33"/>
      <c r="C6560" s="171"/>
      <c r="D6560" s="33"/>
      <c r="E6560" s="33"/>
      <c r="F6560" s="33"/>
      <c r="G6560" s="33"/>
      <c r="H6560" s="33"/>
      <c r="I6560" s="171"/>
      <c r="J6560" s="33"/>
      <c r="K6560" s="33"/>
      <c r="L6560" s="84">
        <v>0.1759</v>
      </c>
      <c r="M6560" s="83">
        <v>6191.86</v>
      </c>
      <c r="N6560" s="83">
        <v>367.142</v>
      </c>
      <c r="O6560" s="83">
        <v>5824.72</v>
      </c>
      <c r="P6560" s="83">
        <v>734.28399999999999</v>
      </c>
      <c r="Q6560" s="83">
        <v>6559</v>
      </c>
      <c r="R6560" s="86">
        <v>0.11195099999999999</v>
      </c>
      <c r="S6560" s="86">
        <v>0.607375</v>
      </c>
    </row>
    <row r="6561" spans="2:19" x14ac:dyDescent="0.2">
      <c r="B6561" s="33"/>
      <c r="C6561" s="171"/>
      <c r="D6561" s="33"/>
      <c r="E6561" s="33"/>
      <c r="F6561" s="33"/>
      <c r="G6561" s="33"/>
      <c r="H6561" s="33"/>
      <c r="I6561" s="171"/>
      <c r="J6561" s="33"/>
      <c r="K6561" s="33"/>
      <c r="L6561" s="84">
        <v>0.17580000000000001</v>
      </c>
      <c r="M6561" s="83">
        <v>6192.55</v>
      </c>
      <c r="N6561" s="83">
        <v>367.44600000000003</v>
      </c>
      <c r="O6561" s="83">
        <v>5825.11</v>
      </c>
      <c r="P6561" s="83">
        <v>734.89200000000005</v>
      </c>
      <c r="Q6561" s="83">
        <v>6560</v>
      </c>
      <c r="R6561" s="86">
        <v>0.112026</v>
      </c>
      <c r="S6561" s="86">
        <v>0.60768699999999998</v>
      </c>
    </row>
    <row r="6562" spans="2:19" x14ac:dyDescent="0.2">
      <c r="B6562" s="33"/>
      <c r="C6562" s="171"/>
      <c r="D6562" s="33"/>
      <c r="E6562" s="33"/>
      <c r="F6562" s="33"/>
      <c r="G6562" s="33"/>
      <c r="H6562" s="33"/>
      <c r="I6562" s="171"/>
      <c r="J6562" s="33"/>
      <c r="K6562" s="33"/>
      <c r="L6562" s="84">
        <v>0.17530000000000001</v>
      </c>
      <c r="M6562" s="83">
        <v>6193.25</v>
      </c>
      <c r="N6562" s="83">
        <v>367.75</v>
      </c>
      <c r="O6562" s="83">
        <v>5825.5</v>
      </c>
      <c r="P6562" s="83">
        <v>735.5</v>
      </c>
      <c r="Q6562" s="83">
        <v>6561</v>
      </c>
      <c r="R6562" s="86">
        <v>0.11210199999999999</v>
      </c>
      <c r="S6562" s="86">
        <v>0.60799999999999998</v>
      </c>
    </row>
    <row r="6563" spans="2:19" x14ac:dyDescent="0.2">
      <c r="B6563" s="33"/>
      <c r="C6563" s="171"/>
      <c r="D6563" s="33"/>
      <c r="E6563" s="33"/>
      <c r="F6563" s="33"/>
      <c r="G6563" s="33"/>
      <c r="H6563" s="33"/>
      <c r="I6563" s="171"/>
      <c r="J6563" s="33"/>
      <c r="K6563" s="33"/>
      <c r="L6563" s="84">
        <v>0.17519999999999999</v>
      </c>
      <c r="M6563" s="83">
        <v>6193.95</v>
      </c>
      <c r="N6563" s="83">
        <v>368.05399999999997</v>
      </c>
      <c r="O6563" s="83">
        <v>5825.89</v>
      </c>
      <c r="P6563" s="83">
        <v>736.10799999999995</v>
      </c>
      <c r="Q6563" s="83">
        <v>6562</v>
      </c>
      <c r="R6563" s="86">
        <v>0.112177</v>
      </c>
      <c r="S6563" s="86">
        <v>0.60831299999999999</v>
      </c>
    </row>
    <row r="6564" spans="2:19" x14ac:dyDescent="0.2">
      <c r="B6564" s="33"/>
      <c r="C6564" s="171"/>
      <c r="D6564" s="33"/>
      <c r="E6564" s="33"/>
      <c r="F6564" s="33"/>
      <c r="G6564" s="33"/>
      <c r="H6564" s="33"/>
      <c r="I6564" s="171"/>
      <c r="J6564" s="33"/>
      <c r="K6564" s="33"/>
      <c r="L6564" s="84">
        <v>0.17510000000000001</v>
      </c>
      <c r="M6564" s="83">
        <v>6194.64</v>
      </c>
      <c r="N6564" s="83">
        <v>368.35899999999998</v>
      </c>
      <c r="O6564" s="83">
        <v>5826.28</v>
      </c>
      <c r="P6564" s="83">
        <v>736.71699999999998</v>
      </c>
      <c r="Q6564" s="83">
        <v>6563</v>
      </c>
      <c r="R6564" s="86">
        <v>0.11225300000000001</v>
      </c>
      <c r="S6564" s="86">
        <v>0.60862499999999997</v>
      </c>
    </row>
    <row r="6565" spans="2:19" x14ac:dyDescent="0.2">
      <c r="B6565" s="33"/>
      <c r="C6565" s="171"/>
      <c r="D6565" s="33"/>
      <c r="E6565" s="33"/>
      <c r="F6565" s="33"/>
      <c r="G6565" s="33"/>
      <c r="H6565" s="33"/>
      <c r="I6565" s="171"/>
      <c r="J6565" s="33"/>
      <c r="K6565" s="33"/>
      <c r="L6565" s="84">
        <v>0.17460000000000001</v>
      </c>
      <c r="M6565" s="83">
        <v>6195.34</v>
      </c>
      <c r="N6565" s="83">
        <v>368.66300000000001</v>
      </c>
      <c r="O6565" s="83">
        <v>5826.67</v>
      </c>
      <c r="P6565" s="83">
        <v>737.32600000000002</v>
      </c>
      <c r="Q6565" s="83">
        <v>6564</v>
      </c>
      <c r="R6565" s="86">
        <v>0.112329</v>
      </c>
      <c r="S6565" s="86">
        <v>0.609406</v>
      </c>
    </row>
    <row r="6566" spans="2:19" x14ac:dyDescent="0.2">
      <c r="B6566" s="33"/>
      <c r="C6566" s="171"/>
      <c r="D6566" s="33"/>
      <c r="E6566" s="33"/>
      <c r="F6566" s="33"/>
      <c r="G6566" s="33"/>
      <c r="H6566" s="33"/>
      <c r="I6566" s="171"/>
      <c r="J6566" s="33"/>
      <c r="K6566" s="33"/>
      <c r="L6566" s="84">
        <v>0.17460000000000001</v>
      </c>
      <c r="M6566" s="83">
        <v>6196.03</v>
      </c>
      <c r="N6566" s="83">
        <v>368.96800000000002</v>
      </c>
      <c r="O6566" s="83">
        <v>5827.06</v>
      </c>
      <c r="P6566" s="83">
        <v>737.93499999999995</v>
      </c>
      <c r="Q6566" s="83">
        <v>6565</v>
      </c>
      <c r="R6566" s="86">
        <v>0.112404</v>
      </c>
      <c r="S6566" s="86">
        <v>0.609406</v>
      </c>
    </row>
    <row r="6567" spans="2:19" x14ac:dyDescent="0.2">
      <c r="B6567" s="33"/>
      <c r="C6567" s="171"/>
      <c r="D6567" s="33"/>
      <c r="E6567" s="33"/>
      <c r="F6567" s="33"/>
      <c r="G6567" s="33"/>
      <c r="H6567" s="33"/>
      <c r="I6567" s="171"/>
      <c r="J6567" s="33"/>
      <c r="K6567" s="33"/>
      <c r="L6567" s="84">
        <v>0.17460000000000001</v>
      </c>
      <c r="M6567" s="83">
        <v>6196.73</v>
      </c>
      <c r="N6567" s="83">
        <v>369.27199999999999</v>
      </c>
      <c r="O6567" s="83">
        <v>5827.46</v>
      </c>
      <c r="P6567" s="83">
        <v>738.54499999999996</v>
      </c>
      <c r="Q6567" s="83">
        <v>6566</v>
      </c>
      <c r="R6567" s="86">
        <v>0.11248</v>
      </c>
      <c r="S6567" s="86">
        <v>0.609406</v>
      </c>
    </row>
    <row r="6568" spans="2:19" x14ac:dyDescent="0.2">
      <c r="B6568" s="33"/>
      <c r="C6568" s="171"/>
      <c r="D6568" s="33"/>
      <c r="E6568" s="33"/>
      <c r="F6568" s="33"/>
      <c r="G6568" s="33"/>
      <c r="H6568" s="33"/>
      <c r="I6568" s="171"/>
      <c r="J6568" s="33"/>
      <c r="K6568" s="33"/>
      <c r="L6568" s="84">
        <v>0.17460000000000001</v>
      </c>
      <c r="M6568" s="83">
        <v>6197.42</v>
      </c>
      <c r="N6568" s="83">
        <v>369.577</v>
      </c>
      <c r="O6568" s="83">
        <v>5827.85</v>
      </c>
      <c r="P6568" s="83">
        <v>739.15499999999997</v>
      </c>
      <c r="Q6568" s="83">
        <v>6567</v>
      </c>
      <c r="R6568" s="86">
        <v>0.112556</v>
      </c>
      <c r="S6568" s="86">
        <v>0.609406</v>
      </c>
    </row>
    <row r="6569" spans="2:19" x14ac:dyDescent="0.2">
      <c r="B6569" s="33"/>
      <c r="C6569" s="171"/>
      <c r="D6569" s="33"/>
      <c r="E6569" s="33"/>
      <c r="F6569" s="33"/>
      <c r="G6569" s="33"/>
      <c r="H6569" s="33"/>
      <c r="I6569" s="171"/>
      <c r="J6569" s="33"/>
      <c r="K6569" s="33"/>
      <c r="L6569" s="84">
        <v>0.1739</v>
      </c>
      <c r="M6569" s="83">
        <v>6198.12</v>
      </c>
      <c r="N6569" s="83">
        <v>369.88200000000001</v>
      </c>
      <c r="O6569" s="83">
        <v>5828.24</v>
      </c>
      <c r="P6569" s="83">
        <v>739.76499999999999</v>
      </c>
      <c r="Q6569" s="83">
        <v>6568</v>
      </c>
      <c r="R6569" s="86">
        <v>0.112632</v>
      </c>
      <c r="S6569" s="86">
        <v>0.61034299999999997</v>
      </c>
    </row>
    <row r="6570" spans="2:19" x14ac:dyDescent="0.2">
      <c r="B6570" s="33"/>
      <c r="C6570" s="171"/>
      <c r="D6570" s="33"/>
      <c r="E6570" s="33"/>
      <c r="F6570" s="33"/>
      <c r="G6570" s="33"/>
      <c r="H6570" s="33"/>
      <c r="I6570" s="171"/>
      <c r="J6570" s="33"/>
      <c r="K6570" s="33"/>
      <c r="L6570" s="84">
        <v>0.1739</v>
      </c>
      <c r="M6570" s="83">
        <v>6198.81</v>
      </c>
      <c r="N6570" s="83">
        <v>370.18799999999999</v>
      </c>
      <c r="O6570" s="83">
        <v>5828.62</v>
      </c>
      <c r="P6570" s="83">
        <v>740.375</v>
      </c>
      <c r="Q6570" s="83">
        <v>6569</v>
      </c>
      <c r="R6570" s="86">
        <v>0.112707</v>
      </c>
      <c r="S6570" s="86">
        <v>0.61034299999999997</v>
      </c>
    </row>
    <row r="6571" spans="2:19" x14ac:dyDescent="0.2">
      <c r="B6571" s="33"/>
      <c r="C6571" s="171"/>
      <c r="D6571" s="33"/>
      <c r="E6571" s="33"/>
      <c r="F6571" s="33"/>
      <c r="G6571" s="33"/>
      <c r="H6571" s="33"/>
      <c r="I6571" s="171"/>
      <c r="J6571" s="33"/>
      <c r="K6571" s="33"/>
      <c r="L6571" s="84">
        <v>0.17380000000000001</v>
      </c>
      <c r="M6571" s="83">
        <v>6199.51</v>
      </c>
      <c r="N6571" s="83">
        <v>370.49299999999999</v>
      </c>
      <c r="O6571" s="83">
        <v>5829.01</v>
      </c>
      <c r="P6571" s="83">
        <v>740.98599999999999</v>
      </c>
      <c r="Q6571" s="83">
        <v>6570</v>
      </c>
      <c r="R6571" s="86">
        <v>0.11278299999999999</v>
      </c>
      <c r="S6571" s="86">
        <v>0.61081200000000002</v>
      </c>
    </row>
    <row r="6572" spans="2:19" x14ac:dyDescent="0.2">
      <c r="B6572" s="33"/>
      <c r="C6572" s="171"/>
      <c r="D6572" s="33"/>
      <c r="E6572" s="33"/>
      <c r="F6572" s="33"/>
      <c r="G6572" s="33"/>
      <c r="H6572" s="33"/>
      <c r="I6572" s="171"/>
      <c r="J6572" s="33"/>
      <c r="K6572" s="33"/>
      <c r="L6572" s="84">
        <v>0.1734</v>
      </c>
      <c r="M6572" s="83">
        <v>6200.2</v>
      </c>
      <c r="N6572" s="83">
        <v>370.79899999999998</v>
      </c>
      <c r="O6572" s="83">
        <v>5829.4</v>
      </c>
      <c r="P6572" s="83">
        <v>741.59699999999998</v>
      </c>
      <c r="Q6572" s="83">
        <v>6571</v>
      </c>
      <c r="R6572" s="86">
        <v>0.112859</v>
      </c>
      <c r="S6572" s="86">
        <v>0.61128000000000005</v>
      </c>
    </row>
    <row r="6573" spans="2:19" x14ac:dyDescent="0.2">
      <c r="B6573" s="33"/>
      <c r="C6573" s="171"/>
      <c r="D6573" s="33"/>
      <c r="E6573" s="33"/>
      <c r="F6573" s="33"/>
      <c r="G6573" s="33"/>
      <c r="H6573" s="33"/>
      <c r="I6573" s="171"/>
      <c r="J6573" s="33"/>
      <c r="K6573" s="33"/>
      <c r="L6573" s="84">
        <v>0.1734</v>
      </c>
      <c r="M6573" s="83">
        <v>6200.9</v>
      </c>
      <c r="N6573" s="83">
        <v>371.10399999999998</v>
      </c>
      <c r="O6573" s="83">
        <v>5829.79</v>
      </c>
      <c r="P6573" s="83">
        <v>742.20899999999995</v>
      </c>
      <c r="Q6573" s="83">
        <v>6572</v>
      </c>
      <c r="R6573" s="86">
        <v>0.11293499999999999</v>
      </c>
      <c r="S6573" s="86">
        <v>0.61128000000000005</v>
      </c>
    </row>
    <row r="6574" spans="2:19" x14ac:dyDescent="0.2">
      <c r="B6574" s="33"/>
      <c r="C6574" s="171"/>
      <c r="D6574" s="33"/>
      <c r="E6574" s="33"/>
      <c r="F6574" s="33"/>
      <c r="G6574" s="33"/>
      <c r="H6574" s="33"/>
      <c r="I6574" s="171"/>
      <c r="J6574" s="33"/>
      <c r="K6574" s="33"/>
      <c r="L6574" s="84">
        <v>0.17330000000000001</v>
      </c>
      <c r="M6574" s="83">
        <v>6201.59</v>
      </c>
      <c r="N6574" s="83">
        <v>371.41</v>
      </c>
      <c r="O6574" s="83">
        <v>5830.18</v>
      </c>
      <c r="P6574" s="83">
        <v>742.82100000000003</v>
      </c>
      <c r="Q6574" s="83">
        <v>6573</v>
      </c>
      <c r="R6574" s="86">
        <v>0.113011</v>
      </c>
      <c r="S6574" s="86">
        <v>0.61190500000000003</v>
      </c>
    </row>
    <row r="6575" spans="2:19" x14ac:dyDescent="0.2">
      <c r="B6575" s="33"/>
      <c r="C6575" s="171"/>
      <c r="D6575" s="33"/>
      <c r="E6575" s="33"/>
      <c r="F6575" s="33"/>
      <c r="G6575" s="33"/>
      <c r="H6575" s="33"/>
      <c r="I6575" s="171"/>
      <c r="J6575" s="33"/>
      <c r="K6575" s="33"/>
      <c r="L6575" s="84">
        <v>0.17330000000000001</v>
      </c>
      <c r="M6575" s="83">
        <v>6202.28</v>
      </c>
      <c r="N6575" s="83">
        <v>371.71600000000001</v>
      </c>
      <c r="O6575" s="83">
        <v>5830.57</v>
      </c>
      <c r="P6575" s="83">
        <v>743.43299999999999</v>
      </c>
      <c r="Q6575" s="83">
        <v>6574</v>
      </c>
      <c r="R6575" s="86">
        <v>0.11308699999999999</v>
      </c>
      <c r="S6575" s="86">
        <v>0.61190500000000003</v>
      </c>
    </row>
    <row r="6576" spans="2:19" x14ac:dyDescent="0.2">
      <c r="B6576" s="33"/>
      <c r="C6576" s="171"/>
      <c r="D6576" s="33"/>
      <c r="E6576" s="33"/>
      <c r="F6576" s="33"/>
      <c r="G6576" s="33"/>
      <c r="H6576" s="33"/>
      <c r="I6576" s="171"/>
      <c r="J6576" s="33"/>
      <c r="K6576" s="33"/>
      <c r="L6576" s="84">
        <v>0.1731</v>
      </c>
      <c r="M6576" s="83">
        <v>6202.98</v>
      </c>
      <c r="N6576" s="83">
        <v>372.02199999999999</v>
      </c>
      <c r="O6576" s="83">
        <v>5830.96</v>
      </c>
      <c r="P6576" s="83">
        <v>744.04499999999996</v>
      </c>
      <c r="Q6576" s="83">
        <v>6575</v>
      </c>
      <c r="R6576" s="86">
        <v>0.113163</v>
      </c>
      <c r="S6576" s="86">
        <v>0.61237299999999995</v>
      </c>
    </row>
    <row r="6577" spans="2:19" x14ac:dyDescent="0.2">
      <c r="B6577" s="33"/>
      <c r="C6577" s="171"/>
      <c r="D6577" s="33"/>
      <c r="E6577" s="33"/>
      <c r="F6577" s="33"/>
      <c r="G6577" s="33"/>
      <c r="H6577" s="33"/>
      <c r="I6577" s="171"/>
      <c r="J6577" s="33"/>
      <c r="K6577" s="33"/>
      <c r="L6577" s="84">
        <v>0.1726</v>
      </c>
      <c r="M6577" s="83">
        <v>6203.67</v>
      </c>
      <c r="N6577" s="83">
        <v>372.32900000000001</v>
      </c>
      <c r="O6577" s="83">
        <v>5831.34</v>
      </c>
      <c r="P6577" s="83">
        <v>744.65800000000002</v>
      </c>
      <c r="Q6577" s="83">
        <v>6576</v>
      </c>
      <c r="R6577" s="86">
        <v>0.11323900000000001</v>
      </c>
      <c r="S6577" s="86">
        <v>0.61268500000000004</v>
      </c>
    </row>
    <row r="6578" spans="2:19" x14ac:dyDescent="0.2">
      <c r="B6578" s="33"/>
      <c r="C6578" s="171"/>
      <c r="D6578" s="33"/>
      <c r="E6578" s="33"/>
      <c r="F6578" s="33"/>
      <c r="G6578" s="33"/>
      <c r="H6578" s="33"/>
      <c r="I6578" s="171"/>
      <c r="J6578" s="33"/>
      <c r="K6578" s="33"/>
      <c r="L6578" s="84">
        <v>0.17230000000000001</v>
      </c>
      <c r="M6578" s="83">
        <v>6204.36</v>
      </c>
      <c r="N6578" s="83">
        <v>372.63499999999999</v>
      </c>
      <c r="O6578" s="83">
        <v>5831.73</v>
      </c>
      <c r="P6578" s="83">
        <v>745.27099999999996</v>
      </c>
      <c r="Q6578" s="83">
        <v>6577</v>
      </c>
      <c r="R6578" s="86">
        <v>0.113315</v>
      </c>
      <c r="S6578" s="86">
        <v>0.61315299999999995</v>
      </c>
    </row>
    <row r="6579" spans="2:19" x14ac:dyDescent="0.2">
      <c r="B6579" s="33"/>
      <c r="C6579" s="171"/>
      <c r="D6579" s="33"/>
      <c r="E6579" s="33"/>
      <c r="F6579" s="33"/>
      <c r="G6579" s="33"/>
      <c r="H6579" s="33"/>
      <c r="I6579" s="171"/>
      <c r="J6579" s="33"/>
      <c r="K6579" s="33"/>
      <c r="L6579" s="84">
        <v>0.17230000000000001</v>
      </c>
      <c r="M6579" s="83">
        <v>6205.06</v>
      </c>
      <c r="N6579" s="83">
        <v>372.94200000000001</v>
      </c>
      <c r="O6579" s="83">
        <v>5832.12</v>
      </c>
      <c r="P6579" s="83">
        <v>745.88400000000001</v>
      </c>
      <c r="Q6579" s="83">
        <v>6578</v>
      </c>
      <c r="R6579" s="86">
        <v>0.11339100000000001</v>
      </c>
      <c r="S6579" s="86">
        <v>0.61315299999999995</v>
      </c>
    </row>
    <row r="6580" spans="2:19" x14ac:dyDescent="0.2">
      <c r="B6580" s="33"/>
      <c r="C6580" s="171"/>
      <c r="D6580" s="33"/>
      <c r="E6580" s="33"/>
      <c r="F6580" s="33"/>
      <c r="G6580" s="33"/>
      <c r="H6580" s="33"/>
      <c r="I6580" s="171"/>
      <c r="J6580" s="33"/>
      <c r="K6580" s="33"/>
      <c r="L6580" s="84">
        <v>0.1721</v>
      </c>
      <c r="M6580" s="83">
        <v>6205.75</v>
      </c>
      <c r="N6580" s="83">
        <v>373.24900000000002</v>
      </c>
      <c r="O6580" s="83">
        <v>5832.5</v>
      </c>
      <c r="P6580" s="83">
        <v>746.49800000000005</v>
      </c>
      <c r="Q6580" s="83">
        <v>6579</v>
      </c>
      <c r="R6580" s="86">
        <v>0.113467</v>
      </c>
      <c r="S6580" s="86">
        <v>0.61362099999999997</v>
      </c>
    </row>
    <row r="6581" spans="2:19" x14ac:dyDescent="0.2">
      <c r="B6581" s="33"/>
      <c r="C6581" s="171"/>
      <c r="D6581" s="33"/>
      <c r="E6581" s="33"/>
      <c r="F6581" s="33"/>
      <c r="G6581" s="33"/>
      <c r="H6581" s="33"/>
      <c r="I6581" s="171"/>
      <c r="J6581" s="33"/>
      <c r="K6581" s="33"/>
      <c r="L6581" s="84">
        <v>0.17199999999999999</v>
      </c>
      <c r="M6581" s="83">
        <v>6206.44</v>
      </c>
      <c r="N6581" s="83">
        <v>373.55599999999998</v>
      </c>
      <c r="O6581" s="83">
        <v>5832.89</v>
      </c>
      <c r="P6581" s="83">
        <v>747.11099999999999</v>
      </c>
      <c r="Q6581" s="83">
        <v>6580</v>
      </c>
      <c r="R6581" s="86">
        <v>0.11354300000000001</v>
      </c>
      <c r="S6581" s="86">
        <v>0.61393299999999995</v>
      </c>
    </row>
    <row r="6582" spans="2:19" x14ac:dyDescent="0.2">
      <c r="B6582" s="33"/>
      <c r="C6582" s="171"/>
      <c r="D6582" s="33"/>
      <c r="E6582" s="33"/>
      <c r="F6582" s="33"/>
      <c r="G6582" s="33"/>
      <c r="H6582" s="33"/>
      <c r="I6582" s="171"/>
      <c r="J6582" s="33"/>
      <c r="K6582" s="33"/>
      <c r="L6582" s="84">
        <v>0.1719</v>
      </c>
      <c r="M6582" s="83">
        <v>6207.14</v>
      </c>
      <c r="N6582" s="83">
        <v>373.863</v>
      </c>
      <c r="O6582" s="83">
        <v>5833.27</v>
      </c>
      <c r="P6582" s="83">
        <v>747.726</v>
      </c>
      <c r="Q6582" s="83">
        <v>6581</v>
      </c>
      <c r="R6582" s="86">
        <v>0.113619</v>
      </c>
      <c r="S6582" s="86">
        <v>0.61424500000000004</v>
      </c>
    </row>
    <row r="6583" spans="2:19" x14ac:dyDescent="0.2">
      <c r="B6583" s="33"/>
      <c r="C6583" s="171"/>
      <c r="D6583" s="33"/>
      <c r="E6583" s="33"/>
      <c r="F6583" s="33"/>
      <c r="G6583" s="33"/>
      <c r="H6583" s="33"/>
      <c r="I6583" s="171"/>
      <c r="J6583" s="33"/>
      <c r="K6583" s="33"/>
      <c r="L6583" s="84">
        <v>0.17180000000000001</v>
      </c>
      <c r="M6583" s="83">
        <v>6207.83</v>
      </c>
      <c r="N6583" s="83">
        <v>374.17</v>
      </c>
      <c r="O6583" s="83">
        <v>5833.66</v>
      </c>
      <c r="P6583" s="83">
        <v>748.34</v>
      </c>
      <c r="Q6583" s="83">
        <v>6582</v>
      </c>
      <c r="R6583" s="86">
        <v>0.113695</v>
      </c>
      <c r="S6583" s="86">
        <v>0.61471299999999995</v>
      </c>
    </row>
    <row r="6584" spans="2:19" x14ac:dyDescent="0.2">
      <c r="B6584" s="33"/>
      <c r="C6584" s="171"/>
      <c r="D6584" s="33"/>
      <c r="E6584" s="33"/>
      <c r="F6584" s="33"/>
      <c r="G6584" s="33"/>
      <c r="H6584" s="33"/>
      <c r="I6584" s="171"/>
      <c r="J6584" s="33"/>
      <c r="K6584" s="33"/>
      <c r="L6584" s="84">
        <v>0.17180000000000001</v>
      </c>
      <c r="M6584" s="83">
        <v>6208.52</v>
      </c>
      <c r="N6584" s="83">
        <v>374.47800000000001</v>
      </c>
      <c r="O6584" s="83">
        <v>5834.04</v>
      </c>
      <c r="P6584" s="83">
        <v>748.95500000000004</v>
      </c>
      <c r="Q6584" s="83">
        <v>6583</v>
      </c>
      <c r="R6584" s="86">
        <v>0.113771</v>
      </c>
      <c r="S6584" s="86">
        <v>0.61471299999999995</v>
      </c>
    </row>
    <row r="6585" spans="2:19" x14ac:dyDescent="0.2">
      <c r="B6585" s="33"/>
      <c r="C6585" s="171"/>
      <c r="D6585" s="33"/>
      <c r="E6585" s="33"/>
      <c r="F6585" s="33"/>
      <c r="G6585" s="33"/>
      <c r="H6585" s="33"/>
      <c r="I6585" s="171"/>
      <c r="J6585" s="33"/>
      <c r="K6585" s="33"/>
      <c r="L6585" s="84">
        <v>0.1716</v>
      </c>
      <c r="M6585" s="83">
        <v>6209.21</v>
      </c>
      <c r="N6585" s="83">
        <v>374.78500000000003</v>
      </c>
      <c r="O6585" s="83">
        <v>5834.43</v>
      </c>
      <c r="P6585" s="83">
        <v>749.57</v>
      </c>
      <c r="Q6585" s="83">
        <v>6584</v>
      </c>
      <c r="R6585" s="86">
        <v>0.113847</v>
      </c>
      <c r="S6585" s="86">
        <v>0.61517999999999995</v>
      </c>
    </row>
    <row r="6586" spans="2:19" x14ac:dyDescent="0.2">
      <c r="B6586" s="33"/>
      <c r="C6586" s="171"/>
      <c r="D6586" s="33"/>
      <c r="E6586" s="33"/>
      <c r="F6586" s="33"/>
      <c r="G6586" s="33"/>
      <c r="H6586" s="33"/>
      <c r="I6586" s="171"/>
      <c r="J6586" s="33"/>
      <c r="K6586" s="33"/>
      <c r="L6586" s="84">
        <v>0.17150000000000001</v>
      </c>
      <c r="M6586" s="83">
        <v>6209.91</v>
      </c>
      <c r="N6586" s="83">
        <v>375.09300000000002</v>
      </c>
      <c r="O6586" s="83">
        <v>5834.81</v>
      </c>
      <c r="P6586" s="83">
        <v>750.18600000000004</v>
      </c>
      <c r="Q6586" s="83">
        <v>6585</v>
      </c>
      <c r="R6586" s="86">
        <v>0.113923</v>
      </c>
      <c r="S6586" s="86">
        <v>0.61549200000000004</v>
      </c>
    </row>
    <row r="6587" spans="2:19" x14ac:dyDescent="0.2">
      <c r="B6587" s="33"/>
      <c r="C6587" s="171"/>
      <c r="D6587" s="33"/>
      <c r="E6587" s="33"/>
      <c r="F6587" s="33"/>
      <c r="G6587" s="33"/>
      <c r="H6587" s="33"/>
      <c r="I6587" s="171"/>
      <c r="J6587" s="33"/>
      <c r="K6587" s="33"/>
      <c r="L6587" s="84">
        <v>0.1714</v>
      </c>
      <c r="M6587" s="83">
        <v>6210.6</v>
      </c>
      <c r="N6587" s="83">
        <v>375.40100000000001</v>
      </c>
      <c r="O6587" s="83">
        <v>5835.2</v>
      </c>
      <c r="P6587" s="83">
        <v>750.80200000000002</v>
      </c>
      <c r="Q6587" s="83">
        <v>6586</v>
      </c>
      <c r="R6587" s="86">
        <v>0.114</v>
      </c>
      <c r="S6587" s="86">
        <v>0.61580400000000002</v>
      </c>
    </row>
    <row r="6588" spans="2:19" x14ac:dyDescent="0.2">
      <c r="B6588" s="33"/>
      <c r="C6588" s="171"/>
      <c r="D6588" s="33"/>
      <c r="E6588" s="33"/>
      <c r="F6588" s="33"/>
      <c r="G6588" s="33"/>
      <c r="H6588" s="33"/>
      <c r="I6588" s="171"/>
      <c r="J6588" s="33"/>
      <c r="K6588" s="33"/>
      <c r="L6588" s="84">
        <v>0.17119999999999999</v>
      </c>
      <c r="M6588" s="83">
        <v>6211.29</v>
      </c>
      <c r="N6588" s="83">
        <v>375.709</v>
      </c>
      <c r="O6588" s="83">
        <v>5835.58</v>
      </c>
      <c r="P6588" s="83">
        <v>751.41800000000001</v>
      </c>
      <c r="Q6588" s="83">
        <v>6587</v>
      </c>
      <c r="R6588" s="86">
        <v>0.114076</v>
      </c>
      <c r="S6588" s="86">
        <v>0.616116</v>
      </c>
    </row>
    <row r="6589" spans="2:19" x14ac:dyDescent="0.2">
      <c r="B6589" s="33"/>
      <c r="C6589" s="171"/>
      <c r="D6589" s="33"/>
      <c r="E6589" s="33"/>
      <c r="F6589" s="33"/>
      <c r="G6589" s="33"/>
      <c r="H6589" s="33"/>
      <c r="I6589" s="171"/>
      <c r="J6589" s="33"/>
      <c r="K6589" s="33"/>
      <c r="L6589" s="84">
        <v>0.17100000000000001</v>
      </c>
      <c r="M6589" s="83">
        <v>6211.98</v>
      </c>
      <c r="N6589" s="83">
        <v>376.017</v>
      </c>
      <c r="O6589" s="83">
        <v>5835.97</v>
      </c>
      <c r="P6589" s="83">
        <v>752.03399999999999</v>
      </c>
      <c r="Q6589" s="83">
        <v>6588</v>
      </c>
      <c r="R6589" s="86">
        <v>0.114152</v>
      </c>
      <c r="S6589" s="86">
        <v>0.61642699999999995</v>
      </c>
    </row>
    <row r="6590" spans="2:19" x14ac:dyDescent="0.2">
      <c r="B6590" s="33"/>
      <c r="C6590" s="171"/>
      <c r="D6590" s="33"/>
      <c r="E6590" s="33"/>
      <c r="F6590" s="33"/>
      <c r="G6590" s="33"/>
      <c r="H6590" s="33"/>
      <c r="I6590" s="171"/>
      <c r="J6590" s="33"/>
      <c r="K6590" s="33"/>
      <c r="L6590" s="84">
        <v>0.17050000000000001</v>
      </c>
      <c r="M6590" s="83">
        <v>6212.67</v>
      </c>
      <c r="N6590" s="83">
        <v>376.32499999999999</v>
      </c>
      <c r="O6590" s="83">
        <v>5836.35</v>
      </c>
      <c r="P6590" s="83">
        <v>752.65099999999995</v>
      </c>
      <c r="Q6590" s="83">
        <v>6589</v>
      </c>
      <c r="R6590" s="86">
        <v>0.114228</v>
      </c>
      <c r="S6590" s="86">
        <v>0.61673900000000004</v>
      </c>
    </row>
    <row r="6591" spans="2:19" x14ac:dyDescent="0.2">
      <c r="B6591" s="33"/>
      <c r="C6591" s="171"/>
      <c r="D6591" s="33"/>
      <c r="E6591" s="33"/>
      <c r="F6591" s="33"/>
      <c r="G6591" s="33"/>
      <c r="H6591" s="33"/>
      <c r="I6591" s="171"/>
      <c r="J6591" s="33"/>
      <c r="K6591" s="33"/>
      <c r="L6591" s="84">
        <v>0.1701</v>
      </c>
      <c r="M6591" s="83">
        <v>6213.37</v>
      </c>
      <c r="N6591" s="83">
        <v>376.63400000000001</v>
      </c>
      <c r="O6591" s="83">
        <v>5836.73</v>
      </c>
      <c r="P6591" s="83">
        <v>753.26800000000003</v>
      </c>
      <c r="Q6591" s="83">
        <v>6590</v>
      </c>
      <c r="R6591" s="86">
        <v>0.114305</v>
      </c>
      <c r="S6591" s="86">
        <v>0.61705100000000002</v>
      </c>
    </row>
    <row r="6592" spans="2:19" x14ac:dyDescent="0.2">
      <c r="B6592" s="33"/>
      <c r="C6592" s="171"/>
      <c r="D6592" s="33"/>
      <c r="E6592" s="33"/>
      <c r="F6592" s="33"/>
      <c r="G6592" s="33"/>
      <c r="H6592" s="33"/>
      <c r="I6592" s="171"/>
      <c r="J6592" s="33"/>
      <c r="K6592" s="33"/>
      <c r="L6592" s="84">
        <v>0.16969999999999999</v>
      </c>
      <c r="M6592" s="83">
        <v>6214.06</v>
      </c>
      <c r="N6592" s="83">
        <v>376.94299999999998</v>
      </c>
      <c r="O6592" s="83">
        <v>5837.11</v>
      </c>
      <c r="P6592" s="83">
        <v>753.88499999999999</v>
      </c>
      <c r="Q6592" s="83">
        <v>6591</v>
      </c>
      <c r="R6592" s="86">
        <v>0.114381</v>
      </c>
      <c r="S6592" s="86">
        <v>0.61736199999999997</v>
      </c>
    </row>
    <row r="6593" spans="2:19" x14ac:dyDescent="0.2">
      <c r="B6593" s="33"/>
      <c r="C6593" s="171"/>
      <c r="D6593" s="33"/>
      <c r="E6593" s="33"/>
      <c r="F6593" s="33"/>
      <c r="G6593" s="33"/>
      <c r="H6593" s="33"/>
      <c r="I6593" s="171"/>
      <c r="J6593" s="33"/>
      <c r="K6593" s="33"/>
      <c r="L6593" s="84">
        <v>0.16950000000000001</v>
      </c>
      <c r="M6593" s="83">
        <v>6214.75</v>
      </c>
      <c r="N6593" s="83">
        <v>377.25200000000001</v>
      </c>
      <c r="O6593" s="83">
        <v>5837.5</v>
      </c>
      <c r="P6593" s="83">
        <v>754.50300000000004</v>
      </c>
      <c r="Q6593" s="83">
        <v>6592</v>
      </c>
      <c r="R6593" s="86">
        <v>0.114457</v>
      </c>
      <c r="S6593" s="86">
        <v>0.61767399999999995</v>
      </c>
    </row>
    <row r="6594" spans="2:19" x14ac:dyDescent="0.2">
      <c r="B6594" s="33"/>
      <c r="C6594" s="171"/>
      <c r="D6594" s="33"/>
      <c r="E6594" s="33"/>
      <c r="F6594" s="33"/>
      <c r="G6594" s="33"/>
      <c r="H6594" s="33"/>
      <c r="I6594" s="171"/>
      <c r="J6594" s="33"/>
      <c r="K6594" s="33"/>
      <c r="L6594" s="84">
        <v>0.1691</v>
      </c>
      <c r="M6594" s="83">
        <v>6215.44</v>
      </c>
      <c r="N6594" s="83">
        <v>377.56</v>
      </c>
      <c r="O6594" s="83">
        <v>5837.88</v>
      </c>
      <c r="P6594" s="83">
        <v>755.12099999999998</v>
      </c>
      <c r="Q6594" s="83">
        <v>6593</v>
      </c>
      <c r="R6594" s="86">
        <v>0.114534</v>
      </c>
      <c r="S6594" s="86">
        <v>0.61798500000000001</v>
      </c>
    </row>
    <row r="6595" spans="2:19" x14ac:dyDescent="0.2">
      <c r="B6595" s="33"/>
      <c r="C6595" s="171"/>
      <c r="D6595" s="33"/>
      <c r="E6595" s="33"/>
      <c r="F6595" s="33"/>
      <c r="G6595" s="33"/>
      <c r="H6595" s="33"/>
      <c r="I6595" s="171"/>
      <c r="J6595" s="33"/>
      <c r="K6595" s="33"/>
      <c r="L6595" s="84">
        <v>0.16880000000000001</v>
      </c>
      <c r="M6595" s="83">
        <v>6216.13</v>
      </c>
      <c r="N6595" s="83">
        <v>377.87</v>
      </c>
      <c r="O6595" s="83">
        <v>5838.26</v>
      </c>
      <c r="P6595" s="83">
        <v>755.73900000000003</v>
      </c>
      <c r="Q6595" s="83">
        <v>6594</v>
      </c>
      <c r="R6595" s="86">
        <v>0.11461</v>
      </c>
      <c r="S6595" s="86">
        <v>0.61829699999999999</v>
      </c>
    </row>
    <row r="6596" spans="2:19" x14ac:dyDescent="0.2">
      <c r="B6596" s="33"/>
      <c r="C6596" s="171"/>
      <c r="D6596" s="33"/>
      <c r="E6596" s="33"/>
      <c r="F6596" s="33"/>
      <c r="G6596" s="33"/>
      <c r="H6596" s="33"/>
      <c r="I6596" s="171"/>
      <c r="J6596" s="33"/>
      <c r="K6596" s="33"/>
      <c r="L6596" s="84">
        <v>0.1686</v>
      </c>
      <c r="M6596" s="83">
        <v>6216.82</v>
      </c>
      <c r="N6596" s="83">
        <v>378.17899999999997</v>
      </c>
      <c r="O6596" s="83">
        <v>5838.64</v>
      </c>
      <c r="P6596" s="83">
        <v>756.35799999999995</v>
      </c>
      <c r="Q6596" s="83">
        <v>6595</v>
      </c>
      <c r="R6596" s="86">
        <v>0.114687</v>
      </c>
      <c r="S6596" s="86">
        <v>0.61860800000000005</v>
      </c>
    </row>
    <row r="6597" spans="2:19" x14ac:dyDescent="0.2">
      <c r="B6597" s="33"/>
      <c r="C6597" s="171"/>
      <c r="D6597" s="33"/>
      <c r="E6597" s="33"/>
      <c r="F6597" s="33"/>
      <c r="G6597" s="33"/>
      <c r="H6597" s="33"/>
      <c r="I6597" s="171"/>
      <c r="J6597" s="33"/>
      <c r="K6597" s="33"/>
      <c r="L6597" s="84">
        <v>0.16850000000000001</v>
      </c>
      <c r="M6597" s="83">
        <v>6217.51</v>
      </c>
      <c r="N6597" s="83">
        <v>378.488</v>
      </c>
      <c r="O6597" s="83">
        <v>5839.02</v>
      </c>
      <c r="P6597" s="83">
        <v>756.97699999999998</v>
      </c>
      <c r="Q6597" s="83">
        <v>6596</v>
      </c>
      <c r="R6597" s="86">
        <v>0.114763</v>
      </c>
      <c r="S6597" s="86">
        <v>0.618919</v>
      </c>
    </row>
    <row r="6598" spans="2:19" x14ac:dyDescent="0.2">
      <c r="B6598" s="33"/>
      <c r="C6598" s="171"/>
      <c r="D6598" s="33"/>
      <c r="E6598" s="33"/>
      <c r="F6598" s="33"/>
      <c r="G6598" s="33"/>
      <c r="H6598" s="33"/>
      <c r="I6598" s="171"/>
      <c r="J6598" s="33"/>
      <c r="K6598" s="33"/>
      <c r="L6598" s="84">
        <v>0.16800000000000001</v>
      </c>
      <c r="M6598" s="83">
        <v>6218.2</v>
      </c>
      <c r="N6598" s="83">
        <v>378.798</v>
      </c>
      <c r="O6598" s="83">
        <v>5839.4</v>
      </c>
      <c r="P6598" s="83">
        <v>757.596</v>
      </c>
      <c r="Q6598" s="83">
        <v>6597</v>
      </c>
      <c r="R6598" s="86">
        <v>0.114839</v>
      </c>
      <c r="S6598" s="86">
        <v>0.61923099999999998</v>
      </c>
    </row>
    <row r="6599" spans="2:19" x14ac:dyDescent="0.2">
      <c r="B6599" s="33"/>
      <c r="C6599" s="171"/>
      <c r="D6599" s="33"/>
      <c r="E6599" s="33"/>
      <c r="F6599" s="33"/>
      <c r="G6599" s="33"/>
      <c r="H6599" s="33"/>
      <c r="I6599" s="171"/>
      <c r="J6599" s="33"/>
      <c r="K6599" s="33"/>
      <c r="L6599" s="84">
        <v>0.16789999999999999</v>
      </c>
      <c r="M6599" s="83">
        <v>6218.89</v>
      </c>
      <c r="N6599" s="83">
        <v>379.108</v>
      </c>
      <c r="O6599" s="83">
        <v>5839.78</v>
      </c>
      <c r="P6599" s="83">
        <v>758.21600000000001</v>
      </c>
      <c r="Q6599" s="83">
        <v>6598</v>
      </c>
      <c r="R6599" s="86">
        <v>0.114916</v>
      </c>
      <c r="S6599" s="86">
        <v>0.61954200000000004</v>
      </c>
    </row>
    <row r="6600" spans="2:19" x14ac:dyDescent="0.2">
      <c r="B6600" s="33"/>
      <c r="C6600" s="171"/>
      <c r="D6600" s="33"/>
      <c r="E6600" s="33"/>
      <c r="F6600" s="33"/>
      <c r="G6600" s="33"/>
      <c r="H6600" s="33"/>
      <c r="I6600" s="171"/>
      <c r="J6600" s="33"/>
      <c r="K6600" s="33"/>
      <c r="L6600" s="84">
        <v>0.16750000000000001</v>
      </c>
      <c r="M6600" s="83">
        <v>6219.58</v>
      </c>
      <c r="N6600" s="83">
        <v>379.41800000000001</v>
      </c>
      <c r="O6600" s="83">
        <v>5840.16</v>
      </c>
      <c r="P6600" s="83">
        <v>758.83500000000004</v>
      </c>
      <c r="Q6600" s="83">
        <v>6599</v>
      </c>
      <c r="R6600" s="86">
        <v>0.114992</v>
      </c>
      <c r="S6600" s="86">
        <v>0.61985299999999999</v>
      </c>
    </row>
    <row r="6601" spans="2:19" x14ac:dyDescent="0.2">
      <c r="B6601" s="33"/>
      <c r="C6601" s="171"/>
      <c r="D6601" s="33"/>
      <c r="E6601" s="33"/>
      <c r="F6601" s="33"/>
      <c r="G6601" s="33"/>
      <c r="H6601" s="33"/>
      <c r="I6601" s="171"/>
      <c r="J6601" s="33"/>
      <c r="K6601" s="33"/>
      <c r="L6601" s="84">
        <v>0.1673</v>
      </c>
      <c r="M6601" s="83">
        <v>6220.27</v>
      </c>
      <c r="N6601" s="83">
        <v>379.72800000000001</v>
      </c>
      <c r="O6601" s="83">
        <v>5840.54</v>
      </c>
      <c r="P6601" s="83">
        <v>759.45600000000002</v>
      </c>
      <c r="Q6601" s="83">
        <v>6600</v>
      </c>
      <c r="R6601" s="86">
        <v>0.115069</v>
      </c>
      <c r="S6601" s="86">
        <v>0.62031999999999998</v>
      </c>
    </row>
    <row r="6602" spans="2:19" x14ac:dyDescent="0.2">
      <c r="B6602" s="33"/>
      <c r="C6602" s="171"/>
      <c r="D6602" s="33"/>
      <c r="E6602" s="33"/>
      <c r="F6602" s="33"/>
      <c r="G6602" s="33"/>
      <c r="H6602" s="33"/>
      <c r="I6602" s="171"/>
      <c r="J6602" s="33"/>
      <c r="K6602" s="33"/>
      <c r="L6602" s="84">
        <v>0.1673</v>
      </c>
      <c r="M6602" s="83">
        <v>6220.96</v>
      </c>
      <c r="N6602" s="83">
        <v>380.03800000000001</v>
      </c>
      <c r="O6602" s="83">
        <v>5840.92</v>
      </c>
      <c r="P6602" s="83">
        <v>760.07600000000002</v>
      </c>
      <c r="Q6602" s="83">
        <v>6601</v>
      </c>
      <c r="R6602" s="86">
        <v>0.115146</v>
      </c>
      <c r="S6602" s="86">
        <v>0.62031999999999998</v>
      </c>
    </row>
    <row r="6603" spans="2:19" x14ac:dyDescent="0.2">
      <c r="B6603" s="33"/>
      <c r="C6603" s="171"/>
      <c r="D6603" s="33"/>
      <c r="E6603" s="33"/>
      <c r="F6603" s="33"/>
      <c r="G6603" s="33"/>
      <c r="H6603" s="33"/>
      <c r="I6603" s="171"/>
      <c r="J6603" s="33"/>
      <c r="K6603" s="33"/>
      <c r="L6603" s="84">
        <v>0.16719999999999999</v>
      </c>
      <c r="M6603" s="83">
        <v>6221.65</v>
      </c>
      <c r="N6603" s="83">
        <v>380.34800000000001</v>
      </c>
      <c r="O6603" s="83">
        <v>5841.3</v>
      </c>
      <c r="P6603" s="83">
        <v>760.697</v>
      </c>
      <c r="Q6603" s="83">
        <v>6602</v>
      </c>
      <c r="R6603" s="86">
        <v>0.115222</v>
      </c>
      <c r="S6603" s="86">
        <v>0.62078699999999998</v>
      </c>
    </row>
    <row r="6604" spans="2:19" x14ac:dyDescent="0.2">
      <c r="B6604" s="33"/>
      <c r="C6604" s="171"/>
      <c r="D6604" s="33"/>
      <c r="E6604" s="33"/>
      <c r="F6604" s="33"/>
      <c r="G6604" s="33"/>
      <c r="H6604" s="33"/>
      <c r="I6604" s="171"/>
      <c r="J6604" s="33"/>
      <c r="K6604" s="33"/>
      <c r="L6604" s="84">
        <v>0.16689999999999999</v>
      </c>
      <c r="M6604" s="83">
        <v>6222.34</v>
      </c>
      <c r="N6604" s="83">
        <v>380.65899999999999</v>
      </c>
      <c r="O6604" s="83">
        <v>5841.68</v>
      </c>
      <c r="P6604" s="83">
        <v>761.31799999999998</v>
      </c>
      <c r="Q6604" s="83">
        <v>6603</v>
      </c>
      <c r="R6604" s="86">
        <v>0.115299</v>
      </c>
      <c r="S6604" s="86">
        <v>0.62109800000000004</v>
      </c>
    </row>
    <row r="6605" spans="2:19" x14ac:dyDescent="0.2">
      <c r="B6605" s="33"/>
      <c r="C6605" s="171"/>
      <c r="D6605" s="33"/>
      <c r="E6605" s="33"/>
      <c r="F6605" s="33"/>
      <c r="G6605" s="33"/>
      <c r="H6605" s="33"/>
      <c r="I6605" s="171"/>
      <c r="J6605" s="33"/>
      <c r="K6605" s="33"/>
      <c r="L6605" s="84">
        <v>0.16669999999999999</v>
      </c>
      <c r="M6605" s="83">
        <v>6223.03</v>
      </c>
      <c r="N6605" s="83">
        <v>380.97</v>
      </c>
      <c r="O6605" s="83">
        <v>5842.06</v>
      </c>
      <c r="P6605" s="83">
        <v>761.93899999999996</v>
      </c>
      <c r="Q6605" s="83">
        <v>6604</v>
      </c>
      <c r="R6605" s="86">
        <v>0.11537500000000001</v>
      </c>
      <c r="S6605" s="86">
        <v>0.62140899999999999</v>
      </c>
    </row>
    <row r="6606" spans="2:19" x14ac:dyDescent="0.2">
      <c r="B6606" s="33"/>
      <c r="C6606" s="171"/>
      <c r="D6606" s="33"/>
      <c r="E6606" s="33"/>
      <c r="F6606" s="33"/>
      <c r="G6606" s="33"/>
      <c r="H6606" s="33"/>
      <c r="I6606" s="171"/>
      <c r="J6606" s="33"/>
      <c r="K6606" s="33"/>
      <c r="L6606" s="84">
        <v>0.1666</v>
      </c>
      <c r="M6606" s="83">
        <v>6223.72</v>
      </c>
      <c r="N6606" s="83">
        <v>381.28100000000001</v>
      </c>
      <c r="O6606" s="83">
        <v>5842.44</v>
      </c>
      <c r="P6606" s="83">
        <v>762.56100000000004</v>
      </c>
      <c r="Q6606" s="83">
        <v>6605</v>
      </c>
      <c r="R6606" s="86">
        <v>0.115452</v>
      </c>
      <c r="S6606" s="86">
        <v>0.62172000000000005</v>
      </c>
    </row>
    <row r="6607" spans="2:19" x14ac:dyDescent="0.2">
      <c r="B6607" s="33"/>
      <c r="C6607" s="171"/>
      <c r="D6607" s="33"/>
      <c r="E6607" s="33"/>
      <c r="F6607" s="33"/>
      <c r="G6607" s="33"/>
      <c r="H6607" s="33"/>
      <c r="I6607" s="171"/>
      <c r="J6607" s="33"/>
      <c r="K6607" s="33"/>
      <c r="L6607" s="84">
        <v>0.1661</v>
      </c>
      <c r="M6607" s="83">
        <v>6224.41</v>
      </c>
      <c r="N6607" s="83">
        <v>381.59199999999998</v>
      </c>
      <c r="O6607" s="83">
        <v>5842.82</v>
      </c>
      <c r="P6607" s="83">
        <v>763.18299999999999</v>
      </c>
      <c r="Q6607" s="83">
        <v>6606</v>
      </c>
      <c r="R6607" s="86">
        <v>0.11552900000000001</v>
      </c>
      <c r="S6607" s="86">
        <v>0.62218600000000002</v>
      </c>
    </row>
    <row r="6608" spans="2:19" x14ac:dyDescent="0.2">
      <c r="B6608" s="33"/>
      <c r="C6608" s="171"/>
      <c r="D6608" s="33"/>
      <c r="E6608" s="33"/>
      <c r="F6608" s="33"/>
      <c r="G6608" s="33"/>
      <c r="H6608" s="33"/>
      <c r="I6608" s="171"/>
      <c r="J6608" s="33"/>
      <c r="K6608" s="33"/>
      <c r="L6608" s="84">
        <v>0.1661</v>
      </c>
      <c r="M6608" s="83">
        <v>6225.1</v>
      </c>
      <c r="N6608" s="83">
        <v>381.90300000000002</v>
      </c>
      <c r="O6608" s="83">
        <v>5843.19</v>
      </c>
      <c r="P6608" s="83">
        <v>763.80499999999995</v>
      </c>
      <c r="Q6608" s="83">
        <v>6607</v>
      </c>
      <c r="R6608" s="86">
        <v>0.115605</v>
      </c>
      <c r="S6608" s="86">
        <v>0.62218600000000002</v>
      </c>
    </row>
    <row r="6609" spans="2:19" x14ac:dyDescent="0.2">
      <c r="B6609" s="33"/>
      <c r="C6609" s="171"/>
      <c r="D6609" s="33"/>
      <c r="E6609" s="33"/>
      <c r="F6609" s="33"/>
      <c r="G6609" s="33"/>
      <c r="H6609" s="33"/>
      <c r="I6609" s="171"/>
      <c r="J6609" s="33"/>
      <c r="K6609" s="33"/>
      <c r="L6609" s="84">
        <v>0.16489999999999999</v>
      </c>
      <c r="M6609" s="83">
        <v>6225.79</v>
      </c>
      <c r="N6609" s="83">
        <v>382.214</v>
      </c>
      <c r="O6609" s="83">
        <v>5843.57</v>
      </c>
      <c r="P6609" s="83">
        <v>764.428</v>
      </c>
      <c r="Q6609" s="83">
        <v>6608</v>
      </c>
      <c r="R6609" s="86">
        <v>0.11568199999999999</v>
      </c>
      <c r="S6609" s="86">
        <v>0.62265300000000001</v>
      </c>
    </row>
    <row r="6610" spans="2:19" x14ac:dyDescent="0.2">
      <c r="B6610" s="33"/>
      <c r="C6610" s="171"/>
      <c r="D6610" s="33"/>
      <c r="E6610" s="33"/>
      <c r="F6610" s="33"/>
      <c r="G6610" s="33"/>
      <c r="H6610" s="33"/>
      <c r="I6610" s="171"/>
      <c r="J6610" s="33"/>
      <c r="K6610" s="33"/>
      <c r="L6610" s="84">
        <v>0.16470000000000001</v>
      </c>
      <c r="M6610" s="83">
        <v>6226.47</v>
      </c>
      <c r="N6610" s="83">
        <v>382.52600000000001</v>
      </c>
      <c r="O6610" s="83">
        <v>5843.95</v>
      </c>
      <c r="P6610" s="83">
        <v>765.05100000000004</v>
      </c>
      <c r="Q6610" s="83">
        <v>6609</v>
      </c>
      <c r="R6610" s="86">
        <v>0.115759</v>
      </c>
      <c r="S6610" s="86">
        <v>0.62296399999999996</v>
      </c>
    </row>
    <row r="6611" spans="2:19" x14ac:dyDescent="0.2">
      <c r="B6611" s="33"/>
      <c r="C6611" s="171"/>
      <c r="D6611" s="33"/>
      <c r="E6611" s="33"/>
      <c r="F6611" s="33"/>
      <c r="G6611" s="33"/>
      <c r="H6611" s="33"/>
      <c r="I6611" s="171"/>
      <c r="J6611" s="33"/>
      <c r="K6611" s="33"/>
      <c r="L6611" s="84">
        <v>0.16439999999999999</v>
      </c>
      <c r="M6611" s="83">
        <v>6227.16</v>
      </c>
      <c r="N6611" s="83">
        <v>382.83699999999999</v>
      </c>
      <c r="O6611" s="83">
        <v>5844.33</v>
      </c>
      <c r="P6611" s="83">
        <v>765.67399999999998</v>
      </c>
      <c r="Q6611" s="83">
        <v>6610</v>
      </c>
      <c r="R6611" s="86">
        <v>0.11583599999999999</v>
      </c>
      <c r="S6611" s="86">
        <v>0.62327500000000002</v>
      </c>
    </row>
    <row r="6612" spans="2:19" x14ac:dyDescent="0.2">
      <c r="B6612" s="33"/>
      <c r="C6612" s="171"/>
      <c r="D6612" s="33"/>
      <c r="E6612" s="33"/>
      <c r="F6612" s="33"/>
      <c r="G6612" s="33"/>
      <c r="H6612" s="33"/>
      <c r="I6612" s="171"/>
      <c r="J6612" s="33"/>
      <c r="K6612" s="33"/>
      <c r="L6612" s="84">
        <v>0.1641</v>
      </c>
      <c r="M6612" s="83">
        <v>6227.85</v>
      </c>
      <c r="N6612" s="83">
        <v>383.149</v>
      </c>
      <c r="O6612" s="83">
        <v>5844.7</v>
      </c>
      <c r="P6612" s="83">
        <v>766.298</v>
      </c>
      <c r="Q6612" s="83">
        <v>6611</v>
      </c>
      <c r="R6612" s="86">
        <v>0.115913</v>
      </c>
      <c r="S6612" s="86">
        <v>0.62374099999999999</v>
      </c>
    </row>
    <row r="6613" spans="2:19" x14ac:dyDescent="0.2">
      <c r="B6613" s="33"/>
      <c r="C6613" s="171"/>
      <c r="D6613" s="33"/>
      <c r="E6613" s="33"/>
      <c r="F6613" s="33"/>
      <c r="G6613" s="33"/>
      <c r="H6613" s="33"/>
      <c r="I6613" s="171"/>
      <c r="J6613" s="33"/>
      <c r="K6613" s="33"/>
      <c r="L6613" s="84">
        <v>0.1641</v>
      </c>
      <c r="M6613" s="83">
        <v>6228.54</v>
      </c>
      <c r="N6613" s="83">
        <v>383.46100000000001</v>
      </c>
      <c r="O6613" s="83">
        <v>5845.08</v>
      </c>
      <c r="P6613" s="83">
        <v>766.92200000000003</v>
      </c>
      <c r="Q6613" s="83">
        <v>6612</v>
      </c>
      <c r="R6613" s="86">
        <v>0.11598899999999999</v>
      </c>
      <c r="S6613" s="86">
        <v>0.62374099999999999</v>
      </c>
    </row>
    <row r="6614" spans="2:19" x14ac:dyDescent="0.2">
      <c r="B6614" s="33"/>
      <c r="C6614" s="171"/>
      <c r="D6614" s="33"/>
      <c r="E6614" s="33"/>
      <c r="F6614" s="33"/>
      <c r="G6614" s="33"/>
      <c r="H6614" s="33"/>
      <c r="I6614" s="171"/>
      <c r="J6614" s="33"/>
      <c r="K6614" s="33"/>
      <c r="L6614" s="84">
        <v>0.16389999999999999</v>
      </c>
      <c r="M6614" s="83">
        <v>6229.23</v>
      </c>
      <c r="N6614" s="83">
        <v>383.77300000000002</v>
      </c>
      <c r="O6614" s="83">
        <v>5845.45</v>
      </c>
      <c r="P6614" s="83">
        <v>767.54600000000005</v>
      </c>
      <c r="Q6614" s="83">
        <v>6613</v>
      </c>
      <c r="R6614" s="86">
        <v>0.116066</v>
      </c>
      <c r="S6614" s="86">
        <v>0.62451800000000002</v>
      </c>
    </row>
    <row r="6615" spans="2:19" x14ac:dyDescent="0.2">
      <c r="B6615" s="33"/>
      <c r="C6615" s="171"/>
      <c r="D6615" s="33"/>
      <c r="E6615" s="33"/>
      <c r="F6615" s="33"/>
      <c r="G6615" s="33"/>
      <c r="H6615" s="33"/>
      <c r="I6615" s="171"/>
      <c r="J6615" s="33"/>
      <c r="K6615" s="33"/>
      <c r="L6615" s="84">
        <v>0.16389999999999999</v>
      </c>
      <c r="M6615" s="83">
        <v>6229.91</v>
      </c>
      <c r="N6615" s="83">
        <v>384.08499999999998</v>
      </c>
      <c r="O6615" s="83">
        <v>5845.83</v>
      </c>
      <c r="P6615" s="83">
        <v>768.17100000000005</v>
      </c>
      <c r="Q6615" s="83">
        <v>6614</v>
      </c>
      <c r="R6615" s="86">
        <v>0.116143</v>
      </c>
      <c r="S6615" s="86">
        <v>0.62451800000000002</v>
      </c>
    </row>
    <row r="6616" spans="2:19" x14ac:dyDescent="0.2">
      <c r="B6616" s="33"/>
      <c r="C6616" s="171"/>
      <c r="D6616" s="33"/>
      <c r="E6616" s="33"/>
      <c r="F6616" s="33"/>
      <c r="G6616" s="33"/>
      <c r="H6616" s="33"/>
      <c r="I6616" s="171"/>
      <c r="J6616" s="33"/>
      <c r="K6616" s="33"/>
      <c r="L6616" s="84">
        <v>0.16389999999999999</v>
      </c>
      <c r="M6616" s="83">
        <v>6230.6</v>
      </c>
      <c r="N6616" s="83">
        <v>384.39800000000002</v>
      </c>
      <c r="O6616" s="83">
        <v>5846.2</v>
      </c>
      <c r="P6616" s="83">
        <v>768.79499999999996</v>
      </c>
      <c r="Q6616" s="83">
        <v>6615</v>
      </c>
      <c r="R6616" s="86">
        <v>0.11622</v>
      </c>
      <c r="S6616" s="86">
        <v>0.62451800000000002</v>
      </c>
    </row>
    <row r="6617" spans="2:19" x14ac:dyDescent="0.2">
      <c r="B6617" s="33"/>
      <c r="C6617" s="171"/>
      <c r="D6617" s="33"/>
      <c r="E6617" s="33"/>
      <c r="F6617" s="33"/>
      <c r="G6617" s="33"/>
      <c r="H6617" s="33"/>
      <c r="I6617" s="171"/>
      <c r="J6617" s="33"/>
      <c r="K6617" s="33"/>
      <c r="L6617" s="84">
        <v>0.1638</v>
      </c>
      <c r="M6617" s="83">
        <v>6231.29</v>
      </c>
      <c r="N6617" s="83">
        <v>384.71</v>
      </c>
      <c r="O6617" s="83">
        <v>5846.58</v>
      </c>
      <c r="P6617" s="83">
        <v>769.42100000000005</v>
      </c>
      <c r="Q6617" s="83">
        <v>6616</v>
      </c>
      <c r="R6617" s="86">
        <v>0.116297</v>
      </c>
      <c r="S6617" s="86">
        <v>0.625139</v>
      </c>
    </row>
    <row r="6618" spans="2:19" x14ac:dyDescent="0.2">
      <c r="B6618" s="33"/>
      <c r="C6618" s="171"/>
      <c r="D6618" s="33"/>
      <c r="E6618" s="33"/>
      <c r="F6618" s="33"/>
      <c r="G6618" s="33"/>
      <c r="H6618" s="33"/>
      <c r="I6618" s="171"/>
      <c r="J6618" s="33"/>
      <c r="K6618" s="33"/>
      <c r="L6618" s="84">
        <v>0.16370000000000001</v>
      </c>
      <c r="M6618" s="83">
        <v>6231.98</v>
      </c>
      <c r="N6618" s="83">
        <v>385.02300000000002</v>
      </c>
      <c r="O6618" s="83">
        <v>5846.95</v>
      </c>
      <c r="P6618" s="83">
        <v>770.04600000000005</v>
      </c>
      <c r="Q6618" s="83">
        <v>6617</v>
      </c>
      <c r="R6618" s="86">
        <v>0.11637400000000001</v>
      </c>
      <c r="S6618" s="86">
        <v>0.62544900000000003</v>
      </c>
    </row>
    <row r="6619" spans="2:19" x14ac:dyDescent="0.2">
      <c r="B6619" s="33"/>
      <c r="C6619" s="171"/>
      <c r="D6619" s="33"/>
      <c r="E6619" s="33"/>
      <c r="F6619" s="33"/>
      <c r="G6619" s="33"/>
      <c r="H6619" s="33"/>
      <c r="I6619" s="171"/>
      <c r="J6619" s="33"/>
      <c r="K6619" s="33"/>
      <c r="L6619" s="84">
        <v>0.16339999999999999</v>
      </c>
      <c r="M6619" s="83">
        <v>6232.66</v>
      </c>
      <c r="N6619" s="83">
        <v>385.33600000000001</v>
      </c>
      <c r="O6619" s="83">
        <v>5847.33</v>
      </c>
      <c r="P6619" s="83">
        <v>770.67200000000003</v>
      </c>
      <c r="Q6619" s="83">
        <v>6618</v>
      </c>
      <c r="R6619" s="86">
        <v>0.116451</v>
      </c>
      <c r="S6619" s="86">
        <v>0.62575999999999998</v>
      </c>
    </row>
    <row r="6620" spans="2:19" x14ac:dyDescent="0.2">
      <c r="B6620" s="33"/>
      <c r="C6620" s="171"/>
      <c r="D6620" s="33"/>
      <c r="E6620" s="33"/>
      <c r="F6620" s="33"/>
      <c r="G6620" s="33"/>
      <c r="H6620" s="33"/>
      <c r="I6620" s="171"/>
      <c r="J6620" s="33"/>
      <c r="K6620" s="33"/>
      <c r="L6620" s="84">
        <v>0.16309999999999999</v>
      </c>
      <c r="M6620" s="83">
        <v>6233.35</v>
      </c>
      <c r="N6620" s="83">
        <v>385.649</v>
      </c>
      <c r="O6620" s="83">
        <v>5847.7</v>
      </c>
      <c r="P6620" s="83">
        <v>771.298</v>
      </c>
      <c r="Q6620" s="83">
        <v>6619</v>
      </c>
      <c r="R6620" s="86">
        <v>0.11652800000000001</v>
      </c>
      <c r="S6620" s="86">
        <v>0.62638099999999997</v>
      </c>
    </row>
    <row r="6621" spans="2:19" x14ac:dyDescent="0.2">
      <c r="B6621" s="33"/>
      <c r="C6621" s="171"/>
      <c r="D6621" s="33"/>
      <c r="E6621" s="33"/>
      <c r="F6621" s="33"/>
      <c r="G6621" s="33"/>
      <c r="H6621" s="33"/>
      <c r="I6621" s="171"/>
      <c r="J6621" s="33"/>
      <c r="K6621" s="33"/>
      <c r="L6621" s="84">
        <v>0.16309999999999999</v>
      </c>
      <c r="M6621" s="83">
        <v>6234.04</v>
      </c>
      <c r="N6621" s="83">
        <v>385.96199999999999</v>
      </c>
      <c r="O6621" s="83">
        <v>5848.08</v>
      </c>
      <c r="P6621" s="83">
        <v>771.92399999999998</v>
      </c>
      <c r="Q6621" s="83">
        <v>6620</v>
      </c>
      <c r="R6621" s="86">
        <v>0.116605</v>
      </c>
      <c r="S6621" s="86">
        <v>0.62638099999999997</v>
      </c>
    </row>
    <row r="6622" spans="2:19" x14ac:dyDescent="0.2">
      <c r="B6622" s="33"/>
      <c r="C6622" s="171"/>
      <c r="D6622" s="33"/>
      <c r="E6622" s="33"/>
      <c r="F6622" s="33"/>
      <c r="G6622" s="33"/>
      <c r="H6622" s="33"/>
      <c r="I6622" s="171"/>
      <c r="J6622" s="33"/>
      <c r="K6622" s="33"/>
      <c r="L6622" s="84">
        <v>0.16309999999999999</v>
      </c>
      <c r="M6622" s="83">
        <v>6234.72</v>
      </c>
      <c r="N6622" s="83">
        <v>386.27499999999998</v>
      </c>
      <c r="O6622" s="83">
        <v>5848.45</v>
      </c>
      <c r="P6622" s="83">
        <v>772.55100000000004</v>
      </c>
      <c r="Q6622" s="83">
        <v>6621</v>
      </c>
      <c r="R6622" s="86">
        <v>0.11668199999999999</v>
      </c>
      <c r="S6622" s="86">
        <v>0.62638099999999997</v>
      </c>
    </row>
    <row r="6623" spans="2:19" x14ac:dyDescent="0.2">
      <c r="B6623" s="33"/>
      <c r="C6623" s="171"/>
      <c r="D6623" s="33"/>
      <c r="E6623" s="33"/>
      <c r="F6623" s="33"/>
      <c r="G6623" s="33"/>
      <c r="H6623" s="33"/>
      <c r="I6623" s="171"/>
      <c r="J6623" s="33"/>
      <c r="K6623" s="33"/>
      <c r="L6623" s="84">
        <v>0.16289999999999999</v>
      </c>
      <c r="M6623" s="83">
        <v>6235.41</v>
      </c>
      <c r="N6623" s="83">
        <v>386.589</v>
      </c>
      <c r="O6623" s="83">
        <v>5848.82</v>
      </c>
      <c r="P6623" s="83">
        <v>773.178</v>
      </c>
      <c r="Q6623" s="83">
        <v>6622</v>
      </c>
      <c r="R6623" s="86">
        <v>0.116759</v>
      </c>
      <c r="S6623" s="86">
        <v>0.62700199999999995</v>
      </c>
    </row>
    <row r="6624" spans="2:19" x14ac:dyDescent="0.2">
      <c r="B6624" s="33"/>
      <c r="C6624" s="171"/>
      <c r="D6624" s="33"/>
      <c r="E6624" s="33"/>
      <c r="F6624" s="33"/>
      <c r="G6624" s="33"/>
      <c r="H6624" s="33"/>
      <c r="I6624" s="171"/>
      <c r="J6624" s="33"/>
      <c r="K6624" s="33"/>
      <c r="L6624" s="84">
        <v>0.1628</v>
      </c>
      <c r="M6624" s="83">
        <v>6236.1</v>
      </c>
      <c r="N6624" s="83">
        <v>386.90300000000002</v>
      </c>
      <c r="O6624" s="83">
        <v>5849.19</v>
      </c>
      <c r="P6624" s="83">
        <v>773.80499999999995</v>
      </c>
      <c r="Q6624" s="83">
        <v>6623</v>
      </c>
      <c r="R6624" s="86">
        <v>0.116836</v>
      </c>
      <c r="S6624" s="86">
        <v>0.627467</v>
      </c>
    </row>
    <row r="6625" spans="2:19" x14ac:dyDescent="0.2">
      <c r="B6625" s="33"/>
      <c r="C6625" s="171"/>
      <c r="D6625" s="33"/>
      <c r="E6625" s="33"/>
      <c r="F6625" s="33"/>
      <c r="G6625" s="33"/>
      <c r="H6625" s="33"/>
      <c r="I6625" s="171"/>
      <c r="J6625" s="33"/>
      <c r="K6625" s="33"/>
      <c r="L6625" s="84">
        <v>0.1628</v>
      </c>
      <c r="M6625" s="83">
        <v>6236.78</v>
      </c>
      <c r="N6625" s="83">
        <v>387.21600000000001</v>
      </c>
      <c r="O6625" s="83">
        <v>5849.57</v>
      </c>
      <c r="P6625" s="83">
        <v>774.43299999999999</v>
      </c>
      <c r="Q6625" s="83">
        <v>6624</v>
      </c>
      <c r="R6625" s="86">
        <v>0.116913</v>
      </c>
      <c r="S6625" s="86">
        <v>0.627467</v>
      </c>
    </row>
    <row r="6626" spans="2:19" x14ac:dyDescent="0.2">
      <c r="B6626" s="33"/>
      <c r="C6626" s="171"/>
      <c r="D6626" s="33"/>
      <c r="E6626" s="33"/>
      <c r="F6626" s="33"/>
      <c r="G6626" s="33"/>
      <c r="H6626" s="33"/>
      <c r="I6626" s="171"/>
      <c r="J6626" s="33"/>
      <c r="K6626" s="33"/>
      <c r="L6626" s="84">
        <v>0.16270000000000001</v>
      </c>
      <c r="M6626" s="83">
        <v>6237.47</v>
      </c>
      <c r="N6626" s="83">
        <v>387.53</v>
      </c>
      <c r="O6626" s="83">
        <v>5849.94</v>
      </c>
      <c r="P6626" s="83">
        <v>775.06100000000004</v>
      </c>
      <c r="Q6626" s="83">
        <v>6625</v>
      </c>
      <c r="R6626" s="86">
        <v>0.11699</v>
      </c>
      <c r="S6626" s="86">
        <v>0.62808799999999998</v>
      </c>
    </row>
    <row r="6627" spans="2:19" x14ac:dyDescent="0.2">
      <c r="B6627" s="33"/>
      <c r="C6627" s="171"/>
      <c r="D6627" s="33"/>
      <c r="E6627" s="33"/>
      <c r="F6627" s="33"/>
      <c r="G6627" s="33"/>
      <c r="H6627" s="33"/>
      <c r="I6627" s="171"/>
      <c r="J6627" s="33"/>
      <c r="K6627" s="33"/>
      <c r="L6627" s="84">
        <v>0.16270000000000001</v>
      </c>
      <c r="M6627" s="83">
        <v>6238.16</v>
      </c>
      <c r="N6627" s="83">
        <v>387.84399999999999</v>
      </c>
      <c r="O6627" s="83">
        <v>5850.31</v>
      </c>
      <c r="P6627" s="83">
        <v>775.68899999999996</v>
      </c>
      <c r="Q6627" s="83">
        <v>6626</v>
      </c>
      <c r="R6627" s="86">
        <v>0.117067</v>
      </c>
      <c r="S6627" s="86">
        <v>0.62808799999999998</v>
      </c>
    </row>
    <row r="6628" spans="2:19" x14ac:dyDescent="0.2">
      <c r="B6628" s="33"/>
      <c r="C6628" s="171"/>
      <c r="D6628" s="33"/>
      <c r="E6628" s="33"/>
      <c r="F6628" s="33"/>
      <c r="G6628" s="33"/>
      <c r="H6628" s="33"/>
      <c r="I6628" s="171"/>
      <c r="J6628" s="33"/>
      <c r="K6628" s="33"/>
      <c r="L6628" s="84">
        <v>0.16239999999999999</v>
      </c>
      <c r="M6628" s="83">
        <v>6238.84</v>
      </c>
      <c r="N6628" s="83">
        <v>388.15899999999999</v>
      </c>
      <c r="O6628" s="83">
        <v>5850.68</v>
      </c>
      <c r="P6628" s="83">
        <v>776.31799999999998</v>
      </c>
      <c r="Q6628" s="83">
        <v>6627</v>
      </c>
      <c r="R6628" s="86">
        <v>0.117145</v>
      </c>
      <c r="S6628" s="86">
        <v>0.62870800000000004</v>
      </c>
    </row>
    <row r="6629" spans="2:19" x14ac:dyDescent="0.2">
      <c r="B6629" s="33"/>
      <c r="C6629" s="171"/>
      <c r="D6629" s="33"/>
      <c r="E6629" s="33"/>
      <c r="F6629" s="33"/>
      <c r="G6629" s="33"/>
      <c r="H6629" s="33"/>
      <c r="I6629" s="171"/>
      <c r="J6629" s="33"/>
      <c r="K6629" s="33"/>
      <c r="L6629" s="84">
        <v>0.16239999999999999</v>
      </c>
      <c r="M6629" s="83">
        <v>6239.53</v>
      </c>
      <c r="N6629" s="83">
        <v>388.47300000000001</v>
      </c>
      <c r="O6629" s="83">
        <v>5851.05</v>
      </c>
      <c r="P6629" s="83">
        <v>776.94600000000003</v>
      </c>
      <c r="Q6629" s="83">
        <v>6628</v>
      </c>
      <c r="R6629" s="86">
        <v>0.11722200000000001</v>
      </c>
      <c r="S6629" s="86">
        <v>0.62870800000000004</v>
      </c>
    </row>
    <row r="6630" spans="2:19" x14ac:dyDescent="0.2">
      <c r="B6630" s="33"/>
      <c r="C6630" s="171"/>
      <c r="D6630" s="33"/>
      <c r="E6630" s="33"/>
      <c r="F6630" s="33"/>
      <c r="G6630" s="33"/>
      <c r="H6630" s="33"/>
      <c r="I6630" s="171"/>
      <c r="J6630" s="33"/>
      <c r="K6630" s="33"/>
      <c r="L6630" s="84">
        <v>0.1618</v>
      </c>
      <c r="M6630" s="83">
        <v>6240.21</v>
      </c>
      <c r="N6630" s="83">
        <v>388.78800000000001</v>
      </c>
      <c r="O6630" s="83">
        <v>5851.42</v>
      </c>
      <c r="P6630" s="83">
        <v>777.57600000000002</v>
      </c>
      <c r="Q6630" s="83">
        <v>6629</v>
      </c>
      <c r="R6630" s="86">
        <v>0.117299</v>
      </c>
      <c r="S6630" s="86">
        <v>0.62917299999999998</v>
      </c>
    </row>
    <row r="6631" spans="2:19" x14ac:dyDescent="0.2">
      <c r="B6631" s="33"/>
      <c r="C6631" s="171"/>
      <c r="D6631" s="33"/>
      <c r="E6631" s="33"/>
      <c r="F6631" s="33"/>
      <c r="G6631" s="33"/>
      <c r="H6631" s="33"/>
      <c r="I6631" s="171"/>
      <c r="J6631" s="33"/>
      <c r="K6631" s="33"/>
      <c r="L6631" s="84">
        <v>0.16159999999999999</v>
      </c>
      <c r="M6631" s="83">
        <v>6240.9</v>
      </c>
      <c r="N6631" s="83">
        <v>389.10300000000001</v>
      </c>
      <c r="O6631" s="83">
        <v>5851.79</v>
      </c>
      <c r="P6631" s="83">
        <v>778.20500000000004</v>
      </c>
      <c r="Q6631" s="83">
        <v>6630</v>
      </c>
      <c r="R6631" s="86">
        <v>0.11737599999999999</v>
      </c>
      <c r="S6631" s="86">
        <v>0.62948300000000001</v>
      </c>
    </row>
    <row r="6632" spans="2:19" x14ac:dyDescent="0.2">
      <c r="B6632" s="33"/>
      <c r="C6632" s="171"/>
      <c r="D6632" s="33"/>
      <c r="E6632" s="33"/>
      <c r="F6632" s="33"/>
      <c r="G6632" s="33"/>
      <c r="H6632" s="33"/>
      <c r="I6632" s="171"/>
      <c r="J6632" s="33"/>
      <c r="K6632" s="33"/>
      <c r="L6632" s="84">
        <v>0.16139999999999999</v>
      </c>
      <c r="M6632" s="83">
        <v>6241.58</v>
      </c>
      <c r="N6632" s="83">
        <v>389.41699999999997</v>
      </c>
      <c r="O6632" s="83">
        <v>5852.17</v>
      </c>
      <c r="P6632" s="83">
        <v>778.83500000000004</v>
      </c>
      <c r="Q6632" s="83">
        <v>6631</v>
      </c>
      <c r="R6632" s="86">
        <v>0.117454</v>
      </c>
      <c r="S6632" s="86">
        <v>0.62994799999999995</v>
      </c>
    </row>
    <row r="6633" spans="2:19" x14ac:dyDescent="0.2">
      <c r="B6633" s="33"/>
      <c r="C6633" s="171"/>
      <c r="D6633" s="33"/>
      <c r="E6633" s="33"/>
      <c r="F6633" s="33"/>
      <c r="G6633" s="33"/>
      <c r="H6633" s="33"/>
      <c r="I6633" s="171"/>
      <c r="J6633" s="33"/>
      <c r="K6633" s="33"/>
      <c r="L6633" s="84">
        <v>0.16139999999999999</v>
      </c>
      <c r="M6633" s="83">
        <v>6242.27</v>
      </c>
      <c r="N6633" s="83">
        <v>389.73200000000003</v>
      </c>
      <c r="O6633" s="83">
        <v>5852.54</v>
      </c>
      <c r="P6633" s="83">
        <v>779.46500000000003</v>
      </c>
      <c r="Q6633" s="83">
        <v>6632</v>
      </c>
      <c r="R6633" s="86">
        <v>0.117531</v>
      </c>
      <c r="S6633" s="86">
        <v>0.62994799999999995</v>
      </c>
    </row>
    <row r="6634" spans="2:19" x14ac:dyDescent="0.2">
      <c r="B6634" s="33"/>
      <c r="C6634" s="171"/>
      <c r="D6634" s="33"/>
      <c r="E6634" s="33"/>
      <c r="F6634" s="33"/>
      <c r="G6634" s="33"/>
      <c r="H6634" s="33"/>
      <c r="I6634" s="171"/>
      <c r="J6634" s="33"/>
      <c r="K6634" s="33"/>
      <c r="L6634" s="84">
        <v>0.16070000000000001</v>
      </c>
      <c r="M6634" s="83">
        <v>6242.95</v>
      </c>
      <c r="N6634" s="83">
        <v>390.048</v>
      </c>
      <c r="O6634" s="83">
        <v>5852.9</v>
      </c>
      <c r="P6634" s="83">
        <v>780.09500000000003</v>
      </c>
      <c r="Q6634" s="83">
        <v>6633</v>
      </c>
      <c r="R6634" s="86">
        <v>0.117608</v>
      </c>
      <c r="S6634" s="86">
        <v>0.630413</v>
      </c>
    </row>
    <row r="6635" spans="2:19" x14ac:dyDescent="0.2">
      <c r="B6635" s="33"/>
      <c r="C6635" s="171"/>
      <c r="D6635" s="33"/>
      <c r="E6635" s="33"/>
      <c r="F6635" s="33"/>
      <c r="G6635" s="33"/>
      <c r="H6635" s="33"/>
      <c r="I6635" s="171"/>
      <c r="J6635" s="33"/>
      <c r="K6635" s="33"/>
      <c r="L6635" s="84">
        <v>0.1603</v>
      </c>
      <c r="M6635" s="83">
        <v>6243.64</v>
      </c>
      <c r="N6635" s="83">
        <v>390.363</v>
      </c>
      <c r="O6635" s="83">
        <v>5853.27</v>
      </c>
      <c r="P6635" s="83">
        <v>780.726</v>
      </c>
      <c r="Q6635" s="83">
        <v>6634</v>
      </c>
      <c r="R6635" s="86">
        <v>0.117686</v>
      </c>
      <c r="S6635" s="86">
        <v>0.63072300000000003</v>
      </c>
    </row>
    <row r="6636" spans="2:19" x14ac:dyDescent="0.2">
      <c r="B6636" s="33"/>
      <c r="C6636" s="171"/>
      <c r="D6636" s="33"/>
      <c r="E6636" s="33"/>
      <c r="F6636" s="33"/>
      <c r="G6636" s="33"/>
      <c r="H6636" s="33"/>
      <c r="I6636" s="171"/>
      <c r="J6636" s="33"/>
      <c r="K6636" s="33"/>
      <c r="L6636" s="84">
        <v>0.16009999999999999</v>
      </c>
      <c r="M6636" s="83">
        <v>6244.32</v>
      </c>
      <c r="N6636" s="83">
        <v>390.67899999999997</v>
      </c>
      <c r="O6636" s="83">
        <v>5853.64</v>
      </c>
      <c r="P6636" s="83">
        <v>781.35699999999997</v>
      </c>
      <c r="Q6636" s="83">
        <v>6635</v>
      </c>
      <c r="R6636" s="86">
        <v>0.11776300000000001</v>
      </c>
      <c r="S6636" s="86">
        <v>0.63118799999999997</v>
      </c>
    </row>
    <row r="6637" spans="2:19" x14ac:dyDescent="0.2">
      <c r="B6637" s="33"/>
      <c r="C6637" s="171"/>
      <c r="D6637" s="33"/>
      <c r="E6637" s="33"/>
      <c r="F6637" s="33"/>
      <c r="G6637" s="33"/>
      <c r="H6637" s="33"/>
      <c r="I6637" s="171"/>
      <c r="J6637" s="33"/>
      <c r="K6637" s="33"/>
      <c r="L6637" s="84">
        <v>0.16009999999999999</v>
      </c>
      <c r="M6637" s="83">
        <v>6245.01</v>
      </c>
      <c r="N6637" s="83">
        <v>390.99400000000003</v>
      </c>
      <c r="O6637" s="83">
        <v>5854.01</v>
      </c>
      <c r="P6637" s="83">
        <v>781.98800000000006</v>
      </c>
      <c r="Q6637" s="83">
        <v>6636</v>
      </c>
      <c r="R6637" s="86">
        <v>0.11784</v>
      </c>
      <c r="S6637" s="86">
        <v>0.63118799999999997</v>
      </c>
    </row>
    <row r="6638" spans="2:19" x14ac:dyDescent="0.2">
      <c r="B6638" s="33"/>
      <c r="C6638" s="171"/>
      <c r="D6638" s="33"/>
      <c r="E6638" s="33"/>
      <c r="F6638" s="33"/>
      <c r="G6638" s="33"/>
      <c r="H6638" s="33"/>
      <c r="I6638" s="171"/>
      <c r="J6638" s="33"/>
      <c r="K6638" s="33"/>
      <c r="L6638" s="84">
        <v>0.15970000000000001</v>
      </c>
      <c r="M6638" s="83">
        <v>6245.69</v>
      </c>
      <c r="N6638" s="83">
        <v>391.31</v>
      </c>
      <c r="O6638" s="83">
        <v>5854.38</v>
      </c>
      <c r="P6638" s="83">
        <v>782.62</v>
      </c>
      <c r="Q6638" s="83">
        <v>6637</v>
      </c>
      <c r="R6638" s="86">
        <v>0.117918</v>
      </c>
      <c r="S6638" s="86">
        <v>0.63165199999999999</v>
      </c>
    </row>
    <row r="6639" spans="2:19" x14ac:dyDescent="0.2">
      <c r="B6639" s="33"/>
      <c r="C6639" s="171"/>
      <c r="D6639" s="33"/>
      <c r="E6639" s="33"/>
      <c r="F6639" s="33"/>
      <c r="G6639" s="33"/>
      <c r="H6639" s="33"/>
      <c r="I6639" s="171"/>
      <c r="J6639" s="33"/>
      <c r="K6639" s="33"/>
      <c r="L6639" s="84">
        <v>0.1595</v>
      </c>
      <c r="M6639" s="83">
        <v>6246.37</v>
      </c>
      <c r="N6639" s="83">
        <v>391.62599999999998</v>
      </c>
      <c r="O6639" s="83">
        <v>5854.75</v>
      </c>
      <c r="P6639" s="83">
        <v>783.25199999999995</v>
      </c>
      <c r="Q6639" s="83">
        <v>6638</v>
      </c>
      <c r="R6639" s="86">
        <v>0.117995</v>
      </c>
      <c r="S6639" s="86">
        <v>0.63211700000000004</v>
      </c>
    </row>
    <row r="6640" spans="2:19" x14ac:dyDescent="0.2">
      <c r="B6640" s="33"/>
      <c r="C6640" s="171"/>
      <c r="D6640" s="33"/>
      <c r="E6640" s="33"/>
      <c r="F6640" s="33"/>
      <c r="G6640" s="33"/>
      <c r="H6640" s="33"/>
      <c r="I6640" s="171"/>
      <c r="J6640" s="33"/>
      <c r="K6640" s="33"/>
      <c r="L6640" s="84">
        <v>0.1595</v>
      </c>
      <c r="M6640" s="83">
        <v>6247.06</v>
      </c>
      <c r="N6640" s="83">
        <v>391.94200000000001</v>
      </c>
      <c r="O6640" s="83">
        <v>5855.12</v>
      </c>
      <c r="P6640" s="83">
        <v>783.88400000000001</v>
      </c>
      <c r="Q6640" s="83">
        <v>6639</v>
      </c>
      <c r="R6640" s="86">
        <v>0.118073</v>
      </c>
      <c r="S6640" s="86">
        <v>0.63211700000000004</v>
      </c>
    </row>
    <row r="6641" spans="2:19" x14ac:dyDescent="0.2">
      <c r="B6641" s="33"/>
      <c r="C6641" s="171"/>
      <c r="D6641" s="33"/>
      <c r="E6641" s="33"/>
      <c r="F6641" s="33"/>
      <c r="G6641" s="33"/>
      <c r="H6641" s="33"/>
      <c r="I6641" s="171"/>
      <c r="J6641" s="33"/>
      <c r="K6641" s="33"/>
      <c r="L6641" s="84">
        <v>0.15939999999999999</v>
      </c>
      <c r="M6641" s="83">
        <v>6247.74</v>
      </c>
      <c r="N6641" s="83">
        <v>392.25799999999998</v>
      </c>
      <c r="O6641" s="83">
        <v>5855.48</v>
      </c>
      <c r="P6641" s="83">
        <v>784.51700000000005</v>
      </c>
      <c r="Q6641" s="83">
        <v>6640</v>
      </c>
      <c r="R6641" s="86">
        <v>0.11815000000000001</v>
      </c>
      <c r="S6641" s="86">
        <v>0.63258099999999995</v>
      </c>
    </row>
    <row r="6642" spans="2:19" x14ac:dyDescent="0.2">
      <c r="B6642" s="33"/>
      <c r="C6642" s="171"/>
      <c r="D6642" s="33"/>
      <c r="E6642" s="33"/>
      <c r="F6642" s="33"/>
      <c r="G6642" s="33"/>
      <c r="H6642" s="33"/>
      <c r="I6642" s="171"/>
      <c r="J6642" s="33"/>
      <c r="K6642" s="33"/>
      <c r="L6642" s="84">
        <v>0.15909999999999999</v>
      </c>
      <c r="M6642" s="83">
        <v>6248.43</v>
      </c>
      <c r="N6642" s="83">
        <v>392.57499999999999</v>
      </c>
      <c r="O6642" s="83">
        <v>5855.85</v>
      </c>
      <c r="P6642" s="83">
        <v>785.15</v>
      </c>
      <c r="Q6642" s="83">
        <v>6641</v>
      </c>
      <c r="R6642" s="86">
        <v>0.118228</v>
      </c>
      <c r="S6642" s="86">
        <v>0.633046</v>
      </c>
    </row>
    <row r="6643" spans="2:19" x14ac:dyDescent="0.2">
      <c r="B6643" s="33"/>
      <c r="C6643" s="171"/>
      <c r="D6643" s="33"/>
      <c r="E6643" s="33"/>
      <c r="F6643" s="33"/>
      <c r="G6643" s="33"/>
      <c r="H6643" s="33"/>
      <c r="I6643" s="171"/>
      <c r="J6643" s="33"/>
      <c r="K6643" s="33"/>
      <c r="L6643" s="84">
        <v>0.15909999999999999</v>
      </c>
      <c r="M6643" s="83">
        <v>6249.11</v>
      </c>
      <c r="N6643" s="83">
        <v>392.892</v>
      </c>
      <c r="O6643" s="83">
        <v>5856.22</v>
      </c>
      <c r="P6643" s="83">
        <v>785.78300000000002</v>
      </c>
      <c r="Q6643" s="83">
        <v>6642</v>
      </c>
      <c r="R6643" s="86">
        <v>0.11830499999999999</v>
      </c>
      <c r="S6643" s="86">
        <v>0.633046</v>
      </c>
    </row>
    <row r="6644" spans="2:19" x14ac:dyDescent="0.2">
      <c r="B6644" s="33"/>
      <c r="C6644" s="171"/>
      <c r="D6644" s="33"/>
      <c r="E6644" s="33"/>
      <c r="F6644" s="33"/>
      <c r="G6644" s="33"/>
      <c r="H6644" s="33"/>
      <c r="I6644" s="171"/>
      <c r="J6644" s="33"/>
      <c r="K6644" s="33"/>
      <c r="L6644" s="84">
        <v>0.1588</v>
      </c>
      <c r="M6644" s="83">
        <v>6249.79</v>
      </c>
      <c r="N6644" s="83">
        <v>393.20800000000003</v>
      </c>
      <c r="O6644" s="83">
        <v>5856.58</v>
      </c>
      <c r="P6644" s="83">
        <v>786.41700000000003</v>
      </c>
      <c r="Q6644" s="83">
        <v>6643</v>
      </c>
      <c r="R6644" s="86">
        <v>0.118383</v>
      </c>
      <c r="S6644" s="86">
        <v>0.63351000000000002</v>
      </c>
    </row>
    <row r="6645" spans="2:19" x14ac:dyDescent="0.2">
      <c r="B6645" s="33"/>
      <c r="C6645" s="171"/>
      <c r="D6645" s="33"/>
      <c r="E6645" s="33"/>
      <c r="F6645" s="33"/>
      <c r="G6645" s="33"/>
      <c r="H6645" s="33"/>
      <c r="I6645" s="171"/>
      <c r="J6645" s="33"/>
      <c r="K6645" s="33"/>
      <c r="L6645" s="84">
        <v>0.15870000000000001</v>
      </c>
      <c r="M6645" s="83">
        <v>6250.47</v>
      </c>
      <c r="N6645" s="83">
        <v>393.52499999999998</v>
      </c>
      <c r="O6645" s="83">
        <v>5856.95</v>
      </c>
      <c r="P6645" s="83">
        <v>787.05</v>
      </c>
      <c r="Q6645" s="83">
        <v>6644</v>
      </c>
      <c r="R6645" s="86">
        <v>0.11846</v>
      </c>
      <c r="S6645" s="86">
        <v>0.63381900000000002</v>
      </c>
    </row>
    <row r="6646" spans="2:19" x14ac:dyDescent="0.2">
      <c r="B6646" s="33"/>
      <c r="C6646" s="171"/>
      <c r="D6646" s="33"/>
      <c r="E6646" s="33"/>
      <c r="F6646" s="33"/>
      <c r="G6646" s="33"/>
      <c r="H6646" s="33"/>
      <c r="I6646" s="171"/>
      <c r="J6646" s="33"/>
      <c r="K6646" s="33"/>
      <c r="L6646" s="84">
        <v>0.1585</v>
      </c>
      <c r="M6646" s="83">
        <v>6251.16</v>
      </c>
      <c r="N6646" s="83">
        <v>393.84199999999998</v>
      </c>
      <c r="O6646" s="83">
        <v>5857.32</v>
      </c>
      <c r="P6646" s="83">
        <v>787.68399999999997</v>
      </c>
      <c r="Q6646" s="83">
        <v>6645</v>
      </c>
      <c r="R6646" s="86">
        <v>0.118538</v>
      </c>
      <c r="S6646" s="86">
        <v>0.63412900000000005</v>
      </c>
    </row>
    <row r="6647" spans="2:19" x14ac:dyDescent="0.2">
      <c r="B6647" s="33"/>
      <c r="C6647" s="171"/>
      <c r="D6647" s="33"/>
      <c r="E6647" s="33"/>
      <c r="F6647" s="33"/>
      <c r="G6647" s="33"/>
      <c r="H6647" s="33"/>
      <c r="I6647" s="171"/>
      <c r="J6647" s="33"/>
      <c r="K6647" s="33"/>
      <c r="L6647" s="84">
        <v>0.15840000000000001</v>
      </c>
      <c r="M6647" s="83">
        <v>6251.84</v>
      </c>
      <c r="N6647" s="83">
        <v>394.15899999999999</v>
      </c>
      <c r="O6647" s="83">
        <v>5857.68</v>
      </c>
      <c r="P6647" s="83">
        <v>788.31899999999996</v>
      </c>
      <c r="Q6647" s="83">
        <v>6646</v>
      </c>
      <c r="R6647" s="86">
        <v>0.118616</v>
      </c>
      <c r="S6647" s="86">
        <v>0.63443799999999995</v>
      </c>
    </row>
    <row r="6648" spans="2:19" x14ac:dyDescent="0.2">
      <c r="B6648" s="33"/>
      <c r="C6648" s="171"/>
      <c r="D6648" s="33"/>
      <c r="E6648" s="33"/>
      <c r="F6648" s="33"/>
      <c r="G6648" s="33"/>
      <c r="H6648" s="33"/>
      <c r="I6648" s="171"/>
      <c r="J6648" s="33"/>
      <c r="K6648" s="33"/>
      <c r="L6648" s="84">
        <v>0.15809999999999999</v>
      </c>
      <c r="M6648" s="83">
        <v>6252.52</v>
      </c>
      <c r="N6648" s="83">
        <v>394.47699999999998</v>
      </c>
      <c r="O6648" s="83">
        <v>5858.05</v>
      </c>
      <c r="P6648" s="83">
        <v>788.95399999999995</v>
      </c>
      <c r="Q6648" s="83">
        <v>6647</v>
      </c>
      <c r="R6648" s="86">
        <v>0.11869300000000001</v>
      </c>
      <c r="S6648" s="86">
        <v>0.63490199999999997</v>
      </c>
    </row>
    <row r="6649" spans="2:19" x14ac:dyDescent="0.2">
      <c r="B6649" s="33"/>
      <c r="C6649" s="171"/>
      <c r="D6649" s="33"/>
      <c r="E6649" s="33"/>
      <c r="F6649" s="33"/>
      <c r="G6649" s="33"/>
      <c r="H6649" s="33"/>
      <c r="I6649" s="171"/>
      <c r="J6649" s="33"/>
      <c r="K6649" s="33"/>
      <c r="L6649" s="84">
        <v>0.15809999999999999</v>
      </c>
      <c r="M6649" s="83">
        <v>6253.21</v>
      </c>
      <c r="N6649" s="83">
        <v>394.79399999999998</v>
      </c>
      <c r="O6649" s="83">
        <v>5858.41</v>
      </c>
      <c r="P6649" s="83">
        <v>789.58900000000006</v>
      </c>
      <c r="Q6649" s="83">
        <v>6648</v>
      </c>
      <c r="R6649" s="86">
        <v>0.118771</v>
      </c>
      <c r="S6649" s="86">
        <v>0.63490199999999997</v>
      </c>
    </row>
    <row r="6650" spans="2:19" x14ac:dyDescent="0.2">
      <c r="B6650" s="33"/>
      <c r="C6650" s="171"/>
      <c r="D6650" s="33"/>
      <c r="E6650" s="33"/>
      <c r="F6650" s="33"/>
      <c r="G6650" s="33"/>
      <c r="H6650" s="33"/>
      <c r="I6650" s="171"/>
      <c r="J6650" s="33"/>
      <c r="K6650" s="33"/>
      <c r="L6650" s="84">
        <v>0.158</v>
      </c>
      <c r="M6650" s="83">
        <v>6253.89</v>
      </c>
      <c r="N6650" s="83">
        <v>395.11200000000002</v>
      </c>
      <c r="O6650" s="83">
        <v>5858.78</v>
      </c>
      <c r="P6650" s="83">
        <v>790.22400000000005</v>
      </c>
      <c r="Q6650" s="83">
        <v>6649</v>
      </c>
      <c r="R6650" s="86">
        <v>0.118849</v>
      </c>
      <c r="S6650" s="86">
        <v>0.63536599999999999</v>
      </c>
    </row>
    <row r="6651" spans="2:19" x14ac:dyDescent="0.2">
      <c r="B6651" s="33"/>
      <c r="C6651" s="171"/>
      <c r="D6651" s="33"/>
      <c r="E6651" s="33"/>
      <c r="F6651" s="33"/>
      <c r="G6651" s="33"/>
      <c r="H6651" s="33"/>
      <c r="I6651" s="171"/>
      <c r="J6651" s="33"/>
      <c r="K6651" s="33"/>
      <c r="L6651" s="84">
        <v>0.15790000000000001</v>
      </c>
      <c r="M6651" s="83">
        <v>6254.57</v>
      </c>
      <c r="N6651" s="83">
        <v>395.43</v>
      </c>
      <c r="O6651" s="83">
        <v>5859.14</v>
      </c>
      <c r="P6651" s="83">
        <v>790.86</v>
      </c>
      <c r="Q6651" s="83">
        <v>6650</v>
      </c>
      <c r="R6651" s="86">
        <v>0.118926</v>
      </c>
      <c r="S6651" s="86">
        <v>0.63567499999999999</v>
      </c>
    </row>
    <row r="6652" spans="2:19" x14ac:dyDescent="0.2">
      <c r="B6652" s="33"/>
      <c r="C6652" s="171"/>
      <c r="D6652" s="33"/>
      <c r="E6652" s="33"/>
      <c r="F6652" s="33"/>
      <c r="G6652" s="33"/>
      <c r="H6652" s="33"/>
      <c r="I6652" s="171"/>
      <c r="J6652" s="33"/>
      <c r="K6652" s="33"/>
      <c r="L6652" s="84">
        <v>0.1575</v>
      </c>
      <c r="M6652" s="83">
        <v>6255.25</v>
      </c>
      <c r="N6652" s="83">
        <v>395.74799999999999</v>
      </c>
      <c r="O6652" s="83">
        <v>5859.5</v>
      </c>
      <c r="P6652" s="83">
        <v>791.49599999999998</v>
      </c>
      <c r="Q6652" s="83">
        <v>6651</v>
      </c>
      <c r="R6652" s="86">
        <v>0.119004</v>
      </c>
      <c r="S6652" s="86">
        <v>0.63598399999999999</v>
      </c>
    </row>
    <row r="6653" spans="2:19" x14ac:dyDescent="0.2">
      <c r="B6653" s="33"/>
      <c r="C6653" s="171"/>
      <c r="D6653" s="33"/>
      <c r="E6653" s="33"/>
      <c r="F6653" s="33"/>
      <c r="G6653" s="33"/>
      <c r="H6653" s="33"/>
      <c r="I6653" s="171"/>
      <c r="J6653" s="33"/>
      <c r="K6653" s="33"/>
      <c r="L6653" s="84">
        <v>0.1573</v>
      </c>
      <c r="M6653" s="83">
        <v>6255.93</v>
      </c>
      <c r="N6653" s="83">
        <v>396.06599999999997</v>
      </c>
      <c r="O6653" s="83">
        <v>5859.87</v>
      </c>
      <c r="P6653" s="83">
        <v>792.13199999999995</v>
      </c>
      <c r="Q6653" s="83">
        <v>6652</v>
      </c>
      <c r="R6653" s="86">
        <v>0.11908199999999999</v>
      </c>
      <c r="S6653" s="86">
        <v>0.63644800000000001</v>
      </c>
    </row>
    <row r="6654" spans="2:19" x14ac:dyDescent="0.2">
      <c r="B6654" s="33"/>
      <c r="C6654" s="171"/>
      <c r="D6654" s="33"/>
      <c r="E6654" s="33"/>
      <c r="F6654" s="33"/>
      <c r="G6654" s="33"/>
      <c r="H6654" s="33"/>
      <c r="I6654" s="171"/>
      <c r="J6654" s="33"/>
      <c r="K6654" s="33"/>
      <c r="L6654" s="84">
        <v>0.1573</v>
      </c>
      <c r="M6654" s="83">
        <v>6256.62</v>
      </c>
      <c r="N6654" s="83">
        <v>396.38400000000001</v>
      </c>
      <c r="O6654" s="83">
        <v>5860.23</v>
      </c>
      <c r="P6654" s="83">
        <v>792.76900000000001</v>
      </c>
      <c r="Q6654" s="83">
        <v>6653</v>
      </c>
      <c r="R6654" s="86">
        <v>0.11916</v>
      </c>
      <c r="S6654" s="86">
        <v>0.63644800000000001</v>
      </c>
    </row>
    <row r="6655" spans="2:19" x14ac:dyDescent="0.2">
      <c r="B6655" s="33"/>
      <c r="C6655" s="171"/>
      <c r="D6655" s="33"/>
      <c r="E6655" s="33"/>
      <c r="F6655" s="33"/>
      <c r="G6655" s="33"/>
      <c r="H6655" s="33"/>
      <c r="I6655" s="171"/>
      <c r="J6655" s="33"/>
      <c r="K6655" s="33"/>
      <c r="L6655" s="84">
        <v>0.15679999999999999</v>
      </c>
      <c r="M6655" s="83">
        <v>6257.3</v>
      </c>
      <c r="N6655" s="83">
        <v>396.70299999999997</v>
      </c>
      <c r="O6655" s="83">
        <v>5860.59</v>
      </c>
      <c r="P6655" s="83">
        <v>793.40599999999995</v>
      </c>
      <c r="Q6655" s="83">
        <v>6654</v>
      </c>
      <c r="R6655" s="86">
        <v>0.119237</v>
      </c>
      <c r="S6655" s="86">
        <v>0.63706600000000002</v>
      </c>
    </row>
    <row r="6656" spans="2:19" x14ac:dyDescent="0.2">
      <c r="B6656" s="33"/>
      <c r="C6656" s="171"/>
      <c r="D6656" s="33"/>
      <c r="E6656" s="33"/>
      <c r="F6656" s="33"/>
      <c r="G6656" s="33"/>
      <c r="H6656" s="33"/>
      <c r="I6656" s="171"/>
      <c r="J6656" s="33"/>
      <c r="K6656" s="33"/>
      <c r="L6656" s="84">
        <v>0.15679999999999999</v>
      </c>
      <c r="M6656" s="83">
        <v>6257.98</v>
      </c>
      <c r="N6656" s="83">
        <v>397.02100000000002</v>
      </c>
      <c r="O6656" s="83">
        <v>5860.96</v>
      </c>
      <c r="P6656" s="83">
        <v>794.04300000000001</v>
      </c>
      <c r="Q6656" s="83">
        <v>6655</v>
      </c>
      <c r="R6656" s="86">
        <v>0.119315</v>
      </c>
      <c r="S6656" s="86">
        <v>0.63706600000000002</v>
      </c>
    </row>
    <row r="6657" spans="2:19" x14ac:dyDescent="0.2">
      <c r="B6657" s="33"/>
      <c r="C6657" s="171"/>
      <c r="D6657" s="33"/>
      <c r="E6657" s="33"/>
      <c r="F6657" s="33"/>
      <c r="G6657" s="33"/>
      <c r="H6657" s="33"/>
      <c r="I6657" s="171"/>
      <c r="J6657" s="33"/>
      <c r="K6657" s="33"/>
      <c r="L6657" s="84">
        <v>0.1565</v>
      </c>
      <c r="M6657" s="83">
        <v>6258.66</v>
      </c>
      <c r="N6657" s="83">
        <v>397.34</v>
      </c>
      <c r="O6657" s="83">
        <v>5861.32</v>
      </c>
      <c r="P6657" s="83">
        <v>794.68</v>
      </c>
      <c r="Q6657" s="83">
        <v>6656</v>
      </c>
      <c r="R6657" s="86">
        <v>0.119393</v>
      </c>
      <c r="S6657" s="86">
        <v>0.63753000000000004</v>
      </c>
    </row>
    <row r="6658" spans="2:19" x14ac:dyDescent="0.2">
      <c r="B6658" s="33"/>
      <c r="C6658" s="171"/>
      <c r="D6658" s="33"/>
      <c r="E6658" s="33"/>
      <c r="F6658" s="33"/>
      <c r="G6658" s="33"/>
      <c r="H6658" s="33"/>
      <c r="I6658" s="171"/>
      <c r="J6658" s="33"/>
      <c r="K6658" s="33"/>
      <c r="L6658" s="84">
        <v>0.15640000000000001</v>
      </c>
      <c r="M6658" s="83">
        <v>6259.34</v>
      </c>
      <c r="N6658" s="83">
        <v>397.65899999999999</v>
      </c>
      <c r="O6658" s="83">
        <v>5861.68</v>
      </c>
      <c r="P6658" s="83">
        <v>795.31799999999998</v>
      </c>
      <c r="Q6658" s="83">
        <v>6657</v>
      </c>
      <c r="R6658" s="86">
        <v>0.11947099999999999</v>
      </c>
      <c r="S6658" s="86">
        <v>0.63783900000000004</v>
      </c>
    </row>
    <row r="6659" spans="2:19" x14ac:dyDescent="0.2">
      <c r="B6659" s="33"/>
      <c r="C6659" s="171"/>
      <c r="D6659" s="33"/>
      <c r="E6659" s="33"/>
      <c r="F6659" s="33"/>
      <c r="G6659" s="33"/>
      <c r="H6659" s="33"/>
      <c r="I6659" s="171"/>
      <c r="J6659" s="33"/>
      <c r="K6659" s="33"/>
      <c r="L6659" s="84">
        <v>0.15579999999999999</v>
      </c>
      <c r="M6659" s="83">
        <v>6260.02</v>
      </c>
      <c r="N6659" s="83">
        <v>397.97800000000001</v>
      </c>
      <c r="O6659" s="83">
        <v>5862.04</v>
      </c>
      <c r="P6659" s="83">
        <v>795.95600000000002</v>
      </c>
      <c r="Q6659" s="83">
        <v>6658</v>
      </c>
      <c r="R6659" s="86">
        <v>0.119549</v>
      </c>
      <c r="S6659" s="86">
        <v>0.63814700000000002</v>
      </c>
    </row>
    <row r="6660" spans="2:19" x14ac:dyDescent="0.2">
      <c r="B6660" s="33"/>
      <c r="C6660" s="171"/>
      <c r="D6660" s="33"/>
      <c r="E6660" s="33"/>
      <c r="F6660" s="33"/>
      <c r="G6660" s="33"/>
      <c r="H6660" s="33"/>
      <c r="I6660" s="171"/>
      <c r="J6660" s="33"/>
      <c r="K6660" s="33"/>
      <c r="L6660" s="84">
        <v>0.15570000000000001</v>
      </c>
      <c r="M6660" s="83">
        <v>6260.7</v>
      </c>
      <c r="N6660" s="83">
        <v>398.29700000000003</v>
      </c>
      <c r="O6660" s="83">
        <v>5862.41</v>
      </c>
      <c r="P6660" s="83">
        <v>796.59500000000003</v>
      </c>
      <c r="Q6660" s="83">
        <v>6659</v>
      </c>
      <c r="R6660" s="86">
        <v>0.119627</v>
      </c>
      <c r="S6660" s="86">
        <v>0.63845600000000002</v>
      </c>
    </row>
    <row r="6661" spans="2:19" x14ac:dyDescent="0.2">
      <c r="B6661" s="33"/>
      <c r="C6661" s="171"/>
      <c r="D6661" s="33"/>
      <c r="E6661" s="33"/>
      <c r="F6661" s="33"/>
      <c r="G6661" s="33"/>
      <c r="H6661" s="33"/>
      <c r="I6661" s="171"/>
      <c r="J6661" s="33"/>
      <c r="K6661" s="33"/>
      <c r="L6661" s="84">
        <v>0.15529999999999999</v>
      </c>
      <c r="M6661" s="83">
        <v>6261.38</v>
      </c>
      <c r="N6661" s="83">
        <v>398.61700000000002</v>
      </c>
      <c r="O6661" s="83">
        <v>5862.77</v>
      </c>
      <c r="P6661" s="83">
        <v>797.23400000000004</v>
      </c>
      <c r="Q6661" s="83">
        <v>6660</v>
      </c>
      <c r="R6661" s="86">
        <v>0.11970500000000001</v>
      </c>
      <c r="S6661" s="86">
        <v>0.63876500000000003</v>
      </c>
    </row>
    <row r="6662" spans="2:19" x14ac:dyDescent="0.2">
      <c r="B6662" s="33"/>
      <c r="C6662" s="171"/>
      <c r="D6662" s="33"/>
      <c r="E6662" s="33"/>
      <c r="F6662" s="33"/>
      <c r="G6662" s="33"/>
      <c r="H6662" s="33"/>
      <c r="I6662" s="171"/>
      <c r="J6662" s="33"/>
      <c r="K6662" s="33"/>
      <c r="L6662" s="84">
        <v>0.1547</v>
      </c>
      <c r="M6662" s="83">
        <v>6262.06</v>
      </c>
      <c r="N6662" s="83">
        <v>398.93599999999998</v>
      </c>
      <c r="O6662" s="83">
        <v>5863.13</v>
      </c>
      <c r="P6662" s="83">
        <v>797.87300000000005</v>
      </c>
      <c r="Q6662" s="83">
        <v>6661</v>
      </c>
      <c r="R6662" s="86">
        <v>0.119783</v>
      </c>
      <c r="S6662" s="86">
        <v>0.63907400000000003</v>
      </c>
    </row>
    <row r="6663" spans="2:19" x14ac:dyDescent="0.2">
      <c r="B6663" s="33"/>
      <c r="C6663" s="171"/>
      <c r="D6663" s="33"/>
      <c r="E6663" s="33"/>
      <c r="F6663" s="33"/>
      <c r="G6663" s="33"/>
      <c r="H6663" s="33"/>
      <c r="I6663" s="171"/>
      <c r="J6663" s="33"/>
      <c r="K6663" s="33"/>
      <c r="L6663" s="84">
        <v>0.15429999999999999</v>
      </c>
      <c r="M6663" s="83">
        <v>6262.74</v>
      </c>
      <c r="N6663" s="83">
        <v>399.25599999999997</v>
      </c>
      <c r="O6663" s="83">
        <v>5863.49</v>
      </c>
      <c r="P6663" s="83">
        <v>798.51199999999994</v>
      </c>
      <c r="Q6663" s="83">
        <v>6662</v>
      </c>
      <c r="R6663" s="86">
        <v>0.119861</v>
      </c>
      <c r="S6663" s="86">
        <v>0.63953700000000002</v>
      </c>
    </row>
    <row r="6664" spans="2:19" x14ac:dyDescent="0.2">
      <c r="B6664" s="33"/>
      <c r="C6664" s="171"/>
      <c r="D6664" s="33"/>
      <c r="E6664" s="33"/>
      <c r="F6664" s="33"/>
      <c r="G6664" s="33"/>
      <c r="H6664" s="33"/>
      <c r="I6664" s="171"/>
      <c r="J6664" s="33"/>
      <c r="K6664" s="33"/>
      <c r="L6664" s="84">
        <v>0.15429999999999999</v>
      </c>
      <c r="M6664" s="83">
        <v>6263.42</v>
      </c>
      <c r="N6664" s="83">
        <v>399.57600000000002</v>
      </c>
      <c r="O6664" s="83">
        <v>5863.85</v>
      </c>
      <c r="P6664" s="83">
        <v>799.15200000000004</v>
      </c>
      <c r="Q6664" s="83">
        <v>6663</v>
      </c>
      <c r="R6664" s="86">
        <v>0.119939</v>
      </c>
      <c r="S6664" s="86">
        <v>0.63953700000000002</v>
      </c>
    </row>
    <row r="6665" spans="2:19" x14ac:dyDescent="0.2">
      <c r="B6665" s="33"/>
      <c r="C6665" s="171"/>
      <c r="D6665" s="33"/>
      <c r="E6665" s="33"/>
      <c r="F6665" s="33"/>
      <c r="G6665" s="33"/>
      <c r="H6665" s="33"/>
      <c r="I6665" s="171"/>
      <c r="J6665" s="33"/>
      <c r="K6665" s="33"/>
      <c r="L6665" s="84">
        <v>0.1542</v>
      </c>
      <c r="M6665" s="83">
        <v>6264.1</v>
      </c>
      <c r="N6665" s="83">
        <v>399.89600000000002</v>
      </c>
      <c r="O6665" s="83">
        <v>5864.21</v>
      </c>
      <c r="P6665" s="83">
        <v>799.79200000000003</v>
      </c>
      <c r="Q6665" s="83">
        <v>6664</v>
      </c>
      <c r="R6665" s="86">
        <v>0.120017</v>
      </c>
      <c r="S6665" s="86">
        <v>0.64</v>
      </c>
    </row>
    <row r="6666" spans="2:19" x14ac:dyDescent="0.2">
      <c r="B6666" s="33"/>
      <c r="C6666" s="171"/>
      <c r="D6666" s="33"/>
      <c r="E6666" s="33"/>
      <c r="F6666" s="33"/>
      <c r="G6666" s="33"/>
      <c r="H6666" s="33"/>
      <c r="I6666" s="171"/>
      <c r="J6666" s="33"/>
      <c r="K6666" s="33"/>
      <c r="L6666" s="84">
        <v>0.15409999999999999</v>
      </c>
      <c r="M6666" s="83">
        <v>6264.78</v>
      </c>
      <c r="N6666" s="83">
        <v>400.21600000000001</v>
      </c>
      <c r="O6666" s="83">
        <v>5864.57</v>
      </c>
      <c r="P6666" s="83">
        <v>800.43200000000002</v>
      </c>
      <c r="Q6666" s="83">
        <v>6665</v>
      </c>
      <c r="R6666" s="86">
        <v>0.12009499999999999</v>
      </c>
      <c r="S6666" s="86">
        <v>0.64030799999999999</v>
      </c>
    </row>
    <row r="6667" spans="2:19" x14ac:dyDescent="0.2">
      <c r="B6667" s="33"/>
      <c r="C6667" s="171"/>
      <c r="D6667" s="33"/>
      <c r="E6667" s="33"/>
      <c r="F6667" s="33"/>
      <c r="G6667" s="33"/>
      <c r="H6667" s="33"/>
      <c r="I6667" s="171"/>
      <c r="J6667" s="33"/>
      <c r="K6667" s="33"/>
      <c r="L6667" s="84">
        <v>0.154</v>
      </c>
      <c r="M6667" s="83">
        <v>6265.46</v>
      </c>
      <c r="N6667" s="83">
        <v>400.536</v>
      </c>
      <c r="O6667" s="83">
        <v>5864.93</v>
      </c>
      <c r="P6667" s="83">
        <v>801.07299999999998</v>
      </c>
      <c r="Q6667" s="83">
        <v>6666</v>
      </c>
      <c r="R6667" s="86">
        <v>0.120173</v>
      </c>
      <c r="S6667" s="86">
        <v>0.64077099999999998</v>
      </c>
    </row>
    <row r="6668" spans="2:19" x14ac:dyDescent="0.2">
      <c r="B6668" s="33"/>
      <c r="C6668" s="171"/>
      <c r="D6668" s="33"/>
      <c r="E6668" s="33"/>
      <c r="F6668" s="33"/>
      <c r="G6668" s="33"/>
      <c r="H6668" s="33"/>
      <c r="I6668" s="171"/>
      <c r="J6668" s="33"/>
      <c r="K6668" s="33"/>
      <c r="L6668" s="84">
        <v>0.154</v>
      </c>
      <c r="M6668" s="83">
        <v>6266.14</v>
      </c>
      <c r="N6668" s="83">
        <v>400.85700000000003</v>
      </c>
      <c r="O6668" s="83">
        <v>5865.29</v>
      </c>
      <c r="P6668" s="83">
        <v>801.71400000000006</v>
      </c>
      <c r="Q6668" s="83">
        <v>6667</v>
      </c>
      <c r="R6668" s="86">
        <v>0.120251</v>
      </c>
      <c r="S6668" s="86">
        <v>0.64077099999999998</v>
      </c>
    </row>
    <row r="6669" spans="2:19" x14ac:dyDescent="0.2">
      <c r="B6669" s="33"/>
      <c r="C6669" s="171"/>
      <c r="D6669" s="33"/>
      <c r="E6669" s="33"/>
      <c r="F6669" s="33"/>
      <c r="G6669" s="33"/>
      <c r="H6669" s="33"/>
      <c r="I6669" s="171"/>
      <c r="J6669" s="33"/>
      <c r="K6669" s="33"/>
      <c r="L6669" s="84">
        <v>0.1537</v>
      </c>
      <c r="M6669" s="83">
        <v>6266.82</v>
      </c>
      <c r="N6669" s="83">
        <v>401.17700000000002</v>
      </c>
      <c r="O6669" s="83">
        <v>5865.65</v>
      </c>
      <c r="P6669" s="83">
        <v>802.35500000000002</v>
      </c>
      <c r="Q6669" s="83">
        <v>6668</v>
      </c>
      <c r="R6669" s="86">
        <v>0.12032900000000001</v>
      </c>
      <c r="S6669" s="86">
        <v>0.64138799999999996</v>
      </c>
    </row>
    <row r="6670" spans="2:19" x14ac:dyDescent="0.2">
      <c r="B6670" s="33"/>
      <c r="C6670" s="171"/>
      <c r="D6670" s="33"/>
      <c r="E6670" s="33"/>
      <c r="F6670" s="33"/>
      <c r="G6670" s="33"/>
      <c r="H6670" s="33"/>
      <c r="I6670" s="171"/>
      <c r="J6670" s="33"/>
      <c r="K6670" s="33"/>
      <c r="L6670" s="84">
        <v>0.1537</v>
      </c>
      <c r="M6670" s="83">
        <v>6267.5</v>
      </c>
      <c r="N6670" s="83">
        <v>401.49799999999999</v>
      </c>
      <c r="O6670" s="83">
        <v>5866</v>
      </c>
      <c r="P6670" s="83">
        <v>802.99599999999998</v>
      </c>
      <c r="Q6670" s="83">
        <v>6669</v>
      </c>
      <c r="R6670" s="86">
        <v>0.120407</v>
      </c>
      <c r="S6670" s="86">
        <v>0.64138799999999996</v>
      </c>
    </row>
    <row r="6671" spans="2:19" x14ac:dyDescent="0.2">
      <c r="B6671" s="33"/>
      <c r="C6671" s="171"/>
      <c r="D6671" s="33"/>
      <c r="E6671" s="33"/>
      <c r="F6671" s="33"/>
      <c r="G6671" s="33"/>
      <c r="H6671" s="33"/>
      <c r="I6671" s="171"/>
      <c r="J6671" s="33"/>
      <c r="K6671" s="33"/>
      <c r="L6671" s="84">
        <v>0.15359999999999999</v>
      </c>
      <c r="M6671" s="83">
        <v>6268.18</v>
      </c>
      <c r="N6671" s="83">
        <v>401.81900000000002</v>
      </c>
      <c r="O6671" s="83">
        <v>5866.36</v>
      </c>
      <c r="P6671" s="83">
        <v>803.63800000000003</v>
      </c>
      <c r="Q6671" s="83">
        <v>6670</v>
      </c>
      <c r="R6671" s="86">
        <v>0.12048499999999999</v>
      </c>
      <c r="S6671" s="86">
        <v>0.64185000000000003</v>
      </c>
    </row>
    <row r="6672" spans="2:19" x14ac:dyDescent="0.2">
      <c r="B6672" s="33"/>
      <c r="C6672" s="171"/>
      <c r="D6672" s="33"/>
      <c r="E6672" s="33"/>
      <c r="F6672" s="33"/>
      <c r="G6672" s="33"/>
      <c r="H6672" s="33"/>
      <c r="I6672" s="171"/>
      <c r="J6672" s="33"/>
      <c r="K6672" s="33"/>
      <c r="L6672" s="84">
        <v>0.1532</v>
      </c>
      <c r="M6672" s="83">
        <v>6268.86</v>
      </c>
      <c r="N6672" s="83">
        <v>402.14</v>
      </c>
      <c r="O6672" s="83">
        <v>5866.72</v>
      </c>
      <c r="P6672" s="83">
        <v>804.28</v>
      </c>
      <c r="Q6672" s="83">
        <v>6671</v>
      </c>
      <c r="R6672" s="86">
        <v>0.120564</v>
      </c>
      <c r="S6672" s="86">
        <v>0.64246700000000001</v>
      </c>
    </row>
    <row r="6673" spans="2:19" x14ac:dyDescent="0.2">
      <c r="B6673" s="33"/>
      <c r="C6673" s="171"/>
      <c r="D6673" s="33"/>
      <c r="E6673" s="33"/>
      <c r="F6673" s="33"/>
      <c r="G6673" s="33"/>
      <c r="H6673" s="33"/>
      <c r="I6673" s="171"/>
      <c r="J6673" s="33"/>
      <c r="K6673" s="33"/>
      <c r="L6673" s="84">
        <v>0.1532</v>
      </c>
      <c r="M6673" s="83">
        <v>6269.54</v>
      </c>
      <c r="N6673" s="83">
        <v>402.46100000000001</v>
      </c>
      <c r="O6673" s="83">
        <v>5867.08</v>
      </c>
      <c r="P6673" s="83">
        <v>804.923</v>
      </c>
      <c r="Q6673" s="83">
        <v>6672</v>
      </c>
      <c r="R6673" s="86">
        <v>0.120642</v>
      </c>
      <c r="S6673" s="86">
        <v>0.64246700000000001</v>
      </c>
    </row>
    <row r="6674" spans="2:19" x14ac:dyDescent="0.2">
      <c r="B6674" s="33"/>
      <c r="C6674" s="171"/>
      <c r="D6674" s="33"/>
      <c r="E6674" s="33"/>
      <c r="F6674" s="33"/>
      <c r="G6674" s="33"/>
      <c r="H6674" s="33"/>
      <c r="I6674" s="171"/>
      <c r="J6674" s="33"/>
      <c r="K6674" s="33"/>
      <c r="L6674" s="84">
        <v>0.1532</v>
      </c>
      <c r="M6674" s="83">
        <v>6270.22</v>
      </c>
      <c r="N6674" s="83">
        <v>402.78300000000002</v>
      </c>
      <c r="O6674" s="83">
        <v>5867.43</v>
      </c>
      <c r="P6674" s="83">
        <v>805.56600000000003</v>
      </c>
      <c r="Q6674" s="83">
        <v>6673</v>
      </c>
      <c r="R6674" s="86">
        <v>0.12071999999999999</v>
      </c>
      <c r="S6674" s="86">
        <v>0.64246700000000001</v>
      </c>
    </row>
    <row r="6675" spans="2:19" x14ac:dyDescent="0.2">
      <c r="B6675" s="33"/>
      <c r="C6675" s="171"/>
      <c r="D6675" s="33"/>
      <c r="E6675" s="33"/>
      <c r="F6675" s="33"/>
      <c r="G6675" s="33"/>
      <c r="H6675" s="33"/>
      <c r="I6675" s="171"/>
      <c r="J6675" s="33"/>
      <c r="K6675" s="33"/>
      <c r="L6675" s="84">
        <v>0.15310000000000001</v>
      </c>
      <c r="M6675" s="83">
        <v>6270.9</v>
      </c>
      <c r="N6675" s="83">
        <v>403.10399999999998</v>
      </c>
      <c r="O6675" s="83">
        <v>5867.79</v>
      </c>
      <c r="P6675" s="83">
        <v>806.20899999999995</v>
      </c>
      <c r="Q6675" s="83">
        <v>6674</v>
      </c>
      <c r="R6675" s="86">
        <v>0.120798</v>
      </c>
      <c r="S6675" s="86">
        <v>0.64339100000000005</v>
      </c>
    </row>
    <row r="6676" spans="2:19" x14ac:dyDescent="0.2">
      <c r="B6676" s="33"/>
      <c r="C6676" s="171"/>
      <c r="D6676" s="33"/>
      <c r="E6676" s="33"/>
      <c r="F6676" s="33"/>
      <c r="G6676" s="33"/>
      <c r="H6676" s="33"/>
      <c r="I6676" s="171"/>
      <c r="J6676" s="33"/>
      <c r="K6676" s="33"/>
      <c r="L6676" s="84">
        <v>0.15310000000000001</v>
      </c>
      <c r="M6676" s="83">
        <v>6271.57</v>
      </c>
      <c r="N6676" s="83">
        <v>403.42599999999999</v>
      </c>
      <c r="O6676" s="83">
        <v>5868.15</v>
      </c>
      <c r="P6676" s="83">
        <v>806.85199999999998</v>
      </c>
      <c r="Q6676" s="83">
        <v>6675</v>
      </c>
      <c r="R6676" s="86">
        <v>0.120877</v>
      </c>
      <c r="S6676" s="86">
        <v>0.64339100000000005</v>
      </c>
    </row>
    <row r="6677" spans="2:19" x14ac:dyDescent="0.2">
      <c r="B6677" s="33"/>
      <c r="C6677" s="171"/>
      <c r="D6677" s="33"/>
      <c r="E6677" s="33"/>
      <c r="F6677" s="33"/>
      <c r="G6677" s="33"/>
      <c r="H6677" s="33"/>
      <c r="I6677" s="171"/>
      <c r="J6677" s="33"/>
      <c r="K6677" s="33"/>
      <c r="L6677" s="84">
        <v>0.15310000000000001</v>
      </c>
      <c r="M6677" s="83">
        <v>6272.25</v>
      </c>
      <c r="N6677" s="83">
        <v>403.74799999999999</v>
      </c>
      <c r="O6677" s="83">
        <v>5868.5</v>
      </c>
      <c r="P6677" s="83">
        <v>807.49599999999998</v>
      </c>
      <c r="Q6677" s="83">
        <v>6676</v>
      </c>
      <c r="R6677" s="86">
        <v>0.12095499999999999</v>
      </c>
      <c r="S6677" s="86">
        <v>0.64339100000000005</v>
      </c>
    </row>
    <row r="6678" spans="2:19" x14ac:dyDescent="0.2">
      <c r="B6678" s="33"/>
      <c r="C6678" s="171"/>
      <c r="D6678" s="33"/>
      <c r="E6678" s="33"/>
      <c r="F6678" s="33"/>
      <c r="G6678" s="33"/>
      <c r="H6678" s="33"/>
      <c r="I6678" s="171"/>
      <c r="J6678" s="33"/>
      <c r="K6678" s="33"/>
      <c r="L6678" s="84">
        <v>0.15290000000000001</v>
      </c>
      <c r="M6678" s="83">
        <v>6272.93</v>
      </c>
      <c r="N6678" s="83">
        <v>404.07</v>
      </c>
      <c r="O6678" s="83">
        <v>5868.86</v>
      </c>
      <c r="P6678" s="83">
        <v>808.14</v>
      </c>
      <c r="Q6678" s="83">
        <v>6677</v>
      </c>
      <c r="R6678" s="86">
        <v>0.121033</v>
      </c>
      <c r="S6678" s="86">
        <v>0.644007</v>
      </c>
    </row>
    <row r="6679" spans="2:19" x14ac:dyDescent="0.2">
      <c r="B6679" s="33"/>
      <c r="C6679" s="171"/>
      <c r="D6679" s="33"/>
      <c r="E6679" s="33"/>
      <c r="F6679" s="33"/>
      <c r="G6679" s="33"/>
      <c r="H6679" s="33"/>
      <c r="I6679" s="171"/>
      <c r="J6679" s="33"/>
      <c r="K6679" s="33"/>
      <c r="L6679" s="84">
        <v>0.15279999999999999</v>
      </c>
      <c r="M6679" s="83">
        <v>6273.61</v>
      </c>
      <c r="N6679" s="83">
        <v>404.392</v>
      </c>
      <c r="O6679" s="83">
        <v>5869.22</v>
      </c>
      <c r="P6679" s="83">
        <v>808.78399999999999</v>
      </c>
      <c r="Q6679" s="83">
        <v>6678</v>
      </c>
      <c r="R6679" s="86">
        <v>0.121112</v>
      </c>
      <c r="S6679" s="86">
        <v>0.64431499999999997</v>
      </c>
    </row>
    <row r="6680" spans="2:19" x14ac:dyDescent="0.2">
      <c r="B6680" s="33"/>
      <c r="C6680" s="171"/>
      <c r="D6680" s="33"/>
      <c r="E6680" s="33"/>
      <c r="F6680" s="33"/>
      <c r="G6680" s="33"/>
      <c r="H6680" s="33"/>
      <c r="I6680" s="171"/>
      <c r="J6680" s="33"/>
      <c r="K6680" s="33"/>
      <c r="L6680" s="84">
        <v>0.15240000000000001</v>
      </c>
      <c r="M6680" s="83">
        <v>6274.29</v>
      </c>
      <c r="N6680" s="83">
        <v>404.714</v>
      </c>
      <c r="O6680" s="83">
        <v>5869.57</v>
      </c>
      <c r="P6680" s="83">
        <v>809.42899999999997</v>
      </c>
      <c r="Q6680" s="83">
        <v>6679</v>
      </c>
      <c r="R6680" s="86">
        <v>0.12119000000000001</v>
      </c>
      <c r="S6680" s="86">
        <v>0.64462299999999995</v>
      </c>
    </row>
    <row r="6681" spans="2:19" x14ac:dyDescent="0.2">
      <c r="B6681" s="33"/>
      <c r="C6681" s="171"/>
      <c r="D6681" s="33"/>
      <c r="E6681" s="33"/>
      <c r="F6681" s="33"/>
      <c r="G6681" s="33"/>
      <c r="H6681" s="33"/>
      <c r="I6681" s="171"/>
      <c r="J6681" s="33"/>
      <c r="K6681" s="33"/>
      <c r="L6681" s="84">
        <v>0.1522</v>
      </c>
      <c r="M6681" s="83">
        <v>6274.96</v>
      </c>
      <c r="N6681" s="83">
        <v>405.03699999999998</v>
      </c>
      <c r="O6681" s="83">
        <v>5869.93</v>
      </c>
      <c r="P6681" s="83">
        <v>810.07399999999996</v>
      </c>
      <c r="Q6681" s="83">
        <v>6680</v>
      </c>
      <c r="R6681" s="86">
        <v>0.121269</v>
      </c>
      <c r="S6681" s="86">
        <v>0.64493100000000003</v>
      </c>
    </row>
    <row r="6682" spans="2:19" x14ac:dyDescent="0.2">
      <c r="B6682" s="33"/>
      <c r="C6682" s="171"/>
      <c r="D6682" s="33"/>
      <c r="E6682" s="33"/>
      <c r="F6682" s="33"/>
      <c r="G6682" s="33"/>
      <c r="H6682" s="33"/>
      <c r="I6682" s="171"/>
      <c r="J6682" s="33"/>
      <c r="K6682" s="33"/>
      <c r="L6682" s="84">
        <v>0.152</v>
      </c>
      <c r="M6682" s="83">
        <v>6275.64</v>
      </c>
      <c r="N6682" s="83">
        <v>405.35899999999998</v>
      </c>
      <c r="O6682" s="83">
        <v>5870.28</v>
      </c>
      <c r="P6682" s="83">
        <v>810.71900000000005</v>
      </c>
      <c r="Q6682" s="83">
        <v>6681</v>
      </c>
      <c r="R6682" s="86">
        <v>0.121347</v>
      </c>
      <c r="S6682" s="86">
        <v>0.64523900000000001</v>
      </c>
    </row>
    <row r="6683" spans="2:19" x14ac:dyDescent="0.2">
      <c r="B6683" s="33"/>
      <c r="C6683" s="171"/>
      <c r="D6683" s="33"/>
      <c r="E6683" s="33"/>
      <c r="F6683" s="33"/>
      <c r="G6683" s="33"/>
      <c r="H6683" s="33"/>
      <c r="I6683" s="171"/>
      <c r="J6683" s="33"/>
      <c r="K6683" s="33"/>
      <c r="L6683" s="84">
        <v>0.15190000000000001</v>
      </c>
      <c r="M6683" s="83">
        <v>6276.32</v>
      </c>
      <c r="N6683" s="83">
        <v>405.68200000000002</v>
      </c>
      <c r="O6683" s="83">
        <v>5870.64</v>
      </c>
      <c r="P6683" s="83">
        <v>811.36400000000003</v>
      </c>
      <c r="Q6683" s="83">
        <v>6682</v>
      </c>
      <c r="R6683" s="86">
        <v>0.12142500000000001</v>
      </c>
      <c r="S6683" s="86">
        <v>0.64554699999999998</v>
      </c>
    </row>
    <row r="6684" spans="2:19" x14ac:dyDescent="0.2">
      <c r="B6684" s="33"/>
      <c r="C6684" s="171"/>
      <c r="D6684" s="33"/>
      <c r="E6684" s="33"/>
      <c r="F6684" s="33"/>
      <c r="G6684" s="33"/>
      <c r="H6684" s="33"/>
      <c r="I6684" s="171"/>
      <c r="J6684" s="33"/>
      <c r="K6684" s="33"/>
      <c r="L6684" s="84">
        <v>0.1517</v>
      </c>
      <c r="M6684" s="83">
        <v>6276.99</v>
      </c>
      <c r="N6684" s="83">
        <v>406.005</v>
      </c>
      <c r="O6684" s="83">
        <v>5870.99</v>
      </c>
      <c r="P6684" s="83">
        <v>812.01</v>
      </c>
      <c r="Q6684" s="83">
        <v>6683</v>
      </c>
      <c r="R6684" s="86">
        <v>0.121504</v>
      </c>
      <c r="S6684" s="86">
        <v>0.64585499999999996</v>
      </c>
    </row>
    <row r="6685" spans="2:19" x14ac:dyDescent="0.2">
      <c r="B6685" s="33"/>
      <c r="C6685" s="171"/>
      <c r="D6685" s="33"/>
      <c r="E6685" s="33"/>
      <c r="F6685" s="33"/>
      <c r="G6685" s="33"/>
      <c r="H6685" s="33"/>
      <c r="I6685" s="171"/>
      <c r="J6685" s="33"/>
      <c r="K6685" s="33"/>
      <c r="L6685" s="84">
        <v>0.15140000000000001</v>
      </c>
      <c r="M6685" s="83">
        <v>6277.67</v>
      </c>
      <c r="N6685" s="83">
        <v>406.32799999999997</v>
      </c>
      <c r="O6685" s="83">
        <v>5871.34</v>
      </c>
      <c r="P6685" s="83">
        <v>812.65599999999995</v>
      </c>
      <c r="Q6685" s="83">
        <v>6684</v>
      </c>
      <c r="R6685" s="86">
        <v>0.121582</v>
      </c>
      <c r="S6685" s="86">
        <v>0.646316</v>
      </c>
    </row>
    <row r="6686" spans="2:19" x14ac:dyDescent="0.2">
      <c r="B6686" s="33"/>
      <c r="C6686" s="171"/>
      <c r="D6686" s="33"/>
      <c r="E6686" s="33"/>
      <c r="F6686" s="33"/>
      <c r="G6686" s="33"/>
      <c r="H6686" s="33"/>
      <c r="I6686" s="171"/>
      <c r="J6686" s="33"/>
      <c r="K6686" s="33"/>
      <c r="L6686" s="84">
        <v>0.15140000000000001</v>
      </c>
      <c r="M6686" s="83">
        <v>6278.35</v>
      </c>
      <c r="N6686" s="83">
        <v>406.65100000000001</v>
      </c>
      <c r="O6686" s="83">
        <v>5871.7</v>
      </c>
      <c r="P6686" s="83">
        <v>813.303</v>
      </c>
      <c r="Q6686" s="83">
        <v>6685</v>
      </c>
      <c r="R6686" s="86">
        <v>0.12166100000000001</v>
      </c>
      <c r="S6686" s="86">
        <v>0.646316</v>
      </c>
    </row>
    <row r="6687" spans="2:19" x14ac:dyDescent="0.2">
      <c r="B6687" s="33"/>
      <c r="C6687" s="171"/>
      <c r="D6687" s="33"/>
      <c r="E6687" s="33"/>
      <c r="F6687" s="33"/>
      <c r="G6687" s="33"/>
      <c r="H6687" s="33"/>
      <c r="I6687" s="171"/>
      <c r="J6687" s="33"/>
      <c r="K6687" s="33"/>
      <c r="L6687" s="84">
        <v>0.15129999999999999</v>
      </c>
      <c r="M6687" s="83">
        <v>6279.03</v>
      </c>
      <c r="N6687" s="83">
        <v>406.97500000000002</v>
      </c>
      <c r="O6687" s="83">
        <v>5872.05</v>
      </c>
      <c r="P6687" s="83">
        <v>813.95</v>
      </c>
      <c r="Q6687" s="83">
        <v>6686</v>
      </c>
      <c r="R6687" s="86">
        <v>0.121739</v>
      </c>
      <c r="S6687" s="86">
        <v>0.64677799999999996</v>
      </c>
    </row>
    <row r="6688" spans="2:19" x14ac:dyDescent="0.2">
      <c r="B6688" s="33"/>
      <c r="C6688" s="171"/>
      <c r="D6688" s="33"/>
      <c r="E6688" s="33"/>
      <c r="F6688" s="33"/>
      <c r="G6688" s="33"/>
      <c r="H6688" s="33"/>
      <c r="I6688" s="171"/>
      <c r="J6688" s="33"/>
      <c r="K6688" s="33"/>
      <c r="L6688" s="84">
        <v>0.151</v>
      </c>
      <c r="M6688" s="83">
        <v>6279.7</v>
      </c>
      <c r="N6688" s="83">
        <v>407.298</v>
      </c>
      <c r="O6688" s="83">
        <v>5872.4</v>
      </c>
      <c r="P6688" s="83">
        <v>814.59699999999998</v>
      </c>
      <c r="Q6688" s="83">
        <v>6687</v>
      </c>
      <c r="R6688" s="86">
        <v>0.121818</v>
      </c>
      <c r="S6688" s="86">
        <v>0.64723900000000001</v>
      </c>
    </row>
    <row r="6689" spans="2:19" x14ac:dyDescent="0.2">
      <c r="B6689" s="33"/>
      <c r="C6689" s="171"/>
      <c r="D6689" s="33"/>
      <c r="E6689" s="33"/>
      <c r="F6689" s="33"/>
      <c r="G6689" s="33"/>
      <c r="H6689" s="33"/>
      <c r="I6689" s="171"/>
      <c r="J6689" s="33"/>
      <c r="K6689" s="33"/>
      <c r="L6689" s="84">
        <v>0.151</v>
      </c>
      <c r="M6689" s="83">
        <v>6280.38</v>
      </c>
      <c r="N6689" s="83">
        <v>407.62200000000001</v>
      </c>
      <c r="O6689" s="83">
        <v>5872.76</v>
      </c>
      <c r="P6689" s="83">
        <v>815.24400000000003</v>
      </c>
      <c r="Q6689" s="83">
        <v>6688</v>
      </c>
      <c r="R6689" s="86">
        <v>0.12189700000000001</v>
      </c>
      <c r="S6689" s="86">
        <v>0.64723900000000001</v>
      </c>
    </row>
    <row r="6690" spans="2:19" x14ac:dyDescent="0.2">
      <c r="B6690" s="33"/>
      <c r="C6690" s="171"/>
      <c r="D6690" s="33"/>
      <c r="E6690" s="33"/>
      <c r="F6690" s="33"/>
      <c r="G6690" s="33"/>
      <c r="H6690" s="33"/>
      <c r="I6690" s="171"/>
      <c r="J6690" s="33"/>
      <c r="K6690" s="33"/>
      <c r="L6690" s="84">
        <v>0.15090000000000001</v>
      </c>
      <c r="M6690" s="83">
        <v>6281.05</v>
      </c>
      <c r="N6690" s="83">
        <v>407.94600000000003</v>
      </c>
      <c r="O6690" s="83">
        <v>5873.11</v>
      </c>
      <c r="P6690" s="83">
        <v>815.89200000000005</v>
      </c>
      <c r="Q6690" s="83">
        <v>6689</v>
      </c>
      <c r="R6690" s="86">
        <v>0.121975</v>
      </c>
      <c r="S6690" s="86">
        <v>0.64770000000000005</v>
      </c>
    </row>
    <row r="6691" spans="2:19" x14ac:dyDescent="0.2">
      <c r="B6691" s="33"/>
      <c r="C6691" s="171"/>
      <c r="D6691" s="33"/>
      <c r="E6691" s="33"/>
      <c r="F6691" s="33"/>
      <c r="G6691" s="33"/>
      <c r="H6691" s="33"/>
      <c r="I6691" s="171"/>
      <c r="J6691" s="33"/>
      <c r="K6691" s="33"/>
      <c r="L6691" s="84">
        <v>0.1507</v>
      </c>
      <c r="M6691" s="83">
        <v>6281.73</v>
      </c>
      <c r="N6691" s="83">
        <v>408.27</v>
      </c>
      <c r="O6691" s="83">
        <v>5873.46</v>
      </c>
      <c r="P6691" s="83">
        <v>816.54</v>
      </c>
      <c r="Q6691" s="83">
        <v>6690</v>
      </c>
      <c r="R6691" s="86">
        <v>0.122054</v>
      </c>
      <c r="S6691" s="86">
        <v>0.64800800000000003</v>
      </c>
    </row>
    <row r="6692" spans="2:19" x14ac:dyDescent="0.2">
      <c r="B6692" s="33"/>
      <c r="C6692" s="171"/>
      <c r="D6692" s="33"/>
      <c r="E6692" s="33"/>
      <c r="F6692" s="33"/>
      <c r="G6692" s="33"/>
      <c r="H6692" s="33"/>
      <c r="I6692" s="171"/>
      <c r="J6692" s="33"/>
      <c r="K6692" s="33"/>
      <c r="L6692" s="84">
        <v>0.15040000000000001</v>
      </c>
      <c r="M6692" s="83">
        <v>6282.41</v>
      </c>
      <c r="N6692" s="83">
        <v>408.59399999999999</v>
      </c>
      <c r="O6692" s="83">
        <v>5873.81</v>
      </c>
      <c r="P6692" s="83">
        <v>817.18799999999999</v>
      </c>
      <c r="Q6692" s="83">
        <v>6691</v>
      </c>
      <c r="R6692" s="86">
        <v>0.122132</v>
      </c>
      <c r="S6692" s="86">
        <v>0.64831499999999997</v>
      </c>
    </row>
    <row r="6693" spans="2:19" x14ac:dyDescent="0.2">
      <c r="B6693" s="33"/>
      <c r="C6693" s="171"/>
      <c r="D6693" s="33"/>
      <c r="E6693" s="33"/>
      <c r="F6693" s="33"/>
      <c r="G6693" s="33"/>
      <c r="H6693" s="33"/>
      <c r="I6693" s="171"/>
      <c r="J6693" s="33"/>
      <c r="K6693" s="33"/>
      <c r="L6693" s="84">
        <v>0.15029999999999999</v>
      </c>
      <c r="M6693" s="83">
        <v>6283.08</v>
      </c>
      <c r="N6693" s="83">
        <v>408.91800000000001</v>
      </c>
      <c r="O6693" s="83">
        <v>5874.16</v>
      </c>
      <c r="P6693" s="83">
        <v>817.83699999999999</v>
      </c>
      <c r="Q6693" s="83">
        <v>6692</v>
      </c>
      <c r="R6693" s="86">
        <v>0.122211</v>
      </c>
      <c r="S6693" s="86">
        <v>0.64862200000000003</v>
      </c>
    </row>
    <row r="6694" spans="2:19" x14ac:dyDescent="0.2">
      <c r="B6694" s="33"/>
      <c r="C6694" s="171"/>
      <c r="D6694" s="33"/>
      <c r="E6694" s="33"/>
      <c r="F6694" s="33"/>
      <c r="G6694" s="33"/>
      <c r="H6694" s="33"/>
      <c r="I6694" s="171"/>
      <c r="J6694" s="33"/>
      <c r="K6694" s="33"/>
      <c r="L6694" s="84">
        <v>0.1502</v>
      </c>
      <c r="M6694" s="83">
        <v>6283.76</v>
      </c>
      <c r="N6694" s="83">
        <v>409.24299999999999</v>
      </c>
      <c r="O6694" s="83">
        <v>5874.51</v>
      </c>
      <c r="P6694" s="83">
        <v>818.48599999999999</v>
      </c>
      <c r="Q6694" s="83">
        <v>6693</v>
      </c>
      <c r="R6694" s="86">
        <v>0.12229</v>
      </c>
      <c r="S6694" s="86">
        <v>0.64892899999999998</v>
      </c>
    </row>
    <row r="6695" spans="2:19" x14ac:dyDescent="0.2">
      <c r="B6695" s="33"/>
      <c r="C6695" s="171"/>
      <c r="D6695" s="33"/>
      <c r="E6695" s="33"/>
      <c r="F6695" s="33"/>
      <c r="G6695" s="33"/>
      <c r="H6695" s="33"/>
      <c r="I6695" s="171"/>
      <c r="J6695" s="33"/>
      <c r="K6695" s="33"/>
      <c r="L6695" s="84">
        <v>0.15010000000000001</v>
      </c>
      <c r="M6695" s="83">
        <v>6284.43</v>
      </c>
      <c r="N6695" s="83">
        <v>409.56700000000001</v>
      </c>
      <c r="O6695" s="83">
        <v>5874.87</v>
      </c>
      <c r="P6695" s="83">
        <v>819.13499999999999</v>
      </c>
      <c r="Q6695" s="83">
        <v>6694</v>
      </c>
      <c r="R6695" s="86">
        <v>0.12236900000000001</v>
      </c>
      <c r="S6695" s="86">
        <v>0.64923699999999995</v>
      </c>
    </row>
    <row r="6696" spans="2:19" x14ac:dyDescent="0.2">
      <c r="B6696" s="33"/>
      <c r="C6696" s="171"/>
      <c r="D6696" s="33"/>
      <c r="E6696" s="33"/>
      <c r="F6696" s="33"/>
      <c r="G6696" s="33"/>
      <c r="H6696" s="33"/>
      <c r="I6696" s="171"/>
      <c r="J6696" s="33"/>
      <c r="K6696" s="33"/>
      <c r="L6696" s="84">
        <v>0.14979999999999999</v>
      </c>
      <c r="M6696" s="83">
        <v>6285.11</v>
      </c>
      <c r="N6696" s="83">
        <v>409.892</v>
      </c>
      <c r="O6696" s="83">
        <v>5875.22</v>
      </c>
      <c r="P6696" s="83">
        <v>819.78399999999999</v>
      </c>
      <c r="Q6696" s="83">
        <v>6695</v>
      </c>
      <c r="R6696" s="86">
        <v>0.122447</v>
      </c>
      <c r="S6696" s="86">
        <v>0.64954400000000001</v>
      </c>
    </row>
    <row r="6697" spans="2:19" x14ac:dyDescent="0.2">
      <c r="B6697" s="33"/>
      <c r="C6697" s="171"/>
      <c r="D6697" s="33"/>
      <c r="E6697" s="33"/>
      <c r="F6697" s="33"/>
      <c r="G6697" s="33"/>
      <c r="H6697" s="33"/>
      <c r="I6697" s="171"/>
      <c r="J6697" s="33"/>
      <c r="K6697" s="33"/>
      <c r="L6697" s="84">
        <v>0.14940000000000001</v>
      </c>
      <c r="M6697" s="83">
        <v>6285.78</v>
      </c>
      <c r="N6697" s="83">
        <v>410.21699999999998</v>
      </c>
      <c r="O6697" s="83">
        <v>5875.57</v>
      </c>
      <c r="P6697" s="83">
        <v>820.43399999999997</v>
      </c>
      <c r="Q6697" s="83">
        <v>6696</v>
      </c>
      <c r="R6697" s="86">
        <v>0.122526</v>
      </c>
      <c r="S6697" s="86">
        <v>0.64985099999999996</v>
      </c>
    </row>
    <row r="6698" spans="2:19" x14ac:dyDescent="0.2">
      <c r="B6698" s="33"/>
      <c r="C6698" s="171"/>
      <c r="D6698" s="33"/>
      <c r="E6698" s="33"/>
      <c r="F6698" s="33"/>
      <c r="G6698" s="33"/>
      <c r="H6698" s="33"/>
      <c r="I6698" s="171"/>
      <c r="J6698" s="33"/>
      <c r="K6698" s="33"/>
      <c r="L6698" s="84">
        <v>0.14929999999999999</v>
      </c>
      <c r="M6698" s="83">
        <v>6286.46</v>
      </c>
      <c r="N6698" s="83">
        <v>410.54199999999997</v>
      </c>
      <c r="O6698" s="83">
        <v>5875.92</v>
      </c>
      <c r="P6698" s="83">
        <v>821.08399999999995</v>
      </c>
      <c r="Q6698" s="83">
        <v>6697</v>
      </c>
      <c r="R6698" s="86">
        <v>0.12260500000000001</v>
      </c>
      <c r="S6698" s="86">
        <v>0.650312</v>
      </c>
    </row>
    <row r="6699" spans="2:19" x14ac:dyDescent="0.2">
      <c r="B6699" s="33"/>
      <c r="C6699" s="171"/>
      <c r="D6699" s="33"/>
      <c r="E6699" s="33"/>
      <c r="F6699" s="33"/>
      <c r="G6699" s="33"/>
      <c r="H6699" s="33"/>
      <c r="I6699" s="171"/>
      <c r="J6699" s="33"/>
      <c r="K6699" s="33"/>
      <c r="L6699" s="84">
        <v>0.14929999999999999</v>
      </c>
      <c r="M6699" s="83">
        <v>6287.13</v>
      </c>
      <c r="N6699" s="83">
        <v>410.86700000000002</v>
      </c>
      <c r="O6699" s="83">
        <v>5876.27</v>
      </c>
      <c r="P6699" s="83">
        <v>821.73500000000001</v>
      </c>
      <c r="Q6699" s="83">
        <v>6698</v>
      </c>
      <c r="R6699" s="86">
        <v>0.122684</v>
      </c>
      <c r="S6699" s="86">
        <v>0.650312</v>
      </c>
    </row>
    <row r="6700" spans="2:19" x14ac:dyDescent="0.2">
      <c r="B6700" s="33"/>
      <c r="C6700" s="171"/>
      <c r="D6700" s="33"/>
      <c r="E6700" s="33"/>
      <c r="F6700" s="33"/>
      <c r="G6700" s="33"/>
      <c r="H6700" s="33"/>
      <c r="I6700" s="171"/>
      <c r="J6700" s="33"/>
      <c r="K6700" s="33"/>
      <c r="L6700" s="84">
        <v>0.1492</v>
      </c>
      <c r="M6700" s="83">
        <v>6287.81</v>
      </c>
      <c r="N6700" s="83">
        <v>411.19299999999998</v>
      </c>
      <c r="O6700" s="83">
        <v>5876.61</v>
      </c>
      <c r="P6700" s="83">
        <v>822.38599999999997</v>
      </c>
      <c r="Q6700" s="83">
        <v>6699</v>
      </c>
      <c r="R6700" s="86">
        <v>0.122762</v>
      </c>
      <c r="S6700" s="86">
        <v>0.65077200000000002</v>
      </c>
    </row>
    <row r="6701" spans="2:19" x14ac:dyDescent="0.2">
      <c r="B6701" s="33"/>
      <c r="C6701" s="171"/>
      <c r="D6701" s="33"/>
      <c r="E6701" s="33"/>
      <c r="F6701" s="33"/>
      <c r="G6701" s="33"/>
      <c r="H6701" s="33"/>
      <c r="I6701" s="171"/>
      <c r="J6701" s="33"/>
      <c r="K6701" s="33"/>
      <c r="L6701" s="84">
        <v>0.14910000000000001</v>
      </c>
      <c r="M6701" s="83">
        <v>6288.48</v>
      </c>
      <c r="N6701" s="83">
        <v>411.51799999999997</v>
      </c>
      <c r="O6701" s="83">
        <v>5876.96</v>
      </c>
      <c r="P6701" s="83">
        <v>823.03700000000003</v>
      </c>
      <c r="Q6701" s="83">
        <v>6700</v>
      </c>
      <c r="R6701" s="86">
        <v>0.12284100000000001</v>
      </c>
      <c r="S6701" s="86">
        <v>0.65107899999999996</v>
      </c>
    </row>
    <row r="6702" spans="2:19" x14ac:dyDescent="0.2">
      <c r="B6702" s="33"/>
      <c r="C6702" s="171"/>
      <c r="D6702" s="33"/>
      <c r="E6702" s="33"/>
      <c r="F6702" s="33"/>
      <c r="G6702" s="33"/>
      <c r="H6702" s="33"/>
      <c r="I6702" s="171"/>
      <c r="J6702" s="33"/>
      <c r="K6702" s="33"/>
      <c r="L6702" s="84">
        <v>0.14899999999999999</v>
      </c>
      <c r="M6702" s="83">
        <v>6289.16</v>
      </c>
      <c r="N6702" s="83">
        <v>411.84399999999999</v>
      </c>
      <c r="O6702" s="83">
        <v>5877.31</v>
      </c>
      <c r="P6702" s="83">
        <v>823.68799999999999</v>
      </c>
      <c r="Q6702" s="83">
        <v>6701</v>
      </c>
      <c r="R6702" s="86">
        <v>0.12292</v>
      </c>
      <c r="S6702" s="86">
        <v>0.65138600000000002</v>
      </c>
    </row>
    <row r="6703" spans="2:19" x14ac:dyDescent="0.2">
      <c r="B6703" s="33"/>
      <c r="C6703" s="171"/>
      <c r="D6703" s="33"/>
      <c r="E6703" s="33"/>
      <c r="F6703" s="33"/>
      <c r="G6703" s="33"/>
      <c r="H6703" s="33"/>
      <c r="I6703" s="171"/>
      <c r="J6703" s="33"/>
      <c r="K6703" s="33"/>
      <c r="L6703" s="84">
        <v>0.14860000000000001</v>
      </c>
      <c r="M6703" s="83">
        <v>6289.83</v>
      </c>
      <c r="N6703" s="83">
        <v>412.17</v>
      </c>
      <c r="O6703" s="83">
        <v>5877.66</v>
      </c>
      <c r="P6703" s="83">
        <v>824.34</v>
      </c>
      <c r="Q6703" s="83">
        <v>6702</v>
      </c>
      <c r="R6703" s="86">
        <v>0.122999</v>
      </c>
      <c r="S6703" s="86">
        <v>0.65169299999999997</v>
      </c>
    </row>
    <row r="6704" spans="2:19" x14ac:dyDescent="0.2">
      <c r="B6704" s="33"/>
      <c r="C6704" s="171"/>
      <c r="D6704" s="33"/>
      <c r="E6704" s="33"/>
      <c r="F6704" s="33"/>
      <c r="G6704" s="33"/>
      <c r="H6704" s="33"/>
      <c r="I6704" s="171"/>
      <c r="J6704" s="33"/>
      <c r="K6704" s="33"/>
      <c r="L6704" s="84">
        <v>0.14849999999999999</v>
      </c>
      <c r="M6704" s="83">
        <v>6290.5</v>
      </c>
      <c r="N6704" s="83">
        <v>412.49599999999998</v>
      </c>
      <c r="O6704" s="83">
        <v>5878.01</v>
      </c>
      <c r="P6704" s="83">
        <v>824.99199999999996</v>
      </c>
      <c r="Q6704" s="83">
        <v>6703</v>
      </c>
      <c r="R6704" s="86">
        <v>0.12307800000000001</v>
      </c>
      <c r="S6704" s="86">
        <v>0.65215299999999998</v>
      </c>
    </row>
    <row r="6705" spans="2:19" x14ac:dyDescent="0.2">
      <c r="B6705" s="33"/>
      <c r="C6705" s="171"/>
      <c r="D6705" s="33"/>
      <c r="E6705" s="33"/>
      <c r="F6705" s="33"/>
      <c r="G6705" s="33"/>
      <c r="H6705" s="33"/>
      <c r="I6705" s="171"/>
      <c r="J6705" s="33"/>
      <c r="K6705" s="33"/>
      <c r="L6705" s="84">
        <v>0.14849999999999999</v>
      </c>
      <c r="M6705" s="83">
        <v>6291.18</v>
      </c>
      <c r="N6705" s="83">
        <v>412.822</v>
      </c>
      <c r="O6705" s="83">
        <v>5878.36</v>
      </c>
      <c r="P6705" s="83">
        <v>825.64400000000001</v>
      </c>
      <c r="Q6705" s="83">
        <v>6704</v>
      </c>
      <c r="R6705" s="86">
        <v>0.123157</v>
      </c>
      <c r="S6705" s="86">
        <v>0.65215299999999998</v>
      </c>
    </row>
    <row r="6706" spans="2:19" x14ac:dyDescent="0.2">
      <c r="B6706" s="33"/>
      <c r="C6706" s="171"/>
      <c r="D6706" s="33"/>
      <c r="E6706" s="33"/>
      <c r="F6706" s="33"/>
      <c r="G6706" s="33"/>
      <c r="H6706" s="33"/>
      <c r="I6706" s="171"/>
      <c r="J6706" s="33"/>
      <c r="K6706" s="33"/>
      <c r="L6706" s="84">
        <v>0.14829999999999999</v>
      </c>
      <c r="M6706" s="83">
        <v>6291.85</v>
      </c>
      <c r="N6706" s="83">
        <v>413.14800000000002</v>
      </c>
      <c r="O6706" s="83">
        <v>5878.7</v>
      </c>
      <c r="P6706" s="83">
        <v>826.29700000000003</v>
      </c>
      <c r="Q6706" s="83">
        <v>6705</v>
      </c>
      <c r="R6706" s="86">
        <v>0.123236</v>
      </c>
      <c r="S6706" s="86">
        <v>0.652613</v>
      </c>
    </row>
    <row r="6707" spans="2:19" x14ac:dyDescent="0.2">
      <c r="B6707" s="33"/>
      <c r="C6707" s="171"/>
      <c r="D6707" s="33"/>
      <c r="E6707" s="33"/>
      <c r="F6707" s="33"/>
      <c r="G6707" s="33"/>
      <c r="H6707" s="33"/>
      <c r="I6707" s="171"/>
      <c r="J6707" s="33"/>
      <c r="K6707" s="33"/>
      <c r="L6707" s="84">
        <v>0.1482</v>
      </c>
      <c r="M6707" s="83">
        <v>6292.53</v>
      </c>
      <c r="N6707" s="83">
        <v>413.47500000000002</v>
      </c>
      <c r="O6707" s="83">
        <v>5879.05</v>
      </c>
      <c r="P6707" s="83">
        <v>826.95</v>
      </c>
      <c r="Q6707" s="83">
        <v>6706</v>
      </c>
      <c r="R6707" s="86">
        <v>0.12331499999999999</v>
      </c>
      <c r="S6707" s="86">
        <v>0.65307300000000001</v>
      </c>
    </row>
    <row r="6708" spans="2:19" x14ac:dyDescent="0.2">
      <c r="B6708" s="33"/>
      <c r="C6708" s="171"/>
      <c r="D6708" s="33"/>
      <c r="E6708" s="33"/>
      <c r="F6708" s="33"/>
      <c r="G6708" s="33"/>
      <c r="H6708" s="33"/>
      <c r="I6708" s="171"/>
      <c r="J6708" s="33"/>
      <c r="K6708" s="33"/>
      <c r="L6708" s="84">
        <v>0.1482</v>
      </c>
      <c r="M6708" s="83">
        <v>6293.2</v>
      </c>
      <c r="N6708" s="83">
        <v>413.80099999999999</v>
      </c>
      <c r="O6708" s="83">
        <v>5879.4</v>
      </c>
      <c r="P6708" s="83">
        <v>827.60299999999995</v>
      </c>
      <c r="Q6708" s="83">
        <v>6707</v>
      </c>
      <c r="R6708" s="86">
        <v>0.123394</v>
      </c>
      <c r="S6708" s="86">
        <v>0.65307300000000001</v>
      </c>
    </row>
    <row r="6709" spans="2:19" x14ac:dyDescent="0.2">
      <c r="B6709" s="33"/>
      <c r="C6709" s="171"/>
      <c r="D6709" s="33"/>
      <c r="E6709" s="33"/>
      <c r="F6709" s="33"/>
      <c r="G6709" s="33"/>
      <c r="H6709" s="33"/>
      <c r="I6709" s="171"/>
      <c r="J6709" s="33"/>
      <c r="K6709" s="33"/>
      <c r="L6709" s="84">
        <v>0.1479</v>
      </c>
      <c r="M6709" s="83">
        <v>6293.87</v>
      </c>
      <c r="N6709" s="83">
        <v>414.12799999999999</v>
      </c>
      <c r="O6709" s="83">
        <v>5879.74</v>
      </c>
      <c r="P6709" s="83">
        <v>828.25599999999997</v>
      </c>
      <c r="Q6709" s="83">
        <v>6708</v>
      </c>
      <c r="R6709" s="86">
        <v>0.123473</v>
      </c>
      <c r="S6709" s="86">
        <v>0.65353300000000003</v>
      </c>
    </row>
    <row r="6710" spans="2:19" x14ac:dyDescent="0.2">
      <c r="B6710" s="33"/>
      <c r="C6710" s="171"/>
      <c r="D6710" s="33"/>
      <c r="E6710" s="33"/>
      <c r="F6710" s="33"/>
      <c r="G6710" s="33"/>
      <c r="H6710" s="33"/>
      <c r="I6710" s="171"/>
      <c r="J6710" s="33"/>
      <c r="K6710" s="33"/>
      <c r="L6710" s="84">
        <v>0.14779999999999999</v>
      </c>
      <c r="M6710" s="83">
        <v>6294.54</v>
      </c>
      <c r="N6710" s="83">
        <v>414.45499999999998</v>
      </c>
      <c r="O6710" s="83">
        <v>5880.09</v>
      </c>
      <c r="P6710" s="83">
        <v>828.91</v>
      </c>
      <c r="Q6710" s="83">
        <v>6709</v>
      </c>
      <c r="R6710" s="86">
        <v>0.123552</v>
      </c>
      <c r="S6710" s="86">
        <v>0.65383999999999998</v>
      </c>
    </row>
    <row r="6711" spans="2:19" x14ac:dyDescent="0.2">
      <c r="B6711" s="33"/>
      <c r="C6711" s="171"/>
      <c r="D6711" s="33"/>
      <c r="E6711" s="33"/>
      <c r="F6711" s="33"/>
      <c r="G6711" s="33"/>
      <c r="H6711" s="33"/>
      <c r="I6711" s="171"/>
      <c r="J6711" s="33"/>
      <c r="K6711" s="33"/>
      <c r="L6711" s="84">
        <v>0.1477</v>
      </c>
      <c r="M6711" s="83">
        <v>6295.22</v>
      </c>
      <c r="N6711" s="83">
        <v>414.78199999999998</v>
      </c>
      <c r="O6711" s="83">
        <v>5880.44</v>
      </c>
      <c r="P6711" s="83">
        <v>829.56399999999996</v>
      </c>
      <c r="Q6711" s="83">
        <v>6710</v>
      </c>
      <c r="R6711" s="86">
        <v>0.123631</v>
      </c>
      <c r="S6711" s="86">
        <v>0.65414600000000001</v>
      </c>
    </row>
    <row r="6712" spans="2:19" x14ac:dyDescent="0.2">
      <c r="B6712" s="33"/>
      <c r="C6712" s="171"/>
      <c r="D6712" s="33"/>
      <c r="E6712" s="33"/>
      <c r="F6712" s="33"/>
      <c r="G6712" s="33"/>
      <c r="H6712" s="33"/>
      <c r="I6712" s="171"/>
      <c r="J6712" s="33"/>
      <c r="K6712" s="33"/>
      <c r="L6712" s="84">
        <v>0.14760000000000001</v>
      </c>
      <c r="M6712" s="83">
        <v>6295.89</v>
      </c>
      <c r="N6712" s="83">
        <v>415.10899999999998</v>
      </c>
      <c r="O6712" s="83">
        <v>5880.78</v>
      </c>
      <c r="P6712" s="83">
        <v>830.21900000000005</v>
      </c>
      <c r="Q6712" s="83">
        <v>6711</v>
      </c>
      <c r="R6712" s="86">
        <v>0.12371</v>
      </c>
      <c r="S6712" s="86">
        <v>0.65491200000000005</v>
      </c>
    </row>
    <row r="6713" spans="2:19" x14ac:dyDescent="0.2">
      <c r="B6713" s="33"/>
      <c r="C6713" s="171"/>
      <c r="D6713" s="33"/>
      <c r="E6713" s="33"/>
      <c r="F6713" s="33"/>
      <c r="G6713" s="33"/>
      <c r="H6713" s="33"/>
      <c r="I6713" s="171"/>
      <c r="J6713" s="33"/>
      <c r="K6713" s="33"/>
      <c r="L6713" s="84">
        <v>0.14760000000000001</v>
      </c>
      <c r="M6713" s="83">
        <v>6296.56</v>
      </c>
      <c r="N6713" s="83">
        <v>415.43700000000001</v>
      </c>
      <c r="O6713" s="83">
        <v>5881.13</v>
      </c>
      <c r="P6713" s="83">
        <v>830.87400000000002</v>
      </c>
      <c r="Q6713" s="83">
        <v>6712</v>
      </c>
      <c r="R6713" s="86">
        <v>0.123789</v>
      </c>
      <c r="S6713" s="86">
        <v>0.65491200000000005</v>
      </c>
    </row>
    <row r="6714" spans="2:19" x14ac:dyDescent="0.2">
      <c r="B6714" s="33"/>
      <c r="C6714" s="171"/>
      <c r="D6714" s="33"/>
      <c r="E6714" s="33"/>
      <c r="F6714" s="33"/>
      <c r="G6714" s="33"/>
      <c r="H6714" s="33"/>
      <c r="I6714" s="171"/>
      <c r="J6714" s="33"/>
      <c r="K6714" s="33"/>
      <c r="L6714" s="84">
        <v>0.14760000000000001</v>
      </c>
      <c r="M6714" s="83">
        <v>6297.24</v>
      </c>
      <c r="N6714" s="83">
        <v>415.76400000000001</v>
      </c>
      <c r="O6714" s="83">
        <v>5881.47</v>
      </c>
      <c r="P6714" s="83">
        <v>831.529</v>
      </c>
      <c r="Q6714" s="83">
        <v>6713</v>
      </c>
      <c r="R6714" s="86">
        <v>0.12386800000000001</v>
      </c>
      <c r="S6714" s="86">
        <v>0.65491200000000005</v>
      </c>
    </row>
    <row r="6715" spans="2:19" x14ac:dyDescent="0.2">
      <c r="B6715" s="33"/>
      <c r="C6715" s="171"/>
      <c r="D6715" s="33"/>
      <c r="E6715" s="33"/>
      <c r="F6715" s="33"/>
      <c r="G6715" s="33"/>
      <c r="H6715" s="33"/>
      <c r="I6715" s="171"/>
      <c r="J6715" s="33"/>
      <c r="K6715" s="33"/>
      <c r="L6715" s="84">
        <v>0.14760000000000001</v>
      </c>
      <c r="M6715" s="83">
        <v>6297.91</v>
      </c>
      <c r="N6715" s="83">
        <v>416.09199999999998</v>
      </c>
      <c r="O6715" s="83">
        <v>5881.82</v>
      </c>
      <c r="P6715" s="83">
        <v>832.18399999999997</v>
      </c>
      <c r="Q6715" s="83">
        <v>6714</v>
      </c>
      <c r="R6715" s="86">
        <v>0.123948</v>
      </c>
      <c r="S6715" s="86">
        <v>0.65491200000000005</v>
      </c>
    </row>
    <row r="6716" spans="2:19" x14ac:dyDescent="0.2">
      <c r="B6716" s="33"/>
      <c r="C6716" s="171"/>
      <c r="D6716" s="33"/>
      <c r="E6716" s="33"/>
      <c r="F6716" s="33"/>
      <c r="G6716" s="33"/>
      <c r="H6716" s="33"/>
      <c r="I6716" s="171"/>
      <c r="J6716" s="33"/>
      <c r="K6716" s="33"/>
      <c r="L6716" s="84">
        <v>0.14729999999999999</v>
      </c>
      <c r="M6716" s="83">
        <v>6298.58</v>
      </c>
      <c r="N6716" s="83">
        <v>416.42</v>
      </c>
      <c r="O6716" s="83">
        <v>5882.16</v>
      </c>
      <c r="P6716" s="83">
        <v>832.84</v>
      </c>
      <c r="Q6716" s="83">
        <v>6715</v>
      </c>
      <c r="R6716" s="86">
        <v>0.124027</v>
      </c>
      <c r="S6716" s="86">
        <v>0.65567799999999998</v>
      </c>
    </row>
    <row r="6717" spans="2:19" x14ac:dyDescent="0.2">
      <c r="B6717" s="33"/>
      <c r="C6717" s="171"/>
      <c r="D6717" s="33"/>
      <c r="E6717" s="33"/>
      <c r="F6717" s="33"/>
      <c r="G6717" s="33"/>
      <c r="H6717" s="33"/>
      <c r="I6717" s="171"/>
      <c r="J6717" s="33"/>
      <c r="K6717" s="33"/>
      <c r="L6717" s="84">
        <v>0.14710000000000001</v>
      </c>
      <c r="M6717" s="83">
        <v>6299.25</v>
      </c>
      <c r="N6717" s="83">
        <v>416.74799999999999</v>
      </c>
      <c r="O6717" s="83">
        <v>5882.5</v>
      </c>
      <c r="P6717" s="83">
        <v>833.49599999999998</v>
      </c>
      <c r="Q6717" s="83">
        <v>6716</v>
      </c>
      <c r="R6717" s="86">
        <v>0.12410599999999999</v>
      </c>
      <c r="S6717" s="86">
        <v>0.65598400000000001</v>
      </c>
    </row>
    <row r="6718" spans="2:19" x14ac:dyDescent="0.2">
      <c r="B6718" s="33"/>
      <c r="C6718" s="171"/>
      <c r="D6718" s="33"/>
      <c r="E6718" s="33"/>
      <c r="F6718" s="33"/>
      <c r="G6718" s="33"/>
      <c r="H6718" s="33"/>
      <c r="I6718" s="171"/>
      <c r="J6718" s="33"/>
      <c r="K6718" s="33"/>
      <c r="L6718" s="84">
        <v>0.1467</v>
      </c>
      <c r="M6718" s="83">
        <v>6299.92</v>
      </c>
      <c r="N6718" s="83">
        <v>417.07600000000002</v>
      </c>
      <c r="O6718" s="83">
        <v>5882.85</v>
      </c>
      <c r="P6718" s="83">
        <v>834.15200000000004</v>
      </c>
      <c r="Q6718" s="83">
        <v>6717</v>
      </c>
      <c r="R6718" s="86">
        <v>0.124185</v>
      </c>
      <c r="S6718" s="86">
        <v>0.656443</v>
      </c>
    </row>
    <row r="6719" spans="2:19" x14ac:dyDescent="0.2">
      <c r="B6719" s="33"/>
      <c r="C6719" s="171"/>
      <c r="D6719" s="33"/>
      <c r="E6719" s="33"/>
      <c r="F6719" s="33"/>
      <c r="G6719" s="33"/>
      <c r="H6719" s="33"/>
      <c r="I6719" s="171"/>
      <c r="J6719" s="33"/>
      <c r="K6719" s="33"/>
      <c r="L6719" s="84">
        <v>0.1467</v>
      </c>
      <c r="M6719" s="83">
        <v>6300.6</v>
      </c>
      <c r="N6719" s="83">
        <v>417.404</v>
      </c>
      <c r="O6719" s="83">
        <v>5883.19</v>
      </c>
      <c r="P6719" s="83">
        <v>834.80899999999997</v>
      </c>
      <c r="Q6719" s="83">
        <v>6718</v>
      </c>
      <c r="R6719" s="86">
        <v>0.124264</v>
      </c>
      <c r="S6719" s="86">
        <v>0.656443</v>
      </c>
    </row>
    <row r="6720" spans="2:19" x14ac:dyDescent="0.2">
      <c r="B6720" s="33"/>
      <c r="C6720" s="171"/>
      <c r="D6720" s="33"/>
      <c r="E6720" s="33"/>
      <c r="F6720" s="33"/>
      <c r="G6720" s="33"/>
      <c r="H6720" s="33"/>
      <c r="I6720" s="171"/>
      <c r="J6720" s="33"/>
      <c r="K6720" s="33"/>
      <c r="L6720" s="84">
        <v>0.14660000000000001</v>
      </c>
      <c r="M6720" s="83">
        <v>6301.27</v>
      </c>
      <c r="N6720" s="83">
        <v>417.733</v>
      </c>
      <c r="O6720" s="83">
        <v>5883.53</v>
      </c>
      <c r="P6720" s="83">
        <v>835.46600000000001</v>
      </c>
      <c r="Q6720" s="83">
        <v>6719</v>
      </c>
      <c r="R6720" s="86">
        <v>0.124344</v>
      </c>
      <c r="S6720" s="86">
        <v>0.65736099999999997</v>
      </c>
    </row>
    <row r="6721" spans="2:19" x14ac:dyDescent="0.2">
      <c r="B6721" s="33"/>
      <c r="C6721" s="171"/>
      <c r="D6721" s="33"/>
      <c r="E6721" s="33"/>
      <c r="F6721" s="33"/>
      <c r="G6721" s="33"/>
      <c r="H6721" s="33"/>
      <c r="I6721" s="171"/>
      <c r="J6721" s="33"/>
      <c r="K6721" s="33"/>
      <c r="L6721" s="84">
        <v>0.14660000000000001</v>
      </c>
      <c r="M6721" s="83">
        <v>6301.94</v>
      </c>
      <c r="N6721" s="83">
        <v>418.06099999999998</v>
      </c>
      <c r="O6721" s="83">
        <v>5883.88</v>
      </c>
      <c r="P6721" s="83">
        <v>836.12300000000005</v>
      </c>
      <c r="Q6721" s="83">
        <v>6720</v>
      </c>
      <c r="R6721" s="86">
        <v>0.12442300000000001</v>
      </c>
      <c r="S6721" s="86">
        <v>0.65736099999999997</v>
      </c>
    </row>
    <row r="6722" spans="2:19" x14ac:dyDescent="0.2">
      <c r="B6722" s="33"/>
      <c r="C6722" s="171"/>
      <c r="D6722" s="33"/>
      <c r="E6722" s="33"/>
      <c r="F6722" s="33"/>
      <c r="G6722" s="33"/>
      <c r="H6722" s="33"/>
      <c r="I6722" s="171"/>
      <c r="J6722" s="33"/>
      <c r="K6722" s="33"/>
      <c r="L6722" s="84">
        <v>0.14660000000000001</v>
      </c>
      <c r="M6722" s="83">
        <v>6302.61</v>
      </c>
      <c r="N6722" s="83">
        <v>418.39</v>
      </c>
      <c r="O6722" s="83">
        <v>5884.22</v>
      </c>
      <c r="P6722" s="83">
        <v>836.78</v>
      </c>
      <c r="Q6722" s="83">
        <v>6721</v>
      </c>
      <c r="R6722" s="86">
        <v>0.124502</v>
      </c>
      <c r="S6722" s="86">
        <v>0.65736099999999997</v>
      </c>
    </row>
    <row r="6723" spans="2:19" x14ac:dyDescent="0.2">
      <c r="B6723" s="33"/>
      <c r="C6723" s="171"/>
      <c r="D6723" s="33"/>
      <c r="E6723" s="33"/>
      <c r="F6723" s="33"/>
      <c r="G6723" s="33"/>
      <c r="H6723" s="33"/>
      <c r="I6723" s="171"/>
      <c r="J6723" s="33"/>
      <c r="K6723" s="33"/>
      <c r="L6723" s="84">
        <v>0.14660000000000001</v>
      </c>
      <c r="M6723" s="83">
        <v>6303.28</v>
      </c>
      <c r="N6723" s="83">
        <v>418.71899999999999</v>
      </c>
      <c r="O6723" s="83">
        <v>5884.56</v>
      </c>
      <c r="P6723" s="83">
        <v>837.43799999999999</v>
      </c>
      <c r="Q6723" s="83">
        <v>6722</v>
      </c>
      <c r="R6723" s="86">
        <v>0.124582</v>
      </c>
      <c r="S6723" s="86">
        <v>0.65736099999999997</v>
      </c>
    </row>
    <row r="6724" spans="2:19" x14ac:dyDescent="0.2">
      <c r="B6724" s="33"/>
      <c r="C6724" s="171"/>
      <c r="D6724" s="33"/>
      <c r="E6724" s="33"/>
      <c r="F6724" s="33"/>
      <c r="G6724" s="33"/>
      <c r="H6724" s="33"/>
      <c r="I6724" s="171"/>
      <c r="J6724" s="33"/>
      <c r="K6724" s="33"/>
      <c r="L6724" s="84">
        <v>0.14649999999999999</v>
      </c>
      <c r="M6724" s="83">
        <v>6303.95</v>
      </c>
      <c r="N6724" s="83">
        <v>419.048</v>
      </c>
      <c r="O6724" s="83">
        <v>5884.9</v>
      </c>
      <c r="P6724" s="83">
        <v>838.096</v>
      </c>
      <c r="Q6724" s="83">
        <v>6723</v>
      </c>
      <c r="R6724" s="86">
        <v>0.12466099999999999</v>
      </c>
      <c r="S6724" s="86">
        <v>0.65812599999999999</v>
      </c>
    </row>
    <row r="6725" spans="2:19" x14ac:dyDescent="0.2">
      <c r="B6725" s="33"/>
      <c r="C6725" s="171"/>
      <c r="D6725" s="33"/>
      <c r="E6725" s="33"/>
      <c r="F6725" s="33"/>
      <c r="G6725" s="33"/>
      <c r="H6725" s="33"/>
      <c r="I6725" s="171"/>
      <c r="J6725" s="33"/>
      <c r="K6725" s="33"/>
      <c r="L6725" s="84">
        <v>0.1462</v>
      </c>
      <c r="M6725" s="83">
        <v>6304.62</v>
      </c>
      <c r="N6725" s="83">
        <v>419.37700000000001</v>
      </c>
      <c r="O6725" s="83">
        <v>5885.25</v>
      </c>
      <c r="P6725" s="83">
        <v>838.755</v>
      </c>
      <c r="Q6725" s="83">
        <v>6724</v>
      </c>
      <c r="R6725" s="86">
        <v>0.12474</v>
      </c>
      <c r="S6725" s="86">
        <v>0.65843200000000002</v>
      </c>
    </row>
    <row r="6726" spans="2:19" x14ac:dyDescent="0.2">
      <c r="B6726" s="33"/>
      <c r="C6726" s="171"/>
      <c r="D6726" s="33"/>
      <c r="E6726" s="33"/>
      <c r="F6726" s="33"/>
      <c r="G6726" s="33"/>
      <c r="H6726" s="33"/>
      <c r="I6726" s="171"/>
      <c r="J6726" s="33"/>
      <c r="K6726" s="33"/>
      <c r="L6726" s="84">
        <v>0.14610000000000001</v>
      </c>
      <c r="M6726" s="83">
        <v>6305.29</v>
      </c>
      <c r="N6726" s="83">
        <v>419.70699999999999</v>
      </c>
      <c r="O6726" s="83">
        <v>5885.59</v>
      </c>
      <c r="P6726" s="83">
        <v>839.41300000000001</v>
      </c>
      <c r="Q6726" s="83">
        <v>6725</v>
      </c>
      <c r="R6726" s="86">
        <v>0.12482</v>
      </c>
      <c r="S6726" s="86">
        <v>0.65873700000000002</v>
      </c>
    </row>
    <row r="6727" spans="2:19" x14ac:dyDescent="0.2">
      <c r="B6727" s="33"/>
      <c r="C6727" s="171"/>
      <c r="D6727" s="33"/>
      <c r="E6727" s="33"/>
      <c r="F6727" s="33"/>
      <c r="G6727" s="33"/>
      <c r="H6727" s="33"/>
      <c r="I6727" s="171"/>
      <c r="J6727" s="33"/>
      <c r="K6727" s="33"/>
      <c r="L6727" s="84">
        <v>0.14599999999999999</v>
      </c>
      <c r="M6727" s="83">
        <v>6305.96</v>
      </c>
      <c r="N6727" s="83">
        <v>420.036</v>
      </c>
      <c r="O6727" s="83">
        <v>5885.93</v>
      </c>
      <c r="P6727" s="83">
        <v>840.072</v>
      </c>
      <c r="Q6727" s="83">
        <v>6726</v>
      </c>
      <c r="R6727" s="86">
        <v>0.124899</v>
      </c>
      <c r="S6727" s="86">
        <v>0.65904300000000005</v>
      </c>
    </row>
    <row r="6728" spans="2:19" x14ac:dyDescent="0.2">
      <c r="B6728" s="33"/>
      <c r="C6728" s="171"/>
      <c r="D6728" s="33"/>
      <c r="E6728" s="33"/>
      <c r="F6728" s="33"/>
      <c r="G6728" s="33"/>
      <c r="H6728" s="33"/>
      <c r="I6728" s="171"/>
      <c r="J6728" s="33"/>
      <c r="K6728" s="33"/>
      <c r="L6728" s="84">
        <v>0.1459</v>
      </c>
      <c r="M6728" s="83">
        <v>6306.63</v>
      </c>
      <c r="N6728" s="83">
        <v>420.36599999999999</v>
      </c>
      <c r="O6728" s="83">
        <v>5886.27</v>
      </c>
      <c r="P6728" s="83">
        <v>840.73199999999997</v>
      </c>
      <c r="Q6728" s="83">
        <v>6727</v>
      </c>
      <c r="R6728" s="86">
        <v>0.12497900000000001</v>
      </c>
      <c r="S6728" s="86">
        <v>0.65934899999999996</v>
      </c>
    </row>
    <row r="6729" spans="2:19" x14ac:dyDescent="0.2">
      <c r="B6729" s="33"/>
      <c r="C6729" s="171"/>
      <c r="D6729" s="33"/>
      <c r="E6729" s="33"/>
      <c r="F6729" s="33"/>
      <c r="G6729" s="33"/>
      <c r="H6729" s="33"/>
      <c r="I6729" s="171"/>
      <c r="J6729" s="33"/>
      <c r="K6729" s="33"/>
      <c r="L6729" s="84">
        <v>0.14580000000000001</v>
      </c>
      <c r="M6729" s="83">
        <v>6307.3</v>
      </c>
      <c r="N6729" s="83">
        <v>420.69600000000003</v>
      </c>
      <c r="O6729" s="83">
        <v>5886.61</v>
      </c>
      <c r="P6729" s="83">
        <v>841.39099999999996</v>
      </c>
      <c r="Q6729" s="83">
        <v>6728</v>
      </c>
      <c r="R6729" s="86">
        <v>0.125058</v>
      </c>
      <c r="S6729" s="86">
        <v>0.65980700000000003</v>
      </c>
    </row>
    <row r="6730" spans="2:19" x14ac:dyDescent="0.2">
      <c r="B6730" s="33"/>
      <c r="C6730" s="171"/>
      <c r="D6730" s="33"/>
      <c r="E6730" s="33"/>
      <c r="F6730" s="33"/>
      <c r="G6730" s="33"/>
      <c r="H6730" s="33"/>
      <c r="I6730" s="171"/>
      <c r="J6730" s="33"/>
      <c r="K6730" s="33"/>
      <c r="L6730" s="84">
        <v>0.14580000000000001</v>
      </c>
      <c r="M6730" s="83">
        <v>6307.97</v>
      </c>
      <c r="N6730" s="83">
        <v>421.02600000000001</v>
      </c>
      <c r="O6730" s="83">
        <v>5886.95</v>
      </c>
      <c r="P6730" s="83">
        <v>842.05100000000004</v>
      </c>
      <c r="Q6730" s="83">
        <v>6729</v>
      </c>
      <c r="R6730" s="86">
        <v>0.125138</v>
      </c>
      <c r="S6730" s="86">
        <v>0.65980700000000003</v>
      </c>
    </row>
    <row r="6731" spans="2:19" x14ac:dyDescent="0.2">
      <c r="B6731" s="33"/>
      <c r="C6731" s="171"/>
      <c r="D6731" s="33"/>
      <c r="E6731" s="33"/>
      <c r="F6731" s="33"/>
      <c r="G6731" s="33"/>
      <c r="H6731" s="33"/>
      <c r="I6731" s="171"/>
      <c r="J6731" s="33"/>
      <c r="K6731" s="33"/>
      <c r="L6731" s="84">
        <v>0.1457</v>
      </c>
      <c r="M6731" s="83">
        <v>6308.64</v>
      </c>
      <c r="N6731" s="83">
        <v>421.35599999999999</v>
      </c>
      <c r="O6731" s="83">
        <v>5887.29</v>
      </c>
      <c r="P6731" s="83">
        <v>842.71199999999999</v>
      </c>
      <c r="Q6731" s="83">
        <v>6730</v>
      </c>
      <c r="R6731" s="86">
        <v>0.12521699999999999</v>
      </c>
      <c r="S6731" s="86">
        <v>0.66026499999999999</v>
      </c>
    </row>
    <row r="6732" spans="2:19" x14ac:dyDescent="0.2">
      <c r="B6732" s="33"/>
      <c r="C6732" s="171"/>
      <c r="D6732" s="33"/>
      <c r="E6732" s="33"/>
      <c r="F6732" s="33"/>
      <c r="G6732" s="33"/>
      <c r="H6732" s="33"/>
      <c r="I6732" s="171"/>
      <c r="J6732" s="33"/>
      <c r="K6732" s="33"/>
      <c r="L6732" s="84">
        <v>0.14549999999999999</v>
      </c>
      <c r="M6732" s="83">
        <v>6309.31</v>
      </c>
      <c r="N6732" s="83">
        <v>421.68599999999998</v>
      </c>
      <c r="O6732" s="83">
        <v>5887.63</v>
      </c>
      <c r="P6732" s="83">
        <v>843.37199999999996</v>
      </c>
      <c r="Q6732" s="83">
        <v>6731</v>
      </c>
      <c r="R6732" s="86">
        <v>0.12529699999999999</v>
      </c>
      <c r="S6732" s="86">
        <v>0.66087600000000002</v>
      </c>
    </row>
    <row r="6733" spans="2:19" x14ac:dyDescent="0.2">
      <c r="B6733" s="33"/>
      <c r="C6733" s="171"/>
      <c r="D6733" s="33"/>
      <c r="E6733" s="33"/>
      <c r="F6733" s="33"/>
      <c r="G6733" s="33"/>
      <c r="H6733" s="33"/>
      <c r="I6733" s="171"/>
      <c r="J6733" s="33"/>
      <c r="K6733" s="33"/>
      <c r="L6733" s="84">
        <v>0.14549999999999999</v>
      </c>
      <c r="M6733" s="83">
        <v>6309.98</v>
      </c>
      <c r="N6733" s="83">
        <v>422.017</v>
      </c>
      <c r="O6733" s="83">
        <v>5887.97</v>
      </c>
      <c r="P6733" s="83">
        <v>844.03300000000002</v>
      </c>
      <c r="Q6733" s="83">
        <v>6732</v>
      </c>
      <c r="R6733" s="86">
        <v>0.12537599999999999</v>
      </c>
      <c r="S6733" s="86">
        <v>0.66087600000000002</v>
      </c>
    </row>
    <row r="6734" spans="2:19" x14ac:dyDescent="0.2">
      <c r="B6734" s="33"/>
      <c r="C6734" s="171"/>
      <c r="D6734" s="33"/>
      <c r="E6734" s="33"/>
      <c r="F6734" s="33"/>
      <c r="G6734" s="33"/>
      <c r="H6734" s="33"/>
      <c r="I6734" s="171"/>
      <c r="J6734" s="33"/>
      <c r="K6734" s="33"/>
      <c r="L6734" s="84">
        <v>0.14549999999999999</v>
      </c>
      <c r="M6734" s="83">
        <v>6310.65</v>
      </c>
      <c r="N6734" s="83">
        <v>422.34699999999998</v>
      </c>
      <c r="O6734" s="83">
        <v>5888.31</v>
      </c>
      <c r="P6734" s="83">
        <v>844.69399999999996</v>
      </c>
      <c r="Q6734" s="83">
        <v>6733</v>
      </c>
      <c r="R6734" s="86">
        <v>0.12545600000000001</v>
      </c>
      <c r="S6734" s="86">
        <v>0.66087600000000002</v>
      </c>
    </row>
    <row r="6735" spans="2:19" x14ac:dyDescent="0.2">
      <c r="B6735" s="33"/>
      <c r="C6735" s="171"/>
      <c r="D6735" s="33"/>
      <c r="E6735" s="33"/>
      <c r="F6735" s="33"/>
      <c r="G6735" s="33"/>
      <c r="H6735" s="33"/>
      <c r="I6735" s="171"/>
      <c r="J6735" s="33"/>
      <c r="K6735" s="33"/>
      <c r="L6735" s="84">
        <v>0.1454</v>
      </c>
      <c r="M6735" s="83">
        <v>6311.32</v>
      </c>
      <c r="N6735" s="83">
        <v>422.678</v>
      </c>
      <c r="O6735" s="83">
        <v>5888.64</v>
      </c>
      <c r="P6735" s="83">
        <v>845.35599999999999</v>
      </c>
      <c r="Q6735" s="83">
        <v>6734</v>
      </c>
      <c r="R6735" s="86">
        <v>0.12553500000000001</v>
      </c>
      <c r="S6735" s="86">
        <v>0.66163899999999998</v>
      </c>
    </row>
    <row r="6736" spans="2:19" x14ac:dyDescent="0.2">
      <c r="B6736" s="33"/>
      <c r="C6736" s="171"/>
      <c r="D6736" s="33"/>
      <c r="E6736" s="33"/>
      <c r="F6736" s="33"/>
      <c r="G6736" s="33"/>
      <c r="H6736" s="33"/>
      <c r="I6736" s="171"/>
      <c r="J6736" s="33"/>
      <c r="K6736" s="33"/>
      <c r="L6736" s="84">
        <v>0.1454</v>
      </c>
      <c r="M6736" s="83">
        <v>6311.99</v>
      </c>
      <c r="N6736" s="83">
        <v>423.00900000000001</v>
      </c>
      <c r="O6736" s="83">
        <v>5888.98</v>
      </c>
      <c r="P6736" s="83">
        <v>846.01800000000003</v>
      </c>
      <c r="Q6736" s="83">
        <v>6735</v>
      </c>
      <c r="R6736" s="86">
        <v>0.125615</v>
      </c>
      <c r="S6736" s="86">
        <v>0.66163899999999998</v>
      </c>
    </row>
    <row r="6737" spans="2:19" x14ac:dyDescent="0.2">
      <c r="B6737" s="33"/>
      <c r="C6737" s="171"/>
      <c r="D6737" s="33"/>
      <c r="E6737" s="33"/>
      <c r="F6737" s="33"/>
      <c r="G6737" s="33"/>
      <c r="H6737" s="33"/>
      <c r="I6737" s="171"/>
      <c r="J6737" s="33"/>
      <c r="K6737" s="33"/>
      <c r="L6737" s="84">
        <v>0.14530000000000001</v>
      </c>
      <c r="M6737" s="83">
        <v>6312.66</v>
      </c>
      <c r="N6737" s="83">
        <v>423.34</v>
      </c>
      <c r="O6737" s="83">
        <v>5889.32</v>
      </c>
      <c r="P6737" s="83">
        <v>846.68</v>
      </c>
      <c r="Q6737" s="83">
        <v>6736</v>
      </c>
      <c r="R6737" s="86">
        <v>0.125695</v>
      </c>
      <c r="S6737" s="86">
        <v>0.66209700000000005</v>
      </c>
    </row>
    <row r="6738" spans="2:19" x14ac:dyDescent="0.2">
      <c r="B6738" s="33"/>
      <c r="C6738" s="171"/>
      <c r="D6738" s="33"/>
      <c r="E6738" s="33"/>
      <c r="F6738" s="33"/>
      <c r="G6738" s="33"/>
      <c r="H6738" s="33"/>
      <c r="I6738" s="171"/>
      <c r="J6738" s="33"/>
      <c r="K6738" s="33"/>
      <c r="L6738" s="84">
        <v>0.1452</v>
      </c>
      <c r="M6738" s="83">
        <v>6313.33</v>
      </c>
      <c r="N6738" s="83">
        <v>423.67099999999999</v>
      </c>
      <c r="O6738" s="83">
        <v>5889.66</v>
      </c>
      <c r="P6738" s="83">
        <v>847.34199999999998</v>
      </c>
      <c r="Q6738" s="83">
        <v>6737</v>
      </c>
      <c r="R6738" s="86">
        <v>0.125774</v>
      </c>
      <c r="S6738" s="86">
        <v>0.66255500000000001</v>
      </c>
    </row>
    <row r="6739" spans="2:19" x14ac:dyDescent="0.2">
      <c r="B6739" s="33"/>
      <c r="C6739" s="171"/>
      <c r="D6739" s="33"/>
      <c r="E6739" s="33"/>
      <c r="F6739" s="33"/>
      <c r="G6739" s="33"/>
      <c r="H6739" s="33"/>
      <c r="I6739" s="171"/>
      <c r="J6739" s="33"/>
      <c r="K6739" s="33"/>
      <c r="L6739" s="84">
        <v>0.1452</v>
      </c>
      <c r="M6739" s="83">
        <v>6314</v>
      </c>
      <c r="N6739" s="83">
        <v>424.00200000000001</v>
      </c>
      <c r="O6739" s="83">
        <v>5890</v>
      </c>
      <c r="P6739" s="83">
        <v>848.005</v>
      </c>
      <c r="Q6739" s="83">
        <v>6738</v>
      </c>
      <c r="R6739" s="86">
        <v>0.12585399999999999</v>
      </c>
      <c r="S6739" s="86">
        <v>0.66255500000000001</v>
      </c>
    </row>
    <row r="6740" spans="2:19" x14ac:dyDescent="0.2">
      <c r="B6740" s="33"/>
      <c r="C6740" s="171"/>
      <c r="D6740" s="33"/>
      <c r="E6740" s="33"/>
      <c r="F6740" s="33"/>
      <c r="G6740" s="33"/>
      <c r="H6740" s="33"/>
      <c r="I6740" s="171"/>
      <c r="J6740" s="33"/>
      <c r="K6740" s="33"/>
      <c r="L6740" s="84">
        <v>0.14510000000000001</v>
      </c>
      <c r="M6740" s="83">
        <v>6314.67</v>
      </c>
      <c r="N6740" s="83">
        <v>424.334</v>
      </c>
      <c r="O6740" s="83">
        <v>5890.33</v>
      </c>
      <c r="P6740" s="83">
        <v>848.66800000000001</v>
      </c>
      <c r="Q6740" s="83">
        <v>6739</v>
      </c>
      <c r="R6740" s="86">
        <v>0.12593399999999999</v>
      </c>
      <c r="S6740" s="86">
        <v>0.66301200000000005</v>
      </c>
    </row>
    <row r="6741" spans="2:19" x14ac:dyDescent="0.2">
      <c r="B6741" s="33"/>
      <c r="C6741" s="171"/>
      <c r="D6741" s="33"/>
      <c r="E6741" s="33"/>
      <c r="F6741" s="33"/>
      <c r="G6741" s="33"/>
      <c r="H6741" s="33"/>
      <c r="I6741" s="171"/>
      <c r="J6741" s="33"/>
      <c r="K6741" s="33"/>
      <c r="L6741" s="84">
        <v>0.1449</v>
      </c>
      <c r="M6741" s="83">
        <v>6315.33</v>
      </c>
      <c r="N6741" s="83">
        <v>424.666</v>
      </c>
      <c r="O6741" s="83">
        <v>5890.67</v>
      </c>
      <c r="P6741" s="83">
        <v>849.33100000000002</v>
      </c>
      <c r="Q6741" s="83">
        <v>6740</v>
      </c>
      <c r="R6741" s="86">
        <v>0.12601399999999999</v>
      </c>
      <c r="S6741" s="86">
        <v>0.66331700000000005</v>
      </c>
    </row>
    <row r="6742" spans="2:19" x14ac:dyDescent="0.2">
      <c r="B6742" s="33"/>
      <c r="C6742" s="171"/>
      <c r="D6742" s="33"/>
      <c r="E6742" s="33"/>
      <c r="F6742" s="33"/>
      <c r="G6742" s="33"/>
      <c r="H6742" s="33"/>
      <c r="I6742" s="171"/>
      <c r="J6742" s="33"/>
      <c r="K6742" s="33"/>
      <c r="L6742" s="84">
        <v>0.1447</v>
      </c>
      <c r="M6742" s="83">
        <v>6316</v>
      </c>
      <c r="N6742" s="83">
        <v>424.99700000000001</v>
      </c>
      <c r="O6742" s="83">
        <v>5891.01</v>
      </c>
      <c r="P6742" s="83">
        <v>849.995</v>
      </c>
      <c r="Q6742" s="83">
        <v>6741</v>
      </c>
      <c r="R6742" s="86">
        <v>0.12609300000000001</v>
      </c>
      <c r="S6742" s="86">
        <v>0.66392700000000004</v>
      </c>
    </row>
    <row r="6743" spans="2:19" x14ac:dyDescent="0.2">
      <c r="B6743" s="33"/>
      <c r="C6743" s="171"/>
      <c r="D6743" s="33"/>
      <c r="E6743" s="33"/>
      <c r="F6743" s="33"/>
      <c r="G6743" s="33"/>
      <c r="H6743" s="33"/>
      <c r="I6743" s="171"/>
      <c r="J6743" s="33"/>
      <c r="K6743" s="33"/>
      <c r="L6743" s="84">
        <v>0.1447</v>
      </c>
      <c r="M6743" s="83">
        <v>6316.67</v>
      </c>
      <c r="N6743" s="83">
        <v>425.32900000000001</v>
      </c>
      <c r="O6743" s="83">
        <v>5891.34</v>
      </c>
      <c r="P6743" s="83">
        <v>850.65899999999999</v>
      </c>
      <c r="Q6743" s="83">
        <v>6742</v>
      </c>
      <c r="R6743" s="86">
        <v>0.12617300000000001</v>
      </c>
      <c r="S6743" s="86">
        <v>0.66392700000000004</v>
      </c>
    </row>
    <row r="6744" spans="2:19" x14ac:dyDescent="0.2">
      <c r="B6744" s="33"/>
      <c r="C6744" s="171"/>
      <c r="D6744" s="33"/>
      <c r="E6744" s="33"/>
      <c r="F6744" s="33"/>
      <c r="G6744" s="33"/>
      <c r="H6744" s="33"/>
      <c r="I6744" s="171"/>
      <c r="J6744" s="33"/>
      <c r="K6744" s="33"/>
      <c r="L6744" s="84">
        <v>0.1447</v>
      </c>
      <c r="M6744" s="83">
        <v>6317.34</v>
      </c>
      <c r="N6744" s="83">
        <v>425.661</v>
      </c>
      <c r="O6744" s="83">
        <v>5891.68</v>
      </c>
      <c r="P6744" s="83">
        <v>851.32299999999998</v>
      </c>
      <c r="Q6744" s="83">
        <v>6743</v>
      </c>
      <c r="R6744" s="86">
        <v>0.126253</v>
      </c>
      <c r="S6744" s="86">
        <v>0.66392700000000004</v>
      </c>
    </row>
    <row r="6745" spans="2:19" x14ac:dyDescent="0.2">
      <c r="B6745" s="33"/>
      <c r="C6745" s="171"/>
      <c r="D6745" s="33"/>
      <c r="E6745" s="33"/>
      <c r="F6745" s="33"/>
      <c r="G6745" s="33"/>
      <c r="H6745" s="33"/>
      <c r="I6745" s="171"/>
      <c r="J6745" s="33"/>
      <c r="K6745" s="33"/>
      <c r="L6745" s="84">
        <v>0.14449999999999999</v>
      </c>
      <c r="M6745" s="83">
        <v>6318.01</v>
      </c>
      <c r="N6745" s="83">
        <v>425.99400000000003</v>
      </c>
      <c r="O6745" s="83">
        <v>5892.01</v>
      </c>
      <c r="P6745" s="83">
        <v>851.98699999999997</v>
      </c>
      <c r="Q6745" s="83">
        <v>6744</v>
      </c>
      <c r="R6745" s="86">
        <v>0.126333</v>
      </c>
      <c r="S6745" s="86">
        <v>0.66499399999999997</v>
      </c>
    </row>
    <row r="6746" spans="2:19" x14ac:dyDescent="0.2">
      <c r="B6746" s="33"/>
      <c r="C6746" s="171"/>
      <c r="D6746" s="33"/>
      <c r="E6746" s="33"/>
      <c r="F6746" s="33"/>
      <c r="G6746" s="33"/>
      <c r="H6746" s="33"/>
      <c r="I6746" s="171"/>
      <c r="J6746" s="33"/>
      <c r="K6746" s="33"/>
      <c r="L6746" s="84">
        <v>0.14449999999999999</v>
      </c>
      <c r="M6746" s="83">
        <v>6318.67</v>
      </c>
      <c r="N6746" s="83">
        <v>426.32600000000002</v>
      </c>
      <c r="O6746" s="83">
        <v>5892.35</v>
      </c>
      <c r="P6746" s="83">
        <v>852.65200000000004</v>
      </c>
      <c r="Q6746" s="83">
        <v>6745</v>
      </c>
      <c r="R6746" s="86">
        <v>0.126412</v>
      </c>
      <c r="S6746" s="86">
        <v>0.66499399999999997</v>
      </c>
    </row>
    <row r="6747" spans="2:19" x14ac:dyDescent="0.2">
      <c r="B6747" s="33"/>
      <c r="C6747" s="171"/>
      <c r="D6747" s="33"/>
      <c r="E6747" s="33"/>
      <c r="F6747" s="33"/>
      <c r="G6747" s="33"/>
      <c r="H6747" s="33"/>
      <c r="I6747" s="171"/>
      <c r="J6747" s="33"/>
      <c r="K6747" s="33"/>
      <c r="L6747" s="84">
        <v>0.14449999999999999</v>
      </c>
      <c r="M6747" s="83">
        <v>6319.34</v>
      </c>
      <c r="N6747" s="83">
        <v>426.65899999999999</v>
      </c>
      <c r="O6747" s="83">
        <v>5892.68</v>
      </c>
      <c r="P6747" s="83">
        <v>853.31700000000001</v>
      </c>
      <c r="Q6747" s="83">
        <v>6746</v>
      </c>
      <c r="R6747" s="86">
        <v>0.12649199999999999</v>
      </c>
      <c r="S6747" s="86">
        <v>0.66499399999999997</v>
      </c>
    </row>
    <row r="6748" spans="2:19" x14ac:dyDescent="0.2">
      <c r="B6748" s="33"/>
      <c r="C6748" s="171"/>
      <c r="D6748" s="33"/>
      <c r="E6748" s="33"/>
      <c r="F6748" s="33"/>
      <c r="G6748" s="33"/>
      <c r="H6748" s="33"/>
      <c r="I6748" s="171"/>
      <c r="J6748" s="33"/>
      <c r="K6748" s="33"/>
      <c r="L6748" s="84">
        <v>0.14449999999999999</v>
      </c>
      <c r="M6748" s="83">
        <v>6320.01</v>
      </c>
      <c r="N6748" s="83">
        <v>426.99099999999999</v>
      </c>
      <c r="O6748" s="83">
        <v>5893.02</v>
      </c>
      <c r="P6748" s="83">
        <v>853.98299999999995</v>
      </c>
      <c r="Q6748" s="83">
        <v>6747</v>
      </c>
      <c r="R6748" s="86">
        <v>0.12657199999999999</v>
      </c>
      <c r="S6748" s="86">
        <v>0.66499399999999997</v>
      </c>
    </row>
    <row r="6749" spans="2:19" x14ac:dyDescent="0.2">
      <c r="B6749" s="33"/>
      <c r="C6749" s="171"/>
      <c r="D6749" s="33"/>
      <c r="E6749" s="33"/>
      <c r="F6749" s="33"/>
      <c r="G6749" s="33"/>
      <c r="H6749" s="33"/>
      <c r="I6749" s="171"/>
      <c r="J6749" s="33"/>
      <c r="K6749" s="33"/>
      <c r="L6749" s="84">
        <v>0.14430000000000001</v>
      </c>
      <c r="M6749" s="83">
        <v>6320.68</v>
      </c>
      <c r="N6749" s="83">
        <v>427.32400000000001</v>
      </c>
      <c r="O6749" s="83">
        <v>5893.35</v>
      </c>
      <c r="P6749" s="83">
        <v>854.649</v>
      </c>
      <c r="Q6749" s="83">
        <v>6748</v>
      </c>
      <c r="R6749" s="86">
        <v>0.12665199999999999</v>
      </c>
      <c r="S6749" s="86">
        <v>0.66575600000000001</v>
      </c>
    </row>
    <row r="6750" spans="2:19" x14ac:dyDescent="0.2">
      <c r="B6750" s="33"/>
      <c r="C6750" s="171"/>
      <c r="D6750" s="33"/>
      <c r="E6750" s="33"/>
      <c r="F6750" s="33"/>
      <c r="G6750" s="33"/>
      <c r="H6750" s="33"/>
      <c r="I6750" s="171"/>
      <c r="J6750" s="33"/>
      <c r="K6750" s="33"/>
      <c r="L6750" s="84">
        <v>0.14419999999999999</v>
      </c>
      <c r="M6750" s="83">
        <v>6321.34</v>
      </c>
      <c r="N6750" s="83">
        <v>427.65699999999998</v>
      </c>
      <c r="O6750" s="83">
        <v>5893.69</v>
      </c>
      <c r="P6750" s="83">
        <v>855.31500000000005</v>
      </c>
      <c r="Q6750" s="83">
        <v>6749</v>
      </c>
      <c r="R6750" s="86">
        <v>0.12673200000000001</v>
      </c>
      <c r="S6750" s="86">
        <v>0.66605999999999999</v>
      </c>
    </row>
    <row r="6751" spans="2:19" x14ac:dyDescent="0.2">
      <c r="B6751" s="33"/>
      <c r="C6751" s="171"/>
      <c r="D6751" s="33"/>
      <c r="E6751" s="33"/>
      <c r="F6751" s="33"/>
      <c r="G6751" s="33"/>
      <c r="H6751" s="33"/>
      <c r="I6751" s="171"/>
      <c r="J6751" s="33"/>
      <c r="K6751" s="33"/>
      <c r="L6751" s="84">
        <v>0.14410000000000001</v>
      </c>
      <c r="M6751" s="83">
        <v>6322.01</v>
      </c>
      <c r="N6751" s="83">
        <v>427.99099999999999</v>
      </c>
      <c r="O6751" s="83">
        <v>5894.02</v>
      </c>
      <c r="P6751" s="83">
        <v>855.98099999999999</v>
      </c>
      <c r="Q6751" s="83">
        <v>6750</v>
      </c>
      <c r="R6751" s="86">
        <v>0.12681200000000001</v>
      </c>
      <c r="S6751" s="86">
        <v>0.66636499999999999</v>
      </c>
    </row>
    <row r="6752" spans="2:19" x14ac:dyDescent="0.2">
      <c r="B6752" s="33"/>
      <c r="C6752" s="171"/>
      <c r="D6752" s="33"/>
      <c r="E6752" s="33"/>
      <c r="F6752" s="33"/>
      <c r="G6752" s="33"/>
      <c r="H6752" s="33"/>
      <c r="I6752" s="171"/>
      <c r="J6752" s="33"/>
      <c r="K6752" s="33"/>
      <c r="L6752" s="84">
        <v>0.1439</v>
      </c>
      <c r="M6752" s="83">
        <v>6322.68</v>
      </c>
      <c r="N6752" s="83">
        <v>428.32400000000001</v>
      </c>
      <c r="O6752" s="83">
        <v>5894.35</v>
      </c>
      <c r="P6752" s="83">
        <v>856.64800000000002</v>
      </c>
      <c r="Q6752" s="83">
        <v>6751</v>
      </c>
      <c r="R6752" s="86">
        <v>0.126892</v>
      </c>
      <c r="S6752" s="86">
        <v>0.66666899999999996</v>
      </c>
    </row>
    <row r="6753" spans="2:19" x14ac:dyDescent="0.2">
      <c r="B6753" s="33"/>
      <c r="C6753" s="171"/>
      <c r="D6753" s="33"/>
      <c r="E6753" s="33"/>
      <c r="F6753" s="33"/>
      <c r="G6753" s="33"/>
      <c r="H6753" s="33"/>
      <c r="I6753" s="171"/>
      <c r="J6753" s="33"/>
      <c r="K6753" s="33"/>
      <c r="L6753" s="84">
        <v>0.14380000000000001</v>
      </c>
      <c r="M6753" s="83">
        <v>6323.34</v>
      </c>
      <c r="N6753" s="83">
        <v>428.65699999999998</v>
      </c>
      <c r="O6753" s="83">
        <v>5894.69</v>
      </c>
      <c r="P6753" s="83">
        <v>857.31500000000005</v>
      </c>
      <c r="Q6753" s="83">
        <v>6752</v>
      </c>
      <c r="R6753" s="86">
        <v>0.126972</v>
      </c>
      <c r="S6753" s="86">
        <v>0.66697300000000004</v>
      </c>
    </row>
    <row r="6754" spans="2:19" x14ac:dyDescent="0.2">
      <c r="B6754" s="33"/>
      <c r="C6754" s="171"/>
      <c r="D6754" s="33"/>
      <c r="E6754" s="33"/>
      <c r="F6754" s="33"/>
      <c r="G6754" s="33"/>
      <c r="H6754" s="33"/>
      <c r="I6754" s="171"/>
      <c r="J6754" s="33"/>
      <c r="K6754" s="33"/>
      <c r="L6754" s="84">
        <v>0.14369999999999999</v>
      </c>
      <c r="M6754" s="83">
        <v>6324.01</v>
      </c>
      <c r="N6754" s="83">
        <v>428.99099999999999</v>
      </c>
      <c r="O6754" s="83">
        <v>5895.02</v>
      </c>
      <c r="P6754" s="83">
        <v>857.98199999999997</v>
      </c>
      <c r="Q6754" s="83">
        <v>6753</v>
      </c>
      <c r="R6754" s="86">
        <v>0.127052</v>
      </c>
      <c r="S6754" s="86">
        <v>0.66742999999999997</v>
      </c>
    </row>
    <row r="6755" spans="2:19" x14ac:dyDescent="0.2">
      <c r="B6755" s="33"/>
      <c r="C6755" s="171"/>
      <c r="D6755" s="33"/>
      <c r="E6755" s="33"/>
      <c r="F6755" s="33"/>
      <c r="G6755" s="33"/>
      <c r="H6755" s="33"/>
      <c r="I6755" s="171"/>
      <c r="J6755" s="33"/>
      <c r="K6755" s="33"/>
      <c r="L6755" s="84">
        <v>0.14369999999999999</v>
      </c>
      <c r="M6755" s="83">
        <v>6324.68</v>
      </c>
      <c r="N6755" s="83">
        <v>429.32499999999999</v>
      </c>
      <c r="O6755" s="83">
        <v>5895.35</v>
      </c>
      <c r="P6755" s="83">
        <v>858.65</v>
      </c>
      <c r="Q6755" s="83">
        <v>6754</v>
      </c>
      <c r="R6755" s="86">
        <v>0.127132</v>
      </c>
      <c r="S6755" s="86">
        <v>0.66742999999999997</v>
      </c>
    </row>
    <row r="6756" spans="2:19" x14ac:dyDescent="0.2">
      <c r="B6756" s="33"/>
      <c r="C6756" s="171"/>
      <c r="D6756" s="33"/>
      <c r="E6756" s="33"/>
      <c r="F6756" s="33"/>
      <c r="G6756" s="33"/>
      <c r="H6756" s="33"/>
      <c r="I6756" s="171"/>
      <c r="J6756" s="33"/>
      <c r="K6756" s="33"/>
      <c r="L6756" s="84">
        <v>0.14349999999999999</v>
      </c>
      <c r="M6756" s="83">
        <v>6325.34</v>
      </c>
      <c r="N6756" s="83">
        <v>429.65899999999999</v>
      </c>
      <c r="O6756" s="83">
        <v>5895.68</v>
      </c>
      <c r="P6756" s="83">
        <v>859.31700000000001</v>
      </c>
      <c r="Q6756" s="83">
        <v>6755</v>
      </c>
      <c r="R6756" s="86">
        <v>0.12721199999999999</v>
      </c>
      <c r="S6756" s="86">
        <v>0.66788599999999998</v>
      </c>
    </row>
    <row r="6757" spans="2:19" x14ac:dyDescent="0.2">
      <c r="B6757" s="33"/>
      <c r="C6757" s="171"/>
      <c r="D6757" s="33"/>
      <c r="E6757" s="33"/>
      <c r="F6757" s="33"/>
      <c r="G6757" s="33"/>
      <c r="H6757" s="33"/>
      <c r="I6757" s="171"/>
      <c r="J6757" s="33"/>
      <c r="K6757" s="33"/>
      <c r="L6757" s="84">
        <v>0.14299999999999999</v>
      </c>
      <c r="M6757" s="83">
        <v>6326.01</v>
      </c>
      <c r="N6757" s="83">
        <v>429.99299999999999</v>
      </c>
      <c r="O6757" s="83">
        <v>5896.01</v>
      </c>
      <c r="P6757" s="83">
        <v>859.98599999999999</v>
      </c>
      <c r="Q6757" s="83">
        <v>6756</v>
      </c>
      <c r="R6757" s="86">
        <v>0.12729199999999999</v>
      </c>
      <c r="S6757" s="86">
        <v>0.66818999999999995</v>
      </c>
    </row>
    <row r="6758" spans="2:19" x14ac:dyDescent="0.2">
      <c r="B6758" s="33"/>
      <c r="C6758" s="171"/>
      <c r="D6758" s="33"/>
      <c r="E6758" s="33"/>
      <c r="F6758" s="33"/>
      <c r="G6758" s="33"/>
      <c r="H6758" s="33"/>
      <c r="I6758" s="171"/>
      <c r="J6758" s="33"/>
      <c r="K6758" s="33"/>
      <c r="L6758" s="84">
        <v>0.1429</v>
      </c>
      <c r="M6758" s="83">
        <v>6326.67</v>
      </c>
      <c r="N6758" s="83">
        <v>430.327</v>
      </c>
      <c r="O6758" s="83">
        <v>5896.35</v>
      </c>
      <c r="P6758" s="83">
        <v>860.654</v>
      </c>
      <c r="Q6758" s="83">
        <v>6757</v>
      </c>
      <c r="R6758" s="86">
        <v>0.12737200000000001</v>
      </c>
      <c r="S6758" s="86">
        <v>0.66864599999999996</v>
      </c>
    </row>
    <row r="6759" spans="2:19" x14ac:dyDescent="0.2">
      <c r="B6759" s="33"/>
      <c r="C6759" s="171"/>
      <c r="D6759" s="33"/>
      <c r="E6759" s="33"/>
      <c r="F6759" s="33"/>
      <c r="G6759" s="33"/>
      <c r="H6759" s="33"/>
      <c r="I6759" s="171"/>
      <c r="J6759" s="33"/>
      <c r="K6759" s="33"/>
      <c r="L6759" s="84">
        <v>0.1429</v>
      </c>
      <c r="M6759" s="83">
        <v>6327.34</v>
      </c>
      <c r="N6759" s="83">
        <v>430.661</v>
      </c>
      <c r="O6759" s="83">
        <v>5896.68</v>
      </c>
      <c r="P6759" s="83">
        <v>861.32299999999998</v>
      </c>
      <c r="Q6759" s="83">
        <v>6758</v>
      </c>
      <c r="R6759" s="86">
        <v>0.12745200000000001</v>
      </c>
      <c r="S6759" s="86">
        <v>0.66864599999999996</v>
      </c>
    </row>
    <row r="6760" spans="2:19" x14ac:dyDescent="0.2">
      <c r="B6760" s="33"/>
      <c r="C6760" s="171"/>
      <c r="D6760" s="33"/>
      <c r="E6760" s="33"/>
      <c r="F6760" s="33"/>
      <c r="G6760" s="33"/>
      <c r="H6760" s="33"/>
      <c r="I6760" s="171"/>
      <c r="J6760" s="33"/>
      <c r="K6760" s="33"/>
      <c r="L6760" s="84">
        <v>0.14280000000000001</v>
      </c>
      <c r="M6760" s="83">
        <v>6328</v>
      </c>
      <c r="N6760" s="83">
        <v>430.99599999999998</v>
      </c>
      <c r="O6760" s="83">
        <v>5897.01</v>
      </c>
      <c r="P6760" s="83">
        <v>861.99199999999996</v>
      </c>
      <c r="Q6760" s="83">
        <v>6759</v>
      </c>
      <c r="R6760" s="86">
        <v>0.12753200000000001</v>
      </c>
      <c r="S6760" s="86">
        <v>0.669103</v>
      </c>
    </row>
    <row r="6761" spans="2:19" x14ac:dyDescent="0.2">
      <c r="B6761" s="33"/>
      <c r="C6761" s="171"/>
      <c r="D6761" s="33"/>
      <c r="E6761" s="33"/>
      <c r="F6761" s="33"/>
      <c r="G6761" s="33"/>
      <c r="H6761" s="33"/>
      <c r="I6761" s="171"/>
      <c r="J6761" s="33"/>
      <c r="K6761" s="33"/>
      <c r="L6761" s="84">
        <v>0.14269999999999999</v>
      </c>
      <c r="M6761" s="83">
        <v>6328.67</v>
      </c>
      <c r="N6761" s="83">
        <v>431.33100000000002</v>
      </c>
      <c r="O6761" s="83">
        <v>5897.34</v>
      </c>
      <c r="P6761" s="83">
        <v>862.66099999999994</v>
      </c>
      <c r="Q6761" s="83">
        <v>6760</v>
      </c>
      <c r="R6761" s="86">
        <v>0.127613</v>
      </c>
      <c r="S6761" s="86">
        <v>0.66940599999999995</v>
      </c>
    </row>
    <row r="6762" spans="2:19" x14ac:dyDescent="0.2">
      <c r="B6762" s="33"/>
      <c r="C6762" s="171"/>
      <c r="D6762" s="33"/>
      <c r="E6762" s="33"/>
      <c r="F6762" s="33"/>
      <c r="G6762" s="33"/>
      <c r="H6762" s="33"/>
      <c r="I6762" s="171"/>
      <c r="J6762" s="33"/>
      <c r="K6762" s="33"/>
      <c r="L6762" s="84">
        <v>0.14249999999999999</v>
      </c>
      <c r="M6762" s="83">
        <v>6329.33</v>
      </c>
      <c r="N6762" s="83">
        <v>431.666</v>
      </c>
      <c r="O6762" s="83">
        <v>5897.67</v>
      </c>
      <c r="P6762" s="83">
        <v>863.33100000000002</v>
      </c>
      <c r="Q6762" s="83">
        <v>6761</v>
      </c>
      <c r="R6762" s="86">
        <v>0.127693</v>
      </c>
      <c r="S6762" s="86">
        <v>0.66971000000000003</v>
      </c>
    </row>
    <row r="6763" spans="2:19" x14ac:dyDescent="0.2">
      <c r="B6763" s="33"/>
      <c r="C6763" s="171"/>
      <c r="D6763" s="33"/>
      <c r="E6763" s="33"/>
      <c r="F6763" s="33"/>
      <c r="G6763" s="33"/>
      <c r="H6763" s="33"/>
      <c r="I6763" s="171"/>
      <c r="J6763" s="33"/>
      <c r="K6763" s="33"/>
      <c r="L6763" s="84">
        <v>0.1424</v>
      </c>
      <c r="M6763" s="83">
        <v>6330</v>
      </c>
      <c r="N6763" s="83">
        <v>432.00099999999998</v>
      </c>
      <c r="O6763" s="83">
        <v>5898</v>
      </c>
      <c r="P6763" s="83">
        <v>864.00099999999998</v>
      </c>
      <c r="Q6763" s="83">
        <v>6762</v>
      </c>
      <c r="R6763" s="86">
        <v>0.127773</v>
      </c>
      <c r="S6763" s="86">
        <v>0.67016600000000004</v>
      </c>
    </row>
    <row r="6764" spans="2:19" x14ac:dyDescent="0.2">
      <c r="B6764" s="33"/>
      <c r="C6764" s="171"/>
      <c r="D6764" s="33"/>
      <c r="E6764" s="33"/>
      <c r="F6764" s="33"/>
      <c r="G6764" s="33"/>
      <c r="H6764" s="33"/>
      <c r="I6764" s="171"/>
      <c r="J6764" s="33"/>
      <c r="K6764" s="33"/>
      <c r="L6764" s="84">
        <v>0.1424</v>
      </c>
      <c r="M6764" s="83">
        <v>6330.66</v>
      </c>
      <c r="N6764" s="83">
        <v>432.33600000000001</v>
      </c>
      <c r="O6764" s="83">
        <v>5898.33</v>
      </c>
      <c r="P6764" s="83">
        <v>864.67100000000005</v>
      </c>
      <c r="Q6764" s="83">
        <v>6763</v>
      </c>
      <c r="R6764" s="86">
        <v>0.12785299999999999</v>
      </c>
      <c r="S6764" s="86">
        <v>0.67016600000000004</v>
      </c>
    </row>
    <row r="6765" spans="2:19" x14ac:dyDescent="0.2">
      <c r="B6765" s="33"/>
      <c r="C6765" s="171"/>
      <c r="D6765" s="33"/>
      <c r="E6765" s="33"/>
      <c r="F6765" s="33"/>
      <c r="G6765" s="33"/>
      <c r="H6765" s="33"/>
      <c r="I6765" s="171"/>
      <c r="J6765" s="33"/>
      <c r="K6765" s="33"/>
      <c r="L6765" s="84">
        <v>0.14219999999999999</v>
      </c>
      <c r="M6765" s="83">
        <v>6331.33</v>
      </c>
      <c r="N6765" s="83">
        <v>432.67099999999999</v>
      </c>
      <c r="O6765" s="83">
        <v>5898.66</v>
      </c>
      <c r="P6765" s="83">
        <v>865.34199999999998</v>
      </c>
      <c r="Q6765" s="83">
        <v>6764</v>
      </c>
      <c r="R6765" s="86">
        <v>0.12793299999999999</v>
      </c>
      <c r="S6765" s="86">
        <v>0.67062200000000005</v>
      </c>
    </row>
    <row r="6766" spans="2:19" x14ac:dyDescent="0.2">
      <c r="B6766" s="33"/>
      <c r="C6766" s="171"/>
      <c r="D6766" s="33"/>
      <c r="E6766" s="33"/>
      <c r="F6766" s="33"/>
      <c r="G6766" s="33"/>
      <c r="H6766" s="33"/>
      <c r="I6766" s="171"/>
      <c r="J6766" s="33"/>
      <c r="K6766" s="33"/>
      <c r="L6766" s="84">
        <v>0.1421</v>
      </c>
      <c r="M6766" s="83">
        <v>6331.99</v>
      </c>
      <c r="N6766" s="83">
        <v>433.00700000000001</v>
      </c>
      <c r="O6766" s="83">
        <v>5898.99</v>
      </c>
      <c r="P6766" s="83">
        <v>866.01300000000003</v>
      </c>
      <c r="Q6766" s="83">
        <v>6765</v>
      </c>
      <c r="R6766" s="86">
        <v>0.12801399999999999</v>
      </c>
      <c r="S6766" s="86">
        <v>0.67092600000000002</v>
      </c>
    </row>
    <row r="6767" spans="2:19" x14ac:dyDescent="0.2">
      <c r="B6767" s="33"/>
      <c r="C6767" s="171"/>
      <c r="D6767" s="33"/>
      <c r="E6767" s="33"/>
      <c r="F6767" s="33"/>
      <c r="G6767" s="33"/>
      <c r="H6767" s="33"/>
      <c r="I6767" s="171"/>
      <c r="J6767" s="33"/>
      <c r="K6767" s="33"/>
      <c r="L6767" s="84">
        <v>0.14199999999999999</v>
      </c>
      <c r="M6767" s="83">
        <v>6332.66</v>
      </c>
      <c r="N6767" s="83">
        <v>433.34199999999998</v>
      </c>
      <c r="O6767" s="83">
        <v>5899.32</v>
      </c>
      <c r="P6767" s="83">
        <v>866.68399999999997</v>
      </c>
      <c r="Q6767" s="83">
        <v>6766</v>
      </c>
      <c r="R6767" s="86">
        <v>0.12809400000000001</v>
      </c>
      <c r="S6767" s="86">
        <v>0.67122899999999996</v>
      </c>
    </row>
    <row r="6768" spans="2:19" x14ac:dyDescent="0.2">
      <c r="B6768" s="33"/>
      <c r="C6768" s="171"/>
      <c r="D6768" s="33"/>
      <c r="E6768" s="33"/>
      <c r="F6768" s="33"/>
      <c r="G6768" s="33"/>
      <c r="H6768" s="33"/>
      <c r="I6768" s="171"/>
      <c r="J6768" s="33"/>
      <c r="K6768" s="33"/>
      <c r="L6768" s="84">
        <v>0.1419</v>
      </c>
      <c r="M6768" s="83">
        <v>6333.32</v>
      </c>
      <c r="N6768" s="83">
        <v>433.678</v>
      </c>
      <c r="O6768" s="83">
        <v>5899.64</v>
      </c>
      <c r="P6768" s="83">
        <v>867.35599999999999</v>
      </c>
      <c r="Q6768" s="83">
        <v>6767</v>
      </c>
      <c r="R6768" s="86">
        <v>0.12817400000000001</v>
      </c>
      <c r="S6768" s="86">
        <v>0.67153300000000005</v>
      </c>
    </row>
    <row r="6769" spans="2:19" x14ac:dyDescent="0.2">
      <c r="B6769" s="33"/>
      <c r="C6769" s="171"/>
      <c r="D6769" s="33"/>
      <c r="E6769" s="33"/>
      <c r="F6769" s="33"/>
      <c r="G6769" s="33"/>
      <c r="H6769" s="33"/>
      <c r="I6769" s="171"/>
      <c r="J6769" s="33"/>
      <c r="K6769" s="33"/>
      <c r="L6769" s="84">
        <v>0.14180000000000001</v>
      </c>
      <c r="M6769" s="83">
        <v>6333.99</v>
      </c>
      <c r="N6769" s="83">
        <v>434.01400000000001</v>
      </c>
      <c r="O6769" s="83">
        <v>5899.97</v>
      </c>
      <c r="P6769" s="83">
        <v>868.02800000000002</v>
      </c>
      <c r="Q6769" s="83">
        <v>6768</v>
      </c>
      <c r="R6769" s="86">
        <v>0.12825500000000001</v>
      </c>
      <c r="S6769" s="86">
        <v>0.67198800000000003</v>
      </c>
    </row>
    <row r="6770" spans="2:19" x14ac:dyDescent="0.2">
      <c r="B6770" s="33"/>
      <c r="C6770" s="171"/>
      <c r="D6770" s="33"/>
      <c r="E6770" s="33"/>
      <c r="F6770" s="33"/>
      <c r="G6770" s="33"/>
      <c r="H6770" s="33"/>
      <c r="I6770" s="171"/>
      <c r="J6770" s="33"/>
      <c r="K6770" s="33"/>
      <c r="L6770" s="84">
        <v>0.14180000000000001</v>
      </c>
      <c r="M6770" s="83">
        <v>6334.65</v>
      </c>
      <c r="N6770" s="83">
        <v>434.35</v>
      </c>
      <c r="O6770" s="83">
        <v>5900.3</v>
      </c>
      <c r="P6770" s="83">
        <v>868.7</v>
      </c>
      <c r="Q6770" s="83">
        <v>6769</v>
      </c>
      <c r="R6770" s="86">
        <v>0.128335</v>
      </c>
      <c r="S6770" s="86">
        <v>0.67198800000000003</v>
      </c>
    </row>
    <row r="6771" spans="2:19" x14ac:dyDescent="0.2">
      <c r="B6771" s="33"/>
      <c r="C6771" s="171"/>
      <c r="D6771" s="33"/>
      <c r="E6771" s="33"/>
      <c r="F6771" s="33"/>
      <c r="G6771" s="33"/>
      <c r="H6771" s="33"/>
      <c r="I6771" s="171"/>
      <c r="J6771" s="33"/>
      <c r="K6771" s="33"/>
      <c r="L6771" s="84">
        <v>0.1416</v>
      </c>
      <c r="M6771" s="83">
        <v>6335.31</v>
      </c>
      <c r="N6771" s="83">
        <v>434.68599999999998</v>
      </c>
      <c r="O6771" s="83">
        <v>5900.63</v>
      </c>
      <c r="P6771" s="83">
        <v>869.37199999999996</v>
      </c>
      <c r="Q6771" s="83">
        <v>6770</v>
      </c>
      <c r="R6771" s="86">
        <v>0.128415</v>
      </c>
      <c r="S6771" s="86">
        <v>0.67244300000000001</v>
      </c>
    </row>
    <row r="6772" spans="2:19" x14ac:dyDescent="0.2">
      <c r="B6772" s="33"/>
      <c r="C6772" s="171"/>
      <c r="D6772" s="33"/>
      <c r="E6772" s="33"/>
      <c r="F6772" s="33"/>
      <c r="G6772" s="33"/>
      <c r="H6772" s="33"/>
      <c r="I6772" s="171"/>
      <c r="J6772" s="33"/>
      <c r="K6772" s="33"/>
      <c r="L6772" s="84">
        <v>0.14149999999999999</v>
      </c>
      <c r="M6772" s="83">
        <v>6335.98</v>
      </c>
      <c r="N6772" s="83">
        <v>435.02199999999999</v>
      </c>
      <c r="O6772" s="83">
        <v>5900.96</v>
      </c>
      <c r="P6772" s="83">
        <v>870.04499999999996</v>
      </c>
      <c r="Q6772" s="83">
        <v>6771</v>
      </c>
      <c r="R6772" s="86">
        <v>0.128496</v>
      </c>
      <c r="S6772" s="86">
        <v>0.672898</v>
      </c>
    </row>
    <row r="6773" spans="2:19" x14ac:dyDescent="0.2">
      <c r="B6773" s="33"/>
      <c r="C6773" s="171"/>
      <c r="D6773" s="33"/>
      <c r="E6773" s="33"/>
      <c r="F6773" s="33"/>
      <c r="G6773" s="33"/>
      <c r="H6773" s="33"/>
      <c r="I6773" s="171"/>
      <c r="J6773" s="33"/>
      <c r="K6773" s="33"/>
      <c r="L6773" s="84">
        <v>0.14149999999999999</v>
      </c>
      <c r="M6773" s="83">
        <v>6336.64</v>
      </c>
      <c r="N6773" s="83">
        <v>435.35899999999998</v>
      </c>
      <c r="O6773" s="83">
        <v>5901.28</v>
      </c>
      <c r="P6773" s="83">
        <v>870.71799999999996</v>
      </c>
      <c r="Q6773" s="83">
        <v>6772</v>
      </c>
      <c r="R6773" s="86">
        <v>0.128576</v>
      </c>
      <c r="S6773" s="86">
        <v>0.672898</v>
      </c>
    </row>
    <row r="6774" spans="2:19" x14ac:dyDescent="0.2">
      <c r="B6774" s="33"/>
      <c r="C6774" s="171"/>
      <c r="D6774" s="33"/>
      <c r="E6774" s="33"/>
      <c r="F6774" s="33"/>
      <c r="G6774" s="33"/>
      <c r="H6774" s="33"/>
      <c r="I6774" s="171"/>
      <c r="J6774" s="33"/>
      <c r="K6774" s="33"/>
      <c r="L6774" s="84">
        <v>0.1414</v>
      </c>
      <c r="M6774" s="83">
        <v>6337.3</v>
      </c>
      <c r="N6774" s="83">
        <v>435.69600000000003</v>
      </c>
      <c r="O6774" s="83">
        <v>5901.61</v>
      </c>
      <c r="P6774" s="83">
        <v>871.39099999999996</v>
      </c>
      <c r="Q6774" s="83">
        <v>6773</v>
      </c>
      <c r="R6774" s="86">
        <v>0.12865699999999999</v>
      </c>
      <c r="S6774" s="86">
        <v>0.67335299999999998</v>
      </c>
    </row>
    <row r="6775" spans="2:19" x14ac:dyDescent="0.2">
      <c r="B6775" s="33"/>
      <c r="C6775" s="171"/>
      <c r="D6775" s="33"/>
      <c r="E6775" s="33"/>
      <c r="F6775" s="33"/>
      <c r="G6775" s="33"/>
      <c r="H6775" s="33"/>
      <c r="I6775" s="171"/>
      <c r="J6775" s="33"/>
      <c r="K6775" s="33"/>
      <c r="L6775" s="84">
        <v>0.14130000000000001</v>
      </c>
      <c r="M6775" s="83">
        <v>6337.97</v>
      </c>
      <c r="N6775" s="83">
        <v>436.03300000000002</v>
      </c>
      <c r="O6775" s="83">
        <v>5901.93</v>
      </c>
      <c r="P6775" s="83">
        <v>872.06500000000005</v>
      </c>
      <c r="Q6775" s="83">
        <v>6774</v>
      </c>
      <c r="R6775" s="86">
        <v>0.12873699999999999</v>
      </c>
      <c r="S6775" s="86">
        <v>0.67365699999999995</v>
      </c>
    </row>
    <row r="6776" spans="2:19" x14ac:dyDescent="0.2">
      <c r="B6776" s="33"/>
      <c r="C6776" s="171"/>
      <c r="D6776" s="33"/>
      <c r="E6776" s="33"/>
      <c r="F6776" s="33"/>
      <c r="G6776" s="33"/>
      <c r="H6776" s="33"/>
      <c r="I6776" s="171"/>
      <c r="J6776" s="33"/>
      <c r="K6776" s="33"/>
      <c r="L6776" s="84">
        <v>0.14119999999999999</v>
      </c>
      <c r="M6776" s="83">
        <v>6338.63</v>
      </c>
      <c r="N6776" s="83">
        <v>436.36900000000003</v>
      </c>
      <c r="O6776" s="83">
        <v>5902.26</v>
      </c>
      <c r="P6776" s="83">
        <v>872.73900000000003</v>
      </c>
      <c r="Q6776" s="83">
        <v>6775</v>
      </c>
      <c r="R6776" s="86">
        <v>0.12881799999999999</v>
      </c>
      <c r="S6776" s="86">
        <v>0.67396</v>
      </c>
    </row>
    <row r="6777" spans="2:19" x14ac:dyDescent="0.2">
      <c r="B6777" s="33"/>
      <c r="C6777" s="171"/>
      <c r="D6777" s="33"/>
      <c r="E6777" s="33"/>
      <c r="F6777" s="33"/>
      <c r="G6777" s="33"/>
      <c r="H6777" s="33"/>
      <c r="I6777" s="171"/>
      <c r="J6777" s="33"/>
      <c r="K6777" s="33"/>
      <c r="L6777" s="84">
        <v>0.1411</v>
      </c>
      <c r="M6777" s="83">
        <v>6339.29</v>
      </c>
      <c r="N6777" s="83">
        <v>436.70699999999999</v>
      </c>
      <c r="O6777" s="83">
        <v>5902.59</v>
      </c>
      <c r="P6777" s="83">
        <v>873.41300000000001</v>
      </c>
      <c r="Q6777" s="83">
        <v>6776</v>
      </c>
      <c r="R6777" s="86">
        <v>0.12889800000000001</v>
      </c>
      <c r="S6777" s="86">
        <v>0.67426299999999995</v>
      </c>
    </row>
    <row r="6778" spans="2:19" x14ac:dyDescent="0.2">
      <c r="B6778" s="33"/>
      <c r="C6778" s="171"/>
      <c r="D6778" s="33"/>
      <c r="E6778" s="33"/>
      <c r="F6778" s="33"/>
      <c r="G6778" s="33"/>
      <c r="H6778" s="33"/>
      <c r="I6778" s="171"/>
      <c r="J6778" s="33"/>
      <c r="K6778" s="33"/>
      <c r="L6778" s="84">
        <v>0.14099999999999999</v>
      </c>
      <c r="M6778" s="83">
        <v>6339.96</v>
      </c>
      <c r="N6778" s="83">
        <v>437.04399999999998</v>
      </c>
      <c r="O6778" s="83">
        <v>5902.91</v>
      </c>
      <c r="P6778" s="83">
        <v>874.08799999999997</v>
      </c>
      <c r="Q6778" s="83">
        <v>6777</v>
      </c>
      <c r="R6778" s="86">
        <v>0.12897900000000001</v>
      </c>
      <c r="S6778" s="86">
        <v>0.674566</v>
      </c>
    </row>
    <row r="6779" spans="2:19" x14ac:dyDescent="0.2">
      <c r="B6779" s="33"/>
      <c r="C6779" s="171"/>
      <c r="D6779" s="33"/>
      <c r="E6779" s="33"/>
      <c r="F6779" s="33"/>
      <c r="G6779" s="33"/>
      <c r="H6779" s="33"/>
      <c r="I6779" s="171"/>
      <c r="J6779" s="33"/>
      <c r="K6779" s="33"/>
      <c r="L6779" s="84">
        <v>0.14080000000000001</v>
      </c>
      <c r="M6779" s="83">
        <v>6340.62</v>
      </c>
      <c r="N6779" s="83">
        <v>437.38099999999997</v>
      </c>
      <c r="O6779" s="83">
        <v>5903.24</v>
      </c>
      <c r="P6779" s="83">
        <v>874.76300000000003</v>
      </c>
      <c r="Q6779" s="83">
        <v>6778</v>
      </c>
      <c r="R6779" s="86">
        <v>0.12905900000000001</v>
      </c>
      <c r="S6779" s="86">
        <v>0.67501999999999995</v>
      </c>
    </row>
    <row r="6780" spans="2:19" x14ac:dyDescent="0.2">
      <c r="B6780" s="33"/>
      <c r="C6780" s="171"/>
      <c r="D6780" s="33"/>
      <c r="E6780" s="33"/>
      <c r="F6780" s="33"/>
      <c r="G6780" s="33"/>
      <c r="H6780" s="33"/>
      <c r="I6780" s="171"/>
      <c r="J6780" s="33"/>
      <c r="K6780" s="33"/>
      <c r="L6780" s="84">
        <v>0.14080000000000001</v>
      </c>
      <c r="M6780" s="83">
        <v>6341.28</v>
      </c>
      <c r="N6780" s="83">
        <v>437.71899999999999</v>
      </c>
      <c r="O6780" s="83">
        <v>5903.56</v>
      </c>
      <c r="P6780" s="83">
        <v>875.43799999999999</v>
      </c>
      <c r="Q6780" s="83">
        <v>6779</v>
      </c>
      <c r="R6780" s="86">
        <v>0.12914</v>
      </c>
      <c r="S6780" s="86">
        <v>0.67501999999999995</v>
      </c>
    </row>
    <row r="6781" spans="2:19" x14ac:dyDescent="0.2">
      <c r="B6781" s="33"/>
      <c r="C6781" s="171"/>
      <c r="D6781" s="33"/>
      <c r="E6781" s="33"/>
      <c r="F6781" s="33"/>
      <c r="G6781" s="33"/>
      <c r="H6781" s="33"/>
      <c r="I6781" s="171"/>
      <c r="J6781" s="33"/>
      <c r="K6781" s="33"/>
      <c r="L6781" s="84">
        <v>0.14069999999999999</v>
      </c>
      <c r="M6781" s="83">
        <v>6341.94</v>
      </c>
      <c r="N6781" s="83">
        <v>438.05700000000002</v>
      </c>
      <c r="O6781" s="83">
        <v>5903.89</v>
      </c>
      <c r="P6781" s="83">
        <v>876.11300000000006</v>
      </c>
      <c r="Q6781" s="83">
        <v>6780</v>
      </c>
      <c r="R6781" s="86">
        <v>0.12922</v>
      </c>
      <c r="S6781" s="86">
        <v>0.67547500000000005</v>
      </c>
    </row>
    <row r="6782" spans="2:19" x14ac:dyDescent="0.2">
      <c r="B6782" s="33"/>
      <c r="C6782" s="171"/>
      <c r="D6782" s="33"/>
      <c r="E6782" s="33"/>
      <c r="F6782" s="33"/>
      <c r="G6782" s="33"/>
      <c r="H6782" s="33"/>
      <c r="I6782" s="171"/>
      <c r="J6782" s="33"/>
      <c r="K6782" s="33"/>
      <c r="L6782" s="84">
        <v>0.1406</v>
      </c>
      <c r="M6782" s="83">
        <v>6342.61</v>
      </c>
      <c r="N6782" s="83">
        <v>438.39499999999998</v>
      </c>
      <c r="O6782" s="83">
        <v>5904.21</v>
      </c>
      <c r="P6782" s="83">
        <v>876.78899999999999</v>
      </c>
      <c r="Q6782" s="83">
        <v>6781</v>
      </c>
      <c r="R6782" s="86">
        <v>0.129301</v>
      </c>
      <c r="S6782" s="86">
        <v>0.67577799999999999</v>
      </c>
    </row>
    <row r="6783" spans="2:19" x14ac:dyDescent="0.2">
      <c r="B6783" s="33"/>
      <c r="C6783" s="171"/>
      <c r="D6783" s="33"/>
      <c r="E6783" s="33"/>
      <c r="F6783" s="33"/>
      <c r="G6783" s="33"/>
      <c r="H6783" s="33"/>
      <c r="I6783" s="171"/>
      <c r="J6783" s="33"/>
      <c r="K6783" s="33"/>
      <c r="L6783" s="84">
        <v>0.14050000000000001</v>
      </c>
      <c r="M6783" s="83">
        <v>6343.27</v>
      </c>
      <c r="N6783" s="83">
        <v>438.733</v>
      </c>
      <c r="O6783" s="83">
        <v>5904.53</v>
      </c>
      <c r="P6783" s="83">
        <v>877.46500000000003</v>
      </c>
      <c r="Q6783" s="83">
        <v>6782</v>
      </c>
      <c r="R6783" s="86">
        <v>0.129381</v>
      </c>
      <c r="S6783" s="86">
        <v>0.67608000000000001</v>
      </c>
    </row>
    <row r="6784" spans="2:19" x14ac:dyDescent="0.2">
      <c r="B6784" s="33"/>
      <c r="C6784" s="171"/>
      <c r="D6784" s="33"/>
      <c r="E6784" s="33"/>
      <c r="F6784" s="33"/>
      <c r="G6784" s="33"/>
      <c r="H6784" s="33"/>
      <c r="I6784" s="171"/>
      <c r="J6784" s="33"/>
      <c r="K6784" s="33"/>
      <c r="L6784" s="84">
        <v>0.1404</v>
      </c>
      <c r="M6784" s="83">
        <v>6343.93</v>
      </c>
      <c r="N6784" s="83">
        <v>439.07100000000003</v>
      </c>
      <c r="O6784" s="83">
        <v>5904.86</v>
      </c>
      <c r="P6784" s="83">
        <v>878.14200000000005</v>
      </c>
      <c r="Q6784" s="83">
        <v>6783</v>
      </c>
      <c r="R6784" s="86">
        <v>0.12946199999999999</v>
      </c>
      <c r="S6784" s="86">
        <v>0.67638299999999996</v>
      </c>
    </row>
    <row r="6785" spans="2:19" x14ac:dyDescent="0.2">
      <c r="B6785" s="33"/>
      <c r="C6785" s="171"/>
      <c r="D6785" s="33"/>
      <c r="E6785" s="33"/>
      <c r="F6785" s="33"/>
      <c r="G6785" s="33"/>
      <c r="H6785" s="33"/>
      <c r="I6785" s="171"/>
      <c r="J6785" s="33"/>
      <c r="K6785" s="33"/>
      <c r="L6785" s="84">
        <v>0.14030000000000001</v>
      </c>
      <c r="M6785" s="83">
        <v>6344.59</v>
      </c>
      <c r="N6785" s="83">
        <v>439.40899999999999</v>
      </c>
      <c r="O6785" s="83">
        <v>5905.18</v>
      </c>
      <c r="P6785" s="83">
        <v>878.81799999999998</v>
      </c>
      <c r="Q6785" s="83">
        <v>6784</v>
      </c>
      <c r="R6785" s="86">
        <v>0.12954299999999999</v>
      </c>
      <c r="S6785" s="86">
        <v>0.67683700000000002</v>
      </c>
    </row>
    <row r="6786" spans="2:19" x14ac:dyDescent="0.2">
      <c r="B6786" s="33"/>
      <c r="C6786" s="171"/>
      <c r="D6786" s="33"/>
      <c r="E6786" s="33"/>
      <c r="F6786" s="33"/>
      <c r="G6786" s="33"/>
      <c r="H6786" s="33"/>
      <c r="I6786" s="171"/>
      <c r="J6786" s="33"/>
      <c r="K6786" s="33"/>
      <c r="L6786" s="84">
        <v>0.14030000000000001</v>
      </c>
      <c r="M6786" s="83">
        <v>6345.25</v>
      </c>
      <c r="N6786" s="83">
        <v>439.74799999999999</v>
      </c>
      <c r="O6786" s="83">
        <v>5905.5</v>
      </c>
      <c r="P6786" s="83">
        <v>879.495</v>
      </c>
      <c r="Q6786" s="83">
        <v>6785</v>
      </c>
      <c r="R6786" s="86">
        <v>0.12962299999999999</v>
      </c>
      <c r="S6786" s="86">
        <v>0.67683700000000002</v>
      </c>
    </row>
    <row r="6787" spans="2:19" x14ac:dyDescent="0.2">
      <c r="B6787" s="33"/>
      <c r="C6787" s="171"/>
      <c r="D6787" s="33"/>
      <c r="E6787" s="33"/>
      <c r="F6787" s="33"/>
      <c r="G6787" s="33"/>
      <c r="H6787" s="33"/>
      <c r="I6787" s="171"/>
      <c r="J6787" s="33"/>
      <c r="K6787" s="33"/>
      <c r="L6787" s="84">
        <v>0.14019999999999999</v>
      </c>
      <c r="M6787" s="83">
        <v>6345.91</v>
      </c>
      <c r="N6787" s="83">
        <v>440.08600000000001</v>
      </c>
      <c r="O6787" s="83">
        <v>5905.83</v>
      </c>
      <c r="P6787" s="83">
        <v>880.173</v>
      </c>
      <c r="Q6787" s="83">
        <v>6786</v>
      </c>
      <c r="R6787" s="86">
        <v>0.12970400000000001</v>
      </c>
      <c r="S6787" s="86">
        <v>0.67744199999999999</v>
      </c>
    </row>
    <row r="6788" spans="2:19" x14ac:dyDescent="0.2">
      <c r="B6788" s="33"/>
      <c r="C6788" s="171"/>
      <c r="D6788" s="33"/>
      <c r="E6788" s="33"/>
      <c r="F6788" s="33"/>
      <c r="G6788" s="33"/>
      <c r="H6788" s="33"/>
      <c r="I6788" s="171"/>
      <c r="J6788" s="33"/>
      <c r="K6788" s="33"/>
      <c r="L6788" s="84">
        <v>0.14019999999999999</v>
      </c>
      <c r="M6788" s="83">
        <v>6346.57</v>
      </c>
      <c r="N6788" s="83">
        <v>440.42500000000001</v>
      </c>
      <c r="O6788" s="83">
        <v>5906.15</v>
      </c>
      <c r="P6788" s="83">
        <v>880.85</v>
      </c>
      <c r="Q6788" s="83">
        <v>6787</v>
      </c>
      <c r="R6788" s="86">
        <v>0.12978500000000001</v>
      </c>
      <c r="S6788" s="86">
        <v>0.67744199999999999</v>
      </c>
    </row>
    <row r="6789" spans="2:19" x14ac:dyDescent="0.2">
      <c r="B6789" s="33"/>
      <c r="C6789" s="171"/>
      <c r="D6789" s="33"/>
      <c r="E6789" s="33"/>
      <c r="F6789" s="33"/>
      <c r="G6789" s="33"/>
      <c r="H6789" s="33"/>
      <c r="I6789" s="171"/>
      <c r="J6789" s="33"/>
      <c r="K6789" s="33"/>
      <c r="L6789" s="84">
        <v>0.1401</v>
      </c>
      <c r="M6789" s="83">
        <v>6347.24</v>
      </c>
      <c r="N6789" s="83">
        <v>440.76400000000001</v>
      </c>
      <c r="O6789" s="83">
        <v>5906.47</v>
      </c>
      <c r="P6789" s="83">
        <v>881.52800000000002</v>
      </c>
      <c r="Q6789" s="83">
        <v>6788</v>
      </c>
      <c r="R6789" s="86">
        <v>0.12986600000000001</v>
      </c>
      <c r="S6789" s="86">
        <v>0.67789600000000005</v>
      </c>
    </row>
    <row r="6790" spans="2:19" x14ac:dyDescent="0.2">
      <c r="B6790" s="33"/>
      <c r="C6790" s="171"/>
      <c r="D6790" s="33"/>
      <c r="E6790" s="33"/>
      <c r="F6790" s="33"/>
      <c r="G6790" s="33"/>
      <c r="H6790" s="33"/>
      <c r="I6790" s="171"/>
      <c r="J6790" s="33"/>
      <c r="K6790" s="33"/>
      <c r="L6790" s="84">
        <v>0.14000000000000001</v>
      </c>
      <c r="M6790" s="83">
        <v>6347.9</v>
      </c>
      <c r="N6790" s="83">
        <v>441.10300000000001</v>
      </c>
      <c r="O6790" s="83">
        <v>5906.79</v>
      </c>
      <c r="P6790" s="83">
        <v>882.20600000000002</v>
      </c>
      <c r="Q6790" s="83">
        <v>6789</v>
      </c>
      <c r="R6790" s="86">
        <v>0.12994600000000001</v>
      </c>
      <c r="S6790" s="86">
        <v>0.67835000000000001</v>
      </c>
    </row>
    <row r="6791" spans="2:19" x14ac:dyDescent="0.2">
      <c r="B6791" s="33"/>
      <c r="C6791" s="171"/>
      <c r="D6791" s="33"/>
      <c r="E6791" s="33"/>
      <c r="F6791" s="33"/>
      <c r="G6791" s="33"/>
      <c r="H6791" s="33"/>
      <c r="I6791" s="171"/>
      <c r="J6791" s="33"/>
      <c r="K6791" s="33"/>
      <c r="L6791" s="84">
        <v>0.14000000000000001</v>
      </c>
      <c r="M6791" s="83">
        <v>6348.56</v>
      </c>
      <c r="N6791" s="83">
        <v>441.44200000000001</v>
      </c>
      <c r="O6791" s="83">
        <v>5907.12</v>
      </c>
      <c r="P6791" s="83">
        <v>882.88499999999999</v>
      </c>
      <c r="Q6791" s="83">
        <v>6790</v>
      </c>
      <c r="R6791" s="86">
        <v>0.130027</v>
      </c>
      <c r="S6791" s="86">
        <v>0.67835000000000001</v>
      </c>
    </row>
    <row r="6792" spans="2:19" x14ac:dyDescent="0.2">
      <c r="B6792" s="33"/>
      <c r="C6792" s="171"/>
      <c r="D6792" s="33"/>
      <c r="E6792" s="33"/>
      <c r="F6792" s="33"/>
      <c r="G6792" s="33"/>
      <c r="H6792" s="33"/>
      <c r="I6792" s="171"/>
      <c r="J6792" s="33"/>
      <c r="K6792" s="33"/>
      <c r="L6792" s="84">
        <v>0.1399</v>
      </c>
      <c r="M6792" s="83">
        <v>6349.22</v>
      </c>
      <c r="N6792" s="83">
        <v>441.78199999999998</v>
      </c>
      <c r="O6792" s="83">
        <v>5907.44</v>
      </c>
      <c r="P6792" s="83">
        <v>883.56399999999996</v>
      </c>
      <c r="Q6792" s="83">
        <v>6791</v>
      </c>
      <c r="R6792" s="86">
        <v>0.130108</v>
      </c>
      <c r="S6792" s="86">
        <v>0.67895399999999995</v>
      </c>
    </row>
    <row r="6793" spans="2:19" x14ac:dyDescent="0.2">
      <c r="B6793" s="33"/>
      <c r="C6793" s="171"/>
      <c r="D6793" s="33"/>
      <c r="E6793" s="33"/>
      <c r="F6793" s="33"/>
      <c r="G6793" s="33"/>
      <c r="H6793" s="33"/>
      <c r="I6793" s="171"/>
      <c r="J6793" s="33"/>
      <c r="K6793" s="33"/>
      <c r="L6793" s="84">
        <v>0.1399</v>
      </c>
      <c r="M6793" s="83">
        <v>6349.88</v>
      </c>
      <c r="N6793" s="83">
        <v>442.12099999999998</v>
      </c>
      <c r="O6793" s="83">
        <v>5907.76</v>
      </c>
      <c r="P6793" s="83">
        <v>884.24300000000005</v>
      </c>
      <c r="Q6793" s="83">
        <v>6792</v>
      </c>
      <c r="R6793" s="86">
        <v>0.130189</v>
      </c>
      <c r="S6793" s="86">
        <v>0.67895399999999995</v>
      </c>
    </row>
    <row r="6794" spans="2:19" x14ac:dyDescent="0.2">
      <c r="B6794" s="33"/>
      <c r="C6794" s="171"/>
      <c r="D6794" s="33"/>
      <c r="E6794" s="33"/>
      <c r="F6794" s="33"/>
      <c r="G6794" s="33"/>
      <c r="H6794" s="33"/>
      <c r="I6794" s="171"/>
      <c r="J6794" s="33"/>
      <c r="K6794" s="33"/>
      <c r="L6794" s="84">
        <v>0.13980000000000001</v>
      </c>
      <c r="M6794" s="83">
        <v>6350.54</v>
      </c>
      <c r="N6794" s="83">
        <v>442.46100000000001</v>
      </c>
      <c r="O6794" s="83">
        <v>5908.08</v>
      </c>
      <c r="P6794" s="83">
        <v>884.92200000000003</v>
      </c>
      <c r="Q6794" s="83">
        <v>6793</v>
      </c>
      <c r="R6794" s="86">
        <v>0.13027</v>
      </c>
      <c r="S6794" s="86">
        <v>0.67940800000000001</v>
      </c>
    </row>
    <row r="6795" spans="2:19" x14ac:dyDescent="0.2">
      <c r="B6795" s="33"/>
      <c r="C6795" s="171"/>
      <c r="D6795" s="33"/>
      <c r="E6795" s="33"/>
      <c r="F6795" s="33"/>
      <c r="G6795" s="33"/>
      <c r="H6795" s="33"/>
      <c r="I6795" s="171"/>
      <c r="J6795" s="33"/>
      <c r="K6795" s="33"/>
      <c r="L6795" s="84">
        <v>0.13969999999999999</v>
      </c>
      <c r="M6795" s="83">
        <v>6351.2</v>
      </c>
      <c r="N6795" s="83">
        <v>442.80099999999999</v>
      </c>
      <c r="O6795" s="83">
        <v>5908.4</v>
      </c>
      <c r="P6795" s="83">
        <v>885.60199999999998</v>
      </c>
      <c r="Q6795" s="83">
        <v>6794</v>
      </c>
      <c r="R6795" s="86">
        <v>0.13035099999999999</v>
      </c>
      <c r="S6795" s="86">
        <v>0.68016299999999996</v>
      </c>
    </row>
    <row r="6796" spans="2:19" x14ac:dyDescent="0.2">
      <c r="B6796" s="33"/>
      <c r="C6796" s="171"/>
      <c r="D6796" s="33"/>
      <c r="E6796" s="33"/>
      <c r="F6796" s="33"/>
      <c r="G6796" s="33"/>
      <c r="H6796" s="33"/>
      <c r="I6796" s="171"/>
      <c r="J6796" s="33"/>
      <c r="K6796" s="33"/>
      <c r="L6796" s="84">
        <v>0.13969999999999999</v>
      </c>
      <c r="M6796" s="83">
        <v>6351.86</v>
      </c>
      <c r="N6796" s="83">
        <v>443.14100000000002</v>
      </c>
      <c r="O6796" s="83">
        <v>5908.72</v>
      </c>
      <c r="P6796" s="83">
        <v>886.28200000000004</v>
      </c>
      <c r="Q6796" s="83">
        <v>6795</v>
      </c>
      <c r="R6796" s="86">
        <v>0.13043099999999999</v>
      </c>
      <c r="S6796" s="86">
        <v>0.68016299999999996</v>
      </c>
    </row>
    <row r="6797" spans="2:19" x14ac:dyDescent="0.2">
      <c r="B6797" s="33"/>
      <c r="C6797" s="171"/>
      <c r="D6797" s="33"/>
      <c r="E6797" s="33"/>
      <c r="F6797" s="33"/>
      <c r="G6797" s="33"/>
      <c r="H6797" s="33"/>
      <c r="I6797" s="171"/>
      <c r="J6797" s="33"/>
      <c r="K6797" s="33"/>
      <c r="L6797" s="84">
        <v>0.13969999999999999</v>
      </c>
      <c r="M6797" s="83">
        <v>6352.52</v>
      </c>
      <c r="N6797" s="83">
        <v>443.48099999999999</v>
      </c>
      <c r="O6797" s="83">
        <v>5909.04</v>
      </c>
      <c r="P6797" s="83">
        <v>886.96199999999999</v>
      </c>
      <c r="Q6797" s="83">
        <v>6796</v>
      </c>
      <c r="R6797" s="86">
        <v>0.13051199999999999</v>
      </c>
      <c r="S6797" s="86">
        <v>0.68016299999999996</v>
      </c>
    </row>
    <row r="6798" spans="2:19" x14ac:dyDescent="0.2">
      <c r="B6798" s="33"/>
      <c r="C6798" s="171"/>
      <c r="D6798" s="33"/>
      <c r="E6798" s="33"/>
      <c r="F6798" s="33"/>
      <c r="G6798" s="33"/>
      <c r="H6798" s="33"/>
      <c r="I6798" s="171"/>
      <c r="J6798" s="33"/>
      <c r="K6798" s="33"/>
      <c r="L6798" s="84">
        <v>0.13969999999999999</v>
      </c>
      <c r="M6798" s="83">
        <v>6353.18</v>
      </c>
      <c r="N6798" s="83">
        <v>443.82100000000003</v>
      </c>
      <c r="O6798" s="83">
        <v>5909.36</v>
      </c>
      <c r="P6798" s="83">
        <v>887.64300000000003</v>
      </c>
      <c r="Q6798" s="83">
        <v>6797</v>
      </c>
      <c r="R6798" s="86">
        <v>0.13059299999999999</v>
      </c>
      <c r="S6798" s="86">
        <v>0.68016299999999996</v>
      </c>
    </row>
    <row r="6799" spans="2:19" x14ac:dyDescent="0.2">
      <c r="B6799" s="33"/>
      <c r="C6799" s="171"/>
      <c r="D6799" s="33"/>
      <c r="E6799" s="33"/>
      <c r="F6799" s="33"/>
      <c r="G6799" s="33"/>
      <c r="H6799" s="33"/>
      <c r="I6799" s="171"/>
      <c r="J6799" s="33"/>
      <c r="K6799" s="33"/>
      <c r="L6799" s="84">
        <v>0.1396</v>
      </c>
      <c r="M6799" s="83">
        <v>6353.84</v>
      </c>
      <c r="N6799" s="83">
        <v>444.16199999999998</v>
      </c>
      <c r="O6799" s="83">
        <v>5909.68</v>
      </c>
      <c r="P6799" s="83">
        <v>888.32399999999996</v>
      </c>
      <c r="Q6799" s="83">
        <v>6798</v>
      </c>
      <c r="R6799" s="86">
        <v>0.13067400000000001</v>
      </c>
      <c r="S6799" s="86">
        <v>0.68091800000000002</v>
      </c>
    </row>
    <row r="6800" spans="2:19" x14ac:dyDescent="0.2">
      <c r="B6800" s="33"/>
      <c r="C6800" s="171"/>
      <c r="D6800" s="33"/>
      <c r="E6800" s="33"/>
      <c r="F6800" s="33"/>
      <c r="G6800" s="33"/>
      <c r="H6800" s="33"/>
      <c r="I6800" s="171"/>
      <c r="J6800" s="33"/>
      <c r="K6800" s="33"/>
      <c r="L6800" s="84">
        <v>0.13950000000000001</v>
      </c>
      <c r="M6800" s="83">
        <v>6354.5</v>
      </c>
      <c r="N6800" s="83">
        <v>444.50200000000001</v>
      </c>
      <c r="O6800" s="83">
        <v>5910</v>
      </c>
      <c r="P6800" s="83">
        <v>889.005</v>
      </c>
      <c r="Q6800" s="83">
        <v>6799</v>
      </c>
      <c r="R6800" s="86">
        <v>0.13075500000000001</v>
      </c>
      <c r="S6800" s="86">
        <v>0.68137099999999995</v>
      </c>
    </row>
    <row r="6801" spans="2:19" x14ac:dyDescent="0.2">
      <c r="B6801" s="33"/>
      <c r="C6801" s="171"/>
      <c r="D6801" s="33"/>
      <c r="E6801" s="33"/>
      <c r="F6801" s="33"/>
      <c r="G6801" s="33"/>
      <c r="H6801" s="33"/>
      <c r="I6801" s="171"/>
      <c r="J6801" s="33"/>
      <c r="K6801" s="33"/>
      <c r="L6801" s="84">
        <v>0.13950000000000001</v>
      </c>
      <c r="M6801" s="83">
        <v>6355.16</v>
      </c>
      <c r="N6801" s="83">
        <v>444.84300000000002</v>
      </c>
      <c r="O6801" s="83">
        <v>5910.31</v>
      </c>
      <c r="P6801" s="83">
        <v>889.68600000000004</v>
      </c>
      <c r="Q6801" s="83">
        <v>6800</v>
      </c>
      <c r="R6801" s="86">
        <v>0.13083600000000001</v>
      </c>
      <c r="S6801" s="86">
        <v>0.68137099999999995</v>
      </c>
    </row>
    <row r="6802" spans="2:19" x14ac:dyDescent="0.2">
      <c r="B6802" s="33"/>
      <c r="C6802" s="171"/>
      <c r="D6802" s="33"/>
      <c r="E6802" s="33"/>
      <c r="F6802" s="33"/>
      <c r="G6802" s="33"/>
      <c r="H6802" s="33"/>
      <c r="I6802" s="171"/>
      <c r="J6802" s="33"/>
      <c r="K6802" s="33"/>
      <c r="L6802" s="84">
        <v>0.13930000000000001</v>
      </c>
      <c r="M6802" s="83">
        <v>6355.82</v>
      </c>
      <c r="N6802" s="83">
        <v>445.18400000000003</v>
      </c>
      <c r="O6802" s="83">
        <v>5910.63</v>
      </c>
      <c r="P6802" s="83">
        <v>890.36800000000005</v>
      </c>
      <c r="Q6802" s="83">
        <v>6801</v>
      </c>
      <c r="R6802" s="86">
        <v>0.13091700000000001</v>
      </c>
      <c r="S6802" s="86">
        <v>0.68182399999999999</v>
      </c>
    </row>
    <row r="6803" spans="2:19" x14ac:dyDescent="0.2">
      <c r="B6803" s="33"/>
      <c r="C6803" s="171"/>
      <c r="D6803" s="33"/>
      <c r="E6803" s="33"/>
      <c r="F6803" s="33"/>
      <c r="G6803" s="33"/>
      <c r="H6803" s="33"/>
      <c r="I6803" s="171"/>
      <c r="J6803" s="33"/>
      <c r="K6803" s="33"/>
      <c r="L6803" s="84">
        <v>0.1391</v>
      </c>
      <c r="M6803" s="83">
        <v>6356.47</v>
      </c>
      <c r="N6803" s="83">
        <v>445.52499999999998</v>
      </c>
      <c r="O6803" s="83">
        <v>5910.95</v>
      </c>
      <c r="P6803" s="83">
        <v>891.05</v>
      </c>
      <c r="Q6803" s="83">
        <v>6802</v>
      </c>
      <c r="R6803" s="86">
        <v>0.130998</v>
      </c>
      <c r="S6803" s="86">
        <v>0.68212499999999998</v>
      </c>
    </row>
    <row r="6804" spans="2:19" x14ac:dyDescent="0.2">
      <c r="B6804" s="33"/>
      <c r="C6804" s="171"/>
      <c r="D6804" s="33"/>
      <c r="E6804" s="33"/>
      <c r="F6804" s="33"/>
      <c r="G6804" s="33"/>
      <c r="H6804" s="33"/>
      <c r="I6804" s="171"/>
      <c r="J6804" s="33"/>
      <c r="K6804" s="33"/>
      <c r="L6804" s="84">
        <v>0.13900000000000001</v>
      </c>
      <c r="M6804" s="83">
        <v>6357.13</v>
      </c>
      <c r="N6804" s="83">
        <v>445.86599999999999</v>
      </c>
      <c r="O6804" s="83">
        <v>5911.27</v>
      </c>
      <c r="P6804" s="83">
        <v>891.73299999999995</v>
      </c>
      <c r="Q6804" s="83">
        <v>6803</v>
      </c>
      <c r="R6804" s="86">
        <v>0.131079</v>
      </c>
      <c r="S6804" s="86">
        <v>0.68272900000000003</v>
      </c>
    </row>
    <row r="6805" spans="2:19" x14ac:dyDescent="0.2">
      <c r="B6805" s="33"/>
      <c r="C6805" s="171"/>
      <c r="D6805" s="33"/>
      <c r="E6805" s="33"/>
      <c r="F6805" s="33"/>
      <c r="G6805" s="33"/>
      <c r="H6805" s="33"/>
      <c r="I6805" s="171"/>
      <c r="J6805" s="33"/>
      <c r="K6805" s="33"/>
      <c r="L6805" s="84">
        <v>0.13900000000000001</v>
      </c>
      <c r="M6805" s="83">
        <v>6357.79</v>
      </c>
      <c r="N6805" s="83">
        <v>446.20800000000003</v>
      </c>
      <c r="O6805" s="83">
        <v>5911.58</v>
      </c>
      <c r="P6805" s="83">
        <v>892.41499999999996</v>
      </c>
      <c r="Q6805" s="83">
        <v>6804</v>
      </c>
      <c r="R6805" s="86">
        <v>0.13116</v>
      </c>
      <c r="S6805" s="86">
        <v>0.68272900000000003</v>
      </c>
    </row>
    <row r="6806" spans="2:19" x14ac:dyDescent="0.2">
      <c r="B6806" s="33"/>
      <c r="C6806" s="171"/>
      <c r="D6806" s="33"/>
      <c r="E6806" s="33"/>
      <c r="F6806" s="33"/>
      <c r="G6806" s="33"/>
      <c r="H6806" s="33"/>
      <c r="I6806" s="171"/>
      <c r="J6806" s="33"/>
      <c r="K6806" s="33"/>
      <c r="L6806" s="84">
        <v>0.13900000000000001</v>
      </c>
      <c r="M6806" s="83">
        <v>6358.45</v>
      </c>
      <c r="N6806" s="83">
        <v>446.54899999999998</v>
      </c>
      <c r="O6806" s="83">
        <v>5911.9</v>
      </c>
      <c r="P6806" s="83">
        <v>893.09799999999996</v>
      </c>
      <c r="Q6806" s="83">
        <v>6805</v>
      </c>
      <c r="R6806" s="86">
        <v>0.131242</v>
      </c>
      <c r="S6806" s="86">
        <v>0.68272900000000003</v>
      </c>
    </row>
    <row r="6807" spans="2:19" x14ac:dyDescent="0.2">
      <c r="B6807" s="33"/>
      <c r="C6807" s="171"/>
      <c r="D6807" s="33"/>
      <c r="E6807" s="33"/>
      <c r="F6807" s="33"/>
      <c r="G6807" s="33"/>
      <c r="H6807" s="33"/>
      <c r="I6807" s="171"/>
      <c r="J6807" s="33"/>
      <c r="K6807" s="33"/>
      <c r="L6807" s="84">
        <v>0.1389</v>
      </c>
      <c r="M6807" s="83">
        <v>6359.11</v>
      </c>
      <c r="N6807" s="83">
        <v>446.89100000000002</v>
      </c>
      <c r="O6807" s="83">
        <v>5912.22</v>
      </c>
      <c r="P6807" s="83">
        <v>893.78200000000004</v>
      </c>
      <c r="Q6807" s="83">
        <v>6806</v>
      </c>
      <c r="R6807" s="86">
        <v>0.131323</v>
      </c>
      <c r="S6807" s="86">
        <v>0.68378399999999995</v>
      </c>
    </row>
    <row r="6808" spans="2:19" x14ac:dyDescent="0.2">
      <c r="B6808" s="33"/>
      <c r="C6808" s="171"/>
      <c r="D6808" s="33"/>
      <c r="E6808" s="33"/>
      <c r="F6808" s="33"/>
      <c r="G6808" s="33"/>
      <c r="H6808" s="33"/>
      <c r="I6808" s="171"/>
      <c r="J6808" s="33"/>
      <c r="K6808" s="33"/>
      <c r="L6808" s="84">
        <v>0.1389</v>
      </c>
      <c r="M6808" s="83">
        <v>6359.77</v>
      </c>
      <c r="N6808" s="83">
        <v>447.233</v>
      </c>
      <c r="O6808" s="83">
        <v>5912.53</v>
      </c>
      <c r="P6808" s="83">
        <v>894.46500000000003</v>
      </c>
      <c r="Q6808" s="83">
        <v>6807</v>
      </c>
      <c r="R6808" s="86">
        <v>0.13140399999999999</v>
      </c>
      <c r="S6808" s="86">
        <v>0.68378399999999995</v>
      </c>
    </row>
    <row r="6809" spans="2:19" x14ac:dyDescent="0.2">
      <c r="B6809" s="33"/>
      <c r="C6809" s="171"/>
      <c r="D6809" s="33"/>
      <c r="E6809" s="33"/>
      <c r="F6809" s="33"/>
      <c r="G6809" s="33"/>
      <c r="H6809" s="33"/>
      <c r="I6809" s="171"/>
      <c r="J6809" s="33"/>
      <c r="K6809" s="33"/>
      <c r="L6809" s="84">
        <v>0.1389</v>
      </c>
      <c r="M6809" s="83">
        <v>6360.43</v>
      </c>
      <c r="N6809" s="83">
        <v>447.57499999999999</v>
      </c>
      <c r="O6809" s="83">
        <v>5912.85</v>
      </c>
      <c r="P6809" s="83">
        <v>895.149</v>
      </c>
      <c r="Q6809" s="83">
        <v>6808</v>
      </c>
      <c r="R6809" s="86">
        <v>0.13148499999999999</v>
      </c>
      <c r="S6809" s="86">
        <v>0.68378399999999995</v>
      </c>
    </row>
    <row r="6810" spans="2:19" x14ac:dyDescent="0.2">
      <c r="B6810" s="33"/>
      <c r="C6810" s="171"/>
      <c r="D6810" s="33"/>
      <c r="E6810" s="33"/>
      <c r="F6810" s="33"/>
      <c r="G6810" s="33"/>
      <c r="H6810" s="33"/>
      <c r="I6810" s="171"/>
      <c r="J6810" s="33"/>
      <c r="K6810" s="33"/>
      <c r="L6810" s="84">
        <v>0.1389</v>
      </c>
      <c r="M6810" s="83">
        <v>6361.08</v>
      </c>
      <c r="N6810" s="83">
        <v>447.91699999999997</v>
      </c>
      <c r="O6810" s="83">
        <v>5913.17</v>
      </c>
      <c r="P6810" s="83">
        <v>895.83399999999995</v>
      </c>
      <c r="Q6810" s="83">
        <v>6809</v>
      </c>
      <c r="R6810" s="86">
        <v>0.13156599999999999</v>
      </c>
      <c r="S6810" s="86">
        <v>0.68378399999999995</v>
      </c>
    </row>
    <row r="6811" spans="2:19" x14ac:dyDescent="0.2">
      <c r="B6811" s="33"/>
      <c r="C6811" s="171"/>
      <c r="D6811" s="33"/>
      <c r="E6811" s="33"/>
      <c r="F6811" s="33"/>
      <c r="G6811" s="33"/>
      <c r="H6811" s="33"/>
      <c r="I6811" s="171"/>
      <c r="J6811" s="33"/>
      <c r="K6811" s="33"/>
      <c r="L6811" s="84">
        <v>0.13880000000000001</v>
      </c>
      <c r="M6811" s="83">
        <v>6361.74</v>
      </c>
      <c r="N6811" s="83">
        <v>448.25900000000001</v>
      </c>
      <c r="O6811" s="83">
        <v>5913.48</v>
      </c>
      <c r="P6811" s="83">
        <v>896.51800000000003</v>
      </c>
      <c r="Q6811" s="83">
        <v>6810</v>
      </c>
      <c r="R6811" s="86">
        <v>0.13164699999999999</v>
      </c>
      <c r="S6811" s="86">
        <v>0.68453699999999995</v>
      </c>
    </row>
    <row r="6812" spans="2:19" x14ac:dyDescent="0.2">
      <c r="B6812" s="33"/>
      <c r="C6812" s="171"/>
      <c r="D6812" s="33"/>
      <c r="E6812" s="33"/>
      <c r="F6812" s="33"/>
      <c r="G6812" s="33"/>
      <c r="H6812" s="33"/>
      <c r="I6812" s="171"/>
      <c r="J6812" s="33"/>
      <c r="K6812" s="33"/>
      <c r="L6812" s="84">
        <v>0.13869999999999999</v>
      </c>
      <c r="M6812" s="83">
        <v>6362.4</v>
      </c>
      <c r="N6812" s="83">
        <v>448.601</v>
      </c>
      <c r="O6812" s="83">
        <v>5913.8</v>
      </c>
      <c r="P6812" s="83">
        <v>897.20299999999997</v>
      </c>
      <c r="Q6812" s="83">
        <v>6811</v>
      </c>
      <c r="R6812" s="86">
        <v>0.13172900000000001</v>
      </c>
      <c r="S6812" s="86">
        <v>0.68498899999999996</v>
      </c>
    </row>
    <row r="6813" spans="2:19" x14ac:dyDescent="0.2">
      <c r="B6813" s="33"/>
      <c r="C6813" s="171"/>
      <c r="D6813" s="33"/>
      <c r="E6813" s="33"/>
      <c r="F6813" s="33"/>
      <c r="G6813" s="33"/>
      <c r="H6813" s="33"/>
      <c r="I6813" s="171"/>
      <c r="J6813" s="33"/>
      <c r="K6813" s="33"/>
      <c r="L6813" s="84">
        <v>0.13869999999999999</v>
      </c>
      <c r="M6813" s="83">
        <v>6363.06</v>
      </c>
      <c r="N6813" s="83">
        <v>448.94400000000002</v>
      </c>
      <c r="O6813" s="83">
        <v>5914.11</v>
      </c>
      <c r="P6813" s="83">
        <v>897.88800000000003</v>
      </c>
      <c r="Q6813" s="83">
        <v>6812</v>
      </c>
      <c r="R6813" s="86">
        <v>0.13181000000000001</v>
      </c>
      <c r="S6813" s="86">
        <v>0.68498899999999996</v>
      </c>
    </row>
    <row r="6814" spans="2:19" x14ac:dyDescent="0.2">
      <c r="B6814" s="33"/>
      <c r="C6814" s="171"/>
      <c r="D6814" s="33"/>
      <c r="E6814" s="33"/>
      <c r="F6814" s="33"/>
      <c r="G6814" s="33"/>
      <c r="H6814" s="33"/>
      <c r="I6814" s="171"/>
      <c r="J6814" s="33"/>
      <c r="K6814" s="33"/>
      <c r="L6814" s="84">
        <v>0.1386</v>
      </c>
      <c r="M6814" s="83">
        <v>6363.71</v>
      </c>
      <c r="N6814" s="83">
        <v>449.28699999999998</v>
      </c>
      <c r="O6814" s="83">
        <v>5914.43</v>
      </c>
      <c r="P6814" s="83">
        <v>898.57399999999996</v>
      </c>
      <c r="Q6814" s="83">
        <v>6813</v>
      </c>
      <c r="R6814" s="86">
        <v>0.13189100000000001</v>
      </c>
      <c r="S6814" s="86">
        <v>0.68544099999999997</v>
      </c>
    </row>
    <row r="6815" spans="2:19" x14ac:dyDescent="0.2">
      <c r="B6815" s="33"/>
      <c r="C6815" s="171"/>
      <c r="D6815" s="33"/>
      <c r="E6815" s="33"/>
      <c r="F6815" s="33"/>
      <c r="G6815" s="33"/>
      <c r="H6815" s="33"/>
      <c r="I6815" s="171"/>
      <c r="J6815" s="33"/>
      <c r="K6815" s="33"/>
      <c r="L6815" s="84">
        <v>0.13850000000000001</v>
      </c>
      <c r="M6815" s="83">
        <v>6364.37</v>
      </c>
      <c r="N6815" s="83">
        <v>449.63</v>
      </c>
      <c r="O6815" s="83">
        <v>5914.74</v>
      </c>
      <c r="P6815" s="83">
        <v>899.25900000000001</v>
      </c>
      <c r="Q6815" s="83">
        <v>6814</v>
      </c>
      <c r="R6815" s="86">
        <v>0.13197200000000001</v>
      </c>
      <c r="S6815" s="86">
        <v>0.68589199999999995</v>
      </c>
    </row>
    <row r="6816" spans="2:19" x14ac:dyDescent="0.2">
      <c r="B6816" s="33"/>
      <c r="C6816" s="171"/>
      <c r="D6816" s="33"/>
      <c r="E6816" s="33"/>
      <c r="F6816" s="33"/>
      <c r="G6816" s="33"/>
      <c r="H6816" s="33"/>
      <c r="I6816" s="171"/>
      <c r="J6816" s="33"/>
      <c r="K6816" s="33"/>
      <c r="L6816" s="84">
        <v>0.13850000000000001</v>
      </c>
      <c r="M6816" s="83">
        <v>6365.03</v>
      </c>
      <c r="N6816" s="83">
        <v>449.97300000000001</v>
      </c>
      <c r="O6816" s="83">
        <v>5915.05</v>
      </c>
      <c r="P6816" s="83">
        <v>899.94500000000005</v>
      </c>
      <c r="Q6816" s="83">
        <v>6815</v>
      </c>
      <c r="R6816" s="86">
        <v>0.132054</v>
      </c>
      <c r="S6816" s="86">
        <v>0.68589199999999995</v>
      </c>
    </row>
    <row r="6817" spans="2:19" x14ac:dyDescent="0.2">
      <c r="B6817" s="33"/>
      <c r="C6817" s="171"/>
      <c r="D6817" s="33"/>
      <c r="E6817" s="33"/>
      <c r="F6817" s="33"/>
      <c r="G6817" s="33"/>
      <c r="H6817" s="33"/>
      <c r="I6817" s="171"/>
      <c r="J6817" s="33"/>
      <c r="K6817" s="33"/>
      <c r="L6817" s="84">
        <v>0.1384</v>
      </c>
      <c r="M6817" s="83">
        <v>6365.68</v>
      </c>
      <c r="N6817" s="83">
        <v>450.31599999999997</v>
      </c>
      <c r="O6817" s="83">
        <v>5915.37</v>
      </c>
      <c r="P6817" s="83">
        <v>900.63199999999995</v>
      </c>
      <c r="Q6817" s="83">
        <v>6816</v>
      </c>
      <c r="R6817" s="86">
        <v>0.132135</v>
      </c>
      <c r="S6817" s="86">
        <v>0.68649400000000005</v>
      </c>
    </row>
    <row r="6818" spans="2:19" x14ac:dyDescent="0.2">
      <c r="B6818" s="33"/>
      <c r="C6818" s="171"/>
      <c r="D6818" s="33"/>
      <c r="E6818" s="33"/>
      <c r="F6818" s="33"/>
      <c r="G6818" s="33"/>
      <c r="H6818" s="33"/>
      <c r="I6818" s="171"/>
      <c r="J6818" s="33"/>
      <c r="K6818" s="33"/>
      <c r="L6818" s="84">
        <v>0.1384</v>
      </c>
      <c r="M6818" s="83">
        <v>6366.34</v>
      </c>
      <c r="N6818" s="83">
        <v>450.65899999999999</v>
      </c>
      <c r="O6818" s="83">
        <v>5915.68</v>
      </c>
      <c r="P6818" s="83">
        <v>901.31799999999998</v>
      </c>
      <c r="Q6818" s="83">
        <v>6817</v>
      </c>
      <c r="R6818" s="86">
        <v>0.132216</v>
      </c>
      <c r="S6818" s="86">
        <v>0.68649400000000005</v>
      </c>
    </row>
    <row r="6819" spans="2:19" x14ac:dyDescent="0.2">
      <c r="B6819" s="33"/>
      <c r="C6819" s="171"/>
      <c r="D6819" s="33"/>
      <c r="E6819" s="33"/>
      <c r="F6819" s="33"/>
      <c r="G6819" s="33"/>
      <c r="H6819" s="33"/>
      <c r="I6819" s="171"/>
      <c r="J6819" s="33"/>
      <c r="K6819" s="33"/>
      <c r="L6819" s="84">
        <v>0.13830000000000001</v>
      </c>
      <c r="M6819" s="83">
        <v>6367</v>
      </c>
      <c r="N6819" s="83">
        <v>451.00299999999999</v>
      </c>
      <c r="O6819" s="83">
        <v>5915.99</v>
      </c>
      <c r="P6819" s="83">
        <v>902.005</v>
      </c>
      <c r="Q6819" s="83">
        <v>6818</v>
      </c>
      <c r="R6819" s="86">
        <v>0.132298</v>
      </c>
      <c r="S6819" s="86">
        <v>0.68709600000000004</v>
      </c>
    </row>
    <row r="6820" spans="2:19" x14ac:dyDescent="0.2">
      <c r="B6820" s="33"/>
      <c r="C6820" s="171"/>
      <c r="D6820" s="33"/>
      <c r="E6820" s="33"/>
      <c r="F6820" s="33"/>
      <c r="G6820" s="33"/>
      <c r="H6820" s="33"/>
      <c r="I6820" s="171"/>
      <c r="J6820" s="33"/>
      <c r="K6820" s="33"/>
      <c r="L6820" s="84">
        <v>0.13830000000000001</v>
      </c>
      <c r="M6820" s="83">
        <v>6367.65</v>
      </c>
      <c r="N6820" s="83">
        <v>451.346</v>
      </c>
      <c r="O6820" s="83">
        <v>5916.31</v>
      </c>
      <c r="P6820" s="83">
        <v>902.69299999999998</v>
      </c>
      <c r="Q6820" s="83">
        <v>6819</v>
      </c>
      <c r="R6820" s="86">
        <v>0.132379</v>
      </c>
      <c r="S6820" s="86">
        <v>0.68709600000000004</v>
      </c>
    </row>
    <row r="6821" spans="2:19" x14ac:dyDescent="0.2">
      <c r="B6821" s="33"/>
      <c r="C6821" s="171"/>
      <c r="D6821" s="33"/>
      <c r="E6821" s="33"/>
      <c r="F6821" s="33"/>
      <c r="G6821" s="33"/>
      <c r="H6821" s="33"/>
      <c r="I6821" s="171"/>
      <c r="J6821" s="33"/>
      <c r="K6821" s="33"/>
      <c r="L6821" s="84">
        <v>0.1381</v>
      </c>
      <c r="M6821" s="83">
        <v>6368.31</v>
      </c>
      <c r="N6821" s="83">
        <v>451.69</v>
      </c>
      <c r="O6821" s="83">
        <v>5916.62</v>
      </c>
      <c r="P6821" s="83">
        <v>903.38</v>
      </c>
      <c r="Q6821" s="83">
        <v>6820</v>
      </c>
      <c r="R6821" s="86">
        <v>0.13245999999999999</v>
      </c>
      <c r="S6821" s="86">
        <v>0.687697</v>
      </c>
    </row>
    <row r="6822" spans="2:19" x14ac:dyDescent="0.2">
      <c r="B6822" s="33"/>
      <c r="C6822" s="171"/>
      <c r="D6822" s="33"/>
      <c r="E6822" s="33"/>
      <c r="F6822" s="33"/>
      <c r="G6822" s="33"/>
      <c r="H6822" s="33"/>
      <c r="I6822" s="171"/>
      <c r="J6822" s="33"/>
      <c r="K6822" s="33"/>
      <c r="L6822" s="84">
        <v>0.1381</v>
      </c>
      <c r="M6822" s="83">
        <v>6368.97</v>
      </c>
      <c r="N6822" s="83">
        <v>452.03399999999999</v>
      </c>
      <c r="O6822" s="83">
        <v>5916.93</v>
      </c>
      <c r="P6822" s="83">
        <v>904.06799999999998</v>
      </c>
      <c r="Q6822" s="83">
        <v>6821</v>
      </c>
      <c r="R6822" s="86">
        <v>0.13254199999999999</v>
      </c>
      <c r="S6822" s="86">
        <v>0.687697</v>
      </c>
    </row>
    <row r="6823" spans="2:19" x14ac:dyDescent="0.2">
      <c r="B6823" s="33"/>
      <c r="C6823" s="171"/>
      <c r="D6823" s="33"/>
      <c r="E6823" s="33"/>
      <c r="F6823" s="33"/>
      <c r="G6823" s="33"/>
      <c r="H6823" s="33"/>
      <c r="I6823" s="171"/>
      <c r="J6823" s="33"/>
      <c r="K6823" s="33"/>
      <c r="L6823" s="84">
        <v>0.13800000000000001</v>
      </c>
      <c r="M6823" s="83">
        <v>6369.62</v>
      </c>
      <c r="N6823" s="83">
        <v>452.37799999999999</v>
      </c>
      <c r="O6823" s="83">
        <v>5917.24</v>
      </c>
      <c r="P6823" s="83">
        <v>904.75599999999997</v>
      </c>
      <c r="Q6823" s="83">
        <v>6822</v>
      </c>
      <c r="R6823" s="86">
        <v>0.13262299999999999</v>
      </c>
      <c r="S6823" s="86">
        <v>0.68829799999999997</v>
      </c>
    </row>
    <row r="6824" spans="2:19" x14ac:dyDescent="0.2">
      <c r="B6824" s="33"/>
      <c r="C6824" s="171"/>
      <c r="D6824" s="33"/>
      <c r="E6824" s="33"/>
      <c r="F6824" s="33"/>
      <c r="G6824" s="33"/>
      <c r="H6824" s="33"/>
      <c r="I6824" s="171"/>
      <c r="J6824" s="33"/>
      <c r="K6824" s="33"/>
      <c r="L6824" s="84">
        <v>0.13800000000000001</v>
      </c>
      <c r="M6824" s="83">
        <v>6370.28</v>
      </c>
      <c r="N6824" s="83">
        <v>452.72199999999998</v>
      </c>
      <c r="O6824" s="83">
        <v>5917.56</v>
      </c>
      <c r="P6824" s="83">
        <v>905.44500000000005</v>
      </c>
      <c r="Q6824" s="83">
        <v>6823</v>
      </c>
      <c r="R6824" s="86">
        <v>0.13270499999999999</v>
      </c>
      <c r="S6824" s="86">
        <v>0.68829799999999997</v>
      </c>
    </row>
    <row r="6825" spans="2:19" x14ac:dyDescent="0.2">
      <c r="B6825" s="33"/>
      <c r="C6825" s="171"/>
      <c r="D6825" s="33"/>
      <c r="E6825" s="33"/>
      <c r="F6825" s="33"/>
      <c r="G6825" s="33"/>
      <c r="H6825" s="33"/>
      <c r="I6825" s="171"/>
      <c r="J6825" s="33"/>
      <c r="K6825" s="33"/>
      <c r="L6825" s="84">
        <v>0.13789999999999999</v>
      </c>
      <c r="M6825" s="83">
        <v>6370.93</v>
      </c>
      <c r="N6825" s="83">
        <v>453.06700000000001</v>
      </c>
      <c r="O6825" s="83">
        <v>5917.87</v>
      </c>
      <c r="P6825" s="83">
        <v>906.13300000000004</v>
      </c>
      <c r="Q6825" s="83">
        <v>6824</v>
      </c>
      <c r="R6825" s="86">
        <v>0.13278599999999999</v>
      </c>
      <c r="S6825" s="86">
        <v>0.68889900000000004</v>
      </c>
    </row>
    <row r="6826" spans="2:19" x14ac:dyDescent="0.2">
      <c r="B6826" s="33"/>
      <c r="C6826" s="171"/>
      <c r="D6826" s="33"/>
      <c r="E6826" s="33"/>
      <c r="F6826" s="33"/>
      <c r="G6826" s="33"/>
      <c r="H6826" s="33"/>
      <c r="I6826" s="171"/>
      <c r="J6826" s="33"/>
      <c r="K6826" s="33"/>
      <c r="L6826" s="84">
        <v>0.13789999999999999</v>
      </c>
      <c r="M6826" s="83">
        <v>6371.59</v>
      </c>
      <c r="N6826" s="83">
        <v>453.411</v>
      </c>
      <c r="O6826" s="83">
        <v>5918.18</v>
      </c>
      <c r="P6826" s="83">
        <v>906.822</v>
      </c>
      <c r="Q6826" s="83">
        <v>6825</v>
      </c>
      <c r="R6826" s="86">
        <v>0.13286800000000001</v>
      </c>
      <c r="S6826" s="86">
        <v>0.68889900000000004</v>
      </c>
    </row>
    <row r="6827" spans="2:19" x14ac:dyDescent="0.2">
      <c r="B6827" s="33"/>
      <c r="C6827" s="171"/>
      <c r="D6827" s="33"/>
      <c r="E6827" s="33"/>
      <c r="F6827" s="33"/>
      <c r="G6827" s="33"/>
      <c r="H6827" s="33"/>
      <c r="I6827" s="171"/>
      <c r="J6827" s="33"/>
      <c r="K6827" s="33"/>
      <c r="L6827" s="84">
        <v>0.13780000000000001</v>
      </c>
      <c r="M6827" s="83">
        <v>6372.24</v>
      </c>
      <c r="N6827" s="83">
        <v>453.75599999999997</v>
      </c>
      <c r="O6827" s="83">
        <v>5918.49</v>
      </c>
      <c r="P6827" s="83">
        <v>907.51199999999994</v>
      </c>
      <c r="Q6827" s="83">
        <v>6826</v>
      </c>
      <c r="R6827" s="86">
        <v>0.13294900000000001</v>
      </c>
      <c r="S6827" s="86">
        <v>0.6895</v>
      </c>
    </row>
    <row r="6828" spans="2:19" x14ac:dyDescent="0.2">
      <c r="B6828" s="33"/>
      <c r="C6828" s="171"/>
      <c r="D6828" s="33"/>
      <c r="E6828" s="33"/>
      <c r="F6828" s="33"/>
      <c r="G6828" s="33"/>
      <c r="H6828" s="33"/>
      <c r="I6828" s="171"/>
      <c r="J6828" s="33"/>
      <c r="K6828" s="33"/>
      <c r="L6828" s="84">
        <v>0.13780000000000001</v>
      </c>
      <c r="M6828" s="83">
        <v>6372.9</v>
      </c>
      <c r="N6828" s="83">
        <v>454.101</v>
      </c>
      <c r="O6828" s="83">
        <v>5918.8</v>
      </c>
      <c r="P6828" s="83">
        <v>908.20100000000002</v>
      </c>
      <c r="Q6828" s="83">
        <v>6827</v>
      </c>
      <c r="R6828" s="86">
        <v>0.13303100000000001</v>
      </c>
      <c r="S6828" s="86">
        <v>0.6895</v>
      </c>
    </row>
    <row r="6829" spans="2:19" x14ac:dyDescent="0.2">
      <c r="B6829" s="33"/>
      <c r="C6829" s="171"/>
      <c r="D6829" s="33"/>
      <c r="E6829" s="33"/>
      <c r="F6829" s="33"/>
      <c r="G6829" s="33"/>
      <c r="H6829" s="33"/>
      <c r="I6829" s="171"/>
      <c r="J6829" s="33"/>
      <c r="K6829" s="33"/>
      <c r="L6829" s="84">
        <v>0.1376</v>
      </c>
      <c r="M6829" s="83">
        <v>6373.55</v>
      </c>
      <c r="N6829" s="83">
        <v>454.44600000000003</v>
      </c>
      <c r="O6829" s="83">
        <v>5919.11</v>
      </c>
      <c r="P6829" s="83">
        <v>908.89099999999996</v>
      </c>
      <c r="Q6829" s="83">
        <v>6828</v>
      </c>
      <c r="R6829" s="86">
        <v>0.13311200000000001</v>
      </c>
      <c r="S6829" s="86">
        <v>0.68995099999999998</v>
      </c>
    </row>
    <row r="6830" spans="2:19" x14ac:dyDescent="0.2">
      <c r="B6830" s="33"/>
      <c r="C6830" s="171"/>
      <c r="D6830" s="33"/>
      <c r="E6830" s="33"/>
      <c r="F6830" s="33"/>
      <c r="G6830" s="33"/>
      <c r="H6830" s="33"/>
      <c r="I6830" s="171"/>
      <c r="J6830" s="33"/>
      <c r="K6830" s="33"/>
      <c r="L6830" s="84">
        <v>0.13739999999999999</v>
      </c>
      <c r="M6830" s="83">
        <v>6374.21</v>
      </c>
      <c r="N6830" s="83">
        <v>454.791</v>
      </c>
      <c r="O6830" s="83">
        <v>5919.42</v>
      </c>
      <c r="P6830" s="83">
        <v>909.58199999999999</v>
      </c>
      <c r="Q6830" s="83">
        <v>6829</v>
      </c>
      <c r="R6830" s="86">
        <v>0.13319400000000001</v>
      </c>
      <c r="S6830" s="86">
        <v>0.69025099999999995</v>
      </c>
    </row>
    <row r="6831" spans="2:19" x14ac:dyDescent="0.2">
      <c r="B6831" s="33"/>
      <c r="C6831" s="171"/>
      <c r="D6831" s="33"/>
      <c r="E6831" s="33"/>
      <c r="F6831" s="33"/>
      <c r="G6831" s="33"/>
      <c r="H6831" s="33"/>
      <c r="I6831" s="171"/>
      <c r="J6831" s="33"/>
      <c r="K6831" s="33"/>
      <c r="L6831" s="84">
        <v>0.13719999999999999</v>
      </c>
      <c r="M6831" s="83">
        <v>6374.86</v>
      </c>
      <c r="N6831" s="83">
        <v>455.13600000000002</v>
      </c>
      <c r="O6831" s="83">
        <v>5919.73</v>
      </c>
      <c r="P6831" s="83">
        <v>910.27200000000005</v>
      </c>
      <c r="Q6831" s="83">
        <v>6830</v>
      </c>
      <c r="R6831" s="86">
        <v>0.13327600000000001</v>
      </c>
      <c r="S6831" s="86">
        <v>0.69070100000000001</v>
      </c>
    </row>
    <row r="6832" spans="2:19" x14ac:dyDescent="0.2">
      <c r="B6832" s="33"/>
      <c r="C6832" s="171"/>
      <c r="D6832" s="33"/>
      <c r="E6832" s="33"/>
      <c r="F6832" s="33"/>
      <c r="G6832" s="33"/>
      <c r="H6832" s="33"/>
      <c r="I6832" s="171"/>
      <c r="J6832" s="33"/>
      <c r="K6832" s="33"/>
      <c r="L6832" s="84">
        <v>0.13719999999999999</v>
      </c>
      <c r="M6832" s="83">
        <v>6375.52</v>
      </c>
      <c r="N6832" s="83">
        <v>455.48099999999999</v>
      </c>
      <c r="O6832" s="83">
        <v>5920.04</v>
      </c>
      <c r="P6832" s="83">
        <v>910.96299999999997</v>
      </c>
      <c r="Q6832" s="83">
        <v>6831</v>
      </c>
      <c r="R6832" s="86">
        <v>0.133357</v>
      </c>
      <c r="S6832" s="86">
        <v>0.69070100000000001</v>
      </c>
    </row>
    <row r="6833" spans="2:19" x14ac:dyDescent="0.2">
      <c r="B6833" s="33"/>
      <c r="C6833" s="171"/>
      <c r="D6833" s="33"/>
      <c r="E6833" s="33"/>
      <c r="F6833" s="33"/>
      <c r="G6833" s="33"/>
      <c r="H6833" s="33"/>
      <c r="I6833" s="171"/>
      <c r="J6833" s="33"/>
      <c r="K6833" s="33"/>
      <c r="L6833" s="84">
        <v>0.1371</v>
      </c>
      <c r="M6833" s="83">
        <v>6376.17</v>
      </c>
      <c r="N6833" s="83">
        <v>455.827</v>
      </c>
      <c r="O6833" s="83">
        <v>5920.35</v>
      </c>
      <c r="P6833" s="83">
        <v>911.654</v>
      </c>
      <c r="Q6833" s="83">
        <v>6832</v>
      </c>
      <c r="R6833" s="86">
        <v>0.133439</v>
      </c>
      <c r="S6833" s="86">
        <v>0.69130100000000005</v>
      </c>
    </row>
    <row r="6834" spans="2:19" x14ac:dyDescent="0.2">
      <c r="B6834" s="33"/>
      <c r="C6834" s="171"/>
      <c r="D6834" s="33"/>
      <c r="E6834" s="33"/>
      <c r="F6834" s="33"/>
      <c r="G6834" s="33"/>
      <c r="H6834" s="33"/>
      <c r="I6834" s="171"/>
      <c r="J6834" s="33"/>
      <c r="K6834" s="33"/>
      <c r="L6834" s="84">
        <v>0.1371</v>
      </c>
      <c r="M6834" s="83">
        <v>6376.83</v>
      </c>
      <c r="N6834" s="83">
        <v>456.173</v>
      </c>
      <c r="O6834" s="83">
        <v>5920.65</v>
      </c>
      <c r="P6834" s="83">
        <v>912.346</v>
      </c>
      <c r="Q6834" s="83">
        <v>6833</v>
      </c>
      <c r="R6834" s="86">
        <v>0.13352</v>
      </c>
      <c r="S6834" s="86">
        <v>0.69130100000000005</v>
      </c>
    </row>
    <row r="6835" spans="2:19" x14ac:dyDescent="0.2">
      <c r="B6835" s="33"/>
      <c r="C6835" s="171"/>
      <c r="D6835" s="33"/>
      <c r="E6835" s="33"/>
      <c r="F6835" s="33"/>
      <c r="G6835" s="33"/>
      <c r="H6835" s="33"/>
      <c r="I6835" s="171"/>
      <c r="J6835" s="33"/>
      <c r="K6835" s="33"/>
      <c r="L6835" s="84">
        <v>0.13700000000000001</v>
      </c>
      <c r="M6835" s="83">
        <v>6377.48</v>
      </c>
      <c r="N6835" s="83">
        <v>456.51900000000001</v>
      </c>
      <c r="O6835" s="83">
        <v>5920.96</v>
      </c>
      <c r="P6835" s="83">
        <v>913.03700000000003</v>
      </c>
      <c r="Q6835" s="83">
        <v>6834</v>
      </c>
      <c r="R6835" s="86">
        <v>0.133602</v>
      </c>
      <c r="S6835" s="86">
        <v>0.691751</v>
      </c>
    </row>
    <row r="6836" spans="2:19" x14ac:dyDescent="0.2">
      <c r="B6836" s="33"/>
      <c r="C6836" s="171"/>
      <c r="D6836" s="33"/>
      <c r="E6836" s="33"/>
      <c r="F6836" s="33"/>
      <c r="G6836" s="33"/>
      <c r="H6836" s="33"/>
      <c r="I6836" s="171"/>
      <c r="J6836" s="33"/>
      <c r="K6836" s="33"/>
      <c r="L6836" s="84">
        <v>0.13689999999999999</v>
      </c>
      <c r="M6836" s="83">
        <v>6378.14</v>
      </c>
      <c r="N6836" s="83">
        <v>456.86500000000001</v>
      </c>
      <c r="O6836" s="83">
        <v>5921.27</v>
      </c>
      <c r="P6836" s="83">
        <v>913.72900000000004</v>
      </c>
      <c r="Q6836" s="83">
        <v>6835</v>
      </c>
      <c r="R6836" s="86">
        <v>0.133684</v>
      </c>
      <c r="S6836" s="86">
        <v>0.69205099999999997</v>
      </c>
    </row>
    <row r="6837" spans="2:19" x14ac:dyDescent="0.2">
      <c r="B6837" s="33"/>
      <c r="C6837" s="171"/>
      <c r="D6837" s="33"/>
      <c r="E6837" s="33"/>
      <c r="F6837" s="33"/>
      <c r="G6837" s="33"/>
      <c r="H6837" s="33"/>
      <c r="I6837" s="171"/>
      <c r="J6837" s="33"/>
      <c r="K6837" s="33"/>
      <c r="L6837" s="84">
        <v>0.1368</v>
      </c>
      <c r="M6837" s="83">
        <v>6378.79</v>
      </c>
      <c r="N6837" s="83">
        <v>457.21100000000001</v>
      </c>
      <c r="O6837" s="83">
        <v>5921.58</v>
      </c>
      <c r="P6837" s="83">
        <v>914.42200000000003</v>
      </c>
      <c r="Q6837" s="83">
        <v>6836</v>
      </c>
      <c r="R6837" s="86">
        <v>0.133766</v>
      </c>
      <c r="S6837" s="86">
        <v>0.69235100000000005</v>
      </c>
    </row>
    <row r="6838" spans="2:19" x14ac:dyDescent="0.2">
      <c r="B6838" s="33"/>
      <c r="C6838" s="171"/>
      <c r="D6838" s="33"/>
      <c r="E6838" s="33"/>
      <c r="F6838" s="33"/>
      <c r="G6838" s="33"/>
      <c r="H6838" s="33"/>
      <c r="I6838" s="171"/>
      <c r="J6838" s="33"/>
      <c r="K6838" s="33"/>
      <c r="L6838" s="84">
        <v>0.1366</v>
      </c>
      <c r="M6838" s="83">
        <v>6379.44</v>
      </c>
      <c r="N6838" s="83">
        <v>457.55700000000002</v>
      </c>
      <c r="O6838" s="83">
        <v>5921.89</v>
      </c>
      <c r="P6838" s="83">
        <v>915.11400000000003</v>
      </c>
      <c r="Q6838" s="83">
        <v>6837</v>
      </c>
      <c r="R6838" s="86">
        <v>0.13384699999999999</v>
      </c>
      <c r="S6838" s="86">
        <v>0.692801</v>
      </c>
    </row>
    <row r="6839" spans="2:19" x14ac:dyDescent="0.2">
      <c r="B6839" s="33"/>
      <c r="C6839" s="171"/>
      <c r="D6839" s="33"/>
      <c r="E6839" s="33"/>
      <c r="F6839" s="33"/>
      <c r="G6839" s="33"/>
      <c r="H6839" s="33"/>
      <c r="I6839" s="171"/>
      <c r="J6839" s="33"/>
      <c r="K6839" s="33"/>
      <c r="L6839" s="84">
        <v>0.1366</v>
      </c>
      <c r="M6839" s="83">
        <v>6380.1</v>
      </c>
      <c r="N6839" s="83">
        <v>457.904</v>
      </c>
      <c r="O6839" s="83">
        <v>5922.19</v>
      </c>
      <c r="P6839" s="83">
        <v>915.80700000000002</v>
      </c>
      <c r="Q6839" s="83">
        <v>6838</v>
      </c>
      <c r="R6839" s="86">
        <v>0.13392899999999999</v>
      </c>
      <c r="S6839" s="86">
        <v>0.692801</v>
      </c>
    </row>
    <row r="6840" spans="2:19" x14ac:dyDescent="0.2">
      <c r="B6840" s="33"/>
      <c r="C6840" s="171"/>
      <c r="D6840" s="33"/>
      <c r="E6840" s="33"/>
      <c r="F6840" s="33"/>
      <c r="G6840" s="33"/>
      <c r="H6840" s="33"/>
      <c r="I6840" s="171"/>
      <c r="J6840" s="33"/>
      <c r="K6840" s="33"/>
      <c r="L6840" s="84">
        <v>0.13650000000000001</v>
      </c>
      <c r="M6840" s="83">
        <v>6380.75</v>
      </c>
      <c r="N6840" s="83">
        <v>458.25</v>
      </c>
      <c r="O6840" s="83">
        <v>5922.5</v>
      </c>
      <c r="P6840" s="83">
        <v>916.50099999999998</v>
      </c>
      <c r="Q6840" s="83">
        <v>6839</v>
      </c>
      <c r="R6840" s="86">
        <v>0.13401099999999999</v>
      </c>
      <c r="S6840" s="86">
        <v>0.69340000000000002</v>
      </c>
    </row>
    <row r="6841" spans="2:19" x14ac:dyDescent="0.2">
      <c r="B6841" s="33"/>
      <c r="C6841" s="171"/>
      <c r="D6841" s="33"/>
      <c r="E6841" s="33"/>
      <c r="F6841" s="33"/>
      <c r="G6841" s="33"/>
      <c r="H6841" s="33"/>
      <c r="I6841" s="171"/>
      <c r="J6841" s="33"/>
      <c r="K6841" s="33"/>
      <c r="L6841" s="84">
        <v>0.13650000000000001</v>
      </c>
      <c r="M6841" s="83">
        <v>6381.4</v>
      </c>
      <c r="N6841" s="83">
        <v>458.59699999999998</v>
      </c>
      <c r="O6841" s="83">
        <v>5922.81</v>
      </c>
      <c r="P6841" s="83">
        <v>917.19399999999996</v>
      </c>
      <c r="Q6841" s="83">
        <v>6840</v>
      </c>
      <c r="R6841" s="86">
        <v>0.13409299999999999</v>
      </c>
      <c r="S6841" s="86">
        <v>0.69340000000000002</v>
      </c>
    </row>
    <row r="6842" spans="2:19" x14ac:dyDescent="0.2">
      <c r="B6842" s="33"/>
      <c r="C6842" s="171"/>
      <c r="D6842" s="33"/>
      <c r="E6842" s="33"/>
      <c r="F6842" s="33"/>
      <c r="G6842" s="33"/>
      <c r="H6842" s="33"/>
      <c r="I6842" s="171"/>
      <c r="J6842" s="33"/>
      <c r="K6842" s="33"/>
      <c r="L6842" s="84">
        <v>0.13639999999999999</v>
      </c>
      <c r="M6842" s="83">
        <v>6382.06</v>
      </c>
      <c r="N6842" s="83">
        <v>458.94400000000002</v>
      </c>
      <c r="O6842" s="83">
        <v>5923.11</v>
      </c>
      <c r="P6842" s="83">
        <v>917.88800000000003</v>
      </c>
      <c r="Q6842" s="83">
        <v>6841</v>
      </c>
      <c r="R6842" s="86">
        <v>0.13417499999999999</v>
      </c>
      <c r="S6842" s="86">
        <v>0.69384900000000005</v>
      </c>
    </row>
    <row r="6843" spans="2:19" x14ac:dyDescent="0.2">
      <c r="B6843" s="33"/>
      <c r="C6843" s="171"/>
      <c r="D6843" s="33"/>
      <c r="E6843" s="33"/>
      <c r="F6843" s="33"/>
      <c r="G6843" s="33"/>
      <c r="H6843" s="33"/>
      <c r="I6843" s="171"/>
      <c r="J6843" s="33"/>
      <c r="K6843" s="33"/>
      <c r="L6843" s="84">
        <v>0.1363</v>
      </c>
      <c r="M6843" s="83">
        <v>6382.71</v>
      </c>
      <c r="N6843" s="83">
        <v>459.291</v>
      </c>
      <c r="O6843" s="83">
        <v>5923.42</v>
      </c>
      <c r="P6843" s="83">
        <v>918.58199999999999</v>
      </c>
      <c r="Q6843" s="83">
        <v>6842</v>
      </c>
      <c r="R6843" s="86">
        <v>0.13425599999999999</v>
      </c>
      <c r="S6843" s="86">
        <v>0.69489699999999999</v>
      </c>
    </row>
    <row r="6844" spans="2:19" x14ac:dyDescent="0.2">
      <c r="B6844" s="33"/>
      <c r="C6844" s="171"/>
      <c r="D6844" s="33"/>
      <c r="E6844" s="33"/>
      <c r="F6844" s="33"/>
      <c r="G6844" s="33"/>
      <c r="H6844" s="33"/>
      <c r="I6844" s="171"/>
      <c r="J6844" s="33"/>
      <c r="K6844" s="33"/>
      <c r="L6844" s="84">
        <v>0.1363</v>
      </c>
      <c r="M6844" s="83">
        <v>6383.36</v>
      </c>
      <c r="N6844" s="83">
        <v>459.63799999999998</v>
      </c>
      <c r="O6844" s="83">
        <v>5923.72</v>
      </c>
      <c r="P6844" s="83">
        <v>919.27700000000004</v>
      </c>
      <c r="Q6844" s="83">
        <v>6843</v>
      </c>
      <c r="R6844" s="86">
        <v>0.13433800000000001</v>
      </c>
      <c r="S6844" s="86">
        <v>0.69489699999999999</v>
      </c>
    </row>
    <row r="6845" spans="2:19" x14ac:dyDescent="0.2">
      <c r="B6845" s="33"/>
      <c r="C6845" s="171"/>
      <c r="D6845" s="33"/>
      <c r="E6845" s="33"/>
      <c r="F6845" s="33"/>
      <c r="G6845" s="33"/>
      <c r="H6845" s="33"/>
      <c r="I6845" s="171"/>
      <c r="J6845" s="33"/>
      <c r="K6845" s="33"/>
      <c r="L6845" s="84">
        <v>0.1363</v>
      </c>
      <c r="M6845" s="83">
        <v>6384.01</v>
      </c>
      <c r="N6845" s="83">
        <v>459.98599999999999</v>
      </c>
      <c r="O6845" s="83">
        <v>5924.03</v>
      </c>
      <c r="P6845" s="83">
        <v>919.971</v>
      </c>
      <c r="Q6845" s="83">
        <v>6844</v>
      </c>
      <c r="R6845" s="86">
        <v>0.13442000000000001</v>
      </c>
      <c r="S6845" s="86">
        <v>0.69489699999999999</v>
      </c>
    </row>
    <row r="6846" spans="2:19" x14ac:dyDescent="0.2">
      <c r="B6846" s="33"/>
      <c r="C6846" s="171"/>
      <c r="D6846" s="33"/>
      <c r="E6846" s="33"/>
      <c r="F6846" s="33"/>
      <c r="G6846" s="33"/>
      <c r="H6846" s="33"/>
      <c r="I6846" s="171"/>
      <c r="J6846" s="33"/>
      <c r="K6846" s="33"/>
      <c r="L6846" s="84">
        <v>0.1363</v>
      </c>
      <c r="M6846" s="83">
        <v>6384.67</v>
      </c>
      <c r="N6846" s="83">
        <v>460.33300000000003</v>
      </c>
      <c r="O6846" s="83">
        <v>5924.33</v>
      </c>
      <c r="P6846" s="83">
        <v>920.66600000000005</v>
      </c>
      <c r="Q6846" s="83">
        <v>6845</v>
      </c>
      <c r="R6846" s="86">
        <v>0.13450200000000001</v>
      </c>
      <c r="S6846" s="86">
        <v>0.69489699999999999</v>
      </c>
    </row>
    <row r="6847" spans="2:19" x14ac:dyDescent="0.2">
      <c r="B6847" s="33"/>
      <c r="C6847" s="171"/>
      <c r="D6847" s="33"/>
      <c r="E6847" s="33"/>
      <c r="F6847" s="33"/>
      <c r="G6847" s="33"/>
      <c r="H6847" s="33"/>
      <c r="I6847" s="171"/>
      <c r="J6847" s="33"/>
      <c r="K6847" s="33"/>
      <c r="L6847" s="84">
        <v>0.1363</v>
      </c>
      <c r="M6847" s="83">
        <v>6385.32</v>
      </c>
      <c r="N6847" s="83">
        <v>460.68099999999998</v>
      </c>
      <c r="O6847" s="83">
        <v>5924.64</v>
      </c>
      <c r="P6847" s="83">
        <v>921.36199999999997</v>
      </c>
      <c r="Q6847" s="83">
        <v>6846</v>
      </c>
      <c r="R6847" s="86">
        <v>0.13458400000000001</v>
      </c>
      <c r="S6847" s="86">
        <v>0.69489699999999999</v>
      </c>
    </row>
    <row r="6848" spans="2:19" x14ac:dyDescent="0.2">
      <c r="B6848" s="33"/>
      <c r="C6848" s="171"/>
      <c r="D6848" s="33"/>
      <c r="E6848" s="33"/>
      <c r="F6848" s="33"/>
      <c r="G6848" s="33"/>
      <c r="H6848" s="33"/>
      <c r="I6848" s="171"/>
      <c r="J6848" s="33"/>
      <c r="K6848" s="33"/>
      <c r="L6848" s="84">
        <v>0.1363</v>
      </c>
      <c r="M6848" s="83">
        <v>6385.97</v>
      </c>
      <c r="N6848" s="83">
        <v>461.029</v>
      </c>
      <c r="O6848" s="83">
        <v>5924.94</v>
      </c>
      <c r="P6848" s="83">
        <v>922.05700000000002</v>
      </c>
      <c r="Q6848" s="83">
        <v>6847</v>
      </c>
      <c r="R6848" s="86">
        <v>0.13466600000000001</v>
      </c>
      <c r="S6848" s="86">
        <v>0.69489699999999999</v>
      </c>
    </row>
    <row r="6849" spans="2:19" x14ac:dyDescent="0.2">
      <c r="B6849" s="33"/>
      <c r="C6849" s="171"/>
      <c r="D6849" s="33"/>
      <c r="E6849" s="33"/>
      <c r="F6849" s="33"/>
      <c r="G6849" s="33"/>
      <c r="H6849" s="33"/>
      <c r="I6849" s="171"/>
      <c r="J6849" s="33"/>
      <c r="K6849" s="33"/>
      <c r="L6849" s="84">
        <v>0.13619999999999999</v>
      </c>
      <c r="M6849" s="83">
        <v>6386.62</v>
      </c>
      <c r="N6849" s="83">
        <v>461.37700000000001</v>
      </c>
      <c r="O6849" s="83">
        <v>5925.25</v>
      </c>
      <c r="P6849" s="83">
        <v>922.75300000000004</v>
      </c>
      <c r="Q6849" s="83">
        <v>6848</v>
      </c>
      <c r="R6849" s="86">
        <v>0.13474800000000001</v>
      </c>
      <c r="S6849" s="86">
        <v>0.69624399999999997</v>
      </c>
    </row>
    <row r="6850" spans="2:19" x14ac:dyDescent="0.2">
      <c r="B6850" s="33"/>
      <c r="C6850" s="171"/>
      <c r="D6850" s="33"/>
      <c r="E6850" s="33"/>
      <c r="F6850" s="33"/>
      <c r="G6850" s="33"/>
      <c r="H6850" s="33"/>
      <c r="I6850" s="171"/>
      <c r="J6850" s="33"/>
      <c r="K6850" s="33"/>
      <c r="L6850" s="84">
        <v>0.13619999999999999</v>
      </c>
      <c r="M6850" s="83">
        <v>6387.28</v>
      </c>
      <c r="N6850" s="83">
        <v>461.72500000000002</v>
      </c>
      <c r="O6850" s="83">
        <v>5925.55</v>
      </c>
      <c r="P6850" s="83">
        <v>923.44899999999996</v>
      </c>
      <c r="Q6850" s="83">
        <v>6849</v>
      </c>
      <c r="R6850" s="86">
        <v>0.13483000000000001</v>
      </c>
      <c r="S6850" s="86">
        <v>0.69624399999999997</v>
      </c>
    </row>
    <row r="6851" spans="2:19" x14ac:dyDescent="0.2">
      <c r="B6851" s="33"/>
      <c r="C6851" s="171"/>
      <c r="D6851" s="33"/>
      <c r="E6851" s="33"/>
      <c r="F6851" s="33"/>
      <c r="G6851" s="33"/>
      <c r="H6851" s="33"/>
      <c r="I6851" s="171"/>
      <c r="J6851" s="33"/>
      <c r="K6851" s="33"/>
      <c r="L6851" s="84">
        <v>0.13619999999999999</v>
      </c>
      <c r="M6851" s="83">
        <v>6387.93</v>
      </c>
      <c r="N6851" s="83">
        <v>462.07299999999998</v>
      </c>
      <c r="O6851" s="83">
        <v>5925.85</v>
      </c>
      <c r="P6851" s="83">
        <v>924.14599999999996</v>
      </c>
      <c r="Q6851" s="83">
        <v>6850</v>
      </c>
      <c r="R6851" s="86">
        <v>0.134912</v>
      </c>
      <c r="S6851" s="86">
        <v>0.69624399999999997</v>
      </c>
    </row>
    <row r="6852" spans="2:19" x14ac:dyDescent="0.2">
      <c r="B6852" s="33"/>
      <c r="C6852" s="171"/>
      <c r="D6852" s="33"/>
      <c r="E6852" s="33"/>
      <c r="F6852" s="33"/>
      <c r="G6852" s="33"/>
      <c r="H6852" s="33"/>
      <c r="I6852" s="171"/>
      <c r="J6852" s="33"/>
      <c r="K6852" s="33"/>
      <c r="L6852" s="84">
        <v>0.1361</v>
      </c>
      <c r="M6852" s="83">
        <v>6388.58</v>
      </c>
      <c r="N6852" s="83">
        <v>462.42099999999999</v>
      </c>
      <c r="O6852" s="83">
        <v>5926.16</v>
      </c>
      <c r="P6852" s="83">
        <v>924.84299999999996</v>
      </c>
      <c r="Q6852" s="83">
        <v>6851</v>
      </c>
      <c r="R6852" s="86">
        <v>0.134994</v>
      </c>
      <c r="S6852" s="86">
        <v>0.69684199999999996</v>
      </c>
    </row>
    <row r="6853" spans="2:19" x14ac:dyDescent="0.2">
      <c r="B6853" s="33"/>
      <c r="C6853" s="171"/>
      <c r="D6853" s="33"/>
      <c r="E6853" s="33"/>
      <c r="F6853" s="33"/>
      <c r="G6853" s="33"/>
      <c r="H6853" s="33"/>
      <c r="I6853" s="171"/>
      <c r="J6853" s="33"/>
      <c r="K6853" s="33"/>
      <c r="L6853" s="84">
        <v>0.13600000000000001</v>
      </c>
      <c r="M6853" s="83">
        <v>6389.23</v>
      </c>
      <c r="N6853" s="83">
        <v>462.77</v>
      </c>
      <c r="O6853" s="83">
        <v>5926.46</v>
      </c>
      <c r="P6853" s="83">
        <v>925.54</v>
      </c>
      <c r="Q6853" s="83">
        <v>6852</v>
      </c>
      <c r="R6853" s="86">
        <v>0.135076</v>
      </c>
      <c r="S6853" s="86">
        <v>0.69728999999999997</v>
      </c>
    </row>
    <row r="6854" spans="2:19" x14ac:dyDescent="0.2">
      <c r="B6854" s="33"/>
      <c r="C6854" s="171"/>
      <c r="D6854" s="33"/>
      <c r="E6854" s="33"/>
      <c r="F6854" s="33"/>
      <c r="G6854" s="33"/>
      <c r="H6854" s="33"/>
      <c r="I6854" s="171"/>
      <c r="J6854" s="33"/>
      <c r="K6854" s="33"/>
      <c r="L6854" s="84">
        <v>0.13600000000000001</v>
      </c>
      <c r="M6854" s="83">
        <v>6389.88</v>
      </c>
      <c r="N6854" s="83">
        <v>463.11900000000003</v>
      </c>
      <c r="O6854" s="83">
        <v>5926.76</v>
      </c>
      <c r="P6854" s="83">
        <v>926.23699999999997</v>
      </c>
      <c r="Q6854" s="83">
        <v>6853</v>
      </c>
      <c r="R6854" s="86">
        <v>0.135158</v>
      </c>
      <c r="S6854" s="86">
        <v>0.69728999999999997</v>
      </c>
    </row>
    <row r="6855" spans="2:19" x14ac:dyDescent="0.2">
      <c r="B6855" s="33"/>
      <c r="C6855" s="171"/>
      <c r="D6855" s="33"/>
      <c r="E6855" s="33"/>
      <c r="F6855" s="33"/>
      <c r="G6855" s="33"/>
      <c r="H6855" s="33"/>
      <c r="I6855" s="171"/>
      <c r="J6855" s="33"/>
      <c r="K6855" s="33"/>
      <c r="L6855" s="84">
        <v>0.13589999999999999</v>
      </c>
      <c r="M6855" s="83">
        <v>6390.53</v>
      </c>
      <c r="N6855" s="83">
        <v>463.46800000000002</v>
      </c>
      <c r="O6855" s="83">
        <v>5927.06</v>
      </c>
      <c r="P6855" s="83">
        <v>926.93499999999995</v>
      </c>
      <c r="Q6855" s="83">
        <v>6854</v>
      </c>
      <c r="R6855" s="86">
        <v>0.13524</v>
      </c>
      <c r="S6855" s="86">
        <v>0.69833599999999996</v>
      </c>
    </row>
    <row r="6856" spans="2:19" x14ac:dyDescent="0.2">
      <c r="B6856" s="33"/>
      <c r="C6856" s="171"/>
      <c r="D6856" s="33"/>
      <c r="E6856" s="33"/>
      <c r="F6856" s="33"/>
      <c r="G6856" s="33"/>
      <c r="H6856" s="33"/>
      <c r="I6856" s="171"/>
      <c r="J6856" s="33"/>
      <c r="K6856" s="33"/>
      <c r="L6856" s="84">
        <v>0.13589999999999999</v>
      </c>
      <c r="M6856" s="83">
        <v>6391.18</v>
      </c>
      <c r="N6856" s="83">
        <v>463.81700000000001</v>
      </c>
      <c r="O6856" s="83">
        <v>5927.37</v>
      </c>
      <c r="P6856" s="83">
        <v>927.63300000000004</v>
      </c>
      <c r="Q6856" s="83">
        <v>6855</v>
      </c>
      <c r="R6856" s="86">
        <v>0.135322</v>
      </c>
      <c r="S6856" s="86">
        <v>0.69833599999999996</v>
      </c>
    </row>
    <row r="6857" spans="2:19" x14ac:dyDescent="0.2">
      <c r="B6857" s="33"/>
      <c r="C6857" s="171"/>
      <c r="D6857" s="33"/>
      <c r="E6857" s="33"/>
      <c r="F6857" s="33"/>
      <c r="G6857" s="33"/>
      <c r="H6857" s="33"/>
      <c r="I6857" s="171"/>
      <c r="J6857" s="33"/>
      <c r="K6857" s="33"/>
      <c r="L6857" s="84">
        <v>0.13589999999999999</v>
      </c>
      <c r="M6857" s="83">
        <v>6391.83</v>
      </c>
      <c r="N6857" s="83">
        <v>464.166</v>
      </c>
      <c r="O6857" s="83">
        <v>5927.67</v>
      </c>
      <c r="P6857" s="83">
        <v>928.33199999999999</v>
      </c>
      <c r="Q6857" s="83">
        <v>6856</v>
      </c>
      <c r="R6857" s="86">
        <v>0.135404</v>
      </c>
      <c r="S6857" s="86">
        <v>0.69833599999999996</v>
      </c>
    </row>
    <row r="6858" spans="2:19" x14ac:dyDescent="0.2">
      <c r="B6858" s="33"/>
      <c r="C6858" s="171"/>
      <c r="D6858" s="33"/>
      <c r="E6858" s="33"/>
      <c r="F6858" s="33"/>
      <c r="G6858" s="33"/>
      <c r="H6858" s="33"/>
      <c r="I6858" s="171"/>
      <c r="J6858" s="33"/>
      <c r="K6858" s="33"/>
      <c r="L6858" s="84">
        <v>0.13589999999999999</v>
      </c>
      <c r="M6858" s="83">
        <v>6392.48</v>
      </c>
      <c r="N6858" s="83">
        <v>464.51499999999999</v>
      </c>
      <c r="O6858" s="83">
        <v>5927.97</v>
      </c>
      <c r="P6858" s="83">
        <v>929.03</v>
      </c>
      <c r="Q6858" s="83">
        <v>6857</v>
      </c>
      <c r="R6858" s="86">
        <v>0.135486</v>
      </c>
      <c r="S6858" s="86">
        <v>0.69833599999999996</v>
      </c>
    </row>
    <row r="6859" spans="2:19" x14ac:dyDescent="0.2">
      <c r="B6859" s="33"/>
      <c r="C6859" s="171"/>
      <c r="D6859" s="33"/>
      <c r="E6859" s="33"/>
      <c r="F6859" s="33"/>
      <c r="G6859" s="33"/>
      <c r="H6859" s="33"/>
      <c r="I6859" s="171"/>
      <c r="J6859" s="33"/>
      <c r="K6859" s="33"/>
      <c r="L6859" s="84">
        <v>0.13589999999999999</v>
      </c>
      <c r="M6859" s="83">
        <v>6393.14</v>
      </c>
      <c r="N6859" s="83">
        <v>464.86500000000001</v>
      </c>
      <c r="O6859" s="83">
        <v>5928.27</v>
      </c>
      <c r="P6859" s="83">
        <v>929.72900000000004</v>
      </c>
      <c r="Q6859" s="83">
        <v>6858</v>
      </c>
      <c r="R6859" s="86">
        <v>0.135569</v>
      </c>
      <c r="S6859" s="86">
        <v>0.69833599999999996</v>
      </c>
    </row>
    <row r="6860" spans="2:19" x14ac:dyDescent="0.2">
      <c r="B6860" s="33"/>
      <c r="C6860" s="171"/>
      <c r="D6860" s="33"/>
      <c r="E6860" s="33"/>
      <c r="F6860" s="33"/>
      <c r="G6860" s="33"/>
      <c r="H6860" s="33"/>
      <c r="I6860" s="171"/>
      <c r="J6860" s="33"/>
      <c r="K6860" s="33"/>
      <c r="L6860" s="84">
        <v>0.1358</v>
      </c>
      <c r="M6860" s="83">
        <v>6393.79</v>
      </c>
      <c r="N6860" s="83">
        <v>465.214</v>
      </c>
      <c r="O6860" s="83">
        <v>5928.57</v>
      </c>
      <c r="P6860" s="83">
        <v>930.428</v>
      </c>
      <c r="Q6860" s="83">
        <v>6859</v>
      </c>
      <c r="R6860" s="86">
        <v>0.13565099999999999</v>
      </c>
      <c r="S6860" s="86">
        <v>0.70012700000000005</v>
      </c>
    </row>
    <row r="6861" spans="2:19" x14ac:dyDescent="0.2">
      <c r="B6861" s="33"/>
      <c r="C6861" s="171"/>
      <c r="D6861" s="33"/>
      <c r="E6861" s="33"/>
      <c r="F6861" s="33"/>
      <c r="G6861" s="33"/>
      <c r="H6861" s="33"/>
      <c r="I6861" s="171"/>
      <c r="J6861" s="33"/>
      <c r="K6861" s="33"/>
      <c r="L6861" s="84">
        <v>0.1358</v>
      </c>
      <c r="M6861" s="83">
        <v>6394.44</v>
      </c>
      <c r="N6861" s="83">
        <v>465.56400000000002</v>
      </c>
      <c r="O6861" s="83">
        <v>5928.87</v>
      </c>
      <c r="P6861" s="83">
        <v>931.12800000000004</v>
      </c>
      <c r="Q6861" s="83">
        <v>6860</v>
      </c>
      <c r="R6861" s="86">
        <v>0.13573299999999999</v>
      </c>
      <c r="S6861" s="86">
        <v>0.70012700000000005</v>
      </c>
    </row>
    <row r="6862" spans="2:19" x14ac:dyDescent="0.2">
      <c r="B6862" s="33"/>
      <c r="C6862" s="171"/>
      <c r="D6862" s="33"/>
      <c r="E6862" s="33"/>
      <c r="F6862" s="33"/>
      <c r="G6862" s="33"/>
      <c r="H6862" s="33"/>
      <c r="I6862" s="171"/>
      <c r="J6862" s="33"/>
      <c r="K6862" s="33"/>
      <c r="L6862" s="84">
        <v>0.1358</v>
      </c>
      <c r="M6862" s="83">
        <v>6395.09</v>
      </c>
      <c r="N6862" s="83">
        <v>465.91399999999999</v>
      </c>
      <c r="O6862" s="83">
        <v>5929.17</v>
      </c>
      <c r="P6862" s="83">
        <v>931.82799999999997</v>
      </c>
      <c r="Q6862" s="83">
        <v>6861</v>
      </c>
      <c r="R6862" s="86">
        <v>0.13581499999999999</v>
      </c>
      <c r="S6862" s="86">
        <v>0.70012700000000005</v>
      </c>
    </row>
    <row r="6863" spans="2:19" x14ac:dyDescent="0.2">
      <c r="B6863" s="33"/>
      <c r="C6863" s="171"/>
      <c r="D6863" s="33"/>
      <c r="E6863" s="33"/>
      <c r="F6863" s="33"/>
      <c r="G6863" s="33"/>
      <c r="H6863" s="33"/>
      <c r="I6863" s="171"/>
      <c r="J6863" s="33"/>
      <c r="K6863" s="33"/>
      <c r="L6863" s="84">
        <v>0.1358</v>
      </c>
      <c r="M6863" s="83">
        <v>6395.74</v>
      </c>
      <c r="N6863" s="83">
        <v>466.26400000000001</v>
      </c>
      <c r="O6863" s="83">
        <v>5929.47</v>
      </c>
      <c r="P6863" s="83">
        <v>932.52800000000002</v>
      </c>
      <c r="Q6863" s="83">
        <v>6862</v>
      </c>
      <c r="R6863" s="86">
        <v>0.13589699999999999</v>
      </c>
      <c r="S6863" s="86">
        <v>0.70012700000000005</v>
      </c>
    </row>
    <row r="6864" spans="2:19" x14ac:dyDescent="0.2">
      <c r="B6864" s="33"/>
      <c r="C6864" s="171"/>
      <c r="D6864" s="33"/>
      <c r="E6864" s="33"/>
      <c r="F6864" s="33"/>
      <c r="G6864" s="33"/>
      <c r="H6864" s="33"/>
      <c r="I6864" s="171"/>
      <c r="J6864" s="33"/>
      <c r="K6864" s="33"/>
      <c r="L6864" s="84">
        <v>0.1358</v>
      </c>
      <c r="M6864" s="83">
        <v>6396.39</v>
      </c>
      <c r="N6864" s="83">
        <v>466.61399999999998</v>
      </c>
      <c r="O6864" s="83">
        <v>5929.77</v>
      </c>
      <c r="P6864" s="83">
        <v>933.22799999999995</v>
      </c>
      <c r="Q6864" s="83">
        <v>6863</v>
      </c>
      <c r="R6864" s="86">
        <v>0.13597999999999999</v>
      </c>
      <c r="S6864" s="86">
        <v>0.70012700000000005</v>
      </c>
    </row>
    <row r="6865" spans="2:19" x14ac:dyDescent="0.2">
      <c r="B6865" s="33"/>
      <c r="C6865" s="171"/>
      <c r="D6865" s="33"/>
      <c r="E6865" s="33"/>
      <c r="F6865" s="33"/>
      <c r="G6865" s="33"/>
      <c r="H6865" s="33"/>
      <c r="I6865" s="171"/>
      <c r="J6865" s="33"/>
      <c r="K6865" s="33"/>
      <c r="L6865" s="84">
        <v>0.1358</v>
      </c>
      <c r="M6865" s="83">
        <v>6397.04</v>
      </c>
      <c r="N6865" s="83">
        <v>466.96499999999997</v>
      </c>
      <c r="O6865" s="83">
        <v>5930.07</v>
      </c>
      <c r="P6865" s="83">
        <v>933.92899999999997</v>
      </c>
      <c r="Q6865" s="83">
        <v>6864</v>
      </c>
      <c r="R6865" s="86">
        <v>0.13606199999999999</v>
      </c>
      <c r="S6865" s="86">
        <v>0.70012700000000005</v>
      </c>
    </row>
    <row r="6866" spans="2:19" x14ac:dyDescent="0.2">
      <c r="B6866" s="33"/>
      <c r="C6866" s="171"/>
      <c r="D6866" s="33"/>
      <c r="E6866" s="33"/>
      <c r="F6866" s="33"/>
      <c r="G6866" s="33"/>
      <c r="H6866" s="33"/>
      <c r="I6866" s="171"/>
      <c r="J6866" s="33"/>
      <c r="K6866" s="33"/>
      <c r="L6866" s="84">
        <v>0.1358</v>
      </c>
      <c r="M6866" s="83">
        <v>6397.68</v>
      </c>
      <c r="N6866" s="83">
        <v>467.315</v>
      </c>
      <c r="O6866" s="83">
        <v>5930.37</v>
      </c>
      <c r="P6866" s="83">
        <v>934.63</v>
      </c>
      <c r="Q6866" s="83">
        <v>6865</v>
      </c>
      <c r="R6866" s="86">
        <v>0.13614399999999999</v>
      </c>
      <c r="S6866" s="86">
        <v>0.70012700000000005</v>
      </c>
    </row>
    <row r="6867" spans="2:19" x14ac:dyDescent="0.2">
      <c r="B6867" s="33"/>
      <c r="C6867" s="171"/>
      <c r="D6867" s="33"/>
      <c r="E6867" s="33"/>
      <c r="F6867" s="33"/>
      <c r="G6867" s="33"/>
      <c r="H6867" s="33"/>
      <c r="I6867" s="171"/>
      <c r="J6867" s="33"/>
      <c r="K6867" s="33"/>
      <c r="L6867" s="84">
        <v>0.13569999999999999</v>
      </c>
      <c r="M6867" s="83">
        <v>6398.33</v>
      </c>
      <c r="N6867" s="83">
        <v>467.666</v>
      </c>
      <c r="O6867" s="83">
        <v>5930.67</v>
      </c>
      <c r="P6867" s="83">
        <v>935.33100000000002</v>
      </c>
      <c r="Q6867" s="83">
        <v>6866</v>
      </c>
      <c r="R6867" s="86">
        <v>0.13622699999999999</v>
      </c>
      <c r="S6867" s="86">
        <v>0.70146900000000001</v>
      </c>
    </row>
    <row r="6868" spans="2:19" x14ac:dyDescent="0.2">
      <c r="B6868" s="33"/>
      <c r="C6868" s="171"/>
      <c r="D6868" s="33"/>
      <c r="E6868" s="33"/>
      <c r="F6868" s="33"/>
      <c r="G6868" s="33"/>
      <c r="H6868" s="33"/>
      <c r="I6868" s="171"/>
      <c r="J6868" s="33"/>
      <c r="K6868" s="33"/>
      <c r="L6868" s="84">
        <v>0.13569999999999999</v>
      </c>
      <c r="M6868" s="83">
        <v>6398.98</v>
      </c>
      <c r="N6868" s="83">
        <v>468.01600000000002</v>
      </c>
      <c r="O6868" s="83">
        <v>5930.97</v>
      </c>
      <c r="P6868" s="83">
        <v>936.03300000000002</v>
      </c>
      <c r="Q6868" s="83">
        <v>6867</v>
      </c>
      <c r="R6868" s="86">
        <v>0.13630900000000001</v>
      </c>
      <c r="S6868" s="86">
        <v>0.70146900000000001</v>
      </c>
    </row>
    <row r="6869" spans="2:19" x14ac:dyDescent="0.2">
      <c r="B6869" s="33"/>
      <c r="C6869" s="171"/>
      <c r="D6869" s="33"/>
      <c r="E6869" s="33"/>
      <c r="F6869" s="33"/>
      <c r="G6869" s="33"/>
      <c r="H6869" s="33"/>
      <c r="I6869" s="171"/>
      <c r="J6869" s="33"/>
      <c r="K6869" s="33"/>
      <c r="L6869" s="84">
        <v>0.1356</v>
      </c>
      <c r="M6869" s="83">
        <v>6399.63</v>
      </c>
      <c r="N6869" s="83">
        <v>468.36700000000002</v>
      </c>
      <c r="O6869" s="83">
        <v>5931.27</v>
      </c>
      <c r="P6869" s="83">
        <v>936.73500000000001</v>
      </c>
      <c r="Q6869" s="83">
        <v>6868</v>
      </c>
      <c r="R6869" s="86">
        <v>0.13639100000000001</v>
      </c>
      <c r="S6869" s="86">
        <v>0.70206500000000005</v>
      </c>
    </row>
    <row r="6870" spans="2:19" x14ac:dyDescent="0.2">
      <c r="B6870" s="33"/>
      <c r="C6870" s="171"/>
      <c r="D6870" s="33"/>
      <c r="E6870" s="33"/>
      <c r="F6870" s="33"/>
      <c r="G6870" s="33"/>
      <c r="H6870" s="33"/>
      <c r="I6870" s="171"/>
      <c r="J6870" s="33"/>
      <c r="K6870" s="33"/>
      <c r="L6870" s="84">
        <v>0.1356</v>
      </c>
      <c r="M6870" s="83">
        <v>6400.28</v>
      </c>
      <c r="N6870" s="83">
        <v>468.71899999999999</v>
      </c>
      <c r="O6870" s="83">
        <v>5931.56</v>
      </c>
      <c r="P6870" s="83">
        <v>937.43700000000001</v>
      </c>
      <c r="Q6870" s="83">
        <v>6869</v>
      </c>
      <c r="R6870" s="86">
        <v>0.13647400000000001</v>
      </c>
      <c r="S6870" s="86">
        <v>0.70206500000000005</v>
      </c>
    </row>
    <row r="6871" spans="2:19" x14ac:dyDescent="0.2">
      <c r="B6871" s="33"/>
      <c r="C6871" s="171"/>
      <c r="D6871" s="33"/>
      <c r="E6871" s="33"/>
      <c r="F6871" s="33"/>
      <c r="G6871" s="33"/>
      <c r="H6871" s="33"/>
      <c r="I6871" s="171"/>
      <c r="J6871" s="33"/>
      <c r="K6871" s="33"/>
      <c r="L6871" s="84">
        <v>0.13539999999999999</v>
      </c>
      <c r="M6871" s="83">
        <v>6400.93</v>
      </c>
      <c r="N6871" s="83">
        <v>469.07</v>
      </c>
      <c r="O6871" s="83">
        <v>5931.86</v>
      </c>
      <c r="P6871" s="83">
        <v>938.14</v>
      </c>
      <c r="Q6871" s="83">
        <v>6870</v>
      </c>
      <c r="R6871" s="86">
        <v>0.13655600000000001</v>
      </c>
      <c r="S6871" s="86">
        <v>0.702511</v>
      </c>
    </row>
    <row r="6872" spans="2:19" x14ac:dyDescent="0.2">
      <c r="B6872" s="33"/>
      <c r="C6872" s="171"/>
      <c r="D6872" s="33"/>
      <c r="E6872" s="33"/>
      <c r="F6872" s="33"/>
      <c r="G6872" s="33"/>
      <c r="H6872" s="33"/>
      <c r="I6872" s="171"/>
      <c r="J6872" s="33"/>
      <c r="K6872" s="33"/>
      <c r="L6872" s="84">
        <v>0.1353</v>
      </c>
      <c r="M6872" s="83">
        <v>6401.58</v>
      </c>
      <c r="N6872" s="83">
        <v>469.42099999999999</v>
      </c>
      <c r="O6872" s="83">
        <v>5932.16</v>
      </c>
      <c r="P6872" s="83">
        <v>938.84199999999998</v>
      </c>
      <c r="Q6872" s="83">
        <v>6871</v>
      </c>
      <c r="R6872" s="86">
        <v>0.13663800000000001</v>
      </c>
      <c r="S6872" s="86">
        <v>0.70310700000000004</v>
      </c>
    </row>
    <row r="6873" spans="2:19" x14ac:dyDescent="0.2">
      <c r="B6873" s="33"/>
      <c r="C6873" s="171"/>
      <c r="D6873" s="33"/>
      <c r="E6873" s="33"/>
      <c r="F6873" s="33"/>
      <c r="G6873" s="33"/>
      <c r="H6873" s="33"/>
      <c r="I6873" s="171"/>
      <c r="J6873" s="33"/>
      <c r="K6873" s="33"/>
      <c r="L6873" s="84">
        <v>0.1353</v>
      </c>
      <c r="M6873" s="83">
        <v>6402.23</v>
      </c>
      <c r="N6873" s="83">
        <v>469.77300000000002</v>
      </c>
      <c r="O6873" s="83">
        <v>5932.45</v>
      </c>
      <c r="P6873" s="83">
        <v>939.54600000000005</v>
      </c>
      <c r="Q6873" s="83">
        <v>6872</v>
      </c>
      <c r="R6873" s="86">
        <v>0.13672100000000001</v>
      </c>
      <c r="S6873" s="86">
        <v>0.70310700000000004</v>
      </c>
    </row>
    <row r="6874" spans="2:19" x14ac:dyDescent="0.2">
      <c r="B6874" s="33"/>
      <c r="C6874" s="171"/>
      <c r="D6874" s="33"/>
      <c r="E6874" s="33"/>
      <c r="F6874" s="33"/>
      <c r="G6874" s="33"/>
      <c r="H6874" s="33"/>
      <c r="I6874" s="171"/>
      <c r="J6874" s="33"/>
      <c r="K6874" s="33"/>
      <c r="L6874" s="84">
        <v>0.1353</v>
      </c>
      <c r="M6874" s="83">
        <v>6402.88</v>
      </c>
      <c r="N6874" s="83">
        <v>470.12400000000002</v>
      </c>
      <c r="O6874" s="83">
        <v>5932.75</v>
      </c>
      <c r="P6874" s="83">
        <v>940.24900000000002</v>
      </c>
      <c r="Q6874" s="83">
        <v>6873</v>
      </c>
      <c r="R6874" s="86">
        <v>0.13680300000000001</v>
      </c>
      <c r="S6874" s="86">
        <v>0.70310700000000004</v>
      </c>
    </row>
    <row r="6875" spans="2:19" x14ac:dyDescent="0.2">
      <c r="B6875" s="33"/>
      <c r="C6875" s="171"/>
      <c r="D6875" s="33"/>
      <c r="E6875" s="33"/>
      <c r="F6875" s="33"/>
      <c r="G6875" s="33"/>
      <c r="H6875" s="33"/>
      <c r="I6875" s="171"/>
      <c r="J6875" s="33"/>
      <c r="K6875" s="33"/>
      <c r="L6875" s="84">
        <v>0.13519999999999999</v>
      </c>
      <c r="M6875" s="83">
        <v>6403.52</v>
      </c>
      <c r="N6875" s="83">
        <v>470.476</v>
      </c>
      <c r="O6875" s="83">
        <v>5933.05</v>
      </c>
      <c r="P6875" s="83">
        <v>940.95299999999997</v>
      </c>
      <c r="Q6875" s="83">
        <v>6874</v>
      </c>
      <c r="R6875" s="86">
        <v>0.13688600000000001</v>
      </c>
      <c r="S6875" s="86">
        <v>0.70370200000000005</v>
      </c>
    </row>
    <row r="6876" spans="2:19" x14ac:dyDescent="0.2">
      <c r="B6876" s="33"/>
      <c r="C6876" s="171"/>
      <c r="D6876" s="33"/>
      <c r="E6876" s="33"/>
      <c r="F6876" s="33"/>
      <c r="G6876" s="33"/>
      <c r="H6876" s="33"/>
      <c r="I6876" s="171"/>
      <c r="J6876" s="33"/>
      <c r="K6876" s="33"/>
      <c r="L6876" s="84">
        <v>0.1351</v>
      </c>
      <c r="M6876" s="83">
        <v>6404.17</v>
      </c>
      <c r="N6876" s="83">
        <v>470.82799999999997</v>
      </c>
      <c r="O6876" s="83">
        <v>5933.34</v>
      </c>
      <c r="P6876" s="83">
        <v>941.65700000000004</v>
      </c>
      <c r="Q6876" s="83">
        <v>6875</v>
      </c>
      <c r="R6876" s="86">
        <v>0.13696800000000001</v>
      </c>
      <c r="S6876" s="86">
        <v>0.70399999999999996</v>
      </c>
    </row>
    <row r="6877" spans="2:19" x14ac:dyDescent="0.2">
      <c r="B6877" s="33"/>
      <c r="C6877" s="171"/>
      <c r="D6877" s="33"/>
      <c r="E6877" s="33"/>
      <c r="F6877" s="33"/>
      <c r="G6877" s="33"/>
      <c r="H6877" s="33"/>
      <c r="I6877" s="171"/>
      <c r="J6877" s="33"/>
      <c r="K6877" s="33"/>
      <c r="L6877" s="84">
        <v>0.13500000000000001</v>
      </c>
      <c r="M6877" s="83">
        <v>6404.82</v>
      </c>
      <c r="N6877" s="83">
        <v>471.18</v>
      </c>
      <c r="O6877" s="83">
        <v>5933.64</v>
      </c>
      <c r="P6877" s="83">
        <v>942.36099999999999</v>
      </c>
      <c r="Q6877" s="83">
        <v>6876</v>
      </c>
      <c r="R6877" s="86">
        <v>0.13705100000000001</v>
      </c>
      <c r="S6877" s="86">
        <v>0.70429799999999998</v>
      </c>
    </row>
    <row r="6878" spans="2:19" x14ac:dyDescent="0.2">
      <c r="B6878" s="33"/>
      <c r="C6878" s="171"/>
      <c r="D6878" s="33"/>
      <c r="E6878" s="33"/>
      <c r="F6878" s="33"/>
      <c r="G6878" s="33"/>
      <c r="H6878" s="33"/>
      <c r="I6878" s="171"/>
      <c r="J6878" s="33"/>
      <c r="K6878" s="33"/>
      <c r="L6878" s="84">
        <v>0.13489999999999999</v>
      </c>
      <c r="M6878" s="83">
        <v>6405.47</v>
      </c>
      <c r="N6878" s="83">
        <v>471.53300000000002</v>
      </c>
      <c r="O6878" s="83">
        <v>5933.93</v>
      </c>
      <c r="P6878" s="83">
        <v>943.06600000000003</v>
      </c>
      <c r="Q6878" s="83">
        <v>6877</v>
      </c>
      <c r="R6878" s="86">
        <v>0.137133</v>
      </c>
      <c r="S6878" s="86">
        <v>0.70474400000000004</v>
      </c>
    </row>
    <row r="6879" spans="2:19" x14ac:dyDescent="0.2">
      <c r="B6879" s="33"/>
      <c r="C6879" s="171"/>
      <c r="D6879" s="33"/>
      <c r="E6879" s="33"/>
      <c r="F6879" s="33"/>
      <c r="G6879" s="33"/>
      <c r="H6879" s="33"/>
      <c r="I6879" s="171"/>
      <c r="J6879" s="33"/>
      <c r="K6879" s="33"/>
      <c r="L6879" s="84">
        <v>0.13489999999999999</v>
      </c>
      <c r="M6879" s="83">
        <v>6406.11</v>
      </c>
      <c r="N6879" s="83">
        <v>471.88499999999999</v>
      </c>
      <c r="O6879" s="83">
        <v>5934.23</v>
      </c>
      <c r="P6879" s="83">
        <v>943.77</v>
      </c>
      <c r="Q6879" s="83">
        <v>6878</v>
      </c>
      <c r="R6879" s="86">
        <v>0.137216</v>
      </c>
      <c r="S6879" s="86">
        <v>0.70474400000000004</v>
      </c>
    </row>
    <row r="6880" spans="2:19" x14ac:dyDescent="0.2">
      <c r="B6880" s="33"/>
      <c r="C6880" s="171"/>
      <c r="D6880" s="33"/>
      <c r="E6880" s="33"/>
      <c r="F6880" s="33"/>
      <c r="G6880" s="33"/>
      <c r="H6880" s="33"/>
      <c r="I6880" s="171"/>
      <c r="J6880" s="33"/>
      <c r="K6880" s="33"/>
      <c r="L6880" s="84">
        <v>0.1348</v>
      </c>
      <c r="M6880" s="83">
        <v>6406.76</v>
      </c>
      <c r="N6880" s="83">
        <v>472.238</v>
      </c>
      <c r="O6880" s="83">
        <v>5934.52</v>
      </c>
      <c r="P6880" s="83">
        <v>944.476</v>
      </c>
      <c r="Q6880" s="83">
        <v>6879</v>
      </c>
      <c r="R6880" s="86">
        <v>0.137298</v>
      </c>
      <c r="S6880" s="86">
        <v>0.70548699999999998</v>
      </c>
    </row>
    <row r="6881" spans="2:19" x14ac:dyDescent="0.2">
      <c r="B6881" s="33"/>
      <c r="C6881" s="171"/>
      <c r="D6881" s="33"/>
      <c r="E6881" s="33"/>
      <c r="F6881" s="33"/>
      <c r="G6881" s="33"/>
      <c r="H6881" s="33"/>
      <c r="I6881" s="171"/>
      <c r="J6881" s="33"/>
      <c r="K6881" s="33"/>
      <c r="L6881" s="84">
        <v>0.1348</v>
      </c>
      <c r="M6881" s="83">
        <v>6407.41</v>
      </c>
      <c r="N6881" s="83">
        <v>472.59100000000001</v>
      </c>
      <c r="O6881" s="83">
        <v>5934.82</v>
      </c>
      <c r="P6881" s="83">
        <v>945.18100000000004</v>
      </c>
      <c r="Q6881" s="83">
        <v>6880</v>
      </c>
      <c r="R6881" s="86">
        <v>0.137381</v>
      </c>
      <c r="S6881" s="86">
        <v>0.70548699999999998</v>
      </c>
    </row>
    <row r="6882" spans="2:19" x14ac:dyDescent="0.2">
      <c r="B6882" s="33"/>
      <c r="C6882" s="171"/>
      <c r="D6882" s="33"/>
      <c r="E6882" s="33"/>
      <c r="F6882" s="33"/>
      <c r="G6882" s="33"/>
      <c r="H6882" s="33"/>
      <c r="I6882" s="171"/>
      <c r="J6882" s="33"/>
      <c r="K6882" s="33"/>
      <c r="L6882" s="84">
        <v>0.1348</v>
      </c>
      <c r="M6882" s="83">
        <v>6408.06</v>
      </c>
      <c r="N6882" s="83">
        <v>472.94299999999998</v>
      </c>
      <c r="O6882" s="83">
        <v>5935.11</v>
      </c>
      <c r="P6882" s="83">
        <v>945.88699999999994</v>
      </c>
      <c r="Q6882" s="83">
        <v>6881</v>
      </c>
      <c r="R6882" s="86">
        <v>0.137464</v>
      </c>
      <c r="S6882" s="86">
        <v>0.70548699999999998</v>
      </c>
    </row>
    <row r="6883" spans="2:19" x14ac:dyDescent="0.2">
      <c r="B6883" s="33"/>
      <c r="C6883" s="171"/>
      <c r="D6883" s="33"/>
      <c r="E6883" s="33"/>
      <c r="F6883" s="33"/>
      <c r="G6883" s="33"/>
      <c r="H6883" s="33"/>
      <c r="I6883" s="171"/>
      <c r="J6883" s="33"/>
      <c r="K6883" s="33"/>
      <c r="L6883" s="84">
        <v>0.13469999999999999</v>
      </c>
      <c r="M6883" s="83">
        <v>6408.7</v>
      </c>
      <c r="N6883" s="83">
        <v>473.29599999999999</v>
      </c>
      <c r="O6883" s="83">
        <v>5935.41</v>
      </c>
      <c r="P6883" s="83">
        <v>946.59299999999996</v>
      </c>
      <c r="Q6883" s="83">
        <v>6882</v>
      </c>
      <c r="R6883" s="86">
        <v>0.137546</v>
      </c>
      <c r="S6883" s="86">
        <v>0.70623000000000002</v>
      </c>
    </row>
    <row r="6884" spans="2:19" x14ac:dyDescent="0.2">
      <c r="B6884" s="33"/>
      <c r="C6884" s="171"/>
      <c r="D6884" s="33"/>
      <c r="E6884" s="33"/>
      <c r="F6884" s="33"/>
      <c r="G6884" s="33"/>
      <c r="H6884" s="33"/>
      <c r="I6884" s="171"/>
      <c r="J6884" s="33"/>
      <c r="K6884" s="33"/>
      <c r="L6884" s="84">
        <v>0.13469999999999999</v>
      </c>
      <c r="M6884" s="83">
        <v>6409.35</v>
      </c>
      <c r="N6884" s="83">
        <v>473.65</v>
      </c>
      <c r="O6884" s="83">
        <v>5935.7</v>
      </c>
      <c r="P6884" s="83">
        <v>947.29899999999998</v>
      </c>
      <c r="Q6884" s="83">
        <v>6883</v>
      </c>
      <c r="R6884" s="86">
        <v>0.137629</v>
      </c>
      <c r="S6884" s="86">
        <v>0.70623000000000002</v>
      </c>
    </row>
    <row r="6885" spans="2:19" x14ac:dyDescent="0.2">
      <c r="B6885" s="33"/>
      <c r="C6885" s="171"/>
      <c r="D6885" s="33"/>
      <c r="E6885" s="33"/>
      <c r="F6885" s="33"/>
      <c r="G6885" s="33"/>
      <c r="H6885" s="33"/>
      <c r="I6885" s="171"/>
      <c r="J6885" s="33"/>
      <c r="K6885" s="33"/>
      <c r="L6885" s="84">
        <v>0.13450000000000001</v>
      </c>
      <c r="M6885" s="83">
        <v>6410</v>
      </c>
      <c r="N6885" s="83">
        <v>474.00299999999999</v>
      </c>
      <c r="O6885" s="83">
        <v>5935.99</v>
      </c>
      <c r="P6885" s="83">
        <v>948.00599999999997</v>
      </c>
      <c r="Q6885" s="83">
        <v>6884</v>
      </c>
      <c r="R6885" s="86">
        <v>0.137712</v>
      </c>
      <c r="S6885" s="86">
        <v>0.70667599999999997</v>
      </c>
    </row>
    <row r="6886" spans="2:19" x14ac:dyDescent="0.2">
      <c r="B6886" s="33"/>
      <c r="C6886" s="171"/>
      <c r="D6886" s="33"/>
      <c r="E6886" s="33"/>
      <c r="F6886" s="33"/>
      <c r="G6886" s="33"/>
      <c r="H6886" s="33"/>
      <c r="I6886" s="171"/>
      <c r="J6886" s="33"/>
      <c r="K6886" s="33"/>
      <c r="L6886" s="84">
        <v>0.13420000000000001</v>
      </c>
      <c r="M6886" s="83">
        <v>6410.64</v>
      </c>
      <c r="N6886" s="83">
        <v>474.35599999999999</v>
      </c>
      <c r="O6886" s="83">
        <v>5936.29</v>
      </c>
      <c r="P6886" s="83">
        <v>948.71299999999997</v>
      </c>
      <c r="Q6886" s="83">
        <v>6885</v>
      </c>
      <c r="R6886" s="86">
        <v>0.137794</v>
      </c>
      <c r="S6886" s="86">
        <v>0.707121</v>
      </c>
    </row>
    <row r="6887" spans="2:19" x14ac:dyDescent="0.2">
      <c r="B6887" s="33"/>
      <c r="C6887" s="171"/>
      <c r="D6887" s="33"/>
      <c r="E6887" s="33"/>
      <c r="F6887" s="33"/>
      <c r="G6887" s="33"/>
      <c r="H6887" s="33"/>
      <c r="I6887" s="171"/>
      <c r="J6887" s="33"/>
      <c r="K6887" s="33"/>
      <c r="L6887" s="84">
        <v>0.13420000000000001</v>
      </c>
      <c r="M6887" s="83">
        <v>6411.29</v>
      </c>
      <c r="N6887" s="83">
        <v>474.71</v>
      </c>
      <c r="O6887" s="83">
        <v>5936.58</v>
      </c>
      <c r="P6887" s="83">
        <v>949.42</v>
      </c>
      <c r="Q6887" s="83">
        <v>6886</v>
      </c>
      <c r="R6887" s="86">
        <v>0.137877</v>
      </c>
      <c r="S6887" s="86">
        <v>0.707121</v>
      </c>
    </row>
    <row r="6888" spans="2:19" x14ac:dyDescent="0.2">
      <c r="B6888" s="33"/>
      <c r="C6888" s="171"/>
      <c r="D6888" s="33"/>
      <c r="E6888" s="33"/>
      <c r="F6888" s="33"/>
      <c r="G6888" s="33"/>
      <c r="H6888" s="33"/>
      <c r="I6888" s="171"/>
      <c r="J6888" s="33"/>
      <c r="K6888" s="33"/>
      <c r="L6888" s="84">
        <v>0.1341</v>
      </c>
      <c r="M6888" s="83">
        <v>6411.94</v>
      </c>
      <c r="N6888" s="83">
        <v>475.06400000000002</v>
      </c>
      <c r="O6888" s="83">
        <v>5936.87</v>
      </c>
      <c r="P6888" s="83">
        <v>950.12800000000004</v>
      </c>
      <c r="Q6888" s="83">
        <v>6887</v>
      </c>
      <c r="R6888" s="86">
        <v>0.13796</v>
      </c>
      <c r="S6888" s="86">
        <v>0.70756699999999995</v>
      </c>
    </row>
    <row r="6889" spans="2:19" x14ac:dyDescent="0.2">
      <c r="B6889" s="33"/>
      <c r="C6889" s="171"/>
      <c r="D6889" s="33"/>
      <c r="E6889" s="33"/>
      <c r="F6889" s="33"/>
      <c r="G6889" s="33"/>
      <c r="H6889" s="33"/>
      <c r="I6889" s="171"/>
      <c r="J6889" s="33"/>
      <c r="K6889" s="33"/>
      <c r="L6889" s="84">
        <v>0.13400000000000001</v>
      </c>
      <c r="M6889" s="83">
        <v>6412.58</v>
      </c>
      <c r="N6889" s="83">
        <v>475.41800000000001</v>
      </c>
      <c r="O6889" s="83">
        <v>5937.16</v>
      </c>
      <c r="P6889" s="83">
        <v>950.83600000000001</v>
      </c>
      <c r="Q6889" s="83">
        <v>6888</v>
      </c>
      <c r="R6889" s="86">
        <v>0.138042</v>
      </c>
      <c r="S6889" s="86">
        <v>0.70786300000000002</v>
      </c>
    </row>
    <row r="6890" spans="2:19" x14ac:dyDescent="0.2">
      <c r="B6890" s="33"/>
      <c r="C6890" s="171"/>
      <c r="D6890" s="33"/>
      <c r="E6890" s="33"/>
      <c r="F6890" s="33"/>
      <c r="G6890" s="33"/>
      <c r="H6890" s="33"/>
      <c r="I6890" s="171"/>
      <c r="J6890" s="33"/>
      <c r="K6890" s="33"/>
      <c r="L6890" s="84">
        <v>0.1338</v>
      </c>
      <c r="M6890" s="83">
        <v>6413.23</v>
      </c>
      <c r="N6890" s="83">
        <v>475.77199999999999</v>
      </c>
      <c r="O6890" s="83">
        <v>5937.46</v>
      </c>
      <c r="P6890" s="83">
        <v>951.54399999999998</v>
      </c>
      <c r="Q6890" s="83">
        <v>6889</v>
      </c>
      <c r="R6890" s="86">
        <v>0.138125</v>
      </c>
      <c r="S6890" s="86">
        <v>0.708457</v>
      </c>
    </row>
    <row r="6891" spans="2:19" x14ac:dyDescent="0.2">
      <c r="B6891" s="33"/>
      <c r="C6891" s="171"/>
      <c r="D6891" s="33"/>
      <c r="E6891" s="33"/>
      <c r="F6891" s="33"/>
      <c r="G6891" s="33"/>
      <c r="H6891" s="33"/>
      <c r="I6891" s="171"/>
      <c r="J6891" s="33"/>
      <c r="K6891" s="33"/>
      <c r="L6891" s="84">
        <v>0.1338</v>
      </c>
      <c r="M6891" s="83">
        <v>6413.87</v>
      </c>
      <c r="N6891" s="83">
        <v>476.12599999999998</v>
      </c>
      <c r="O6891" s="83">
        <v>5937.75</v>
      </c>
      <c r="P6891" s="83">
        <v>952.25199999999995</v>
      </c>
      <c r="Q6891" s="83">
        <v>6890</v>
      </c>
      <c r="R6891" s="86">
        <v>0.138208</v>
      </c>
      <c r="S6891" s="86">
        <v>0.708457</v>
      </c>
    </row>
    <row r="6892" spans="2:19" x14ac:dyDescent="0.2">
      <c r="B6892" s="33"/>
      <c r="C6892" s="171"/>
      <c r="D6892" s="33"/>
      <c r="E6892" s="33"/>
      <c r="F6892" s="33"/>
      <c r="G6892" s="33"/>
      <c r="H6892" s="33"/>
      <c r="I6892" s="171"/>
      <c r="J6892" s="33"/>
      <c r="K6892" s="33"/>
      <c r="L6892" s="84">
        <v>0.1338</v>
      </c>
      <c r="M6892" s="83">
        <v>6414.52</v>
      </c>
      <c r="N6892" s="83">
        <v>476.48099999999999</v>
      </c>
      <c r="O6892" s="83">
        <v>5938.04</v>
      </c>
      <c r="P6892" s="83">
        <v>952.96100000000001</v>
      </c>
      <c r="Q6892" s="83">
        <v>6891</v>
      </c>
      <c r="R6892" s="86">
        <v>0.138291</v>
      </c>
      <c r="S6892" s="86">
        <v>0.708457</v>
      </c>
    </row>
    <row r="6893" spans="2:19" x14ac:dyDescent="0.2">
      <c r="B6893" s="33"/>
      <c r="C6893" s="171"/>
      <c r="D6893" s="33"/>
      <c r="E6893" s="33"/>
      <c r="F6893" s="33"/>
      <c r="G6893" s="33"/>
      <c r="H6893" s="33"/>
      <c r="I6893" s="171"/>
      <c r="J6893" s="33"/>
      <c r="K6893" s="33"/>
      <c r="L6893" s="84">
        <v>0.13370000000000001</v>
      </c>
      <c r="M6893" s="83">
        <v>6415.16</v>
      </c>
      <c r="N6893" s="83">
        <v>476.83499999999998</v>
      </c>
      <c r="O6893" s="83">
        <v>5938.33</v>
      </c>
      <c r="P6893" s="83">
        <v>953.67</v>
      </c>
      <c r="Q6893" s="83">
        <v>6892</v>
      </c>
      <c r="R6893" s="86">
        <v>0.138373</v>
      </c>
      <c r="S6893" s="86">
        <v>0.709198</v>
      </c>
    </row>
    <row r="6894" spans="2:19" x14ac:dyDescent="0.2">
      <c r="B6894" s="33"/>
      <c r="C6894" s="171"/>
      <c r="D6894" s="33"/>
      <c r="E6894" s="33"/>
      <c r="F6894" s="33"/>
      <c r="G6894" s="33"/>
      <c r="H6894" s="33"/>
      <c r="I6894" s="171"/>
      <c r="J6894" s="33"/>
      <c r="K6894" s="33"/>
      <c r="L6894" s="84">
        <v>0.13370000000000001</v>
      </c>
      <c r="M6894" s="83">
        <v>6415.81</v>
      </c>
      <c r="N6894" s="83">
        <v>477.19</v>
      </c>
      <c r="O6894" s="83">
        <v>5938.62</v>
      </c>
      <c r="P6894" s="83">
        <v>954.37900000000002</v>
      </c>
      <c r="Q6894" s="83">
        <v>6893</v>
      </c>
      <c r="R6894" s="86">
        <v>0.138456</v>
      </c>
      <c r="S6894" s="86">
        <v>0.709198</v>
      </c>
    </row>
    <row r="6895" spans="2:19" x14ac:dyDescent="0.2">
      <c r="B6895" s="33"/>
      <c r="C6895" s="171"/>
      <c r="D6895" s="33"/>
      <c r="E6895" s="33"/>
      <c r="F6895" s="33"/>
      <c r="G6895" s="33"/>
      <c r="H6895" s="33"/>
      <c r="I6895" s="171"/>
      <c r="J6895" s="33"/>
      <c r="K6895" s="33"/>
      <c r="L6895" s="84">
        <v>0.13350000000000001</v>
      </c>
      <c r="M6895" s="83">
        <v>6416.46</v>
      </c>
      <c r="N6895" s="83">
        <v>477.54500000000002</v>
      </c>
      <c r="O6895" s="83">
        <v>5938.91</v>
      </c>
      <c r="P6895" s="83">
        <v>955.08900000000006</v>
      </c>
      <c r="Q6895" s="83">
        <v>6894</v>
      </c>
      <c r="R6895" s="86">
        <v>0.138539</v>
      </c>
      <c r="S6895" s="86">
        <v>0.71008800000000005</v>
      </c>
    </row>
    <row r="6896" spans="2:19" x14ac:dyDescent="0.2">
      <c r="B6896" s="33"/>
      <c r="C6896" s="171"/>
      <c r="D6896" s="33"/>
      <c r="E6896" s="33"/>
      <c r="F6896" s="33"/>
      <c r="G6896" s="33"/>
      <c r="H6896" s="33"/>
      <c r="I6896" s="171"/>
      <c r="J6896" s="33"/>
      <c r="K6896" s="33"/>
      <c r="L6896" s="84">
        <v>0.13350000000000001</v>
      </c>
      <c r="M6896" s="83">
        <v>6417.1</v>
      </c>
      <c r="N6896" s="83">
        <v>477.9</v>
      </c>
      <c r="O6896" s="83">
        <v>5939.2</v>
      </c>
      <c r="P6896" s="83">
        <v>955.79899999999998</v>
      </c>
      <c r="Q6896" s="83">
        <v>6895</v>
      </c>
      <c r="R6896" s="86">
        <v>0.138622</v>
      </c>
      <c r="S6896" s="86">
        <v>0.71008800000000005</v>
      </c>
    </row>
    <row r="6897" spans="2:19" x14ac:dyDescent="0.2">
      <c r="B6897" s="33"/>
      <c r="C6897" s="171"/>
      <c r="D6897" s="33"/>
      <c r="E6897" s="33"/>
      <c r="F6897" s="33"/>
      <c r="G6897" s="33"/>
      <c r="H6897" s="33"/>
      <c r="I6897" s="171"/>
      <c r="J6897" s="33"/>
      <c r="K6897" s="33"/>
      <c r="L6897" s="84">
        <v>0.13350000000000001</v>
      </c>
      <c r="M6897" s="83">
        <v>6417.75</v>
      </c>
      <c r="N6897" s="83">
        <v>478.255</v>
      </c>
      <c r="O6897" s="83">
        <v>5939.49</v>
      </c>
      <c r="P6897" s="83">
        <v>956.50900000000001</v>
      </c>
      <c r="Q6897" s="83">
        <v>6896</v>
      </c>
      <c r="R6897" s="86">
        <v>0.13870499999999999</v>
      </c>
      <c r="S6897" s="86">
        <v>0.71008800000000005</v>
      </c>
    </row>
    <row r="6898" spans="2:19" x14ac:dyDescent="0.2">
      <c r="B6898" s="33"/>
      <c r="C6898" s="171"/>
      <c r="D6898" s="33"/>
      <c r="E6898" s="33"/>
      <c r="F6898" s="33"/>
      <c r="G6898" s="33"/>
      <c r="H6898" s="33"/>
      <c r="I6898" s="171"/>
      <c r="J6898" s="33"/>
      <c r="K6898" s="33"/>
      <c r="L6898" s="84">
        <v>0.13350000000000001</v>
      </c>
      <c r="M6898" s="83">
        <v>6418.39</v>
      </c>
      <c r="N6898" s="83">
        <v>478.61</v>
      </c>
      <c r="O6898" s="83">
        <v>5939.78</v>
      </c>
      <c r="P6898" s="83">
        <v>957.22</v>
      </c>
      <c r="Q6898" s="83">
        <v>6897</v>
      </c>
      <c r="R6898" s="86">
        <v>0.13878799999999999</v>
      </c>
      <c r="S6898" s="86">
        <v>0.71008800000000005</v>
      </c>
    </row>
    <row r="6899" spans="2:19" x14ac:dyDescent="0.2">
      <c r="B6899" s="33"/>
      <c r="C6899" s="171"/>
      <c r="D6899" s="33"/>
      <c r="E6899" s="33"/>
      <c r="F6899" s="33"/>
      <c r="G6899" s="33"/>
      <c r="H6899" s="33"/>
      <c r="I6899" s="171"/>
      <c r="J6899" s="33"/>
      <c r="K6899" s="33"/>
      <c r="L6899" s="84">
        <v>0.1333</v>
      </c>
      <c r="M6899" s="83">
        <v>6419.03</v>
      </c>
      <c r="N6899" s="83">
        <v>478.96499999999997</v>
      </c>
      <c r="O6899" s="83">
        <v>5940.07</v>
      </c>
      <c r="P6899" s="83">
        <v>957.93100000000004</v>
      </c>
      <c r="Q6899" s="83">
        <v>6898</v>
      </c>
      <c r="R6899" s="86">
        <v>0.13887099999999999</v>
      </c>
      <c r="S6899" s="86">
        <v>0.71127300000000004</v>
      </c>
    </row>
    <row r="6900" spans="2:19" x14ac:dyDescent="0.2">
      <c r="B6900" s="33"/>
      <c r="C6900" s="171"/>
      <c r="D6900" s="33"/>
      <c r="E6900" s="33"/>
      <c r="F6900" s="33"/>
      <c r="G6900" s="33"/>
      <c r="H6900" s="33"/>
      <c r="I6900" s="171"/>
      <c r="J6900" s="33"/>
      <c r="K6900" s="33"/>
      <c r="L6900" s="84">
        <v>0.1333</v>
      </c>
      <c r="M6900" s="83">
        <v>6419.68</v>
      </c>
      <c r="N6900" s="83">
        <v>479.32100000000003</v>
      </c>
      <c r="O6900" s="83">
        <v>5940.36</v>
      </c>
      <c r="P6900" s="83">
        <v>958.64200000000005</v>
      </c>
      <c r="Q6900" s="83">
        <v>6899</v>
      </c>
      <c r="R6900" s="86">
        <v>0.13895399999999999</v>
      </c>
      <c r="S6900" s="86">
        <v>0.71127300000000004</v>
      </c>
    </row>
    <row r="6901" spans="2:19" x14ac:dyDescent="0.2">
      <c r="B6901" s="33"/>
      <c r="C6901" s="171"/>
      <c r="D6901" s="33"/>
      <c r="E6901" s="33"/>
      <c r="F6901" s="33"/>
      <c r="G6901" s="33"/>
      <c r="H6901" s="33"/>
      <c r="I6901" s="171"/>
      <c r="J6901" s="33"/>
      <c r="K6901" s="33"/>
      <c r="L6901" s="84">
        <v>0.1333</v>
      </c>
      <c r="M6901" s="83">
        <v>6420.32</v>
      </c>
      <c r="N6901" s="83">
        <v>479.67700000000002</v>
      </c>
      <c r="O6901" s="83">
        <v>5940.65</v>
      </c>
      <c r="P6901" s="83">
        <v>959.35299999999995</v>
      </c>
      <c r="Q6901" s="83">
        <v>6900</v>
      </c>
      <c r="R6901" s="86">
        <v>0.13903699999999999</v>
      </c>
      <c r="S6901" s="86">
        <v>0.71127300000000004</v>
      </c>
    </row>
    <row r="6902" spans="2:19" x14ac:dyDescent="0.2">
      <c r="B6902" s="33"/>
      <c r="C6902" s="171"/>
      <c r="D6902" s="33"/>
      <c r="E6902" s="33"/>
      <c r="F6902" s="33"/>
      <c r="G6902" s="33"/>
      <c r="H6902" s="33"/>
      <c r="I6902" s="171"/>
      <c r="J6902" s="33"/>
      <c r="K6902" s="33"/>
      <c r="L6902" s="84">
        <v>0.1333</v>
      </c>
      <c r="M6902" s="83">
        <v>6420.97</v>
      </c>
      <c r="N6902" s="83">
        <v>480.03199999999998</v>
      </c>
      <c r="O6902" s="83">
        <v>5940.94</v>
      </c>
      <c r="P6902" s="83">
        <v>960.06500000000005</v>
      </c>
      <c r="Q6902" s="83">
        <v>6901</v>
      </c>
      <c r="R6902" s="86">
        <v>0.13911999999999999</v>
      </c>
      <c r="S6902" s="86">
        <v>0.71127300000000004</v>
      </c>
    </row>
    <row r="6903" spans="2:19" x14ac:dyDescent="0.2">
      <c r="B6903" s="33"/>
      <c r="C6903" s="171"/>
      <c r="D6903" s="33"/>
      <c r="E6903" s="33"/>
      <c r="F6903" s="33"/>
      <c r="G6903" s="33"/>
      <c r="H6903" s="33"/>
      <c r="I6903" s="171"/>
      <c r="J6903" s="33"/>
      <c r="K6903" s="33"/>
      <c r="L6903" s="84">
        <v>0.13320000000000001</v>
      </c>
      <c r="M6903" s="83">
        <v>6421.61</v>
      </c>
      <c r="N6903" s="83">
        <v>480.38799999999998</v>
      </c>
      <c r="O6903" s="83">
        <v>5941.22</v>
      </c>
      <c r="P6903" s="83">
        <v>960.77700000000004</v>
      </c>
      <c r="Q6903" s="83">
        <v>6902</v>
      </c>
      <c r="R6903" s="86">
        <v>0.13920299999999999</v>
      </c>
      <c r="S6903" s="86">
        <v>0.71216100000000004</v>
      </c>
    </row>
    <row r="6904" spans="2:19" x14ac:dyDescent="0.2">
      <c r="B6904" s="33"/>
      <c r="C6904" s="171"/>
      <c r="D6904" s="33"/>
      <c r="E6904" s="33"/>
      <c r="F6904" s="33"/>
      <c r="G6904" s="33"/>
      <c r="H6904" s="33"/>
      <c r="I6904" s="171"/>
      <c r="J6904" s="33"/>
      <c r="K6904" s="33"/>
      <c r="L6904" s="84">
        <v>0.13320000000000001</v>
      </c>
      <c r="M6904" s="83">
        <v>6422.26</v>
      </c>
      <c r="N6904" s="83">
        <v>480.745</v>
      </c>
      <c r="O6904" s="83">
        <v>5941.51</v>
      </c>
      <c r="P6904" s="83">
        <v>961.48900000000003</v>
      </c>
      <c r="Q6904" s="83">
        <v>6903</v>
      </c>
      <c r="R6904" s="86">
        <v>0.13928599999999999</v>
      </c>
      <c r="S6904" s="86">
        <v>0.71216100000000004</v>
      </c>
    </row>
    <row r="6905" spans="2:19" x14ac:dyDescent="0.2">
      <c r="B6905" s="33"/>
      <c r="C6905" s="171"/>
      <c r="D6905" s="33"/>
      <c r="E6905" s="33"/>
      <c r="F6905" s="33"/>
      <c r="G6905" s="33"/>
      <c r="H6905" s="33"/>
      <c r="I6905" s="171"/>
      <c r="J6905" s="33"/>
      <c r="K6905" s="33"/>
      <c r="L6905" s="84">
        <v>0.1331</v>
      </c>
      <c r="M6905" s="83">
        <v>6422.9</v>
      </c>
      <c r="N6905" s="83">
        <v>481.101</v>
      </c>
      <c r="O6905" s="83">
        <v>5941.8</v>
      </c>
      <c r="P6905" s="83">
        <v>962.202</v>
      </c>
      <c r="Q6905" s="83">
        <v>6904</v>
      </c>
      <c r="R6905" s="86">
        <v>0.13936899999999999</v>
      </c>
      <c r="S6905" s="86">
        <v>0.71260500000000004</v>
      </c>
    </row>
    <row r="6906" spans="2:19" x14ac:dyDescent="0.2">
      <c r="B6906" s="33"/>
      <c r="C6906" s="171"/>
      <c r="D6906" s="33"/>
      <c r="E6906" s="33"/>
      <c r="F6906" s="33"/>
      <c r="G6906" s="33"/>
      <c r="H6906" s="33"/>
      <c r="I6906" s="171"/>
      <c r="J6906" s="33"/>
      <c r="K6906" s="33"/>
      <c r="L6906" s="84">
        <v>0.13289999999999999</v>
      </c>
      <c r="M6906" s="83">
        <v>6423.54</v>
      </c>
      <c r="N6906" s="83">
        <v>481.45699999999999</v>
      </c>
      <c r="O6906" s="83">
        <v>5942.09</v>
      </c>
      <c r="P6906" s="83">
        <v>962.91499999999996</v>
      </c>
      <c r="Q6906" s="83">
        <v>6905</v>
      </c>
      <c r="R6906" s="86">
        <v>0.13945199999999999</v>
      </c>
      <c r="S6906" s="86">
        <v>0.71290100000000001</v>
      </c>
    </row>
    <row r="6907" spans="2:19" x14ac:dyDescent="0.2">
      <c r="B6907" s="33"/>
      <c r="C6907" s="171"/>
      <c r="D6907" s="33"/>
      <c r="E6907" s="33"/>
      <c r="F6907" s="33"/>
      <c r="G6907" s="33"/>
      <c r="H6907" s="33"/>
      <c r="I6907" s="171"/>
      <c r="J6907" s="33"/>
      <c r="K6907" s="33"/>
      <c r="L6907" s="84">
        <v>0.1328</v>
      </c>
      <c r="M6907" s="83">
        <v>6424.19</v>
      </c>
      <c r="N6907" s="83">
        <v>481.81400000000002</v>
      </c>
      <c r="O6907" s="83">
        <v>5942.37</v>
      </c>
      <c r="P6907" s="83">
        <v>963.62800000000004</v>
      </c>
      <c r="Q6907" s="83">
        <v>6906</v>
      </c>
      <c r="R6907" s="86">
        <v>0.13953499999999999</v>
      </c>
      <c r="S6907" s="86">
        <v>0.71319600000000005</v>
      </c>
    </row>
    <row r="6908" spans="2:19" x14ac:dyDescent="0.2">
      <c r="B6908" s="33"/>
      <c r="C6908" s="171"/>
      <c r="D6908" s="33"/>
      <c r="E6908" s="33"/>
      <c r="F6908" s="33"/>
      <c r="G6908" s="33"/>
      <c r="H6908" s="33"/>
      <c r="I6908" s="171"/>
      <c r="J6908" s="33"/>
      <c r="K6908" s="33"/>
      <c r="L6908" s="84">
        <v>0.13270000000000001</v>
      </c>
      <c r="M6908" s="83">
        <v>6424.83</v>
      </c>
      <c r="N6908" s="83">
        <v>482.17099999999999</v>
      </c>
      <c r="O6908" s="83">
        <v>5942.66</v>
      </c>
      <c r="P6908" s="83">
        <v>964.34100000000001</v>
      </c>
      <c r="Q6908" s="83">
        <v>6907</v>
      </c>
      <c r="R6908" s="86">
        <v>0.13961799999999999</v>
      </c>
      <c r="S6908" s="86">
        <v>0.71364000000000005</v>
      </c>
    </row>
    <row r="6909" spans="2:19" x14ac:dyDescent="0.2">
      <c r="B6909" s="33"/>
      <c r="C6909" s="171"/>
      <c r="D6909" s="33"/>
      <c r="E6909" s="33"/>
      <c r="F6909" s="33"/>
      <c r="G6909" s="33"/>
      <c r="H6909" s="33"/>
      <c r="I6909" s="171"/>
      <c r="J6909" s="33"/>
      <c r="K6909" s="33"/>
      <c r="L6909" s="84">
        <v>0.13270000000000001</v>
      </c>
      <c r="M6909" s="83">
        <v>6425.47</v>
      </c>
      <c r="N6909" s="83">
        <v>482.52800000000002</v>
      </c>
      <c r="O6909" s="83">
        <v>5942.94</v>
      </c>
      <c r="P6909" s="83">
        <v>965.05499999999995</v>
      </c>
      <c r="Q6909" s="83">
        <v>6908</v>
      </c>
      <c r="R6909" s="86">
        <v>0.13970099999999999</v>
      </c>
      <c r="S6909" s="86">
        <v>0.71364000000000005</v>
      </c>
    </row>
    <row r="6910" spans="2:19" x14ac:dyDescent="0.2">
      <c r="B6910" s="33"/>
      <c r="C6910" s="171"/>
      <c r="D6910" s="33"/>
      <c r="E6910" s="33"/>
      <c r="F6910" s="33"/>
      <c r="G6910" s="33"/>
      <c r="H6910" s="33"/>
      <c r="I6910" s="171"/>
      <c r="J6910" s="33"/>
      <c r="K6910" s="33"/>
      <c r="L6910" s="84">
        <v>0.1326</v>
      </c>
      <c r="M6910" s="83">
        <v>6426.12</v>
      </c>
      <c r="N6910" s="83">
        <v>482.88499999999999</v>
      </c>
      <c r="O6910" s="83">
        <v>5943.23</v>
      </c>
      <c r="P6910" s="83">
        <v>965.76900000000001</v>
      </c>
      <c r="Q6910" s="83">
        <v>6909</v>
      </c>
      <c r="R6910" s="86">
        <v>0.13978399999999999</v>
      </c>
      <c r="S6910" s="86">
        <v>0.71423099999999995</v>
      </c>
    </row>
    <row r="6911" spans="2:19" x14ac:dyDescent="0.2">
      <c r="B6911" s="33"/>
      <c r="C6911" s="171"/>
      <c r="D6911" s="33"/>
      <c r="E6911" s="33"/>
      <c r="F6911" s="33"/>
      <c r="G6911" s="33"/>
      <c r="H6911" s="33"/>
      <c r="I6911" s="171"/>
      <c r="J6911" s="33"/>
      <c r="K6911" s="33"/>
      <c r="L6911" s="84">
        <v>0.1326</v>
      </c>
      <c r="M6911" s="83">
        <v>6426.76</v>
      </c>
      <c r="N6911" s="83">
        <v>483.24200000000002</v>
      </c>
      <c r="O6911" s="83">
        <v>5943.52</v>
      </c>
      <c r="P6911" s="83">
        <v>966.48400000000004</v>
      </c>
      <c r="Q6911" s="83">
        <v>6910</v>
      </c>
      <c r="R6911" s="86">
        <v>0.13986699999999999</v>
      </c>
      <c r="S6911" s="86">
        <v>0.71423099999999995</v>
      </c>
    </row>
    <row r="6912" spans="2:19" x14ac:dyDescent="0.2">
      <c r="B6912" s="33"/>
      <c r="C6912" s="171"/>
      <c r="D6912" s="33"/>
      <c r="E6912" s="33"/>
      <c r="F6912" s="33"/>
      <c r="G6912" s="33"/>
      <c r="H6912" s="33"/>
      <c r="I6912" s="171"/>
      <c r="J6912" s="33"/>
      <c r="K6912" s="33"/>
      <c r="L6912" s="84">
        <v>0.13239999999999999</v>
      </c>
      <c r="M6912" s="83">
        <v>6427.4</v>
      </c>
      <c r="N6912" s="83">
        <v>483.59899999999999</v>
      </c>
      <c r="O6912" s="83">
        <v>5943.8</v>
      </c>
      <c r="P6912" s="83">
        <v>967.19799999999998</v>
      </c>
      <c r="Q6912" s="83">
        <v>6911</v>
      </c>
      <c r="R6912" s="86">
        <v>0.13995099999999999</v>
      </c>
      <c r="S6912" s="86">
        <v>0.71482199999999996</v>
      </c>
    </row>
    <row r="6913" spans="2:19" x14ac:dyDescent="0.2">
      <c r="B6913" s="33"/>
      <c r="C6913" s="171"/>
      <c r="D6913" s="33"/>
      <c r="E6913" s="33"/>
      <c r="F6913" s="33"/>
      <c r="G6913" s="33"/>
      <c r="H6913" s="33"/>
      <c r="I6913" s="171"/>
      <c r="J6913" s="33"/>
      <c r="K6913" s="33"/>
      <c r="L6913" s="84">
        <v>0.13239999999999999</v>
      </c>
      <c r="M6913" s="83">
        <v>6428.04</v>
      </c>
      <c r="N6913" s="83">
        <v>483.95699999999999</v>
      </c>
      <c r="O6913" s="83">
        <v>5944.09</v>
      </c>
      <c r="P6913" s="83">
        <v>967.91300000000001</v>
      </c>
      <c r="Q6913" s="83">
        <v>6912</v>
      </c>
      <c r="R6913" s="86">
        <v>0.14003399999999999</v>
      </c>
      <c r="S6913" s="86">
        <v>0.71482199999999996</v>
      </c>
    </row>
    <row r="6914" spans="2:19" x14ac:dyDescent="0.2">
      <c r="B6914" s="33"/>
      <c r="C6914" s="171"/>
      <c r="D6914" s="33"/>
      <c r="E6914" s="33"/>
      <c r="F6914" s="33"/>
      <c r="G6914" s="33"/>
      <c r="H6914" s="33"/>
      <c r="I6914" s="171"/>
      <c r="J6914" s="33"/>
      <c r="K6914" s="33"/>
      <c r="L6914" s="84">
        <v>0.1323</v>
      </c>
      <c r="M6914" s="83">
        <v>6428.69</v>
      </c>
      <c r="N6914" s="83">
        <v>484.31400000000002</v>
      </c>
      <c r="O6914" s="83">
        <v>5944.37</v>
      </c>
      <c r="P6914" s="83">
        <v>968.62900000000002</v>
      </c>
      <c r="Q6914" s="83">
        <v>6913</v>
      </c>
      <c r="R6914" s="86">
        <v>0.14011699999999999</v>
      </c>
      <c r="S6914" s="86">
        <v>0.71585600000000005</v>
      </c>
    </row>
    <row r="6915" spans="2:19" x14ac:dyDescent="0.2">
      <c r="B6915" s="33"/>
      <c r="C6915" s="171"/>
      <c r="D6915" s="33"/>
      <c r="E6915" s="33"/>
      <c r="F6915" s="33"/>
      <c r="G6915" s="33"/>
      <c r="H6915" s="33"/>
      <c r="I6915" s="171"/>
      <c r="J6915" s="33"/>
      <c r="K6915" s="33"/>
      <c r="L6915" s="84">
        <v>0.1323</v>
      </c>
      <c r="M6915" s="83">
        <v>6429.33</v>
      </c>
      <c r="N6915" s="83">
        <v>484.67200000000003</v>
      </c>
      <c r="O6915" s="83">
        <v>5944.66</v>
      </c>
      <c r="P6915" s="83">
        <v>969.34400000000005</v>
      </c>
      <c r="Q6915" s="83">
        <v>6914</v>
      </c>
      <c r="R6915" s="86">
        <v>0.14019999999999999</v>
      </c>
      <c r="S6915" s="86">
        <v>0.71585600000000005</v>
      </c>
    </row>
    <row r="6916" spans="2:19" x14ac:dyDescent="0.2">
      <c r="B6916" s="33"/>
      <c r="C6916" s="171"/>
      <c r="D6916" s="33"/>
      <c r="E6916" s="33"/>
      <c r="F6916" s="33"/>
      <c r="G6916" s="33"/>
      <c r="H6916" s="33"/>
      <c r="I6916" s="171"/>
      <c r="J6916" s="33"/>
      <c r="K6916" s="33"/>
      <c r="L6916" s="84">
        <v>0.1323</v>
      </c>
      <c r="M6916" s="83">
        <v>6429.97</v>
      </c>
      <c r="N6916" s="83">
        <v>485.03</v>
      </c>
      <c r="O6916" s="83">
        <v>5944.94</v>
      </c>
      <c r="P6916" s="83">
        <v>970.06</v>
      </c>
      <c r="Q6916" s="83">
        <v>6915</v>
      </c>
      <c r="R6916" s="86">
        <v>0.14028299999999999</v>
      </c>
      <c r="S6916" s="86">
        <v>0.71585600000000005</v>
      </c>
    </row>
    <row r="6917" spans="2:19" x14ac:dyDescent="0.2">
      <c r="B6917" s="33"/>
      <c r="C6917" s="171"/>
      <c r="D6917" s="33"/>
      <c r="E6917" s="33"/>
      <c r="F6917" s="33"/>
      <c r="G6917" s="33"/>
      <c r="H6917" s="33"/>
      <c r="I6917" s="171"/>
      <c r="J6917" s="33"/>
      <c r="K6917" s="33"/>
      <c r="L6917" s="84">
        <v>0.1323</v>
      </c>
      <c r="M6917" s="83">
        <v>6430.61</v>
      </c>
      <c r="N6917" s="83">
        <v>485.38799999999998</v>
      </c>
      <c r="O6917" s="83">
        <v>5945.22</v>
      </c>
      <c r="P6917" s="83">
        <v>970.77599999999995</v>
      </c>
      <c r="Q6917" s="83">
        <v>6916</v>
      </c>
      <c r="R6917" s="86">
        <v>0.14036699999999999</v>
      </c>
      <c r="S6917" s="86">
        <v>0.71585600000000005</v>
      </c>
    </row>
    <row r="6918" spans="2:19" x14ac:dyDescent="0.2">
      <c r="B6918" s="33"/>
      <c r="C6918" s="171"/>
      <c r="D6918" s="33"/>
      <c r="E6918" s="33"/>
      <c r="F6918" s="33"/>
      <c r="G6918" s="33"/>
      <c r="H6918" s="33"/>
      <c r="I6918" s="171"/>
      <c r="J6918" s="33"/>
      <c r="K6918" s="33"/>
      <c r="L6918" s="84">
        <v>0.1323</v>
      </c>
      <c r="M6918" s="83">
        <v>6431.25</v>
      </c>
      <c r="N6918" s="83">
        <v>485.74599999999998</v>
      </c>
      <c r="O6918" s="83">
        <v>5945.51</v>
      </c>
      <c r="P6918" s="83">
        <v>971.49300000000005</v>
      </c>
      <c r="Q6918" s="83">
        <v>6917</v>
      </c>
      <c r="R6918" s="86">
        <v>0.14044999999999999</v>
      </c>
      <c r="S6918" s="86">
        <v>0.71585600000000005</v>
      </c>
    </row>
    <row r="6919" spans="2:19" x14ac:dyDescent="0.2">
      <c r="B6919" s="33"/>
      <c r="C6919" s="171"/>
      <c r="D6919" s="33"/>
      <c r="E6919" s="33"/>
      <c r="F6919" s="33"/>
      <c r="G6919" s="33"/>
      <c r="H6919" s="33"/>
      <c r="I6919" s="171"/>
      <c r="J6919" s="33"/>
      <c r="K6919" s="33"/>
      <c r="L6919" s="84">
        <v>0.13220000000000001</v>
      </c>
      <c r="M6919" s="83">
        <v>6431.9</v>
      </c>
      <c r="N6919" s="83">
        <v>486.10500000000002</v>
      </c>
      <c r="O6919" s="83">
        <v>5945.79</v>
      </c>
      <c r="P6919" s="83">
        <v>972.20899999999995</v>
      </c>
      <c r="Q6919" s="83">
        <v>6918</v>
      </c>
      <c r="R6919" s="86">
        <v>0.14053299999999999</v>
      </c>
      <c r="S6919" s="86">
        <v>0.71718400000000004</v>
      </c>
    </row>
    <row r="6920" spans="2:19" x14ac:dyDescent="0.2">
      <c r="B6920" s="33"/>
      <c r="C6920" s="171"/>
      <c r="D6920" s="33"/>
      <c r="E6920" s="33"/>
      <c r="F6920" s="33"/>
      <c r="G6920" s="33"/>
      <c r="H6920" s="33"/>
      <c r="I6920" s="171"/>
      <c r="J6920" s="33"/>
      <c r="K6920" s="33"/>
      <c r="L6920" s="84">
        <v>0.13220000000000001</v>
      </c>
      <c r="M6920" s="83">
        <v>6432.54</v>
      </c>
      <c r="N6920" s="83">
        <v>486.46300000000002</v>
      </c>
      <c r="O6920" s="83">
        <v>5946.07</v>
      </c>
      <c r="P6920" s="83">
        <v>972.92600000000004</v>
      </c>
      <c r="Q6920" s="83">
        <v>6919</v>
      </c>
      <c r="R6920" s="86">
        <v>0.14061699999999999</v>
      </c>
      <c r="S6920" s="86">
        <v>0.71718400000000004</v>
      </c>
    </row>
    <row r="6921" spans="2:19" x14ac:dyDescent="0.2">
      <c r="B6921" s="33"/>
      <c r="C6921" s="171"/>
      <c r="D6921" s="33"/>
      <c r="E6921" s="33"/>
      <c r="F6921" s="33"/>
      <c r="G6921" s="33"/>
      <c r="H6921" s="33"/>
      <c r="I6921" s="171"/>
      <c r="J6921" s="33"/>
      <c r="K6921" s="33"/>
      <c r="L6921" s="84">
        <v>0.13220000000000001</v>
      </c>
      <c r="M6921" s="83">
        <v>6433.18</v>
      </c>
      <c r="N6921" s="83">
        <v>486.822</v>
      </c>
      <c r="O6921" s="83">
        <v>5946.36</v>
      </c>
      <c r="P6921" s="83">
        <v>973.64400000000001</v>
      </c>
      <c r="Q6921" s="83">
        <v>6920</v>
      </c>
      <c r="R6921" s="86">
        <v>0.14069999999999999</v>
      </c>
      <c r="S6921" s="86">
        <v>0.71718400000000004</v>
      </c>
    </row>
    <row r="6922" spans="2:19" x14ac:dyDescent="0.2">
      <c r="B6922" s="33"/>
      <c r="C6922" s="171"/>
      <c r="D6922" s="33"/>
      <c r="E6922" s="33"/>
      <c r="F6922" s="33"/>
      <c r="G6922" s="33"/>
      <c r="H6922" s="33"/>
      <c r="I6922" s="171"/>
      <c r="J6922" s="33"/>
      <c r="K6922" s="33"/>
      <c r="L6922" s="84">
        <v>0.13220000000000001</v>
      </c>
      <c r="M6922" s="83">
        <v>6433.82</v>
      </c>
      <c r="N6922" s="83">
        <v>487.18099999999998</v>
      </c>
      <c r="O6922" s="83">
        <v>5946.64</v>
      </c>
      <c r="P6922" s="83">
        <v>974.36099999999999</v>
      </c>
      <c r="Q6922" s="83">
        <v>6921</v>
      </c>
      <c r="R6922" s="86">
        <v>0.14078299999999999</v>
      </c>
      <c r="S6922" s="86">
        <v>0.71718400000000004</v>
      </c>
    </row>
    <row r="6923" spans="2:19" x14ac:dyDescent="0.2">
      <c r="B6923" s="33"/>
      <c r="C6923" s="171"/>
      <c r="D6923" s="33"/>
      <c r="E6923" s="33"/>
      <c r="F6923" s="33"/>
      <c r="G6923" s="33"/>
      <c r="H6923" s="33"/>
      <c r="I6923" s="171"/>
      <c r="J6923" s="33"/>
      <c r="K6923" s="33"/>
      <c r="L6923" s="84">
        <v>0.13189999999999999</v>
      </c>
      <c r="M6923" s="83">
        <v>6434.46</v>
      </c>
      <c r="N6923" s="83">
        <v>487.54</v>
      </c>
      <c r="O6923" s="83">
        <v>5946.92</v>
      </c>
      <c r="P6923" s="83">
        <v>975.07899999999995</v>
      </c>
      <c r="Q6923" s="83">
        <v>6922</v>
      </c>
      <c r="R6923" s="86">
        <v>0.14086699999999999</v>
      </c>
      <c r="S6923" s="86">
        <v>0.71792100000000003</v>
      </c>
    </row>
    <row r="6924" spans="2:19" x14ac:dyDescent="0.2">
      <c r="B6924" s="33"/>
      <c r="C6924" s="171"/>
      <c r="D6924" s="33"/>
      <c r="E6924" s="33"/>
      <c r="F6924" s="33"/>
      <c r="G6924" s="33"/>
      <c r="H6924" s="33"/>
      <c r="I6924" s="171"/>
      <c r="J6924" s="33"/>
      <c r="K6924" s="33"/>
      <c r="L6924" s="84">
        <v>0.1318</v>
      </c>
      <c r="M6924" s="83">
        <v>6435.1</v>
      </c>
      <c r="N6924" s="83">
        <v>487.899</v>
      </c>
      <c r="O6924" s="83">
        <v>5947.2</v>
      </c>
      <c r="P6924" s="83">
        <v>975.79700000000003</v>
      </c>
      <c r="Q6924" s="83">
        <v>6923</v>
      </c>
      <c r="R6924" s="86">
        <v>0.14094999999999999</v>
      </c>
      <c r="S6924" s="86">
        <v>0.71880500000000003</v>
      </c>
    </row>
    <row r="6925" spans="2:19" x14ac:dyDescent="0.2">
      <c r="B6925" s="33"/>
      <c r="C6925" s="171"/>
      <c r="D6925" s="33"/>
      <c r="E6925" s="33"/>
      <c r="F6925" s="33"/>
      <c r="G6925" s="33"/>
      <c r="H6925" s="33"/>
      <c r="I6925" s="171"/>
      <c r="J6925" s="33"/>
      <c r="K6925" s="33"/>
      <c r="L6925" s="84">
        <v>0.1318</v>
      </c>
      <c r="M6925" s="83">
        <v>6435.74</v>
      </c>
      <c r="N6925" s="83">
        <v>488.25799999999998</v>
      </c>
      <c r="O6925" s="83">
        <v>5947.48</v>
      </c>
      <c r="P6925" s="83">
        <v>976.51599999999996</v>
      </c>
      <c r="Q6925" s="83">
        <v>6924</v>
      </c>
      <c r="R6925" s="86">
        <v>0.14103399999999999</v>
      </c>
      <c r="S6925" s="86">
        <v>0.71880500000000003</v>
      </c>
    </row>
    <row r="6926" spans="2:19" x14ac:dyDescent="0.2">
      <c r="B6926" s="33"/>
      <c r="C6926" s="171"/>
      <c r="D6926" s="33"/>
      <c r="E6926" s="33"/>
      <c r="F6926" s="33"/>
      <c r="G6926" s="33"/>
      <c r="H6926" s="33"/>
      <c r="I6926" s="171"/>
      <c r="J6926" s="33"/>
      <c r="K6926" s="33"/>
      <c r="L6926" s="84">
        <v>0.1318</v>
      </c>
      <c r="M6926" s="83">
        <v>6436.38</v>
      </c>
      <c r="N6926" s="83">
        <v>488.61700000000002</v>
      </c>
      <c r="O6926" s="83">
        <v>5947.77</v>
      </c>
      <c r="P6926" s="83">
        <v>977.23500000000001</v>
      </c>
      <c r="Q6926" s="83">
        <v>6925</v>
      </c>
      <c r="R6926" s="86">
        <v>0.14111699999999999</v>
      </c>
      <c r="S6926" s="86">
        <v>0.71880500000000003</v>
      </c>
    </row>
    <row r="6927" spans="2:19" x14ac:dyDescent="0.2">
      <c r="B6927" s="33"/>
      <c r="C6927" s="171"/>
      <c r="D6927" s="33"/>
      <c r="E6927" s="33"/>
      <c r="F6927" s="33"/>
      <c r="G6927" s="33"/>
      <c r="H6927" s="33"/>
      <c r="I6927" s="171"/>
      <c r="J6927" s="33"/>
      <c r="K6927" s="33"/>
      <c r="L6927" s="84">
        <v>0.1318</v>
      </c>
      <c r="M6927" s="83">
        <v>6437.02</v>
      </c>
      <c r="N6927" s="83">
        <v>488.97699999999998</v>
      </c>
      <c r="O6927" s="83">
        <v>5948.05</v>
      </c>
      <c r="P6927" s="83">
        <v>977.95399999999995</v>
      </c>
      <c r="Q6927" s="83">
        <v>6926</v>
      </c>
      <c r="R6927" s="86">
        <v>0.14119999999999999</v>
      </c>
      <c r="S6927" s="86">
        <v>0.71880500000000003</v>
      </c>
    </row>
    <row r="6928" spans="2:19" x14ac:dyDescent="0.2">
      <c r="B6928" s="33"/>
      <c r="C6928" s="171"/>
      <c r="D6928" s="33"/>
      <c r="E6928" s="33"/>
      <c r="F6928" s="33"/>
      <c r="G6928" s="33"/>
      <c r="H6928" s="33"/>
      <c r="I6928" s="171"/>
      <c r="J6928" s="33"/>
      <c r="K6928" s="33"/>
      <c r="L6928" s="84">
        <v>0.1318</v>
      </c>
      <c r="M6928" s="83">
        <v>6437.66</v>
      </c>
      <c r="N6928" s="83">
        <v>489.33699999999999</v>
      </c>
      <c r="O6928" s="83">
        <v>5948.33</v>
      </c>
      <c r="P6928" s="83">
        <v>978.673</v>
      </c>
      <c r="Q6928" s="83">
        <v>6927</v>
      </c>
      <c r="R6928" s="86">
        <v>0.14128399999999999</v>
      </c>
      <c r="S6928" s="86">
        <v>0.71880500000000003</v>
      </c>
    </row>
    <row r="6929" spans="2:19" x14ac:dyDescent="0.2">
      <c r="B6929" s="33"/>
      <c r="C6929" s="171"/>
      <c r="D6929" s="33"/>
      <c r="E6929" s="33"/>
      <c r="F6929" s="33"/>
      <c r="G6929" s="33"/>
      <c r="H6929" s="33"/>
      <c r="I6929" s="171"/>
      <c r="J6929" s="33"/>
      <c r="K6929" s="33"/>
      <c r="L6929" s="84">
        <v>0.13170000000000001</v>
      </c>
      <c r="M6929" s="83">
        <v>6438.3</v>
      </c>
      <c r="N6929" s="83">
        <v>489.69600000000003</v>
      </c>
      <c r="O6929" s="83">
        <v>5948.61</v>
      </c>
      <c r="P6929" s="83">
        <v>979.39300000000003</v>
      </c>
      <c r="Q6929" s="83">
        <v>6928</v>
      </c>
      <c r="R6929" s="86">
        <v>0.14136699999999999</v>
      </c>
      <c r="S6929" s="86">
        <v>0.71968799999999999</v>
      </c>
    </row>
    <row r="6930" spans="2:19" x14ac:dyDescent="0.2">
      <c r="B6930" s="33"/>
      <c r="C6930" s="171"/>
      <c r="D6930" s="33"/>
      <c r="E6930" s="33"/>
      <c r="F6930" s="33"/>
      <c r="G6930" s="33"/>
      <c r="H6930" s="33"/>
      <c r="I6930" s="171"/>
      <c r="J6930" s="33"/>
      <c r="K6930" s="33"/>
      <c r="L6930" s="84">
        <v>0.13159999999999999</v>
      </c>
      <c r="M6930" s="83">
        <v>6438.94</v>
      </c>
      <c r="N6930" s="83">
        <v>490.05599999999998</v>
      </c>
      <c r="O6930" s="83">
        <v>5948.89</v>
      </c>
      <c r="P6930" s="83">
        <v>980.11300000000006</v>
      </c>
      <c r="Q6930" s="83">
        <v>6929</v>
      </c>
      <c r="R6930" s="86">
        <v>0.14145099999999999</v>
      </c>
      <c r="S6930" s="86">
        <v>0.72013000000000005</v>
      </c>
    </row>
    <row r="6931" spans="2:19" x14ac:dyDescent="0.2">
      <c r="B6931" s="33"/>
      <c r="C6931" s="171"/>
      <c r="D6931" s="33"/>
      <c r="E6931" s="33"/>
      <c r="F6931" s="33"/>
      <c r="G6931" s="33"/>
      <c r="H6931" s="33"/>
      <c r="I6931" s="171"/>
      <c r="J6931" s="33"/>
      <c r="K6931" s="33"/>
      <c r="L6931" s="84">
        <v>0.13159999999999999</v>
      </c>
      <c r="M6931" s="83">
        <v>6439.58</v>
      </c>
      <c r="N6931" s="83">
        <v>490.41699999999997</v>
      </c>
      <c r="O6931" s="83">
        <v>5949.17</v>
      </c>
      <c r="P6931" s="83">
        <v>980.83299999999997</v>
      </c>
      <c r="Q6931" s="83">
        <v>6930</v>
      </c>
      <c r="R6931" s="86">
        <v>0.14153399999999999</v>
      </c>
      <c r="S6931" s="86">
        <v>0.72013000000000005</v>
      </c>
    </row>
    <row r="6932" spans="2:19" x14ac:dyDescent="0.2">
      <c r="B6932" s="33"/>
      <c r="C6932" s="171"/>
      <c r="D6932" s="33"/>
      <c r="E6932" s="33"/>
      <c r="F6932" s="33"/>
      <c r="G6932" s="33"/>
      <c r="H6932" s="33"/>
      <c r="I6932" s="171"/>
      <c r="J6932" s="33"/>
      <c r="K6932" s="33"/>
      <c r="L6932" s="84">
        <v>0.1313</v>
      </c>
      <c r="M6932" s="83">
        <v>6440.22</v>
      </c>
      <c r="N6932" s="83">
        <v>490.77699999999999</v>
      </c>
      <c r="O6932" s="83">
        <v>5949.45</v>
      </c>
      <c r="P6932" s="83">
        <v>981.55399999999997</v>
      </c>
      <c r="Q6932" s="83">
        <v>6931</v>
      </c>
      <c r="R6932" s="86">
        <v>0.14161799999999999</v>
      </c>
      <c r="S6932" s="86">
        <v>0.72057099999999996</v>
      </c>
    </row>
    <row r="6933" spans="2:19" x14ac:dyDescent="0.2">
      <c r="B6933" s="33"/>
      <c r="C6933" s="171"/>
      <c r="D6933" s="33"/>
      <c r="E6933" s="33"/>
      <c r="F6933" s="33"/>
      <c r="G6933" s="33"/>
      <c r="H6933" s="33"/>
      <c r="I6933" s="171"/>
      <c r="J6933" s="33"/>
      <c r="K6933" s="33"/>
      <c r="L6933" s="84">
        <v>0.1308</v>
      </c>
      <c r="M6933" s="83">
        <v>6440.86</v>
      </c>
      <c r="N6933" s="83">
        <v>491.137</v>
      </c>
      <c r="O6933" s="83">
        <v>5949.73</v>
      </c>
      <c r="P6933" s="83">
        <v>982.27499999999998</v>
      </c>
      <c r="Q6933" s="83">
        <v>6932</v>
      </c>
      <c r="R6933" s="86">
        <v>0.14170099999999999</v>
      </c>
      <c r="S6933" s="86">
        <v>0.72086600000000001</v>
      </c>
    </row>
    <row r="6934" spans="2:19" x14ac:dyDescent="0.2">
      <c r="B6934" s="33"/>
      <c r="C6934" s="171"/>
      <c r="D6934" s="33"/>
      <c r="E6934" s="33"/>
      <c r="F6934" s="33"/>
      <c r="G6934" s="33"/>
      <c r="H6934" s="33"/>
      <c r="I6934" s="171"/>
      <c r="J6934" s="33"/>
      <c r="K6934" s="33"/>
      <c r="L6934" s="84">
        <v>0.13059999999999999</v>
      </c>
      <c r="M6934" s="83">
        <v>6441.5</v>
      </c>
      <c r="N6934" s="83">
        <v>491.49799999999999</v>
      </c>
      <c r="O6934" s="83">
        <v>5950</v>
      </c>
      <c r="P6934" s="83">
        <v>982.99599999999998</v>
      </c>
      <c r="Q6934" s="83">
        <v>6933</v>
      </c>
      <c r="R6934" s="86">
        <v>0.14178499999999999</v>
      </c>
      <c r="S6934" s="86">
        <v>0.72116000000000002</v>
      </c>
    </row>
    <row r="6935" spans="2:19" x14ac:dyDescent="0.2">
      <c r="B6935" s="33"/>
      <c r="C6935" s="171"/>
      <c r="D6935" s="33"/>
      <c r="E6935" s="33"/>
      <c r="F6935" s="33"/>
      <c r="G6935" s="33"/>
      <c r="H6935" s="33"/>
      <c r="I6935" s="171"/>
      <c r="J6935" s="33"/>
      <c r="K6935" s="33"/>
      <c r="L6935" s="84">
        <v>0.1303</v>
      </c>
      <c r="M6935" s="83">
        <v>6442.14</v>
      </c>
      <c r="N6935" s="83">
        <v>491.85899999999998</v>
      </c>
      <c r="O6935" s="83">
        <v>5950.28</v>
      </c>
      <c r="P6935" s="83">
        <v>983.71699999999998</v>
      </c>
      <c r="Q6935" s="83">
        <v>6934</v>
      </c>
      <c r="R6935" s="86">
        <v>0.141869</v>
      </c>
      <c r="S6935" s="86">
        <v>0.72145400000000004</v>
      </c>
    </row>
    <row r="6936" spans="2:19" x14ac:dyDescent="0.2">
      <c r="B6936" s="33"/>
      <c r="C6936" s="171"/>
      <c r="D6936" s="33"/>
      <c r="E6936" s="33"/>
      <c r="F6936" s="33"/>
      <c r="G6936" s="33"/>
      <c r="H6936" s="33"/>
      <c r="I6936" s="171"/>
      <c r="J6936" s="33"/>
      <c r="K6936" s="33"/>
      <c r="L6936" s="84">
        <v>0.13</v>
      </c>
      <c r="M6936" s="83">
        <v>6442.78</v>
      </c>
      <c r="N6936" s="83">
        <v>492.22</v>
      </c>
      <c r="O6936" s="83">
        <v>5950.56</v>
      </c>
      <c r="P6936" s="83">
        <v>984.43899999999996</v>
      </c>
      <c r="Q6936" s="83">
        <v>6935</v>
      </c>
      <c r="R6936" s="86">
        <v>0.14195199999999999</v>
      </c>
      <c r="S6936" s="86">
        <v>0.72174799999999995</v>
      </c>
    </row>
    <row r="6937" spans="2:19" x14ac:dyDescent="0.2">
      <c r="B6937" s="33"/>
      <c r="C6937" s="171"/>
      <c r="D6937" s="33"/>
      <c r="E6937" s="33"/>
      <c r="F6937" s="33"/>
      <c r="G6937" s="33"/>
      <c r="H6937" s="33"/>
      <c r="I6937" s="171"/>
      <c r="J6937" s="33"/>
      <c r="K6937" s="33"/>
      <c r="L6937" s="84">
        <v>0.12939999999999999</v>
      </c>
      <c r="M6937" s="83">
        <v>6443.42</v>
      </c>
      <c r="N6937" s="83">
        <v>492.58100000000002</v>
      </c>
      <c r="O6937" s="83">
        <v>5950.84</v>
      </c>
      <c r="P6937" s="83">
        <v>985.16099999999994</v>
      </c>
      <c r="Q6937" s="83">
        <v>6936</v>
      </c>
      <c r="R6937" s="86">
        <v>0.142036</v>
      </c>
      <c r="S6937" s="86">
        <v>0.72204199999999996</v>
      </c>
    </row>
    <row r="6938" spans="2:19" x14ac:dyDescent="0.2">
      <c r="B6938" s="33"/>
      <c r="C6938" s="171"/>
      <c r="D6938" s="33"/>
      <c r="E6938" s="33"/>
      <c r="F6938" s="33"/>
      <c r="G6938" s="33"/>
      <c r="H6938" s="33"/>
      <c r="I6938" s="171"/>
      <c r="J6938" s="33"/>
      <c r="K6938" s="33"/>
      <c r="L6938" s="84">
        <v>0.12889999999999999</v>
      </c>
      <c r="M6938" s="83">
        <v>6444.06</v>
      </c>
      <c r="N6938" s="83">
        <v>492.94200000000001</v>
      </c>
      <c r="O6938" s="83">
        <v>5951.12</v>
      </c>
      <c r="P6938" s="83">
        <v>985.88300000000004</v>
      </c>
      <c r="Q6938" s="83">
        <v>6937</v>
      </c>
      <c r="R6938" s="86">
        <v>0.14212</v>
      </c>
      <c r="S6938" s="86">
        <v>0.72233599999999998</v>
      </c>
    </row>
    <row r="6939" spans="2:19" x14ac:dyDescent="0.2">
      <c r="B6939" s="33"/>
      <c r="C6939" s="171"/>
      <c r="D6939" s="33"/>
      <c r="E6939" s="33"/>
      <c r="F6939" s="33"/>
      <c r="G6939" s="33"/>
      <c r="H6939" s="33"/>
      <c r="I6939" s="171"/>
      <c r="J6939" s="33"/>
      <c r="K6939" s="33"/>
      <c r="L6939" s="84">
        <v>0.1288</v>
      </c>
      <c r="M6939" s="83">
        <v>6444.7</v>
      </c>
      <c r="N6939" s="83">
        <v>493.303</v>
      </c>
      <c r="O6939" s="83">
        <v>5951.39</v>
      </c>
      <c r="P6939" s="83">
        <v>986.60599999999999</v>
      </c>
      <c r="Q6939" s="83">
        <v>6938</v>
      </c>
      <c r="R6939" s="86">
        <v>0.142203</v>
      </c>
      <c r="S6939" s="86">
        <v>0.72262999999999999</v>
      </c>
    </row>
    <row r="6940" spans="2:19" x14ac:dyDescent="0.2">
      <c r="B6940" s="33"/>
      <c r="C6940" s="171"/>
      <c r="D6940" s="33"/>
      <c r="E6940" s="33"/>
      <c r="F6940" s="33"/>
      <c r="G6940" s="33"/>
      <c r="H6940" s="33"/>
      <c r="I6940" s="171"/>
      <c r="J6940" s="33"/>
      <c r="K6940" s="33"/>
      <c r="L6940" s="84">
        <v>0.12839999999999999</v>
      </c>
      <c r="M6940" s="83">
        <v>6445.34</v>
      </c>
      <c r="N6940" s="83">
        <v>493.66399999999999</v>
      </c>
      <c r="O6940" s="83">
        <v>5951.67</v>
      </c>
      <c r="P6940" s="83">
        <v>987.32899999999995</v>
      </c>
      <c r="Q6940" s="83">
        <v>6939</v>
      </c>
      <c r="R6940" s="86">
        <v>0.142287</v>
      </c>
      <c r="S6940" s="86">
        <v>0.72306999999999999</v>
      </c>
    </row>
    <row r="6941" spans="2:19" x14ac:dyDescent="0.2">
      <c r="B6941" s="33"/>
      <c r="C6941" s="171"/>
      <c r="D6941" s="33"/>
      <c r="E6941" s="33"/>
      <c r="F6941" s="33"/>
      <c r="G6941" s="33"/>
      <c r="H6941" s="33"/>
      <c r="I6941" s="171"/>
      <c r="J6941" s="33"/>
      <c r="K6941" s="33"/>
      <c r="L6941" s="84">
        <v>0.12839999999999999</v>
      </c>
      <c r="M6941" s="83">
        <v>6445.97</v>
      </c>
      <c r="N6941" s="83">
        <v>494.02600000000001</v>
      </c>
      <c r="O6941" s="83">
        <v>5951.95</v>
      </c>
      <c r="P6941" s="83">
        <v>988.05200000000002</v>
      </c>
      <c r="Q6941" s="83">
        <v>6940</v>
      </c>
      <c r="R6941" s="86">
        <v>0.142371</v>
      </c>
      <c r="S6941" s="86">
        <v>0.72306999999999999</v>
      </c>
    </row>
    <row r="6942" spans="2:19" x14ac:dyDescent="0.2">
      <c r="B6942" s="33"/>
      <c r="C6942" s="171"/>
      <c r="D6942" s="33"/>
      <c r="E6942" s="33"/>
      <c r="F6942" s="33"/>
      <c r="G6942" s="33"/>
      <c r="H6942" s="33"/>
      <c r="I6942" s="171"/>
      <c r="J6942" s="33"/>
      <c r="K6942" s="33"/>
      <c r="L6942" s="84">
        <v>0.12790000000000001</v>
      </c>
      <c r="M6942" s="83">
        <v>6446.61</v>
      </c>
      <c r="N6942" s="83">
        <v>494.38799999999998</v>
      </c>
      <c r="O6942" s="83">
        <v>5952.22</v>
      </c>
      <c r="P6942" s="83">
        <v>988.77599999999995</v>
      </c>
      <c r="Q6942" s="83">
        <v>6941</v>
      </c>
      <c r="R6942" s="86">
        <v>0.142454</v>
      </c>
      <c r="S6942" s="86">
        <v>0.72380500000000003</v>
      </c>
    </row>
    <row r="6943" spans="2:19" x14ac:dyDescent="0.2">
      <c r="B6943" s="33"/>
      <c r="C6943" s="171"/>
      <c r="D6943" s="33"/>
      <c r="E6943" s="33"/>
      <c r="F6943" s="33"/>
      <c r="G6943" s="33"/>
      <c r="H6943" s="33"/>
      <c r="I6943" s="171"/>
      <c r="J6943" s="33"/>
      <c r="K6943" s="33"/>
      <c r="L6943" s="84">
        <v>0.12790000000000001</v>
      </c>
      <c r="M6943" s="83">
        <v>6447.25</v>
      </c>
      <c r="N6943" s="83">
        <v>494.75</v>
      </c>
      <c r="O6943" s="83">
        <v>5952.5</v>
      </c>
      <c r="P6943" s="83">
        <v>989.49900000000002</v>
      </c>
      <c r="Q6943" s="83">
        <v>6942</v>
      </c>
      <c r="R6943" s="86">
        <v>0.142538</v>
      </c>
      <c r="S6943" s="86">
        <v>0.72380500000000003</v>
      </c>
    </row>
    <row r="6944" spans="2:19" x14ac:dyDescent="0.2">
      <c r="B6944" s="33"/>
      <c r="C6944" s="171"/>
      <c r="D6944" s="33"/>
      <c r="E6944" s="33"/>
      <c r="F6944" s="33"/>
      <c r="G6944" s="33"/>
      <c r="H6944" s="33"/>
      <c r="I6944" s="171"/>
      <c r="J6944" s="33"/>
      <c r="K6944" s="33"/>
      <c r="L6944" s="84">
        <v>0.12790000000000001</v>
      </c>
      <c r="M6944" s="83">
        <v>6447.89</v>
      </c>
      <c r="N6944" s="83">
        <v>495.11200000000002</v>
      </c>
      <c r="O6944" s="83">
        <v>5952.78</v>
      </c>
      <c r="P6944" s="83">
        <v>990.22400000000005</v>
      </c>
      <c r="Q6944" s="83">
        <v>6943</v>
      </c>
      <c r="R6944" s="86">
        <v>0.142622</v>
      </c>
      <c r="S6944" s="86">
        <v>0.72380500000000003</v>
      </c>
    </row>
    <row r="6945" spans="2:19" x14ac:dyDescent="0.2">
      <c r="B6945" s="33"/>
      <c r="C6945" s="171"/>
      <c r="D6945" s="33"/>
      <c r="E6945" s="33"/>
      <c r="F6945" s="33"/>
      <c r="G6945" s="33"/>
      <c r="H6945" s="33"/>
      <c r="I6945" s="171"/>
      <c r="J6945" s="33"/>
      <c r="K6945" s="33"/>
      <c r="L6945" s="84">
        <v>0.1275</v>
      </c>
      <c r="M6945" s="83">
        <v>6448.53</v>
      </c>
      <c r="N6945" s="83">
        <v>495.47399999999999</v>
      </c>
      <c r="O6945" s="83">
        <v>5953.05</v>
      </c>
      <c r="P6945" s="83">
        <v>990.94799999999998</v>
      </c>
      <c r="Q6945" s="83">
        <v>6944</v>
      </c>
      <c r="R6945" s="86">
        <v>0.142706</v>
      </c>
      <c r="S6945" s="86">
        <v>0.72439200000000004</v>
      </c>
    </row>
    <row r="6946" spans="2:19" x14ac:dyDescent="0.2">
      <c r="B6946" s="33"/>
      <c r="C6946" s="171"/>
      <c r="D6946" s="33"/>
      <c r="E6946" s="33"/>
      <c r="F6946" s="33"/>
      <c r="G6946" s="33"/>
      <c r="H6946" s="33"/>
      <c r="I6946" s="171"/>
      <c r="J6946" s="33"/>
      <c r="K6946" s="33"/>
      <c r="L6946" s="84">
        <v>0.12740000000000001</v>
      </c>
      <c r="M6946" s="83">
        <v>6449.16</v>
      </c>
      <c r="N6946" s="83">
        <v>495.83600000000001</v>
      </c>
      <c r="O6946" s="83">
        <v>5953.33</v>
      </c>
      <c r="P6946" s="83">
        <v>991.673</v>
      </c>
      <c r="Q6946" s="83">
        <v>6945</v>
      </c>
      <c r="R6946" s="86">
        <v>0.142789</v>
      </c>
      <c r="S6946" s="86">
        <v>0.72468500000000002</v>
      </c>
    </row>
    <row r="6947" spans="2:19" x14ac:dyDescent="0.2">
      <c r="B6947" s="33"/>
      <c r="C6947" s="171"/>
      <c r="D6947" s="33"/>
      <c r="E6947" s="33"/>
      <c r="F6947" s="33"/>
      <c r="G6947" s="33"/>
      <c r="H6947" s="33"/>
      <c r="I6947" s="171"/>
      <c r="J6947" s="33"/>
      <c r="K6947" s="33"/>
      <c r="L6947" s="84">
        <v>0.127</v>
      </c>
      <c r="M6947" s="83">
        <v>6449.8</v>
      </c>
      <c r="N6947" s="83">
        <v>496.19900000000001</v>
      </c>
      <c r="O6947" s="83">
        <v>5953.6</v>
      </c>
      <c r="P6947" s="83">
        <v>992.39800000000002</v>
      </c>
      <c r="Q6947" s="83">
        <v>6946</v>
      </c>
      <c r="R6947" s="86">
        <v>0.142873</v>
      </c>
      <c r="S6947" s="86">
        <v>0.72497800000000001</v>
      </c>
    </row>
    <row r="6948" spans="2:19" x14ac:dyDescent="0.2">
      <c r="B6948" s="33"/>
      <c r="C6948" s="171"/>
      <c r="D6948" s="33"/>
      <c r="E6948" s="33"/>
      <c r="F6948" s="33"/>
      <c r="G6948" s="33"/>
      <c r="H6948" s="33"/>
      <c r="I6948" s="171"/>
      <c r="J6948" s="33"/>
      <c r="K6948" s="33"/>
      <c r="L6948" s="84">
        <v>0.12690000000000001</v>
      </c>
      <c r="M6948" s="83">
        <v>6450.44</v>
      </c>
      <c r="N6948" s="83">
        <v>496.56099999999998</v>
      </c>
      <c r="O6948" s="83">
        <v>5953.88</v>
      </c>
      <c r="P6948" s="83">
        <v>993.12300000000005</v>
      </c>
      <c r="Q6948" s="83">
        <v>6947</v>
      </c>
      <c r="R6948" s="86">
        <v>0.142957</v>
      </c>
      <c r="S6948" s="86">
        <v>0.72527200000000003</v>
      </c>
    </row>
    <row r="6949" spans="2:19" x14ac:dyDescent="0.2">
      <c r="B6949" s="33"/>
      <c r="C6949" s="171"/>
      <c r="D6949" s="33"/>
      <c r="E6949" s="33"/>
      <c r="F6949" s="33"/>
      <c r="G6949" s="33"/>
      <c r="H6949" s="33"/>
      <c r="I6949" s="171"/>
      <c r="J6949" s="33"/>
      <c r="K6949" s="33"/>
      <c r="L6949" s="84">
        <v>0.1265</v>
      </c>
      <c r="M6949" s="83">
        <v>6451.08</v>
      </c>
      <c r="N6949" s="83">
        <v>496.92399999999998</v>
      </c>
      <c r="O6949" s="83">
        <v>5954.15</v>
      </c>
      <c r="P6949" s="83">
        <v>993.84799999999996</v>
      </c>
      <c r="Q6949" s="83">
        <v>6948</v>
      </c>
      <c r="R6949" s="86">
        <v>0.143041</v>
      </c>
      <c r="S6949" s="86">
        <v>0.72556500000000002</v>
      </c>
    </row>
    <row r="6950" spans="2:19" x14ac:dyDescent="0.2">
      <c r="B6950" s="33"/>
      <c r="C6950" s="171"/>
      <c r="D6950" s="33"/>
      <c r="E6950" s="33"/>
      <c r="F6950" s="33"/>
      <c r="G6950" s="33"/>
      <c r="H6950" s="33"/>
      <c r="I6950" s="171"/>
      <c r="J6950" s="33"/>
      <c r="K6950" s="33"/>
      <c r="L6950" s="84">
        <v>0.1263</v>
      </c>
      <c r="M6950" s="83">
        <v>6451.71</v>
      </c>
      <c r="N6950" s="83">
        <v>497.28699999999998</v>
      </c>
      <c r="O6950" s="83">
        <v>5954.43</v>
      </c>
      <c r="P6950" s="83">
        <v>994.57399999999996</v>
      </c>
      <c r="Q6950" s="83">
        <v>6949</v>
      </c>
      <c r="R6950" s="86">
        <v>0.143125</v>
      </c>
      <c r="S6950" s="86">
        <v>0.725858</v>
      </c>
    </row>
    <row r="6951" spans="2:19" x14ac:dyDescent="0.2">
      <c r="B6951" s="33"/>
      <c r="C6951" s="171"/>
      <c r="D6951" s="33"/>
      <c r="E6951" s="33"/>
      <c r="F6951" s="33"/>
      <c r="G6951" s="33"/>
      <c r="H6951" s="33"/>
      <c r="I6951" s="171"/>
      <c r="J6951" s="33"/>
      <c r="K6951" s="33"/>
      <c r="L6951" s="84">
        <v>0.12559999999999999</v>
      </c>
      <c r="M6951" s="83">
        <v>6452.35</v>
      </c>
      <c r="N6951" s="83">
        <v>497.65</v>
      </c>
      <c r="O6951" s="83">
        <v>5954.7</v>
      </c>
      <c r="P6951" s="83">
        <v>995.3</v>
      </c>
      <c r="Q6951" s="83">
        <v>6950</v>
      </c>
      <c r="R6951" s="86">
        <v>0.143209</v>
      </c>
      <c r="S6951" s="86">
        <v>0.726298</v>
      </c>
    </row>
    <row r="6952" spans="2:19" x14ac:dyDescent="0.2">
      <c r="B6952" s="33"/>
      <c r="C6952" s="171"/>
      <c r="D6952" s="33"/>
      <c r="E6952" s="33"/>
      <c r="F6952" s="33"/>
      <c r="G6952" s="33"/>
      <c r="H6952" s="33"/>
      <c r="I6952" s="171"/>
      <c r="J6952" s="33"/>
      <c r="K6952" s="33"/>
      <c r="L6952" s="84">
        <v>0.12559999999999999</v>
      </c>
      <c r="M6952" s="83">
        <v>6452.99</v>
      </c>
      <c r="N6952" s="83">
        <v>498.01299999999998</v>
      </c>
      <c r="O6952" s="83">
        <v>5954.97</v>
      </c>
      <c r="P6952" s="83">
        <v>996.02700000000004</v>
      </c>
      <c r="Q6952" s="83">
        <v>6951</v>
      </c>
      <c r="R6952" s="86">
        <v>0.143293</v>
      </c>
      <c r="S6952" s="86">
        <v>0.726298</v>
      </c>
    </row>
    <row r="6953" spans="2:19" x14ac:dyDescent="0.2">
      <c r="B6953" s="33"/>
      <c r="C6953" s="171"/>
      <c r="D6953" s="33"/>
      <c r="E6953" s="33"/>
      <c r="F6953" s="33"/>
      <c r="G6953" s="33"/>
      <c r="H6953" s="33"/>
      <c r="I6953" s="171"/>
      <c r="J6953" s="33"/>
      <c r="K6953" s="33"/>
      <c r="L6953" s="84">
        <v>0.1255</v>
      </c>
      <c r="M6953" s="83">
        <v>6453.62</v>
      </c>
      <c r="N6953" s="83">
        <v>498.37700000000001</v>
      </c>
      <c r="O6953" s="83">
        <v>5955.25</v>
      </c>
      <c r="P6953" s="83">
        <v>996.75400000000002</v>
      </c>
      <c r="Q6953" s="83">
        <v>6952</v>
      </c>
      <c r="R6953" s="86">
        <v>0.143377</v>
      </c>
      <c r="S6953" s="86">
        <v>0.72673699999999997</v>
      </c>
    </row>
    <row r="6954" spans="2:19" x14ac:dyDescent="0.2">
      <c r="B6954" s="33"/>
      <c r="C6954" s="171"/>
      <c r="D6954" s="33"/>
      <c r="E6954" s="33"/>
      <c r="F6954" s="33"/>
      <c r="G6954" s="33"/>
      <c r="H6954" s="33"/>
      <c r="I6954" s="171"/>
      <c r="J6954" s="33"/>
      <c r="K6954" s="33"/>
      <c r="L6954" s="84">
        <v>0.12520000000000001</v>
      </c>
      <c r="M6954" s="83">
        <v>6454.26</v>
      </c>
      <c r="N6954" s="83">
        <v>498.74</v>
      </c>
      <c r="O6954" s="83">
        <v>5955.52</v>
      </c>
      <c r="P6954" s="83">
        <v>997.48099999999999</v>
      </c>
      <c r="Q6954" s="83">
        <v>6953</v>
      </c>
      <c r="R6954" s="86">
        <v>0.14346</v>
      </c>
      <c r="S6954" s="86">
        <v>0.72702999999999995</v>
      </c>
    </row>
    <row r="6955" spans="2:19" x14ac:dyDescent="0.2">
      <c r="B6955" s="33"/>
      <c r="C6955" s="171"/>
      <c r="D6955" s="33"/>
      <c r="E6955" s="33"/>
      <c r="F6955" s="33"/>
      <c r="G6955" s="33"/>
      <c r="H6955" s="33"/>
      <c r="I6955" s="171"/>
      <c r="J6955" s="33"/>
      <c r="K6955" s="33"/>
      <c r="L6955" s="84">
        <v>0.12470000000000001</v>
      </c>
      <c r="M6955" s="83">
        <v>6454.9</v>
      </c>
      <c r="N6955" s="83">
        <v>499.10399999999998</v>
      </c>
      <c r="O6955" s="83">
        <v>5955.79</v>
      </c>
      <c r="P6955" s="83">
        <v>998.20799999999997</v>
      </c>
      <c r="Q6955" s="83">
        <v>6954</v>
      </c>
      <c r="R6955" s="86">
        <v>0.143544</v>
      </c>
      <c r="S6955" s="86">
        <v>0.72732300000000005</v>
      </c>
    </row>
    <row r="6956" spans="2:19" x14ac:dyDescent="0.2">
      <c r="B6956" s="33"/>
      <c r="C6956" s="171"/>
      <c r="D6956" s="33"/>
      <c r="E6956" s="33"/>
      <c r="F6956" s="33"/>
      <c r="G6956" s="33"/>
      <c r="H6956" s="33"/>
      <c r="I6956" s="171"/>
      <c r="J6956" s="33"/>
      <c r="K6956" s="33"/>
      <c r="L6956" s="84">
        <v>0.1245</v>
      </c>
      <c r="M6956" s="83">
        <v>6455.53</v>
      </c>
      <c r="N6956" s="83">
        <v>499.46800000000002</v>
      </c>
      <c r="O6956" s="83">
        <v>5956.06</v>
      </c>
      <c r="P6956" s="83">
        <v>998.93600000000004</v>
      </c>
      <c r="Q6956" s="83">
        <v>6955</v>
      </c>
      <c r="R6956" s="86">
        <v>0.14362800000000001</v>
      </c>
      <c r="S6956" s="86">
        <v>0.72761600000000004</v>
      </c>
    </row>
    <row r="6957" spans="2:19" x14ac:dyDescent="0.2">
      <c r="B6957" s="33"/>
      <c r="C6957" s="171"/>
      <c r="D6957" s="33"/>
      <c r="E6957" s="33"/>
      <c r="F6957" s="33"/>
      <c r="G6957" s="33"/>
      <c r="H6957" s="33"/>
      <c r="I6957" s="171"/>
      <c r="J6957" s="33"/>
      <c r="K6957" s="33"/>
      <c r="L6957" s="84">
        <v>0.1244</v>
      </c>
      <c r="M6957" s="83">
        <v>6456.17</v>
      </c>
      <c r="N6957" s="83">
        <v>499.83199999999999</v>
      </c>
      <c r="O6957" s="83">
        <v>5956.34</v>
      </c>
      <c r="P6957" s="83">
        <v>999.66399999999999</v>
      </c>
      <c r="Q6957" s="83">
        <v>6956</v>
      </c>
      <c r="R6957" s="86">
        <v>0.14371200000000001</v>
      </c>
      <c r="S6957" s="86">
        <v>0.72790900000000003</v>
      </c>
    </row>
    <row r="6958" spans="2:19" x14ac:dyDescent="0.2">
      <c r="B6958" s="33"/>
      <c r="C6958" s="171"/>
      <c r="D6958" s="33"/>
      <c r="E6958" s="33"/>
      <c r="F6958" s="33"/>
      <c r="G6958" s="33"/>
      <c r="H6958" s="33"/>
      <c r="I6958" s="171"/>
      <c r="J6958" s="33"/>
      <c r="K6958" s="33"/>
      <c r="L6958" s="84">
        <v>0.1241</v>
      </c>
      <c r="M6958" s="83">
        <v>6456.8</v>
      </c>
      <c r="N6958" s="83">
        <v>500.19600000000003</v>
      </c>
      <c r="O6958" s="83">
        <v>5956.61</v>
      </c>
      <c r="P6958" s="83">
        <v>1000.39</v>
      </c>
      <c r="Q6958" s="83">
        <v>6957</v>
      </c>
      <c r="R6958" s="86">
        <v>0.14379600000000001</v>
      </c>
      <c r="S6958" s="86">
        <v>0.72820200000000002</v>
      </c>
    </row>
    <row r="6959" spans="2:19" x14ac:dyDescent="0.2">
      <c r="B6959" s="33"/>
      <c r="C6959" s="171"/>
      <c r="D6959" s="33"/>
      <c r="E6959" s="33"/>
      <c r="F6959" s="33"/>
      <c r="G6959" s="33"/>
      <c r="H6959" s="33"/>
      <c r="I6959" s="171"/>
      <c r="J6959" s="33"/>
      <c r="K6959" s="33"/>
      <c r="L6959" s="84">
        <v>0.1239</v>
      </c>
      <c r="M6959" s="83">
        <v>6457.44</v>
      </c>
      <c r="N6959" s="83">
        <v>500.56</v>
      </c>
      <c r="O6959" s="83">
        <v>5956.88</v>
      </c>
      <c r="P6959" s="83">
        <v>1001.12</v>
      </c>
      <c r="Q6959" s="83">
        <v>6958</v>
      </c>
      <c r="R6959" s="86">
        <v>0.14388000000000001</v>
      </c>
      <c r="S6959" s="86">
        <v>0.72878699999999996</v>
      </c>
    </row>
    <row r="6960" spans="2:19" x14ac:dyDescent="0.2">
      <c r="B6960" s="33"/>
      <c r="C6960" s="171"/>
      <c r="D6960" s="33"/>
      <c r="E6960" s="33"/>
      <c r="F6960" s="33"/>
      <c r="G6960" s="33"/>
      <c r="H6960" s="33"/>
      <c r="I6960" s="171"/>
      <c r="J6960" s="33"/>
      <c r="K6960" s="33"/>
      <c r="L6960" s="84">
        <v>0.1239</v>
      </c>
      <c r="M6960" s="83">
        <v>6458.08</v>
      </c>
      <c r="N6960" s="83">
        <v>500.92500000000001</v>
      </c>
      <c r="O6960" s="83">
        <v>5957.15</v>
      </c>
      <c r="P6960" s="83">
        <v>1001.85</v>
      </c>
      <c r="Q6960" s="83">
        <v>6959</v>
      </c>
      <c r="R6960" s="86">
        <v>0.14396500000000001</v>
      </c>
      <c r="S6960" s="86">
        <v>0.72878699999999996</v>
      </c>
    </row>
    <row r="6961" spans="2:19" x14ac:dyDescent="0.2">
      <c r="B6961" s="33"/>
      <c r="C6961" s="171"/>
      <c r="D6961" s="33"/>
      <c r="E6961" s="33"/>
      <c r="F6961" s="33"/>
      <c r="G6961" s="33"/>
      <c r="H6961" s="33"/>
      <c r="I6961" s="171"/>
      <c r="J6961" s="33"/>
      <c r="K6961" s="33"/>
      <c r="L6961" s="84">
        <v>0.1239</v>
      </c>
      <c r="M6961" s="83">
        <v>6458.71</v>
      </c>
      <c r="N6961" s="83">
        <v>501.28899999999999</v>
      </c>
      <c r="O6961" s="83">
        <v>5957.42</v>
      </c>
      <c r="P6961" s="83">
        <v>1002.58</v>
      </c>
      <c r="Q6961" s="83">
        <v>6960</v>
      </c>
      <c r="R6961" s="86">
        <v>0.14404900000000001</v>
      </c>
      <c r="S6961" s="86">
        <v>0.72878699999999996</v>
      </c>
    </row>
    <row r="6962" spans="2:19" x14ac:dyDescent="0.2">
      <c r="B6962" s="33"/>
      <c r="C6962" s="171"/>
      <c r="D6962" s="33"/>
      <c r="E6962" s="33"/>
      <c r="F6962" s="33"/>
      <c r="G6962" s="33"/>
      <c r="H6962" s="33"/>
      <c r="I6962" s="171"/>
      <c r="J6962" s="33"/>
      <c r="K6962" s="33"/>
      <c r="L6962" s="84">
        <v>0.1237</v>
      </c>
      <c r="M6962" s="83">
        <v>6459.35</v>
      </c>
      <c r="N6962" s="83">
        <v>501.654</v>
      </c>
      <c r="O6962" s="83">
        <v>5957.69</v>
      </c>
      <c r="P6962" s="83">
        <v>1003.31</v>
      </c>
      <c r="Q6962" s="83">
        <v>6961</v>
      </c>
      <c r="R6962" s="86">
        <v>0.14413300000000001</v>
      </c>
      <c r="S6962" s="86">
        <v>0.72937200000000002</v>
      </c>
    </row>
    <row r="6963" spans="2:19" x14ac:dyDescent="0.2">
      <c r="B6963" s="33"/>
      <c r="C6963" s="171"/>
      <c r="D6963" s="33"/>
      <c r="E6963" s="33"/>
      <c r="F6963" s="33"/>
      <c r="G6963" s="33"/>
      <c r="H6963" s="33"/>
      <c r="I6963" s="171"/>
      <c r="J6963" s="33"/>
      <c r="K6963" s="33"/>
      <c r="L6963" s="84">
        <v>0.1234</v>
      </c>
      <c r="M6963" s="83">
        <v>6459.98</v>
      </c>
      <c r="N6963" s="83">
        <v>502.01900000000001</v>
      </c>
      <c r="O6963" s="83">
        <v>5957.96</v>
      </c>
      <c r="P6963" s="83">
        <v>1004.04</v>
      </c>
      <c r="Q6963" s="83">
        <v>6962</v>
      </c>
      <c r="R6963" s="86">
        <v>0.14421700000000001</v>
      </c>
      <c r="S6963" s="86">
        <v>0.72966399999999998</v>
      </c>
    </row>
    <row r="6964" spans="2:19" x14ac:dyDescent="0.2">
      <c r="B6964" s="33"/>
      <c r="C6964" s="171"/>
      <c r="D6964" s="33"/>
      <c r="E6964" s="33"/>
      <c r="F6964" s="33"/>
      <c r="G6964" s="33"/>
      <c r="H6964" s="33"/>
      <c r="I6964" s="171"/>
      <c r="J6964" s="33"/>
      <c r="K6964" s="33"/>
      <c r="L6964" s="84">
        <v>0.12330000000000001</v>
      </c>
      <c r="M6964" s="83">
        <v>6460.62</v>
      </c>
      <c r="N6964" s="83">
        <v>502.38400000000001</v>
      </c>
      <c r="O6964" s="83">
        <v>5958.23</v>
      </c>
      <c r="P6964" s="83">
        <v>1004.77</v>
      </c>
      <c r="Q6964" s="83">
        <v>6963</v>
      </c>
      <c r="R6964" s="86">
        <v>0.14430100000000001</v>
      </c>
      <c r="S6964" s="86">
        <v>0.72995600000000005</v>
      </c>
    </row>
    <row r="6965" spans="2:19" x14ac:dyDescent="0.2">
      <c r="B6965" s="33"/>
      <c r="C6965" s="171"/>
      <c r="D6965" s="33"/>
      <c r="E6965" s="33"/>
      <c r="F6965" s="33"/>
      <c r="G6965" s="33"/>
      <c r="H6965" s="33"/>
      <c r="I6965" s="171"/>
      <c r="J6965" s="33"/>
      <c r="K6965" s="33"/>
      <c r="L6965" s="84">
        <v>0.1232</v>
      </c>
      <c r="M6965" s="83">
        <v>6461.25</v>
      </c>
      <c r="N6965" s="83">
        <v>502.74900000000002</v>
      </c>
      <c r="O6965" s="83">
        <v>5958.5</v>
      </c>
      <c r="P6965" s="83">
        <v>1005.5</v>
      </c>
      <c r="Q6965" s="83">
        <v>6964</v>
      </c>
      <c r="R6965" s="86">
        <v>0.14438500000000001</v>
      </c>
      <c r="S6965" s="86">
        <v>0.73039500000000002</v>
      </c>
    </row>
    <row r="6966" spans="2:19" x14ac:dyDescent="0.2">
      <c r="B6966" s="33"/>
      <c r="C6966" s="171"/>
      <c r="D6966" s="33"/>
      <c r="E6966" s="33"/>
      <c r="F6966" s="33"/>
      <c r="G6966" s="33"/>
      <c r="H6966" s="33"/>
      <c r="I6966" s="171"/>
      <c r="J6966" s="33"/>
      <c r="K6966" s="33"/>
      <c r="L6966" s="84">
        <v>0.1232</v>
      </c>
      <c r="M6966" s="83">
        <v>6461.89</v>
      </c>
      <c r="N6966" s="83">
        <v>503.11399999999998</v>
      </c>
      <c r="O6966" s="83">
        <v>5958.77</v>
      </c>
      <c r="P6966" s="83">
        <v>1006.23</v>
      </c>
      <c r="Q6966" s="83">
        <v>6965</v>
      </c>
      <c r="R6966" s="86">
        <v>0.14446899999999999</v>
      </c>
      <c r="S6966" s="86">
        <v>0.73039500000000002</v>
      </c>
    </row>
    <row r="6967" spans="2:19" x14ac:dyDescent="0.2">
      <c r="B6967" s="33"/>
      <c r="C6967" s="171"/>
      <c r="D6967" s="33"/>
      <c r="E6967" s="33"/>
      <c r="F6967" s="33"/>
      <c r="G6967" s="33"/>
      <c r="H6967" s="33"/>
      <c r="I6967" s="171"/>
      <c r="J6967" s="33"/>
      <c r="K6967" s="33"/>
      <c r="L6967" s="84">
        <v>0.1227</v>
      </c>
      <c r="M6967" s="83">
        <v>6462.52</v>
      </c>
      <c r="N6967" s="83">
        <v>503.47899999999998</v>
      </c>
      <c r="O6967" s="83">
        <v>5959.04</v>
      </c>
      <c r="P6967" s="83">
        <v>1006.96</v>
      </c>
      <c r="Q6967" s="83">
        <v>6966</v>
      </c>
      <c r="R6967" s="86">
        <v>0.14455299999999999</v>
      </c>
      <c r="S6967" s="86">
        <v>0.73083299999999995</v>
      </c>
    </row>
    <row r="6968" spans="2:19" x14ac:dyDescent="0.2">
      <c r="B6968" s="33"/>
      <c r="C6968" s="171"/>
      <c r="D6968" s="33"/>
      <c r="E6968" s="33"/>
      <c r="F6968" s="33"/>
      <c r="G6968" s="33"/>
      <c r="H6968" s="33"/>
      <c r="I6968" s="171"/>
      <c r="J6968" s="33"/>
      <c r="K6968" s="33"/>
      <c r="L6968" s="84">
        <v>0.1226</v>
      </c>
      <c r="M6968" s="83">
        <v>6463.16</v>
      </c>
      <c r="N6968" s="83">
        <v>503.84500000000003</v>
      </c>
      <c r="O6968" s="83">
        <v>5959.31</v>
      </c>
      <c r="P6968" s="83">
        <v>1007.69</v>
      </c>
      <c r="Q6968" s="83">
        <v>6967</v>
      </c>
      <c r="R6968" s="86">
        <v>0.14463799999999999</v>
      </c>
      <c r="S6968" s="86">
        <v>0.73112500000000002</v>
      </c>
    </row>
    <row r="6969" spans="2:19" x14ac:dyDescent="0.2">
      <c r="B6969" s="33"/>
      <c r="C6969" s="171"/>
      <c r="D6969" s="33"/>
      <c r="E6969" s="33"/>
      <c r="F6969" s="33"/>
      <c r="G6969" s="33"/>
      <c r="H6969" s="33"/>
      <c r="I6969" s="171"/>
      <c r="J6969" s="33"/>
      <c r="K6969" s="33"/>
      <c r="L6969" s="84">
        <v>0.1221</v>
      </c>
      <c r="M6969" s="83">
        <v>6463.79</v>
      </c>
      <c r="N6969" s="83">
        <v>504.21100000000001</v>
      </c>
      <c r="O6969" s="83">
        <v>5959.58</v>
      </c>
      <c r="P6969" s="83">
        <v>1008.42</v>
      </c>
      <c r="Q6969" s="83">
        <v>6968</v>
      </c>
      <c r="R6969" s="86">
        <v>0.14472199999999999</v>
      </c>
      <c r="S6969" s="86">
        <v>0.73141699999999998</v>
      </c>
    </row>
    <row r="6970" spans="2:19" x14ac:dyDescent="0.2">
      <c r="B6970" s="33"/>
      <c r="C6970" s="171"/>
      <c r="D6970" s="33"/>
      <c r="E6970" s="33"/>
      <c r="F6970" s="33"/>
      <c r="G6970" s="33"/>
      <c r="H6970" s="33"/>
      <c r="I6970" s="171"/>
      <c r="J6970" s="33"/>
      <c r="K6970" s="33"/>
      <c r="L6970" s="84">
        <v>0.12189999999999999</v>
      </c>
      <c r="M6970" s="83">
        <v>6464.42</v>
      </c>
      <c r="N6970" s="83">
        <v>504.57600000000002</v>
      </c>
      <c r="O6970" s="83">
        <v>5959.85</v>
      </c>
      <c r="P6970" s="83">
        <v>1009.15</v>
      </c>
      <c r="Q6970" s="83">
        <v>6969</v>
      </c>
      <c r="R6970" s="86">
        <v>0.14480599999999999</v>
      </c>
      <c r="S6970" s="86">
        <v>0.73170900000000005</v>
      </c>
    </row>
    <row r="6971" spans="2:19" x14ac:dyDescent="0.2">
      <c r="B6971" s="33"/>
      <c r="C6971" s="171"/>
      <c r="D6971" s="33"/>
      <c r="E6971" s="33"/>
      <c r="F6971" s="33"/>
      <c r="G6971" s="33"/>
      <c r="H6971" s="33"/>
      <c r="I6971" s="171"/>
      <c r="J6971" s="33"/>
      <c r="K6971" s="33"/>
      <c r="L6971" s="84">
        <v>0.1217</v>
      </c>
      <c r="M6971" s="83">
        <v>6465.06</v>
      </c>
      <c r="N6971" s="83">
        <v>504.94200000000001</v>
      </c>
      <c r="O6971" s="83">
        <v>5960.12</v>
      </c>
      <c r="P6971" s="83">
        <v>1009.88</v>
      </c>
      <c r="Q6971" s="83">
        <v>6970</v>
      </c>
      <c r="R6971" s="86">
        <v>0.14488999999999999</v>
      </c>
      <c r="S6971" s="86">
        <v>0.73214699999999999</v>
      </c>
    </row>
    <row r="6972" spans="2:19" x14ac:dyDescent="0.2">
      <c r="B6972" s="33"/>
      <c r="C6972" s="171"/>
      <c r="D6972" s="33"/>
      <c r="E6972" s="33"/>
      <c r="F6972" s="33"/>
      <c r="G6972" s="33"/>
      <c r="H6972" s="33"/>
      <c r="I6972" s="171"/>
      <c r="J6972" s="33"/>
      <c r="K6972" s="33"/>
      <c r="L6972" s="84">
        <v>0.1217</v>
      </c>
      <c r="M6972" s="83">
        <v>6465.69</v>
      </c>
      <c r="N6972" s="83">
        <v>505.30900000000003</v>
      </c>
      <c r="O6972" s="83">
        <v>5960.38</v>
      </c>
      <c r="P6972" s="83">
        <v>1010.62</v>
      </c>
      <c r="Q6972" s="83">
        <v>6971</v>
      </c>
      <c r="R6972" s="86">
        <v>0.14497499999999999</v>
      </c>
      <c r="S6972" s="86">
        <v>0.73214699999999999</v>
      </c>
    </row>
    <row r="6973" spans="2:19" x14ac:dyDescent="0.2">
      <c r="B6973" s="33"/>
      <c r="C6973" s="171"/>
      <c r="D6973" s="33"/>
      <c r="E6973" s="33"/>
      <c r="F6973" s="33"/>
      <c r="G6973" s="33"/>
      <c r="H6973" s="33"/>
      <c r="I6973" s="171"/>
      <c r="J6973" s="33"/>
      <c r="K6973" s="33"/>
      <c r="L6973" s="84">
        <v>0.1215</v>
      </c>
      <c r="M6973" s="83">
        <v>6466.33</v>
      </c>
      <c r="N6973" s="83">
        <v>505.67500000000001</v>
      </c>
      <c r="O6973" s="83">
        <v>5960.65</v>
      </c>
      <c r="P6973" s="83">
        <v>1011.35</v>
      </c>
      <c r="Q6973" s="83">
        <v>6972</v>
      </c>
      <c r="R6973" s="86">
        <v>0.14505899999999999</v>
      </c>
      <c r="S6973" s="86">
        <v>0.732877</v>
      </c>
    </row>
    <row r="6974" spans="2:19" x14ac:dyDescent="0.2">
      <c r="B6974" s="33"/>
      <c r="C6974" s="171"/>
      <c r="D6974" s="33"/>
      <c r="E6974" s="33"/>
      <c r="F6974" s="33"/>
      <c r="G6974" s="33"/>
      <c r="H6974" s="33"/>
      <c r="I6974" s="171"/>
      <c r="J6974" s="33"/>
      <c r="K6974" s="33"/>
      <c r="L6974" s="84">
        <v>0.1215</v>
      </c>
      <c r="M6974" s="83">
        <v>6466.96</v>
      </c>
      <c r="N6974" s="83">
        <v>506.041</v>
      </c>
      <c r="O6974" s="83">
        <v>5960.92</v>
      </c>
      <c r="P6974" s="83">
        <v>1012.08</v>
      </c>
      <c r="Q6974" s="83">
        <v>6973</v>
      </c>
      <c r="R6974" s="86">
        <v>0.14514299999999999</v>
      </c>
      <c r="S6974" s="86">
        <v>0.732877</v>
      </c>
    </row>
    <row r="6975" spans="2:19" x14ac:dyDescent="0.2">
      <c r="B6975" s="33"/>
      <c r="C6975" s="171"/>
      <c r="D6975" s="33"/>
      <c r="E6975" s="33"/>
      <c r="F6975" s="33"/>
      <c r="G6975" s="33"/>
      <c r="H6975" s="33"/>
      <c r="I6975" s="171"/>
      <c r="J6975" s="33"/>
      <c r="K6975" s="33"/>
      <c r="L6975" s="84">
        <v>0.1215</v>
      </c>
      <c r="M6975" s="83">
        <v>6467.59</v>
      </c>
      <c r="N6975" s="83">
        <v>506.40800000000002</v>
      </c>
      <c r="O6975" s="83">
        <v>5961.18</v>
      </c>
      <c r="P6975" s="83">
        <v>1012.82</v>
      </c>
      <c r="Q6975" s="83">
        <v>6974</v>
      </c>
      <c r="R6975" s="86">
        <v>0.14522699999999999</v>
      </c>
      <c r="S6975" s="86">
        <v>0.732877</v>
      </c>
    </row>
    <row r="6976" spans="2:19" x14ac:dyDescent="0.2">
      <c r="B6976" s="33"/>
      <c r="C6976" s="171"/>
      <c r="D6976" s="33"/>
      <c r="E6976" s="33"/>
      <c r="F6976" s="33"/>
      <c r="G6976" s="33"/>
      <c r="H6976" s="33"/>
      <c r="I6976" s="171"/>
      <c r="J6976" s="33"/>
      <c r="K6976" s="33"/>
      <c r="L6976" s="84">
        <v>0.12130000000000001</v>
      </c>
      <c r="M6976" s="83">
        <v>6468.23</v>
      </c>
      <c r="N6976" s="83">
        <v>506.77499999999998</v>
      </c>
      <c r="O6976" s="83">
        <v>5961.45</v>
      </c>
      <c r="P6976" s="83">
        <v>1013.55</v>
      </c>
      <c r="Q6976" s="83">
        <v>6975</v>
      </c>
      <c r="R6976" s="86">
        <v>0.145312</v>
      </c>
      <c r="S6976" s="86">
        <v>0.73346</v>
      </c>
    </row>
    <row r="6977" spans="2:19" x14ac:dyDescent="0.2">
      <c r="B6977" s="33"/>
      <c r="C6977" s="171"/>
      <c r="D6977" s="33"/>
      <c r="E6977" s="33"/>
      <c r="F6977" s="33"/>
      <c r="G6977" s="33"/>
      <c r="H6977" s="33"/>
      <c r="I6977" s="171"/>
      <c r="J6977" s="33"/>
      <c r="K6977" s="33"/>
      <c r="L6977" s="84">
        <v>0.1211</v>
      </c>
      <c r="M6977" s="83">
        <v>6468.86</v>
      </c>
      <c r="N6977" s="83">
        <v>507.142</v>
      </c>
      <c r="O6977" s="83">
        <v>5961.72</v>
      </c>
      <c r="P6977" s="83">
        <v>1014.28</v>
      </c>
      <c r="Q6977" s="83">
        <v>6976</v>
      </c>
      <c r="R6977" s="86">
        <v>0.145396</v>
      </c>
      <c r="S6977" s="86">
        <v>0.73389700000000002</v>
      </c>
    </row>
    <row r="6978" spans="2:19" x14ac:dyDescent="0.2">
      <c r="B6978" s="33"/>
      <c r="C6978" s="171"/>
      <c r="D6978" s="33"/>
      <c r="E6978" s="33"/>
      <c r="F6978" s="33"/>
      <c r="G6978" s="33"/>
      <c r="H6978" s="33"/>
      <c r="I6978" s="171"/>
      <c r="J6978" s="33"/>
      <c r="K6978" s="33"/>
      <c r="L6978" s="84">
        <v>0.1211</v>
      </c>
      <c r="M6978" s="83">
        <v>6469.49</v>
      </c>
      <c r="N6978" s="83">
        <v>507.50900000000001</v>
      </c>
      <c r="O6978" s="83">
        <v>5961.98</v>
      </c>
      <c r="P6978" s="83">
        <v>1015.02</v>
      </c>
      <c r="Q6978" s="83">
        <v>6977</v>
      </c>
      <c r="R6978" s="86">
        <v>0.14548</v>
      </c>
      <c r="S6978" s="86">
        <v>0.73389700000000002</v>
      </c>
    </row>
    <row r="6979" spans="2:19" x14ac:dyDescent="0.2">
      <c r="B6979" s="33"/>
      <c r="C6979" s="171"/>
      <c r="D6979" s="33"/>
      <c r="E6979" s="33"/>
      <c r="F6979" s="33"/>
      <c r="G6979" s="33"/>
      <c r="H6979" s="33"/>
      <c r="I6979" s="171"/>
      <c r="J6979" s="33"/>
      <c r="K6979" s="33"/>
      <c r="L6979" s="84">
        <v>0.1208</v>
      </c>
      <c r="M6979" s="83">
        <v>6470.12</v>
      </c>
      <c r="N6979" s="83">
        <v>507.87599999999998</v>
      </c>
      <c r="O6979" s="83">
        <v>5962.25</v>
      </c>
      <c r="P6979" s="83">
        <v>1015.75</v>
      </c>
      <c r="Q6979" s="83">
        <v>6978</v>
      </c>
      <c r="R6979" s="86">
        <v>0.145565</v>
      </c>
      <c r="S6979" s="86">
        <v>0.73433400000000004</v>
      </c>
    </row>
    <row r="6980" spans="2:19" x14ac:dyDescent="0.2">
      <c r="B6980" s="33"/>
      <c r="C6980" s="171"/>
      <c r="D6980" s="33"/>
      <c r="E6980" s="33"/>
      <c r="F6980" s="33"/>
      <c r="G6980" s="33"/>
      <c r="H6980" s="33"/>
      <c r="I6980" s="171"/>
      <c r="J6980" s="33"/>
      <c r="K6980" s="33"/>
      <c r="L6980" s="84">
        <v>0.12039999999999999</v>
      </c>
      <c r="M6980" s="83">
        <v>6470.76</v>
      </c>
      <c r="N6980" s="83">
        <v>508.24299999999999</v>
      </c>
      <c r="O6980" s="83">
        <v>5962.51</v>
      </c>
      <c r="P6980" s="83">
        <v>1016.49</v>
      </c>
      <c r="Q6980" s="83">
        <v>6979</v>
      </c>
      <c r="R6980" s="86">
        <v>0.145649</v>
      </c>
      <c r="S6980" s="86">
        <v>0.734626</v>
      </c>
    </row>
    <row r="6981" spans="2:19" x14ac:dyDescent="0.2">
      <c r="B6981" s="33"/>
      <c r="C6981" s="171"/>
      <c r="D6981" s="33"/>
      <c r="E6981" s="33"/>
      <c r="F6981" s="33"/>
      <c r="G6981" s="33"/>
      <c r="H6981" s="33"/>
      <c r="I6981" s="171"/>
      <c r="J6981" s="33"/>
      <c r="K6981" s="33"/>
      <c r="L6981" s="84">
        <v>0.1203</v>
      </c>
      <c r="M6981" s="83">
        <v>6471.39</v>
      </c>
      <c r="N6981" s="83">
        <v>508.61099999999999</v>
      </c>
      <c r="O6981" s="83">
        <v>5962.78</v>
      </c>
      <c r="P6981" s="83">
        <v>1017.22</v>
      </c>
      <c r="Q6981" s="83">
        <v>6980</v>
      </c>
      <c r="R6981" s="86">
        <v>0.145734</v>
      </c>
      <c r="S6981" s="86">
        <v>0.73491700000000004</v>
      </c>
    </row>
    <row r="6982" spans="2:19" x14ac:dyDescent="0.2">
      <c r="B6982" s="33"/>
      <c r="C6982" s="171"/>
      <c r="D6982" s="33"/>
      <c r="E6982" s="33"/>
      <c r="F6982" s="33"/>
      <c r="G6982" s="33"/>
      <c r="H6982" s="33"/>
      <c r="I6982" s="171"/>
      <c r="J6982" s="33"/>
      <c r="K6982" s="33"/>
      <c r="L6982" s="84">
        <v>0.12</v>
      </c>
      <c r="M6982" s="83">
        <v>6472.02</v>
      </c>
      <c r="N6982" s="83">
        <v>508.97800000000001</v>
      </c>
      <c r="O6982" s="83">
        <v>5963.04</v>
      </c>
      <c r="P6982" s="83">
        <v>1017.96</v>
      </c>
      <c r="Q6982" s="83">
        <v>6981</v>
      </c>
      <c r="R6982" s="86">
        <v>0.145818</v>
      </c>
      <c r="S6982" s="86">
        <v>0.73535399999999995</v>
      </c>
    </row>
    <row r="6983" spans="2:19" x14ac:dyDescent="0.2">
      <c r="B6983" s="33"/>
      <c r="C6983" s="171"/>
      <c r="D6983" s="33"/>
      <c r="E6983" s="33"/>
      <c r="F6983" s="33"/>
      <c r="G6983" s="33"/>
      <c r="H6983" s="33"/>
      <c r="I6983" s="171"/>
      <c r="J6983" s="33"/>
      <c r="K6983" s="33"/>
      <c r="L6983" s="84">
        <v>0.12</v>
      </c>
      <c r="M6983" s="83">
        <v>6472.65</v>
      </c>
      <c r="N6983" s="83">
        <v>509.346</v>
      </c>
      <c r="O6983" s="83">
        <v>5963.31</v>
      </c>
      <c r="P6983" s="83">
        <v>1018.69</v>
      </c>
      <c r="Q6983" s="83">
        <v>6982</v>
      </c>
      <c r="R6983" s="86">
        <v>0.145903</v>
      </c>
      <c r="S6983" s="86">
        <v>0.73535399999999995</v>
      </c>
    </row>
    <row r="6984" spans="2:19" x14ac:dyDescent="0.2">
      <c r="B6984" s="33"/>
      <c r="C6984" s="171"/>
      <c r="D6984" s="33"/>
      <c r="E6984" s="33"/>
      <c r="F6984" s="33"/>
      <c r="G6984" s="33"/>
      <c r="H6984" s="33"/>
      <c r="I6984" s="171"/>
      <c r="J6984" s="33"/>
      <c r="K6984" s="33"/>
      <c r="L6984" s="84">
        <v>0.11940000000000001</v>
      </c>
      <c r="M6984" s="83">
        <v>6473.29</v>
      </c>
      <c r="N6984" s="83">
        <v>509.714</v>
      </c>
      <c r="O6984" s="83">
        <v>5963.57</v>
      </c>
      <c r="P6984" s="83">
        <v>1019.43</v>
      </c>
      <c r="Q6984" s="83">
        <v>6983</v>
      </c>
      <c r="R6984" s="86">
        <v>0.14598700000000001</v>
      </c>
      <c r="S6984" s="86">
        <v>0.73579099999999997</v>
      </c>
    </row>
    <row r="6985" spans="2:19" x14ac:dyDescent="0.2">
      <c r="B6985" s="33"/>
      <c r="C6985" s="171"/>
      <c r="D6985" s="33"/>
      <c r="E6985" s="33"/>
      <c r="F6985" s="33"/>
      <c r="G6985" s="33"/>
      <c r="H6985" s="33"/>
      <c r="I6985" s="171"/>
      <c r="J6985" s="33"/>
      <c r="K6985" s="33"/>
      <c r="L6985" s="84">
        <v>0.11899999999999999</v>
      </c>
      <c r="M6985" s="83">
        <v>6473.92</v>
      </c>
      <c r="N6985" s="83">
        <v>510.08199999999999</v>
      </c>
      <c r="O6985" s="83">
        <v>5963.84</v>
      </c>
      <c r="P6985" s="83">
        <v>1020.16</v>
      </c>
      <c r="Q6985" s="83">
        <v>6984</v>
      </c>
      <c r="R6985" s="86">
        <v>0.14607200000000001</v>
      </c>
      <c r="S6985" s="86">
        <v>0.73622699999999996</v>
      </c>
    </row>
    <row r="6986" spans="2:19" x14ac:dyDescent="0.2">
      <c r="B6986" s="33"/>
      <c r="C6986" s="171"/>
      <c r="D6986" s="33"/>
      <c r="E6986" s="33"/>
      <c r="F6986" s="33"/>
      <c r="G6986" s="33"/>
      <c r="H6986" s="33"/>
      <c r="I6986" s="171"/>
      <c r="J6986" s="33"/>
      <c r="K6986" s="33"/>
      <c r="L6986" s="84">
        <v>0.11899999999999999</v>
      </c>
      <c r="M6986" s="83">
        <v>6474.55</v>
      </c>
      <c r="N6986" s="83">
        <v>510.45</v>
      </c>
      <c r="O6986" s="83">
        <v>5964.1</v>
      </c>
      <c r="P6986" s="83">
        <v>1020.9</v>
      </c>
      <c r="Q6986" s="83">
        <v>6985</v>
      </c>
      <c r="R6986" s="86">
        <v>0.14615600000000001</v>
      </c>
      <c r="S6986" s="86">
        <v>0.73622699999999996</v>
      </c>
    </row>
    <row r="6987" spans="2:19" x14ac:dyDescent="0.2">
      <c r="B6987" s="33"/>
      <c r="C6987" s="171"/>
      <c r="D6987" s="33"/>
      <c r="E6987" s="33"/>
      <c r="F6987" s="33"/>
      <c r="G6987" s="33"/>
      <c r="H6987" s="33"/>
      <c r="I6987" s="171"/>
      <c r="J6987" s="33"/>
      <c r="K6987" s="33"/>
      <c r="L6987" s="84">
        <v>0.11890000000000001</v>
      </c>
      <c r="M6987" s="83">
        <v>6475.18</v>
      </c>
      <c r="N6987" s="83">
        <v>510.81799999999998</v>
      </c>
      <c r="O6987" s="83">
        <v>5964.36</v>
      </c>
      <c r="P6987" s="83">
        <v>1021.64</v>
      </c>
      <c r="Q6987" s="83">
        <v>6986</v>
      </c>
      <c r="R6987" s="86">
        <v>0.14624100000000001</v>
      </c>
      <c r="S6987" s="86">
        <v>0.73666399999999999</v>
      </c>
    </row>
    <row r="6988" spans="2:19" x14ac:dyDescent="0.2">
      <c r="B6988" s="33"/>
      <c r="C6988" s="171"/>
      <c r="D6988" s="33"/>
      <c r="E6988" s="33"/>
      <c r="F6988" s="33"/>
      <c r="G6988" s="33"/>
      <c r="H6988" s="33"/>
      <c r="I6988" s="171"/>
      <c r="J6988" s="33"/>
      <c r="K6988" s="33"/>
      <c r="L6988" s="84">
        <v>0.1187</v>
      </c>
      <c r="M6988" s="83">
        <v>6475.81</v>
      </c>
      <c r="N6988" s="83">
        <v>511.18700000000001</v>
      </c>
      <c r="O6988" s="83">
        <v>5964.63</v>
      </c>
      <c r="P6988" s="83">
        <v>1022.37</v>
      </c>
      <c r="Q6988" s="83">
        <v>6987</v>
      </c>
      <c r="R6988" s="86">
        <v>0.14632500000000001</v>
      </c>
      <c r="S6988" s="86">
        <v>0.736954</v>
      </c>
    </row>
    <row r="6989" spans="2:19" x14ac:dyDescent="0.2">
      <c r="B6989" s="33"/>
      <c r="C6989" s="171"/>
      <c r="D6989" s="33"/>
      <c r="E6989" s="33"/>
      <c r="F6989" s="33"/>
      <c r="G6989" s="33"/>
      <c r="H6989" s="33"/>
      <c r="I6989" s="171"/>
      <c r="J6989" s="33"/>
      <c r="K6989" s="33"/>
      <c r="L6989" s="84">
        <v>0.11840000000000001</v>
      </c>
      <c r="M6989" s="83">
        <v>6476.44</v>
      </c>
      <c r="N6989" s="83">
        <v>511.55500000000001</v>
      </c>
      <c r="O6989" s="83">
        <v>5964.89</v>
      </c>
      <c r="P6989" s="83">
        <v>1023.11</v>
      </c>
      <c r="Q6989" s="83">
        <v>6988</v>
      </c>
      <c r="R6989" s="86">
        <v>0.14641000000000001</v>
      </c>
      <c r="S6989" s="86">
        <v>0.73724500000000004</v>
      </c>
    </row>
    <row r="6990" spans="2:19" x14ac:dyDescent="0.2">
      <c r="B6990" s="33"/>
      <c r="C6990" s="171"/>
      <c r="D6990" s="33"/>
      <c r="E6990" s="33"/>
      <c r="F6990" s="33"/>
      <c r="G6990" s="33"/>
      <c r="H6990" s="33"/>
      <c r="I6990" s="171"/>
      <c r="J6990" s="33"/>
      <c r="K6990" s="33"/>
      <c r="L6990" s="84">
        <v>0.11799999999999999</v>
      </c>
      <c r="M6990" s="83">
        <v>6477.08</v>
      </c>
      <c r="N6990" s="83">
        <v>511.92399999999998</v>
      </c>
      <c r="O6990" s="83">
        <v>5965.15</v>
      </c>
      <c r="P6990" s="83">
        <v>1023.85</v>
      </c>
      <c r="Q6990" s="83">
        <v>6989</v>
      </c>
      <c r="R6990" s="86">
        <v>0.14649400000000001</v>
      </c>
      <c r="S6990" s="86">
        <v>0.73753599999999997</v>
      </c>
    </row>
    <row r="6991" spans="2:19" x14ac:dyDescent="0.2">
      <c r="B6991" s="33"/>
      <c r="C6991" s="171"/>
      <c r="D6991" s="33"/>
      <c r="E6991" s="33"/>
      <c r="F6991" s="33"/>
      <c r="G6991" s="33"/>
      <c r="H6991" s="33"/>
      <c r="I6991" s="171"/>
      <c r="J6991" s="33"/>
      <c r="K6991" s="33"/>
      <c r="L6991" s="84">
        <v>0.1179</v>
      </c>
      <c r="M6991" s="83">
        <v>6477.71</v>
      </c>
      <c r="N6991" s="83">
        <v>512.29300000000001</v>
      </c>
      <c r="O6991" s="83">
        <v>5965.41</v>
      </c>
      <c r="P6991" s="83">
        <v>1024.5899999999999</v>
      </c>
      <c r="Q6991" s="83">
        <v>6990</v>
      </c>
      <c r="R6991" s="86">
        <v>0.14657899999999999</v>
      </c>
      <c r="S6991" s="86">
        <v>0.73782700000000001</v>
      </c>
    </row>
    <row r="6992" spans="2:19" x14ac:dyDescent="0.2">
      <c r="B6992" s="33"/>
      <c r="C6992" s="171"/>
      <c r="D6992" s="33"/>
      <c r="E6992" s="33"/>
      <c r="F6992" s="33"/>
      <c r="G6992" s="33"/>
      <c r="H6992" s="33"/>
      <c r="I6992" s="171"/>
      <c r="J6992" s="33"/>
      <c r="K6992" s="33"/>
      <c r="L6992" s="84">
        <v>0.1178</v>
      </c>
      <c r="M6992" s="83">
        <v>6478.34</v>
      </c>
      <c r="N6992" s="83">
        <v>512.66200000000003</v>
      </c>
      <c r="O6992" s="83">
        <v>5965.68</v>
      </c>
      <c r="P6992" s="83">
        <v>1025.32</v>
      </c>
      <c r="Q6992" s="83">
        <v>6991</v>
      </c>
      <c r="R6992" s="86">
        <v>0.14666299999999999</v>
      </c>
      <c r="S6992" s="86">
        <v>0.73811700000000002</v>
      </c>
    </row>
    <row r="6993" spans="2:19" x14ac:dyDescent="0.2">
      <c r="B6993" s="33"/>
      <c r="C6993" s="171"/>
      <c r="D6993" s="33"/>
      <c r="E6993" s="33"/>
      <c r="F6993" s="33"/>
      <c r="G6993" s="33"/>
      <c r="H6993" s="33"/>
      <c r="I6993" s="171"/>
      <c r="J6993" s="33"/>
      <c r="K6993" s="33"/>
      <c r="L6993" s="84">
        <v>0.1171</v>
      </c>
      <c r="M6993" s="83">
        <v>6478.97</v>
      </c>
      <c r="N6993" s="83">
        <v>513.03099999999995</v>
      </c>
      <c r="O6993" s="83">
        <v>5965.94</v>
      </c>
      <c r="P6993" s="83">
        <v>1026.06</v>
      </c>
      <c r="Q6993" s="83">
        <v>6992</v>
      </c>
      <c r="R6993" s="86">
        <v>0.14674799999999999</v>
      </c>
      <c r="S6993" s="86">
        <v>0.73855300000000002</v>
      </c>
    </row>
    <row r="6994" spans="2:19" x14ac:dyDescent="0.2">
      <c r="B6994" s="33"/>
      <c r="C6994" s="171"/>
      <c r="D6994" s="33"/>
      <c r="E6994" s="33"/>
      <c r="F6994" s="33"/>
      <c r="G6994" s="33"/>
      <c r="H6994" s="33"/>
      <c r="I6994" s="171"/>
      <c r="J6994" s="33"/>
      <c r="K6994" s="33"/>
      <c r="L6994" s="84">
        <v>0.1171</v>
      </c>
      <c r="M6994" s="83">
        <v>6479.6</v>
      </c>
      <c r="N6994" s="83">
        <v>513.40099999999995</v>
      </c>
      <c r="O6994" s="83">
        <v>5966.2</v>
      </c>
      <c r="P6994" s="83">
        <v>1026.8</v>
      </c>
      <c r="Q6994" s="83">
        <v>6993</v>
      </c>
      <c r="R6994" s="86">
        <v>0.14683299999999999</v>
      </c>
      <c r="S6994" s="86">
        <v>0.73855300000000002</v>
      </c>
    </row>
    <row r="6995" spans="2:19" x14ac:dyDescent="0.2">
      <c r="B6995" s="33"/>
      <c r="C6995" s="171"/>
      <c r="D6995" s="33"/>
      <c r="E6995" s="33"/>
      <c r="F6995" s="33"/>
      <c r="G6995" s="33"/>
      <c r="H6995" s="33"/>
      <c r="I6995" s="171"/>
      <c r="J6995" s="33"/>
      <c r="K6995" s="33"/>
      <c r="L6995" s="84">
        <v>0.1169</v>
      </c>
      <c r="M6995" s="83">
        <v>6480.23</v>
      </c>
      <c r="N6995" s="83">
        <v>513.77</v>
      </c>
      <c r="O6995" s="83">
        <v>5966.46</v>
      </c>
      <c r="P6995" s="83">
        <v>1027.54</v>
      </c>
      <c r="Q6995" s="83">
        <v>6994</v>
      </c>
      <c r="R6995" s="86">
        <v>0.14691699999999999</v>
      </c>
      <c r="S6995" s="86">
        <v>0.73898900000000001</v>
      </c>
    </row>
    <row r="6996" spans="2:19" x14ac:dyDescent="0.2">
      <c r="B6996" s="33"/>
      <c r="C6996" s="171"/>
      <c r="D6996" s="33"/>
      <c r="E6996" s="33"/>
      <c r="F6996" s="33"/>
      <c r="G6996" s="33"/>
      <c r="H6996" s="33"/>
      <c r="I6996" s="171"/>
      <c r="J6996" s="33"/>
      <c r="K6996" s="33"/>
      <c r="L6996" s="84">
        <v>0.1167</v>
      </c>
      <c r="M6996" s="83">
        <v>6480.86</v>
      </c>
      <c r="N6996" s="83">
        <v>514.14</v>
      </c>
      <c r="O6996" s="83">
        <v>5966.72</v>
      </c>
      <c r="P6996" s="83">
        <v>1028.28</v>
      </c>
      <c r="Q6996" s="83">
        <v>6995</v>
      </c>
      <c r="R6996" s="86">
        <v>0.14700199999999999</v>
      </c>
      <c r="S6996" s="86">
        <v>0.73942399999999997</v>
      </c>
    </row>
    <row r="6997" spans="2:19" x14ac:dyDescent="0.2">
      <c r="B6997" s="33"/>
      <c r="C6997" s="171"/>
      <c r="D6997" s="33"/>
      <c r="E6997" s="33"/>
      <c r="F6997" s="33"/>
      <c r="G6997" s="33"/>
      <c r="H6997" s="33"/>
      <c r="I6997" s="171"/>
      <c r="J6997" s="33"/>
      <c r="K6997" s="33"/>
      <c r="L6997" s="84">
        <v>0.1167</v>
      </c>
      <c r="M6997" s="83">
        <v>6481.49</v>
      </c>
      <c r="N6997" s="83">
        <v>514.51</v>
      </c>
      <c r="O6997" s="83">
        <v>5966.98</v>
      </c>
      <c r="P6997" s="83">
        <v>1029.02</v>
      </c>
      <c r="Q6997" s="83">
        <v>6996</v>
      </c>
      <c r="R6997" s="86">
        <v>0.147087</v>
      </c>
      <c r="S6997" s="86">
        <v>0.73942399999999997</v>
      </c>
    </row>
    <row r="6998" spans="2:19" x14ac:dyDescent="0.2">
      <c r="B6998" s="33"/>
      <c r="C6998" s="171"/>
      <c r="D6998" s="33"/>
      <c r="E6998" s="33"/>
      <c r="F6998" s="33"/>
      <c r="G6998" s="33"/>
      <c r="H6998" s="33"/>
      <c r="I6998" s="171"/>
      <c r="J6998" s="33"/>
      <c r="K6998" s="33"/>
      <c r="L6998" s="84">
        <v>0.1163</v>
      </c>
      <c r="M6998" s="83">
        <v>6482.12</v>
      </c>
      <c r="N6998" s="83">
        <v>514.88</v>
      </c>
      <c r="O6998" s="83">
        <v>5967.24</v>
      </c>
      <c r="P6998" s="83">
        <v>1029.76</v>
      </c>
      <c r="Q6998" s="83">
        <v>6997</v>
      </c>
      <c r="R6998" s="86">
        <v>0.147172</v>
      </c>
      <c r="S6998" s="86">
        <v>0.73985999999999996</v>
      </c>
    </row>
    <row r="6999" spans="2:19" x14ac:dyDescent="0.2">
      <c r="B6999" s="33"/>
      <c r="C6999" s="171"/>
      <c r="D6999" s="33"/>
      <c r="E6999" s="33"/>
      <c r="F6999" s="33"/>
      <c r="G6999" s="33"/>
      <c r="H6999" s="33"/>
      <c r="I6999" s="171"/>
      <c r="J6999" s="33"/>
      <c r="K6999" s="33"/>
      <c r="L6999" s="84">
        <v>0.1158</v>
      </c>
      <c r="M6999" s="83">
        <v>6482.75</v>
      </c>
      <c r="N6999" s="83">
        <v>515.25</v>
      </c>
      <c r="O6999" s="83">
        <v>5967.5</v>
      </c>
      <c r="P6999" s="83">
        <v>1030.5</v>
      </c>
      <c r="Q6999" s="83">
        <v>6998</v>
      </c>
      <c r="R6999" s="86">
        <v>0.147256</v>
      </c>
      <c r="S6999" s="86">
        <v>0.74014999999999997</v>
      </c>
    </row>
    <row r="7000" spans="2:19" x14ac:dyDescent="0.2">
      <c r="B7000" s="33"/>
      <c r="C7000" s="171"/>
      <c r="D7000" s="33"/>
      <c r="E7000" s="33"/>
      <c r="F7000" s="33"/>
      <c r="G7000" s="33"/>
      <c r="H7000" s="33"/>
      <c r="I7000" s="171"/>
      <c r="J7000" s="33"/>
      <c r="K7000" s="33"/>
      <c r="L7000" s="84">
        <v>0.11550000000000001</v>
      </c>
      <c r="M7000" s="83">
        <v>6483.38</v>
      </c>
      <c r="N7000" s="83">
        <v>515.62</v>
      </c>
      <c r="O7000" s="83">
        <v>5967.76</v>
      </c>
      <c r="P7000" s="83">
        <v>1031.24</v>
      </c>
      <c r="Q7000" s="83">
        <v>6999</v>
      </c>
      <c r="R7000" s="86">
        <v>0.147341</v>
      </c>
      <c r="S7000" s="86">
        <v>0.74043999999999999</v>
      </c>
    </row>
    <row r="7001" spans="2:19" x14ac:dyDescent="0.2">
      <c r="B7001" s="33"/>
      <c r="C7001" s="171"/>
      <c r="D7001" s="33"/>
      <c r="E7001" s="33"/>
      <c r="F7001" s="33"/>
      <c r="G7001" s="33"/>
      <c r="H7001" s="33"/>
      <c r="I7001" s="171"/>
      <c r="J7001" s="33"/>
      <c r="K7001" s="33"/>
      <c r="L7001" s="84">
        <v>0.1149</v>
      </c>
      <c r="M7001" s="83">
        <v>6484.01</v>
      </c>
      <c r="N7001" s="83">
        <v>515.99</v>
      </c>
      <c r="O7001" s="83">
        <v>5968.02</v>
      </c>
      <c r="P7001" s="83">
        <v>1031.98</v>
      </c>
      <c r="Q7001" s="83">
        <v>7000</v>
      </c>
      <c r="R7001" s="86">
        <v>0.147426</v>
      </c>
      <c r="S7001" s="86">
        <v>0.74073</v>
      </c>
    </row>
    <row r="7002" spans="2:19" x14ac:dyDescent="0.2">
      <c r="B7002" s="33"/>
      <c r="C7002" s="171"/>
      <c r="D7002" s="33"/>
      <c r="E7002" s="33"/>
      <c r="F7002" s="33"/>
      <c r="G7002" s="33"/>
      <c r="H7002" s="33"/>
      <c r="I7002" s="171"/>
      <c r="J7002" s="33"/>
      <c r="K7002" s="33"/>
      <c r="L7002" s="84">
        <v>0.11459999999999999</v>
      </c>
      <c r="M7002" s="83">
        <v>6484.64</v>
      </c>
      <c r="N7002" s="83">
        <v>516.36099999999999</v>
      </c>
      <c r="O7002" s="83">
        <v>5968.28</v>
      </c>
      <c r="P7002" s="83">
        <v>1032.72</v>
      </c>
      <c r="Q7002" s="83">
        <v>7001</v>
      </c>
      <c r="R7002" s="86">
        <v>0.147511</v>
      </c>
      <c r="S7002" s="86">
        <v>0.74102000000000001</v>
      </c>
    </row>
    <row r="7003" spans="2:19" x14ac:dyDescent="0.2">
      <c r="B7003" s="33"/>
      <c r="C7003" s="171"/>
      <c r="D7003" s="33"/>
      <c r="E7003" s="33"/>
      <c r="F7003" s="33"/>
      <c r="G7003" s="33"/>
      <c r="H7003" s="33"/>
      <c r="I7003" s="171"/>
      <c r="J7003" s="33"/>
      <c r="K7003" s="33"/>
      <c r="L7003" s="84">
        <v>0.1143</v>
      </c>
      <c r="M7003" s="83">
        <v>6485.27</v>
      </c>
      <c r="N7003" s="83">
        <v>516.73099999999999</v>
      </c>
      <c r="O7003" s="83">
        <v>5968.54</v>
      </c>
      <c r="P7003" s="83">
        <v>1033.46</v>
      </c>
      <c r="Q7003" s="83">
        <v>7002</v>
      </c>
      <c r="R7003" s="86">
        <v>0.147595</v>
      </c>
      <c r="S7003" s="86">
        <v>0.74145499999999998</v>
      </c>
    </row>
    <row r="7004" spans="2:19" x14ac:dyDescent="0.2">
      <c r="B7004" s="33"/>
      <c r="C7004" s="171"/>
      <c r="D7004" s="33"/>
      <c r="E7004" s="33"/>
      <c r="F7004" s="33"/>
      <c r="G7004" s="33"/>
      <c r="H7004" s="33"/>
      <c r="I7004" s="171"/>
      <c r="J7004" s="33"/>
      <c r="K7004" s="33"/>
      <c r="L7004" s="84">
        <v>0.1143</v>
      </c>
      <c r="M7004" s="83">
        <v>6485.9</v>
      </c>
      <c r="N7004" s="83">
        <v>517.10199999999998</v>
      </c>
      <c r="O7004" s="83">
        <v>5968.8</v>
      </c>
      <c r="P7004" s="83">
        <v>1034.2</v>
      </c>
      <c r="Q7004" s="83">
        <v>7003</v>
      </c>
      <c r="R7004" s="86">
        <v>0.14768000000000001</v>
      </c>
      <c r="S7004" s="86">
        <v>0.74145499999999998</v>
      </c>
    </row>
    <row r="7005" spans="2:19" x14ac:dyDescent="0.2">
      <c r="B7005" s="33"/>
      <c r="C7005" s="171"/>
      <c r="D7005" s="33"/>
      <c r="E7005" s="33"/>
      <c r="F7005" s="33"/>
      <c r="G7005" s="33"/>
      <c r="H7005" s="33"/>
      <c r="I7005" s="171"/>
      <c r="J7005" s="33"/>
      <c r="K7005" s="33"/>
      <c r="L7005" s="84">
        <v>0.11409999999999999</v>
      </c>
      <c r="M7005" s="83">
        <v>6486.53</v>
      </c>
      <c r="N7005" s="83">
        <v>517.47299999999996</v>
      </c>
      <c r="O7005" s="83">
        <v>5969.05</v>
      </c>
      <c r="P7005" s="83">
        <v>1034.95</v>
      </c>
      <c r="Q7005" s="83">
        <v>7004</v>
      </c>
      <c r="R7005" s="86">
        <v>0.14776500000000001</v>
      </c>
      <c r="S7005" s="86">
        <v>0.74189000000000005</v>
      </c>
    </row>
    <row r="7006" spans="2:19" x14ac:dyDescent="0.2">
      <c r="B7006" s="33"/>
      <c r="C7006" s="171"/>
      <c r="D7006" s="33"/>
      <c r="E7006" s="33"/>
      <c r="F7006" s="33"/>
      <c r="G7006" s="33"/>
      <c r="H7006" s="33"/>
      <c r="I7006" s="171"/>
      <c r="J7006" s="33"/>
      <c r="K7006" s="33"/>
      <c r="L7006" s="84">
        <v>0.1139</v>
      </c>
      <c r="M7006" s="83">
        <v>6487.16</v>
      </c>
      <c r="N7006" s="83">
        <v>517.84400000000005</v>
      </c>
      <c r="O7006" s="83">
        <v>5969.31</v>
      </c>
      <c r="P7006" s="83">
        <v>1035.69</v>
      </c>
      <c r="Q7006" s="83">
        <v>7005</v>
      </c>
      <c r="R7006" s="86">
        <v>0.14785000000000001</v>
      </c>
      <c r="S7006" s="86">
        <v>0.74232500000000001</v>
      </c>
    </row>
    <row r="7007" spans="2:19" x14ac:dyDescent="0.2">
      <c r="B7007" s="33"/>
      <c r="C7007" s="171"/>
      <c r="D7007" s="33"/>
      <c r="E7007" s="33"/>
      <c r="F7007" s="33"/>
      <c r="G7007" s="33"/>
      <c r="H7007" s="33"/>
      <c r="I7007" s="171"/>
      <c r="J7007" s="33"/>
      <c r="K7007" s="33"/>
      <c r="L7007" s="84">
        <v>0.1139</v>
      </c>
      <c r="M7007" s="83">
        <v>6487.78</v>
      </c>
      <c r="N7007" s="83">
        <v>518.21500000000003</v>
      </c>
      <c r="O7007" s="83">
        <v>5969.57</v>
      </c>
      <c r="P7007" s="83">
        <v>1036.43</v>
      </c>
      <c r="Q7007" s="83">
        <v>7006</v>
      </c>
      <c r="R7007" s="86">
        <v>0.14793500000000001</v>
      </c>
      <c r="S7007" s="86">
        <v>0.74232500000000001</v>
      </c>
    </row>
    <row r="7008" spans="2:19" x14ac:dyDescent="0.2">
      <c r="B7008" s="33"/>
      <c r="C7008" s="171"/>
      <c r="D7008" s="33"/>
      <c r="E7008" s="33"/>
      <c r="F7008" s="33"/>
      <c r="G7008" s="33"/>
      <c r="H7008" s="33"/>
      <c r="I7008" s="171"/>
      <c r="J7008" s="33"/>
      <c r="K7008" s="33"/>
      <c r="L7008" s="84">
        <v>0.113</v>
      </c>
      <c r="M7008" s="83">
        <v>6488.41</v>
      </c>
      <c r="N7008" s="83">
        <v>518.58699999999999</v>
      </c>
      <c r="O7008" s="83">
        <v>5969.83</v>
      </c>
      <c r="P7008" s="83">
        <v>1037.17</v>
      </c>
      <c r="Q7008" s="83">
        <v>7007</v>
      </c>
      <c r="R7008" s="86">
        <v>0.14802000000000001</v>
      </c>
      <c r="S7008" s="86">
        <v>0.74275899999999995</v>
      </c>
    </row>
    <row r="7009" spans="2:19" x14ac:dyDescent="0.2">
      <c r="B7009" s="33"/>
      <c r="C7009" s="171"/>
      <c r="D7009" s="33"/>
      <c r="E7009" s="33"/>
      <c r="F7009" s="33"/>
      <c r="G7009" s="33"/>
      <c r="H7009" s="33"/>
      <c r="I7009" s="171"/>
      <c r="J7009" s="33"/>
      <c r="K7009" s="33"/>
      <c r="L7009" s="84">
        <v>0.11210000000000001</v>
      </c>
      <c r="M7009" s="83">
        <v>6489.04</v>
      </c>
      <c r="N7009" s="83">
        <v>518.95799999999997</v>
      </c>
      <c r="O7009" s="83">
        <v>5970.08</v>
      </c>
      <c r="P7009" s="83">
        <v>1037.92</v>
      </c>
      <c r="Q7009" s="83">
        <v>7008</v>
      </c>
      <c r="R7009" s="86">
        <v>0.14810499999999999</v>
      </c>
      <c r="S7009" s="86">
        <v>0.74304899999999996</v>
      </c>
    </row>
    <row r="7010" spans="2:19" x14ac:dyDescent="0.2">
      <c r="B7010" s="33"/>
      <c r="C7010" s="171"/>
      <c r="D7010" s="33"/>
      <c r="E7010" s="33"/>
      <c r="F7010" s="33"/>
      <c r="G7010" s="33"/>
      <c r="H7010" s="33"/>
      <c r="I7010" s="171"/>
      <c r="J7010" s="33"/>
      <c r="K7010" s="33"/>
      <c r="L7010" s="84">
        <v>0.112</v>
      </c>
      <c r="M7010" s="83">
        <v>6489.67</v>
      </c>
      <c r="N7010" s="83">
        <v>519.33000000000004</v>
      </c>
      <c r="O7010" s="83">
        <v>5970.34</v>
      </c>
      <c r="P7010" s="83">
        <v>1038.6600000000001</v>
      </c>
      <c r="Q7010" s="83">
        <v>7009</v>
      </c>
      <c r="R7010" s="86">
        <v>0.14818899999999999</v>
      </c>
      <c r="S7010" s="86">
        <v>0.74333800000000005</v>
      </c>
    </row>
    <row r="7011" spans="2:19" x14ac:dyDescent="0.2">
      <c r="B7011" s="33"/>
      <c r="C7011" s="171"/>
      <c r="D7011" s="33"/>
      <c r="E7011" s="33"/>
      <c r="F7011" s="33"/>
      <c r="G7011" s="33"/>
      <c r="H7011" s="33"/>
      <c r="I7011" s="171"/>
      <c r="J7011" s="33"/>
      <c r="K7011" s="33"/>
      <c r="L7011" s="84">
        <v>0.1116</v>
      </c>
      <c r="M7011" s="83">
        <v>6490.3</v>
      </c>
      <c r="N7011" s="83">
        <v>519.702</v>
      </c>
      <c r="O7011" s="83">
        <v>5970.6</v>
      </c>
      <c r="P7011" s="83">
        <v>1039.4000000000001</v>
      </c>
      <c r="Q7011" s="83">
        <v>7010</v>
      </c>
      <c r="R7011" s="86">
        <v>0.14827399999999999</v>
      </c>
      <c r="S7011" s="86">
        <v>0.74362799999999996</v>
      </c>
    </row>
    <row r="7012" spans="2:19" x14ac:dyDescent="0.2">
      <c r="B7012" s="33"/>
      <c r="C7012" s="171"/>
      <c r="D7012" s="33"/>
      <c r="E7012" s="33"/>
      <c r="F7012" s="33"/>
      <c r="G7012" s="33"/>
      <c r="H7012" s="33"/>
      <c r="I7012" s="171"/>
      <c r="J7012" s="33"/>
      <c r="K7012" s="33"/>
      <c r="L7012" s="84">
        <v>0.1113</v>
      </c>
      <c r="M7012" s="83">
        <v>6490.93</v>
      </c>
      <c r="N7012" s="83">
        <v>520.07399999999996</v>
      </c>
      <c r="O7012" s="83">
        <v>5970.85</v>
      </c>
      <c r="P7012" s="83">
        <v>1040.1500000000001</v>
      </c>
      <c r="Q7012" s="83">
        <v>7011</v>
      </c>
      <c r="R7012" s="86">
        <v>0.14835899999999999</v>
      </c>
      <c r="S7012" s="86">
        <v>0.74391700000000005</v>
      </c>
    </row>
    <row r="7013" spans="2:19" x14ac:dyDescent="0.2">
      <c r="B7013" s="33"/>
      <c r="C7013" s="171"/>
      <c r="D7013" s="33"/>
      <c r="E7013" s="33"/>
      <c r="F7013" s="33"/>
      <c r="G7013" s="33"/>
      <c r="H7013" s="33"/>
      <c r="I7013" s="171"/>
      <c r="J7013" s="33"/>
      <c r="K7013" s="33"/>
      <c r="L7013" s="84">
        <v>0.11119999999999999</v>
      </c>
      <c r="M7013" s="83">
        <v>6491.55</v>
      </c>
      <c r="N7013" s="83">
        <v>520.44600000000003</v>
      </c>
      <c r="O7013" s="83">
        <v>5971.11</v>
      </c>
      <c r="P7013" s="83">
        <v>1040.8900000000001</v>
      </c>
      <c r="Q7013" s="83">
        <v>7012</v>
      </c>
      <c r="R7013" s="86">
        <v>0.14844399999999999</v>
      </c>
      <c r="S7013" s="86">
        <v>0.74420600000000003</v>
      </c>
    </row>
    <row r="7014" spans="2:19" x14ac:dyDescent="0.2">
      <c r="B7014" s="33"/>
      <c r="C7014" s="171"/>
      <c r="D7014" s="33"/>
      <c r="E7014" s="33"/>
      <c r="F7014" s="33"/>
      <c r="G7014" s="33"/>
      <c r="H7014" s="33"/>
      <c r="I7014" s="171"/>
      <c r="J7014" s="33"/>
      <c r="K7014" s="33"/>
      <c r="L7014" s="84">
        <v>0.1108</v>
      </c>
      <c r="M7014" s="83">
        <v>6492.18</v>
      </c>
      <c r="N7014" s="83">
        <v>520.81799999999998</v>
      </c>
      <c r="O7014" s="83">
        <v>5971.36</v>
      </c>
      <c r="P7014" s="83">
        <v>1041.6400000000001</v>
      </c>
      <c r="Q7014" s="83">
        <v>7013</v>
      </c>
      <c r="R7014" s="86">
        <v>0.14852899999999999</v>
      </c>
      <c r="S7014" s="86">
        <v>0.74449600000000005</v>
      </c>
    </row>
    <row r="7015" spans="2:19" x14ac:dyDescent="0.2">
      <c r="B7015" s="33"/>
      <c r="C7015" s="171"/>
      <c r="D7015" s="33"/>
      <c r="E7015" s="33"/>
      <c r="F7015" s="33"/>
      <c r="G7015" s="33"/>
      <c r="H7015" s="33"/>
      <c r="I7015" s="171"/>
      <c r="J7015" s="33"/>
      <c r="K7015" s="33"/>
      <c r="L7015" s="84">
        <v>0.1104</v>
      </c>
      <c r="M7015" s="83">
        <v>6492.81</v>
      </c>
      <c r="N7015" s="83">
        <v>521.19100000000003</v>
      </c>
      <c r="O7015" s="83">
        <v>5971.62</v>
      </c>
      <c r="P7015" s="83">
        <v>1042.3800000000001</v>
      </c>
      <c r="Q7015" s="83">
        <v>7014</v>
      </c>
      <c r="R7015" s="86">
        <v>0.148614</v>
      </c>
      <c r="S7015" s="86">
        <v>0.74478500000000003</v>
      </c>
    </row>
    <row r="7016" spans="2:19" x14ac:dyDescent="0.2">
      <c r="B7016" s="33"/>
      <c r="C7016" s="171"/>
      <c r="D7016" s="33"/>
      <c r="E7016" s="33"/>
      <c r="F7016" s="33"/>
      <c r="G7016" s="33"/>
      <c r="H7016" s="33"/>
      <c r="I7016" s="171"/>
      <c r="J7016" s="33"/>
      <c r="K7016" s="33"/>
      <c r="L7016" s="84">
        <v>0.1103</v>
      </c>
      <c r="M7016" s="83">
        <v>6493.44</v>
      </c>
      <c r="N7016" s="83">
        <v>521.56299999999999</v>
      </c>
      <c r="O7016" s="83">
        <v>5971.87</v>
      </c>
      <c r="P7016" s="83">
        <v>1043.1300000000001</v>
      </c>
      <c r="Q7016" s="83">
        <v>7015</v>
      </c>
      <c r="R7016" s="86">
        <v>0.148699</v>
      </c>
      <c r="S7016" s="86">
        <v>0.74507400000000001</v>
      </c>
    </row>
    <row r="7017" spans="2:19" x14ac:dyDescent="0.2">
      <c r="B7017" s="33"/>
      <c r="C7017" s="171"/>
      <c r="D7017" s="33"/>
      <c r="E7017" s="33"/>
      <c r="F7017" s="33"/>
      <c r="G7017" s="33"/>
      <c r="H7017" s="33"/>
      <c r="I7017" s="171"/>
      <c r="J7017" s="33"/>
      <c r="K7017" s="33"/>
      <c r="L7017" s="84">
        <v>0.1101</v>
      </c>
      <c r="M7017" s="83">
        <v>6494.06</v>
      </c>
      <c r="N7017" s="83">
        <v>521.93600000000004</v>
      </c>
      <c r="O7017" s="83">
        <v>5972.13</v>
      </c>
      <c r="P7017" s="83">
        <v>1043.8699999999999</v>
      </c>
      <c r="Q7017" s="83">
        <v>7016</v>
      </c>
      <c r="R7017" s="86">
        <v>0.148784</v>
      </c>
      <c r="S7017" s="86">
        <v>0.745363</v>
      </c>
    </row>
    <row r="7018" spans="2:19" x14ac:dyDescent="0.2">
      <c r="B7018" s="33"/>
      <c r="C7018" s="171"/>
      <c r="D7018" s="33"/>
      <c r="E7018" s="33"/>
      <c r="F7018" s="33"/>
      <c r="G7018" s="33"/>
      <c r="H7018" s="33"/>
      <c r="I7018" s="171"/>
      <c r="J7018" s="33"/>
      <c r="K7018" s="33"/>
      <c r="L7018" s="84">
        <v>0.1099</v>
      </c>
      <c r="M7018" s="83">
        <v>6494.69</v>
      </c>
      <c r="N7018" s="83">
        <v>522.30899999999997</v>
      </c>
      <c r="O7018" s="83">
        <v>5972.38</v>
      </c>
      <c r="P7018" s="83">
        <v>1044.6199999999999</v>
      </c>
      <c r="Q7018" s="83">
        <v>7017</v>
      </c>
      <c r="R7018" s="86">
        <v>0.148869</v>
      </c>
      <c r="S7018" s="86">
        <v>0.74565199999999998</v>
      </c>
    </row>
    <row r="7019" spans="2:19" x14ac:dyDescent="0.2">
      <c r="B7019" s="33"/>
      <c r="C7019" s="171"/>
      <c r="D7019" s="33"/>
      <c r="E7019" s="33"/>
      <c r="F7019" s="33"/>
      <c r="G7019" s="33"/>
      <c r="H7019" s="33"/>
      <c r="I7019" s="171"/>
      <c r="J7019" s="33"/>
      <c r="K7019" s="33"/>
      <c r="L7019" s="84">
        <v>0.1096</v>
      </c>
      <c r="M7019" s="83">
        <v>6495.32</v>
      </c>
      <c r="N7019" s="83">
        <v>522.68200000000002</v>
      </c>
      <c r="O7019" s="83">
        <v>5972.64</v>
      </c>
      <c r="P7019" s="83">
        <v>1045.3599999999999</v>
      </c>
      <c r="Q7019" s="83">
        <v>7018</v>
      </c>
      <c r="R7019" s="86">
        <v>0.148955</v>
      </c>
      <c r="S7019" s="86">
        <v>0.74594099999999997</v>
      </c>
    </row>
    <row r="7020" spans="2:19" x14ac:dyDescent="0.2">
      <c r="B7020" s="33"/>
      <c r="C7020" s="171"/>
      <c r="D7020" s="33"/>
      <c r="E7020" s="33"/>
      <c r="F7020" s="33"/>
      <c r="G7020" s="33"/>
      <c r="H7020" s="33"/>
      <c r="I7020" s="171"/>
      <c r="J7020" s="33"/>
      <c r="K7020" s="33"/>
      <c r="L7020" s="84">
        <v>0.10929999999999999</v>
      </c>
      <c r="M7020" s="83">
        <v>6495.95</v>
      </c>
      <c r="N7020" s="83">
        <v>523.05499999999995</v>
      </c>
      <c r="O7020" s="83">
        <v>5972.89</v>
      </c>
      <c r="P7020" s="83">
        <v>1046.1099999999999</v>
      </c>
      <c r="Q7020" s="83">
        <v>7019</v>
      </c>
      <c r="R7020" s="86">
        <v>0.14904000000000001</v>
      </c>
      <c r="S7020" s="86">
        <v>0.74622999999999995</v>
      </c>
    </row>
    <row r="7021" spans="2:19" x14ac:dyDescent="0.2">
      <c r="B7021" s="33"/>
      <c r="C7021" s="171"/>
      <c r="D7021" s="33"/>
      <c r="E7021" s="33"/>
      <c r="F7021" s="33"/>
      <c r="G7021" s="33"/>
      <c r="H7021" s="33"/>
      <c r="I7021" s="171"/>
      <c r="J7021" s="33"/>
      <c r="K7021" s="33"/>
      <c r="L7021" s="84">
        <v>0.1086</v>
      </c>
      <c r="M7021" s="83">
        <v>6496.57</v>
      </c>
      <c r="N7021" s="83">
        <v>523.428</v>
      </c>
      <c r="O7021" s="83">
        <v>5973.14</v>
      </c>
      <c r="P7021" s="83">
        <v>1046.8599999999999</v>
      </c>
      <c r="Q7021" s="83">
        <v>7020</v>
      </c>
      <c r="R7021" s="86">
        <v>0.14912500000000001</v>
      </c>
      <c r="S7021" s="86">
        <v>0.74666299999999997</v>
      </c>
    </row>
    <row r="7022" spans="2:19" x14ac:dyDescent="0.2">
      <c r="B7022" s="33"/>
      <c r="C7022" s="171"/>
      <c r="D7022" s="33"/>
      <c r="E7022" s="33"/>
      <c r="F7022" s="33"/>
      <c r="G7022" s="33"/>
      <c r="H7022" s="33"/>
      <c r="I7022" s="171"/>
      <c r="J7022" s="33"/>
      <c r="K7022" s="33"/>
      <c r="L7022" s="84">
        <v>0.1086</v>
      </c>
      <c r="M7022" s="83">
        <v>6497.2</v>
      </c>
      <c r="N7022" s="83">
        <v>523.80100000000004</v>
      </c>
      <c r="O7022" s="83">
        <v>5973.4</v>
      </c>
      <c r="P7022" s="83">
        <v>1047.5999999999999</v>
      </c>
      <c r="Q7022" s="83">
        <v>7021</v>
      </c>
      <c r="R7022" s="86">
        <v>0.14921000000000001</v>
      </c>
      <c r="S7022" s="86">
        <v>0.74666299999999997</v>
      </c>
    </row>
    <row r="7023" spans="2:19" x14ac:dyDescent="0.2">
      <c r="B7023" s="33"/>
      <c r="C7023" s="171"/>
      <c r="D7023" s="33"/>
      <c r="E7023" s="33"/>
      <c r="F7023" s="33"/>
      <c r="G7023" s="33"/>
      <c r="H7023" s="33"/>
      <c r="I7023" s="171"/>
      <c r="J7023" s="33"/>
      <c r="K7023" s="33"/>
      <c r="L7023" s="84">
        <v>0.1077</v>
      </c>
      <c r="M7023" s="83">
        <v>6497.83</v>
      </c>
      <c r="N7023" s="83">
        <v>524.17499999999995</v>
      </c>
      <c r="O7023" s="83">
        <v>5973.65</v>
      </c>
      <c r="P7023" s="83">
        <v>1048.3499999999999</v>
      </c>
      <c r="Q7023" s="83">
        <v>7022</v>
      </c>
      <c r="R7023" s="86">
        <v>0.14929500000000001</v>
      </c>
      <c r="S7023" s="86">
        <v>0.74709599999999998</v>
      </c>
    </row>
    <row r="7024" spans="2:19" x14ac:dyDescent="0.2">
      <c r="B7024" s="33"/>
      <c r="C7024" s="171"/>
      <c r="D7024" s="33"/>
      <c r="E7024" s="33"/>
      <c r="F7024" s="33"/>
      <c r="G7024" s="33"/>
      <c r="H7024" s="33"/>
      <c r="I7024" s="171"/>
      <c r="J7024" s="33"/>
      <c r="K7024" s="33"/>
      <c r="L7024" s="84">
        <v>0.1076</v>
      </c>
      <c r="M7024" s="83">
        <v>6498.45</v>
      </c>
      <c r="N7024" s="83">
        <v>524.54899999999998</v>
      </c>
      <c r="O7024" s="83">
        <v>5973.9</v>
      </c>
      <c r="P7024" s="83">
        <v>1049.0999999999999</v>
      </c>
      <c r="Q7024" s="83">
        <v>7023</v>
      </c>
      <c r="R7024" s="86">
        <v>0.14938000000000001</v>
      </c>
      <c r="S7024" s="86">
        <v>0.74738499999999997</v>
      </c>
    </row>
    <row r="7025" spans="2:19" x14ac:dyDescent="0.2">
      <c r="B7025" s="33"/>
      <c r="C7025" s="171"/>
      <c r="D7025" s="33"/>
      <c r="E7025" s="33"/>
      <c r="F7025" s="33"/>
      <c r="G7025" s="33"/>
      <c r="H7025" s="33"/>
      <c r="I7025" s="171"/>
      <c r="J7025" s="33"/>
      <c r="K7025" s="33"/>
      <c r="L7025" s="84">
        <v>0.1075</v>
      </c>
      <c r="M7025" s="83">
        <v>6499.08</v>
      </c>
      <c r="N7025" s="83">
        <v>524.92200000000003</v>
      </c>
      <c r="O7025" s="83">
        <v>5974.16</v>
      </c>
      <c r="P7025" s="83">
        <v>1049.8399999999999</v>
      </c>
      <c r="Q7025" s="83">
        <v>7024</v>
      </c>
      <c r="R7025" s="86">
        <v>0.14946499999999999</v>
      </c>
      <c r="S7025" s="86">
        <v>0.74767399999999995</v>
      </c>
    </row>
    <row r="7026" spans="2:19" x14ac:dyDescent="0.2">
      <c r="B7026" s="33"/>
      <c r="C7026" s="171"/>
      <c r="D7026" s="33"/>
      <c r="E7026" s="33"/>
      <c r="F7026" s="33"/>
      <c r="G7026" s="33"/>
      <c r="H7026" s="33"/>
      <c r="I7026" s="171"/>
      <c r="J7026" s="33"/>
      <c r="K7026" s="33"/>
      <c r="L7026" s="84">
        <v>0.1072</v>
      </c>
      <c r="M7026" s="83">
        <v>6499.7</v>
      </c>
      <c r="N7026" s="83">
        <v>525.29600000000005</v>
      </c>
      <c r="O7026" s="83">
        <v>5974.41</v>
      </c>
      <c r="P7026" s="83">
        <v>1050.5899999999999</v>
      </c>
      <c r="Q7026" s="83">
        <v>7025</v>
      </c>
      <c r="R7026" s="86">
        <v>0.14955099999999999</v>
      </c>
      <c r="S7026" s="86">
        <v>0.74796200000000002</v>
      </c>
    </row>
    <row r="7027" spans="2:19" x14ac:dyDescent="0.2">
      <c r="B7027" s="33"/>
      <c r="C7027" s="171"/>
      <c r="D7027" s="33"/>
      <c r="E7027" s="33"/>
      <c r="F7027" s="33"/>
      <c r="G7027" s="33"/>
      <c r="H7027" s="33"/>
      <c r="I7027" s="171"/>
      <c r="J7027" s="33"/>
      <c r="K7027" s="33"/>
      <c r="L7027" s="84">
        <v>0.1071</v>
      </c>
      <c r="M7027" s="83">
        <v>6500.33</v>
      </c>
      <c r="N7027" s="83">
        <v>525.67100000000005</v>
      </c>
      <c r="O7027" s="83">
        <v>5974.66</v>
      </c>
      <c r="P7027" s="83">
        <v>1051.3399999999999</v>
      </c>
      <c r="Q7027" s="83">
        <v>7026</v>
      </c>
      <c r="R7027" s="86">
        <v>0.14963599999999999</v>
      </c>
      <c r="S7027" s="86">
        <v>0.748251</v>
      </c>
    </row>
    <row r="7028" spans="2:19" x14ac:dyDescent="0.2">
      <c r="B7028" s="33"/>
      <c r="C7028" s="171"/>
      <c r="D7028" s="33"/>
      <c r="E7028" s="33"/>
      <c r="F7028" s="33"/>
      <c r="G7028" s="33"/>
      <c r="H7028" s="33"/>
      <c r="I7028" s="171"/>
      <c r="J7028" s="33"/>
      <c r="K7028" s="33"/>
      <c r="L7028" s="84">
        <v>0.1069</v>
      </c>
      <c r="M7028" s="83">
        <v>6500.96</v>
      </c>
      <c r="N7028" s="83">
        <v>526.04499999999996</v>
      </c>
      <c r="O7028" s="83">
        <v>5974.91</v>
      </c>
      <c r="P7028" s="83">
        <v>1052.0899999999999</v>
      </c>
      <c r="Q7028" s="83">
        <v>7027</v>
      </c>
      <c r="R7028" s="86">
        <v>0.14972099999999999</v>
      </c>
      <c r="S7028" s="86">
        <v>0.74853899999999995</v>
      </c>
    </row>
    <row r="7029" spans="2:19" x14ac:dyDescent="0.2">
      <c r="B7029" s="33"/>
      <c r="C7029" s="171"/>
      <c r="D7029" s="33"/>
      <c r="E7029" s="33"/>
      <c r="F7029" s="33"/>
      <c r="G7029" s="33"/>
      <c r="H7029" s="33"/>
      <c r="I7029" s="171"/>
      <c r="J7029" s="33"/>
      <c r="K7029" s="33"/>
      <c r="L7029" s="84">
        <v>0.10680000000000001</v>
      </c>
      <c r="M7029" s="83">
        <v>6501.58</v>
      </c>
      <c r="N7029" s="83">
        <v>526.41899999999998</v>
      </c>
      <c r="O7029" s="83">
        <v>5975.16</v>
      </c>
      <c r="P7029" s="83">
        <v>1052.8399999999999</v>
      </c>
      <c r="Q7029" s="83">
        <v>7028</v>
      </c>
      <c r="R7029" s="86">
        <v>0.14980599999999999</v>
      </c>
      <c r="S7029" s="86">
        <v>0.74882700000000002</v>
      </c>
    </row>
    <row r="7030" spans="2:19" x14ac:dyDescent="0.2">
      <c r="B7030" s="33"/>
      <c r="C7030" s="171"/>
      <c r="D7030" s="33"/>
      <c r="E7030" s="33"/>
      <c r="F7030" s="33"/>
      <c r="G7030" s="33"/>
      <c r="H7030" s="33"/>
      <c r="I7030" s="171"/>
      <c r="J7030" s="33"/>
      <c r="K7030" s="33"/>
      <c r="L7030" s="84">
        <v>0.1067</v>
      </c>
      <c r="M7030" s="83">
        <v>6502.21</v>
      </c>
      <c r="N7030" s="83">
        <v>526.79399999999998</v>
      </c>
      <c r="O7030" s="83">
        <v>5975.41</v>
      </c>
      <c r="P7030" s="83">
        <v>1053.5899999999999</v>
      </c>
      <c r="Q7030" s="83">
        <v>7029</v>
      </c>
      <c r="R7030" s="86">
        <v>0.149892</v>
      </c>
      <c r="S7030" s="86">
        <v>0.74926000000000004</v>
      </c>
    </row>
    <row r="7031" spans="2:19" x14ac:dyDescent="0.2">
      <c r="B7031" s="33"/>
      <c r="C7031" s="171"/>
      <c r="D7031" s="33"/>
      <c r="E7031" s="33"/>
      <c r="F7031" s="33"/>
      <c r="G7031" s="33"/>
      <c r="H7031" s="33"/>
      <c r="I7031" s="171"/>
      <c r="J7031" s="33"/>
      <c r="K7031" s="33"/>
      <c r="L7031" s="84">
        <v>0.1067</v>
      </c>
      <c r="M7031" s="83">
        <v>6502.83</v>
      </c>
      <c r="N7031" s="83">
        <v>527.16800000000001</v>
      </c>
      <c r="O7031" s="83">
        <v>5975.66</v>
      </c>
      <c r="P7031" s="83">
        <v>1054.3399999999999</v>
      </c>
      <c r="Q7031" s="83">
        <v>7030</v>
      </c>
      <c r="R7031" s="86">
        <v>0.149977</v>
      </c>
      <c r="S7031" s="86">
        <v>0.74926000000000004</v>
      </c>
    </row>
    <row r="7032" spans="2:19" x14ac:dyDescent="0.2">
      <c r="B7032" s="33"/>
      <c r="C7032" s="171"/>
      <c r="D7032" s="33"/>
      <c r="E7032" s="33"/>
      <c r="F7032" s="33"/>
      <c r="G7032" s="33"/>
      <c r="H7032" s="33"/>
      <c r="I7032" s="171"/>
      <c r="J7032" s="33"/>
      <c r="K7032" s="33"/>
      <c r="L7032" s="84">
        <v>0.1062</v>
      </c>
      <c r="M7032" s="83">
        <v>6503.46</v>
      </c>
      <c r="N7032" s="83">
        <v>527.54300000000001</v>
      </c>
      <c r="O7032" s="83">
        <v>5975.91</v>
      </c>
      <c r="P7032" s="83">
        <v>1055.0899999999999</v>
      </c>
      <c r="Q7032" s="83">
        <v>7031</v>
      </c>
      <c r="R7032" s="86">
        <v>0.150062</v>
      </c>
      <c r="S7032" s="86">
        <v>0.74969200000000003</v>
      </c>
    </row>
    <row r="7033" spans="2:19" x14ac:dyDescent="0.2">
      <c r="B7033" s="33"/>
      <c r="C7033" s="171"/>
      <c r="D7033" s="33"/>
      <c r="E7033" s="33"/>
      <c r="F7033" s="33"/>
      <c r="G7033" s="33"/>
      <c r="H7033" s="33"/>
      <c r="I7033" s="171"/>
      <c r="J7033" s="33"/>
      <c r="K7033" s="33"/>
      <c r="L7033" s="84">
        <v>0.1061</v>
      </c>
      <c r="M7033" s="83">
        <v>6504.08</v>
      </c>
      <c r="N7033" s="83">
        <v>527.91800000000001</v>
      </c>
      <c r="O7033" s="83">
        <v>5976.16</v>
      </c>
      <c r="P7033" s="83">
        <v>1055.8399999999999</v>
      </c>
      <c r="Q7033" s="83">
        <v>7032</v>
      </c>
      <c r="R7033" s="86">
        <v>0.150147</v>
      </c>
      <c r="S7033" s="86">
        <v>0.74997999999999998</v>
      </c>
    </row>
    <row r="7034" spans="2:19" x14ac:dyDescent="0.2">
      <c r="B7034" s="33"/>
      <c r="C7034" s="171"/>
      <c r="D7034" s="33"/>
      <c r="E7034" s="33"/>
      <c r="F7034" s="33"/>
      <c r="G7034" s="33"/>
      <c r="H7034" s="33"/>
      <c r="I7034" s="171"/>
      <c r="J7034" s="33"/>
      <c r="K7034" s="33"/>
      <c r="L7034" s="84">
        <v>0.1057</v>
      </c>
      <c r="M7034" s="83">
        <v>6504.71</v>
      </c>
      <c r="N7034" s="83">
        <v>528.29300000000001</v>
      </c>
      <c r="O7034" s="83">
        <v>5976.41</v>
      </c>
      <c r="P7034" s="83">
        <v>1056.5899999999999</v>
      </c>
      <c r="Q7034" s="83">
        <v>7033</v>
      </c>
      <c r="R7034" s="86">
        <v>0.15023300000000001</v>
      </c>
      <c r="S7034" s="86">
        <v>0.75026800000000005</v>
      </c>
    </row>
    <row r="7035" spans="2:19" x14ac:dyDescent="0.2">
      <c r="B7035" s="33"/>
      <c r="C7035" s="171"/>
      <c r="D7035" s="33"/>
      <c r="E7035" s="33"/>
      <c r="F7035" s="33"/>
      <c r="G7035" s="33"/>
      <c r="H7035" s="33"/>
      <c r="I7035" s="171"/>
      <c r="J7035" s="33"/>
      <c r="K7035" s="33"/>
      <c r="L7035" s="84">
        <v>0.1046</v>
      </c>
      <c r="M7035" s="83">
        <v>6505.33</v>
      </c>
      <c r="N7035" s="83">
        <v>528.66899999999998</v>
      </c>
      <c r="O7035" s="83">
        <v>5976.66</v>
      </c>
      <c r="P7035" s="83">
        <v>1057.3399999999999</v>
      </c>
      <c r="Q7035" s="83">
        <v>7034</v>
      </c>
      <c r="R7035" s="86">
        <v>0.15031800000000001</v>
      </c>
      <c r="S7035" s="86">
        <v>0.750556</v>
      </c>
    </row>
    <row r="7036" spans="2:19" x14ac:dyDescent="0.2">
      <c r="B7036" s="33"/>
      <c r="C7036" s="171"/>
      <c r="D7036" s="33"/>
      <c r="E7036" s="33"/>
      <c r="F7036" s="33"/>
      <c r="G7036" s="33"/>
      <c r="H7036" s="33"/>
      <c r="I7036" s="171"/>
      <c r="J7036" s="33"/>
      <c r="K7036" s="33"/>
      <c r="L7036" s="84">
        <v>0.1045</v>
      </c>
      <c r="M7036" s="83">
        <v>6505.96</v>
      </c>
      <c r="N7036" s="83">
        <v>529.04399999999998</v>
      </c>
      <c r="O7036" s="83">
        <v>5976.91</v>
      </c>
      <c r="P7036" s="83">
        <v>1058.0899999999999</v>
      </c>
      <c r="Q7036" s="83">
        <v>7035</v>
      </c>
      <c r="R7036" s="86">
        <v>0.15040300000000001</v>
      </c>
      <c r="S7036" s="86">
        <v>0.75084399999999996</v>
      </c>
    </row>
    <row r="7037" spans="2:19" x14ac:dyDescent="0.2">
      <c r="B7037" s="33"/>
      <c r="C7037" s="171"/>
      <c r="D7037" s="33"/>
      <c r="E7037" s="33"/>
      <c r="F7037" s="33"/>
      <c r="G7037" s="33"/>
      <c r="H7037" s="33"/>
      <c r="I7037" s="171"/>
      <c r="J7037" s="33"/>
      <c r="K7037" s="33"/>
      <c r="L7037" s="84">
        <v>0.1043</v>
      </c>
      <c r="M7037" s="83">
        <v>6506.58</v>
      </c>
      <c r="N7037" s="83">
        <v>529.41999999999996</v>
      </c>
      <c r="O7037" s="83">
        <v>5977.16</v>
      </c>
      <c r="P7037" s="83">
        <v>1058.8399999999999</v>
      </c>
      <c r="Q7037" s="83">
        <v>7036</v>
      </c>
      <c r="R7037" s="86">
        <v>0.15048900000000001</v>
      </c>
      <c r="S7037" s="86">
        <v>0.75113200000000002</v>
      </c>
    </row>
    <row r="7038" spans="2:19" x14ac:dyDescent="0.2">
      <c r="B7038" s="33"/>
      <c r="C7038" s="171"/>
      <c r="D7038" s="33"/>
      <c r="E7038" s="33"/>
      <c r="F7038" s="33"/>
      <c r="G7038" s="33"/>
      <c r="H7038" s="33"/>
      <c r="I7038" s="171"/>
      <c r="J7038" s="33"/>
      <c r="K7038" s="33"/>
      <c r="L7038" s="84">
        <v>0.1041</v>
      </c>
      <c r="M7038" s="83">
        <v>6507.2</v>
      </c>
      <c r="N7038" s="83">
        <v>529.79499999999996</v>
      </c>
      <c r="O7038" s="83">
        <v>5977.41</v>
      </c>
      <c r="P7038" s="83">
        <v>1059.5899999999999</v>
      </c>
      <c r="Q7038" s="83">
        <v>7037</v>
      </c>
      <c r="R7038" s="86">
        <v>0.15057400000000001</v>
      </c>
      <c r="S7038" s="86">
        <v>0.75141999999999998</v>
      </c>
    </row>
    <row r="7039" spans="2:19" x14ac:dyDescent="0.2">
      <c r="B7039" s="33"/>
      <c r="C7039" s="171"/>
      <c r="D7039" s="33"/>
      <c r="E7039" s="33"/>
      <c r="F7039" s="33"/>
      <c r="G7039" s="33"/>
      <c r="H7039" s="33"/>
      <c r="I7039" s="171"/>
      <c r="J7039" s="33"/>
      <c r="K7039" s="33"/>
      <c r="L7039" s="84">
        <v>0.10390000000000001</v>
      </c>
      <c r="M7039" s="83">
        <v>6507.83</v>
      </c>
      <c r="N7039" s="83">
        <v>530.17100000000005</v>
      </c>
      <c r="O7039" s="83">
        <v>5977.66</v>
      </c>
      <c r="P7039" s="83">
        <v>1060.3399999999999</v>
      </c>
      <c r="Q7039" s="83">
        <v>7038</v>
      </c>
      <c r="R7039" s="86">
        <v>0.15065999999999999</v>
      </c>
      <c r="S7039" s="86">
        <v>0.75170800000000004</v>
      </c>
    </row>
    <row r="7040" spans="2:19" x14ac:dyDescent="0.2">
      <c r="B7040" s="33"/>
      <c r="C7040" s="171"/>
      <c r="D7040" s="33"/>
      <c r="E7040" s="33"/>
      <c r="F7040" s="33"/>
      <c r="G7040" s="33"/>
      <c r="H7040" s="33"/>
      <c r="I7040" s="171"/>
      <c r="J7040" s="33"/>
      <c r="K7040" s="33"/>
      <c r="L7040" s="84">
        <v>0.1037</v>
      </c>
      <c r="M7040" s="83">
        <v>6508.45</v>
      </c>
      <c r="N7040" s="83">
        <v>530.54700000000003</v>
      </c>
      <c r="O7040" s="83">
        <v>5977.91</v>
      </c>
      <c r="P7040" s="83">
        <v>1061.0899999999999</v>
      </c>
      <c r="Q7040" s="83">
        <v>7039</v>
      </c>
      <c r="R7040" s="86">
        <v>0.15074499999999999</v>
      </c>
      <c r="S7040" s="86">
        <v>0.75199499999999997</v>
      </c>
    </row>
    <row r="7041" spans="2:19" x14ac:dyDescent="0.2">
      <c r="B7041" s="33"/>
      <c r="C7041" s="171"/>
      <c r="D7041" s="33"/>
      <c r="E7041" s="33"/>
      <c r="F7041" s="33"/>
      <c r="G7041" s="33"/>
      <c r="H7041" s="33"/>
      <c r="I7041" s="171"/>
      <c r="J7041" s="33"/>
      <c r="K7041" s="33"/>
      <c r="L7041" s="84">
        <v>0.1036</v>
      </c>
      <c r="M7041" s="83">
        <v>6509.08</v>
      </c>
      <c r="N7041" s="83">
        <v>530.923</v>
      </c>
      <c r="O7041" s="83">
        <v>5978.15</v>
      </c>
      <c r="P7041" s="83">
        <v>1061.8499999999999</v>
      </c>
      <c r="Q7041" s="83">
        <v>7040</v>
      </c>
      <c r="R7041" s="86">
        <v>0.15083099999999999</v>
      </c>
      <c r="S7041" s="86">
        <v>0.75228300000000004</v>
      </c>
    </row>
    <row r="7042" spans="2:19" x14ac:dyDescent="0.2">
      <c r="B7042" s="33"/>
      <c r="C7042" s="171"/>
      <c r="D7042" s="33"/>
      <c r="E7042" s="33"/>
      <c r="F7042" s="33"/>
      <c r="G7042" s="33"/>
      <c r="H7042" s="33"/>
      <c r="I7042" s="171"/>
      <c r="J7042" s="33"/>
      <c r="K7042" s="33"/>
      <c r="L7042" s="84">
        <v>0.10340000000000001</v>
      </c>
      <c r="M7042" s="83">
        <v>6509.7</v>
      </c>
      <c r="N7042" s="83">
        <v>531.29999999999995</v>
      </c>
      <c r="O7042" s="83">
        <v>5978.4</v>
      </c>
      <c r="P7042" s="83">
        <v>1062.5999999999999</v>
      </c>
      <c r="Q7042" s="83">
        <v>7041</v>
      </c>
      <c r="R7042" s="86">
        <v>0.15091599999999999</v>
      </c>
      <c r="S7042" s="86">
        <v>0.75256999999999996</v>
      </c>
    </row>
    <row r="7043" spans="2:19" x14ac:dyDescent="0.2">
      <c r="B7043" s="33"/>
      <c r="C7043" s="171"/>
      <c r="D7043" s="33"/>
      <c r="E7043" s="33"/>
      <c r="F7043" s="33"/>
      <c r="G7043" s="33"/>
      <c r="H7043" s="33"/>
      <c r="I7043" s="171"/>
      <c r="J7043" s="33"/>
      <c r="K7043" s="33"/>
      <c r="L7043" s="84">
        <v>0.10299999999999999</v>
      </c>
      <c r="M7043" s="83">
        <v>6510.32</v>
      </c>
      <c r="N7043" s="83">
        <v>531.67600000000004</v>
      </c>
      <c r="O7043" s="83">
        <v>5978.65</v>
      </c>
      <c r="P7043" s="83">
        <v>1063.3499999999999</v>
      </c>
      <c r="Q7043" s="83">
        <v>7042</v>
      </c>
      <c r="R7043" s="86">
        <v>0.151001</v>
      </c>
      <c r="S7043" s="86">
        <v>0.75285800000000003</v>
      </c>
    </row>
    <row r="7044" spans="2:19" x14ac:dyDescent="0.2">
      <c r="B7044" s="33"/>
      <c r="C7044" s="171"/>
      <c r="D7044" s="33"/>
      <c r="E7044" s="33"/>
      <c r="F7044" s="33"/>
      <c r="G7044" s="33"/>
      <c r="H7044" s="33"/>
      <c r="I7044" s="171"/>
      <c r="J7044" s="33"/>
      <c r="K7044" s="33"/>
      <c r="L7044" s="84">
        <v>0.1022</v>
      </c>
      <c r="M7044" s="83">
        <v>6510.95</v>
      </c>
      <c r="N7044" s="83">
        <v>532.053</v>
      </c>
      <c r="O7044" s="83">
        <v>5978.89</v>
      </c>
      <c r="P7044" s="83">
        <v>1064.1099999999999</v>
      </c>
      <c r="Q7044" s="83">
        <v>7043</v>
      </c>
      <c r="R7044" s="86">
        <v>0.151087</v>
      </c>
      <c r="S7044" s="86">
        <v>0.75314499999999995</v>
      </c>
    </row>
    <row r="7045" spans="2:19" x14ac:dyDescent="0.2">
      <c r="B7045" s="33"/>
      <c r="C7045" s="171"/>
      <c r="D7045" s="33"/>
      <c r="E7045" s="33"/>
      <c r="F7045" s="33"/>
      <c r="G7045" s="33"/>
      <c r="H7045" s="33"/>
      <c r="I7045" s="171"/>
      <c r="J7045" s="33"/>
      <c r="K7045" s="33"/>
      <c r="L7045" s="84">
        <v>0.1018</v>
      </c>
      <c r="M7045" s="83">
        <v>6511.57</v>
      </c>
      <c r="N7045" s="83">
        <v>532.42899999999997</v>
      </c>
      <c r="O7045" s="83">
        <v>5979.14</v>
      </c>
      <c r="P7045" s="83">
        <v>1064.8599999999999</v>
      </c>
      <c r="Q7045" s="83">
        <v>7044</v>
      </c>
      <c r="R7045" s="86">
        <v>0.151172</v>
      </c>
      <c r="S7045" s="86">
        <v>0.75343300000000002</v>
      </c>
    </row>
    <row r="7046" spans="2:19" x14ac:dyDescent="0.2">
      <c r="B7046" s="33"/>
      <c r="C7046" s="171"/>
      <c r="D7046" s="33"/>
      <c r="E7046" s="33"/>
      <c r="F7046" s="33"/>
      <c r="G7046" s="33"/>
      <c r="H7046" s="33"/>
      <c r="I7046" s="171"/>
      <c r="J7046" s="33"/>
      <c r="K7046" s="33"/>
      <c r="L7046" s="84">
        <v>0.1016</v>
      </c>
      <c r="M7046" s="83">
        <v>6512.19</v>
      </c>
      <c r="N7046" s="83">
        <v>532.80600000000004</v>
      </c>
      <c r="O7046" s="83">
        <v>5979.39</v>
      </c>
      <c r="P7046" s="83">
        <v>1065.6099999999999</v>
      </c>
      <c r="Q7046" s="83">
        <v>7045</v>
      </c>
      <c r="R7046" s="86">
        <v>0.151258</v>
      </c>
      <c r="S7046" s="86">
        <v>0.75371999999999995</v>
      </c>
    </row>
    <row r="7047" spans="2:19" x14ac:dyDescent="0.2">
      <c r="B7047" s="33"/>
      <c r="C7047" s="171"/>
      <c r="D7047" s="33"/>
      <c r="E7047" s="33"/>
      <c r="F7047" s="33"/>
      <c r="G7047" s="33"/>
      <c r="H7047" s="33"/>
      <c r="I7047" s="171"/>
      <c r="J7047" s="33"/>
      <c r="K7047" s="33"/>
      <c r="L7047" s="84">
        <v>0.10150000000000001</v>
      </c>
      <c r="M7047" s="83">
        <v>6512.82</v>
      </c>
      <c r="N7047" s="83">
        <v>533.18299999999999</v>
      </c>
      <c r="O7047" s="83">
        <v>5979.63</v>
      </c>
      <c r="P7047" s="83">
        <v>1066.3699999999999</v>
      </c>
      <c r="Q7047" s="83">
        <v>7046</v>
      </c>
      <c r="R7047" s="86">
        <v>0.15134400000000001</v>
      </c>
      <c r="S7047" s="86">
        <v>0.75400699999999998</v>
      </c>
    </row>
    <row r="7048" spans="2:19" x14ac:dyDescent="0.2">
      <c r="B7048" s="33"/>
      <c r="C7048" s="171"/>
      <c r="D7048" s="33"/>
      <c r="E7048" s="33"/>
      <c r="F7048" s="33"/>
      <c r="G7048" s="33"/>
      <c r="H7048" s="33"/>
      <c r="I7048" s="171"/>
      <c r="J7048" s="33"/>
      <c r="K7048" s="33"/>
      <c r="L7048" s="84">
        <v>0.1007</v>
      </c>
      <c r="M7048" s="83">
        <v>6513.44</v>
      </c>
      <c r="N7048" s="83">
        <v>533.55999999999995</v>
      </c>
      <c r="O7048" s="83">
        <v>5979.88</v>
      </c>
      <c r="P7048" s="83">
        <v>1067.1199999999999</v>
      </c>
      <c r="Q7048" s="83">
        <v>7047</v>
      </c>
      <c r="R7048" s="86">
        <v>0.15142900000000001</v>
      </c>
      <c r="S7048" s="86">
        <v>0.75429400000000002</v>
      </c>
    </row>
    <row r="7049" spans="2:19" x14ac:dyDescent="0.2">
      <c r="B7049" s="33"/>
      <c r="C7049" s="171"/>
      <c r="D7049" s="33"/>
      <c r="E7049" s="33"/>
      <c r="F7049" s="33"/>
      <c r="G7049" s="33"/>
      <c r="H7049" s="33"/>
      <c r="I7049" s="171"/>
      <c r="J7049" s="33"/>
      <c r="K7049" s="33"/>
      <c r="L7049" s="84">
        <v>0.10050000000000001</v>
      </c>
      <c r="M7049" s="83">
        <v>6514.06</v>
      </c>
      <c r="N7049" s="83">
        <v>533.93799999999999</v>
      </c>
      <c r="O7049" s="83">
        <v>5980.12</v>
      </c>
      <c r="P7049" s="83">
        <v>1067.8800000000001</v>
      </c>
      <c r="Q7049" s="83">
        <v>7048</v>
      </c>
      <c r="R7049" s="86">
        <v>0.15151500000000001</v>
      </c>
      <c r="S7049" s="86">
        <v>0.75458199999999997</v>
      </c>
    </row>
    <row r="7050" spans="2:19" x14ac:dyDescent="0.2">
      <c r="B7050" s="33"/>
      <c r="C7050" s="171"/>
      <c r="D7050" s="33"/>
      <c r="E7050" s="33"/>
      <c r="F7050" s="33"/>
      <c r="G7050" s="33"/>
      <c r="H7050" s="33"/>
      <c r="I7050" s="171"/>
      <c r="J7050" s="33"/>
      <c r="K7050" s="33"/>
      <c r="L7050" s="84">
        <v>0.1004</v>
      </c>
      <c r="M7050" s="83">
        <v>6514.68</v>
      </c>
      <c r="N7050" s="83">
        <v>534.31500000000005</v>
      </c>
      <c r="O7050" s="83">
        <v>5980.37</v>
      </c>
      <c r="P7050" s="83">
        <v>1068.6300000000001</v>
      </c>
      <c r="Q7050" s="83">
        <v>7049</v>
      </c>
      <c r="R7050" s="86">
        <v>0.15160000000000001</v>
      </c>
      <c r="S7050" s="86">
        <v>0.75486900000000001</v>
      </c>
    </row>
    <row r="7051" spans="2:19" x14ac:dyDescent="0.2">
      <c r="B7051" s="33"/>
      <c r="C7051" s="171"/>
      <c r="D7051" s="33"/>
      <c r="E7051" s="33"/>
      <c r="F7051" s="33"/>
      <c r="G7051" s="33"/>
      <c r="H7051" s="33"/>
      <c r="I7051" s="171"/>
      <c r="J7051" s="33"/>
      <c r="K7051" s="33"/>
      <c r="L7051" s="84">
        <v>9.9559999999999996E-2</v>
      </c>
      <c r="M7051" s="83">
        <v>6515.31</v>
      </c>
      <c r="N7051" s="83">
        <v>534.69299999999998</v>
      </c>
      <c r="O7051" s="83">
        <v>5980.61</v>
      </c>
      <c r="P7051" s="83">
        <v>1069.3900000000001</v>
      </c>
      <c r="Q7051" s="83">
        <v>7050</v>
      </c>
      <c r="R7051" s="86">
        <v>0.15168599999999999</v>
      </c>
      <c r="S7051" s="86">
        <v>0.75515600000000005</v>
      </c>
    </row>
    <row r="7052" spans="2:19" x14ac:dyDescent="0.2">
      <c r="B7052" s="33"/>
      <c r="C7052" s="171"/>
      <c r="D7052" s="33"/>
      <c r="E7052" s="33"/>
      <c r="F7052" s="33"/>
      <c r="G7052" s="33"/>
      <c r="H7052" s="33"/>
      <c r="I7052" s="171"/>
      <c r="J7052" s="33"/>
      <c r="K7052" s="33"/>
      <c r="L7052" s="84">
        <v>9.9159999999999998E-2</v>
      </c>
      <c r="M7052" s="83">
        <v>6515.93</v>
      </c>
      <c r="N7052" s="83">
        <v>535.07000000000005</v>
      </c>
      <c r="O7052" s="83">
        <v>5980.86</v>
      </c>
      <c r="P7052" s="83">
        <v>1070.1400000000001</v>
      </c>
      <c r="Q7052" s="83">
        <v>7051</v>
      </c>
      <c r="R7052" s="86">
        <v>0.15177199999999999</v>
      </c>
      <c r="S7052" s="86">
        <v>0.75544199999999995</v>
      </c>
    </row>
    <row r="7053" spans="2:19" x14ac:dyDescent="0.2">
      <c r="B7053" s="33"/>
      <c r="C7053" s="171"/>
      <c r="D7053" s="33"/>
      <c r="E7053" s="33"/>
      <c r="F7053" s="33"/>
      <c r="G7053" s="33"/>
      <c r="H7053" s="33"/>
      <c r="I7053" s="171"/>
      <c r="J7053" s="33"/>
      <c r="K7053" s="33"/>
      <c r="L7053" s="84">
        <v>9.8330000000000001E-2</v>
      </c>
      <c r="M7053" s="83">
        <v>6516.55</v>
      </c>
      <c r="N7053" s="83">
        <v>535.44799999999998</v>
      </c>
      <c r="O7053" s="83">
        <v>5981.1</v>
      </c>
      <c r="P7053" s="83">
        <v>1070.9000000000001</v>
      </c>
      <c r="Q7053" s="83">
        <v>7052</v>
      </c>
      <c r="R7053" s="86">
        <v>0.15185699999999999</v>
      </c>
      <c r="S7053" s="86">
        <v>0.75572899999999998</v>
      </c>
    </row>
    <row r="7054" spans="2:19" x14ac:dyDescent="0.2">
      <c r="B7054" s="33"/>
      <c r="C7054" s="171"/>
      <c r="D7054" s="33"/>
      <c r="E7054" s="33"/>
      <c r="F7054" s="33"/>
      <c r="G7054" s="33"/>
      <c r="H7054" s="33"/>
      <c r="I7054" s="171"/>
      <c r="J7054" s="33"/>
      <c r="K7054" s="33"/>
      <c r="L7054" s="84">
        <v>9.8049999999999998E-2</v>
      </c>
      <c r="M7054" s="83">
        <v>6517.17</v>
      </c>
      <c r="N7054" s="83">
        <v>535.82600000000002</v>
      </c>
      <c r="O7054" s="83">
        <v>5981.35</v>
      </c>
      <c r="P7054" s="83">
        <v>1071.6500000000001</v>
      </c>
      <c r="Q7054" s="83">
        <v>7053</v>
      </c>
      <c r="R7054" s="86">
        <v>0.15194299999999999</v>
      </c>
      <c r="S7054" s="86">
        <v>0.75601600000000002</v>
      </c>
    </row>
    <row r="7055" spans="2:19" x14ac:dyDescent="0.2">
      <c r="B7055" s="33"/>
      <c r="C7055" s="171"/>
      <c r="D7055" s="33"/>
      <c r="E7055" s="33"/>
      <c r="F7055" s="33"/>
      <c r="G7055" s="33"/>
      <c r="H7055" s="33"/>
      <c r="I7055" s="171"/>
      <c r="J7055" s="33"/>
      <c r="K7055" s="33"/>
      <c r="L7055" s="84">
        <v>9.7489999999999993E-2</v>
      </c>
      <c r="M7055" s="83">
        <v>6517.8</v>
      </c>
      <c r="N7055" s="83">
        <v>536.20399999999995</v>
      </c>
      <c r="O7055" s="83">
        <v>5981.59</v>
      </c>
      <c r="P7055" s="83">
        <v>1072.4100000000001</v>
      </c>
      <c r="Q7055" s="83">
        <v>7054</v>
      </c>
      <c r="R7055" s="86">
        <v>0.152028</v>
      </c>
      <c r="S7055" s="86">
        <v>0.75630299999999995</v>
      </c>
    </row>
    <row r="7056" spans="2:19" x14ac:dyDescent="0.2">
      <c r="B7056" s="33"/>
      <c r="C7056" s="171"/>
      <c r="D7056" s="33"/>
      <c r="E7056" s="33"/>
      <c r="F7056" s="33"/>
      <c r="G7056" s="33"/>
      <c r="H7056" s="33"/>
      <c r="I7056" s="171"/>
      <c r="J7056" s="33"/>
      <c r="K7056" s="33"/>
      <c r="L7056" s="84">
        <v>9.7479999999999997E-2</v>
      </c>
      <c r="M7056" s="83">
        <v>6518.42</v>
      </c>
      <c r="N7056" s="83">
        <v>536.58299999999997</v>
      </c>
      <c r="O7056" s="83">
        <v>5981.83</v>
      </c>
      <c r="P7056" s="83">
        <v>1073.17</v>
      </c>
      <c r="Q7056" s="83">
        <v>7055</v>
      </c>
      <c r="R7056" s="86">
        <v>0.152114</v>
      </c>
      <c r="S7056" s="86">
        <v>0.75658999999999998</v>
      </c>
    </row>
    <row r="7057" spans="2:19" x14ac:dyDescent="0.2">
      <c r="B7057" s="33"/>
      <c r="C7057" s="171"/>
      <c r="D7057" s="33"/>
      <c r="E7057" s="33"/>
      <c r="F7057" s="33"/>
      <c r="G7057" s="33"/>
      <c r="H7057" s="33"/>
      <c r="I7057" s="171"/>
      <c r="J7057" s="33"/>
      <c r="K7057" s="33"/>
      <c r="L7057" s="84">
        <v>9.6740000000000007E-2</v>
      </c>
      <c r="M7057" s="83">
        <v>6519.04</v>
      </c>
      <c r="N7057" s="83">
        <v>536.96100000000001</v>
      </c>
      <c r="O7057" s="83">
        <v>5982.08</v>
      </c>
      <c r="P7057" s="83">
        <v>1073.92</v>
      </c>
      <c r="Q7057" s="83">
        <v>7056</v>
      </c>
      <c r="R7057" s="86">
        <v>0.1522</v>
      </c>
      <c r="S7057" s="86">
        <v>0.75687599999999999</v>
      </c>
    </row>
    <row r="7058" spans="2:19" x14ac:dyDescent="0.2">
      <c r="B7058" s="33"/>
      <c r="C7058" s="171"/>
      <c r="D7058" s="33"/>
      <c r="E7058" s="33"/>
      <c r="F7058" s="33"/>
      <c r="G7058" s="33"/>
      <c r="H7058" s="33"/>
      <c r="I7058" s="171"/>
      <c r="J7058" s="33"/>
      <c r="K7058" s="33"/>
      <c r="L7058" s="84">
        <v>9.6549999999999997E-2</v>
      </c>
      <c r="M7058" s="83">
        <v>6519.66</v>
      </c>
      <c r="N7058" s="83">
        <v>537.34</v>
      </c>
      <c r="O7058" s="83">
        <v>5982.32</v>
      </c>
      <c r="P7058" s="83">
        <v>1074.68</v>
      </c>
      <c r="Q7058" s="83">
        <v>7057</v>
      </c>
      <c r="R7058" s="86">
        <v>0.152286</v>
      </c>
      <c r="S7058" s="86">
        <v>0.75716300000000003</v>
      </c>
    </row>
    <row r="7059" spans="2:19" x14ac:dyDescent="0.2">
      <c r="B7059" s="33"/>
      <c r="C7059" s="171"/>
      <c r="D7059" s="33"/>
      <c r="E7059" s="33"/>
      <c r="F7059" s="33"/>
      <c r="G7059" s="33"/>
      <c r="H7059" s="33"/>
      <c r="I7059" s="171"/>
      <c r="J7059" s="33"/>
      <c r="K7059" s="33"/>
      <c r="L7059" s="84">
        <v>9.6379999999999993E-2</v>
      </c>
      <c r="M7059" s="83">
        <v>6520.28</v>
      </c>
      <c r="N7059" s="83">
        <v>537.71900000000005</v>
      </c>
      <c r="O7059" s="83">
        <v>5982.56</v>
      </c>
      <c r="P7059" s="83">
        <v>1075.44</v>
      </c>
      <c r="Q7059" s="83">
        <v>7058</v>
      </c>
      <c r="R7059" s="86">
        <v>0.15237100000000001</v>
      </c>
      <c r="S7059" s="86">
        <v>0.75744900000000004</v>
      </c>
    </row>
    <row r="7060" spans="2:19" x14ac:dyDescent="0.2">
      <c r="B7060" s="33"/>
      <c r="C7060" s="171"/>
      <c r="D7060" s="33"/>
      <c r="E7060" s="33"/>
      <c r="F7060" s="33"/>
      <c r="G7060" s="33"/>
      <c r="H7060" s="33"/>
      <c r="I7060" s="171"/>
      <c r="J7060" s="33"/>
      <c r="K7060" s="33"/>
      <c r="L7060" s="84">
        <v>9.6060000000000006E-2</v>
      </c>
      <c r="M7060" s="83">
        <v>6520.9</v>
      </c>
      <c r="N7060" s="83">
        <v>538.09699999999998</v>
      </c>
      <c r="O7060" s="83">
        <v>5982.81</v>
      </c>
      <c r="P7060" s="83">
        <v>1076.19</v>
      </c>
      <c r="Q7060" s="83">
        <v>7059</v>
      </c>
      <c r="R7060" s="86">
        <v>0.15245700000000001</v>
      </c>
      <c r="S7060" s="86">
        <v>0.75773599999999997</v>
      </c>
    </row>
    <row r="7061" spans="2:19" x14ac:dyDescent="0.2">
      <c r="B7061" s="33"/>
      <c r="C7061" s="171"/>
      <c r="D7061" s="33"/>
      <c r="E7061" s="33"/>
      <c r="F7061" s="33"/>
      <c r="G7061" s="33"/>
      <c r="H7061" s="33"/>
      <c r="I7061" s="171"/>
      <c r="J7061" s="33"/>
      <c r="K7061" s="33"/>
      <c r="L7061" s="84">
        <v>9.5909999999999995E-2</v>
      </c>
      <c r="M7061" s="83">
        <v>6521.52</v>
      </c>
      <c r="N7061" s="83">
        <v>538.476</v>
      </c>
      <c r="O7061" s="83">
        <v>5983.05</v>
      </c>
      <c r="P7061" s="83">
        <v>1076.95</v>
      </c>
      <c r="Q7061" s="83">
        <v>7060</v>
      </c>
      <c r="R7061" s="86">
        <v>0.15254300000000001</v>
      </c>
      <c r="S7061" s="86">
        <v>0.75802199999999997</v>
      </c>
    </row>
    <row r="7062" spans="2:19" x14ac:dyDescent="0.2">
      <c r="B7062" s="33"/>
      <c r="C7062" s="171"/>
      <c r="D7062" s="33"/>
      <c r="E7062" s="33"/>
      <c r="F7062" s="33"/>
      <c r="G7062" s="33"/>
      <c r="H7062" s="33"/>
      <c r="I7062" s="171"/>
      <c r="J7062" s="33"/>
      <c r="K7062" s="33"/>
      <c r="L7062" s="84">
        <v>9.5750000000000002E-2</v>
      </c>
      <c r="M7062" s="83">
        <v>6522.14</v>
      </c>
      <c r="N7062" s="83">
        <v>538.85599999999999</v>
      </c>
      <c r="O7062" s="83">
        <v>5983.29</v>
      </c>
      <c r="P7062" s="83">
        <v>1077.71</v>
      </c>
      <c r="Q7062" s="83">
        <v>7061</v>
      </c>
      <c r="R7062" s="86">
        <v>0.15262899999999999</v>
      </c>
      <c r="S7062" s="86">
        <v>0.75830799999999998</v>
      </c>
    </row>
    <row r="7063" spans="2:19" x14ac:dyDescent="0.2">
      <c r="B7063" s="33"/>
      <c r="C7063" s="171"/>
      <c r="D7063" s="33"/>
      <c r="E7063" s="33"/>
      <c r="F7063" s="33"/>
      <c r="G7063" s="33"/>
      <c r="H7063" s="33"/>
      <c r="I7063" s="171"/>
      <c r="J7063" s="33"/>
      <c r="K7063" s="33"/>
      <c r="L7063" s="84">
        <v>9.5670000000000005E-2</v>
      </c>
      <c r="M7063" s="83">
        <v>6522.77</v>
      </c>
      <c r="N7063" s="83">
        <v>539.23500000000001</v>
      </c>
      <c r="O7063" s="83">
        <v>5983.53</v>
      </c>
      <c r="P7063" s="83">
        <v>1078.47</v>
      </c>
      <c r="Q7063" s="83">
        <v>7062</v>
      </c>
      <c r="R7063" s="86">
        <v>0.15271399999999999</v>
      </c>
      <c r="S7063" s="86">
        <v>0.75859500000000002</v>
      </c>
    </row>
    <row r="7064" spans="2:19" x14ac:dyDescent="0.2">
      <c r="B7064" s="33"/>
      <c r="C7064" s="171"/>
      <c r="D7064" s="33"/>
      <c r="E7064" s="33"/>
      <c r="F7064" s="33"/>
      <c r="G7064" s="33"/>
      <c r="H7064" s="33"/>
      <c r="I7064" s="171"/>
      <c r="J7064" s="33"/>
      <c r="K7064" s="33"/>
      <c r="L7064" s="84">
        <v>9.5409999999999995E-2</v>
      </c>
      <c r="M7064" s="83">
        <v>6523.39</v>
      </c>
      <c r="N7064" s="83">
        <v>539.61400000000003</v>
      </c>
      <c r="O7064" s="83">
        <v>5983.77</v>
      </c>
      <c r="P7064" s="83">
        <v>1079.23</v>
      </c>
      <c r="Q7064" s="83">
        <v>7063</v>
      </c>
      <c r="R7064" s="86">
        <v>0.15279999999999999</v>
      </c>
      <c r="S7064" s="86">
        <v>0.75888100000000003</v>
      </c>
    </row>
    <row r="7065" spans="2:19" x14ac:dyDescent="0.2">
      <c r="B7065" s="33"/>
      <c r="C7065" s="171"/>
      <c r="D7065" s="33"/>
      <c r="E7065" s="33"/>
      <c r="F7065" s="33"/>
      <c r="G7065" s="33"/>
      <c r="H7065" s="33"/>
      <c r="I7065" s="171"/>
      <c r="J7065" s="33"/>
      <c r="K7065" s="33"/>
      <c r="L7065" s="84">
        <v>9.4969999999999999E-2</v>
      </c>
      <c r="M7065" s="83">
        <v>6524.01</v>
      </c>
      <c r="N7065" s="83">
        <v>539.99400000000003</v>
      </c>
      <c r="O7065" s="83">
        <v>5984.01</v>
      </c>
      <c r="P7065" s="83">
        <v>1079.99</v>
      </c>
      <c r="Q7065" s="83">
        <v>7064</v>
      </c>
      <c r="R7065" s="86">
        <v>0.15288599999999999</v>
      </c>
      <c r="S7065" s="86">
        <v>0.75916700000000004</v>
      </c>
    </row>
    <row r="7066" spans="2:19" x14ac:dyDescent="0.2">
      <c r="B7066" s="33"/>
      <c r="C7066" s="171"/>
      <c r="D7066" s="33"/>
      <c r="E7066" s="33"/>
      <c r="F7066" s="33"/>
      <c r="G7066" s="33"/>
      <c r="H7066" s="33"/>
      <c r="I7066" s="171"/>
      <c r="J7066" s="33"/>
      <c r="K7066" s="33"/>
      <c r="L7066" s="84">
        <v>9.4960000000000003E-2</v>
      </c>
      <c r="M7066" s="83">
        <v>6524.63</v>
      </c>
      <c r="N7066" s="83">
        <v>540.37400000000002</v>
      </c>
      <c r="O7066" s="83">
        <v>5984.25</v>
      </c>
      <c r="P7066" s="83">
        <v>1080.75</v>
      </c>
      <c r="Q7066" s="83">
        <v>7065</v>
      </c>
      <c r="R7066" s="86">
        <v>0.152972</v>
      </c>
      <c r="S7066" s="86">
        <v>0.75945300000000004</v>
      </c>
    </row>
    <row r="7067" spans="2:19" x14ac:dyDescent="0.2">
      <c r="B7067" s="33"/>
      <c r="C7067" s="171"/>
      <c r="D7067" s="33"/>
      <c r="E7067" s="33"/>
      <c r="F7067" s="33"/>
      <c r="G7067" s="33"/>
      <c r="H7067" s="33"/>
      <c r="I7067" s="171"/>
      <c r="J7067" s="33"/>
      <c r="K7067" s="33"/>
      <c r="L7067" s="84">
        <v>9.4329999999999997E-2</v>
      </c>
      <c r="M7067" s="83">
        <v>6525.25</v>
      </c>
      <c r="N7067" s="83">
        <v>540.75300000000004</v>
      </c>
      <c r="O7067" s="83">
        <v>5984.49</v>
      </c>
      <c r="P7067" s="83">
        <v>1081.51</v>
      </c>
      <c r="Q7067" s="83">
        <v>7066</v>
      </c>
      <c r="R7067" s="86">
        <v>0.153058</v>
      </c>
      <c r="S7067" s="86">
        <v>0.75973900000000005</v>
      </c>
    </row>
    <row r="7068" spans="2:19" x14ac:dyDescent="0.2">
      <c r="B7068" s="33"/>
      <c r="C7068" s="171"/>
      <c r="D7068" s="33"/>
      <c r="E7068" s="33"/>
      <c r="F7068" s="33"/>
      <c r="G7068" s="33"/>
      <c r="H7068" s="33"/>
      <c r="I7068" s="171"/>
      <c r="J7068" s="33"/>
      <c r="K7068" s="33"/>
      <c r="L7068" s="84">
        <v>9.4170000000000004E-2</v>
      </c>
      <c r="M7068" s="83">
        <v>6525.87</v>
      </c>
      <c r="N7068" s="83">
        <v>541.13300000000004</v>
      </c>
      <c r="O7068" s="83">
        <v>5984.73</v>
      </c>
      <c r="P7068" s="83">
        <v>1082.27</v>
      </c>
      <c r="Q7068" s="83">
        <v>7067</v>
      </c>
      <c r="R7068" s="86">
        <v>0.153144</v>
      </c>
      <c r="S7068" s="86">
        <v>0.76002499999999995</v>
      </c>
    </row>
    <row r="7069" spans="2:19" x14ac:dyDescent="0.2">
      <c r="B7069" s="33"/>
      <c r="C7069" s="171"/>
      <c r="D7069" s="33"/>
      <c r="E7069" s="33"/>
      <c r="F7069" s="33"/>
      <c r="G7069" s="33"/>
      <c r="H7069" s="33"/>
      <c r="I7069" s="171"/>
      <c r="J7069" s="33"/>
      <c r="K7069" s="33"/>
      <c r="L7069" s="84">
        <v>9.357E-2</v>
      </c>
      <c r="M7069" s="83">
        <v>6526.49</v>
      </c>
      <c r="N7069" s="83">
        <v>541.51400000000001</v>
      </c>
      <c r="O7069" s="83">
        <v>5984.97</v>
      </c>
      <c r="P7069" s="83">
        <v>1083.03</v>
      </c>
      <c r="Q7069" s="83">
        <v>7068</v>
      </c>
      <c r="R7069" s="86">
        <v>0.15323000000000001</v>
      </c>
      <c r="S7069" s="86">
        <v>0.76031099999999996</v>
      </c>
    </row>
    <row r="7070" spans="2:19" x14ac:dyDescent="0.2">
      <c r="B7070" s="33"/>
      <c r="C7070" s="171"/>
      <c r="D7070" s="33"/>
      <c r="E7070" s="33"/>
      <c r="F7070" s="33"/>
      <c r="G7070" s="33"/>
      <c r="H7070" s="33"/>
      <c r="I7070" s="171"/>
      <c r="J7070" s="33"/>
      <c r="K7070" s="33"/>
      <c r="L7070" s="84">
        <v>9.3390000000000001E-2</v>
      </c>
      <c r="M7070" s="83">
        <v>6527.11</v>
      </c>
      <c r="N7070" s="83">
        <v>541.89400000000001</v>
      </c>
      <c r="O7070" s="83">
        <v>5985.21</v>
      </c>
      <c r="P7070" s="83">
        <v>1083.79</v>
      </c>
      <c r="Q7070" s="83">
        <v>7069</v>
      </c>
      <c r="R7070" s="86">
        <v>0.15331600000000001</v>
      </c>
      <c r="S7070" s="86">
        <v>0.76059699999999997</v>
      </c>
    </row>
    <row r="7071" spans="2:19" x14ac:dyDescent="0.2">
      <c r="B7071" s="33"/>
      <c r="C7071" s="171"/>
      <c r="D7071" s="33"/>
      <c r="E7071" s="33"/>
      <c r="F7071" s="33"/>
      <c r="G7071" s="33"/>
      <c r="H7071" s="33"/>
      <c r="I7071" s="171"/>
      <c r="J7071" s="33"/>
      <c r="K7071" s="33"/>
      <c r="L7071" s="84">
        <v>9.3350000000000002E-2</v>
      </c>
      <c r="M7071" s="83">
        <v>6527.73</v>
      </c>
      <c r="N7071" s="83">
        <v>542.274</v>
      </c>
      <c r="O7071" s="83">
        <v>5985.45</v>
      </c>
      <c r="P7071" s="83">
        <v>1084.55</v>
      </c>
      <c r="Q7071" s="83">
        <v>7070</v>
      </c>
      <c r="R7071" s="86">
        <v>0.15340200000000001</v>
      </c>
      <c r="S7071" s="86">
        <v>0.76088199999999995</v>
      </c>
    </row>
    <row r="7072" spans="2:19" x14ac:dyDescent="0.2">
      <c r="B7072" s="33"/>
      <c r="C7072" s="171"/>
      <c r="D7072" s="33"/>
      <c r="E7072" s="33"/>
      <c r="F7072" s="33"/>
      <c r="G7072" s="33"/>
      <c r="H7072" s="33"/>
      <c r="I7072" s="171"/>
      <c r="J7072" s="33"/>
      <c r="K7072" s="33"/>
      <c r="L7072" s="84">
        <v>9.3109999999999998E-2</v>
      </c>
      <c r="M7072" s="83">
        <v>6528.35</v>
      </c>
      <c r="N7072" s="83">
        <v>542.65499999999997</v>
      </c>
      <c r="O7072" s="83">
        <v>5985.69</v>
      </c>
      <c r="P7072" s="83">
        <v>1085.31</v>
      </c>
      <c r="Q7072" s="83">
        <v>7071</v>
      </c>
      <c r="R7072" s="86">
        <v>0.15348700000000001</v>
      </c>
      <c r="S7072" s="86">
        <v>0.76116799999999996</v>
      </c>
    </row>
    <row r="7073" spans="2:19" x14ac:dyDescent="0.2">
      <c r="B7073" s="33"/>
      <c r="C7073" s="171"/>
      <c r="D7073" s="33"/>
      <c r="E7073" s="33"/>
      <c r="F7073" s="33"/>
      <c r="G7073" s="33"/>
      <c r="H7073" s="33"/>
      <c r="I7073" s="171"/>
      <c r="J7073" s="33"/>
      <c r="K7073" s="33"/>
      <c r="L7073" s="84">
        <v>9.3079999999999996E-2</v>
      </c>
      <c r="M7073" s="83">
        <v>6528.96</v>
      </c>
      <c r="N7073" s="83">
        <v>543.03599999999994</v>
      </c>
      <c r="O7073" s="83">
        <v>5985.93</v>
      </c>
      <c r="P7073" s="83">
        <v>1086.07</v>
      </c>
      <c r="Q7073" s="83">
        <v>7072</v>
      </c>
      <c r="R7073" s="86">
        <v>0.15357299999999999</v>
      </c>
      <c r="S7073" s="86">
        <v>0.76145399999999996</v>
      </c>
    </row>
    <row r="7074" spans="2:19" x14ac:dyDescent="0.2">
      <c r="B7074" s="33"/>
      <c r="C7074" s="171"/>
      <c r="D7074" s="33"/>
      <c r="E7074" s="33"/>
      <c r="F7074" s="33"/>
      <c r="G7074" s="33"/>
      <c r="H7074" s="33"/>
      <c r="I7074" s="171"/>
      <c r="J7074" s="33"/>
      <c r="K7074" s="33"/>
      <c r="L7074" s="84">
        <v>9.2880000000000004E-2</v>
      </c>
      <c r="M7074" s="83">
        <v>6529.58</v>
      </c>
      <c r="N7074" s="83">
        <v>543.41700000000003</v>
      </c>
      <c r="O7074" s="83">
        <v>5986.17</v>
      </c>
      <c r="P7074" s="83">
        <v>1086.83</v>
      </c>
      <c r="Q7074" s="83">
        <v>7073</v>
      </c>
      <c r="R7074" s="86">
        <v>0.15365899999999999</v>
      </c>
      <c r="S7074" s="86">
        <v>0.76173900000000005</v>
      </c>
    </row>
    <row r="7075" spans="2:19" x14ac:dyDescent="0.2">
      <c r="B7075" s="33"/>
      <c r="C7075" s="171"/>
      <c r="D7075" s="33"/>
      <c r="E7075" s="33"/>
      <c r="F7075" s="33"/>
      <c r="G7075" s="33"/>
      <c r="H7075" s="33"/>
      <c r="I7075" s="171"/>
      <c r="J7075" s="33"/>
      <c r="K7075" s="33"/>
      <c r="L7075" s="84">
        <v>9.2619999999999994E-2</v>
      </c>
      <c r="M7075" s="83">
        <v>6530.2</v>
      </c>
      <c r="N7075" s="83">
        <v>543.798</v>
      </c>
      <c r="O7075" s="83">
        <v>5986.4</v>
      </c>
      <c r="P7075" s="83">
        <v>1087.5999999999999</v>
      </c>
      <c r="Q7075" s="83">
        <v>7074</v>
      </c>
      <c r="R7075" s="86">
        <v>0.15374499999999999</v>
      </c>
      <c r="S7075" s="86">
        <v>0.76202499999999995</v>
      </c>
    </row>
    <row r="7076" spans="2:19" x14ac:dyDescent="0.2">
      <c r="B7076" s="33"/>
      <c r="C7076" s="171"/>
      <c r="D7076" s="33"/>
      <c r="E7076" s="33"/>
      <c r="F7076" s="33"/>
      <c r="G7076" s="33"/>
      <c r="H7076" s="33"/>
      <c r="I7076" s="171"/>
      <c r="J7076" s="33"/>
      <c r="K7076" s="33"/>
      <c r="L7076" s="84">
        <v>9.2200000000000004E-2</v>
      </c>
      <c r="M7076" s="83">
        <v>6530.82</v>
      </c>
      <c r="N7076" s="83">
        <v>544.17899999999997</v>
      </c>
      <c r="O7076" s="83">
        <v>5986.64</v>
      </c>
      <c r="P7076" s="83">
        <v>1088.3599999999999</v>
      </c>
      <c r="Q7076" s="83">
        <v>7075</v>
      </c>
      <c r="R7076" s="86">
        <v>0.153831</v>
      </c>
      <c r="S7076" s="86">
        <v>0.76231000000000004</v>
      </c>
    </row>
    <row r="7077" spans="2:19" x14ac:dyDescent="0.2">
      <c r="B7077" s="33"/>
      <c r="C7077" s="171"/>
      <c r="D7077" s="33"/>
      <c r="E7077" s="33"/>
      <c r="F7077" s="33"/>
      <c r="G7077" s="33"/>
      <c r="H7077" s="33"/>
      <c r="I7077" s="171"/>
      <c r="J7077" s="33"/>
      <c r="K7077" s="33"/>
      <c r="L7077" s="84">
        <v>9.1859999999999997E-2</v>
      </c>
      <c r="M7077" s="83">
        <v>6531.44</v>
      </c>
      <c r="N7077" s="83">
        <v>544.55999999999995</v>
      </c>
      <c r="O7077" s="83">
        <v>5986.88</v>
      </c>
      <c r="P7077" s="83">
        <v>1089.1199999999999</v>
      </c>
      <c r="Q7077" s="83">
        <v>7076</v>
      </c>
      <c r="R7077" s="86">
        <v>0.153917</v>
      </c>
      <c r="S7077" s="86">
        <v>0.76259600000000005</v>
      </c>
    </row>
    <row r="7078" spans="2:19" x14ac:dyDescent="0.2">
      <c r="B7078" s="33"/>
      <c r="C7078" s="171"/>
      <c r="D7078" s="33"/>
      <c r="E7078" s="33"/>
      <c r="F7078" s="33"/>
      <c r="G7078" s="33"/>
      <c r="H7078" s="33"/>
      <c r="I7078" s="171"/>
      <c r="J7078" s="33"/>
      <c r="K7078" s="33"/>
      <c r="L7078" s="84">
        <v>9.1719999999999996E-2</v>
      </c>
      <c r="M7078" s="83">
        <v>6532.06</v>
      </c>
      <c r="N7078" s="83">
        <v>544.94100000000003</v>
      </c>
      <c r="O7078" s="83">
        <v>5987.12</v>
      </c>
      <c r="P7078" s="83">
        <v>1089.8800000000001</v>
      </c>
      <c r="Q7078" s="83">
        <v>7077</v>
      </c>
      <c r="R7078" s="86">
        <v>0.154004</v>
      </c>
      <c r="S7078" s="86">
        <v>0.76288100000000003</v>
      </c>
    </row>
    <row r="7079" spans="2:19" x14ac:dyDescent="0.2">
      <c r="B7079" s="33"/>
      <c r="C7079" s="171"/>
      <c r="D7079" s="33"/>
      <c r="E7079" s="33"/>
      <c r="F7079" s="33"/>
      <c r="G7079" s="33"/>
      <c r="H7079" s="33"/>
      <c r="I7079" s="171"/>
      <c r="J7079" s="33"/>
      <c r="K7079" s="33"/>
      <c r="L7079" s="84">
        <v>9.1179999999999997E-2</v>
      </c>
      <c r="M7079" s="83">
        <v>6532.68</v>
      </c>
      <c r="N7079" s="83">
        <v>545.32299999999998</v>
      </c>
      <c r="O7079" s="83">
        <v>5987.35</v>
      </c>
      <c r="P7079" s="83">
        <v>1090.6500000000001</v>
      </c>
      <c r="Q7079" s="83">
        <v>7078</v>
      </c>
      <c r="R7079" s="86">
        <v>0.15409</v>
      </c>
      <c r="S7079" s="86">
        <v>0.76316600000000001</v>
      </c>
    </row>
    <row r="7080" spans="2:19" x14ac:dyDescent="0.2">
      <c r="B7080" s="33"/>
      <c r="C7080" s="171"/>
      <c r="D7080" s="33"/>
      <c r="E7080" s="33"/>
      <c r="F7080" s="33"/>
      <c r="G7080" s="33"/>
      <c r="H7080" s="33"/>
      <c r="I7080" s="171"/>
      <c r="J7080" s="33"/>
      <c r="K7080" s="33"/>
      <c r="L7080" s="84">
        <v>9.1160000000000005E-2</v>
      </c>
      <c r="M7080" s="83">
        <v>6533.3</v>
      </c>
      <c r="N7080" s="83">
        <v>545.70500000000004</v>
      </c>
      <c r="O7080" s="83">
        <v>5987.59</v>
      </c>
      <c r="P7080" s="83">
        <v>1091.4100000000001</v>
      </c>
      <c r="Q7080" s="83">
        <v>7079</v>
      </c>
      <c r="R7080" s="86">
        <v>0.15417600000000001</v>
      </c>
      <c r="S7080" s="86">
        <v>0.76345099999999999</v>
      </c>
    </row>
    <row r="7081" spans="2:19" x14ac:dyDescent="0.2">
      <c r="B7081" s="33"/>
      <c r="C7081" s="171"/>
      <c r="D7081" s="33"/>
      <c r="E7081" s="33"/>
      <c r="F7081" s="33"/>
      <c r="G7081" s="33"/>
      <c r="H7081" s="33"/>
      <c r="I7081" s="171"/>
      <c r="J7081" s="33"/>
      <c r="K7081" s="33"/>
      <c r="L7081" s="84">
        <v>9.0340000000000004E-2</v>
      </c>
      <c r="M7081" s="83">
        <v>6533.91</v>
      </c>
      <c r="N7081" s="83">
        <v>546.08699999999999</v>
      </c>
      <c r="O7081" s="83">
        <v>5987.83</v>
      </c>
      <c r="P7081" s="83">
        <v>1092.17</v>
      </c>
      <c r="Q7081" s="83">
        <v>7080</v>
      </c>
      <c r="R7081" s="86">
        <v>0.15426200000000001</v>
      </c>
      <c r="S7081" s="86">
        <v>0.76373599999999997</v>
      </c>
    </row>
    <row r="7082" spans="2:19" x14ac:dyDescent="0.2">
      <c r="B7082" s="33"/>
      <c r="C7082" s="171"/>
      <c r="D7082" s="33"/>
      <c r="E7082" s="33"/>
      <c r="F7082" s="33"/>
      <c r="G7082" s="33"/>
      <c r="H7082" s="33"/>
      <c r="I7082" s="171"/>
      <c r="J7082" s="33"/>
      <c r="K7082" s="33"/>
      <c r="L7082" s="84">
        <v>9.0160000000000004E-2</v>
      </c>
      <c r="M7082" s="83">
        <v>6534.53</v>
      </c>
      <c r="N7082" s="83">
        <v>546.46900000000005</v>
      </c>
      <c r="O7082" s="83">
        <v>5988.06</v>
      </c>
      <c r="P7082" s="83">
        <v>1092.94</v>
      </c>
      <c r="Q7082" s="83">
        <v>7081</v>
      </c>
      <c r="R7082" s="86">
        <v>0.15434800000000001</v>
      </c>
      <c r="S7082" s="86">
        <v>0.76402199999999998</v>
      </c>
    </row>
    <row r="7083" spans="2:19" x14ac:dyDescent="0.2">
      <c r="B7083" s="33"/>
      <c r="C7083" s="171"/>
      <c r="D7083" s="33"/>
      <c r="E7083" s="33"/>
      <c r="F7083" s="33"/>
      <c r="G7083" s="33"/>
      <c r="H7083" s="33"/>
      <c r="I7083" s="171"/>
      <c r="J7083" s="33"/>
      <c r="K7083" s="33"/>
      <c r="L7083" s="84">
        <v>8.9889999999999998E-2</v>
      </c>
      <c r="M7083" s="83">
        <v>6535.15</v>
      </c>
      <c r="N7083" s="83">
        <v>546.851</v>
      </c>
      <c r="O7083" s="83">
        <v>5988.3</v>
      </c>
      <c r="P7083" s="83">
        <v>1093.7</v>
      </c>
      <c r="Q7083" s="83">
        <v>7082</v>
      </c>
      <c r="R7083" s="86">
        <v>0.15443399999999999</v>
      </c>
      <c r="S7083" s="86">
        <v>0.76430699999999996</v>
      </c>
    </row>
    <row r="7084" spans="2:19" x14ac:dyDescent="0.2">
      <c r="B7084" s="33"/>
      <c r="C7084" s="171"/>
      <c r="D7084" s="33"/>
      <c r="E7084" s="33"/>
      <c r="F7084" s="33"/>
      <c r="G7084" s="33"/>
      <c r="H7084" s="33"/>
      <c r="I7084" s="171"/>
      <c r="J7084" s="33"/>
      <c r="K7084" s="33"/>
      <c r="L7084" s="84">
        <v>8.9749999999999996E-2</v>
      </c>
      <c r="M7084" s="83">
        <v>6535.77</v>
      </c>
      <c r="N7084" s="83">
        <v>547.23299999999995</v>
      </c>
      <c r="O7084" s="83">
        <v>5988.53</v>
      </c>
      <c r="P7084" s="83">
        <v>1094.47</v>
      </c>
      <c r="Q7084" s="83">
        <v>7083</v>
      </c>
      <c r="R7084" s="86">
        <v>0.15451999999999999</v>
      </c>
      <c r="S7084" s="86">
        <v>0.76459100000000002</v>
      </c>
    </row>
    <row r="7085" spans="2:19" x14ac:dyDescent="0.2">
      <c r="B7085" s="33"/>
      <c r="C7085" s="171"/>
      <c r="D7085" s="33"/>
      <c r="E7085" s="33"/>
      <c r="F7085" s="33"/>
      <c r="G7085" s="33"/>
      <c r="H7085" s="33"/>
      <c r="I7085" s="171"/>
      <c r="J7085" s="33"/>
      <c r="K7085" s="33"/>
      <c r="L7085" s="84">
        <v>8.9709999999999998E-2</v>
      </c>
      <c r="M7085" s="83">
        <v>6536.38</v>
      </c>
      <c r="N7085" s="83">
        <v>547.61599999999999</v>
      </c>
      <c r="O7085" s="83">
        <v>5988.77</v>
      </c>
      <c r="P7085" s="83">
        <v>1095.23</v>
      </c>
      <c r="Q7085" s="83">
        <v>7084</v>
      </c>
      <c r="R7085" s="86">
        <v>0.15460599999999999</v>
      </c>
      <c r="S7085" s="86">
        <v>0.764876</v>
      </c>
    </row>
    <row r="7086" spans="2:19" x14ac:dyDescent="0.2">
      <c r="B7086" s="33"/>
      <c r="C7086" s="171"/>
      <c r="D7086" s="33"/>
      <c r="E7086" s="33"/>
      <c r="F7086" s="33"/>
      <c r="G7086" s="33"/>
      <c r="H7086" s="33"/>
      <c r="I7086" s="171"/>
      <c r="J7086" s="33"/>
      <c r="K7086" s="33"/>
      <c r="L7086" s="84">
        <v>8.9599999999999999E-2</v>
      </c>
      <c r="M7086" s="83">
        <v>6537</v>
      </c>
      <c r="N7086" s="83">
        <v>547.99800000000005</v>
      </c>
      <c r="O7086" s="83">
        <v>5989</v>
      </c>
      <c r="P7086" s="83">
        <v>1096</v>
      </c>
      <c r="Q7086" s="83">
        <v>7085</v>
      </c>
      <c r="R7086" s="86">
        <v>0.154692</v>
      </c>
      <c r="S7086" s="86">
        <v>0.76530399999999998</v>
      </c>
    </row>
    <row r="7087" spans="2:19" x14ac:dyDescent="0.2">
      <c r="B7087" s="33"/>
      <c r="C7087" s="171"/>
      <c r="D7087" s="33"/>
      <c r="E7087" s="33"/>
      <c r="F7087" s="33"/>
      <c r="G7087" s="33"/>
      <c r="H7087" s="33"/>
      <c r="I7087" s="171"/>
      <c r="J7087" s="33"/>
      <c r="K7087" s="33"/>
      <c r="L7087" s="84">
        <v>8.9599999999999999E-2</v>
      </c>
      <c r="M7087" s="83">
        <v>6537.62</v>
      </c>
      <c r="N7087" s="83">
        <v>548.38099999999997</v>
      </c>
      <c r="O7087" s="83">
        <v>5989.24</v>
      </c>
      <c r="P7087" s="83">
        <v>1096.76</v>
      </c>
      <c r="Q7087" s="83">
        <v>7086</v>
      </c>
      <c r="R7087" s="86">
        <v>0.154779</v>
      </c>
      <c r="S7087" s="86">
        <v>0.76530399999999998</v>
      </c>
    </row>
    <row r="7088" spans="2:19" x14ac:dyDescent="0.2">
      <c r="B7088" s="33"/>
      <c r="C7088" s="171"/>
      <c r="D7088" s="33"/>
      <c r="E7088" s="33"/>
      <c r="F7088" s="33"/>
      <c r="G7088" s="33"/>
      <c r="H7088" s="33"/>
      <c r="I7088" s="171"/>
      <c r="J7088" s="33"/>
      <c r="K7088" s="33"/>
      <c r="L7088" s="84">
        <v>8.9289999999999994E-2</v>
      </c>
      <c r="M7088" s="83">
        <v>6538.24</v>
      </c>
      <c r="N7088" s="83">
        <v>548.76400000000001</v>
      </c>
      <c r="O7088" s="83">
        <v>5989.47</v>
      </c>
      <c r="P7088" s="83">
        <v>1097.53</v>
      </c>
      <c r="Q7088" s="83">
        <v>7087</v>
      </c>
      <c r="R7088" s="86">
        <v>0.154865</v>
      </c>
      <c r="S7088" s="86">
        <v>0.76573100000000005</v>
      </c>
    </row>
    <row r="7089" spans="2:19" x14ac:dyDescent="0.2">
      <c r="B7089" s="33"/>
      <c r="C7089" s="171"/>
      <c r="D7089" s="33"/>
      <c r="E7089" s="33"/>
      <c r="F7089" s="33"/>
      <c r="G7089" s="33"/>
      <c r="H7089" s="33"/>
      <c r="I7089" s="171"/>
      <c r="J7089" s="33"/>
      <c r="K7089" s="33"/>
      <c r="L7089" s="84">
        <v>8.9230000000000004E-2</v>
      </c>
      <c r="M7089" s="83">
        <v>6538.85</v>
      </c>
      <c r="N7089" s="83">
        <v>549.14700000000005</v>
      </c>
      <c r="O7089" s="83">
        <v>5989.71</v>
      </c>
      <c r="P7089" s="83">
        <v>1098.29</v>
      </c>
      <c r="Q7089" s="83">
        <v>7088</v>
      </c>
      <c r="R7089" s="86">
        <v>0.15495100000000001</v>
      </c>
      <c r="S7089" s="86">
        <v>0.766015</v>
      </c>
    </row>
    <row r="7090" spans="2:19" x14ac:dyDescent="0.2">
      <c r="B7090" s="33"/>
      <c r="C7090" s="171"/>
      <c r="D7090" s="33"/>
      <c r="E7090" s="33"/>
      <c r="F7090" s="33"/>
      <c r="G7090" s="33"/>
      <c r="H7090" s="33"/>
      <c r="I7090" s="171"/>
      <c r="J7090" s="33"/>
      <c r="K7090" s="33"/>
      <c r="L7090" s="84">
        <v>8.9160000000000003E-2</v>
      </c>
      <c r="M7090" s="83">
        <v>6539.47</v>
      </c>
      <c r="N7090" s="83">
        <v>549.53</v>
      </c>
      <c r="O7090" s="83">
        <v>5989.94</v>
      </c>
      <c r="P7090" s="83">
        <v>1099.06</v>
      </c>
      <c r="Q7090" s="83">
        <v>7089</v>
      </c>
      <c r="R7090" s="86">
        <v>0.15503700000000001</v>
      </c>
      <c r="S7090" s="86">
        <v>0.76658400000000004</v>
      </c>
    </row>
    <row r="7091" spans="2:19" x14ac:dyDescent="0.2">
      <c r="B7091" s="33"/>
      <c r="C7091" s="171"/>
      <c r="D7091" s="33"/>
      <c r="E7091" s="33"/>
      <c r="F7091" s="33"/>
      <c r="G7091" s="33"/>
      <c r="H7091" s="33"/>
      <c r="I7091" s="171"/>
      <c r="J7091" s="33"/>
      <c r="K7091" s="33"/>
      <c r="L7091" s="84">
        <v>8.9160000000000003E-2</v>
      </c>
      <c r="M7091" s="83">
        <v>6540.09</v>
      </c>
      <c r="N7091" s="83">
        <v>549.91300000000001</v>
      </c>
      <c r="O7091" s="83">
        <v>5990.17</v>
      </c>
      <c r="P7091" s="83">
        <v>1099.83</v>
      </c>
      <c r="Q7091" s="83">
        <v>7090</v>
      </c>
      <c r="R7091" s="86">
        <v>0.15512400000000001</v>
      </c>
      <c r="S7091" s="86">
        <v>0.76658400000000004</v>
      </c>
    </row>
    <row r="7092" spans="2:19" x14ac:dyDescent="0.2">
      <c r="B7092" s="33"/>
      <c r="C7092" s="171"/>
      <c r="D7092" s="33"/>
      <c r="E7092" s="33"/>
      <c r="F7092" s="33"/>
      <c r="G7092" s="33"/>
      <c r="H7092" s="33"/>
      <c r="I7092" s="171"/>
      <c r="J7092" s="33"/>
      <c r="K7092" s="33"/>
      <c r="L7092" s="84">
        <v>8.9160000000000003E-2</v>
      </c>
      <c r="M7092" s="83">
        <v>6540.7</v>
      </c>
      <c r="N7092" s="83">
        <v>550.29700000000003</v>
      </c>
      <c r="O7092" s="83">
        <v>5990.41</v>
      </c>
      <c r="P7092" s="83">
        <v>1100.5899999999999</v>
      </c>
      <c r="Q7092" s="83">
        <v>7091</v>
      </c>
      <c r="R7092" s="86">
        <v>0.15520999999999999</v>
      </c>
      <c r="S7092" s="86">
        <v>0.76658400000000004</v>
      </c>
    </row>
    <row r="7093" spans="2:19" x14ac:dyDescent="0.2">
      <c r="B7093" s="33"/>
      <c r="C7093" s="171"/>
      <c r="D7093" s="33"/>
      <c r="E7093" s="33"/>
      <c r="F7093" s="33"/>
      <c r="G7093" s="33"/>
      <c r="H7093" s="33"/>
      <c r="I7093" s="171"/>
      <c r="J7093" s="33"/>
      <c r="K7093" s="33"/>
      <c r="L7093" s="84">
        <v>8.8889999999999997E-2</v>
      </c>
      <c r="M7093" s="83">
        <v>6541.32</v>
      </c>
      <c r="N7093" s="83">
        <v>550.67999999999995</v>
      </c>
      <c r="O7093" s="83">
        <v>5990.64</v>
      </c>
      <c r="P7093" s="83">
        <v>1101.3599999999999</v>
      </c>
      <c r="Q7093" s="83">
        <v>7092</v>
      </c>
      <c r="R7093" s="86">
        <v>0.15529599999999999</v>
      </c>
      <c r="S7093" s="86">
        <v>0.76758000000000004</v>
      </c>
    </row>
    <row r="7094" spans="2:19" x14ac:dyDescent="0.2">
      <c r="B7094" s="33"/>
      <c r="C7094" s="171"/>
      <c r="D7094" s="33"/>
      <c r="E7094" s="33"/>
      <c r="F7094" s="33"/>
      <c r="G7094" s="33"/>
      <c r="H7094" s="33"/>
      <c r="I7094" s="171"/>
      <c r="J7094" s="33"/>
      <c r="K7094" s="33"/>
      <c r="L7094" s="84">
        <v>8.8889999999999997E-2</v>
      </c>
      <c r="M7094" s="83">
        <v>6541.94</v>
      </c>
      <c r="N7094" s="83">
        <v>551.06399999999996</v>
      </c>
      <c r="O7094" s="83">
        <v>5990.87</v>
      </c>
      <c r="P7094" s="83">
        <v>1102.1300000000001</v>
      </c>
      <c r="Q7094" s="83">
        <v>7093</v>
      </c>
      <c r="R7094" s="86">
        <v>0.15538199999999999</v>
      </c>
      <c r="S7094" s="86">
        <v>0.76758000000000004</v>
      </c>
    </row>
    <row r="7095" spans="2:19" x14ac:dyDescent="0.2">
      <c r="B7095" s="33"/>
      <c r="C7095" s="171"/>
      <c r="D7095" s="33"/>
      <c r="E7095" s="33"/>
      <c r="F7095" s="33"/>
      <c r="G7095" s="33"/>
      <c r="H7095" s="33"/>
      <c r="I7095" s="171"/>
      <c r="J7095" s="33"/>
      <c r="K7095" s="33"/>
      <c r="L7095" s="84">
        <v>8.8889999999999997E-2</v>
      </c>
      <c r="M7095" s="83">
        <v>6542.55</v>
      </c>
      <c r="N7095" s="83">
        <v>551.44799999999998</v>
      </c>
      <c r="O7095" s="83">
        <v>5991.1</v>
      </c>
      <c r="P7095" s="83">
        <v>1102.9000000000001</v>
      </c>
      <c r="Q7095" s="83">
        <v>7094</v>
      </c>
      <c r="R7095" s="86">
        <v>0.155469</v>
      </c>
      <c r="S7095" s="86">
        <v>0.76758000000000004</v>
      </c>
    </row>
    <row r="7096" spans="2:19" x14ac:dyDescent="0.2">
      <c r="B7096" s="33"/>
      <c r="C7096" s="171"/>
      <c r="D7096" s="33"/>
      <c r="E7096" s="33"/>
      <c r="F7096" s="33"/>
      <c r="G7096" s="33"/>
      <c r="H7096" s="33"/>
      <c r="I7096" s="171"/>
      <c r="J7096" s="33"/>
      <c r="K7096" s="33"/>
      <c r="L7096" s="84">
        <v>8.8889999999999997E-2</v>
      </c>
      <c r="M7096" s="83">
        <v>6543.17</v>
      </c>
      <c r="N7096" s="83">
        <v>551.83199999999999</v>
      </c>
      <c r="O7096" s="83">
        <v>5991.34</v>
      </c>
      <c r="P7096" s="83">
        <v>1103.6600000000001</v>
      </c>
      <c r="Q7096" s="83">
        <v>7095</v>
      </c>
      <c r="R7096" s="86">
        <v>0.155555</v>
      </c>
      <c r="S7096" s="86">
        <v>0.76758000000000004</v>
      </c>
    </row>
    <row r="7097" spans="2:19" x14ac:dyDescent="0.2">
      <c r="B7097" s="33"/>
      <c r="C7097" s="171"/>
      <c r="D7097" s="33"/>
      <c r="E7097" s="33"/>
      <c r="F7097" s="33"/>
      <c r="G7097" s="33"/>
      <c r="H7097" s="33"/>
      <c r="I7097" s="171"/>
      <c r="J7097" s="33"/>
      <c r="K7097" s="33"/>
      <c r="L7097" s="84">
        <v>8.8830000000000006E-2</v>
      </c>
      <c r="M7097" s="83">
        <v>6543.78</v>
      </c>
      <c r="N7097" s="83">
        <v>552.21600000000001</v>
      </c>
      <c r="O7097" s="83">
        <v>5991.57</v>
      </c>
      <c r="P7097" s="83">
        <v>1104.43</v>
      </c>
      <c r="Q7097" s="83">
        <v>7096</v>
      </c>
      <c r="R7097" s="86">
        <v>0.155641</v>
      </c>
      <c r="S7097" s="86">
        <v>0.76829000000000003</v>
      </c>
    </row>
    <row r="7098" spans="2:19" x14ac:dyDescent="0.2">
      <c r="B7098" s="33"/>
      <c r="C7098" s="171"/>
      <c r="D7098" s="33"/>
      <c r="E7098" s="33"/>
      <c r="F7098" s="33"/>
      <c r="G7098" s="33"/>
      <c r="H7098" s="33"/>
      <c r="I7098" s="171"/>
      <c r="J7098" s="33"/>
      <c r="K7098" s="33"/>
      <c r="L7098" s="84">
        <v>8.856E-2</v>
      </c>
      <c r="M7098" s="83">
        <v>6544.4</v>
      </c>
      <c r="N7098" s="83">
        <v>552.6</v>
      </c>
      <c r="O7098" s="83">
        <v>5991.8</v>
      </c>
      <c r="P7098" s="83">
        <v>1105.2</v>
      </c>
      <c r="Q7098" s="83">
        <v>7097</v>
      </c>
      <c r="R7098" s="86">
        <v>0.15572800000000001</v>
      </c>
      <c r="S7098" s="86">
        <v>0.76857399999999998</v>
      </c>
    </row>
    <row r="7099" spans="2:19" x14ac:dyDescent="0.2">
      <c r="B7099" s="33"/>
      <c r="C7099" s="171"/>
      <c r="D7099" s="33"/>
      <c r="E7099" s="33"/>
      <c r="F7099" s="33"/>
      <c r="G7099" s="33"/>
      <c r="H7099" s="33"/>
      <c r="I7099" s="171"/>
      <c r="J7099" s="33"/>
      <c r="K7099" s="33"/>
      <c r="L7099" s="84">
        <v>8.8270000000000001E-2</v>
      </c>
      <c r="M7099" s="83">
        <v>6545.02</v>
      </c>
      <c r="N7099" s="83">
        <v>552.98500000000001</v>
      </c>
      <c r="O7099" s="83">
        <v>5992.03</v>
      </c>
      <c r="P7099" s="83">
        <v>1105.97</v>
      </c>
      <c r="Q7099" s="83">
        <v>7098</v>
      </c>
      <c r="R7099" s="86">
        <v>0.15581400000000001</v>
      </c>
      <c r="S7099" s="86">
        <v>0.76885800000000004</v>
      </c>
    </row>
    <row r="7100" spans="2:19" x14ac:dyDescent="0.2">
      <c r="B7100" s="33"/>
      <c r="C7100" s="171"/>
      <c r="D7100" s="33"/>
      <c r="E7100" s="33"/>
      <c r="F7100" s="33"/>
      <c r="G7100" s="33"/>
      <c r="H7100" s="33"/>
      <c r="I7100" s="171"/>
      <c r="J7100" s="33"/>
      <c r="K7100" s="33"/>
      <c r="L7100" s="84">
        <v>8.8169999999999998E-2</v>
      </c>
      <c r="M7100" s="83">
        <v>6545.63</v>
      </c>
      <c r="N7100" s="83">
        <v>553.36900000000003</v>
      </c>
      <c r="O7100" s="83">
        <v>5992.26</v>
      </c>
      <c r="P7100" s="83">
        <v>1106.74</v>
      </c>
      <c r="Q7100" s="83">
        <v>7099</v>
      </c>
      <c r="R7100" s="86">
        <v>0.15590100000000001</v>
      </c>
      <c r="S7100" s="86">
        <v>0.76914199999999999</v>
      </c>
    </row>
    <row r="7101" spans="2:19" x14ac:dyDescent="0.2">
      <c r="B7101" s="33"/>
      <c r="C7101" s="171"/>
      <c r="D7101" s="33"/>
      <c r="E7101" s="33"/>
      <c r="F7101" s="33"/>
      <c r="G7101" s="33"/>
      <c r="H7101" s="33"/>
      <c r="I7101" s="171"/>
      <c r="J7101" s="33"/>
      <c r="K7101" s="33"/>
      <c r="L7101" s="84">
        <v>8.7980000000000003E-2</v>
      </c>
      <c r="M7101" s="83">
        <v>6546.25</v>
      </c>
      <c r="N7101" s="83">
        <v>553.75400000000002</v>
      </c>
      <c r="O7101" s="83">
        <v>5992.49</v>
      </c>
      <c r="P7101" s="83">
        <v>1107.51</v>
      </c>
      <c r="Q7101" s="83">
        <v>7100</v>
      </c>
      <c r="R7101" s="86">
        <v>0.15598699999999999</v>
      </c>
      <c r="S7101" s="86">
        <v>0.76942600000000005</v>
      </c>
    </row>
    <row r="7102" spans="2:19" x14ac:dyDescent="0.2">
      <c r="B7102" s="33"/>
      <c r="C7102" s="171"/>
      <c r="D7102" s="33"/>
      <c r="E7102" s="33"/>
      <c r="F7102" s="33"/>
      <c r="G7102" s="33"/>
      <c r="H7102" s="33"/>
      <c r="I7102" s="171"/>
      <c r="J7102" s="33"/>
      <c r="K7102" s="33"/>
      <c r="L7102" s="84">
        <v>8.7790000000000007E-2</v>
      </c>
      <c r="M7102" s="83">
        <v>6546.86</v>
      </c>
      <c r="N7102" s="83">
        <v>554.13900000000001</v>
      </c>
      <c r="O7102" s="83">
        <v>5992.72</v>
      </c>
      <c r="P7102" s="83">
        <v>1108.28</v>
      </c>
      <c r="Q7102" s="83">
        <v>7101</v>
      </c>
      <c r="R7102" s="86">
        <v>0.15607299999999999</v>
      </c>
      <c r="S7102" s="86">
        <v>0.76971000000000001</v>
      </c>
    </row>
    <row r="7103" spans="2:19" x14ac:dyDescent="0.2">
      <c r="B7103" s="33"/>
      <c r="C7103" s="171"/>
      <c r="D7103" s="33"/>
      <c r="E7103" s="33"/>
      <c r="F7103" s="33"/>
      <c r="G7103" s="33"/>
      <c r="H7103" s="33"/>
      <c r="I7103" s="171"/>
      <c r="J7103" s="33"/>
      <c r="K7103" s="33"/>
      <c r="L7103" s="84">
        <v>8.7540000000000007E-2</v>
      </c>
      <c r="M7103" s="83">
        <v>6547.48</v>
      </c>
      <c r="N7103" s="83">
        <v>554.524</v>
      </c>
      <c r="O7103" s="83">
        <v>5992.95</v>
      </c>
      <c r="P7103" s="83">
        <v>1109.05</v>
      </c>
      <c r="Q7103" s="83">
        <v>7102</v>
      </c>
      <c r="R7103" s="86">
        <v>0.15615999999999999</v>
      </c>
      <c r="S7103" s="86">
        <v>0.76999399999999996</v>
      </c>
    </row>
    <row r="7104" spans="2:19" x14ac:dyDescent="0.2">
      <c r="B7104" s="33"/>
      <c r="C7104" s="171"/>
      <c r="D7104" s="33"/>
      <c r="E7104" s="33"/>
      <c r="F7104" s="33"/>
      <c r="G7104" s="33"/>
      <c r="H7104" s="33"/>
      <c r="I7104" s="171"/>
      <c r="J7104" s="33"/>
      <c r="K7104" s="33"/>
      <c r="L7104" s="84">
        <v>8.7510000000000004E-2</v>
      </c>
      <c r="M7104" s="83">
        <v>6548.09</v>
      </c>
      <c r="N7104" s="83">
        <v>554.90899999999999</v>
      </c>
      <c r="O7104" s="83">
        <v>5993.18</v>
      </c>
      <c r="P7104" s="83">
        <v>1109.82</v>
      </c>
      <c r="Q7104" s="83">
        <v>7103</v>
      </c>
      <c r="R7104" s="86">
        <v>0.156246</v>
      </c>
      <c r="S7104" s="86">
        <v>0.77027699999999999</v>
      </c>
    </row>
    <row r="7105" spans="2:19" x14ac:dyDescent="0.2">
      <c r="B7105" s="33"/>
      <c r="C7105" s="171"/>
      <c r="D7105" s="33"/>
      <c r="E7105" s="33"/>
      <c r="F7105" s="33"/>
      <c r="G7105" s="33"/>
      <c r="H7105" s="33"/>
      <c r="I7105" s="171"/>
      <c r="J7105" s="33"/>
      <c r="K7105" s="33"/>
      <c r="L7105" s="84">
        <v>8.7290000000000006E-2</v>
      </c>
      <c r="M7105" s="83">
        <v>6548.71</v>
      </c>
      <c r="N7105" s="83">
        <v>555.29399999999998</v>
      </c>
      <c r="O7105" s="83">
        <v>5993.41</v>
      </c>
      <c r="P7105" s="83">
        <v>1110.5899999999999</v>
      </c>
      <c r="Q7105" s="83">
        <v>7104</v>
      </c>
      <c r="R7105" s="86">
        <v>0.156333</v>
      </c>
      <c r="S7105" s="86">
        <v>0.77056100000000005</v>
      </c>
    </row>
    <row r="7106" spans="2:19" x14ac:dyDescent="0.2">
      <c r="B7106" s="33"/>
      <c r="C7106" s="171"/>
      <c r="D7106" s="33"/>
      <c r="E7106" s="33"/>
      <c r="F7106" s="33"/>
      <c r="G7106" s="33"/>
      <c r="H7106" s="33"/>
      <c r="I7106" s="171"/>
      <c r="J7106" s="33"/>
      <c r="K7106" s="33"/>
      <c r="L7106" s="84">
        <v>8.6860000000000007E-2</v>
      </c>
      <c r="M7106" s="83">
        <v>6549.32</v>
      </c>
      <c r="N7106" s="83">
        <v>555.67999999999995</v>
      </c>
      <c r="O7106" s="83">
        <v>5993.64</v>
      </c>
      <c r="P7106" s="83">
        <v>1111.3599999999999</v>
      </c>
      <c r="Q7106" s="83">
        <v>7105</v>
      </c>
      <c r="R7106" s="86">
        <v>0.156419</v>
      </c>
      <c r="S7106" s="86">
        <v>0.770845</v>
      </c>
    </row>
    <row r="7107" spans="2:19" x14ac:dyDescent="0.2">
      <c r="B7107" s="33"/>
      <c r="C7107" s="171"/>
      <c r="D7107" s="33"/>
      <c r="E7107" s="33"/>
      <c r="F7107" s="33"/>
      <c r="G7107" s="33"/>
      <c r="H7107" s="33"/>
      <c r="I7107" s="171"/>
      <c r="J7107" s="33"/>
      <c r="K7107" s="33"/>
      <c r="L7107" s="84">
        <v>8.6840000000000001E-2</v>
      </c>
      <c r="M7107" s="83">
        <v>6549.93</v>
      </c>
      <c r="N7107" s="83">
        <v>556.06500000000005</v>
      </c>
      <c r="O7107" s="83">
        <v>5993.87</v>
      </c>
      <c r="P7107" s="83">
        <v>1112.1300000000001</v>
      </c>
      <c r="Q7107" s="83">
        <v>7106</v>
      </c>
      <c r="R7107" s="86">
        <v>0.15650600000000001</v>
      </c>
      <c r="S7107" s="86">
        <v>0.77112800000000004</v>
      </c>
    </row>
    <row r="7108" spans="2:19" x14ac:dyDescent="0.2">
      <c r="B7108" s="33"/>
      <c r="C7108" s="171"/>
      <c r="D7108" s="33"/>
      <c r="E7108" s="33"/>
      <c r="F7108" s="33"/>
      <c r="G7108" s="33"/>
      <c r="H7108" s="33"/>
      <c r="I7108" s="171"/>
      <c r="J7108" s="33"/>
      <c r="K7108" s="33"/>
      <c r="L7108" s="84">
        <v>8.6819999999999994E-2</v>
      </c>
      <c r="M7108" s="83">
        <v>6550.55</v>
      </c>
      <c r="N7108" s="83">
        <v>556.45100000000002</v>
      </c>
      <c r="O7108" s="83">
        <v>5994.1</v>
      </c>
      <c r="P7108" s="83">
        <v>1112.9000000000001</v>
      </c>
      <c r="Q7108" s="83">
        <v>7107</v>
      </c>
      <c r="R7108" s="86">
        <v>0.15659200000000001</v>
      </c>
      <c r="S7108" s="86">
        <v>0.77141199999999999</v>
      </c>
    </row>
    <row r="7109" spans="2:19" x14ac:dyDescent="0.2">
      <c r="B7109" s="33"/>
      <c r="C7109" s="171"/>
      <c r="D7109" s="33"/>
      <c r="E7109" s="33"/>
      <c r="F7109" s="33"/>
      <c r="G7109" s="33"/>
      <c r="H7109" s="33"/>
      <c r="I7109" s="171"/>
      <c r="J7109" s="33"/>
      <c r="K7109" s="33"/>
      <c r="L7109" s="84">
        <v>8.6389999999999995E-2</v>
      </c>
      <c r="M7109" s="83">
        <v>6551.16</v>
      </c>
      <c r="N7109" s="83">
        <v>556.83699999999999</v>
      </c>
      <c r="O7109" s="83">
        <v>5994.33</v>
      </c>
      <c r="P7109" s="83">
        <v>1113.67</v>
      </c>
      <c r="Q7109" s="83">
        <v>7108</v>
      </c>
      <c r="R7109" s="86">
        <v>0.15667900000000001</v>
      </c>
      <c r="S7109" s="86">
        <v>0.77169500000000002</v>
      </c>
    </row>
    <row r="7110" spans="2:19" x14ac:dyDescent="0.2">
      <c r="B7110" s="33"/>
      <c r="C7110" s="171"/>
      <c r="D7110" s="33"/>
      <c r="E7110" s="33"/>
      <c r="F7110" s="33"/>
      <c r="G7110" s="33"/>
      <c r="H7110" s="33"/>
      <c r="I7110" s="171"/>
      <c r="J7110" s="33"/>
      <c r="K7110" s="33"/>
      <c r="L7110" s="84">
        <v>8.5559999999999997E-2</v>
      </c>
      <c r="M7110" s="83">
        <v>6551.78</v>
      </c>
      <c r="N7110" s="83">
        <v>557.22299999999996</v>
      </c>
      <c r="O7110" s="83">
        <v>5994.55</v>
      </c>
      <c r="P7110" s="83">
        <v>1114.45</v>
      </c>
      <c r="Q7110" s="83">
        <v>7109</v>
      </c>
      <c r="R7110" s="86">
        <v>0.15676499999999999</v>
      </c>
      <c r="S7110" s="86">
        <v>0.77197800000000005</v>
      </c>
    </row>
    <row r="7111" spans="2:19" x14ac:dyDescent="0.2">
      <c r="B7111" s="33"/>
      <c r="C7111" s="171"/>
      <c r="D7111" s="33"/>
      <c r="E7111" s="33"/>
      <c r="F7111" s="33"/>
      <c r="G7111" s="33"/>
      <c r="H7111" s="33"/>
      <c r="I7111" s="171"/>
      <c r="J7111" s="33"/>
      <c r="K7111" s="33"/>
      <c r="L7111" s="84">
        <v>8.4820000000000007E-2</v>
      </c>
      <c r="M7111" s="83">
        <v>6552.39</v>
      </c>
      <c r="N7111" s="83">
        <v>557.60900000000004</v>
      </c>
      <c r="O7111" s="83">
        <v>5994.78</v>
      </c>
      <c r="P7111" s="83">
        <v>1115.22</v>
      </c>
      <c r="Q7111" s="83">
        <v>7110</v>
      </c>
      <c r="R7111" s="86">
        <v>0.15685199999999999</v>
      </c>
      <c r="S7111" s="86">
        <v>0.772262</v>
      </c>
    </row>
    <row r="7112" spans="2:19" x14ac:dyDescent="0.2">
      <c r="B7112" s="33"/>
      <c r="C7112" s="171"/>
      <c r="D7112" s="33"/>
      <c r="E7112" s="33"/>
      <c r="F7112" s="33"/>
      <c r="G7112" s="33"/>
      <c r="H7112" s="33"/>
      <c r="I7112" s="171"/>
      <c r="J7112" s="33"/>
      <c r="K7112" s="33"/>
      <c r="L7112" s="84">
        <v>8.4599999999999995E-2</v>
      </c>
      <c r="M7112" s="83">
        <v>6553</v>
      </c>
      <c r="N7112" s="83">
        <v>557.995</v>
      </c>
      <c r="O7112" s="83">
        <v>5995.01</v>
      </c>
      <c r="P7112" s="83">
        <v>1115.99</v>
      </c>
      <c r="Q7112" s="83">
        <v>7111</v>
      </c>
      <c r="R7112" s="86">
        <v>0.156939</v>
      </c>
      <c r="S7112" s="86">
        <v>0.77254500000000004</v>
      </c>
    </row>
    <row r="7113" spans="2:19" x14ac:dyDescent="0.2">
      <c r="B7113" s="33"/>
      <c r="C7113" s="171"/>
      <c r="D7113" s="33"/>
      <c r="E7113" s="33"/>
      <c r="F7113" s="33"/>
      <c r="G7113" s="33"/>
      <c r="H7113" s="33"/>
      <c r="I7113" s="171"/>
      <c r="J7113" s="33"/>
      <c r="K7113" s="33"/>
      <c r="L7113" s="84">
        <v>8.4540000000000004E-2</v>
      </c>
      <c r="M7113" s="83">
        <v>6553.62</v>
      </c>
      <c r="N7113" s="83">
        <v>558.38099999999997</v>
      </c>
      <c r="O7113" s="83">
        <v>5995.24</v>
      </c>
      <c r="P7113" s="83">
        <v>1116.76</v>
      </c>
      <c r="Q7113" s="83">
        <v>7112</v>
      </c>
      <c r="R7113" s="86">
        <v>0.157025</v>
      </c>
      <c r="S7113" s="86">
        <v>0.77282799999999996</v>
      </c>
    </row>
    <row r="7114" spans="2:19" x14ac:dyDescent="0.2">
      <c r="B7114" s="33"/>
      <c r="C7114" s="171"/>
      <c r="D7114" s="33"/>
      <c r="E7114" s="33"/>
      <c r="F7114" s="33"/>
      <c r="G7114" s="33"/>
      <c r="H7114" s="33"/>
      <c r="I7114" s="171"/>
      <c r="J7114" s="33"/>
      <c r="K7114" s="33"/>
      <c r="L7114" s="84">
        <v>8.3650000000000002E-2</v>
      </c>
      <c r="M7114" s="83">
        <v>6554.23</v>
      </c>
      <c r="N7114" s="83">
        <v>558.76800000000003</v>
      </c>
      <c r="O7114" s="83">
        <v>5995.46</v>
      </c>
      <c r="P7114" s="83">
        <v>1117.54</v>
      </c>
      <c r="Q7114" s="83">
        <v>7113</v>
      </c>
      <c r="R7114" s="86">
        <v>0.157112</v>
      </c>
      <c r="S7114" s="86">
        <v>0.77311099999999999</v>
      </c>
    </row>
    <row r="7115" spans="2:19" x14ac:dyDescent="0.2">
      <c r="B7115" s="33"/>
      <c r="C7115" s="171"/>
      <c r="D7115" s="33"/>
      <c r="E7115" s="33"/>
      <c r="F7115" s="33"/>
      <c r="G7115" s="33"/>
      <c r="H7115" s="33"/>
      <c r="I7115" s="171"/>
      <c r="J7115" s="33"/>
      <c r="K7115" s="33"/>
      <c r="L7115" s="84">
        <v>8.3559999999999995E-2</v>
      </c>
      <c r="M7115" s="83">
        <v>6554.85</v>
      </c>
      <c r="N7115" s="83">
        <v>559.15499999999997</v>
      </c>
      <c r="O7115" s="83">
        <v>5995.69</v>
      </c>
      <c r="P7115" s="83">
        <v>1118.31</v>
      </c>
      <c r="Q7115" s="83">
        <v>7114</v>
      </c>
      <c r="R7115" s="86">
        <v>0.157198</v>
      </c>
      <c r="S7115" s="86">
        <v>0.77353499999999997</v>
      </c>
    </row>
    <row r="7116" spans="2:19" x14ac:dyDescent="0.2">
      <c r="B7116" s="33"/>
      <c r="C7116" s="171"/>
      <c r="D7116" s="33"/>
      <c r="E7116" s="33"/>
      <c r="F7116" s="33"/>
      <c r="G7116" s="33"/>
      <c r="H7116" s="33"/>
      <c r="I7116" s="171"/>
      <c r="J7116" s="33"/>
      <c r="K7116" s="33"/>
      <c r="L7116" s="84">
        <v>8.3559999999999995E-2</v>
      </c>
      <c r="M7116" s="83">
        <v>6555.46</v>
      </c>
      <c r="N7116" s="83">
        <v>559.54200000000003</v>
      </c>
      <c r="O7116" s="83">
        <v>5995.92</v>
      </c>
      <c r="P7116" s="83">
        <v>1119.08</v>
      </c>
      <c r="Q7116" s="83">
        <v>7115</v>
      </c>
      <c r="R7116" s="86">
        <v>0.15728500000000001</v>
      </c>
      <c r="S7116" s="86">
        <v>0.77353499999999997</v>
      </c>
    </row>
    <row r="7117" spans="2:19" x14ac:dyDescent="0.2">
      <c r="B7117" s="33"/>
      <c r="C7117" s="171"/>
      <c r="D7117" s="33"/>
      <c r="E7117" s="33"/>
      <c r="F7117" s="33"/>
      <c r="G7117" s="33"/>
      <c r="H7117" s="33"/>
      <c r="I7117" s="171"/>
      <c r="J7117" s="33"/>
      <c r="K7117" s="33"/>
      <c r="L7117" s="84">
        <v>8.3019999999999997E-2</v>
      </c>
      <c r="M7117" s="83">
        <v>6556.07</v>
      </c>
      <c r="N7117" s="83">
        <v>559.92899999999997</v>
      </c>
      <c r="O7117" s="83">
        <v>5996.14</v>
      </c>
      <c r="P7117" s="83">
        <v>1119.8599999999999</v>
      </c>
      <c r="Q7117" s="83">
        <v>7116</v>
      </c>
      <c r="R7117" s="86">
        <v>0.15737200000000001</v>
      </c>
      <c r="S7117" s="86">
        <v>0.77395999999999998</v>
      </c>
    </row>
    <row r="7118" spans="2:19" x14ac:dyDescent="0.2">
      <c r="B7118" s="33"/>
      <c r="C7118" s="171"/>
      <c r="D7118" s="33"/>
      <c r="E7118" s="33"/>
      <c r="F7118" s="33"/>
      <c r="G7118" s="33"/>
      <c r="H7118" s="33"/>
      <c r="I7118" s="171"/>
      <c r="J7118" s="33"/>
      <c r="K7118" s="33"/>
      <c r="L7118" s="84">
        <v>8.2320000000000004E-2</v>
      </c>
      <c r="M7118" s="83">
        <v>6556.68</v>
      </c>
      <c r="N7118" s="83">
        <v>560.31600000000003</v>
      </c>
      <c r="O7118" s="83">
        <v>5996.37</v>
      </c>
      <c r="P7118" s="83">
        <v>1120.6300000000001</v>
      </c>
      <c r="Q7118" s="83">
        <v>7117</v>
      </c>
      <c r="R7118" s="86">
        <v>0.15745799999999999</v>
      </c>
      <c r="S7118" s="86">
        <v>0.77424300000000001</v>
      </c>
    </row>
    <row r="7119" spans="2:19" x14ac:dyDescent="0.2">
      <c r="B7119" s="33"/>
      <c r="C7119" s="171"/>
      <c r="D7119" s="33"/>
      <c r="E7119" s="33"/>
      <c r="F7119" s="33"/>
      <c r="G7119" s="33"/>
      <c r="H7119" s="33"/>
      <c r="I7119" s="171"/>
      <c r="J7119" s="33"/>
      <c r="K7119" s="33"/>
      <c r="L7119" s="84">
        <v>8.2170000000000007E-2</v>
      </c>
      <c r="M7119" s="83">
        <v>6557.3</v>
      </c>
      <c r="N7119" s="83">
        <v>560.70299999999997</v>
      </c>
      <c r="O7119" s="83">
        <v>5996.59</v>
      </c>
      <c r="P7119" s="83">
        <v>1121.4100000000001</v>
      </c>
      <c r="Q7119" s="83">
        <v>7118</v>
      </c>
      <c r="R7119" s="86">
        <v>0.15754499999999999</v>
      </c>
      <c r="S7119" s="86">
        <v>0.77452500000000002</v>
      </c>
    </row>
    <row r="7120" spans="2:19" x14ac:dyDescent="0.2">
      <c r="B7120" s="33"/>
      <c r="C7120" s="171"/>
      <c r="D7120" s="33"/>
      <c r="E7120" s="33"/>
      <c r="F7120" s="33"/>
      <c r="G7120" s="33"/>
      <c r="H7120" s="33"/>
      <c r="I7120" s="171"/>
      <c r="J7120" s="33"/>
      <c r="K7120" s="33"/>
      <c r="L7120" s="84">
        <v>8.1460000000000005E-2</v>
      </c>
      <c r="M7120" s="83">
        <v>6557.91</v>
      </c>
      <c r="N7120" s="83">
        <v>561.09</v>
      </c>
      <c r="O7120" s="83">
        <v>5996.82</v>
      </c>
      <c r="P7120" s="83">
        <v>1122.18</v>
      </c>
      <c r="Q7120" s="83">
        <v>7119</v>
      </c>
      <c r="R7120" s="86">
        <v>0.15763199999999999</v>
      </c>
      <c r="S7120" s="86">
        <v>0.77480800000000005</v>
      </c>
    </row>
    <row r="7121" spans="2:19" x14ac:dyDescent="0.2">
      <c r="B7121" s="33"/>
      <c r="C7121" s="171"/>
      <c r="D7121" s="33"/>
      <c r="E7121" s="33"/>
      <c r="F7121" s="33"/>
      <c r="G7121" s="33"/>
      <c r="H7121" s="33"/>
      <c r="I7121" s="171"/>
      <c r="J7121" s="33"/>
      <c r="K7121" s="33"/>
      <c r="L7121" s="84">
        <v>8.0689999999999998E-2</v>
      </c>
      <c r="M7121" s="83">
        <v>6558.52</v>
      </c>
      <c r="N7121" s="83">
        <v>561.47799999999995</v>
      </c>
      <c r="O7121" s="83">
        <v>5997.04</v>
      </c>
      <c r="P7121" s="83">
        <v>1122.96</v>
      </c>
      <c r="Q7121" s="83">
        <v>7120</v>
      </c>
      <c r="R7121" s="86">
        <v>0.157719</v>
      </c>
      <c r="S7121" s="86">
        <v>0.77509099999999997</v>
      </c>
    </row>
    <row r="7122" spans="2:19" x14ac:dyDescent="0.2">
      <c r="B7122" s="33"/>
      <c r="C7122" s="171"/>
      <c r="D7122" s="33"/>
      <c r="E7122" s="33"/>
      <c r="F7122" s="33"/>
      <c r="G7122" s="33"/>
      <c r="H7122" s="33"/>
      <c r="I7122" s="171"/>
      <c r="J7122" s="33"/>
      <c r="K7122" s="33"/>
      <c r="L7122" s="84">
        <v>8.0530000000000004E-2</v>
      </c>
      <c r="M7122" s="83">
        <v>6559.13</v>
      </c>
      <c r="N7122" s="83">
        <v>561.86599999999999</v>
      </c>
      <c r="O7122" s="83">
        <v>5997.27</v>
      </c>
      <c r="P7122" s="83">
        <v>1123.73</v>
      </c>
      <c r="Q7122" s="83">
        <v>7121</v>
      </c>
      <c r="R7122" s="86">
        <v>0.157805</v>
      </c>
      <c r="S7122" s="86">
        <v>0.77537299999999998</v>
      </c>
    </row>
    <row r="7123" spans="2:19" x14ac:dyDescent="0.2">
      <c r="B7123" s="33"/>
      <c r="C7123" s="171"/>
      <c r="D7123" s="33"/>
      <c r="E7123" s="33"/>
      <c r="F7123" s="33"/>
      <c r="G7123" s="33"/>
      <c r="H7123" s="33"/>
      <c r="I7123" s="171"/>
      <c r="J7123" s="33"/>
      <c r="K7123" s="33"/>
      <c r="L7123" s="84">
        <v>7.9920000000000005E-2</v>
      </c>
      <c r="M7123" s="83">
        <v>6559.75</v>
      </c>
      <c r="N7123" s="83">
        <v>562.25300000000004</v>
      </c>
      <c r="O7123" s="83">
        <v>5997.49</v>
      </c>
      <c r="P7123" s="83">
        <v>1124.51</v>
      </c>
      <c r="Q7123" s="83">
        <v>7122</v>
      </c>
      <c r="R7123" s="86">
        <v>0.157892</v>
      </c>
      <c r="S7123" s="86">
        <v>0.77565600000000001</v>
      </c>
    </row>
    <row r="7124" spans="2:19" x14ac:dyDescent="0.2">
      <c r="B7124" s="33"/>
      <c r="C7124" s="171"/>
      <c r="D7124" s="33"/>
      <c r="E7124" s="33"/>
      <c r="F7124" s="33"/>
      <c r="G7124" s="33"/>
      <c r="H7124" s="33"/>
      <c r="I7124" s="171"/>
      <c r="J7124" s="33"/>
      <c r="K7124" s="33"/>
      <c r="L7124" s="84">
        <v>7.9850000000000004E-2</v>
      </c>
      <c r="M7124" s="83">
        <v>6560.36</v>
      </c>
      <c r="N7124" s="83">
        <v>562.64099999999996</v>
      </c>
      <c r="O7124" s="83">
        <v>5997.72</v>
      </c>
      <c r="P7124" s="83">
        <v>1125.28</v>
      </c>
      <c r="Q7124" s="83">
        <v>7123</v>
      </c>
      <c r="R7124" s="86">
        <v>0.15797900000000001</v>
      </c>
      <c r="S7124" s="86">
        <v>0.77593800000000002</v>
      </c>
    </row>
    <row r="7125" spans="2:19" x14ac:dyDescent="0.2">
      <c r="B7125" s="33"/>
      <c r="C7125" s="171"/>
      <c r="D7125" s="33"/>
      <c r="E7125" s="33"/>
      <c r="F7125" s="33"/>
      <c r="G7125" s="33"/>
      <c r="H7125" s="33"/>
      <c r="I7125" s="171"/>
      <c r="J7125" s="33"/>
      <c r="K7125" s="33"/>
      <c r="L7125" s="84">
        <v>7.9799999999999996E-2</v>
      </c>
      <c r="M7125" s="83">
        <v>6560.97</v>
      </c>
      <c r="N7125" s="83">
        <v>563.029</v>
      </c>
      <c r="O7125" s="83">
        <v>5997.94</v>
      </c>
      <c r="P7125" s="83">
        <v>1126.06</v>
      </c>
      <c r="Q7125" s="83">
        <v>7124</v>
      </c>
      <c r="R7125" s="86">
        <v>0.15806600000000001</v>
      </c>
      <c r="S7125" s="86">
        <v>0.77622100000000005</v>
      </c>
    </row>
    <row r="7126" spans="2:19" x14ac:dyDescent="0.2">
      <c r="B7126" s="33"/>
      <c r="C7126" s="171"/>
      <c r="D7126" s="33"/>
      <c r="E7126" s="33"/>
      <c r="F7126" s="33"/>
      <c r="G7126" s="33"/>
      <c r="H7126" s="33"/>
      <c r="I7126" s="171"/>
      <c r="J7126" s="33"/>
      <c r="K7126" s="33"/>
      <c r="L7126" s="84">
        <v>7.9219999999999999E-2</v>
      </c>
      <c r="M7126" s="83">
        <v>6561.58</v>
      </c>
      <c r="N7126" s="83">
        <v>563.41800000000001</v>
      </c>
      <c r="O7126" s="83">
        <v>5998.16</v>
      </c>
      <c r="P7126" s="83">
        <v>1126.8399999999999</v>
      </c>
      <c r="Q7126" s="83">
        <v>7125</v>
      </c>
      <c r="R7126" s="86">
        <v>0.15815199999999999</v>
      </c>
      <c r="S7126" s="86">
        <v>0.77650300000000005</v>
      </c>
    </row>
    <row r="7127" spans="2:19" x14ac:dyDescent="0.2">
      <c r="B7127" s="33"/>
      <c r="C7127" s="171"/>
      <c r="D7127" s="33"/>
      <c r="E7127" s="33"/>
      <c r="F7127" s="33"/>
      <c r="G7127" s="33"/>
      <c r="H7127" s="33"/>
      <c r="I7127" s="171"/>
      <c r="J7127" s="33"/>
      <c r="K7127" s="33"/>
      <c r="L7127" s="84">
        <v>7.843E-2</v>
      </c>
      <c r="M7127" s="83">
        <v>6562.19</v>
      </c>
      <c r="N7127" s="83">
        <v>563.80600000000004</v>
      </c>
      <c r="O7127" s="83">
        <v>5998.39</v>
      </c>
      <c r="P7127" s="83">
        <v>1127.6099999999999</v>
      </c>
      <c r="Q7127" s="83">
        <v>7126</v>
      </c>
      <c r="R7127" s="86">
        <v>0.15823899999999999</v>
      </c>
      <c r="S7127" s="86">
        <v>0.77678499999999995</v>
      </c>
    </row>
    <row r="7128" spans="2:19" x14ac:dyDescent="0.2">
      <c r="B7128" s="33"/>
      <c r="C7128" s="171"/>
      <c r="D7128" s="33"/>
      <c r="E7128" s="33"/>
      <c r="F7128" s="33"/>
      <c r="G7128" s="33"/>
      <c r="H7128" s="33"/>
      <c r="I7128" s="171"/>
      <c r="J7128" s="33"/>
      <c r="K7128" s="33"/>
      <c r="L7128" s="84">
        <v>7.8310000000000005E-2</v>
      </c>
      <c r="M7128" s="83">
        <v>6562.81</v>
      </c>
      <c r="N7128" s="83">
        <v>564.19500000000005</v>
      </c>
      <c r="O7128" s="83">
        <v>5998.61</v>
      </c>
      <c r="P7128" s="83">
        <v>1128.3900000000001</v>
      </c>
      <c r="Q7128" s="83">
        <v>7127</v>
      </c>
      <c r="R7128" s="86">
        <v>0.15832599999999999</v>
      </c>
      <c r="S7128" s="86">
        <v>0.77706799999999998</v>
      </c>
    </row>
    <row r="7129" spans="2:19" x14ac:dyDescent="0.2">
      <c r="B7129" s="33"/>
      <c r="C7129" s="171"/>
      <c r="D7129" s="33"/>
      <c r="E7129" s="33"/>
      <c r="F7129" s="33"/>
      <c r="G7129" s="33"/>
      <c r="H7129" s="33"/>
      <c r="I7129" s="171"/>
      <c r="J7129" s="33"/>
      <c r="K7129" s="33"/>
      <c r="L7129" s="84">
        <v>7.7780000000000002E-2</v>
      </c>
      <c r="M7129" s="83">
        <v>6563.42</v>
      </c>
      <c r="N7129" s="83">
        <v>564.58299999999997</v>
      </c>
      <c r="O7129" s="83">
        <v>5998.83</v>
      </c>
      <c r="P7129" s="83">
        <v>1129.17</v>
      </c>
      <c r="Q7129" s="83">
        <v>7128</v>
      </c>
      <c r="R7129" s="86">
        <v>0.158413</v>
      </c>
      <c r="S7129" s="86">
        <v>0.77734999999999999</v>
      </c>
    </row>
    <row r="7130" spans="2:19" x14ac:dyDescent="0.2">
      <c r="B7130" s="33"/>
      <c r="C7130" s="171"/>
      <c r="D7130" s="33"/>
      <c r="E7130" s="33"/>
      <c r="F7130" s="33"/>
      <c r="G7130" s="33"/>
      <c r="H7130" s="33"/>
      <c r="I7130" s="171"/>
      <c r="J7130" s="33"/>
      <c r="K7130" s="33"/>
      <c r="L7130" s="84">
        <v>7.7539999999999998E-2</v>
      </c>
      <c r="M7130" s="83">
        <v>6564.03</v>
      </c>
      <c r="N7130" s="83">
        <v>564.97199999999998</v>
      </c>
      <c r="O7130" s="83">
        <v>5999.06</v>
      </c>
      <c r="P7130" s="83">
        <v>1129.94</v>
      </c>
      <c r="Q7130" s="83">
        <v>7129</v>
      </c>
      <c r="R7130" s="86">
        <v>0.1585</v>
      </c>
      <c r="S7130" s="86">
        <v>0.77763199999999999</v>
      </c>
    </row>
    <row r="7131" spans="2:19" x14ac:dyDescent="0.2">
      <c r="B7131" s="33"/>
      <c r="C7131" s="171"/>
      <c r="D7131" s="33"/>
      <c r="E7131" s="33"/>
      <c r="F7131" s="33"/>
      <c r="G7131" s="33"/>
      <c r="H7131" s="33"/>
      <c r="I7131" s="171"/>
      <c r="J7131" s="33"/>
      <c r="K7131" s="33"/>
      <c r="L7131" s="84">
        <v>7.7520000000000006E-2</v>
      </c>
      <c r="M7131" s="83">
        <v>6564.64</v>
      </c>
      <c r="N7131" s="83">
        <v>565.36099999999999</v>
      </c>
      <c r="O7131" s="83">
        <v>5999.28</v>
      </c>
      <c r="P7131" s="83">
        <v>1130.72</v>
      </c>
      <c r="Q7131" s="83">
        <v>7130</v>
      </c>
      <c r="R7131" s="86">
        <v>0.15858700000000001</v>
      </c>
      <c r="S7131" s="86">
        <v>0.77791399999999999</v>
      </c>
    </row>
    <row r="7132" spans="2:19" x14ac:dyDescent="0.2">
      <c r="B7132" s="33"/>
      <c r="C7132" s="171"/>
      <c r="D7132" s="33"/>
      <c r="E7132" s="33"/>
      <c r="F7132" s="33"/>
      <c r="G7132" s="33"/>
      <c r="H7132" s="33"/>
      <c r="I7132" s="171"/>
      <c r="J7132" s="33"/>
      <c r="K7132" s="33"/>
      <c r="L7132" s="84">
        <v>7.7499999999999999E-2</v>
      </c>
      <c r="M7132" s="83">
        <v>6565.25</v>
      </c>
      <c r="N7132" s="83">
        <v>565.75</v>
      </c>
      <c r="O7132" s="83">
        <v>5999.5</v>
      </c>
      <c r="P7132" s="83">
        <v>1131.5</v>
      </c>
      <c r="Q7132" s="83">
        <v>7131</v>
      </c>
      <c r="R7132" s="86">
        <v>0.15867300000000001</v>
      </c>
      <c r="S7132" s="86">
        <v>0.778196</v>
      </c>
    </row>
    <row r="7133" spans="2:19" x14ac:dyDescent="0.2">
      <c r="B7133" s="33"/>
      <c r="C7133" s="171"/>
      <c r="D7133" s="33"/>
      <c r="E7133" s="33"/>
      <c r="F7133" s="33"/>
      <c r="G7133" s="33"/>
      <c r="H7133" s="33"/>
      <c r="I7133" s="171"/>
      <c r="J7133" s="33"/>
      <c r="K7133" s="33"/>
      <c r="L7133" s="84">
        <v>7.7160000000000006E-2</v>
      </c>
      <c r="M7133" s="83">
        <v>6565.86</v>
      </c>
      <c r="N7133" s="83">
        <v>566.13900000000001</v>
      </c>
      <c r="O7133" s="83">
        <v>5999.72</v>
      </c>
      <c r="P7133" s="83">
        <v>1132.28</v>
      </c>
      <c r="Q7133" s="83">
        <v>7132</v>
      </c>
      <c r="R7133" s="86">
        <v>0.15876000000000001</v>
      </c>
      <c r="S7133" s="86">
        <v>0.778478</v>
      </c>
    </row>
    <row r="7134" spans="2:19" x14ac:dyDescent="0.2">
      <c r="B7134" s="33"/>
      <c r="C7134" s="171"/>
      <c r="D7134" s="33"/>
      <c r="E7134" s="33"/>
      <c r="F7134" s="33"/>
      <c r="G7134" s="33"/>
      <c r="H7134" s="33"/>
      <c r="I7134" s="171"/>
      <c r="J7134" s="33"/>
      <c r="K7134" s="33"/>
      <c r="L7134" s="84">
        <v>7.6999999999999999E-2</v>
      </c>
      <c r="M7134" s="83">
        <v>6566.47</v>
      </c>
      <c r="N7134" s="83">
        <v>566.529</v>
      </c>
      <c r="O7134" s="83">
        <v>5999.94</v>
      </c>
      <c r="P7134" s="83">
        <v>1133.06</v>
      </c>
      <c r="Q7134" s="83">
        <v>7133</v>
      </c>
      <c r="R7134" s="86">
        <v>0.15884699999999999</v>
      </c>
      <c r="S7134" s="86">
        <v>0.77876000000000001</v>
      </c>
    </row>
    <row r="7135" spans="2:19" x14ac:dyDescent="0.2">
      <c r="B7135" s="33"/>
      <c r="C7135" s="171"/>
      <c r="D7135" s="33"/>
      <c r="E7135" s="33"/>
      <c r="F7135" s="33"/>
      <c r="G7135" s="33"/>
      <c r="H7135" s="33"/>
      <c r="I7135" s="171"/>
      <c r="J7135" s="33"/>
      <c r="K7135" s="33"/>
      <c r="L7135" s="84">
        <v>7.6910000000000006E-2</v>
      </c>
      <c r="M7135" s="83">
        <v>6567.08</v>
      </c>
      <c r="N7135" s="83">
        <v>566.91800000000001</v>
      </c>
      <c r="O7135" s="83">
        <v>6000.16</v>
      </c>
      <c r="P7135" s="83">
        <v>1133.8399999999999</v>
      </c>
      <c r="Q7135" s="83">
        <v>7134</v>
      </c>
      <c r="R7135" s="86">
        <v>0.15893399999999999</v>
      </c>
      <c r="S7135" s="86">
        <v>0.77904099999999998</v>
      </c>
    </row>
    <row r="7136" spans="2:19" x14ac:dyDescent="0.2">
      <c r="B7136" s="33"/>
      <c r="C7136" s="171"/>
      <c r="D7136" s="33"/>
      <c r="E7136" s="33"/>
      <c r="F7136" s="33"/>
      <c r="G7136" s="33"/>
      <c r="H7136" s="33"/>
      <c r="I7136" s="171"/>
      <c r="J7136" s="33"/>
      <c r="K7136" s="33"/>
      <c r="L7136" s="84">
        <v>7.6740000000000003E-2</v>
      </c>
      <c r="M7136" s="83">
        <v>6567.69</v>
      </c>
      <c r="N7136" s="83">
        <v>567.30799999999999</v>
      </c>
      <c r="O7136" s="83">
        <v>6000.38</v>
      </c>
      <c r="P7136" s="83">
        <v>1134.6199999999999</v>
      </c>
      <c r="Q7136" s="83">
        <v>7135</v>
      </c>
      <c r="R7136" s="86">
        <v>0.159021</v>
      </c>
      <c r="S7136" s="86">
        <v>0.77932299999999999</v>
      </c>
    </row>
    <row r="7137" spans="2:19" x14ac:dyDescent="0.2">
      <c r="B7137" s="33"/>
      <c r="C7137" s="171"/>
      <c r="D7137" s="33"/>
      <c r="E7137" s="33"/>
      <c r="F7137" s="33"/>
      <c r="G7137" s="33"/>
      <c r="H7137" s="33"/>
      <c r="I7137" s="171"/>
      <c r="J7137" s="33"/>
      <c r="K7137" s="33"/>
      <c r="L7137" s="84">
        <v>7.6609999999999998E-2</v>
      </c>
      <c r="M7137" s="83">
        <v>6568.3</v>
      </c>
      <c r="N7137" s="83">
        <v>567.69799999999998</v>
      </c>
      <c r="O7137" s="83">
        <v>6000.6</v>
      </c>
      <c r="P7137" s="83">
        <v>1135.4000000000001</v>
      </c>
      <c r="Q7137" s="83">
        <v>7136</v>
      </c>
      <c r="R7137" s="86">
        <v>0.159108</v>
      </c>
      <c r="S7137" s="86">
        <v>0.77960499999999999</v>
      </c>
    </row>
    <row r="7138" spans="2:19" x14ac:dyDescent="0.2">
      <c r="B7138" s="33"/>
      <c r="C7138" s="171"/>
      <c r="D7138" s="33"/>
      <c r="E7138" s="33"/>
      <c r="F7138" s="33"/>
      <c r="G7138" s="33"/>
      <c r="H7138" s="33"/>
      <c r="I7138" s="171"/>
      <c r="J7138" s="33"/>
      <c r="K7138" s="33"/>
      <c r="L7138" s="84">
        <v>7.6399999999999996E-2</v>
      </c>
      <c r="M7138" s="83">
        <v>6568.91</v>
      </c>
      <c r="N7138" s="83">
        <v>568.08799999999997</v>
      </c>
      <c r="O7138" s="83">
        <v>6000.82</v>
      </c>
      <c r="P7138" s="83">
        <v>1136.18</v>
      </c>
      <c r="Q7138" s="83">
        <v>7137</v>
      </c>
      <c r="R7138" s="86">
        <v>0.159195</v>
      </c>
      <c r="S7138" s="86">
        <v>0.77988599999999997</v>
      </c>
    </row>
    <row r="7139" spans="2:19" x14ac:dyDescent="0.2">
      <c r="B7139" s="33"/>
      <c r="C7139" s="171"/>
      <c r="D7139" s="33"/>
      <c r="E7139" s="33"/>
      <c r="F7139" s="33"/>
      <c r="G7139" s="33"/>
      <c r="H7139" s="33"/>
      <c r="I7139" s="171"/>
      <c r="J7139" s="33"/>
      <c r="K7139" s="33"/>
      <c r="L7139" s="84">
        <v>7.6359999999999997E-2</v>
      </c>
      <c r="M7139" s="83">
        <v>6569.52</v>
      </c>
      <c r="N7139" s="83">
        <v>568.47799999999995</v>
      </c>
      <c r="O7139" s="83">
        <v>6001.04</v>
      </c>
      <c r="P7139" s="83">
        <v>1136.96</v>
      </c>
      <c r="Q7139" s="83">
        <v>7138</v>
      </c>
      <c r="R7139" s="86">
        <v>0.15928200000000001</v>
      </c>
      <c r="S7139" s="86">
        <v>0.78016799999999997</v>
      </c>
    </row>
    <row r="7140" spans="2:19" x14ac:dyDescent="0.2">
      <c r="B7140" s="33"/>
      <c r="C7140" s="171"/>
      <c r="D7140" s="33"/>
      <c r="E7140" s="33"/>
      <c r="F7140" s="33"/>
      <c r="G7140" s="33"/>
      <c r="H7140" s="33"/>
      <c r="I7140" s="171"/>
      <c r="J7140" s="33"/>
      <c r="K7140" s="33"/>
      <c r="L7140" s="84">
        <v>7.6139999999999999E-2</v>
      </c>
      <c r="M7140" s="83">
        <v>6570.13</v>
      </c>
      <c r="N7140" s="83">
        <v>568.86800000000005</v>
      </c>
      <c r="O7140" s="83">
        <v>6001.26</v>
      </c>
      <c r="P7140" s="83">
        <v>1137.74</v>
      </c>
      <c r="Q7140" s="83">
        <v>7139</v>
      </c>
      <c r="R7140" s="86">
        <v>0.15936900000000001</v>
      </c>
      <c r="S7140" s="86">
        <v>0.78044999999999998</v>
      </c>
    </row>
    <row r="7141" spans="2:19" x14ac:dyDescent="0.2">
      <c r="B7141" s="33"/>
      <c r="C7141" s="171"/>
      <c r="D7141" s="33"/>
      <c r="E7141" s="33"/>
      <c r="F7141" s="33"/>
      <c r="G7141" s="33"/>
      <c r="H7141" s="33"/>
      <c r="I7141" s="171"/>
      <c r="J7141" s="33"/>
      <c r="K7141" s="33"/>
      <c r="L7141" s="84">
        <v>7.5340000000000004E-2</v>
      </c>
      <c r="M7141" s="83">
        <v>6570.74</v>
      </c>
      <c r="N7141" s="83">
        <v>569.25800000000004</v>
      </c>
      <c r="O7141" s="83">
        <v>6001.48</v>
      </c>
      <c r="P7141" s="83">
        <v>1138.52</v>
      </c>
      <c r="Q7141" s="83">
        <v>7140</v>
      </c>
      <c r="R7141" s="86">
        <v>0.15945599999999999</v>
      </c>
      <c r="S7141" s="86">
        <v>0.78073099999999995</v>
      </c>
    </row>
    <row r="7142" spans="2:19" x14ac:dyDescent="0.2">
      <c r="B7142" s="33"/>
      <c r="C7142" s="171"/>
      <c r="D7142" s="33"/>
      <c r="E7142" s="33"/>
      <c r="F7142" s="33"/>
      <c r="G7142" s="33"/>
      <c r="H7142" s="33"/>
      <c r="I7142" s="171"/>
      <c r="J7142" s="33"/>
      <c r="K7142" s="33"/>
      <c r="L7142" s="84">
        <v>7.5270000000000004E-2</v>
      </c>
      <c r="M7142" s="83">
        <v>6571.35</v>
      </c>
      <c r="N7142" s="83">
        <v>569.649</v>
      </c>
      <c r="O7142" s="83">
        <v>6001.7</v>
      </c>
      <c r="P7142" s="83">
        <v>1139.3</v>
      </c>
      <c r="Q7142" s="83">
        <v>7141</v>
      </c>
      <c r="R7142" s="86">
        <v>0.15954299999999999</v>
      </c>
      <c r="S7142" s="86">
        <v>0.78101200000000004</v>
      </c>
    </row>
    <row r="7143" spans="2:19" x14ac:dyDescent="0.2">
      <c r="B7143" s="33"/>
      <c r="C7143" s="171"/>
      <c r="D7143" s="33"/>
      <c r="E7143" s="33"/>
      <c r="F7143" s="33"/>
      <c r="G7143" s="33"/>
      <c r="H7143" s="33"/>
      <c r="I7143" s="171"/>
      <c r="J7143" s="33"/>
      <c r="K7143" s="33"/>
      <c r="L7143" s="84">
        <v>7.5139999999999998E-2</v>
      </c>
      <c r="M7143" s="83">
        <v>6571.96</v>
      </c>
      <c r="N7143" s="83">
        <v>570.04</v>
      </c>
      <c r="O7143" s="83">
        <v>6001.92</v>
      </c>
      <c r="P7143" s="83">
        <v>1140.08</v>
      </c>
      <c r="Q7143" s="83">
        <v>7142</v>
      </c>
      <c r="R7143" s="86">
        <v>0.15962999999999999</v>
      </c>
      <c r="S7143" s="86">
        <v>0.78129400000000004</v>
      </c>
    </row>
    <row r="7144" spans="2:19" x14ac:dyDescent="0.2">
      <c r="B7144" s="33"/>
      <c r="C7144" s="171"/>
      <c r="D7144" s="33"/>
      <c r="E7144" s="33"/>
      <c r="F7144" s="33"/>
      <c r="G7144" s="33"/>
      <c r="H7144" s="33"/>
      <c r="I7144" s="171"/>
      <c r="J7144" s="33"/>
      <c r="K7144" s="33"/>
      <c r="L7144" s="84">
        <v>7.4959999999999999E-2</v>
      </c>
      <c r="M7144" s="83">
        <v>6572.57</v>
      </c>
      <c r="N7144" s="83">
        <v>570.42999999999995</v>
      </c>
      <c r="O7144" s="83">
        <v>6002.14</v>
      </c>
      <c r="P7144" s="83">
        <v>1140.8599999999999</v>
      </c>
      <c r="Q7144" s="83">
        <v>7143</v>
      </c>
      <c r="R7144" s="86">
        <v>0.159717</v>
      </c>
      <c r="S7144" s="86">
        <v>0.78157500000000002</v>
      </c>
    </row>
    <row r="7145" spans="2:19" x14ac:dyDescent="0.2">
      <c r="B7145" s="33"/>
      <c r="C7145" s="171"/>
      <c r="D7145" s="33"/>
      <c r="E7145" s="33"/>
      <c r="F7145" s="33"/>
      <c r="G7145" s="33"/>
      <c r="H7145" s="33"/>
      <c r="I7145" s="171"/>
      <c r="J7145" s="33"/>
      <c r="K7145" s="33"/>
      <c r="L7145" s="84">
        <v>7.4700000000000003E-2</v>
      </c>
      <c r="M7145" s="83">
        <v>6573.18</v>
      </c>
      <c r="N7145" s="83">
        <v>570.82100000000003</v>
      </c>
      <c r="O7145" s="83">
        <v>6002.36</v>
      </c>
      <c r="P7145" s="83">
        <v>1141.6400000000001</v>
      </c>
      <c r="Q7145" s="83">
        <v>7144</v>
      </c>
      <c r="R7145" s="86">
        <v>0.159804</v>
      </c>
      <c r="S7145" s="86">
        <v>0.781856</v>
      </c>
    </row>
    <row r="7146" spans="2:19" x14ac:dyDescent="0.2">
      <c r="B7146" s="33"/>
      <c r="C7146" s="171"/>
      <c r="D7146" s="33"/>
      <c r="E7146" s="33"/>
      <c r="F7146" s="33"/>
      <c r="G7146" s="33"/>
      <c r="H7146" s="33"/>
      <c r="I7146" s="171"/>
      <c r="J7146" s="33"/>
      <c r="K7146" s="33"/>
      <c r="L7146" s="84">
        <v>7.4510000000000007E-2</v>
      </c>
      <c r="M7146" s="83">
        <v>6573.79</v>
      </c>
      <c r="N7146" s="83">
        <v>571.21199999999999</v>
      </c>
      <c r="O7146" s="83">
        <v>6002.58</v>
      </c>
      <c r="P7146" s="83">
        <v>1142.42</v>
      </c>
      <c r="Q7146" s="83">
        <v>7145</v>
      </c>
      <c r="R7146" s="86">
        <v>0.15989100000000001</v>
      </c>
      <c r="S7146" s="86">
        <v>0.78213699999999997</v>
      </c>
    </row>
    <row r="7147" spans="2:19" x14ac:dyDescent="0.2">
      <c r="B7147" s="33"/>
      <c r="C7147" s="171"/>
      <c r="D7147" s="33"/>
      <c r="E7147" s="33"/>
      <c r="F7147" s="33"/>
      <c r="G7147" s="33"/>
      <c r="H7147" s="33"/>
      <c r="I7147" s="171"/>
      <c r="J7147" s="33"/>
      <c r="K7147" s="33"/>
      <c r="L7147" s="84">
        <v>7.4450000000000002E-2</v>
      </c>
      <c r="M7147" s="83">
        <v>6574.4</v>
      </c>
      <c r="N7147" s="83">
        <v>571.60400000000004</v>
      </c>
      <c r="O7147" s="83">
        <v>6002.79</v>
      </c>
      <c r="P7147" s="83">
        <v>1143.21</v>
      </c>
      <c r="Q7147" s="83">
        <v>7146</v>
      </c>
      <c r="R7147" s="86">
        <v>0.15997900000000001</v>
      </c>
      <c r="S7147" s="86">
        <v>0.78241799999999995</v>
      </c>
    </row>
    <row r="7148" spans="2:19" x14ac:dyDescent="0.2">
      <c r="B7148" s="33"/>
      <c r="C7148" s="171"/>
      <c r="D7148" s="33"/>
      <c r="E7148" s="33"/>
      <c r="F7148" s="33"/>
      <c r="G7148" s="33"/>
      <c r="H7148" s="33"/>
      <c r="I7148" s="171"/>
      <c r="J7148" s="33"/>
      <c r="K7148" s="33"/>
      <c r="L7148" s="84">
        <v>7.4329999999999993E-2</v>
      </c>
      <c r="M7148" s="83">
        <v>6575.01</v>
      </c>
      <c r="N7148" s="83">
        <v>571.995</v>
      </c>
      <c r="O7148" s="83">
        <v>6003.01</v>
      </c>
      <c r="P7148" s="83">
        <v>1143.99</v>
      </c>
      <c r="Q7148" s="83">
        <v>7147</v>
      </c>
      <c r="R7148" s="86">
        <v>0.16006600000000001</v>
      </c>
      <c r="S7148" s="86">
        <v>0.78269900000000003</v>
      </c>
    </row>
    <row r="7149" spans="2:19" x14ac:dyDescent="0.2">
      <c r="B7149" s="33"/>
      <c r="C7149" s="171"/>
      <c r="D7149" s="33"/>
      <c r="E7149" s="33"/>
      <c r="F7149" s="33"/>
      <c r="G7149" s="33"/>
      <c r="H7149" s="33"/>
      <c r="I7149" s="171"/>
      <c r="J7149" s="33"/>
      <c r="K7149" s="33"/>
      <c r="L7149" s="84">
        <v>7.4260000000000007E-2</v>
      </c>
      <c r="M7149" s="83">
        <v>6575.61</v>
      </c>
      <c r="N7149" s="83">
        <v>572.38599999999997</v>
      </c>
      <c r="O7149" s="83">
        <v>6003.23</v>
      </c>
      <c r="P7149" s="83">
        <v>1144.77</v>
      </c>
      <c r="Q7149" s="83">
        <v>7148</v>
      </c>
      <c r="R7149" s="86">
        <v>0.16015299999999999</v>
      </c>
      <c r="S7149" s="86">
        <v>0.78298000000000001</v>
      </c>
    </row>
    <row r="7150" spans="2:19" x14ac:dyDescent="0.2">
      <c r="B7150" s="33"/>
      <c r="C7150" s="171"/>
      <c r="D7150" s="33"/>
      <c r="E7150" s="33"/>
      <c r="F7150" s="33"/>
      <c r="G7150" s="33"/>
      <c r="H7150" s="33"/>
      <c r="I7150" s="171"/>
      <c r="J7150" s="33"/>
      <c r="K7150" s="33"/>
      <c r="L7150" s="84">
        <v>7.4200000000000002E-2</v>
      </c>
      <c r="M7150" s="83">
        <v>6576.22</v>
      </c>
      <c r="N7150" s="83">
        <v>572.77800000000002</v>
      </c>
      <c r="O7150" s="83">
        <v>6003.44</v>
      </c>
      <c r="P7150" s="83">
        <v>1145.56</v>
      </c>
      <c r="Q7150" s="83">
        <v>7149</v>
      </c>
      <c r="R7150" s="86">
        <v>0.16023999999999999</v>
      </c>
      <c r="S7150" s="86">
        <v>0.78326099999999999</v>
      </c>
    </row>
    <row r="7151" spans="2:19" x14ac:dyDescent="0.2">
      <c r="B7151" s="33"/>
      <c r="C7151" s="171"/>
      <c r="D7151" s="33"/>
      <c r="E7151" s="33"/>
      <c r="F7151" s="33"/>
      <c r="G7151" s="33"/>
      <c r="H7151" s="33"/>
      <c r="I7151" s="171"/>
      <c r="J7151" s="33"/>
      <c r="K7151" s="33"/>
      <c r="L7151" s="84">
        <v>7.3830000000000007E-2</v>
      </c>
      <c r="M7151" s="83">
        <v>6576.83</v>
      </c>
      <c r="N7151" s="83">
        <v>573.16999999999996</v>
      </c>
      <c r="O7151" s="83">
        <v>6003.66</v>
      </c>
      <c r="P7151" s="83">
        <v>1146.3399999999999</v>
      </c>
      <c r="Q7151" s="83">
        <v>7150</v>
      </c>
      <c r="R7151" s="86">
        <v>0.160327</v>
      </c>
      <c r="S7151" s="86">
        <v>0.78354199999999996</v>
      </c>
    </row>
    <row r="7152" spans="2:19" x14ac:dyDescent="0.2">
      <c r="B7152" s="33"/>
      <c r="C7152" s="171"/>
      <c r="D7152" s="33"/>
      <c r="E7152" s="33"/>
      <c r="F7152" s="33"/>
      <c r="G7152" s="33"/>
      <c r="H7152" s="33"/>
      <c r="I7152" s="171"/>
      <c r="J7152" s="33"/>
      <c r="K7152" s="33"/>
      <c r="L7152" s="84">
        <v>7.3620000000000005E-2</v>
      </c>
      <c r="M7152" s="83">
        <v>6577.44</v>
      </c>
      <c r="N7152" s="83">
        <v>573.56200000000001</v>
      </c>
      <c r="O7152" s="83">
        <v>6003.88</v>
      </c>
      <c r="P7152" s="83">
        <v>1147.1199999999999</v>
      </c>
      <c r="Q7152" s="83">
        <v>7151</v>
      </c>
      <c r="R7152" s="86">
        <v>0.160414</v>
      </c>
      <c r="S7152" s="86">
        <v>0.78410299999999999</v>
      </c>
    </row>
    <row r="7153" spans="2:19" x14ac:dyDescent="0.2">
      <c r="B7153" s="33"/>
      <c r="C7153" s="171"/>
      <c r="D7153" s="33"/>
      <c r="E7153" s="33"/>
      <c r="F7153" s="33"/>
      <c r="G7153" s="33"/>
      <c r="H7153" s="33"/>
      <c r="I7153" s="171"/>
      <c r="J7153" s="33"/>
      <c r="K7153" s="33"/>
      <c r="L7153" s="84">
        <v>7.3620000000000005E-2</v>
      </c>
      <c r="M7153" s="83">
        <v>6578.05</v>
      </c>
      <c r="N7153" s="83">
        <v>573.95399999999995</v>
      </c>
      <c r="O7153" s="83">
        <v>6004.09</v>
      </c>
      <c r="P7153" s="83">
        <v>1147.9100000000001</v>
      </c>
      <c r="Q7153" s="83">
        <v>7152</v>
      </c>
      <c r="R7153" s="86">
        <v>0.16050200000000001</v>
      </c>
      <c r="S7153" s="86">
        <v>0.78410299999999999</v>
      </c>
    </row>
    <row r="7154" spans="2:19" x14ac:dyDescent="0.2">
      <c r="B7154" s="33"/>
      <c r="C7154" s="171"/>
      <c r="D7154" s="33"/>
      <c r="E7154" s="33"/>
      <c r="F7154" s="33"/>
      <c r="G7154" s="33"/>
      <c r="H7154" s="33"/>
      <c r="I7154" s="171"/>
      <c r="J7154" s="33"/>
      <c r="K7154" s="33"/>
      <c r="L7154" s="84">
        <v>7.3620000000000005E-2</v>
      </c>
      <c r="M7154" s="83">
        <v>6578.65</v>
      </c>
      <c r="N7154" s="83">
        <v>574.346</v>
      </c>
      <c r="O7154" s="83">
        <v>6004.31</v>
      </c>
      <c r="P7154" s="83">
        <v>1148.69</v>
      </c>
      <c r="Q7154" s="83">
        <v>7153</v>
      </c>
      <c r="R7154" s="86">
        <v>0.16058900000000001</v>
      </c>
      <c r="S7154" s="86">
        <v>0.78410299999999999</v>
      </c>
    </row>
    <row r="7155" spans="2:19" x14ac:dyDescent="0.2">
      <c r="B7155" s="33"/>
      <c r="C7155" s="171"/>
      <c r="D7155" s="33"/>
      <c r="E7155" s="33"/>
      <c r="F7155" s="33"/>
      <c r="G7155" s="33"/>
      <c r="H7155" s="33"/>
      <c r="I7155" s="171"/>
      <c r="J7155" s="33"/>
      <c r="K7155" s="33"/>
      <c r="L7155" s="84">
        <v>7.3450000000000001E-2</v>
      </c>
      <c r="M7155" s="83">
        <v>6579.26</v>
      </c>
      <c r="N7155" s="83">
        <v>574.73800000000006</v>
      </c>
      <c r="O7155" s="83">
        <v>6004.52</v>
      </c>
      <c r="P7155" s="83">
        <v>1149.48</v>
      </c>
      <c r="Q7155" s="83">
        <v>7154</v>
      </c>
      <c r="R7155" s="86">
        <v>0.16067600000000001</v>
      </c>
      <c r="S7155" s="86">
        <v>0.78466400000000003</v>
      </c>
    </row>
    <row r="7156" spans="2:19" x14ac:dyDescent="0.2">
      <c r="B7156" s="33"/>
      <c r="C7156" s="171"/>
      <c r="D7156" s="33"/>
      <c r="E7156" s="33"/>
      <c r="F7156" s="33"/>
      <c r="G7156" s="33"/>
      <c r="H7156" s="33"/>
      <c r="I7156" s="171"/>
      <c r="J7156" s="33"/>
      <c r="K7156" s="33"/>
      <c r="L7156" s="84">
        <v>7.3429999999999995E-2</v>
      </c>
      <c r="M7156" s="83">
        <v>6579.87</v>
      </c>
      <c r="N7156" s="83">
        <v>575.13099999999997</v>
      </c>
      <c r="O7156" s="83">
        <v>6004.74</v>
      </c>
      <c r="P7156" s="83">
        <v>1150.26</v>
      </c>
      <c r="Q7156" s="83">
        <v>7155</v>
      </c>
      <c r="R7156" s="86">
        <v>0.16076299999999999</v>
      </c>
      <c r="S7156" s="86">
        <v>0.784945</v>
      </c>
    </row>
    <row r="7157" spans="2:19" x14ac:dyDescent="0.2">
      <c r="B7157" s="33"/>
      <c r="C7157" s="171"/>
      <c r="D7157" s="33"/>
      <c r="E7157" s="33"/>
      <c r="F7157" s="33"/>
      <c r="G7157" s="33"/>
      <c r="H7157" s="33"/>
      <c r="I7157" s="171"/>
      <c r="J7157" s="33"/>
      <c r="K7157" s="33"/>
      <c r="L7157" s="84">
        <v>7.3209999999999997E-2</v>
      </c>
      <c r="M7157" s="83">
        <v>6580.48</v>
      </c>
      <c r="N7157" s="83">
        <v>575.52300000000002</v>
      </c>
      <c r="O7157" s="83">
        <v>6004.95</v>
      </c>
      <c r="P7157" s="83">
        <v>1151.05</v>
      </c>
      <c r="Q7157" s="83">
        <v>7156</v>
      </c>
      <c r="R7157" s="86">
        <v>0.16085099999999999</v>
      </c>
      <c r="S7157" s="86">
        <v>0.78522499999999995</v>
      </c>
    </row>
    <row r="7158" spans="2:19" x14ac:dyDescent="0.2">
      <c r="B7158" s="33"/>
      <c r="C7158" s="171"/>
      <c r="D7158" s="33"/>
      <c r="E7158" s="33"/>
      <c r="F7158" s="33"/>
      <c r="G7158" s="33"/>
      <c r="H7158" s="33"/>
      <c r="I7158" s="171"/>
      <c r="J7158" s="33"/>
      <c r="K7158" s="33"/>
      <c r="L7158" s="84">
        <v>7.2980000000000003E-2</v>
      </c>
      <c r="M7158" s="83">
        <v>6581.08</v>
      </c>
      <c r="N7158" s="83">
        <v>575.91600000000005</v>
      </c>
      <c r="O7158" s="83">
        <v>6005.17</v>
      </c>
      <c r="P7158" s="83">
        <v>1151.83</v>
      </c>
      <c r="Q7158" s="83">
        <v>7157</v>
      </c>
      <c r="R7158" s="86">
        <v>0.160938</v>
      </c>
      <c r="S7158" s="86">
        <v>0.78550600000000004</v>
      </c>
    </row>
    <row r="7159" spans="2:19" x14ac:dyDescent="0.2">
      <c r="B7159" s="33"/>
      <c r="C7159" s="171"/>
      <c r="D7159" s="33"/>
      <c r="E7159" s="33"/>
      <c r="F7159" s="33"/>
      <c r="G7159" s="33"/>
      <c r="H7159" s="33"/>
      <c r="I7159" s="171"/>
      <c r="J7159" s="33"/>
      <c r="K7159" s="33"/>
      <c r="L7159" s="84">
        <v>7.2959999999999997E-2</v>
      </c>
      <c r="M7159" s="83">
        <v>6581.69</v>
      </c>
      <c r="N7159" s="83">
        <v>576.30899999999997</v>
      </c>
      <c r="O7159" s="83">
        <v>6005.38</v>
      </c>
      <c r="P7159" s="83">
        <v>1152.6199999999999</v>
      </c>
      <c r="Q7159" s="83">
        <v>7158</v>
      </c>
      <c r="R7159" s="86">
        <v>0.161025</v>
      </c>
      <c r="S7159" s="86">
        <v>0.78578599999999998</v>
      </c>
    </row>
    <row r="7160" spans="2:19" x14ac:dyDescent="0.2">
      <c r="B7160" s="33"/>
      <c r="C7160" s="171"/>
      <c r="D7160" s="33"/>
      <c r="E7160" s="33"/>
      <c r="F7160" s="33"/>
      <c r="G7160" s="33"/>
      <c r="H7160" s="33"/>
      <c r="I7160" s="171"/>
      <c r="J7160" s="33"/>
      <c r="K7160" s="33"/>
      <c r="L7160" s="84">
        <v>7.2340000000000002E-2</v>
      </c>
      <c r="M7160" s="83">
        <v>6582.3</v>
      </c>
      <c r="N7160" s="83">
        <v>576.702</v>
      </c>
      <c r="O7160" s="83">
        <v>6005.6</v>
      </c>
      <c r="P7160" s="83">
        <v>1153.4000000000001</v>
      </c>
      <c r="Q7160" s="83">
        <v>7159</v>
      </c>
      <c r="R7160" s="86">
        <v>0.16111200000000001</v>
      </c>
      <c r="S7160" s="86">
        <v>0.78606600000000004</v>
      </c>
    </row>
    <row r="7161" spans="2:19" x14ac:dyDescent="0.2">
      <c r="B7161" s="33"/>
      <c r="C7161" s="171"/>
      <c r="D7161" s="33"/>
      <c r="E7161" s="33"/>
      <c r="F7161" s="33"/>
      <c r="G7161" s="33"/>
      <c r="H7161" s="33"/>
      <c r="I7161" s="171"/>
      <c r="J7161" s="33"/>
      <c r="K7161" s="33"/>
      <c r="L7161" s="84">
        <v>7.2260000000000005E-2</v>
      </c>
      <c r="M7161" s="83">
        <v>6582.9</v>
      </c>
      <c r="N7161" s="83">
        <v>577.09500000000003</v>
      </c>
      <c r="O7161" s="83">
        <v>6005.81</v>
      </c>
      <c r="P7161" s="83">
        <v>1154.19</v>
      </c>
      <c r="Q7161" s="83">
        <v>7160</v>
      </c>
      <c r="R7161" s="86">
        <v>0.16120000000000001</v>
      </c>
      <c r="S7161" s="86">
        <v>0.78634599999999999</v>
      </c>
    </row>
    <row r="7162" spans="2:19" x14ac:dyDescent="0.2">
      <c r="B7162" s="33"/>
      <c r="C7162" s="171"/>
      <c r="D7162" s="33"/>
      <c r="E7162" s="33"/>
      <c r="F7162" s="33"/>
      <c r="G7162" s="33"/>
      <c r="H7162" s="33"/>
      <c r="I7162" s="171"/>
      <c r="J7162" s="33"/>
      <c r="K7162" s="33"/>
      <c r="L7162" s="84">
        <v>7.2249999999999995E-2</v>
      </c>
      <c r="M7162" s="83">
        <v>6583.51</v>
      </c>
      <c r="N7162" s="83">
        <v>577.48900000000003</v>
      </c>
      <c r="O7162" s="83">
        <v>6006.02</v>
      </c>
      <c r="P7162" s="83">
        <v>1154.98</v>
      </c>
      <c r="Q7162" s="83">
        <v>7161</v>
      </c>
      <c r="R7162" s="86">
        <v>0.16128700000000001</v>
      </c>
      <c r="S7162" s="86">
        <v>0.78662600000000005</v>
      </c>
    </row>
    <row r="7163" spans="2:19" x14ac:dyDescent="0.2">
      <c r="B7163" s="33"/>
      <c r="C7163" s="171"/>
      <c r="D7163" s="33"/>
      <c r="E7163" s="33"/>
      <c r="F7163" s="33"/>
      <c r="G7163" s="33"/>
      <c r="H7163" s="33"/>
      <c r="I7163" s="171"/>
      <c r="J7163" s="33"/>
      <c r="K7163" s="33"/>
      <c r="L7163" s="84">
        <v>7.1980000000000002E-2</v>
      </c>
      <c r="M7163" s="83">
        <v>6584.12</v>
      </c>
      <c r="N7163" s="83">
        <v>577.88199999999995</v>
      </c>
      <c r="O7163" s="83">
        <v>6006.24</v>
      </c>
      <c r="P7163" s="83">
        <v>1155.76</v>
      </c>
      <c r="Q7163" s="83">
        <v>7162</v>
      </c>
      <c r="R7163" s="86">
        <v>0.16137399999999999</v>
      </c>
      <c r="S7163" s="86">
        <v>0.78690599999999999</v>
      </c>
    </row>
    <row r="7164" spans="2:19" x14ac:dyDescent="0.2">
      <c r="B7164" s="33"/>
      <c r="C7164" s="171"/>
      <c r="D7164" s="33"/>
      <c r="E7164" s="33"/>
      <c r="F7164" s="33"/>
      <c r="G7164" s="33"/>
      <c r="H7164" s="33"/>
      <c r="I7164" s="171"/>
      <c r="J7164" s="33"/>
      <c r="K7164" s="33"/>
      <c r="L7164" s="84">
        <v>7.1889999999999996E-2</v>
      </c>
      <c r="M7164" s="83">
        <v>6584.72</v>
      </c>
      <c r="N7164" s="83">
        <v>578.27599999999995</v>
      </c>
      <c r="O7164" s="83">
        <v>6006.45</v>
      </c>
      <c r="P7164" s="83">
        <v>1156.55</v>
      </c>
      <c r="Q7164" s="83">
        <v>7163</v>
      </c>
      <c r="R7164" s="86">
        <v>0.16146199999999999</v>
      </c>
      <c r="S7164" s="86">
        <v>0.78718600000000005</v>
      </c>
    </row>
    <row r="7165" spans="2:19" x14ac:dyDescent="0.2">
      <c r="B7165" s="33"/>
      <c r="C7165" s="171"/>
      <c r="D7165" s="33"/>
      <c r="E7165" s="33"/>
      <c r="F7165" s="33"/>
      <c r="G7165" s="33"/>
      <c r="H7165" s="33"/>
      <c r="I7165" s="171"/>
      <c r="J7165" s="33"/>
      <c r="K7165" s="33"/>
      <c r="L7165" s="84">
        <v>7.1730000000000002E-2</v>
      </c>
      <c r="M7165" s="83">
        <v>6585.33</v>
      </c>
      <c r="N7165" s="83">
        <v>578.66899999999998</v>
      </c>
      <c r="O7165" s="83">
        <v>6006.66</v>
      </c>
      <c r="P7165" s="83">
        <v>1157.3399999999999</v>
      </c>
      <c r="Q7165" s="83">
        <v>7164</v>
      </c>
      <c r="R7165" s="86">
        <v>0.161549</v>
      </c>
      <c r="S7165" s="86">
        <v>0.787466</v>
      </c>
    </row>
    <row r="7166" spans="2:19" x14ac:dyDescent="0.2">
      <c r="B7166" s="33"/>
      <c r="C7166" s="171"/>
      <c r="D7166" s="33"/>
      <c r="E7166" s="33"/>
      <c r="F7166" s="33"/>
      <c r="G7166" s="33"/>
      <c r="H7166" s="33"/>
      <c r="I7166" s="171"/>
      <c r="J7166" s="33"/>
      <c r="K7166" s="33"/>
      <c r="L7166" s="84">
        <v>7.1370000000000003E-2</v>
      </c>
      <c r="M7166" s="83">
        <v>6585.94</v>
      </c>
      <c r="N7166" s="83">
        <v>579.06299999999999</v>
      </c>
      <c r="O7166" s="83">
        <v>6006.87</v>
      </c>
      <c r="P7166" s="83">
        <v>1158.1300000000001</v>
      </c>
      <c r="Q7166" s="83">
        <v>7165</v>
      </c>
      <c r="R7166" s="86">
        <v>0.161637</v>
      </c>
      <c r="S7166" s="86">
        <v>0.78774599999999995</v>
      </c>
    </row>
    <row r="7167" spans="2:19" x14ac:dyDescent="0.2">
      <c r="B7167" s="33"/>
      <c r="C7167" s="171"/>
      <c r="D7167" s="33"/>
      <c r="E7167" s="33"/>
      <c r="F7167" s="33"/>
      <c r="G7167" s="33"/>
      <c r="H7167" s="33"/>
      <c r="I7167" s="171"/>
      <c r="J7167" s="33"/>
      <c r="K7167" s="33"/>
      <c r="L7167" s="84">
        <v>7.0830000000000004E-2</v>
      </c>
      <c r="M7167" s="83">
        <v>6586.54</v>
      </c>
      <c r="N7167" s="83">
        <v>579.45699999999999</v>
      </c>
      <c r="O7167" s="83">
        <v>6007.09</v>
      </c>
      <c r="P7167" s="83">
        <v>1158.9100000000001</v>
      </c>
      <c r="Q7167" s="83">
        <v>7166</v>
      </c>
      <c r="R7167" s="86">
        <v>0.16172400000000001</v>
      </c>
      <c r="S7167" s="86">
        <v>0.788026</v>
      </c>
    </row>
    <row r="7168" spans="2:19" x14ac:dyDescent="0.2">
      <c r="B7168" s="33"/>
      <c r="C7168" s="171"/>
      <c r="D7168" s="33"/>
      <c r="E7168" s="33"/>
      <c r="F7168" s="33"/>
      <c r="G7168" s="33"/>
      <c r="H7168" s="33"/>
      <c r="I7168" s="171"/>
      <c r="J7168" s="33"/>
      <c r="K7168" s="33"/>
      <c r="L7168" s="84">
        <v>7.0760000000000003E-2</v>
      </c>
      <c r="M7168" s="83">
        <v>6587.15</v>
      </c>
      <c r="N7168" s="83">
        <v>579.851</v>
      </c>
      <c r="O7168" s="83">
        <v>6007.3</v>
      </c>
      <c r="P7168" s="83">
        <v>1159.7</v>
      </c>
      <c r="Q7168" s="83">
        <v>7167</v>
      </c>
      <c r="R7168" s="86">
        <v>0.16181100000000001</v>
      </c>
      <c r="S7168" s="86">
        <v>0.78830599999999995</v>
      </c>
    </row>
    <row r="7169" spans="2:19" x14ac:dyDescent="0.2">
      <c r="B7169" s="33"/>
      <c r="C7169" s="171"/>
      <c r="D7169" s="33"/>
      <c r="E7169" s="33"/>
      <c r="F7169" s="33"/>
      <c r="G7169" s="33"/>
      <c r="H7169" s="33"/>
      <c r="I7169" s="171"/>
      <c r="J7169" s="33"/>
      <c r="K7169" s="33"/>
      <c r="L7169" s="84">
        <v>7.0550000000000002E-2</v>
      </c>
      <c r="M7169" s="83">
        <v>6587.75</v>
      </c>
      <c r="N7169" s="83">
        <v>580.24599999999998</v>
      </c>
      <c r="O7169" s="83">
        <v>6007.51</v>
      </c>
      <c r="P7169" s="83">
        <v>1160.49</v>
      </c>
      <c r="Q7169" s="83">
        <v>7168</v>
      </c>
      <c r="R7169" s="86">
        <v>0.16189899999999999</v>
      </c>
      <c r="S7169" s="86">
        <v>0.78858600000000001</v>
      </c>
    </row>
    <row r="7170" spans="2:19" x14ac:dyDescent="0.2">
      <c r="B7170" s="33"/>
      <c r="C7170" s="171"/>
      <c r="D7170" s="33"/>
      <c r="E7170" s="33"/>
      <c r="F7170" s="33"/>
      <c r="G7170" s="33"/>
      <c r="H7170" s="33"/>
      <c r="I7170" s="171"/>
      <c r="J7170" s="33"/>
      <c r="K7170" s="33"/>
      <c r="L7170" s="84">
        <v>6.9809999999999997E-2</v>
      </c>
      <c r="M7170" s="83">
        <v>6588.36</v>
      </c>
      <c r="N7170" s="83">
        <v>580.64</v>
      </c>
      <c r="O7170" s="83">
        <v>6007.72</v>
      </c>
      <c r="P7170" s="83">
        <v>1161.28</v>
      </c>
      <c r="Q7170" s="83">
        <v>7169</v>
      </c>
      <c r="R7170" s="86">
        <v>0.16198599999999999</v>
      </c>
      <c r="S7170" s="86">
        <v>0.78886500000000004</v>
      </c>
    </row>
    <row r="7171" spans="2:19" x14ac:dyDescent="0.2">
      <c r="B7171" s="33"/>
      <c r="C7171" s="171"/>
      <c r="D7171" s="33"/>
      <c r="E7171" s="33"/>
      <c r="F7171" s="33"/>
      <c r="G7171" s="33"/>
      <c r="H7171" s="33"/>
      <c r="I7171" s="171"/>
      <c r="J7171" s="33"/>
      <c r="K7171" s="33"/>
      <c r="L7171" s="84">
        <v>6.9669999999999996E-2</v>
      </c>
      <c r="M7171" s="83">
        <v>6588.97</v>
      </c>
      <c r="N7171" s="83">
        <v>581.03499999999997</v>
      </c>
      <c r="O7171" s="83">
        <v>6007.93</v>
      </c>
      <c r="P7171" s="83">
        <v>1162.07</v>
      </c>
      <c r="Q7171" s="83">
        <v>7170</v>
      </c>
      <c r="R7171" s="86">
        <v>0.162074</v>
      </c>
      <c r="S7171" s="86">
        <v>0.78914499999999999</v>
      </c>
    </row>
    <row r="7172" spans="2:19" x14ac:dyDescent="0.2">
      <c r="B7172" s="33"/>
      <c r="C7172" s="171"/>
      <c r="D7172" s="33"/>
      <c r="E7172" s="33"/>
      <c r="F7172" s="33"/>
      <c r="G7172" s="33"/>
      <c r="H7172" s="33"/>
      <c r="I7172" s="171"/>
      <c r="J7172" s="33"/>
      <c r="K7172" s="33"/>
      <c r="L7172" s="84">
        <v>6.9330000000000003E-2</v>
      </c>
      <c r="M7172" s="83">
        <v>6589.57</v>
      </c>
      <c r="N7172" s="83">
        <v>581.42899999999997</v>
      </c>
      <c r="O7172" s="83">
        <v>6008.14</v>
      </c>
      <c r="P7172" s="83">
        <v>1162.8599999999999</v>
      </c>
      <c r="Q7172" s="83">
        <v>7171</v>
      </c>
      <c r="R7172" s="86">
        <v>0.162161</v>
      </c>
      <c r="S7172" s="86">
        <v>0.78942400000000001</v>
      </c>
    </row>
    <row r="7173" spans="2:19" x14ac:dyDescent="0.2">
      <c r="B7173" s="33"/>
      <c r="C7173" s="171"/>
      <c r="D7173" s="33"/>
      <c r="E7173" s="33"/>
      <c r="F7173" s="33"/>
      <c r="G7173" s="33"/>
      <c r="H7173" s="33"/>
      <c r="I7173" s="171"/>
      <c r="J7173" s="33"/>
      <c r="K7173" s="33"/>
      <c r="L7173" s="84">
        <v>6.8879999999999997E-2</v>
      </c>
      <c r="M7173" s="83">
        <v>6590.18</v>
      </c>
      <c r="N7173" s="83">
        <v>581.82399999999996</v>
      </c>
      <c r="O7173" s="83">
        <v>6008.35</v>
      </c>
      <c r="P7173" s="83">
        <v>1163.6500000000001</v>
      </c>
      <c r="Q7173" s="83">
        <v>7172</v>
      </c>
      <c r="R7173" s="86">
        <v>0.162249</v>
      </c>
      <c r="S7173" s="86">
        <v>0.78970399999999996</v>
      </c>
    </row>
    <row r="7174" spans="2:19" x14ac:dyDescent="0.2">
      <c r="B7174" s="33"/>
      <c r="C7174" s="171"/>
      <c r="D7174" s="33"/>
      <c r="E7174" s="33"/>
      <c r="F7174" s="33"/>
      <c r="G7174" s="33"/>
      <c r="H7174" s="33"/>
      <c r="I7174" s="171"/>
      <c r="J7174" s="33"/>
      <c r="K7174" s="33"/>
      <c r="L7174" s="84">
        <v>6.862E-2</v>
      </c>
      <c r="M7174" s="83">
        <v>6590.78</v>
      </c>
      <c r="N7174" s="83">
        <v>582.21900000000005</v>
      </c>
      <c r="O7174" s="83">
        <v>6008.56</v>
      </c>
      <c r="P7174" s="83">
        <v>1164.44</v>
      </c>
      <c r="Q7174" s="83">
        <v>7173</v>
      </c>
      <c r="R7174" s="86">
        <v>0.16233600000000001</v>
      </c>
      <c r="S7174" s="86">
        <v>0.78998299999999999</v>
      </c>
    </row>
    <row r="7175" spans="2:19" x14ac:dyDescent="0.2">
      <c r="B7175" s="33"/>
      <c r="C7175" s="171"/>
      <c r="D7175" s="33"/>
      <c r="E7175" s="33"/>
      <c r="F7175" s="33"/>
      <c r="G7175" s="33"/>
      <c r="H7175" s="33"/>
      <c r="I7175" s="171"/>
      <c r="J7175" s="33"/>
      <c r="K7175" s="33"/>
      <c r="L7175" s="84">
        <v>6.8559999999999996E-2</v>
      </c>
      <c r="M7175" s="83">
        <v>6591.39</v>
      </c>
      <c r="N7175" s="83">
        <v>582.61400000000003</v>
      </c>
      <c r="O7175" s="83">
        <v>6008.77</v>
      </c>
      <c r="P7175" s="83">
        <v>1165.23</v>
      </c>
      <c r="Q7175" s="83">
        <v>7174</v>
      </c>
      <c r="R7175" s="86">
        <v>0.16242400000000001</v>
      </c>
      <c r="S7175" s="86">
        <v>0.79026200000000002</v>
      </c>
    </row>
    <row r="7176" spans="2:19" x14ac:dyDescent="0.2">
      <c r="B7176" s="33"/>
      <c r="C7176" s="171"/>
      <c r="D7176" s="33"/>
      <c r="E7176" s="33"/>
      <c r="F7176" s="33"/>
      <c r="G7176" s="33"/>
      <c r="H7176" s="33"/>
      <c r="I7176" s="171"/>
      <c r="J7176" s="33"/>
      <c r="K7176" s="33"/>
      <c r="L7176" s="84">
        <v>6.8540000000000004E-2</v>
      </c>
      <c r="M7176" s="83">
        <v>6591.99</v>
      </c>
      <c r="N7176" s="83">
        <v>583.01</v>
      </c>
      <c r="O7176" s="83">
        <v>6008.98</v>
      </c>
      <c r="P7176" s="83">
        <v>1166.02</v>
      </c>
      <c r="Q7176" s="83">
        <v>7175</v>
      </c>
      <c r="R7176" s="86">
        <v>0.16251099999999999</v>
      </c>
      <c r="S7176" s="86">
        <v>0.79054199999999997</v>
      </c>
    </row>
    <row r="7177" spans="2:19" x14ac:dyDescent="0.2">
      <c r="B7177" s="33"/>
      <c r="C7177" s="171"/>
      <c r="D7177" s="33"/>
      <c r="E7177" s="33"/>
      <c r="F7177" s="33"/>
      <c r="G7177" s="33"/>
      <c r="H7177" s="33"/>
      <c r="I7177" s="171"/>
      <c r="J7177" s="33"/>
      <c r="K7177" s="33"/>
      <c r="L7177" s="84">
        <v>6.8390000000000006E-2</v>
      </c>
      <c r="M7177" s="83">
        <v>6592.59</v>
      </c>
      <c r="N7177" s="83">
        <v>583.40499999999997</v>
      </c>
      <c r="O7177" s="83">
        <v>6009.19</v>
      </c>
      <c r="P7177" s="83">
        <v>1166.81</v>
      </c>
      <c r="Q7177" s="83">
        <v>7176</v>
      </c>
      <c r="R7177" s="86">
        <v>0.16259899999999999</v>
      </c>
      <c r="S7177" s="86">
        <v>0.790821</v>
      </c>
    </row>
    <row r="7178" spans="2:19" x14ac:dyDescent="0.2">
      <c r="B7178" s="33"/>
      <c r="C7178" s="171"/>
      <c r="D7178" s="33"/>
      <c r="E7178" s="33"/>
      <c r="F7178" s="33"/>
      <c r="G7178" s="33"/>
      <c r="H7178" s="33"/>
      <c r="I7178" s="171"/>
      <c r="J7178" s="33"/>
      <c r="K7178" s="33"/>
      <c r="L7178" s="84">
        <v>6.8150000000000002E-2</v>
      </c>
      <c r="M7178" s="83">
        <v>6593.2</v>
      </c>
      <c r="N7178" s="83">
        <v>583.80100000000004</v>
      </c>
      <c r="O7178" s="83">
        <v>6009.4</v>
      </c>
      <c r="P7178" s="83">
        <v>1167.5999999999999</v>
      </c>
      <c r="Q7178" s="83">
        <v>7177</v>
      </c>
      <c r="R7178" s="86">
        <v>0.162687</v>
      </c>
      <c r="S7178" s="86">
        <v>0.79110000000000003</v>
      </c>
    </row>
    <row r="7179" spans="2:19" x14ac:dyDescent="0.2">
      <c r="B7179" s="33"/>
      <c r="C7179" s="171"/>
      <c r="D7179" s="33"/>
      <c r="E7179" s="33"/>
      <c r="F7179" s="33"/>
      <c r="G7179" s="33"/>
      <c r="H7179" s="33"/>
      <c r="I7179" s="171"/>
      <c r="J7179" s="33"/>
      <c r="K7179" s="33"/>
      <c r="L7179" s="84">
        <v>6.8029999999999993E-2</v>
      </c>
      <c r="M7179" s="83">
        <v>6593.8</v>
      </c>
      <c r="N7179" s="83">
        <v>584.19600000000003</v>
      </c>
      <c r="O7179" s="83">
        <v>6009.61</v>
      </c>
      <c r="P7179" s="83">
        <v>1168.3900000000001</v>
      </c>
      <c r="Q7179" s="83">
        <v>7178</v>
      </c>
      <c r="R7179" s="86">
        <v>0.162774</v>
      </c>
      <c r="S7179" s="86">
        <v>0.79151899999999997</v>
      </c>
    </row>
    <row r="7180" spans="2:19" x14ac:dyDescent="0.2">
      <c r="B7180" s="33"/>
      <c r="C7180" s="171"/>
      <c r="D7180" s="33"/>
      <c r="E7180" s="33"/>
      <c r="F7180" s="33"/>
      <c r="G7180" s="33"/>
      <c r="H7180" s="33"/>
      <c r="I7180" s="171"/>
      <c r="J7180" s="33"/>
      <c r="K7180" s="33"/>
      <c r="L7180" s="84">
        <v>6.8029999999999993E-2</v>
      </c>
      <c r="M7180" s="83">
        <v>6594.41</v>
      </c>
      <c r="N7180" s="83">
        <v>584.59199999999998</v>
      </c>
      <c r="O7180" s="83">
        <v>6009.82</v>
      </c>
      <c r="P7180" s="83">
        <v>1169.18</v>
      </c>
      <c r="Q7180" s="83">
        <v>7179</v>
      </c>
      <c r="R7180" s="86">
        <v>0.16286200000000001</v>
      </c>
      <c r="S7180" s="86">
        <v>0.79151899999999997</v>
      </c>
    </row>
    <row r="7181" spans="2:19" x14ac:dyDescent="0.2">
      <c r="B7181" s="33"/>
      <c r="C7181" s="171"/>
      <c r="D7181" s="33"/>
      <c r="E7181" s="33"/>
      <c r="F7181" s="33"/>
      <c r="G7181" s="33"/>
      <c r="H7181" s="33"/>
      <c r="I7181" s="171"/>
      <c r="J7181" s="33"/>
      <c r="K7181" s="33"/>
      <c r="L7181" s="84">
        <v>6.7229999999999998E-2</v>
      </c>
      <c r="M7181" s="83">
        <v>6595.01</v>
      </c>
      <c r="N7181" s="83">
        <v>584.98800000000006</v>
      </c>
      <c r="O7181" s="83">
        <v>6010.02</v>
      </c>
      <c r="P7181" s="83">
        <v>1169.98</v>
      </c>
      <c r="Q7181" s="83">
        <v>7180</v>
      </c>
      <c r="R7181" s="86">
        <v>0.16294900000000001</v>
      </c>
      <c r="S7181" s="86">
        <v>0.791937</v>
      </c>
    </row>
    <row r="7182" spans="2:19" x14ac:dyDescent="0.2">
      <c r="B7182" s="33"/>
      <c r="C7182" s="171"/>
      <c r="D7182" s="33"/>
      <c r="E7182" s="33"/>
      <c r="F7182" s="33"/>
      <c r="G7182" s="33"/>
      <c r="H7182" s="33"/>
      <c r="I7182" s="171"/>
      <c r="J7182" s="33"/>
      <c r="K7182" s="33"/>
      <c r="L7182" s="84">
        <v>6.7220000000000002E-2</v>
      </c>
      <c r="M7182" s="83">
        <v>6595.62</v>
      </c>
      <c r="N7182" s="83">
        <v>585.38400000000001</v>
      </c>
      <c r="O7182" s="83">
        <v>6010.23</v>
      </c>
      <c r="P7182" s="83">
        <v>1170.77</v>
      </c>
      <c r="Q7182" s="83">
        <v>7181</v>
      </c>
      <c r="R7182" s="86">
        <v>0.16303699999999999</v>
      </c>
      <c r="S7182" s="86">
        <v>0.79221600000000003</v>
      </c>
    </row>
    <row r="7183" spans="2:19" x14ac:dyDescent="0.2">
      <c r="B7183" s="33"/>
      <c r="C7183" s="171"/>
      <c r="D7183" s="33"/>
      <c r="E7183" s="33"/>
      <c r="F7183" s="33"/>
      <c r="G7183" s="33"/>
      <c r="H7183" s="33"/>
      <c r="I7183" s="171"/>
      <c r="J7183" s="33"/>
      <c r="K7183" s="33"/>
      <c r="L7183" s="84">
        <v>6.7100000000000007E-2</v>
      </c>
      <c r="M7183" s="83">
        <v>6596.22</v>
      </c>
      <c r="N7183" s="83">
        <v>585.78</v>
      </c>
      <c r="O7183" s="83">
        <v>6010.44</v>
      </c>
      <c r="P7183" s="83">
        <v>1171.56</v>
      </c>
      <c r="Q7183" s="83">
        <v>7182</v>
      </c>
      <c r="R7183" s="86">
        <v>0.16312499999999999</v>
      </c>
      <c r="S7183" s="86">
        <v>0.79249499999999995</v>
      </c>
    </row>
    <row r="7184" spans="2:19" x14ac:dyDescent="0.2">
      <c r="B7184" s="33"/>
      <c r="C7184" s="171"/>
      <c r="D7184" s="33"/>
      <c r="E7184" s="33"/>
      <c r="F7184" s="33"/>
      <c r="G7184" s="33"/>
      <c r="H7184" s="33"/>
      <c r="I7184" s="171"/>
      <c r="J7184" s="33"/>
      <c r="K7184" s="33"/>
      <c r="L7184" s="84">
        <v>6.6989999999999994E-2</v>
      </c>
      <c r="M7184" s="83">
        <v>6596.82</v>
      </c>
      <c r="N7184" s="83">
        <v>586.17700000000002</v>
      </c>
      <c r="O7184" s="83">
        <v>6010.65</v>
      </c>
      <c r="P7184" s="83">
        <v>1172.3499999999999</v>
      </c>
      <c r="Q7184" s="83">
        <v>7183</v>
      </c>
      <c r="R7184" s="86">
        <v>0.163212</v>
      </c>
      <c r="S7184" s="86">
        <v>0.79277399999999998</v>
      </c>
    </row>
    <row r="7185" spans="2:19" x14ac:dyDescent="0.2">
      <c r="B7185" s="33"/>
      <c r="C7185" s="171"/>
      <c r="D7185" s="33"/>
      <c r="E7185" s="33"/>
      <c r="F7185" s="33"/>
      <c r="G7185" s="33"/>
      <c r="H7185" s="33"/>
      <c r="I7185" s="171"/>
      <c r="J7185" s="33"/>
      <c r="K7185" s="33"/>
      <c r="L7185" s="84">
        <v>6.6689999999999999E-2</v>
      </c>
      <c r="M7185" s="83">
        <v>6597.43</v>
      </c>
      <c r="N7185" s="83">
        <v>586.57299999999998</v>
      </c>
      <c r="O7185" s="83">
        <v>6010.85</v>
      </c>
      <c r="P7185" s="83">
        <v>1173.1500000000001</v>
      </c>
      <c r="Q7185" s="83">
        <v>7184</v>
      </c>
      <c r="R7185" s="86">
        <v>0.1633</v>
      </c>
      <c r="S7185" s="86">
        <v>0.79305199999999998</v>
      </c>
    </row>
    <row r="7186" spans="2:19" x14ac:dyDescent="0.2">
      <c r="B7186" s="33"/>
      <c r="C7186" s="171"/>
      <c r="D7186" s="33"/>
      <c r="E7186" s="33"/>
      <c r="F7186" s="33"/>
      <c r="G7186" s="33"/>
      <c r="H7186" s="33"/>
      <c r="I7186" s="171"/>
      <c r="J7186" s="33"/>
      <c r="K7186" s="33"/>
      <c r="L7186" s="84">
        <v>6.6530000000000006E-2</v>
      </c>
      <c r="M7186" s="83">
        <v>6598.03</v>
      </c>
      <c r="N7186" s="83">
        <v>586.97</v>
      </c>
      <c r="O7186" s="83">
        <v>6011.06</v>
      </c>
      <c r="P7186" s="83">
        <v>1173.94</v>
      </c>
      <c r="Q7186" s="83">
        <v>7185</v>
      </c>
      <c r="R7186" s="86">
        <v>0.16338800000000001</v>
      </c>
      <c r="S7186" s="86">
        <v>0.79333100000000001</v>
      </c>
    </row>
    <row r="7187" spans="2:19" x14ac:dyDescent="0.2">
      <c r="B7187" s="33"/>
      <c r="C7187" s="171"/>
      <c r="D7187" s="33"/>
      <c r="E7187" s="33"/>
      <c r="F7187" s="33"/>
      <c r="G7187" s="33"/>
      <c r="H7187" s="33"/>
      <c r="I7187" s="171"/>
      <c r="J7187" s="33"/>
      <c r="K7187" s="33"/>
      <c r="L7187" s="84">
        <v>6.6420000000000007E-2</v>
      </c>
      <c r="M7187" s="83">
        <v>6598.63</v>
      </c>
      <c r="N7187" s="83">
        <v>587.36699999999996</v>
      </c>
      <c r="O7187" s="83">
        <v>6011.27</v>
      </c>
      <c r="P7187" s="83">
        <v>1174.73</v>
      </c>
      <c r="Q7187" s="83">
        <v>7186</v>
      </c>
      <c r="R7187" s="86">
        <v>0.16347500000000001</v>
      </c>
      <c r="S7187" s="86">
        <v>0.79374900000000004</v>
      </c>
    </row>
    <row r="7188" spans="2:19" x14ac:dyDescent="0.2">
      <c r="B7188" s="33"/>
      <c r="C7188" s="171"/>
      <c r="D7188" s="33"/>
      <c r="E7188" s="33"/>
      <c r="F7188" s="33"/>
      <c r="G7188" s="33"/>
      <c r="H7188" s="33"/>
      <c r="I7188" s="171"/>
      <c r="J7188" s="33"/>
      <c r="K7188" s="33"/>
      <c r="L7188" s="84">
        <v>6.6420000000000007E-2</v>
      </c>
      <c r="M7188" s="83">
        <v>6599.24</v>
      </c>
      <c r="N7188" s="83">
        <v>587.76400000000001</v>
      </c>
      <c r="O7188" s="83">
        <v>6011.47</v>
      </c>
      <c r="P7188" s="83">
        <v>1175.53</v>
      </c>
      <c r="Q7188" s="83">
        <v>7187</v>
      </c>
      <c r="R7188" s="86">
        <v>0.16356299999999999</v>
      </c>
      <c r="S7188" s="86">
        <v>0.79374900000000004</v>
      </c>
    </row>
    <row r="7189" spans="2:19" x14ac:dyDescent="0.2">
      <c r="B7189" s="33"/>
      <c r="C7189" s="171"/>
      <c r="D7189" s="33"/>
      <c r="E7189" s="33"/>
      <c r="F7189" s="33"/>
      <c r="G7189" s="33"/>
      <c r="H7189" s="33"/>
      <c r="I7189" s="171"/>
      <c r="J7189" s="33"/>
      <c r="K7189" s="33"/>
      <c r="L7189" s="84">
        <v>6.615E-2</v>
      </c>
      <c r="M7189" s="83">
        <v>6599.84</v>
      </c>
      <c r="N7189" s="83">
        <v>588.16099999999994</v>
      </c>
      <c r="O7189" s="83">
        <v>6011.68</v>
      </c>
      <c r="P7189" s="83">
        <v>1176.32</v>
      </c>
      <c r="Q7189" s="83">
        <v>7188</v>
      </c>
      <c r="R7189" s="86">
        <v>0.16365099999999999</v>
      </c>
      <c r="S7189" s="86">
        <v>0.79416699999999996</v>
      </c>
    </row>
    <row r="7190" spans="2:19" x14ac:dyDescent="0.2">
      <c r="B7190" s="33"/>
      <c r="C7190" s="171"/>
      <c r="D7190" s="33"/>
      <c r="E7190" s="33"/>
      <c r="F7190" s="33"/>
      <c r="G7190" s="33"/>
      <c r="H7190" s="33"/>
      <c r="I7190" s="171"/>
      <c r="J7190" s="33"/>
      <c r="K7190" s="33"/>
      <c r="L7190" s="84">
        <v>6.6040000000000001E-2</v>
      </c>
      <c r="M7190" s="83">
        <v>6600.44</v>
      </c>
      <c r="N7190" s="83">
        <v>588.55799999999999</v>
      </c>
      <c r="O7190" s="83">
        <v>6011.88</v>
      </c>
      <c r="P7190" s="83">
        <v>1177.1199999999999</v>
      </c>
      <c r="Q7190" s="83">
        <v>7189</v>
      </c>
      <c r="R7190" s="86">
        <v>0.163739</v>
      </c>
      <c r="S7190" s="86">
        <v>0.79444499999999996</v>
      </c>
    </row>
    <row r="7191" spans="2:19" x14ac:dyDescent="0.2">
      <c r="B7191" s="33"/>
      <c r="C7191" s="171"/>
      <c r="D7191" s="33"/>
      <c r="E7191" s="33"/>
      <c r="F7191" s="33"/>
      <c r="G7191" s="33"/>
      <c r="H7191" s="33"/>
      <c r="I7191" s="171"/>
      <c r="J7191" s="33"/>
      <c r="K7191" s="33"/>
      <c r="L7191" s="84">
        <v>6.5640000000000004E-2</v>
      </c>
      <c r="M7191" s="83">
        <v>6601.04</v>
      </c>
      <c r="N7191" s="83">
        <v>588.95500000000004</v>
      </c>
      <c r="O7191" s="83">
        <v>6012.09</v>
      </c>
      <c r="P7191" s="83">
        <v>1177.9100000000001</v>
      </c>
      <c r="Q7191" s="83">
        <v>7190</v>
      </c>
      <c r="R7191" s="86">
        <v>0.163826</v>
      </c>
      <c r="S7191" s="86">
        <v>0.79472299999999996</v>
      </c>
    </row>
    <row r="7192" spans="2:19" x14ac:dyDescent="0.2">
      <c r="B7192" s="33"/>
      <c r="C7192" s="171"/>
      <c r="D7192" s="33"/>
      <c r="E7192" s="33"/>
      <c r="F7192" s="33"/>
      <c r="G7192" s="33"/>
      <c r="H7192" s="33"/>
      <c r="I7192" s="171"/>
      <c r="J7192" s="33"/>
      <c r="K7192" s="33"/>
      <c r="L7192" s="84">
        <v>6.5390000000000004E-2</v>
      </c>
      <c r="M7192" s="83">
        <v>6601.65</v>
      </c>
      <c r="N7192" s="83">
        <v>589.35299999999995</v>
      </c>
      <c r="O7192" s="83">
        <v>6012.29</v>
      </c>
      <c r="P7192" s="83">
        <v>1178.71</v>
      </c>
      <c r="Q7192" s="83">
        <v>7191</v>
      </c>
      <c r="R7192" s="86">
        <v>0.163914</v>
      </c>
      <c r="S7192" s="86">
        <v>0.79500199999999999</v>
      </c>
    </row>
    <row r="7193" spans="2:19" x14ac:dyDescent="0.2">
      <c r="B7193" s="33"/>
      <c r="C7193" s="171"/>
      <c r="D7193" s="33"/>
      <c r="E7193" s="33"/>
      <c r="F7193" s="33"/>
      <c r="G7193" s="33"/>
      <c r="H7193" s="33"/>
      <c r="I7193" s="171"/>
      <c r="J7193" s="33"/>
      <c r="K7193" s="33"/>
      <c r="L7193" s="84">
        <v>6.5159999999999996E-2</v>
      </c>
      <c r="M7193" s="83">
        <v>6602.25</v>
      </c>
      <c r="N7193" s="83">
        <v>589.75099999999998</v>
      </c>
      <c r="O7193" s="83">
        <v>6012.5</v>
      </c>
      <c r="P7193" s="83">
        <v>1179.5</v>
      </c>
      <c r="Q7193" s="83">
        <v>7192</v>
      </c>
      <c r="R7193" s="86">
        <v>0.16400200000000001</v>
      </c>
      <c r="S7193" s="86">
        <v>0.79527999999999999</v>
      </c>
    </row>
    <row r="7194" spans="2:19" x14ac:dyDescent="0.2">
      <c r="B7194" s="33"/>
      <c r="C7194" s="171"/>
      <c r="D7194" s="33"/>
      <c r="E7194" s="33"/>
      <c r="F7194" s="33"/>
      <c r="G7194" s="33"/>
      <c r="H7194" s="33"/>
      <c r="I7194" s="171"/>
      <c r="J7194" s="33"/>
      <c r="K7194" s="33"/>
      <c r="L7194" s="84">
        <v>6.4930000000000002E-2</v>
      </c>
      <c r="M7194" s="83">
        <v>6602.85</v>
      </c>
      <c r="N7194" s="83">
        <v>590.14800000000002</v>
      </c>
      <c r="O7194" s="83">
        <v>6012.7</v>
      </c>
      <c r="P7194" s="83">
        <v>1180.3</v>
      </c>
      <c r="Q7194" s="83">
        <v>7193</v>
      </c>
      <c r="R7194" s="86">
        <v>0.16409000000000001</v>
      </c>
      <c r="S7194" s="86">
        <v>0.79555799999999999</v>
      </c>
    </row>
    <row r="7195" spans="2:19" x14ac:dyDescent="0.2">
      <c r="B7195" s="33"/>
      <c r="C7195" s="171"/>
      <c r="D7195" s="33"/>
      <c r="E7195" s="33"/>
      <c r="F7195" s="33"/>
      <c r="G7195" s="33"/>
      <c r="H7195" s="33"/>
      <c r="I7195" s="171"/>
      <c r="J7195" s="33"/>
      <c r="K7195" s="33"/>
      <c r="L7195" s="84">
        <v>6.4710000000000004E-2</v>
      </c>
      <c r="M7195" s="83">
        <v>6603.45</v>
      </c>
      <c r="N7195" s="83">
        <v>590.54600000000005</v>
      </c>
      <c r="O7195" s="83">
        <v>6012.91</v>
      </c>
      <c r="P7195" s="83">
        <v>1181.0899999999999</v>
      </c>
      <c r="Q7195" s="83">
        <v>7194</v>
      </c>
      <c r="R7195" s="86">
        <v>0.16417699999999999</v>
      </c>
      <c r="S7195" s="86">
        <v>0.79583599999999999</v>
      </c>
    </row>
    <row r="7196" spans="2:19" x14ac:dyDescent="0.2">
      <c r="B7196" s="33"/>
      <c r="C7196" s="171"/>
      <c r="D7196" s="33"/>
      <c r="E7196" s="33"/>
      <c r="F7196" s="33"/>
      <c r="G7196" s="33"/>
      <c r="H7196" s="33"/>
      <c r="I7196" s="171"/>
      <c r="J7196" s="33"/>
      <c r="K7196" s="33"/>
      <c r="L7196" s="84">
        <v>6.4619999999999997E-2</v>
      </c>
      <c r="M7196" s="83">
        <v>6604.06</v>
      </c>
      <c r="N7196" s="83">
        <v>590.94399999999996</v>
      </c>
      <c r="O7196" s="83">
        <v>6013.11</v>
      </c>
      <c r="P7196" s="83">
        <v>1181.8900000000001</v>
      </c>
      <c r="Q7196" s="83">
        <v>7195</v>
      </c>
      <c r="R7196" s="86">
        <v>0.16426499999999999</v>
      </c>
      <c r="S7196" s="86">
        <v>0.79611399999999999</v>
      </c>
    </row>
    <row r="7197" spans="2:19" x14ac:dyDescent="0.2">
      <c r="B7197" s="33"/>
      <c r="C7197" s="171"/>
      <c r="D7197" s="33"/>
      <c r="E7197" s="33"/>
      <c r="F7197" s="33"/>
      <c r="G7197" s="33"/>
      <c r="H7197" s="33"/>
      <c r="I7197" s="171"/>
      <c r="J7197" s="33"/>
      <c r="K7197" s="33"/>
      <c r="L7197" s="84">
        <v>6.4479999999999996E-2</v>
      </c>
      <c r="M7197" s="83">
        <v>6604.66</v>
      </c>
      <c r="N7197" s="83">
        <v>591.34299999999996</v>
      </c>
      <c r="O7197" s="83">
        <v>6013.31</v>
      </c>
      <c r="P7197" s="83">
        <v>1182.69</v>
      </c>
      <c r="Q7197" s="83">
        <v>7196</v>
      </c>
      <c r="R7197" s="86">
        <v>0.164353</v>
      </c>
      <c r="S7197" s="86">
        <v>0.79639199999999999</v>
      </c>
    </row>
    <row r="7198" spans="2:19" x14ac:dyDescent="0.2">
      <c r="B7198" s="33"/>
      <c r="C7198" s="171"/>
      <c r="D7198" s="33"/>
      <c r="E7198" s="33"/>
      <c r="F7198" s="33"/>
      <c r="G7198" s="33"/>
      <c r="H7198" s="33"/>
      <c r="I7198" s="171"/>
      <c r="J7198" s="33"/>
      <c r="K7198" s="33"/>
      <c r="L7198" s="84">
        <v>6.3479999999999995E-2</v>
      </c>
      <c r="M7198" s="83">
        <v>6605.26</v>
      </c>
      <c r="N7198" s="83">
        <v>591.74099999999999</v>
      </c>
      <c r="O7198" s="83">
        <v>6013.52</v>
      </c>
      <c r="P7198" s="83">
        <v>1183.48</v>
      </c>
      <c r="Q7198" s="83">
        <v>7197</v>
      </c>
      <c r="R7198" s="86">
        <v>0.164441</v>
      </c>
      <c r="S7198" s="86">
        <v>0.79680899999999999</v>
      </c>
    </row>
    <row r="7199" spans="2:19" x14ac:dyDescent="0.2">
      <c r="B7199" s="33"/>
      <c r="C7199" s="171"/>
      <c r="D7199" s="33"/>
      <c r="E7199" s="33"/>
      <c r="F7199" s="33"/>
      <c r="G7199" s="33"/>
      <c r="H7199" s="33"/>
      <c r="I7199" s="171"/>
      <c r="J7199" s="33"/>
      <c r="K7199" s="33"/>
      <c r="L7199" s="84">
        <v>6.3479999999999995E-2</v>
      </c>
      <c r="M7199" s="83">
        <v>6605.86</v>
      </c>
      <c r="N7199" s="83">
        <v>592.13900000000001</v>
      </c>
      <c r="O7199" s="83">
        <v>6013.72</v>
      </c>
      <c r="P7199" s="83">
        <v>1184.28</v>
      </c>
      <c r="Q7199" s="83">
        <v>7198</v>
      </c>
      <c r="R7199" s="86">
        <v>0.16452900000000001</v>
      </c>
      <c r="S7199" s="86">
        <v>0.79680899999999999</v>
      </c>
    </row>
    <row r="7200" spans="2:19" x14ac:dyDescent="0.2">
      <c r="B7200" s="33"/>
      <c r="C7200" s="171"/>
      <c r="D7200" s="33"/>
      <c r="E7200" s="33"/>
      <c r="F7200" s="33"/>
      <c r="G7200" s="33"/>
      <c r="H7200" s="33"/>
      <c r="I7200" s="171"/>
      <c r="J7200" s="33"/>
      <c r="K7200" s="33"/>
      <c r="L7200" s="84">
        <v>6.3329999999999997E-2</v>
      </c>
      <c r="M7200" s="83">
        <v>6606.46</v>
      </c>
      <c r="N7200" s="83">
        <v>592.53800000000001</v>
      </c>
      <c r="O7200" s="83">
        <v>6013.92</v>
      </c>
      <c r="P7200" s="83">
        <v>1185.08</v>
      </c>
      <c r="Q7200" s="83">
        <v>7199</v>
      </c>
      <c r="R7200" s="86">
        <v>0.16461700000000001</v>
      </c>
      <c r="S7200" s="86">
        <v>0.79722599999999999</v>
      </c>
    </row>
    <row r="7201" spans="2:19" x14ac:dyDescent="0.2">
      <c r="B7201" s="33"/>
      <c r="C7201" s="171"/>
      <c r="D7201" s="33"/>
      <c r="E7201" s="33"/>
      <c r="F7201" s="33"/>
      <c r="G7201" s="33"/>
      <c r="H7201" s="33"/>
      <c r="I7201" s="171"/>
      <c r="J7201" s="33"/>
      <c r="K7201" s="33"/>
      <c r="L7201" s="84">
        <v>6.3149999999999998E-2</v>
      </c>
      <c r="M7201" s="83">
        <v>6607.06</v>
      </c>
      <c r="N7201" s="83">
        <v>592.93700000000001</v>
      </c>
      <c r="O7201" s="83">
        <v>6014.13</v>
      </c>
      <c r="P7201" s="83">
        <v>1185.8699999999999</v>
      </c>
      <c r="Q7201" s="83">
        <v>7200</v>
      </c>
      <c r="R7201" s="86">
        <v>0.16470499999999999</v>
      </c>
      <c r="S7201" s="86">
        <v>0.79750299999999996</v>
      </c>
    </row>
    <row r="7202" spans="2:19" x14ac:dyDescent="0.2">
      <c r="B7202" s="33"/>
      <c r="C7202" s="171"/>
      <c r="D7202" s="33"/>
      <c r="E7202" s="33"/>
      <c r="F7202" s="33"/>
      <c r="G7202" s="33"/>
      <c r="H7202" s="33"/>
      <c r="I7202" s="171"/>
      <c r="J7202" s="33"/>
      <c r="K7202" s="33"/>
      <c r="L7202" s="84">
        <v>6.2899999999999998E-2</v>
      </c>
      <c r="M7202" s="83">
        <v>6607.66</v>
      </c>
      <c r="N7202" s="83">
        <v>593.33600000000001</v>
      </c>
      <c r="O7202" s="83">
        <v>6014.33</v>
      </c>
      <c r="P7202" s="83">
        <v>1186.67</v>
      </c>
      <c r="Q7202" s="83">
        <v>7201</v>
      </c>
      <c r="R7202" s="86">
        <v>0.164793</v>
      </c>
      <c r="S7202" s="86">
        <v>0.79778099999999996</v>
      </c>
    </row>
    <row r="7203" spans="2:19" x14ac:dyDescent="0.2">
      <c r="B7203" s="33"/>
      <c r="C7203" s="171"/>
      <c r="D7203" s="33"/>
      <c r="E7203" s="33"/>
      <c r="F7203" s="33"/>
      <c r="G7203" s="33"/>
      <c r="H7203" s="33"/>
      <c r="I7203" s="171"/>
      <c r="J7203" s="33"/>
      <c r="K7203" s="33"/>
      <c r="L7203" s="84">
        <v>6.2759999999999996E-2</v>
      </c>
      <c r="M7203" s="83">
        <v>6608.27</v>
      </c>
      <c r="N7203" s="83">
        <v>593.73500000000001</v>
      </c>
      <c r="O7203" s="83">
        <v>6014.53</v>
      </c>
      <c r="P7203" s="83">
        <v>1187.47</v>
      </c>
      <c r="Q7203" s="83">
        <v>7202</v>
      </c>
      <c r="R7203" s="86">
        <v>0.16488</v>
      </c>
      <c r="S7203" s="86">
        <v>0.79805899999999996</v>
      </c>
    </row>
    <row r="7204" spans="2:19" x14ac:dyDescent="0.2">
      <c r="B7204" s="33"/>
      <c r="C7204" s="171"/>
      <c r="D7204" s="33"/>
      <c r="E7204" s="33"/>
      <c r="F7204" s="33"/>
      <c r="G7204" s="33"/>
      <c r="H7204" s="33"/>
      <c r="I7204" s="171"/>
      <c r="J7204" s="33"/>
      <c r="K7204" s="33"/>
      <c r="L7204" s="84">
        <v>6.2689999999999996E-2</v>
      </c>
      <c r="M7204" s="83">
        <v>6608.87</v>
      </c>
      <c r="N7204" s="83">
        <v>594.13400000000001</v>
      </c>
      <c r="O7204" s="83">
        <v>6014.73</v>
      </c>
      <c r="P7204" s="83">
        <v>1188.27</v>
      </c>
      <c r="Q7204" s="83">
        <v>7203</v>
      </c>
      <c r="R7204" s="86">
        <v>0.164968</v>
      </c>
      <c r="S7204" s="86">
        <v>0.79833600000000005</v>
      </c>
    </row>
    <row r="7205" spans="2:19" x14ac:dyDescent="0.2">
      <c r="B7205" s="33"/>
      <c r="C7205" s="171"/>
      <c r="D7205" s="33"/>
      <c r="E7205" s="33"/>
      <c r="F7205" s="33"/>
      <c r="G7205" s="33"/>
      <c r="H7205" s="33"/>
      <c r="I7205" s="171"/>
      <c r="J7205" s="33"/>
      <c r="K7205" s="33"/>
      <c r="L7205" s="84">
        <v>6.2480000000000001E-2</v>
      </c>
      <c r="M7205" s="83">
        <v>6609.47</v>
      </c>
      <c r="N7205" s="83">
        <v>594.53300000000002</v>
      </c>
      <c r="O7205" s="83">
        <v>6014.93</v>
      </c>
      <c r="P7205" s="83">
        <v>1189.07</v>
      </c>
      <c r="Q7205" s="83">
        <v>7204</v>
      </c>
      <c r="R7205" s="86">
        <v>0.16505600000000001</v>
      </c>
      <c r="S7205" s="86">
        <v>0.79861400000000005</v>
      </c>
    </row>
    <row r="7206" spans="2:19" x14ac:dyDescent="0.2">
      <c r="B7206" s="33"/>
      <c r="C7206" s="171"/>
      <c r="D7206" s="33"/>
      <c r="E7206" s="33"/>
      <c r="F7206" s="33"/>
      <c r="G7206" s="33"/>
      <c r="H7206" s="33"/>
      <c r="I7206" s="171"/>
      <c r="J7206" s="33"/>
      <c r="K7206" s="33"/>
      <c r="L7206" s="84">
        <v>6.2379999999999998E-2</v>
      </c>
      <c r="M7206" s="83">
        <v>6610.07</v>
      </c>
      <c r="N7206" s="83">
        <v>594.93299999999999</v>
      </c>
      <c r="O7206" s="83">
        <v>6015.13</v>
      </c>
      <c r="P7206" s="83">
        <v>1189.8699999999999</v>
      </c>
      <c r="Q7206" s="83">
        <v>7205</v>
      </c>
      <c r="R7206" s="86">
        <v>0.16514400000000001</v>
      </c>
      <c r="S7206" s="86">
        <v>0.79889100000000002</v>
      </c>
    </row>
    <row r="7207" spans="2:19" x14ac:dyDescent="0.2">
      <c r="B7207" s="33"/>
      <c r="C7207" s="171"/>
      <c r="D7207" s="33"/>
      <c r="E7207" s="33"/>
      <c r="F7207" s="33"/>
      <c r="G7207" s="33"/>
      <c r="H7207" s="33"/>
      <c r="I7207" s="171"/>
      <c r="J7207" s="33"/>
      <c r="K7207" s="33"/>
      <c r="L7207" s="84">
        <v>6.1179999999999998E-2</v>
      </c>
      <c r="M7207" s="83">
        <v>6610.67</v>
      </c>
      <c r="N7207" s="83">
        <v>595.33199999999999</v>
      </c>
      <c r="O7207" s="83">
        <v>6015.34</v>
      </c>
      <c r="P7207" s="83">
        <v>1190.6600000000001</v>
      </c>
      <c r="Q7207" s="83">
        <v>7206</v>
      </c>
      <c r="R7207" s="86">
        <v>0.16523199999999999</v>
      </c>
      <c r="S7207" s="86">
        <v>0.79916900000000002</v>
      </c>
    </row>
    <row r="7208" spans="2:19" x14ac:dyDescent="0.2">
      <c r="B7208" s="33"/>
      <c r="C7208" s="171"/>
      <c r="D7208" s="33"/>
      <c r="E7208" s="33"/>
      <c r="F7208" s="33"/>
      <c r="G7208" s="33"/>
      <c r="H7208" s="33"/>
      <c r="I7208" s="171"/>
      <c r="J7208" s="33"/>
      <c r="K7208" s="33"/>
      <c r="L7208" s="84">
        <v>6.0359999999999997E-2</v>
      </c>
      <c r="M7208" s="83">
        <v>6611.27</v>
      </c>
      <c r="N7208" s="83">
        <v>595.73199999999997</v>
      </c>
      <c r="O7208" s="83">
        <v>6015.54</v>
      </c>
      <c r="P7208" s="83">
        <v>1191.46</v>
      </c>
      <c r="Q7208" s="83">
        <v>7207</v>
      </c>
      <c r="R7208" s="86">
        <v>0.16531999999999999</v>
      </c>
      <c r="S7208" s="86">
        <v>0.79944599999999999</v>
      </c>
    </row>
    <row r="7209" spans="2:19" x14ac:dyDescent="0.2">
      <c r="B7209" s="33"/>
      <c r="C7209" s="171"/>
      <c r="D7209" s="33"/>
      <c r="E7209" s="33"/>
      <c r="F7209" s="33"/>
      <c r="G7209" s="33"/>
      <c r="H7209" s="33"/>
      <c r="I7209" s="171"/>
      <c r="J7209" s="33"/>
      <c r="K7209" s="33"/>
      <c r="L7209" s="84">
        <v>6.0350000000000001E-2</v>
      </c>
      <c r="M7209" s="83">
        <v>6611.87</v>
      </c>
      <c r="N7209" s="83">
        <v>596.13199999999995</v>
      </c>
      <c r="O7209" s="83">
        <v>6015.74</v>
      </c>
      <c r="P7209" s="83">
        <v>1192.26</v>
      </c>
      <c r="Q7209" s="83">
        <v>7208</v>
      </c>
      <c r="R7209" s="86">
        <v>0.165408</v>
      </c>
      <c r="S7209" s="86">
        <v>0.79972299999999996</v>
      </c>
    </row>
    <row r="7210" spans="2:19" x14ac:dyDescent="0.2">
      <c r="B7210" s="33"/>
      <c r="C7210" s="171"/>
      <c r="D7210" s="33"/>
      <c r="E7210" s="33"/>
      <c r="F7210" s="33"/>
      <c r="G7210" s="33"/>
      <c r="H7210" s="33"/>
      <c r="I7210" s="171"/>
      <c r="J7210" s="33"/>
      <c r="K7210" s="33"/>
      <c r="L7210" s="84">
        <v>6.0269999999999997E-2</v>
      </c>
      <c r="M7210" s="83">
        <v>6612.47</v>
      </c>
      <c r="N7210" s="83">
        <v>596.53200000000004</v>
      </c>
      <c r="O7210" s="83">
        <v>6015.94</v>
      </c>
      <c r="P7210" s="83">
        <v>1193.06</v>
      </c>
      <c r="Q7210" s="83">
        <v>7209</v>
      </c>
      <c r="R7210" s="86">
        <v>0.165496</v>
      </c>
      <c r="S7210" s="86">
        <v>0.8</v>
      </c>
    </row>
    <row r="7211" spans="2:19" x14ac:dyDescent="0.2">
      <c r="B7211" s="33"/>
      <c r="C7211" s="171"/>
      <c r="D7211" s="33"/>
      <c r="E7211" s="33"/>
      <c r="F7211" s="33"/>
      <c r="G7211" s="33"/>
      <c r="H7211" s="33"/>
      <c r="I7211" s="171"/>
      <c r="J7211" s="33"/>
      <c r="K7211" s="33"/>
      <c r="L7211" s="84">
        <v>0.06</v>
      </c>
      <c r="M7211" s="83">
        <v>6613.07</v>
      </c>
      <c r="N7211" s="83">
        <v>596.93200000000002</v>
      </c>
      <c r="O7211" s="83">
        <v>6016.14</v>
      </c>
      <c r="P7211" s="83">
        <v>1193.8599999999999</v>
      </c>
      <c r="Q7211" s="83">
        <v>7210</v>
      </c>
      <c r="R7211" s="86">
        <v>0.16558400000000001</v>
      </c>
      <c r="S7211" s="86">
        <v>0.80027700000000002</v>
      </c>
    </row>
    <row r="7212" spans="2:19" x14ac:dyDescent="0.2">
      <c r="B7212" s="33"/>
      <c r="C7212" s="171"/>
      <c r="D7212" s="33"/>
      <c r="E7212" s="33"/>
      <c r="F7212" s="33"/>
      <c r="G7212" s="33"/>
      <c r="H7212" s="33"/>
      <c r="I7212" s="171"/>
      <c r="J7212" s="33"/>
      <c r="K7212" s="33"/>
      <c r="L7212" s="84">
        <v>5.9560000000000002E-2</v>
      </c>
      <c r="M7212" s="83">
        <v>6613.67</v>
      </c>
      <c r="N7212" s="83">
        <v>597.33199999999999</v>
      </c>
      <c r="O7212" s="83">
        <v>6016.34</v>
      </c>
      <c r="P7212" s="83">
        <v>1194.6600000000001</v>
      </c>
      <c r="Q7212" s="83">
        <v>7211</v>
      </c>
      <c r="R7212" s="86">
        <v>0.16567200000000001</v>
      </c>
      <c r="S7212" s="86">
        <v>0.80055500000000002</v>
      </c>
    </row>
    <row r="7213" spans="2:19" x14ac:dyDescent="0.2">
      <c r="B7213" s="33"/>
      <c r="C7213" s="171"/>
      <c r="D7213" s="33"/>
      <c r="E7213" s="33"/>
      <c r="F7213" s="33"/>
      <c r="G7213" s="33"/>
      <c r="H7213" s="33"/>
      <c r="I7213" s="171"/>
      <c r="J7213" s="33"/>
      <c r="K7213" s="33"/>
      <c r="L7213" s="84">
        <v>5.9470000000000002E-2</v>
      </c>
      <c r="M7213" s="83">
        <v>6614.27</v>
      </c>
      <c r="N7213" s="83">
        <v>597.73299999999995</v>
      </c>
      <c r="O7213" s="83">
        <v>6016.53</v>
      </c>
      <c r="P7213" s="83">
        <v>1195.47</v>
      </c>
      <c r="Q7213" s="83">
        <v>7212</v>
      </c>
      <c r="R7213" s="86">
        <v>0.16576099999999999</v>
      </c>
      <c r="S7213" s="86">
        <v>0.80083199999999999</v>
      </c>
    </row>
    <row r="7214" spans="2:19" x14ac:dyDescent="0.2">
      <c r="B7214" s="33"/>
      <c r="C7214" s="171"/>
      <c r="D7214" s="33"/>
      <c r="E7214" s="33"/>
      <c r="F7214" s="33"/>
      <c r="G7214" s="33"/>
      <c r="H7214" s="33"/>
      <c r="I7214" s="171"/>
      <c r="J7214" s="33"/>
      <c r="K7214" s="33"/>
      <c r="L7214" s="84">
        <v>5.926E-2</v>
      </c>
      <c r="M7214" s="83">
        <v>6614.87</v>
      </c>
      <c r="N7214" s="83">
        <v>598.13300000000004</v>
      </c>
      <c r="O7214" s="83">
        <v>6016.73</v>
      </c>
      <c r="P7214" s="83">
        <v>1196.27</v>
      </c>
      <c r="Q7214" s="83">
        <v>7213</v>
      </c>
      <c r="R7214" s="86">
        <v>0.165849</v>
      </c>
      <c r="S7214" s="86">
        <v>0.80110899999999996</v>
      </c>
    </row>
    <row r="7215" spans="2:19" x14ac:dyDescent="0.2">
      <c r="B7215" s="33"/>
      <c r="C7215" s="171"/>
      <c r="D7215" s="33"/>
      <c r="E7215" s="33"/>
      <c r="F7215" s="33"/>
      <c r="G7215" s="33"/>
      <c r="H7215" s="33"/>
      <c r="I7215" s="171"/>
      <c r="J7215" s="33"/>
      <c r="K7215" s="33"/>
      <c r="L7215" s="84">
        <v>5.9040000000000002E-2</v>
      </c>
      <c r="M7215" s="83">
        <v>6615.47</v>
      </c>
      <c r="N7215" s="83">
        <v>598.53399999999999</v>
      </c>
      <c r="O7215" s="83">
        <v>6016.93</v>
      </c>
      <c r="P7215" s="83">
        <v>1197.07</v>
      </c>
      <c r="Q7215" s="83">
        <v>7214</v>
      </c>
      <c r="R7215" s="86">
        <v>0.165937</v>
      </c>
      <c r="S7215" s="86">
        <v>0.80138500000000001</v>
      </c>
    </row>
    <row r="7216" spans="2:19" x14ac:dyDescent="0.2">
      <c r="B7216" s="33"/>
      <c r="C7216" s="171"/>
      <c r="D7216" s="33"/>
      <c r="E7216" s="33"/>
      <c r="F7216" s="33"/>
      <c r="G7216" s="33"/>
      <c r="H7216" s="33"/>
      <c r="I7216" s="171"/>
      <c r="J7216" s="33"/>
      <c r="K7216" s="33"/>
      <c r="L7216" s="84">
        <v>5.8860000000000003E-2</v>
      </c>
      <c r="M7216" s="83">
        <v>6616.07</v>
      </c>
      <c r="N7216" s="83">
        <v>598.93499999999995</v>
      </c>
      <c r="O7216" s="83">
        <v>6017.13</v>
      </c>
      <c r="P7216" s="83">
        <v>1197.8699999999999</v>
      </c>
      <c r="Q7216" s="83">
        <v>7215</v>
      </c>
      <c r="R7216" s="86">
        <v>0.16602500000000001</v>
      </c>
      <c r="S7216" s="86">
        <v>0.80166199999999999</v>
      </c>
    </row>
    <row r="7217" spans="2:19" x14ac:dyDescent="0.2">
      <c r="B7217" s="33"/>
      <c r="C7217" s="171"/>
      <c r="D7217" s="33"/>
      <c r="E7217" s="33"/>
      <c r="F7217" s="33"/>
      <c r="G7217" s="33"/>
      <c r="H7217" s="33"/>
      <c r="I7217" s="171"/>
      <c r="J7217" s="33"/>
      <c r="K7217" s="33"/>
      <c r="L7217" s="84">
        <v>5.883E-2</v>
      </c>
      <c r="M7217" s="83">
        <v>6616.66</v>
      </c>
      <c r="N7217" s="83">
        <v>599.33600000000001</v>
      </c>
      <c r="O7217" s="83">
        <v>6017.33</v>
      </c>
      <c r="P7217" s="83">
        <v>1198.67</v>
      </c>
      <c r="Q7217" s="83">
        <v>7216</v>
      </c>
      <c r="R7217" s="86">
        <v>0.16611300000000001</v>
      </c>
      <c r="S7217" s="86">
        <v>0.80193899999999996</v>
      </c>
    </row>
    <row r="7218" spans="2:19" x14ac:dyDescent="0.2">
      <c r="B7218" s="33"/>
      <c r="C7218" s="171"/>
      <c r="D7218" s="33"/>
      <c r="E7218" s="33"/>
      <c r="F7218" s="33"/>
      <c r="G7218" s="33"/>
      <c r="H7218" s="33"/>
      <c r="I7218" s="171"/>
      <c r="J7218" s="33"/>
      <c r="K7218" s="33"/>
      <c r="L7218" s="84">
        <v>5.8630000000000002E-2</v>
      </c>
      <c r="M7218" s="83">
        <v>6617.26</v>
      </c>
      <c r="N7218" s="83">
        <v>599.73699999999997</v>
      </c>
      <c r="O7218" s="83">
        <v>6017.53</v>
      </c>
      <c r="P7218" s="83">
        <v>1199.47</v>
      </c>
      <c r="Q7218" s="83">
        <v>7217</v>
      </c>
      <c r="R7218" s="86">
        <v>0.16620099999999999</v>
      </c>
      <c r="S7218" s="86">
        <v>0.80221600000000004</v>
      </c>
    </row>
    <row r="7219" spans="2:19" x14ac:dyDescent="0.2">
      <c r="B7219" s="33"/>
      <c r="C7219" s="171"/>
      <c r="D7219" s="33"/>
      <c r="E7219" s="33"/>
      <c r="F7219" s="33"/>
      <c r="G7219" s="33"/>
      <c r="H7219" s="33"/>
      <c r="I7219" s="171"/>
      <c r="J7219" s="33"/>
      <c r="K7219" s="33"/>
      <c r="L7219" s="84">
        <v>5.8099999999999999E-2</v>
      </c>
      <c r="M7219" s="83">
        <v>6617.86</v>
      </c>
      <c r="N7219" s="83">
        <v>600.13800000000003</v>
      </c>
      <c r="O7219" s="83">
        <v>6017.72</v>
      </c>
      <c r="P7219" s="83">
        <v>1200.28</v>
      </c>
      <c r="Q7219" s="83">
        <v>7218</v>
      </c>
      <c r="R7219" s="86">
        <v>0.16628899999999999</v>
      </c>
      <c r="S7219" s="86">
        <v>0.80249199999999998</v>
      </c>
    </row>
    <row r="7220" spans="2:19" x14ac:dyDescent="0.2">
      <c r="B7220" s="33"/>
      <c r="C7220" s="171"/>
      <c r="D7220" s="33"/>
      <c r="E7220" s="33"/>
      <c r="F7220" s="33"/>
      <c r="G7220" s="33"/>
      <c r="H7220" s="33"/>
      <c r="I7220" s="171"/>
      <c r="J7220" s="33"/>
      <c r="K7220" s="33"/>
      <c r="L7220" s="84">
        <v>5.8069999999999997E-2</v>
      </c>
      <c r="M7220" s="83">
        <v>6618.46</v>
      </c>
      <c r="N7220" s="83">
        <v>600.53899999999999</v>
      </c>
      <c r="O7220" s="83">
        <v>6017.92</v>
      </c>
      <c r="P7220" s="83">
        <v>1201.08</v>
      </c>
      <c r="Q7220" s="83">
        <v>7219</v>
      </c>
      <c r="R7220" s="86">
        <v>0.166377</v>
      </c>
      <c r="S7220" s="86">
        <v>0.80276899999999995</v>
      </c>
    </row>
    <row r="7221" spans="2:19" x14ac:dyDescent="0.2">
      <c r="B7221" s="33"/>
      <c r="C7221" s="171"/>
      <c r="D7221" s="33"/>
      <c r="E7221" s="33"/>
      <c r="F7221" s="33"/>
      <c r="G7221" s="33"/>
      <c r="H7221" s="33"/>
      <c r="I7221" s="171"/>
      <c r="J7221" s="33"/>
      <c r="K7221" s="33"/>
      <c r="L7221" s="84">
        <v>5.8000000000000003E-2</v>
      </c>
      <c r="M7221" s="83">
        <v>6619.06</v>
      </c>
      <c r="N7221" s="83">
        <v>600.94100000000003</v>
      </c>
      <c r="O7221" s="83">
        <v>6018.12</v>
      </c>
      <c r="P7221" s="83">
        <v>1201.8800000000001</v>
      </c>
      <c r="Q7221" s="83">
        <v>7220</v>
      </c>
      <c r="R7221" s="86">
        <v>0.166466</v>
      </c>
      <c r="S7221" s="86">
        <v>0.80304500000000001</v>
      </c>
    </row>
    <row r="7222" spans="2:19" x14ac:dyDescent="0.2">
      <c r="B7222" s="33"/>
      <c r="C7222" s="171"/>
      <c r="D7222" s="33"/>
      <c r="E7222" s="33"/>
      <c r="F7222" s="33"/>
      <c r="G7222" s="33"/>
      <c r="H7222" s="33"/>
      <c r="I7222" s="171"/>
      <c r="J7222" s="33"/>
      <c r="K7222" s="33"/>
      <c r="L7222" s="84">
        <v>5.7820000000000003E-2</v>
      </c>
      <c r="M7222" s="83">
        <v>6619.66</v>
      </c>
      <c r="N7222" s="83">
        <v>601.34299999999996</v>
      </c>
      <c r="O7222" s="83">
        <v>6018.31</v>
      </c>
      <c r="P7222" s="83">
        <v>1202.69</v>
      </c>
      <c r="Q7222" s="83">
        <v>7221</v>
      </c>
      <c r="R7222" s="86">
        <v>0.16655400000000001</v>
      </c>
      <c r="S7222" s="86">
        <v>0.80332199999999998</v>
      </c>
    </row>
    <row r="7223" spans="2:19" x14ac:dyDescent="0.2">
      <c r="B7223" s="33"/>
      <c r="C7223" s="171"/>
      <c r="D7223" s="33"/>
      <c r="E7223" s="33"/>
      <c r="F7223" s="33"/>
      <c r="G7223" s="33"/>
      <c r="H7223" s="33"/>
      <c r="I7223" s="171"/>
      <c r="J7223" s="33"/>
      <c r="K7223" s="33"/>
      <c r="L7223" s="84">
        <v>5.7799999999999997E-2</v>
      </c>
      <c r="M7223" s="83">
        <v>6620.26</v>
      </c>
      <c r="N7223" s="83">
        <v>601.74400000000003</v>
      </c>
      <c r="O7223" s="83">
        <v>6018.51</v>
      </c>
      <c r="P7223" s="83">
        <v>1203.49</v>
      </c>
      <c r="Q7223" s="83">
        <v>7222</v>
      </c>
      <c r="R7223" s="86">
        <v>0.16664200000000001</v>
      </c>
      <c r="S7223" s="86">
        <v>0.80359800000000003</v>
      </c>
    </row>
    <row r="7224" spans="2:19" x14ac:dyDescent="0.2">
      <c r="B7224" s="33"/>
      <c r="C7224" s="171"/>
      <c r="D7224" s="33"/>
      <c r="E7224" s="33"/>
      <c r="F7224" s="33"/>
      <c r="G7224" s="33"/>
      <c r="H7224" s="33"/>
      <c r="I7224" s="171"/>
      <c r="J7224" s="33"/>
      <c r="K7224" s="33"/>
      <c r="L7224" s="84">
        <v>5.6989999999999999E-2</v>
      </c>
      <c r="M7224" s="83">
        <v>6620.85</v>
      </c>
      <c r="N7224" s="83">
        <v>602.14599999999996</v>
      </c>
      <c r="O7224" s="83">
        <v>6018.71</v>
      </c>
      <c r="P7224" s="83">
        <v>1204.29</v>
      </c>
      <c r="Q7224" s="83">
        <v>7223</v>
      </c>
      <c r="R7224" s="86">
        <v>0.16672999999999999</v>
      </c>
      <c r="S7224" s="86">
        <v>0.80387500000000001</v>
      </c>
    </row>
    <row r="7225" spans="2:19" x14ac:dyDescent="0.2">
      <c r="B7225" s="33"/>
      <c r="C7225" s="171"/>
      <c r="D7225" s="33"/>
      <c r="E7225" s="33"/>
      <c r="F7225" s="33"/>
      <c r="G7225" s="33"/>
      <c r="H7225" s="33"/>
      <c r="I7225" s="171"/>
      <c r="J7225" s="33"/>
      <c r="K7225" s="33"/>
      <c r="L7225" s="84">
        <v>5.6759999999999998E-2</v>
      </c>
      <c r="M7225" s="83">
        <v>6621.45</v>
      </c>
      <c r="N7225" s="83">
        <v>602.548</v>
      </c>
      <c r="O7225" s="83">
        <v>6018.9</v>
      </c>
      <c r="P7225" s="83">
        <v>1205.0999999999999</v>
      </c>
      <c r="Q7225" s="83">
        <v>7224</v>
      </c>
      <c r="R7225" s="86">
        <v>0.16681799999999999</v>
      </c>
      <c r="S7225" s="86">
        <v>0.80415099999999995</v>
      </c>
    </row>
    <row r="7226" spans="2:19" x14ac:dyDescent="0.2">
      <c r="B7226" s="33"/>
      <c r="C7226" s="171"/>
      <c r="D7226" s="33"/>
      <c r="E7226" s="33"/>
      <c r="F7226" s="33"/>
      <c r="G7226" s="33"/>
      <c r="H7226" s="33"/>
      <c r="I7226" s="171"/>
      <c r="J7226" s="33"/>
      <c r="K7226" s="33"/>
      <c r="L7226" s="84">
        <v>5.6349999999999997E-2</v>
      </c>
      <c r="M7226" s="83">
        <v>6622.05</v>
      </c>
      <c r="N7226" s="83">
        <v>602.95100000000002</v>
      </c>
      <c r="O7226" s="83">
        <v>6019.1</v>
      </c>
      <c r="P7226" s="83">
        <v>1205.9000000000001</v>
      </c>
      <c r="Q7226" s="83">
        <v>7225</v>
      </c>
      <c r="R7226" s="86">
        <v>0.166907</v>
      </c>
      <c r="S7226" s="86">
        <v>0.804427</v>
      </c>
    </row>
    <row r="7227" spans="2:19" x14ac:dyDescent="0.2">
      <c r="B7227" s="33"/>
      <c r="C7227" s="171"/>
      <c r="D7227" s="33"/>
      <c r="E7227" s="33"/>
      <c r="F7227" s="33"/>
      <c r="G7227" s="33"/>
      <c r="H7227" s="33"/>
      <c r="I7227" s="171"/>
      <c r="J7227" s="33"/>
      <c r="K7227" s="33"/>
      <c r="L7227" s="84">
        <v>5.6320000000000002E-2</v>
      </c>
      <c r="M7227" s="83">
        <v>6622.65</v>
      </c>
      <c r="N7227" s="83">
        <v>603.35299999999995</v>
      </c>
      <c r="O7227" s="83">
        <v>6019.29</v>
      </c>
      <c r="P7227" s="83">
        <v>1206.71</v>
      </c>
      <c r="Q7227" s="83">
        <v>7226</v>
      </c>
      <c r="R7227" s="86">
        <v>0.166995</v>
      </c>
      <c r="S7227" s="86">
        <v>0.80470299999999995</v>
      </c>
    </row>
    <row r="7228" spans="2:19" x14ac:dyDescent="0.2">
      <c r="B7228" s="33"/>
      <c r="C7228" s="171"/>
      <c r="D7228" s="33"/>
      <c r="E7228" s="33"/>
      <c r="F7228" s="33"/>
      <c r="G7228" s="33"/>
      <c r="H7228" s="33"/>
      <c r="I7228" s="171"/>
      <c r="J7228" s="33"/>
      <c r="K7228" s="33"/>
      <c r="L7228" s="84">
        <v>5.5329999999999997E-2</v>
      </c>
      <c r="M7228" s="83">
        <v>6623.24</v>
      </c>
      <c r="N7228" s="83">
        <v>603.755</v>
      </c>
      <c r="O7228" s="83">
        <v>6019.49</v>
      </c>
      <c r="P7228" s="83">
        <v>1207.51</v>
      </c>
      <c r="Q7228" s="83">
        <v>7227</v>
      </c>
      <c r="R7228" s="86">
        <v>0.16708300000000001</v>
      </c>
      <c r="S7228" s="86">
        <v>0.80511699999999997</v>
      </c>
    </row>
    <row r="7229" spans="2:19" x14ac:dyDescent="0.2">
      <c r="B7229" s="33"/>
      <c r="C7229" s="171"/>
      <c r="D7229" s="33"/>
      <c r="E7229" s="33"/>
      <c r="F7229" s="33"/>
      <c r="G7229" s="33"/>
      <c r="H7229" s="33"/>
      <c r="I7229" s="171"/>
      <c r="J7229" s="33"/>
      <c r="K7229" s="33"/>
      <c r="L7229" s="84">
        <v>5.5329999999999997E-2</v>
      </c>
      <c r="M7229" s="83">
        <v>6623.84</v>
      </c>
      <c r="N7229" s="83">
        <v>604.15800000000002</v>
      </c>
      <c r="O7229" s="83">
        <v>6019.68</v>
      </c>
      <c r="P7229" s="83">
        <v>1208.32</v>
      </c>
      <c r="Q7229" s="83">
        <v>7228</v>
      </c>
      <c r="R7229" s="86">
        <v>0.16717199999999999</v>
      </c>
      <c r="S7229" s="86">
        <v>0.80511699999999997</v>
      </c>
    </row>
    <row r="7230" spans="2:19" x14ac:dyDescent="0.2">
      <c r="B7230" s="33"/>
      <c r="C7230" s="171"/>
      <c r="D7230" s="33"/>
      <c r="E7230" s="33"/>
      <c r="F7230" s="33"/>
      <c r="G7230" s="33"/>
      <c r="H7230" s="33"/>
      <c r="I7230" s="171"/>
      <c r="J7230" s="33"/>
      <c r="K7230" s="33"/>
      <c r="L7230" s="84">
        <v>5.5230000000000001E-2</v>
      </c>
      <c r="M7230" s="83">
        <v>6624.44</v>
      </c>
      <c r="N7230" s="83">
        <v>604.56100000000004</v>
      </c>
      <c r="O7230" s="83">
        <v>6019.88</v>
      </c>
      <c r="P7230" s="83">
        <v>1209.1199999999999</v>
      </c>
      <c r="Q7230" s="83">
        <v>7229</v>
      </c>
      <c r="R7230" s="86">
        <v>0.16725999999999999</v>
      </c>
      <c r="S7230" s="86">
        <v>0.805531</v>
      </c>
    </row>
    <row r="7231" spans="2:19" x14ac:dyDescent="0.2">
      <c r="B7231" s="33"/>
      <c r="C7231" s="171"/>
      <c r="D7231" s="33"/>
      <c r="E7231" s="33"/>
      <c r="F7231" s="33"/>
      <c r="G7231" s="33"/>
      <c r="H7231" s="33"/>
      <c r="I7231" s="171"/>
      <c r="J7231" s="33"/>
      <c r="K7231" s="33"/>
      <c r="L7231" s="84">
        <v>5.493E-2</v>
      </c>
      <c r="M7231" s="83">
        <v>6625.04</v>
      </c>
      <c r="N7231" s="83">
        <v>604.96400000000006</v>
      </c>
      <c r="O7231" s="83">
        <v>6020.07</v>
      </c>
      <c r="P7231" s="83">
        <v>1209.93</v>
      </c>
      <c r="Q7231" s="83">
        <v>7230</v>
      </c>
      <c r="R7231" s="86">
        <v>0.167348</v>
      </c>
      <c r="S7231" s="86">
        <v>0.80580700000000005</v>
      </c>
    </row>
    <row r="7232" spans="2:19" x14ac:dyDescent="0.2">
      <c r="B7232" s="33"/>
      <c r="C7232" s="171"/>
      <c r="D7232" s="33"/>
      <c r="E7232" s="33"/>
      <c r="F7232" s="33"/>
      <c r="G7232" s="33"/>
      <c r="H7232" s="33"/>
      <c r="I7232" s="171"/>
      <c r="J7232" s="33"/>
      <c r="K7232" s="33"/>
      <c r="L7232" s="84">
        <v>5.484E-2</v>
      </c>
      <c r="M7232" s="83">
        <v>6625.63</v>
      </c>
      <c r="N7232" s="83">
        <v>605.36699999999996</v>
      </c>
      <c r="O7232" s="83">
        <v>6020.27</v>
      </c>
      <c r="P7232" s="83">
        <v>1210.73</v>
      </c>
      <c r="Q7232" s="83">
        <v>7231</v>
      </c>
      <c r="R7232" s="86">
        <v>0.167437</v>
      </c>
      <c r="S7232" s="86">
        <v>0.80608299999999999</v>
      </c>
    </row>
    <row r="7233" spans="2:19" x14ac:dyDescent="0.2">
      <c r="B7233" s="33"/>
      <c r="C7233" s="171"/>
      <c r="D7233" s="33"/>
      <c r="E7233" s="33"/>
      <c r="F7233" s="33"/>
      <c r="G7233" s="33"/>
      <c r="H7233" s="33"/>
      <c r="I7233" s="171"/>
      <c r="J7233" s="33"/>
      <c r="K7233" s="33"/>
      <c r="L7233" s="84">
        <v>5.4829999999999997E-2</v>
      </c>
      <c r="M7233" s="83">
        <v>6626.23</v>
      </c>
      <c r="N7233" s="83">
        <v>605.77</v>
      </c>
      <c r="O7233" s="83">
        <v>6020.46</v>
      </c>
      <c r="P7233" s="83">
        <v>1211.54</v>
      </c>
      <c r="Q7233" s="83">
        <v>7232</v>
      </c>
      <c r="R7233" s="86">
        <v>0.16752500000000001</v>
      </c>
      <c r="S7233" s="86">
        <v>0.80635900000000005</v>
      </c>
    </row>
    <row r="7234" spans="2:19" x14ac:dyDescent="0.2">
      <c r="B7234" s="33"/>
      <c r="C7234" s="171"/>
      <c r="D7234" s="33"/>
      <c r="E7234" s="33"/>
      <c r="F7234" s="33"/>
      <c r="G7234" s="33"/>
      <c r="H7234" s="33"/>
      <c r="I7234" s="171"/>
      <c r="J7234" s="33"/>
      <c r="K7234" s="33"/>
      <c r="L7234" s="84">
        <v>5.4730000000000001E-2</v>
      </c>
      <c r="M7234" s="83">
        <v>6626.83</v>
      </c>
      <c r="N7234" s="83">
        <v>606.173</v>
      </c>
      <c r="O7234" s="83">
        <v>6020.65</v>
      </c>
      <c r="P7234" s="83">
        <v>1212.3499999999999</v>
      </c>
      <c r="Q7234" s="83">
        <v>7233</v>
      </c>
      <c r="R7234" s="86">
        <v>0.16761300000000001</v>
      </c>
      <c r="S7234" s="86">
        <v>0.80663499999999999</v>
      </c>
    </row>
    <row r="7235" spans="2:19" x14ac:dyDescent="0.2">
      <c r="B7235" s="33"/>
      <c r="C7235" s="171"/>
      <c r="D7235" s="33"/>
      <c r="E7235" s="33"/>
      <c r="F7235" s="33"/>
      <c r="G7235" s="33"/>
      <c r="H7235" s="33"/>
      <c r="I7235" s="171"/>
      <c r="J7235" s="33"/>
      <c r="K7235" s="33"/>
      <c r="L7235" s="84">
        <v>5.4030000000000002E-2</v>
      </c>
      <c r="M7235" s="83">
        <v>6627.42</v>
      </c>
      <c r="N7235" s="83">
        <v>606.577</v>
      </c>
      <c r="O7235" s="83">
        <v>6020.85</v>
      </c>
      <c r="P7235" s="83">
        <v>1213.1500000000001</v>
      </c>
      <c r="Q7235" s="83">
        <v>7234</v>
      </c>
      <c r="R7235" s="86">
        <v>0.16770199999999999</v>
      </c>
      <c r="S7235" s="86">
        <v>0.80691000000000002</v>
      </c>
    </row>
    <row r="7236" spans="2:19" x14ac:dyDescent="0.2">
      <c r="B7236" s="33"/>
      <c r="C7236" s="171"/>
      <c r="D7236" s="33"/>
      <c r="E7236" s="33"/>
      <c r="F7236" s="33"/>
      <c r="G7236" s="33"/>
      <c r="H7236" s="33"/>
      <c r="I7236" s="171"/>
      <c r="J7236" s="33"/>
      <c r="K7236" s="33"/>
      <c r="L7236" s="84">
        <v>5.3629999999999997E-2</v>
      </c>
      <c r="M7236" s="83">
        <v>6628.02</v>
      </c>
      <c r="N7236" s="83">
        <v>606.98</v>
      </c>
      <c r="O7236" s="83">
        <v>6021.04</v>
      </c>
      <c r="P7236" s="83">
        <v>1213.96</v>
      </c>
      <c r="Q7236" s="83">
        <v>7235</v>
      </c>
      <c r="R7236" s="86">
        <v>0.16778999999999999</v>
      </c>
      <c r="S7236" s="86">
        <v>0.80718599999999996</v>
      </c>
    </row>
    <row r="7237" spans="2:19" x14ac:dyDescent="0.2">
      <c r="B7237" s="33"/>
      <c r="C7237" s="171"/>
      <c r="D7237" s="33"/>
      <c r="E7237" s="33"/>
      <c r="F7237" s="33"/>
      <c r="G7237" s="33"/>
      <c r="H7237" s="33"/>
      <c r="I7237" s="171"/>
      <c r="J7237" s="33"/>
      <c r="K7237" s="33"/>
      <c r="L7237" s="84">
        <v>5.314E-2</v>
      </c>
      <c r="M7237" s="83">
        <v>6628.62</v>
      </c>
      <c r="N7237" s="83">
        <v>607.38400000000001</v>
      </c>
      <c r="O7237" s="83">
        <v>6021.23</v>
      </c>
      <c r="P7237" s="83">
        <v>1214.77</v>
      </c>
      <c r="Q7237" s="83">
        <v>7236</v>
      </c>
      <c r="R7237" s="86">
        <v>0.167878</v>
      </c>
      <c r="S7237" s="86">
        <v>0.80746200000000001</v>
      </c>
    </row>
    <row r="7238" spans="2:19" x14ac:dyDescent="0.2">
      <c r="B7238" s="33"/>
      <c r="C7238" s="171"/>
      <c r="D7238" s="33"/>
      <c r="E7238" s="33"/>
      <c r="F7238" s="33"/>
      <c r="G7238" s="33"/>
      <c r="H7238" s="33"/>
      <c r="I7238" s="171"/>
      <c r="J7238" s="33"/>
      <c r="K7238" s="33"/>
      <c r="L7238" s="84">
        <v>5.2740000000000002E-2</v>
      </c>
      <c r="M7238" s="83">
        <v>6629.21</v>
      </c>
      <c r="N7238" s="83">
        <v>607.78800000000001</v>
      </c>
      <c r="O7238" s="83">
        <v>6021.42</v>
      </c>
      <c r="P7238" s="83">
        <v>1215.58</v>
      </c>
      <c r="Q7238" s="83">
        <v>7237</v>
      </c>
      <c r="R7238" s="86">
        <v>0.16796700000000001</v>
      </c>
      <c r="S7238" s="86">
        <v>0.80773700000000004</v>
      </c>
    </row>
    <row r="7239" spans="2:19" x14ac:dyDescent="0.2">
      <c r="B7239" s="33"/>
      <c r="C7239" s="171"/>
      <c r="D7239" s="33"/>
      <c r="E7239" s="33"/>
      <c r="F7239" s="33"/>
      <c r="G7239" s="33"/>
      <c r="H7239" s="33"/>
      <c r="I7239" s="171"/>
      <c r="J7239" s="33"/>
      <c r="K7239" s="33"/>
      <c r="L7239" s="84">
        <v>5.2549999999999999E-2</v>
      </c>
      <c r="M7239" s="83">
        <v>6629.81</v>
      </c>
      <c r="N7239" s="83">
        <v>608.19200000000001</v>
      </c>
      <c r="O7239" s="83">
        <v>6021.62</v>
      </c>
      <c r="P7239" s="83">
        <v>1216.3800000000001</v>
      </c>
      <c r="Q7239" s="83">
        <v>7238</v>
      </c>
      <c r="R7239" s="86">
        <v>0.16805500000000001</v>
      </c>
      <c r="S7239" s="86">
        <v>0.80801299999999998</v>
      </c>
    </row>
    <row r="7240" spans="2:19" x14ac:dyDescent="0.2">
      <c r="B7240" s="33"/>
      <c r="C7240" s="171"/>
      <c r="D7240" s="33"/>
      <c r="E7240" s="33"/>
      <c r="F7240" s="33"/>
      <c r="G7240" s="33"/>
      <c r="H7240" s="33"/>
      <c r="I7240" s="171"/>
      <c r="J7240" s="33"/>
      <c r="K7240" s="33"/>
      <c r="L7240" s="84">
        <v>5.2179999999999997E-2</v>
      </c>
      <c r="M7240" s="83">
        <v>6630.4</v>
      </c>
      <c r="N7240" s="83">
        <v>608.596</v>
      </c>
      <c r="O7240" s="83">
        <v>6021.81</v>
      </c>
      <c r="P7240" s="83">
        <v>1217.19</v>
      </c>
      <c r="Q7240" s="83">
        <v>7239</v>
      </c>
      <c r="R7240" s="86">
        <v>0.16814399999999999</v>
      </c>
      <c r="S7240" s="86">
        <v>0.80828800000000001</v>
      </c>
    </row>
    <row r="7241" spans="2:19" x14ac:dyDescent="0.2">
      <c r="B7241" s="33"/>
      <c r="C7241" s="171"/>
      <c r="D7241" s="33"/>
      <c r="E7241" s="33"/>
      <c r="F7241" s="33"/>
      <c r="G7241" s="33"/>
      <c r="H7241" s="33"/>
      <c r="I7241" s="171"/>
      <c r="J7241" s="33"/>
      <c r="K7241" s="33"/>
      <c r="L7241" s="84">
        <v>5.2049999999999999E-2</v>
      </c>
      <c r="M7241" s="83">
        <v>6631</v>
      </c>
      <c r="N7241" s="83">
        <v>609</v>
      </c>
      <c r="O7241" s="83">
        <v>6022</v>
      </c>
      <c r="P7241" s="83">
        <v>1218</v>
      </c>
      <c r="Q7241" s="83">
        <v>7240</v>
      </c>
      <c r="R7241" s="86">
        <v>0.16823199999999999</v>
      </c>
      <c r="S7241" s="86">
        <v>0.80856300000000003</v>
      </c>
    </row>
    <row r="7242" spans="2:19" x14ac:dyDescent="0.2">
      <c r="B7242" s="33"/>
      <c r="C7242" s="171"/>
      <c r="D7242" s="33"/>
      <c r="E7242" s="33"/>
      <c r="F7242" s="33"/>
      <c r="G7242" s="33"/>
      <c r="H7242" s="33"/>
      <c r="I7242" s="171"/>
      <c r="J7242" s="33"/>
      <c r="K7242" s="33"/>
      <c r="L7242" s="84">
        <v>5.1869999999999999E-2</v>
      </c>
      <c r="M7242" s="83">
        <v>6631.6</v>
      </c>
      <c r="N7242" s="83">
        <v>609.40499999999997</v>
      </c>
      <c r="O7242" s="83">
        <v>6022.19</v>
      </c>
      <c r="P7242" s="83">
        <v>1218.81</v>
      </c>
      <c r="Q7242" s="83">
        <v>7241</v>
      </c>
      <c r="R7242" s="86">
        <v>0.168321</v>
      </c>
      <c r="S7242" s="86">
        <v>0.80883899999999997</v>
      </c>
    </row>
    <row r="7243" spans="2:19" x14ac:dyDescent="0.2">
      <c r="B7243" s="33"/>
      <c r="C7243" s="171"/>
      <c r="D7243" s="33"/>
      <c r="E7243" s="33"/>
      <c r="F7243" s="33"/>
      <c r="G7243" s="33"/>
      <c r="H7243" s="33"/>
      <c r="I7243" s="171"/>
      <c r="J7243" s="33"/>
      <c r="K7243" s="33"/>
      <c r="L7243" s="84">
        <v>5.1580000000000001E-2</v>
      </c>
      <c r="M7243" s="83">
        <v>6632.19</v>
      </c>
      <c r="N7243" s="83">
        <v>609.80899999999997</v>
      </c>
      <c r="O7243" s="83">
        <v>6022.38</v>
      </c>
      <c r="P7243" s="83">
        <v>1219.6199999999999</v>
      </c>
      <c r="Q7243" s="83">
        <v>7242</v>
      </c>
      <c r="R7243" s="86">
        <v>0.168409</v>
      </c>
      <c r="S7243" s="86">
        <v>0.809114</v>
      </c>
    </row>
    <row r="7244" spans="2:19" x14ac:dyDescent="0.2">
      <c r="B7244" s="33"/>
      <c r="C7244" s="171"/>
      <c r="D7244" s="33"/>
      <c r="E7244" s="33"/>
      <c r="F7244" s="33"/>
      <c r="G7244" s="33"/>
      <c r="H7244" s="33"/>
      <c r="I7244" s="171"/>
      <c r="J7244" s="33"/>
      <c r="K7244" s="33"/>
      <c r="L7244" s="84">
        <v>5.1189999999999999E-2</v>
      </c>
      <c r="M7244" s="83">
        <v>6632.79</v>
      </c>
      <c r="N7244" s="83">
        <v>610.21400000000006</v>
      </c>
      <c r="O7244" s="83">
        <v>6022.57</v>
      </c>
      <c r="P7244" s="83">
        <v>1220.43</v>
      </c>
      <c r="Q7244" s="83">
        <v>7243</v>
      </c>
      <c r="R7244" s="86">
        <v>0.16849800000000001</v>
      </c>
      <c r="S7244" s="86">
        <v>0.80938900000000003</v>
      </c>
    </row>
    <row r="7245" spans="2:19" x14ac:dyDescent="0.2">
      <c r="B7245" s="33"/>
      <c r="C7245" s="171"/>
      <c r="D7245" s="33"/>
      <c r="E7245" s="33"/>
      <c r="F7245" s="33"/>
      <c r="G7245" s="33"/>
      <c r="H7245" s="33"/>
      <c r="I7245" s="171"/>
      <c r="J7245" s="33"/>
      <c r="K7245" s="33"/>
      <c r="L7245" s="84">
        <v>5.0900000000000001E-2</v>
      </c>
      <c r="M7245" s="83">
        <v>6633.38</v>
      </c>
      <c r="N7245" s="83">
        <v>610.61900000000003</v>
      </c>
      <c r="O7245" s="83">
        <v>6022.76</v>
      </c>
      <c r="P7245" s="83">
        <v>1221.24</v>
      </c>
      <c r="Q7245" s="83">
        <v>7244</v>
      </c>
      <c r="R7245" s="86">
        <v>0.16858600000000001</v>
      </c>
      <c r="S7245" s="86">
        <v>0.80980099999999999</v>
      </c>
    </row>
    <row r="7246" spans="2:19" x14ac:dyDescent="0.2">
      <c r="B7246" s="33"/>
      <c r="C7246" s="171"/>
      <c r="D7246" s="33"/>
      <c r="E7246" s="33"/>
      <c r="F7246" s="33"/>
      <c r="G7246" s="33"/>
      <c r="H7246" s="33"/>
      <c r="I7246" s="171"/>
      <c r="J7246" s="33"/>
      <c r="K7246" s="33"/>
      <c r="L7246" s="84">
        <v>5.0900000000000001E-2</v>
      </c>
      <c r="M7246" s="83">
        <v>6633.98</v>
      </c>
      <c r="N7246" s="83">
        <v>611.024</v>
      </c>
      <c r="O7246" s="83">
        <v>6022.95</v>
      </c>
      <c r="P7246" s="83">
        <v>1222.05</v>
      </c>
      <c r="Q7246" s="83">
        <v>7245</v>
      </c>
      <c r="R7246" s="86">
        <v>0.16867499999999999</v>
      </c>
      <c r="S7246" s="86">
        <v>0.80980099999999999</v>
      </c>
    </row>
    <row r="7247" spans="2:19" x14ac:dyDescent="0.2">
      <c r="B7247" s="33"/>
      <c r="C7247" s="171"/>
      <c r="D7247" s="33"/>
      <c r="E7247" s="33"/>
      <c r="F7247" s="33"/>
      <c r="G7247" s="33"/>
      <c r="H7247" s="33"/>
      <c r="I7247" s="171"/>
      <c r="J7247" s="33"/>
      <c r="K7247" s="33"/>
      <c r="L7247" s="84">
        <v>5.0040000000000001E-2</v>
      </c>
      <c r="M7247" s="83">
        <v>6634.57</v>
      </c>
      <c r="N7247" s="83">
        <v>611.42899999999997</v>
      </c>
      <c r="O7247" s="83">
        <v>6023.14</v>
      </c>
      <c r="P7247" s="83">
        <v>1222.8599999999999</v>
      </c>
      <c r="Q7247" s="83">
        <v>7246</v>
      </c>
      <c r="R7247" s="86">
        <v>0.168763</v>
      </c>
      <c r="S7247" s="86">
        <v>0.81021399999999999</v>
      </c>
    </row>
    <row r="7248" spans="2:19" x14ac:dyDescent="0.2">
      <c r="B7248" s="33"/>
      <c r="C7248" s="171"/>
      <c r="D7248" s="33"/>
      <c r="E7248" s="33"/>
      <c r="F7248" s="33"/>
      <c r="G7248" s="33"/>
      <c r="H7248" s="33"/>
      <c r="I7248" s="171"/>
      <c r="J7248" s="33"/>
      <c r="K7248" s="33"/>
      <c r="L7248" s="84">
        <v>5.0029999999999998E-2</v>
      </c>
      <c r="M7248" s="83">
        <v>6635.17</v>
      </c>
      <c r="N7248" s="83">
        <v>611.83399999999995</v>
      </c>
      <c r="O7248" s="83">
        <v>6023.33</v>
      </c>
      <c r="P7248" s="83">
        <v>1223.67</v>
      </c>
      <c r="Q7248" s="83">
        <v>7247</v>
      </c>
      <c r="R7248" s="86">
        <v>0.168852</v>
      </c>
      <c r="S7248" s="86">
        <v>0.81048900000000001</v>
      </c>
    </row>
    <row r="7249" spans="2:19" x14ac:dyDescent="0.2">
      <c r="B7249" s="33"/>
      <c r="C7249" s="171"/>
      <c r="D7249" s="33"/>
      <c r="E7249" s="33"/>
      <c r="F7249" s="33"/>
      <c r="G7249" s="33"/>
      <c r="H7249" s="33"/>
      <c r="I7249" s="171"/>
      <c r="J7249" s="33"/>
      <c r="K7249" s="33"/>
      <c r="L7249" s="84">
        <v>4.9880000000000001E-2</v>
      </c>
      <c r="M7249" s="83">
        <v>6635.76</v>
      </c>
      <c r="N7249" s="83">
        <v>612.23900000000003</v>
      </c>
      <c r="O7249" s="83">
        <v>6023.52</v>
      </c>
      <c r="P7249" s="83">
        <v>1224.48</v>
      </c>
      <c r="Q7249" s="83">
        <v>7248</v>
      </c>
      <c r="R7249" s="86">
        <v>0.16894000000000001</v>
      </c>
      <c r="S7249" s="86">
        <v>0.81076400000000004</v>
      </c>
    </row>
    <row r="7250" spans="2:19" x14ac:dyDescent="0.2">
      <c r="B7250" s="33"/>
      <c r="C7250" s="171"/>
      <c r="D7250" s="33"/>
      <c r="E7250" s="33"/>
      <c r="F7250" s="33"/>
      <c r="G7250" s="33"/>
      <c r="H7250" s="33"/>
      <c r="I7250" s="171"/>
      <c r="J7250" s="33"/>
      <c r="K7250" s="33"/>
      <c r="L7250" s="84">
        <v>4.9570000000000003E-2</v>
      </c>
      <c r="M7250" s="83">
        <v>6636.35</v>
      </c>
      <c r="N7250" s="83">
        <v>612.64499999999998</v>
      </c>
      <c r="O7250" s="83">
        <v>6023.71</v>
      </c>
      <c r="P7250" s="83">
        <v>1225.29</v>
      </c>
      <c r="Q7250" s="83">
        <v>7249</v>
      </c>
      <c r="R7250" s="86">
        <v>0.16902900000000001</v>
      </c>
      <c r="S7250" s="86">
        <v>0.81103800000000004</v>
      </c>
    </row>
    <row r="7251" spans="2:19" x14ac:dyDescent="0.2">
      <c r="B7251" s="33"/>
      <c r="C7251" s="171"/>
      <c r="D7251" s="33"/>
      <c r="E7251" s="33"/>
      <c r="F7251" s="33"/>
      <c r="G7251" s="33"/>
      <c r="H7251" s="33"/>
      <c r="I7251" s="171"/>
      <c r="J7251" s="33"/>
      <c r="K7251" s="33"/>
      <c r="L7251" s="84">
        <v>4.9099999999999998E-2</v>
      </c>
      <c r="M7251" s="83">
        <v>6636.95</v>
      </c>
      <c r="N7251" s="83">
        <v>613.05100000000004</v>
      </c>
      <c r="O7251" s="83">
        <v>6023.9</v>
      </c>
      <c r="P7251" s="83">
        <v>1226.0999999999999</v>
      </c>
      <c r="Q7251" s="83">
        <v>7250</v>
      </c>
      <c r="R7251" s="86">
        <v>0.16911699999999999</v>
      </c>
      <c r="S7251" s="86">
        <v>0.81131299999999995</v>
      </c>
    </row>
    <row r="7252" spans="2:19" x14ac:dyDescent="0.2">
      <c r="B7252" s="33"/>
      <c r="C7252" s="171"/>
      <c r="D7252" s="33"/>
      <c r="E7252" s="33"/>
      <c r="F7252" s="33"/>
      <c r="G7252" s="33"/>
      <c r="H7252" s="33"/>
      <c r="I7252" s="171"/>
      <c r="J7252" s="33"/>
      <c r="K7252" s="33"/>
      <c r="L7252" s="84">
        <v>4.8820000000000002E-2</v>
      </c>
      <c r="M7252" s="83">
        <v>6637.54</v>
      </c>
      <c r="N7252" s="83">
        <v>613.45600000000002</v>
      </c>
      <c r="O7252" s="83">
        <v>6024.09</v>
      </c>
      <c r="P7252" s="83">
        <v>1226.9100000000001</v>
      </c>
      <c r="Q7252" s="83">
        <v>7251</v>
      </c>
      <c r="R7252" s="86">
        <v>0.169206</v>
      </c>
      <c r="S7252" s="86">
        <v>0.81158799999999998</v>
      </c>
    </row>
    <row r="7253" spans="2:19" x14ac:dyDescent="0.2">
      <c r="B7253" s="33"/>
      <c r="C7253" s="171"/>
      <c r="D7253" s="33"/>
      <c r="E7253" s="33"/>
      <c r="F7253" s="33"/>
      <c r="G7253" s="33"/>
      <c r="H7253" s="33"/>
      <c r="I7253" s="171"/>
      <c r="J7253" s="33"/>
      <c r="K7253" s="33"/>
      <c r="L7253" s="84">
        <v>4.8259999999999997E-2</v>
      </c>
      <c r="M7253" s="83">
        <v>6638.14</v>
      </c>
      <c r="N7253" s="83">
        <v>613.86199999999997</v>
      </c>
      <c r="O7253" s="83">
        <v>6024.28</v>
      </c>
      <c r="P7253" s="83">
        <v>1227.72</v>
      </c>
      <c r="Q7253" s="83">
        <v>7252</v>
      </c>
      <c r="R7253" s="86">
        <v>0.169295</v>
      </c>
      <c r="S7253" s="86">
        <v>0.81200000000000006</v>
      </c>
    </row>
    <row r="7254" spans="2:19" x14ac:dyDescent="0.2">
      <c r="B7254" s="33"/>
      <c r="C7254" s="171"/>
      <c r="D7254" s="33"/>
      <c r="E7254" s="33"/>
      <c r="F7254" s="33"/>
      <c r="G7254" s="33"/>
      <c r="H7254" s="33"/>
      <c r="I7254" s="171"/>
      <c r="J7254" s="33"/>
      <c r="K7254" s="33"/>
      <c r="L7254" s="84">
        <v>4.8259999999999997E-2</v>
      </c>
      <c r="M7254" s="83">
        <v>6638.73</v>
      </c>
      <c r="N7254" s="83">
        <v>614.26800000000003</v>
      </c>
      <c r="O7254" s="83">
        <v>6024.46</v>
      </c>
      <c r="P7254" s="83">
        <v>1228.54</v>
      </c>
      <c r="Q7254" s="83">
        <v>7253</v>
      </c>
      <c r="R7254" s="86">
        <v>0.16938300000000001</v>
      </c>
      <c r="S7254" s="86">
        <v>0.81200000000000006</v>
      </c>
    </row>
    <row r="7255" spans="2:19" x14ac:dyDescent="0.2">
      <c r="B7255" s="33"/>
      <c r="C7255" s="171"/>
      <c r="D7255" s="33"/>
      <c r="E7255" s="33"/>
      <c r="F7255" s="33"/>
      <c r="G7255" s="33"/>
      <c r="H7255" s="33"/>
      <c r="I7255" s="171"/>
      <c r="J7255" s="33"/>
      <c r="K7255" s="33"/>
      <c r="L7255" s="84">
        <v>4.7940000000000003E-2</v>
      </c>
      <c r="M7255" s="83">
        <v>6639.33</v>
      </c>
      <c r="N7255" s="83">
        <v>614.67499999999995</v>
      </c>
      <c r="O7255" s="83">
        <v>6024.65</v>
      </c>
      <c r="P7255" s="83">
        <v>1229.3499999999999</v>
      </c>
      <c r="Q7255" s="83">
        <v>7254</v>
      </c>
      <c r="R7255" s="86">
        <v>0.16947200000000001</v>
      </c>
      <c r="S7255" s="86">
        <v>0.81241099999999999</v>
      </c>
    </row>
    <row r="7256" spans="2:19" x14ac:dyDescent="0.2">
      <c r="B7256" s="33"/>
      <c r="C7256" s="171"/>
      <c r="D7256" s="33"/>
      <c r="E7256" s="33"/>
      <c r="F7256" s="33"/>
      <c r="G7256" s="33"/>
      <c r="H7256" s="33"/>
      <c r="I7256" s="171"/>
      <c r="J7256" s="33"/>
      <c r="K7256" s="33"/>
      <c r="L7256" s="84">
        <v>4.7800000000000002E-2</v>
      </c>
      <c r="M7256" s="83">
        <v>6639.92</v>
      </c>
      <c r="N7256" s="83">
        <v>615.08100000000002</v>
      </c>
      <c r="O7256" s="83">
        <v>6024.84</v>
      </c>
      <c r="P7256" s="83">
        <v>1230.1600000000001</v>
      </c>
      <c r="Q7256" s="83">
        <v>7255</v>
      </c>
      <c r="R7256" s="86">
        <v>0.16956099999999999</v>
      </c>
      <c r="S7256" s="86">
        <v>0.81268600000000002</v>
      </c>
    </row>
    <row r="7257" spans="2:19" x14ac:dyDescent="0.2">
      <c r="B7257" s="33"/>
      <c r="C7257" s="171"/>
      <c r="D7257" s="33"/>
      <c r="E7257" s="33"/>
      <c r="F7257" s="33"/>
      <c r="G7257" s="33"/>
      <c r="H7257" s="33"/>
      <c r="I7257" s="171"/>
      <c r="J7257" s="33"/>
      <c r="K7257" s="33"/>
      <c r="L7257" s="84">
        <v>4.725E-2</v>
      </c>
      <c r="M7257" s="83">
        <v>6640.51</v>
      </c>
      <c r="N7257" s="83">
        <v>615.48699999999997</v>
      </c>
      <c r="O7257" s="83">
        <v>6025.03</v>
      </c>
      <c r="P7257" s="83">
        <v>1230.97</v>
      </c>
      <c r="Q7257" s="83">
        <v>7256</v>
      </c>
      <c r="R7257" s="86">
        <v>0.16964899999999999</v>
      </c>
      <c r="S7257" s="86">
        <v>0.81296000000000002</v>
      </c>
    </row>
    <row r="7258" spans="2:19" x14ac:dyDescent="0.2">
      <c r="B7258" s="33"/>
      <c r="C7258" s="171"/>
      <c r="D7258" s="33"/>
      <c r="E7258" s="33"/>
      <c r="F7258" s="33"/>
      <c r="G7258" s="33"/>
      <c r="H7258" s="33"/>
      <c r="I7258" s="171"/>
      <c r="J7258" s="33"/>
      <c r="K7258" s="33"/>
      <c r="L7258" s="84">
        <v>4.7219999999999998E-2</v>
      </c>
      <c r="M7258" s="83">
        <v>6641.11</v>
      </c>
      <c r="N7258" s="83">
        <v>615.89400000000001</v>
      </c>
      <c r="O7258" s="83">
        <v>6025.21</v>
      </c>
      <c r="P7258" s="83">
        <v>1231.79</v>
      </c>
      <c r="Q7258" s="83">
        <v>7257</v>
      </c>
      <c r="R7258" s="86">
        <v>0.169738</v>
      </c>
      <c r="S7258" s="86">
        <v>0.81323400000000001</v>
      </c>
    </row>
    <row r="7259" spans="2:19" x14ac:dyDescent="0.2">
      <c r="B7259" s="33"/>
      <c r="C7259" s="171"/>
      <c r="D7259" s="33"/>
      <c r="E7259" s="33"/>
      <c r="F7259" s="33"/>
      <c r="G7259" s="33"/>
      <c r="H7259" s="33"/>
      <c r="I7259" s="171"/>
      <c r="J7259" s="33"/>
      <c r="K7259" s="33"/>
      <c r="L7259" s="84">
        <v>4.7019999999999999E-2</v>
      </c>
      <c r="M7259" s="83">
        <v>6641.7</v>
      </c>
      <c r="N7259" s="83">
        <v>616.30100000000004</v>
      </c>
      <c r="O7259" s="83">
        <v>6025.4</v>
      </c>
      <c r="P7259" s="83">
        <v>1232.5999999999999</v>
      </c>
      <c r="Q7259" s="83">
        <v>7258</v>
      </c>
      <c r="R7259" s="86">
        <v>0.16982700000000001</v>
      </c>
      <c r="S7259" s="86">
        <v>0.81350900000000004</v>
      </c>
    </row>
    <row r="7260" spans="2:19" x14ac:dyDescent="0.2">
      <c r="B7260" s="33"/>
      <c r="C7260" s="171"/>
      <c r="D7260" s="33"/>
      <c r="E7260" s="33"/>
      <c r="F7260" s="33"/>
      <c r="G7260" s="33"/>
      <c r="H7260" s="33"/>
      <c r="I7260" s="171"/>
      <c r="J7260" s="33"/>
      <c r="K7260" s="33"/>
      <c r="L7260" s="84">
        <v>4.6859999999999999E-2</v>
      </c>
      <c r="M7260" s="83">
        <v>6642.29</v>
      </c>
      <c r="N7260" s="83">
        <v>616.70799999999997</v>
      </c>
      <c r="O7260" s="83">
        <v>6025.58</v>
      </c>
      <c r="P7260" s="83">
        <v>1233.42</v>
      </c>
      <c r="Q7260" s="83">
        <v>7259</v>
      </c>
      <c r="R7260" s="86">
        <v>0.16991500000000001</v>
      </c>
      <c r="S7260" s="86">
        <v>0.81378300000000003</v>
      </c>
    </row>
    <row r="7261" spans="2:19" x14ac:dyDescent="0.2">
      <c r="B7261" s="33"/>
      <c r="C7261" s="171"/>
      <c r="D7261" s="33"/>
      <c r="E7261" s="33"/>
      <c r="F7261" s="33"/>
      <c r="G7261" s="33"/>
      <c r="H7261" s="33"/>
      <c r="I7261" s="171"/>
      <c r="J7261" s="33"/>
      <c r="K7261" s="33"/>
      <c r="L7261" s="84">
        <v>4.6190000000000002E-2</v>
      </c>
      <c r="M7261" s="83">
        <v>6642.89</v>
      </c>
      <c r="N7261" s="83">
        <v>617.11500000000001</v>
      </c>
      <c r="O7261" s="83">
        <v>6025.77</v>
      </c>
      <c r="P7261" s="83">
        <v>1234.23</v>
      </c>
      <c r="Q7261" s="83">
        <v>7260</v>
      </c>
      <c r="R7261" s="86">
        <v>0.17000399999999999</v>
      </c>
      <c r="S7261" s="86">
        <v>0.81405700000000003</v>
      </c>
    </row>
    <row r="7262" spans="2:19" x14ac:dyDescent="0.2">
      <c r="B7262" s="33"/>
      <c r="C7262" s="171"/>
      <c r="D7262" s="33"/>
      <c r="E7262" s="33"/>
      <c r="F7262" s="33"/>
      <c r="G7262" s="33"/>
      <c r="H7262" s="33"/>
      <c r="I7262" s="171"/>
      <c r="J7262" s="33"/>
      <c r="K7262" s="33"/>
      <c r="L7262" s="84">
        <v>4.564E-2</v>
      </c>
      <c r="M7262" s="83">
        <v>6643.48</v>
      </c>
      <c r="N7262" s="83">
        <v>617.52200000000005</v>
      </c>
      <c r="O7262" s="83">
        <v>6025.96</v>
      </c>
      <c r="P7262" s="83">
        <v>1235.04</v>
      </c>
      <c r="Q7262" s="83">
        <v>7261</v>
      </c>
      <c r="R7262" s="86">
        <v>0.17009299999999999</v>
      </c>
      <c r="S7262" s="86">
        <v>0.81433100000000003</v>
      </c>
    </row>
    <row r="7263" spans="2:19" x14ac:dyDescent="0.2">
      <c r="B7263" s="33"/>
      <c r="C7263" s="171"/>
      <c r="D7263" s="33"/>
      <c r="E7263" s="33"/>
      <c r="F7263" s="33"/>
      <c r="G7263" s="33"/>
      <c r="H7263" s="33"/>
      <c r="I7263" s="171"/>
      <c r="J7263" s="33"/>
      <c r="K7263" s="33"/>
      <c r="L7263" s="84">
        <v>4.5170000000000002E-2</v>
      </c>
      <c r="M7263" s="83">
        <v>6644.07</v>
      </c>
      <c r="N7263" s="83">
        <v>617.92899999999997</v>
      </c>
      <c r="O7263" s="83">
        <v>6026.14</v>
      </c>
      <c r="P7263" s="83">
        <v>1235.8599999999999</v>
      </c>
      <c r="Q7263" s="83">
        <v>7262</v>
      </c>
      <c r="R7263" s="86">
        <v>0.170182</v>
      </c>
      <c r="S7263" s="86">
        <v>0.81460500000000002</v>
      </c>
    </row>
    <row r="7264" spans="2:19" x14ac:dyDescent="0.2">
      <c r="B7264" s="33"/>
      <c r="C7264" s="171"/>
      <c r="D7264" s="33"/>
      <c r="E7264" s="33"/>
      <c r="F7264" s="33"/>
      <c r="G7264" s="33"/>
      <c r="H7264" s="33"/>
      <c r="I7264" s="171"/>
      <c r="J7264" s="33"/>
      <c r="K7264" s="33"/>
      <c r="L7264" s="84">
        <v>4.4519999999999997E-2</v>
      </c>
      <c r="M7264" s="83">
        <v>6644.66</v>
      </c>
      <c r="N7264" s="83">
        <v>618.33699999999999</v>
      </c>
      <c r="O7264" s="83">
        <v>6026.33</v>
      </c>
      <c r="P7264" s="83">
        <v>1236.67</v>
      </c>
      <c r="Q7264" s="83">
        <v>7263</v>
      </c>
      <c r="R7264" s="86">
        <v>0.17027</v>
      </c>
      <c r="S7264" s="86">
        <v>0.81487900000000002</v>
      </c>
    </row>
    <row r="7265" spans="2:19" x14ac:dyDescent="0.2">
      <c r="B7265" s="33"/>
      <c r="C7265" s="171"/>
      <c r="D7265" s="33"/>
      <c r="E7265" s="33"/>
      <c r="F7265" s="33"/>
      <c r="G7265" s="33"/>
      <c r="H7265" s="33"/>
      <c r="I7265" s="171"/>
      <c r="J7265" s="33"/>
      <c r="K7265" s="33"/>
      <c r="L7265" s="84">
        <v>4.446E-2</v>
      </c>
      <c r="M7265" s="83">
        <v>6645.26</v>
      </c>
      <c r="N7265" s="83">
        <v>618.74400000000003</v>
      </c>
      <c r="O7265" s="83">
        <v>6026.51</v>
      </c>
      <c r="P7265" s="83">
        <v>1237.49</v>
      </c>
      <c r="Q7265" s="83">
        <v>7264</v>
      </c>
      <c r="R7265" s="86">
        <v>0.17035900000000001</v>
      </c>
      <c r="S7265" s="86">
        <v>0.81515300000000002</v>
      </c>
    </row>
    <row r="7266" spans="2:19" x14ac:dyDescent="0.2">
      <c r="B7266" s="33"/>
      <c r="C7266" s="171"/>
      <c r="D7266" s="33"/>
      <c r="E7266" s="33"/>
      <c r="F7266" s="33"/>
      <c r="G7266" s="33"/>
      <c r="H7266" s="33"/>
      <c r="I7266" s="171"/>
      <c r="J7266" s="33"/>
      <c r="K7266" s="33"/>
      <c r="L7266" s="84">
        <v>4.437E-2</v>
      </c>
      <c r="M7266" s="83">
        <v>6645.85</v>
      </c>
      <c r="N7266" s="83">
        <v>619.15200000000004</v>
      </c>
      <c r="O7266" s="83">
        <v>6026.7</v>
      </c>
      <c r="P7266" s="83">
        <v>1238.3</v>
      </c>
      <c r="Q7266" s="83">
        <v>7265</v>
      </c>
      <c r="R7266" s="86">
        <v>0.17044799999999999</v>
      </c>
      <c r="S7266" s="86">
        <v>0.81542700000000001</v>
      </c>
    </row>
    <row r="7267" spans="2:19" x14ac:dyDescent="0.2">
      <c r="B7267" s="33"/>
      <c r="C7267" s="171"/>
      <c r="D7267" s="33"/>
      <c r="E7267" s="33"/>
      <c r="F7267" s="33"/>
      <c r="G7267" s="33"/>
      <c r="H7267" s="33"/>
      <c r="I7267" s="171"/>
      <c r="J7267" s="33"/>
      <c r="K7267" s="33"/>
      <c r="L7267" s="84">
        <v>4.4200000000000003E-2</v>
      </c>
      <c r="M7267" s="83">
        <v>6646.44</v>
      </c>
      <c r="N7267" s="83">
        <v>619.55999999999995</v>
      </c>
      <c r="O7267" s="83">
        <v>6026.88</v>
      </c>
      <c r="P7267" s="83">
        <v>1239.1199999999999</v>
      </c>
      <c r="Q7267" s="83">
        <v>7266</v>
      </c>
      <c r="R7267" s="86">
        <v>0.17053699999999999</v>
      </c>
      <c r="S7267" s="86">
        <v>0.81569999999999998</v>
      </c>
    </row>
    <row r="7268" spans="2:19" x14ac:dyDescent="0.2">
      <c r="B7268" s="33"/>
      <c r="C7268" s="171"/>
      <c r="D7268" s="33"/>
      <c r="E7268" s="33"/>
      <c r="F7268" s="33"/>
      <c r="G7268" s="33"/>
      <c r="H7268" s="33"/>
      <c r="I7268" s="171"/>
      <c r="J7268" s="33"/>
      <c r="K7268" s="33"/>
      <c r="L7268" s="84">
        <v>4.419E-2</v>
      </c>
      <c r="M7268" s="83">
        <v>6647.03</v>
      </c>
      <c r="N7268" s="83">
        <v>619.96799999999996</v>
      </c>
      <c r="O7268" s="83">
        <v>6027.06</v>
      </c>
      <c r="P7268" s="83">
        <v>1239.94</v>
      </c>
      <c r="Q7268" s="83">
        <v>7267</v>
      </c>
      <c r="R7268" s="86">
        <v>0.170626</v>
      </c>
      <c r="S7268" s="86">
        <v>0.81597399999999998</v>
      </c>
    </row>
    <row r="7269" spans="2:19" x14ac:dyDescent="0.2">
      <c r="B7269" s="33"/>
      <c r="C7269" s="171"/>
      <c r="D7269" s="33"/>
      <c r="E7269" s="33"/>
      <c r="F7269" s="33"/>
      <c r="G7269" s="33"/>
      <c r="H7269" s="33"/>
      <c r="I7269" s="171"/>
      <c r="J7269" s="33"/>
      <c r="K7269" s="33"/>
      <c r="L7269" s="84">
        <v>4.4069999999999998E-2</v>
      </c>
      <c r="M7269" s="83">
        <v>6647.62</v>
      </c>
      <c r="N7269" s="83">
        <v>620.37599999999998</v>
      </c>
      <c r="O7269" s="83">
        <v>6027.25</v>
      </c>
      <c r="P7269" s="83">
        <v>1240.75</v>
      </c>
      <c r="Q7269" s="83">
        <v>7268</v>
      </c>
      <c r="R7269" s="86">
        <v>0.170714</v>
      </c>
      <c r="S7269" s="86">
        <v>0.81638500000000003</v>
      </c>
    </row>
    <row r="7270" spans="2:19" x14ac:dyDescent="0.2">
      <c r="B7270" s="33"/>
      <c r="C7270" s="171"/>
      <c r="D7270" s="33"/>
      <c r="E7270" s="33"/>
      <c r="F7270" s="33"/>
      <c r="G7270" s="33"/>
      <c r="H7270" s="33"/>
      <c r="I7270" s="171"/>
      <c r="J7270" s="33"/>
      <c r="K7270" s="33"/>
      <c r="L7270" s="84">
        <v>4.4069999999999998E-2</v>
      </c>
      <c r="M7270" s="83">
        <v>6648.22</v>
      </c>
      <c r="N7270" s="83">
        <v>620.78399999999999</v>
      </c>
      <c r="O7270" s="83">
        <v>6027.43</v>
      </c>
      <c r="P7270" s="83">
        <v>1241.57</v>
      </c>
      <c r="Q7270" s="83">
        <v>7269</v>
      </c>
      <c r="R7270" s="86">
        <v>0.17080300000000001</v>
      </c>
      <c r="S7270" s="86">
        <v>0.81638500000000003</v>
      </c>
    </row>
    <row r="7271" spans="2:19" x14ac:dyDescent="0.2">
      <c r="B7271" s="33"/>
      <c r="C7271" s="171"/>
      <c r="D7271" s="33"/>
      <c r="E7271" s="33"/>
      <c r="F7271" s="33"/>
      <c r="G7271" s="33"/>
      <c r="H7271" s="33"/>
      <c r="I7271" s="171"/>
      <c r="J7271" s="33"/>
      <c r="K7271" s="33"/>
      <c r="L7271" s="84">
        <v>4.3869999999999999E-2</v>
      </c>
      <c r="M7271" s="83">
        <v>6648.81</v>
      </c>
      <c r="N7271" s="83">
        <v>621.19299999999998</v>
      </c>
      <c r="O7271" s="83">
        <v>6027.61</v>
      </c>
      <c r="P7271" s="83">
        <v>1242.3900000000001</v>
      </c>
      <c r="Q7271" s="83">
        <v>7270</v>
      </c>
      <c r="R7271" s="86">
        <v>0.17089199999999999</v>
      </c>
      <c r="S7271" s="86">
        <v>0.81679500000000005</v>
      </c>
    </row>
    <row r="7272" spans="2:19" x14ac:dyDescent="0.2">
      <c r="B7272" s="33"/>
      <c r="C7272" s="171"/>
      <c r="D7272" s="33"/>
      <c r="E7272" s="33"/>
      <c r="F7272" s="33"/>
      <c r="G7272" s="33"/>
      <c r="H7272" s="33"/>
      <c r="I7272" s="171"/>
      <c r="J7272" s="33"/>
      <c r="K7272" s="33"/>
      <c r="L7272" s="84">
        <v>4.3630000000000002E-2</v>
      </c>
      <c r="M7272" s="83">
        <v>6649.4</v>
      </c>
      <c r="N7272" s="83">
        <v>621.601</v>
      </c>
      <c r="O7272" s="83">
        <v>6027.8</v>
      </c>
      <c r="P7272" s="83">
        <v>1243.2</v>
      </c>
      <c r="Q7272" s="83">
        <v>7271</v>
      </c>
      <c r="R7272" s="86">
        <v>0.17098099999999999</v>
      </c>
      <c r="S7272" s="86">
        <v>0.81706800000000002</v>
      </c>
    </row>
    <row r="7273" spans="2:19" x14ac:dyDescent="0.2">
      <c r="B7273" s="33"/>
      <c r="C7273" s="171"/>
      <c r="D7273" s="33"/>
      <c r="E7273" s="33"/>
      <c r="F7273" s="33"/>
      <c r="G7273" s="33"/>
      <c r="H7273" s="33"/>
      <c r="I7273" s="171"/>
      <c r="J7273" s="33"/>
      <c r="K7273" s="33"/>
      <c r="L7273" s="84">
        <v>4.3540000000000002E-2</v>
      </c>
      <c r="M7273" s="83">
        <v>6649.99</v>
      </c>
      <c r="N7273" s="83">
        <v>622.01</v>
      </c>
      <c r="O7273" s="83">
        <v>6027.98</v>
      </c>
      <c r="P7273" s="83">
        <v>1244.02</v>
      </c>
      <c r="Q7273" s="83">
        <v>7272</v>
      </c>
      <c r="R7273" s="86">
        <v>0.17107</v>
      </c>
      <c r="S7273" s="86">
        <v>0.81734200000000001</v>
      </c>
    </row>
    <row r="7274" spans="2:19" x14ac:dyDescent="0.2">
      <c r="B7274" s="33"/>
      <c r="C7274" s="171"/>
      <c r="D7274" s="33"/>
      <c r="E7274" s="33"/>
      <c r="F7274" s="33"/>
      <c r="G7274" s="33"/>
      <c r="H7274" s="33"/>
      <c r="I7274" s="171"/>
      <c r="J7274" s="33"/>
      <c r="K7274" s="33"/>
      <c r="L7274" s="84">
        <v>4.3400000000000001E-2</v>
      </c>
      <c r="M7274" s="83">
        <v>6650.58</v>
      </c>
      <c r="N7274" s="83">
        <v>622.41899999999998</v>
      </c>
      <c r="O7274" s="83">
        <v>6028.16</v>
      </c>
      <c r="P7274" s="83">
        <v>1244.8399999999999</v>
      </c>
      <c r="Q7274" s="83">
        <v>7273</v>
      </c>
      <c r="R7274" s="86">
        <v>0.17115900000000001</v>
      </c>
      <c r="S7274" s="86">
        <v>0.81761499999999998</v>
      </c>
    </row>
    <row r="7275" spans="2:19" x14ac:dyDescent="0.2">
      <c r="B7275" s="33"/>
      <c r="C7275" s="171"/>
      <c r="D7275" s="33"/>
      <c r="E7275" s="33"/>
      <c r="F7275" s="33"/>
      <c r="G7275" s="33"/>
      <c r="H7275" s="33"/>
      <c r="I7275" s="171"/>
      <c r="J7275" s="33"/>
      <c r="K7275" s="33"/>
      <c r="L7275" s="84">
        <v>4.3290000000000002E-2</v>
      </c>
      <c r="M7275" s="83">
        <v>6651.17</v>
      </c>
      <c r="N7275" s="83">
        <v>622.82799999999997</v>
      </c>
      <c r="O7275" s="83">
        <v>6028.34</v>
      </c>
      <c r="P7275" s="83">
        <v>1245.6600000000001</v>
      </c>
      <c r="Q7275" s="83">
        <v>7274</v>
      </c>
      <c r="R7275" s="86">
        <v>0.17124800000000001</v>
      </c>
      <c r="S7275" s="86">
        <v>0.81788799999999995</v>
      </c>
    </row>
    <row r="7276" spans="2:19" x14ac:dyDescent="0.2">
      <c r="B7276" s="33"/>
      <c r="C7276" s="171"/>
      <c r="D7276" s="33"/>
      <c r="E7276" s="33"/>
      <c r="F7276" s="33"/>
      <c r="G7276" s="33"/>
      <c r="H7276" s="33"/>
      <c r="I7276" s="171"/>
      <c r="J7276" s="33"/>
      <c r="K7276" s="33"/>
      <c r="L7276" s="84">
        <v>4.3229999999999998E-2</v>
      </c>
      <c r="M7276" s="83">
        <v>6651.76</v>
      </c>
      <c r="N7276" s="83">
        <v>623.23699999999997</v>
      </c>
      <c r="O7276" s="83">
        <v>6028.53</v>
      </c>
      <c r="P7276" s="83">
        <v>1246.47</v>
      </c>
      <c r="Q7276" s="83">
        <v>7275</v>
      </c>
      <c r="R7276" s="86">
        <v>0.17133699999999999</v>
      </c>
      <c r="S7276" s="86">
        <v>0.81816199999999994</v>
      </c>
    </row>
    <row r="7277" spans="2:19" x14ac:dyDescent="0.2">
      <c r="B7277" s="33"/>
      <c r="C7277" s="171"/>
      <c r="D7277" s="33"/>
      <c r="E7277" s="33"/>
      <c r="F7277" s="33"/>
      <c r="G7277" s="33"/>
      <c r="H7277" s="33"/>
      <c r="I7277" s="171"/>
      <c r="J7277" s="33"/>
      <c r="K7277" s="33"/>
      <c r="L7277" s="84">
        <v>4.3180000000000003E-2</v>
      </c>
      <c r="M7277" s="83">
        <v>6652.35</v>
      </c>
      <c r="N7277" s="83">
        <v>623.64599999999996</v>
      </c>
      <c r="O7277" s="83">
        <v>6028.71</v>
      </c>
      <c r="P7277" s="83">
        <v>1247.29</v>
      </c>
      <c r="Q7277" s="83">
        <v>7276</v>
      </c>
      <c r="R7277" s="86">
        <v>0.17142499999999999</v>
      </c>
      <c r="S7277" s="86">
        <v>0.81843500000000002</v>
      </c>
    </row>
    <row r="7278" spans="2:19" x14ac:dyDescent="0.2">
      <c r="B7278" s="33"/>
      <c r="C7278" s="171"/>
      <c r="D7278" s="33"/>
      <c r="E7278" s="33"/>
      <c r="F7278" s="33"/>
      <c r="G7278" s="33"/>
      <c r="H7278" s="33"/>
      <c r="I7278" s="171"/>
      <c r="J7278" s="33"/>
      <c r="K7278" s="33"/>
      <c r="L7278" s="84">
        <v>4.2509999999999999E-2</v>
      </c>
      <c r="M7278" s="83">
        <v>6652.94</v>
      </c>
      <c r="N7278" s="83">
        <v>624.05499999999995</v>
      </c>
      <c r="O7278" s="83">
        <v>6028.89</v>
      </c>
      <c r="P7278" s="83">
        <v>1248.1099999999999</v>
      </c>
      <c r="Q7278" s="83">
        <v>7277</v>
      </c>
      <c r="R7278" s="86">
        <v>0.171514</v>
      </c>
      <c r="S7278" s="86">
        <v>0.81870799999999999</v>
      </c>
    </row>
    <row r="7279" spans="2:19" x14ac:dyDescent="0.2">
      <c r="B7279" s="33"/>
      <c r="C7279" s="171"/>
      <c r="D7279" s="33"/>
      <c r="E7279" s="33"/>
      <c r="F7279" s="33"/>
      <c r="G7279" s="33"/>
      <c r="H7279" s="33"/>
      <c r="I7279" s="171"/>
      <c r="J7279" s="33"/>
      <c r="K7279" s="33"/>
      <c r="L7279" s="84">
        <v>4.2450000000000002E-2</v>
      </c>
      <c r="M7279" s="83">
        <v>6653.54</v>
      </c>
      <c r="N7279" s="83">
        <v>624.46500000000003</v>
      </c>
      <c r="O7279" s="83">
        <v>6029.07</v>
      </c>
      <c r="P7279" s="83">
        <v>1248.93</v>
      </c>
      <c r="Q7279" s="83">
        <v>7278</v>
      </c>
      <c r="R7279" s="86">
        <v>0.17160300000000001</v>
      </c>
      <c r="S7279" s="86">
        <v>0.81898099999999996</v>
      </c>
    </row>
    <row r="7280" spans="2:19" x14ac:dyDescent="0.2">
      <c r="B7280" s="33"/>
      <c r="C7280" s="171"/>
      <c r="D7280" s="33"/>
      <c r="E7280" s="33"/>
      <c r="F7280" s="33"/>
      <c r="G7280" s="33"/>
      <c r="H7280" s="33"/>
      <c r="I7280" s="171"/>
      <c r="J7280" s="33"/>
      <c r="K7280" s="33"/>
      <c r="L7280" s="84">
        <v>4.2270000000000002E-2</v>
      </c>
      <c r="M7280" s="83">
        <v>6654.13</v>
      </c>
      <c r="N7280" s="83">
        <v>624.87400000000002</v>
      </c>
      <c r="O7280" s="83">
        <v>6029.25</v>
      </c>
      <c r="P7280" s="83">
        <v>1249.75</v>
      </c>
      <c r="Q7280" s="83">
        <v>7279</v>
      </c>
      <c r="R7280" s="86">
        <v>0.17169200000000001</v>
      </c>
      <c r="S7280" s="86">
        <v>0.81925400000000004</v>
      </c>
    </row>
    <row r="7281" spans="2:19" x14ac:dyDescent="0.2">
      <c r="B7281" s="33"/>
      <c r="C7281" s="171"/>
      <c r="D7281" s="33"/>
      <c r="E7281" s="33"/>
      <c r="F7281" s="33"/>
      <c r="G7281" s="33"/>
      <c r="H7281" s="33"/>
      <c r="I7281" s="171"/>
      <c r="J7281" s="33"/>
      <c r="K7281" s="33"/>
      <c r="L7281" s="84">
        <v>4.2220000000000001E-2</v>
      </c>
      <c r="M7281" s="83">
        <v>6654.72</v>
      </c>
      <c r="N7281" s="83">
        <v>625.28399999999999</v>
      </c>
      <c r="O7281" s="83">
        <v>6029.43</v>
      </c>
      <c r="P7281" s="83">
        <v>1250.57</v>
      </c>
      <c r="Q7281" s="83">
        <v>7280</v>
      </c>
      <c r="R7281" s="86">
        <v>0.17178099999999999</v>
      </c>
      <c r="S7281" s="86">
        <v>0.81952700000000001</v>
      </c>
    </row>
    <row r="7282" spans="2:19" x14ac:dyDescent="0.2">
      <c r="B7282" s="33"/>
      <c r="C7282" s="171"/>
      <c r="D7282" s="33"/>
      <c r="E7282" s="33"/>
      <c r="F7282" s="33"/>
      <c r="G7282" s="33"/>
      <c r="H7282" s="33"/>
      <c r="I7282" s="171"/>
      <c r="J7282" s="33"/>
      <c r="K7282" s="33"/>
      <c r="L7282" s="84">
        <v>4.0980000000000003E-2</v>
      </c>
      <c r="M7282" s="83">
        <v>6655.31</v>
      </c>
      <c r="N7282" s="83">
        <v>625.69399999999996</v>
      </c>
      <c r="O7282" s="83">
        <v>6029.61</v>
      </c>
      <c r="P7282" s="83">
        <v>1251.3900000000001</v>
      </c>
      <c r="Q7282" s="83">
        <v>7281</v>
      </c>
      <c r="R7282" s="86">
        <v>0.17186999999999999</v>
      </c>
      <c r="S7282" s="86">
        <v>0.81979999999999997</v>
      </c>
    </row>
    <row r="7283" spans="2:19" x14ac:dyDescent="0.2">
      <c r="B7283" s="33"/>
      <c r="C7283" s="171"/>
      <c r="D7283" s="33"/>
      <c r="E7283" s="33"/>
      <c r="F7283" s="33"/>
      <c r="G7283" s="33"/>
      <c r="H7283" s="33"/>
      <c r="I7283" s="171"/>
      <c r="J7283" s="33"/>
      <c r="K7283" s="33"/>
      <c r="L7283" s="84">
        <v>4.0960000000000003E-2</v>
      </c>
      <c r="M7283" s="83">
        <v>6655.9</v>
      </c>
      <c r="N7283" s="83">
        <v>626.10400000000004</v>
      </c>
      <c r="O7283" s="83">
        <v>6029.79</v>
      </c>
      <c r="P7283" s="83">
        <v>1252.21</v>
      </c>
      <c r="Q7283" s="83">
        <v>7282</v>
      </c>
      <c r="R7283" s="86">
        <v>0.171959</v>
      </c>
      <c r="S7283" s="86">
        <v>0.82007300000000005</v>
      </c>
    </row>
    <row r="7284" spans="2:19" x14ac:dyDescent="0.2">
      <c r="B7284" s="33"/>
      <c r="C7284" s="171"/>
      <c r="D7284" s="33"/>
      <c r="E7284" s="33"/>
      <c r="F7284" s="33"/>
      <c r="G7284" s="33"/>
      <c r="H7284" s="33"/>
      <c r="I7284" s="171"/>
      <c r="J7284" s="33"/>
      <c r="K7284" s="33"/>
      <c r="L7284" s="84">
        <v>4.0320000000000002E-2</v>
      </c>
      <c r="M7284" s="83">
        <v>6656.49</v>
      </c>
      <c r="N7284" s="83">
        <v>626.51400000000001</v>
      </c>
      <c r="O7284" s="83">
        <v>6029.97</v>
      </c>
      <c r="P7284" s="83">
        <v>1253.03</v>
      </c>
      <c r="Q7284" s="83">
        <v>7283</v>
      </c>
      <c r="R7284" s="86">
        <v>0.17204800000000001</v>
      </c>
      <c r="S7284" s="86">
        <v>0.82048200000000004</v>
      </c>
    </row>
    <row r="7285" spans="2:19" x14ac:dyDescent="0.2">
      <c r="B7285" s="33"/>
      <c r="C7285" s="171"/>
      <c r="D7285" s="33"/>
      <c r="E7285" s="33"/>
      <c r="F7285" s="33"/>
      <c r="G7285" s="33"/>
      <c r="H7285" s="33"/>
      <c r="I7285" s="171"/>
      <c r="J7285" s="33"/>
      <c r="K7285" s="33"/>
      <c r="L7285" s="84">
        <v>4.0320000000000002E-2</v>
      </c>
      <c r="M7285" s="83">
        <v>6657.08</v>
      </c>
      <c r="N7285" s="83">
        <v>626.92499999999995</v>
      </c>
      <c r="O7285" s="83">
        <v>6030.15</v>
      </c>
      <c r="P7285" s="83">
        <v>1253.8499999999999</v>
      </c>
      <c r="Q7285" s="83">
        <v>7284</v>
      </c>
      <c r="R7285" s="86">
        <v>0.17213700000000001</v>
      </c>
      <c r="S7285" s="86">
        <v>0.82048200000000004</v>
      </c>
    </row>
    <row r="7286" spans="2:19" x14ac:dyDescent="0.2">
      <c r="B7286" s="33"/>
      <c r="C7286" s="171"/>
      <c r="D7286" s="33"/>
      <c r="E7286" s="33"/>
      <c r="F7286" s="33"/>
      <c r="G7286" s="33"/>
      <c r="H7286" s="33"/>
      <c r="I7286" s="171"/>
      <c r="J7286" s="33"/>
      <c r="K7286" s="33"/>
      <c r="L7286" s="84">
        <v>3.9940000000000003E-2</v>
      </c>
      <c r="M7286" s="83">
        <v>6657.67</v>
      </c>
      <c r="N7286" s="83">
        <v>627.33500000000004</v>
      </c>
      <c r="O7286" s="83">
        <v>6030.33</v>
      </c>
      <c r="P7286" s="83">
        <v>1254.67</v>
      </c>
      <c r="Q7286" s="83">
        <v>7285</v>
      </c>
      <c r="R7286" s="86">
        <v>0.17222599999999999</v>
      </c>
      <c r="S7286" s="86">
        <v>0.82089100000000004</v>
      </c>
    </row>
    <row r="7287" spans="2:19" x14ac:dyDescent="0.2">
      <c r="B7287" s="33"/>
      <c r="C7287" s="171"/>
      <c r="D7287" s="33"/>
      <c r="E7287" s="33"/>
      <c r="F7287" s="33"/>
      <c r="G7287" s="33"/>
      <c r="H7287" s="33"/>
      <c r="I7287" s="171"/>
      <c r="J7287" s="33"/>
      <c r="K7287" s="33"/>
      <c r="L7287" s="84">
        <v>3.9669999999999997E-2</v>
      </c>
      <c r="M7287" s="83">
        <v>6658.25</v>
      </c>
      <c r="N7287" s="83">
        <v>627.74599999999998</v>
      </c>
      <c r="O7287" s="83">
        <v>6030.51</v>
      </c>
      <c r="P7287" s="83">
        <v>1255.49</v>
      </c>
      <c r="Q7287" s="83">
        <v>7286</v>
      </c>
      <c r="R7287" s="86">
        <v>0.172316</v>
      </c>
      <c r="S7287" s="86">
        <v>0.82116299999999998</v>
      </c>
    </row>
    <row r="7288" spans="2:19" x14ac:dyDescent="0.2">
      <c r="B7288" s="33"/>
      <c r="C7288" s="171"/>
      <c r="D7288" s="33"/>
      <c r="E7288" s="33"/>
      <c r="F7288" s="33"/>
      <c r="G7288" s="33"/>
      <c r="H7288" s="33"/>
      <c r="I7288" s="171"/>
      <c r="J7288" s="33"/>
      <c r="K7288" s="33"/>
      <c r="L7288" s="84">
        <v>3.9620000000000002E-2</v>
      </c>
      <c r="M7288" s="83">
        <v>6658.84</v>
      </c>
      <c r="N7288" s="83">
        <v>628.15599999999995</v>
      </c>
      <c r="O7288" s="83">
        <v>6030.69</v>
      </c>
      <c r="P7288" s="83">
        <v>1256.31</v>
      </c>
      <c r="Q7288" s="83">
        <v>7287</v>
      </c>
      <c r="R7288" s="86">
        <v>0.172405</v>
      </c>
      <c r="S7288" s="86">
        <v>0.82143600000000006</v>
      </c>
    </row>
    <row r="7289" spans="2:19" x14ac:dyDescent="0.2">
      <c r="B7289" s="33"/>
      <c r="C7289" s="171"/>
      <c r="D7289" s="33"/>
      <c r="E7289" s="33"/>
      <c r="F7289" s="33"/>
      <c r="G7289" s="33"/>
      <c r="H7289" s="33"/>
      <c r="I7289" s="171"/>
      <c r="J7289" s="33"/>
      <c r="K7289" s="33"/>
      <c r="L7289" s="84">
        <v>3.9419999999999997E-2</v>
      </c>
      <c r="M7289" s="83">
        <v>6659.43</v>
      </c>
      <c r="N7289" s="83">
        <v>628.56700000000001</v>
      </c>
      <c r="O7289" s="83">
        <v>6030.87</v>
      </c>
      <c r="P7289" s="83">
        <v>1257.1300000000001</v>
      </c>
      <c r="Q7289" s="83">
        <v>7288</v>
      </c>
      <c r="R7289" s="86">
        <v>0.17249400000000001</v>
      </c>
      <c r="S7289" s="86">
        <v>0.82170799999999999</v>
      </c>
    </row>
    <row r="7290" spans="2:19" x14ac:dyDescent="0.2">
      <c r="B7290" s="33"/>
      <c r="C7290" s="171"/>
      <c r="D7290" s="33"/>
      <c r="E7290" s="33"/>
      <c r="F7290" s="33"/>
      <c r="G7290" s="33"/>
      <c r="H7290" s="33"/>
      <c r="I7290" s="171"/>
      <c r="J7290" s="33"/>
      <c r="K7290" s="33"/>
      <c r="L7290" s="84">
        <v>3.9300000000000002E-2</v>
      </c>
      <c r="M7290" s="83">
        <v>6660.02</v>
      </c>
      <c r="N7290" s="83">
        <v>628.97799999999995</v>
      </c>
      <c r="O7290" s="83">
        <v>6031.04</v>
      </c>
      <c r="P7290" s="83">
        <v>1257.96</v>
      </c>
      <c r="Q7290" s="83">
        <v>7289</v>
      </c>
      <c r="R7290" s="86">
        <v>0.17258299999999999</v>
      </c>
      <c r="S7290" s="86">
        <v>0.82198099999999996</v>
      </c>
    </row>
    <row r="7291" spans="2:19" x14ac:dyDescent="0.2">
      <c r="B7291" s="33"/>
      <c r="C7291" s="171"/>
      <c r="D7291" s="33"/>
      <c r="E7291" s="33"/>
      <c r="F7291" s="33"/>
      <c r="G7291" s="33"/>
      <c r="H7291" s="33"/>
      <c r="I7291" s="171"/>
      <c r="J7291" s="33"/>
      <c r="K7291" s="33"/>
      <c r="L7291" s="84">
        <v>3.8969999999999998E-2</v>
      </c>
      <c r="M7291" s="83">
        <v>6660.61</v>
      </c>
      <c r="N7291" s="83">
        <v>629.38900000000001</v>
      </c>
      <c r="O7291" s="83">
        <v>6031.22</v>
      </c>
      <c r="P7291" s="83">
        <v>1258.78</v>
      </c>
      <c r="Q7291" s="83">
        <v>7290</v>
      </c>
      <c r="R7291" s="86">
        <v>0.17267199999999999</v>
      </c>
      <c r="S7291" s="86">
        <v>0.82225300000000001</v>
      </c>
    </row>
    <row r="7292" spans="2:19" x14ac:dyDescent="0.2">
      <c r="B7292" s="33"/>
      <c r="C7292" s="171"/>
      <c r="D7292" s="33"/>
      <c r="E7292" s="33"/>
      <c r="F7292" s="33"/>
      <c r="G7292" s="33"/>
      <c r="H7292" s="33"/>
      <c r="I7292" s="171"/>
      <c r="J7292" s="33"/>
      <c r="K7292" s="33"/>
      <c r="L7292" s="84">
        <v>3.8379999999999997E-2</v>
      </c>
      <c r="M7292" s="83">
        <v>6661.2</v>
      </c>
      <c r="N7292" s="83">
        <v>629.79999999999995</v>
      </c>
      <c r="O7292" s="83">
        <v>6031.4</v>
      </c>
      <c r="P7292" s="83">
        <v>1259.5999999999999</v>
      </c>
      <c r="Q7292" s="83">
        <v>7291</v>
      </c>
      <c r="R7292" s="86">
        <v>0.172761</v>
      </c>
      <c r="S7292" s="86">
        <v>0.82252499999999995</v>
      </c>
    </row>
    <row r="7293" spans="2:19" x14ac:dyDescent="0.2">
      <c r="B7293" s="33"/>
      <c r="C7293" s="171"/>
      <c r="D7293" s="33"/>
      <c r="E7293" s="33"/>
      <c r="F7293" s="33"/>
      <c r="G7293" s="33"/>
      <c r="H7293" s="33"/>
      <c r="I7293" s="171"/>
      <c r="J7293" s="33"/>
      <c r="K7293" s="33"/>
      <c r="L7293" s="84">
        <v>3.7960000000000001E-2</v>
      </c>
      <c r="M7293" s="83">
        <v>6661.79</v>
      </c>
      <c r="N7293" s="83">
        <v>630.21199999999999</v>
      </c>
      <c r="O7293" s="83">
        <v>6031.58</v>
      </c>
      <c r="P7293" s="83">
        <v>1260.42</v>
      </c>
      <c r="Q7293" s="83">
        <v>7292</v>
      </c>
      <c r="R7293" s="86">
        <v>0.17285</v>
      </c>
      <c r="S7293" s="86">
        <v>0.82279800000000003</v>
      </c>
    </row>
    <row r="7294" spans="2:19" x14ac:dyDescent="0.2">
      <c r="B7294" s="33"/>
      <c r="C7294" s="171"/>
      <c r="D7294" s="33"/>
      <c r="E7294" s="33"/>
      <c r="F7294" s="33"/>
      <c r="G7294" s="33"/>
      <c r="H7294" s="33"/>
      <c r="I7294" s="171"/>
      <c r="J7294" s="33"/>
      <c r="K7294" s="33"/>
      <c r="L7294" s="84">
        <v>3.7740000000000003E-2</v>
      </c>
      <c r="M7294" s="83">
        <v>6662.38</v>
      </c>
      <c r="N7294" s="83">
        <v>630.62300000000005</v>
      </c>
      <c r="O7294" s="83">
        <v>6031.75</v>
      </c>
      <c r="P7294" s="83">
        <v>1261.25</v>
      </c>
      <c r="Q7294" s="83">
        <v>7293</v>
      </c>
      <c r="R7294" s="86">
        <v>0.17293900000000001</v>
      </c>
      <c r="S7294" s="86">
        <v>0.82306999999999997</v>
      </c>
    </row>
    <row r="7295" spans="2:19" x14ac:dyDescent="0.2">
      <c r="B7295" s="33"/>
      <c r="C7295" s="171"/>
      <c r="D7295" s="33"/>
      <c r="E7295" s="33"/>
      <c r="F7295" s="33"/>
      <c r="G7295" s="33"/>
      <c r="H7295" s="33"/>
      <c r="I7295" s="171"/>
      <c r="J7295" s="33"/>
      <c r="K7295" s="33"/>
      <c r="L7295" s="84">
        <v>3.7690000000000001E-2</v>
      </c>
      <c r="M7295" s="83">
        <v>6662.96</v>
      </c>
      <c r="N7295" s="83">
        <v>631.03499999999997</v>
      </c>
      <c r="O7295" s="83">
        <v>6031.93</v>
      </c>
      <c r="P7295" s="83">
        <v>1262.07</v>
      </c>
      <c r="Q7295" s="83">
        <v>7294</v>
      </c>
      <c r="R7295" s="86">
        <v>0.17302899999999999</v>
      </c>
      <c r="S7295" s="86">
        <v>0.82334200000000002</v>
      </c>
    </row>
    <row r="7296" spans="2:19" x14ac:dyDescent="0.2">
      <c r="B7296" s="33"/>
      <c r="C7296" s="171"/>
      <c r="D7296" s="33"/>
      <c r="E7296" s="33"/>
      <c r="F7296" s="33"/>
      <c r="G7296" s="33"/>
      <c r="H7296" s="33"/>
      <c r="I7296" s="171"/>
      <c r="J7296" s="33"/>
      <c r="K7296" s="33"/>
      <c r="L7296" s="84">
        <v>3.7530000000000001E-2</v>
      </c>
      <c r="M7296" s="83">
        <v>6663.55</v>
      </c>
      <c r="N7296" s="83">
        <v>631.447</v>
      </c>
      <c r="O7296" s="83">
        <v>6032.11</v>
      </c>
      <c r="P7296" s="83">
        <v>1262.8900000000001</v>
      </c>
      <c r="Q7296" s="83">
        <v>7295</v>
      </c>
      <c r="R7296" s="86">
        <v>0.17311799999999999</v>
      </c>
      <c r="S7296" s="86">
        <v>0.82361399999999996</v>
      </c>
    </row>
    <row r="7297" spans="2:19" x14ac:dyDescent="0.2">
      <c r="B7297" s="33"/>
      <c r="C7297" s="171"/>
      <c r="D7297" s="33"/>
      <c r="E7297" s="33"/>
      <c r="F7297" s="33"/>
      <c r="G7297" s="33"/>
      <c r="H7297" s="33"/>
      <c r="I7297" s="171"/>
      <c r="J7297" s="33"/>
      <c r="K7297" s="33"/>
      <c r="L7297" s="84">
        <v>3.7109999999999997E-2</v>
      </c>
      <c r="M7297" s="83">
        <v>6664.14</v>
      </c>
      <c r="N7297" s="83">
        <v>631.85900000000004</v>
      </c>
      <c r="O7297" s="83">
        <v>6032.28</v>
      </c>
      <c r="P7297" s="83">
        <v>1263.72</v>
      </c>
      <c r="Q7297" s="83">
        <v>7296</v>
      </c>
      <c r="R7297" s="86">
        <v>0.173207</v>
      </c>
      <c r="S7297" s="86">
        <v>0.82388600000000001</v>
      </c>
    </row>
    <row r="7298" spans="2:19" x14ac:dyDescent="0.2">
      <c r="B7298" s="33"/>
      <c r="C7298" s="171"/>
      <c r="D7298" s="33"/>
      <c r="E7298" s="33"/>
      <c r="F7298" s="33"/>
      <c r="G7298" s="33"/>
      <c r="H7298" s="33"/>
      <c r="I7298" s="171"/>
      <c r="J7298" s="33"/>
      <c r="K7298" s="33"/>
      <c r="L7298" s="84">
        <v>3.6679999999999997E-2</v>
      </c>
      <c r="M7298" s="83">
        <v>6664.73</v>
      </c>
      <c r="N7298" s="83">
        <v>632.27099999999996</v>
      </c>
      <c r="O7298" s="83">
        <v>6032.46</v>
      </c>
      <c r="P7298" s="83">
        <v>1264.54</v>
      </c>
      <c r="Q7298" s="83">
        <v>7297</v>
      </c>
      <c r="R7298" s="86">
        <v>0.17329600000000001</v>
      </c>
      <c r="S7298" s="86">
        <v>0.82415799999999995</v>
      </c>
    </row>
    <row r="7299" spans="2:19" x14ac:dyDescent="0.2">
      <c r="B7299" s="33"/>
      <c r="C7299" s="171"/>
      <c r="D7299" s="33"/>
      <c r="E7299" s="33"/>
      <c r="F7299" s="33"/>
      <c r="G7299" s="33"/>
      <c r="H7299" s="33"/>
      <c r="I7299" s="171"/>
      <c r="J7299" s="33"/>
      <c r="K7299" s="33"/>
      <c r="L7299" s="84">
        <v>3.6260000000000001E-2</v>
      </c>
      <c r="M7299" s="83">
        <v>6665.32</v>
      </c>
      <c r="N7299" s="83">
        <v>632.68299999999999</v>
      </c>
      <c r="O7299" s="83">
        <v>6032.63</v>
      </c>
      <c r="P7299" s="83">
        <v>1265.3699999999999</v>
      </c>
      <c r="Q7299" s="83">
        <v>7298</v>
      </c>
      <c r="R7299" s="86">
        <v>0.17338500000000001</v>
      </c>
      <c r="S7299" s="86">
        <v>0.82443</v>
      </c>
    </row>
    <row r="7300" spans="2:19" x14ac:dyDescent="0.2">
      <c r="B7300" s="33"/>
      <c r="C7300" s="171"/>
      <c r="D7300" s="33"/>
      <c r="E7300" s="33"/>
      <c r="F7300" s="33"/>
      <c r="G7300" s="33"/>
      <c r="H7300" s="33"/>
      <c r="I7300" s="171"/>
      <c r="J7300" s="33"/>
      <c r="K7300" s="33"/>
      <c r="L7300" s="84">
        <v>3.6089999999999997E-2</v>
      </c>
      <c r="M7300" s="83">
        <v>6665.9</v>
      </c>
      <c r="N7300" s="83">
        <v>633.09500000000003</v>
      </c>
      <c r="O7300" s="83">
        <v>6032.81</v>
      </c>
      <c r="P7300" s="83">
        <v>1266.19</v>
      </c>
      <c r="Q7300" s="83">
        <v>7299</v>
      </c>
      <c r="R7300" s="86">
        <v>0.17347499999999999</v>
      </c>
      <c r="S7300" s="86">
        <v>0.82470100000000002</v>
      </c>
    </row>
    <row r="7301" spans="2:19" x14ac:dyDescent="0.2">
      <c r="B7301" s="33"/>
      <c r="C7301" s="171"/>
      <c r="D7301" s="33"/>
      <c r="E7301" s="33"/>
      <c r="F7301" s="33"/>
      <c r="G7301" s="33"/>
      <c r="H7301" s="33"/>
      <c r="I7301" s="171"/>
      <c r="J7301" s="33"/>
      <c r="K7301" s="33"/>
      <c r="L7301" s="84">
        <v>3.5000000000000003E-2</v>
      </c>
      <c r="M7301" s="83">
        <v>6666.49</v>
      </c>
      <c r="N7301" s="83">
        <v>633.50800000000004</v>
      </c>
      <c r="O7301" s="83">
        <v>6032.98</v>
      </c>
      <c r="P7301" s="83">
        <v>1267.02</v>
      </c>
      <c r="Q7301" s="83">
        <v>7300</v>
      </c>
      <c r="R7301" s="86">
        <v>0.173564</v>
      </c>
      <c r="S7301" s="86">
        <v>0.82497299999999996</v>
      </c>
    </row>
    <row r="7302" spans="2:19" x14ac:dyDescent="0.2">
      <c r="B7302" s="33"/>
      <c r="C7302" s="171"/>
      <c r="D7302" s="33"/>
      <c r="E7302" s="33"/>
      <c r="F7302" s="33"/>
      <c r="G7302" s="33"/>
      <c r="H7302" s="33"/>
      <c r="I7302" s="171"/>
      <c r="J7302" s="33"/>
      <c r="K7302" s="33"/>
      <c r="L7302" s="84">
        <v>3.4139999999999997E-2</v>
      </c>
      <c r="M7302" s="83">
        <v>6667.08</v>
      </c>
      <c r="N7302" s="83">
        <v>633.92100000000005</v>
      </c>
      <c r="O7302" s="83">
        <v>6033.16</v>
      </c>
      <c r="P7302" s="83">
        <v>1267.8399999999999</v>
      </c>
      <c r="Q7302" s="83">
        <v>7301</v>
      </c>
      <c r="R7302" s="86">
        <v>0.173653</v>
      </c>
      <c r="S7302" s="86">
        <v>0.82524500000000001</v>
      </c>
    </row>
    <row r="7303" spans="2:19" x14ac:dyDescent="0.2">
      <c r="B7303" s="33"/>
      <c r="C7303" s="171"/>
      <c r="D7303" s="33"/>
      <c r="E7303" s="33"/>
      <c r="F7303" s="33"/>
      <c r="G7303" s="33"/>
      <c r="H7303" s="33"/>
      <c r="I7303" s="171"/>
      <c r="J7303" s="33"/>
      <c r="K7303" s="33"/>
      <c r="L7303" s="84">
        <v>3.3759999999999998E-2</v>
      </c>
      <c r="M7303" s="83">
        <v>6667.67</v>
      </c>
      <c r="N7303" s="83">
        <v>634.33299999999997</v>
      </c>
      <c r="O7303" s="83">
        <v>6033.33</v>
      </c>
      <c r="P7303" s="83">
        <v>1268.67</v>
      </c>
      <c r="Q7303" s="83">
        <v>7302</v>
      </c>
      <c r="R7303" s="86">
        <v>0.17374200000000001</v>
      </c>
      <c r="S7303" s="86">
        <v>0.82551699999999995</v>
      </c>
    </row>
    <row r="7304" spans="2:19" x14ac:dyDescent="0.2">
      <c r="B7304" s="33"/>
      <c r="C7304" s="171"/>
      <c r="D7304" s="33"/>
      <c r="E7304" s="33"/>
      <c r="F7304" s="33"/>
      <c r="G7304" s="33"/>
      <c r="H7304" s="33"/>
      <c r="I7304" s="171"/>
      <c r="J7304" s="33"/>
      <c r="K7304" s="33"/>
      <c r="L7304" s="84">
        <v>3.3550000000000003E-2</v>
      </c>
      <c r="M7304" s="83">
        <v>6668.25</v>
      </c>
      <c r="N7304" s="83">
        <v>634.74599999999998</v>
      </c>
      <c r="O7304" s="83">
        <v>6033.51</v>
      </c>
      <c r="P7304" s="83">
        <v>1269.49</v>
      </c>
      <c r="Q7304" s="83">
        <v>7303</v>
      </c>
      <c r="R7304" s="86">
        <v>0.17383199999999999</v>
      </c>
      <c r="S7304" s="86">
        <v>0.82592399999999999</v>
      </c>
    </row>
    <row r="7305" spans="2:19" x14ac:dyDescent="0.2">
      <c r="B7305" s="33"/>
      <c r="C7305" s="171"/>
      <c r="D7305" s="33"/>
      <c r="E7305" s="33"/>
      <c r="F7305" s="33"/>
      <c r="G7305" s="33"/>
      <c r="H7305" s="33"/>
      <c r="I7305" s="171"/>
      <c r="J7305" s="33"/>
      <c r="K7305" s="33"/>
      <c r="L7305" s="84">
        <v>3.3550000000000003E-2</v>
      </c>
      <c r="M7305" s="83">
        <v>6668.84</v>
      </c>
      <c r="N7305" s="83">
        <v>635.15899999999999</v>
      </c>
      <c r="O7305" s="83">
        <v>6033.68</v>
      </c>
      <c r="P7305" s="83">
        <v>1270.32</v>
      </c>
      <c r="Q7305" s="83">
        <v>7304</v>
      </c>
      <c r="R7305" s="86">
        <v>0.17392099999999999</v>
      </c>
      <c r="S7305" s="86">
        <v>0.82592399999999999</v>
      </c>
    </row>
    <row r="7306" spans="2:19" x14ac:dyDescent="0.2">
      <c r="B7306" s="33"/>
      <c r="C7306" s="171"/>
      <c r="D7306" s="33"/>
      <c r="E7306" s="33"/>
      <c r="F7306" s="33"/>
      <c r="G7306" s="33"/>
      <c r="H7306" s="33"/>
      <c r="I7306" s="171"/>
      <c r="J7306" s="33"/>
      <c r="K7306" s="33"/>
      <c r="L7306" s="84">
        <v>3.3349999999999998E-2</v>
      </c>
      <c r="M7306" s="83">
        <v>6669.43</v>
      </c>
      <c r="N7306" s="83">
        <v>635.572</v>
      </c>
      <c r="O7306" s="83">
        <v>6033.86</v>
      </c>
      <c r="P7306" s="83">
        <v>1271.1400000000001</v>
      </c>
      <c r="Q7306" s="83">
        <v>7305</v>
      </c>
      <c r="R7306" s="86">
        <v>0.17401</v>
      </c>
      <c r="S7306" s="86">
        <v>0.82633100000000004</v>
      </c>
    </row>
    <row r="7307" spans="2:19" x14ac:dyDescent="0.2">
      <c r="B7307" s="33"/>
      <c r="C7307" s="171"/>
      <c r="D7307" s="33"/>
      <c r="E7307" s="33"/>
      <c r="F7307" s="33"/>
      <c r="G7307" s="33"/>
      <c r="H7307" s="33"/>
      <c r="I7307" s="171"/>
      <c r="J7307" s="33"/>
      <c r="K7307" s="33"/>
      <c r="L7307" s="84">
        <v>3.3230000000000003E-2</v>
      </c>
      <c r="M7307" s="83">
        <v>6670.01</v>
      </c>
      <c r="N7307" s="83">
        <v>635.98599999999999</v>
      </c>
      <c r="O7307" s="83">
        <v>6034.03</v>
      </c>
      <c r="P7307" s="83">
        <v>1271.97</v>
      </c>
      <c r="Q7307" s="83">
        <v>7306</v>
      </c>
      <c r="R7307" s="86">
        <v>0.1741</v>
      </c>
      <c r="S7307" s="86">
        <v>0.82660299999999998</v>
      </c>
    </row>
    <row r="7308" spans="2:19" x14ac:dyDescent="0.2">
      <c r="B7308" s="33"/>
      <c r="C7308" s="171"/>
      <c r="D7308" s="33"/>
      <c r="E7308" s="33"/>
      <c r="F7308" s="33"/>
      <c r="G7308" s="33"/>
      <c r="H7308" s="33"/>
      <c r="I7308" s="171"/>
      <c r="J7308" s="33"/>
      <c r="K7308" s="33"/>
      <c r="L7308" s="84">
        <v>3.2939999999999997E-2</v>
      </c>
      <c r="M7308" s="83">
        <v>6670.6</v>
      </c>
      <c r="N7308" s="83">
        <v>636.399</v>
      </c>
      <c r="O7308" s="83">
        <v>6034.2</v>
      </c>
      <c r="P7308" s="83">
        <v>1272.8</v>
      </c>
      <c r="Q7308" s="83">
        <v>7307</v>
      </c>
      <c r="R7308" s="86">
        <v>0.17418900000000001</v>
      </c>
      <c r="S7308" s="86">
        <v>0.826874</v>
      </c>
    </row>
    <row r="7309" spans="2:19" x14ac:dyDescent="0.2">
      <c r="B7309" s="33"/>
      <c r="C7309" s="171"/>
      <c r="D7309" s="33"/>
      <c r="E7309" s="33"/>
      <c r="F7309" s="33"/>
      <c r="G7309" s="33"/>
      <c r="H7309" s="33"/>
      <c r="I7309" s="171"/>
      <c r="J7309" s="33"/>
      <c r="K7309" s="33"/>
      <c r="L7309" s="84">
        <v>3.2730000000000002E-2</v>
      </c>
      <c r="M7309" s="83">
        <v>6671.19</v>
      </c>
      <c r="N7309" s="83">
        <v>636.81299999999999</v>
      </c>
      <c r="O7309" s="83">
        <v>6034.37</v>
      </c>
      <c r="P7309" s="83">
        <v>1273.6300000000001</v>
      </c>
      <c r="Q7309" s="83">
        <v>7308</v>
      </c>
      <c r="R7309" s="86">
        <v>0.17427799999999999</v>
      </c>
      <c r="S7309" s="86">
        <v>0.82714500000000002</v>
      </c>
    </row>
    <row r="7310" spans="2:19" x14ac:dyDescent="0.2">
      <c r="B7310" s="33"/>
      <c r="C7310" s="171"/>
      <c r="D7310" s="33"/>
      <c r="E7310" s="33"/>
      <c r="F7310" s="33"/>
      <c r="G7310" s="33"/>
      <c r="H7310" s="33"/>
      <c r="I7310" s="171"/>
      <c r="J7310" s="33"/>
      <c r="K7310" s="33"/>
      <c r="L7310" s="84">
        <v>3.261E-2</v>
      </c>
      <c r="M7310" s="83">
        <v>6671.77</v>
      </c>
      <c r="N7310" s="83">
        <v>637.226</v>
      </c>
      <c r="O7310" s="83">
        <v>6034.55</v>
      </c>
      <c r="P7310" s="83">
        <v>1274.45</v>
      </c>
      <c r="Q7310" s="83">
        <v>7309</v>
      </c>
      <c r="R7310" s="86">
        <v>0.174368</v>
      </c>
      <c r="S7310" s="86">
        <v>0.82741600000000004</v>
      </c>
    </row>
    <row r="7311" spans="2:19" x14ac:dyDescent="0.2">
      <c r="B7311" s="33"/>
      <c r="C7311" s="171"/>
      <c r="D7311" s="33"/>
      <c r="E7311" s="33"/>
      <c r="F7311" s="33"/>
      <c r="G7311" s="33"/>
      <c r="H7311" s="33"/>
      <c r="I7311" s="171"/>
      <c r="J7311" s="33"/>
      <c r="K7311" s="33"/>
      <c r="L7311" s="84">
        <v>3.2530000000000003E-2</v>
      </c>
      <c r="M7311" s="83">
        <v>6672.36</v>
      </c>
      <c r="N7311" s="83">
        <v>637.64</v>
      </c>
      <c r="O7311" s="83">
        <v>6034.72</v>
      </c>
      <c r="P7311" s="83">
        <v>1275.28</v>
      </c>
      <c r="Q7311" s="83">
        <v>7310</v>
      </c>
      <c r="R7311" s="86">
        <v>0.174457</v>
      </c>
      <c r="S7311" s="86">
        <v>0.82768799999999998</v>
      </c>
    </row>
    <row r="7312" spans="2:19" x14ac:dyDescent="0.2">
      <c r="B7312" s="33"/>
      <c r="C7312" s="171"/>
      <c r="D7312" s="33"/>
      <c r="E7312" s="33"/>
      <c r="F7312" s="33"/>
      <c r="G7312" s="33"/>
      <c r="H7312" s="33"/>
      <c r="I7312" s="171"/>
      <c r="J7312" s="33"/>
      <c r="K7312" s="33"/>
      <c r="L7312" s="84">
        <v>3.1980000000000001E-2</v>
      </c>
      <c r="M7312" s="83">
        <v>6672.95</v>
      </c>
      <c r="N7312" s="83">
        <v>638.05399999999997</v>
      </c>
      <c r="O7312" s="83">
        <v>6034.89</v>
      </c>
      <c r="P7312" s="83">
        <v>1276.1099999999999</v>
      </c>
      <c r="Q7312" s="83">
        <v>7311</v>
      </c>
      <c r="R7312" s="86">
        <v>0.17454600000000001</v>
      </c>
      <c r="S7312" s="86">
        <v>0.827959</v>
      </c>
    </row>
    <row r="7313" spans="2:19" x14ac:dyDescent="0.2">
      <c r="B7313" s="33"/>
      <c r="C7313" s="171"/>
      <c r="D7313" s="33"/>
      <c r="E7313" s="33"/>
      <c r="F7313" s="33"/>
      <c r="G7313" s="33"/>
      <c r="H7313" s="33"/>
      <c r="I7313" s="171"/>
      <c r="J7313" s="33"/>
      <c r="K7313" s="33"/>
      <c r="L7313" s="84">
        <v>3.1910000000000001E-2</v>
      </c>
      <c r="M7313" s="83">
        <v>6673.53</v>
      </c>
      <c r="N7313" s="83">
        <v>638.46799999999996</v>
      </c>
      <c r="O7313" s="83">
        <v>6035.06</v>
      </c>
      <c r="P7313" s="83">
        <v>1276.94</v>
      </c>
      <c r="Q7313" s="83">
        <v>7312</v>
      </c>
      <c r="R7313" s="86">
        <v>0.17463600000000001</v>
      </c>
      <c r="S7313" s="86">
        <v>0.82823000000000002</v>
      </c>
    </row>
    <row r="7314" spans="2:19" x14ac:dyDescent="0.2">
      <c r="B7314" s="33"/>
      <c r="C7314" s="171"/>
      <c r="D7314" s="33"/>
      <c r="E7314" s="33"/>
      <c r="F7314" s="33"/>
      <c r="G7314" s="33"/>
      <c r="H7314" s="33"/>
      <c r="I7314" s="171"/>
      <c r="J7314" s="33"/>
      <c r="K7314" s="33"/>
      <c r="L7314" s="84">
        <v>3.1539999999999999E-2</v>
      </c>
      <c r="M7314" s="83">
        <v>6674.12</v>
      </c>
      <c r="N7314" s="83">
        <v>638.88300000000004</v>
      </c>
      <c r="O7314" s="83">
        <v>6035.23</v>
      </c>
      <c r="P7314" s="83">
        <v>1277.77</v>
      </c>
      <c r="Q7314" s="83">
        <v>7313</v>
      </c>
      <c r="R7314" s="86">
        <v>0.17472499999999999</v>
      </c>
      <c r="S7314" s="86">
        <v>0.82863600000000004</v>
      </c>
    </row>
    <row r="7315" spans="2:19" x14ac:dyDescent="0.2">
      <c r="B7315" s="33"/>
      <c r="C7315" s="171"/>
      <c r="D7315" s="33"/>
      <c r="E7315" s="33"/>
      <c r="F7315" s="33"/>
      <c r="G7315" s="33"/>
      <c r="H7315" s="33"/>
      <c r="I7315" s="171"/>
      <c r="J7315" s="33"/>
      <c r="K7315" s="33"/>
      <c r="L7315" s="84">
        <v>3.1539999999999999E-2</v>
      </c>
      <c r="M7315" s="83">
        <v>6674.7</v>
      </c>
      <c r="N7315" s="83">
        <v>639.29700000000003</v>
      </c>
      <c r="O7315" s="83">
        <v>6035.41</v>
      </c>
      <c r="P7315" s="83">
        <v>1278.5899999999999</v>
      </c>
      <c r="Q7315" s="83">
        <v>7314</v>
      </c>
      <c r="R7315" s="86">
        <v>0.174815</v>
      </c>
      <c r="S7315" s="86">
        <v>0.82863600000000004</v>
      </c>
    </row>
    <row r="7316" spans="2:19" x14ac:dyDescent="0.2">
      <c r="B7316" s="33"/>
      <c r="C7316" s="171"/>
      <c r="D7316" s="33"/>
      <c r="E7316" s="33"/>
      <c r="F7316" s="33"/>
      <c r="G7316" s="33"/>
      <c r="H7316" s="33"/>
      <c r="I7316" s="171"/>
      <c r="J7316" s="33"/>
      <c r="K7316" s="33"/>
      <c r="L7316" s="84">
        <v>3.1309999999999998E-2</v>
      </c>
      <c r="M7316" s="83">
        <v>6675.29</v>
      </c>
      <c r="N7316" s="83">
        <v>639.71199999999999</v>
      </c>
      <c r="O7316" s="83">
        <v>6035.58</v>
      </c>
      <c r="P7316" s="83">
        <v>1279.42</v>
      </c>
      <c r="Q7316" s="83">
        <v>7315</v>
      </c>
      <c r="R7316" s="86">
        <v>0.174904</v>
      </c>
      <c r="S7316" s="86">
        <v>0.82904299999999997</v>
      </c>
    </row>
    <row r="7317" spans="2:19" x14ac:dyDescent="0.2">
      <c r="B7317" s="33"/>
      <c r="C7317" s="171"/>
      <c r="D7317" s="33"/>
      <c r="E7317" s="33"/>
      <c r="F7317" s="33"/>
      <c r="G7317" s="33"/>
      <c r="H7317" s="33"/>
      <c r="I7317" s="171"/>
      <c r="J7317" s="33"/>
      <c r="K7317" s="33"/>
      <c r="L7317" s="84">
        <v>3.1179999999999999E-2</v>
      </c>
      <c r="M7317" s="83">
        <v>6675.87</v>
      </c>
      <c r="N7317" s="83">
        <v>640.12599999999998</v>
      </c>
      <c r="O7317" s="83">
        <v>6035.75</v>
      </c>
      <c r="P7317" s="83">
        <v>1280.25</v>
      </c>
      <c r="Q7317" s="83">
        <v>7316</v>
      </c>
      <c r="R7317" s="86">
        <v>0.17499300000000001</v>
      </c>
      <c r="S7317" s="86">
        <v>0.82931299999999997</v>
      </c>
    </row>
    <row r="7318" spans="2:19" x14ac:dyDescent="0.2">
      <c r="B7318" s="33"/>
      <c r="C7318" s="171"/>
      <c r="D7318" s="33"/>
      <c r="E7318" s="33"/>
      <c r="F7318" s="33"/>
      <c r="G7318" s="33"/>
      <c r="H7318" s="33"/>
      <c r="I7318" s="171"/>
      <c r="J7318" s="33"/>
      <c r="K7318" s="33"/>
      <c r="L7318" s="84">
        <v>3.1109999999999999E-2</v>
      </c>
      <c r="M7318" s="83">
        <v>6676.46</v>
      </c>
      <c r="N7318" s="83">
        <v>640.54100000000005</v>
      </c>
      <c r="O7318" s="83">
        <v>6035.92</v>
      </c>
      <c r="P7318" s="83">
        <v>1281.08</v>
      </c>
      <c r="Q7318" s="83">
        <v>7317</v>
      </c>
      <c r="R7318" s="86">
        <v>0.17508299999999999</v>
      </c>
      <c r="S7318" s="86">
        <v>0.82958399999999999</v>
      </c>
    </row>
    <row r="7319" spans="2:19" x14ac:dyDescent="0.2">
      <c r="B7319" s="33"/>
      <c r="C7319" s="171"/>
      <c r="D7319" s="33"/>
      <c r="E7319" s="33"/>
      <c r="F7319" s="33"/>
      <c r="G7319" s="33"/>
      <c r="H7319" s="33"/>
      <c r="I7319" s="171"/>
      <c r="J7319" s="33"/>
      <c r="K7319" s="33"/>
      <c r="L7319" s="84">
        <v>3.1040000000000002E-2</v>
      </c>
      <c r="M7319" s="83">
        <v>6677.04</v>
      </c>
      <c r="N7319" s="83">
        <v>640.95600000000002</v>
      </c>
      <c r="O7319" s="83">
        <v>6036.09</v>
      </c>
      <c r="P7319" s="83">
        <v>1281.9100000000001</v>
      </c>
      <c r="Q7319" s="83">
        <v>7318</v>
      </c>
      <c r="R7319" s="86">
        <v>0.17517199999999999</v>
      </c>
      <c r="S7319" s="86">
        <v>0.82985500000000001</v>
      </c>
    </row>
    <row r="7320" spans="2:19" x14ac:dyDescent="0.2">
      <c r="B7320" s="33"/>
      <c r="C7320" s="171"/>
      <c r="D7320" s="33"/>
      <c r="E7320" s="33"/>
      <c r="F7320" s="33"/>
      <c r="G7320" s="33"/>
      <c r="H7320" s="33"/>
      <c r="I7320" s="171"/>
      <c r="J7320" s="33"/>
      <c r="K7320" s="33"/>
      <c r="L7320" s="84">
        <v>3.083E-2</v>
      </c>
      <c r="M7320" s="83">
        <v>6677.63</v>
      </c>
      <c r="N7320" s="83">
        <v>641.37099999999998</v>
      </c>
      <c r="O7320" s="83">
        <v>6036.26</v>
      </c>
      <c r="P7320" s="83">
        <v>1282.74</v>
      </c>
      <c r="Q7320" s="83">
        <v>7319</v>
      </c>
      <c r="R7320" s="86">
        <v>0.175262</v>
      </c>
      <c r="S7320" s="86">
        <v>0.83026100000000003</v>
      </c>
    </row>
    <row r="7321" spans="2:19" x14ac:dyDescent="0.2">
      <c r="B7321" s="33"/>
      <c r="C7321" s="171"/>
      <c r="D7321" s="33"/>
      <c r="E7321" s="33"/>
      <c r="F7321" s="33"/>
      <c r="G7321" s="33"/>
      <c r="H7321" s="33"/>
      <c r="I7321" s="171"/>
      <c r="J7321" s="33"/>
      <c r="K7321" s="33"/>
      <c r="L7321" s="84">
        <v>3.083E-2</v>
      </c>
      <c r="M7321" s="83">
        <v>6678.21</v>
      </c>
      <c r="N7321" s="83">
        <v>641.78599999999994</v>
      </c>
      <c r="O7321" s="83">
        <v>6036.43</v>
      </c>
      <c r="P7321" s="83">
        <v>1283.57</v>
      </c>
      <c r="Q7321" s="83">
        <v>7320</v>
      </c>
      <c r="R7321" s="86">
        <v>0.17535100000000001</v>
      </c>
      <c r="S7321" s="86">
        <v>0.83026100000000003</v>
      </c>
    </row>
    <row r="7322" spans="2:19" x14ac:dyDescent="0.2">
      <c r="B7322" s="33"/>
      <c r="C7322" s="171"/>
      <c r="D7322" s="33"/>
      <c r="E7322" s="33"/>
      <c r="F7322" s="33"/>
      <c r="G7322" s="33"/>
      <c r="H7322" s="33"/>
      <c r="I7322" s="171"/>
      <c r="J7322" s="33"/>
      <c r="K7322" s="33"/>
      <c r="L7322" s="84">
        <v>3.073E-2</v>
      </c>
      <c r="M7322" s="83">
        <v>6678.8</v>
      </c>
      <c r="N7322" s="83">
        <v>642.202</v>
      </c>
      <c r="O7322" s="83">
        <v>6036.6</v>
      </c>
      <c r="P7322" s="83">
        <v>1284.4000000000001</v>
      </c>
      <c r="Q7322" s="83">
        <v>7321</v>
      </c>
      <c r="R7322" s="86">
        <v>0.17544100000000001</v>
      </c>
      <c r="S7322" s="86">
        <v>0.83066700000000004</v>
      </c>
    </row>
    <row r="7323" spans="2:19" x14ac:dyDescent="0.2">
      <c r="B7323" s="33"/>
      <c r="C7323" s="171"/>
      <c r="D7323" s="33"/>
      <c r="E7323" s="33"/>
      <c r="F7323" s="33"/>
      <c r="G7323" s="33"/>
      <c r="H7323" s="33"/>
      <c r="I7323" s="171"/>
      <c r="J7323" s="33"/>
      <c r="K7323" s="33"/>
      <c r="L7323" s="84">
        <v>3.0439999999999998E-2</v>
      </c>
      <c r="M7323" s="83">
        <v>6679.38</v>
      </c>
      <c r="N7323" s="83">
        <v>642.61699999999996</v>
      </c>
      <c r="O7323" s="83">
        <v>6036.77</v>
      </c>
      <c r="P7323" s="83">
        <v>1285.23</v>
      </c>
      <c r="Q7323" s="83">
        <v>7322</v>
      </c>
      <c r="R7323" s="86">
        <v>0.17552999999999999</v>
      </c>
      <c r="S7323" s="86">
        <v>0.83093700000000004</v>
      </c>
    </row>
    <row r="7324" spans="2:19" x14ac:dyDescent="0.2">
      <c r="B7324" s="33"/>
      <c r="C7324" s="171"/>
      <c r="D7324" s="33"/>
      <c r="E7324" s="33"/>
      <c r="F7324" s="33"/>
      <c r="G7324" s="33"/>
      <c r="H7324" s="33"/>
      <c r="I7324" s="171"/>
      <c r="J7324" s="33"/>
      <c r="K7324" s="33"/>
      <c r="L7324" s="84">
        <v>2.9489999999999999E-2</v>
      </c>
      <c r="M7324" s="83">
        <v>6679.97</v>
      </c>
      <c r="N7324" s="83">
        <v>643.03300000000002</v>
      </c>
      <c r="O7324" s="83">
        <v>6036.93</v>
      </c>
      <c r="P7324" s="83">
        <v>1286.07</v>
      </c>
      <c r="Q7324" s="83">
        <v>7323</v>
      </c>
      <c r="R7324" s="86">
        <v>0.17562</v>
      </c>
      <c r="S7324" s="86">
        <v>0.83120700000000003</v>
      </c>
    </row>
    <row r="7325" spans="2:19" x14ac:dyDescent="0.2">
      <c r="B7325" s="33"/>
      <c r="C7325" s="171"/>
      <c r="D7325" s="33"/>
      <c r="E7325" s="33"/>
      <c r="F7325" s="33"/>
      <c r="G7325" s="33"/>
      <c r="H7325" s="33"/>
      <c r="I7325" s="171"/>
      <c r="J7325" s="33"/>
      <c r="K7325" s="33"/>
      <c r="L7325" s="84">
        <v>2.9350000000000001E-2</v>
      </c>
      <c r="M7325" s="83">
        <v>6680.55</v>
      </c>
      <c r="N7325" s="83">
        <v>643.44799999999998</v>
      </c>
      <c r="O7325" s="83">
        <v>6037.1</v>
      </c>
      <c r="P7325" s="83">
        <v>1286.9000000000001</v>
      </c>
      <c r="Q7325" s="83">
        <v>7324</v>
      </c>
      <c r="R7325" s="86">
        <v>0.17571000000000001</v>
      </c>
      <c r="S7325" s="86">
        <v>0.83147800000000005</v>
      </c>
    </row>
    <row r="7326" spans="2:19" x14ac:dyDescent="0.2">
      <c r="B7326" s="33"/>
      <c r="C7326" s="171"/>
      <c r="D7326" s="33"/>
      <c r="E7326" s="33"/>
      <c r="F7326" s="33"/>
      <c r="G7326" s="33"/>
      <c r="H7326" s="33"/>
      <c r="I7326" s="171"/>
      <c r="J7326" s="33"/>
      <c r="K7326" s="33"/>
      <c r="L7326" s="84">
        <v>2.8899999999999999E-2</v>
      </c>
      <c r="M7326" s="83">
        <v>6681.14</v>
      </c>
      <c r="N7326" s="83">
        <v>643.86400000000003</v>
      </c>
      <c r="O7326" s="83">
        <v>6037.27</v>
      </c>
      <c r="P7326" s="83">
        <v>1287.73</v>
      </c>
      <c r="Q7326" s="83">
        <v>7325</v>
      </c>
      <c r="R7326" s="86">
        <v>0.17579900000000001</v>
      </c>
      <c r="S7326" s="86">
        <v>0.83174800000000004</v>
      </c>
    </row>
    <row r="7327" spans="2:19" x14ac:dyDescent="0.2">
      <c r="B7327" s="33"/>
      <c r="C7327" s="171"/>
      <c r="D7327" s="33"/>
      <c r="E7327" s="33"/>
      <c r="F7327" s="33"/>
      <c r="G7327" s="33"/>
      <c r="H7327" s="33"/>
      <c r="I7327" s="171"/>
      <c r="J7327" s="33"/>
      <c r="K7327" s="33"/>
      <c r="L7327" s="84">
        <v>2.887E-2</v>
      </c>
      <c r="M7327" s="83">
        <v>6681.72</v>
      </c>
      <c r="N7327" s="83">
        <v>644.28</v>
      </c>
      <c r="O7327" s="83">
        <v>6037.44</v>
      </c>
      <c r="P7327" s="83">
        <v>1288.56</v>
      </c>
      <c r="Q7327" s="83">
        <v>7326</v>
      </c>
      <c r="R7327" s="86">
        <v>0.17588899999999999</v>
      </c>
      <c r="S7327" s="86">
        <v>0.83201800000000004</v>
      </c>
    </row>
    <row r="7328" spans="2:19" x14ac:dyDescent="0.2">
      <c r="B7328" s="33"/>
      <c r="C7328" s="171"/>
      <c r="D7328" s="33"/>
      <c r="E7328" s="33"/>
      <c r="F7328" s="33"/>
      <c r="G7328" s="33"/>
      <c r="H7328" s="33"/>
      <c r="I7328" s="171"/>
      <c r="J7328" s="33"/>
      <c r="K7328" s="33"/>
      <c r="L7328" s="84">
        <v>2.826E-2</v>
      </c>
      <c r="M7328" s="83">
        <v>6682.3</v>
      </c>
      <c r="N7328" s="83">
        <v>644.69600000000003</v>
      </c>
      <c r="O7328" s="83">
        <v>6037.61</v>
      </c>
      <c r="P7328" s="83">
        <v>1289.3900000000001</v>
      </c>
      <c r="Q7328" s="83">
        <v>7327</v>
      </c>
      <c r="R7328" s="86">
        <v>0.175978</v>
      </c>
      <c r="S7328" s="86">
        <v>0.83228899999999995</v>
      </c>
    </row>
    <row r="7329" spans="2:19" x14ac:dyDescent="0.2">
      <c r="B7329" s="33"/>
      <c r="C7329" s="171"/>
      <c r="D7329" s="33"/>
      <c r="E7329" s="33"/>
      <c r="F7329" s="33"/>
      <c r="G7329" s="33"/>
      <c r="H7329" s="33"/>
      <c r="I7329" s="171"/>
      <c r="J7329" s="33"/>
      <c r="K7329" s="33"/>
      <c r="L7329" s="84">
        <v>2.6110000000000001E-2</v>
      </c>
      <c r="M7329" s="83">
        <v>6682.89</v>
      </c>
      <c r="N7329" s="83">
        <v>645.11300000000006</v>
      </c>
      <c r="O7329" s="83">
        <v>6037.77</v>
      </c>
      <c r="P7329" s="83">
        <v>1290.23</v>
      </c>
      <c r="Q7329" s="83">
        <v>7328</v>
      </c>
      <c r="R7329" s="86">
        <v>0.176068</v>
      </c>
      <c r="S7329" s="86">
        <v>0.83255900000000005</v>
      </c>
    </row>
    <row r="7330" spans="2:19" x14ac:dyDescent="0.2">
      <c r="B7330" s="33"/>
      <c r="C7330" s="171"/>
      <c r="D7330" s="33"/>
      <c r="E7330" s="33"/>
      <c r="F7330" s="33"/>
      <c r="G7330" s="33"/>
      <c r="H7330" s="33"/>
      <c r="I7330" s="171"/>
      <c r="J7330" s="33"/>
      <c r="K7330" s="33"/>
      <c r="L7330" s="84">
        <v>2.5190000000000001E-2</v>
      </c>
      <c r="M7330" s="83">
        <v>6683.47</v>
      </c>
      <c r="N7330" s="83">
        <v>645.529</v>
      </c>
      <c r="O7330" s="83">
        <v>6037.94</v>
      </c>
      <c r="P7330" s="83">
        <v>1291.06</v>
      </c>
      <c r="Q7330" s="83">
        <v>7329</v>
      </c>
      <c r="R7330" s="86">
        <v>0.17615700000000001</v>
      </c>
      <c r="S7330" s="86">
        <v>0.83282900000000004</v>
      </c>
    </row>
    <row r="7331" spans="2:19" x14ac:dyDescent="0.2">
      <c r="B7331" s="33"/>
      <c r="C7331" s="171"/>
      <c r="D7331" s="33"/>
      <c r="E7331" s="33"/>
      <c r="F7331" s="33"/>
      <c r="G7331" s="33"/>
      <c r="H7331" s="33"/>
      <c r="I7331" s="171"/>
      <c r="J7331" s="33"/>
      <c r="K7331" s="33"/>
      <c r="L7331" s="84">
        <v>2.4989999999999998E-2</v>
      </c>
      <c r="M7331" s="83">
        <v>6684.05</v>
      </c>
      <c r="N7331" s="83">
        <v>645.94600000000003</v>
      </c>
      <c r="O7331" s="83">
        <v>6038.11</v>
      </c>
      <c r="P7331" s="83">
        <v>1291.8900000000001</v>
      </c>
      <c r="Q7331" s="83">
        <v>7330</v>
      </c>
      <c r="R7331" s="86">
        <v>0.17624699999999999</v>
      </c>
      <c r="S7331" s="86">
        <v>0.83309900000000003</v>
      </c>
    </row>
    <row r="7332" spans="2:19" x14ac:dyDescent="0.2">
      <c r="B7332" s="33"/>
      <c r="C7332" s="171"/>
      <c r="D7332" s="33"/>
      <c r="E7332" s="33"/>
      <c r="F7332" s="33"/>
      <c r="G7332" s="33"/>
      <c r="H7332" s="33"/>
      <c r="I7332" s="171"/>
      <c r="J7332" s="33"/>
      <c r="K7332" s="33"/>
      <c r="L7332" s="84">
        <v>2.4680000000000001E-2</v>
      </c>
      <c r="M7332" s="83">
        <v>6684.64</v>
      </c>
      <c r="N7332" s="83">
        <v>646.36199999999997</v>
      </c>
      <c r="O7332" s="83">
        <v>6038.28</v>
      </c>
      <c r="P7332" s="83">
        <v>1292.72</v>
      </c>
      <c r="Q7332" s="83">
        <v>7331</v>
      </c>
      <c r="R7332" s="86">
        <v>0.17633699999999999</v>
      </c>
      <c r="S7332" s="86">
        <v>0.83336900000000003</v>
      </c>
    </row>
    <row r="7333" spans="2:19" x14ac:dyDescent="0.2">
      <c r="B7333" s="33"/>
      <c r="C7333" s="171"/>
      <c r="D7333" s="33"/>
      <c r="E7333" s="33"/>
      <c r="F7333" s="33"/>
      <c r="G7333" s="33"/>
      <c r="H7333" s="33"/>
      <c r="I7333" s="171"/>
      <c r="J7333" s="33"/>
      <c r="K7333" s="33"/>
      <c r="L7333" s="84">
        <v>2.4330000000000001E-2</v>
      </c>
      <c r="M7333" s="83">
        <v>6685.22</v>
      </c>
      <c r="N7333" s="83">
        <v>646.779</v>
      </c>
      <c r="O7333" s="83">
        <v>6038.44</v>
      </c>
      <c r="P7333" s="83">
        <v>1293.56</v>
      </c>
      <c r="Q7333" s="83">
        <v>7332</v>
      </c>
      <c r="R7333" s="86">
        <v>0.176426</v>
      </c>
      <c r="S7333" s="86">
        <v>0.83363900000000002</v>
      </c>
    </row>
    <row r="7334" spans="2:19" x14ac:dyDescent="0.2">
      <c r="B7334" s="33"/>
      <c r="C7334" s="171"/>
      <c r="D7334" s="33"/>
      <c r="E7334" s="33"/>
      <c r="F7334" s="33"/>
      <c r="G7334" s="33"/>
      <c r="H7334" s="33"/>
      <c r="I7334" s="171"/>
      <c r="J7334" s="33"/>
      <c r="K7334" s="33"/>
      <c r="L7334" s="84">
        <v>2.4289999999999999E-2</v>
      </c>
      <c r="M7334" s="83">
        <v>6685.8</v>
      </c>
      <c r="N7334" s="83">
        <v>647.19600000000003</v>
      </c>
      <c r="O7334" s="83">
        <v>6038.61</v>
      </c>
      <c r="P7334" s="83">
        <v>1294.3900000000001</v>
      </c>
      <c r="Q7334" s="83">
        <v>7333</v>
      </c>
      <c r="R7334" s="86">
        <v>0.17651600000000001</v>
      </c>
      <c r="S7334" s="86">
        <v>0.83390799999999998</v>
      </c>
    </row>
    <row r="7335" spans="2:19" x14ac:dyDescent="0.2">
      <c r="B7335" s="33"/>
      <c r="C7335" s="171"/>
      <c r="D7335" s="33"/>
      <c r="E7335" s="33"/>
      <c r="F7335" s="33"/>
      <c r="G7335" s="33"/>
      <c r="H7335" s="33"/>
      <c r="I7335" s="171"/>
      <c r="J7335" s="33"/>
      <c r="K7335" s="33"/>
      <c r="L7335" s="84">
        <v>2.2509999999999999E-2</v>
      </c>
      <c r="M7335" s="83">
        <v>6686.39</v>
      </c>
      <c r="N7335" s="83">
        <v>647.61300000000006</v>
      </c>
      <c r="O7335" s="83">
        <v>6038.77</v>
      </c>
      <c r="P7335" s="83">
        <v>1295.23</v>
      </c>
      <c r="Q7335" s="83">
        <v>7334</v>
      </c>
      <c r="R7335" s="86">
        <v>0.17660600000000001</v>
      </c>
      <c r="S7335" s="86">
        <v>0.83417799999999998</v>
      </c>
    </row>
    <row r="7336" spans="2:19" x14ac:dyDescent="0.2">
      <c r="B7336" s="33"/>
      <c r="C7336" s="171"/>
      <c r="D7336" s="33"/>
      <c r="E7336" s="33"/>
      <c r="F7336" s="33"/>
      <c r="G7336" s="33"/>
      <c r="H7336" s="33"/>
      <c r="I7336" s="171"/>
      <c r="J7336" s="33"/>
      <c r="K7336" s="33"/>
      <c r="L7336" s="84">
        <v>2.2210000000000001E-2</v>
      </c>
      <c r="M7336" s="83">
        <v>6686.97</v>
      </c>
      <c r="N7336" s="83">
        <v>648.03</v>
      </c>
      <c r="O7336" s="83">
        <v>6038.94</v>
      </c>
      <c r="P7336" s="83">
        <v>1296.06</v>
      </c>
      <c r="Q7336" s="83">
        <v>7335</v>
      </c>
      <c r="R7336" s="86">
        <v>0.17669499999999999</v>
      </c>
      <c r="S7336" s="86">
        <v>0.83444799999999997</v>
      </c>
    </row>
    <row r="7337" spans="2:19" x14ac:dyDescent="0.2">
      <c r="B7337" s="33"/>
      <c r="C7337" s="171"/>
      <c r="D7337" s="33"/>
      <c r="E7337" s="33"/>
      <c r="F7337" s="33"/>
      <c r="G7337" s="33"/>
      <c r="H7337" s="33"/>
      <c r="I7337" s="171"/>
      <c r="J7337" s="33"/>
      <c r="K7337" s="33"/>
      <c r="L7337" s="84">
        <v>2.1569999999999999E-2</v>
      </c>
      <c r="M7337" s="83">
        <v>6687.55</v>
      </c>
      <c r="N7337" s="83">
        <v>648.44799999999998</v>
      </c>
      <c r="O7337" s="83">
        <v>6039.1</v>
      </c>
      <c r="P7337" s="83">
        <v>1296.9000000000001</v>
      </c>
      <c r="Q7337" s="83">
        <v>7336</v>
      </c>
      <c r="R7337" s="86">
        <v>0.176785</v>
      </c>
      <c r="S7337" s="86">
        <v>0.83471799999999996</v>
      </c>
    </row>
    <row r="7338" spans="2:19" x14ac:dyDescent="0.2">
      <c r="B7338" s="33"/>
      <c r="C7338" s="171"/>
      <c r="D7338" s="33"/>
      <c r="E7338" s="33"/>
      <c r="F7338" s="33"/>
      <c r="G7338" s="33"/>
      <c r="H7338" s="33"/>
      <c r="I7338" s="171"/>
      <c r="J7338" s="33"/>
      <c r="K7338" s="33"/>
      <c r="L7338" s="84">
        <v>2.1510000000000001E-2</v>
      </c>
      <c r="M7338" s="83">
        <v>6688.13</v>
      </c>
      <c r="N7338" s="83">
        <v>648.86500000000001</v>
      </c>
      <c r="O7338" s="83">
        <v>6039.27</v>
      </c>
      <c r="P7338" s="83">
        <v>1297.73</v>
      </c>
      <c r="Q7338" s="83">
        <v>7337</v>
      </c>
      <c r="R7338" s="86">
        <v>0.176875</v>
      </c>
      <c r="S7338" s="86">
        <v>0.83498700000000003</v>
      </c>
    </row>
    <row r="7339" spans="2:19" x14ac:dyDescent="0.2">
      <c r="B7339" s="33"/>
      <c r="C7339" s="171"/>
      <c r="D7339" s="33"/>
      <c r="E7339" s="33"/>
      <c r="F7339" s="33"/>
      <c r="G7339" s="33"/>
      <c r="H7339" s="33"/>
      <c r="I7339" s="171"/>
      <c r="J7339" s="33"/>
      <c r="K7339" s="33"/>
      <c r="L7339" s="84">
        <v>2.0080000000000001E-2</v>
      </c>
      <c r="M7339" s="83">
        <v>6688.72</v>
      </c>
      <c r="N7339" s="83">
        <v>649.28300000000002</v>
      </c>
      <c r="O7339" s="83">
        <v>6039.43</v>
      </c>
      <c r="P7339" s="83">
        <v>1298.57</v>
      </c>
      <c r="Q7339" s="83">
        <v>7338</v>
      </c>
      <c r="R7339" s="86">
        <v>0.17696500000000001</v>
      </c>
      <c r="S7339" s="86">
        <v>0.83525700000000003</v>
      </c>
    </row>
    <row r="7340" spans="2:19" x14ac:dyDescent="0.2">
      <c r="B7340" s="33"/>
      <c r="C7340" s="171"/>
      <c r="D7340" s="33"/>
      <c r="E7340" s="33"/>
      <c r="F7340" s="33"/>
      <c r="G7340" s="33"/>
      <c r="H7340" s="33"/>
      <c r="I7340" s="171"/>
      <c r="J7340" s="33"/>
      <c r="K7340" s="33"/>
      <c r="L7340" s="84">
        <v>1.9789999999999999E-2</v>
      </c>
      <c r="M7340" s="83">
        <v>6689.3</v>
      </c>
      <c r="N7340" s="83">
        <v>649.70100000000002</v>
      </c>
      <c r="O7340" s="83">
        <v>6039.6</v>
      </c>
      <c r="P7340" s="83">
        <v>1299.4000000000001</v>
      </c>
      <c r="Q7340" s="83">
        <v>7339</v>
      </c>
      <c r="R7340" s="86">
        <v>0.17705399999999999</v>
      </c>
      <c r="S7340" s="86">
        <v>0.83552599999999999</v>
      </c>
    </row>
    <row r="7341" spans="2:19" x14ac:dyDescent="0.2">
      <c r="B7341" s="33"/>
      <c r="C7341" s="171"/>
      <c r="D7341" s="33"/>
      <c r="E7341" s="33"/>
      <c r="F7341" s="33"/>
      <c r="G7341" s="33"/>
      <c r="H7341" s="33"/>
      <c r="I7341" s="171"/>
      <c r="J7341" s="33"/>
      <c r="K7341" s="33"/>
      <c r="L7341" s="84">
        <v>1.8970000000000001E-2</v>
      </c>
      <c r="M7341" s="83">
        <v>6689.88</v>
      </c>
      <c r="N7341" s="83">
        <v>650.11900000000003</v>
      </c>
      <c r="O7341" s="83">
        <v>6039.76</v>
      </c>
      <c r="P7341" s="83">
        <v>1300.24</v>
      </c>
      <c r="Q7341" s="83">
        <v>7340</v>
      </c>
      <c r="R7341" s="86">
        <v>0.177144</v>
      </c>
      <c r="S7341" s="86">
        <v>0.83579599999999998</v>
      </c>
    </row>
    <row r="7342" spans="2:19" x14ac:dyDescent="0.2">
      <c r="B7342" s="33"/>
      <c r="C7342" s="171"/>
      <c r="D7342" s="33"/>
      <c r="E7342" s="33"/>
      <c r="F7342" s="33"/>
      <c r="G7342" s="33"/>
      <c r="H7342" s="33"/>
      <c r="I7342" s="171"/>
      <c r="J7342" s="33"/>
      <c r="K7342" s="33"/>
      <c r="L7342" s="84">
        <v>1.8610000000000002E-2</v>
      </c>
      <c r="M7342" s="83">
        <v>6690.46</v>
      </c>
      <c r="N7342" s="83">
        <v>650.53700000000003</v>
      </c>
      <c r="O7342" s="83">
        <v>6039.93</v>
      </c>
      <c r="P7342" s="83">
        <v>1301.07</v>
      </c>
      <c r="Q7342" s="83">
        <v>7341</v>
      </c>
      <c r="R7342" s="86">
        <v>0.177234</v>
      </c>
      <c r="S7342" s="86">
        <v>0.83606499999999995</v>
      </c>
    </row>
    <row r="7343" spans="2:19" x14ac:dyDescent="0.2">
      <c r="B7343" s="33"/>
      <c r="C7343" s="171"/>
      <c r="D7343" s="33"/>
      <c r="E7343" s="33"/>
      <c r="F7343" s="33"/>
      <c r="G7343" s="33"/>
      <c r="H7343" s="33"/>
      <c r="I7343" s="171"/>
      <c r="J7343" s="33"/>
      <c r="K7343" s="33"/>
      <c r="L7343" s="84">
        <v>1.8319999999999999E-2</v>
      </c>
      <c r="M7343" s="83">
        <v>6691.05</v>
      </c>
      <c r="N7343" s="83">
        <v>650.95500000000004</v>
      </c>
      <c r="O7343" s="83">
        <v>6040.09</v>
      </c>
      <c r="P7343" s="83">
        <v>1301.9100000000001</v>
      </c>
      <c r="Q7343" s="83">
        <v>7342</v>
      </c>
      <c r="R7343" s="86">
        <v>0.17732400000000001</v>
      </c>
      <c r="S7343" s="86">
        <v>0.83633400000000002</v>
      </c>
    </row>
    <row r="7344" spans="2:19" x14ac:dyDescent="0.2">
      <c r="B7344" s="33"/>
      <c r="C7344" s="171"/>
      <c r="D7344" s="33"/>
      <c r="E7344" s="33"/>
      <c r="F7344" s="33"/>
      <c r="G7344" s="33"/>
      <c r="H7344" s="33"/>
      <c r="I7344" s="171"/>
      <c r="J7344" s="33"/>
      <c r="K7344" s="33"/>
      <c r="L7344" s="84">
        <v>1.8239999999999999E-2</v>
      </c>
      <c r="M7344" s="83">
        <v>6691.63</v>
      </c>
      <c r="N7344" s="83">
        <v>651.37300000000005</v>
      </c>
      <c r="O7344" s="83">
        <v>6040.25</v>
      </c>
      <c r="P7344" s="83">
        <v>1302.75</v>
      </c>
      <c r="Q7344" s="83">
        <v>7343</v>
      </c>
      <c r="R7344" s="86">
        <v>0.17741299999999999</v>
      </c>
      <c r="S7344" s="86">
        <v>0.83660400000000001</v>
      </c>
    </row>
    <row r="7345" spans="2:19" x14ac:dyDescent="0.2">
      <c r="B7345" s="33"/>
      <c r="C7345" s="171"/>
      <c r="D7345" s="33"/>
      <c r="E7345" s="33"/>
      <c r="F7345" s="33"/>
      <c r="G7345" s="33"/>
      <c r="H7345" s="33"/>
      <c r="I7345" s="171"/>
      <c r="J7345" s="33"/>
      <c r="K7345" s="33"/>
      <c r="L7345" s="84">
        <v>1.7440000000000001E-2</v>
      </c>
      <c r="M7345" s="83">
        <v>6692.21</v>
      </c>
      <c r="N7345" s="83">
        <v>651.79100000000005</v>
      </c>
      <c r="O7345" s="83">
        <v>6040.42</v>
      </c>
      <c r="P7345" s="83">
        <v>1303.58</v>
      </c>
      <c r="Q7345" s="83">
        <v>7344</v>
      </c>
      <c r="R7345" s="86">
        <v>0.17750299999999999</v>
      </c>
      <c r="S7345" s="86">
        <v>0.83687299999999998</v>
      </c>
    </row>
    <row r="7346" spans="2:19" x14ac:dyDescent="0.2">
      <c r="B7346" s="33"/>
      <c r="C7346" s="171"/>
      <c r="D7346" s="33"/>
      <c r="E7346" s="33"/>
      <c r="F7346" s="33"/>
      <c r="G7346" s="33"/>
      <c r="H7346" s="33"/>
      <c r="I7346" s="171"/>
      <c r="J7346" s="33"/>
      <c r="K7346" s="33"/>
      <c r="L7346" s="84">
        <v>1.6240000000000001E-2</v>
      </c>
      <c r="M7346" s="83">
        <v>6692.79</v>
      </c>
      <c r="N7346" s="83">
        <v>652.21</v>
      </c>
      <c r="O7346" s="83">
        <v>6040.58</v>
      </c>
      <c r="P7346" s="83">
        <v>1304.42</v>
      </c>
      <c r="Q7346" s="83">
        <v>7345</v>
      </c>
      <c r="R7346" s="86">
        <v>0.177593</v>
      </c>
      <c r="S7346" s="86">
        <v>0.83727700000000005</v>
      </c>
    </row>
    <row r="7347" spans="2:19" x14ac:dyDescent="0.2">
      <c r="B7347" s="33"/>
      <c r="C7347" s="171"/>
      <c r="D7347" s="33"/>
      <c r="E7347" s="33"/>
      <c r="F7347" s="33"/>
      <c r="G7347" s="33"/>
      <c r="H7347" s="33"/>
      <c r="I7347" s="171"/>
      <c r="J7347" s="33"/>
      <c r="K7347" s="33"/>
      <c r="L7347" s="84">
        <v>1.6240000000000001E-2</v>
      </c>
      <c r="M7347" s="83">
        <v>6693.37</v>
      </c>
      <c r="N7347" s="83">
        <v>652.62900000000002</v>
      </c>
      <c r="O7347" s="83">
        <v>6040.74</v>
      </c>
      <c r="P7347" s="83">
        <v>1305.26</v>
      </c>
      <c r="Q7347" s="83">
        <v>7346</v>
      </c>
      <c r="R7347" s="86">
        <v>0.17768300000000001</v>
      </c>
      <c r="S7347" s="86">
        <v>0.83727700000000005</v>
      </c>
    </row>
    <row r="7348" spans="2:19" x14ac:dyDescent="0.2">
      <c r="B7348" s="33"/>
      <c r="C7348" s="171"/>
      <c r="D7348" s="33"/>
      <c r="E7348" s="33"/>
      <c r="F7348" s="33"/>
      <c r="G7348" s="33"/>
      <c r="H7348" s="33"/>
      <c r="I7348" s="171"/>
      <c r="J7348" s="33"/>
      <c r="K7348" s="33"/>
      <c r="L7348" s="84">
        <v>1.6060000000000001E-2</v>
      </c>
      <c r="M7348" s="83">
        <v>6693.95</v>
      </c>
      <c r="N7348" s="83">
        <v>653.048</v>
      </c>
      <c r="O7348" s="83">
        <v>6040.9</v>
      </c>
      <c r="P7348" s="83">
        <v>1306.0999999999999</v>
      </c>
      <c r="Q7348" s="83">
        <v>7347</v>
      </c>
      <c r="R7348" s="86">
        <v>0.17777299999999999</v>
      </c>
      <c r="S7348" s="86">
        <v>0.83767999999999998</v>
      </c>
    </row>
    <row r="7349" spans="2:19" x14ac:dyDescent="0.2">
      <c r="B7349" s="33"/>
      <c r="C7349" s="171"/>
      <c r="D7349" s="33"/>
      <c r="E7349" s="33"/>
      <c r="F7349" s="33"/>
      <c r="G7349" s="33"/>
      <c r="H7349" s="33"/>
      <c r="I7349" s="171"/>
      <c r="J7349" s="33"/>
      <c r="K7349" s="33"/>
      <c r="L7349" s="84">
        <v>1.5709999999999998E-2</v>
      </c>
      <c r="M7349" s="83">
        <v>6694.53</v>
      </c>
      <c r="N7349" s="83">
        <v>653.46699999999998</v>
      </c>
      <c r="O7349" s="83">
        <v>6041.07</v>
      </c>
      <c r="P7349" s="83">
        <v>1306.93</v>
      </c>
      <c r="Q7349" s="83">
        <v>7348</v>
      </c>
      <c r="R7349" s="86">
        <v>0.17786199999999999</v>
      </c>
      <c r="S7349" s="86">
        <v>0.83794900000000005</v>
      </c>
    </row>
    <row r="7350" spans="2:19" x14ac:dyDescent="0.2">
      <c r="B7350" s="33"/>
      <c r="C7350" s="171"/>
      <c r="D7350" s="33"/>
      <c r="E7350" s="33"/>
      <c r="F7350" s="33"/>
      <c r="G7350" s="33"/>
      <c r="H7350" s="33"/>
      <c r="I7350" s="171"/>
      <c r="J7350" s="33"/>
      <c r="K7350" s="33"/>
      <c r="L7350" s="84">
        <v>1.567E-2</v>
      </c>
      <c r="M7350" s="83">
        <v>6695.11</v>
      </c>
      <c r="N7350" s="83">
        <v>653.88599999999997</v>
      </c>
      <c r="O7350" s="83">
        <v>6041.23</v>
      </c>
      <c r="P7350" s="83">
        <v>1307.77</v>
      </c>
      <c r="Q7350" s="83">
        <v>7349</v>
      </c>
      <c r="R7350" s="86">
        <v>0.177952</v>
      </c>
      <c r="S7350" s="86">
        <v>0.83821800000000002</v>
      </c>
    </row>
    <row r="7351" spans="2:19" x14ac:dyDescent="0.2">
      <c r="B7351" s="33"/>
      <c r="C7351" s="171"/>
      <c r="D7351" s="33"/>
      <c r="E7351" s="33"/>
      <c r="F7351" s="33"/>
      <c r="G7351" s="33"/>
      <c r="H7351" s="33"/>
      <c r="I7351" s="171"/>
      <c r="J7351" s="33"/>
      <c r="K7351" s="33"/>
      <c r="L7351" s="84">
        <v>1.5350000000000001E-2</v>
      </c>
      <c r="M7351" s="83">
        <v>6695.7</v>
      </c>
      <c r="N7351" s="83">
        <v>654.30499999999995</v>
      </c>
      <c r="O7351" s="83">
        <v>6041.39</v>
      </c>
      <c r="P7351" s="83">
        <v>1308.6099999999999</v>
      </c>
      <c r="Q7351" s="83">
        <v>7350</v>
      </c>
      <c r="R7351" s="86">
        <v>0.17804200000000001</v>
      </c>
      <c r="S7351" s="86">
        <v>0.83848699999999998</v>
      </c>
    </row>
    <row r="7352" spans="2:19" x14ac:dyDescent="0.2">
      <c r="B7352" s="33"/>
      <c r="C7352" s="171"/>
      <c r="D7352" s="33"/>
      <c r="E7352" s="33"/>
      <c r="F7352" s="33"/>
      <c r="G7352" s="33"/>
      <c r="H7352" s="33"/>
      <c r="I7352" s="171"/>
      <c r="J7352" s="33"/>
      <c r="K7352" s="33"/>
      <c r="L7352" s="84">
        <v>1.4999999999999999E-2</v>
      </c>
      <c r="M7352" s="83">
        <v>6696.28</v>
      </c>
      <c r="N7352" s="83">
        <v>654.72400000000005</v>
      </c>
      <c r="O7352" s="83">
        <v>6041.55</v>
      </c>
      <c r="P7352" s="83">
        <v>1309.45</v>
      </c>
      <c r="Q7352" s="83">
        <v>7351</v>
      </c>
      <c r="R7352" s="86">
        <v>0.17813200000000001</v>
      </c>
      <c r="S7352" s="86">
        <v>0.83875599999999995</v>
      </c>
    </row>
    <row r="7353" spans="2:19" x14ac:dyDescent="0.2">
      <c r="B7353" s="33"/>
      <c r="C7353" s="171"/>
      <c r="D7353" s="33"/>
      <c r="E7353" s="33"/>
      <c r="F7353" s="33"/>
      <c r="G7353" s="33"/>
      <c r="H7353" s="33"/>
      <c r="I7353" s="171"/>
      <c r="J7353" s="33"/>
      <c r="K7353" s="33"/>
      <c r="L7353" s="84">
        <v>1.4659999999999999E-2</v>
      </c>
      <c r="M7353" s="83">
        <v>6696.86</v>
      </c>
      <c r="N7353" s="83">
        <v>655.14400000000001</v>
      </c>
      <c r="O7353" s="83">
        <v>6041.71</v>
      </c>
      <c r="P7353" s="83">
        <v>1310.29</v>
      </c>
      <c r="Q7353" s="83">
        <v>7352</v>
      </c>
      <c r="R7353" s="86">
        <v>0.17822199999999999</v>
      </c>
      <c r="S7353" s="86">
        <v>0.83902399999999999</v>
      </c>
    </row>
    <row r="7354" spans="2:19" x14ac:dyDescent="0.2">
      <c r="B7354" s="33"/>
      <c r="C7354" s="171"/>
      <c r="D7354" s="33"/>
      <c r="E7354" s="33"/>
      <c r="F7354" s="33"/>
      <c r="G7354" s="33"/>
      <c r="H7354" s="33"/>
      <c r="I7354" s="171"/>
      <c r="J7354" s="33"/>
      <c r="K7354" s="33"/>
      <c r="L7354" s="84">
        <v>1.4330000000000001E-2</v>
      </c>
      <c r="M7354" s="83">
        <v>6697.44</v>
      </c>
      <c r="N7354" s="83">
        <v>655.56299999999999</v>
      </c>
      <c r="O7354" s="83">
        <v>6041.87</v>
      </c>
      <c r="P7354" s="83">
        <v>1311.13</v>
      </c>
      <c r="Q7354" s="83">
        <v>7353</v>
      </c>
      <c r="R7354" s="86">
        <v>0.178312</v>
      </c>
      <c r="S7354" s="86">
        <v>0.83929299999999996</v>
      </c>
    </row>
    <row r="7355" spans="2:19" x14ac:dyDescent="0.2">
      <c r="B7355" s="33"/>
      <c r="C7355" s="171"/>
      <c r="D7355" s="33"/>
      <c r="E7355" s="33"/>
      <c r="F7355" s="33"/>
      <c r="G7355" s="33"/>
      <c r="H7355" s="33"/>
      <c r="I7355" s="171"/>
      <c r="J7355" s="33"/>
      <c r="K7355" s="33"/>
      <c r="L7355" s="84">
        <v>1.423E-2</v>
      </c>
      <c r="M7355" s="83">
        <v>6698.02</v>
      </c>
      <c r="N7355" s="83">
        <v>655.98299999999995</v>
      </c>
      <c r="O7355" s="83">
        <v>6042.03</v>
      </c>
      <c r="P7355" s="83">
        <v>1311.97</v>
      </c>
      <c r="Q7355" s="83">
        <v>7354</v>
      </c>
      <c r="R7355" s="86">
        <v>0.17840200000000001</v>
      </c>
      <c r="S7355" s="86">
        <v>0.83956200000000003</v>
      </c>
    </row>
    <row r="7356" spans="2:19" x14ac:dyDescent="0.2">
      <c r="B7356" s="33"/>
      <c r="C7356" s="171"/>
      <c r="D7356" s="33"/>
      <c r="E7356" s="33"/>
      <c r="F7356" s="33"/>
      <c r="G7356" s="33"/>
      <c r="H7356" s="33"/>
      <c r="I7356" s="171"/>
      <c r="J7356" s="33"/>
      <c r="K7356" s="33"/>
      <c r="L7356" s="84">
        <v>1.3990000000000001E-2</v>
      </c>
      <c r="M7356" s="83">
        <v>6698.6</v>
      </c>
      <c r="N7356" s="83">
        <v>656.40300000000002</v>
      </c>
      <c r="O7356" s="83">
        <v>6042.19</v>
      </c>
      <c r="P7356" s="83">
        <v>1312.81</v>
      </c>
      <c r="Q7356" s="83">
        <v>7355</v>
      </c>
      <c r="R7356" s="86">
        <v>0.17849200000000001</v>
      </c>
      <c r="S7356" s="86">
        <v>0.83982999999999997</v>
      </c>
    </row>
    <row r="7357" spans="2:19" x14ac:dyDescent="0.2">
      <c r="B7357" s="33"/>
      <c r="C7357" s="171"/>
      <c r="D7357" s="33"/>
      <c r="E7357" s="33"/>
      <c r="F7357" s="33"/>
      <c r="G7357" s="33"/>
      <c r="H7357" s="33"/>
      <c r="I7357" s="171"/>
      <c r="J7357" s="33"/>
      <c r="K7357" s="33"/>
      <c r="L7357" s="84">
        <v>1.299E-2</v>
      </c>
      <c r="M7357" s="83">
        <v>6699.18</v>
      </c>
      <c r="N7357" s="83">
        <v>656.82299999999998</v>
      </c>
      <c r="O7357" s="83">
        <v>6042.35</v>
      </c>
      <c r="P7357" s="83">
        <v>1313.65</v>
      </c>
      <c r="Q7357" s="83">
        <v>7356</v>
      </c>
      <c r="R7357" s="86">
        <v>0.17858199999999999</v>
      </c>
      <c r="S7357" s="86">
        <v>0.84009900000000004</v>
      </c>
    </row>
    <row r="7358" spans="2:19" x14ac:dyDescent="0.2">
      <c r="B7358" s="33"/>
      <c r="C7358" s="171"/>
      <c r="D7358" s="33"/>
      <c r="E7358" s="33"/>
      <c r="F7358" s="33"/>
      <c r="G7358" s="33"/>
      <c r="H7358" s="33"/>
      <c r="I7358" s="171"/>
      <c r="J7358" s="33"/>
      <c r="K7358" s="33"/>
      <c r="L7358" s="84">
        <v>1.2869999999999999E-2</v>
      </c>
      <c r="M7358" s="83">
        <v>6699.76</v>
      </c>
      <c r="N7358" s="83">
        <v>657.24300000000005</v>
      </c>
      <c r="O7358" s="83">
        <v>6042.51</v>
      </c>
      <c r="P7358" s="83">
        <v>1314.49</v>
      </c>
      <c r="Q7358" s="83">
        <v>7357</v>
      </c>
      <c r="R7358" s="86">
        <v>0.178672</v>
      </c>
      <c r="S7358" s="86">
        <v>0.84036699999999998</v>
      </c>
    </row>
    <row r="7359" spans="2:19" x14ac:dyDescent="0.2">
      <c r="B7359" s="33"/>
      <c r="C7359" s="171"/>
      <c r="D7359" s="33"/>
      <c r="E7359" s="33"/>
      <c r="F7359" s="33"/>
      <c r="G7359" s="33"/>
      <c r="H7359" s="33"/>
      <c r="I7359" s="171"/>
      <c r="J7359" s="33"/>
      <c r="K7359" s="33"/>
      <c r="L7359" s="84">
        <v>1.222E-2</v>
      </c>
      <c r="M7359" s="83">
        <v>6700.34</v>
      </c>
      <c r="N7359" s="83">
        <v>657.66399999999999</v>
      </c>
      <c r="O7359" s="83">
        <v>6042.67</v>
      </c>
      <c r="P7359" s="83">
        <v>1315.33</v>
      </c>
      <c r="Q7359" s="83">
        <v>7358</v>
      </c>
      <c r="R7359" s="86">
        <v>0.178762</v>
      </c>
      <c r="S7359" s="86">
        <v>0.84063600000000005</v>
      </c>
    </row>
    <row r="7360" spans="2:19" x14ac:dyDescent="0.2">
      <c r="B7360" s="33"/>
      <c r="C7360" s="171"/>
      <c r="D7360" s="33"/>
      <c r="E7360" s="33"/>
      <c r="F7360" s="33"/>
      <c r="G7360" s="33"/>
      <c r="H7360" s="33"/>
      <c r="I7360" s="171"/>
      <c r="J7360" s="33"/>
      <c r="K7360" s="33"/>
      <c r="L7360" s="84">
        <v>1.0959999999999999E-2</v>
      </c>
      <c r="M7360" s="83">
        <v>6700.92</v>
      </c>
      <c r="N7360" s="83">
        <v>658.08399999999995</v>
      </c>
      <c r="O7360" s="83">
        <v>6042.83</v>
      </c>
      <c r="P7360" s="83">
        <v>1316.17</v>
      </c>
      <c r="Q7360" s="83">
        <v>7359</v>
      </c>
      <c r="R7360" s="86">
        <v>0.17885200000000001</v>
      </c>
      <c r="S7360" s="86">
        <v>0.84090399999999998</v>
      </c>
    </row>
    <row r="7361" spans="2:19" x14ac:dyDescent="0.2">
      <c r="B7361" s="33"/>
      <c r="C7361" s="171"/>
      <c r="D7361" s="33"/>
      <c r="E7361" s="33"/>
      <c r="F7361" s="33"/>
      <c r="G7361" s="33"/>
      <c r="H7361" s="33"/>
      <c r="I7361" s="171"/>
      <c r="J7361" s="33"/>
      <c r="K7361" s="33"/>
      <c r="L7361" s="84">
        <v>1.034E-2</v>
      </c>
      <c r="M7361" s="83">
        <v>6701.5</v>
      </c>
      <c r="N7361" s="83">
        <v>658.505</v>
      </c>
      <c r="O7361" s="83">
        <v>6042.99</v>
      </c>
      <c r="P7361" s="83">
        <v>1317.01</v>
      </c>
      <c r="Q7361" s="83">
        <v>7360</v>
      </c>
      <c r="R7361" s="86">
        <v>0.17894199999999999</v>
      </c>
      <c r="S7361" s="86">
        <v>0.84117200000000003</v>
      </c>
    </row>
    <row r="7362" spans="2:19" x14ac:dyDescent="0.2">
      <c r="B7362" s="33"/>
      <c r="C7362" s="171"/>
      <c r="D7362" s="33"/>
      <c r="E7362" s="33"/>
      <c r="F7362" s="33"/>
      <c r="G7362" s="33"/>
      <c r="H7362" s="33"/>
      <c r="I7362" s="171"/>
      <c r="J7362" s="33"/>
      <c r="K7362" s="33"/>
      <c r="L7362" s="84">
        <v>9.6579999999999999E-3</v>
      </c>
      <c r="M7362" s="83">
        <v>6702.07</v>
      </c>
      <c r="N7362" s="83">
        <v>658.92499999999995</v>
      </c>
      <c r="O7362" s="83">
        <v>6043.15</v>
      </c>
      <c r="P7362" s="83">
        <v>1317.85</v>
      </c>
      <c r="Q7362" s="83">
        <v>7361</v>
      </c>
      <c r="R7362" s="86">
        <v>0.179032</v>
      </c>
      <c r="S7362" s="86">
        <v>0.84144099999999999</v>
      </c>
    </row>
    <row r="7363" spans="2:19" x14ac:dyDescent="0.2">
      <c r="B7363" s="33"/>
      <c r="C7363" s="171"/>
      <c r="D7363" s="33"/>
      <c r="E7363" s="33"/>
      <c r="F7363" s="33"/>
      <c r="G7363" s="33"/>
      <c r="H7363" s="33"/>
      <c r="I7363" s="171"/>
      <c r="J7363" s="33"/>
      <c r="K7363" s="33"/>
      <c r="L7363" s="84">
        <v>9.41E-3</v>
      </c>
      <c r="M7363" s="83">
        <v>6702.65</v>
      </c>
      <c r="N7363" s="83">
        <v>659.346</v>
      </c>
      <c r="O7363" s="83">
        <v>6043.31</v>
      </c>
      <c r="P7363" s="83">
        <v>1318.69</v>
      </c>
      <c r="Q7363" s="83">
        <v>7362</v>
      </c>
      <c r="R7363" s="86">
        <v>0.179122</v>
      </c>
      <c r="S7363" s="86">
        <v>0.84170900000000004</v>
      </c>
    </row>
    <row r="7364" spans="2:19" x14ac:dyDescent="0.2">
      <c r="B7364" s="33"/>
      <c r="C7364" s="171"/>
      <c r="D7364" s="33"/>
      <c r="E7364" s="33"/>
      <c r="F7364" s="33"/>
      <c r="G7364" s="33"/>
      <c r="H7364" s="33"/>
      <c r="I7364" s="171"/>
      <c r="J7364" s="33"/>
      <c r="K7364" s="33"/>
      <c r="L7364" s="84">
        <v>9.0340000000000004E-3</v>
      </c>
      <c r="M7364" s="83">
        <v>6703.23</v>
      </c>
      <c r="N7364" s="83">
        <v>659.76700000000005</v>
      </c>
      <c r="O7364" s="83">
        <v>6043.47</v>
      </c>
      <c r="P7364" s="83">
        <v>1319.53</v>
      </c>
      <c r="Q7364" s="83">
        <v>7363</v>
      </c>
      <c r="R7364" s="86">
        <v>0.17921200000000001</v>
      </c>
      <c r="S7364" s="86">
        <v>0.84197699999999998</v>
      </c>
    </row>
    <row r="7365" spans="2:19" x14ac:dyDescent="0.2">
      <c r="B7365" s="33"/>
      <c r="C7365" s="171"/>
      <c r="D7365" s="33"/>
      <c r="E7365" s="33"/>
      <c r="F7365" s="33"/>
      <c r="G7365" s="33"/>
      <c r="H7365" s="33"/>
      <c r="I7365" s="171"/>
      <c r="J7365" s="33"/>
      <c r="K7365" s="33"/>
      <c r="L7365" s="84">
        <v>8.3899999999999999E-3</v>
      </c>
      <c r="M7365" s="83">
        <v>6703.81</v>
      </c>
      <c r="N7365" s="83">
        <v>660.18799999999999</v>
      </c>
      <c r="O7365" s="83">
        <v>6043.62</v>
      </c>
      <c r="P7365" s="83">
        <v>1320.38</v>
      </c>
      <c r="Q7365" s="83">
        <v>7364</v>
      </c>
      <c r="R7365" s="86">
        <v>0.17930199999999999</v>
      </c>
      <c r="S7365" s="86">
        <v>0.84224500000000002</v>
      </c>
    </row>
    <row r="7366" spans="2:19" x14ac:dyDescent="0.2">
      <c r="B7366" s="33"/>
      <c r="C7366" s="171"/>
      <c r="D7366" s="33"/>
      <c r="E7366" s="33"/>
      <c r="F7366" s="33"/>
      <c r="G7366" s="33"/>
      <c r="H7366" s="33"/>
      <c r="I7366" s="171"/>
      <c r="J7366" s="33"/>
      <c r="K7366" s="33"/>
      <c r="L7366" s="84">
        <v>8.0520000000000001E-3</v>
      </c>
      <c r="M7366" s="83">
        <v>6704.39</v>
      </c>
      <c r="N7366" s="83">
        <v>660.61</v>
      </c>
      <c r="O7366" s="83">
        <v>6043.78</v>
      </c>
      <c r="P7366" s="83">
        <v>1321.22</v>
      </c>
      <c r="Q7366" s="83">
        <v>7365</v>
      </c>
      <c r="R7366" s="86">
        <v>0.179392</v>
      </c>
      <c r="S7366" s="86">
        <v>0.84251299999999996</v>
      </c>
    </row>
    <row r="7367" spans="2:19" x14ac:dyDescent="0.2">
      <c r="B7367" s="33"/>
      <c r="C7367" s="171"/>
      <c r="D7367" s="33"/>
      <c r="E7367" s="33"/>
      <c r="F7367" s="33"/>
      <c r="G7367" s="33"/>
      <c r="H7367" s="33"/>
      <c r="I7367" s="171"/>
      <c r="J7367" s="33"/>
      <c r="K7367" s="33"/>
      <c r="L7367" s="84">
        <v>7.0419999999999996E-3</v>
      </c>
      <c r="M7367" s="83">
        <v>6704.97</v>
      </c>
      <c r="N7367" s="83">
        <v>661.03099999999995</v>
      </c>
      <c r="O7367" s="83">
        <v>6043.94</v>
      </c>
      <c r="P7367" s="83">
        <v>1322.06</v>
      </c>
      <c r="Q7367" s="83">
        <v>7366</v>
      </c>
      <c r="R7367" s="86">
        <v>0.179482</v>
      </c>
      <c r="S7367" s="86">
        <v>0.842781</v>
      </c>
    </row>
    <row r="7368" spans="2:19" x14ac:dyDescent="0.2">
      <c r="B7368" s="33"/>
      <c r="C7368" s="171"/>
      <c r="D7368" s="33"/>
      <c r="E7368" s="33"/>
      <c r="F7368" s="33"/>
      <c r="G7368" s="33"/>
      <c r="H7368" s="33"/>
      <c r="I7368" s="171"/>
      <c r="J7368" s="33"/>
      <c r="K7368" s="33"/>
      <c r="L7368" s="84">
        <v>6.0410000000000004E-3</v>
      </c>
      <c r="M7368" s="83">
        <v>6705.55</v>
      </c>
      <c r="N7368" s="83">
        <v>661.45299999999997</v>
      </c>
      <c r="O7368" s="83">
        <v>6044.09</v>
      </c>
      <c r="P7368" s="83">
        <v>1322.91</v>
      </c>
      <c r="Q7368" s="83">
        <v>7367</v>
      </c>
      <c r="R7368" s="86">
        <v>0.17957200000000001</v>
      </c>
      <c r="S7368" s="86">
        <v>0.84304900000000005</v>
      </c>
    </row>
    <row r="7369" spans="2:19" x14ac:dyDescent="0.2">
      <c r="B7369" s="33"/>
      <c r="C7369" s="171"/>
      <c r="D7369" s="33"/>
      <c r="E7369" s="33"/>
      <c r="F7369" s="33"/>
      <c r="G7369" s="33"/>
      <c r="H7369" s="33"/>
      <c r="I7369" s="171"/>
      <c r="J7369" s="33"/>
      <c r="K7369" s="33"/>
      <c r="L7369" s="84">
        <v>5.8659999999999997E-3</v>
      </c>
      <c r="M7369" s="83">
        <v>6706.13</v>
      </c>
      <c r="N7369" s="83">
        <v>661.87400000000002</v>
      </c>
      <c r="O7369" s="83">
        <v>6044.25</v>
      </c>
      <c r="P7369" s="83">
        <v>1323.75</v>
      </c>
      <c r="Q7369" s="83">
        <v>7368</v>
      </c>
      <c r="R7369" s="86">
        <v>0.17966199999999999</v>
      </c>
      <c r="S7369" s="86">
        <v>0.84331699999999998</v>
      </c>
    </row>
    <row r="7370" spans="2:19" x14ac:dyDescent="0.2">
      <c r="B7370" s="33"/>
      <c r="C7370" s="171"/>
      <c r="D7370" s="33"/>
      <c r="E7370" s="33"/>
      <c r="F7370" s="33"/>
      <c r="G7370" s="33"/>
      <c r="H7370" s="33"/>
      <c r="I7370" s="171"/>
      <c r="J7370" s="33"/>
      <c r="K7370" s="33"/>
      <c r="L7370" s="84">
        <v>5.7330000000000002E-3</v>
      </c>
      <c r="M7370" s="83">
        <v>6706.7</v>
      </c>
      <c r="N7370" s="83">
        <v>662.29600000000005</v>
      </c>
      <c r="O7370" s="83">
        <v>6044.41</v>
      </c>
      <c r="P7370" s="83">
        <v>1324.59</v>
      </c>
      <c r="Q7370" s="83">
        <v>7369</v>
      </c>
      <c r="R7370" s="86">
        <v>0.179752</v>
      </c>
      <c r="S7370" s="86">
        <v>0.843584</v>
      </c>
    </row>
    <row r="7371" spans="2:19" x14ac:dyDescent="0.2">
      <c r="B7371" s="33"/>
      <c r="C7371" s="171"/>
      <c r="D7371" s="33"/>
      <c r="E7371" s="33"/>
      <c r="F7371" s="33"/>
      <c r="G7371" s="33"/>
      <c r="H7371" s="33"/>
      <c r="I7371" s="171"/>
      <c r="J7371" s="33"/>
      <c r="K7371" s="33"/>
      <c r="L7371" s="84">
        <v>5.5430000000000002E-3</v>
      </c>
      <c r="M7371" s="83">
        <v>6707.28</v>
      </c>
      <c r="N7371" s="83">
        <v>662.71799999999996</v>
      </c>
      <c r="O7371" s="83">
        <v>6044.56</v>
      </c>
      <c r="P7371" s="83">
        <v>1325.44</v>
      </c>
      <c r="Q7371" s="83">
        <v>7370</v>
      </c>
      <c r="R7371" s="86">
        <v>0.179842</v>
      </c>
      <c r="S7371" s="86">
        <v>0.84385200000000005</v>
      </c>
    </row>
    <row r="7372" spans="2:19" x14ac:dyDescent="0.2">
      <c r="B7372" s="33"/>
      <c r="C7372" s="171"/>
      <c r="D7372" s="33"/>
      <c r="E7372" s="33"/>
      <c r="F7372" s="33"/>
      <c r="G7372" s="33"/>
      <c r="H7372" s="33"/>
      <c r="I7372" s="171"/>
      <c r="J7372" s="33"/>
      <c r="K7372" s="33"/>
      <c r="L7372" s="84">
        <v>5.483E-3</v>
      </c>
      <c r="M7372" s="83">
        <v>6707.86</v>
      </c>
      <c r="N7372" s="83">
        <v>663.14</v>
      </c>
      <c r="O7372" s="83">
        <v>6044.72</v>
      </c>
      <c r="P7372" s="83">
        <v>1326.28</v>
      </c>
      <c r="Q7372" s="83">
        <v>7371</v>
      </c>
      <c r="R7372" s="86">
        <v>0.17993200000000001</v>
      </c>
      <c r="S7372" s="86">
        <v>0.84411999999999998</v>
      </c>
    </row>
    <row r="7373" spans="2:19" x14ac:dyDescent="0.2">
      <c r="B7373" s="33"/>
      <c r="C7373" s="171"/>
      <c r="D7373" s="33"/>
      <c r="E7373" s="33"/>
      <c r="F7373" s="33"/>
      <c r="G7373" s="33"/>
      <c r="H7373" s="33"/>
      <c r="I7373" s="171"/>
      <c r="J7373" s="33"/>
      <c r="K7373" s="33"/>
      <c r="L7373" s="84">
        <v>4.5269999999999998E-3</v>
      </c>
      <c r="M7373" s="83">
        <v>6708.44</v>
      </c>
      <c r="N7373" s="83">
        <v>663.56200000000001</v>
      </c>
      <c r="O7373" s="83">
        <v>6044.88</v>
      </c>
      <c r="P7373" s="83">
        <v>1327.12</v>
      </c>
      <c r="Q7373" s="83">
        <v>7372</v>
      </c>
      <c r="R7373" s="86">
        <v>0.18002199999999999</v>
      </c>
      <c r="S7373" s="86">
        <v>0.844387</v>
      </c>
    </row>
    <row r="7374" spans="2:19" x14ac:dyDescent="0.2">
      <c r="B7374" s="33"/>
      <c r="C7374" s="171"/>
      <c r="D7374" s="33"/>
      <c r="E7374" s="33"/>
      <c r="F7374" s="33"/>
      <c r="G7374" s="33"/>
      <c r="H7374" s="33"/>
      <c r="I7374" s="171"/>
      <c r="J7374" s="33"/>
      <c r="K7374" s="33"/>
      <c r="L7374" s="84">
        <v>4.3480000000000003E-3</v>
      </c>
      <c r="M7374" s="83">
        <v>6709.02</v>
      </c>
      <c r="N7374" s="83">
        <v>663.98500000000001</v>
      </c>
      <c r="O7374" s="83">
        <v>6045.03</v>
      </c>
      <c r="P7374" s="83">
        <v>1327.97</v>
      </c>
      <c r="Q7374" s="83">
        <v>7373</v>
      </c>
      <c r="R7374" s="86">
        <v>0.18011199999999999</v>
      </c>
      <c r="S7374" s="86">
        <v>0.84465500000000004</v>
      </c>
    </row>
    <row r="7375" spans="2:19" x14ac:dyDescent="0.2">
      <c r="B7375" s="33"/>
      <c r="C7375" s="171"/>
      <c r="D7375" s="33"/>
      <c r="E7375" s="33"/>
      <c r="F7375" s="33"/>
      <c r="G7375" s="33"/>
      <c r="H7375" s="33"/>
      <c r="I7375" s="171"/>
      <c r="J7375" s="33"/>
      <c r="K7375" s="33"/>
      <c r="L7375" s="84">
        <v>3.8930000000000002E-3</v>
      </c>
      <c r="M7375" s="83">
        <v>6709.59</v>
      </c>
      <c r="N7375" s="83">
        <v>664.40700000000004</v>
      </c>
      <c r="O7375" s="83">
        <v>6045.19</v>
      </c>
      <c r="P7375" s="83">
        <v>1328.81</v>
      </c>
      <c r="Q7375" s="83">
        <v>7374</v>
      </c>
      <c r="R7375" s="86">
        <v>0.180203</v>
      </c>
      <c r="S7375" s="86">
        <v>0.84492199999999995</v>
      </c>
    </row>
    <row r="7376" spans="2:19" x14ac:dyDescent="0.2">
      <c r="B7376" s="33"/>
      <c r="C7376" s="171"/>
      <c r="D7376" s="33"/>
      <c r="E7376" s="33"/>
      <c r="F7376" s="33"/>
      <c r="G7376" s="33"/>
      <c r="H7376" s="33"/>
      <c r="I7376" s="171"/>
      <c r="J7376" s="33"/>
      <c r="K7376" s="33"/>
      <c r="L7376" s="84">
        <v>2.1519999999999998E-3</v>
      </c>
      <c r="M7376" s="83">
        <v>6710.17</v>
      </c>
      <c r="N7376" s="83">
        <v>664.83</v>
      </c>
      <c r="O7376" s="83">
        <v>6045.34</v>
      </c>
      <c r="P7376" s="83">
        <v>1329.66</v>
      </c>
      <c r="Q7376" s="83">
        <v>7375</v>
      </c>
      <c r="R7376" s="86">
        <v>0.18029300000000001</v>
      </c>
      <c r="S7376" s="86">
        <v>0.84519</v>
      </c>
    </row>
    <row r="7377" spans="2:19" x14ac:dyDescent="0.2">
      <c r="B7377" s="33"/>
      <c r="C7377" s="171"/>
      <c r="D7377" s="33"/>
      <c r="E7377" s="33"/>
      <c r="F7377" s="33"/>
      <c r="G7377" s="33"/>
      <c r="H7377" s="33"/>
      <c r="I7377" s="171"/>
      <c r="J7377" s="33"/>
      <c r="K7377" s="33"/>
      <c r="L7377" s="84">
        <v>2.003E-3</v>
      </c>
      <c r="M7377" s="83">
        <v>6710.75</v>
      </c>
      <c r="N7377" s="83">
        <v>665.25199999999995</v>
      </c>
      <c r="O7377" s="83">
        <v>6045.5</v>
      </c>
      <c r="P7377" s="83">
        <v>1330.5</v>
      </c>
      <c r="Q7377" s="83">
        <v>7376</v>
      </c>
      <c r="R7377" s="86">
        <v>0.18038299999999999</v>
      </c>
      <c r="S7377" s="86">
        <v>0.84545700000000001</v>
      </c>
    </row>
    <row r="7378" spans="2:19" x14ac:dyDescent="0.2">
      <c r="B7378" s="33"/>
      <c r="C7378" s="171"/>
      <c r="D7378" s="33"/>
      <c r="E7378" s="33"/>
      <c r="F7378" s="33"/>
      <c r="G7378" s="33"/>
      <c r="H7378" s="33"/>
      <c r="I7378" s="171"/>
      <c r="J7378" s="33"/>
      <c r="K7378" s="33"/>
      <c r="L7378" s="84">
        <v>1.606E-3</v>
      </c>
      <c r="M7378" s="83">
        <v>6711.32</v>
      </c>
      <c r="N7378" s="83">
        <v>665.67499999999995</v>
      </c>
      <c r="O7378" s="83">
        <v>6045.65</v>
      </c>
      <c r="P7378" s="83">
        <v>1331.35</v>
      </c>
      <c r="Q7378" s="83">
        <v>7377</v>
      </c>
      <c r="R7378" s="86">
        <v>0.18047299999999999</v>
      </c>
      <c r="S7378" s="86">
        <v>0.84572499999999995</v>
      </c>
    </row>
    <row r="7379" spans="2:19" x14ac:dyDescent="0.2">
      <c r="B7379" s="33"/>
      <c r="C7379" s="171"/>
      <c r="D7379" s="33"/>
      <c r="E7379" s="33"/>
      <c r="F7379" s="33"/>
      <c r="G7379" s="33"/>
      <c r="H7379" s="33"/>
      <c r="I7379" s="171"/>
      <c r="J7379" s="33"/>
      <c r="K7379" s="33"/>
      <c r="L7379" s="84">
        <v>1.3339999999999999E-3</v>
      </c>
      <c r="M7379" s="83">
        <v>6711.9</v>
      </c>
      <c r="N7379" s="83">
        <v>666.09799999999996</v>
      </c>
      <c r="O7379" s="83">
        <v>6045.8</v>
      </c>
      <c r="P7379" s="83">
        <v>1332.2</v>
      </c>
      <c r="Q7379" s="83">
        <v>7378</v>
      </c>
      <c r="R7379" s="86">
        <v>0.180563</v>
      </c>
      <c r="S7379" s="86">
        <v>0.84599199999999997</v>
      </c>
    </row>
    <row r="7380" spans="2:19" x14ac:dyDescent="0.2">
      <c r="B7380" s="33"/>
      <c r="C7380" s="171"/>
      <c r="D7380" s="33"/>
      <c r="E7380" s="33"/>
      <c r="F7380" s="33"/>
      <c r="G7380" s="33"/>
      <c r="H7380" s="33"/>
      <c r="I7380" s="171"/>
      <c r="J7380" s="33"/>
      <c r="K7380" s="33"/>
      <c r="L7380" s="84">
        <v>8.2939999999999999E-4</v>
      </c>
      <c r="M7380" s="83">
        <v>6712.48</v>
      </c>
      <c r="N7380" s="83">
        <v>666.52099999999996</v>
      </c>
      <c r="O7380" s="83">
        <v>6045.96</v>
      </c>
      <c r="P7380" s="83">
        <v>1333.04</v>
      </c>
      <c r="Q7380" s="83">
        <v>7379</v>
      </c>
      <c r="R7380" s="86">
        <v>0.18065400000000001</v>
      </c>
      <c r="S7380" s="86">
        <v>0.84625899999999998</v>
      </c>
    </row>
    <row r="7381" spans="2:19" x14ac:dyDescent="0.2">
      <c r="B7381" s="33"/>
      <c r="C7381" s="171"/>
      <c r="D7381" s="33"/>
      <c r="E7381" s="33"/>
      <c r="F7381" s="33"/>
      <c r="G7381" s="33"/>
      <c r="H7381" s="33"/>
      <c r="I7381" s="171"/>
      <c r="J7381" s="33"/>
      <c r="K7381" s="33"/>
      <c r="L7381" s="84">
        <v>7.9029999999999997E-4</v>
      </c>
      <c r="M7381" s="83">
        <v>6713.06</v>
      </c>
      <c r="N7381" s="83">
        <v>666.94500000000005</v>
      </c>
      <c r="O7381" s="83">
        <v>6046.11</v>
      </c>
      <c r="P7381" s="83">
        <v>1333.89</v>
      </c>
      <c r="Q7381" s="83">
        <v>7380</v>
      </c>
      <c r="R7381" s="86">
        <v>0.18074399999999999</v>
      </c>
      <c r="S7381" s="86">
        <v>0.846526</v>
      </c>
    </row>
    <row r="7382" spans="2:19" x14ac:dyDescent="0.2">
      <c r="B7382" s="33"/>
      <c r="C7382" s="171"/>
      <c r="D7382" s="33"/>
      <c r="E7382" s="33"/>
      <c r="F7382" s="33"/>
      <c r="G7382" s="33"/>
      <c r="H7382" s="33"/>
      <c r="I7382" s="171"/>
      <c r="J7382" s="33"/>
      <c r="K7382" s="33"/>
      <c r="L7382" s="84">
        <v>6.6989999999999997E-4</v>
      </c>
      <c r="M7382" s="83">
        <v>6713.63</v>
      </c>
      <c r="N7382" s="83">
        <v>667.36800000000005</v>
      </c>
      <c r="O7382" s="83">
        <v>6046.26</v>
      </c>
      <c r="P7382" s="83">
        <v>1334.74</v>
      </c>
      <c r="Q7382" s="83">
        <v>7381</v>
      </c>
      <c r="R7382" s="86">
        <v>0.18083399999999999</v>
      </c>
      <c r="S7382" s="86">
        <v>0.84679300000000002</v>
      </c>
    </row>
    <row r="7383" spans="2:19" x14ac:dyDescent="0.2">
      <c r="B7383" s="33"/>
      <c r="C7383" s="171"/>
      <c r="D7383" s="33"/>
      <c r="E7383" s="33"/>
      <c r="F7383" s="33"/>
      <c r="G7383" s="33"/>
      <c r="H7383" s="33"/>
      <c r="I7383" s="171"/>
      <c r="J7383" s="33"/>
      <c r="K7383" s="33"/>
    </row>
    <row r="7384" spans="2:19" x14ac:dyDescent="0.2">
      <c r="B7384" s="33"/>
      <c r="C7384" s="171"/>
      <c r="D7384" s="33"/>
      <c r="E7384" s="33"/>
      <c r="F7384" s="33"/>
      <c r="G7384" s="33"/>
      <c r="H7384" s="33"/>
      <c r="I7384" s="171"/>
      <c r="J7384" s="33"/>
      <c r="K7384" s="33"/>
    </row>
    <row r="7385" spans="2:19" x14ac:dyDescent="0.2">
      <c r="B7385" s="33"/>
      <c r="C7385" s="171"/>
      <c r="D7385" s="33"/>
      <c r="E7385" s="33"/>
      <c r="F7385" s="33"/>
      <c r="G7385" s="33"/>
      <c r="H7385" s="33"/>
      <c r="I7385" s="171"/>
      <c r="J7385" s="33"/>
      <c r="K7385" s="33"/>
    </row>
    <row r="7386" spans="2:19" x14ac:dyDescent="0.2">
      <c r="B7386" s="33"/>
      <c r="C7386" s="171"/>
      <c r="D7386" s="33"/>
      <c r="E7386" s="33"/>
      <c r="F7386" s="33"/>
      <c r="G7386" s="33"/>
      <c r="H7386" s="33"/>
      <c r="I7386" s="171"/>
      <c r="J7386" s="33"/>
      <c r="K7386" s="33"/>
    </row>
    <row r="7387" spans="2:19" x14ac:dyDescent="0.2">
      <c r="B7387" s="33"/>
      <c r="C7387" s="171"/>
      <c r="D7387" s="33"/>
      <c r="E7387" s="33"/>
      <c r="F7387" s="33"/>
      <c r="G7387" s="33"/>
      <c r="H7387" s="33"/>
      <c r="I7387" s="171"/>
      <c r="J7387" s="33"/>
      <c r="K7387" s="33"/>
    </row>
    <row r="7388" spans="2:19" x14ac:dyDescent="0.2">
      <c r="B7388" s="33"/>
      <c r="C7388" s="171"/>
      <c r="D7388" s="33"/>
      <c r="E7388" s="33"/>
      <c r="F7388" s="33"/>
      <c r="G7388" s="33"/>
      <c r="H7388" s="33"/>
      <c r="I7388" s="171"/>
      <c r="J7388" s="33"/>
      <c r="K7388" s="33"/>
    </row>
    <row r="7389" spans="2:19" x14ac:dyDescent="0.2">
      <c r="B7389" s="33"/>
      <c r="C7389" s="171"/>
      <c r="D7389" s="33"/>
      <c r="E7389" s="33"/>
      <c r="F7389" s="33"/>
      <c r="G7389" s="33"/>
      <c r="H7389" s="33"/>
      <c r="I7389" s="171"/>
      <c r="J7389" s="33"/>
      <c r="K7389" s="33"/>
    </row>
    <row r="7390" spans="2:19" x14ac:dyDescent="0.2">
      <c r="B7390" s="33"/>
      <c r="C7390" s="171"/>
      <c r="D7390" s="33"/>
      <c r="E7390" s="33"/>
      <c r="F7390" s="33"/>
      <c r="G7390" s="33"/>
      <c r="H7390" s="33"/>
      <c r="I7390" s="171"/>
      <c r="J7390" s="33"/>
      <c r="K7390" s="33"/>
    </row>
    <row r="7391" spans="2:19" x14ac:dyDescent="0.2">
      <c r="B7391" s="33"/>
      <c r="C7391" s="171"/>
      <c r="D7391" s="33"/>
      <c r="E7391" s="33"/>
      <c r="F7391" s="33"/>
      <c r="G7391" s="33"/>
      <c r="H7391" s="33"/>
      <c r="I7391" s="171"/>
      <c r="J7391" s="33"/>
      <c r="K7391" s="33"/>
    </row>
    <row r="7392" spans="2:19" x14ac:dyDescent="0.2">
      <c r="B7392" s="33"/>
      <c r="C7392" s="171"/>
      <c r="D7392" s="33"/>
      <c r="E7392" s="33"/>
      <c r="F7392" s="33"/>
      <c r="G7392" s="33"/>
      <c r="H7392" s="33"/>
      <c r="I7392" s="171"/>
      <c r="J7392" s="33"/>
      <c r="K7392" s="33"/>
    </row>
    <row r="7393" spans="2:11" x14ac:dyDescent="0.2">
      <c r="B7393" s="33"/>
      <c r="C7393" s="171"/>
      <c r="D7393" s="33"/>
      <c r="E7393" s="33"/>
      <c r="F7393" s="33"/>
      <c r="G7393" s="33"/>
      <c r="H7393" s="33"/>
      <c r="I7393" s="171"/>
      <c r="J7393" s="33"/>
      <c r="K7393" s="33"/>
    </row>
    <row r="7394" spans="2:11" x14ac:dyDescent="0.2">
      <c r="B7394" s="33"/>
      <c r="C7394" s="171"/>
      <c r="D7394" s="33"/>
      <c r="E7394" s="33"/>
      <c r="F7394" s="33"/>
      <c r="G7394" s="33"/>
      <c r="H7394" s="33"/>
      <c r="I7394" s="171"/>
      <c r="J7394" s="33"/>
      <c r="K7394" s="33"/>
    </row>
    <row r="7395" spans="2:11" x14ac:dyDescent="0.2">
      <c r="B7395" s="33"/>
      <c r="C7395" s="171"/>
      <c r="D7395" s="33"/>
      <c r="E7395" s="33"/>
      <c r="F7395" s="33"/>
      <c r="G7395" s="33"/>
      <c r="H7395" s="33"/>
      <c r="I7395" s="171"/>
      <c r="J7395" s="33"/>
      <c r="K7395" s="33"/>
    </row>
    <row r="7396" spans="2:11" x14ac:dyDescent="0.2">
      <c r="B7396" s="33"/>
      <c r="C7396" s="171"/>
      <c r="D7396" s="33"/>
      <c r="E7396" s="33"/>
      <c r="F7396" s="33"/>
      <c r="G7396" s="33"/>
      <c r="H7396" s="33"/>
      <c r="I7396" s="171"/>
      <c r="J7396" s="33"/>
      <c r="K7396" s="33"/>
    </row>
    <row r="7397" spans="2:11" x14ac:dyDescent="0.2">
      <c r="B7397" s="33"/>
      <c r="C7397" s="171"/>
      <c r="D7397" s="33"/>
      <c r="E7397" s="33"/>
      <c r="F7397" s="33"/>
      <c r="G7397" s="33"/>
      <c r="H7397" s="33"/>
      <c r="I7397" s="171"/>
      <c r="J7397" s="33"/>
      <c r="K7397" s="33"/>
    </row>
    <row r="7398" spans="2:11" x14ac:dyDescent="0.2">
      <c r="B7398" s="33"/>
      <c r="C7398" s="171"/>
      <c r="D7398" s="33"/>
      <c r="E7398" s="33"/>
      <c r="F7398" s="33"/>
      <c r="G7398" s="33"/>
      <c r="H7398" s="33"/>
      <c r="I7398" s="171"/>
      <c r="J7398" s="33"/>
      <c r="K7398" s="33"/>
    </row>
    <row r="7399" spans="2:11" x14ac:dyDescent="0.2">
      <c r="B7399" s="33"/>
      <c r="C7399" s="171"/>
      <c r="D7399" s="33"/>
      <c r="E7399" s="33"/>
      <c r="F7399" s="33"/>
      <c r="G7399" s="33"/>
      <c r="H7399" s="33"/>
      <c r="I7399" s="171"/>
      <c r="J7399" s="33"/>
      <c r="K7399" s="33"/>
    </row>
    <row r="7400" spans="2:11" x14ac:dyDescent="0.2">
      <c r="B7400" s="33"/>
      <c r="C7400" s="171"/>
      <c r="D7400" s="33"/>
      <c r="E7400" s="33"/>
      <c r="F7400" s="33"/>
      <c r="G7400" s="33"/>
      <c r="H7400" s="33"/>
      <c r="I7400" s="171"/>
      <c r="J7400" s="33"/>
      <c r="K7400" s="33"/>
    </row>
    <row r="7401" spans="2:11" x14ac:dyDescent="0.2">
      <c r="B7401" s="33"/>
      <c r="C7401" s="171"/>
      <c r="D7401" s="33"/>
      <c r="E7401" s="33"/>
      <c r="F7401" s="33"/>
      <c r="G7401" s="33"/>
      <c r="H7401" s="33"/>
      <c r="I7401" s="171"/>
      <c r="J7401" s="33"/>
      <c r="K7401" s="33"/>
    </row>
    <row r="7402" spans="2:11" x14ac:dyDescent="0.2">
      <c r="B7402" s="33"/>
      <c r="C7402" s="171"/>
      <c r="D7402" s="33"/>
      <c r="E7402" s="33"/>
      <c r="F7402" s="33"/>
      <c r="G7402" s="33"/>
      <c r="H7402" s="33"/>
      <c r="I7402" s="171"/>
      <c r="J7402" s="33"/>
      <c r="K7402" s="33"/>
    </row>
    <row r="7403" spans="2:11" x14ac:dyDescent="0.2">
      <c r="B7403" s="33"/>
      <c r="C7403" s="171"/>
      <c r="D7403" s="33"/>
      <c r="E7403" s="33"/>
      <c r="F7403" s="33"/>
      <c r="G7403" s="33"/>
      <c r="H7403" s="33"/>
      <c r="I7403" s="171"/>
      <c r="J7403" s="33"/>
      <c r="K7403" s="33"/>
    </row>
    <row r="7404" spans="2:11" x14ac:dyDescent="0.2">
      <c r="B7404" s="33"/>
      <c r="C7404" s="171"/>
      <c r="D7404" s="33"/>
      <c r="E7404" s="33"/>
      <c r="F7404" s="33"/>
      <c r="G7404" s="33"/>
      <c r="H7404" s="33"/>
      <c r="I7404" s="171"/>
      <c r="J7404" s="33"/>
      <c r="K7404" s="33"/>
    </row>
    <row r="7405" spans="2:11" x14ac:dyDescent="0.2">
      <c r="B7405" s="33"/>
      <c r="C7405" s="171"/>
      <c r="D7405" s="33"/>
      <c r="E7405" s="33"/>
      <c r="F7405" s="33"/>
      <c r="G7405" s="33"/>
      <c r="H7405" s="33"/>
      <c r="I7405" s="171"/>
      <c r="J7405" s="33"/>
      <c r="K7405" s="33"/>
    </row>
    <row r="7406" spans="2:11" x14ac:dyDescent="0.2">
      <c r="B7406" s="33"/>
      <c r="C7406" s="171"/>
      <c r="D7406" s="33"/>
      <c r="E7406" s="33"/>
      <c r="F7406" s="33"/>
      <c r="G7406" s="33"/>
      <c r="H7406" s="33"/>
      <c r="I7406" s="171"/>
      <c r="J7406" s="33"/>
      <c r="K7406" s="33"/>
    </row>
    <row r="7407" spans="2:11" x14ac:dyDescent="0.2">
      <c r="B7407" s="33"/>
      <c r="C7407" s="171"/>
      <c r="D7407" s="33"/>
      <c r="E7407" s="33"/>
      <c r="F7407" s="33"/>
      <c r="G7407" s="33"/>
      <c r="H7407" s="33"/>
      <c r="I7407" s="171"/>
      <c r="J7407" s="33"/>
      <c r="K7407" s="33"/>
    </row>
    <row r="7408" spans="2:11" x14ac:dyDescent="0.2">
      <c r="B7408" s="33"/>
      <c r="C7408" s="171"/>
      <c r="D7408" s="33"/>
      <c r="E7408" s="33"/>
      <c r="F7408" s="33"/>
      <c r="G7408" s="33"/>
      <c r="H7408" s="33"/>
      <c r="I7408" s="171"/>
      <c r="J7408" s="33"/>
      <c r="K7408" s="33"/>
    </row>
    <row r="7409" spans="2:11" x14ac:dyDescent="0.2">
      <c r="B7409" s="33"/>
      <c r="C7409" s="171"/>
      <c r="D7409" s="33"/>
      <c r="E7409" s="33"/>
      <c r="F7409" s="33"/>
      <c r="G7409" s="33"/>
      <c r="H7409" s="33"/>
      <c r="I7409" s="171"/>
      <c r="J7409" s="33"/>
      <c r="K7409" s="33"/>
    </row>
    <row r="7410" spans="2:11" x14ac:dyDescent="0.2">
      <c r="B7410" s="33"/>
      <c r="C7410" s="171"/>
      <c r="D7410" s="33"/>
      <c r="E7410" s="33"/>
      <c r="F7410" s="33"/>
      <c r="G7410" s="33"/>
      <c r="H7410" s="33"/>
      <c r="I7410" s="171"/>
      <c r="J7410" s="33"/>
      <c r="K7410" s="33"/>
    </row>
    <row r="7411" spans="2:11" x14ac:dyDescent="0.2">
      <c r="B7411" s="33"/>
      <c r="C7411" s="171"/>
      <c r="D7411" s="33"/>
      <c r="E7411" s="33"/>
      <c r="F7411" s="33"/>
      <c r="G7411" s="33"/>
      <c r="H7411" s="33"/>
      <c r="I7411" s="171"/>
      <c r="J7411" s="33"/>
      <c r="K7411" s="33"/>
    </row>
    <row r="7412" spans="2:11" x14ac:dyDescent="0.2">
      <c r="B7412" s="33"/>
      <c r="C7412" s="171"/>
      <c r="D7412" s="33"/>
      <c r="E7412" s="33"/>
      <c r="F7412" s="33"/>
      <c r="G7412" s="33"/>
      <c r="H7412" s="33"/>
      <c r="I7412" s="171"/>
      <c r="J7412" s="33"/>
      <c r="K7412" s="33"/>
    </row>
    <row r="7413" spans="2:11" x14ac:dyDescent="0.2">
      <c r="B7413" s="33"/>
      <c r="C7413" s="171"/>
      <c r="D7413" s="33"/>
      <c r="E7413" s="33"/>
      <c r="F7413" s="33"/>
      <c r="G7413" s="33"/>
      <c r="H7413" s="33"/>
      <c r="I7413" s="171"/>
      <c r="J7413" s="33"/>
      <c r="K7413" s="33"/>
    </row>
    <row r="7414" spans="2:11" x14ac:dyDescent="0.2">
      <c r="B7414" s="33"/>
      <c r="C7414" s="171"/>
      <c r="D7414" s="33"/>
      <c r="E7414" s="33"/>
      <c r="F7414" s="33"/>
      <c r="G7414" s="33"/>
      <c r="H7414" s="33"/>
      <c r="I7414" s="171"/>
      <c r="J7414" s="33"/>
      <c r="K7414" s="33"/>
    </row>
    <row r="7415" spans="2:11" x14ac:dyDescent="0.2">
      <c r="B7415" s="33"/>
      <c r="C7415" s="171"/>
      <c r="D7415" s="33"/>
      <c r="E7415" s="33"/>
      <c r="F7415" s="33"/>
      <c r="G7415" s="33"/>
      <c r="H7415" s="33"/>
      <c r="I7415" s="171"/>
      <c r="J7415" s="33"/>
      <c r="K7415" s="33"/>
    </row>
    <row r="7416" spans="2:11" x14ac:dyDescent="0.2">
      <c r="B7416" s="33"/>
      <c r="C7416" s="171"/>
      <c r="D7416" s="33"/>
      <c r="E7416" s="33"/>
      <c r="F7416" s="33"/>
      <c r="G7416" s="33"/>
      <c r="H7416" s="33"/>
      <c r="I7416" s="171"/>
      <c r="J7416" s="33"/>
      <c r="K7416" s="33"/>
    </row>
    <row r="7417" spans="2:11" x14ac:dyDescent="0.2">
      <c r="B7417" s="33"/>
      <c r="C7417" s="171"/>
      <c r="D7417" s="33"/>
      <c r="E7417" s="33"/>
      <c r="F7417" s="33"/>
      <c r="G7417" s="33"/>
      <c r="H7417" s="33"/>
      <c r="I7417" s="171"/>
      <c r="J7417" s="33"/>
      <c r="K7417" s="33"/>
    </row>
    <row r="7418" spans="2:11" x14ac:dyDescent="0.2">
      <c r="B7418" s="33"/>
      <c r="C7418" s="171"/>
      <c r="D7418" s="33"/>
      <c r="E7418" s="33"/>
      <c r="F7418" s="33"/>
      <c r="G7418" s="33"/>
      <c r="H7418" s="33"/>
      <c r="I7418" s="171"/>
      <c r="J7418" s="33"/>
      <c r="K7418" s="33"/>
    </row>
    <row r="7419" spans="2:11" x14ac:dyDescent="0.2">
      <c r="B7419" s="33"/>
      <c r="C7419" s="171"/>
      <c r="D7419" s="33"/>
      <c r="E7419" s="33"/>
      <c r="F7419" s="33"/>
      <c r="G7419" s="33"/>
      <c r="H7419" s="33"/>
      <c r="I7419" s="171"/>
      <c r="J7419" s="33"/>
      <c r="K7419" s="33"/>
    </row>
    <row r="7420" spans="2:11" x14ac:dyDescent="0.2">
      <c r="B7420" s="33"/>
      <c r="C7420" s="171"/>
      <c r="D7420" s="33"/>
      <c r="E7420" s="33"/>
      <c r="F7420" s="33"/>
      <c r="G7420" s="33"/>
      <c r="H7420" s="33"/>
      <c r="I7420" s="171"/>
      <c r="J7420" s="33"/>
      <c r="K7420" s="33"/>
    </row>
    <row r="7421" spans="2:11" x14ac:dyDescent="0.2">
      <c r="B7421" s="33"/>
      <c r="C7421" s="171"/>
      <c r="D7421" s="33"/>
      <c r="E7421" s="33"/>
      <c r="F7421" s="33"/>
      <c r="G7421" s="33"/>
      <c r="H7421" s="33"/>
      <c r="I7421" s="171"/>
      <c r="J7421" s="33"/>
      <c r="K7421" s="33"/>
    </row>
    <row r="7422" spans="2:11" x14ac:dyDescent="0.2">
      <c r="B7422" s="33"/>
      <c r="C7422" s="171"/>
      <c r="D7422" s="33"/>
      <c r="E7422" s="33"/>
      <c r="F7422" s="33"/>
      <c r="G7422" s="33"/>
      <c r="H7422" s="33"/>
      <c r="I7422" s="171"/>
      <c r="J7422" s="33"/>
      <c r="K7422" s="33"/>
    </row>
    <row r="7423" spans="2:11" x14ac:dyDescent="0.2">
      <c r="B7423" s="33"/>
      <c r="C7423" s="171"/>
      <c r="D7423" s="33"/>
      <c r="E7423" s="33"/>
      <c r="F7423" s="33"/>
      <c r="G7423" s="33"/>
      <c r="H7423" s="33"/>
      <c r="I7423" s="171"/>
      <c r="J7423" s="33"/>
      <c r="K7423" s="33"/>
    </row>
    <row r="7424" spans="2:11" x14ac:dyDescent="0.2">
      <c r="B7424" s="33"/>
      <c r="C7424" s="171"/>
      <c r="D7424" s="33"/>
      <c r="E7424" s="33"/>
      <c r="F7424" s="33"/>
      <c r="G7424" s="33"/>
      <c r="H7424" s="33"/>
      <c r="I7424" s="171"/>
      <c r="J7424" s="33"/>
      <c r="K7424" s="33"/>
    </row>
    <row r="7425" spans="2:11" x14ac:dyDescent="0.2">
      <c r="B7425" s="33"/>
      <c r="C7425" s="171"/>
      <c r="D7425" s="33"/>
      <c r="E7425" s="33"/>
      <c r="F7425" s="33"/>
      <c r="G7425" s="33"/>
      <c r="H7425" s="33"/>
      <c r="I7425" s="171"/>
      <c r="J7425" s="33"/>
      <c r="K7425" s="33"/>
    </row>
    <row r="7426" spans="2:11" x14ac:dyDescent="0.2">
      <c r="B7426" s="33"/>
      <c r="C7426" s="171"/>
      <c r="D7426" s="33"/>
      <c r="E7426" s="33"/>
      <c r="F7426" s="33"/>
      <c r="G7426" s="33"/>
      <c r="H7426" s="33"/>
      <c r="I7426" s="171"/>
      <c r="J7426" s="33"/>
      <c r="K7426" s="33"/>
    </row>
    <row r="7427" spans="2:11" x14ac:dyDescent="0.2">
      <c r="B7427" s="33"/>
      <c r="C7427" s="171"/>
      <c r="D7427" s="33"/>
      <c r="E7427" s="33"/>
      <c r="F7427" s="33"/>
      <c r="G7427" s="33"/>
      <c r="H7427" s="33"/>
      <c r="I7427" s="171"/>
      <c r="J7427" s="33"/>
      <c r="K7427" s="33"/>
    </row>
    <row r="7428" spans="2:11" x14ac:dyDescent="0.2">
      <c r="B7428" s="33"/>
      <c r="C7428" s="171"/>
      <c r="D7428" s="33"/>
      <c r="E7428" s="33"/>
      <c r="F7428" s="33"/>
      <c r="G7428" s="33"/>
      <c r="H7428" s="33"/>
      <c r="I7428" s="171"/>
      <c r="J7428" s="33"/>
      <c r="K7428" s="33"/>
    </row>
    <row r="7429" spans="2:11" x14ac:dyDescent="0.2">
      <c r="B7429" s="33"/>
      <c r="C7429" s="171"/>
      <c r="D7429" s="33"/>
      <c r="E7429" s="33"/>
      <c r="F7429" s="33"/>
      <c r="G7429" s="33"/>
      <c r="H7429" s="33"/>
      <c r="I7429" s="171"/>
      <c r="J7429" s="33"/>
      <c r="K7429" s="33"/>
    </row>
    <row r="7430" spans="2:11" x14ac:dyDescent="0.2">
      <c r="B7430" s="33"/>
      <c r="C7430" s="171"/>
      <c r="D7430" s="33"/>
      <c r="E7430" s="33"/>
      <c r="F7430" s="33"/>
      <c r="G7430" s="33"/>
      <c r="H7430" s="33"/>
      <c r="I7430" s="171"/>
      <c r="J7430" s="33"/>
      <c r="K7430" s="33"/>
    </row>
    <row r="7431" spans="2:11" x14ac:dyDescent="0.2">
      <c r="B7431" s="33"/>
      <c r="C7431" s="171"/>
      <c r="D7431" s="33"/>
      <c r="E7431" s="33"/>
      <c r="F7431" s="33"/>
      <c r="G7431" s="33"/>
      <c r="H7431" s="33"/>
      <c r="I7431" s="171"/>
      <c r="J7431" s="33"/>
      <c r="K7431" s="33"/>
    </row>
    <row r="7432" spans="2:11" x14ac:dyDescent="0.2">
      <c r="B7432" s="33"/>
      <c r="C7432" s="171"/>
      <c r="D7432" s="33"/>
      <c r="E7432" s="33"/>
      <c r="F7432" s="33"/>
      <c r="G7432" s="33"/>
      <c r="H7432" s="33"/>
      <c r="I7432" s="171"/>
      <c r="J7432" s="33"/>
      <c r="K7432" s="33"/>
    </row>
    <row r="7433" spans="2:11" x14ac:dyDescent="0.2">
      <c r="B7433" s="33"/>
      <c r="C7433" s="171"/>
      <c r="D7433" s="33"/>
      <c r="E7433" s="33"/>
      <c r="F7433" s="33"/>
      <c r="G7433" s="33"/>
      <c r="H7433" s="33"/>
      <c r="I7433" s="171"/>
      <c r="J7433" s="33"/>
      <c r="K7433" s="33"/>
    </row>
    <row r="7434" spans="2:11" x14ac:dyDescent="0.2">
      <c r="B7434" s="33"/>
      <c r="C7434" s="171"/>
      <c r="D7434" s="33"/>
      <c r="E7434" s="33"/>
      <c r="F7434" s="33"/>
      <c r="G7434" s="33"/>
      <c r="H7434" s="33"/>
      <c r="I7434" s="171"/>
      <c r="J7434" s="33"/>
      <c r="K7434" s="33"/>
    </row>
    <row r="7435" spans="2:11" x14ac:dyDescent="0.2">
      <c r="B7435" s="33"/>
      <c r="C7435" s="171"/>
      <c r="D7435" s="33"/>
      <c r="E7435" s="33"/>
      <c r="F7435" s="33"/>
      <c r="G7435" s="33"/>
      <c r="H7435" s="33"/>
      <c r="I7435" s="171"/>
      <c r="J7435" s="33"/>
      <c r="K7435" s="33"/>
    </row>
    <row r="7436" spans="2:11" x14ac:dyDescent="0.2">
      <c r="B7436" s="33"/>
      <c r="C7436" s="171"/>
      <c r="D7436" s="33"/>
      <c r="E7436" s="33"/>
      <c r="F7436" s="33"/>
      <c r="G7436" s="33"/>
      <c r="H7436" s="33"/>
      <c r="I7436" s="171"/>
      <c r="J7436" s="33"/>
      <c r="K7436" s="33"/>
    </row>
    <row r="7437" spans="2:11" x14ac:dyDescent="0.2">
      <c r="B7437" s="33"/>
      <c r="C7437" s="171"/>
      <c r="D7437" s="33"/>
      <c r="E7437" s="33"/>
      <c r="F7437" s="33"/>
      <c r="G7437" s="33"/>
      <c r="H7437" s="33"/>
      <c r="I7437" s="171"/>
      <c r="J7437" s="33"/>
      <c r="K7437" s="33"/>
    </row>
    <row r="7438" spans="2:11" x14ac:dyDescent="0.2">
      <c r="B7438" s="33"/>
      <c r="C7438" s="171"/>
      <c r="D7438" s="33"/>
      <c r="E7438" s="33"/>
      <c r="F7438" s="33"/>
      <c r="G7438" s="33"/>
      <c r="H7438" s="33"/>
      <c r="I7438" s="171"/>
      <c r="J7438" s="33"/>
      <c r="K7438" s="33"/>
    </row>
    <row r="7439" spans="2:11" x14ac:dyDescent="0.2">
      <c r="B7439" s="33"/>
      <c r="C7439" s="171"/>
      <c r="D7439" s="33"/>
      <c r="E7439" s="33"/>
      <c r="F7439" s="33"/>
      <c r="G7439" s="33"/>
      <c r="H7439" s="33"/>
      <c r="I7439" s="171"/>
      <c r="J7439" s="33"/>
      <c r="K7439" s="33"/>
    </row>
    <row r="7440" spans="2:11" x14ac:dyDescent="0.2">
      <c r="B7440" s="33"/>
      <c r="C7440" s="171"/>
      <c r="D7440" s="33"/>
      <c r="E7440" s="33"/>
      <c r="F7440" s="33"/>
      <c r="G7440" s="33"/>
      <c r="H7440" s="33"/>
      <c r="I7440" s="171"/>
      <c r="J7440" s="33"/>
      <c r="K7440" s="33"/>
    </row>
    <row r="7441" spans="2:11" x14ac:dyDescent="0.2">
      <c r="B7441" s="33"/>
      <c r="C7441" s="171"/>
      <c r="D7441" s="33"/>
      <c r="E7441" s="33"/>
      <c r="F7441" s="33"/>
      <c r="G7441" s="33"/>
      <c r="H7441" s="33"/>
      <c r="I7441" s="171"/>
      <c r="J7441" s="33"/>
      <c r="K7441" s="33"/>
    </row>
    <row r="7442" spans="2:11" x14ac:dyDescent="0.2">
      <c r="B7442" s="33"/>
      <c r="C7442" s="171"/>
      <c r="D7442" s="33"/>
      <c r="E7442" s="33"/>
      <c r="F7442" s="33"/>
      <c r="G7442" s="33"/>
      <c r="H7442" s="33"/>
      <c r="I7442" s="171"/>
      <c r="J7442" s="33"/>
      <c r="K7442" s="33"/>
    </row>
    <row r="7443" spans="2:11" x14ac:dyDescent="0.2">
      <c r="B7443" s="33"/>
      <c r="C7443" s="171"/>
      <c r="D7443" s="33"/>
      <c r="E7443" s="33"/>
      <c r="F7443" s="33"/>
      <c r="G7443" s="33"/>
      <c r="H7443" s="33"/>
      <c r="I7443" s="171"/>
      <c r="J7443" s="33"/>
      <c r="K7443" s="33"/>
    </row>
    <row r="7444" spans="2:11" x14ac:dyDescent="0.2">
      <c r="B7444" s="33"/>
      <c r="C7444" s="171"/>
      <c r="D7444" s="33"/>
      <c r="E7444" s="33"/>
      <c r="F7444" s="33"/>
      <c r="G7444" s="33"/>
      <c r="H7444" s="33"/>
      <c r="I7444" s="171"/>
      <c r="J7444" s="33"/>
      <c r="K7444" s="33"/>
    </row>
    <row r="7445" spans="2:11" x14ac:dyDescent="0.2">
      <c r="B7445" s="33"/>
      <c r="C7445" s="171"/>
      <c r="D7445" s="33"/>
      <c r="E7445" s="33"/>
      <c r="F7445" s="33"/>
      <c r="G7445" s="33"/>
      <c r="H7445" s="33"/>
      <c r="I7445" s="171"/>
      <c r="J7445" s="33"/>
      <c r="K7445" s="33"/>
    </row>
    <row r="7446" spans="2:11" x14ac:dyDescent="0.2">
      <c r="B7446" s="33"/>
      <c r="C7446" s="171"/>
      <c r="D7446" s="33"/>
      <c r="E7446" s="33"/>
      <c r="F7446" s="33"/>
      <c r="G7446" s="33"/>
      <c r="H7446" s="33"/>
      <c r="I7446" s="171"/>
      <c r="J7446" s="33"/>
      <c r="K7446" s="33"/>
    </row>
    <row r="7447" spans="2:11" x14ac:dyDescent="0.2">
      <c r="B7447" s="33"/>
      <c r="C7447" s="171"/>
      <c r="D7447" s="33"/>
      <c r="E7447" s="33"/>
      <c r="F7447" s="33"/>
      <c r="G7447" s="33"/>
      <c r="H7447" s="33"/>
      <c r="I7447" s="171"/>
      <c r="J7447" s="33"/>
      <c r="K7447" s="33"/>
    </row>
    <row r="7448" spans="2:11" x14ac:dyDescent="0.2">
      <c r="B7448" s="33"/>
      <c r="C7448" s="171"/>
      <c r="D7448" s="33"/>
      <c r="E7448" s="33"/>
      <c r="F7448" s="33"/>
      <c r="G7448" s="33"/>
      <c r="H7448" s="33"/>
      <c r="I7448" s="171"/>
      <c r="J7448" s="33"/>
      <c r="K7448" s="33"/>
    </row>
    <row r="7449" spans="2:11" x14ac:dyDescent="0.2">
      <c r="B7449" s="33"/>
      <c r="C7449" s="171"/>
      <c r="D7449" s="33"/>
      <c r="E7449" s="33"/>
      <c r="F7449" s="33"/>
      <c r="G7449" s="33"/>
      <c r="H7449" s="33"/>
      <c r="I7449" s="171"/>
      <c r="J7449" s="33"/>
      <c r="K7449" s="33"/>
    </row>
    <row r="7450" spans="2:11" x14ac:dyDescent="0.2">
      <c r="B7450" s="33"/>
      <c r="C7450" s="171"/>
      <c r="D7450" s="33"/>
      <c r="E7450" s="33"/>
      <c r="F7450" s="33"/>
      <c r="G7450" s="33"/>
      <c r="H7450" s="33"/>
      <c r="I7450" s="171"/>
      <c r="J7450" s="33"/>
      <c r="K7450" s="33"/>
    </row>
    <row r="7451" spans="2:11" x14ac:dyDescent="0.2">
      <c r="B7451" s="33"/>
      <c r="C7451" s="171"/>
      <c r="D7451" s="33"/>
      <c r="E7451" s="33"/>
      <c r="F7451" s="33"/>
      <c r="G7451" s="33"/>
      <c r="H7451" s="33"/>
      <c r="I7451" s="171"/>
      <c r="J7451" s="33"/>
      <c r="K7451" s="33"/>
    </row>
    <row r="7452" spans="2:11" x14ac:dyDescent="0.2">
      <c r="B7452" s="33"/>
      <c r="C7452" s="171"/>
      <c r="D7452" s="33"/>
      <c r="E7452" s="33"/>
      <c r="F7452" s="33"/>
      <c r="G7452" s="33"/>
      <c r="H7452" s="33"/>
      <c r="I7452" s="171"/>
      <c r="J7452" s="33"/>
      <c r="K7452" s="33"/>
    </row>
    <row r="7453" spans="2:11" x14ac:dyDescent="0.2">
      <c r="B7453" s="33"/>
      <c r="C7453" s="171"/>
      <c r="D7453" s="33"/>
      <c r="E7453" s="33"/>
      <c r="F7453" s="33"/>
      <c r="G7453" s="33"/>
      <c r="H7453" s="33"/>
      <c r="I7453" s="171"/>
      <c r="J7453" s="33"/>
      <c r="K7453" s="33"/>
    </row>
    <row r="7454" spans="2:11" x14ac:dyDescent="0.2">
      <c r="B7454" s="33"/>
      <c r="C7454" s="171"/>
      <c r="D7454" s="33"/>
      <c r="E7454" s="33"/>
      <c r="F7454" s="33"/>
      <c r="G7454" s="33"/>
      <c r="H7454" s="33"/>
      <c r="I7454" s="171"/>
      <c r="J7454" s="33"/>
      <c r="K7454" s="33"/>
    </row>
    <row r="7455" spans="2:11" x14ac:dyDescent="0.2">
      <c r="B7455" s="33"/>
      <c r="C7455" s="171"/>
      <c r="D7455" s="33"/>
      <c r="E7455" s="33"/>
      <c r="F7455" s="33"/>
      <c r="G7455" s="33"/>
      <c r="H7455" s="33"/>
      <c r="I7455" s="171"/>
      <c r="J7455" s="33"/>
      <c r="K7455" s="33"/>
    </row>
    <row r="7456" spans="2:11" x14ac:dyDescent="0.2">
      <c r="B7456" s="33"/>
      <c r="C7456" s="171"/>
      <c r="D7456" s="33"/>
      <c r="E7456" s="33"/>
      <c r="F7456" s="33"/>
      <c r="G7456" s="33"/>
      <c r="H7456" s="33"/>
      <c r="I7456" s="171"/>
      <c r="J7456" s="33"/>
      <c r="K7456" s="33"/>
    </row>
    <row r="7457" spans="2:11" x14ac:dyDescent="0.2">
      <c r="B7457" s="33"/>
      <c r="C7457" s="171"/>
      <c r="D7457" s="33"/>
      <c r="E7457" s="33"/>
      <c r="F7457" s="33"/>
      <c r="G7457" s="33"/>
      <c r="H7457" s="33"/>
      <c r="I7457" s="171"/>
      <c r="J7457" s="33"/>
      <c r="K7457" s="33"/>
    </row>
    <row r="7458" spans="2:11" x14ac:dyDescent="0.2">
      <c r="B7458" s="33"/>
      <c r="C7458" s="171"/>
      <c r="D7458" s="33"/>
      <c r="E7458" s="33"/>
      <c r="F7458" s="33"/>
      <c r="G7458" s="33"/>
      <c r="H7458" s="33"/>
      <c r="I7458" s="171"/>
      <c r="J7458" s="33"/>
      <c r="K7458" s="33"/>
    </row>
    <row r="7459" spans="2:11" x14ac:dyDescent="0.2">
      <c r="B7459" s="33"/>
      <c r="C7459" s="171"/>
      <c r="D7459" s="33"/>
      <c r="E7459" s="33"/>
      <c r="F7459" s="33"/>
      <c r="G7459" s="33"/>
      <c r="H7459" s="33"/>
      <c r="I7459" s="171"/>
      <c r="J7459" s="33"/>
      <c r="K7459" s="33"/>
    </row>
    <row r="7460" spans="2:11" x14ac:dyDescent="0.2">
      <c r="B7460" s="33"/>
      <c r="C7460" s="171"/>
      <c r="D7460" s="33"/>
      <c r="E7460" s="33"/>
      <c r="F7460" s="33"/>
      <c r="G7460" s="33"/>
      <c r="H7460" s="33"/>
      <c r="I7460" s="171"/>
      <c r="J7460" s="33"/>
      <c r="K7460" s="33"/>
    </row>
    <row r="7461" spans="2:11" x14ac:dyDescent="0.2">
      <c r="B7461" s="33"/>
      <c r="C7461" s="171"/>
      <c r="D7461" s="33"/>
      <c r="E7461" s="33"/>
      <c r="F7461" s="33"/>
      <c r="G7461" s="33"/>
      <c r="H7461" s="33"/>
      <c r="I7461" s="171"/>
      <c r="J7461" s="33"/>
      <c r="K7461" s="33"/>
    </row>
    <row r="7462" spans="2:11" x14ac:dyDescent="0.2">
      <c r="B7462" s="33"/>
      <c r="C7462" s="171"/>
      <c r="D7462" s="33"/>
      <c r="E7462" s="33"/>
      <c r="F7462" s="33"/>
      <c r="G7462" s="33"/>
      <c r="H7462" s="33"/>
      <c r="I7462" s="171"/>
      <c r="J7462" s="33"/>
      <c r="K7462" s="33"/>
    </row>
    <row r="7463" spans="2:11" x14ac:dyDescent="0.2">
      <c r="B7463" s="33"/>
      <c r="C7463" s="171"/>
      <c r="D7463" s="33"/>
      <c r="E7463" s="33"/>
      <c r="F7463" s="33"/>
      <c r="G7463" s="33"/>
      <c r="H7463" s="33"/>
      <c r="I7463" s="171"/>
      <c r="J7463" s="33"/>
      <c r="K7463" s="33"/>
    </row>
    <row r="7464" spans="2:11" x14ac:dyDescent="0.2">
      <c r="B7464" s="33"/>
      <c r="C7464" s="171"/>
      <c r="D7464" s="33"/>
      <c r="E7464" s="33"/>
      <c r="F7464" s="33"/>
      <c r="G7464" s="33"/>
      <c r="H7464" s="33"/>
      <c r="I7464" s="171"/>
      <c r="J7464" s="33"/>
      <c r="K7464" s="33"/>
    </row>
    <row r="7465" spans="2:11" x14ac:dyDescent="0.2">
      <c r="B7465" s="33"/>
      <c r="C7465" s="171"/>
      <c r="D7465" s="33"/>
      <c r="E7465" s="33"/>
      <c r="F7465" s="33"/>
      <c r="G7465" s="33"/>
      <c r="H7465" s="33"/>
      <c r="I7465" s="171"/>
      <c r="J7465" s="33"/>
      <c r="K7465" s="33"/>
    </row>
    <row r="7466" spans="2:11" x14ac:dyDescent="0.2">
      <c r="B7466" s="33"/>
      <c r="C7466" s="171"/>
      <c r="D7466" s="33"/>
      <c r="E7466" s="33"/>
      <c r="F7466" s="33"/>
      <c r="G7466" s="33"/>
      <c r="H7466" s="33"/>
      <c r="I7466" s="171"/>
      <c r="J7466" s="33"/>
      <c r="K7466" s="33"/>
    </row>
    <row r="7467" spans="2:11" x14ac:dyDescent="0.2">
      <c r="B7467" s="33"/>
      <c r="C7467" s="171"/>
      <c r="D7467" s="33"/>
      <c r="E7467" s="33"/>
      <c r="F7467" s="33"/>
      <c r="G7467" s="33"/>
      <c r="H7467" s="33"/>
      <c r="I7467" s="171"/>
      <c r="J7467" s="33"/>
      <c r="K7467" s="33"/>
    </row>
    <row r="7468" spans="2:11" x14ac:dyDescent="0.2">
      <c r="B7468" s="33"/>
      <c r="C7468" s="171"/>
      <c r="D7468" s="33"/>
      <c r="E7468" s="33"/>
      <c r="F7468" s="33"/>
      <c r="G7468" s="33"/>
      <c r="H7468" s="33"/>
      <c r="I7468" s="171"/>
      <c r="J7468" s="33"/>
      <c r="K7468" s="33"/>
    </row>
    <row r="7469" spans="2:11" x14ac:dyDescent="0.2">
      <c r="B7469" s="33"/>
      <c r="C7469" s="171"/>
      <c r="D7469" s="33"/>
      <c r="E7469" s="33"/>
      <c r="F7469" s="33"/>
      <c r="G7469" s="33"/>
      <c r="H7469" s="33"/>
      <c r="I7469" s="171"/>
      <c r="J7469" s="33"/>
      <c r="K7469" s="33"/>
    </row>
    <row r="7470" spans="2:11" x14ac:dyDescent="0.2">
      <c r="B7470" s="33"/>
      <c r="C7470" s="171"/>
      <c r="D7470" s="33"/>
      <c r="E7470" s="33"/>
      <c r="F7470" s="33"/>
      <c r="G7470" s="33"/>
      <c r="H7470" s="33"/>
      <c r="I7470" s="171"/>
      <c r="J7470" s="33"/>
      <c r="K7470" s="33"/>
    </row>
    <row r="7471" spans="2:11" x14ac:dyDescent="0.2">
      <c r="B7471" s="33"/>
      <c r="C7471" s="171"/>
      <c r="D7471" s="33"/>
      <c r="E7471" s="33"/>
      <c r="F7471" s="33"/>
      <c r="G7471" s="33"/>
      <c r="H7471" s="33"/>
      <c r="I7471" s="171"/>
      <c r="J7471" s="33"/>
      <c r="K7471" s="33"/>
    </row>
    <row r="7472" spans="2:11" x14ac:dyDescent="0.2">
      <c r="B7472" s="33"/>
      <c r="C7472" s="171"/>
      <c r="D7472" s="33"/>
      <c r="E7472" s="33"/>
      <c r="F7472" s="33"/>
      <c r="G7472" s="33"/>
      <c r="H7472" s="33"/>
      <c r="I7472" s="171"/>
      <c r="J7472" s="33"/>
      <c r="K7472" s="33"/>
    </row>
    <row r="7473" spans="2:11" x14ac:dyDescent="0.2">
      <c r="B7473" s="33"/>
      <c r="C7473" s="171"/>
      <c r="D7473" s="33"/>
      <c r="E7473" s="33"/>
      <c r="F7473" s="33"/>
      <c r="G7473" s="33"/>
      <c r="H7473" s="33"/>
      <c r="I7473" s="171"/>
      <c r="J7473" s="33"/>
      <c r="K7473" s="33"/>
    </row>
    <row r="7474" spans="2:11" x14ac:dyDescent="0.2">
      <c r="B7474" s="33"/>
      <c r="C7474" s="171"/>
      <c r="D7474" s="33"/>
      <c r="E7474" s="33"/>
      <c r="F7474" s="33"/>
      <c r="G7474" s="33"/>
      <c r="H7474" s="33"/>
      <c r="I7474" s="171"/>
      <c r="J7474" s="33"/>
      <c r="K7474" s="33"/>
    </row>
    <row r="7475" spans="2:11" x14ac:dyDescent="0.2">
      <c r="B7475" s="33"/>
      <c r="C7475" s="171"/>
      <c r="D7475" s="33"/>
      <c r="E7475" s="33"/>
      <c r="F7475" s="33"/>
      <c r="G7475" s="33"/>
      <c r="H7475" s="33"/>
      <c r="I7475" s="171"/>
      <c r="J7475" s="33"/>
      <c r="K7475" s="33"/>
    </row>
    <row r="7476" spans="2:11" x14ac:dyDescent="0.2">
      <c r="B7476" s="33"/>
      <c r="C7476" s="171"/>
      <c r="D7476" s="33"/>
      <c r="E7476" s="33"/>
      <c r="F7476" s="33"/>
      <c r="G7476" s="33"/>
      <c r="H7476" s="33"/>
      <c r="I7476" s="171"/>
      <c r="J7476" s="33"/>
      <c r="K7476" s="33"/>
    </row>
    <row r="7477" spans="2:11" x14ac:dyDescent="0.2">
      <c r="B7477" s="33"/>
      <c r="C7477" s="171"/>
      <c r="D7477" s="33"/>
      <c r="E7477" s="33"/>
      <c r="F7477" s="33"/>
      <c r="G7477" s="33"/>
      <c r="H7477" s="33"/>
      <c r="I7477" s="171"/>
      <c r="J7477" s="33"/>
      <c r="K7477" s="33"/>
    </row>
    <row r="7478" spans="2:11" x14ac:dyDescent="0.2">
      <c r="B7478" s="33"/>
      <c r="C7478" s="171"/>
      <c r="D7478" s="33"/>
      <c r="E7478" s="33"/>
      <c r="F7478" s="33"/>
      <c r="G7478" s="33"/>
      <c r="H7478" s="33"/>
      <c r="I7478" s="171"/>
      <c r="J7478" s="33"/>
      <c r="K7478" s="33"/>
    </row>
    <row r="7479" spans="2:11" x14ac:dyDescent="0.2">
      <c r="B7479" s="33"/>
      <c r="C7479" s="171"/>
      <c r="D7479" s="33"/>
      <c r="E7479" s="33"/>
      <c r="F7479" s="33"/>
      <c r="G7479" s="33"/>
      <c r="H7479" s="33"/>
      <c r="I7479" s="171"/>
      <c r="J7479" s="33"/>
      <c r="K7479" s="33"/>
    </row>
    <row r="7480" spans="2:11" x14ac:dyDescent="0.2">
      <c r="B7480" s="33"/>
      <c r="C7480" s="171"/>
      <c r="D7480" s="33"/>
      <c r="E7480" s="33"/>
      <c r="F7480" s="33"/>
      <c r="G7480" s="33"/>
      <c r="H7480" s="33"/>
      <c r="I7480" s="171"/>
      <c r="J7480" s="33"/>
      <c r="K7480" s="33"/>
    </row>
    <row r="7481" spans="2:11" x14ac:dyDescent="0.2">
      <c r="B7481" s="33"/>
      <c r="C7481" s="171"/>
      <c r="D7481" s="33"/>
      <c r="E7481" s="33"/>
      <c r="F7481" s="33"/>
      <c r="G7481" s="33"/>
      <c r="H7481" s="33"/>
      <c r="I7481" s="171"/>
      <c r="J7481" s="33"/>
      <c r="K7481" s="33"/>
    </row>
    <row r="7482" spans="2:11" x14ac:dyDescent="0.2">
      <c r="B7482" s="33"/>
      <c r="C7482" s="171"/>
      <c r="D7482" s="33"/>
      <c r="E7482" s="33"/>
      <c r="F7482" s="33"/>
      <c r="G7482" s="33"/>
      <c r="H7482" s="33"/>
      <c r="I7482" s="171"/>
      <c r="J7482" s="33"/>
      <c r="K7482" s="33"/>
    </row>
    <row r="7483" spans="2:11" x14ac:dyDescent="0.2">
      <c r="B7483" s="33"/>
      <c r="C7483" s="171"/>
      <c r="D7483" s="33"/>
      <c r="E7483" s="33"/>
      <c r="F7483" s="33"/>
      <c r="G7483" s="33"/>
      <c r="H7483" s="33"/>
      <c r="I7483" s="171"/>
      <c r="J7483" s="33"/>
      <c r="K7483" s="33"/>
    </row>
    <row r="7484" spans="2:11" x14ac:dyDescent="0.2">
      <c r="B7484" s="33"/>
      <c r="C7484" s="171"/>
      <c r="D7484" s="33"/>
      <c r="E7484" s="33"/>
      <c r="F7484" s="33"/>
      <c r="G7484" s="33"/>
      <c r="H7484" s="33"/>
      <c r="I7484" s="171"/>
      <c r="J7484" s="33"/>
      <c r="K7484" s="33"/>
    </row>
    <row r="7485" spans="2:11" x14ac:dyDescent="0.2">
      <c r="B7485" s="33"/>
      <c r="C7485" s="171"/>
      <c r="D7485" s="33"/>
      <c r="E7485" s="33"/>
      <c r="F7485" s="33"/>
      <c r="G7485" s="33"/>
      <c r="H7485" s="33"/>
      <c r="I7485" s="171"/>
      <c r="J7485" s="33"/>
      <c r="K7485" s="33"/>
    </row>
    <row r="7486" spans="2:11" x14ac:dyDescent="0.2">
      <c r="B7486" s="33"/>
      <c r="C7486" s="171"/>
      <c r="D7486" s="33"/>
      <c r="E7486" s="33"/>
      <c r="F7486" s="33"/>
      <c r="G7486" s="33"/>
      <c r="H7486" s="33"/>
      <c r="I7486" s="171"/>
      <c r="J7486" s="33"/>
      <c r="K7486" s="33"/>
    </row>
    <row r="7487" spans="2:11" x14ac:dyDescent="0.2">
      <c r="B7487" s="33"/>
      <c r="C7487" s="171"/>
      <c r="D7487" s="33"/>
      <c r="E7487" s="33"/>
      <c r="F7487" s="33"/>
      <c r="G7487" s="33"/>
      <c r="H7487" s="33"/>
      <c r="I7487" s="171"/>
      <c r="J7487" s="33"/>
      <c r="K7487" s="33"/>
    </row>
    <row r="7488" spans="2:11" x14ac:dyDescent="0.2">
      <c r="B7488" s="33"/>
      <c r="C7488" s="171"/>
      <c r="D7488" s="33"/>
      <c r="E7488" s="33"/>
      <c r="F7488" s="33"/>
      <c r="G7488" s="33"/>
      <c r="H7488" s="33"/>
      <c r="I7488" s="171"/>
      <c r="J7488" s="33"/>
      <c r="K7488" s="33"/>
    </row>
    <row r="7489" spans="2:11" x14ac:dyDescent="0.2">
      <c r="B7489" s="33"/>
      <c r="C7489" s="171"/>
      <c r="D7489" s="33"/>
      <c r="E7489" s="33"/>
      <c r="F7489" s="33"/>
      <c r="G7489" s="33"/>
      <c r="H7489" s="33"/>
      <c r="I7489" s="171"/>
      <c r="J7489" s="33"/>
      <c r="K7489" s="33"/>
    </row>
    <row r="7490" spans="2:11" x14ac:dyDescent="0.2">
      <c r="B7490" s="33"/>
      <c r="C7490" s="171"/>
      <c r="D7490" s="33"/>
      <c r="E7490" s="33"/>
      <c r="F7490" s="33"/>
      <c r="G7490" s="33"/>
      <c r="H7490" s="33"/>
      <c r="I7490" s="171"/>
      <c r="J7490" s="33"/>
      <c r="K7490" s="33"/>
    </row>
    <row r="7491" spans="2:11" x14ac:dyDescent="0.2">
      <c r="B7491" s="33"/>
      <c r="C7491" s="171"/>
      <c r="D7491" s="33"/>
      <c r="E7491" s="33"/>
      <c r="F7491" s="33"/>
      <c r="G7491" s="33"/>
      <c r="H7491" s="33"/>
      <c r="I7491" s="171"/>
      <c r="J7491" s="33"/>
      <c r="K7491" s="33"/>
    </row>
    <row r="7492" spans="2:11" x14ac:dyDescent="0.2">
      <c r="B7492" s="33"/>
      <c r="C7492" s="171"/>
      <c r="D7492" s="33"/>
      <c r="E7492" s="33"/>
      <c r="F7492" s="33"/>
      <c r="G7492" s="33"/>
      <c r="H7492" s="33"/>
      <c r="I7492" s="171"/>
      <c r="J7492" s="33"/>
      <c r="K7492" s="33"/>
    </row>
    <row r="7493" spans="2:11" x14ac:dyDescent="0.2">
      <c r="B7493" s="33"/>
      <c r="C7493" s="171"/>
      <c r="D7493" s="33"/>
      <c r="E7493" s="33"/>
      <c r="F7493" s="33"/>
      <c r="G7493" s="33"/>
      <c r="H7493" s="33"/>
      <c r="I7493" s="171"/>
      <c r="J7493" s="33"/>
      <c r="K7493" s="33"/>
    </row>
    <row r="7494" spans="2:11" x14ac:dyDescent="0.2">
      <c r="B7494" s="33"/>
      <c r="C7494" s="171"/>
      <c r="D7494" s="33"/>
      <c r="E7494" s="33"/>
      <c r="F7494" s="33"/>
      <c r="G7494" s="33"/>
      <c r="H7494" s="33"/>
      <c r="I7494" s="171"/>
      <c r="J7494" s="33"/>
      <c r="K7494" s="33"/>
    </row>
    <row r="7495" spans="2:11" x14ac:dyDescent="0.2">
      <c r="B7495" s="33"/>
      <c r="C7495" s="171"/>
      <c r="D7495" s="33"/>
      <c r="E7495" s="33"/>
      <c r="F7495" s="33"/>
      <c r="G7495" s="33"/>
      <c r="H7495" s="33"/>
      <c r="I7495" s="171"/>
      <c r="J7495" s="33"/>
      <c r="K7495" s="33"/>
    </row>
    <row r="7496" spans="2:11" x14ac:dyDescent="0.2">
      <c r="B7496" s="33"/>
      <c r="C7496" s="171"/>
      <c r="D7496" s="33"/>
      <c r="E7496" s="33"/>
      <c r="F7496" s="33"/>
      <c r="G7496" s="33"/>
      <c r="H7496" s="33"/>
      <c r="I7496" s="171"/>
      <c r="J7496" s="33"/>
      <c r="K7496" s="33"/>
    </row>
    <row r="7497" spans="2:11" x14ac:dyDescent="0.2">
      <c r="B7497" s="33"/>
      <c r="C7497" s="171"/>
      <c r="D7497" s="33"/>
      <c r="E7497" s="33"/>
      <c r="F7497" s="33"/>
      <c r="G7497" s="33"/>
      <c r="H7497" s="33"/>
      <c r="I7497" s="171"/>
      <c r="J7497" s="33"/>
      <c r="K7497" s="33"/>
    </row>
    <row r="7498" spans="2:11" x14ac:dyDescent="0.2">
      <c r="B7498" s="33"/>
      <c r="C7498" s="171"/>
      <c r="D7498" s="33"/>
      <c r="E7498" s="33"/>
      <c r="F7498" s="33"/>
      <c r="G7498" s="33"/>
      <c r="H7498" s="33"/>
      <c r="I7498" s="171"/>
      <c r="J7498" s="33"/>
      <c r="K7498" s="33"/>
    </row>
    <row r="7499" spans="2:11" x14ac:dyDescent="0.2">
      <c r="B7499" s="33"/>
      <c r="C7499" s="171"/>
      <c r="D7499" s="33"/>
      <c r="E7499" s="33"/>
      <c r="F7499" s="33"/>
      <c r="G7499" s="33"/>
      <c r="H7499" s="33"/>
      <c r="I7499" s="171"/>
      <c r="J7499" s="33"/>
      <c r="K7499" s="33"/>
    </row>
    <row r="7500" spans="2:11" x14ac:dyDescent="0.2">
      <c r="B7500" s="33"/>
      <c r="C7500" s="171"/>
      <c r="D7500" s="33"/>
      <c r="E7500" s="33"/>
      <c r="F7500" s="33"/>
      <c r="G7500" s="33"/>
      <c r="H7500" s="33"/>
      <c r="I7500" s="171"/>
      <c r="J7500" s="33"/>
      <c r="K7500" s="33"/>
    </row>
    <row r="7501" spans="2:11" x14ac:dyDescent="0.2">
      <c r="B7501" s="33"/>
      <c r="C7501" s="171"/>
      <c r="D7501" s="33"/>
      <c r="E7501" s="33"/>
      <c r="F7501" s="33"/>
      <c r="G7501" s="33"/>
      <c r="H7501" s="33"/>
      <c r="I7501" s="171"/>
      <c r="J7501" s="33"/>
      <c r="K7501" s="33"/>
    </row>
    <row r="7502" spans="2:11" x14ac:dyDescent="0.2">
      <c r="B7502" s="33"/>
      <c r="C7502" s="171"/>
      <c r="D7502" s="33"/>
      <c r="E7502" s="33"/>
      <c r="F7502" s="33"/>
      <c r="G7502" s="33"/>
      <c r="H7502" s="33"/>
      <c r="I7502" s="171"/>
      <c r="J7502" s="33"/>
      <c r="K7502" s="33"/>
    </row>
    <row r="7503" spans="2:11" x14ac:dyDescent="0.2">
      <c r="B7503" s="33"/>
      <c r="C7503" s="171"/>
      <c r="D7503" s="33"/>
      <c r="E7503" s="33"/>
      <c r="F7503" s="33"/>
      <c r="G7503" s="33"/>
      <c r="H7503" s="33"/>
      <c r="I7503" s="171"/>
      <c r="J7503" s="33"/>
      <c r="K7503" s="33"/>
    </row>
    <row r="7504" spans="2:11" x14ac:dyDescent="0.2">
      <c r="B7504" s="33"/>
      <c r="C7504" s="171"/>
      <c r="D7504" s="33"/>
      <c r="E7504" s="33"/>
      <c r="F7504" s="33"/>
      <c r="G7504" s="33"/>
      <c r="H7504" s="33"/>
      <c r="I7504" s="171"/>
      <c r="J7504" s="33"/>
      <c r="K7504" s="33"/>
    </row>
    <row r="7505" spans="2:11" x14ac:dyDescent="0.2">
      <c r="B7505" s="33"/>
      <c r="C7505" s="171"/>
      <c r="D7505" s="33"/>
      <c r="E7505" s="33"/>
      <c r="F7505" s="33"/>
      <c r="G7505" s="33"/>
      <c r="H7505" s="33"/>
      <c r="I7505" s="171"/>
      <c r="J7505" s="33"/>
      <c r="K7505" s="33"/>
    </row>
    <row r="7506" spans="2:11" x14ac:dyDescent="0.2">
      <c r="B7506" s="33"/>
      <c r="C7506" s="171"/>
      <c r="D7506" s="33"/>
      <c r="E7506" s="33"/>
      <c r="F7506" s="33"/>
      <c r="G7506" s="33"/>
      <c r="H7506" s="33"/>
      <c r="I7506" s="171"/>
      <c r="J7506" s="33"/>
      <c r="K7506" s="33"/>
    </row>
    <row r="7507" spans="2:11" x14ac:dyDescent="0.2">
      <c r="B7507" s="33"/>
      <c r="C7507" s="171"/>
      <c r="D7507" s="33"/>
      <c r="E7507" s="33"/>
      <c r="F7507" s="33"/>
      <c r="G7507" s="33"/>
      <c r="H7507" s="33"/>
      <c r="I7507" s="171"/>
      <c r="J7507" s="33"/>
      <c r="K7507" s="33"/>
    </row>
    <row r="7508" spans="2:11" x14ac:dyDescent="0.2">
      <c r="B7508" s="33"/>
      <c r="C7508" s="171"/>
      <c r="D7508" s="33"/>
      <c r="E7508" s="33"/>
      <c r="F7508" s="33"/>
      <c r="G7508" s="33"/>
      <c r="H7508" s="33"/>
      <c r="I7508" s="171"/>
      <c r="J7508" s="33"/>
      <c r="K7508" s="33"/>
    </row>
    <row r="7509" spans="2:11" x14ac:dyDescent="0.2">
      <c r="B7509" s="33"/>
      <c r="C7509" s="171"/>
      <c r="D7509" s="33"/>
      <c r="E7509" s="33"/>
      <c r="F7509" s="33"/>
      <c r="G7509" s="33"/>
      <c r="H7509" s="33"/>
      <c r="I7509" s="171"/>
      <c r="J7509" s="33"/>
      <c r="K7509" s="33"/>
    </row>
    <row r="7510" spans="2:11" x14ac:dyDescent="0.2">
      <c r="B7510" s="33"/>
      <c r="C7510" s="171"/>
      <c r="D7510" s="33"/>
      <c r="E7510" s="33"/>
      <c r="F7510" s="33"/>
      <c r="G7510" s="33"/>
      <c r="H7510" s="33"/>
      <c r="I7510" s="171"/>
      <c r="J7510" s="33"/>
      <c r="K7510" s="33"/>
    </row>
    <row r="7511" spans="2:11" x14ac:dyDescent="0.2">
      <c r="B7511" s="33"/>
      <c r="C7511" s="171"/>
      <c r="D7511" s="33"/>
      <c r="E7511" s="33"/>
      <c r="F7511" s="33"/>
      <c r="G7511" s="33"/>
      <c r="H7511" s="33"/>
      <c r="I7511" s="171"/>
      <c r="J7511" s="33"/>
      <c r="K7511" s="33"/>
    </row>
    <row r="7512" spans="2:11" x14ac:dyDescent="0.2">
      <c r="B7512" s="33"/>
      <c r="C7512" s="171"/>
      <c r="D7512" s="33"/>
      <c r="E7512" s="33"/>
      <c r="F7512" s="33"/>
      <c r="G7512" s="33"/>
      <c r="H7512" s="33"/>
      <c r="I7512" s="171"/>
      <c r="J7512" s="33"/>
      <c r="K7512" s="33"/>
    </row>
    <row r="7513" spans="2:11" x14ac:dyDescent="0.2">
      <c r="B7513" s="33"/>
      <c r="C7513" s="171"/>
      <c r="D7513" s="33"/>
      <c r="E7513" s="33"/>
      <c r="F7513" s="33"/>
      <c r="G7513" s="33"/>
      <c r="H7513" s="33"/>
      <c r="I7513" s="171"/>
      <c r="J7513" s="33"/>
      <c r="K7513" s="33"/>
    </row>
    <row r="7514" spans="2:11" x14ac:dyDescent="0.2">
      <c r="B7514" s="33"/>
      <c r="C7514" s="171"/>
      <c r="D7514" s="33"/>
      <c r="E7514" s="33"/>
      <c r="F7514" s="33"/>
      <c r="G7514" s="33"/>
      <c r="H7514" s="33"/>
      <c r="I7514" s="171"/>
      <c r="J7514" s="33"/>
      <c r="K7514" s="33"/>
    </row>
    <row r="7515" spans="2:11" x14ac:dyDescent="0.2">
      <c r="B7515" s="33"/>
      <c r="C7515" s="171"/>
      <c r="D7515" s="33"/>
      <c r="E7515" s="33"/>
      <c r="F7515" s="33"/>
      <c r="G7515" s="33"/>
      <c r="H7515" s="33"/>
      <c r="I7515" s="171"/>
      <c r="J7515" s="33"/>
      <c r="K7515" s="33"/>
    </row>
    <row r="7516" spans="2:11" x14ac:dyDescent="0.2">
      <c r="B7516" s="33"/>
      <c r="C7516" s="171"/>
      <c r="D7516" s="33"/>
      <c r="E7516" s="33"/>
      <c r="F7516" s="33"/>
      <c r="G7516" s="33"/>
      <c r="H7516" s="33"/>
      <c r="I7516" s="171"/>
      <c r="J7516" s="33"/>
      <c r="K7516" s="33"/>
    </row>
    <row r="7517" spans="2:11" x14ac:dyDescent="0.2">
      <c r="B7517" s="33"/>
      <c r="C7517" s="171"/>
      <c r="D7517" s="33"/>
      <c r="E7517" s="33"/>
      <c r="F7517" s="33"/>
      <c r="G7517" s="33"/>
      <c r="H7517" s="33"/>
      <c r="I7517" s="171"/>
      <c r="J7517" s="33"/>
      <c r="K7517" s="33"/>
    </row>
    <row r="7518" spans="2:11" x14ac:dyDescent="0.2">
      <c r="B7518" s="33"/>
      <c r="C7518" s="171"/>
      <c r="D7518" s="33"/>
      <c r="E7518" s="33"/>
      <c r="F7518" s="33"/>
      <c r="G7518" s="33"/>
      <c r="H7518" s="33"/>
      <c r="I7518" s="171"/>
      <c r="J7518" s="33"/>
      <c r="K7518" s="33"/>
    </row>
    <row r="7519" spans="2:11" x14ac:dyDescent="0.2">
      <c r="B7519" s="33"/>
      <c r="C7519" s="171"/>
      <c r="D7519" s="33"/>
      <c r="E7519" s="33"/>
      <c r="F7519" s="33"/>
      <c r="G7519" s="33"/>
      <c r="H7519" s="33"/>
      <c r="I7519" s="171"/>
      <c r="J7519" s="33"/>
      <c r="K7519" s="33"/>
    </row>
    <row r="7520" spans="2:11" x14ac:dyDescent="0.2">
      <c r="B7520" s="33"/>
      <c r="C7520" s="171"/>
      <c r="D7520" s="33"/>
      <c r="E7520" s="33"/>
      <c r="F7520" s="33"/>
      <c r="G7520" s="33"/>
      <c r="H7520" s="33"/>
      <c r="I7520" s="171"/>
      <c r="J7520" s="33"/>
      <c r="K7520" s="33"/>
    </row>
    <row r="7521" spans="2:11" x14ac:dyDescent="0.2">
      <c r="B7521" s="33"/>
      <c r="C7521" s="171"/>
      <c r="D7521" s="33"/>
      <c r="E7521" s="33"/>
      <c r="F7521" s="33"/>
      <c r="G7521" s="33"/>
      <c r="H7521" s="33"/>
      <c r="I7521" s="171"/>
      <c r="J7521" s="33"/>
      <c r="K7521" s="33"/>
    </row>
    <row r="7522" spans="2:11" x14ac:dyDescent="0.2">
      <c r="B7522" s="33"/>
      <c r="C7522" s="171"/>
      <c r="D7522" s="33"/>
      <c r="E7522" s="33"/>
      <c r="F7522" s="33"/>
      <c r="G7522" s="33"/>
      <c r="H7522" s="33"/>
      <c r="I7522" s="171"/>
      <c r="J7522" s="33"/>
      <c r="K7522" s="33"/>
    </row>
    <row r="7523" spans="2:11" x14ac:dyDescent="0.2">
      <c r="B7523" s="33"/>
      <c r="C7523" s="171"/>
      <c r="D7523" s="33"/>
      <c r="E7523" s="33"/>
      <c r="F7523" s="33"/>
      <c r="G7523" s="33"/>
      <c r="H7523" s="33"/>
      <c r="I7523" s="171"/>
      <c r="J7523" s="33"/>
      <c r="K7523" s="33"/>
    </row>
    <row r="7524" spans="2:11" x14ac:dyDescent="0.2">
      <c r="B7524" s="33"/>
      <c r="C7524" s="171"/>
      <c r="D7524" s="33"/>
      <c r="E7524" s="33"/>
      <c r="F7524" s="33"/>
      <c r="G7524" s="33"/>
      <c r="H7524" s="33"/>
      <c r="I7524" s="171"/>
      <c r="J7524" s="33"/>
      <c r="K7524" s="33"/>
    </row>
    <row r="7525" spans="2:11" x14ac:dyDescent="0.2">
      <c r="B7525" s="33"/>
      <c r="C7525" s="171"/>
      <c r="D7525" s="33"/>
      <c r="E7525" s="33"/>
      <c r="F7525" s="33"/>
      <c r="G7525" s="33"/>
      <c r="H7525" s="33"/>
      <c r="I7525" s="171"/>
      <c r="J7525" s="33"/>
      <c r="K7525" s="33"/>
    </row>
    <row r="7526" spans="2:11" x14ac:dyDescent="0.2">
      <c r="B7526" s="33"/>
      <c r="C7526" s="171"/>
      <c r="D7526" s="33"/>
      <c r="E7526" s="33"/>
      <c r="F7526" s="33"/>
      <c r="G7526" s="33"/>
      <c r="H7526" s="33"/>
      <c r="I7526" s="171"/>
      <c r="J7526" s="33"/>
      <c r="K7526" s="33"/>
    </row>
    <row r="7527" spans="2:11" x14ac:dyDescent="0.2">
      <c r="B7527" s="33"/>
      <c r="C7527" s="171"/>
      <c r="D7527" s="33"/>
      <c r="E7527" s="33"/>
      <c r="F7527" s="33"/>
      <c r="G7527" s="33"/>
      <c r="H7527" s="33"/>
      <c r="I7527" s="171"/>
      <c r="J7527" s="33"/>
      <c r="K7527" s="33"/>
    </row>
    <row r="7528" spans="2:11" x14ac:dyDescent="0.2">
      <c r="B7528" s="33"/>
      <c r="C7528" s="171"/>
      <c r="D7528" s="33"/>
      <c r="E7528" s="33"/>
      <c r="F7528" s="33"/>
      <c r="G7528" s="33"/>
      <c r="H7528" s="33"/>
      <c r="I7528" s="171"/>
      <c r="J7528" s="33"/>
      <c r="K7528" s="33"/>
    </row>
    <row r="7529" spans="2:11" x14ac:dyDescent="0.2">
      <c r="B7529" s="33"/>
      <c r="C7529" s="171"/>
      <c r="D7529" s="33"/>
      <c r="E7529" s="33"/>
      <c r="F7529" s="33"/>
      <c r="G7529" s="33"/>
      <c r="H7529" s="33"/>
      <c r="I7529" s="171"/>
      <c r="J7529" s="33"/>
      <c r="K7529" s="33"/>
    </row>
    <row r="7530" spans="2:11" x14ac:dyDescent="0.2">
      <c r="B7530" s="33"/>
      <c r="C7530" s="171"/>
      <c r="D7530" s="33"/>
      <c r="E7530" s="33"/>
      <c r="F7530" s="33"/>
      <c r="G7530" s="33"/>
      <c r="H7530" s="33"/>
      <c r="I7530" s="171"/>
      <c r="J7530" s="33"/>
      <c r="K7530" s="33"/>
    </row>
    <row r="7531" spans="2:11" x14ac:dyDescent="0.2">
      <c r="B7531" s="33"/>
      <c r="C7531" s="171"/>
      <c r="D7531" s="33"/>
      <c r="E7531" s="33"/>
      <c r="F7531" s="33"/>
      <c r="G7531" s="33"/>
      <c r="H7531" s="33"/>
      <c r="I7531" s="171"/>
      <c r="J7531" s="33"/>
      <c r="K7531" s="33"/>
    </row>
    <row r="7532" spans="2:11" x14ac:dyDescent="0.2">
      <c r="B7532" s="33"/>
      <c r="C7532" s="171"/>
      <c r="D7532" s="33"/>
      <c r="E7532" s="33"/>
      <c r="F7532" s="33"/>
      <c r="G7532" s="33"/>
      <c r="H7532" s="33"/>
      <c r="I7532" s="171"/>
      <c r="J7532" s="33"/>
      <c r="K7532" s="33"/>
    </row>
    <row r="7533" spans="2:11" x14ac:dyDescent="0.2">
      <c r="B7533" s="33"/>
      <c r="C7533" s="171"/>
      <c r="D7533" s="33"/>
      <c r="E7533" s="33"/>
      <c r="F7533" s="33"/>
      <c r="G7533" s="33"/>
      <c r="H7533" s="33"/>
      <c r="I7533" s="171"/>
      <c r="J7533" s="33"/>
      <c r="K7533" s="33"/>
    </row>
    <row r="7534" spans="2:11" x14ac:dyDescent="0.2">
      <c r="B7534" s="33"/>
      <c r="C7534" s="171"/>
      <c r="D7534" s="33"/>
      <c r="E7534" s="33"/>
      <c r="F7534" s="33"/>
      <c r="G7534" s="33"/>
      <c r="H7534" s="33"/>
      <c r="I7534" s="171"/>
      <c r="J7534" s="33"/>
      <c r="K7534" s="33"/>
    </row>
    <row r="7535" spans="2:11" x14ac:dyDescent="0.2">
      <c r="B7535" s="33"/>
      <c r="C7535" s="171"/>
      <c r="D7535" s="33"/>
      <c r="E7535" s="33"/>
      <c r="F7535" s="33"/>
      <c r="G7535" s="33"/>
      <c r="H7535" s="33"/>
      <c r="I7535" s="171"/>
      <c r="J7535" s="33"/>
      <c r="K7535" s="33"/>
    </row>
    <row r="7536" spans="2:11" x14ac:dyDescent="0.2">
      <c r="B7536" s="33"/>
      <c r="C7536" s="171"/>
      <c r="D7536" s="33"/>
      <c r="E7536" s="33"/>
      <c r="F7536" s="33"/>
      <c r="G7536" s="33"/>
      <c r="H7536" s="33"/>
      <c r="I7536" s="171"/>
      <c r="J7536" s="33"/>
      <c r="K7536" s="33"/>
    </row>
    <row r="7537" spans="2:11" x14ac:dyDescent="0.2">
      <c r="B7537" s="33"/>
      <c r="C7537" s="171"/>
      <c r="D7537" s="33"/>
      <c r="E7537" s="33"/>
      <c r="F7537" s="33"/>
      <c r="G7537" s="33"/>
      <c r="H7537" s="33"/>
      <c r="I7537" s="171"/>
      <c r="J7537" s="33"/>
      <c r="K7537" s="33"/>
    </row>
    <row r="7538" spans="2:11" x14ac:dyDescent="0.2">
      <c r="B7538" s="33"/>
      <c r="C7538" s="171"/>
      <c r="D7538" s="33"/>
      <c r="E7538" s="33"/>
      <c r="F7538" s="33"/>
      <c r="G7538" s="33"/>
      <c r="H7538" s="33"/>
      <c r="I7538" s="171"/>
      <c r="J7538" s="33"/>
      <c r="K7538" s="33"/>
    </row>
    <row r="7539" spans="2:11" x14ac:dyDescent="0.2">
      <c r="B7539" s="33"/>
      <c r="C7539" s="171"/>
      <c r="D7539" s="33"/>
      <c r="E7539" s="33"/>
      <c r="F7539" s="33"/>
      <c r="G7539" s="33"/>
      <c r="H7539" s="33"/>
      <c r="I7539" s="171"/>
      <c r="J7539" s="33"/>
      <c r="K7539" s="33"/>
    </row>
    <row r="7540" spans="2:11" x14ac:dyDescent="0.2">
      <c r="B7540" s="33"/>
      <c r="C7540" s="171"/>
      <c r="D7540" s="33"/>
      <c r="E7540" s="33"/>
      <c r="F7540" s="33"/>
      <c r="G7540" s="33"/>
      <c r="H7540" s="33"/>
      <c r="I7540" s="171"/>
      <c r="J7540" s="33"/>
      <c r="K7540" s="33"/>
    </row>
    <row r="7541" spans="2:11" x14ac:dyDescent="0.2">
      <c r="B7541" s="33"/>
      <c r="C7541" s="171"/>
      <c r="D7541" s="33"/>
      <c r="E7541" s="33"/>
      <c r="F7541" s="33"/>
      <c r="G7541" s="33"/>
      <c r="H7541" s="33"/>
      <c r="I7541" s="171"/>
      <c r="J7541" s="33"/>
      <c r="K7541" s="33"/>
    </row>
    <row r="7542" spans="2:11" x14ac:dyDescent="0.2">
      <c r="B7542" s="33"/>
      <c r="C7542" s="171"/>
      <c r="D7542" s="33"/>
      <c r="E7542" s="33"/>
      <c r="F7542" s="33"/>
      <c r="G7542" s="33"/>
      <c r="H7542" s="33"/>
      <c r="I7542" s="171"/>
      <c r="J7542" s="33"/>
      <c r="K7542" s="33"/>
    </row>
    <row r="7543" spans="2:11" x14ac:dyDescent="0.2">
      <c r="B7543" s="33"/>
      <c r="C7543" s="171"/>
      <c r="D7543" s="33"/>
      <c r="E7543" s="33"/>
      <c r="F7543" s="33"/>
      <c r="G7543" s="33"/>
      <c r="H7543" s="33"/>
      <c r="I7543" s="171"/>
      <c r="J7543" s="33"/>
      <c r="K7543" s="33"/>
    </row>
    <row r="7544" spans="2:11" x14ac:dyDescent="0.2">
      <c r="B7544" s="33"/>
      <c r="C7544" s="171"/>
      <c r="D7544" s="33"/>
      <c r="E7544" s="33"/>
      <c r="F7544" s="33"/>
      <c r="G7544" s="33"/>
      <c r="H7544" s="33"/>
      <c r="I7544" s="171"/>
      <c r="J7544" s="33"/>
      <c r="K7544" s="33"/>
    </row>
    <row r="7545" spans="2:11" x14ac:dyDescent="0.2">
      <c r="B7545" s="33"/>
      <c r="C7545" s="171"/>
      <c r="D7545" s="33"/>
      <c r="E7545" s="33"/>
      <c r="F7545" s="33"/>
      <c r="G7545" s="33"/>
      <c r="H7545" s="33"/>
      <c r="I7545" s="171"/>
      <c r="J7545" s="33"/>
      <c r="K7545" s="33"/>
    </row>
    <row r="7546" spans="2:11" x14ac:dyDescent="0.2">
      <c r="B7546" s="33"/>
      <c r="C7546" s="171"/>
      <c r="D7546" s="33"/>
      <c r="E7546" s="33"/>
      <c r="F7546" s="33"/>
      <c r="G7546" s="33"/>
      <c r="H7546" s="33"/>
      <c r="I7546" s="171"/>
      <c r="J7546" s="33"/>
      <c r="K7546" s="33"/>
    </row>
    <row r="7547" spans="2:11" x14ac:dyDescent="0.2">
      <c r="B7547" s="33"/>
      <c r="C7547" s="171"/>
      <c r="D7547" s="33"/>
      <c r="E7547" s="33"/>
      <c r="F7547" s="33"/>
      <c r="G7547" s="33"/>
      <c r="H7547" s="33"/>
      <c r="I7547" s="171"/>
      <c r="J7547" s="33"/>
      <c r="K7547" s="33"/>
    </row>
    <row r="7548" spans="2:11" x14ac:dyDescent="0.2">
      <c r="B7548" s="33"/>
      <c r="C7548" s="171"/>
      <c r="D7548" s="33"/>
      <c r="E7548" s="33"/>
      <c r="F7548" s="33"/>
      <c r="G7548" s="33"/>
      <c r="H7548" s="33"/>
      <c r="I7548" s="171"/>
      <c r="J7548" s="33"/>
      <c r="K7548" s="33"/>
    </row>
    <row r="7549" spans="2:11" x14ac:dyDescent="0.2">
      <c r="B7549" s="33"/>
      <c r="C7549" s="171"/>
      <c r="D7549" s="33"/>
      <c r="E7549" s="33"/>
      <c r="F7549" s="33"/>
      <c r="G7549" s="33"/>
      <c r="H7549" s="33"/>
      <c r="I7549" s="171"/>
      <c r="J7549" s="33"/>
      <c r="K7549" s="33"/>
    </row>
    <row r="7550" spans="2:11" x14ac:dyDescent="0.2">
      <c r="B7550" s="33"/>
      <c r="C7550" s="171"/>
      <c r="D7550" s="33"/>
      <c r="E7550" s="33"/>
      <c r="F7550" s="33"/>
      <c r="G7550" s="33"/>
      <c r="H7550" s="33"/>
      <c r="I7550" s="171"/>
      <c r="J7550" s="33"/>
      <c r="K7550" s="33"/>
    </row>
    <row r="7551" spans="2:11" x14ac:dyDescent="0.2">
      <c r="B7551" s="33"/>
      <c r="C7551" s="171"/>
      <c r="D7551" s="33"/>
      <c r="E7551" s="33"/>
      <c r="F7551" s="33"/>
      <c r="G7551" s="33"/>
      <c r="H7551" s="33"/>
      <c r="I7551" s="171"/>
      <c r="J7551" s="33"/>
      <c r="K7551" s="33"/>
    </row>
    <row r="7552" spans="2:11" x14ac:dyDescent="0.2">
      <c r="B7552" s="33"/>
      <c r="C7552" s="171"/>
      <c r="D7552" s="33"/>
      <c r="E7552" s="33"/>
      <c r="F7552" s="33"/>
      <c r="G7552" s="33"/>
      <c r="H7552" s="33"/>
      <c r="I7552" s="171"/>
      <c r="J7552" s="33"/>
      <c r="K7552" s="33"/>
    </row>
    <row r="7553" spans="2:11" x14ac:dyDescent="0.2">
      <c r="B7553" s="33"/>
      <c r="C7553" s="171"/>
      <c r="D7553" s="33"/>
      <c r="E7553" s="33"/>
      <c r="F7553" s="33"/>
      <c r="G7553" s="33"/>
      <c r="H7553" s="33"/>
      <c r="I7553" s="171"/>
      <c r="J7553" s="33"/>
      <c r="K7553" s="33"/>
    </row>
    <row r="7554" spans="2:11" x14ac:dyDescent="0.2">
      <c r="B7554" s="33"/>
      <c r="C7554" s="171"/>
      <c r="D7554" s="33"/>
      <c r="E7554" s="33"/>
      <c r="F7554" s="33"/>
      <c r="G7554" s="33"/>
      <c r="H7554" s="33"/>
      <c r="I7554" s="171"/>
      <c r="J7554" s="33"/>
      <c r="K7554" s="33"/>
    </row>
    <row r="7555" spans="2:11" x14ac:dyDescent="0.2">
      <c r="B7555" s="33"/>
      <c r="C7555" s="171"/>
      <c r="D7555" s="33"/>
      <c r="E7555" s="33"/>
      <c r="F7555" s="33"/>
      <c r="G7555" s="33"/>
      <c r="H7555" s="33"/>
      <c r="I7555" s="171"/>
      <c r="J7555" s="33"/>
      <c r="K7555" s="33"/>
    </row>
    <row r="7556" spans="2:11" x14ac:dyDescent="0.2">
      <c r="B7556" s="33"/>
      <c r="C7556" s="171"/>
      <c r="D7556" s="33"/>
      <c r="E7556" s="33"/>
      <c r="F7556" s="33"/>
      <c r="G7556" s="33"/>
      <c r="H7556" s="33"/>
      <c r="I7556" s="171"/>
      <c r="J7556" s="33"/>
      <c r="K7556" s="33"/>
    </row>
    <row r="7557" spans="2:11" x14ac:dyDescent="0.2">
      <c r="B7557" s="33"/>
      <c r="C7557" s="171"/>
      <c r="D7557" s="33"/>
      <c r="E7557" s="33"/>
      <c r="F7557" s="33"/>
      <c r="G7557" s="33"/>
      <c r="H7557" s="33"/>
      <c r="I7557" s="171"/>
      <c r="J7557" s="33"/>
      <c r="K7557" s="33"/>
    </row>
    <row r="7558" spans="2:11" x14ac:dyDescent="0.2">
      <c r="B7558" s="33"/>
      <c r="C7558" s="171"/>
      <c r="D7558" s="33"/>
      <c r="E7558" s="33"/>
      <c r="F7558" s="33"/>
      <c r="G7558" s="33"/>
      <c r="H7558" s="33"/>
      <c r="I7558" s="171"/>
      <c r="J7558" s="33"/>
      <c r="K7558" s="33"/>
    </row>
    <row r="7559" spans="2:11" x14ac:dyDescent="0.2">
      <c r="B7559" s="33"/>
      <c r="C7559" s="171"/>
      <c r="D7559" s="33"/>
      <c r="E7559" s="33"/>
      <c r="F7559" s="33"/>
      <c r="G7559" s="33"/>
      <c r="H7559" s="33"/>
      <c r="I7559" s="171"/>
      <c r="J7559" s="33"/>
      <c r="K7559" s="33"/>
    </row>
    <row r="7560" spans="2:11" x14ac:dyDescent="0.2">
      <c r="B7560" s="33"/>
      <c r="C7560" s="171"/>
      <c r="D7560" s="33"/>
      <c r="E7560" s="33"/>
      <c r="F7560" s="33"/>
      <c r="G7560" s="33"/>
      <c r="H7560" s="33"/>
      <c r="I7560" s="171"/>
      <c r="J7560" s="33"/>
      <c r="K7560" s="33"/>
    </row>
    <row r="7561" spans="2:11" x14ac:dyDescent="0.2">
      <c r="B7561" s="33"/>
      <c r="C7561" s="171"/>
      <c r="D7561" s="33"/>
      <c r="E7561" s="33"/>
      <c r="F7561" s="33"/>
      <c r="G7561" s="33"/>
      <c r="H7561" s="33"/>
      <c r="I7561" s="171"/>
      <c r="J7561" s="33"/>
      <c r="K7561" s="33"/>
    </row>
    <row r="7562" spans="2:11" x14ac:dyDescent="0.2">
      <c r="B7562" s="33"/>
      <c r="C7562" s="171"/>
      <c r="D7562" s="33"/>
      <c r="E7562" s="33"/>
      <c r="F7562" s="33"/>
      <c r="G7562" s="33"/>
      <c r="H7562" s="33"/>
      <c r="I7562" s="171"/>
      <c r="J7562" s="33"/>
      <c r="K7562" s="33"/>
    </row>
    <row r="7563" spans="2:11" x14ac:dyDescent="0.2">
      <c r="B7563" s="33"/>
      <c r="C7563" s="171"/>
      <c r="D7563" s="33"/>
      <c r="E7563" s="33"/>
      <c r="F7563" s="33"/>
      <c r="G7563" s="33"/>
      <c r="H7563" s="33"/>
      <c r="I7563" s="171"/>
      <c r="J7563" s="33"/>
      <c r="K7563" s="33"/>
    </row>
    <row r="7564" spans="2:11" x14ac:dyDescent="0.2">
      <c r="B7564" s="33"/>
      <c r="C7564" s="171"/>
      <c r="D7564" s="33"/>
      <c r="E7564" s="33"/>
      <c r="F7564" s="33"/>
      <c r="G7564" s="33"/>
      <c r="H7564" s="33"/>
      <c r="I7564" s="171"/>
      <c r="J7564" s="33"/>
      <c r="K7564" s="33"/>
    </row>
    <row r="7565" spans="2:11" x14ac:dyDescent="0.2">
      <c r="B7565" s="33"/>
      <c r="C7565" s="171"/>
      <c r="D7565" s="33"/>
      <c r="E7565" s="33"/>
      <c r="F7565" s="33"/>
      <c r="G7565" s="33"/>
      <c r="H7565" s="33"/>
      <c r="I7565" s="171"/>
      <c r="J7565" s="33"/>
      <c r="K7565" s="33"/>
    </row>
    <row r="7566" spans="2:11" x14ac:dyDescent="0.2">
      <c r="B7566" s="33"/>
      <c r="C7566" s="171"/>
      <c r="D7566" s="33"/>
      <c r="E7566" s="33"/>
      <c r="F7566" s="33"/>
      <c r="G7566" s="33"/>
      <c r="H7566" s="33"/>
      <c r="I7566" s="171"/>
      <c r="J7566" s="33"/>
      <c r="K7566" s="33"/>
    </row>
    <row r="7567" spans="2:11" x14ac:dyDescent="0.2">
      <c r="B7567" s="33"/>
      <c r="C7567" s="171"/>
      <c r="D7567" s="33"/>
      <c r="E7567" s="33"/>
      <c r="F7567" s="33"/>
      <c r="G7567" s="33"/>
      <c r="H7567" s="33"/>
      <c r="I7567" s="171"/>
      <c r="J7567" s="33"/>
      <c r="K7567" s="33"/>
    </row>
    <row r="7568" spans="2:11" x14ac:dyDescent="0.2">
      <c r="B7568" s="33"/>
      <c r="C7568" s="171"/>
      <c r="D7568" s="33"/>
      <c r="E7568" s="33"/>
      <c r="F7568" s="33"/>
      <c r="G7568" s="33"/>
      <c r="H7568" s="33"/>
      <c r="I7568" s="171"/>
      <c r="J7568" s="33"/>
      <c r="K7568" s="33"/>
    </row>
    <row r="7569" spans="2:11" x14ac:dyDescent="0.2">
      <c r="B7569" s="33"/>
      <c r="C7569" s="171"/>
      <c r="D7569" s="33"/>
      <c r="E7569" s="33"/>
      <c r="F7569" s="33"/>
      <c r="G7569" s="33"/>
      <c r="H7569" s="33"/>
      <c r="I7569" s="171"/>
      <c r="J7569" s="33"/>
      <c r="K7569" s="33"/>
    </row>
    <row r="7570" spans="2:11" x14ac:dyDescent="0.2">
      <c r="B7570" s="33"/>
      <c r="C7570" s="171"/>
      <c r="D7570" s="33"/>
      <c r="E7570" s="33"/>
      <c r="F7570" s="33"/>
      <c r="G7570" s="33"/>
      <c r="H7570" s="33"/>
      <c r="I7570" s="171"/>
      <c r="J7570" s="33"/>
      <c r="K7570" s="33"/>
    </row>
    <row r="7571" spans="2:11" x14ac:dyDescent="0.2">
      <c r="B7571" s="33"/>
      <c r="C7571" s="171"/>
      <c r="D7571" s="33"/>
      <c r="E7571" s="33"/>
      <c r="F7571" s="33"/>
      <c r="G7571" s="33"/>
      <c r="H7571" s="33"/>
      <c r="I7571" s="171"/>
      <c r="J7571" s="33"/>
      <c r="K7571" s="33"/>
    </row>
    <row r="7572" spans="2:11" x14ac:dyDescent="0.2">
      <c r="B7572" s="33"/>
      <c r="C7572" s="171"/>
      <c r="D7572" s="33"/>
      <c r="E7572" s="33"/>
      <c r="F7572" s="33"/>
      <c r="G7572" s="33"/>
      <c r="H7572" s="33"/>
      <c r="I7572" s="171"/>
      <c r="J7572" s="33"/>
      <c r="K7572" s="33"/>
    </row>
    <row r="7573" spans="2:11" x14ac:dyDescent="0.2">
      <c r="B7573" s="33"/>
      <c r="C7573" s="171"/>
      <c r="D7573" s="33"/>
      <c r="E7573" s="33"/>
      <c r="F7573" s="33"/>
      <c r="G7573" s="33"/>
      <c r="H7573" s="33"/>
      <c r="I7573" s="171"/>
      <c r="J7573" s="33"/>
      <c r="K7573" s="33"/>
    </row>
    <row r="7574" spans="2:11" x14ac:dyDescent="0.2">
      <c r="B7574" s="33"/>
      <c r="C7574" s="171"/>
      <c r="D7574" s="33"/>
      <c r="E7574" s="33"/>
      <c r="F7574" s="33"/>
      <c r="G7574" s="33"/>
      <c r="H7574" s="33"/>
      <c r="I7574" s="171"/>
      <c r="J7574" s="33"/>
      <c r="K7574" s="33"/>
    </row>
    <row r="7575" spans="2:11" x14ac:dyDescent="0.2">
      <c r="B7575" s="33"/>
      <c r="C7575" s="171"/>
      <c r="D7575" s="33"/>
      <c r="E7575" s="33"/>
      <c r="F7575" s="33"/>
      <c r="G7575" s="33"/>
      <c r="H7575" s="33"/>
      <c r="I7575" s="171"/>
      <c r="J7575" s="33"/>
      <c r="K7575" s="33"/>
    </row>
    <row r="7576" spans="2:11" x14ac:dyDescent="0.2">
      <c r="B7576" s="33"/>
      <c r="C7576" s="171"/>
      <c r="D7576" s="33"/>
      <c r="E7576" s="33"/>
      <c r="F7576" s="33"/>
      <c r="G7576" s="33"/>
      <c r="H7576" s="33"/>
      <c r="I7576" s="171"/>
      <c r="J7576" s="33"/>
      <c r="K7576" s="33"/>
    </row>
    <row r="7577" spans="2:11" x14ac:dyDescent="0.2">
      <c r="B7577" s="33"/>
      <c r="C7577" s="171"/>
      <c r="D7577" s="33"/>
      <c r="E7577" s="33"/>
      <c r="F7577" s="33"/>
      <c r="G7577" s="33"/>
      <c r="H7577" s="33"/>
      <c r="I7577" s="171"/>
      <c r="J7577" s="33"/>
      <c r="K7577" s="33"/>
    </row>
    <row r="7578" spans="2:11" x14ac:dyDescent="0.2">
      <c r="B7578" s="33"/>
      <c r="C7578" s="171"/>
      <c r="D7578" s="33"/>
      <c r="E7578" s="33"/>
      <c r="F7578" s="33"/>
      <c r="G7578" s="33"/>
      <c r="H7578" s="33"/>
      <c r="I7578" s="171"/>
      <c r="J7578" s="33"/>
      <c r="K7578" s="33"/>
    </row>
    <row r="7579" spans="2:11" x14ac:dyDescent="0.2">
      <c r="B7579" s="33"/>
      <c r="C7579" s="171"/>
      <c r="D7579" s="33"/>
      <c r="E7579" s="33"/>
      <c r="F7579" s="33"/>
      <c r="G7579" s="33"/>
      <c r="H7579" s="33"/>
      <c r="I7579" s="171"/>
      <c r="J7579" s="33"/>
      <c r="K7579" s="33"/>
    </row>
    <row r="7580" spans="2:11" x14ac:dyDescent="0.2">
      <c r="B7580" s="33"/>
      <c r="C7580" s="171"/>
      <c r="D7580" s="33"/>
      <c r="E7580" s="33"/>
      <c r="F7580" s="33"/>
      <c r="G7580" s="33"/>
      <c r="H7580" s="33"/>
      <c r="I7580" s="171"/>
      <c r="J7580" s="33"/>
      <c r="K7580" s="33"/>
    </row>
    <row r="7581" spans="2:11" x14ac:dyDescent="0.2">
      <c r="B7581" s="33"/>
      <c r="C7581" s="171"/>
      <c r="D7581" s="33"/>
      <c r="E7581" s="33"/>
      <c r="F7581" s="33"/>
      <c r="G7581" s="33"/>
      <c r="H7581" s="33"/>
      <c r="I7581" s="171"/>
      <c r="J7581" s="33"/>
      <c r="K7581" s="33"/>
    </row>
    <row r="7582" spans="2:11" x14ac:dyDescent="0.2">
      <c r="B7582" s="33"/>
      <c r="C7582" s="171"/>
      <c r="D7582" s="33"/>
      <c r="E7582" s="33"/>
      <c r="F7582" s="33"/>
      <c r="G7582" s="33"/>
      <c r="H7582" s="33"/>
      <c r="I7582" s="171"/>
      <c r="J7582" s="33"/>
      <c r="K7582" s="33"/>
    </row>
    <row r="7583" spans="2:11" x14ac:dyDescent="0.2">
      <c r="B7583" s="33"/>
      <c r="C7583" s="171"/>
      <c r="D7583" s="33"/>
      <c r="E7583" s="33"/>
      <c r="F7583" s="33"/>
      <c r="G7583" s="33"/>
      <c r="H7583" s="33"/>
      <c r="I7583" s="171"/>
      <c r="J7583" s="33"/>
      <c r="K7583" s="33"/>
    </row>
    <row r="7584" spans="2:11" x14ac:dyDescent="0.2">
      <c r="B7584" s="33"/>
      <c r="C7584" s="171"/>
      <c r="D7584" s="33"/>
      <c r="E7584" s="33"/>
      <c r="F7584" s="33"/>
      <c r="G7584" s="33"/>
      <c r="H7584" s="33"/>
      <c r="I7584" s="171"/>
      <c r="J7584" s="33"/>
      <c r="K7584" s="33"/>
    </row>
    <row r="7585" spans="2:11" x14ac:dyDescent="0.2">
      <c r="B7585" s="33"/>
      <c r="C7585" s="171"/>
      <c r="D7585" s="33"/>
      <c r="E7585" s="33"/>
      <c r="F7585" s="33"/>
      <c r="G7585" s="33"/>
      <c r="H7585" s="33"/>
      <c r="I7585" s="171"/>
      <c r="J7585" s="33"/>
      <c r="K7585" s="33"/>
    </row>
    <row r="7586" spans="2:11" x14ac:dyDescent="0.2">
      <c r="B7586" s="33"/>
      <c r="C7586" s="171"/>
      <c r="D7586" s="33"/>
      <c r="E7586" s="33"/>
      <c r="F7586" s="33"/>
      <c r="G7586" s="33"/>
      <c r="H7586" s="33"/>
      <c r="I7586" s="171"/>
      <c r="J7586" s="33"/>
      <c r="K7586" s="33"/>
    </row>
    <row r="7587" spans="2:11" x14ac:dyDescent="0.2">
      <c r="B7587" s="33"/>
      <c r="C7587" s="171"/>
      <c r="D7587" s="33"/>
      <c r="E7587" s="33"/>
      <c r="F7587" s="33"/>
      <c r="G7587" s="33"/>
      <c r="H7587" s="33"/>
      <c r="I7587" s="171"/>
      <c r="J7587" s="33"/>
      <c r="K7587" s="33"/>
    </row>
    <row r="7588" spans="2:11" x14ac:dyDescent="0.2">
      <c r="B7588" s="33"/>
      <c r="C7588" s="171"/>
      <c r="D7588" s="33"/>
      <c r="E7588" s="33"/>
      <c r="F7588" s="33"/>
      <c r="G7588" s="33"/>
      <c r="H7588" s="33"/>
      <c r="I7588" s="171"/>
      <c r="J7588" s="33"/>
      <c r="K7588" s="33"/>
    </row>
    <row r="7589" spans="2:11" x14ac:dyDescent="0.2">
      <c r="B7589" s="33"/>
      <c r="C7589" s="171"/>
      <c r="D7589" s="33"/>
      <c r="E7589" s="33"/>
      <c r="F7589" s="33"/>
      <c r="G7589" s="33"/>
      <c r="H7589" s="33"/>
      <c r="I7589" s="171"/>
      <c r="J7589" s="33"/>
      <c r="K7589" s="33"/>
    </row>
    <row r="7590" spans="2:11" x14ac:dyDescent="0.2">
      <c r="B7590" s="33"/>
      <c r="C7590" s="171"/>
      <c r="D7590" s="33"/>
      <c r="E7590" s="33"/>
      <c r="F7590" s="33"/>
      <c r="G7590" s="33"/>
      <c r="H7590" s="33"/>
      <c r="I7590" s="171"/>
      <c r="J7590" s="33"/>
      <c r="K7590" s="33"/>
    </row>
    <row r="7591" spans="2:11" x14ac:dyDescent="0.2">
      <c r="B7591" s="33"/>
      <c r="C7591" s="171"/>
      <c r="D7591" s="33"/>
      <c r="E7591" s="33"/>
      <c r="F7591" s="33"/>
      <c r="G7591" s="33"/>
      <c r="H7591" s="33"/>
      <c r="I7591" s="171"/>
      <c r="J7591" s="33"/>
      <c r="K7591" s="33"/>
    </row>
    <row r="7592" spans="2:11" x14ac:dyDescent="0.2">
      <c r="B7592" s="33"/>
      <c r="C7592" s="171"/>
      <c r="D7592" s="33"/>
      <c r="E7592" s="33"/>
      <c r="F7592" s="33"/>
      <c r="G7592" s="33"/>
      <c r="H7592" s="33"/>
      <c r="I7592" s="171"/>
      <c r="J7592" s="33"/>
      <c r="K7592" s="33"/>
    </row>
    <row r="7593" spans="2:11" x14ac:dyDescent="0.2">
      <c r="B7593" s="33"/>
      <c r="C7593" s="171"/>
      <c r="D7593" s="33"/>
      <c r="E7593" s="33"/>
      <c r="F7593" s="33"/>
      <c r="G7593" s="33"/>
      <c r="H7593" s="33"/>
      <c r="I7593" s="171"/>
      <c r="J7593" s="33"/>
      <c r="K7593" s="33"/>
    </row>
    <row r="7594" spans="2:11" x14ac:dyDescent="0.2">
      <c r="B7594" s="33"/>
      <c r="C7594" s="171"/>
      <c r="D7594" s="33"/>
      <c r="E7594" s="33"/>
      <c r="F7594" s="33"/>
      <c r="G7594" s="33"/>
      <c r="H7594" s="33"/>
      <c r="I7594" s="171"/>
      <c r="J7594" s="33"/>
      <c r="K7594" s="33"/>
    </row>
    <row r="7595" spans="2:11" x14ac:dyDescent="0.2">
      <c r="B7595" s="33"/>
      <c r="C7595" s="171"/>
      <c r="D7595" s="33"/>
      <c r="E7595" s="33"/>
      <c r="F7595" s="33"/>
      <c r="G7595" s="33"/>
      <c r="H7595" s="33"/>
      <c r="I7595" s="171"/>
      <c r="J7595" s="33"/>
      <c r="K7595" s="33"/>
    </row>
    <row r="7596" spans="2:11" x14ac:dyDescent="0.2">
      <c r="B7596" s="33"/>
      <c r="C7596" s="171"/>
      <c r="D7596" s="33"/>
      <c r="E7596" s="33"/>
      <c r="F7596" s="33"/>
      <c r="G7596" s="33"/>
      <c r="H7596" s="33"/>
      <c r="I7596" s="171"/>
      <c r="J7596" s="33"/>
      <c r="K7596" s="33"/>
    </row>
    <row r="7597" spans="2:11" x14ac:dyDescent="0.2">
      <c r="B7597" s="33"/>
      <c r="C7597" s="171"/>
      <c r="D7597" s="33"/>
      <c r="E7597" s="33"/>
      <c r="F7597" s="33"/>
      <c r="G7597" s="33"/>
      <c r="H7597" s="33"/>
      <c r="I7597" s="171"/>
      <c r="J7597" s="33"/>
      <c r="K7597" s="33"/>
    </row>
    <row r="7598" spans="2:11" x14ac:dyDescent="0.2">
      <c r="B7598" s="33"/>
      <c r="C7598" s="171"/>
      <c r="D7598" s="33"/>
      <c r="E7598" s="33"/>
      <c r="F7598" s="33"/>
      <c r="G7598" s="33"/>
      <c r="H7598" s="33"/>
      <c r="I7598" s="171"/>
      <c r="J7598" s="33"/>
      <c r="K7598" s="33"/>
    </row>
    <row r="7599" spans="2:11" x14ac:dyDescent="0.2">
      <c r="B7599" s="33"/>
      <c r="C7599" s="171"/>
      <c r="D7599" s="33"/>
      <c r="E7599" s="33"/>
      <c r="F7599" s="33"/>
      <c r="G7599" s="33"/>
      <c r="H7599" s="33"/>
      <c r="I7599" s="171"/>
      <c r="J7599" s="33"/>
      <c r="K7599" s="33"/>
    </row>
    <row r="7600" spans="2:11" x14ac:dyDescent="0.2">
      <c r="B7600" s="33"/>
      <c r="C7600" s="171"/>
      <c r="D7600" s="33"/>
      <c r="E7600" s="33"/>
      <c r="F7600" s="33"/>
      <c r="G7600" s="33"/>
      <c r="H7600" s="33"/>
      <c r="I7600" s="171"/>
      <c r="J7600" s="33"/>
      <c r="K7600" s="33"/>
    </row>
    <row r="7601" spans="2:11" x14ac:dyDescent="0.2">
      <c r="B7601" s="33"/>
      <c r="C7601" s="171"/>
      <c r="D7601" s="33"/>
      <c r="E7601" s="33"/>
      <c r="F7601" s="33"/>
      <c r="G7601" s="33"/>
      <c r="H7601" s="33"/>
      <c r="I7601" s="171"/>
      <c r="J7601" s="33"/>
      <c r="K7601" s="33"/>
    </row>
    <row r="7602" spans="2:11" x14ac:dyDescent="0.2">
      <c r="B7602" s="33"/>
      <c r="C7602" s="171"/>
      <c r="D7602" s="33"/>
      <c r="E7602" s="33"/>
      <c r="F7602" s="33"/>
      <c r="G7602" s="33"/>
      <c r="H7602" s="33"/>
      <c r="I7602" s="171"/>
      <c r="J7602" s="33"/>
      <c r="K7602" s="33"/>
    </row>
    <row r="7603" spans="2:11" x14ac:dyDescent="0.2">
      <c r="B7603" s="33"/>
      <c r="C7603" s="171"/>
      <c r="D7603" s="33"/>
      <c r="E7603" s="33"/>
      <c r="F7603" s="33"/>
      <c r="G7603" s="33"/>
      <c r="H7603" s="33"/>
      <c r="I7603" s="171"/>
      <c r="J7603" s="33"/>
      <c r="K7603" s="33"/>
    </row>
    <row r="7604" spans="2:11" x14ac:dyDescent="0.2">
      <c r="B7604" s="33"/>
      <c r="C7604" s="171"/>
      <c r="D7604" s="33"/>
      <c r="E7604" s="33"/>
      <c r="F7604" s="33"/>
      <c r="G7604" s="33"/>
      <c r="H7604" s="33"/>
      <c r="I7604" s="171"/>
      <c r="J7604" s="33"/>
      <c r="K7604" s="33"/>
    </row>
    <row r="7605" spans="2:11" x14ac:dyDescent="0.2">
      <c r="B7605" s="33"/>
      <c r="C7605" s="171"/>
      <c r="D7605" s="33"/>
      <c r="E7605" s="33"/>
      <c r="F7605" s="33"/>
      <c r="G7605" s="33"/>
      <c r="H7605" s="33"/>
      <c r="I7605" s="171"/>
      <c r="J7605" s="33"/>
      <c r="K7605" s="33"/>
    </row>
    <row r="7606" spans="2:11" x14ac:dyDescent="0.2">
      <c r="B7606" s="33"/>
      <c r="C7606" s="171"/>
      <c r="D7606" s="33"/>
      <c r="E7606" s="33"/>
      <c r="F7606" s="33"/>
      <c r="G7606" s="33"/>
      <c r="H7606" s="33"/>
      <c r="I7606" s="171"/>
      <c r="J7606" s="33"/>
      <c r="K7606" s="33"/>
    </row>
    <row r="7607" spans="2:11" x14ac:dyDescent="0.2">
      <c r="B7607" s="33"/>
      <c r="C7607" s="171"/>
      <c r="D7607" s="33"/>
      <c r="E7607" s="33"/>
      <c r="F7607" s="33"/>
      <c r="G7607" s="33"/>
      <c r="H7607" s="33"/>
      <c r="I7607" s="171"/>
      <c r="J7607" s="33"/>
      <c r="K7607" s="33"/>
    </row>
    <row r="7608" spans="2:11" x14ac:dyDescent="0.2">
      <c r="B7608" s="33"/>
      <c r="C7608" s="171"/>
      <c r="D7608" s="33"/>
      <c r="E7608" s="33"/>
      <c r="F7608" s="33"/>
      <c r="G7608" s="33"/>
      <c r="H7608" s="33"/>
      <c r="I7608" s="171"/>
      <c r="J7608" s="33"/>
      <c r="K7608" s="33"/>
    </row>
    <row r="7609" spans="2:11" x14ac:dyDescent="0.2">
      <c r="B7609" s="33"/>
      <c r="C7609" s="171"/>
      <c r="D7609" s="33"/>
      <c r="E7609" s="33"/>
      <c r="F7609" s="33"/>
      <c r="G7609" s="33"/>
      <c r="H7609" s="33"/>
      <c r="I7609" s="171"/>
      <c r="J7609" s="33"/>
      <c r="K7609" s="33"/>
    </row>
    <row r="7610" spans="2:11" x14ac:dyDescent="0.2">
      <c r="B7610" s="33"/>
      <c r="C7610" s="171"/>
      <c r="D7610" s="33"/>
      <c r="E7610" s="33"/>
      <c r="F7610" s="33"/>
      <c r="G7610" s="33"/>
      <c r="H7610" s="33"/>
      <c r="I7610" s="171"/>
      <c r="J7610" s="33"/>
      <c r="K7610" s="33"/>
    </row>
    <row r="7611" spans="2:11" x14ac:dyDescent="0.2">
      <c r="B7611" s="33"/>
      <c r="C7611" s="171"/>
      <c r="D7611" s="33"/>
      <c r="E7611" s="33"/>
      <c r="F7611" s="33"/>
      <c r="G7611" s="33"/>
      <c r="H7611" s="33"/>
      <c r="I7611" s="171"/>
      <c r="J7611" s="33"/>
      <c r="K7611" s="33"/>
    </row>
    <row r="7612" spans="2:11" x14ac:dyDescent="0.2">
      <c r="B7612" s="33"/>
      <c r="C7612" s="171"/>
      <c r="D7612" s="33"/>
      <c r="E7612" s="33"/>
      <c r="F7612" s="33"/>
      <c r="G7612" s="33"/>
      <c r="H7612" s="33"/>
      <c r="I7612" s="171"/>
      <c r="J7612" s="33"/>
      <c r="K7612" s="33"/>
    </row>
    <row r="7613" spans="2:11" x14ac:dyDescent="0.2">
      <c r="B7613" s="33"/>
      <c r="C7613" s="171"/>
      <c r="D7613" s="33"/>
      <c r="E7613" s="33"/>
      <c r="F7613" s="33"/>
      <c r="G7613" s="33"/>
      <c r="H7613" s="33"/>
      <c r="I7613" s="171"/>
      <c r="J7613" s="33"/>
      <c r="K7613" s="33"/>
    </row>
    <row r="7614" spans="2:11" x14ac:dyDescent="0.2">
      <c r="B7614" s="33"/>
      <c r="C7614" s="171"/>
      <c r="D7614" s="33"/>
      <c r="E7614" s="33"/>
      <c r="F7614" s="33"/>
      <c r="G7614" s="33"/>
      <c r="H7614" s="33"/>
      <c r="I7614" s="171"/>
      <c r="J7614" s="33"/>
      <c r="K7614" s="33"/>
    </row>
    <row r="7615" spans="2:11" x14ac:dyDescent="0.2">
      <c r="B7615" s="33"/>
      <c r="C7615" s="171"/>
      <c r="D7615" s="33"/>
      <c r="E7615" s="33"/>
      <c r="F7615" s="33"/>
      <c r="G7615" s="33"/>
      <c r="H7615" s="33"/>
      <c r="I7615" s="171"/>
      <c r="J7615" s="33"/>
      <c r="K7615" s="33"/>
    </row>
    <row r="7616" spans="2:11" x14ac:dyDescent="0.2">
      <c r="B7616" s="33"/>
      <c r="C7616" s="171"/>
      <c r="D7616" s="33"/>
      <c r="E7616" s="33"/>
      <c r="F7616" s="33"/>
      <c r="G7616" s="33"/>
      <c r="H7616" s="33"/>
      <c r="I7616" s="171"/>
      <c r="J7616" s="33"/>
      <c r="K7616" s="33"/>
    </row>
    <row r="7617" spans="2:11" x14ac:dyDescent="0.2">
      <c r="B7617" s="33"/>
      <c r="C7617" s="171"/>
      <c r="D7617" s="33"/>
      <c r="E7617" s="33"/>
      <c r="F7617" s="33"/>
      <c r="G7617" s="33"/>
      <c r="H7617" s="33"/>
      <c r="I7617" s="171"/>
      <c r="J7617" s="33"/>
      <c r="K7617" s="33"/>
    </row>
    <row r="7618" spans="2:11" x14ac:dyDescent="0.2">
      <c r="B7618" s="33"/>
      <c r="C7618" s="171"/>
      <c r="D7618" s="33"/>
      <c r="E7618" s="33"/>
      <c r="F7618" s="33"/>
      <c r="G7618" s="33"/>
      <c r="H7618" s="33"/>
      <c r="I7618" s="171"/>
      <c r="J7618" s="33"/>
      <c r="K7618" s="33"/>
    </row>
    <row r="7619" spans="2:11" x14ac:dyDescent="0.2">
      <c r="B7619" s="33"/>
      <c r="C7619" s="171"/>
      <c r="D7619" s="33"/>
      <c r="E7619" s="33"/>
      <c r="F7619" s="33"/>
      <c r="G7619" s="33"/>
      <c r="H7619" s="33"/>
      <c r="I7619" s="171"/>
      <c r="J7619" s="33"/>
      <c r="K7619" s="33"/>
    </row>
    <row r="7620" spans="2:11" x14ac:dyDescent="0.2">
      <c r="B7620" s="33"/>
      <c r="C7620" s="171"/>
      <c r="D7620" s="33"/>
      <c r="E7620" s="33"/>
      <c r="F7620" s="33"/>
      <c r="G7620" s="33"/>
      <c r="H7620" s="33"/>
      <c r="I7620" s="171"/>
      <c r="J7620" s="33"/>
      <c r="K7620" s="33"/>
    </row>
    <row r="7621" spans="2:11" x14ac:dyDescent="0.2">
      <c r="B7621" s="33"/>
      <c r="C7621" s="171"/>
      <c r="D7621" s="33"/>
      <c r="E7621" s="33"/>
      <c r="F7621" s="33"/>
      <c r="G7621" s="33"/>
      <c r="H7621" s="33"/>
      <c r="I7621" s="171"/>
      <c r="J7621" s="33"/>
      <c r="K7621" s="33"/>
    </row>
    <row r="7622" spans="2:11" x14ac:dyDescent="0.2">
      <c r="B7622" s="33"/>
      <c r="C7622" s="171"/>
      <c r="D7622" s="33"/>
      <c r="E7622" s="33"/>
      <c r="F7622" s="33"/>
      <c r="G7622" s="33"/>
      <c r="H7622" s="33"/>
      <c r="I7622" s="171"/>
      <c r="J7622" s="33"/>
      <c r="K7622" s="33"/>
    </row>
    <row r="7623" spans="2:11" x14ac:dyDescent="0.2">
      <c r="B7623" s="33"/>
      <c r="C7623" s="171"/>
      <c r="D7623" s="33"/>
      <c r="E7623" s="33"/>
      <c r="F7623" s="33"/>
      <c r="G7623" s="33"/>
      <c r="H7623" s="33"/>
      <c r="I7623" s="171"/>
      <c r="J7623" s="33"/>
      <c r="K7623" s="33"/>
    </row>
    <row r="7624" spans="2:11" x14ac:dyDescent="0.2">
      <c r="B7624" s="33"/>
      <c r="C7624" s="171"/>
      <c r="D7624" s="33"/>
      <c r="E7624" s="33"/>
      <c r="F7624" s="33"/>
      <c r="G7624" s="33"/>
      <c r="H7624" s="33"/>
      <c r="I7624" s="171"/>
      <c r="J7624" s="33"/>
      <c r="K7624" s="33"/>
    </row>
    <row r="7625" spans="2:11" x14ac:dyDescent="0.2">
      <c r="B7625" s="33"/>
      <c r="C7625" s="171"/>
      <c r="D7625" s="33"/>
      <c r="E7625" s="33"/>
      <c r="F7625" s="33"/>
      <c r="G7625" s="33"/>
      <c r="H7625" s="33"/>
      <c r="I7625" s="171"/>
      <c r="J7625" s="33"/>
      <c r="K7625" s="33"/>
    </row>
    <row r="7626" spans="2:11" x14ac:dyDescent="0.2">
      <c r="B7626" s="33"/>
      <c r="C7626" s="171"/>
      <c r="D7626" s="33"/>
      <c r="E7626" s="33"/>
      <c r="F7626" s="33"/>
      <c r="G7626" s="33"/>
      <c r="H7626" s="33"/>
      <c r="I7626" s="171"/>
      <c r="J7626" s="33"/>
      <c r="K7626" s="33"/>
    </row>
    <row r="7627" spans="2:11" x14ac:dyDescent="0.2">
      <c r="B7627" s="33"/>
      <c r="C7627" s="171"/>
      <c r="D7627" s="33"/>
      <c r="E7627" s="33"/>
      <c r="F7627" s="33"/>
      <c r="G7627" s="33"/>
      <c r="H7627" s="33"/>
      <c r="I7627" s="171"/>
      <c r="J7627" s="33"/>
      <c r="K7627" s="33"/>
    </row>
    <row r="7628" spans="2:11" x14ac:dyDescent="0.2">
      <c r="B7628" s="33"/>
      <c r="C7628" s="171"/>
      <c r="D7628" s="33"/>
      <c r="E7628" s="33"/>
      <c r="F7628" s="33"/>
      <c r="G7628" s="33"/>
      <c r="H7628" s="33"/>
      <c r="I7628" s="171"/>
      <c r="J7628" s="33"/>
      <c r="K7628" s="33"/>
    </row>
    <row r="7629" spans="2:11" x14ac:dyDescent="0.2">
      <c r="B7629" s="33"/>
      <c r="C7629" s="171"/>
      <c r="D7629" s="33"/>
      <c r="E7629" s="33"/>
      <c r="F7629" s="33"/>
      <c r="G7629" s="33"/>
      <c r="H7629" s="33"/>
      <c r="I7629" s="171"/>
      <c r="J7629" s="33"/>
      <c r="K7629" s="33"/>
    </row>
    <row r="7630" spans="2:11" x14ac:dyDescent="0.2">
      <c r="B7630" s="33"/>
      <c r="C7630" s="171"/>
      <c r="D7630" s="33"/>
      <c r="E7630" s="33"/>
      <c r="F7630" s="33"/>
      <c r="G7630" s="33"/>
      <c r="H7630" s="33"/>
      <c r="I7630" s="171"/>
      <c r="J7630" s="33"/>
      <c r="K7630" s="33"/>
    </row>
    <row r="7631" spans="2:11" x14ac:dyDescent="0.2">
      <c r="B7631" s="33"/>
      <c r="C7631" s="171"/>
      <c r="D7631" s="33"/>
      <c r="E7631" s="33"/>
      <c r="F7631" s="33"/>
      <c r="G7631" s="33"/>
      <c r="H7631" s="33"/>
      <c r="I7631" s="171"/>
      <c r="J7631" s="33"/>
      <c r="K7631" s="33"/>
    </row>
    <row r="7632" spans="2:11" x14ac:dyDescent="0.2">
      <c r="B7632" s="33"/>
      <c r="C7632" s="171"/>
      <c r="D7632" s="33"/>
      <c r="E7632" s="33"/>
      <c r="F7632" s="33"/>
      <c r="G7632" s="33"/>
      <c r="H7632" s="33"/>
      <c r="I7632" s="171"/>
      <c r="J7632" s="33"/>
      <c r="K7632" s="33"/>
    </row>
    <row r="7633" spans="2:11" x14ac:dyDescent="0.2">
      <c r="B7633" s="33"/>
      <c r="C7633" s="171"/>
      <c r="D7633" s="33"/>
      <c r="E7633" s="33"/>
      <c r="F7633" s="33"/>
      <c r="G7633" s="33"/>
      <c r="H7633" s="33"/>
      <c r="I7633" s="171"/>
      <c r="J7633" s="33"/>
      <c r="K7633" s="33"/>
    </row>
    <row r="7634" spans="2:11" x14ac:dyDescent="0.2">
      <c r="B7634" s="33"/>
      <c r="C7634" s="171"/>
      <c r="D7634" s="33"/>
      <c r="E7634" s="33"/>
      <c r="F7634" s="33"/>
      <c r="G7634" s="33"/>
      <c r="H7634" s="33"/>
      <c r="I7634" s="171"/>
      <c r="J7634" s="33"/>
      <c r="K7634" s="33"/>
    </row>
    <row r="7635" spans="2:11" x14ac:dyDescent="0.2">
      <c r="B7635" s="33"/>
      <c r="C7635" s="171"/>
      <c r="D7635" s="33"/>
      <c r="E7635" s="33"/>
      <c r="F7635" s="33"/>
      <c r="G7635" s="33"/>
      <c r="H7635" s="33"/>
      <c r="I7635" s="171"/>
      <c r="J7635" s="33"/>
      <c r="K7635" s="33"/>
    </row>
    <row r="7636" spans="2:11" x14ac:dyDescent="0.2">
      <c r="B7636" s="33"/>
      <c r="C7636" s="171"/>
      <c r="D7636" s="33"/>
      <c r="E7636" s="33"/>
      <c r="F7636" s="33"/>
      <c r="G7636" s="33"/>
      <c r="H7636" s="33"/>
      <c r="I7636" s="171"/>
      <c r="J7636" s="33"/>
      <c r="K7636" s="33"/>
    </row>
    <row r="7637" spans="2:11" x14ac:dyDescent="0.2">
      <c r="B7637" s="33"/>
      <c r="C7637" s="171"/>
      <c r="D7637" s="33"/>
      <c r="E7637" s="33"/>
      <c r="F7637" s="33"/>
      <c r="G7637" s="33"/>
      <c r="H7637" s="33"/>
      <c r="I7637" s="171"/>
      <c r="J7637" s="33"/>
      <c r="K7637" s="33"/>
    </row>
    <row r="7638" spans="2:11" x14ac:dyDescent="0.2">
      <c r="B7638" s="33"/>
      <c r="C7638" s="171"/>
      <c r="D7638" s="33"/>
      <c r="E7638" s="33"/>
      <c r="F7638" s="33"/>
      <c r="G7638" s="33"/>
      <c r="H7638" s="33"/>
      <c r="I7638" s="171"/>
      <c r="J7638" s="33"/>
      <c r="K7638" s="33"/>
    </row>
    <row r="7639" spans="2:11" x14ac:dyDescent="0.2">
      <c r="B7639" s="33"/>
      <c r="C7639" s="171"/>
      <c r="D7639" s="33"/>
      <c r="E7639" s="33"/>
      <c r="F7639" s="33"/>
      <c r="G7639" s="33"/>
      <c r="H7639" s="33"/>
      <c r="I7639" s="171"/>
      <c r="J7639" s="33"/>
      <c r="K7639" s="33"/>
    </row>
    <row r="7640" spans="2:11" x14ac:dyDescent="0.2">
      <c r="B7640" s="33"/>
      <c r="C7640" s="171"/>
      <c r="D7640" s="33"/>
      <c r="E7640" s="33"/>
      <c r="F7640" s="33"/>
      <c r="G7640" s="33"/>
      <c r="H7640" s="33"/>
      <c r="I7640" s="171"/>
      <c r="J7640" s="33"/>
      <c r="K7640" s="33"/>
    </row>
    <row r="7641" spans="2:11" x14ac:dyDescent="0.2">
      <c r="B7641" s="33"/>
      <c r="C7641" s="171"/>
      <c r="D7641" s="33"/>
      <c r="E7641" s="33"/>
      <c r="F7641" s="33"/>
      <c r="G7641" s="33"/>
      <c r="H7641" s="33"/>
      <c r="I7641" s="171"/>
      <c r="J7641" s="33"/>
      <c r="K7641" s="33"/>
    </row>
    <row r="7642" spans="2:11" x14ac:dyDescent="0.2">
      <c r="B7642" s="33"/>
      <c r="C7642" s="171"/>
      <c r="D7642" s="33"/>
      <c r="E7642" s="33"/>
      <c r="F7642" s="33"/>
      <c r="G7642" s="33"/>
      <c r="H7642" s="33"/>
      <c r="I7642" s="171"/>
      <c r="J7642" s="33"/>
      <c r="K7642" s="33"/>
    </row>
    <row r="7643" spans="2:11" x14ac:dyDescent="0.2">
      <c r="B7643" s="33"/>
      <c r="C7643" s="171"/>
      <c r="D7643" s="33"/>
      <c r="E7643" s="33"/>
      <c r="F7643" s="33"/>
      <c r="G7643" s="33"/>
      <c r="H7643" s="33"/>
      <c r="I7643" s="171"/>
      <c r="J7643" s="33"/>
      <c r="K7643" s="33"/>
    </row>
    <row r="7644" spans="2:11" x14ac:dyDescent="0.2">
      <c r="B7644" s="33"/>
      <c r="C7644" s="171"/>
      <c r="D7644" s="33"/>
      <c r="E7644" s="33"/>
      <c r="F7644" s="33"/>
      <c r="G7644" s="33"/>
      <c r="H7644" s="33"/>
      <c r="I7644" s="171"/>
      <c r="J7644" s="33"/>
      <c r="K7644" s="33"/>
    </row>
    <row r="7645" spans="2:11" x14ac:dyDescent="0.2">
      <c r="B7645" s="33"/>
      <c r="C7645" s="171"/>
      <c r="D7645" s="33"/>
      <c r="E7645" s="33"/>
      <c r="F7645" s="33"/>
      <c r="G7645" s="33"/>
      <c r="H7645" s="33"/>
      <c r="I7645" s="171"/>
      <c r="J7645" s="33"/>
      <c r="K7645" s="33"/>
    </row>
    <row r="7646" spans="2:11" x14ac:dyDescent="0.2">
      <c r="B7646" s="33"/>
      <c r="C7646" s="171"/>
      <c r="D7646" s="33"/>
      <c r="E7646" s="33"/>
      <c r="F7646" s="33"/>
      <c r="G7646" s="33"/>
      <c r="H7646" s="33"/>
      <c r="I7646" s="171"/>
      <c r="J7646" s="33"/>
      <c r="K7646" s="33"/>
    </row>
    <row r="7647" spans="2:11" x14ac:dyDescent="0.2">
      <c r="B7647" s="33"/>
      <c r="C7647" s="171"/>
      <c r="D7647" s="33"/>
      <c r="E7647" s="33"/>
      <c r="F7647" s="33"/>
      <c r="G7647" s="33"/>
      <c r="H7647" s="33"/>
      <c r="I7647" s="171"/>
      <c r="J7647" s="33"/>
      <c r="K7647" s="33"/>
    </row>
    <row r="7648" spans="2:11" x14ac:dyDescent="0.2">
      <c r="B7648" s="33"/>
      <c r="C7648" s="171"/>
      <c r="D7648" s="33"/>
      <c r="E7648" s="33"/>
      <c r="F7648" s="33"/>
      <c r="G7648" s="33"/>
      <c r="H7648" s="33"/>
      <c r="I7648" s="171"/>
      <c r="J7648" s="33"/>
      <c r="K7648" s="33"/>
    </row>
    <row r="7649" spans="2:11" x14ac:dyDescent="0.2">
      <c r="B7649" s="33"/>
      <c r="C7649" s="171"/>
      <c r="D7649" s="33"/>
      <c r="E7649" s="33"/>
      <c r="F7649" s="33"/>
      <c r="G7649" s="33"/>
      <c r="H7649" s="33"/>
      <c r="I7649" s="171"/>
      <c r="J7649" s="33"/>
      <c r="K7649" s="33"/>
    </row>
    <row r="7650" spans="2:11" x14ac:dyDescent="0.2">
      <c r="B7650" s="33"/>
      <c r="C7650" s="171"/>
      <c r="D7650" s="33"/>
      <c r="E7650" s="33"/>
      <c r="F7650" s="33"/>
      <c r="G7650" s="33"/>
      <c r="H7650" s="33"/>
      <c r="I7650" s="171"/>
      <c r="J7650" s="33"/>
      <c r="K7650" s="33"/>
    </row>
    <row r="7651" spans="2:11" x14ac:dyDescent="0.2">
      <c r="B7651" s="33"/>
      <c r="C7651" s="171"/>
      <c r="D7651" s="33"/>
      <c r="E7651" s="33"/>
      <c r="F7651" s="33"/>
      <c r="G7651" s="33"/>
      <c r="H7651" s="33"/>
      <c r="I7651" s="171"/>
      <c r="J7651" s="33"/>
      <c r="K7651" s="33"/>
    </row>
    <row r="7652" spans="2:11" x14ac:dyDescent="0.2">
      <c r="B7652" s="33"/>
      <c r="C7652" s="171"/>
      <c r="D7652" s="33"/>
      <c r="E7652" s="33"/>
      <c r="F7652" s="33"/>
      <c r="G7652" s="33"/>
      <c r="H7652" s="33"/>
      <c r="I7652" s="171"/>
      <c r="J7652" s="33"/>
      <c r="K7652" s="33"/>
    </row>
    <row r="7653" spans="2:11" x14ac:dyDescent="0.2">
      <c r="B7653" s="33"/>
      <c r="C7653" s="171"/>
      <c r="D7653" s="33"/>
      <c r="E7653" s="33"/>
      <c r="F7653" s="33"/>
      <c r="G7653" s="33"/>
      <c r="H7653" s="33"/>
      <c r="I7653" s="171"/>
      <c r="J7653" s="33"/>
      <c r="K7653" s="33"/>
    </row>
    <row r="7654" spans="2:11" x14ac:dyDescent="0.2">
      <c r="B7654" s="33"/>
      <c r="C7654" s="171"/>
      <c r="D7654" s="33"/>
      <c r="E7654" s="33"/>
      <c r="F7654" s="33"/>
      <c r="G7654" s="33"/>
      <c r="H7654" s="33"/>
      <c r="I7654" s="171"/>
      <c r="J7654" s="33"/>
      <c r="K7654" s="33"/>
    </row>
    <row r="7655" spans="2:11" x14ac:dyDescent="0.2">
      <c r="B7655" s="33"/>
      <c r="C7655" s="171"/>
      <c r="D7655" s="33"/>
      <c r="E7655" s="33"/>
      <c r="F7655" s="33"/>
      <c r="G7655" s="33"/>
      <c r="H7655" s="33"/>
      <c r="I7655" s="171"/>
      <c r="J7655" s="33"/>
      <c r="K7655" s="33"/>
    </row>
    <row r="7656" spans="2:11" x14ac:dyDescent="0.2">
      <c r="B7656" s="33"/>
      <c r="C7656" s="171"/>
      <c r="D7656" s="33"/>
      <c r="E7656" s="33"/>
      <c r="F7656" s="33"/>
      <c r="G7656" s="33"/>
      <c r="H7656" s="33"/>
      <c r="I7656" s="171"/>
      <c r="J7656" s="33"/>
      <c r="K7656" s="33"/>
    </row>
    <row r="7657" spans="2:11" x14ac:dyDescent="0.2">
      <c r="B7657" s="33"/>
      <c r="C7657" s="171"/>
      <c r="D7657" s="33"/>
      <c r="E7657" s="33"/>
      <c r="F7657" s="33"/>
      <c r="G7657" s="33"/>
      <c r="H7657" s="33"/>
      <c r="I7657" s="171"/>
      <c r="J7657" s="33"/>
      <c r="K7657" s="33"/>
    </row>
    <row r="7658" spans="2:11" x14ac:dyDescent="0.2">
      <c r="B7658" s="33"/>
      <c r="C7658" s="171"/>
      <c r="D7658" s="33"/>
      <c r="E7658" s="33"/>
      <c r="F7658" s="33"/>
      <c r="G7658" s="33"/>
      <c r="H7658" s="33"/>
      <c r="I7658" s="171"/>
      <c r="J7658" s="33"/>
      <c r="K7658" s="33"/>
    </row>
    <row r="7659" spans="2:11" x14ac:dyDescent="0.2">
      <c r="B7659" s="33"/>
      <c r="C7659" s="171"/>
      <c r="D7659" s="33"/>
      <c r="E7659" s="33"/>
      <c r="F7659" s="33"/>
      <c r="G7659" s="33"/>
      <c r="H7659" s="33"/>
      <c r="I7659" s="171"/>
      <c r="J7659" s="33"/>
      <c r="K7659" s="33"/>
    </row>
    <row r="7660" spans="2:11" x14ac:dyDescent="0.2">
      <c r="B7660" s="33"/>
      <c r="C7660" s="171"/>
      <c r="D7660" s="33"/>
      <c r="E7660" s="33"/>
      <c r="F7660" s="33"/>
      <c r="G7660" s="33"/>
      <c r="H7660" s="33"/>
      <c r="I7660" s="171"/>
      <c r="J7660" s="33"/>
      <c r="K7660" s="33"/>
    </row>
    <row r="7661" spans="2:11" x14ac:dyDescent="0.2">
      <c r="B7661" s="33"/>
      <c r="C7661" s="171"/>
      <c r="D7661" s="33"/>
      <c r="E7661" s="33"/>
      <c r="F7661" s="33"/>
      <c r="G7661" s="33"/>
      <c r="H7661" s="33"/>
      <c r="I7661" s="171"/>
      <c r="J7661" s="33"/>
      <c r="K7661" s="33"/>
    </row>
    <row r="7662" spans="2:11" x14ac:dyDescent="0.2">
      <c r="B7662" s="33"/>
      <c r="C7662" s="171"/>
      <c r="D7662" s="33"/>
      <c r="E7662" s="33"/>
      <c r="F7662" s="33"/>
      <c r="G7662" s="33"/>
      <c r="H7662" s="33"/>
      <c r="I7662" s="171"/>
      <c r="J7662" s="33"/>
      <c r="K7662" s="33"/>
    </row>
    <row r="7663" spans="2:11" x14ac:dyDescent="0.2">
      <c r="B7663" s="33"/>
      <c r="C7663" s="171"/>
      <c r="D7663" s="33"/>
      <c r="E7663" s="33"/>
      <c r="F7663" s="33"/>
      <c r="G7663" s="33"/>
      <c r="H7663" s="33"/>
      <c r="I7663" s="171"/>
      <c r="J7663" s="33"/>
      <c r="K7663" s="33"/>
    </row>
    <row r="7664" spans="2:11" x14ac:dyDescent="0.2">
      <c r="B7664" s="33"/>
      <c r="C7664" s="171"/>
      <c r="D7664" s="33"/>
      <c r="E7664" s="33"/>
      <c r="F7664" s="33"/>
      <c r="G7664" s="33"/>
      <c r="H7664" s="33"/>
      <c r="I7664" s="171"/>
      <c r="J7664" s="33"/>
      <c r="K7664" s="33"/>
    </row>
    <row r="7665" spans="2:11" x14ac:dyDescent="0.2">
      <c r="B7665" s="33"/>
      <c r="C7665" s="171"/>
      <c r="D7665" s="33"/>
      <c r="E7665" s="33"/>
      <c r="F7665" s="33"/>
      <c r="G7665" s="33"/>
      <c r="H7665" s="33"/>
      <c r="I7665" s="171"/>
      <c r="J7665" s="33"/>
      <c r="K7665" s="33"/>
    </row>
    <row r="7666" spans="2:11" x14ac:dyDescent="0.2">
      <c r="B7666" s="33"/>
      <c r="C7666" s="171"/>
      <c r="D7666" s="33"/>
      <c r="E7666" s="33"/>
      <c r="F7666" s="33"/>
      <c r="G7666" s="33"/>
      <c r="H7666" s="33"/>
      <c r="I7666" s="171"/>
      <c r="J7666" s="33"/>
      <c r="K7666" s="33"/>
    </row>
    <row r="7667" spans="2:11" x14ac:dyDescent="0.2">
      <c r="B7667" s="33"/>
      <c r="C7667" s="171"/>
      <c r="D7667" s="33"/>
      <c r="E7667" s="33"/>
      <c r="F7667" s="33"/>
      <c r="G7667" s="33"/>
      <c r="H7667" s="33"/>
      <c r="I7667" s="171"/>
      <c r="J7667" s="33"/>
      <c r="K7667" s="33"/>
    </row>
    <row r="7668" spans="2:11" x14ac:dyDescent="0.2">
      <c r="B7668" s="33"/>
      <c r="C7668" s="171"/>
      <c r="D7668" s="33"/>
      <c r="E7668" s="33"/>
      <c r="F7668" s="33"/>
      <c r="G7668" s="33"/>
      <c r="H7668" s="33"/>
      <c r="I7668" s="171"/>
      <c r="J7668" s="33"/>
      <c r="K7668" s="33"/>
    </row>
    <row r="7669" spans="2:11" x14ac:dyDescent="0.2">
      <c r="B7669" s="33"/>
      <c r="C7669" s="171"/>
      <c r="D7669" s="33"/>
      <c r="E7669" s="33"/>
      <c r="F7669" s="33"/>
      <c r="G7669" s="33"/>
      <c r="H7669" s="33"/>
      <c r="I7669" s="171"/>
      <c r="J7669" s="33"/>
      <c r="K7669" s="33"/>
    </row>
    <row r="7670" spans="2:11" x14ac:dyDescent="0.2">
      <c r="B7670" s="33"/>
      <c r="C7670" s="171"/>
      <c r="D7670" s="33"/>
      <c r="E7670" s="33"/>
      <c r="F7670" s="33"/>
      <c r="G7670" s="33"/>
      <c r="H7670" s="33"/>
      <c r="I7670" s="171"/>
      <c r="J7670" s="33"/>
      <c r="K7670" s="33"/>
    </row>
    <row r="7671" spans="2:11" x14ac:dyDescent="0.2">
      <c r="B7671" s="33"/>
      <c r="C7671" s="171"/>
      <c r="D7671" s="33"/>
      <c r="E7671" s="33"/>
      <c r="F7671" s="33"/>
      <c r="G7671" s="33"/>
      <c r="H7671" s="33"/>
      <c r="I7671" s="171"/>
      <c r="J7671" s="33"/>
      <c r="K7671" s="33"/>
    </row>
    <row r="7672" spans="2:11" x14ac:dyDescent="0.2">
      <c r="B7672" s="33"/>
      <c r="C7672" s="171"/>
      <c r="D7672" s="33"/>
      <c r="E7672" s="33"/>
      <c r="F7672" s="33"/>
      <c r="G7672" s="33"/>
      <c r="H7672" s="33"/>
      <c r="I7672" s="171"/>
      <c r="J7672" s="33"/>
      <c r="K7672" s="33"/>
    </row>
    <row r="7673" spans="2:11" x14ac:dyDescent="0.2">
      <c r="B7673" s="33"/>
      <c r="C7673" s="171"/>
      <c r="D7673" s="33"/>
      <c r="E7673" s="33"/>
      <c r="F7673" s="33"/>
      <c r="G7673" s="33"/>
      <c r="H7673" s="33"/>
      <c r="I7673" s="171"/>
      <c r="J7673" s="33"/>
      <c r="K7673" s="33"/>
    </row>
    <row r="7674" spans="2:11" x14ac:dyDescent="0.2">
      <c r="B7674" s="33"/>
      <c r="C7674" s="171"/>
      <c r="D7674" s="33"/>
      <c r="E7674" s="33"/>
      <c r="F7674" s="33"/>
      <c r="G7674" s="33"/>
      <c r="H7674" s="33"/>
      <c r="I7674" s="171"/>
      <c r="J7674" s="33"/>
      <c r="K7674" s="33"/>
    </row>
    <row r="7675" spans="2:11" x14ac:dyDescent="0.2">
      <c r="B7675" s="33"/>
      <c r="C7675" s="171"/>
      <c r="D7675" s="33"/>
      <c r="E7675" s="33"/>
      <c r="F7675" s="33"/>
      <c r="G7675" s="33"/>
      <c r="H7675" s="33"/>
      <c r="I7675" s="171"/>
      <c r="J7675" s="33"/>
      <c r="K7675" s="33"/>
    </row>
    <row r="7676" spans="2:11" x14ac:dyDescent="0.2">
      <c r="B7676" s="33"/>
      <c r="C7676" s="171"/>
      <c r="D7676" s="33"/>
      <c r="E7676" s="33"/>
      <c r="F7676" s="33"/>
      <c r="G7676" s="33"/>
      <c r="H7676" s="33"/>
      <c r="I7676" s="171"/>
      <c r="J7676" s="33"/>
      <c r="K7676" s="33"/>
    </row>
    <row r="7677" spans="2:11" x14ac:dyDescent="0.2">
      <c r="B7677" s="33"/>
      <c r="C7677" s="171"/>
      <c r="D7677" s="33"/>
      <c r="E7677" s="33"/>
      <c r="F7677" s="33"/>
      <c r="G7677" s="33"/>
      <c r="H7677" s="33"/>
      <c r="I7677" s="171"/>
      <c r="J7677" s="33"/>
      <c r="K7677" s="33"/>
    </row>
    <row r="7678" spans="2:11" x14ac:dyDescent="0.2">
      <c r="B7678" s="33"/>
      <c r="C7678" s="171"/>
      <c r="D7678" s="33"/>
      <c r="E7678" s="33"/>
      <c r="F7678" s="33"/>
      <c r="G7678" s="33"/>
      <c r="H7678" s="33"/>
      <c r="I7678" s="171"/>
      <c r="J7678" s="33"/>
      <c r="K7678" s="33"/>
    </row>
    <row r="7679" spans="2:11" x14ac:dyDescent="0.2">
      <c r="B7679" s="33"/>
      <c r="C7679" s="171"/>
      <c r="D7679" s="33"/>
      <c r="E7679" s="33"/>
      <c r="F7679" s="33"/>
      <c r="G7679" s="33"/>
      <c r="H7679" s="33"/>
      <c r="I7679" s="171"/>
      <c r="J7679" s="33"/>
      <c r="K7679" s="33"/>
    </row>
    <row r="7680" spans="2:11" x14ac:dyDescent="0.2">
      <c r="B7680" s="33"/>
      <c r="C7680" s="171"/>
      <c r="D7680" s="33"/>
      <c r="E7680" s="33"/>
      <c r="F7680" s="33"/>
      <c r="G7680" s="33"/>
      <c r="H7680" s="33"/>
      <c r="I7680" s="171"/>
      <c r="J7680" s="33"/>
      <c r="K7680" s="33"/>
    </row>
    <row r="7681" spans="2:11" x14ac:dyDescent="0.2">
      <c r="B7681" s="33"/>
      <c r="C7681" s="171"/>
      <c r="D7681" s="33"/>
      <c r="E7681" s="33"/>
      <c r="F7681" s="33"/>
      <c r="G7681" s="33"/>
      <c r="H7681" s="33"/>
      <c r="I7681" s="171"/>
      <c r="J7681" s="33"/>
      <c r="K7681" s="33"/>
    </row>
    <row r="7682" spans="2:11" x14ac:dyDescent="0.2">
      <c r="B7682" s="33"/>
      <c r="C7682" s="171"/>
      <c r="D7682" s="33"/>
      <c r="E7682" s="33"/>
      <c r="F7682" s="33"/>
      <c r="G7682" s="33"/>
      <c r="H7682" s="33"/>
      <c r="I7682" s="171"/>
      <c r="J7682" s="33"/>
      <c r="K7682" s="33"/>
    </row>
    <row r="7683" spans="2:11" x14ac:dyDescent="0.2">
      <c r="B7683" s="33"/>
      <c r="C7683" s="171"/>
      <c r="D7683" s="33"/>
      <c r="E7683" s="33"/>
      <c r="F7683" s="33"/>
      <c r="G7683" s="33"/>
      <c r="H7683" s="33"/>
      <c r="I7683" s="171"/>
      <c r="J7683" s="33"/>
      <c r="K7683" s="33"/>
    </row>
    <row r="7684" spans="2:11" x14ac:dyDescent="0.2">
      <c r="B7684" s="33"/>
      <c r="C7684" s="171"/>
      <c r="D7684" s="33"/>
      <c r="E7684" s="33"/>
      <c r="F7684" s="33"/>
      <c r="G7684" s="33"/>
      <c r="H7684" s="33"/>
      <c r="I7684" s="171"/>
      <c r="J7684" s="33"/>
      <c r="K7684" s="33"/>
    </row>
    <row r="7685" spans="2:11" x14ac:dyDescent="0.2">
      <c r="B7685" s="33"/>
      <c r="C7685" s="171"/>
      <c r="D7685" s="33"/>
      <c r="E7685" s="33"/>
      <c r="F7685" s="33"/>
      <c r="G7685" s="33"/>
      <c r="H7685" s="33"/>
      <c r="I7685" s="171"/>
      <c r="J7685" s="33"/>
      <c r="K7685" s="33"/>
    </row>
    <row r="7686" spans="2:11" x14ac:dyDescent="0.2">
      <c r="B7686" s="33"/>
      <c r="C7686" s="171"/>
      <c r="D7686" s="33"/>
      <c r="E7686" s="33"/>
      <c r="F7686" s="33"/>
      <c r="G7686" s="33"/>
      <c r="H7686" s="33"/>
      <c r="I7686" s="171"/>
      <c r="J7686" s="33"/>
      <c r="K7686" s="33"/>
    </row>
    <row r="7687" spans="2:11" x14ac:dyDescent="0.2">
      <c r="B7687" s="33"/>
      <c r="C7687" s="171"/>
      <c r="D7687" s="33"/>
      <c r="E7687" s="33"/>
      <c r="F7687" s="33"/>
      <c r="G7687" s="33"/>
      <c r="H7687" s="33"/>
      <c r="I7687" s="171"/>
      <c r="J7687" s="33"/>
      <c r="K7687" s="33"/>
    </row>
    <row r="7688" spans="2:11" x14ac:dyDescent="0.2">
      <c r="B7688" s="33"/>
      <c r="C7688" s="171"/>
      <c r="D7688" s="33"/>
      <c r="E7688" s="33"/>
      <c r="F7688" s="33"/>
      <c r="G7688" s="33"/>
      <c r="H7688" s="33"/>
      <c r="I7688" s="171"/>
      <c r="J7688" s="33"/>
      <c r="K7688" s="33"/>
    </row>
    <row r="7689" spans="2:11" x14ac:dyDescent="0.2">
      <c r="B7689" s="33"/>
      <c r="C7689" s="171"/>
      <c r="D7689" s="33"/>
      <c r="E7689" s="33"/>
      <c r="F7689" s="33"/>
      <c r="G7689" s="33"/>
      <c r="H7689" s="33"/>
      <c r="I7689" s="171"/>
      <c r="J7689" s="33"/>
      <c r="K7689" s="33"/>
    </row>
    <row r="7690" spans="2:11" x14ac:dyDescent="0.2">
      <c r="B7690" s="33"/>
      <c r="C7690" s="171"/>
      <c r="D7690" s="33"/>
      <c r="E7690" s="33"/>
      <c r="F7690" s="33"/>
      <c r="G7690" s="33"/>
      <c r="H7690" s="33"/>
      <c r="I7690" s="171"/>
      <c r="J7690" s="33"/>
      <c r="K7690" s="33"/>
    </row>
    <row r="7691" spans="2:11" x14ac:dyDescent="0.2">
      <c r="B7691" s="33"/>
      <c r="C7691" s="171"/>
      <c r="D7691" s="33"/>
      <c r="E7691" s="33"/>
      <c r="F7691" s="33"/>
      <c r="G7691" s="33"/>
      <c r="H7691" s="33"/>
      <c r="I7691" s="171"/>
      <c r="J7691" s="33"/>
      <c r="K7691" s="33"/>
    </row>
    <row r="7692" spans="2:11" x14ac:dyDescent="0.2">
      <c r="B7692" s="33"/>
      <c r="C7692" s="171"/>
      <c r="D7692" s="33"/>
      <c r="E7692" s="33"/>
      <c r="F7692" s="33"/>
      <c r="G7692" s="33"/>
      <c r="H7692" s="33"/>
      <c r="I7692" s="171"/>
      <c r="J7692" s="33"/>
      <c r="K7692" s="33"/>
    </row>
    <row r="7693" spans="2:11" x14ac:dyDescent="0.2">
      <c r="B7693" s="33"/>
      <c r="C7693" s="171"/>
      <c r="D7693" s="33"/>
      <c r="E7693" s="33"/>
      <c r="F7693" s="33"/>
      <c r="G7693" s="33"/>
      <c r="H7693" s="33"/>
      <c r="I7693" s="171"/>
      <c r="J7693" s="33"/>
      <c r="K7693" s="33"/>
    </row>
    <row r="7694" spans="2:11" x14ac:dyDescent="0.2">
      <c r="B7694" s="33"/>
      <c r="C7694" s="171"/>
      <c r="D7694" s="33"/>
      <c r="E7694" s="33"/>
      <c r="F7694" s="33"/>
      <c r="G7694" s="33"/>
      <c r="H7694" s="33"/>
      <c r="I7694" s="171"/>
      <c r="J7694" s="33"/>
      <c r="K7694" s="33"/>
    </row>
    <row r="7695" spans="2:11" x14ac:dyDescent="0.2">
      <c r="B7695" s="33"/>
      <c r="C7695" s="171"/>
      <c r="D7695" s="33"/>
      <c r="E7695" s="33"/>
      <c r="F7695" s="33"/>
      <c r="G7695" s="33"/>
      <c r="H7695" s="33"/>
      <c r="I7695" s="171"/>
      <c r="J7695" s="33"/>
      <c r="K7695" s="33"/>
    </row>
    <row r="7696" spans="2:11" x14ac:dyDescent="0.2">
      <c r="B7696" s="33"/>
      <c r="C7696" s="171"/>
      <c r="D7696" s="33"/>
      <c r="E7696" s="33"/>
      <c r="F7696" s="33"/>
      <c r="G7696" s="33"/>
      <c r="H7696" s="33"/>
      <c r="I7696" s="171"/>
      <c r="J7696" s="33"/>
      <c r="K7696" s="33"/>
    </row>
    <row r="7697" spans="2:11" x14ac:dyDescent="0.2">
      <c r="B7697" s="33"/>
      <c r="C7697" s="171"/>
      <c r="D7697" s="33"/>
      <c r="E7697" s="33"/>
      <c r="F7697" s="33"/>
      <c r="G7697" s="33"/>
      <c r="H7697" s="33"/>
      <c r="I7697" s="171"/>
      <c r="J7697" s="33"/>
      <c r="K7697" s="33"/>
    </row>
    <row r="7698" spans="2:11" x14ac:dyDescent="0.2">
      <c r="B7698" s="33"/>
      <c r="C7698" s="171"/>
      <c r="D7698" s="33"/>
      <c r="E7698" s="33"/>
      <c r="F7698" s="33"/>
      <c r="G7698" s="33"/>
      <c r="H7698" s="33"/>
      <c r="I7698" s="171"/>
      <c r="J7698" s="33"/>
      <c r="K7698" s="33"/>
    </row>
    <row r="7699" spans="2:11" x14ac:dyDescent="0.2">
      <c r="B7699" s="33"/>
      <c r="C7699" s="171"/>
      <c r="D7699" s="33"/>
      <c r="E7699" s="33"/>
      <c r="F7699" s="33"/>
      <c r="G7699" s="33"/>
      <c r="H7699" s="33"/>
      <c r="I7699" s="171"/>
      <c r="J7699" s="33"/>
      <c r="K7699" s="33"/>
    </row>
    <row r="7700" spans="2:11" x14ac:dyDescent="0.2">
      <c r="B7700" s="33"/>
      <c r="C7700" s="171"/>
      <c r="D7700" s="33"/>
      <c r="E7700" s="33"/>
      <c r="F7700" s="33"/>
      <c r="G7700" s="33"/>
      <c r="H7700" s="33"/>
      <c r="I7700" s="171"/>
      <c r="J7700" s="33"/>
      <c r="K7700" s="33"/>
    </row>
    <row r="7701" spans="2:11" x14ac:dyDescent="0.2">
      <c r="B7701" s="33"/>
      <c r="C7701" s="171"/>
      <c r="D7701" s="33"/>
      <c r="E7701" s="33"/>
      <c r="F7701" s="33"/>
      <c r="G7701" s="33"/>
      <c r="H7701" s="33"/>
      <c r="I7701" s="171"/>
      <c r="J7701" s="33"/>
      <c r="K7701" s="33"/>
    </row>
    <row r="7702" spans="2:11" x14ac:dyDescent="0.2">
      <c r="B7702" s="33"/>
      <c r="C7702" s="171"/>
      <c r="D7702" s="33"/>
      <c r="E7702" s="33"/>
      <c r="F7702" s="33"/>
      <c r="G7702" s="33"/>
      <c r="H7702" s="33"/>
      <c r="I7702" s="171"/>
      <c r="J7702" s="33"/>
      <c r="K7702" s="33"/>
    </row>
    <row r="7703" spans="2:11" x14ac:dyDescent="0.2">
      <c r="B7703" s="33"/>
      <c r="C7703" s="171"/>
      <c r="D7703" s="33"/>
      <c r="E7703" s="33"/>
      <c r="F7703" s="33"/>
      <c r="G7703" s="33"/>
      <c r="H7703" s="33"/>
      <c r="I7703" s="171"/>
      <c r="J7703" s="33"/>
      <c r="K7703" s="33"/>
    </row>
    <row r="7704" spans="2:11" x14ac:dyDescent="0.2">
      <c r="B7704" s="33"/>
      <c r="C7704" s="171"/>
      <c r="D7704" s="33"/>
      <c r="E7704" s="33"/>
      <c r="F7704" s="33"/>
      <c r="G7704" s="33"/>
      <c r="H7704" s="33"/>
      <c r="I7704" s="171"/>
      <c r="J7704" s="33"/>
      <c r="K7704" s="33"/>
    </row>
    <row r="7705" spans="2:11" x14ac:dyDescent="0.2">
      <c r="B7705" s="33"/>
      <c r="C7705" s="171"/>
      <c r="D7705" s="33"/>
      <c r="E7705" s="33"/>
      <c r="F7705" s="33"/>
      <c r="G7705" s="33"/>
      <c r="H7705" s="33"/>
      <c r="I7705" s="171"/>
      <c r="J7705" s="33"/>
      <c r="K7705" s="33"/>
    </row>
    <row r="7706" spans="2:11" x14ac:dyDescent="0.2">
      <c r="B7706" s="33"/>
      <c r="C7706" s="171"/>
      <c r="D7706" s="33"/>
      <c r="E7706" s="33"/>
      <c r="F7706" s="33"/>
      <c r="G7706" s="33"/>
      <c r="H7706" s="33"/>
      <c r="I7706" s="171"/>
      <c r="J7706" s="33"/>
      <c r="K7706" s="33"/>
    </row>
    <row r="7707" spans="2:11" x14ac:dyDescent="0.2">
      <c r="B7707" s="33"/>
      <c r="C7707" s="171"/>
      <c r="D7707" s="33"/>
      <c r="E7707" s="33"/>
      <c r="F7707" s="33"/>
      <c r="G7707" s="33"/>
      <c r="H7707" s="33"/>
      <c r="I7707" s="171"/>
      <c r="J7707" s="33"/>
      <c r="K7707" s="33"/>
    </row>
    <row r="7708" spans="2:11" x14ac:dyDescent="0.2">
      <c r="B7708" s="33"/>
      <c r="C7708" s="171"/>
      <c r="D7708" s="33"/>
      <c r="E7708" s="33"/>
      <c r="F7708" s="33"/>
      <c r="G7708" s="33"/>
      <c r="H7708" s="33"/>
      <c r="I7708" s="171"/>
      <c r="J7708" s="33"/>
      <c r="K7708" s="33"/>
    </row>
    <row r="7709" spans="2:11" x14ac:dyDescent="0.2">
      <c r="B7709" s="33"/>
      <c r="C7709" s="171"/>
      <c r="D7709" s="33"/>
      <c r="E7709" s="33"/>
      <c r="F7709" s="33"/>
      <c r="G7709" s="33"/>
      <c r="H7709" s="33"/>
      <c r="I7709" s="171"/>
      <c r="J7709" s="33"/>
      <c r="K7709" s="33"/>
    </row>
    <row r="7710" spans="2:11" x14ac:dyDescent="0.2">
      <c r="B7710" s="33"/>
      <c r="C7710" s="171"/>
      <c r="D7710" s="33"/>
      <c r="E7710" s="33"/>
      <c r="F7710" s="33"/>
      <c r="G7710" s="33"/>
      <c r="H7710" s="33"/>
      <c r="I7710" s="171"/>
      <c r="J7710" s="33"/>
      <c r="K7710" s="33"/>
    </row>
    <row r="7711" spans="2:11" x14ac:dyDescent="0.2">
      <c r="B7711" s="33"/>
      <c r="C7711" s="171"/>
      <c r="D7711" s="33"/>
      <c r="E7711" s="33"/>
      <c r="F7711" s="33"/>
      <c r="G7711" s="33"/>
      <c r="H7711" s="33"/>
      <c r="I7711" s="171"/>
      <c r="J7711" s="33"/>
      <c r="K7711" s="33"/>
    </row>
    <row r="7712" spans="2:11" x14ac:dyDescent="0.2">
      <c r="B7712" s="33"/>
      <c r="C7712" s="171"/>
      <c r="D7712" s="33"/>
      <c r="E7712" s="33"/>
      <c r="F7712" s="33"/>
      <c r="G7712" s="33"/>
      <c r="H7712" s="33"/>
      <c r="I7712" s="171"/>
      <c r="J7712" s="33"/>
      <c r="K7712" s="33"/>
    </row>
    <row r="7713" spans="2:11" x14ac:dyDescent="0.2">
      <c r="B7713" s="33"/>
      <c r="C7713" s="171"/>
      <c r="D7713" s="33"/>
      <c r="E7713" s="33"/>
      <c r="F7713" s="33"/>
      <c r="G7713" s="33"/>
      <c r="H7713" s="33"/>
      <c r="I7713" s="171"/>
      <c r="J7713" s="33"/>
      <c r="K7713" s="33"/>
    </row>
    <row r="7714" spans="2:11" x14ac:dyDescent="0.2">
      <c r="B7714" s="33"/>
      <c r="C7714" s="171"/>
      <c r="D7714" s="33"/>
      <c r="E7714" s="33"/>
      <c r="F7714" s="33"/>
      <c r="G7714" s="33"/>
      <c r="H7714" s="33"/>
      <c r="I7714" s="171"/>
      <c r="J7714" s="33"/>
      <c r="K7714" s="33"/>
    </row>
    <row r="7715" spans="2:11" x14ac:dyDescent="0.2">
      <c r="B7715" s="33"/>
      <c r="C7715" s="171"/>
      <c r="D7715" s="33"/>
      <c r="E7715" s="33"/>
      <c r="F7715" s="33"/>
      <c r="G7715" s="33"/>
      <c r="H7715" s="33"/>
      <c r="I7715" s="171"/>
      <c r="J7715" s="33"/>
      <c r="K7715" s="33"/>
    </row>
    <row r="7716" spans="2:11" x14ac:dyDescent="0.2">
      <c r="B7716" s="33"/>
      <c r="C7716" s="171"/>
      <c r="D7716" s="33"/>
      <c r="E7716" s="33"/>
      <c r="F7716" s="33"/>
      <c r="G7716" s="33"/>
      <c r="H7716" s="33"/>
      <c r="I7716" s="171"/>
      <c r="J7716" s="33"/>
      <c r="K7716" s="33"/>
    </row>
    <row r="7717" spans="2:11" x14ac:dyDescent="0.2">
      <c r="B7717" s="33"/>
      <c r="C7717" s="171"/>
      <c r="D7717" s="33"/>
      <c r="E7717" s="33"/>
      <c r="F7717" s="33"/>
      <c r="G7717" s="33"/>
      <c r="H7717" s="33"/>
      <c r="I7717" s="171"/>
      <c r="J7717" s="33"/>
      <c r="K7717" s="33"/>
    </row>
    <row r="7718" spans="2:11" x14ac:dyDescent="0.2">
      <c r="B7718" s="33"/>
      <c r="C7718" s="171"/>
      <c r="D7718" s="33"/>
      <c r="E7718" s="33"/>
      <c r="F7718" s="33"/>
      <c r="G7718" s="33"/>
      <c r="H7718" s="33"/>
      <c r="I7718" s="171"/>
      <c r="J7718" s="33"/>
      <c r="K7718" s="33"/>
    </row>
    <row r="7719" spans="2:11" x14ac:dyDescent="0.2">
      <c r="B7719" s="33"/>
      <c r="C7719" s="171"/>
      <c r="D7719" s="33"/>
      <c r="E7719" s="33"/>
      <c r="F7719" s="33"/>
      <c r="G7719" s="33"/>
      <c r="H7719" s="33"/>
      <c r="I7719" s="171"/>
      <c r="J7719" s="33"/>
      <c r="K7719" s="33"/>
    </row>
    <row r="7720" spans="2:11" x14ac:dyDescent="0.2">
      <c r="B7720" s="33"/>
      <c r="C7720" s="171"/>
      <c r="D7720" s="33"/>
      <c r="E7720" s="33"/>
      <c r="F7720" s="33"/>
      <c r="G7720" s="33"/>
      <c r="H7720" s="33"/>
      <c r="I7720" s="171"/>
      <c r="J7720" s="33"/>
      <c r="K7720" s="33"/>
    </row>
    <row r="7721" spans="2:11" x14ac:dyDescent="0.2">
      <c r="B7721" s="33"/>
      <c r="C7721" s="171"/>
      <c r="D7721" s="33"/>
      <c r="E7721" s="33"/>
      <c r="F7721" s="33"/>
      <c r="G7721" s="33"/>
      <c r="H7721" s="33"/>
      <c r="I7721" s="171"/>
      <c r="J7721" s="33"/>
      <c r="K7721" s="33"/>
    </row>
    <row r="7722" spans="2:11" x14ac:dyDescent="0.2">
      <c r="B7722" s="33"/>
      <c r="C7722" s="171"/>
      <c r="D7722" s="33"/>
      <c r="E7722" s="33"/>
      <c r="F7722" s="33"/>
      <c r="G7722" s="33"/>
      <c r="H7722" s="33"/>
      <c r="I7722" s="171"/>
      <c r="J7722" s="33"/>
      <c r="K7722" s="33"/>
    </row>
    <row r="7723" spans="2:11" x14ac:dyDescent="0.2">
      <c r="B7723" s="33"/>
      <c r="C7723" s="171"/>
      <c r="D7723" s="33"/>
      <c r="E7723" s="33"/>
      <c r="F7723" s="33"/>
      <c r="G7723" s="33"/>
      <c r="H7723" s="33"/>
      <c r="I7723" s="171"/>
      <c r="J7723" s="33"/>
      <c r="K7723" s="33"/>
    </row>
    <row r="7724" spans="2:11" x14ac:dyDescent="0.2">
      <c r="B7724" s="33"/>
      <c r="C7724" s="171"/>
      <c r="D7724" s="33"/>
      <c r="E7724" s="33"/>
      <c r="F7724" s="33"/>
      <c r="G7724" s="33"/>
      <c r="H7724" s="33"/>
      <c r="I7724" s="171"/>
      <c r="J7724" s="33"/>
      <c r="K7724" s="33"/>
    </row>
    <row r="7725" spans="2:11" x14ac:dyDescent="0.2">
      <c r="B7725" s="33"/>
      <c r="C7725" s="171"/>
      <c r="D7725" s="33"/>
      <c r="E7725" s="33"/>
      <c r="F7725" s="33"/>
      <c r="G7725" s="33"/>
      <c r="H7725" s="33"/>
      <c r="I7725" s="171"/>
      <c r="J7725" s="33"/>
      <c r="K7725" s="33"/>
    </row>
    <row r="7726" spans="2:11" x14ac:dyDescent="0.2">
      <c r="B7726" s="33"/>
      <c r="C7726" s="171"/>
      <c r="D7726" s="33"/>
      <c r="E7726" s="33"/>
      <c r="F7726" s="33"/>
      <c r="G7726" s="33"/>
      <c r="H7726" s="33"/>
      <c r="I7726" s="171"/>
      <c r="J7726" s="33"/>
      <c r="K7726" s="33"/>
    </row>
    <row r="7727" spans="2:11" x14ac:dyDescent="0.2">
      <c r="B7727" s="33"/>
      <c r="C7727" s="171"/>
      <c r="D7727" s="33"/>
      <c r="E7727" s="33"/>
      <c r="F7727" s="33"/>
      <c r="G7727" s="33"/>
      <c r="H7727" s="33"/>
      <c r="I7727" s="171"/>
      <c r="J7727" s="33"/>
      <c r="K7727" s="33"/>
    </row>
    <row r="7728" spans="2:11" x14ac:dyDescent="0.2">
      <c r="B7728" s="33"/>
      <c r="C7728" s="171"/>
      <c r="D7728" s="33"/>
      <c r="E7728" s="33"/>
      <c r="F7728" s="33"/>
      <c r="G7728" s="33"/>
      <c r="H7728" s="33"/>
      <c r="I7728" s="171"/>
      <c r="J7728" s="33"/>
      <c r="K7728" s="33"/>
    </row>
    <row r="7729" spans="2:11" x14ac:dyDescent="0.2">
      <c r="B7729" s="33"/>
      <c r="C7729" s="171"/>
      <c r="D7729" s="33"/>
      <c r="E7729" s="33"/>
      <c r="F7729" s="33"/>
      <c r="G7729" s="33"/>
      <c r="H7729" s="33"/>
      <c r="I7729" s="171"/>
      <c r="J7729" s="33"/>
      <c r="K7729" s="33"/>
    </row>
    <row r="7730" spans="2:11" x14ac:dyDescent="0.2">
      <c r="B7730" s="33"/>
      <c r="C7730" s="171"/>
      <c r="D7730" s="33"/>
      <c r="E7730" s="33"/>
      <c r="F7730" s="33"/>
      <c r="G7730" s="33"/>
      <c r="H7730" s="33"/>
      <c r="I7730" s="171"/>
      <c r="J7730" s="33"/>
      <c r="K7730" s="33"/>
    </row>
    <row r="7731" spans="2:11" x14ac:dyDescent="0.2">
      <c r="B7731" s="33"/>
      <c r="C7731" s="171"/>
      <c r="D7731" s="33"/>
      <c r="E7731" s="33"/>
      <c r="F7731" s="33"/>
      <c r="G7731" s="33"/>
      <c r="H7731" s="33"/>
      <c r="I7731" s="171"/>
      <c r="J7731" s="33"/>
      <c r="K7731" s="33"/>
    </row>
    <row r="7732" spans="2:11" x14ac:dyDescent="0.2">
      <c r="B7732" s="33"/>
      <c r="C7732" s="171"/>
      <c r="D7732" s="33"/>
      <c r="E7732" s="33"/>
      <c r="F7732" s="33"/>
      <c r="G7732" s="33"/>
      <c r="H7732" s="33"/>
      <c r="I7732" s="171"/>
      <c r="J7732" s="33"/>
      <c r="K7732" s="33"/>
    </row>
    <row r="7733" spans="2:11" x14ac:dyDescent="0.2">
      <c r="B7733" s="33"/>
      <c r="C7733" s="171"/>
      <c r="D7733" s="33"/>
      <c r="E7733" s="33"/>
      <c r="F7733" s="33"/>
      <c r="G7733" s="33"/>
      <c r="H7733" s="33"/>
      <c r="I7733" s="171"/>
      <c r="J7733" s="33"/>
      <c r="K7733" s="33"/>
    </row>
    <row r="7734" spans="2:11" x14ac:dyDescent="0.2">
      <c r="B7734" s="33"/>
      <c r="C7734" s="171"/>
      <c r="D7734" s="33"/>
      <c r="E7734" s="33"/>
      <c r="F7734" s="33"/>
      <c r="G7734" s="33"/>
      <c r="H7734" s="33"/>
      <c r="I7734" s="171"/>
      <c r="J7734" s="33"/>
      <c r="K7734" s="33"/>
    </row>
    <row r="7735" spans="2:11" x14ac:dyDescent="0.2">
      <c r="B7735" s="33"/>
      <c r="C7735" s="171"/>
      <c r="D7735" s="33"/>
      <c r="E7735" s="33"/>
      <c r="F7735" s="33"/>
      <c r="G7735" s="33"/>
      <c r="H7735" s="33"/>
      <c r="I7735" s="171"/>
      <c r="J7735" s="33"/>
      <c r="K7735" s="33"/>
    </row>
    <row r="7736" spans="2:11" x14ac:dyDescent="0.2">
      <c r="B7736" s="33"/>
      <c r="C7736" s="171"/>
      <c r="D7736" s="33"/>
      <c r="E7736" s="33"/>
      <c r="F7736" s="33"/>
      <c r="G7736" s="33"/>
      <c r="H7736" s="33"/>
      <c r="I7736" s="171"/>
      <c r="J7736" s="33"/>
      <c r="K7736" s="33"/>
    </row>
    <row r="7737" spans="2:11" x14ac:dyDescent="0.2">
      <c r="B7737" s="33"/>
      <c r="C7737" s="171"/>
      <c r="D7737" s="33"/>
      <c r="E7737" s="33"/>
      <c r="F7737" s="33"/>
      <c r="G7737" s="33"/>
      <c r="H7737" s="33"/>
      <c r="I7737" s="171"/>
      <c r="J7737" s="33"/>
      <c r="K7737" s="33"/>
    </row>
    <row r="7738" spans="2:11" x14ac:dyDescent="0.2">
      <c r="B7738" s="33"/>
      <c r="C7738" s="171"/>
      <c r="D7738" s="33"/>
      <c r="E7738" s="33"/>
      <c r="F7738" s="33"/>
      <c r="G7738" s="33"/>
      <c r="H7738" s="33"/>
      <c r="I7738" s="171"/>
      <c r="J7738" s="33"/>
      <c r="K7738" s="33"/>
    </row>
    <row r="7739" spans="2:11" x14ac:dyDescent="0.2">
      <c r="B7739" s="33"/>
      <c r="C7739" s="171"/>
      <c r="D7739" s="33"/>
      <c r="E7739" s="33"/>
      <c r="F7739" s="33"/>
      <c r="G7739" s="33"/>
      <c r="H7739" s="33"/>
      <c r="I7739" s="171"/>
      <c r="J7739" s="33"/>
      <c r="K7739" s="33"/>
    </row>
    <row r="7740" spans="2:11" x14ac:dyDescent="0.2">
      <c r="B7740" s="33"/>
      <c r="C7740" s="171"/>
      <c r="D7740" s="33"/>
      <c r="E7740" s="33"/>
      <c r="F7740" s="33"/>
      <c r="G7740" s="33"/>
      <c r="H7740" s="33"/>
      <c r="I7740" s="171"/>
      <c r="J7740" s="33"/>
      <c r="K7740" s="33"/>
    </row>
    <row r="7741" spans="2:11" x14ac:dyDescent="0.2">
      <c r="B7741" s="33"/>
      <c r="C7741" s="171"/>
      <c r="D7741" s="33"/>
      <c r="E7741" s="33"/>
      <c r="F7741" s="33"/>
      <c r="G7741" s="33"/>
      <c r="H7741" s="33"/>
      <c r="I7741" s="171"/>
      <c r="J7741" s="33"/>
      <c r="K7741" s="33"/>
    </row>
    <row r="7742" spans="2:11" x14ac:dyDescent="0.2">
      <c r="B7742" s="33"/>
      <c r="C7742" s="171"/>
      <c r="D7742" s="33"/>
      <c r="E7742" s="33"/>
      <c r="F7742" s="33"/>
      <c r="G7742" s="33"/>
      <c r="H7742" s="33"/>
      <c r="I7742" s="171"/>
      <c r="J7742" s="33"/>
      <c r="K7742" s="33"/>
    </row>
    <row r="7743" spans="2:11" x14ac:dyDescent="0.2">
      <c r="B7743" s="33"/>
      <c r="C7743" s="171"/>
      <c r="D7743" s="33"/>
      <c r="E7743" s="33"/>
      <c r="F7743" s="33"/>
      <c r="G7743" s="33"/>
      <c r="H7743" s="33"/>
      <c r="I7743" s="171"/>
      <c r="J7743" s="33"/>
      <c r="K7743" s="33"/>
    </row>
    <row r="7744" spans="2:11" x14ac:dyDescent="0.2">
      <c r="B7744" s="33"/>
      <c r="C7744" s="171"/>
      <c r="D7744" s="33"/>
      <c r="E7744" s="33"/>
      <c r="F7744" s="33"/>
      <c r="G7744" s="33"/>
      <c r="H7744" s="33"/>
      <c r="I7744" s="171"/>
      <c r="J7744" s="33"/>
      <c r="K7744" s="33"/>
    </row>
    <row r="7745" spans="2:11" x14ac:dyDescent="0.2">
      <c r="B7745" s="33"/>
      <c r="C7745" s="171"/>
      <c r="D7745" s="33"/>
      <c r="E7745" s="33"/>
      <c r="F7745" s="33"/>
      <c r="G7745" s="33"/>
      <c r="H7745" s="33"/>
      <c r="I7745" s="171"/>
      <c r="J7745" s="33"/>
      <c r="K7745" s="33"/>
    </row>
    <row r="7746" spans="2:11" x14ac:dyDescent="0.2">
      <c r="B7746" s="33"/>
      <c r="C7746" s="171"/>
      <c r="D7746" s="33"/>
      <c r="E7746" s="33"/>
      <c r="F7746" s="33"/>
      <c r="G7746" s="33"/>
      <c r="H7746" s="33"/>
      <c r="I7746" s="171"/>
      <c r="J7746" s="33"/>
      <c r="K7746" s="33"/>
    </row>
    <row r="7747" spans="2:11" x14ac:dyDescent="0.2">
      <c r="B7747" s="33"/>
      <c r="C7747" s="171"/>
      <c r="D7747" s="33"/>
      <c r="E7747" s="33"/>
      <c r="F7747" s="33"/>
      <c r="G7747" s="33"/>
      <c r="H7747" s="33"/>
      <c r="I7747" s="171"/>
      <c r="J7747" s="33"/>
      <c r="K7747" s="33"/>
    </row>
    <row r="7748" spans="2:11" x14ac:dyDescent="0.2">
      <c r="B7748" s="33"/>
      <c r="C7748" s="171"/>
      <c r="D7748" s="33"/>
      <c r="E7748" s="33"/>
      <c r="F7748" s="33"/>
      <c r="G7748" s="33"/>
      <c r="H7748" s="33"/>
      <c r="I7748" s="171"/>
      <c r="J7748" s="33"/>
      <c r="K7748" s="33"/>
    </row>
    <row r="7749" spans="2:11" x14ac:dyDescent="0.2">
      <c r="B7749" s="33"/>
      <c r="C7749" s="171"/>
      <c r="D7749" s="33"/>
      <c r="E7749" s="33"/>
      <c r="F7749" s="33"/>
      <c r="G7749" s="33"/>
      <c r="H7749" s="33"/>
      <c r="I7749" s="171"/>
      <c r="J7749" s="33"/>
      <c r="K7749" s="33"/>
    </row>
    <row r="7750" spans="2:11" x14ac:dyDescent="0.2">
      <c r="B7750" s="33"/>
      <c r="C7750" s="171"/>
      <c r="D7750" s="33"/>
      <c r="E7750" s="33"/>
      <c r="F7750" s="33"/>
      <c r="G7750" s="33"/>
      <c r="H7750" s="33"/>
      <c r="I7750" s="171"/>
      <c r="J7750" s="33"/>
      <c r="K7750" s="33"/>
    </row>
    <row r="7751" spans="2:11" x14ac:dyDescent="0.2">
      <c r="B7751" s="33"/>
      <c r="C7751" s="171"/>
      <c r="D7751" s="33"/>
      <c r="E7751" s="33"/>
      <c r="F7751" s="33"/>
      <c r="G7751" s="33"/>
      <c r="H7751" s="33"/>
      <c r="I7751" s="171"/>
      <c r="J7751" s="33"/>
      <c r="K7751" s="33"/>
    </row>
    <row r="7752" spans="2:11" x14ac:dyDescent="0.2">
      <c r="B7752" s="33"/>
      <c r="C7752" s="171"/>
      <c r="D7752" s="33"/>
      <c r="E7752" s="33"/>
      <c r="F7752" s="33"/>
      <c r="G7752" s="33"/>
      <c r="H7752" s="33"/>
      <c r="I7752" s="171"/>
      <c r="J7752" s="33"/>
      <c r="K7752" s="33"/>
    </row>
    <row r="7753" spans="2:11" x14ac:dyDescent="0.2">
      <c r="B7753" s="33"/>
      <c r="C7753" s="171"/>
      <c r="D7753" s="33"/>
      <c r="E7753" s="33"/>
      <c r="F7753" s="33"/>
      <c r="G7753" s="33"/>
      <c r="H7753" s="33"/>
      <c r="I7753" s="171"/>
      <c r="J7753" s="33"/>
      <c r="K7753" s="33"/>
    </row>
    <row r="7754" spans="2:11" x14ac:dyDescent="0.2">
      <c r="B7754" s="33"/>
      <c r="C7754" s="171"/>
      <c r="D7754" s="33"/>
      <c r="E7754" s="33"/>
      <c r="F7754" s="33"/>
      <c r="G7754" s="33"/>
      <c r="H7754" s="33"/>
      <c r="I7754" s="171"/>
      <c r="J7754" s="33"/>
      <c r="K7754" s="33"/>
    </row>
    <row r="7755" spans="2:11" x14ac:dyDescent="0.2">
      <c r="B7755" s="33"/>
      <c r="C7755" s="171"/>
      <c r="D7755" s="33"/>
      <c r="E7755" s="33"/>
      <c r="F7755" s="33"/>
      <c r="G7755" s="33"/>
      <c r="H7755" s="33"/>
      <c r="I7755" s="171"/>
      <c r="J7755" s="33"/>
      <c r="K7755" s="33"/>
    </row>
    <row r="7756" spans="2:11" x14ac:dyDescent="0.2">
      <c r="B7756" s="33"/>
      <c r="C7756" s="171"/>
      <c r="D7756" s="33"/>
      <c r="E7756" s="33"/>
      <c r="F7756" s="33"/>
      <c r="G7756" s="33"/>
      <c r="H7756" s="33"/>
      <c r="I7756" s="171"/>
      <c r="J7756" s="33"/>
      <c r="K7756" s="33"/>
    </row>
    <row r="7757" spans="2:11" x14ac:dyDescent="0.2">
      <c r="B7757" s="33"/>
      <c r="C7757" s="171"/>
      <c r="D7757" s="33"/>
      <c r="E7757" s="33"/>
      <c r="F7757" s="33"/>
      <c r="G7757" s="33"/>
      <c r="H7757" s="33"/>
      <c r="I7757" s="171"/>
      <c r="J7757" s="33"/>
      <c r="K7757" s="33"/>
    </row>
    <row r="7758" spans="2:11" x14ac:dyDescent="0.2">
      <c r="B7758" s="33"/>
      <c r="C7758" s="171"/>
      <c r="D7758" s="33"/>
      <c r="E7758" s="33"/>
      <c r="F7758" s="33"/>
      <c r="G7758" s="33"/>
      <c r="H7758" s="33"/>
      <c r="I7758" s="171"/>
      <c r="J7758" s="33"/>
      <c r="K7758" s="33"/>
    </row>
    <row r="7759" spans="2:11" x14ac:dyDescent="0.2">
      <c r="B7759" s="33"/>
      <c r="C7759" s="171"/>
      <c r="D7759" s="33"/>
      <c r="E7759" s="33"/>
      <c r="F7759" s="33"/>
      <c r="G7759" s="33"/>
      <c r="H7759" s="33"/>
      <c r="I7759" s="171"/>
      <c r="J7759" s="33"/>
      <c r="K7759" s="33"/>
    </row>
    <row r="7760" spans="2:11" x14ac:dyDescent="0.2">
      <c r="B7760" s="33"/>
      <c r="C7760" s="171"/>
      <c r="D7760" s="33"/>
      <c r="E7760" s="33"/>
      <c r="F7760" s="33"/>
      <c r="G7760" s="33"/>
      <c r="H7760" s="33"/>
      <c r="I7760" s="171"/>
      <c r="J7760" s="33"/>
      <c r="K7760" s="33"/>
    </row>
    <row r="7761" spans="2:11" x14ac:dyDescent="0.2">
      <c r="B7761" s="33"/>
      <c r="C7761" s="171"/>
      <c r="D7761" s="33"/>
      <c r="E7761" s="33"/>
      <c r="F7761" s="33"/>
      <c r="G7761" s="33"/>
      <c r="H7761" s="33"/>
      <c r="I7761" s="171"/>
      <c r="J7761" s="33"/>
      <c r="K7761" s="33"/>
    </row>
    <row r="7762" spans="2:11" x14ac:dyDescent="0.2">
      <c r="B7762" s="33"/>
      <c r="C7762" s="171"/>
      <c r="D7762" s="33"/>
      <c r="E7762" s="33"/>
      <c r="F7762" s="33"/>
      <c r="G7762" s="33"/>
      <c r="H7762" s="33"/>
      <c r="I7762" s="171"/>
      <c r="J7762" s="33"/>
      <c r="K7762" s="33"/>
    </row>
    <row r="7763" spans="2:11" x14ac:dyDescent="0.2">
      <c r="B7763" s="33"/>
      <c r="C7763" s="171"/>
      <c r="D7763" s="33"/>
      <c r="E7763" s="33"/>
      <c r="F7763" s="33"/>
      <c r="G7763" s="33"/>
      <c r="H7763" s="33"/>
      <c r="I7763" s="171"/>
      <c r="J7763" s="33"/>
      <c r="K7763" s="33"/>
    </row>
    <row r="7764" spans="2:11" x14ac:dyDescent="0.2">
      <c r="B7764" s="33"/>
      <c r="C7764" s="171"/>
      <c r="D7764" s="33"/>
      <c r="E7764" s="33"/>
      <c r="F7764" s="33"/>
      <c r="G7764" s="33"/>
      <c r="H7764" s="33"/>
      <c r="I7764" s="171"/>
      <c r="J7764" s="33"/>
      <c r="K7764" s="33"/>
    </row>
    <row r="7765" spans="2:11" x14ac:dyDescent="0.2">
      <c r="B7765" s="33"/>
      <c r="C7765" s="171"/>
      <c r="D7765" s="33"/>
      <c r="E7765" s="33"/>
      <c r="F7765" s="33"/>
      <c r="G7765" s="33"/>
      <c r="H7765" s="33"/>
      <c r="I7765" s="171"/>
      <c r="J7765" s="33"/>
      <c r="K7765" s="33"/>
    </row>
    <row r="7766" spans="2:11" x14ac:dyDescent="0.2">
      <c r="B7766" s="33"/>
      <c r="C7766" s="171"/>
      <c r="D7766" s="33"/>
      <c r="E7766" s="33"/>
      <c r="F7766" s="33"/>
      <c r="G7766" s="33"/>
      <c r="H7766" s="33"/>
      <c r="I7766" s="171"/>
      <c r="J7766" s="33"/>
      <c r="K7766" s="33"/>
    </row>
    <row r="7767" spans="2:11" x14ac:dyDescent="0.2">
      <c r="B7767" s="33"/>
      <c r="C7767" s="171"/>
      <c r="D7767" s="33"/>
      <c r="E7767" s="33"/>
      <c r="F7767" s="33"/>
      <c r="G7767" s="33"/>
      <c r="H7767" s="33"/>
      <c r="I7767" s="171"/>
      <c r="J7767" s="33"/>
      <c r="K7767" s="33"/>
    </row>
    <row r="7768" spans="2:11" x14ac:dyDescent="0.2">
      <c r="B7768" s="33"/>
      <c r="C7768" s="171"/>
      <c r="D7768" s="33"/>
      <c r="E7768" s="33"/>
      <c r="F7768" s="33"/>
      <c r="G7768" s="33"/>
      <c r="H7768" s="33"/>
      <c r="I7768" s="171"/>
      <c r="J7768" s="33"/>
      <c r="K7768" s="33"/>
    </row>
    <row r="7769" spans="2:11" x14ac:dyDescent="0.2">
      <c r="B7769" s="33"/>
      <c r="C7769" s="171"/>
      <c r="D7769" s="33"/>
      <c r="E7769" s="33"/>
      <c r="F7769" s="33"/>
      <c r="G7769" s="33"/>
      <c r="H7769" s="33"/>
      <c r="I7769" s="171"/>
      <c r="J7769" s="33"/>
      <c r="K7769" s="33"/>
    </row>
    <row r="7770" spans="2:11" x14ac:dyDescent="0.2">
      <c r="B7770" s="33"/>
      <c r="C7770" s="171"/>
      <c r="D7770" s="33"/>
      <c r="E7770" s="33"/>
      <c r="F7770" s="33"/>
      <c r="G7770" s="33"/>
      <c r="H7770" s="33"/>
      <c r="I7770" s="171"/>
      <c r="J7770" s="33"/>
      <c r="K7770" s="33"/>
    </row>
    <row r="7771" spans="2:11" x14ac:dyDescent="0.2">
      <c r="B7771" s="33"/>
      <c r="C7771" s="171"/>
      <c r="D7771" s="33"/>
      <c r="E7771" s="33"/>
      <c r="F7771" s="33"/>
      <c r="G7771" s="33"/>
      <c r="H7771" s="33"/>
      <c r="I7771" s="171"/>
      <c r="J7771" s="33"/>
      <c r="K7771" s="33"/>
    </row>
    <row r="7772" spans="2:11" x14ac:dyDescent="0.2">
      <c r="B7772" s="33"/>
      <c r="C7772" s="171"/>
      <c r="D7772" s="33"/>
      <c r="E7772" s="33"/>
      <c r="F7772" s="33"/>
      <c r="G7772" s="33"/>
      <c r="H7772" s="33"/>
      <c r="I7772" s="171"/>
      <c r="J7772" s="33"/>
      <c r="K7772" s="33"/>
    </row>
    <row r="7773" spans="2:11" x14ac:dyDescent="0.2">
      <c r="B7773" s="33"/>
      <c r="C7773" s="171"/>
      <c r="D7773" s="33"/>
      <c r="E7773" s="33"/>
      <c r="F7773" s="33"/>
      <c r="G7773" s="33"/>
      <c r="H7773" s="33"/>
      <c r="I7773" s="171"/>
      <c r="J7773" s="33"/>
      <c r="K7773" s="33"/>
    </row>
    <row r="7774" spans="2:11" x14ac:dyDescent="0.2">
      <c r="B7774" s="33"/>
      <c r="C7774" s="171"/>
      <c r="D7774" s="33"/>
      <c r="E7774" s="33"/>
      <c r="F7774" s="33"/>
      <c r="G7774" s="33"/>
      <c r="H7774" s="33"/>
      <c r="I7774" s="171"/>
      <c r="J7774" s="33"/>
      <c r="K7774" s="33"/>
    </row>
    <row r="7775" spans="2:11" x14ac:dyDescent="0.2">
      <c r="B7775" s="33"/>
      <c r="C7775" s="171"/>
      <c r="D7775" s="33"/>
      <c r="E7775" s="33"/>
      <c r="F7775" s="33"/>
      <c r="G7775" s="33"/>
      <c r="H7775" s="33"/>
      <c r="I7775" s="171"/>
      <c r="J7775" s="33"/>
      <c r="K7775" s="33"/>
    </row>
    <row r="7776" spans="2:11" x14ac:dyDescent="0.2">
      <c r="B7776" s="33"/>
      <c r="C7776" s="171"/>
      <c r="D7776" s="33"/>
      <c r="E7776" s="33"/>
      <c r="F7776" s="33"/>
      <c r="G7776" s="33"/>
      <c r="H7776" s="33"/>
      <c r="I7776" s="171"/>
      <c r="J7776" s="33"/>
      <c r="K7776" s="33"/>
    </row>
    <row r="7777" spans="2:11" x14ac:dyDescent="0.2">
      <c r="B7777" s="33"/>
      <c r="C7777" s="171"/>
      <c r="D7777" s="33"/>
      <c r="E7777" s="33"/>
      <c r="F7777" s="33"/>
      <c r="G7777" s="33"/>
      <c r="H7777" s="33"/>
      <c r="I7777" s="171"/>
      <c r="J7777" s="33"/>
      <c r="K7777" s="33"/>
    </row>
    <row r="7778" spans="2:11" x14ac:dyDescent="0.2">
      <c r="B7778" s="33"/>
      <c r="C7778" s="171"/>
      <c r="D7778" s="33"/>
      <c r="E7778" s="33"/>
      <c r="F7778" s="33"/>
      <c r="G7778" s="33"/>
      <c r="H7778" s="33"/>
      <c r="I7778" s="171"/>
      <c r="J7778" s="33"/>
      <c r="K7778" s="33"/>
    </row>
    <row r="7779" spans="2:11" x14ac:dyDescent="0.2">
      <c r="B7779" s="33"/>
      <c r="C7779" s="171"/>
      <c r="D7779" s="33"/>
      <c r="E7779" s="33"/>
      <c r="F7779" s="33"/>
      <c r="G7779" s="33"/>
      <c r="H7779" s="33"/>
      <c r="I7779" s="171"/>
      <c r="J7779" s="33"/>
      <c r="K7779" s="33"/>
    </row>
    <row r="7780" spans="2:11" x14ac:dyDescent="0.2">
      <c r="B7780" s="33"/>
      <c r="C7780" s="171"/>
      <c r="D7780" s="33"/>
      <c r="E7780" s="33"/>
      <c r="F7780" s="33"/>
      <c r="G7780" s="33"/>
      <c r="H7780" s="33"/>
      <c r="I7780" s="171"/>
      <c r="J7780" s="33"/>
      <c r="K7780" s="33"/>
    </row>
    <row r="7781" spans="2:11" x14ac:dyDescent="0.2">
      <c r="B7781" s="33"/>
      <c r="C7781" s="171"/>
      <c r="D7781" s="33"/>
      <c r="E7781" s="33"/>
      <c r="F7781" s="33"/>
      <c r="G7781" s="33"/>
      <c r="H7781" s="33"/>
      <c r="I7781" s="171"/>
      <c r="J7781" s="33"/>
      <c r="K7781" s="33"/>
    </row>
    <row r="7782" spans="2:11" x14ac:dyDescent="0.2">
      <c r="B7782" s="33"/>
      <c r="C7782" s="171"/>
      <c r="D7782" s="33"/>
      <c r="E7782" s="33"/>
      <c r="F7782" s="33"/>
      <c r="G7782" s="33"/>
      <c r="H7782" s="33"/>
      <c r="I7782" s="171"/>
      <c r="J7782" s="33"/>
      <c r="K7782" s="33"/>
    </row>
    <row r="7783" spans="2:11" x14ac:dyDescent="0.2">
      <c r="B7783" s="33"/>
      <c r="C7783" s="171"/>
      <c r="D7783" s="33"/>
      <c r="E7783" s="33"/>
      <c r="F7783" s="33"/>
      <c r="G7783" s="33"/>
      <c r="H7783" s="33"/>
      <c r="I7783" s="171"/>
      <c r="J7783" s="33"/>
      <c r="K7783" s="33"/>
    </row>
    <row r="7784" spans="2:11" x14ac:dyDescent="0.2">
      <c r="B7784" s="33"/>
      <c r="C7784" s="171"/>
      <c r="D7784" s="33"/>
      <c r="E7784" s="33"/>
      <c r="F7784" s="33"/>
      <c r="G7784" s="33"/>
      <c r="H7784" s="33"/>
      <c r="I7784" s="171"/>
      <c r="J7784" s="33"/>
      <c r="K7784" s="33"/>
    </row>
    <row r="7785" spans="2:11" x14ac:dyDescent="0.2">
      <c r="B7785" s="33"/>
      <c r="C7785" s="171"/>
      <c r="D7785" s="33"/>
      <c r="E7785" s="33"/>
      <c r="F7785" s="33"/>
      <c r="G7785" s="33"/>
      <c r="H7785" s="33"/>
      <c r="I7785" s="171"/>
      <c r="J7785" s="33"/>
      <c r="K7785" s="33"/>
    </row>
    <row r="7786" spans="2:11" x14ac:dyDescent="0.2">
      <c r="B7786" s="33"/>
      <c r="C7786" s="171"/>
      <c r="D7786" s="33"/>
      <c r="E7786" s="33"/>
      <c r="F7786" s="33"/>
      <c r="G7786" s="33"/>
      <c r="H7786" s="33"/>
      <c r="I7786" s="171"/>
      <c r="J7786" s="33"/>
      <c r="K7786" s="33"/>
    </row>
    <row r="7787" spans="2:11" x14ac:dyDescent="0.2">
      <c r="B7787" s="33"/>
      <c r="C7787" s="171"/>
      <c r="D7787" s="33"/>
      <c r="E7787" s="33"/>
      <c r="F7787" s="33"/>
      <c r="G7787" s="33"/>
      <c r="H7787" s="33"/>
      <c r="I7787" s="171"/>
      <c r="J7787" s="33"/>
      <c r="K7787" s="33"/>
    </row>
    <row r="7788" spans="2:11" x14ac:dyDescent="0.2">
      <c r="B7788" s="33"/>
      <c r="C7788" s="171"/>
      <c r="D7788" s="33"/>
      <c r="E7788" s="33"/>
      <c r="F7788" s="33"/>
      <c r="G7788" s="33"/>
      <c r="H7788" s="33"/>
      <c r="I7788" s="171"/>
      <c r="J7788" s="33"/>
      <c r="K7788" s="33"/>
    </row>
    <row r="7789" spans="2:11" x14ac:dyDescent="0.2">
      <c r="B7789" s="33"/>
      <c r="C7789" s="171"/>
      <c r="D7789" s="33"/>
      <c r="E7789" s="33"/>
      <c r="F7789" s="33"/>
      <c r="G7789" s="33"/>
      <c r="H7789" s="33"/>
      <c r="I7789" s="171"/>
      <c r="J7789" s="33"/>
      <c r="K7789" s="33"/>
    </row>
    <row r="7790" spans="2:11" x14ac:dyDescent="0.2">
      <c r="B7790" s="33"/>
      <c r="C7790" s="171"/>
      <c r="D7790" s="33"/>
      <c r="E7790" s="33"/>
      <c r="F7790" s="33"/>
      <c r="G7790" s="33"/>
      <c r="H7790" s="33"/>
      <c r="I7790" s="171"/>
      <c r="J7790" s="33"/>
      <c r="K7790" s="33"/>
    </row>
    <row r="7791" spans="2:11" x14ac:dyDescent="0.2">
      <c r="B7791" s="33"/>
      <c r="C7791" s="171"/>
      <c r="D7791" s="33"/>
      <c r="E7791" s="33"/>
      <c r="F7791" s="33"/>
      <c r="G7791" s="33"/>
      <c r="H7791" s="33"/>
      <c r="I7791" s="171"/>
      <c r="J7791" s="33"/>
      <c r="K7791" s="33"/>
    </row>
    <row r="7792" spans="2:11" x14ac:dyDescent="0.2">
      <c r="B7792" s="33"/>
      <c r="C7792" s="171"/>
      <c r="D7792" s="33"/>
      <c r="E7792" s="33"/>
      <c r="F7792" s="33"/>
      <c r="G7792" s="33"/>
      <c r="H7792" s="33"/>
      <c r="I7792" s="171"/>
      <c r="J7792" s="33"/>
      <c r="K7792" s="33"/>
    </row>
    <row r="7793" spans="2:11" x14ac:dyDescent="0.2">
      <c r="B7793" s="33"/>
      <c r="C7793" s="171"/>
      <c r="D7793" s="33"/>
      <c r="E7793" s="33"/>
      <c r="F7793" s="33"/>
      <c r="G7793" s="33"/>
      <c r="H7793" s="33"/>
      <c r="I7793" s="171"/>
      <c r="J7793" s="33"/>
      <c r="K7793" s="33"/>
    </row>
    <row r="7794" spans="2:11" x14ac:dyDescent="0.2">
      <c r="B7794" s="33"/>
      <c r="C7794" s="171"/>
      <c r="D7794" s="33"/>
      <c r="E7794" s="33"/>
      <c r="F7794" s="33"/>
      <c r="G7794" s="33"/>
      <c r="H7794" s="33"/>
      <c r="I7794" s="171"/>
      <c r="J7794" s="33"/>
      <c r="K7794" s="33"/>
    </row>
    <row r="7795" spans="2:11" x14ac:dyDescent="0.2">
      <c r="B7795" s="33"/>
      <c r="C7795" s="171"/>
      <c r="D7795" s="33"/>
      <c r="E7795" s="33"/>
      <c r="F7795" s="33"/>
      <c r="G7795" s="33"/>
      <c r="H7795" s="33"/>
      <c r="I7795" s="171"/>
      <c r="J7795" s="33"/>
      <c r="K7795" s="33"/>
    </row>
    <row r="7796" spans="2:11" x14ac:dyDescent="0.2">
      <c r="B7796" s="33"/>
      <c r="C7796" s="171"/>
      <c r="D7796" s="33"/>
      <c r="E7796" s="33"/>
      <c r="F7796" s="33"/>
      <c r="G7796" s="33"/>
      <c r="H7796" s="33"/>
      <c r="I7796" s="171"/>
      <c r="J7796" s="33"/>
      <c r="K7796" s="33"/>
    </row>
    <row r="7797" spans="2:11" x14ac:dyDescent="0.2">
      <c r="B7797" s="33"/>
      <c r="C7797" s="171"/>
      <c r="D7797" s="33"/>
      <c r="E7797" s="33"/>
      <c r="F7797" s="33"/>
      <c r="G7797" s="33"/>
      <c r="H7797" s="33"/>
      <c r="I7797" s="171"/>
      <c r="J7797" s="33"/>
      <c r="K7797" s="33"/>
    </row>
    <row r="7798" spans="2:11" x14ac:dyDescent="0.2">
      <c r="B7798" s="33"/>
      <c r="C7798" s="171"/>
      <c r="D7798" s="33"/>
      <c r="E7798" s="33"/>
      <c r="F7798" s="33"/>
      <c r="G7798" s="33"/>
      <c r="H7798" s="33"/>
      <c r="I7798" s="171"/>
      <c r="J7798" s="33"/>
      <c r="K7798" s="33"/>
    </row>
    <row r="7799" spans="2:11" x14ac:dyDescent="0.2">
      <c r="B7799" s="33"/>
      <c r="C7799" s="171"/>
      <c r="D7799" s="33"/>
      <c r="E7799" s="33"/>
      <c r="F7799" s="33"/>
      <c r="G7799" s="33"/>
      <c r="H7799" s="33"/>
      <c r="I7799" s="171"/>
      <c r="J7799" s="33"/>
      <c r="K7799" s="33"/>
    </row>
    <row r="7800" spans="2:11" x14ac:dyDescent="0.2">
      <c r="B7800" s="33"/>
      <c r="C7800" s="171"/>
      <c r="D7800" s="33"/>
      <c r="E7800" s="33"/>
      <c r="F7800" s="33"/>
      <c r="G7800" s="33"/>
      <c r="H7800" s="33"/>
      <c r="I7800" s="171"/>
      <c r="J7800" s="33"/>
      <c r="K7800" s="33"/>
    </row>
    <row r="7801" spans="2:11" x14ac:dyDescent="0.2">
      <c r="B7801" s="33"/>
      <c r="C7801" s="171"/>
      <c r="D7801" s="33"/>
      <c r="E7801" s="33"/>
      <c r="F7801" s="33"/>
      <c r="G7801" s="33"/>
      <c r="H7801" s="33"/>
      <c r="I7801" s="171"/>
      <c r="J7801" s="33"/>
      <c r="K7801" s="33"/>
    </row>
    <row r="7802" spans="2:11" x14ac:dyDescent="0.2">
      <c r="B7802" s="33"/>
      <c r="C7802" s="171"/>
      <c r="D7802" s="33"/>
      <c r="E7802" s="33"/>
      <c r="F7802" s="33"/>
      <c r="G7802" s="33"/>
      <c r="H7802" s="33"/>
      <c r="I7802" s="171"/>
      <c r="J7802" s="33"/>
      <c r="K7802" s="33"/>
    </row>
    <row r="7803" spans="2:11" x14ac:dyDescent="0.2">
      <c r="B7803" s="33"/>
      <c r="C7803" s="171"/>
      <c r="D7803" s="33"/>
      <c r="E7803" s="33"/>
      <c r="F7803" s="33"/>
      <c r="G7803" s="33"/>
      <c r="H7803" s="33"/>
      <c r="I7803" s="171"/>
      <c r="J7803" s="33"/>
      <c r="K7803" s="33"/>
    </row>
    <row r="7804" spans="2:11" x14ac:dyDescent="0.2">
      <c r="B7804" s="33"/>
      <c r="C7804" s="171"/>
      <c r="D7804" s="33"/>
      <c r="E7804" s="33"/>
      <c r="F7804" s="33"/>
      <c r="G7804" s="33"/>
      <c r="H7804" s="33"/>
      <c r="I7804" s="171"/>
      <c r="J7804" s="33"/>
      <c r="K7804" s="33"/>
    </row>
    <row r="7805" spans="2:11" x14ac:dyDescent="0.2">
      <c r="B7805" s="33"/>
      <c r="C7805" s="171"/>
      <c r="D7805" s="33"/>
      <c r="E7805" s="33"/>
      <c r="F7805" s="33"/>
      <c r="G7805" s="33"/>
      <c r="H7805" s="33"/>
      <c r="I7805" s="171"/>
      <c r="J7805" s="33"/>
      <c r="K7805" s="33"/>
    </row>
    <row r="7806" spans="2:11" x14ac:dyDescent="0.2">
      <c r="B7806" s="33"/>
      <c r="C7806" s="171"/>
      <c r="D7806" s="33"/>
      <c r="E7806" s="33"/>
      <c r="F7806" s="33"/>
      <c r="G7806" s="33"/>
      <c r="H7806" s="33"/>
      <c r="I7806" s="171"/>
      <c r="J7806" s="33"/>
      <c r="K7806" s="33"/>
    </row>
    <row r="7807" spans="2:11" x14ac:dyDescent="0.2">
      <c r="B7807" s="33"/>
      <c r="C7807" s="171"/>
      <c r="D7807" s="33"/>
      <c r="E7807" s="33"/>
      <c r="F7807" s="33"/>
      <c r="G7807" s="33"/>
      <c r="H7807" s="33"/>
      <c r="I7807" s="171"/>
      <c r="J7807" s="33"/>
      <c r="K7807" s="33"/>
    </row>
    <row r="7808" spans="2:11" x14ac:dyDescent="0.2">
      <c r="B7808" s="33"/>
      <c r="C7808" s="171"/>
      <c r="D7808" s="33"/>
      <c r="E7808" s="33"/>
      <c r="F7808" s="33"/>
      <c r="G7808" s="33"/>
      <c r="H7808" s="33"/>
      <c r="I7808" s="171"/>
      <c r="J7808" s="33"/>
      <c r="K7808" s="33"/>
    </row>
    <row r="7809" spans="2:11" x14ac:dyDescent="0.2">
      <c r="B7809" s="33"/>
      <c r="C7809" s="171"/>
      <c r="D7809" s="33"/>
      <c r="E7809" s="33"/>
      <c r="F7809" s="33"/>
      <c r="G7809" s="33"/>
      <c r="H7809" s="33"/>
      <c r="I7809" s="171"/>
      <c r="J7809" s="33"/>
      <c r="K7809" s="33"/>
    </row>
    <row r="7810" spans="2:11" x14ac:dyDescent="0.2">
      <c r="B7810" s="33"/>
      <c r="C7810" s="171"/>
      <c r="D7810" s="33"/>
      <c r="E7810" s="33"/>
      <c r="F7810" s="33"/>
      <c r="G7810" s="33"/>
      <c r="H7810" s="33"/>
      <c r="I7810" s="171"/>
      <c r="J7810" s="33"/>
      <c r="K7810" s="33"/>
    </row>
    <row r="7811" spans="2:11" x14ac:dyDescent="0.2">
      <c r="B7811" s="33"/>
      <c r="C7811" s="171"/>
      <c r="D7811" s="33"/>
      <c r="E7811" s="33"/>
      <c r="F7811" s="33"/>
      <c r="G7811" s="33"/>
      <c r="H7811" s="33"/>
      <c r="I7811" s="171"/>
      <c r="J7811" s="33"/>
      <c r="K7811" s="33"/>
    </row>
    <row r="7812" spans="2:11" x14ac:dyDescent="0.2">
      <c r="B7812" s="33"/>
      <c r="C7812" s="171"/>
      <c r="D7812" s="33"/>
      <c r="E7812" s="33"/>
      <c r="F7812" s="33"/>
      <c r="G7812" s="33"/>
      <c r="H7812" s="33"/>
      <c r="I7812" s="171"/>
      <c r="J7812" s="33"/>
      <c r="K7812" s="33"/>
    </row>
    <row r="7813" spans="2:11" x14ac:dyDescent="0.2">
      <c r="B7813" s="33"/>
      <c r="C7813" s="171"/>
      <c r="D7813" s="33"/>
      <c r="E7813" s="33"/>
      <c r="F7813" s="33"/>
      <c r="G7813" s="33"/>
      <c r="H7813" s="33"/>
      <c r="I7813" s="171"/>
      <c r="J7813" s="33"/>
      <c r="K7813" s="33"/>
    </row>
    <row r="7814" spans="2:11" x14ac:dyDescent="0.2">
      <c r="B7814" s="33"/>
      <c r="C7814" s="171"/>
      <c r="D7814" s="33"/>
      <c r="E7814" s="33"/>
      <c r="F7814" s="33"/>
      <c r="G7814" s="33"/>
      <c r="H7814" s="33"/>
      <c r="I7814" s="171"/>
      <c r="J7814" s="33"/>
      <c r="K7814" s="33"/>
    </row>
    <row r="7815" spans="2:11" x14ac:dyDescent="0.2">
      <c r="B7815" s="33"/>
      <c r="C7815" s="171"/>
      <c r="D7815" s="33"/>
      <c r="E7815" s="33"/>
      <c r="F7815" s="33"/>
      <c r="G7815" s="33"/>
      <c r="H7815" s="33"/>
      <c r="I7815" s="171"/>
      <c r="J7815" s="33"/>
      <c r="K7815" s="33"/>
    </row>
    <row r="7816" spans="2:11" x14ac:dyDescent="0.2">
      <c r="B7816" s="33"/>
      <c r="C7816" s="171"/>
      <c r="D7816" s="33"/>
      <c r="E7816" s="33"/>
      <c r="F7816" s="33"/>
      <c r="G7816" s="33"/>
      <c r="H7816" s="33"/>
      <c r="I7816" s="171"/>
      <c r="J7816" s="33"/>
      <c r="K7816" s="33"/>
    </row>
    <row r="7817" spans="2:11" x14ac:dyDescent="0.2">
      <c r="B7817" s="33"/>
      <c r="C7817" s="171"/>
      <c r="D7817" s="33"/>
      <c r="E7817" s="33"/>
      <c r="F7817" s="33"/>
      <c r="G7817" s="33"/>
      <c r="H7817" s="33"/>
      <c r="I7817" s="171"/>
      <c r="J7817" s="33"/>
      <c r="K7817" s="33"/>
    </row>
    <row r="7818" spans="2:11" x14ac:dyDescent="0.2">
      <c r="B7818" s="33"/>
      <c r="C7818" s="171"/>
      <c r="D7818" s="33"/>
      <c r="E7818" s="33"/>
      <c r="F7818" s="33"/>
      <c r="G7818" s="33"/>
      <c r="H7818" s="33"/>
      <c r="I7818" s="171"/>
      <c r="J7818" s="33"/>
      <c r="K7818" s="33"/>
    </row>
    <row r="7819" spans="2:11" x14ac:dyDescent="0.2">
      <c r="B7819" s="33"/>
      <c r="C7819" s="171"/>
      <c r="D7819" s="33"/>
      <c r="E7819" s="33"/>
      <c r="F7819" s="33"/>
      <c r="G7819" s="33"/>
      <c r="H7819" s="33"/>
      <c r="I7819" s="171"/>
      <c r="J7819" s="33"/>
      <c r="K7819" s="33"/>
    </row>
    <row r="7820" spans="2:11" x14ac:dyDescent="0.2">
      <c r="B7820" s="33"/>
      <c r="C7820" s="171"/>
      <c r="D7820" s="33"/>
      <c r="E7820" s="33"/>
      <c r="F7820" s="33"/>
      <c r="G7820" s="33"/>
      <c r="H7820" s="33"/>
      <c r="I7820" s="171"/>
      <c r="J7820" s="33"/>
      <c r="K7820" s="33"/>
    </row>
    <row r="7821" spans="2:11" x14ac:dyDescent="0.2">
      <c r="B7821" s="33"/>
      <c r="C7821" s="171"/>
      <c r="D7821" s="33"/>
      <c r="E7821" s="33"/>
      <c r="F7821" s="33"/>
      <c r="G7821" s="33"/>
      <c r="H7821" s="33"/>
      <c r="I7821" s="171"/>
      <c r="J7821" s="33"/>
      <c r="K7821" s="33"/>
    </row>
    <row r="7822" spans="2:11" x14ac:dyDescent="0.2">
      <c r="B7822" s="33"/>
      <c r="C7822" s="171"/>
      <c r="D7822" s="33"/>
      <c r="E7822" s="33"/>
      <c r="F7822" s="33"/>
      <c r="G7822" s="33"/>
      <c r="H7822" s="33"/>
      <c r="I7822" s="171"/>
      <c r="J7822" s="33"/>
      <c r="K7822" s="33"/>
    </row>
    <row r="7823" spans="2:11" x14ac:dyDescent="0.2">
      <c r="B7823" s="33"/>
      <c r="C7823" s="171"/>
      <c r="D7823" s="33"/>
      <c r="E7823" s="33"/>
      <c r="F7823" s="33"/>
      <c r="G7823" s="33"/>
      <c r="H7823" s="33"/>
      <c r="I7823" s="171"/>
      <c r="J7823" s="33"/>
      <c r="K7823" s="33"/>
    </row>
    <row r="7824" spans="2:11" x14ac:dyDescent="0.2">
      <c r="B7824" s="33"/>
      <c r="C7824" s="171"/>
      <c r="D7824" s="33"/>
      <c r="E7824" s="33"/>
      <c r="F7824" s="33"/>
      <c r="G7824" s="33"/>
      <c r="H7824" s="33"/>
      <c r="I7824" s="171"/>
      <c r="J7824" s="33"/>
      <c r="K7824" s="33"/>
    </row>
    <row r="7825" spans="2:11" x14ac:dyDescent="0.2">
      <c r="B7825" s="33"/>
      <c r="C7825" s="171"/>
      <c r="D7825" s="33"/>
      <c r="E7825" s="33"/>
      <c r="F7825" s="33"/>
      <c r="G7825" s="33"/>
      <c r="H7825" s="33"/>
      <c r="I7825" s="171"/>
      <c r="J7825" s="33"/>
      <c r="K7825" s="33"/>
    </row>
    <row r="7826" spans="2:11" x14ac:dyDescent="0.2">
      <c r="B7826" s="33"/>
      <c r="C7826" s="171"/>
      <c r="D7826" s="33"/>
      <c r="E7826" s="33"/>
      <c r="F7826" s="33"/>
      <c r="G7826" s="33"/>
      <c r="H7826" s="33"/>
      <c r="I7826" s="171"/>
      <c r="J7826" s="33"/>
      <c r="K7826" s="33"/>
    </row>
    <row r="7827" spans="2:11" x14ac:dyDescent="0.2">
      <c r="B7827" s="33"/>
      <c r="C7827" s="171"/>
      <c r="D7827" s="33"/>
      <c r="E7827" s="33"/>
      <c r="F7827" s="33"/>
      <c r="G7827" s="33"/>
      <c r="H7827" s="33"/>
      <c r="I7827" s="171"/>
      <c r="J7827" s="33"/>
      <c r="K7827" s="33"/>
    </row>
    <row r="7828" spans="2:11" x14ac:dyDescent="0.2">
      <c r="B7828" s="33"/>
      <c r="C7828" s="171"/>
      <c r="D7828" s="33"/>
      <c r="E7828" s="33"/>
      <c r="F7828" s="33"/>
      <c r="G7828" s="33"/>
      <c r="H7828" s="33"/>
      <c r="I7828" s="171"/>
      <c r="J7828" s="33"/>
      <c r="K7828" s="33"/>
    </row>
    <row r="7829" spans="2:11" x14ac:dyDescent="0.2">
      <c r="B7829" s="33"/>
      <c r="C7829" s="171"/>
      <c r="D7829" s="33"/>
      <c r="E7829" s="33"/>
      <c r="F7829" s="33"/>
      <c r="G7829" s="33"/>
      <c r="H7829" s="33"/>
      <c r="I7829" s="171"/>
      <c r="J7829" s="33"/>
      <c r="K7829" s="33"/>
    </row>
    <row r="7830" spans="2:11" x14ac:dyDescent="0.2">
      <c r="B7830" s="33"/>
      <c r="C7830" s="171"/>
      <c r="D7830" s="33"/>
      <c r="E7830" s="33"/>
      <c r="F7830" s="33"/>
      <c r="G7830" s="33"/>
      <c r="H7830" s="33"/>
      <c r="I7830" s="171"/>
      <c r="J7830" s="33"/>
      <c r="K7830" s="33"/>
    </row>
    <row r="7831" spans="2:11" x14ac:dyDescent="0.2">
      <c r="B7831" s="33"/>
      <c r="C7831" s="171"/>
      <c r="D7831" s="33"/>
      <c r="E7831" s="33"/>
      <c r="F7831" s="33"/>
      <c r="G7831" s="33"/>
      <c r="H7831" s="33"/>
      <c r="I7831" s="171"/>
      <c r="J7831" s="33"/>
      <c r="K7831" s="33"/>
    </row>
    <row r="7832" spans="2:11" x14ac:dyDescent="0.2">
      <c r="B7832" s="33"/>
      <c r="C7832" s="171"/>
      <c r="D7832" s="33"/>
      <c r="E7832" s="33"/>
      <c r="F7832" s="33"/>
      <c r="G7832" s="33"/>
      <c r="H7832" s="33"/>
      <c r="I7832" s="171"/>
      <c r="J7832" s="33"/>
      <c r="K7832" s="33"/>
    </row>
    <row r="7833" spans="2:11" x14ac:dyDescent="0.2">
      <c r="B7833" s="33"/>
      <c r="C7833" s="171"/>
      <c r="D7833" s="33"/>
      <c r="E7833" s="33"/>
      <c r="F7833" s="33"/>
      <c r="G7833" s="33"/>
      <c r="H7833" s="33"/>
      <c r="I7833" s="171"/>
      <c r="J7833" s="33"/>
      <c r="K7833" s="33"/>
    </row>
    <row r="7834" spans="2:11" x14ac:dyDescent="0.2">
      <c r="B7834" s="33"/>
      <c r="C7834" s="171"/>
      <c r="D7834" s="33"/>
      <c r="E7834" s="33"/>
      <c r="F7834" s="33"/>
      <c r="G7834" s="33"/>
      <c r="H7834" s="33"/>
      <c r="I7834" s="171"/>
      <c r="J7834" s="33"/>
      <c r="K7834" s="33"/>
    </row>
    <row r="7835" spans="2:11" x14ac:dyDescent="0.2">
      <c r="B7835" s="33"/>
      <c r="C7835" s="171"/>
      <c r="D7835" s="33"/>
      <c r="E7835" s="33"/>
      <c r="F7835" s="33"/>
      <c r="G7835" s="33"/>
      <c r="H7835" s="33"/>
      <c r="I7835" s="171"/>
      <c r="J7835" s="33"/>
      <c r="K7835" s="33"/>
    </row>
    <row r="7836" spans="2:11" x14ac:dyDescent="0.2">
      <c r="B7836" s="33"/>
      <c r="C7836" s="171"/>
      <c r="D7836" s="33"/>
      <c r="E7836" s="33"/>
      <c r="F7836" s="33"/>
      <c r="G7836" s="33"/>
      <c r="H7836" s="33"/>
      <c r="I7836" s="171"/>
      <c r="J7836" s="33"/>
      <c r="K7836" s="33"/>
    </row>
    <row r="7837" spans="2:11" x14ac:dyDescent="0.2">
      <c r="B7837" s="33"/>
      <c r="C7837" s="171"/>
      <c r="D7837" s="33"/>
      <c r="E7837" s="33"/>
      <c r="F7837" s="33"/>
      <c r="G7837" s="33"/>
      <c r="H7837" s="33"/>
      <c r="I7837" s="171"/>
      <c r="J7837" s="33"/>
      <c r="K7837" s="33"/>
    </row>
    <row r="7838" spans="2:11" x14ac:dyDescent="0.2">
      <c r="B7838" s="33"/>
      <c r="C7838" s="171"/>
      <c r="D7838" s="33"/>
      <c r="E7838" s="33"/>
      <c r="F7838" s="33"/>
      <c r="G7838" s="33"/>
      <c r="H7838" s="33"/>
      <c r="I7838" s="171"/>
      <c r="J7838" s="33"/>
      <c r="K7838" s="33"/>
    </row>
    <row r="7839" spans="2:11" x14ac:dyDescent="0.2">
      <c r="B7839" s="33"/>
      <c r="C7839" s="171"/>
      <c r="D7839" s="33"/>
      <c r="E7839" s="33"/>
      <c r="F7839" s="33"/>
      <c r="G7839" s="33"/>
      <c r="H7839" s="33"/>
      <c r="I7839" s="171"/>
      <c r="J7839" s="33"/>
      <c r="K7839" s="33"/>
    </row>
    <row r="7840" spans="2:11" x14ac:dyDescent="0.2">
      <c r="B7840" s="33"/>
      <c r="C7840" s="171"/>
      <c r="D7840" s="33"/>
      <c r="E7840" s="33"/>
      <c r="F7840" s="33"/>
      <c r="G7840" s="33"/>
      <c r="H7840" s="33"/>
      <c r="I7840" s="171"/>
      <c r="J7840" s="33"/>
      <c r="K7840" s="33"/>
    </row>
    <row r="7841" spans="2:11" x14ac:dyDescent="0.2">
      <c r="B7841" s="33"/>
      <c r="C7841" s="171"/>
      <c r="D7841" s="33"/>
      <c r="E7841" s="33"/>
      <c r="F7841" s="33"/>
      <c r="G7841" s="33"/>
      <c r="H7841" s="33"/>
      <c r="I7841" s="171"/>
      <c r="J7841" s="33"/>
      <c r="K7841" s="33"/>
    </row>
    <row r="7842" spans="2:11" x14ac:dyDescent="0.2">
      <c r="B7842" s="33"/>
      <c r="C7842" s="171"/>
      <c r="D7842" s="33"/>
      <c r="E7842" s="33"/>
      <c r="F7842" s="33"/>
      <c r="G7842" s="33"/>
      <c r="H7842" s="33"/>
      <c r="I7842" s="171"/>
      <c r="J7842" s="33"/>
      <c r="K7842" s="33"/>
    </row>
    <row r="7843" spans="2:11" x14ac:dyDescent="0.2">
      <c r="B7843" s="33"/>
      <c r="C7843" s="171"/>
      <c r="D7843" s="33"/>
      <c r="E7843" s="33"/>
      <c r="F7843" s="33"/>
      <c r="G7843" s="33"/>
      <c r="H7843" s="33"/>
      <c r="I7843" s="171"/>
      <c r="J7843" s="33"/>
      <c r="K7843" s="33"/>
    </row>
    <row r="7844" spans="2:11" x14ac:dyDescent="0.2">
      <c r="B7844" s="33"/>
      <c r="C7844" s="171"/>
      <c r="D7844" s="33"/>
      <c r="E7844" s="33"/>
      <c r="F7844" s="33"/>
      <c r="G7844" s="33"/>
      <c r="H7844" s="33"/>
      <c r="I7844" s="171"/>
      <c r="J7844" s="33"/>
      <c r="K7844" s="33"/>
    </row>
    <row r="7845" spans="2:11" x14ac:dyDescent="0.2">
      <c r="B7845" s="33"/>
      <c r="C7845" s="171"/>
      <c r="D7845" s="33"/>
      <c r="E7845" s="33"/>
      <c r="F7845" s="33"/>
      <c r="G7845" s="33"/>
      <c r="H7845" s="33"/>
      <c r="I7845" s="171"/>
      <c r="J7845" s="33"/>
      <c r="K7845" s="33"/>
    </row>
    <row r="7846" spans="2:11" x14ac:dyDescent="0.2">
      <c r="B7846" s="33"/>
      <c r="C7846" s="171"/>
      <c r="D7846" s="33"/>
      <c r="E7846" s="33"/>
      <c r="F7846" s="33"/>
      <c r="G7846" s="33"/>
      <c r="H7846" s="33"/>
      <c r="I7846" s="171"/>
      <c r="J7846" s="33"/>
      <c r="K7846" s="33"/>
    </row>
    <row r="7847" spans="2:11" x14ac:dyDescent="0.2">
      <c r="B7847" s="33"/>
      <c r="C7847" s="171"/>
      <c r="D7847" s="33"/>
      <c r="E7847" s="33"/>
      <c r="F7847" s="33"/>
      <c r="G7847" s="33"/>
      <c r="H7847" s="33"/>
      <c r="I7847" s="171"/>
      <c r="J7847" s="33"/>
      <c r="K7847" s="33"/>
    </row>
    <row r="7848" spans="2:11" x14ac:dyDescent="0.2">
      <c r="B7848" s="33"/>
      <c r="C7848" s="171"/>
      <c r="D7848" s="33"/>
      <c r="E7848" s="33"/>
      <c r="F7848" s="33"/>
      <c r="G7848" s="33"/>
      <c r="H7848" s="33"/>
      <c r="I7848" s="171"/>
      <c r="J7848" s="33"/>
      <c r="K7848" s="33"/>
    </row>
    <row r="7849" spans="2:11" x14ac:dyDescent="0.2">
      <c r="B7849" s="33"/>
      <c r="C7849" s="171"/>
      <c r="D7849" s="33"/>
      <c r="E7849" s="33"/>
      <c r="F7849" s="33"/>
      <c r="G7849" s="33"/>
      <c r="H7849" s="33"/>
      <c r="I7849" s="171"/>
      <c r="J7849" s="33"/>
      <c r="K7849" s="33"/>
    </row>
    <row r="7850" spans="2:11" x14ac:dyDescent="0.2">
      <c r="B7850" s="33"/>
      <c r="C7850" s="171"/>
      <c r="D7850" s="33"/>
      <c r="E7850" s="33"/>
      <c r="F7850" s="33"/>
      <c r="G7850" s="33"/>
      <c r="H7850" s="33"/>
      <c r="I7850" s="171"/>
      <c r="J7850" s="33"/>
      <c r="K7850" s="33"/>
    </row>
    <row r="7851" spans="2:11" x14ac:dyDescent="0.2">
      <c r="B7851" s="33"/>
      <c r="C7851" s="171"/>
      <c r="D7851" s="33"/>
      <c r="E7851" s="33"/>
      <c r="F7851" s="33"/>
      <c r="G7851" s="33"/>
      <c r="H7851" s="33"/>
      <c r="I7851" s="171"/>
      <c r="J7851" s="33"/>
      <c r="K7851" s="33"/>
    </row>
    <row r="7852" spans="2:11" x14ac:dyDescent="0.2">
      <c r="B7852" s="33"/>
      <c r="C7852" s="171"/>
      <c r="D7852" s="33"/>
      <c r="E7852" s="33"/>
      <c r="F7852" s="33"/>
      <c r="G7852" s="33"/>
      <c r="H7852" s="33"/>
      <c r="I7852" s="171"/>
      <c r="J7852" s="33"/>
      <c r="K7852" s="33"/>
    </row>
    <row r="7853" spans="2:11" x14ac:dyDescent="0.2">
      <c r="B7853" s="33"/>
      <c r="C7853" s="171"/>
      <c r="D7853" s="33"/>
      <c r="E7853" s="33"/>
      <c r="F7853" s="33"/>
      <c r="G7853" s="33"/>
      <c r="H7853" s="33"/>
      <c r="I7853" s="171"/>
      <c r="J7853" s="33"/>
      <c r="K7853" s="33"/>
    </row>
    <row r="7854" spans="2:11" x14ac:dyDescent="0.2">
      <c r="B7854" s="33"/>
      <c r="C7854" s="171"/>
      <c r="D7854" s="33"/>
      <c r="E7854" s="33"/>
      <c r="F7854" s="33"/>
      <c r="G7854" s="33"/>
      <c r="H7854" s="33"/>
      <c r="I7854" s="171"/>
      <c r="J7854" s="33"/>
      <c r="K7854" s="33"/>
    </row>
    <row r="7855" spans="2:11" x14ac:dyDescent="0.2">
      <c r="B7855" s="33"/>
      <c r="C7855" s="171"/>
      <c r="D7855" s="33"/>
      <c r="E7855" s="33"/>
      <c r="F7855" s="33"/>
      <c r="G7855" s="33"/>
      <c r="H7855" s="33"/>
      <c r="I7855" s="171"/>
      <c r="J7855" s="33"/>
      <c r="K7855" s="33"/>
    </row>
    <row r="7856" spans="2:11" x14ac:dyDescent="0.2">
      <c r="B7856" s="33"/>
      <c r="C7856" s="171"/>
      <c r="D7856" s="33"/>
      <c r="E7856" s="33"/>
      <c r="F7856" s="33"/>
      <c r="G7856" s="33"/>
      <c r="H7856" s="33"/>
      <c r="I7856" s="171"/>
      <c r="J7856" s="33"/>
      <c r="K7856" s="33"/>
    </row>
    <row r="7857" spans="2:11" x14ac:dyDescent="0.2">
      <c r="B7857" s="33"/>
      <c r="C7857" s="171"/>
      <c r="D7857" s="33"/>
      <c r="E7857" s="33"/>
      <c r="F7857" s="33"/>
      <c r="G7857" s="33"/>
      <c r="H7857" s="33"/>
      <c r="I7857" s="171"/>
      <c r="J7857" s="33"/>
      <c r="K7857" s="33"/>
    </row>
    <row r="7858" spans="2:11" x14ac:dyDescent="0.2">
      <c r="B7858" s="33"/>
      <c r="C7858" s="171"/>
      <c r="D7858" s="33"/>
      <c r="E7858" s="33"/>
      <c r="F7858" s="33"/>
      <c r="G7858" s="33"/>
      <c r="H7858" s="33"/>
      <c r="I7858" s="171"/>
      <c r="J7858" s="33"/>
      <c r="K7858" s="33"/>
    </row>
    <row r="7859" spans="2:11" x14ac:dyDescent="0.2">
      <c r="B7859" s="33"/>
      <c r="C7859" s="171"/>
      <c r="D7859" s="33"/>
      <c r="E7859" s="33"/>
      <c r="F7859" s="33"/>
      <c r="G7859" s="33"/>
      <c r="H7859" s="33"/>
      <c r="I7859" s="171"/>
      <c r="J7859" s="33"/>
      <c r="K7859" s="33"/>
    </row>
    <row r="7860" spans="2:11" x14ac:dyDescent="0.2">
      <c r="B7860" s="33"/>
      <c r="C7860" s="171"/>
      <c r="D7860" s="33"/>
      <c r="E7860" s="33"/>
      <c r="F7860" s="33"/>
      <c r="G7860" s="33"/>
      <c r="H7860" s="33"/>
      <c r="I7860" s="171"/>
      <c r="J7860" s="33"/>
      <c r="K7860" s="33"/>
    </row>
    <row r="7861" spans="2:11" x14ac:dyDescent="0.2">
      <c r="B7861" s="33"/>
      <c r="C7861" s="171"/>
      <c r="D7861" s="33"/>
      <c r="E7861" s="33"/>
      <c r="F7861" s="33"/>
      <c r="G7861" s="33"/>
      <c r="H7861" s="33"/>
      <c r="I7861" s="171"/>
      <c r="J7861" s="33"/>
      <c r="K7861" s="33"/>
    </row>
    <row r="7862" spans="2:11" x14ac:dyDescent="0.2">
      <c r="B7862" s="33"/>
      <c r="C7862" s="171"/>
      <c r="D7862" s="33"/>
      <c r="E7862" s="33"/>
      <c r="F7862" s="33"/>
      <c r="G7862" s="33"/>
      <c r="H7862" s="33"/>
      <c r="I7862" s="171"/>
      <c r="J7862" s="33"/>
      <c r="K7862" s="33"/>
    </row>
    <row r="7863" spans="2:11" x14ac:dyDescent="0.2">
      <c r="B7863" s="33"/>
      <c r="C7863" s="171"/>
      <c r="D7863" s="33"/>
      <c r="E7863" s="33"/>
      <c r="F7863" s="33"/>
      <c r="G7863" s="33"/>
      <c r="H7863" s="33"/>
      <c r="I7863" s="171"/>
      <c r="J7863" s="33"/>
      <c r="K7863" s="33"/>
    </row>
    <row r="7864" spans="2:11" x14ac:dyDescent="0.2">
      <c r="B7864" s="33"/>
      <c r="C7864" s="171"/>
      <c r="D7864" s="33"/>
      <c r="E7864" s="33"/>
      <c r="F7864" s="33"/>
      <c r="G7864" s="33"/>
      <c r="H7864" s="33"/>
      <c r="I7864" s="171"/>
      <c r="J7864" s="33"/>
      <c r="K7864" s="33"/>
    </row>
    <row r="7865" spans="2:11" x14ac:dyDescent="0.2">
      <c r="B7865" s="33"/>
      <c r="C7865" s="171"/>
      <c r="D7865" s="33"/>
      <c r="E7865" s="33"/>
      <c r="F7865" s="33"/>
      <c r="G7865" s="33"/>
      <c r="H7865" s="33"/>
      <c r="I7865" s="171"/>
      <c r="J7865" s="33"/>
      <c r="K7865" s="33"/>
    </row>
    <row r="7866" spans="2:11" x14ac:dyDescent="0.2">
      <c r="B7866" s="33"/>
      <c r="C7866" s="171"/>
      <c r="D7866" s="33"/>
      <c r="E7866" s="33"/>
      <c r="F7866" s="33"/>
      <c r="G7866" s="33"/>
      <c r="H7866" s="33"/>
      <c r="I7866" s="171"/>
      <c r="J7866" s="33"/>
      <c r="K7866" s="33"/>
    </row>
    <row r="7867" spans="2:11" x14ac:dyDescent="0.2">
      <c r="B7867" s="33"/>
      <c r="C7867" s="171"/>
      <c r="D7867" s="33"/>
      <c r="E7867" s="33"/>
      <c r="F7867" s="33"/>
      <c r="G7867" s="33"/>
      <c r="H7867" s="33"/>
      <c r="I7867" s="171"/>
      <c r="J7867" s="33"/>
      <c r="K7867" s="33"/>
    </row>
    <row r="7868" spans="2:11" x14ac:dyDescent="0.2">
      <c r="B7868" s="33"/>
      <c r="C7868" s="171"/>
      <c r="D7868" s="33"/>
      <c r="E7868" s="33"/>
      <c r="F7868" s="33"/>
      <c r="G7868" s="33"/>
      <c r="H7868" s="33"/>
      <c r="I7868" s="171"/>
      <c r="J7868" s="33"/>
      <c r="K7868" s="33"/>
    </row>
    <row r="7869" spans="2:11" x14ac:dyDescent="0.2">
      <c r="B7869" s="33"/>
      <c r="C7869" s="171"/>
      <c r="D7869" s="33"/>
      <c r="E7869" s="33"/>
      <c r="F7869" s="33"/>
      <c r="G7869" s="33"/>
      <c r="H7869" s="33"/>
      <c r="I7869" s="171"/>
      <c r="J7869" s="33"/>
      <c r="K7869" s="33"/>
    </row>
    <row r="7870" spans="2:11" x14ac:dyDescent="0.2">
      <c r="B7870" s="33"/>
      <c r="C7870" s="171"/>
      <c r="D7870" s="33"/>
      <c r="E7870" s="33"/>
      <c r="F7870" s="33"/>
      <c r="G7870" s="33"/>
      <c r="H7870" s="33"/>
      <c r="I7870" s="171"/>
      <c r="J7870" s="33"/>
      <c r="K7870" s="33"/>
    </row>
    <row r="7871" spans="2:11" x14ac:dyDescent="0.2">
      <c r="B7871" s="33"/>
      <c r="C7871" s="171"/>
      <c r="D7871" s="33"/>
      <c r="E7871" s="33"/>
      <c r="F7871" s="33"/>
      <c r="G7871" s="33"/>
      <c r="H7871" s="33"/>
      <c r="I7871" s="171"/>
      <c r="J7871" s="33"/>
      <c r="K7871" s="33"/>
    </row>
    <row r="7872" spans="2:11" x14ac:dyDescent="0.2">
      <c r="B7872" s="33"/>
      <c r="C7872" s="171"/>
      <c r="D7872" s="33"/>
      <c r="E7872" s="33"/>
      <c r="F7872" s="33"/>
      <c r="G7872" s="33"/>
      <c r="H7872" s="33"/>
      <c r="I7872" s="171"/>
      <c r="J7872" s="33"/>
      <c r="K7872" s="33"/>
    </row>
    <row r="7873" spans="2:11" x14ac:dyDescent="0.2">
      <c r="B7873" s="33"/>
      <c r="C7873" s="171"/>
      <c r="D7873" s="33"/>
      <c r="E7873" s="33"/>
      <c r="F7873" s="33"/>
      <c r="G7873" s="33"/>
      <c r="H7873" s="33"/>
      <c r="I7873" s="171"/>
      <c r="J7873" s="33"/>
      <c r="K7873" s="33"/>
    </row>
    <row r="7874" spans="2:11" x14ac:dyDescent="0.2">
      <c r="B7874" s="33"/>
      <c r="C7874" s="171"/>
      <c r="D7874" s="33"/>
      <c r="E7874" s="33"/>
      <c r="F7874" s="33"/>
      <c r="G7874" s="33"/>
      <c r="H7874" s="33"/>
      <c r="I7874" s="171"/>
      <c r="J7874" s="33"/>
      <c r="K7874" s="33"/>
    </row>
    <row r="7875" spans="2:11" x14ac:dyDescent="0.2">
      <c r="B7875" s="33"/>
      <c r="C7875" s="171"/>
      <c r="D7875" s="33"/>
      <c r="E7875" s="33"/>
      <c r="F7875" s="33"/>
      <c r="G7875" s="33"/>
      <c r="H7875" s="33"/>
      <c r="I7875" s="171"/>
      <c r="J7875" s="33"/>
      <c r="K7875" s="33"/>
    </row>
    <row r="7876" spans="2:11" x14ac:dyDescent="0.2">
      <c r="B7876" s="33"/>
      <c r="C7876" s="171"/>
      <c r="D7876" s="33"/>
      <c r="E7876" s="33"/>
      <c r="F7876" s="33"/>
      <c r="G7876" s="33"/>
      <c r="H7876" s="33"/>
      <c r="I7876" s="171"/>
      <c r="J7876" s="33"/>
      <c r="K7876" s="33"/>
    </row>
    <row r="7877" spans="2:11" x14ac:dyDescent="0.2">
      <c r="B7877" s="33"/>
      <c r="C7877" s="171"/>
      <c r="D7877" s="33"/>
      <c r="E7877" s="33"/>
      <c r="F7877" s="33"/>
      <c r="G7877" s="33"/>
      <c r="H7877" s="33"/>
      <c r="I7877" s="171"/>
      <c r="J7877" s="33"/>
      <c r="K7877" s="33"/>
    </row>
    <row r="7878" spans="2:11" x14ac:dyDescent="0.2">
      <c r="B7878" s="33"/>
      <c r="C7878" s="171"/>
      <c r="D7878" s="33"/>
      <c r="E7878" s="33"/>
      <c r="F7878" s="33"/>
      <c r="G7878" s="33"/>
      <c r="H7878" s="33"/>
      <c r="I7878" s="171"/>
      <c r="J7878" s="33"/>
      <c r="K7878" s="33"/>
    </row>
    <row r="7879" spans="2:11" x14ac:dyDescent="0.2">
      <c r="B7879" s="33"/>
      <c r="C7879" s="171"/>
      <c r="D7879" s="33"/>
      <c r="E7879" s="33"/>
      <c r="F7879" s="33"/>
      <c r="G7879" s="33"/>
      <c r="H7879" s="33"/>
      <c r="I7879" s="171"/>
      <c r="J7879" s="33"/>
      <c r="K7879" s="33"/>
    </row>
    <row r="7880" spans="2:11" x14ac:dyDescent="0.2">
      <c r="B7880" s="33"/>
      <c r="C7880" s="171"/>
      <c r="D7880" s="33"/>
      <c r="E7880" s="33"/>
      <c r="F7880" s="33"/>
      <c r="G7880" s="33"/>
      <c r="H7880" s="33"/>
      <c r="I7880" s="171"/>
      <c r="J7880" s="33"/>
      <c r="K7880" s="33"/>
    </row>
    <row r="7881" spans="2:11" x14ac:dyDescent="0.2">
      <c r="B7881" s="33"/>
      <c r="C7881" s="171"/>
      <c r="D7881" s="33"/>
      <c r="E7881" s="33"/>
      <c r="F7881" s="33"/>
      <c r="G7881" s="33"/>
      <c r="H7881" s="33"/>
      <c r="I7881" s="171"/>
      <c r="J7881" s="33"/>
      <c r="K7881" s="33"/>
    </row>
    <row r="7882" spans="2:11" x14ac:dyDescent="0.2">
      <c r="B7882" s="33"/>
      <c r="C7882" s="171"/>
      <c r="D7882" s="33"/>
      <c r="E7882" s="33"/>
      <c r="F7882" s="33"/>
      <c r="G7882" s="33"/>
      <c r="H7882" s="33"/>
      <c r="I7882" s="171"/>
      <c r="J7882" s="33"/>
      <c r="K7882" s="33"/>
    </row>
    <row r="7883" spans="2:11" x14ac:dyDescent="0.2">
      <c r="B7883" s="33"/>
      <c r="C7883" s="171"/>
      <c r="D7883" s="33"/>
      <c r="E7883" s="33"/>
      <c r="F7883" s="33"/>
      <c r="G7883" s="33"/>
      <c r="H7883" s="33"/>
      <c r="I7883" s="171"/>
      <c r="J7883" s="33"/>
      <c r="K7883" s="33"/>
    </row>
    <row r="7884" spans="2:11" x14ac:dyDescent="0.2">
      <c r="B7884" s="33"/>
      <c r="C7884" s="171"/>
      <c r="D7884" s="33"/>
      <c r="E7884" s="33"/>
      <c r="F7884" s="33"/>
      <c r="G7884" s="33"/>
      <c r="H7884" s="33"/>
      <c r="I7884" s="171"/>
      <c r="J7884" s="33"/>
      <c r="K7884" s="33"/>
    </row>
    <row r="7885" spans="2:11" x14ac:dyDescent="0.2">
      <c r="B7885" s="33"/>
      <c r="C7885" s="171"/>
      <c r="D7885" s="33"/>
      <c r="E7885" s="33"/>
      <c r="F7885" s="33"/>
      <c r="G7885" s="33"/>
      <c r="H7885" s="33"/>
      <c r="I7885" s="171"/>
      <c r="J7885" s="33"/>
      <c r="K7885" s="33"/>
    </row>
    <row r="7886" spans="2:11" x14ac:dyDescent="0.2">
      <c r="B7886" s="33"/>
      <c r="C7886" s="171"/>
      <c r="D7886" s="33"/>
      <c r="E7886" s="33"/>
      <c r="F7886" s="33"/>
      <c r="G7886" s="33"/>
      <c r="H7886" s="33"/>
      <c r="I7886" s="171"/>
      <c r="J7886" s="33"/>
      <c r="K7886" s="33"/>
    </row>
    <row r="7887" spans="2:11" x14ac:dyDescent="0.2">
      <c r="B7887" s="33"/>
      <c r="C7887" s="171"/>
      <c r="D7887" s="33"/>
      <c r="E7887" s="33"/>
      <c r="F7887" s="33"/>
      <c r="G7887" s="33"/>
      <c r="H7887" s="33"/>
      <c r="I7887" s="171"/>
      <c r="J7887" s="33"/>
      <c r="K7887" s="33"/>
    </row>
    <row r="7888" spans="2:11" x14ac:dyDescent="0.2">
      <c r="B7888" s="33"/>
      <c r="C7888" s="171"/>
      <c r="D7888" s="33"/>
      <c r="E7888" s="33"/>
      <c r="F7888" s="33"/>
      <c r="G7888" s="33"/>
      <c r="H7888" s="33"/>
      <c r="I7888" s="171"/>
      <c r="J7888" s="33"/>
      <c r="K7888" s="33"/>
    </row>
    <row r="7889" spans="2:11" x14ac:dyDescent="0.2">
      <c r="B7889" s="33"/>
      <c r="C7889" s="171"/>
      <c r="D7889" s="33"/>
      <c r="E7889" s="33"/>
      <c r="F7889" s="33"/>
      <c r="G7889" s="33"/>
      <c r="H7889" s="33"/>
      <c r="I7889" s="171"/>
      <c r="J7889" s="33"/>
      <c r="K7889" s="33"/>
    </row>
    <row r="7890" spans="2:11" x14ac:dyDescent="0.2">
      <c r="B7890" s="33"/>
      <c r="C7890" s="171"/>
      <c r="D7890" s="33"/>
      <c r="E7890" s="33"/>
      <c r="F7890" s="33"/>
      <c r="G7890" s="33"/>
      <c r="H7890" s="33"/>
      <c r="I7890" s="171"/>
      <c r="J7890" s="33"/>
      <c r="K7890" s="33"/>
    </row>
    <row r="7891" spans="2:11" x14ac:dyDescent="0.2">
      <c r="B7891" s="33"/>
      <c r="C7891" s="171"/>
      <c r="D7891" s="33"/>
      <c r="E7891" s="33"/>
      <c r="F7891" s="33"/>
      <c r="G7891" s="33"/>
      <c r="H7891" s="33"/>
      <c r="I7891" s="171"/>
      <c r="J7891" s="33"/>
      <c r="K7891" s="33"/>
    </row>
    <row r="7892" spans="2:11" x14ac:dyDescent="0.2">
      <c r="B7892" s="33"/>
      <c r="C7892" s="171"/>
      <c r="D7892" s="33"/>
      <c r="E7892" s="33"/>
      <c r="F7892" s="33"/>
      <c r="G7892" s="33"/>
      <c r="H7892" s="33"/>
      <c r="I7892" s="171"/>
      <c r="J7892" s="33"/>
      <c r="K7892" s="33"/>
    </row>
    <row r="7893" spans="2:11" x14ac:dyDescent="0.2">
      <c r="B7893" s="33"/>
      <c r="C7893" s="171"/>
      <c r="D7893" s="33"/>
      <c r="E7893" s="33"/>
      <c r="F7893" s="33"/>
      <c r="G7893" s="33"/>
      <c r="H7893" s="33"/>
      <c r="I7893" s="171"/>
      <c r="J7893" s="33"/>
      <c r="K7893" s="33"/>
    </row>
    <row r="7894" spans="2:11" x14ac:dyDescent="0.2">
      <c r="B7894" s="33"/>
      <c r="C7894" s="171"/>
      <c r="D7894" s="33"/>
      <c r="E7894" s="33"/>
      <c r="F7894" s="33"/>
      <c r="G7894" s="33"/>
      <c r="H7894" s="33"/>
      <c r="I7894" s="171"/>
      <c r="J7894" s="33"/>
      <c r="K7894" s="33"/>
    </row>
    <row r="7895" spans="2:11" x14ac:dyDescent="0.2">
      <c r="B7895" s="33"/>
      <c r="C7895" s="171"/>
      <c r="D7895" s="33"/>
      <c r="E7895" s="33"/>
      <c r="F7895" s="33"/>
      <c r="G7895" s="33"/>
      <c r="H7895" s="33"/>
      <c r="I7895" s="171"/>
      <c r="J7895" s="33"/>
      <c r="K7895" s="33"/>
    </row>
    <row r="7896" spans="2:11" x14ac:dyDescent="0.2">
      <c r="B7896" s="33"/>
      <c r="C7896" s="171"/>
      <c r="D7896" s="33"/>
      <c r="E7896" s="33"/>
      <c r="F7896" s="33"/>
      <c r="G7896" s="33"/>
      <c r="H7896" s="33"/>
      <c r="I7896" s="171"/>
      <c r="J7896" s="33"/>
      <c r="K7896" s="33"/>
    </row>
    <row r="7897" spans="2:11" x14ac:dyDescent="0.2">
      <c r="B7897" s="33"/>
      <c r="C7897" s="171"/>
      <c r="D7897" s="33"/>
      <c r="E7897" s="33"/>
      <c r="F7897" s="33"/>
      <c r="G7897" s="33"/>
      <c r="H7897" s="33"/>
      <c r="I7897" s="171"/>
      <c r="J7897" s="33"/>
      <c r="K7897" s="33"/>
    </row>
    <row r="7898" spans="2:11" x14ac:dyDescent="0.2">
      <c r="B7898" s="33"/>
      <c r="C7898" s="171"/>
      <c r="D7898" s="33"/>
      <c r="E7898" s="33"/>
      <c r="F7898" s="33"/>
      <c r="G7898" s="33"/>
      <c r="H7898" s="33"/>
      <c r="I7898" s="171"/>
      <c r="J7898" s="33"/>
      <c r="K7898" s="33"/>
    </row>
    <row r="7899" spans="2:11" x14ac:dyDescent="0.2">
      <c r="B7899" s="33"/>
      <c r="C7899" s="171"/>
      <c r="D7899" s="33"/>
      <c r="E7899" s="33"/>
      <c r="F7899" s="33"/>
      <c r="G7899" s="33"/>
      <c r="H7899" s="33"/>
      <c r="I7899" s="171"/>
      <c r="J7899" s="33"/>
      <c r="K7899" s="33"/>
    </row>
    <row r="7900" spans="2:11" x14ac:dyDescent="0.2">
      <c r="B7900" s="33"/>
      <c r="C7900" s="171"/>
      <c r="D7900" s="33"/>
      <c r="E7900" s="33"/>
      <c r="F7900" s="33"/>
      <c r="G7900" s="33"/>
      <c r="H7900" s="33"/>
      <c r="I7900" s="171"/>
      <c r="J7900" s="33"/>
      <c r="K7900" s="33"/>
    </row>
    <row r="7901" spans="2:11" x14ac:dyDescent="0.2">
      <c r="B7901" s="33"/>
      <c r="C7901" s="171"/>
      <c r="D7901" s="33"/>
      <c r="E7901" s="33"/>
      <c r="F7901" s="33"/>
      <c r="G7901" s="33"/>
      <c r="H7901" s="33"/>
      <c r="I7901" s="171"/>
      <c r="J7901" s="33"/>
      <c r="K7901" s="33"/>
    </row>
    <row r="7902" spans="2:11" x14ac:dyDescent="0.2">
      <c r="B7902" s="33"/>
      <c r="C7902" s="171"/>
      <c r="D7902" s="33"/>
      <c r="E7902" s="33"/>
      <c r="F7902" s="33"/>
      <c r="G7902" s="33"/>
      <c r="H7902" s="33"/>
      <c r="I7902" s="171"/>
      <c r="J7902" s="33"/>
      <c r="K7902" s="33"/>
    </row>
    <row r="7903" spans="2:11" x14ac:dyDescent="0.2">
      <c r="B7903" s="33"/>
      <c r="C7903" s="171"/>
      <c r="D7903" s="33"/>
      <c r="E7903" s="33"/>
      <c r="F7903" s="33"/>
      <c r="G7903" s="33"/>
      <c r="H7903" s="33"/>
      <c r="I7903" s="171"/>
      <c r="J7903" s="33"/>
      <c r="K7903" s="33"/>
    </row>
    <row r="7904" spans="2:11" x14ac:dyDescent="0.2">
      <c r="B7904" s="33"/>
      <c r="C7904" s="171"/>
      <c r="D7904" s="33"/>
      <c r="E7904" s="33"/>
      <c r="F7904" s="33"/>
      <c r="G7904" s="33"/>
      <c r="H7904" s="33"/>
      <c r="I7904" s="171"/>
      <c r="J7904" s="33"/>
      <c r="K7904" s="33"/>
    </row>
    <row r="7905" spans="2:11" x14ac:dyDescent="0.2">
      <c r="B7905" s="33"/>
      <c r="C7905" s="171"/>
      <c r="D7905" s="33"/>
      <c r="E7905" s="33"/>
      <c r="F7905" s="33"/>
      <c r="G7905" s="33"/>
      <c r="H7905" s="33"/>
      <c r="I7905" s="171"/>
      <c r="J7905" s="33"/>
      <c r="K7905" s="33"/>
    </row>
    <row r="7906" spans="2:11" x14ac:dyDescent="0.2">
      <c r="B7906" s="33"/>
      <c r="C7906" s="171"/>
      <c r="D7906" s="33"/>
      <c r="E7906" s="33"/>
      <c r="F7906" s="33"/>
      <c r="G7906" s="33"/>
      <c r="H7906" s="33"/>
      <c r="I7906" s="171"/>
      <c r="J7906" s="33"/>
      <c r="K7906" s="33"/>
    </row>
    <row r="7907" spans="2:11" x14ac:dyDescent="0.2">
      <c r="B7907" s="33"/>
      <c r="C7907" s="171"/>
      <c r="D7907" s="33"/>
      <c r="E7907" s="33"/>
      <c r="F7907" s="33"/>
      <c r="G7907" s="33"/>
      <c r="H7907" s="33"/>
      <c r="I7907" s="171"/>
      <c r="J7907" s="33"/>
      <c r="K7907" s="33"/>
    </row>
    <row r="7908" spans="2:11" x14ac:dyDescent="0.2">
      <c r="B7908" s="33"/>
      <c r="C7908" s="171"/>
      <c r="D7908" s="33"/>
      <c r="E7908" s="33"/>
      <c r="F7908" s="33"/>
      <c r="G7908" s="33"/>
      <c r="H7908" s="33"/>
      <c r="I7908" s="171"/>
      <c r="J7908" s="33"/>
      <c r="K7908" s="33"/>
    </row>
    <row r="7909" spans="2:11" x14ac:dyDescent="0.2">
      <c r="B7909" s="33"/>
      <c r="C7909" s="171"/>
      <c r="D7909" s="33"/>
      <c r="E7909" s="33"/>
      <c r="F7909" s="33"/>
      <c r="G7909" s="33"/>
      <c r="H7909" s="33"/>
      <c r="I7909" s="171"/>
      <c r="J7909" s="33"/>
      <c r="K7909" s="33"/>
    </row>
    <row r="7910" spans="2:11" x14ac:dyDescent="0.2">
      <c r="B7910" s="33"/>
      <c r="C7910" s="171"/>
      <c r="D7910" s="33"/>
      <c r="E7910" s="33"/>
      <c r="F7910" s="33"/>
      <c r="G7910" s="33"/>
      <c r="H7910" s="33"/>
      <c r="I7910" s="171"/>
      <c r="J7910" s="33"/>
      <c r="K7910" s="33"/>
    </row>
    <row r="7911" spans="2:11" x14ac:dyDescent="0.2">
      <c r="B7911" s="33"/>
      <c r="C7911" s="171"/>
      <c r="D7911" s="33"/>
      <c r="E7911" s="33"/>
      <c r="F7911" s="33"/>
      <c r="G7911" s="33"/>
      <c r="H7911" s="33"/>
      <c r="I7911" s="171"/>
      <c r="J7911" s="33"/>
      <c r="K7911" s="33"/>
    </row>
    <row r="7912" spans="2:11" x14ac:dyDescent="0.2">
      <c r="B7912" s="33"/>
      <c r="C7912" s="171"/>
      <c r="D7912" s="33"/>
      <c r="E7912" s="33"/>
      <c r="F7912" s="33"/>
      <c r="G7912" s="33"/>
      <c r="H7912" s="33"/>
      <c r="I7912" s="171"/>
      <c r="J7912" s="33"/>
      <c r="K7912" s="33"/>
    </row>
    <row r="7913" spans="2:11" x14ac:dyDescent="0.2">
      <c r="B7913" s="33"/>
      <c r="C7913" s="171"/>
      <c r="D7913" s="33"/>
      <c r="E7913" s="33"/>
      <c r="F7913" s="33"/>
      <c r="G7913" s="33"/>
      <c r="H7913" s="33"/>
      <c r="I7913" s="171"/>
      <c r="J7913" s="33"/>
      <c r="K7913" s="33"/>
    </row>
    <row r="7914" spans="2:11" x14ac:dyDescent="0.2">
      <c r="B7914" s="33"/>
      <c r="C7914" s="171"/>
      <c r="D7914" s="33"/>
      <c r="E7914" s="33"/>
      <c r="F7914" s="33"/>
      <c r="G7914" s="33"/>
      <c r="H7914" s="33"/>
      <c r="I7914" s="171"/>
      <c r="J7914" s="33"/>
      <c r="K7914" s="33"/>
    </row>
    <row r="7915" spans="2:11" x14ac:dyDescent="0.2">
      <c r="B7915" s="33"/>
      <c r="C7915" s="171"/>
      <c r="D7915" s="33"/>
      <c r="E7915" s="33"/>
      <c r="F7915" s="33"/>
      <c r="G7915" s="33"/>
      <c r="H7915" s="33"/>
      <c r="I7915" s="171"/>
      <c r="J7915" s="33"/>
      <c r="K7915" s="33"/>
    </row>
    <row r="7916" spans="2:11" x14ac:dyDescent="0.2">
      <c r="B7916" s="33"/>
      <c r="C7916" s="171"/>
      <c r="D7916" s="33"/>
      <c r="E7916" s="33"/>
      <c r="F7916" s="33"/>
      <c r="G7916" s="33"/>
      <c r="H7916" s="33"/>
      <c r="I7916" s="171"/>
      <c r="J7916" s="33"/>
      <c r="K7916" s="33"/>
    </row>
    <row r="7917" spans="2:11" x14ac:dyDescent="0.2">
      <c r="B7917" s="33"/>
      <c r="C7917" s="171"/>
      <c r="D7917" s="33"/>
      <c r="E7917" s="33"/>
      <c r="F7917" s="33"/>
      <c r="G7917" s="33"/>
      <c r="H7917" s="33"/>
      <c r="I7917" s="171"/>
      <c r="J7917" s="33"/>
      <c r="K7917" s="33"/>
    </row>
    <row r="7918" spans="2:11" x14ac:dyDescent="0.2">
      <c r="B7918" s="33"/>
      <c r="C7918" s="171"/>
      <c r="D7918" s="33"/>
      <c r="E7918" s="33"/>
      <c r="F7918" s="33"/>
      <c r="G7918" s="33"/>
      <c r="H7918" s="33"/>
      <c r="I7918" s="171"/>
      <c r="J7918" s="33"/>
      <c r="K7918" s="33"/>
    </row>
    <row r="7919" spans="2:11" x14ac:dyDescent="0.2">
      <c r="B7919" s="33"/>
      <c r="C7919" s="171"/>
      <c r="D7919" s="33"/>
      <c r="E7919" s="33"/>
      <c r="F7919" s="33"/>
      <c r="G7919" s="33"/>
      <c r="H7919" s="33"/>
      <c r="I7919" s="171"/>
      <c r="J7919" s="33"/>
      <c r="K7919" s="33"/>
    </row>
    <row r="7920" spans="2:11" x14ac:dyDescent="0.2">
      <c r="B7920" s="33"/>
      <c r="C7920" s="171"/>
      <c r="D7920" s="33"/>
      <c r="E7920" s="33"/>
      <c r="F7920" s="33"/>
      <c r="G7920" s="33"/>
      <c r="H7920" s="33"/>
      <c r="I7920" s="171"/>
      <c r="J7920" s="33"/>
      <c r="K7920" s="33"/>
    </row>
    <row r="7921" spans="2:11" x14ac:dyDescent="0.2">
      <c r="B7921" s="33"/>
      <c r="C7921" s="171"/>
      <c r="D7921" s="33"/>
      <c r="E7921" s="33"/>
      <c r="F7921" s="33"/>
      <c r="G7921" s="33"/>
      <c r="H7921" s="33"/>
      <c r="I7921" s="171"/>
      <c r="J7921" s="33"/>
      <c r="K7921" s="33"/>
    </row>
    <row r="7922" spans="2:11" x14ac:dyDescent="0.2">
      <c r="B7922" s="33"/>
      <c r="C7922" s="171"/>
      <c r="D7922" s="33"/>
      <c r="E7922" s="33"/>
      <c r="F7922" s="33"/>
      <c r="G7922" s="33"/>
      <c r="H7922" s="33"/>
      <c r="I7922" s="171"/>
      <c r="J7922" s="33"/>
      <c r="K7922" s="33"/>
    </row>
    <row r="7923" spans="2:11" x14ac:dyDescent="0.2">
      <c r="B7923" s="33"/>
      <c r="C7923" s="171"/>
      <c r="D7923" s="33"/>
      <c r="E7923" s="33"/>
      <c r="F7923" s="33"/>
      <c r="G7923" s="33"/>
      <c r="H7923" s="33"/>
      <c r="I7923" s="171"/>
      <c r="J7923" s="33"/>
      <c r="K7923" s="33"/>
    </row>
    <row r="7924" spans="2:11" x14ac:dyDescent="0.2">
      <c r="B7924" s="33"/>
      <c r="C7924" s="171"/>
      <c r="D7924" s="33"/>
      <c r="E7924" s="33"/>
      <c r="F7924" s="33"/>
      <c r="G7924" s="33"/>
      <c r="H7924" s="33"/>
      <c r="I7924" s="171"/>
      <c r="J7924" s="33"/>
      <c r="K7924" s="33"/>
    </row>
    <row r="7925" spans="2:11" x14ac:dyDescent="0.2">
      <c r="B7925" s="33"/>
      <c r="C7925" s="171"/>
      <c r="D7925" s="33"/>
      <c r="E7925" s="33"/>
      <c r="F7925" s="33"/>
      <c r="G7925" s="33"/>
      <c r="H7925" s="33"/>
      <c r="I7925" s="171"/>
      <c r="J7925" s="33"/>
      <c r="K7925" s="33"/>
    </row>
    <row r="7926" spans="2:11" x14ac:dyDescent="0.2">
      <c r="B7926" s="33"/>
      <c r="C7926" s="171"/>
      <c r="D7926" s="33"/>
      <c r="E7926" s="33"/>
      <c r="F7926" s="33"/>
      <c r="G7926" s="33"/>
      <c r="H7926" s="33"/>
      <c r="I7926" s="171"/>
      <c r="J7926" s="33"/>
      <c r="K7926" s="33"/>
    </row>
    <row r="7927" spans="2:11" x14ac:dyDescent="0.2">
      <c r="B7927" s="33"/>
      <c r="C7927" s="171"/>
      <c r="D7927" s="33"/>
      <c r="E7927" s="33"/>
      <c r="F7927" s="33"/>
      <c r="G7927" s="33"/>
      <c r="H7927" s="33"/>
      <c r="I7927" s="171"/>
      <c r="J7927" s="33"/>
      <c r="K7927" s="33"/>
    </row>
    <row r="7928" spans="2:11" x14ac:dyDescent="0.2">
      <c r="B7928" s="33"/>
      <c r="C7928" s="171"/>
      <c r="D7928" s="33"/>
      <c r="E7928" s="33"/>
      <c r="F7928" s="33"/>
      <c r="G7928" s="33"/>
      <c r="H7928" s="33"/>
      <c r="I7928" s="171"/>
      <c r="J7928" s="33"/>
      <c r="K7928" s="33"/>
    </row>
    <row r="7929" spans="2:11" x14ac:dyDescent="0.2">
      <c r="B7929" s="33"/>
      <c r="C7929" s="171"/>
      <c r="D7929" s="33"/>
      <c r="E7929" s="33"/>
      <c r="F7929" s="33"/>
      <c r="G7929" s="33"/>
      <c r="H7929" s="33"/>
      <c r="I7929" s="171"/>
      <c r="J7929" s="33"/>
      <c r="K7929" s="33"/>
    </row>
    <row r="7930" spans="2:11" x14ac:dyDescent="0.2">
      <c r="B7930" s="33"/>
      <c r="C7930" s="171"/>
      <c r="D7930" s="33"/>
      <c r="E7930" s="33"/>
      <c r="F7930" s="33"/>
      <c r="G7930" s="33"/>
      <c r="H7930" s="33"/>
      <c r="I7930" s="171"/>
      <c r="J7930" s="33"/>
      <c r="K7930" s="33"/>
    </row>
    <row r="7931" spans="2:11" x14ac:dyDescent="0.2">
      <c r="B7931" s="33"/>
      <c r="C7931" s="171"/>
      <c r="D7931" s="33"/>
      <c r="E7931" s="33"/>
      <c r="F7931" s="33"/>
      <c r="G7931" s="33"/>
      <c r="H7931" s="33"/>
      <c r="I7931" s="171"/>
      <c r="J7931" s="33"/>
      <c r="K7931" s="33"/>
    </row>
    <row r="7932" spans="2:11" x14ac:dyDescent="0.2">
      <c r="B7932" s="33"/>
      <c r="C7932" s="171"/>
      <c r="D7932" s="33"/>
      <c r="E7932" s="33"/>
      <c r="F7932" s="33"/>
      <c r="G7932" s="33"/>
      <c r="H7932" s="33"/>
      <c r="I7932" s="171"/>
      <c r="J7932" s="33"/>
      <c r="K7932" s="33"/>
    </row>
    <row r="7933" spans="2:11" x14ac:dyDescent="0.2">
      <c r="B7933" s="33"/>
      <c r="C7933" s="171"/>
      <c r="D7933" s="33"/>
      <c r="E7933" s="33"/>
      <c r="F7933" s="33"/>
      <c r="G7933" s="33"/>
      <c r="H7933" s="33"/>
      <c r="I7933" s="171"/>
      <c r="J7933" s="33"/>
      <c r="K7933" s="33"/>
    </row>
    <row r="7934" spans="2:11" x14ac:dyDescent="0.2">
      <c r="B7934" s="33"/>
      <c r="C7934" s="171"/>
      <c r="D7934" s="33"/>
      <c r="E7934" s="33"/>
      <c r="F7934" s="33"/>
      <c r="G7934" s="33"/>
      <c r="H7934" s="33"/>
      <c r="I7934" s="171"/>
      <c r="J7934" s="33"/>
      <c r="K7934" s="33"/>
    </row>
    <row r="7935" spans="2:11" x14ac:dyDescent="0.2">
      <c r="B7935" s="33"/>
      <c r="C7935" s="171"/>
      <c r="D7935" s="33"/>
      <c r="E7935" s="33"/>
      <c r="F7935" s="33"/>
      <c r="G7935" s="33"/>
      <c r="H7935" s="33"/>
      <c r="I7935" s="171"/>
      <c r="J7935" s="33"/>
      <c r="K7935" s="33"/>
    </row>
    <row r="7936" spans="2:11" x14ac:dyDescent="0.2">
      <c r="B7936" s="33"/>
      <c r="C7936" s="171"/>
      <c r="D7936" s="33"/>
      <c r="E7936" s="33"/>
      <c r="F7936" s="33"/>
      <c r="G7936" s="33"/>
      <c r="H7936" s="33"/>
      <c r="I7936" s="171"/>
      <c r="J7936" s="33"/>
      <c r="K7936" s="33"/>
    </row>
    <row r="7937" spans="2:11" x14ac:dyDescent="0.2">
      <c r="B7937" s="33"/>
      <c r="C7937" s="171"/>
      <c r="D7937" s="33"/>
      <c r="E7937" s="33"/>
      <c r="F7937" s="33"/>
      <c r="G7937" s="33"/>
      <c r="H7937" s="33"/>
      <c r="I7937" s="171"/>
      <c r="J7937" s="33"/>
      <c r="K7937" s="33"/>
    </row>
    <row r="7938" spans="2:11" x14ac:dyDescent="0.2">
      <c r="B7938" s="33"/>
      <c r="C7938" s="171"/>
      <c r="D7938" s="33"/>
      <c r="E7938" s="33"/>
      <c r="F7938" s="33"/>
      <c r="G7938" s="33"/>
      <c r="H7938" s="33"/>
      <c r="I7938" s="171"/>
      <c r="J7938" s="33"/>
      <c r="K7938" s="33"/>
    </row>
    <row r="7939" spans="2:11" x14ac:dyDescent="0.2">
      <c r="B7939" s="33"/>
      <c r="C7939" s="171"/>
      <c r="D7939" s="33"/>
      <c r="E7939" s="33"/>
      <c r="F7939" s="33"/>
      <c r="G7939" s="33"/>
      <c r="H7939" s="33"/>
      <c r="I7939" s="171"/>
      <c r="J7939" s="33"/>
      <c r="K7939" s="33"/>
    </row>
    <row r="7940" spans="2:11" x14ac:dyDescent="0.2">
      <c r="B7940" s="33"/>
      <c r="C7940" s="171"/>
      <c r="D7940" s="33"/>
      <c r="E7940" s="33"/>
      <c r="F7940" s="33"/>
      <c r="G7940" s="33"/>
      <c r="H7940" s="33"/>
      <c r="I7940" s="171"/>
      <c r="J7940" s="33"/>
      <c r="K7940" s="33"/>
    </row>
    <row r="7941" spans="2:11" x14ac:dyDescent="0.2">
      <c r="B7941" s="33"/>
      <c r="C7941" s="171"/>
      <c r="D7941" s="33"/>
      <c r="E7941" s="33"/>
      <c r="F7941" s="33"/>
      <c r="G7941" s="33"/>
      <c r="H7941" s="33"/>
      <c r="I7941" s="171"/>
      <c r="J7941" s="33"/>
      <c r="K7941" s="33"/>
    </row>
    <row r="7942" spans="2:11" x14ac:dyDescent="0.2">
      <c r="B7942" s="33"/>
      <c r="C7942" s="171"/>
      <c r="D7942" s="33"/>
      <c r="E7942" s="33"/>
      <c r="F7942" s="33"/>
      <c r="G7942" s="33"/>
      <c r="H7942" s="33"/>
      <c r="I7942" s="171"/>
      <c r="J7942" s="33"/>
      <c r="K7942" s="33"/>
    </row>
    <row r="7943" spans="2:11" x14ac:dyDescent="0.2">
      <c r="B7943" s="33"/>
      <c r="C7943" s="171"/>
      <c r="D7943" s="33"/>
      <c r="E7943" s="33"/>
      <c r="F7943" s="33"/>
      <c r="G7943" s="33"/>
      <c r="H7943" s="33"/>
      <c r="I7943" s="171"/>
      <c r="J7943" s="33"/>
      <c r="K7943" s="33"/>
    </row>
    <row r="7944" spans="2:11" x14ac:dyDescent="0.2">
      <c r="B7944" s="33"/>
      <c r="C7944" s="171"/>
      <c r="D7944" s="33"/>
      <c r="E7944" s="33"/>
      <c r="F7944" s="33"/>
      <c r="G7944" s="33"/>
      <c r="H7944" s="33"/>
      <c r="I7944" s="171"/>
      <c r="J7944" s="33"/>
      <c r="K7944" s="33"/>
    </row>
    <row r="7945" spans="2:11" x14ac:dyDescent="0.2">
      <c r="B7945" s="33"/>
      <c r="C7945" s="171"/>
      <c r="D7945" s="33"/>
      <c r="E7945" s="33"/>
      <c r="F7945" s="33"/>
      <c r="G7945" s="33"/>
      <c r="H7945" s="33"/>
      <c r="I7945" s="171"/>
      <c r="J7945" s="33"/>
      <c r="K7945" s="33"/>
    </row>
    <row r="7946" spans="2:11" x14ac:dyDescent="0.2">
      <c r="B7946" s="33"/>
      <c r="C7946" s="171"/>
      <c r="D7946" s="33"/>
      <c r="E7946" s="33"/>
      <c r="F7946" s="33"/>
      <c r="G7946" s="33"/>
      <c r="H7946" s="33"/>
      <c r="I7946" s="171"/>
      <c r="J7946" s="33"/>
      <c r="K7946" s="33"/>
    </row>
    <row r="7947" spans="2:11" x14ac:dyDescent="0.2">
      <c r="B7947" s="33"/>
      <c r="C7947" s="171"/>
      <c r="D7947" s="33"/>
      <c r="E7947" s="33"/>
      <c r="F7947" s="33"/>
      <c r="G7947" s="33"/>
      <c r="H7947" s="33"/>
      <c r="I7947" s="171"/>
      <c r="J7947" s="33"/>
      <c r="K7947" s="33"/>
    </row>
    <row r="7948" spans="2:11" x14ac:dyDescent="0.2">
      <c r="B7948" s="33"/>
      <c r="C7948" s="171"/>
      <c r="D7948" s="33"/>
      <c r="E7948" s="33"/>
      <c r="F7948" s="33"/>
      <c r="G7948" s="33"/>
      <c r="H7948" s="33"/>
      <c r="I7948" s="171"/>
      <c r="J7948" s="33"/>
      <c r="K7948" s="33"/>
    </row>
    <row r="7949" spans="2:11" x14ac:dyDescent="0.2">
      <c r="B7949" s="33"/>
      <c r="C7949" s="171"/>
      <c r="D7949" s="33"/>
      <c r="E7949" s="33"/>
      <c r="F7949" s="33"/>
      <c r="G7949" s="33"/>
      <c r="H7949" s="33"/>
      <c r="I7949" s="171"/>
      <c r="J7949" s="33"/>
      <c r="K7949" s="33"/>
    </row>
    <row r="7950" spans="2:11" x14ac:dyDescent="0.2">
      <c r="B7950" s="33"/>
      <c r="C7950" s="171"/>
      <c r="D7950" s="33"/>
      <c r="E7950" s="33"/>
      <c r="F7950" s="33"/>
      <c r="G7950" s="33"/>
      <c r="H7950" s="33"/>
      <c r="I7950" s="171"/>
      <c r="J7950" s="33"/>
      <c r="K7950" s="33"/>
    </row>
    <row r="7951" spans="2:11" x14ac:dyDescent="0.2">
      <c r="B7951" s="33"/>
      <c r="C7951" s="171"/>
      <c r="D7951" s="33"/>
      <c r="E7951" s="33"/>
      <c r="F7951" s="33"/>
      <c r="G7951" s="33"/>
      <c r="H7951" s="33"/>
      <c r="I7951" s="171"/>
      <c r="J7951" s="33"/>
      <c r="K7951" s="33"/>
    </row>
    <row r="7952" spans="2:11" x14ac:dyDescent="0.2">
      <c r="B7952" s="33"/>
      <c r="C7952" s="171"/>
      <c r="D7952" s="33"/>
      <c r="E7952" s="33"/>
      <c r="F7952" s="33"/>
      <c r="G7952" s="33"/>
      <c r="H7952" s="33"/>
      <c r="I7952" s="171"/>
      <c r="J7952" s="33"/>
      <c r="K7952" s="33"/>
    </row>
    <row r="7953" spans="2:11" x14ac:dyDescent="0.2">
      <c r="B7953" s="33"/>
      <c r="C7953" s="171"/>
      <c r="D7953" s="33"/>
      <c r="E7953" s="33"/>
      <c r="F7953" s="33"/>
      <c r="G7953" s="33"/>
      <c r="H7953" s="33"/>
      <c r="I7953" s="171"/>
      <c r="J7953" s="33"/>
      <c r="K7953" s="33"/>
    </row>
    <row r="7954" spans="2:11" x14ac:dyDescent="0.2">
      <c r="B7954" s="33"/>
      <c r="C7954" s="171"/>
      <c r="D7954" s="33"/>
      <c r="E7954" s="33"/>
      <c r="F7954" s="33"/>
      <c r="G7954" s="33"/>
      <c r="H7954" s="33"/>
      <c r="I7954" s="171"/>
      <c r="J7954" s="33"/>
      <c r="K7954" s="33"/>
    </row>
    <row r="7955" spans="2:11" x14ac:dyDescent="0.2">
      <c r="B7955" s="33"/>
      <c r="C7955" s="171"/>
      <c r="D7955" s="33"/>
      <c r="E7955" s="33"/>
      <c r="F7955" s="33"/>
      <c r="G7955" s="33"/>
      <c r="H7955" s="33"/>
      <c r="I7955" s="171"/>
      <c r="J7955" s="33"/>
      <c r="K7955" s="33"/>
    </row>
    <row r="7956" spans="2:11" x14ac:dyDescent="0.2">
      <c r="B7956" s="33"/>
      <c r="C7956" s="171"/>
      <c r="D7956" s="33"/>
      <c r="E7956" s="33"/>
      <c r="F7956" s="33"/>
      <c r="G7956" s="33"/>
      <c r="H7956" s="33"/>
      <c r="I7956" s="171"/>
      <c r="J7956" s="33"/>
      <c r="K7956" s="33"/>
    </row>
    <row r="7957" spans="2:11" x14ac:dyDescent="0.2">
      <c r="B7957" s="33"/>
      <c r="C7957" s="171"/>
      <c r="D7957" s="33"/>
      <c r="E7957" s="33"/>
      <c r="F7957" s="33"/>
      <c r="G7957" s="33"/>
      <c r="H7957" s="33"/>
      <c r="I7957" s="171"/>
      <c r="J7957" s="33"/>
      <c r="K7957" s="33"/>
    </row>
    <row r="7958" spans="2:11" x14ac:dyDescent="0.2">
      <c r="B7958" s="33"/>
      <c r="C7958" s="171"/>
      <c r="D7958" s="33"/>
      <c r="E7958" s="33"/>
      <c r="F7958" s="33"/>
      <c r="G7958" s="33"/>
      <c r="H7958" s="33"/>
      <c r="I7958" s="171"/>
      <c r="J7958" s="33"/>
      <c r="K7958" s="33"/>
    </row>
    <row r="7959" spans="2:11" x14ac:dyDescent="0.2">
      <c r="B7959" s="33"/>
      <c r="C7959" s="171"/>
      <c r="D7959" s="33"/>
      <c r="E7959" s="33"/>
      <c r="F7959" s="33"/>
      <c r="G7959" s="33"/>
      <c r="H7959" s="33"/>
      <c r="I7959" s="171"/>
      <c r="J7959" s="33"/>
      <c r="K7959" s="33"/>
    </row>
    <row r="7960" spans="2:11" x14ac:dyDescent="0.2">
      <c r="B7960" s="33"/>
      <c r="C7960" s="171"/>
      <c r="D7960" s="33"/>
      <c r="E7960" s="33"/>
      <c r="F7960" s="33"/>
      <c r="G7960" s="33"/>
      <c r="H7960" s="33"/>
      <c r="I7960" s="171"/>
      <c r="J7960" s="33"/>
      <c r="K7960" s="33"/>
    </row>
    <row r="7961" spans="2:11" x14ac:dyDescent="0.2">
      <c r="B7961" s="33"/>
      <c r="C7961" s="171"/>
      <c r="D7961" s="33"/>
      <c r="E7961" s="33"/>
      <c r="F7961" s="33"/>
      <c r="G7961" s="33"/>
      <c r="H7961" s="33"/>
      <c r="I7961" s="171"/>
      <c r="J7961" s="33"/>
      <c r="K7961" s="33"/>
    </row>
    <row r="7962" spans="2:11" x14ac:dyDescent="0.2">
      <c r="B7962" s="33"/>
      <c r="C7962" s="171"/>
      <c r="D7962" s="33"/>
      <c r="E7962" s="33"/>
      <c r="F7962" s="33"/>
      <c r="G7962" s="33"/>
      <c r="H7962" s="33"/>
      <c r="I7962" s="171"/>
      <c r="J7962" s="33"/>
      <c r="K7962" s="33"/>
    </row>
    <row r="7963" spans="2:11" x14ac:dyDescent="0.2">
      <c r="B7963" s="33"/>
      <c r="C7963" s="171"/>
      <c r="D7963" s="33"/>
      <c r="E7963" s="33"/>
      <c r="F7963" s="33"/>
      <c r="G7963" s="33"/>
      <c r="H7963" s="33"/>
      <c r="I7963" s="171"/>
      <c r="J7963" s="33"/>
      <c r="K7963" s="33"/>
    </row>
    <row r="7964" spans="2:11" x14ac:dyDescent="0.2">
      <c r="B7964" s="33"/>
      <c r="C7964" s="171"/>
      <c r="D7964" s="33"/>
      <c r="E7964" s="33"/>
      <c r="F7964" s="33"/>
      <c r="G7964" s="33"/>
      <c r="H7964" s="33"/>
      <c r="I7964" s="171"/>
      <c r="J7964" s="33"/>
      <c r="K7964" s="33"/>
    </row>
    <row r="7965" spans="2:11" x14ac:dyDescent="0.2">
      <c r="B7965" s="33"/>
      <c r="C7965" s="171"/>
      <c r="D7965" s="33"/>
      <c r="E7965" s="33"/>
      <c r="F7965" s="33"/>
      <c r="G7965" s="33"/>
      <c r="H7965" s="33"/>
      <c r="I7965" s="171"/>
      <c r="J7965" s="33"/>
      <c r="K7965" s="33"/>
    </row>
    <row r="7966" spans="2:11" x14ac:dyDescent="0.2">
      <c r="B7966" s="33"/>
      <c r="C7966" s="171"/>
      <c r="D7966" s="33"/>
      <c r="E7966" s="33"/>
      <c r="F7966" s="33"/>
      <c r="G7966" s="33"/>
      <c r="H7966" s="33"/>
      <c r="I7966" s="171"/>
      <c r="J7966" s="33"/>
      <c r="K7966" s="33"/>
    </row>
    <row r="7967" spans="2:11" x14ac:dyDescent="0.2">
      <c r="B7967" s="33"/>
      <c r="C7967" s="171"/>
      <c r="D7967" s="33"/>
      <c r="E7967" s="33"/>
      <c r="F7967" s="33"/>
      <c r="G7967" s="33"/>
      <c r="H7967" s="33"/>
      <c r="I7967" s="171"/>
      <c r="J7967" s="33"/>
      <c r="K7967" s="33"/>
    </row>
    <row r="7968" spans="2:11" x14ac:dyDescent="0.2">
      <c r="B7968" s="33"/>
      <c r="C7968" s="171"/>
      <c r="D7968" s="33"/>
      <c r="E7968" s="33"/>
      <c r="F7968" s="33"/>
      <c r="G7968" s="33"/>
      <c r="H7968" s="33"/>
      <c r="I7968" s="171"/>
      <c r="J7968" s="33"/>
      <c r="K7968" s="33"/>
    </row>
    <row r="7969" spans="2:11" x14ac:dyDescent="0.2">
      <c r="B7969" s="33"/>
      <c r="C7969" s="171"/>
      <c r="D7969" s="33"/>
      <c r="E7969" s="33"/>
      <c r="F7969" s="33"/>
      <c r="G7969" s="33"/>
      <c r="H7969" s="33"/>
      <c r="I7969" s="171"/>
      <c r="J7969" s="33"/>
      <c r="K7969" s="33"/>
    </row>
    <row r="7970" spans="2:11" x14ac:dyDescent="0.2">
      <c r="B7970" s="33"/>
      <c r="C7970" s="171"/>
      <c r="D7970" s="33"/>
      <c r="E7970" s="33"/>
      <c r="F7970" s="33"/>
      <c r="G7970" s="33"/>
      <c r="H7970" s="33"/>
      <c r="I7970" s="171"/>
      <c r="J7970" s="33"/>
      <c r="K7970" s="33"/>
    </row>
    <row r="7971" spans="2:11" x14ac:dyDescent="0.2">
      <c r="B7971" s="33"/>
      <c r="C7971" s="171"/>
      <c r="D7971" s="33"/>
      <c r="E7971" s="33"/>
      <c r="F7971" s="33"/>
      <c r="G7971" s="33"/>
      <c r="H7971" s="33"/>
      <c r="I7971" s="171"/>
      <c r="J7971" s="33"/>
      <c r="K7971" s="33"/>
    </row>
    <row r="7972" spans="2:11" x14ac:dyDescent="0.2">
      <c r="B7972" s="33"/>
      <c r="C7972" s="171"/>
      <c r="D7972" s="33"/>
      <c r="E7972" s="33"/>
      <c r="F7972" s="33"/>
      <c r="G7972" s="33"/>
      <c r="H7972" s="33"/>
      <c r="I7972" s="171"/>
      <c r="J7972" s="33"/>
      <c r="K7972" s="33"/>
    </row>
    <row r="7973" spans="2:11" x14ac:dyDescent="0.2">
      <c r="B7973" s="33"/>
      <c r="C7973" s="171"/>
      <c r="D7973" s="33"/>
      <c r="E7973" s="33"/>
      <c r="F7973" s="33"/>
      <c r="G7973" s="33"/>
      <c r="H7973" s="33"/>
      <c r="I7973" s="171"/>
      <c r="J7973" s="33"/>
      <c r="K7973" s="33"/>
    </row>
    <row r="7974" spans="2:11" x14ac:dyDescent="0.2">
      <c r="B7974" s="33"/>
      <c r="C7974" s="171"/>
      <c r="D7974" s="33"/>
      <c r="E7974" s="33"/>
      <c r="F7974" s="33"/>
      <c r="G7974" s="33"/>
      <c r="H7974" s="33"/>
      <c r="I7974" s="171"/>
      <c r="J7974" s="33"/>
      <c r="K7974" s="33"/>
    </row>
    <row r="7975" spans="2:11" x14ac:dyDescent="0.2">
      <c r="B7975" s="33"/>
      <c r="C7975" s="171"/>
      <c r="D7975" s="33"/>
      <c r="E7975" s="33"/>
      <c r="F7975" s="33"/>
      <c r="G7975" s="33"/>
      <c r="H7975" s="33"/>
      <c r="I7975" s="171"/>
      <c r="J7975" s="33"/>
      <c r="K7975" s="33"/>
    </row>
    <row r="7976" spans="2:11" x14ac:dyDescent="0.2">
      <c r="B7976" s="33"/>
      <c r="C7976" s="171"/>
      <c r="D7976" s="33"/>
      <c r="E7976" s="33"/>
      <c r="F7976" s="33"/>
      <c r="G7976" s="33"/>
      <c r="H7976" s="33"/>
      <c r="I7976" s="171"/>
      <c r="J7976" s="33"/>
      <c r="K7976" s="33"/>
    </row>
    <row r="7977" spans="2:11" x14ac:dyDescent="0.2">
      <c r="B7977" s="33"/>
      <c r="C7977" s="171"/>
      <c r="D7977" s="33"/>
      <c r="E7977" s="33"/>
      <c r="F7977" s="33"/>
      <c r="G7977" s="33"/>
      <c r="H7977" s="33"/>
      <c r="I7977" s="171"/>
      <c r="J7977" s="33"/>
      <c r="K7977" s="33"/>
    </row>
    <row r="7978" spans="2:11" x14ac:dyDescent="0.2">
      <c r="B7978" s="33"/>
      <c r="C7978" s="171"/>
      <c r="D7978" s="33"/>
      <c r="E7978" s="33"/>
      <c r="F7978" s="33"/>
      <c r="G7978" s="33"/>
      <c r="H7978" s="33"/>
      <c r="I7978" s="171"/>
      <c r="J7978" s="33"/>
      <c r="K7978" s="33"/>
    </row>
    <row r="7979" spans="2:11" x14ac:dyDescent="0.2">
      <c r="B7979" s="33"/>
      <c r="C7979" s="171"/>
      <c r="D7979" s="33"/>
      <c r="E7979" s="33"/>
      <c r="F7979" s="33"/>
      <c r="G7979" s="33"/>
      <c r="H7979" s="33"/>
      <c r="I7979" s="171"/>
      <c r="J7979" s="33"/>
      <c r="K7979" s="33"/>
    </row>
    <row r="7980" spans="2:11" x14ac:dyDescent="0.2">
      <c r="B7980" s="33"/>
      <c r="C7980" s="171"/>
      <c r="D7980" s="33"/>
      <c r="E7980" s="33"/>
      <c r="F7980" s="33"/>
      <c r="G7980" s="33"/>
      <c r="H7980" s="33"/>
      <c r="I7980" s="171"/>
      <c r="J7980" s="33"/>
      <c r="K7980" s="33"/>
    </row>
    <row r="7981" spans="2:11" x14ac:dyDescent="0.2">
      <c r="B7981" s="33"/>
      <c r="C7981" s="171"/>
      <c r="D7981" s="33"/>
      <c r="E7981" s="33"/>
      <c r="F7981" s="33"/>
      <c r="G7981" s="33"/>
      <c r="H7981" s="33"/>
      <c r="I7981" s="171"/>
      <c r="J7981" s="33"/>
      <c r="K7981" s="33"/>
    </row>
    <row r="7982" spans="2:11" x14ac:dyDescent="0.2">
      <c r="B7982" s="33"/>
      <c r="C7982" s="171"/>
      <c r="D7982" s="33"/>
      <c r="E7982" s="33"/>
      <c r="F7982" s="33"/>
      <c r="G7982" s="33"/>
      <c r="H7982" s="33"/>
      <c r="I7982" s="171"/>
      <c r="J7982" s="33"/>
      <c r="K7982" s="33"/>
    </row>
    <row r="7983" spans="2:11" x14ac:dyDescent="0.2">
      <c r="B7983" s="33"/>
      <c r="C7983" s="171"/>
      <c r="D7983" s="33"/>
      <c r="E7983" s="33"/>
      <c r="F7983" s="33"/>
      <c r="G7983" s="33"/>
      <c r="H7983" s="33"/>
      <c r="I7983" s="171"/>
      <c r="J7983" s="33"/>
      <c r="K7983" s="33"/>
    </row>
    <row r="7984" spans="2:11" x14ac:dyDescent="0.2">
      <c r="B7984" s="33"/>
      <c r="C7984" s="171"/>
      <c r="D7984" s="33"/>
      <c r="E7984" s="33"/>
      <c r="F7984" s="33"/>
      <c r="G7984" s="33"/>
      <c r="H7984" s="33"/>
      <c r="I7984" s="171"/>
      <c r="J7984" s="33"/>
      <c r="K7984" s="33"/>
    </row>
    <row r="7985" spans="2:11" x14ac:dyDescent="0.2">
      <c r="B7985" s="33"/>
      <c r="C7985" s="171"/>
      <c r="D7985" s="33"/>
      <c r="E7985" s="33"/>
      <c r="F7985" s="33"/>
      <c r="G7985" s="33"/>
      <c r="H7985" s="33"/>
      <c r="I7985" s="171"/>
      <c r="J7985" s="33"/>
      <c r="K7985" s="33"/>
    </row>
    <row r="7986" spans="2:11" x14ac:dyDescent="0.2">
      <c r="B7986" s="33"/>
      <c r="C7986" s="171"/>
      <c r="D7986" s="33"/>
      <c r="E7986" s="33"/>
      <c r="F7986" s="33"/>
      <c r="G7986" s="33"/>
      <c r="H7986" s="33"/>
      <c r="I7986" s="171"/>
      <c r="J7986" s="33"/>
      <c r="K7986" s="33"/>
    </row>
    <row r="7987" spans="2:11" x14ac:dyDescent="0.2">
      <c r="B7987" s="33"/>
      <c r="C7987" s="171"/>
      <c r="D7987" s="33"/>
      <c r="E7987" s="33"/>
      <c r="F7987" s="33"/>
      <c r="G7987" s="33"/>
      <c r="H7987" s="33"/>
      <c r="I7987" s="171"/>
      <c r="J7987" s="33"/>
      <c r="K7987" s="33"/>
    </row>
    <row r="7988" spans="2:11" x14ac:dyDescent="0.2">
      <c r="B7988" s="33"/>
      <c r="C7988" s="171"/>
      <c r="D7988" s="33"/>
      <c r="E7988" s="33"/>
      <c r="F7988" s="33"/>
      <c r="G7988" s="33"/>
      <c r="H7988" s="33"/>
      <c r="I7988" s="171"/>
      <c r="J7988" s="33"/>
      <c r="K7988" s="33"/>
    </row>
    <row r="7989" spans="2:11" x14ac:dyDescent="0.2">
      <c r="B7989" s="33"/>
      <c r="C7989" s="171"/>
      <c r="D7989" s="33"/>
      <c r="E7989" s="33"/>
      <c r="F7989" s="33"/>
      <c r="G7989" s="33"/>
      <c r="H7989" s="33"/>
      <c r="I7989" s="171"/>
      <c r="J7989" s="33"/>
      <c r="K7989" s="33"/>
    </row>
    <row r="7990" spans="2:11" x14ac:dyDescent="0.2">
      <c r="B7990" s="33"/>
      <c r="C7990" s="171"/>
      <c r="D7990" s="33"/>
      <c r="E7990" s="33"/>
      <c r="F7990" s="33"/>
      <c r="G7990" s="33"/>
      <c r="H7990" s="33"/>
      <c r="I7990" s="171"/>
      <c r="J7990" s="33"/>
      <c r="K7990" s="33"/>
    </row>
    <row r="7991" spans="2:11" x14ac:dyDescent="0.2">
      <c r="B7991" s="33"/>
      <c r="C7991" s="171"/>
      <c r="D7991" s="33"/>
      <c r="E7991" s="33"/>
      <c r="F7991" s="33"/>
      <c r="G7991" s="33"/>
      <c r="H7991" s="33"/>
      <c r="I7991" s="171"/>
      <c r="J7991" s="33"/>
      <c r="K7991" s="33"/>
    </row>
    <row r="7992" spans="2:11" x14ac:dyDescent="0.2">
      <c r="B7992" s="33"/>
      <c r="C7992" s="171"/>
      <c r="D7992" s="33"/>
      <c r="E7992" s="33"/>
      <c r="F7992" s="33"/>
      <c r="G7992" s="33"/>
      <c r="H7992" s="33"/>
      <c r="I7992" s="171"/>
      <c r="J7992" s="33"/>
      <c r="K7992" s="33"/>
    </row>
    <row r="7993" spans="2:11" x14ac:dyDescent="0.2">
      <c r="B7993" s="33"/>
      <c r="C7993" s="171"/>
      <c r="D7993" s="33"/>
      <c r="E7993" s="33"/>
      <c r="F7993" s="33"/>
      <c r="G7993" s="33"/>
      <c r="H7993" s="33"/>
      <c r="I7993" s="171"/>
      <c r="J7993" s="33"/>
      <c r="K7993" s="33"/>
    </row>
    <row r="7994" spans="2:11" x14ac:dyDescent="0.2">
      <c r="B7994" s="33"/>
      <c r="C7994" s="171"/>
      <c r="D7994" s="33"/>
      <c r="E7994" s="33"/>
      <c r="F7994" s="33"/>
      <c r="G7994" s="33"/>
      <c r="H7994" s="33"/>
      <c r="I7994" s="171"/>
      <c r="J7994" s="33"/>
      <c r="K7994" s="33"/>
    </row>
    <row r="7995" spans="2:11" x14ac:dyDescent="0.2">
      <c r="B7995" s="33"/>
      <c r="C7995" s="171"/>
      <c r="D7995" s="33"/>
      <c r="E7995" s="33"/>
      <c r="F7995" s="33"/>
      <c r="G7995" s="33"/>
      <c r="H7995" s="33"/>
      <c r="I7995" s="171"/>
      <c r="J7995" s="33"/>
      <c r="K7995" s="33"/>
    </row>
    <row r="7996" spans="2:11" x14ac:dyDescent="0.2">
      <c r="B7996" s="33"/>
      <c r="C7996" s="171"/>
      <c r="D7996" s="33"/>
      <c r="E7996" s="33"/>
      <c r="F7996" s="33"/>
      <c r="G7996" s="33"/>
      <c r="H7996" s="33"/>
      <c r="I7996" s="171"/>
      <c r="J7996" s="33"/>
      <c r="K7996" s="33"/>
    </row>
    <row r="7997" spans="2:11" x14ac:dyDescent="0.2">
      <c r="B7997" s="33"/>
      <c r="C7997" s="171"/>
      <c r="D7997" s="33"/>
      <c r="E7997" s="33"/>
      <c r="F7997" s="33"/>
      <c r="G7997" s="33"/>
      <c r="H7997" s="33"/>
      <c r="I7997" s="171"/>
      <c r="J7997" s="33"/>
      <c r="K7997" s="33"/>
    </row>
    <row r="7998" spans="2:11" x14ac:dyDescent="0.2">
      <c r="B7998" s="33"/>
      <c r="C7998" s="171"/>
      <c r="D7998" s="33"/>
      <c r="E7998" s="33"/>
      <c r="F7998" s="33"/>
      <c r="G7998" s="33"/>
      <c r="H7998" s="33"/>
      <c r="I7998" s="171"/>
      <c r="J7998" s="33"/>
      <c r="K7998" s="33"/>
    </row>
    <row r="7999" spans="2:11" x14ac:dyDescent="0.2">
      <c r="B7999" s="33"/>
      <c r="C7999" s="171"/>
      <c r="D7999" s="33"/>
      <c r="E7999" s="33"/>
      <c r="F7999" s="33"/>
      <c r="G7999" s="33"/>
      <c r="H7999" s="33"/>
      <c r="I7999" s="171"/>
      <c r="J7999" s="33"/>
      <c r="K7999" s="33"/>
    </row>
    <row r="8000" spans="2:11" x14ac:dyDescent="0.2">
      <c r="B8000" s="33"/>
      <c r="C8000" s="171"/>
      <c r="D8000" s="33"/>
      <c r="E8000" s="33"/>
      <c r="F8000" s="33"/>
      <c r="G8000" s="33"/>
      <c r="H8000" s="33"/>
      <c r="I8000" s="171"/>
      <c r="J8000" s="33"/>
      <c r="K8000" s="33"/>
    </row>
    <row r="8001" spans="2:11" x14ac:dyDescent="0.2">
      <c r="B8001" s="33"/>
      <c r="C8001" s="171"/>
      <c r="D8001" s="33"/>
      <c r="E8001" s="33"/>
      <c r="F8001" s="33"/>
      <c r="G8001" s="33"/>
      <c r="H8001" s="33"/>
      <c r="I8001" s="171"/>
      <c r="J8001" s="33"/>
      <c r="K8001" s="33"/>
    </row>
    <row r="8002" spans="2:11" x14ac:dyDescent="0.2">
      <c r="B8002" s="33"/>
      <c r="C8002" s="171"/>
      <c r="D8002" s="33"/>
      <c r="E8002" s="33"/>
      <c r="F8002" s="33"/>
      <c r="G8002" s="33"/>
      <c r="H8002" s="33"/>
      <c r="I8002" s="171"/>
      <c r="J8002" s="33"/>
      <c r="K8002" s="33"/>
    </row>
    <row r="8003" spans="2:11" x14ac:dyDescent="0.2">
      <c r="B8003" s="33"/>
      <c r="C8003" s="171"/>
      <c r="D8003" s="33"/>
      <c r="E8003" s="33"/>
      <c r="F8003" s="33"/>
      <c r="G8003" s="33"/>
      <c r="H8003" s="33"/>
      <c r="I8003" s="171"/>
      <c r="J8003" s="33"/>
      <c r="K8003" s="33"/>
    </row>
    <row r="8004" spans="2:11" x14ac:dyDescent="0.2">
      <c r="B8004" s="33"/>
      <c r="C8004" s="171"/>
      <c r="D8004" s="33"/>
      <c r="E8004" s="33"/>
      <c r="F8004" s="33"/>
      <c r="G8004" s="33"/>
      <c r="H8004" s="33"/>
      <c r="I8004" s="171"/>
      <c r="J8004" s="33"/>
      <c r="K8004" s="33"/>
    </row>
    <row r="8005" spans="2:11" x14ac:dyDescent="0.2">
      <c r="B8005" s="33"/>
      <c r="C8005" s="171"/>
      <c r="D8005" s="33"/>
      <c r="E8005" s="33"/>
      <c r="F8005" s="33"/>
      <c r="G8005" s="33"/>
      <c r="H8005" s="33"/>
      <c r="I8005" s="171"/>
      <c r="J8005" s="33"/>
      <c r="K8005" s="33"/>
    </row>
    <row r="8006" spans="2:11" x14ac:dyDescent="0.2">
      <c r="B8006" s="33"/>
      <c r="C8006" s="171"/>
      <c r="D8006" s="33"/>
      <c r="E8006" s="33"/>
      <c r="F8006" s="33"/>
      <c r="G8006" s="33"/>
      <c r="H8006" s="33"/>
      <c r="I8006" s="171"/>
      <c r="J8006" s="33"/>
      <c r="K8006" s="33"/>
    </row>
    <row r="8007" spans="2:11" x14ac:dyDescent="0.2">
      <c r="B8007" s="33"/>
      <c r="C8007" s="171"/>
      <c r="D8007" s="33"/>
      <c r="E8007" s="33"/>
      <c r="F8007" s="33"/>
      <c r="G8007" s="33"/>
      <c r="H8007" s="33"/>
      <c r="I8007" s="171"/>
      <c r="J8007" s="33"/>
      <c r="K8007" s="33"/>
    </row>
    <row r="8008" spans="2:11" x14ac:dyDescent="0.2">
      <c r="B8008" s="33"/>
      <c r="C8008" s="171"/>
      <c r="D8008" s="33"/>
      <c r="E8008" s="33"/>
      <c r="F8008" s="33"/>
      <c r="G8008" s="33"/>
      <c r="H8008" s="33"/>
      <c r="I8008" s="171"/>
      <c r="J8008" s="33"/>
      <c r="K8008" s="33"/>
    </row>
    <row r="8009" spans="2:11" x14ac:dyDescent="0.2">
      <c r="B8009" s="33"/>
      <c r="C8009" s="171"/>
      <c r="D8009" s="33"/>
      <c r="E8009" s="33"/>
      <c r="F8009" s="33"/>
      <c r="G8009" s="33"/>
      <c r="H8009" s="33"/>
      <c r="I8009" s="171"/>
      <c r="J8009" s="33"/>
      <c r="K8009" s="33"/>
    </row>
    <row r="8010" spans="2:11" x14ac:dyDescent="0.2">
      <c r="B8010" s="33"/>
      <c r="C8010" s="171"/>
      <c r="D8010" s="33"/>
      <c r="E8010" s="33"/>
      <c r="F8010" s="33"/>
      <c r="G8010" s="33"/>
      <c r="H8010" s="33"/>
      <c r="I8010" s="171"/>
      <c r="J8010" s="33"/>
      <c r="K8010" s="33"/>
    </row>
    <row r="8011" spans="2:11" x14ac:dyDescent="0.2">
      <c r="B8011" s="33"/>
      <c r="C8011" s="171"/>
      <c r="D8011" s="33"/>
      <c r="E8011" s="33"/>
      <c r="F8011" s="33"/>
      <c r="G8011" s="33"/>
      <c r="H8011" s="33"/>
      <c r="I8011" s="171"/>
      <c r="J8011" s="33"/>
      <c r="K8011" s="33"/>
    </row>
    <row r="8012" spans="2:11" x14ac:dyDescent="0.2">
      <c r="B8012" s="33"/>
      <c r="C8012" s="171"/>
      <c r="D8012" s="33"/>
      <c r="E8012" s="33"/>
      <c r="F8012" s="33"/>
      <c r="G8012" s="33"/>
      <c r="H8012" s="33"/>
      <c r="I8012" s="171"/>
      <c r="J8012" s="33"/>
      <c r="K8012" s="33"/>
    </row>
    <row r="8013" spans="2:11" x14ac:dyDescent="0.2">
      <c r="B8013" s="33"/>
      <c r="C8013" s="171"/>
      <c r="D8013" s="33"/>
      <c r="E8013" s="33"/>
      <c r="F8013" s="33"/>
      <c r="G8013" s="33"/>
      <c r="H8013" s="33"/>
      <c r="I8013" s="171"/>
      <c r="J8013" s="33"/>
      <c r="K8013" s="33"/>
    </row>
    <row r="8014" spans="2:11" x14ac:dyDescent="0.2">
      <c r="B8014" s="33"/>
      <c r="C8014" s="171"/>
      <c r="D8014" s="33"/>
      <c r="E8014" s="33"/>
      <c r="F8014" s="33"/>
      <c r="G8014" s="33"/>
      <c r="H8014" s="33"/>
      <c r="I8014" s="171"/>
      <c r="J8014" s="33"/>
      <c r="K8014" s="33"/>
    </row>
    <row r="8015" spans="2:11" x14ac:dyDescent="0.2">
      <c r="B8015" s="33"/>
      <c r="C8015" s="171"/>
      <c r="D8015" s="33"/>
      <c r="E8015" s="33"/>
      <c r="F8015" s="33"/>
      <c r="G8015" s="33"/>
      <c r="H8015" s="33"/>
      <c r="I8015" s="171"/>
      <c r="J8015" s="33"/>
      <c r="K8015" s="33"/>
    </row>
    <row r="8016" spans="2:11" x14ac:dyDescent="0.2">
      <c r="B8016" s="33"/>
      <c r="C8016" s="171"/>
      <c r="D8016" s="33"/>
      <c r="E8016" s="33"/>
      <c r="F8016" s="33"/>
      <c r="G8016" s="33"/>
      <c r="H8016" s="33"/>
      <c r="I8016" s="171"/>
      <c r="J8016" s="33"/>
      <c r="K8016" s="33"/>
    </row>
    <row r="8017" spans="2:11" x14ac:dyDescent="0.2">
      <c r="B8017" s="33"/>
      <c r="C8017" s="171"/>
      <c r="D8017" s="33"/>
      <c r="E8017" s="33"/>
      <c r="F8017" s="33"/>
      <c r="G8017" s="33"/>
      <c r="H8017" s="33"/>
      <c r="I8017" s="171"/>
      <c r="J8017" s="33"/>
      <c r="K8017" s="33"/>
    </row>
    <row r="8018" spans="2:11" x14ac:dyDescent="0.2">
      <c r="B8018" s="33"/>
      <c r="C8018" s="171"/>
      <c r="D8018" s="33"/>
      <c r="E8018" s="33"/>
      <c r="F8018" s="33"/>
      <c r="G8018" s="33"/>
      <c r="H8018" s="33"/>
      <c r="I8018" s="171"/>
      <c r="J8018" s="33"/>
      <c r="K8018" s="33"/>
    </row>
    <row r="8019" spans="2:11" x14ac:dyDescent="0.2">
      <c r="B8019" s="33"/>
      <c r="C8019" s="171"/>
      <c r="D8019" s="33"/>
      <c r="E8019" s="33"/>
      <c r="F8019" s="33"/>
      <c r="G8019" s="33"/>
      <c r="H8019" s="33"/>
      <c r="I8019" s="171"/>
      <c r="J8019" s="33"/>
      <c r="K8019" s="33"/>
    </row>
    <row r="8020" spans="2:11" x14ac:dyDescent="0.2">
      <c r="B8020" s="33"/>
      <c r="C8020" s="171"/>
      <c r="D8020" s="33"/>
      <c r="E8020" s="33"/>
      <c r="F8020" s="33"/>
      <c r="G8020" s="33"/>
      <c r="H8020" s="33"/>
      <c r="I8020" s="171"/>
      <c r="J8020" s="33"/>
      <c r="K8020" s="33"/>
    </row>
    <row r="8021" spans="2:11" x14ac:dyDescent="0.2">
      <c r="B8021" s="33"/>
      <c r="C8021" s="171"/>
      <c r="D8021" s="33"/>
      <c r="E8021" s="33"/>
      <c r="F8021" s="33"/>
      <c r="G8021" s="33"/>
      <c r="H8021" s="33"/>
      <c r="I8021" s="171"/>
      <c r="J8021" s="33"/>
      <c r="K8021" s="33"/>
    </row>
    <row r="8022" spans="2:11" x14ac:dyDescent="0.2">
      <c r="B8022" s="33"/>
      <c r="C8022" s="171"/>
      <c r="D8022" s="33"/>
      <c r="E8022" s="33"/>
      <c r="F8022" s="33"/>
      <c r="G8022" s="33"/>
      <c r="H8022" s="33"/>
      <c r="I8022" s="171"/>
      <c r="J8022" s="33"/>
      <c r="K8022" s="33"/>
    </row>
    <row r="8023" spans="2:11" x14ac:dyDescent="0.2">
      <c r="B8023" s="33"/>
      <c r="C8023" s="171"/>
      <c r="D8023" s="33"/>
      <c r="E8023" s="33"/>
      <c r="F8023" s="33"/>
      <c r="G8023" s="33"/>
      <c r="H8023" s="33"/>
      <c r="I8023" s="171"/>
      <c r="J8023" s="33"/>
      <c r="K8023" s="33"/>
    </row>
    <row r="8024" spans="2:11" x14ac:dyDescent="0.2">
      <c r="B8024" s="33"/>
      <c r="C8024" s="171"/>
      <c r="D8024" s="33"/>
      <c r="E8024" s="33"/>
      <c r="F8024" s="33"/>
      <c r="G8024" s="33"/>
      <c r="H8024" s="33"/>
      <c r="I8024" s="171"/>
      <c r="J8024" s="33"/>
      <c r="K8024" s="33"/>
    </row>
    <row r="8025" spans="2:11" x14ac:dyDescent="0.2">
      <c r="B8025" s="33"/>
      <c r="C8025" s="171"/>
      <c r="D8025" s="33"/>
      <c r="E8025" s="33"/>
      <c r="F8025" s="33"/>
      <c r="G8025" s="33"/>
      <c r="H8025" s="33"/>
      <c r="I8025" s="171"/>
      <c r="J8025" s="33"/>
      <c r="K8025" s="33"/>
    </row>
    <row r="8026" spans="2:11" x14ac:dyDescent="0.2">
      <c r="B8026" s="33"/>
      <c r="C8026" s="171"/>
      <c r="D8026" s="33"/>
      <c r="E8026" s="33"/>
      <c r="F8026" s="33"/>
      <c r="G8026" s="33"/>
      <c r="H8026" s="33"/>
      <c r="I8026" s="171"/>
      <c r="J8026" s="33"/>
      <c r="K8026" s="33"/>
    </row>
    <row r="8027" spans="2:11" x14ac:dyDescent="0.2">
      <c r="B8027" s="33"/>
      <c r="C8027" s="171"/>
      <c r="D8027" s="33"/>
      <c r="E8027" s="33"/>
      <c r="F8027" s="33"/>
      <c r="G8027" s="33"/>
      <c r="H8027" s="33"/>
      <c r="I8027" s="171"/>
      <c r="J8027" s="33"/>
      <c r="K8027" s="33"/>
    </row>
    <row r="8028" spans="2:11" x14ac:dyDescent="0.2">
      <c r="B8028" s="33"/>
      <c r="C8028" s="171"/>
      <c r="D8028" s="33"/>
      <c r="E8028" s="33"/>
      <c r="F8028" s="33"/>
      <c r="G8028" s="33"/>
      <c r="H8028" s="33"/>
      <c r="I8028" s="171"/>
      <c r="J8028" s="33"/>
      <c r="K8028" s="33"/>
    </row>
    <row r="8029" spans="2:11" x14ac:dyDescent="0.2">
      <c r="B8029" s="33"/>
      <c r="C8029" s="171"/>
      <c r="D8029" s="33"/>
      <c r="E8029" s="33"/>
      <c r="F8029" s="33"/>
      <c r="G8029" s="33"/>
      <c r="H8029" s="33"/>
      <c r="I8029" s="171"/>
      <c r="J8029" s="33"/>
      <c r="K8029" s="33"/>
    </row>
    <row r="8030" spans="2:11" x14ac:dyDescent="0.2">
      <c r="B8030" s="33"/>
      <c r="C8030" s="171"/>
      <c r="D8030" s="33"/>
      <c r="E8030" s="33"/>
      <c r="F8030" s="33"/>
      <c r="G8030" s="33"/>
      <c r="H8030" s="33"/>
      <c r="I8030" s="171"/>
      <c r="J8030" s="33"/>
      <c r="K8030" s="33"/>
    </row>
    <row r="8031" spans="2:11" x14ac:dyDescent="0.2">
      <c r="B8031" s="33"/>
      <c r="C8031" s="171"/>
      <c r="D8031" s="33"/>
      <c r="E8031" s="33"/>
      <c r="F8031" s="33"/>
      <c r="G8031" s="33"/>
      <c r="H8031" s="33"/>
      <c r="I8031" s="171"/>
      <c r="J8031" s="33"/>
      <c r="K8031" s="33"/>
    </row>
    <row r="8032" spans="2:11" x14ac:dyDescent="0.2">
      <c r="B8032" s="33"/>
      <c r="C8032" s="171"/>
      <c r="D8032" s="33"/>
      <c r="E8032" s="33"/>
      <c r="F8032" s="33"/>
      <c r="G8032" s="33"/>
      <c r="H8032" s="33"/>
      <c r="I8032" s="171"/>
      <c r="J8032" s="33"/>
      <c r="K8032" s="33"/>
    </row>
    <row r="8033" spans="2:11" x14ac:dyDescent="0.2">
      <c r="B8033" s="33"/>
      <c r="C8033" s="171"/>
      <c r="D8033" s="33"/>
      <c r="E8033" s="33"/>
      <c r="F8033" s="33"/>
      <c r="G8033" s="33"/>
      <c r="H8033" s="33"/>
      <c r="I8033" s="171"/>
      <c r="J8033" s="33"/>
      <c r="K8033" s="33"/>
    </row>
    <row r="8034" spans="2:11" x14ac:dyDescent="0.2">
      <c r="B8034" s="33"/>
      <c r="C8034" s="171"/>
      <c r="D8034" s="33"/>
      <c r="E8034" s="33"/>
      <c r="F8034" s="33"/>
      <c r="G8034" s="33"/>
      <c r="H8034" s="33"/>
      <c r="I8034" s="171"/>
      <c r="J8034" s="33"/>
      <c r="K8034" s="33"/>
    </row>
    <row r="8035" spans="2:11" x14ac:dyDescent="0.2">
      <c r="B8035" s="33"/>
      <c r="C8035" s="171"/>
      <c r="D8035" s="33"/>
      <c r="E8035" s="33"/>
      <c r="F8035" s="33"/>
      <c r="G8035" s="33"/>
      <c r="H8035" s="33"/>
      <c r="I8035" s="171"/>
      <c r="J8035" s="33"/>
      <c r="K8035" s="33"/>
    </row>
    <row r="8036" spans="2:11" x14ac:dyDescent="0.2">
      <c r="B8036" s="33"/>
      <c r="C8036" s="171"/>
      <c r="D8036" s="33"/>
      <c r="E8036" s="33"/>
      <c r="F8036" s="33"/>
      <c r="G8036" s="33"/>
      <c r="H8036" s="33"/>
      <c r="I8036" s="171"/>
      <c r="J8036" s="33"/>
      <c r="K8036" s="33"/>
    </row>
    <row r="8037" spans="2:11" x14ac:dyDescent="0.2">
      <c r="B8037" s="33"/>
      <c r="C8037" s="171"/>
      <c r="D8037" s="33"/>
      <c r="E8037" s="33"/>
      <c r="F8037" s="33"/>
      <c r="G8037" s="33"/>
      <c r="H8037" s="33"/>
      <c r="I8037" s="171"/>
      <c r="J8037" s="33"/>
      <c r="K8037" s="33"/>
    </row>
    <row r="8038" spans="2:11" x14ac:dyDescent="0.2">
      <c r="B8038" s="33"/>
      <c r="C8038" s="171"/>
      <c r="D8038" s="33"/>
      <c r="E8038" s="33"/>
      <c r="F8038" s="33"/>
      <c r="G8038" s="33"/>
      <c r="H8038" s="33"/>
      <c r="I8038" s="171"/>
      <c r="J8038" s="33"/>
      <c r="K8038" s="33"/>
    </row>
    <row r="8039" spans="2:11" x14ac:dyDescent="0.2">
      <c r="B8039" s="33"/>
      <c r="C8039" s="171"/>
      <c r="D8039" s="33"/>
      <c r="E8039" s="33"/>
      <c r="F8039" s="33"/>
      <c r="G8039" s="33"/>
      <c r="H8039" s="33"/>
      <c r="I8039" s="171"/>
      <c r="J8039" s="33"/>
      <c r="K8039" s="33"/>
    </row>
    <row r="8040" spans="2:11" x14ac:dyDescent="0.2">
      <c r="B8040" s="33"/>
      <c r="C8040" s="171"/>
      <c r="D8040" s="33"/>
      <c r="E8040" s="33"/>
      <c r="F8040" s="33"/>
      <c r="G8040" s="33"/>
      <c r="H8040" s="33"/>
      <c r="I8040" s="171"/>
      <c r="J8040" s="33"/>
      <c r="K8040" s="33"/>
    </row>
    <row r="8041" spans="2:11" x14ac:dyDescent="0.2">
      <c r="B8041" s="33"/>
      <c r="C8041" s="171"/>
      <c r="D8041" s="33"/>
      <c r="E8041" s="33"/>
      <c r="F8041" s="33"/>
      <c r="G8041" s="33"/>
      <c r="H8041" s="33"/>
      <c r="I8041" s="171"/>
      <c r="J8041" s="33"/>
      <c r="K8041" s="33"/>
    </row>
    <row r="8042" spans="2:11" x14ac:dyDescent="0.2">
      <c r="B8042" s="33"/>
      <c r="C8042" s="171"/>
      <c r="D8042" s="33"/>
      <c r="E8042" s="33"/>
      <c r="F8042" s="33"/>
      <c r="G8042" s="33"/>
      <c r="H8042" s="33"/>
      <c r="I8042" s="171"/>
      <c r="J8042" s="33"/>
      <c r="K8042" s="33"/>
    </row>
    <row r="8043" spans="2:11" x14ac:dyDescent="0.2">
      <c r="B8043" s="33"/>
      <c r="C8043" s="171"/>
      <c r="D8043" s="33"/>
      <c r="E8043" s="33"/>
      <c r="F8043" s="33"/>
      <c r="G8043" s="33"/>
      <c r="H8043" s="33"/>
      <c r="I8043" s="171"/>
      <c r="J8043" s="33"/>
      <c r="K8043" s="33"/>
    </row>
    <row r="8044" spans="2:11" x14ac:dyDescent="0.2">
      <c r="B8044" s="33"/>
      <c r="C8044" s="171"/>
      <c r="D8044" s="33"/>
      <c r="E8044" s="33"/>
      <c r="F8044" s="33"/>
      <c r="G8044" s="33"/>
      <c r="H8044" s="33"/>
      <c r="I8044" s="171"/>
      <c r="J8044" s="33"/>
      <c r="K8044" s="33"/>
    </row>
    <row r="8045" spans="2:11" x14ac:dyDescent="0.2">
      <c r="B8045" s="33"/>
      <c r="C8045" s="171"/>
      <c r="D8045" s="33"/>
      <c r="E8045" s="33"/>
      <c r="F8045" s="33"/>
      <c r="G8045" s="33"/>
      <c r="H8045" s="33"/>
      <c r="I8045" s="171"/>
      <c r="J8045" s="33"/>
      <c r="K8045" s="33"/>
    </row>
    <row r="8046" spans="2:11" x14ac:dyDescent="0.2">
      <c r="B8046" s="33"/>
      <c r="C8046" s="171"/>
      <c r="D8046" s="33"/>
      <c r="E8046" s="33"/>
      <c r="F8046" s="33"/>
      <c r="G8046" s="33"/>
      <c r="H8046" s="33"/>
      <c r="I8046" s="171"/>
      <c r="J8046" s="33"/>
      <c r="K8046" s="33"/>
    </row>
    <row r="8047" spans="2:11" x14ac:dyDescent="0.2">
      <c r="B8047" s="33"/>
      <c r="C8047" s="171"/>
      <c r="D8047" s="33"/>
      <c r="E8047" s="33"/>
      <c r="F8047" s="33"/>
      <c r="G8047" s="33"/>
      <c r="H8047" s="33"/>
      <c r="I8047" s="171"/>
      <c r="J8047" s="33"/>
      <c r="K8047" s="33"/>
    </row>
    <row r="8048" spans="2:11" x14ac:dyDescent="0.2">
      <c r="B8048" s="33"/>
      <c r="C8048" s="171"/>
      <c r="D8048" s="33"/>
      <c r="E8048" s="33"/>
      <c r="F8048" s="33"/>
      <c r="G8048" s="33"/>
      <c r="H8048" s="33"/>
      <c r="I8048" s="171"/>
      <c r="J8048" s="33"/>
      <c r="K8048" s="33"/>
    </row>
    <row r="8049" spans="2:11" x14ac:dyDescent="0.2">
      <c r="B8049" s="33"/>
      <c r="C8049" s="171"/>
      <c r="D8049" s="33"/>
      <c r="E8049" s="33"/>
      <c r="F8049" s="33"/>
      <c r="G8049" s="33"/>
      <c r="H8049" s="33"/>
      <c r="I8049" s="171"/>
      <c r="J8049" s="33"/>
      <c r="K8049" s="33"/>
    </row>
    <row r="8050" spans="2:11" x14ac:dyDescent="0.2">
      <c r="B8050" s="33"/>
      <c r="C8050" s="171"/>
      <c r="D8050" s="33"/>
      <c r="E8050" s="33"/>
      <c r="F8050" s="33"/>
      <c r="G8050" s="33"/>
      <c r="H8050" s="33"/>
      <c r="I8050" s="171"/>
      <c r="J8050" s="33"/>
      <c r="K8050" s="33"/>
    </row>
    <row r="8051" spans="2:11" x14ac:dyDescent="0.2">
      <c r="B8051" s="33"/>
      <c r="C8051" s="171"/>
      <c r="D8051" s="33"/>
      <c r="E8051" s="33"/>
      <c r="F8051" s="33"/>
      <c r="G8051" s="33"/>
      <c r="H8051" s="33"/>
      <c r="I8051" s="171"/>
      <c r="J8051" s="33"/>
      <c r="K8051" s="33"/>
    </row>
    <row r="8052" spans="2:11" x14ac:dyDescent="0.2">
      <c r="B8052" s="33"/>
      <c r="C8052" s="171"/>
      <c r="D8052" s="33"/>
      <c r="E8052" s="33"/>
      <c r="F8052" s="33"/>
      <c r="G8052" s="33"/>
      <c r="H8052" s="33"/>
      <c r="I8052" s="171"/>
      <c r="J8052" s="33"/>
      <c r="K8052" s="33"/>
    </row>
    <row r="8053" spans="2:11" x14ac:dyDescent="0.2">
      <c r="B8053" s="33"/>
      <c r="C8053" s="171"/>
      <c r="D8053" s="33"/>
      <c r="E8053" s="33"/>
      <c r="F8053" s="33"/>
      <c r="G8053" s="33"/>
      <c r="H8053" s="33"/>
      <c r="I8053" s="171"/>
      <c r="J8053" s="33"/>
      <c r="K8053" s="33"/>
    </row>
    <row r="8054" spans="2:11" x14ac:dyDescent="0.2">
      <c r="B8054" s="33"/>
      <c r="C8054" s="171"/>
      <c r="D8054" s="33"/>
      <c r="E8054" s="33"/>
      <c r="F8054" s="33"/>
      <c r="G8054" s="33"/>
      <c r="H8054" s="33"/>
      <c r="I8054" s="171"/>
      <c r="J8054" s="33"/>
      <c r="K8054" s="33"/>
    </row>
    <row r="8055" spans="2:11" x14ac:dyDescent="0.2">
      <c r="B8055" s="33"/>
      <c r="C8055" s="171"/>
      <c r="D8055" s="33"/>
      <c r="E8055" s="33"/>
      <c r="F8055" s="33"/>
      <c r="G8055" s="33"/>
      <c r="H8055" s="33"/>
      <c r="I8055" s="171"/>
      <c r="J8055" s="33"/>
      <c r="K8055" s="33"/>
    </row>
    <row r="8056" spans="2:11" x14ac:dyDescent="0.2">
      <c r="B8056" s="33"/>
      <c r="C8056" s="171"/>
      <c r="D8056" s="33"/>
      <c r="E8056" s="33"/>
      <c r="F8056" s="33"/>
      <c r="G8056" s="33"/>
      <c r="H8056" s="33"/>
      <c r="I8056" s="171"/>
      <c r="J8056" s="33"/>
      <c r="K8056" s="33"/>
    </row>
    <row r="8057" spans="2:11" x14ac:dyDescent="0.2">
      <c r="B8057" s="33"/>
      <c r="C8057" s="171"/>
      <c r="D8057" s="33"/>
      <c r="E8057" s="33"/>
      <c r="F8057" s="33"/>
      <c r="G8057" s="33"/>
      <c r="H8057" s="33"/>
      <c r="I8057" s="171"/>
      <c r="J8057" s="33"/>
      <c r="K8057" s="33"/>
    </row>
    <row r="8058" spans="2:11" x14ac:dyDescent="0.2">
      <c r="B8058" s="33"/>
      <c r="C8058" s="171"/>
      <c r="D8058" s="33"/>
      <c r="E8058" s="33"/>
      <c r="F8058" s="33"/>
      <c r="G8058" s="33"/>
      <c r="H8058" s="33"/>
      <c r="I8058" s="171"/>
      <c r="J8058" s="33"/>
      <c r="K8058" s="33"/>
    </row>
    <row r="8059" spans="2:11" x14ac:dyDescent="0.2">
      <c r="B8059" s="33"/>
      <c r="C8059" s="171"/>
      <c r="D8059" s="33"/>
      <c r="E8059" s="33"/>
      <c r="F8059" s="33"/>
      <c r="G8059" s="33"/>
      <c r="H8059" s="33"/>
      <c r="I8059" s="171"/>
      <c r="J8059" s="33"/>
      <c r="K8059" s="33"/>
    </row>
    <row r="8060" spans="2:11" x14ac:dyDescent="0.2">
      <c r="B8060" s="33"/>
      <c r="C8060" s="171"/>
      <c r="D8060" s="33"/>
      <c r="E8060" s="33"/>
      <c r="F8060" s="33"/>
      <c r="G8060" s="33"/>
      <c r="H8060" s="33"/>
      <c r="I8060" s="171"/>
      <c r="J8060" s="33"/>
      <c r="K8060" s="33"/>
    </row>
    <row r="8061" spans="2:11" x14ac:dyDescent="0.2">
      <c r="B8061" s="33"/>
      <c r="C8061" s="171"/>
      <c r="D8061" s="33"/>
      <c r="E8061" s="33"/>
      <c r="F8061" s="33"/>
      <c r="G8061" s="33"/>
      <c r="H8061" s="33"/>
      <c r="I8061" s="171"/>
      <c r="J8061" s="33"/>
      <c r="K8061" s="33"/>
    </row>
    <row r="8062" spans="2:11" x14ac:dyDescent="0.2">
      <c r="B8062" s="33"/>
      <c r="C8062" s="171"/>
      <c r="D8062" s="33"/>
      <c r="E8062" s="33"/>
      <c r="F8062" s="33"/>
      <c r="G8062" s="33"/>
      <c r="H8062" s="33"/>
      <c r="I8062" s="171"/>
      <c r="J8062" s="33"/>
      <c r="K8062" s="33"/>
    </row>
    <row r="8063" spans="2:11" x14ac:dyDescent="0.2">
      <c r="B8063" s="33"/>
      <c r="C8063" s="171"/>
      <c r="D8063" s="33"/>
      <c r="E8063" s="33"/>
      <c r="F8063" s="33"/>
      <c r="G8063" s="33"/>
      <c r="H8063" s="33"/>
      <c r="I8063" s="171"/>
      <c r="J8063" s="33"/>
      <c r="K8063" s="33"/>
    </row>
    <row r="8064" spans="2:11" x14ac:dyDescent="0.2">
      <c r="B8064" s="33"/>
      <c r="C8064" s="171"/>
      <c r="D8064" s="33"/>
      <c r="E8064" s="33"/>
      <c r="F8064" s="33"/>
      <c r="G8064" s="33"/>
      <c r="H8064" s="33"/>
      <c r="I8064" s="171"/>
      <c r="J8064" s="33"/>
      <c r="K8064" s="33"/>
    </row>
    <row r="8065" spans="2:11" x14ac:dyDescent="0.2">
      <c r="B8065" s="33"/>
      <c r="C8065" s="171"/>
      <c r="D8065" s="33"/>
      <c r="E8065" s="33"/>
      <c r="F8065" s="33"/>
      <c r="G8065" s="33"/>
      <c r="H8065" s="33"/>
      <c r="I8065" s="171"/>
      <c r="J8065" s="33"/>
      <c r="K8065" s="33"/>
    </row>
    <row r="8066" spans="2:11" x14ac:dyDescent="0.2">
      <c r="B8066" s="33"/>
      <c r="C8066" s="171"/>
      <c r="D8066" s="33"/>
      <c r="E8066" s="33"/>
      <c r="F8066" s="33"/>
      <c r="G8066" s="33"/>
      <c r="H8066" s="33"/>
      <c r="I8066" s="171"/>
      <c r="J8066" s="33"/>
      <c r="K8066" s="33"/>
    </row>
    <row r="8067" spans="2:11" x14ac:dyDescent="0.2">
      <c r="B8067" s="33"/>
      <c r="C8067" s="171"/>
      <c r="D8067" s="33"/>
      <c r="E8067" s="33"/>
      <c r="F8067" s="33"/>
      <c r="G8067" s="33"/>
      <c r="H8067" s="33"/>
      <c r="I8067" s="171"/>
      <c r="J8067" s="33"/>
      <c r="K8067" s="33"/>
    </row>
    <row r="8068" spans="2:11" x14ac:dyDescent="0.2">
      <c r="B8068" s="33"/>
      <c r="C8068" s="171"/>
      <c r="D8068" s="33"/>
      <c r="E8068" s="33"/>
      <c r="F8068" s="33"/>
      <c r="G8068" s="33"/>
      <c r="H8068" s="33"/>
      <c r="I8068" s="171"/>
      <c r="J8068" s="33"/>
      <c r="K8068" s="33"/>
    </row>
    <row r="8069" spans="2:11" x14ac:dyDescent="0.2">
      <c r="B8069" s="33"/>
      <c r="C8069" s="171"/>
      <c r="D8069" s="33"/>
      <c r="E8069" s="33"/>
      <c r="F8069" s="33"/>
      <c r="G8069" s="33"/>
      <c r="H8069" s="33"/>
      <c r="I8069" s="171"/>
      <c r="J8069" s="33"/>
      <c r="K8069" s="33"/>
    </row>
    <row r="8070" spans="2:11" x14ac:dyDescent="0.2">
      <c r="B8070" s="33"/>
      <c r="C8070" s="171"/>
      <c r="D8070" s="33"/>
      <c r="E8070" s="33"/>
      <c r="F8070" s="33"/>
      <c r="G8070" s="33"/>
      <c r="H8070" s="33"/>
      <c r="I8070" s="171"/>
      <c r="J8070" s="33"/>
      <c r="K8070" s="33"/>
    </row>
    <row r="8071" spans="2:11" x14ac:dyDescent="0.2">
      <c r="B8071" s="33"/>
      <c r="C8071" s="171"/>
      <c r="D8071" s="33"/>
      <c r="E8071" s="33"/>
      <c r="F8071" s="33"/>
      <c r="G8071" s="33"/>
      <c r="H8071" s="33"/>
      <c r="I8071" s="171"/>
      <c r="J8071" s="33"/>
      <c r="K8071" s="33"/>
    </row>
    <row r="8072" spans="2:11" x14ac:dyDescent="0.2">
      <c r="B8072" s="33"/>
      <c r="C8072" s="171"/>
      <c r="D8072" s="33"/>
      <c r="E8072" s="33"/>
      <c r="F8072" s="33"/>
      <c r="G8072" s="33"/>
      <c r="H8072" s="33"/>
      <c r="I8072" s="171"/>
      <c r="J8072" s="33"/>
      <c r="K8072" s="33"/>
    </row>
    <row r="8073" spans="2:11" x14ac:dyDescent="0.2">
      <c r="B8073" s="33"/>
      <c r="C8073" s="171"/>
      <c r="D8073" s="33"/>
      <c r="E8073" s="33"/>
      <c r="F8073" s="33"/>
      <c r="G8073" s="33"/>
      <c r="H8073" s="33"/>
      <c r="I8073" s="171"/>
      <c r="J8073" s="33"/>
      <c r="K8073" s="33"/>
    </row>
    <row r="8074" spans="2:11" x14ac:dyDescent="0.2">
      <c r="B8074" s="33"/>
      <c r="C8074" s="171"/>
      <c r="D8074" s="33"/>
      <c r="E8074" s="33"/>
      <c r="F8074" s="33"/>
      <c r="G8074" s="33"/>
      <c r="H8074" s="33"/>
      <c r="I8074" s="171"/>
      <c r="J8074" s="33"/>
      <c r="K8074" s="33"/>
    </row>
    <row r="8075" spans="2:11" x14ac:dyDescent="0.2">
      <c r="B8075" s="33"/>
      <c r="C8075" s="171"/>
      <c r="D8075" s="33"/>
      <c r="E8075" s="33"/>
      <c r="F8075" s="33"/>
      <c r="G8075" s="33"/>
      <c r="H8075" s="33"/>
      <c r="I8075" s="171"/>
      <c r="J8075" s="33"/>
      <c r="K8075" s="33"/>
    </row>
    <row r="8076" spans="2:11" x14ac:dyDescent="0.2">
      <c r="B8076" s="33"/>
      <c r="C8076" s="171"/>
      <c r="D8076" s="33"/>
      <c r="E8076" s="33"/>
      <c r="F8076" s="33"/>
      <c r="G8076" s="33"/>
      <c r="H8076" s="33"/>
      <c r="I8076" s="171"/>
      <c r="J8076" s="33"/>
      <c r="K8076" s="33"/>
    </row>
    <row r="8077" spans="2:11" x14ac:dyDescent="0.2">
      <c r="B8077" s="33"/>
      <c r="C8077" s="171"/>
      <c r="D8077" s="33"/>
      <c r="E8077" s="33"/>
      <c r="F8077" s="33"/>
      <c r="G8077" s="33"/>
      <c r="H8077" s="33"/>
      <c r="I8077" s="171"/>
      <c r="J8077" s="33"/>
      <c r="K8077" s="33"/>
    </row>
    <row r="8078" spans="2:11" x14ac:dyDescent="0.2">
      <c r="B8078" s="33"/>
      <c r="C8078" s="171"/>
      <c r="D8078" s="33"/>
      <c r="E8078" s="33"/>
      <c r="F8078" s="33"/>
      <c r="G8078" s="33"/>
      <c r="H8078" s="33"/>
      <c r="I8078" s="171"/>
      <c r="J8078" s="33"/>
      <c r="K8078" s="33"/>
    </row>
    <row r="8079" spans="2:11" x14ac:dyDescent="0.2">
      <c r="B8079" s="33"/>
      <c r="C8079" s="171"/>
      <c r="D8079" s="33"/>
      <c r="E8079" s="33"/>
      <c r="F8079" s="33"/>
      <c r="G8079" s="33"/>
      <c r="H8079" s="33"/>
      <c r="I8079" s="171"/>
      <c r="J8079" s="33"/>
      <c r="K8079" s="33"/>
    </row>
    <row r="8080" spans="2:11" x14ac:dyDescent="0.2">
      <c r="B8080" s="33"/>
      <c r="C8080" s="171"/>
      <c r="D8080" s="33"/>
      <c r="E8080" s="33"/>
      <c r="F8080" s="33"/>
      <c r="G8080" s="33"/>
      <c r="H8080" s="33"/>
      <c r="I8080" s="171"/>
      <c r="J8080" s="33"/>
      <c r="K8080" s="33"/>
    </row>
    <row r="8081" spans="2:11" x14ac:dyDescent="0.2">
      <c r="B8081" s="33"/>
      <c r="C8081" s="171"/>
      <c r="D8081" s="33"/>
      <c r="E8081" s="33"/>
      <c r="F8081" s="33"/>
      <c r="G8081" s="33"/>
      <c r="H8081" s="33"/>
      <c r="I8081" s="171"/>
      <c r="J8081" s="33"/>
      <c r="K8081" s="33"/>
    </row>
    <row r="8082" spans="2:11" x14ac:dyDescent="0.2">
      <c r="B8082" s="33"/>
      <c r="C8082" s="171"/>
      <c r="D8082" s="33"/>
      <c r="E8082" s="33"/>
      <c r="F8082" s="33"/>
      <c r="G8082" s="33"/>
      <c r="H8082" s="33"/>
      <c r="I8082" s="171"/>
      <c r="J8082" s="33"/>
      <c r="K8082" s="33"/>
    </row>
    <row r="8083" spans="2:11" x14ac:dyDescent="0.2">
      <c r="B8083" s="33"/>
      <c r="C8083" s="171"/>
      <c r="D8083" s="33"/>
      <c r="E8083" s="33"/>
      <c r="F8083" s="33"/>
      <c r="G8083" s="33"/>
      <c r="H8083" s="33"/>
      <c r="I8083" s="171"/>
      <c r="J8083" s="33"/>
      <c r="K8083" s="33"/>
    </row>
    <row r="8084" spans="2:11" x14ac:dyDescent="0.2">
      <c r="B8084" s="33"/>
      <c r="C8084" s="171"/>
      <c r="D8084" s="33"/>
      <c r="E8084" s="33"/>
      <c r="F8084" s="33"/>
      <c r="G8084" s="33"/>
      <c r="H8084" s="33"/>
      <c r="I8084" s="171"/>
      <c r="J8084" s="33"/>
      <c r="K8084" s="33"/>
    </row>
    <row r="8085" spans="2:11" x14ac:dyDescent="0.2">
      <c r="B8085" s="33"/>
      <c r="C8085" s="171"/>
      <c r="D8085" s="33"/>
      <c r="E8085" s="33"/>
      <c r="F8085" s="33"/>
      <c r="G8085" s="33"/>
      <c r="H8085" s="33"/>
      <c r="I8085" s="171"/>
      <c r="J8085" s="33"/>
      <c r="K8085" s="33"/>
    </row>
    <row r="8086" spans="2:11" x14ac:dyDescent="0.2">
      <c r="B8086" s="33"/>
      <c r="C8086" s="171"/>
      <c r="D8086" s="33"/>
      <c r="E8086" s="33"/>
      <c r="F8086" s="33"/>
      <c r="G8086" s="33"/>
      <c r="H8086" s="33"/>
      <c r="I8086" s="171"/>
      <c r="J8086" s="33"/>
      <c r="K8086" s="33"/>
    </row>
    <row r="8087" spans="2:11" x14ac:dyDescent="0.2">
      <c r="B8087" s="33"/>
      <c r="C8087" s="171"/>
      <c r="D8087" s="33"/>
      <c r="E8087" s="33"/>
      <c r="F8087" s="33"/>
      <c r="G8087" s="33"/>
      <c r="H8087" s="33"/>
      <c r="I8087" s="171"/>
      <c r="J8087" s="33"/>
      <c r="K8087" s="33"/>
    </row>
    <row r="8088" spans="2:11" x14ac:dyDescent="0.2">
      <c r="B8088" s="33"/>
      <c r="C8088" s="171"/>
      <c r="D8088" s="33"/>
      <c r="E8088" s="33"/>
      <c r="F8088" s="33"/>
      <c r="G8088" s="33"/>
      <c r="H8088" s="33"/>
      <c r="I8088" s="171"/>
      <c r="J8088" s="33"/>
      <c r="K8088" s="33"/>
    </row>
    <row r="8089" spans="2:11" x14ac:dyDescent="0.2">
      <c r="B8089" s="33"/>
      <c r="C8089" s="171"/>
      <c r="D8089" s="33"/>
      <c r="E8089" s="33"/>
      <c r="F8089" s="33"/>
      <c r="G8089" s="33"/>
      <c r="H8089" s="33"/>
      <c r="I8089" s="171"/>
      <c r="J8089" s="33"/>
      <c r="K8089" s="33"/>
    </row>
    <row r="8090" spans="2:11" x14ac:dyDescent="0.2">
      <c r="B8090" s="33"/>
      <c r="C8090" s="171"/>
      <c r="D8090" s="33"/>
      <c r="E8090" s="33"/>
      <c r="F8090" s="33"/>
      <c r="G8090" s="33"/>
      <c r="H8090" s="33"/>
      <c r="I8090" s="171"/>
      <c r="J8090" s="33"/>
      <c r="K8090" s="33"/>
    </row>
    <row r="8091" spans="2:11" x14ac:dyDescent="0.2">
      <c r="B8091" s="33"/>
      <c r="C8091" s="171"/>
      <c r="D8091" s="33"/>
      <c r="E8091" s="33"/>
      <c r="F8091" s="33"/>
      <c r="G8091" s="33"/>
      <c r="H8091" s="33"/>
      <c r="I8091" s="171"/>
      <c r="J8091" s="33"/>
      <c r="K8091" s="33"/>
    </row>
    <row r="8092" spans="2:11" x14ac:dyDescent="0.2">
      <c r="B8092" s="33"/>
      <c r="C8092" s="171"/>
      <c r="D8092" s="33"/>
      <c r="E8092" s="33"/>
      <c r="F8092" s="33"/>
      <c r="G8092" s="33"/>
      <c r="H8092" s="33"/>
      <c r="I8092" s="171"/>
      <c r="J8092" s="33"/>
      <c r="K8092" s="33"/>
    </row>
    <row r="8093" spans="2:11" x14ac:dyDescent="0.2">
      <c r="B8093" s="33"/>
      <c r="C8093" s="171"/>
      <c r="D8093" s="33"/>
      <c r="E8093" s="33"/>
      <c r="F8093" s="33"/>
      <c r="G8093" s="33"/>
      <c r="H8093" s="33"/>
      <c r="I8093" s="171"/>
      <c r="J8093" s="33"/>
      <c r="K8093" s="33"/>
    </row>
    <row r="8094" spans="2:11" x14ac:dyDescent="0.2">
      <c r="B8094" s="33"/>
      <c r="C8094" s="171"/>
      <c r="D8094" s="33"/>
      <c r="E8094" s="33"/>
      <c r="F8094" s="33"/>
      <c r="G8094" s="33"/>
      <c r="H8094" s="33"/>
      <c r="I8094" s="171"/>
      <c r="J8094" s="33"/>
      <c r="K8094" s="33"/>
    </row>
    <row r="8095" spans="2:11" x14ac:dyDescent="0.2">
      <c r="B8095" s="33"/>
      <c r="C8095" s="171"/>
      <c r="D8095" s="33"/>
      <c r="E8095" s="33"/>
      <c r="F8095" s="33"/>
      <c r="G8095" s="33"/>
      <c r="H8095" s="33"/>
      <c r="I8095" s="171"/>
      <c r="J8095" s="33"/>
      <c r="K8095" s="33"/>
    </row>
    <row r="8096" spans="2:11" x14ac:dyDescent="0.2">
      <c r="B8096" s="33"/>
      <c r="C8096" s="171"/>
      <c r="D8096" s="33"/>
      <c r="E8096" s="33"/>
      <c r="F8096" s="33"/>
      <c r="G8096" s="33"/>
      <c r="H8096" s="33"/>
      <c r="I8096" s="171"/>
      <c r="J8096" s="33"/>
      <c r="K8096" s="33"/>
    </row>
    <row r="8097" spans="2:11" x14ac:dyDescent="0.2">
      <c r="B8097" s="33"/>
      <c r="C8097" s="171"/>
      <c r="D8097" s="33"/>
      <c r="E8097" s="33"/>
      <c r="F8097" s="33"/>
      <c r="G8097" s="33"/>
      <c r="H8097" s="33"/>
      <c r="I8097" s="171"/>
      <c r="J8097" s="33"/>
      <c r="K8097" s="33"/>
    </row>
    <row r="8098" spans="2:11" x14ac:dyDescent="0.2">
      <c r="B8098" s="33"/>
      <c r="C8098" s="171"/>
      <c r="D8098" s="33"/>
      <c r="E8098" s="33"/>
      <c r="F8098" s="33"/>
      <c r="G8098" s="33"/>
      <c r="H8098" s="33"/>
      <c r="I8098" s="171"/>
      <c r="J8098" s="33"/>
      <c r="K8098" s="33"/>
    </row>
    <row r="8099" spans="2:11" x14ac:dyDescent="0.2">
      <c r="B8099" s="33"/>
      <c r="C8099" s="171"/>
      <c r="D8099" s="33"/>
      <c r="E8099" s="33"/>
      <c r="F8099" s="33"/>
      <c r="G8099" s="33"/>
      <c r="H8099" s="33"/>
      <c r="I8099" s="171"/>
      <c r="J8099" s="33"/>
      <c r="K8099" s="33"/>
    </row>
    <row r="8100" spans="2:11" x14ac:dyDescent="0.2">
      <c r="B8100" s="33"/>
      <c r="C8100" s="171"/>
      <c r="D8100" s="33"/>
      <c r="E8100" s="33"/>
      <c r="F8100" s="33"/>
      <c r="G8100" s="33"/>
      <c r="H8100" s="33"/>
      <c r="I8100" s="171"/>
      <c r="J8100" s="33"/>
      <c r="K8100" s="33"/>
    </row>
    <row r="8101" spans="2:11" x14ac:dyDescent="0.2">
      <c r="B8101" s="33"/>
      <c r="C8101" s="171"/>
      <c r="D8101" s="33"/>
      <c r="E8101" s="33"/>
      <c r="F8101" s="33"/>
      <c r="G8101" s="33"/>
      <c r="H8101" s="33"/>
      <c r="I8101" s="171"/>
      <c r="J8101" s="33"/>
      <c r="K8101" s="33"/>
    </row>
    <row r="8102" spans="2:11" x14ac:dyDescent="0.2">
      <c r="B8102" s="33"/>
      <c r="C8102" s="171"/>
      <c r="D8102" s="33"/>
      <c r="E8102" s="33"/>
      <c r="F8102" s="33"/>
      <c r="G8102" s="33"/>
      <c r="H8102" s="33"/>
      <c r="I8102" s="171"/>
      <c r="J8102" s="33"/>
      <c r="K8102" s="33"/>
    </row>
    <row r="8103" spans="2:11" x14ac:dyDescent="0.2">
      <c r="B8103" s="33"/>
      <c r="C8103" s="171"/>
      <c r="D8103" s="33"/>
      <c r="E8103" s="33"/>
      <c r="F8103" s="33"/>
      <c r="G8103" s="33"/>
      <c r="H8103" s="33"/>
      <c r="I8103" s="171"/>
      <c r="J8103" s="33"/>
      <c r="K8103" s="33"/>
    </row>
    <row r="8104" spans="2:11" x14ac:dyDescent="0.2">
      <c r="B8104" s="33"/>
      <c r="C8104" s="171"/>
      <c r="D8104" s="33"/>
      <c r="E8104" s="33"/>
      <c r="F8104" s="33"/>
      <c r="G8104" s="33"/>
      <c r="H8104" s="33"/>
      <c r="I8104" s="171"/>
      <c r="J8104" s="33"/>
      <c r="K8104" s="33"/>
    </row>
    <row r="8105" spans="2:11" x14ac:dyDescent="0.2">
      <c r="B8105" s="33"/>
      <c r="C8105" s="171"/>
      <c r="D8105" s="33"/>
      <c r="E8105" s="33"/>
      <c r="F8105" s="33"/>
      <c r="G8105" s="33"/>
      <c r="H8105" s="33"/>
      <c r="I8105" s="171"/>
      <c r="J8105" s="33"/>
      <c r="K8105" s="33"/>
    </row>
    <row r="8106" spans="2:11" x14ac:dyDescent="0.2">
      <c r="B8106" s="33"/>
      <c r="C8106" s="171"/>
      <c r="D8106" s="33"/>
      <c r="E8106" s="33"/>
      <c r="F8106" s="33"/>
      <c r="G8106" s="33"/>
      <c r="H8106" s="33"/>
      <c r="I8106" s="171"/>
      <c r="J8106" s="33"/>
      <c r="K8106" s="33"/>
    </row>
    <row r="8107" spans="2:11" x14ac:dyDescent="0.2">
      <c r="B8107" s="33"/>
      <c r="C8107" s="171"/>
      <c r="D8107" s="33"/>
      <c r="E8107" s="33"/>
      <c r="F8107" s="33"/>
      <c r="G8107" s="33"/>
      <c r="H8107" s="33"/>
      <c r="I8107" s="171"/>
      <c r="J8107" s="33"/>
      <c r="K8107" s="33"/>
    </row>
    <row r="8108" spans="2:11" x14ac:dyDescent="0.2">
      <c r="B8108" s="33"/>
      <c r="C8108" s="171"/>
      <c r="D8108" s="33"/>
      <c r="E8108" s="33"/>
      <c r="F8108" s="33"/>
      <c r="G8108" s="33"/>
      <c r="H8108" s="33"/>
      <c r="I8108" s="171"/>
      <c r="J8108" s="33"/>
      <c r="K8108" s="33"/>
    </row>
    <row r="8109" spans="2:11" x14ac:dyDescent="0.2">
      <c r="B8109" s="33"/>
      <c r="C8109" s="171"/>
      <c r="D8109" s="33"/>
      <c r="E8109" s="33"/>
      <c r="F8109" s="33"/>
      <c r="G8109" s="33"/>
      <c r="H8109" s="33"/>
      <c r="I8109" s="171"/>
      <c r="J8109" s="33"/>
      <c r="K8109" s="33"/>
    </row>
    <row r="8110" spans="2:11" x14ac:dyDescent="0.2">
      <c r="B8110" s="33"/>
      <c r="C8110" s="171"/>
      <c r="D8110" s="33"/>
      <c r="E8110" s="33"/>
      <c r="F8110" s="33"/>
      <c r="G8110" s="33"/>
      <c r="H8110" s="33"/>
      <c r="I8110" s="171"/>
      <c r="J8110" s="33"/>
      <c r="K8110" s="33"/>
    </row>
    <row r="8111" spans="2:11" x14ac:dyDescent="0.2">
      <c r="B8111" s="33"/>
      <c r="C8111" s="171"/>
      <c r="D8111" s="33"/>
      <c r="E8111" s="33"/>
      <c r="F8111" s="33"/>
      <c r="G8111" s="33"/>
      <c r="H8111" s="33"/>
      <c r="I8111" s="171"/>
      <c r="J8111" s="33"/>
      <c r="K8111" s="33"/>
    </row>
    <row r="8112" spans="2:11" x14ac:dyDescent="0.2">
      <c r="B8112" s="33"/>
      <c r="C8112" s="171"/>
      <c r="D8112" s="33"/>
      <c r="E8112" s="33"/>
      <c r="F8112" s="33"/>
      <c r="G8112" s="33"/>
      <c r="H8112" s="33"/>
      <c r="I8112" s="171"/>
      <c r="J8112" s="33"/>
      <c r="K8112" s="33"/>
    </row>
    <row r="8113" spans="2:11" x14ac:dyDescent="0.2">
      <c r="B8113" s="33"/>
      <c r="C8113" s="171"/>
      <c r="D8113" s="33"/>
      <c r="E8113" s="33"/>
      <c r="F8113" s="33"/>
      <c r="G8113" s="33"/>
      <c r="H8113" s="33"/>
      <c r="I8113" s="171"/>
      <c r="J8113" s="33"/>
      <c r="K8113" s="33"/>
    </row>
    <row r="8114" spans="2:11" x14ac:dyDescent="0.2">
      <c r="B8114" s="33"/>
      <c r="C8114" s="171"/>
      <c r="D8114" s="33"/>
      <c r="E8114" s="33"/>
      <c r="F8114" s="33"/>
      <c r="G8114" s="33"/>
      <c r="H8114" s="33"/>
      <c r="I8114" s="171"/>
      <c r="J8114" s="33"/>
      <c r="K8114" s="33"/>
    </row>
    <row r="8115" spans="2:11" x14ac:dyDescent="0.2">
      <c r="B8115" s="33"/>
      <c r="C8115" s="171"/>
      <c r="D8115" s="33"/>
      <c r="E8115" s="33"/>
      <c r="F8115" s="33"/>
      <c r="G8115" s="33"/>
      <c r="H8115" s="33"/>
      <c r="I8115" s="171"/>
      <c r="J8115" s="33"/>
      <c r="K8115" s="33"/>
    </row>
    <row r="8116" spans="2:11" x14ac:dyDescent="0.2">
      <c r="B8116" s="33"/>
      <c r="C8116" s="171"/>
      <c r="D8116" s="33"/>
      <c r="E8116" s="33"/>
      <c r="F8116" s="33"/>
      <c r="G8116" s="33"/>
      <c r="H8116" s="33"/>
      <c r="I8116" s="171"/>
      <c r="J8116" s="33"/>
      <c r="K8116" s="33"/>
    </row>
    <row r="8117" spans="2:11" x14ac:dyDescent="0.2">
      <c r="B8117" s="33"/>
      <c r="C8117" s="171"/>
      <c r="D8117" s="33"/>
      <c r="E8117" s="33"/>
      <c r="F8117" s="33"/>
      <c r="G8117" s="33"/>
      <c r="H8117" s="33"/>
      <c r="I8117" s="171"/>
      <c r="J8117" s="33"/>
      <c r="K8117" s="33"/>
    </row>
    <row r="8118" spans="2:11" x14ac:dyDescent="0.2">
      <c r="B8118" s="33"/>
      <c r="C8118" s="171"/>
      <c r="D8118" s="33"/>
      <c r="E8118" s="33"/>
      <c r="F8118" s="33"/>
      <c r="G8118" s="33"/>
      <c r="H8118" s="33"/>
      <c r="I8118" s="171"/>
      <c r="J8118" s="33"/>
      <c r="K8118" s="33"/>
    </row>
    <row r="8119" spans="2:11" x14ac:dyDescent="0.2">
      <c r="B8119" s="33"/>
      <c r="C8119" s="171"/>
      <c r="D8119" s="33"/>
      <c r="E8119" s="33"/>
      <c r="F8119" s="33"/>
      <c r="G8119" s="33"/>
      <c r="H8119" s="33"/>
      <c r="I8119" s="171"/>
      <c r="J8119" s="33"/>
      <c r="K8119" s="33"/>
    </row>
    <row r="8120" spans="2:11" x14ac:dyDescent="0.2">
      <c r="B8120" s="33"/>
      <c r="C8120" s="171"/>
      <c r="D8120" s="33"/>
      <c r="E8120" s="33"/>
      <c r="F8120" s="33"/>
      <c r="G8120" s="33"/>
      <c r="H8120" s="33"/>
      <c r="I8120" s="171"/>
      <c r="J8120" s="33"/>
      <c r="K8120" s="33"/>
    </row>
    <row r="8121" spans="2:11" x14ac:dyDescent="0.2">
      <c r="B8121" s="33"/>
      <c r="C8121" s="171"/>
      <c r="D8121" s="33"/>
      <c r="E8121" s="33"/>
      <c r="F8121" s="33"/>
      <c r="G8121" s="33"/>
      <c r="H8121" s="33"/>
      <c r="I8121" s="171"/>
      <c r="J8121" s="33"/>
      <c r="K8121" s="33"/>
    </row>
    <row r="8122" spans="2:11" x14ac:dyDescent="0.2">
      <c r="B8122" s="33"/>
      <c r="C8122" s="171"/>
      <c r="D8122" s="33"/>
      <c r="E8122" s="33"/>
      <c r="F8122" s="33"/>
      <c r="G8122" s="33"/>
      <c r="H8122" s="33"/>
      <c r="I8122" s="171"/>
      <c r="J8122" s="33"/>
      <c r="K8122" s="33"/>
    </row>
    <row r="8123" spans="2:11" x14ac:dyDescent="0.2">
      <c r="B8123" s="33"/>
      <c r="C8123" s="171"/>
      <c r="D8123" s="33"/>
      <c r="E8123" s="33"/>
      <c r="F8123" s="33"/>
      <c r="G8123" s="33"/>
      <c r="H8123" s="33"/>
      <c r="I8123" s="171"/>
      <c r="J8123" s="33"/>
      <c r="K8123" s="33"/>
    </row>
    <row r="8124" spans="2:11" x14ac:dyDescent="0.2">
      <c r="B8124" s="33"/>
      <c r="C8124" s="171"/>
      <c r="D8124" s="33"/>
      <c r="E8124" s="33"/>
      <c r="F8124" s="33"/>
      <c r="G8124" s="33"/>
      <c r="H8124" s="33"/>
      <c r="I8124" s="171"/>
      <c r="J8124" s="33"/>
      <c r="K8124" s="33"/>
    </row>
    <row r="8125" spans="2:11" x14ac:dyDescent="0.2">
      <c r="B8125" s="33"/>
      <c r="C8125" s="171"/>
      <c r="D8125" s="33"/>
      <c r="E8125" s="33"/>
      <c r="F8125" s="33"/>
      <c r="G8125" s="33"/>
      <c r="H8125" s="33"/>
      <c r="I8125" s="171"/>
      <c r="J8125" s="33"/>
      <c r="K8125" s="33"/>
    </row>
    <row r="8126" spans="2:11" x14ac:dyDescent="0.2">
      <c r="B8126" s="33"/>
      <c r="C8126" s="171"/>
      <c r="D8126" s="33"/>
      <c r="E8126" s="33"/>
      <c r="F8126" s="33"/>
      <c r="G8126" s="33"/>
      <c r="H8126" s="33"/>
      <c r="I8126" s="171"/>
      <c r="J8126" s="33"/>
      <c r="K8126" s="33"/>
    </row>
    <row r="8127" spans="2:11" x14ac:dyDescent="0.2">
      <c r="B8127" s="33"/>
      <c r="C8127" s="171"/>
      <c r="D8127" s="33"/>
      <c r="E8127" s="33"/>
      <c r="F8127" s="33"/>
      <c r="G8127" s="33"/>
      <c r="H8127" s="33"/>
      <c r="I8127" s="171"/>
      <c r="J8127" s="33"/>
      <c r="K8127" s="33"/>
    </row>
    <row r="8128" spans="2:11" x14ac:dyDescent="0.2">
      <c r="B8128" s="33"/>
      <c r="C8128" s="171"/>
      <c r="D8128" s="33"/>
      <c r="E8128" s="33"/>
      <c r="F8128" s="33"/>
      <c r="G8128" s="33"/>
      <c r="H8128" s="33"/>
      <c r="I8128" s="171"/>
      <c r="J8128" s="33"/>
      <c r="K8128" s="33"/>
    </row>
    <row r="8129" spans="2:11" x14ac:dyDescent="0.2">
      <c r="B8129" s="33"/>
      <c r="C8129" s="171"/>
      <c r="D8129" s="33"/>
      <c r="E8129" s="33"/>
      <c r="F8129" s="33"/>
      <c r="G8129" s="33"/>
      <c r="H8129" s="33"/>
      <c r="I8129" s="171"/>
      <c r="J8129" s="33"/>
      <c r="K8129" s="33"/>
    </row>
    <row r="8130" spans="2:11" x14ac:dyDescent="0.2">
      <c r="B8130" s="33"/>
      <c r="C8130" s="171"/>
      <c r="D8130" s="33"/>
      <c r="E8130" s="33"/>
      <c r="F8130" s="33"/>
      <c r="G8130" s="33"/>
      <c r="H8130" s="33"/>
      <c r="I8130" s="171"/>
      <c r="J8130" s="33"/>
      <c r="K8130" s="33"/>
    </row>
    <row r="8131" spans="2:11" x14ac:dyDescent="0.2">
      <c r="B8131" s="33"/>
      <c r="C8131" s="171"/>
      <c r="D8131" s="33"/>
      <c r="E8131" s="33"/>
      <c r="F8131" s="33"/>
      <c r="G8131" s="33"/>
      <c r="H8131" s="33"/>
      <c r="I8131" s="171"/>
      <c r="J8131" s="33"/>
      <c r="K8131" s="33"/>
    </row>
    <row r="8132" spans="2:11" x14ac:dyDescent="0.2">
      <c r="B8132" s="33"/>
      <c r="C8132" s="171"/>
      <c r="D8132" s="33"/>
      <c r="E8132" s="33"/>
      <c r="F8132" s="33"/>
      <c r="G8132" s="33"/>
      <c r="H8132" s="33"/>
      <c r="I8132" s="171"/>
      <c r="J8132" s="33"/>
      <c r="K8132" s="33"/>
    </row>
    <row r="8133" spans="2:11" x14ac:dyDescent="0.2">
      <c r="B8133" s="33"/>
      <c r="C8133" s="171"/>
      <c r="D8133" s="33"/>
      <c r="E8133" s="33"/>
      <c r="F8133" s="33"/>
      <c r="G8133" s="33"/>
      <c r="H8133" s="33"/>
      <c r="I8133" s="171"/>
      <c r="J8133" s="33"/>
      <c r="K8133" s="33"/>
    </row>
    <row r="8134" spans="2:11" x14ac:dyDescent="0.2">
      <c r="B8134" s="33"/>
      <c r="C8134" s="171"/>
      <c r="D8134" s="33"/>
      <c r="E8134" s="33"/>
      <c r="F8134" s="33"/>
      <c r="G8134" s="33"/>
      <c r="H8134" s="33"/>
      <c r="I8134" s="171"/>
      <c r="J8134" s="33"/>
      <c r="K8134" s="33"/>
    </row>
    <row r="8135" spans="2:11" x14ac:dyDescent="0.2">
      <c r="B8135" s="33"/>
      <c r="C8135" s="171"/>
      <c r="D8135" s="33"/>
      <c r="E8135" s="33"/>
      <c r="F8135" s="33"/>
      <c r="G8135" s="33"/>
      <c r="H8135" s="33"/>
      <c r="I8135" s="171"/>
      <c r="J8135" s="33"/>
      <c r="K8135" s="33"/>
    </row>
    <row r="8136" spans="2:11" x14ac:dyDescent="0.2">
      <c r="B8136" s="33"/>
      <c r="C8136" s="171"/>
      <c r="D8136" s="33"/>
      <c r="E8136" s="33"/>
      <c r="F8136" s="33"/>
      <c r="G8136" s="33"/>
      <c r="H8136" s="33"/>
      <c r="I8136" s="171"/>
      <c r="J8136" s="33"/>
      <c r="K8136" s="33"/>
    </row>
    <row r="8137" spans="2:11" x14ac:dyDescent="0.2">
      <c r="B8137" s="33"/>
      <c r="C8137" s="171"/>
      <c r="D8137" s="33"/>
      <c r="E8137" s="33"/>
      <c r="F8137" s="33"/>
      <c r="G8137" s="33"/>
      <c r="H8137" s="33"/>
      <c r="I8137" s="171"/>
      <c r="J8137" s="33"/>
      <c r="K8137" s="33"/>
    </row>
    <row r="8138" spans="2:11" x14ac:dyDescent="0.2">
      <c r="B8138" s="33"/>
      <c r="C8138" s="171"/>
      <c r="D8138" s="33"/>
      <c r="E8138" s="33"/>
      <c r="F8138" s="33"/>
      <c r="G8138" s="33"/>
      <c r="H8138" s="33"/>
      <c r="I8138" s="171"/>
      <c r="J8138" s="33"/>
      <c r="K8138" s="33"/>
    </row>
    <row r="8139" spans="2:11" x14ac:dyDescent="0.2">
      <c r="B8139" s="33"/>
      <c r="C8139" s="171"/>
      <c r="D8139" s="33"/>
      <c r="E8139" s="33"/>
      <c r="F8139" s="33"/>
      <c r="G8139" s="33"/>
      <c r="H8139" s="33"/>
      <c r="I8139" s="171"/>
      <c r="J8139" s="33"/>
      <c r="K8139" s="33"/>
    </row>
    <row r="8140" spans="2:11" x14ac:dyDescent="0.2">
      <c r="B8140" s="33"/>
      <c r="C8140" s="171"/>
      <c r="D8140" s="33"/>
      <c r="E8140" s="33"/>
      <c r="F8140" s="33"/>
      <c r="G8140" s="33"/>
      <c r="H8140" s="33"/>
      <c r="I8140" s="171"/>
      <c r="J8140" s="33"/>
      <c r="K8140" s="33"/>
    </row>
    <row r="8141" spans="2:11" x14ac:dyDescent="0.2">
      <c r="B8141" s="33"/>
      <c r="C8141" s="171"/>
      <c r="D8141" s="33"/>
      <c r="E8141" s="33"/>
      <c r="F8141" s="33"/>
      <c r="G8141" s="33"/>
      <c r="H8141" s="33"/>
      <c r="I8141" s="171"/>
      <c r="J8141" s="33"/>
      <c r="K8141" s="33"/>
    </row>
    <row r="8142" spans="2:11" x14ac:dyDescent="0.2">
      <c r="B8142" s="33"/>
      <c r="C8142" s="171"/>
      <c r="D8142" s="33"/>
      <c r="E8142" s="33"/>
      <c r="F8142" s="33"/>
      <c r="G8142" s="33"/>
      <c r="H8142" s="33"/>
      <c r="I8142" s="171"/>
      <c r="J8142" s="33"/>
      <c r="K8142" s="33"/>
    </row>
    <row r="8143" spans="2:11" x14ac:dyDescent="0.2">
      <c r="B8143" s="33"/>
      <c r="C8143" s="171"/>
      <c r="D8143" s="33"/>
      <c r="E8143" s="33"/>
      <c r="F8143" s="33"/>
      <c r="G8143" s="33"/>
      <c r="H8143" s="33"/>
      <c r="I8143" s="171"/>
      <c r="J8143" s="33"/>
      <c r="K8143" s="33"/>
    </row>
    <row r="8144" spans="2:11" x14ac:dyDescent="0.2">
      <c r="B8144" s="33"/>
      <c r="C8144" s="171"/>
      <c r="D8144" s="33"/>
      <c r="E8144" s="33"/>
      <c r="F8144" s="33"/>
      <c r="G8144" s="33"/>
      <c r="H8144" s="33"/>
      <c r="I8144" s="171"/>
      <c r="J8144" s="33"/>
      <c r="K8144" s="33"/>
    </row>
    <row r="8145" spans="2:11" x14ac:dyDescent="0.2">
      <c r="B8145" s="33"/>
      <c r="C8145" s="171"/>
      <c r="D8145" s="33"/>
      <c r="E8145" s="33"/>
      <c r="F8145" s="33"/>
      <c r="G8145" s="33"/>
      <c r="H8145" s="33"/>
      <c r="I8145" s="171"/>
      <c r="J8145" s="33"/>
      <c r="K8145" s="33"/>
    </row>
    <row r="8146" spans="2:11" x14ac:dyDescent="0.2">
      <c r="B8146" s="33"/>
      <c r="C8146" s="171"/>
      <c r="D8146" s="33"/>
      <c r="E8146" s="33"/>
      <c r="F8146" s="33"/>
      <c r="G8146" s="33"/>
      <c r="H8146" s="33"/>
      <c r="I8146" s="171"/>
      <c r="J8146" s="33"/>
      <c r="K8146" s="33"/>
    </row>
    <row r="8147" spans="2:11" x14ac:dyDescent="0.2">
      <c r="B8147" s="33"/>
      <c r="C8147" s="171"/>
      <c r="D8147" s="33"/>
      <c r="E8147" s="33"/>
      <c r="F8147" s="33"/>
      <c r="G8147" s="33"/>
      <c r="H8147" s="33"/>
      <c r="I8147" s="171"/>
      <c r="J8147" s="33"/>
      <c r="K8147" s="33"/>
    </row>
    <row r="8148" spans="2:11" x14ac:dyDescent="0.2">
      <c r="B8148" s="33"/>
      <c r="C8148" s="171"/>
      <c r="D8148" s="33"/>
      <c r="E8148" s="33"/>
      <c r="F8148" s="33"/>
      <c r="G8148" s="33"/>
      <c r="H8148" s="33"/>
      <c r="I8148" s="171"/>
      <c r="J8148" s="33"/>
      <c r="K8148" s="33"/>
    </row>
    <row r="8149" spans="2:11" x14ac:dyDescent="0.2">
      <c r="B8149" s="33"/>
      <c r="C8149" s="171"/>
      <c r="D8149" s="33"/>
      <c r="E8149" s="33"/>
      <c r="F8149" s="33"/>
      <c r="G8149" s="33"/>
      <c r="H8149" s="33"/>
      <c r="I8149" s="171"/>
      <c r="J8149" s="33"/>
      <c r="K8149" s="33"/>
    </row>
    <row r="8150" spans="2:11" x14ac:dyDescent="0.2">
      <c r="B8150" s="33"/>
      <c r="C8150" s="171"/>
      <c r="D8150" s="33"/>
      <c r="E8150" s="33"/>
      <c r="F8150" s="33"/>
      <c r="G8150" s="33"/>
      <c r="H8150" s="33"/>
      <c r="I8150" s="171"/>
      <c r="J8150" s="33"/>
      <c r="K8150" s="33"/>
    </row>
    <row r="8151" spans="2:11" x14ac:dyDescent="0.2">
      <c r="B8151" s="33"/>
      <c r="C8151" s="171"/>
      <c r="D8151" s="33"/>
      <c r="E8151" s="33"/>
      <c r="F8151" s="33"/>
      <c r="G8151" s="33"/>
      <c r="H8151" s="33"/>
      <c r="I8151" s="171"/>
      <c r="J8151" s="33"/>
      <c r="K8151" s="33"/>
    </row>
    <row r="8152" spans="2:11" x14ac:dyDescent="0.2">
      <c r="B8152" s="33"/>
      <c r="C8152" s="171"/>
      <c r="D8152" s="33"/>
      <c r="E8152" s="33"/>
      <c r="F8152" s="33"/>
      <c r="G8152" s="33"/>
      <c r="H8152" s="33"/>
      <c r="I8152" s="171"/>
      <c r="J8152" s="33"/>
      <c r="K8152" s="33"/>
    </row>
    <row r="8153" spans="2:11" x14ac:dyDescent="0.2">
      <c r="B8153" s="33"/>
      <c r="C8153" s="171"/>
      <c r="D8153" s="33"/>
      <c r="E8153" s="33"/>
      <c r="F8153" s="33"/>
      <c r="G8153" s="33"/>
      <c r="H8153" s="33"/>
      <c r="I8153" s="171"/>
      <c r="J8153" s="33"/>
      <c r="K8153" s="33"/>
    </row>
    <row r="8154" spans="2:11" x14ac:dyDescent="0.2">
      <c r="B8154" s="33"/>
      <c r="C8154" s="171"/>
      <c r="D8154" s="33"/>
      <c r="E8154" s="33"/>
      <c r="F8154" s="33"/>
      <c r="G8154" s="33"/>
      <c r="H8154" s="33"/>
      <c r="I8154" s="171"/>
      <c r="J8154" s="33"/>
      <c r="K8154" s="33"/>
    </row>
    <row r="8155" spans="2:11" x14ac:dyDescent="0.2">
      <c r="B8155" s="33"/>
      <c r="C8155" s="171"/>
      <c r="D8155" s="33"/>
      <c r="E8155" s="33"/>
      <c r="F8155" s="33"/>
      <c r="G8155" s="33"/>
      <c r="H8155" s="33"/>
      <c r="I8155" s="171"/>
      <c r="J8155" s="33"/>
      <c r="K8155" s="33"/>
    </row>
    <row r="8156" spans="2:11" x14ac:dyDescent="0.2">
      <c r="B8156" s="33"/>
      <c r="C8156" s="171"/>
      <c r="D8156" s="33"/>
      <c r="E8156" s="33"/>
      <c r="F8156" s="33"/>
      <c r="G8156" s="33"/>
      <c r="H8156" s="33"/>
      <c r="I8156" s="171"/>
      <c r="J8156" s="33"/>
      <c r="K8156" s="33"/>
    </row>
    <row r="8157" spans="2:11" x14ac:dyDescent="0.2">
      <c r="B8157" s="33"/>
      <c r="C8157" s="171"/>
      <c r="D8157" s="33"/>
      <c r="E8157" s="33"/>
      <c r="F8157" s="33"/>
      <c r="G8157" s="33"/>
      <c r="H8157" s="33"/>
      <c r="I8157" s="171"/>
      <c r="J8157" s="33"/>
      <c r="K8157" s="33"/>
    </row>
    <row r="8158" spans="2:11" x14ac:dyDescent="0.2">
      <c r="B8158" s="33"/>
      <c r="C8158" s="171"/>
      <c r="D8158" s="33"/>
      <c r="E8158" s="33"/>
      <c r="F8158" s="33"/>
      <c r="G8158" s="33"/>
      <c r="H8158" s="33"/>
      <c r="I8158" s="171"/>
      <c r="J8158" s="33"/>
      <c r="K8158" s="33"/>
    </row>
    <row r="8159" spans="2:11" x14ac:dyDescent="0.2">
      <c r="B8159" s="33"/>
      <c r="C8159" s="171"/>
      <c r="D8159" s="33"/>
      <c r="E8159" s="33"/>
      <c r="F8159" s="33"/>
      <c r="G8159" s="33"/>
      <c r="H8159" s="33"/>
      <c r="I8159" s="171"/>
      <c r="J8159" s="33"/>
      <c r="K8159" s="33"/>
    </row>
    <row r="8160" spans="2:11" x14ac:dyDescent="0.2">
      <c r="B8160" s="33"/>
      <c r="C8160" s="171"/>
      <c r="D8160" s="33"/>
      <c r="E8160" s="33"/>
      <c r="F8160" s="33"/>
      <c r="G8160" s="33"/>
      <c r="H8160" s="33"/>
      <c r="I8160" s="171"/>
      <c r="J8160" s="33"/>
      <c r="K8160" s="33"/>
    </row>
    <row r="8161" spans="2:11" x14ac:dyDescent="0.2">
      <c r="B8161" s="33"/>
      <c r="C8161" s="171"/>
      <c r="D8161" s="33"/>
      <c r="E8161" s="33"/>
      <c r="F8161" s="33"/>
      <c r="G8161" s="33"/>
      <c r="H8161" s="33"/>
      <c r="I8161" s="171"/>
      <c r="J8161" s="33"/>
      <c r="K8161" s="33"/>
    </row>
    <row r="8162" spans="2:11" x14ac:dyDescent="0.2">
      <c r="B8162" s="33"/>
      <c r="C8162" s="171"/>
      <c r="D8162" s="33"/>
      <c r="E8162" s="33"/>
      <c r="F8162" s="33"/>
      <c r="G8162" s="33"/>
      <c r="H8162" s="33"/>
      <c r="I8162" s="171"/>
      <c r="J8162" s="33"/>
      <c r="K8162" s="33"/>
    </row>
    <row r="8163" spans="2:11" x14ac:dyDescent="0.2">
      <c r="B8163" s="33"/>
      <c r="C8163" s="171"/>
      <c r="D8163" s="33"/>
      <c r="E8163" s="33"/>
      <c r="F8163" s="33"/>
      <c r="G8163" s="33"/>
      <c r="H8163" s="33"/>
      <c r="I8163" s="171"/>
      <c r="J8163" s="33"/>
      <c r="K8163" s="33"/>
    </row>
    <row r="8164" spans="2:11" x14ac:dyDescent="0.2">
      <c r="B8164" s="33"/>
      <c r="C8164" s="171"/>
      <c r="D8164" s="33"/>
      <c r="E8164" s="33"/>
      <c r="F8164" s="33"/>
      <c r="G8164" s="33"/>
      <c r="H8164" s="33"/>
      <c r="I8164" s="171"/>
      <c r="J8164" s="33"/>
      <c r="K8164" s="33"/>
    </row>
    <row r="8165" spans="2:11" x14ac:dyDescent="0.2">
      <c r="B8165" s="33"/>
      <c r="C8165" s="171"/>
      <c r="D8165" s="33"/>
      <c r="E8165" s="33"/>
      <c r="F8165" s="33"/>
      <c r="G8165" s="33"/>
      <c r="H8165" s="33"/>
      <c r="I8165" s="171"/>
      <c r="J8165" s="33"/>
      <c r="K8165" s="33"/>
    </row>
    <row r="8166" spans="2:11" x14ac:dyDescent="0.2">
      <c r="B8166" s="33"/>
      <c r="C8166" s="171"/>
      <c r="D8166" s="33"/>
      <c r="E8166" s="33"/>
      <c r="F8166" s="33"/>
      <c r="G8166" s="33"/>
      <c r="H8166" s="33"/>
      <c r="I8166" s="171"/>
      <c r="J8166" s="33"/>
      <c r="K8166" s="33"/>
    </row>
    <row r="8167" spans="2:11" x14ac:dyDescent="0.2">
      <c r="B8167" s="33"/>
      <c r="C8167" s="171"/>
      <c r="D8167" s="33"/>
      <c r="E8167" s="33"/>
      <c r="F8167" s="33"/>
      <c r="G8167" s="33"/>
      <c r="H8167" s="33"/>
      <c r="I8167" s="171"/>
      <c r="J8167" s="33"/>
      <c r="K8167" s="33"/>
    </row>
    <row r="8168" spans="2:11" x14ac:dyDescent="0.2">
      <c r="B8168" s="33"/>
      <c r="C8168" s="171"/>
      <c r="D8168" s="33"/>
      <c r="E8168" s="33"/>
      <c r="F8168" s="33"/>
      <c r="G8168" s="33"/>
      <c r="H8168" s="33"/>
      <c r="I8168" s="171"/>
      <c r="J8168" s="33"/>
      <c r="K8168" s="33"/>
    </row>
    <row r="8169" spans="2:11" x14ac:dyDescent="0.2">
      <c r="B8169" s="33"/>
      <c r="C8169" s="171"/>
      <c r="D8169" s="33"/>
      <c r="E8169" s="33"/>
      <c r="F8169" s="33"/>
      <c r="G8169" s="33"/>
      <c r="H8169" s="33"/>
      <c r="I8169" s="171"/>
      <c r="J8169" s="33"/>
      <c r="K8169" s="33"/>
    </row>
    <row r="8170" spans="2:11" x14ac:dyDescent="0.2">
      <c r="B8170" s="33"/>
      <c r="C8170" s="171"/>
      <c r="D8170" s="33"/>
      <c r="E8170" s="33"/>
      <c r="F8170" s="33"/>
      <c r="G8170" s="33"/>
      <c r="H8170" s="33"/>
      <c r="I8170" s="171"/>
      <c r="J8170" s="33"/>
      <c r="K8170" s="33"/>
    </row>
    <row r="8171" spans="2:11" x14ac:dyDescent="0.2">
      <c r="B8171" s="33"/>
      <c r="C8171" s="171"/>
      <c r="D8171" s="33"/>
      <c r="E8171" s="33"/>
      <c r="F8171" s="33"/>
      <c r="G8171" s="33"/>
      <c r="H8171" s="33"/>
      <c r="I8171" s="171"/>
      <c r="J8171" s="33"/>
      <c r="K8171" s="33"/>
    </row>
    <row r="8172" spans="2:11" x14ac:dyDescent="0.2">
      <c r="B8172" s="33"/>
      <c r="C8172" s="171"/>
      <c r="D8172" s="33"/>
      <c r="E8172" s="33"/>
      <c r="F8172" s="33"/>
      <c r="G8172" s="33"/>
      <c r="H8172" s="33"/>
      <c r="I8172" s="171"/>
      <c r="J8172" s="33"/>
      <c r="K8172" s="33"/>
    </row>
    <row r="8173" spans="2:11" x14ac:dyDescent="0.2">
      <c r="B8173" s="33"/>
      <c r="C8173" s="171"/>
      <c r="D8173" s="33"/>
      <c r="E8173" s="33"/>
      <c r="F8173" s="33"/>
      <c r="G8173" s="33"/>
      <c r="H8173" s="33"/>
      <c r="I8173" s="171"/>
      <c r="J8173" s="33"/>
      <c r="K8173" s="33"/>
    </row>
    <row r="8174" spans="2:11" x14ac:dyDescent="0.2">
      <c r="B8174" s="33"/>
      <c r="C8174" s="171"/>
      <c r="D8174" s="33"/>
      <c r="E8174" s="33"/>
      <c r="F8174" s="33"/>
      <c r="G8174" s="33"/>
      <c r="H8174" s="33"/>
      <c r="I8174" s="171"/>
      <c r="J8174" s="33"/>
      <c r="K8174" s="33"/>
    </row>
    <row r="8175" spans="2:11" x14ac:dyDescent="0.2">
      <c r="B8175" s="33"/>
      <c r="C8175" s="171"/>
      <c r="D8175" s="33"/>
      <c r="E8175" s="33"/>
      <c r="F8175" s="33"/>
      <c r="G8175" s="33"/>
      <c r="H8175" s="33"/>
      <c r="I8175" s="171"/>
      <c r="J8175" s="33"/>
      <c r="K8175" s="33"/>
    </row>
    <row r="8176" spans="2:11" x14ac:dyDescent="0.2">
      <c r="B8176" s="33"/>
      <c r="C8176" s="171"/>
      <c r="D8176" s="33"/>
      <c r="E8176" s="33"/>
      <c r="F8176" s="33"/>
      <c r="G8176" s="33"/>
      <c r="H8176" s="33"/>
      <c r="I8176" s="171"/>
      <c r="J8176" s="33"/>
      <c r="K8176" s="33"/>
    </row>
    <row r="8177" spans="2:11" x14ac:dyDescent="0.2">
      <c r="B8177" s="33"/>
      <c r="C8177" s="171"/>
      <c r="D8177" s="33"/>
      <c r="E8177" s="33"/>
      <c r="F8177" s="33"/>
      <c r="G8177" s="33"/>
      <c r="H8177" s="33"/>
      <c r="I8177" s="171"/>
      <c r="J8177" s="33"/>
      <c r="K8177" s="33"/>
    </row>
    <row r="8178" spans="2:11" x14ac:dyDescent="0.2">
      <c r="B8178" s="33"/>
      <c r="C8178" s="171"/>
      <c r="D8178" s="33"/>
      <c r="E8178" s="33"/>
      <c r="F8178" s="33"/>
      <c r="G8178" s="33"/>
      <c r="H8178" s="33"/>
      <c r="I8178" s="171"/>
      <c r="J8178" s="33"/>
      <c r="K8178" s="33"/>
    </row>
    <row r="8179" spans="2:11" x14ac:dyDescent="0.2">
      <c r="B8179" s="33"/>
      <c r="C8179" s="171"/>
      <c r="D8179" s="33"/>
      <c r="E8179" s="33"/>
      <c r="F8179" s="33"/>
      <c r="G8179" s="33"/>
      <c r="H8179" s="33"/>
      <c r="I8179" s="171"/>
      <c r="J8179" s="33"/>
      <c r="K8179" s="33"/>
    </row>
    <row r="8180" spans="2:11" x14ac:dyDescent="0.2">
      <c r="B8180" s="33"/>
      <c r="C8180" s="171"/>
      <c r="D8180" s="33"/>
      <c r="E8180" s="33"/>
      <c r="F8180" s="33"/>
      <c r="G8180" s="33"/>
      <c r="H8180" s="33"/>
      <c r="I8180" s="171"/>
      <c r="J8180" s="33"/>
      <c r="K8180" s="33"/>
    </row>
    <row r="8181" spans="2:11" x14ac:dyDescent="0.2">
      <c r="B8181" s="33"/>
      <c r="C8181" s="171"/>
      <c r="D8181" s="33"/>
      <c r="E8181" s="33"/>
      <c r="F8181" s="33"/>
      <c r="G8181" s="33"/>
      <c r="H8181" s="33"/>
      <c r="I8181" s="171"/>
      <c r="J8181" s="33"/>
      <c r="K8181" s="33"/>
    </row>
    <row r="8182" spans="2:11" x14ac:dyDescent="0.2">
      <c r="B8182" s="33"/>
      <c r="C8182" s="171"/>
      <c r="D8182" s="33"/>
      <c r="E8182" s="33"/>
      <c r="F8182" s="33"/>
      <c r="G8182" s="33"/>
      <c r="H8182" s="33"/>
      <c r="I8182" s="171"/>
      <c r="J8182" s="33"/>
      <c r="K8182" s="33"/>
    </row>
    <row r="8183" spans="2:11" x14ac:dyDescent="0.2">
      <c r="B8183" s="33"/>
      <c r="C8183" s="171"/>
      <c r="D8183" s="33"/>
      <c r="E8183" s="33"/>
      <c r="F8183" s="33"/>
      <c r="G8183" s="33"/>
      <c r="H8183" s="33"/>
      <c r="I8183" s="171"/>
      <c r="J8183" s="33"/>
      <c r="K8183" s="33"/>
    </row>
    <row r="8184" spans="2:11" x14ac:dyDescent="0.2">
      <c r="B8184" s="33"/>
      <c r="C8184" s="171"/>
      <c r="D8184" s="33"/>
      <c r="E8184" s="33"/>
      <c r="F8184" s="33"/>
      <c r="G8184" s="33"/>
      <c r="H8184" s="33"/>
      <c r="I8184" s="171"/>
      <c r="J8184" s="33"/>
      <c r="K8184" s="33"/>
    </row>
    <row r="8185" spans="2:11" x14ac:dyDescent="0.2">
      <c r="B8185" s="33"/>
      <c r="C8185" s="171"/>
      <c r="D8185" s="33"/>
      <c r="E8185" s="33"/>
      <c r="F8185" s="33"/>
      <c r="G8185" s="33"/>
      <c r="H8185" s="33"/>
      <c r="I8185" s="171"/>
      <c r="J8185" s="33"/>
      <c r="K8185" s="33"/>
    </row>
    <row r="8186" spans="2:11" x14ac:dyDescent="0.2">
      <c r="B8186" s="33"/>
      <c r="C8186" s="171"/>
      <c r="D8186" s="33"/>
      <c r="E8186" s="33"/>
      <c r="F8186" s="33"/>
      <c r="G8186" s="33"/>
      <c r="H8186" s="33"/>
      <c r="I8186" s="171"/>
      <c r="J8186" s="33"/>
      <c r="K8186" s="33"/>
    </row>
    <row r="8187" spans="2:11" x14ac:dyDescent="0.2">
      <c r="B8187" s="33"/>
      <c r="C8187" s="171"/>
      <c r="D8187" s="33"/>
      <c r="E8187" s="33"/>
      <c r="F8187" s="33"/>
      <c r="G8187" s="33"/>
      <c r="H8187" s="33"/>
      <c r="I8187" s="171"/>
      <c r="J8187" s="33"/>
      <c r="K8187" s="33"/>
    </row>
    <row r="8188" spans="2:11" x14ac:dyDescent="0.2">
      <c r="B8188" s="33"/>
      <c r="C8188" s="171"/>
      <c r="D8188" s="33"/>
      <c r="E8188" s="33"/>
      <c r="F8188" s="33"/>
      <c r="G8188" s="33"/>
      <c r="H8188" s="33"/>
      <c r="I8188" s="171"/>
      <c r="J8188" s="33"/>
      <c r="K8188" s="33"/>
    </row>
    <row r="8189" spans="2:11" x14ac:dyDescent="0.2">
      <c r="B8189" s="33"/>
      <c r="C8189" s="171"/>
      <c r="D8189" s="33"/>
      <c r="E8189" s="33"/>
      <c r="F8189" s="33"/>
      <c r="G8189" s="33"/>
      <c r="H8189" s="33"/>
      <c r="I8189" s="171"/>
      <c r="J8189" s="33"/>
      <c r="K8189" s="33"/>
    </row>
    <row r="8190" spans="2:11" x14ac:dyDescent="0.2">
      <c r="B8190" s="33"/>
      <c r="C8190" s="171"/>
      <c r="D8190" s="33"/>
      <c r="E8190" s="33"/>
      <c r="F8190" s="33"/>
      <c r="G8190" s="33"/>
      <c r="H8190" s="33"/>
      <c r="I8190" s="171"/>
      <c r="J8190" s="33"/>
      <c r="K8190" s="33"/>
    </row>
    <row r="8191" spans="2:11" x14ac:dyDescent="0.2">
      <c r="B8191" s="33"/>
      <c r="C8191" s="171"/>
      <c r="D8191" s="33"/>
      <c r="E8191" s="33"/>
      <c r="F8191" s="33"/>
      <c r="G8191" s="33"/>
      <c r="H8191" s="33"/>
      <c r="I8191" s="171"/>
      <c r="J8191" s="33"/>
      <c r="K8191" s="33"/>
    </row>
    <row r="8192" spans="2:11" x14ac:dyDescent="0.2">
      <c r="B8192" s="33"/>
      <c r="C8192" s="171"/>
      <c r="D8192" s="33"/>
      <c r="E8192" s="33"/>
      <c r="F8192" s="33"/>
      <c r="G8192" s="33"/>
      <c r="H8192" s="33"/>
      <c r="I8192" s="171"/>
      <c r="J8192" s="33"/>
      <c r="K8192" s="33"/>
    </row>
    <row r="8193" spans="2:11" x14ac:dyDescent="0.2">
      <c r="B8193" s="33"/>
      <c r="C8193" s="171"/>
      <c r="D8193" s="33"/>
      <c r="E8193" s="33"/>
      <c r="F8193" s="33"/>
      <c r="G8193" s="33"/>
      <c r="H8193" s="33"/>
      <c r="I8193" s="171"/>
      <c r="J8193" s="33"/>
      <c r="K8193" s="33"/>
    </row>
    <row r="8194" spans="2:11" x14ac:dyDescent="0.2">
      <c r="B8194" s="33"/>
      <c r="C8194" s="171"/>
      <c r="D8194" s="33"/>
      <c r="E8194" s="33"/>
      <c r="F8194" s="33"/>
      <c r="G8194" s="33"/>
      <c r="H8194" s="33"/>
      <c r="I8194" s="171"/>
      <c r="J8194" s="33"/>
      <c r="K8194" s="33"/>
    </row>
    <row r="8195" spans="2:11" x14ac:dyDescent="0.2">
      <c r="B8195" s="33"/>
      <c r="C8195" s="171"/>
      <c r="D8195" s="33"/>
      <c r="E8195" s="33"/>
      <c r="F8195" s="33"/>
      <c r="G8195" s="33"/>
      <c r="H8195" s="33"/>
      <c r="I8195" s="171"/>
      <c r="J8195" s="33"/>
      <c r="K8195" s="33"/>
    </row>
    <row r="8196" spans="2:11" x14ac:dyDescent="0.2">
      <c r="B8196" s="33"/>
      <c r="C8196" s="171"/>
      <c r="D8196" s="33"/>
      <c r="E8196" s="33"/>
      <c r="F8196" s="33"/>
      <c r="G8196" s="33"/>
      <c r="H8196" s="33"/>
      <c r="I8196" s="171"/>
      <c r="J8196" s="33"/>
      <c r="K8196" s="33"/>
    </row>
    <row r="8197" spans="2:11" x14ac:dyDescent="0.2">
      <c r="B8197" s="33"/>
      <c r="C8197" s="171"/>
      <c r="D8197" s="33"/>
      <c r="E8197" s="33"/>
      <c r="F8197" s="33"/>
      <c r="G8197" s="33"/>
      <c r="H8197" s="33"/>
      <c r="I8197" s="171"/>
      <c r="J8197" s="33"/>
      <c r="K8197" s="33"/>
    </row>
    <row r="8198" spans="2:11" x14ac:dyDescent="0.2">
      <c r="B8198" s="33"/>
      <c r="C8198" s="171"/>
      <c r="D8198" s="33"/>
      <c r="E8198" s="33"/>
      <c r="F8198" s="33"/>
      <c r="G8198" s="33"/>
      <c r="H8198" s="33"/>
      <c r="I8198" s="171"/>
      <c r="J8198" s="33"/>
      <c r="K8198" s="33"/>
    </row>
    <row r="8199" spans="2:11" x14ac:dyDescent="0.2">
      <c r="B8199" s="33"/>
      <c r="C8199" s="171"/>
      <c r="D8199" s="33"/>
      <c r="E8199" s="33"/>
      <c r="F8199" s="33"/>
      <c r="G8199" s="33"/>
      <c r="H8199" s="33"/>
      <c r="I8199" s="171"/>
      <c r="J8199" s="33"/>
      <c r="K8199" s="33"/>
    </row>
    <row r="8200" spans="2:11" x14ac:dyDescent="0.2">
      <c r="B8200" s="33"/>
      <c r="C8200" s="171"/>
      <c r="D8200" s="33"/>
      <c r="E8200" s="33"/>
      <c r="F8200" s="33"/>
      <c r="G8200" s="33"/>
      <c r="H8200" s="33"/>
      <c r="I8200" s="171"/>
      <c r="J8200" s="33"/>
      <c r="K8200" s="33"/>
    </row>
    <row r="8201" spans="2:11" x14ac:dyDescent="0.2">
      <c r="B8201" s="33"/>
      <c r="C8201" s="171"/>
      <c r="D8201" s="33"/>
      <c r="E8201" s="33"/>
      <c r="F8201" s="33"/>
      <c r="G8201" s="33"/>
      <c r="H8201" s="33"/>
      <c r="I8201" s="171"/>
      <c r="J8201" s="33"/>
      <c r="K8201" s="33"/>
    </row>
    <row r="8202" spans="2:11" x14ac:dyDescent="0.2">
      <c r="B8202" s="33"/>
      <c r="C8202" s="171"/>
      <c r="D8202" s="33"/>
      <c r="E8202" s="33"/>
      <c r="F8202" s="33"/>
      <c r="G8202" s="33"/>
      <c r="H8202" s="33"/>
      <c r="I8202" s="171"/>
      <c r="J8202" s="33"/>
      <c r="K8202" s="33"/>
    </row>
    <row r="8203" spans="2:11" x14ac:dyDescent="0.2">
      <c r="B8203" s="33"/>
      <c r="C8203" s="171"/>
      <c r="D8203" s="33"/>
      <c r="E8203" s="33"/>
      <c r="F8203" s="33"/>
      <c r="G8203" s="33"/>
      <c r="H8203" s="33"/>
      <c r="I8203" s="171"/>
      <c r="J8203" s="33"/>
      <c r="K8203" s="33"/>
    </row>
    <row r="8204" spans="2:11" x14ac:dyDescent="0.2">
      <c r="B8204" s="33"/>
      <c r="C8204" s="171"/>
      <c r="D8204" s="33"/>
      <c r="E8204" s="33"/>
      <c r="F8204" s="33"/>
      <c r="G8204" s="33"/>
      <c r="H8204" s="33"/>
      <c r="I8204" s="171"/>
      <c r="J8204" s="33"/>
      <c r="K8204" s="33"/>
    </row>
    <row r="8205" spans="2:11" x14ac:dyDescent="0.2">
      <c r="B8205" s="33"/>
      <c r="C8205" s="171"/>
      <c r="D8205" s="33"/>
      <c r="E8205" s="33"/>
      <c r="F8205" s="33"/>
      <c r="G8205" s="33"/>
      <c r="H8205" s="33"/>
      <c r="I8205" s="171"/>
      <c r="J8205" s="33"/>
      <c r="K8205" s="33"/>
    </row>
    <row r="8206" spans="2:11" x14ac:dyDescent="0.2">
      <c r="B8206" s="33"/>
      <c r="C8206" s="171"/>
      <c r="D8206" s="33"/>
      <c r="E8206" s="33"/>
      <c r="F8206" s="33"/>
      <c r="G8206" s="33"/>
      <c r="H8206" s="33"/>
      <c r="I8206" s="171"/>
      <c r="J8206" s="33"/>
      <c r="K8206" s="33"/>
    </row>
    <row r="8207" spans="2:11" x14ac:dyDescent="0.2">
      <c r="B8207" s="33"/>
      <c r="C8207" s="171"/>
      <c r="D8207" s="33"/>
      <c r="E8207" s="33"/>
      <c r="F8207" s="33"/>
      <c r="G8207" s="33"/>
      <c r="H8207" s="33"/>
      <c r="I8207" s="171"/>
      <c r="J8207" s="33"/>
      <c r="K8207" s="33"/>
    </row>
    <row r="8208" spans="2:11" x14ac:dyDescent="0.2">
      <c r="B8208" s="33"/>
      <c r="C8208" s="171"/>
      <c r="D8208" s="33"/>
      <c r="E8208" s="33"/>
      <c r="F8208" s="33"/>
      <c r="G8208" s="33"/>
      <c r="H8208" s="33"/>
      <c r="I8208" s="171"/>
      <c r="J8208" s="33"/>
      <c r="K8208" s="33"/>
    </row>
    <row r="8209" spans="2:11" x14ac:dyDescent="0.2">
      <c r="B8209" s="33"/>
      <c r="C8209" s="171"/>
      <c r="D8209" s="33"/>
      <c r="E8209" s="33"/>
      <c r="F8209" s="33"/>
      <c r="G8209" s="33"/>
      <c r="H8209" s="33"/>
      <c r="I8209" s="171"/>
      <c r="J8209" s="33"/>
      <c r="K8209" s="33"/>
    </row>
    <row r="8210" spans="2:11" x14ac:dyDescent="0.2">
      <c r="B8210" s="33"/>
      <c r="C8210" s="171"/>
      <c r="D8210" s="33"/>
      <c r="E8210" s="33"/>
      <c r="F8210" s="33"/>
      <c r="G8210" s="33"/>
      <c r="H8210" s="33"/>
      <c r="I8210" s="171"/>
      <c r="J8210" s="33"/>
      <c r="K8210" s="33"/>
    </row>
    <row r="8211" spans="2:11" x14ac:dyDescent="0.2">
      <c r="B8211" s="33"/>
      <c r="C8211" s="171"/>
      <c r="D8211" s="33"/>
      <c r="E8211" s="33"/>
      <c r="F8211" s="33"/>
      <c r="G8211" s="33"/>
      <c r="H8211" s="33"/>
      <c r="I8211" s="171"/>
      <c r="J8211" s="33"/>
      <c r="K8211" s="33"/>
    </row>
    <row r="8212" spans="2:11" x14ac:dyDescent="0.2">
      <c r="B8212" s="33"/>
      <c r="C8212" s="171"/>
      <c r="D8212" s="33"/>
      <c r="E8212" s="33"/>
      <c r="F8212" s="33"/>
      <c r="G8212" s="33"/>
      <c r="H8212" s="33"/>
      <c r="I8212" s="171"/>
      <c r="J8212" s="33"/>
      <c r="K8212" s="33"/>
    </row>
    <row r="8213" spans="2:11" x14ac:dyDescent="0.2">
      <c r="B8213" s="33"/>
      <c r="C8213" s="171"/>
      <c r="D8213" s="33"/>
      <c r="E8213" s="33"/>
      <c r="F8213" s="33"/>
      <c r="G8213" s="33"/>
      <c r="H8213" s="33"/>
      <c r="I8213" s="171"/>
      <c r="J8213" s="33"/>
      <c r="K8213" s="33"/>
    </row>
    <row r="8214" spans="2:11" x14ac:dyDescent="0.2">
      <c r="B8214" s="33"/>
      <c r="C8214" s="171"/>
      <c r="D8214" s="33"/>
      <c r="E8214" s="33"/>
      <c r="F8214" s="33"/>
      <c r="G8214" s="33"/>
      <c r="H8214" s="33"/>
      <c r="I8214" s="171"/>
      <c r="J8214" s="33"/>
      <c r="K8214" s="33"/>
    </row>
    <row r="8215" spans="2:11" x14ac:dyDescent="0.2">
      <c r="B8215" s="33"/>
      <c r="C8215" s="171"/>
      <c r="D8215" s="33"/>
      <c r="E8215" s="33"/>
      <c r="F8215" s="33"/>
      <c r="G8215" s="33"/>
      <c r="H8215" s="33"/>
      <c r="I8215" s="171"/>
      <c r="J8215" s="33"/>
      <c r="K8215" s="33"/>
    </row>
    <row r="8216" spans="2:11" x14ac:dyDescent="0.2">
      <c r="B8216" s="33"/>
      <c r="C8216" s="171"/>
      <c r="D8216" s="33"/>
      <c r="E8216" s="33"/>
      <c r="F8216" s="33"/>
      <c r="G8216" s="33"/>
      <c r="H8216" s="33"/>
      <c r="I8216" s="171"/>
      <c r="J8216" s="33"/>
      <c r="K8216" s="33"/>
    </row>
    <row r="8217" spans="2:11" x14ac:dyDescent="0.2">
      <c r="B8217" s="33"/>
      <c r="C8217" s="171"/>
      <c r="D8217" s="33"/>
      <c r="E8217" s="33"/>
      <c r="F8217" s="33"/>
      <c r="G8217" s="33"/>
      <c r="H8217" s="33"/>
      <c r="I8217" s="171"/>
      <c r="J8217" s="33"/>
      <c r="K8217" s="33"/>
    </row>
    <row r="8218" spans="2:11" x14ac:dyDescent="0.2">
      <c r="B8218" s="33"/>
      <c r="C8218" s="171"/>
      <c r="D8218" s="33"/>
      <c r="E8218" s="33"/>
      <c r="F8218" s="33"/>
      <c r="G8218" s="33"/>
      <c r="H8218" s="33"/>
      <c r="I8218" s="171"/>
      <c r="J8218" s="33"/>
      <c r="K8218" s="33"/>
    </row>
    <row r="8219" spans="2:11" x14ac:dyDescent="0.2">
      <c r="B8219" s="33"/>
      <c r="C8219" s="171"/>
      <c r="D8219" s="33"/>
      <c r="E8219" s="33"/>
      <c r="F8219" s="33"/>
      <c r="G8219" s="33"/>
      <c r="H8219" s="33"/>
      <c r="I8219" s="171"/>
      <c r="J8219" s="33"/>
      <c r="K8219" s="33"/>
    </row>
    <row r="8220" spans="2:11" x14ac:dyDescent="0.2">
      <c r="B8220" s="33"/>
      <c r="C8220" s="171"/>
      <c r="D8220" s="33"/>
      <c r="E8220" s="33"/>
      <c r="F8220" s="33"/>
      <c r="G8220" s="33"/>
      <c r="H8220" s="33"/>
      <c r="I8220" s="171"/>
      <c r="J8220" s="33"/>
      <c r="K8220" s="33"/>
    </row>
    <row r="8221" spans="2:11" x14ac:dyDescent="0.2">
      <c r="B8221" s="33"/>
      <c r="C8221" s="171"/>
      <c r="D8221" s="33"/>
      <c r="E8221" s="33"/>
      <c r="F8221" s="33"/>
      <c r="G8221" s="33"/>
      <c r="H8221" s="33"/>
      <c r="I8221" s="171"/>
      <c r="J8221" s="33"/>
      <c r="K8221" s="33"/>
    </row>
    <row r="8222" spans="2:11" x14ac:dyDescent="0.2">
      <c r="B8222" s="33"/>
      <c r="C8222" s="171"/>
      <c r="D8222" s="33"/>
      <c r="E8222" s="33"/>
      <c r="F8222" s="33"/>
      <c r="G8222" s="33"/>
      <c r="H8222" s="33"/>
      <c r="I8222" s="171"/>
      <c r="J8222" s="33"/>
      <c r="K8222" s="33"/>
    </row>
    <row r="8223" spans="2:11" x14ac:dyDescent="0.2">
      <c r="B8223" s="33"/>
      <c r="C8223" s="171"/>
      <c r="D8223" s="33"/>
      <c r="E8223" s="33"/>
      <c r="F8223" s="33"/>
      <c r="G8223" s="33"/>
      <c r="H8223" s="33"/>
      <c r="I8223" s="171"/>
      <c r="J8223" s="33"/>
      <c r="K8223" s="33"/>
    </row>
    <row r="8224" spans="2:11" x14ac:dyDescent="0.2">
      <c r="B8224" s="33"/>
      <c r="C8224" s="171"/>
      <c r="D8224" s="33"/>
      <c r="E8224" s="33"/>
      <c r="F8224" s="33"/>
      <c r="G8224" s="33"/>
      <c r="H8224" s="33"/>
      <c r="I8224" s="171"/>
      <c r="J8224" s="33"/>
      <c r="K8224" s="33"/>
    </row>
    <row r="8225" spans="2:11" x14ac:dyDescent="0.2">
      <c r="B8225" s="33"/>
      <c r="C8225" s="171"/>
      <c r="D8225" s="33"/>
      <c r="E8225" s="33"/>
      <c r="F8225" s="33"/>
      <c r="G8225" s="33"/>
      <c r="H8225" s="33"/>
      <c r="I8225" s="171"/>
      <c r="J8225" s="33"/>
      <c r="K8225" s="33"/>
    </row>
    <row r="8226" spans="2:11" x14ac:dyDescent="0.2">
      <c r="B8226" s="33"/>
      <c r="C8226" s="171"/>
      <c r="D8226" s="33"/>
      <c r="E8226" s="33"/>
      <c r="F8226" s="33"/>
      <c r="G8226" s="33"/>
      <c r="H8226" s="33"/>
      <c r="I8226" s="171"/>
      <c r="J8226" s="33"/>
      <c r="K8226" s="33"/>
    </row>
    <row r="8227" spans="2:11" x14ac:dyDescent="0.2">
      <c r="B8227" s="33"/>
      <c r="C8227" s="171"/>
      <c r="D8227" s="33"/>
      <c r="E8227" s="33"/>
      <c r="F8227" s="33"/>
      <c r="G8227" s="33"/>
      <c r="H8227" s="33"/>
      <c r="I8227" s="171"/>
      <c r="J8227" s="33"/>
      <c r="K8227" s="33"/>
    </row>
    <row r="8228" spans="2:11" x14ac:dyDescent="0.2">
      <c r="B8228" s="33"/>
      <c r="C8228" s="171"/>
      <c r="D8228" s="33"/>
      <c r="E8228" s="33"/>
      <c r="F8228" s="33"/>
      <c r="G8228" s="33"/>
      <c r="H8228" s="33"/>
      <c r="I8228" s="171"/>
      <c r="J8228" s="33"/>
      <c r="K8228" s="33"/>
    </row>
    <row r="8229" spans="2:11" x14ac:dyDescent="0.2">
      <c r="B8229" s="33"/>
      <c r="C8229" s="171"/>
      <c r="D8229" s="33"/>
      <c r="E8229" s="33"/>
      <c r="F8229" s="33"/>
      <c r="G8229" s="33"/>
      <c r="H8229" s="33"/>
      <c r="I8229" s="171"/>
      <c r="J8229" s="33"/>
      <c r="K8229" s="33"/>
    </row>
    <row r="8230" spans="2:11" x14ac:dyDescent="0.2">
      <c r="B8230" s="33"/>
      <c r="C8230" s="171"/>
      <c r="D8230" s="33"/>
      <c r="E8230" s="33"/>
      <c r="F8230" s="33"/>
      <c r="G8230" s="33"/>
      <c r="H8230" s="33"/>
      <c r="I8230" s="171"/>
      <c r="J8230" s="33"/>
      <c r="K8230" s="33"/>
    </row>
    <row r="8231" spans="2:11" x14ac:dyDescent="0.2">
      <c r="B8231" s="33"/>
      <c r="C8231" s="171"/>
      <c r="D8231" s="33"/>
      <c r="E8231" s="33"/>
      <c r="F8231" s="33"/>
      <c r="G8231" s="33"/>
      <c r="H8231" s="33"/>
      <c r="I8231" s="171"/>
      <c r="J8231" s="33"/>
      <c r="K8231" s="33"/>
    </row>
    <row r="8232" spans="2:11" x14ac:dyDescent="0.2">
      <c r="B8232" s="33"/>
      <c r="C8232" s="171"/>
      <c r="D8232" s="33"/>
      <c r="E8232" s="33"/>
      <c r="F8232" s="33"/>
      <c r="G8232" s="33"/>
      <c r="H8232" s="33"/>
      <c r="I8232" s="171"/>
      <c r="J8232" s="33"/>
      <c r="K8232" s="33"/>
    </row>
    <row r="8233" spans="2:11" x14ac:dyDescent="0.2">
      <c r="B8233" s="33"/>
      <c r="C8233" s="171"/>
      <c r="D8233" s="33"/>
      <c r="E8233" s="33"/>
      <c r="F8233" s="33"/>
      <c r="G8233" s="33"/>
      <c r="H8233" s="33"/>
      <c r="I8233" s="171"/>
      <c r="J8233" s="33"/>
      <c r="K8233" s="33"/>
    </row>
    <row r="8234" spans="2:11" x14ac:dyDescent="0.2">
      <c r="B8234" s="33"/>
      <c r="C8234" s="171"/>
      <c r="D8234" s="33"/>
      <c r="E8234" s="33"/>
      <c r="F8234" s="33"/>
      <c r="G8234" s="33"/>
      <c r="H8234" s="33"/>
      <c r="I8234" s="171"/>
      <c r="J8234" s="33"/>
      <c r="K8234" s="33"/>
    </row>
    <row r="8235" spans="2:11" x14ac:dyDescent="0.2">
      <c r="B8235" s="33"/>
      <c r="C8235" s="171"/>
      <c r="D8235" s="33"/>
      <c r="E8235" s="33"/>
      <c r="F8235" s="33"/>
      <c r="G8235" s="33"/>
      <c r="H8235" s="33"/>
      <c r="I8235" s="171"/>
      <c r="J8235" s="33"/>
      <c r="K8235" s="33"/>
    </row>
    <row r="8236" spans="2:11" x14ac:dyDescent="0.2">
      <c r="B8236" s="33"/>
      <c r="C8236" s="171"/>
      <c r="D8236" s="33"/>
      <c r="E8236" s="33"/>
      <c r="F8236" s="33"/>
      <c r="G8236" s="33"/>
      <c r="H8236" s="33"/>
      <c r="I8236" s="171"/>
      <c r="J8236" s="33"/>
      <c r="K8236" s="33"/>
    </row>
    <row r="8237" spans="2:11" x14ac:dyDescent="0.2">
      <c r="B8237" s="33"/>
      <c r="C8237" s="171"/>
      <c r="D8237" s="33"/>
      <c r="E8237" s="33"/>
      <c r="F8237" s="33"/>
      <c r="G8237" s="33"/>
      <c r="H8237" s="33"/>
      <c r="I8237" s="171"/>
      <c r="J8237" s="33"/>
      <c r="K8237" s="33"/>
    </row>
    <row r="8238" spans="2:11" x14ac:dyDescent="0.2">
      <c r="B8238" s="33"/>
      <c r="C8238" s="171"/>
      <c r="D8238" s="33"/>
      <c r="E8238" s="33"/>
      <c r="F8238" s="33"/>
      <c r="G8238" s="33"/>
      <c r="H8238" s="33"/>
      <c r="I8238" s="171"/>
      <c r="J8238" s="33"/>
      <c r="K8238" s="33"/>
    </row>
    <row r="8239" spans="2:11" x14ac:dyDescent="0.2">
      <c r="B8239" s="33"/>
      <c r="C8239" s="171"/>
      <c r="D8239" s="33"/>
      <c r="E8239" s="33"/>
      <c r="F8239" s="33"/>
      <c r="G8239" s="33"/>
      <c r="H8239" s="33"/>
      <c r="I8239" s="171"/>
      <c r="J8239" s="33"/>
      <c r="K8239" s="33"/>
    </row>
    <row r="8240" spans="2:11" x14ac:dyDescent="0.2">
      <c r="B8240" s="33"/>
      <c r="C8240" s="171"/>
      <c r="D8240" s="33"/>
      <c r="E8240" s="33"/>
      <c r="F8240" s="33"/>
      <c r="G8240" s="33"/>
      <c r="H8240" s="33"/>
      <c r="I8240" s="171"/>
      <c r="J8240" s="33"/>
      <c r="K8240" s="33"/>
    </row>
    <row r="8241" spans="2:11" x14ac:dyDescent="0.2">
      <c r="B8241" s="33"/>
      <c r="C8241" s="171"/>
      <c r="D8241" s="33"/>
      <c r="E8241" s="33"/>
      <c r="F8241" s="33"/>
      <c r="G8241" s="33"/>
      <c r="H8241" s="33"/>
      <c r="I8241" s="171"/>
      <c r="J8241" s="33"/>
      <c r="K8241" s="33"/>
    </row>
    <row r="8242" spans="2:11" x14ac:dyDescent="0.2">
      <c r="B8242" s="33"/>
      <c r="C8242" s="171"/>
      <c r="D8242" s="33"/>
      <c r="E8242" s="33"/>
      <c r="F8242" s="33"/>
      <c r="G8242" s="33"/>
      <c r="H8242" s="33"/>
      <c r="I8242" s="171"/>
      <c r="J8242" s="33"/>
      <c r="K8242" s="33"/>
    </row>
    <row r="8243" spans="2:11" x14ac:dyDescent="0.2">
      <c r="B8243" s="33"/>
      <c r="C8243" s="171"/>
      <c r="D8243" s="33"/>
      <c r="E8243" s="33"/>
      <c r="F8243" s="33"/>
      <c r="G8243" s="33"/>
      <c r="H8243" s="33"/>
      <c r="I8243" s="171"/>
      <c r="J8243" s="33"/>
      <c r="K8243" s="33"/>
    </row>
    <row r="8244" spans="2:11" x14ac:dyDescent="0.2">
      <c r="B8244" s="33"/>
      <c r="C8244" s="171"/>
      <c r="D8244" s="33"/>
      <c r="E8244" s="33"/>
      <c r="F8244" s="33"/>
      <c r="G8244" s="33"/>
      <c r="H8244" s="33"/>
      <c r="I8244" s="171"/>
      <c r="J8244" s="33"/>
      <c r="K8244" s="33"/>
    </row>
    <row r="8245" spans="2:11" x14ac:dyDescent="0.2">
      <c r="B8245" s="33"/>
      <c r="C8245" s="171"/>
      <c r="D8245" s="33"/>
      <c r="E8245" s="33"/>
      <c r="F8245" s="33"/>
      <c r="G8245" s="33"/>
      <c r="H8245" s="33"/>
      <c r="I8245" s="171"/>
      <c r="J8245" s="33"/>
      <c r="K8245" s="33"/>
    </row>
    <row r="8246" spans="2:11" x14ac:dyDescent="0.2">
      <c r="B8246" s="33"/>
      <c r="C8246" s="171"/>
      <c r="D8246" s="33"/>
      <c r="E8246" s="33"/>
      <c r="F8246" s="33"/>
      <c r="G8246" s="33"/>
      <c r="H8246" s="33"/>
      <c r="I8246" s="171"/>
      <c r="J8246" s="33"/>
      <c r="K8246" s="33"/>
    </row>
    <row r="8247" spans="2:11" x14ac:dyDescent="0.2">
      <c r="B8247" s="33"/>
      <c r="C8247" s="171"/>
      <c r="D8247" s="33"/>
      <c r="E8247" s="33"/>
      <c r="F8247" s="33"/>
      <c r="G8247" s="33"/>
      <c r="H8247" s="33"/>
      <c r="I8247" s="171"/>
      <c r="J8247" s="33"/>
      <c r="K8247" s="33"/>
    </row>
    <row r="8248" spans="2:11" x14ac:dyDescent="0.2">
      <c r="B8248" s="33"/>
      <c r="C8248" s="171"/>
      <c r="D8248" s="33"/>
      <c r="E8248" s="33"/>
      <c r="F8248" s="33"/>
      <c r="G8248" s="33"/>
      <c r="H8248" s="33"/>
      <c r="I8248" s="171"/>
      <c r="J8248" s="33"/>
      <c r="K8248" s="33"/>
    </row>
    <row r="8249" spans="2:11" x14ac:dyDescent="0.2">
      <c r="B8249" s="33"/>
      <c r="C8249" s="171"/>
      <c r="D8249" s="33"/>
      <c r="E8249" s="33"/>
      <c r="F8249" s="33"/>
      <c r="G8249" s="33"/>
      <c r="H8249" s="33"/>
      <c r="I8249" s="171"/>
      <c r="J8249" s="33"/>
      <c r="K8249" s="33"/>
    </row>
    <row r="8250" spans="2:11" x14ac:dyDescent="0.2">
      <c r="B8250" s="33"/>
      <c r="C8250" s="171"/>
      <c r="D8250" s="33"/>
      <c r="E8250" s="33"/>
      <c r="F8250" s="33"/>
      <c r="G8250" s="33"/>
      <c r="H8250" s="33"/>
      <c r="I8250" s="171"/>
      <c r="J8250" s="33"/>
      <c r="K8250" s="33"/>
    </row>
    <row r="8251" spans="2:11" x14ac:dyDescent="0.2">
      <c r="B8251" s="33"/>
      <c r="C8251" s="171"/>
      <c r="D8251" s="33"/>
      <c r="E8251" s="33"/>
      <c r="F8251" s="33"/>
      <c r="G8251" s="33"/>
      <c r="H8251" s="33"/>
      <c r="I8251" s="171"/>
      <c r="J8251" s="33"/>
      <c r="K8251" s="33"/>
    </row>
    <row r="8252" spans="2:11" x14ac:dyDescent="0.2">
      <c r="B8252" s="33"/>
      <c r="C8252" s="171"/>
      <c r="D8252" s="33"/>
      <c r="E8252" s="33"/>
      <c r="F8252" s="33"/>
      <c r="G8252" s="33"/>
      <c r="H8252" s="33"/>
      <c r="I8252" s="171"/>
      <c r="J8252" s="33"/>
      <c r="K8252" s="33"/>
    </row>
    <row r="8253" spans="2:11" x14ac:dyDescent="0.2">
      <c r="B8253" s="33"/>
      <c r="C8253" s="171"/>
      <c r="D8253" s="33"/>
      <c r="E8253" s="33"/>
      <c r="F8253" s="33"/>
      <c r="G8253" s="33"/>
      <c r="H8253" s="33"/>
      <c r="I8253" s="171"/>
      <c r="J8253" s="33"/>
      <c r="K8253" s="33"/>
    </row>
    <row r="8254" spans="2:11" x14ac:dyDescent="0.2">
      <c r="B8254" s="33"/>
      <c r="C8254" s="171"/>
      <c r="D8254" s="33"/>
      <c r="E8254" s="33"/>
      <c r="F8254" s="33"/>
      <c r="G8254" s="33"/>
      <c r="H8254" s="33"/>
      <c r="I8254" s="171"/>
      <c r="J8254" s="33"/>
      <c r="K8254" s="33"/>
    </row>
    <row r="8255" spans="2:11" x14ac:dyDescent="0.2">
      <c r="B8255" s="33"/>
      <c r="C8255" s="171"/>
      <c r="D8255" s="33"/>
      <c r="E8255" s="33"/>
      <c r="F8255" s="33"/>
      <c r="G8255" s="33"/>
      <c r="H8255" s="33"/>
      <c r="I8255" s="171"/>
      <c r="J8255" s="33"/>
      <c r="K8255" s="33"/>
    </row>
    <row r="8256" spans="2:11" x14ac:dyDescent="0.2">
      <c r="B8256" s="33"/>
      <c r="C8256" s="171"/>
      <c r="D8256" s="33"/>
      <c r="E8256" s="33"/>
      <c r="F8256" s="33"/>
      <c r="G8256" s="33"/>
      <c r="H8256" s="33"/>
      <c r="I8256" s="171"/>
      <c r="J8256" s="33"/>
      <c r="K8256" s="33"/>
    </row>
    <row r="8257" spans="2:11" x14ac:dyDescent="0.2">
      <c r="B8257" s="33"/>
      <c r="C8257" s="171"/>
      <c r="D8257" s="33"/>
      <c r="E8257" s="33"/>
      <c r="F8257" s="33"/>
      <c r="G8257" s="33"/>
      <c r="H8257" s="33"/>
      <c r="I8257" s="171"/>
      <c r="J8257" s="33"/>
      <c r="K8257" s="33"/>
    </row>
    <row r="8258" spans="2:11" x14ac:dyDescent="0.2">
      <c r="B8258" s="33"/>
      <c r="C8258" s="171"/>
      <c r="D8258" s="33"/>
      <c r="E8258" s="33"/>
      <c r="F8258" s="33"/>
      <c r="G8258" s="33"/>
      <c r="H8258" s="33"/>
      <c r="I8258" s="171"/>
      <c r="J8258" s="33"/>
      <c r="K8258" s="33"/>
    </row>
    <row r="8259" spans="2:11" x14ac:dyDescent="0.2">
      <c r="B8259" s="33"/>
      <c r="C8259" s="171"/>
      <c r="D8259" s="33"/>
      <c r="E8259" s="33"/>
      <c r="F8259" s="33"/>
      <c r="G8259" s="33"/>
      <c r="H8259" s="33"/>
      <c r="I8259" s="171"/>
      <c r="J8259" s="33"/>
      <c r="K8259" s="33"/>
    </row>
    <row r="8260" spans="2:11" x14ac:dyDescent="0.2">
      <c r="B8260" s="33"/>
      <c r="C8260" s="171"/>
      <c r="D8260" s="33"/>
      <c r="E8260" s="33"/>
      <c r="F8260" s="33"/>
      <c r="G8260" s="33"/>
      <c r="H8260" s="33"/>
      <c r="I8260" s="171"/>
      <c r="J8260" s="33"/>
      <c r="K8260" s="33"/>
    </row>
    <row r="8261" spans="2:11" x14ac:dyDescent="0.2">
      <c r="B8261" s="33"/>
      <c r="C8261" s="171"/>
      <c r="D8261" s="33"/>
      <c r="E8261" s="33"/>
      <c r="F8261" s="33"/>
      <c r="G8261" s="33"/>
      <c r="H8261" s="33"/>
      <c r="I8261" s="171"/>
      <c r="J8261" s="33"/>
      <c r="K8261" s="33"/>
    </row>
    <row r="8262" spans="2:11" x14ac:dyDescent="0.2">
      <c r="B8262" s="33"/>
      <c r="C8262" s="171"/>
      <c r="D8262" s="33"/>
      <c r="E8262" s="33"/>
      <c r="F8262" s="33"/>
      <c r="G8262" s="33"/>
      <c r="H8262" s="33"/>
      <c r="I8262" s="171"/>
      <c r="J8262" s="33"/>
      <c r="K8262" s="33"/>
    </row>
    <row r="8263" spans="2:11" x14ac:dyDescent="0.2">
      <c r="B8263" s="33"/>
      <c r="C8263" s="171"/>
      <c r="D8263" s="33"/>
      <c r="E8263" s="33"/>
      <c r="F8263" s="33"/>
      <c r="G8263" s="33"/>
      <c r="H8263" s="33"/>
      <c r="I8263" s="171"/>
      <c r="J8263" s="33"/>
      <c r="K8263" s="33"/>
    </row>
    <row r="8264" spans="2:11" x14ac:dyDescent="0.2">
      <c r="B8264" s="33"/>
      <c r="C8264" s="171"/>
      <c r="D8264" s="33"/>
      <c r="E8264" s="33"/>
      <c r="F8264" s="33"/>
      <c r="G8264" s="33"/>
      <c r="H8264" s="33"/>
      <c r="I8264" s="171"/>
      <c r="J8264" s="33"/>
      <c r="K8264" s="33"/>
    </row>
    <row r="8265" spans="2:11" x14ac:dyDescent="0.2">
      <c r="B8265" s="33"/>
      <c r="C8265" s="171"/>
      <c r="D8265" s="33"/>
      <c r="E8265" s="33"/>
      <c r="F8265" s="33"/>
      <c r="G8265" s="33"/>
      <c r="H8265" s="33"/>
      <c r="I8265" s="171"/>
      <c r="J8265" s="33"/>
      <c r="K8265" s="33"/>
    </row>
    <row r="8266" spans="2:11" x14ac:dyDescent="0.2">
      <c r="B8266" s="33"/>
      <c r="C8266" s="171"/>
      <c r="D8266" s="33"/>
      <c r="E8266" s="33"/>
      <c r="F8266" s="33"/>
      <c r="G8266" s="33"/>
      <c r="H8266" s="33"/>
      <c r="I8266" s="171"/>
      <c r="J8266" s="33"/>
      <c r="K8266" s="33"/>
    </row>
    <row r="8267" spans="2:11" x14ac:dyDescent="0.2">
      <c r="B8267" s="33"/>
      <c r="C8267" s="171"/>
      <c r="D8267" s="33"/>
      <c r="E8267" s="33"/>
      <c r="F8267" s="33"/>
      <c r="G8267" s="33"/>
      <c r="H8267" s="33"/>
      <c r="I8267" s="171"/>
      <c r="J8267" s="33"/>
      <c r="K8267" s="33"/>
    </row>
    <row r="8268" spans="2:11" x14ac:dyDescent="0.2">
      <c r="B8268" s="33"/>
      <c r="C8268" s="171"/>
      <c r="D8268" s="33"/>
      <c r="E8268" s="33"/>
      <c r="F8268" s="33"/>
      <c r="G8268" s="33"/>
      <c r="H8268" s="33"/>
      <c r="I8268" s="171"/>
      <c r="J8268" s="33"/>
      <c r="K8268" s="33"/>
    </row>
    <row r="8269" spans="2:11" x14ac:dyDescent="0.2">
      <c r="B8269" s="33"/>
      <c r="C8269" s="171"/>
      <c r="D8269" s="33"/>
      <c r="E8269" s="33"/>
      <c r="F8269" s="33"/>
      <c r="G8269" s="33"/>
      <c r="H8269" s="33"/>
      <c r="I8269" s="171"/>
      <c r="J8269" s="33"/>
      <c r="K8269" s="33"/>
    </row>
    <row r="8270" spans="2:11" x14ac:dyDescent="0.2">
      <c r="B8270" s="33"/>
      <c r="C8270" s="171"/>
      <c r="D8270" s="33"/>
      <c r="E8270" s="33"/>
      <c r="F8270" s="33"/>
      <c r="G8270" s="33"/>
      <c r="H8270" s="33"/>
      <c r="I8270" s="171"/>
      <c r="J8270" s="33"/>
      <c r="K8270" s="33"/>
    </row>
    <row r="8271" spans="2:11" x14ac:dyDescent="0.2">
      <c r="B8271" s="33"/>
      <c r="C8271" s="171"/>
      <c r="D8271" s="33"/>
      <c r="E8271" s="33"/>
      <c r="F8271" s="33"/>
      <c r="G8271" s="33"/>
      <c r="H8271" s="33"/>
      <c r="I8271" s="171"/>
      <c r="J8271" s="33"/>
      <c r="K8271" s="33"/>
    </row>
    <row r="8272" spans="2:11" x14ac:dyDescent="0.2">
      <c r="B8272" s="33"/>
      <c r="C8272" s="171"/>
      <c r="D8272" s="33"/>
      <c r="E8272" s="33"/>
      <c r="F8272" s="33"/>
      <c r="G8272" s="33"/>
      <c r="H8272" s="33"/>
      <c r="I8272" s="171"/>
      <c r="J8272" s="33"/>
      <c r="K8272" s="33"/>
    </row>
    <row r="8273" spans="2:11" x14ac:dyDescent="0.2">
      <c r="B8273" s="33"/>
      <c r="C8273" s="171"/>
      <c r="D8273" s="33"/>
      <c r="E8273" s="33"/>
      <c r="F8273" s="33"/>
      <c r="G8273" s="33"/>
      <c r="H8273" s="33"/>
      <c r="I8273" s="171"/>
      <c r="J8273" s="33"/>
      <c r="K8273" s="33"/>
    </row>
    <row r="8274" spans="2:11" x14ac:dyDescent="0.2">
      <c r="B8274" s="33"/>
      <c r="C8274" s="171"/>
      <c r="D8274" s="33"/>
      <c r="E8274" s="33"/>
      <c r="F8274" s="33"/>
      <c r="G8274" s="33"/>
      <c r="H8274" s="33"/>
      <c r="I8274" s="171"/>
      <c r="J8274" s="33"/>
      <c r="K8274" s="33"/>
    </row>
    <row r="8275" spans="2:11" x14ac:dyDescent="0.2">
      <c r="B8275" s="33"/>
      <c r="C8275" s="171"/>
      <c r="D8275" s="33"/>
      <c r="E8275" s="33"/>
      <c r="F8275" s="33"/>
      <c r="G8275" s="33"/>
      <c r="H8275" s="33"/>
      <c r="I8275" s="171"/>
      <c r="J8275" s="33"/>
      <c r="K8275" s="33"/>
    </row>
    <row r="8276" spans="2:11" x14ac:dyDescent="0.2">
      <c r="B8276" s="33"/>
      <c r="C8276" s="171"/>
      <c r="D8276" s="33"/>
      <c r="E8276" s="33"/>
      <c r="F8276" s="33"/>
      <c r="G8276" s="33"/>
      <c r="H8276" s="33"/>
      <c r="I8276" s="171"/>
      <c r="J8276" s="33"/>
      <c r="K8276" s="33"/>
    </row>
    <row r="8277" spans="2:11" x14ac:dyDescent="0.2">
      <c r="B8277" s="33"/>
      <c r="C8277" s="171"/>
      <c r="D8277" s="33"/>
      <c r="E8277" s="33"/>
      <c r="F8277" s="33"/>
      <c r="G8277" s="33"/>
      <c r="H8277" s="33"/>
      <c r="I8277" s="171"/>
      <c r="J8277" s="33"/>
      <c r="K8277" s="33"/>
    </row>
    <row r="8278" spans="2:11" x14ac:dyDescent="0.2">
      <c r="B8278" s="33"/>
      <c r="C8278" s="171"/>
      <c r="D8278" s="33"/>
      <c r="E8278" s="33"/>
      <c r="F8278" s="33"/>
      <c r="G8278" s="33"/>
      <c r="H8278" s="33"/>
      <c r="I8278" s="171"/>
      <c r="J8278" s="33"/>
      <c r="K8278" s="33"/>
    </row>
    <row r="8279" spans="2:11" x14ac:dyDescent="0.2">
      <c r="B8279" s="33"/>
      <c r="C8279" s="171"/>
      <c r="D8279" s="33"/>
      <c r="E8279" s="33"/>
      <c r="F8279" s="33"/>
      <c r="G8279" s="33"/>
      <c r="H8279" s="33"/>
      <c r="I8279" s="171"/>
      <c r="J8279" s="33"/>
      <c r="K8279" s="33"/>
    </row>
    <row r="8280" spans="2:11" x14ac:dyDescent="0.2">
      <c r="B8280" s="33"/>
      <c r="C8280" s="171"/>
      <c r="D8280" s="33"/>
      <c r="E8280" s="33"/>
      <c r="F8280" s="33"/>
      <c r="G8280" s="33"/>
      <c r="H8280" s="33"/>
      <c r="I8280" s="171"/>
      <c r="J8280" s="33"/>
      <c r="K8280" s="33"/>
    </row>
    <row r="8281" spans="2:11" x14ac:dyDescent="0.2">
      <c r="B8281" s="33"/>
      <c r="C8281" s="171"/>
      <c r="D8281" s="33"/>
      <c r="E8281" s="33"/>
      <c r="F8281" s="33"/>
      <c r="G8281" s="33"/>
      <c r="H8281" s="33"/>
      <c r="I8281" s="171"/>
      <c r="J8281" s="33"/>
      <c r="K8281" s="33"/>
    </row>
    <row r="8282" spans="2:11" x14ac:dyDescent="0.2">
      <c r="B8282" s="33"/>
      <c r="C8282" s="171"/>
      <c r="D8282" s="33"/>
      <c r="E8282" s="33"/>
      <c r="F8282" s="33"/>
      <c r="G8282" s="33"/>
      <c r="H8282" s="33"/>
      <c r="I8282" s="171"/>
      <c r="J8282" s="33"/>
      <c r="K8282" s="33"/>
    </row>
    <row r="8283" spans="2:11" x14ac:dyDescent="0.2">
      <c r="B8283" s="33"/>
      <c r="C8283" s="171"/>
      <c r="D8283" s="33"/>
      <c r="E8283" s="33"/>
      <c r="F8283" s="33"/>
      <c r="G8283" s="33"/>
      <c r="H8283" s="33"/>
      <c r="I8283" s="171"/>
      <c r="J8283" s="33"/>
      <c r="K8283" s="33"/>
    </row>
    <row r="8284" spans="2:11" x14ac:dyDescent="0.2">
      <c r="B8284" s="33"/>
      <c r="C8284" s="171"/>
      <c r="D8284" s="33"/>
      <c r="E8284" s="33"/>
      <c r="F8284" s="33"/>
      <c r="G8284" s="33"/>
      <c r="H8284" s="33"/>
      <c r="I8284" s="171"/>
      <c r="J8284" s="33"/>
      <c r="K8284" s="33"/>
    </row>
    <row r="8285" spans="2:11" x14ac:dyDescent="0.2">
      <c r="B8285" s="33"/>
      <c r="C8285" s="171"/>
      <c r="D8285" s="33"/>
      <c r="E8285" s="33"/>
      <c r="F8285" s="33"/>
      <c r="G8285" s="33"/>
      <c r="H8285" s="33"/>
      <c r="I8285" s="171"/>
      <c r="J8285" s="33"/>
      <c r="K8285" s="33"/>
    </row>
    <row r="8286" spans="2:11" x14ac:dyDescent="0.2">
      <c r="B8286" s="33"/>
      <c r="C8286" s="171"/>
      <c r="D8286" s="33"/>
      <c r="E8286" s="33"/>
      <c r="F8286" s="33"/>
      <c r="G8286" s="33"/>
      <c r="H8286" s="33"/>
      <c r="I8286" s="171"/>
      <c r="J8286" s="33"/>
      <c r="K8286" s="33"/>
    </row>
    <row r="8287" spans="2:11" x14ac:dyDescent="0.2">
      <c r="B8287" s="33"/>
      <c r="C8287" s="171"/>
      <c r="D8287" s="33"/>
      <c r="E8287" s="33"/>
      <c r="F8287" s="33"/>
      <c r="G8287" s="33"/>
      <c r="H8287" s="33"/>
      <c r="I8287" s="171"/>
      <c r="J8287" s="33"/>
      <c r="K8287" s="33"/>
    </row>
    <row r="8288" spans="2:11" x14ac:dyDescent="0.2">
      <c r="B8288" s="33"/>
      <c r="C8288" s="171"/>
      <c r="D8288" s="33"/>
      <c r="E8288" s="33"/>
      <c r="F8288" s="33"/>
      <c r="G8288" s="33"/>
      <c r="H8288" s="33"/>
      <c r="I8288" s="171"/>
      <c r="J8288" s="33"/>
      <c r="K8288" s="33"/>
    </row>
    <row r="8289" spans="2:11" x14ac:dyDescent="0.2">
      <c r="B8289" s="33"/>
      <c r="C8289" s="171"/>
      <c r="D8289" s="33"/>
      <c r="E8289" s="33"/>
      <c r="F8289" s="33"/>
      <c r="G8289" s="33"/>
      <c r="H8289" s="33"/>
      <c r="I8289" s="171"/>
      <c r="J8289" s="33"/>
      <c r="K8289" s="33"/>
    </row>
    <row r="8290" spans="2:11" x14ac:dyDescent="0.2">
      <c r="B8290" s="33"/>
      <c r="C8290" s="171"/>
      <c r="D8290" s="33"/>
      <c r="E8290" s="33"/>
      <c r="F8290" s="33"/>
      <c r="G8290" s="33"/>
      <c r="H8290" s="33"/>
      <c r="I8290" s="171"/>
      <c r="J8290" s="33"/>
      <c r="K8290" s="33"/>
    </row>
    <row r="8291" spans="2:11" x14ac:dyDescent="0.2">
      <c r="B8291" s="33"/>
      <c r="C8291" s="171"/>
      <c r="D8291" s="33"/>
      <c r="E8291" s="33"/>
      <c r="F8291" s="33"/>
      <c r="G8291" s="33"/>
      <c r="H8291" s="33"/>
      <c r="I8291" s="171"/>
      <c r="J8291" s="33"/>
      <c r="K8291" s="33"/>
    </row>
    <row r="8292" spans="2:11" x14ac:dyDescent="0.2">
      <c r="B8292" s="33"/>
      <c r="C8292" s="171"/>
      <c r="D8292" s="33"/>
      <c r="E8292" s="33"/>
      <c r="F8292" s="33"/>
      <c r="G8292" s="33"/>
      <c r="H8292" s="33"/>
      <c r="I8292" s="171"/>
      <c r="J8292" s="33"/>
      <c r="K8292" s="33"/>
    </row>
    <row r="8293" spans="2:11" x14ac:dyDescent="0.2">
      <c r="B8293" s="33"/>
      <c r="C8293" s="171"/>
      <c r="D8293" s="33"/>
      <c r="E8293" s="33"/>
      <c r="F8293" s="33"/>
      <c r="G8293" s="33"/>
      <c r="H8293" s="33"/>
      <c r="I8293" s="171"/>
      <c r="J8293" s="33"/>
      <c r="K8293" s="33"/>
    </row>
    <row r="8294" spans="2:11" x14ac:dyDescent="0.2">
      <c r="B8294" s="33"/>
      <c r="C8294" s="171"/>
      <c r="D8294" s="33"/>
      <c r="E8294" s="33"/>
      <c r="F8294" s="33"/>
      <c r="G8294" s="33"/>
      <c r="H8294" s="33"/>
      <c r="I8294" s="171"/>
      <c r="J8294" s="33"/>
      <c r="K8294" s="33"/>
    </row>
    <row r="8295" spans="2:11" x14ac:dyDescent="0.2">
      <c r="B8295" s="33"/>
      <c r="C8295" s="171"/>
      <c r="D8295" s="33"/>
      <c r="E8295" s="33"/>
      <c r="F8295" s="33"/>
      <c r="G8295" s="33"/>
      <c r="H8295" s="33"/>
      <c r="I8295" s="171"/>
      <c r="J8295" s="33"/>
      <c r="K8295" s="33"/>
    </row>
    <row r="8296" spans="2:11" x14ac:dyDescent="0.2">
      <c r="B8296" s="33"/>
      <c r="C8296" s="171"/>
      <c r="D8296" s="33"/>
      <c r="E8296" s="33"/>
      <c r="F8296" s="33"/>
      <c r="G8296" s="33"/>
      <c r="H8296" s="33"/>
      <c r="I8296" s="171"/>
      <c r="J8296" s="33"/>
      <c r="K8296" s="33"/>
    </row>
    <row r="8297" spans="2:11" x14ac:dyDescent="0.2">
      <c r="B8297" s="33"/>
      <c r="C8297" s="171"/>
      <c r="D8297" s="33"/>
      <c r="E8297" s="33"/>
      <c r="F8297" s="33"/>
      <c r="G8297" s="33"/>
      <c r="H8297" s="33"/>
      <c r="I8297" s="171"/>
      <c r="J8297" s="33"/>
      <c r="K8297" s="33"/>
    </row>
    <row r="8298" spans="2:11" x14ac:dyDescent="0.2">
      <c r="B8298" s="33"/>
      <c r="C8298" s="171"/>
      <c r="D8298" s="33"/>
      <c r="E8298" s="33"/>
      <c r="F8298" s="33"/>
      <c r="G8298" s="33"/>
      <c r="H8298" s="33"/>
      <c r="I8298" s="171"/>
      <c r="J8298" s="33"/>
      <c r="K8298" s="33"/>
    </row>
    <row r="8299" spans="2:11" x14ac:dyDescent="0.2">
      <c r="B8299" s="33"/>
      <c r="C8299" s="171"/>
      <c r="D8299" s="33"/>
      <c r="E8299" s="33"/>
      <c r="F8299" s="33"/>
      <c r="G8299" s="33"/>
      <c r="H8299" s="33"/>
      <c r="I8299" s="171"/>
      <c r="J8299" s="33"/>
      <c r="K8299" s="33"/>
    </row>
    <row r="8300" spans="2:11" x14ac:dyDescent="0.2">
      <c r="B8300" s="33"/>
      <c r="C8300" s="171"/>
      <c r="D8300" s="33"/>
      <c r="E8300" s="33"/>
      <c r="F8300" s="33"/>
      <c r="G8300" s="33"/>
      <c r="H8300" s="33"/>
      <c r="I8300" s="171"/>
      <c r="J8300" s="33"/>
      <c r="K8300" s="33"/>
    </row>
    <row r="8301" spans="2:11" x14ac:dyDescent="0.2">
      <c r="B8301" s="33"/>
      <c r="C8301" s="171"/>
      <c r="D8301" s="33"/>
      <c r="E8301" s="33"/>
      <c r="F8301" s="33"/>
      <c r="G8301" s="33"/>
      <c r="H8301" s="33"/>
      <c r="I8301" s="171"/>
      <c r="J8301" s="33"/>
      <c r="K8301" s="33"/>
    </row>
    <row r="8302" spans="2:11" x14ac:dyDescent="0.2">
      <c r="B8302" s="33"/>
      <c r="C8302" s="171"/>
      <c r="D8302" s="33"/>
      <c r="E8302" s="33"/>
      <c r="F8302" s="33"/>
      <c r="G8302" s="33"/>
      <c r="H8302" s="33"/>
      <c r="I8302" s="171"/>
      <c r="J8302" s="33"/>
      <c r="K8302" s="33"/>
    </row>
    <row r="8303" spans="2:11" x14ac:dyDescent="0.2">
      <c r="B8303" s="33"/>
      <c r="C8303" s="171"/>
      <c r="D8303" s="33"/>
      <c r="E8303" s="33"/>
      <c r="F8303" s="33"/>
      <c r="G8303" s="33"/>
      <c r="H8303" s="33"/>
      <c r="I8303" s="171"/>
      <c r="J8303" s="33"/>
      <c r="K8303" s="33"/>
    </row>
    <row r="8304" spans="2:11" x14ac:dyDescent="0.2">
      <c r="B8304" s="33"/>
      <c r="C8304" s="171"/>
      <c r="D8304" s="33"/>
      <c r="E8304" s="33"/>
      <c r="F8304" s="33"/>
      <c r="G8304" s="33"/>
      <c r="H8304" s="33"/>
      <c r="I8304" s="171"/>
      <c r="J8304" s="33"/>
      <c r="K8304" s="33"/>
    </row>
    <row r="8305" spans="2:11" x14ac:dyDescent="0.2">
      <c r="B8305" s="33"/>
      <c r="C8305" s="171"/>
      <c r="D8305" s="33"/>
      <c r="E8305" s="33"/>
      <c r="F8305" s="33"/>
      <c r="G8305" s="33"/>
      <c r="H8305" s="33"/>
      <c r="I8305" s="171"/>
      <c r="J8305" s="33"/>
      <c r="K8305" s="33"/>
    </row>
    <row r="8306" spans="2:11" x14ac:dyDescent="0.2">
      <c r="B8306" s="33"/>
      <c r="C8306" s="171"/>
      <c r="D8306" s="33"/>
      <c r="E8306" s="33"/>
      <c r="F8306" s="33"/>
      <c r="G8306" s="33"/>
      <c r="H8306" s="33"/>
      <c r="I8306" s="171"/>
      <c r="J8306" s="33"/>
      <c r="K8306" s="33"/>
    </row>
    <row r="8307" spans="2:11" x14ac:dyDescent="0.2">
      <c r="B8307" s="33"/>
      <c r="C8307" s="171"/>
      <c r="D8307" s="33"/>
      <c r="E8307" s="33"/>
      <c r="F8307" s="33"/>
      <c r="G8307" s="33"/>
      <c r="H8307" s="33"/>
      <c r="I8307" s="171"/>
      <c r="J8307" s="33"/>
      <c r="K8307" s="33"/>
    </row>
    <row r="8308" spans="2:11" x14ac:dyDescent="0.2">
      <c r="B8308" s="33"/>
      <c r="C8308" s="171"/>
      <c r="D8308" s="33"/>
      <c r="E8308" s="33"/>
      <c r="F8308" s="33"/>
      <c r="G8308" s="33"/>
      <c r="H8308" s="33"/>
      <c r="I8308" s="171"/>
      <c r="J8308" s="33"/>
      <c r="K8308" s="33"/>
    </row>
    <row r="8309" spans="2:11" x14ac:dyDescent="0.2">
      <c r="B8309" s="33"/>
      <c r="C8309" s="171"/>
      <c r="D8309" s="33"/>
      <c r="E8309" s="33"/>
      <c r="F8309" s="33"/>
      <c r="G8309" s="33"/>
      <c r="H8309" s="33"/>
      <c r="I8309" s="171"/>
      <c r="J8309" s="33"/>
      <c r="K8309" s="33"/>
    </row>
    <row r="8310" spans="2:11" x14ac:dyDescent="0.2">
      <c r="B8310" s="33"/>
      <c r="C8310" s="171"/>
      <c r="D8310" s="33"/>
      <c r="E8310" s="33"/>
      <c r="F8310" s="33"/>
      <c r="G8310" s="33"/>
      <c r="H8310" s="33"/>
      <c r="I8310" s="171"/>
      <c r="J8310" s="33"/>
      <c r="K8310" s="33"/>
    </row>
    <row r="8311" spans="2:11" x14ac:dyDescent="0.2">
      <c r="B8311" s="33"/>
      <c r="C8311" s="171"/>
      <c r="D8311" s="33"/>
      <c r="E8311" s="33"/>
      <c r="F8311" s="33"/>
      <c r="G8311" s="33"/>
      <c r="H8311" s="33"/>
      <c r="I8311" s="171"/>
      <c r="J8311" s="33"/>
      <c r="K8311" s="33"/>
    </row>
    <row r="8312" spans="2:11" x14ac:dyDescent="0.2">
      <c r="B8312" s="33"/>
      <c r="C8312" s="171"/>
      <c r="D8312" s="33"/>
      <c r="E8312" s="33"/>
      <c r="F8312" s="33"/>
      <c r="G8312" s="33"/>
      <c r="H8312" s="33"/>
      <c r="I8312" s="171"/>
      <c r="J8312" s="33"/>
      <c r="K8312" s="33"/>
    </row>
    <row r="8313" spans="2:11" x14ac:dyDescent="0.2">
      <c r="B8313" s="33"/>
      <c r="C8313" s="171"/>
      <c r="D8313" s="33"/>
      <c r="E8313" s="33"/>
      <c r="F8313" s="33"/>
      <c r="G8313" s="33"/>
      <c r="H8313" s="33"/>
      <c r="I8313" s="171"/>
      <c r="J8313" s="33"/>
      <c r="K8313" s="33"/>
    </row>
    <row r="8314" spans="2:11" x14ac:dyDescent="0.2">
      <c r="B8314" s="33"/>
      <c r="C8314" s="171"/>
      <c r="D8314" s="33"/>
      <c r="E8314" s="33"/>
      <c r="F8314" s="33"/>
      <c r="G8314" s="33"/>
      <c r="H8314" s="33"/>
      <c r="I8314" s="171"/>
      <c r="J8314" s="33"/>
      <c r="K8314" s="33"/>
    </row>
    <row r="8315" spans="2:11" x14ac:dyDescent="0.2">
      <c r="B8315" s="33"/>
      <c r="C8315" s="171"/>
      <c r="D8315" s="33"/>
      <c r="E8315" s="33"/>
      <c r="F8315" s="33"/>
      <c r="G8315" s="33"/>
      <c r="H8315" s="33"/>
      <c r="I8315" s="171"/>
      <c r="J8315" s="33"/>
      <c r="K8315" s="33"/>
    </row>
    <row r="8316" spans="2:11" x14ac:dyDescent="0.2">
      <c r="B8316" s="33"/>
      <c r="C8316" s="171"/>
      <c r="D8316" s="33"/>
      <c r="E8316" s="33"/>
      <c r="F8316" s="33"/>
      <c r="G8316" s="33"/>
      <c r="H8316" s="33"/>
      <c r="I8316" s="171"/>
      <c r="J8316" s="33"/>
      <c r="K8316" s="33"/>
    </row>
    <row r="8317" spans="2:11" x14ac:dyDescent="0.2">
      <c r="B8317" s="33"/>
      <c r="C8317" s="171"/>
      <c r="D8317" s="33"/>
      <c r="E8317" s="33"/>
      <c r="F8317" s="33"/>
      <c r="G8317" s="33"/>
      <c r="H8317" s="33"/>
      <c r="I8317" s="171"/>
      <c r="J8317" s="33"/>
      <c r="K8317" s="33"/>
    </row>
    <row r="8318" spans="2:11" x14ac:dyDescent="0.2">
      <c r="B8318" s="33"/>
      <c r="C8318" s="171"/>
      <c r="D8318" s="33"/>
      <c r="E8318" s="33"/>
      <c r="F8318" s="33"/>
      <c r="G8318" s="33"/>
      <c r="H8318" s="33"/>
      <c r="I8318" s="171"/>
      <c r="J8318" s="33"/>
      <c r="K8318" s="33"/>
    </row>
    <row r="8319" spans="2:11" x14ac:dyDescent="0.2">
      <c r="B8319" s="33"/>
      <c r="C8319" s="171"/>
      <c r="D8319" s="33"/>
      <c r="E8319" s="33"/>
      <c r="F8319" s="33"/>
      <c r="G8319" s="33"/>
      <c r="H8319" s="33"/>
      <c r="I8319" s="171"/>
      <c r="J8319" s="33"/>
      <c r="K8319" s="33"/>
    </row>
    <row r="8320" spans="2:11" x14ac:dyDescent="0.2">
      <c r="B8320" s="33"/>
      <c r="C8320" s="171"/>
      <c r="D8320" s="33"/>
      <c r="E8320" s="33"/>
      <c r="F8320" s="33"/>
      <c r="G8320" s="33"/>
      <c r="H8320" s="33"/>
      <c r="I8320" s="171"/>
      <c r="J8320" s="33"/>
      <c r="K8320" s="33"/>
    </row>
    <row r="8321" spans="2:11" x14ac:dyDescent="0.2">
      <c r="B8321" s="33"/>
      <c r="C8321" s="171"/>
      <c r="D8321" s="33"/>
      <c r="E8321" s="33"/>
      <c r="F8321" s="33"/>
      <c r="G8321" s="33"/>
      <c r="H8321" s="33"/>
      <c r="I8321" s="171"/>
      <c r="J8321" s="33"/>
      <c r="K8321" s="33"/>
    </row>
    <row r="8322" spans="2:11" x14ac:dyDescent="0.2">
      <c r="B8322" s="33"/>
      <c r="C8322" s="171"/>
      <c r="D8322" s="33"/>
      <c r="E8322" s="33"/>
      <c r="F8322" s="33"/>
      <c r="G8322" s="33"/>
      <c r="H8322" s="33"/>
      <c r="I8322" s="171"/>
      <c r="J8322" s="33"/>
      <c r="K8322" s="33"/>
    </row>
    <row r="8323" spans="2:11" x14ac:dyDescent="0.2">
      <c r="B8323" s="33"/>
      <c r="C8323" s="171"/>
      <c r="D8323" s="33"/>
      <c r="E8323" s="33"/>
      <c r="F8323" s="33"/>
      <c r="G8323" s="33"/>
      <c r="H8323" s="33"/>
      <c r="I8323" s="171"/>
      <c r="J8323" s="33"/>
      <c r="K8323" s="33"/>
    </row>
    <row r="8324" spans="2:11" x14ac:dyDescent="0.2">
      <c r="B8324" s="33"/>
      <c r="C8324" s="171"/>
      <c r="D8324" s="33"/>
      <c r="E8324" s="33"/>
      <c r="F8324" s="33"/>
      <c r="G8324" s="33"/>
      <c r="H8324" s="33"/>
      <c r="I8324" s="171"/>
      <c r="J8324" s="33"/>
      <c r="K8324" s="33"/>
    </row>
    <row r="8325" spans="2:11" x14ac:dyDescent="0.2">
      <c r="B8325" s="33"/>
      <c r="C8325" s="171"/>
      <c r="D8325" s="33"/>
      <c r="E8325" s="33"/>
      <c r="F8325" s="33"/>
      <c r="G8325" s="33"/>
      <c r="H8325" s="33"/>
      <c r="I8325" s="171"/>
      <c r="J8325" s="33"/>
      <c r="K8325" s="33"/>
    </row>
    <row r="8326" spans="2:11" x14ac:dyDescent="0.2">
      <c r="B8326" s="33"/>
      <c r="C8326" s="171"/>
      <c r="D8326" s="33"/>
      <c r="E8326" s="33"/>
      <c r="F8326" s="33"/>
      <c r="G8326" s="33"/>
      <c r="H8326" s="33"/>
      <c r="I8326" s="171"/>
      <c r="J8326" s="33"/>
      <c r="K8326" s="33"/>
    </row>
    <row r="8327" spans="2:11" x14ac:dyDescent="0.2">
      <c r="B8327" s="33"/>
      <c r="C8327" s="171"/>
      <c r="D8327" s="33"/>
      <c r="E8327" s="33"/>
      <c r="F8327" s="33"/>
      <c r="G8327" s="33"/>
      <c r="H8327" s="33"/>
      <c r="I8327" s="171"/>
      <c r="J8327" s="33"/>
      <c r="K8327" s="33"/>
    </row>
    <row r="8328" spans="2:11" x14ac:dyDescent="0.2">
      <c r="B8328" s="33"/>
      <c r="C8328" s="171"/>
      <c r="D8328" s="33"/>
      <c r="E8328" s="33"/>
      <c r="F8328" s="33"/>
      <c r="G8328" s="33"/>
      <c r="H8328" s="33"/>
      <c r="I8328" s="171"/>
      <c r="J8328" s="33"/>
      <c r="K8328" s="33"/>
    </row>
    <row r="8329" spans="2:11" x14ac:dyDescent="0.2">
      <c r="B8329" s="33"/>
      <c r="C8329" s="171"/>
      <c r="D8329" s="33"/>
      <c r="E8329" s="33"/>
      <c r="F8329" s="33"/>
      <c r="G8329" s="33"/>
      <c r="H8329" s="33"/>
      <c r="I8329" s="171"/>
      <c r="J8329" s="33"/>
      <c r="K8329" s="33"/>
    </row>
    <row r="8330" spans="2:11" x14ac:dyDescent="0.2">
      <c r="B8330" s="33"/>
      <c r="C8330" s="171"/>
      <c r="D8330" s="33"/>
      <c r="E8330" s="33"/>
      <c r="F8330" s="33"/>
      <c r="G8330" s="33"/>
      <c r="H8330" s="33"/>
      <c r="I8330" s="171"/>
      <c r="J8330" s="33"/>
      <c r="K8330" s="33"/>
    </row>
    <row r="8331" spans="2:11" x14ac:dyDescent="0.2">
      <c r="B8331" s="33"/>
      <c r="C8331" s="171"/>
      <c r="D8331" s="33"/>
      <c r="E8331" s="33"/>
      <c r="F8331" s="33"/>
      <c r="G8331" s="33"/>
      <c r="H8331" s="33"/>
      <c r="I8331" s="171"/>
      <c r="J8331" s="33"/>
      <c r="K8331" s="33"/>
    </row>
    <row r="8332" spans="2:11" x14ac:dyDescent="0.2">
      <c r="B8332" s="33"/>
      <c r="C8332" s="171"/>
      <c r="D8332" s="33"/>
      <c r="E8332" s="33"/>
      <c r="F8332" s="33"/>
      <c r="G8332" s="33"/>
      <c r="H8332" s="33"/>
      <c r="I8332" s="171"/>
      <c r="J8332" s="33"/>
      <c r="K8332" s="33"/>
    </row>
    <row r="8333" spans="2:11" x14ac:dyDescent="0.2">
      <c r="B8333" s="33"/>
      <c r="C8333" s="171"/>
      <c r="D8333" s="33"/>
      <c r="E8333" s="33"/>
      <c r="F8333" s="33"/>
      <c r="G8333" s="33"/>
      <c r="H8333" s="33"/>
      <c r="I8333" s="171"/>
      <c r="J8333" s="33"/>
      <c r="K8333" s="33"/>
    </row>
    <row r="8334" spans="2:11" x14ac:dyDescent="0.2">
      <c r="B8334" s="33"/>
      <c r="C8334" s="171"/>
      <c r="D8334" s="33"/>
      <c r="E8334" s="33"/>
      <c r="F8334" s="33"/>
      <c r="G8334" s="33"/>
      <c r="H8334" s="33"/>
      <c r="I8334" s="171"/>
      <c r="J8334" s="33"/>
      <c r="K8334" s="33"/>
    </row>
    <row r="8335" spans="2:11" x14ac:dyDescent="0.2">
      <c r="B8335" s="33"/>
      <c r="C8335" s="171"/>
      <c r="D8335" s="33"/>
      <c r="E8335" s="33"/>
      <c r="F8335" s="33"/>
      <c r="G8335" s="33"/>
      <c r="H8335" s="33"/>
      <c r="I8335" s="171"/>
      <c r="J8335" s="33"/>
      <c r="K8335" s="33"/>
    </row>
    <row r="8336" spans="2:11" x14ac:dyDescent="0.2">
      <c r="B8336" s="33"/>
      <c r="C8336" s="171"/>
      <c r="D8336" s="33"/>
      <c r="E8336" s="33"/>
      <c r="F8336" s="33"/>
      <c r="G8336" s="33"/>
      <c r="H8336" s="33"/>
      <c r="I8336" s="171"/>
      <c r="J8336" s="33"/>
      <c r="K8336" s="33"/>
    </row>
    <row r="8337" spans="2:11" x14ac:dyDescent="0.2">
      <c r="B8337" s="33"/>
      <c r="C8337" s="171"/>
      <c r="D8337" s="33"/>
      <c r="E8337" s="33"/>
      <c r="F8337" s="33"/>
      <c r="G8337" s="33"/>
      <c r="H8337" s="33"/>
      <c r="I8337" s="171"/>
      <c r="J8337" s="33"/>
      <c r="K8337" s="33"/>
    </row>
    <row r="8338" spans="2:11" x14ac:dyDescent="0.2">
      <c r="B8338" s="33"/>
      <c r="C8338" s="171"/>
      <c r="D8338" s="33"/>
      <c r="E8338" s="33"/>
      <c r="F8338" s="33"/>
      <c r="G8338" s="33"/>
      <c r="H8338" s="33"/>
      <c r="I8338" s="171"/>
      <c r="J8338" s="33"/>
      <c r="K8338" s="33"/>
    </row>
    <row r="8339" spans="2:11" x14ac:dyDescent="0.2">
      <c r="B8339" s="33"/>
      <c r="C8339" s="171"/>
      <c r="D8339" s="33"/>
      <c r="E8339" s="33"/>
      <c r="F8339" s="33"/>
      <c r="G8339" s="33"/>
      <c r="H8339" s="33"/>
      <c r="I8339" s="171"/>
      <c r="J8339" s="33"/>
      <c r="K8339" s="33"/>
    </row>
    <row r="8340" spans="2:11" x14ac:dyDescent="0.2">
      <c r="B8340" s="33"/>
      <c r="C8340" s="171"/>
      <c r="D8340" s="33"/>
      <c r="E8340" s="33"/>
      <c r="F8340" s="33"/>
      <c r="G8340" s="33"/>
      <c r="H8340" s="33"/>
      <c r="I8340" s="171"/>
      <c r="J8340" s="33"/>
      <c r="K8340" s="33"/>
    </row>
    <row r="8341" spans="2:11" x14ac:dyDescent="0.2">
      <c r="B8341" s="33"/>
      <c r="C8341" s="171"/>
      <c r="D8341" s="33"/>
      <c r="E8341" s="33"/>
      <c r="F8341" s="33"/>
      <c r="G8341" s="33"/>
      <c r="H8341" s="33"/>
      <c r="I8341" s="171"/>
      <c r="J8341" s="33"/>
      <c r="K8341" s="33"/>
    </row>
    <row r="8342" spans="2:11" x14ac:dyDescent="0.2">
      <c r="B8342" s="33"/>
      <c r="C8342" s="171"/>
      <c r="D8342" s="33"/>
      <c r="E8342" s="33"/>
      <c r="F8342" s="33"/>
      <c r="G8342" s="33"/>
      <c r="H8342" s="33"/>
      <c r="I8342" s="171"/>
      <c r="J8342" s="33"/>
      <c r="K8342" s="33"/>
    </row>
    <row r="8343" spans="2:11" x14ac:dyDescent="0.2">
      <c r="B8343" s="33"/>
      <c r="C8343" s="171"/>
      <c r="D8343" s="33"/>
      <c r="E8343" s="33"/>
      <c r="F8343" s="33"/>
      <c r="G8343" s="33"/>
      <c r="H8343" s="33"/>
      <c r="I8343" s="171"/>
      <c r="J8343" s="33"/>
      <c r="K8343" s="33"/>
    </row>
    <row r="8344" spans="2:11" x14ac:dyDescent="0.2">
      <c r="B8344" s="33"/>
      <c r="C8344" s="171"/>
      <c r="D8344" s="33"/>
      <c r="E8344" s="33"/>
      <c r="F8344" s="33"/>
      <c r="G8344" s="33"/>
      <c r="H8344" s="33"/>
      <c r="I8344" s="171"/>
      <c r="J8344" s="33"/>
      <c r="K8344" s="33"/>
    </row>
    <row r="8345" spans="2:11" x14ac:dyDescent="0.2">
      <c r="B8345" s="33"/>
      <c r="C8345" s="171"/>
      <c r="D8345" s="33"/>
      <c r="E8345" s="33"/>
      <c r="F8345" s="33"/>
      <c r="G8345" s="33"/>
      <c r="H8345" s="33"/>
      <c r="I8345" s="171"/>
      <c r="J8345" s="33"/>
      <c r="K8345" s="33"/>
    </row>
    <row r="8346" spans="2:11" x14ac:dyDescent="0.2">
      <c r="B8346" s="33"/>
      <c r="C8346" s="171"/>
      <c r="D8346" s="33"/>
      <c r="E8346" s="33"/>
      <c r="F8346" s="33"/>
      <c r="G8346" s="33"/>
      <c r="H8346" s="33"/>
      <c r="I8346" s="171"/>
      <c r="J8346" s="33"/>
      <c r="K8346" s="33"/>
    </row>
    <row r="8347" spans="2:11" x14ac:dyDescent="0.2">
      <c r="B8347" s="33"/>
      <c r="C8347" s="171"/>
      <c r="D8347" s="33"/>
      <c r="E8347" s="33"/>
      <c r="F8347" s="33"/>
      <c r="G8347" s="33"/>
      <c r="H8347" s="33"/>
      <c r="I8347" s="171"/>
      <c r="J8347" s="33"/>
      <c r="K8347" s="33"/>
    </row>
    <row r="8348" spans="2:11" x14ac:dyDescent="0.2">
      <c r="B8348" s="33"/>
      <c r="C8348" s="171"/>
      <c r="D8348" s="33"/>
      <c r="E8348" s="33"/>
      <c r="F8348" s="33"/>
      <c r="G8348" s="33"/>
      <c r="H8348" s="33"/>
      <c r="I8348" s="171"/>
      <c r="J8348" s="33"/>
      <c r="K8348" s="33"/>
    </row>
    <row r="8349" spans="2:11" x14ac:dyDescent="0.2">
      <c r="B8349" s="33"/>
      <c r="C8349" s="171"/>
      <c r="D8349" s="33"/>
      <c r="E8349" s="33"/>
      <c r="F8349" s="33"/>
      <c r="G8349" s="33"/>
      <c r="H8349" s="33"/>
      <c r="I8349" s="171"/>
      <c r="J8349" s="33"/>
      <c r="K8349" s="33"/>
    </row>
    <row r="8350" spans="2:11" x14ac:dyDescent="0.2">
      <c r="B8350" s="33"/>
      <c r="C8350" s="171"/>
      <c r="D8350" s="33"/>
      <c r="E8350" s="33"/>
      <c r="F8350" s="33"/>
      <c r="G8350" s="33"/>
      <c r="H8350" s="33"/>
      <c r="I8350" s="171"/>
      <c r="J8350" s="33"/>
      <c r="K8350" s="33"/>
    </row>
    <row r="8351" spans="2:11" x14ac:dyDescent="0.2">
      <c r="B8351" s="33"/>
      <c r="C8351" s="171"/>
      <c r="D8351" s="33"/>
      <c r="E8351" s="33"/>
      <c r="F8351" s="33"/>
      <c r="G8351" s="33"/>
      <c r="H8351" s="33"/>
      <c r="I8351" s="171"/>
      <c r="J8351" s="33"/>
      <c r="K8351" s="33"/>
    </row>
    <row r="8352" spans="2:11" x14ac:dyDescent="0.2">
      <c r="B8352" s="33"/>
      <c r="C8352" s="171"/>
      <c r="D8352" s="33"/>
      <c r="E8352" s="33"/>
      <c r="F8352" s="33"/>
      <c r="G8352" s="33"/>
      <c r="H8352" s="33"/>
      <c r="I8352" s="171"/>
      <c r="J8352" s="33"/>
      <c r="K8352" s="33"/>
    </row>
    <row r="8353" spans="2:11" x14ac:dyDescent="0.2">
      <c r="B8353" s="33"/>
      <c r="C8353" s="171"/>
      <c r="D8353" s="33"/>
      <c r="E8353" s="33"/>
      <c r="F8353" s="33"/>
      <c r="G8353" s="33"/>
      <c r="H8353" s="33"/>
      <c r="I8353" s="171"/>
      <c r="J8353" s="33"/>
      <c r="K8353" s="33"/>
    </row>
    <row r="8354" spans="2:11" x14ac:dyDescent="0.2">
      <c r="B8354" s="33"/>
      <c r="C8354" s="171"/>
      <c r="D8354" s="33"/>
      <c r="E8354" s="33"/>
      <c r="F8354" s="33"/>
      <c r="G8354" s="33"/>
      <c r="H8354" s="33"/>
      <c r="I8354" s="171"/>
      <c r="J8354" s="33"/>
      <c r="K8354" s="33"/>
    </row>
    <row r="8355" spans="2:11" x14ac:dyDescent="0.2">
      <c r="B8355" s="33"/>
      <c r="C8355" s="171"/>
      <c r="D8355" s="33"/>
      <c r="E8355" s="33"/>
      <c r="F8355" s="33"/>
      <c r="G8355" s="33"/>
      <c r="H8355" s="33"/>
      <c r="I8355" s="171"/>
      <c r="J8355" s="33"/>
      <c r="K8355" s="33"/>
    </row>
    <row r="8356" spans="2:11" x14ac:dyDescent="0.2">
      <c r="B8356" s="33"/>
      <c r="C8356" s="171"/>
      <c r="D8356" s="33"/>
      <c r="E8356" s="33"/>
      <c r="F8356" s="33"/>
      <c r="G8356" s="33"/>
      <c r="H8356" s="33"/>
      <c r="I8356" s="171"/>
      <c r="J8356" s="33"/>
      <c r="K8356" s="33"/>
    </row>
    <row r="8357" spans="2:11" x14ac:dyDescent="0.2">
      <c r="B8357" s="33"/>
      <c r="C8357" s="171"/>
      <c r="D8357" s="33"/>
      <c r="E8357" s="33"/>
      <c r="F8357" s="33"/>
      <c r="G8357" s="33"/>
      <c r="H8357" s="33"/>
      <c r="I8357" s="171"/>
      <c r="J8357" s="33"/>
      <c r="K8357" s="33"/>
    </row>
    <row r="8358" spans="2:11" x14ac:dyDescent="0.2">
      <c r="B8358" s="33"/>
      <c r="C8358" s="171"/>
      <c r="D8358" s="33"/>
      <c r="E8358" s="33"/>
      <c r="F8358" s="33"/>
      <c r="G8358" s="33"/>
      <c r="H8358" s="33"/>
      <c r="I8358" s="171"/>
      <c r="J8358" s="33"/>
      <c r="K8358" s="33"/>
    </row>
    <row r="8359" spans="2:11" x14ac:dyDescent="0.2">
      <c r="B8359" s="33"/>
      <c r="C8359" s="171"/>
      <c r="D8359" s="33"/>
      <c r="E8359" s="33"/>
      <c r="F8359" s="33"/>
      <c r="G8359" s="33"/>
      <c r="H8359" s="33"/>
      <c r="I8359" s="171"/>
      <c r="J8359" s="33"/>
      <c r="K8359" s="33"/>
    </row>
    <row r="8360" spans="2:11" x14ac:dyDescent="0.2">
      <c r="B8360" s="33"/>
      <c r="C8360" s="171"/>
      <c r="D8360" s="33"/>
      <c r="E8360" s="33"/>
      <c r="F8360" s="33"/>
      <c r="G8360" s="33"/>
      <c r="H8360" s="33"/>
      <c r="I8360" s="171"/>
      <c r="J8360" s="33"/>
      <c r="K8360" s="33"/>
    </row>
    <row r="8361" spans="2:11" x14ac:dyDescent="0.2">
      <c r="B8361" s="33"/>
      <c r="C8361" s="171"/>
      <c r="D8361" s="33"/>
      <c r="E8361" s="33"/>
      <c r="F8361" s="33"/>
      <c r="G8361" s="33"/>
      <c r="H8361" s="33"/>
      <c r="I8361" s="171"/>
      <c r="J8361" s="33"/>
      <c r="K8361" s="33"/>
    </row>
    <row r="8362" spans="2:11" x14ac:dyDescent="0.2">
      <c r="B8362" s="33"/>
      <c r="C8362" s="171"/>
      <c r="D8362" s="33"/>
      <c r="E8362" s="33"/>
      <c r="F8362" s="33"/>
      <c r="G8362" s="33"/>
      <c r="H8362" s="33"/>
      <c r="I8362" s="171"/>
      <c r="J8362" s="33"/>
      <c r="K8362" s="33"/>
    </row>
    <row r="8363" spans="2:11" x14ac:dyDescent="0.2">
      <c r="B8363" s="33"/>
      <c r="C8363" s="171"/>
      <c r="D8363" s="33"/>
      <c r="E8363" s="33"/>
      <c r="F8363" s="33"/>
      <c r="G8363" s="33"/>
      <c r="H8363" s="33"/>
      <c r="I8363" s="171"/>
      <c r="J8363" s="33"/>
      <c r="K8363" s="33"/>
    </row>
    <row r="8364" spans="2:11" x14ac:dyDescent="0.2">
      <c r="B8364" s="33"/>
      <c r="C8364" s="171"/>
      <c r="D8364" s="33"/>
      <c r="E8364" s="33"/>
      <c r="F8364" s="33"/>
      <c r="G8364" s="33"/>
      <c r="H8364" s="33"/>
      <c r="I8364" s="171"/>
      <c r="J8364" s="33"/>
      <c r="K8364" s="33"/>
    </row>
    <row r="8365" spans="2:11" x14ac:dyDescent="0.2">
      <c r="B8365" s="33"/>
      <c r="C8365" s="171"/>
      <c r="D8365" s="33"/>
      <c r="E8365" s="33"/>
      <c r="F8365" s="33"/>
      <c r="G8365" s="33"/>
      <c r="H8365" s="33"/>
      <c r="I8365" s="171"/>
      <c r="J8365" s="33"/>
      <c r="K8365" s="33"/>
    </row>
    <row r="8366" spans="2:11" x14ac:dyDescent="0.2">
      <c r="B8366" s="33"/>
      <c r="C8366" s="171"/>
      <c r="D8366" s="33"/>
      <c r="E8366" s="33"/>
      <c r="F8366" s="33"/>
      <c r="G8366" s="33"/>
      <c r="H8366" s="33"/>
      <c r="I8366" s="171"/>
      <c r="J8366" s="33"/>
      <c r="K8366" s="33"/>
    </row>
    <row r="8367" spans="2:11" x14ac:dyDescent="0.2">
      <c r="B8367" s="33"/>
      <c r="C8367" s="171"/>
      <c r="D8367" s="33"/>
      <c r="E8367" s="33"/>
      <c r="F8367" s="33"/>
      <c r="G8367" s="33"/>
      <c r="H8367" s="33"/>
      <c r="I8367" s="171"/>
      <c r="J8367" s="33"/>
      <c r="K8367" s="33"/>
    </row>
    <row r="8368" spans="2:11" x14ac:dyDescent="0.2">
      <c r="B8368" s="33"/>
      <c r="C8368" s="171"/>
      <c r="D8368" s="33"/>
      <c r="E8368" s="33"/>
      <c r="F8368" s="33"/>
      <c r="G8368" s="33"/>
      <c r="H8368" s="33"/>
      <c r="I8368" s="171"/>
      <c r="J8368" s="33"/>
      <c r="K8368" s="33"/>
    </row>
    <row r="8369" spans="2:11" x14ac:dyDescent="0.2">
      <c r="B8369" s="33"/>
      <c r="C8369" s="171"/>
      <c r="D8369" s="33"/>
      <c r="E8369" s="33"/>
      <c r="F8369" s="33"/>
      <c r="G8369" s="33"/>
      <c r="H8369" s="33"/>
      <c r="I8369" s="171"/>
      <c r="J8369" s="33"/>
      <c r="K8369" s="33"/>
    </row>
    <row r="8370" spans="2:11" x14ac:dyDescent="0.2">
      <c r="B8370" s="33"/>
      <c r="C8370" s="171"/>
      <c r="D8370" s="33"/>
      <c r="E8370" s="33"/>
      <c r="F8370" s="33"/>
      <c r="G8370" s="33"/>
      <c r="H8370" s="33"/>
      <c r="I8370" s="171"/>
      <c r="J8370" s="33"/>
      <c r="K8370" s="33"/>
    </row>
    <row r="8371" spans="2:11" x14ac:dyDescent="0.2">
      <c r="B8371" s="33"/>
      <c r="C8371" s="171"/>
      <c r="D8371" s="33"/>
      <c r="E8371" s="33"/>
      <c r="F8371" s="33"/>
      <c r="G8371" s="33"/>
      <c r="H8371" s="33"/>
      <c r="I8371" s="171"/>
      <c r="J8371" s="33"/>
      <c r="K8371" s="33"/>
    </row>
    <row r="8372" spans="2:11" x14ac:dyDescent="0.2">
      <c r="B8372" s="33"/>
      <c r="C8372" s="171"/>
      <c r="D8372" s="33"/>
      <c r="E8372" s="33"/>
      <c r="F8372" s="33"/>
      <c r="G8372" s="33"/>
      <c r="H8372" s="33"/>
      <c r="I8372" s="171"/>
      <c r="J8372" s="33"/>
      <c r="K8372" s="33"/>
    </row>
    <row r="8373" spans="2:11" x14ac:dyDescent="0.2">
      <c r="B8373" s="33"/>
      <c r="C8373" s="171"/>
      <c r="D8373" s="33"/>
      <c r="E8373" s="33"/>
      <c r="F8373" s="33"/>
      <c r="G8373" s="33"/>
      <c r="H8373" s="33"/>
      <c r="I8373" s="171"/>
      <c r="J8373" s="33"/>
      <c r="K8373" s="33"/>
    </row>
    <row r="8374" spans="2:11" x14ac:dyDescent="0.2">
      <c r="B8374" s="33"/>
      <c r="C8374" s="171"/>
      <c r="D8374" s="33"/>
      <c r="E8374" s="33"/>
      <c r="F8374" s="33"/>
      <c r="G8374" s="33"/>
      <c r="H8374" s="33"/>
      <c r="I8374" s="171"/>
      <c r="J8374" s="33"/>
      <c r="K8374" s="33"/>
    </row>
    <row r="8375" spans="2:11" x14ac:dyDescent="0.2">
      <c r="B8375" s="33"/>
      <c r="C8375" s="171"/>
      <c r="D8375" s="33"/>
      <c r="E8375" s="33"/>
      <c r="F8375" s="33"/>
      <c r="G8375" s="33"/>
      <c r="H8375" s="33"/>
      <c r="I8375" s="171"/>
      <c r="J8375" s="33"/>
      <c r="K8375" s="33"/>
    </row>
    <row r="8376" spans="2:11" x14ac:dyDescent="0.2">
      <c r="B8376" s="33"/>
      <c r="C8376" s="171"/>
      <c r="D8376" s="33"/>
      <c r="E8376" s="33"/>
      <c r="F8376" s="33"/>
      <c r="G8376" s="33"/>
      <c r="H8376" s="33"/>
      <c r="I8376" s="171"/>
      <c r="J8376" s="33"/>
      <c r="K8376" s="33"/>
    </row>
    <row r="8377" spans="2:11" x14ac:dyDescent="0.2">
      <c r="B8377" s="33"/>
      <c r="C8377" s="171"/>
      <c r="D8377" s="33"/>
      <c r="E8377" s="33"/>
      <c r="F8377" s="33"/>
      <c r="G8377" s="33"/>
      <c r="H8377" s="33"/>
      <c r="I8377" s="171"/>
      <c r="J8377" s="33"/>
      <c r="K8377" s="33"/>
    </row>
    <row r="8378" spans="2:11" x14ac:dyDescent="0.2">
      <c r="B8378" s="33"/>
      <c r="C8378" s="171"/>
      <c r="D8378" s="33"/>
      <c r="E8378" s="33"/>
      <c r="F8378" s="33"/>
      <c r="G8378" s="33"/>
      <c r="H8378" s="33"/>
      <c r="I8378" s="171"/>
      <c r="J8378" s="33"/>
      <c r="K8378" s="33"/>
    </row>
    <row r="8379" spans="2:11" x14ac:dyDescent="0.2">
      <c r="B8379" s="33"/>
      <c r="C8379" s="171"/>
      <c r="D8379" s="33"/>
      <c r="E8379" s="33"/>
      <c r="F8379" s="33"/>
      <c r="G8379" s="33"/>
      <c r="H8379" s="33"/>
      <c r="I8379" s="171"/>
      <c r="J8379" s="33"/>
      <c r="K8379" s="33"/>
    </row>
    <row r="8380" spans="2:11" x14ac:dyDescent="0.2">
      <c r="B8380" s="33"/>
      <c r="C8380" s="171"/>
      <c r="D8380" s="33"/>
      <c r="E8380" s="33"/>
      <c r="F8380" s="33"/>
      <c r="G8380" s="33"/>
      <c r="H8380" s="33"/>
      <c r="I8380" s="171"/>
      <c r="J8380" s="33"/>
      <c r="K8380" s="33"/>
    </row>
    <row r="8381" spans="2:11" x14ac:dyDescent="0.2">
      <c r="B8381" s="33"/>
      <c r="C8381" s="171"/>
      <c r="D8381" s="33"/>
      <c r="E8381" s="33"/>
      <c r="F8381" s="33"/>
      <c r="G8381" s="33"/>
      <c r="H8381" s="33"/>
      <c r="I8381" s="171"/>
      <c r="J8381" s="33"/>
      <c r="K8381" s="33"/>
    </row>
    <row r="8382" spans="2:11" x14ac:dyDescent="0.2">
      <c r="B8382" s="33"/>
      <c r="C8382" s="171"/>
      <c r="D8382" s="33"/>
      <c r="E8382" s="33"/>
      <c r="F8382" s="33"/>
      <c r="G8382" s="33"/>
      <c r="H8382" s="33"/>
      <c r="I8382" s="171"/>
      <c r="J8382" s="33"/>
      <c r="K8382" s="33"/>
    </row>
    <row r="8383" spans="2:11" x14ac:dyDescent="0.2">
      <c r="B8383" s="33"/>
      <c r="C8383" s="171"/>
      <c r="D8383" s="33"/>
      <c r="E8383" s="33"/>
      <c r="F8383" s="33"/>
      <c r="G8383" s="33"/>
      <c r="H8383" s="33"/>
      <c r="I8383" s="171"/>
      <c r="J8383" s="33"/>
      <c r="K8383" s="33"/>
    </row>
    <row r="8384" spans="2:11" x14ac:dyDescent="0.2">
      <c r="B8384" s="33"/>
      <c r="C8384" s="171"/>
      <c r="D8384" s="33"/>
      <c r="E8384" s="33"/>
      <c r="F8384" s="33"/>
      <c r="G8384" s="33"/>
      <c r="H8384" s="33"/>
      <c r="I8384" s="171"/>
      <c r="J8384" s="33"/>
      <c r="K8384" s="33"/>
    </row>
    <row r="8385" spans="2:11" x14ac:dyDescent="0.2">
      <c r="B8385" s="33"/>
      <c r="C8385" s="171"/>
      <c r="D8385" s="33"/>
      <c r="E8385" s="33"/>
      <c r="F8385" s="33"/>
      <c r="G8385" s="33"/>
      <c r="H8385" s="33"/>
      <c r="I8385" s="171"/>
      <c r="J8385" s="33"/>
      <c r="K8385" s="33"/>
    </row>
    <row r="8386" spans="2:11" x14ac:dyDescent="0.2">
      <c r="B8386" s="33"/>
      <c r="C8386" s="171"/>
      <c r="D8386" s="33"/>
      <c r="E8386" s="33"/>
      <c r="F8386" s="33"/>
      <c r="G8386" s="33"/>
      <c r="H8386" s="33"/>
      <c r="I8386" s="171"/>
      <c r="J8386" s="33"/>
      <c r="K8386" s="33"/>
    </row>
    <row r="8387" spans="2:11" x14ac:dyDescent="0.2">
      <c r="B8387" s="33"/>
      <c r="C8387" s="171"/>
      <c r="D8387" s="33"/>
      <c r="E8387" s="33"/>
      <c r="F8387" s="33"/>
      <c r="G8387" s="33"/>
      <c r="H8387" s="33"/>
      <c r="I8387" s="171"/>
      <c r="J8387" s="33"/>
      <c r="K8387" s="33"/>
    </row>
    <row r="8388" spans="2:11" x14ac:dyDescent="0.2">
      <c r="B8388" s="33"/>
      <c r="C8388" s="171"/>
      <c r="D8388" s="33"/>
      <c r="E8388" s="33"/>
      <c r="F8388" s="33"/>
      <c r="G8388" s="33"/>
      <c r="H8388" s="33"/>
      <c r="I8388" s="171"/>
      <c r="J8388" s="33"/>
      <c r="K8388" s="33"/>
    </row>
    <row r="8389" spans="2:11" x14ac:dyDescent="0.2">
      <c r="B8389" s="33"/>
      <c r="C8389" s="171"/>
      <c r="D8389" s="33"/>
      <c r="E8389" s="33"/>
      <c r="F8389" s="33"/>
      <c r="G8389" s="33"/>
      <c r="H8389" s="33"/>
      <c r="I8389" s="171"/>
      <c r="J8389" s="33"/>
      <c r="K8389" s="33"/>
    </row>
    <row r="8390" spans="2:11" x14ac:dyDescent="0.2">
      <c r="B8390" s="33"/>
      <c r="C8390" s="171"/>
      <c r="D8390" s="33"/>
      <c r="E8390" s="33"/>
      <c r="F8390" s="33"/>
      <c r="G8390" s="33"/>
      <c r="H8390" s="33"/>
      <c r="I8390" s="171"/>
      <c r="J8390" s="33"/>
      <c r="K8390" s="33"/>
    </row>
    <row r="8391" spans="2:11" x14ac:dyDescent="0.2">
      <c r="B8391" s="33"/>
      <c r="C8391" s="171"/>
      <c r="D8391" s="33"/>
      <c r="E8391" s="33"/>
      <c r="F8391" s="33"/>
      <c r="G8391" s="33"/>
      <c r="H8391" s="33"/>
      <c r="I8391" s="171"/>
      <c r="J8391" s="33"/>
      <c r="K8391" s="33"/>
    </row>
    <row r="8392" spans="2:11" x14ac:dyDescent="0.2">
      <c r="B8392" s="33"/>
      <c r="C8392" s="171"/>
      <c r="D8392" s="33"/>
      <c r="E8392" s="33"/>
      <c r="F8392" s="33"/>
      <c r="G8392" s="33"/>
      <c r="H8392" s="33"/>
      <c r="I8392" s="171"/>
      <c r="J8392" s="33"/>
      <c r="K8392" s="33"/>
    </row>
    <row r="8393" spans="2:11" x14ac:dyDescent="0.2">
      <c r="B8393" s="33"/>
      <c r="C8393" s="171"/>
      <c r="D8393" s="33"/>
      <c r="E8393" s="33"/>
      <c r="F8393" s="33"/>
      <c r="G8393" s="33"/>
      <c r="H8393" s="33"/>
      <c r="I8393" s="171"/>
      <c r="J8393" s="33"/>
      <c r="K8393" s="33"/>
    </row>
    <row r="8394" spans="2:11" x14ac:dyDescent="0.2">
      <c r="B8394" s="33"/>
      <c r="C8394" s="171"/>
      <c r="D8394" s="33"/>
      <c r="E8394" s="33"/>
      <c r="F8394" s="33"/>
      <c r="G8394" s="33"/>
      <c r="H8394" s="33"/>
      <c r="I8394" s="171"/>
      <c r="J8394" s="33"/>
      <c r="K8394" s="33"/>
    </row>
    <row r="8395" spans="2:11" x14ac:dyDescent="0.2">
      <c r="B8395" s="33"/>
      <c r="C8395" s="171"/>
      <c r="D8395" s="33"/>
      <c r="E8395" s="33"/>
      <c r="F8395" s="33"/>
      <c r="G8395" s="33"/>
      <c r="H8395" s="33"/>
      <c r="I8395" s="171"/>
      <c r="J8395" s="33"/>
      <c r="K8395" s="33"/>
    </row>
    <row r="8396" spans="2:11" x14ac:dyDescent="0.2">
      <c r="B8396" s="33"/>
      <c r="C8396" s="171"/>
      <c r="D8396" s="33"/>
      <c r="E8396" s="33"/>
      <c r="F8396" s="33"/>
      <c r="G8396" s="33"/>
      <c r="H8396" s="33"/>
      <c r="I8396" s="171"/>
      <c r="J8396" s="33"/>
      <c r="K8396" s="33"/>
    </row>
    <row r="8397" spans="2:11" x14ac:dyDescent="0.2">
      <c r="B8397" s="33"/>
      <c r="C8397" s="171"/>
      <c r="D8397" s="33"/>
      <c r="E8397" s="33"/>
      <c r="F8397" s="33"/>
      <c r="G8397" s="33"/>
      <c r="H8397" s="33"/>
      <c r="I8397" s="171"/>
      <c r="J8397" s="33"/>
      <c r="K8397" s="33"/>
    </row>
    <row r="8398" spans="2:11" x14ac:dyDescent="0.2">
      <c r="B8398" s="33"/>
      <c r="C8398" s="171"/>
      <c r="D8398" s="33"/>
      <c r="E8398" s="33"/>
      <c r="F8398" s="33"/>
      <c r="G8398" s="33"/>
      <c r="H8398" s="33"/>
      <c r="I8398" s="171"/>
      <c r="J8398" s="33"/>
      <c r="K8398" s="33"/>
    </row>
    <row r="8399" spans="2:11" x14ac:dyDescent="0.2">
      <c r="B8399" s="33"/>
      <c r="C8399" s="171"/>
      <c r="D8399" s="33"/>
      <c r="E8399" s="33"/>
      <c r="F8399" s="33"/>
      <c r="G8399" s="33"/>
      <c r="H8399" s="33"/>
      <c r="I8399" s="171"/>
      <c r="J8399" s="33"/>
      <c r="K8399" s="33"/>
    </row>
    <row r="8400" spans="2:11" x14ac:dyDescent="0.2">
      <c r="B8400" s="33"/>
      <c r="C8400" s="171"/>
      <c r="D8400" s="33"/>
      <c r="E8400" s="33"/>
      <c r="F8400" s="33"/>
      <c r="G8400" s="33"/>
      <c r="H8400" s="33"/>
      <c r="I8400" s="171"/>
      <c r="J8400" s="33"/>
      <c r="K8400" s="33"/>
    </row>
    <row r="8401" spans="2:11" x14ac:dyDescent="0.2">
      <c r="B8401" s="33"/>
      <c r="C8401" s="171"/>
      <c r="D8401" s="33"/>
      <c r="E8401" s="33"/>
      <c r="F8401" s="33"/>
      <c r="G8401" s="33"/>
      <c r="H8401" s="33"/>
      <c r="I8401" s="171"/>
      <c r="J8401" s="33"/>
      <c r="K8401" s="33"/>
    </row>
    <row r="8402" spans="2:11" x14ac:dyDescent="0.2">
      <c r="B8402" s="33"/>
      <c r="C8402" s="171"/>
      <c r="D8402" s="33"/>
      <c r="E8402" s="33"/>
      <c r="F8402" s="33"/>
      <c r="G8402" s="33"/>
      <c r="H8402" s="33"/>
      <c r="I8402" s="171"/>
      <c r="J8402" s="33"/>
      <c r="K8402" s="33"/>
    </row>
    <row r="8403" spans="2:11" x14ac:dyDescent="0.2">
      <c r="B8403" s="33"/>
      <c r="C8403" s="171"/>
      <c r="D8403" s="33"/>
      <c r="E8403" s="33"/>
      <c r="F8403" s="33"/>
      <c r="G8403" s="33"/>
      <c r="H8403" s="33"/>
      <c r="I8403" s="171"/>
      <c r="J8403" s="33"/>
      <c r="K8403" s="33"/>
    </row>
    <row r="8404" spans="2:11" x14ac:dyDescent="0.2">
      <c r="B8404" s="33"/>
      <c r="C8404" s="171"/>
      <c r="D8404" s="33"/>
      <c r="E8404" s="33"/>
      <c r="F8404" s="33"/>
      <c r="G8404" s="33"/>
      <c r="H8404" s="33"/>
      <c r="I8404" s="171"/>
      <c r="J8404" s="33"/>
      <c r="K8404" s="33"/>
    </row>
    <row r="8405" spans="2:11" x14ac:dyDescent="0.2">
      <c r="B8405" s="33"/>
      <c r="C8405" s="171"/>
      <c r="D8405" s="33"/>
      <c r="E8405" s="33"/>
      <c r="F8405" s="33"/>
      <c r="G8405" s="33"/>
      <c r="H8405" s="33"/>
      <c r="I8405" s="171"/>
      <c r="J8405" s="33"/>
      <c r="K8405" s="33"/>
    </row>
    <row r="8406" spans="2:11" x14ac:dyDescent="0.2">
      <c r="B8406" s="33"/>
      <c r="C8406" s="171"/>
      <c r="D8406" s="33"/>
      <c r="E8406" s="33"/>
      <c r="F8406" s="33"/>
      <c r="G8406" s="33"/>
      <c r="H8406" s="33"/>
      <c r="I8406" s="171"/>
      <c r="J8406" s="33"/>
      <c r="K8406" s="33"/>
    </row>
    <row r="8407" spans="2:11" x14ac:dyDescent="0.2">
      <c r="B8407" s="33"/>
      <c r="C8407" s="171"/>
      <c r="D8407" s="33"/>
      <c r="E8407" s="33"/>
      <c r="F8407" s="33"/>
      <c r="G8407" s="33"/>
      <c r="H8407" s="33"/>
      <c r="I8407" s="171"/>
      <c r="J8407" s="33"/>
      <c r="K8407" s="33"/>
    </row>
    <row r="8408" spans="2:11" x14ac:dyDescent="0.2">
      <c r="B8408" s="33"/>
      <c r="C8408" s="171"/>
      <c r="D8408" s="33"/>
      <c r="E8408" s="33"/>
      <c r="F8408" s="33"/>
      <c r="G8408" s="33"/>
      <c r="H8408" s="33"/>
      <c r="I8408" s="171"/>
      <c r="J8408" s="33"/>
      <c r="K8408" s="33"/>
    </row>
    <row r="8409" spans="2:11" x14ac:dyDescent="0.2">
      <c r="B8409" s="33"/>
      <c r="C8409" s="171"/>
      <c r="D8409" s="33"/>
      <c r="E8409" s="33"/>
      <c r="F8409" s="33"/>
      <c r="G8409" s="33"/>
      <c r="H8409" s="33"/>
      <c r="I8409" s="171"/>
      <c r="J8409" s="33"/>
      <c r="K8409" s="33"/>
    </row>
    <row r="8410" spans="2:11" x14ac:dyDescent="0.2">
      <c r="B8410" s="33"/>
      <c r="C8410" s="171"/>
      <c r="D8410" s="33"/>
      <c r="E8410" s="33"/>
      <c r="F8410" s="33"/>
      <c r="G8410" s="33"/>
      <c r="H8410" s="33"/>
      <c r="I8410" s="171"/>
      <c r="J8410" s="33"/>
      <c r="K8410" s="33"/>
    </row>
    <row r="8411" spans="2:11" x14ac:dyDescent="0.2">
      <c r="B8411" s="33"/>
      <c r="C8411" s="171"/>
      <c r="D8411" s="33"/>
      <c r="E8411" s="33"/>
      <c r="F8411" s="33"/>
      <c r="G8411" s="33"/>
      <c r="H8411" s="33"/>
      <c r="I8411" s="171"/>
      <c r="J8411" s="33"/>
      <c r="K8411" s="33"/>
    </row>
    <row r="8412" spans="2:11" x14ac:dyDescent="0.2">
      <c r="B8412" s="33"/>
      <c r="C8412" s="171"/>
      <c r="D8412" s="33"/>
      <c r="E8412" s="33"/>
      <c r="F8412" s="33"/>
      <c r="G8412" s="33"/>
      <c r="H8412" s="33"/>
      <c r="I8412" s="171"/>
      <c r="J8412" s="33"/>
      <c r="K8412" s="33"/>
    </row>
    <row r="8413" spans="2:11" x14ac:dyDescent="0.2">
      <c r="B8413" s="33"/>
      <c r="C8413" s="171"/>
      <c r="D8413" s="33"/>
      <c r="E8413" s="33"/>
      <c r="F8413" s="33"/>
      <c r="G8413" s="33"/>
      <c r="H8413" s="33"/>
      <c r="I8413" s="171"/>
      <c r="J8413" s="33"/>
      <c r="K8413" s="33"/>
    </row>
    <row r="8414" spans="2:11" x14ac:dyDescent="0.2">
      <c r="B8414" s="33"/>
      <c r="C8414" s="171"/>
      <c r="D8414" s="33"/>
      <c r="E8414" s="33"/>
      <c r="F8414" s="33"/>
      <c r="G8414" s="33"/>
      <c r="H8414" s="33"/>
      <c r="I8414" s="171"/>
      <c r="J8414" s="33"/>
      <c r="K8414" s="33"/>
    </row>
    <row r="8415" spans="2:11" x14ac:dyDescent="0.2">
      <c r="B8415" s="33"/>
      <c r="C8415" s="171"/>
      <c r="D8415" s="33"/>
      <c r="E8415" s="33"/>
      <c r="F8415" s="33"/>
      <c r="G8415" s="33"/>
      <c r="H8415" s="33"/>
      <c r="I8415" s="171"/>
      <c r="J8415" s="33"/>
      <c r="K8415" s="33"/>
    </row>
    <row r="8416" spans="2:11" x14ac:dyDescent="0.2">
      <c r="B8416" s="33"/>
      <c r="C8416" s="171"/>
      <c r="D8416" s="33"/>
      <c r="E8416" s="33"/>
      <c r="F8416" s="33"/>
      <c r="G8416" s="33"/>
      <c r="H8416" s="33"/>
      <c r="I8416" s="171"/>
      <c r="J8416" s="33"/>
      <c r="K8416" s="33"/>
    </row>
    <row r="8417" spans="2:11" x14ac:dyDescent="0.2">
      <c r="B8417" s="33"/>
      <c r="C8417" s="171"/>
      <c r="D8417" s="33"/>
      <c r="E8417" s="33"/>
      <c r="F8417" s="33"/>
      <c r="G8417" s="33"/>
      <c r="H8417" s="33"/>
      <c r="I8417" s="171"/>
      <c r="J8417" s="33"/>
      <c r="K8417" s="33"/>
    </row>
    <row r="8418" spans="2:11" x14ac:dyDescent="0.2">
      <c r="B8418" s="33"/>
      <c r="C8418" s="171"/>
      <c r="D8418" s="33"/>
      <c r="E8418" s="33"/>
      <c r="F8418" s="33"/>
      <c r="G8418" s="33"/>
      <c r="H8418" s="33"/>
      <c r="I8418" s="171"/>
      <c r="J8418" s="33"/>
      <c r="K8418" s="33"/>
    </row>
    <row r="8419" spans="2:11" x14ac:dyDescent="0.2">
      <c r="B8419" s="33"/>
      <c r="C8419" s="171"/>
      <c r="D8419" s="33"/>
      <c r="E8419" s="33"/>
      <c r="F8419" s="33"/>
      <c r="G8419" s="33"/>
      <c r="H8419" s="33"/>
      <c r="I8419" s="171"/>
      <c r="J8419" s="33"/>
      <c r="K8419" s="33"/>
    </row>
    <row r="8420" spans="2:11" x14ac:dyDescent="0.2">
      <c r="B8420" s="33"/>
      <c r="C8420" s="171"/>
      <c r="D8420" s="33"/>
      <c r="E8420" s="33"/>
      <c r="F8420" s="33"/>
      <c r="G8420" s="33"/>
      <c r="H8420" s="33"/>
      <c r="I8420" s="171"/>
      <c r="J8420" s="33"/>
      <c r="K8420" s="33"/>
    </row>
    <row r="8421" spans="2:11" x14ac:dyDescent="0.2">
      <c r="B8421" s="33"/>
      <c r="C8421" s="171"/>
      <c r="D8421" s="33"/>
      <c r="E8421" s="33"/>
      <c r="F8421" s="33"/>
      <c r="G8421" s="33"/>
      <c r="H8421" s="33"/>
      <c r="I8421" s="171"/>
      <c r="J8421" s="33"/>
      <c r="K8421" s="33"/>
    </row>
    <row r="8422" spans="2:11" x14ac:dyDescent="0.2">
      <c r="B8422" s="33"/>
      <c r="C8422" s="171"/>
      <c r="D8422" s="33"/>
      <c r="E8422" s="33"/>
      <c r="F8422" s="33"/>
      <c r="G8422" s="33"/>
      <c r="H8422" s="33"/>
      <c r="I8422" s="171"/>
      <c r="J8422" s="33"/>
      <c r="K8422" s="33"/>
    </row>
    <row r="8423" spans="2:11" x14ac:dyDescent="0.2">
      <c r="B8423" s="33"/>
      <c r="C8423" s="171"/>
      <c r="D8423" s="33"/>
      <c r="E8423" s="33"/>
      <c r="F8423" s="33"/>
      <c r="G8423" s="33"/>
      <c r="H8423" s="33"/>
      <c r="I8423" s="171"/>
      <c r="J8423" s="33"/>
      <c r="K8423" s="33"/>
    </row>
    <row r="8424" spans="2:11" x14ac:dyDescent="0.2">
      <c r="B8424" s="33"/>
      <c r="C8424" s="171"/>
      <c r="D8424" s="33"/>
      <c r="E8424" s="33"/>
      <c r="F8424" s="33"/>
      <c r="G8424" s="33"/>
      <c r="H8424" s="33"/>
      <c r="I8424" s="171"/>
      <c r="J8424" s="33"/>
      <c r="K8424" s="33"/>
    </row>
    <row r="8425" spans="2:11" x14ac:dyDescent="0.2">
      <c r="B8425" s="33"/>
      <c r="C8425" s="171"/>
      <c r="D8425" s="33"/>
      <c r="E8425" s="33"/>
      <c r="F8425" s="33"/>
      <c r="G8425" s="33"/>
      <c r="H8425" s="33"/>
      <c r="I8425" s="171"/>
      <c r="J8425" s="33"/>
      <c r="K8425" s="33"/>
    </row>
    <row r="8426" spans="2:11" x14ac:dyDescent="0.2">
      <c r="B8426" s="33"/>
      <c r="C8426" s="171"/>
      <c r="D8426" s="33"/>
      <c r="E8426" s="33"/>
      <c r="F8426" s="33"/>
      <c r="G8426" s="33"/>
      <c r="H8426" s="33"/>
      <c r="I8426" s="171"/>
      <c r="J8426" s="33"/>
      <c r="K8426" s="33"/>
    </row>
    <row r="8427" spans="2:11" x14ac:dyDescent="0.2">
      <c r="B8427" s="33"/>
      <c r="C8427" s="171"/>
      <c r="D8427" s="33"/>
      <c r="E8427" s="33"/>
      <c r="F8427" s="33"/>
      <c r="G8427" s="33"/>
      <c r="H8427" s="33"/>
      <c r="I8427" s="171"/>
      <c r="J8427" s="33"/>
      <c r="K8427" s="33"/>
    </row>
    <row r="8428" spans="2:11" x14ac:dyDescent="0.2">
      <c r="B8428" s="33"/>
      <c r="C8428" s="171"/>
      <c r="D8428" s="33"/>
      <c r="E8428" s="33"/>
      <c r="F8428" s="33"/>
      <c r="G8428" s="33"/>
      <c r="H8428" s="33"/>
      <c r="I8428" s="171"/>
      <c r="J8428" s="33"/>
      <c r="K8428" s="33"/>
    </row>
    <row r="8429" spans="2:11" x14ac:dyDescent="0.2">
      <c r="B8429" s="33"/>
      <c r="C8429" s="171"/>
      <c r="D8429" s="33"/>
      <c r="E8429" s="33"/>
      <c r="F8429" s="33"/>
      <c r="G8429" s="33"/>
      <c r="H8429" s="33"/>
      <c r="I8429" s="171"/>
      <c r="J8429" s="33"/>
      <c r="K8429" s="33"/>
    </row>
    <row r="8430" spans="2:11" x14ac:dyDescent="0.2">
      <c r="B8430" s="33"/>
      <c r="C8430" s="171"/>
      <c r="D8430" s="33"/>
      <c r="E8430" s="33"/>
      <c r="F8430" s="33"/>
      <c r="G8430" s="33"/>
      <c r="H8430" s="33"/>
      <c r="I8430" s="171"/>
      <c r="J8430" s="33"/>
      <c r="K8430" s="33"/>
    </row>
    <row r="8431" spans="2:11" x14ac:dyDescent="0.2">
      <c r="B8431" s="33"/>
      <c r="C8431" s="171"/>
      <c r="D8431" s="33"/>
      <c r="E8431" s="33"/>
      <c r="F8431" s="33"/>
      <c r="G8431" s="33"/>
      <c r="H8431" s="33"/>
      <c r="I8431" s="171"/>
      <c r="J8431" s="33"/>
      <c r="K8431" s="33"/>
    </row>
    <row r="8432" spans="2:11" x14ac:dyDescent="0.2">
      <c r="B8432" s="33"/>
      <c r="C8432" s="171"/>
      <c r="D8432" s="33"/>
      <c r="E8432" s="33"/>
      <c r="F8432" s="33"/>
      <c r="G8432" s="33"/>
      <c r="H8432" s="33"/>
      <c r="I8432" s="171"/>
      <c r="J8432" s="33"/>
      <c r="K8432" s="33"/>
    </row>
    <row r="8433" spans="2:11" x14ac:dyDescent="0.2">
      <c r="B8433" s="33"/>
      <c r="C8433" s="171"/>
      <c r="D8433" s="33"/>
      <c r="E8433" s="33"/>
      <c r="F8433" s="33"/>
      <c r="G8433" s="33"/>
      <c r="H8433" s="33"/>
      <c r="I8433" s="171"/>
      <c r="J8433" s="33"/>
      <c r="K8433" s="33"/>
    </row>
    <row r="8434" spans="2:11" x14ac:dyDescent="0.2">
      <c r="B8434" s="33"/>
      <c r="C8434" s="171"/>
      <c r="D8434" s="33"/>
      <c r="E8434" s="33"/>
      <c r="F8434" s="33"/>
      <c r="G8434" s="33"/>
      <c r="H8434" s="33"/>
      <c r="I8434" s="171"/>
      <c r="J8434" s="33"/>
      <c r="K8434" s="33"/>
    </row>
    <row r="8435" spans="2:11" x14ac:dyDescent="0.2">
      <c r="B8435" s="33"/>
      <c r="C8435" s="171"/>
      <c r="D8435" s="33"/>
      <c r="E8435" s="33"/>
      <c r="F8435" s="33"/>
      <c r="G8435" s="33"/>
      <c r="H8435" s="33"/>
      <c r="I8435" s="171"/>
      <c r="J8435" s="33"/>
      <c r="K8435" s="33"/>
    </row>
    <row r="8436" spans="2:11" x14ac:dyDescent="0.2">
      <c r="B8436" s="33"/>
      <c r="C8436" s="171"/>
      <c r="D8436" s="33"/>
      <c r="E8436" s="33"/>
      <c r="F8436" s="33"/>
      <c r="G8436" s="33"/>
      <c r="H8436" s="33"/>
      <c r="I8436" s="171"/>
      <c r="J8436" s="33"/>
      <c r="K8436" s="33"/>
    </row>
    <row r="8437" spans="2:11" x14ac:dyDescent="0.2">
      <c r="B8437" s="33"/>
      <c r="C8437" s="171"/>
      <c r="D8437" s="33"/>
      <c r="E8437" s="33"/>
      <c r="F8437" s="33"/>
      <c r="G8437" s="33"/>
      <c r="H8437" s="33"/>
      <c r="I8437" s="171"/>
      <c r="J8437" s="33"/>
      <c r="K8437" s="33"/>
    </row>
    <row r="8438" spans="2:11" x14ac:dyDescent="0.2">
      <c r="B8438" s="33"/>
      <c r="C8438" s="171"/>
      <c r="D8438" s="33"/>
      <c r="E8438" s="33"/>
      <c r="F8438" s="33"/>
      <c r="G8438" s="33"/>
      <c r="H8438" s="33"/>
      <c r="I8438" s="171"/>
      <c r="J8438" s="33"/>
      <c r="K8438" s="33"/>
    </row>
    <row r="8439" spans="2:11" x14ac:dyDescent="0.2">
      <c r="B8439" s="33"/>
      <c r="C8439" s="171"/>
      <c r="D8439" s="33"/>
      <c r="E8439" s="33"/>
      <c r="F8439" s="33"/>
      <c r="G8439" s="33"/>
      <c r="H8439" s="33"/>
      <c r="I8439" s="171"/>
      <c r="J8439" s="33"/>
      <c r="K8439" s="33"/>
    </row>
    <row r="8440" spans="2:11" x14ac:dyDescent="0.2">
      <c r="B8440" s="33"/>
      <c r="C8440" s="171"/>
      <c r="D8440" s="33"/>
      <c r="E8440" s="33"/>
      <c r="F8440" s="33"/>
      <c r="G8440" s="33"/>
      <c r="H8440" s="33"/>
      <c r="I8440" s="171"/>
      <c r="J8440" s="33"/>
      <c r="K8440" s="33"/>
    </row>
    <row r="8441" spans="2:11" x14ac:dyDescent="0.2">
      <c r="B8441" s="33"/>
      <c r="C8441" s="171"/>
      <c r="D8441" s="33"/>
      <c r="E8441" s="33"/>
      <c r="F8441" s="33"/>
      <c r="G8441" s="33"/>
      <c r="H8441" s="33"/>
      <c r="I8441" s="171"/>
      <c r="J8441" s="33"/>
      <c r="K8441" s="33"/>
    </row>
    <row r="8442" spans="2:11" x14ac:dyDescent="0.2">
      <c r="B8442" s="33"/>
      <c r="C8442" s="171"/>
      <c r="D8442" s="33"/>
      <c r="E8442" s="33"/>
      <c r="F8442" s="33"/>
      <c r="G8442" s="33"/>
      <c r="H8442" s="33"/>
      <c r="I8442" s="171"/>
      <c r="J8442" s="33"/>
      <c r="K8442" s="33"/>
    </row>
    <row r="8443" spans="2:11" x14ac:dyDescent="0.2">
      <c r="B8443" s="33"/>
      <c r="C8443" s="171"/>
      <c r="D8443" s="33"/>
      <c r="E8443" s="33"/>
      <c r="F8443" s="33"/>
      <c r="G8443" s="33"/>
      <c r="H8443" s="33"/>
      <c r="I8443" s="171"/>
      <c r="J8443" s="33"/>
      <c r="K8443" s="33"/>
    </row>
    <row r="8444" spans="2:11" x14ac:dyDescent="0.2">
      <c r="B8444" s="33"/>
      <c r="C8444" s="171"/>
      <c r="D8444" s="33"/>
      <c r="E8444" s="33"/>
      <c r="F8444" s="33"/>
      <c r="G8444" s="33"/>
      <c r="H8444" s="33"/>
      <c r="I8444" s="171"/>
      <c r="J8444" s="33"/>
      <c r="K8444" s="33"/>
    </row>
    <row r="8445" spans="2:11" x14ac:dyDescent="0.2">
      <c r="B8445" s="33"/>
      <c r="C8445" s="171"/>
      <c r="D8445" s="33"/>
      <c r="E8445" s="33"/>
      <c r="F8445" s="33"/>
      <c r="G8445" s="33"/>
      <c r="H8445" s="33"/>
      <c r="I8445" s="171"/>
      <c r="J8445" s="33"/>
      <c r="K8445" s="33"/>
    </row>
    <row r="8446" spans="2:11" x14ac:dyDescent="0.2">
      <c r="B8446" s="33"/>
      <c r="C8446" s="171"/>
      <c r="D8446" s="33"/>
      <c r="E8446" s="33"/>
      <c r="F8446" s="33"/>
      <c r="G8446" s="33"/>
      <c r="H8446" s="33"/>
      <c r="I8446" s="171"/>
      <c r="J8446" s="33"/>
      <c r="K8446" s="33"/>
    </row>
    <row r="8447" spans="2:11" x14ac:dyDescent="0.2">
      <c r="B8447" s="33"/>
      <c r="C8447" s="171"/>
      <c r="D8447" s="33"/>
      <c r="E8447" s="33"/>
      <c r="F8447" s="33"/>
      <c r="G8447" s="33"/>
      <c r="H8447" s="33"/>
      <c r="I8447" s="171"/>
      <c r="J8447" s="33"/>
      <c r="K8447" s="33"/>
    </row>
    <row r="8448" spans="2:11" x14ac:dyDescent="0.2">
      <c r="B8448" s="33"/>
      <c r="C8448" s="171"/>
      <c r="D8448" s="33"/>
      <c r="E8448" s="33"/>
      <c r="F8448" s="33"/>
      <c r="G8448" s="33"/>
      <c r="H8448" s="33"/>
      <c r="I8448" s="171"/>
      <c r="J8448" s="33"/>
      <c r="K8448" s="33"/>
    </row>
    <row r="8449" spans="2:11" x14ac:dyDescent="0.2">
      <c r="B8449" s="33"/>
      <c r="C8449" s="171"/>
      <c r="D8449" s="33"/>
      <c r="E8449" s="33"/>
      <c r="F8449" s="33"/>
      <c r="G8449" s="33"/>
      <c r="H8449" s="33"/>
      <c r="I8449" s="171"/>
      <c r="J8449" s="33"/>
      <c r="K8449" s="33"/>
    </row>
    <row r="8450" spans="2:11" x14ac:dyDescent="0.2">
      <c r="B8450" s="33"/>
      <c r="C8450" s="171"/>
      <c r="D8450" s="33"/>
      <c r="E8450" s="33"/>
      <c r="F8450" s="33"/>
      <c r="G8450" s="33"/>
      <c r="H8450" s="33"/>
      <c r="I8450" s="171"/>
      <c r="J8450" s="33"/>
      <c r="K8450" s="33"/>
    </row>
    <row r="8451" spans="2:11" x14ac:dyDescent="0.2">
      <c r="B8451" s="33"/>
      <c r="C8451" s="171"/>
      <c r="D8451" s="33"/>
      <c r="E8451" s="33"/>
      <c r="F8451" s="33"/>
      <c r="G8451" s="33"/>
      <c r="H8451" s="33"/>
      <c r="I8451" s="171"/>
      <c r="J8451" s="33"/>
      <c r="K8451" s="33"/>
    </row>
    <row r="8452" spans="2:11" x14ac:dyDescent="0.2">
      <c r="B8452" s="33"/>
      <c r="C8452" s="171"/>
      <c r="D8452" s="33"/>
      <c r="E8452" s="33"/>
      <c r="F8452" s="33"/>
      <c r="G8452" s="33"/>
      <c r="H8452" s="33"/>
      <c r="I8452" s="171"/>
      <c r="J8452" s="33"/>
      <c r="K8452" s="33"/>
    </row>
    <row r="8453" spans="2:11" x14ac:dyDescent="0.2">
      <c r="B8453" s="33"/>
      <c r="C8453" s="171"/>
      <c r="D8453" s="33"/>
      <c r="E8453" s="33"/>
      <c r="F8453" s="33"/>
      <c r="G8453" s="33"/>
      <c r="H8453" s="33"/>
      <c r="I8453" s="171"/>
      <c r="J8453" s="33"/>
      <c r="K8453" s="33"/>
    </row>
    <row r="8454" spans="2:11" x14ac:dyDescent="0.2">
      <c r="B8454" s="33"/>
      <c r="C8454" s="171"/>
      <c r="D8454" s="33"/>
      <c r="E8454" s="33"/>
      <c r="F8454" s="33"/>
      <c r="G8454" s="33"/>
      <c r="H8454" s="33"/>
      <c r="I8454" s="171"/>
      <c r="J8454" s="33"/>
      <c r="K8454" s="33"/>
    </row>
    <row r="8455" spans="2:11" x14ac:dyDescent="0.2">
      <c r="B8455" s="33"/>
      <c r="C8455" s="171"/>
      <c r="D8455" s="33"/>
      <c r="E8455" s="33"/>
      <c r="F8455" s="33"/>
      <c r="G8455" s="33"/>
      <c r="H8455" s="33"/>
      <c r="I8455" s="171"/>
      <c r="J8455" s="33"/>
      <c r="K8455" s="33"/>
    </row>
    <row r="8456" spans="2:11" x14ac:dyDescent="0.2">
      <c r="B8456" s="33"/>
      <c r="C8456" s="171"/>
      <c r="D8456" s="33"/>
      <c r="E8456" s="33"/>
      <c r="F8456" s="33"/>
      <c r="G8456" s="33"/>
      <c r="H8456" s="33"/>
      <c r="I8456" s="171"/>
      <c r="J8456" s="33"/>
      <c r="K8456" s="33"/>
    </row>
    <row r="8457" spans="2:11" x14ac:dyDescent="0.2">
      <c r="B8457" s="33"/>
      <c r="C8457" s="171"/>
      <c r="D8457" s="33"/>
      <c r="E8457" s="33"/>
      <c r="F8457" s="33"/>
      <c r="G8457" s="33"/>
      <c r="H8457" s="33"/>
      <c r="I8457" s="171"/>
      <c r="J8457" s="33"/>
      <c r="K8457" s="33"/>
    </row>
    <row r="8458" spans="2:11" x14ac:dyDescent="0.2">
      <c r="B8458" s="33"/>
      <c r="C8458" s="171"/>
      <c r="D8458" s="33"/>
      <c r="E8458" s="33"/>
      <c r="F8458" s="33"/>
      <c r="G8458" s="33"/>
      <c r="H8458" s="33"/>
      <c r="I8458" s="171"/>
      <c r="J8458" s="33"/>
      <c r="K8458" s="33"/>
    </row>
    <row r="8459" spans="2:11" x14ac:dyDescent="0.2">
      <c r="B8459" s="33"/>
      <c r="C8459" s="171"/>
      <c r="D8459" s="33"/>
      <c r="E8459" s="33"/>
      <c r="F8459" s="33"/>
      <c r="G8459" s="33"/>
      <c r="H8459" s="33"/>
      <c r="I8459" s="171"/>
      <c r="J8459" s="33"/>
      <c r="K8459" s="33"/>
    </row>
    <row r="8460" spans="2:11" x14ac:dyDescent="0.2">
      <c r="B8460" s="33"/>
      <c r="C8460" s="171"/>
      <c r="D8460" s="33"/>
      <c r="E8460" s="33"/>
      <c r="F8460" s="33"/>
      <c r="G8460" s="33"/>
      <c r="H8460" s="33"/>
      <c r="I8460" s="171"/>
      <c r="J8460" s="33"/>
      <c r="K8460" s="33"/>
    </row>
    <row r="8461" spans="2:11" x14ac:dyDescent="0.2">
      <c r="B8461" s="33"/>
      <c r="C8461" s="171"/>
      <c r="D8461" s="33"/>
      <c r="E8461" s="33"/>
      <c r="F8461" s="33"/>
      <c r="G8461" s="33"/>
      <c r="H8461" s="33"/>
      <c r="I8461" s="171"/>
      <c r="J8461" s="33"/>
      <c r="K8461" s="33"/>
    </row>
    <row r="8462" spans="2:11" x14ac:dyDescent="0.2">
      <c r="B8462" s="33"/>
      <c r="C8462" s="171"/>
      <c r="D8462" s="33"/>
      <c r="E8462" s="33"/>
      <c r="F8462" s="33"/>
      <c r="G8462" s="33"/>
      <c r="H8462" s="33"/>
      <c r="I8462" s="171"/>
      <c r="J8462" s="33"/>
      <c r="K8462" s="33"/>
    </row>
    <row r="8463" spans="2:11" x14ac:dyDescent="0.2">
      <c r="B8463" s="33"/>
      <c r="C8463" s="171"/>
      <c r="D8463" s="33"/>
      <c r="E8463" s="33"/>
      <c r="F8463" s="33"/>
      <c r="G8463" s="33"/>
      <c r="H8463" s="33"/>
      <c r="I8463" s="171"/>
      <c r="J8463" s="33"/>
      <c r="K8463" s="33"/>
    </row>
    <row r="8464" spans="2:11" x14ac:dyDescent="0.2">
      <c r="B8464" s="33"/>
      <c r="C8464" s="171"/>
      <c r="D8464" s="33"/>
      <c r="E8464" s="33"/>
      <c r="F8464" s="33"/>
      <c r="G8464" s="33"/>
      <c r="H8464" s="33"/>
      <c r="I8464" s="171"/>
      <c r="J8464" s="33"/>
      <c r="K8464" s="33"/>
    </row>
    <row r="8465" spans="2:11" x14ac:dyDescent="0.2">
      <c r="B8465" s="33"/>
      <c r="C8465" s="171"/>
      <c r="D8465" s="33"/>
      <c r="E8465" s="33"/>
      <c r="F8465" s="33"/>
      <c r="G8465" s="33"/>
      <c r="H8465" s="33"/>
      <c r="I8465" s="171"/>
      <c r="J8465" s="33"/>
      <c r="K8465" s="33"/>
    </row>
    <row r="8466" spans="2:11" x14ac:dyDescent="0.2">
      <c r="B8466" s="33"/>
      <c r="C8466" s="171"/>
      <c r="D8466" s="33"/>
      <c r="E8466" s="33"/>
      <c r="F8466" s="33"/>
      <c r="G8466" s="33"/>
      <c r="H8466" s="33"/>
      <c r="I8466" s="171"/>
      <c r="J8466" s="33"/>
      <c r="K8466" s="33"/>
    </row>
    <row r="8467" spans="2:11" x14ac:dyDescent="0.2">
      <c r="B8467" s="33"/>
      <c r="C8467" s="171"/>
      <c r="D8467" s="33"/>
      <c r="E8467" s="33"/>
      <c r="F8467" s="33"/>
      <c r="G8467" s="33"/>
      <c r="H8467" s="33"/>
      <c r="I8467" s="171"/>
      <c r="J8467" s="33"/>
      <c r="K8467" s="33"/>
    </row>
    <row r="8468" spans="2:11" x14ac:dyDescent="0.2">
      <c r="B8468" s="33"/>
      <c r="C8468" s="171"/>
      <c r="D8468" s="33"/>
      <c r="E8468" s="33"/>
      <c r="F8468" s="33"/>
      <c r="G8468" s="33"/>
      <c r="H8468" s="33"/>
      <c r="I8468" s="171"/>
      <c r="J8468" s="33"/>
      <c r="K8468" s="33"/>
    </row>
    <row r="8469" spans="2:11" x14ac:dyDescent="0.2">
      <c r="B8469" s="33"/>
      <c r="C8469" s="171"/>
      <c r="D8469" s="33"/>
      <c r="E8469" s="33"/>
      <c r="F8469" s="33"/>
      <c r="G8469" s="33"/>
      <c r="H8469" s="33"/>
      <c r="I8469" s="171"/>
      <c r="J8469" s="33"/>
      <c r="K8469" s="33"/>
    </row>
    <row r="8470" spans="2:11" x14ac:dyDescent="0.2">
      <c r="B8470" s="33"/>
      <c r="C8470" s="171"/>
      <c r="D8470" s="33"/>
      <c r="E8470" s="33"/>
      <c r="F8470" s="33"/>
      <c r="G8470" s="33"/>
      <c r="H8470" s="33"/>
      <c r="I8470" s="171"/>
      <c r="J8470" s="33"/>
      <c r="K8470" s="33"/>
    </row>
    <row r="8471" spans="2:11" x14ac:dyDescent="0.2">
      <c r="B8471" s="33"/>
      <c r="C8471" s="171"/>
      <c r="D8471" s="33"/>
      <c r="E8471" s="33"/>
      <c r="F8471" s="33"/>
      <c r="G8471" s="33"/>
      <c r="H8471" s="33"/>
      <c r="I8471" s="171"/>
      <c r="J8471" s="33"/>
      <c r="K8471" s="33"/>
    </row>
    <row r="8472" spans="2:11" x14ac:dyDescent="0.2">
      <c r="B8472" s="33"/>
      <c r="C8472" s="171"/>
      <c r="D8472" s="33"/>
      <c r="E8472" s="33"/>
      <c r="F8472" s="33"/>
      <c r="G8472" s="33"/>
      <c r="H8472" s="33"/>
      <c r="I8472" s="171"/>
      <c r="J8472" s="33"/>
      <c r="K8472" s="33"/>
    </row>
    <row r="8473" spans="2:11" x14ac:dyDescent="0.2">
      <c r="B8473" s="33"/>
      <c r="C8473" s="171"/>
      <c r="D8473" s="33"/>
      <c r="E8473" s="33"/>
      <c r="F8473" s="33"/>
      <c r="G8473" s="33"/>
      <c r="H8473" s="33"/>
      <c r="I8473" s="171"/>
      <c r="J8473" s="33"/>
      <c r="K8473" s="33"/>
    </row>
    <row r="8474" spans="2:11" x14ac:dyDescent="0.2">
      <c r="B8474" s="33"/>
      <c r="C8474" s="171"/>
      <c r="D8474" s="33"/>
      <c r="E8474" s="33"/>
      <c r="F8474" s="33"/>
      <c r="G8474" s="33"/>
      <c r="H8474" s="33"/>
      <c r="I8474" s="171"/>
      <c r="J8474" s="33"/>
      <c r="K8474" s="33"/>
    </row>
    <row r="8475" spans="2:11" x14ac:dyDescent="0.2">
      <c r="B8475" s="33"/>
      <c r="C8475" s="171"/>
      <c r="D8475" s="33"/>
      <c r="E8475" s="33"/>
      <c r="F8475" s="33"/>
      <c r="G8475" s="33"/>
      <c r="H8475" s="33"/>
      <c r="I8475" s="171"/>
      <c r="J8475" s="33"/>
      <c r="K8475" s="33"/>
    </row>
    <row r="8476" spans="2:11" x14ac:dyDescent="0.2">
      <c r="B8476" s="33"/>
      <c r="C8476" s="171"/>
      <c r="D8476" s="33"/>
      <c r="E8476" s="33"/>
      <c r="F8476" s="33"/>
      <c r="G8476" s="33"/>
      <c r="H8476" s="33"/>
      <c r="I8476" s="171"/>
      <c r="J8476" s="33"/>
      <c r="K8476" s="33"/>
    </row>
    <row r="8477" spans="2:11" x14ac:dyDescent="0.2">
      <c r="B8477" s="33"/>
      <c r="C8477" s="171"/>
      <c r="D8477" s="33"/>
      <c r="E8477" s="33"/>
      <c r="F8477" s="33"/>
      <c r="G8477" s="33"/>
      <c r="H8477" s="33"/>
      <c r="I8477" s="171"/>
      <c r="J8477" s="33"/>
      <c r="K8477" s="33"/>
    </row>
    <row r="8478" spans="2:11" x14ac:dyDescent="0.2">
      <c r="B8478" s="33"/>
      <c r="C8478" s="171"/>
      <c r="D8478" s="33"/>
      <c r="E8478" s="33"/>
      <c r="F8478" s="33"/>
      <c r="G8478" s="33"/>
      <c r="H8478" s="33"/>
      <c r="I8478" s="171"/>
      <c r="J8478" s="33"/>
      <c r="K8478" s="33"/>
    </row>
    <row r="8479" spans="2:11" x14ac:dyDescent="0.2">
      <c r="B8479" s="33"/>
      <c r="C8479" s="171"/>
      <c r="D8479" s="33"/>
      <c r="E8479" s="33"/>
      <c r="F8479" s="33"/>
      <c r="G8479" s="33"/>
      <c r="H8479" s="33"/>
      <c r="I8479" s="171"/>
      <c r="J8479" s="33"/>
      <c r="K8479" s="33"/>
    </row>
    <row r="8480" spans="2:11" x14ac:dyDescent="0.2">
      <c r="B8480" s="33"/>
      <c r="C8480" s="171"/>
      <c r="D8480" s="33"/>
      <c r="E8480" s="33"/>
      <c r="F8480" s="33"/>
      <c r="G8480" s="33"/>
      <c r="H8480" s="33"/>
      <c r="I8480" s="171"/>
      <c r="J8480" s="33"/>
      <c r="K8480" s="33"/>
    </row>
    <row r="8481" spans="2:11" x14ac:dyDescent="0.2">
      <c r="B8481" s="33"/>
      <c r="C8481" s="171"/>
      <c r="D8481" s="33"/>
      <c r="E8481" s="33"/>
      <c r="F8481" s="33"/>
      <c r="G8481" s="33"/>
      <c r="H8481" s="33"/>
      <c r="I8481" s="171"/>
      <c r="J8481" s="33"/>
      <c r="K8481" s="33"/>
    </row>
    <row r="8482" spans="2:11" x14ac:dyDescent="0.2">
      <c r="B8482" s="33"/>
      <c r="C8482" s="171"/>
      <c r="D8482" s="33"/>
      <c r="E8482" s="33"/>
      <c r="F8482" s="33"/>
      <c r="G8482" s="33"/>
      <c r="H8482" s="33"/>
      <c r="I8482" s="171"/>
      <c r="J8482" s="33"/>
      <c r="K8482" s="33"/>
    </row>
    <row r="8483" spans="2:11" x14ac:dyDescent="0.2">
      <c r="B8483" s="33"/>
      <c r="C8483" s="171"/>
      <c r="D8483" s="33"/>
      <c r="E8483" s="33"/>
      <c r="F8483" s="33"/>
      <c r="G8483" s="33"/>
      <c r="H8483" s="33"/>
      <c r="I8483" s="171"/>
      <c r="J8483" s="33"/>
      <c r="K8483" s="33"/>
    </row>
    <row r="8484" spans="2:11" x14ac:dyDescent="0.2">
      <c r="B8484" s="33"/>
      <c r="C8484" s="171"/>
      <c r="D8484" s="33"/>
      <c r="E8484" s="33"/>
      <c r="F8484" s="33"/>
      <c r="G8484" s="33"/>
      <c r="H8484" s="33"/>
      <c r="I8484" s="171"/>
      <c r="J8484" s="33"/>
      <c r="K8484" s="33"/>
    </row>
    <row r="8485" spans="2:11" x14ac:dyDescent="0.2">
      <c r="B8485" s="33"/>
      <c r="C8485" s="171"/>
      <c r="D8485" s="33"/>
      <c r="E8485" s="33"/>
      <c r="F8485" s="33"/>
      <c r="G8485" s="33"/>
      <c r="H8485" s="33"/>
      <c r="I8485" s="171"/>
      <c r="J8485" s="33"/>
      <c r="K8485" s="33"/>
    </row>
    <row r="8486" spans="2:11" x14ac:dyDescent="0.2">
      <c r="B8486" s="33"/>
      <c r="C8486" s="171"/>
      <c r="D8486" s="33"/>
      <c r="E8486" s="33"/>
      <c r="F8486" s="33"/>
      <c r="G8486" s="33"/>
      <c r="H8486" s="33"/>
      <c r="I8486" s="171"/>
      <c r="J8486" s="33"/>
      <c r="K8486" s="33"/>
    </row>
    <row r="8487" spans="2:11" x14ac:dyDescent="0.2">
      <c r="B8487" s="33"/>
      <c r="C8487" s="171"/>
      <c r="D8487" s="33"/>
      <c r="E8487" s="33"/>
      <c r="F8487" s="33"/>
      <c r="G8487" s="33"/>
      <c r="H8487" s="33"/>
      <c r="I8487" s="171"/>
      <c r="J8487" s="33"/>
      <c r="K8487" s="33"/>
    </row>
    <row r="8488" spans="2:11" x14ac:dyDescent="0.2">
      <c r="B8488" s="33"/>
      <c r="C8488" s="171"/>
      <c r="D8488" s="33"/>
      <c r="E8488" s="33"/>
      <c r="F8488" s="33"/>
      <c r="G8488" s="33"/>
      <c r="H8488" s="33"/>
      <c r="I8488" s="171"/>
      <c r="J8488" s="33"/>
      <c r="K8488" s="33"/>
    </row>
    <row r="8489" spans="2:11" x14ac:dyDescent="0.2">
      <c r="B8489" s="33"/>
      <c r="C8489" s="171"/>
      <c r="D8489" s="33"/>
      <c r="E8489" s="33"/>
      <c r="F8489" s="33"/>
      <c r="G8489" s="33"/>
      <c r="H8489" s="33"/>
      <c r="I8489" s="171"/>
      <c r="J8489" s="33"/>
      <c r="K8489" s="33"/>
    </row>
    <row r="8490" spans="2:11" x14ac:dyDescent="0.2">
      <c r="B8490" s="33"/>
      <c r="C8490" s="171"/>
      <c r="D8490" s="33"/>
      <c r="E8490" s="33"/>
      <c r="F8490" s="33"/>
      <c r="G8490" s="33"/>
      <c r="H8490" s="33"/>
      <c r="I8490" s="171"/>
      <c r="J8490" s="33"/>
      <c r="K8490" s="33"/>
    </row>
    <row r="8491" spans="2:11" x14ac:dyDescent="0.2">
      <c r="B8491" s="33"/>
      <c r="C8491" s="171"/>
      <c r="D8491" s="33"/>
      <c r="E8491" s="33"/>
      <c r="F8491" s="33"/>
      <c r="G8491" s="33"/>
      <c r="H8491" s="33"/>
      <c r="I8491" s="171"/>
      <c r="J8491" s="33"/>
      <c r="K8491" s="33"/>
    </row>
    <row r="8492" spans="2:11" x14ac:dyDescent="0.2">
      <c r="B8492" s="33"/>
      <c r="C8492" s="171"/>
      <c r="D8492" s="33"/>
      <c r="E8492" s="33"/>
      <c r="F8492" s="33"/>
      <c r="G8492" s="33"/>
      <c r="H8492" s="33"/>
      <c r="I8492" s="171"/>
      <c r="J8492" s="33"/>
      <c r="K8492" s="33"/>
    </row>
    <row r="8493" spans="2:11" x14ac:dyDescent="0.2">
      <c r="B8493" s="33"/>
      <c r="C8493" s="171"/>
      <c r="D8493" s="33"/>
      <c r="E8493" s="33"/>
      <c r="F8493" s="33"/>
      <c r="G8493" s="33"/>
      <c r="H8493" s="33"/>
      <c r="I8493" s="171"/>
      <c r="J8493" s="33"/>
      <c r="K8493" s="33"/>
    </row>
    <row r="8494" spans="2:11" x14ac:dyDescent="0.2">
      <c r="B8494" s="33"/>
      <c r="C8494" s="171"/>
      <c r="D8494" s="33"/>
      <c r="E8494" s="33"/>
      <c r="F8494" s="33"/>
      <c r="G8494" s="33"/>
      <c r="H8494" s="33"/>
      <c r="I8494" s="171"/>
      <c r="J8494" s="33"/>
      <c r="K8494" s="33"/>
    </row>
    <row r="8495" spans="2:11" x14ac:dyDescent="0.2">
      <c r="B8495" s="33"/>
      <c r="C8495" s="171"/>
      <c r="D8495" s="33"/>
      <c r="E8495" s="33"/>
      <c r="F8495" s="33"/>
      <c r="G8495" s="33"/>
      <c r="H8495" s="33"/>
      <c r="I8495" s="171"/>
      <c r="J8495" s="33"/>
      <c r="K8495" s="33"/>
    </row>
    <row r="8496" spans="2:11" x14ac:dyDescent="0.2">
      <c r="B8496" s="33"/>
      <c r="C8496" s="171"/>
      <c r="D8496" s="33"/>
      <c r="E8496" s="33"/>
      <c r="F8496" s="33"/>
      <c r="G8496" s="33"/>
      <c r="H8496" s="33"/>
      <c r="I8496" s="171"/>
      <c r="J8496" s="33"/>
      <c r="K8496" s="33"/>
    </row>
    <row r="8497" spans="2:11" x14ac:dyDescent="0.2">
      <c r="B8497" s="33"/>
      <c r="C8497" s="171"/>
      <c r="D8497" s="33"/>
      <c r="E8497" s="33"/>
      <c r="F8497" s="33"/>
      <c r="G8497" s="33"/>
      <c r="H8497" s="33"/>
      <c r="I8497" s="171"/>
      <c r="J8497" s="33"/>
      <c r="K8497" s="33"/>
    </row>
    <row r="8498" spans="2:11" x14ac:dyDescent="0.2">
      <c r="B8498" s="33"/>
      <c r="C8498" s="171"/>
      <c r="D8498" s="33"/>
      <c r="E8498" s="33"/>
      <c r="F8498" s="33"/>
      <c r="G8498" s="33"/>
      <c r="H8498" s="33"/>
      <c r="I8498" s="171"/>
      <c r="J8498" s="33"/>
      <c r="K8498" s="33"/>
    </row>
    <row r="8499" spans="2:11" x14ac:dyDescent="0.2">
      <c r="B8499" s="33"/>
      <c r="C8499" s="171"/>
      <c r="D8499" s="33"/>
      <c r="E8499" s="33"/>
      <c r="F8499" s="33"/>
      <c r="G8499" s="33"/>
      <c r="H8499" s="33"/>
      <c r="I8499" s="171"/>
      <c r="J8499" s="33"/>
      <c r="K8499" s="33"/>
    </row>
    <row r="8500" spans="2:11" x14ac:dyDescent="0.2">
      <c r="B8500" s="33"/>
      <c r="C8500" s="171"/>
      <c r="D8500" s="33"/>
      <c r="E8500" s="33"/>
      <c r="F8500" s="33"/>
      <c r="G8500" s="33"/>
      <c r="H8500" s="33"/>
      <c r="I8500" s="171"/>
      <c r="J8500" s="33"/>
      <c r="K8500" s="33"/>
    </row>
    <row r="8501" spans="2:11" x14ac:dyDescent="0.2">
      <c r="B8501" s="33"/>
      <c r="C8501" s="171"/>
      <c r="D8501" s="33"/>
      <c r="E8501" s="33"/>
      <c r="F8501" s="33"/>
      <c r="G8501" s="33"/>
      <c r="H8501" s="33"/>
      <c r="I8501" s="171"/>
      <c r="J8501" s="33"/>
      <c r="K8501" s="33"/>
    </row>
    <row r="8502" spans="2:11" x14ac:dyDescent="0.2">
      <c r="B8502" s="33"/>
      <c r="C8502" s="171"/>
      <c r="D8502" s="33"/>
      <c r="E8502" s="33"/>
      <c r="F8502" s="33"/>
      <c r="G8502" s="33"/>
      <c r="H8502" s="33"/>
      <c r="I8502" s="171"/>
      <c r="J8502" s="33"/>
      <c r="K8502" s="33"/>
    </row>
    <row r="8503" spans="2:11" x14ac:dyDescent="0.2">
      <c r="B8503" s="33"/>
      <c r="C8503" s="171"/>
      <c r="D8503" s="33"/>
      <c r="E8503" s="33"/>
      <c r="F8503" s="33"/>
      <c r="G8503" s="33"/>
      <c r="H8503" s="33"/>
      <c r="I8503" s="171"/>
      <c r="J8503" s="33"/>
      <c r="K8503" s="33"/>
    </row>
    <row r="8504" spans="2:11" x14ac:dyDescent="0.2">
      <c r="B8504" s="33"/>
      <c r="C8504" s="171"/>
      <c r="D8504" s="33"/>
      <c r="E8504" s="33"/>
      <c r="F8504" s="33"/>
      <c r="G8504" s="33"/>
      <c r="H8504" s="33"/>
      <c r="I8504" s="171"/>
      <c r="J8504" s="33"/>
      <c r="K8504" s="33"/>
    </row>
    <row r="8505" spans="2:11" x14ac:dyDescent="0.2">
      <c r="B8505" s="33"/>
      <c r="C8505" s="171"/>
      <c r="D8505" s="33"/>
      <c r="E8505" s="33"/>
      <c r="F8505" s="33"/>
      <c r="G8505" s="33"/>
      <c r="H8505" s="33"/>
      <c r="I8505" s="171"/>
      <c r="J8505" s="33"/>
      <c r="K8505" s="33"/>
    </row>
    <row r="8506" spans="2:11" x14ac:dyDescent="0.2">
      <c r="B8506" s="33"/>
      <c r="C8506" s="171"/>
      <c r="D8506" s="33"/>
      <c r="E8506" s="33"/>
      <c r="F8506" s="33"/>
      <c r="G8506" s="33"/>
      <c r="H8506" s="33"/>
      <c r="I8506" s="171"/>
      <c r="J8506" s="33"/>
      <c r="K8506" s="33"/>
    </row>
    <row r="8507" spans="2:11" x14ac:dyDescent="0.2">
      <c r="B8507" s="33"/>
      <c r="C8507" s="171"/>
      <c r="D8507" s="33"/>
      <c r="E8507" s="33"/>
      <c r="F8507" s="33"/>
      <c r="G8507" s="33"/>
      <c r="H8507" s="33"/>
      <c r="I8507" s="171"/>
      <c r="J8507" s="33"/>
      <c r="K8507" s="33"/>
    </row>
    <row r="8508" spans="2:11" x14ac:dyDescent="0.2">
      <c r="B8508" s="33"/>
      <c r="C8508" s="171"/>
      <c r="D8508" s="33"/>
      <c r="E8508" s="33"/>
      <c r="F8508" s="33"/>
      <c r="G8508" s="33"/>
      <c r="H8508" s="33"/>
      <c r="I8508" s="171"/>
      <c r="J8508" s="33"/>
      <c r="K8508" s="33"/>
    </row>
    <row r="8509" spans="2:11" x14ac:dyDescent="0.2">
      <c r="B8509" s="33"/>
      <c r="C8509" s="171"/>
      <c r="D8509" s="33"/>
      <c r="E8509" s="33"/>
      <c r="F8509" s="33"/>
      <c r="G8509" s="33"/>
      <c r="H8509" s="33"/>
      <c r="I8509" s="171"/>
      <c r="J8509" s="33"/>
      <c r="K8509" s="33"/>
    </row>
    <row r="8510" spans="2:11" x14ac:dyDescent="0.2">
      <c r="B8510" s="33"/>
      <c r="C8510" s="171"/>
      <c r="D8510" s="33"/>
      <c r="E8510" s="33"/>
      <c r="F8510" s="33"/>
      <c r="G8510" s="33"/>
      <c r="H8510" s="33"/>
      <c r="I8510" s="171"/>
      <c r="J8510" s="33"/>
      <c r="K8510" s="33"/>
    </row>
    <row r="8511" spans="2:11" x14ac:dyDescent="0.2">
      <c r="B8511" s="33"/>
      <c r="C8511" s="171"/>
      <c r="D8511" s="33"/>
      <c r="E8511" s="33"/>
      <c r="F8511" s="33"/>
      <c r="G8511" s="33"/>
      <c r="H8511" s="33"/>
      <c r="I8511" s="171"/>
      <c r="J8511" s="33"/>
      <c r="K8511" s="33"/>
    </row>
    <row r="8512" spans="2:11" x14ac:dyDescent="0.2">
      <c r="B8512" s="33"/>
      <c r="C8512" s="171"/>
      <c r="D8512" s="33"/>
      <c r="E8512" s="33"/>
      <c r="F8512" s="33"/>
      <c r="G8512" s="33"/>
      <c r="H8512" s="33"/>
      <c r="I8512" s="171"/>
      <c r="J8512" s="33"/>
      <c r="K8512" s="33"/>
    </row>
    <row r="8513" spans="2:11" x14ac:dyDescent="0.2">
      <c r="B8513" s="33"/>
      <c r="C8513" s="171"/>
      <c r="D8513" s="33"/>
      <c r="E8513" s="33"/>
      <c r="F8513" s="33"/>
      <c r="G8513" s="33"/>
      <c r="H8513" s="33"/>
      <c r="I8513" s="171"/>
      <c r="J8513" s="33"/>
      <c r="K8513" s="33"/>
    </row>
    <row r="8514" spans="2:11" x14ac:dyDescent="0.2">
      <c r="B8514" s="33"/>
      <c r="C8514" s="171"/>
      <c r="D8514" s="33"/>
      <c r="E8514" s="33"/>
      <c r="F8514" s="33"/>
      <c r="G8514" s="33"/>
      <c r="H8514" s="33"/>
      <c r="I8514" s="171"/>
      <c r="J8514" s="33"/>
      <c r="K8514" s="33"/>
    </row>
    <row r="8515" spans="2:11" x14ac:dyDescent="0.2">
      <c r="B8515" s="33"/>
      <c r="C8515" s="171"/>
      <c r="D8515" s="33"/>
      <c r="E8515" s="33"/>
      <c r="F8515" s="33"/>
      <c r="G8515" s="33"/>
      <c r="H8515" s="33"/>
      <c r="I8515" s="171"/>
      <c r="J8515" s="33"/>
      <c r="K8515" s="33"/>
    </row>
    <row r="8516" spans="2:11" x14ac:dyDescent="0.2">
      <c r="B8516" s="33"/>
      <c r="C8516" s="171"/>
      <c r="D8516" s="33"/>
      <c r="E8516" s="33"/>
      <c r="F8516" s="33"/>
      <c r="G8516" s="33"/>
      <c r="H8516" s="33"/>
      <c r="I8516" s="171"/>
      <c r="J8516" s="33"/>
      <c r="K8516" s="33"/>
    </row>
    <row r="8517" spans="2:11" x14ac:dyDescent="0.2">
      <c r="B8517" s="33"/>
      <c r="C8517" s="171"/>
      <c r="D8517" s="33"/>
      <c r="E8517" s="33"/>
      <c r="F8517" s="33"/>
      <c r="G8517" s="33"/>
      <c r="H8517" s="33"/>
      <c r="I8517" s="171"/>
      <c r="J8517" s="33"/>
      <c r="K8517" s="33"/>
    </row>
    <row r="8518" spans="2:11" x14ac:dyDescent="0.2">
      <c r="B8518" s="33"/>
      <c r="C8518" s="171"/>
      <c r="D8518" s="33"/>
      <c r="E8518" s="33"/>
      <c r="F8518" s="33"/>
      <c r="G8518" s="33"/>
      <c r="H8518" s="33"/>
      <c r="I8518" s="171"/>
      <c r="J8518" s="33"/>
      <c r="K8518" s="33"/>
    </row>
    <row r="8519" spans="2:11" x14ac:dyDescent="0.2">
      <c r="B8519" s="33"/>
      <c r="C8519" s="171"/>
      <c r="D8519" s="33"/>
      <c r="E8519" s="33"/>
      <c r="F8519" s="33"/>
      <c r="G8519" s="33"/>
      <c r="H8519" s="33"/>
      <c r="I8519" s="171"/>
      <c r="J8519" s="33"/>
      <c r="K8519" s="33"/>
    </row>
    <row r="8520" spans="2:11" x14ac:dyDescent="0.2">
      <c r="B8520" s="33"/>
      <c r="C8520" s="171"/>
      <c r="D8520" s="33"/>
      <c r="E8520" s="33"/>
      <c r="F8520" s="33"/>
      <c r="G8520" s="33"/>
      <c r="H8520" s="33"/>
      <c r="I8520" s="171"/>
      <c r="J8520" s="33"/>
      <c r="K8520" s="33"/>
    </row>
    <row r="8521" spans="2:11" x14ac:dyDescent="0.2">
      <c r="B8521" s="33"/>
      <c r="C8521" s="171"/>
      <c r="D8521" s="33"/>
      <c r="E8521" s="33"/>
      <c r="F8521" s="33"/>
      <c r="G8521" s="33"/>
      <c r="H8521" s="33"/>
      <c r="I8521" s="171"/>
      <c r="J8521" s="33"/>
      <c r="K8521" s="33"/>
    </row>
    <row r="8522" spans="2:11" x14ac:dyDescent="0.2">
      <c r="B8522" s="33"/>
      <c r="C8522" s="171"/>
      <c r="D8522" s="33"/>
      <c r="E8522" s="33"/>
      <c r="F8522" s="33"/>
      <c r="G8522" s="33"/>
      <c r="H8522" s="33"/>
      <c r="I8522" s="171"/>
      <c r="J8522" s="33"/>
      <c r="K8522" s="33"/>
    </row>
    <row r="8523" spans="2:11" x14ac:dyDescent="0.2">
      <c r="B8523" s="33"/>
      <c r="C8523" s="171"/>
      <c r="D8523" s="33"/>
      <c r="E8523" s="33"/>
      <c r="F8523" s="33"/>
      <c r="G8523" s="33"/>
      <c r="H8523" s="33"/>
      <c r="I8523" s="171"/>
      <c r="J8523" s="33"/>
      <c r="K8523" s="33"/>
    </row>
    <row r="8524" spans="2:11" x14ac:dyDescent="0.2">
      <c r="B8524" s="33"/>
      <c r="C8524" s="171"/>
      <c r="D8524" s="33"/>
      <c r="E8524" s="33"/>
      <c r="F8524" s="33"/>
      <c r="G8524" s="33"/>
      <c r="H8524" s="33"/>
      <c r="I8524" s="171"/>
      <c r="J8524" s="33"/>
      <c r="K8524" s="33"/>
    </row>
    <row r="8525" spans="2:11" x14ac:dyDescent="0.2">
      <c r="B8525" s="33"/>
      <c r="C8525" s="171"/>
      <c r="D8525" s="33"/>
      <c r="E8525" s="33"/>
      <c r="F8525" s="33"/>
      <c r="G8525" s="33"/>
      <c r="H8525" s="33"/>
      <c r="I8525" s="171"/>
      <c r="J8525" s="33"/>
      <c r="K8525" s="33"/>
    </row>
    <row r="8526" spans="2:11" x14ac:dyDescent="0.2">
      <c r="B8526" s="33"/>
      <c r="C8526" s="171"/>
      <c r="D8526" s="33"/>
      <c r="E8526" s="33"/>
      <c r="F8526" s="33"/>
      <c r="G8526" s="33"/>
      <c r="H8526" s="33"/>
      <c r="I8526" s="171"/>
      <c r="J8526" s="33"/>
      <c r="K8526" s="33"/>
    </row>
    <row r="8527" spans="2:11" x14ac:dyDescent="0.2">
      <c r="B8527" s="33"/>
      <c r="C8527" s="171"/>
      <c r="D8527" s="33"/>
      <c r="E8527" s="33"/>
      <c r="F8527" s="33"/>
      <c r="G8527" s="33"/>
      <c r="H8527" s="33"/>
      <c r="I8527" s="171"/>
      <c r="J8527" s="33"/>
      <c r="K8527" s="33"/>
    </row>
    <row r="8528" spans="2:11" x14ac:dyDescent="0.2">
      <c r="B8528" s="33"/>
      <c r="C8528" s="171"/>
      <c r="D8528" s="33"/>
      <c r="E8528" s="33"/>
      <c r="F8528" s="33"/>
      <c r="G8528" s="33"/>
      <c r="H8528" s="33"/>
      <c r="I8528" s="171"/>
      <c r="J8528" s="33"/>
      <c r="K8528" s="33"/>
    </row>
    <row r="8529" spans="2:11" x14ac:dyDescent="0.2">
      <c r="B8529" s="33"/>
      <c r="C8529" s="171"/>
      <c r="D8529" s="33"/>
      <c r="E8529" s="33"/>
      <c r="F8529" s="33"/>
      <c r="G8529" s="33"/>
      <c r="H8529" s="33"/>
      <c r="I8529" s="171"/>
      <c r="J8529" s="33"/>
      <c r="K8529" s="33"/>
    </row>
    <row r="8530" spans="2:11" x14ac:dyDescent="0.2">
      <c r="B8530" s="33"/>
      <c r="C8530" s="171"/>
      <c r="D8530" s="33"/>
      <c r="E8530" s="33"/>
      <c r="F8530" s="33"/>
      <c r="G8530" s="33"/>
      <c r="H8530" s="33"/>
      <c r="I8530" s="171"/>
      <c r="J8530" s="33"/>
      <c r="K8530" s="33"/>
    </row>
    <row r="8531" spans="2:11" x14ac:dyDescent="0.2">
      <c r="B8531" s="33"/>
      <c r="C8531" s="171"/>
      <c r="D8531" s="33"/>
      <c r="E8531" s="33"/>
      <c r="F8531" s="33"/>
      <c r="G8531" s="33"/>
      <c r="H8531" s="33"/>
      <c r="I8531" s="171"/>
      <c r="J8531" s="33"/>
      <c r="K8531" s="33"/>
    </row>
    <row r="8532" spans="2:11" x14ac:dyDescent="0.2">
      <c r="B8532" s="33"/>
      <c r="C8532" s="171"/>
      <c r="D8532" s="33"/>
      <c r="E8532" s="33"/>
      <c r="F8532" s="33"/>
      <c r="G8532" s="33"/>
      <c r="H8532" s="33"/>
      <c r="I8532" s="171"/>
      <c r="J8532" s="33"/>
      <c r="K8532" s="33"/>
    </row>
    <row r="8533" spans="2:11" x14ac:dyDescent="0.2">
      <c r="B8533" s="33"/>
      <c r="C8533" s="171"/>
      <c r="D8533" s="33"/>
      <c r="E8533" s="33"/>
      <c r="F8533" s="33"/>
      <c r="G8533" s="33"/>
      <c r="H8533" s="33"/>
      <c r="I8533" s="171"/>
      <c r="J8533" s="33"/>
      <c r="K8533" s="33"/>
    </row>
    <row r="8534" spans="2:11" x14ac:dyDescent="0.2">
      <c r="B8534" s="33"/>
      <c r="C8534" s="171"/>
      <c r="D8534" s="33"/>
      <c r="E8534" s="33"/>
      <c r="F8534" s="33"/>
      <c r="G8534" s="33"/>
      <c r="H8534" s="33"/>
      <c r="I8534" s="171"/>
      <c r="J8534" s="33"/>
      <c r="K8534" s="33"/>
    </row>
    <row r="8535" spans="2:11" x14ac:dyDescent="0.2">
      <c r="B8535" s="33"/>
      <c r="C8535" s="171"/>
      <c r="D8535" s="33"/>
      <c r="E8535" s="33"/>
      <c r="F8535" s="33"/>
      <c r="G8535" s="33"/>
      <c r="H8535" s="33"/>
      <c r="I8535" s="171"/>
      <c r="J8535" s="33"/>
      <c r="K8535" s="33"/>
    </row>
    <row r="8536" spans="2:11" x14ac:dyDescent="0.2">
      <c r="B8536" s="33"/>
      <c r="C8536" s="171"/>
      <c r="D8536" s="33"/>
      <c r="E8536" s="33"/>
      <c r="F8536" s="33"/>
      <c r="G8536" s="33"/>
      <c r="H8536" s="33"/>
      <c r="I8536" s="171"/>
      <c r="J8536" s="33"/>
      <c r="K8536" s="33"/>
    </row>
    <row r="8537" spans="2:11" x14ac:dyDescent="0.2">
      <c r="B8537" s="33"/>
      <c r="C8537" s="171"/>
      <c r="D8537" s="33"/>
      <c r="E8537" s="33"/>
      <c r="F8537" s="33"/>
      <c r="G8537" s="33"/>
      <c r="H8537" s="33"/>
      <c r="I8537" s="171"/>
      <c r="J8537" s="33"/>
      <c r="K8537" s="33"/>
    </row>
    <row r="8538" spans="2:11" x14ac:dyDescent="0.2">
      <c r="B8538" s="33"/>
      <c r="C8538" s="171"/>
      <c r="D8538" s="33"/>
      <c r="E8538" s="33"/>
      <c r="F8538" s="33"/>
      <c r="G8538" s="33"/>
      <c r="H8538" s="33"/>
      <c r="I8538" s="171"/>
      <c r="J8538" s="33"/>
      <c r="K8538" s="33"/>
    </row>
    <row r="8539" spans="2:11" x14ac:dyDescent="0.2">
      <c r="B8539" s="33"/>
      <c r="C8539" s="171"/>
      <c r="D8539" s="33"/>
      <c r="E8539" s="33"/>
      <c r="F8539" s="33"/>
      <c r="G8539" s="33"/>
      <c r="H8539" s="33"/>
      <c r="I8539" s="171"/>
      <c r="J8539" s="33"/>
      <c r="K8539" s="33"/>
    </row>
    <row r="8540" spans="2:11" x14ac:dyDescent="0.2">
      <c r="B8540" s="33"/>
      <c r="C8540" s="171"/>
      <c r="D8540" s="33"/>
      <c r="E8540" s="33"/>
      <c r="F8540" s="33"/>
      <c r="G8540" s="33"/>
      <c r="H8540" s="33"/>
      <c r="I8540" s="171"/>
      <c r="J8540" s="33"/>
      <c r="K8540" s="33"/>
    </row>
    <row r="8541" spans="2:11" x14ac:dyDescent="0.2">
      <c r="B8541" s="33"/>
      <c r="C8541" s="171"/>
      <c r="D8541" s="33"/>
      <c r="E8541" s="33"/>
      <c r="F8541" s="33"/>
      <c r="G8541" s="33"/>
      <c r="H8541" s="33"/>
      <c r="I8541" s="171"/>
      <c r="J8541" s="33"/>
      <c r="K8541" s="33"/>
    </row>
    <row r="8542" spans="2:11" x14ac:dyDescent="0.2">
      <c r="B8542" s="33"/>
      <c r="C8542" s="171"/>
      <c r="D8542" s="33"/>
      <c r="E8542" s="33"/>
      <c r="F8542" s="33"/>
      <c r="G8542" s="33"/>
      <c r="H8542" s="33"/>
      <c r="I8542" s="171"/>
      <c r="J8542" s="33"/>
      <c r="K8542" s="33"/>
    </row>
    <row r="8543" spans="2:11" x14ac:dyDescent="0.2">
      <c r="B8543" s="33"/>
      <c r="C8543" s="171"/>
      <c r="D8543" s="33"/>
      <c r="E8543" s="33"/>
      <c r="F8543" s="33"/>
      <c r="G8543" s="33"/>
      <c r="H8543" s="33"/>
      <c r="I8543" s="171"/>
      <c r="J8543" s="33"/>
      <c r="K8543" s="33"/>
    </row>
    <row r="8544" spans="2:11" x14ac:dyDescent="0.2">
      <c r="B8544" s="33"/>
      <c r="C8544" s="171"/>
      <c r="D8544" s="33"/>
      <c r="E8544" s="33"/>
      <c r="F8544" s="33"/>
      <c r="G8544" s="33"/>
      <c r="H8544" s="33"/>
      <c r="I8544" s="171"/>
      <c r="J8544" s="33"/>
      <c r="K8544" s="33"/>
    </row>
    <row r="8545" spans="2:11" x14ac:dyDescent="0.2">
      <c r="B8545" s="33"/>
      <c r="C8545" s="171"/>
      <c r="D8545" s="33"/>
      <c r="E8545" s="33"/>
      <c r="F8545" s="33"/>
      <c r="G8545" s="33"/>
      <c r="H8545" s="33"/>
      <c r="I8545" s="171"/>
      <c r="J8545" s="33"/>
      <c r="K8545" s="33"/>
    </row>
    <row r="8546" spans="2:11" x14ac:dyDescent="0.2">
      <c r="B8546" s="33"/>
      <c r="C8546" s="171"/>
      <c r="D8546" s="33"/>
      <c r="E8546" s="33"/>
      <c r="F8546" s="33"/>
      <c r="G8546" s="33"/>
      <c r="H8546" s="33"/>
      <c r="I8546" s="171"/>
      <c r="J8546" s="33"/>
      <c r="K8546" s="33"/>
    </row>
    <row r="8547" spans="2:11" x14ac:dyDescent="0.2">
      <c r="B8547" s="33"/>
      <c r="C8547" s="171"/>
      <c r="D8547" s="33"/>
      <c r="E8547" s="33"/>
      <c r="F8547" s="33"/>
      <c r="G8547" s="33"/>
      <c r="H8547" s="33"/>
      <c r="I8547" s="171"/>
      <c r="J8547" s="33"/>
      <c r="K8547" s="33"/>
    </row>
    <row r="8548" spans="2:11" x14ac:dyDescent="0.2">
      <c r="B8548" s="33"/>
      <c r="C8548" s="171"/>
      <c r="D8548" s="33"/>
      <c r="E8548" s="33"/>
      <c r="F8548" s="33"/>
      <c r="G8548" s="33"/>
      <c r="H8548" s="33"/>
      <c r="I8548" s="171"/>
      <c r="J8548" s="33"/>
      <c r="K8548" s="33"/>
    </row>
    <row r="8549" spans="2:11" x14ac:dyDescent="0.2">
      <c r="B8549" s="33"/>
      <c r="C8549" s="171"/>
      <c r="D8549" s="33"/>
      <c r="E8549" s="33"/>
      <c r="F8549" s="33"/>
      <c r="G8549" s="33"/>
      <c r="H8549" s="33"/>
      <c r="I8549" s="171"/>
      <c r="J8549" s="33"/>
      <c r="K8549" s="33"/>
    </row>
    <row r="8550" spans="2:11" x14ac:dyDescent="0.2">
      <c r="B8550" s="33"/>
      <c r="C8550" s="171"/>
      <c r="D8550" s="33"/>
      <c r="E8550" s="33"/>
      <c r="F8550" s="33"/>
      <c r="G8550" s="33"/>
      <c r="H8550" s="33"/>
      <c r="I8550" s="171"/>
      <c r="J8550" s="33"/>
      <c r="K8550" s="33"/>
    </row>
    <row r="8551" spans="2:11" x14ac:dyDescent="0.2">
      <c r="B8551" s="33"/>
      <c r="C8551" s="171"/>
      <c r="D8551" s="33"/>
      <c r="E8551" s="33"/>
      <c r="F8551" s="33"/>
      <c r="G8551" s="33"/>
      <c r="H8551" s="33"/>
      <c r="I8551" s="171"/>
      <c r="J8551" s="33"/>
      <c r="K8551" s="33"/>
    </row>
    <row r="8552" spans="2:11" x14ac:dyDescent="0.2">
      <c r="B8552" s="33"/>
      <c r="C8552" s="171"/>
      <c r="D8552" s="33"/>
      <c r="E8552" s="33"/>
      <c r="F8552" s="33"/>
      <c r="G8552" s="33"/>
      <c r="H8552" s="33"/>
      <c r="I8552" s="171"/>
      <c r="J8552" s="33"/>
      <c r="K8552" s="33"/>
    </row>
    <row r="8553" spans="2:11" x14ac:dyDescent="0.2">
      <c r="B8553" s="33"/>
      <c r="C8553" s="171"/>
      <c r="D8553" s="33"/>
      <c r="E8553" s="33"/>
      <c r="F8553" s="33"/>
      <c r="G8553" s="33"/>
      <c r="H8553" s="33"/>
      <c r="I8553" s="171"/>
      <c r="J8553" s="33"/>
      <c r="K8553" s="33"/>
    </row>
    <row r="8554" spans="2:11" x14ac:dyDescent="0.2">
      <c r="B8554" s="33"/>
      <c r="C8554" s="171"/>
      <c r="D8554" s="33"/>
      <c r="E8554" s="33"/>
      <c r="F8554" s="33"/>
      <c r="G8554" s="33"/>
      <c r="H8554" s="33"/>
      <c r="I8554" s="171"/>
      <c r="J8554" s="33"/>
      <c r="K8554" s="33"/>
    </row>
    <row r="8555" spans="2:11" x14ac:dyDescent="0.2">
      <c r="B8555" s="33"/>
      <c r="C8555" s="171"/>
      <c r="D8555" s="33"/>
      <c r="E8555" s="33"/>
      <c r="F8555" s="33"/>
      <c r="G8555" s="33"/>
      <c r="H8555" s="33"/>
      <c r="I8555" s="171"/>
      <c r="J8555" s="33"/>
      <c r="K8555" s="33"/>
    </row>
    <row r="8556" spans="2:11" x14ac:dyDescent="0.2">
      <c r="B8556" s="33"/>
      <c r="C8556" s="171"/>
      <c r="D8556" s="33"/>
      <c r="E8556" s="33"/>
      <c r="F8556" s="33"/>
      <c r="G8556" s="33"/>
      <c r="H8556" s="33"/>
      <c r="I8556" s="171"/>
      <c r="J8556" s="33"/>
      <c r="K8556" s="33"/>
    </row>
    <row r="8557" spans="2:11" x14ac:dyDescent="0.2">
      <c r="B8557" s="33"/>
      <c r="C8557" s="171"/>
      <c r="D8557" s="33"/>
      <c r="E8557" s="33"/>
      <c r="F8557" s="33"/>
      <c r="G8557" s="33"/>
      <c r="H8557" s="33"/>
      <c r="I8557" s="171"/>
      <c r="J8557" s="33"/>
      <c r="K8557" s="33"/>
    </row>
    <row r="8558" spans="2:11" x14ac:dyDescent="0.2">
      <c r="B8558" s="33"/>
      <c r="C8558" s="171"/>
      <c r="D8558" s="33"/>
      <c r="E8558" s="33"/>
      <c r="F8558" s="33"/>
      <c r="G8558" s="33"/>
      <c r="H8558" s="33"/>
      <c r="I8558" s="171"/>
      <c r="J8558" s="33"/>
      <c r="K8558" s="33"/>
    </row>
    <row r="8559" spans="2:11" x14ac:dyDescent="0.2">
      <c r="B8559" s="33"/>
      <c r="C8559" s="171"/>
      <c r="D8559" s="33"/>
      <c r="E8559" s="33"/>
      <c r="F8559" s="33"/>
      <c r="G8559" s="33"/>
      <c r="H8559" s="33"/>
      <c r="I8559" s="171"/>
      <c r="J8559" s="33"/>
      <c r="K8559" s="33"/>
    </row>
    <row r="8560" spans="2:11" x14ac:dyDescent="0.2">
      <c r="B8560" s="33"/>
      <c r="C8560" s="171"/>
      <c r="D8560" s="33"/>
      <c r="E8560" s="33"/>
      <c r="F8560" s="33"/>
      <c r="G8560" s="33"/>
      <c r="H8560" s="33"/>
      <c r="I8560" s="171"/>
      <c r="J8560" s="33"/>
      <c r="K8560" s="33"/>
    </row>
    <row r="8561" spans="2:11" x14ac:dyDescent="0.2">
      <c r="B8561" s="33"/>
      <c r="C8561" s="171"/>
      <c r="D8561" s="33"/>
      <c r="E8561" s="33"/>
      <c r="F8561" s="33"/>
      <c r="G8561" s="33"/>
      <c r="H8561" s="33"/>
      <c r="I8561" s="171"/>
      <c r="J8561" s="33"/>
      <c r="K8561" s="33"/>
    </row>
    <row r="8562" spans="2:11" x14ac:dyDescent="0.2">
      <c r="B8562" s="33"/>
      <c r="C8562" s="171"/>
      <c r="D8562" s="33"/>
      <c r="E8562" s="33"/>
      <c r="F8562" s="33"/>
      <c r="G8562" s="33"/>
      <c r="H8562" s="33"/>
      <c r="I8562" s="171"/>
      <c r="J8562" s="33"/>
      <c r="K8562" s="33"/>
    </row>
    <row r="8563" spans="2:11" x14ac:dyDescent="0.2">
      <c r="B8563" s="33"/>
      <c r="C8563" s="171"/>
      <c r="D8563" s="33"/>
      <c r="E8563" s="33"/>
      <c r="F8563" s="33"/>
      <c r="G8563" s="33"/>
      <c r="H8563" s="33"/>
      <c r="I8563" s="171"/>
      <c r="J8563" s="33"/>
      <c r="K8563" s="33"/>
    </row>
    <row r="8564" spans="2:11" x14ac:dyDescent="0.2">
      <c r="B8564" s="33"/>
      <c r="C8564" s="171"/>
      <c r="D8564" s="33"/>
      <c r="E8564" s="33"/>
      <c r="F8564" s="33"/>
      <c r="G8564" s="33"/>
      <c r="H8564" s="33"/>
      <c r="I8564" s="171"/>
      <c r="J8564" s="33"/>
      <c r="K8564" s="33"/>
    </row>
    <row r="8565" spans="2:11" x14ac:dyDescent="0.2">
      <c r="B8565" s="33"/>
      <c r="C8565" s="171"/>
      <c r="D8565" s="33"/>
      <c r="E8565" s="33"/>
      <c r="F8565" s="33"/>
      <c r="G8565" s="33"/>
      <c r="H8565" s="33"/>
      <c r="I8565" s="171"/>
      <c r="J8565" s="33"/>
      <c r="K8565" s="33"/>
    </row>
    <row r="8566" spans="2:11" x14ac:dyDescent="0.2">
      <c r="B8566" s="33"/>
      <c r="C8566" s="171"/>
      <c r="D8566" s="33"/>
      <c r="E8566" s="33"/>
      <c r="F8566" s="33"/>
      <c r="G8566" s="33"/>
      <c r="H8566" s="33"/>
      <c r="I8566" s="171"/>
      <c r="J8566" s="33"/>
      <c r="K8566" s="33"/>
    </row>
    <row r="8567" spans="2:11" x14ac:dyDescent="0.2">
      <c r="B8567" s="33"/>
      <c r="C8567" s="171"/>
      <c r="D8567" s="33"/>
      <c r="E8567" s="33"/>
      <c r="F8567" s="33"/>
      <c r="G8567" s="33"/>
      <c r="H8567" s="33"/>
      <c r="I8567" s="171"/>
      <c r="J8567" s="33"/>
      <c r="K8567" s="33"/>
    </row>
    <row r="8568" spans="2:11" x14ac:dyDescent="0.2">
      <c r="B8568" s="33"/>
      <c r="C8568" s="171"/>
      <c r="D8568" s="33"/>
      <c r="E8568" s="33"/>
      <c r="F8568" s="33"/>
      <c r="G8568" s="33"/>
      <c r="H8568" s="33"/>
      <c r="I8568" s="171"/>
      <c r="J8568" s="33"/>
      <c r="K8568" s="33"/>
    </row>
    <row r="8569" spans="2:11" x14ac:dyDescent="0.2">
      <c r="B8569" s="33"/>
      <c r="C8569" s="171"/>
      <c r="D8569" s="33"/>
      <c r="E8569" s="33"/>
      <c r="F8569" s="33"/>
      <c r="G8569" s="33"/>
      <c r="H8569" s="33"/>
      <c r="I8569" s="171"/>
      <c r="J8569" s="33"/>
      <c r="K8569" s="33"/>
    </row>
    <row r="8570" spans="2:11" x14ac:dyDescent="0.2">
      <c r="B8570" s="33"/>
      <c r="C8570" s="171"/>
      <c r="D8570" s="33"/>
      <c r="E8570" s="33"/>
      <c r="F8570" s="33"/>
      <c r="G8570" s="33"/>
      <c r="H8570" s="33"/>
      <c r="I8570" s="171"/>
      <c r="J8570" s="33"/>
      <c r="K8570" s="33"/>
    </row>
    <row r="8571" spans="2:11" x14ac:dyDescent="0.2">
      <c r="B8571" s="33"/>
      <c r="C8571" s="171"/>
      <c r="D8571" s="33"/>
      <c r="E8571" s="33"/>
      <c r="F8571" s="33"/>
      <c r="G8571" s="33"/>
      <c r="H8571" s="33"/>
      <c r="I8571" s="171"/>
      <c r="J8571" s="33"/>
      <c r="K8571" s="33"/>
    </row>
    <row r="8572" spans="2:11" x14ac:dyDescent="0.2">
      <c r="B8572" s="33"/>
      <c r="C8572" s="171"/>
      <c r="D8572" s="33"/>
      <c r="E8572" s="33"/>
      <c r="F8572" s="33"/>
      <c r="G8572" s="33"/>
      <c r="H8572" s="33"/>
      <c r="I8572" s="171"/>
      <c r="J8572" s="33"/>
      <c r="K8572" s="33"/>
    </row>
    <row r="8573" spans="2:11" x14ac:dyDescent="0.2">
      <c r="B8573" s="33"/>
      <c r="C8573" s="171"/>
      <c r="D8573" s="33"/>
      <c r="E8573" s="33"/>
      <c r="F8573" s="33"/>
      <c r="G8573" s="33"/>
      <c r="H8573" s="33"/>
      <c r="I8573" s="171"/>
      <c r="J8573" s="33"/>
      <c r="K8573" s="33"/>
    </row>
    <row r="8574" spans="2:11" x14ac:dyDescent="0.2">
      <c r="B8574" s="33"/>
      <c r="C8574" s="171"/>
      <c r="D8574" s="33"/>
      <c r="E8574" s="33"/>
      <c r="F8574" s="33"/>
      <c r="G8574" s="33"/>
      <c r="H8574" s="33"/>
      <c r="I8574" s="171"/>
      <c r="J8574" s="33"/>
      <c r="K8574" s="33"/>
    </row>
    <row r="8575" spans="2:11" x14ac:dyDescent="0.2">
      <c r="B8575" s="33"/>
      <c r="C8575" s="171"/>
      <c r="D8575" s="33"/>
      <c r="E8575" s="33"/>
      <c r="F8575" s="33"/>
      <c r="G8575" s="33"/>
      <c r="H8575" s="33"/>
      <c r="I8575" s="171"/>
      <c r="J8575" s="33"/>
      <c r="K8575" s="33"/>
    </row>
    <row r="8576" spans="2:11" x14ac:dyDescent="0.2">
      <c r="B8576" s="33"/>
      <c r="C8576" s="171"/>
      <c r="D8576" s="33"/>
      <c r="E8576" s="33"/>
      <c r="F8576" s="33"/>
      <c r="G8576" s="33"/>
      <c r="H8576" s="33"/>
      <c r="I8576" s="171"/>
      <c r="J8576" s="33"/>
      <c r="K8576" s="33"/>
    </row>
    <row r="8577" spans="2:11" x14ac:dyDescent="0.2">
      <c r="B8577" s="33"/>
      <c r="C8577" s="171"/>
      <c r="D8577" s="33"/>
      <c r="E8577" s="33"/>
      <c r="F8577" s="33"/>
      <c r="G8577" s="33"/>
      <c r="H8577" s="33"/>
      <c r="I8577" s="171"/>
      <c r="J8577" s="33"/>
      <c r="K8577" s="33"/>
    </row>
    <row r="8578" spans="2:11" x14ac:dyDescent="0.2">
      <c r="B8578" s="33"/>
      <c r="C8578" s="171"/>
      <c r="D8578" s="33"/>
      <c r="E8578" s="33"/>
      <c r="F8578" s="33"/>
      <c r="G8578" s="33"/>
      <c r="H8578" s="33"/>
      <c r="I8578" s="171"/>
      <c r="J8578" s="33"/>
      <c r="K8578" s="33"/>
    </row>
    <row r="8579" spans="2:11" x14ac:dyDescent="0.2">
      <c r="B8579" s="33"/>
      <c r="C8579" s="171"/>
      <c r="D8579" s="33"/>
      <c r="E8579" s="33"/>
      <c r="F8579" s="33"/>
      <c r="G8579" s="33"/>
      <c r="H8579" s="33"/>
      <c r="I8579" s="171"/>
      <c r="J8579" s="33"/>
      <c r="K8579" s="33"/>
    </row>
    <row r="8580" spans="2:11" x14ac:dyDescent="0.2">
      <c r="B8580" s="33"/>
      <c r="C8580" s="171"/>
      <c r="D8580" s="33"/>
      <c r="E8580" s="33"/>
      <c r="F8580" s="33"/>
      <c r="G8580" s="33"/>
      <c r="H8580" s="33"/>
      <c r="I8580" s="171"/>
      <c r="J8580" s="33"/>
      <c r="K8580" s="33"/>
    </row>
    <row r="8581" spans="2:11" x14ac:dyDescent="0.2">
      <c r="B8581" s="33"/>
      <c r="C8581" s="171"/>
      <c r="D8581" s="33"/>
      <c r="E8581" s="33"/>
      <c r="F8581" s="33"/>
      <c r="G8581" s="33"/>
      <c r="H8581" s="33"/>
      <c r="I8581" s="171"/>
      <c r="J8581" s="33"/>
      <c r="K8581" s="33"/>
    </row>
    <row r="8582" spans="2:11" x14ac:dyDescent="0.2">
      <c r="B8582" s="33"/>
      <c r="C8582" s="171"/>
      <c r="D8582" s="33"/>
      <c r="E8582" s="33"/>
      <c r="F8582" s="33"/>
      <c r="G8582" s="33"/>
      <c r="H8582" s="33"/>
      <c r="I8582" s="171"/>
      <c r="J8582" s="33"/>
      <c r="K8582" s="33"/>
    </row>
    <row r="8583" spans="2:11" x14ac:dyDescent="0.2">
      <c r="B8583" s="33"/>
      <c r="C8583" s="171"/>
      <c r="D8583" s="33"/>
      <c r="E8583" s="33"/>
      <c r="F8583" s="33"/>
      <c r="G8583" s="33"/>
      <c r="H8583" s="33"/>
      <c r="I8583" s="171"/>
      <c r="J8583" s="33"/>
      <c r="K8583" s="33"/>
    </row>
    <row r="8584" spans="2:11" x14ac:dyDescent="0.2">
      <c r="B8584" s="33"/>
      <c r="C8584" s="171"/>
      <c r="D8584" s="33"/>
      <c r="E8584" s="33"/>
      <c r="F8584" s="33"/>
      <c r="G8584" s="33"/>
      <c r="H8584" s="33"/>
      <c r="I8584" s="171"/>
      <c r="J8584" s="33"/>
      <c r="K8584" s="33"/>
    </row>
    <row r="8585" spans="2:11" x14ac:dyDescent="0.2">
      <c r="B8585" s="33"/>
      <c r="C8585" s="171"/>
      <c r="D8585" s="33"/>
      <c r="E8585" s="33"/>
      <c r="F8585" s="33"/>
      <c r="G8585" s="33"/>
      <c r="H8585" s="33"/>
      <c r="I8585" s="171"/>
      <c r="J8585" s="33"/>
      <c r="K8585" s="33"/>
    </row>
    <row r="8586" spans="2:11" x14ac:dyDescent="0.2">
      <c r="B8586" s="33"/>
      <c r="C8586" s="171"/>
      <c r="D8586" s="33"/>
      <c r="E8586" s="33"/>
      <c r="F8586" s="33"/>
      <c r="G8586" s="33"/>
      <c r="H8586" s="33"/>
      <c r="I8586" s="171"/>
      <c r="J8586" s="33"/>
      <c r="K8586" s="33"/>
    </row>
    <row r="8587" spans="2:11" x14ac:dyDescent="0.2">
      <c r="B8587" s="33"/>
      <c r="C8587" s="171"/>
      <c r="D8587" s="33"/>
      <c r="E8587" s="33"/>
      <c r="F8587" s="33"/>
      <c r="G8587" s="33"/>
      <c r="H8587" s="33"/>
      <c r="I8587" s="171"/>
      <c r="J8587" s="33"/>
      <c r="K8587" s="33"/>
    </row>
    <row r="8588" spans="2:11" x14ac:dyDescent="0.2">
      <c r="B8588" s="33"/>
      <c r="C8588" s="171"/>
      <c r="D8588" s="33"/>
      <c r="E8588" s="33"/>
      <c r="F8588" s="33"/>
      <c r="G8588" s="33"/>
      <c r="H8588" s="33"/>
      <c r="I8588" s="171"/>
      <c r="J8588" s="33"/>
      <c r="K8588" s="33"/>
    </row>
    <row r="8589" spans="2:11" x14ac:dyDescent="0.2">
      <c r="B8589" s="33"/>
      <c r="C8589" s="171"/>
      <c r="D8589" s="33"/>
      <c r="E8589" s="33"/>
      <c r="F8589" s="33"/>
      <c r="G8589" s="33"/>
      <c r="H8589" s="33"/>
      <c r="I8589" s="171"/>
      <c r="J8589" s="33"/>
      <c r="K8589" s="33"/>
    </row>
    <row r="8590" spans="2:11" x14ac:dyDescent="0.2">
      <c r="B8590" s="33"/>
      <c r="C8590" s="171"/>
      <c r="D8590" s="33"/>
      <c r="E8590" s="33"/>
      <c r="F8590" s="33"/>
      <c r="G8590" s="33"/>
      <c r="H8590" s="33"/>
      <c r="I8590" s="171"/>
      <c r="J8590" s="33"/>
      <c r="K8590" s="33"/>
    </row>
    <row r="8591" spans="2:11" x14ac:dyDescent="0.2">
      <c r="B8591" s="33"/>
      <c r="C8591" s="171"/>
      <c r="D8591" s="33"/>
      <c r="E8591" s="33"/>
      <c r="F8591" s="33"/>
      <c r="G8591" s="33"/>
      <c r="H8591" s="33"/>
      <c r="I8591" s="171"/>
      <c r="J8591" s="33"/>
      <c r="K8591" s="33"/>
    </row>
    <row r="8592" spans="2:11" x14ac:dyDescent="0.2">
      <c r="B8592" s="33"/>
      <c r="C8592" s="171"/>
      <c r="D8592" s="33"/>
      <c r="E8592" s="33"/>
      <c r="F8592" s="33"/>
      <c r="G8592" s="33"/>
      <c r="H8592" s="33"/>
      <c r="I8592" s="171"/>
      <c r="J8592" s="33"/>
      <c r="K8592" s="33"/>
    </row>
    <row r="8593" spans="2:11" x14ac:dyDescent="0.2">
      <c r="B8593" s="33"/>
      <c r="C8593" s="171"/>
      <c r="D8593" s="33"/>
      <c r="E8593" s="33"/>
      <c r="F8593" s="33"/>
      <c r="G8593" s="33"/>
      <c r="H8593" s="33"/>
      <c r="I8593" s="171"/>
      <c r="J8593" s="33"/>
      <c r="K8593" s="33"/>
    </row>
    <row r="8594" spans="2:11" x14ac:dyDescent="0.2">
      <c r="B8594" s="33"/>
      <c r="C8594" s="171"/>
      <c r="D8594" s="33"/>
      <c r="E8594" s="33"/>
      <c r="F8594" s="33"/>
      <c r="G8594" s="33"/>
      <c r="H8594" s="33"/>
      <c r="I8594" s="171"/>
      <c r="J8594" s="33"/>
      <c r="K8594" s="33"/>
    </row>
    <row r="8595" spans="2:11" x14ac:dyDescent="0.2">
      <c r="B8595" s="33"/>
      <c r="C8595" s="171"/>
      <c r="D8595" s="33"/>
      <c r="E8595" s="33"/>
      <c r="F8595" s="33"/>
      <c r="G8595" s="33"/>
      <c r="H8595" s="33"/>
      <c r="I8595" s="171"/>
      <c r="J8595" s="33"/>
      <c r="K8595" s="33"/>
    </row>
    <row r="8596" spans="2:11" x14ac:dyDescent="0.2">
      <c r="B8596" s="33"/>
      <c r="C8596" s="171"/>
      <c r="D8596" s="33"/>
      <c r="E8596" s="33"/>
      <c r="F8596" s="33"/>
      <c r="G8596" s="33"/>
      <c r="H8596" s="33"/>
      <c r="I8596" s="171"/>
      <c r="J8596" s="33"/>
      <c r="K8596" s="33"/>
    </row>
    <row r="8597" spans="2:11" x14ac:dyDescent="0.2">
      <c r="B8597" s="33"/>
      <c r="C8597" s="171"/>
      <c r="D8597" s="33"/>
      <c r="E8597" s="33"/>
      <c r="F8597" s="33"/>
      <c r="G8597" s="33"/>
      <c r="H8597" s="33"/>
      <c r="I8597" s="171"/>
      <c r="J8597" s="33"/>
      <c r="K8597" s="33"/>
    </row>
    <row r="8598" spans="2:11" x14ac:dyDescent="0.2">
      <c r="B8598" s="33"/>
      <c r="C8598" s="171"/>
      <c r="D8598" s="33"/>
      <c r="E8598" s="33"/>
      <c r="F8598" s="33"/>
      <c r="G8598" s="33"/>
      <c r="H8598" s="33"/>
      <c r="I8598" s="171"/>
      <c r="J8598" s="33"/>
      <c r="K8598" s="33"/>
    </row>
    <row r="8599" spans="2:11" x14ac:dyDescent="0.2">
      <c r="B8599" s="33"/>
      <c r="C8599" s="171"/>
      <c r="D8599" s="33"/>
      <c r="E8599" s="33"/>
      <c r="F8599" s="33"/>
      <c r="G8599" s="33"/>
      <c r="H8599" s="33"/>
      <c r="I8599" s="171"/>
      <c r="J8599" s="33"/>
      <c r="K8599" s="33"/>
    </row>
    <row r="8600" spans="2:11" x14ac:dyDescent="0.2">
      <c r="B8600" s="33"/>
      <c r="C8600" s="171"/>
      <c r="D8600" s="33"/>
      <c r="E8600" s="33"/>
      <c r="F8600" s="33"/>
      <c r="G8600" s="33"/>
      <c r="H8600" s="33"/>
      <c r="I8600" s="171"/>
      <c r="J8600" s="33"/>
      <c r="K8600" s="33"/>
    </row>
    <row r="8601" spans="2:11" x14ac:dyDescent="0.2">
      <c r="B8601" s="33"/>
      <c r="C8601" s="171"/>
      <c r="D8601" s="33"/>
      <c r="E8601" s="33"/>
      <c r="F8601" s="33"/>
      <c r="G8601" s="33"/>
      <c r="H8601" s="33"/>
      <c r="I8601" s="171"/>
      <c r="J8601" s="33"/>
      <c r="K8601" s="33"/>
    </row>
    <row r="8602" spans="2:11" x14ac:dyDescent="0.2">
      <c r="B8602" s="33"/>
      <c r="C8602" s="171"/>
      <c r="D8602" s="33"/>
      <c r="E8602" s="33"/>
      <c r="F8602" s="33"/>
      <c r="G8602" s="33"/>
      <c r="H8602" s="33"/>
      <c r="I8602" s="171"/>
      <c r="J8602" s="33"/>
      <c r="K8602" s="33"/>
    </row>
    <row r="8603" spans="2:11" x14ac:dyDescent="0.2">
      <c r="B8603" s="33"/>
      <c r="C8603" s="171"/>
      <c r="D8603" s="33"/>
      <c r="E8603" s="33"/>
      <c r="F8603" s="33"/>
      <c r="G8603" s="33"/>
      <c r="H8603" s="33"/>
      <c r="I8603" s="171"/>
      <c r="J8603" s="33"/>
      <c r="K8603" s="33"/>
    </row>
    <row r="8604" spans="2:11" x14ac:dyDescent="0.2">
      <c r="B8604" s="33"/>
      <c r="C8604" s="171"/>
      <c r="D8604" s="33"/>
      <c r="E8604" s="33"/>
      <c r="F8604" s="33"/>
      <c r="G8604" s="33"/>
      <c r="H8604" s="33"/>
      <c r="I8604" s="171"/>
      <c r="J8604" s="33"/>
      <c r="K8604" s="33"/>
    </row>
    <row r="8605" spans="2:11" x14ac:dyDescent="0.2">
      <c r="B8605" s="33"/>
      <c r="C8605" s="171"/>
      <c r="D8605" s="33"/>
      <c r="E8605" s="33"/>
      <c r="F8605" s="33"/>
      <c r="G8605" s="33"/>
      <c r="H8605" s="33"/>
      <c r="I8605" s="171"/>
      <c r="J8605" s="33"/>
      <c r="K8605" s="33"/>
    </row>
    <row r="8606" spans="2:11" x14ac:dyDescent="0.2">
      <c r="B8606" s="33"/>
      <c r="C8606" s="171"/>
      <c r="D8606" s="33"/>
      <c r="E8606" s="33"/>
      <c r="F8606" s="33"/>
      <c r="G8606" s="33"/>
      <c r="H8606" s="33"/>
      <c r="I8606" s="171"/>
      <c r="J8606" s="33"/>
      <c r="K8606" s="33"/>
    </row>
    <row r="8607" spans="2:11" x14ac:dyDescent="0.2">
      <c r="B8607" s="33"/>
      <c r="C8607" s="171"/>
      <c r="D8607" s="33"/>
      <c r="E8607" s="33"/>
      <c r="F8607" s="33"/>
      <c r="G8607" s="33"/>
      <c r="H8607" s="33"/>
      <c r="I8607" s="171"/>
      <c r="J8607" s="33"/>
      <c r="K8607" s="33"/>
    </row>
    <row r="8608" spans="2:11" x14ac:dyDescent="0.2">
      <c r="B8608" s="33"/>
      <c r="C8608" s="171"/>
      <c r="D8608" s="33"/>
      <c r="E8608" s="33"/>
      <c r="F8608" s="33"/>
      <c r="G8608" s="33"/>
      <c r="H8608" s="33"/>
      <c r="I8608" s="171"/>
      <c r="J8608" s="33"/>
      <c r="K8608" s="33"/>
    </row>
    <row r="8609" spans="2:11" x14ac:dyDescent="0.2">
      <c r="B8609" s="33"/>
      <c r="C8609" s="171"/>
      <c r="D8609" s="33"/>
      <c r="E8609" s="33"/>
      <c r="F8609" s="33"/>
      <c r="G8609" s="33"/>
      <c r="H8609" s="33"/>
      <c r="I8609" s="171"/>
      <c r="J8609" s="33"/>
      <c r="K8609" s="33"/>
    </row>
    <row r="8610" spans="2:11" x14ac:dyDescent="0.2">
      <c r="B8610" s="33"/>
      <c r="C8610" s="171"/>
      <c r="D8610" s="33"/>
      <c r="E8610" s="33"/>
      <c r="F8610" s="33"/>
      <c r="G8610" s="33"/>
      <c r="H8610" s="33"/>
      <c r="I8610" s="171"/>
      <c r="J8610" s="33"/>
      <c r="K8610" s="33"/>
    </row>
    <row r="8611" spans="2:11" x14ac:dyDescent="0.2">
      <c r="B8611" s="33"/>
      <c r="C8611" s="171"/>
      <c r="D8611" s="33"/>
      <c r="E8611" s="33"/>
      <c r="F8611" s="33"/>
      <c r="G8611" s="33"/>
      <c r="H8611" s="33"/>
      <c r="I8611" s="171"/>
      <c r="J8611" s="33"/>
      <c r="K8611" s="33"/>
    </row>
    <row r="8612" spans="2:11" x14ac:dyDescent="0.2">
      <c r="B8612" s="33"/>
      <c r="C8612" s="171"/>
      <c r="D8612" s="33"/>
      <c r="E8612" s="33"/>
      <c r="F8612" s="33"/>
      <c r="G8612" s="33"/>
      <c r="H8612" s="33"/>
      <c r="I8612" s="171"/>
      <c r="J8612" s="33"/>
      <c r="K8612" s="33"/>
    </row>
    <row r="8613" spans="2:11" x14ac:dyDescent="0.2">
      <c r="B8613" s="33"/>
      <c r="C8613" s="171"/>
      <c r="D8613" s="33"/>
      <c r="E8613" s="33"/>
      <c r="F8613" s="33"/>
      <c r="G8613" s="33"/>
      <c r="H8613" s="33"/>
      <c r="I8613" s="171"/>
      <c r="J8613" s="33"/>
      <c r="K8613" s="33"/>
    </row>
    <row r="8614" spans="2:11" x14ac:dyDescent="0.2">
      <c r="B8614" s="33"/>
      <c r="C8614" s="171"/>
      <c r="D8614" s="33"/>
      <c r="E8614" s="33"/>
      <c r="F8614" s="33"/>
      <c r="G8614" s="33"/>
      <c r="H8614" s="33"/>
      <c r="I8614" s="171"/>
      <c r="J8614" s="33"/>
      <c r="K8614" s="33"/>
    </row>
    <row r="8615" spans="2:11" x14ac:dyDescent="0.2">
      <c r="B8615" s="33"/>
      <c r="C8615" s="171"/>
      <c r="D8615" s="33"/>
      <c r="E8615" s="33"/>
      <c r="F8615" s="33"/>
      <c r="G8615" s="33"/>
      <c r="H8615" s="33"/>
      <c r="I8615" s="171"/>
      <c r="J8615" s="33"/>
      <c r="K8615" s="33"/>
    </row>
    <row r="8616" spans="2:11" x14ac:dyDescent="0.2">
      <c r="B8616" s="33"/>
      <c r="C8616" s="171"/>
      <c r="D8616" s="33"/>
      <c r="E8616" s="33"/>
      <c r="F8616" s="33"/>
      <c r="G8616" s="33"/>
      <c r="H8616" s="33"/>
      <c r="I8616" s="171"/>
      <c r="J8616" s="33"/>
      <c r="K8616" s="33"/>
    </row>
    <row r="8617" spans="2:11" x14ac:dyDescent="0.2">
      <c r="B8617" s="33"/>
      <c r="C8617" s="171"/>
      <c r="D8617" s="33"/>
      <c r="E8617" s="33"/>
      <c r="F8617" s="33"/>
      <c r="G8617" s="33"/>
      <c r="H8617" s="33"/>
      <c r="I8617" s="171"/>
      <c r="J8617" s="33"/>
      <c r="K8617" s="33"/>
    </row>
    <row r="8618" spans="2:11" x14ac:dyDescent="0.2">
      <c r="B8618" s="33"/>
      <c r="C8618" s="171"/>
      <c r="D8618" s="33"/>
      <c r="E8618" s="33"/>
      <c r="F8618" s="33"/>
      <c r="G8618" s="33"/>
      <c r="H8618" s="33"/>
      <c r="I8618" s="171"/>
      <c r="J8618" s="33"/>
      <c r="K8618" s="33"/>
    </row>
    <row r="8619" spans="2:11" x14ac:dyDescent="0.2">
      <c r="B8619" s="33"/>
      <c r="C8619" s="171"/>
      <c r="D8619" s="33"/>
      <c r="E8619" s="33"/>
      <c r="F8619" s="33"/>
      <c r="G8619" s="33"/>
      <c r="H8619" s="33"/>
      <c r="I8619" s="171"/>
      <c r="J8619" s="33"/>
      <c r="K8619" s="33"/>
    </row>
    <row r="8620" spans="2:11" x14ac:dyDescent="0.2">
      <c r="B8620" s="33"/>
      <c r="C8620" s="171"/>
      <c r="D8620" s="33"/>
      <c r="E8620" s="33"/>
      <c r="F8620" s="33"/>
      <c r="G8620" s="33"/>
      <c r="H8620" s="33"/>
      <c r="I8620" s="171"/>
      <c r="J8620" s="33"/>
      <c r="K8620" s="33"/>
    </row>
    <row r="8621" spans="2:11" x14ac:dyDescent="0.2">
      <c r="B8621" s="33"/>
      <c r="C8621" s="171"/>
      <c r="D8621" s="33"/>
      <c r="E8621" s="33"/>
      <c r="F8621" s="33"/>
      <c r="G8621" s="33"/>
      <c r="H8621" s="33"/>
      <c r="I8621" s="171"/>
      <c r="J8621" s="33"/>
      <c r="K8621" s="33"/>
    </row>
    <row r="8622" spans="2:11" x14ac:dyDescent="0.2">
      <c r="B8622" s="33"/>
      <c r="C8622" s="171"/>
      <c r="D8622" s="33"/>
      <c r="E8622" s="33"/>
      <c r="F8622" s="33"/>
      <c r="G8622" s="33"/>
      <c r="H8622" s="33"/>
      <c r="I8622" s="171"/>
      <c r="J8622" s="33"/>
      <c r="K8622" s="33"/>
    </row>
    <row r="8623" spans="2:11" x14ac:dyDescent="0.2">
      <c r="B8623" s="33"/>
      <c r="C8623" s="171"/>
      <c r="D8623" s="33"/>
      <c r="E8623" s="33"/>
      <c r="F8623" s="33"/>
      <c r="G8623" s="33"/>
      <c r="H8623" s="33"/>
      <c r="I8623" s="171"/>
      <c r="J8623" s="33"/>
      <c r="K8623" s="33"/>
    </row>
    <row r="8624" spans="2:11" x14ac:dyDescent="0.2">
      <c r="B8624" s="33"/>
      <c r="C8624" s="171"/>
      <c r="D8624" s="33"/>
      <c r="E8624" s="33"/>
      <c r="F8624" s="33"/>
      <c r="G8624" s="33"/>
      <c r="H8624" s="33"/>
      <c r="I8624" s="171"/>
      <c r="J8624" s="33"/>
      <c r="K8624" s="33"/>
    </row>
    <row r="8625" spans="2:11" x14ac:dyDescent="0.2">
      <c r="B8625" s="33"/>
      <c r="C8625" s="171"/>
      <c r="D8625" s="33"/>
      <c r="E8625" s="33"/>
      <c r="F8625" s="33"/>
      <c r="G8625" s="33"/>
      <c r="H8625" s="33"/>
      <c r="I8625" s="171"/>
      <c r="J8625" s="33"/>
      <c r="K8625" s="33"/>
    </row>
    <row r="8626" spans="2:11" x14ac:dyDescent="0.2">
      <c r="B8626" s="33"/>
      <c r="C8626" s="171"/>
      <c r="D8626" s="33"/>
      <c r="E8626" s="33"/>
      <c r="F8626" s="33"/>
      <c r="G8626" s="33"/>
      <c r="H8626" s="33"/>
      <c r="I8626" s="171"/>
      <c r="J8626" s="33"/>
      <c r="K8626" s="33"/>
    </row>
    <row r="8627" spans="2:11" x14ac:dyDescent="0.2">
      <c r="B8627" s="33"/>
      <c r="C8627" s="171"/>
      <c r="D8627" s="33"/>
      <c r="E8627" s="33"/>
      <c r="F8627" s="33"/>
      <c r="G8627" s="33"/>
      <c r="H8627" s="33"/>
      <c r="I8627" s="171"/>
      <c r="J8627" s="33"/>
      <c r="K8627" s="33"/>
    </row>
    <row r="8628" spans="2:11" x14ac:dyDescent="0.2">
      <c r="B8628" s="33"/>
      <c r="C8628" s="171"/>
      <c r="D8628" s="33"/>
      <c r="E8628" s="33"/>
      <c r="F8628" s="33"/>
      <c r="G8628" s="33"/>
      <c r="H8628" s="33"/>
      <c r="I8628" s="171"/>
      <c r="J8628" s="33"/>
      <c r="K8628" s="33"/>
    </row>
    <row r="8629" spans="2:11" x14ac:dyDescent="0.2">
      <c r="B8629" s="33"/>
      <c r="C8629" s="171"/>
      <c r="D8629" s="33"/>
      <c r="E8629" s="33"/>
      <c r="F8629" s="33"/>
      <c r="G8629" s="33"/>
      <c r="H8629" s="33"/>
      <c r="I8629" s="171"/>
      <c r="J8629" s="33"/>
      <c r="K8629" s="33"/>
    </row>
    <row r="8630" spans="2:11" x14ac:dyDescent="0.2">
      <c r="B8630" s="33"/>
      <c r="C8630" s="171"/>
      <c r="D8630" s="33"/>
      <c r="E8630" s="33"/>
      <c r="F8630" s="33"/>
      <c r="G8630" s="33"/>
      <c r="H8630" s="33"/>
      <c r="I8630" s="171"/>
      <c r="J8630" s="33"/>
      <c r="K8630" s="33"/>
    </row>
    <row r="8631" spans="2:11" x14ac:dyDescent="0.2">
      <c r="B8631" s="33"/>
      <c r="C8631" s="171"/>
      <c r="D8631" s="33"/>
      <c r="E8631" s="33"/>
      <c r="F8631" s="33"/>
      <c r="G8631" s="33"/>
      <c r="H8631" s="33"/>
      <c r="I8631" s="171"/>
      <c r="J8631" s="33"/>
      <c r="K8631" s="33"/>
    </row>
    <row r="8632" spans="2:11" x14ac:dyDescent="0.2">
      <c r="B8632" s="33"/>
      <c r="C8632" s="171"/>
      <c r="D8632" s="33"/>
      <c r="E8632" s="33"/>
      <c r="F8632" s="33"/>
      <c r="G8632" s="33"/>
      <c r="H8632" s="33"/>
      <c r="I8632" s="171"/>
      <c r="J8632" s="33"/>
      <c r="K8632" s="33"/>
    </row>
    <row r="8633" spans="2:11" x14ac:dyDescent="0.2">
      <c r="B8633" s="33"/>
      <c r="C8633" s="171"/>
      <c r="D8633" s="33"/>
      <c r="E8633" s="33"/>
      <c r="F8633" s="33"/>
      <c r="G8633" s="33"/>
      <c r="H8633" s="33"/>
      <c r="I8633" s="171"/>
      <c r="J8633" s="33"/>
      <c r="K8633" s="33"/>
    </row>
    <row r="8634" spans="2:11" x14ac:dyDescent="0.2">
      <c r="B8634" s="33"/>
      <c r="C8634" s="171"/>
      <c r="D8634" s="33"/>
      <c r="E8634" s="33"/>
      <c r="F8634" s="33"/>
      <c r="G8634" s="33"/>
      <c r="H8634" s="33"/>
      <c r="I8634" s="171"/>
      <c r="J8634" s="33"/>
      <c r="K8634" s="33"/>
    </row>
    <row r="8635" spans="2:11" x14ac:dyDescent="0.2">
      <c r="B8635" s="33"/>
      <c r="C8635" s="171"/>
      <c r="D8635" s="33"/>
      <c r="E8635" s="33"/>
      <c r="F8635" s="33"/>
      <c r="G8635" s="33"/>
      <c r="H8635" s="33"/>
      <c r="I8635" s="171"/>
      <c r="J8635" s="33"/>
      <c r="K8635" s="33"/>
    </row>
    <row r="8636" spans="2:11" x14ac:dyDescent="0.2">
      <c r="B8636" s="33"/>
      <c r="C8636" s="171"/>
      <c r="D8636" s="33"/>
      <c r="E8636" s="33"/>
      <c r="F8636" s="33"/>
      <c r="G8636" s="33"/>
      <c r="H8636" s="33"/>
      <c r="I8636" s="171"/>
      <c r="J8636" s="33"/>
      <c r="K8636" s="33"/>
    </row>
    <row r="8637" spans="2:11" x14ac:dyDescent="0.2">
      <c r="B8637" s="33"/>
      <c r="C8637" s="171"/>
      <c r="D8637" s="33"/>
      <c r="E8637" s="33"/>
      <c r="F8637" s="33"/>
      <c r="G8637" s="33"/>
      <c r="H8637" s="33"/>
      <c r="I8637" s="171"/>
      <c r="J8637" s="33"/>
      <c r="K8637" s="33"/>
    </row>
    <row r="8638" spans="2:11" x14ac:dyDescent="0.2">
      <c r="B8638" s="33"/>
      <c r="C8638" s="171"/>
      <c r="D8638" s="33"/>
      <c r="E8638" s="33"/>
      <c r="F8638" s="33"/>
      <c r="G8638" s="33"/>
      <c r="H8638" s="33"/>
      <c r="I8638" s="171"/>
      <c r="J8638" s="33"/>
      <c r="K8638" s="33"/>
    </row>
    <row r="8639" spans="2:11" x14ac:dyDescent="0.2">
      <c r="B8639" s="33"/>
      <c r="C8639" s="171"/>
      <c r="D8639" s="33"/>
      <c r="E8639" s="33"/>
      <c r="F8639" s="33"/>
      <c r="G8639" s="33"/>
      <c r="H8639" s="33"/>
      <c r="I8639" s="171"/>
      <c r="J8639" s="33"/>
      <c r="K8639" s="33"/>
    </row>
    <row r="8640" spans="2:11" x14ac:dyDescent="0.2">
      <c r="B8640" s="33"/>
      <c r="C8640" s="171"/>
      <c r="D8640" s="33"/>
      <c r="E8640" s="33"/>
      <c r="F8640" s="33"/>
      <c r="G8640" s="33"/>
      <c r="H8640" s="33"/>
      <c r="I8640" s="171"/>
      <c r="J8640" s="33"/>
      <c r="K8640" s="33"/>
    </row>
    <row r="8641" spans="2:11" x14ac:dyDescent="0.2">
      <c r="B8641" s="33"/>
      <c r="C8641" s="171"/>
      <c r="D8641" s="33"/>
      <c r="E8641" s="33"/>
      <c r="F8641" s="33"/>
      <c r="G8641" s="33"/>
      <c r="H8641" s="33"/>
      <c r="I8641" s="171"/>
      <c r="J8641" s="33"/>
      <c r="K8641" s="33"/>
    </row>
    <row r="8642" spans="2:11" x14ac:dyDescent="0.2">
      <c r="B8642" s="33"/>
      <c r="C8642" s="171"/>
      <c r="D8642" s="33"/>
      <c r="E8642" s="33"/>
      <c r="F8642" s="33"/>
      <c r="G8642" s="33"/>
      <c r="H8642" s="33"/>
      <c r="I8642" s="171"/>
      <c r="J8642" s="33"/>
      <c r="K8642" s="33"/>
    </row>
    <row r="8643" spans="2:11" x14ac:dyDescent="0.2">
      <c r="B8643" s="33"/>
      <c r="C8643" s="171"/>
      <c r="D8643" s="33"/>
      <c r="E8643" s="33"/>
      <c r="F8643" s="33"/>
      <c r="G8643" s="33"/>
      <c r="H8643" s="33"/>
      <c r="I8643" s="171"/>
      <c r="J8643" s="33"/>
      <c r="K8643" s="33"/>
    </row>
    <row r="8644" spans="2:11" x14ac:dyDescent="0.2">
      <c r="B8644" s="33"/>
      <c r="C8644" s="171"/>
      <c r="D8644" s="33"/>
      <c r="E8644" s="33"/>
      <c r="F8644" s="33"/>
      <c r="G8644" s="33"/>
      <c r="H8644" s="33"/>
      <c r="I8644" s="171"/>
      <c r="J8644" s="33"/>
      <c r="K8644" s="33"/>
    </row>
    <row r="8645" spans="2:11" x14ac:dyDescent="0.2">
      <c r="B8645" s="33"/>
      <c r="C8645" s="171"/>
      <c r="D8645" s="33"/>
      <c r="E8645" s="33"/>
      <c r="F8645" s="33"/>
      <c r="G8645" s="33"/>
      <c r="H8645" s="33"/>
      <c r="I8645" s="171"/>
      <c r="J8645" s="33"/>
      <c r="K8645" s="33"/>
    </row>
    <row r="8646" spans="2:11" x14ac:dyDescent="0.2">
      <c r="B8646" s="33"/>
      <c r="C8646" s="171"/>
      <c r="D8646" s="33"/>
      <c r="E8646" s="33"/>
      <c r="F8646" s="33"/>
      <c r="G8646" s="33"/>
      <c r="H8646" s="33"/>
      <c r="I8646" s="171"/>
      <c r="J8646" s="33"/>
      <c r="K8646" s="33"/>
    </row>
    <row r="8647" spans="2:11" x14ac:dyDescent="0.2">
      <c r="B8647" s="33"/>
      <c r="C8647" s="171"/>
      <c r="D8647" s="33"/>
      <c r="E8647" s="33"/>
      <c r="F8647" s="33"/>
      <c r="G8647" s="33"/>
      <c r="H8647" s="33"/>
      <c r="I8647" s="171"/>
      <c r="J8647" s="33"/>
      <c r="K8647" s="33"/>
    </row>
    <row r="8648" spans="2:11" x14ac:dyDescent="0.2">
      <c r="B8648" s="33"/>
      <c r="C8648" s="171"/>
      <c r="D8648" s="33"/>
      <c r="E8648" s="33"/>
      <c r="F8648" s="33"/>
      <c r="G8648" s="33"/>
      <c r="H8648" s="33"/>
      <c r="I8648" s="171"/>
      <c r="J8648" s="33"/>
      <c r="K8648" s="33"/>
    </row>
    <row r="8649" spans="2:11" x14ac:dyDescent="0.2">
      <c r="B8649" s="33"/>
      <c r="C8649" s="171"/>
      <c r="D8649" s="33"/>
      <c r="E8649" s="33"/>
      <c r="F8649" s="33"/>
      <c r="G8649" s="33"/>
      <c r="H8649" s="33"/>
      <c r="I8649" s="171"/>
      <c r="J8649" s="33"/>
      <c r="K8649" s="33"/>
    </row>
    <row r="8650" spans="2:11" x14ac:dyDescent="0.2">
      <c r="B8650" s="33"/>
      <c r="C8650" s="171"/>
      <c r="D8650" s="33"/>
      <c r="E8650" s="33"/>
      <c r="F8650" s="33"/>
      <c r="G8650" s="33"/>
      <c r="H8650" s="33"/>
      <c r="I8650" s="171"/>
      <c r="J8650" s="33"/>
      <c r="K8650" s="33"/>
    </row>
    <row r="8651" spans="2:11" x14ac:dyDescent="0.2">
      <c r="B8651" s="33"/>
      <c r="C8651" s="171"/>
      <c r="D8651" s="33"/>
      <c r="E8651" s="33"/>
      <c r="F8651" s="33"/>
      <c r="G8651" s="33"/>
      <c r="H8651" s="33"/>
      <c r="I8651" s="171"/>
      <c r="J8651" s="33"/>
      <c r="K8651" s="33"/>
    </row>
    <row r="8652" spans="2:11" x14ac:dyDescent="0.2">
      <c r="B8652" s="33"/>
      <c r="C8652" s="171"/>
      <c r="D8652" s="33"/>
      <c r="E8652" s="33"/>
      <c r="F8652" s="33"/>
      <c r="G8652" s="33"/>
      <c r="H8652" s="33"/>
      <c r="I8652" s="171"/>
      <c r="J8652" s="33"/>
      <c r="K8652" s="33"/>
    </row>
    <row r="8653" spans="2:11" x14ac:dyDescent="0.2">
      <c r="B8653" s="33"/>
      <c r="C8653" s="171"/>
      <c r="D8653" s="33"/>
      <c r="E8653" s="33"/>
      <c r="F8653" s="33"/>
      <c r="G8653" s="33"/>
      <c r="H8653" s="33"/>
      <c r="I8653" s="171"/>
      <c r="J8653" s="33"/>
      <c r="K8653" s="33"/>
    </row>
    <row r="8654" spans="2:11" x14ac:dyDescent="0.2">
      <c r="B8654" s="33"/>
      <c r="C8654" s="171"/>
      <c r="D8654" s="33"/>
      <c r="E8654" s="33"/>
      <c r="F8654" s="33"/>
      <c r="G8654" s="33"/>
      <c r="H8654" s="33"/>
      <c r="I8654" s="171"/>
      <c r="J8654" s="33"/>
      <c r="K8654" s="33"/>
    </row>
    <row r="8655" spans="2:11" x14ac:dyDescent="0.2">
      <c r="B8655" s="33"/>
      <c r="C8655" s="171"/>
      <c r="D8655" s="33"/>
      <c r="E8655" s="33"/>
      <c r="F8655" s="33"/>
      <c r="G8655" s="33"/>
      <c r="H8655" s="33"/>
      <c r="I8655" s="171"/>
      <c r="J8655" s="33"/>
      <c r="K8655" s="33"/>
    </row>
    <row r="8656" spans="2:11" x14ac:dyDescent="0.2">
      <c r="B8656" s="33"/>
      <c r="C8656" s="171"/>
      <c r="D8656" s="33"/>
      <c r="E8656" s="33"/>
      <c r="F8656" s="33"/>
      <c r="G8656" s="33"/>
      <c r="H8656" s="33"/>
      <c r="I8656" s="171"/>
      <c r="J8656" s="33"/>
      <c r="K8656" s="33"/>
    </row>
    <row r="8657" spans="2:11" x14ac:dyDescent="0.2">
      <c r="B8657" s="33"/>
      <c r="C8657" s="171"/>
      <c r="D8657" s="33"/>
      <c r="E8657" s="33"/>
      <c r="F8657" s="33"/>
      <c r="G8657" s="33"/>
      <c r="H8657" s="33"/>
      <c r="I8657" s="171"/>
      <c r="J8657" s="33"/>
      <c r="K8657" s="33"/>
    </row>
    <row r="8658" spans="2:11" x14ac:dyDescent="0.2">
      <c r="B8658" s="33"/>
      <c r="C8658" s="171"/>
      <c r="D8658" s="33"/>
      <c r="E8658" s="33"/>
      <c r="F8658" s="33"/>
      <c r="G8658" s="33"/>
      <c r="H8658" s="33"/>
      <c r="I8658" s="171"/>
      <c r="J8658" s="33"/>
      <c r="K8658" s="33"/>
    </row>
    <row r="8659" spans="2:11" x14ac:dyDescent="0.2">
      <c r="B8659" s="33"/>
      <c r="C8659" s="171"/>
      <c r="D8659" s="33"/>
      <c r="E8659" s="33"/>
      <c r="F8659" s="33"/>
      <c r="G8659" s="33"/>
      <c r="H8659" s="33"/>
      <c r="I8659" s="171"/>
      <c r="J8659" s="33"/>
      <c r="K8659" s="33"/>
    </row>
    <row r="8660" spans="2:11" x14ac:dyDescent="0.2">
      <c r="B8660" s="33"/>
      <c r="C8660" s="171"/>
      <c r="D8660" s="33"/>
      <c r="E8660" s="33"/>
      <c r="F8660" s="33"/>
      <c r="G8660" s="33"/>
      <c r="H8660" s="33"/>
      <c r="I8660" s="171"/>
      <c r="J8660" s="33"/>
      <c r="K8660" s="33"/>
    </row>
    <row r="8661" spans="2:11" x14ac:dyDescent="0.2">
      <c r="B8661" s="33"/>
      <c r="C8661" s="171"/>
      <c r="D8661" s="33"/>
      <c r="E8661" s="33"/>
      <c r="F8661" s="33"/>
      <c r="G8661" s="33"/>
      <c r="H8661" s="33"/>
      <c r="I8661" s="171"/>
      <c r="J8661" s="33"/>
      <c r="K8661" s="33"/>
    </row>
    <row r="8662" spans="2:11" x14ac:dyDescent="0.2">
      <c r="B8662" s="33"/>
      <c r="C8662" s="171"/>
      <c r="D8662" s="33"/>
      <c r="E8662" s="33"/>
      <c r="F8662" s="33"/>
      <c r="G8662" s="33"/>
      <c r="H8662" s="33"/>
      <c r="I8662" s="171"/>
      <c r="J8662" s="33"/>
      <c r="K8662" s="33"/>
    </row>
    <row r="8663" spans="2:11" x14ac:dyDescent="0.2">
      <c r="B8663" s="33"/>
      <c r="C8663" s="171"/>
      <c r="D8663" s="33"/>
      <c r="E8663" s="33"/>
      <c r="F8663" s="33"/>
      <c r="G8663" s="33"/>
      <c r="H8663" s="33"/>
      <c r="I8663" s="171"/>
      <c r="J8663" s="33"/>
      <c r="K8663" s="33"/>
    </row>
    <row r="8664" spans="2:11" x14ac:dyDescent="0.2">
      <c r="B8664" s="33"/>
      <c r="C8664" s="171"/>
      <c r="D8664" s="33"/>
      <c r="E8664" s="33"/>
      <c r="F8664" s="33"/>
      <c r="G8664" s="33"/>
      <c r="H8664" s="33"/>
      <c r="I8664" s="171"/>
      <c r="J8664" s="33"/>
      <c r="K8664" s="33"/>
    </row>
    <row r="8665" spans="2:11" x14ac:dyDescent="0.2">
      <c r="B8665" s="33"/>
      <c r="C8665" s="171"/>
      <c r="D8665" s="33"/>
      <c r="E8665" s="33"/>
      <c r="F8665" s="33"/>
      <c r="G8665" s="33"/>
      <c r="H8665" s="33"/>
      <c r="I8665" s="171"/>
      <c r="J8665" s="33"/>
      <c r="K8665" s="33"/>
    </row>
    <row r="8666" spans="2:11" x14ac:dyDescent="0.2">
      <c r="B8666" s="33"/>
      <c r="C8666" s="171"/>
      <c r="D8666" s="33"/>
      <c r="E8666" s="33"/>
      <c r="F8666" s="33"/>
      <c r="G8666" s="33"/>
      <c r="H8666" s="33"/>
      <c r="I8666" s="171"/>
      <c r="J8666" s="33"/>
      <c r="K8666" s="33"/>
    </row>
    <row r="8667" spans="2:11" x14ac:dyDescent="0.2">
      <c r="B8667" s="33"/>
      <c r="C8667" s="171"/>
      <c r="D8667" s="33"/>
      <c r="E8667" s="33"/>
      <c r="F8667" s="33"/>
      <c r="G8667" s="33"/>
      <c r="H8667" s="33"/>
      <c r="I8667" s="171"/>
      <c r="J8667" s="33"/>
      <c r="K8667" s="33"/>
    </row>
    <row r="8668" spans="2:11" x14ac:dyDescent="0.2">
      <c r="B8668" s="33"/>
      <c r="C8668" s="171"/>
      <c r="D8668" s="33"/>
      <c r="E8668" s="33"/>
      <c r="F8668" s="33"/>
      <c r="G8668" s="33"/>
      <c r="H8668" s="33"/>
      <c r="I8668" s="171"/>
      <c r="J8668" s="33"/>
      <c r="K8668" s="33"/>
    </row>
    <row r="8669" spans="2:11" x14ac:dyDescent="0.2">
      <c r="B8669" s="33"/>
      <c r="C8669" s="171"/>
      <c r="D8669" s="33"/>
      <c r="E8669" s="33"/>
      <c r="F8669" s="33"/>
      <c r="G8669" s="33"/>
      <c r="H8669" s="33"/>
      <c r="I8669" s="171"/>
      <c r="J8669" s="33"/>
      <c r="K8669" s="33"/>
    </row>
    <row r="8670" spans="2:11" x14ac:dyDescent="0.2">
      <c r="B8670" s="33"/>
      <c r="C8670" s="171"/>
      <c r="D8670" s="33"/>
      <c r="E8670" s="33"/>
      <c r="F8670" s="33"/>
      <c r="G8670" s="33"/>
      <c r="H8670" s="33"/>
      <c r="I8670" s="171"/>
      <c r="J8670" s="33"/>
      <c r="K8670" s="33"/>
    </row>
    <row r="8671" spans="2:11" x14ac:dyDescent="0.2">
      <c r="B8671" s="33"/>
      <c r="C8671" s="171"/>
      <c r="D8671" s="33"/>
      <c r="E8671" s="33"/>
      <c r="F8671" s="33"/>
      <c r="G8671" s="33"/>
      <c r="H8671" s="33"/>
      <c r="I8671" s="171"/>
      <c r="J8671" s="33"/>
      <c r="K8671" s="33"/>
    </row>
    <row r="8672" spans="2:11" x14ac:dyDescent="0.2">
      <c r="B8672" s="33"/>
      <c r="C8672" s="171"/>
      <c r="D8672" s="33"/>
      <c r="E8672" s="33"/>
      <c r="F8672" s="33"/>
      <c r="G8672" s="33"/>
      <c r="H8672" s="33"/>
      <c r="I8672" s="171"/>
      <c r="J8672" s="33"/>
      <c r="K8672" s="33"/>
    </row>
    <row r="8673" spans="2:11" x14ac:dyDescent="0.2">
      <c r="B8673" s="33"/>
      <c r="C8673" s="171"/>
      <c r="D8673" s="33"/>
      <c r="E8673" s="33"/>
      <c r="F8673" s="33"/>
      <c r="G8673" s="33"/>
      <c r="H8673" s="33"/>
      <c r="I8673" s="171"/>
      <c r="J8673" s="33"/>
      <c r="K8673" s="33"/>
    </row>
    <row r="8674" spans="2:11" x14ac:dyDescent="0.2">
      <c r="B8674" s="33"/>
      <c r="C8674" s="171"/>
      <c r="D8674" s="33"/>
      <c r="E8674" s="33"/>
      <c r="F8674" s="33"/>
      <c r="G8674" s="33"/>
      <c r="H8674" s="33"/>
      <c r="I8674" s="171"/>
      <c r="J8674" s="33"/>
      <c r="K8674" s="33"/>
    </row>
    <row r="8675" spans="2:11" x14ac:dyDescent="0.2">
      <c r="B8675" s="33"/>
      <c r="C8675" s="171"/>
      <c r="D8675" s="33"/>
      <c r="E8675" s="33"/>
      <c r="F8675" s="33"/>
      <c r="G8675" s="33"/>
      <c r="H8675" s="33"/>
      <c r="I8675" s="171"/>
      <c r="J8675" s="33"/>
      <c r="K8675" s="33"/>
    </row>
    <row r="8676" spans="2:11" x14ac:dyDescent="0.2">
      <c r="B8676" s="33"/>
      <c r="C8676" s="171"/>
      <c r="D8676" s="33"/>
      <c r="E8676" s="33"/>
      <c r="F8676" s="33"/>
      <c r="G8676" s="33"/>
      <c r="H8676" s="33"/>
      <c r="I8676" s="171"/>
      <c r="J8676" s="33"/>
      <c r="K8676" s="33"/>
    </row>
    <row r="8677" spans="2:11" x14ac:dyDescent="0.2">
      <c r="B8677" s="33"/>
      <c r="C8677" s="171"/>
      <c r="D8677" s="33"/>
      <c r="E8677" s="33"/>
      <c r="F8677" s="33"/>
      <c r="G8677" s="33"/>
      <c r="H8677" s="33"/>
      <c r="I8677" s="171"/>
      <c r="J8677" s="33"/>
      <c r="K8677" s="33"/>
    </row>
    <row r="8678" spans="2:11" x14ac:dyDescent="0.2">
      <c r="B8678" s="33"/>
      <c r="C8678" s="171"/>
      <c r="D8678" s="33"/>
      <c r="E8678" s="33"/>
      <c r="F8678" s="33"/>
      <c r="G8678" s="33"/>
      <c r="H8678" s="33"/>
      <c r="I8678" s="171"/>
      <c r="J8678" s="33"/>
      <c r="K8678" s="33"/>
    </row>
    <row r="8679" spans="2:11" x14ac:dyDescent="0.2">
      <c r="B8679" s="33"/>
      <c r="C8679" s="171"/>
      <c r="D8679" s="33"/>
      <c r="E8679" s="33"/>
      <c r="F8679" s="33"/>
      <c r="G8679" s="33"/>
      <c r="H8679" s="33"/>
      <c r="I8679" s="171"/>
      <c r="J8679" s="33"/>
      <c r="K8679" s="33"/>
    </row>
    <row r="8680" spans="2:11" x14ac:dyDescent="0.2">
      <c r="B8680" s="33"/>
      <c r="C8680" s="171"/>
      <c r="D8680" s="33"/>
      <c r="E8680" s="33"/>
      <c r="F8680" s="33"/>
      <c r="G8680" s="33"/>
      <c r="H8680" s="33"/>
      <c r="I8680" s="171"/>
      <c r="J8680" s="33"/>
      <c r="K8680" s="33"/>
    </row>
    <row r="8681" spans="2:11" x14ac:dyDescent="0.2">
      <c r="B8681" s="33"/>
      <c r="C8681" s="171"/>
      <c r="D8681" s="33"/>
      <c r="E8681" s="33"/>
      <c r="F8681" s="33"/>
      <c r="G8681" s="33"/>
      <c r="H8681" s="33"/>
      <c r="I8681" s="171"/>
      <c r="J8681" s="33"/>
      <c r="K8681" s="33"/>
    </row>
    <row r="8682" spans="2:11" x14ac:dyDescent="0.2">
      <c r="B8682" s="33"/>
      <c r="C8682" s="171"/>
      <c r="D8682" s="33"/>
      <c r="E8682" s="33"/>
      <c r="F8682" s="33"/>
      <c r="G8682" s="33"/>
      <c r="H8682" s="33"/>
      <c r="I8682" s="171"/>
      <c r="J8682" s="33"/>
      <c r="K8682" s="33"/>
    </row>
    <row r="8683" spans="2:11" x14ac:dyDescent="0.2">
      <c r="B8683" s="33"/>
      <c r="C8683" s="171"/>
      <c r="D8683" s="33"/>
      <c r="E8683" s="33"/>
      <c r="F8683" s="33"/>
      <c r="G8683" s="33"/>
      <c r="H8683" s="33"/>
      <c r="I8683" s="171"/>
      <c r="J8683" s="33"/>
      <c r="K8683" s="33"/>
    </row>
    <row r="8684" spans="2:11" x14ac:dyDescent="0.2">
      <c r="B8684" s="33"/>
      <c r="C8684" s="171"/>
      <c r="D8684" s="33"/>
      <c r="E8684" s="33"/>
      <c r="F8684" s="33"/>
      <c r="G8684" s="33"/>
      <c r="H8684" s="33"/>
      <c r="I8684" s="171"/>
      <c r="J8684" s="33"/>
      <c r="K8684" s="33"/>
    </row>
    <row r="8685" spans="2:11" x14ac:dyDescent="0.2">
      <c r="B8685" s="33"/>
      <c r="C8685" s="171"/>
      <c r="D8685" s="33"/>
      <c r="E8685" s="33"/>
      <c r="F8685" s="33"/>
      <c r="G8685" s="33"/>
      <c r="H8685" s="33"/>
      <c r="I8685" s="171"/>
      <c r="J8685" s="33"/>
      <c r="K8685" s="33"/>
    </row>
    <row r="8686" spans="2:11" x14ac:dyDescent="0.2">
      <c r="B8686" s="33"/>
      <c r="C8686" s="171"/>
      <c r="D8686" s="33"/>
      <c r="E8686" s="33"/>
      <c r="F8686" s="33"/>
      <c r="G8686" s="33"/>
      <c r="H8686" s="33"/>
      <c r="I8686" s="171"/>
      <c r="J8686" s="33"/>
      <c r="K8686" s="33"/>
    </row>
    <row r="8687" spans="2:11" x14ac:dyDescent="0.2">
      <c r="B8687" s="33"/>
      <c r="C8687" s="171"/>
      <c r="D8687" s="33"/>
      <c r="E8687" s="33"/>
      <c r="F8687" s="33"/>
      <c r="G8687" s="33"/>
      <c r="H8687" s="33"/>
      <c r="I8687" s="171"/>
      <c r="J8687" s="33"/>
      <c r="K8687" s="33"/>
    </row>
    <row r="8688" spans="2:11" x14ac:dyDescent="0.2">
      <c r="B8688" s="33"/>
      <c r="C8688" s="171"/>
      <c r="D8688" s="33"/>
      <c r="E8688" s="33"/>
      <c r="F8688" s="33"/>
      <c r="G8688" s="33"/>
      <c r="H8688" s="33"/>
      <c r="I8688" s="171"/>
      <c r="J8688" s="33"/>
      <c r="K8688" s="33"/>
    </row>
    <row r="8689" spans="2:11" x14ac:dyDescent="0.2">
      <c r="B8689" s="33"/>
      <c r="C8689" s="171"/>
      <c r="D8689" s="33"/>
      <c r="E8689" s="33"/>
      <c r="F8689" s="33"/>
      <c r="G8689" s="33"/>
      <c r="H8689" s="33"/>
      <c r="I8689" s="171"/>
      <c r="J8689" s="33"/>
      <c r="K8689" s="33"/>
    </row>
    <row r="8690" spans="2:11" x14ac:dyDescent="0.2">
      <c r="B8690" s="33"/>
      <c r="C8690" s="171"/>
      <c r="D8690" s="33"/>
      <c r="E8690" s="33"/>
      <c r="F8690" s="33"/>
      <c r="G8690" s="33"/>
      <c r="H8690" s="33"/>
      <c r="I8690" s="171"/>
      <c r="J8690" s="33"/>
      <c r="K8690" s="33"/>
    </row>
    <row r="8691" spans="2:11" x14ac:dyDescent="0.2">
      <c r="B8691" s="33"/>
      <c r="C8691" s="171"/>
      <c r="D8691" s="33"/>
      <c r="E8691" s="33"/>
      <c r="F8691" s="33"/>
      <c r="G8691" s="33"/>
      <c r="H8691" s="33"/>
      <c r="I8691" s="171"/>
      <c r="J8691" s="33"/>
      <c r="K8691" s="33"/>
    </row>
    <row r="8692" spans="2:11" x14ac:dyDescent="0.2">
      <c r="B8692" s="33"/>
      <c r="C8692" s="171"/>
      <c r="D8692" s="33"/>
      <c r="E8692" s="33"/>
      <c r="F8692" s="33"/>
      <c r="G8692" s="33"/>
      <c r="H8692" s="33"/>
      <c r="I8692" s="171"/>
      <c r="J8692" s="33"/>
      <c r="K8692" s="33"/>
    </row>
    <row r="8693" spans="2:11" x14ac:dyDescent="0.2">
      <c r="B8693" s="33"/>
      <c r="C8693" s="171"/>
      <c r="D8693" s="33"/>
      <c r="E8693" s="33"/>
      <c r="F8693" s="33"/>
      <c r="G8693" s="33"/>
      <c r="H8693" s="33"/>
      <c r="I8693" s="171"/>
      <c r="J8693" s="33"/>
      <c r="K8693" s="33"/>
    </row>
    <row r="8694" spans="2:11" x14ac:dyDescent="0.2">
      <c r="B8694" s="33"/>
      <c r="C8694" s="171"/>
      <c r="D8694" s="33"/>
      <c r="E8694" s="33"/>
      <c r="F8694" s="33"/>
      <c r="G8694" s="33"/>
      <c r="H8694" s="33"/>
      <c r="I8694" s="171"/>
      <c r="J8694" s="33"/>
      <c r="K8694" s="33"/>
    </row>
    <row r="8695" spans="2:11" x14ac:dyDescent="0.2">
      <c r="B8695" s="33"/>
      <c r="C8695" s="171"/>
      <c r="D8695" s="33"/>
      <c r="E8695" s="33"/>
      <c r="F8695" s="33"/>
      <c r="G8695" s="33"/>
      <c r="H8695" s="33"/>
      <c r="I8695" s="171"/>
      <c r="J8695" s="33"/>
      <c r="K8695" s="33"/>
    </row>
    <row r="8696" spans="2:11" x14ac:dyDescent="0.2">
      <c r="B8696" s="33"/>
      <c r="C8696" s="171"/>
      <c r="D8696" s="33"/>
      <c r="E8696" s="33"/>
      <c r="F8696" s="33"/>
      <c r="G8696" s="33"/>
      <c r="H8696" s="33"/>
      <c r="I8696" s="171"/>
      <c r="J8696" s="33"/>
      <c r="K8696" s="33"/>
    </row>
    <row r="8697" spans="2:11" x14ac:dyDescent="0.2">
      <c r="B8697" s="33"/>
      <c r="C8697" s="171"/>
      <c r="D8697" s="33"/>
      <c r="E8697" s="33"/>
      <c r="F8697" s="33"/>
      <c r="G8697" s="33"/>
      <c r="H8697" s="33"/>
      <c r="I8697" s="171"/>
      <c r="J8697" s="33"/>
      <c r="K8697" s="33"/>
    </row>
    <row r="8698" spans="2:11" x14ac:dyDescent="0.2">
      <c r="B8698" s="33"/>
      <c r="C8698" s="171"/>
      <c r="D8698" s="33"/>
      <c r="E8698" s="33"/>
      <c r="F8698" s="33"/>
      <c r="G8698" s="33"/>
      <c r="H8698" s="33"/>
      <c r="I8698" s="171"/>
      <c r="J8698" s="33"/>
      <c r="K8698" s="33"/>
    </row>
    <row r="8699" spans="2:11" x14ac:dyDescent="0.2">
      <c r="B8699" s="33"/>
      <c r="C8699" s="171"/>
      <c r="D8699" s="33"/>
      <c r="E8699" s="33"/>
      <c r="F8699" s="33"/>
      <c r="G8699" s="33"/>
      <c r="H8699" s="33"/>
      <c r="I8699" s="171"/>
      <c r="J8699" s="33"/>
      <c r="K8699" s="33"/>
    </row>
    <row r="8700" spans="2:11" x14ac:dyDescent="0.2">
      <c r="B8700" s="33"/>
      <c r="C8700" s="171"/>
      <c r="D8700" s="33"/>
      <c r="E8700" s="33"/>
      <c r="F8700" s="33"/>
      <c r="G8700" s="33"/>
      <c r="H8700" s="33"/>
      <c r="I8700" s="171"/>
      <c r="J8700" s="33"/>
      <c r="K8700" s="33"/>
    </row>
    <row r="8701" spans="2:11" x14ac:dyDescent="0.2">
      <c r="B8701" s="33"/>
      <c r="C8701" s="171"/>
      <c r="D8701" s="33"/>
      <c r="E8701" s="33"/>
      <c r="F8701" s="33"/>
      <c r="G8701" s="33"/>
      <c r="H8701" s="33"/>
      <c r="I8701" s="171"/>
      <c r="J8701" s="33"/>
      <c r="K8701" s="33"/>
    </row>
    <row r="8702" spans="2:11" x14ac:dyDescent="0.2">
      <c r="B8702" s="33"/>
      <c r="C8702" s="171"/>
      <c r="D8702" s="33"/>
      <c r="E8702" s="33"/>
      <c r="F8702" s="33"/>
      <c r="G8702" s="33"/>
      <c r="H8702" s="33"/>
      <c r="I8702" s="171"/>
      <c r="J8702" s="33"/>
      <c r="K8702" s="33"/>
    </row>
    <row r="8703" spans="2:11" x14ac:dyDescent="0.2">
      <c r="B8703" s="33"/>
      <c r="C8703" s="171"/>
      <c r="D8703" s="33"/>
      <c r="E8703" s="33"/>
      <c r="F8703" s="33"/>
      <c r="G8703" s="33"/>
      <c r="H8703" s="33"/>
      <c r="I8703" s="171"/>
      <c r="J8703" s="33"/>
      <c r="K8703" s="33"/>
    </row>
    <row r="8704" spans="2:11" x14ac:dyDescent="0.2">
      <c r="B8704" s="33"/>
      <c r="C8704" s="171"/>
      <c r="D8704" s="33"/>
      <c r="E8704" s="33"/>
      <c r="F8704" s="33"/>
      <c r="G8704" s="33"/>
      <c r="H8704" s="33"/>
      <c r="I8704" s="171"/>
      <c r="J8704" s="33"/>
      <c r="K8704" s="33"/>
    </row>
    <row r="8705" spans="2:11" x14ac:dyDescent="0.2">
      <c r="B8705" s="33"/>
      <c r="C8705" s="171"/>
      <c r="D8705" s="33"/>
      <c r="E8705" s="33"/>
      <c r="F8705" s="33"/>
      <c r="G8705" s="33"/>
      <c r="H8705" s="33"/>
      <c r="I8705" s="171"/>
      <c r="J8705" s="33"/>
      <c r="K8705" s="33"/>
    </row>
    <row r="8706" spans="2:11" x14ac:dyDescent="0.2">
      <c r="B8706" s="33"/>
      <c r="C8706" s="171"/>
      <c r="D8706" s="33"/>
      <c r="E8706" s="33"/>
      <c r="F8706" s="33"/>
      <c r="G8706" s="33"/>
      <c r="H8706" s="33"/>
      <c r="I8706" s="171"/>
      <c r="J8706" s="33"/>
      <c r="K8706" s="33"/>
    </row>
    <row r="8707" spans="2:11" x14ac:dyDescent="0.2">
      <c r="B8707" s="33"/>
      <c r="C8707" s="171"/>
      <c r="D8707" s="33"/>
      <c r="E8707" s="33"/>
      <c r="F8707" s="33"/>
      <c r="G8707" s="33"/>
      <c r="H8707" s="33"/>
      <c r="I8707" s="171"/>
      <c r="J8707" s="33"/>
      <c r="K8707" s="33"/>
    </row>
    <row r="8708" spans="2:11" x14ac:dyDescent="0.2">
      <c r="B8708" s="33"/>
      <c r="C8708" s="171"/>
      <c r="D8708" s="33"/>
      <c r="E8708" s="33"/>
      <c r="F8708" s="33"/>
      <c r="G8708" s="33"/>
      <c r="H8708" s="33"/>
      <c r="I8708" s="171"/>
      <c r="J8708" s="33"/>
      <c r="K8708" s="33"/>
    </row>
    <row r="8709" spans="2:11" x14ac:dyDescent="0.2">
      <c r="B8709" s="33"/>
      <c r="C8709" s="171"/>
      <c r="D8709" s="33"/>
      <c r="E8709" s="33"/>
      <c r="F8709" s="33"/>
      <c r="G8709" s="33"/>
      <c r="H8709" s="33"/>
      <c r="I8709" s="171"/>
      <c r="J8709" s="33"/>
      <c r="K8709" s="33"/>
    </row>
    <row r="8710" spans="2:11" x14ac:dyDescent="0.2">
      <c r="B8710" s="33"/>
      <c r="C8710" s="171"/>
      <c r="D8710" s="33"/>
      <c r="E8710" s="33"/>
      <c r="F8710" s="33"/>
      <c r="G8710" s="33"/>
      <c r="H8710" s="33"/>
      <c r="I8710" s="171"/>
      <c r="J8710" s="33"/>
      <c r="K8710" s="33"/>
    </row>
    <row r="8711" spans="2:11" x14ac:dyDescent="0.2">
      <c r="B8711" s="33"/>
      <c r="C8711" s="171"/>
      <c r="D8711" s="33"/>
      <c r="E8711" s="33"/>
      <c r="F8711" s="33"/>
      <c r="G8711" s="33"/>
      <c r="H8711" s="33"/>
      <c r="I8711" s="171"/>
      <c r="J8711" s="33"/>
      <c r="K8711" s="33"/>
    </row>
    <row r="8712" spans="2:11" x14ac:dyDescent="0.2">
      <c r="B8712" s="33"/>
      <c r="C8712" s="171"/>
      <c r="D8712" s="33"/>
      <c r="E8712" s="33"/>
      <c r="F8712" s="33"/>
      <c r="G8712" s="33"/>
      <c r="H8712" s="33"/>
      <c r="I8712" s="171"/>
      <c r="J8712" s="33"/>
      <c r="K8712" s="33"/>
    </row>
    <row r="8713" spans="2:11" x14ac:dyDescent="0.2">
      <c r="B8713" s="33"/>
      <c r="C8713" s="171"/>
      <c r="D8713" s="33"/>
      <c r="E8713" s="33"/>
      <c r="F8713" s="33"/>
      <c r="G8713" s="33"/>
      <c r="H8713" s="33"/>
      <c r="I8713" s="171"/>
      <c r="J8713" s="33"/>
      <c r="K8713" s="33"/>
    </row>
    <row r="8714" spans="2:11" x14ac:dyDescent="0.2">
      <c r="B8714" s="33"/>
      <c r="C8714" s="171"/>
      <c r="D8714" s="33"/>
      <c r="E8714" s="33"/>
      <c r="F8714" s="33"/>
      <c r="G8714" s="33"/>
      <c r="H8714" s="33"/>
      <c r="I8714" s="171"/>
      <c r="J8714" s="33"/>
      <c r="K8714" s="33"/>
    </row>
    <row r="8715" spans="2:11" x14ac:dyDescent="0.2">
      <c r="B8715" s="33"/>
      <c r="C8715" s="171"/>
      <c r="D8715" s="33"/>
      <c r="E8715" s="33"/>
      <c r="F8715" s="33"/>
      <c r="G8715" s="33"/>
      <c r="H8715" s="33"/>
      <c r="I8715" s="171"/>
      <c r="J8715" s="33"/>
      <c r="K8715" s="33"/>
    </row>
    <row r="8716" spans="2:11" x14ac:dyDescent="0.2">
      <c r="B8716" s="33"/>
      <c r="C8716" s="171"/>
      <c r="D8716" s="33"/>
      <c r="E8716" s="33"/>
      <c r="F8716" s="33"/>
      <c r="G8716" s="33"/>
      <c r="H8716" s="33"/>
      <c r="I8716" s="171"/>
      <c r="J8716" s="33"/>
      <c r="K8716" s="33"/>
    </row>
    <row r="8717" spans="2:11" x14ac:dyDescent="0.2">
      <c r="B8717" s="33"/>
      <c r="C8717" s="171"/>
      <c r="D8717" s="33"/>
      <c r="E8717" s="33"/>
      <c r="F8717" s="33"/>
      <c r="G8717" s="33"/>
      <c r="H8717" s="33"/>
      <c r="I8717" s="171"/>
      <c r="J8717" s="33"/>
      <c r="K8717" s="33"/>
    </row>
    <row r="8718" spans="2:11" x14ac:dyDescent="0.2">
      <c r="B8718" s="33"/>
      <c r="C8718" s="171"/>
      <c r="D8718" s="33"/>
      <c r="E8718" s="33"/>
      <c r="F8718" s="33"/>
      <c r="G8718" s="33"/>
      <c r="H8718" s="33"/>
      <c r="I8718" s="171"/>
      <c r="J8718" s="33"/>
      <c r="K8718" s="33"/>
    </row>
    <row r="8719" spans="2:11" x14ac:dyDescent="0.2">
      <c r="B8719" s="33"/>
      <c r="C8719" s="171"/>
      <c r="D8719" s="33"/>
      <c r="E8719" s="33"/>
      <c r="F8719" s="33"/>
      <c r="G8719" s="33"/>
      <c r="H8719" s="33"/>
      <c r="I8719" s="171"/>
      <c r="J8719" s="33"/>
      <c r="K8719" s="33"/>
    </row>
    <row r="8720" spans="2:11" x14ac:dyDescent="0.2">
      <c r="B8720" s="33"/>
      <c r="C8720" s="171"/>
      <c r="D8720" s="33"/>
      <c r="E8720" s="33"/>
      <c r="F8720" s="33"/>
      <c r="G8720" s="33"/>
      <c r="H8720" s="33"/>
      <c r="I8720" s="171"/>
      <c r="J8720" s="33"/>
      <c r="K8720" s="33"/>
    </row>
    <row r="8721" spans="2:11" x14ac:dyDescent="0.2">
      <c r="B8721" s="33"/>
      <c r="C8721" s="171"/>
      <c r="D8721" s="33"/>
      <c r="E8721" s="33"/>
      <c r="F8721" s="33"/>
      <c r="G8721" s="33"/>
      <c r="H8721" s="33"/>
      <c r="I8721" s="171"/>
      <c r="J8721" s="33"/>
      <c r="K8721" s="33"/>
    </row>
    <row r="8722" spans="2:11" x14ac:dyDescent="0.2">
      <c r="B8722" s="33"/>
      <c r="C8722" s="171"/>
      <c r="D8722" s="33"/>
      <c r="E8722" s="33"/>
      <c r="F8722" s="33"/>
      <c r="G8722" s="33"/>
      <c r="H8722" s="33"/>
      <c r="I8722" s="171"/>
      <c r="J8722" s="33"/>
      <c r="K8722" s="33"/>
    </row>
    <row r="8723" spans="2:11" x14ac:dyDescent="0.2">
      <c r="B8723" s="33"/>
      <c r="C8723" s="171"/>
      <c r="D8723" s="33"/>
      <c r="E8723" s="33"/>
      <c r="F8723" s="33"/>
      <c r="G8723" s="33"/>
      <c r="H8723" s="33"/>
      <c r="I8723" s="171"/>
      <c r="J8723" s="33"/>
      <c r="K8723" s="33"/>
    </row>
    <row r="8724" spans="2:11" x14ac:dyDescent="0.2">
      <c r="B8724" s="33"/>
      <c r="C8724" s="171"/>
      <c r="D8724" s="33"/>
      <c r="E8724" s="33"/>
      <c r="F8724" s="33"/>
      <c r="G8724" s="33"/>
      <c r="H8724" s="33"/>
      <c r="I8724" s="171"/>
      <c r="J8724" s="33"/>
      <c r="K8724" s="33"/>
    </row>
    <row r="8725" spans="2:11" x14ac:dyDescent="0.2">
      <c r="B8725" s="33"/>
      <c r="C8725" s="171"/>
      <c r="D8725" s="33"/>
      <c r="E8725" s="33"/>
      <c r="F8725" s="33"/>
      <c r="G8725" s="33"/>
      <c r="H8725" s="33"/>
      <c r="I8725" s="171"/>
      <c r="J8725" s="33"/>
      <c r="K8725" s="33"/>
    </row>
    <row r="8726" spans="2:11" x14ac:dyDescent="0.2">
      <c r="B8726" s="33"/>
      <c r="C8726" s="171"/>
      <c r="D8726" s="33"/>
      <c r="E8726" s="33"/>
      <c r="F8726" s="33"/>
      <c r="G8726" s="33"/>
      <c r="H8726" s="33"/>
      <c r="I8726" s="171"/>
      <c r="J8726" s="33"/>
      <c r="K8726" s="33"/>
    </row>
    <row r="8727" spans="2:11" x14ac:dyDescent="0.2">
      <c r="B8727" s="33"/>
      <c r="C8727" s="171"/>
      <c r="D8727" s="33"/>
      <c r="E8727" s="33"/>
      <c r="F8727" s="33"/>
      <c r="G8727" s="33"/>
      <c r="H8727" s="33"/>
      <c r="I8727" s="171"/>
      <c r="J8727" s="33"/>
      <c r="K8727" s="33"/>
    </row>
    <row r="8728" spans="2:11" x14ac:dyDescent="0.2">
      <c r="B8728" s="33"/>
      <c r="C8728" s="171"/>
      <c r="D8728" s="33"/>
      <c r="E8728" s="33"/>
      <c r="F8728" s="33"/>
      <c r="G8728" s="33"/>
      <c r="H8728" s="33"/>
      <c r="I8728" s="171"/>
      <c r="J8728" s="33"/>
      <c r="K8728" s="33"/>
    </row>
    <row r="8729" spans="2:11" x14ac:dyDescent="0.2">
      <c r="B8729" s="33"/>
      <c r="C8729" s="171"/>
      <c r="D8729" s="33"/>
      <c r="E8729" s="33"/>
      <c r="F8729" s="33"/>
      <c r="G8729" s="33"/>
      <c r="H8729" s="33"/>
      <c r="I8729" s="171"/>
      <c r="J8729" s="33"/>
      <c r="K8729" s="33"/>
    </row>
    <row r="8730" spans="2:11" x14ac:dyDescent="0.2">
      <c r="B8730" s="33"/>
      <c r="C8730" s="171"/>
      <c r="D8730" s="33"/>
      <c r="E8730" s="33"/>
      <c r="F8730" s="33"/>
      <c r="G8730" s="33"/>
      <c r="H8730" s="33"/>
      <c r="I8730" s="171"/>
      <c r="J8730" s="33"/>
      <c r="K8730" s="33"/>
    </row>
    <row r="8731" spans="2:11" x14ac:dyDescent="0.2">
      <c r="B8731" s="33"/>
      <c r="C8731" s="171"/>
      <c r="D8731" s="33"/>
      <c r="E8731" s="33"/>
      <c r="F8731" s="33"/>
      <c r="G8731" s="33"/>
      <c r="H8731" s="33"/>
      <c r="I8731" s="171"/>
      <c r="J8731" s="33"/>
      <c r="K8731" s="33"/>
    </row>
    <row r="8732" spans="2:11" x14ac:dyDescent="0.2">
      <c r="B8732" s="33"/>
      <c r="C8732" s="171"/>
      <c r="D8732" s="33"/>
      <c r="E8732" s="33"/>
      <c r="F8732" s="33"/>
      <c r="G8732" s="33"/>
      <c r="H8732" s="33"/>
      <c r="I8732" s="171"/>
      <c r="J8732" s="33"/>
      <c r="K8732" s="33"/>
    </row>
    <row r="8733" spans="2:11" x14ac:dyDescent="0.2">
      <c r="B8733" s="33"/>
      <c r="C8733" s="171"/>
      <c r="D8733" s="33"/>
      <c r="E8733" s="33"/>
      <c r="F8733" s="33"/>
      <c r="G8733" s="33"/>
      <c r="H8733" s="33"/>
      <c r="I8733" s="171"/>
      <c r="J8733" s="33"/>
      <c r="K8733" s="33"/>
    </row>
    <row r="8734" spans="2:11" x14ac:dyDescent="0.2">
      <c r="B8734" s="33"/>
      <c r="C8734" s="171"/>
      <c r="D8734" s="33"/>
      <c r="E8734" s="33"/>
      <c r="F8734" s="33"/>
      <c r="G8734" s="33"/>
      <c r="H8734" s="33"/>
      <c r="I8734" s="171"/>
      <c r="J8734" s="33"/>
      <c r="K8734" s="33"/>
    </row>
    <row r="8735" spans="2:11" x14ac:dyDescent="0.2">
      <c r="B8735" s="33"/>
      <c r="C8735" s="171"/>
      <c r="D8735" s="33"/>
      <c r="E8735" s="33"/>
      <c r="F8735" s="33"/>
      <c r="G8735" s="33"/>
      <c r="H8735" s="33"/>
      <c r="I8735" s="171"/>
      <c r="J8735" s="33"/>
      <c r="K8735" s="33"/>
    </row>
    <row r="8736" spans="2:11" x14ac:dyDescent="0.2">
      <c r="B8736" s="33"/>
      <c r="C8736" s="171"/>
      <c r="D8736" s="33"/>
      <c r="E8736" s="33"/>
      <c r="F8736" s="33"/>
      <c r="G8736" s="33"/>
      <c r="H8736" s="33"/>
      <c r="I8736" s="171"/>
      <c r="J8736" s="33"/>
      <c r="K8736" s="33"/>
    </row>
    <row r="8737" spans="2:11" x14ac:dyDescent="0.2">
      <c r="B8737" s="33"/>
      <c r="C8737" s="171"/>
      <c r="D8737" s="33"/>
      <c r="E8737" s="33"/>
      <c r="F8737" s="33"/>
      <c r="G8737" s="33"/>
      <c r="H8737" s="33"/>
      <c r="I8737" s="171"/>
      <c r="J8737" s="33"/>
      <c r="K8737" s="33"/>
    </row>
    <row r="8738" spans="2:11" x14ac:dyDescent="0.2">
      <c r="B8738" s="33"/>
      <c r="C8738" s="171"/>
      <c r="D8738" s="33"/>
      <c r="E8738" s="33"/>
      <c r="F8738" s="33"/>
      <c r="G8738" s="33"/>
      <c r="H8738" s="33"/>
      <c r="I8738" s="171"/>
      <c r="J8738" s="33"/>
      <c r="K8738" s="33"/>
    </row>
    <row r="8739" spans="2:11" x14ac:dyDescent="0.2">
      <c r="B8739" s="33"/>
      <c r="C8739" s="171"/>
      <c r="D8739" s="33"/>
      <c r="E8739" s="33"/>
      <c r="F8739" s="33"/>
      <c r="G8739" s="33"/>
      <c r="H8739" s="33"/>
      <c r="I8739" s="171"/>
      <c r="J8739" s="33"/>
      <c r="K8739" s="33"/>
    </row>
    <row r="8740" spans="2:11" x14ac:dyDescent="0.2">
      <c r="B8740" s="33"/>
      <c r="C8740" s="171"/>
      <c r="D8740" s="33"/>
      <c r="E8740" s="33"/>
      <c r="F8740" s="33"/>
      <c r="G8740" s="33"/>
      <c r="H8740" s="33"/>
      <c r="I8740" s="171"/>
      <c r="J8740" s="33"/>
      <c r="K8740" s="33"/>
    </row>
    <row r="8741" spans="2:11" x14ac:dyDescent="0.2">
      <c r="B8741" s="33"/>
      <c r="C8741" s="171"/>
      <c r="D8741" s="33"/>
      <c r="E8741" s="33"/>
      <c r="F8741" s="33"/>
      <c r="G8741" s="33"/>
      <c r="H8741" s="33"/>
      <c r="I8741" s="171"/>
      <c r="J8741" s="33"/>
      <c r="K8741" s="33"/>
    </row>
    <row r="8742" spans="2:11" x14ac:dyDescent="0.2">
      <c r="B8742" s="33"/>
      <c r="C8742" s="171"/>
      <c r="D8742" s="33"/>
      <c r="E8742" s="33"/>
      <c r="F8742" s="33"/>
      <c r="G8742" s="33"/>
      <c r="H8742" s="33"/>
      <c r="I8742" s="171"/>
      <c r="J8742" s="33"/>
      <c r="K8742" s="33"/>
    </row>
    <row r="8743" spans="2:11" x14ac:dyDescent="0.2">
      <c r="B8743" s="33"/>
      <c r="C8743" s="171"/>
      <c r="D8743" s="33"/>
      <c r="E8743" s="33"/>
      <c r="F8743" s="33"/>
      <c r="G8743" s="33"/>
      <c r="H8743" s="33"/>
      <c r="I8743" s="171"/>
      <c r="J8743" s="33"/>
      <c r="K8743" s="33"/>
    </row>
    <row r="8744" spans="2:11" x14ac:dyDescent="0.2">
      <c r="B8744" s="33"/>
      <c r="C8744" s="171"/>
      <c r="D8744" s="33"/>
      <c r="E8744" s="33"/>
      <c r="F8744" s="33"/>
      <c r="G8744" s="33"/>
      <c r="H8744" s="33"/>
      <c r="I8744" s="171"/>
      <c r="J8744" s="33"/>
      <c r="K8744" s="33"/>
    </row>
    <row r="8745" spans="2:11" x14ac:dyDescent="0.2">
      <c r="B8745" s="33"/>
      <c r="C8745" s="171"/>
      <c r="D8745" s="33"/>
      <c r="E8745" s="33"/>
      <c r="F8745" s="33"/>
      <c r="G8745" s="33"/>
      <c r="H8745" s="33"/>
      <c r="I8745" s="171"/>
      <c r="J8745" s="33"/>
      <c r="K8745" s="33"/>
    </row>
    <row r="8746" spans="2:11" x14ac:dyDescent="0.2">
      <c r="B8746" s="33"/>
      <c r="C8746" s="171"/>
      <c r="D8746" s="33"/>
      <c r="E8746" s="33"/>
      <c r="F8746" s="33"/>
      <c r="G8746" s="33"/>
      <c r="H8746" s="33"/>
      <c r="I8746" s="171"/>
      <c r="J8746" s="33"/>
      <c r="K8746" s="33"/>
    </row>
    <row r="8747" spans="2:11" x14ac:dyDescent="0.2">
      <c r="B8747" s="33"/>
      <c r="C8747" s="171"/>
      <c r="D8747" s="33"/>
      <c r="E8747" s="33"/>
      <c r="F8747" s="33"/>
      <c r="G8747" s="33"/>
      <c r="H8747" s="33"/>
      <c r="I8747" s="171"/>
      <c r="J8747" s="33"/>
      <c r="K8747" s="33"/>
    </row>
    <row r="8748" spans="2:11" x14ac:dyDescent="0.2">
      <c r="B8748" s="33"/>
      <c r="C8748" s="171"/>
      <c r="D8748" s="33"/>
      <c r="E8748" s="33"/>
      <c r="F8748" s="33"/>
      <c r="G8748" s="33"/>
      <c r="H8748" s="33"/>
      <c r="I8748" s="171"/>
      <c r="J8748" s="33"/>
      <c r="K8748" s="33"/>
    </row>
    <row r="8749" spans="2:11" x14ac:dyDescent="0.2">
      <c r="B8749" s="33"/>
      <c r="C8749" s="171"/>
      <c r="D8749" s="33"/>
      <c r="E8749" s="33"/>
      <c r="F8749" s="33"/>
      <c r="G8749" s="33"/>
      <c r="H8749" s="33"/>
      <c r="I8749" s="171"/>
      <c r="J8749" s="33"/>
      <c r="K8749" s="33"/>
    </row>
    <row r="8750" spans="2:11" x14ac:dyDescent="0.2">
      <c r="B8750" s="33"/>
      <c r="C8750" s="171"/>
      <c r="D8750" s="33"/>
      <c r="E8750" s="33"/>
      <c r="F8750" s="33"/>
      <c r="G8750" s="33"/>
      <c r="H8750" s="33"/>
      <c r="I8750" s="171"/>
      <c r="J8750" s="33"/>
      <c r="K8750" s="33"/>
    </row>
    <row r="8751" spans="2:11" x14ac:dyDescent="0.2">
      <c r="B8751" s="33"/>
      <c r="C8751" s="171"/>
      <c r="D8751" s="33"/>
      <c r="E8751" s="33"/>
      <c r="F8751" s="33"/>
      <c r="G8751" s="33"/>
      <c r="H8751" s="33"/>
      <c r="I8751" s="171"/>
      <c r="J8751" s="33"/>
      <c r="K8751" s="33"/>
    </row>
    <row r="8752" spans="2:11" x14ac:dyDescent="0.2">
      <c r="B8752" s="33"/>
      <c r="C8752" s="171"/>
      <c r="D8752" s="33"/>
      <c r="E8752" s="33"/>
      <c r="F8752" s="33"/>
      <c r="G8752" s="33"/>
      <c r="H8752" s="33"/>
      <c r="I8752" s="171"/>
      <c r="J8752" s="33"/>
      <c r="K8752" s="33"/>
    </row>
    <row r="8753" spans="2:11" x14ac:dyDescent="0.2">
      <c r="B8753" s="33"/>
      <c r="C8753" s="171"/>
      <c r="D8753" s="33"/>
      <c r="E8753" s="33"/>
      <c r="F8753" s="33"/>
      <c r="G8753" s="33"/>
      <c r="H8753" s="33"/>
      <c r="I8753" s="171"/>
      <c r="J8753" s="33"/>
      <c r="K8753" s="33"/>
    </row>
    <row r="8754" spans="2:11" x14ac:dyDescent="0.2">
      <c r="B8754" s="33"/>
      <c r="C8754" s="171"/>
      <c r="D8754" s="33"/>
      <c r="E8754" s="33"/>
      <c r="F8754" s="33"/>
      <c r="G8754" s="33"/>
      <c r="H8754" s="33"/>
      <c r="I8754" s="171"/>
      <c r="J8754" s="33"/>
      <c r="K8754" s="33"/>
    </row>
    <row r="8755" spans="2:11" x14ac:dyDescent="0.2">
      <c r="B8755" s="33"/>
      <c r="C8755" s="171"/>
      <c r="D8755" s="33"/>
      <c r="E8755" s="33"/>
      <c r="F8755" s="33"/>
      <c r="G8755" s="33"/>
      <c r="H8755" s="33"/>
      <c r="I8755" s="171"/>
      <c r="J8755" s="33"/>
      <c r="K8755" s="33"/>
    </row>
    <row r="8756" spans="2:11" x14ac:dyDescent="0.2">
      <c r="B8756" s="33"/>
      <c r="C8756" s="171"/>
      <c r="D8756" s="33"/>
      <c r="E8756" s="33"/>
      <c r="F8756" s="33"/>
      <c r="G8756" s="33"/>
      <c r="H8756" s="33"/>
      <c r="I8756" s="171"/>
      <c r="J8756" s="33"/>
      <c r="K8756" s="33"/>
    </row>
    <row r="8757" spans="2:11" x14ac:dyDescent="0.2">
      <c r="B8757" s="33"/>
      <c r="C8757" s="171"/>
      <c r="D8757" s="33"/>
      <c r="E8757" s="33"/>
      <c r="F8757" s="33"/>
      <c r="G8757" s="33"/>
      <c r="H8757" s="33"/>
      <c r="I8757" s="171"/>
      <c r="J8757" s="33"/>
      <c r="K8757" s="33"/>
    </row>
    <row r="8758" spans="2:11" x14ac:dyDescent="0.2">
      <c r="B8758" s="33"/>
      <c r="C8758" s="171"/>
      <c r="D8758" s="33"/>
      <c r="E8758" s="33"/>
      <c r="F8758" s="33"/>
      <c r="G8758" s="33"/>
      <c r="H8758" s="33"/>
      <c r="I8758" s="171"/>
      <c r="J8758" s="33"/>
      <c r="K8758" s="33"/>
    </row>
    <row r="8759" spans="2:11" x14ac:dyDescent="0.2">
      <c r="B8759" s="33"/>
      <c r="C8759" s="171"/>
      <c r="D8759" s="33"/>
      <c r="E8759" s="33"/>
      <c r="F8759" s="33"/>
      <c r="G8759" s="33"/>
      <c r="H8759" s="33"/>
      <c r="I8759" s="171"/>
      <c r="J8759" s="33"/>
      <c r="K8759" s="33"/>
    </row>
    <row r="8760" spans="2:11" x14ac:dyDescent="0.2">
      <c r="B8760" s="33"/>
      <c r="C8760" s="171"/>
      <c r="D8760" s="33"/>
      <c r="E8760" s="33"/>
      <c r="F8760" s="33"/>
      <c r="G8760" s="33"/>
      <c r="H8760" s="33"/>
      <c r="I8760" s="171"/>
      <c r="J8760" s="33"/>
      <c r="K8760" s="33"/>
    </row>
    <row r="8761" spans="2:11" x14ac:dyDescent="0.2">
      <c r="B8761" s="33"/>
      <c r="C8761" s="171"/>
      <c r="D8761" s="33"/>
      <c r="E8761" s="33"/>
      <c r="F8761" s="33"/>
      <c r="G8761" s="33"/>
      <c r="H8761" s="33"/>
      <c r="I8761" s="171"/>
      <c r="J8761" s="33"/>
      <c r="K8761" s="33"/>
    </row>
    <row r="8762" spans="2:11" x14ac:dyDescent="0.2">
      <c r="B8762" s="33"/>
      <c r="C8762" s="171"/>
      <c r="D8762" s="33"/>
      <c r="E8762" s="33"/>
      <c r="F8762" s="33"/>
      <c r="G8762" s="33"/>
      <c r="H8762" s="33"/>
      <c r="I8762" s="171"/>
      <c r="J8762" s="33"/>
      <c r="K8762" s="33"/>
    </row>
    <row r="8763" spans="2:11" x14ac:dyDescent="0.2">
      <c r="B8763" s="33"/>
      <c r="C8763" s="171"/>
      <c r="D8763" s="33"/>
      <c r="E8763" s="33"/>
      <c r="F8763" s="33"/>
      <c r="G8763" s="33"/>
      <c r="H8763" s="33"/>
      <c r="I8763" s="171"/>
      <c r="J8763" s="33"/>
      <c r="K8763" s="33"/>
    </row>
    <row r="8764" spans="2:11" x14ac:dyDescent="0.2">
      <c r="B8764" s="33"/>
      <c r="C8764" s="171"/>
      <c r="D8764" s="33"/>
      <c r="E8764" s="33"/>
      <c r="F8764" s="33"/>
      <c r="G8764" s="33"/>
      <c r="H8764" s="33"/>
      <c r="I8764" s="171"/>
      <c r="J8764" s="33"/>
      <c r="K8764" s="33"/>
    </row>
    <row r="8765" spans="2:11" x14ac:dyDescent="0.2">
      <c r="B8765" s="33"/>
      <c r="C8765" s="171"/>
      <c r="D8765" s="33"/>
      <c r="E8765" s="33"/>
      <c r="F8765" s="33"/>
      <c r="G8765" s="33"/>
      <c r="H8765" s="33"/>
      <c r="I8765" s="171"/>
      <c r="J8765" s="33"/>
      <c r="K8765" s="33"/>
    </row>
    <row r="8766" spans="2:11" x14ac:dyDescent="0.2">
      <c r="B8766" s="33"/>
      <c r="C8766" s="171"/>
      <c r="D8766" s="33"/>
      <c r="E8766" s="33"/>
      <c r="F8766" s="33"/>
      <c r="G8766" s="33"/>
      <c r="H8766" s="33"/>
      <c r="I8766" s="171"/>
      <c r="J8766" s="33"/>
      <c r="K8766" s="33"/>
    </row>
    <row r="8767" spans="2:11" x14ac:dyDescent="0.2">
      <c r="B8767" s="33"/>
      <c r="C8767" s="171"/>
      <c r="D8767" s="33"/>
      <c r="E8767" s="33"/>
      <c r="F8767" s="33"/>
      <c r="G8767" s="33"/>
      <c r="H8767" s="33"/>
      <c r="I8767" s="171"/>
      <c r="J8767" s="33"/>
      <c r="K8767" s="33"/>
    </row>
    <row r="8768" spans="2:11" x14ac:dyDescent="0.2">
      <c r="B8768" s="33"/>
      <c r="C8768" s="171"/>
      <c r="D8768" s="33"/>
      <c r="E8768" s="33"/>
      <c r="F8768" s="33"/>
      <c r="G8768" s="33"/>
      <c r="H8768" s="33"/>
      <c r="I8768" s="171"/>
      <c r="J8768" s="33"/>
      <c r="K8768" s="33"/>
    </row>
    <row r="8769" spans="2:11" x14ac:dyDescent="0.2">
      <c r="B8769" s="33"/>
      <c r="C8769" s="171"/>
      <c r="D8769" s="33"/>
      <c r="E8769" s="33"/>
      <c r="F8769" s="33"/>
      <c r="G8769" s="33"/>
      <c r="H8769" s="33"/>
      <c r="I8769" s="171"/>
      <c r="J8769" s="33"/>
      <c r="K8769" s="33"/>
    </row>
    <row r="8770" spans="2:11" x14ac:dyDescent="0.2">
      <c r="B8770" s="33"/>
      <c r="C8770" s="171"/>
      <c r="D8770" s="33"/>
      <c r="E8770" s="33"/>
      <c r="F8770" s="33"/>
      <c r="G8770" s="33"/>
      <c r="H8770" s="33"/>
      <c r="I8770" s="171"/>
      <c r="J8770" s="33"/>
      <c r="K8770" s="33"/>
    </row>
    <row r="8771" spans="2:11" x14ac:dyDescent="0.2">
      <c r="B8771" s="33"/>
      <c r="C8771" s="171"/>
      <c r="D8771" s="33"/>
      <c r="E8771" s="33"/>
      <c r="F8771" s="33"/>
      <c r="G8771" s="33"/>
      <c r="H8771" s="33"/>
      <c r="I8771" s="171"/>
      <c r="J8771" s="33"/>
      <c r="K8771" s="33"/>
    </row>
    <row r="8772" spans="2:11" x14ac:dyDescent="0.2">
      <c r="B8772" s="33"/>
      <c r="C8772" s="171"/>
      <c r="D8772" s="33"/>
      <c r="E8772" s="33"/>
      <c r="F8772" s="33"/>
      <c r="G8772" s="33"/>
      <c r="H8772" s="33"/>
      <c r="I8772" s="171"/>
      <c r="J8772" s="33"/>
      <c r="K8772" s="33"/>
    </row>
    <row r="8773" spans="2:11" x14ac:dyDescent="0.2">
      <c r="B8773" s="33"/>
      <c r="C8773" s="171"/>
      <c r="D8773" s="33"/>
      <c r="E8773" s="33"/>
      <c r="F8773" s="33"/>
      <c r="G8773" s="33"/>
      <c r="H8773" s="33"/>
      <c r="I8773" s="171"/>
      <c r="J8773" s="33"/>
      <c r="K8773" s="33"/>
    </row>
    <row r="8774" spans="2:11" x14ac:dyDescent="0.2">
      <c r="B8774" s="33"/>
      <c r="C8774" s="171"/>
      <c r="D8774" s="33"/>
      <c r="E8774" s="33"/>
      <c r="F8774" s="33"/>
      <c r="G8774" s="33"/>
      <c r="H8774" s="33"/>
      <c r="I8774" s="171"/>
      <c r="J8774" s="33"/>
      <c r="K8774" s="33"/>
    </row>
    <row r="8775" spans="2:11" x14ac:dyDescent="0.2">
      <c r="B8775" s="33"/>
      <c r="C8775" s="171"/>
      <c r="D8775" s="33"/>
      <c r="E8775" s="33"/>
      <c r="F8775" s="33"/>
      <c r="G8775" s="33"/>
      <c r="H8775" s="33"/>
      <c r="I8775" s="171"/>
      <c r="J8775" s="33"/>
      <c r="K8775" s="33"/>
    </row>
    <row r="8776" spans="2:11" x14ac:dyDescent="0.2">
      <c r="B8776" s="33"/>
      <c r="C8776" s="171"/>
      <c r="D8776" s="33"/>
      <c r="E8776" s="33"/>
      <c r="F8776" s="33"/>
      <c r="G8776" s="33"/>
      <c r="H8776" s="33"/>
      <c r="I8776" s="171"/>
      <c r="J8776" s="33"/>
      <c r="K8776" s="33"/>
    </row>
    <row r="8777" spans="2:11" x14ac:dyDescent="0.2">
      <c r="B8777" s="33"/>
      <c r="C8777" s="171"/>
      <c r="D8777" s="33"/>
      <c r="E8777" s="33"/>
      <c r="F8777" s="33"/>
      <c r="G8777" s="33"/>
      <c r="H8777" s="33"/>
      <c r="I8777" s="171"/>
      <c r="J8777" s="33"/>
      <c r="K8777" s="33"/>
    </row>
    <row r="8778" spans="2:11" x14ac:dyDescent="0.2">
      <c r="B8778" s="33"/>
      <c r="C8778" s="171"/>
      <c r="D8778" s="33"/>
      <c r="E8778" s="33"/>
      <c r="F8778" s="33"/>
      <c r="G8778" s="33"/>
      <c r="H8778" s="33"/>
      <c r="I8778" s="171"/>
      <c r="J8778" s="33"/>
      <c r="K8778" s="33"/>
    </row>
    <row r="8779" spans="2:11" x14ac:dyDescent="0.2">
      <c r="B8779" s="33"/>
      <c r="C8779" s="171"/>
      <c r="D8779" s="33"/>
      <c r="E8779" s="33"/>
      <c r="F8779" s="33"/>
      <c r="G8779" s="33"/>
      <c r="H8779" s="33"/>
      <c r="I8779" s="171"/>
      <c r="J8779" s="33"/>
      <c r="K8779" s="33"/>
    </row>
    <row r="8780" spans="2:11" x14ac:dyDescent="0.2">
      <c r="B8780" s="33"/>
      <c r="C8780" s="171"/>
      <c r="D8780" s="33"/>
      <c r="E8780" s="33"/>
      <c r="F8780" s="33"/>
      <c r="G8780" s="33"/>
      <c r="H8780" s="33"/>
      <c r="I8780" s="171"/>
      <c r="J8780" s="33"/>
      <c r="K8780" s="33"/>
    </row>
    <row r="8781" spans="2:11" x14ac:dyDescent="0.2">
      <c r="B8781" s="33"/>
      <c r="C8781" s="171"/>
      <c r="D8781" s="33"/>
      <c r="E8781" s="33"/>
      <c r="F8781" s="33"/>
      <c r="G8781" s="33"/>
      <c r="H8781" s="33"/>
      <c r="I8781" s="171"/>
      <c r="J8781" s="33"/>
      <c r="K8781" s="33"/>
    </row>
    <row r="8782" spans="2:11" x14ac:dyDescent="0.2">
      <c r="B8782" s="33"/>
      <c r="C8782" s="171"/>
      <c r="D8782" s="33"/>
      <c r="E8782" s="33"/>
      <c r="F8782" s="33"/>
      <c r="G8782" s="33"/>
      <c r="H8782" s="33"/>
      <c r="I8782" s="171"/>
      <c r="J8782" s="33"/>
      <c r="K8782" s="33"/>
    </row>
    <row r="8783" spans="2:11" x14ac:dyDescent="0.2">
      <c r="B8783" s="33"/>
      <c r="C8783" s="171"/>
      <c r="D8783" s="33"/>
      <c r="E8783" s="33"/>
      <c r="F8783" s="33"/>
      <c r="G8783" s="33"/>
      <c r="H8783" s="33"/>
      <c r="I8783" s="171"/>
      <c r="J8783" s="33"/>
      <c r="K8783" s="33"/>
    </row>
    <row r="8784" spans="2:11" x14ac:dyDescent="0.2">
      <c r="B8784" s="33"/>
      <c r="C8784" s="171"/>
      <c r="D8784" s="33"/>
      <c r="E8784" s="33"/>
      <c r="F8784" s="33"/>
      <c r="G8784" s="33"/>
      <c r="H8784" s="33"/>
      <c r="I8784" s="171"/>
      <c r="J8784" s="33"/>
      <c r="K8784" s="33"/>
    </row>
    <row r="8785" spans="2:11" x14ac:dyDescent="0.2">
      <c r="B8785" s="33"/>
      <c r="C8785" s="171"/>
      <c r="D8785" s="33"/>
      <c r="E8785" s="33"/>
      <c r="F8785" s="33"/>
      <c r="G8785" s="33"/>
      <c r="H8785" s="33"/>
      <c r="I8785" s="171"/>
      <c r="J8785" s="33"/>
      <c r="K8785" s="33"/>
    </row>
    <row r="8786" spans="2:11" x14ac:dyDescent="0.2">
      <c r="B8786" s="33"/>
      <c r="C8786" s="171"/>
      <c r="D8786" s="33"/>
      <c r="E8786" s="33"/>
      <c r="F8786" s="33"/>
      <c r="G8786" s="33"/>
      <c r="H8786" s="33"/>
      <c r="I8786" s="171"/>
      <c r="J8786" s="33"/>
      <c r="K8786" s="33"/>
    </row>
    <row r="8787" spans="2:11" x14ac:dyDescent="0.2">
      <c r="B8787" s="33"/>
      <c r="C8787" s="171"/>
      <c r="D8787" s="33"/>
      <c r="E8787" s="33"/>
      <c r="F8787" s="33"/>
      <c r="G8787" s="33"/>
      <c r="H8787" s="33"/>
      <c r="I8787" s="171"/>
      <c r="J8787" s="33"/>
      <c r="K8787" s="33"/>
    </row>
    <row r="8788" spans="2:11" x14ac:dyDescent="0.2">
      <c r="B8788" s="33"/>
      <c r="C8788" s="171"/>
      <c r="D8788" s="33"/>
      <c r="E8788" s="33"/>
      <c r="F8788" s="33"/>
      <c r="G8788" s="33"/>
      <c r="H8788" s="33"/>
      <c r="I8788" s="171"/>
      <c r="J8788" s="33"/>
      <c r="K8788" s="33"/>
    </row>
    <row r="8789" spans="2:11" x14ac:dyDescent="0.2">
      <c r="B8789" s="33"/>
      <c r="C8789" s="171"/>
      <c r="D8789" s="33"/>
      <c r="E8789" s="33"/>
      <c r="F8789" s="33"/>
      <c r="G8789" s="33"/>
      <c r="H8789" s="33"/>
      <c r="I8789" s="171"/>
      <c r="J8789" s="33"/>
      <c r="K8789" s="33"/>
    </row>
    <row r="8790" spans="2:11" x14ac:dyDescent="0.2">
      <c r="B8790" s="33"/>
      <c r="C8790" s="171"/>
      <c r="D8790" s="33"/>
      <c r="E8790" s="33"/>
      <c r="F8790" s="33"/>
      <c r="G8790" s="33"/>
      <c r="H8790" s="33"/>
      <c r="I8790" s="171"/>
      <c r="J8790" s="33"/>
      <c r="K8790" s="33"/>
    </row>
    <row r="8791" spans="2:11" x14ac:dyDescent="0.2">
      <c r="B8791" s="33"/>
      <c r="C8791" s="171"/>
      <c r="D8791" s="33"/>
      <c r="E8791" s="33"/>
      <c r="F8791" s="33"/>
      <c r="G8791" s="33"/>
      <c r="H8791" s="33"/>
      <c r="I8791" s="171"/>
      <c r="J8791" s="33"/>
      <c r="K8791" s="33"/>
    </row>
    <row r="8792" spans="2:11" x14ac:dyDescent="0.2">
      <c r="B8792" s="33"/>
      <c r="C8792" s="171"/>
      <c r="D8792" s="33"/>
      <c r="E8792" s="33"/>
      <c r="F8792" s="33"/>
      <c r="G8792" s="33"/>
      <c r="H8792" s="33"/>
      <c r="I8792" s="171"/>
      <c r="J8792" s="33"/>
      <c r="K8792" s="33"/>
    </row>
    <row r="8793" spans="2:11" x14ac:dyDescent="0.2">
      <c r="B8793" s="33"/>
      <c r="C8793" s="171"/>
      <c r="D8793" s="33"/>
      <c r="E8793" s="33"/>
      <c r="F8793" s="33"/>
      <c r="G8793" s="33"/>
      <c r="H8793" s="33"/>
      <c r="I8793" s="171"/>
      <c r="J8793" s="33"/>
      <c r="K8793" s="33"/>
    </row>
    <row r="8794" spans="2:11" x14ac:dyDescent="0.2">
      <c r="B8794" s="33"/>
      <c r="C8794" s="171"/>
      <c r="D8794" s="33"/>
      <c r="E8794" s="33"/>
      <c r="F8794" s="33"/>
      <c r="G8794" s="33"/>
      <c r="H8794" s="33"/>
      <c r="I8794" s="171"/>
      <c r="J8794" s="33"/>
      <c r="K8794" s="33"/>
    </row>
    <row r="8795" spans="2:11" x14ac:dyDescent="0.2">
      <c r="B8795" s="33"/>
      <c r="C8795" s="171"/>
      <c r="D8795" s="33"/>
      <c r="E8795" s="33"/>
      <c r="F8795" s="33"/>
      <c r="G8795" s="33"/>
      <c r="H8795" s="33"/>
      <c r="I8795" s="171"/>
      <c r="J8795" s="33"/>
      <c r="K8795" s="33"/>
    </row>
    <row r="8796" spans="2:11" x14ac:dyDescent="0.2">
      <c r="B8796" s="33"/>
      <c r="C8796" s="171"/>
      <c r="D8796" s="33"/>
      <c r="E8796" s="33"/>
      <c r="F8796" s="33"/>
      <c r="G8796" s="33"/>
      <c r="H8796" s="33"/>
      <c r="I8796" s="171"/>
      <c r="J8796" s="33"/>
      <c r="K8796" s="33"/>
    </row>
    <row r="8797" spans="2:11" x14ac:dyDescent="0.2">
      <c r="B8797" s="33"/>
      <c r="C8797" s="171"/>
      <c r="D8797" s="33"/>
      <c r="E8797" s="33"/>
      <c r="F8797" s="33"/>
      <c r="G8797" s="33"/>
      <c r="H8797" s="33"/>
      <c r="I8797" s="171"/>
      <c r="J8797" s="33"/>
      <c r="K8797" s="33"/>
    </row>
    <row r="8798" spans="2:11" x14ac:dyDescent="0.2">
      <c r="B8798" s="33"/>
      <c r="C8798" s="171"/>
      <c r="D8798" s="33"/>
      <c r="E8798" s="33"/>
      <c r="F8798" s="33"/>
      <c r="G8798" s="33"/>
      <c r="H8798" s="33"/>
      <c r="I8798" s="171"/>
      <c r="J8798" s="33"/>
      <c r="K8798" s="33"/>
    </row>
    <row r="8799" spans="2:11" x14ac:dyDescent="0.2">
      <c r="B8799" s="33"/>
      <c r="C8799" s="171"/>
      <c r="D8799" s="33"/>
      <c r="E8799" s="33"/>
      <c r="F8799" s="33"/>
      <c r="G8799" s="33"/>
      <c r="H8799" s="33"/>
      <c r="I8799" s="171"/>
      <c r="J8799" s="33"/>
      <c r="K8799" s="33"/>
    </row>
    <row r="8800" spans="2:11" x14ac:dyDescent="0.2">
      <c r="B8800" s="33"/>
      <c r="C8800" s="171"/>
      <c r="D8800" s="33"/>
      <c r="E8800" s="33"/>
      <c r="F8800" s="33"/>
      <c r="G8800" s="33"/>
      <c r="H8800" s="33"/>
      <c r="I8800" s="171"/>
      <c r="J8800" s="33"/>
      <c r="K8800" s="33"/>
    </row>
    <row r="8801" spans="2:11" x14ac:dyDescent="0.2">
      <c r="B8801" s="33"/>
      <c r="C8801" s="171"/>
      <c r="D8801" s="33"/>
      <c r="E8801" s="33"/>
      <c r="F8801" s="33"/>
      <c r="G8801" s="33"/>
      <c r="H8801" s="33"/>
      <c r="I8801" s="171"/>
      <c r="J8801" s="33"/>
      <c r="K8801" s="33"/>
    </row>
    <row r="8802" spans="2:11" x14ac:dyDescent="0.2">
      <c r="B8802" s="33"/>
      <c r="C8802" s="171"/>
      <c r="D8802" s="33"/>
      <c r="E8802" s="33"/>
      <c r="F8802" s="33"/>
      <c r="G8802" s="33"/>
      <c r="H8802" s="33"/>
      <c r="I8802" s="171"/>
      <c r="J8802" s="33"/>
      <c r="K8802" s="33"/>
    </row>
    <row r="8803" spans="2:11" x14ac:dyDescent="0.2">
      <c r="B8803" s="33"/>
      <c r="C8803" s="171"/>
      <c r="D8803" s="33"/>
      <c r="E8803" s="33"/>
      <c r="F8803" s="33"/>
      <c r="G8803" s="33"/>
      <c r="H8803" s="33"/>
      <c r="I8803" s="171"/>
      <c r="J8803" s="33"/>
      <c r="K8803" s="33"/>
    </row>
    <row r="8804" spans="2:11" x14ac:dyDescent="0.2">
      <c r="B8804" s="33"/>
      <c r="C8804" s="171"/>
      <c r="D8804" s="33"/>
      <c r="E8804" s="33"/>
      <c r="F8804" s="33"/>
      <c r="G8804" s="33"/>
      <c r="H8804" s="33"/>
      <c r="I8804" s="171"/>
      <c r="J8804" s="33"/>
      <c r="K8804" s="33"/>
    </row>
    <row r="8805" spans="2:11" x14ac:dyDescent="0.2">
      <c r="B8805" s="33"/>
      <c r="C8805" s="171"/>
      <c r="D8805" s="33"/>
      <c r="E8805" s="33"/>
      <c r="F8805" s="33"/>
      <c r="G8805" s="33"/>
      <c r="H8805" s="33"/>
      <c r="I8805" s="171"/>
      <c r="J8805" s="33"/>
      <c r="K8805" s="33"/>
    </row>
    <row r="8806" spans="2:11" x14ac:dyDescent="0.2">
      <c r="B8806" s="33"/>
      <c r="C8806" s="171"/>
      <c r="D8806" s="33"/>
      <c r="E8806" s="33"/>
      <c r="F8806" s="33"/>
      <c r="G8806" s="33"/>
      <c r="H8806" s="33"/>
      <c r="I8806" s="171"/>
      <c r="J8806" s="33"/>
      <c r="K8806" s="33"/>
    </row>
    <row r="8807" spans="2:11" x14ac:dyDescent="0.2">
      <c r="B8807" s="33"/>
      <c r="C8807" s="171"/>
      <c r="D8807" s="33"/>
      <c r="E8807" s="33"/>
      <c r="F8807" s="33"/>
      <c r="G8807" s="33"/>
      <c r="H8807" s="33"/>
      <c r="I8807" s="171"/>
      <c r="J8807" s="33"/>
      <c r="K8807" s="33"/>
    </row>
    <row r="8808" spans="2:11" x14ac:dyDescent="0.2">
      <c r="B8808" s="33"/>
      <c r="C8808" s="171"/>
      <c r="D8808" s="33"/>
      <c r="E8808" s="33"/>
      <c r="F8808" s="33"/>
      <c r="G8808" s="33"/>
      <c r="H8808" s="33"/>
      <c r="I8808" s="171"/>
      <c r="J8808" s="33"/>
      <c r="K8808" s="33"/>
    </row>
    <row r="8809" spans="2:11" x14ac:dyDescent="0.2">
      <c r="B8809" s="33"/>
      <c r="C8809" s="171"/>
      <c r="D8809" s="33"/>
      <c r="E8809" s="33"/>
      <c r="F8809" s="33"/>
      <c r="G8809" s="33"/>
      <c r="H8809" s="33"/>
      <c r="I8809" s="171"/>
      <c r="J8809" s="33"/>
      <c r="K8809" s="33"/>
    </row>
    <row r="8810" spans="2:11" x14ac:dyDescent="0.2">
      <c r="B8810" s="33"/>
      <c r="C8810" s="171"/>
      <c r="D8810" s="33"/>
      <c r="E8810" s="33"/>
      <c r="F8810" s="33"/>
      <c r="G8810" s="33"/>
      <c r="H8810" s="33"/>
      <c r="I8810" s="171"/>
      <c r="J8810" s="33"/>
      <c r="K8810" s="33"/>
    </row>
    <row r="8811" spans="2:11" x14ac:dyDescent="0.2">
      <c r="B8811" s="33"/>
      <c r="C8811" s="171"/>
      <c r="D8811" s="33"/>
      <c r="E8811" s="33"/>
      <c r="F8811" s="33"/>
      <c r="G8811" s="33"/>
      <c r="H8811" s="33"/>
      <c r="I8811" s="171"/>
      <c r="J8811" s="33"/>
      <c r="K8811" s="33"/>
    </row>
    <row r="8812" spans="2:11" x14ac:dyDescent="0.2">
      <c r="B8812" s="33"/>
      <c r="C8812" s="171"/>
      <c r="D8812" s="33"/>
      <c r="E8812" s="33"/>
      <c r="F8812" s="33"/>
      <c r="G8812" s="33"/>
      <c r="H8812" s="33"/>
      <c r="I8812" s="171"/>
      <c r="J8812" s="33"/>
      <c r="K8812" s="33"/>
    </row>
    <row r="8813" spans="2:11" x14ac:dyDescent="0.2">
      <c r="B8813" s="33"/>
      <c r="C8813" s="171"/>
      <c r="D8813" s="33"/>
      <c r="E8813" s="33"/>
      <c r="F8813" s="33"/>
      <c r="G8813" s="33"/>
      <c r="H8813" s="33"/>
      <c r="I8813" s="171"/>
      <c r="J8813" s="33"/>
      <c r="K8813" s="33"/>
    </row>
    <row r="8814" spans="2:11" x14ac:dyDescent="0.2">
      <c r="B8814" s="33"/>
      <c r="C8814" s="171"/>
      <c r="D8814" s="33"/>
      <c r="E8814" s="33"/>
      <c r="F8814" s="33"/>
      <c r="G8814" s="33"/>
      <c r="H8814" s="33"/>
      <c r="I8814" s="171"/>
      <c r="J8814" s="33"/>
      <c r="K8814" s="33"/>
    </row>
    <row r="8815" spans="2:11" x14ac:dyDescent="0.2">
      <c r="B8815" s="33"/>
      <c r="C8815" s="171"/>
      <c r="D8815" s="33"/>
      <c r="E8815" s="33"/>
      <c r="F8815" s="33"/>
      <c r="G8815" s="33"/>
      <c r="H8815" s="33"/>
      <c r="I8815" s="171"/>
      <c r="J8815" s="33"/>
      <c r="K8815" s="33"/>
    </row>
    <row r="8816" spans="2:11" x14ac:dyDescent="0.2">
      <c r="B8816" s="33"/>
      <c r="C8816" s="171"/>
      <c r="D8816" s="33"/>
      <c r="E8816" s="33"/>
      <c r="F8816" s="33"/>
      <c r="G8816" s="33"/>
      <c r="H8816" s="33"/>
      <c r="I8816" s="171"/>
      <c r="J8816" s="33"/>
      <c r="K8816" s="33"/>
    </row>
    <row r="8817" spans="2:11" x14ac:dyDescent="0.2">
      <c r="B8817" s="33"/>
      <c r="C8817" s="171"/>
      <c r="D8817" s="33"/>
      <c r="E8817" s="33"/>
      <c r="F8817" s="33"/>
      <c r="G8817" s="33"/>
      <c r="H8817" s="33"/>
      <c r="I8817" s="171"/>
      <c r="J8817" s="33"/>
      <c r="K8817" s="33"/>
    </row>
    <row r="8818" spans="2:11" x14ac:dyDescent="0.2">
      <c r="B8818" s="33"/>
      <c r="C8818" s="171"/>
      <c r="D8818" s="33"/>
      <c r="E8818" s="33"/>
      <c r="F8818" s="33"/>
      <c r="G8818" s="33"/>
      <c r="H8818" s="33"/>
      <c r="I8818" s="171"/>
      <c r="J8818" s="33"/>
      <c r="K8818" s="33"/>
    </row>
    <row r="8819" spans="2:11" x14ac:dyDescent="0.2">
      <c r="B8819" s="33"/>
      <c r="C8819" s="171"/>
      <c r="D8819" s="33"/>
      <c r="E8819" s="33"/>
      <c r="F8819" s="33"/>
      <c r="G8819" s="33"/>
      <c r="H8819" s="33"/>
      <c r="I8819" s="171"/>
      <c r="J8819" s="33"/>
      <c r="K8819" s="33"/>
    </row>
    <row r="8820" spans="2:11" x14ac:dyDescent="0.2">
      <c r="B8820" s="33"/>
      <c r="C8820" s="171"/>
      <c r="D8820" s="33"/>
      <c r="E8820" s="33"/>
      <c r="F8820" s="33"/>
      <c r="G8820" s="33"/>
      <c r="H8820" s="33"/>
      <c r="I8820" s="171"/>
      <c r="J8820" s="33"/>
      <c r="K8820" s="33"/>
    </row>
    <row r="8821" spans="2:11" x14ac:dyDescent="0.2">
      <c r="B8821" s="33"/>
      <c r="C8821" s="171"/>
      <c r="D8821" s="33"/>
      <c r="E8821" s="33"/>
      <c r="F8821" s="33"/>
      <c r="G8821" s="33"/>
      <c r="H8821" s="33"/>
      <c r="I8821" s="171"/>
      <c r="J8821" s="33"/>
      <c r="K8821" s="33"/>
    </row>
    <row r="8822" spans="2:11" x14ac:dyDescent="0.2">
      <c r="B8822" s="33"/>
      <c r="C8822" s="171"/>
      <c r="D8822" s="33"/>
      <c r="E8822" s="33"/>
      <c r="F8822" s="33"/>
      <c r="G8822" s="33"/>
      <c r="H8822" s="33"/>
      <c r="I8822" s="171"/>
      <c r="J8822" s="33"/>
      <c r="K8822" s="33"/>
    </row>
    <row r="8823" spans="2:11" x14ac:dyDescent="0.2">
      <c r="B8823" s="33"/>
      <c r="C8823" s="171"/>
      <c r="D8823" s="33"/>
      <c r="E8823" s="33"/>
      <c r="F8823" s="33"/>
      <c r="G8823" s="33"/>
      <c r="H8823" s="33"/>
      <c r="I8823" s="171"/>
      <c r="J8823" s="33"/>
      <c r="K8823" s="33"/>
    </row>
    <row r="8824" spans="2:11" x14ac:dyDescent="0.2">
      <c r="B8824" s="33"/>
      <c r="C8824" s="171"/>
      <c r="D8824" s="33"/>
      <c r="E8824" s="33"/>
      <c r="F8824" s="33"/>
      <c r="G8824" s="33"/>
      <c r="H8824" s="33"/>
      <c r="I8824" s="171"/>
      <c r="J8824" s="33"/>
      <c r="K8824" s="33"/>
    </row>
    <row r="8825" spans="2:11" x14ac:dyDescent="0.2">
      <c r="B8825" s="33"/>
      <c r="C8825" s="171"/>
      <c r="D8825" s="33"/>
      <c r="E8825" s="33"/>
      <c r="F8825" s="33"/>
      <c r="G8825" s="33"/>
      <c r="H8825" s="33"/>
      <c r="I8825" s="171"/>
      <c r="J8825" s="33"/>
      <c r="K8825" s="33"/>
    </row>
    <row r="8826" spans="2:11" x14ac:dyDescent="0.2">
      <c r="B8826" s="33"/>
      <c r="C8826" s="171"/>
      <c r="D8826" s="33"/>
      <c r="E8826" s="33"/>
      <c r="F8826" s="33"/>
      <c r="G8826" s="33"/>
      <c r="H8826" s="33"/>
      <c r="I8826" s="171"/>
      <c r="J8826" s="33"/>
      <c r="K8826" s="33"/>
    </row>
    <row r="8827" spans="2:11" x14ac:dyDescent="0.2">
      <c r="B8827" s="33"/>
      <c r="C8827" s="171"/>
      <c r="D8827" s="33"/>
      <c r="E8827" s="33"/>
      <c r="F8827" s="33"/>
      <c r="G8827" s="33"/>
      <c r="H8827" s="33"/>
      <c r="I8827" s="171"/>
      <c r="J8827" s="33"/>
      <c r="K8827" s="33"/>
    </row>
    <row r="8828" spans="2:11" x14ac:dyDescent="0.2">
      <c r="B8828" s="33"/>
      <c r="C8828" s="171"/>
      <c r="D8828" s="33"/>
      <c r="E8828" s="33"/>
      <c r="F8828" s="33"/>
      <c r="G8828" s="33"/>
      <c r="H8828" s="33"/>
      <c r="I8828" s="171"/>
      <c r="J8828" s="33"/>
      <c r="K8828" s="33"/>
    </row>
    <row r="8829" spans="2:11" x14ac:dyDescent="0.2">
      <c r="B8829" s="33"/>
      <c r="C8829" s="171"/>
      <c r="D8829" s="33"/>
      <c r="E8829" s="33"/>
      <c r="F8829" s="33"/>
      <c r="G8829" s="33"/>
      <c r="H8829" s="33"/>
      <c r="I8829" s="171"/>
      <c r="J8829" s="33"/>
      <c r="K8829" s="33"/>
    </row>
    <row r="8830" spans="2:11" x14ac:dyDescent="0.2">
      <c r="B8830" s="33"/>
      <c r="C8830" s="171"/>
      <c r="D8830" s="33"/>
      <c r="E8830" s="33"/>
      <c r="F8830" s="33"/>
      <c r="G8830" s="33"/>
      <c r="H8830" s="33"/>
      <c r="I8830" s="171"/>
      <c r="J8830" s="33"/>
      <c r="K8830" s="33"/>
    </row>
    <row r="8831" spans="2:11" x14ac:dyDescent="0.2">
      <c r="B8831" s="33"/>
      <c r="C8831" s="171"/>
      <c r="D8831" s="33"/>
      <c r="E8831" s="33"/>
      <c r="F8831" s="33"/>
      <c r="G8831" s="33"/>
      <c r="H8831" s="33"/>
      <c r="I8831" s="171"/>
      <c r="J8831" s="33"/>
      <c r="K8831" s="33"/>
    </row>
    <row r="8832" spans="2:11" x14ac:dyDescent="0.2">
      <c r="B8832" s="33"/>
      <c r="C8832" s="171"/>
      <c r="D8832" s="33"/>
      <c r="E8832" s="33"/>
      <c r="F8832" s="33"/>
      <c r="G8832" s="33"/>
      <c r="H8832" s="33"/>
      <c r="I8832" s="171"/>
      <c r="J8832" s="33"/>
      <c r="K8832" s="33"/>
    </row>
    <row r="8833" spans="2:11" x14ac:dyDescent="0.2">
      <c r="B8833" s="33"/>
      <c r="C8833" s="171"/>
      <c r="D8833" s="33"/>
      <c r="E8833" s="33"/>
      <c r="F8833" s="33"/>
      <c r="G8833" s="33"/>
      <c r="H8833" s="33"/>
      <c r="I8833" s="171"/>
      <c r="J8833" s="33"/>
      <c r="K8833" s="33"/>
    </row>
    <row r="8834" spans="2:11" x14ac:dyDescent="0.2">
      <c r="B8834" s="33"/>
      <c r="C8834" s="171"/>
      <c r="D8834" s="33"/>
      <c r="E8834" s="33"/>
      <c r="F8834" s="33"/>
      <c r="G8834" s="33"/>
      <c r="H8834" s="33"/>
      <c r="I8834" s="171"/>
      <c r="J8834" s="33"/>
      <c r="K8834" s="33"/>
    </row>
    <row r="8835" spans="2:11" x14ac:dyDescent="0.2">
      <c r="B8835" s="33"/>
      <c r="C8835" s="171"/>
      <c r="D8835" s="33"/>
      <c r="E8835" s="33"/>
      <c r="F8835" s="33"/>
      <c r="G8835" s="33"/>
      <c r="H8835" s="33"/>
      <c r="I8835" s="171"/>
      <c r="J8835" s="33"/>
      <c r="K8835" s="33"/>
    </row>
    <row r="8836" spans="2:11" x14ac:dyDescent="0.2">
      <c r="B8836" s="33"/>
      <c r="C8836" s="171"/>
      <c r="D8836" s="33"/>
      <c r="E8836" s="33"/>
      <c r="F8836" s="33"/>
      <c r="G8836" s="33"/>
      <c r="H8836" s="33"/>
      <c r="I8836" s="171"/>
      <c r="J8836" s="33"/>
      <c r="K8836" s="33"/>
    </row>
    <row r="8837" spans="2:11" x14ac:dyDescent="0.2">
      <c r="B8837" s="33"/>
      <c r="C8837" s="171"/>
      <c r="D8837" s="33"/>
      <c r="E8837" s="33"/>
      <c r="F8837" s="33"/>
      <c r="G8837" s="33"/>
      <c r="H8837" s="33"/>
      <c r="I8837" s="171"/>
      <c r="J8837" s="33"/>
      <c r="K8837" s="33"/>
    </row>
    <row r="8838" spans="2:11" x14ac:dyDescent="0.2">
      <c r="B8838" s="33"/>
      <c r="C8838" s="171"/>
      <c r="D8838" s="33"/>
      <c r="E8838" s="33"/>
      <c r="F8838" s="33"/>
      <c r="G8838" s="33"/>
      <c r="H8838" s="33"/>
      <c r="I8838" s="171"/>
      <c r="J8838" s="33"/>
      <c r="K8838" s="33"/>
    </row>
    <row r="8839" spans="2:11" x14ac:dyDescent="0.2">
      <c r="B8839" s="33"/>
      <c r="C8839" s="171"/>
      <c r="D8839" s="33"/>
      <c r="E8839" s="33"/>
      <c r="F8839" s="33"/>
      <c r="G8839" s="33"/>
      <c r="H8839" s="33"/>
      <c r="I8839" s="171"/>
      <c r="J8839" s="33"/>
      <c r="K8839" s="33"/>
    </row>
    <row r="8840" spans="2:11" x14ac:dyDescent="0.2">
      <c r="B8840" s="33"/>
      <c r="C8840" s="171"/>
      <c r="D8840" s="33"/>
      <c r="E8840" s="33"/>
      <c r="F8840" s="33"/>
      <c r="G8840" s="33"/>
      <c r="H8840" s="33"/>
      <c r="I8840" s="171"/>
      <c r="J8840" s="33"/>
      <c r="K8840" s="33"/>
    </row>
    <row r="8841" spans="2:11" x14ac:dyDescent="0.2">
      <c r="B8841" s="33"/>
      <c r="C8841" s="171"/>
      <c r="D8841" s="33"/>
      <c r="E8841" s="33"/>
      <c r="F8841" s="33"/>
      <c r="G8841" s="33"/>
      <c r="H8841" s="33"/>
      <c r="I8841" s="171"/>
      <c r="J8841" s="33"/>
      <c r="K8841" s="33"/>
    </row>
    <row r="8842" spans="2:11" x14ac:dyDescent="0.2">
      <c r="B8842" s="33"/>
      <c r="C8842" s="171"/>
      <c r="D8842" s="33"/>
      <c r="E8842" s="33"/>
      <c r="F8842" s="33"/>
      <c r="G8842" s="33"/>
      <c r="H8842" s="33"/>
      <c r="I8842" s="171"/>
      <c r="J8842" s="33"/>
      <c r="K8842" s="33"/>
    </row>
    <row r="8843" spans="2:11" x14ac:dyDescent="0.2">
      <c r="B8843" s="33"/>
      <c r="C8843" s="171"/>
      <c r="D8843" s="33"/>
      <c r="E8843" s="33"/>
      <c r="F8843" s="33"/>
      <c r="G8843" s="33"/>
      <c r="H8843" s="33"/>
      <c r="I8843" s="171"/>
      <c r="J8843" s="33"/>
      <c r="K8843" s="33"/>
    </row>
    <row r="8844" spans="2:11" x14ac:dyDescent="0.2">
      <c r="B8844" s="33"/>
      <c r="C8844" s="171"/>
      <c r="D8844" s="33"/>
      <c r="E8844" s="33"/>
      <c r="F8844" s="33"/>
      <c r="G8844" s="33"/>
      <c r="H8844" s="33"/>
      <c r="I8844" s="171"/>
      <c r="J8844" s="33"/>
      <c r="K8844" s="33"/>
    </row>
    <row r="8845" spans="2:11" x14ac:dyDescent="0.2">
      <c r="B8845" s="33"/>
      <c r="C8845" s="171"/>
      <c r="D8845" s="33"/>
      <c r="E8845" s="33"/>
      <c r="F8845" s="33"/>
      <c r="G8845" s="33"/>
      <c r="H8845" s="33"/>
      <c r="I8845" s="171"/>
      <c r="J8845" s="33"/>
      <c r="K8845" s="33"/>
    </row>
    <row r="8846" spans="2:11" x14ac:dyDescent="0.2">
      <c r="B8846" s="33"/>
      <c r="C8846" s="171"/>
      <c r="D8846" s="33"/>
      <c r="E8846" s="33"/>
      <c r="F8846" s="33"/>
      <c r="G8846" s="33"/>
      <c r="H8846" s="33"/>
      <c r="I8846" s="171"/>
      <c r="J8846" s="33"/>
      <c r="K8846" s="33"/>
    </row>
    <row r="8847" spans="2:11" x14ac:dyDescent="0.2">
      <c r="B8847" s="33"/>
      <c r="C8847" s="171"/>
      <c r="D8847" s="33"/>
      <c r="E8847" s="33"/>
      <c r="F8847" s="33"/>
      <c r="G8847" s="33"/>
      <c r="H8847" s="33"/>
      <c r="I8847" s="171"/>
      <c r="J8847" s="33"/>
      <c r="K8847" s="33"/>
    </row>
    <row r="8848" spans="2:11" x14ac:dyDescent="0.2">
      <c r="B8848" s="33"/>
      <c r="C8848" s="171"/>
      <c r="D8848" s="33"/>
      <c r="E8848" s="33"/>
      <c r="F8848" s="33"/>
      <c r="G8848" s="33"/>
      <c r="H8848" s="33"/>
      <c r="I8848" s="171"/>
      <c r="J8848" s="33"/>
      <c r="K8848" s="33"/>
    </row>
    <row r="8849" spans="2:11" x14ac:dyDescent="0.2">
      <c r="B8849" s="33"/>
      <c r="C8849" s="171"/>
      <c r="D8849" s="33"/>
      <c r="E8849" s="33"/>
      <c r="F8849" s="33"/>
      <c r="G8849" s="33"/>
      <c r="H8849" s="33"/>
      <c r="I8849" s="171"/>
      <c r="J8849" s="33"/>
      <c r="K8849" s="33"/>
    </row>
    <row r="8850" spans="2:11" x14ac:dyDescent="0.2">
      <c r="B8850" s="33"/>
      <c r="C8850" s="171"/>
      <c r="D8850" s="33"/>
      <c r="E8850" s="33"/>
      <c r="F8850" s="33"/>
      <c r="G8850" s="33"/>
      <c r="H8850" s="33"/>
      <c r="I8850" s="171"/>
      <c r="J8850" s="33"/>
      <c r="K8850" s="33"/>
    </row>
    <row r="8851" spans="2:11" x14ac:dyDescent="0.2">
      <c r="B8851" s="33"/>
      <c r="C8851" s="171"/>
      <c r="D8851" s="33"/>
      <c r="E8851" s="33"/>
      <c r="F8851" s="33"/>
      <c r="G8851" s="33"/>
      <c r="H8851" s="33"/>
      <c r="I8851" s="171"/>
      <c r="J8851" s="33"/>
      <c r="K8851" s="33"/>
    </row>
    <row r="8852" spans="2:11" x14ac:dyDescent="0.2">
      <c r="B8852" s="33"/>
      <c r="C8852" s="171"/>
      <c r="D8852" s="33"/>
      <c r="E8852" s="33"/>
      <c r="F8852" s="33"/>
      <c r="G8852" s="33"/>
      <c r="H8852" s="33"/>
      <c r="I8852" s="171"/>
      <c r="J8852" s="33"/>
      <c r="K8852" s="33"/>
    </row>
    <row r="8853" spans="2:11" x14ac:dyDescent="0.2">
      <c r="B8853" s="33"/>
      <c r="C8853" s="171"/>
      <c r="D8853" s="33"/>
      <c r="E8853" s="33"/>
      <c r="F8853" s="33"/>
      <c r="G8853" s="33"/>
      <c r="H8853" s="33"/>
      <c r="I8853" s="171"/>
      <c r="J8853" s="33"/>
      <c r="K8853" s="33"/>
    </row>
    <row r="8854" spans="2:11" x14ac:dyDescent="0.2">
      <c r="B8854" s="33"/>
      <c r="C8854" s="171"/>
      <c r="D8854" s="33"/>
      <c r="E8854" s="33"/>
      <c r="F8854" s="33"/>
      <c r="G8854" s="33"/>
      <c r="H8854" s="33"/>
      <c r="I8854" s="171"/>
      <c r="J8854" s="33"/>
      <c r="K8854" s="33"/>
    </row>
    <row r="8855" spans="2:11" x14ac:dyDescent="0.2">
      <c r="B8855" s="33"/>
      <c r="C8855" s="171"/>
      <c r="D8855" s="33"/>
      <c r="E8855" s="33"/>
      <c r="F8855" s="33"/>
      <c r="G8855" s="33"/>
      <c r="H8855" s="33"/>
      <c r="I8855" s="171"/>
      <c r="J8855" s="33"/>
      <c r="K8855" s="33"/>
    </row>
    <row r="8856" spans="2:11" x14ac:dyDescent="0.2">
      <c r="B8856" s="33"/>
      <c r="C8856" s="171"/>
      <c r="D8856" s="33"/>
      <c r="E8856" s="33"/>
      <c r="F8856" s="33"/>
      <c r="G8856" s="33"/>
      <c r="H8856" s="33"/>
      <c r="I8856" s="171"/>
      <c r="J8856" s="33"/>
      <c r="K8856" s="33"/>
    </row>
    <row r="8857" spans="2:11" x14ac:dyDescent="0.2">
      <c r="B8857" s="33"/>
      <c r="C8857" s="171"/>
      <c r="D8857" s="33"/>
      <c r="E8857" s="33"/>
      <c r="F8857" s="33"/>
      <c r="G8857" s="33"/>
      <c r="H8857" s="33"/>
      <c r="I8857" s="171"/>
      <c r="J8857" s="33"/>
      <c r="K8857" s="33"/>
    </row>
    <row r="8858" spans="2:11" x14ac:dyDescent="0.2">
      <c r="B8858" s="33"/>
      <c r="C8858" s="171"/>
      <c r="D8858" s="33"/>
      <c r="E8858" s="33"/>
      <c r="F8858" s="33"/>
      <c r="G8858" s="33"/>
      <c r="H8858" s="33"/>
      <c r="I8858" s="171"/>
      <c r="J8858" s="33"/>
      <c r="K8858" s="33"/>
    </row>
    <row r="8859" spans="2:11" x14ac:dyDescent="0.2">
      <c r="B8859" s="33"/>
      <c r="C8859" s="171"/>
      <c r="D8859" s="33"/>
      <c r="E8859" s="33"/>
      <c r="F8859" s="33"/>
      <c r="G8859" s="33"/>
      <c r="H8859" s="33"/>
      <c r="I8859" s="171"/>
      <c r="J8859" s="33"/>
      <c r="K8859" s="33"/>
    </row>
    <row r="8860" spans="2:11" x14ac:dyDescent="0.2">
      <c r="B8860" s="33"/>
      <c r="C8860" s="171"/>
      <c r="D8860" s="33"/>
      <c r="E8860" s="33"/>
      <c r="F8860" s="33"/>
      <c r="G8860" s="33"/>
      <c r="H8860" s="33"/>
      <c r="I8860" s="171"/>
      <c r="J8860" s="33"/>
      <c r="K8860" s="33"/>
    </row>
    <row r="8861" spans="2:11" x14ac:dyDescent="0.2">
      <c r="B8861" s="33"/>
      <c r="C8861" s="171"/>
      <c r="D8861" s="33"/>
      <c r="E8861" s="33"/>
      <c r="F8861" s="33"/>
      <c r="G8861" s="33"/>
      <c r="H8861" s="33"/>
      <c r="I8861" s="171"/>
      <c r="J8861" s="33"/>
      <c r="K8861" s="33"/>
    </row>
    <row r="8862" spans="2:11" x14ac:dyDescent="0.2">
      <c r="B8862" s="33"/>
      <c r="C8862" s="171"/>
      <c r="D8862" s="33"/>
      <c r="E8862" s="33"/>
      <c r="F8862" s="33"/>
      <c r="G8862" s="33"/>
      <c r="H8862" s="33"/>
      <c r="I8862" s="171"/>
      <c r="J8862" s="33"/>
      <c r="K8862" s="33"/>
    </row>
    <row r="8863" spans="2:11" x14ac:dyDescent="0.2">
      <c r="B8863" s="33"/>
      <c r="C8863" s="171"/>
      <c r="D8863" s="33"/>
      <c r="E8863" s="33"/>
      <c r="F8863" s="33"/>
      <c r="G8863" s="33"/>
      <c r="H8863" s="33"/>
      <c r="I8863" s="171"/>
      <c r="J8863" s="33"/>
      <c r="K8863" s="33"/>
    </row>
    <row r="8864" spans="2:11" x14ac:dyDescent="0.2">
      <c r="B8864" s="33"/>
      <c r="C8864" s="171"/>
      <c r="D8864" s="33"/>
      <c r="E8864" s="33"/>
      <c r="F8864" s="33"/>
      <c r="G8864" s="33"/>
      <c r="H8864" s="33"/>
      <c r="I8864" s="171"/>
      <c r="J8864" s="33"/>
      <c r="K8864" s="33"/>
    </row>
    <row r="8865" spans="2:11" x14ac:dyDescent="0.2">
      <c r="B8865" s="33"/>
      <c r="C8865" s="171"/>
      <c r="D8865" s="33"/>
      <c r="E8865" s="33"/>
      <c r="F8865" s="33"/>
      <c r="G8865" s="33"/>
      <c r="H8865" s="33"/>
      <c r="I8865" s="171"/>
      <c r="J8865" s="33"/>
      <c r="K8865" s="33"/>
    </row>
    <row r="8866" spans="2:11" x14ac:dyDescent="0.2">
      <c r="B8866" s="33"/>
      <c r="C8866" s="171"/>
      <c r="D8866" s="33"/>
      <c r="E8866" s="33"/>
      <c r="F8866" s="33"/>
      <c r="G8866" s="33"/>
      <c r="H8866" s="33"/>
      <c r="I8866" s="171"/>
      <c r="J8866" s="33"/>
      <c r="K8866" s="33"/>
    </row>
    <row r="8867" spans="2:11" x14ac:dyDescent="0.2">
      <c r="B8867" s="33"/>
      <c r="C8867" s="171"/>
      <c r="D8867" s="33"/>
      <c r="E8867" s="33"/>
      <c r="F8867" s="33"/>
      <c r="G8867" s="33"/>
      <c r="H8867" s="33"/>
      <c r="I8867" s="171"/>
      <c r="J8867" s="33"/>
      <c r="K8867" s="33"/>
    </row>
    <row r="8868" spans="2:11" x14ac:dyDescent="0.2">
      <c r="B8868" s="33"/>
      <c r="C8868" s="171"/>
      <c r="D8868" s="33"/>
      <c r="E8868" s="33"/>
      <c r="F8868" s="33"/>
      <c r="G8868" s="33"/>
      <c r="H8868" s="33"/>
      <c r="I8868" s="171"/>
      <c r="J8868" s="33"/>
      <c r="K8868" s="33"/>
    </row>
    <row r="8869" spans="2:11" x14ac:dyDescent="0.2">
      <c r="B8869" s="33"/>
      <c r="C8869" s="171"/>
      <c r="D8869" s="33"/>
      <c r="E8869" s="33"/>
      <c r="F8869" s="33"/>
      <c r="G8869" s="33"/>
      <c r="H8869" s="33"/>
      <c r="I8869" s="171"/>
      <c r="J8869" s="33"/>
      <c r="K8869" s="33"/>
    </row>
    <row r="8870" spans="2:11" x14ac:dyDescent="0.2">
      <c r="B8870" s="33"/>
      <c r="C8870" s="171"/>
      <c r="D8870" s="33"/>
      <c r="E8870" s="33"/>
      <c r="F8870" s="33"/>
      <c r="G8870" s="33"/>
      <c r="H8870" s="33"/>
      <c r="I8870" s="171"/>
      <c r="J8870" s="33"/>
      <c r="K8870" s="33"/>
    </row>
    <row r="8871" spans="2:11" x14ac:dyDescent="0.2">
      <c r="B8871" s="33"/>
      <c r="C8871" s="171"/>
      <c r="D8871" s="33"/>
      <c r="E8871" s="33"/>
      <c r="F8871" s="33"/>
      <c r="G8871" s="33"/>
      <c r="H8871" s="33"/>
      <c r="I8871" s="171"/>
      <c r="J8871" s="33"/>
      <c r="K8871" s="33"/>
    </row>
    <row r="8872" spans="2:11" x14ac:dyDescent="0.2">
      <c r="B8872" s="33"/>
      <c r="C8872" s="171"/>
      <c r="D8872" s="33"/>
      <c r="E8872" s="33"/>
      <c r="F8872" s="33"/>
      <c r="G8872" s="33"/>
      <c r="H8872" s="33"/>
      <c r="I8872" s="171"/>
      <c r="J8872" s="33"/>
      <c r="K8872" s="33"/>
    </row>
    <row r="8873" spans="2:11" x14ac:dyDescent="0.2">
      <c r="B8873" s="33"/>
      <c r="C8873" s="171"/>
      <c r="D8873" s="33"/>
      <c r="E8873" s="33"/>
      <c r="F8873" s="33"/>
      <c r="G8873" s="33"/>
      <c r="H8873" s="33"/>
      <c r="I8873" s="171"/>
      <c r="J8873" s="33"/>
      <c r="K8873" s="33"/>
    </row>
    <row r="8874" spans="2:11" x14ac:dyDescent="0.2">
      <c r="B8874" s="33"/>
      <c r="C8874" s="171"/>
      <c r="D8874" s="33"/>
      <c r="E8874" s="33"/>
      <c r="F8874" s="33"/>
      <c r="G8874" s="33"/>
      <c r="H8874" s="33"/>
      <c r="I8874" s="171"/>
      <c r="J8874" s="33"/>
      <c r="K8874" s="33"/>
    </row>
    <row r="8875" spans="2:11" x14ac:dyDescent="0.2">
      <c r="B8875" s="33"/>
      <c r="C8875" s="171"/>
      <c r="D8875" s="33"/>
      <c r="E8875" s="33"/>
      <c r="F8875" s="33"/>
      <c r="G8875" s="33"/>
      <c r="H8875" s="33"/>
      <c r="I8875" s="171"/>
      <c r="J8875" s="33"/>
      <c r="K8875" s="33"/>
    </row>
    <row r="8876" spans="2:11" x14ac:dyDescent="0.2">
      <c r="B8876" s="33"/>
      <c r="C8876" s="171"/>
      <c r="D8876" s="33"/>
      <c r="E8876" s="33"/>
      <c r="F8876" s="33"/>
      <c r="G8876" s="33"/>
      <c r="H8876" s="33"/>
      <c r="I8876" s="171"/>
      <c r="J8876" s="33"/>
      <c r="K8876" s="33"/>
    </row>
    <row r="8877" spans="2:11" x14ac:dyDescent="0.2">
      <c r="B8877" s="33"/>
      <c r="C8877" s="171"/>
      <c r="D8877" s="33"/>
      <c r="E8877" s="33"/>
      <c r="F8877" s="33"/>
      <c r="G8877" s="33"/>
      <c r="H8877" s="33"/>
      <c r="I8877" s="171"/>
      <c r="J8877" s="33"/>
      <c r="K8877" s="33"/>
    </row>
    <row r="8878" spans="2:11" x14ac:dyDescent="0.2">
      <c r="B8878" s="33"/>
      <c r="C8878" s="171"/>
      <c r="D8878" s="33"/>
      <c r="E8878" s="33"/>
      <c r="F8878" s="33"/>
      <c r="G8878" s="33"/>
      <c r="H8878" s="33"/>
      <c r="I8878" s="171"/>
      <c r="J8878" s="33"/>
      <c r="K8878" s="33"/>
    </row>
    <row r="8879" spans="2:11" x14ac:dyDescent="0.2">
      <c r="B8879" s="33"/>
      <c r="C8879" s="171"/>
      <c r="D8879" s="33"/>
      <c r="E8879" s="33"/>
      <c r="F8879" s="33"/>
      <c r="G8879" s="33"/>
      <c r="H8879" s="33"/>
      <c r="I8879" s="171"/>
      <c r="J8879" s="33"/>
      <c r="K8879" s="33"/>
    </row>
    <row r="8880" spans="2:11" x14ac:dyDescent="0.2">
      <c r="B8880" s="33"/>
      <c r="C8880" s="171"/>
      <c r="D8880" s="33"/>
      <c r="E8880" s="33"/>
      <c r="F8880" s="33"/>
      <c r="G8880" s="33"/>
      <c r="H8880" s="33"/>
      <c r="I8880" s="171"/>
      <c r="J8880" s="33"/>
      <c r="K8880" s="33"/>
    </row>
    <row r="8881" spans="2:11" x14ac:dyDescent="0.2">
      <c r="B8881" s="33"/>
      <c r="C8881" s="171"/>
      <c r="D8881" s="33"/>
      <c r="E8881" s="33"/>
      <c r="F8881" s="33"/>
      <c r="G8881" s="33"/>
      <c r="H8881" s="33"/>
      <c r="I8881" s="171"/>
      <c r="J8881" s="33"/>
      <c r="K8881" s="33"/>
    </row>
    <row r="8882" spans="2:11" x14ac:dyDescent="0.2">
      <c r="B8882" s="33"/>
      <c r="C8882" s="171"/>
      <c r="D8882" s="33"/>
      <c r="E8882" s="33"/>
      <c r="F8882" s="33"/>
      <c r="G8882" s="33"/>
      <c r="H8882" s="33"/>
      <c r="I8882" s="171"/>
      <c r="J8882" s="33"/>
      <c r="K8882" s="33"/>
    </row>
    <row r="8883" spans="2:11" x14ac:dyDescent="0.2">
      <c r="B8883" s="33"/>
      <c r="C8883" s="171"/>
      <c r="D8883" s="33"/>
      <c r="E8883" s="33"/>
      <c r="F8883" s="33"/>
      <c r="G8883" s="33"/>
      <c r="H8883" s="33"/>
      <c r="I8883" s="171"/>
      <c r="J8883" s="33"/>
      <c r="K8883" s="33"/>
    </row>
    <row r="8884" spans="2:11" x14ac:dyDescent="0.2">
      <c r="B8884" s="33"/>
      <c r="C8884" s="171"/>
      <c r="D8884" s="33"/>
      <c r="E8884" s="33"/>
      <c r="F8884" s="33"/>
      <c r="G8884" s="33"/>
      <c r="H8884" s="33"/>
      <c r="I8884" s="171"/>
      <c r="J8884" s="33"/>
      <c r="K8884" s="33"/>
    </row>
    <row r="8885" spans="2:11" x14ac:dyDescent="0.2">
      <c r="B8885" s="33"/>
      <c r="C8885" s="171"/>
      <c r="D8885" s="33"/>
      <c r="E8885" s="33"/>
      <c r="F8885" s="33"/>
      <c r="G8885" s="33"/>
      <c r="H8885" s="33"/>
      <c r="I8885" s="171"/>
      <c r="J8885" s="33"/>
      <c r="K8885" s="33"/>
    </row>
    <row r="8886" spans="2:11" x14ac:dyDescent="0.2">
      <c r="B8886" s="33"/>
      <c r="C8886" s="171"/>
      <c r="D8886" s="33"/>
      <c r="E8886" s="33"/>
      <c r="F8886" s="33"/>
      <c r="G8886" s="33"/>
      <c r="H8886" s="33"/>
      <c r="I8886" s="171"/>
      <c r="J8886" s="33"/>
      <c r="K8886" s="33"/>
    </row>
    <row r="8887" spans="2:11" x14ac:dyDescent="0.2">
      <c r="B8887" s="33"/>
      <c r="C8887" s="171"/>
      <c r="D8887" s="33"/>
      <c r="E8887" s="33"/>
      <c r="F8887" s="33"/>
      <c r="G8887" s="33"/>
      <c r="H8887" s="33"/>
      <c r="I8887" s="171"/>
      <c r="J8887" s="33"/>
      <c r="K8887" s="33"/>
    </row>
    <row r="8888" spans="2:11" x14ac:dyDescent="0.2">
      <c r="B8888" s="33"/>
      <c r="C8888" s="171"/>
      <c r="D8888" s="33"/>
      <c r="E8888" s="33"/>
      <c r="F8888" s="33"/>
      <c r="G8888" s="33"/>
      <c r="H8888" s="33"/>
      <c r="I8888" s="171"/>
      <c r="J8888" s="33"/>
      <c r="K8888" s="33"/>
    </row>
    <row r="8889" spans="2:11" x14ac:dyDescent="0.2">
      <c r="B8889" s="33"/>
      <c r="C8889" s="171"/>
      <c r="D8889" s="33"/>
      <c r="E8889" s="33"/>
      <c r="F8889" s="33"/>
      <c r="G8889" s="33"/>
      <c r="H8889" s="33"/>
      <c r="I8889" s="171"/>
      <c r="J8889" s="33"/>
      <c r="K8889" s="33"/>
    </row>
    <row r="8890" spans="2:11" x14ac:dyDescent="0.2">
      <c r="B8890" s="33"/>
      <c r="C8890" s="171"/>
      <c r="D8890" s="33"/>
      <c r="E8890" s="33"/>
      <c r="F8890" s="33"/>
      <c r="G8890" s="33"/>
      <c r="H8890" s="33"/>
      <c r="I8890" s="171"/>
      <c r="J8890" s="33"/>
      <c r="K8890" s="33"/>
    </row>
    <row r="8891" spans="2:11" x14ac:dyDescent="0.2">
      <c r="B8891" s="33"/>
      <c r="C8891" s="171"/>
      <c r="D8891" s="33"/>
      <c r="E8891" s="33"/>
      <c r="F8891" s="33"/>
      <c r="G8891" s="33"/>
      <c r="H8891" s="33"/>
      <c r="I8891" s="171"/>
      <c r="J8891" s="33"/>
      <c r="K8891" s="33"/>
    </row>
    <row r="8892" spans="2:11" x14ac:dyDescent="0.2">
      <c r="B8892" s="33"/>
      <c r="C8892" s="171"/>
      <c r="D8892" s="33"/>
      <c r="E8892" s="33"/>
      <c r="F8892" s="33"/>
      <c r="G8892" s="33"/>
      <c r="H8892" s="33"/>
      <c r="I8892" s="171"/>
      <c r="J8892" s="33"/>
      <c r="K8892" s="33"/>
    </row>
    <row r="8893" spans="2:11" x14ac:dyDescent="0.2">
      <c r="B8893" s="33"/>
      <c r="C8893" s="171"/>
      <c r="D8893" s="33"/>
      <c r="E8893" s="33"/>
      <c r="F8893" s="33"/>
      <c r="G8893" s="33"/>
      <c r="H8893" s="33"/>
      <c r="I8893" s="171"/>
      <c r="J8893" s="33"/>
      <c r="K8893" s="33"/>
    </row>
    <row r="8894" spans="2:11" x14ac:dyDescent="0.2">
      <c r="B8894" s="33"/>
      <c r="C8894" s="171"/>
      <c r="D8894" s="33"/>
      <c r="E8894" s="33"/>
      <c r="F8894" s="33"/>
      <c r="G8894" s="33"/>
      <c r="H8894" s="33"/>
      <c r="I8894" s="171"/>
      <c r="J8894" s="33"/>
      <c r="K8894" s="33"/>
    </row>
    <row r="8895" spans="2:11" x14ac:dyDescent="0.2">
      <c r="B8895" s="33"/>
      <c r="C8895" s="171"/>
      <c r="D8895" s="33"/>
      <c r="E8895" s="33"/>
      <c r="F8895" s="33"/>
      <c r="G8895" s="33"/>
      <c r="H8895" s="33"/>
      <c r="I8895" s="171"/>
      <c r="J8895" s="33"/>
      <c r="K8895" s="33"/>
    </row>
    <row r="8896" spans="2:11" x14ac:dyDescent="0.2">
      <c r="B8896" s="33"/>
      <c r="C8896" s="171"/>
      <c r="D8896" s="33"/>
      <c r="E8896" s="33"/>
      <c r="F8896" s="33"/>
      <c r="G8896" s="33"/>
      <c r="H8896" s="33"/>
      <c r="I8896" s="171"/>
      <c r="J8896" s="33"/>
      <c r="K8896" s="33"/>
    </row>
    <row r="8897" spans="2:11" x14ac:dyDescent="0.2">
      <c r="B8897" s="33"/>
      <c r="C8897" s="171"/>
      <c r="D8897" s="33"/>
      <c r="E8897" s="33"/>
      <c r="F8897" s="33"/>
      <c r="G8897" s="33"/>
      <c r="H8897" s="33"/>
      <c r="I8897" s="171"/>
      <c r="J8897" s="33"/>
      <c r="K8897" s="33"/>
    </row>
    <row r="8898" spans="2:11" x14ac:dyDescent="0.2">
      <c r="B8898" s="33"/>
      <c r="C8898" s="171"/>
      <c r="D8898" s="33"/>
      <c r="E8898" s="33"/>
      <c r="F8898" s="33"/>
      <c r="G8898" s="33"/>
      <c r="H8898" s="33"/>
      <c r="I8898" s="171"/>
      <c r="J8898" s="33"/>
      <c r="K8898" s="33"/>
    </row>
    <row r="8899" spans="2:11" x14ac:dyDescent="0.2">
      <c r="B8899" s="33"/>
      <c r="C8899" s="171"/>
      <c r="D8899" s="33"/>
      <c r="E8899" s="33"/>
      <c r="F8899" s="33"/>
      <c r="G8899" s="33"/>
      <c r="H8899" s="33"/>
      <c r="I8899" s="171"/>
      <c r="J8899" s="33"/>
      <c r="K8899" s="33"/>
    </row>
    <row r="8900" spans="2:11" x14ac:dyDescent="0.2">
      <c r="B8900" s="33"/>
      <c r="C8900" s="171"/>
      <c r="D8900" s="33"/>
      <c r="E8900" s="33"/>
      <c r="F8900" s="33"/>
      <c r="G8900" s="33"/>
      <c r="H8900" s="33"/>
      <c r="I8900" s="171"/>
      <c r="J8900" s="33"/>
      <c r="K8900" s="33"/>
    </row>
    <row r="8901" spans="2:11" x14ac:dyDescent="0.2">
      <c r="B8901" s="33"/>
      <c r="C8901" s="171"/>
      <c r="D8901" s="33"/>
      <c r="E8901" s="33"/>
      <c r="F8901" s="33"/>
      <c r="G8901" s="33"/>
      <c r="H8901" s="33"/>
      <c r="I8901" s="171"/>
      <c r="J8901" s="33"/>
      <c r="K8901" s="33"/>
    </row>
    <row r="8902" spans="2:11" x14ac:dyDescent="0.2">
      <c r="B8902" s="33"/>
      <c r="C8902" s="171"/>
      <c r="D8902" s="33"/>
      <c r="E8902" s="33"/>
      <c r="F8902" s="33"/>
      <c r="G8902" s="33"/>
      <c r="H8902" s="33"/>
      <c r="I8902" s="171"/>
      <c r="J8902" s="33"/>
      <c r="K8902" s="33"/>
    </row>
    <row r="8903" spans="2:11" x14ac:dyDescent="0.2">
      <c r="B8903" s="33"/>
      <c r="C8903" s="171"/>
      <c r="D8903" s="33"/>
      <c r="E8903" s="33"/>
      <c r="F8903" s="33"/>
      <c r="G8903" s="33"/>
      <c r="H8903" s="33"/>
      <c r="I8903" s="171"/>
      <c r="J8903" s="33"/>
      <c r="K8903" s="33"/>
    </row>
    <row r="8904" spans="2:11" x14ac:dyDescent="0.2">
      <c r="B8904" s="33"/>
      <c r="C8904" s="171"/>
      <c r="D8904" s="33"/>
      <c r="E8904" s="33"/>
      <c r="F8904" s="33"/>
      <c r="G8904" s="33"/>
      <c r="H8904" s="33"/>
      <c r="I8904" s="171"/>
      <c r="J8904" s="33"/>
      <c r="K8904" s="33"/>
    </row>
    <row r="8905" spans="2:11" x14ac:dyDescent="0.2">
      <c r="B8905" s="33"/>
      <c r="C8905" s="171"/>
      <c r="D8905" s="33"/>
      <c r="E8905" s="33"/>
      <c r="F8905" s="33"/>
      <c r="G8905" s="33"/>
      <c r="H8905" s="33"/>
      <c r="I8905" s="171"/>
      <c r="J8905" s="33"/>
      <c r="K8905" s="33"/>
    </row>
    <row r="8906" spans="2:11" x14ac:dyDescent="0.2">
      <c r="B8906" s="33"/>
      <c r="C8906" s="171"/>
      <c r="D8906" s="33"/>
      <c r="E8906" s="33"/>
      <c r="F8906" s="33"/>
      <c r="G8906" s="33"/>
      <c r="H8906" s="33"/>
      <c r="I8906" s="171"/>
      <c r="J8906" s="33"/>
      <c r="K8906" s="33"/>
    </row>
    <row r="8907" spans="2:11" x14ac:dyDescent="0.2">
      <c r="B8907" s="33"/>
      <c r="C8907" s="171"/>
      <c r="D8907" s="33"/>
      <c r="E8907" s="33"/>
      <c r="F8907" s="33"/>
      <c r="G8907" s="33"/>
      <c r="H8907" s="33"/>
      <c r="I8907" s="171"/>
      <c r="J8907" s="33"/>
      <c r="K8907" s="33"/>
    </row>
    <row r="8908" spans="2:11" x14ac:dyDescent="0.2">
      <c r="B8908" s="33"/>
      <c r="C8908" s="171"/>
      <c r="D8908" s="33"/>
      <c r="E8908" s="33"/>
      <c r="F8908" s="33"/>
      <c r="G8908" s="33"/>
      <c r="H8908" s="33"/>
      <c r="I8908" s="171"/>
      <c r="J8908" s="33"/>
      <c r="K8908" s="33"/>
    </row>
    <row r="8909" spans="2:11" x14ac:dyDescent="0.2">
      <c r="B8909" s="33"/>
      <c r="C8909" s="171"/>
      <c r="D8909" s="33"/>
      <c r="E8909" s="33"/>
      <c r="F8909" s="33"/>
      <c r="G8909" s="33"/>
      <c r="H8909" s="33"/>
      <c r="I8909" s="171"/>
      <c r="J8909" s="33"/>
      <c r="K8909" s="33"/>
    </row>
    <row r="8910" spans="2:11" x14ac:dyDescent="0.2">
      <c r="B8910" s="33"/>
      <c r="C8910" s="171"/>
      <c r="D8910" s="33"/>
      <c r="E8910" s="33"/>
      <c r="F8910" s="33"/>
      <c r="G8910" s="33"/>
      <c r="H8910" s="33"/>
      <c r="I8910" s="171"/>
      <c r="J8910" s="33"/>
      <c r="K8910" s="33"/>
    </row>
    <row r="8911" spans="2:11" x14ac:dyDescent="0.2">
      <c r="B8911" s="33"/>
      <c r="C8911" s="171"/>
      <c r="D8911" s="33"/>
      <c r="E8911" s="33"/>
      <c r="F8911" s="33"/>
      <c r="G8911" s="33"/>
      <c r="H8911" s="33"/>
      <c r="I8911" s="171"/>
      <c r="J8911" s="33"/>
      <c r="K8911" s="33"/>
    </row>
    <row r="8912" spans="2:11" x14ac:dyDescent="0.2">
      <c r="B8912" s="33"/>
      <c r="C8912" s="171"/>
      <c r="D8912" s="33"/>
      <c r="E8912" s="33"/>
      <c r="F8912" s="33"/>
      <c r="G8912" s="33"/>
      <c r="H8912" s="33"/>
      <c r="I8912" s="171"/>
      <c r="J8912" s="33"/>
      <c r="K8912" s="33"/>
    </row>
    <row r="8913" spans="2:11" x14ac:dyDescent="0.2">
      <c r="B8913" s="33"/>
      <c r="C8913" s="171"/>
      <c r="D8913" s="33"/>
      <c r="E8913" s="33"/>
      <c r="F8913" s="33"/>
      <c r="G8913" s="33"/>
      <c r="H8913" s="33"/>
      <c r="I8913" s="171"/>
      <c r="J8913" s="33"/>
      <c r="K8913" s="33"/>
    </row>
    <row r="8914" spans="2:11" x14ac:dyDescent="0.2">
      <c r="B8914" s="33"/>
      <c r="C8914" s="171"/>
      <c r="D8914" s="33"/>
      <c r="E8914" s="33"/>
      <c r="F8914" s="33"/>
      <c r="G8914" s="33"/>
      <c r="H8914" s="33"/>
      <c r="I8914" s="171"/>
      <c r="J8914" s="33"/>
      <c r="K8914" s="33"/>
    </row>
    <row r="8915" spans="2:11" x14ac:dyDescent="0.2">
      <c r="B8915" s="33"/>
      <c r="C8915" s="171"/>
      <c r="D8915" s="33"/>
      <c r="E8915" s="33"/>
      <c r="F8915" s="33"/>
      <c r="G8915" s="33"/>
      <c r="H8915" s="33"/>
      <c r="I8915" s="171"/>
      <c r="J8915" s="33"/>
      <c r="K8915" s="33"/>
    </row>
    <row r="8916" spans="2:11" x14ac:dyDescent="0.2">
      <c r="B8916" s="33"/>
      <c r="C8916" s="171"/>
      <c r="D8916" s="33"/>
      <c r="E8916" s="33"/>
      <c r="F8916" s="33"/>
      <c r="G8916" s="33"/>
      <c r="H8916" s="33"/>
      <c r="I8916" s="171"/>
      <c r="J8916" s="33"/>
      <c r="K8916" s="33"/>
    </row>
    <row r="8917" spans="2:11" x14ac:dyDescent="0.2">
      <c r="B8917" s="33"/>
      <c r="C8917" s="171"/>
      <c r="D8917" s="33"/>
      <c r="E8917" s="33"/>
      <c r="F8917" s="33"/>
      <c r="G8917" s="33"/>
      <c r="H8917" s="33"/>
      <c r="I8917" s="171"/>
      <c r="J8917" s="33"/>
      <c r="K8917" s="33"/>
    </row>
    <row r="8918" spans="2:11" x14ac:dyDescent="0.2">
      <c r="B8918" s="33"/>
      <c r="C8918" s="171"/>
      <c r="D8918" s="33"/>
      <c r="E8918" s="33"/>
      <c r="F8918" s="33"/>
      <c r="G8918" s="33"/>
      <c r="H8918" s="33"/>
      <c r="I8918" s="171"/>
      <c r="J8918" s="33"/>
      <c r="K8918" s="33"/>
    </row>
    <row r="8919" spans="2:11" x14ac:dyDescent="0.2">
      <c r="B8919" s="33"/>
      <c r="C8919" s="171"/>
      <c r="D8919" s="33"/>
      <c r="E8919" s="33"/>
      <c r="F8919" s="33"/>
      <c r="G8919" s="33"/>
      <c r="H8919" s="33"/>
      <c r="I8919" s="171"/>
      <c r="J8919" s="33"/>
      <c r="K8919" s="33"/>
    </row>
    <row r="8920" spans="2:11" x14ac:dyDescent="0.2">
      <c r="B8920" s="33"/>
      <c r="C8920" s="171"/>
      <c r="D8920" s="33"/>
      <c r="E8920" s="33"/>
      <c r="F8920" s="33"/>
      <c r="G8920" s="33"/>
      <c r="H8920" s="33"/>
      <c r="I8920" s="171"/>
      <c r="J8920" s="33"/>
      <c r="K8920" s="33"/>
    </row>
    <row r="8921" spans="2:11" x14ac:dyDescent="0.2">
      <c r="B8921" s="33"/>
      <c r="C8921" s="171"/>
      <c r="D8921" s="33"/>
      <c r="E8921" s="33"/>
      <c r="F8921" s="33"/>
      <c r="G8921" s="33"/>
      <c r="H8921" s="33"/>
      <c r="I8921" s="171"/>
      <c r="J8921" s="33"/>
      <c r="K8921" s="33"/>
    </row>
    <row r="8922" spans="2:11" x14ac:dyDescent="0.2">
      <c r="B8922" s="33"/>
      <c r="C8922" s="171"/>
      <c r="D8922" s="33"/>
      <c r="E8922" s="33"/>
      <c r="F8922" s="33"/>
      <c r="G8922" s="33"/>
      <c r="H8922" s="33"/>
      <c r="I8922" s="171"/>
      <c r="J8922" s="33"/>
      <c r="K8922" s="33"/>
    </row>
    <row r="8923" spans="2:11" x14ac:dyDescent="0.2">
      <c r="B8923" s="33"/>
      <c r="C8923" s="171"/>
      <c r="D8923" s="33"/>
      <c r="E8923" s="33"/>
      <c r="F8923" s="33"/>
      <c r="G8923" s="33"/>
      <c r="H8923" s="33"/>
      <c r="I8923" s="171"/>
      <c r="J8923" s="33"/>
      <c r="K8923" s="33"/>
    </row>
    <row r="8924" spans="2:11" x14ac:dyDescent="0.2">
      <c r="B8924" s="33"/>
      <c r="C8924" s="171"/>
      <c r="D8924" s="33"/>
      <c r="E8924" s="33"/>
      <c r="F8924" s="33"/>
      <c r="G8924" s="33"/>
      <c r="H8924" s="33"/>
      <c r="I8924" s="171"/>
      <c r="J8924" s="33"/>
      <c r="K8924" s="33"/>
    </row>
    <row r="8925" spans="2:11" x14ac:dyDescent="0.2">
      <c r="B8925" s="33"/>
      <c r="C8925" s="171"/>
      <c r="D8925" s="33"/>
      <c r="E8925" s="33"/>
      <c r="F8925" s="33"/>
      <c r="G8925" s="33"/>
      <c r="H8925" s="33"/>
      <c r="I8925" s="171"/>
      <c r="J8925" s="33"/>
      <c r="K8925" s="33"/>
    </row>
    <row r="8926" spans="2:11" x14ac:dyDescent="0.2">
      <c r="B8926" s="33"/>
      <c r="C8926" s="171"/>
      <c r="D8926" s="33"/>
      <c r="E8926" s="33"/>
      <c r="F8926" s="33"/>
      <c r="G8926" s="33"/>
      <c r="H8926" s="33"/>
      <c r="I8926" s="171"/>
      <c r="J8926" s="33"/>
      <c r="K8926" s="33"/>
    </row>
    <row r="8927" spans="2:11" x14ac:dyDescent="0.2">
      <c r="B8927" s="33"/>
      <c r="C8927" s="171"/>
      <c r="D8927" s="33"/>
      <c r="E8927" s="33"/>
      <c r="F8927" s="33"/>
      <c r="G8927" s="33"/>
      <c r="H8927" s="33"/>
      <c r="I8927" s="171"/>
      <c r="J8927" s="33"/>
      <c r="K8927" s="33"/>
    </row>
    <row r="8928" spans="2:11" x14ac:dyDescent="0.2">
      <c r="B8928" s="33"/>
      <c r="C8928" s="171"/>
      <c r="D8928" s="33"/>
      <c r="E8928" s="33"/>
      <c r="F8928" s="33"/>
      <c r="G8928" s="33"/>
      <c r="H8928" s="33"/>
      <c r="I8928" s="171"/>
      <c r="J8928" s="33"/>
      <c r="K8928" s="33"/>
    </row>
    <row r="8929" spans="2:11" x14ac:dyDescent="0.2">
      <c r="B8929" s="33"/>
      <c r="C8929" s="171"/>
      <c r="D8929" s="33"/>
      <c r="E8929" s="33"/>
      <c r="F8929" s="33"/>
      <c r="G8929" s="33"/>
      <c r="H8929" s="33"/>
      <c r="I8929" s="171"/>
      <c r="J8929" s="33"/>
      <c r="K8929" s="33"/>
    </row>
    <row r="8930" spans="2:11" x14ac:dyDescent="0.2">
      <c r="B8930" s="33"/>
      <c r="C8930" s="171"/>
      <c r="D8930" s="33"/>
      <c r="E8930" s="33"/>
      <c r="F8930" s="33"/>
      <c r="G8930" s="33"/>
      <c r="H8930" s="33"/>
      <c r="I8930" s="171"/>
      <c r="J8930" s="33"/>
      <c r="K8930" s="33"/>
    </row>
    <row r="8931" spans="2:11" x14ac:dyDescent="0.2">
      <c r="B8931" s="33"/>
      <c r="C8931" s="171"/>
      <c r="D8931" s="33"/>
      <c r="E8931" s="33"/>
      <c r="F8931" s="33"/>
      <c r="G8931" s="33"/>
      <c r="H8931" s="33"/>
      <c r="I8931" s="171"/>
      <c r="J8931" s="33"/>
      <c r="K8931" s="33"/>
    </row>
    <row r="8932" spans="2:11" x14ac:dyDescent="0.2">
      <c r="B8932" s="33"/>
      <c r="C8932" s="171"/>
      <c r="D8932" s="33"/>
      <c r="E8932" s="33"/>
      <c r="F8932" s="33"/>
      <c r="G8932" s="33"/>
      <c r="H8932" s="33"/>
      <c r="I8932" s="171"/>
      <c r="J8932" s="33"/>
      <c r="K8932" s="33"/>
    </row>
    <row r="8933" spans="2:11" x14ac:dyDescent="0.2">
      <c r="B8933" s="33"/>
      <c r="C8933" s="171"/>
      <c r="D8933" s="33"/>
      <c r="E8933" s="33"/>
      <c r="F8933" s="33"/>
      <c r="G8933" s="33"/>
      <c r="H8933" s="33"/>
      <c r="I8933" s="171"/>
      <c r="J8933" s="33"/>
      <c r="K8933" s="33"/>
    </row>
    <row r="8934" spans="2:11" x14ac:dyDescent="0.2">
      <c r="B8934" s="33"/>
      <c r="C8934" s="171"/>
      <c r="D8934" s="33"/>
      <c r="E8934" s="33"/>
      <c r="F8934" s="33"/>
      <c r="G8934" s="33"/>
      <c r="H8934" s="33"/>
      <c r="I8934" s="171"/>
      <c r="J8934" s="33"/>
      <c r="K8934" s="33"/>
    </row>
    <row r="8935" spans="2:11" x14ac:dyDescent="0.2">
      <c r="B8935" s="33"/>
      <c r="C8935" s="171"/>
      <c r="D8935" s="33"/>
      <c r="E8935" s="33"/>
      <c r="F8935" s="33"/>
      <c r="G8935" s="33"/>
      <c r="H8935" s="33"/>
      <c r="I8935" s="171"/>
      <c r="J8935" s="33"/>
      <c r="K8935" s="33"/>
    </row>
    <row r="8936" spans="2:11" x14ac:dyDescent="0.2">
      <c r="B8936" s="33"/>
      <c r="C8936" s="171"/>
      <c r="D8936" s="33"/>
      <c r="E8936" s="33"/>
      <c r="F8936" s="33"/>
      <c r="G8936" s="33"/>
      <c r="H8936" s="33"/>
      <c r="I8936" s="171"/>
      <c r="J8936" s="33"/>
      <c r="K8936" s="33"/>
    </row>
    <row r="8937" spans="2:11" x14ac:dyDescent="0.2">
      <c r="B8937" s="33"/>
      <c r="C8937" s="171"/>
      <c r="D8937" s="33"/>
      <c r="E8937" s="33"/>
      <c r="F8937" s="33"/>
      <c r="G8937" s="33"/>
      <c r="H8937" s="33"/>
      <c r="I8937" s="171"/>
      <c r="J8937" s="33"/>
      <c r="K8937" s="33"/>
    </row>
    <row r="8938" spans="2:11" x14ac:dyDescent="0.2">
      <c r="B8938" s="33"/>
      <c r="C8938" s="171"/>
      <c r="D8938" s="33"/>
      <c r="E8938" s="33"/>
      <c r="F8938" s="33"/>
      <c r="G8938" s="33"/>
      <c r="H8938" s="33"/>
      <c r="I8938" s="171"/>
      <c r="J8938" s="33"/>
      <c r="K8938" s="33"/>
    </row>
    <row r="8939" spans="2:11" x14ac:dyDescent="0.2">
      <c r="B8939" s="33"/>
      <c r="C8939" s="171"/>
      <c r="D8939" s="33"/>
      <c r="E8939" s="33"/>
      <c r="F8939" s="33"/>
      <c r="G8939" s="33"/>
      <c r="H8939" s="33"/>
      <c r="I8939" s="171"/>
      <c r="J8939" s="33"/>
      <c r="K8939" s="33"/>
    </row>
    <row r="8940" spans="2:11" x14ac:dyDescent="0.2">
      <c r="B8940" s="33"/>
      <c r="C8940" s="171"/>
      <c r="D8940" s="33"/>
      <c r="E8940" s="33"/>
      <c r="F8940" s="33"/>
      <c r="G8940" s="33"/>
      <c r="H8940" s="33"/>
      <c r="I8940" s="171"/>
      <c r="J8940" s="33"/>
      <c r="K8940" s="33"/>
    </row>
    <row r="8941" spans="2:11" x14ac:dyDescent="0.2">
      <c r="B8941" s="33"/>
      <c r="C8941" s="171"/>
      <c r="D8941" s="33"/>
      <c r="E8941" s="33"/>
      <c r="F8941" s="33"/>
      <c r="G8941" s="33"/>
      <c r="H8941" s="33"/>
      <c r="I8941" s="171"/>
      <c r="J8941" s="33"/>
      <c r="K8941" s="33"/>
    </row>
    <row r="8942" spans="2:11" x14ac:dyDescent="0.2">
      <c r="B8942" s="33"/>
      <c r="C8942" s="171"/>
      <c r="D8942" s="33"/>
      <c r="E8942" s="33"/>
      <c r="F8942" s="33"/>
      <c r="G8942" s="33"/>
      <c r="H8942" s="33"/>
      <c r="I8942" s="171"/>
      <c r="J8942" s="33"/>
      <c r="K8942" s="33"/>
    </row>
    <row r="8943" spans="2:11" x14ac:dyDescent="0.2">
      <c r="B8943" s="33"/>
      <c r="C8943" s="171"/>
      <c r="D8943" s="33"/>
      <c r="E8943" s="33"/>
      <c r="F8943" s="33"/>
      <c r="G8943" s="33"/>
      <c r="H8943" s="33"/>
      <c r="I8943" s="171"/>
      <c r="J8943" s="33"/>
      <c r="K8943" s="33"/>
    </row>
    <row r="8944" spans="2:11" x14ac:dyDescent="0.2">
      <c r="B8944" s="33"/>
      <c r="C8944" s="171"/>
      <c r="D8944" s="33"/>
      <c r="E8944" s="33"/>
      <c r="F8944" s="33"/>
      <c r="G8944" s="33"/>
      <c r="H8944" s="33"/>
      <c r="I8944" s="171"/>
      <c r="J8944" s="33"/>
      <c r="K8944" s="33"/>
    </row>
    <row r="8945" spans="2:11" x14ac:dyDescent="0.2">
      <c r="B8945" s="33"/>
      <c r="C8945" s="171"/>
      <c r="D8945" s="33"/>
      <c r="E8945" s="33"/>
      <c r="F8945" s="33"/>
      <c r="G8945" s="33"/>
      <c r="H8945" s="33"/>
      <c r="I8945" s="171"/>
      <c r="J8945" s="33"/>
      <c r="K8945" s="33"/>
    </row>
    <row r="8946" spans="2:11" x14ac:dyDescent="0.2">
      <c r="B8946" s="33"/>
      <c r="C8946" s="171"/>
      <c r="D8946" s="33"/>
      <c r="E8946" s="33"/>
      <c r="F8946" s="33"/>
      <c r="G8946" s="33"/>
      <c r="H8946" s="33"/>
      <c r="I8946" s="171"/>
      <c r="J8946" s="33"/>
      <c r="K8946" s="33"/>
    </row>
    <row r="8947" spans="2:11" x14ac:dyDescent="0.2">
      <c r="B8947" s="33"/>
      <c r="C8947" s="171"/>
      <c r="D8947" s="33"/>
      <c r="E8947" s="33"/>
      <c r="F8947" s="33"/>
      <c r="G8947" s="33"/>
      <c r="H8947" s="33"/>
      <c r="I8947" s="171"/>
      <c r="J8947" s="33"/>
      <c r="K8947" s="33"/>
    </row>
    <row r="8948" spans="2:11" x14ac:dyDescent="0.2">
      <c r="B8948" s="33"/>
      <c r="C8948" s="171"/>
      <c r="D8948" s="33"/>
      <c r="E8948" s="33"/>
      <c r="F8948" s="33"/>
      <c r="G8948" s="33"/>
      <c r="H8948" s="33"/>
      <c r="I8948" s="171"/>
      <c r="J8948" s="33"/>
      <c r="K8948" s="33"/>
    </row>
    <row r="8949" spans="2:11" x14ac:dyDescent="0.2">
      <c r="B8949" s="33"/>
      <c r="C8949" s="171"/>
      <c r="D8949" s="33"/>
      <c r="E8949" s="33"/>
      <c r="F8949" s="33"/>
      <c r="G8949" s="33"/>
      <c r="H8949" s="33"/>
      <c r="I8949" s="171"/>
      <c r="J8949" s="33"/>
      <c r="K8949" s="33"/>
    </row>
    <row r="8950" spans="2:11" x14ac:dyDescent="0.2">
      <c r="B8950" s="33"/>
      <c r="C8950" s="171"/>
      <c r="D8950" s="33"/>
      <c r="E8950" s="33"/>
      <c r="F8950" s="33"/>
      <c r="G8950" s="33"/>
      <c r="H8950" s="33"/>
      <c r="I8950" s="171"/>
      <c r="J8950" s="33"/>
      <c r="K8950" s="33"/>
    </row>
    <row r="8951" spans="2:11" x14ac:dyDescent="0.2">
      <c r="B8951" s="33"/>
      <c r="C8951" s="171"/>
      <c r="D8951" s="33"/>
      <c r="E8951" s="33"/>
      <c r="F8951" s="33"/>
      <c r="G8951" s="33"/>
      <c r="H8951" s="33"/>
      <c r="I8951" s="171"/>
      <c r="J8951" s="33"/>
      <c r="K8951" s="33"/>
    </row>
    <row r="8952" spans="2:11" x14ac:dyDescent="0.2">
      <c r="B8952" s="33"/>
      <c r="C8952" s="171"/>
      <c r="D8952" s="33"/>
      <c r="E8952" s="33"/>
      <c r="F8952" s="33"/>
      <c r="G8952" s="33"/>
      <c r="H8952" s="33"/>
      <c r="I8952" s="171"/>
      <c r="J8952" s="33"/>
      <c r="K8952" s="33"/>
    </row>
    <row r="8953" spans="2:11" x14ac:dyDescent="0.2">
      <c r="B8953" s="33"/>
      <c r="C8953" s="171"/>
      <c r="D8953" s="33"/>
      <c r="E8953" s="33"/>
      <c r="F8953" s="33"/>
      <c r="G8953" s="33"/>
      <c r="H8953" s="33"/>
      <c r="I8953" s="171"/>
      <c r="J8953" s="33"/>
      <c r="K8953" s="33"/>
    </row>
    <row r="8954" spans="2:11" x14ac:dyDescent="0.2">
      <c r="B8954" s="33"/>
      <c r="C8954" s="171"/>
      <c r="D8954" s="33"/>
      <c r="E8954" s="33"/>
      <c r="F8954" s="33"/>
      <c r="G8954" s="33"/>
      <c r="H8954" s="33"/>
      <c r="I8954" s="171"/>
      <c r="J8954" s="33"/>
      <c r="K8954" s="33"/>
    </row>
    <row r="8955" spans="2:11" x14ac:dyDescent="0.2">
      <c r="B8955" s="33"/>
      <c r="C8955" s="171"/>
      <c r="D8955" s="33"/>
      <c r="E8955" s="33"/>
      <c r="F8955" s="33"/>
      <c r="G8955" s="33"/>
      <c r="H8955" s="33"/>
      <c r="I8955" s="171"/>
      <c r="J8955" s="33"/>
      <c r="K8955" s="33"/>
    </row>
    <row r="8956" spans="2:11" x14ac:dyDescent="0.2">
      <c r="B8956" s="33"/>
      <c r="C8956" s="171"/>
      <c r="D8956" s="33"/>
      <c r="E8956" s="33"/>
      <c r="F8956" s="33"/>
      <c r="G8956" s="33"/>
      <c r="H8956" s="33"/>
      <c r="I8956" s="171"/>
      <c r="J8956" s="33"/>
      <c r="K8956" s="33"/>
    </row>
    <row r="8957" spans="2:11" x14ac:dyDescent="0.2">
      <c r="B8957" s="33"/>
      <c r="C8957" s="171"/>
      <c r="D8957" s="33"/>
      <c r="E8957" s="33"/>
      <c r="F8957" s="33"/>
      <c r="G8957" s="33"/>
      <c r="H8957" s="33"/>
      <c r="I8957" s="171"/>
      <c r="J8957" s="33"/>
      <c r="K8957" s="33"/>
    </row>
    <row r="8958" spans="2:11" x14ac:dyDescent="0.2">
      <c r="B8958" s="33"/>
      <c r="C8958" s="171"/>
      <c r="D8958" s="33"/>
      <c r="E8958" s="33"/>
      <c r="F8958" s="33"/>
      <c r="G8958" s="33"/>
      <c r="H8958" s="33"/>
      <c r="I8958" s="171"/>
      <c r="J8958" s="33"/>
      <c r="K8958" s="33"/>
    </row>
    <row r="8959" spans="2:11" x14ac:dyDescent="0.2">
      <c r="B8959" s="33"/>
      <c r="C8959" s="171"/>
      <c r="D8959" s="33"/>
      <c r="E8959" s="33"/>
      <c r="F8959" s="33"/>
      <c r="G8959" s="33"/>
      <c r="H8959" s="33"/>
      <c r="I8959" s="171"/>
      <c r="J8959" s="33"/>
      <c r="K8959" s="33"/>
    </row>
    <row r="8960" spans="2:11" x14ac:dyDescent="0.2">
      <c r="B8960" s="33"/>
      <c r="C8960" s="171"/>
      <c r="D8960" s="33"/>
      <c r="E8960" s="33"/>
      <c r="F8960" s="33"/>
      <c r="G8960" s="33"/>
      <c r="H8960" s="33"/>
      <c r="I8960" s="171"/>
      <c r="J8960" s="33"/>
      <c r="K8960" s="33"/>
    </row>
    <row r="8961" spans="2:11" x14ac:dyDescent="0.2">
      <c r="B8961" s="33"/>
      <c r="C8961" s="171"/>
      <c r="D8961" s="33"/>
      <c r="E8961" s="33"/>
      <c r="F8961" s="33"/>
      <c r="G8961" s="33"/>
      <c r="H8961" s="33"/>
      <c r="I8961" s="171"/>
      <c r="J8961" s="33"/>
      <c r="K8961" s="33"/>
    </row>
    <row r="8962" spans="2:11" x14ac:dyDescent="0.2">
      <c r="B8962" s="33"/>
      <c r="C8962" s="171"/>
      <c r="D8962" s="33"/>
      <c r="E8962" s="33"/>
      <c r="F8962" s="33"/>
      <c r="G8962" s="33"/>
      <c r="H8962" s="33"/>
      <c r="I8962" s="171"/>
      <c r="J8962" s="33"/>
      <c r="K8962" s="33"/>
    </row>
    <row r="8963" spans="2:11" x14ac:dyDescent="0.2">
      <c r="B8963" s="33"/>
      <c r="C8963" s="171"/>
      <c r="D8963" s="33"/>
      <c r="E8963" s="33"/>
      <c r="F8963" s="33"/>
      <c r="G8963" s="33"/>
      <c r="H8963" s="33"/>
      <c r="I8963" s="171"/>
      <c r="J8963" s="33"/>
      <c r="K8963" s="33"/>
    </row>
    <row r="8964" spans="2:11" x14ac:dyDescent="0.2">
      <c r="B8964" s="33"/>
      <c r="C8964" s="171"/>
      <c r="D8964" s="33"/>
      <c r="E8964" s="33"/>
      <c r="F8964" s="33"/>
      <c r="G8964" s="33"/>
      <c r="H8964" s="33"/>
      <c r="I8964" s="171"/>
      <c r="J8964" s="33"/>
      <c r="K8964" s="33"/>
    </row>
    <row r="8965" spans="2:11" x14ac:dyDescent="0.2">
      <c r="B8965" s="33"/>
      <c r="C8965" s="171"/>
      <c r="D8965" s="33"/>
      <c r="E8965" s="33"/>
      <c r="F8965" s="33"/>
      <c r="G8965" s="33"/>
      <c r="H8965" s="33"/>
      <c r="I8965" s="171"/>
      <c r="J8965" s="33"/>
      <c r="K8965" s="33"/>
    </row>
    <row r="8966" spans="2:11" x14ac:dyDescent="0.2">
      <c r="B8966" s="33"/>
      <c r="C8966" s="171"/>
      <c r="D8966" s="33"/>
      <c r="E8966" s="33"/>
      <c r="F8966" s="33"/>
      <c r="G8966" s="33"/>
      <c r="H8966" s="33"/>
      <c r="I8966" s="171"/>
      <c r="J8966" s="33"/>
      <c r="K8966" s="33"/>
    </row>
    <row r="8967" spans="2:11" x14ac:dyDescent="0.2">
      <c r="B8967" s="33"/>
      <c r="C8967" s="171"/>
      <c r="D8967" s="33"/>
      <c r="E8967" s="33"/>
      <c r="F8967" s="33"/>
      <c r="G8967" s="33"/>
      <c r="H8967" s="33"/>
      <c r="I8967" s="171"/>
      <c r="J8967" s="33"/>
      <c r="K8967" s="33"/>
    </row>
    <row r="8968" spans="2:11" x14ac:dyDescent="0.2">
      <c r="B8968" s="33"/>
      <c r="C8968" s="171"/>
      <c r="D8968" s="33"/>
      <c r="E8968" s="33"/>
      <c r="F8968" s="33"/>
      <c r="G8968" s="33"/>
      <c r="H8968" s="33"/>
      <c r="I8968" s="171"/>
      <c r="J8968" s="33"/>
      <c r="K8968" s="33"/>
    </row>
    <row r="8969" spans="2:11" x14ac:dyDescent="0.2">
      <c r="B8969" s="33"/>
      <c r="C8969" s="171"/>
      <c r="D8969" s="33"/>
      <c r="E8969" s="33"/>
      <c r="F8969" s="33"/>
      <c r="G8969" s="33"/>
      <c r="H8969" s="33"/>
      <c r="I8969" s="171"/>
      <c r="J8969" s="33"/>
      <c r="K8969" s="33"/>
    </row>
    <row r="8970" spans="2:11" x14ac:dyDescent="0.2">
      <c r="B8970" s="33"/>
      <c r="C8970" s="171"/>
      <c r="D8970" s="33"/>
      <c r="E8970" s="33"/>
      <c r="F8970" s="33"/>
      <c r="G8970" s="33"/>
      <c r="H8970" s="33"/>
      <c r="I8970" s="171"/>
      <c r="J8970" s="33"/>
      <c r="K8970" s="33"/>
    </row>
    <row r="8971" spans="2:11" x14ac:dyDescent="0.2">
      <c r="B8971" s="33"/>
      <c r="C8971" s="171"/>
      <c r="D8971" s="33"/>
      <c r="E8971" s="33"/>
      <c r="F8971" s="33"/>
      <c r="G8971" s="33"/>
      <c r="H8971" s="33"/>
      <c r="I8971" s="171"/>
      <c r="J8971" s="33"/>
      <c r="K8971" s="33"/>
    </row>
    <row r="8972" spans="2:11" x14ac:dyDescent="0.2">
      <c r="B8972" s="33"/>
      <c r="C8972" s="171"/>
      <c r="D8972" s="33"/>
      <c r="E8972" s="33"/>
      <c r="F8972" s="33"/>
      <c r="G8972" s="33"/>
      <c r="H8972" s="33"/>
      <c r="I8972" s="171"/>
      <c r="J8972" s="33"/>
      <c r="K8972" s="33"/>
    </row>
    <row r="8973" spans="2:11" x14ac:dyDescent="0.2">
      <c r="B8973" s="33"/>
      <c r="C8973" s="171"/>
      <c r="D8973" s="33"/>
      <c r="E8973" s="33"/>
      <c r="F8973" s="33"/>
      <c r="G8973" s="33"/>
      <c r="H8973" s="33"/>
      <c r="I8973" s="171"/>
      <c r="J8973" s="33"/>
      <c r="K8973" s="33"/>
    </row>
    <row r="8974" spans="2:11" x14ac:dyDescent="0.2">
      <c r="B8974" s="33"/>
      <c r="C8974" s="171"/>
      <c r="D8974" s="33"/>
      <c r="E8974" s="33"/>
      <c r="F8974" s="33"/>
      <c r="G8974" s="33"/>
      <c r="H8974" s="33"/>
      <c r="I8974" s="171"/>
      <c r="J8974" s="33"/>
      <c r="K8974" s="33"/>
    </row>
    <row r="8975" spans="2:11" x14ac:dyDescent="0.2">
      <c r="B8975" s="33"/>
      <c r="C8975" s="171"/>
      <c r="D8975" s="33"/>
      <c r="E8975" s="33"/>
      <c r="F8975" s="33"/>
      <c r="G8975" s="33"/>
      <c r="H8975" s="33"/>
      <c r="I8975" s="171"/>
      <c r="J8975" s="33"/>
      <c r="K8975" s="33"/>
    </row>
    <row r="8976" spans="2:11" x14ac:dyDescent="0.2">
      <c r="B8976" s="33"/>
      <c r="C8976" s="171"/>
      <c r="D8976" s="33"/>
      <c r="E8976" s="33"/>
      <c r="F8976" s="33"/>
      <c r="G8976" s="33"/>
      <c r="H8976" s="33"/>
      <c r="I8976" s="171"/>
      <c r="J8976" s="33"/>
      <c r="K8976" s="33"/>
    </row>
    <row r="8977" spans="2:11" x14ac:dyDescent="0.2">
      <c r="B8977" s="33"/>
      <c r="C8977" s="171"/>
      <c r="D8977" s="33"/>
      <c r="E8977" s="33"/>
      <c r="F8977" s="33"/>
      <c r="G8977" s="33"/>
      <c r="H8977" s="33"/>
      <c r="I8977" s="171"/>
      <c r="J8977" s="33"/>
      <c r="K8977" s="33"/>
    </row>
    <row r="8978" spans="2:11" x14ac:dyDescent="0.2">
      <c r="B8978" s="33"/>
      <c r="C8978" s="171"/>
      <c r="D8978" s="33"/>
      <c r="E8978" s="33"/>
      <c r="F8978" s="33"/>
      <c r="G8978" s="33"/>
      <c r="H8978" s="33"/>
      <c r="I8978" s="171"/>
      <c r="J8978" s="33"/>
      <c r="K8978" s="33"/>
    </row>
    <row r="8979" spans="2:11" x14ac:dyDescent="0.2">
      <c r="B8979" s="33"/>
      <c r="C8979" s="171"/>
      <c r="D8979" s="33"/>
      <c r="E8979" s="33"/>
      <c r="F8979" s="33"/>
      <c r="G8979" s="33"/>
      <c r="H8979" s="33"/>
      <c r="I8979" s="171"/>
      <c r="J8979" s="33"/>
      <c r="K8979" s="33"/>
    </row>
    <row r="8980" spans="2:11" x14ac:dyDescent="0.2">
      <c r="B8980" s="33"/>
      <c r="C8980" s="171"/>
      <c r="D8980" s="33"/>
      <c r="E8980" s="33"/>
      <c r="F8980" s="33"/>
      <c r="G8980" s="33"/>
      <c r="H8980" s="33"/>
      <c r="I8980" s="171"/>
      <c r="J8980" s="33"/>
      <c r="K8980" s="33"/>
    </row>
    <row r="8981" spans="2:11" x14ac:dyDescent="0.2">
      <c r="B8981" s="33"/>
      <c r="C8981" s="171"/>
      <c r="D8981" s="33"/>
      <c r="E8981" s="33"/>
      <c r="F8981" s="33"/>
      <c r="G8981" s="33"/>
      <c r="H8981" s="33"/>
      <c r="I8981" s="171"/>
      <c r="J8981" s="33"/>
      <c r="K8981" s="33"/>
    </row>
    <row r="8982" spans="2:11" x14ac:dyDescent="0.2">
      <c r="B8982" s="33"/>
      <c r="C8982" s="171"/>
      <c r="D8982" s="33"/>
      <c r="E8982" s="33"/>
      <c r="F8982" s="33"/>
      <c r="G8982" s="33"/>
      <c r="H8982" s="33"/>
      <c r="I8982" s="171"/>
      <c r="J8982" s="33"/>
      <c r="K8982" s="33"/>
    </row>
    <row r="8983" spans="2:11" x14ac:dyDescent="0.2">
      <c r="B8983" s="33"/>
      <c r="C8983" s="171"/>
      <c r="D8983" s="33"/>
      <c r="E8983" s="33"/>
      <c r="F8983" s="33"/>
      <c r="G8983" s="33"/>
      <c r="H8983" s="33"/>
      <c r="I8983" s="171"/>
      <c r="J8983" s="33"/>
      <c r="K8983" s="33"/>
    </row>
    <row r="8984" spans="2:11" x14ac:dyDescent="0.2">
      <c r="B8984" s="33"/>
      <c r="C8984" s="171"/>
      <c r="D8984" s="33"/>
      <c r="E8984" s="33"/>
      <c r="F8984" s="33"/>
      <c r="G8984" s="33"/>
      <c r="H8984" s="33"/>
      <c r="I8984" s="171"/>
      <c r="J8984" s="33"/>
      <c r="K8984" s="33"/>
    </row>
    <row r="8985" spans="2:11" x14ac:dyDescent="0.2">
      <c r="B8985" s="33"/>
      <c r="C8985" s="171"/>
      <c r="D8985" s="33"/>
      <c r="E8985" s="33"/>
      <c r="F8985" s="33"/>
      <c r="G8985" s="33"/>
      <c r="H8985" s="33"/>
      <c r="I8985" s="171"/>
      <c r="J8985" s="33"/>
      <c r="K8985" s="33"/>
    </row>
    <row r="8986" spans="2:11" x14ac:dyDescent="0.2">
      <c r="B8986" s="33"/>
      <c r="C8986" s="171"/>
      <c r="D8986" s="33"/>
      <c r="E8986" s="33"/>
      <c r="F8986" s="33"/>
      <c r="G8986" s="33"/>
      <c r="H8986" s="33"/>
      <c r="I8986" s="171"/>
      <c r="J8986" s="33"/>
      <c r="K8986" s="33"/>
    </row>
    <row r="8987" spans="2:11" x14ac:dyDescent="0.2">
      <c r="B8987" s="33"/>
      <c r="C8987" s="171"/>
      <c r="D8987" s="33"/>
      <c r="E8987" s="33"/>
      <c r="F8987" s="33"/>
      <c r="G8987" s="33"/>
      <c r="H8987" s="33"/>
      <c r="I8987" s="171"/>
      <c r="J8987" s="33"/>
      <c r="K8987" s="33"/>
    </row>
    <row r="8988" spans="2:11" x14ac:dyDescent="0.2">
      <c r="B8988" s="33"/>
      <c r="C8988" s="171"/>
      <c r="D8988" s="33"/>
      <c r="E8988" s="33"/>
      <c r="F8988" s="33"/>
      <c r="G8988" s="33"/>
      <c r="H8988" s="33"/>
      <c r="I8988" s="171"/>
      <c r="J8988" s="33"/>
      <c r="K8988" s="33"/>
    </row>
    <row r="8989" spans="2:11" x14ac:dyDescent="0.2">
      <c r="B8989" s="33"/>
      <c r="C8989" s="171"/>
      <c r="D8989" s="33"/>
      <c r="E8989" s="33"/>
      <c r="F8989" s="33"/>
      <c r="G8989" s="33"/>
      <c r="H8989" s="33"/>
      <c r="I8989" s="171"/>
      <c r="J8989" s="33"/>
      <c r="K8989" s="33"/>
    </row>
    <row r="8990" spans="2:11" x14ac:dyDescent="0.2">
      <c r="B8990" s="33"/>
      <c r="C8990" s="171"/>
      <c r="D8990" s="33"/>
      <c r="E8990" s="33"/>
      <c r="F8990" s="33"/>
      <c r="G8990" s="33"/>
      <c r="H8990" s="33"/>
      <c r="I8990" s="171"/>
      <c r="J8990" s="33"/>
      <c r="K8990" s="33"/>
    </row>
    <row r="8991" spans="2:11" x14ac:dyDescent="0.2">
      <c r="B8991" s="33"/>
      <c r="C8991" s="171"/>
      <c r="D8991" s="33"/>
      <c r="E8991" s="33"/>
      <c r="F8991" s="33"/>
      <c r="G8991" s="33"/>
      <c r="H8991" s="33"/>
      <c r="I8991" s="171"/>
      <c r="J8991" s="33"/>
      <c r="K8991" s="33"/>
    </row>
    <row r="8992" spans="2:11" x14ac:dyDescent="0.2">
      <c r="B8992" s="33"/>
      <c r="C8992" s="171"/>
      <c r="D8992" s="33"/>
      <c r="E8992" s="33"/>
      <c r="F8992" s="33"/>
      <c r="G8992" s="33"/>
      <c r="H8992" s="33"/>
      <c r="I8992" s="171"/>
      <c r="J8992" s="33"/>
      <c r="K8992" s="33"/>
    </row>
    <row r="8993" spans="2:11" x14ac:dyDescent="0.2">
      <c r="B8993" s="33"/>
      <c r="C8993" s="171"/>
      <c r="D8993" s="33"/>
      <c r="E8993" s="33"/>
      <c r="F8993" s="33"/>
      <c r="G8993" s="33"/>
      <c r="H8993" s="33"/>
      <c r="I8993" s="171"/>
      <c r="J8993" s="33"/>
      <c r="K8993" s="33"/>
    </row>
    <row r="8994" spans="2:11" x14ac:dyDescent="0.2">
      <c r="B8994" s="33"/>
      <c r="C8994" s="171"/>
      <c r="D8994" s="33"/>
      <c r="E8994" s="33"/>
      <c r="F8994" s="33"/>
      <c r="G8994" s="33"/>
      <c r="H8994" s="33"/>
      <c r="I8994" s="171"/>
      <c r="J8994" s="33"/>
      <c r="K8994" s="33"/>
    </row>
    <row r="8995" spans="2:11" x14ac:dyDescent="0.2">
      <c r="B8995" s="33"/>
      <c r="C8995" s="171"/>
      <c r="D8995" s="33"/>
      <c r="E8995" s="33"/>
      <c r="F8995" s="33"/>
      <c r="G8995" s="33"/>
      <c r="H8995" s="33"/>
      <c r="I8995" s="171"/>
      <c r="J8995" s="33"/>
      <c r="K8995" s="33"/>
    </row>
    <row r="8996" spans="2:11" x14ac:dyDescent="0.2">
      <c r="B8996" s="33"/>
      <c r="C8996" s="171"/>
      <c r="D8996" s="33"/>
      <c r="E8996" s="33"/>
      <c r="F8996" s="33"/>
      <c r="G8996" s="33"/>
      <c r="H8996" s="33"/>
      <c r="I8996" s="171"/>
      <c r="J8996" s="33"/>
      <c r="K8996" s="33"/>
    </row>
    <row r="8997" spans="2:11" x14ac:dyDescent="0.2">
      <c r="B8997" s="33"/>
      <c r="C8997" s="171"/>
      <c r="D8997" s="33"/>
      <c r="E8997" s="33"/>
      <c r="F8997" s="33"/>
      <c r="G8997" s="33"/>
      <c r="H8997" s="33"/>
      <c r="I8997" s="171"/>
      <c r="J8997" s="33"/>
      <c r="K8997" s="33"/>
    </row>
    <row r="8998" spans="2:11" x14ac:dyDescent="0.2">
      <c r="B8998" s="33"/>
      <c r="C8998" s="171"/>
      <c r="D8998" s="33"/>
      <c r="E8998" s="33"/>
      <c r="F8998" s="33"/>
      <c r="G8998" s="33"/>
      <c r="H8998" s="33"/>
      <c r="I8998" s="171"/>
      <c r="J8998" s="33"/>
      <c r="K8998" s="33"/>
    </row>
    <row r="8999" spans="2:11" x14ac:dyDescent="0.2">
      <c r="B8999" s="33"/>
      <c r="C8999" s="171"/>
      <c r="D8999" s="33"/>
      <c r="E8999" s="33"/>
      <c r="F8999" s="33"/>
      <c r="G8999" s="33"/>
      <c r="H8999" s="33"/>
      <c r="I8999" s="171"/>
      <c r="J8999" s="33"/>
      <c r="K8999" s="33"/>
    </row>
    <row r="9000" spans="2:11" x14ac:dyDescent="0.2">
      <c r="B9000" s="33"/>
      <c r="C9000" s="171"/>
      <c r="D9000" s="33"/>
      <c r="E9000" s="33"/>
      <c r="F9000" s="33"/>
      <c r="G9000" s="33"/>
      <c r="H9000" s="33"/>
      <c r="I9000" s="171"/>
      <c r="J9000" s="33"/>
      <c r="K9000" s="33"/>
    </row>
    <row r="9001" spans="2:11" x14ac:dyDescent="0.2">
      <c r="B9001" s="33"/>
      <c r="C9001" s="171"/>
      <c r="D9001" s="33"/>
      <c r="E9001" s="33"/>
      <c r="F9001" s="33"/>
      <c r="G9001" s="33"/>
      <c r="H9001" s="33"/>
      <c r="I9001" s="171"/>
      <c r="J9001" s="33"/>
      <c r="K9001" s="33"/>
    </row>
    <row r="9002" spans="2:11" x14ac:dyDescent="0.2">
      <c r="B9002" s="33"/>
      <c r="C9002" s="171"/>
      <c r="D9002" s="33"/>
      <c r="E9002" s="33"/>
      <c r="F9002" s="33"/>
      <c r="G9002" s="33"/>
      <c r="H9002" s="33"/>
      <c r="I9002" s="171"/>
      <c r="J9002" s="33"/>
      <c r="K9002" s="33"/>
    </row>
    <row r="9003" spans="2:11" x14ac:dyDescent="0.2">
      <c r="B9003" s="33"/>
      <c r="C9003" s="171"/>
      <c r="D9003" s="33"/>
      <c r="E9003" s="33"/>
      <c r="F9003" s="33"/>
      <c r="G9003" s="33"/>
      <c r="H9003" s="33"/>
      <c r="I9003" s="171"/>
      <c r="J9003" s="33"/>
      <c r="K9003" s="33"/>
    </row>
    <row r="9004" spans="2:11" x14ac:dyDescent="0.2">
      <c r="B9004" s="33"/>
      <c r="C9004" s="171"/>
      <c r="D9004" s="33"/>
      <c r="E9004" s="33"/>
      <c r="F9004" s="33"/>
      <c r="G9004" s="33"/>
      <c r="H9004" s="33"/>
      <c r="I9004" s="171"/>
      <c r="J9004" s="33"/>
      <c r="K9004" s="33"/>
    </row>
    <row r="9005" spans="2:11" x14ac:dyDescent="0.2">
      <c r="B9005" s="33"/>
      <c r="C9005" s="171"/>
      <c r="D9005" s="33"/>
      <c r="E9005" s="33"/>
      <c r="F9005" s="33"/>
      <c r="G9005" s="33"/>
      <c r="H9005" s="33"/>
      <c r="I9005" s="171"/>
      <c r="J9005" s="33"/>
      <c r="K9005" s="33"/>
    </row>
    <row r="9006" spans="2:11" x14ac:dyDescent="0.2">
      <c r="B9006" s="33"/>
      <c r="C9006" s="171"/>
      <c r="D9006" s="33"/>
      <c r="E9006" s="33"/>
      <c r="F9006" s="33"/>
      <c r="G9006" s="33"/>
      <c r="H9006" s="33"/>
      <c r="I9006" s="171"/>
      <c r="J9006" s="33"/>
      <c r="K9006" s="33"/>
    </row>
    <row r="9007" spans="2:11" x14ac:dyDescent="0.2">
      <c r="B9007" s="33"/>
      <c r="C9007" s="171"/>
      <c r="D9007" s="33"/>
      <c r="E9007" s="33"/>
      <c r="F9007" s="33"/>
      <c r="G9007" s="33"/>
      <c r="H9007" s="33"/>
      <c r="I9007" s="171"/>
      <c r="J9007" s="33"/>
      <c r="K9007" s="33"/>
    </row>
    <row r="9008" spans="2:11" x14ac:dyDescent="0.2">
      <c r="B9008" s="33"/>
      <c r="C9008" s="171"/>
      <c r="D9008" s="33"/>
      <c r="E9008" s="33"/>
      <c r="F9008" s="33"/>
      <c r="G9008" s="33"/>
      <c r="H9008" s="33"/>
      <c r="I9008" s="171"/>
      <c r="J9008" s="33"/>
      <c r="K9008" s="33"/>
    </row>
    <row r="9009" spans="2:11" x14ac:dyDescent="0.2">
      <c r="B9009" s="33"/>
      <c r="C9009" s="171"/>
      <c r="D9009" s="33"/>
      <c r="E9009" s="33"/>
      <c r="F9009" s="33"/>
      <c r="G9009" s="33"/>
      <c r="H9009" s="33"/>
      <c r="I9009" s="171"/>
      <c r="J9009" s="33"/>
      <c r="K9009" s="33"/>
    </row>
    <row r="9010" spans="2:11" x14ac:dyDescent="0.2">
      <c r="B9010" s="33"/>
      <c r="C9010" s="171"/>
      <c r="D9010" s="33"/>
      <c r="E9010" s="33"/>
      <c r="F9010" s="33"/>
      <c r="G9010" s="33"/>
      <c r="H9010" s="33"/>
      <c r="I9010" s="171"/>
      <c r="J9010" s="33"/>
      <c r="K9010" s="33"/>
    </row>
    <row r="9011" spans="2:11" x14ac:dyDescent="0.2">
      <c r="B9011" s="33"/>
      <c r="C9011" s="171"/>
      <c r="D9011" s="33"/>
      <c r="E9011" s="33"/>
      <c r="F9011" s="33"/>
      <c r="G9011" s="33"/>
      <c r="H9011" s="33"/>
      <c r="I9011" s="171"/>
      <c r="J9011" s="33"/>
      <c r="K9011" s="33"/>
    </row>
    <row r="9012" spans="2:11" x14ac:dyDescent="0.2">
      <c r="B9012" s="33"/>
      <c r="C9012" s="171"/>
      <c r="D9012" s="33"/>
      <c r="E9012" s="33"/>
      <c r="F9012" s="33"/>
      <c r="G9012" s="33"/>
      <c r="H9012" s="33"/>
      <c r="I9012" s="171"/>
      <c r="J9012" s="33"/>
      <c r="K9012" s="33"/>
    </row>
    <row r="9013" spans="2:11" x14ac:dyDescent="0.2">
      <c r="B9013" s="33"/>
      <c r="C9013" s="171"/>
      <c r="D9013" s="33"/>
      <c r="E9013" s="33"/>
      <c r="F9013" s="33"/>
      <c r="G9013" s="33"/>
      <c r="H9013" s="33"/>
      <c r="I9013" s="171"/>
      <c r="J9013" s="33"/>
      <c r="K9013" s="33"/>
    </row>
    <row r="9014" spans="2:11" x14ac:dyDescent="0.2">
      <c r="B9014" s="33"/>
      <c r="C9014" s="171"/>
      <c r="D9014" s="33"/>
      <c r="E9014" s="33"/>
      <c r="F9014" s="33"/>
      <c r="G9014" s="33"/>
      <c r="H9014" s="33"/>
      <c r="I9014" s="171"/>
      <c r="J9014" s="33"/>
      <c r="K9014" s="33"/>
    </row>
    <row r="9015" spans="2:11" x14ac:dyDescent="0.2">
      <c r="B9015" s="33"/>
      <c r="C9015" s="171"/>
      <c r="D9015" s="33"/>
      <c r="E9015" s="33"/>
      <c r="F9015" s="33"/>
      <c r="G9015" s="33"/>
      <c r="H9015" s="33"/>
      <c r="I9015" s="171"/>
      <c r="J9015" s="33"/>
      <c r="K9015" s="33"/>
    </row>
    <row r="9016" spans="2:11" x14ac:dyDescent="0.2">
      <c r="B9016" s="33"/>
      <c r="C9016" s="171"/>
      <c r="D9016" s="33"/>
      <c r="E9016" s="33"/>
      <c r="F9016" s="33"/>
      <c r="G9016" s="33"/>
      <c r="H9016" s="33"/>
      <c r="I9016" s="171"/>
      <c r="J9016" s="33"/>
      <c r="K9016" s="33"/>
    </row>
    <row r="9017" spans="2:11" x14ac:dyDescent="0.2">
      <c r="B9017" s="33"/>
      <c r="C9017" s="171"/>
      <c r="D9017" s="33"/>
      <c r="E9017" s="33"/>
      <c r="F9017" s="33"/>
      <c r="G9017" s="33"/>
      <c r="H9017" s="33"/>
      <c r="I9017" s="171"/>
      <c r="J9017" s="33"/>
      <c r="K9017" s="33"/>
    </row>
    <row r="9018" spans="2:11" x14ac:dyDescent="0.2">
      <c r="B9018" s="33"/>
      <c r="C9018" s="171"/>
      <c r="D9018" s="33"/>
      <c r="E9018" s="33"/>
      <c r="F9018" s="33"/>
      <c r="G9018" s="33"/>
      <c r="H9018" s="33"/>
      <c r="I9018" s="171"/>
      <c r="J9018" s="33"/>
      <c r="K9018" s="33"/>
    </row>
    <row r="9019" spans="2:11" x14ac:dyDescent="0.2">
      <c r="B9019" s="33"/>
      <c r="C9019" s="171"/>
      <c r="D9019" s="33"/>
      <c r="E9019" s="33"/>
      <c r="F9019" s="33"/>
      <c r="G9019" s="33"/>
      <c r="H9019" s="33"/>
      <c r="I9019" s="171"/>
      <c r="J9019" s="33"/>
      <c r="K9019" s="33"/>
    </row>
    <row r="9020" spans="2:11" x14ac:dyDescent="0.2">
      <c r="B9020" s="33"/>
      <c r="C9020" s="171"/>
      <c r="D9020" s="33"/>
      <c r="E9020" s="33"/>
      <c r="F9020" s="33"/>
      <c r="G9020" s="33"/>
      <c r="H9020" s="33"/>
      <c r="I9020" s="171"/>
      <c r="J9020" s="33"/>
      <c r="K9020" s="33"/>
    </row>
    <row r="9021" spans="2:11" x14ac:dyDescent="0.2">
      <c r="B9021" s="33"/>
      <c r="C9021" s="171"/>
      <c r="D9021" s="33"/>
      <c r="E9021" s="33"/>
      <c r="F9021" s="33"/>
      <c r="G9021" s="33"/>
      <c r="H9021" s="33"/>
      <c r="I9021" s="171"/>
      <c r="J9021" s="33"/>
      <c r="K9021" s="33"/>
    </row>
    <row r="9022" spans="2:11" x14ac:dyDescent="0.2">
      <c r="B9022" s="33"/>
      <c r="C9022" s="171"/>
      <c r="D9022" s="33"/>
      <c r="E9022" s="33"/>
      <c r="F9022" s="33"/>
      <c r="G9022" s="33"/>
      <c r="H9022" s="33"/>
      <c r="I9022" s="171"/>
      <c r="J9022" s="33"/>
      <c r="K9022" s="33"/>
    </row>
    <row r="9023" spans="2:11" x14ac:dyDescent="0.2">
      <c r="B9023" s="33"/>
      <c r="C9023" s="171"/>
      <c r="D9023" s="33"/>
      <c r="E9023" s="33"/>
      <c r="F9023" s="33"/>
      <c r="G9023" s="33"/>
      <c r="H9023" s="33"/>
      <c r="I9023" s="171"/>
      <c r="J9023" s="33"/>
      <c r="K9023" s="33"/>
    </row>
    <row r="9024" spans="2:11" x14ac:dyDescent="0.2">
      <c r="B9024" s="33"/>
      <c r="C9024" s="171"/>
      <c r="D9024" s="33"/>
      <c r="E9024" s="33"/>
      <c r="F9024" s="33"/>
      <c r="G9024" s="33"/>
      <c r="H9024" s="33"/>
      <c r="I9024" s="171"/>
      <c r="J9024" s="33"/>
      <c r="K9024" s="33"/>
    </row>
    <row r="9025" spans="2:11" x14ac:dyDescent="0.2">
      <c r="B9025" s="33"/>
      <c r="C9025" s="171"/>
      <c r="D9025" s="33"/>
      <c r="E9025" s="33"/>
      <c r="F9025" s="33"/>
      <c r="G9025" s="33"/>
      <c r="H9025" s="33"/>
      <c r="I9025" s="171"/>
      <c r="J9025" s="33"/>
      <c r="K9025" s="33"/>
    </row>
    <row r="9026" spans="2:11" x14ac:dyDescent="0.2">
      <c r="B9026" s="33"/>
      <c r="C9026" s="171"/>
      <c r="D9026" s="33"/>
      <c r="E9026" s="33"/>
      <c r="F9026" s="33"/>
      <c r="G9026" s="33"/>
      <c r="H9026" s="33"/>
      <c r="I9026" s="171"/>
      <c r="J9026" s="33"/>
      <c r="K9026" s="33"/>
    </row>
    <row r="9027" spans="2:11" x14ac:dyDescent="0.2">
      <c r="B9027" s="33"/>
      <c r="C9027" s="171"/>
      <c r="D9027" s="33"/>
      <c r="E9027" s="33"/>
      <c r="F9027" s="33"/>
      <c r="G9027" s="33"/>
      <c r="H9027" s="33"/>
      <c r="I9027" s="171"/>
      <c r="J9027" s="33"/>
      <c r="K9027" s="33"/>
    </row>
    <row r="9028" spans="2:11" x14ac:dyDescent="0.2">
      <c r="B9028" s="33"/>
      <c r="C9028" s="171"/>
      <c r="D9028" s="33"/>
      <c r="E9028" s="33"/>
      <c r="F9028" s="33"/>
      <c r="G9028" s="33"/>
      <c r="H9028" s="33"/>
      <c r="I9028" s="171"/>
      <c r="J9028" s="33"/>
      <c r="K9028" s="33"/>
    </row>
    <row r="9029" spans="2:11" x14ac:dyDescent="0.2">
      <c r="B9029" s="33"/>
      <c r="C9029" s="171"/>
      <c r="D9029" s="33"/>
      <c r="E9029" s="33"/>
      <c r="F9029" s="33"/>
      <c r="G9029" s="33"/>
      <c r="H9029" s="33"/>
      <c r="I9029" s="171"/>
      <c r="J9029" s="33"/>
      <c r="K9029" s="33"/>
    </row>
    <row r="9030" spans="2:11" x14ac:dyDescent="0.2">
      <c r="B9030" s="33"/>
      <c r="C9030" s="171"/>
      <c r="D9030" s="33"/>
      <c r="E9030" s="33"/>
      <c r="F9030" s="33"/>
      <c r="G9030" s="33"/>
      <c r="H9030" s="33"/>
      <c r="I9030" s="171"/>
      <c r="J9030" s="33"/>
      <c r="K9030" s="33"/>
    </row>
    <row r="9031" spans="2:11" x14ac:dyDescent="0.2">
      <c r="B9031" s="33"/>
      <c r="C9031" s="171"/>
      <c r="D9031" s="33"/>
      <c r="E9031" s="33"/>
      <c r="F9031" s="33"/>
      <c r="G9031" s="33"/>
      <c r="H9031" s="33"/>
      <c r="I9031" s="171"/>
      <c r="J9031" s="33"/>
      <c r="K9031" s="33"/>
    </row>
    <row r="9032" spans="2:11" x14ac:dyDescent="0.2">
      <c r="B9032" s="33"/>
      <c r="C9032" s="171"/>
      <c r="D9032" s="33"/>
      <c r="E9032" s="33"/>
      <c r="F9032" s="33"/>
      <c r="G9032" s="33"/>
      <c r="H9032" s="33"/>
      <c r="I9032" s="171"/>
      <c r="J9032" s="33"/>
      <c r="K9032" s="33"/>
    </row>
    <row r="9033" spans="2:11" x14ac:dyDescent="0.2">
      <c r="B9033" s="33"/>
      <c r="C9033" s="171"/>
      <c r="D9033" s="33"/>
      <c r="E9033" s="33"/>
      <c r="F9033" s="33"/>
      <c r="G9033" s="33"/>
      <c r="H9033" s="33"/>
      <c r="I9033" s="171"/>
      <c r="J9033" s="33"/>
      <c r="K9033" s="33"/>
    </row>
    <row r="9034" spans="2:11" x14ac:dyDescent="0.2">
      <c r="B9034" s="33"/>
      <c r="C9034" s="171"/>
      <c r="D9034" s="33"/>
      <c r="E9034" s="33"/>
      <c r="F9034" s="33"/>
      <c r="G9034" s="33"/>
      <c r="H9034" s="33"/>
      <c r="I9034" s="171"/>
      <c r="J9034" s="33"/>
      <c r="K9034" s="33"/>
    </row>
    <row r="9035" spans="2:11" x14ac:dyDescent="0.2">
      <c r="B9035" s="33"/>
      <c r="C9035" s="171"/>
      <c r="D9035" s="33"/>
      <c r="E9035" s="33"/>
      <c r="F9035" s="33"/>
      <c r="G9035" s="33"/>
      <c r="H9035" s="33"/>
      <c r="I9035" s="171"/>
      <c r="J9035" s="33"/>
      <c r="K9035" s="33"/>
    </row>
    <row r="9036" spans="2:11" x14ac:dyDescent="0.2">
      <c r="B9036" s="33"/>
      <c r="C9036" s="171"/>
      <c r="D9036" s="33"/>
      <c r="E9036" s="33"/>
      <c r="F9036" s="33"/>
      <c r="G9036" s="33"/>
      <c r="H9036" s="33"/>
      <c r="I9036" s="171"/>
      <c r="J9036" s="33"/>
      <c r="K9036" s="33"/>
    </row>
    <row r="9037" spans="2:11" x14ac:dyDescent="0.2">
      <c r="B9037" s="33"/>
      <c r="C9037" s="171"/>
      <c r="D9037" s="33"/>
      <c r="E9037" s="33"/>
      <c r="F9037" s="33"/>
      <c r="G9037" s="33"/>
      <c r="H9037" s="33"/>
      <c r="I9037" s="171"/>
      <c r="J9037" s="33"/>
      <c r="K9037" s="33"/>
    </row>
    <row r="9038" spans="2:11" x14ac:dyDescent="0.2">
      <c r="B9038" s="33"/>
      <c r="C9038" s="171"/>
      <c r="D9038" s="33"/>
      <c r="E9038" s="33"/>
      <c r="F9038" s="33"/>
      <c r="G9038" s="33"/>
      <c r="H9038" s="33"/>
      <c r="I9038" s="171"/>
      <c r="J9038" s="33"/>
      <c r="K9038" s="33"/>
    </row>
    <row r="9039" spans="2:11" x14ac:dyDescent="0.2">
      <c r="B9039" s="33"/>
      <c r="C9039" s="171"/>
      <c r="D9039" s="33"/>
      <c r="E9039" s="33"/>
      <c r="F9039" s="33"/>
      <c r="G9039" s="33"/>
      <c r="H9039" s="33"/>
      <c r="I9039" s="171"/>
      <c r="J9039" s="33"/>
      <c r="K9039" s="33"/>
    </row>
    <row r="9040" spans="2:11" x14ac:dyDescent="0.2">
      <c r="B9040" s="33"/>
      <c r="C9040" s="171"/>
      <c r="D9040" s="33"/>
      <c r="E9040" s="33"/>
      <c r="F9040" s="33"/>
      <c r="G9040" s="33"/>
      <c r="H9040" s="33"/>
      <c r="I9040" s="171"/>
      <c r="J9040" s="33"/>
      <c r="K9040" s="33"/>
    </row>
    <row r="9041" spans="2:11" x14ac:dyDescent="0.2">
      <c r="B9041" s="33"/>
      <c r="C9041" s="171"/>
      <c r="D9041" s="33"/>
      <c r="E9041" s="33"/>
      <c r="F9041" s="33"/>
      <c r="G9041" s="33"/>
      <c r="H9041" s="33"/>
      <c r="I9041" s="171"/>
      <c r="J9041" s="33"/>
      <c r="K9041" s="33"/>
    </row>
    <row r="9042" spans="2:11" x14ac:dyDescent="0.2">
      <c r="B9042" s="33"/>
      <c r="C9042" s="171"/>
      <c r="D9042" s="33"/>
      <c r="E9042" s="33"/>
      <c r="F9042" s="33"/>
      <c r="G9042" s="33"/>
      <c r="H9042" s="33"/>
      <c r="I9042" s="171"/>
      <c r="J9042" s="33"/>
      <c r="K9042" s="33"/>
    </row>
    <row r="9043" spans="2:11" x14ac:dyDescent="0.2">
      <c r="B9043" s="33"/>
      <c r="C9043" s="171"/>
      <c r="D9043" s="33"/>
      <c r="E9043" s="33"/>
      <c r="F9043" s="33"/>
      <c r="G9043" s="33"/>
      <c r="H9043" s="33"/>
      <c r="I9043" s="171"/>
      <c r="J9043" s="33"/>
      <c r="K9043" s="33"/>
    </row>
    <row r="9044" spans="2:11" x14ac:dyDescent="0.2">
      <c r="B9044" s="33"/>
      <c r="C9044" s="171"/>
      <c r="D9044" s="33"/>
      <c r="E9044" s="33"/>
      <c r="F9044" s="33"/>
      <c r="G9044" s="33"/>
      <c r="H9044" s="33"/>
      <c r="I9044" s="171"/>
      <c r="J9044" s="33"/>
      <c r="K9044" s="33"/>
    </row>
    <row r="9045" spans="2:11" x14ac:dyDescent="0.2">
      <c r="B9045" s="33"/>
      <c r="C9045" s="171"/>
      <c r="D9045" s="33"/>
      <c r="E9045" s="33"/>
      <c r="F9045" s="33"/>
      <c r="G9045" s="33"/>
      <c r="H9045" s="33"/>
      <c r="I9045" s="171"/>
      <c r="J9045" s="33"/>
      <c r="K9045" s="33"/>
    </row>
    <row r="9046" spans="2:11" x14ac:dyDescent="0.2">
      <c r="B9046" s="33"/>
      <c r="C9046" s="171"/>
      <c r="D9046" s="33"/>
      <c r="E9046" s="33"/>
      <c r="F9046" s="33"/>
      <c r="G9046" s="33"/>
      <c r="H9046" s="33"/>
      <c r="I9046" s="171"/>
      <c r="J9046" s="33"/>
      <c r="K9046" s="33"/>
    </row>
    <row r="9047" spans="2:11" x14ac:dyDescent="0.2">
      <c r="B9047" s="33"/>
      <c r="C9047" s="171"/>
      <c r="D9047" s="33"/>
      <c r="E9047" s="33"/>
      <c r="F9047" s="33"/>
      <c r="G9047" s="33"/>
      <c r="H9047" s="33"/>
      <c r="I9047" s="171"/>
      <c r="J9047" s="33"/>
      <c r="K9047" s="33"/>
    </row>
    <row r="9048" spans="2:11" x14ac:dyDescent="0.2">
      <c r="B9048" s="33"/>
      <c r="C9048" s="171"/>
      <c r="D9048" s="33"/>
      <c r="E9048" s="33"/>
      <c r="F9048" s="33"/>
      <c r="G9048" s="33"/>
      <c r="H9048" s="33"/>
      <c r="I9048" s="171"/>
      <c r="J9048" s="33"/>
      <c r="K9048" s="33"/>
    </row>
    <row r="9049" spans="2:11" x14ac:dyDescent="0.2">
      <c r="B9049" s="33"/>
      <c r="C9049" s="171"/>
      <c r="D9049" s="33"/>
      <c r="E9049" s="33"/>
      <c r="F9049" s="33"/>
      <c r="G9049" s="33"/>
      <c r="H9049" s="33"/>
      <c r="I9049" s="171"/>
      <c r="J9049" s="33"/>
      <c r="K9049" s="33"/>
    </row>
    <row r="9050" spans="2:11" x14ac:dyDescent="0.2">
      <c r="B9050" s="33"/>
      <c r="C9050" s="171"/>
      <c r="D9050" s="33"/>
      <c r="E9050" s="33"/>
      <c r="F9050" s="33"/>
      <c r="G9050" s="33"/>
      <c r="H9050" s="33"/>
      <c r="I9050" s="171"/>
      <c r="J9050" s="33"/>
      <c r="K9050" s="33"/>
    </row>
    <row r="9051" spans="2:11" x14ac:dyDescent="0.2">
      <c r="B9051" s="33"/>
      <c r="C9051" s="171"/>
      <c r="D9051" s="33"/>
      <c r="E9051" s="33"/>
      <c r="F9051" s="33"/>
      <c r="G9051" s="33"/>
      <c r="H9051" s="33"/>
      <c r="I9051" s="171"/>
      <c r="J9051" s="33"/>
      <c r="K9051" s="33"/>
    </row>
    <row r="9052" spans="2:11" x14ac:dyDescent="0.2">
      <c r="B9052" s="33"/>
      <c r="C9052" s="171"/>
      <c r="D9052" s="33"/>
      <c r="E9052" s="33"/>
      <c r="F9052" s="33"/>
      <c r="G9052" s="33"/>
      <c r="H9052" s="33"/>
      <c r="I9052" s="171"/>
      <c r="J9052" s="33"/>
      <c r="K9052" s="33"/>
    </row>
    <row r="9053" spans="2:11" x14ac:dyDescent="0.2">
      <c r="B9053" s="33"/>
      <c r="C9053" s="171"/>
      <c r="D9053" s="33"/>
      <c r="E9053" s="33"/>
      <c r="F9053" s="33"/>
      <c r="G9053" s="33"/>
      <c r="H9053" s="33"/>
      <c r="I9053" s="171"/>
      <c r="J9053" s="33"/>
      <c r="K9053" s="33"/>
    </row>
    <row r="9054" spans="2:11" x14ac:dyDescent="0.2">
      <c r="B9054" s="33"/>
      <c r="C9054" s="171"/>
      <c r="D9054" s="33"/>
      <c r="E9054" s="33"/>
      <c r="F9054" s="33"/>
      <c r="G9054" s="33"/>
      <c r="H9054" s="33"/>
      <c r="I9054" s="171"/>
      <c r="J9054" s="33"/>
      <c r="K9054" s="33"/>
    </row>
    <row r="9055" spans="2:11" x14ac:dyDescent="0.2">
      <c r="B9055" s="33"/>
      <c r="C9055" s="171"/>
      <c r="D9055" s="33"/>
      <c r="E9055" s="33"/>
      <c r="F9055" s="33"/>
      <c r="G9055" s="33"/>
      <c r="H9055" s="33"/>
      <c r="I9055" s="171"/>
      <c r="J9055" s="33"/>
      <c r="K9055" s="33"/>
    </row>
    <row r="9056" spans="2:11" x14ac:dyDescent="0.2">
      <c r="B9056" s="33"/>
      <c r="C9056" s="171"/>
      <c r="D9056" s="33"/>
      <c r="E9056" s="33"/>
      <c r="F9056" s="33"/>
      <c r="G9056" s="33"/>
      <c r="H9056" s="33"/>
      <c r="I9056" s="171"/>
      <c r="J9056" s="33"/>
      <c r="K9056" s="33"/>
    </row>
    <row r="9057" spans="2:11" x14ac:dyDescent="0.2">
      <c r="B9057" s="33"/>
      <c r="C9057" s="171"/>
      <c r="D9057" s="33"/>
      <c r="E9057" s="33"/>
      <c r="F9057" s="33"/>
      <c r="G9057" s="33"/>
      <c r="H9057" s="33"/>
      <c r="I9057" s="171"/>
      <c r="J9057" s="33"/>
      <c r="K9057" s="33"/>
    </row>
    <row r="9058" spans="2:11" x14ac:dyDescent="0.2">
      <c r="B9058" s="33"/>
      <c r="C9058" s="171"/>
      <c r="D9058" s="33"/>
      <c r="E9058" s="33"/>
      <c r="F9058" s="33"/>
      <c r="G9058" s="33"/>
      <c r="H9058" s="33"/>
      <c r="I9058" s="171"/>
      <c r="J9058" s="33"/>
      <c r="K9058" s="33"/>
    </row>
    <row r="9059" spans="2:11" x14ac:dyDescent="0.2">
      <c r="B9059" s="33"/>
      <c r="C9059" s="171"/>
      <c r="D9059" s="33"/>
      <c r="E9059" s="33"/>
      <c r="F9059" s="33"/>
      <c r="G9059" s="33"/>
      <c r="H9059" s="33"/>
      <c r="I9059" s="171"/>
      <c r="J9059" s="33"/>
      <c r="K9059" s="33"/>
    </row>
    <row r="9060" spans="2:11" x14ac:dyDescent="0.2">
      <c r="B9060" s="33"/>
      <c r="C9060" s="171"/>
      <c r="D9060" s="33"/>
      <c r="E9060" s="33"/>
      <c r="F9060" s="33"/>
      <c r="G9060" s="33"/>
      <c r="H9060" s="33"/>
      <c r="I9060" s="171"/>
      <c r="J9060" s="33"/>
      <c r="K9060" s="33"/>
    </row>
    <row r="9061" spans="2:11" x14ac:dyDescent="0.2">
      <c r="B9061" s="33"/>
      <c r="C9061" s="171"/>
      <c r="D9061" s="33"/>
      <c r="E9061" s="33"/>
      <c r="F9061" s="33"/>
      <c r="G9061" s="33"/>
      <c r="H9061" s="33"/>
      <c r="I9061" s="171"/>
      <c r="J9061" s="33"/>
      <c r="K9061" s="33"/>
    </row>
    <row r="9062" spans="2:11" x14ac:dyDescent="0.2">
      <c r="B9062" s="33"/>
      <c r="C9062" s="171"/>
      <c r="D9062" s="33"/>
      <c r="E9062" s="33"/>
      <c r="F9062" s="33"/>
      <c r="G9062" s="33"/>
      <c r="H9062" s="33"/>
      <c r="I9062" s="171"/>
      <c r="J9062" s="33"/>
      <c r="K9062" s="33"/>
    </row>
    <row r="9063" spans="2:11" x14ac:dyDescent="0.2">
      <c r="B9063" s="33"/>
      <c r="C9063" s="171"/>
      <c r="D9063" s="33"/>
      <c r="E9063" s="33"/>
      <c r="F9063" s="33"/>
      <c r="G9063" s="33"/>
      <c r="H9063" s="33"/>
      <c r="I9063" s="171"/>
      <c r="J9063" s="33"/>
      <c r="K9063" s="33"/>
    </row>
    <row r="9064" spans="2:11" x14ac:dyDescent="0.2">
      <c r="B9064" s="33"/>
      <c r="C9064" s="171"/>
      <c r="D9064" s="33"/>
      <c r="E9064" s="33"/>
      <c r="F9064" s="33"/>
      <c r="G9064" s="33"/>
      <c r="H9064" s="33"/>
      <c r="I9064" s="171"/>
      <c r="J9064" s="33"/>
      <c r="K9064" s="33"/>
    </row>
    <row r="9065" spans="2:11" x14ac:dyDescent="0.2">
      <c r="B9065" s="33"/>
      <c r="C9065" s="171"/>
      <c r="D9065" s="33"/>
      <c r="E9065" s="33"/>
      <c r="F9065" s="33"/>
      <c r="G9065" s="33"/>
      <c r="H9065" s="33"/>
      <c r="I9065" s="171"/>
      <c r="J9065" s="33"/>
      <c r="K9065" s="33"/>
    </row>
    <row r="9066" spans="2:11" x14ac:dyDescent="0.2">
      <c r="B9066" s="33"/>
      <c r="C9066" s="171"/>
      <c r="D9066" s="33"/>
      <c r="E9066" s="33"/>
      <c r="F9066" s="33"/>
      <c r="G9066" s="33"/>
      <c r="H9066" s="33"/>
      <c r="I9066" s="171"/>
      <c r="J9066" s="33"/>
      <c r="K9066" s="33"/>
    </row>
    <row r="9067" spans="2:11" x14ac:dyDescent="0.2">
      <c r="B9067" s="33"/>
      <c r="C9067" s="171"/>
      <c r="D9067" s="33"/>
      <c r="E9067" s="33"/>
      <c r="F9067" s="33"/>
      <c r="G9067" s="33"/>
      <c r="H9067" s="33"/>
      <c r="I9067" s="171"/>
      <c r="J9067" s="33"/>
      <c r="K9067" s="33"/>
    </row>
    <row r="9068" spans="2:11" x14ac:dyDescent="0.2">
      <c r="B9068" s="33"/>
      <c r="C9068" s="171"/>
      <c r="D9068" s="33"/>
      <c r="E9068" s="33"/>
      <c r="F9068" s="33"/>
      <c r="G9068" s="33"/>
      <c r="H9068" s="33"/>
      <c r="I9068" s="171"/>
      <c r="J9068" s="33"/>
      <c r="K9068" s="33"/>
    </row>
    <row r="9069" spans="2:11" x14ac:dyDescent="0.2">
      <c r="B9069" s="33"/>
      <c r="C9069" s="171"/>
      <c r="D9069" s="33"/>
      <c r="E9069" s="33"/>
      <c r="F9069" s="33"/>
      <c r="G9069" s="33"/>
      <c r="H9069" s="33"/>
      <c r="I9069" s="171"/>
      <c r="J9069" s="33"/>
      <c r="K9069" s="33"/>
    </row>
    <row r="9070" spans="2:11" x14ac:dyDescent="0.2">
      <c r="B9070" s="33"/>
      <c r="C9070" s="171"/>
      <c r="D9070" s="33"/>
      <c r="E9070" s="33"/>
      <c r="F9070" s="33"/>
      <c r="G9070" s="33"/>
      <c r="H9070" s="33"/>
      <c r="I9070" s="171"/>
      <c r="J9070" s="33"/>
      <c r="K9070" s="33"/>
    </row>
    <row r="9071" spans="2:11" x14ac:dyDescent="0.2">
      <c r="B9071" s="33"/>
      <c r="C9071" s="171"/>
      <c r="D9071" s="33"/>
      <c r="E9071" s="33"/>
      <c r="F9071" s="33"/>
      <c r="G9071" s="33"/>
      <c r="H9071" s="33"/>
      <c r="I9071" s="171"/>
      <c r="J9071" s="33"/>
      <c r="K9071" s="33"/>
    </row>
    <row r="9072" spans="2:11" x14ac:dyDescent="0.2">
      <c r="B9072" s="33"/>
      <c r="C9072" s="171"/>
      <c r="D9072" s="33"/>
      <c r="E9072" s="33"/>
      <c r="F9072" s="33"/>
      <c r="G9072" s="33"/>
      <c r="H9072" s="33"/>
      <c r="I9072" s="171"/>
      <c r="J9072" s="33"/>
      <c r="K9072" s="33"/>
    </row>
    <row r="9073" spans="2:11" x14ac:dyDescent="0.2">
      <c r="B9073" s="33"/>
      <c r="C9073" s="171"/>
      <c r="D9073" s="33"/>
      <c r="E9073" s="33"/>
      <c r="F9073" s="33"/>
      <c r="G9073" s="33"/>
      <c r="H9073" s="33"/>
      <c r="I9073" s="171"/>
      <c r="J9073" s="33"/>
      <c r="K9073" s="33"/>
    </row>
    <row r="9074" spans="2:11" x14ac:dyDescent="0.2">
      <c r="B9074" s="33"/>
      <c r="C9074" s="171"/>
      <c r="D9074" s="33"/>
      <c r="E9074" s="33"/>
      <c r="F9074" s="33"/>
      <c r="G9074" s="33"/>
      <c r="H9074" s="33"/>
      <c r="I9074" s="171"/>
      <c r="J9074" s="33"/>
      <c r="K9074" s="33"/>
    </row>
    <row r="9075" spans="2:11" x14ac:dyDescent="0.2">
      <c r="B9075" s="33"/>
      <c r="C9075" s="171"/>
      <c r="D9075" s="33"/>
      <c r="E9075" s="33"/>
      <c r="F9075" s="33"/>
      <c r="G9075" s="33"/>
      <c r="H9075" s="33"/>
      <c r="I9075" s="171"/>
      <c r="J9075" s="33"/>
      <c r="K9075" s="33"/>
    </row>
    <row r="9076" spans="2:11" x14ac:dyDescent="0.2">
      <c r="B9076" s="33"/>
      <c r="C9076" s="171"/>
      <c r="D9076" s="33"/>
      <c r="E9076" s="33"/>
      <c r="F9076" s="33"/>
      <c r="G9076" s="33"/>
      <c r="H9076" s="33"/>
      <c r="I9076" s="171"/>
      <c r="J9076" s="33"/>
      <c r="K9076" s="33"/>
    </row>
    <row r="9077" spans="2:11" x14ac:dyDescent="0.2">
      <c r="B9077" s="33"/>
      <c r="C9077" s="171"/>
      <c r="D9077" s="33"/>
      <c r="E9077" s="33"/>
      <c r="F9077" s="33"/>
      <c r="G9077" s="33"/>
      <c r="H9077" s="33"/>
      <c r="I9077" s="171"/>
      <c r="J9077" s="33"/>
      <c r="K9077" s="33"/>
    </row>
    <row r="9078" spans="2:11" x14ac:dyDescent="0.2">
      <c r="B9078" s="33"/>
      <c r="C9078" s="171"/>
      <c r="D9078" s="33"/>
      <c r="E9078" s="33"/>
      <c r="F9078" s="33"/>
      <c r="G9078" s="33"/>
      <c r="H9078" s="33"/>
      <c r="I9078" s="171"/>
      <c r="J9078" s="33"/>
      <c r="K9078" s="33"/>
    </row>
    <row r="9079" spans="2:11" x14ac:dyDescent="0.2">
      <c r="B9079" s="33"/>
      <c r="C9079" s="171"/>
      <c r="D9079" s="33"/>
      <c r="E9079" s="33"/>
      <c r="F9079" s="33"/>
      <c r="G9079" s="33"/>
      <c r="H9079" s="33"/>
      <c r="I9079" s="171"/>
      <c r="J9079" s="33"/>
      <c r="K9079" s="33"/>
    </row>
    <row r="9080" spans="2:11" x14ac:dyDescent="0.2">
      <c r="B9080" s="33"/>
      <c r="C9080" s="171"/>
      <c r="D9080" s="33"/>
      <c r="E9080" s="33"/>
      <c r="F9080" s="33"/>
      <c r="G9080" s="33"/>
      <c r="H9080" s="33"/>
      <c r="I9080" s="171"/>
      <c r="J9080" s="33"/>
      <c r="K9080" s="33"/>
    </row>
    <row r="9081" spans="2:11" x14ac:dyDescent="0.2">
      <c r="B9081" s="33"/>
      <c r="C9081" s="171"/>
      <c r="D9081" s="33"/>
      <c r="E9081" s="33"/>
      <c r="F9081" s="33"/>
      <c r="G9081" s="33"/>
      <c r="H9081" s="33"/>
      <c r="I9081" s="171"/>
      <c r="J9081" s="33"/>
      <c r="K9081" s="33"/>
    </row>
    <row r="9082" spans="2:11" x14ac:dyDescent="0.2">
      <c r="B9082" s="33"/>
      <c r="C9082" s="171"/>
      <c r="D9082" s="33"/>
      <c r="E9082" s="33"/>
      <c r="F9082" s="33"/>
      <c r="G9082" s="33"/>
      <c r="H9082" s="33"/>
      <c r="I9082" s="171"/>
      <c r="J9082" s="33"/>
      <c r="K9082" s="33"/>
    </row>
    <row r="9083" spans="2:11" x14ac:dyDescent="0.2">
      <c r="B9083" s="33"/>
      <c r="C9083" s="171"/>
      <c r="D9083" s="33"/>
      <c r="E9083" s="33"/>
      <c r="F9083" s="33"/>
      <c r="G9083" s="33"/>
      <c r="H9083" s="33"/>
      <c r="I9083" s="171"/>
      <c r="J9083" s="33"/>
      <c r="K9083" s="33"/>
    </row>
    <row r="9084" spans="2:11" x14ac:dyDescent="0.2">
      <c r="B9084" s="33"/>
      <c r="C9084" s="171"/>
      <c r="D9084" s="33"/>
      <c r="E9084" s="33"/>
      <c r="F9084" s="33"/>
      <c r="G9084" s="33"/>
      <c r="H9084" s="33"/>
      <c r="I9084" s="171"/>
      <c r="J9084" s="33"/>
      <c r="K9084" s="33"/>
    </row>
    <row r="9085" spans="2:11" x14ac:dyDescent="0.2">
      <c r="B9085" s="33"/>
      <c r="C9085" s="171"/>
      <c r="D9085" s="33"/>
      <c r="E9085" s="33"/>
      <c r="F9085" s="33"/>
      <c r="G9085" s="33"/>
      <c r="H9085" s="33"/>
      <c r="I9085" s="171"/>
      <c r="J9085" s="33"/>
      <c r="K9085" s="33"/>
    </row>
    <row r="9086" spans="2:11" x14ac:dyDescent="0.2">
      <c r="B9086" s="33"/>
      <c r="C9086" s="171"/>
      <c r="D9086" s="33"/>
      <c r="E9086" s="33"/>
      <c r="F9086" s="33"/>
      <c r="G9086" s="33"/>
      <c r="H9086" s="33"/>
      <c r="I9086" s="171"/>
      <c r="J9086" s="33"/>
      <c r="K9086" s="33"/>
    </row>
    <row r="9087" spans="2:11" x14ac:dyDescent="0.2">
      <c r="B9087" s="33"/>
      <c r="C9087" s="171"/>
      <c r="D9087" s="33"/>
      <c r="E9087" s="33"/>
      <c r="F9087" s="33"/>
      <c r="G9087" s="33"/>
      <c r="H9087" s="33"/>
      <c r="I9087" s="171"/>
      <c r="J9087" s="33"/>
      <c r="K9087" s="33"/>
    </row>
    <row r="9088" spans="2:11" x14ac:dyDescent="0.2">
      <c r="B9088" s="33"/>
      <c r="C9088" s="171"/>
      <c r="D9088" s="33"/>
      <c r="E9088" s="33"/>
      <c r="F9088" s="33"/>
      <c r="G9088" s="33"/>
      <c r="H9088" s="33"/>
      <c r="I9088" s="171"/>
      <c r="J9088" s="33"/>
      <c r="K9088" s="33"/>
    </row>
    <row r="9089" spans="2:11" x14ac:dyDescent="0.2">
      <c r="B9089" s="33"/>
      <c r="C9089" s="171"/>
      <c r="D9089" s="33"/>
      <c r="E9089" s="33"/>
      <c r="F9089" s="33"/>
      <c r="G9089" s="33"/>
      <c r="H9089" s="33"/>
      <c r="I9089" s="171"/>
      <c r="J9089" s="33"/>
      <c r="K9089" s="33"/>
    </row>
    <row r="9090" spans="2:11" x14ac:dyDescent="0.2">
      <c r="B9090" s="33"/>
      <c r="C9090" s="171"/>
      <c r="D9090" s="33"/>
      <c r="E9090" s="33"/>
      <c r="F9090" s="33"/>
      <c r="G9090" s="33"/>
      <c r="H9090" s="33"/>
      <c r="I9090" s="171"/>
      <c r="J9090" s="33"/>
      <c r="K9090" s="33"/>
    </row>
    <row r="9091" spans="2:11" x14ac:dyDescent="0.2">
      <c r="B9091" s="33"/>
      <c r="C9091" s="171"/>
      <c r="D9091" s="33"/>
      <c r="E9091" s="33"/>
      <c r="F9091" s="33"/>
      <c r="G9091" s="33"/>
      <c r="H9091" s="33"/>
      <c r="I9091" s="171"/>
      <c r="J9091" s="33"/>
      <c r="K9091" s="33"/>
    </row>
    <row r="9092" spans="2:11" x14ac:dyDescent="0.2">
      <c r="B9092" s="33"/>
      <c r="C9092" s="171"/>
      <c r="D9092" s="33"/>
      <c r="E9092" s="33"/>
      <c r="F9092" s="33"/>
      <c r="G9092" s="33"/>
      <c r="H9092" s="33"/>
      <c r="I9092" s="171"/>
      <c r="J9092" s="33"/>
      <c r="K9092" s="33"/>
    </row>
    <row r="9093" spans="2:11" x14ac:dyDescent="0.2">
      <c r="B9093" s="33"/>
      <c r="C9093" s="171"/>
      <c r="D9093" s="33"/>
      <c r="E9093" s="33"/>
      <c r="F9093" s="33"/>
      <c r="G9093" s="33"/>
      <c r="H9093" s="33"/>
      <c r="I9093" s="171"/>
      <c r="J9093" s="33"/>
      <c r="K9093" s="33"/>
    </row>
    <row r="9094" spans="2:11" x14ac:dyDescent="0.2">
      <c r="B9094" s="33"/>
      <c r="C9094" s="171"/>
      <c r="D9094" s="33"/>
      <c r="E9094" s="33"/>
      <c r="F9094" s="33"/>
      <c r="G9094" s="33"/>
      <c r="H9094" s="33"/>
      <c r="I9094" s="171"/>
      <c r="J9094" s="33"/>
      <c r="K9094" s="33"/>
    </row>
    <row r="9095" spans="2:11" x14ac:dyDescent="0.2">
      <c r="B9095" s="33"/>
      <c r="C9095" s="171"/>
      <c r="D9095" s="33"/>
      <c r="E9095" s="33"/>
      <c r="F9095" s="33"/>
      <c r="G9095" s="33"/>
      <c r="H9095" s="33"/>
      <c r="I9095" s="171"/>
      <c r="J9095" s="33"/>
      <c r="K9095" s="33"/>
    </row>
    <row r="9096" spans="2:11" x14ac:dyDescent="0.2">
      <c r="B9096" s="33"/>
      <c r="C9096" s="171"/>
      <c r="D9096" s="33"/>
      <c r="E9096" s="33"/>
      <c r="F9096" s="33"/>
      <c r="G9096" s="33"/>
      <c r="H9096" s="33"/>
      <c r="I9096" s="171"/>
      <c r="J9096" s="33"/>
      <c r="K9096" s="33"/>
    </row>
    <row r="9097" spans="2:11" x14ac:dyDescent="0.2">
      <c r="B9097" s="33"/>
      <c r="C9097" s="171"/>
      <c r="D9097" s="33"/>
      <c r="E9097" s="33"/>
      <c r="F9097" s="33"/>
      <c r="G9097" s="33"/>
      <c r="H9097" s="33"/>
      <c r="I9097" s="171"/>
      <c r="J9097" s="33"/>
      <c r="K9097" s="33"/>
    </row>
    <row r="9098" spans="2:11" x14ac:dyDescent="0.2">
      <c r="B9098" s="33"/>
      <c r="C9098" s="171"/>
      <c r="D9098" s="33"/>
      <c r="E9098" s="33"/>
      <c r="F9098" s="33"/>
      <c r="G9098" s="33"/>
      <c r="H9098" s="33"/>
      <c r="I9098" s="171"/>
      <c r="J9098" s="33"/>
      <c r="K9098" s="33"/>
    </row>
    <row r="9099" spans="2:11" x14ac:dyDescent="0.2">
      <c r="B9099" s="33"/>
      <c r="C9099" s="171"/>
      <c r="D9099" s="33"/>
      <c r="E9099" s="33"/>
      <c r="F9099" s="33"/>
      <c r="G9099" s="33"/>
      <c r="H9099" s="33"/>
      <c r="I9099" s="171"/>
      <c r="J9099" s="33"/>
      <c r="K9099" s="33"/>
    </row>
    <row r="9100" spans="2:11" x14ac:dyDescent="0.2">
      <c r="B9100" s="33"/>
      <c r="C9100" s="171"/>
      <c r="D9100" s="33"/>
      <c r="E9100" s="33"/>
      <c r="F9100" s="33"/>
      <c r="G9100" s="33"/>
      <c r="H9100" s="33"/>
      <c r="I9100" s="171"/>
      <c r="J9100" s="33"/>
      <c r="K9100" s="33"/>
    </row>
    <row r="9101" spans="2:11" x14ac:dyDescent="0.2">
      <c r="B9101" s="33"/>
      <c r="C9101" s="171"/>
      <c r="D9101" s="33"/>
      <c r="E9101" s="33"/>
      <c r="F9101" s="33"/>
      <c r="G9101" s="33"/>
      <c r="H9101" s="33"/>
      <c r="I9101" s="171"/>
      <c r="J9101" s="33"/>
      <c r="K9101" s="33"/>
    </row>
    <row r="9102" spans="2:11" x14ac:dyDescent="0.2">
      <c r="B9102" s="33"/>
      <c r="C9102" s="171"/>
      <c r="D9102" s="33"/>
      <c r="E9102" s="33"/>
      <c r="F9102" s="33"/>
      <c r="G9102" s="33"/>
      <c r="H9102" s="33"/>
      <c r="I9102" s="171"/>
      <c r="J9102" s="33"/>
      <c r="K9102" s="33"/>
    </row>
    <row r="9103" spans="2:11" x14ac:dyDescent="0.2">
      <c r="B9103" s="33"/>
      <c r="C9103" s="171"/>
      <c r="D9103" s="33"/>
      <c r="E9103" s="33"/>
      <c r="F9103" s="33"/>
      <c r="G9103" s="33"/>
      <c r="H9103" s="33"/>
      <c r="I9103" s="171"/>
      <c r="J9103" s="33"/>
      <c r="K9103" s="33"/>
    </row>
    <row r="9104" spans="2:11" x14ac:dyDescent="0.2">
      <c r="B9104" s="33"/>
      <c r="C9104" s="171"/>
      <c r="D9104" s="33"/>
      <c r="E9104" s="33"/>
      <c r="F9104" s="33"/>
      <c r="G9104" s="33"/>
      <c r="H9104" s="33"/>
      <c r="I9104" s="171"/>
      <c r="J9104" s="33"/>
      <c r="K9104" s="33"/>
    </row>
    <row r="9105" spans="2:11" x14ac:dyDescent="0.2">
      <c r="B9105" s="33"/>
      <c r="C9105" s="171"/>
      <c r="D9105" s="33"/>
      <c r="E9105" s="33"/>
      <c r="F9105" s="33"/>
      <c r="G9105" s="33"/>
      <c r="H9105" s="33"/>
      <c r="I9105" s="171"/>
      <c r="J9105" s="33"/>
      <c r="K9105" s="33"/>
    </row>
    <row r="9106" spans="2:11" x14ac:dyDescent="0.2">
      <c r="B9106" s="33"/>
      <c r="C9106" s="171"/>
      <c r="D9106" s="33"/>
      <c r="E9106" s="33"/>
      <c r="F9106" s="33"/>
      <c r="G9106" s="33"/>
      <c r="H9106" s="33"/>
      <c r="I9106" s="171"/>
      <c r="J9106" s="33"/>
      <c r="K9106" s="33"/>
    </row>
    <row r="9107" spans="2:11" x14ac:dyDescent="0.2">
      <c r="B9107" s="33"/>
      <c r="C9107" s="171"/>
      <c r="D9107" s="33"/>
      <c r="E9107" s="33"/>
      <c r="F9107" s="33"/>
      <c r="G9107" s="33"/>
      <c r="H9107" s="33"/>
      <c r="I9107" s="171"/>
      <c r="J9107" s="33"/>
      <c r="K9107" s="33"/>
    </row>
    <row r="9108" spans="2:11" x14ac:dyDescent="0.2">
      <c r="B9108" s="33"/>
      <c r="C9108" s="171"/>
      <c r="D9108" s="33"/>
      <c r="E9108" s="33"/>
      <c r="F9108" s="33"/>
      <c r="G9108" s="33"/>
      <c r="H9108" s="33"/>
      <c r="I9108" s="171"/>
      <c r="J9108" s="33"/>
      <c r="K9108" s="33"/>
    </row>
    <row r="9109" spans="2:11" x14ac:dyDescent="0.2">
      <c r="B9109" s="33"/>
      <c r="C9109" s="171"/>
      <c r="D9109" s="33"/>
      <c r="E9109" s="33"/>
      <c r="F9109" s="33"/>
      <c r="G9109" s="33"/>
      <c r="H9109" s="33"/>
      <c r="I9109" s="171"/>
      <c r="J9109" s="33"/>
      <c r="K9109" s="33"/>
    </row>
    <row r="9110" spans="2:11" x14ac:dyDescent="0.2">
      <c r="B9110" s="33"/>
      <c r="C9110" s="171"/>
      <c r="D9110" s="33"/>
      <c r="E9110" s="33"/>
      <c r="F9110" s="33"/>
      <c r="G9110" s="33"/>
      <c r="H9110" s="33"/>
      <c r="I9110" s="171"/>
      <c r="J9110" s="33"/>
      <c r="K9110" s="33"/>
    </row>
    <row r="9111" spans="2:11" x14ac:dyDescent="0.2">
      <c r="B9111" s="33"/>
      <c r="C9111" s="171"/>
      <c r="D9111" s="33"/>
      <c r="E9111" s="33"/>
      <c r="F9111" s="33"/>
      <c r="G9111" s="33"/>
      <c r="H9111" s="33"/>
      <c r="I9111" s="171"/>
      <c r="J9111" s="33"/>
      <c r="K9111" s="33"/>
    </row>
    <row r="9112" spans="2:11" x14ac:dyDescent="0.2">
      <c r="B9112" s="33"/>
      <c r="C9112" s="171"/>
      <c r="D9112" s="33"/>
      <c r="E9112" s="33"/>
      <c r="F9112" s="33"/>
      <c r="G9112" s="33"/>
      <c r="H9112" s="33"/>
      <c r="I9112" s="171"/>
      <c r="J9112" s="33"/>
      <c r="K9112" s="33"/>
    </row>
    <row r="9113" spans="2:11" x14ac:dyDescent="0.2">
      <c r="B9113" s="33"/>
      <c r="C9113" s="171"/>
      <c r="D9113" s="33"/>
      <c r="E9113" s="33"/>
      <c r="F9113" s="33"/>
      <c r="G9113" s="33"/>
      <c r="H9113" s="33"/>
      <c r="I9113" s="171"/>
      <c r="J9113" s="33"/>
      <c r="K9113" s="33"/>
    </row>
    <row r="9114" spans="2:11" x14ac:dyDescent="0.2">
      <c r="B9114" s="33"/>
      <c r="C9114" s="171"/>
      <c r="D9114" s="33"/>
      <c r="E9114" s="33"/>
      <c r="F9114" s="33"/>
      <c r="G9114" s="33"/>
      <c r="H9114" s="33"/>
      <c r="I9114" s="171"/>
      <c r="J9114" s="33"/>
      <c r="K9114" s="33"/>
    </row>
    <row r="9115" spans="2:11" x14ac:dyDescent="0.2">
      <c r="B9115" s="33"/>
      <c r="C9115" s="171"/>
      <c r="D9115" s="33"/>
      <c r="E9115" s="33"/>
      <c r="F9115" s="33"/>
      <c r="G9115" s="33"/>
      <c r="H9115" s="33"/>
      <c r="I9115" s="171"/>
      <c r="J9115" s="33"/>
      <c r="K9115" s="33"/>
    </row>
    <row r="9116" spans="2:11" x14ac:dyDescent="0.2">
      <c r="B9116" s="33"/>
      <c r="C9116" s="171"/>
      <c r="D9116" s="33"/>
      <c r="E9116" s="33"/>
      <c r="F9116" s="33"/>
      <c r="G9116" s="33"/>
      <c r="H9116" s="33"/>
      <c r="I9116" s="171"/>
      <c r="J9116" s="33"/>
      <c r="K9116" s="33"/>
    </row>
    <row r="9117" spans="2:11" x14ac:dyDescent="0.2">
      <c r="B9117" s="33"/>
      <c r="C9117" s="171"/>
      <c r="D9117" s="33"/>
      <c r="E9117" s="33"/>
      <c r="F9117" s="33"/>
      <c r="G9117" s="33"/>
      <c r="H9117" s="33"/>
      <c r="I9117" s="171"/>
      <c r="J9117" s="33"/>
      <c r="K9117" s="33"/>
    </row>
    <row r="9118" spans="2:11" x14ac:dyDescent="0.2">
      <c r="B9118" s="33"/>
      <c r="C9118" s="171"/>
      <c r="D9118" s="33"/>
      <c r="E9118" s="33"/>
      <c r="F9118" s="33"/>
      <c r="G9118" s="33"/>
      <c r="H9118" s="33"/>
      <c r="I9118" s="171"/>
      <c r="J9118" s="33"/>
      <c r="K9118" s="33"/>
    </row>
    <row r="9119" spans="2:11" x14ac:dyDescent="0.2">
      <c r="B9119" s="33"/>
      <c r="C9119" s="171"/>
      <c r="D9119" s="33"/>
      <c r="E9119" s="33"/>
      <c r="F9119" s="33"/>
      <c r="G9119" s="33"/>
      <c r="H9119" s="33"/>
      <c r="I9119" s="171"/>
      <c r="J9119" s="33"/>
      <c r="K9119" s="33"/>
    </row>
    <row r="9120" spans="2:11" x14ac:dyDescent="0.2">
      <c r="B9120" s="33"/>
      <c r="C9120" s="171"/>
      <c r="D9120" s="33"/>
      <c r="E9120" s="33"/>
      <c r="F9120" s="33"/>
      <c r="G9120" s="33"/>
      <c r="H9120" s="33"/>
      <c r="I9120" s="171"/>
      <c r="J9120" s="33"/>
      <c r="K9120" s="33"/>
    </row>
    <row r="9121" spans="2:11" x14ac:dyDescent="0.2">
      <c r="B9121" s="33"/>
      <c r="C9121" s="171"/>
      <c r="D9121" s="33"/>
      <c r="E9121" s="33"/>
      <c r="F9121" s="33"/>
      <c r="G9121" s="33"/>
      <c r="H9121" s="33"/>
      <c r="I9121" s="171"/>
      <c r="J9121" s="33"/>
      <c r="K9121" s="33"/>
    </row>
    <row r="9122" spans="2:11" x14ac:dyDescent="0.2">
      <c r="B9122" s="33"/>
      <c r="C9122" s="171"/>
      <c r="D9122" s="33"/>
      <c r="E9122" s="33"/>
      <c r="F9122" s="33"/>
      <c r="G9122" s="33"/>
      <c r="H9122" s="33"/>
      <c r="I9122" s="171"/>
      <c r="J9122" s="33"/>
      <c r="K9122" s="33"/>
    </row>
    <row r="9123" spans="2:11" x14ac:dyDescent="0.2">
      <c r="B9123" s="33"/>
      <c r="C9123" s="171"/>
      <c r="D9123" s="33"/>
      <c r="E9123" s="33"/>
      <c r="F9123" s="33"/>
      <c r="G9123" s="33"/>
      <c r="H9123" s="33"/>
      <c r="I9123" s="171"/>
      <c r="J9123" s="33"/>
      <c r="K9123" s="33"/>
    </row>
    <row r="9124" spans="2:11" x14ac:dyDescent="0.2">
      <c r="B9124" s="33"/>
      <c r="C9124" s="171"/>
      <c r="D9124" s="33"/>
      <c r="E9124" s="33"/>
      <c r="F9124" s="33"/>
      <c r="G9124" s="33"/>
      <c r="H9124" s="33"/>
      <c r="I9124" s="171"/>
      <c r="J9124" s="33"/>
      <c r="K9124" s="33"/>
    </row>
    <row r="9125" spans="2:11" x14ac:dyDescent="0.2">
      <c r="B9125" s="33"/>
      <c r="C9125" s="171"/>
      <c r="D9125" s="33"/>
      <c r="E9125" s="33"/>
      <c r="F9125" s="33"/>
      <c r="G9125" s="33"/>
      <c r="H9125" s="33"/>
      <c r="I9125" s="171"/>
      <c r="J9125" s="33"/>
      <c r="K9125" s="33"/>
    </row>
    <row r="9126" spans="2:11" x14ac:dyDescent="0.2">
      <c r="B9126" s="33"/>
      <c r="C9126" s="171"/>
      <c r="D9126" s="33"/>
      <c r="E9126" s="33"/>
      <c r="F9126" s="33"/>
      <c r="G9126" s="33"/>
      <c r="H9126" s="33"/>
      <c r="I9126" s="171"/>
      <c r="J9126" s="33"/>
      <c r="K9126" s="33"/>
    </row>
    <row r="9127" spans="2:11" x14ac:dyDescent="0.2">
      <c r="B9127" s="33"/>
      <c r="C9127" s="171"/>
      <c r="D9127" s="33"/>
      <c r="E9127" s="33"/>
      <c r="F9127" s="33"/>
      <c r="G9127" s="33"/>
      <c r="H9127" s="33"/>
      <c r="I9127" s="171"/>
      <c r="J9127" s="33"/>
      <c r="K9127" s="33"/>
    </row>
    <row r="9128" spans="2:11" x14ac:dyDescent="0.2">
      <c r="B9128" s="33"/>
      <c r="C9128" s="171"/>
      <c r="D9128" s="33"/>
      <c r="E9128" s="33"/>
      <c r="F9128" s="33"/>
      <c r="G9128" s="33"/>
      <c r="H9128" s="33"/>
      <c r="I9128" s="171"/>
      <c r="J9128" s="33"/>
      <c r="K9128" s="33"/>
    </row>
    <row r="9129" spans="2:11" x14ac:dyDescent="0.2">
      <c r="B9129" s="33"/>
      <c r="C9129" s="171"/>
      <c r="D9129" s="33"/>
      <c r="E9129" s="33"/>
      <c r="F9129" s="33"/>
      <c r="G9129" s="33"/>
      <c r="H9129" s="33"/>
      <c r="I9129" s="171"/>
      <c r="J9129" s="33"/>
      <c r="K9129" s="33"/>
    </row>
    <row r="9130" spans="2:11" x14ac:dyDescent="0.2">
      <c r="B9130" s="33"/>
      <c r="C9130" s="171"/>
      <c r="D9130" s="33"/>
      <c r="E9130" s="33"/>
      <c r="F9130" s="33"/>
      <c r="G9130" s="33"/>
      <c r="H9130" s="33"/>
      <c r="I9130" s="171"/>
      <c r="J9130" s="33"/>
      <c r="K9130" s="33"/>
    </row>
    <row r="9131" spans="2:11" x14ac:dyDescent="0.2">
      <c r="B9131" s="33"/>
      <c r="C9131" s="171"/>
      <c r="D9131" s="33"/>
      <c r="E9131" s="33"/>
      <c r="F9131" s="33"/>
      <c r="G9131" s="33"/>
      <c r="H9131" s="33"/>
      <c r="I9131" s="171"/>
      <c r="J9131" s="33"/>
      <c r="K9131" s="33"/>
    </row>
    <row r="9132" spans="2:11" x14ac:dyDescent="0.2">
      <c r="B9132" s="33"/>
      <c r="C9132" s="171"/>
      <c r="D9132" s="33"/>
      <c r="E9132" s="33"/>
      <c r="F9132" s="33"/>
      <c r="G9132" s="33"/>
      <c r="H9132" s="33"/>
      <c r="I9132" s="171"/>
      <c r="J9132" s="33"/>
      <c r="K9132" s="33"/>
    </row>
    <row r="9133" spans="2:11" x14ac:dyDescent="0.2">
      <c r="B9133" s="33"/>
      <c r="C9133" s="171"/>
      <c r="D9133" s="33"/>
      <c r="E9133" s="33"/>
      <c r="F9133" s="33"/>
      <c r="G9133" s="33"/>
      <c r="H9133" s="33"/>
      <c r="I9133" s="171"/>
      <c r="J9133" s="33"/>
      <c r="K9133" s="33"/>
    </row>
    <row r="9134" spans="2:11" x14ac:dyDescent="0.2">
      <c r="B9134" s="33"/>
      <c r="C9134" s="171"/>
      <c r="D9134" s="33"/>
      <c r="E9134" s="33"/>
      <c r="F9134" s="33"/>
      <c r="G9134" s="33"/>
      <c r="H9134" s="33"/>
      <c r="I9134" s="171"/>
      <c r="J9134" s="33"/>
      <c r="K9134" s="33"/>
    </row>
    <row r="9135" spans="2:11" x14ac:dyDescent="0.2">
      <c r="B9135" s="33"/>
      <c r="C9135" s="171"/>
      <c r="D9135" s="33"/>
      <c r="E9135" s="33"/>
      <c r="F9135" s="33"/>
      <c r="G9135" s="33"/>
      <c r="H9135" s="33"/>
      <c r="I9135" s="171"/>
      <c r="J9135" s="33"/>
      <c r="K9135" s="33"/>
    </row>
    <row r="9136" spans="2:11" x14ac:dyDescent="0.2">
      <c r="B9136" s="33"/>
      <c r="C9136" s="171"/>
      <c r="D9136" s="33"/>
      <c r="E9136" s="33"/>
      <c r="F9136" s="33"/>
      <c r="G9136" s="33"/>
      <c r="H9136" s="33"/>
      <c r="I9136" s="171"/>
      <c r="J9136" s="33"/>
      <c r="K9136" s="33"/>
    </row>
    <row r="9137" spans="2:11" x14ac:dyDescent="0.2">
      <c r="B9137" s="33"/>
      <c r="C9137" s="171"/>
      <c r="D9137" s="33"/>
      <c r="E9137" s="33"/>
      <c r="F9137" s="33"/>
      <c r="G9137" s="33"/>
      <c r="H9137" s="33"/>
      <c r="I9137" s="171"/>
      <c r="J9137" s="33"/>
      <c r="K9137" s="33"/>
    </row>
    <row r="9138" spans="2:11" x14ac:dyDescent="0.2">
      <c r="B9138" s="33"/>
      <c r="C9138" s="171"/>
      <c r="D9138" s="33"/>
      <c r="E9138" s="33"/>
      <c r="F9138" s="33"/>
      <c r="G9138" s="33"/>
      <c r="H9138" s="33"/>
      <c r="I9138" s="171"/>
      <c r="J9138" s="33"/>
      <c r="K9138" s="33"/>
    </row>
    <row r="9139" spans="2:11" x14ac:dyDescent="0.2">
      <c r="B9139" s="33"/>
      <c r="C9139" s="171"/>
      <c r="D9139" s="33"/>
      <c r="E9139" s="33"/>
      <c r="F9139" s="33"/>
      <c r="G9139" s="33"/>
      <c r="H9139" s="33"/>
      <c r="I9139" s="171"/>
      <c r="J9139" s="33"/>
      <c r="K9139" s="33"/>
    </row>
    <row r="9140" spans="2:11" x14ac:dyDescent="0.2">
      <c r="B9140" s="33"/>
      <c r="C9140" s="171"/>
      <c r="D9140" s="33"/>
      <c r="E9140" s="33"/>
      <c r="F9140" s="33"/>
      <c r="G9140" s="33"/>
      <c r="H9140" s="33"/>
      <c r="I9140" s="171"/>
      <c r="J9140" s="33"/>
      <c r="K9140" s="33"/>
    </row>
    <row r="9141" spans="2:11" x14ac:dyDescent="0.2">
      <c r="B9141" s="33"/>
      <c r="C9141" s="171"/>
      <c r="D9141" s="33"/>
      <c r="E9141" s="33"/>
      <c r="F9141" s="33"/>
      <c r="G9141" s="33"/>
      <c r="H9141" s="33"/>
      <c r="I9141" s="171"/>
      <c r="J9141" s="33"/>
      <c r="K9141" s="33"/>
    </row>
    <row r="9142" spans="2:11" x14ac:dyDescent="0.2">
      <c r="B9142" s="33"/>
      <c r="C9142" s="171"/>
      <c r="D9142" s="33"/>
      <c r="E9142" s="33"/>
      <c r="F9142" s="33"/>
      <c r="G9142" s="33"/>
      <c r="H9142" s="33"/>
      <c r="I9142" s="171"/>
      <c r="J9142" s="33"/>
      <c r="K9142" s="33"/>
    </row>
    <row r="9143" spans="2:11" x14ac:dyDescent="0.2">
      <c r="B9143" s="33"/>
      <c r="C9143" s="171"/>
      <c r="D9143" s="33"/>
      <c r="E9143" s="33"/>
      <c r="F9143" s="33"/>
      <c r="G9143" s="33"/>
      <c r="H9143" s="33"/>
      <c r="I9143" s="171"/>
      <c r="J9143" s="33"/>
      <c r="K9143" s="33"/>
    </row>
    <row r="9144" spans="2:11" x14ac:dyDescent="0.2">
      <c r="B9144" s="33"/>
      <c r="C9144" s="171"/>
      <c r="D9144" s="33"/>
      <c r="E9144" s="33"/>
      <c r="F9144" s="33"/>
      <c r="G9144" s="33"/>
      <c r="H9144" s="33"/>
      <c r="I9144" s="171"/>
      <c r="J9144" s="33"/>
      <c r="K9144" s="33"/>
    </row>
    <row r="9145" spans="2:11" x14ac:dyDescent="0.2">
      <c r="B9145" s="33"/>
      <c r="C9145" s="171"/>
      <c r="D9145" s="33"/>
      <c r="E9145" s="33"/>
      <c r="F9145" s="33"/>
      <c r="G9145" s="33"/>
      <c r="H9145" s="33"/>
      <c r="I9145" s="171"/>
      <c r="J9145" s="33"/>
      <c r="K9145" s="33"/>
    </row>
    <row r="9146" spans="2:11" x14ac:dyDescent="0.2">
      <c r="B9146" s="33"/>
      <c r="C9146" s="171"/>
      <c r="D9146" s="33"/>
      <c r="E9146" s="33"/>
      <c r="F9146" s="33"/>
      <c r="G9146" s="33"/>
      <c r="H9146" s="33"/>
      <c r="I9146" s="171"/>
      <c r="J9146" s="33"/>
      <c r="K9146" s="33"/>
    </row>
    <row r="9147" spans="2:11" x14ac:dyDescent="0.2">
      <c r="B9147" s="33"/>
      <c r="C9147" s="171"/>
      <c r="D9147" s="33"/>
      <c r="E9147" s="33"/>
      <c r="F9147" s="33"/>
      <c r="G9147" s="33"/>
      <c r="H9147" s="33"/>
      <c r="I9147" s="171"/>
      <c r="J9147" s="33"/>
      <c r="K9147" s="33"/>
    </row>
    <row r="9148" spans="2:11" x14ac:dyDescent="0.2">
      <c r="B9148" s="33"/>
      <c r="C9148" s="171"/>
      <c r="D9148" s="33"/>
      <c r="E9148" s="33"/>
      <c r="F9148" s="33"/>
      <c r="G9148" s="33"/>
      <c r="H9148" s="33"/>
      <c r="I9148" s="171"/>
      <c r="J9148" s="33"/>
      <c r="K9148" s="33"/>
    </row>
    <row r="9149" spans="2:11" x14ac:dyDescent="0.2">
      <c r="B9149" s="33"/>
      <c r="C9149" s="171"/>
      <c r="D9149" s="33"/>
      <c r="E9149" s="33"/>
      <c r="F9149" s="33"/>
      <c r="G9149" s="33"/>
      <c r="H9149" s="33"/>
      <c r="I9149" s="171"/>
      <c r="J9149" s="33"/>
      <c r="K9149" s="33"/>
    </row>
    <row r="9150" spans="2:11" x14ac:dyDescent="0.2">
      <c r="B9150" s="33"/>
      <c r="C9150" s="171"/>
      <c r="D9150" s="33"/>
      <c r="E9150" s="33"/>
      <c r="F9150" s="33"/>
      <c r="G9150" s="33"/>
      <c r="H9150" s="33"/>
      <c r="I9150" s="171"/>
      <c r="J9150" s="33"/>
      <c r="K9150" s="33"/>
    </row>
    <row r="9151" spans="2:11" x14ac:dyDescent="0.2">
      <c r="B9151" s="33"/>
      <c r="C9151" s="171"/>
      <c r="D9151" s="33"/>
      <c r="E9151" s="33"/>
      <c r="F9151" s="33"/>
      <c r="G9151" s="33"/>
      <c r="H9151" s="33"/>
      <c r="I9151" s="171"/>
      <c r="J9151" s="33"/>
      <c r="K9151" s="33"/>
    </row>
    <row r="9152" spans="2:11" x14ac:dyDescent="0.2">
      <c r="B9152" s="33"/>
      <c r="C9152" s="171"/>
      <c r="D9152" s="33"/>
      <c r="E9152" s="33"/>
      <c r="F9152" s="33"/>
      <c r="G9152" s="33"/>
      <c r="H9152" s="33"/>
      <c r="I9152" s="171"/>
      <c r="J9152" s="33"/>
      <c r="K9152" s="33"/>
    </row>
    <row r="9153" spans="2:11" x14ac:dyDescent="0.2">
      <c r="B9153" s="33"/>
      <c r="C9153" s="171"/>
      <c r="D9153" s="33"/>
      <c r="E9153" s="33"/>
      <c r="F9153" s="33"/>
      <c r="G9153" s="33"/>
      <c r="H9153" s="33"/>
      <c r="I9153" s="171"/>
      <c r="J9153" s="33"/>
      <c r="K9153" s="33"/>
    </row>
    <row r="9154" spans="2:11" x14ac:dyDescent="0.2">
      <c r="B9154" s="33"/>
      <c r="C9154" s="171"/>
      <c r="D9154" s="33"/>
      <c r="E9154" s="33"/>
      <c r="F9154" s="33"/>
      <c r="G9154" s="33"/>
      <c r="H9154" s="33"/>
      <c r="I9154" s="171"/>
      <c r="J9154" s="33"/>
      <c r="K9154" s="33"/>
    </row>
    <row r="9155" spans="2:11" x14ac:dyDescent="0.2">
      <c r="B9155" s="33"/>
      <c r="C9155" s="171"/>
      <c r="D9155" s="33"/>
      <c r="E9155" s="33"/>
      <c r="F9155" s="33"/>
      <c r="G9155" s="33"/>
      <c r="H9155" s="33"/>
      <c r="I9155" s="171"/>
      <c r="J9155" s="33"/>
      <c r="K9155" s="33"/>
    </row>
    <row r="9156" spans="2:11" x14ac:dyDescent="0.2">
      <c r="B9156" s="33"/>
      <c r="C9156" s="171"/>
      <c r="D9156" s="33"/>
      <c r="E9156" s="33"/>
      <c r="F9156" s="33"/>
      <c r="G9156" s="33"/>
      <c r="H9156" s="33"/>
      <c r="I9156" s="171"/>
      <c r="J9156" s="33"/>
      <c r="K9156" s="33"/>
    </row>
    <row r="9157" spans="2:11" x14ac:dyDescent="0.2">
      <c r="B9157" s="33"/>
      <c r="C9157" s="171"/>
      <c r="D9157" s="33"/>
      <c r="E9157" s="33"/>
      <c r="F9157" s="33"/>
      <c r="G9157" s="33"/>
      <c r="H9157" s="33"/>
      <c r="I9157" s="171"/>
      <c r="J9157" s="33"/>
      <c r="K9157" s="33"/>
    </row>
    <row r="9158" spans="2:11" x14ac:dyDescent="0.2">
      <c r="B9158" s="33"/>
      <c r="C9158" s="171"/>
      <c r="D9158" s="33"/>
      <c r="E9158" s="33"/>
      <c r="F9158" s="33"/>
      <c r="G9158" s="33"/>
      <c r="H9158" s="33"/>
      <c r="I9158" s="171"/>
      <c r="J9158" s="33"/>
      <c r="K9158" s="33"/>
    </row>
    <row r="9159" spans="2:11" x14ac:dyDescent="0.2">
      <c r="B9159" s="33"/>
      <c r="C9159" s="171"/>
      <c r="D9159" s="33"/>
      <c r="E9159" s="33"/>
      <c r="F9159" s="33"/>
      <c r="G9159" s="33"/>
      <c r="H9159" s="33"/>
      <c r="I9159" s="171"/>
      <c r="J9159" s="33"/>
      <c r="K9159" s="33"/>
    </row>
    <row r="9160" spans="2:11" x14ac:dyDescent="0.2">
      <c r="B9160" s="33"/>
      <c r="C9160" s="171"/>
      <c r="D9160" s="33"/>
      <c r="E9160" s="33"/>
      <c r="F9160" s="33"/>
      <c r="G9160" s="33"/>
      <c r="H9160" s="33"/>
      <c r="I9160" s="171"/>
      <c r="J9160" s="33"/>
      <c r="K9160" s="33"/>
    </row>
    <row r="9161" spans="2:11" x14ac:dyDescent="0.2">
      <c r="B9161" s="33"/>
      <c r="C9161" s="171"/>
      <c r="D9161" s="33"/>
      <c r="E9161" s="33"/>
      <c r="F9161" s="33"/>
      <c r="G9161" s="33"/>
      <c r="H9161" s="33"/>
      <c r="I9161" s="171"/>
      <c r="J9161" s="33"/>
      <c r="K9161" s="33"/>
    </row>
    <row r="9162" spans="2:11" x14ac:dyDescent="0.2">
      <c r="B9162" s="33"/>
      <c r="C9162" s="171"/>
      <c r="D9162" s="33"/>
      <c r="E9162" s="33"/>
      <c r="F9162" s="33"/>
      <c r="G9162" s="33"/>
      <c r="H9162" s="33"/>
      <c r="I9162" s="171"/>
      <c r="J9162" s="33"/>
      <c r="K9162" s="33"/>
    </row>
    <row r="9163" spans="2:11" x14ac:dyDescent="0.2">
      <c r="B9163" s="33"/>
      <c r="C9163" s="171"/>
      <c r="D9163" s="33"/>
      <c r="E9163" s="33"/>
      <c r="F9163" s="33"/>
      <c r="G9163" s="33"/>
      <c r="H9163" s="33"/>
      <c r="I9163" s="171"/>
      <c r="J9163" s="33"/>
      <c r="K9163" s="33"/>
    </row>
    <row r="9164" spans="2:11" x14ac:dyDescent="0.2">
      <c r="B9164" s="33"/>
      <c r="C9164" s="171"/>
      <c r="D9164" s="33"/>
      <c r="E9164" s="33"/>
      <c r="F9164" s="33"/>
      <c r="G9164" s="33"/>
      <c r="H9164" s="33"/>
      <c r="I9164" s="171"/>
      <c r="J9164" s="33"/>
      <c r="K9164" s="33"/>
    </row>
    <row r="9165" spans="2:11" x14ac:dyDescent="0.2">
      <c r="B9165" s="33"/>
      <c r="C9165" s="171"/>
      <c r="D9165" s="33"/>
      <c r="E9165" s="33"/>
      <c r="F9165" s="33"/>
      <c r="G9165" s="33"/>
      <c r="H9165" s="33"/>
      <c r="I9165" s="171"/>
      <c r="J9165" s="33"/>
      <c r="K9165" s="33"/>
    </row>
    <row r="9166" spans="2:11" x14ac:dyDescent="0.2">
      <c r="B9166" s="33"/>
      <c r="C9166" s="171"/>
      <c r="D9166" s="33"/>
      <c r="E9166" s="33"/>
      <c r="F9166" s="33"/>
      <c r="G9166" s="33"/>
      <c r="H9166" s="33"/>
      <c r="I9166" s="171"/>
      <c r="J9166" s="33"/>
      <c r="K9166" s="33"/>
    </row>
    <row r="9167" spans="2:11" x14ac:dyDescent="0.2">
      <c r="B9167" s="33"/>
      <c r="C9167" s="171"/>
      <c r="D9167" s="33"/>
      <c r="E9167" s="33"/>
      <c r="F9167" s="33"/>
      <c r="G9167" s="33"/>
      <c r="H9167" s="33"/>
      <c r="I9167" s="171"/>
      <c r="J9167" s="33"/>
      <c r="K9167" s="33"/>
    </row>
    <row r="9168" spans="2:11" x14ac:dyDescent="0.2">
      <c r="B9168" s="33"/>
      <c r="C9168" s="171"/>
      <c r="D9168" s="33"/>
      <c r="E9168" s="33"/>
      <c r="F9168" s="33"/>
      <c r="G9168" s="33"/>
      <c r="H9168" s="33"/>
      <c r="I9168" s="171"/>
      <c r="J9168" s="33"/>
      <c r="K9168" s="33"/>
    </row>
    <row r="9169" spans="2:11" x14ac:dyDescent="0.2">
      <c r="B9169" s="33"/>
      <c r="C9169" s="171"/>
      <c r="D9169" s="33"/>
      <c r="E9169" s="33"/>
      <c r="F9169" s="33"/>
      <c r="G9169" s="33"/>
      <c r="H9169" s="33"/>
      <c r="I9169" s="171"/>
      <c r="J9169" s="33"/>
      <c r="K9169" s="33"/>
    </row>
    <row r="9170" spans="2:11" x14ac:dyDescent="0.2">
      <c r="B9170" s="33"/>
      <c r="C9170" s="171"/>
      <c r="D9170" s="33"/>
      <c r="E9170" s="33"/>
      <c r="F9170" s="33"/>
      <c r="G9170" s="33"/>
      <c r="H9170" s="33"/>
      <c r="I9170" s="171"/>
      <c r="J9170" s="33"/>
      <c r="K9170" s="33"/>
    </row>
    <row r="9171" spans="2:11" x14ac:dyDescent="0.2">
      <c r="B9171" s="33"/>
      <c r="C9171" s="171"/>
      <c r="D9171" s="33"/>
      <c r="E9171" s="33"/>
      <c r="F9171" s="33"/>
      <c r="G9171" s="33"/>
      <c r="H9171" s="33"/>
      <c r="I9171" s="171"/>
      <c r="J9171" s="33"/>
      <c r="K9171" s="33"/>
    </row>
    <row r="9172" spans="2:11" x14ac:dyDescent="0.2">
      <c r="B9172" s="33"/>
      <c r="C9172" s="171"/>
      <c r="D9172" s="33"/>
      <c r="E9172" s="33"/>
      <c r="F9172" s="33"/>
      <c r="G9172" s="33"/>
      <c r="H9172" s="33"/>
      <c r="I9172" s="171"/>
      <c r="J9172" s="33"/>
      <c r="K9172" s="33"/>
    </row>
    <row r="9173" spans="2:11" x14ac:dyDescent="0.2">
      <c r="B9173" s="33"/>
      <c r="C9173" s="171"/>
      <c r="D9173" s="33"/>
      <c r="E9173" s="33"/>
      <c r="F9173" s="33"/>
      <c r="G9173" s="33"/>
      <c r="H9173" s="33"/>
      <c r="I9173" s="171"/>
      <c r="J9173" s="33"/>
      <c r="K9173" s="33"/>
    </row>
    <row r="9174" spans="2:11" x14ac:dyDescent="0.2">
      <c r="B9174" s="33"/>
      <c r="C9174" s="171"/>
      <c r="D9174" s="33"/>
      <c r="E9174" s="33"/>
      <c r="F9174" s="33"/>
      <c r="G9174" s="33"/>
      <c r="H9174" s="33"/>
      <c r="I9174" s="171"/>
      <c r="J9174" s="33"/>
      <c r="K9174" s="33"/>
    </row>
    <row r="9175" spans="2:11" x14ac:dyDescent="0.2">
      <c r="B9175" s="33"/>
      <c r="C9175" s="171"/>
      <c r="D9175" s="33"/>
      <c r="E9175" s="33"/>
      <c r="F9175" s="33"/>
      <c r="G9175" s="33"/>
      <c r="H9175" s="33"/>
      <c r="I9175" s="171"/>
      <c r="J9175" s="33"/>
      <c r="K9175" s="33"/>
    </row>
    <row r="9176" spans="2:11" x14ac:dyDescent="0.2">
      <c r="B9176" s="33"/>
      <c r="C9176" s="171"/>
      <c r="D9176" s="33"/>
      <c r="E9176" s="33"/>
      <c r="F9176" s="33"/>
      <c r="G9176" s="33"/>
      <c r="H9176" s="33"/>
      <c r="I9176" s="171"/>
      <c r="J9176" s="33"/>
      <c r="K9176" s="33"/>
    </row>
    <row r="9177" spans="2:11" x14ac:dyDescent="0.2">
      <c r="B9177" s="33"/>
      <c r="C9177" s="171"/>
      <c r="D9177" s="33"/>
      <c r="E9177" s="33"/>
      <c r="F9177" s="33"/>
      <c r="G9177" s="33"/>
      <c r="H9177" s="33"/>
      <c r="I9177" s="171"/>
      <c r="J9177" s="33"/>
      <c r="K9177" s="33"/>
    </row>
    <row r="9178" spans="2:11" x14ac:dyDescent="0.2">
      <c r="B9178" s="33"/>
      <c r="C9178" s="171"/>
      <c r="D9178" s="33"/>
      <c r="E9178" s="33"/>
      <c r="F9178" s="33"/>
      <c r="G9178" s="33"/>
      <c r="H9178" s="33"/>
      <c r="I9178" s="171"/>
      <c r="J9178" s="33"/>
      <c r="K9178" s="33"/>
    </row>
    <row r="9179" spans="2:11" x14ac:dyDescent="0.2">
      <c r="B9179" s="33"/>
      <c r="C9179" s="171"/>
      <c r="D9179" s="33"/>
      <c r="E9179" s="33"/>
      <c r="F9179" s="33"/>
      <c r="G9179" s="33"/>
      <c r="H9179" s="33"/>
      <c r="I9179" s="171"/>
      <c r="J9179" s="33"/>
      <c r="K9179" s="33"/>
    </row>
    <row r="9180" spans="2:11" x14ac:dyDescent="0.2">
      <c r="B9180" s="33"/>
      <c r="C9180" s="171"/>
      <c r="D9180" s="33"/>
      <c r="E9180" s="33"/>
      <c r="F9180" s="33"/>
      <c r="G9180" s="33"/>
      <c r="H9180" s="33"/>
      <c r="I9180" s="171"/>
      <c r="J9180" s="33"/>
      <c r="K9180" s="33"/>
    </row>
    <row r="9181" spans="2:11" x14ac:dyDescent="0.2">
      <c r="B9181" s="33"/>
      <c r="C9181" s="171"/>
      <c r="D9181" s="33"/>
      <c r="E9181" s="33"/>
      <c r="F9181" s="33"/>
      <c r="G9181" s="33"/>
      <c r="H9181" s="33"/>
      <c r="I9181" s="171"/>
      <c r="J9181" s="33"/>
      <c r="K9181" s="33"/>
    </row>
    <row r="9182" spans="2:11" x14ac:dyDescent="0.2">
      <c r="B9182" s="33"/>
      <c r="C9182" s="171"/>
      <c r="D9182" s="33"/>
      <c r="E9182" s="33"/>
      <c r="F9182" s="33"/>
      <c r="G9182" s="33"/>
      <c r="H9182" s="33"/>
      <c r="I9182" s="171"/>
      <c r="J9182" s="33"/>
      <c r="K9182" s="33"/>
    </row>
    <row r="9183" spans="2:11" x14ac:dyDescent="0.2">
      <c r="B9183" s="33"/>
      <c r="C9183" s="171"/>
      <c r="D9183" s="33"/>
      <c r="E9183" s="33"/>
      <c r="F9183" s="33"/>
      <c r="G9183" s="33"/>
      <c r="H9183" s="33"/>
      <c r="I9183" s="171"/>
      <c r="J9183" s="33"/>
      <c r="K9183" s="33"/>
    </row>
    <row r="9184" spans="2:11" x14ac:dyDescent="0.2">
      <c r="B9184" s="33"/>
      <c r="C9184" s="171"/>
      <c r="D9184" s="33"/>
      <c r="E9184" s="33"/>
      <c r="F9184" s="33"/>
      <c r="G9184" s="33"/>
      <c r="H9184" s="33"/>
      <c r="I9184" s="171"/>
      <c r="J9184" s="33"/>
      <c r="K9184" s="33"/>
    </row>
    <row r="9185" spans="2:11" x14ac:dyDescent="0.2">
      <c r="B9185" s="33"/>
      <c r="C9185" s="171"/>
      <c r="D9185" s="33"/>
      <c r="E9185" s="33"/>
      <c r="F9185" s="33"/>
      <c r="G9185" s="33"/>
      <c r="H9185" s="33"/>
      <c r="I9185" s="171"/>
      <c r="J9185" s="33"/>
      <c r="K9185" s="33"/>
    </row>
    <row r="9186" spans="2:11" x14ac:dyDescent="0.2">
      <c r="B9186" s="33"/>
      <c r="C9186" s="171"/>
      <c r="D9186" s="33"/>
      <c r="E9186" s="33"/>
      <c r="F9186" s="33"/>
      <c r="G9186" s="33"/>
      <c r="H9186" s="33"/>
      <c r="I9186" s="171"/>
      <c r="J9186" s="33"/>
      <c r="K9186" s="33"/>
    </row>
    <row r="9187" spans="2:11" x14ac:dyDescent="0.2">
      <c r="B9187" s="33"/>
      <c r="C9187" s="171"/>
      <c r="D9187" s="33"/>
      <c r="E9187" s="33"/>
      <c r="F9187" s="33"/>
      <c r="G9187" s="33"/>
      <c r="H9187" s="33"/>
      <c r="I9187" s="171"/>
      <c r="J9187" s="33"/>
      <c r="K9187" s="33"/>
    </row>
    <row r="9188" spans="2:11" x14ac:dyDescent="0.2">
      <c r="B9188" s="33"/>
      <c r="C9188" s="171"/>
      <c r="D9188" s="33"/>
      <c r="E9188" s="33"/>
      <c r="F9188" s="33"/>
      <c r="G9188" s="33"/>
      <c r="H9188" s="33"/>
      <c r="I9188" s="171"/>
      <c r="J9188" s="33"/>
      <c r="K9188" s="33"/>
    </row>
    <row r="9189" spans="2:11" x14ac:dyDescent="0.2">
      <c r="B9189" s="33"/>
      <c r="C9189" s="171"/>
      <c r="D9189" s="33"/>
      <c r="E9189" s="33"/>
      <c r="F9189" s="33"/>
      <c r="G9189" s="33"/>
      <c r="H9189" s="33"/>
      <c r="I9189" s="171"/>
      <c r="J9189" s="33"/>
      <c r="K9189" s="33"/>
    </row>
    <row r="9190" spans="2:11" x14ac:dyDescent="0.2">
      <c r="B9190" s="33"/>
      <c r="C9190" s="171"/>
      <c r="D9190" s="33"/>
      <c r="E9190" s="33"/>
      <c r="F9190" s="33"/>
      <c r="G9190" s="33"/>
      <c r="H9190" s="33"/>
      <c r="I9190" s="171"/>
      <c r="J9190" s="33"/>
      <c r="K9190" s="33"/>
    </row>
    <row r="9191" spans="2:11" x14ac:dyDescent="0.2">
      <c r="B9191" s="33"/>
      <c r="C9191" s="171"/>
      <c r="D9191" s="33"/>
      <c r="E9191" s="33"/>
      <c r="F9191" s="33"/>
      <c r="G9191" s="33"/>
      <c r="H9191" s="33"/>
      <c r="I9191" s="171"/>
      <c r="J9191" s="33"/>
      <c r="K9191" s="33"/>
    </row>
    <row r="9192" spans="2:11" x14ac:dyDescent="0.2">
      <c r="B9192" s="33"/>
      <c r="C9192" s="171"/>
      <c r="D9192" s="33"/>
      <c r="E9192" s="33"/>
      <c r="F9192" s="33"/>
      <c r="G9192" s="33"/>
      <c r="H9192" s="33"/>
      <c r="I9192" s="171"/>
      <c r="J9192" s="33"/>
      <c r="K9192" s="33"/>
    </row>
    <row r="9193" spans="2:11" x14ac:dyDescent="0.2">
      <c r="B9193" s="33"/>
      <c r="C9193" s="171"/>
      <c r="D9193" s="33"/>
      <c r="E9193" s="33"/>
      <c r="F9193" s="33"/>
      <c r="G9193" s="33"/>
      <c r="H9193" s="33"/>
      <c r="I9193" s="171"/>
      <c r="J9193" s="33"/>
      <c r="K9193" s="33"/>
    </row>
    <row r="9194" spans="2:11" x14ac:dyDescent="0.2">
      <c r="B9194" s="33"/>
      <c r="C9194" s="171"/>
      <c r="D9194" s="33"/>
      <c r="E9194" s="33"/>
      <c r="F9194" s="33"/>
      <c r="G9194" s="33"/>
      <c r="H9194" s="33"/>
      <c r="I9194" s="171"/>
      <c r="J9194" s="33"/>
      <c r="K9194" s="33"/>
    </row>
    <row r="9195" spans="2:11" x14ac:dyDescent="0.2">
      <c r="B9195" s="33"/>
      <c r="C9195" s="171"/>
      <c r="D9195" s="33"/>
      <c r="E9195" s="33"/>
      <c r="F9195" s="33"/>
      <c r="G9195" s="33"/>
      <c r="H9195" s="33"/>
      <c r="I9195" s="171"/>
      <c r="J9195" s="33"/>
      <c r="K9195" s="33"/>
    </row>
    <row r="9196" spans="2:11" x14ac:dyDescent="0.2">
      <c r="B9196" s="33"/>
      <c r="C9196" s="171"/>
      <c r="D9196" s="33"/>
      <c r="E9196" s="33"/>
      <c r="F9196" s="33"/>
      <c r="G9196" s="33"/>
      <c r="H9196" s="33"/>
      <c r="I9196" s="171"/>
      <c r="J9196" s="33"/>
      <c r="K9196" s="33"/>
    </row>
    <row r="9197" spans="2:11" x14ac:dyDescent="0.2">
      <c r="B9197" s="33"/>
      <c r="C9197" s="171"/>
      <c r="D9197" s="33"/>
      <c r="E9197" s="33"/>
      <c r="F9197" s="33"/>
      <c r="G9197" s="33"/>
      <c r="H9197" s="33"/>
      <c r="I9197" s="171"/>
      <c r="J9197" s="33"/>
      <c r="K9197" s="33"/>
    </row>
    <row r="9198" spans="2:11" x14ac:dyDescent="0.2">
      <c r="B9198" s="33"/>
      <c r="C9198" s="171"/>
      <c r="D9198" s="33"/>
      <c r="E9198" s="33"/>
      <c r="F9198" s="33"/>
      <c r="G9198" s="33"/>
      <c r="H9198" s="33"/>
      <c r="I9198" s="171"/>
      <c r="J9198" s="33"/>
      <c r="K9198" s="33"/>
    </row>
    <row r="9199" spans="2:11" x14ac:dyDescent="0.2">
      <c r="B9199" s="33"/>
      <c r="C9199" s="171"/>
      <c r="D9199" s="33"/>
      <c r="E9199" s="33"/>
      <c r="F9199" s="33"/>
      <c r="G9199" s="33"/>
      <c r="H9199" s="33"/>
      <c r="I9199" s="171"/>
      <c r="J9199" s="33"/>
      <c r="K9199" s="33"/>
    </row>
    <row r="9200" spans="2:11" x14ac:dyDescent="0.2">
      <c r="B9200" s="33"/>
      <c r="C9200" s="171"/>
      <c r="D9200" s="33"/>
      <c r="E9200" s="33"/>
      <c r="F9200" s="33"/>
      <c r="G9200" s="33"/>
      <c r="H9200" s="33"/>
      <c r="I9200" s="171"/>
      <c r="J9200" s="33"/>
      <c r="K9200" s="33"/>
    </row>
    <row r="9201" spans="2:11" x14ac:dyDescent="0.2">
      <c r="B9201" s="33"/>
      <c r="C9201" s="171"/>
      <c r="D9201" s="33"/>
      <c r="E9201" s="33"/>
      <c r="F9201" s="33"/>
      <c r="G9201" s="33"/>
      <c r="H9201" s="33"/>
      <c r="I9201" s="171"/>
      <c r="J9201" s="33"/>
      <c r="K9201" s="33"/>
    </row>
    <row r="9202" spans="2:11" x14ac:dyDescent="0.2">
      <c r="B9202" s="33"/>
      <c r="C9202" s="171"/>
      <c r="D9202" s="33"/>
      <c r="E9202" s="33"/>
      <c r="F9202" s="33"/>
      <c r="G9202" s="33"/>
      <c r="H9202" s="33"/>
      <c r="I9202" s="171"/>
      <c r="J9202" s="33"/>
      <c r="K9202" s="33"/>
    </row>
    <row r="9203" spans="2:11" x14ac:dyDescent="0.2">
      <c r="B9203" s="33"/>
      <c r="C9203" s="171"/>
      <c r="D9203" s="33"/>
      <c r="E9203" s="33"/>
      <c r="F9203" s="33"/>
      <c r="G9203" s="33"/>
      <c r="H9203" s="33"/>
      <c r="I9203" s="171"/>
      <c r="J9203" s="33"/>
      <c r="K9203" s="33"/>
    </row>
    <row r="9204" spans="2:11" x14ac:dyDescent="0.2">
      <c r="B9204" s="33"/>
      <c r="C9204" s="171"/>
      <c r="D9204" s="33"/>
      <c r="E9204" s="33"/>
      <c r="F9204" s="33"/>
      <c r="G9204" s="33"/>
      <c r="H9204" s="33"/>
      <c r="I9204" s="171"/>
      <c r="J9204" s="33"/>
      <c r="K9204" s="33"/>
    </row>
    <row r="9205" spans="2:11" x14ac:dyDescent="0.2">
      <c r="B9205" s="33"/>
      <c r="C9205" s="171"/>
      <c r="D9205" s="33"/>
      <c r="E9205" s="33"/>
      <c r="F9205" s="33"/>
      <c r="G9205" s="33"/>
      <c r="H9205" s="33"/>
      <c r="I9205" s="171"/>
      <c r="J9205" s="33"/>
      <c r="K9205" s="33"/>
    </row>
    <row r="9206" spans="2:11" x14ac:dyDescent="0.2">
      <c r="B9206" s="33"/>
      <c r="C9206" s="171"/>
      <c r="D9206" s="33"/>
      <c r="E9206" s="33"/>
      <c r="F9206" s="33"/>
      <c r="G9206" s="33"/>
      <c r="H9206" s="33"/>
      <c r="I9206" s="171"/>
      <c r="J9206" s="33"/>
      <c r="K9206" s="33"/>
    </row>
    <row r="9207" spans="2:11" x14ac:dyDescent="0.2">
      <c r="B9207" s="33"/>
      <c r="C9207" s="171"/>
      <c r="D9207" s="33"/>
      <c r="E9207" s="33"/>
      <c r="F9207" s="33"/>
      <c r="G9207" s="33"/>
      <c r="H9207" s="33"/>
      <c r="I9207" s="171"/>
      <c r="J9207" s="33"/>
      <c r="K9207" s="33"/>
    </row>
    <row r="9208" spans="2:11" x14ac:dyDescent="0.2">
      <c r="B9208" s="33"/>
      <c r="C9208" s="171"/>
      <c r="D9208" s="33"/>
      <c r="E9208" s="33"/>
      <c r="F9208" s="33"/>
      <c r="G9208" s="33"/>
      <c r="H9208" s="33"/>
      <c r="I9208" s="171"/>
      <c r="J9208" s="33"/>
      <c r="K9208" s="33"/>
    </row>
    <row r="9209" spans="2:11" x14ac:dyDescent="0.2">
      <c r="B9209" s="33"/>
      <c r="C9209" s="171"/>
      <c r="D9209" s="33"/>
      <c r="E9209" s="33"/>
      <c r="F9209" s="33"/>
      <c r="G9209" s="33"/>
      <c r="H9209" s="33"/>
      <c r="I9209" s="171"/>
      <c r="J9209" s="33"/>
      <c r="K9209" s="33"/>
    </row>
    <row r="9210" spans="2:11" x14ac:dyDescent="0.2">
      <c r="B9210" s="33"/>
      <c r="C9210" s="171"/>
      <c r="D9210" s="33"/>
      <c r="E9210" s="33"/>
      <c r="F9210" s="33"/>
      <c r="G9210" s="33"/>
      <c r="H9210" s="33"/>
      <c r="I9210" s="171"/>
      <c r="J9210" s="33"/>
      <c r="K9210" s="33"/>
    </row>
    <row r="9211" spans="2:11" x14ac:dyDescent="0.2">
      <c r="B9211" s="33"/>
      <c r="C9211" s="171"/>
      <c r="D9211" s="33"/>
      <c r="E9211" s="33"/>
      <c r="F9211" s="33"/>
      <c r="G9211" s="33"/>
      <c r="H9211" s="33"/>
      <c r="I9211" s="171"/>
      <c r="J9211" s="33"/>
      <c r="K9211" s="33"/>
    </row>
    <row r="9212" spans="2:11" x14ac:dyDescent="0.2">
      <c r="B9212" s="33"/>
      <c r="C9212" s="171"/>
      <c r="D9212" s="33"/>
      <c r="E9212" s="33"/>
      <c r="F9212" s="33"/>
      <c r="G9212" s="33"/>
      <c r="H9212" s="33"/>
      <c r="I9212" s="171"/>
      <c r="J9212" s="33"/>
      <c r="K9212" s="33"/>
    </row>
    <row r="9213" spans="2:11" x14ac:dyDescent="0.2">
      <c r="B9213" s="33"/>
      <c r="C9213" s="171"/>
      <c r="D9213" s="33"/>
      <c r="E9213" s="33"/>
      <c r="F9213" s="33"/>
      <c r="G9213" s="33"/>
      <c r="H9213" s="33"/>
      <c r="I9213" s="171"/>
      <c r="J9213" s="33"/>
      <c r="K9213" s="33"/>
    </row>
    <row r="9214" spans="2:11" x14ac:dyDescent="0.2">
      <c r="B9214" s="33"/>
      <c r="C9214" s="171"/>
      <c r="D9214" s="33"/>
      <c r="E9214" s="33"/>
      <c r="F9214" s="33"/>
      <c r="G9214" s="33"/>
      <c r="H9214" s="33"/>
      <c r="I9214" s="171"/>
      <c r="J9214" s="33"/>
      <c r="K9214" s="33"/>
    </row>
    <row r="9215" spans="2:11" x14ac:dyDescent="0.2">
      <c r="B9215" s="33"/>
      <c r="C9215" s="171"/>
      <c r="D9215" s="33"/>
      <c r="E9215" s="33"/>
      <c r="F9215" s="33"/>
      <c r="G9215" s="33"/>
      <c r="H9215" s="33"/>
      <c r="I9215" s="171"/>
      <c r="J9215" s="33"/>
      <c r="K9215" s="33"/>
    </row>
    <row r="9216" spans="2:11" x14ac:dyDescent="0.2">
      <c r="B9216" s="33"/>
      <c r="C9216" s="171"/>
      <c r="D9216" s="33"/>
      <c r="E9216" s="33"/>
      <c r="F9216" s="33"/>
      <c r="G9216" s="33"/>
      <c r="H9216" s="33"/>
      <c r="I9216" s="171"/>
      <c r="J9216" s="33"/>
      <c r="K9216" s="33"/>
    </row>
    <row r="9217" spans="2:11" x14ac:dyDescent="0.2">
      <c r="B9217" s="33"/>
      <c r="C9217" s="171"/>
      <c r="D9217" s="33"/>
      <c r="E9217" s="33"/>
      <c r="F9217" s="33"/>
      <c r="G9217" s="33"/>
      <c r="H9217" s="33"/>
      <c r="I9217" s="171"/>
      <c r="J9217" s="33"/>
      <c r="K9217" s="33"/>
    </row>
    <row r="9218" spans="2:11" x14ac:dyDescent="0.2">
      <c r="B9218" s="33"/>
      <c r="C9218" s="171"/>
      <c r="D9218" s="33"/>
      <c r="E9218" s="33"/>
      <c r="F9218" s="33"/>
      <c r="G9218" s="33"/>
      <c r="H9218" s="33"/>
      <c r="I9218" s="171"/>
      <c r="J9218" s="33"/>
      <c r="K9218" s="33"/>
    </row>
    <row r="9219" spans="2:11" x14ac:dyDescent="0.2">
      <c r="B9219" s="33"/>
      <c r="C9219" s="171"/>
      <c r="D9219" s="33"/>
      <c r="E9219" s="33"/>
      <c r="F9219" s="33"/>
      <c r="G9219" s="33"/>
      <c r="H9219" s="33"/>
      <c r="I9219" s="171"/>
      <c r="J9219" s="33"/>
      <c r="K9219" s="33"/>
    </row>
    <row r="9220" spans="2:11" x14ac:dyDescent="0.2">
      <c r="B9220" s="33"/>
      <c r="C9220" s="171"/>
      <c r="D9220" s="33"/>
      <c r="E9220" s="33"/>
      <c r="F9220" s="33"/>
      <c r="G9220" s="33"/>
      <c r="H9220" s="33"/>
      <c r="I9220" s="171"/>
      <c r="J9220" s="33"/>
      <c r="K9220" s="33"/>
    </row>
    <row r="9221" spans="2:11" x14ac:dyDescent="0.2">
      <c r="B9221" s="33"/>
      <c r="C9221" s="171"/>
      <c r="D9221" s="33"/>
      <c r="E9221" s="33"/>
      <c r="F9221" s="33"/>
      <c r="G9221" s="33"/>
      <c r="H9221" s="33"/>
      <c r="I9221" s="171"/>
      <c r="J9221" s="33"/>
      <c r="K9221" s="33"/>
    </row>
    <row r="9222" spans="2:11" x14ac:dyDescent="0.2">
      <c r="B9222" s="33"/>
      <c r="C9222" s="171"/>
      <c r="D9222" s="33"/>
      <c r="E9222" s="33"/>
      <c r="F9222" s="33"/>
      <c r="G9222" s="33"/>
      <c r="H9222" s="33"/>
      <c r="I9222" s="171"/>
      <c r="J9222" s="33"/>
      <c r="K9222" s="33"/>
    </row>
    <row r="9223" spans="2:11" x14ac:dyDescent="0.2">
      <c r="B9223" s="33"/>
      <c r="C9223" s="171"/>
      <c r="D9223" s="33"/>
      <c r="E9223" s="33"/>
      <c r="F9223" s="33"/>
      <c r="G9223" s="33"/>
      <c r="H9223" s="33"/>
      <c r="I9223" s="171"/>
      <c r="J9223" s="33"/>
      <c r="K9223" s="33"/>
    </row>
    <row r="9224" spans="2:11" x14ac:dyDescent="0.2">
      <c r="B9224" s="33"/>
      <c r="C9224" s="171"/>
      <c r="D9224" s="33"/>
      <c r="E9224" s="33"/>
      <c r="F9224" s="33"/>
      <c r="G9224" s="33"/>
      <c r="H9224" s="33"/>
      <c r="I9224" s="171"/>
      <c r="J9224" s="33"/>
      <c r="K9224" s="33"/>
    </row>
    <row r="9225" spans="2:11" x14ac:dyDescent="0.2">
      <c r="B9225" s="33"/>
      <c r="C9225" s="171"/>
      <c r="D9225" s="33"/>
      <c r="E9225" s="33"/>
      <c r="F9225" s="33"/>
      <c r="G9225" s="33"/>
      <c r="H9225" s="33"/>
      <c r="I9225" s="171"/>
      <c r="J9225" s="33"/>
      <c r="K9225" s="33"/>
    </row>
    <row r="9226" spans="2:11" x14ac:dyDescent="0.2">
      <c r="B9226" s="33"/>
      <c r="C9226" s="171"/>
      <c r="D9226" s="33"/>
      <c r="E9226" s="33"/>
      <c r="F9226" s="33"/>
      <c r="G9226" s="33"/>
      <c r="H9226" s="33"/>
      <c r="I9226" s="171"/>
      <c r="J9226" s="33"/>
      <c r="K9226" s="33"/>
    </row>
    <row r="9227" spans="2:11" x14ac:dyDescent="0.2">
      <c r="B9227" s="33"/>
      <c r="C9227" s="171"/>
      <c r="D9227" s="33"/>
      <c r="E9227" s="33"/>
      <c r="F9227" s="33"/>
      <c r="G9227" s="33"/>
      <c r="H9227" s="33"/>
      <c r="I9227" s="171"/>
      <c r="J9227" s="33"/>
      <c r="K9227" s="33"/>
    </row>
    <row r="9228" spans="2:11" x14ac:dyDescent="0.2">
      <c r="B9228" s="33"/>
      <c r="C9228" s="171"/>
      <c r="D9228" s="33"/>
      <c r="E9228" s="33"/>
      <c r="F9228" s="33"/>
      <c r="G9228" s="33"/>
      <c r="H9228" s="33"/>
      <c r="I9228" s="171"/>
      <c r="J9228" s="33"/>
      <c r="K9228" s="33"/>
    </row>
    <row r="9229" spans="2:11" x14ac:dyDescent="0.2">
      <c r="B9229" s="33"/>
      <c r="C9229" s="171"/>
      <c r="D9229" s="33"/>
      <c r="E9229" s="33"/>
      <c r="F9229" s="33"/>
      <c r="G9229" s="33"/>
      <c r="H9229" s="33"/>
      <c r="I9229" s="171"/>
      <c r="J9229" s="33"/>
      <c r="K9229" s="33"/>
    </row>
    <row r="9230" spans="2:11" x14ac:dyDescent="0.2">
      <c r="B9230" s="33"/>
      <c r="C9230" s="171"/>
      <c r="D9230" s="33"/>
      <c r="E9230" s="33"/>
      <c r="F9230" s="33"/>
      <c r="G9230" s="33"/>
      <c r="H9230" s="33"/>
      <c r="I9230" s="171"/>
      <c r="J9230" s="33"/>
      <c r="K9230" s="33"/>
    </row>
    <row r="9231" spans="2:11" x14ac:dyDescent="0.2">
      <c r="B9231" s="33"/>
      <c r="C9231" s="171"/>
      <c r="D9231" s="33"/>
      <c r="E9231" s="33"/>
      <c r="F9231" s="33"/>
      <c r="G9231" s="33"/>
      <c r="H9231" s="33"/>
      <c r="I9231" s="171"/>
      <c r="J9231" s="33"/>
      <c r="K9231" s="33"/>
    </row>
    <row r="9232" spans="2:11" x14ac:dyDescent="0.2">
      <c r="B9232" s="33"/>
      <c r="C9232" s="171"/>
      <c r="D9232" s="33"/>
      <c r="E9232" s="33"/>
      <c r="F9232" s="33"/>
      <c r="G9232" s="33"/>
      <c r="H9232" s="33"/>
      <c r="I9232" s="171"/>
      <c r="J9232" s="33"/>
      <c r="K9232" s="33"/>
    </row>
    <row r="9233" spans="2:11" x14ac:dyDescent="0.2">
      <c r="B9233" s="33"/>
      <c r="C9233" s="171"/>
      <c r="D9233" s="33"/>
      <c r="E9233" s="33"/>
      <c r="F9233" s="33"/>
      <c r="G9233" s="33"/>
      <c r="H9233" s="33"/>
      <c r="I9233" s="171"/>
      <c r="J9233" s="33"/>
      <c r="K9233" s="33"/>
    </row>
    <row r="9234" spans="2:11" x14ac:dyDescent="0.2">
      <c r="B9234" s="33"/>
      <c r="C9234" s="171"/>
      <c r="D9234" s="33"/>
      <c r="E9234" s="33"/>
      <c r="F9234" s="33"/>
      <c r="G9234" s="33"/>
      <c r="H9234" s="33"/>
      <c r="I9234" s="171"/>
      <c r="J9234" s="33"/>
      <c r="K9234" s="33"/>
    </row>
    <row r="9235" spans="2:11" x14ac:dyDescent="0.2">
      <c r="B9235" s="33"/>
      <c r="C9235" s="171"/>
      <c r="D9235" s="33"/>
      <c r="E9235" s="33"/>
      <c r="F9235" s="33"/>
      <c r="G9235" s="33"/>
      <c r="H9235" s="33"/>
      <c r="I9235" s="171"/>
      <c r="J9235" s="33"/>
      <c r="K9235" s="33"/>
    </row>
    <row r="9236" spans="2:11" x14ac:dyDescent="0.2">
      <c r="B9236" s="33"/>
      <c r="C9236" s="171"/>
      <c r="D9236" s="33"/>
      <c r="E9236" s="33"/>
      <c r="F9236" s="33"/>
      <c r="G9236" s="33"/>
      <c r="H9236" s="33"/>
      <c r="I9236" s="171"/>
      <c r="J9236" s="33"/>
      <c r="K9236" s="33"/>
    </row>
    <row r="9237" spans="2:11" x14ac:dyDescent="0.2">
      <c r="B9237" s="33"/>
      <c r="C9237" s="171"/>
      <c r="D9237" s="33"/>
      <c r="E9237" s="33"/>
      <c r="F9237" s="33"/>
      <c r="G9237" s="33"/>
      <c r="H9237" s="33"/>
      <c r="I9237" s="171"/>
      <c r="J9237" s="33"/>
      <c r="K9237" s="33"/>
    </row>
    <row r="9238" spans="2:11" x14ac:dyDescent="0.2">
      <c r="B9238" s="33"/>
      <c r="C9238" s="171"/>
      <c r="D9238" s="33"/>
      <c r="E9238" s="33"/>
      <c r="F9238" s="33"/>
      <c r="G9238" s="33"/>
      <c r="H9238" s="33"/>
      <c r="I9238" s="171"/>
      <c r="J9238" s="33"/>
      <c r="K9238" s="33"/>
    </row>
    <row r="9239" spans="2:11" x14ac:dyDescent="0.2">
      <c r="B9239" s="33"/>
      <c r="C9239" s="171"/>
      <c r="D9239" s="33"/>
      <c r="E9239" s="33"/>
      <c r="F9239" s="33"/>
      <c r="G9239" s="33"/>
      <c r="H9239" s="33"/>
      <c r="I9239" s="171"/>
      <c r="J9239" s="33"/>
      <c r="K9239" s="33"/>
    </row>
    <row r="9240" spans="2:11" x14ac:dyDescent="0.2">
      <c r="B9240" s="33"/>
      <c r="C9240" s="171"/>
      <c r="D9240" s="33"/>
      <c r="E9240" s="33"/>
      <c r="F9240" s="33"/>
      <c r="G9240" s="33"/>
      <c r="H9240" s="33"/>
      <c r="I9240" s="171"/>
      <c r="J9240" s="33"/>
      <c r="K9240" s="33"/>
    </row>
    <row r="9241" spans="2:11" x14ac:dyDescent="0.2">
      <c r="B9241" s="33"/>
      <c r="C9241" s="171"/>
      <c r="D9241" s="33"/>
      <c r="E9241" s="33"/>
      <c r="F9241" s="33"/>
      <c r="G9241" s="33"/>
      <c r="H9241" s="33"/>
      <c r="I9241" s="171"/>
      <c r="J9241" s="33"/>
      <c r="K9241" s="33"/>
    </row>
    <row r="9242" spans="2:11" x14ac:dyDescent="0.2">
      <c r="B9242" s="33"/>
      <c r="C9242" s="171"/>
      <c r="D9242" s="33"/>
      <c r="E9242" s="33"/>
      <c r="F9242" s="33"/>
      <c r="G9242" s="33"/>
      <c r="H9242" s="33"/>
      <c r="I9242" s="171"/>
      <c r="J9242" s="33"/>
      <c r="K9242" s="33"/>
    </row>
    <row r="9243" spans="2:11" x14ac:dyDescent="0.2">
      <c r="B9243" s="33"/>
      <c r="C9243" s="171"/>
      <c r="D9243" s="33"/>
      <c r="E9243" s="33"/>
      <c r="F9243" s="33"/>
      <c r="G9243" s="33"/>
      <c r="H9243" s="33"/>
      <c r="I9243" s="171"/>
      <c r="J9243" s="33"/>
      <c r="K9243" s="33"/>
    </row>
    <row r="9244" spans="2:11" x14ac:dyDescent="0.2">
      <c r="B9244" s="33"/>
      <c r="C9244" s="171"/>
      <c r="D9244" s="33"/>
      <c r="E9244" s="33"/>
      <c r="F9244" s="33"/>
      <c r="G9244" s="33"/>
      <c r="H9244" s="33"/>
      <c r="I9244" s="171"/>
      <c r="J9244" s="33"/>
      <c r="K9244" s="33"/>
    </row>
    <row r="9245" spans="2:11" x14ac:dyDescent="0.2">
      <c r="B9245" s="33"/>
      <c r="C9245" s="171"/>
      <c r="D9245" s="33"/>
      <c r="E9245" s="33"/>
      <c r="F9245" s="33"/>
      <c r="G9245" s="33"/>
      <c r="H9245" s="33"/>
      <c r="I9245" s="171"/>
      <c r="J9245" s="33"/>
      <c r="K9245" s="33"/>
    </row>
    <row r="9246" spans="2:11" x14ac:dyDescent="0.2">
      <c r="B9246" s="33"/>
      <c r="C9246" s="171"/>
      <c r="D9246" s="33"/>
      <c r="E9246" s="33"/>
      <c r="F9246" s="33"/>
      <c r="G9246" s="33"/>
      <c r="H9246" s="33"/>
      <c r="I9246" s="171"/>
      <c r="J9246" s="33"/>
      <c r="K9246" s="33"/>
    </row>
    <row r="9247" spans="2:11" x14ac:dyDescent="0.2">
      <c r="B9247" s="33"/>
      <c r="C9247" s="171"/>
      <c r="D9247" s="33"/>
      <c r="E9247" s="33"/>
      <c r="F9247" s="33"/>
      <c r="G9247" s="33"/>
      <c r="H9247" s="33"/>
      <c r="I9247" s="171"/>
      <c r="J9247" s="33"/>
      <c r="K9247" s="33"/>
    </row>
    <row r="9248" spans="2:11" x14ac:dyDescent="0.2">
      <c r="B9248" s="33"/>
      <c r="C9248" s="171"/>
      <c r="D9248" s="33"/>
      <c r="E9248" s="33"/>
      <c r="F9248" s="33"/>
      <c r="G9248" s="33"/>
      <c r="H9248" s="33"/>
      <c r="I9248" s="171"/>
      <c r="J9248" s="33"/>
      <c r="K9248" s="33"/>
    </row>
    <row r="9249" spans="2:11" x14ac:dyDescent="0.2">
      <c r="B9249" s="33"/>
      <c r="C9249" s="171"/>
      <c r="D9249" s="33"/>
      <c r="E9249" s="33"/>
      <c r="F9249" s="33"/>
      <c r="G9249" s="33"/>
      <c r="H9249" s="33"/>
      <c r="I9249" s="171"/>
      <c r="J9249" s="33"/>
      <c r="K9249" s="33"/>
    </row>
    <row r="9250" spans="2:11" x14ac:dyDescent="0.2">
      <c r="B9250" s="33"/>
      <c r="C9250" s="171"/>
      <c r="D9250" s="33"/>
      <c r="E9250" s="33"/>
      <c r="F9250" s="33"/>
      <c r="G9250" s="33"/>
      <c r="H9250" s="33"/>
      <c r="I9250" s="171"/>
      <c r="J9250" s="33"/>
      <c r="K9250" s="33"/>
    </row>
    <row r="9251" spans="2:11" x14ac:dyDescent="0.2">
      <c r="B9251" s="33"/>
      <c r="C9251" s="171"/>
      <c r="D9251" s="33"/>
      <c r="E9251" s="33"/>
      <c r="F9251" s="33"/>
      <c r="G9251" s="33"/>
      <c r="H9251" s="33"/>
      <c r="I9251" s="171"/>
      <c r="J9251" s="33"/>
      <c r="K9251" s="33"/>
    </row>
    <row r="9252" spans="2:11" x14ac:dyDescent="0.2">
      <c r="B9252" s="33"/>
      <c r="C9252" s="171"/>
      <c r="D9252" s="33"/>
      <c r="E9252" s="33"/>
      <c r="F9252" s="33"/>
      <c r="G9252" s="33"/>
      <c r="H9252" s="33"/>
      <c r="I9252" s="171"/>
      <c r="J9252" s="33"/>
      <c r="K9252" s="33"/>
    </row>
    <row r="9253" spans="2:11" x14ac:dyDescent="0.2">
      <c r="B9253" s="33"/>
      <c r="C9253" s="171"/>
      <c r="D9253" s="33"/>
      <c r="E9253" s="33"/>
      <c r="F9253" s="33"/>
      <c r="G9253" s="33"/>
      <c r="H9253" s="33"/>
      <c r="I9253" s="171"/>
      <c r="J9253" s="33"/>
      <c r="K9253" s="33"/>
    </row>
    <row r="9254" spans="2:11" x14ac:dyDescent="0.2">
      <c r="B9254" s="33"/>
      <c r="C9254" s="171"/>
      <c r="D9254" s="33"/>
      <c r="E9254" s="33"/>
      <c r="F9254" s="33"/>
      <c r="G9254" s="33"/>
      <c r="H9254" s="33"/>
      <c r="I9254" s="171"/>
      <c r="J9254" s="33"/>
      <c r="K9254" s="33"/>
    </row>
    <row r="9255" spans="2:11" x14ac:dyDescent="0.2">
      <c r="B9255" s="33"/>
      <c r="C9255" s="171"/>
      <c r="D9255" s="33"/>
      <c r="E9255" s="33"/>
      <c r="F9255" s="33"/>
      <c r="G9255" s="33"/>
      <c r="H9255" s="33"/>
      <c r="I9255" s="171"/>
      <c r="J9255" s="33"/>
      <c r="K9255" s="33"/>
    </row>
    <row r="9256" spans="2:11" x14ac:dyDescent="0.2">
      <c r="B9256" s="33"/>
      <c r="C9256" s="171"/>
      <c r="D9256" s="33"/>
      <c r="E9256" s="33"/>
      <c r="F9256" s="33"/>
      <c r="G9256" s="33"/>
      <c r="H9256" s="33"/>
      <c r="I9256" s="171"/>
      <c r="J9256" s="33"/>
      <c r="K9256" s="33"/>
    </row>
    <row r="9257" spans="2:11" x14ac:dyDescent="0.2">
      <c r="B9257" s="33"/>
      <c r="C9257" s="171"/>
      <c r="D9257" s="33"/>
      <c r="E9257" s="33"/>
      <c r="F9257" s="33"/>
      <c r="G9257" s="33"/>
      <c r="H9257" s="33"/>
      <c r="I9257" s="171"/>
      <c r="J9257" s="33"/>
      <c r="K9257" s="33"/>
    </row>
    <row r="9258" spans="2:11" x14ac:dyDescent="0.2">
      <c r="B9258" s="33"/>
      <c r="C9258" s="171"/>
      <c r="D9258" s="33"/>
      <c r="E9258" s="33"/>
      <c r="F9258" s="33"/>
      <c r="G9258" s="33"/>
      <c r="H9258" s="33"/>
      <c r="I9258" s="171"/>
      <c r="J9258" s="33"/>
      <c r="K9258" s="33"/>
    </row>
    <row r="9259" spans="2:11" x14ac:dyDescent="0.2">
      <c r="B9259" s="33"/>
      <c r="C9259" s="171"/>
      <c r="D9259" s="33"/>
      <c r="E9259" s="33"/>
      <c r="F9259" s="33"/>
      <c r="G9259" s="33"/>
      <c r="H9259" s="33"/>
      <c r="I9259" s="171"/>
      <c r="J9259" s="33"/>
      <c r="K9259" s="33"/>
    </row>
    <row r="9260" spans="2:11" x14ac:dyDescent="0.2">
      <c r="B9260" s="33"/>
      <c r="C9260" s="171"/>
      <c r="D9260" s="33"/>
      <c r="E9260" s="33"/>
      <c r="F9260" s="33"/>
      <c r="G9260" s="33"/>
      <c r="H9260" s="33"/>
      <c r="I9260" s="171"/>
      <c r="J9260" s="33"/>
      <c r="K9260" s="33"/>
    </row>
    <row r="9261" spans="2:11" x14ac:dyDescent="0.2">
      <c r="B9261" s="33"/>
      <c r="C9261" s="171"/>
      <c r="D9261" s="33"/>
      <c r="E9261" s="33"/>
      <c r="F9261" s="33"/>
      <c r="G9261" s="33"/>
      <c r="H9261" s="33"/>
      <c r="I9261" s="171"/>
      <c r="J9261" s="33"/>
      <c r="K9261" s="33"/>
    </row>
    <row r="9262" spans="2:11" x14ac:dyDescent="0.2">
      <c r="B9262" s="33"/>
      <c r="C9262" s="171"/>
      <c r="D9262" s="33"/>
      <c r="E9262" s="33"/>
      <c r="F9262" s="33"/>
      <c r="G9262" s="33"/>
      <c r="H9262" s="33"/>
      <c r="I9262" s="171"/>
      <c r="J9262" s="33"/>
      <c r="K9262" s="33"/>
    </row>
    <row r="9263" spans="2:11" x14ac:dyDescent="0.2">
      <c r="B9263" s="33"/>
      <c r="C9263" s="171"/>
      <c r="D9263" s="33"/>
      <c r="E9263" s="33"/>
      <c r="F9263" s="33"/>
      <c r="G9263" s="33"/>
      <c r="H9263" s="33"/>
      <c r="I9263" s="171"/>
      <c r="J9263" s="33"/>
      <c r="K9263" s="33"/>
    </row>
    <row r="9264" spans="2:11" x14ac:dyDescent="0.2">
      <c r="B9264" s="33"/>
      <c r="C9264" s="171"/>
      <c r="D9264" s="33"/>
      <c r="E9264" s="33"/>
      <c r="F9264" s="33"/>
      <c r="G9264" s="33"/>
      <c r="H9264" s="33"/>
      <c r="I9264" s="171"/>
      <c r="J9264" s="33"/>
      <c r="K9264" s="33"/>
    </row>
    <row r="9265" spans="2:11" x14ac:dyDescent="0.2">
      <c r="B9265" s="33"/>
      <c r="C9265" s="171"/>
      <c r="D9265" s="33"/>
      <c r="E9265" s="33"/>
      <c r="F9265" s="33"/>
      <c r="G9265" s="33"/>
      <c r="H9265" s="33"/>
      <c r="I9265" s="171"/>
      <c r="J9265" s="33"/>
      <c r="K9265" s="33"/>
    </row>
    <row r="9266" spans="2:11" x14ac:dyDescent="0.2">
      <c r="B9266" s="33"/>
      <c r="C9266" s="171"/>
      <c r="D9266" s="33"/>
      <c r="E9266" s="33"/>
      <c r="F9266" s="33"/>
      <c r="G9266" s="33"/>
      <c r="H9266" s="33"/>
      <c r="I9266" s="171"/>
      <c r="J9266" s="33"/>
      <c r="K9266" s="33"/>
    </row>
    <row r="9267" spans="2:11" x14ac:dyDescent="0.2">
      <c r="B9267" s="33"/>
      <c r="C9267" s="171"/>
      <c r="D9267" s="33"/>
      <c r="E9267" s="33"/>
      <c r="F9267" s="33"/>
      <c r="G9267" s="33"/>
      <c r="H9267" s="33"/>
      <c r="I9267" s="171"/>
      <c r="J9267" s="33"/>
      <c r="K9267" s="33"/>
    </row>
    <row r="9268" spans="2:11" x14ac:dyDescent="0.2">
      <c r="B9268" s="33"/>
      <c r="C9268" s="171"/>
      <c r="D9268" s="33"/>
      <c r="E9268" s="33"/>
      <c r="F9268" s="33"/>
      <c r="G9268" s="33"/>
      <c r="H9268" s="33"/>
      <c r="I9268" s="171"/>
      <c r="J9268" s="33"/>
      <c r="K9268" s="33"/>
    </row>
    <row r="9269" spans="2:11" x14ac:dyDescent="0.2">
      <c r="B9269" s="33"/>
      <c r="C9269" s="171"/>
      <c r="D9269" s="33"/>
      <c r="E9269" s="33"/>
      <c r="F9269" s="33"/>
      <c r="G9269" s="33"/>
      <c r="H9269" s="33"/>
      <c r="I9269" s="171"/>
      <c r="J9269" s="33"/>
      <c r="K9269" s="33"/>
    </row>
    <row r="9270" spans="2:11" x14ac:dyDescent="0.2">
      <c r="B9270" s="33"/>
      <c r="C9270" s="171"/>
      <c r="D9270" s="33"/>
      <c r="E9270" s="33"/>
      <c r="F9270" s="33"/>
      <c r="G9270" s="33"/>
      <c r="H9270" s="33"/>
      <c r="I9270" s="171"/>
      <c r="J9270" s="33"/>
      <c r="K9270" s="33"/>
    </row>
    <row r="9271" spans="2:11" x14ac:dyDescent="0.2">
      <c r="B9271" s="33"/>
      <c r="C9271" s="171"/>
      <c r="D9271" s="33"/>
      <c r="E9271" s="33"/>
      <c r="F9271" s="33"/>
      <c r="G9271" s="33"/>
      <c r="H9271" s="33"/>
      <c r="I9271" s="171"/>
      <c r="J9271" s="33"/>
      <c r="K9271" s="33"/>
    </row>
    <row r="9272" spans="2:11" x14ac:dyDescent="0.2">
      <c r="B9272" s="33"/>
      <c r="C9272" s="171"/>
      <c r="D9272" s="33"/>
      <c r="E9272" s="33"/>
      <c r="F9272" s="33"/>
      <c r="G9272" s="33"/>
      <c r="H9272" s="33"/>
      <c r="I9272" s="171"/>
      <c r="J9272" s="33"/>
      <c r="K9272" s="33"/>
    </row>
    <row r="9273" spans="2:11" x14ac:dyDescent="0.2">
      <c r="B9273" s="33"/>
      <c r="C9273" s="171"/>
      <c r="D9273" s="33"/>
      <c r="E9273" s="33"/>
      <c r="F9273" s="33"/>
      <c r="G9273" s="33"/>
      <c r="H9273" s="33"/>
      <c r="I9273" s="171"/>
      <c r="J9273" s="33"/>
      <c r="K9273" s="33"/>
    </row>
    <row r="9274" spans="2:11" x14ac:dyDescent="0.2">
      <c r="B9274" s="33"/>
      <c r="C9274" s="171"/>
      <c r="D9274" s="33"/>
      <c r="E9274" s="33"/>
      <c r="F9274" s="33"/>
      <c r="G9274" s="33"/>
      <c r="H9274" s="33"/>
      <c r="I9274" s="171"/>
      <c r="J9274" s="33"/>
      <c r="K9274" s="33"/>
    </row>
    <row r="9275" spans="2:11" x14ac:dyDescent="0.2">
      <c r="B9275" s="33"/>
      <c r="C9275" s="171"/>
      <c r="D9275" s="33"/>
      <c r="E9275" s="33"/>
      <c r="F9275" s="33"/>
      <c r="G9275" s="33"/>
      <c r="H9275" s="33"/>
      <c r="I9275" s="171"/>
      <c r="J9275" s="33"/>
      <c r="K9275" s="33"/>
    </row>
    <row r="9276" spans="2:11" x14ac:dyDescent="0.2">
      <c r="B9276" s="33"/>
      <c r="C9276" s="171"/>
      <c r="D9276" s="33"/>
      <c r="E9276" s="33"/>
      <c r="F9276" s="33"/>
      <c r="G9276" s="33"/>
      <c r="H9276" s="33"/>
      <c r="I9276" s="171"/>
      <c r="J9276" s="33"/>
      <c r="K9276" s="33"/>
    </row>
    <row r="9277" spans="2:11" x14ac:dyDescent="0.2">
      <c r="B9277" s="33"/>
      <c r="C9277" s="171"/>
      <c r="D9277" s="33"/>
      <c r="E9277" s="33"/>
      <c r="F9277" s="33"/>
      <c r="G9277" s="33"/>
      <c r="H9277" s="33"/>
      <c r="I9277" s="171"/>
      <c r="J9277" s="33"/>
      <c r="K9277" s="33"/>
    </row>
    <row r="9278" spans="2:11" x14ac:dyDescent="0.2">
      <c r="B9278" s="33"/>
      <c r="C9278" s="171"/>
      <c r="D9278" s="33"/>
      <c r="E9278" s="33"/>
      <c r="F9278" s="33"/>
      <c r="G9278" s="33"/>
      <c r="H9278" s="33"/>
      <c r="I9278" s="171"/>
      <c r="J9278" s="33"/>
      <c r="K9278" s="33"/>
    </row>
    <row r="9279" spans="2:11" x14ac:dyDescent="0.2">
      <c r="B9279" s="33"/>
      <c r="C9279" s="171"/>
      <c r="D9279" s="33"/>
      <c r="E9279" s="33"/>
      <c r="F9279" s="33"/>
      <c r="G9279" s="33"/>
      <c r="H9279" s="33"/>
      <c r="I9279" s="171"/>
      <c r="J9279" s="33"/>
      <c r="K9279" s="33"/>
    </row>
    <row r="9280" spans="2:11" x14ac:dyDescent="0.2">
      <c r="B9280" s="33"/>
      <c r="C9280" s="171"/>
      <c r="D9280" s="33"/>
      <c r="E9280" s="33"/>
      <c r="F9280" s="33"/>
      <c r="G9280" s="33"/>
      <c r="H9280" s="33"/>
      <c r="I9280" s="171"/>
      <c r="J9280" s="33"/>
      <c r="K9280" s="33"/>
    </row>
    <row r="9281" spans="2:11" x14ac:dyDescent="0.2">
      <c r="B9281" s="33"/>
      <c r="C9281" s="171"/>
      <c r="D9281" s="33"/>
      <c r="E9281" s="33"/>
      <c r="F9281" s="33"/>
      <c r="G9281" s="33"/>
      <c r="H9281" s="33"/>
      <c r="I9281" s="171"/>
      <c r="J9281" s="33"/>
      <c r="K9281" s="33"/>
    </row>
    <row r="9282" spans="2:11" x14ac:dyDescent="0.2">
      <c r="B9282" s="33"/>
      <c r="C9282" s="171"/>
      <c r="D9282" s="33"/>
      <c r="E9282" s="33"/>
      <c r="F9282" s="33"/>
      <c r="G9282" s="33"/>
      <c r="H9282" s="33"/>
      <c r="I9282" s="171"/>
      <c r="J9282" s="33"/>
      <c r="K9282" s="33"/>
    </row>
    <row r="9283" spans="2:11" x14ac:dyDescent="0.2">
      <c r="B9283" s="33"/>
      <c r="C9283" s="171"/>
      <c r="D9283" s="33"/>
      <c r="E9283" s="33"/>
      <c r="F9283" s="33"/>
      <c r="G9283" s="33"/>
      <c r="H9283" s="33"/>
      <c r="I9283" s="171"/>
      <c r="J9283" s="33"/>
      <c r="K9283" s="33"/>
    </row>
    <row r="9284" spans="2:11" x14ac:dyDescent="0.2">
      <c r="B9284" s="33"/>
      <c r="C9284" s="171"/>
      <c r="D9284" s="33"/>
      <c r="E9284" s="33"/>
      <c r="F9284" s="33"/>
      <c r="G9284" s="33"/>
      <c r="H9284" s="33"/>
      <c r="I9284" s="171"/>
      <c r="J9284" s="33"/>
      <c r="K9284" s="33"/>
    </row>
    <row r="9285" spans="2:11" x14ac:dyDescent="0.2">
      <c r="B9285" s="33"/>
      <c r="C9285" s="171"/>
      <c r="D9285" s="33"/>
      <c r="E9285" s="33"/>
      <c r="F9285" s="33"/>
      <c r="G9285" s="33"/>
      <c r="H9285" s="33"/>
      <c r="I9285" s="171"/>
      <c r="J9285" s="33"/>
      <c r="K9285" s="33"/>
    </row>
    <row r="9286" spans="2:11" x14ac:dyDescent="0.2">
      <c r="B9286" s="33"/>
      <c r="C9286" s="171"/>
      <c r="D9286" s="33"/>
      <c r="E9286" s="33"/>
      <c r="F9286" s="33"/>
      <c r="G9286" s="33"/>
      <c r="H9286" s="33"/>
      <c r="I9286" s="171"/>
      <c r="J9286" s="33"/>
      <c r="K9286" s="33"/>
    </row>
    <row r="9287" spans="2:11" x14ac:dyDescent="0.2">
      <c r="B9287" s="33"/>
      <c r="C9287" s="171"/>
      <c r="D9287" s="33"/>
      <c r="E9287" s="33"/>
      <c r="F9287" s="33"/>
      <c r="G9287" s="33"/>
      <c r="H9287" s="33"/>
      <c r="I9287" s="171"/>
      <c r="J9287" s="33"/>
      <c r="K9287" s="33"/>
    </row>
    <row r="9288" spans="2:11" x14ac:dyDescent="0.2">
      <c r="B9288" s="33"/>
      <c r="C9288" s="171"/>
      <c r="D9288" s="33"/>
      <c r="E9288" s="33"/>
      <c r="F9288" s="33"/>
      <c r="G9288" s="33"/>
      <c r="H9288" s="33"/>
      <c r="I9288" s="171"/>
      <c r="J9288" s="33"/>
      <c r="K9288" s="33"/>
    </row>
    <row r="9289" spans="2:11" x14ac:dyDescent="0.2">
      <c r="B9289" s="33"/>
      <c r="C9289" s="171"/>
      <c r="D9289" s="33"/>
      <c r="E9289" s="33"/>
      <c r="F9289" s="33"/>
      <c r="G9289" s="33"/>
      <c r="H9289" s="33"/>
      <c r="I9289" s="171"/>
      <c r="J9289" s="33"/>
      <c r="K9289" s="33"/>
    </row>
    <row r="9290" spans="2:11" x14ac:dyDescent="0.2">
      <c r="B9290" s="33"/>
      <c r="C9290" s="171"/>
      <c r="D9290" s="33"/>
      <c r="E9290" s="33"/>
      <c r="F9290" s="33"/>
      <c r="G9290" s="33"/>
      <c r="H9290" s="33"/>
      <c r="I9290" s="171"/>
      <c r="J9290" s="33"/>
      <c r="K9290" s="33"/>
    </row>
    <row r="9291" spans="2:11" x14ac:dyDescent="0.2">
      <c r="B9291" s="33"/>
      <c r="C9291" s="171"/>
      <c r="D9291" s="33"/>
      <c r="E9291" s="33"/>
      <c r="F9291" s="33"/>
      <c r="G9291" s="33"/>
      <c r="H9291" s="33"/>
      <c r="I9291" s="171"/>
      <c r="J9291" s="33"/>
      <c r="K9291" s="33"/>
    </row>
    <row r="9292" spans="2:11" x14ac:dyDescent="0.2">
      <c r="B9292" s="33"/>
      <c r="C9292" s="171"/>
      <c r="D9292" s="33"/>
      <c r="E9292" s="33"/>
      <c r="F9292" s="33"/>
      <c r="G9292" s="33"/>
      <c r="H9292" s="33"/>
      <c r="I9292" s="171"/>
      <c r="J9292" s="33"/>
      <c r="K9292" s="33"/>
    </row>
    <row r="9293" spans="2:11" x14ac:dyDescent="0.2">
      <c r="B9293" s="33"/>
      <c r="C9293" s="171"/>
      <c r="D9293" s="33"/>
      <c r="E9293" s="33"/>
      <c r="F9293" s="33"/>
      <c r="G9293" s="33"/>
      <c r="H9293" s="33"/>
      <c r="I9293" s="171"/>
      <c r="J9293" s="33"/>
      <c r="K9293" s="33"/>
    </row>
    <row r="9294" spans="2:11" x14ac:dyDescent="0.2">
      <c r="B9294" s="33"/>
      <c r="C9294" s="171"/>
      <c r="D9294" s="33"/>
      <c r="E9294" s="33"/>
      <c r="F9294" s="33"/>
      <c r="G9294" s="33"/>
      <c r="H9294" s="33"/>
      <c r="I9294" s="171"/>
      <c r="J9294" s="33"/>
      <c r="K9294" s="33"/>
    </row>
    <row r="9295" spans="2:11" x14ac:dyDescent="0.2">
      <c r="B9295" s="33"/>
      <c r="C9295" s="171"/>
      <c r="D9295" s="33"/>
      <c r="E9295" s="33"/>
      <c r="F9295" s="33"/>
      <c r="G9295" s="33"/>
      <c r="H9295" s="33"/>
      <c r="I9295" s="171"/>
      <c r="J9295" s="33"/>
      <c r="K9295" s="33"/>
    </row>
    <row r="9296" spans="2:11" x14ac:dyDescent="0.2">
      <c r="B9296" s="33"/>
      <c r="C9296" s="171"/>
      <c r="D9296" s="33"/>
      <c r="E9296" s="33"/>
      <c r="F9296" s="33"/>
      <c r="G9296" s="33"/>
      <c r="H9296" s="33"/>
      <c r="I9296" s="171"/>
      <c r="J9296" s="33"/>
      <c r="K9296" s="33"/>
    </row>
    <row r="9297" spans="2:11" x14ac:dyDescent="0.2">
      <c r="B9297" s="33"/>
      <c r="C9297" s="171"/>
      <c r="D9297" s="33"/>
      <c r="E9297" s="33"/>
      <c r="F9297" s="33"/>
      <c r="G9297" s="33"/>
      <c r="H9297" s="33"/>
      <c r="I9297" s="171"/>
      <c r="J9297" s="33"/>
      <c r="K9297" s="33"/>
    </row>
    <row r="9298" spans="2:11" x14ac:dyDescent="0.2">
      <c r="B9298" s="33"/>
      <c r="C9298" s="171"/>
      <c r="D9298" s="33"/>
      <c r="E9298" s="33"/>
      <c r="F9298" s="33"/>
      <c r="G9298" s="33"/>
      <c r="H9298" s="33"/>
      <c r="I9298" s="171"/>
      <c r="J9298" s="33"/>
      <c r="K9298" s="33"/>
    </row>
    <row r="9299" spans="2:11" x14ac:dyDescent="0.2">
      <c r="B9299" s="33"/>
      <c r="C9299" s="171"/>
      <c r="D9299" s="33"/>
      <c r="E9299" s="33"/>
      <c r="F9299" s="33"/>
      <c r="G9299" s="33"/>
      <c r="H9299" s="33"/>
      <c r="I9299" s="171"/>
      <c r="J9299" s="33"/>
      <c r="K9299" s="33"/>
    </row>
    <row r="9300" spans="2:11" x14ac:dyDescent="0.2">
      <c r="B9300" s="33"/>
      <c r="C9300" s="171"/>
      <c r="D9300" s="33"/>
      <c r="E9300" s="33"/>
      <c r="F9300" s="33"/>
      <c r="G9300" s="33"/>
      <c r="H9300" s="33"/>
      <c r="I9300" s="171"/>
      <c r="J9300" s="33"/>
      <c r="K9300" s="33"/>
    </row>
    <row r="9301" spans="2:11" x14ac:dyDescent="0.2">
      <c r="B9301" s="33"/>
      <c r="C9301" s="171"/>
      <c r="D9301" s="33"/>
      <c r="E9301" s="33"/>
      <c r="F9301" s="33"/>
      <c r="G9301" s="33"/>
      <c r="H9301" s="33"/>
      <c r="I9301" s="171"/>
      <c r="J9301" s="33"/>
      <c r="K9301" s="33"/>
    </row>
    <row r="9302" spans="2:11" x14ac:dyDescent="0.2">
      <c r="B9302" s="33"/>
      <c r="C9302" s="171"/>
      <c r="D9302" s="33"/>
      <c r="E9302" s="33"/>
      <c r="F9302" s="33"/>
      <c r="G9302" s="33"/>
      <c r="H9302" s="33"/>
      <c r="I9302" s="171"/>
      <c r="J9302" s="33"/>
      <c r="K9302" s="33"/>
    </row>
    <row r="9303" spans="2:11" x14ac:dyDescent="0.2">
      <c r="B9303" s="33"/>
      <c r="C9303" s="171"/>
      <c r="D9303" s="33"/>
      <c r="E9303" s="33"/>
      <c r="F9303" s="33"/>
      <c r="G9303" s="33"/>
      <c r="H9303" s="33"/>
      <c r="I9303" s="171"/>
      <c r="J9303" s="33"/>
      <c r="K9303" s="33"/>
    </row>
    <row r="9304" spans="2:11" x14ac:dyDescent="0.2">
      <c r="B9304" s="33"/>
      <c r="C9304" s="171"/>
      <c r="D9304" s="33"/>
      <c r="E9304" s="33"/>
      <c r="F9304" s="33"/>
      <c r="G9304" s="33"/>
      <c r="H9304" s="33"/>
      <c r="I9304" s="171"/>
      <c r="J9304" s="33"/>
      <c r="K9304" s="33"/>
    </row>
    <row r="9305" spans="2:11" x14ac:dyDescent="0.2">
      <c r="B9305" s="33"/>
      <c r="C9305" s="171"/>
      <c r="D9305" s="33"/>
      <c r="E9305" s="33"/>
      <c r="F9305" s="33"/>
      <c r="G9305" s="33"/>
      <c r="H9305" s="33"/>
      <c r="I9305" s="171"/>
      <c r="J9305" s="33"/>
      <c r="K9305" s="33"/>
    </row>
    <row r="9306" spans="2:11" x14ac:dyDescent="0.2">
      <c r="B9306" s="33"/>
      <c r="C9306" s="171"/>
      <c r="D9306" s="33"/>
      <c r="E9306" s="33"/>
      <c r="F9306" s="33"/>
      <c r="G9306" s="33"/>
      <c r="H9306" s="33"/>
      <c r="I9306" s="171"/>
      <c r="J9306" s="33"/>
      <c r="K9306" s="33"/>
    </row>
    <row r="9307" spans="2:11" x14ac:dyDescent="0.2">
      <c r="B9307" s="33"/>
      <c r="C9307" s="171"/>
      <c r="D9307" s="33"/>
      <c r="E9307" s="33"/>
      <c r="F9307" s="33"/>
      <c r="G9307" s="33"/>
      <c r="H9307" s="33"/>
      <c r="I9307" s="171"/>
      <c r="J9307" s="33"/>
      <c r="K9307" s="33"/>
    </row>
    <row r="9308" spans="2:11" x14ac:dyDescent="0.2">
      <c r="B9308" s="33"/>
      <c r="C9308" s="171"/>
      <c r="D9308" s="33"/>
      <c r="E9308" s="33"/>
      <c r="F9308" s="33"/>
      <c r="G9308" s="33"/>
      <c r="H9308" s="33"/>
      <c r="I9308" s="171"/>
      <c r="J9308" s="33"/>
      <c r="K9308" s="33"/>
    </row>
    <row r="9309" spans="2:11" x14ac:dyDescent="0.2">
      <c r="B9309" s="33"/>
      <c r="C9309" s="171"/>
      <c r="D9309" s="33"/>
      <c r="E9309" s="33"/>
      <c r="F9309" s="33"/>
      <c r="G9309" s="33"/>
      <c r="H9309" s="33"/>
      <c r="I9309" s="171"/>
      <c r="J9309" s="33"/>
      <c r="K9309" s="33"/>
    </row>
    <row r="9310" spans="2:11" x14ac:dyDescent="0.2">
      <c r="B9310" s="33"/>
      <c r="C9310" s="171"/>
      <c r="D9310" s="33"/>
      <c r="E9310" s="33"/>
      <c r="F9310" s="33"/>
      <c r="G9310" s="33"/>
      <c r="H9310" s="33"/>
      <c r="I9310" s="171"/>
      <c r="J9310" s="33"/>
      <c r="K9310" s="33"/>
    </row>
    <row r="9311" spans="2:11" x14ac:dyDescent="0.2">
      <c r="B9311" s="33"/>
      <c r="C9311" s="171"/>
      <c r="D9311" s="33"/>
      <c r="E9311" s="33"/>
      <c r="F9311" s="33"/>
      <c r="G9311" s="33"/>
      <c r="H9311" s="33"/>
      <c r="I9311" s="171"/>
      <c r="J9311" s="33"/>
      <c r="K9311" s="33"/>
    </row>
    <row r="9312" spans="2:11" x14ac:dyDescent="0.2">
      <c r="B9312" s="33"/>
      <c r="C9312" s="171"/>
      <c r="D9312" s="33"/>
      <c r="E9312" s="33"/>
      <c r="F9312" s="33"/>
      <c r="G9312" s="33"/>
      <c r="H9312" s="33"/>
      <c r="I9312" s="171"/>
      <c r="J9312" s="33"/>
      <c r="K9312" s="33"/>
    </row>
    <row r="9313" spans="2:11" x14ac:dyDescent="0.2">
      <c r="B9313" s="33"/>
      <c r="C9313" s="171"/>
      <c r="D9313" s="33"/>
      <c r="E9313" s="33"/>
      <c r="F9313" s="33"/>
      <c r="G9313" s="33"/>
      <c r="H9313" s="33"/>
      <c r="I9313" s="171"/>
      <c r="J9313" s="33"/>
      <c r="K9313" s="33"/>
    </row>
    <row r="9314" spans="2:11" x14ac:dyDescent="0.2">
      <c r="B9314" s="33"/>
      <c r="C9314" s="171"/>
      <c r="D9314" s="33"/>
      <c r="E9314" s="33"/>
      <c r="F9314" s="33"/>
      <c r="G9314" s="33"/>
      <c r="H9314" s="33"/>
      <c r="I9314" s="171"/>
      <c r="J9314" s="33"/>
      <c r="K9314" s="33"/>
    </row>
    <row r="9315" spans="2:11" x14ac:dyDescent="0.2">
      <c r="B9315" s="33"/>
      <c r="C9315" s="171"/>
      <c r="D9315" s="33"/>
      <c r="E9315" s="33"/>
      <c r="F9315" s="33"/>
      <c r="G9315" s="33"/>
      <c r="H9315" s="33"/>
      <c r="I9315" s="171"/>
      <c r="J9315" s="33"/>
      <c r="K9315" s="33"/>
    </row>
    <row r="9316" spans="2:11" x14ac:dyDescent="0.2">
      <c r="B9316" s="33"/>
      <c r="C9316" s="171"/>
      <c r="D9316" s="33"/>
      <c r="E9316" s="33"/>
      <c r="F9316" s="33"/>
      <c r="G9316" s="33"/>
      <c r="H9316" s="33"/>
      <c r="I9316" s="171"/>
      <c r="J9316" s="33"/>
      <c r="K9316" s="33"/>
    </row>
    <row r="9317" spans="2:11" x14ac:dyDescent="0.2">
      <c r="B9317" s="33"/>
      <c r="C9317" s="171"/>
      <c r="D9317" s="33"/>
      <c r="E9317" s="33"/>
      <c r="F9317" s="33"/>
      <c r="G9317" s="33"/>
      <c r="H9317" s="33"/>
      <c r="I9317" s="171"/>
      <c r="J9317" s="33"/>
      <c r="K9317" s="33"/>
    </row>
    <row r="9318" spans="2:11" x14ac:dyDescent="0.2">
      <c r="B9318" s="33"/>
      <c r="C9318" s="171"/>
      <c r="D9318" s="33"/>
      <c r="E9318" s="33"/>
      <c r="F9318" s="33"/>
      <c r="G9318" s="33"/>
      <c r="H9318" s="33"/>
      <c r="I9318" s="171"/>
      <c r="J9318" s="33"/>
      <c r="K9318" s="33"/>
    </row>
    <row r="9319" spans="2:11" x14ac:dyDescent="0.2">
      <c r="B9319" s="33"/>
      <c r="C9319" s="171"/>
      <c r="D9319" s="33"/>
      <c r="E9319" s="33"/>
      <c r="F9319" s="33"/>
      <c r="G9319" s="33"/>
      <c r="H9319" s="33"/>
      <c r="I9319" s="171"/>
      <c r="J9319" s="33"/>
      <c r="K9319" s="33"/>
    </row>
    <row r="9320" spans="2:11" x14ac:dyDescent="0.2">
      <c r="B9320" s="33"/>
      <c r="C9320" s="171"/>
      <c r="D9320" s="33"/>
      <c r="E9320" s="33"/>
      <c r="F9320" s="33"/>
      <c r="G9320" s="33"/>
      <c r="H9320" s="33"/>
      <c r="I9320" s="171"/>
      <c r="J9320" s="33"/>
      <c r="K9320" s="33"/>
    </row>
    <row r="9321" spans="2:11" x14ac:dyDescent="0.2">
      <c r="B9321" s="33"/>
      <c r="C9321" s="171"/>
      <c r="D9321" s="33"/>
      <c r="E9321" s="33"/>
      <c r="F9321" s="33"/>
      <c r="G9321" s="33"/>
      <c r="H9321" s="33"/>
      <c r="I9321" s="171"/>
      <c r="J9321" s="33"/>
      <c r="K9321" s="33"/>
    </row>
    <row r="9322" spans="2:11" x14ac:dyDescent="0.2">
      <c r="B9322" s="33"/>
      <c r="C9322" s="171"/>
      <c r="D9322" s="33"/>
      <c r="E9322" s="33"/>
      <c r="F9322" s="33"/>
      <c r="G9322" s="33"/>
      <c r="H9322" s="33"/>
      <c r="I9322" s="171"/>
      <c r="J9322" s="33"/>
      <c r="K9322" s="33"/>
    </row>
    <row r="9323" spans="2:11" x14ac:dyDescent="0.2">
      <c r="B9323" s="33"/>
      <c r="C9323" s="171"/>
      <c r="D9323" s="33"/>
      <c r="E9323" s="33"/>
      <c r="F9323" s="33"/>
      <c r="G9323" s="33"/>
      <c r="H9323" s="33"/>
      <c r="I9323" s="171"/>
      <c r="J9323" s="33"/>
      <c r="K9323" s="33"/>
    </row>
    <row r="9324" spans="2:11" x14ac:dyDescent="0.2">
      <c r="B9324" s="33"/>
      <c r="C9324" s="171"/>
      <c r="D9324" s="33"/>
      <c r="E9324" s="33"/>
      <c r="F9324" s="33"/>
      <c r="G9324" s="33"/>
      <c r="H9324" s="33"/>
      <c r="I9324" s="171"/>
      <c r="J9324" s="33"/>
      <c r="K9324" s="33"/>
    </row>
    <row r="9325" spans="2:11" x14ac:dyDescent="0.2">
      <c r="B9325" s="33"/>
      <c r="C9325" s="171"/>
      <c r="D9325" s="33"/>
      <c r="E9325" s="33"/>
      <c r="F9325" s="33"/>
      <c r="G9325" s="33"/>
      <c r="H9325" s="33"/>
      <c r="I9325" s="171"/>
      <c r="J9325" s="33"/>
      <c r="K9325" s="33"/>
    </row>
    <row r="9326" spans="2:11" x14ac:dyDescent="0.2">
      <c r="B9326" s="33"/>
      <c r="C9326" s="171"/>
      <c r="D9326" s="33"/>
      <c r="E9326" s="33"/>
      <c r="F9326" s="33"/>
      <c r="G9326" s="33"/>
      <c r="H9326" s="33"/>
      <c r="I9326" s="171"/>
      <c r="J9326" s="33"/>
      <c r="K9326" s="33"/>
    </row>
    <row r="9327" spans="2:11" x14ac:dyDescent="0.2">
      <c r="B9327" s="33"/>
      <c r="C9327" s="171"/>
      <c r="D9327" s="33"/>
      <c r="E9327" s="33"/>
      <c r="F9327" s="33"/>
      <c r="G9327" s="33"/>
      <c r="H9327" s="33"/>
      <c r="I9327" s="171"/>
      <c r="J9327" s="33"/>
      <c r="K9327" s="33"/>
    </row>
    <row r="9328" spans="2:11" x14ac:dyDescent="0.2">
      <c r="B9328" s="33"/>
      <c r="C9328" s="171"/>
      <c r="D9328" s="33"/>
      <c r="E9328" s="33"/>
      <c r="F9328" s="33"/>
      <c r="G9328" s="33"/>
      <c r="H9328" s="33"/>
      <c r="I9328" s="171"/>
      <c r="J9328" s="33"/>
      <c r="K9328" s="33"/>
    </row>
    <row r="9329" spans="2:11" x14ac:dyDescent="0.2">
      <c r="B9329" s="33"/>
      <c r="C9329" s="171"/>
      <c r="D9329" s="33"/>
      <c r="E9329" s="33"/>
      <c r="F9329" s="33"/>
      <c r="G9329" s="33"/>
      <c r="H9329" s="33"/>
      <c r="I9329" s="171"/>
      <c r="J9329" s="33"/>
      <c r="K9329" s="33"/>
    </row>
    <row r="9330" spans="2:11" x14ac:dyDescent="0.2">
      <c r="B9330" s="33"/>
      <c r="C9330" s="171"/>
      <c r="D9330" s="33"/>
      <c r="E9330" s="33"/>
      <c r="F9330" s="33"/>
      <c r="G9330" s="33"/>
      <c r="H9330" s="33"/>
      <c r="I9330" s="171"/>
      <c r="J9330" s="33"/>
      <c r="K9330" s="33"/>
    </row>
    <row r="9331" spans="2:11" x14ac:dyDescent="0.2">
      <c r="B9331" s="33"/>
      <c r="C9331" s="171"/>
      <c r="D9331" s="33"/>
      <c r="E9331" s="33"/>
      <c r="F9331" s="33"/>
      <c r="G9331" s="33"/>
      <c r="H9331" s="33"/>
      <c r="I9331" s="171"/>
      <c r="J9331" s="33"/>
      <c r="K9331" s="33"/>
    </row>
    <row r="9332" spans="2:11" x14ac:dyDescent="0.2">
      <c r="B9332" s="33"/>
      <c r="C9332" s="171"/>
      <c r="D9332" s="33"/>
      <c r="E9332" s="33"/>
      <c r="F9332" s="33"/>
      <c r="G9332" s="33"/>
      <c r="H9332" s="33"/>
      <c r="I9332" s="171"/>
      <c r="J9332" s="33"/>
      <c r="K9332" s="33"/>
    </row>
    <row r="9333" spans="2:11" x14ac:dyDescent="0.2">
      <c r="B9333" s="33"/>
      <c r="C9333" s="171"/>
      <c r="D9333" s="33"/>
      <c r="E9333" s="33"/>
      <c r="F9333" s="33"/>
      <c r="G9333" s="33"/>
      <c r="H9333" s="33"/>
      <c r="I9333" s="171"/>
      <c r="J9333" s="33"/>
      <c r="K9333" s="33"/>
    </row>
    <row r="9334" spans="2:11" x14ac:dyDescent="0.2">
      <c r="B9334" s="33"/>
      <c r="C9334" s="171"/>
      <c r="D9334" s="33"/>
      <c r="E9334" s="33"/>
      <c r="F9334" s="33"/>
      <c r="G9334" s="33"/>
      <c r="H9334" s="33"/>
      <c r="I9334" s="171"/>
      <c r="J9334" s="33"/>
      <c r="K9334" s="33"/>
    </row>
    <row r="9335" spans="2:11" x14ac:dyDescent="0.2">
      <c r="B9335" s="33"/>
      <c r="C9335" s="171"/>
      <c r="D9335" s="33"/>
      <c r="E9335" s="33"/>
      <c r="F9335" s="33"/>
      <c r="G9335" s="33"/>
      <c r="H9335" s="33"/>
      <c r="I9335" s="171"/>
      <c r="J9335" s="33"/>
      <c r="K9335" s="33"/>
    </row>
    <row r="9336" spans="2:11" x14ac:dyDescent="0.2">
      <c r="B9336" s="33"/>
      <c r="C9336" s="171"/>
      <c r="D9336" s="33"/>
      <c r="E9336" s="33"/>
      <c r="F9336" s="33"/>
      <c r="G9336" s="33"/>
      <c r="H9336" s="33"/>
      <c r="I9336" s="171"/>
      <c r="J9336" s="33"/>
      <c r="K9336" s="33"/>
    </row>
    <row r="9337" spans="2:11" x14ac:dyDescent="0.2">
      <c r="B9337" s="33"/>
      <c r="C9337" s="171"/>
      <c r="D9337" s="33"/>
      <c r="E9337" s="33"/>
      <c r="F9337" s="33"/>
      <c r="G9337" s="33"/>
      <c r="H9337" s="33"/>
      <c r="I9337" s="171"/>
      <c r="J9337" s="33"/>
      <c r="K9337" s="33"/>
    </row>
    <row r="9338" spans="2:11" x14ac:dyDescent="0.2">
      <c r="B9338" s="33"/>
      <c r="C9338" s="171"/>
      <c r="D9338" s="33"/>
      <c r="E9338" s="33"/>
      <c r="F9338" s="33"/>
      <c r="G9338" s="33"/>
      <c r="H9338" s="33"/>
      <c r="I9338" s="171"/>
      <c r="J9338" s="33"/>
      <c r="K9338" s="33"/>
    </row>
    <row r="9339" spans="2:11" x14ac:dyDescent="0.2">
      <c r="B9339" s="33"/>
      <c r="C9339" s="171"/>
      <c r="D9339" s="33"/>
      <c r="E9339" s="33"/>
      <c r="F9339" s="33"/>
      <c r="G9339" s="33"/>
      <c r="H9339" s="33"/>
      <c r="I9339" s="171"/>
      <c r="J9339" s="33"/>
      <c r="K9339" s="33"/>
    </row>
    <row r="9340" spans="2:11" x14ac:dyDescent="0.2">
      <c r="B9340" s="33"/>
      <c r="C9340" s="171"/>
      <c r="D9340" s="33"/>
      <c r="E9340" s="33"/>
      <c r="F9340" s="33"/>
      <c r="G9340" s="33"/>
      <c r="H9340" s="33"/>
      <c r="I9340" s="171"/>
      <c r="J9340" s="33"/>
      <c r="K9340" s="33"/>
    </row>
    <row r="9341" spans="2:11" x14ac:dyDescent="0.2">
      <c r="B9341" s="33"/>
      <c r="C9341" s="171"/>
      <c r="D9341" s="33"/>
      <c r="E9341" s="33"/>
      <c r="F9341" s="33"/>
      <c r="G9341" s="33"/>
      <c r="H9341" s="33"/>
      <c r="I9341" s="171"/>
      <c r="J9341" s="33"/>
      <c r="K9341" s="33"/>
    </row>
    <row r="9342" spans="2:11" x14ac:dyDescent="0.2">
      <c r="B9342" s="33"/>
      <c r="C9342" s="171"/>
      <c r="D9342" s="33"/>
      <c r="E9342" s="33"/>
      <c r="F9342" s="33"/>
      <c r="G9342" s="33"/>
      <c r="H9342" s="33"/>
      <c r="I9342" s="171"/>
      <c r="J9342" s="33"/>
      <c r="K9342" s="33"/>
    </row>
    <row r="9343" spans="2:11" x14ac:dyDescent="0.2">
      <c r="B9343" s="33"/>
      <c r="C9343" s="171"/>
      <c r="D9343" s="33"/>
      <c r="E9343" s="33"/>
      <c r="F9343" s="33"/>
      <c r="G9343" s="33"/>
      <c r="H9343" s="33"/>
      <c r="I9343" s="171"/>
      <c r="J9343" s="33"/>
      <c r="K9343" s="33"/>
    </row>
    <row r="9344" spans="2:11" x14ac:dyDescent="0.2">
      <c r="B9344" s="33"/>
      <c r="C9344" s="171"/>
      <c r="D9344" s="33"/>
      <c r="E9344" s="33"/>
      <c r="F9344" s="33"/>
      <c r="G9344" s="33"/>
      <c r="H9344" s="33"/>
      <c r="I9344" s="171"/>
      <c r="J9344" s="33"/>
      <c r="K9344" s="33"/>
    </row>
    <row r="9345" spans="2:11" x14ac:dyDescent="0.2">
      <c r="B9345" s="33"/>
      <c r="C9345" s="171"/>
      <c r="D9345" s="33"/>
      <c r="E9345" s="33"/>
      <c r="F9345" s="33"/>
      <c r="G9345" s="33"/>
      <c r="H9345" s="33"/>
      <c r="I9345" s="171"/>
      <c r="J9345" s="33"/>
      <c r="K9345" s="33"/>
    </row>
    <row r="9346" spans="2:11" x14ac:dyDescent="0.2">
      <c r="B9346" s="33"/>
      <c r="C9346" s="171"/>
      <c r="D9346" s="33"/>
      <c r="E9346" s="33"/>
      <c r="F9346" s="33"/>
      <c r="G9346" s="33"/>
      <c r="H9346" s="33"/>
      <c r="I9346" s="171"/>
      <c r="J9346" s="33"/>
      <c r="K9346" s="33"/>
    </row>
    <row r="9347" spans="2:11" x14ac:dyDescent="0.2">
      <c r="B9347" s="33"/>
      <c r="C9347" s="171"/>
      <c r="D9347" s="33"/>
      <c r="E9347" s="33"/>
      <c r="F9347" s="33"/>
      <c r="G9347" s="33"/>
      <c r="H9347" s="33"/>
      <c r="I9347" s="171"/>
      <c r="J9347" s="33"/>
      <c r="K9347" s="33"/>
    </row>
    <row r="9348" spans="2:11" x14ac:dyDescent="0.2">
      <c r="B9348" s="33"/>
      <c r="C9348" s="171"/>
      <c r="D9348" s="33"/>
      <c r="E9348" s="33"/>
      <c r="F9348" s="33"/>
      <c r="G9348" s="33"/>
      <c r="H9348" s="33"/>
      <c r="I9348" s="171"/>
      <c r="J9348" s="33"/>
      <c r="K9348" s="33"/>
    </row>
    <row r="9349" spans="2:11" x14ac:dyDescent="0.2">
      <c r="B9349" s="33"/>
      <c r="C9349" s="171"/>
      <c r="D9349" s="33"/>
      <c r="E9349" s="33"/>
      <c r="F9349" s="33"/>
      <c r="G9349" s="33"/>
      <c r="H9349" s="33"/>
      <c r="I9349" s="171"/>
      <c r="J9349" s="33"/>
      <c r="K9349" s="33"/>
    </row>
    <row r="9350" spans="2:11" x14ac:dyDescent="0.2">
      <c r="B9350" s="33"/>
      <c r="C9350" s="171"/>
      <c r="D9350" s="33"/>
      <c r="E9350" s="33"/>
      <c r="F9350" s="33"/>
      <c r="G9350" s="33"/>
      <c r="H9350" s="33"/>
      <c r="I9350" s="171"/>
      <c r="J9350" s="33"/>
      <c r="K9350" s="33"/>
    </row>
    <row r="9351" spans="2:11" x14ac:dyDescent="0.2">
      <c r="B9351" s="33"/>
      <c r="C9351" s="171"/>
      <c r="D9351" s="33"/>
      <c r="E9351" s="33"/>
      <c r="F9351" s="33"/>
      <c r="G9351" s="33"/>
      <c r="H9351" s="33"/>
      <c r="I9351" s="171"/>
      <c r="J9351" s="33"/>
      <c r="K9351" s="33"/>
    </row>
    <row r="9352" spans="2:11" x14ac:dyDescent="0.2">
      <c r="B9352" s="33"/>
      <c r="C9352" s="171"/>
      <c r="D9352" s="33"/>
      <c r="E9352" s="33"/>
      <c r="F9352" s="33"/>
      <c r="G9352" s="33"/>
      <c r="H9352" s="33"/>
      <c r="I9352" s="171"/>
      <c r="J9352" s="33"/>
      <c r="K9352" s="33"/>
    </row>
    <row r="9353" spans="2:11" x14ac:dyDescent="0.2">
      <c r="B9353" s="33"/>
      <c r="C9353" s="171"/>
      <c r="D9353" s="33"/>
      <c r="E9353" s="33"/>
      <c r="F9353" s="33"/>
      <c r="G9353" s="33"/>
      <c r="H9353" s="33"/>
      <c r="I9353" s="171"/>
      <c r="J9353" s="33"/>
      <c r="K9353" s="33"/>
    </row>
    <row r="9354" spans="2:11" x14ac:dyDescent="0.2">
      <c r="B9354" s="33"/>
      <c r="C9354" s="171"/>
      <c r="D9354" s="33"/>
      <c r="E9354" s="33"/>
      <c r="F9354" s="33"/>
      <c r="G9354" s="33"/>
      <c r="H9354" s="33"/>
      <c r="I9354" s="171"/>
      <c r="J9354" s="33"/>
      <c r="K9354" s="33"/>
    </row>
    <row r="9355" spans="2:11" x14ac:dyDescent="0.2">
      <c r="B9355" s="33"/>
      <c r="C9355" s="171"/>
      <c r="D9355" s="33"/>
      <c r="E9355" s="33"/>
      <c r="F9355" s="33"/>
      <c r="G9355" s="33"/>
      <c r="H9355" s="33"/>
      <c r="I9355" s="171"/>
      <c r="J9355" s="33"/>
      <c r="K9355" s="33"/>
    </row>
    <row r="9356" spans="2:11" x14ac:dyDescent="0.2">
      <c r="B9356" s="33"/>
      <c r="C9356" s="171"/>
      <c r="D9356" s="33"/>
      <c r="E9356" s="33"/>
      <c r="F9356" s="33"/>
      <c r="G9356" s="33"/>
      <c r="H9356" s="33"/>
      <c r="I9356" s="171"/>
      <c r="J9356" s="33"/>
      <c r="K9356" s="33"/>
    </row>
    <row r="9357" spans="2:11" x14ac:dyDescent="0.2">
      <c r="B9357" s="33"/>
      <c r="C9357" s="171"/>
      <c r="D9357" s="33"/>
      <c r="E9357" s="33"/>
      <c r="F9357" s="33"/>
      <c r="G9357" s="33"/>
      <c r="H9357" s="33"/>
      <c r="I9357" s="171"/>
      <c r="J9357" s="33"/>
      <c r="K9357" s="33"/>
    </row>
    <row r="9358" spans="2:11" x14ac:dyDescent="0.2">
      <c r="B9358" s="33"/>
      <c r="C9358" s="171"/>
      <c r="D9358" s="33"/>
      <c r="E9358" s="33"/>
      <c r="F9358" s="33"/>
      <c r="G9358" s="33"/>
      <c r="H9358" s="33"/>
      <c r="I9358" s="171"/>
      <c r="J9358" s="33"/>
      <c r="K9358" s="33"/>
    </row>
    <row r="9359" spans="2:11" x14ac:dyDescent="0.2">
      <c r="B9359" s="33"/>
      <c r="C9359" s="171"/>
      <c r="D9359" s="33"/>
      <c r="E9359" s="33"/>
      <c r="F9359" s="33"/>
      <c r="G9359" s="33"/>
      <c r="H9359" s="33"/>
      <c r="I9359" s="171"/>
      <c r="J9359" s="33"/>
      <c r="K9359" s="33"/>
    </row>
    <row r="9360" spans="2:11" x14ac:dyDescent="0.2">
      <c r="B9360" s="33"/>
      <c r="C9360" s="171"/>
      <c r="D9360" s="33"/>
      <c r="E9360" s="33"/>
      <c r="F9360" s="33"/>
      <c r="G9360" s="33"/>
      <c r="H9360" s="33"/>
      <c r="I9360" s="171"/>
      <c r="J9360" s="33"/>
      <c r="K9360" s="33"/>
    </row>
    <row r="9361" spans="2:11" x14ac:dyDescent="0.2">
      <c r="B9361" s="33"/>
      <c r="C9361" s="171"/>
      <c r="D9361" s="33"/>
      <c r="E9361" s="33"/>
      <c r="F9361" s="33"/>
      <c r="G9361" s="33"/>
      <c r="H9361" s="33"/>
      <c r="I9361" s="171"/>
      <c r="J9361" s="33"/>
      <c r="K9361" s="33"/>
    </row>
    <row r="9362" spans="2:11" x14ac:dyDescent="0.2">
      <c r="B9362" s="33"/>
      <c r="C9362" s="171"/>
      <c r="D9362" s="33"/>
      <c r="E9362" s="33"/>
      <c r="F9362" s="33"/>
      <c r="G9362" s="33"/>
      <c r="H9362" s="33"/>
      <c r="I9362" s="171"/>
      <c r="J9362" s="33"/>
      <c r="K9362" s="33"/>
    </row>
    <row r="9363" spans="2:11" x14ac:dyDescent="0.2">
      <c r="B9363" s="33"/>
      <c r="C9363" s="171"/>
      <c r="D9363" s="33"/>
      <c r="E9363" s="33"/>
      <c r="F9363" s="33"/>
      <c r="G9363" s="33"/>
      <c r="H9363" s="33"/>
      <c r="I9363" s="171"/>
      <c r="J9363" s="33"/>
      <c r="K9363" s="33"/>
    </row>
    <row r="9364" spans="2:11" x14ac:dyDescent="0.2">
      <c r="B9364" s="33"/>
      <c r="C9364" s="171"/>
      <c r="D9364" s="33"/>
      <c r="E9364" s="33"/>
      <c r="F9364" s="33"/>
      <c r="G9364" s="33"/>
      <c r="H9364" s="33"/>
      <c r="I9364" s="171"/>
      <c r="J9364" s="33"/>
      <c r="K9364" s="33"/>
    </row>
    <row r="9365" spans="2:11" x14ac:dyDescent="0.2">
      <c r="B9365" s="33"/>
      <c r="C9365" s="171"/>
      <c r="D9365" s="33"/>
      <c r="E9365" s="33"/>
      <c r="F9365" s="33"/>
      <c r="G9365" s="33"/>
      <c r="H9365" s="33"/>
      <c r="I9365" s="171"/>
      <c r="J9365" s="33"/>
      <c r="K9365" s="33"/>
    </row>
    <row r="9366" spans="2:11" x14ac:dyDescent="0.2">
      <c r="B9366" s="33"/>
      <c r="C9366" s="171"/>
      <c r="D9366" s="33"/>
      <c r="E9366" s="33"/>
      <c r="F9366" s="33"/>
      <c r="G9366" s="33"/>
      <c r="H9366" s="33"/>
      <c r="I9366" s="171"/>
      <c r="J9366" s="33"/>
      <c r="K9366" s="33"/>
    </row>
    <row r="9367" spans="2:11" x14ac:dyDescent="0.2">
      <c r="B9367" s="33"/>
      <c r="C9367" s="171"/>
      <c r="D9367" s="33"/>
      <c r="E9367" s="33"/>
      <c r="F9367" s="33"/>
      <c r="G9367" s="33"/>
      <c r="H9367" s="33"/>
      <c r="I9367" s="171"/>
      <c r="J9367" s="33"/>
      <c r="K9367" s="33"/>
    </row>
    <row r="9368" spans="2:11" x14ac:dyDescent="0.2">
      <c r="B9368" s="33"/>
      <c r="C9368" s="171"/>
      <c r="D9368" s="33"/>
      <c r="E9368" s="33"/>
      <c r="F9368" s="33"/>
      <c r="G9368" s="33"/>
      <c r="H9368" s="33"/>
      <c r="I9368" s="171"/>
      <c r="J9368" s="33"/>
      <c r="K9368" s="33"/>
    </row>
    <row r="9369" spans="2:11" x14ac:dyDescent="0.2">
      <c r="B9369" s="33"/>
      <c r="C9369" s="171"/>
      <c r="D9369" s="33"/>
      <c r="E9369" s="33"/>
      <c r="F9369" s="33"/>
      <c r="G9369" s="33"/>
      <c r="H9369" s="33"/>
      <c r="I9369" s="171"/>
      <c r="J9369" s="33"/>
      <c r="K9369" s="33"/>
    </row>
    <row r="9370" spans="2:11" x14ac:dyDescent="0.2">
      <c r="B9370" s="33"/>
      <c r="C9370" s="171"/>
      <c r="D9370" s="33"/>
      <c r="E9370" s="33"/>
      <c r="F9370" s="33"/>
      <c r="G9370" s="33"/>
      <c r="H9370" s="33"/>
      <c r="I9370" s="171"/>
      <c r="J9370" s="33"/>
      <c r="K9370" s="33"/>
    </row>
    <row r="9371" spans="2:11" x14ac:dyDescent="0.2">
      <c r="B9371" s="33"/>
      <c r="C9371" s="171"/>
      <c r="D9371" s="33"/>
      <c r="E9371" s="33"/>
      <c r="F9371" s="33"/>
      <c r="G9371" s="33"/>
      <c r="H9371" s="33"/>
      <c r="I9371" s="171"/>
      <c r="J9371" s="33"/>
      <c r="K9371" s="33"/>
    </row>
    <row r="9372" spans="2:11" x14ac:dyDescent="0.2">
      <c r="B9372" s="33"/>
      <c r="C9372" s="171"/>
      <c r="D9372" s="33"/>
      <c r="E9372" s="33"/>
      <c r="F9372" s="33"/>
      <c r="G9372" s="33"/>
      <c r="H9372" s="33"/>
      <c r="I9372" s="171"/>
      <c r="J9372" s="33"/>
      <c r="K9372" s="33"/>
    </row>
    <row r="9373" spans="2:11" x14ac:dyDescent="0.2">
      <c r="B9373" s="33"/>
      <c r="C9373" s="171"/>
      <c r="D9373" s="33"/>
      <c r="E9373" s="33"/>
      <c r="F9373" s="33"/>
      <c r="G9373" s="33"/>
      <c r="H9373" s="33"/>
      <c r="I9373" s="171"/>
      <c r="J9373" s="33"/>
      <c r="K9373" s="33"/>
    </row>
    <row r="9374" spans="2:11" x14ac:dyDescent="0.2">
      <c r="B9374" s="33"/>
      <c r="C9374" s="171"/>
      <c r="D9374" s="33"/>
      <c r="E9374" s="33"/>
      <c r="F9374" s="33"/>
      <c r="G9374" s="33"/>
      <c r="H9374" s="33"/>
      <c r="I9374" s="171"/>
      <c r="J9374" s="33"/>
      <c r="K9374" s="33"/>
    </row>
    <row r="9375" spans="2:11" x14ac:dyDescent="0.2">
      <c r="B9375" s="33"/>
      <c r="C9375" s="171"/>
      <c r="D9375" s="33"/>
      <c r="E9375" s="33"/>
      <c r="F9375" s="33"/>
      <c r="G9375" s="33"/>
      <c r="H9375" s="33"/>
      <c r="I9375" s="171"/>
      <c r="J9375" s="33"/>
      <c r="K9375" s="33"/>
    </row>
    <row r="9376" spans="2:11" x14ac:dyDescent="0.2">
      <c r="B9376" s="33"/>
      <c r="C9376" s="171"/>
      <c r="D9376" s="33"/>
      <c r="E9376" s="33"/>
      <c r="F9376" s="33"/>
      <c r="G9376" s="33"/>
      <c r="H9376" s="33"/>
      <c r="I9376" s="171"/>
      <c r="J9376" s="33"/>
      <c r="K9376" s="33"/>
    </row>
    <row r="9377" spans="2:11" x14ac:dyDescent="0.2">
      <c r="B9377" s="33"/>
      <c r="C9377" s="171"/>
      <c r="D9377" s="33"/>
      <c r="E9377" s="33"/>
      <c r="F9377" s="33"/>
      <c r="G9377" s="33"/>
      <c r="H9377" s="33"/>
      <c r="I9377" s="171"/>
      <c r="J9377" s="33"/>
      <c r="K9377" s="33"/>
    </row>
    <row r="9378" spans="2:11" x14ac:dyDescent="0.2">
      <c r="B9378" s="33"/>
      <c r="C9378" s="171"/>
      <c r="D9378" s="33"/>
      <c r="E9378" s="33"/>
      <c r="F9378" s="33"/>
      <c r="G9378" s="33"/>
      <c r="H9378" s="33"/>
      <c r="I9378" s="171"/>
      <c r="J9378" s="33"/>
      <c r="K9378" s="33"/>
    </row>
    <row r="9379" spans="2:11" x14ac:dyDescent="0.2">
      <c r="B9379" s="33"/>
      <c r="C9379" s="171"/>
      <c r="D9379" s="33"/>
      <c r="E9379" s="33"/>
      <c r="F9379" s="33"/>
      <c r="G9379" s="33"/>
      <c r="H9379" s="33"/>
      <c r="I9379" s="171"/>
      <c r="J9379" s="33"/>
      <c r="K9379" s="33"/>
    </row>
    <row r="9380" spans="2:11" x14ac:dyDescent="0.2">
      <c r="B9380" s="33"/>
      <c r="C9380" s="171"/>
      <c r="D9380" s="33"/>
      <c r="E9380" s="33"/>
      <c r="F9380" s="33"/>
      <c r="G9380" s="33"/>
      <c r="H9380" s="33"/>
      <c r="I9380" s="171"/>
      <c r="J9380" s="33"/>
      <c r="K9380" s="33"/>
    </row>
    <row r="9381" spans="2:11" x14ac:dyDescent="0.2">
      <c r="B9381" s="33"/>
      <c r="C9381" s="171"/>
      <c r="D9381" s="33"/>
      <c r="E9381" s="33"/>
      <c r="F9381" s="33"/>
      <c r="G9381" s="33"/>
      <c r="H9381" s="33"/>
      <c r="I9381" s="171"/>
      <c r="J9381" s="33"/>
      <c r="K9381" s="33"/>
    </row>
    <row r="9382" spans="2:11" x14ac:dyDescent="0.2">
      <c r="B9382" s="33"/>
      <c r="C9382" s="171"/>
      <c r="D9382" s="33"/>
      <c r="E9382" s="33"/>
      <c r="F9382" s="33"/>
      <c r="G9382" s="33"/>
      <c r="H9382" s="33"/>
      <c r="I9382" s="171"/>
      <c r="J9382" s="33"/>
      <c r="K9382" s="33"/>
    </row>
    <row r="9383" spans="2:11" x14ac:dyDescent="0.2">
      <c r="B9383" s="33"/>
      <c r="C9383" s="171"/>
      <c r="D9383" s="33"/>
      <c r="E9383" s="33"/>
      <c r="F9383" s="33"/>
      <c r="G9383" s="33"/>
      <c r="H9383" s="33"/>
      <c r="I9383" s="171"/>
      <c r="J9383" s="33"/>
      <c r="K9383" s="33"/>
    </row>
    <row r="9384" spans="2:11" x14ac:dyDescent="0.2">
      <c r="B9384" s="33"/>
      <c r="C9384" s="171"/>
      <c r="D9384" s="33"/>
      <c r="E9384" s="33"/>
      <c r="F9384" s="33"/>
      <c r="G9384" s="33"/>
      <c r="H9384" s="33"/>
      <c r="I9384" s="171"/>
      <c r="J9384" s="33"/>
      <c r="K9384" s="33"/>
    </row>
    <row r="9385" spans="2:11" x14ac:dyDescent="0.2">
      <c r="B9385" s="33"/>
      <c r="C9385" s="171"/>
      <c r="D9385" s="33"/>
      <c r="E9385" s="33"/>
      <c r="F9385" s="33"/>
      <c r="G9385" s="33"/>
      <c r="H9385" s="33"/>
      <c r="I9385" s="171"/>
      <c r="J9385" s="33"/>
      <c r="K9385" s="33"/>
    </row>
    <row r="9386" spans="2:11" x14ac:dyDescent="0.2">
      <c r="B9386" s="33"/>
      <c r="C9386" s="171"/>
      <c r="D9386" s="33"/>
      <c r="E9386" s="33"/>
      <c r="F9386" s="33"/>
      <c r="G9386" s="33"/>
      <c r="H9386" s="33"/>
      <c r="I9386" s="171"/>
      <c r="J9386" s="33"/>
      <c r="K9386" s="33"/>
    </row>
    <row r="9387" spans="2:11" x14ac:dyDescent="0.2">
      <c r="B9387" s="33"/>
      <c r="C9387" s="171"/>
      <c r="D9387" s="33"/>
      <c r="E9387" s="33"/>
      <c r="F9387" s="33"/>
      <c r="G9387" s="33"/>
      <c r="H9387" s="33"/>
      <c r="I9387" s="171"/>
      <c r="J9387" s="33"/>
      <c r="K9387" s="33"/>
    </row>
    <row r="9388" spans="2:11" x14ac:dyDescent="0.2">
      <c r="B9388" s="33"/>
      <c r="C9388" s="171"/>
      <c r="D9388" s="33"/>
      <c r="E9388" s="33"/>
      <c r="F9388" s="33"/>
      <c r="G9388" s="33"/>
      <c r="H9388" s="33"/>
      <c r="I9388" s="171"/>
      <c r="J9388" s="33"/>
      <c r="K9388" s="33"/>
    </row>
    <row r="9389" spans="2:11" x14ac:dyDescent="0.2">
      <c r="B9389" s="33"/>
      <c r="C9389" s="171"/>
      <c r="D9389" s="33"/>
      <c r="E9389" s="33"/>
      <c r="F9389" s="33"/>
      <c r="G9389" s="33"/>
      <c r="H9389" s="33"/>
      <c r="I9389" s="171"/>
      <c r="J9389" s="33"/>
      <c r="K9389" s="33"/>
    </row>
    <row r="9390" spans="2:11" x14ac:dyDescent="0.2">
      <c r="B9390" s="33"/>
      <c r="C9390" s="171"/>
      <c r="D9390" s="33"/>
      <c r="E9390" s="33"/>
      <c r="F9390" s="33"/>
      <c r="G9390" s="33"/>
      <c r="H9390" s="33"/>
      <c r="I9390" s="171"/>
      <c r="J9390" s="33"/>
      <c r="K9390" s="33"/>
    </row>
    <row r="9391" spans="2:11" x14ac:dyDescent="0.2">
      <c r="B9391" s="33"/>
      <c r="C9391" s="171"/>
      <c r="D9391" s="33"/>
      <c r="E9391" s="33"/>
      <c r="F9391" s="33"/>
      <c r="G9391" s="33"/>
      <c r="H9391" s="33"/>
      <c r="I9391" s="171"/>
      <c r="J9391" s="33"/>
      <c r="K9391" s="33"/>
    </row>
    <row r="9392" spans="2:11" x14ac:dyDescent="0.2">
      <c r="B9392" s="33"/>
      <c r="C9392" s="171"/>
      <c r="D9392" s="33"/>
      <c r="E9392" s="33"/>
      <c r="F9392" s="33"/>
      <c r="G9392" s="33"/>
      <c r="H9392" s="33"/>
      <c r="I9392" s="171"/>
      <c r="J9392" s="33"/>
      <c r="K9392" s="33"/>
    </row>
    <row r="9393" spans="2:11" x14ac:dyDescent="0.2">
      <c r="B9393" s="33"/>
      <c r="C9393" s="171"/>
      <c r="D9393" s="33"/>
      <c r="E9393" s="33"/>
      <c r="F9393" s="33"/>
      <c r="G9393" s="33"/>
      <c r="H9393" s="33"/>
      <c r="I9393" s="171"/>
      <c r="J9393" s="33"/>
      <c r="K9393" s="33"/>
    </row>
    <row r="9394" spans="2:11" x14ac:dyDescent="0.2">
      <c r="B9394" s="33"/>
      <c r="C9394" s="171"/>
      <c r="D9394" s="33"/>
      <c r="E9394" s="33"/>
      <c r="F9394" s="33"/>
      <c r="G9394" s="33"/>
      <c r="H9394" s="33"/>
      <c r="I9394" s="171"/>
      <c r="J9394" s="33"/>
      <c r="K9394" s="33"/>
    </row>
    <row r="9395" spans="2:11" x14ac:dyDescent="0.2">
      <c r="B9395" s="33"/>
      <c r="C9395" s="171"/>
      <c r="D9395" s="33"/>
      <c r="E9395" s="33"/>
      <c r="F9395" s="33"/>
      <c r="G9395" s="33"/>
      <c r="H9395" s="33"/>
      <c r="I9395" s="171"/>
      <c r="J9395" s="33"/>
      <c r="K9395" s="33"/>
    </row>
    <row r="9396" spans="2:11" x14ac:dyDescent="0.2">
      <c r="B9396" s="33"/>
      <c r="C9396" s="171"/>
      <c r="D9396" s="33"/>
      <c r="E9396" s="33"/>
      <c r="F9396" s="33"/>
      <c r="G9396" s="33"/>
      <c r="H9396" s="33"/>
      <c r="I9396" s="171"/>
      <c r="J9396" s="33"/>
      <c r="K9396" s="33"/>
    </row>
    <row r="9397" spans="2:11" x14ac:dyDescent="0.2">
      <c r="B9397" s="33"/>
      <c r="C9397" s="171"/>
      <c r="D9397" s="33"/>
      <c r="E9397" s="33"/>
      <c r="F9397" s="33"/>
      <c r="G9397" s="33"/>
      <c r="H9397" s="33"/>
      <c r="I9397" s="171"/>
      <c r="J9397" s="33"/>
      <c r="K9397" s="33"/>
    </row>
    <row r="9398" spans="2:11" x14ac:dyDescent="0.2">
      <c r="B9398" s="33"/>
      <c r="C9398" s="171"/>
      <c r="D9398" s="33"/>
      <c r="E9398" s="33"/>
      <c r="F9398" s="33"/>
      <c r="G9398" s="33"/>
      <c r="H9398" s="33"/>
      <c r="I9398" s="171"/>
      <c r="J9398" s="33"/>
      <c r="K9398" s="33"/>
    </row>
    <row r="9399" spans="2:11" x14ac:dyDescent="0.2">
      <c r="B9399" s="33"/>
      <c r="C9399" s="171"/>
      <c r="D9399" s="33"/>
      <c r="E9399" s="33"/>
      <c r="F9399" s="33"/>
      <c r="G9399" s="33"/>
      <c r="H9399" s="33"/>
      <c r="I9399" s="171"/>
      <c r="J9399" s="33"/>
      <c r="K9399" s="33"/>
    </row>
    <row r="9400" spans="2:11" x14ac:dyDescent="0.2">
      <c r="B9400" s="33"/>
      <c r="C9400" s="171"/>
      <c r="D9400" s="33"/>
      <c r="E9400" s="33"/>
      <c r="F9400" s="33"/>
      <c r="G9400" s="33"/>
      <c r="H9400" s="33"/>
      <c r="I9400" s="171"/>
      <c r="J9400" s="33"/>
      <c r="K9400" s="33"/>
    </row>
    <row r="9401" spans="2:11" x14ac:dyDescent="0.2">
      <c r="B9401" s="33"/>
      <c r="C9401" s="171"/>
      <c r="D9401" s="33"/>
      <c r="E9401" s="33"/>
      <c r="F9401" s="33"/>
      <c r="G9401" s="33"/>
      <c r="H9401" s="33"/>
      <c r="I9401" s="171"/>
      <c r="J9401" s="33"/>
      <c r="K9401" s="33"/>
    </row>
    <row r="9402" spans="2:11" x14ac:dyDescent="0.2">
      <c r="B9402" s="33"/>
      <c r="C9402" s="171"/>
      <c r="D9402" s="33"/>
      <c r="E9402" s="33"/>
      <c r="F9402" s="33"/>
      <c r="G9402" s="33"/>
      <c r="H9402" s="33"/>
      <c r="I9402" s="171"/>
      <c r="J9402" s="33"/>
      <c r="K9402" s="33"/>
    </row>
    <row r="9403" spans="2:11" x14ac:dyDescent="0.2">
      <c r="B9403" s="33"/>
      <c r="C9403" s="171"/>
      <c r="D9403" s="33"/>
      <c r="E9403" s="33"/>
      <c r="F9403" s="33"/>
      <c r="G9403" s="33"/>
      <c r="H9403" s="33"/>
      <c r="I9403" s="171"/>
      <c r="J9403" s="33"/>
      <c r="K9403" s="33"/>
    </row>
    <row r="9404" spans="2:11" x14ac:dyDescent="0.2">
      <c r="B9404" s="33"/>
      <c r="C9404" s="171"/>
      <c r="D9404" s="33"/>
      <c r="E9404" s="33"/>
      <c r="F9404" s="33"/>
      <c r="G9404" s="33"/>
      <c r="H9404" s="33"/>
      <c r="I9404" s="171"/>
      <c r="J9404" s="33"/>
      <c r="K9404" s="33"/>
    </row>
    <row r="9405" spans="2:11" x14ac:dyDescent="0.2">
      <c r="B9405" s="33"/>
      <c r="C9405" s="171"/>
      <c r="D9405" s="33"/>
      <c r="E9405" s="33"/>
      <c r="F9405" s="33"/>
      <c r="G9405" s="33"/>
      <c r="H9405" s="33"/>
      <c r="I9405" s="171"/>
      <c r="J9405" s="33"/>
      <c r="K9405" s="33"/>
    </row>
    <row r="9406" spans="2:11" x14ac:dyDescent="0.2">
      <c r="B9406" s="33"/>
      <c r="C9406" s="171"/>
      <c r="D9406" s="33"/>
      <c r="E9406" s="33"/>
      <c r="F9406" s="33"/>
      <c r="G9406" s="33"/>
      <c r="H9406" s="33"/>
      <c r="I9406" s="171"/>
      <c r="J9406" s="33"/>
      <c r="K9406" s="33"/>
    </row>
    <row r="9407" spans="2:11" x14ac:dyDescent="0.2">
      <c r="B9407" s="33"/>
      <c r="C9407" s="171"/>
      <c r="D9407" s="33"/>
      <c r="E9407" s="33"/>
      <c r="F9407" s="33"/>
      <c r="G9407" s="33"/>
      <c r="H9407" s="33"/>
      <c r="I9407" s="171"/>
      <c r="J9407" s="33"/>
      <c r="K9407" s="33"/>
    </row>
    <row r="9408" spans="2:11" x14ac:dyDescent="0.2">
      <c r="B9408" s="33"/>
      <c r="C9408" s="171"/>
      <c r="D9408" s="33"/>
      <c r="E9408" s="33"/>
      <c r="F9408" s="33"/>
      <c r="G9408" s="33"/>
      <c r="H9408" s="33"/>
      <c r="I9408" s="171"/>
      <c r="J9408" s="33"/>
      <c r="K9408" s="33"/>
    </row>
    <row r="9409" spans="2:11" x14ac:dyDescent="0.2">
      <c r="B9409" s="33"/>
      <c r="C9409" s="171"/>
      <c r="D9409" s="33"/>
      <c r="E9409" s="33"/>
      <c r="F9409" s="33"/>
      <c r="G9409" s="33"/>
      <c r="H9409" s="33"/>
      <c r="I9409" s="171"/>
      <c r="J9409" s="33"/>
      <c r="K9409" s="33"/>
    </row>
    <row r="9410" spans="2:11" x14ac:dyDescent="0.2">
      <c r="B9410" s="33"/>
      <c r="C9410" s="171"/>
      <c r="D9410" s="33"/>
      <c r="E9410" s="33"/>
      <c r="F9410" s="33"/>
      <c r="G9410" s="33"/>
      <c r="H9410" s="33"/>
      <c r="I9410" s="171"/>
      <c r="J9410" s="33"/>
      <c r="K9410" s="33"/>
    </row>
    <row r="9411" spans="2:11" x14ac:dyDescent="0.2">
      <c r="B9411" s="33"/>
      <c r="C9411" s="171"/>
      <c r="D9411" s="33"/>
      <c r="E9411" s="33"/>
      <c r="F9411" s="33"/>
      <c r="G9411" s="33"/>
      <c r="H9411" s="33"/>
      <c r="I9411" s="171"/>
      <c r="J9411" s="33"/>
      <c r="K9411" s="33"/>
    </row>
    <row r="9412" spans="2:11" x14ac:dyDescent="0.2">
      <c r="B9412" s="33"/>
      <c r="C9412" s="171"/>
      <c r="D9412" s="33"/>
      <c r="E9412" s="33"/>
      <c r="F9412" s="33"/>
      <c r="G9412" s="33"/>
      <c r="H9412" s="33"/>
      <c r="I9412" s="171"/>
      <c r="J9412" s="33"/>
      <c r="K9412" s="33"/>
    </row>
    <row r="9413" spans="2:11" x14ac:dyDescent="0.2">
      <c r="B9413" s="33"/>
      <c r="C9413" s="171"/>
      <c r="D9413" s="33"/>
      <c r="E9413" s="33"/>
      <c r="F9413" s="33"/>
      <c r="G9413" s="33"/>
      <c r="H9413" s="33"/>
      <c r="I9413" s="171"/>
      <c r="J9413" s="33"/>
      <c r="K9413" s="33"/>
    </row>
    <row r="9414" spans="2:11" x14ac:dyDescent="0.2">
      <c r="B9414" s="33"/>
      <c r="C9414" s="171"/>
      <c r="D9414" s="33"/>
      <c r="E9414" s="33"/>
      <c r="F9414" s="33"/>
      <c r="G9414" s="33"/>
      <c r="H9414" s="33"/>
      <c r="I9414" s="171"/>
      <c r="J9414" s="33"/>
      <c r="K9414" s="33"/>
    </row>
    <row r="9415" spans="2:11" x14ac:dyDescent="0.2">
      <c r="B9415" s="33"/>
      <c r="C9415" s="171"/>
      <c r="D9415" s="33"/>
      <c r="E9415" s="33"/>
      <c r="F9415" s="33"/>
      <c r="G9415" s="33"/>
      <c r="H9415" s="33"/>
      <c r="I9415" s="171"/>
      <c r="J9415" s="33"/>
      <c r="K9415" s="33"/>
    </row>
    <row r="9416" spans="2:11" x14ac:dyDescent="0.2">
      <c r="B9416" s="33"/>
      <c r="C9416" s="171"/>
      <c r="D9416" s="33"/>
      <c r="E9416" s="33"/>
      <c r="F9416" s="33"/>
      <c r="G9416" s="33"/>
      <c r="H9416" s="33"/>
      <c r="I9416" s="171"/>
      <c r="J9416" s="33"/>
      <c r="K9416" s="33"/>
    </row>
    <row r="9417" spans="2:11" x14ac:dyDescent="0.2">
      <c r="B9417" s="33"/>
      <c r="C9417" s="171"/>
      <c r="D9417" s="33"/>
      <c r="E9417" s="33"/>
      <c r="F9417" s="33"/>
      <c r="G9417" s="33"/>
      <c r="H9417" s="33"/>
      <c r="I9417" s="171"/>
      <c r="J9417" s="33"/>
      <c r="K9417" s="33"/>
    </row>
    <row r="9418" spans="2:11" x14ac:dyDescent="0.2">
      <c r="B9418" s="33"/>
      <c r="C9418" s="171"/>
      <c r="D9418" s="33"/>
      <c r="E9418" s="33"/>
      <c r="F9418" s="33"/>
      <c r="G9418" s="33"/>
      <c r="H9418" s="33"/>
      <c r="I9418" s="171"/>
      <c r="J9418" s="33"/>
      <c r="K9418" s="33"/>
    </row>
    <row r="9419" spans="2:11" x14ac:dyDescent="0.2">
      <c r="B9419" s="33"/>
      <c r="C9419" s="171"/>
      <c r="D9419" s="33"/>
      <c r="E9419" s="33"/>
      <c r="F9419" s="33"/>
      <c r="G9419" s="33"/>
      <c r="H9419" s="33"/>
      <c r="I9419" s="171"/>
      <c r="J9419" s="33"/>
      <c r="K9419" s="33"/>
    </row>
    <row r="9420" spans="2:11" x14ac:dyDescent="0.2">
      <c r="B9420" s="33"/>
      <c r="C9420" s="171"/>
      <c r="D9420" s="33"/>
      <c r="E9420" s="33"/>
      <c r="F9420" s="33"/>
      <c r="G9420" s="33"/>
      <c r="H9420" s="33"/>
      <c r="I9420" s="171"/>
      <c r="J9420" s="33"/>
      <c r="K9420" s="33"/>
    </row>
    <row r="9421" spans="2:11" x14ac:dyDescent="0.2">
      <c r="B9421" s="33"/>
      <c r="C9421" s="171"/>
      <c r="D9421" s="33"/>
      <c r="E9421" s="33"/>
      <c r="F9421" s="33"/>
      <c r="G9421" s="33"/>
      <c r="H9421" s="33"/>
      <c r="I9421" s="171"/>
      <c r="J9421" s="33"/>
      <c r="K9421" s="33"/>
    </row>
    <row r="9422" spans="2:11" x14ac:dyDescent="0.2">
      <c r="B9422" s="33"/>
      <c r="C9422" s="171"/>
      <c r="D9422" s="33"/>
      <c r="E9422" s="33"/>
      <c r="F9422" s="33"/>
      <c r="G9422" s="33"/>
      <c r="H9422" s="33"/>
      <c r="I9422" s="171"/>
      <c r="J9422" s="33"/>
      <c r="K9422" s="33"/>
    </row>
    <row r="9423" spans="2:11" x14ac:dyDescent="0.2">
      <c r="B9423" s="33"/>
      <c r="C9423" s="171"/>
      <c r="D9423" s="33"/>
      <c r="E9423" s="33"/>
      <c r="F9423" s="33"/>
      <c r="G9423" s="33"/>
      <c r="H9423" s="33"/>
      <c r="I9423" s="171"/>
      <c r="J9423" s="33"/>
      <c r="K9423" s="33"/>
    </row>
    <row r="9424" spans="2:11" x14ac:dyDescent="0.2">
      <c r="B9424" s="33"/>
      <c r="C9424" s="171"/>
      <c r="D9424" s="33"/>
      <c r="E9424" s="33"/>
      <c r="F9424" s="33"/>
      <c r="G9424" s="33"/>
      <c r="H9424" s="33"/>
      <c r="I9424" s="171"/>
      <c r="J9424" s="33"/>
      <c r="K9424" s="33"/>
    </row>
    <row r="9425" spans="2:11" x14ac:dyDescent="0.2">
      <c r="B9425" s="33"/>
      <c r="C9425" s="171"/>
      <c r="D9425" s="33"/>
      <c r="E9425" s="33"/>
      <c r="F9425" s="33"/>
      <c r="G9425" s="33"/>
      <c r="H9425" s="33"/>
      <c r="I9425" s="171"/>
      <c r="J9425" s="33"/>
      <c r="K9425" s="33"/>
    </row>
    <row r="9426" spans="2:11" x14ac:dyDescent="0.2">
      <c r="B9426" s="33"/>
      <c r="C9426" s="171"/>
      <c r="D9426" s="33"/>
      <c r="E9426" s="33"/>
      <c r="F9426" s="33"/>
      <c r="G9426" s="33"/>
      <c r="H9426" s="33"/>
      <c r="I9426" s="171"/>
      <c r="J9426" s="33"/>
      <c r="K9426" s="33"/>
    </row>
    <row r="9427" spans="2:11" x14ac:dyDescent="0.2">
      <c r="B9427" s="33"/>
      <c r="C9427" s="171"/>
      <c r="D9427" s="33"/>
      <c r="E9427" s="33"/>
      <c r="F9427" s="33"/>
      <c r="G9427" s="33"/>
      <c r="H9427" s="33"/>
      <c r="I9427" s="171"/>
      <c r="J9427" s="33"/>
      <c r="K9427" s="33"/>
    </row>
    <row r="9428" spans="2:11" x14ac:dyDescent="0.2">
      <c r="B9428" s="33"/>
      <c r="C9428" s="171"/>
      <c r="D9428" s="33"/>
      <c r="E9428" s="33"/>
      <c r="F9428" s="33"/>
      <c r="G9428" s="33"/>
      <c r="H9428" s="33"/>
      <c r="I9428" s="171"/>
      <c r="J9428" s="33"/>
      <c r="K9428" s="33"/>
    </row>
    <row r="9429" spans="2:11" x14ac:dyDescent="0.2">
      <c r="B9429" s="33"/>
      <c r="C9429" s="171"/>
      <c r="D9429" s="33"/>
      <c r="E9429" s="33"/>
      <c r="F9429" s="33"/>
      <c r="G9429" s="33"/>
      <c r="H9429" s="33"/>
      <c r="I9429" s="171"/>
      <c r="J9429" s="33"/>
      <c r="K9429" s="33"/>
    </row>
    <row r="9430" spans="2:11" x14ac:dyDescent="0.2">
      <c r="B9430" s="33"/>
      <c r="C9430" s="171"/>
      <c r="D9430" s="33"/>
      <c r="E9430" s="33"/>
      <c r="F9430" s="33"/>
      <c r="G9430" s="33"/>
      <c r="H9430" s="33"/>
      <c r="I9430" s="171"/>
      <c r="J9430" s="33"/>
      <c r="K9430" s="33"/>
    </row>
    <row r="9431" spans="2:11" x14ac:dyDescent="0.2">
      <c r="B9431" s="33"/>
      <c r="C9431" s="171"/>
      <c r="D9431" s="33"/>
      <c r="E9431" s="33"/>
      <c r="F9431" s="33"/>
      <c r="G9431" s="33"/>
      <c r="H9431" s="33"/>
      <c r="I9431" s="171"/>
      <c r="J9431" s="33"/>
      <c r="K9431" s="33"/>
    </row>
    <row r="9432" spans="2:11" x14ac:dyDescent="0.2">
      <c r="B9432" s="33"/>
      <c r="C9432" s="171"/>
      <c r="D9432" s="33"/>
      <c r="E9432" s="33"/>
      <c r="F9432" s="33"/>
      <c r="G9432" s="33"/>
      <c r="H9432" s="33"/>
      <c r="I9432" s="171"/>
      <c r="J9432" s="33"/>
      <c r="K9432" s="33"/>
    </row>
    <row r="9433" spans="2:11" x14ac:dyDescent="0.2">
      <c r="B9433" s="33"/>
      <c r="C9433" s="171"/>
      <c r="D9433" s="33"/>
      <c r="E9433" s="33"/>
      <c r="F9433" s="33"/>
      <c r="G9433" s="33"/>
      <c r="H9433" s="33"/>
      <c r="I9433" s="171"/>
      <c r="J9433" s="33"/>
      <c r="K9433" s="33"/>
    </row>
    <row r="9434" spans="2:11" x14ac:dyDescent="0.2">
      <c r="B9434" s="33"/>
      <c r="C9434" s="171"/>
      <c r="D9434" s="33"/>
      <c r="E9434" s="33"/>
      <c r="F9434" s="33"/>
      <c r="G9434" s="33"/>
      <c r="H9434" s="33"/>
      <c r="I9434" s="171"/>
      <c r="J9434" s="33"/>
      <c r="K9434" s="33"/>
    </row>
    <row r="9435" spans="2:11" x14ac:dyDescent="0.2">
      <c r="B9435" s="33"/>
      <c r="C9435" s="171"/>
      <c r="D9435" s="33"/>
      <c r="E9435" s="33"/>
      <c r="F9435" s="33"/>
      <c r="G9435" s="33"/>
      <c r="H9435" s="33"/>
      <c r="I9435" s="171"/>
      <c r="J9435" s="33"/>
      <c r="K9435" s="33"/>
    </row>
    <row r="9436" spans="2:11" x14ac:dyDescent="0.2">
      <c r="B9436" s="33"/>
      <c r="C9436" s="171"/>
      <c r="D9436" s="33"/>
      <c r="E9436" s="33"/>
      <c r="F9436" s="33"/>
      <c r="G9436" s="33"/>
      <c r="H9436" s="33"/>
      <c r="I9436" s="171"/>
      <c r="J9436" s="33"/>
      <c r="K9436" s="33"/>
    </row>
    <row r="9437" spans="2:11" x14ac:dyDescent="0.2">
      <c r="B9437" s="33"/>
      <c r="C9437" s="171"/>
      <c r="D9437" s="33"/>
      <c r="E9437" s="33"/>
      <c r="F9437" s="33"/>
      <c r="G9437" s="33"/>
      <c r="H9437" s="33"/>
      <c r="I9437" s="171"/>
      <c r="J9437" s="33"/>
      <c r="K9437" s="33"/>
    </row>
    <row r="9438" spans="2:11" x14ac:dyDescent="0.2">
      <c r="B9438" s="33"/>
      <c r="C9438" s="171"/>
      <c r="D9438" s="33"/>
      <c r="E9438" s="33"/>
      <c r="F9438" s="33"/>
      <c r="G9438" s="33"/>
      <c r="H9438" s="33"/>
      <c r="I9438" s="171"/>
      <c r="J9438" s="33"/>
      <c r="K9438" s="33"/>
    </row>
    <row r="9439" spans="2:11" x14ac:dyDescent="0.2">
      <c r="B9439" s="33"/>
      <c r="C9439" s="171"/>
      <c r="D9439" s="33"/>
      <c r="E9439" s="33"/>
      <c r="F9439" s="33"/>
      <c r="G9439" s="33"/>
      <c r="H9439" s="33"/>
      <c r="I9439" s="171"/>
      <c r="J9439" s="33"/>
      <c r="K9439" s="33"/>
    </row>
    <row r="9440" spans="2:11" x14ac:dyDescent="0.2">
      <c r="B9440" s="33"/>
      <c r="C9440" s="171"/>
      <c r="D9440" s="33"/>
      <c r="E9440" s="33"/>
      <c r="F9440" s="33"/>
      <c r="G9440" s="33"/>
      <c r="H9440" s="33"/>
      <c r="I9440" s="171"/>
      <c r="J9440" s="33"/>
      <c r="K9440" s="33"/>
    </row>
    <row r="9441" spans="2:11" x14ac:dyDescent="0.2">
      <c r="B9441" s="33"/>
      <c r="C9441" s="171"/>
      <c r="D9441" s="33"/>
      <c r="E9441" s="33"/>
      <c r="F9441" s="33"/>
      <c r="G9441" s="33"/>
      <c r="H9441" s="33"/>
      <c r="I9441" s="171"/>
      <c r="J9441" s="33"/>
      <c r="K9441" s="33"/>
    </row>
    <row r="9442" spans="2:11" x14ac:dyDescent="0.2">
      <c r="B9442" s="33"/>
      <c r="C9442" s="171"/>
      <c r="D9442" s="33"/>
      <c r="E9442" s="33"/>
      <c r="F9442" s="33"/>
      <c r="G9442" s="33"/>
      <c r="H9442" s="33"/>
      <c r="I9442" s="171"/>
      <c r="J9442" s="33"/>
      <c r="K9442" s="33"/>
    </row>
    <row r="9443" spans="2:11" x14ac:dyDescent="0.2">
      <c r="B9443" s="33"/>
      <c r="C9443" s="171"/>
      <c r="D9443" s="33"/>
      <c r="E9443" s="33"/>
      <c r="F9443" s="33"/>
      <c r="G9443" s="33"/>
      <c r="H9443" s="33"/>
      <c r="I9443" s="171"/>
      <c r="J9443" s="33"/>
      <c r="K9443" s="33"/>
    </row>
    <row r="9444" spans="2:11" x14ac:dyDescent="0.2">
      <c r="B9444" s="33"/>
      <c r="C9444" s="171"/>
      <c r="D9444" s="33"/>
      <c r="E9444" s="33"/>
      <c r="F9444" s="33"/>
      <c r="G9444" s="33"/>
      <c r="H9444" s="33"/>
      <c r="I9444" s="171"/>
      <c r="J9444" s="33"/>
      <c r="K9444" s="33"/>
    </row>
    <row r="9445" spans="2:11" x14ac:dyDescent="0.2">
      <c r="B9445" s="33"/>
      <c r="C9445" s="171"/>
      <c r="D9445" s="33"/>
      <c r="E9445" s="33"/>
      <c r="F9445" s="33"/>
      <c r="G9445" s="33"/>
      <c r="H9445" s="33"/>
      <c r="I9445" s="171"/>
      <c r="J9445" s="33"/>
      <c r="K9445" s="33"/>
    </row>
    <row r="9446" spans="2:11" x14ac:dyDescent="0.2">
      <c r="B9446" s="33"/>
      <c r="C9446" s="171"/>
      <c r="D9446" s="33"/>
      <c r="E9446" s="33"/>
      <c r="F9446" s="33"/>
      <c r="G9446" s="33"/>
      <c r="H9446" s="33"/>
      <c r="I9446" s="171"/>
      <c r="J9446" s="33"/>
      <c r="K9446" s="33"/>
    </row>
    <row r="9447" spans="2:11" x14ac:dyDescent="0.2">
      <c r="B9447" s="33"/>
      <c r="C9447" s="171"/>
      <c r="D9447" s="33"/>
      <c r="E9447" s="33"/>
      <c r="F9447" s="33"/>
      <c r="G9447" s="33"/>
      <c r="H9447" s="33"/>
      <c r="I9447" s="171"/>
      <c r="J9447" s="33"/>
      <c r="K9447" s="33"/>
    </row>
    <row r="9448" spans="2:11" x14ac:dyDescent="0.2">
      <c r="B9448" s="33"/>
      <c r="C9448" s="171"/>
      <c r="D9448" s="33"/>
      <c r="E9448" s="33"/>
      <c r="F9448" s="33"/>
      <c r="G9448" s="33"/>
      <c r="H9448" s="33"/>
      <c r="I9448" s="171"/>
      <c r="J9448" s="33"/>
      <c r="K9448" s="33"/>
    </row>
    <row r="9449" spans="2:11" x14ac:dyDescent="0.2">
      <c r="B9449" s="33"/>
      <c r="C9449" s="171"/>
      <c r="D9449" s="33"/>
      <c r="E9449" s="33"/>
      <c r="F9449" s="33"/>
      <c r="G9449" s="33"/>
      <c r="H9449" s="33"/>
      <c r="I9449" s="171"/>
      <c r="J9449" s="33"/>
      <c r="K9449" s="33"/>
    </row>
    <row r="9450" spans="2:11" x14ac:dyDescent="0.2">
      <c r="B9450" s="33"/>
      <c r="C9450" s="171"/>
      <c r="D9450" s="33"/>
      <c r="E9450" s="33"/>
      <c r="F9450" s="33"/>
      <c r="G9450" s="33"/>
      <c r="H9450" s="33"/>
      <c r="I9450" s="171"/>
      <c r="J9450" s="33"/>
      <c r="K9450" s="33"/>
    </row>
    <row r="9451" spans="2:11" x14ac:dyDescent="0.2">
      <c r="B9451" s="33"/>
      <c r="C9451" s="171"/>
      <c r="D9451" s="33"/>
      <c r="E9451" s="33"/>
      <c r="F9451" s="33"/>
      <c r="G9451" s="33"/>
      <c r="H9451" s="33"/>
      <c r="I9451" s="171"/>
      <c r="J9451" s="33"/>
      <c r="K9451" s="33"/>
    </row>
    <row r="9452" spans="2:11" x14ac:dyDescent="0.2">
      <c r="B9452" s="33"/>
      <c r="C9452" s="171"/>
      <c r="D9452" s="33"/>
      <c r="E9452" s="33"/>
      <c r="F9452" s="33"/>
      <c r="G9452" s="33"/>
      <c r="H9452" s="33"/>
      <c r="I9452" s="171"/>
      <c r="J9452" s="33"/>
      <c r="K9452" s="33"/>
    </row>
    <row r="9453" spans="2:11" x14ac:dyDescent="0.2">
      <c r="B9453" s="33"/>
      <c r="C9453" s="171"/>
      <c r="D9453" s="33"/>
      <c r="E9453" s="33"/>
      <c r="F9453" s="33"/>
      <c r="G9453" s="33"/>
      <c r="H9453" s="33"/>
      <c r="I9453" s="171"/>
      <c r="J9453" s="33"/>
      <c r="K9453" s="33"/>
    </row>
    <row r="9454" spans="2:11" x14ac:dyDescent="0.2">
      <c r="B9454" s="33"/>
      <c r="C9454" s="171"/>
      <c r="D9454" s="33"/>
      <c r="E9454" s="33"/>
      <c r="F9454" s="33"/>
      <c r="G9454" s="33"/>
      <c r="H9454" s="33"/>
      <c r="I9454" s="171"/>
      <c r="J9454" s="33"/>
      <c r="K9454" s="33"/>
    </row>
    <row r="9455" spans="2:11" x14ac:dyDescent="0.2">
      <c r="B9455" s="33"/>
      <c r="C9455" s="171"/>
      <c r="D9455" s="33"/>
      <c r="E9455" s="33"/>
      <c r="F9455" s="33"/>
      <c r="G9455" s="33"/>
      <c r="H9455" s="33"/>
      <c r="I9455" s="171"/>
      <c r="J9455" s="33"/>
      <c r="K9455" s="33"/>
    </row>
    <row r="9456" spans="2:11" x14ac:dyDescent="0.2">
      <c r="B9456" s="33"/>
      <c r="C9456" s="171"/>
      <c r="D9456" s="33"/>
      <c r="E9456" s="33"/>
      <c r="F9456" s="33"/>
      <c r="G9456" s="33"/>
      <c r="H9456" s="33"/>
      <c r="I9456" s="171"/>
      <c r="J9456" s="33"/>
      <c r="K9456" s="33"/>
    </row>
    <row r="9457" spans="2:11" x14ac:dyDescent="0.2">
      <c r="B9457" s="33"/>
      <c r="C9457" s="171"/>
      <c r="D9457" s="33"/>
      <c r="E9457" s="33"/>
      <c r="F9457" s="33"/>
      <c r="G9457" s="33"/>
      <c r="H9457" s="33"/>
      <c r="I9457" s="171"/>
      <c r="J9457" s="33"/>
      <c r="K9457" s="33"/>
    </row>
    <row r="9458" spans="2:11" x14ac:dyDescent="0.2">
      <c r="B9458" s="33"/>
      <c r="C9458" s="171"/>
      <c r="D9458" s="33"/>
      <c r="E9458" s="33"/>
      <c r="F9458" s="33"/>
      <c r="G9458" s="33"/>
      <c r="H9458" s="33"/>
      <c r="I9458" s="171"/>
      <c r="J9458" s="33"/>
      <c r="K9458" s="33"/>
    </row>
    <row r="9459" spans="2:11" x14ac:dyDescent="0.2">
      <c r="B9459" s="33"/>
      <c r="C9459" s="171"/>
      <c r="D9459" s="33"/>
      <c r="E9459" s="33"/>
      <c r="F9459" s="33"/>
      <c r="G9459" s="33"/>
      <c r="H9459" s="33"/>
      <c r="I9459" s="171"/>
      <c r="J9459" s="33"/>
      <c r="K9459" s="33"/>
    </row>
    <row r="9460" spans="2:11" x14ac:dyDescent="0.2">
      <c r="B9460" s="33"/>
      <c r="C9460" s="171"/>
      <c r="D9460" s="33"/>
      <c r="E9460" s="33"/>
      <c r="F9460" s="33"/>
      <c r="G9460" s="33"/>
      <c r="H9460" s="33"/>
      <c r="I9460" s="171"/>
      <c r="J9460" s="33"/>
      <c r="K9460" s="33"/>
    </row>
    <row r="9461" spans="2:11" x14ac:dyDescent="0.2">
      <c r="B9461" s="33"/>
      <c r="C9461" s="171"/>
      <c r="D9461" s="33"/>
      <c r="E9461" s="33"/>
      <c r="F9461" s="33"/>
      <c r="G9461" s="33"/>
      <c r="H9461" s="33"/>
      <c r="I9461" s="171"/>
      <c r="J9461" s="33"/>
      <c r="K9461" s="33"/>
    </row>
    <row r="9462" spans="2:11" x14ac:dyDescent="0.2">
      <c r="B9462" s="33"/>
      <c r="C9462" s="171"/>
      <c r="D9462" s="33"/>
      <c r="E9462" s="33"/>
      <c r="F9462" s="33"/>
      <c r="G9462" s="33"/>
      <c r="H9462" s="33"/>
      <c r="I9462" s="171"/>
      <c r="J9462" s="33"/>
      <c r="K9462" s="33"/>
    </row>
    <row r="9463" spans="2:11" x14ac:dyDescent="0.2">
      <c r="B9463" s="33"/>
      <c r="C9463" s="171"/>
      <c r="D9463" s="33"/>
      <c r="E9463" s="33"/>
      <c r="F9463" s="33"/>
      <c r="G9463" s="33"/>
      <c r="H9463" s="33"/>
      <c r="I9463" s="171"/>
      <c r="J9463" s="33"/>
      <c r="K9463" s="33"/>
    </row>
    <row r="9464" spans="2:11" x14ac:dyDescent="0.2">
      <c r="B9464" s="33"/>
      <c r="C9464" s="171"/>
      <c r="D9464" s="33"/>
      <c r="E9464" s="33"/>
      <c r="F9464" s="33"/>
      <c r="G9464" s="33"/>
      <c r="H9464" s="33"/>
      <c r="I9464" s="171"/>
      <c r="J9464" s="33"/>
      <c r="K9464" s="33"/>
    </row>
    <row r="9465" spans="2:11" x14ac:dyDescent="0.2">
      <c r="B9465" s="33"/>
      <c r="C9465" s="171"/>
      <c r="D9465" s="33"/>
      <c r="E9465" s="33"/>
      <c r="F9465" s="33"/>
      <c r="G9465" s="33"/>
      <c r="H9465" s="33"/>
      <c r="I9465" s="171"/>
      <c r="J9465" s="33"/>
      <c r="K9465" s="33"/>
    </row>
    <row r="9466" spans="2:11" x14ac:dyDescent="0.2">
      <c r="B9466" s="33"/>
      <c r="C9466" s="171"/>
      <c r="D9466" s="33"/>
      <c r="E9466" s="33"/>
      <c r="F9466" s="33"/>
      <c r="G9466" s="33"/>
      <c r="H9466" s="33"/>
      <c r="I9466" s="171"/>
      <c r="J9466" s="33"/>
      <c r="K9466" s="33"/>
    </row>
    <row r="9467" spans="2:11" x14ac:dyDescent="0.2">
      <c r="B9467" s="33"/>
      <c r="C9467" s="171"/>
      <c r="D9467" s="33"/>
      <c r="E9467" s="33"/>
      <c r="F9467" s="33"/>
      <c r="G9467" s="33"/>
      <c r="H9467" s="33"/>
      <c r="I9467" s="171"/>
      <c r="J9467" s="33"/>
      <c r="K9467" s="33"/>
    </row>
    <row r="9468" spans="2:11" x14ac:dyDescent="0.2">
      <c r="B9468" s="33"/>
      <c r="C9468" s="171"/>
      <c r="D9468" s="33"/>
      <c r="E9468" s="33"/>
      <c r="F9468" s="33"/>
      <c r="G9468" s="33"/>
      <c r="H9468" s="33"/>
      <c r="I9468" s="171"/>
      <c r="J9468" s="33"/>
      <c r="K9468" s="33"/>
    </row>
    <row r="9469" spans="2:11" x14ac:dyDescent="0.2">
      <c r="B9469" s="33"/>
      <c r="C9469" s="171"/>
      <c r="D9469" s="33"/>
      <c r="E9469" s="33"/>
      <c r="F9469" s="33"/>
      <c r="G9469" s="33"/>
      <c r="H9469" s="33"/>
      <c r="I9469" s="171"/>
      <c r="J9469" s="33"/>
      <c r="K9469" s="33"/>
    </row>
    <row r="9470" spans="2:11" x14ac:dyDescent="0.2">
      <c r="B9470" s="33"/>
      <c r="C9470" s="171"/>
      <c r="D9470" s="33"/>
      <c r="E9470" s="33"/>
      <c r="F9470" s="33"/>
      <c r="G9470" s="33"/>
      <c r="H9470" s="33"/>
      <c r="I9470" s="171"/>
      <c r="J9470" s="33"/>
      <c r="K9470" s="33"/>
    </row>
    <row r="9471" spans="2:11" x14ac:dyDescent="0.2">
      <c r="B9471" s="33"/>
      <c r="C9471" s="171"/>
      <c r="D9471" s="33"/>
      <c r="E9471" s="33"/>
      <c r="F9471" s="33"/>
      <c r="G9471" s="33"/>
      <c r="H9471" s="33"/>
      <c r="I9471" s="171"/>
      <c r="J9471" s="33"/>
      <c r="K9471" s="33"/>
    </row>
    <row r="9472" spans="2:11" x14ac:dyDescent="0.2">
      <c r="B9472" s="33"/>
      <c r="C9472" s="171"/>
      <c r="D9472" s="33"/>
      <c r="E9472" s="33"/>
      <c r="F9472" s="33"/>
      <c r="G9472" s="33"/>
      <c r="H9472" s="33"/>
      <c r="I9472" s="171"/>
      <c r="J9472" s="33"/>
      <c r="K9472" s="33"/>
    </row>
    <row r="9473" spans="2:11" x14ac:dyDescent="0.2">
      <c r="B9473" s="33"/>
      <c r="C9473" s="171"/>
      <c r="D9473" s="33"/>
      <c r="E9473" s="33"/>
      <c r="F9473" s="33"/>
      <c r="G9473" s="33"/>
      <c r="H9473" s="33"/>
      <c r="I9473" s="171"/>
      <c r="J9473" s="33"/>
      <c r="K9473" s="33"/>
    </row>
    <row r="9474" spans="2:11" x14ac:dyDescent="0.2">
      <c r="B9474" s="33"/>
      <c r="C9474" s="171"/>
      <c r="D9474" s="33"/>
      <c r="E9474" s="33"/>
      <c r="F9474" s="33"/>
      <c r="G9474" s="33"/>
      <c r="H9474" s="33"/>
      <c r="I9474" s="171"/>
      <c r="J9474" s="33"/>
      <c r="K9474" s="33"/>
    </row>
    <row r="9475" spans="2:11" x14ac:dyDescent="0.2">
      <c r="B9475" s="33"/>
      <c r="C9475" s="171"/>
      <c r="D9475" s="33"/>
      <c r="E9475" s="33"/>
      <c r="F9475" s="33"/>
      <c r="G9475" s="33"/>
      <c r="H9475" s="33"/>
      <c r="I9475" s="171"/>
      <c r="J9475" s="33"/>
      <c r="K9475" s="33"/>
    </row>
    <row r="9476" spans="2:11" x14ac:dyDescent="0.2">
      <c r="B9476" s="33"/>
      <c r="C9476" s="171"/>
      <c r="D9476" s="33"/>
      <c r="E9476" s="33"/>
      <c r="F9476" s="33"/>
      <c r="G9476" s="33"/>
      <c r="H9476" s="33"/>
      <c r="I9476" s="171"/>
      <c r="J9476" s="33"/>
      <c r="K9476" s="33"/>
    </row>
    <row r="9477" spans="2:11" x14ac:dyDescent="0.2">
      <c r="B9477" s="33"/>
      <c r="C9477" s="171"/>
      <c r="D9477" s="33"/>
      <c r="E9477" s="33"/>
      <c r="F9477" s="33"/>
      <c r="G9477" s="33"/>
      <c r="H9477" s="33"/>
      <c r="I9477" s="171"/>
      <c r="J9477" s="33"/>
      <c r="K9477" s="33"/>
    </row>
    <row r="9478" spans="2:11" x14ac:dyDescent="0.2">
      <c r="B9478" s="33"/>
      <c r="C9478" s="171"/>
      <c r="D9478" s="33"/>
      <c r="E9478" s="33"/>
      <c r="F9478" s="33"/>
      <c r="G9478" s="33"/>
      <c r="H9478" s="33"/>
      <c r="I9478" s="171"/>
      <c r="J9478" s="33"/>
      <c r="K9478" s="33"/>
    </row>
    <row r="9479" spans="2:11" x14ac:dyDescent="0.2">
      <c r="B9479" s="33"/>
      <c r="C9479" s="171"/>
      <c r="D9479" s="33"/>
      <c r="E9479" s="33"/>
      <c r="F9479" s="33"/>
      <c r="G9479" s="33"/>
      <c r="H9479" s="33"/>
      <c r="I9479" s="171"/>
      <c r="J9479" s="33"/>
      <c r="K9479" s="33"/>
    </row>
    <row r="9480" spans="2:11" x14ac:dyDescent="0.2">
      <c r="B9480" s="33"/>
      <c r="C9480" s="171"/>
      <c r="D9480" s="33"/>
      <c r="E9480" s="33"/>
      <c r="F9480" s="33"/>
      <c r="G9480" s="33"/>
      <c r="H9480" s="33"/>
      <c r="I9480" s="171"/>
      <c r="J9480" s="33"/>
      <c r="K9480" s="33"/>
    </row>
    <row r="9481" spans="2:11" x14ac:dyDescent="0.2">
      <c r="B9481" s="33"/>
      <c r="C9481" s="171"/>
      <c r="D9481" s="33"/>
      <c r="E9481" s="33"/>
      <c r="F9481" s="33"/>
      <c r="G9481" s="33"/>
      <c r="H9481" s="33"/>
      <c r="I9481" s="171"/>
      <c r="J9481" s="33"/>
      <c r="K9481" s="33"/>
    </row>
    <row r="9482" spans="2:11" x14ac:dyDescent="0.2">
      <c r="B9482" s="33"/>
      <c r="C9482" s="171"/>
      <c r="D9482" s="33"/>
      <c r="E9482" s="33"/>
      <c r="F9482" s="33"/>
      <c r="G9482" s="33"/>
      <c r="H9482" s="33"/>
      <c r="I9482" s="171"/>
      <c r="J9482" s="33"/>
      <c r="K9482" s="33"/>
    </row>
    <row r="9483" spans="2:11" x14ac:dyDescent="0.2">
      <c r="B9483" s="33"/>
      <c r="C9483" s="171"/>
      <c r="D9483" s="33"/>
      <c r="E9483" s="33"/>
      <c r="F9483" s="33"/>
      <c r="G9483" s="33"/>
      <c r="H9483" s="33"/>
      <c r="I9483" s="171"/>
      <c r="J9483" s="33"/>
      <c r="K9483" s="33"/>
    </row>
    <row r="9484" spans="2:11" x14ac:dyDescent="0.2">
      <c r="B9484" s="33"/>
      <c r="C9484" s="171"/>
      <c r="D9484" s="33"/>
      <c r="E9484" s="33"/>
      <c r="F9484" s="33"/>
      <c r="G9484" s="33"/>
      <c r="H9484" s="33"/>
      <c r="I9484" s="171"/>
      <c r="J9484" s="33"/>
      <c r="K9484" s="33"/>
    </row>
    <row r="9485" spans="2:11" x14ac:dyDescent="0.2">
      <c r="B9485" s="33"/>
      <c r="C9485" s="171"/>
      <c r="D9485" s="33"/>
      <c r="E9485" s="33"/>
      <c r="F9485" s="33"/>
      <c r="G9485" s="33"/>
      <c r="H9485" s="33"/>
      <c r="I9485" s="171"/>
      <c r="J9485" s="33"/>
      <c r="K9485" s="33"/>
    </row>
    <row r="9486" spans="2:11" x14ac:dyDescent="0.2">
      <c r="B9486" s="33"/>
      <c r="C9486" s="171"/>
      <c r="D9486" s="33"/>
      <c r="E9486" s="33"/>
      <c r="F9486" s="33"/>
      <c r="G9486" s="33"/>
      <c r="H9486" s="33"/>
      <c r="I9486" s="171"/>
      <c r="J9486" s="33"/>
      <c r="K9486" s="33"/>
    </row>
    <row r="9487" spans="2:11" x14ac:dyDescent="0.2">
      <c r="B9487" s="33"/>
      <c r="C9487" s="171"/>
      <c r="D9487" s="33"/>
      <c r="E9487" s="33"/>
      <c r="F9487" s="33"/>
      <c r="G9487" s="33"/>
      <c r="H9487" s="33"/>
      <c r="I9487" s="171"/>
      <c r="J9487" s="33"/>
      <c r="K9487" s="33"/>
    </row>
    <row r="9488" spans="2:11" x14ac:dyDescent="0.2">
      <c r="B9488" s="33"/>
      <c r="C9488" s="171"/>
      <c r="D9488" s="33"/>
      <c r="E9488" s="33"/>
      <c r="F9488" s="33"/>
      <c r="G9488" s="33"/>
      <c r="H9488" s="33"/>
      <c r="I9488" s="171"/>
      <c r="J9488" s="33"/>
      <c r="K9488" s="33"/>
    </row>
    <row r="9489" spans="2:11" x14ac:dyDescent="0.2">
      <c r="B9489" s="33"/>
      <c r="C9489" s="171"/>
      <c r="D9489" s="33"/>
      <c r="E9489" s="33"/>
      <c r="F9489" s="33"/>
      <c r="G9489" s="33"/>
      <c r="H9489" s="33"/>
      <c r="I9489" s="171"/>
      <c r="J9489" s="33"/>
      <c r="K9489" s="33"/>
    </row>
    <row r="9490" spans="2:11" x14ac:dyDescent="0.2">
      <c r="B9490" s="33"/>
      <c r="C9490" s="171"/>
      <c r="D9490" s="33"/>
      <c r="E9490" s="33"/>
      <c r="F9490" s="33"/>
      <c r="G9490" s="33"/>
      <c r="H9490" s="33"/>
      <c r="I9490" s="171"/>
      <c r="J9490" s="33"/>
      <c r="K9490" s="33"/>
    </row>
    <row r="9491" spans="2:11" x14ac:dyDescent="0.2">
      <c r="B9491" s="33"/>
      <c r="C9491" s="171"/>
      <c r="D9491" s="33"/>
      <c r="E9491" s="33"/>
      <c r="F9491" s="33"/>
      <c r="G9491" s="33"/>
      <c r="H9491" s="33"/>
      <c r="I9491" s="171"/>
      <c r="J9491" s="33"/>
      <c r="K9491" s="33"/>
    </row>
    <row r="9492" spans="2:11" x14ac:dyDescent="0.2">
      <c r="B9492" s="33"/>
      <c r="C9492" s="171"/>
      <c r="D9492" s="33"/>
      <c r="E9492" s="33"/>
      <c r="F9492" s="33"/>
      <c r="G9492" s="33"/>
      <c r="H9492" s="33"/>
      <c r="I9492" s="171"/>
      <c r="J9492" s="33"/>
      <c r="K9492" s="33"/>
    </row>
    <row r="9493" spans="2:11" x14ac:dyDescent="0.2">
      <c r="B9493" s="33"/>
      <c r="C9493" s="171"/>
      <c r="D9493" s="33"/>
      <c r="E9493" s="33"/>
      <c r="F9493" s="33"/>
      <c r="G9493" s="33"/>
      <c r="H9493" s="33"/>
      <c r="I9493" s="171"/>
      <c r="J9493" s="33"/>
      <c r="K9493" s="33"/>
    </row>
    <row r="9494" spans="2:11" x14ac:dyDescent="0.2">
      <c r="B9494" s="33"/>
      <c r="C9494" s="171"/>
      <c r="D9494" s="33"/>
      <c r="E9494" s="33"/>
      <c r="F9494" s="33"/>
      <c r="G9494" s="33"/>
      <c r="H9494" s="33"/>
      <c r="I9494" s="171"/>
      <c r="J9494" s="33"/>
      <c r="K9494" s="33"/>
    </row>
    <row r="9495" spans="2:11" x14ac:dyDescent="0.2">
      <c r="B9495" s="33"/>
      <c r="C9495" s="171"/>
      <c r="D9495" s="33"/>
      <c r="E9495" s="33"/>
      <c r="F9495" s="33"/>
      <c r="G9495" s="33"/>
      <c r="H9495" s="33"/>
      <c r="I9495" s="171"/>
      <c r="J9495" s="33"/>
      <c r="K9495" s="33"/>
    </row>
    <row r="9496" spans="2:11" x14ac:dyDescent="0.2">
      <c r="B9496" s="33"/>
      <c r="C9496" s="171"/>
      <c r="D9496" s="33"/>
      <c r="E9496" s="33"/>
      <c r="F9496" s="33"/>
      <c r="G9496" s="33"/>
      <c r="H9496" s="33"/>
      <c r="I9496" s="171"/>
      <c r="J9496" s="33"/>
      <c r="K9496" s="33"/>
    </row>
    <row r="9497" spans="2:11" x14ac:dyDescent="0.2">
      <c r="B9497" s="33"/>
      <c r="C9497" s="171"/>
      <c r="D9497" s="33"/>
      <c r="E9497" s="33"/>
      <c r="F9497" s="33"/>
      <c r="G9497" s="33"/>
      <c r="H9497" s="33"/>
      <c r="I9497" s="171"/>
      <c r="J9497" s="33"/>
      <c r="K9497" s="33"/>
    </row>
    <row r="9498" spans="2:11" x14ac:dyDescent="0.2">
      <c r="B9498" s="33"/>
      <c r="C9498" s="171"/>
      <c r="D9498" s="33"/>
      <c r="E9498" s="33"/>
      <c r="F9498" s="33"/>
      <c r="G9498" s="33"/>
      <c r="H9498" s="33"/>
      <c r="I9498" s="171"/>
      <c r="J9498" s="33"/>
      <c r="K9498" s="33"/>
    </row>
    <row r="9499" spans="2:11" x14ac:dyDescent="0.2">
      <c r="B9499" s="33"/>
      <c r="C9499" s="171"/>
      <c r="D9499" s="33"/>
      <c r="E9499" s="33"/>
      <c r="F9499" s="33"/>
      <c r="G9499" s="33"/>
      <c r="H9499" s="33"/>
      <c r="I9499" s="171"/>
      <c r="J9499" s="33"/>
      <c r="K9499" s="33"/>
    </row>
    <row r="9500" spans="2:11" x14ac:dyDescent="0.2">
      <c r="B9500" s="33"/>
      <c r="C9500" s="171"/>
      <c r="D9500" s="33"/>
      <c r="E9500" s="33"/>
      <c r="F9500" s="33"/>
      <c r="G9500" s="33"/>
      <c r="H9500" s="33"/>
      <c r="I9500" s="171"/>
      <c r="J9500" s="33"/>
      <c r="K9500" s="33"/>
    </row>
    <row r="9501" spans="2:11" x14ac:dyDescent="0.2">
      <c r="B9501" s="33"/>
      <c r="C9501" s="171"/>
      <c r="D9501" s="33"/>
      <c r="E9501" s="33"/>
      <c r="F9501" s="33"/>
      <c r="G9501" s="33"/>
      <c r="H9501" s="33"/>
      <c r="I9501" s="171"/>
      <c r="J9501" s="33"/>
      <c r="K9501" s="33"/>
    </row>
    <row r="9502" spans="2:11" x14ac:dyDescent="0.2">
      <c r="B9502" s="33"/>
      <c r="C9502" s="171"/>
      <c r="D9502" s="33"/>
      <c r="E9502" s="33"/>
      <c r="F9502" s="33"/>
      <c r="G9502" s="33"/>
      <c r="H9502" s="33"/>
      <c r="I9502" s="171"/>
      <c r="J9502" s="33"/>
      <c r="K9502" s="33"/>
    </row>
    <row r="9503" spans="2:11" x14ac:dyDescent="0.2">
      <c r="B9503" s="33"/>
      <c r="C9503" s="171"/>
      <c r="D9503" s="33"/>
      <c r="E9503" s="33"/>
      <c r="F9503" s="33"/>
      <c r="G9503" s="33"/>
      <c r="H9503" s="33"/>
      <c r="I9503" s="171"/>
      <c r="J9503" s="33"/>
      <c r="K9503" s="33"/>
    </row>
    <row r="9504" spans="2:11" x14ac:dyDescent="0.2">
      <c r="B9504" s="33"/>
      <c r="C9504" s="171"/>
      <c r="D9504" s="33"/>
      <c r="E9504" s="33"/>
      <c r="F9504" s="33"/>
      <c r="G9504" s="33"/>
      <c r="H9504" s="33"/>
      <c r="I9504" s="171"/>
      <c r="J9504" s="33"/>
      <c r="K9504" s="33"/>
    </row>
    <row r="9505" spans="2:11" x14ac:dyDescent="0.2">
      <c r="B9505" s="33"/>
      <c r="C9505" s="171"/>
      <c r="D9505" s="33"/>
      <c r="E9505" s="33"/>
      <c r="F9505" s="33"/>
      <c r="G9505" s="33"/>
      <c r="H9505" s="33"/>
      <c r="I9505" s="171"/>
      <c r="J9505" s="33"/>
      <c r="K9505" s="33"/>
    </row>
    <row r="9506" spans="2:11" x14ac:dyDescent="0.2">
      <c r="B9506" s="33"/>
      <c r="C9506" s="171"/>
      <c r="D9506" s="33"/>
      <c r="E9506" s="33"/>
      <c r="F9506" s="33"/>
      <c r="G9506" s="33"/>
      <c r="H9506" s="33"/>
      <c r="I9506" s="171"/>
      <c r="J9506" s="33"/>
      <c r="K9506" s="33"/>
    </row>
    <row r="9507" spans="2:11" x14ac:dyDescent="0.2">
      <c r="B9507" s="33"/>
      <c r="C9507" s="171"/>
      <c r="D9507" s="33"/>
      <c r="E9507" s="33"/>
      <c r="F9507" s="33"/>
      <c r="G9507" s="33"/>
      <c r="H9507" s="33"/>
      <c r="I9507" s="171"/>
      <c r="J9507" s="33"/>
      <c r="K9507" s="33"/>
    </row>
    <row r="9508" spans="2:11" x14ac:dyDescent="0.2">
      <c r="B9508" s="33"/>
      <c r="C9508" s="171"/>
      <c r="D9508" s="33"/>
      <c r="E9508" s="33"/>
      <c r="F9508" s="33"/>
      <c r="G9508" s="33"/>
      <c r="H9508" s="33"/>
      <c r="I9508" s="171"/>
      <c r="J9508" s="33"/>
      <c r="K9508" s="33"/>
    </row>
    <row r="9509" spans="2:11" x14ac:dyDescent="0.2">
      <c r="B9509" s="33"/>
      <c r="C9509" s="171"/>
      <c r="D9509" s="33"/>
      <c r="E9509" s="33"/>
      <c r="F9509" s="33"/>
      <c r="G9509" s="33"/>
      <c r="H9509" s="33"/>
      <c r="I9509" s="171"/>
      <c r="J9509" s="33"/>
      <c r="K9509" s="33"/>
    </row>
    <row r="9510" spans="2:11" x14ac:dyDescent="0.2">
      <c r="B9510" s="33"/>
      <c r="C9510" s="171"/>
      <c r="D9510" s="33"/>
      <c r="E9510" s="33"/>
      <c r="F9510" s="33"/>
      <c r="G9510" s="33"/>
      <c r="H9510" s="33"/>
      <c r="I9510" s="171"/>
      <c r="J9510" s="33"/>
      <c r="K9510" s="33"/>
    </row>
    <row r="9511" spans="2:11" x14ac:dyDescent="0.2">
      <c r="B9511" s="33"/>
      <c r="C9511" s="171"/>
      <c r="D9511" s="33"/>
      <c r="E9511" s="33"/>
      <c r="F9511" s="33"/>
      <c r="G9511" s="33"/>
      <c r="H9511" s="33"/>
      <c r="I9511" s="171"/>
      <c r="J9511" s="33"/>
      <c r="K9511" s="33"/>
    </row>
    <row r="9512" spans="2:11" x14ac:dyDescent="0.2">
      <c r="B9512" s="33"/>
      <c r="C9512" s="171"/>
      <c r="D9512" s="33"/>
      <c r="E9512" s="33"/>
      <c r="F9512" s="33"/>
      <c r="G9512" s="33"/>
      <c r="H9512" s="33"/>
      <c r="I9512" s="171"/>
      <c r="J9512" s="33"/>
      <c r="K9512" s="33"/>
    </row>
    <row r="9513" spans="2:11" x14ac:dyDescent="0.2">
      <c r="B9513" s="33"/>
      <c r="C9513" s="171"/>
      <c r="D9513" s="33"/>
      <c r="E9513" s="33"/>
      <c r="F9513" s="33"/>
      <c r="G9513" s="33"/>
      <c r="H9513" s="33"/>
      <c r="I9513" s="171"/>
      <c r="J9513" s="33"/>
      <c r="K9513" s="33"/>
    </row>
    <row r="9514" spans="2:11" x14ac:dyDescent="0.2">
      <c r="B9514" s="33"/>
      <c r="C9514" s="171"/>
      <c r="D9514" s="33"/>
      <c r="E9514" s="33"/>
      <c r="F9514" s="33"/>
      <c r="G9514" s="33"/>
      <c r="H9514" s="33"/>
      <c r="I9514" s="171"/>
      <c r="J9514" s="33"/>
      <c r="K9514" s="33"/>
    </row>
    <row r="9515" spans="2:11" x14ac:dyDescent="0.2">
      <c r="B9515" s="33"/>
      <c r="C9515" s="171"/>
      <c r="D9515" s="33"/>
      <c r="E9515" s="33"/>
      <c r="F9515" s="33"/>
      <c r="G9515" s="33"/>
      <c r="H9515" s="33"/>
      <c r="I9515" s="171"/>
      <c r="J9515" s="33"/>
      <c r="K9515" s="33"/>
    </row>
    <row r="9516" spans="2:11" x14ac:dyDescent="0.2">
      <c r="B9516" s="33"/>
      <c r="C9516" s="171"/>
      <c r="D9516" s="33"/>
      <c r="E9516" s="33"/>
      <c r="F9516" s="33"/>
      <c r="G9516" s="33"/>
      <c r="H9516" s="33"/>
      <c r="I9516" s="171"/>
      <c r="J9516" s="33"/>
      <c r="K9516" s="33"/>
    </row>
    <row r="9517" spans="2:11" x14ac:dyDescent="0.2">
      <c r="B9517" s="33"/>
      <c r="C9517" s="171"/>
      <c r="D9517" s="33"/>
      <c r="E9517" s="33"/>
      <c r="F9517" s="33"/>
      <c r="G9517" s="33"/>
      <c r="H9517" s="33"/>
      <c r="I9517" s="171"/>
      <c r="J9517" s="33"/>
      <c r="K9517" s="33"/>
    </row>
    <row r="9518" spans="2:11" x14ac:dyDescent="0.2">
      <c r="B9518" s="33"/>
      <c r="C9518" s="171"/>
      <c r="D9518" s="33"/>
      <c r="E9518" s="33"/>
      <c r="F9518" s="33"/>
      <c r="G9518" s="33"/>
      <c r="H9518" s="33"/>
      <c r="I9518" s="171"/>
      <c r="J9518" s="33"/>
      <c r="K9518" s="33"/>
    </row>
    <row r="9519" spans="2:11" x14ac:dyDescent="0.2">
      <c r="B9519" s="33"/>
      <c r="C9519" s="171"/>
      <c r="D9519" s="33"/>
      <c r="E9519" s="33"/>
      <c r="F9519" s="33"/>
      <c r="G9519" s="33"/>
      <c r="H9519" s="33"/>
      <c r="I9519" s="171"/>
      <c r="J9519" s="33"/>
      <c r="K9519" s="33"/>
    </row>
    <row r="9520" spans="2:11" x14ac:dyDescent="0.2">
      <c r="B9520" s="33"/>
      <c r="C9520" s="171"/>
      <c r="D9520" s="33"/>
      <c r="E9520" s="33"/>
      <c r="F9520" s="33"/>
      <c r="G9520" s="33"/>
      <c r="H9520" s="33"/>
      <c r="I9520" s="171"/>
      <c r="J9520" s="33"/>
      <c r="K9520" s="33"/>
    </row>
    <row r="9521" spans="2:11" x14ac:dyDescent="0.2">
      <c r="B9521" s="33"/>
      <c r="C9521" s="171"/>
      <c r="D9521" s="33"/>
      <c r="E9521" s="33"/>
      <c r="F9521" s="33"/>
      <c r="G9521" s="33"/>
      <c r="H9521" s="33"/>
      <c r="I9521" s="171"/>
      <c r="J9521" s="33"/>
      <c r="K9521" s="33"/>
    </row>
    <row r="9522" spans="2:11" x14ac:dyDescent="0.2">
      <c r="B9522" s="33"/>
      <c r="C9522" s="171"/>
      <c r="D9522" s="33"/>
      <c r="E9522" s="33"/>
      <c r="F9522" s="33"/>
      <c r="G9522" s="33"/>
      <c r="H9522" s="33"/>
      <c r="I9522" s="171"/>
      <c r="J9522" s="33"/>
      <c r="K9522" s="33"/>
    </row>
    <row r="9523" spans="2:11" x14ac:dyDescent="0.2">
      <c r="B9523" s="33"/>
      <c r="C9523" s="171"/>
      <c r="D9523" s="33"/>
      <c r="E9523" s="33"/>
      <c r="F9523" s="33"/>
      <c r="G9523" s="33"/>
      <c r="H9523" s="33"/>
      <c r="I9523" s="171"/>
      <c r="J9523" s="33"/>
      <c r="K9523" s="33"/>
    </row>
    <row r="9524" spans="2:11" x14ac:dyDescent="0.2">
      <c r="B9524" s="33"/>
      <c r="C9524" s="171"/>
      <c r="D9524" s="33"/>
      <c r="E9524" s="33"/>
      <c r="F9524" s="33"/>
      <c r="G9524" s="33"/>
      <c r="H9524" s="33"/>
      <c r="I9524" s="171"/>
      <c r="J9524" s="33"/>
      <c r="K9524" s="33"/>
    </row>
    <row r="9525" spans="2:11" x14ac:dyDescent="0.2">
      <c r="B9525" s="33"/>
      <c r="C9525" s="171"/>
      <c r="D9525" s="33"/>
      <c r="E9525" s="33"/>
      <c r="F9525" s="33"/>
      <c r="G9525" s="33"/>
      <c r="H9525" s="33"/>
      <c r="I9525" s="171"/>
      <c r="J9525" s="33"/>
      <c r="K9525" s="33"/>
    </row>
    <row r="9526" spans="2:11" x14ac:dyDescent="0.2">
      <c r="B9526" s="33"/>
      <c r="C9526" s="171"/>
      <c r="D9526" s="33"/>
      <c r="E9526" s="33"/>
      <c r="F9526" s="33"/>
      <c r="G9526" s="33"/>
      <c r="H9526" s="33"/>
      <c r="I9526" s="171"/>
      <c r="J9526" s="33"/>
      <c r="K9526" s="33"/>
    </row>
    <row r="9527" spans="2:11" x14ac:dyDescent="0.2">
      <c r="B9527" s="33"/>
      <c r="C9527" s="171"/>
      <c r="D9527" s="33"/>
      <c r="E9527" s="33"/>
      <c r="F9527" s="33"/>
      <c r="G9527" s="33"/>
      <c r="H9527" s="33"/>
      <c r="I9527" s="171"/>
      <c r="J9527" s="33"/>
      <c r="K9527" s="33"/>
    </row>
    <row r="9528" spans="2:11" x14ac:dyDescent="0.2">
      <c r="B9528" s="33"/>
      <c r="C9528" s="171"/>
      <c r="D9528" s="33"/>
      <c r="E9528" s="33"/>
      <c r="F9528" s="33"/>
      <c r="G9528" s="33"/>
      <c r="H9528" s="33"/>
      <c r="I9528" s="171"/>
      <c r="J9528" s="33"/>
      <c r="K9528" s="33"/>
    </row>
    <row r="9529" spans="2:11" x14ac:dyDescent="0.2">
      <c r="B9529" s="33"/>
      <c r="C9529" s="171"/>
      <c r="D9529" s="33"/>
      <c r="E9529" s="33"/>
      <c r="F9529" s="33"/>
      <c r="G9529" s="33"/>
      <c r="H9529" s="33"/>
      <c r="I9529" s="171"/>
      <c r="J9529" s="33"/>
      <c r="K9529" s="33"/>
    </row>
    <row r="9530" spans="2:11" x14ac:dyDescent="0.2">
      <c r="B9530" s="33"/>
      <c r="C9530" s="171"/>
      <c r="D9530" s="33"/>
      <c r="E9530" s="33"/>
      <c r="F9530" s="33"/>
      <c r="G9530" s="33"/>
      <c r="H9530" s="33"/>
      <c r="I9530" s="171"/>
      <c r="J9530" s="33"/>
      <c r="K9530" s="33"/>
    </row>
    <row r="9531" spans="2:11" x14ac:dyDescent="0.2">
      <c r="B9531" s="33"/>
      <c r="C9531" s="171"/>
      <c r="D9531" s="33"/>
      <c r="E9531" s="33"/>
      <c r="F9531" s="33"/>
      <c r="G9531" s="33"/>
      <c r="H9531" s="33"/>
      <c r="I9531" s="171"/>
      <c r="J9531" s="33"/>
      <c r="K9531" s="33"/>
    </row>
    <row r="9532" spans="2:11" x14ac:dyDescent="0.2">
      <c r="B9532" s="33"/>
      <c r="C9532" s="171"/>
      <c r="D9532" s="33"/>
      <c r="E9532" s="33"/>
      <c r="F9532" s="33"/>
      <c r="G9532" s="33"/>
      <c r="H9532" s="33"/>
      <c r="I9532" s="171"/>
      <c r="J9532" s="33"/>
      <c r="K9532" s="33"/>
    </row>
    <row r="9533" spans="2:11" x14ac:dyDescent="0.2">
      <c r="B9533" s="33"/>
      <c r="C9533" s="171"/>
      <c r="D9533" s="33"/>
      <c r="E9533" s="33"/>
      <c r="F9533" s="33"/>
      <c r="G9533" s="33"/>
      <c r="H9533" s="33"/>
      <c r="I9533" s="171"/>
      <c r="J9533" s="33"/>
      <c r="K9533" s="33"/>
    </row>
    <row r="9534" spans="2:11" x14ac:dyDescent="0.2">
      <c r="B9534" s="33"/>
      <c r="C9534" s="171"/>
      <c r="D9534" s="33"/>
      <c r="E9534" s="33"/>
      <c r="F9534" s="33"/>
      <c r="G9534" s="33"/>
      <c r="H9534" s="33"/>
      <c r="I9534" s="171"/>
      <c r="J9534" s="33"/>
      <c r="K9534" s="33"/>
    </row>
    <row r="9535" spans="2:11" x14ac:dyDescent="0.2">
      <c r="B9535" s="33"/>
      <c r="C9535" s="171"/>
      <c r="D9535" s="33"/>
      <c r="E9535" s="33"/>
      <c r="F9535" s="33"/>
      <c r="G9535" s="33"/>
      <c r="H9535" s="33"/>
      <c r="I9535" s="171"/>
      <c r="J9535" s="33"/>
      <c r="K9535" s="33"/>
    </row>
    <row r="9536" spans="2:11" x14ac:dyDescent="0.2">
      <c r="B9536" s="33"/>
      <c r="C9536" s="171"/>
      <c r="D9536" s="33"/>
      <c r="E9536" s="33"/>
      <c r="F9536" s="33"/>
      <c r="G9536" s="33"/>
      <c r="H9536" s="33"/>
      <c r="I9536" s="171"/>
      <c r="J9536" s="33"/>
      <c r="K9536" s="33"/>
    </row>
    <row r="9537" spans="2:11" x14ac:dyDescent="0.2">
      <c r="B9537" s="33"/>
      <c r="C9537" s="171"/>
      <c r="D9537" s="33"/>
      <c r="E9537" s="33"/>
      <c r="F9537" s="33"/>
      <c r="G9537" s="33"/>
      <c r="H9537" s="33"/>
      <c r="I9537" s="171"/>
      <c r="J9537" s="33"/>
      <c r="K9537" s="33"/>
    </row>
    <row r="9538" spans="2:11" x14ac:dyDescent="0.2">
      <c r="B9538" s="33"/>
      <c r="C9538" s="171"/>
      <c r="D9538" s="33"/>
      <c r="E9538" s="33"/>
      <c r="F9538" s="33"/>
      <c r="G9538" s="33"/>
      <c r="H9538" s="33"/>
      <c r="I9538" s="171"/>
      <c r="J9538" s="33"/>
      <c r="K9538" s="33"/>
    </row>
    <row r="9539" spans="2:11" x14ac:dyDescent="0.2">
      <c r="B9539" s="33"/>
      <c r="C9539" s="171"/>
      <c r="D9539" s="33"/>
      <c r="E9539" s="33"/>
      <c r="F9539" s="33"/>
      <c r="G9539" s="33"/>
      <c r="H9539" s="33"/>
      <c r="I9539" s="171"/>
      <c r="J9539" s="33"/>
      <c r="K9539" s="33"/>
    </row>
    <row r="9540" spans="2:11" x14ac:dyDescent="0.2">
      <c r="B9540" s="33"/>
      <c r="C9540" s="171"/>
      <c r="D9540" s="33"/>
      <c r="E9540" s="33"/>
      <c r="F9540" s="33"/>
      <c r="G9540" s="33"/>
      <c r="H9540" s="33"/>
      <c r="I9540" s="171"/>
      <c r="J9540" s="33"/>
      <c r="K9540" s="33"/>
    </row>
    <row r="9541" spans="2:11" x14ac:dyDescent="0.2">
      <c r="B9541" s="33"/>
      <c r="C9541" s="171"/>
      <c r="D9541" s="33"/>
      <c r="E9541" s="33"/>
      <c r="F9541" s="33"/>
      <c r="G9541" s="33"/>
      <c r="H9541" s="33"/>
      <c r="I9541" s="171"/>
      <c r="J9541" s="33"/>
      <c r="K9541" s="33"/>
    </row>
    <row r="9542" spans="2:11" x14ac:dyDescent="0.2">
      <c r="B9542" s="33"/>
      <c r="C9542" s="171"/>
      <c r="D9542" s="33"/>
      <c r="E9542" s="33"/>
      <c r="F9542" s="33"/>
      <c r="G9542" s="33"/>
      <c r="H9542" s="33"/>
      <c r="I9542" s="171"/>
      <c r="J9542" s="33"/>
      <c r="K9542" s="33"/>
    </row>
    <row r="9543" spans="2:11" x14ac:dyDescent="0.2">
      <c r="B9543" s="33"/>
      <c r="C9543" s="171"/>
      <c r="D9543" s="33"/>
      <c r="E9543" s="33"/>
      <c r="F9543" s="33"/>
      <c r="G9543" s="33"/>
      <c r="H9543" s="33"/>
      <c r="I9543" s="171"/>
      <c r="J9543" s="33"/>
      <c r="K9543" s="33"/>
    </row>
    <row r="9544" spans="2:11" x14ac:dyDescent="0.2">
      <c r="B9544" s="33"/>
      <c r="C9544" s="171"/>
      <c r="D9544" s="33"/>
      <c r="E9544" s="33"/>
      <c r="F9544" s="33"/>
      <c r="G9544" s="33"/>
      <c r="H9544" s="33"/>
      <c r="I9544" s="171"/>
      <c r="J9544" s="33"/>
      <c r="K9544" s="33"/>
    </row>
    <row r="9545" spans="2:11" x14ac:dyDescent="0.2">
      <c r="B9545" s="33"/>
      <c r="C9545" s="171"/>
      <c r="D9545" s="33"/>
      <c r="E9545" s="33"/>
      <c r="F9545" s="33"/>
      <c r="G9545" s="33"/>
      <c r="H9545" s="33"/>
      <c r="I9545" s="171"/>
      <c r="J9545" s="33"/>
      <c r="K9545" s="33"/>
    </row>
    <row r="9546" spans="2:11" x14ac:dyDescent="0.2">
      <c r="B9546" s="33"/>
      <c r="C9546" s="171"/>
      <c r="D9546" s="33"/>
      <c r="E9546" s="33"/>
      <c r="F9546" s="33"/>
      <c r="G9546" s="33"/>
      <c r="H9546" s="33"/>
      <c r="I9546" s="171"/>
      <c r="J9546" s="33"/>
      <c r="K9546" s="33"/>
    </row>
    <row r="9547" spans="2:11" x14ac:dyDescent="0.2">
      <c r="B9547" s="33"/>
      <c r="C9547" s="171"/>
      <c r="D9547" s="33"/>
      <c r="E9547" s="33"/>
      <c r="F9547" s="33"/>
      <c r="G9547" s="33"/>
      <c r="H9547" s="33"/>
      <c r="I9547" s="171"/>
      <c r="J9547" s="33"/>
      <c r="K9547" s="33"/>
    </row>
    <row r="9548" spans="2:11" x14ac:dyDescent="0.2">
      <c r="B9548" s="33"/>
      <c r="C9548" s="171"/>
      <c r="D9548" s="33"/>
      <c r="E9548" s="33"/>
      <c r="F9548" s="33"/>
      <c r="G9548" s="33"/>
      <c r="H9548" s="33"/>
      <c r="I9548" s="171"/>
      <c r="J9548" s="33"/>
      <c r="K9548" s="33"/>
    </row>
    <row r="9549" spans="2:11" x14ac:dyDescent="0.2">
      <c r="B9549" s="33"/>
      <c r="C9549" s="171"/>
      <c r="D9549" s="33"/>
      <c r="E9549" s="33"/>
      <c r="F9549" s="33"/>
      <c r="G9549" s="33"/>
      <c r="H9549" s="33"/>
      <c r="I9549" s="171"/>
      <c r="J9549" s="33"/>
      <c r="K9549" s="33"/>
    </row>
    <row r="9550" spans="2:11" x14ac:dyDescent="0.2">
      <c r="B9550" s="33"/>
      <c r="C9550" s="171"/>
      <c r="D9550" s="33"/>
      <c r="E9550" s="33"/>
      <c r="F9550" s="33"/>
      <c r="G9550" s="33"/>
      <c r="H9550" s="33"/>
      <c r="I9550" s="171"/>
      <c r="J9550" s="33"/>
      <c r="K9550" s="33"/>
    </row>
    <row r="9551" spans="2:11" x14ac:dyDescent="0.2">
      <c r="B9551" s="33"/>
      <c r="C9551" s="171"/>
      <c r="D9551" s="33"/>
      <c r="E9551" s="33"/>
      <c r="F9551" s="33"/>
      <c r="G9551" s="33"/>
      <c r="H9551" s="33"/>
      <c r="I9551" s="171"/>
      <c r="J9551" s="33"/>
      <c r="K9551" s="33"/>
    </row>
    <row r="9552" spans="2:11" x14ac:dyDescent="0.2">
      <c r="B9552" s="33"/>
      <c r="C9552" s="171"/>
      <c r="D9552" s="33"/>
      <c r="E9552" s="33"/>
      <c r="F9552" s="33"/>
      <c r="G9552" s="33"/>
      <c r="H9552" s="33"/>
      <c r="I9552" s="171"/>
      <c r="J9552" s="33"/>
      <c r="K9552" s="33"/>
    </row>
    <row r="9553" spans="2:11" x14ac:dyDescent="0.2">
      <c r="B9553" s="33"/>
      <c r="C9553" s="171"/>
      <c r="D9553" s="33"/>
      <c r="E9553" s="33"/>
      <c r="F9553" s="33"/>
      <c r="G9553" s="33"/>
      <c r="H9553" s="33"/>
      <c r="I9553" s="171"/>
      <c r="J9553" s="33"/>
      <c r="K9553" s="33"/>
    </row>
    <row r="9554" spans="2:11" x14ac:dyDescent="0.2">
      <c r="B9554" s="33"/>
      <c r="C9554" s="171"/>
      <c r="D9554" s="33"/>
      <c r="E9554" s="33"/>
      <c r="F9554" s="33"/>
      <c r="G9554" s="33"/>
      <c r="H9554" s="33"/>
      <c r="I9554" s="171"/>
      <c r="J9554" s="33"/>
      <c r="K9554" s="33"/>
    </row>
    <row r="9555" spans="2:11" x14ac:dyDescent="0.2">
      <c r="B9555" s="33"/>
      <c r="C9555" s="171"/>
      <c r="D9555" s="33"/>
      <c r="E9555" s="33"/>
      <c r="F9555" s="33"/>
      <c r="G9555" s="33"/>
      <c r="H9555" s="33"/>
      <c r="I9555" s="171"/>
      <c r="J9555" s="33"/>
      <c r="K9555" s="33"/>
    </row>
    <row r="9556" spans="2:11" x14ac:dyDescent="0.2">
      <c r="B9556" s="33"/>
      <c r="C9556" s="171"/>
      <c r="D9556" s="33"/>
      <c r="E9556" s="33"/>
      <c r="F9556" s="33"/>
      <c r="G9556" s="33"/>
      <c r="H9556" s="33"/>
      <c r="I9556" s="171"/>
      <c r="J9556" s="33"/>
      <c r="K9556" s="33"/>
    </row>
    <row r="9557" spans="2:11" x14ac:dyDescent="0.2">
      <c r="B9557" s="33"/>
      <c r="C9557" s="171"/>
      <c r="D9557" s="33"/>
      <c r="E9557" s="33"/>
      <c r="F9557" s="33"/>
      <c r="G9557" s="33"/>
      <c r="H9557" s="33"/>
      <c r="I9557" s="171"/>
      <c r="J9557" s="33"/>
      <c r="K9557" s="33"/>
    </row>
    <row r="9558" spans="2:11" x14ac:dyDescent="0.2">
      <c r="B9558" s="33"/>
      <c r="C9558" s="171"/>
      <c r="D9558" s="33"/>
      <c r="E9558" s="33"/>
      <c r="F9558" s="33"/>
      <c r="G9558" s="33"/>
      <c r="H9558" s="33"/>
      <c r="I9558" s="171"/>
      <c r="J9558" s="33"/>
      <c r="K9558" s="33"/>
    </row>
    <row r="9559" spans="2:11" x14ac:dyDescent="0.2">
      <c r="B9559" s="33"/>
      <c r="C9559" s="171"/>
      <c r="D9559" s="33"/>
      <c r="E9559" s="33"/>
      <c r="F9559" s="33"/>
      <c r="G9559" s="33"/>
      <c r="H9559" s="33"/>
      <c r="I9559" s="171"/>
      <c r="J9559" s="33"/>
      <c r="K9559" s="33"/>
    </row>
    <row r="9560" spans="2:11" x14ac:dyDescent="0.2">
      <c r="B9560" s="33"/>
      <c r="C9560" s="171"/>
      <c r="D9560" s="33"/>
      <c r="E9560" s="33"/>
      <c r="F9560" s="33"/>
      <c r="G9560" s="33"/>
      <c r="H9560" s="33"/>
      <c r="I9560" s="171"/>
      <c r="J9560" s="33"/>
      <c r="K9560" s="33"/>
    </row>
    <row r="9561" spans="2:11" x14ac:dyDescent="0.2">
      <c r="B9561" s="33"/>
      <c r="C9561" s="171"/>
      <c r="D9561" s="33"/>
      <c r="E9561" s="33"/>
      <c r="F9561" s="33"/>
      <c r="G9561" s="33"/>
      <c r="H9561" s="33"/>
      <c r="I9561" s="171"/>
      <c r="J9561" s="33"/>
      <c r="K9561" s="33"/>
    </row>
    <row r="9562" spans="2:11" x14ac:dyDescent="0.2">
      <c r="B9562" s="33"/>
      <c r="C9562" s="171"/>
      <c r="D9562" s="33"/>
      <c r="E9562" s="33"/>
      <c r="F9562" s="33"/>
      <c r="G9562" s="33"/>
      <c r="H9562" s="33"/>
      <c r="I9562" s="171"/>
      <c r="J9562" s="33"/>
      <c r="K9562" s="33"/>
    </row>
    <row r="9563" spans="2:11" x14ac:dyDescent="0.2">
      <c r="B9563" s="33"/>
      <c r="C9563" s="171"/>
      <c r="D9563" s="33"/>
      <c r="E9563" s="33"/>
      <c r="F9563" s="33"/>
      <c r="G9563" s="33"/>
      <c r="H9563" s="33"/>
      <c r="I9563" s="171"/>
      <c r="J9563" s="33"/>
      <c r="K9563" s="33"/>
    </row>
    <row r="9564" spans="2:11" x14ac:dyDescent="0.2">
      <c r="B9564" s="33"/>
      <c r="C9564" s="171"/>
      <c r="D9564" s="33"/>
      <c r="E9564" s="33"/>
      <c r="F9564" s="33"/>
      <c r="G9564" s="33"/>
      <c r="H9564" s="33"/>
      <c r="I9564" s="171"/>
      <c r="J9564" s="33"/>
      <c r="K9564" s="33"/>
    </row>
    <row r="9565" spans="2:11" x14ac:dyDescent="0.2">
      <c r="B9565" s="33"/>
      <c r="C9565" s="171"/>
      <c r="D9565" s="33"/>
      <c r="E9565" s="33"/>
      <c r="F9565" s="33"/>
      <c r="G9565" s="33"/>
      <c r="H9565" s="33"/>
      <c r="I9565" s="171"/>
      <c r="J9565" s="33"/>
      <c r="K9565" s="33"/>
    </row>
    <row r="9566" spans="2:11" x14ac:dyDescent="0.2">
      <c r="B9566" s="33"/>
      <c r="C9566" s="171"/>
      <c r="D9566" s="33"/>
      <c r="E9566" s="33"/>
      <c r="F9566" s="33"/>
      <c r="G9566" s="33"/>
      <c r="H9566" s="33"/>
      <c r="I9566" s="171"/>
      <c r="J9566" s="33"/>
      <c r="K9566" s="33"/>
    </row>
    <row r="9567" spans="2:11" x14ac:dyDescent="0.2">
      <c r="B9567" s="33"/>
      <c r="C9567" s="171"/>
      <c r="D9567" s="33"/>
      <c r="E9567" s="33"/>
      <c r="F9567" s="33"/>
      <c r="G9567" s="33"/>
      <c r="H9567" s="33"/>
      <c r="I9567" s="171"/>
      <c r="J9567" s="33"/>
      <c r="K9567" s="33"/>
    </row>
    <row r="9568" spans="2:11" x14ac:dyDescent="0.2">
      <c r="B9568" s="33"/>
      <c r="C9568" s="171"/>
      <c r="D9568" s="33"/>
      <c r="E9568" s="33"/>
      <c r="F9568" s="33"/>
      <c r="G9568" s="33"/>
      <c r="H9568" s="33"/>
      <c r="I9568" s="171"/>
      <c r="J9568" s="33"/>
      <c r="K9568" s="33"/>
    </row>
    <row r="9569" spans="2:11" x14ac:dyDescent="0.2">
      <c r="B9569" s="33"/>
      <c r="C9569" s="171"/>
      <c r="D9569" s="33"/>
      <c r="E9569" s="33"/>
      <c r="F9569" s="33"/>
      <c r="G9569" s="33"/>
      <c r="H9569" s="33"/>
      <c r="I9569" s="171"/>
      <c r="J9569" s="33"/>
      <c r="K9569" s="33"/>
    </row>
    <row r="9570" spans="2:11" x14ac:dyDescent="0.2">
      <c r="B9570" s="33"/>
      <c r="C9570" s="171"/>
      <c r="D9570" s="33"/>
      <c r="E9570" s="33"/>
      <c r="F9570" s="33"/>
      <c r="G9570" s="33"/>
      <c r="H9570" s="33"/>
      <c r="I9570" s="171"/>
      <c r="J9570" s="33"/>
      <c r="K9570" s="33"/>
    </row>
    <row r="9571" spans="2:11" x14ac:dyDescent="0.2">
      <c r="B9571" s="33"/>
      <c r="C9571" s="171"/>
      <c r="D9571" s="33"/>
      <c r="E9571" s="33"/>
      <c r="F9571" s="33"/>
      <c r="G9571" s="33"/>
      <c r="H9571" s="33"/>
      <c r="I9571" s="171"/>
      <c r="J9571" s="33"/>
      <c r="K9571" s="33"/>
    </row>
    <row r="9572" spans="2:11" x14ac:dyDescent="0.2">
      <c r="B9572" s="33"/>
      <c r="C9572" s="171"/>
      <c r="D9572" s="33"/>
      <c r="E9572" s="33"/>
      <c r="F9572" s="33"/>
      <c r="G9572" s="33"/>
      <c r="H9572" s="33"/>
      <c r="I9572" s="171"/>
      <c r="J9572" s="33"/>
      <c r="K9572" s="33"/>
    </row>
    <row r="9573" spans="2:11" x14ac:dyDescent="0.2">
      <c r="B9573" s="33"/>
      <c r="C9573" s="171"/>
      <c r="D9573" s="33"/>
      <c r="E9573" s="33"/>
      <c r="F9573" s="33"/>
      <c r="G9573" s="33"/>
      <c r="H9573" s="33"/>
      <c r="I9573" s="171"/>
      <c r="J9573" s="33"/>
      <c r="K9573" s="33"/>
    </row>
    <row r="9574" spans="2:11" x14ac:dyDescent="0.2">
      <c r="B9574" s="33"/>
      <c r="C9574" s="171"/>
      <c r="D9574" s="33"/>
      <c r="E9574" s="33"/>
      <c r="F9574" s="33"/>
      <c r="G9574" s="33"/>
      <c r="H9574" s="33"/>
      <c r="I9574" s="171"/>
      <c r="J9574" s="33"/>
      <c r="K9574" s="33"/>
    </row>
    <row r="9575" spans="2:11" x14ac:dyDescent="0.2">
      <c r="B9575" s="33"/>
      <c r="C9575" s="171"/>
      <c r="D9575" s="33"/>
      <c r="E9575" s="33"/>
      <c r="F9575" s="33"/>
      <c r="G9575" s="33"/>
      <c r="H9575" s="33"/>
      <c r="I9575" s="171"/>
      <c r="J9575" s="33"/>
      <c r="K9575" s="33"/>
    </row>
    <row r="9576" spans="2:11" x14ac:dyDescent="0.2">
      <c r="B9576" s="33"/>
      <c r="C9576" s="171"/>
      <c r="D9576" s="33"/>
      <c r="E9576" s="33"/>
      <c r="F9576" s="33"/>
      <c r="G9576" s="33"/>
      <c r="H9576" s="33"/>
      <c r="I9576" s="171"/>
      <c r="J9576" s="33"/>
      <c r="K9576" s="33"/>
    </row>
    <row r="9577" spans="2:11" x14ac:dyDescent="0.2">
      <c r="B9577" s="33"/>
      <c r="C9577" s="171"/>
      <c r="D9577" s="33"/>
      <c r="E9577" s="33"/>
      <c r="F9577" s="33"/>
      <c r="G9577" s="33"/>
      <c r="H9577" s="33"/>
      <c r="I9577" s="171"/>
      <c r="J9577" s="33"/>
      <c r="K9577" s="33"/>
    </row>
    <row r="9578" spans="2:11" x14ac:dyDescent="0.2">
      <c r="B9578" s="33"/>
      <c r="C9578" s="171"/>
      <c r="D9578" s="33"/>
      <c r="E9578" s="33"/>
      <c r="F9578" s="33"/>
      <c r="G9578" s="33"/>
      <c r="H9578" s="33"/>
      <c r="I9578" s="171"/>
      <c r="J9578" s="33"/>
      <c r="K9578" s="33"/>
    </row>
    <row r="9579" spans="2:11" x14ac:dyDescent="0.2">
      <c r="B9579" s="33"/>
      <c r="C9579" s="171"/>
      <c r="D9579" s="33"/>
      <c r="E9579" s="33"/>
      <c r="F9579" s="33"/>
      <c r="G9579" s="33"/>
      <c r="H9579" s="33"/>
      <c r="I9579" s="171"/>
      <c r="J9579" s="33"/>
      <c r="K9579" s="33"/>
    </row>
    <row r="9580" spans="2:11" x14ac:dyDescent="0.2">
      <c r="B9580" s="33"/>
      <c r="C9580" s="171"/>
      <c r="D9580" s="33"/>
      <c r="E9580" s="33"/>
      <c r="F9580" s="33"/>
      <c r="G9580" s="33"/>
      <c r="H9580" s="33"/>
      <c r="I9580" s="171"/>
      <c r="J9580" s="33"/>
      <c r="K9580" s="33"/>
    </row>
    <row r="9581" spans="2:11" x14ac:dyDescent="0.2">
      <c r="B9581" s="33"/>
      <c r="C9581" s="171"/>
      <c r="D9581" s="33"/>
      <c r="E9581" s="33"/>
      <c r="F9581" s="33"/>
      <c r="G9581" s="33"/>
      <c r="H9581" s="33"/>
      <c r="I9581" s="171"/>
      <c r="J9581" s="33"/>
      <c r="K9581" s="33"/>
    </row>
    <row r="9582" spans="2:11" x14ac:dyDescent="0.2">
      <c r="B9582" s="33"/>
      <c r="C9582" s="171"/>
      <c r="D9582" s="33"/>
      <c r="E9582" s="33"/>
      <c r="F9582" s="33"/>
      <c r="G9582" s="33"/>
      <c r="H9582" s="33"/>
      <c r="I9582" s="171"/>
      <c r="J9582" s="33"/>
      <c r="K9582" s="33"/>
    </row>
    <row r="9583" spans="2:11" x14ac:dyDescent="0.2">
      <c r="B9583" s="33"/>
      <c r="C9583" s="171"/>
      <c r="D9583" s="33"/>
      <c r="E9583" s="33"/>
      <c r="F9583" s="33"/>
      <c r="G9583" s="33"/>
      <c r="H9583" s="33"/>
      <c r="I9583" s="171"/>
      <c r="J9583" s="33"/>
      <c r="K9583" s="33"/>
    </row>
    <row r="9584" spans="2:11" x14ac:dyDescent="0.2">
      <c r="B9584" s="33"/>
      <c r="C9584" s="171"/>
      <c r="D9584" s="33"/>
      <c r="E9584" s="33"/>
      <c r="F9584" s="33"/>
      <c r="G9584" s="33"/>
      <c r="H9584" s="33"/>
      <c r="I9584" s="171"/>
      <c r="J9584" s="33"/>
      <c r="K9584" s="33"/>
    </row>
    <row r="9585" spans="2:11" x14ac:dyDescent="0.2">
      <c r="B9585" s="33"/>
      <c r="C9585" s="171"/>
      <c r="D9585" s="33"/>
      <c r="E9585" s="33"/>
      <c r="F9585" s="33"/>
      <c r="G9585" s="33"/>
      <c r="H9585" s="33"/>
      <c r="I9585" s="171"/>
      <c r="J9585" s="33"/>
      <c r="K9585" s="33"/>
    </row>
    <row r="9586" spans="2:11" x14ac:dyDescent="0.2">
      <c r="B9586" s="33"/>
      <c r="C9586" s="171"/>
      <c r="D9586" s="33"/>
      <c r="E9586" s="33"/>
      <c r="F9586" s="33"/>
      <c r="G9586" s="33"/>
      <c r="H9586" s="33"/>
      <c r="I9586" s="171"/>
      <c r="J9586" s="33"/>
      <c r="K9586" s="33"/>
    </row>
    <row r="9587" spans="2:11" x14ac:dyDescent="0.2">
      <c r="B9587" s="33"/>
      <c r="C9587" s="171"/>
      <c r="D9587" s="33"/>
      <c r="E9587" s="33"/>
      <c r="F9587" s="33"/>
      <c r="G9587" s="33"/>
      <c r="H9587" s="33"/>
      <c r="I9587" s="171"/>
      <c r="J9587" s="33"/>
      <c r="K9587" s="33"/>
    </row>
    <row r="9588" spans="2:11" x14ac:dyDescent="0.2">
      <c r="B9588" s="33"/>
      <c r="C9588" s="171"/>
      <c r="D9588" s="33"/>
      <c r="E9588" s="33"/>
      <c r="F9588" s="33"/>
      <c r="G9588" s="33"/>
      <c r="H9588" s="33"/>
      <c r="I9588" s="171"/>
      <c r="J9588" s="33"/>
      <c r="K9588" s="33"/>
    </row>
    <row r="9589" spans="2:11" x14ac:dyDescent="0.2">
      <c r="B9589" s="33"/>
      <c r="C9589" s="171"/>
      <c r="D9589" s="33"/>
      <c r="E9589" s="33"/>
      <c r="F9589" s="33"/>
      <c r="G9589" s="33"/>
      <c r="H9589" s="33"/>
      <c r="I9589" s="171"/>
      <c r="J9589" s="33"/>
      <c r="K9589" s="33"/>
    </row>
    <row r="9590" spans="2:11" x14ac:dyDescent="0.2">
      <c r="B9590" s="33"/>
      <c r="C9590" s="171"/>
      <c r="D9590" s="33"/>
      <c r="E9590" s="33"/>
      <c r="F9590" s="33"/>
      <c r="G9590" s="33"/>
      <c r="H9590" s="33"/>
      <c r="I9590" s="171"/>
      <c r="J9590" s="33"/>
      <c r="K9590" s="33"/>
    </row>
    <row r="9591" spans="2:11" x14ac:dyDescent="0.2">
      <c r="B9591" s="33"/>
      <c r="C9591" s="171"/>
      <c r="D9591" s="33"/>
      <c r="E9591" s="33"/>
      <c r="F9591" s="33"/>
      <c r="G9591" s="33"/>
      <c r="H9591" s="33"/>
      <c r="I9591" s="171"/>
      <c r="J9591" s="33"/>
      <c r="K9591" s="33"/>
    </row>
    <row r="9592" spans="2:11" x14ac:dyDescent="0.2">
      <c r="B9592" s="33"/>
      <c r="C9592" s="171"/>
      <c r="D9592" s="33"/>
      <c r="E9592" s="33"/>
      <c r="F9592" s="33"/>
      <c r="G9592" s="33"/>
      <c r="H9592" s="33"/>
      <c r="I9592" s="171"/>
      <c r="J9592" s="33"/>
      <c r="K9592" s="33"/>
    </row>
    <row r="9593" spans="2:11" x14ac:dyDescent="0.2">
      <c r="B9593" s="33"/>
      <c r="C9593" s="171"/>
      <c r="D9593" s="33"/>
      <c r="E9593" s="33"/>
      <c r="F9593" s="33"/>
      <c r="G9593" s="33"/>
      <c r="H9593" s="33"/>
      <c r="I9593" s="171"/>
      <c r="J9593" s="33"/>
      <c r="K9593" s="33"/>
    </row>
    <row r="9594" spans="2:11" x14ac:dyDescent="0.2">
      <c r="B9594" s="33"/>
      <c r="C9594" s="171"/>
      <c r="D9594" s="33"/>
      <c r="E9594" s="33"/>
      <c r="F9594" s="33"/>
      <c r="G9594" s="33"/>
      <c r="H9594" s="33"/>
      <c r="I9594" s="171"/>
      <c r="J9594" s="33"/>
      <c r="K9594" s="33"/>
    </row>
    <row r="9595" spans="2:11" x14ac:dyDescent="0.2">
      <c r="B9595" s="33"/>
      <c r="C9595" s="171"/>
      <c r="D9595" s="33"/>
      <c r="E9595" s="33"/>
      <c r="F9595" s="33"/>
      <c r="G9595" s="33"/>
      <c r="H9595" s="33"/>
      <c r="I9595" s="171"/>
      <c r="J9595" s="33"/>
      <c r="K9595" s="33"/>
    </row>
    <row r="9596" spans="2:11" x14ac:dyDescent="0.2">
      <c r="B9596" s="33"/>
      <c r="C9596" s="171"/>
      <c r="D9596" s="33"/>
      <c r="E9596" s="33"/>
      <c r="F9596" s="33"/>
      <c r="G9596" s="33"/>
      <c r="H9596" s="33"/>
      <c r="I9596" s="171"/>
      <c r="J9596" s="33"/>
      <c r="K9596" s="33"/>
    </row>
    <row r="9597" spans="2:11" x14ac:dyDescent="0.2">
      <c r="B9597" s="33"/>
      <c r="C9597" s="171"/>
      <c r="D9597" s="33"/>
      <c r="E9597" s="33"/>
      <c r="F9597" s="33"/>
      <c r="G9597" s="33"/>
      <c r="H9597" s="33"/>
      <c r="I9597" s="171"/>
      <c r="J9597" s="33"/>
      <c r="K9597" s="33"/>
    </row>
    <row r="9598" spans="2:11" x14ac:dyDescent="0.2">
      <c r="B9598" s="33"/>
      <c r="C9598" s="171"/>
      <c r="D9598" s="33"/>
      <c r="E9598" s="33"/>
      <c r="F9598" s="33"/>
      <c r="G9598" s="33"/>
      <c r="H9598" s="33"/>
      <c r="I9598" s="171"/>
      <c r="J9598" s="33"/>
      <c r="K9598" s="33"/>
    </row>
    <row r="9599" spans="2:11" x14ac:dyDescent="0.2">
      <c r="B9599" s="33"/>
      <c r="C9599" s="171"/>
      <c r="D9599" s="33"/>
      <c r="E9599" s="33"/>
      <c r="F9599" s="33"/>
      <c r="G9599" s="33"/>
      <c r="H9599" s="33"/>
      <c r="I9599" s="171"/>
      <c r="J9599" s="33"/>
      <c r="K9599" s="33"/>
    </row>
    <row r="9600" spans="2:11" x14ac:dyDescent="0.2">
      <c r="B9600" s="33"/>
      <c r="C9600" s="171"/>
      <c r="D9600" s="33"/>
      <c r="E9600" s="33"/>
      <c r="F9600" s="33"/>
      <c r="G9600" s="33"/>
      <c r="H9600" s="33"/>
      <c r="I9600" s="171"/>
      <c r="J9600" s="33"/>
      <c r="K9600" s="33"/>
    </row>
    <row r="9601" spans="2:11" x14ac:dyDescent="0.2">
      <c r="B9601" s="33"/>
      <c r="C9601" s="171"/>
      <c r="D9601" s="33"/>
      <c r="E9601" s="33"/>
      <c r="F9601" s="33"/>
      <c r="G9601" s="33"/>
      <c r="H9601" s="33"/>
      <c r="I9601" s="171"/>
      <c r="J9601" s="33"/>
      <c r="K9601" s="33"/>
    </row>
    <row r="9602" spans="2:11" x14ac:dyDescent="0.2">
      <c r="B9602" s="33"/>
      <c r="C9602" s="171"/>
      <c r="D9602" s="33"/>
      <c r="E9602" s="33"/>
      <c r="F9602" s="33"/>
      <c r="G9602" s="33"/>
      <c r="H9602" s="33"/>
      <c r="I9602" s="171"/>
      <c r="J9602" s="33"/>
      <c r="K9602" s="33"/>
    </row>
    <row r="9603" spans="2:11" x14ac:dyDescent="0.2">
      <c r="B9603" s="33"/>
      <c r="C9603" s="171"/>
      <c r="D9603" s="33"/>
      <c r="E9603" s="33"/>
      <c r="F9603" s="33"/>
      <c r="G9603" s="33"/>
      <c r="H9603" s="33"/>
      <c r="I9603" s="171"/>
      <c r="J9603" s="33"/>
      <c r="K9603" s="33"/>
    </row>
    <row r="9604" spans="2:11" x14ac:dyDescent="0.2">
      <c r="B9604" s="33"/>
      <c r="C9604" s="171"/>
      <c r="D9604" s="33"/>
      <c r="E9604" s="33"/>
      <c r="F9604" s="33"/>
      <c r="G9604" s="33"/>
      <c r="H9604" s="33"/>
      <c r="I9604" s="171"/>
      <c r="J9604" s="33"/>
      <c r="K9604" s="33"/>
    </row>
    <row r="9605" spans="2:11" x14ac:dyDescent="0.2">
      <c r="B9605" s="33"/>
      <c r="C9605" s="171"/>
      <c r="D9605" s="33"/>
      <c r="E9605" s="33"/>
      <c r="F9605" s="33"/>
      <c r="G9605" s="33"/>
      <c r="H9605" s="33"/>
      <c r="I9605" s="171"/>
      <c r="J9605" s="33"/>
      <c r="K9605" s="33"/>
    </row>
    <row r="9606" spans="2:11" x14ac:dyDescent="0.2">
      <c r="B9606" s="33"/>
      <c r="C9606" s="171"/>
      <c r="D9606" s="33"/>
      <c r="E9606" s="33"/>
      <c r="F9606" s="33"/>
      <c r="G9606" s="33"/>
      <c r="H9606" s="33"/>
      <c r="I9606" s="171"/>
      <c r="J9606" s="33"/>
      <c r="K9606" s="33"/>
    </row>
    <row r="9607" spans="2:11" x14ac:dyDescent="0.2">
      <c r="B9607" s="33"/>
      <c r="C9607" s="171"/>
      <c r="D9607" s="33"/>
      <c r="E9607" s="33"/>
      <c r="F9607" s="33"/>
      <c r="G9607" s="33"/>
      <c r="H9607" s="33"/>
      <c r="I9607" s="171"/>
      <c r="J9607" s="33"/>
      <c r="K9607" s="33"/>
    </row>
    <row r="9608" spans="2:11" x14ac:dyDescent="0.2">
      <c r="B9608" s="33"/>
      <c r="C9608" s="171"/>
      <c r="D9608" s="33"/>
      <c r="E9608" s="33"/>
      <c r="F9608" s="33"/>
      <c r="G9608" s="33"/>
      <c r="H9608" s="33"/>
      <c r="I9608" s="171"/>
      <c r="J9608" s="33"/>
      <c r="K9608" s="33"/>
    </row>
    <row r="9609" spans="2:11" x14ac:dyDescent="0.2">
      <c r="B9609" s="33"/>
      <c r="C9609" s="171"/>
      <c r="D9609" s="33"/>
      <c r="E9609" s="33"/>
      <c r="F9609" s="33"/>
      <c r="G9609" s="33"/>
      <c r="H9609" s="33"/>
      <c r="I9609" s="171"/>
      <c r="J9609" s="33"/>
      <c r="K9609" s="33"/>
    </row>
    <row r="9610" spans="2:11" x14ac:dyDescent="0.2">
      <c r="B9610" s="33"/>
      <c r="C9610" s="171"/>
      <c r="D9610" s="33"/>
      <c r="E9610" s="33"/>
      <c r="F9610" s="33"/>
      <c r="G9610" s="33"/>
      <c r="H9610" s="33"/>
      <c r="I9610" s="171"/>
      <c r="J9610" s="33"/>
      <c r="K9610" s="33"/>
    </row>
    <row r="9611" spans="2:11" x14ac:dyDescent="0.2">
      <c r="B9611" s="33"/>
      <c r="C9611" s="171"/>
      <c r="D9611" s="33"/>
      <c r="E9611" s="33"/>
      <c r="F9611" s="33"/>
      <c r="G9611" s="33"/>
      <c r="H9611" s="33"/>
      <c r="I9611" s="171"/>
      <c r="J9611" s="33"/>
      <c r="K9611" s="33"/>
    </row>
    <row r="9612" spans="2:11" x14ac:dyDescent="0.2">
      <c r="B9612" s="33"/>
      <c r="C9612" s="171"/>
      <c r="D9612" s="33"/>
      <c r="E9612" s="33"/>
      <c r="F9612" s="33"/>
      <c r="G9612" s="33"/>
      <c r="H9612" s="33"/>
      <c r="I9612" s="171"/>
      <c r="J9612" s="33"/>
      <c r="K9612" s="33"/>
    </row>
    <row r="9613" spans="2:11" x14ac:dyDescent="0.2">
      <c r="B9613" s="33"/>
      <c r="C9613" s="171"/>
      <c r="D9613" s="33"/>
      <c r="E9613" s="33"/>
      <c r="F9613" s="33"/>
      <c r="G9613" s="33"/>
      <c r="H9613" s="33"/>
      <c r="I9613" s="171"/>
      <c r="J9613" s="33"/>
      <c r="K9613" s="33"/>
    </row>
    <row r="9614" spans="2:11" x14ac:dyDescent="0.2">
      <c r="B9614" s="33"/>
      <c r="C9614" s="171"/>
      <c r="D9614" s="33"/>
      <c r="E9614" s="33"/>
      <c r="F9614" s="33"/>
      <c r="G9614" s="33"/>
      <c r="H9614" s="33"/>
      <c r="I9614" s="171"/>
      <c r="J9614" s="33"/>
      <c r="K9614" s="33"/>
    </row>
    <row r="9615" spans="2:11" x14ac:dyDescent="0.2">
      <c r="B9615" s="33"/>
      <c r="C9615" s="171"/>
      <c r="D9615" s="33"/>
      <c r="E9615" s="33"/>
      <c r="F9615" s="33"/>
      <c r="G9615" s="33"/>
      <c r="H9615" s="33"/>
      <c r="I9615" s="171"/>
      <c r="J9615" s="33"/>
      <c r="K9615" s="33"/>
    </row>
    <row r="9616" spans="2:11" x14ac:dyDescent="0.2">
      <c r="B9616" s="33"/>
      <c r="C9616" s="171"/>
      <c r="D9616" s="33"/>
      <c r="E9616" s="33"/>
      <c r="F9616" s="33"/>
      <c r="G9616" s="33"/>
      <c r="H9616" s="33"/>
      <c r="I9616" s="171"/>
      <c r="J9616" s="33"/>
      <c r="K9616" s="33"/>
    </row>
    <row r="9617" spans="2:11" x14ac:dyDescent="0.2">
      <c r="B9617" s="33"/>
      <c r="C9617" s="171"/>
      <c r="D9617" s="33"/>
      <c r="E9617" s="33"/>
      <c r="F9617" s="33"/>
      <c r="G9617" s="33"/>
      <c r="H9617" s="33"/>
      <c r="I9617" s="171"/>
      <c r="J9617" s="33"/>
      <c r="K9617" s="33"/>
    </row>
    <row r="9618" spans="2:11" x14ac:dyDescent="0.2">
      <c r="B9618" s="33"/>
      <c r="C9618" s="171"/>
      <c r="D9618" s="33"/>
      <c r="E9618" s="33"/>
      <c r="F9618" s="33"/>
      <c r="G9618" s="33"/>
      <c r="H9618" s="33"/>
      <c r="I9618" s="171"/>
      <c r="J9618" s="33"/>
      <c r="K9618" s="33"/>
    </row>
    <row r="9619" spans="2:11" x14ac:dyDescent="0.2">
      <c r="B9619" s="33"/>
      <c r="C9619" s="171"/>
      <c r="D9619" s="33"/>
      <c r="E9619" s="33"/>
      <c r="F9619" s="33"/>
      <c r="G9619" s="33"/>
      <c r="H9619" s="33"/>
      <c r="I9619" s="171"/>
      <c r="J9619" s="33"/>
      <c r="K9619" s="33"/>
    </row>
    <row r="9620" spans="2:11" x14ac:dyDescent="0.2">
      <c r="B9620" s="33"/>
      <c r="C9620" s="171"/>
      <c r="D9620" s="33"/>
      <c r="E9620" s="33"/>
      <c r="F9620" s="33"/>
      <c r="G9620" s="33"/>
      <c r="H9620" s="33"/>
      <c r="I9620" s="171"/>
      <c r="J9620" s="33"/>
      <c r="K9620" s="33"/>
    </row>
    <row r="9621" spans="2:11" x14ac:dyDescent="0.2">
      <c r="B9621" s="33"/>
      <c r="C9621" s="171"/>
      <c r="D9621" s="33"/>
      <c r="E9621" s="33"/>
      <c r="F9621" s="33"/>
      <c r="G9621" s="33"/>
      <c r="H9621" s="33"/>
      <c r="I9621" s="171"/>
      <c r="J9621" s="33"/>
      <c r="K9621" s="33"/>
    </row>
    <row r="9622" spans="2:11" x14ac:dyDescent="0.2">
      <c r="B9622" s="33"/>
      <c r="C9622" s="171"/>
      <c r="D9622" s="33"/>
      <c r="E9622" s="33"/>
      <c r="F9622" s="33"/>
      <c r="G9622" s="33"/>
      <c r="H9622" s="33"/>
      <c r="I9622" s="171"/>
      <c r="J9622" s="33"/>
      <c r="K9622" s="33"/>
    </row>
    <row r="9623" spans="2:11" x14ac:dyDescent="0.2">
      <c r="B9623" s="33"/>
      <c r="C9623" s="171"/>
      <c r="D9623" s="33"/>
      <c r="E9623" s="33"/>
      <c r="F9623" s="33"/>
      <c r="G9623" s="33"/>
      <c r="H9623" s="33"/>
      <c r="I9623" s="171"/>
      <c r="J9623" s="33"/>
      <c r="K9623" s="33"/>
    </row>
    <row r="9624" spans="2:11" x14ac:dyDescent="0.2">
      <c r="B9624" s="33"/>
      <c r="C9624" s="171"/>
      <c r="D9624" s="33"/>
      <c r="E9624" s="33"/>
      <c r="F9624" s="33"/>
      <c r="G9624" s="33"/>
      <c r="H9624" s="33"/>
      <c r="I9624" s="171"/>
      <c r="J9624" s="33"/>
      <c r="K9624" s="33"/>
    </row>
    <row r="9625" spans="2:11" x14ac:dyDescent="0.2">
      <c r="B9625" s="33"/>
      <c r="C9625" s="171"/>
      <c r="D9625" s="33"/>
      <c r="E9625" s="33"/>
      <c r="F9625" s="33"/>
      <c r="G9625" s="33"/>
      <c r="H9625" s="33"/>
      <c r="I9625" s="171"/>
      <c r="J9625" s="33"/>
      <c r="K9625" s="33"/>
    </row>
    <row r="9626" spans="2:11" x14ac:dyDescent="0.2">
      <c r="B9626" s="33"/>
      <c r="C9626" s="171"/>
      <c r="D9626" s="33"/>
      <c r="E9626" s="33"/>
      <c r="F9626" s="33"/>
      <c r="G9626" s="33"/>
      <c r="H9626" s="33"/>
      <c r="I9626" s="171"/>
      <c r="J9626" s="33"/>
      <c r="K9626" s="33"/>
    </row>
    <row r="9627" spans="2:11" x14ac:dyDescent="0.2">
      <c r="B9627" s="33"/>
      <c r="C9627" s="171"/>
      <c r="D9627" s="33"/>
      <c r="E9627" s="33"/>
      <c r="F9627" s="33"/>
      <c r="G9627" s="33"/>
      <c r="H9627" s="33"/>
      <c r="I9627" s="171"/>
      <c r="J9627" s="33"/>
      <c r="K9627" s="33"/>
    </row>
    <row r="9628" spans="2:11" x14ac:dyDescent="0.2">
      <c r="B9628" s="33"/>
      <c r="C9628" s="171"/>
      <c r="D9628" s="33"/>
      <c r="E9628" s="33"/>
      <c r="F9628" s="33"/>
      <c r="G9628" s="33"/>
      <c r="H9628" s="33"/>
      <c r="I9628" s="171"/>
      <c r="J9628" s="33"/>
      <c r="K9628" s="33"/>
    </row>
    <row r="9629" spans="2:11" x14ac:dyDescent="0.2">
      <c r="B9629" s="33"/>
      <c r="C9629" s="171"/>
      <c r="D9629" s="33"/>
      <c r="E9629" s="33"/>
      <c r="F9629" s="33"/>
      <c r="G9629" s="33"/>
      <c r="H9629" s="33"/>
      <c r="I9629" s="171"/>
      <c r="J9629" s="33"/>
      <c r="K9629" s="33"/>
    </row>
    <row r="9630" spans="2:11" x14ac:dyDescent="0.2">
      <c r="B9630" s="33"/>
      <c r="C9630" s="171"/>
      <c r="D9630" s="33"/>
      <c r="E9630" s="33"/>
      <c r="F9630" s="33"/>
      <c r="G9630" s="33"/>
      <c r="H9630" s="33"/>
      <c r="I9630" s="171"/>
      <c r="J9630" s="33"/>
      <c r="K9630" s="33"/>
    </row>
    <row r="9631" spans="2:11" x14ac:dyDescent="0.2">
      <c r="B9631" s="33"/>
      <c r="C9631" s="171"/>
      <c r="D9631" s="33"/>
      <c r="E9631" s="33"/>
      <c r="F9631" s="33"/>
      <c r="G9631" s="33"/>
      <c r="H9631" s="33"/>
      <c r="I9631" s="171"/>
      <c r="J9631" s="33"/>
      <c r="K9631" s="33"/>
    </row>
    <row r="9632" spans="2:11" x14ac:dyDescent="0.2">
      <c r="B9632" s="33"/>
      <c r="C9632" s="171"/>
      <c r="D9632" s="33"/>
      <c r="E9632" s="33"/>
      <c r="F9632" s="33"/>
      <c r="G9632" s="33"/>
      <c r="H9632" s="33"/>
      <c r="I9632" s="171"/>
      <c r="J9632" s="33"/>
      <c r="K9632" s="33"/>
    </row>
    <row r="9633" spans="2:11" x14ac:dyDescent="0.2">
      <c r="B9633" s="33"/>
      <c r="C9633" s="171"/>
      <c r="D9633" s="33"/>
      <c r="E9633" s="33"/>
      <c r="F9633" s="33"/>
      <c r="G9633" s="33"/>
      <c r="H9633" s="33"/>
      <c r="I9633" s="171"/>
      <c r="J9633" s="33"/>
      <c r="K9633" s="33"/>
    </row>
    <row r="9634" spans="2:11" x14ac:dyDescent="0.2">
      <c r="B9634" s="33"/>
      <c r="C9634" s="171"/>
      <c r="D9634" s="33"/>
      <c r="E9634" s="33"/>
      <c r="F9634" s="33"/>
      <c r="G9634" s="33"/>
      <c r="H9634" s="33"/>
      <c r="I9634" s="171"/>
      <c r="J9634" s="33"/>
      <c r="K9634" s="33"/>
    </row>
    <row r="9635" spans="2:11" x14ac:dyDescent="0.2">
      <c r="B9635" s="33"/>
      <c r="C9635" s="171"/>
      <c r="D9635" s="33"/>
      <c r="E9635" s="33"/>
      <c r="F9635" s="33"/>
      <c r="G9635" s="33"/>
      <c r="H9635" s="33"/>
      <c r="I9635" s="171"/>
      <c r="J9635" s="33"/>
      <c r="K9635" s="33"/>
    </row>
    <row r="9636" spans="2:11" x14ac:dyDescent="0.2">
      <c r="B9636" s="33"/>
      <c r="C9636" s="171"/>
      <c r="D9636" s="33"/>
      <c r="E9636" s="33"/>
      <c r="F9636" s="33"/>
      <c r="G9636" s="33"/>
      <c r="H9636" s="33"/>
      <c r="I9636" s="171"/>
      <c r="J9636" s="33"/>
      <c r="K9636" s="33"/>
    </row>
    <row r="9637" spans="2:11" x14ac:dyDescent="0.2">
      <c r="B9637" s="33"/>
      <c r="C9637" s="171"/>
      <c r="D9637" s="33"/>
      <c r="E9637" s="33"/>
      <c r="F9637" s="33"/>
      <c r="G9637" s="33"/>
      <c r="H9637" s="33"/>
      <c r="I9637" s="171"/>
      <c r="J9637" s="33"/>
      <c r="K9637" s="33"/>
    </row>
    <row r="9638" spans="2:11" x14ac:dyDescent="0.2">
      <c r="B9638" s="33"/>
      <c r="C9638" s="171"/>
      <c r="D9638" s="33"/>
      <c r="E9638" s="33"/>
      <c r="F9638" s="33"/>
      <c r="G9638" s="33"/>
      <c r="H9638" s="33"/>
      <c r="I9638" s="171"/>
      <c r="J9638" s="33"/>
      <c r="K9638" s="33"/>
    </row>
    <row r="9639" spans="2:11" x14ac:dyDescent="0.2">
      <c r="B9639" s="33"/>
      <c r="C9639" s="171"/>
      <c r="D9639" s="33"/>
      <c r="E9639" s="33"/>
      <c r="F9639" s="33"/>
      <c r="G9639" s="33"/>
      <c r="H9639" s="33"/>
      <c r="I9639" s="171"/>
      <c r="J9639" s="33"/>
      <c r="K9639" s="33"/>
    </row>
    <row r="9640" spans="2:11" x14ac:dyDescent="0.2">
      <c r="B9640" s="33"/>
      <c r="C9640" s="171"/>
      <c r="D9640" s="33"/>
      <c r="E9640" s="33"/>
      <c r="F9640" s="33"/>
      <c r="G9640" s="33"/>
      <c r="H9640" s="33"/>
      <c r="I9640" s="171"/>
      <c r="J9640" s="33"/>
      <c r="K9640" s="33"/>
    </row>
    <row r="9641" spans="2:11" x14ac:dyDescent="0.2">
      <c r="B9641" s="33"/>
      <c r="C9641" s="171"/>
      <c r="D9641" s="33"/>
      <c r="E9641" s="33"/>
      <c r="F9641" s="33"/>
      <c r="G9641" s="33"/>
      <c r="H9641" s="33"/>
      <c r="I9641" s="171"/>
      <c r="J9641" s="33"/>
      <c r="K9641" s="33"/>
    </row>
    <row r="9642" spans="2:11" x14ac:dyDescent="0.2">
      <c r="B9642" s="33"/>
      <c r="C9642" s="171"/>
      <c r="D9642" s="33"/>
      <c r="E9642" s="33"/>
      <c r="F9642" s="33"/>
      <c r="G9642" s="33"/>
      <c r="H9642" s="33"/>
      <c r="I9642" s="171"/>
      <c r="J9642" s="33"/>
      <c r="K9642" s="33"/>
    </row>
    <row r="9643" spans="2:11" x14ac:dyDescent="0.2">
      <c r="B9643" s="33"/>
      <c r="C9643" s="171"/>
      <c r="D9643" s="33"/>
      <c r="E9643" s="33"/>
      <c r="F9643" s="33"/>
      <c r="G9643" s="33"/>
      <c r="H9643" s="33"/>
      <c r="I9643" s="171"/>
      <c r="J9643" s="33"/>
      <c r="K9643" s="33"/>
    </row>
    <row r="9644" spans="2:11" x14ac:dyDescent="0.2">
      <c r="B9644" s="33"/>
      <c r="C9644" s="171"/>
      <c r="D9644" s="33"/>
      <c r="E9644" s="33"/>
      <c r="F9644" s="33"/>
      <c r="G9644" s="33"/>
      <c r="H9644" s="33"/>
      <c r="I9644" s="171"/>
      <c r="J9644" s="33"/>
      <c r="K9644" s="33"/>
    </row>
    <row r="9645" spans="2:11" x14ac:dyDescent="0.2">
      <c r="B9645" s="33"/>
      <c r="C9645" s="171"/>
      <c r="D9645" s="33"/>
      <c r="E9645" s="33"/>
      <c r="F9645" s="33"/>
      <c r="G9645" s="33"/>
      <c r="H9645" s="33"/>
      <c r="I9645" s="171"/>
      <c r="J9645" s="33"/>
      <c r="K9645" s="33"/>
    </row>
    <row r="9646" spans="2:11" x14ac:dyDescent="0.2">
      <c r="B9646" s="33"/>
      <c r="C9646" s="171"/>
      <c r="D9646" s="33"/>
      <c r="E9646" s="33"/>
      <c r="F9646" s="33"/>
      <c r="G9646" s="33"/>
      <c r="H9646" s="33"/>
      <c r="I9646" s="171"/>
      <c r="J9646" s="33"/>
      <c r="K9646" s="33"/>
    </row>
    <row r="9647" spans="2:11" x14ac:dyDescent="0.2">
      <c r="B9647" s="33"/>
      <c r="C9647" s="171"/>
      <c r="D9647" s="33"/>
      <c r="E9647" s="33"/>
      <c r="F9647" s="33"/>
      <c r="G9647" s="33"/>
      <c r="H9647" s="33"/>
      <c r="I9647" s="171"/>
      <c r="J9647" s="33"/>
      <c r="K9647" s="33"/>
    </row>
    <row r="9648" spans="2:11" x14ac:dyDescent="0.2">
      <c r="B9648" s="33"/>
      <c r="C9648" s="171"/>
      <c r="D9648" s="33"/>
      <c r="E9648" s="33"/>
      <c r="F9648" s="33"/>
      <c r="G9648" s="33"/>
      <c r="H9648" s="33"/>
      <c r="I9648" s="171"/>
      <c r="J9648" s="33"/>
      <c r="K9648" s="33"/>
    </row>
    <row r="9649" spans="2:11" x14ac:dyDescent="0.2">
      <c r="B9649" s="33"/>
      <c r="C9649" s="171"/>
      <c r="D9649" s="33"/>
      <c r="E9649" s="33"/>
      <c r="F9649" s="33"/>
      <c r="G9649" s="33"/>
      <c r="H9649" s="33"/>
      <c r="I9649" s="171"/>
      <c r="J9649" s="33"/>
      <c r="K9649" s="33"/>
    </row>
    <row r="9650" spans="2:11" x14ac:dyDescent="0.2">
      <c r="B9650" s="33"/>
      <c r="C9650" s="171"/>
      <c r="D9650" s="33"/>
      <c r="E9650" s="33"/>
      <c r="F9650" s="33"/>
      <c r="G9650" s="33"/>
      <c r="H9650" s="33"/>
      <c r="I9650" s="171"/>
      <c r="J9650" s="33"/>
      <c r="K9650" s="33"/>
    </row>
    <row r="9651" spans="2:11" x14ac:dyDescent="0.2">
      <c r="B9651" s="33"/>
      <c r="C9651" s="171"/>
      <c r="D9651" s="33"/>
      <c r="E9651" s="33"/>
      <c r="F9651" s="33"/>
      <c r="G9651" s="33"/>
      <c r="H9651" s="33"/>
      <c r="I9651" s="171"/>
      <c r="J9651" s="33"/>
      <c r="K9651" s="33"/>
    </row>
    <row r="9652" spans="2:11" x14ac:dyDescent="0.2">
      <c r="B9652" s="33"/>
      <c r="C9652" s="171"/>
      <c r="D9652" s="33"/>
      <c r="E9652" s="33"/>
      <c r="F9652" s="33"/>
      <c r="G9652" s="33"/>
      <c r="H9652" s="33"/>
      <c r="I9652" s="171"/>
      <c r="J9652" s="33"/>
      <c r="K9652" s="33"/>
    </row>
    <row r="9653" spans="2:11" x14ac:dyDescent="0.2">
      <c r="B9653" s="33"/>
      <c r="C9653" s="171"/>
      <c r="D9653" s="33"/>
      <c r="E9653" s="33"/>
      <c r="F9653" s="33"/>
      <c r="G9653" s="33"/>
      <c r="H9653" s="33"/>
      <c r="I9653" s="171"/>
      <c r="J9653" s="33"/>
      <c r="K9653" s="33"/>
    </row>
    <row r="9654" spans="2:11" x14ac:dyDescent="0.2">
      <c r="B9654" s="33"/>
      <c r="C9654" s="171"/>
      <c r="D9654" s="33"/>
      <c r="E9654" s="33"/>
      <c r="F9654" s="33"/>
      <c r="G9654" s="33"/>
      <c r="H9654" s="33"/>
      <c r="I9654" s="171"/>
      <c r="J9654" s="33"/>
      <c r="K9654" s="33"/>
    </row>
    <row r="9655" spans="2:11" x14ac:dyDescent="0.2">
      <c r="B9655" s="33"/>
      <c r="C9655" s="171"/>
      <c r="D9655" s="33"/>
      <c r="E9655" s="33"/>
      <c r="F9655" s="33"/>
      <c r="G9655" s="33"/>
      <c r="H9655" s="33"/>
      <c r="I9655" s="171"/>
      <c r="J9655" s="33"/>
      <c r="K9655" s="33"/>
    </row>
    <row r="9656" spans="2:11" x14ac:dyDescent="0.2">
      <c r="B9656" s="33"/>
      <c r="C9656" s="171"/>
      <c r="D9656" s="33"/>
      <c r="E9656" s="33"/>
      <c r="F9656" s="33"/>
      <c r="G9656" s="33"/>
      <c r="H9656" s="33"/>
      <c r="I9656" s="171"/>
      <c r="J9656" s="33"/>
      <c r="K9656" s="33"/>
    </row>
    <row r="9657" spans="2:11" x14ac:dyDescent="0.2">
      <c r="B9657" s="33"/>
      <c r="C9657" s="171"/>
      <c r="D9657" s="33"/>
      <c r="E9657" s="33"/>
      <c r="F9657" s="33"/>
      <c r="G9657" s="33"/>
      <c r="H9657" s="33"/>
      <c r="I9657" s="171"/>
      <c r="J9657" s="33"/>
      <c r="K9657" s="33"/>
    </row>
    <row r="9658" spans="2:11" x14ac:dyDescent="0.2">
      <c r="B9658" s="33"/>
      <c r="C9658" s="171"/>
      <c r="D9658" s="33"/>
      <c r="E9658" s="33"/>
      <c r="F9658" s="33"/>
      <c r="G9658" s="33"/>
      <c r="H9658" s="33"/>
      <c r="I9658" s="171"/>
      <c r="J9658" s="33"/>
      <c r="K9658" s="33"/>
    </row>
    <row r="9659" spans="2:11" x14ac:dyDescent="0.2">
      <c r="B9659" s="33"/>
      <c r="C9659" s="171"/>
      <c r="D9659" s="33"/>
      <c r="E9659" s="33"/>
      <c r="F9659" s="33"/>
      <c r="G9659" s="33"/>
      <c r="H9659" s="33"/>
      <c r="I9659" s="171"/>
      <c r="J9659" s="33"/>
      <c r="K9659" s="33"/>
    </row>
    <row r="9660" spans="2:11" x14ac:dyDescent="0.2">
      <c r="B9660" s="33"/>
      <c r="C9660" s="171"/>
      <c r="D9660" s="33"/>
      <c r="E9660" s="33"/>
      <c r="F9660" s="33"/>
      <c r="G9660" s="33"/>
      <c r="H9660" s="33"/>
      <c r="I9660" s="171"/>
      <c r="J9660" s="33"/>
      <c r="K9660" s="33"/>
    </row>
    <row r="9661" spans="2:11" x14ac:dyDescent="0.2">
      <c r="B9661" s="33"/>
      <c r="C9661" s="171"/>
      <c r="D9661" s="33"/>
      <c r="E9661" s="33"/>
      <c r="F9661" s="33"/>
      <c r="G9661" s="33"/>
      <c r="H9661" s="33"/>
      <c r="I9661" s="171"/>
      <c r="J9661" s="33"/>
      <c r="K9661" s="33"/>
    </row>
    <row r="9662" spans="2:11" x14ac:dyDescent="0.2">
      <c r="B9662" s="33"/>
      <c r="C9662" s="171"/>
      <c r="D9662" s="33"/>
      <c r="E9662" s="33"/>
      <c r="F9662" s="33"/>
      <c r="G9662" s="33"/>
      <c r="H9662" s="33"/>
      <c r="I9662" s="171"/>
      <c r="J9662" s="33"/>
      <c r="K9662" s="33"/>
    </row>
    <row r="9663" spans="2:11" x14ac:dyDescent="0.2">
      <c r="B9663" s="33"/>
      <c r="C9663" s="171"/>
      <c r="D9663" s="33"/>
      <c r="E9663" s="33"/>
      <c r="F9663" s="33"/>
      <c r="G9663" s="33"/>
      <c r="H9663" s="33"/>
      <c r="I9663" s="171"/>
      <c r="J9663" s="33"/>
      <c r="K9663" s="33"/>
    </row>
    <row r="9664" spans="2:11" x14ac:dyDescent="0.2">
      <c r="B9664" s="33"/>
      <c r="C9664" s="171"/>
      <c r="D9664" s="33"/>
      <c r="E9664" s="33"/>
      <c r="F9664" s="33"/>
      <c r="G9664" s="33"/>
      <c r="H9664" s="33"/>
      <c r="I9664" s="171"/>
      <c r="J9664" s="33"/>
      <c r="K9664" s="33"/>
    </row>
    <row r="9665" spans="2:11" x14ac:dyDescent="0.2">
      <c r="B9665" s="33"/>
      <c r="C9665" s="171"/>
      <c r="D9665" s="33"/>
      <c r="E9665" s="33"/>
      <c r="F9665" s="33"/>
      <c r="G9665" s="33"/>
      <c r="H9665" s="33"/>
      <c r="I9665" s="171"/>
      <c r="J9665" s="33"/>
      <c r="K9665" s="33"/>
    </row>
    <row r="9666" spans="2:11" x14ac:dyDescent="0.2">
      <c r="B9666" s="33"/>
      <c r="C9666" s="171"/>
      <c r="D9666" s="33"/>
      <c r="E9666" s="33"/>
      <c r="F9666" s="33"/>
      <c r="G9666" s="33"/>
      <c r="H9666" s="33"/>
      <c r="I9666" s="171"/>
      <c r="J9666" s="33"/>
      <c r="K9666" s="33"/>
    </row>
    <row r="9667" spans="2:11" x14ac:dyDescent="0.2">
      <c r="B9667" s="33"/>
      <c r="C9667" s="171"/>
      <c r="D9667" s="33"/>
      <c r="E9667" s="33"/>
      <c r="F9667" s="33"/>
      <c r="G9667" s="33"/>
      <c r="H9667" s="33"/>
      <c r="I9667" s="171"/>
      <c r="J9667" s="33"/>
      <c r="K9667" s="33"/>
    </row>
    <row r="9668" spans="2:11" x14ac:dyDescent="0.2">
      <c r="B9668" s="33"/>
      <c r="C9668" s="171"/>
      <c r="D9668" s="33"/>
      <c r="E9668" s="33"/>
      <c r="F9668" s="33"/>
      <c r="G9668" s="33"/>
      <c r="H9668" s="33"/>
      <c r="I9668" s="171"/>
      <c r="J9668" s="33"/>
      <c r="K9668" s="33"/>
    </row>
    <row r="9669" spans="2:11" x14ac:dyDescent="0.2">
      <c r="B9669" s="33"/>
      <c r="C9669" s="171"/>
      <c r="D9669" s="33"/>
      <c r="E9669" s="33"/>
      <c r="F9669" s="33"/>
      <c r="G9669" s="33"/>
      <c r="H9669" s="33"/>
      <c r="I9669" s="171"/>
      <c r="J9669" s="33"/>
      <c r="K9669" s="33"/>
    </row>
    <row r="9670" spans="2:11" x14ac:dyDescent="0.2">
      <c r="B9670" s="33"/>
      <c r="C9670" s="171"/>
      <c r="D9670" s="33"/>
      <c r="E9670" s="33"/>
      <c r="F9670" s="33"/>
      <c r="G9670" s="33"/>
      <c r="H9670" s="33"/>
      <c r="I9670" s="171"/>
      <c r="J9670" s="33"/>
      <c r="K9670" s="33"/>
    </row>
    <row r="9671" spans="2:11" x14ac:dyDescent="0.2">
      <c r="B9671" s="33"/>
      <c r="C9671" s="171"/>
      <c r="D9671" s="33"/>
      <c r="E9671" s="33"/>
      <c r="F9671" s="33"/>
      <c r="G9671" s="33"/>
      <c r="H9671" s="33"/>
      <c r="I9671" s="171"/>
      <c r="J9671" s="33"/>
      <c r="K9671" s="33"/>
    </row>
    <row r="9672" spans="2:11" x14ac:dyDescent="0.2">
      <c r="B9672" s="33"/>
      <c r="C9672" s="171"/>
      <c r="D9672" s="33"/>
      <c r="E9672" s="33"/>
      <c r="F9672" s="33"/>
      <c r="G9672" s="33"/>
      <c r="H9672" s="33"/>
      <c r="I9672" s="171"/>
      <c r="J9672" s="33"/>
      <c r="K9672" s="33"/>
    </row>
    <row r="9673" spans="2:11" x14ac:dyDescent="0.2">
      <c r="B9673" s="33"/>
      <c r="C9673" s="171"/>
      <c r="D9673" s="33"/>
      <c r="E9673" s="33"/>
      <c r="F9673" s="33"/>
      <c r="G9673" s="33"/>
      <c r="H9673" s="33"/>
      <c r="I9673" s="171"/>
      <c r="J9673" s="33"/>
      <c r="K9673" s="33"/>
    </row>
    <row r="9674" spans="2:11" x14ac:dyDescent="0.2">
      <c r="B9674" s="33"/>
      <c r="C9674" s="171"/>
      <c r="D9674" s="33"/>
      <c r="E9674" s="33"/>
      <c r="F9674" s="33"/>
      <c r="G9674" s="33"/>
      <c r="H9674" s="33"/>
      <c r="I9674" s="171"/>
      <c r="J9674" s="33"/>
      <c r="K9674" s="33"/>
    </row>
    <row r="9675" spans="2:11" x14ac:dyDescent="0.2">
      <c r="B9675" s="33"/>
      <c r="C9675" s="171"/>
      <c r="D9675" s="33"/>
      <c r="E9675" s="33"/>
      <c r="F9675" s="33"/>
      <c r="G9675" s="33"/>
      <c r="H9675" s="33"/>
      <c r="I9675" s="171"/>
      <c r="J9675" s="33"/>
      <c r="K9675" s="33"/>
    </row>
    <row r="9676" spans="2:11" x14ac:dyDescent="0.2">
      <c r="B9676" s="33"/>
      <c r="C9676" s="171"/>
      <c r="D9676" s="33"/>
      <c r="E9676" s="33"/>
      <c r="F9676" s="33"/>
      <c r="G9676" s="33"/>
      <c r="H9676" s="33"/>
      <c r="I9676" s="171"/>
      <c r="J9676" s="33"/>
      <c r="K9676" s="33"/>
    </row>
    <row r="9677" spans="2:11" x14ac:dyDescent="0.2">
      <c r="B9677" s="33"/>
      <c r="C9677" s="171"/>
      <c r="D9677" s="33"/>
      <c r="E9677" s="33"/>
      <c r="F9677" s="33"/>
      <c r="G9677" s="33"/>
      <c r="H9677" s="33"/>
      <c r="I9677" s="171"/>
      <c r="J9677" s="33"/>
      <c r="K9677" s="33"/>
    </row>
    <row r="9678" spans="2:11" x14ac:dyDescent="0.2">
      <c r="B9678" s="33"/>
      <c r="C9678" s="171"/>
      <c r="D9678" s="33"/>
      <c r="E9678" s="33"/>
      <c r="F9678" s="33"/>
      <c r="G9678" s="33"/>
      <c r="H9678" s="33"/>
      <c r="I9678" s="171"/>
      <c r="J9678" s="33"/>
      <c r="K9678" s="33"/>
    </row>
    <row r="9679" spans="2:11" x14ac:dyDescent="0.2">
      <c r="B9679" s="33"/>
      <c r="C9679" s="171"/>
      <c r="D9679" s="33"/>
      <c r="E9679" s="33"/>
      <c r="F9679" s="33"/>
      <c r="G9679" s="33"/>
      <c r="H9679" s="33"/>
      <c r="I9679" s="171"/>
      <c r="J9679" s="33"/>
      <c r="K9679" s="33"/>
    </row>
    <row r="9680" spans="2:11" x14ac:dyDescent="0.2">
      <c r="B9680" s="33"/>
      <c r="C9680" s="171"/>
      <c r="D9680" s="33"/>
      <c r="E9680" s="33"/>
      <c r="F9680" s="33"/>
      <c r="G9680" s="33"/>
      <c r="H9680" s="33"/>
      <c r="I9680" s="171"/>
      <c r="J9680" s="33"/>
      <c r="K9680" s="33"/>
    </row>
    <row r="9681" spans="2:11" x14ac:dyDescent="0.2">
      <c r="B9681" s="33"/>
      <c r="C9681" s="171"/>
      <c r="D9681" s="33"/>
      <c r="E9681" s="33"/>
      <c r="F9681" s="33"/>
      <c r="G9681" s="33"/>
      <c r="H9681" s="33"/>
      <c r="I9681" s="171"/>
      <c r="J9681" s="33"/>
      <c r="K9681" s="33"/>
    </row>
    <row r="9682" spans="2:11" x14ac:dyDescent="0.2">
      <c r="B9682" s="33"/>
      <c r="C9682" s="171"/>
      <c r="D9682" s="33"/>
      <c r="E9682" s="33"/>
      <c r="F9682" s="33"/>
      <c r="G9682" s="33"/>
      <c r="H9682" s="33"/>
      <c r="I9682" s="171"/>
      <c r="J9682" s="33"/>
      <c r="K9682" s="33"/>
    </row>
    <row r="9683" spans="2:11" x14ac:dyDescent="0.2">
      <c r="B9683" s="33"/>
      <c r="C9683" s="171"/>
      <c r="D9683" s="33"/>
      <c r="E9683" s="33"/>
      <c r="F9683" s="33"/>
      <c r="G9683" s="33"/>
      <c r="H9683" s="33"/>
      <c r="I9683" s="171"/>
      <c r="J9683" s="33"/>
      <c r="K9683" s="33"/>
    </row>
    <row r="9684" spans="2:11" x14ac:dyDescent="0.2">
      <c r="B9684" s="33"/>
      <c r="C9684" s="171"/>
      <c r="D9684" s="33"/>
      <c r="E9684" s="33"/>
      <c r="F9684" s="33"/>
      <c r="G9684" s="33"/>
      <c r="H9684" s="33"/>
      <c r="I9684" s="171"/>
      <c r="J9684" s="33"/>
      <c r="K9684" s="33"/>
    </row>
    <row r="9685" spans="2:11" x14ac:dyDescent="0.2">
      <c r="B9685" s="33"/>
      <c r="C9685" s="171"/>
      <c r="D9685" s="33"/>
      <c r="E9685" s="33"/>
      <c r="F9685" s="33"/>
      <c r="G9685" s="33"/>
      <c r="H9685" s="33"/>
      <c r="I9685" s="171"/>
      <c r="J9685" s="33"/>
      <c r="K9685" s="33"/>
    </row>
    <row r="9686" spans="2:11" x14ac:dyDescent="0.2">
      <c r="B9686" s="33"/>
      <c r="C9686" s="171"/>
      <c r="D9686" s="33"/>
      <c r="E9686" s="33"/>
      <c r="F9686" s="33"/>
      <c r="G9686" s="33"/>
      <c r="H9686" s="33"/>
      <c r="I9686" s="171"/>
      <c r="J9686" s="33"/>
      <c r="K9686" s="33"/>
    </row>
    <row r="9687" spans="2:11" x14ac:dyDescent="0.2">
      <c r="B9687" s="33"/>
      <c r="C9687" s="171"/>
      <c r="D9687" s="33"/>
      <c r="E9687" s="33"/>
      <c r="F9687" s="33"/>
      <c r="G9687" s="33"/>
      <c r="H9687" s="33"/>
      <c r="I9687" s="171"/>
      <c r="J9687" s="33"/>
      <c r="K9687" s="33"/>
    </row>
    <row r="9688" spans="2:11" x14ac:dyDescent="0.2">
      <c r="B9688" s="33"/>
      <c r="C9688" s="171"/>
      <c r="D9688" s="33"/>
      <c r="E9688" s="33"/>
      <c r="F9688" s="33"/>
      <c r="G9688" s="33"/>
      <c r="H9688" s="33"/>
      <c r="I9688" s="171"/>
      <c r="J9688" s="33"/>
      <c r="K9688" s="33"/>
    </row>
    <row r="9689" spans="2:11" x14ac:dyDescent="0.2">
      <c r="B9689" s="33"/>
      <c r="C9689" s="171"/>
      <c r="D9689" s="33"/>
      <c r="E9689" s="33"/>
      <c r="F9689" s="33"/>
      <c r="G9689" s="33"/>
      <c r="H9689" s="33"/>
      <c r="I9689" s="171"/>
      <c r="J9689" s="33"/>
      <c r="K9689" s="33"/>
    </row>
    <row r="9690" spans="2:11" x14ac:dyDescent="0.2">
      <c r="B9690" s="33"/>
      <c r="C9690" s="171"/>
      <c r="D9690" s="33"/>
      <c r="E9690" s="33"/>
      <c r="F9690" s="33"/>
      <c r="G9690" s="33"/>
      <c r="H9690" s="33"/>
      <c r="I9690" s="171"/>
      <c r="J9690" s="33"/>
      <c r="K9690" s="33"/>
    </row>
    <row r="9691" spans="2:11" x14ac:dyDescent="0.2">
      <c r="B9691" s="33"/>
      <c r="C9691" s="171"/>
      <c r="D9691" s="33"/>
      <c r="E9691" s="33"/>
      <c r="F9691" s="33"/>
      <c r="G9691" s="33"/>
      <c r="H9691" s="33"/>
      <c r="I9691" s="171"/>
      <c r="J9691" s="33"/>
      <c r="K9691" s="33"/>
    </row>
    <row r="9692" spans="2:11" x14ac:dyDescent="0.2">
      <c r="B9692" s="33"/>
      <c r="C9692" s="171"/>
      <c r="D9692" s="33"/>
      <c r="E9692" s="33"/>
      <c r="F9692" s="33"/>
      <c r="G9692" s="33"/>
      <c r="H9692" s="33"/>
      <c r="I9692" s="171"/>
      <c r="J9692" s="33"/>
      <c r="K9692" s="33"/>
    </row>
    <row r="9693" spans="2:11" x14ac:dyDescent="0.2">
      <c r="B9693" s="33"/>
      <c r="C9693" s="171"/>
      <c r="D9693" s="33"/>
      <c r="E9693" s="33"/>
      <c r="F9693" s="33"/>
      <c r="G9693" s="33"/>
      <c r="H9693" s="33"/>
      <c r="I9693" s="171"/>
      <c r="J9693" s="33"/>
      <c r="K9693" s="33"/>
    </row>
    <row r="9694" spans="2:11" x14ac:dyDescent="0.2">
      <c r="B9694" s="33"/>
      <c r="C9694" s="171"/>
      <c r="D9694" s="33"/>
      <c r="E9694" s="33"/>
      <c r="F9694" s="33"/>
      <c r="G9694" s="33"/>
      <c r="H9694" s="33"/>
      <c r="I9694" s="171"/>
      <c r="J9694" s="33"/>
      <c r="K9694" s="33"/>
    </row>
    <row r="9695" spans="2:11" x14ac:dyDescent="0.2">
      <c r="B9695" s="33"/>
      <c r="C9695" s="171"/>
      <c r="D9695" s="33"/>
      <c r="E9695" s="33"/>
      <c r="F9695" s="33"/>
      <c r="G9695" s="33"/>
      <c r="H9695" s="33"/>
      <c r="I9695" s="171"/>
      <c r="J9695" s="33"/>
      <c r="K9695" s="33"/>
    </row>
    <row r="9696" spans="2:11" x14ac:dyDescent="0.2">
      <c r="B9696" s="33"/>
      <c r="C9696" s="171"/>
      <c r="D9696" s="33"/>
      <c r="E9696" s="33"/>
      <c r="F9696" s="33"/>
      <c r="G9696" s="33"/>
      <c r="H9696" s="33"/>
      <c r="I9696" s="171"/>
      <c r="J9696" s="33"/>
      <c r="K9696" s="33"/>
    </row>
    <row r="9697" spans="2:11" x14ac:dyDescent="0.2">
      <c r="B9697" s="33"/>
      <c r="C9697" s="171"/>
      <c r="D9697" s="33"/>
      <c r="E9697" s="33"/>
      <c r="F9697" s="33"/>
      <c r="G9697" s="33"/>
      <c r="H9697" s="33"/>
      <c r="I9697" s="171"/>
      <c r="J9697" s="33"/>
      <c r="K9697" s="33"/>
    </row>
    <row r="9698" spans="2:11" x14ac:dyDescent="0.2">
      <c r="B9698" s="33"/>
      <c r="C9698" s="171"/>
      <c r="D9698" s="33"/>
      <c r="E9698" s="33"/>
      <c r="F9698" s="33"/>
      <c r="G9698" s="33"/>
      <c r="H9698" s="33"/>
      <c r="I9698" s="171"/>
      <c r="J9698" s="33"/>
      <c r="K9698" s="33"/>
    </row>
    <row r="9699" spans="2:11" x14ac:dyDescent="0.2">
      <c r="B9699" s="33"/>
      <c r="C9699" s="171"/>
      <c r="D9699" s="33"/>
      <c r="E9699" s="33"/>
      <c r="F9699" s="33"/>
      <c r="G9699" s="33"/>
      <c r="H9699" s="33"/>
      <c r="I9699" s="171"/>
      <c r="J9699" s="33"/>
      <c r="K9699" s="33"/>
    </row>
    <row r="9700" spans="2:11" x14ac:dyDescent="0.2">
      <c r="B9700" s="33"/>
      <c r="C9700" s="171"/>
      <c r="D9700" s="33"/>
      <c r="E9700" s="33"/>
      <c r="F9700" s="33"/>
      <c r="G9700" s="33"/>
      <c r="H9700" s="33"/>
      <c r="I9700" s="171"/>
      <c r="J9700" s="33"/>
      <c r="K9700" s="33"/>
    </row>
    <row r="9701" spans="2:11" x14ac:dyDescent="0.2">
      <c r="B9701" s="33"/>
      <c r="C9701" s="171"/>
      <c r="D9701" s="33"/>
      <c r="E9701" s="33"/>
      <c r="F9701" s="33"/>
      <c r="G9701" s="33"/>
      <c r="H9701" s="33"/>
      <c r="I9701" s="171"/>
      <c r="J9701" s="33"/>
      <c r="K9701" s="33"/>
    </row>
    <row r="9702" spans="2:11" x14ac:dyDescent="0.2">
      <c r="B9702" s="33"/>
      <c r="C9702" s="171"/>
      <c r="D9702" s="33"/>
      <c r="E9702" s="33"/>
      <c r="F9702" s="33"/>
      <c r="G9702" s="33"/>
      <c r="H9702" s="33"/>
      <c r="I9702" s="171"/>
      <c r="J9702" s="33"/>
      <c r="K9702" s="33"/>
    </row>
    <row r="9703" spans="2:11" x14ac:dyDescent="0.2">
      <c r="B9703" s="33"/>
      <c r="C9703" s="171"/>
      <c r="D9703" s="33"/>
      <c r="E9703" s="33"/>
      <c r="F9703" s="33"/>
      <c r="G9703" s="33"/>
      <c r="H9703" s="33"/>
      <c r="I9703" s="171"/>
      <c r="J9703" s="33"/>
      <c r="K9703" s="33"/>
    </row>
    <row r="9704" spans="2:11" x14ac:dyDescent="0.2">
      <c r="B9704" s="33"/>
      <c r="C9704" s="171"/>
      <c r="D9704" s="33"/>
      <c r="E9704" s="33"/>
      <c r="F9704" s="33"/>
      <c r="G9704" s="33"/>
      <c r="H9704" s="33"/>
      <c r="I9704" s="171"/>
      <c r="J9704" s="33"/>
      <c r="K9704" s="33"/>
    </row>
    <row r="9705" spans="2:11" x14ac:dyDescent="0.2">
      <c r="B9705" s="33"/>
      <c r="C9705" s="171"/>
      <c r="D9705" s="33"/>
      <c r="E9705" s="33"/>
      <c r="F9705" s="33"/>
      <c r="G9705" s="33"/>
      <c r="H9705" s="33"/>
      <c r="I9705" s="171"/>
      <c r="J9705" s="33"/>
      <c r="K9705" s="33"/>
    </row>
    <row r="9706" spans="2:11" x14ac:dyDescent="0.2">
      <c r="B9706" s="33"/>
      <c r="C9706" s="171"/>
      <c r="D9706" s="33"/>
      <c r="E9706" s="33"/>
      <c r="F9706" s="33"/>
      <c r="G9706" s="33"/>
      <c r="H9706" s="33"/>
      <c r="I9706" s="171"/>
      <c r="J9706" s="33"/>
      <c r="K9706" s="33"/>
    </row>
    <row r="9707" spans="2:11" x14ac:dyDescent="0.2">
      <c r="B9707" s="33"/>
      <c r="C9707" s="171"/>
      <c r="D9707" s="33"/>
      <c r="E9707" s="33"/>
      <c r="F9707" s="33"/>
      <c r="G9707" s="33"/>
      <c r="H9707" s="33"/>
      <c r="I9707" s="171"/>
      <c r="J9707" s="33"/>
      <c r="K9707" s="33"/>
    </row>
    <row r="9708" spans="2:11" x14ac:dyDescent="0.2">
      <c r="B9708" s="33"/>
      <c r="C9708" s="171"/>
      <c r="D9708" s="33"/>
      <c r="E9708" s="33"/>
      <c r="F9708" s="33"/>
      <c r="G9708" s="33"/>
      <c r="H9708" s="33"/>
      <c r="I9708" s="171"/>
      <c r="J9708" s="33"/>
      <c r="K9708" s="33"/>
    </row>
    <row r="9709" spans="2:11" x14ac:dyDescent="0.2">
      <c r="B9709" s="33"/>
      <c r="C9709" s="171"/>
      <c r="D9709" s="33"/>
      <c r="E9709" s="33"/>
      <c r="F9709" s="33"/>
      <c r="G9709" s="33"/>
      <c r="H9709" s="33"/>
      <c r="I9709" s="171"/>
      <c r="J9709" s="33"/>
      <c r="K9709" s="33"/>
    </row>
    <row r="9710" spans="2:11" x14ac:dyDescent="0.2">
      <c r="B9710" s="33"/>
      <c r="C9710" s="171"/>
      <c r="D9710" s="33"/>
      <c r="E9710" s="33"/>
      <c r="F9710" s="33"/>
      <c r="G9710" s="33"/>
      <c r="H9710" s="33"/>
      <c r="I9710" s="171"/>
      <c r="J9710" s="33"/>
      <c r="K9710" s="33"/>
    </row>
    <row r="9711" spans="2:11" x14ac:dyDescent="0.2">
      <c r="B9711" s="33"/>
      <c r="C9711" s="171"/>
      <c r="D9711" s="33"/>
      <c r="E9711" s="33"/>
      <c r="F9711" s="33"/>
      <c r="G9711" s="33"/>
      <c r="H9711" s="33"/>
      <c r="I9711" s="171"/>
      <c r="J9711" s="33"/>
      <c r="K9711" s="33"/>
    </row>
    <row r="9712" spans="2:11" x14ac:dyDescent="0.2">
      <c r="B9712" s="33"/>
      <c r="C9712" s="171"/>
      <c r="D9712" s="33"/>
      <c r="E9712" s="33"/>
      <c r="F9712" s="33"/>
      <c r="G9712" s="33"/>
      <c r="H9712" s="33"/>
      <c r="I9712" s="171"/>
      <c r="J9712" s="33"/>
      <c r="K9712" s="33"/>
    </row>
    <row r="9713" spans="2:11" x14ac:dyDescent="0.2">
      <c r="B9713" s="33"/>
      <c r="C9713" s="171"/>
      <c r="D9713" s="33"/>
      <c r="E9713" s="33"/>
      <c r="F9713" s="33"/>
      <c r="G9713" s="33"/>
      <c r="H9713" s="33"/>
      <c r="I9713" s="171"/>
      <c r="J9713" s="33"/>
      <c r="K9713" s="33"/>
    </row>
    <row r="9714" spans="2:11" x14ac:dyDescent="0.2">
      <c r="B9714" s="33"/>
      <c r="C9714" s="171"/>
      <c r="D9714" s="33"/>
      <c r="E9714" s="33"/>
      <c r="F9714" s="33"/>
      <c r="G9714" s="33"/>
      <c r="H9714" s="33"/>
      <c r="I9714" s="171"/>
      <c r="J9714" s="33"/>
      <c r="K9714" s="33"/>
    </row>
    <row r="9715" spans="2:11" x14ac:dyDescent="0.2">
      <c r="B9715" s="33"/>
      <c r="C9715" s="171"/>
      <c r="D9715" s="33"/>
      <c r="E9715" s="33"/>
      <c r="F9715" s="33"/>
      <c r="G9715" s="33"/>
      <c r="H9715" s="33"/>
      <c r="I9715" s="171"/>
      <c r="J9715" s="33"/>
      <c r="K9715" s="33"/>
    </row>
    <row r="9716" spans="2:11" x14ac:dyDescent="0.2">
      <c r="B9716" s="33"/>
      <c r="C9716" s="171"/>
      <c r="D9716" s="33"/>
      <c r="E9716" s="33"/>
      <c r="F9716" s="33"/>
      <c r="G9716" s="33"/>
      <c r="H9716" s="33"/>
      <c r="I9716" s="171"/>
      <c r="J9716" s="33"/>
      <c r="K9716" s="33"/>
    </row>
    <row r="9717" spans="2:11" x14ac:dyDescent="0.2">
      <c r="B9717" s="33"/>
      <c r="C9717" s="171"/>
      <c r="D9717" s="33"/>
      <c r="E9717" s="33"/>
      <c r="F9717" s="33"/>
      <c r="G9717" s="33"/>
      <c r="H9717" s="33"/>
      <c r="I9717" s="171"/>
      <c r="J9717" s="33"/>
      <c r="K9717" s="33"/>
    </row>
    <row r="9718" spans="2:11" x14ac:dyDescent="0.2">
      <c r="B9718" s="33"/>
      <c r="C9718" s="171"/>
      <c r="D9718" s="33"/>
      <c r="E9718" s="33"/>
      <c r="F9718" s="33"/>
      <c r="G9718" s="33"/>
      <c r="H9718" s="33"/>
      <c r="I9718" s="171"/>
      <c r="J9718" s="33"/>
      <c r="K9718" s="33"/>
    </row>
    <row r="9719" spans="2:11" x14ac:dyDescent="0.2">
      <c r="B9719" s="33"/>
      <c r="C9719" s="171"/>
      <c r="D9719" s="33"/>
      <c r="E9719" s="33"/>
      <c r="F9719" s="33"/>
      <c r="G9719" s="33"/>
      <c r="H9719" s="33"/>
      <c r="I9719" s="171"/>
      <c r="J9719" s="33"/>
      <c r="K9719" s="33"/>
    </row>
    <row r="9720" spans="2:11" x14ac:dyDescent="0.2">
      <c r="B9720" s="33"/>
      <c r="C9720" s="171"/>
      <c r="D9720" s="33"/>
      <c r="E9720" s="33"/>
      <c r="F9720" s="33"/>
      <c r="G9720" s="33"/>
      <c r="H9720" s="33"/>
      <c r="I9720" s="171"/>
      <c r="J9720" s="33"/>
      <c r="K9720" s="33"/>
    </row>
    <row r="9721" spans="2:11" x14ac:dyDescent="0.2">
      <c r="B9721" s="33"/>
      <c r="C9721" s="171"/>
      <c r="D9721" s="33"/>
      <c r="E9721" s="33"/>
      <c r="F9721" s="33"/>
      <c r="G9721" s="33"/>
      <c r="H9721" s="33"/>
      <c r="I9721" s="171"/>
      <c r="J9721" s="33"/>
      <c r="K9721" s="33"/>
    </row>
    <row r="9722" spans="2:11" x14ac:dyDescent="0.2">
      <c r="B9722" s="33"/>
      <c r="C9722" s="171"/>
      <c r="D9722" s="33"/>
      <c r="E9722" s="33"/>
      <c r="F9722" s="33"/>
      <c r="G9722" s="33"/>
      <c r="H9722" s="33"/>
      <c r="I9722" s="171"/>
      <c r="J9722" s="33"/>
      <c r="K9722" s="33"/>
    </row>
    <row r="9723" spans="2:11" x14ac:dyDescent="0.2">
      <c r="B9723" s="33"/>
      <c r="C9723" s="171"/>
      <c r="D9723" s="33"/>
      <c r="E9723" s="33"/>
      <c r="F9723" s="33"/>
      <c r="G9723" s="33"/>
      <c r="H9723" s="33"/>
      <c r="I9723" s="171"/>
      <c r="J9723" s="33"/>
      <c r="K9723" s="33"/>
    </row>
    <row r="9724" spans="2:11" x14ac:dyDescent="0.2">
      <c r="B9724" s="33"/>
      <c r="C9724" s="171"/>
      <c r="D9724" s="33"/>
      <c r="E9724" s="33"/>
      <c r="F9724" s="33"/>
      <c r="G9724" s="33"/>
      <c r="H9724" s="33"/>
      <c r="I9724" s="171"/>
      <c r="J9724" s="33"/>
      <c r="K9724" s="33"/>
    </row>
    <row r="9725" spans="2:11" x14ac:dyDescent="0.2">
      <c r="B9725" s="33"/>
      <c r="C9725" s="171"/>
      <c r="D9725" s="33"/>
      <c r="E9725" s="33"/>
      <c r="F9725" s="33"/>
      <c r="G9725" s="33"/>
      <c r="H9725" s="33"/>
      <c r="I9725" s="171"/>
      <c r="J9725" s="33"/>
      <c r="K9725" s="33"/>
    </row>
    <row r="9726" spans="2:11" x14ac:dyDescent="0.2">
      <c r="B9726" s="33"/>
      <c r="C9726" s="171"/>
      <c r="D9726" s="33"/>
      <c r="E9726" s="33"/>
      <c r="F9726" s="33"/>
      <c r="G9726" s="33"/>
      <c r="H9726" s="33"/>
      <c r="I9726" s="171"/>
      <c r="J9726" s="33"/>
      <c r="K9726" s="33"/>
    </row>
    <row r="9727" spans="2:11" x14ac:dyDescent="0.2">
      <c r="B9727" s="33"/>
      <c r="C9727" s="171"/>
      <c r="D9727" s="33"/>
      <c r="E9727" s="33"/>
      <c r="F9727" s="33"/>
      <c r="G9727" s="33"/>
      <c r="H9727" s="33"/>
      <c r="I9727" s="171"/>
      <c r="J9727" s="33"/>
      <c r="K9727" s="33"/>
    </row>
    <row r="9728" spans="2:11" x14ac:dyDescent="0.2">
      <c r="B9728" s="33"/>
      <c r="C9728" s="171"/>
      <c r="D9728" s="33"/>
      <c r="E9728" s="33"/>
      <c r="F9728" s="33"/>
      <c r="G9728" s="33"/>
      <c r="H9728" s="33"/>
      <c r="I9728" s="171"/>
      <c r="J9728" s="33"/>
      <c r="K9728" s="33"/>
    </row>
    <row r="9729" spans="2:11" x14ac:dyDescent="0.2">
      <c r="B9729" s="33"/>
      <c r="C9729" s="171"/>
      <c r="D9729" s="33"/>
      <c r="E9729" s="33"/>
      <c r="F9729" s="33"/>
      <c r="G9729" s="33"/>
      <c r="H9729" s="33"/>
      <c r="I9729" s="171"/>
      <c r="J9729" s="33"/>
      <c r="K9729" s="33"/>
    </row>
    <row r="9730" spans="2:11" x14ac:dyDescent="0.2">
      <c r="B9730" s="33"/>
      <c r="C9730" s="171"/>
      <c r="D9730" s="33"/>
      <c r="E9730" s="33"/>
      <c r="F9730" s="33"/>
      <c r="G9730" s="33"/>
      <c r="H9730" s="33"/>
      <c r="I9730" s="171"/>
      <c r="J9730" s="33"/>
      <c r="K9730" s="33"/>
    </row>
    <row r="9731" spans="2:11" x14ac:dyDescent="0.2">
      <c r="B9731" s="33"/>
      <c r="C9731" s="171"/>
      <c r="D9731" s="33"/>
      <c r="E9731" s="33"/>
      <c r="F9731" s="33"/>
      <c r="G9731" s="33"/>
      <c r="H9731" s="33"/>
      <c r="I9731" s="171"/>
      <c r="J9731" s="33"/>
      <c r="K9731" s="33"/>
    </row>
    <row r="9732" spans="2:11" x14ac:dyDescent="0.2">
      <c r="B9732" s="33"/>
      <c r="C9732" s="171"/>
      <c r="D9732" s="33"/>
      <c r="E9732" s="33"/>
      <c r="F9732" s="33"/>
      <c r="G9732" s="33"/>
      <c r="H9732" s="33"/>
      <c r="I9732" s="171"/>
      <c r="J9732" s="33"/>
      <c r="K9732" s="33"/>
    </row>
    <row r="9733" spans="2:11" x14ac:dyDescent="0.2">
      <c r="B9733" s="33"/>
      <c r="C9733" s="171"/>
      <c r="D9733" s="33"/>
      <c r="E9733" s="33"/>
      <c r="F9733" s="33"/>
      <c r="G9733" s="33"/>
      <c r="H9733" s="33"/>
      <c r="I9733" s="171"/>
      <c r="J9733" s="33"/>
      <c r="K9733" s="33"/>
    </row>
    <row r="9734" spans="2:11" x14ac:dyDescent="0.2">
      <c r="B9734" s="33"/>
      <c r="C9734" s="171"/>
      <c r="D9734" s="33"/>
      <c r="E9734" s="33"/>
      <c r="F9734" s="33"/>
      <c r="G9734" s="33"/>
      <c r="H9734" s="33"/>
      <c r="I9734" s="171"/>
      <c r="J9734" s="33"/>
      <c r="K9734" s="33"/>
    </row>
    <row r="9735" spans="2:11" x14ac:dyDescent="0.2">
      <c r="B9735" s="33"/>
      <c r="C9735" s="171"/>
      <c r="D9735" s="33"/>
      <c r="E9735" s="33"/>
      <c r="F9735" s="33"/>
      <c r="G9735" s="33"/>
      <c r="H9735" s="33"/>
      <c r="I9735" s="171"/>
      <c r="J9735" s="33"/>
      <c r="K9735" s="33"/>
    </row>
    <row r="9736" spans="2:11" x14ac:dyDescent="0.2">
      <c r="B9736" s="33"/>
      <c r="C9736" s="171"/>
      <c r="D9736" s="33"/>
      <c r="E9736" s="33"/>
      <c r="F9736" s="33"/>
      <c r="G9736" s="33"/>
      <c r="H9736" s="33"/>
      <c r="I9736" s="171"/>
      <c r="J9736" s="33"/>
      <c r="K9736" s="33"/>
    </row>
    <row r="9737" spans="2:11" x14ac:dyDescent="0.2">
      <c r="B9737" s="33"/>
      <c r="C9737" s="171"/>
      <c r="D9737" s="33"/>
      <c r="E9737" s="33"/>
      <c r="F9737" s="33"/>
      <c r="G9737" s="33"/>
      <c r="H9737" s="33"/>
      <c r="I9737" s="171"/>
      <c r="J9737" s="33"/>
      <c r="K9737" s="33"/>
    </row>
    <row r="9738" spans="2:11" x14ac:dyDescent="0.2">
      <c r="B9738" s="33"/>
      <c r="C9738" s="171"/>
      <c r="D9738" s="33"/>
      <c r="E9738" s="33"/>
      <c r="F9738" s="33"/>
      <c r="G9738" s="33"/>
      <c r="H9738" s="33"/>
      <c r="I9738" s="171"/>
      <c r="J9738" s="33"/>
      <c r="K9738" s="33"/>
    </row>
    <row r="9739" spans="2:11" x14ac:dyDescent="0.2">
      <c r="B9739" s="33"/>
      <c r="C9739" s="171"/>
      <c r="D9739" s="33"/>
      <c r="E9739" s="33"/>
      <c r="F9739" s="33"/>
      <c r="G9739" s="33"/>
      <c r="H9739" s="33"/>
      <c r="I9739" s="171"/>
      <c r="J9739" s="33"/>
      <c r="K9739" s="33"/>
    </row>
    <row r="9740" spans="2:11" x14ac:dyDescent="0.2">
      <c r="B9740" s="33"/>
      <c r="C9740" s="171"/>
      <c r="D9740" s="33"/>
      <c r="E9740" s="33"/>
      <c r="F9740" s="33"/>
      <c r="G9740" s="33"/>
      <c r="H9740" s="33"/>
      <c r="I9740" s="171"/>
      <c r="J9740" s="33"/>
      <c r="K9740" s="33"/>
    </row>
    <row r="9741" spans="2:11" x14ac:dyDescent="0.2">
      <c r="B9741" s="33"/>
      <c r="C9741" s="171"/>
      <c r="D9741" s="33"/>
      <c r="E9741" s="33"/>
      <c r="F9741" s="33"/>
      <c r="G9741" s="33"/>
      <c r="H9741" s="33"/>
      <c r="I9741" s="171"/>
      <c r="J9741" s="33"/>
      <c r="K9741" s="33"/>
    </row>
    <row r="9742" spans="2:11" x14ac:dyDescent="0.2">
      <c r="B9742" s="33"/>
      <c r="C9742" s="171"/>
      <c r="D9742" s="33"/>
      <c r="E9742" s="33"/>
      <c r="F9742" s="33"/>
      <c r="G9742" s="33"/>
      <c r="H9742" s="33"/>
      <c r="I9742" s="171"/>
      <c r="J9742" s="33"/>
      <c r="K9742" s="33"/>
    </row>
    <row r="9743" spans="2:11" x14ac:dyDescent="0.2">
      <c r="B9743" s="33"/>
      <c r="C9743" s="171"/>
      <c r="D9743" s="33"/>
      <c r="E9743" s="33"/>
      <c r="F9743" s="33"/>
      <c r="G9743" s="33"/>
      <c r="H9743" s="33"/>
      <c r="I9743" s="171"/>
      <c r="J9743" s="33"/>
      <c r="K9743" s="33"/>
    </row>
    <row r="9744" spans="2:11" x14ac:dyDescent="0.2">
      <c r="B9744" s="33"/>
      <c r="C9744" s="171"/>
      <c r="D9744" s="33"/>
      <c r="E9744" s="33"/>
      <c r="F9744" s="33"/>
      <c r="G9744" s="33"/>
      <c r="H9744" s="33"/>
      <c r="I9744" s="171"/>
      <c r="J9744" s="33"/>
      <c r="K9744" s="33"/>
    </row>
    <row r="9745" spans="2:11" x14ac:dyDescent="0.2">
      <c r="B9745" s="33"/>
      <c r="C9745" s="171"/>
      <c r="D9745" s="33"/>
      <c r="E9745" s="33"/>
      <c r="F9745" s="33"/>
      <c r="G9745" s="33"/>
      <c r="H9745" s="33"/>
      <c r="I9745" s="171"/>
      <c r="J9745" s="33"/>
      <c r="K9745" s="33"/>
    </row>
    <row r="9746" spans="2:11" x14ac:dyDescent="0.2">
      <c r="B9746" s="33"/>
      <c r="C9746" s="171"/>
      <c r="D9746" s="33"/>
      <c r="E9746" s="33"/>
      <c r="F9746" s="33"/>
      <c r="G9746" s="33"/>
      <c r="H9746" s="33"/>
      <c r="I9746" s="171"/>
      <c r="J9746" s="33"/>
      <c r="K9746" s="33"/>
    </row>
    <row r="9747" spans="2:11" x14ac:dyDescent="0.2">
      <c r="B9747" s="33"/>
      <c r="C9747" s="171"/>
      <c r="D9747" s="33"/>
      <c r="E9747" s="33"/>
      <c r="F9747" s="33"/>
      <c r="G9747" s="33"/>
      <c r="H9747" s="33"/>
      <c r="I9747" s="171"/>
      <c r="J9747" s="33"/>
      <c r="K9747" s="33"/>
    </row>
    <row r="9748" spans="2:11" x14ac:dyDescent="0.2">
      <c r="B9748" s="33"/>
      <c r="C9748" s="171"/>
      <c r="D9748" s="33"/>
      <c r="E9748" s="33"/>
      <c r="F9748" s="33"/>
      <c r="G9748" s="33"/>
      <c r="H9748" s="33"/>
      <c r="I9748" s="171"/>
      <c r="J9748" s="33"/>
      <c r="K9748" s="33"/>
    </row>
    <row r="9749" spans="2:11" x14ac:dyDescent="0.2">
      <c r="B9749" s="33"/>
      <c r="C9749" s="171"/>
      <c r="D9749" s="33"/>
      <c r="E9749" s="33"/>
      <c r="F9749" s="33"/>
      <c r="G9749" s="33"/>
      <c r="H9749" s="33"/>
      <c r="I9749" s="171"/>
      <c r="J9749" s="33"/>
      <c r="K9749" s="33"/>
    </row>
    <row r="9750" spans="2:11" x14ac:dyDescent="0.2">
      <c r="B9750" s="33"/>
      <c r="C9750" s="171"/>
      <c r="D9750" s="33"/>
      <c r="E9750" s="33"/>
      <c r="F9750" s="33"/>
      <c r="G9750" s="33"/>
      <c r="H9750" s="33"/>
      <c r="I9750" s="171"/>
      <c r="J9750" s="33"/>
      <c r="K9750" s="33"/>
    </row>
    <row r="9751" spans="2:11" x14ac:dyDescent="0.2">
      <c r="B9751" s="33"/>
      <c r="C9751" s="171"/>
      <c r="D9751" s="33"/>
      <c r="E9751" s="33"/>
      <c r="F9751" s="33"/>
      <c r="G9751" s="33"/>
      <c r="H9751" s="33"/>
      <c r="I9751" s="171"/>
      <c r="J9751" s="33"/>
      <c r="K9751" s="33"/>
    </row>
    <row r="9752" spans="2:11" x14ac:dyDescent="0.2">
      <c r="B9752" s="33"/>
      <c r="C9752" s="171"/>
      <c r="D9752" s="33"/>
      <c r="E9752" s="33"/>
      <c r="F9752" s="33"/>
      <c r="G9752" s="33"/>
      <c r="H9752" s="33"/>
      <c r="I9752" s="171"/>
      <c r="J9752" s="33"/>
      <c r="K9752" s="33"/>
    </row>
    <row r="9753" spans="2:11" x14ac:dyDescent="0.2">
      <c r="B9753" s="33"/>
      <c r="C9753" s="171"/>
      <c r="D9753" s="33"/>
      <c r="E9753" s="33"/>
      <c r="F9753" s="33"/>
      <c r="G9753" s="33"/>
      <c r="H9753" s="33"/>
      <c r="I9753" s="171"/>
      <c r="J9753" s="33"/>
      <c r="K9753" s="33"/>
    </row>
    <row r="9754" spans="2:11" x14ac:dyDescent="0.2">
      <c r="B9754" s="33"/>
      <c r="C9754" s="171"/>
      <c r="D9754" s="33"/>
      <c r="E9754" s="33"/>
      <c r="F9754" s="33"/>
      <c r="G9754" s="33"/>
      <c r="H9754" s="33"/>
      <c r="I9754" s="171"/>
      <c r="J9754" s="33"/>
      <c r="K9754" s="33"/>
    </row>
    <row r="9755" spans="2:11" x14ac:dyDescent="0.2">
      <c r="B9755" s="33"/>
      <c r="C9755" s="171"/>
      <c r="D9755" s="33"/>
      <c r="E9755" s="33"/>
      <c r="F9755" s="33"/>
      <c r="G9755" s="33"/>
      <c r="H9755" s="33"/>
      <c r="I9755" s="171"/>
      <c r="J9755" s="33"/>
      <c r="K9755" s="33"/>
    </row>
    <row r="9756" spans="2:11" x14ac:dyDescent="0.2">
      <c r="B9756" s="33"/>
      <c r="C9756" s="171"/>
      <c r="D9756" s="33"/>
      <c r="E9756" s="33"/>
      <c r="F9756" s="33"/>
      <c r="G9756" s="33"/>
      <c r="H9756" s="33"/>
      <c r="I9756" s="171"/>
      <c r="J9756" s="33"/>
      <c r="K9756" s="33"/>
    </row>
    <row r="9757" spans="2:11" x14ac:dyDescent="0.2">
      <c r="B9757" s="33"/>
      <c r="C9757" s="171"/>
      <c r="D9757" s="33"/>
      <c r="E9757" s="33"/>
      <c r="F9757" s="33"/>
      <c r="G9757" s="33"/>
      <c r="H9757" s="33"/>
      <c r="I9757" s="171"/>
      <c r="J9757" s="33"/>
      <c r="K9757" s="33"/>
    </row>
    <row r="9758" spans="2:11" x14ac:dyDescent="0.2">
      <c r="B9758" s="33"/>
      <c r="C9758" s="171"/>
      <c r="D9758" s="33"/>
      <c r="E9758" s="33"/>
      <c r="F9758" s="33"/>
      <c r="G9758" s="33"/>
      <c r="H9758" s="33"/>
      <c r="I9758" s="171"/>
      <c r="J9758" s="33"/>
      <c r="K9758" s="33"/>
    </row>
    <row r="9759" spans="2:11" x14ac:dyDescent="0.2">
      <c r="B9759" s="33"/>
      <c r="C9759" s="171"/>
      <c r="D9759" s="33"/>
      <c r="E9759" s="33"/>
      <c r="F9759" s="33"/>
      <c r="G9759" s="33"/>
      <c r="H9759" s="33"/>
      <c r="I9759" s="171"/>
      <c r="J9759" s="33"/>
      <c r="K9759" s="33"/>
    </row>
    <row r="9760" spans="2:11" x14ac:dyDescent="0.2">
      <c r="B9760" s="33"/>
      <c r="C9760" s="171"/>
      <c r="D9760" s="33"/>
      <c r="E9760" s="33"/>
      <c r="F9760" s="33"/>
      <c r="G9760" s="33"/>
      <c r="H9760" s="33"/>
      <c r="I9760" s="171"/>
      <c r="J9760" s="33"/>
      <c r="K9760" s="33"/>
    </row>
    <row r="9761" spans="2:11" x14ac:dyDescent="0.2">
      <c r="B9761" s="33"/>
      <c r="C9761" s="171"/>
      <c r="D9761" s="33"/>
      <c r="E9761" s="33"/>
      <c r="F9761" s="33"/>
      <c r="G9761" s="33"/>
      <c r="H9761" s="33"/>
      <c r="I9761" s="171"/>
      <c r="J9761" s="33"/>
      <c r="K9761" s="33"/>
    </row>
    <row r="9762" spans="2:11" x14ac:dyDescent="0.2">
      <c r="B9762" s="33"/>
      <c r="C9762" s="171"/>
      <c r="D9762" s="33"/>
      <c r="E9762" s="33"/>
      <c r="F9762" s="33"/>
      <c r="G9762" s="33"/>
      <c r="H9762" s="33"/>
      <c r="I9762" s="171"/>
      <c r="J9762" s="33"/>
      <c r="K9762" s="33"/>
    </row>
    <row r="9763" spans="2:11" x14ac:dyDescent="0.2">
      <c r="B9763" s="33"/>
      <c r="C9763" s="171"/>
      <c r="D9763" s="33"/>
      <c r="E9763" s="33"/>
      <c r="F9763" s="33"/>
      <c r="G9763" s="33"/>
      <c r="H9763" s="33"/>
      <c r="I9763" s="171"/>
      <c r="J9763" s="33"/>
      <c r="K9763" s="33"/>
    </row>
    <row r="9764" spans="2:11" x14ac:dyDescent="0.2">
      <c r="B9764" s="33"/>
      <c r="C9764" s="171"/>
      <c r="D9764" s="33"/>
      <c r="E9764" s="33"/>
      <c r="F9764" s="33"/>
      <c r="G9764" s="33"/>
      <c r="H9764" s="33"/>
      <c r="I9764" s="171"/>
      <c r="J9764" s="33"/>
      <c r="K9764" s="33"/>
    </row>
    <row r="9765" spans="2:11" x14ac:dyDescent="0.2">
      <c r="B9765" s="33"/>
      <c r="C9765" s="171"/>
      <c r="D9765" s="33"/>
      <c r="E9765" s="33"/>
      <c r="F9765" s="33"/>
      <c r="G9765" s="33"/>
      <c r="H9765" s="33"/>
      <c r="I9765" s="171"/>
      <c r="J9765" s="33"/>
      <c r="K9765" s="33"/>
    </row>
    <row r="9766" spans="2:11" x14ac:dyDescent="0.2">
      <c r="B9766" s="33"/>
      <c r="C9766" s="171"/>
      <c r="D9766" s="33"/>
      <c r="E9766" s="33"/>
      <c r="F9766" s="33"/>
      <c r="G9766" s="33"/>
      <c r="H9766" s="33"/>
      <c r="I9766" s="171"/>
      <c r="J9766" s="33"/>
      <c r="K9766" s="33"/>
    </row>
    <row r="9767" spans="2:11" x14ac:dyDescent="0.2">
      <c r="B9767" s="33"/>
      <c r="C9767" s="171"/>
      <c r="D9767" s="33"/>
      <c r="E9767" s="33"/>
      <c r="F9767" s="33"/>
      <c r="G9767" s="33"/>
      <c r="H9767" s="33"/>
      <c r="I9767" s="171"/>
      <c r="J9767" s="33"/>
      <c r="K9767" s="33"/>
    </row>
    <row r="9768" spans="2:11" x14ac:dyDescent="0.2">
      <c r="B9768" s="33"/>
      <c r="C9768" s="171"/>
      <c r="D9768" s="33"/>
      <c r="E9768" s="33"/>
      <c r="F9768" s="33"/>
      <c r="G9768" s="33"/>
      <c r="H9768" s="33"/>
      <c r="I9768" s="171"/>
      <c r="J9768" s="33"/>
      <c r="K9768" s="33"/>
    </row>
    <row r="9769" spans="2:11" x14ac:dyDescent="0.2">
      <c r="B9769" s="33"/>
      <c r="C9769" s="171"/>
      <c r="D9769" s="33"/>
      <c r="E9769" s="33"/>
      <c r="F9769" s="33"/>
      <c r="G9769" s="33"/>
      <c r="H9769" s="33"/>
      <c r="I9769" s="171"/>
      <c r="J9769" s="33"/>
      <c r="K9769" s="33"/>
    </row>
    <row r="9770" spans="2:11" x14ac:dyDescent="0.2">
      <c r="B9770" s="33"/>
      <c r="C9770" s="171"/>
      <c r="D9770" s="33"/>
      <c r="E9770" s="33"/>
      <c r="F9770" s="33"/>
      <c r="G9770" s="33"/>
      <c r="H9770" s="33"/>
      <c r="I9770" s="171"/>
      <c r="J9770" s="33"/>
      <c r="K9770" s="33"/>
    </row>
    <row r="9771" spans="2:11" x14ac:dyDescent="0.2">
      <c r="B9771" s="33"/>
      <c r="C9771" s="171"/>
      <c r="D9771" s="33"/>
      <c r="E9771" s="33"/>
      <c r="F9771" s="33"/>
      <c r="G9771" s="33"/>
      <c r="H9771" s="33"/>
      <c r="I9771" s="171"/>
      <c r="J9771" s="33"/>
      <c r="K9771" s="33"/>
    </row>
    <row r="9772" spans="2:11" x14ac:dyDescent="0.2">
      <c r="B9772" s="33"/>
      <c r="C9772" s="171"/>
      <c r="D9772" s="33"/>
      <c r="E9772" s="33"/>
      <c r="F9772" s="33"/>
      <c r="G9772" s="33"/>
      <c r="H9772" s="33"/>
      <c r="I9772" s="171"/>
      <c r="J9772" s="33"/>
      <c r="K9772" s="33"/>
    </row>
    <row r="9773" spans="2:11" x14ac:dyDescent="0.2">
      <c r="B9773" s="33"/>
      <c r="C9773" s="171"/>
      <c r="D9773" s="33"/>
      <c r="E9773" s="33"/>
      <c r="F9773" s="33"/>
      <c r="G9773" s="33"/>
      <c r="H9773" s="33"/>
      <c r="I9773" s="171"/>
      <c r="J9773" s="33"/>
      <c r="K9773" s="33"/>
    </row>
    <row r="9774" spans="2:11" x14ac:dyDescent="0.2">
      <c r="B9774" s="33"/>
      <c r="C9774" s="171"/>
      <c r="D9774" s="33"/>
      <c r="E9774" s="33"/>
      <c r="F9774" s="33"/>
      <c r="G9774" s="33"/>
      <c r="H9774" s="33"/>
      <c r="I9774" s="171"/>
      <c r="J9774" s="33"/>
      <c r="K9774" s="33"/>
    </row>
    <row r="9775" spans="2:11" x14ac:dyDescent="0.2">
      <c r="B9775" s="33"/>
      <c r="C9775" s="171"/>
      <c r="D9775" s="33"/>
      <c r="E9775" s="33"/>
      <c r="F9775" s="33"/>
      <c r="G9775" s="33"/>
      <c r="H9775" s="33"/>
      <c r="I9775" s="171"/>
      <c r="J9775" s="33"/>
      <c r="K9775" s="33"/>
    </row>
    <row r="9776" spans="2:11" x14ac:dyDescent="0.2">
      <c r="B9776" s="33"/>
      <c r="C9776" s="171"/>
      <c r="D9776" s="33"/>
      <c r="E9776" s="33"/>
      <c r="F9776" s="33"/>
      <c r="G9776" s="33"/>
      <c r="H9776" s="33"/>
      <c r="I9776" s="171"/>
      <c r="J9776" s="33"/>
      <c r="K9776" s="33"/>
    </row>
    <row r="9777" spans="2:11" x14ac:dyDescent="0.2">
      <c r="B9777" s="33"/>
      <c r="C9777" s="171"/>
      <c r="D9777" s="33"/>
      <c r="E9777" s="33"/>
      <c r="F9777" s="33"/>
      <c r="G9777" s="33"/>
      <c r="H9777" s="33"/>
      <c r="I9777" s="171"/>
      <c r="J9777" s="33"/>
      <c r="K9777" s="33"/>
    </row>
    <row r="9778" spans="2:11" x14ac:dyDescent="0.2">
      <c r="B9778" s="33"/>
      <c r="C9778" s="171"/>
      <c r="D9778" s="33"/>
      <c r="E9778" s="33"/>
      <c r="F9778" s="33"/>
      <c r="G9778" s="33"/>
      <c r="H9778" s="33"/>
      <c r="I9778" s="171"/>
      <c r="J9778" s="33"/>
      <c r="K9778" s="33"/>
    </row>
    <row r="9779" spans="2:11" x14ac:dyDescent="0.2">
      <c r="B9779" s="33"/>
      <c r="C9779" s="171"/>
      <c r="D9779" s="33"/>
      <c r="E9779" s="33"/>
      <c r="F9779" s="33"/>
      <c r="G9779" s="33"/>
      <c r="H9779" s="33"/>
      <c r="I9779" s="171"/>
      <c r="J9779" s="33"/>
      <c r="K9779" s="33"/>
    </row>
    <row r="9780" spans="2:11" x14ac:dyDescent="0.2">
      <c r="B9780" s="33"/>
      <c r="C9780" s="171"/>
      <c r="D9780" s="33"/>
      <c r="E9780" s="33"/>
      <c r="F9780" s="33"/>
      <c r="G9780" s="33"/>
      <c r="H9780" s="33"/>
      <c r="I9780" s="171"/>
      <c r="J9780" s="33"/>
      <c r="K9780" s="33"/>
    </row>
    <row r="9781" spans="2:11" x14ac:dyDescent="0.2">
      <c r="B9781" s="33"/>
      <c r="C9781" s="171"/>
      <c r="D9781" s="33"/>
      <c r="E9781" s="33"/>
      <c r="F9781" s="33"/>
      <c r="G9781" s="33"/>
      <c r="H9781" s="33"/>
      <c r="I9781" s="171"/>
      <c r="J9781" s="33"/>
      <c r="K9781" s="33"/>
    </row>
    <row r="9782" spans="2:11" x14ac:dyDescent="0.2">
      <c r="B9782" s="33"/>
      <c r="C9782" s="171"/>
      <c r="D9782" s="33"/>
      <c r="E9782" s="33"/>
      <c r="F9782" s="33"/>
      <c r="G9782" s="33"/>
      <c r="H9782" s="33"/>
      <c r="I9782" s="171"/>
      <c r="J9782" s="33"/>
      <c r="K9782" s="33"/>
    </row>
    <row r="9783" spans="2:11" x14ac:dyDescent="0.2">
      <c r="B9783" s="33"/>
      <c r="C9783" s="171"/>
      <c r="D9783" s="33"/>
      <c r="E9783" s="33"/>
      <c r="F9783" s="33"/>
      <c r="G9783" s="33"/>
      <c r="H9783" s="33"/>
      <c r="I9783" s="171"/>
      <c r="J9783" s="33"/>
      <c r="K9783" s="33"/>
    </row>
    <row r="9784" spans="2:11" x14ac:dyDescent="0.2">
      <c r="B9784" s="33"/>
      <c r="C9784" s="171"/>
      <c r="D9784" s="33"/>
      <c r="E9784" s="33"/>
      <c r="F9784" s="33"/>
      <c r="G9784" s="33"/>
      <c r="H9784" s="33"/>
      <c r="I9784" s="171"/>
      <c r="J9784" s="33"/>
      <c r="K9784" s="33"/>
    </row>
    <row r="9785" spans="2:11" x14ac:dyDescent="0.2">
      <c r="B9785" s="33"/>
      <c r="C9785" s="171"/>
      <c r="D9785" s="33"/>
      <c r="E9785" s="33"/>
      <c r="F9785" s="33"/>
      <c r="G9785" s="33"/>
      <c r="H9785" s="33"/>
      <c r="I9785" s="171"/>
      <c r="J9785" s="33"/>
      <c r="K9785" s="33"/>
    </row>
    <row r="9786" spans="2:11" x14ac:dyDescent="0.2">
      <c r="B9786" s="33"/>
      <c r="C9786" s="171"/>
      <c r="D9786" s="33"/>
      <c r="E9786" s="33"/>
      <c r="F9786" s="33"/>
      <c r="G9786" s="33"/>
      <c r="H9786" s="33"/>
      <c r="I9786" s="171"/>
      <c r="J9786" s="33"/>
      <c r="K9786" s="33"/>
    </row>
    <row r="9787" spans="2:11" x14ac:dyDescent="0.2">
      <c r="B9787" s="33"/>
      <c r="C9787" s="171"/>
      <c r="D9787" s="33"/>
      <c r="E9787" s="33"/>
      <c r="F9787" s="33"/>
      <c r="G9787" s="33"/>
      <c r="H9787" s="33"/>
      <c r="I9787" s="171"/>
      <c r="J9787" s="33"/>
      <c r="K9787" s="33"/>
    </row>
    <row r="9788" spans="2:11" x14ac:dyDescent="0.2">
      <c r="B9788" s="33"/>
      <c r="C9788" s="171"/>
      <c r="D9788" s="33"/>
      <c r="E9788" s="33"/>
      <c r="F9788" s="33"/>
      <c r="G9788" s="33"/>
      <c r="H9788" s="33"/>
      <c r="I9788" s="171"/>
      <c r="J9788" s="33"/>
      <c r="K9788" s="33"/>
    </row>
    <row r="9789" spans="2:11" x14ac:dyDescent="0.2">
      <c r="B9789" s="33"/>
      <c r="C9789" s="171"/>
      <c r="D9789" s="33"/>
      <c r="E9789" s="33"/>
      <c r="F9789" s="33"/>
      <c r="G9789" s="33"/>
      <c r="H9789" s="33"/>
      <c r="I9789" s="171"/>
      <c r="J9789" s="33"/>
      <c r="K9789" s="33"/>
    </row>
    <row r="9790" spans="2:11" x14ac:dyDescent="0.2">
      <c r="B9790" s="33"/>
      <c r="C9790" s="171"/>
      <c r="D9790" s="33"/>
      <c r="E9790" s="33"/>
      <c r="F9790" s="33"/>
      <c r="G9790" s="33"/>
      <c r="H9790" s="33"/>
      <c r="I9790" s="171"/>
      <c r="J9790" s="33"/>
      <c r="K9790" s="33"/>
    </row>
    <row r="9791" spans="2:11" x14ac:dyDescent="0.2">
      <c r="B9791" s="33"/>
      <c r="C9791" s="171"/>
      <c r="D9791" s="33"/>
      <c r="E9791" s="33"/>
      <c r="F9791" s="33"/>
      <c r="G9791" s="33"/>
      <c r="H9791" s="33"/>
      <c r="I9791" s="171"/>
      <c r="J9791" s="33"/>
      <c r="K9791" s="33"/>
    </row>
    <row r="9792" spans="2:11" x14ac:dyDescent="0.2">
      <c r="B9792" s="33"/>
      <c r="C9792" s="171"/>
      <c r="D9792" s="33"/>
      <c r="E9792" s="33"/>
      <c r="F9792" s="33"/>
      <c r="G9792" s="33"/>
      <c r="H9792" s="33"/>
      <c r="I9792" s="171"/>
      <c r="J9792" s="33"/>
      <c r="K9792" s="33"/>
    </row>
    <row r="9793" spans="2:11" x14ac:dyDescent="0.2">
      <c r="B9793" s="33"/>
      <c r="C9793" s="171"/>
      <c r="D9793" s="33"/>
      <c r="E9793" s="33"/>
      <c r="F9793" s="33"/>
      <c r="G9793" s="33"/>
      <c r="H9793" s="33"/>
      <c r="I9793" s="171"/>
      <c r="J9793" s="33"/>
      <c r="K9793" s="33"/>
    </row>
    <row r="9794" spans="2:11" x14ac:dyDescent="0.2">
      <c r="B9794" s="33"/>
      <c r="C9794" s="171"/>
      <c r="D9794" s="33"/>
      <c r="E9794" s="33"/>
      <c r="F9794" s="33"/>
      <c r="G9794" s="33"/>
      <c r="H9794" s="33"/>
      <c r="I9794" s="171"/>
      <c r="J9794" s="33"/>
      <c r="K9794" s="33"/>
    </row>
    <row r="9795" spans="2:11" x14ac:dyDescent="0.2">
      <c r="B9795" s="33"/>
      <c r="C9795" s="171"/>
      <c r="D9795" s="33"/>
      <c r="E9795" s="33"/>
      <c r="F9795" s="33"/>
      <c r="G9795" s="33"/>
      <c r="H9795" s="33"/>
      <c r="I9795" s="171"/>
      <c r="J9795" s="33"/>
      <c r="K9795" s="33"/>
    </row>
    <row r="9796" spans="2:11" x14ac:dyDescent="0.2">
      <c r="B9796" s="33"/>
      <c r="C9796" s="171"/>
      <c r="D9796" s="33"/>
      <c r="E9796" s="33"/>
      <c r="F9796" s="33"/>
      <c r="G9796" s="33"/>
      <c r="H9796" s="33"/>
      <c r="I9796" s="171"/>
      <c r="J9796" s="33"/>
      <c r="K9796" s="33"/>
    </row>
    <row r="9797" spans="2:11" x14ac:dyDescent="0.2">
      <c r="B9797" s="33"/>
      <c r="C9797" s="171"/>
      <c r="D9797" s="33"/>
      <c r="E9797" s="33"/>
      <c r="F9797" s="33"/>
      <c r="G9797" s="33"/>
      <c r="H9797" s="33"/>
      <c r="I9797" s="171"/>
      <c r="J9797" s="33"/>
      <c r="K9797" s="33"/>
    </row>
    <row r="9798" spans="2:11" x14ac:dyDescent="0.2">
      <c r="B9798" s="33"/>
      <c r="C9798" s="171"/>
      <c r="D9798" s="33"/>
      <c r="E9798" s="33"/>
      <c r="F9798" s="33"/>
      <c r="G9798" s="33"/>
      <c r="H9798" s="33"/>
      <c r="I9798" s="171"/>
      <c r="J9798" s="33"/>
      <c r="K9798" s="33"/>
    </row>
    <row r="9799" spans="2:11" x14ac:dyDescent="0.2">
      <c r="B9799" s="33"/>
      <c r="C9799" s="171"/>
      <c r="D9799" s="33"/>
      <c r="E9799" s="33"/>
      <c r="F9799" s="33"/>
      <c r="G9799" s="33"/>
      <c r="H9799" s="33"/>
      <c r="I9799" s="171"/>
      <c r="J9799" s="33"/>
      <c r="K9799" s="33"/>
    </row>
    <row r="9800" spans="2:11" x14ac:dyDescent="0.2">
      <c r="B9800" s="33"/>
      <c r="C9800" s="171"/>
      <c r="D9800" s="33"/>
      <c r="E9800" s="33"/>
      <c r="F9800" s="33"/>
      <c r="G9800" s="33"/>
      <c r="H9800" s="33"/>
      <c r="I9800" s="171"/>
      <c r="J9800" s="33"/>
      <c r="K9800" s="33"/>
    </row>
    <row r="9801" spans="2:11" x14ac:dyDescent="0.2">
      <c r="B9801" s="33"/>
      <c r="C9801" s="171"/>
      <c r="D9801" s="33"/>
      <c r="E9801" s="33"/>
      <c r="F9801" s="33"/>
      <c r="G9801" s="33"/>
      <c r="H9801" s="33"/>
      <c r="I9801" s="171"/>
      <c r="J9801" s="33"/>
      <c r="K9801" s="33"/>
    </row>
    <row r="9802" spans="2:11" x14ac:dyDescent="0.2">
      <c r="B9802" s="33"/>
      <c r="C9802" s="171"/>
      <c r="D9802" s="33"/>
      <c r="E9802" s="33"/>
      <c r="F9802" s="33"/>
      <c r="G9802" s="33"/>
      <c r="H9802" s="33"/>
      <c r="I9802" s="171"/>
      <c r="J9802" s="33"/>
      <c r="K9802" s="33"/>
    </row>
    <row r="9803" spans="2:11" x14ac:dyDescent="0.2">
      <c r="B9803" s="33"/>
      <c r="C9803" s="171"/>
      <c r="D9803" s="33"/>
      <c r="E9803" s="33"/>
      <c r="F9803" s="33"/>
      <c r="G9803" s="33"/>
      <c r="H9803" s="33"/>
      <c r="I9803" s="171"/>
      <c r="J9803" s="33"/>
      <c r="K9803" s="33"/>
    </row>
    <row r="9804" spans="2:11" x14ac:dyDescent="0.2">
      <c r="B9804" s="33"/>
      <c r="C9804" s="171"/>
      <c r="D9804" s="33"/>
      <c r="E9804" s="33"/>
      <c r="F9804" s="33"/>
      <c r="G9804" s="33"/>
      <c r="H9804" s="33"/>
      <c r="I9804" s="171"/>
      <c r="J9804" s="33"/>
      <c r="K9804" s="33"/>
    </row>
    <row r="9805" spans="2:11" x14ac:dyDescent="0.2">
      <c r="B9805" s="33"/>
      <c r="C9805" s="171"/>
      <c r="D9805" s="33"/>
      <c r="E9805" s="33"/>
      <c r="F9805" s="33"/>
      <c r="G9805" s="33"/>
      <c r="H9805" s="33"/>
      <c r="I9805" s="171"/>
      <c r="J9805" s="33"/>
      <c r="K9805" s="33"/>
    </row>
    <row r="9806" spans="2:11" x14ac:dyDescent="0.2">
      <c r="B9806" s="33"/>
      <c r="C9806" s="171"/>
      <c r="D9806" s="33"/>
      <c r="E9806" s="33"/>
      <c r="F9806" s="33"/>
      <c r="G9806" s="33"/>
      <c r="H9806" s="33"/>
      <c r="I9806" s="171"/>
      <c r="J9806" s="33"/>
      <c r="K9806" s="33"/>
    </row>
    <row r="9807" spans="2:11" x14ac:dyDescent="0.2">
      <c r="B9807" s="33"/>
      <c r="C9807" s="171"/>
      <c r="D9807" s="33"/>
      <c r="E9807" s="33"/>
      <c r="F9807" s="33"/>
      <c r="G9807" s="33"/>
      <c r="H9807" s="33"/>
      <c r="I9807" s="171"/>
      <c r="J9807" s="33"/>
      <c r="K9807" s="33"/>
    </row>
    <row r="9808" spans="2:11" x14ac:dyDescent="0.2">
      <c r="B9808" s="33"/>
      <c r="C9808" s="171"/>
      <c r="D9808" s="33"/>
      <c r="E9808" s="33"/>
      <c r="F9808" s="33"/>
      <c r="G9808" s="33"/>
      <c r="H9808" s="33"/>
      <c r="I9808" s="171"/>
      <c r="J9808" s="33"/>
      <c r="K9808" s="33"/>
    </row>
    <row r="9809" spans="2:11" x14ac:dyDescent="0.2">
      <c r="B9809" s="33"/>
      <c r="C9809" s="171"/>
      <c r="D9809" s="33"/>
      <c r="E9809" s="33"/>
      <c r="F9809" s="33"/>
      <c r="G9809" s="33"/>
      <c r="H9809" s="33"/>
      <c r="I9809" s="171"/>
      <c r="J9809" s="33"/>
      <c r="K9809" s="33"/>
    </row>
    <row r="9810" spans="2:11" x14ac:dyDescent="0.2">
      <c r="B9810" s="33"/>
      <c r="C9810" s="171"/>
      <c r="D9810" s="33"/>
      <c r="E9810" s="33"/>
      <c r="F9810" s="33"/>
      <c r="G9810" s="33"/>
      <c r="H9810" s="33"/>
      <c r="I9810" s="171"/>
      <c r="J9810" s="33"/>
      <c r="K9810" s="33"/>
    </row>
    <row r="9811" spans="2:11" x14ac:dyDescent="0.2">
      <c r="B9811" s="33"/>
      <c r="C9811" s="171"/>
      <c r="D9811" s="33"/>
      <c r="E9811" s="33"/>
      <c r="F9811" s="33"/>
      <c r="G9811" s="33"/>
      <c r="H9811" s="33"/>
      <c r="I9811" s="171"/>
      <c r="J9811" s="33"/>
      <c r="K9811" s="33"/>
    </row>
    <row r="9812" spans="2:11" x14ac:dyDescent="0.2">
      <c r="B9812" s="33"/>
      <c r="C9812" s="171"/>
      <c r="D9812" s="33"/>
      <c r="E9812" s="33"/>
      <c r="F9812" s="33"/>
      <c r="G9812" s="33"/>
      <c r="H9812" s="33"/>
      <c r="I9812" s="171"/>
      <c r="J9812" s="33"/>
      <c r="K9812" s="33"/>
    </row>
    <row r="9813" spans="2:11" x14ac:dyDescent="0.2">
      <c r="B9813" s="33"/>
      <c r="C9813" s="171"/>
      <c r="D9813" s="33"/>
      <c r="E9813" s="33"/>
      <c r="F9813" s="33"/>
      <c r="G9813" s="33"/>
      <c r="H9813" s="33"/>
      <c r="I9813" s="171"/>
      <c r="J9813" s="33"/>
      <c r="K9813" s="33"/>
    </row>
    <row r="9814" spans="2:11" x14ac:dyDescent="0.2">
      <c r="B9814" s="33"/>
      <c r="C9814" s="171"/>
      <c r="D9814" s="33"/>
      <c r="E9814" s="33"/>
      <c r="F9814" s="33"/>
      <c r="G9814" s="33"/>
      <c r="H9814" s="33"/>
      <c r="I9814" s="171"/>
      <c r="J9814" s="33"/>
      <c r="K9814" s="33"/>
    </row>
    <row r="9815" spans="2:11" x14ac:dyDescent="0.2">
      <c r="B9815" s="33"/>
      <c r="C9815" s="171"/>
      <c r="D9815" s="33"/>
      <c r="E9815" s="33"/>
      <c r="F9815" s="33"/>
      <c r="G9815" s="33"/>
      <c r="H9815" s="33"/>
      <c r="I9815" s="171"/>
      <c r="J9815" s="33"/>
      <c r="K9815" s="33"/>
    </row>
    <row r="9816" spans="2:11" x14ac:dyDescent="0.2">
      <c r="B9816" s="33"/>
      <c r="C9816" s="171"/>
      <c r="D9816" s="33"/>
      <c r="E9816" s="33"/>
      <c r="F9816" s="33"/>
      <c r="G9816" s="33"/>
      <c r="H9816" s="33"/>
      <c r="I9816" s="171"/>
      <c r="J9816" s="33"/>
      <c r="K9816" s="33"/>
    </row>
    <row r="9817" spans="2:11" x14ac:dyDescent="0.2">
      <c r="B9817" s="33"/>
      <c r="C9817" s="171"/>
      <c r="D9817" s="33"/>
      <c r="E9817" s="33"/>
      <c r="F9817" s="33"/>
      <c r="G9817" s="33"/>
      <c r="H9817" s="33"/>
      <c r="I9817" s="171"/>
      <c r="J9817" s="33"/>
      <c r="K9817" s="33"/>
    </row>
    <row r="9818" spans="2:11" x14ac:dyDescent="0.2">
      <c r="B9818" s="33"/>
      <c r="C9818" s="171"/>
      <c r="D9818" s="33"/>
      <c r="E9818" s="33"/>
      <c r="F9818" s="33"/>
      <c r="G9818" s="33"/>
      <c r="H9818" s="33"/>
      <c r="I9818" s="171"/>
      <c r="J9818" s="33"/>
      <c r="K9818" s="33"/>
    </row>
    <row r="9819" spans="2:11" x14ac:dyDescent="0.2">
      <c r="B9819" s="33"/>
      <c r="C9819" s="171"/>
      <c r="D9819" s="33"/>
      <c r="E9819" s="33"/>
      <c r="F9819" s="33"/>
      <c r="G9819" s="33"/>
      <c r="H9819" s="33"/>
      <c r="I9819" s="171"/>
      <c r="J9819" s="33"/>
      <c r="K9819" s="33"/>
    </row>
    <row r="9820" spans="2:11" x14ac:dyDescent="0.2">
      <c r="B9820" s="33"/>
      <c r="C9820" s="171"/>
      <c r="D9820" s="33"/>
      <c r="E9820" s="33"/>
      <c r="F9820" s="33"/>
      <c r="G9820" s="33"/>
      <c r="H9820" s="33"/>
      <c r="I9820" s="171"/>
      <c r="J9820" s="33"/>
      <c r="K9820" s="33"/>
    </row>
    <row r="9821" spans="2:11" x14ac:dyDescent="0.2">
      <c r="B9821" s="33"/>
      <c r="C9821" s="171"/>
      <c r="D9821" s="33"/>
      <c r="E9821" s="33"/>
      <c r="F9821" s="33"/>
      <c r="G9821" s="33"/>
      <c r="H9821" s="33"/>
      <c r="I9821" s="171"/>
      <c r="J9821" s="33"/>
      <c r="K9821" s="33"/>
    </row>
    <row r="9822" spans="2:11" x14ac:dyDescent="0.2">
      <c r="B9822" s="33"/>
      <c r="C9822" s="171"/>
      <c r="D9822" s="33"/>
      <c r="E9822" s="33"/>
      <c r="F9822" s="33"/>
      <c r="G9822" s="33"/>
      <c r="H9822" s="33"/>
      <c r="I9822" s="171"/>
      <c r="J9822" s="33"/>
      <c r="K9822" s="33"/>
    </row>
    <row r="9823" spans="2:11" x14ac:dyDescent="0.2">
      <c r="B9823" s="33"/>
      <c r="C9823" s="171"/>
      <c r="D9823" s="33"/>
      <c r="E9823" s="33"/>
      <c r="F9823" s="33"/>
      <c r="G9823" s="33"/>
      <c r="H9823" s="33"/>
      <c r="I9823" s="171"/>
      <c r="J9823" s="33"/>
      <c r="K9823" s="33"/>
    </row>
    <row r="9824" spans="2:11" x14ac:dyDescent="0.2">
      <c r="B9824" s="33"/>
      <c r="C9824" s="171"/>
      <c r="D9824" s="33"/>
      <c r="E9824" s="33"/>
      <c r="F9824" s="33"/>
      <c r="G9824" s="33"/>
      <c r="H9824" s="33"/>
      <c r="I9824" s="171"/>
      <c r="J9824" s="33"/>
      <c r="K9824" s="33"/>
    </row>
    <row r="9825" spans="2:11" x14ac:dyDescent="0.2">
      <c r="B9825" s="33"/>
      <c r="C9825" s="171"/>
      <c r="D9825" s="33"/>
      <c r="E9825" s="33"/>
      <c r="F9825" s="33"/>
      <c r="G9825" s="33"/>
      <c r="H9825" s="33"/>
      <c r="I9825" s="171"/>
      <c r="J9825" s="33"/>
      <c r="K9825" s="33"/>
    </row>
    <row r="9826" spans="2:11" x14ac:dyDescent="0.2">
      <c r="B9826" s="33"/>
      <c r="C9826" s="171"/>
      <c r="D9826" s="33"/>
      <c r="E9826" s="33"/>
      <c r="F9826" s="33"/>
      <c r="G9826" s="33"/>
      <c r="H9826" s="33"/>
      <c r="I9826" s="171"/>
      <c r="J9826" s="33"/>
      <c r="K9826" s="33"/>
    </row>
    <row r="9827" spans="2:11" x14ac:dyDescent="0.2">
      <c r="B9827" s="33"/>
      <c r="C9827" s="171"/>
      <c r="D9827" s="33"/>
      <c r="E9827" s="33"/>
      <c r="F9827" s="33"/>
      <c r="G9827" s="33"/>
      <c r="H9827" s="33"/>
      <c r="I9827" s="171"/>
      <c r="J9827" s="33"/>
      <c r="K9827" s="33"/>
    </row>
    <row r="9828" spans="2:11" x14ac:dyDescent="0.2">
      <c r="B9828" s="33"/>
      <c r="C9828" s="171"/>
      <c r="D9828" s="33"/>
      <c r="E9828" s="33"/>
      <c r="F9828" s="33"/>
      <c r="G9828" s="33"/>
      <c r="H9828" s="33"/>
      <c r="I9828" s="171"/>
      <c r="J9828" s="33"/>
      <c r="K9828" s="33"/>
    </row>
    <row r="9829" spans="2:11" x14ac:dyDescent="0.2">
      <c r="B9829" s="33"/>
      <c r="C9829" s="171"/>
      <c r="D9829" s="33"/>
      <c r="E9829" s="33"/>
      <c r="F9829" s="33"/>
      <c r="G9829" s="33"/>
      <c r="H9829" s="33"/>
      <c r="I9829" s="171"/>
      <c r="J9829" s="33"/>
      <c r="K9829" s="33"/>
    </row>
    <row r="9830" spans="2:11" x14ac:dyDescent="0.2">
      <c r="B9830" s="33"/>
      <c r="C9830" s="171"/>
      <c r="D9830" s="33"/>
      <c r="E9830" s="33"/>
      <c r="F9830" s="33"/>
      <c r="G9830" s="33"/>
      <c r="H9830" s="33"/>
      <c r="I9830" s="171"/>
      <c r="J9830" s="33"/>
      <c r="K9830" s="33"/>
    </row>
    <row r="9831" spans="2:11" x14ac:dyDescent="0.2">
      <c r="B9831" s="33"/>
      <c r="C9831" s="171"/>
      <c r="D9831" s="33"/>
      <c r="E9831" s="33"/>
      <c r="F9831" s="33"/>
      <c r="G9831" s="33"/>
      <c r="H9831" s="33"/>
      <c r="I9831" s="171"/>
      <c r="J9831" s="33"/>
      <c r="K9831" s="33"/>
    </row>
    <row r="9832" spans="2:11" x14ac:dyDescent="0.2">
      <c r="B9832" s="33"/>
      <c r="C9832" s="171"/>
      <c r="D9832" s="33"/>
      <c r="E9832" s="33"/>
      <c r="F9832" s="33"/>
      <c r="G9832" s="33"/>
      <c r="H9832" s="33"/>
      <c r="I9832" s="171"/>
      <c r="J9832" s="33"/>
      <c r="K9832" s="33"/>
    </row>
    <row r="9833" spans="2:11" x14ac:dyDescent="0.2">
      <c r="B9833" s="33"/>
      <c r="C9833" s="171"/>
      <c r="D9833" s="33"/>
      <c r="E9833" s="33"/>
      <c r="F9833" s="33"/>
      <c r="G9833" s="33"/>
      <c r="H9833" s="33"/>
      <c r="I9833" s="171"/>
      <c r="J9833" s="33"/>
      <c r="K9833" s="33"/>
    </row>
    <row r="9834" spans="2:11" x14ac:dyDescent="0.2">
      <c r="B9834" s="33"/>
      <c r="C9834" s="171"/>
      <c r="D9834" s="33"/>
      <c r="E9834" s="33"/>
      <c r="F9834" s="33"/>
      <c r="G9834" s="33"/>
      <c r="H9834" s="33"/>
      <c r="I9834" s="171"/>
      <c r="J9834" s="33"/>
      <c r="K9834" s="33"/>
    </row>
    <row r="9835" spans="2:11" x14ac:dyDescent="0.2">
      <c r="B9835" s="33"/>
      <c r="C9835" s="171"/>
      <c r="D9835" s="33"/>
      <c r="E9835" s="33"/>
      <c r="F9835" s="33"/>
      <c r="G9835" s="33"/>
      <c r="H9835" s="33"/>
      <c r="I9835" s="171"/>
      <c r="J9835" s="33"/>
      <c r="K9835" s="33"/>
    </row>
    <row r="9836" spans="2:11" x14ac:dyDescent="0.2">
      <c r="B9836" s="33"/>
      <c r="C9836" s="171"/>
      <c r="D9836" s="33"/>
      <c r="E9836" s="33"/>
      <c r="F9836" s="33"/>
      <c r="G9836" s="33"/>
      <c r="H9836" s="33"/>
      <c r="I9836" s="171"/>
      <c r="J9836" s="33"/>
      <c r="K9836" s="33"/>
    </row>
    <row r="9837" spans="2:11" x14ac:dyDescent="0.2">
      <c r="B9837" s="33"/>
      <c r="C9837" s="171"/>
      <c r="D9837" s="33"/>
      <c r="E9837" s="33"/>
      <c r="F9837" s="33"/>
      <c r="G9837" s="33"/>
      <c r="H9837" s="33"/>
      <c r="I9837" s="171"/>
      <c r="J9837" s="33"/>
      <c r="K9837" s="33"/>
    </row>
    <row r="9838" spans="2:11" x14ac:dyDescent="0.2">
      <c r="B9838" s="33"/>
      <c r="C9838" s="171"/>
      <c r="D9838" s="33"/>
      <c r="E9838" s="33"/>
      <c r="F9838" s="33"/>
      <c r="G9838" s="33"/>
      <c r="H9838" s="33"/>
      <c r="I9838" s="171"/>
      <c r="J9838" s="33"/>
      <c r="K9838" s="33"/>
    </row>
    <row r="9839" spans="2:11" x14ac:dyDescent="0.2">
      <c r="B9839" s="33"/>
      <c r="C9839" s="171"/>
      <c r="D9839" s="33"/>
      <c r="E9839" s="33"/>
      <c r="F9839" s="33"/>
      <c r="G9839" s="33"/>
      <c r="H9839" s="33"/>
      <c r="I9839" s="171"/>
      <c r="J9839" s="33"/>
      <c r="K9839" s="33"/>
    </row>
    <row r="9840" spans="2:11" x14ac:dyDescent="0.2">
      <c r="B9840" s="33"/>
      <c r="C9840" s="171"/>
      <c r="D9840" s="33"/>
      <c r="E9840" s="33"/>
      <c r="F9840" s="33"/>
      <c r="G9840" s="33"/>
      <c r="H9840" s="33"/>
      <c r="I9840" s="171"/>
      <c r="J9840" s="33"/>
      <c r="K9840" s="33"/>
    </row>
    <row r="9841" spans="2:11" x14ac:dyDescent="0.2">
      <c r="B9841" s="33"/>
      <c r="C9841" s="171"/>
      <c r="D9841" s="33"/>
      <c r="E9841" s="33"/>
      <c r="F9841" s="33"/>
      <c r="G9841" s="33"/>
      <c r="H9841" s="33"/>
      <c r="I9841" s="171"/>
      <c r="J9841" s="33"/>
      <c r="K9841" s="33"/>
    </row>
    <row r="9842" spans="2:11" x14ac:dyDescent="0.2">
      <c r="B9842" s="33"/>
      <c r="C9842" s="171"/>
      <c r="D9842" s="33"/>
      <c r="E9842" s="33"/>
      <c r="F9842" s="33"/>
      <c r="G9842" s="33"/>
      <c r="H9842" s="33"/>
      <c r="I9842" s="171"/>
      <c r="J9842" s="33"/>
      <c r="K9842" s="33"/>
    </row>
    <row r="9843" spans="2:11" x14ac:dyDescent="0.2">
      <c r="B9843" s="33"/>
      <c r="C9843" s="171"/>
      <c r="D9843" s="33"/>
      <c r="E9843" s="33"/>
      <c r="F9843" s="33"/>
      <c r="G9843" s="33"/>
      <c r="H9843" s="33"/>
      <c r="I9843" s="171"/>
      <c r="J9843" s="33"/>
      <c r="K9843" s="33"/>
    </row>
    <row r="9844" spans="2:11" x14ac:dyDescent="0.2">
      <c r="B9844" s="33"/>
      <c r="C9844" s="171"/>
      <c r="D9844" s="33"/>
      <c r="E9844" s="33"/>
      <c r="F9844" s="33"/>
      <c r="G9844" s="33"/>
      <c r="H9844" s="33"/>
      <c r="I9844" s="171"/>
      <c r="J9844" s="33"/>
      <c r="K9844" s="33"/>
    </row>
    <row r="9845" spans="2:11" x14ac:dyDescent="0.2">
      <c r="B9845" s="33"/>
      <c r="C9845" s="171"/>
      <c r="D9845" s="33"/>
      <c r="E9845" s="33"/>
      <c r="F9845" s="33"/>
      <c r="G9845" s="33"/>
      <c r="H9845" s="33"/>
      <c r="I9845" s="171"/>
      <c r="J9845" s="33"/>
      <c r="K9845" s="33"/>
    </row>
    <row r="9846" spans="2:11" x14ac:dyDescent="0.2">
      <c r="B9846" s="33"/>
      <c r="C9846" s="171"/>
      <c r="D9846" s="33"/>
      <c r="E9846" s="33"/>
      <c r="F9846" s="33"/>
      <c r="G9846" s="33"/>
      <c r="H9846" s="33"/>
      <c r="I9846" s="171"/>
      <c r="J9846" s="33"/>
      <c r="K9846" s="33"/>
    </row>
    <row r="9847" spans="2:11" x14ac:dyDescent="0.2">
      <c r="B9847" s="33"/>
      <c r="C9847" s="171"/>
      <c r="D9847" s="33"/>
      <c r="E9847" s="33"/>
      <c r="F9847" s="33"/>
      <c r="G9847" s="33"/>
      <c r="H9847" s="33"/>
      <c r="I9847" s="171"/>
      <c r="J9847" s="33"/>
      <c r="K9847" s="33"/>
    </row>
    <row r="9848" spans="2:11" x14ac:dyDescent="0.2">
      <c r="B9848" s="33"/>
      <c r="C9848" s="171"/>
      <c r="D9848" s="33"/>
      <c r="E9848" s="33"/>
      <c r="F9848" s="33"/>
      <c r="G9848" s="33"/>
      <c r="H9848" s="33"/>
      <c r="I9848" s="171"/>
      <c r="J9848" s="33"/>
      <c r="K9848" s="33"/>
    </row>
    <row r="9849" spans="2:11" x14ac:dyDescent="0.2">
      <c r="B9849" s="33"/>
      <c r="C9849" s="171"/>
      <c r="D9849" s="33"/>
      <c r="E9849" s="33"/>
      <c r="F9849" s="33"/>
      <c r="G9849" s="33"/>
      <c r="H9849" s="33"/>
      <c r="I9849" s="171"/>
      <c r="J9849" s="33"/>
      <c r="K9849" s="33"/>
    </row>
    <row r="9850" spans="2:11" x14ac:dyDescent="0.2">
      <c r="B9850" s="33"/>
      <c r="C9850" s="171"/>
      <c r="D9850" s="33"/>
      <c r="E9850" s="33"/>
      <c r="F9850" s="33"/>
      <c r="G9850" s="33"/>
      <c r="H9850" s="33"/>
      <c r="I9850" s="171"/>
      <c r="J9850" s="33"/>
      <c r="K9850" s="33"/>
    </row>
    <row r="9851" spans="2:11" x14ac:dyDescent="0.2">
      <c r="B9851" s="33"/>
      <c r="C9851" s="171"/>
      <c r="D9851" s="33"/>
      <c r="E9851" s="33"/>
      <c r="F9851" s="33"/>
      <c r="G9851" s="33"/>
      <c r="H9851" s="33"/>
      <c r="I9851" s="171"/>
      <c r="J9851" s="33"/>
      <c r="K9851" s="33"/>
    </row>
    <row r="9852" spans="2:11" x14ac:dyDescent="0.2">
      <c r="B9852" s="33"/>
      <c r="C9852" s="171"/>
      <c r="D9852" s="33"/>
      <c r="E9852" s="33"/>
      <c r="F9852" s="33"/>
      <c r="G9852" s="33"/>
      <c r="H9852" s="33"/>
      <c r="I9852" s="171"/>
      <c r="J9852" s="33"/>
      <c r="K9852" s="33"/>
    </row>
    <row r="9853" spans="2:11" x14ac:dyDescent="0.2">
      <c r="B9853" s="33"/>
      <c r="C9853" s="171"/>
      <c r="D9853" s="33"/>
      <c r="E9853" s="33"/>
      <c r="F9853" s="33"/>
      <c r="G9853" s="33"/>
      <c r="H9853" s="33"/>
      <c r="I9853" s="171"/>
      <c r="J9853" s="33"/>
      <c r="K9853" s="33"/>
    </row>
    <row r="9854" spans="2:11" x14ac:dyDescent="0.2">
      <c r="B9854" s="33"/>
      <c r="C9854" s="171"/>
      <c r="D9854" s="33"/>
      <c r="E9854" s="33"/>
      <c r="F9854" s="33"/>
      <c r="G9854" s="33"/>
      <c r="H9854" s="33"/>
      <c r="I9854" s="171"/>
      <c r="J9854" s="33"/>
      <c r="K9854" s="33"/>
    </row>
    <row r="9855" spans="2:11" x14ac:dyDescent="0.2">
      <c r="B9855" s="33"/>
      <c r="C9855" s="171"/>
      <c r="D9855" s="33"/>
      <c r="E9855" s="33"/>
      <c r="F9855" s="33"/>
      <c r="G9855" s="33"/>
      <c r="H9855" s="33"/>
      <c r="I9855" s="171"/>
      <c r="J9855" s="33"/>
      <c r="K9855" s="33"/>
    </row>
    <row r="9856" spans="2:11" x14ac:dyDescent="0.2">
      <c r="B9856" s="33"/>
      <c r="C9856" s="171"/>
      <c r="D9856" s="33"/>
      <c r="E9856" s="33"/>
      <c r="F9856" s="33"/>
      <c r="G9856" s="33"/>
      <c r="H9856" s="33"/>
      <c r="I9856" s="171"/>
      <c r="J9856" s="33"/>
      <c r="K9856" s="33"/>
    </row>
    <row r="9857" spans="2:11" x14ac:dyDescent="0.2">
      <c r="B9857" s="33"/>
      <c r="C9857" s="171"/>
      <c r="D9857" s="33"/>
      <c r="E9857" s="33"/>
      <c r="F9857" s="33"/>
      <c r="G9857" s="33"/>
      <c r="H9857" s="33"/>
      <c r="I9857" s="171"/>
      <c r="J9857" s="33"/>
      <c r="K9857" s="33"/>
    </row>
    <row r="9858" spans="2:11" x14ac:dyDescent="0.2">
      <c r="B9858" s="33"/>
      <c r="C9858" s="171"/>
      <c r="D9858" s="33"/>
      <c r="E9858" s="33"/>
      <c r="F9858" s="33"/>
      <c r="G9858" s="33"/>
      <c r="H9858" s="33"/>
      <c r="I9858" s="171"/>
      <c r="J9858" s="33"/>
      <c r="K9858" s="33"/>
    </row>
    <row r="9859" spans="2:11" x14ac:dyDescent="0.2">
      <c r="B9859" s="33"/>
      <c r="C9859" s="171"/>
      <c r="D9859" s="33"/>
      <c r="E9859" s="33"/>
      <c r="F9859" s="33"/>
      <c r="G9859" s="33"/>
      <c r="H9859" s="33"/>
      <c r="I9859" s="171"/>
      <c r="J9859" s="33"/>
      <c r="K9859" s="33"/>
    </row>
    <row r="9860" spans="2:11" x14ac:dyDescent="0.2">
      <c r="B9860" s="33"/>
      <c r="C9860" s="171"/>
      <c r="D9860" s="33"/>
      <c r="E9860" s="33"/>
      <c r="F9860" s="33"/>
      <c r="G9860" s="33"/>
      <c r="H9860" s="33"/>
      <c r="I9860" s="171"/>
      <c r="J9860" s="33"/>
      <c r="K9860" s="33"/>
    </row>
    <row r="9861" spans="2:11" x14ac:dyDescent="0.2">
      <c r="B9861" s="33"/>
      <c r="C9861" s="171"/>
      <c r="D9861" s="33"/>
      <c r="E9861" s="33"/>
      <c r="F9861" s="33"/>
      <c r="G9861" s="33"/>
      <c r="H9861" s="33"/>
      <c r="I9861" s="171"/>
      <c r="J9861" s="33"/>
      <c r="K9861" s="33"/>
    </row>
    <row r="9862" spans="2:11" x14ac:dyDescent="0.2">
      <c r="B9862" s="33"/>
      <c r="C9862" s="171"/>
      <c r="D9862" s="33"/>
      <c r="E9862" s="33"/>
      <c r="F9862" s="33"/>
      <c r="G9862" s="33"/>
      <c r="H9862" s="33"/>
      <c r="I9862" s="171"/>
      <c r="J9862" s="33"/>
      <c r="K9862" s="33"/>
    </row>
    <row r="9863" spans="2:11" x14ac:dyDescent="0.2">
      <c r="B9863" s="33"/>
      <c r="C9863" s="171"/>
      <c r="D9863" s="33"/>
      <c r="E9863" s="33"/>
      <c r="F9863" s="33"/>
      <c r="G9863" s="33"/>
      <c r="H9863" s="33"/>
      <c r="I9863" s="171"/>
      <c r="J9863" s="33"/>
      <c r="K9863" s="33"/>
    </row>
    <row r="9864" spans="2:11" x14ac:dyDescent="0.2">
      <c r="B9864" s="33"/>
      <c r="C9864" s="171"/>
      <c r="D9864" s="33"/>
      <c r="E9864" s="33"/>
      <c r="F9864" s="33"/>
      <c r="G9864" s="33"/>
      <c r="H9864" s="33"/>
      <c r="I9864" s="171"/>
      <c r="J9864" s="33"/>
      <c r="K9864" s="33"/>
    </row>
    <row r="9865" spans="2:11" x14ac:dyDescent="0.2">
      <c r="B9865" s="33"/>
      <c r="C9865" s="171"/>
      <c r="D9865" s="33"/>
      <c r="E9865" s="33"/>
      <c r="F9865" s="33"/>
      <c r="G9865" s="33"/>
      <c r="H9865" s="33"/>
      <c r="I9865" s="171"/>
      <c r="J9865" s="33"/>
      <c r="K9865" s="33"/>
    </row>
    <row r="9866" spans="2:11" x14ac:dyDescent="0.2">
      <c r="B9866" s="33"/>
      <c r="C9866" s="171"/>
      <c r="D9866" s="33"/>
      <c r="E9866" s="33"/>
      <c r="F9866" s="33"/>
      <c r="G9866" s="33"/>
      <c r="H9866" s="33"/>
      <c r="I9866" s="171"/>
      <c r="J9866" s="33"/>
      <c r="K9866" s="33"/>
    </row>
    <row r="9867" spans="2:11" x14ac:dyDescent="0.2">
      <c r="B9867" s="33"/>
      <c r="C9867" s="171"/>
      <c r="D9867" s="33"/>
      <c r="E9867" s="33"/>
      <c r="F9867" s="33"/>
      <c r="G9867" s="33"/>
      <c r="H9867" s="33"/>
      <c r="I9867" s="171"/>
      <c r="J9867" s="33"/>
      <c r="K9867" s="33"/>
    </row>
    <row r="9868" spans="2:11" x14ac:dyDescent="0.2">
      <c r="B9868" s="33"/>
      <c r="C9868" s="171"/>
      <c r="D9868" s="33"/>
      <c r="E9868" s="33"/>
      <c r="F9868" s="33"/>
      <c r="G9868" s="33"/>
      <c r="H9868" s="33"/>
      <c r="I9868" s="171"/>
      <c r="J9868" s="33"/>
      <c r="K9868" s="33"/>
    </row>
    <row r="9869" spans="2:11" x14ac:dyDescent="0.2">
      <c r="B9869" s="33"/>
      <c r="C9869" s="171"/>
      <c r="D9869" s="33"/>
      <c r="E9869" s="33"/>
      <c r="F9869" s="33"/>
      <c r="G9869" s="33"/>
      <c r="H9869" s="33"/>
      <c r="I9869" s="171"/>
      <c r="J9869" s="33"/>
      <c r="K9869" s="33"/>
    </row>
    <row r="9870" spans="2:11" x14ac:dyDescent="0.2">
      <c r="B9870" s="33"/>
      <c r="C9870" s="171"/>
      <c r="D9870" s="33"/>
      <c r="E9870" s="33"/>
      <c r="F9870" s="33"/>
      <c r="G9870" s="33"/>
      <c r="H9870" s="33"/>
      <c r="I9870" s="171"/>
      <c r="J9870" s="33"/>
      <c r="K9870" s="33"/>
    </row>
    <row r="9871" spans="2:11" x14ac:dyDescent="0.2">
      <c r="B9871" s="33"/>
      <c r="C9871" s="171"/>
      <c r="D9871" s="33"/>
      <c r="E9871" s="33"/>
      <c r="F9871" s="33"/>
      <c r="G9871" s="33"/>
      <c r="H9871" s="33"/>
      <c r="I9871" s="171"/>
      <c r="J9871" s="33"/>
      <c r="K9871" s="33"/>
    </row>
    <row r="9872" spans="2:11" x14ac:dyDescent="0.2">
      <c r="B9872" s="33"/>
      <c r="C9872" s="171"/>
      <c r="D9872" s="33"/>
      <c r="E9872" s="33"/>
      <c r="F9872" s="33"/>
      <c r="G9872" s="33"/>
      <c r="H9872" s="33"/>
      <c r="I9872" s="171"/>
      <c r="J9872" s="33"/>
      <c r="K9872" s="33"/>
    </row>
    <row r="9873" spans="2:11" x14ac:dyDescent="0.2">
      <c r="B9873" s="33"/>
      <c r="C9873" s="171"/>
      <c r="D9873" s="33"/>
      <c r="E9873" s="33"/>
      <c r="F9873" s="33"/>
      <c r="G9873" s="33"/>
      <c r="H9873" s="33"/>
      <c r="I9873" s="171"/>
      <c r="J9873" s="33"/>
      <c r="K9873" s="33"/>
    </row>
    <row r="9874" spans="2:11" x14ac:dyDescent="0.2">
      <c r="B9874" s="33"/>
      <c r="C9874" s="171"/>
      <c r="D9874" s="33"/>
      <c r="E9874" s="33"/>
      <c r="F9874" s="33"/>
      <c r="G9874" s="33"/>
      <c r="H9874" s="33"/>
      <c r="I9874" s="171"/>
      <c r="J9874" s="33"/>
      <c r="K9874" s="33"/>
    </row>
    <row r="9875" spans="2:11" x14ac:dyDescent="0.2">
      <c r="B9875" s="33"/>
      <c r="C9875" s="171"/>
      <c r="D9875" s="33"/>
      <c r="E9875" s="33"/>
      <c r="F9875" s="33"/>
      <c r="G9875" s="33"/>
      <c r="H9875" s="33"/>
      <c r="I9875" s="171"/>
      <c r="J9875" s="33"/>
      <c r="K9875" s="33"/>
    </row>
    <row r="9876" spans="2:11" x14ac:dyDescent="0.2">
      <c r="B9876" s="33"/>
      <c r="C9876" s="171"/>
      <c r="D9876" s="33"/>
      <c r="E9876" s="33"/>
      <c r="F9876" s="33"/>
      <c r="G9876" s="33"/>
      <c r="H9876" s="33"/>
      <c r="I9876" s="171"/>
      <c r="J9876" s="33"/>
      <c r="K9876" s="33"/>
    </row>
    <row r="9877" spans="2:11" x14ac:dyDescent="0.2">
      <c r="B9877" s="33"/>
      <c r="C9877" s="171"/>
      <c r="D9877" s="33"/>
      <c r="E9877" s="33"/>
      <c r="F9877" s="33"/>
      <c r="G9877" s="33"/>
      <c r="H9877" s="33"/>
      <c r="I9877" s="171"/>
      <c r="J9877" s="33"/>
      <c r="K9877" s="33"/>
    </row>
    <row r="9878" spans="2:11" x14ac:dyDescent="0.2">
      <c r="B9878" s="33"/>
      <c r="C9878" s="171"/>
      <c r="D9878" s="33"/>
      <c r="E9878" s="33"/>
      <c r="F9878" s="33"/>
      <c r="G9878" s="33"/>
      <c r="H9878" s="33"/>
      <c r="I9878" s="171"/>
      <c r="J9878" s="33"/>
      <c r="K9878" s="33"/>
    </row>
    <row r="9879" spans="2:11" x14ac:dyDescent="0.2">
      <c r="B9879" s="33"/>
      <c r="C9879" s="171"/>
      <c r="D9879" s="33"/>
      <c r="E9879" s="33"/>
      <c r="F9879" s="33"/>
      <c r="G9879" s="33"/>
      <c r="H9879" s="33"/>
      <c r="I9879" s="171"/>
      <c r="J9879" s="33"/>
      <c r="K9879" s="33"/>
    </row>
    <row r="9880" spans="2:11" x14ac:dyDescent="0.2">
      <c r="B9880" s="33"/>
      <c r="C9880" s="171"/>
      <c r="D9880" s="33"/>
      <c r="E9880" s="33"/>
      <c r="F9880" s="33"/>
      <c r="G9880" s="33"/>
      <c r="H9880" s="33"/>
      <c r="I9880" s="171"/>
      <c r="J9880" s="33"/>
      <c r="K9880" s="33"/>
    </row>
    <row r="9881" spans="2:11" x14ac:dyDescent="0.2">
      <c r="B9881" s="33"/>
      <c r="C9881" s="171"/>
      <c r="D9881" s="33"/>
      <c r="E9881" s="33"/>
      <c r="F9881" s="33"/>
      <c r="G9881" s="33"/>
      <c r="H9881" s="33"/>
      <c r="I9881" s="171"/>
      <c r="J9881" s="33"/>
      <c r="K9881" s="33"/>
    </row>
    <row r="9882" spans="2:11" x14ac:dyDescent="0.2">
      <c r="B9882" s="33"/>
      <c r="C9882" s="171"/>
      <c r="D9882" s="33"/>
      <c r="E9882" s="33"/>
      <c r="F9882" s="33"/>
      <c r="G9882" s="33"/>
      <c r="H9882" s="33"/>
      <c r="I9882" s="171"/>
      <c r="J9882" s="33"/>
      <c r="K9882" s="33"/>
    </row>
    <row r="9883" spans="2:11" x14ac:dyDescent="0.2">
      <c r="B9883" s="33"/>
      <c r="C9883" s="171"/>
      <c r="D9883" s="33"/>
      <c r="E9883" s="33"/>
      <c r="F9883" s="33"/>
      <c r="G9883" s="33"/>
      <c r="H9883" s="33"/>
      <c r="I9883" s="171"/>
      <c r="J9883" s="33"/>
      <c r="K9883" s="33"/>
    </row>
    <row r="9884" spans="2:11" x14ac:dyDescent="0.2">
      <c r="B9884" s="33"/>
      <c r="C9884" s="171"/>
      <c r="D9884" s="33"/>
      <c r="E9884" s="33"/>
      <c r="F9884" s="33"/>
      <c r="G9884" s="33"/>
      <c r="H9884" s="33"/>
      <c r="I9884" s="171"/>
      <c r="J9884" s="33"/>
      <c r="K9884" s="33"/>
    </row>
    <row r="9885" spans="2:11" x14ac:dyDescent="0.2">
      <c r="B9885" s="33"/>
      <c r="C9885" s="171"/>
      <c r="D9885" s="33"/>
      <c r="E9885" s="33"/>
      <c r="F9885" s="33"/>
      <c r="G9885" s="33"/>
      <c r="H9885" s="33"/>
      <c r="I9885" s="171"/>
      <c r="J9885" s="33"/>
      <c r="K9885" s="33"/>
    </row>
    <row r="9886" spans="2:11" x14ac:dyDescent="0.2">
      <c r="B9886" s="33"/>
      <c r="C9886" s="171"/>
      <c r="D9886" s="33"/>
      <c r="E9886" s="33"/>
      <c r="F9886" s="33"/>
      <c r="G9886" s="33"/>
      <c r="H9886" s="33"/>
      <c r="I9886" s="171"/>
      <c r="J9886" s="33"/>
      <c r="K9886" s="33"/>
    </row>
    <row r="9887" spans="2:11" x14ac:dyDescent="0.2">
      <c r="B9887" s="33"/>
      <c r="C9887" s="171"/>
      <c r="D9887" s="33"/>
      <c r="E9887" s="33"/>
      <c r="F9887" s="33"/>
      <c r="G9887" s="33"/>
      <c r="H9887" s="33"/>
      <c r="I9887" s="171"/>
      <c r="J9887" s="33"/>
      <c r="K9887" s="33"/>
    </row>
    <row r="9888" spans="2:11" x14ac:dyDescent="0.2">
      <c r="B9888" s="33"/>
      <c r="C9888" s="171"/>
      <c r="D9888" s="33"/>
      <c r="E9888" s="33"/>
      <c r="F9888" s="33"/>
      <c r="G9888" s="33"/>
      <c r="H9888" s="33"/>
      <c r="I9888" s="171"/>
      <c r="J9888" s="33"/>
      <c r="K9888" s="33"/>
    </row>
    <row r="9889" spans="2:11" x14ac:dyDescent="0.2">
      <c r="B9889" s="33"/>
      <c r="C9889" s="171"/>
      <c r="D9889" s="33"/>
      <c r="E9889" s="33"/>
      <c r="F9889" s="33"/>
      <c r="G9889" s="33"/>
      <c r="H9889" s="33"/>
      <c r="I9889" s="171"/>
      <c r="J9889" s="33"/>
      <c r="K9889" s="33"/>
    </row>
    <row r="9890" spans="2:11" x14ac:dyDescent="0.2">
      <c r="B9890" s="33"/>
      <c r="C9890" s="171"/>
      <c r="D9890" s="33"/>
      <c r="E9890" s="33"/>
      <c r="F9890" s="33"/>
      <c r="G9890" s="33"/>
      <c r="H9890" s="33"/>
      <c r="I9890" s="171"/>
      <c r="J9890" s="33"/>
      <c r="K9890" s="33"/>
    </row>
    <row r="9891" spans="2:11" x14ac:dyDescent="0.2">
      <c r="B9891" s="33"/>
      <c r="C9891" s="171"/>
      <c r="D9891" s="33"/>
      <c r="E9891" s="33"/>
      <c r="F9891" s="33"/>
      <c r="G9891" s="33"/>
      <c r="H9891" s="33"/>
      <c r="I9891" s="171"/>
      <c r="J9891" s="33"/>
      <c r="K9891" s="33"/>
    </row>
    <row r="9892" spans="2:11" x14ac:dyDescent="0.2">
      <c r="B9892" s="33"/>
      <c r="C9892" s="171"/>
      <c r="D9892" s="33"/>
      <c r="E9892" s="33"/>
      <c r="F9892" s="33"/>
      <c r="G9892" s="33"/>
      <c r="H9892" s="33"/>
      <c r="I9892" s="171"/>
      <c r="J9892" s="33"/>
      <c r="K9892" s="33"/>
    </row>
    <row r="9893" spans="2:11" x14ac:dyDescent="0.2">
      <c r="B9893" s="33"/>
      <c r="C9893" s="171"/>
      <c r="D9893" s="33"/>
      <c r="E9893" s="33"/>
      <c r="F9893" s="33"/>
      <c r="G9893" s="33"/>
      <c r="H9893" s="33"/>
      <c r="I9893" s="171"/>
      <c r="J9893" s="33"/>
      <c r="K9893" s="33"/>
    </row>
    <row r="9894" spans="2:11" x14ac:dyDescent="0.2">
      <c r="B9894" s="33"/>
      <c r="C9894" s="171"/>
      <c r="D9894" s="33"/>
      <c r="E9894" s="33"/>
      <c r="F9894" s="33"/>
      <c r="G9894" s="33"/>
      <c r="H9894" s="33"/>
      <c r="I9894" s="171"/>
      <c r="J9894" s="33"/>
      <c r="K9894" s="33"/>
    </row>
    <row r="9895" spans="2:11" x14ac:dyDescent="0.2">
      <c r="B9895" s="33"/>
      <c r="C9895" s="171"/>
      <c r="D9895" s="33"/>
      <c r="E9895" s="33"/>
      <c r="F9895" s="33"/>
      <c r="G9895" s="33"/>
      <c r="H9895" s="33"/>
      <c r="I9895" s="171"/>
      <c r="J9895" s="33"/>
      <c r="K9895" s="33"/>
    </row>
    <row r="9896" spans="2:11" x14ac:dyDescent="0.2">
      <c r="B9896" s="33"/>
      <c r="C9896" s="171"/>
      <c r="D9896" s="33"/>
      <c r="E9896" s="33"/>
      <c r="F9896" s="33"/>
      <c r="G9896" s="33"/>
      <c r="H9896" s="33"/>
      <c r="I9896" s="171"/>
      <c r="J9896" s="33"/>
      <c r="K9896" s="33"/>
    </row>
    <row r="9897" spans="2:11" x14ac:dyDescent="0.2">
      <c r="B9897" s="33"/>
      <c r="C9897" s="171"/>
      <c r="D9897" s="33"/>
      <c r="E9897" s="33"/>
      <c r="F9897" s="33"/>
      <c r="G9897" s="33"/>
      <c r="H9897" s="33"/>
      <c r="I9897" s="171"/>
      <c r="J9897" s="33"/>
      <c r="K9897" s="33"/>
    </row>
    <row r="9898" spans="2:11" x14ac:dyDescent="0.2">
      <c r="B9898" s="33"/>
      <c r="C9898" s="171"/>
      <c r="D9898" s="33"/>
      <c r="E9898" s="33"/>
      <c r="F9898" s="33"/>
      <c r="G9898" s="33"/>
      <c r="H9898" s="33"/>
      <c r="I9898" s="171"/>
      <c r="J9898" s="33"/>
      <c r="K9898" s="33"/>
    </row>
    <row r="9899" spans="2:11" x14ac:dyDescent="0.2">
      <c r="B9899" s="33"/>
      <c r="C9899" s="171"/>
      <c r="D9899" s="33"/>
      <c r="E9899" s="33"/>
      <c r="F9899" s="33"/>
      <c r="G9899" s="33"/>
      <c r="H9899" s="33"/>
      <c r="I9899" s="171"/>
      <c r="J9899" s="33"/>
      <c r="K9899" s="33"/>
    </row>
    <row r="9900" spans="2:11" x14ac:dyDescent="0.2">
      <c r="B9900" s="33"/>
      <c r="C9900" s="171"/>
      <c r="D9900" s="33"/>
      <c r="E9900" s="33"/>
      <c r="F9900" s="33"/>
      <c r="G9900" s="33"/>
      <c r="H9900" s="33"/>
      <c r="I9900" s="171"/>
      <c r="J9900" s="33"/>
      <c r="K9900" s="33"/>
    </row>
    <row r="9901" spans="2:11" x14ac:dyDescent="0.2">
      <c r="B9901" s="33"/>
      <c r="C9901" s="171"/>
      <c r="D9901" s="33"/>
      <c r="E9901" s="33"/>
      <c r="F9901" s="33"/>
      <c r="G9901" s="33"/>
      <c r="H9901" s="33"/>
      <c r="I9901" s="171"/>
      <c r="J9901" s="33"/>
      <c r="K9901" s="33"/>
    </row>
    <row r="9902" spans="2:11" x14ac:dyDescent="0.2">
      <c r="B9902" s="33"/>
      <c r="C9902" s="171"/>
      <c r="D9902" s="33"/>
      <c r="E9902" s="33"/>
      <c r="F9902" s="33"/>
      <c r="G9902" s="33"/>
      <c r="H9902" s="33"/>
      <c r="I9902" s="171"/>
      <c r="J9902" s="33"/>
      <c r="K9902" s="33"/>
    </row>
    <row r="9903" spans="2:11" x14ac:dyDescent="0.2">
      <c r="B9903" s="33"/>
      <c r="C9903" s="171"/>
      <c r="D9903" s="33"/>
      <c r="E9903" s="33"/>
      <c r="F9903" s="33"/>
      <c r="G9903" s="33"/>
      <c r="H9903" s="33"/>
      <c r="I9903" s="171"/>
      <c r="J9903" s="33"/>
      <c r="K9903" s="33"/>
    </row>
    <row r="9904" spans="2:11" x14ac:dyDescent="0.2">
      <c r="B9904" s="33"/>
      <c r="C9904" s="171"/>
      <c r="D9904" s="33"/>
      <c r="E9904" s="33"/>
      <c r="F9904" s="33"/>
      <c r="G9904" s="33"/>
      <c r="H9904" s="33"/>
      <c r="I9904" s="171"/>
      <c r="J9904" s="33"/>
      <c r="K9904" s="33"/>
    </row>
    <row r="9905" spans="2:11" x14ac:dyDescent="0.2">
      <c r="B9905" s="33"/>
      <c r="C9905" s="171"/>
      <c r="D9905" s="33"/>
      <c r="E9905" s="33"/>
      <c r="F9905" s="33"/>
      <c r="G9905" s="33"/>
      <c r="H9905" s="33"/>
      <c r="I9905" s="171"/>
      <c r="J9905" s="33"/>
      <c r="K9905" s="33"/>
    </row>
    <row r="9906" spans="2:11" x14ac:dyDescent="0.2">
      <c r="B9906" s="33"/>
      <c r="C9906" s="171"/>
      <c r="D9906" s="33"/>
      <c r="E9906" s="33"/>
      <c r="F9906" s="33"/>
      <c r="G9906" s="33"/>
      <c r="H9906" s="33"/>
      <c r="I9906" s="171"/>
      <c r="J9906" s="33"/>
      <c r="K9906" s="33"/>
    </row>
    <row r="9907" spans="2:11" x14ac:dyDescent="0.2">
      <c r="B9907" s="33"/>
      <c r="C9907" s="171"/>
      <c r="D9907" s="33"/>
      <c r="E9907" s="33"/>
      <c r="F9907" s="33"/>
      <c r="G9907" s="33"/>
      <c r="H9907" s="33"/>
      <c r="I9907" s="171"/>
      <c r="J9907" s="33"/>
      <c r="K9907" s="33"/>
    </row>
    <row r="9908" spans="2:11" x14ac:dyDescent="0.2">
      <c r="B9908" s="33"/>
      <c r="C9908" s="171"/>
      <c r="D9908" s="33"/>
      <c r="E9908" s="33"/>
      <c r="F9908" s="33"/>
      <c r="G9908" s="33"/>
      <c r="H9908" s="33"/>
      <c r="I9908" s="171"/>
      <c r="J9908" s="33"/>
      <c r="K9908" s="33"/>
    </row>
    <row r="9909" spans="2:11" x14ac:dyDescent="0.2">
      <c r="B9909" s="33"/>
      <c r="C9909" s="171"/>
      <c r="D9909" s="33"/>
      <c r="E9909" s="33"/>
      <c r="F9909" s="33"/>
      <c r="G9909" s="33"/>
      <c r="H9909" s="33"/>
      <c r="I9909" s="171"/>
      <c r="J9909" s="33"/>
      <c r="K9909" s="33"/>
    </row>
    <row r="9910" spans="2:11" x14ac:dyDescent="0.2">
      <c r="B9910" s="33"/>
      <c r="C9910" s="171"/>
      <c r="D9910" s="33"/>
      <c r="E9910" s="33"/>
      <c r="F9910" s="33"/>
      <c r="G9910" s="33"/>
      <c r="H9910" s="33"/>
      <c r="I9910" s="171"/>
      <c r="J9910" s="33"/>
      <c r="K9910" s="33"/>
    </row>
    <row r="9911" spans="2:11" x14ac:dyDescent="0.2">
      <c r="B9911" s="33"/>
      <c r="C9911" s="171"/>
      <c r="D9911" s="33"/>
      <c r="E9911" s="33"/>
      <c r="F9911" s="33"/>
      <c r="G9911" s="33"/>
      <c r="H9911" s="33"/>
      <c r="I9911" s="171"/>
      <c r="J9911" s="33"/>
      <c r="K9911" s="33"/>
    </row>
    <row r="9912" spans="2:11" x14ac:dyDescent="0.2">
      <c r="B9912" s="33"/>
      <c r="C9912" s="171"/>
      <c r="D9912" s="33"/>
      <c r="E9912" s="33"/>
      <c r="F9912" s="33"/>
      <c r="G9912" s="33"/>
      <c r="H9912" s="33"/>
      <c r="I9912" s="171"/>
      <c r="J9912" s="33"/>
      <c r="K9912" s="33"/>
    </row>
    <row r="9913" spans="2:11" x14ac:dyDescent="0.2">
      <c r="B9913" s="33"/>
      <c r="C9913" s="171"/>
      <c r="D9913" s="33"/>
      <c r="E9913" s="33"/>
      <c r="F9913" s="33"/>
      <c r="G9913" s="33"/>
      <c r="H9913" s="33"/>
      <c r="I9913" s="171"/>
      <c r="J9913" s="33"/>
      <c r="K9913" s="33"/>
    </row>
    <row r="9914" spans="2:11" x14ac:dyDescent="0.2">
      <c r="B9914" s="33"/>
      <c r="C9914" s="171"/>
      <c r="D9914" s="33"/>
      <c r="E9914" s="33"/>
      <c r="F9914" s="33"/>
      <c r="G9914" s="33"/>
      <c r="H9914" s="33"/>
      <c r="I9914" s="171"/>
      <c r="J9914" s="33"/>
      <c r="K9914" s="33"/>
    </row>
    <row r="9915" spans="2:11" x14ac:dyDescent="0.2">
      <c r="B9915" s="33"/>
      <c r="C9915" s="171"/>
      <c r="D9915" s="33"/>
      <c r="E9915" s="33"/>
      <c r="F9915" s="33"/>
      <c r="G9915" s="33"/>
      <c r="H9915" s="33"/>
      <c r="I9915" s="171"/>
      <c r="J9915" s="33"/>
      <c r="K9915" s="33"/>
    </row>
    <row r="9916" spans="2:11" x14ac:dyDescent="0.2">
      <c r="B9916" s="33"/>
      <c r="C9916" s="171"/>
      <c r="D9916" s="33"/>
      <c r="E9916" s="33"/>
      <c r="F9916" s="33"/>
      <c r="G9916" s="33"/>
      <c r="H9916" s="33"/>
      <c r="I9916" s="171"/>
      <c r="J9916" s="33"/>
      <c r="K9916" s="33"/>
    </row>
    <row r="9917" spans="2:11" x14ac:dyDescent="0.2">
      <c r="B9917" s="33"/>
      <c r="C9917" s="171"/>
      <c r="D9917" s="33"/>
      <c r="E9917" s="33"/>
      <c r="F9917" s="33"/>
      <c r="G9917" s="33"/>
      <c r="H9917" s="33"/>
      <c r="I9917" s="171"/>
      <c r="J9917" s="33"/>
      <c r="K9917" s="33"/>
    </row>
    <row r="9918" spans="2:11" x14ac:dyDescent="0.2">
      <c r="B9918" s="33"/>
      <c r="C9918" s="171"/>
      <c r="D9918" s="33"/>
      <c r="E9918" s="33"/>
      <c r="F9918" s="33"/>
      <c r="G9918" s="33"/>
      <c r="H9918" s="33"/>
      <c r="I9918" s="171"/>
      <c r="J9918" s="33"/>
      <c r="K9918" s="33"/>
    </row>
    <row r="9919" spans="2:11" x14ac:dyDescent="0.2">
      <c r="B9919" s="33"/>
      <c r="C9919" s="171"/>
      <c r="D9919" s="33"/>
      <c r="E9919" s="33"/>
      <c r="F9919" s="33"/>
      <c r="G9919" s="33"/>
      <c r="H9919" s="33"/>
      <c r="I9919" s="171"/>
      <c r="J9919" s="33"/>
      <c r="K9919" s="33"/>
    </row>
    <row r="9920" spans="2:11" x14ac:dyDescent="0.2">
      <c r="B9920" s="33"/>
      <c r="C9920" s="171"/>
      <c r="D9920" s="33"/>
      <c r="E9920" s="33"/>
      <c r="F9920" s="33"/>
      <c r="G9920" s="33"/>
      <c r="H9920" s="33"/>
      <c r="I9920" s="171"/>
      <c r="J9920" s="33"/>
      <c r="K9920" s="33"/>
    </row>
    <row r="9921" spans="2:11" x14ac:dyDescent="0.2">
      <c r="B9921" s="33"/>
      <c r="C9921" s="171"/>
      <c r="D9921" s="33"/>
      <c r="E9921" s="33"/>
      <c r="F9921" s="33"/>
      <c r="G9921" s="33"/>
      <c r="H9921" s="33"/>
      <c r="I9921" s="171"/>
      <c r="J9921" s="33"/>
      <c r="K9921" s="33"/>
    </row>
    <row r="9922" spans="2:11" x14ac:dyDescent="0.2">
      <c r="B9922" s="33"/>
      <c r="C9922" s="171"/>
      <c r="D9922" s="33"/>
      <c r="E9922" s="33"/>
      <c r="F9922" s="33"/>
      <c r="G9922" s="33"/>
      <c r="H9922" s="33"/>
      <c r="I9922" s="171"/>
      <c r="J9922" s="33"/>
      <c r="K9922" s="33"/>
    </row>
    <row r="9923" spans="2:11" x14ac:dyDescent="0.2">
      <c r="B9923" s="33"/>
      <c r="C9923" s="171"/>
      <c r="D9923" s="33"/>
      <c r="E9923" s="33"/>
      <c r="F9923" s="33"/>
      <c r="G9923" s="33"/>
      <c r="H9923" s="33"/>
      <c r="I9923" s="171"/>
      <c r="J9923" s="33"/>
      <c r="K9923" s="33"/>
    </row>
    <row r="9924" spans="2:11" x14ac:dyDescent="0.2">
      <c r="B9924" s="33"/>
      <c r="C9924" s="171"/>
      <c r="D9924" s="33"/>
      <c r="E9924" s="33"/>
      <c r="F9924" s="33"/>
      <c r="G9924" s="33"/>
      <c r="H9924" s="33"/>
      <c r="I9924" s="171"/>
      <c r="J9924" s="33"/>
      <c r="K9924" s="33"/>
    </row>
    <row r="9925" spans="2:11" x14ac:dyDescent="0.2">
      <c r="B9925" s="33"/>
      <c r="C9925" s="171"/>
      <c r="D9925" s="33"/>
      <c r="E9925" s="33"/>
      <c r="F9925" s="33"/>
      <c r="G9925" s="33"/>
      <c r="H9925" s="33"/>
      <c r="I9925" s="171"/>
      <c r="J9925" s="33"/>
      <c r="K9925" s="33"/>
    </row>
    <row r="9926" spans="2:11" x14ac:dyDescent="0.2">
      <c r="B9926" s="33"/>
      <c r="C9926" s="171"/>
      <c r="D9926" s="33"/>
      <c r="E9926" s="33"/>
      <c r="F9926" s="33"/>
      <c r="G9926" s="33"/>
      <c r="H9926" s="33"/>
      <c r="I9926" s="171"/>
      <c r="J9926" s="33"/>
      <c r="K9926" s="33"/>
    </row>
    <row r="9927" spans="2:11" x14ac:dyDescent="0.2">
      <c r="B9927" s="33"/>
      <c r="C9927" s="171"/>
      <c r="D9927" s="33"/>
      <c r="E9927" s="33"/>
      <c r="F9927" s="33"/>
      <c r="G9927" s="33"/>
      <c r="H9927" s="33"/>
      <c r="I9927" s="171"/>
      <c r="J9927" s="33"/>
      <c r="K9927" s="33"/>
    </row>
    <row r="9928" spans="2:11" x14ac:dyDescent="0.2">
      <c r="B9928" s="33"/>
      <c r="C9928" s="171"/>
      <c r="D9928" s="33"/>
      <c r="E9928" s="33"/>
      <c r="F9928" s="33"/>
      <c r="G9928" s="33"/>
      <c r="H9928" s="33"/>
      <c r="I9928" s="171"/>
      <c r="J9928" s="33"/>
      <c r="K9928" s="33"/>
    </row>
    <row r="9929" spans="2:11" x14ac:dyDescent="0.2">
      <c r="B9929" s="33"/>
      <c r="C9929" s="171"/>
      <c r="D9929" s="33"/>
      <c r="E9929" s="33"/>
      <c r="F9929" s="33"/>
      <c r="G9929" s="33"/>
      <c r="H9929" s="33"/>
      <c r="I9929" s="171"/>
      <c r="J9929" s="33"/>
      <c r="K9929" s="33"/>
    </row>
    <row r="9930" spans="2:11" x14ac:dyDescent="0.2">
      <c r="B9930" s="33"/>
      <c r="C9930" s="171"/>
      <c r="D9930" s="33"/>
      <c r="E9930" s="33"/>
      <c r="F9930" s="33"/>
      <c r="G9930" s="33"/>
      <c r="H9930" s="33"/>
      <c r="I9930" s="171"/>
      <c r="J9930" s="33"/>
      <c r="K9930" s="33"/>
    </row>
    <row r="9931" spans="2:11" x14ac:dyDescent="0.2">
      <c r="B9931" s="33"/>
      <c r="C9931" s="171"/>
      <c r="D9931" s="33"/>
      <c r="E9931" s="33"/>
      <c r="F9931" s="33"/>
      <c r="G9931" s="33"/>
      <c r="H9931" s="33"/>
      <c r="I9931" s="171"/>
      <c r="J9931" s="33"/>
      <c r="K9931" s="33"/>
    </row>
    <row r="9932" spans="2:11" x14ac:dyDescent="0.2">
      <c r="B9932" s="33"/>
      <c r="C9932" s="171"/>
      <c r="D9932" s="33"/>
      <c r="E9932" s="33"/>
      <c r="F9932" s="33"/>
      <c r="G9932" s="33"/>
      <c r="H9932" s="33"/>
      <c r="I9932" s="171"/>
      <c r="J9932" s="33"/>
      <c r="K9932" s="33"/>
    </row>
    <row r="9933" spans="2:11" x14ac:dyDescent="0.2">
      <c r="B9933" s="33"/>
      <c r="C9933" s="171"/>
      <c r="D9933" s="33"/>
      <c r="E9933" s="33"/>
      <c r="F9933" s="33"/>
      <c r="G9933" s="33"/>
      <c r="H9933" s="33"/>
      <c r="I9933" s="171"/>
      <c r="J9933" s="33"/>
      <c r="K9933" s="33"/>
    </row>
    <row r="9934" spans="2:11" x14ac:dyDescent="0.2">
      <c r="B9934" s="33"/>
      <c r="C9934" s="171"/>
      <c r="D9934" s="33"/>
      <c r="E9934" s="33"/>
      <c r="F9934" s="33"/>
      <c r="G9934" s="33"/>
      <c r="H9934" s="33"/>
      <c r="I9934" s="171"/>
      <c r="J9934" s="33"/>
      <c r="K9934" s="33"/>
    </row>
    <row r="9935" spans="2:11" x14ac:dyDescent="0.2">
      <c r="B9935" s="33"/>
      <c r="C9935" s="171"/>
      <c r="D9935" s="33"/>
      <c r="E9935" s="33"/>
      <c r="F9935" s="33"/>
      <c r="G9935" s="33"/>
      <c r="H9935" s="33"/>
      <c r="I9935" s="171"/>
      <c r="J9935" s="33"/>
      <c r="K9935" s="33"/>
    </row>
    <row r="9936" spans="2:11" x14ac:dyDescent="0.2">
      <c r="B9936" s="33"/>
      <c r="C9936" s="171"/>
      <c r="D9936" s="33"/>
      <c r="E9936" s="33"/>
      <c r="F9936" s="33"/>
      <c r="G9936" s="33"/>
      <c r="H9936" s="33"/>
      <c r="I9936" s="171"/>
      <c r="J9936" s="33"/>
      <c r="K9936" s="33"/>
    </row>
    <row r="9937" spans="2:11" x14ac:dyDescent="0.2">
      <c r="B9937" s="33"/>
      <c r="C9937" s="171"/>
      <c r="D9937" s="33"/>
      <c r="E9937" s="33"/>
      <c r="F9937" s="33"/>
      <c r="G9937" s="33"/>
      <c r="H9937" s="33"/>
      <c r="I9937" s="171"/>
      <c r="J9937" s="33"/>
      <c r="K9937" s="33"/>
    </row>
    <row r="9938" spans="2:11" x14ac:dyDescent="0.2">
      <c r="B9938" s="33"/>
      <c r="C9938" s="171"/>
      <c r="D9938" s="33"/>
      <c r="E9938" s="33"/>
      <c r="F9938" s="33"/>
      <c r="G9938" s="33"/>
      <c r="H9938" s="33"/>
      <c r="I9938" s="171"/>
      <c r="J9938" s="33"/>
      <c r="K9938" s="33"/>
    </row>
    <row r="9939" spans="2:11" x14ac:dyDescent="0.2">
      <c r="B9939" s="33"/>
      <c r="C9939" s="171"/>
      <c r="D9939" s="33"/>
      <c r="E9939" s="33"/>
      <c r="F9939" s="33"/>
      <c r="G9939" s="33"/>
      <c r="H9939" s="33"/>
      <c r="I9939" s="171"/>
      <c r="J9939" s="33"/>
      <c r="K9939" s="33"/>
    </row>
    <row r="9940" spans="2:11" x14ac:dyDescent="0.2">
      <c r="B9940" s="33"/>
      <c r="C9940" s="171"/>
      <c r="D9940" s="33"/>
      <c r="E9940" s="33"/>
      <c r="F9940" s="33"/>
      <c r="G9940" s="33"/>
      <c r="H9940" s="33"/>
      <c r="I9940" s="171"/>
      <c r="J9940" s="33"/>
      <c r="K9940" s="33"/>
    </row>
    <row r="9941" spans="2:11" x14ac:dyDescent="0.2">
      <c r="B9941" s="33"/>
      <c r="C9941" s="171"/>
      <c r="D9941" s="33"/>
      <c r="E9941" s="33"/>
      <c r="F9941" s="33"/>
      <c r="G9941" s="33"/>
      <c r="H9941" s="33"/>
      <c r="I9941" s="171"/>
      <c r="J9941" s="33"/>
      <c r="K9941" s="33"/>
    </row>
    <row r="9942" spans="2:11" x14ac:dyDescent="0.2">
      <c r="B9942" s="33"/>
      <c r="C9942" s="171"/>
      <c r="D9942" s="33"/>
      <c r="E9942" s="33"/>
      <c r="F9942" s="33"/>
      <c r="G9942" s="33"/>
      <c r="H9942" s="33"/>
      <c r="I9942" s="171"/>
      <c r="J9942" s="33"/>
      <c r="K9942" s="33"/>
    </row>
    <row r="9943" spans="2:11" x14ac:dyDescent="0.2">
      <c r="B9943" s="33"/>
      <c r="C9943" s="171"/>
      <c r="D9943" s="33"/>
      <c r="E9943" s="33"/>
      <c r="F9943" s="33"/>
      <c r="G9943" s="33"/>
      <c r="H9943" s="33"/>
      <c r="I9943" s="171"/>
      <c r="J9943" s="33"/>
      <c r="K9943" s="33"/>
    </row>
    <row r="9944" spans="2:11" x14ac:dyDescent="0.2">
      <c r="B9944" s="33"/>
      <c r="C9944" s="171"/>
      <c r="D9944" s="33"/>
      <c r="E9944" s="33"/>
      <c r="F9944" s="33"/>
      <c r="G9944" s="33"/>
      <c r="H9944" s="33"/>
      <c r="I9944" s="171"/>
      <c r="J9944" s="33"/>
      <c r="K9944" s="33"/>
    </row>
    <row r="9945" spans="2:11" x14ac:dyDescent="0.2">
      <c r="B9945" s="33"/>
      <c r="C9945" s="171"/>
      <c r="D9945" s="33"/>
      <c r="E9945" s="33"/>
      <c r="F9945" s="33"/>
      <c r="G9945" s="33"/>
      <c r="H9945" s="33"/>
      <c r="I9945" s="171"/>
      <c r="J9945" s="33"/>
      <c r="K9945" s="33"/>
    </row>
    <row r="9946" spans="2:11" x14ac:dyDescent="0.2">
      <c r="B9946" s="33"/>
      <c r="C9946" s="171"/>
      <c r="D9946" s="33"/>
      <c r="E9946" s="33"/>
      <c r="F9946" s="33"/>
      <c r="G9946" s="33"/>
      <c r="H9946" s="33"/>
      <c r="I9946" s="171"/>
      <c r="J9946" s="33"/>
      <c r="K9946" s="33"/>
    </row>
    <row r="9947" spans="2:11" x14ac:dyDescent="0.2">
      <c r="B9947" s="33"/>
      <c r="C9947" s="171"/>
      <c r="D9947" s="33"/>
      <c r="E9947" s="33"/>
      <c r="F9947" s="33"/>
      <c r="G9947" s="33"/>
      <c r="H9947" s="33"/>
      <c r="I9947" s="171"/>
      <c r="J9947" s="33"/>
      <c r="K9947" s="33"/>
    </row>
    <row r="9948" spans="2:11" x14ac:dyDescent="0.2">
      <c r="B9948" s="33"/>
      <c r="C9948" s="171"/>
      <c r="D9948" s="33"/>
      <c r="E9948" s="33"/>
      <c r="F9948" s="33"/>
      <c r="G9948" s="33"/>
      <c r="H9948" s="33"/>
      <c r="I9948" s="171"/>
      <c r="J9948" s="33"/>
      <c r="K9948" s="33"/>
    </row>
    <row r="9949" spans="2:11" x14ac:dyDescent="0.2">
      <c r="B9949" s="33"/>
      <c r="C9949" s="171"/>
      <c r="D9949" s="33"/>
      <c r="E9949" s="33"/>
      <c r="F9949" s="33"/>
      <c r="G9949" s="33"/>
      <c r="H9949" s="33"/>
      <c r="I9949" s="171"/>
      <c r="J9949" s="33"/>
      <c r="K9949" s="33"/>
    </row>
    <row r="9950" spans="2:11" x14ac:dyDescent="0.2">
      <c r="B9950" s="33"/>
      <c r="C9950" s="171"/>
      <c r="D9950" s="33"/>
      <c r="E9950" s="33"/>
      <c r="F9950" s="33"/>
      <c r="G9950" s="33"/>
      <c r="H9950" s="33"/>
      <c r="I9950" s="171"/>
      <c r="J9950" s="33"/>
      <c r="K9950" s="33"/>
    </row>
    <row r="9951" spans="2:11" x14ac:dyDescent="0.2">
      <c r="B9951" s="33"/>
      <c r="C9951" s="171"/>
      <c r="D9951" s="33"/>
      <c r="E9951" s="33"/>
      <c r="F9951" s="33"/>
      <c r="G9951" s="33"/>
      <c r="H9951" s="33"/>
      <c r="I9951" s="171"/>
      <c r="J9951" s="33"/>
      <c r="K9951" s="33"/>
    </row>
    <row r="9952" spans="2:11" x14ac:dyDescent="0.2">
      <c r="B9952" s="33"/>
      <c r="C9952" s="171"/>
      <c r="D9952" s="33"/>
      <c r="E9952" s="33"/>
      <c r="F9952" s="33"/>
      <c r="G9952" s="33"/>
      <c r="H9952" s="33"/>
      <c r="I9952" s="171"/>
      <c r="J9952" s="33"/>
      <c r="K9952" s="33"/>
    </row>
    <row r="9953" spans="2:11" x14ac:dyDescent="0.2">
      <c r="B9953" s="33"/>
      <c r="C9953" s="171"/>
      <c r="D9953" s="33"/>
      <c r="E9953" s="33"/>
      <c r="F9953" s="33"/>
      <c r="G9953" s="33"/>
      <c r="H9953" s="33"/>
      <c r="I9953" s="171"/>
      <c r="J9953" s="33"/>
      <c r="K9953" s="33"/>
    </row>
    <row r="9954" spans="2:11" x14ac:dyDescent="0.2">
      <c r="B9954" s="33"/>
      <c r="C9954" s="171"/>
      <c r="D9954" s="33"/>
      <c r="E9954" s="33"/>
      <c r="F9954" s="33"/>
      <c r="G9954" s="33"/>
      <c r="H9954" s="33"/>
      <c r="I9954" s="171"/>
      <c r="J9954" s="33"/>
      <c r="K9954" s="33"/>
    </row>
    <row r="9955" spans="2:11" x14ac:dyDescent="0.2">
      <c r="B9955" s="33"/>
      <c r="C9955" s="171"/>
      <c r="D9955" s="33"/>
      <c r="E9955" s="33"/>
      <c r="F9955" s="33"/>
      <c r="G9955" s="33"/>
      <c r="H9955" s="33"/>
      <c r="I9955" s="171"/>
      <c r="J9955" s="33"/>
      <c r="K9955" s="33"/>
    </row>
    <row r="9956" spans="2:11" x14ac:dyDescent="0.2">
      <c r="B9956" s="33"/>
      <c r="C9956" s="171"/>
      <c r="D9956" s="33"/>
      <c r="E9956" s="33"/>
      <c r="F9956" s="33"/>
      <c r="G9956" s="33"/>
      <c r="H9956" s="33"/>
      <c r="I9956" s="171"/>
      <c r="J9956" s="33"/>
      <c r="K9956" s="33"/>
    </row>
    <row r="9957" spans="2:11" x14ac:dyDescent="0.2">
      <c r="B9957" s="33"/>
      <c r="C9957" s="171"/>
      <c r="D9957" s="33"/>
      <c r="E9957" s="33"/>
      <c r="F9957" s="33"/>
      <c r="G9957" s="33"/>
      <c r="H9957" s="33"/>
      <c r="I9957" s="171"/>
      <c r="J9957" s="33"/>
      <c r="K9957" s="33"/>
    </row>
    <row r="9958" spans="2:11" x14ac:dyDescent="0.2">
      <c r="B9958" s="33"/>
      <c r="C9958" s="171"/>
      <c r="D9958" s="33"/>
      <c r="E9958" s="33"/>
      <c r="F9958" s="33"/>
      <c r="G9958" s="33"/>
      <c r="H9958" s="33"/>
      <c r="I9958" s="171"/>
      <c r="J9958" s="33"/>
      <c r="K9958" s="33"/>
    </row>
    <row r="9959" spans="2:11" x14ac:dyDescent="0.2">
      <c r="B9959" s="33"/>
      <c r="C9959" s="171"/>
      <c r="D9959" s="33"/>
      <c r="E9959" s="33"/>
      <c r="F9959" s="33"/>
      <c r="G9959" s="33"/>
      <c r="H9959" s="33"/>
      <c r="I9959" s="171"/>
      <c r="J9959" s="33"/>
      <c r="K9959" s="33"/>
    </row>
    <row r="9960" spans="2:11" x14ac:dyDescent="0.2">
      <c r="B9960" s="33"/>
      <c r="C9960" s="171"/>
      <c r="D9960" s="33"/>
      <c r="E9960" s="33"/>
      <c r="F9960" s="33"/>
      <c r="G9960" s="33"/>
      <c r="H9960" s="33"/>
      <c r="I9960" s="171"/>
      <c r="J9960" s="33"/>
      <c r="K9960" s="33"/>
    </row>
    <row r="9961" spans="2:11" x14ac:dyDescent="0.2">
      <c r="B9961" s="33"/>
      <c r="C9961" s="171"/>
      <c r="D9961" s="33"/>
      <c r="E9961" s="33"/>
      <c r="F9961" s="33"/>
      <c r="G9961" s="33"/>
      <c r="H9961" s="33"/>
      <c r="I9961" s="171"/>
      <c r="J9961" s="33"/>
      <c r="K9961" s="33"/>
    </row>
    <row r="9962" spans="2:11" x14ac:dyDescent="0.2">
      <c r="B9962" s="33"/>
      <c r="C9962" s="171"/>
      <c r="D9962" s="33"/>
      <c r="E9962" s="33"/>
      <c r="F9962" s="33"/>
      <c r="G9962" s="33"/>
      <c r="H9962" s="33"/>
      <c r="I9962" s="171"/>
      <c r="J9962" s="33"/>
      <c r="K9962" s="33"/>
    </row>
    <row r="9963" spans="2:11" x14ac:dyDescent="0.2">
      <c r="B9963" s="33"/>
      <c r="C9963" s="171"/>
      <c r="D9963" s="33"/>
      <c r="E9963" s="33"/>
      <c r="F9963" s="33"/>
      <c r="G9963" s="33"/>
      <c r="H9963" s="33"/>
      <c r="I9963" s="171"/>
      <c r="J9963" s="33"/>
      <c r="K9963" s="33"/>
    </row>
    <row r="9964" spans="2:11" x14ac:dyDescent="0.2">
      <c r="B9964" s="33"/>
      <c r="C9964" s="171"/>
      <c r="D9964" s="33"/>
      <c r="E9964" s="33"/>
      <c r="F9964" s="33"/>
      <c r="G9964" s="33"/>
      <c r="H9964" s="33"/>
      <c r="I9964" s="171"/>
      <c r="J9964" s="33"/>
      <c r="K9964" s="33"/>
    </row>
    <row r="9965" spans="2:11" x14ac:dyDescent="0.2">
      <c r="B9965" s="33"/>
      <c r="C9965" s="171"/>
      <c r="D9965" s="33"/>
      <c r="E9965" s="33"/>
      <c r="F9965" s="33"/>
      <c r="G9965" s="33"/>
      <c r="H9965" s="33"/>
      <c r="I9965" s="171"/>
      <c r="J9965" s="33"/>
      <c r="K9965" s="33"/>
    </row>
    <row r="9966" spans="2:11" x14ac:dyDescent="0.2">
      <c r="B9966" s="33"/>
      <c r="C9966" s="171"/>
      <c r="D9966" s="33"/>
      <c r="E9966" s="33"/>
      <c r="F9966" s="33"/>
      <c r="G9966" s="33"/>
      <c r="H9966" s="33"/>
      <c r="I9966" s="171"/>
      <c r="J9966" s="33"/>
      <c r="K9966" s="33"/>
    </row>
    <row r="9967" spans="2:11" x14ac:dyDescent="0.2">
      <c r="B9967" s="33"/>
      <c r="C9967" s="171"/>
      <c r="D9967" s="33"/>
      <c r="E9967" s="33"/>
      <c r="F9967" s="33"/>
      <c r="G9967" s="33"/>
      <c r="H9967" s="33"/>
      <c r="I9967" s="171"/>
      <c r="J9967" s="33"/>
      <c r="K9967" s="33"/>
    </row>
    <row r="9968" spans="2:11" x14ac:dyDescent="0.2">
      <c r="B9968" s="33"/>
      <c r="C9968" s="171"/>
      <c r="D9968" s="33"/>
      <c r="E9968" s="33"/>
      <c r="F9968" s="33"/>
      <c r="G9968" s="33"/>
      <c r="H9968" s="33"/>
      <c r="I9968" s="171"/>
      <c r="J9968" s="33"/>
      <c r="K9968" s="33"/>
    </row>
    <row r="9969" spans="2:11" x14ac:dyDescent="0.2">
      <c r="B9969" s="33"/>
      <c r="C9969" s="171"/>
      <c r="D9969" s="33"/>
      <c r="E9969" s="33"/>
      <c r="F9969" s="33"/>
      <c r="G9969" s="33"/>
      <c r="H9969" s="33"/>
      <c r="I9969" s="171"/>
      <c r="J9969" s="33"/>
      <c r="K9969" s="33"/>
    </row>
    <row r="9970" spans="2:11" x14ac:dyDescent="0.2">
      <c r="B9970" s="33"/>
      <c r="C9970" s="171"/>
      <c r="D9970" s="33"/>
      <c r="E9970" s="33"/>
      <c r="F9970" s="33"/>
      <c r="G9970" s="33"/>
      <c r="H9970" s="33"/>
      <c r="I9970" s="171"/>
      <c r="J9970" s="33"/>
      <c r="K9970" s="33"/>
    </row>
    <row r="9971" spans="2:11" x14ac:dyDescent="0.2">
      <c r="B9971" s="33"/>
      <c r="C9971" s="171"/>
      <c r="D9971" s="33"/>
      <c r="E9971" s="33"/>
      <c r="F9971" s="33"/>
      <c r="G9971" s="33"/>
      <c r="H9971" s="33"/>
      <c r="I9971" s="171"/>
      <c r="J9971" s="33"/>
      <c r="K9971" s="33"/>
    </row>
    <row r="9972" spans="2:11" x14ac:dyDescent="0.2">
      <c r="B9972" s="33"/>
      <c r="C9972" s="171"/>
      <c r="D9972" s="33"/>
      <c r="E9972" s="33"/>
      <c r="F9972" s="33"/>
      <c r="G9972" s="33"/>
      <c r="H9972" s="33"/>
      <c r="I9972" s="171"/>
      <c r="J9972" s="33"/>
      <c r="K9972" s="33"/>
    </row>
    <row r="9973" spans="2:11" x14ac:dyDescent="0.2">
      <c r="B9973" s="33"/>
      <c r="C9973" s="171"/>
      <c r="D9973" s="33"/>
      <c r="E9973" s="33"/>
      <c r="F9973" s="33"/>
      <c r="G9973" s="33"/>
      <c r="H9973" s="33"/>
      <c r="I9973" s="171"/>
      <c r="J9973" s="33"/>
      <c r="K9973" s="33"/>
    </row>
    <row r="9974" spans="2:11" x14ac:dyDescent="0.2">
      <c r="B9974" s="33"/>
      <c r="C9974" s="171"/>
      <c r="D9974" s="33"/>
      <c r="E9974" s="33"/>
      <c r="F9974" s="33"/>
      <c r="G9974" s="33"/>
      <c r="H9974" s="33"/>
      <c r="I9974" s="171"/>
      <c r="J9974" s="33"/>
      <c r="K9974" s="33"/>
    </row>
    <row r="9975" spans="2:11" x14ac:dyDescent="0.2">
      <c r="B9975" s="33"/>
      <c r="C9975" s="171"/>
      <c r="D9975" s="33"/>
      <c r="E9975" s="33"/>
      <c r="F9975" s="33"/>
      <c r="G9975" s="33"/>
      <c r="H9975" s="33"/>
      <c r="I9975" s="171"/>
      <c r="J9975" s="33"/>
      <c r="K9975" s="33"/>
    </row>
    <row r="9976" spans="2:11" x14ac:dyDescent="0.2">
      <c r="B9976" s="33"/>
      <c r="C9976" s="171"/>
      <c r="D9976" s="33"/>
      <c r="E9976" s="33"/>
      <c r="F9976" s="33"/>
      <c r="G9976" s="33"/>
      <c r="H9976" s="33"/>
      <c r="I9976" s="171"/>
      <c r="J9976" s="33"/>
      <c r="K9976" s="33"/>
    </row>
    <row r="9977" spans="2:11" x14ac:dyDescent="0.2">
      <c r="B9977" s="33"/>
      <c r="C9977" s="171"/>
      <c r="D9977" s="33"/>
      <c r="E9977" s="33"/>
      <c r="F9977" s="33"/>
      <c r="G9977" s="33"/>
      <c r="H9977" s="33"/>
      <c r="I9977" s="171"/>
      <c r="J9977" s="33"/>
      <c r="K9977" s="33"/>
    </row>
    <row r="9978" spans="2:11" x14ac:dyDescent="0.2">
      <c r="B9978" s="33"/>
      <c r="C9978" s="171"/>
      <c r="D9978" s="33"/>
      <c r="E9978" s="33"/>
      <c r="F9978" s="33"/>
      <c r="G9978" s="33"/>
      <c r="H9978" s="33"/>
      <c r="I9978" s="171"/>
      <c r="J9978" s="33"/>
      <c r="K9978" s="33"/>
    </row>
    <row r="9979" spans="2:11" x14ac:dyDescent="0.2">
      <c r="B9979" s="33"/>
      <c r="C9979" s="171"/>
      <c r="D9979" s="33"/>
      <c r="E9979" s="33"/>
      <c r="F9979" s="33"/>
      <c r="G9979" s="33"/>
      <c r="H9979" s="33"/>
      <c r="I9979" s="171"/>
      <c r="J9979" s="33"/>
      <c r="K9979" s="33"/>
    </row>
    <row r="9980" spans="2:11" x14ac:dyDescent="0.2">
      <c r="B9980" s="33"/>
      <c r="C9980" s="171"/>
      <c r="D9980" s="33"/>
      <c r="E9980" s="33"/>
      <c r="F9980" s="33"/>
      <c r="G9980" s="33"/>
      <c r="H9980" s="33"/>
      <c r="I9980" s="171"/>
      <c r="J9980" s="33"/>
      <c r="K9980" s="33"/>
    </row>
    <row r="9981" spans="2:11" x14ac:dyDescent="0.2">
      <c r="B9981" s="33"/>
      <c r="C9981" s="171"/>
      <c r="D9981" s="33"/>
      <c r="E9981" s="33"/>
      <c r="F9981" s="33"/>
      <c r="G9981" s="33"/>
      <c r="H9981" s="33"/>
      <c r="I9981" s="171"/>
      <c r="J9981" s="33"/>
      <c r="K9981" s="33"/>
    </row>
    <row r="9982" spans="2:11" x14ac:dyDescent="0.2">
      <c r="B9982" s="33"/>
      <c r="C9982" s="171"/>
      <c r="D9982" s="33"/>
      <c r="E9982" s="33"/>
      <c r="F9982" s="33"/>
      <c r="G9982" s="33"/>
      <c r="H9982" s="33"/>
      <c r="I9982" s="171"/>
      <c r="J9982" s="33"/>
      <c r="K9982" s="33"/>
    </row>
    <row r="9983" spans="2:11" x14ac:dyDescent="0.2">
      <c r="B9983" s="33"/>
      <c r="C9983" s="171"/>
      <c r="D9983" s="33"/>
      <c r="E9983" s="33"/>
      <c r="F9983" s="33"/>
      <c r="G9983" s="33"/>
      <c r="H9983" s="33"/>
      <c r="I9983" s="171"/>
      <c r="J9983" s="33"/>
      <c r="K9983" s="33"/>
    </row>
    <row r="9984" spans="2:11" x14ac:dyDescent="0.2">
      <c r="B9984" s="33"/>
      <c r="C9984" s="171"/>
      <c r="D9984" s="33"/>
      <c r="E9984" s="33"/>
      <c r="F9984" s="33"/>
      <c r="G9984" s="33"/>
      <c r="H9984" s="33"/>
      <c r="I9984" s="171"/>
      <c r="J9984" s="33"/>
      <c r="K9984" s="33"/>
    </row>
    <row r="9985" spans="2:11" x14ac:dyDescent="0.2">
      <c r="B9985" s="33"/>
      <c r="C9985" s="171"/>
      <c r="D9985" s="33"/>
      <c r="E9985" s="33"/>
      <c r="F9985" s="33"/>
      <c r="G9985" s="33"/>
      <c r="H9985" s="33"/>
      <c r="I9985" s="171"/>
      <c r="J9985" s="33"/>
      <c r="K9985" s="33"/>
    </row>
    <row r="9986" spans="2:11" x14ac:dyDescent="0.2">
      <c r="B9986" s="33"/>
      <c r="C9986" s="171"/>
      <c r="D9986" s="33"/>
      <c r="E9986" s="33"/>
      <c r="F9986" s="33"/>
      <c r="G9986" s="33"/>
      <c r="H9986" s="33"/>
      <c r="I9986" s="171"/>
      <c r="J9986" s="33"/>
      <c r="K9986" s="33"/>
    </row>
    <row r="9987" spans="2:11" x14ac:dyDescent="0.2">
      <c r="B9987" s="33"/>
      <c r="C9987" s="171"/>
      <c r="D9987" s="33"/>
      <c r="E9987" s="33"/>
      <c r="F9987" s="33"/>
      <c r="G9987" s="33"/>
      <c r="H9987" s="33"/>
      <c r="I9987" s="171"/>
      <c r="J9987" s="33"/>
      <c r="K9987" s="33"/>
    </row>
    <row r="9988" spans="2:11" x14ac:dyDescent="0.2">
      <c r="B9988" s="33"/>
      <c r="C9988" s="171"/>
      <c r="D9988" s="33"/>
      <c r="E9988" s="33"/>
      <c r="F9988" s="33"/>
      <c r="G9988" s="33"/>
      <c r="H9988" s="33"/>
      <c r="I9988" s="171"/>
      <c r="J9988" s="33"/>
      <c r="K9988" s="33"/>
    </row>
    <row r="9989" spans="2:11" x14ac:dyDescent="0.2">
      <c r="B9989" s="33"/>
      <c r="C9989" s="171"/>
      <c r="D9989" s="33"/>
      <c r="E9989" s="33"/>
      <c r="F9989" s="33"/>
      <c r="G9989" s="33"/>
      <c r="H9989" s="33"/>
      <c r="I9989" s="171"/>
      <c r="J9989" s="33"/>
      <c r="K9989" s="33"/>
    </row>
    <row r="9990" spans="2:11" x14ac:dyDescent="0.2">
      <c r="B9990" s="33"/>
      <c r="C9990" s="171"/>
      <c r="D9990" s="33"/>
      <c r="E9990" s="33"/>
      <c r="F9990" s="33"/>
      <c r="G9990" s="33"/>
      <c r="H9990" s="33"/>
      <c r="I9990" s="171"/>
      <c r="J9990" s="33"/>
      <c r="K9990" s="33"/>
    </row>
    <row r="9991" spans="2:11" x14ac:dyDescent="0.2">
      <c r="B9991" s="33"/>
      <c r="C9991" s="171"/>
      <c r="D9991" s="33"/>
      <c r="E9991" s="33"/>
      <c r="F9991" s="33"/>
      <c r="G9991" s="33"/>
      <c r="H9991" s="33"/>
      <c r="I9991" s="171"/>
      <c r="J9991" s="33"/>
      <c r="K9991" s="33"/>
    </row>
    <row r="9992" spans="2:11" x14ac:dyDescent="0.2">
      <c r="B9992" s="33"/>
      <c r="C9992" s="171"/>
      <c r="D9992" s="33"/>
      <c r="E9992" s="33"/>
      <c r="F9992" s="33"/>
      <c r="G9992" s="33"/>
      <c r="H9992" s="33"/>
      <c r="I9992" s="171"/>
      <c r="J9992" s="33"/>
      <c r="K9992" s="33"/>
    </row>
    <row r="9993" spans="2:11" x14ac:dyDescent="0.2">
      <c r="B9993" s="33"/>
      <c r="C9993" s="171"/>
      <c r="D9993" s="33"/>
      <c r="E9993" s="33"/>
      <c r="F9993" s="33"/>
      <c r="G9993" s="33"/>
      <c r="H9993" s="33"/>
      <c r="I9993" s="171"/>
      <c r="J9993" s="33"/>
      <c r="K9993" s="33"/>
    </row>
    <row r="9994" spans="2:11" x14ac:dyDescent="0.2">
      <c r="B9994" s="33"/>
      <c r="C9994" s="171"/>
      <c r="D9994" s="33"/>
      <c r="E9994" s="33"/>
      <c r="F9994" s="33"/>
      <c r="G9994" s="33"/>
      <c r="H9994" s="33"/>
      <c r="I9994" s="171"/>
      <c r="J9994" s="33"/>
      <c r="K9994" s="33"/>
    </row>
    <row r="9995" spans="2:11" x14ac:dyDescent="0.2">
      <c r="B9995" s="33"/>
      <c r="C9995" s="171"/>
      <c r="D9995" s="33"/>
      <c r="E9995" s="33"/>
      <c r="F9995" s="33"/>
      <c r="G9995" s="33"/>
      <c r="H9995" s="33"/>
      <c r="I9995" s="171"/>
      <c r="J9995" s="33"/>
      <c r="K9995" s="33"/>
    </row>
    <row r="9996" spans="2:11" x14ac:dyDescent="0.2">
      <c r="B9996" s="33"/>
      <c r="C9996" s="171"/>
      <c r="D9996" s="33"/>
      <c r="E9996" s="33"/>
      <c r="F9996" s="33"/>
      <c r="G9996" s="33"/>
      <c r="H9996" s="33"/>
      <c r="I9996" s="171"/>
      <c r="J9996" s="33"/>
      <c r="K9996" s="33"/>
    </row>
    <row r="9997" spans="2:11" x14ac:dyDescent="0.2">
      <c r="B9997" s="33"/>
      <c r="C9997" s="171"/>
      <c r="D9997" s="33"/>
      <c r="E9997" s="33"/>
      <c r="F9997" s="33"/>
      <c r="G9997" s="33"/>
      <c r="H9997" s="33"/>
      <c r="I9997" s="171"/>
      <c r="J9997" s="33"/>
      <c r="K9997" s="33"/>
    </row>
    <row r="9998" spans="2:11" x14ac:dyDescent="0.2">
      <c r="B9998" s="33"/>
      <c r="C9998" s="171"/>
      <c r="D9998" s="33"/>
      <c r="E9998" s="33"/>
      <c r="F9998" s="33"/>
      <c r="G9998" s="33"/>
      <c r="H9998" s="33"/>
      <c r="I9998" s="171"/>
      <c r="J9998" s="33"/>
      <c r="K9998" s="33"/>
    </row>
    <row r="9999" spans="2:11" x14ac:dyDescent="0.2">
      <c r="B9999" s="33"/>
      <c r="C9999" s="171"/>
      <c r="D9999" s="33"/>
      <c r="E9999" s="33"/>
      <c r="F9999" s="33"/>
      <c r="G9999" s="33"/>
      <c r="H9999" s="33"/>
      <c r="I9999" s="171"/>
      <c r="J9999" s="33"/>
      <c r="K9999" s="33"/>
    </row>
    <row r="10000" spans="2:11" x14ac:dyDescent="0.2">
      <c r="B10000" s="33"/>
      <c r="C10000" s="171"/>
      <c r="D10000" s="33"/>
      <c r="E10000" s="33"/>
      <c r="F10000" s="33"/>
      <c r="G10000" s="33"/>
      <c r="H10000" s="33"/>
      <c r="I10000" s="171"/>
      <c r="J10000" s="33"/>
      <c r="K10000" s="33"/>
    </row>
    <row r="10001" spans="2:11" x14ac:dyDescent="0.2">
      <c r="B10001" s="33"/>
      <c r="C10001" s="171"/>
      <c r="D10001" s="33"/>
      <c r="E10001" s="33"/>
      <c r="F10001" s="33"/>
      <c r="G10001" s="33"/>
      <c r="H10001" s="33"/>
      <c r="I10001" s="171"/>
      <c r="J10001" s="33"/>
      <c r="K10001" s="33"/>
    </row>
    <row r="10002" spans="2:11" x14ac:dyDescent="0.2">
      <c r="B10002" s="33"/>
      <c r="C10002" s="171"/>
      <c r="D10002" s="33"/>
      <c r="E10002" s="33"/>
      <c r="F10002" s="33"/>
      <c r="G10002" s="33"/>
      <c r="H10002" s="33"/>
      <c r="I10002" s="171"/>
      <c r="J10002" s="33"/>
      <c r="K10002" s="33"/>
    </row>
    <row r="10003" spans="2:11" x14ac:dyDescent="0.2">
      <c r="B10003" s="33"/>
      <c r="C10003" s="171"/>
      <c r="D10003" s="33"/>
      <c r="E10003" s="33"/>
      <c r="F10003" s="33"/>
      <c r="G10003" s="33"/>
      <c r="H10003" s="33"/>
      <c r="I10003" s="171"/>
      <c r="J10003" s="33"/>
      <c r="K10003" s="33"/>
    </row>
    <row r="10004" spans="2:11" x14ac:dyDescent="0.2">
      <c r="B10004" s="33"/>
      <c r="C10004" s="171"/>
      <c r="D10004" s="33"/>
      <c r="E10004" s="33"/>
      <c r="F10004" s="33"/>
      <c r="G10004" s="33"/>
      <c r="H10004" s="33"/>
      <c r="I10004" s="171"/>
      <c r="J10004" s="33"/>
      <c r="K10004" s="33"/>
    </row>
    <row r="10005" spans="2:11" x14ac:dyDescent="0.2">
      <c r="B10005" s="33"/>
      <c r="C10005" s="171"/>
      <c r="D10005" s="33"/>
      <c r="E10005" s="33"/>
      <c r="F10005" s="33"/>
      <c r="G10005" s="33"/>
      <c r="H10005" s="33"/>
      <c r="I10005" s="171"/>
      <c r="J10005" s="33"/>
      <c r="K10005" s="33"/>
    </row>
    <row r="10006" spans="2:11" x14ac:dyDescent="0.2">
      <c r="B10006" s="33"/>
      <c r="C10006" s="171"/>
      <c r="D10006" s="33"/>
      <c r="E10006" s="33"/>
      <c r="F10006" s="33"/>
      <c r="G10006" s="33"/>
      <c r="H10006" s="33"/>
      <c r="I10006" s="171"/>
      <c r="J10006" s="33"/>
      <c r="K10006" s="33"/>
    </row>
    <row r="10007" spans="2:11" x14ac:dyDescent="0.2">
      <c r="B10007" s="33"/>
      <c r="C10007" s="171"/>
      <c r="D10007" s="33"/>
      <c r="E10007" s="33"/>
      <c r="F10007" s="33"/>
      <c r="G10007" s="33"/>
      <c r="H10007" s="33"/>
      <c r="I10007" s="171"/>
      <c r="J10007" s="33"/>
      <c r="K10007" s="33"/>
    </row>
    <row r="10008" spans="2:11" x14ac:dyDescent="0.2">
      <c r="B10008" s="33"/>
      <c r="C10008" s="171"/>
      <c r="D10008" s="33"/>
      <c r="E10008" s="33"/>
      <c r="F10008" s="33"/>
      <c r="G10008" s="33"/>
      <c r="H10008" s="33"/>
      <c r="I10008" s="171"/>
      <c r="J10008" s="33"/>
      <c r="K10008" s="33"/>
    </row>
    <row r="10009" spans="2:11" x14ac:dyDescent="0.2">
      <c r="B10009" s="33"/>
      <c r="C10009" s="171"/>
      <c r="D10009" s="33"/>
      <c r="E10009" s="33"/>
      <c r="F10009" s="33"/>
      <c r="G10009" s="33"/>
      <c r="H10009" s="33"/>
      <c r="I10009" s="171"/>
      <c r="J10009" s="33"/>
      <c r="K10009" s="33"/>
    </row>
    <row r="10010" spans="2:11" x14ac:dyDescent="0.2">
      <c r="B10010" s="33"/>
      <c r="C10010" s="171"/>
      <c r="D10010" s="33"/>
      <c r="E10010" s="33"/>
      <c r="F10010" s="33"/>
      <c r="G10010" s="33"/>
      <c r="H10010" s="33"/>
      <c r="I10010" s="171"/>
      <c r="J10010" s="33"/>
      <c r="K10010" s="33"/>
    </row>
    <row r="10011" spans="2:11" x14ac:dyDescent="0.2">
      <c r="B10011" s="33"/>
      <c r="C10011" s="171"/>
      <c r="D10011" s="33"/>
      <c r="E10011" s="33"/>
      <c r="F10011" s="33"/>
      <c r="G10011" s="33"/>
      <c r="H10011" s="33"/>
      <c r="I10011" s="171"/>
      <c r="J10011" s="33"/>
      <c r="K10011" s="33"/>
    </row>
    <row r="10012" spans="2:11" x14ac:dyDescent="0.2">
      <c r="B10012" s="33"/>
      <c r="C10012" s="171"/>
      <c r="D10012" s="33"/>
      <c r="E10012" s="33"/>
      <c r="F10012" s="33"/>
      <c r="G10012" s="33"/>
      <c r="H10012" s="33"/>
      <c r="I10012" s="171"/>
      <c r="J10012" s="33"/>
      <c r="K10012" s="33"/>
    </row>
    <row r="10013" spans="2:11" x14ac:dyDescent="0.2">
      <c r="B10013" s="33"/>
      <c r="C10013" s="171"/>
      <c r="D10013" s="33"/>
      <c r="E10013" s="33"/>
      <c r="F10013" s="33"/>
      <c r="G10013" s="33"/>
      <c r="H10013" s="33"/>
      <c r="I10013" s="171"/>
      <c r="J10013" s="33"/>
      <c r="K10013" s="33"/>
    </row>
    <row r="10014" spans="2:11" x14ac:dyDescent="0.2">
      <c r="B10014" s="33"/>
      <c r="C10014" s="171"/>
      <c r="D10014" s="33"/>
      <c r="E10014" s="33"/>
      <c r="F10014" s="33"/>
      <c r="G10014" s="33"/>
      <c r="H10014" s="33"/>
      <c r="I10014" s="171"/>
      <c r="J10014" s="33"/>
      <c r="K10014" s="33"/>
    </row>
    <row r="10015" spans="2:11" x14ac:dyDescent="0.2">
      <c r="B10015" s="33"/>
      <c r="C10015" s="171"/>
      <c r="D10015" s="33"/>
      <c r="E10015" s="33"/>
      <c r="F10015" s="33"/>
      <c r="G10015" s="33"/>
      <c r="H10015" s="33"/>
      <c r="I10015" s="171"/>
      <c r="J10015" s="33"/>
      <c r="K10015" s="33"/>
    </row>
    <row r="10016" spans="2:11" x14ac:dyDescent="0.2">
      <c r="B10016" s="33"/>
      <c r="C10016" s="171"/>
      <c r="D10016" s="33"/>
      <c r="E10016" s="33"/>
      <c r="F10016" s="33"/>
      <c r="G10016" s="33"/>
      <c r="H10016" s="33"/>
      <c r="I10016" s="171"/>
      <c r="J10016" s="33"/>
      <c r="K10016" s="33"/>
    </row>
    <row r="10017" spans="2:11" x14ac:dyDescent="0.2">
      <c r="B10017" s="33"/>
      <c r="C10017" s="171"/>
      <c r="D10017" s="33"/>
      <c r="E10017" s="33"/>
      <c r="F10017" s="33"/>
      <c r="G10017" s="33"/>
      <c r="H10017" s="33"/>
      <c r="I10017" s="171"/>
      <c r="J10017" s="33"/>
      <c r="K10017" s="33"/>
    </row>
    <row r="10018" spans="2:11" x14ac:dyDescent="0.2">
      <c r="B10018" s="33"/>
      <c r="C10018" s="171"/>
      <c r="D10018" s="33"/>
      <c r="E10018" s="33"/>
      <c r="F10018" s="33"/>
      <c r="G10018" s="33"/>
      <c r="H10018" s="33"/>
      <c r="I10018" s="171"/>
      <c r="J10018" s="33"/>
      <c r="K10018" s="33"/>
    </row>
    <row r="10019" spans="2:11" x14ac:dyDescent="0.2">
      <c r="B10019" s="33"/>
      <c r="C10019" s="171"/>
      <c r="D10019" s="33"/>
      <c r="E10019" s="33"/>
      <c r="F10019" s="33"/>
      <c r="G10019" s="33"/>
      <c r="H10019" s="33"/>
      <c r="I10019" s="171"/>
      <c r="J10019" s="33"/>
      <c r="K10019" s="33"/>
    </row>
    <row r="10020" spans="2:11" x14ac:dyDescent="0.2">
      <c r="B10020" s="33"/>
      <c r="C10020" s="171"/>
      <c r="D10020" s="33"/>
      <c r="E10020" s="33"/>
      <c r="F10020" s="33"/>
      <c r="G10020" s="33"/>
      <c r="H10020" s="33"/>
      <c r="I10020" s="171"/>
      <c r="J10020" s="33"/>
      <c r="K10020" s="33"/>
    </row>
    <row r="10021" spans="2:11" x14ac:dyDescent="0.2">
      <c r="B10021" s="33"/>
      <c r="C10021" s="171"/>
      <c r="D10021" s="33"/>
      <c r="E10021" s="33"/>
      <c r="F10021" s="33"/>
      <c r="G10021" s="33"/>
      <c r="H10021" s="33"/>
      <c r="I10021" s="171"/>
      <c r="J10021" s="33"/>
      <c r="K10021" s="33"/>
    </row>
    <row r="10022" spans="2:11" x14ac:dyDescent="0.2">
      <c r="B10022" s="33"/>
      <c r="C10022" s="171"/>
      <c r="D10022" s="33"/>
      <c r="E10022" s="33"/>
      <c r="F10022" s="33"/>
      <c r="G10022" s="33"/>
      <c r="H10022" s="33"/>
      <c r="I10022" s="171"/>
      <c r="J10022" s="33"/>
      <c r="K10022" s="33"/>
    </row>
    <row r="10023" spans="2:11" x14ac:dyDescent="0.2">
      <c r="B10023" s="33"/>
      <c r="C10023" s="171"/>
      <c r="D10023" s="33"/>
      <c r="E10023" s="33"/>
      <c r="F10023" s="33"/>
      <c r="G10023" s="33"/>
      <c r="H10023" s="33"/>
      <c r="I10023" s="171"/>
      <c r="J10023" s="33"/>
      <c r="K10023" s="33"/>
    </row>
    <row r="10024" spans="2:11" x14ac:dyDescent="0.2">
      <c r="B10024" s="33"/>
      <c r="C10024" s="171"/>
      <c r="D10024" s="33"/>
      <c r="E10024" s="33"/>
      <c r="F10024" s="33"/>
      <c r="G10024" s="33"/>
      <c r="H10024" s="33"/>
      <c r="I10024" s="171"/>
      <c r="J10024" s="33"/>
      <c r="K10024" s="33"/>
    </row>
    <row r="10025" spans="2:11" x14ac:dyDescent="0.2">
      <c r="B10025" s="33"/>
      <c r="C10025" s="171"/>
      <c r="D10025" s="33"/>
      <c r="E10025" s="33"/>
      <c r="F10025" s="33"/>
      <c r="G10025" s="33"/>
      <c r="H10025" s="33"/>
      <c r="I10025" s="171"/>
      <c r="J10025" s="33"/>
      <c r="K10025" s="33"/>
    </row>
    <row r="10026" spans="2:11" x14ac:dyDescent="0.2">
      <c r="B10026" s="33"/>
      <c r="C10026" s="171"/>
      <c r="D10026" s="33"/>
      <c r="E10026" s="33"/>
      <c r="F10026" s="33"/>
      <c r="G10026" s="33"/>
      <c r="H10026" s="33"/>
      <c r="I10026" s="171"/>
      <c r="J10026" s="33"/>
      <c r="K10026" s="33"/>
    </row>
    <row r="10027" spans="2:11" x14ac:dyDescent="0.2">
      <c r="B10027" s="33"/>
      <c r="C10027" s="171"/>
      <c r="D10027" s="33"/>
      <c r="E10027" s="33"/>
      <c r="F10027" s="33"/>
      <c r="G10027" s="33"/>
      <c r="H10027" s="33"/>
      <c r="I10027" s="171"/>
      <c r="J10027" s="33"/>
      <c r="K10027" s="33"/>
    </row>
    <row r="10028" spans="2:11" x14ac:dyDescent="0.2">
      <c r="B10028" s="33"/>
      <c r="C10028" s="171"/>
      <c r="D10028" s="33"/>
      <c r="E10028" s="33"/>
      <c r="F10028" s="33"/>
      <c r="G10028" s="33"/>
      <c r="H10028" s="33"/>
      <c r="I10028" s="171"/>
      <c r="J10028" s="33"/>
      <c r="K10028" s="33"/>
    </row>
    <row r="10029" spans="2:11" x14ac:dyDescent="0.2">
      <c r="B10029" s="33"/>
      <c r="C10029" s="171"/>
      <c r="D10029" s="33"/>
      <c r="E10029" s="33"/>
      <c r="F10029" s="33"/>
      <c r="G10029" s="33"/>
      <c r="H10029" s="33"/>
      <c r="I10029" s="171"/>
      <c r="J10029" s="33"/>
      <c r="K10029" s="33"/>
    </row>
    <row r="10030" spans="2:11" x14ac:dyDescent="0.2">
      <c r="B10030" s="33"/>
      <c r="C10030" s="171"/>
      <c r="D10030" s="33"/>
      <c r="E10030" s="33"/>
      <c r="F10030" s="33"/>
      <c r="G10030" s="33"/>
      <c r="H10030" s="33"/>
      <c r="I10030" s="171"/>
      <c r="J10030" s="33"/>
      <c r="K10030" s="33"/>
    </row>
    <row r="10031" spans="2:11" x14ac:dyDescent="0.2">
      <c r="B10031" s="33"/>
      <c r="C10031" s="171"/>
      <c r="D10031" s="33"/>
      <c r="E10031" s="33"/>
      <c r="F10031" s="33"/>
      <c r="G10031" s="33"/>
      <c r="H10031" s="33"/>
      <c r="I10031" s="171"/>
      <c r="J10031" s="33"/>
      <c r="K10031" s="33"/>
    </row>
    <row r="10032" spans="2:11" x14ac:dyDescent="0.2">
      <c r="B10032" s="33"/>
      <c r="C10032" s="171"/>
      <c r="D10032" s="33"/>
      <c r="E10032" s="33"/>
      <c r="F10032" s="33"/>
      <c r="G10032" s="33"/>
      <c r="H10032" s="33"/>
      <c r="I10032" s="171"/>
      <c r="J10032" s="33"/>
      <c r="K10032" s="33"/>
    </row>
    <row r="10033" spans="2:11" x14ac:dyDescent="0.2">
      <c r="B10033" s="33"/>
      <c r="C10033" s="171"/>
      <c r="D10033" s="33"/>
      <c r="E10033" s="33"/>
      <c r="F10033" s="33"/>
      <c r="G10033" s="33"/>
      <c r="H10033" s="33"/>
      <c r="I10033" s="171"/>
      <c r="J10033" s="33"/>
      <c r="K10033" s="33"/>
    </row>
    <row r="10034" spans="2:11" x14ac:dyDescent="0.2">
      <c r="B10034" s="33"/>
      <c r="C10034" s="171"/>
      <c r="D10034" s="33"/>
      <c r="E10034" s="33"/>
      <c r="F10034" s="33"/>
      <c r="G10034" s="33"/>
      <c r="H10034" s="33"/>
      <c r="I10034" s="171"/>
      <c r="J10034" s="33"/>
      <c r="K10034" s="33"/>
    </row>
    <row r="10035" spans="2:11" x14ac:dyDescent="0.2">
      <c r="B10035" s="33"/>
      <c r="C10035" s="171"/>
      <c r="D10035" s="33"/>
      <c r="E10035" s="33"/>
      <c r="F10035" s="33"/>
      <c r="G10035" s="33"/>
      <c r="H10035" s="33"/>
      <c r="I10035" s="171"/>
      <c r="J10035" s="33"/>
      <c r="K10035" s="33"/>
    </row>
    <row r="10036" spans="2:11" x14ac:dyDescent="0.2">
      <c r="B10036" s="33"/>
      <c r="C10036" s="171"/>
      <c r="D10036" s="33"/>
      <c r="E10036" s="33"/>
      <c r="F10036" s="33"/>
      <c r="G10036" s="33"/>
      <c r="H10036" s="33"/>
      <c r="I10036" s="171"/>
      <c r="J10036" s="33"/>
      <c r="K10036" s="33"/>
    </row>
    <row r="10037" spans="2:11" x14ac:dyDescent="0.2">
      <c r="B10037" s="33"/>
      <c r="C10037" s="171"/>
      <c r="D10037" s="33"/>
      <c r="E10037" s="33"/>
      <c r="F10037" s="33"/>
      <c r="G10037" s="33"/>
      <c r="H10037" s="33"/>
      <c r="I10037" s="171"/>
      <c r="J10037" s="33"/>
      <c r="K10037" s="33"/>
    </row>
    <row r="10038" spans="2:11" x14ac:dyDescent="0.2">
      <c r="B10038" s="33"/>
      <c r="C10038" s="171"/>
      <c r="D10038" s="33"/>
      <c r="E10038" s="33"/>
      <c r="F10038" s="33"/>
      <c r="G10038" s="33"/>
      <c r="H10038" s="33"/>
      <c r="I10038" s="171"/>
      <c r="J10038" s="33"/>
      <c r="K10038" s="33"/>
    </row>
    <row r="10039" spans="2:11" x14ac:dyDescent="0.2">
      <c r="B10039" s="33"/>
      <c r="C10039" s="171"/>
      <c r="D10039" s="33"/>
      <c r="E10039" s="33"/>
      <c r="F10039" s="33"/>
      <c r="G10039" s="33"/>
      <c r="H10039" s="33"/>
      <c r="I10039" s="171"/>
      <c r="J10039" s="33"/>
      <c r="K10039" s="33"/>
    </row>
    <row r="10040" spans="2:11" x14ac:dyDescent="0.2">
      <c r="B10040" s="33"/>
      <c r="C10040" s="171"/>
      <c r="D10040" s="33"/>
      <c r="E10040" s="33"/>
      <c r="F10040" s="33"/>
      <c r="G10040" s="33"/>
      <c r="H10040" s="33"/>
      <c r="I10040" s="171"/>
      <c r="J10040" s="33"/>
      <c r="K10040" s="33"/>
    </row>
    <row r="10041" spans="2:11" x14ac:dyDescent="0.2">
      <c r="B10041" s="33"/>
      <c r="C10041" s="171"/>
      <c r="D10041" s="33"/>
      <c r="E10041" s="33"/>
      <c r="F10041" s="33"/>
      <c r="G10041" s="33"/>
      <c r="H10041" s="33"/>
      <c r="I10041" s="171"/>
      <c r="J10041" s="33"/>
      <c r="K10041" s="33"/>
    </row>
    <row r="10042" spans="2:11" x14ac:dyDescent="0.2">
      <c r="B10042" s="33"/>
      <c r="C10042" s="171"/>
      <c r="D10042" s="33"/>
      <c r="E10042" s="33"/>
      <c r="F10042" s="33"/>
      <c r="G10042" s="33"/>
      <c r="H10042" s="33"/>
      <c r="I10042" s="171"/>
      <c r="J10042" s="33"/>
      <c r="K10042" s="33"/>
    </row>
    <row r="10043" spans="2:11" x14ac:dyDescent="0.2">
      <c r="B10043" s="33"/>
      <c r="C10043" s="171"/>
      <c r="D10043" s="33"/>
      <c r="E10043" s="33"/>
      <c r="F10043" s="33"/>
      <c r="G10043" s="33"/>
      <c r="H10043" s="33"/>
      <c r="I10043" s="171"/>
      <c r="J10043" s="33"/>
      <c r="K10043" s="33"/>
    </row>
    <row r="10044" spans="2:11" x14ac:dyDescent="0.2">
      <c r="B10044" s="33"/>
      <c r="C10044" s="171"/>
      <c r="D10044" s="33"/>
      <c r="E10044" s="33"/>
      <c r="F10044" s="33"/>
      <c r="G10044" s="33"/>
      <c r="H10044" s="33"/>
      <c r="I10044" s="171"/>
      <c r="J10044" s="33"/>
      <c r="K10044" s="33"/>
    </row>
    <row r="10045" spans="2:11" x14ac:dyDescent="0.2">
      <c r="B10045" s="33"/>
      <c r="C10045" s="171"/>
      <c r="D10045" s="33"/>
      <c r="E10045" s="33"/>
      <c r="F10045" s="33"/>
      <c r="G10045" s="33"/>
      <c r="H10045" s="33"/>
      <c r="I10045" s="171"/>
      <c r="J10045" s="33"/>
      <c r="K10045" s="33"/>
    </row>
    <row r="10046" spans="2:11" x14ac:dyDescent="0.2">
      <c r="B10046" s="33"/>
      <c r="C10046" s="171"/>
      <c r="D10046" s="33"/>
      <c r="E10046" s="33"/>
      <c r="F10046" s="33"/>
      <c r="G10046" s="33"/>
      <c r="H10046" s="33"/>
      <c r="I10046" s="171"/>
      <c r="J10046" s="33"/>
      <c r="K10046" s="33"/>
    </row>
    <row r="10047" spans="2:11" x14ac:dyDescent="0.2">
      <c r="B10047" s="33"/>
      <c r="C10047" s="171"/>
      <c r="D10047" s="33"/>
      <c r="E10047" s="33"/>
      <c r="F10047" s="33"/>
      <c r="G10047" s="33"/>
      <c r="H10047" s="33"/>
      <c r="I10047" s="171"/>
      <c r="J10047" s="33"/>
      <c r="K10047" s="33"/>
    </row>
    <row r="10048" spans="2:11" x14ac:dyDescent="0.2">
      <c r="B10048" s="33"/>
      <c r="C10048" s="171"/>
      <c r="D10048" s="33"/>
      <c r="E10048" s="33"/>
      <c r="F10048" s="33"/>
      <c r="G10048" s="33"/>
      <c r="H10048" s="33"/>
      <c r="I10048" s="171"/>
      <c r="J10048" s="33"/>
      <c r="K10048" s="33"/>
    </row>
    <row r="10049" spans="2:11" x14ac:dyDescent="0.2">
      <c r="B10049" s="33"/>
      <c r="C10049" s="171"/>
      <c r="D10049" s="33"/>
      <c r="E10049" s="33"/>
      <c r="F10049" s="33"/>
      <c r="G10049" s="33"/>
      <c r="H10049" s="33"/>
      <c r="I10049" s="171"/>
      <c r="J10049" s="33"/>
      <c r="K10049" s="33"/>
    </row>
    <row r="10050" spans="2:11" x14ac:dyDescent="0.2">
      <c r="B10050" s="33"/>
      <c r="C10050" s="171"/>
      <c r="D10050" s="33"/>
      <c r="E10050" s="33"/>
      <c r="F10050" s="33"/>
      <c r="G10050" s="33"/>
      <c r="H10050" s="33"/>
      <c r="I10050" s="171"/>
      <c r="J10050" s="33"/>
      <c r="K10050" s="33"/>
    </row>
    <row r="10051" spans="2:11" x14ac:dyDescent="0.2">
      <c r="B10051" s="33"/>
      <c r="C10051" s="171"/>
      <c r="D10051" s="33"/>
      <c r="E10051" s="33"/>
      <c r="F10051" s="33"/>
      <c r="G10051" s="33"/>
      <c r="H10051" s="33"/>
      <c r="I10051" s="171"/>
      <c r="J10051" s="33"/>
      <c r="K10051" s="33"/>
    </row>
    <row r="10052" spans="2:11" x14ac:dyDescent="0.2">
      <c r="B10052" s="33"/>
      <c r="C10052" s="171"/>
      <c r="D10052" s="33"/>
      <c r="E10052" s="33"/>
      <c r="F10052" s="33"/>
      <c r="G10052" s="33"/>
      <c r="H10052" s="33"/>
      <c r="I10052" s="171"/>
      <c r="J10052" s="33"/>
      <c r="K10052" s="33"/>
    </row>
    <row r="10053" spans="2:11" x14ac:dyDescent="0.2">
      <c r="B10053" s="33"/>
      <c r="C10053" s="171"/>
      <c r="D10053" s="33"/>
      <c r="E10053" s="33"/>
      <c r="F10053" s="33"/>
      <c r="G10053" s="33"/>
      <c r="H10053" s="33"/>
      <c r="I10053" s="171"/>
      <c r="J10053" s="33"/>
      <c r="K10053" s="33"/>
    </row>
    <row r="10054" spans="2:11" x14ac:dyDescent="0.2">
      <c r="B10054" s="33"/>
      <c r="C10054" s="171"/>
      <c r="D10054" s="33"/>
      <c r="E10054" s="33"/>
      <c r="F10054" s="33"/>
      <c r="G10054" s="33"/>
      <c r="H10054" s="33"/>
      <c r="I10054" s="171"/>
      <c r="J10054" s="33"/>
      <c r="K10054" s="33"/>
    </row>
    <row r="10055" spans="2:11" x14ac:dyDescent="0.2">
      <c r="B10055" s="33"/>
      <c r="C10055" s="171"/>
      <c r="D10055" s="33"/>
      <c r="E10055" s="33"/>
      <c r="F10055" s="33"/>
      <c r="G10055" s="33"/>
      <c r="H10055" s="33"/>
      <c r="I10055" s="171"/>
      <c r="J10055" s="33"/>
      <c r="K10055" s="33"/>
    </row>
    <row r="10056" spans="2:11" x14ac:dyDescent="0.2">
      <c r="B10056" s="33"/>
      <c r="C10056" s="171"/>
      <c r="D10056" s="33"/>
      <c r="E10056" s="33"/>
      <c r="F10056" s="33"/>
      <c r="G10056" s="33"/>
      <c r="H10056" s="33"/>
      <c r="I10056" s="171"/>
      <c r="J10056" s="33"/>
      <c r="K10056" s="33"/>
    </row>
    <row r="10057" spans="2:11" x14ac:dyDescent="0.2">
      <c r="B10057" s="33"/>
      <c r="C10057" s="171"/>
      <c r="D10057" s="33"/>
      <c r="E10057" s="33"/>
      <c r="F10057" s="33"/>
      <c r="G10057" s="33"/>
      <c r="H10057" s="33"/>
      <c r="I10057" s="171"/>
      <c r="J10057" s="33"/>
      <c r="K10057" s="33"/>
    </row>
    <row r="10058" spans="2:11" x14ac:dyDescent="0.2">
      <c r="B10058" s="33"/>
      <c r="C10058" s="171"/>
      <c r="D10058" s="33"/>
      <c r="E10058" s="33"/>
      <c r="F10058" s="33"/>
      <c r="G10058" s="33"/>
      <c r="H10058" s="33"/>
      <c r="I10058" s="171"/>
      <c r="J10058" s="33"/>
      <c r="K10058" s="33"/>
    </row>
    <row r="10059" spans="2:11" x14ac:dyDescent="0.2">
      <c r="B10059" s="33"/>
      <c r="C10059" s="171"/>
      <c r="D10059" s="33"/>
      <c r="E10059" s="33"/>
      <c r="F10059" s="33"/>
      <c r="G10059" s="33"/>
      <c r="H10059" s="33"/>
      <c r="I10059" s="171"/>
      <c r="J10059" s="33"/>
      <c r="K10059" s="33"/>
    </row>
    <row r="10060" spans="2:11" x14ac:dyDescent="0.2">
      <c r="B10060" s="33"/>
      <c r="C10060" s="171"/>
      <c r="D10060" s="33"/>
      <c r="E10060" s="33"/>
      <c r="F10060" s="33"/>
      <c r="G10060" s="33"/>
      <c r="H10060" s="33"/>
      <c r="I10060" s="171"/>
      <c r="J10060" s="33"/>
      <c r="K10060" s="33"/>
    </row>
    <row r="10061" spans="2:11" x14ac:dyDescent="0.2">
      <c r="B10061" s="33"/>
      <c r="C10061" s="171"/>
      <c r="D10061" s="33"/>
      <c r="E10061" s="33"/>
      <c r="F10061" s="33"/>
      <c r="G10061" s="33"/>
      <c r="H10061" s="33"/>
      <c r="I10061" s="171"/>
      <c r="J10061" s="33"/>
      <c r="K10061" s="33"/>
    </row>
    <row r="10062" spans="2:11" x14ac:dyDescent="0.2">
      <c r="B10062" s="33"/>
      <c r="C10062" s="171"/>
      <c r="D10062" s="33"/>
      <c r="E10062" s="33"/>
      <c r="F10062" s="33"/>
      <c r="G10062" s="33"/>
      <c r="H10062" s="33"/>
      <c r="I10062" s="171"/>
      <c r="J10062" s="33"/>
      <c r="K10062" s="33"/>
    </row>
    <row r="10063" spans="2:11" x14ac:dyDescent="0.2">
      <c r="B10063" s="33"/>
      <c r="C10063" s="171"/>
      <c r="D10063" s="33"/>
      <c r="E10063" s="33"/>
      <c r="F10063" s="33"/>
      <c r="G10063" s="33"/>
      <c r="H10063" s="33"/>
      <c r="I10063" s="171"/>
      <c r="J10063" s="33"/>
      <c r="K10063" s="33"/>
    </row>
    <row r="10064" spans="2:11" x14ac:dyDescent="0.2">
      <c r="B10064" s="33"/>
      <c r="C10064" s="171"/>
      <c r="D10064" s="33"/>
      <c r="E10064" s="33"/>
      <c r="F10064" s="33"/>
      <c r="G10064" s="33"/>
      <c r="H10064" s="33"/>
      <c r="I10064" s="171"/>
      <c r="J10064" s="33"/>
      <c r="K10064" s="33"/>
    </row>
    <row r="10065" spans="2:11" x14ac:dyDescent="0.2">
      <c r="B10065" s="33"/>
      <c r="C10065" s="171"/>
      <c r="D10065" s="33"/>
      <c r="E10065" s="33"/>
      <c r="F10065" s="33"/>
      <c r="G10065" s="33"/>
      <c r="H10065" s="33"/>
      <c r="I10065" s="171"/>
      <c r="J10065" s="33"/>
      <c r="K10065" s="33"/>
    </row>
    <row r="10066" spans="2:11" x14ac:dyDescent="0.2">
      <c r="B10066" s="33"/>
      <c r="C10066" s="171"/>
      <c r="D10066" s="33"/>
      <c r="E10066" s="33"/>
      <c r="F10066" s="33"/>
      <c r="G10066" s="33"/>
      <c r="H10066" s="33"/>
      <c r="I10066" s="171"/>
      <c r="J10066" s="33"/>
      <c r="K10066" s="33"/>
    </row>
    <row r="10067" spans="2:11" x14ac:dyDescent="0.2">
      <c r="B10067" s="33"/>
      <c r="C10067" s="171"/>
      <c r="D10067" s="33"/>
      <c r="E10067" s="33"/>
      <c r="F10067" s="33"/>
      <c r="G10067" s="33"/>
      <c r="H10067" s="33"/>
      <c r="I10067" s="171"/>
      <c r="J10067" s="33"/>
      <c r="K10067" s="33"/>
    </row>
    <row r="10068" spans="2:11" x14ac:dyDescent="0.2">
      <c r="B10068" s="33"/>
      <c r="C10068" s="171"/>
      <c r="D10068" s="33"/>
      <c r="E10068" s="33"/>
      <c r="F10068" s="33"/>
      <c r="G10068" s="33"/>
      <c r="H10068" s="33"/>
      <c r="I10068" s="171"/>
      <c r="J10068" s="33"/>
      <c r="K10068" s="33"/>
    </row>
    <row r="10069" spans="2:11" x14ac:dyDescent="0.2">
      <c r="B10069" s="33"/>
      <c r="C10069" s="171"/>
      <c r="D10069" s="33"/>
      <c r="E10069" s="33"/>
      <c r="F10069" s="33"/>
      <c r="G10069" s="33"/>
      <c r="H10069" s="33"/>
      <c r="I10069" s="171"/>
      <c r="J10069" s="33"/>
      <c r="K10069" s="33"/>
    </row>
    <row r="10070" spans="2:11" x14ac:dyDescent="0.2">
      <c r="B10070" s="33"/>
      <c r="C10070" s="171"/>
      <c r="D10070" s="33"/>
      <c r="E10070" s="33"/>
      <c r="F10070" s="33"/>
      <c r="G10070" s="33"/>
      <c r="H10070" s="33"/>
      <c r="I10070" s="171"/>
      <c r="J10070" s="33"/>
      <c r="K10070" s="33"/>
    </row>
    <row r="10071" spans="2:11" x14ac:dyDescent="0.2">
      <c r="B10071" s="33"/>
      <c r="C10071" s="171"/>
      <c r="D10071" s="33"/>
      <c r="E10071" s="33"/>
      <c r="F10071" s="33"/>
      <c r="G10071" s="33"/>
      <c r="H10071" s="33"/>
      <c r="I10071" s="171"/>
      <c r="J10071" s="33"/>
      <c r="K10071" s="33"/>
    </row>
    <row r="10072" spans="2:11" x14ac:dyDescent="0.2">
      <c r="B10072" s="33"/>
      <c r="C10072" s="171"/>
      <c r="D10072" s="33"/>
      <c r="E10072" s="33"/>
      <c r="F10072" s="33"/>
      <c r="G10072" s="33"/>
      <c r="H10072" s="33"/>
      <c r="I10072" s="171"/>
      <c r="J10072" s="33"/>
      <c r="K10072" s="33"/>
    </row>
    <row r="10073" spans="2:11" x14ac:dyDescent="0.2">
      <c r="B10073" s="33"/>
      <c r="C10073" s="171"/>
      <c r="D10073" s="33"/>
      <c r="E10073" s="33"/>
      <c r="F10073" s="33"/>
      <c r="G10073" s="33"/>
      <c r="H10073" s="33"/>
      <c r="I10073" s="171"/>
      <c r="J10073" s="33"/>
      <c r="K10073" s="33"/>
    </row>
    <row r="10074" spans="2:11" x14ac:dyDescent="0.2">
      <c r="B10074" s="33"/>
      <c r="C10074" s="171"/>
      <c r="D10074" s="33"/>
      <c r="E10074" s="33"/>
      <c r="F10074" s="33"/>
      <c r="G10074" s="33"/>
      <c r="H10074" s="33"/>
      <c r="I10074" s="171"/>
      <c r="J10074" s="33"/>
      <c r="K10074" s="33"/>
    </row>
    <row r="10075" spans="2:11" x14ac:dyDescent="0.2">
      <c r="B10075" s="33"/>
      <c r="C10075" s="171"/>
      <c r="D10075" s="33"/>
      <c r="E10075" s="33"/>
      <c r="F10075" s="33"/>
      <c r="G10075" s="33"/>
      <c r="H10075" s="33"/>
      <c r="I10075" s="171"/>
      <c r="J10075" s="33"/>
      <c r="K10075" s="33"/>
    </row>
    <row r="10076" spans="2:11" x14ac:dyDescent="0.2">
      <c r="B10076" s="33"/>
      <c r="C10076" s="171"/>
      <c r="D10076" s="33"/>
      <c r="E10076" s="33"/>
      <c r="F10076" s="33"/>
      <c r="G10076" s="33"/>
      <c r="H10076" s="33"/>
      <c r="I10076" s="171"/>
      <c r="J10076" s="33"/>
      <c r="K10076" s="33"/>
    </row>
    <row r="10077" spans="2:11" x14ac:dyDescent="0.2">
      <c r="B10077" s="33"/>
      <c r="C10077" s="171"/>
      <c r="D10077" s="33"/>
      <c r="E10077" s="33"/>
      <c r="F10077" s="33"/>
      <c r="G10077" s="33"/>
      <c r="H10077" s="33"/>
      <c r="I10077" s="171"/>
      <c r="J10077" s="33"/>
      <c r="K10077" s="33"/>
    </row>
    <row r="10078" spans="2:11" x14ac:dyDescent="0.2">
      <c r="B10078" s="33"/>
      <c r="C10078" s="171"/>
      <c r="D10078" s="33"/>
      <c r="E10078" s="33"/>
      <c r="F10078" s="33"/>
      <c r="G10078" s="33"/>
      <c r="H10078" s="33"/>
      <c r="I10078" s="171"/>
      <c r="J10078" s="33"/>
      <c r="K10078" s="33"/>
    </row>
    <row r="10079" spans="2:11" x14ac:dyDescent="0.2">
      <c r="B10079" s="33"/>
      <c r="C10079" s="171"/>
      <c r="D10079" s="33"/>
      <c r="E10079" s="33"/>
      <c r="F10079" s="33"/>
      <c r="G10079" s="33"/>
      <c r="H10079" s="33"/>
      <c r="I10079" s="171"/>
      <c r="J10079" s="33"/>
      <c r="K10079" s="33"/>
    </row>
    <row r="10080" spans="2:11" x14ac:dyDescent="0.2">
      <c r="B10080" s="33"/>
      <c r="C10080" s="171"/>
      <c r="D10080" s="33"/>
      <c r="E10080" s="33"/>
      <c r="F10080" s="33"/>
      <c r="G10080" s="33"/>
      <c r="H10080" s="33"/>
      <c r="I10080" s="171"/>
      <c r="J10080" s="33"/>
      <c r="K10080" s="33"/>
    </row>
    <row r="10081" spans="2:11" x14ac:dyDescent="0.2">
      <c r="B10081" s="33"/>
      <c r="C10081" s="171"/>
      <c r="D10081" s="33"/>
      <c r="E10081" s="33"/>
      <c r="F10081" s="33"/>
      <c r="G10081" s="33"/>
      <c r="H10081" s="33"/>
      <c r="I10081" s="171"/>
      <c r="J10081" s="33"/>
      <c r="K10081" s="33"/>
    </row>
    <row r="10082" spans="2:11" x14ac:dyDescent="0.2">
      <c r="B10082" s="33"/>
      <c r="C10082" s="171"/>
      <c r="D10082" s="33"/>
      <c r="E10082" s="33"/>
      <c r="F10082" s="33"/>
      <c r="G10082" s="33"/>
      <c r="H10082" s="33"/>
      <c r="I10082" s="171"/>
      <c r="J10082" s="33"/>
      <c r="K10082" s="33"/>
    </row>
    <row r="10083" spans="2:11" x14ac:dyDescent="0.2">
      <c r="B10083" s="33"/>
      <c r="C10083" s="171"/>
      <c r="D10083" s="33"/>
      <c r="E10083" s="33"/>
      <c r="F10083" s="33"/>
      <c r="G10083" s="33"/>
      <c r="H10083" s="33"/>
      <c r="I10083" s="171"/>
      <c r="J10083" s="33"/>
      <c r="K10083" s="33"/>
    </row>
    <row r="10084" spans="2:11" x14ac:dyDescent="0.2">
      <c r="B10084" s="33"/>
      <c r="C10084" s="171"/>
      <c r="D10084" s="33"/>
      <c r="E10084" s="33"/>
      <c r="F10084" s="33"/>
      <c r="G10084" s="33"/>
      <c r="H10084" s="33"/>
      <c r="I10084" s="171"/>
      <c r="J10084" s="33"/>
      <c r="K10084" s="33"/>
    </row>
    <row r="10085" spans="2:11" x14ac:dyDescent="0.2">
      <c r="B10085" s="33"/>
      <c r="C10085" s="171"/>
      <c r="D10085" s="33"/>
      <c r="E10085" s="33"/>
      <c r="F10085" s="33"/>
      <c r="G10085" s="33"/>
      <c r="H10085" s="33"/>
      <c r="I10085" s="171"/>
      <c r="J10085" s="33"/>
      <c r="K10085" s="33"/>
    </row>
    <row r="10086" spans="2:11" x14ac:dyDescent="0.2">
      <c r="B10086" s="33"/>
      <c r="C10086" s="171"/>
      <c r="D10086" s="33"/>
      <c r="E10086" s="33"/>
      <c r="F10086" s="33"/>
      <c r="G10086" s="33"/>
      <c r="H10086" s="33"/>
      <c r="I10086" s="171"/>
      <c r="J10086" s="33"/>
      <c r="K10086" s="33"/>
    </row>
    <row r="10087" spans="2:11" x14ac:dyDescent="0.2">
      <c r="B10087" s="33"/>
      <c r="C10087" s="171"/>
      <c r="D10087" s="33"/>
      <c r="E10087" s="33"/>
      <c r="F10087" s="33"/>
      <c r="G10087" s="33"/>
      <c r="H10087" s="33"/>
      <c r="I10087" s="171"/>
      <c r="J10087" s="33"/>
      <c r="K10087" s="33"/>
    </row>
    <row r="10088" spans="2:11" x14ac:dyDescent="0.2">
      <c r="B10088" s="33"/>
      <c r="C10088" s="171"/>
      <c r="D10088" s="33"/>
      <c r="E10088" s="33"/>
      <c r="F10088" s="33"/>
      <c r="G10088" s="33"/>
      <c r="H10088" s="33"/>
      <c r="I10088" s="171"/>
      <c r="J10088" s="33"/>
      <c r="K10088" s="33"/>
    </row>
    <row r="10089" spans="2:11" x14ac:dyDescent="0.2">
      <c r="B10089" s="33"/>
      <c r="C10089" s="171"/>
      <c r="D10089" s="33"/>
      <c r="E10089" s="33"/>
      <c r="F10089" s="33"/>
      <c r="G10089" s="33"/>
      <c r="H10089" s="33"/>
      <c r="I10089" s="171"/>
      <c r="J10089" s="33"/>
      <c r="K10089" s="33"/>
    </row>
    <row r="10090" spans="2:11" x14ac:dyDescent="0.2">
      <c r="B10090" s="33"/>
      <c r="C10090" s="171"/>
      <c r="D10090" s="33"/>
      <c r="E10090" s="33"/>
      <c r="F10090" s="33"/>
      <c r="G10090" s="33"/>
      <c r="H10090" s="33"/>
      <c r="I10090" s="171"/>
      <c r="J10090" s="33"/>
      <c r="K10090" s="33"/>
    </row>
    <row r="10091" spans="2:11" x14ac:dyDescent="0.2">
      <c r="B10091" s="33"/>
      <c r="C10091" s="171"/>
      <c r="D10091" s="33"/>
      <c r="E10091" s="33"/>
      <c r="F10091" s="33"/>
      <c r="G10091" s="33"/>
      <c r="H10091" s="33"/>
      <c r="I10091" s="171"/>
      <c r="J10091" s="33"/>
      <c r="K10091" s="33"/>
    </row>
    <row r="10092" spans="2:11" x14ac:dyDescent="0.2">
      <c r="B10092" s="33"/>
      <c r="C10092" s="171"/>
      <c r="D10092" s="33"/>
      <c r="E10092" s="33"/>
      <c r="F10092" s="33"/>
      <c r="G10092" s="33"/>
      <c r="H10092" s="33"/>
      <c r="I10092" s="171"/>
      <c r="J10092" s="33"/>
      <c r="K10092" s="33"/>
    </row>
    <row r="10093" spans="2:11" x14ac:dyDescent="0.2">
      <c r="B10093" s="33"/>
      <c r="C10093" s="171"/>
      <c r="D10093" s="33"/>
      <c r="E10093" s="33"/>
      <c r="F10093" s="33"/>
      <c r="G10093" s="33"/>
      <c r="H10093" s="33"/>
      <c r="I10093" s="171"/>
      <c r="J10093" s="33"/>
      <c r="K10093" s="33"/>
    </row>
    <row r="10094" spans="2:11" x14ac:dyDescent="0.2">
      <c r="B10094" s="33"/>
      <c r="C10094" s="171"/>
      <c r="D10094" s="33"/>
      <c r="E10094" s="33"/>
      <c r="F10094" s="33"/>
      <c r="G10094" s="33"/>
      <c r="H10094" s="33"/>
      <c r="I10094" s="171"/>
      <c r="J10094" s="33"/>
      <c r="K10094" s="33"/>
    </row>
    <row r="10095" spans="2:11" x14ac:dyDescent="0.2">
      <c r="B10095" s="33"/>
      <c r="C10095" s="171"/>
      <c r="D10095" s="33"/>
      <c r="E10095" s="33"/>
      <c r="F10095" s="33"/>
      <c r="G10095" s="33"/>
      <c r="H10095" s="33"/>
      <c r="I10095" s="171"/>
      <c r="J10095" s="33"/>
      <c r="K10095" s="33"/>
    </row>
    <row r="10096" spans="2:11" x14ac:dyDescent="0.2">
      <c r="B10096" s="33"/>
      <c r="C10096" s="171"/>
      <c r="D10096" s="33"/>
      <c r="E10096" s="33"/>
      <c r="F10096" s="33"/>
      <c r="G10096" s="33"/>
      <c r="H10096" s="33"/>
      <c r="I10096" s="171"/>
      <c r="J10096" s="33"/>
      <c r="K10096" s="33"/>
    </row>
    <row r="10097" spans="2:11" x14ac:dyDescent="0.2">
      <c r="B10097" s="33"/>
      <c r="C10097" s="171"/>
      <c r="D10097" s="33"/>
      <c r="E10097" s="33"/>
      <c r="F10097" s="33"/>
      <c r="G10097" s="33"/>
      <c r="H10097" s="33"/>
      <c r="I10097" s="171"/>
      <c r="J10097" s="33"/>
      <c r="K10097" s="33"/>
    </row>
    <row r="10098" spans="2:11" x14ac:dyDescent="0.2">
      <c r="B10098" s="33"/>
      <c r="C10098" s="171"/>
      <c r="D10098" s="33"/>
      <c r="E10098" s="33"/>
      <c r="F10098" s="33"/>
      <c r="G10098" s="33"/>
      <c r="H10098" s="33"/>
      <c r="I10098" s="171"/>
      <c r="J10098" s="33"/>
      <c r="K10098" s="33"/>
    </row>
    <row r="10099" spans="2:11" x14ac:dyDescent="0.2">
      <c r="B10099" s="33"/>
      <c r="C10099" s="171"/>
      <c r="D10099" s="33"/>
      <c r="E10099" s="33"/>
      <c r="F10099" s="33"/>
      <c r="G10099" s="33"/>
      <c r="H10099" s="33"/>
      <c r="I10099" s="171"/>
      <c r="J10099" s="33"/>
      <c r="K10099" s="33"/>
    </row>
    <row r="10100" spans="2:11" x14ac:dyDescent="0.2">
      <c r="B10100" s="33"/>
      <c r="C10100" s="171"/>
      <c r="D10100" s="33"/>
      <c r="E10100" s="33"/>
      <c r="F10100" s="33"/>
      <c r="G10100" s="33"/>
      <c r="H10100" s="33"/>
      <c r="I10100" s="171"/>
      <c r="J10100" s="33"/>
      <c r="K10100" s="33"/>
    </row>
    <row r="10101" spans="2:11" x14ac:dyDescent="0.2">
      <c r="B10101" s="33"/>
      <c r="C10101" s="171"/>
      <c r="D10101" s="33"/>
      <c r="E10101" s="33"/>
      <c r="F10101" s="33"/>
      <c r="G10101" s="33"/>
      <c r="H10101" s="33"/>
      <c r="I10101" s="171"/>
      <c r="J10101" s="33"/>
      <c r="K10101" s="33"/>
    </row>
    <row r="10102" spans="2:11" x14ac:dyDescent="0.2">
      <c r="B10102" s="33"/>
      <c r="C10102" s="171"/>
      <c r="D10102" s="33"/>
      <c r="E10102" s="33"/>
      <c r="F10102" s="33"/>
      <c r="G10102" s="33"/>
      <c r="H10102" s="33"/>
      <c r="I10102" s="171"/>
      <c r="J10102" s="33"/>
      <c r="K10102" s="33"/>
    </row>
    <row r="10103" spans="2:11" x14ac:dyDescent="0.2">
      <c r="B10103" s="33"/>
      <c r="C10103" s="171"/>
      <c r="D10103" s="33"/>
      <c r="E10103" s="33"/>
      <c r="F10103" s="33"/>
      <c r="G10103" s="33"/>
      <c r="H10103" s="33"/>
      <c r="I10103" s="171"/>
      <c r="J10103" s="33"/>
      <c r="K10103" s="33"/>
    </row>
    <row r="10104" spans="2:11" x14ac:dyDescent="0.2">
      <c r="B10104" s="33"/>
      <c r="C10104" s="171"/>
      <c r="D10104" s="33"/>
      <c r="E10104" s="33"/>
      <c r="F10104" s="33"/>
      <c r="G10104" s="33"/>
      <c r="H10104" s="33"/>
      <c r="I10104" s="171"/>
      <c r="J10104" s="33"/>
      <c r="K10104" s="33"/>
    </row>
    <row r="10105" spans="2:11" x14ac:dyDescent="0.2">
      <c r="B10105" s="33"/>
      <c r="C10105" s="171"/>
      <c r="D10105" s="33"/>
      <c r="E10105" s="33"/>
      <c r="F10105" s="33"/>
      <c r="G10105" s="33"/>
      <c r="H10105" s="33"/>
      <c r="I10105" s="171"/>
      <c r="J10105" s="33"/>
      <c r="K10105" s="33"/>
    </row>
    <row r="10106" spans="2:11" x14ac:dyDescent="0.2">
      <c r="B10106" s="33"/>
      <c r="C10106" s="171"/>
      <c r="D10106" s="33"/>
      <c r="E10106" s="33"/>
      <c r="F10106" s="33"/>
      <c r="G10106" s="33"/>
      <c r="H10106" s="33"/>
      <c r="I10106" s="171"/>
      <c r="J10106" s="33"/>
      <c r="K10106" s="33"/>
    </row>
    <row r="10107" spans="2:11" x14ac:dyDescent="0.2">
      <c r="B10107" s="33"/>
      <c r="C10107" s="171"/>
      <c r="D10107" s="33"/>
      <c r="E10107" s="33"/>
      <c r="F10107" s="33"/>
      <c r="G10107" s="33"/>
      <c r="H10107" s="33"/>
      <c r="I10107" s="171"/>
      <c r="J10107" s="33"/>
      <c r="K10107" s="33"/>
    </row>
    <row r="10108" spans="2:11" x14ac:dyDescent="0.2">
      <c r="B10108" s="33"/>
      <c r="C10108" s="171"/>
      <c r="D10108" s="33"/>
      <c r="E10108" s="33"/>
      <c r="F10108" s="33"/>
      <c r="G10108" s="33"/>
      <c r="H10108" s="33"/>
      <c r="I10108" s="171"/>
      <c r="J10108" s="33"/>
      <c r="K10108" s="33"/>
    </row>
    <row r="10109" spans="2:11" x14ac:dyDescent="0.2">
      <c r="B10109" s="33"/>
      <c r="C10109" s="171"/>
      <c r="D10109" s="33"/>
      <c r="E10109" s="33"/>
      <c r="F10109" s="33"/>
      <c r="G10109" s="33"/>
      <c r="H10109" s="33"/>
      <c r="I10109" s="171"/>
      <c r="J10109" s="33"/>
      <c r="K10109" s="33"/>
    </row>
    <row r="10110" spans="2:11" x14ac:dyDescent="0.2">
      <c r="B10110" s="33"/>
      <c r="C10110" s="171"/>
      <c r="D10110" s="33"/>
      <c r="E10110" s="33"/>
      <c r="F10110" s="33"/>
      <c r="G10110" s="33"/>
      <c r="H10110" s="33"/>
      <c r="I10110" s="171"/>
      <c r="J10110" s="33"/>
      <c r="K10110" s="33"/>
    </row>
    <row r="10111" spans="2:11" x14ac:dyDescent="0.2">
      <c r="B10111" s="33"/>
      <c r="C10111" s="171"/>
      <c r="D10111" s="33"/>
      <c r="E10111" s="33"/>
      <c r="F10111" s="33"/>
      <c r="G10111" s="33"/>
      <c r="H10111" s="33"/>
      <c r="I10111" s="171"/>
      <c r="J10111" s="33"/>
      <c r="K10111" s="33"/>
    </row>
    <row r="10112" spans="2:11" x14ac:dyDescent="0.2">
      <c r="B10112" s="33"/>
      <c r="C10112" s="171"/>
      <c r="D10112" s="33"/>
      <c r="E10112" s="33"/>
      <c r="F10112" s="33"/>
      <c r="G10112" s="33"/>
      <c r="H10112" s="33"/>
      <c r="I10112" s="171"/>
      <c r="J10112" s="33"/>
      <c r="K10112" s="33"/>
    </row>
    <row r="10113" spans="2:11" x14ac:dyDescent="0.2">
      <c r="B10113" s="33"/>
      <c r="C10113" s="171"/>
      <c r="D10113" s="33"/>
      <c r="E10113" s="33"/>
      <c r="F10113" s="33"/>
      <c r="G10113" s="33"/>
      <c r="H10113" s="33"/>
      <c r="I10113" s="171"/>
      <c r="J10113" s="33"/>
      <c r="K10113" s="33"/>
    </row>
    <row r="10114" spans="2:11" x14ac:dyDescent="0.2">
      <c r="B10114" s="33"/>
      <c r="C10114" s="171"/>
      <c r="D10114" s="33"/>
      <c r="E10114" s="33"/>
      <c r="F10114" s="33"/>
      <c r="G10114" s="33"/>
      <c r="H10114" s="33"/>
      <c r="I10114" s="171"/>
      <c r="J10114" s="33"/>
      <c r="K10114" s="33"/>
    </row>
    <row r="10115" spans="2:11" x14ac:dyDescent="0.2">
      <c r="B10115" s="33"/>
      <c r="C10115" s="171"/>
      <c r="D10115" s="33"/>
      <c r="E10115" s="33"/>
      <c r="F10115" s="33"/>
      <c r="G10115" s="33"/>
      <c r="H10115" s="33"/>
      <c r="I10115" s="171"/>
      <c r="J10115" s="33"/>
      <c r="K10115" s="33"/>
    </row>
    <row r="10116" spans="2:11" x14ac:dyDescent="0.2">
      <c r="B10116" s="33"/>
      <c r="C10116" s="171"/>
      <c r="D10116" s="33"/>
      <c r="E10116" s="33"/>
      <c r="F10116" s="33"/>
      <c r="G10116" s="33"/>
      <c r="H10116" s="33"/>
      <c r="I10116" s="171"/>
      <c r="J10116" s="33"/>
      <c r="K10116" s="33"/>
    </row>
    <row r="10117" spans="2:11" x14ac:dyDescent="0.2">
      <c r="B10117" s="33"/>
      <c r="C10117" s="171"/>
      <c r="D10117" s="33"/>
      <c r="E10117" s="33"/>
      <c r="F10117" s="33"/>
      <c r="G10117" s="33"/>
      <c r="H10117" s="33"/>
      <c r="I10117" s="171"/>
      <c r="J10117" s="33"/>
      <c r="K10117" s="33"/>
    </row>
    <row r="10118" spans="2:11" x14ac:dyDescent="0.2">
      <c r="B10118" s="33"/>
      <c r="C10118" s="171"/>
      <c r="D10118" s="33"/>
      <c r="E10118" s="33"/>
      <c r="F10118" s="33"/>
      <c r="G10118" s="33"/>
      <c r="H10118" s="33"/>
      <c r="I10118" s="171"/>
      <c r="J10118" s="33"/>
      <c r="K10118" s="33"/>
    </row>
    <row r="10119" spans="2:11" x14ac:dyDescent="0.2">
      <c r="B10119" s="33"/>
      <c r="C10119" s="171"/>
      <c r="D10119" s="33"/>
      <c r="E10119" s="33"/>
      <c r="F10119" s="33"/>
      <c r="G10119" s="33"/>
      <c r="H10119" s="33"/>
      <c r="I10119" s="171"/>
      <c r="J10119" s="33"/>
      <c r="K10119" s="33"/>
    </row>
    <row r="10120" spans="2:11" x14ac:dyDescent="0.2">
      <c r="B10120" s="33"/>
      <c r="C10120" s="171"/>
      <c r="D10120" s="33"/>
      <c r="E10120" s="33"/>
      <c r="F10120" s="33"/>
      <c r="G10120" s="33"/>
      <c r="H10120" s="33"/>
      <c r="I10120" s="171"/>
      <c r="J10120" s="33"/>
      <c r="K10120" s="33"/>
    </row>
    <row r="10121" spans="2:11" x14ac:dyDescent="0.2">
      <c r="B10121" s="33"/>
      <c r="C10121" s="171"/>
      <c r="D10121" s="33"/>
      <c r="E10121" s="33"/>
      <c r="F10121" s="33"/>
      <c r="G10121" s="33"/>
      <c r="H10121" s="33"/>
      <c r="I10121" s="171"/>
      <c r="J10121" s="33"/>
      <c r="K10121" s="33"/>
    </row>
    <row r="10122" spans="2:11" x14ac:dyDescent="0.2">
      <c r="B10122" s="33"/>
      <c r="C10122" s="171"/>
      <c r="D10122" s="33"/>
      <c r="E10122" s="33"/>
      <c r="F10122" s="33"/>
      <c r="G10122" s="33"/>
      <c r="H10122" s="33"/>
      <c r="I10122" s="171"/>
      <c r="J10122" s="33"/>
      <c r="K10122" s="33"/>
    </row>
    <row r="10123" spans="2:11" x14ac:dyDescent="0.2">
      <c r="B10123" s="33"/>
      <c r="C10123" s="171"/>
      <c r="D10123" s="33"/>
      <c r="E10123" s="33"/>
      <c r="F10123" s="33"/>
      <c r="G10123" s="33"/>
      <c r="H10123" s="33"/>
      <c r="I10123" s="171"/>
      <c r="J10123" s="33"/>
      <c r="K10123" s="33"/>
    </row>
    <row r="10124" spans="2:11" x14ac:dyDescent="0.2">
      <c r="B10124" s="33"/>
      <c r="C10124" s="171"/>
      <c r="D10124" s="33"/>
      <c r="E10124" s="33"/>
      <c r="F10124" s="33"/>
      <c r="G10124" s="33"/>
      <c r="H10124" s="33"/>
      <c r="I10124" s="171"/>
      <c r="J10124" s="33"/>
      <c r="K10124" s="33"/>
    </row>
    <row r="10125" spans="2:11" x14ac:dyDescent="0.2">
      <c r="B10125" s="33"/>
      <c r="C10125" s="171"/>
      <c r="D10125" s="33"/>
      <c r="E10125" s="33"/>
      <c r="F10125" s="33"/>
      <c r="G10125" s="33"/>
      <c r="H10125" s="33"/>
      <c r="I10125" s="171"/>
      <c r="J10125" s="33"/>
      <c r="K10125" s="33"/>
    </row>
    <row r="10126" spans="2:11" x14ac:dyDescent="0.2">
      <c r="B10126" s="33"/>
      <c r="C10126" s="171"/>
      <c r="D10126" s="33"/>
      <c r="E10126" s="33"/>
      <c r="F10126" s="33"/>
      <c r="G10126" s="33"/>
      <c r="H10126" s="33"/>
      <c r="I10126" s="171"/>
      <c r="J10126" s="33"/>
      <c r="K10126" s="33"/>
    </row>
    <row r="10127" spans="2:11" x14ac:dyDescent="0.2">
      <c r="B10127" s="33"/>
      <c r="C10127" s="171"/>
      <c r="D10127" s="33"/>
      <c r="E10127" s="33"/>
      <c r="F10127" s="33"/>
      <c r="G10127" s="33"/>
      <c r="H10127" s="33"/>
      <c r="I10127" s="171"/>
      <c r="J10127" s="33"/>
      <c r="K10127" s="33"/>
    </row>
    <row r="10128" spans="2:11" x14ac:dyDescent="0.2">
      <c r="B10128" s="33"/>
      <c r="C10128" s="171"/>
      <c r="D10128" s="33"/>
      <c r="E10128" s="33"/>
      <c r="F10128" s="33"/>
      <c r="G10128" s="33"/>
      <c r="H10128" s="33"/>
      <c r="I10128" s="171"/>
      <c r="J10128" s="33"/>
      <c r="K10128" s="33"/>
    </row>
    <row r="10129" spans="2:11" x14ac:dyDescent="0.2">
      <c r="B10129" s="33"/>
      <c r="C10129" s="171"/>
      <c r="D10129" s="33"/>
      <c r="E10129" s="33"/>
      <c r="F10129" s="33"/>
      <c r="G10129" s="33"/>
      <c r="H10129" s="33"/>
      <c r="I10129" s="171"/>
      <c r="J10129" s="33"/>
      <c r="K10129" s="33"/>
    </row>
    <row r="10130" spans="2:11" x14ac:dyDescent="0.2">
      <c r="B10130" s="33"/>
      <c r="C10130" s="171"/>
      <c r="D10130" s="33"/>
      <c r="E10130" s="33"/>
      <c r="F10130" s="33"/>
      <c r="G10130" s="33"/>
      <c r="H10130" s="33"/>
      <c r="I10130" s="171"/>
      <c r="J10130" s="33"/>
      <c r="K10130" s="33"/>
    </row>
    <row r="10131" spans="2:11" x14ac:dyDescent="0.2">
      <c r="B10131" s="33"/>
      <c r="C10131" s="171"/>
      <c r="D10131" s="33"/>
      <c r="E10131" s="33"/>
      <c r="F10131" s="33"/>
      <c r="G10131" s="33"/>
      <c r="H10131" s="33"/>
      <c r="I10131" s="171"/>
      <c r="J10131" s="33"/>
      <c r="K10131" s="33"/>
    </row>
    <row r="10132" spans="2:11" x14ac:dyDescent="0.2">
      <c r="B10132" s="33"/>
      <c r="C10132" s="171"/>
      <c r="D10132" s="33"/>
      <c r="E10132" s="33"/>
      <c r="F10132" s="33"/>
      <c r="G10132" s="33"/>
      <c r="H10132" s="33"/>
      <c r="I10132" s="171"/>
      <c r="J10132" s="33"/>
      <c r="K10132" s="33"/>
    </row>
    <row r="10133" spans="2:11" x14ac:dyDescent="0.2">
      <c r="B10133" s="33"/>
      <c r="C10133" s="171"/>
      <c r="D10133" s="33"/>
      <c r="E10133" s="33"/>
      <c r="F10133" s="33"/>
      <c r="G10133" s="33"/>
      <c r="H10133" s="33"/>
      <c r="I10133" s="171"/>
      <c r="J10133" s="33"/>
      <c r="K10133" s="33"/>
    </row>
    <row r="10134" spans="2:11" x14ac:dyDescent="0.2">
      <c r="B10134" s="33"/>
      <c r="C10134" s="171"/>
      <c r="D10134" s="33"/>
      <c r="E10134" s="33"/>
      <c r="F10134" s="33"/>
      <c r="G10134" s="33"/>
      <c r="H10134" s="33"/>
      <c r="I10134" s="171"/>
      <c r="J10134" s="33"/>
      <c r="K10134" s="33"/>
    </row>
    <row r="10135" spans="2:11" x14ac:dyDescent="0.2">
      <c r="B10135" s="33"/>
      <c r="C10135" s="171"/>
      <c r="D10135" s="33"/>
      <c r="E10135" s="33"/>
      <c r="F10135" s="33"/>
      <c r="G10135" s="33"/>
      <c r="H10135" s="33"/>
      <c r="I10135" s="171"/>
      <c r="J10135" s="33"/>
      <c r="K10135" s="33"/>
    </row>
    <row r="10136" spans="2:11" x14ac:dyDescent="0.2">
      <c r="B10136" s="33"/>
      <c r="C10136" s="171"/>
      <c r="D10136" s="33"/>
      <c r="E10136" s="33"/>
      <c r="F10136" s="33"/>
      <c r="G10136" s="33"/>
      <c r="H10136" s="33"/>
      <c r="I10136" s="171"/>
      <c r="J10136" s="33"/>
      <c r="K10136" s="33"/>
    </row>
    <row r="10137" spans="2:11" x14ac:dyDescent="0.2">
      <c r="B10137" s="33"/>
      <c r="C10137" s="171"/>
      <c r="D10137" s="33"/>
      <c r="E10137" s="33"/>
      <c r="F10137" s="33"/>
      <c r="G10137" s="33"/>
      <c r="H10137" s="33"/>
      <c r="I10137" s="171"/>
      <c r="J10137" s="33"/>
      <c r="K10137" s="33"/>
    </row>
    <row r="10138" spans="2:11" x14ac:dyDescent="0.2">
      <c r="B10138" s="33"/>
      <c r="C10138" s="171"/>
      <c r="D10138" s="33"/>
      <c r="E10138" s="33"/>
      <c r="F10138" s="33"/>
      <c r="G10138" s="33"/>
      <c r="H10138" s="33"/>
      <c r="I10138" s="171"/>
      <c r="J10138" s="33"/>
      <c r="K10138" s="33"/>
    </row>
    <row r="10139" spans="2:11" x14ac:dyDescent="0.2">
      <c r="B10139" s="33"/>
      <c r="C10139" s="171"/>
      <c r="D10139" s="33"/>
      <c r="E10139" s="33"/>
      <c r="F10139" s="33"/>
      <c r="G10139" s="33"/>
      <c r="H10139" s="33"/>
      <c r="I10139" s="171"/>
      <c r="J10139" s="33"/>
      <c r="K10139" s="33"/>
    </row>
    <row r="10140" spans="2:11" x14ac:dyDescent="0.2">
      <c r="B10140" s="33"/>
      <c r="C10140" s="171"/>
      <c r="D10140" s="33"/>
      <c r="E10140" s="33"/>
      <c r="F10140" s="33"/>
      <c r="G10140" s="33"/>
      <c r="H10140" s="33"/>
      <c r="I10140" s="171"/>
      <c r="J10140" s="33"/>
      <c r="K10140" s="33"/>
    </row>
    <row r="10141" spans="2:11" x14ac:dyDescent="0.2">
      <c r="B10141" s="33"/>
      <c r="C10141" s="171"/>
      <c r="D10141" s="33"/>
      <c r="E10141" s="33"/>
      <c r="F10141" s="33"/>
      <c r="G10141" s="33"/>
      <c r="H10141" s="33"/>
      <c r="I10141" s="171"/>
      <c r="J10141" s="33"/>
      <c r="K10141" s="33"/>
    </row>
    <row r="10142" spans="2:11" x14ac:dyDescent="0.2">
      <c r="B10142" s="33"/>
      <c r="C10142" s="171"/>
      <c r="D10142" s="33"/>
      <c r="E10142" s="33"/>
      <c r="F10142" s="33"/>
      <c r="G10142" s="33"/>
      <c r="H10142" s="33"/>
      <c r="I10142" s="171"/>
      <c r="J10142" s="33"/>
      <c r="K10142" s="33"/>
    </row>
    <row r="10143" spans="2:11" x14ac:dyDescent="0.2">
      <c r="B10143" s="33"/>
      <c r="C10143" s="171"/>
      <c r="D10143" s="33"/>
      <c r="E10143" s="33"/>
      <c r="F10143" s="33"/>
      <c r="G10143" s="33"/>
      <c r="H10143" s="33"/>
      <c r="I10143" s="171"/>
      <c r="J10143" s="33"/>
      <c r="K10143" s="33"/>
    </row>
    <row r="10144" spans="2:11" x14ac:dyDescent="0.2">
      <c r="B10144" s="33"/>
      <c r="C10144" s="171"/>
      <c r="D10144" s="33"/>
      <c r="E10144" s="33"/>
      <c r="F10144" s="33"/>
      <c r="G10144" s="33"/>
      <c r="H10144" s="33"/>
      <c r="I10144" s="171"/>
      <c r="J10144" s="33"/>
      <c r="K10144" s="33"/>
    </row>
    <row r="10145" spans="2:11" x14ac:dyDescent="0.2">
      <c r="B10145" s="33"/>
      <c r="C10145" s="171"/>
      <c r="D10145" s="33"/>
      <c r="E10145" s="33"/>
      <c r="F10145" s="33"/>
      <c r="G10145" s="33"/>
      <c r="H10145" s="33"/>
      <c r="I10145" s="171"/>
      <c r="J10145" s="33"/>
      <c r="K10145" s="33"/>
    </row>
    <row r="10146" spans="2:11" x14ac:dyDescent="0.2">
      <c r="B10146" s="33"/>
      <c r="C10146" s="171"/>
      <c r="D10146" s="33"/>
      <c r="E10146" s="33"/>
      <c r="F10146" s="33"/>
      <c r="G10146" s="33"/>
      <c r="H10146" s="33"/>
      <c r="I10146" s="171"/>
      <c r="J10146" s="33"/>
      <c r="K10146" s="33"/>
    </row>
    <row r="10147" spans="2:11" x14ac:dyDescent="0.2">
      <c r="B10147" s="33"/>
      <c r="C10147" s="171"/>
      <c r="D10147" s="33"/>
      <c r="E10147" s="33"/>
      <c r="F10147" s="33"/>
      <c r="G10147" s="33"/>
      <c r="H10147" s="33"/>
      <c r="I10147" s="171"/>
      <c r="J10147" s="33"/>
      <c r="K10147" s="33"/>
    </row>
    <row r="10148" spans="2:11" x14ac:dyDescent="0.2">
      <c r="B10148" s="33"/>
      <c r="C10148" s="171"/>
      <c r="D10148" s="33"/>
      <c r="E10148" s="33"/>
      <c r="F10148" s="33"/>
      <c r="G10148" s="33"/>
      <c r="H10148" s="33"/>
      <c r="I10148" s="171"/>
      <c r="J10148" s="33"/>
      <c r="K10148" s="33"/>
    </row>
    <row r="10149" spans="2:11" x14ac:dyDescent="0.2">
      <c r="B10149" s="33"/>
      <c r="C10149" s="171"/>
      <c r="D10149" s="33"/>
      <c r="E10149" s="33"/>
      <c r="F10149" s="33"/>
      <c r="G10149" s="33"/>
      <c r="H10149" s="33"/>
      <c r="I10149" s="171"/>
      <c r="J10149" s="33"/>
      <c r="K10149" s="33"/>
    </row>
    <row r="10150" spans="2:11" x14ac:dyDescent="0.2">
      <c r="B10150" s="33"/>
      <c r="C10150" s="171"/>
      <c r="D10150" s="33"/>
      <c r="E10150" s="33"/>
      <c r="F10150" s="33"/>
      <c r="G10150" s="33"/>
      <c r="H10150" s="33"/>
      <c r="I10150" s="171"/>
      <c r="J10150" s="33"/>
      <c r="K10150" s="33"/>
    </row>
    <row r="10151" spans="2:11" x14ac:dyDescent="0.2">
      <c r="B10151" s="33"/>
      <c r="C10151" s="171"/>
      <c r="D10151" s="33"/>
      <c r="E10151" s="33"/>
      <c r="F10151" s="33"/>
      <c r="G10151" s="33"/>
      <c r="H10151" s="33"/>
      <c r="I10151" s="171"/>
      <c r="J10151" s="33"/>
      <c r="K10151" s="33"/>
    </row>
    <row r="10152" spans="2:11" x14ac:dyDescent="0.2">
      <c r="B10152" s="33"/>
      <c r="C10152" s="171"/>
      <c r="D10152" s="33"/>
      <c r="E10152" s="33"/>
      <c r="F10152" s="33"/>
      <c r="G10152" s="33"/>
      <c r="H10152" s="33"/>
      <c r="I10152" s="171"/>
      <c r="J10152" s="33"/>
      <c r="K10152" s="33"/>
    </row>
    <row r="10153" spans="2:11" x14ac:dyDescent="0.2">
      <c r="B10153" s="33"/>
      <c r="C10153" s="171"/>
      <c r="D10153" s="33"/>
      <c r="E10153" s="33"/>
      <c r="F10153" s="33"/>
      <c r="G10153" s="33"/>
      <c r="H10153" s="33"/>
      <c r="I10153" s="171"/>
      <c r="J10153" s="33"/>
      <c r="K10153" s="33"/>
    </row>
    <row r="10154" spans="2:11" x14ac:dyDescent="0.2">
      <c r="B10154" s="33"/>
      <c r="C10154" s="171"/>
      <c r="D10154" s="33"/>
      <c r="E10154" s="33"/>
      <c r="F10154" s="33"/>
      <c r="G10154" s="33"/>
      <c r="H10154" s="33"/>
      <c r="I10154" s="171"/>
      <c r="J10154" s="33"/>
      <c r="K10154" s="33"/>
    </row>
    <row r="10155" spans="2:11" x14ac:dyDescent="0.2">
      <c r="B10155" s="33"/>
      <c r="C10155" s="171"/>
      <c r="D10155" s="33"/>
      <c r="E10155" s="33"/>
      <c r="F10155" s="33"/>
      <c r="G10155" s="33"/>
      <c r="H10155" s="33"/>
      <c r="I10155" s="171"/>
      <c r="J10155" s="33"/>
      <c r="K10155" s="33"/>
    </row>
    <row r="10156" spans="2:11" x14ac:dyDescent="0.2">
      <c r="B10156" s="33"/>
      <c r="C10156" s="171"/>
      <c r="D10156" s="33"/>
      <c r="E10156" s="33"/>
      <c r="F10156" s="33"/>
      <c r="G10156" s="33"/>
      <c r="H10156" s="33"/>
      <c r="I10156" s="171"/>
      <c r="J10156" s="33"/>
      <c r="K10156" s="33"/>
    </row>
    <row r="10157" spans="2:11" x14ac:dyDescent="0.2">
      <c r="B10157" s="33"/>
      <c r="C10157" s="171"/>
      <c r="D10157" s="33"/>
      <c r="E10157" s="33"/>
      <c r="F10157" s="33"/>
      <c r="G10157" s="33"/>
      <c r="H10157" s="33"/>
      <c r="I10157" s="171"/>
      <c r="J10157" s="33"/>
      <c r="K10157" s="33"/>
    </row>
    <row r="10158" spans="2:11" x14ac:dyDescent="0.2">
      <c r="B10158" s="33"/>
      <c r="C10158" s="171"/>
      <c r="D10158" s="33"/>
      <c r="E10158" s="33"/>
      <c r="F10158" s="33"/>
      <c r="G10158" s="33"/>
      <c r="H10158" s="33"/>
      <c r="I10158" s="171"/>
      <c r="J10158" s="33"/>
      <c r="K10158" s="33"/>
    </row>
    <row r="10159" spans="2:11" x14ac:dyDescent="0.2">
      <c r="B10159" s="33"/>
      <c r="C10159" s="171"/>
      <c r="D10159" s="33"/>
      <c r="E10159" s="33"/>
      <c r="F10159" s="33"/>
      <c r="G10159" s="33"/>
      <c r="H10159" s="33"/>
      <c r="I10159" s="171"/>
      <c r="J10159" s="33"/>
      <c r="K10159" s="33"/>
    </row>
    <row r="10160" spans="2:11" x14ac:dyDescent="0.2">
      <c r="B10160" s="33"/>
      <c r="C10160" s="171"/>
      <c r="D10160" s="33"/>
      <c r="E10160" s="33"/>
      <c r="F10160" s="33"/>
      <c r="G10160" s="33"/>
      <c r="H10160" s="33"/>
      <c r="I10160" s="171"/>
      <c r="J10160" s="33"/>
      <c r="K10160" s="33"/>
    </row>
    <row r="10161" spans="2:11" x14ac:dyDescent="0.2">
      <c r="B10161" s="33"/>
      <c r="C10161" s="171"/>
      <c r="D10161" s="33"/>
      <c r="E10161" s="33"/>
      <c r="F10161" s="33"/>
      <c r="G10161" s="33"/>
      <c r="H10161" s="33"/>
      <c r="I10161" s="171"/>
      <c r="J10161" s="33"/>
      <c r="K10161" s="33"/>
    </row>
    <row r="10162" spans="2:11" x14ac:dyDescent="0.2">
      <c r="B10162" s="33"/>
      <c r="C10162" s="171"/>
      <c r="D10162" s="33"/>
      <c r="E10162" s="33"/>
      <c r="F10162" s="33"/>
      <c r="G10162" s="33"/>
      <c r="H10162" s="33"/>
      <c r="I10162" s="171"/>
      <c r="J10162" s="33"/>
      <c r="K10162" s="33"/>
    </row>
    <row r="10163" spans="2:11" x14ac:dyDescent="0.2">
      <c r="B10163" s="33"/>
      <c r="C10163" s="171"/>
      <c r="D10163" s="33"/>
      <c r="E10163" s="33"/>
      <c r="F10163" s="33"/>
      <c r="G10163" s="33"/>
      <c r="H10163" s="33"/>
      <c r="I10163" s="171"/>
      <c r="J10163" s="33"/>
      <c r="K10163" s="33"/>
    </row>
    <row r="10164" spans="2:11" x14ac:dyDescent="0.2">
      <c r="B10164" s="33"/>
      <c r="C10164" s="171"/>
      <c r="D10164" s="33"/>
      <c r="E10164" s="33"/>
      <c r="F10164" s="33"/>
      <c r="G10164" s="33"/>
      <c r="H10164" s="33"/>
      <c r="I10164" s="171"/>
      <c r="J10164" s="33"/>
      <c r="K10164" s="33"/>
    </row>
    <row r="10165" spans="2:11" x14ac:dyDescent="0.2">
      <c r="B10165" s="33"/>
      <c r="C10165" s="171"/>
      <c r="D10165" s="33"/>
      <c r="E10165" s="33"/>
      <c r="F10165" s="33"/>
      <c r="G10165" s="33"/>
      <c r="H10165" s="33"/>
      <c r="I10165" s="171"/>
      <c r="J10165" s="33"/>
      <c r="K10165" s="33"/>
    </row>
    <row r="10166" spans="2:11" x14ac:dyDescent="0.2">
      <c r="B10166" s="33"/>
      <c r="C10166" s="171"/>
      <c r="D10166" s="33"/>
      <c r="E10166" s="33"/>
      <c r="F10166" s="33"/>
      <c r="G10166" s="33"/>
      <c r="H10166" s="33"/>
      <c r="I10166" s="171"/>
      <c r="J10166" s="33"/>
      <c r="K10166" s="33"/>
    </row>
    <row r="10167" spans="2:11" x14ac:dyDescent="0.2">
      <c r="B10167" s="33"/>
      <c r="C10167" s="171"/>
      <c r="D10167" s="33"/>
      <c r="E10167" s="33"/>
      <c r="F10167" s="33"/>
      <c r="G10167" s="33"/>
      <c r="H10167" s="33"/>
      <c r="I10167" s="171"/>
      <c r="J10167" s="33"/>
      <c r="K10167" s="33"/>
    </row>
    <row r="10168" spans="2:11" x14ac:dyDescent="0.2">
      <c r="B10168" s="33"/>
      <c r="C10168" s="171"/>
      <c r="D10168" s="33"/>
      <c r="E10168" s="33"/>
      <c r="F10168" s="33"/>
      <c r="G10168" s="33"/>
      <c r="H10168" s="33"/>
      <c r="I10168" s="171"/>
      <c r="J10168" s="33"/>
      <c r="K10168" s="33"/>
    </row>
    <row r="10169" spans="2:11" x14ac:dyDescent="0.2">
      <c r="B10169" s="33"/>
      <c r="C10169" s="171"/>
      <c r="D10169" s="33"/>
      <c r="E10169" s="33"/>
      <c r="F10169" s="33"/>
      <c r="G10169" s="33"/>
      <c r="H10169" s="33"/>
      <c r="I10169" s="171"/>
      <c r="J10169" s="33"/>
      <c r="K10169" s="33"/>
    </row>
    <row r="10170" spans="2:11" x14ac:dyDescent="0.2">
      <c r="B10170" s="33"/>
      <c r="C10170" s="171"/>
      <c r="D10170" s="33"/>
      <c r="E10170" s="33"/>
      <c r="F10170" s="33"/>
      <c r="G10170" s="33"/>
      <c r="H10170" s="33"/>
      <c r="I10170" s="171"/>
      <c r="J10170" s="33"/>
      <c r="K10170" s="33"/>
    </row>
    <row r="10171" spans="2:11" x14ac:dyDescent="0.2">
      <c r="B10171" s="33"/>
      <c r="C10171" s="171"/>
      <c r="D10171" s="33"/>
      <c r="E10171" s="33"/>
      <c r="F10171" s="33"/>
      <c r="G10171" s="33"/>
      <c r="H10171" s="33"/>
      <c r="I10171" s="171"/>
      <c r="J10171" s="33"/>
      <c r="K10171" s="33"/>
    </row>
    <row r="10172" spans="2:11" x14ac:dyDescent="0.2">
      <c r="B10172" s="33"/>
      <c r="C10172" s="171"/>
      <c r="D10172" s="33"/>
      <c r="E10172" s="33"/>
      <c r="F10172" s="33"/>
      <c r="G10172" s="33"/>
      <c r="H10172" s="33"/>
      <c r="I10172" s="171"/>
      <c r="J10172" s="33"/>
      <c r="K10172" s="33"/>
    </row>
    <row r="10173" spans="2:11" x14ac:dyDescent="0.2">
      <c r="B10173" s="33"/>
      <c r="C10173" s="171"/>
      <c r="D10173" s="33"/>
      <c r="E10173" s="33"/>
      <c r="F10173" s="33"/>
      <c r="G10173" s="33"/>
      <c r="H10173" s="33"/>
      <c r="I10173" s="171"/>
      <c r="J10173" s="33"/>
      <c r="K10173" s="33"/>
    </row>
    <row r="10174" spans="2:11" x14ac:dyDescent="0.2">
      <c r="B10174" s="33"/>
      <c r="C10174" s="171"/>
      <c r="D10174" s="33"/>
      <c r="E10174" s="33"/>
      <c r="F10174" s="33"/>
      <c r="G10174" s="33"/>
      <c r="H10174" s="33"/>
      <c r="I10174" s="171"/>
      <c r="J10174" s="33"/>
      <c r="K10174" s="33"/>
    </row>
    <row r="10175" spans="2:11" x14ac:dyDescent="0.2">
      <c r="B10175" s="33"/>
      <c r="C10175" s="171"/>
      <c r="D10175" s="33"/>
      <c r="E10175" s="33"/>
      <c r="F10175" s="33"/>
      <c r="G10175" s="33"/>
      <c r="H10175" s="33"/>
      <c r="I10175" s="171"/>
      <c r="J10175" s="33"/>
      <c r="K10175" s="33"/>
    </row>
    <row r="10176" spans="2:11" x14ac:dyDescent="0.2">
      <c r="B10176" s="33"/>
      <c r="C10176" s="171"/>
      <c r="D10176" s="33"/>
      <c r="E10176" s="33"/>
      <c r="F10176" s="33"/>
      <c r="G10176" s="33"/>
      <c r="H10176" s="33"/>
      <c r="I10176" s="171"/>
      <c r="J10176" s="33"/>
      <c r="K10176" s="33"/>
    </row>
    <row r="10177" spans="2:11" x14ac:dyDescent="0.2">
      <c r="B10177" s="33"/>
      <c r="C10177" s="171"/>
      <c r="D10177" s="33"/>
      <c r="E10177" s="33"/>
      <c r="F10177" s="33"/>
      <c r="G10177" s="33"/>
      <c r="H10177" s="33"/>
      <c r="I10177" s="171"/>
      <c r="J10177" s="33"/>
      <c r="K10177" s="33"/>
    </row>
    <row r="10178" spans="2:11" x14ac:dyDescent="0.2">
      <c r="B10178" s="33"/>
      <c r="C10178" s="171"/>
      <c r="D10178" s="33"/>
      <c r="E10178" s="33"/>
      <c r="F10178" s="33"/>
      <c r="G10178" s="33"/>
      <c r="H10178" s="33"/>
      <c r="I10178" s="171"/>
      <c r="J10178" s="33"/>
      <c r="K10178" s="33"/>
    </row>
    <row r="10179" spans="2:11" x14ac:dyDescent="0.2">
      <c r="B10179" s="33"/>
      <c r="C10179" s="171"/>
      <c r="D10179" s="33"/>
      <c r="E10179" s="33"/>
      <c r="F10179" s="33"/>
      <c r="G10179" s="33"/>
      <c r="H10179" s="33"/>
      <c r="I10179" s="171"/>
      <c r="J10179" s="33"/>
      <c r="K10179" s="33"/>
    </row>
    <row r="10180" spans="2:11" x14ac:dyDescent="0.2">
      <c r="B10180" s="33"/>
      <c r="C10180" s="171"/>
      <c r="D10180" s="33"/>
      <c r="E10180" s="33"/>
      <c r="F10180" s="33"/>
      <c r="G10180" s="33"/>
      <c r="H10180" s="33"/>
      <c r="I10180" s="171"/>
      <c r="J10180" s="33"/>
      <c r="K10180" s="33"/>
    </row>
    <row r="10181" spans="2:11" x14ac:dyDescent="0.2">
      <c r="B10181" s="33"/>
      <c r="C10181" s="171"/>
      <c r="D10181" s="33"/>
      <c r="E10181" s="33"/>
      <c r="F10181" s="33"/>
      <c r="G10181" s="33"/>
      <c r="H10181" s="33"/>
      <c r="I10181" s="171"/>
      <c r="J10181" s="33"/>
      <c r="K10181" s="33"/>
    </row>
    <row r="10182" spans="2:11" x14ac:dyDescent="0.2">
      <c r="B10182" s="33"/>
      <c r="C10182" s="171"/>
      <c r="D10182" s="33"/>
      <c r="E10182" s="33"/>
      <c r="F10182" s="33"/>
      <c r="G10182" s="33"/>
      <c r="H10182" s="33"/>
      <c r="I10182" s="171"/>
      <c r="J10182" s="33"/>
      <c r="K10182" s="33"/>
    </row>
    <row r="10183" spans="2:11" x14ac:dyDescent="0.2">
      <c r="B10183" s="33"/>
      <c r="C10183" s="171"/>
      <c r="D10183" s="33"/>
      <c r="E10183" s="33"/>
      <c r="F10183" s="33"/>
      <c r="G10183" s="33"/>
      <c r="H10183" s="33"/>
      <c r="I10183" s="171"/>
      <c r="J10183" s="33"/>
      <c r="K10183" s="33"/>
    </row>
    <row r="10184" spans="2:11" x14ac:dyDescent="0.2">
      <c r="B10184" s="33"/>
      <c r="C10184" s="171"/>
      <c r="D10184" s="33"/>
      <c r="E10184" s="33"/>
      <c r="F10184" s="33"/>
      <c r="G10184" s="33"/>
      <c r="H10184" s="33"/>
      <c r="I10184" s="171"/>
      <c r="J10184" s="33"/>
      <c r="K10184" s="33"/>
    </row>
    <row r="10185" spans="2:11" x14ac:dyDescent="0.2">
      <c r="B10185" s="33"/>
      <c r="C10185" s="171"/>
      <c r="D10185" s="33"/>
      <c r="E10185" s="33"/>
      <c r="F10185" s="33"/>
      <c r="G10185" s="33"/>
      <c r="H10185" s="33"/>
      <c r="I10185" s="171"/>
      <c r="J10185" s="33"/>
      <c r="K10185" s="33"/>
    </row>
    <row r="10186" spans="2:11" x14ac:dyDescent="0.2">
      <c r="B10186" s="33"/>
      <c r="C10186" s="171"/>
      <c r="D10186" s="33"/>
      <c r="E10186" s="33"/>
      <c r="F10186" s="33"/>
      <c r="G10186" s="33"/>
      <c r="H10186" s="33"/>
      <c r="I10186" s="171"/>
      <c r="J10186" s="33"/>
      <c r="K10186" s="33"/>
    </row>
    <row r="10187" spans="2:11" x14ac:dyDescent="0.2">
      <c r="B10187" s="33"/>
      <c r="C10187" s="171"/>
      <c r="D10187" s="33"/>
      <c r="E10187" s="33"/>
      <c r="F10187" s="33"/>
      <c r="G10187" s="33"/>
      <c r="H10187" s="33"/>
      <c r="I10187" s="171"/>
      <c r="J10187" s="33"/>
      <c r="K10187" s="33"/>
    </row>
    <row r="10188" spans="2:11" x14ac:dyDescent="0.2">
      <c r="B10188" s="33"/>
      <c r="C10188" s="171"/>
      <c r="D10188" s="33"/>
      <c r="E10188" s="33"/>
      <c r="F10188" s="33"/>
      <c r="G10188" s="33"/>
      <c r="H10188" s="33"/>
      <c r="I10188" s="171"/>
      <c r="J10188" s="33"/>
      <c r="K10188" s="33"/>
    </row>
    <row r="10189" spans="2:11" x14ac:dyDescent="0.2">
      <c r="B10189" s="33"/>
      <c r="C10189" s="171"/>
      <c r="D10189" s="33"/>
      <c r="E10189" s="33"/>
      <c r="F10189" s="33"/>
      <c r="G10189" s="33"/>
      <c r="H10189" s="33"/>
      <c r="I10189" s="171"/>
      <c r="J10189" s="33"/>
      <c r="K10189" s="33"/>
    </row>
    <row r="10190" spans="2:11" x14ac:dyDescent="0.2">
      <c r="B10190" s="33"/>
      <c r="C10190" s="171"/>
      <c r="D10190" s="33"/>
      <c r="E10190" s="33"/>
      <c r="F10190" s="33"/>
      <c r="G10190" s="33"/>
      <c r="H10190" s="33"/>
      <c r="I10190" s="171"/>
      <c r="J10190" s="33"/>
      <c r="K10190" s="33"/>
    </row>
    <row r="10191" spans="2:11" x14ac:dyDescent="0.2">
      <c r="B10191" s="33"/>
      <c r="C10191" s="171"/>
      <c r="D10191" s="33"/>
      <c r="E10191" s="33"/>
      <c r="F10191" s="33"/>
      <c r="G10191" s="33"/>
      <c r="H10191" s="33"/>
      <c r="I10191" s="171"/>
      <c r="J10191" s="33"/>
      <c r="K10191" s="33"/>
    </row>
    <row r="10192" spans="2:11" x14ac:dyDescent="0.2">
      <c r="B10192" s="33"/>
      <c r="C10192" s="171"/>
      <c r="D10192" s="33"/>
      <c r="E10192" s="33"/>
      <c r="F10192" s="33"/>
      <c r="G10192" s="33"/>
      <c r="H10192" s="33"/>
      <c r="I10192" s="171"/>
      <c r="J10192" s="33"/>
      <c r="K10192" s="33"/>
    </row>
    <row r="10193" spans="2:11" x14ac:dyDescent="0.2">
      <c r="B10193" s="33"/>
      <c r="C10193" s="171"/>
      <c r="D10193" s="33"/>
      <c r="E10193" s="33"/>
      <c r="F10193" s="33"/>
      <c r="G10193" s="33"/>
      <c r="H10193" s="33"/>
      <c r="I10193" s="171"/>
      <c r="J10193" s="33"/>
      <c r="K10193" s="33"/>
    </row>
    <row r="10194" spans="2:11" x14ac:dyDescent="0.2">
      <c r="B10194" s="33"/>
      <c r="C10194" s="171"/>
      <c r="D10194" s="33"/>
      <c r="E10194" s="33"/>
      <c r="F10194" s="33"/>
      <c r="G10194" s="33"/>
      <c r="H10194" s="33"/>
      <c r="I10194" s="171"/>
      <c r="J10194" s="33"/>
      <c r="K10194" s="33"/>
    </row>
    <row r="10195" spans="2:11" x14ac:dyDescent="0.2">
      <c r="B10195" s="33"/>
      <c r="C10195" s="171"/>
      <c r="D10195" s="33"/>
      <c r="E10195" s="33"/>
      <c r="F10195" s="33"/>
      <c r="G10195" s="33"/>
      <c r="H10195" s="33"/>
      <c r="I10195" s="171"/>
      <c r="J10195" s="33"/>
      <c r="K10195" s="33"/>
    </row>
    <row r="10196" spans="2:11" x14ac:dyDescent="0.2">
      <c r="B10196" s="33"/>
      <c r="C10196" s="171"/>
      <c r="D10196" s="33"/>
      <c r="E10196" s="33"/>
      <c r="F10196" s="33"/>
      <c r="G10196" s="33"/>
      <c r="H10196" s="33"/>
      <c r="I10196" s="171"/>
      <c r="J10196" s="33"/>
      <c r="K10196" s="33"/>
    </row>
    <row r="10197" spans="2:11" x14ac:dyDescent="0.2">
      <c r="B10197" s="33"/>
      <c r="C10197" s="171"/>
      <c r="D10197" s="33"/>
      <c r="E10197" s="33"/>
      <c r="F10197" s="33"/>
      <c r="G10197" s="33"/>
      <c r="H10197" s="33"/>
      <c r="I10197" s="171"/>
      <c r="J10197" s="33"/>
      <c r="K10197" s="33"/>
    </row>
    <row r="10198" spans="2:11" x14ac:dyDescent="0.2">
      <c r="B10198" s="33"/>
      <c r="C10198" s="171"/>
      <c r="D10198" s="33"/>
      <c r="E10198" s="33"/>
      <c r="F10198" s="33"/>
      <c r="G10198" s="33"/>
      <c r="H10198" s="33"/>
      <c r="I10198" s="171"/>
      <c r="J10198" s="33"/>
      <c r="K10198" s="33"/>
    </row>
    <row r="10199" spans="2:11" x14ac:dyDescent="0.2">
      <c r="B10199" s="33"/>
      <c r="C10199" s="171"/>
      <c r="D10199" s="33"/>
      <c r="E10199" s="33"/>
      <c r="F10199" s="33"/>
      <c r="G10199" s="33"/>
      <c r="H10199" s="33"/>
      <c r="I10199" s="171"/>
      <c r="J10199" s="33"/>
      <c r="K10199" s="33"/>
    </row>
    <row r="10200" spans="2:11" x14ac:dyDescent="0.2">
      <c r="B10200" s="33"/>
      <c r="C10200" s="171"/>
      <c r="D10200" s="33"/>
      <c r="E10200" s="33"/>
      <c r="F10200" s="33"/>
      <c r="G10200" s="33"/>
      <c r="H10200" s="33"/>
      <c r="I10200" s="171"/>
      <c r="J10200" s="33"/>
      <c r="K10200" s="33"/>
    </row>
    <row r="10201" spans="2:11" x14ac:dyDescent="0.2">
      <c r="B10201" s="33"/>
      <c r="C10201" s="171"/>
      <c r="D10201" s="33"/>
      <c r="E10201" s="33"/>
      <c r="F10201" s="33"/>
      <c r="G10201" s="33"/>
      <c r="H10201" s="33"/>
      <c r="I10201" s="171"/>
      <c r="J10201" s="33"/>
      <c r="K10201" s="33"/>
    </row>
    <row r="10202" spans="2:11" x14ac:dyDescent="0.2">
      <c r="B10202" s="33"/>
      <c r="C10202" s="171"/>
      <c r="D10202" s="33"/>
      <c r="E10202" s="33"/>
      <c r="F10202" s="33"/>
      <c r="G10202" s="33"/>
      <c r="H10202" s="33"/>
      <c r="I10202" s="171"/>
      <c r="J10202" s="33"/>
      <c r="K10202" s="33"/>
    </row>
    <row r="10203" spans="2:11" x14ac:dyDescent="0.2">
      <c r="B10203" s="33"/>
      <c r="C10203" s="171"/>
      <c r="D10203" s="33"/>
      <c r="E10203" s="33"/>
      <c r="F10203" s="33"/>
      <c r="G10203" s="33"/>
      <c r="H10203" s="33"/>
      <c r="I10203" s="171"/>
      <c r="J10203" s="33"/>
      <c r="K10203" s="33"/>
    </row>
    <row r="10204" spans="2:11" x14ac:dyDescent="0.2">
      <c r="B10204" s="33"/>
      <c r="C10204" s="171"/>
      <c r="D10204" s="33"/>
      <c r="E10204" s="33"/>
      <c r="F10204" s="33"/>
      <c r="G10204" s="33"/>
      <c r="H10204" s="33"/>
      <c r="I10204" s="171"/>
      <c r="J10204" s="33"/>
      <c r="K10204" s="33"/>
    </row>
    <row r="10205" spans="2:11" x14ac:dyDescent="0.2">
      <c r="B10205" s="33"/>
      <c r="C10205" s="171"/>
      <c r="D10205" s="33"/>
      <c r="E10205" s="33"/>
      <c r="F10205" s="33"/>
      <c r="G10205" s="33"/>
      <c r="H10205" s="33"/>
      <c r="I10205" s="171"/>
      <c r="J10205" s="33"/>
      <c r="K10205" s="33"/>
    </row>
    <row r="10206" spans="2:11" x14ac:dyDescent="0.2">
      <c r="B10206" s="33"/>
      <c r="C10206" s="171"/>
      <c r="D10206" s="33"/>
      <c r="E10206" s="33"/>
      <c r="F10206" s="33"/>
      <c r="G10206" s="33"/>
      <c r="H10206" s="33"/>
      <c r="I10206" s="171"/>
      <c r="J10206" s="33"/>
      <c r="K10206" s="33"/>
    </row>
    <row r="10207" spans="2:11" x14ac:dyDescent="0.2">
      <c r="B10207" s="33"/>
      <c r="C10207" s="171"/>
      <c r="D10207" s="33"/>
      <c r="E10207" s="33"/>
      <c r="F10207" s="33"/>
      <c r="G10207" s="33"/>
      <c r="H10207" s="33"/>
      <c r="I10207" s="171"/>
      <c r="J10207" s="33"/>
      <c r="K10207" s="33"/>
    </row>
    <row r="10208" spans="2:11" x14ac:dyDescent="0.2">
      <c r="B10208" s="33"/>
      <c r="C10208" s="171"/>
      <c r="D10208" s="33"/>
      <c r="E10208" s="33"/>
      <c r="F10208" s="33"/>
      <c r="G10208" s="33"/>
      <c r="H10208" s="33"/>
      <c r="I10208" s="171"/>
      <c r="J10208" s="33"/>
      <c r="K10208" s="33"/>
    </row>
    <row r="10209" spans="2:11" x14ac:dyDescent="0.2">
      <c r="B10209" s="33"/>
      <c r="C10209" s="171"/>
      <c r="D10209" s="33"/>
      <c r="E10209" s="33"/>
      <c r="F10209" s="33"/>
      <c r="G10209" s="33"/>
      <c r="H10209" s="33"/>
      <c r="I10209" s="171"/>
      <c r="J10209" s="33"/>
      <c r="K10209" s="33"/>
    </row>
    <row r="10210" spans="2:11" x14ac:dyDescent="0.2">
      <c r="B10210" s="33"/>
      <c r="C10210" s="171"/>
      <c r="D10210" s="33"/>
      <c r="E10210" s="33"/>
      <c r="F10210" s="33"/>
      <c r="G10210" s="33"/>
      <c r="H10210" s="33"/>
      <c r="I10210" s="171"/>
      <c r="J10210" s="33"/>
      <c r="K10210" s="33"/>
    </row>
    <row r="10211" spans="2:11" x14ac:dyDescent="0.2">
      <c r="B10211" s="33"/>
      <c r="C10211" s="171"/>
      <c r="D10211" s="33"/>
      <c r="E10211" s="33"/>
      <c r="F10211" s="33"/>
      <c r="G10211" s="33"/>
      <c r="H10211" s="33"/>
      <c r="I10211" s="171"/>
      <c r="J10211" s="33"/>
      <c r="K10211" s="33"/>
    </row>
    <row r="10212" spans="2:11" x14ac:dyDescent="0.2">
      <c r="B10212" s="33"/>
      <c r="C10212" s="171"/>
      <c r="D10212" s="33"/>
      <c r="E10212" s="33"/>
      <c r="F10212" s="33"/>
      <c r="G10212" s="33"/>
      <c r="H10212" s="33"/>
      <c r="I10212" s="171"/>
      <c r="J10212" s="33"/>
      <c r="K10212" s="33"/>
    </row>
    <row r="10213" spans="2:11" x14ac:dyDescent="0.2">
      <c r="B10213" s="33"/>
      <c r="C10213" s="171"/>
      <c r="D10213" s="33"/>
      <c r="E10213" s="33"/>
      <c r="F10213" s="33"/>
      <c r="G10213" s="33"/>
      <c r="H10213" s="33"/>
      <c r="I10213" s="171"/>
      <c r="J10213" s="33"/>
      <c r="K10213" s="33"/>
    </row>
    <row r="10214" spans="2:11" x14ac:dyDescent="0.2">
      <c r="B10214" s="33"/>
      <c r="C10214" s="171"/>
      <c r="D10214" s="33"/>
      <c r="E10214" s="33"/>
      <c r="F10214" s="33"/>
      <c r="G10214" s="33"/>
      <c r="H10214" s="33"/>
      <c r="I10214" s="171"/>
      <c r="J10214" s="33"/>
      <c r="K10214" s="33"/>
    </row>
    <row r="10215" spans="2:11" x14ac:dyDescent="0.2">
      <c r="B10215" s="33"/>
      <c r="C10215" s="171"/>
      <c r="D10215" s="33"/>
      <c r="E10215" s="33"/>
      <c r="F10215" s="33"/>
      <c r="G10215" s="33"/>
      <c r="H10215" s="33"/>
      <c r="I10215" s="171"/>
      <c r="J10215" s="33"/>
      <c r="K10215" s="33"/>
    </row>
    <row r="10216" spans="2:11" x14ac:dyDescent="0.2">
      <c r="B10216" s="33"/>
      <c r="C10216" s="171"/>
      <c r="D10216" s="33"/>
      <c r="E10216" s="33"/>
      <c r="F10216" s="33"/>
      <c r="G10216" s="33"/>
      <c r="H10216" s="33"/>
      <c r="I10216" s="171"/>
      <c r="J10216" s="33"/>
      <c r="K10216" s="33"/>
    </row>
    <row r="10217" spans="2:11" x14ac:dyDescent="0.2">
      <c r="B10217" s="33"/>
      <c r="C10217" s="171"/>
      <c r="D10217" s="33"/>
      <c r="E10217" s="33"/>
      <c r="F10217" s="33"/>
      <c r="G10217" s="33"/>
      <c r="H10217" s="33"/>
      <c r="I10217" s="171"/>
      <c r="J10217" s="33"/>
      <c r="K10217" s="33"/>
    </row>
    <row r="10218" spans="2:11" x14ac:dyDescent="0.2">
      <c r="B10218" s="33"/>
      <c r="C10218" s="171"/>
      <c r="D10218" s="33"/>
      <c r="E10218" s="33"/>
      <c r="F10218" s="33"/>
      <c r="G10218" s="33"/>
      <c r="H10218" s="33"/>
      <c r="I10218" s="171"/>
      <c r="J10218" s="33"/>
      <c r="K10218" s="33"/>
    </row>
    <row r="10219" spans="2:11" x14ac:dyDescent="0.2">
      <c r="B10219" s="33"/>
      <c r="C10219" s="171"/>
      <c r="D10219" s="33"/>
      <c r="E10219" s="33"/>
      <c r="F10219" s="33"/>
      <c r="G10219" s="33"/>
      <c r="H10219" s="33"/>
      <c r="I10219" s="171"/>
      <c r="J10219" s="33"/>
      <c r="K10219" s="33"/>
    </row>
    <row r="10220" spans="2:11" x14ac:dyDescent="0.2">
      <c r="B10220" s="33"/>
      <c r="C10220" s="171"/>
      <c r="D10220" s="33"/>
      <c r="E10220" s="33"/>
      <c r="F10220" s="33"/>
      <c r="G10220" s="33"/>
      <c r="H10220" s="33"/>
      <c r="I10220" s="171"/>
      <c r="J10220" s="33"/>
      <c r="K10220" s="33"/>
    </row>
    <row r="10221" spans="2:11" x14ac:dyDescent="0.2">
      <c r="B10221" s="33"/>
      <c r="C10221" s="171"/>
      <c r="D10221" s="33"/>
      <c r="E10221" s="33"/>
      <c r="F10221" s="33"/>
      <c r="G10221" s="33"/>
      <c r="H10221" s="33"/>
      <c r="I10221" s="171"/>
      <c r="J10221" s="33"/>
      <c r="K10221" s="33"/>
    </row>
    <row r="10222" spans="2:11" x14ac:dyDescent="0.2">
      <c r="B10222" s="33"/>
      <c r="C10222" s="171"/>
      <c r="D10222" s="33"/>
      <c r="E10222" s="33"/>
      <c r="F10222" s="33"/>
      <c r="G10222" s="33"/>
      <c r="H10222" s="33"/>
      <c r="I10222" s="171"/>
      <c r="J10222" s="33"/>
      <c r="K10222" s="33"/>
    </row>
    <row r="10223" spans="2:11" x14ac:dyDescent="0.2">
      <c r="B10223" s="33"/>
      <c r="C10223" s="171"/>
      <c r="D10223" s="33"/>
      <c r="E10223" s="33"/>
      <c r="F10223" s="33"/>
      <c r="G10223" s="33"/>
      <c r="H10223" s="33"/>
      <c r="I10223" s="171"/>
      <c r="J10223" s="33"/>
      <c r="K10223" s="33"/>
    </row>
    <row r="10224" spans="2:11" x14ac:dyDescent="0.2">
      <c r="B10224" s="33"/>
      <c r="C10224" s="171"/>
      <c r="D10224" s="33"/>
      <c r="E10224" s="33"/>
      <c r="F10224" s="33"/>
      <c r="G10224" s="33"/>
      <c r="H10224" s="33"/>
      <c r="I10224" s="171"/>
      <c r="J10224" s="33"/>
      <c r="K10224" s="33"/>
    </row>
    <row r="10225" spans="2:11" x14ac:dyDescent="0.2">
      <c r="B10225" s="33"/>
      <c r="C10225" s="171"/>
      <c r="D10225" s="33"/>
      <c r="E10225" s="33"/>
      <c r="F10225" s="33"/>
      <c r="G10225" s="33"/>
      <c r="H10225" s="33"/>
      <c r="I10225" s="171"/>
      <c r="J10225" s="33"/>
      <c r="K10225" s="33"/>
    </row>
    <row r="10226" spans="2:11" x14ac:dyDescent="0.2">
      <c r="B10226" s="33"/>
      <c r="C10226" s="171"/>
      <c r="D10226" s="33"/>
      <c r="E10226" s="33"/>
      <c r="F10226" s="33"/>
      <c r="G10226" s="33"/>
      <c r="H10226" s="33"/>
      <c r="I10226" s="171"/>
      <c r="J10226" s="33"/>
      <c r="K10226" s="33"/>
    </row>
    <row r="10227" spans="2:11" x14ac:dyDescent="0.2">
      <c r="B10227" s="33"/>
      <c r="C10227" s="171"/>
      <c r="D10227" s="33"/>
      <c r="E10227" s="33"/>
      <c r="F10227" s="33"/>
      <c r="G10227" s="33"/>
      <c r="H10227" s="33"/>
      <c r="I10227" s="171"/>
      <c r="J10227" s="33"/>
      <c r="K10227" s="33"/>
    </row>
    <row r="10228" spans="2:11" x14ac:dyDescent="0.2">
      <c r="B10228" s="33"/>
      <c r="C10228" s="171"/>
      <c r="D10228" s="33"/>
      <c r="E10228" s="33"/>
      <c r="F10228" s="33"/>
      <c r="G10228" s="33"/>
      <c r="H10228" s="33"/>
      <c r="I10228" s="171"/>
      <c r="J10228" s="33"/>
      <c r="K10228" s="33"/>
    </row>
    <row r="10229" spans="2:11" x14ac:dyDescent="0.2">
      <c r="B10229" s="33"/>
      <c r="C10229" s="171"/>
      <c r="D10229" s="33"/>
      <c r="E10229" s="33"/>
      <c r="F10229" s="33"/>
      <c r="G10229" s="33"/>
      <c r="H10229" s="33"/>
      <c r="I10229" s="171"/>
      <c r="J10229" s="33"/>
      <c r="K10229" s="33"/>
    </row>
    <row r="10230" spans="2:11" x14ac:dyDescent="0.2">
      <c r="B10230" s="33"/>
      <c r="C10230" s="171"/>
      <c r="D10230" s="33"/>
      <c r="E10230" s="33"/>
      <c r="F10230" s="33"/>
      <c r="G10230" s="33"/>
      <c r="H10230" s="33"/>
      <c r="I10230" s="171"/>
      <c r="J10230" s="33"/>
      <c r="K10230" s="33"/>
    </row>
    <row r="10231" spans="2:11" x14ac:dyDescent="0.2">
      <c r="B10231" s="33"/>
      <c r="C10231" s="171"/>
      <c r="D10231" s="33"/>
      <c r="E10231" s="33"/>
      <c r="F10231" s="33"/>
      <c r="G10231" s="33"/>
      <c r="H10231" s="33"/>
      <c r="I10231" s="171"/>
      <c r="J10231" s="33"/>
      <c r="K10231" s="33"/>
    </row>
    <row r="10232" spans="2:11" x14ac:dyDescent="0.2">
      <c r="B10232" s="33"/>
      <c r="C10232" s="171"/>
      <c r="D10232" s="33"/>
      <c r="E10232" s="33"/>
      <c r="F10232" s="33"/>
      <c r="G10232" s="33"/>
      <c r="H10232" s="33"/>
      <c r="I10232" s="171"/>
      <c r="J10232" s="33"/>
      <c r="K10232" s="33"/>
    </row>
    <row r="10233" spans="2:11" x14ac:dyDescent="0.2">
      <c r="B10233" s="33"/>
      <c r="C10233" s="171"/>
      <c r="D10233" s="33"/>
      <c r="E10233" s="33"/>
      <c r="F10233" s="33"/>
      <c r="G10233" s="33"/>
      <c r="H10233" s="33"/>
      <c r="I10233" s="171"/>
      <c r="J10233" s="33"/>
      <c r="K10233" s="33"/>
    </row>
    <row r="10234" spans="2:11" x14ac:dyDescent="0.2">
      <c r="B10234" s="33"/>
      <c r="C10234" s="171"/>
      <c r="D10234" s="33"/>
      <c r="E10234" s="33"/>
      <c r="F10234" s="33"/>
      <c r="G10234" s="33"/>
      <c r="H10234" s="33"/>
      <c r="I10234" s="171"/>
      <c r="J10234" s="33"/>
      <c r="K10234" s="33"/>
    </row>
    <row r="10235" spans="2:11" x14ac:dyDescent="0.2">
      <c r="B10235" s="33"/>
      <c r="C10235" s="171"/>
      <c r="D10235" s="33"/>
      <c r="E10235" s="33"/>
      <c r="F10235" s="33"/>
      <c r="G10235" s="33"/>
      <c r="H10235" s="33"/>
      <c r="I10235" s="171"/>
      <c r="J10235" s="33"/>
      <c r="K10235" s="33"/>
    </row>
    <row r="10236" spans="2:11" x14ac:dyDescent="0.2">
      <c r="B10236" s="33"/>
      <c r="C10236" s="171"/>
      <c r="D10236" s="33"/>
      <c r="E10236" s="33"/>
      <c r="F10236" s="33"/>
      <c r="G10236" s="33"/>
      <c r="H10236" s="33"/>
      <c r="I10236" s="171"/>
      <c r="J10236" s="33"/>
      <c r="K10236" s="33"/>
    </row>
    <row r="10237" spans="2:11" x14ac:dyDescent="0.2">
      <c r="B10237" s="33"/>
      <c r="C10237" s="171"/>
      <c r="D10237" s="33"/>
      <c r="E10237" s="33"/>
      <c r="F10237" s="33"/>
      <c r="G10237" s="33"/>
      <c r="H10237" s="33"/>
      <c r="I10237" s="171"/>
      <c r="J10237" s="33"/>
      <c r="K10237" s="33"/>
    </row>
    <row r="10238" spans="2:11" x14ac:dyDescent="0.2">
      <c r="B10238" s="33"/>
      <c r="C10238" s="171"/>
      <c r="D10238" s="33"/>
      <c r="E10238" s="33"/>
      <c r="F10238" s="33"/>
      <c r="G10238" s="33"/>
      <c r="H10238" s="33"/>
      <c r="I10238" s="171"/>
      <c r="J10238" s="33"/>
      <c r="K10238" s="33"/>
    </row>
    <row r="10239" spans="2:11" x14ac:dyDescent="0.2">
      <c r="B10239" s="33"/>
      <c r="C10239" s="171"/>
      <c r="D10239" s="33"/>
      <c r="E10239" s="33"/>
      <c r="F10239" s="33"/>
      <c r="G10239" s="33"/>
      <c r="H10239" s="33"/>
      <c r="I10239" s="171"/>
      <c r="J10239" s="33"/>
      <c r="K10239" s="33"/>
    </row>
    <row r="10240" spans="2:11" x14ac:dyDescent="0.2">
      <c r="B10240" s="33"/>
      <c r="C10240" s="171"/>
      <c r="D10240" s="33"/>
      <c r="E10240" s="33"/>
      <c r="F10240" s="33"/>
      <c r="G10240" s="33"/>
      <c r="H10240" s="33"/>
      <c r="I10240" s="171"/>
      <c r="J10240" s="33"/>
      <c r="K10240" s="33"/>
    </row>
    <row r="10241" spans="2:11" x14ac:dyDescent="0.2">
      <c r="B10241" s="33"/>
      <c r="C10241" s="171"/>
      <c r="D10241" s="33"/>
      <c r="E10241" s="33"/>
      <c r="F10241" s="33"/>
      <c r="G10241" s="33"/>
      <c r="H10241" s="33"/>
      <c r="I10241" s="171"/>
      <c r="J10241" s="33"/>
      <c r="K10241" s="33"/>
    </row>
    <row r="10242" spans="2:11" x14ac:dyDescent="0.2">
      <c r="B10242" s="33"/>
      <c r="C10242" s="171"/>
      <c r="D10242" s="33"/>
      <c r="E10242" s="33"/>
      <c r="F10242" s="33"/>
      <c r="G10242" s="33"/>
      <c r="H10242" s="33"/>
      <c r="I10242" s="171"/>
      <c r="J10242" s="33"/>
      <c r="K10242" s="33"/>
    </row>
    <row r="10243" spans="2:11" x14ac:dyDescent="0.2">
      <c r="B10243" s="33"/>
      <c r="C10243" s="171"/>
      <c r="D10243" s="33"/>
      <c r="E10243" s="33"/>
      <c r="F10243" s="33"/>
      <c r="G10243" s="33"/>
      <c r="H10243" s="33"/>
      <c r="I10243" s="171"/>
      <c r="J10243" s="33"/>
      <c r="K10243" s="33"/>
    </row>
    <row r="10244" spans="2:11" x14ac:dyDescent="0.2">
      <c r="B10244" s="33"/>
      <c r="C10244" s="171"/>
      <c r="D10244" s="33"/>
      <c r="E10244" s="33"/>
      <c r="F10244" s="33"/>
      <c r="G10244" s="33"/>
      <c r="H10244" s="33"/>
      <c r="I10244" s="171"/>
      <c r="J10244" s="33"/>
      <c r="K10244" s="33"/>
    </row>
    <row r="10245" spans="2:11" x14ac:dyDescent="0.2">
      <c r="B10245" s="33"/>
      <c r="C10245" s="171"/>
      <c r="D10245" s="33"/>
      <c r="E10245" s="33"/>
      <c r="F10245" s="33"/>
      <c r="G10245" s="33"/>
      <c r="H10245" s="33"/>
      <c r="I10245" s="171"/>
      <c r="J10245" s="33"/>
      <c r="K10245" s="33"/>
    </row>
    <row r="10246" spans="2:11" x14ac:dyDescent="0.2">
      <c r="B10246" s="33"/>
      <c r="C10246" s="171"/>
      <c r="D10246" s="33"/>
      <c r="E10246" s="33"/>
      <c r="F10246" s="33"/>
      <c r="G10246" s="33"/>
      <c r="H10246" s="33"/>
      <c r="I10246" s="171"/>
      <c r="J10246" s="33"/>
      <c r="K10246" s="33"/>
    </row>
    <row r="10247" spans="2:11" x14ac:dyDescent="0.2">
      <c r="B10247" s="33"/>
      <c r="C10247" s="171"/>
      <c r="D10247" s="33"/>
      <c r="E10247" s="33"/>
      <c r="F10247" s="33"/>
      <c r="G10247" s="33"/>
      <c r="H10247" s="33"/>
      <c r="I10247" s="171"/>
      <c r="J10247" s="33"/>
      <c r="K10247" s="33"/>
    </row>
    <row r="10248" spans="2:11" x14ac:dyDescent="0.2">
      <c r="B10248" s="33"/>
      <c r="C10248" s="171"/>
      <c r="D10248" s="33"/>
      <c r="E10248" s="33"/>
      <c r="F10248" s="33"/>
      <c r="G10248" s="33"/>
      <c r="H10248" s="33"/>
      <c r="I10248" s="171"/>
      <c r="J10248" s="33"/>
      <c r="K10248" s="33"/>
    </row>
    <row r="10249" spans="2:11" x14ac:dyDescent="0.2">
      <c r="B10249" s="33"/>
      <c r="C10249" s="171"/>
      <c r="D10249" s="33"/>
      <c r="E10249" s="33"/>
      <c r="F10249" s="33"/>
      <c r="G10249" s="33"/>
      <c r="H10249" s="33"/>
      <c r="I10249" s="171"/>
      <c r="J10249" s="33"/>
      <c r="K10249" s="33"/>
    </row>
    <row r="10250" spans="2:11" x14ac:dyDescent="0.2">
      <c r="B10250" s="33"/>
      <c r="C10250" s="171"/>
      <c r="D10250" s="33"/>
      <c r="E10250" s="33"/>
      <c r="F10250" s="33"/>
      <c r="G10250" s="33"/>
      <c r="H10250" s="33"/>
      <c r="I10250" s="171"/>
      <c r="J10250" s="33"/>
      <c r="K10250" s="33"/>
    </row>
    <row r="10251" spans="2:11" x14ac:dyDescent="0.2">
      <c r="B10251" s="33"/>
      <c r="C10251" s="171"/>
      <c r="D10251" s="33"/>
      <c r="E10251" s="33"/>
      <c r="F10251" s="33"/>
      <c r="G10251" s="33"/>
      <c r="H10251" s="33"/>
      <c r="I10251" s="171"/>
      <c r="J10251" s="33"/>
      <c r="K10251" s="33"/>
    </row>
    <row r="10252" spans="2:11" x14ac:dyDescent="0.2">
      <c r="B10252" s="33"/>
      <c r="C10252" s="171"/>
      <c r="D10252" s="33"/>
      <c r="E10252" s="33"/>
      <c r="F10252" s="33"/>
      <c r="G10252" s="33"/>
      <c r="H10252" s="33"/>
      <c r="I10252" s="171"/>
      <c r="J10252" s="33"/>
      <c r="K10252" s="33"/>
    </row>
    <row r="10253" spans="2:11" x14ac:dyDescent="0.2">
      <c r="B10253" s="33"/>
      <c r="C10253" s="171"/>
      <c r="D10253" s="33"/>
      <c r="E10253" s="33"/>
      <c r="F10253" s="33"/>
      <c r="G10253" s="33"/>
      <c r="H10253" s="33"/>
      <c r="I10253" s="171"/>
      <c r="J10253" s="33"/>
      <c r="K10253" s="33"/>
    </row>
    <row r="10254" spans="2:11" x14ac:dyDescent="0.2">
      <c r="B10254" s="33"/>
      <c r="C10254" s="171"/>
      <c r="D10254" s="33"/>
      <c r="E10254" s="33"/>
      <c r="F10254" s="33"/>
      <c r="G10254" s="33"/>
      <c r="H10254" s="33"/>
      <c r="I10254" s="171"/>
      <c r="J10254" s="33"/>
      <c r="K10254" s="33"/>
    </row>
    <row r="10255" spans="2:11" x14ac:dyDescent="0.2">
      <c r="B10255" s="33"/>
      <c r="C10255" s="171"/>
      <c r="D10255" s="33"/>
      <c r="E10255" s="33"/>
      <c r="F10255" s="33"/>
      <c r="G10255" s="33"/>
      <c r="H10255" s="33"/>
      <c r="I10255" s="171"/>
      <c r="J10255" s="33"/>
      <c r="K10255" s="33"/>
    </row>
    <row r="10256" spans="2:11" x14ac:dyDescent="0.2">
      <c r="B10256" s="33"/>
      <c r="C10256" s="171"/>
      <c r="D10256" s="33"/>
      <c r="E10256" s="33"/>
      <c r="F10256" s="33"/>
      <c r="G10256" s="33"/>
      <c r="H10256" s="33"/>
      <c r="I10256" s="171"/>
      <c r="J10256" s="33"/>
      <c r="K10256" s="33"/>
    </row>
    <row r="10257" spans="2:11" x14ac:dyDescent="0.2">
      <c r="B10257" s="33"/>
      <c r="C10257" s="171"/>
      <c r="D10257" s="33"/>
      <c r="E10257" s="33"/>
      <c r="F10257" s="33"/>
      <c r="G10257" s="33"/>
      <c r="H10257" s="33"/>
      <c r="I10257" s="171"/>
      <c r="J10257" s="33"/>
      <c r="K10257" s="33"/>
    </row>
    <row r="10258" spans="2:11" x14ac:dyDescent="0.2">
      <c r="B10258" s="33"/>
      <c r="C10258" s="171"/>
      <c r="D10258" s="33"/>
      <c r="E10258" s="33"/>
      <c r="F10258" s="33"/>
      <c r="G10258" s="33"/>
      <c r="H10258" s="33"/>
      <c r="I10258" s="171"/>
      <c r="J10258" s="33"/>
      <c r="K10258" s="33"/>
    </row>
    <row r="10259" spans="2:11" x14ac:dyDescent="0.2">
      <c r="B10259" s="33"/>
      <c r="C10259" s="171"/>
      <c r="D10259" s="33"/>
      <c r="E10259" s="33"/>
      <c r="F10259" s="33"/>
      <c r="G10259" s="33"/>
      <c r="H10259" s="33"/>
      <c r="I10259" s="171"/>
      <c r="J10259" s="33"/>
      <c r="K10259" s="33"/>
    </row>
    <row r="10260" spans="2:11" x14ac:dyDescent="0.2">
      <c r="B10260" s="33"/>
      <c r="C10260" s="171"/>
      <c r="D10260" s="33"/>
      <c r="E10260" s="33"/>
      <c r="F10260" s="33"/>
      <c r="G10260" s="33"/>
      <c r="H10260" s="33"/>
      <c r="I10260" s="171"/>
      <c r="J10260" s="33"/>
      <c r="K10260" s="33"/>
    </row>
    <row r="10261" spans="2:11" x14ac:dyDescent="0.2">
      <c r="B10261" s="33"/>
      <c r="C10261" s="171"/>
      <c r="D10261" s="33"/>
      <c r="E10261" s="33"/>
      <c r="F10261" s="33"/>
      <c r="G10261" s="33"/>
      <c r="H10261" s="33"/>
      <c r="I10261" s="171"/>
      <c r="J10261" s="33"/>
      <c r="K10261" s="33"/>
    </row>
    <row r="10262" spans="2:11" x14ac:dyDescent="0.2">
      <c r="B10262" s="33"/>
      <c r="C10262" s="171"/>
      <c r="D10262" s="33"/>
      <c r="E10262" s="33"/>
      <c r="F10262" s="33"/>
      <c r="G10262" s="33"/>
      <c r="H10262" s="33"/>
      <c r="I10262" s="171"/>
      <c r="J10262" s="33"/>
      <c r="K10262" s="33"/>
    </row>
    <row r="10263" spans="2:11" x14ac:dyDescent="0.2">
      <c r="B10263" s="33"/>
      <c r="C10263" s="171"/>
      <c r="D10263" s="33"/>
      <c r="E10263" s="33"/>
      <c r="F10263" s="33"/>
      <c r="G10263" s="33"/>
      <c r="H10263" s="33"/>
      <c r="I10263" s="171"/>
      <c r="J10263" s="33"/>
      <c r="K10263" s="33"/>
    </row>
    <row r="10264" spans="2:11" x14ac:dyDescent="0.2">
      <c r="B10264" s="33"/>
      <c r="C10264" s="171"/>
      <c r="D10264" s="33"/>
      <c r="E10264" s="33"/>
      <c r="F10264" s="33"/>
      <c r="G10264" s="33"/>
      <c r="H10264" s="33"/>
      <c r="I10264" s="171"/>
      <c r="J10264" s="33"/>
      <c r="K10264" s="33"/>
    </row>
    <row r="10265" spans="2:11" x14ac:dyDescent="0.2">
      <c r="B10265" s="33"/>
      <c r="C10265" s="171"/>
      <c r="D10265" s="33"/>
      <c r="E10265" s="33"/>
      <c r="F10265" s="33"/>
      <c r="G10265" s="33"/>
      <c r="H10265" s="33"/>
      <c r="I10265" s="171"/>
      <c r="J10265" s="33"/>
      <c r="K10265" s="33"/>
    </row>
    <row r="10266" spans="2:11" x14ac:dyDescent="0.2">
      <c r="B10266" s="33"/>
      <c r="C10266" s="171"/>
      <c r="D10266" s="33"/>
      <c r="E10266" s="33"/>
      <c r="F10266" s="33"/>
      <c r="G10266" s="33"/>
      <c r="H10266" s="33"/>
      <c r="I10266" s="171"/>
      <c r="J10266" s="33"/>
      <c r="K10266" s="33"/>
    </row>
    <row r="10267" spans="2:11" x14ac:dyDescent="0.2">
      <c r="B10267" s="33"/>
      <c r="C10267" s="171"/>
      <c r="D10267" s="33"/>
      <c r="E10267" s="33"/>
      <c r="F10267" s="33"/>
      <c r="G10267" s="33"/>
      <c r="H10267" s="33"/>
      <c r="I10267" s="171"/>
      <c r="J10267" s="33"/>
      <c r="K10267" s="33"/>
    </row>
    <row r="10268" spans="2:11" x14ac:dyDescent="0.2">
      <c r="B10268" s="33"/>
      <c r="C10268" s="171"/>
      <c r="D10268" s="33"/>
      <c r="E10268" s="33"/>
      <c r="F10268" s="33"/>
      <c r="G10268" s="33"/>
      <c r="H10268" s="33"/>
      <c r="I10268" s="171"/>
      <c r="J10268" s="33"/>
      <c r="K10268" s="33"/>
    </row>
    <row r="10269" spans="2:11" x14ac:dyDescent="0.2">
      <c r="B10269" s="33"/>
      <c r="C10269" s="171"/>
      <c r="D10269" s="33"/>
      <c r="E10269" s="33"/>
      <c r="F10269" s="33"/>
      <c r="G10269" s="33"/>
      <c r="H10269" s="33"/>
      <c r="I10269" s="171"/>
      <c r="J10269" s="33"/>
      <c r="K10269" s="33"/>
    </row>
    <row r="10270" spans="2:11" x14ac:dyDescent="0.2">
      <c r="B10270" s="33"/>
      <c r="C10270" s="171"/>
      <c r="D10270" s="33"/>
      <c r="E10270" s="33"/>
      <c r="F10270" s="33"/>
      <c r="G10270" s="33"/>
      <c r="H10270" s="33"/>
      <c r="I10270" s="171"/>
      <c r="J10270" s="33"/>
      <c r="K10270" s="33"/>
    </row>
    <row r="10271" spans="2:11" x14ac:dyDescent="0.2">
      <c r="B10271" s="33"/>
      <c r="C10271" s="171"/>
      <c r="D10271" s="33"/>
      <c r="E10271" s="33"/>
      <c r="F10271" s="33"/>
      <c r="G10271" s="33"/>
      <c r="H10271" s="33"/>
      <c r="I10271" s="171"/>
      <c r="J10271" s="33"/>
      <c r="K10271" s="33"/>
    </row>
    <row r="10272" spans="2:11" x14ac:dyDescent="0.2">
      <c r="B10272" s="33"/>
      <c r="C10272" s="171"/>
      <c r="D10272" s="33"/>
      <c r="E10272" s="33"/>
      <c r="F10272" s="33"/>
      <c r="G10272" s="33"/>
      <c r="H10272" s="33"/>
      <c r="I10272" s="171"/>
      <c r="J10272" s="33"/>
      <c r="K10272" s="33"/>
    </row>
    <row r="10273" spans="2:11" x14ac:dyDescent="0.2">
      <c r="B10273" s="33"/>
      <c r="C10273" s="171"/>
      <c r="D10273" s="33"/>
      <c r="E10273" s="33"/>
      <c r="F10273" s="33"/>
      <c r="G10273" s="33"/>
      <c r="H10273" s="33"/>
      <c r="I10273" s="171"/>
      <c r="J10273" s="33"/>
      <c r="K10273" s="33"/>
    </row>
    <row r="10274" spans="2:11" x14ac:dyDescent="0.2">
      <c r="B10274" s="33"/>
      <c r="C10274" s="171"/>
      <c r="D10274" s="33"/>
      <c r="E10274" s="33"/>
      <c r="F10274" s="33"/>
      <c r="G10274" s="33"/>
      <c r="H10274" s="33"/>
      <c r="I10274" s="171"/>
      <c r="J10274" s="33"/>
      <c r="K10274" s="33"/>
    </row>
    <row r="10275" spans="2:11" x14ac:dyDescent="0.2">
      <c r="B10275" s="33"/>
      <c r="C10275" s="171"/>
      <c r="D10275" s="33"/>
      <c r="E10275" s="33"/>
      <c r="F10275" s="33"/>
      <c r="G10275" s="33"/>
      <c r="H10275" s="33"/>
      <c r="I10275" s="171"/>
      <c r="J10275" s="33"/>
      <c r="K10275" s="33"/>
    </row>
    <row r="10276" spans="2:11" x14ac:dyDescent="0.2">
      <c r="B10276" s="33"/>
      <c r="C10276" s="171"/>
      <c r="D10276" s="33"/>
      <c r="E10276" s="33"/>
      <c r="F10276" s="33"/>
      <c r="G10276" s="33"/>
      <c r="H10276" s="33"/>
      <c r="I10276" s="171"/>
      <c r="J10276" s="33"/>
      <c r="K10276" s="33"/>
    </row>
    <row r="10277" spans="2:11" x14ac:dyDescent="0.2">
      <c r="B10277" s="33"/>
      <c r="C10277" s="171"/>
      <c r="D10277" s="33"/>
      <c r="E10277" s="33"/>
      <c r="F10277" s="33"/>
      <c r="G10277" s="33"/>
      <c r="H10277" s="33"/>
      <c r="I10277" s="171"/>
      <c r="J10277" s="33"/>
      <c r="K10277" s="33"/>
    </row>
    <row r="10278" spans="2:11" x14ac:dyDescent="0.2">
      <c r="B10278" s="33"/>
      <c r="C10278" s="171"/>
      <c r="D10278" s="33"/>
      <c r="E10278" s="33"/>
      <c r="F10278" s="33"/>
      <c r="G10278" s="33"/>
      <c r="H10278" s="33"/>
      <c r="I10278" s="171"/>
      <c r="J10278" s="33"/>
      <c r="K10278" s="33"/>
    </row>
    <row r="10279" spans="2:11" x14ac:dyDescent="0.2">
      <c r="B10279" s="33"/>
      <c r="C10279" s="171"/>
      <c r="D10279" s="33"/>
      <c r="E10279" s="33"/>
      <c r="F10279" s="33"/>
      <c r="G10279" s="33"/>
      <c r="H10279" s="33"/>
      <c r="I10279" s="171"/>
      <c r="J10279" s="33"/>
      <c r="K10279" s="33"/>
    </row>
    <row r="10280" spans="2:11" x14ac:dyDescent="0.2">
      <c r="B10280" s="33"/>
      <c r="C10280" s="171"/>
      <c r="D10280" s="33"/>
      <c r="E10280" s="33"/>
      <c r="F10280" s="33"/>
      <c r="G10280" s="33"/>
      <c r="H10280" s="33"/>
      <c r="I10280" s="171"/>
      <c r="J10280" s="33"/>
      <c r="K10280" s="33"/>
    </row>
    <row r="10281" spans="2:11" x14ac:dyDescent="0.2">
      <c r="B10281" s="33"/>
      <c r="C10281" s="171"/>
      <c r="D10281" s="33"/>
      <c r="E10281" s="33"/>
      <c r="F10281" s="33"/>
      <c r="G10281" s="33"/>
      <c r="H10281" s="33"/>
      <c r="I10281" s="171"/>
      <c r="J10281" s="33"/>
      <c r="K10281" s="33"/>
    </row>
    <row r="10282" spans="2:11" x14ac:dyDescent="0.2">
      <c r="B10282" s="33"/>
      <c r="C10282" s="171"/>
      <c r="D10282" s="33"/>
      <c r="E10282" s="33"/>
      <c r="F10282" s="33"/>
      <c r="G10282" s="33"/>
      <c r="H10282" s="33"/>
      <c r="I10282" s="171"/>
      <c r="J10282" s="33"/>
      <c r="K10282" s="33"/>
    </row>
    <row r="10283" spans="2:11" x14ac:dyDescent="0.2">
      <c r="B10283" s="33"/>
      <c r="C10283" s="171"/>
      <c r="D10283" s="33"/>
      <c r="E10283" s="33"/>
      <c r="F10283" s="33"/>
      <c r="G10283" s="33"/>
      <c r="H10283" s="33"/>
      <c r="I10283" s="171"/>
      <c r="J10283" s="33"/>
      <c r="K10283" s="33"/>
    </row>
    <row r="10284" spans="2:11" x14ac:dyDescent="0.2">
      <c r="B10284" s="33"/>
      <c r="C10284" s="171"/>
      <c r="D10284" s="33"/>
      <c r="E10284" s="33"/>
      <c r="F10284" s="33"/>
      <c r="G10284" s="33"/>
      <c r="H10284" s="33"/>
      <c r="I10284" s="171"/>
      <c r="J10284" s="33"/>
      <c r="K10284" s="33"/>
    </row>
    <row r="10285" spans="2:11" x14ac:dyDescent="0.2">
      <c r="B10285" s="33"/>
      <c r="C10285" s="171"/>
      <c r="D10285" s="33"/>
      <c r="E10285" s="33"/>
      <c r="F10285" s="33"/>
      <c r="G10285" s="33"/>
      <c r="H10285" s="33"/>
      <c r="I10285" s="171"/>
      <c r="J10285" s="33"/>
      <c r="K10285" s="33"/>
    </row>
    <row r="10286" spans="2:11" x14ac:dyDescent="0.2">
      <c r="B10286" s="33"/>
      <c r="C10286" s="171"/>
      <c r="D10286" s="33"/>
      <c r="E10286" s="33"/>
      <c r="F10286" s="33"/>
      <c r="G10286" s="33"/>
      <c r="H10286" s="33"/>
      <c r="I10286" s="171"/>
      <c r="J10286" s="33"/>
      <c r="K10286" s="33"/>
    </row>
    <row r="10287" spans="2:11" x14ac:dyDescent="0.2">
      <c r="B10287" s="33"/>
      <c r="C10287" s="171"/>
      <c r="D10287" s="33"/>
      <c r="E10287" s="33"/>
      <c r="F10287" s="33"/>
      <c r="G10287" s="33"/>
      <c r="H10287" s="33"/>
      <c r="I10287" s="171"/>
      <c r="J10287" s="33"/>
      <c r="K10287" s="33"/>
    </row>
    <row r="10288" spans="2:11" x14ac:dyDescent="0.2">
      <c r="B10288" s="33"/>
      <c r="C10288" s="171"/>
      <c r="D10288" s="33"/>
      <c r="E10288" s="33"/>
      <c r="F10288" s="33"/>
      <c r="G10288" s="33"/>
      <c r="H10288" s="33"/>
      <c r="I10288" s="171"/>
      <c r="J10288" s="33"/>
      <c r="K10288" s="33"/>
    </row>
    <row r="10289" spans="2:11" x14ac:dyDescent="0.2">
      <c r="B10289" s="33"/>
      <c r="C10289" s="171"/>
      <c r="D10289" s="33"/>
      <c r="E10289" s="33"/>
      <c r="F10289" s="33"/>
      <c r="G10289" s="33"/>
      <c r="H10289" s="33"/>
      <c r="I10289" s="171"/>
      <c r="J10289" s="33"/>
      <c r="K10289" s="33"/>
    </row>
    <row r="10290" spans="2:11" x14ac:dyDescent="0.2">
      <c r="B10290" s="33"/>
      <c r="C10290" s="171"/>
      <c r="D10290" s="33"/>
      <c r="E10290" s="33"/>
      <c r="F10290" s="33"/>
      <c r="G10290" s="33"/>
      <c r="H10290" s="33"/>
      <c r="I10290" s="171"/>
      <c r="J10290" s="33"/>
      <c r="K10290" s="33"/>
    </row>
    <row r="10291" spans="2:11" x14ac:dyDescent="0.2">
      <c r="B10291" s="33"/>
      <c r="C10291" s="171"/>
      <c r="D10291" s="33"/>
      <c r="E10291" s="33"/>
      <c r="F10291" s="33"/>
      <c r="G10291" s="33"/>
      <c r="H10291" s="33"/>
      <c r="I10291" s="171"/>
      <c r="J10291" s="33"/>
      <c r="K10291" s="33"/>
    </row>
    <row r="10292" spans="2:11" x14ac:dyDescent="0.2">
      <c r="B10292" s="33"/>
      <c r="C10292" s="171"/>
      <c r="D10292" s="33"/>
      <c r="E10292" s="33"/>
      <c r="F10292" s="33"/>
      <c r="G10292" s="33"/>
      <c r="H10292" s="33"/>
      <c r="I10292" s="171"/>
      <c r="J10292" s="33"/>
      <c r="K10292" s="33"/>
    </row>
    <row r="10293" spans="2:11" x14ac:dyDescent="0.2">
      <c r="B10293" s="33"/>
      <c r="C10293" s="171"/>
      <c r="D10293" s="33"/>
      <c r="E10293" s="33"/>
      <c r="F10293" s="33"/>
      <c r="G10293" s="33"/>
      <c r="H10293" s="33"/>
      <c r="I10293" s="171"/>
      <c r="J10293" s="33"/>
      <c r="K10293" s="33"/>
    </row>
    <row r="10294" spans="2:11" x14ac:dyDescent="0.2">
      <c r="B10294" s="33"/>
      <c r="C10294" s="171"/>
      <c r="D10294" s="33"/>
      <c r="E10294" s="33"/>
      <c r="F10294" s="33"/>
      <c r="G10294" s="33"/>
      <c r="H10294" s="33"/>
      <c r="I10294" s="171"/>
      <c r="J10294" s="33"/>
      <c r="K10294" s="33"/>
    </row>
    <row r="10295" spans="2:11" x14ac:dyDescent="0.2">
      <c r="B10295" s="33"/>
      <c r="C10295" s="171"/>
      <c r="D10295" s="33"/>
      <c r="E10295" s="33"/>
      <c r="F10295" s="33"/>
      <c r="G10295" s="33"/>
      <c r="H10295" s="33"/>
      <c r="I10295" s="171"/>
      <c r="J10295" s="33"/>
      <c r="K10295" s="33"/>
    </row>
    <row r="10296" spans="2:11" x14ac:dyDescent="0.2">
      <c r="B10296" s="33"/>
      <c r="C10296" s="171"/>
      <c r="D10296" s="33"/>
      <c r="E10296" s="33"/>
      <c r="F10296" s="33"/>
      <c r="G10296" s="33"/>
      <c r="H10296" s="33"/>
      <c r="I10296" s="171"/>
      <c r="J10296" s="33"/>
      <c r="K10296" s="33"/>
    </row>
    <row r="10297" spans="2:11" x14ac:dyDescent="0.2">
      <c r="B10297" s="33"/>
      <c r="C10297" s="171"/>
      <c r="D10297" s="33"/>
      <c r="E10297" s="33"/>
      <c r="F10297" s="33"/>
      <c r="G10297" s="33"/>
      <c r="H10297" s="33"/>
      <c r="I10297" s="171"/>
      <c r="J10297" s="33"/>
      <c r="K10297" s="33"/>
    </row>
    <row r="10298" spans="2:11" x14ac:dyDescent="0.2">
      <c r="B10298" s="33"/>
      <c r="C10298" s="171"/>
      <c r="D10298" s="33"/>
      <c r="E10298" s="33"/>
      <c r="F10298" s="33"/>
      <c r="G10298" s="33"/>
      <c r="H10298" s="33"/>
      <c r="I10298" s="171"/>
      <c r="J10298" s="33"/>
      <c r="K10298" s="33"/>
    </row>
    <row r="10299" spans="2:11" x14ac:dyDescent="0.2">
      <c r="B10299" s="33"/>
      <c r="C10299" s="171"/>
      <c r="D10299" s="33"/>
      <c r="E10299" s="33"/>
      <c r="F10299" s="33"/>
      <c r="G10299" s="33"/>
      <c r="H10299" s="33"/>
      <c r="I10299" s="171"/>
      <c r="J10299" s="33"/>
      <c r="K10299" s="33"/>
    </row>
    <row r="10300" spans="2:11" x14ac:dyDescent="0.2">
      <c r="B10300" s="33"/>
      <c r="C10300" s="171"/>
      <c r="D10300" s="33"/>
      <c r="E10300" s="33"/>
      <c r="F10300" s="33"/>
      <c r="G10300" s="33"/>
      <c r="H10300" s="33"/>
      <c r="I10300" s="171"/>
      <c r="J10300" s="33"/>
      <c r="K10300" s="33"/>
    </row>
    <row r="10301" spans="2:11" x14ac:dyDescent="0.2">
      <c r="B10301" s="33"/>
      <c r="C10301" s="171"/>
      <c r="D10301" s="33"/>
      <c r="E10301" s="33"/>
      <c r="F10301" s="33"/>
      <c r="G10301" s="33"/>
      <c r="H10301" s="33"/>
      <c r="I10301" s="171"/>
      <c r="J10301" s="33"/>
      <c r="K10301" s="33"/>
    </row>
    <row r="10302" spans="2:11" x14ac:dyDescent="0.2">
      <c r="B10302" s="33"/>
      <c r="C10302" s="171"/>
      <c r="D10302" s="33"/>
      <c r="E10302" s="33"/>
      <c r="F10302" s="33"/>
      <c r="G10302" s="33"/>
      <c r="H10302" s="33"/>
      <c r="I10302" s="171"/>
      <c r="J10302" s="33"/>
      <c r="K10302" s="33"/>
    </row>
    <row r="10303" spans="2:11" x14ac:dyDescent="0.2">
      <c r="B10303" s="33"/>
      <c r="C10303" s="171"/>
      <c r="D10303" s="33"/>
      <c r="E10303" s="33"/>
      <c r="F10303" s="33"/>
      <c r="G10303" s="33"/>
      <c r="H10303" s="33"/>
      <c r="I10303" s="171"/>
      <c r="J10303" s="33"/>
      <c r="K10303" s="33"/>
    </row>
    <row r="10304" spans="2:11" x14ac:dyDescent="0.2">
      <c r="B10304" s="33"/>
      <c r="C10304" s="171"/>
      <c r="D10304" s="33"/>
      <c r="E10304" s="33"/>
      <c r="F10304" s="33"/>
      <c r="G10304" s="33"/>
      <c r="H10304" s="33"/>
      <c r="I10304" s="171"/>
      <c r="J10304" s="33"/>
      <c r="K10304" s="33"/>
    </row>
    <row r="10305" spans="2:11" x14ac:dyDescent="0.2">
      <c r="B10305" s="33"/>
      <c r="C10305" s="171"/>
      <c r="D10305" s="33"/>
      <c r="E10305" s="33"/>
      <c r="F10305" s="33"/>
      <c r="G10305" s="33"/>
      <c r="H10305" s="33"/>
      <c r="I10305" s="171"/>
      <c r="J10305" s="33"/>
      <c r="K10305" s="33"/>
    </row>
    <row r="10306" spans="2:11" x14ac:dyDescent="0.2">
      <c r="B10306" s="33"/>
      <c r="C10306" s="171"/>
      <c r="D10306" s="33"/>
      <c r="E10306" s="33"/>
      <c r="F10306" s="33"/>
      <c r="G10306" s="33"/>
      <c r="H10306" s="33"/>
      <c r="I10306" s="171"/>
      <c r="J10306" s="33"/>
      <c r="K10306" s="33"/>
    </row>
    <row r="10307" spans="2:11" x14ac:dyDescent="0.2">
      <c r="B10307" s="33"/>
      <c r="C10307" s="171"/>
      <c r="D10307" s="33"/>
      <c r="E10307" s="33"/>
      <c r="F10307" s="33"/>
      <c r="G10307" s="33"/>
      <c r="H10307" s="33"/>
      <c r="I10307" s="171"/>
      <c r="J10307" s="33"/>
      <c r="K10307" s="33"/>
    </row>
    <row r="10308" spans="2:11" x14ac:dyDescent="0.2">
      <c r="B10308" s="33"/>
      <c r="C10308" s="171"/>
      <c r="D10308" s="33"/>
      <c r="E10308" s="33"/>
      <c r="F10308" s="33"/>
      <c r="G10308" s="33"/>
      <c r="H10308" s="33"/>
      <c r="I10308" s="171"/>
      <c r="J10308" s="33"/>
      <c r="K10308" s="33"/>
    </row>
    <row r="10309" spans="2:11" x14ac:dyDescent="0.2">
      <c r="B10309" s="33"/>
      <c r="C10309" s="171"/>
      <c r="D10309" s="33"/>
      <c r="E10309" s="33"/>
      <c r="F10309" s="33"/>
      <c r="G10309" s="33"/>
      <c r="H10309" s="33"/>
      <c r="I10309" s="171"/>
      <c r="J10309" s="33"/>
      <c r="K10309" s="33"/>
    </row>
    <row r="10310" spans="2:11" x14ac:dyDescent="0.2">
      <c r="B10310" s="33"/>
      <c r="C10310" s="171"/>
      <c r="D10310" s="33"/>
      <c r="E10310" s="33"/>
      <c r="F10310" s="33"/>
      <c r="G10310" s="33"/>
      <c r="H10310" s="33"/>
      <c r="I10310" s="171"/>
      <c r="J10310" s="33"/>
      <c r="K10310" s="33"/>
    </row>
    <row r="10311" spans="2:11" x14ac:dyDescent="0.2">
      <c r="B10311" s="33"/>
      <c r="C10311" s="171"/>
      <c r="D10311" s="33"/>
      <c r="E10311" s="33"/>
      <c r="F10311" s="33"/>
      <c r="G10311" s="33"/>
      <c r="H10311" s="33"/>
      <c r="I10311" s="171"/>
      <c r="J10311" s="33"/>
      <c r="K10311" s="33"/>
    </row>
    <row r="10312" spans="2:11" x14ac:dyDescent="0.2">
      <c r="B10312" s="33"/>
      <c r="C10312" s="171"/>
      <c r="D10312" s="33"/>
      <c r="E10312" s="33"/>
      <c r="F10312" s="33"/>
      <c r="G10312" s="33"/>
      <c r="H10312" s="33"/>
      <c r="I10312" s="171"/>
      <c r="J10312" s="33"/>
      <c r="K10312" s="33"/>
    </row>
    <row r="10313" spans="2:11" x14ac:dyDescent="0.2">
      <c r="B10313" s="33"/>
      <c r="C10313" s="171"/>
      <c r="D10313" s="33"/>
      <c r="E10313" s="33"/>
      <c r="F10313" s="33"/>
      <c r="G10313" s="33"/>
      <c r="H10313" s="33"/>
      <c r="I10313" s="171"/>
      <c r="J10313" s="33"/>
      <c r="K10313" s="33"/>
    </row>
    <row r="10314" spans="2:11" x14ac:dyDescent="0.2">
      <c r="B10314" s="33"/>
      <c r="C10314" s="171"/>
      <c r="D10314" s="33"/>
      <c r="E10314" s="33"/>
      <c r="F10314" s="33"/>
      <c r="G10314" s="33"/>
      <c r="H10314" s="33"/>
      <c r="I10314" s="171"/>
      <c r="J10314" s="33"/>
      <c r="K10314" s="33"/>
    </row>
    <row r="10315" spans="2:11" x14ac:dyDescent="0.2">
      <c r="B10315" s="33"/>
      <c r="C10315" s="171"/>
      <c r="D10315" s="33"/>
      <c r="E10315" s="33"/>
      <c r="F10315" s="33"/>
      <c r="G10315" s="33"/>
      <c r="H10315" s="33"/>
      <c r="I10315" s="171"/>
      <c r="J10315" s="33"/>
      <c r="K10315" s="33"/>
    </row>
    <row r="10316" spans="2:11" x14ac:dyDescent="0.2">
      <c r="B10316" s="33"/>
      <c r="C10316" s="171"/>
      <c r="D10316" s="33"/>
      <c r="E10316" s="33"/>
      <c r="F10316" s="33"/>
      <c r="G10316" s="33"/>
      <c r="H10316" s="33"/>
      <c r="I10316" s="171"/>
      <c r="J10316" s="33"/>
      <c r="K10316" s="33"/>
    </row>
    <row r="10317" spans="2:11" x14ac:dyDescent="0.2">
      <c r="B10317" s="33"/>
      <c r="C10317" s="171"/>
      <c r="D10317" s="33"/>
      <c r="E10317" s="33"/>
      <c r="F10317" s="33"/>
      <c r="G10317" s="33"/>
      <c r="H10317" s="33"/>
      <c r="I10317" s="171"/>
      <c r="J10317" s="33"/>
      <c r="K10317" s="33"/>
    </row>
    <row r="10318" spans="2:11" x14ac:dyDescent="0.2">
      <c r="B10318" s="33"/>
      <c r="C10318" s="171"/>
      <c r="D10318" s="33"/>
      <c r="E10318" s="33"/>
      <c r="F10318" s="33"/>
      <c r="G10318" s="33"/>
      <c r="H10318" s="33"/>
      <c r="I10318" s="171"/>
      <c r="J10318" s="33"/>
      <c r="K10318" s="33"/>
    </row>
    <row r="10319" spans="2:11" x14ac:dyDescent="0.2">
      <c r="B10319" s="33"/>
      <c r="C10319" s="171"/>
      <c r="D10319" s="33"/>
      <c r="E10319" s="33"/>
      <c r="F10319" s="33"/>
      <c r="G10319" s="33"/>
      <c r="H10319" s="33"/>
      <c r="I10319" s="171"/>
      <c r="J10319" s="33"/>
      <c r="K10319" s="33"/>
    </row>
    <row r="10320" spans="2:11" x14ac:dyDescent="0.2">
      <c r="B10320" s="33"/>
      <c r="C10320" s="171"/>
      <c r="D10320" s="33"/>
      <c r="E10320" s="33"/>
      <c r="F10320" s="33"/>
      <c r="G10320" s="33"/>
      <c r="H10320" s="33"/>
      <c r="I10320" s="171"/>
      <c r="J10320" s="33"/>
      <c r="K10320" s="33"/>
    </row>
    <row r="10321" spans="2:11" x14ac:dyDescent="0.2">
      <c r="B10321" s="33"/>
      <c r="C10321" s="171"/>
      <c r="D10321" s="33"/>
      <c r="E10321" s="33"/>
      <c r="F10321" s="33"/>
      <c r="G10321" s="33"/>
      <c r="H10321" s="33"/>
      <c r="I10321" s="171"/>
      <c r="J10321" s="33"/>
      <c r="K10321" s="33"/>
    </row>
    <row r="10322" spans="2:11" x14ac:dyDescent="0.2">
      <c r="B10322" s="33"/>
      <c r="C10322" s="171"/>
      <c r="D10322" s="33"/>
      <c r="E10322" s="33"/>
      <c r="F10322" s="33"/>
      <c r="G10322" s="33"/>
      <c r="H10322" s="33"/>
      <c r="I10322" s="171"/>
      <c r="J10322" s="33"/>
      <c r="K10322" s="33"/>
    </row>
    <row r="10323" spans="2:11" x14ac:dyDescent="0.2">
      <c r="B10323" s="33"/>
      <c r="C10323" s="171"/>
      <c r="D10323" s="33"/>
      <c r="E10323" s="33"/>
      <c r="F10323" s="33"/>
      <c r="G10323" s="33"/>
      <c r="H10323" s="33"/>
      <c r="I10323" s="171"/>
      <c r="J10323" s="33"/>
      <c r="K10323" s="33"/>
    </row>
    <row r="10324" spans="2:11" x14ac:dyDescent="0.2">
      <c r="B10324" s="33"/>
      <c r="C10324" s="171"/>
      <c r="D10324" s="33"/>
      <c r="E10324" s="33"/>
      <c r="F10324" s="33"/>
      <c r="G10324" s="33"/>
      <c r="H10324" s="33"/>
      <c r="I10324" s="171"/>
      <c r="J10324" s="33"/>
      <c r="K10324" s="33"/>
    </row>
    <row r="10325" spans="2:11" x14ac:dyDescent="0.2">
      <c r="B10325" s="33"/>
      <c r="C10325" s="171"/>
      <c r="D10325" s="33"/>
      <c r="E10325" s="33"/>
      <c r="F10325" s="33"/>
      <c r="G10325" s="33"/>
      <c r="H10325" s="33"/>
      <c r="I10325" s="171"/>
      <c r="J10325" s="33"/>
      <c r="K10325" s="33"/>
    </row>
    <row r="10326" spans="2:11" x14ac:dyDescent="0.2">
      <c r="B10326" s="33"/>
      <c r="C10326" s="171"/>
      <c r="D10326" s="33"/>
      <c r="E10326" s="33"/>
      <c r="F10326" s="33"/>
      <c r="G10326" s="33"/>
      <c r="H10326" s="33"/>
      <c r="I10326" s="171"/>
      <c r="J10326" s="33"/>
      <c r="K10326" s="33"/>
    </row>
    <row r="10327" spans="2:11" x14ac:dyDescent="0.2">
      <c r="B10327" s="33"/>
      <c r="C10327" s="171"/>
      <c r="D10327" s="33"/>
      <c r="E10327" s="33"/>
      <c r="F10327" s="33"/>
      <c r="G10327" s="33"/>
      <c r="H10327" s="33"/>
      <c r="I10327" s="171"/>
      <c r="J10327" s="33"/>
      <c r="K10327" s="33"/>
    </row>
    <row r="10328" spans="2:11" x14ac:dyDescent="0.2">
      <c r="B10328" s="33"/>
      <c r="C10328" s="171"/>
      <c r="D10328" s="33"/>
      <c r="E10328" s="33"/>
      <c r="F10328" s="33"/>
      <c r="G10328" s="33"/>
      <c r="H10328" s="33"/>
      <c r="I10328" s="171"/>
      <c r="J10328" s="33"/>
      <c r="K10328" s="33"/>
    </row>
    <row r="10329" spans="2:11" x14ac:dyDescent="0.2">
      <c r="B10329" s="33"/>
      <c r="C10329" s="171"/>
      <c r="D10329" s="33"/>
      <c r="E10329" s="33"/>
      <c r="F10329" s="33"/>
      <c r="G10329" s="33"/>
      <c r="H10329" s="33"/>
      <c r="I10329" s="171"/>
      <c r="J10329" s="33"/>
      <c r="K10329" s="33"/>
    </row>
    <row r="10330" spans="2:11" x14ac:dyDescent="0.2">
      <c r="B10330" s="33"/>
      <c r="C10330" s="171"/>
      <c r="D10330" s="33"/>
      <c r="E10330" s="33"/>
      <c r="F10330" s="33"/>
      <c r="G10330" s="33"/>
      <c r="H10330" s="33"/>
      <c r="I10330" s="171"/>
      <c r="J10330" s="33"/>
      <c r="K10330" s="33"/>
    </row>
    <row r="10331" spans="2:11" x14ac:dyDescent="0.2">
      <c r="B10331" s="33"/>
      <c r="C10331" s="171"/>
      <c r="D10331" s="33"/>
      <c r="E10331" s="33"/>
      <c r="F10331" s="33"/>
      <c r="G10331" s="33"/>
      <c r="H10331" s="33"/>
      <c r="I10331" s="171"/>
      <c r="J10331" s="33"/>
      <c r="K10331" s="33"/>
    </row>
    <row r="10332" spans="2:11" x14ac:dyDescent="0.2">
      <c r="B10332" s="33"/>
      <c r="C10332" s="171"/>
      <c r="D10332" s="33"/>
      <c r="E10332" s="33"/>
      <c r="F10332" s="33"/>
      <c r="G10332" s="33"/>
      <c r="H10332" s="33"/>
      <c r="I10332" s="171"/>
      <c r="J10332" s="33"/>
      <c r="K10332" s="33"/>
    </row>
    <row r="10333" spans="2:11" x14ac:dyDescent="0.2">
      <c r="B10333" s="33"/>
      <c r="C10333" s="171"/>
      <c r="D10333" s="33"/>
      <c r="E10333" s="33"/>
      <c r="F10333" s="33"/>
      <c r="G10333" s="33"/>
      <c r="H10333" s="33"/>
      <c r="I10333" s="171"/>
      <c r="J10333" s="33"/>
      <c r="K10333" s="33"/>
    </row>
    <row r="10334" spans="2:11" x14ac:dyDescent="0.2">
      <c r="B10334" s="33"/>
      <c r="C10334" s="171"/>
      <c r="D10334" s="33"/>
      <c r="E10334" s="33"/>
      <c r="F10334" s="33"/>
      <c r="G10334" s="33"/>
      <c r="H10334" s="33"/>
      <c r="I10334" s="171"/>
      <c r="J10334" s="33"/>
      <c r="K10334" s="33"/>
    </row>
    <row r="10335" spans="2:11" x14ac:dyDescent="0.2">
      <c r="B10335" s="33"/>
      <c r="C10335" s="171"/>
      <c r="D10335" s="33"/>
      <c r="E10335" s="33"/>
      <c r="F10335" s="33"/>
      <c r="G10335" s="33"/>
      <c r="H10335" s="33"/>
      <c r="I10335" s="171"/>
      <c r="J10335" s="33"/>
      <c r="K10335" s="33"/>
    </row>
    <row r="10336" spans="2:11" x14ac:dyDescent="0.2">
      <c r="B10336" s="33"/>
      <c r="C10336" s="171"/>
      <c r="D10336" s="33"/>
      <c r="E10336" s="33"/>
      <c r="F10336" s="33"/>
      <c r="G10336" s="33"/>
      <c r="H10336" s="33"/>
      <c r="I10336" s="171"/>
      <c r="J10336" s="33"/>
      <c r="K10336" s="33"/>
    </row>
    <row r="10337" spans="2:11" x14ac:dyDescent="0.2">
      <c r="B10337" s="33"/>
      <c r="C10337" s="171"/>
      <c r="D10337" s="33"/>
      <c r="E10337" s="33"/>
      <c r="F10337" s="33"/>
      <c r="G10337" s="33"/>
      <c r="H10337" s="33"/>
      <c r="I10337" s="171"/>
      <c r="J10337" s="33"/>
      <c r="K10337" s="33"/>
    </row>
    <row r="10338" spans="2:11" x14ac:dyDescent="0.2">
      <c r="B10338" s="33"/>
      <c r="C10338" s="171"/>
      <c r="D10338" s="33"/>
      <c r="E10338" s="33"/>
      <c r="F10338" s="33"/>
      <c r="G10338" s="33"/>
      <c r="H10338" s="33"/>
      <c r="I10338" s="171"/>
      <c r="J10338" s="33"/>
      <c r="K10338" s="33"/>
    </row>
    <row r="10339" spans="2:11" x14ac:dyDescent="0.2">
      <c r="B10339" s="33"/>
      <c r="C10339" s="171"/>
      <c r="D10339" s="33"/>
      <c r="E10339" s="33"/>
      <c r="F10339" s="33"/>
      <c r="G10339" s="33"/>
      <c r="H10339" s="33"/>
      <c r="I10339" s="171"/>
      <c r="J10339" s="33"/>
      <c r="K10339" s="33"/>
    </row>
    <row r="10340" spans="2:11" x14ac:dyDescent="0.2">
      <c r="B10340" s="33"/>
      <c r="C10340" s="171"/>
      <c r="D10340" s="33"/>
      <c r="E10340" s="33"/>
      <c r="F10340" s="33"/>
      <c r="G10340" s="33"/>
      <c r="H10340" s="33"/>
      <c r="I10340" s="171"/>
      <c r="J10340" s="33"/>
      <c r="K10340" s="33"/>
    </row>
    <row r="10341" spans="2:11" x14ac:dyDescent="0.2">
      <c r="B10341" s="33"/>
      <c r="C10341" s="171"/>
      <c r="D10341" s="33"/>
      <c r="E10341" s="33"/>
      <c r="F10341" s="33"/>
      <c r="G10341" s="33"/>
      <c r="H10341" s="33"/>
      <c r="I10341" s="171"/>
      <c r="J10341" s="33"/>
      <c r="K10341" s="33"/>
    </row>
    <row r="10342" spans="2:11" x14ac:dyDescent="0.2">
      <c r="B10342" s="33"/>
      <c r="C10342" s="171"/>
      <c r="D10342" s="33"/>
      <c r="E10342" s="33"/>
      <c r="F10342" s="33"/>
      <c r="G10342" s="33"/>
      <c r="H10342" s="33"/>
      <c r="I10342" s="171"/>
      <c r="J10342" s="33"/>
      <c r="K10342" s="33"/>
    </row>
    <row r="10343" spans="2:11" x14ac:dyDescent="0.2">
      <c r="B10343" s="33"/>
      <c r="C10343" s="171"/>
      <c r="D10343" s="33"/>
      <c r="E10343" s="33"/>
      <c r="F10343" s="33"/>
      <c r="G10343" s="33"/>
      <c r="H10343" s="33"/>
      <c r="I10343" s="171"/>
      <c r="J10343" s="33"/>
      <c r="K10343" s="33"/>
    </row>
    <row r="10344" spans="2:11" x14ac:dyDescent="0.2">
      <c r="B10344" s="33"/>
      <c r="C10344" s="171"/>
      <c r="D10344" s="33"/>
      <c r="E10344" s="33"/>
      <c r="F10344" s="33"/>
      <c r="G10344" s="33"/>
      <c r="H10344" s="33"/>
      <c r="I10344" s="171"/>
      <c r="J10344" s="33"/>
      <c r="K10344" s="33"/>
    </row>
    <row r="10345" spans="2:11" x14ac:dyDescent="0.2">
      <c r="B10345" s="33"/>
      <c r="C10345" s="171"/>
      <c r="D10345" s="33"/>
      <c r="E10345" s="33"/>
      <c r="F10345" s="33"/>
      <c r="G10345" s="33"/>
      <c r="H10345" s="33"/>
      <c r="I10345" s="171"/>
      <c r="J10345" s="33"/>
      <c r="K10345" s="33"/>
    </row>
    <row r="10346" spans="2:11" x14ac:dyDescent="0.2">
      <c r="B10346" s="33"/>
      <c r="C10346" s="171"/>
      <c r="D10346" s="33"/>
      <c r="E10346" s="33"/>
      <c r="F10346" s="33"/>
      <c r="G10346" s="33"/>
      <c r="H10346" s="33"/>
      <c r="I10346" s="171"/>
      <c r="J10346" s="33"/>
      <c r="K10346" s="33"/>
    </row>
    <row r="10347" spans="2:11" x14ac:dyDescent="0.2">
      <c r="B10347" s="33"/>
      <c r="C10347" s="171"/>
      <c r="D10347" s="33"/>
      <c r="E10347" s="33"/>
      <c r="F10347" s="33"/>
      <c r="G10347" s="33"/>
      <c r="H10347" s="33"/>
      <c r="I10347" s="171"/>
      <c r="J10347" s="33"/>
      <c r="K10347" s="33"/>
    </row>
    <row r="10348" spans="2:11" x14ac:dyDescent="0.2">
      <c r="B10348" s="33"/>
      <c r="C10348" s="171"/>
      <c r="D10348" s="33"/>
      <c r="E10348" s="33"/>
      <c r="F10348" s="33"/>
      <c r="G10348" s="33"/>
      <c r="H10348" s="33"/>
      <c r="I10348" s="171"/>
      <c r="J10348" s="33"/>
      <c r="K10348" s="33"/>
    </row>
    <row r="10349" spans="2:11" x14ac:dyDescent="0.2">
      <c r="B10349" s="33"/>
      <c r="C10349" s="171"/>
      <c r="D10349" s="33"/>
      <c r="E10349" s="33"/>
      <c r="F10349" s="33"/>
      <c r="G10349" s="33"/>
      <c r="H10349" s="33"/>
      <c r="I10349" s="171"/>
      <c r="J10349" s="33"/>
      <c r="K10349" s="33"/>
    </row>
    <row r="10350" spans="2:11" x14ac:dyDescent="0.2">
      <c r="B10350" s="33"/>
      <c r="C10350" s="171"/>
      <c r="D10350" s="33"/>
      <c r="E10350" s="33"/>
      <c r="F10350" s="33"/>
      <c r="G10350" s="33"/>
      <c r="H10350" s="33"/>
      <c r="I10350" s="171"/>
      <c r="J10350" s="33"/>
      <c r="K10350" s="33"/>
    </row>
  </sheetData>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1" tint="0.249977111117893"/>
  </sheetPr>
  <dimension ref="A1:AL116"/>
  <sheetViews>
    <sheetView zoomScale="90" zoomScaleNormal="90" workbookViewId="0"/>
  </sheetViews>
  <sheetFormatPr baseColWidth="10" defaultColWidth="9.140625" defaultRowHeight="12.75" x14ac:dyDescent="0.2"/>
  <cols>
    <col min="1" max="1" width="41.42578125" style="2" customWidth="1"/>
    <col min="2" max="3" width="27" style="2" customWidth="1"/>
    <col min="4" max="4" width="13.28515625" style="2" customWidth="1"/>
    <col min="5" max="5" width="23.5703125" style="2" customWidth="1"/>
    <col min="6" max="7" width="9.140625" style="2"/>
    <col min="8" max="8" width="18.28515625" style="2" customWidth="1"/>
    <col min="9" max="9" width="11.140625" style="2" customWidth="1"/>
    <col min="10" max="16384" width="9.140625" style="2"/>
  </cols>
  <sheetData>
    <row r="1" spans="1:38" ht="42.75" customHeight="1" x14ac:dyDescent="0.5">
      <c r="B1" s="173" t="s">
        <v>429</v>
      </c>
      <c r="C1" s="174"/>
      <c r="D1" s="174"/>
      <c r="E1" s="175"/>
      <c r="F1" s="12"/>
      <c r="G1" s="88"/>
      <c r="H1" s="88"/>
      <c r="I1" s="88"/>
      <c r="J1" s="88"/>
      <c r="K1" s="12"/>
      <c r="L1" s="12"/>
      <c r="M1" s="1"/>
      <c r="N1" s="1"/>
      <c r="O1" s="1"/>
      <c r="P1" s="1"/>
      <c r="Q1" s="1"/>
      <c r="R1" s="1"/>
      <c r="S1" s="1"/>
      <c r="T1" s="1"/>
      <c r="U1" s="1"/>
      <c r="V1" s="1"/>
      <c r="W1" s="1"/>
      <c r="X1" s="1"/>
      <c r="Y1" s="1"/>
      <c r="Z1" s="1"/>
      <c r="AA1" s="1"/>
      <c r="AB1" s="1"/>
      <c r="AC1" s="1"/>
      <c r="AD1" s="1"/>
      <c r="AE1" s="1"/>
      <c r="AF1" s="1"/>
      <c r="AG1" s="1"/>
      <c r="AH1" s="1"/>
      <c r="AI1" s="1"/>
      <c r="AJ1" s="1"/>
      <c r="AK1" s="1"/>
      <c r="AL1" s="1"/>
    </row>
    <row r="2" spans="1:38" ht="6.75" customHeight="1" thickBot="1" x14ac:dyDescent="0.25">
      <c r="A2" s="12"/>
      <c r="B2" s="12"/>
      <c r="C2" s="12"/>
      <c r="D2" s="12"/>
      <c r="E2" s="12"/>
      <c r="F2" s="12"/>
      <c r="G2" s="12"/>
      <c r="H2" s="13"/>
      <c r="I2" s="13"/>
      <c r="J2" s="12"/>
      <c r="K2" s="12"/>
      <c r="L2" s="12"/>
      <c r="M2" s="1"/>
      <c r="N2" s="1"/>
      <c r="O2" s="1"/>
      <c r="P2" s="1"/>
      <c r="Q2" s="1"/>
      <c r="R2" s="1"/>
      <c r="S2" s="1"/>
      <c r="T2" s="1"/>
      <c r="U2" s="1"/>
      <c r="V2" s="1"/>
      <c r="W2" s="1"/>
      <c r="X2" s="1"/>
      <c r="Y2" s="1"/>
      <c r="Z2" s="1"/>
      <c r="AA2" s="1"/>
      <c r="AB2" s="1"/>
      <c r="AC2" s="1"/>
      <c r="AD2" s="1"/>
      <c r="AE2" s="1"/>
      <c r="AF2" s="1"/>
      <c r="AG2" s="1"/>
      <c r="AH2" s="1"/>
      <c r="AI2" s="1"/>
      <c r="AJ2" s="1"/>
      <c r="AK2" s="1"/>
      <c r="AL2" s="1"/>
    </row>
    <row r="3" spans="1:38" ht="23.25" customHeight="1" thickBot="1" x14ac:dyDescent="0.35">
      <c r="A3" s="12"/>
      <c r="B3" s="89" t="s">
        <v>417</v>
      </c>
      <c r="C3" s="90" t="s">
        <v>418</v>
      </c>
      <c r="D3" s="91" t="s">
        <v>419</v>
      </c>
      <c r="E3" s="92" t="s">
        <v>420</v>
      </c>
      <c r="F3" s="12"/>
      <c r="G3" s="93"/>
      <c r="H3" s="176" t="s">
        <v>12</v>
      </c>
      <c r="J3" s="12"/>
      <c r="K3" s="12"/>
      <c r="L3" s="12"/>
      <c r="M3" s="1"/>
      <c r="N3" s="1"/>
      <c r="O3" s="1"/>
      <c r="P3" s="1"/>
      <c r="Q3" s="1"/>
      <c r="R3" s="1"/>
      <c r="S3" s="1"/>
      <c r="T3" s="1"/>
      <c r="U3" s="1"/>
      <c r="V3" s="1"/>
      <c r="W3" s="1"/>
      <c r="X3" s="1"/>
      <c r="Y3" s="1"/>
      <c r="Z3" s="1"/>
      <c r="AA3" s="1"/>
      <c r="AB3" s="1"/>
      <c r="AC3" s="1"/>
      <c r="AD3" s="1"/>
      <c r="AE3" s="1"/>
      <c r="AF3" s="1"/>
      <c r="AG3" s="1"/>
      <c r="AH3" s="1"/>
      <c r="AI3" s="1"/>
      <c r="AJ3" s="1"/>
      <c r="AK3" s="1"/>
      <c r="AL3" s="1"/>
    </row>
    <row r="4" spans="1:38" ht="18.75" x14ac:dyDescent="0.3">
      <c r="A4" s="177" t="s">
        <v>421</v>
      </c>
      <c r="B4" s="180" t="s">
        <v>422</v>
      </c>
      <c r="C4" s="183" t="s">
        <v>423</v>
      </c>
      <c r="D4" s="94">
        <v>0.01</v>
      </c>
      <c r="E4" s="95">
        <f ca="1">IFERROR('Protein FDR Summary'!C$6,"")</f>
        <v>167</v>
      </c>
      <c r="F4" s="12"/>
      <c r="G4" s="93"/>
      <c r="H4" s="176"/>
      <c r="I4" s="88"/>
      <c r="J4" s="12"/>
      <c r="K4" s="12"/>
      <c r="L4" s="12"/>
      <c r="M4" s="1"/>
      <c r="N4" s="1"/>
      <c r="O4" s="1"/>
      <c r="P4" s="1"/>
      <c r="Q4" s="1"/>
      <c r="R4" s="1"/>
      <c r="S4" s="1"/>
      <c r="T4" s="1"/>
      <c r="U4" s="1"/>
      <c r="V4" s="1"/>
      <c r="W4" s="1"/>
      <c r="X4" s="1"/>
      <c r="Y4" s="1"/>
      <c r="Z4" s="1"/>
      <c r="AA4" s="1"/>
      <c r="AB4" s="1"/>
      <c r="AC4" s="1"/>
      <c r="AD4" s="1"/>
      <c r="AE4" s="1"/>
      <c r="AF4" s="1"/>
      <c r="AG4" s="1"/>
      <c r="AH4" s="1"/>
      <c r="AI4" s="1"/>
      <c r="AJ4" s="1"/>
      <c r="AK4" s="1"/>
      <c r="AL4" s="1"/>
    </row>
    <row r="5" spans="1:38" ht="18.75" x14ac:dyDescent="0.3">
      <c r="A5" s="178"/>
      <c r="B5" s="181" t="s">
        <v>422</v>
      </c>
      <c r="C5" s="184"/>
      <c r="D5" s="96">
        <v>0.05</v>
      </c>
      <c r="E5" s="97">
        <f ca="1">IFERROR('Protein FDR Summary'!C$7,"")</f>
        <v>187</v>
      </c>
      <c r="F5" s="12"/>
      <c r="G5" s="93"/>
      <c r="H5" s="98">
        <v>2.0099999999999998</v>
      </c>
      <c r="I5" s="88"/>
      <c r="J5" s="12"/>
      <c r="K5" s="12"/>
      <c r="L5" s="12"/>
      <c r="M5" s="1"/>
      <c r="N5" s="1"/>
      <c r="O5" s="1"/>
      <c r="P5" s="1"/>
      <c r="Q5" s="1"/>
      <c r="R5" s="1"/>
      <c r="S5" s="1"/>
      <c r="T5" s="1"/>
      <c r="U5" s="1"/>
      <c r="V5" s="1"/>
      <c r="W5" s="1"/>
      <c r="X5" s="1"/>
      <c r="Y5" s="1"/>
      <c r="Z5" s="1"/>
      <c r="AA5" s="1"/>
      <c r="AB5" s="1"/>
      <c r="AC5" s="1"/>
      <c r="AD5" s="1"/>
      <c r="AE5" s="1"/>
      <c r="AF5" s="1"/>
      <c r="AG5" s="1"/>
      <c r="AH5" s="1"/>
      <c r="AI5" s="1"/>
      <c r="AJ5" s="1"/>
      <c r="AK5" s="1"/>
      <c r="AL5" s="1"/>
    </row>
    <row r="6" spans="1:38" ht="19.5" thickBot="1" x14ac:dyDescent="0.35">
      <c r="A6" s="178"/>
      <c r="B6" s="181" t="s">
        <v>422</v>
      </c>
      <c r="C6" s="185"/>
      <c r="D6" s="99">
        <v>0.1</v>
      </c>
      <c r="E6" s="100">
        <f ca="1">IFERROR('Protein FDR Summary'!C$8,"")</f>
        <v>197</v>
      </c>
      <c r="F6" s="12"/>
      <c r="G6" s="12"/>
      <c r="H6" s="12"/>
      <c r="I6" s="12"/>
      <c r="J6" s="12"/>
      <c r="K6" s="12"/>
      <c r="L6" s="12"/>
      <c r="M6" s="1"/>
      <c r="N6" s="1"/>
      <c r="O6" s="1"/>
      <c r="P6" s="1"/>
      <c r="Q6" s="1"/>
      <c r="R6" s="1"/>
      <c r="S6" s="1"/>
      <c r="T6" s="1"/>
      <c r="U6" s="1"/>
      <c r="V6" s="1"/>
      <c r="W6" s="1"/>
      <c r="X6" s="1"/>
      <c r="Y6" s="1"/>
      <c r="Z6" s="1"/>
      <c r="AA6" s="1"/>
      <c r="AB6" s="1"/>
      <c r="AC6" s="1"/>
      <c r="AD6" s="1"/>
      <c r="AE6" s="1"/>
      <c r="AF6" s="1"/>
      <c r="AG6" s="1"/>
      <c r="AH6" s="1"/>
      <c r="AI6" s="1"/>
      <c r="AJ6" s="1"/>
      <c r="AK6" s="1"/>
      <c r="AL6" s="1"/>
    </row>
    <row r="7" spans="1:38" ht="18.75" x14ac:dyDescent="0.3">
      <c r="A7" s="178"/>
      <c r="B7" s="181" t="s">
        <v>422</v>
      </c>
      <c r="C7" s="183" t="s">
        <v>424</v>
      </c>
      <c r="D7" s="101">
        <v>0.01</v>
      </c>
      <c r="E7" s="102">
        <f ca="1">IFERROR('Protein FDR Summary'!E$6,"")</f>
        <v>201</v>
      </c>
      <c r="F7" s="12"/>
      <c r="G7" s="12"/>
      <c r="H7" s="12"/>
      <c r="I7" s="12"/>
      <c r="J7" s="12"/>
      <c r="K7" s="12"/>
      <c r="L7" s="12"/>
      <c r="M7" s="1"/>
      <c r="N7" s="1"/>
      <c r="O7" s="1"/>
      <c r="P7" s="1"/>
      <c r="Q7" s="1"/>
      <c r="R7" s="1"/>
      <c r="S7" s="1"/>
      <c r="T7" s="1"/>
      <c r="U7" s="1"/>
      <c r="V7" s="1"/>
      <c r="W7" s="1"/>
      <c r="X7" s="1"/>
      <c r="Y7" s="1"/>
      <c r="Z7" s="1"/>
      <c r="AA7" s="1"/>
      <c r="AB7" s="1"/>
      <c r="AC7" s="1"/>
      <c r="AD7" s="1"/>
      <c r="AE7" s="1"/>
      <c r="AF7" s="1"/>
      <c r="AG7" s="1"/>
      <c r="AH7" s="1"/>
      <c r="AI7" s="1"/>
      <c r="AJ7" s="1"/>
      <c r="AK7" s="1"/>
      <c r="AL7" s="1"/>
    </row>
    <row r="8" spans="1:38" ht="18.75" x14ac:dyDescent="0.3">
      <c r="A8" s="178"/>
      <c r="B8" s="181" t="s">
        <v>422</v>
      </c>
      <c r="C8" s="186"/>
      <c r="D8" s="103">
        <v>0.05</v>
      </c>
      <c r="E8" s="104">
        <f ca="1">IFERROR('Protein FDR Summary'!E$7,"")</f>
        <v>234</v>
      </c>
      <c r="F8" s="12"/>
      <c r="G8" s="12"/>
      <c r="H8" s="12"/>
      <c r="I8" s="12"/>
      <c r="J8" s="12"/>
      <c r="K8" s="12"/>
      <c r="L8" s="12"/>
      <c r="M8" s="1"/>
      <c r="N8" s="1"/>
      <c r="O8" s="1"/>
      <c r="P8" s="1"/>
      <c r="Q8" s="1"/>
      <c r="R8" s="1"/>
      <c r="S8" s="1"/>
      <c r="T8" s="1"/>
      <c r="U8" s="1"/>
      <c r="V8" s="1"/>
      <c r="W8" s="1"/>
      <c r="X8" s="1"/>
      <c r="Y8" s="1"/>
      <c r="Z8" s="1"/>
      <c r="AA8" s="1"/>
      <c r="AB8" s="1"/>
      <c r="AC8" s="1"/>
      <c r="AD8" s="1"/>
      <c r="AE8" s="1"/>
      <c r="AF8" s="1"/>
      <c r="AG8" s="1"/>
      <c r="AH8" s="1"/>
      <c r="AI8" s="1"/>
      <c r="AJ8" s="1"/>
      <c r="AK8" s="1"/>
      <c r="AL8" s="1"/>
    </row>
    <row r="9" spans="1:38" ht="19.5" thickBot="1" x14ac:dyDescent="0.35">
      <c r="A9" s="178"/>
      <c r="B9" s="182" t="s">
        <v>422</v>
      </c>
      <c r="C9" s="187"/>
      <c r="D9" s="99">
        <v>0.1</v>
      </c>
      <c r="E9" s="100">
        <f ca="1">IFERROR('Protein FDR Summary'!E$8,"")</f>
        <v>258</v>
      </c>
      <c r="F9" s="12"/>
      <c r="G9" s="12"/>
      <c r="H9" s="12"/>
      <c r="I9" s="12"/>
      <c r="J9" s="12"/>
      <c r="K9" s="12"/>
      <c r="L9" s="12"/>
      <c r="M9" s="1"/>
      <c r="N9" s="1"/>
      <c r="O9" s="1"/>
      <c r="P9" s="1"/>
      <c r="Q9" s="1"/>
      <c r="R9" s="1"/>
      <c r="S9" s="1"/>
      <c r="T9" s="1"/>
      <c r="U9" s="1"/>
      <c r="V9" s="1"/>
      <c r="W9" s="1"/>
      <c r="X9" s="1"/>
      <c r="Y9" s="1"/>
      <c r="Z9" s="1"/>
      <c r="AA9" s="1"/>
      <c r="AB9" s="1"/>
      <c r="AC9" s="1"/>
      <c r="AD9" s="1"/>
      <c r="AE9" s="1"/>
      <c r="AF9" s="1"/>
      <c r="AG9" s="1"/>
      <c r="AH9" s="1"/>
      <c r="AI9" s="1"/>
      <c r="AJ9" s="1"/>
      <c r="AK9" s="1"/>
      <c r="AL9" s="1"/>
    </row>
    <row r="10" spans="1:38" ht="18.75" x14ac:dyDescent="0.3">
      <c r="A10" s="178"/>
      <c r="B10" s="188" t="s">
        <v>425</v>
      </c>
      <c r="C10" s="183" t="s">
        <v>423</v>
      </c>
      <c r="D10" s="94">
        <v>0.01</v>
      </c>
      <c r="E10" s="95" t="str">
        <f>IFERROR(#REF!,"")</f>
        <v/>
      </c>
      <c r="F10" s="12"/>
      <c r="G10" s="12"/>
      <c r="H10" s="12"/>
      <c r="I10" s="12"/>
      <c r="J10" s="12"/>
      <c r="K10" s="12"/>
      <c r="L10" s="12"/>
      <c r="M10" s="1"/>
      <c r="N10" s="1"/>
      <c r="O10" s="1"/>
      <c r="P10" s="1"/>
      <c r="Q10" s="1"/>
      <c r="R10" s="1"/>
      <c r="S10" s="1"/>
      <c r="T10" s="1"/>
      <c r="U10" s="1"/>
      <c r="V10" s="1"/>
      <c r="W10" s="1"/>
      <c r="X10" s="1"/>
      <c r="Y10" s="1"/>
      <c r="Z10" s="1"/>
      <c r="AA10" s="1"/>
      <c r="AB10" s="1"/>
      <c r="AC10" s="1"/>
      <c r="AD10" s="1"/>
      <c r="AE10" s="1"/>
      <c r="AF10" s="1"/>
      <c r="AG10" s="1"/>
      <c r="AH10" s="1"/>
      <c r="AI10" s="1"/>
      <c r="AJ10" s="1"/>
      <c r="AK10" s="1"/>
      <c r="AL10" s="1"/>
    </row>
    <row r="11" spans="1:38" ht="18.75" x14ac:dyDescent="0.3">
      <c r="A11" s="178"/>
      <c r="B11" s="181" t="s">
        <v>425</v>
      </c>
      <c r="C11" s="184"/>
      <c r="D11" s="96">
        <v>0.05</v>
      </c>
      <c r="E11" s="97" t="str">
        <f>IFERROR(#REF!,"")</f>
        <v/>
      </c>
      <c r="F11" s="12"/>
      <c r="G11" s="12"/>
      <c r="H11" s="12"/>
      <c r="I11" s="12"/>
      <c r="J11" s="12"/>
      <c r="K11" s="12"/>
      <c r="L11" s="12"/>
      <c r="M11" s="1"/>
      <c r="N11" s="1"/>
      <c r="O11" s="1"/>
      <c r="P11" s="1"/>
      <c r="Q11" s="1"/>
      <c r="R11" s="1"/>
      <c r="S11" s="1"/>
      <c r="T11" s="1"/>
      <c r="U11" s="1"/>
      <c r="V11" s="1"/>
      <c r="W11" s="1"/>
      <c r="X11" s="1"/>
      <c r="Y11" s="1"/>
      <c r="Z11" s="1"/>
      <c r="AA11" s="1"/>
      <c r="AB11" s="1"/>
      <c r="AC11" s="1"/>
      <c r="AD11" s="1"/>
      <c r="AE11" s="1"/>
      <c r="AF11" s="1"/>
      <c r="AG11" s="1"/>
      <c r="AH11" s="1"/>
      <c r="AI11" s="1"/>
      <c r="AJ11" s="1"/>
      <c r="AK11" s="1"/>
      <c r="AL11" s="1"/>
    </row>
    <row r="12" spans="1:38" ht="19.5" thickBot="1" x14ac:dyDescent="0.35">
      <c r="A12" s="178"/>
      <c r="B12" s="181" t="s">
        <v>425</v>
      </c>
      <c r="C12" s="185"/>
      <c r="D12" s="99">
        <v>0.1</v>
      </c>
      <c r="E12" s="100" t="str">
        <f>IFERROR(#REF!,"")</f>
        <v/>
      </c>
      <c r="F12" s="12"/>
      <c r="G12" s="12"/>
      <c r="H12" s="12"/>
      <c r="I12" s="12"/>
      <c r="J12" s="12"/>
      <c r="K12" s="12"/>
      <c r="L12" s="12"/>
      <c r="M12" s="1"/>
      <c r="N12" s="1"/>
      <c r="O12" s="1"/>
      <c r="P12" s="1"/>
      <c r="Q12" s="1"/>
      <c r="R12" s="1"/>
      <c r="S12" s="1"/>
      <c r="T12" s="1"/>
      <c r="U12" s="1"/>
      <c r="V12" s="1"/>
      <c r="W12" s="1"/>
      <c r="X12" s="1"/>
      <c r="Y12" s="1"/>
      <c r="Z12" s="1"/>
      <c r="AA12" s="1"/>
      <c r="AB12" s="1"/>
      <c r="AC12" s="1"/>
      <c r="AD12" s="1"/>
      <c r="AE12" s="1"/>
      <c r="AF12" s="1"/>
      <c r="AG12" s="1"/>
      <c r="AH12" s="1"/>
      <c r="AI12" s="1"/>
      <c r="AJ12" s="1"/>
      <c r="AK12" s="1"/>
      <c r="AL12" s="1"/>
    </row>
    <row r="13" spans="1:38" ht="18.75" x14ac:dyDescent="0.3">
      <c r="A13" s="178"/>
      <c r="B13" s="181" t="s">
        <v>425</v>
      </c>
      <c r="C13" s="183" t="s">
        <v>424</v>
      </c>
      <c r="D13" s="101">
        <v>0.01</v>
      </c>
      <c r="E13" s="102" t="str">
        <f>IFERROR(#REF!,"")</f>
        <v/>
      </c>
      <c r="F13" s="12"/>
      <c r="G13" s="12"/>
      <c r="H13" s="12"/>
      <c r="I13" s="12"/>
      <c r="J13" s="12"/>
      <c r="K13" s="12"/>
      <c r="L13" s="12"/>
      <c r="M13" s="1"/>
      <c r="N13" s="1"/>
      <c r="O13" s="1"/>
      <c r="P13" s="1"/>
      <c r="Q13" s="1"/>
      <c r="R13" s="1"/>
      <c r="S13" s="1"/>
      <c r="T13" s="1"/>
      <c r="U13" s="1"/>
      <c r="V13" s="1"/>
      <c r="W13" s="1"/>
      <c r="X13" s="1"/>
      <c r="Y13" s="1"/>
      <c r="Z13" s="1"/>
      <c r="AA13" s="1"/>
      <c r="AB13" s="1"/>
      <c r="AC13" s="1"/>
      <c r="AD13" s="1"/>
      <c r="AE13" s="1"/>
      <c r="AF13" s="1"/>
      <c r="AG13" s="1"/>
      <c r="AH13" s="1"/>
      <c r="AI13" s="1"/>
      <c r="AJ13" s="1"/>
      <c r="AK13" s="1"/>
      <c r="AL13" s="1"/>
    </row>
    <row r="14" spans="1:38" ht="18.75" x14ac:dyDescent="0.3">
      <c r="A14" s="178"/>
      <c r="B14" s="181" t="s">
        <v>425</v>
      </c>
      <c r="C14" s="186"/>
      <c r="D14" s="103">
        <v>0.05</v>
      </c>
      <c r="E14" s="104" t="str">
        <f>IFERROR(#REF!,"")</f>
        <v/>
      </c>
      <c r="F14" s="12"/>
      <c r="G14" s="12"/>
      <c r="H14" s="12"/>
      <c r="I14" s="12"/>
      <c r="J14" s="12"/>
      <c r="K14" s="12"/>
      <c r="L14" s="12"/>
      <c r="M14" s="1"/>
      <c r="N14" s="1"/>
      <c r="O14" s="1"/>
      <c r="P14" s="1"/>
      <c r="Q14" s="1"/>
      <c r="R14" s="1"/>
      <c r="S14" s="1"/>
      <c r="T14" s="1"/>
      <c r="U14" s="1"/>
      <c r="V14" s="1"/>
      <c r="W14" s="1"/>
      <c r="X14" s="1"/>
      <c r="Y14" s="1"/>
      <c r="Z14" s="1"/>
      <c r="AA14" s="1"/>
      <c r="AB14" s="1"/>
      <c r="AC14" s="1"/>
      <c r="AD14" s="1"/>
      <c r="AE14" s="1"/>
      <c r="AF14" s="1"/>
      <c r="AG14" s="1"/>
      <c r="AH14" s="1"/>
      <c r="AI14" s="1"/>
      <c r="AJ14" s="1"/>
      <c r="AK14" s="1"/>
      <c r="AL14" s="1"/>
    </row>
    <row r="15" spans="1:38" ht="19.5" thickBot="1" x14ac:dyDescent="0.35">
      <c r="A15" s="178"/>
      <c r="B15" s="182" t="s">
        <v>425</v>
      </c>
      <c r="C15" s="187"/>
      <c r="D15" s="99">
        <v>0.1</v>
      </c>
      <c r="E15" s="100" t="str">
        <f>IFERROR(#REF!,"")</f>
        <v/>
      </c>
      <c r="F15" s="12"/>
      <c r="G15" s="12"/>
      <c r="H15" s="12"/>
      <c r="I15" s="12"/>
      <c r="J15" s="12"/>
      <c r="K15" s="12"/>
      <c r="L15" s="12"/>
      <c r="M15" s="1"/>
      <c r="N15" s="1"/>
      <c r="O15" s="1"/>
      <c r="P15" s="1"/>
      <c r="Q15" s="1"/>
      <c r="R15" s="1"/>
      <c r="S15" s="1"/>
      <c r="T15" s="1"/>
      <c r="U15" s="1"/>
      <c r="V15" s="1"/>
      <c r="W15" s="1"/>
      <c r="X15" s="1"/>
      <c r="Y15" s="1"/>
      <c r="Z15" s="1"/>
      <c r="AA15" s="1"/>
      <c r="AB15" s="1"/>
      <c r="AC15" s="1"/>
      <c r="AD15" s="1"/>
      <c r="AE15" s="1"/>
      <c r="AF15" s="1"/>
      <c r="AG15" s="1"/>
      <c r="AH15" s="1"/>
      <c r="AI15" s="1"/>
      <c r="AJ15" s="1"/>
      <c r="AK15" s="1"/>
      <c r="AL15" s="1"/>
    </row>
    <row r="16" spans="1:38" ht="18.75" x14ac:dyDescent="0.3">
      <c r="A16" s="178"/>
      <c r="B16" s="180" t="s">
        <v>426</v>
      </c>
      <c r="C16" s="183" t="s">
        <v>423</v>
      </c>
      <c r="D16" s="94">
        <v>0.01</v>
      </c>
      <c r="E16" s="95" t="str">
        <f>IFERROR(#REF!,"")</f>
        <v/>
      </c>
      <c r="F16" s="12"/>
      <c r="G16" s="12"/>
      <c r="H16" s="12"/>
      <c r="I16" s="12"/>
      <c r="J16" s="12"/>
      <c r="K16" s="12"/>
      <c r="L16" s="12"/>
      <c r="M16" s="1"/>
      <c r="N16" s="1"/>
      <c r="O16" s="1"/>
      <c r="P16" s="1"/>
      <c r="Q16" s="1"/>
      <c r="R16" s="1"/>
      <c r="S16" s="1"/>
      <c r="T16" s="1"/>
      <c r="U16" s="1"/>
      <c r="V16" s="1"/>
      <c r="W16" s="1"/>
      <c r="X16" s="1"/>
      <c r="Y16" s="1"/>
      <c r="Z16" s="1"/>
      <c r="AA16" s="1"/>
      <c r="AB16" s="1"/>
      <c r="AC16" s="1"/>
      <c r="AD16" s="1"/>
      <c r="AE16" s="1"/>
      <c r="AF16" s="1"/>
      <c r="AG16" s="1"/>
      <c r="AH16" s="1"/>
      <c r="AI16" s="1"/>
      <c r="AJ16" s="1"/>
      <c r="AK16" s="1"/>
      <c r="AL16" s="1"/>
    </row>
    <row r="17" spans="1:38" ht="18.75" x14ac:dyDescent="0.3">
      <c r="A17" s="178"/>
      <c r="B17" s="181" t="s">
        <v>426</v>
      </c>
      <c r="C17" s="184"/>
      <c r="D17" s="96">
        <v>0.05</v>
      </c>
      <c r="E17" s="97" t="str">
        <f>IFERROR(#REF!,"")</f>
        <v/>
      </c>
      <c r="F17" s="12"/>
      <c r="G17" s="12"/>
      <c r="H17" s="12"/>
      <c r="I17" s="12"/>
      <c r="J17" s="12"/>
      <c r="K17" s="12"/>
      <c r="L17" s="12"/>
      <c r="M17" s="1"/>
      <c r="N17" s="1"/>
      <c r="O17" s="1"/>
      <c r="P17" s="1"/>
      <c r="Q17" s="1"/>
      <c r="R17" s="1"/>
      <c r="S17" s="1"/>
      <c r="T17" s="1"/>
      <c r="U17" s="1"/>
      <c r="V17" s="1"/>
      <c r="W17" s="1"/>
      <c r="X17" s="1"/>
      <c r="Y17" s="1"/>
      <c r="Z17" s="1"/>
      <c r="AA17" s="1"/>
      <c r="AB17" s="1"/>
      <c r="AC17" s="1"/>
      <c r="AD17" s="1"/>
      <c r="AE17" s="1"/>
      <c r="AF17" s="1"/>
      <c r="AG17" s="1"/>
      <c r="AH17" s="1"/>
      <c r="AI17" s="1"/>
      <c r="AJ17" s="1"/>
      <c r="AK17" s="1"/>
      <c r="AL17" s="1"/>
    </row>
    <row r="18" spans="1:38" ht="19.5" thickBot="1" x14ac:dyDescent="0.35">
      <c r="A18" s="178"/>
      <c r="B18" s="181" t="s">
        <v>426</v>
      </c>
      <c r="C18" s="185"/>
      <c r="D18" s="99">
        <v>0.1</v>
      </c>
      <c r="E18" s="100" t="str">
        <f>IFERROR(#REF!,"")</f>
        <v/>
      </c>
      <c r="F18" s="12"/>
      <c r="G18" s="12"/>
      <c r="H18" s="12"/>
      <c r="I18" s="12"/>
      <c r="J18" s="12"/>
      <c r="K18" s="12"/>
      <c r="L18" s="12"/>
      <c r="M18" s="1"/>
      <c r="N18" s="1"/>
      <c r="O18" s="1"/>
      <c r="P18" s="1"/>
      <c r="Q18" s="1"/>
      <c r="R18" s="1"/>
      <c r="S18" s="1"/>
      <c r="T18" s="1"/>
      <c r="U18" s="1"/>
      <c r="V18" s="1"/>
      <c r="W18" s="1"/>
      <c r="X18" s="1"/>
      <c r="Y18" s="1"/>
      <c r="Z18" s="1"/>
      <c r="AA18" s="1"/>
      <c r="AB18" s="1"/>
      <c r="AC18" s="1"/>
      <c r="AD18" s="1"/>
      <c r="AE18" s="1"/>
      <c r="AF18" s="1"/>
      <c r="AG18" s="1"/>
      <c r="AH18" s="1"/>
      <c r="AI18" s="1"/>
      <c r="AJ18" s="1"/>
      <c r="AK18" s="1"/>
      <c r="AL18" s="1"/>
    </row>
    <row r="19" spans="1:38" ht="18.75" x14ac:dyDescent="0.3">
      <c r="A19" s="178"/>
      <c r="B19" s="181" t="s">
        <v>426</v>
      </c>
      <c r="C19" s="183" t="s">
        <v>424</v>
      </c>
      <c r="D19" s="101">
        <v>0.01</v>
      </c>
      <c r="E19" s="102" t="str">
        <f>IFERROR(#REF!,"")</f>
        <v/>
      </c>
      <c r="F19" s="12"/>
      <c r="G19" s="12"/>
      <c r="H19" s="12"/>
      <c r="I19" s="12"/>
      <c r="J19" s="12"/>
      <c r="K19" s="12"/>
      <c r="L19" s="12"/>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ht="18.75" x14ac:dyDescent="0.3">
      <c r="A20" s="178"/>
      <c r="B20" s="181" t="s">
        <v>426</v>
      </c>
      <c r="C20" s="186"/>
      <c r="D20" s="103">
        <v>0.05</v>
      </c>
      <c r="E20" s="104" t="str">
        <f>IFERROR(#REF!,"")</f>
        <v/>
      </c>
      <c r="F20" s="12"/>
      <c r="G20" s="12"/>
      <c r="H20" s="12"/>
      <c r="I20" s="12"/>
      <c r="J20" s="12"/>
      <c r="K20" s="12"/>
      <c r="L20" s="12"/>
      <c r="M20" s="1"/>
      <c r="N20" s="1"/>
      <c r="O20" s="1"/>
      <c r="P20" s="1"/>
      <c r="Q20" s="1"/>
      <c r="R20" s="1"/>
      <c r="S20" s="1"/>
      <c r="T20" s="1"/>
      <c r="U20" s="1"/>
      <c r="V20" s="1"/>
      <c r="W20" s="1"/>
      <c r="X20" s="1"/>
      <c r="Y20" s="1"/>
      <c r="Z20" s="1"/>
      <c r="AA20" s="1"/>
      <c r="AB20" s="1"/>
      <c r="AC20" s="1"/>
      <c r="AD20" s="1"/>
      <c r="AE20" s="1"/>
      <c r="AF20" s="1"/>
      <c r="AG20" s="1"/>
      <c r="AH20" s="1"/>
      <c r="AI20" s="1"/>
      <c r="AJ20" s="1"/>
      <c r="AK20" s="1"/>
      <c r="AL20" s="1"/>
    </row>
    <row r="21" spans="1:38" ht="19.5" thickBot="1" x14ac:dyDescent="0.35">
      <c r="A21" s="179"/>
      <c r="B21" s="182" t="s">
        <v>426</v>
      </c>
      <c r="C21" s="187"/>
      <c r="D21" s="99">
        <v>0.1</v>
      </c>
      <c r="E21" s="100" t="str">
        <f>IFERROR(#REF!,"")</f>
        <v/>
      </c>
      <c r="F21" s="12"/>
      <c r="G21" s="12"/>
      <c r="H21" s="12"/>
      <c r="I21" s="12"/>
      <c r="J21" s="12"/>
      <c r="K21" s="12"/>
      <c r="L21" s="12"/>
      <c r="M21" s="1"/>
      <c r="N21" s="1"/>
      <c r="O21" s="1"/>
      <c r="P21" s="1"/>
      <c r="Q21" s="1"/>
      <c r="R21" s="1"/>
      <c r="S21" s="1"/>
      <c r="T21" s="1"/>
      <c r="U21" s="1"/>
      <c r="V21" s="1"/>
      <c r="W21" s="1"/>
      <c r="X21" s="1"/>
      <c r="Y21" s="1"/>
      <c r="Z21" s="1"/>
      <c r="AA21" s="1"/>
      <c r="AB21" s="1"/>
      <c r="AC21" s="1"/>
      <c r="AD21" s="1"/>
      <c r="AE21" s="1"/>
      <c r="AF21" s="1"/>
      <c r="AG21" s="1"/>
      <c r="AH21" s="1"/>
      <c r="AI21" s="1"/>
      <c r="AJ21" s="1"/>
      <c r="AK21" s="1"/>
      <c r="AL21" s="1"/>
    </row>
    <row r="22" spans="1:38" ht="11.25" customHeight="1" thickBot="1" x14ac:dyDescent="0.35">
      <c r="A22" s="12"/>
      <c r="B22" s="89"/>
      <c r="C22" s="105"/>
      <c r="D22" s="91"/>
      <c r="E22" s="106"/>
      <c r="F22" s="12"/>
      <c r="G22" s="12"/>
      <c r="H22" s="12"/>
      <c r="I22" s="12"/>
      <c r="J22" s="12"/>
      <c r="K22" s="12"/>
      <c r="L22" s="12"/>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1:38" ht="18.75" x14ac:dyDescent="0.3">
      <c r="A23" s="177" t="s">
        <v>427</v>
      </c>
      <c r="B23" s="180" t="s">
        <v>422</v>
      </c>
      <c r="C23" s="183" t="s">
        <v>423</v>
      </c>
      <c r="D23" s="94">
        <v>0.01</v>
      </c>
      <c r="E23" s="107">
        <f ca="1">IFERROR('Protein FDR Summary'!R$6,"")</f>
        <v>0.99</v>
      </c>
      <c r="F23" s="12"/>
      <c r="G23" s="12"/>
      <c r="H23" s="12"/>
      <c r="I23" s="12"/>
      <c r="J23" s="12"/>
      <c r="K23" s="12"/>
      <c r="L23" s="12"/>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ht="18.75" x14ac:dyDescent="0.3">
      <c r="A24" s="178"/>
      <c r="B24" s="181" t="s">
        <v>422</v>
      </c>
      <c r="C24" s="184"/>
      <c r="D24" s="96">
        <v>0.05</v>
      </c>
      <c r="E24" s="108">
        <f ca="1">IFERROR('Protein FDR Summary'!R$7,"")</f>
        <v>0.9369042655519807</v>
      </c>
      <c r="F24" s="12"/>
      <c r="G24" s="12"/>
      <c r="H24" s="12"/>
      <c r="I24" s="12"/>
      <c r="J24" s="12"/>
      <c r="K24" s="12"/>
      <c r="L24" s="12"/>
      <c r="M24" s="1"/>
      <c r="N24" s="1"/>
      <c r="O24" s="1"/>
      <c r="P24" s="1"/>
      <c r="Q24" s="1"/>
      <c r="R24" s="1"/>
      <c r="S24" s="1"/>
      <c r="T24" s="1"/>
      <c r="U24" s="1"/>
      <c r="V24" s="1"/>
      <c r="W24" s="1"/>
      <c r="X24" s="1"/>
      <c r="Y24" s="1"/>
      <c r="Z24" s="1"/>
      <c r="AA24" s="1"/>
      <c r="AB24" s="1"/>
      <c r="AC24" s="1"/>
      <c r="AD24" s="1"/>
      <c r="AE24" s="1"/>
      <c r="AF24" s="1"/>
      <c r="AG24" s="1"/>
      <c r="AH24" s="1"/>
      <c r="AI24" s="1"/>
      <c r="AJ24" s="1"/>
      <c r="AK24" s="1"/>
      <c r="AL24" s="1"/>
    </row>
    <row r="25" spans="1:38" ht="19.5" thickBot="1" x14ac:dyDescent="0.35">
      <c r="A25" s="178"/>
      <c r="B25" s="181" t="s">
        <v>422</v>
      </c>
      <c r="C25" s="185"/>
      <c r="D25" s="99">
        <v>0.1</v>
      </c>
      <c r="E25" s="109">
        <f ca="1">IFERROR('Protein FDR Summary'!R$8,"")</f>
        <v>0.89528714519491004</v>
      </c>
      <c r="F25" s="12"/>
      <c r="G25" s="12"/>
      <c r="H25" s="12"/>
      <c r="I25" s="12"/>
      <c r="J25" s="12"/>
      <c r="K25" s="12"/>
      <c r="L25" s="12"/>
      <c r="M25" s="1"/>
      <c r="N25" s="1"/>
      <c r="O25" s="1"/>
      <c r="P25" s="1"/>
      <c r="Q25" s="1"/>
      <c r="R25" s="1"/>
      <c r="S25" s="1"/>
      <c r="T25" s="1"/>
      <c r="U25" s="1"/>
      <c r="V25" s="1"/>
      <c r="W25" s="1"/>
      <c r="X25" s="1"/>
      <c r="Y25" s="1"/>
      <c r="Z25" s="1"/>
      <c r="AA25" s="1"/>
      <c r="AB25" s="1"/>
      <c r="AC25" s="1"/>
      <c r="AD25" s="1"/>
      <c r="AE25" s="1"/>
      <c r="AF25" s="1"/>
      <c r="AG25" s="1"/>
      <c r="AH25" s="1"/>
      <c r="AI25" s="1"/>
      <c r="AJ25" s="1"/>
      <c r="AK25" s="1"/>
      <c r="AL25" s="1"/>
    </row>
    <row r="26" spans="1:38" ht="18.75" x14ac:dyDescent="0.3">
      <c r="A26" s="178"/>
      <c r="B26" s="181" t="s">
        <v>422</v>
      </c>
      <c r="C26" s="183" t="s">
        <v>424</v>
      </c>
      <c r="D26" s="101">
        <v>0.01</v>
      </c>
      <c r="E26" s="110">
        <f ca="1">IFERROR('Protein FDR Summary'!T$6,"")</f>
        <v>0.86196157353971159</v>
      </c>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row>
    <row r="27" spans="1:38" ht="18.75" x14ac:dyDescent="0.3">
      <c r="A27" s="178"/>
      <c r="B27" s="181" t="s">
        <v>422</v>
      </c>
      <c r="C27" s="186"/>
      <c r="D27" s="103">
        <v>0.05</v>
      </c>
      <c r="E27" s="111">
        <f ca="1">IFERROR('Protein FDR Summary'!T$7,"")</f>
        <v>0.59261972219588732</v>
      </c>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row>
    <row r="28" spans="1:38" ht="19.5" thickBot="1" x14ac:dyDescent="0.35">
      <c r="A28" s="178"/>
      <c r="B28" s="182" t="s">
        <v>422</v>
      </c>
      <c r="C28" s="187"/>
      <c r="D28" s="99">
        <v>0.1</v>
      </c>
      <c r="E28" s="109">
        <f ca="1">IFERROR('Protein FDR Summary'!T$8,"")</f>
        <v>0.339306551992404</v>
      </c>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ht="18.75" x14ac:dyDescent="0.3">
      <c r="A29" s="178"/>
      <c r="B29" s="188" t="s">
        <v>425</v>
      </c>
      <c r="C29" s="183" t="s">
        <v>423</v>
      </c>
      <c r="D29" s="94">
        <v>0.01</v>
      </c>
      <c r="E29" s="107" t="str">
        <f>IFERROR(#REF!,"")</f>
        <v/>
      </c>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row>
    <row r="30" spans="1:38" ht="18.75" x14ac:dyDescent="0.3">
      <c r="A30" s="178"/>
      <c r="B30" s="181" t="s">
        <v>425</v>
      </c>
      <c r="C30" s="184"/>
      <c r="D30" s="96">
        <v>0.05</v>
      </c>
      <c r="E30" s="108" t="str">
        <f>IFERROR(#REF!,"")</f>
        <v/>
      </c>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row>
    <row r="31" spans="1:38" ht="19.5" thickBot="1" x14ac:dyDescent="0.35">
      <c r="A31" s="178"/>
      <c r="B31" s="181" t="s">
        <v>425</v>
      </c>
      <c r="C31" s="185"/>
      <c r="D31" s="99">
        <v>0.1</v>
      </c>
      <c r="E31" s="109" t="str">
        <f>IFERROR(#REF!,"")</f>
        <v/>
      </c>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38" ht="18.75" x14ac:dyDescent="0.3">
      <c r="A32" s="178"/>
      <c r="B32" s="181" t="s">
        <v>425</v>
      </c>
      <c r="C32" s="183" t="s">
        <v>424</v>
      </c>
      <c r="D32" s="101">
        <v>0.01</v>
      </c>
      <c r="E32" s="110" t="str">
        <f>IFERROR(#REF!,"")</f>
        <v/>
      </c>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38" ht="18.75" x14ac:dyDescent="0.3">
      <c r="A33" s="178"/>
      <c r="B33" s="181" t="s">
        <v>425</v>
      </c>
      <c r="C33" s="186"/>
      <c r="D33" s="103">
        <v>0.05</v>
      </c>
      <c r="E33" s="111" t="str">
        <f>IFERROR(#REF!,"")</f>
        <v/>
      </c>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row>
    <row r="34" spans="1:38" ht="19.5" thickBot="1" x14ac:dyDescent="0.35">
      <c r="A34" s="178"/>
      <c r="B34" s="182" t="s">
        <v>425</v>
      </c>
      <c r="C34" s="187"/>
      <c r="D34" s="99">
        <v>0.1</v>
      </c>
      <c r="E34" s="109" t="str">
        <f>IFERROR(#REF!,"")</f>
        <v/>
      </c>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ht="18.75" x14ac:dyDescent="0.3">
      <c r="A35" s="178"/>
      <c r="B35" s="180" t="s">
        <v>426</v>
      </c>
      <c r="C35" s="183" t="s">
        <v>423</v>
      </c>
      <c r="D35" s="94">
        <v>0.01</v>
      </c>
      <c r="E35" s="107" t="str">
        <f>IFERROR(#REF!,"")</f>
        <v/>
      </c>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row>
    <row r="36" spans="1:38" ht="18.75" x14ac:dyDescent="0.3">
      <c r="A36" s="178"/>
      <c r="B36" s="181" t="s">
        <v>426</v>
      </c>
      <c r="C36" s="184"/>
      <c r="D36" s="96">
        <v>0.05</v>
      </c>
      <c r="E36" s="108" t="str">
        <f>IFERROR(#REF!,"")</f>
        <v/>
      </c>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row>
    <row r="37" spans="1:38" ht="19.5" thickBot="1" x14ac:dyDescent="0.35">
      <c r="A37" s="178"/>
      <c r="B37" s="181" t="s">
        <v>426</v>
      </c>
      <c r="C37" s="185"/>
      <c r="D37" s="99">
        <v>0.1</v>
      </c>
      <c r="E37" s="109" t="str">
        <f>IFERROR(#REF!,"")</f>
        <v/>
      </c>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ht="18.75" x14ac:dyDescent="0.3">
      <c r="A38" s="178"/>
      <c r="B38" s="181" t="s">
        <v>426</v>
      </c>
      <c r="C38" s="183" t="s">
        <v>424</v>
      </c>
      <c r="D38" s="101">
        <v>0.01</v>
      </c>
      <c r="E38" s="110" t="str">
        <f>IFERROR(#REF!,"")</f>
        <v/>
      </c>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row>
    <row r="39" spans="1:38" ht="18.75" x14ac:dyDescent="0.3">
      <c r="A39" s="178"/>
      <c r="B39" s="181" t="s">
        <v>426</v>
      </c>
      <c r="C39" s="186"/>
      <c r="D39" s="103">
        <v>0.05</v>
      </c>
      <c r="E39" s="111" t="str">
        <f>IFERROR(#REF!,"")</f>
        <v/>
      </c>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38" ht="19.5" thickBot="1" x14ac:dyDescent="0.35">
      <c r="A40" s="179"/>
      <c r="B40" s="182" t="s">
        <v>426</v>
      </c>
      <c r="C40" s="187"/>
      <c r="D40" s="99">
        <v>0.1</v>
      </c>
      <c r="E40" s="109" t="str">
        <f>IFERROR(#REF!,"")</f>
        <v/>
      </c>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row>
    <row r="41" spans="1:38" x14ac:dyDescent="0.2">
      <c r="A41" s="1"/>
      <c r="B41" s="5"/>
      <c r="C41" s="5"/>
      <c r="D41" s="5"/>
      <c r="E41" s="5"/>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row r="51" spans="1:38"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38"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1:38"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row>
    <row r="54" spans="1:38"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row>
    <row r="55" spans="1:38"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row>
    <row r="56" spans="1:38"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1:38"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38"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38"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spans="1:38"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spans="1:38"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spans="1:38"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38"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spans="1:38"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spans="1:38"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row>
    <row r="78" spans="1:38"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row>
    <row r="79" spans="1:38"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row>
    <row r="80" spans="1:38"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row>
    <row r="81" spans="1:38"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spans="1:38"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spans="1:38"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spans="1:38"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spans="1:38"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row>
    <row r="87" spans="1:38"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row>
    <row r="88" spans="1:38"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row>
    <row r="89" spans="1:38"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spans="1:38"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spans="1:38"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spans="1:38"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spans="1:38"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1:38"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1:38"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row>
    <row r="116" spans="1:38"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row>
  </sheetData>
  <sheetProtection algorithmName="SHA-512" hashValue="5BW7O5R0h0M8PHrs9ulk2DKLobcS4qXv/dew279zas1dm6Sgq6cgBh//bbRhma77mJIdVlYoOPRr2uBOHQDn4g==" saltValue="mpAOlEIY34AXBLDyhwQrIg==" spinCount="100000" sheet="1" objects="1" scenarios="1"/>
  <mergeCells count="22">
    <mergeCell ref="C35:C37"/>
    <mergeCell ref="C38:C40"/>
    <mergeCell ref="C16:C18"/>
    <mergeCell ref="C19:C21"/>
    <mergeCell ref="A23:A40"/>
    <mergeCell ref="B23:B28"/>
    <mergeCell ref="C23:C25"/>
    <mergeCell ref="C26:C28"/>
    <mergeCell ref="B29:B34"/>
    <mergeCell ref="C29:C31"/>
    <mergeCell ref="C32:C34"/>
    <mergeCell ref="B35:B40"/>
    <mergeCell ref="B1:E1"/>
    <mergeCell ref="H3:H4"/>
    <mergeCell ref="A4:A21"/>
    <mergeCell ref="B4:B9"/>
    <mergeCell ref="C4:C6"/>
    <mergeCell ref="C7:C9"/>
    <mergeCell ref="B10:B15"/>
    <mergeCell ref="C10:C12"/>
    <mergeCell ref="C13:C15"/>
    <mergeCell ref="B16:B21"/>
  </mergeCells>
  <pageMargins left="0.75" right="0.75" top="1" bottom="1" header="0.5" footer="0.5"/>
  <pageSetup orientation="portrait" horizontalDpi="4294967293"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sheetPr>
  <dimension ref="A1:AM142"/>
  <sheetViews>
    <sheetView zoomScale="90" zoomScaleNormal="90" workbookViewId="0">
      <selection activeCell="T12" sqref="T12"/>
    </sheetView>
  </sheetViews>
  <sheetFormatPr baseColWidth="10" defaultColWidth="9.140625" defaultRowHeight="12.75" x14ac:dyDescent="0.2"/>
  <cols>
    <col min="1" max="1" width="5.42578125" style="2" customWidth="1"/>
    <col min="2" max="2" width="21.7109375" style="2" customWidth="1"/>
    <col min="3" max="4" width="16.28515625" style="2" customWidth="1"/>
    <col min="5" max="5" width="26.28515625" style="2" customWidth="1"/>
    <col min="6" max="6" width="6.140625" style="2" customWidth="1"/>
    <col min="7" max="16" width="9.140625" style="2"/>
    <col min="17" max="17" width="17.85546875" style="2" customWidth="1"/>
    <col min="18" max="19" width="14.7109375" style="2" customWidth="1"/>
    <col min="20" max="20" width="23.7109375" style="2" customWidth="1"/>
    <col min="21" max="16384" width="9.140625" style="2"/>
  </cols>
  <sheetData>
    <row r="1" spans="1:39" ht="45.75" customHeight="1" x14ac:dyDescent="0.55000000000000004">
      <c r="A1" s="1"/>
      <c r="B1" s="112" t="s">
        <v>442</v>
      </c>
      <c r="C1" s="1"/>
      <c r="D1" s="1"/>
      <c r="E1" s="1"/>
      <c r="F1" s="1"/>
      <c r="G1" s="1"/>
      <c r="H1" s="1"/>
      <c r="I1" s="1"/>
      <c r="J1" s="1"/>
      <c r="K1" s="1"/>
      <c r="L1" s="1"/>
      <c r="M1" s="1"/>
      <c r="N1" s="1"/>
      <c r="O1" s="1"/>
      <c r="P1" s="1"/>
      <c r="Q1" s="1"/>
      <c r="R1" s="1"/>
      <c r="S1" s="1"/>
      <c r="T1" s="1"/>
      <c r="U1" s="1"/>
      <c r="V1" s="1"/>
      <c r="W1" s="1"/>
      <c r="X1" s="1"/>
      <c r="Y1" s="1"/>
      <c r="Z1" s="1"/>
      <c r="AA1" s="1"/>
      <c r="AB1" s="1"/>
      <c r="AC1" s="1"/>
      <c r="AD1" s="1"/>
    </row>
    <row r="2" spans="1:39"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9" ht="56.25" customHeight="1" x14ac:dyDescent="0.2">
      <c r="A3" s="1"/>
      <c r="B3" s="189" t="s">
        <v>430</v>
      </c>
      <c r="C3" s="190"/>
      <c r="D3" s="190"/>
      <c r="E3" s="191"/>
      <c r="F3" s="1"/>
      <c r="G3" s="1"/>
      <c r="H3" s="1"/>
      <c r="I3" s="1"/>
      <c r="J3" s="1"/>
      <c r="K3" s="1"/>
      <c r="L3" s="1"/>
      <c r="M3" s="1"/>
      <c r="N3" s="1"/>
      <c r="O3" s="1"/>
      <c r="P3" s="1"/>
      <c r="Q3" s="189" t="s">
        <v>431</v>
      </c>
      <c r="R3" s="190"/>
      <c r="S3" s="190"/>
      <c r="T3" s="191"/>
      <c r="U3" s="1"/>
      <c r="V3" s="1"/>
      <c r="W3" s="1"/>
      <c r="X3" s="1"/>
      <c r="Y3" s="1"/>
      <c r="Z3" s="1"/>
      <c r="AA3" s="1"/>
      <c r="AB3" s="1"/>
      <c r="AC3" s="1"/>
      <c r="AD3" s="1"/>
    </row>
    <row r="4" spans="1:39" ht="33.75" customHeight="1" thickBot="1" x14ac:dyDescent="0.4">
      <c r="A4" s="1"/>
      <c r="B4" s="113"/>
      <c r="C4" s="192" t="s">
        <v>432</v>
      </c>
      <c r="D4" s="192"/>
      <c r="E4" s="192"/>
      <c r="F4" s="1"/>
      <c r="G4" s="1"/>
      <c r="H4" s="1"/>
      <c r="I4" s="1"/>
      <c r="J4" s="1"/>
      <c r="K4" s="1"/>
      <c r="L4" s="1"/>
      <c r="M4" s="1"/>
      <c r="N4" s="1"/>
      <c r="O4" s="1"/>
      <c r="P4" s="1"/>
      <c r="Q4" s="113"/>
      <c r="R4" s="192" t="s">
        <v>433</v>
      </c>
      <c r="S4" s="192"/>
      <c r="T4" s="192"/>
      <c r="U4" s="1"/>
      <c r="V4" s="1"/>
      <c r="W4" s="1"/>
      <c r="X4" s="1"/>
      <c r="Y4" s="1"/>
      <c r="Z4" s="1"/>
      <c r="AA4" s="1"/>
      <c r="AB4" s="1"/>
      <c r="AC4" s="1"/>
      <c r="AD4" s="1"/>
    </row>
    <row r="5" spans="1:39" ht="19.5" thickBot="1" x14ac:dyDescent="0.35">
      <c r="A5" s="1"/>
      <c r="B5" s="114" t="s">
        <v>434</v>
      </c>
      <c r="C5" s="115" t="s">
        <v>435</v>
      </c>
      <c r="D5" s="116" t="s">
        <v>416</v>
      </c>
      <c r="E5" s="117" t="s">
        <v>436</v>
      </c>
      <c r="F5" s="1"/>
      <c r="G5" s="1"/>
      <c r="H5" s="1"/>
      <c r="I5" s="1"/>
      <c r="J5" s="1"/>
      <c r="K5" s="1"/>
      <c r="L5" s="1"/>
      <c r="M5" s="1"/>
      <c r="N5" s="1"/>
      <c r="O5" s="1"/>
      <c r="P5" s="1"/>
      <c r="Q5" s="114" t="s">
        <v>434</v>
      </c>
      <c r="R5" s="115" t="s">
        <v>435</v>
      </c>
      <c r="S5" s="116" t="s">
        <v>416</v>
      </c>
      <c r="T5" s="117" t="s">
        <v>436</v>
      </c>
      <c r="U5" s="1"/>
      <c r="V5" s="1"/>
      <c r="W5" s="1"/>
      <c r="X5" s="1"/>
      <c r="Y5" s="1"/>
      <c r="Z5" s="1"/>
      <c r="AA5" s="1"/>
      <c r="AB5" s="1"/>
      <c r="AC5" s="1"/>
      <c r="AD5" s="1"/>
    </row>
    <row r="6" spans="1:39" ht="18.75" x14ac:dyDescent="0.3">
      <c r="A6" s="1"/>
      <c r="B6" s="118">
        <f>IF('Protein Level Data'!ProteinFDR_Data_Present=1,0.01,NA())</f>
        <v>0.01</v>
      </c>
      <c r="C6" s="119">
        <f t="array" aca="1" ref="C6" ca="1">IFERROR(MAX(IF('Protein Level Data'!Fit_LocalFDR&lt;=B6,'Protein Level Data'!Fit_Total,"")),"")</f>
        <v>167</v>
      </c>
      <c r="D6" s="119">
        <f t="array" aca="1" ref="D6" ca="1">IFERROR(MAX(IF('Protein Level Data'!qval&lt;=B6,'Protein Level Data'!Obs_Total,"")),"")</f>
        <v>200</v>
      </c>
      <c r="E6" s="102">
        <f t="array" aca="1" ref="E6" ca="1">IFERROR(MAX(IF('Protein Level Data'!Fit_GlobalFDR&lt;=B6,'Protein Level Data'!Fit_Total,"")),"")</f>
        <v>201</v>
      </c>
      <c r="F6" s="1"/>
      <c r="G6" s="1"/>
      <c r="H6" s="1"/>
      <c r="I6" s="1"/>
      <c r="J6" s="1"/>
      <c r="K6" s="1"/>
      <c r="L6" s="1"/>
      <c r="M6" s="1"/>
      <c r="N6" s="1"/>
      <c r="O6" s="1"/>
      <c r="P6" s="1"/>
      <c r="Q6" s="118">
        <v>0.01</v>
      </c>
      <c r="R6" s="120">
        <f t="shared" ref="R6:T8" ca="1" si="0">IF(R12&lt;&gt;"",1-10^(-R12),"")</f>
        <v>0.99</v>
      </c>
      <c r="S6" s="120">
        <f t="shared" ca="1" si="0"/>
        <v>0.87977355653825873</v>
      </c>
      <c r="T6" s="121">
        <f t="shared" ca="1" si="0"/>
        <v>0.86196157353971159</v>
      </c>
      <c r="U6" s="1"/>
      <c r="V6" s="1"/>
      <c r="W6" s="1"/>
      <c r="X6" s="1"/>
      <c r="Y6" s="1"/>
      <c r="Z6" s="1"/>
      <c r="AA6" s="1"/>
      <c r="AB6" s="1"/>
      <c r="AC6" s="1"/>
      <c r="AD6" s="1"/>
      <c r="AE6" s="1"/>
      <c r="AF6" s="1"/>
      <c r="AG6" s="1"/>
      <c r="AH6" s="1"/>
      <c r="AI6" s="1"/>
      <c r="AJ6" s="1"/>
      <c r="AK6" s="1"/>
      <c r="AL6" s="1"/>
      <c r="AM6" s="1"/>
    </row>
    <row r="7" spans="1:39" ht="18.75" x14ac:dyDescent="0.3">
      <c r="A7" s="1"/>
      <c r="B7" s="122">
        <f>IF('Protein Level Data'!ProteinFDR_Data_Present=1,0.05,NA())</f>
        <v>0.05</v>
      </c>
      <c r="C7" s="123">
        <f t="array" aca="1" ref="C7" ca="1">IFERROR(MAX(IF('Protein Level Data'!Fit_LocalFDR&lt;=B7,'Protein Level Data'!Fit_Total,"")),"")</f>
        <v>187</v>
      </c>
      <c r="D7" s="124">
        <f t="array" aca="1" ref="D7" ca="1">IFERROR(MAX(IF('Protein Level Data'!qval&lt;=B7,'Protein Level Data'!Obs_Total,"")),"")</f>
        <v>232</v>
      </c>
      <c r="E7" s="104">
        <f t="array" aca="1" ref="E7" ca="1">IFERROR(MAX(IF('Protein Level Data'!Fit_GlobalFDR&lt;=B7,'Protein Level Data'!Fit_Total,"")),"")</f>
        <v>234</v>
      </c>
      <c r="F7" s="1"/>
      <c r="G7" s="1"/>
      <c r="H7" s="1"/>
      <c r="I7" s="1"/>
      <c r="J7" s="1"/>
      <c r="K7" s="1"/>
      <c r="L7" s="1"/>
      <c r="M7" s="1"/>
      <c r="N7" s="1"/>
      <c r="O7" s="1"/>
      <c r="P7" s="1"/>
      <c r="Q7" s="122">
        <v>0.05</v>
      </c>
      <c r="R7" s="125">
        <f t="shared" ca="1" si="0"/>
        <v>0.9369042655519807</v>
      </c>
      <c r="S7" s="126">
        <f t="shared" ca="1" si="0"/>
        <v>0.6018928294465028</v>
      </c>
      <c r="T7" s="127">
        <f t="shared" ca="1" si="0"/>
        <v>0.59261972219588732</v>
      </c>
      <c r="U7" s="1"/>
      <c r="V7" s="1"/>
      <c r="W7" s="1"/>
      <c r="X7" s="1"/>
      <c r="Y7" s="1"/>
      <c r="Z7" s="1"/>
      <c r="AA7" s="1"/>
      <c r="AB7" s="1"/>
      <c r="AC7" s="1"/>
      <c r="AD7" s="1"/>
      <c r="AE7" s="1"/>
      <c r="AF7" s="1"/>
      <c r="AG7" s="1"/>
      <c r="AH7" s="1"/>
      <c r="AI7" s="1"/>
      <c r="AJ7" s="1"/>
      <c r="AK7" s="1"/>
      <c r="AL7" s="1"/>
      <c r="AM7" s="1"/>
    </row>
    <row r="8" spans="1:39" ht="19.5" thickBot="1" x14ac:dyDescent="0.35">
      <c r="A8" s="1"/>
      <c r="B8" s="128">
        <f>IF('Protein Level Data'!ProteinFDR_Data_Present=1,0.1,NA())</f>
        <v>0.1</v>
      </c>
      <c r="C8" s="129">
        <f t="array" aca="1" ref="C8" ca="1">IFERROR(MAX(IF('Protein Level Data'!Fit_LocalFDR&lt;=B8,'Protein Level Data'!Fit_Total,"")),"")</f>
        <v>197</v>
      </c>
      <c r="D8" s="130">
        <f ca="1">IFERROR(MAX(IF('Protein Level Data'!qval&lt;=B8,'Protein Level Data'!Obs_Total,"")),"")</f>
        <v>268</v>
      </c>
      <c r="E8" s="100">
        <f t="array" aca="1" ref="E8" ca="1">IFERROR(MAX(IF('Protein Level Data'!Fit_GlobalFDR&lt;=B8,'Protein Level Data'!Fit_Total,"")),"")</f>
        <v>258</v>
      </c>
      <c r="F8" s="1"/>
      <c r="G8" s="1"/>
      <c r="H8" s="1"/>
      <c r="I8" s="1"/>
      <c r="J8" s="1"/>
      <c r="K8" s="1"/>
      <c r="L8" s="1"/>
      <c r="M8" s="1"/>
      <c r="N8" s="1"/>
      <c r="O8" s="1"/>
      <c r="P8" s="1"/>
      <c r="Q8" s="128">
        <v>0.1</v>
      </c>
      <c r="R8" s="131">
        <f t="shared" ca="1" si="0"/>
        <v>0.89528714519491004</v>
      </c>
      <c r="S8" s="132">
        <f t="shared" ca="1" si="0"/>
        <v>0.38340499813851781</v>
      </c>
      <c r="T8" s="133">
        <f t="shared" ca="1" si="0"/>
        <v>0.339306551992404</v>
      </c>
      <c r="U8" s="1"/>
      <c r="V8" s="1"/>
      <c r="W8" s="1"/>
      <c r="X8" s="1"/>
      <c r="Y8" s="1"/>
      <c r="Z8" s="1"/>
      <c r="AA8" s="1"/>
      <c r="AB8" s="1"/>
      <c r="AC8" s="1"/>
      <c r="AD8" s="1"/>
      <c r="AE8" s="1"/>
      <c r="AF8" s="1"/>
      <c r="AG8" s="1"/>
      <c r="AH8" s="1"/>
      <c r="AI8" s="1"/>
      <c r="AJ8" s="1"/>
      <c r="AK8" s="1"/>
      <c r="AL8" s="1"/>
      <c r="AM8" s="1"/>
    </row>
    <row r="9" spans="1:39" x14ac:dyDescent="0.2">
      <c r="A9" s="1"/>
      <c r="B9" s="5"/>
      <c r="C9" s="5"/>
      <c r="D9" s="5"/>
      <c r="E9" s="5"/>
      <c r="F9" s="1"/>
      <c r="G9" s="1"/>
      <c r="H9" s="1"/>
      <c r="I9" s="1"/>
      <c r="J9" s="1"/>
      <c r="K9" s="1"/>
      <c r="L9" s="1"/>
      <c r="M9" s="1"/>
      <c r="N9" s="1"/>
      <c r="O9" s="1"/>
      <c r="P9" s="1"/>
      <c r="Q9" s="5"/>
      <c r="R9" s="5"/>
      <c r="S9" s="5"/>
      <c r="T9" s="5"/>
      <c r="U9" s="1"/>
      <c r="V9" s="1"/>
      <c r="W9" s="1"/>
      <c r="X9" s="1"/>
      <c r="Y9" s="1"/>
      <c r="Z9" s="1"/>
      <c r="AA9" s="1"/>
      <c r="AB9" s="1"/>
      <c r="AC9" s="1"/>
      <c r="AD9" s="1"/>
      <c r="AE9" s="1"/>
      <c r="AF9" s="1"/>
      <c r="AG9" s="1"/>
      <c r="AH9" s="1"/>
      <c r="AI9" s="1"/>
      <c r="AJ9" s="1"/>
      <c r="AK9" s="1"/>
      <c r="AL9" s="1"/>
      <c r="AM9" s="1"/>
    </row>
    <row r="10" spans="1:39" ht="21.75" thickBot="1" x14ac:dyDescent="0.4">
      <c r="A10" s="1"/>
      <c r="B10" s="134" t="s">
        <v>437</v>
      </c>
      <c r="C10" s="1"/>
      <c r="D10" s="1"/>
      <c r="E10" s="1"/>
      <c r="F10" s="1"/>
      <c r="G10" s="1"/>
      <c r="H10" s="1"/>
      <c r="I10" s="1"/>
      <c r="J10" s="1"/>
      <c r="K10" s="1"/>
      <c r="L10" s="1"/>
      <c r="M10" s="1"/>
      <c r="N10" s="1"/>
      <c r="O10" s="1"/>
      <c r="P10" s="1"/>
      <c r="Q10" s="113"/>
      <c r="R10" s="192" t="s">
        <v>438</v>
      </c>
      <c r="S10" s="192"/>
      <c r="T10" s="192"/>
      <c r="U10" s="1"/>
      <c r="V10" s="1"/>
      <c r="W10" s="1"/>
      <c r="X10" s="1"/>
      <c r="Y10" s="1"/>
      <c r="Z10" s="1"/>
      <c r="AA10" s="1"/>
      <c r="AB10" s="1"/>
      <c r="AC10" s="1"/>
      <c r="AD10" s="1"/>
      <c r="AE10" s="1"/>
      <c r="AF10" s="1"/>
      <c r="AG10" s="1"/>
      <c r="AH10" s="1"/>
      <c r="AI10" s="1"/>
      <c r="AJ10" s="1"/>
      <c r="AK10" s="1"/>
      <c r="AL10" s="1"/>
      <c r="AM10" s="1"/>
    </row>
    <row r="11" spans="1:39" ht="19.5" thickBot="1" x14ac:dyDescent="0.35">
      <c r="A11" s="1"/>
      <c r="B11" s="1"/>
      <c r="C11" s="1"/>
      <c r="D11" s="1"/>
      <c r="E11" s="1"/>
      <c r="F11" s="1"/>
      <c r="G11" s="1"/>
      <c r="H11" s="1"/>
      <c r="I11" s="1"/>
      <c r="J11" s="1"/>
      <c r="K11" s="1"/>
      <c r="L11" s="1"/>
      <c r="M11" s="1"/>
      <c r="N11" s="1"/>
      <c r="O11" s="1"/>
      <c r="P11" s="1"/>
      <c r="Q11" s="114" t="s">
        <v>434</v>
      </c>
      <c r="R11" s="115" t="s">
        <v>435</v>
      </c>
      <c r="S11" s="116" t="s">
        <v>416</v>
      </c>
      <c r="T11" s="117" t="s">
        <v>436</v>
      </c>
      <c r="U11" s="1"/>
      <c r="V11" s="1"/>
      <c r="W11" s="1"/>
      <c r="X11" s="1"/>
      <c r="Y11" s="1"/>
      <c r="Z11" s="1"/>
      <c r="AA11" s="1"/>
      <c r="AB11" s="1"/>
      <c r="AC11" s="1"/>
      <c r="AD11" s="1"/>
      <c r="AE11" s="1"/>
      <c r="AF11" s="1"/>
      <c r="AG11" s="1"/>
      <c r="AH11" s="1"/>
      <c r="AI11" s="1"/>
      <c r="AJ11" s="1"/>
      <c r="AK11" s="1"/>
      <c r="AL11" s="1"/>
      <c r="AM11" s="1"/>
    </row>
    <row r="12" spans="1:39" ht="18.75" x14ac:dyDescent="0.3">
      <c r="A12" s="1"/>
      <c r="B12" s="1"/>
      <c r="C12" s="1"/>
      <c r="D12" s="1"/>
      <c r="E12" s="1"/>
      <c r="F12" s="1"/>
      <c r="G12" s="1"/>
      <c r="H12" s="1"/>
      <c r="I12" s="1"/>
      <c r="J12" s="1"/>
      <c r="K12" s="1"/>
      <c r="L12" s="1"/>
      <c r="M12" s="1"/>
      <c r="N12" s="1"/>
      <c r="O12" s="1"/>
      <c r="P12" s="1"/>
      <c r="Q12" s="118">
        <v>0.01</v>
      </c>
      <c r="R12" s="135">
        <f ca="1">IFERROR(IF(ISNUMBER(C6),LOOKUP(Q6,'Protein Level Data'!Fit_LocalFDR,'Protein Level Data'!Fit_Unused_ProtScore_Threshold),""),"")</f>
        <v>2</v>
      </c>
      <c r="S12" s="135">
        <f ca="1">IFERROR(IF(ISNUMBER(D6),LOOKUP(Q6,'Protein Level Data'!qval,'Protein Level Data'!Unused_ProtScore_Threshold),""),"")</f>
        <v>0.92</v>
      </c>
      <c r="T12" s="172">
        <f ca="1">IFERROR(IF(ISNUMBER(E6),LOOKUP(Q6,'Protein Level Data'!Fit_GlobalFDR,'Protein Level Data'!Fit_Unused_ProtScore_Threshold),""),"")</f>
        <v>0.86</v>
      </c>
      <c r="U12" s="1"/>
      <c r="V12" s="1"/>
      <c r="W12" s="1"/>
      <c r="X12" s="1"/>
      <c r="Y12" s="1"/>
      <c r="Z12" s="1"/>
      <c r="AA12" s="1"/>
      <c r="AB12" s="1"/>
      <c r="AC12" s="1"/>
      <c r="AD12" s="1"/>
      <c r="AE12" s="1"/>
      <c r="AF12" s="1"/>
      <c r="AG12" s="1"/>
      <c r="AH12" s="1"/>
      <c r="AI12" s="1"/>
      <c r="AJ12" s="1"/>
      <c r="AK12" s="1"/>
      <c r="AL12" s="1"/>
      <c r="AM12" s="1"/>
    </row>
    <row r="13" spans="1:39" ht="18.75" x14ac:dyDescent="0.3">
      <c r="A13" s="1"/>
      <c r="B13" s="1"/>
      <c r="C13" s="1"/>
      <c r="D13" s="1"/>
      <c r="E13" s="1"/>
      <c r="F13" s="1"/>
      <c r="G13" s="1"/>
      <c r="H13" s="1"/>
      <c r="I13" s="1"/>
      <c r="J13" s="1"/>
      <c r="K13" s="1"/>
      <c r="L13" s="1"/>
      <c r="M13" s="1"/>
      <c r="N13" s="1"/>
      <c r="O13" s="1"/>
      <c r="P13" s="1"/>
      <c r="Q13" s="122">
        <v>0.05</v>
      </c>
      <c r="R13" s="136">
        <f ca="1">IFERROR(IF(ISNUMBER(C7),LOOKUP(Q7,'Protein Level Data'!Fit_LocalFDR,'Protein Level Data'!Fit_Unused_ProtScore_Threshold),""),"")</f>
        <v>1.2</v>
      </c>
      <c r="S13" s="135">
        <f ca="1">IFERROR(IF(ISNUMBER(D7),LOOKUP(Q7,'Protein Level Data'!qval,'Protein Level Data'!Unused_ProtScore_Threshold),""),"")</f>
        <v>0.4</v>
      </c>
      <c r="T13" s="135">
        <f ca="1">IFERROR(IF(ISNUMBER(E7),LOOKUP(Q7,'Protein Level Data'!Fit_GlobalFDR,'Protein Level Data'!Fit_Unused_ProtScore_Threshold),""),"")</f>
        <v>0.39</v>
      </c>
      <c r="U13" s="1"/>
      <c r="V13" s="1"/>
      <c r="W13" s="1"/>
      <c r="X13" s="1"/>
      <c r="Y13" s="1"/>
      <c r="Z13" s="1"/>
      <c r="AA13" s="1"/>
      <c r="AB13" s="1"/>
      <c r="AC13" s="1"/>
      <c r="AD13" s="1"/>
      <c r="AE13" s="1"/>
      <c r="AF13" s="1"/>
      <c r="AG13" s="1"/>
      <c r="AH13" s="1"/>
      <c r="AI13" s="1"/>
      <c r="AJ13" s="1"/>
      <c r="AK13" s="1"/>
      <c r="AL13" s="1"/>
      <c r="AM13" s="1"/>
    </row>
    <row r="14" spans="1:39" ht="19.5" thickBot="1" x14ac:dyDescent="0.35">
      <c r="A14" s="1"/>
      <c r="B14" s="1"/>
      <c r="C14" s="1"/>
      <c r="D14" s="1"/>
      <c r="E14" s="1"/>
      <c r="F14" s="1"/>
      <c r="G14" s="1"/>
      <c r="H14" s="1"/>
      <c r="I14" s="1"/>
      <c r="J14" s="1"/>
      <c r="K14" s="1"/>
      <c r="L14" s="1"/>
      <c r="M14" s="1"/>
      <c r="N14" s="1"/>
      <c r="O14" s="1"/>
      <c r="P14" s="1"/>
      <c r="Q14" s="128">
        <v>0.1</v>
      </c>
      <c r="R14" s="137">
        <f ca="1">IFERROR(IF(ISNUMBER(C8),LOOKUP(Q8,'Protein Level Data'!Fit_LocalFDR,'Protein Level Data'!Fit_Unused_ProtScore_Threshold),""),"")</f>
        <v>0.98</v>
      </c>
      <c r="S14" s="138">
        <f ca="1">IFERROR(IF(ISNUMBER(D8),LOOKUP(Q8,'Protein Level Data'!qval,'Protein Level Data'!Unused_ProtScore_Threshold),""),"")</f>
        <v>0.21</v>
      </c>
      <c r="T14" s="139">
        <f ca="1">IFERROR(IF(ISNUMBER(E8),LOOKUP(Q8,'Protein Level Data'!Fit_GlobalFDR,'Protein Level Data'!Fit_Unused_ProtScore_Threshold),""),"")</f>
        <v>0.18</v>
      </c>
      <c r="U14" s="1"/>
      <c r="V14" s="1"/>
      <c r="W14" s="1"/>
      <c r="X14" s="1"/>
      <c r="Y14" s="1"/>
      <c r="Z14" s="1"/>
      <c r="AA14" s="1"/>
      <c r="AB14" s="1"/>
      <c r="AC14" s="1"/>
      <c r="AD14" s="1"/>
      <c r="AE14" s="1"/>
      <c r="AF14" s="1"/>
      <c r="AG14" s="1"/>
      <c r="AH14" s="1"/>
      <c r="AI14" s="1"/>
      <c r="AJ14" s="1"/>
      <c r="AK14" s="1"/>
      <c r="AL14" s="1"/>
      <c r="AM14" s="1"/>
    </row>
    <row r="15" spans="1:39" x14ac:dyDescent="0.2">
      <c r="A15" s="1"/>
      <c r="B15" s="1"/>
      <c r="C15" s="1"/>
      <c r="D15" s="1"/>
      <c r="E15" s="1"/>
      <c r="F15" s="1"/>
      <c r="G15" s="1"/>
      <c r="H15" s="1"/>
      <c r="I15" s="1"/>
      <c r="J15" s="1"/>
      <c r="K15" s="1"/>
      <c r="L15" s="1"/>
      <c r="M15" s="1"/>
      <c r="N15" s="1"/>
      <c r="O15" s="1"/>
      <c r="P15" s="1"/>
      <c r="Q15" s="5"/>
      <c r="R15" s="5"/>
      <c r="S15" s="5"/>
      <c r="T15" s="5"/>
      <c r="U15" s="1"/>
      <c r="V15" s="1"/>
      <c r="W15" s="1"/>
      <c r="X15" s="1"/>
      <c r="Y15" s="1"/>
      <c r="Z15" s="1"/>
      <c r="AA15" s="1"/>
      <c r="AB15" s="1"/>
      <c r="AC15" s="1"/>
      <c r="AD15" s="1"/>
      <c r="AE15" s="1"/>
      <c r="AF15" s="1"/>
      <c r="AG15" s="1"/>
      <c r="AH15" s="1"/>
      <c r="AI15" s="1"/>
      <c r="AJ15" s="1"/>
      <c r="AK15" s="1"/>
      <c r="AL15" s="1"/>
      <c r="AM15" s="1"/>
    </row>
    <row r="16" spans="1:39"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row>
    <row r="17" spans="1:39"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row>
    <row r="18" spans="1:39" x14ac:dyDescent="0.2">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row>
    <row r="19" spans="1:39" x14ac:dyDescent="0.2">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spans="1:39" x14ac:dyDescent="0.2">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row>
    <row r="21" spans="1:39" x14ac:dyDescent="0.2">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row>
    <row r="22" spans="1:39" x14ac:dyDescent="0.2">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row>
    <row r="23" spans="1:39" x14ac:dyDescent="0.2">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row>
    <row r="24" spans="1:39"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row>
    <row r="25" spans="1:39"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row>
    <row r="26" spans="1:39"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row>
    <row r="27" spans="1:39"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row>
    <row r="28" spans="1:39"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row>
    <row r="29" spans="1:39"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row>
    <row r="30" spans="1:39"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row>
    <row r="31" spans="1:39"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row r="32" spans="1:39"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row>
    <row r="33" spans="1:39"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row>
    <row r="34" spans="1:39"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row>
    <row r="35" spans="1:39"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row>
    <row r="36" spans="1:39"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row>
    <row r="37" spans="1:39"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row>
    <row r="38" spans="1:39"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row>
    <row r="43" spans="1:39"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row>
    <row r="44" spans="1:39"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row>
    <row r="45" spans="1:39"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row>
    <row r="46" spans="1:39"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row>
    <row r="47" spans="1:39"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row>
    <row r="48" spans="1:39"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spans="1:39"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row r="50" spans="1:39"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spans="1:39"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row>
    <row r="52" spans="1:39"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row>
    <row r="53" spans="1:39"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row>
    <row r="54" spans="1:39"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row>
    <row r="55" spans="1:39"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row>
    <row r="56" spans="1:39"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row>
    <row r="57" spans="1:39"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row>
    <row r="58" spans="1:39"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row>
    <row r="59" spans="1:39"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row>
    <row r="60" spans="1:39"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row>
    <row r="61" spans="1:39"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row>
    <row r="62" spans="1:39"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row>
    <row r="63" spans="1:39"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row>
    <row r="64" spans="1:39"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row>
    <row r="65" spans="1:39"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row>
    <row r="66" spans="1:39"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row>
    <row r="67" spans="1:39"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row>
    <row r="68" spans="1:39"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row>
    <row r="69" spans="1:39"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row>
    <row r="70" spans="1:39"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row>
    <row r="71" spans="1:39"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row>
    <row r="72" spans="1:39"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row>
    <row r="73" spans="1:39"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row>
    <row r="74" spans="1:39"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row>
    <row r="75" spans="1:39"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row>
    <row r="76" spans="1:39"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row>
    <row r="77" spans="1:39"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row>
    <row r="78" spans="1:39"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row>
    <row r="79" spans="1:39"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row>
    <row r="80" spans="1:39"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row>
    <row r="81" spans="1:39"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row>
    <row r="82" spans="1:39"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row>
    <row r="83" spans="1:39"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row>
    <row r="84" spans="1:39"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row>
    <row r="85" spans="1:39"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row>
    <row r="86" spans="1:39"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row>
    <row r="87" spans="1:39"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row>
    <row r="88" spans="1:39"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row>
    <row r="89" spans="1:39"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row>
    <row r="90" spans="1:39"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row>
    <row r="91" spans="1:39"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row>
    <row r="92" spans="1:39"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row>
    <row r="93" spans="1:39"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row>
    <row r="94" spans="1:39"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row>
    <row r="95" spans="1:39"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row>
    <row r="96" spans="1:39"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row>
    <row r="97" spans="1:39"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row>
    <row r="98" spans="1:39"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row>
    <row r="99" spans="1:39"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row>
    <row r="100" spans="1:39"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row>
    <row r="101" spans="1:39"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row>
    <row r="102" spans="1:39"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row>
    <row r="103" spans="1:39"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row>
    <row r="104" spans="1:39"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row>
    <row r="105" spans="1:39"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row>
    <row r="106" spans="1:39"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row>
    <row r="107" spans="1:39"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row>
    <row r="108" spans="1:39"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row>
    <row r="109" spans="1:39"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row>
    <row r="110" spans="1:39"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row>
    <row r="111" spans="1:39"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row>
    <row r="112" spans="1:39"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row>
    <row r="113" spans="1:39"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row>
    <row r="114" spans="1:39"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row>
    <row r="115" spans="1:39"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row>
    <row r="116" spans="1:39"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row>
    <row r="117" spans="1:39"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row>
    <row r="118" spans="1:39"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row>
    <row r="119" spans="1:39"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row>
    <row r="120" spans="1:39"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row>
    <row r="121" spans="1:39"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row>
    <row r="122" spans="1:39"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row>
    <row r="123" spans="1:39"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row>
    <row r="124" spans="1:39"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row>
    <row r="125" spans="1:39"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row>
    <row r="126" spans="1:39"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row>
    <row r="127" spans="1:39"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row>
    <row r="128" spans="1:39"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row>
    <row r="129" spans="1:39"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row>
    <row r="130" spans="1:39"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row>
    <row r="131" spans="1:39"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row>
    <row r="132" spans="1:39"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row>
    <row r="133" spans="1:39"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row>
    <row r="134" spans="1:39"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row>
    <row r="135" spans="1:39"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row>
    <row r="136" spans="1:39"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row>
    <row r="137" spans="1:39"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row>
    <row r="138" spans="1:39"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row>
    <row r="139" spans="1:39"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row>
    <row r="140" spans="1:39"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row>
    <row r="141" spans="1:39"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row>
    <row r="142" spans="1:39" x14ac:dyDescent="0.2">
      <c r="A142" s="1"/>
      <c r="B142" s="1"/>
      <c r="C142" s="1"/>
      <c r="D142" s="1"/>
      <c r="E142" s="1"/>
      <c r="F142" s="1"/>
      <c r="G142" s="1"/>
      <c r="H142" s="1"/>
      <c r="I142" s="1"/>
      <c r="J142" s="1"/>
      <c r="K142" s="1"/>
      <c r="L142" s="1"/>
      <c r="M142" s="1"/>
      <c r="N142" s="1"/>
      <c r="O142" s="1"/>
      <c r="P142" s="1"/>
      <c r="U142" s="1"/>
      <c r="V142" s="1"/>
      <c r="W142" s="1"/>
      <c r="X142" s="1"/>
      <c r="Y142" s="1"/>
      <c r="Z142" s="1"/>
      <c r="AA142" s="1"/>
      <c r="AB142" s="1"/>
      <c r="AC142" s="1"/>
      <c r="AD142" s="1"/>
      <c r="AE142" s="1"/>
      <c r="AF142" s="1"/>
      <c r="AG142" s="1"/>
      <c r="AH142" s="1"/>
      <c r="AI142" s="1"/>
      <c r="AJ142" s="1"/>
      <c r="AK142" s="1"/>
      <c r="AL142" s="1"/>
      <c r="AM142" s="1"/>
    </row>
  </sheetData>
  <mergeCells count="5">
    <mergeCell ref="B3:E3"/>
    <mergeCell ref="Q3:T3"/>
    <mergeCell ref="C4:E4"/>
    <mergeCell ref="R4:T4"/>
    <mergeCell ref="R10:T10"/>
  </mergeCells>
  <pageMargins left="0.75" right="0.75" top="1" bottom="1" header="0.5" footer="0.5"/>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1" tint="0.499984740745262"/>
  </sheetPr>
  <dimension ref="A1:M448"/>
  <sheetViews>
    <sheetView zoomScale="90" zoomScaleNormal="90" workbookViewId="0">
      <selection activeCell="D13" sqref="D13"/>
    </sheetView>
  </sheetViews>
  <sheetFormatPr baseColWidth="10" defaultColWidth="9.140625" defaultRowHeight="12.75" x14ac:dyDescent="0.2"/>
  <cols>
    <col min="1" max="1" width="49.85546875" style="2" customWidth="1"/>
    <col min="2" max="2" width="18.7109375" style="4" customWidth="1"/>
    <col min="3" max="3" width="55.28515625" style="8" customWidth="1"/>
    <col min="4" max="4" width="26.7109375" style="9" customWidth="1"/>
    <col min="5" max="5" width="9.140625" style="2" customWidth="1"/>
    <col min="6" max="16384" width="9.140625" style="2"/>
  </cols>
  <sheetData>
    <row r="1" spans="1:13" ht="71.25" customHeight="1" thickBot="1" x14ac:dyDescent="0.25">
      <c r="A1" s="14" t="s">
        <v>439</v>
      </c>
      <c r="B1" s="1"/>
      <c r="C1" s="1"/>
      <c r="D1" s="1"/>
      <c r="E1" s="160"/>
      <c r="F1" s="1"/>
      <c r="G1" s="1"/>
      <c r="H1" s="1"/>
      <c r="I1" s="1"/>
      <c r="J1" s="1"/>
      <c r="K1" s="1"/>
      <c r="L1" s="1"/>
      <c r="M1" s="1"/>
    </row>
    <row r="2" spans="1:13" ht="18" customHeight="1" thickBot="1" x14ac:dyDescent="0.3">
      <c r="A2" s="3"/>
      <c r="B2" s="1"/>
      <c r="C2" s="161" t="s">
        <v>443</v>
      </c>
      <c r="D2" s="162" t="s">
        <v>5</v>
      </c>
      <c r="E2" s="1" t="s">
        <v>444</v>
      </c>
      <c r="F2" s="1"/>
      <c r="G2" s="1"/>
      <c r="H2" s="1"/>
      <c r="I2" s="1"/>
      <c r="J2" s="1"/>
      <c r="K2" s="1"/>
      <c r="L2" s="1"/>
      <c r="M2" s="1"/>
    </row>
    <row r="3" spans="1:13" ht="13.5" customHeight="1" thickBot="1" x14ac:dyDescent="0.25">
      <c r="A3" s="1"/>
      <c r="B3" s="18"/>
      <c r="C3" s="18"/>
      <c r="D3" s="18"/>
      <c r="E3" s="1"/>
      <c r="F3" s="1"/>
      <c r="G3" s="1"/>
      <c r="H3" s="1"/>
      <c r="I3" s="1"/>
      <c r="J3" s="1"/>
      <c r="K3" s="1"/>
      <c r="L3" s="1"/>
      <c r="M3" s="1"/>
    </row>
    <row r="4" spans="1:13" ht="13.5" customHeight="1" thickBot="1" x14ac:dyDescent="0.3">
      <c r="A4" s="1"/>
      <c r="B4" s="196" t="s">
        <v>13</v>
      </c>
      <c r="C4" s="140" t="s">
        <v>15</v>
      </c>
      <c r="D4" s="141"/>
      <c r="E4" s="1"/>
      <c r="F4" s="1"/>
      <c r="G4" s="1"/>
      <c r="H4" s="1"/>
      <c r="I4" s="1"/>
      <c r="J4" s="1"/>
      <c r="K4" s="1"/>
      <c r="L4" s="1"/>
      <c r="M4" s="1"/>
    </row>
    <row r="5" spans="1:13" ht="13.5" customHeight="1" x14ac:dyDescent="0.25">
      <c r="A5" s="1"/>
      <c r="B5" s="197"/>
      <c r="C5" s="142" t="s">
        <v>6</v>
      </c>
      <c r="D5" s="159">
        <f ca="1">IFERROR(IF(D2="On",IF(ISNUMBER(#REF!),#REF!,IF(ISNUMBER('Protein FDR Summary'!D6),'Protein FDR Summary'!D6,IF(ISNUMBER('Protein FDR Summary'!C7),'Protein FDR Summary'!C7,""))),""),"")</f>
        <v>200</v>
      </c>
      <c r="E5" s="1" t="s">
        <v>655</v>
      </c>
      <c r="F5" s="1"/>
      <c r="G5" s="1"/>
      <c r="H5" s="1"/>
      <c r="I5" s="1"/>
      <c r="J5" s="1"/>
      <c r="K5" s="1"/>
      <c r="L5" s="1"/>
      <c r="M5" s="1"/>
    </row>
    <row r="6" spans="1:13" ht="13.5" customHeight="1" thickBot="1" x14ac:dyDescent="0.3">
      <c r="A6" s="1"/>
      <c r="B6" s="198"/>
      <c r="C6" s="144" t="s">
        <v>14</v>
      </c>
      <c r="D6" s="146" t="str">
        <f>IFERROR(IF(AND(D2="On",ISNUMBER(#REF!)),#REF!*100,IF(ISNUMBER(#REF!),#REF!*100,"")),"")</f>
        <v/>
      </c>
      <c r="E6" s="1" t="s">
        <v>656</v>
      </c>
      <c r="F6" s="1"/>
      <c r="G6" s="1"/>
      <c r="H6" s="1"/>
      <c r="I6" s="1"/>
      <c r="J6" s="1"/>
      <c r="K6" s="1"/>
      <c r="L6" s="1"/>
      <c r="M6" s="1"/>
    </row>
    <row r="7" spans="1:13" ht="13.5" customHeight="1" thickBot="1" x14ac:dyDescent="0.3">
      <c r="A7" s="1"/>
      <c r="B7" s="30"/>
      <c r="C7" s="31"/>
      <c r="D7" s="32"/>
      <c r="E7" s="1"/>
      <c r="F7" s="1"/>
      <c r="G7" s="1"/>
      <c r="H7" s="1"/>
      <c r="I7" s="1"/>
      <c r="J7" s="1"/>
      <c r="K7" s="1"/>
      <c r="L7" s="1"/>
      <c r="M7" s="1"/>
    </row>
    <row r="8" spans="1:13" ht="13.5" customHeight="1" thickBot="1" x14ac:dyDescent="0.3">
      <c r="A8" s="1"/>
      <c r="B8" s="196" t="s">
        <v>43</v>
      </c>
      <c r="C8" s="140"/>
      <c r="D8" s="141"/>
      <c r="E8" s="1"/>
      <c r="F8" s="1"/>
      <c r="G8" s="1"/>
      <c r="H8" s="1"/>
      <c r="I8" s="1"/>
      <c r="J8" s="1"/>
      <c r="K8" s="1"/>
      <c r="L8" s="1"/>
      <c r="M8" s="1"/>
    </row>
    <row r="9" spans="1:13" ht="13.5" customHeight="1" x14ac:dyDescent="0.25">
      <c r="A9" s="1"/>
      <c r="B9" s="197"/>
      <c r="C9" s="142" t="s">
        <v>8</v>
      </c>
      <c r="D9" s="143" t="e">
        <f>#REF!</f>
        <v>#REF!</v>
      </c>
      <c r="E9" s="1"/>
      <c r="F9" s="1"/>
      <c r="G9" s="1"/>
      <c r="H9" s="1"/>
      <c r="I9" s="1"/>
      <c r="J9" s="1"/>
      <c r="K9" s="1"/>
      <c r="L9" s="1"/>
      <c r="M9" s="1"/>
    </row>
    <row r="10" spans="1:13" ht="13.5" customHeight="1" thickBot="1" x14ac:dyDescent="0.3">
      <c r="A10" s="1"/>
      <c r="B10" s="198"/>
      <c r="C10" s="144" t="s">
        <v>44</v>
      </c>
      <c r="D10" s="145" t="e">
        <f>#REF!</f>
        <v>#REF!</v>
      </c>
      <c r="E10" s="1"/>
      <c r="F10" s="1"/>
      <c r="G10" s="1"/>
      <c r="H10" s="1"/>
      <c r="I10" s="1"/>
      <c r="J10" s="1"/>
      <c r="K10" s="1"/>
      <c r="L10" s="1"/>
      <c r="M10" s="1"/>
    </row>
    <row r="11" spans="1:13" ht="13.5" customHeight="1" thickBot="1" x14ac:dyDescent="0.25">
      <c r="A11" s="1"/>
      <c r="B11" s="1"/>
      <c r="C11" s="1"/>
      <c r="D11" s="1"/>
      <c r="E11" s="1"/>
      <c r="F11" s="1"/>
      <c r="G11" s="1"/>
      <c r="H11" s="1"/>
      <c r="I11" s="1"/>
      <c r="J11" s="1"/>
      <c r="K11" s="1"/>
      <c r="L11" s="1"/>
      <c r="M11" s="1"/>
    </row>
    <row r="12" spans="1:13" ht="13.5" customHeight="1" thickBot="1" x14ac:dyDescent="0.3">
      <c r="A12" s="1"/>
      <c r="B12" s="193" t="s">
        <v>17</v>
      </c>
      <c r="C12" s="17" t="s">
        <v>16</v>
      </c>
      <c r="D12" s="6"/>
      <c r="E12" s="1"/>
      <c r="F12" s="1"/>
      <c r="G12" s="1"/>
      <c r="H12" s="1"/>
      <c r="I12" s="1"/>
      <c r="J12" s="1"/>
      <c r="K12" s="1"/>
      <c r="L12" s="1"/>
      <c r="M12" s="1"/>
    </row>
    <row r="13" spans="1:13" ht="13.5" customHeight="1" x14ac:dyDescent="0.25">
      <c r="A13" s="1"/>
      <c r="B13" s="194"/>
      <c r="C13" s="15" t="s">
        <v>23</v>
      </c>
      <c r="D13" s="21">
        <v>120000</v>
      </c>
      <c r="E13" s="1"/>
      <c r="F13" s="1"/>
      <c r="G13" s="1"/>
      <c r="H13" s="1"/>
      <c r="I13" s="1"/>
      <c r="J13" s="1"/>
      <c r="K13" s="1"/>
      <c r="L13" s="1"/>
      <c r="M13" s="1"/>
    </row>
    <row r="14" spans="1:13" ht="13.5" customHeight="1" thickBot="1" x14ac:dyDescent="0.3">
      <c r="A14" s="1"/>
      <c r="B14" s="195"/>
      <c r="C14" s="16" t="s">
        <v>22</v>
      </c>
      <c r="D14" s="23">
        <v>100000</v>
      </c>
      <c r="E14" s="1" t="s">
        <v>440</v>
      </c>
      <c r="F14" s="1"/>
      <c r="G14" s="1"/>
      <c r="H14" s="1"/>
      <c r="I14" s="1"/>
      <c r="J14" s="1"/>
      <c r="K14" s="1"/>
      <c r="L14" s="1"/>
      <c r="M14" s="1"/>
    </row>
    <row r="15" spans="1:13" ht="13.5" customHeight="1" thickBot="1" x14ac:dyDescent="0.25">
      <c r="A15" s="1"/>
      <c r="B15" s="1"/>
      <c r="C15" s="1"/>
      <c r="D15" s="1"/>
      <c r="E15" s="1"/>
      <c r="F15" s="1"/>
      <c r="G15" s="1"/>
      <c r="H15" s="1"/>
      <c r="I15" s="1"/>
      <c r="J15" s="1"/>
      <c r="K15" s="1"/>
      <c r="L15" s="1"/>
      <c r="M15" s="1"/>
    </row>
    <row r="16" spans="1:13" ht="13.5" customHeight="1" thickBot="1" x14ac:dyDescent="0.3">
      <c r="A16" s="1"/>
      <c r="B16" s="193" t="s">
        <v>18</v>
      </c>
      <c r="C16" s="17" t="s">
        <v>19</v>
      </c>
      <c r="D16" s="6"/>
      <c r="E16" s="1"/>
      <c r="F16" s="1"/>
      <c r="G16" s="1"/>
      <c r="H16" s="1"/>
      <c r="I16" s="1"/>
      <c r="J16" s="1"/>
      <c r="K16" s="1"/>
      <c r="L16" s="1"/>
      <c r="M16" s="1"/>
    </row>
    <row r="17" spans="1:13" ht="13.5" customHeight="1" x14ac:dyDescent="0.25">
      <c r="A17" s="1"/>
      <c r="B17" s="194"/>
      <c r="C17" s="15" t="s">
        <v>20</v>
      </c>
      <c r="D17" s="19">
        <v>10000</v>
      </c>
      <c r="E17" s="11"/>
      <c r="F17" s="1"/>
      <c r="G17" s="1"/>
      <c r="H17" s="1"/>
      <c r="I17" s="1"/>
      <c r="J17" s="1"/>
      <c r="K17" s="1"/>
      <c r="L17" s="1"/>
      <c r="M17" s="1"/>
    </row>
    <row r="18" spans="1:13" ht="13.5" customHeight="1" thickBot="1" x14ac:dyDescent="0.3">
      <c r="A18" s="1"/>
      <c r="B18" s="195"/>
      <c r="C18" s="16" t="s">
        <v>21</v>
      </c>
      <c r="D18" s="20">
        <v>30000</v>
      </c>
      <c r="E18" s="11"/>
      <c r="F18" s="1"/>
      <c r="G18" s="1"/>
      <c r="H18" s="1"/>
      <c r="I18" s="1"/>
      <c r="J18" s="1"/>
      <c r="K18" s="1"/>
      <c r="L18" s="1"/>
      <c r="M18" s="1"/>
    </row>
    <row r="19" spans="1:13" ht="13.5" customHeight="1" thickBot="1" x14ac:dyDescent="0.25">
      <c r="A19" s="1"/>
      <c r="B19" s="1"/>
      <c r="C19" s="1"/>
      <c r="D19" s="1"/>
      <c r="E19" s="11"/>
      <c r="F19" s="1"/>
      <c r="G19" s="1"/>
      <c r="H19" s="1"/>
      <c r="I19" s="1"/>
      <c r="J19" s="1"/>
      <c r="K19" s="1"/>
      <c r="L19" s="1"/>
      <c r="M19" s="1"/>
    </row>
    <row r="20" spans="1:13" ht="13.5" customHeight="1" thickBot="1" x14ac:dyDescent="0.3">
      <c r="A20" s="1"/>
      <c r="B20" s="193" t="s">
        <v>40</v>
      </c>
      <c r="C20" s="17" t="s">
        <v>41</v>
      </c>
      <c r="D20" s="6"/>
      <c r="E20" s="11"/>
      <c r="F20" s="1"/>
      <c r="G20" s="1"/>
      <c r="H20" s="1"/>
      <c r="I20" s="1"/>
      <c r="J20" s="1"/>
      <c r="K20" s="1"/>
      <c r="L20" s="1"/>
      <c r="M20" s="1"/>
    </row>
    <row r="21" spans="1:13" ht="13.5" customHeight="1" x14ac:dyDescent="0.25">
      <c r="A21" s="1"/>
      <c r="B21" s="194"/>
      <c r="C21" s="15" t="s">
        <v>42</v>
      </c>
      <c r="D21" s="19">
        <v>100</v>
      </c>
      <c r="E21" s="11"/>
      <c r="F21" s="1"/>
      <c r="G21" s="1"/>
      <c r="H21" s="1"/>
      <c r="I21" s="1"/>
      <c r="J21" s="1"/>
      <c r="K21" s="1"/>
      <c r="L21" s="1"/>
      <c r="M21" s="1"/>
    </row>
    <row r="22" spans="1:13" ht="13.5" customHeight="1" thickBot="1" x14ac:dyDescent="0.3">
      <c r="A22" s="1"/>
      <c r="B22" s="195"/>
      <c r="C22" s="16"/>
      <c r="D22" s="20"/>
      <c r="E22" s="11"/>
      <c r="F22" s="1"/>
      <c r="G22" s="1"/>
      <c r="H22" s="1"/>
      <c r="I22" s="1"/>
      <c r="J22" s="1"/>
      <c r="K22" s="1"/>
      <c r="L22" s="1"/>
      <c r="M22" s="1"/>
    </row>
    <row r="23" spans="1:13" ht="13.5" customHeight="1" thickBot="1" x14ac:dyDescent="0.25">
      <c r="A23" s="1"/>
      <c r="B23" s="1"/>
      <c r="C23" s="1"/>
      <c r="D23" s="1"/>
      <c r="E23" s="11"/>
      <c r="F23" s="1"/>
      <c r="G23" s="1"/>
      <c r="H23" s="1"/>
      <c r="I23" s="1"/>
      <c r="J23" s="1"/>
      <c r="K23" s="1"/>
      <c r="L23" s="1"/>
      <c r="M23" s="1"/>
    </row>
    <row r="24" spans="1:13" ht="13.5" customHeight="1" thickBot="1" x14ac:dyDescent="0.3">
      <c r="A24" s="1"/>
      <c r="B24" s="193" t="s">
        <v>38</v>
      </c>
      <c r="C24" s="17" t="s">
        <v>39</v>
      </c>
      <c r="D24" s="6"/>
      <c r="E24" s="11"/>
      <c r="F24" s="1"/>
      <c r="G24" s="1"/>
      <c r="H24" s="1"/>
      <c r="I24" s="1"/>
      <c r="J24" s="1"/>
      <c r="K24" s="1"/>
      <c r="L24" s="1"/>
      <c r="M24" s="1"/>
    </row>
    <row r="25" spans="1:13" ht="13.5" customHeight="1" x14ac:dyDescent="0.2">
      <c r="A25" s="1"/>
      <c r="B25" s="194"/>
      <c r="C25" s="15" t="s">
        <v>441</v>
      </c>
      <c r="D25" s="29" t="s">
        <v>11</v>
      </c>
      <c r="E25" s="11"/>
      <c r="F25" s="1"/>
      <c r="G25" s="1"/>
      <c r="H25" s="1"/>
      <c r="I25" s="1"/>
      <c r="J25" s="1"/>
      <c r="K25" s="1"/>
      <c r="L25" s="1"/>
      <c r="M25" s="1"/>
    </row>
    <row r="26" spans="1:13" ht="13.5" customHeight="1" x14ac:dyDescent="0.2">
      <c r="A26" s="1"/>
      <c r="B26" s="194"/>
      <c r="C26" s="24" t="s">
        <v>35</v>
      </c>
      <c r="D26" s="26">
        <v>3</v>
      </c>
      <c r="E26" s="1"/>
      <c r="F26" s="1"/>
      <c r="G26" s="1"/>
      <c r="H26" s="1"/>
      <c r="I26" s="1"/>
      <c r="J26" s="1"/>
      <c r="K26" s="1"/>
      <c r="L26" s="1"/>
      <c r="M26" s="1"/>
    </row>
    <row r="27" spans="1:13" ht="13.5" customHeight="1" x14ac:dyDescent="0.2">
      <c r="A27" s="1"/>
      <c r="B27" s="194"/>
      <c r="C27" s="24" t="s">
        <v>37</v>
      </c>
      <c r="D27" s="28">
        <v>0.2</v>
      </c>
      <c r="E27" s="1"/>
      <c r="F27" s="1"/>
      <c r="G27" s="1"/>
      <c r="H27" s="1"/>
      <c r="I27" s="1"/>
      <c r="J27" s="1"/>
      <c r="K27" s="1"/>
      <c r="L27" s="1"/>
      <c r="M27" s="1"/>
    </row>
    <row r="28" spans="1:13" ht="13.5" customHeight="1" x14ac:dyDescent="0.2">
      <c r="A28" s="1"/>
      <c r="B28" s="194"/>
      <c r="C28" s="24" t="s">
        <v>31</v>
      </c>
      <c r="D28" s="26" t="s">
        <v>32</v>
      </c>
      <c r="E28" s="1"/>
      <c r="F28" s="1"/>
      <c r="G28" s="1"/>
      <c r="H28" s="1"/>
      <c r="I28" s="1"/>
      <c r="J28" s="1"/>
      <c r="K28" s="1"/>
      <c r="L28" s="1"/>
      <c r="M28" s="1"/>
    </row>
    <row r="29" spans="1:13" ht="13.5" customHeight="1" thickBot="1" x14ac:dyDescent="0.25">
      <c r="A29" s="1"/>
      <c r="B29" s="194"/>
      <c r="C29" s="24"/>
      <c r="D29" s="26"/>
      <c r="E29" s="1"/>
      <c r="F29" s="1"/>
      <c r="G29" s="1"/>
      <c r="H29" s="1"/>
      <c r="I29" s="1"/>
      <c r="J29" s="1"/>
      <c r="K29" s="1"/>
      <c r="L29" s="1"/>
      <c r="M29" s="1"/>
    </row>
    <row r="30" spans="1:13" ht="13.5" customHeight="1" x14ac:dyDescent="0.25">
      <c r="A30" s="1"/>
      <c r="B30" s="194"/>
      <c r="C30" s="17" t="s">
        <v>34</v>
      </c>
      <c r="D30" s="6"/>
      <c r="E30" s="1"/>
      <c r="F30" s="1"/>
      <c r="G30" s="1"/>
      <c r="H30" s="1"/>
      <c r="I30" s="1"/>
      <c r="J30" s="1"/>
      <c r="K30" s="1"/>
      <c r="L30" s="1"/>
      <c r="M30" s="1"/>
    </row>
    <row r="31" spans="1:13" ht="13.5" customHeight="1" x14ac:dyDescent="0.2">
      <c r="A31" s="1"/>
      <c r="B31" s="194"/>
      <c r="C31" s="27" t="s">
        <v>24</v>
      </c>
      <c r="D31" s="26" t="s">
        <v>27</v>
      </c>
      <c r="E31" s="1"/>
      <c r="F31" s="1"/>
      <c r="G31" s="1"/>
      <c r="H31" s="1"/>
      <c r="I31" s="1"/>
      <c r="J31" s="1"/>
      <c r="K31" s="1"/>
      <c r="L31" s="1"/>
      <c r="M31" s="1"/>
    </row>
    <row r="32" spans="1:13" ht="13.5" customHeight="1" x14ac:dyDescent="0.2">
      <c r="A32" s="1"/>
      <c r="B32" s="194"/>
      <c r="C32" s="27" t="s">
        <v>30</v>
      </c>
      <c r="D32" s="26" t="s">
        <v>28</v>
      </c>
      <c r="E32" s="1"/>
      <c r="F32" s="1"/>
      <c r="G32" s="1"/>
      <c r="H32" s="1"/>
      <c r="I32" s="1"/>
      <c r="J32" s="1"/>
      <c r="K32" s="1"/>
      <c r="L32" s="1"/>
      <c r="M32" s="1"/>
    </row>
    <row r="33" spans="1:13" ht="13.5" customHeight="1" x14ac:dyDescent="0.2">
      <c r="A33" s="1"/>
      <c r="B33" s="194"/>
      <c r="C33" s="27" t="s">
        <v>25</v>
      </c>
      <c r="D33" s="26" t="s">
        <v>27</v>
      </c>
      <c r="E33" s="1"/>
      <c r="F33" s="1"/>
      <c r="G33" s="1"/>
      <c r="H33" s="1"/>
      <c r="I33" s="1"/>
      <c r="J33" s="1"/>
      <c r="K33" s="1"/>
      <c r="L33" s="1"/>
      <c r="M33" s="1"/>
    </row>
    <row r="34" spans="1:13" ht="13.5" customHeight="1" x14ac:dyDescent="0.2">
      <c r="A34" s="1"/>
      <c r="B34" s="194"/>
      <c r="C34" s="27" t="s">
        <v>26</v>
      </c>
      <c r="D34" s="28">
        <v>0</v>
      </c>
      <c r="E34" s="1"/>
      <c r="F34" s="1"/>
      <c r="G34" s="1"/>
      <c r="H34" s="1"/>
      <c r="I34" s="1"/>
      <c r="J34" s="1"/>
      <c r="K34" s="1"/>
      <c r="L34" s="1"/>
      <c r="M34" s="1"/>
    </row>
    <row r="35" spans="1:13" ht="13.5" customHeight="1" thickBot="1" x14ac:dyDescent="0.3">
      <c r="A35" s="1"/>
      <c r="B35" s="194"/>
      <c r="C35" s="25"/>
      <c r="D35" s="26"/>
      <c r="E35" s="1"/>
      <c r="F35" s="1"/>
      <c r="G35" s="1"/>
      <c r="H35" s="1"/>
      <c r="I35" s="1"/>
      <c r="J35" s="1"/>
      <c r="K35" s="1"/>
      <c r="L35" s="1"/>
      <c r="M35" s="1"/>
    </row>
    <row r="36" spans="1:13" ht="13.5" customHeight="1" thickBot="1" x14ac:dyDescent="0.3">
      <c r="A36" s="1"/>
      <c r="B36" s="194"/>
      <c r="C36" s="17" t="s">
        <v>36</v>
      </c>
      <c r="D36" s="6"/>
      <c r="E36" s="1"/>
      <c r="F36" s="1"/>
      <c r="G36" s="1"/>
      <c r="H36" s="1"/>
      <c r="I36" s="1"/>
      <c r="J36" s="1"/>
      <c r="K36" s="1"/>
      <c r="L36" s="1"/>
      <c r="M36" s="1"/>
    </row>
    <row r="37" spans="1:13" ht="13.5" customHeight="1" x14ac:dyDescent="0.2">
      <c r="A37" s="1"/>
      <c r="B37" s="194"/>
      <c r="C37" s="27" t="s">
        <v>29</v>
      </c>
      <c r="D37" s="29" t="s">
        <v>10</v>
      </c>
      <c r="E37" s="1"/>
      <c r="F37" s="1"/>
      <c r="G37" s="1"/>
      <c r="H37" s="1"/>
      <c r="I37" s="1"/>
      <c r="J37" s="1"/>
      <c r="K37" s="1"/>
      <c r="L37" s="1"/>
      <c r="M37" s="1"/>
    </row>
    <row r="38" spans="1:13" ht="13.5" customHeight="1" x14ac:dyDescent="0.2">
      <c r="A38" s="1"/>
      <c r="B38" s="194"/>
      <c r="C38" s="27" t="s">
        <v>33</v>
      </c>
      <c r="D38" s="26">
        <v>50</v>
      </c>
      <c r="E38" s="1"/>
      <c r="F38" s="1"/>
      <c r="G38" s="1"/>
      <c r="H38" s="1"/>
      <c r="I38" s="1"/>
      <c r="J38" s="1"/>
      <c r="K38" s="1"/>
      <c r="L38" s="1"/>
      <c r="M38" s="1"/>
    </row>
    <row r="39" spans="1:13" ht="13.5" customHeight="1" x14ac:dyDescent="0.2">
      <c r="A39" s="1"/>
      <c r="B39" s="194"/>
      <c r="C39" s="27"/>
      <c r="D39" s="26"/>
      <c r="E39" s="1"/>
      <c r="F39" s="1"/>
      <c r="G39" s="1"/>
      <c r="H39" s="1"/>
      <c r="I39" s="1"/>
      <c r="J39" s="1"/>
      <c r="K39" s="1"/>
      <c r="L39" s="1"/>
      <c r="M39" s="1"/>
    </row>
    <row r="40" spans="1:13" ht="13.5" customHeight="1" x14ac:dyDescent="0.2">
      <c r="A40" s="1"/>
      <c r="B40" s="194"/>
      <c r="C40" s="27"/>
      <c r="D40" s="26"/>
      <c r="E40" s="1"/>
      <c r="F40" s="1"/>
      <c r="G40" s="1"/>
      <c r="H40" s="1"/>
      <c r="I40" s="1"/>
      <c r="J40" s="1"/>
      <c r="K40" s="1"/>
      <c r="L40" s="1"/>
      <c r="M40" s="1"/>
    </row>
    <row r="41" spans="1:13" ht="13.5" customHeight="1" x14ac:dyDescent="0.2">
      <c r="A41" s="1"/>
      <c r="B41" s="194"/>
      <c r="C41" s="27"/>
      <c r="D41" s="26"/>
      <c r="E41" s="1"/>
      <c r="F41" s="1"/>
      <c r="G41" s="1"/>
      <c r="H41" s="1"/>
      <c r="I41" s="1"/>
      <c r="J41" s="1"/>
      <c r="K41" s="1"/>
      <c r="L41" s="1"/>
      <c r="M41" s="1"/>
    </row>
    <row r="42" spans="1:13" ht="13.5" customHeight="1" x14ac:dyDescent="0.2">
      <c r="A42" s="1"/>
      <c r="B42" s="194"/>
      <c r="C42" s="27"/>
      <c r="D42" s="26"/>
      <c r="E42" s="1"/>
      <c r="F42" s="1"/>
      <c r="G42" s="1"/>
      <c r="H42" s="1"/>
      <c r="I42" s="1"/>
      <c r="J42" s="1"/>
      <c r="K42" s="1"/>
      <c r="L42" s="1"/>
      <c r="M42" s="1"/>
    </row>
    <row r="43" spans="1:13" ht="13.5" customHeight="1" x14ac:dyDescent="0.2">
      <c r="A43" s="1"/>
      <c r="B43" s="194"/>
      <c r="C43" s="27"/>
      <c r="D43" s="26"/>
      <c r="E43" s="1"/>
      <c r="F43" s="1"/>
      <c r="G43" s="1"/>
      <c r="H43" s="1"/>
      <c r="I43" s="1"/>
      <c r="J43" s="1"/>
      <c r="K43" s="1"/>
      <c r="L43" s="1"/>
      <c r="M43" s="1"/>
    </row>
    <row r="44" spans="1:13" ht="13.5" customHeight="1" x14ac:dyDescent="0.2">
      <c r="A44" s="1"/>
      <c r="B44" s="194"/>
      <c r="C44" s="27"/>
      <c r="D44" s="26"/>
      <c r="E44" s="1"/>
      <c r="F44" s="1"/>
      <c r="G44" s="1"/>
      <c r="H44" s="1"/>
      <c r="I44" s="1"/>
      <c r="J44" s="1"/>
      <c r="K44" s="1"/>
      <c r="L44" s="1"/>
      <c r="M44" s="1"/>
    </row>
    <row r="45" spans="1:13" ht="13.5" customHeight="1" x14ac:dyDescent="0.2">
      <c r="A45" s="1"/>
      <c r="B45" s="194"/>
      <c r="C45" s="27"/>
      <c r="D45" s="26"/>
      <c r="E45" s="1"/>
      <c r="F45" s="1"/>
      <c r="G45" s="1"/>
      <c r="H45" s="1"/>
      <c r="I45" s="1"/>
      <c r="J45" s="1"/>
      <c r="K45" s="1"/>
      <c r="L45" s="1"/>
      <c r="M45" s="1"/>
    </row>
    <row r="46" spans="1:13" ht="13.5" customHeight="1" x14ac:dyDescent="0.2">
      <c r="A46" s="1"/>
      <c r="B46" s="194"/>
      <c r="C46" s="27"/>
      <c r="D46" s="26"/>
      <c r="E46" s="1"/>
      <c r="F46" s="1"/>
      <c r="G46" s="1"/>
      <c r="H46" s="1"/>
      <c r="I46" s="1"/>
      <c r="J46" s="1"/>
      <c r="K46" s="1"/>
      <c r="L46" s="1"/>
      <c r="M46" s="1"/>
    </row>
    <row r="47" spans="1:13" ht="13.5" customHeight="1" x14ac:dyDescent="0.2">
      <c r="A47" s="1"/>
      <c r="B47" s="194"/>
      <c r="C47" s="27"/>
      <c r="D47" s="26"/>
      <c r="E47" s="1"/>
      <c r="F47" s="1"/>
      <c r="G47" s="1"/>
      <c r="H47" s="1"/>
      <c r="I47" s="1"/>
      <c r="J47" s="1"/>
      <c r="K47" s="1"/>
      <c r="L47" s="1"/>
      <c r="M47" s="1"/>
    </row>
    <row r="48" spans="1:13" ht="13.5" customHeight="1" x14ac:dyDescent="0.2">
      <c r="A48" s="1"/>
      <c r="B48" s="194"/>
      <c r="C48" s="27"/>
      <c r="D48" s="26"/>
      <c r="E48" s="1"/>
      <c r="F48" s="1"/>
      <c r="G48" s="1"/>
      <c r="H48" s="1"/>
      <c r="I48" s="1"/>
      <c r="J48" s="1"/>
      <c r="K48" s="1"/>
      <c r="L48" s="1"/>
      <c r="M48" s="1"/>
    </row>
    <row r="49" spans="1:13" ht="13.5" customHeight="1" thickBot="1" x14ac:dyDescent="0.3">
      <c r="A49" s="1"/>
      <c r="B49" s="195"/>
      <c r="C49" s="16"/>
      <c r="D49" s="20"/>
      <c r="E49" s="1"/>
      <c r="F49" s="1"/>
      <c r="G49" s="1"/>
      <c r="H49" s="1"/>
      <c r="I49" s="1"/>
      <c r="J49" s="1"/>
      <c r="K49" s="1"/>
      <c r="L49" s="1"/>
      <c r="M49" s="1"/>
    </row>
    <row r="50" spans="1:13" ht="13.5" customHeight="1" x14ac:dyDescent="0.2">
      <c r="A50" s="1"/>
      <c r="B50" s="1"/>
      <c r="C50" s="1"/>
      <c r="D50" s="1"/>
      <c r="E50" s="1"/>
      <c r="F50" s="1"/>
      <c r="G50" s="1"/>
      <c r="H50" s="1"/>
      <c r="I50" s="1"/>
      <c r="J50" s="1"/>
      <c r="K50" s="1"/>
      <c r="L50" s="1"/>
      <c r="M50" s="1"/>
    </row>
    <row r="51" spans="1:13" ht="13.5" customHeight="1" x14ac:dyDescent="0.2">
      <c r="A51" s="1"/>
      <c r="B51" s="1"/>
      <c r="C51" s="1"/>
      <c r="D51" s="1"/>
      <c r="E51" s="1"/>
      <c r="F51" s="1"/>
      <c r="G51" s="1"/>
      <c r="H51" s="1"/>
      <c r="I51" s="1"/>
      <c r="J51" s="1"/>
      <c r="K51" s="1"/>
      <c r="L51" s="1"/>
      <c r="M51" s="1"/>
    </row>
    <row r="52" spans="1:13" ht="13.5" customHeight="1" x14ac:dyDescent="0.2">
      <c r="A52" s="1"/>
      <c r="B52" s="1"/>
      <c r="C52" s="1"/>
      <c r="D52" s="1"/>
      <c r="E52" s="1"/>
      <c r="F52" s="1"/>
      <c r="G52" s="1"/>
      <c r="H52" s="1"/>
      <c r="I52" s="1"/>
      <c r="J52" s="1"/>
      <c r="K52" s="1"/>
      <c r="L52" s="1"/>
      <c r="M52" s="1"/>
    </row>
    <row r="53" spans="1:13" ht="13.5" customHeight="1" x14ac:dyDescent="0.2">
      <c r="A53" s="1"/>
      <c r="B53" s="1"/>
      <c r="C53" s="1"/>
      <c r="D53" s="1"/>
      <c r="E53" s="1"/>
      <c r="F53" s="1"/>
      <c r="G53" s="1"/>
      <c r="H53" s="1"/>
      <c r="I53" s="1"/>
      <c r="J53" s="1"/>
      <c r="K53" s="1"/>
      <c r="L53" s="1"/>
      <c r="M53" s="1"/>
    </row>
    <row r="54" spans="1:13" ht="13.5" customHeight="1" x14ac:dyDescent="0.2">
      <c r="A54" s="1"/>
      <c r="B54" s="1"/>
      <c r="C54" s="1"/>
      <c r="D54" s="1"/>
      <c r="E54" s="1"/>
      <c r="F54" s="1"/>
      <c r="G54" s="1"/>
      <c r="H54" s="1"/>
      <c r="I54" s="1"/>
      <c r="J54" s="1"/>
      <c r="K54" s="1"/>
      <c r="L54" s="1"/>
      <c r="M54" s="1"/>
    </row>
    <row r="55" spans="1:13" ht="13.5" customHeight="1" x14ac:dyDescent="0.2">
      <c r="A55" s="1"/>
      <c r="B55" s="1"/>
      <c r="C55" s="1"/>
      <c r="D55" s="1"/>
      <c r="E55" s="1"/>
      <c r="F55" s="1"/>
      <c r="G55" s="1"/>
      <c r="H55" s="1"/>
      <c r="I55" s="1"/>
      <c r="J55" s="1"/>
      <c r="K55" s="1"/>
      <c r="L55" s="1"/>
      <c r="M55" s="1"/>
    </row>
    <row r="56" spans="1:13" ht="13.5" customHeight="1" x14ac:dyDescent="0.2">
      <c r="A56" s="1"/>
      <c r="B56" s="1"/>
      <c r="C56" s="1"/>
      <c r="D56" s="1"/>
      <c r="E56" s="1"/>
      <c r="F56" s="1"/>
      <c r="G56" s="1"/>
      <c r="H56" s="1"/>
      <c r="I56" s="1"/>
      <c r="J56" s="1"/>
      <c r="K56" s="1"/>
      <c r="L56" s="1"/>
      <c r="M56" s="1"/>
    </row>
    <row r="57" spans="1:13" ht="13.5" customHeight="1" x14ac:dyDescent="0.2">
      <c r="A57" s="1"/>
      <c r="B57" s="1"/>
      <c r="C57" s="1"/>
      <c r="D57" s="1"/>
      <c r="E57" s="1"/>
      <c r="F57" s="1"/>
      <c r="G57" s="1"/>
      <c r="H57" s="1"/>
      <c r="I57" s="1"/>
      <c r="J57" s="1"/>
      <c r="K57" s="1"/>
      <c r="L57" s="1"/>
      <c r="M57" s="1"/>
    </row>
    <row r="58" spans="1:13" ht="13.5" customHeight="1" x14ac:dyDescent="0.2">
      <c r="A58" s="1"/>
      <c r="B58" s="1"/>
      <c r="C58" s="1"/>
      <c r="D58" s="1"/>
      <c r="E58" s="1"/>
      <c r="F58" s="1"/>
      <c r="G58" s="1"/>
      <c r="H58" s="1"/>
      <c r="I58" s="1"/>
      <c r="J58" s="1"/>
      <c r="K58" s="1"/>
      <c r="L58" s="1"/>
      <c r="M58" s="1"/>
    </row>
    <row r="59" spans="1:13" ht="13.5" customHeight="1" x14ac:dyDescent="0.2">
      <c r="A59" s="1"/>
      <c r="B59" s="1"/>
      <c r="C59" s="1"/>
      <c r="D59" s="1"/>
      <c r="E59" s="1"/>
      <c r="F59" s="1"/>
      <c r="G59" s="1"/>
      <c r="H59" s="1"/>
      <c r="I59" s="1"/>
      <c r="J59" s="1"/>
      <c r="K59" s="1"/>
      <c r="L59" s="1"/>
      <c r="M59" s="1"/>
    </row>
    <row r="60" spans="1:13" ht="13.5" customHeight="1" x14ac:dyDescent="0.2">
      <c r="A60" s="1"/>
      <c r="B60" s="1"/>
      <c r="C60" s="1"/>
      <c r="D60" s="1"/>
      <c r="E60" s="1"/>
      <c r="F60" s="1"/>
      <c r="G60" s="1"/>
      <c r="H60" s="1"/>
      <c r="I60" s="1"/>
      <c r="J60" s="1"/>
      <c r="K60" s="1"/>
      <c r="L60" s="1"/>
      <c r="M60" s="1"/>
    </row>
    <row r="61" spans="1:13" ht="13.5" customHeight="1" x14ac:dyDescent="0.2">
      <c r="A61" s="1"/>
      <c r="B61" s="1"/>
      <c r="C61" s="1"/>
      <c r="D61" s="1"/>
      <c r="E61" s="1"/>
      <c r="F61" s="1"/>
      <c r="G61" s="1"/>
      <c r="H61" s="1"/>
      <c r="I61" s="1"/>
      <c r="J61" s="1"/>
      <c r="K61" s="1"/>
      <c r="L61" s="1"/>
      <c r="M61" s="1"/>
    </row>
    <row r="62" spans="1:13" ht="13.5" customHeight="1" x14ac:dyDescent="0.2">
      <c r="A62" s="1"/>
      <c r="B62" s="1"/>
      <c r="C62" s="1"/>
      <c r="D62" s="1"/>
      <c r="E62" s="1"/>
      <c r="F62" s="1"/>
      <c r="G62" s="1"/>
      <c r="H62" s="1"/>
      <c r="I62" s="1"/>
      <c r="J62" s="1"/>
      <c r="K62" s="1"/>
      <c r="L62" s="1"/>
      <c r="M62" s="1"/>
    </row>
    <row r="63" spans="1:13" ht="13.5" customHeight="1" x14ac:dyDescent="0.2">
      <c r="A63" s="1"/>
      <c r="B63" s="1"/>
      <c r="C63" s="1"/>
      <c r="D63" s="1"/>
      <c r="E63" s="1"/>
      <c r="F63" s="1"/>
      <c r="G63" s="1"/>
      <c r="H63" s="1"/>
      <c r="I63" s="1"/>
      <c r="J63" s="1"/>
      <c r="K63" s="1"/>
      <c r="L63" s="1"/>
      <c r="M63" s="1"/>
    </row>
    <row r="64" spans="1:13" ht="13.5" customHeight="1" x14ac:dyDescent="0.2">
      <c r="A64" s="1"/>
      <c r="B64" s="1"/>
      <c r="C64" s="1"/>
      <c r="D64" s="1"/>
      <c r="E64" s="1"/>
      <c r="F64" s="1"/>
      <c r="G64" s="1"/>
      <c r="H64" s="1"/>
      <c r="I64" s="1"/>
      <c r="J64" s="1"/>
      <c r="K64" s="1"/>
      <c r="L64" s="1"/>
      <c r="M64" s="1"/>
    </row>
    <row r="65" spans="1:13" ht="13.5" customHeight="1" x14ac:dyDescent="0.2">
      <c r="A65" s="1"/>
      <c r="B65" s="1"/>
      <c r="C65" s="1"/>
      <c r="D65" s="1"/>
      <c r="E65" s="1"/>
      <c r="F65" s="1"/>
      <c r="G65" s="1"/>
      <c r="H65" s="1"/>
      <c r="I65" s="1"/>
      <c r="J65" s="1"/>
      <c r="K65" s="1"/>
      <c r="L65" s="1"/>
      <c r="M65" s="1"/>
    </row>
    <row r="66" spans="1:13" ht="13.5" customHeight="1" x14ac:dyDescent="0.2">
      <c r="A66" s="1"/>
      <c r="B66" s="1"/>
      <c r="C66" s="1"/>
      <c r="D66" s="1"/>
      <c r="E66" s="1"/>
      <c r="F66" s="1"/>
      <c r="G66" s="1"/>
      <c r="H66" s="1"/>
      <c r="I66" s="1"/>
      <c r="J66" s="1"/>
      <c r="K66" s="1"/>
      <c r="L66" s="1"/>
      <c r="M66" s="1"/>
    </row>
    <row r="67" spans="1:13" ht="13.5" customHeight="1" x14ac:dyDescent="0.2">
      <c r="A67" s="1"/>
      <c r="B67" s="1"/>
      <c r="C67" s="1"/>
      <c r="D67" s="1"/>
      <c r="E67" s="1"/>
      <c r="F67" s="1"/>
      <c r="G67" s="1"/>
      <c r="H67" s="1"/>
      <c r="I67" s="1"/>
      <c r="J67" s="1"/>
      <c r="K67" s="1"/>
      <c r="L67" s="1"/>
      <c r="M67" s="1"/>
    </row>
    <row r="68" spans="1:13" ht="13.5" customHeight="1" x14ac:dyDescent="0.2">
      <c r="A68" s="1"/>
      <c r="B68" s="1"/>
      <c r="C68" s="1"/>
      <c r="D68" s="1"/>
      <c r="E68" s="1"/>
      <c r="F68" s="1"/>
      <c r="G68" s="1"/>
      <c r="H68" s="1"/>
      <c r="I68" s="1"/>
      <c r="J68" s="1"/>
      <c r="K68" s="1"/>
      <c r="L68" s="1"/>
      <c r="M68" s="1"/>
    </row>
    <row r="69" spans="1:13" ht="13.5" customHeight="1" x14ac:dyDescent="0.2">
      <c r="A69" s="1"/>
      <c r="B69" s="1"/>
      <c r="C69" s="1"/>
      <c r="D69" s="1"/>
      <c r="E69" s="1"/>
      <c r="F69" s="1"/>
      <c r="G69" s="1"/>
      <c r="H69" s="1"/>
      <c r="I69" s="1"/>
      <c r="J69" s="1"/>
      <c r="K69" s="1"/>
      <c r="L69" s="1"/>
      <c r="M69" s="1"/>
    </row>
    <row r="70" spans="1:13" ht="13.5" customHeight="1" x14ac:dyDescent="0.2">
      <c r="A70" s="1"/>
      <c r="B70" s="1"/>
      <c r="C70" s="1"/>
      <c r="D70" s="1"/>
      <c r="E70" s="1"/>
      <c r="F70" s="1"/>
      <c r="G70" s="1"/>
      <c r="H70" s="1"/>
      <c r="I70" s="1"/>
      <c r="J70" s="1"/>
      <c r="K70" s="1"/>
      <c r="L70" s="1"/>
      <c r="M70" s="1"/>
    </row>
    <row r="71" spans="1:13" ht="13.5" customHeight="1" x14ac:dyDescent="0.2">
      <c r="A71" s="1"/>
      <c r="B71" s="1"/>
      <c r="C71" s="1"/>
      <c r="D71" s="1"/>
      <c r="E71" s="1"/>
      <c r="F71" s="1"/>
      <c r="G71" s="1"/>
      <c r="H71" s="1"/>
      <c r="I71" s="1"/>
      <c r="J71" s="1"/>
      <c r="K71" s="1"/>
      <c r="L71" s="1"/>
      <c r="M71" s="1"/>
    </row>
    <row r="72" spans="1:13" ht="13.5" customHeight="1" x14ac:dyDescent="0.2">
      <c r="A72" s="1"/>
      <c r="B72" s="1"/>
      <c r="C72" s="1"/>
      <c r="D72" s="1"/>
      <c r="E72" s="1"/>
      <c r="F72" s="1"/>
      <c r="G72" s="1"/>
      <c r="H72" s="1"/>
      <c r="I72" s="1"/>
      <c r="J72" s="1"/>
      <c r="K72" s="1"/>
      <c r="L72" s="1"/>
      <c r="M72" s="1"/>
    </row>
    <row r="73" spans="1:13" ht="13.5" customHeight="1" x14ac:dyDescent="0.2">
      <c r="A73" s="1"/>
      <c r="B73" s="1"/>
      <c r="C73" s="1"/>
      <c r="D73" s="1"/>
      <c r="E73" s="1"/>
      <c r="F73" s="1"/>
      <c r="G73" s="1"/>
      <c r="H73" s="1"/>
      <c r="I73" s="1"/>
      <c r="J73" s="1"/>
      <c r="K73" s="1"/>
      <c r="L73" s="1"/>
      <c r="M73" s="1"/>
    </row>
    <row r="74" spans="1:13" ht="13.5" customHeight="1" x14ac:dyDescent="0.2">
      <c r="A74" s="1"/>
      <c r="B74" s="1"/>
      <c r="C74" s="1"/>
      <c r="D74" s="1"/>
      <c r="E74" s="1"/>
      <c r="F74" s="1"/>
      <c r="G74" s="1"/>
      <c r="H74" s="1"/>
      <c r="I74" s="1"/>
      <c r="J74" s="1"/>
      <c r="K74" s="1"/>
      <c r="L74" s="1"/>
      <c r="M74" s="1"/>
    </row>
    <row r="75" spans="1:13" ht="13.5" customHeight="1" x14ac:dyDescent="0.2">
      <c r="A75" s="1"/>
      <c r="B75" s="1"/>
      <c r="C75" s="1"/>
      <c r="D75" s="1"/>
      <c r="E75" s="1"/>
      <c r="F75" s="1"/>
      <c r="G75" s="1"/>
      <c r="H75" s="1"/>
      <c r="I75" s="1"/>
      <c r="J75" s="1"/>
      <c r="K75" s="1"/>
      <c r="L75" s="1"/>
      <c r="M75" s="1"/>
    </row>
    <row r="76" spans="1:13" ht="13.5" customHeight="1" x14ac:dyDescent="0.2">
      <c r="A76" s="1"/>
      <c r="B76" s="1"/>
      <c r="C76" s="1"/>
      <c r="D76" s="1"/>
      <c r="E76" s="1"/>
      <c r="F76" s="1"/>
      <c r="G76" s="1"/>
      <c r="H76" s="1"/>
      <c r="I76" s="1"/>
      <c r="J76" s="1"/>
      <c r="K76" s="1"/>
      <c r="L76" s="1"/>
      <c r="M76" s="1"/>
    </row>
    <row r="77" spans="1:13" ht="13.5" customHeight="1" x14ac:dyDescent="0.2">
      <c r="A77" s="1"/>
      <c r="B77" s="1"/>
      <c r="C77" s="1"/>
      <c r="D77" s="1"/>
      <c r="E77" s="1"/>
      <c r="F77" s="1"/>
      <c r="G77" s="1"/>
      <c r="H77" s="1"/>
      <c r="I77" s="1"/>
      <c r="J77" s="1"/>
      <c r="K77" s="1"/>
      <c r="L77" s="1"/>
      <c r="M77" s="1"/>
    </row>
    <row r="78" spans="1:13" ht="13.5" customHeight="1" x14ac:dyDescent="0.2">
      <c r="A78" s="1"/>
      <c r="B78" s="1"/>
      <c r="C78" s="1"/>
      <c r="D78" s="1"/>
      <c r="E78" s="1"/>
      <c r="F78" s="1"/>
      <c r="G78" s="1"/>
      <c r="H78" s="1"/>
      <c r="I78" s="1"/>
      <c r="J78" s="1"/>
      <c r="K78" s="1"/>
      <c r="L78" s="1"/>
      <c r="M78" s="1"/>
    </row>
    <row r="79" spans="1:13" ht="13.5" customHeight="1" x14ac:dyDescent="0.2">
      <c r="A79" s="1"/>
      <c r="B79" s="1"/>
      <c r="C79" s="1"/>
      <c r="D79" s="1"/>
      <c r="E79" s="1"/>
      <c r="F79" s="1"/>
      <c r="G79" s="1"/>
      <c r="H79" s="1"/>
      <c r="I79" s="1"/>
      <c r="J79" s="1"/>
      <c r="K79" s="1"/>
      <c r="L79" s="1"/>
      <c r="M79" s="1"/>
    </row>
    <row r="80" spans="1:13" ht="13.5" customHeight="1" x14ac:dyDescent="0.2">
      <c r="A80" s="1"/>
      <c r="B80" s="1"/>
      <c r="C80" s="1"/>
      <c r="D80" s="1"/>
      <c r="E80" s="1"/>
      <c r="F80" s="1"/>
      <c r="G80" s="1"/>
      <c r="H80" s="1"/>
      <c r="I80" s="1"/>
      <c r="J80" s="1"/>
      <c r="K80" s="1"/>
      <c r="L80" s="1"/>
      <c r="M80" s="1"/>
    </row>
    <row r="81" spans="1:13" ht="13.5" customHeight="1" x14ac:dyDescent="0.2">
      <c r="A81" s="1"/>
      <c r="B81" s="1"/>
      <c r="C81" s="1"/>
      <c r="D81" s="1"/>
      <c r="E81" s="1"/>
      <c r="F81" s="1"/>
      <c r="G81" s="1"/>
      <c r="H81" s="1"/>
      <c r="I81" s="1"/>
      <c r="J81" s="1"/>
      <c r="K81" s="1"/>
      <c r="L81" s="1"/>
      <c r="M81" s="1"/>
    </row>
    <row r="82" spans="1:13" x14ac:dyDescent="0.2">
      <c r="A82" s="1"/>
      <c r="B82" s="1"/>
      <c r="C82" s="1"/>
      <c r="D82" s="1"/>
      <c r="E82" s="1"/>
      <c r="F82" s="1"/>
      <c r="G82" s="1"/>
      <c r="H82" s="1"/>
      <c r="I82" s="1"/>
      <c r="J82" s="1"/>
      <c r="K82" s="1"/>
      <c r="L82" s="1"/>
      <c r="M82" s="1"/>
    </row>
    <row r="83" spans="1:13" x14ac:dyDescent="0.2">
      <c r="A83" s="1"/>
      <c r="B83" s="1"/>
      <c r="C83" s="1"/>
      <c r="D83" s="1"/>
      <c r="E83" s="1"/>
      <c r="F83" s="1"/>
      <c r="G83" s="1"/>
      <c r="H83" s="1"/>
      <c r="I83" s="1"/>
      <c r="J83" s="1"/>
      <c r="K83" s="1"/>
      <c r="L83" s="1"/>
      <c r="M83" s="1"/>
    </row>
    <row r="84" spans="1:13" x14ac:dyDescent="0.2">
      <c r="A84" s="1"/>
      <c r="B84" s="1"/>
      <c r="C84" s="1"/>
      <c r="D84" s="1"/>
      <c r="E84" s="1"/>
      <c r="F84" s="1"/>
      <c r="G84" s="1"/>
      <c r="H84" s="1"/>
      <c r="I84" s="1"/>
      <c r="J84" s="1"/>
      <c r="K84" s="1"/>
      <c r="L84" s="1"/>
      <c r="M84" s="1"/>
    </row>
    <row r="85" spans="1:13" x14ac:dyDescent="0.2">
      <c r="A85" s="1"/>
      <c r="B85" s="1"/>
      <c r="C85" s="1"/>
      <c r="D85" s="1"/>
      <c r="E85" s="1"/>
      <c r="F85" s="1"/>
      <c r="G85" s="1"/>
      <c r="H85" s="1"/>
      <c r="I85" s="1"/>
      <c r="J85" s="1"/>
      <c r="K85" s="1"/>
      <c r="L85" s="1"/>
      <c r="M85" s="1"/>
    </row>
    <row r="86" spans="1:13" x14ac:dyDescent="0.2">
      <c r="A86" s="1"/>
      <c r="B86" s="1"/>
      <c r="C86" s="1"/>
      <c r="D86" s="1"/>
      <c r="E86" s="1"/>
      <c r="F86" s="1"/>
      <c r="G86" s="1"/>
      <c r="H86" s="1"/>
      <c r="I86" s="1"/>
      <c r="J86" s="1"/>
      <c r="K86" s="1"/>
      <c r="L86" s="1"/>
      <c r="M86" s="1"/>
    </row>
    <row r="87" spans="1:13" x14ac:dyDescent="0.2">
      <c r="A87" s="1"/>
      <c r="B87" s="1"/>
      <c r="C87" s="1"/>
      <c r="D87" s="1"/>
      <c r="E87" s="1"/>
      <c r="F87" s="1"/>
      <c r="G87" s="1"/>
      <c r="H87" s="1"/>
      <c r="I87" s="1"/>
      <c r="J87" s="1"/>
      <c r="K87" s="1"/>
      <c r="L87" s="1"/>
      <c r="M87" s="1"/>
    </row>
    <row r="88" spans="1:13" x14ac:dyDescent="0.2">
      <c r="A88" s="1"/>
      <c r="B88" s="1"/>
      <c r="C88" s="1"/>
      <c r="D88" s="1"/>
      <c r="E88" s="1"/>
      <c r="F88" s="1"/>
      <c r="G88" s="1"/>
      <c r="H88" s="1"/>
      <c r="I88" s="1"/>
      <c r="J88" s="1"/>
      <c r="K88" s="1"/>
      <c r="L88" s="1"/>
      <c r="M88" s="1"/>
    </row>
    <row r="89" spans="1:13" x14ac:dyDescent="0.2">
      <c r="A89" s="1"/>
      <c r="B89" s="1"/>
      <c r="C89" s="1"/>
      <c r="D89" s="1"/>
      <c r="E89" s="1"/>
      <c r="F89" s="1"/>
      <c r="G89" s="1"/>
      <c r="H89" s="1"/>
      <c r="I89" s="1"/>
      <c r="J89" s="1"/>
      <c r="K89" s="1"/>
      <c r="L89" s="1"/>
      <c r="M89" s="1"/>
    </row>
    <row r="90" spans="1:13" x14ac:dyDescent="0.2">
      <c r="A90" s="1"/>
      <c r="B90" s="1"/>
      <c r="C90" s="1"/>
      <c r="D90" s="1"/>
      <c r="E90" s="1"/>
      <c r="F90" s="1"/>
      <c r="G90" s="1"/>
      <c r="H90" s="1"/>
      <c r="I90" s="1"/>
      <c r="J90" s="1"/>
      <c r="K90" s="1"/>
      <c r="L90" s="1"/>
      <c r="M90" s="1"/>
    </row>
    <row r="91" spans="1:13" x14ac:dyDescent="0.2">
      <c r="A91" s="1"/>
      <c r="B91" s="1"/>
      <c r="C91" s="1"/>
      <c r="D91" s="1"/>
      <c r="E91" s="1"/>
      <c r="F91" s="1"/>
      <c r="G91" s="1"/>
      <c r="H91" s="1"/>
      <c r="I91" s="1"/>
      <c r="J91" s="1"/>
      <c r="K91" s="1"/>
      <c r="L91" s="1"/>
      <c r="M91" s="1"/>
    </row>
    <row r="92" spans="1:13" x14ac:dyDescent="0.2">
      <c r="A92" s="1"/>
      <c r="B92" s="1"/>
      <c r="C92" s="1"/>
      <c r="D92" s="1"/>
      <c r="E92" s="1"/>
      <c r="F92" s="1"/>
      <c r="G92" s="1"/>
      <c r="H92" s="1"/>
      <c r="I92" s="1"/>
      <c r="J92" s="1"/>
      <c r="K92" s="1"/>
      <c r="L92" s="1"/>
      <c r="M92" s="1"/>
    </row>
    <row r="93" spans="1:13" x14ac:dyDescent="0.2">
      <c r="A93" s="1"/>
      <c r="B93" s="1"/>
      <c r="C93" s="1"/>
      <c r="D93" s="1"/>
      <c r="E93" s="1"/>
      <c r="F93" s="1"/>
      <c r="G93" s="1"/>
      <c r="H93" s="1"/>
      <c r="I93" s="1"/>
      <c r="J93" s="1"/>
      <c r="K93" s="1"/>
      <c r="L93" s="1"/>
      <c r="M93" s="1"/>
    </row>
    <row r="94" spans="1:13" x14ac:dyDescent="0.2">
      <c r="A94" s="1"/>
      <c r="B94" s="1"/>
      <c r="C94" s="1"/>
      <c r="D94" s="1"/>
      <c r="E94" s="1"/>
      <c r="F94" s="1"/>
      <c r="G94" s="1"/>
      <c r="H94" s="1"/>
      <c r="I94" s="1"/>
      <c r="J94" s="1"/>
      <c r="K94" s="1"/>
      <c r="L94" s="1"/>
      <c r="M94" s="1"/>
    </row>
    <row r="95" spans="1:13" x14ac:dyDescent="0.2">
      <c r="A95" s="1"/>
      <c r="B95" s="1"/>
      <c r="C95" s="1"/>
      <c r="D95" s="1"/>
      <c r="E95" s="1"/>
      <c r="F95" s="1"/>
      <c r="G95" s="1"/>
      <c r="H95" s="1"/>
      <c r="I95" s="1"/>
      <c r="J95" s="1"/>
      <c r="K95" s="1"/>
      <c r="L95" s="1"/>
      <c r="M95" s="1"/>
    </row>
    <row r="96" spans="1:13" x14ac:dyDescent="0.2">
      <c r="A96" s="1"/>
      <c r="B96" s="1"/>
      <c r="C96" s="1"/>
      <c r="D96" s="1"/>
      <c r="E96" s="1"/>
      <c r="F96" s="1"/>
      <c r="G96" s="1"/>
      <c r="H96" s="1"/>
      <c r="I96" s="1"/>
      <c r="J96" s="1"/>
      <c r="K96" s="1"/>
      <c r="L96" s="1"/>
      <c r="M96" s="1"/>
    </row>
    <row r="97" spans="1:13" x14ac:dyDescent="0.2">
      <c r="A97" s="1"/>
      <c r="B97" s="1"/>
      <c r="C97" s="1"/>
      <c r="D97" s="1"/>
      <c r="E97" s="1"/>
      <c r="F97" s="1"/>
      <c r="G97" s="1"/>
      <c r="H97" s="1"/>
      <c r="I97" s="1"/>
      <c r="J97" s="1"/>
      <c r="K97" s="1"/>
      <c r="L97" s="1"/>
      <c r="M97" s="1"/>
    </row>
    <row r="98" spans="1:13" x14ac:dyDescent="0.2">
      <c r="A98" s="1"/>
      <c r="B98" s="1"/>
      <c r="C98" s="1"/>
      <c r="D98" s="1"/>
      <c r="E98" s="1"/>
      <c r="F98" s="1"/>
      <c r="G98" s="1"/>
      <c r="H98" s="1"/>
      <c r="I98" s="1"/>
      <c r="J98" s="1"/>
      <c r="K98" s="1"/>
      <c r="L98" s="1"/>
      <c r="M98" s="1"/>
    </row>
    <row r="99" spans="1:13" x14ac:dyDescent="0.2">
      <c r="A99" s="1"/>
      <c r="B99" s="1"/>
      <c r="C99" s="1"/>
      <c r="D99" s="1"/>
      <c r="E99" s="1"/>
      <c r="F99" s="1"/>
      <c r="G99" s="1"/>
      <c r="H99" s="1"/>
      <c r="I99" s="1"/>
      <c r="J99" s="1"/>
      <c r="K99" s="1"/>
      <c r="L99" s="1"/>
      <c r="M99" s="1"/>
    </row>
    <row r="100" spans="1:13" x14ac:dyDescent="0.2">
      <c r="A100" s="1"/>
      <c r="B100" s="1"/>
      <c r="C100" s="1"/>
      <c r="D100" s="1"/>
      <c r="E100" s="1"/>
      <c r="F100" s="1"/>
      <c r="G100" s="1"/>
      <c r="H100" s="1"/>
      <c r="I100" s="1"/>
      <c r="J100" s="1"/>
      <c r="K100" s="1"/>
      <c r="L100" s="1"/>
      <c r="M100" s="1"/>
    </row>
    <row r="101" spans="1:13" x14ac:dyDescent="0.2">
      <c r="A101" s="1"/>
      <c r="B101" s="1"/>
      <c r="C101" s="1"/>
      <c r="D101" s="1"/>
      <c r="E101" s="1"/>
      <c r="F101" s="1"/>
      <c r="G101" s="1"/>
      <c r="H101" s="1"/>
      <c r="I101" s="1"/>
      <c r="J101" s="1"/>
      <c r="K101" s="1"/>
      <c r="L101" s="1"/>
      <c r="M101" s="1"/>
    </row>
    <row r="102" spans="1:13" x14ac:dyDescent="0.2">
      <c r="A102" s="1"/>
      <c r="B102" s="1"/>
      <c r="C102" s="1"/>
      <c r="D102" s="1"/>
      <c r="E102" s="1"/>
      <c r="L102" s="1"/>
      <c r="M102" s="1"/>
    </row>
    <row r="103" spans="1:13" x14ac:dyDescent="0.2">
      <c r="A103" s="1"/>
      <c r="B103" s="1"/>
      <c r="C103" s="1"/>
      <c r="D103" s="1"/>
      <c r="L103" s="1"/>
      <c r="M103" s="1"/>
    </row>
    <row r="104" spans="1:13" x14ac:dyDescent="0.2">
      <c r="A104" s="1"/>
      <c r="B104" s="1"/>
      <c r="C104" s="1"/>
      <c r="D104" s="1"/>
      <c r="L104" s="1"/>
      <c r="M104" s="1"/>
    </row>
    <row r="105" spans="1:13" x14ac:dyDescent="0.2">
      <c r="A105" s="1"/>
      <c r="B105" s="1"/>
      <c r="C105" s="1"/>
      <c r="D105" s="1"/>
      <c r="L105" s="1"/>
      <c r="M105" s="1"/>
    </row>
    <row r="106" spans="1:13" x14ac:dyDescent="0.2">
      <c r="A106" s="1"/>
      <c r="B106" s="1"/>
      <c r="C106" s="1"/>
      <c r="D106" s="1"/>
      <c r="L106" s="1"/>
      <c r="M106" s="1"/>
    </row>
    <row r="107" spans="1:13" x14ac:dyDescent="0.2">
      <c r="A107" s="1"/>
      <c r="B107" s="1"/>
      <c r="C107" s="1"/>
      <c r="D107" s="1"/>
      <c r="L107" s="1"/>
      <c r="M107" s="1"/>
    </row>
    <row r="108" spans="1:13" x14ac:dyDescent="0.2">
      <c r="A108" s="1"/>
      <c r="B108" s="1"/>
      <c r="C108" s="1"/>
      <c r="D108" s="1"/>
      <c r="L108" s="1"/>
      <c r="M108" s="1"/>
    </row>
    <row r="109" spans="1:13" x14ac:dyDescent="0.2">
      <c r="A109" s="1"/>
      <c r="B109" s="1"/>
      <c r="C109" s="1"/>
      <c r="D109" s="1"/>
      <c r="L109" s="1"/>
      <c r="M109" s="1"/>
    </row>
    <row r="110" spans="1:13" x14ac:dyDescent="0.2">
      <c r="A110" s="1"/>
      <c r="B110" s="1"/>
      <c r="C110" s="1"/>
      <c r="D110" s="1"/>
      <c r="L110" s="1"/>
      <c r="M110" s="1"/>
    </row>
    <row r="111" spans="1:13" x14ac:dyDescent="0.2">
      <c r="A111" s="1"/>
      <c r="B111" s="1"/>
      <c r="C111" s="1"/>
      <c r="D111" s="1"/>
      <c r="L111" s="1"/>
      <c r="M111" s="1"/>
    </row>
    <row r="112" spans="1:13" x14ac:dyDescent="0.2">
      <c r="A112" s="1"/>
      <c r="B112" s="1"/>
      <c r="C112" s="1"/>
      <c r="D112" s="1"/>
      <c r="L112" s="1"/>
      <c r="M112" s="1"/>
    </row>
    <row r="113" spans="1:13" x14ac:dyDescent="0.2">
      <c r="A113" s="1"/>
      <c r="B113" s="1"/>
      <c r="C113" s="1"/>
      <c r="D113" s="1"/>
      <c r="L113" s="1"/>
      <c r="M113" s="1"/>
    </row>
    <row r="114" spans="1:13" x14ac:dyDescent="0.2">
      <c r="A114" s="1"/>
      <c r="B114" s="1"/>
      <c r="C114" s="1"/>
      <c r="D114" s="1"/>
      <c r="L114" s="1"/>
      <c r="M114" s="1"/>
    </row>
    <row r="115" spans="1:13" x14ac:dyDescent="0.2">
      <c r="A115" s="1"/>
      <c r="B115" s="1"/>
      <c r="C115" s="1"/>
      <c r="D115" s="1"/>
      <c r="L115" s="1"/>
      <c r="M115" s="1"/>
    </row>
    <row r="116" spans="1:13" x14ac:dyDescent="0.2">
      <c r="A116" s="1"/>
      <c r="B116" s="1"/>
      <c r="C116" s="1"/>
      <c r="D116" s="1"/>
      <c r="L116" s="1"/>
      <c r="M116" s="1"/>
    </row>
    <row r="117" spans="1:13" x14ac:dyDescent="0.2">
      <c r="A117" s="1"/>
      <c r="B117" s="1"/>
      <c r="C117" s="1"/>
      <c r="D117" s="1"/>
      <c r="L117" s="1"/>
      <c r="M117" s="1"/>
    </row>
    <row r="118" spans="1:13" x14ac:dyDescent="0.2">
      <c r="A118" s="1"/>
      <c r="B118" s="1"/>
      <c r="C118" s="1"/>
      <c r="D118" s="1"/>
      <c r="L118" s="1"/>
      <c r="M118" s="1"/>
    </row>
    <row r="119" spans="1:13" x14ac:dyDescent="0.2">
      <c r="A119" s="1"/>
      <c r="B119" s="1"/>
      <c r="C119" s="1"/>
      <c r="D119" s="1"/>
      <c r="L119" s="1"/>
      <c r="M119" s="1"/>
    </row>
    <row r="120" spans="1:13" x14ac:dyDescent="0.2">
      <c r="A120" s="1"/>
      <c r="B120" s="1"/>
      <c r="C120" s="1"/>
      <c r="D120" s="1"/>
      <c r="L120" s="1"/>
      <c r="M120" s="1"/>
    </row>
    <row r="121" spans="1:13" x14ac:dyDescent="0.2">
      <c r="A121" s="1"/>
      <c r="B121" s="1"/>
      <c r="C121" s="1"/>
      <c r="D121" s="1"/>
      <c r="L121" s="1"/>
      <c r="M121" s="1"/>
    </row>
    <row r="122" spans="1:13" x14ac:dyDescent="0.2">
      <c r="A122" s="1"/>
      <c r="B122" s="1"/>
      <c r="C122" s="1"/>
      <c r="D122" s="1"/>
      <c r="L122" s="1"/>
      <c r="M122" s="1"/>
    </row>
    <row r="123" spans="1:13" x14ac:dyDescent="0.2">
      <c r="A123" s="1"/>
      <c r="B123" s="1"/>
      <c r="C123" s="1"/>
      <c r="D123" s="1"/>
      <c r="L123" s="1"/>
      <c r="M123" s="1"/>
    </row>
    <row r="124" spans="1:13" x14ac:dyDescent="0.2">
      <c r="A124" s="1"/>
      <c r="B124" s="1"/>
      <c r="C124" s="1"/>
      <c r="D124" s="1"/>
      <c r="L124" s="1"/>
      <c r="M124" s="1"/>
    </row>
    <row r="125" spans="1:13" x14ac:dyDescent="0.2">
      <c r="A125" s="1"/>
      <c r="B125" s="1"/>
      <c r="C125" s="1"/>
      <c r="D125" s="1"/>
      <c r="L125" s="1"/>
      <c r="M125" s="1"/>
    </row>
    <row r="126" spans="1:13" x14ac:dyDescent="0.2">
      <c r="A126" s="1"/>
      <c r="B126" s="1"/>
      <c r="C126" s="1"/>
      <c r="D126" s="1"/>
      <c r="L126" s="1"/>
      <c r="M126" s="1"/>
    </row>
    <row r="127" spans="1:13" x14ac:dyDescent="0.2">
      <c r="A127" s="1"/>
      <c r="B127" s="1"/>
      <c r="C127" s="1"/>
      <c r="D127" s="1"/>
      <c r="L127" s="1"/>
      <c r="M127" s="1"/>
    </row>
    <row r="128" spans="1:13" x14ac:dyDescent="0.2">
      <c r="A128" s="1"/>
      <c r="B128" s="1"/>
      <c r="C128" s="1"/>
      <c r="D128" s="1"/>
      <c r="L128" s="1"/>
      <c r="M128" s="1"/>
    </row>
    <row r="129" spans="1:13" x14ac:dyDescent="0.2">
      <c r="A129" s="1"/>
      <c r="B129" s="1"/>
      <c r="C129" s="1"/>
      <c r="D129" s="1"/>
      <c r="L129" s="1"/>
      <c r="M129" s="1"/>
    </row>
    <row r="130" spans="1:13" x14ac:dyDescent="0.2">
      <c r="A130" s="1"/>
      <c r="B130" s="1"/>
      <c r="C130" s="1"/>
      <c r="D130" s="1"/>
      <c r="L130" s="1"/>
      <c r="M130" s="1"/>
    </row>
    <row r="131" spans="1:13" x14ac:dyDescent="0.2">
      <c r="A131" s="1"/>
      <c r="B131" s="1"/>
      <c r="C131" s="1"/>
      <c r="D131" s="1"/>
      <c r="L131" s="1"/>
      <c r="M131" s="1"/>
    </row>
    <row r="132" spans="1:13" x14ac:dyDescent="0.2">
      <c r="A132" s="1"/>
      <c r="B132" s="1"/>
      <c r="C132" s="1"/>
      <c r="D132" s="1"/>
      <c r="L132" s="1"/>
      <c r="M132" s="1"/>
    </row>
    <row r="133" spans="1:13" x14ac:dyDescent="0.2">
      <c r="A133" s="1"/>
      <c r="B133" s="1"/>
      <c r="C133" s="1"/>
      <c r="D133" s="1"/>
      <c r="L133" s="1"/>
      <c r="M133" s="1"/>
    </row>
    <row r="134" spans="1:13" x14ac:dyDescent="0.2">
      <c r="A134" s="1"/>
      <c r="B134" s="1"/>
      <c r="C134" s="1"/>
      <c r="D134" s="1"/>
      <c r="L134" s="1"/>
      <c r="M134" s="1"/>
    </row>
    <row r="135" spans="1:13" x14ac:dyDescent="0.2">
      <c r="A135" s="1"/>
      <c r="B135" s="1"/>
      <c r="C135" s="1"/>
      <c r="D135" s="1"/>
      <c r="L135" s="1"/>
      <c r="M135" s="1"/>
    </row>
    <row r="136" spans="1:13" x14ac:dyDescent="0.2">
      <c r="A136" s="1"/>
      <c r="B136" s="1"/>
      <c r="C136" s="1"/>
      <c r="D136" s="1"/>
      <c r="L136" s="1"/>
      <c r="M136" s="1"/>
    </row>
    <row r="137" spans="1:13" x14ac:dyDescent="0.2">
      <c r="A137" s="1"/>
      <c r="B137" s="1"/>
      <c r="C137" s="1"/>
      <c r="D137" s="1"/>
      <c r="L137" s="1"/>
      <c r="M137" s="1"/>
    </row>
    <row r="138" spans="1:13" x14ac:dyDescent="0.2">
      <c r="A138" s="1"/>
      <c r="B138" s="1"/>
      <c r="C138" s="1"/>
      <c r="D138" s="1"/>
      <c r="L138" s="1"/>
      <c r="M138" s="1"/>
    </row>
    <row r="139" spans="1:13" x14ac:dyDescent="0.2">
      <c r="A139" s="1"/>
      <c r="B139" s="1"/>
      <c r="C139" s="1"/>
      <c r="D139" s="1"/>
      <c r="L139" s="1"/>
      <c r="M139" s="1"/>
    </row>
    <row r="140" spans="1:13" x14ac:dyDescent="0.2">
      <c r="A140" s="1"/>
      <c r="B140" s="1"/>
      <c r="C140" s="1"/>
      <c r="D140" s="1"/>
      <c r="L140" s="1"/>
      <c r="M140" s="1"/>
    </row>
    <row r="141" spans="1:13" x14ac:dyDescent="0.2">
      <c r="A141" s="1"/>
      <c r="B141" s="1"/>
      <c r="C141" s="1"/>
      <c r="D141" s="1"/>
      <c r="L141" s="1"/>
      <c r="M141" s="1"/>
    </row>
    <row r="142" spans="1:13" x14ac:dyDescent="0.2">
      <c r="A142" s="1"/>
      <c r="B142" s="1"/>
      <c r="C142" s="1"/>
      <c r="D142" s="1"/>
    </row>
    <row r="143" spans="1:13" x14ac:dyDescent="0.2">
      <c r="A143" s="1"/>
      <c r="B143" s="1"/>
      <c r="C143" s="1"/>
      <c r="D143" s="1"/>
    </row>
    <row r="144" spans="1:13" x14ac:dyDescent="0.2">
      <c r="A144" s="1"/>
      <c r="B144" s="1"/>
      <c r="C144" s="1"/>
      <c r="D144" s="1"/>
    </row>
    <row r="145" spans="1:4" x14ac:dyDescent="0.2">
      <c r="A145" s="1"/>
      <c r="B145" s="1"/>
      <c r="C145" s="1"/>
      <c r="D145" s="1"/>
    </row>
    <row r="146" spans="1:4" x14ac:dyDescent="0.2">
      <c r="A146" s="1"/>
      <c r="B146" s="1"/>
      <c r="C146" s="1"/>
      <c r="D146" s="1"/>
    </row>
    <row r="147" spans="1:4" x14ac:dyDescent="0.2">
      <c r="A147" s="1"/>
      <c r="B147" s="1"/>
      <c r="C147" s="1"/>
      <c r="D147" s="1"/>
    </row>
    <row r="148" spans="1:4" x14ac:dyDescent="0.2">
      <c r="A148" s="1"/>
      <c r="B148" s="1"/>
      <c r="C148" s="1"/>
      <c r="D148" s="1"/>
    </row>
    <row r="149" spans="1:4" x14ac:dyDescent="0.2">
      <c r="A149" s="1"/>
      <c r="B149" s="1"/>
      <c r="C149" s="1"/>
      <c r="D149" s="1"/>
    </row>
    <row r="150" spans="1:4" x14ac:dyDescent="0.2">
      <c r="A150" s="1"/>
      <c r="B150" s="1"/>
      <c r="C150" s="1"/>
      <c r="D150" s="1"/>
    </row>
    <row r="151" spans="1:4" x14ac:dyDescent="0.2">
      <c r="A151" s="1"/>
      <c r="B151" s="1"/>
      <c r="C151" s="1"/>
      <c r="D151" s="1"/>
    </row>
    <row r="152" spans="1:4" x14ac:dyDescent="0.2">
      <c r="A152" s="1"/>
      <c r="B152" s="1"/>
      <c r="C152" s="1"/>
      <c r="D152" s="1"/>
    </row>
    <row r="153" spans="1:4" x14ac:dyDescent="0.2">
      <c r="A153" s="1"/>
      <c r="B153" s="1"/>
      <c r="C153" s="1"/>
      <c r="D153" s="1"/>
    </row>
    <row r="154" spans="1:4" x14ac:dyDescent="0.2">
      <c r="A154" s="1"/>
      <c r="B154" s="1"/>
      <c r="C154" s="1"/>
      <c r="D154" s="1"/>
    </row>
    <row r="155" spans="1:4" x14ac:dyDescent="0.2">
      <c r="A155" s="1"/>
      <c r="B155" s="1"/>
      <c r="C155" s="1"/>
      <c r="D155" s="1"/>
    </row>
    <row r="156" spans="1:4" x14ac:dyDescent="0.2">
      <c r="A156" s="1"/>
      <c r="B156" s="1"/>
      <c r="C156" s="1"/>
      <c r="D156" s="1"/>
    </row>
    <row r="157" spans="1:4" x14ac:dyDescent="0.2">
      <c r="A157" s="1"/>
      <c r="B157" s="1"/>
      <c r="C157" s="1"/>
      <c r="D157" s="1"/>
    </row>
    <row r="158" spans="1:4" x14ac:dyDescent="0.2">
      <c r="A158" s="1"/>
      <c r="B158" s="2"/>
      <c r="C158" s="2"/>
      <c r="D158" s="7"/>
    </row>
    <row r="159" spans="1:4" x14ac:dyDescent="0.2">
      <c r="A159" s="1"/>
      <c r="B159" s="2"/>
      <c r="C159" s="2"/>
      <c r="D159" s="7"/>
    </row>
    <row r="160" spans="1:4" x14ac:dyDescent="0.2">
      <c r="A160" s="1"/>
      <c r="B160" s="2"/>
      <c r="C160" s="2"/>
      <c r="D160" s="7"/>
    </row>
    <row r="161" spans="1:4" x14ac:dyDescent="0.2">
      <c r="A161" s="1"/>
      <c r="B161" s="2"/>
      <c r="C161" s="2"/>
      <c r="D161" s="7"/>
    </row>
    <row r="162" spans="1:4" x14ac:dyDescent="0.2">
      <c r="A162" s="1"/>
      <c r="B162" s="2"/>
      <c r="C162" s="2"/>
      <c r="D162" s="7"/>
    </row>
    <row r="163" spans="1:4" x14ac:dyDescent="0.2">
      <c r="A163" s="1"/>
      <c r="B163" s="2"/>
      <c r="C163" s="2"/>
      <c r="D163" s="7"/>
    </row>
    <row r="164" spans="1:4" x14ac:dyDescent="0.2">
      <c r="A164" s="1"/>
      <c r="B164" s="2"/>
      <c r="C164" s="2"/>
      <c r="D164" s="7"/>
    </row>
    <row r="165" spans="1:4" x14ac:dyDescent="0.2">
      <c r="A165" s="1"/>
      <c r="B165" s="2"/>
      <c r="C165" s="2"/>
      <c r="D165" s="7"/>
    </row>
    <row r="166" spans="1:4" x14ac:dyDescent="0.2">
      <c r="A166" s="1"/>
      <c r="B166" s="2"/>
      <c r="C166" s="2"/>
      <c r="D166" s="7"/>
    </row>
    <row r="167" spans="1:4" x14ac:dyDescent="0.2">
      <c r="A167" s="1"/>
      <c r="B167" s="2"/>
      <c r="C167" s="2"/>
      <c r="D167" s="7"/>
    </row>
    <row r="168" spans="1:4" x14ac:dyDescent="0.2">
      <c r="A168" s="1"/>
      <c r="B168" s="2"/>
      <c r="C168" s="2"/>
      <c r="D168" s="7"/>
    </row>
    <row r="169" spans="1:4" x14ac:dyDescent="0.2">
      <c r="A169" s="1"/>
      <c r="B169" s="2"/>
      <c r="C169" s="2"/>
      <c r="D169" s="7"/>
    </row>
    <row r="170" spans="1:4" x14ac:dyDescent="0.2">
      <c r="A170" s="1"/>
      <c r="B170" s="2"/>
      <c r="C170" s="2"/>
      <c r="D170" s="7"/>
    </row>
    <row r="171" spans="1:4" x14ac:dyDescent="0.2">
      <c r="A171" s="1"/>
      <c r="B171" s="2"/>
      <c r="C171" s="2"/>
      <c r="D171" s="7"/>
    </row>
    <row r="172" spans="1:4" x14ac:dyDescent="0.2">
      <c r="B172" s="2"/>
      <c r="C172" s="2"/>
      <c r="D172" s="7"/>
    </row>
    <row r="173" spans="1:4" x14ac:dyDescent="0.2">
      <c r="B173" s="2"/>
      <c r="C173" s="2"/>
      <c r="D173" s="7"/>
    </row>
    <row r="174" spans="1:4" x14ac:dyDescent="0.2">
      <c r="B174" s="2"/>
      <c r="C174" s="2"/>
      <c r="D174" s="7"/>
    </row>
    <row r="175" spans="1:4" x14ac:dyDescent="0.2">
      <c r="B175" s="2"/>
      <c r="C175" s="2"/>
      <c r="D175" s="7"/>
    </row>
    <row r="176" spans="1:4" x14ac:dyDescent="0.2">
      <c r="B176" s="2"/>
      <c r="C176" s="2"/>
      <c r="D176" s="7"/>
    </row>
    <row r="177" spans="2:4" x14ac:dyDescent="0.2">
      <c r="B177" s="2"/>
      <c r="C177" s="2"/>
      <c r="D177" s="7"/>
    </row>
    <row r="178" spans="2:4" x14ac:dyDescent="0.2">
      <c r="B178" s="2"/>
      <c r="C178" s="2"/>
      <c r="D178" s="7"/>
    </row>
    <row r="179" spans="2:4" x14ac:dyDescent="0.2">
      <c r="B179" s="2"/>
      <c r="C179" s="2"/>
      <c r="D179" s="7"/>
    </row>
    <row r="180" spans="2:4" x14ac:dyDescent="0.2">
      <c r="B180" s="2"/>
      <c r="C180" s="2"/>
      <c r="D180" s="7"/>
    </row>
    <row r="181" spans="2:4" x14ac:dyDescent="0.2">
      <c r="B181" s="2"/>
      <c r="C181" s="2"/>
      <c r="D181" s="7"/>
    </row>
    <row r="182" spans="2:4" x14ac:dyDescent="0.2">
      <c r="B182" s="2"/>
      <c r="C182" s="2"/>
      <c r="D182" s="7"/>
    </row>
    <row r="183" spans="2:4" x14ac:dyDescent="0.2">
      <c r="B183" s="2"/>
      <c r="C183" s="2"/>
      <c r="D183" s="7"/>
    </row>
    <row r="184" spans="2:4" x14ac:dyDescent="0.2">
      <c r="B184" s="2"/>
      <c r="C184" s="2"/>
      <c r="D184" s="7"/>
    </row>
    <row r="185" spans="2:4" x14ac:dyDescent="0.2">
      <c r="B185" s="2"/>
      <c r="C185" s="2"/>
      <c r="D185" s="7"/>
    </row>
    <row r="186" spans="2:4" x14ac:dyDescent="0.2">
      <c r="B186" s="2"/>
      <c r="C186" s="2"/>
      <c r="D186" s="7"/>
    </row>
    <row r="187" spans="2:4" x14ac:dyDescent="0.2">
      <c r="B187" s="2"/>
      <c r="C187" s="2"/>
      <c r="D187" s="7"/>
    </row>
    <row r="188" spans="2:4" x14ac:dyDescent="0.2">
      <c r="B188" s="2"/>
      <c r="C188" s="2"/>
      <c r="D188" s="7"/>
    </row>
    <row r="189" spans="2:4" x14ac:dyDescent="0.2">
      <c r="B189" s="2"/>
      <c r="C189" s="2"/>
      <c r="D189" s="7"/>
    </row>
    <row r="190" spans="2:4" x14ac:dyDescent="0.2">
      <c r="B190" s="2"/>
      <c r="C190" s="2"/>
      <c r="D190" s="7"/>
    </row>
    <row r="191" spans="2:4" x14ac:dyDescent="0.2">
      <c r="B191" s="2"/>
      <c r="C191" s="2"/>
      <c r="D191" s="7"/>
    </row>
    <row r="192" spans="2:4" x14ac:dyDescent="0.2">
      <c r="B192" s="2"/>
      <c r="C192" s="2"/>
      <c r="D192" s="7"/>
    </row>
    <row r="193" spans="2:4" x14ac:dyDescent="0.2">
      <c r="B193" s="2"/>
      <c r="C193" s="2"/>
      <c r="D193" s="7"/>
    </row>
    <row r="194" spans="2:4" x14ac:dyDescent="0.2">
      <c r="B194" s="2"/>
      <c r="C194" s="2"/>
      <c r="D194" s="7"/>
    </row>
    <row r="195" spans="2:4" x14ac:dyDescent="0.2">
      <c r="B195" s="2"/>
      <c r="C195" s="2"/>
      <c r="D195" s="7"/>
    </row>
    <row r="196" spans="2:4" x14ac:dyDescent="0.2">
      <c r="B196" s="2"/>
      <c r="C196" s="2"/>
      <c r="D196" s="7"/>
    </row>
    <row r="197" spans="2:4" x14ac:dyDescent="0.2">
      <c r="B197" s="2"/>
      <c r="C197" s="2"/>
      <c r="D197" s="7"/>
    </row>
    <row r="198" spans="2:4" x14ac:dyDescent="0.2">
      <c r="B198" s="2"/>
      <c r="C198" s="2"/>
      <c r="D198" s="7"/>
    </row>
    <row r="199" spans="2:4" x14ac:dyDescent="0.2">
      <c r="B199" s="2"/>
      <c r="C199" s="2"/>
      <c r="D199" s="7"/>
    </row>
    <row r="200" spans="2:4" x14ac:dyDescent="0.2">
      <c r="B200" s="2"/>
      <c r="C200" s="2"/>
      <c r="D200" s="7"/>
    </row>
    <row r="201" spans="2:4" x14ac:dyDescent="0.2">
      <c r="B201" s="2"/>
      <c r="C201" s="2"/>
      <c r="D201" s="7"/>
    </row>
    <row r="202" spans="2:4" x14ac:dyDescent="0.2">
      <c r="B202" s="2"/>
      <c r="C202" s="2"/>
      <c r="D202" s="7"/>
    </row>
    <row r="203" spans="2:4" x14ac:dyDescent="0.2">
      <c r="B203" s="2"/>
      <c r="C203" s="2"/>
      <c r="D203" s="7"/>
    </row>
    <row r="204" spans="2:4" x14ac:dyDescent="0.2">
      <c r="B204" s="2"/>
      <c r="C204" s="2"/>
      <c r="D204" s="7"/>
    </row>
    <row r="205" spans="2:4" x14ac:dyDescent="0.2">
      <c r="B205" s="2"/>
      <c r="C205" s="2"/>
      <c r="D205" s="7"/>
    </row>
    <row r="206" spans="2:4" x14ac:dyDescent="0.2">
      <c r="B206" s="2"/>
      <c r="C206" s="2"/>
      <c r="D206" s="7"/>
    </row>
    <row r="207" spans="2:4" x14ac:dyDescent="0.2">
      <c r="B207" s="2"/>
      <c r="C207" s="2"/>
      <c r="D207" s="7"/>
    </row>
    <row r="208" spans="2:4" x14ac:dyDescent="0.2">
      <c r="B208" s="2"/>
      <c r="C208" s="2"/>
      <c r="D208" s="7"/>
    </row>
    <row r="209" spans="2:4" x14ac:dyDescent="0.2">
      <c r="B209" s="2"/>
      <c r="C209" s="2"/>
      <c r="D209" s="7"/>
    </row>
    <row r="210" spans="2:4" x14ac:dyDescent="0.2">
      <c r="B210" s="2"/>
      <c r="C210" s="2"/>
      <c r="D210" s="7"/>
    </row>
    <row r="211" spans="2:4" x14ac:dyDescent="0.2">
      <c r="B211" s="2"/>
      <c r="C211" s="2"/>
      <c r="D211" s="7"/>
    </row>
    <row r="212" spans="2:4" x14ac:dyDescent="0.2">
      <c r="B212" s="2"/>
      <c r="C212" s="2"/>
      <c r="D212" s="7"/>
    </row>
    <row r="213" spans="2:4" x14ac:dyDescent="0.2">
      <c r="B213" s="2"/>
      <c r="C213" s="2"/>
      <c r="D213" s="7"/>
    </row>
    <row r="214" spans="2:4" x14ac:dyDescent="0.2">
      <c r="B214" s="2"/>
      <c r="C214" s="2"/>
      <c r="D214" s="7"/>
    </row>
    <row r="215" spans="2:4" x14ac:dyDescent="0.2">
      <c r="B215" s="2"/>
      <c r="C215" s="2"/>
      <c r="D215" s="7"/>
    </row>
    <row r="216" spans="2:4" x14ac:dyDescent="0.2">
      <c r="B216" s="2"/>
      <c r="C216" s="2"/>
      <c r="D216" s="7"/>
    </row>
    <row r="217" spans="2:4" x14ac:dyDescent="0.2">
      <c r="B217" s="2"/>
      <c r="C217" s="2"/>
      <c r="D217" s="7"/>
    </row>
    <row r="218" spans="2:4" x14ac:dyDescent="0.2">
      <c r="B218" s="2"/>
      <c r="C218" s="2"/>
      <c r="D218" s="7"/>
    </row>
    <row r="219" spans="2:4" x14ac:dyDescent="0.2">
      <c r="B219" s="2"/>
      <c r="C219" s="2"/>
      <c r="D219" s="7"/>
    </row>
    <row r="220" spans="2:4" x14ac:dyDescent="0.2">
      <c r="B220" s="2"/>
      <c r="C220" s="2"/>
      <c r="D220" s="7"/>
    </row>
    <row r="221" spans="2:4" x14ac:dyDescent="0.2">
      <c r="B221" s="2"/>
      <c r="C221" s="2"/>
      <c r="D221" s="7"/>
    </row>
    <row r="222" spans="2:4" x14ac:dyDescent="0.2">
      <c r="B222" s="2"/>
      <c r="C222" s="2"/>
      <c r="D222" s="7"/>
    </row>
    <row r="223" spans="2:4" x14ac:dyDescent="0.2">
      <c r="B223" s="2"/>
      <c r="C223" s="2"/>
      <c r="D223" s="7"/>
    </row>
    <row r="224" spans="2:4" x14ac:dyDescent="0.2">
      <c r="B224" s="2"/>
      <c r="C224" s="2"/>
      <c r="D224" s="7"/>
    </row>
    <row r="225" spans="2:4" x14ac:dyDescent="0.2">
      <c r="B225" s="2"/>
      <c r="C225" s="2"/>
      <c r="D225" s="7"/>
    </row>
    <row r="226" spans="2:4" x14ac:dyDescent="0.2">
      <c r="B226" s="2"/>
      <c r="C226" s="2"/>
      <c r="D226" s="7"/>
    </row>
    <row r="227" spans="2:4" x14ac:dyDescent="0.2">
      <c r="B227" s="2"/>
      <c r="C227" s="2"/>
      <c r="D227" s="7"/>
    </row>
    <row r="228" spans="2:4" x14ac:dyDescent="0.2">
      <c r="B228" s="2"/>
      <c r="C228" s="2"/>
      <c r="D228" s="7"/>
    </row>
    <row r="229" spans="2:4" x14ac:dyDescent="0.2">
      <c r="B229" s="2"/>
      <c r="C229" s="2"/>
      <c r="D229" s="7"/>
    </row>
    <row r="230" spans="2:4" x14ac:dyDescent="0.2">
      <c r="B230" s="2"/>
      <c r="C230" s="2"/>
      <c r="D230" s="7"/>
    </row>
    <row r="231" spans="2:4" x14ac:dyDescent="0.2">
      <c r="B231" s="2"/>
      <c r="C231" s="2"/>
      <c r="D231" s="7"/>
    </row>
    <row r="232" spans="2:4" x14ac:dyDescent="0.2">
      <c r="B232" s="2"/>
      <c r="C232" s="2"/>
      <c r="D232" s="7"/>
    </row>
    <row r="233" spans="2:4" x14ac:dyDescent="0.2">
      <c r="B233" s="2"/>
      <c r="C233" s="2"/>
      <c r="D233" s="7"/>
    </row>
    <row r="234" spans="2:4" x14ac:dyDescent="0.2">
      <c r="B234" s="2"/>
      <c r="C234" s="2"/>
      <c r="D234" s="7"/>
    </row>
    <row r="235" spans="2:4" x14ac:dyDescent="0.2">
      <c r="B235" s="2"/>
      <c r="C235" s="2"/>
      <c r="D235" s="7"/>
    </row>
    <row r="236" spans="2:4" x14ac:dyDescent="0.2">
      <c r="B236" s="2"/>
      <c r="C236" s="2"/>
      <c r="D236" s="7"/>
    </row>
    <row r="237" spans="2:4" x14ac:dyDescent="0.2">
      <c r="B237" s="2"/>
      <c r="C237" s="2"/>
      <c r="D237" s="7"/>
    </row>
    <row r="238" spans="2:4" x14ac:dyDescent="0.2">
      <c r="B238" s="2"/>
      <c r="C238" s="2"/>
      <c r="D238" s="7"/>
    </row>
    <row r="239" spans="2:4" x14ac:dyDescent="0.2">
      <c r="B239" s="2"/>
      <c r="C239" s="2"/>
      <c r="D239" s="7"/>
    </row>
    <row r="240" spans="2:4" x14ac:dyDescent="0.2">
      <c r="B240" s="2"/>
      <c r="C240" s="2"/>
      <c r="D240" s="7"/>
    </row>
    <row r="241" spans="2:4" x14ac:dyDescent="0.2">
      <c r="B241" s="2"/>
      <c r="C241" s="2"/>
      <c r="D241" s="7"/>
    </row>
    <row r="242" spans="2:4" x14ac:dyDescent="0.2">
      <c r="B242" s="2"/>
      <c r="C242" s="2"/>
      <c r="D242" s="7"/>
    </row>
    <row r="243" spans="2:4" x14ac:dyDescent="0.2">
      <c r="B243" s="2"/>
      <c r="C243" s="2"/>
      <c r="D243" s="7"/>
    </row>
    <row r="244" spans="2:4" x14ac:dyDescent="0.2">
      <c r="B244" s="2"/>
      <c r="C244" s="2"/>
      <c r="D244" s="7"/>
    </row>
    <row r="245" spans="2:4" x14ac:dyDescent="0.2">
      <c r="B245" s="2"/>
      <c r="C245" s="2"/>
      <c r="D245" s="7"/>
    </row>
    <row r="246" spans="2:4" x14ac:dyDescent="0.2">
      <c r="B246" s="2"/>
      <c r="C246" s="2"/>
      <c r="D246" s="7"/>
    </row>
    <row r="247" spans="2:4" x14ac:dyDescent="0.2">
      <c r="B247" s="2"/>
      <c r="C247" s="2"/>
      <c r="D247" s="7"/>
    </row>
    <row r="248" spans="2:4" x14ac:dyDescent="0.2">
      <c r="B248" s="2"/>
      <c r="C248" s="2"/>
      <c r="D248" s="7"/>
    </row>
    <row r="249" spans="2:4" x14ac:dyDescent="0.2">
      <c r="B249" s="2"/>
      <c r="C249" s="2"/>
      <c r="D249" s="7"/>
    </row>
    <row r="250" spans="2:4" x14ac:dyDescent="0.2">
      <c r="B250" s="2"/>
      <c r="C250" s="2"/>
      <c r="D250" s="7"/>
    </row>
    <row r="251" spans="2:4" x14ac:dyDescent="0.2">
      <c r="B251" s="2"/>
      <c r="C251" s="2"/>
      <c r="D251" s="7"/>
    </row>
    <row r="252" spans="2:4" x14ac:dyDescent="0.2">
      <c r="B252" s="2"/>
      <c r="C252" s="2"/>
      <c r="D252" s="7"/>
    </row>
    <row r="253" spans="2:4" x14ac:dyDescent="0.2">
      <c r="B253" s="2"/>
      <c r="C253" s="2"/>
      <c r="D253" s="7"/>
    </row>
    <row r="254" spans="2:4" x14ac:dyDescent="0.2">
      <c r="B254" s="2"/>
      <c r="C254" s="2"/>
      <c r="D254" s="7"/>
    </row>
    <row r="255" spans="2:4" x14ac:dyDescent="0.2">
      <c r="B255" s="2"/>
      <c r="C255" s="2"/>
      <c r="D255" s="7"/>
    </row>
    <row r="256" spans="2:4" x14ac:dyDescent="0.2">
      <c r="B256" s="2"/>
      <c r="C256" s="2"/>
      <c r="D256" s="7"/>
    </row>
    <row r="257" spans="2:4" x14ac:dyDescent="0.2">
      <c r="B257" s="2"/>
      <c r="C257" s="2"/>
      <c r="D257" s="7"/>
    </row>
    <row r="258" spans="2:4" x14ac:dyDescent="0.2">
      <c r="B258" s="2"/>
      <c r="C258" s="2"/>
      <c r="D258" s="7"/>
    </row>
    <row r="259" spans="2:4" x14ac:dyDescent="0.2">
      <c r="B259" s="2"/>
      <c r="C259" s="2"/>
      <c r="D259" s="7"/>
    </row>
    <row r="260" spans="2:4" x14ac:dyDescent="0.2">
      <c r="B260" s="2"/>
      <c r="C260" s="2"/>
      <c r="D260" s="7"/>
    </row>
    <row r="261" spans="2:4" x14ac:dyDescent="0.2">
      <c r="B261" s="2"/>
      <c r="C261" s="2"/>
      <c r="D261" s="7"/>
    </row>
    <row r="262" spans="2:4" x14ac:dyDescent="0.2">
      <c r="B262" s="2"/>
      <c r="C262" s="2"/>
      <c r="D262" s="7"/>
    </row>
    <row r="263" spans="2:4" x14ac:dyDescent="0.2">
      <c r="B263" s="2"/>
      <c r="C263" s="2"/>
      <c r="D263" s="7"/>
    </row>
    <row r="264" spans="2:4" x14ac:dyDescent="0.2">
      <c r="B264" s="2"/>
      <c r="C264" s="2"/>
      <c r="D264" s="7"/>
    </row>
    <row r="265" spans="2:4" x14ac:dyDescent="0.2">
      <c r="B265" s="2"/>
      <c r="C265" s="2"/>
      <c r="D265" s="7"/>
    </row>
    <row r="266" spans="2:4" x14ac:dyDescent="0.2">
      <c r="B266" s="2"/>
      <c r="C266" s="2"/>
      <c r="D266" s="7"/>
    </row>
    <row r="267" spans="2:4" x14ac:dyDescent="0.2">
      <c r="B267" s="2"/>
      <c r="C267" s="2"/>
      <c r="D267" s="7"/>
    </row>
    <row r="268" spans="2:4" x14ac:dyDescent="0.2">
      <c r="B268" s="2"/>
      <c r="C268" s="2"/>
      <c r="D268" s="7"/>
    </row>
    <row r="269" spans="2:4" x14ac:dyDescent="0.2">
      <c r="B269" s="2"/>
      <c r="C269" s="2"/>
      <c r="D269" s="7"/>
    </row>
    <row r="270" spans="2:4" x14ac:dyDescent="0.2">
      <c r="B270" s="2"/>
      <c r="C270" s="2"/>
      <c r="D270" s="7"/>
    </row>
    <row r="271" spans="2:4" x14ac:dyDescent="0.2">
      <c r="B271" s="2"/>
      <c r="C271" s="2"/>
      <c r="D271" s="7"/>
    </row>
    <row r="272" spans="2:4" x14ac:dyDescent="0.2">
      <c r="B272" s="2"/>
      <c r="C272" s="2"/>
      <c r="D272" s="7"/>
    </row>
    <row r="273" spans="2:4" x14ac:dyDescent="0.2">
      <c r="B273" s="2"/>
      <c r="C273" s="2"/>
      <c r="D273" s="7"/>
    </row>
    <row r="274" spans="2:4" x14ac:dyDescent="0.2">
      <c r="B274" s="2"/>
      <c r="C274" s="2"/>
      <c r="D274" s="7"/>
    </row>
    <row r="275" spans="2:4" x14ac:dyDescent="0.2">
      <c r="B275" s="2"/>
      <c r="C275" s="2"/>
      <c r="D275" s="7"/>
    </row>
    <row r="276" spans="2:4" x14ac:dyDescent="0.2">
      <c r="B276" s="2"/>
      <c r="C276" s="2"/>
      <c r="D276" s="7"/>
    </row>
    <row r="277" spans="2:4" x14ac:dyDescent="0.2">
      <c r="B277" s="2"/>
      <c r="C277" s="2"/>
      <c r="D277" s="7"/>
    </row>
    <row r="278" spans="2:4" x14ac:dyDescent="0.2">
      <c r="B278" s="2"/>
      <c r="C278" s="2"/>
      <c r="D278" s="7"/>
    </row>
    <row r="279" spans="2:4" x14ac:dyDescent="0.2">
      <c r="B279" s="2"/>
      <c r="C279" s="2"/>
      <c r="D279" s="7"/>
    </row>
    <row r="280" spans="2:4" x14ac:dyDescent="0.2">
      <c r="B280" s="2"/>
      <c r="C280" s="2"/>
      <c r="D280" s="7"/>
    </row>
    <row r="281" spans="2:4" x14ac:dyDescent="0.2">
      <c r="B281" s="2"/>
      <c r="C281" s="2"/>
      <c r="D281" s="7"/>
    </row>
    <row r="282" spans="2:4" x14ac:dyDescent="0.2">
      <c r="B282" s="2"/>
      <c r="C282" s="2"/>
      <c r="D282" s="7"/>
    </row>
    <row r="283" spans="2:4" x14ac:dyDescent="0.2">
      <c r="B283" s="2"/>
      <c r="C283" s="2"/>
      <c r="D283" s="7"/>
    </row>
    <row r="284" spans="2:4" x14ac:dyDescent="0.2">
      <c r="B284" s="2"/>
      <c r="C284" s="2"/>
      <c r="D284" s="7"/>
    </row>
    <row r="285" spans="2:4" x14ac:dyDescent="0.2">
      <c r="B285" s="2"/>
      <c r="C285" s="2"/>
      <c r="D285" s="7"/>
    </row>
    <row r="286" spans="2:4" x14ac:dyDescent="0.2">
      <c r="B286" s="2"/>
      <c r="C286" s="2"/>
      <c r="D286" s="7"/>
    </row>
    <row r="287" spans="2:4" x14ac:dyDescent="0.2">
      <c r="B287" s="2"/>
      <c r="C287" s="2"/>
      <c r="D287" s="7"/>
    </row>
    <row r="288" spans="2:4" x14ac:dyDescent="0.2">
      <c r="B288" s="2"/>
      <c r="C288" s="2"/>
      <c r="D288" s="7"/>
    </row>
    <row r="289" spans="2:4" x14ac:dyDescent="0.2">
      <c r="B289" s="2"/>
      <c r="C289" s="2"/>
      <c r="D289" s="7"/>
    </row>
    <row r="290" spans="2:4" x14ac:dyDescent="0.2">
      <c r="B290" s="2"/>
      <c r="C290" s="2"/>
      <c r="D290" s="7"/>
    </row>
    <row r="291" spans="2:4" x14ac:dyDescent="0.2">
      <c r="B291" s="2"/>
      <c r="C291" s="2"/>
      <c r="D291" s="7"/>
    </row>
    <row r="292" spans="2:4" x14ac:dyDescent="0.2">
      <c r="B292" s="2"/>
      <c r="C292" s="2"/>
      <c r="D292" s="7"/>
    </row>
    <row r="293" spans="2:4" x14ac:dyDescent="0.2">
      <c r="B293" s="2"/>
      <c r="C293" s="2"/>
      <c r="D293" s="7"/>
    </row>
    <row r="294" spans="2:4" x14ac:dyDescent="0.2">
      <c r="B294" s="2"/>
      <c r="C294" s="2"/>
      <c r="D294" s="7"/>
    </row>
    <row r="295" spans="2:4" x14ac:dyDescent="0.2">
      <c r="B295" s="2"/>
      <c r="C295" s="2"/>
      <c r="D295" s="7"/>
    </row>
    <row r="296" spans="2:4" x14ac:dyDescent="0.2">
      <c r="B296" s="2"/>
      <c r="C296" s="2"/>
      <c r="D296" s="7"/>
    </row>
    <row r="297" spans="2:4" x14ac:dyDescent="0.2">
      <c r="B297" s="2"/>
      <c r="C297" s="2"/>
      <c r="D297" s="7"/>
    </row>
    <row r="298" spans="2:4" x14ac:dyDescent="0.2">
      <c r="B298" s="2"/>
      <c r="C298" s="2"/>
      <c r="D298" s="7"/>
    </row>
    <row r="299" spans="2:4" x14ac:dyDescent="0.2">
      <c r="B299" s="2"/>
      <c r="C299" s="2"/>
      <c r="D299" s="7"/>
    </row>
    <row r="300" spans="2:4" x14ac:dyDescent="0.2">
      <c r="B300" s="2"/>
      <c r="C300" s="2"/>
      <c r="D300" s="7"/>
    </row>
    <row r="301" spans="2:4" x14ac:dyDescent="0.2">
      <c r="B301" s="2"/>
      <c r="C301" s="2"/>
      <c r="D301" s="7"/>
    </row>
    <row r="302" spans="2:4" x14ac:dyDescent="0.2">
      <c r="B302" s="2"/>
      <c r="C302" s="2"/>
      <c r="D302" s="7"/>
    </row>
    <row r="303" spans="2:4" x14ac:dyDescent="0.2">
      <c r="B303" s="2"/>
      <c r="C303" s="2"/>
      <c r="D303" s="7"/>
    </row>
    <row r="304" spans="2:4" x14ac:dyDescent="0.2">
      <c r="B304" s="2"/>
      <c r="C304" s="2"/>
      <c r="D304" s="7"/>
    </row>
    <row r="305" spans="2:4" x14ac:dyDescent="0.2">
      <c r="B305" s="2"/>
      <c r="C305" s="2"/>
      <c r="D305" s="7"/>
    </row>
    <row r="306" spans="2:4" x14ac:dyDescent="0.2">
      <c r="B306" s="2"/>
      <c r="C306" s="2"/>
      <c r="D306" s="7"/>
    </row>
    <row r="307" spans="2:4" x14ac:dyDescent="0.2">
      <c r="B307" s="2"/>
      <c r="C307" s="2"/>
      <c r="D307" s="7"/>
    </row>
    <row r="308" spans="2:4" x14ac:dyDescent="0.2">
      <c r="B308" s="2"/>
      <c r="C308" s="2"/>
      <c r="D308" s="7"/>
    </row>
    <row r="309" spans="2:4" x14ac:dyDescent="0.2">
      <c r="B309" s="2"/>
      <c r="C309" s="2"/>
      <c r="D309" s="7"/>
    </row>
    <row r="310" spans="2:4" x14ac:dyDescent="0.2">
      <c r="B310" s="2"/>
      <c r="C310" s="2"/>
      <c r="D310" s="7"/>
    </row>
    <row r="311" spans="2:4" x14ac:dyDescent="0.2">
      <c r="B311" s="2"/>
      <c r="C311" s="2"/>
      <c r="D311" s="7"/>
    </row>
    <row r="312" spans="2:4" x14ac:dyDescent="0.2">
      <c r="B312" s="2"/>
      <c r="C312" s="2"/>
      <c r="D312" s="7"/>
    </row>
    <row r="313" spans="2:4" x14ac:dyDescent="0.2">
      <c r="B313" s="2"/>
      <c r="C313" s="2"/>
      <c r="D313" s="7"/>
    </row>
    <row r="314" spans="2:4" x14ac:dyDescent="0.2">
      <c r="B314" s="2"/>
      <c r="C314" s="2"/>
      <c r="D314" s="7"/>
    </row>
    <row r="315" spans="2:4" x14ac:dyDescent="0.2">
      <c r="B315" s="2"/>
      <c r="C315" s="2"/>
      <c r="D315" s="7"/>
    </row>
    <row r="316" spans="2:4" x14ac:dyDescent="0.2">
      <c r="B316" s="2"/>
      <c r="C316" s="2"/>
      <c r="D316" s="7"/>
    </row>
    <row r="317" spans="2:4" x14ac:dyDescent="0.2">
      <c r="B317" s="2"/>
      <c r="C317" s="2"/>
      <c r="D317" s="7"/>
    </row>
    <row r="318" spans="2:4" x14ac:dyDescent="0.2">
      <c r="B318" s="2"/>
      <c r="C318" s="2"/>
      <c r="D318" s="7"/>
    </row>
    <row r="319" spans="2:4" x14ac:dyDescent="0.2">
      <c r="B319" s="2"/>
      <c r="C319" s="2"/>
      <c r="D319" s="7"/>
    </row>
    <row r="320" spans="2:4" x14ac:dyDescent="0.2">
      <c r="B320" s="2"/>
      <c r="C320" s="2"/>
      <c r="D320" s="7"/>
    </row>
    <row r="321" spans="2:4" x14ac:dyDescent="0.2">
      <c r="B321" s="2"/>
      <c r="C321" s="2"/>
      <c r="D321" s="7"/>
    </row>
    <row r="322" spans="2:4" x14ac:dyDescent="0.2">
      <c r="B322" s="2"/>
      <c r="C322" s="2"/>
      <c r="D322" s="7"/>
    </row>
    <row r="323" spans="2:4" x14ac:dyDescent="0.2">
      <c r="B323" s="2"/>
      <c r="C323" s="2"/>
      <c r="D323" s="7"/>
    </row>
    <row r="324" spans="2:4" x14ac:dyDescent="0.2">
      <c r="B324" s="2"/>
      <c r="C324" s="2"/>
      <c r="D324" s="7"/>
    </row>
    <row r="325" spans="2:4" x14ac:dyDescent="0.2">
      <c r="B325" s="2"/>
      <c r="C325" s="2"/>
      <c r="D325" s="7"/>
    </row>
    <row r="326" spans="2:4" x14ac:dyDescent="0.2">
      <c r="B326" s="2"/>
      <c r="C326" s="2"/>
      <c r="D326" s="7"/>
    </row>
    <row r="327" spans="2:4" x14ac:dyDescent="0.2">
      <c r="B327" s="2"/>
      <c r="C327" s="2"/>
      <c r="D327" s="7"/>
    </row>
    <row r="328" spans="2:4" x14ac:dyDescent="0.2">
      <c r="B328" s="2"/>
      <c r="C328" s="2"/>
      <c r="D328" s="7"/>
    </row>
    <row r="329" spans="2:4" x14ac:dyDescent="0.2">
      <c r="B329" s="2"/>
      <c r="C329" s="2"/>
      <c r="D329" s="7"/>
    </row>
    <row r="330" spans="2:4" x14ac:dyDescent="0.2">
      <c r="B330" s="2"/>
      <c r="C330" s="2"/>
      <c r="D330" s="7"/>
    </row>
    <row r="331" spans="2:4" x14ac:dyDescent="0.2">
      <c r="B331" s="2"/>
      <c r="C331" s="2"/>
      <c r="D331" s="7"/>
    </row>
    <row r="332" spans="2:4" x14ac:dyDescent="0.2">
      <c r="B332" s="2"/>
      <c r="C332" s="2"/>
      <c r="D332" s="7"/>
    </row>
    <row r="333" spans="2:4" x14ac:dyDescent="0.2">
      <c r="B333" s="2"/>
      <c r="C333" s="2"/>
      <c r="D333" s="7"/>
    </row>
    <row r="334" spans="2:4" x14ac:dyDescent="0.2">
      <c r="B334" s="2"/>
      <c r="C334" s="2"/>
      <c r="D334" s="7"/>
    </row>
    <row r="335" spans="2:4" x14ac:dyDescent="0.2">
      <c r="B335" s="2"/>
      <c r="C335" s="2"/>
      <c r="D335" s="7"/>
    </row>
    <row r="336" spans="2:4" x14ac:dyDescent="0.2">
      <c r="B336" s="2"/>
      <c r="C336" s="2"/>
      <c r="D336" s="7"/>
    </row>
    <row r="337" spans="2:4" x14ac:dyDescent="0.2">
      <c r="B337" s="2"/>
      <c r="C337" s="2"/>
      <c r="D337" s="7"/>
    </row>
    <row r="338" spans="2:4" x14ac:dyDescent="0.2">
      <c r="B338" s="2"/>
      <c r="C338" s="2"/>
      <c r="D338" s="7"/>
    </row>
    <row r="339" spans="2:4" x14ac:dyDescent="0.2">
      <c r="B339" s="2"/>
      <c r="C339" s="2"/>
      <c r="D339" s="7"/>
    </row>
    <row r="340" spans="2:4" x14ac:dyDescent="0.2">
      <c r="B340" s="2"/>
      <c r="C340" s="2"/>
      <c r="D340" s="7"/>
    </row>
    <row r="341" spans="2:4" x14ac:dyDescent="0.2">
      <c r="B341" s="2"/>
      <c r="C341" s="2"/>
      <c r="D341" s="7"/>
    </row>
    <row r="342" spans="2:4" x14ac:dyDescent="0.2">
      <c r="B342" s="2"/>
      <c r="C342" s="2"/>
      <c r="D342" s="7"/>
    </row>
    <row r="343" spans="2:4" x14ac:dyDescent="0.2">
      <c r="B343" s="2"/>
      <c r="C343" s="2"/>
      <c r="D343" s="7"/>
    </row>
    <row r="344" spans="2:4" x14ac:dyDescent="0.2">
      <c r="B344" s="2"/>
      <c r="C344" s="2"/>
      <c r="D344" s="7"/>
    </row>
    <row r="345" spans="2:4" x14ac:dyDescent="0.2">
      <c r="B345" s="2"/>
      <c r="C345" s="2"/>
      <c r="D345" s="7"/>
    </row>
    <row r="346" spans="2:4" x14ac:dyDescent="0.2">
      <c r="B346" s="2"/>
      <c r="C346" s="2"/>
      <c r="D346" s="7"/>
    </row>
    <row r="347" spans="2:4" x14ac:dyDescent="0.2">
      <c r="B347" s="2"/>
      <c r="C347" s="2"/>
      <c r="D347" s="7"/>
    </row>
    <row r="348" spans="2:4" x14ac:dyDescent="0.2">
      <c r="B348" s="2"/>
      <c r="C348" s="2"/>
      <c r="D348" s="7"/>
    </row>
    <row r="349" spans="2:4" x14ac:dyDescent="0.2">
      <c r="B349" s="2"/>
      <c r="C349" s="2"/>
      <c r="D349" s="7"/>
    </row>
    <row r="350" spans="2:4" x14ac:dyDescent="0.2">
      <c r="B350" s="2"/>
      <c r="C350" s="2"/>
      <c r="D350" s="7"/>
    </row>
    <row r="351" spans="2:4" x14ac:dyDescent="0.2">
      <c r="B351" s="2"/>
      <c r="C351" s="2"/>
      <c r="D351" s="7"/>
    </row>
    <row r="352" spans="2:4" x14ac:dyDescent="0.2">
      <c r="B352" s="2"/>
      <c r="C352" s="2"/>
      <c r="D352" s="7"/>
    </row>
    <row r="353" spans="2:4" x14ac:dyDescent="0.2">
      <c r="B353" s="2"/>
      <c r="C353" s="2"/>
      <c r="D353" s="7"/>
    </row>
    <row r="354" spans="2:4" x14ac:dyDescent="0.2">
      <c r="B354" s="2"/>
      <c r="C354" s="2"/>
      <c r="D354" s="7"/>
    </row>
    <row r="355" spans="2:4" x14ac:dyDescent="0.2">
      <c r="B355" s="2"/>
      <c r="C355" s="2"/>
      <c r="D355" s="7"/>
    </row>
    <row r="356" spans="2:4" x14ac:dyDescent="0.2">
      <c r="B356" s="2"/>
      <c r="C356" s="2"/>
      <c r="D356" s="7"/>
    </row>
    <row r="357" spans="2:4" x14ac:dyDescent="0.2">
      <c r="B357" s="2"/>
      <c r="C357" s="2"/>
      <c r="D357" s="7"/>
    </row>
    <row r="358" spans="2:4" x14ac:dyDescent="0.2">
      <c r="B358" s="2"/>
      <c r="C358" s="2"/>
      <c r="D358" s="7"/>
    </row>
    <row r="359" spans="2:4" x14ac:dyDescent="0.2">
      <c r="B359" s="2"/>
      <c r="C359" s="2"/>
      <c r="D359" s="7"/>
    </row>
    <row r="360" spans="2:4" x14ac:dyDescent="0.2">
      <c r="B360" s="2"/>
      <c r="C360" s="2"/>
      <c r="D360" s="7"/>
    </row>
    <row r="361" spans="2:4" x14ac:dyDescent="0.2">
      <c r="B361" s="2"/>
      <c r="C361" s="2"/>
      <c r="D361" s="7"/>
    </row>
    <row r="362" spans="2:4" x14ac:dyDescent="0.2">
      <c r="B362" s="2"/>
      <c r="C362" s="2"/>
      <c r="D362" s="7"/>
    </row>
    <row r="363" spans="2:4" x14ac:dyDescent="0.2">
      <c r="B363" s="2"/>
      <c r="C363" s="2"/>
      <c r="D363" s="7"/>
    </row>
    <row r="364" spans="2:4" x14ac:dyDescent="0.2">
      <c r="B364" s="2"/>
      <c r="C364" s="2"/>
      <c r="D364" s="7"/>
    </row>
    <row r="365" spans="2:4" x14ac:dyDescent="0.2">
      <c r="B365" s="2"/>
      <c r="C365" s="2"/>
      <c r="D365" s="7"/>
    </row>
    <row r="366" spans="2:4" x14ac:dyDescent="0.2">
      <c r="B366" s="2"/>
      <c r="C366" s="2"/>
      <c r="D366" s="7"/>
    </row>
    <row r="367" spans="2:4" x14ac:dyDescent="0.2">
      <c r="B367" s="2"/>
      <c r="C367" s="2"/>
      <c r="D367" s="7"/>
    </row>
    <row r="368" spans="2:4" x14ac:dyDescent="0.2">
      <c r="B368" s="2"/>
      <c r="C368" s="2"/>
      <c r="D368" s="7"/>
    </row>
    <row r="369" spans="2:4" x14ac:dyDescent="0.2">
      <c r="B369" s="2"/>
      <c r="C369" s="2"/>
      <c r="D369" s="7"/>
    </row>
    <row r="370" spans="2:4" x14ac:dyDescent="0.2">
      <c r="B370" s="2"/>
      <c r="C370" s="2"/>
      <c r="D370" s="7"/>
    </row>
    <row r="371" spans="2:4" x14ac:dyDescent="0.2">
      <c r="B371" s="2"/>
      <c r="C371" s="2"/>
      <c r="D371" s="7"/>
    </row>
    <row r="372" spans="2:4" x14ac:dyDescent="0.2">
      <c r="B372" s="2"/>
      <c r="C372" s="2"/>
      <c r="D372" s="7"/>
    </row>
    <row r="373" spans="2:4" x14ac:dyDescent="0.2">
      <c r="B373" s="2"/>
      <c r="C373" s="2"/>
      <c r="D373" s="7"/>
    </row>
    <row r="374" spans="2:4" x14ac:dyDescent="0.2">
      <c r="B374" s="2"/>
      <c r="C374" s="2"/>
      <c r="D374" s="7"/>
    </row>
    <row r="375" spans="2:4" x14ac:dyDescent="0.2">
      <c r="B375" s="2"/>
      <c r="C375" s="2"/>
      <c r="D375" s="7"/>
    </row>
    <row r="376" spans="2:4" x14ac:dyDescent="0.2">
      <c r="B376" s="2"/>
      <c r="C376" s="2"/>
      <c r="D376" s="7"/>
    </row>
    <row r="377" spans="2:4" x14ac:dyDescent="0.2">
      <c r="B377" s="2"/>
      <c r="C377" s="2"/>
      <c r="D377" s="7"/>
    </row>
    <row r="378" spans="2:4" x14ac:dyDescent="0.2">
      <c r="B378" s="2"/>
      <c r="C378" s="2"/>
      <c r="D378" s="7"/>
    </row>
    <row r="379" spans="2:4" x14ac:dyDescent="0.2">
      <c r="B379" s="2"/>
      <c r="C379" s="2"/>
      <c r="D379" s="7"/>
    </row>
    <row r="380" spans="2:4" x14ac:dyDescent="0.2">
      <c r="B380" s="2"/>
      <c r="C380" s="2"/>
      <c r="D380" s="7"/>
    </row>
    <row r="381" spans="2:4" x14ac:dyDescent="0.2">
      <c r="B381" s="2"/>
      <c r="C381" s="2"/>
      <c r="D381" s="7"/>
    </row>
    <row r="382" spans="2:4" x14ac:dyDescent="0.2">
      <c r="B382" s="2"/>
      <c r="C382" s="2"/>
      <c r="D382" s="7"/>
    </row>
    <row r="383" spans="2:4" x14ac:dyDescent="0.2">
      <c r="B383" s="2"/>
      <c r="C383" s="2"/>
      <c r="D383" s="7"/>
    </row>
    <row r="384" spans="2:4" x14ac:dyDescent="0.2">
      <c r="B384" s="2"/>
      <c r="C384" s="2"/>
      <c r="D384" s="7"/>
    </row>
    <row r="385" spans="2:4" x14ac:dyDescent="0.2">
      <c r="B385" s="2"/>
      <c r="C385" s="2"/>
      <c r="D385" s="7"/>
    </row>
    <row r="386" spans="2:4" x14ac:dyDescent="0.2">
      <c r="B386" s="2"/>
      <c r="C386" s="2"/>
      <c r="D386" s="7"/>
    </row>
    <row r="387" spans="2:4" x14ac:dyDescent="0.2">
      <c r="B387" s="2"/>
      <c r="C387" s="2"/>
      <c r="D387" s="7"/>
    </row>
    <row r="388" spans="2:4" x14ac:dyDescent="0.2">
      <c r="B388" s="2"/>
      <c r="C388" s="2"/>
      <c r="D388" s="7"/>
    </row>
    <row r="389" spans="2:4" x14ac:dyDescent="0.2">
      <c r="B389" s="2"/>
      <c r="C389" s="2"/>
      <c r="D389" s="7"/>
    </row>
    <row r="390" spans="2:4" x14ac:dyDescent="0.2">
      <c r="B390" s="2"/>
      <c r="C390" s="2"/>
      <c r="D390" s="7"/>
    </row>
    <row r="391" spans="2:4" x14ac:dyDescent="0.2">
      <c r="B391" s="2"/>
      <c r="C391" s="2"/>
      <c r="D391" s="7"/>
    </row>
    <row r="392" spans="2:4" x14ac:dyDescent="0.2">
      <c r="B392" s="2"/>
      <c r="C392" s="2"/>
      <c r="D392" s="7"/>
    </row>
    <row r="393" spans="2:4" x14ac:dyDescent="0.2">
      <c r="B393" s="2"/>
      <c r="C393" s="2"/>
      <c r="D393" s="7"/>
    </row>
    <row r="394" spans="2:4" x14ac:dyDescent="0.2">
      <c r="B394" s="2"/>
      <c r="C394" s="2"/>
      <c r="D394" s="7"/>
    </row>
    <row r="395" spans="2:4" x14ac:dyDescent="0.2">
      <c r="B395" s="2"/>
      <c r="C395" s="2"/>
      <c r="D395" s="7"/>
    </row>
    <row r="396" spans="2:4" x14ac:dyDescent="0.2">
      <c r="B396" s="2"/>
      <c r="C396" s="2"/>
      <c r="D396" s="7"/>
    </row>
    <row r="397" spans="2:4" x14ac:dyDescent="0.2">
      <c r="B397" s="2"/>
      <c r="C397" s="2"/>
      <c r="D397" s="7"/>
    </row>
    <row r="398" spans="2:4" x14ac:dyDescent="0.2">
      <c r="B398" s="2"/>
      <c r="C398" s="2"/>
      <c r="D398" s="7"/>
    </row>
    <row r="399" spans="2:4" x14ac:dyDescent="0.2">
      <c r="B399" s="2"/>
      <c r="C399" s="2"/>
      <c r="D399" s="7"/>
    </row>
    <row r="400" spans="2:4" x14ac:dyDescent="0.2">
      <c r="B400" s="2"/>
      <c r="C400" s="2"/>
      <c r="D400" s="7"/>
    </row>
    <row r="401" spans="2:4" x14ac:dyDescent="0.2">
      <c r="B401" s="2"/>
      <c r="C401" s="2"/>
      <c r="D401" s="7"/>
    </row>
    <row r="402" spans="2:4" x14ac:dyDescent="0.2">
      <c r="B402" s="2"/>
      <c r="C402" s="2"/>
      <c r="D402" s="7"/>
    </row>
    <row r="403" spans="2:4" x14ac:dyDescent="0.2">
      <c r="B403" s="2"/>
      <c r="C403" s="2"/>
      <c r="D403" s="7"/>
    </row>
    <row r="404" spans="2:4" x14ac:dyDescent="0.2">
      <c r="B404" s="2"/>
      <c r="C404" s="2"/>
      <c r="D404" s="7"/>
    </row>
    <row r="405" spans="2:4" x14ac:dyDescent="0.2">
      <c r="B405" s="2"/>
      <c r="C405" s="2"/>
      <c r="D405" s="7"/>
    </row>
    <row r="406" spans="2:4" x14ac:dyDescent="0.2">
      <c r="B406" s="2"/>
      <c r="C406" s="2"/>
      <c r="D406" s="7"/>
    </row>
    <row r="407" spans="2:4" x14ac:dyDescent="0.2">
      <c r="B407" s="2"/>
      <c r="C407" s="2"/>
      <c r="D407" s="7"/>
    </row>
    <row r="408" spans="2:4" x14ac:dyDescent="0.2">
      <c r="B408" s="2"/>
      <c r="C408" s="2"/>
      <c r="D408" s="7"/>
    </row>
    <row r="409" spans="2:4" x14ac:dyDescent="0.2">
      <c r="B409" s="2"/>
      <c r="C409" s="2"/>
      <c r="D409" s="7"/>
    </row>
    <row r="410" spans="2:4" x14ac:dyDescent="0.2">
      <c r="B410" s="2"/>
      <c r="C410" s="2"/>
      <c r="D410" s="7"/>
    </row>
    <row r="411" spans="2:4" x14ac:dyDescent="0.2">
      <c r="B411" s="2"/>
      <c r="C411" s="2"/>
      <c r="D411" s="7"/>
    </row>
    <row r="412" spans="2:4" x14ac:dyDescent="0.2">
      <c r="B412" s="2"/>
      <c r="C412" s="2"/>
      <c r="D412" s="7"/>
    </row>
    <row r="413" spans="2:4" x14ac:dyDescent="0.2">
      <c r="B413" s="2"/>
      <c r="C413" s="2"/>
      <c r="D413" s="7"/>
    </row>
    <row r="414" spans="2:4" x14ac:dyDescent="0.2">
      <c r="B414" s="2"/>
      <c r="C414" s="2"/>
      <c r="D414" s="7"/>
    </row>
    <row r="415" spans="2:4" x14ac:dyDescent="0.2">
      <c r="B415" s="2"/>
      <c r="C415" s="2"/>
      <c r="D415" s="7"/>
    </row>
    <row r="416" spans="2:4" x14ac:dyDescent="0.2">
      <c r="B416" s="2"/>
      <c r="C416" s="2"/>
      <c r="D416" s="7"/>
    </row>
    <row r="417" spans="2:4" x14ac:dyDescent="0.2">
      <c r="B417" s="2"/>
      <c r="C417" s="2"/>
      <c r="D417" s="7"/>
    </row>
    <row r="418" spans="2:4" x14ac:dyDescent="0.2">
      <c r="B418" s="2"/>
      <c r="C418" s="2"/>
      <c r="D418" s="7"/>
    </row>
    <row r="419" spans="2:4" x14ac:dyDescent="0.2">
      <c r="B419" s="2"/>
      <c r="C419" s="2"/>
      <c r="D419" s="7"/>
    </row>
    <row r="420" spans="2:4" x14ac:dyDescent="0.2">
      <c r="B420" s="2"/>
      <c r="C420" s="2"/>
      <c r="D420" s="7"/>
    </row>
    <row r="421" spans="2:4" x14ac:dyDescent="0.2">
      <c r="B421" s="2"/>
      <c r="C421" s="2"/>
      <c r="D421" s="7"/>
    </row>
    <row r="422" spans="2:4" x14ac:dyDescent="0.2">
      <c r="B422" s="2"/>
      <c r="C422" s="2"/>
      <c r="D422" s="7"/>
    </row>
    <row r="423" spans="2:4" x14ac:dyDescent="0.2">
      <c r="B423" s="2"/>
      <c r="C423" s="2"/>
      <c r="D423" s="7"/>
    </row>
    <row r="424" spans="2:4" x14ac:dyDescent="0.2">
      <c r="B424" s="2"/>
      <c r="C424" s="2"/>
      <c r="D424" s="7"/>
    </row>
    <row r="425" spans="2:4" x14ac:dyDescent="0.2">
      <c r="B425" s="2"/>
      <c r="C425" s="2"/>
      <c r="D425" s="7"/>
    </row>
    <row r="426" spans="2:4" x14ac:dyDescent="0.2">
      <c r="B426" s="2"/>
      <c r="C426" s="2"/>
      <c r="D426" s="7"/>
    </row>
    <row r="427" spans="2:4" x14ac:dyDescent="0.2">
      <c r="B427" s="2"/>
      <c r="C427" s="2"/>
      <c r="D427" s="7"/>
    </row>
    <row r="428" spans="2:4" x14ac:dyDescent="0.2">
      <c r="B428" s="2"/>
      <c r="C428" s="2"/>
      <c r="D428" s="7"/>
    </row>
    <row r="429" spans="2:4" x14ac:dyDescent="0.2">
      <c r="B429" s="2"/>
      <c r="C429" s="2"/>
      <c r="D429" s="7"/>
    </row>
    <row r="430" spans="2:4" x14ac:dyDescent="0.2">
      <c r="B430" s="2"/>
      <c r="C430" s="2"/>
      <c r="D430" s="7"/>
    </row>
    <row r="431" spans="2:4" x14ac:dyDescent="0.2">
      <c r="B431" s="2"/>
      <c r="C431" s="2"/>
      <c r="D431" s="7"/>
    </row>
    <row r="432" spans="2:4" x14ac:dyDescent="0.2">
      <c r="B432" s="2"/>
      <c r="C432" s="2"/>
      <c r="D432" s="7"/>
    </row>
    <row r="433" spans="2:4" x14ac:dyDescent="0.2">
      <c r="B433" s="2"/>
      <c r="C433" s="2"/>
      <c r="D433" s="7"/>
    </row>
    <row r="434" spans="2:4" x14ac:dyDescent="0.2">
      <c r="B434" s="2"/>
      <c r="C434" s="2"/>
      <c r="D434" s="7"/>
    </row>
    <row r="435" spans="2:4" x14ac:dyDescent="0.2">
      <c r="B435" s="2"/>
      <c r="C435" s="2"/>
      <c r="D435" s="7"/>
    </row>
    <row r="436" spans="2:4" x14ac:dyDescent="0.2">
      <c r="B436" s="2"/>
      <c r="C436" s="2"/>
      <c r="D436" s="7"/>
    </row>
    <row r="437" spans="2:4" x14ac:dyDescent="0.2">
      <c r="B437" s="2"/>
      <c r="C437" s="2"/>
      <c r="D437" s="7"/>
    </row>
    <row r="438" spans="2:4" x14ac:dyDescent="0.2">
      <c r="B438" s="2"/>
      <c r="C438" s="2"/>
      <c r="D438" s="7"/>
    </row>
    <row r="439" spans="2:4" x14ac:dyDescent="0.2">
      <c r="B439" s="2"/>
      <c r="C439" s="2"/>
      <c r="D439" s="7"/>
    </row>
    <row r="440" spans="2:4" x14ac:dyDescent="0.2">
      <c r="B440" s="2"/>
      <c r="C440" s="2"/>
      <c r="D440" s="7"/>
    </row>
    <row r="441" spans="2:4" x14ac:dyDescent="0.2">
      <c r="B441" s="2"/>
      <c r="C441" s="2"/>
      <c r="D441" s="7"/>
    </row>
    <row r="442" spans="2:4" x14ac:dyDescent="0.2">
      <c r="B442" s="2"/>
      <c r="C442" s="2"/>
      <c r="D442" s="7"/>
    </row>
    <row r="443" spans="2:4" x14ac:dyDescent="0.2">
      <c r="B443" s="2"/>
      <c r="C443" s="2"/>
      <c r="D443" s="7"/>
    </row>
    <row r="444" spans="2:4" x14ac:dyDescent="0.2">
      <c r="B444" s="2"/>
      <c r="C444" s="2"/>
      <c r="D444" s="7"/>
    </row>
    <row r="445" spans="2:4" x14ac:dyDescent="0.2">
      <c r="B445" s="2"/>
      <c r="C445" s="2"/>
      <c r="D445" s="7"/>
    </row>
    <row r="446" spans="2:4" x14ac:dyDescent="0.2">
      <c r="B446" s="2"/>
      <c r="C446" s="2"/>
      <c r="D446" s="7"/>
    </row>
    <row r="447" spans="2:4" x14ac:dyDescent="0.2">
      <c r="B447" s="2"/>
      <c r="C447" s="2"/>
      <c r="D447" s="7"/>
    </row>
    <row r="448" spans="2:4" x14ac:dyDescent="0.2">
      <c r="C448" s="2"/>
      <c r="D448" s="7"/>
    </row>
  </sheetData>
  <sheetProtection algorithmName="SHA-512" hashValue="hoFJ1fWt+A0aLDtsavfCoVKvK6ERT5qI5W0V2xAo3Bw/8RD/hidwEJy8r2Zd7xV8FyxB4k5Q9L1HD4jUh14Mig==" saltValue="MEtaVEAE3deWmTWST4RTMg==" spinCount="100000" sheet="1" objects="1" scenarios="1" selectLockedCells="1"/>
  <mergeCells count="6">
    <mergeCell ref="B24:B49"/>
    <mergeCell ref="B16:B18"/>
    <mergeCell ref="B4:B6"/>
    <mergeCell ref="B12:B14"/>
    <mergeCell ref="B20:B22"/>
    <mergeCell ref="B8:B10"/>
  </mergeCells>
  <dataValidations disablePrompts="1" count="5">
    <dataValidation type="list" allowBlank="1" showInputMessage="1" showErrorMessage="1" sqref="D25 D37" xr:uid="{00000000-0002-0000-0D00-000000000000}">
      <formula1>"Yes,No"</formula1>
    </dataValidation>
    <dataValidation type="list" allowBlank="1" showInputMessage="1" showErrorMessage="1" sqref="D31" xr:uid="{00000000-0002-0000-0D00-000001000000}">
      <formula1>"Can. Only, No Filter"</formula1>
    </dataValidation>
    <dataValidation type="list" allowBlank="1" showInputMessage="1" showErrorMessage="1" sqref="D32" xr:uid="{00000000-0002-0000-0D00-000002000000}">
      <formula1>"Used Only, No Filter"</formula1>
    </dataValidation>
    <dataValidation type="list" allowBlank="1" showInputMessage="1" showErrorMessage="1" sqref="D33" xr:uid="{00000000-0002-0000-0D00-000003000000}">
      <formula1>"Max Only, No Filter"</formula1>
    </dataValidation>
    <dataValidation type="list" allowBlank="1" showInputMessage="1" showErrorMessage="1" sqref="D28" xr:uid="{00000000-0002-0000-0D00-000004000000}">
      <formula1>"1/e,1/e^2"</formula1>
    </dataValidation>
  </dataValidations>
  <pageMargins left="0.75" right="0.75" top="1" bottom="1" header="0.5" footer="0.5"/>
  <pageSetup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59999389629810485"/>
    <pageSetUpPr autoPageBreaks="0"/>
  </sheetPr>
  <dimension ref="A1:D200"/>
  <sheetViews>
    <sheetView tabSelected="1" workbookViewId="0">
      <pane ySplit="1" topLeftCell="A2" activePane="bottomLeft" state="frozen"/>
      <selection activeCell="AI98" sqref="AI98"/>
      <selection pane="bottomLeft" activeCell="L20" sqref="L20"/>
    </sheetView>
  </sheetViews>
  <sheetFormatPr baseColWidth="10" defaultColWidth="9.140625" defaultRowHeight="12.75" x14ac:dyDescent="0.2"/>
  <cols>
    <col min="1" max="2" width="9.140625" style="2"/>
    <col min="3" max="3" width="23.7109375" style="2" customWidth="1"/>
    <col min="4" max="4" width="62.5703125" style="2" customWidth="1"/>
    <col min="5" max="16384" width="9.140625" style="2"/>
  </cols>
  <sheetData>
    <row r="1" spans="1:4" x14ac:dyDescent="0.2">
      <c r="A1" s="2" t="s">
        <v>665</v>
      </c>
      <c r="B1" s="2" t="s">
        <v>668</v>
      </c>
      <c r="C1" s="2" t="s">
        <v>2339</v>
      </c>
      <c r="D1" s="2" t="s">
        <v>667</v>
      </c>
    </row>
    <row r="2" spans="1:4" x14ac:dyDescent="0.2">
      <c r="A2" s="2">
        <v>0.92</v>
      </c>
      <c r="B2" s="2" t="s">
        <v>2340</v>
      </c>
      <c r="C2" s="2" t="s">
        <v>2539</v>
      </c>
      <c r="D2" s="2" t="s">
        <v>2738</v>
      </c>
    </row>
    <row r="3" spans="1:4" x14ac:dyDescent="0.2">
      <c r="A3" s="2">
        <v>0.93</v>
      </c>
      <c r="B3" s="2" t="s">
        <v>2341</v>
      </c>
      <c r="C3" s="2" t="s">
        <v>2540</v>
      </c>
      <c r="D3" s="2" t="s">
        <v>2739</v>
      </c>
    </row>
    <row r="4" spans="1:4" x14ac:dyDescent="0.2">
      <c r="A4" s="2">
        <v>0.93</v>
      </c>
      <c r="B4" s="2" t="s">
        <v>2342</v>
      </c>
      <c r="C4" s="2" t="s">
        <v>2541</v>
      </c>
      <c r="D4" s="2" t="s">
        <v>2740</v>
      </c>
    </row>
    <row r="5" spans="1:4" x14ac:dyDescent="0.2">
      <c r="A5" s="2">
        <v>0.98</v>
      </c>
      <c r="B5" s="2" t="s">
        <v>2343</v>
      </c>
      <c r="C5" s="2" t="s">
        <v>2542</v>
      </c>
      <c r="D5" s="2" t="s">
        <v>2741</v>
      </c>
    </row>
    <row r="6" spans="1:4" x14ac:dyDescent="0.2">
      <c r="A6" s="2">
        <v>0.99</v>
      </c>
      <c r="B6" s="2" t="s">
        <v>2344</v>
      </c>
      <c r="C6" s="2" t="s">
        <v>2543</v>
      </c>
      <c r="D6" s="2" t="s">
        <v>2742</v>
      </c>
    </row>
    <row r="7" spans="1:4" x14ac:dyDescent="0.2">
      <c r="A7" s="2">
        <v>1</v>
      </c>
      <c r="B7" s="2" t="s">
        <v>2345</v>
      </c>
      <c r="C7" s="2" t="s">
        <v>2544</v>
      </c>
      <c r="D7" s="2" t="s">
        <v>2743</v>
      </c>
    </row>
    <row r="8" spans="1:4" x14ac:dyDescent="0.2">
      <c r="A8" s="2">
        <v>1</v>
      </c>
      <c r="B8" s="2" t="s">
        <v>2346</v>
      </c>
      <c r="C8" s="2" t="s">
        <v>2545</v>
      </c>
      <c r="D8" s="2" t="s">
        <v>2744</v>
      </c>
    </row>
    <row r="9" spans="1:4" x14ac:dyDescent="0.2">
      <c r="A9" s="2">
        <v>1.05</v>
      </c>
      <c r="B9" s="2" t="s">
        <v>2347</v>
      </c>
      <c r="C9" s="2" t="s">
        <v>2546</v>
      </c>
      <c r="D9" s="2" t="s">
        <v>2745</v>
      </c>
    </row>
    <row r="10" spans="1:4" x14ac:dyDescent="0.2">
      <c r="A10" s="2">
        <v>1.07</v>
      </c>
      <c r="B10" s="2" t="s">
        <v>2348</v>
      </c>
      <c r="C10" s="2" t="s">
        <v>2547</v>
      </c>
      <c r="D10" s="2" t="s">
        <v>2746</v>
      </c>
    </row>
    <row r="11" spans="1:4" x14ac:dyDescent="0.2">
      <c r="A11" s="2">
        <v>1.07</v>
      </c>
      <c r="B11" s="2" t="s">
        <v>2349</v>
      </c>
      <c r="C11" s="2" t="s">
        <v>2548</v>
      </c>
      <c r="D11" s="2" t="s">
        <v>2747</v>
      </c>
    </row>
    <row r="12" spans="1:4" x14ac:dyDescent="0.2">
      <c r="A12" s="2">
        <v>1.08</v>
      </c>
      <c r="B12" s="2" t="s">
        <v>2350</v>
      </c>
      <c r="C12" s="2" t="s">
        <v>2549</v>
      </c>
      <c r="D12" s="2" t="s">
        <v>2748</v>
      </c>
    </row>
    <row r="13" spans="1:4" x14ac:dyDescent="0.2">
      <c r="A13" s="2">
        <v>1.1299999999999999</v>
      </c>
      <c r="B13" s="2" t="s">
        <v>2351</v>
      </c>
      <c r="C13" s="2" t="s">
        <v>2550</v>
      </c>
      <c r="D13" s="2" t="s">
        <v>2749</v>
      </c>
    </row>
    <row r="14" spans="1:4" x14ac:dyDescent="0.2">
      <c r="A14" s="2">
        <v>1.17</v>
      </c>
      <c r="B14" s="2" t="s">
        <v>2352</v>
      </c>
      <c r="C14" s="2" t="s">
        <v>2551</v>
      </c>
      <c r="D14" s="2" t="s">
        <v>2750</v>
      </c>
    </row>
    <row r="15" spans="1:4" x14ac:dyDescent="0.2">
      <c r="A15" s="2">
        <v>1.2</v>
      </c>
      <c r="B15" s="2" t="s">
        <v>2353</v>
      </c>
      <c r="C15" s="2" t="s">
        <v>2552</v>
      </c>
      <c r="D15" s="2" t="s">
        <v>2751</v>
      </c>
    </row>
    <row r="16" spans="1:4" x14ac:dyDescent="0.2">
      <c r="A16" s="2">
        <v>1.24</v>
      </c>
      <c r="B16" s="2" t="s">
        <v>2354</v>
      </c>
      <c r="C16" s="2" t="s">
        <v>2553</v>
      </c>
      <c r="D16" s="2" t="s">
        <v>2752</v>
      </c>
    </row>
    <row r="17" spans="1:4" x14ac:dyDescent="0.2">
      <c r="A17" s="2">
        <v>1.36</v>
      </c>
      <c r="B17" s="2" t="s">
        <v>2355</v>
      </c>
      <c r="C17" s="2" t="s">
        <v>2554</v>
      </c>
      <c r="D17" s="2" t="s">
        <v>2753</v>
      </c>
    </row>
    <row r="18" spans="1:4" x14ac:dyDescent="0.2">
      <c r="A18" s="2">
        <v>1.38</v>
      </c>
      <c r="B18" s="2" t="s">
        <v>2356</v>
      </c>
      <c r="C18" s="2" t="s">
        <v>2555</v>
      </c>
      <c r="D18" s="2" t="s">
        <v>2754</v>
      </c>
    </row>
    <row r="19" spans="1:4" x14ac:dyDescent="0.2">
      <c r="A19" s="2">
        <v>1.38</v>
      </c>
      <c r="B19" s="2" t="s">
        <v>2357</v>
      </c>
      <c r="C19" s="2" t="s">
        <v>2556</v>
      </c>
      <c r="D19" s="2" t="s">
        <v>2755</v>
      </c>
    </row>
    <row r="20" spans="1:4" x14ac:dyDescent="0.2">
      <c r="A20" s="2">
        <v>1.44</v>
      </c>
      <c r="B20" s="2" t="s">
        <v>2358</v>
      </c>
      <c r="C20" s="2" t="s">
        <v>2557</v>
      </c>
      <c r="D20" s="2" t="s">
        <v>2756</v>
      </c>
    </row>
    <row r="21" spans="1:4" x14ac:dyDescent="0.2">
      <c r="A21" s="2">
        <v>1.47</v>
      </c>
      <c r="B21" s="2" t="s">
        <v>2359</v>
      </c>
      <c r="C21" s="2" t="s">
        <v>2558</v>
      </c>
      <c r="D21" s="2" t="s">
        <v>2757</v>
      </c>
    </row>
    <row r="22" spans="1:4" x14ac:dyDescent="0.2">
      <c r="A22" s="2">
        <v>1.49</v>
      </c>
      <c r="B22" s="2" t="s">
        <v>2360</v>
      </c>
      <c r="C22" s="2" t="s">
        <v>2559</v>
      </c>
      <c r="D22" s="2" t="s">
        <v>2758</v>
      </c>
    </row>
    <row r="23" spans="1:4" x14ac:dyDescent="0.2">
      <c r="A23" s="2">
        <v>1.49</v>
      </c>
      <c r="B23" s="2" t="s">
        <v>2361</v>
      </c>
      <c r="C23" s="2" t="s">
        <v>2560</v>
      </c>
      <c r="D23" s="2" t="s">
        <v>2759</v>
      </c>
    </row>
    <row r="24" spans="1:4" x14ac:dyDescent="0.2">
      <c r="A24" s="2">
        <v>1.55</v>
      </c>
      <c r="B24" s="2" t="s">
        <v>2362</v>
      </c>
      <c r="C24" s="2" t="s">
        <v>2561</v>
      </c>
      <c r="D24" s="2" t="s">
        <v>2760</v>
      </c>
    </row>
    <row r="25" spans="1:4" x14ac:dyDescent="0.2">
      <c r="A25" s="2">
        <v>1.6</v>
      </c>
      <c r="B25" s="2" t="s">
        <v>2363</v>
      </c>
      <c r="C25" s="2" t="s">
        <v>2562</v>
      </c>
      <c r="D25" s="2" t="s">
        <v>2761</v>
      </c>
    </row>
    <row r="26" spans="1:4" x14ac:dyDescent="0.2">
      <c r="A26" s="2">
        <v>1.78</v>
      </c>
      <c r="B26" s="2" t="s">
        <v>2364</v>
      </c>
      <c r="C26" s="2" t="s">
        <v>2563</v>
      </c>
      <c r="D26" s="2" t="s">
        <v>2762</v>
      </c>
    </row>
    <row r="27" spans="1:4" x14ac:dyDescent="0.2">
      <c r="A27" s="2">
        <v>1.82</v>
      </c>
      <c r="B27" s="2" t="s">
        <v>2365</v>
      </c>
      <c r="C27" s="2" t="s">
        <v>2564</v>
      </c>
      <c r="D27" s="2" t="s">
        <v>2763</v>
      </c>
    </row>
    <row r="28" spans="1:4" x14ac:dyDescent="0.2">
      <c r="A28" s="2">
        <v>1.85</v>
      </c>
      <c r="B28" s="2" t="s">
        <v>2366</v>
      </c>
      <c r="C28" s="2" t="s">
        <v>2565</v>
      </c>
      <c r="D28" s="2" t="s">
        <v>2764</v>
      </c>
    </row>
    <row r="29" spans="1:4" x14ac:dyDescent="0.2">
      <c r="A29" s="2">
        <v>1.86</v>
      </c>
      <c r="B29" s="2" t="s">
        <v>2367</v>
      </c>
      <c r="C29" s="2" t="s">
        <v>2566</v>
      </c>
      <c r="D29" s="2" t="s">
        <v>2765</v>
      </c>
    </row>
    <row r="30" spans="1:4" x14ac:dyDescent="0.2">
      <c r="A30" s="2">
        <v>1.88</v>
      </c>
      <c r="B30" s="2" t="s">
        <v>2368</v>
      </c>
      <c r="C30" s="2" t="s">
        <v>2567</v>
      </c>
      <c r="D30" s="2" t="s">
        <v>2766</v>
      </c>
    </row>
    <row r="31" spans="1:4" x14ac:dyDescent="0.2">
      <c r="A31" s="2">
        <v>1.89</v>
      </c>
      <c r="B31" s="2" t="s">
        <v>2369</v>
      </c>
      <c r="C31" s="2" t="s">
        <v>2568</v>
      </c>
      <c r="D31" s="2" t="s">
        <v>2767</v>
      </c>
    </row>
    <row r="32" spans="1:4" x14ac:dyDescent="0.2">
      <c r="A32" s="2">
        <v>1.92</v>
      </c>
      <c r="B32" s="2" t="s">
        <v>2370</v>
      </c>
      <c r="C32" s="2" t="s">
        <v>2569</v>
      </c>
      <c r="D32" s="2" t="s">
        <v>2768</v>
      </c>
    </row>
    <row r="33" spans="1:4" x14ac:dyDescent="0.2">
      <c r="A33" s="2">
        <v>1.96</v>
      </c>
      <c r="B33" s="2" t="s">
        <v>2371</v>
      </c>
      <c r="C33" s="2" t="s">
        <v>2570</v>
      </c>
      <c r="D33" s="2" t="s">
        <v>2769</v>
      </c>
    </row>
    <row r="34" spans="1:4" x14ac:dyDescent="0.2">
      <c r="A34" s="2">
        <v>2</v>
      </c>
      <c r="B34" s="2" t="s">
        <v>2372</v>
      </c>
      <c r="C34" s="2" t="s">
        <v>2571</v>
      </c>
      <c r="D34" s="2" t="s">
        <v>2770</v>
      </c>
    </row>
    <row r="35" spans="1:4" x14ac:dyDescent="0.2">
      <c r="A35" s="2">
        <v>2</v>
      </c>
      <c r="B35" s="2" t="s">
        <v>2373</v>
      </c>
      <c r="C35" s="2" t="s">
        <v>2572</v>
      </c>
      <c r="D35" s="2" t="s">
        <v>2771</v>
      </c>
    </row>
    <row r="36" spans="1:4" x14ac:dyDescent="0.2">
      <c r="A36" s="2">
        <v>2</v>
      </c>
      <c r="B36" s="2" t="s">
        <v>2374</v>
      </c>
      <c r="C36" s="2" t="s">
        <v>2573</v>
      </c>
      <c r="D36" s="2" t="s">
        <v>2772</v>
      </c>
    </row>
    <row r="37" spans="1:4" x14ac:dyDescent="0.2">
      <c r="A37" s="2">
        <v>2</v>
      </c>
      <c r="B37" s="2" t="s">
        <v>2375</v>
      </c>
      <c r="C37" s="2" t="s">
        <v>2574</v>
      </c>
      <c r="D37" s="2" t="s">
        <v>2773</v>
      </c>
    </row>
    <row r="38" spans="1:4" x14ac:dyDescent="0.2">
      <c r="A38" s="2">
        <v>2</v>
      </c>
      <c r="B38" s="2" t="s">
        <v>2376</v>
      </c>
      <c r="C38" s="2" t="s">
        <v>2575</v>
      </c>
      <c r="D38" s="2" t="s">
        <v>2774</v>
      </c>
    </row>
    <row r="39" spans="1:4" x14ac:dyDescent="0.2">
      <c r="A39" s="2">
        <v>2</v>
      </c>
      <c r="B39" s="2" t="s">
        <v>2377</v>
      </c>
      <c r="C39" s="2" t="s">
        <v>2576</v>
      </c>
      <c r="D39" s="2" t="s">
        <v>2775</v>
      </c>
    </row>
    <row r="40" spans="1:4" x14ac:dyDescent="0.2">
      <c r="A40" s="2">
        <v>2</v>
      </c>
      <c r="B40" s="2" t="s">
        <v>2378</v>
      </c>
      <c r="C40" s="2" t="s">
        <v>2577</v>
      </c>
      <c r="D40" s="2" t="s">
        <v>2776</v>
      </c>
    </row>
    <row r="41" spans="1:4" x14ac:dyDescent="0.2">
      <c r="A41" s="2">
        <v>2</v>
      </c>
      <c r="B41" s="2" t="s">
        <v>2379</v>
      </c>
      <c r="C41" s="2" t="s">
        <v>2578</v>
      </c>
      <c r="D41" s="2" t="s">
        <v>2777</v>
      </c>
    </row>
    <row r="42" spans="1:4" x14ac:dyDescent="0.2">
      <c r="A42" s="2">
        <v>2</v>
      </c>
      <c r="B42" s="2" t="s">
        <v>2380</v>
      </c>
      <c r="C42" s="2" t="s">
        <v>2579</v>
      </c>
      <c r="D42" s="2" t="s">
        <v>2778</v>
      </c>
    </row>
    <row r="43" spans="1:4" x14ac:dyDescent="0.2">
      <c r="A43" s="2">
        <v>2</v>
      </c>
      <c r="B43" s="2" t="s">
        <v>2381</v>
      </c>
      <c r="C43" s="2" t="s">
        <v>2580</v>
      </c>
      <c r="D43" s="2" t="s">
        <v>2779</v>
      </c>
    </row>
    <row r="44" spans="1:4" x14ac:dyDescent="0.2">
      <c r="A44" s="2">
        <v>2</v>
      </c>
      <c r="B44" s="2" t="s">
        <v>2382</v>
      </c>
      <c r="C44" s="2" t="s">
        <v>2581</v>
      </c>
      <c r="D44" s="2" t="s">
        <v>2780</v>
      </c>
    </row>
    <row r="45" spans="1:4" x14ac:dyDescent="0.2">
      <c r="A45" s="2">
        <v>2</v>
      </c>
      <c r="B45" s="2" t="s">
        <v>2383</v>
      </c>
      <c r="C45" s="2" t="s">
        <v>2582</v>
      </c>
      <c r="D45" s="2" t="s">
        <v>2781</v>
      </c>
    </row>
    <row r="46" spans="1:4" x14ac:dyDescent="0.2">
      <c r="A46" s="2">
        <v>2</v>
      </c>
      <c r="B46" s="2" t="s">
        <v>2384</v>
      </c>
      <c r="C46" s="2" t="s">
        <v>2583</v>
      </c>
      <c r="D46" s="2" t="s">
        <v>2782</v>
      </c>
    </row>
    <row r="47" spans="1:4" x14ac:dyDescent="0.2">
      <c r="A47" s="2">
        <v>2</v>
      </c>
      <c r="B47" s="2" t="s">
        <v>2385</v>
      </c>
      <c r="C47" s="2" t="s">
        <v>2584</v>
      </c>
      <c r="D47" s="2" t="s">
        <v>2783</v>
      </c>
    </row>
    <row r="48" spans="1:4" x14ac:dyDescent="0.2">
      <c r="A48" s="2">
        <v>2</v>
      </c>
      <c r="B48" s="2" t="s">
        <v>2386</v>
      </c>
      <c r="C48" s="2" t="s">
        <v>2585</v>
      </c>
      <c r="D48" s="2" t="s">
        <v>2784</v>
      </c>
    </row>
    <row r="49" spans="1:4" x14ac:dyDescent="0.2">
      <c r="A49" s="2">
        <v>2</v>
      </c>
      <c r="B49" s="2" t="s">
        <v>2387</v>
      </c>
      <c r="C49" s="2" t="s">
        <v>2586</v>
      </c>
      <c r="D49" s="2" t="s">
        <v>2785</v>
      </c>
    </row>
    <row r="50" spans="1:4" x14ac:dyDescent="0.2">
      <c r="A50" s="2">
        <v>2</v>
      </c>
      <c r="B50" s="2" t="s">
        <v>2388</v>
      </c>
      <c r="C50" s="2" t="s">
        <v>2587</v>
      </c>
      <c r="D50" s="2" t="s">
        <v>2786</v>
      </c>
    </row>
    <row r="51" spans="1:4" x14ac:dyDescent="0.2">
      <c r="A51" s="2">
        <v>2.0099999999999998</v>
      </c>
      <c r="B51" s="2" t="s">
        <v>2389</v>
      </c>
      <c r="C51" s="2" t="s">
        <v>2588</v>
      </c>
      <c r="D51" s="2" t="s">
        <v>2787</v>
      </c>
    </row>
    <row r="52" spans="1:4" x14ac:dyDescent="0.2">
      <c r="A52" s="2">
        <v>2.02</v>
      </c>
      <c r="B52" s="2" t="s">
        <v>2390</v>
      </c>
      <c r="C52" s="2" t="s">
        <v>2589</v>
      </c>
      <c r="D52" s="2" t="s">
        <v>2788</v>
      </c>
    </row>
    <row r="53" spans="1:4" x14ac:dyDescent="0.2">
      <c r="A53" s="2">
        <v>2.0299999999999998</v>
      </c>
      <c r="B53" s="2" t="s">
        <v>2391</v>
      </c>
      <c r="C53" s="2" t="s">
        <v>2590</v>
      </c>
      <c r="D53" s="2" t="s">
        <v>2789</v>
      </c>
    </row>
    <row r="54" spans="1:4" x14ac:dyDescent="0.2">
      <c r="A54" s="2">
        <v>2.0499999999999998</v>
      </c>
      <c r="B54" s="2" t="s">
        <v>2392</v>
      </c>
      <c r="C54" s="2" t="s">
        <v>2591</v>
      </c>
      <c r="D54" s="2" t="s">
        <v>2790</v>
      </c>
    </row>
    <row r="55" spans="1:4" x14ac:dyDescent="0.2">
      <c r="A55" s="2">
        <v>2.0499999999999998</v>
      </c>
      <c r="B55" s="2" t="s">
        <v>2393</v>
      </c>
      <c r="C55" s="2" t="s">
        <v>2592</v>
      </c>
      <c r="D55" s="2" t="s">
        <v>2791</v>
      </c>
    </row>
    <row r="56" spans="1:4" x14ac:dyDescent="0.2">
      <c r="A56" s="2">
        <v>2.06</v>
      </c>
      <c r="B56" s="2" t="s">
        <v>2394</v>
      </c>
      <c r="C56" s="2" t="s">
        <v>2593</v>
      </c>
      <c r="D56" s="2" t="s">
        <v>2792</v>
      </c>
    </row>
    <row r="57" spans="1:4" x14ac:dyDescent="0.2">
      <c r="A57" s="2">
        <v>2.0699999999999998</v>
      </c>
      <c r="B57" s="2" t="s">
        <v>2395</v>
      </c>
      <c r="C57" s="2" t="s">
        <v>2594</v>
      </c>
      <c r="D57" s="2" t="s">
        <v>2793</v>
      </c>
    </row>
    <row r="58" spans="1:4" x14ac:dyDescent="0.2">
      <c r="A58" s="2">
        <v>2.0699999999999998</v>
      </c>
      <c r="B58" s="2" t="s">
        <v>2396</v>
      </c>
      <c r="C58" s="2" t="s">
        <v>2595</v>
      </c>
      <c r="D58" s="2" t="s">
        <v>2794</v>
      </c>
    </row>
    <row r="59" spans="1:4" x14ac:dyDescent="0.2">
      <c r="A59" s="2">
        <v>2.08</v>
      </c>
      <c r="B59" s="2" t="s">
        <v>2397</v>
      </c>
      <c r="C59" s="2" t="s">
        <v>2596</v>
      </c>
      <c r="D59" s="2" t="s">
        <v>2795</v>
      </c>
    </row>
    <row r="60" spans="1:4" x14ac:dyDescent="0.2">
      <c r="A60" s="2">
        <v>2.12</v>
      </c>
      <c r="B60" s="2" t="s">
        <v>2398</v>
      </c>
      <c r="C60" s="2" t="s">
        <v>2597</v>
      </c>
      <c r="D60" s="2" t="s">
        <v>2796</v>
      </c>
    </row>
    <row r="61" spans="1:4" x14ac:dyDescent="0.2">
      <c r="A61" s="2">
        <v>2.15</v>
      </c>
      <c r="B61" s="2" t="s">
        <v>2399</v>
      </c>
      <c r="C61" s="2" t="s">
        <v>2598</v>
      </c>
      <c r="D61" s="2" t="s">
        <v>2797</v>
      </c>
    </row>
    <row r="62" spans="1:4" x14ac:dyDescent="0.2">
      <c r="A62" s="2">
        <v>2.16</v>
      </c>
      <c r="B62" s="2" t="s">
        <v>2400</v>
      </c>
      <c r="C62" s="2" t="s">
        <v>2599</v>
      </c>
      <c r="D62" s="2" t="s">
        <v>2798</v>
      </c>
    </row>
    <row r="63" spans="1:4" x14ac:dyDescent="0.2">
      <c r="A63" s="2">
        <v>2.21</v>
      </c>
      <c r="B63" s="2" t="s">
        <v>2401</v>
      </c>
      <c r="C63" s="2" t="s">
        <v>2600</v>
      </c>
      <c r="D63" s="2" t="s">
        <v>2799</v>
      </c>
    </row>
    <row r="64" spans="1:4" x14ac:dyDescent="0.2">
      <c r="A64" s="2">
        <v>2.27</v>
      </c>
      <c r="B64" s="2" t="s">
        <v>2402</v>
      </c>
      <c r="C64" s="2" t="s">
        <v>2601</v>
      </c>
      <c r="D64" s="2" t="s">
        <v>2800</v>
      </c>
    </row>
    <row r="65" spans="1:4" x14ac:dyDescent="0.2">
      <c r="A65" s="2">
        <v>2.31</v>
      </c>
      <c r="B65" s="2" t="s">
        <v>2403</v>
      </c>
      <c r="C65" s="2" t="s">
        <v>2602</v>
      </c>
      <c r="D65" s="2" t="s">
        <v>2801</v>
      </c>
    </row>
    <row r="66" spans="1:4" x14ac:dyDescent="0.2">
      <c r="A66" s="2">
        <v>2.37</v>
      </c>
      <c r="B66" s="2" t="s">
        <v>2404</v>
      </c>
      <c r="C66" s="2" t="s">
        <v>2603</v>
      </c>
      <c r="D66" s="2" t="s">
        <v>2802</v>
      </c>
    </row>
    <row r="67" spans="1:4" x14ac:dyDescent="0.2">
      <c r="A67" s="2">
        <v>2.44</v>
      </c>
      <c r="B67" s="2" t="s">
        <v>2405</v>
      </c>
      <c r="C67" s="2" t="s">
        <v>2604</v>
      </c>
      <c r="D67" s="2" t="s">
        <v>2803</v>
      </c>
    </row>
    <row r="68" spans="1:4" x14ac:dyDescent="0.2">
      <c r="A68" s="2">
        <v>2.44</v>
      </c>
      <c r="B68" s="2" t="s">
        <v>2406</v>
      </c>
      <c r="C68" s="2" t="s">
        <v>2605</v>
      </c>
      <c r="D68" s="2" t="s">
        <v>2804</v>
      </c>
    </row>
    <row r="69" spans="1:4" x14ac:dyDescent="0.2">
      <c r="A69" s="2">
        <v>2.54</v>
      </c>
      <c r="B69" s="2" t="s">
        <v>2407</v>
      </c>
      <c r="C69" s="2" t="s">
        <v>2606</v>
      </c>
      <c r="D69" s="2" t="s">
        <v>2805</v>
      </c>
    </row>
    <row r="70" spans="1:4" x14ac:dyDescent="0.2">
      <c r="A70" s="2">
        <v>2.54</v>
      </c>
      <c r="B70" s="2" t="s">
        <v>2408</v>
      </c>
      <c r="C70" s="2" t="s">
        <v>2607</v>
      </c>
      <c r="D70" s="2" t="s">
        <v>2806</v>
      </c>
    </row>
    <row r="71" spans="1:4" x14ac:dyDescent="0.2">
      <c r="A71" s="2">
        <v>2.5499999999999998</v>
      </c>
      <c r="B71" s="2" t="s">
        <v>2409</v>
      </c>
      <c r="C71" s="2" t="s">
        <v>2608</v>
      </c>
      <c r="D71" s="2" t="s">
        <v>2807</v>
      </c>
    </row>
    <row r="72" spans="1:4" x14ac:dyDescent="0.2">
      <c r="A72" s="2">
        <v>2.63</v>
      </c>
      <c r="B72" s="2" t="s">
        <v>2410</v>
      </c>
      <c r="C72" s="2" t="s">
        <v>2609</v>
      </c>
      <c r="D72" s="2" t="s">
        <v>2808</v>
      </c>
    </row>
    <row r="73" spans="1:4" x14ac:dyDescent="0.2">
      <c r="A73" s="2">
        <v>2.66</v>
      </c>
      <c r="B73" s="2" t="s">
        <v>2411</v>
      </c>
      <c r="C73" s="2" t="s">
        <v>2610</v>
      </c>
      <c r="D73" s="2" t="s">
        <v>2809</v>
      </c>
    </row>
    <row r="74" spans="1:4" x14ac:dyDescent="0.2">
      <c r="A74" s="2">
        <v>2.67</v>
      </c>
      <c r="B74" s="2" t="s">
        <v>2412</v>
      </c>
      <c r="C74" s="2" t="s">
        <v>2611</v>
      </c>
      <c r="D74" s="2" t="s">
        <v>2810</v>
      </c>
    </row>
    <row r="75" spans="1:4" x14ac:dyDescent="0.2">
      <c r="A75" s="2">
        <v>2.71</v>
      </c>
      <c r="B75" s="2" t="s">
        <v>2413</v>
      </c>
      <c r="C75" s="2" t="s">
        <v>2612</v>
      </c>
      <c r="D75" s="2" t="s">
        <v>2811</v>
      </c>
    </row>
    <row r="76" spans="1:4" x14ac:dyDescent="0.2">
      <c r="A76" s="2">
        <v>2.76</v>
      </c>
      <c r="B76" s="2" t="s">
        <v>2414</v>
      </c>
      <c r="C76" s="2" t="s">
        <v>2613</v>
      </c>
      <c r="D76" s="2" t="s">
        <v>2812</v>
      </c>
    </row>
    <row r="77" spans="1:4" x14ac:dyDescent="0.2">
      <c r="A77" s="2">
        <v>2.82</v>
      </c>
      <c r="B77" s="2" t="s">
        <v>2415</v>
      </c>
      <c r="C77" s="2" t="s">
        <v>2614</v>
      </c>
      <c r="D77" s="2" t="s">
        <v>2813</v>
      </c>
    </row>
    <row r="78" spans="1:4" x14ac:dyDescent="0.2">
      <c r="A78" s="2">
        <v>2.87</v>
      </c>
      <c r="B78" s="2" t="s">
        <v>2416</v>
      </c>
      <c r="C78" s="2" t="s">
        <v>2615</v>
      </c>
      <c r="D78" s="2" t="s">
        <v>2814</v>
      </c>
    </row>
    <row r="79" spans="1:4" x14ac:dyDescent="0.2">
      <c r="A79" s="2">
        <v>2.92</v>
      </c>
      <c r="B79" s="2" t="s">
        <v>2417</v>
      </c>
      <c r="C79" s="2" t="s">
        <v>2616</v>
      </c>
      <c r="D79" s="2" t="s">
        <v>2815</v>
      </c>
    </row>
    <row r="80" spans="1:4" x14ac:dyDescent="0.2">
      <c r="A80" s="2">
        <v>3.04</v>
      </c>
      <c r="B80" s="2" t="s">
        <v>2418</v>
      </c>
      <c r="C80" s="2" t="s">
        <v>2617</v>
      </c>
      <c r="D80" s="2" t="s">
        <v>2816</v>
      </c>
    </row>
    <row r="81" spans="1:4" x14ac:dyDescent="0.2">
      <c r="A81" s="2">
        <v>3.15</v>
      </c>
      <c r="B81" s="2" t="s">
        <v>2419</v>
      </c>
      <c r="C81" s="2" t="s">
        <v>2618</v>
      </c>
      <c r="D81" s="2" t="s">
        <v>2817</v>
      </c>
    </row>
    <row r="82" spans="1:4" x14ac:dyDescent="0.2">
      <c r="A82" s="2">
        <v>3.17</v>
      </c>
      <c r="B82" s="2" t="s">
        <v>2420</v>
      </c>
      <c r="C82" s="2" t="s">
        <v>2619</v>
      </c>
      <c r="D82" s="2" t="s">
        <v>2818</v>
      </c>
    </row>
    <row r="83" spans="1:4" x14ac:dyDescent="0.2">
      <c r="A83" s="2">
        <v>3.19</v>
      </c>
      <c r="B83" s="2" t="s">
        <v>2421</v>
      </c>
      <c r="C83" s="2" t="s">
        <v>2620</v>
      </c>
      <c r="D83" s="2" t="s">
        <v>2819</v>
      </c>
    </row>
    <row r="84" spans="1:4" x14ac:dyDescent="0.2">
      <c r="A84" s="2">
        <v>3.3</v>
      </c>
      <c r="B84" s="2" t="s">
        <v>2422</v>
      </c>
      <c r="C84" s="2" t="s">
        <v>2621</v>
      </c>
      <c r="D84" s="2" t="s">
        <v>2820</v>
      </c>
    </row>
    <row r="85" spans="1:4" x14ac:dyDescent="0.2">
      <c r="A85" s="2">
        <v>3.3</v>
      </c>
      <c r="B85" s="2" t="s">
        <v>2423</v>
      </c>
      <c r="C85" s="2" t="s">
        <v>2622</v>
      </c>
      <c r="D85" s="2" t="s">
        <v>2821</v>
      </c>
    </row>
    <row r="86" spans="1:4" x14ac:dyDescent="0.2">
      <c r="A86" s="2">
        <v>3.42</v>
      </c>
      <c r="B86" s="2" t="s">
        <v>2424</v>
      </c>
      <c r="C86" s="2" t="s">
        <v>2623</v>
      </c>
      <c r="D86" s="2" t="s">
        <v>2822</v>
      </c>
    </row>
    <row r="87" spans="1:4" x14ac:dyDescent="0.2">
      <c r="A87" s="2">
        <v>3.44</v>
      </c>
      <c r="B87" s="2" t="s">
        <v>2425</v>
      </c>
      <c r="C87" s="2" t="s">
        <v>2624</v>
      </c>
      <c r="D87" s="2" t="s">
        <v>2823</v>
      </c>
    </row>
    <row r="88" spans="1:4" x14ac:dyDescent="0.2">
      <c r="A88" s="2">
        <v>3.44</v>
      </c>
      <c r="B88" s="2" t="s">
        <v>2426</v>
      </c>
      <c r="C88" s="2" t="s">
        <v>2625</v>
      </c>
      <c r="D88" s="2" t="s">
        <v>2824</v>
      </c>
    </row>
    <row r="89" spans="1:4" x14ac:dyDescent="0.2">
      <c r="A89" s="2">
        <v>3.59</v>
      </c>
      <c r="B89" s="2" t="s">
        <v>2427</v>
      </c>
      <c r="C89" s="2" t="s">
        <v>2626</v>
      </c>
      <c r="D89" s="2" t="s">
        <v>2825</v>
      </c>
    </row>
    <row r="90" spans="1:4" x14ac:dyDescent="0.2">
      <c r="A90" s="2">
        <v>3.6</v>
      </c>
      <c r="B90" s="2" t="s">
        <v>2428</v>
      </c>
      <c r="C90" s="2" t="s">
        <v>2627</v>
      </c>
      <c r="D90" s="2" t="s">
        <v>2826</v>
      </c>
    </row>
    <row r="91" spans="1:4" x14ac:dyDescent="0.2">
      <c r="A91" s="2">
        <v>3.74</v>
      </c>
      <c r="B91" s="2" t="s">
        <v>2429</v>
      </c>
      <c r="C91" s="2" t="s">
        <v>2628</v>
      </c>
      <c r="D91" s="2" t="s">
        <v>2827</v>
      </c>
    </row>
    <row r="92" spans="1:4" x14ac:dyDescent="0.2">
      <c r="A92" s="2">
        <v>4</v>
      </c>
      <c r="B92" s="2" t="s">
        <v>2430</v>
      </c>
      <c r="C92" s="2" t="s">
        <v>2629</v>
      </c>
      <c r="D92" s="2" t="s">
        <v>2828</v>
      </c>
    </row>
    <row r="93" spans="1:4" x14ac:dyDescent="0.2">
      <c r="A93" s="2">
        <v>4</v>
      </c>
      <c r="B93" s="2" t="s">
        <v>2431</v>
      </c>
      <c r="C93" s="2" t="s">
        <v>2630</v>
      </c>
      <c r="D93" s="2" t="s">
        <v>2829</v>
      </c>
    </row>
    <row r="94" spans="1:4" x14ac:dyDescent="0.2">
      <c r="A94" s="2">
        <v>4</v>
      </c>
      <c r="B94" s="2" t="s">
        <v>2432</v>
      </c>
      <c r="C94" s="2" t="s">
        <v>2631</v>
      </c>
      <c r="D94" s="2" t="s">
        <v>2830</v>
      </c>
    </row>
    <row r="95" spans="1:4" x14ac:dyDescent="0.2">
      <c r="A95" s="2">
        <v>4</v>
      </c>
      <c r="B95" s="2" t="s">
        <v>2433</v>
      </c>
      <c r="C95" s="2" t="s">
        <v>2632</v>
      </c>
      <c r="D95" s="2" t="s">
        <v>2831</v>
      </c>
    </row>
    <row r="96" spans="1:4" x14ac:dyDescent="0.2">
      <c r="A96" s="2">
        <v>4</v>
      </c>
      <c r="B96" s="2" t="s">
        <v>2434</v>
      </c>
      <c r="C96" s="2" t="s">
        <v>2633</v>
      </c>
      <c r="D96" s="2" t="s">
        <v>2832</v>
      </c>
    </row>
    <row r="97" spans="1:4" x14ac:dyDescent="0.2">
      <c r="A97" s="2">
        <v>4</v>
      </c>
      <c r="B97" s="2" t="s">
        <v>2435</v>
      </c>
      <c r="C97" s="2" t="s">
        <v>2634</v>
      </c>
      <c r="D97" s="2" t="s">
        <v>2833</v>
      </c>
    </row>
    <row r="98" spans="1:4" x14ac:dyDescent="0.2">
      <c r="A98" s="2">
        <v>4</v>
      </c>
      <c r="B98" s="2" t="s">
        <v>2436</v>
      </c>
      <c r="C98" s="2" t="s">
        <v>2635</v>
      </c>
      <c r="D98" s="2" t="s">
        <v>2834</v>
      </c>
    </row>
    <row r="99" spans="1:4" x14ac:dyDescent="0.2">
      <c r="A99" s="2">
        <v>4.01</v>
      </c>
      <c r="B99" s="2" t="s">
        <v>2437</v>
      </c>
      <c r="C99" s="2" t="s">
        <v>2636</v>
      </c>
      <c r="D99" s="2" t="s">
        <v>2835</v>
      </c>
    </row>
    <row r="100" spans="1:4" x14ac:dyDescent="0.2">
      <c r="A100" s="2">
        <v>4.03</v>
      </c>
      <c r="B100" s="2" t="s">
        <v>2438</v>
      </c>
      <c r="C100" s="2" t="s">
        <v>2637</v>
      </c>
      <c r="D100" s="2" t="s">
        <v>2836</v>
      </c>
    </row>
    <row r="101" spans="1:4" x14ac:dyDescent="0.2">
      <c r="A101" s="2">
        <v>4.08</v>
      </c>
      <c r="B101" s="2" t="s">
        <v>2439</v>
      </c>
      <c r="C101" s="2" t="s">
        <v>2638</v>
      </c>
      <c r="D101" s="2" t="s">
        <v>2837</v>
      </c>
    </row>
    <row r="102" spans="1:4" x14ac:dyDescent="0.2">
      <c r="A102" s="2">
        <v>4.09</v>
      </c>
      <c r="B102" s="2" t="s">
        <v>2440</v>
      </c>
      <c r="C102" s="2" t="s">
        <v>2639</v>
      </c>
      <c r="D102" s="2" t="s">
        <v>2838</v>
      </c>
    </row>
    <row r="103" spans="1:4" x14ac:dyDescent="0.2">
      <c r="A103" s="2">
        <v>4.1399999999999997</v>
      </c>
      <c r="B103" s="2" t="s">
        <v>2441</v>
      </c>
      <c r="C103" s="2" t="s">
        <v>2640</v>
      </c>
      <c r="D103" s="2" t="s">
        <v>2839</v>
      </c>
    </row>
    <row r="104" spans="1:4" x14ac:dyDescent="0.2">
      <c r="A104" s="2">
        <v>4.17</v>
      </c>
      <c r="B104" s="2" t="s">
        <v>2442</v>
      </c>
      <c r="C104" s="2" t="s">
        <v>2641</v>
      </c>
      <c r="D104" s="2" t="s">
        <v>2840</v>
      </c>
    </row>
    <row r="105" spans="1:4" x14ac:dyDescent="0.2">
      <c r="A105" s="2">
        <v>4.37</v>
      </c>
      <c r="B105" s="2" t="s">
        <v>2443</v>
      </c>
      <c r="C105" s="2" t="s">
        <v>2642</v>
      </c>
      <c r="D105" s="2" t="s">
        <v>2841</v>
      </c>
    </row>
    <row r="106" spans="1:4" x14ac:dyDescent="0.2">
      <c r="A106" s="2">
        <v>4.4800000000000004</v>
      </c>
      <c r="B106" s="2" t="s">
        <v>2444</v>
      </c>
      <c r="C106" s="2" t="s">
        <v>2643</v>
      </c>
      <c r="D106" s="2" t="s">
        <v>2842</v>
      </c>
    </row>
    <row r="107" spans="1:4" x14ac:dyDescent="0.2">
      <c r="A107" s="2">
        <v>4.49</v>
      </c>
      <c r="B107" s="2" t="s">
        <v>2445</v>
      </c>
      <c r="C107" s="2" t="s">
        <v>2644</v>
      </c>
      <c r="D107" s="2" t="s">
        <v>2843</v>
      </c>
    </row>
    <row r="108" spans="1:4" x14ac:dyDescent="0.2">
      <c r="A108" s="2">
        <v>4.63</v>
      </c>
      <c r="B108" s="2" t="s">
        <v>2446</v>
      </c>
      <c r="C108" s="2" t="s">
        <v>2645</v>
      </c>
      <c r="D108" s="2" t="s">
        <v>2844</v>
      </c>
    </row>
    <row r="109" spans="1:4" x14ac:dyDescent="0.2">
      <c r="A109" s="2">
        <v>4.68</v>
      </c>
      <c r="B109" s="2" t="s">
        <v>2447</v>
      </c>
      <c r="C109" s="2" t="s">
        <v>2646</v>
      </c>
      <c r="D109" s="2" t="s">
        <v>2845</v>
      </c>
    </row>
    <row r="110" spans="1:4" x14ac:dyDescent="0.2">
      <c r="A110" s="2">
        <v>4.74</v>
      </c>
      <c r="B110" s="2" t="s">
        <v>2448</v>
      </c>
      <c r="C110" s="2" t="s">
        <v>2647</v>
      </c>
      <c r="D110" s="2" t="s">
        <v>2846</v>
      </c>
    </row>
    <row r="111" spans="1:4" x14ac:dyDescent="0.2">
      <c r="A111" s="2">
        <v>4.88</v>
      </c>
      <c r="B111" s="2" t="s">
        <v>2449</v>
      </c>
      <c r="C111" s="2" t="s">
        <v>2648</v>
      </c>
      <c r="D111" s="2" t="s">
        <v>2847</v>
      </c>
    </row>
    <row r="112" spans="1:4" x14ac:dyDescent="0.2">
      <c r="A112" s="2">
        <v>4.96</v>
      </c>
      <c r="B112" s="2" t="s">
        <v>2450</v>
      </c>
      <c r="C112" s="2" t="s">
        <v>2649</v>
      </c>
      <c r="D112" s="2" t="s">
        <v>2848</v>
      </c>
    </row>
    <row r="113" spans="1:4" x14ac:dyDescent="0.2">
      <c r="A113" s="2">
        <v>5.05</v>
      </c>
      <c r="B113" s="2" t="s">
        <v>2451</v>
      </c>
      <c r="C113" s="2" t="s">
        <v>2650</v>
      </c>
      <c r="D113" s="2" t="s">
        <v>2849</v>
      </c>
    </row>
    <row r="114" spans="1:4" x14ac:dyDescent="0.2">
      <c r="A114" s="2">
        <v>5.12</v>
      </c>
      <c r="B114" s="2" t="s">
        <v>2452</v>
      </c>
      <c r="C114" s="2" t="s">
        <v>2651</v>
      </c>
      <c r="D114" s="2" t="s">
        <v>2850</v>
      </c>
    </row>
    <row r="115" spans="1:4" x14ac:dyDescent="0.2">
      <c r="A115" s="2">
        <v>5.15</v>
      </c>
      <c r="B115" s="2" t="s">
        <v>2453</v>
      </c>
      <c r="C115" s="2" t="s">
        <v>2652</v>
      </c>
      <c r="D115" s="2" t="s">
        <v>2851</v>
      </c>
    </row>
    <row r="116" spans="1:4" x14ac:dyDescent="0.2">
      <c r="A116" s="2">
        <v>5.15</v>
      </c>
      <c r="B116" s="2" t="s">
        <v>2454</v>
      </c>
      <c r="C116" s="2" t="s">
        <v>2653</v>
      </c>
      <c r="D116" s="2" t="s">
        <v>2852</v>
      </c>
    </row>
    <row r="117" spans="1:4" x14ac:dyDescent="0.2">
      <c r="A117" s="2">
        <v>5.43</v>
      </c>
      <c r="B117" s="2" t="s">
        <v>2455</v>
      </c>
      <c r="C117" s="2" t="s">
        <v>2654</v>
      </c>
      <c r="D117" s="2" t="s">
        <v>2853</v>
      </c>
    </row>
    <row r="118" spans="1:4" x14ac:dyDescent="0.2">
      <c r="A118" s="2">
        <v>5.61</v>
      </c>
      <c r="B118" s="2" t="s">
        <v>2456</v>
      </c>
      <c r="C118" s="2" t="s">
        <v>2655</v>
      </c>
      <c r="D118" s="2" t="s">
        <v>2854</v>
      </c>
    </row>
    <row r="119" spans="1:4" x14ac:dyDescent="0.2">
      <c r="A119" s="2">
        <v>5.86</v>
      </c>
      <c r="B119" s="2" t="s">
        <v>2457</v>
      </c>
      <c r="C119" s="2" t="s">
        <v>2656</v>
      </c>
      <c r="D119" s="2" t="s">
        <v>2855</v>
      </c>
    </row>
    <row r="120" spans="1:4" x14ac:dyDescent="0.2">
      <c r="A120" s="2">
        <v>5.91</v>
      </c>
      <c r="B120" s="2" t="s">
        <v>2458</v>
      </c>
      <c r="C120" s="2" t="s">
        <v>2657</v>
      </c>
      <c r="D120" s="2" t="s">
        <v>2856</v>
      </c>
    </row>
    <row r="121" spans="1:4" x14ac:dyDescent="0.2">
      <c r="A121" s="2">
        <v>6.09</v>
      </c>
      <c r="B121" s="2" t="s">
        <v>2459</v>
      </c>
      <c r="C121" s="2" t="s">
        <v>2658</v>
      </c>
      <c r="D121" s="2" t="s">
        <v>2857</v>
      </c>
    </row>
    <row r="122" spans="1:4" x14ac:dyDescent="0.2">
      <c r="A122" s="2">
        <v>6.13</v>
      </c>
      <c r="B122" s="2" t="s">
        <v>2460</v>
      </c>
      <c r="C122" s="2" t="s">
        <v>2659</v>
      </c>
      <c r="D122" s="2" t="s">
        <v>2858</v>
      </c>
    </row>
    <row r="123" spans="1:4" x14ac:dyDescent="0.2">
      <c r="A123" s="2">
        <v>6.17</v>
      </c>
      <c r="B123" s="2" t="s">
        <v>2461</v>
      </c>
      <c r="C123" s="2" t="s">
        <v>2660</v>
      </c>
      <c r="D123" s="2" t="s">
        <v>2859</v>
      </c>
    </row>
    <row r="124" spans="1:4" x14ac:dyDescent="0.2">
      <c r="A124" s="2">
        <v>6.24</v>
      </c>
      <c r="B124" s="2" t="s">
        <v>2462</v>
      </c>
      <c r="C124" s="2" t="s">
        <v>2661</v>
      </c>
      <c r="D124" s="2" t="s">
        <v>2860</v>
      </c>
    </row>
    <row r="125" spans="1:4" x14ac:dyDescent="0.2">
      <c r="A125" s="2">
        <v>6.54</v>
      </c>
      <c r="B125" s="2" t="s">
        <v>2463</v>
      </c>
      <c r="C125" s="2" t="s">
        <v>2662</v>
      </c>
      <c r="D125" s="2" t="s">
        <v>2861</v>
      </c>
    </row>
    <row r="126" spans="1:4" x14ac:dyDescent="0.2">
      <c r="A126" s="2">
        <v>6.66</v>
      </c>
      <c r="B126" s="2" t="s">
        <v>2464</v>
      </c>
      <c r="C126" s="2" t="s">
        <v>2663</v>
      </c>
      <c r="D126" s="2" t="s">
        <v>2862</v>
      </c>
    </row>
    <row r="127" spans="1:4" x14ac:dyDescent="0.2">
      <c r="A127" s="2">
        <v>6.68</v>
      </c>
      <c r="B127" s="2" t="s">
        <v>2465</v>
      </c>
      <c r="C127" s="2" t="s">
        <v>2664</v>
      </c>
      <c r="D127" s="2" t="s">
        <v>2863</v>
      </c>
    </row>
    <row r="128" spans="1:4" x14ac:dyDescent="0.2">
      <c r="A128" s="2">
        <v>7.15</v>
      </c>
      <c r="B128" s="2" t="s">
        <v>2466</v>
      </c>
      <c r="C128" s="2" t="s">
        <v>2665</v>
      </c>
      <c r="D128" s="2" t="s">
        <v>2864</v>
      </c>
    </row>
    <row r="129" spans="1:4" x14ac:dyDescent="0.2">
      <c r="A129" s="2">
        <v>7.8</v>
      </c>
      <c r="B129" s="2" t="s">
        <v>2467</v>
      </c>
      <c r="C129" s="2" t="s">
        <v>2666</v>
      </c>
      <c r="D129" s="2" t="s">
        <v>2865</v>
      </c>
    </row>
    <row r="130" spans="1:4" x14ac:dyDescent="0.2">
      <c r="A130" s="2">
        <v>7.84</v>
      </c>
      <c r="B130" s="2" t="s">
        <v>2468</v>
      </c>
      <c r="C130" s="2" t="s">
        <v>2667</v>
      </c>
      <c r="D130" s="2" t="s">
        <v>2866</v>
      </c>
    </row>
    <row r="131" spans="1:4" x14ac:dyDescent="0.2">
      <c r="A131" s="2">
        <v>7.92</v>
      </c>
      <c r="B131" s="2" t="s">
        <v>2469</v>
      </c>
      <c r="C131" s="2" t="s">
        <v>2668</v>
      </c>
      <c r="D131" s="2" t="s">
        <v>2867</v>
      </c>
    </row>
    <row r="132" spans="1:4" x14ac:dyDescent="0.2">
      <c r="A132" s="2">
        <v>7.97</v>
      </c>
      <c r="B132" s="2" t="s">
        <v>2470</v>
      </c>
      <c r="C132" s="2" t="s">
        <v>2669</v>
      </c>
      <c r="D132" s="2" t="s">
        <v>2868</v>
      </c>
    </row>
    <row r="133" spans="1:4" x14ac:dyDescent="0.2">
      <c r="A133" s="2">
        <v>8.01</v>
      </c>
      <c r="B133" s="2" t="s">
        <v>2471</v>
      </c>
      <c r="C133" s="2" t="s">
        <v>2670</v>
      </c>
      <c r="D133" s="2" t="s">
        <v>2869</v>
      </c>
    </row>
    <row r="134" spans="1:4" x14ac:dyDescent="0.2">
      <c r="A134" s="2">
        <v>8.3000000000000007</v>
      </c>
      <c r="B134" s="2" t="s">
        <v>2472</v>
      </c>
      <c r="C134" s="2" t="s">
        <v>2671</v>
      </c>
      <c r="D134" s="2" t="s">
        <v>2870</v>
      </c>
    </row>
    <row r="135" spans="1:4" x14ac:dyDescent="0.2">
      <c r="A135" s="2">
        <v>8.3000000000000007</v>
      </c>
      <c r="B135" s="2" t="s">
        <v>2473</v>
      </c>
      <c r="C135" s="2" t="s">
        <v>2672</v>
      </c>
      <c r="D135" s="2" t="s">
        <v>2871</v>
      </c>
    </row>
    <row r="136" spans="1:4" x14ac:dyDescent="0.2">
      <c r="A136" s="2">
        <v>8.43</v>
      </c>
      <c r="B136" s="2" t="s">
        <v>2474</v>
      </c>
      <c r="C136" s="2" t="s">
        <v>2673</v>
      </c>
      <c r="D136" s="2" t="s">
        <v>2872</v>
      </c>
    </row>
    <row r="137" spans="1:4" x14ac:dyDescent="0.2">
      <c r="A137" s="2">
        <v>8.8800000000000008</v>
      </c>
      <c r="B137" s="2" t="s">
        <v>2475</v>
      </c>
      <c r="C137" s="2" t="s">
        <v>2674</v>
      </c>
      <c r="D137" s="2" t="s">
        <v>2873</v>
      </c>
    </row>
    <row r="138" spans="1:4" x14ac:dyDescent="0.2">
      <c r="A138" s="2">
        <v>9.24</v>
      </c>
      <c r="B138" s="2" t="s">
        <v>2476</v>
      </c>
      <c r="C138" s="2" t="s">
        <v>2675</v>
      </c>
      <c r="D138" s="2" t="s">
        <v>2874</v>
      </c>
    </row>
    <row r="139" spans="1:4" x14ac:dyDescent="0.2">
      <c r="A139" s="2">
        <v>9.6</v>
      </c>
      <c r="B139" s="2" t="s">
        <v>2477</v>
      </c>
      <c r="C139" s="2" t="s">
        <v>2676</v>
      </c>
      <c r="D139" s="2" t="s">
        <v>2875</v>
      </c>
    </row>
    <row r="140" spans="1:4" x14ac:dyDescent="0.2">
      <c r="A140" s="2">
        <v>9.64</v>
      </c>
      <c r="B140" s="2" t="s">
        <v>2478</v>
      </c>
      <c r="C140" s="2" t="s">
        <v>2677</v>
      </c>
      <c r="D140" s="2" t="s">
        <v>2876</v>
      </c>
    </row>
    <row r="141" spans="1:4" x14ac:dyDescent="0.2">
      <c r="A141" s="2">
        <v>9.7100000000000009</v>
      </c>
      <c r="B141" s="2" t="s">
        <v>2479</v>
      </c>
      <c r="C141" s="2" t="s">
        <v>2678</v>
      </c>
      <c r="D141" s="2" t="s">
        <v>2877</v>
      </c>
    </row>
    <row r="142" spans="1:4" x14ac:dyDescent="0.2">
      <c r="A142" s="2">
        <v>9.89</v>
      </c>
      <c r="B142" s="2" t="s">
        <v>2480</v>
      </c>
      <c r="C142" s="2" t="s">
        <v>2679</v>
      </c>
      <c r="D142" s="2" t="s">
        <v>2878</v>
      </c>
    </row>
    <row r="143" spans="1:4" x14ac:dyDescent="0.2">
      <c r="A143" s="2">
        <v>10.199999999999999</v>
      </c>
      <c r="B143" s="2" t="s">
        <v>2481</v>
      </c>
      <c r="C143" s="2" t="s">
        <v>2680</v>
      </c>
      <c r="D143" s="2" t="s">
        <v>2879</v>
      </c>
    </row>
    <row r="144" spans="1:4" x14ac:dyDescent="0.2">
      <c r="A144" s="2">
        <v>10.37</v>
      </c>
      <c r="B144" s="2" t="s">
        <v>2482</v>
      </c>
      <c r="C144" s="2" t="s">
        <v>2681</v>
      </c>
      <c r="D144" s="2" t="s">
        <v>2880</v>
      </c>
    </row>
    <row r="145" spans="1:4" x14ac:dyDescent="0.2">
      <c r="A145" s="2">
        <v>10.5</v>
      </c>
      <c r="B145" s="2" t="s">
        <v>2483</v>
      </c>
      <c r="C145" s="2" t="s">
        <v>2682</v>
      </c>
      <c r="D145" s="2" t="s">
        <v>2881</v>
      </c>
    </row>
    <row r="146" spans="1:4" x14ac:dyDescent="0.2">
      <c r="A146" s="2">
        <v>10.98</v>
      </c>
      <c r="B146" s="2" t="s">
        <v>2484</v>
      </c>
      <c r="C146" s="2" t="s">
        <v>2683</v>
      </c>
      <c r="D146" s="2" t="s">
        <v>2882</v>
      </c>
    </row>
    <row r="147" spans="1:4" x14ac:dyDescent="0.2">
      <c r="A147" s="2">
        <v>11.13</v>
      </c>
      <c r="B147" s="2" t="s">
        <v>2485</v>
      </c>
      <c r="C147" s="2" t="s">
        <v>2684</v>
      </c>
      <c r="D147" s="2" t="s">
        <v>2883</v>
      </c>
    </row>
    <row r="148" spans="1:4" x14ac:dyDescent="0.2">
      <c r="A148" s="2">
        <v>11.72</v>
      </c>
      <c r="B148" s="2" t="s">
        <v>2486</v>
      </c>
      <c r="C148" s="2" t="s">
        <v>2685</v>
      </c>
      <c r="D148" s="2" t="s">
        <v>2884</v>
      </c>
    </row>
    <row r="149" spans="1:4" x14ac:dyDescent="0.2">
      <c r="A149" s="2">
        <v>11.92</v>
      </c>
      <c r="B149" s="2" t="s">
        <v>2487</v>
      </c>
      <c r="C149" s="2" t="s">
        <v>2686</v>
      </c>
      <c r="D149" s="2" t="s">
        <v>2885</v>
      </c>
    </row>
    <row r="150" spans="1:4" x14ac:dyDescent="0.2">
      <c r="A150" s="2">
        <v>11.93</v>
      </c>
      <c r="B150" s="2" t="s">
        <v>2488</v>
      </c>
      <c r="C150" s="2" t="s">
        <v>2687</v>
      </c>
      <c r="D150" s="2" t="s">
        <v>2886</v>
      </c>
    </row>
    <row r="151" spans="1:4" x14ac:dyDescent="0.2">
      <c r="A151" s="2">
        <v>12</v>
      </c>
      <c r="B151" s="2" t="s">
        <v>2489</v>
      </c>
      <c r="C151" s="2" t="s">
        <v>2688</v>
      </c>
      <c r="D151" s="2" t="s">
        <v>2887</v>
      </c>
    </row>
    <row r="152" spans="1:4" x14ac:dyDescent="0.2">
      <c r="A152" s="2">
        <v>12.22</v>
      </c>
      <c r="B152" s="2" t="s">
        <v>2490</v>
      </c>
      <c r="C152" s="2" t="s">
        <v>2689</v>
      </c>
      <c r="D152" s="2" t="s">
        <v>2888</v>
      </c>
    </row>
    <row r="153" spans="1:4" x14ac:dyDescent="0.2">
      <c r="A153" s="2">
        <v>12.28</v>
      </c>
      <c r="B153" s="2" t="s">
        <v>2491</v>
      </c>
      <c r="C153" s="2" t="s">
        <v>2690</v>
      </c>
      <c r="D153" s="2" t="s">
        <v>2889</v>
      </c>
    </row>
    <row r="154" spans="1:4" x14ac:dyDescent="0.2">
      <c r="A154" s="2">
        <v>12.62</v>
      </c>
      <c r="B154" s="2" t="s">
        <v>2492</v>
      </c>
      <c r="C154" s="2" t="s">
        <v>2691</v>
      </c>
      <c r="D154" s="2" t="s">
        <v>2890</v>
      </c>
    </row>
    <row r="155" spans="1:4" x14ac:dyDescent="0.2">
      <c r="A155" s="2">
        <v>12.83</v>
      </c>
      <c r="B155" s="2" t="s">
        <v>2493</v>
      </c>
      <c r="C155" s="2" t="s">
        <v>2692</v>
      </c>
      <c r="D155" s="2" t="s">
        <v>2891</v>
      </c>
    </row>
    <row r="156" spans="1:4" x14ac:dyDescent="0.2">
      <c r="A156" s="2">
        <v>12.93</v>
      </c>
      <c r="B156" s="2" t="s">
        <v>2494</v>
      </c>
      <c r="C156" s="2" t="s">
        <v>2693</v>
      </c>
      <c r="D156" s="2" t="s">
        <v>2892</v>
      </c>
    </row>
    <row r="157" spans="1:4" x14ac:dyDescent="0.2">
      <c r="A157" s="2">
        <v>13.06</v>
      </c>
      <c r="B157" s="2" t="s">
        <v>2495</v>
      </c>
      <c r="C157" s="2" t="s">
        <v>2694</v>
      </c>
      <c r="D157" s="2" t="s">
        <v>2893</v>
      </c>
    </row>
    <row r="158" spans="1:4" x14ac:dyDescent="0.2">
      <c r="A158" s="2">
        <v>13.22</v>
      </c>
      <c r="B158" s="2" t="s">
        <v>2496</v>
      </c>
      <c r="C158" s="2" t="s">
        <v>2695</v>
      </c>
      <c r="D158" s="2" t="s">
        <v>2894</v>
      </c>
    </row>
    <row r="159" spans="1:4" x14ac:dyDescent="0.2">
      <c r="A159" s="2">
        <v>14.1</v>
      </c>
      <c r="B159" s="2" t="s">
        <v>2497</v>
      </c>
      <c r="C159" s="2" t="s">
        <v>2696</v>
      </c>
      <c r="D159" s="2" t="s">
        <v>2895</v>
      </c>
    </row>
    <row r="160" spans="1:4" x14ac:dyDescent="0.2">
      <c r="A160" s="2">
        <v>14.86</v>
      </c>
      <c r="B160" s="2" t="s">
        <v>2498</v>
      </c>
      <c r="C160" s="2" t="s">
        <v>2697</v>
      </c>
      <c r="D160" s="2" t="s">
        <v>2896</v>
      </c>
    </row>
    <row r="161" spans="1:4" x14ac:dyDescent="0.2">
      <c r="A161" s="2">
        <v>15</v>
      </c>
      <c r="B161" s="2" t="s">
        <v>2499</v>
      </c>
      <c r="C161" s="2" t="s">
        <v>2698</v>
      </c>
      <c r="D161" s="2" t="s">
        <v>2897</v>
      </c>
    </row>
    <row r="162" spans="1:4" x14ac:dyDescent="0.2">
      <c r="A162" s="2">
        <v>15.05</v>
      </c>
      <c r="B162" s="2" t="s">
        <v>2500</v>
      </c>
      <c r="C162" s="2" t="s">
        <v>2699</v>
      </c>
      <c r="D162" s="2" t="s">
        <v>2898</v>
      </c>
    </row>
    <row r="163" spans="1:4" x14ac:dyDescent="0.2">
      <c r="A163" s="2">
        <v>15.14</v>
      </c>
      <c r="B163" s="2" t="s">
        <v>2501</v>
      </c>
      <c r="C163" s="2" t="s">
        <v>2700</v>
      </c>
      <c r="D163" s="2" t="s">
        <v>2899</v>
      </c>
    </row>
    <row r="164" spans="1:4" x14ac:dyDescent="0.2">
      <c r="A164" s="2">
        <v>15.28</v>
      </c>
      <c r="B164" s="2" t="s">
        <v>2502</v>
      </c>
      <c r="C164" s="2" t="s">
        <v>2701</v>
      </c>
      <c r="D164" s="2" t="s">
        <v>2900</v>
      </c>
    </row>
    <row r="165" spans="1:4" x14ac:dyDescent="0.2">
      <c r="A165" s="2">
        <v>15.42</v>
      </c>
      <c r="B165" s="2" t="s">
        <v>2503</v>
      </c>
      <c r="C165" s="2" t="s">
        <v>2702</v>
      </c>
      <c r="D165" s="2" t="s">
        <v>2901</v>
      </c>
    </row>
    <row r="166" spans="1:4" x14ac:dyDescent="0.2">
      <c r="A166" s="2">
        <v>15.67</v>
      </c>
      <c r="B166" s="2" t="s">
        <v>2504</v>
      </c>
      <c r="C166" s="2" t="s">
        <v>2703</v>
      </c>
      <c r="D166" s="2" t="s">
        <v>2902</v>
      </c>
    </row>
    <row r="167" spans="1:4" x14ac:dyDescent="0.2">
      <c r="A167" s="2">
        <v>16.38</v>
      </c>
      <c r="B167" s="2" t="s">
        <v>2505</v>
      </c>
      <c r="C167" s="2" t="s">
        <v>2704</v>
      </c>
      <c r="D167" s="2" t="s">
        <v>2903</v>
      </c>
    </row>
    <row r="168" spans="1:4" x14ac:dyDescent="0.2">
      <c r="A168" s="2">
        <v>16.75</v>
      </c>
      <c r="B168" s="2" t="s">
        <v>2506</v>
      </c>
      <c r="C168" s="2" t="s">
        <v>2705</v>
      </c>
      <c r="D168" s="2" t="s">
        <v>2904</v>
      </c>
    </row>
    <row r="169" spans="1:4" x14ac:dyDescent="0.2">
      <c r="A169" s="2">
        <v>16.97</v>
      </c>
      <c r="B169" s="2" t="s">
        <v>2507</v>
      </c>
      <c r="C169" s="2" t="s">
        <v>2706</v>
      </c>
      <c r="D169" s="2" t="s">
        <v>2905</v>
      </c>
    </row>
    <row r="170" spans="1:4" x14ac:dyDescent="0.2">
      <c r="A170" s="2">
        <v>17.059999999999999</v>
      </c>
      <c r="B170" s="2" t="s">
        <v>2508</v>
      </c>
      <c r="C170" s="2" t="s">
        <v>2707</v>
      </c>
      <c r="D170" s="2" t="s">
        <v>2906</v>
      </c>
    </row>
    <row r="171" spans="1:4" x14ac:dyDescent="0.2">
      <c r="A171" s="2">
        <v>17.23</v>
      </c>
      <c r="B171" s="2" t="s">
        <v>2509</v>
      </c>
      <c r="C171" s="2" t="s">
        <v>2708</v>
      </c>
      <c r="D171" s="2" t="s">
        <v>2907</v>
      </c>
    </row>
    <row r="172" spans="1:4" x14ac:dyDescent="0.2">
      <c r="A172" s="2">
        <v>17.62</v>
      </c>
      <c r="B172" s="2" t="s">
        <v>2510</v>
      </c>
      <c r="C172" s="2" t="s">
        <v>2709</v>
      </c>
      <c r="D172" s="2" t="s">
        <v>2908</v>
      </c>
    </row>
    <row r="173" spans="1:4" x14ac:dyDescent="0.2">
      <c r="A173" s="2">
        <v>17.690000000000001</v>
      </c>
      <c r="B173" s="2" t="s">
        <v>2511</v>
      </c>
      <c r="C173" s="2" t="s">
        <v>2710</v>
      </c>
      <c r="D173" s="2" t="s">
        <v>2909</v>
      </c>
    </row>
    <row r="174" spans="1:4" x14ac:dyDescent="0.2">
      <c r="A174" s="2">
        <v>18</v>
      </c>
      <c r="B174" s="2" t="s">
        <v>2512</v>
      </c>
      <c r="C174" s="2" t="s">
        <v>2711</v>
      </c>
      <c r="D174" s="2" t="s">
        <v>2910</v>
      </c>
    </row>
    <row r="175" spans="1:4" x14ac:dyDescent="0.2">
      <c r="A175" s="2">
        <v>18.66</v>
      </c>
      <c r="B175" s="2" t="s">
        <v>2513</v>
      </c>
      <c r="C175" s="2" t="s">
        <v>2712</v>
      </c>
      <c r="D175" s="2" t="s">
        <v>2911</v>
      </c>
    </row>
    <row r="176" spans="1:4" x14ac:dyDescent="0.2">
      <c r="A176" s="2">
        <v>18.86</v>
      </c>
      <c r="B176" s="2" t="s">
        <v>2514</v>
      </c>
      <c r="C176" s="2" t="s">
        <v>2713</v>
      </c>
      <c r="D176" s="2" t="s">
        <v>2912</v>
      </c>
    </row>
    <row r="177" spans="1:4" x14ac:dyDescent="0.2">
      <c r="A177" s="2">
        <v>19.309999999999999</v>
      </c>
      <c r="B177" s="2" t="s">
        <v>2515</v>
      </c>
      <c r="C177" s="2" t="s">
        <v>2714</v>
      </c>
      <c r="D177" s="2" t="s">
        <v>2913</v>
      </c>
    </row>
    <row r="178" spans="1:4" x14ac:dyDescent="0.2">
      <c r="A178" s="2">
        <v>19.54</v>
      </c>
      <c r="B178" s="2" t="s">
        <v>2516</v>
      </c>
      <c r="C178" s="2" t="s">
        <v>2715</v>
      </c>
      <c r="D178" s="2" t="s">
        <v>2914</v>
      </c>
    </row>
    <row r="179" spans="1:4" x14ac:dyDescent="0.2">
      <c r="A179" s="2">
        <v>20.85</v>
      </c>
      <c r="B179" s="2" t="s">
        <v>2517</v>
      </c>
      <c r="C179" s="2" t="s">
        <v>2716</v>
      </c>
      <c r="D179" s="2" t="s">
        <v>2915</v>
      </c>
    </row>
    <row r="180" spans="1:4" x14ac:dyDescent="0.2">
      <c r="A180" s="2">
        <v>22.1</v>
      </c>
      <c r="B180" s="2" t="s">
        <v>2518</v>
      </c>
      <c r="C180" s="2" t="s">
        <v>2717</v>
      </c>
      <c r="D180" s="2" t="s">
        <v>2916</v>
      </c>
    </row>
    <row r="181" spans="1:4" x14ac:dyDescent="0.2">
      <c r="A181" s="2">
        <v>22.35</v>
      </c>
      <c r="B181" s="2" t="s">
        <v>2519</v>
      </c>
      <c r="C181" s="2" t="s">
        <v>2718</v>
      </c>
      <c r="D181" s="2" t="s">
        <v>2917</v>
      </c>
    </row>
    <row r="182" spans="1:4" x14ac:dyDescent="0.2">
      <c r="A182" s="2">
        <v>22.75</v>
      </c>
      <c r="B182" s="2" t="s">
        <v>2520</v>
      </c>
      <c r="C182" s="2" t="s">
        <v>2719</v>
      </c>
      <c r="D182" s="2" t="s">
        <v>2918</v>
      </c>
    </row>
    <row r="183" spans="1:4" x14ac:dyDescent="0.2">
      <c r="A183" s="2">
        <v>23.07</v>
      </c>
      <c r="B183" s="2" t="s">
        <v>2521</v>
      </c>
      <c r="C183" s="2" t="s">
        <v>2720</v>
      </c>
      <c r="D183" s="2" t="s">
        <v>2919</v>
      </c>
    </row>
    <row r="184" spans="1:4" x14ac:dyDescent="0.2">
      <c r="A184" s="2">
        <v>23.83</v>
      </c>
      <c r="B184" s="2" t="s">
        <v>2522</v>
      </c>
      <c r="C184" s="2" t="s">
        <v>2721</v>
      </c>
      <c r="D184" s="2" t="s">
        <v>2920</v>
      </c>
    </row>
    <row r="185" spans="1:4" x14ac:dyDescent="0.2">
      <c r="A185" s="2">
        <v>24.31</v>
      </c>
      <c r="B185" s="2" t="s">
        <v>2523</v>
      </c>
      <c r="C185" s="2" t="s">
        <v>2722</v>
      </c>
      <c r="D185" s="2" t="s">
        <v>2921</v>
      </c>
    </row>
    <row r="186" spans="1:4" x14ac:dyDescent="0.2">
      <c r="A186" s="2">
        <v>26.46</v>
      </c>
      <c r="B186" s="2" t="s">
        <v>2524</v>
      </c>
      <c r="C186" s="2" t="s">
        <v>2723</v>
      </c>
      <c r="D186" s="2" t="s">
        <v>2922</v>
      </c>
    </row>
    <row r="187" spans="1:4" x14ac:dyDescent="0.2">
      <c r="A187" s="2">
        <v>26.78</v>
      </c>
      <c r="B187" s="2" t="s">
        <v>2525</v>
      </c>
      <c r="C187" s="2" t="s">
        <v>2724</v>
      </c>
      <c r="D187" s="2" t="s">
        <v>2923</v>
      </c>
    </row>
    <row r="188" spans="1:4" x14ac:dyDescent="0.2">
      <c r="A188" s="2">
        <v>30.53</v>
      </c>
      <c r="B188" s="2" t="s">
        <v>2526</v>
      </c>
      <c r="C188" s="2" t="s">
        <v>2725</v>
      </c>
      <c r="D188" s="2" t="s">
        <v>2924</v>
      </c>
    </row>
    <row r="189" spans="1:4" x14ac:dyDescent="0.2">
      <c r="A189" s="2">
        <v>31.39</v>
      </c>
      <c r="B189" s="2" t="s">
        <v>2527</v>
      </c>
      <c r="C189" s="2" t="s">
        <v>2726</v>
      </c>
      <c r="D189" s="2" t="s">
        <v>2925</v>
      </c>
    </row>
    <row r="190" spans="1:4" x14ac:dyDescent="0.2">
      <c r="A190" s="2">
        <v>34.32</v>
      </c>
      <c r="B190" s="2" t="s">
        <v>2528</v>
      </c>
      <c r="C190" s="2" t="s">
        <v>2727</v>
      </c>
      <c r="D190" s="2" t="s">
        <v>2926</v>
      </c>
    </row>
    <row r="191" spans="1:4" x14ac:dyDescent="0.2">
      <c r="A191" s="2">
        <v>34.57</v>
      </c>
      <c r="B191" s="2" t="s">
        <v>2529</v>
      </c>
      <c r="C191" s="2" t="s">
        <v>2728</v>
      </c>
      <c r="D191" s="2" t="s">
        <v>2927</v>
      </c>
    </row>
    <row r="192" spans="1:4" x14ac:dyDescent="0.2">
      <c r="A192" s="2">
        <v>39.96</v>
      </c>
      <c r="B192" s="2" t="s">
        <v>2530</v>
      </c>
      <c r="C192" s="2" t="s">
        <v>2729</v>
      </c>
      <c r="D192" s="2" t="s">
        <v>2928</v>
      </c>
    </row>
    <row r="193" spans="1:4" x14ac:dyDescent="0.2">
      <c r="A193" s="2">
        <v>41.48</v>
      </c>
      <c r="B193" s="2" t="s">
        <v>2531</v>
      </c>
      <c r="C193" s="2" t="s">
        <v>2730</v>
      </c>
      <c r="D193" s="2" t="s">
        <v>2929</v>
      </c>
    </row>
    <row r="194" spans="1:4" x14ac:dyDescent="0.2">
      <c r="A194" s="2">
        <v>44.23</v>
      </c>
      <c r="B194" s="2" t="s">
        <v>2532</v>
      </c>
      <c r="C194" s="2" t="s">
        <v>2731</v>
      </c>
      <c r="D194" s="2" t="s">
        <v>2930</v>
      </c>
    </row>
    <row r="195" spans="1:4" x14ac:dyDescent="0.2">
      <c r="A195" s="2">
        <v>44.39</v>
      </c>
      <c r="B195" s="2" t="s">
        <v>2533</v>
      </c>
      <c r="C195" s="2" t="s">
        <v>2732</v>
      </c>
      <c r="D195" s="2" t="s">
        <v>2931</v>
      </c>
    </row>
    <row r="196" spans="1:4" x14ac:dyDescent="0.2">
      <c r="A196" s="2">
        <v>47.2</v>
      </c>
      <c r="B196" s="2" t="s">
        <v>2534</v>
      </c>
      <c r="C196" s="2" t="s">
        <v>2733</v>
      </c>
      <c r="D196" s="2" t="s">
        <v>2932</v>
      </c>
    </row>
    <row r="197" spans="1:4" x14ac:dyDescent="0.2">
      <c r="A197" s="2">
        <v>56.48</v>
      </c>
      <c r="B197" s="2" t="s">
        <v>2535</v>
      </c>
      <c r="C197" s="2" t="s">
        <v>2734</v>
      </c>
      <c r="D197" s="2" t="s">
        <v>2933</v>
      </c>
    </row>
    <row r="198" spans="1:4" x14ac:dyDescent="0.2">
      <c r="A198" s="2">
        <v>68.02</v>
      </c>
      <c r="B198" s="2" t="s">
        <v>2536</v>
      </c>
      <c r="C198" s="2" t="s">
        <v>2735</v>
      </c>
      <c r="D198" s="2" t="s">
        <v>2934</v>
      </c>
    </row>
    <row r="199" spans="1:4" x14ac:dyDescent="0.2">
      <c r="A199" s="2">
        <v>82.65</v>
      </c>
      <c r="B199" s="2" t="s">
        <v>2537</v>
      </c>
      <c r="C199" s="2" t="s">
        <v>2736</v>
      </c>
      <c r="D199" s="2" t="s">
        <v>2935</v>
      </c>
    </row>
    <row r="200" spans="1:4" x14ac:dyDescent="0.2">
      <c r="A200" s="2">
        <v>109.22</v>
      </c>
      <c r="B200" s="2" t="s">
        <v>2538</v>
      </c>
      <c r="C200" s="2" t="s">
        <v>2737</v>
      </c>
      <c r="D200" s="2" t="s">
        <v>2936</v>
      </c>
    </row>
  </sheetData>
  <sortState xmlns:xlrd2="http://schemas.microsoft.com/office/spreadsheetml/2017/richdata2" ref="A2:D12055">
    <sortCondition ref="A1:A12055"/>
  </sortState>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vt:i4>
      </vt:variant>
    </vt:vector>
  </HeadingPairs>
  <TitlesOfParts>
    <vt:vector size="12" baseType="lpstr">
      <vt:lpstr>Metadata</vt:lpstr>
      <vt:lpstr>Metadata Calculations</vt:lpstr>
      <vt:lpstr>Curated Metadata</vt:lpstr>
      <vt:lpstr>Protein Level Data</vt:lpstr>
      <vt:lpstr>Distinct Peptide Level Data</vt:lpstr>
      <vt:lpstr>Spectral Level Data</vt:lpstr>
      <vt:lpstr>Single Results Table</vt:lpstr>
      <vt:lpstr>Protein FDR Summary</vt:lpstr>
      <vt:lpstr>PDST Controls</vt:lpstr>
      <vt:lpstr>Protein Summary</vt:lpstr>
      <vt:lpstr>MaxTableLength</vt:lpstr>
      <vt:lpstr>'Protein Summary'!QuantHeaderRange</vt:lpstr>
    </vt:vector>
  </TitlesOfParts>
  <Company>AB SCIEX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Laboratorio03</cp:lastModifiedBy>
  <dcterms:created xsi:type="dcterms:W3CDTF">2009-08-04T23:42:58Z</dcterms:created>
  <dcterms:modified xsi:type="dcterms:W3CDTF">2024-07-12T08:29:23Z</dcterms:modified>
</cp:coreProperties>
</file>